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KiNESYS_29R_Jan2025\SuppXLS\"/>
    </mc:Choice>
  </mc:AlternateContent>
  <xr:revisionPtr revIDLastSave="0" documentId="13_ncr:1_{5B0E0A5F-93BD-44E7-9F6C-E3428AD77ECC}" xr6:coauthVersionLast="47" xr6:coauthVersionMax="47" xr10:uidLastSave="{00000000-0000-0000-0000-000000000000}"/>
  <bookViews>
    <workbookView xWindow="-98" yWindow="-98" windowWidth="28996" windowHeight="17475" activeTab="7" xr2:uid="{00000000-000D-0000-FFFF-FFFF00000000}"/>
  </bookViews>
  <sheets>
    <sheet name="reporting" sheetId="26" r:id="rId1"/>
    <sheet name="Classification" sheetId="18" r:id="rId2"/>
    <sheet name="SSP drivers" sheetId="24" r:id="rId3"/>
    <sheet name="Selected scen drivers" sheetId="25" r:id="rId4"/>
    <sheet name="Growth rates" sheetId="15" r:id="rId5"/>
    <sheet name="BYDem" sheetId="16" r:id="rId6"/>
    <sheet name="MIG_demproj" sheetId="28" r:id="rId7"/>
    <sheet name="Driver_elast" sheetId="29" r:id="rId8"/>
    <sheet name="demviz" sheetId="23" r:id="rId9"/>
    <sheet name="Demands" sheetId="17" r:id="rId10"/>
  </sheets>
  <definedNames>
    <definedName name="_xlnm._FilterDatabase" localSheetId="9" hidden="1">Demands!$A$3:$E$1328</definedName>
    <definedName name="_xlnm._FilterDatabase" localSheetId="7" hidden="1">Driver_elast!$A$1:$E$1161</definedName>
    <definedName name="_xlnm._FilterDatabase" localSheetId="6" hidden="1">MIG_demproj!$A$1:$J$529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pivotCaches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0" i="29" l="1"/>
  <c r="D127" i="29"/>
  <c r="E27" i="29"/>
  <c r="E15" i="29"/>
  <c r="E13" i="29"/>
  <c r="E12" i="29"/>
  <c r="D12" i="29"/>
  <c r="E11" i="29"/>
  <c r="D11" i="29"/>
  <c r="E4" i="29"/>
  <c r="D3" i="29"/>
  <c r="E2" i="29"/>
  <c r="D2" i="29"/>
  <c r="A530" i="28"/>
  <c r="A531" i="28"/>
  <c r="A532" i="28"/>
  <c r="A533" i="28"/>
  <c r="A534" i="28"/>
  <c r="A535" i="28"/>
  <c r="A536" i="28"/>
  <c r="A537" i="28"/>
  <c r="A538" i="28"/>
  <c r="A539" i="28"/>
  <c r="A540" i="28"/>
  <c r="A541" i="28"/>
  <c r="A542" i="28"/>
  <c r="A543" i="28"/>
  <c r="A544" i="28"/>
  <c r="A545" i="28"/>
  <c r="A546" i="28"/>
  <c r="A547" i="28"/>
  <c r="A548" i="28"/>
  <c r="A549" i="28"/>
  <c r="A550" i="28"/>
  <c r="A551" i="28"/>
  <c r="A552" i="28"/>
  <c r="B1" i="29"/>
  <c r="D1328" i="17"/>
  <c r="C1328" i="17"/>
  <c r="B1328" i="17"/>
  <c r="A1328" i="17"/>
  <c r="D1327" i="17"/>
  <c r="C1327" i="17"/>
  <c r="B1327" i="17"/>
  <c r="A1327" i="17"/>
  <c r="D1326" i="17"/>
  <c r="C1326" i="17"/>
  <c r="B1326" i="17"/>
  <c r="A1326" i="17"/>
  <c r="D1325" i="17"/>
  <c r="C1325" i="17"/>
  <c r="B1325" i="17"/>
  <c r="A1325" i="17"/>
  <c r="D1324" i="17"/>
  <c r="C1324" i="17"/>
  <c r="B1324" i="17"/>
  <c r="A1324" i="17"/>
  <c r="D1323" i="17"/>
  <c r="C1323" i="17"/>
  <c r="B1323" i="17"/>
  <c r="A1323" i="17"/>
  <c r="D1322" i="17"/>
  <c r="C1322" i="17"/>
  <c r="B1322" i="17"/>
  <c r="A1322" i="17"/>
  <c r="D1321" i="17"/>
  <c r="C1321" i="17"/>
  <c r="B1321" i="17"/>
  <c r="A1321" i="17"/>
  <c r="D1320" i="17"/>
  <c r="C1320" i="17"/>
  <c r="B1320" i="17"/>
  <c r="A1320" i="17"/>
  <c r="D1319" i="17"/>
  <c r="C1319" i="17"/>
  <c r="B1319" i="17"/>
  <c r="A1319" i="17"/>
  <c r="D1318" i="17"/>
  <c r="C1318" i="17"/>
  <c r="B1318" i="17"/>
  <c r="A1318" i="17"/>
  <c r="D1317" i="17"/>
  <c r="C1317" i="17"/>
  <c r="B1317" i="17"/>
  <c r="A1317" i="17"/>
  <c r="D1316" i="17"/>
  <c r="C1316" i="17"/>
  <c r="B1316" i="17"/>
  <c r="A1316" i="17"/>
  <c r="D1315" i="17"/>
  <c r="C1315" i="17"/>
  <c r="B1315" i="17"/>
  <c r="A1315" i="17"/>
  <c r="D1314" i="17"/>
  <c r="C1314" i="17"/>
  <c r="B1314" i="17"/>
  <c r="A1314" i="17"/>
  <c r="D1313" i="17"/>
  <c r="C1313" i="17"/>
  <c r="B1313" i="17"/>
  <c r="A1313" i="17"/>
  <c r="D1312" i="17"/>
  <c r="C1312" i="17"/>
  <c r="B1312" i="17"/>
  <c r="A1312" i="17"/>
  <c r="D1311" i="17"/>
  <c r="C1311" i="17"/>
  <c r="B1311" i="17"/>
  <c r="A1311" i="17"/>
  <c r="D1310" i="17"/>
  <c r="C1310" i="17"/>
  <c r="B1310" i="17"/>
  <c r="A1310" i="17"/>
  <c r="D1309" i="17"/>
  <c r="C1309" i="17"/>
  <c r="B1309" i="17"/>
  <c r="A1309" i="17"/>
  <c r="D1308" i="17"/>
  <c r="C1308" i="17"/>
  <c r="B1308" i="17"/>
  <c r="A1308" i="17"/>
  <c r="D1307" i="17"/>
  <c r="C1307" i="17"/>
  <c r="B1307" i="17"/>
  <c r="A1307" i="17"/>
  <c r="D1306" i="17"/>
  <c r="C1306" i="17"/>
  <c r="B1306" i="17"/>
  <c r="A1306" i="17"/>
  <c r="D1305" i="17"/>
  <c r="C1305" i="17"/>
  <c r="B1305" i="17"/>
  <c r="A1305" i="17"/>
  <c r="D1304" i="17"/>
  <c r="C1304" i="17"/>
  <c r="B1304" i="17"/>
  <c r="A1304" i="17"/>
  <c r="D1303" i="17"/>
  <c r="C1303" i="17"/>
  <c r="B1303" i="17"/>
  <c r="A1303" i="17"/>
  <c r="D1302" i="17"/>
  <c r="C1302" i="17"/>
  <c r="B1302" i="17"/>
  <c r="A1302" i="17"/>
  <c r="D1301" i="17"/>
  <c r="C1301" i="17"/>
  <c r="B1301" i="17"/>
  <c r="A1301" i="17"/>
  <c r="D1300" i="17"/>
  <c r="C1300" i="17"/>
  <c r="B1300" i="17"/>
  <c r="A1300" i="17"/>
  <c r="D1299" i="17"/>
  <c r="C1299" i="17"/>
  <c r="B1299" i="17"/>
  <c r="A1299" i="17"/>
  <c r="D1298" i="17"/>
  <c r="C1298" i="17"/>
  <c r="B1298" i="17"/>
  <c r="A1298" i="17"/>
  <c r="D1297" i="17"/>
  <c r="C1297" i="17"/>
  <c r="B1297" i="17"/>
  <c r="A1297" i="17"/>
  <c r="D1296" i="17"/>
  <c r="C1296" i="17"/>
  <c r="B1296" i="17"/>
  <c r="A1296" i="17"/>
  <c r="D1295" i="17"/>
  <c r="C1295" i="17"/>
  <c r="B1295" i="17"/>
  <c r="A1295" i="17"/>
  <c r="D1294" i="17"/>
  <c r="C1294" i="17"/>
  <c r="B1294" i="17"/>
  <c r="A1294" i="17"/>
  <c r="D1293" i="17"/>
  <c r="C1293" i="17"/>
  <c r="B1293" i="17"/>
  <c r="A1293" i="17"/>
  <c r="D1292" i="17"/>
  <c r="C1292" i="17"/>
  <c r="B1292" i="17"/>
  <c r="A1292" i="17"/>
  <c r="D1291" i="17"/>
  <c r="C1291" i="17"/>
  <c r="B1291" i="17"/>
  <c r="A1291" i="17"/>
  <c r="D1290" i="17"/>
  <c r="C1290" i="17"/>
  <c r="B1290" i="17"/>
  <c r="A1290" i="17"/>
  <c r="D1289" i="17"/>
  <c r="C1289" i="17"/>
  <c r="B1289" i="17"/>
  <c r="A1289" i="17"/>
  <c r="D1288" i="17"/>
  <c r="C1288" i="17"/>
  <c r="B1288" i="17"/>
  <c r="A1288" i="17"/>
  <c r="D1287" i="17"/>
  <c r="C1287" i="17"/>
  <c r="B1287" i="17"/>
  <c r="A1287" i="17"/>
  <c r="D1286" i="17"/>
  <c r="C1286" i="17"/>
  <c r="B1286" i="17"/>
  <c r="A1286" i="17"/>
  <c r="D1285" i="17"/>
  <c r="C1285" i="17"/>
  <c r="B1285" i="17"/>
  <c r="A1285" i="17"/>
  <c r="D1284" i="17"/>
  <c r="C1284" i="17"/>
  <c r="B1284" i="17"/>
  <c r="A1284" i="17"/>
  <c r="D1283" i="17"/>
  <c r="C1283" i="17"/>
  <c r="B1283" i="17"/>
  <c r="A1283" i="17"/>
  <c r="D1282" i="17"/>
  <c r="C1282" i="17"/>
  <c r="B1282" i="17"/>
  <c r="A1282" i="17"/>
  <c r="D1281" i="17"/>
  <c r="C1281" i="17"/>
  <c r="B1281" i="17"/>
  <c r="A1281" i="17"/>
  <c r="D1280" i="17"/>
  <c r="C1280" i="17"/>
  <c r="B1280" i="17"/>
  <c r="A1280" i="17"/>
  <c r="D1279" i="17"/>
  <c r="C1279" i="17"/>
  <c r="B1279" i="17"/>
  <c r="A1279" i="17"/>
  <c r="D1278" i="17"/>
  <c r="C1278" i="17"/>
  <c r="B1278" i="17"/>
  <c r="A1278" i="17"/>
  <c r="D1277" i="17"/>
  <c r="C1277" i="17"/>
  <c r="B1277" i="17"/>
  <c r="A1277" i="17"/>
  <c r="D1276" i="17"/>
  <c r="C1276" i="17"/>
  <c r="B1276" i="17"/>
  <c r="A1276" i="17"/>
  <c r="D1275" i="17"/>
  <c r="C1275" i="17"/>
  <c r="B1275" i="17"/>
  <c r="A1275" i="17"/>
  <c r="D1274" i="17"/>
  <c r="C1274" i="17"/>
  <c r="B1274" i="17"/>
  <c r="A1274" i="17"/>
  <c r="D1273" i="17"/>
  <c r="C1273" i="17"/>
  <c r="B1273" i="17"/>
  <c r="A1273" i="17"/>
  <c r="D1272" i="17"/>
  <c r="C1272" i="17"/>
  <c r="B1272" i="17"/>
  <c r="A1272" i="17"/>
  <c r="D1271" i="17"/>
  <c r="C1271" i="17"/>
  <c r="B1271" i="17"/>
  <c r="A1271" i="17"/>
  <c r="D1270" i="17"/>
  <c r="C1270" i="17"/>
  <c r="B1270" i="17"/>
  <c r="A1270" i="17"/>
  <c r="D1269" i="17"/>
  <c r="C1269" i="17"/>
  <c r="B1269" i="17"/>
  <c r="A1269" i="17"/>
  <c r="D1268" i="17"/>
  <c r="C1268" i="17"/>
  <c r="B1268" i="17"/>
  <c r="A1268" i="17"/>
  <c r="D1267" i="17"/>
  <c r="C1267" i="17"/>
  <c r="B1267" i="17"/>
  <c r="A1267" i="17"/>
  <c r="D1266" i="17"/>
  <c r="C1266" i="17"/>
  <c r="B1266" i="17"/>
  <c r="A1266" i="17"/>
  <c r="D1265" i="17"/>
  <c r="C1265" i="17"/>
  <c r="B1265" i="17"/>
  <c r="A1265" i="17"/>
  <c r="D1264" i="17"/>
  <c r="C1264" i="17"/>
  <c r="B1264" i="17"/>
  <c r="A1264" i="17"/>
  <c r="D1263" i="17"/>
  <c r="C1263" i="17"/>
  <c r="B1263" i="17"/>
  <c r="A1263" i="17"/>
  <c r="D1262" i="17"/>
  <c r="C1262" i="17"/>
  <c r="B1262" i="17"/>
  <c r="A1262" i="17"/>
  <c r="D1261" i="17"/>
  <c r="C1261" i="17"/>
  <c r="B1261" i="17"/>
  <c r="A1261" i="17"/>
  <c r="D1260" i="17"/>
  <c r="C1260" i="17"/>
  <c r="B1260" i="17"/>
  <c r="A1260" i="17"/>
  <c r="D1259" i="17"/>
  <c r="C1259" i="17"/>
  <c r="B1259" i="17"/>
  <c r="A1259" i="17"/>
  <c r="D1258" i="17"/>
  <c r="C1258" i="17"/>
  <c r="B1258" i="17"/>
  <c r="A1258" i="17"/>
  <c r="D1257" i="17"/>
  <c r="C1257" i="17"/>
  <c r="B1257" i="17"/>
  <c r="A1257" i="17"/>
  <c r="D1256" i="17"/>
  <c r="C1256" i="17"/>
  <c r="B1256" i="17"/>
  <c r="A1256" i="17"/>
  <c r="D1255" i="17"/>
  <c r="C1255" i="17"/>
  <c r="B1255" i="17"/>
  <c r="A1255" i="17"/>
  <c r="D1254" i="17"/>
  <c r="C1254" i="17"/>
  <c r="B1254" i="17"/>
  <c r="A1254" i="17"/>
  <c r="D1253" i="17"/>
  <c r="C1253" i="17"/>
  <c r="B1253" i="17"/>
  <c r="A1253" i="17"/>
  <c r="D1252" i="17"/>
  <c r="C1252" i="17"/>
  <c r="B1252" i="17"/>
  <c r="A1252" i="17"/>
  <c r="D1251" i="17"/>
  <c r="C1251" i="17"/>
  <c r="B1251" i="17"/>
  <c r="A1251" i="17"/>
  <c r="D1250" i="17"/>
  <c r="C1250" i="17"/>
  <c r="B1250" i="17"/>
  <c r="A1250" i="17"/>
  <c r="D1249" i="17"/>
  <c r="C1249" i="17"/>
  <c r="B1249" i="17"/>
  <c r="A1249" i="17"/>
  <c r="D1248" i="17"/>
  <c r="C1248" i="17"/>
  <c r="B1248" i="17"/>
  <c r="A1248" i="17"/>
  <c r="D1247" i="17"/>
  <c r="C1247" i="17"/>
  <c r="B1247" i="17"/>
  <c r="A1247" i="17"/>
  <c r="D1246" i="17"/>
  <c r="C1246" i="17"/>
  <c r="B1246" i="17"/>
  <c r="A1246" i="17"/>
  <c r="D1245" i="17"/>
  <c r="C1245" i="17"/>
  <c r="B1245" i="17"/>
  <c r="A1245" i="17"/>
  <c r="D1244" i="17"/>
  <c r="C1244" i="17"/>
  <c r="B1244" i="17"/>
  <c r="A1244" i="17"/>
  <c r="D1243" i="17"/>
  <c r="C1243" i="17"/>
  <c r="B1243" i="17"/>
  <c r="A1243" i="17"/>
  <c r="D1242" i="17"/>
  <c r="C1242" i="17"/>
  <c r="B1242" i="17"/>
  <c r="A1242" i="17"/>
  <c r="D1241" i="17"/>
  <c r="C1241" i="17"/>
  <c r="B1241" i="17"/>
  <c r="A1241" i="17"/>
  <c r="D1240" i="17"/>
  <c r="C1240" i="17"/>
  <c r="B1240" i="17"/>
  <c r="A1240" i="17"/>
  <c r="D1239" i="17"/>
  <c r="C1239" i="17"/>
  <c r="B1239" i="17"/>
  <c r="A1239" i="17"/>
  <c r="D1238" i="17"/>
  <c r="C1238" i="17"/>
  <c r="B1238" i="17"/>
  <c r="A1238" i="17"/>
  <c r="D1237" i="17"/>
  <c r="C1237" i="17"/>
  <c r="B1237" i="17"/>
  <c r="A1237" i="17"/>
  <c r="D1236" i="17"/>
  <c r="C1236" i="17"/>
  <c r="B1236" i="17"/>
  <c r="A1236" i="17"/>
  <c r="D1235" i="17"/>
  <c r="C1235" i="17"/>
  <c r="B1235" i="17"/>
  <c r="A1235" i="17"/>
  <c r="D1234" i="17"/>
  <c r="C1234" i="17"/>
  <c r="B1234" i="17"/>
  <c r="A1234" i="17"/>
  <c r="D1233" i="17"/>
  <c r="C1233" i="17"/>
  <c r="B1233" i="17"/>
  <c r="A1233" i="17"/>
  <c r="D1232" i="17"/>
  <c r="C1232" i="17"/>
  <c r="B1232" i="17"/>
  <c r="A1232" i="17"/>
  <c r="D1231" i="17"/>
  <c r="C1231" i="17"/>
  <c r="B1231" i="17"/>
  <c r="A1231" i="17"/>
  <c r="D1230" i="17"/>
  <c r="C1230" i="17"/>
  <c r="B1230" i="17"/>
  <c r="A1230" i="17"/>
  <c r="D1229" i="17"/>
  <c r="C1229" i="17"/>
  <c r="B1229" i="17"/>
  <c r="A1229" i="17"/>
  <c r="D1228" i="17"/>
  <c r="C1228" i="17"/>
  <c r="B1228" i="17"/>
  <c r="A1228" i="17"/>
  <c r="D1227" i="17"/>
  <c r="C1227" i="17"/>
  <c r="B1227" i="17"/>
  <c r="A1227" i="17"/>
  <c r="D1226" i="17"/>
  <c r="C1226" i="17"/>
  <c r="B1226" i="17"/>
  <c r="A1226" i="17"/>
  <c r="D1225" i="17"/>
  <c r="C1225" i="17"/>
  <c r="B1225" i="17"/>
  <c r="A1225" i="17"/>
  <c r="D1224" i="17"/>
  <c r="C1224" i="17"/>
  <c r="B1224" i="17"/>
  <c r="A1224" i="17"/>
  <c r="D1223" i="17"/>
  <c r="C1223" i="17"/>
  <c r="B1223" i="17"/>
  <c r="A1223" i="17"/>
  <c r="D1222" i="17"/>
  <c r="C1222" i="17"/>
  <c r="B1222" i="17"/>
  <c r="A1222" i="17"/>
  <c r="D1221" i="17"/>
  <c r="C1221" i="17"/>
  <c r="B1221" i="17"/>
  <c r="A1221" i="17"/>
  <c r="D1220" i="17"/>
  <c r="C1220" i="17"/>
  <c r="B1220" i="17"/>
  <c r="A1220" i="17"/>
  <c r="D1219" i="17"/>
  <c r="C1219" i="17"/>
  <c r="B1219" i="17"/>
  <c r="A1219" i="17"/>
  <c r="D1218" i="17"/>
  <c r="C1218" i="17"/>
  <c r="B1218" i="17"/>
  <c r="A1218" i="17"/>
  <c r="D1217" i="17"/>
  <c r="C1217" i="17"/>
  <c r="B1217" i="17"/>
  <c r="A1217" i="17"/>
  <c r="D1216" i="17"/>
  <c r="C1216" i="17"/>
  <c r="B1216" i="17"/>
  <c r="A1216" i="17"/>
  <c r="D1215" i="17"/>
  <c r="C1215" i="17"/>
  <c r="B1215" i="17"/>
  <c r="A1215" i="17"/>
  <c r="D1214" i="17"/>
  <c r="C1214" i="17"/>
  <c r="B1214" i="17"/>
  <c r="A1214" i="17"/>
  <c r="D1213" i="17"/>
  <c r="C1213" i="17"/>
  <c r="B1213" i="17"/>
  <c r="A1213" i="17"/>
  <c r="D1212" i="17"/>
  <c r="C1212" i="17"/>
  <c r="B1212" i="17"/>
  <c r="A1212" i="17"/>
  <c r="D1211" i="17"/>
  <c r="C1211" i="17"/>
  <c r="B1211" i="17"/>
  <c r="A1211" i="17"/>
  <c r="D1210" i="17"/>
  <c r="C1210" i="17"/>
  <c r="B1210" i="17"/>
  <c r="A1210" i="17"/>
  <c r="D1209" i="17"/>
  <c r="C1209" i="17"/>
  <c r="B1209" i="17"/>
  <c r="A1209" i="17"/>
  <c r="D1208" i="17"/>
  <c r="C1208" i="17"/>
  <c r="B1208" i="17"/>
  <c r="A1208" i="17"/>
  <c r="D1207" i="17"/>
  <c r="C1207" i="17"/>
  <c r="B1207" i="17"/>
  <c r="A1207" i="17"/>
  <c r="D1206" i="17"/>
  <c r="C1206" i="17"/>
  <c r="B1206" i="17"/>
  <c r="A1206" i="17"/>
  <c r="D1205" i="17"/>
  <c r="C1205" i="17"/>
  <c r="B1205" i="17"/>
  <c r="A1205" i="17"/>
  <c r="D1204" i="17"/>
  <c r="C1204" i="17"/>
  <c r="B1204" i="17"/>
  <c r="A1204" i="17"/>
  <c r="D1203" i="17"/>
  <c r="C1203" i="17"/>
  <c r="B1203" i="17"/>
  <c r="A1203" i="17"/>
  <c r="D1202" i="17"/>
  <c r="C1202" i="17"/>
  <c r="B1202" i="17"/>
  <c r="A1202" i="17"/>
  <c r="D1201" i="17"/>
  <c r="C1201" i="17"/>
  <c r="B1201" i="17"/>
  <c r="A1201" i="17"/>
  <c r="D1200" i="17"/>
  <c r="C1200" i="17"/>
  <c r="B1200" i="17"/>
  <c r="A1200" i="17"/>
  <c r="D1199" i="17"/>
  <c r="C1199" i="17"/>
  <c r="B1199" i="17"/>
  <c r="A1199" i="17"/>
  <c r="D1198" i="17"/>
  <c r="C1198" i="17"/>
  <c r="B1198" i="17"/>
  <c r="A1198" i="17"/>
  <c r="D1197" i="17"/>
  <c r="C1197" i="17"/>
  <c r="B1197" i="17"/>
  <c r="A1197" i="17"/>
  <c r="D1196" i="17"/>
  <c r="C1196" i="17"/>
  <c r="B1196" i="17"/>
  <c r="A1196" i="17"/>
  <c r="D1195" i="17"/>
  <c r="C1195" i="17"/>
  <c r="B1195" i="17"/>
  <c r="A1195" i="17"/>
  <c r="D1194" i="17"/>
  <c r="C1194" i="17"/>
  <c r="B1194" i="17"/>
  <c r="A1194" i="17"/>
  <c r="D1193" i="17"/>
  <c r="C1193" i="17"/>
  <c r="B1193" i="17"/>
  <c r="A1193" i="17"/>
  <c r="D1192" i="17"/>
  <c r="C1192" i="17"/>
  <c r="B1192" i="17"/>
  <c r="A1192" i="17"/>
  <c r="D1191" i="17"/>
  <c r="C1191" i="17"/>
  <c r="B1191" i="17"/>
  <c r="A1191" i="17"/>
  <c r="D1190" i="17"/>
  <c r="C1190" i="17"/>
  <c r="B1190" i="17"/>
  <c r="A1190" i="17"/>
  <c r="D1189" i="17"/>
  <c r="C1189" i="17"/>
  <c r="B1189" i="17"/>
  <c r="A1189" i="17"/>
  <c r="D1188" i="17"/>
  <c r="C1188" i="17"/>
  <c r="B1188" i="17"/>
  <c r="A1188" i="17"/>
  <c r="D1187" i="17"/>
  <c r="C1187" i="17"/>
  <c r="B1187" i="17"/>
  <c r="A1187" i="17"/>
  <c r="D1186" i="17"/>
  <c r="C1186" i="17"/>
  <c r="B1186" i="17"/>
  <c r="A1186" i="17"/>
  <c r="D1185" i="17"/>
  <c r="C1185" i="17"/>
  <c r="B1185" i="17"/>
  <c r="A1185" i="17"/>
  <c r="D1184" i="17"/>
  <c r="C1184" i="17"/>
  <c r="B1184" i="17"/>
  <c r="A1184" i="17"/>
  <c r="D1183" i="17"/>
  <c r="C1183" i="17"/>
  <c r="B1183" i="17"/>
  <c r="A1183" i="17"/>
  <c r="D1182" i="17"/>
  <c r="C1182" i="17"/>
  <c r="B1182" i="17"/>
  <c r="A1182" i="17"/>
  <c r="D1181" i="17"/>
  <c r="C1181" i="17"/>
  <c r="B1181" i="17"/>
  <c r="A1181" i="17"/>
  <c r="D1180" i="17"/>
  <c r="C1180" i="17"/>
  <c r="B1180" i="17"/>
  <c r="A1180" i="17"/>
  <c r="D1179" i="17"/>
  <c r="C1179" i="17"/>
  <c r="B1179" i="17"/>
  <c r="A1179" i="17"/>
  <c r="D1178" i="17"/>
  <c r="C1178" i="17"/>
  <c r="B1178" i="17"/>
  <c r="A1178" i="17"/>
  <c r="D1177" i="17"/>
  <c r="C1177" i="17"/>
  <c r="B1177" i="17"/>
  <c r="A1177" i="17"/>
  <c r="D1176" i="17"/>
  <c r="C1176" i="17"/>
  <c r="B1176" i="17"/>
  <c r="A1176" i="17"/>
  <c r="D1175" i="17"/>
  <c r="C1175" i="17"/>
  <c r="B1175" i="17"/>
  <c r="A1175" i="17"/>
  <c r="D1174" i="17"/>
  <c r="C1174" i="17"/>
  <c r="B1174" i="17"/>
  <c r="A1174" i="17"/>
  <c r="D1173" i="17"/>
  <c r="C1173" i="17"/>
  <c r="B1173" i="17"/>
  <c r="A1173" i="17"/>
  <c r="D1172" i="17"/>
  <c r="C1172" i="17"/>
  <c r="B1172" i="17"/>
  <c r="A1172" i="17"/>
  <c r="D1171" i="17"/>
  <c r="C1171" i="17"/>
  <c r="B1171" i="17"/>
  <c r="A1171" i="17"/>
  <c r="D1170" i="17"/>
  <c r="C1170" i="17"/>
  <c r="B1170" i="17"/>
  <c r="A1170" i="17"/>
  <c r="D1169" i="17"/>
  <c r="C1169" i="17"/>
  <c r="B1169" i="17"/>
  <c r="A1169" i="17"/>
  <c r="D1168" i="17"/>
  <c r="C1168" i="17"/>
  <c r="B1168" i="17"/>
  <c r="A1168" i="17"/>
  <c r="D1167" i="17"/>
  <c r="C1167" i="17"/>
  <c r="B1167" i="17"/>
  <c r="A1167" i="17"/>
  <c r="D1166" i="17"/>
  <c r="C1166" i="17"/>
  <c r="B1166" i="17"/>
  <c r="A1166" i="17"/>
  <c r="D1165" i="17"/>
  <c r="C1165" i="17"/>
  <c r="B1165" i="17"/>
  <c r="A1165" i="17"/>
  <c r="D1164" i="17"/>
  <c r="C1164" i="17"/>
  <c r="B1164" i="17"/>
  <c r="A1164" i="17"/>
  <c r="D1163" i="17"/>
  <c r="C1163" i="17"/>
  <c r="B1163" i="17"/>
  <c r="A1163" i="17"/>
  <c r="D1162" i="17"/>
  <c r="C1162" i="17"/>
  <c r="B1162" i="17"/>
  <c r="A1162" i="17"/>
  <c r="D1161" i="17"/>
  <c r="C1161" i="17"/>
  <c r="B1161" i="17"/>
  <c r="A1161" i="17"/>
  <c r="D1160" i="17"/>
  <c r="C1160" i="17"/>
  <c r="B1160" i="17"/>
  <c r="A1160" i="17"/>
  <c r="D1159" i="17"/>
  <c r="C1159" i="17"/>
  <c r="B1159" i="17"/>
  <c r="A1159" i="17"/>
  <c r="D1158" i="17"/>
  <c r="C1158" i="17"/>
  <c r="B1158" i="17"/>
  <c r="A1158" i="17"/>
  <c r="D1157" i="17"/>
  <c r="C1157" i="17"/>
  <c r="B1157" i="17"/>
  <c r="A1157" i="17"/>
  <c r="D1156" i="17"/>
  <c r="C1156" i="17"/>
  <c r="B1156" i="17"/>
  <c r="A1156" i="17"/>
  <c r="D1155" i="17"/>
  <c r="C1155" i="17"/>
  <c r="B1155" i="17"/>
  <c r="A1155" i="17"/>
  <c r="D1154" i="17"/>
  <c r="C1154" i="17"/>
  <c r="B1154" i="17"/>
  <c r="A1154" i="17"/>
  <c r="D1153" i="17"/>
  <c r="C1153" i="17"/>
  <c r="B1153" i="17"/>
  <c r="A1153" i="17"/>
  <c r="D1152" i="17"/>
  <c r="C1152" i="17"/>
  <c r="B1152" i="17"/>
  <c r="A1152" i="17"/>
  <c r="D1151" i="17"/>
  <c r="C1151" i="17"/>
  <c r="B1151" i="17"/>
  <c r="A1151" i="17"/>
  <c r="D1150" i="17"/>
  <c r="C1150" i="17"/>
  <c r="B1150" i="17"/>
  <c r="A1150" i="17"/>
  <c r="D1149" i="17"/>
  <c r="C1149" i="17"/>
  <c r="B1149" i="17"/>
  <c r="A1149" i="17"/>
  <c r="D1148" i="17"/>
  <c r="C1148" i="17"/>
  <c r="B1148" i="17"/>
  <c r="A1148" i="17"/>
  <c r="D1147" i="17"/>
  <c r="C1147" i="17"/>
  <c r="B1147" i="17"/>
  <c r="A1147" i="17"/>
  <c r="D1146" i="17"/>
  <c r="C1146" i="17"/>
  <c r="B1146" i="17"/>
  <c r="A1146" i="17"/>
  <c r="D1145" i="17"/>
  <c r="C1145" i="17"/>
  <c r="B1145" i="17"/>
  <c r="A1145" i="17"/>
  <c r="D1144" i="17"/>
  <c r="C1144" i="17"/>
  <c r="B1144" i="17"/>
  <c r="A1144" i="17"/>
  <c r="D1143" i="17"/>
  <c r="C1143" i="17"/>
  <c r="B1143" i="17"/>
  <c r="A1143" i="17"/>
  <c r="D1142" i="17"/>
  <c r="C1142" i="17"/>
  <c r="B1142" i="17"/>
  <c r="A1142" i="17"/>
  <c r="D1141" i="17"/>
  <c r="C1141" i="17"/>
  <c r="B1141" i="17"/>
  <c r="A1141" i="17"/>
  <c r="D1140" i="17"/>
  <c r="C1140" i="17"/>
  <c r="B1140" i="17"/>
  <c r="A1140" i="17"/>
  <c r="D1139" i="17"/>
  <c r="C1139" i="17"/>
  <c r="B1139" i="17"/>
  <c r="A1139" i="17"/>
  <c r="D1138" i="17"/>
  <c r="C1138" i="17"/>
  <c r="B1138" i="17"/>
  <c r="A1138" i="17"/>
  <c r="D1137" i="17"/>
  <c r="C1137" i="17"/>
  <c r="B1137" i="17"/>
  <c r="A1137" i="17"/>
  <c r="D1136" i="17"/>
  <c r="C1136" i="17"/>
  <c r="B1136" i="17"/>
  <c r="A1136" i="17"/>
  <c r="D1135" i="17"/>
  <c r="C1135" i="17"/>
  <c r="B1135" i="17"/>
  <c r="A1135" i="17"/>
  <c r="D1134" i="17"/>
  <c r="C1134" i="17"/>
  <c r="B1134" i="17"/>
  <c r="A1134" i="17"/>
  <c r="D1133" i="17"/>
  <c r="C1133" i="17"/>
  <c r="B1133" i="17"/>
  <c r="A1133" i="17"/>
  <c r="D1132" i="17"/>
  <c r="C1132" i="17"/>
  <c r="B1132" i="17"/>
  <c r="A1132" i="17"/>
  <c r="D1131" i="17"/>
  <c r="C1131" i="17"/>
  <c r="B1131" i="17"/>
  <c r="A1131" i="17"/>
  <c r="D1130" i="17"/>
  <c r="C1130" i="17"/>
  <c r="B1130" i="17"/>
  <c r="A1130" i="17"/>
  <c r="D1129" i="17"/>
  <c r="C1129" i="17"/>
  <c r="B1129" i="17"/>
  <c r="A1129" i="17"/>
  <c r="D1128" i="17"/>
  <c r="C1128" i="17"/>
  <c r="B1128" i="17"/>
  <c r="A1128" i="17"/>
  <c r="D1127" i="17"/>
  <c r="C1127" i="17"/>
  <c r="B1127" i="17"/>
  <c r="A1127" i="17"/>
  <c r="D1126" i="17"/>
  <c r="C1126" i="17"/>
  <c r="B1126" i="17"/>
  <c r="A1126" i="17"/>
  <c r="D1125" i="17"/>
  <c r="C1125" i="17"/>
  <c r="B1125" i="17"/>
  <c r="A1125" i="17"/>
  <c r="D1124" i="17"/>
  <c r="C1124" i="17"/>
  <c r="B1124" i="17"/>
  <c r="A1124" i="17"/>
  <c r="D1123" i="17"/>
  <c r="C1123" i="17"/>
  <c r="B1123" i="17"/>
  <c r="A1123" i="17"/>
  <c r="D1122" i="17"/>
  <c r="C1122" i="17"/>
  <c r="B1122" i="17"/>
  <c r="A1122" i="17"/>
  <c r="D1121" i="17"/>
  <c r="C1121" i="17"/>
  <c r="B1121" i="17"/>
  <c r="A1121" i="17"/>
  <c r="D1120" i="17"/>
  <c r="C1120" i="17"/>
  <c r="B1120" i="17"/>
  <c r="A1120" i="17"/>
  <c r="D1119" i="17"/>
  <c r="C1119" i="17"/>
  <c r="B1119" i="17"/>
  <c r="A1119" i="17"/>
  <c r="D1118" i="17"/>
  <c r="C1118" i="17"/>
  <c r="B1118" i="17"/>
  <c r="A1118" i="17"/>
  <c r="D1117" i="17"/>
  <c r="C1117" i="17"/>
  <c r="B1117" i="17"/>
  <c r="A1117" i="17"/>
  <c r="D1116" i="17"/>
  <c r="C1116" i="17"/>
  <c r="B1116" i="17"/>
  <c r="A1116" i="17"/>
  <c r="D1115" i="17"/>
  <c r="C1115" i="17"/>
  <c r="B1115" i="17"/>
  <c r="A1115" i="17"/>
  <c r="D1114" i="17"/>
  <c r="C1114" i="17"/>
  <c r="B1114" i="17"/>
  <c r="A1114" i="17"/>
  <c r="D1113" i="17"/>
  <c r="C1113" i="17"/>
  <c r="B1113" i="17"/>
  <c r="A1113" i="17"/>
  <c r="D1112" i="17"/>
  <c r="C1112" i="17"/>
  <c r="B1112" i="17"/>
  <c r="A1112" i="17"/>
  <c r="D1111" i="17"/>
  <c r="C1111" i="17"/>
  <c r="B1111" i="17"/>
  <c r="A1111" i="17"/>
  <c r="D1110" i="17"/>
  <c r="C1110" i="17"/>
  <c r="B1110" i="17"/>
  <c r="A1110" i="17"/>
  <c r="D1109" i="17"/>
  <c r="C1109" i="17"/>
  <c r="B1109" i="17"/>
  <c r="A1109" i="17"/>
  <c r="D1108" i="17"/>
  <c r="C1108" i="17"/>
  <c r="B1108" i="17"/>
  <c r="A1108" i="17"/>
  <c r="D1107" i="17"/>
  <c r="C1107" i="17"/>
  <c r="B1107" i="17"/>
  <c r="A1107" i="17"/>
  <c r="D1106" i="17"/>
  <c r="C1106" i="17"/>
  <c r="B1106" i="17"/>
  <c r="A1106" i="17"/>
  <c r="D1105" i="17"/>
  <c r="C1105" i="17"/>
  <c r="B1105" i="17"/>
  <c r="A1105" i="17"/>
  <c r="D1104" i="17"/>
  <c r="C1104" i="17"/>
  <c r="B1104" i="17"/>
  <c r="A1104" i="17"/>
  <c r="D1103" i="17"/>
  <c r="C1103" i="17"/>
  <c r="B1103" i="17"/>
  <c r="A1103" i="17"/>
  <c r="D1102" i="17"/>
  <c r="C1102" i="17"/>
  <c r="B1102" i="17"/>
  <c r="A1102" i="17"/>
  <c r="D1101" i="17"/>
  <c r="C1101" i="17"/>
  <c r="B1101" i="17"/>
  <c r="A1101" i="17"/>
  <c r="D1100" i="17"/>
  <c r="C1100" i="17"/>
  <c r="B1100" i="17"/>
  <c r="A1100" i="17"/>
  <c r="D1099" i="17"/>
  <c r="C1099" i="17"/>
  <c r="B1099" i="17"/>
  <c r="A1099" i="17"/>
  <c r="D1098" i="17"/>
  <c r="C1098" i="17"/>
  <c r="B1098" i="17"/>
  <c r="A1098" i="17"/>
  <c r="D1097" i="17"/>
  <c r="C1097" i="17"/>
  <c r="B1097" i="17"/>
  <c r="A1097" i="17"/>
  <c r="D1096" i="17"/>
  <c r="C1096" i="17"/>
  <c r="B1096" i="17"/>
  <c r="A1096" i="17"/>
  <c r="D1095" i="17"/>
  <c r="C1095" i="17"/>
  <c r="B1095" i="17"/>
  <c r="A1095" i="17"/>
  <c r="D1094" i="17"/>
  <c r="C1094" i="17"/>
  <c r="B1094" i="17"/>
  <c r="A1094" i="17"/>
  <c r="D1093" i="17"/>
  <c r="C1093" i="17"/>
  <c r="B1093" i="17"/>
  <c r="A1093" i="17"/>
  <c r="D1092" i="17"/>
  <c r="C1092" i="17"/>
  <c r="B1092" i="17"/>
  <c r="A1092" i="17"/>
  <c r="D1091" i="17"/>
  <c r="C1091" i="17"/>
  <c r="B1091" i="17"/>
  <c r="A1091" i="17"/>
  <c r="D1090" i="17"/>
  <c r="C1090" i="17"/>
  <c r="B1090" i="17"/>
  <c r="A1090" i="17"/>
  <c r="D1089" i="17"/>
  <c r="C1089" i="17"/>
  <c r="B1089" i="17"/>
  <c r="A1089" i="17"/>
  <c r="D1088" i="17"/>
  <c r="C1088" i="17"/>
  <c r="B1088" i="17"/>
  <c r="A1088" i="17"/>
  <c r="D1087" i="17"/>
  <c r="C1087" i="17"/>
  <c r="B1087" i="17"/>
  <c r="A1087" i="17"/>
  <c r="D1086" i="17"/>
  <c r="C1086" i="17"/>
  <c r="B1086" i="17"/>
  <c r="A1086" i="17"/>
  <c r="D1085" i="17"/>
  <c r="C1085" i="17"/>
  <c r="B1085" i="17"/>
  <c r="A1085" i="17"/>
  <c r="D1084" i="17"/>
  <c r="C1084" i="17"/>
  <c r="B1084" i="17"/>
  <c r="A1084" i="17"/>
  <c r="D1083" i="17"/>
  <c r="C1083" i="17"/>
  <c r="B1083" i="17"/>
  <c r="A1083" i="17"/>
  <c r="D1082" i="17"/>
  <c r="C1082" i="17"/>
  <c r="B1082" i="17"/>
  <c r="A1082" i="17"/>
  <c r="D1081" i="17"/>
  <c r="C1081" i="17"/>
  <c r="B1081" i="17"/>
  <c r="A1081" i="17"/>
  <c r="D1080" i="17"/>
  <c r="C1080" i="17"/>
  <c r="B1080" i="17"/>
  <c r="A1080" i="17"/>
  <c r="D1079" i="17"/>
  <c r="C1079" i="17"/>
  <c r="B1079" i="17"/>
  <c r="A1079" i="17"/>
  <c r="D1078" i="17"/>
  <c r="C1078" i="17"/>
  <c r="B1078" i="17"/>
  <c r="A1078" i="17"/>
  <c r="D1077" i="17"/>
  <c r="C1077" i="17"/>
  <c r="B1077" i="17"/>
  <c r="A1077" i="17"/>
  <c r="D1076" i="17"/>
  <c r="C1076" i="17"/>
  <c r="B1076" i="17"/>
  <c r="A1076" i="17"/>
  <c r="D1075" i="17"/>
  <c r="C1075" i="17"/>
  <c r="B1075" i="17"/>
  <c r="A1075" i="17"/>
  <c r="D1074" i="17"/>
  <c r="C1074" i="17"/>
  <c r="B1074" i="17"/>
  <c r="A1074" i="17"/>
  <c r="D1073" i="17"/>
  <c r="C1073" i="17"/>
  <c r="B1073" i="17"/>
  <c r="A1073" i="17"/>
  <c r="D1072" i="17"/>
  <c r="C1072" i="17"/>
  <c r="B1072" i="17"/>
  <c r="A1072" i="17"/>
  <c r="D1071" i="17"/>
  <c r="C1071" i="17"/>
  <c r="B1071" i="17"/>
  <c r="A1071" i="17"/>
  <c r="D1070" i="17"/>
  <c r="C1070" i="17"/>
  <c r="B1070" i="17"/>
  <c r="A1070" i="17"/>
  <c r="D1069" i="17"/>
  <c r="C1069" i="17"/>
  <c r="B1069" i="17"/>
  <c r="A1069" i="17"/>
  <c r="D1068" i="17"/>
  <c r="C1068" i="17"/>
  <c r="B1068" i="17"/>
  <c r="A1068" i="17"/>
  <c r="D1067" i="17"/>
  <c r="C1067" i="17"/>
  <c r="B1067" i="17"/>
  <c r="A1067" i="17"/>
  <c r="D1066" i="17"/>
  <c r="C1066" i="17"/>
  <c r="B1066" i="17"/>
  <c r="A1066" i="17"/>
  <c r="D1065" i="17"/>
  <c r="C1065" i="17"/>
  <c r="B1065" i="17"/>
  <c r="A1065" i="17"/>
  <c r="AP1064" i="17"/>
  <c r="AO1064" i="17"/>
  <c r="AN1064" i="17"/>
  <c r="AM1064" i="17"/>
  <c r="AL1064" i="17"/>
  <c r="AK1064" i="17"/>
  <c r="AJ1064" i="17"/>
  <c r="AI1064" i="17"/>
  <c r="AH1064" i="17"/>
  <c r="AG1064" i="17"/>
  <c r="AF1064" i="17"/>
  <c r="AE1064" i="17"/>
  <c r="AD1064" i="17"/>
  <c r="AC1064" i="17"/>
  <c r="AB1064" i="17"/>
  <c r="AA1064" i="17"/>
  <c r="Z1064" i="17"/>
  <c r="Y1064" i="17"/>
  <c r="D1064" i="17"/>
  <c r="C1064" i="17"/>
  <c r="B1064" i="17"/>
  <c r="A1064" i="17"/>
  <c r="D1063" i="17"/>
  <c r="C1063" i="17"/>
  <c r="B1063" i="17"/>
  <c r="A1063" i="17"/>
  <c r="D1062" i="17"/>
  <c r="C1062" i="17"/>
  <c r="B1062" i="17"/>
  <c r="A1062" i="17"/>
  <c r="D1061" i="17"/>
  <c r="C1061" i="17"/>
  <c r="B1061" i="17"/>
  <c r="A1061" i="17"/>
  <c r="D1060" i="17"/>
  <c r="C1060" i="17"/>
  <c r="B1060" i="17"/>
  <c r="A1060" i="17"/>
  <c r="D1059" i="17"/>
  <c r="C1059" i="17"/>
  <c r="B1059" i="17"/>
  <c r="A1059" i="17"/>
  <c r="D1058" i="17"/>
  <c r="C1058" i="17"/>
  <c r="B1058" i="17"/>
  <c r="A1058" i="17"/>
  <c r="D1057" i="17"/>
  <c r="C1057" i="17"/>
  <c r="B1057" i="17"/>
  <c r="A1057" i="17"/>
  <c r="D1056" i="17"/>
  <c r="C1056" i="17"/>
  <c r="B1056" i="17"/>
  <c r="A1056" i="17"/>
  <c r="D1055" i="17"/>
  <c r="C1055" i="17"/>
  <c r="B1055" i="17"/>
  <c r="A1055" i="17"/>
  <c r="D1054" i="17"/>
  <c r="C1054" i="17"/>
  <c r="B1054" i="17"/>
  <c r="A1054" i="17"/>
  <c r="D1053" i="17"/>
  <c r="C1053" i="17"/>
  <c r="B1053" i="17"/>
  <c r="A1053" i="17"/>
  <c r="D1052" i="17"/>
  <c r="C1052" i="17"/>
  <c r="B1052" i="17"/>
  <c r="A1052" i="17"/>
  <c r="D1051" i="17"/>
  <c r="C1051" i="17"/>
  <c r="B1051" i="17"/>
  <c r="A1051" i="17"/>
  <c r="D1050" i="17"/>
  <c r="C1050" i="17"/>
  <c r="B1050" i="17"/>
  <c r="A1050" i="17"/>
  <c r="D1049" i="17"/>
  <c r="C1049" i="17"/>
  <c r="B1049" i="17"/>
  <c r="A1049" i="17"/>
  <c r="D1048" i="17"/>
  <c r="C1048" i="17"/>
  <c r="B1048" i="17"/>
  <c r="A1048" i="17"/>
  <c r="D1047" i="17"/>
  <c r="C1047" i="17"/>
  <c r="B1047" i="17"/>
  <c r="A1047" i="17"/>
  <c r="D1046" i="17"/>
  <c r="C1046" i="17"/>
  <c r="B1046" i="17"/>
  <c r="A1046" i="17"/>
  <c r="D1045" i="17"/>
  <c r="C1045" i="17"/>
  <c r="B1045" i="17"/>
  <c r="A1045" i="17"/>
  <c r="D1044" i="17"/>
  <c r="C1044" i="17"/>
  <c r="B1044" i="17"/>
  <c r="A1044" i="17"/>
  <c r="D1043" i="17"/>
  <c r="C1043" i="17"/>
  <c r="B1043" i="17"/>
  <c r="A1043" i="17"/>
  <c r="D1042" i="17"/>
  <c r="C1042" i="17"/>
  <c r="B1042" i="17"/>
  <c r="A1042" i="17"/>
  <c r="D1041" i="17"/>
  <c r="C1041" i="17"/>
  <c r="B1041" i="17"/>
  <c r="A1041" i="17"/>
  <c r="D1040" i="17"/>
  <c r="C1040" i="17"/>
  <c r="B1040" i="17"/>
  <c r="A1040" i="17"/>
  <c r="D1039" i="17"/>
  <c r="C1039" i="17"/>
  <c r="B1039" i="17"/>
  <c r="A1039" i="17"/>
  <c r="D1038" i="17"/>
  <c r="C1038" i="17"/>
  <c r="B1038" i="17"/>
  <c r="A1038" i="17"/>
  <c r="D1037" i="17"/>
  <c r="C1037" i="17"/>
  <c r="B1037" i="17"/>
  <c r="A1037" i="17"/>
  <c r="D1036" i="17"/>
  <c r="C1036" i="17"/>
  <c r="B1036" i="17"/>
  <c r="A1036" i="17"/>
  <c r="D1035" i="17"/>
  <c r="C1035" i="17"/>
  <c r="B1035" i="17"/>
  <c r="A1035" i="17"/>
  <c r="D1034" i="17"/>
  <c r="C1034" i="17"/>
  <c r="B1034" i="17"/>
  <c r="A1034" i="17"/>
  <c r="D1033" i="17"/>
  <c r="C1033" i="17"/>
  <c r="B1033" i="17"/>
  <c r="A1033" i="17"/>
  <c r="D1032" i="17"/>
  <c r="C1032" i="17"/>
  <c r="B1032" i="17"/>
  <c r="A1032" i="17"/>
  <c r="D1031" i="17"/>
  <c r="C1031" i="17"/>
  <c r="B1031" i="17"/>
  <c r="A1031" i="17"/>
  <c r="D1030" i="17"/>
  <c r="C1030" i="17"/>
  <c r="B1030" i="17"/>
  <c r="A1030" i="17"/>
  <c r="D1029" i="17"/>
  <c r="C1029" i="17"/>
  <c r="B1029" i="17"/>
  <c r="A1029" i="17"/>
  <c r="D1028" i="17"/>
  <c r="C1028" i="17"/>
  <c r="B1028" i="17"/>
  <c r="A1028" i="17"/>
  <c r="D1027" i="17"/>
  <c r="C1027" i="17"/>
  <c r="B1027" i="17"/>
  <c r="A1027" i="17"/>
  <c r="D1026" i="17"/>
  <c r="C1026" i="17"/>
  <c r="B1026" i="17"/>
  <c r="A1026" i="17"/>
  <c r="D1025" i="17"/>
  <c r="C1025" i="17"/>
  <c r="B1025" i="17"/>
  <c r="A1025" i="17"/>
  <c r="D1024" i="17"/>
  <c r="C1024" i="17"/>
  <c r="B1024" i="17"/>
  <c r="A1024" i="17"/>
  <c r="D1023" i="17"/>
  <c r="C1023" i="17"/>
  <c r="B1023" i="17"/>
  <c r="A1023" i="17"/>
  <c r="D1022" i="17"/>
  <c r="C1022" i="17"/>
  <c r="B1022" i="17"/>
  <c r="A1022" i="17"/>
  <c r="D1021" i="17"/>
  <c r="C1021" i="17"/>
  <c r="B1021" i="17"/>
  <c r="A1021" i="17"/>
  <c r="D1020" i="17"/>
  <c r="C1020" i="17"/>
  <c r="B1020" i="17"/>
  <c r="A1020" i="17"/>
  <c r="D1019" i="17"/>
  <c r="C1019" i="17"/>
  <c r="B1019" i="17"/>
  <c r="A1019" i="17"/>
  <c r="D1018" i="17"/>
  <c r="C1018" i="17"/>
  <c r="B1018" i="17"/>
  <c r="A1018" i="17"/>
  <c r="D1017" i="17"/>
  <c r="C1017" i="17"/>
  <c r="B1017" i="17"/>
  <c r="A1017" i="17"/>
  <c r="D1016" i="17"/>
  <c r="C1016" i="17"/>
  <c r="B1016" i="17"/>
  <c r="A1016" i="17"/>
  <c r="D1015" i="17"/>
  <c r="C1015" i="17"/>
  <c r="B1015" i="17"/>
  <c r="A1015" i="17"/>
  <c r="D1014" i="17"/>
  <c r="C1014" i="17"/>
  <c r="B1014" i="17"/>
  <c r="A1014" i="17"/>
  <c r="D1013" i="17"/>
  <c r="C1013" i="17"/>
  <c r="B1013" i="17"/>
  <c r="A1013" i="17"/>
  <c r="D1012" i="17"/>
  <c r="C1012" i="17"/>
  <c r="B1012" i="17"/>
  <c r="A1012" i="17"/>
  <c r="D1011" i="17"/>
  <c r="C1011" i="17"/>
  <c r="B1011" i="17"/>
  <c r="A1011" i="17"/>
  <c r="D1010" i="17"/>
  <c r="C1010" i="17"/>
  <c r="B1010" i="17"/>
  <c r="A1010" i="17"/>
  <c r="D1009" i="17"/>
  <c r="C1009" i="17"/>
  <c r="B1009" i="17"/>
  <c r="A1009" i="17"/>
  <c r="D1008" i="17"/>
  <c r="C1008" i="17"/>
  <c r="B1008" i="17"/>
  <c r="A1008" i="17"/>
  <c r="D1007" i="17"/>
  <c r="C1007" i="17"/>
  <c r="B1007" i="17"/>
  <c r="A1007" i="17"/>
  <c r="D1006" i="17"/>
  <c r="C1006" i="17"/>
  <c r="B1006" i="17"/>
  <c r="A1006" i="17"/>
  <c r="D1005" i="17"/>
  <c r="C1005" i="17"/>
  <c r="B1005" i="17"/>
  <c r="A1005" i="17"/>
  <c r="D1004" i="17"/>
  <c r="C1004" i="17"/>
  <c r="B1004" i="17"/>
  <c r="A1004" i="17"/>
  <c r="D1003" i="17"/>
  <c r="C1003" i="17"/>
  <c r="B1003" i="17"/>
  <c r="A1003" i="17"/>
  <c r="D1002" i="17"/>
  <c r="C1002" i="17"/>
  <c r="B1002" i="17"/>
  <c r="A1002" i="17"/>
  <c r="D1001" i="17"/>
  <c r="C1001" i="17"/>
  <c r="B1001" i="17"/>
  <c r="A1001" i="17"/>
  <c r="D1000" i="17"/>
  <c r="C1000" i="17"/>
  <c r="B1000" i="17"/>
  <c r="A1000" i="17"/>
  <c r="D999" i="17"/>
  <c r="C999" i="17"/>
  <c r="B999" i="17"/>
  <c r="A999" i="17"/>
  <c r="D998" i="17"/>
  <c r="C998" i="17"/>
  <c r="B998" i="17"/>
  <c r="A998" i="17"/>
  <c r="D997" i="17"/>
  <c r="C997" i="17"/>
  <c r="B997" i="17"/>
  <c r="A997" i="17"/>
  <c r="D996" i="17"/>
  <c r="C996" i="17"/>
  <c r="B996" i="17"/>
  <c r="A996" i="17"/>
  <c r="D995" i="17"/>
  <c r="C995" i="17"/>
  <c r="B995" i="17"/>
  <c r="A995" i="17"/>
  <c r="D994" i="17"/>
  <c r="C994" i="17"/>
  <c r="B994" i="17"/>
  <c r="A994" i="17"/>
  <c r="D993" i="17"/>
  <c r="C993" i="17"/>
  <c r="B993" i="17"/>
  <c r="A993" i="17"/>
  <c r="D992" i="17"/>
  <c r="C992" i="17"/>
  <c r="B992" i="17"/>
  <c r="A992" i="17"/>
  <c r="D991" i="17"/>
  <c r="C991" i="17"/>
  <c r="B991" i="17"/>
  <c r="A991" i="17"/>
  <c r="D990" i="17"/>
  <c r="C990" i="17"/>
  <c r="B990" i="17"/>
  <c r="A990" i="17"/>
  <c r="D989" i="17"/>
  <c r="C989" i="17"/>
  <c r="B989" i="17"/>
  <c r="A989" i="17"/>
  <c r="D988" i="17"/>
  <c r="C988" i="17"/>
  <c r="B988" i="17"/>
  <c r="A988" i="17"/>
  <c r="D987" i="17"/>
  <c r="C987" i="17"/>
  <c r="B987" i="17"/>
  <c r="A987" i="17"/>
  <c r="D986" i="17"/>
  <c r="C986" i="17"/>
  <c r="B986" i="17"/>
  <c r="A986" i="17"/>
  <c r="D985" i="17"/>
  <c r="C985" i="17"/>
  <c r="B985" i="17"/>
  <c r="A985" i="17"/>
  <c r="D984" i="17"/>
  <c r="C984" i="17"/>
  <c r="B984" i="17"/>
  <c r="A984" i="17"/>
  <c r="D983" i="17"/>
  <c r="C983" i="17"/>
  <c r="B983" i="17"/>
  <c r="A983" i="17"/>
  <c r="D982" i="17"/>
  <c r="C982" i="17"/>
  <c r="B982" i="17"/>
  <c r="A982" i="17"/>
  <c r="D981" i="17"/>
  <c r="C981" i="17"/>
  <c r="B981" i="17"/>
  <c r="A981" i="17"/>
  <c r="D980" i="17"/>
  <c r="C980" i="17"/>
  <c r="B980" i="17"/>
  <c r="A980" i="17"/>
  <c r="D979" i="17"/>
  <c r="C979" i="17"/>
  <c r="B979" i="17"/>
  <c r="A979" i="17"/>
  <c r="D978" i="17"/>
  <c r="C978" i="17"/>
  <c r="B978" i="17"/>
  <c r="A978" i="17"/>
  <c r="D977" i="17"/>
  <c r="C977" i="17"/>
  <c r="B977" i="17"/>
  <c r="A977" i="17"/>
  <c r="D976" i="17"/>
  <c r="C976" i="17"/>
  <c r="B976" i="17"/>
  <c r="A976" i="17"/>
  <c r="D975" i="17"/>
  <c r="C975" i="17"/>
  <c r="B975" i="17"/>
  <c r="A975" i="17"/>
  <c r="D974" i="17"/>
  <c r="C974" i="17"/>
  <c r="B974" i="17"/>
  <c r="A974" i="17"/>
  <c r="D973" i="17"/>
  <c r="C973" i="17"/>
  <c r="B973" i="17"/>
  <c r="A973" i="17"/>
  <c r="D972" i="17"/>
  <c r="C972" i="17"/>
  <c r="B972" i="17"/>
  <c r="A972" i="17"/>
  <c r="D971" i="17"/>
  <c r="C971" i="17"/>
  <c r="B971" i="17"/>
  <c r="A971" i="17"/>
  <c r="D970" i="17"/>
  <c r="C970" i="17"/>
  <c r="B970" i="17"/>
  <c r="A970" i="17"/>
  <c r="D969" i="17"/>
  <c r="C969" i="17"/>
  <c r="B969" i="17"/>
  <c r="A969" i="17"/>
  <c r="D968" i="17"/>
  <c r="C968" i="17"/>
  <c r="B968" i="17"/>
  <c r="A968" i="17"/>
  <c r="D967" i="17"/>
  <c r="C967" i="17"/>
  <c r="B967" i="17"/>
  <c r="A967" i="17"/>
  <c r="D966" i="17"/>
  <c r="C966" i="17"/>
  <c r="B966" i="17"/>
  <c r="A966" i="17"/>
  <c r="D965" i="17"/>
  <c r="C965" i="17"/>
  <c r="B965" i="17"/>
  <c r="A965" i="17"/>
  <c r="D964" i="17"/>
  <c r="C964" i="17"/>
  <c r="B964" i="17"/>
  <c r="A964" i="17"/>
  <c r="D963" i="17"/>
  <c r="C963" i="17"/>
  <c r="B963" i="17"/>
  <c r="A963" i="17"/>
  <c r="D962" i="17"/>
  <c r="C962" i="17"/>
  <c r="B962" i="17"/>
  <c r="A962" i="17"/>
  <c r="D961" i="17"/>
  <c r="C961" i="17"/>
  <c r="B961" i="17"/>
  <c r="A961" i="17"/>
  <c r="D960" i="17"/>
  <c r="C960" i="17"/>
  <c r="B960" i="17"/>
  <c r="A960" i="17"/>
  <c r="D959" i="17"/>
  <c r="C959" i="17"/>
  <c r="B959" i="17"/>
  <c r="A959" i="17"/>
  <c r="D958" i="17"/>
  <c r="C958" i="17"/>
  <c r="B958" i="17"/>
  <c r="A958" i="17"/>
  <c r="D957" i="17"/>
  <c r="C957" i="17"/>
  <c r="B957" i="17"/>
  <c r="A957" i="17"/>
  <c r="D956" i="17"/>
  <c r="C956" i="17"/>
  <c r="B956" i="17"/>
  <c r="A956" i="17"/>
  <c r="D955" i="17"/>
  <c r="C955" i="17"/>
  <c r="B955" i="17"/>
  <c r="A955" i="17"/>
  <c r="D954" i="17"/>
  <c r="C954" i="17"/>
  <c r="B954" i="17"/>
  <c r="A954" i="17"/>
  <c r="D953" i="17"/>
  <c r="C953" i="17"/>
  <c r="B953" i="17"/>
  <c r="A953" i="17"/>
  <c r="D952" i="17"/>
  <c r="C952" i="17"/>
  <c r="B952" i="17"/>
  <c r="A952" i="17"/>
  <c r="D951" i="17"/>
  <c r="C951" i="17"/>
  <c r="B951" i="17"/>
  <c r="A951" i="17"/>
  <c r="D950" i="17"/>
  <c r="C950" i="17"/>
  <c r="B950" i="17"/>
  <c r="A950" i="17"/>
  <c r="D949" i="17"/>
  <c r="C949" i="17"/>
  <c r="B949" i="17"/>
  <c r="A949" i="17"/>
  <c r="D948" i="17"/>
  <c r="C948" i="17"/>
  <c r="B948" i="17"/>
  <c r="A948" i="17"/>
  <c r="D947" i="17"/>
  <c r="C947" i="17"/>
  <c r="B947" i="17"/>
  <c r="A947" i="17"/>
  <c r="D946" i="17"/>
  <c r="C946" i="17"/>
  <c r="B946" i="17"/>
  <c r="A946" i="17"/>
  <c r="D945" i="17"/>
  <c r="C945" i="17"/>
  <c r="B945" i="17"/>
  <c r="A945" i="17"/>
  <c r="D944" i="17"/>
  <c r="C944" i="17"/>
  <c r="B944" i="17"/>
  <c r="A944" i="17"/>
  <c r="D943" i="17"/>
  <c r="C943" i="17"/>
  <c r="B943" i="17"/>
  <c r="A943" i="17"/>
  <c r="D942" i="17"/>
  <c r="C942" i="17"/>
  <c r="B942" i="17"/>
  <c r="A942" i="17"/>
  <c r="D941" i="17"/>
  <c r="C941" i="17"/>
  <c r="B941" i="17"/>
  <c r="A941" i="17"/>
  <c r="D940" i="17"/>
  <c r="C940" i="17"/>
  <c r="B940" i="17"/>
  <c r="A940" i="17"/>
  <c r="D939" i="17"/>
  <c r="C939" i="17"/>
  <c r="B939" i="17"/>
  <c r="A939" i="17"/>
  <c r="D938" i="17"/>
  <c r="C938" i="17"/>
  <c r="B938" i="17"/>
  <c r="A938" i="17"/>
  <c r="D937" i="17"/>
  <c r="C937" i="17"/>
  <c r="B937" i="17"/>
  <c r="A937" i="17"/>
  <c r="D936" i="17"/>
  <c r="C936" i="17"/>
  <c r="B936" i="17"/>
  <c r="A936" i="17"/>
  <c r="D935" i="17"/>
  <c r="C935" i="17"/>
  <c r="B935" i="17"/>
  <c r="A935" i="17"/>
  <c r="D934" i="17"/>
  <c r="C934" i="17"/>
  <c r="B934" i="17"/>
  <c r="A934" i="17"/>
  <c r="D933" i="17"/>
  <c r="C933" i="17"/>
  <c r="B933" i="17"/>
  <c r="A933" i="17"/>
  <c r="D932" i="17"/>
  <c r="C932" i="17"/>
  <c r="B932" i="17"/>
  <c r="A932" i="17"/>
  <c r="D931" i="17"/>
  <c r="C931" i="17"/>
  <c r="B931" i="17"/>
  <c r="A931" i="17"/>
  <c r="D930" i="17"/>
  <c r="C930" i="17"/>
  <c r="B930" i="17"/>
  <c r="A930" i="17"/>
  <c r="D929" i="17"/>
  <c r="C929" i="17"/>
  <c r="B929" i="17"/>
  <c r="A929" i="17"/>
  <c r="D928" i="17"/>
  <c r="C928" i="17"/>
  <c r="B928" i="17"/>
  <c r="A928" i="17"/>
  <c r="D927" i="17"/>
  <c r="C927" i="17"/>
  <c r="B927" i="17"/>
  <c r="A927" i="17"/>
  <c r="D926" i="17"/>
  <c r="C926" i="17"/>
  <c r="B926" i="17"/>
  <c r="A926" i="17"/>
  <c r="D925" i="17"/>
  <c r="C925" i="17"/>
  <c r="B925" i="17"/>
  <c r="A925" i="17"/>
  <c r="D924" i="17"/>
  <c r="C924" i="17"/>
  <c r="B924" i="17"/>
  <c r="A924" i="17"/>
  <c r="D923" i="17"/>
  <c r="C923" i="17"/>
  <c r="B923" i="17"/>
  <c r="A923" i="17"/>
  <c r="D922" i="17"/>
  <c r="C922" i="17"/>
  <c r="B922" i="17"/>
  <c r="A922" i="17"/>
  <c r="D921" i="17"/>
  <c r="C921" i="17"/>
  <c r="B921" i="17"/>
  <c r="A921" i="17"/>
  <c r="D920" i="17"/>
  <c r="C920" i="17"/>
  <c r="B920" i="17"/>
  <c r="A920" i="17"/>
  <c r="D919" i="17"/>
  <c r="C919" i="17"/>
  <c r="B919" i="17"/>
  <c r="A919" i="17"/>
  <c r="D918" i="17"/>
  <c r="C918" i="17"/>
  <c r="B918" i="17"/>
  <c r="A918" i="17"/>
  <c r="D917" i="17"/>
  <c r="C917" i="17"/>
  <c r="B917" i="17"/>
  <c r="A917" i="17"/>
  <c r="D916" i="17"/>
  <c r="C916" i="17"/>
  <c r="B916" i="17"/>
  <c r="A916" i="17"/>
  <c r="D915" i="17"/>
  <c r="C915" i="17"/>
  <c r="B915" i="17"/>
  <c r="A915" i="17"/>
  <c r="D914" i="17"/>
  <c r="C914" i="17"/>
  <c r="B914" i="17"/>
  <c r="A914" i="17"/>
  <c r="D913" i="17"/>
  <c r="C913" i="17"/>
  <c r="B913" i="17"/>
  <c r="A913" i="17"/>
  <c r="D912" i="17"/>
  <c r="C912" i="17"/>
  <c r="B912" i="17"/>
  <c r="A912" i="17"/>
  <c r="D911" i="17"/>
  <c r="C911" i="17"/>
  <c r="B911" i="17"/>
  <c r="A911" i="17"/>
  <c r="D910" i="17"/>
  <c r="C910" i="17"/>
  <c r="B910" i="17"/>
  <c r="A910" i="17"/>
  <c r="D909" i="17"/>
  <c r="C909" i="17"/>
  <c r="B909" i="17"/>
  <c r="A909" i="17"/>
  <c r="D908" i="17"/>
  <c r="C908" i="17"/>
  <c r="B908" i="17"/>
  <c r="A908" i="17"/>
  <c r="D907" i="17"/>
  <c r="C907" i="17"/>
  <c r="B907" i="17"/>
  <c r="A907" i="17"/>
  <c r="D906" i="17"/>
  <c r="C906" i="17"/>
  <c r="B906" i="17"/>
  <c r="A906" i="17"/>
  <c r="D905" i="17"/>
  <c r="C905" i="17"/>
  <c r="B905" i="17"/>
  <c r="A905" i="17"/>
  <c r="D904" i="17"/>
  <c r="C904" i="17"/>
  <c r="B904" i="17"/>
  <c r="A904" i="17"/>
  <c r="D903" i="17"/>
  <c r="C903" i="17"/>
  <c r="B903" i="17"/>
  <c r="A903" i="17"/>
  <c r="D902" i="17"/>
  <c r="C902" i="17"/>
  <c r="B902" i="17"/>
  <c r="A902" i="17"/>
  <c r="D901" i="17"/>
  <c r="C901" i="17"/>
  <c r="B901" i="17"/>
  <c r="A901" i="17"/>
  <c r="D900" i="17"/>
  <c r="C900" i="17"/>
  <c r="B900" i="17"/>
  <c r="A900" i="17"/>
  <c r="D899" i="17"/>
  <c r="C899" i="17"/>
  <c r="B899" i="17"/>
  <c r="A899" i="17"/>
  <c r="D898" i="17"/>
  <c r="C898" i="17"/>
  <c r="B898" i="17"/>
  <c r="A898" i="17"/>
  <c r="D897" i="17"/>
  <c r="C897" i="17"/>
  <c r="B897" i="17"/>
  <c r="A897" i="17"/>
  <c r="D896" i="17"/>
  <c r="C896" i="17"/>
  <c r="B896" i="17"/>
  <c r="A896" i="17"/>
  <c r="D895" i="17"/>
  <c r="C895" i="17"/>
  <c r="B895" i="17"/>
  <c r="A895" i="17"/>
  <c r="D894" i="17"/>
  <c r="C894" i="17"/>
  <c r="B894" i="17"/>
  <c r="A894" i="17"/>
  <c r="D893" i="17"/>
  <c r="C893" i="17"/>
  <c r="B893" i="17"/>
  <c r="A893" i="17"/>
  <c r="D892" i="17"/>
  <c r="C892" i="17"/>
  <c r="B892" i="17"/>
  <c r="A892" i="17"/>
  <c r="D891" i="17"/>
  <c r="C891" i="17"/>
  <c r="B891" i="17"/>
  <c r="A891" i="17"/>
  <c r="D890" i="17"/>
  <c r="C890" i="17"/>
  <c r="B890" i="17"/>
  <c r="A890" i="17"/>
  <c r="D889" i="17"/>
  <c r="C889" i="17"/>
  <c r="B889" i="17"/>
  <c r="A889" i="17"/>
  <c r="D888" i="17"/>
  <c r="C888" i="17"/>
  <c r="B888" i="17"/>
  <c r="A888" i="17"/>
  <c r="D887" i="17"/>
  <c r="C887" i="17"/>
  <c r="B887" i="17"/>
  <c r="A887" i="17"/>
  <c r="D886" i="17"/>
  <c r="C886" i="17"/>
  <c r="B886" i="17"/>
  <c r="A886" i="17"/>
  <c r="D885" i="17"/>
  <c r="C885" i="17"/>
  <c r="B885" i="17"/>
  <c r="A885" i="17"/>
  <c r="D884" i="17"/>
  <c r="C884" i="17"/>
  <c r="B884" i="17"/>
  <c r="A884" i="17"/>
  <c r="D883" i="17"/>
  <c r="C883" i="17"/>
  <c r="B883" i="17"/>
  <c r="A883" i="17"/>
  <c r="D882" i="17"/>
  <c r="C882" i="17"/>
  <c r="B882" i="17"/>
  <c r="A882" i="17"/>
  <c r="D881" i="17"/>
  <c r="C881" i="17"/>
  <c r="B881" i="17"/>
  <c r="A881" i="17"/>
  <c r="D880" i="17"/>
  <c r="C880" i="17"/>
  <c r="B880" i="17"/>
  <c r="A880" i="17"/>
  <c r="D879" i="17"/>
  <c r="C879" i="17"/>
  <c r="B879" i="17"/>
  <c r="A879" i="17"/>
  <c r="D878" i="17"/>
  <c r="C878" i="17"/>
  <c r="B878" i="17"/>
  <c r="A878" i="17"/>
  <c r="D877" i="17"/>
  <c r="C877" i="17"/>
  <c r="B877" i="17"/>
  <c r="A877" i="17"/>
  <c r="D876" i="17"/>
  <c r="C876" i="17"/>
  <c r="B876" i="17"/>
  <c r="A876" i="17"/>
  <c r="D875" i="17"/>
  <c r="C875" i="17"/>
  <c r="B875" i="17"/>
  <c r="A875" i="17"/>
  <c r="D874" i="17"/>
  <c r="C874" i="17"/>
  <c r="B874" i="17"/>
  <c r="A874" i="17"/>
  <c r="D873" i="17"/>
  <c r="C873" i="17"/>
  <c r="B873" i="17"/>
  <c r="A873" i="17"/>
  <c r="D872" i="17"/>
  <c r="C872" i="17"/>
  <c r="B872" i="17"/>
  <c r="A872" i="17"/>
  <c r="D871" i="17"/>
  <c r="C871" i="17"/>
  <c r="B871" i="17"/>
  <c r="A871" i="17"/>
  <c r="D870" i="17"/>
  <c r="C870" i="17"/>
  <c r="B870" i="17"/>
  <c r="A870" i="17"/>
  <c r="D869" i="17"/>
  <c r="C869" i="17"/>
  <c r="B869" i="17"/>
  <c r="A869" i="17"/>
  <c r="D868" i="17"/>
  <c r="C868" i="17"/>
  <c r="B868" i="17"/>
  <c r="A868" i="17"/>
  <c r="D867" i="17"/>
  <c r="C867" i="17"/>
  <c r="B867" i="17"/>
  <c r="A867" i="17"/>
  <c r="D866" i="17"/>
  <c r="C866" i="17"/>
  <c r="B866" i="17"/>
  <c r="A866" i="17"/>
  <c r="D865" i="17"/>
  <c r="C865" i="17"/>
  <c r="B865" i="17"/>
  <c r="A865" i="17"/>
  <c r="D864" i="17"/>
  <c r="C864" i="17"/>
  <c r="B864" i="17"/>
  <c r="A864" i="17"/>
  <c r="D863" i="17"/>
  <c r="C863" i="17"/>
  <c r="B863" i="17"/>
  <c r="A863" i="17"/>
  <c r="D862" i="17"/>
  <c r="C862" i="17"/>
  <c r="B862" i="17"/>
  <c r="A862" i="17"/>
  <c r="D861" i="17"/>
  <c r="C861" i="17"/>
  <c r="B861" i="17"/>
  <c r="A861" i="17"/>
  <c r="D860" i="17"/>
  <c r="C860" i="17"/>
  <c r="B860" i="17"/>
  <c r="A860" i="17"/>
  <c r="D859" i="17"/>
  <c r="C859" i="17"/>
  <c r="B859" i="17"/>
  <c r="A859" i="17"/>
  <c r="D858" i="17"/>
  <c r="C858" i="17"/>
  <c r="B858" i="17"/>
  <c r="A858" i="17"/>
  <c r="D857" i="17"/>
  <c r="C857" i="17"/>
  <c r="B857" i="17"/>
  <c r="A857" i="17"/>
  <c r="D856" i="17"/>
  <c r="C856" i="17"/>
  <c r="B856" i="17"/>
  <c r="A856" i="17"/>
  <c r="D855" i="17"/>
  <c r="C855" i="17"/>
  <c r="B855" i="17"/>
  <c r="A855" i="17"/>
  <c r="D854" i="17"/>
  <c r="C854" i="17"/>
  <c r="B854" i="17"/>
  <c r="A854" i="17"/>
  <c r="D853" i="17"/>
  <c r="C853" i="17"/>
  <c r="B853" i="17"/>
  <c r="A853" i="17"/>
  <c r="D852" i="17"/>
  <c r="C852" i="17"/>
  <c r="B852" i="17"/>
  <c r="A852" i="17"/>
  <c r="D851" i="17"/>
  <c r="C851" i="17"/>
  <c r="B851" i="17"/>
  <c r="A851" i="17"/>
  <c r="D850" i="17"/>
  <c r="C850" i="17"/>
  <c r="B850" i="17"/>
  <c r="A850" i="17"/>
  <c r="D849" i="17"/>
  <c r="C849" i="17"/>
  <c r="B849" i="17"/>
  <c r="A849" i="17"/>
  <c r="D848" i="17"/>
  <c r="C848" i="17"/>
  <c r="B848" i="17"/>
  <c r="A848" i="17"/>
  <c r="D847" i="17"/>
  <c r="C847" i="17"/>
  <c r="B847" i="17"/>
  <c r="A847" i="17"/>
  <c r="D846" i="17"/>
  <c r="C846" i="17"/>
  <c r="B846" i="17"/>
  <c r="A846" i="17"/>
  <c r="D845" i="17"/>
  <c r="C845" i="17"/>
  <c r="B845" i="17"/>
  <c r="A845" i="17"/>
  <c r="D844" i="17"/>
  <c r="C844" i="17"/>
  <c r="B844" i="17"/>
  <c r="A844" i="17"/>
  <c r="D843" i="17"/>
  <c r="C843" i="17"/>
  <c r="B843" i="17"/>
  <c r="A843" i="17"/>
  <c r="D842" i="17"/>
  <c r="C842" i="17"/>
  <c r="B842" i="17"/>
  <c r="A842" i="17"/>
  <c r="D841" i="17"/>
  <c r="C841" i="17"/>
  <c r="B841" i="17"/>
  <c r="A841" i="17"/>
  <c r="D840" i="17"/>
  <c r="C840" i="17"/>
  <c r="B840" i="17"/>
  <c r="A840" i="17"/>
  <c r="D839" i="17"/>
  <c r="C839" i="17"/>
  <c r="B839" i="17"/>
  <c r="A839" i="17"/>
  <c r="D838" i="17"/>
  <c r="C838" i="17"/>
  <c r="B838" i="17"/>
  <c r="A838" i="17"/>
  <c r="D837" i="17"/>
  <c r="C837" i="17"/>
  <c r="B837" i="17"/>
  <c r="A837" i="17"/>
  <c r="D836" i="17"/>
  <c r="C836" i="17"/>
  <c r="B836" i="17"/>
  <c r="A836" i="17"/>
  <c r="D835" i="17"/>
  <c r="C835" i="17"/>
  <c r="B835" i="17"/>
  <c r="A835" i="17"/>
  <c r="D834" i="17"/>
  <c r="C834" i="17"/>
  <c r="B834" i="17"/>
  <c r="A834" i="17"/>
  <c r="D833" i="17"/>
  <c r="C833" i="17"/>
  <c r="B833" i="17"/>
  <c r="A833" i="17"/>
  <c r="D832" i="17"/>
  <c r="C832" i="17"/>
  <c r="B832" i="17"/>
  <c r="A832" i="17"/>
  <c r="D831" i="17"/>
  <c r="C831" i="17"/>
  <c r="B831" i="17"/>
  <c r="A831" i="17"/>
  <c r="D830" i="17"/>
  <c r="C830" i="17"/>
  <c r="B830" i="17"/>
  <c r="A830" i="17"/>
  <c r="D829" i="17"/>
  <c r="C829" i="17"/>
  <c r="B829" i="17"/>
  <c r="A829" i="17"/>
  <c r="D828" i="17"/>
  <c r="C828" i="17"/>
  <c r="B828" i="17"/>
  <c r="A828" i="17"/>
  <c r="D827" i="17"/>
  <c r="C827" i="17"/>
  <c r="B827" i="17"/>
  <c r="A827" i="17"/>
  <c r="D826" i="17"/>
  <c r="C826" i="17"/>
  <c r="B826" i="17"/>
  <c r="A826" i="17"/>
  <c r="D825" i="17"/>
  <c r="C825" i="17"/>
  <c r="B825" i="17"/>
  <c r="A825" i="17"/>
  <c r="D824" i="17"/>
  <c r="C824" i="17"/>
  <c r="B824" i="17"/>
  <c r="A824" i="17"/>
  <c r="D823" i="17"/>
  <c r="C823" i="17"/>
  <c r="B823" i="17"/>
  <c r="A823" i="17"/>
  <c r="D822" i="17"/>
  <c r="C822" i="17"/>
  <c r="B822" i="17"/>
  <c r="A822" i="17"/>
  <c r="D821" i="17"/>
  <c r="C821" i="17"/>
  <c r="B821" i="17"/>
  <c r="A821" i="17"/>
  <c r="D820" i="17"/>
  <c r="C820" i="17"/>
  <c r="B820" i="17"/>
  <c r="A820" i="17"/>
  <c r="D819" i="17"/>
  <c r="C819" i="17"/>
  <c r="B819" i="17"/>
  <c r="A819" i="17"/>
  <c r="D818" i="17"/>
  <c r="C818" i="17"/>
  <c r="B818" i="17"/>
  <c r="A818" i="17"/>
  <c r="D817" i="17"/>
  <c r="C817" i="17"/>
  <c r="B817" i="17"/>
  <c r="A817" i="17"/>
  <c r="D816" i="17"/>
  <c r="C816" i="17"/>
  <c r="B816" i="17"/>
  <c r="A816" i="17"/>
  <c r="D815" i="17"/>
  <c r="C815" i="17"/>
  <c r="B815" i="17"/>
  <c r="A815" i="17"/>
  <c r="D814" i="17"/>
  <c r="C814" i="17"/>
  <c r="B814" i="17"/>
  <c r="A814" i="17"/>
  <c r="D813" i="17"/>
  <c r="C813" i="17"/>
  <c r="B813" i="17"/>
  <c r="A813" i="17"/>
  <c r="D812" i="17"/>
  <c r="C812" i="17"/>
  <c r="B812" i="17"/>
  <c r="A812" i="17"/>
  <c r="D811" i="17"/>
  <c r="C811" i="17"/>
  <c r="B811" i="17"/>
  <c r="A811" i="17"/>
  <c r="D810" i="17"/>
  <c r="C810" i="17"/>
  <c r="B810" i="17"/>
  <c r="A810" i="17"/>
  <c r="D809" i="17"/>
  <c r="C809" i="17"/>
  <c r="B809" i="17"/>
  <c r="A809" i="17"/>
  <c r="D808" i="17"/>
  <c r="C808" i="17"/>
  <c r="B808" i="17"/>
  <c r="A808" i="17"/>
  <c r="D807" i="17"/>
  <c r="C807" i="17"/>
  <c r="B807" i="17"/>
  <c r="A807" i="17"/>
  <c r="D806" i="17"/>
  <c r="C806" i="17"/>
  <c r="B806" i="17"/>
  <c r="A806" i="17"/>
  <c r="D805" i="17"/>
  <c r="C805" i="17"/>
  <c r="B805" i="17"/>
  <c r="A805" i="17"/>
  <c r="D804" i="17"/>
  <c r="C804" i="17"/>
  <c r="B804" i="17"/>
  <c r="A804" i="17"/>
  <c r="D803" i="17"/>
  <c r="C803" i="17"/>
  <c r="B803" i="17"/>
  <c r="A803" i="17"/>
  <c r="D802" i="17"/>
  <c r="C802" i="17"/>
  <c r="B802" i="17"/>
  <c r="A802" i="17"/>
  <c r="D801" i="17"/>
  <c r="C801" i="17"/>
  <c r="B801" i="17"/>
  <c r="A801" i="17"/>
  <c r="D800" i="17"/>
  <c r="C800" i="17"/>
  <c r="B800" i="17"/>
  <c r="A800" i="17"/>
  <c r="D799" i="17"/>
  <c r="C799" i="17"/>
  <c r="B799" i="17"/>
  <c r="A799" i="17"/>
  <c r="D798" i="17"/>
  <c r="C798" i="17"/>
  <c r="B798" i="17"/>
  <c r="A798" i="17"/>
  <c r="D797" i="17"/>
  <c r="C797" i="17"/>
  <c r="B797" i="17"/>
  <c r="A797" i="17"/>
  <c r="D796" i="17"/>
  <c r="C796" i="17"/>
  <c r="B796" i="17"/>
  <c r="A796" i="17"/>
  <c r="D795" i="17"/>
  <c r="C795" i="17"/>
  <c r="B795" i="17"/>
  <c r="A795" i="17"/>
  <c r="D794" i="17"/>
  <c r="C794" i="17"/>
  <c r="B794" i="17"/>
  <c r="A794" i="17"/>
  <c r="D793" i="17"/>
  <c r="C793" i="17"/>
  <c r="B793" i="17"/>
  <c r="A793" i="17"/>
  <c r="D792" i="17"/>
  <c r="C792" i="17"/>
  <c r="B792" i="17"/>
  <c r="A792" i="17"/>
  <c r="D791" i="17"/>
  <c r="C791" i="17"/>
  <c r="B791" i="17"/>
  <c r="A791" i="17"/>
  <c r="D790" i="17"/>
  <c r="C790" i="17"/>
  <c r="B790" i="17"/>
  <c r="A790" i="17"/>
  <c r="D789" i="17"/>
  <c r="C789" i="17"/>
  <c r="B789" i="17"/>
  <c r="A789" i="17"/>
  <c r="D788" i="17"/>
  <c r="C788" i="17"/>
  <c r="B788" i="17"/>
  <c r="A788" i="17"/>
  <c r="D787" i="17"/>
  <c r="C787" i="17"/>
  <c r="B787" i="17"/>
  <c r="A787" i="17"/>
  <c r="D786" i="17"/>
  <c r="C786" i="17"/>
  <c r="B786" i="17"/>
  <c r="A786" i="17"/>
  <c r="D785" i="17"/>
  <c r="C785" i="17"/>
  <c r="B785" i="17"/>
  <c r="A785" i="17"/>
  <c r="D784" i="17"/>
  <c r="C784" i="17"/>
  <c r="B784" i="17"/>
  <c r="A784" i="17"/>
  <c r="D783" i="17"/>
  <c r="C783" i="17"/>
  <c r="B783" i="17"/>
  <c r="A783" i="17"/>
  <c r="D782" i="17"/>
  <c r="C782" i="17"/>
  <c r="B782" i="17"/>
  <c r="A782" i="17"/>
  <c r="D781" i="17"/>
  <c r="C781" i="17"/>
  <c r="B781" i="17"/>
  <c r="A781" i="17"/>
  <c r="D780" i="17"/>
  <c r="C780" i="17"/>
  <c r="B780" i="17"/>
  <c r="A780" i="17"/>
  <c r="D779" i="17"/>
  <c r="C779" i="17"/>
  <c r="B779" i="17"/>
  <c r="A779" i="17"/>
  <c r="D778" i="17"/>
  <c r="C778" i="17"/>
  <c r="B778" i="17"/>
  <c r="A778" i="17"/>
  <c r="D777" i="17"/>
  <c r="C777" i="17"/>
  <c r="B777" i="17"/>
  <c r="A777" i="17"/>
  <c r="D776" i="17"/>
  <c r="C776" i="17"/>
  <c r="B776" i="17"/>
  <c r="A776" i="17"/>
  <c r="D775" i="17"/>
  <c r="C775" i="17"/>
  <c r="B775" i="17"/>
  <c r="A775" i="17"/>
  <c r="D774" i="17"/>
  <c r="C774" i="17"/>
  <c r="B774" i="17"/>
  <c r="A774" i="17"/>
  <c r="D773" i="17"/>
  <c r="C773" i="17"/>
  <c r="B773" i="17"/>
  <c r="A773" i="17"/>
  <c r="D772" i="17"/>
  <c r="C772" i="17"/>
  <c r="B772" i="17"/>
  <c r="A772" i="17"/>
  <c r="D771" i="17"/>
  <c r="C771" i="17"/>
  <c r="B771" i="17"/>
  <c r="A771" i="17"/>
  <c r="D770" i="17"/>
  <c r="C770" i="17"/>
  <c r="B770" i="17"/>
  <c r="A770" i="17"/>
  <c r="D769" i="17"/>
  <c r="C769" i="17"/>
  <c r="B769" i="17"/>
  <c r="A769" i="17"/>
  <c r="D768" i="17"/>
  <c r="C768" i="17"/>
  <c r="B768" i="17"/>
  <c r="A768" i="17"/>
  <c r="D767" i="17"/>
  <c r="C767" i="17"/>
  <c r="B767" i="17"/>
  <c r="A767" i="17"/>
  <c r="D766" i="17"/>
  <c r="C766" i="17"/>
  <c r="B766" i="17"/>
  <c r="A766" i="17"/>
  <c r="D765" i="17"/>
  <c r="C765" i="17"/>
  <c r="B765" i="17"/>
  <c r="A765" i="17"/>
  <c r="D764" i="17"/>
  <c r="C764" i="17"/>
  <c r="B764" i="17"/>
  <c r="A764" i="17"/>
  <c r="D763" i="17"/>
  <c r="C763" i="17"/>
  <c r="B763" i="17"/>
  <c r="A763" i="17"/>
  <c r="D762" i="17"/>
  <c r="C762" i="17"/>
  <c r="B762" i="17"/>
  <c r="A762" i="17"/>
  <c r="D761" i="17"/>
  <c r="C761" i="17"/>
  <c r="B761" i="17"/>
  <c r="A761" i="17"/>
  <c r="D760" i="17"/>
  <c r="C760" i="17"/>
  <c r="B760" i="17"/>
  <c r="A760" i="17"/>
  <c r="D759" i="17"/>
  <c r="C759" i="17"/>
  <c r="B759" i="17"/>
  <c r="A759" i="17"/>
  <c r="D758" i="17"/>
  <c r="C758" i="17"/>
  <c r="B758" i="17"/>
  <c r="A758" i="17"/>
  <c r="D757" i="17"/>
  <c r="C757" i="17"/>
  <c r="B757" i="17"/>
  <c r="A757" i="17"/>
  <c r="D756" i="17"/>
  <c r="C756" i="17"/>
  <c r="B756" i="17"/>
  <c r="A756" i="17"/>
  <c r="D755" i="17"/>
  <c r="C755" i="17"/>
  <c r="B755" i="17"/>
  <c r="A755" i="17"/>
  <c r="D754" i="17"/>
  <c r="C754" i="17"/>
  <c r="B754" i="17"/>
  <c r="A754" i="17"/>
  <c r="D753" i="17"/>
  <c r="C753" i="17"/>
  <c r="B753" i="17"/>
  <c r="A753" i="17"/>
  <c r="D752" i="17"/>
  <c r="C752" i="17"/>
  <c r="B752" i="17"/>
  <c r="A752" i="17"/>
  <c r="D751" i="17"/>
  <c r="C751" i="17"/>
  <c r="B751" i="17"/>
  <c r="A751" i="17"/>
  <c r="D750" i="17"/>
  <c r="C750" i="17"/>
  <c r="B750" i="17"/>
  <c r="A750" i="17"/>
  <c r="D749" i="17"/>
  <c r="C749" i="17"/>
  <c r="B749" i="17"/>
  <c r="A749" i="17"/>
  <c r="D748" i="17"/>
  <c r="C748" i="17"/>
  <c r="B748" i="17"/>
  <c r="A748" i="17"/>
  <c r="D747" i="17"/>
  <c r="C747" i="17"/>
  <c r="B747" i="17"/>
  <c r="A747" i="17"/>
  <c r="D746" i="17"/>
  <c r="C746" i="17"/>
  <c r="B746" i="17"/>
  <c r="A746" i="17"/>
  <c r="D745" i="17"/>
  <c r="C745" i="17"/>
  <c r="B745" i="17"/>
  <c r="A745" i="17"/>
  <c r="D744" i="17"/>
  <c r="C744" i="17"/>
  <c r="B744" i="17"/>
  <c r="A744" i="17"/>
  <c r="D743" i="17"/>
  <c r="C743" i="17"/>
  <c r="B743" i="17"/>
  <c r="A743" i="17"/>
  <c r="D742" i="17"/>
  <c r="C742" i="17"/>
  <c r="B742" i="17"/>
  <c r="A742" i="17"/>
  <c r="D741" i="17"/>
  <c r="C741" i="17"/>
  <c r="B741" i="17"/>
  <c r="A741" i="17"/>
  <c r="D740" i="17"/>
  <c r="C740" i="17"/>
  <c r="B740" i="17"/>
  <c r="A740" i="17"/>
  <c r="D739" i="17"/>
  <c r="C739" i="17"/>
  <c r="B739" i="17"/>
  <c r="A739" i="17"/>
  <c r="D738" i="17"/>
  <c r="C738" i="17"/>
  <c r="B738" i="17"/>
  <c r="A738" i="17"/>
  <c r="D737" i="17"/>
  <c r="C737" i="17"/>
  <c r="B737" i="17"/>
  <c r="A737" i="17"/>
  <c r="D736" i="17"/>
  <c r="C736" i="17"/>
  <c r="B736" i="17"/>
  <c r="A736" i="17"/>
  <c r="D735" i="17"/>
  <c r="C735" i="17"/>
  <c r="B735" i="17"/>
  <c r="A735" i="17"/>
  <c r="D734" i="17"/>
  <c r="C734" i="17"/>
  <c r="B734" i="17"/>
  <c r="A734" i="17"/>
  <c r="D733" i="17"/>
  <c r="C733" i="17"/>
  <c r="B733" i="17"/>
  <c r="A733" i="17"/>
  <c r="D732" i="17"/>
  <c r="C732" i="17"/>
  <c r="B732" i="17"/>
  <c r="A732" i="17"/>
  <c r="D731" i="17"/>
  <c r="C731" i="17"/>
  <c r="B731" i="17"/>
  <c r="A731" i="17"/>
  <c r="D730" i="17"/>
  <c r="C730" i="17"/>
  <c r="B730" i="17"/>
  <c r="A730" i="17"/>
  <c r="D729" i="17"/>
  <c r="C729" i="17"/>
  <c r="B729" i="17"/>
  <c r="A729" i="17"/>
  <c r="D728" i="17"/>
  <c r="C728" i="17"/>
  <c r="B728" i="17"/>
  <c r="A728" i="17"/>
  <c r="D727" i="17"/>
  <c r="C727" i="17"/>
  <c r="B727" i="17"/>
  <c r="A727" i="17"/>
  <c r="D726" i="17"/>
  <c r="C726" i="17"/>
  <c r="B726" i="17"/>
  <c r="A726" i="17"/>
  <c r="D725" i="17"/>
  <c r="C725" i="17"/>
  <c r="B725" i="17"/>
  <c r="A725" i="17"/>
  <c r="D724" i="17"/>
  <c r="C724" i="17"/>
  <c r="B724" i="17"/>
  <c r="A724" i="17"/>
  <c r="D723" i="17"/>
  <c r="C723" i="17"/>
  <c r="B723" i="17"/>
  <c r="A723" i="17"/>
  <c r="D722" i="17"/>
  <c r="C722" i="17"/>
  <c r="B722" i="17"/>
  <c r="A722" i="17"/>
  <c r="D721" i="17"/>
  <c r="C721" i="17"/>
  <c r="B721" i="17"/>
  <c r="A721" i="17"/>
  <c r="D720" i="17"/>
  <c r="C720" i="17"/>
  <c r="B720" i="17"/>
  <c r="A720" i="17"/>
  <c r="D719" i="17"/>
  <c r="C719" i="17"/>
  <c r="B719" i="17"/>
  <c r="A719" i="17"/>
  <c r="D718" i="17"/>
  <c r="C718" i="17"/>
  <c r="B718" i="17"/>
  <c r="A718" i="17"/>
  <c r="D717" i="17"/>
  <c r="C717" i="17"/>
  <c r="B717" i="17"/>
  <c r="A717" i="17"/>
  <c r="D716" i="17"/>
  <c r="C716" i="17"/>
  <c r="B716" i="17"/>
  <c r="A716" i="17"/>
  <c r="D715" i="17"/>
  <c r="C715" i="17"/>
  <c r="B715" i="17"/>
  <c r="A715" i="17"/>
  <c r="D714" i="17"/>
  <c r="C714" i="17"/>
  <c r="B714" i="17"/>
  <c r="A714" i="17"/>
  <c r="D713" i="17"/>
  <c r="C713" i="17"/>
  <c r="B713" i="17"/>
  <c r="A713" i="17"/>
  <c r="D712" i="17"/>
  <c r="C712" i="17"/>
  <c r="B712" i="17"/>
  <c r="A712" i="17"/>
  <c r="D711" i="17"/>
  <c r="C711" i="17"/>
  <c r="B711" i="17"/>
  <c r="A711" i="17"/>
  <c r="D710" i="17"/>
  <c r="C710" i="17"/>
  <c r="B710" i="17"/>
  <c r="A710" i="17"/>
  <c r="D709" i="17"/>
  <c r="C709" i="17"/>
  <c r="B709" i="17"/>
  <c r="A709" i="17"/>
  <c r="D708" i="17"/>
  <c r="C708" i="17"/>
  <c r="B708" i="17"/>
  <c r="A708" i="17"/>
  <c r="D707" i="17"/>
  <c r="C707" i="17"/>
  <c r="B707" i="17"/>
  <c r="A707" i="17"/>
  <c r="D706" i="17"/>
  <c r="C706" i="17"/>
  <c r="B706" i="17"/>
  <c r="A706" i="17"/>
  <c r="D705" i="17"/>
  <c r="C705" i="17"/>
  <c r="B705" i="17"/>
  <c r="A705" i="17"/>
  <c r="D704" i="17"/>
  <c r="C704" i="17"/>
  <c r="B704" i="17"/>
  <c r="A704" i="17"/>
  <c r="D703" i="17"/>
  <c r="C703" i="17"/>
  <c r="B703" i="17"/>
  <c r="A703" i="17"/>
  <c r="D702" i="17"/>
  <c r="C702" i="17"/>
  <c r="B702" i="17"/>
  <c r="A702" i="17"/>
  <c r="D701" i="17"/>
  <c r="C701" i="17"/>
  <c r="B701" i="17"/>
  <c r="A701" i="17"/>
  <c r="D700" i="17"/>
  <c r="C700" i="17"/>
  <c r="B700" i="17"/>
  <c r="A700" i="17"/>
  <c r="D699" i="17"/>
  <c r="C699" i="17"/>
  <c r="B699" i="17"/>
  <c r="A699" i="17"/>
  <c r="D698" i="17"/>
  <c r="C698" i="17"/>
  <c r="B698" i="17"/>
  <c r="A698" i="17"/>
  <c r="D697" i="17"/>
  <c r="C697" i="17"/>
  <c r="B697" i="17"/>
  <c r="A697" i="17"/>
  <c r="D696" i="17"/>
  <c r="C696" i="17"/>
  <c r="B696" i="17"/>
  <c r="A696" i="17"/>
  <c r="D695" i="17"/>
  <c r="C695" i="17"/>
  <c r="B695" i="17"/>
  <c r="A695" i="17"/>
  <c r="D694" i="17"/>
  <c r="C694" i="17"/>
  <c r="B694" i="17"/>
  <c r="A694" i="17"/>
  <c r="D693" i="17"/>
  <c r="C693" i="17"/>
  <c r="B693" i="17"/>
  <c r="A693" i="17"/>
  <c r="D692" i="17"/>
  <c r="C692" i="17"/>
  <c r="B692" i="17"/>
  <c r="A692" i="17"/>
  <c r="D691" i="17"/>
  <c r="C691" i="17"/>
  <c r="B691" i="17"/>
  <c r="A691" i="17"/>
  <c r="D690" i="17"/>
  <c r="C690" i="17"/>
  <c r="B690" i="17"/>
  <c r="A690" i="17"/>
  <c r="D689" i="17"/>
  <c r="C689" i="17"/>
  <c r="B689" i="17"/>
  <c r="A689" i="17"/>
  <c r="D688" i="17"/>
  <c r="C688" i="17"/>
  <c r="B688" i="17"/>
  <c r="A688" i="17"/>
  <c r="D687" i="17"/>
  <c r="C687" i="17"/>
  <c r="B687" i="17"/>
  <c r="A687" i="17"/>
  <c r="D686" i="17"/>
  <c r="C686" i="17"/>
  <c r="B686" i="17"/>
  <c r="A686" i="17"/>
  <c r="D685" i="17"/>
  <c r="C685" i="17"/>
  <c r="B685" i="17"/>
  <c r="A685" i="17"/>
  <c r="D684" i="17"/>
  <c r="C684" i="17"/>
  <c r="B684" i="17"/>
  <c r="A684" i="17"/>
  <c r="D683" i="17"/>
  <c r="C683" i="17"/>
  <c r="B683" i="17"/>
  <c r="A683" i="17"/>
  <c r="D682" i="17"/>
  <c r="C682" i="17"/>
  <c r="B682" i="17"/>
  <c r="A682" i="17"/>
  <c r="D681" i="17"/>
  <c r="C681" i="17"/>
  <c r="B681" i="17"/>
  <c r="A681" i="17"/>
  <c r="D680" i="17"/>
  <c r="C680" i="17"/>
  <c r="B680" i="17"/>
  <c r="A680" i="17"/>
  <c r="D679" i="17"/>
  <c r="C679" i="17"/>
  <c r="B679" i="17"/>
  <c r="A679" i="17"/>
  <c r="D678" i="17"/>
  <c r="C678" i="17"/>
  <c r="B678" i="17"/>
  <c r="A678" i="17"/>
  <c r="D677" i="17"/>
  <c r="C677" i="17"/>
  <c r="B677" i="17"/>
  <c r="A677" i="17"/>
  <c r="D676" i="17"/>
  <c r="C676" i="17"/>
  <c r="B676" i="17"/>
  <c r="A676" i="17"/>
  <c r="D675" i="17"/>
  <c r="C675" i="17"/>
  <c r="B675" i="17"/>
  <c r="A675" i="17"/>
  <c r="D674" i="17"/>
  <c r="C674" i="17"/>
  <c r="B674" i="17"/>
  <c r="A674" i="17"/>
  <c r="D673" i="17"/>
  <c r="C673" i="17"/>
  <c r="B673" i="17"/>
  <c r="A673" i="17"/>
  <c r="D672" i="17"/>
  <c r="C672" i="17"/>
  <c r="B672" i="17"/>
  <c r="A672" i="17"/>
  <c r="D671" i="17"/>
  <c r="C671" i="17"/>
  <c r="B671" i="17"/>
  <c r="A671" i="17"/>
  <c r="D670" i="17"/>
  <c r="C670" i="17"/>
  <c r="B670" i="17"/>
  <c r="A670" i="17"/>
  <c r="D669" i="17"/>
  <c r="C669" i="17"/>
  <c r="B669" i="17"/>
  <c r="A669" i="17"/>
  <c r="D668" i="17"/>
  <c r="C668" i="17"/>
  <c r="B668" i="17"/>
  <c r="A668" i="17"/>
  <c r="D667" i="17"/>
  <c r="C667" i="17"/>
  <c r="B667" i="17"/>
  <c r="A667" i="17"/>
  <c r="D666" i="17"/>
  <c r="C666" i="17"/>
  <c r="B666" i="17"/>
  <c r="A666" i="17"/>
  <c r="D665" i="17"/>
  <c r="C665" i="17"/>
  <c r="B665" i="17"/>
  <c r="A665" i="17"/>
  <c r="D664" i="17"/>
  <c r="C664" i="17"/>
  <c r="B664" i="17"/>
  <c r="A664" i="17"/>
  <c r="D663" i="17"/>
  <c r="C663" i="17"/>
  <c r="B663" i="17"/>
  <c r="A663" i="17"/>
  <c r="D662" i="17"/>
  <c r="C662" i="17"/>
  <c r="B662" i="17"/>
  <c r="A662" i="17"/>
  <c r="D661" i="17"/>
  <c r="C661" i="17"/>
  <c r="B661" i="17"/>
  <c r="A661" i="17"/>
  <c r="D660" i="17"/>
  <c r="C660" i="17"/>
  <c r="B660" i="17"/>
  <c r="A660" i="17"/>
  <c r="D659" i="17"/>
  <c r="C659" i="17"/>
  <c r="B659" i="17"/>
  <c r="A659" i="17"/>
  <c r="D658" i="17"/>
  <c r="C658" i="17"/>
  <c r="B658" i="17"/>
  <c r="A658" i="17"/>
  <c r="D657" i="17"/>
  <c r="C657" i="17"/>
  <c r="B657" i="17"/>
  <c r="A657" i="17"/>
  <c r="D656" i="17"/>
  <c r="C656" i="17"/>
  <c r="B656" i="17"/>
  <c r="A656" i="17"/>
  <c r="D655" i="17"/>
  <c r="C655" i="17"/>
  <c r="B655" i="17"/>
  <c r="A655" i="17"/>
  <c r="D654" i="17"/>
  <c r="C654" i="17"/>
  <c r="B654" i="17"/>
  <c r="A654" i="17"/>
  <c r="D653" i="17"/>
  <c r="C653" i="17"/>
  <c r="B653" i="17"/>
  <c r="A653" i="17"/>
  <c r="D652" i="17"/>
  <c r="C652" i="17"/>
  <c r="B652" i="17"/>
  <c r="A652" i="17"/>
  <c r="D651" i="17"/>
  <c r="C651" i="17"/>
  <c r="B651" i="17"/>
  <c r="A651" i="17"/>
  <c r="D650" i="17"/>
  <c r="C650" i="17"/>
  <c r="B650" i="17"/>
  <c r="A650" i="17"/>
  <c r="D649" i="17"/>
  <c r="C649" i="17"/>
  <c r="B649" i="17"/>
  <c r="A649" i="17"/>
  <c r="D648" i="17"/>
  <c r="C648" i="17"/>
  <c r="B648" i="17"/>
  <c r="A648" i="17"/>
  <c r="D647" i="17"/>
  <c r="C647" i="17"/>
  <c r="B647" i="17"/>
  <c r="A647" i="17"/>
  <c r="D646" i="17"/>
  <c r="C646" i="17"/>
  <c r="B646" i="17"/>
  <c r="A646" i="17"/>
  <c r="D645" i="17"/>
  <c r="C645" i="17"/>
  <c r="B645" i="17"/>
  <c r="A645" i="17"/>
  <c r="D644" i="17"/>
  <c r="C644" i="17"/>
  <c r="B644" i="17"/>
  <c r="A644" i="17"/>
  <c r="D643" i="17"/>
  <c r="C643" i="17"/>
  <c r="B643" i="17"/>
  <c r="A643" i="17"/>
  <c r="D642" i="17"/>
  <c r="C642" i="17"/>
  <c r="B642" i="17"/>
  <c r="A642" i="17"/>
  <c r="D641" i="17"/>
  <c r="C641" i="17"/>
  <c r="B641" i="17"/>
  <c r="A641" i="17"/>
  <c r="D640" i="17"/>
  <c r="C640" i="17"/>
  <c r="B640" i="17"/>
  <c r="A640" i="17"/>
  <c r="D639" i="17"/>
  <c r="C639" i="17"/>
  <c r="B639" i="17"/>
  <c r="A639" i="17"/>
  <c r="D638" i="17"/>
  <c r="C638" i="17"/>
  <c r="B638" i="17"/>
  <c r="A638" i="17"/>
  <c r="D637" i="17"/>
  <c r="C637" i="17"/>
  <c r="B637" i="17"/>
  <c r="A637" i="17"/>
  <c r="D636" i="17"/>
  <c r="C636" i="17"/>
  <c r="B636" i="17"/>
  <c r="A636" i="17"/>
  <c r="D635" i="17"/>
  <c r="C635" i="17"/>
  <c r="B635" i="17"/>
  <c r="A635" i="17"/>
  <c r="D634" i="17"/>
  <c r="C634" i="17"/>
  <c r="B634" i="17"/>
  <c r="A634" i="17"/>
  <c r="D633" i="17"/>
  <c r="C633" i="17"/>
  <c r="B633" i="17"/>
  <c r="A633" i="17"/>
  <c r="D632" i="17"/>
  <c r="C632" i="17"/>
  <c r="B632" i="17"/>
  <c r="A632" i="17"/>
  <c r="D631" i="17"/>
  <c r="C631" i="17"/>
  <c r="B631" i="17"/>
  <c r="A631" i="17"/>
  <c r="D630" i="17"/>
  <c r="C630" i="17"/>
  <c r="B630" i="17"/>
  <c r="A630" i="17"/>
  <c r="D629" i="17"/>
  <c r="C629" i="17"/>
  <c r="B629" i="17"/>
  <c r="A629" i="17"/>
  <c r="D628" i="17"/>
  <c r="C628" i="17"/>
  <c r="B628" i="17"/>
  <c r="A628" i="17"/>
  <c r="D627" i="17"/>
  <c r="C627" i="17"/>
  <c r="B627" i="17"/>
  <c r="A627" i="17"/>
  <c r="D626" i="17"/>
  <c r="C626" i="17"/>
  <c r="B626" i="17"/>
  <c r="A626" i="17"/>
  <c r="D625" i="17"/>
  <c r="C625" i="17"/>
  <c r="B625" i="17"/>
  <c r="A625" i="17"/>
  <c r="D624" i="17"/>
  <c r="C624" i="17"/>
  <c r="B624" i="17"/>
  <c r="A624" i="17"/>
  <c r="D623" i="17"/>
  <c r="C623" i="17"/>
  <c r="B623" i="17"/>
  <c r="A623" i="17"/>
  <c r="D622" i="17"/>
  <c r="C622" i="17"/>
  <c r="B622" i="17"/>
  <c r="A622" i="17"/>
  <c r="D621" i="17"/>
  <c r="C621" i="17"/>
  <c r="B621" i="17"/>
  <c r="A621" i="17"/>
  <c r="D620" i="17"/>
  <c r="C620" i="17"/>
  <c r="B620" i="17"/>
  <c r="A620" i="17"/>
  <c r="D619" i="17"/>
  <c r="C619" i="17"/>
  <c r="B619" i="17"/>
  <c r="A619" i="17"/>
  <c r="D618" i="17"/>
  <c r="C618" i="17"/>
  <c r="B618" i="17"/>
  <c r="A618" i="17"/>
  <c r="D617" i="17"/>
  <c r="C617" i="17"/>
  <c r="B617" i="17"/>
  <c r="A617" i="17"/>
  <c r="D616" i="17"/>
  <c r="C616" i="17"/>
  <c r="B616" i="17"/>
  <c r="A616" i="17"/>
  <c r="D615" i="17"/>
  <c r="C615" i="17"/>
  <c r="B615" i="17"/>
  <c r="A615" i="17"/>
  <c r="D614" i="17"/>
  <c r="C614" i="17"/>
  <c r="B614" i="17"/>
  <c r="A614" i="17"/>
  <c r="D613" i="17"/>
  <c r="C613" i="17"/>
  <c r="B613" i="17"/>
  <c r="A613" i="17"/>
  <c r="D612" i="17"/>
  <c r="C612" i="17"/>
  <c r="B612" i="17"/>
  <c r="A612" i="17"/>
  <c r="D611" i="17"/>
  <c r="C611" i="17"/>
  <c r="B611" i="17"/>
  <c r="A611" i="17"/>
  <c r="D610" i="17"/>
  <c r="C610" i="17"/>
  <c r="B610" i="17"/>
  <c r="A610" i="17"/>
  <c r="D609" i="17"/>
  <c r="C609" i="17"/>
  <c r="B609" i="17"/>
  <c r="A609" i="17"/>
  <c r="D608" i="17"/>
  <c r="C608" i="17"/>
  <c r="B608" i="17"/>
  <c r="A608" i="17"/>
  <c r="D607" i="17"/>
  <c r="C607" i="17"/>
  <c r="B607" i="17"/>
  <c r="A607" i="17"/>
  <c r="D606" i="17"/>
  <c r="C606" i="17"/>
  <c r="B606" i="17"/>
  <c r="A606" i="17"/>
  <c r="D605" i="17"/>
  <c r="C605" i="17"/>
  <c r="B605" i="17"/>
  <c r="A605" i="17"/>
  <c r="D604" i="17"/>
  <c r="C604" i="17"/>
  <c r="B604" i="17"/>
  <c r="A604" i="17"/>
  <c r="D603" i="17"/>
  <c r="C603" i="17"/>
  <c r="B603" i="17"/>
  <c r="A603" i="17"/>
  <c r="D602" i="17"/>
  <c r="C602" i="17"/>
  <c r="B602" i="17"/>
  <c r="A602" i="17"/>
  <c r="D601" i="17"/>
  <c r="C601" i="17"/>
  <c r="B601" i="17"/>
  <c r="A601" i="17"/>
  <c r="D600" i="17"/>
  <c r="C600" i="17"/>
  <c r="B600" i="17"/>
  <c r="A600" i="17"/>
  <c r="D599" i="17"/>
  <c r="C599" i="17"/>
  <c r="B599" i="17"/>
  <c r="A599" i="17"/>
  <c r="D598" i="17"/>
  <c r="C598" i="17"/>
  <c r="B598" i="17"/>
  <c r="A598" i="17"/>
  <c r="D597" i="17"/>
  <c r="C597" i="17"/>
  <c r="B597" i="17"/>
  <c r="A597" i="17"/>
  <c r="D596" i="17"/>
  <c r="C596" i="17"/>
  <c r="B596" i="17"/>
  <c r="A596" i="17"/>
  <c r="D595" i="17"/>
  <c r="C595" i="17"/>
  <c r="B595" i="17"/>
  <c r="A595" i="17"/>
  <c r="D594" i="17"/>
  <c r="C594" i="17"/>
  <c r="B594" i="17"/>
  <c r="A594" i="17"/>
  <c r="D593" i="17"/>
  <c r="C593" i="17"/>
  <c r="B593" i="17"/>
  <c r="A593" i="17"/>
  <c r="D592" i="17"/>
  <c r="C592" i="17"/>
  <c r="B592" i="17"/>
  <c r="A592" i="17"/>
  <c r="D591" i="17"/>
  <c r="C591" i="17"/>
  <c r="B591" i="17"/>
  <c r="A591" i="17"/>
  <c r="D590" i="17"/>
  <c r="C590" i="17"/>
  <c r="B590" i="17"/>
  <c r="A590" i="17"/>
  <c r="D589" i="17"/>
  <c r="C589" i="17"/>
  <c r="B589" i="17"/>
  <c r="A589" i="17"/>
  <c r="D588" i="17"/>
  <c r="C588" i="17"/>
  <c r="B588" i="17"/>
  <c r="A588" i="17"/>
  <c r="D587" i="17"/>
  <c r="C587" i="17"/>
  <c r="B587" i="17"/>
  <c r="A587" i="17"/>
  <c r="D586" i="17"/>
  <c r="C586" i="17"/>
  <c r="B586" i="17"/>
  <c r="A586" i="17"/>
  <c r="D585" i="17"/>
  <c r="C585" i="17"/>
  <c r="B585" i="17"/>
  <c r="A585" i="17"/>
  <c r="D584" i="17"/>
  <c r="C584" i="17"/>
  <c r="B584" i="17"/>
  <c r="A584" i="17"/>
  <c r="D583" i="17"/>
  <c r="C583" i="17"/>
  <c r="B583" i="17"/>
  <c r="A583" i="17"/>
  <c r="D582" i="17"/>
  <c r="C582" i="17"/>
  <c r="B582" i="17"/>
  <c r="A582" i="17"/>
  <c r="D581" i="17"/>
  <c r="C581" i="17"/>
  <c r="B581" i="17"/>
  <c r="A581" i="17"/>
  <c r="D580" i="17"/>
  <c r="C580" i="17"/>
  <c r="B580" i="17"/>
  <c r="A580" i="17"/>
  <c r="D579" i="17"/>
  <c r="C579" i="17"/>
  <c r="B579" i="17"/>
  <c r="A579" i="17"/>
  <c r="D578" i="17"/>
  <c r="C578" i="17"/>
  <c r="B578" i="17"/>
  <c r="A578" i="17"/>
  <c r="D577" i="17"/>
  <c r="C577" i="17"/>
  <c r="B577" i="17"/>
  <c r="A577" i="17"/>
  <c r="D576" i="17"/>
  <c r="C576" i="17"/>
  <c r="B576" i="17"/>
  <c r="A576" i="17"/>
  <c r="D575" i="17"/>
  <c r="C575" i="17"/>
  <c r="B575" i="17"/>
  <c r="A575" i="17"/>
  <c r="D574" i="17"/>
  <c r="C574" i="17"/>
  <c r="B574" i="17"/>
  <c r="A574" i="17"/>
  <c r="D573" i="17"/>
  <c r="C573" i="17"/>
  <c r="B573" i="17"/>
  <c r="A573" i="17"/>
  <c r="D572" i="17"/>
  <c r="C572" i="17"/>
  <c r="B572" i="17"/>
  <c r="A572" i="17"/>
  <c r="D571" i="17"/>
  <c r="C571" i="17"/>
  <c r="B571" i="17"/>
  <c r="A571" i="17"/>
  <c r="D570" i="17"/>
  <c r="C570" i="17"/>
  <c r="B570" i="17"/>
  <c r="A570" i="17"/>
  <c r="D569" i="17"/>
  <c r="C569" i="17"/>
  <c r="B569" i="17"/>
  <c r="A569" i="17"/>
  <c r="D568" i="17"/>
  <c r="C568" i="17"/>
  <c r="B568" i="17"/>
  <c r="A568" i="17"/>
  <c r="D567" i="17"/>
  <c r="C567" i="17"/>
  <c r="B567" i="17"/>
  <c r="A567" i="17"/>
  <c r="D566" i="17"/>
  <c r="C566" i="17"/>
  <c r="B566" i="17"/>
  <c r="A566" i="17"/>
  <c r="D565" i="17"/>
  <c r="C565" i="17"/>
  <c r="B565" i="17"/>
  <c r="A565" i="17"/>
  <c r="D564" i="17"/>
  <c r="C564" i="17"/>
  <c r="B564" i="17"/>
  <c r="A564" i="17"/>
  <c r="D563" i="17"/>
  <c r="C563" i="17"/>
  <c r="B563" i="17"/>
  <c r="A563" i="17"/>
  <c r="D562" i="17"/>
  <c r="C562" i="17"/>
  <c r="B562" i="17"/>
  <c r="A562" i="17"/>
  <c r="D561" i="17"/>
  <c r="C561" i="17"/>
  <c r="B561" i="17"/>
  <c r="A561" i="17"/>
  <c r="D560" i="17"/>
  <c r="C560" i="17"/>
  <c r="B560" i="17"/>
  <c r="A560" i="17"/>
  <c r="D559" i="17"/>
  <c r="C559" i="17"/>
  <c r="B559" i="17"/>
  <c r="A559" i="17"/>
  <c r="D558" i="17"/>
  <c r="C558" i="17"/>
  <c r="B558" i="17"/>
  <c r="A558" i="17"/>
  <c r="D557" i="17"/>
  <c r="C557" i="17"/>
  <c r="B557" i="17"/>
  <c r="A557" i="17"/>
  <c r="D556" i="17"/>
  <c r="C556" i="17"/>
  <c r="B556" i="17"/>
  <c r="A556" i="17"/>
  <c r="D555" i="17"/>
  <c r="C555" i="17"/>
  <c r="B555" i="17"/>
  <c r="A555" i="17"/>
  <c r="D554" i="17"/>
  <c r="C554" i="17"/>
  <c r="B554" i="17"/>
  <c r="A554" i="17"/>
  <c r="D553" i="17"/>
  <c r="C553" i="17"/>
  <c r="B553" i="17"/>
  <c r="A553" i="17"/>
  <c r="D552" i="17"/>
  <c r="C552" i="17"/>
  <c r="B552" i="17"/>
  <c r="A552" i="17"/>
  <c r="D551" i="17"/>
  <c r="C551" i="17"/>
  <c r="B551" i="17"/>
  <c r="A551" i="17"/>
  <c r="D550" i="17"/>
  <c r="C550" i="17"/>
  <c r="B550" i="17"/>
  <c r="A550" i="17"/>
  <c r="D549" i="17"/>
  <c r="C549" i="17"/>
  <c r="B549" i="17"/>
  <c r="A549" i="17"/>
  <c r="D548" i="17"/>
  <c r="C548" i="17"/>
  <c r="B548" i="17"/>
  <c r="A548" i="17"/>
  <c r="D547" i="17"/>
  <c r="C547" i="17"/>
  <c r="B547" i="17"/>
  <c r="A547" i="17"/>
  <c r="D546" i="17"/>
  <c r="C546" i="17"/>
  <c r="B546" i="17"/>
  <c r="A546" i="17"/>
  <c r="D545" i="17"/>
  <c r="C545" i="17"/>
  <c r="B545" i="17"/>
  <c r="A545" i="17"/>
  <c r="D544" i="17"/>
  <c r="C544" i="17"/>
  <c r="B544" i="17"/>
  <c r="A544" i="17"/>
  <c r="D543" i="17"/>
  <c r="C543" i="17"/>
  <c r="B543" i="17"/>
  <c r="A543" i="17"/>
  <c r="D542" i="17"/>
  <c r="C542" i="17"/>
  <c r="B542" i="17"/>
  <c r="A542" i="17"/>
  <c r="D541" i="17"/>
  <c r="C541" i="17"/>
  <c r="B541" i="17"/>
  <c r="A541" i="17"/>
  <c r="D540" i="17"/>
  <c r="C540" i="17"/>
  <c r="B540" i="17"/>
  <c r="A540" i="17"/>
  <c r="D539" i="17"/>
  <c r="C539" i="17"/>
  <c r="B539" i="17"/>
  <c r="A539" i="17"/>
  <c r="D538" i="17"/>
  <c r="C538" i="17"/>
  <c r="B538" i="17"/>
  <c r="A538" i="17"/>
  <c r="D537" i="17"/>
  <c r="C537" i="17"/>
  <c r="B537" i="17"/>
  <c r="A537" i="17"/>
  <c r="D536" i="17"/>
  <c r="C536" i="17"/>
  <c r="B536" i="17"/>
  <c r="A536" i="17"/>
  <c r="D535" i="17"/>
  <c r="C535" i="17"/>
  <c r="B535" i="17"/>
  <c r="A535" i="17"/>
  <c r="D534" i="17"/>
  <c r="C534" i="17"/>
  <c r="B534" i="17"/>
  <c r="A534" i="17"/>
  <c r="D533" i="17"/>
  <c r="C533" i="17"/>
  <c r="B533" i="17"/>
  <c r="A533" i="17"/>
  <c r="D532" i="17"/>
  <c r="C532" i="17"/>
  <c r="B532" i="17"/>
  <c r="A532" i="17"/>
  <c r="D531" i="17"/>
  <c r="C531" i="17"/>
  <c r="B531" i="17"/>
  <c r="A531" i="17"/>
  <c r="D530" i="17"/>
  <c r="C530" i="17"/>
  <c r="B530" i="17"/>
  <c r="A530" i="17"/>
  <c r="D529" i="17"/>
  <c r="C529" i="17"/>
  <c r="B529" i="17"/>
  <c r="A529" i="17"/>
  <c r="D528" i="17"/>
  <c r="C528" i="17"/>
  <c r="B528" i="17"/>
  <c r="A528" i="17"/>
  <c r="D527" i="17"/>
  <c r="C527" i="17"/>
  <c r="B527" i="17"/>
  <c r="A527" i="17"/>
  <c r="D526" i="17"/>
  <c r="C526" i="17"/>
  <c r="B526" i="17"/>
  <c r="A526" i="17"/>
  <c r="D525" i="17"/>
  <c r="C525" i="17"/>
  <c r="B525" i="17"/>
  <c r="A525" i="17"/>
  <c r="D524" i="17"/>
  <c r="C524" i="17"/>
  <c r="B524" i="17"/>
  <c r="A524" i="17"/>
  <c r="D523" i="17"/>
  <c r="C523" i="17"/>
  <c r="B523" i="17"/>
  <c r="A523" i="17"/>
  <c r="D522" i="17"/>
  <c r="C522" i="17"/>
  <c r="B522" i="17"/>
  <c r="A522" i="17"/>
  <c r="D521" i="17"/>
  <c r="C521" i="17"/>
  <c r="B521" i="17"/>
  <c r="A521" i="17"/>
  <c r="D520" i="17"/>
  <c r="C520" i="17"/>
  <c r="B520" i="17"/>
  <c r="A520" i="17"/>
  <c r="D519" i="17"/>
  <c r="C519" i="17"/>
  <c r="B519" i="17"/>
  <c r="A519" i="17"/>
  <c r="D518" i="17"/>
  <c r="C518" i="17"/>
  <c r="B518" i="17"/>
  <c r="A518" i="17"/>
  <c r="D517" i="17"/>
  <c r="C517" i="17"/>
  <c r="B517" i="17"/>
  <c r="A517" i="17"/>
  <c r="D516" i="17"/>
  <c r="C516" i="17"/>
  <c r="B516" i="17"/>
  <c r="A516" i="17"/>
  <c r="D515" i="17"/>
  <c r="C515" i="17"/>
  <c r="B515" i="17"/>
  <c r="A515" i="17"/>
  <c r="D514" i="17"/>
  <c r="C514" i="17"/>
  <c r="B514" i="17"/>
  <c r="A514" i="17"/>
  <c r="D513" i="17"/>
  <c r="C513" i="17"/>
  <c r="B513" i="17"/>
  <c r="A513" i="17"/>
  <c r="D512" i="17"/>
  <c r="C512" i="17"/>
  <c r="B512" i="17"/>
  <c r="A512" i="17"/>
  <c r="D511" i="17"/>
  <c r="C511" i="17"/>
  <c r="B511" i="17"/>
  <c r="A511" i="17"/>
  <c r="D510" i="17"/>
  <c r="C510" i="17"/>
  <c r="B510" i="17"/>
  <c r="A510" i="17"/>
  <c r="D509" i="17"/>
  <c r="C509" i="17"/>
  <c r="B509" i="17"/>
  <c r="A509" i="17"/>
  <c r="D508" i="17"/>
  <c r="C508" i="17"/>
  <c r="B508" i="17"/>
  <c r="A508" i="17"/>
  <c r="D507" i="17"/>
  <c r="C507" i="17"/>
  <c r="B507" i="17"/>
  <c r="A507" i="17"/>
  <c r="D506" i="17"/>
  <c r="C506" i="17"/>
  <c r="B506" i="17"/>
  <c r="A506" i="17"/>
  <c r="D505" i="17"/>
  <c r="C505" i="17"/>
  <c r="B505" i="17"/>
  <c r="A505" i="17"/>
  <c r="D504" i="17"/>
  <c r="C504" i="17"/>
  <c r="B504" i="17"/>
  <c r="A504" i="17"/>
  <c r="D503" i="17"/>
  <c r="C503" i="17"/>
  <c r="B503" i="17"/>
  <c r="A503" i="17"/>
  <c r="D502" i="17"/>
  <c r="C502" i="17"/>
  <c r="B502" i="17"/>
  <c r="A502" i="17"/>
  <c r="D501" i="17"/>
  <c r="C501" i="17"/>
  <c r="B501" i="17"/>
  <c r="A501" i="17"/>
  <c r="D500" i="17"/>
  <c r="C500" i="17"/>
  <c r="B500" i="17"/>
  <c r="A500" i="17"/>
  <c r="D499" i="17"/>
  <c r="C499" i="17"/>
  <c r="B499" i="17"/>
  <c r="A499" i="17"/>
  <c r="D498" i="17"/>
  <c r="C498" i="17"/>
  <c r="B498" i="17"/>
  <c r="A498" i="17"/>
  <c r="D497" i="17"/>
  <c r="C497" i="17"/>
  <c r="B497" i="17"/>
  <c r="A497" i="17"/>
  <c r="D496" i="17"/>
  <c r="C496" i="17"/>
  <c r="B496" i="17"/>
  <c r="A496" i="17"/>
  <c r="D495" i="17"/>
  <c r="C495" i="17"/>
  <c r="B495" i="17"/>
  <c r="A495" i="17"/>
  <c r="D494" i="17"/>
  <c r="C494" i="17"/>
  <c r="B494" i="17"/>
  <c r="A494" i="17"/>
  <c r="D493" i="17"/>
  <c r="C493" i="17"/>
  <c r="B493" i="17"/>
  <c r="A493" i="17"/>
  <c r="D492" i="17"/>
  <c r="C492" i="17"/>
  <c r="B492" i="17"/>
  <c r="A492" i="17"/>
  <c r="D491" i="17"/>
  <c r="C491" i="17"/>
  <c r="B491" i="17"/>
  <c r="A491" i="17"/>
  <c r="D490" i="17"/>
  <c r="C490" i="17"/>
  <c r="B490" i="17"/>
  <c r="A490" i="17"/>
  <c r="D489" i="17"/>
  <c r="C489" i="17"/>
  <c r="B489" i="17"/>
  <c r="A489" i="17"/>
  <c r="D488" i="17"/>
  <c r="C488" i="17"/>
  <c r="B488" i="17"/>
  <c r="A488" i="17"/>
  <c r="D487" i="17"/>
  <c r="C487" i="17"/>
  <c r="B487" i="17"/>
  <c r="A487" i="17"/>
  <c r="D486" i="17"/>
  <c r="C486" i="17"/>
  <c r="B486" i="17"/>
  <c r="A486" i="17"/>
  <c r="D485" i="17"/>
  <c r="C485" i="17"/>
  <c r="B485" i="17"/>
  <c r="A485" i="17"/>
  <c r="D484" i="17"/>
  <c r="C484" i="17"/>
  <c r="B484" i="17"/>
  <c r="A484" i="17"/>
  <c r="D483" i="17"/>
  <c r="C483" i="17"/>
  <c r="B483" i="17"/>
  <c r="A483" i="17"/>
  <c r="D482" i="17"/>
  <c r="C482" i="17"/>
  <c r="B482" i="17"/>
  <c r="A482" i="17"/>
  <c r="D481" i="17"/>
  <c r="C481" i="17"/>
  <c r="B481" i="17"/>
  <c r="A481" i="17"/>
  <c r="D480" i="17"/>
  <c r="C480" i="17"/>
  <c r="B480" i="17"/>
  <c r="A480" i="17"/>
  <c r="D479" i="17"/>
  <c r="C479" i="17"/>
  <c r="B479" i="17"/>
  <c r="A479" i="17"/>
  <c r="D478" i="17"/>
  <c r="C478" i="17"/>
  <c r="B478" i="17"/>
  <c r="A478" i="17"/>
  <c r="D477" i="17"/>
  <c r="C477" i="17"/>
  <c r="B477" i="17"/>
  <c r="A477" i="17"/>
  <c r="D476" i="17"/>
  <c r="C476" i="17"/>
  <c r="B476" i="17"/>
  <c r="A476" i="17"/>
  <c r="D475" i="17"/>
  <c r="C475" i="17"/>
  <c r="B475" i="17"/>
  <c r="A475" i="17"/>
  <c r="D474" i="17"/>
  <c r="C474" i="17"/>
  <c r="B474" i="17"/>
  <c r="A474" i="17"/>
  <c r="D473" i="17"/>
  <c r="C473" i="17"/>
  <c r="B473" i="17"/>
  <c r="A473" i="17"/>
  <c r="D472" i="17"/>
  <c r="C472" i="17"/>
  <c r="B472" i="17"/>
  <c r="A472" i="17"/>
  <c r="D471" i="17"/>
  <c r="C471" i="17"/>
  <c r="B471" i="17"/>
  <c r="A471" i="17"/>
  <c r="D470" i="17"/>
  <c r="C470" i="17"/>
  <c r="B470" i="17"/>
  <c r="A470" i="17"/>
  <c r="D469" i="17"/>
  <c r="C469" i="17"/>
  <c r="B469" i="17"/>
  <c r="A469" i="17"/>
  <c r="D468" i="17"/>
  <c r="C468" i="17"/>
  <c r="B468" i="17"/>
  <c r="A468" i="17"/>
  <c r="D467" i="17"/>
  <c r="C467" i="17"/>
  <c r="B467" i="17"/>
  <c r="A467" i="17"/>
  <c r="D466" i="17"/>
  <c r="C466" i="17"/>
  <c r="B466" i="17"/>
  <c r="A466" i="17"/>
  <c r="D465" i="17"/>
  <c r="C465" i="17"/>
  <c r="B465" i="17"/>
  <c r="A465" i="17"/>
  <c r="D464" i="17"/>
  <c r="C464" i="17"/>
  <c r="B464" i="17"/>
  <c r="A464" i="17"/>
  <c r="D463" i="17"/>
  <c r="C463" i="17"/>
  <c r="B463" i="17"/>
  <c r="A463" i="17"/>
  <c r="D462" i="17"/>
  <c r="C462" i="17"/>
  <c r="B462" i="17"/>
  <c r="A462" i="17"/>
  <c r="D461" i="17"/>
  <c r="C461" i="17"/>
  <c r="B461" i="17"/>
  <c r="A461" i="17"/>
  <c r="D460" i="17"/>
  <c r="C460" i="17"/>
  <c r="B460" i="17"/>
  <c r="A460" i="17"/>
  <c r="D459" i="17"/>
  <c r="C459" i="17"/>
  <c r="B459" i="17"/>
  <c r="A459" i="17"/>
  <c r="D458" i="17"/>
  <c r="C458" i="17"/>
  <c r="B458" i="17"/>
  <c r="A458" i="17"/>
  <c r="D457" i="17"/>
  <c r="C457" i="17"/>
  <c r="B457" i="17"/>
  <c r="A457" i="17"/>
  <c r="D456" i="17"/>
  <c r="C456" i="17"/>
  <c r="B456" i="17"/>
  <c r="A456" i="17"/>
  <c r="D455" i="17"/>
  <c r="C455" i="17"/>
  <c r="B455" i="17"/>
  <c r="A455" i="17"/>
  <c r="D454" i="17"/>
  <c r="C454" i="17"/>
  <c r="B454" i="17"/>
  <c r="A454" i="17"/>
  <c r="D453" i="17"/>
  <c r="C453" i="17"/>
  <c r="B453" i="17"/>
  <c r="A453" i="17"/>
  <c r="D452" i="17"/>
  <c r="C452" i="17"/>
  <c r="B452" i="17"/>
  <c r="A452" i="17"/>
  <c r="D451" i="17"/>
  <c r="C451" i="17"/>
  <c r="B451" i="17"/>
  <c r="A451" i="17"/>
  <c r="D450" i="17"/>
  <c r="C450" i="17"/>
  <c r="B450" i="17"/>
  <c r="A450" i="17"/>
  <c r="D449" i="17"/>
  <c r="C449" i="17"/>
  <c r="B449" i="17"/>
  <c r="A449" i="17"/>
  <c r="D448" i="17"/>
  <c r="C448" i="17"/>
  <c r="B448" i="17"/>
  <c r="A448" i="17"/>
  <c r="D447" i="17"/>
  <c r="C447" i="17"/>
  <c r="B447" i="17"/>
  <c r="A447" i="17"/>
  <c r="D446" i="17"/>
  <c r="C446" i="17"/>
  <c r="B446" i="17"/>
  <c r="A446" i="17"/>
  <c r="D445" i="17"/>
  <c r="C445" i="17"/>
  <c r="B445" i="17"/>
  <c r="A445" i="17"/>
  <c r="D444" i="17"/>
  <c r="C444" i="17"/>
  <c r="B444" i="17"/>
  <c r="A444" i="17"/>
  <c r="D443" i="17"/>
  <c r="C443" i="17"/>
  <c r="B443" i="17"/>
  <c r="A443" i="17"/>
  <c r="D442" i="17"/>
  <c r="C442" i="17"/>
  <c r="B442" i="17"/>
  <c r="A442" i="17"/>
  <c r="D441" i="17"/>
  <c r="C441" i="17"/>
  <c r="B441" i="17"/>
  <c r="A441" i="17"/>
  <c r="D440" i="17"/>
  <c r="C440" i="17"/>
  <c r="B440" i="17"/>
  <c r="A440" i="17"/>
  <c r="D439" i="17"/>
  <c r="C439" i="17"/>
  <c r="B439" i="17"/>
  <c r="A439" i="17"/>
  <c r="D438" i="17"/>
  <c r="C438" i="17"/>
  <c r="B438" i="17"/>
  <c r="A438" i="17"/>
  <c r="D437" i="17"/>
  <c r="C437" i="17"/>
  <c r="B437" i="17"/>
  <c r="A437" i="17"/>
  <c r="D436" i="17"/>
  <c r="C436" i="17"/>
  <c r="B436" i="17"/>
  <c r="A436" i="17"/>
  <c r="D435" i="17"/>
  <c r="C435" i="17"/>
  <c r="B435" i="17"/>
  <c r="A435" i="17"/>
  <c r="D434" i="17"/>
  <c r="C434" i="17"/>
  <c r="B434" i="17"/>
  <c r="A434" i="17"/>
  <c r="D433" i="17"/>
  <c r="C433" i="17"/>
  <c r="B433" i="17"/>
  <c r="A433" i="17"/>
  <c r="D432" i="17"/>
  <c r="C432" i="17"/>
  <c r="B432" i="17"/>
  <c r="A432" i="17"/>
  <c r="D431" i="17"/>
  <c r="C431" i="17"/>
  <c r="B431" i="17"/>
  <c r="A431" i="17"/>
  <c r="D430" i="17"/>
  <c r="C430" i="17"/>
  <c r="B430" i="17"/>
  <c r="A430" i="17"/>
  <c r="D429" i="17"/>
  <c r="C429" i="17"/>
  <c r="B429" i="17"/>
  <c r="A429" i="17"/>
  <c r="D428" i="17"/>
  <c r="C428" i="17"/>
  <c r="B428" i="17"/>
  <c r="A428" i="17"/>
  <c r="D427" i="17"/>
  <c r="C427" i="17"/>
  <c r="B427" i="17"/>
  <c r="A427" i="17"/>
  <c r="D426" i="17"/>
  <c r="C426" i="17"/>
  <c r="B426" i="17"/>
  <c r="A426" i="17"/>
  <c r="D425" i="17"/>
  <c r="C425" i="17"/>
  <c r="B425" i="17"/>
  <c r="A425" i="17"/>
  <c r="D424" i="17"/>
  <c r="C424" i="17"/>
  <c r="B424" i="17"/>
  <c r="A424" i="17"/>
  <c r="D423" i="17"/>
  <c r="C423" i="17"/>
  <c r="B423" i="17"/>
  <c r="A423" i="17"/>
  <c r="D422" i="17"/>
  <c r="C422" i="17"/>
  <c r="B422" i="17"/>
  <c r="A422" i="17"/>
  <c r="D421" i="17"/>
  <c r="C421" i="17"/>
  <c r="B421" i="17"/>
  <c r="A421" i="17"/>
  <c r="D420" i="17"/>
  <c r="C420" i="17"/>
  <c r="B420" i="17"/>
  <c r="A420" i="17"/>
  <c r="D419" i="17"/>
  <c r="C419" i="17"/>
  <c r="B419" i="17"/>
  <c r="A419" i="17"/>
  <c r="D418" i="17"/>
  <c r="C418" i="17"/>
  <c r="B418" i="17"/>
  <c r="A418" i="17"/>
  <c r="D417" i="17"/>
  <c r="C417" i="17"/>
  <c r="B417" i="17"/>
  <c r="A417" i="17"/>
  <c r="D416" i="17"/>
  <c r="C416" i="17"/>
  <c r="B416" i="17"/>
  <c r="A416" i="17"/>
  <c r="D415" i="17"/>
  <c r="C415" i="17"/>
  <c r="B415" i="17"/>
  <c r="A415" i="17"/>
  <c r="D414" i="17"/>
  <c r="C414" i="17"/>
  <c r="B414" i="17"/>
  <c r="A414" i="17"/>
  <c r="D413" i="17"/>
  <c r="C413" i="17"/>
  <c r="B413" i="17"/>
  <c r="A413" i="17"/>
  <c r="D412" i="17"/>
  <c r="C412" i="17"/>
  <c r="B412" i="17"/>
  <c r="A412" i="17"/>
  <c r="D411" i="17"/>
  <c r="C411" i="17"/>
  <c r="B411" i="17"/>
  <c r="A411" i="17"/>
  <c r="D410" i="17"/>
  <c r="C410" i="17"/>
  <c r="B410" i="17"/>
  <c r="A410" i="17"/>
  <c r="D409" i="17"/>
  <c r="C409" i="17"/>
  <c r="B409" i="17"/>
  <c r="A409" i="17"/>
  <c r="D408" i="17"/>
  <c r="C408" i="17"/>
  <c r="B408" i="17"/>
  <c r="A408" i="17"/>
  <c r="D407" i="17"/>
  <c r="C407" i="17"/>
  <c r="B407" i="17"/>
  <c r="A407" i="17"/>
  <c r="D406" i="17"/>
  <c r="C406" i="17"/>
  <c r="B406" i="17"/>
  <c r="A406" i="17"/>
  <c r="D405" i="17"/>
  <c r="C405" i="17"/>
  <c r="B405" i="17"/>
  <c r="A405" i="17"/>
  <c r="D404" i="17"/>
  <c r="C404" i="17"/>
  <c r="B404" i="17"/>
  <c r="A404" i="17"/>
  <c r="D403" i="17"/>
  <c r="C403" i="17"/>
  <c r="B403" i="17"/>
  <c r="A403" i="17"/>
  <c r="D402" i="17"/>
  <c r="C402" i="17"/>
  <c r="B402" i="17"/>
  <c r="A402" i="17"/>
  <c r="D401" i="17"/>
  <c r="C401" i="17"/>
  <c r="B401" i="17"/>
  <c r="A401" i="17"/>
  <c r="D400" i="17"/>
  <c r="C400" i="17"/>
  <c r="B400" i="17"/>
  <c r="A400" i="17"/>
  <c r="D399" i="17"/>
  <c r="C399" i="17"/>
  <c r="B399" i="17"/>
  <c r="A399" i="17"/>
  <c r="D398" i="17"/>
  <c r="C398" i="17"/>
  <c r="B398" i="17"/>
  <c r="A398" i="17"/>
  <c r="D397" i="17"/>
  <c r="C397" i="17"/>
  <c r="B397" i="17"/>
  <c r="A397" i="17"/>
  <c r="D396" i="17"/>
  <c r="C396" i="17"/>
  <c r="B396" i="17"/>
  <c r="A396" i="17"/>
  <c r="D395" i="17"/>
  <c r="C395" i="17"/>
  <c r="B395" i="17"/>
  <c r="A395" i="17"/>
  <c r="D394" i="17"/>
  <c r="C394" i="17"/>
  <c r="B394" i="17"/>
  <c r="A394" i="17"/>
  <c r="D393" i="17"/>
  <c r="C393" i="17"/>
  <c r="B393" i="17"/>
  <c r="A393" i="17"/>
  <c r="D392" i="17"/>
  <c r="C392" i="17"/>
  <c r="B392" i="17"/>
  <c r="A392" i="17"/>
  <c r="D391" i="17"/>
  <c r="C391" i="17"/>
  <c r="B391" i="17"/>
  <c r="A391" i="17"/>
  <c r="D390" i="17"/>
  <c r="C390" i="17"/>
  <c r="B390" i="17"/>
  <c r="A390" i="17"/>
  <c r="D389" i="17"/>
  <c r="C389" i="17"/>
  <c r="B389" i="17"/>
  <c r="A389" i="17"/>
  <c r="D388" i="17"/>
  <c r="C388" i="17"/>
  <c r="B388" i="17"/>
  <c r="A388" i="17"/>
  <c r="D387" i="17"/>
  <c r="C387" i="17"/>
  <c r="B387" i="17"/>
  <c r="A387" i="17"/>
  <c r="D386" i="17"/>
  <c r="C386" i="17"/>
  <c r="B386" i="17"/>
  <c r="A386" i="17"/>
  <c r="D385" i="17"/>
  <c r="C385" i="17"/>
  <c r="B385" i="17"/>
  <c r="A385" i="17"/>
  <c r="D384" i="17"/>
  <c r="C384" i="17"/>
  <c r="B384" i="17"/>
  <c r="A384" i="17"/>
  <c r="D383" i="17"/>
  <c r="C383" i="17"/>
  <c r="B383" i="17"/>
  <c r="A383" i="17"/>
  <c r="D382" i="17"/>
  <c r="C382" i="17"/>
  <c r="B382" i="17"/>
  <c r="A382" i="17"/>
  <c r="D381" i="17"/>
  <c r="C381" i="17"/>
  <c r="B381" i="17"/>
  <c r="A381" i="17"/>
  <c r="D380" i="17"/>
  <c r="C380" i="17"/>
  <c r="B380" i="17"/>
  <c r="A380" i="17"/>
  <c r="D379" i="17"/>
  <c r="C379" i="17"/>
  <c r="B379" i="17"/>
  <c r="A379" i="17"/>
  <c r="D378" i="17"/>
  <c r="C378" i="17"/>
  <c r="B378" i="17"/>
  <c r="A378" i="17"/>
  <c r="D377" i="17"/>
  <c r="C377" i="17"/>
  <c r="B377" i="17"/>
  <c r="A377" i="17"/>
  <c r="D376" i="17"/>
  <c r="C376" i="17"/>
  <c r="B376" i="17"/>
  <c r="A376" i="17"/>
  <c r="D375" i="17"/>
  <c r="C375" i="17"/>
  <c r="B375" i="17"/>
  <c r="A375" i="17"/>
  <c r="D374" i="17"/>
  <c r="C374" i="17"/>
  <c r="B374" i="17"/>
  <c r="A374" i="17"/>
  <c r="D373" i="17"/>
  <c r="C373" i="17"/>
  <c r="B373" i="17"/>
  <c r="A373" i="17"/>
  <c r="D372" i="17"/>
  <c r="C372" i="17"/>
  <c r="B372" i="17"/>
  <c r="A372" i="17"/>
  <c r="D371" i="17"/>
  <c r="C371" i="17"/>
  <c r="B371" i="17"/>
  <c r="A371" i="17"/>
  <c r="D370" i="17"/>
  <c r="C370" i="17"/>
  <c r="B370" i="17"/>
  <c r="A370" i="17"/>
  <c r="D369" i="17"/>
  <c r="C369" i="17"/>
  <c r="B369" i="17"/>
  <c r="A369" i="17"/>
  <c r="D368" i="17"/>
  <c r="C368" i="17"/>
  <c r="B368" i="17"/>
  <c r="A368" i="17"/>
  <c r="D367" i="17"/>
  <c r="C367" i="17"/>
  <c r="B367" i="17"/>
  <c r="A367" i="17"/>
  <c r="D366" i="17"/>
  <c r="C366" i="17"/>
  <c r="B366" i="17"/>
  <c r="A366" i="17"/>
  <c r="D365" i="17"/>
  <c r="C365" i="17"/>
  <c r="B365" i="17"/>
  <c r="A365" i="17"/>
  <c r="D364" i="17"/>
  <c r="C364" i="17"/>
  <c r="B364" i="17"/>
  <c r="A364" i="17"/>
  <c r="D363" i="17"/>
  <c r="C363" i="17"/>
  <c r="B363" i="17"/>
  <c r="A363" i="17"/>
  <c r="D362" i="17"/>
  <c r="C362" i="17"/>
  <c r="B362" i="17"/>
  <c r="A362" i="17"/>
  <c r="D361" i="17"/>
  <c r="C361" i="17"/>
  <c r="B361" i="17"/>
  <c r="A361" i="17"/>
  <c r="D360" i="17"/>
  <c r="C360" i="17"/>
  <c r="B360" i="17"/>
  <c r="A360" i="17"/>
  <c r="D359" i="17"/>
  <c r="C359" i="17"/>
  <c r="B359" i="17"/>
  <c r="A359" i="17"/>
  <c r="D358" i="17"/>
  <c r="C358" i="17"/>
  <c r="B358" i="17"/>
  <c r="A358" i="17"/>
  <c r="D357" i="17"/>
  <c r="C357" i="17"/>
  <c r="B357" i="17"/>
  <c r="A357" i="17"/>
  <c r="D356" i="17"/>
  <c r="C356" i="17"/>
  <c r="B356" i="17"/>
  <c r="A356" i="17"/>
  <c r="D355" i="17"/>
  <c r="C355" i="17"/>
  <c r="B355" i="17"/>
  <c r="A355" i="17"/>
  <c r="D354" i="17"/>
  <c r="C354" i="17"/>
  <c r="B354" i="17"/>
  <c r="A354" i="17"/>
  <c r="D353" i="17"/>
  <c r="C353" i="17"/>
  <c r="B353" i="17"/>
  <c r="A353" i="17"/>
  <c r="D352" i="17"/>
  <c r="C352" i="17"/>
  <c r="B352" i="17"/>
  <c r="A352" i="17"/>
  <c r="D351" i="17"/>
  <c r="C351" i="17"/>
  <c r="B351" i="17"/>
  <c r="A351" i="17"/>
  <c r="D350" i="17"/>
  <c r="C350" i="17"/>
  <c r="B350" i="17"/>
  <c r="A350" i="17"/>
  <c r="D349" i="17"/>
  <c r="C349" i="17"/>
  <c r="B349" i="17"/>
  <c r="A349" i="17"/>
  <c r="D348" i="17"/>
  <c r="C348" i="17"/>
  <c r="B348" i="17"/>
  <c r="A348" i="17"/>
  <c r="D347" i="17"/>
  <c r="C347" i="17"/>
  <c r="B347" i="17"/>
  <c r="A347" i="17"/>
  <c r="D346" i="17"/>
  <c r="C346" i="17"/>
  <c r="B346" i="17"/>
  <c r="A346" i="17"/>
  <c r="D345" i="17"/>
  <c r="C345" i="17"/>
  <c r="B345" i="17"/>
  <c r="A345" i="17"/>
  <c r="D344" i="17"/>
  <c r="C344" i="17"/>
  <c r="B344" i="17"/>
  <c r="A344" i="17"/>
  <c r="D343" i="17"/>
  <c r="C343" i="17"/>
  <c r="B343" i="17"/>
  <c r="A343" i="17"/>
  <c r="D342" i="17"/>
  <c r="C342" i="17"/>
  <c r="B342" i="17"/>
  <c r="A342" i="17"/>
  <c r="D341" i="17"/>
  <c r="C341" i="17"/>
  <c r="B341" i="17"/>
  <c r="A341" i="17"/>
  <c r="D340" i="17"/>
  <c r="C340" i="17"/>
  <c r="B340" i="17"/>
  <c r="A340" i="17"/>
  <c r="D339" i="17"/>
  <c r="C339" i="17"/>
  <c r="B339" i="17"/>
  <c r="A339" i="17"/>
  <c r="D338" i="17"/>
  <c r="C338" i="17"/>
  <c r="B338" i="17"/>
  <c r="A338" i="17"/>
  <c r="D337" i="17"/>
  <c r="C337" i="17"/>
  <c r="B337" i="17"/>
  <c r="A337" i="17"/>
  <c r="D336" i="17"/>
  <c r="C336" i="17"/>
  <c r="B336" i="17"/>
  <c r="A336" i="17"/>
  <c r="D335" i="17"/>
  <c r="C335" i="17"/>
  <c r="B335" i="17"/>
  <c r="A335" i="17"/>
  <c r="D334" i="17"/>
  <c r="C334" i="17"/>
  <c r="B334" i="17"/>
  <c r="A334" i="17"/>
  <c r="D333" i="17"/>
  <c r="C333" i="17"/>
  <c r="B333" i="17"/>
  <c r="A333" i="17"/>
  <c r="D332" i="17"/>
  <c r="C332" i="17"/>
  <c r="B332" i="17"/>
  <c r="A332" i="17"/>
  <c r="D331" i="17"/>
  <c r="C331" i="17"/>
  <c r="B331" i="17"/>
  <c r="A331" i="17"/>
  <c r="D330" i="17"/>
  <c r="C330" i="17"/>
  <c r="B330" i="17"/>
  <c r="A330" i="17"/>
  <c r="D329" i="17"/>
  <c r="C329" i="17"/>
  <c r="B329" i="17"/>
  <c r="A329" i="17"/>
  <c r="D328" i="17"/>
  <c r="C328" i="17"/>
  <c r="B328" i="17"/>
  <c r="A328" i="17"/>
  <c r="D327" i="17"/>
  <c r="C327" i="17"/>
  <c r="B327" i="17"/>
  <c r="A327" i="17"/>
  <c r="D326" i="17"/>
  <c r="C326" i="17"/>
  <c r="B326" i="17"/>
  <c r="A326" i="17"/>
  <c r="D325" i="17"/>
  <c r="C325" i="17"/>
  <c r="B325" i="17"/>
  <c r="A325" i="17"/>
  <c r="D324" i="17"/>
  <c r="C324" i="17"/>
  <c r="B324" i="17"/>
  <c r="A324" i="17"/>
  <c r="D323" i="17"/>
  <c r="C323" i="17"/>
  <c r="B323" i="17"/>
  <c r="A323" i="17"/>
  <c r="D322" i="17"/>
  <c r="C322" i="17"/>
  <c r="B322" i="17"/>
  <c r="A322" i="17"/>
  <c r="D321" i="17"/>
  <c r="C321" i="17"/>
  <c r="B321" i="17"/>
  <c r="A321" i="17"/>
  <c r="D320" i="17"/>
  <c r="C320" i="17"/>
  <c r="B320" i="17"/>
  <c r="A320" i="17"/>
  <c r="D319" i="17"/>
  <c r="C319" i="17"/>
  <c r="B319" i="17"/>
  <c r="A319" i="17"/>
  <c r="D318" i="17"/>
  <c r="C318" i="17"/>
  <c r="B318" i="17"/>
  <c r="A318" i="17"/>
  <c r="D317" i="17"/>
  <c r="C317" i="17"/>
  <c r="B317" i="17"/>
  <c r="A317" i="17"/>
  <c r="D316" i="17"/>
  <c r="C316" i="17"/>
  <c r="B316" i="17"/>
  <c r="A316" i="17"/>
  <c r="D315" i="17"/>
  <c r="C315" i="17"/>
  <c r="B315" i="17"/>
  <c r="A315" i="17"/>
  <c r="D314" i="17"/>
  <c r="C314" i="17"/>
  <c r="B314" i="17"/>
  <c r="A314" i="17"/>
  <c r="D313" i="17"/>
  <c r="C313" i="17"/>
  <c r="B313" i="17"/>
  <c r="A313" i="17"/>
  <c r="D312" i="17"/>
  <c r="C312" i="17"/>
  <c r="B312" i="17"/>
  <c r="A312" i="17"/>
  <c r="D311" i="17"/>
  <c r="C311" i="17"/>
  <c r="B311" i="17"/>
  <c r="A311" i="17"/>
  <c r="D310" i="17"/>
  <c r="C310" i="17"/>
  <c r="B310" i="17"/>
  <c r="A310" i="17"/>
  <c r="D309" i="17"/>
  <c r="C309" i="17"/>
  <c r="B309" i="17"/>
  <c r="A309" i="17"/>
  <c r="D308" i="17"/>
  <c r="C308" i="17"/>
  <c r="B308" i="17"/>
  <c r="A308" i="17"/>
  <c r="D307" i="17"/>
  <c r="C307" i="17"/>
  <c r="B307" i="17"/>
  <c r="A307" i="17"/>
  <c r="D306" i="17"/>
  <c r="C306" i="17"/>
  <c r="B306" i="17"/>
  <c r="A306" i="17"/>
  <c r="D305" i="17"/>
  <c r="C305" i="17"/>
  <c r="B305" i="17"/>
  <c r="A305" i="17"/>
  <c r="D304" i="17"/>
  <c r="C304" i="17"/>
  <c r="B304" i="17"/>
  <c r="A304" i="17"/>
  <c r="D303" i="17"/>
  <c r="C303" i="17"/>
  <c r="B303" i="17"/>
  <c r="A303" i="17"/>
  <c r="D302" i="17"/>
  <c r="C302" i="17"/>
  <c r="B302" i="17"/>
  <c r="A302" i="17"/>
  <c r="D301" i="17"/>
  <c r="C301" i="17"/>
  <c r="B301" i="17"/>
  <c r="A301" i="17"/>
  <c r="D300" i="17"/>
  <c r="C300" i="17"/>
  <c r="B300" i="17"/>
  <c r="A300" i="17"/>
  <c r="D299" i="17"/>
  <c r="C299" i="17"/>
  <c r="B299" i="17"/>
  <c r="A299" i="17"/>
  <c r="D298" i="17"/>
  <c r="C298" i="17"/>
  <c r="B298" i="17"/>
  <c r="A298" i="17"/>
  <c r="D297" i="17"/>
  <c r="C297" i="17"/>
  <c r="B297" i="17"/>
  <c r="A297" i="17"/>
  <c r="D296" i="17"/>
  <c r="C296" i="17"/>
  <c r="B296" i="17"/>
  <c r="A296" i="17"/>
  <c r="D295" i="17"/>
  <c r="C295" i="17"/>
  <c r="B295" i="17"/>
  <c r="A295" i="17"/>
  <c r="D294" i="17"/>
  <c r="C294" i="17"/>
  <c r="B294" i="17"/>
  <c r="A294" i="17"/>
  <c r="D293" i="17"/>
  <c r="C293" i="17"/>
  <c r="B293" i="17"/>
  <c r="A293" i="17"/>
  <c r="D292" i="17"/>
  <c r="C292" i="17"/>
  <c r="B292" i="17"/>
  <c r="A292" i="17"/>
  <c r="D291" i="17"/>
  <c r="C291" i="17"/>
  <c r="B291" i="17"/>
  <c r="A291" i="17"/>
  <c r="D290" i="17"/>
  <c r="C290" i="17"/>
  <c r="B290" i="17"/>
  <c r="A290" i="17"/>
  <c r="D289" i="17"/>
  <c r="C289" i="17"/>
  <c r="B289" i="17"/>
  <c r="A289" i="17"/>
  <c r="D288" i="17"/>
  <c r="C288" i="17"/>
  <c r="B288" i="17"/>
  <c r="A288" i="17"/>
  <c r="D287" i="17"/>
  <c r="C287" i="17"/>
  <c r="B287" i="17"/>
  <c r="A287" i="17"/>
  <c r="D286" i="17"/>
  <c r="C286" i="17"/>
  <c r="B286" i="17"/>
  <c r="A286" i="17"/>
  <c r="D285" i="17"/>
  <c r="C285" i="17"/>
  <c r="B285" i="17"/>
  <c r="A285" i="17"/>
  <c r="D284" i="17"/>
  <c r="C284" i="17"/>
  <c r="B284" i="17"/>
  <c r="A284" i="17"/>
  <c r="D283" i="17"/>
  <c r="C283" i="17"/>
  <c r="B283" i="17"/>
  <c r="A283" i="17"/>
  <c r="D282" i="17"/>
  <c r="C282" i="17"/>
  <c r="B282" i="17"/>
  <c r="A282" i="17"/>
  <c r="D281" i="17"/>
  <c r="C281" i="17"/>
  <c r="B281" i="17"/>
  <c r="A281" i="17"/>
  <c r="D280" i="17"/>
  <c r="C280" i="17"/>
  <c r="B280" i="17"/>
  <c r="A280" i="17"/>
  <c r="D279" i="17"/>
  <c r="C279" i="17"/>
  <c r="B279" i="17"/>
  <c r="A279" i="17"/>
  <c r="D278" i="17"/>
  <c r="C278" i="17"/>
  <c r="B278" i="17"/>
  <c r="A278" i="17"/>
  <c r="D277" i="17"/>
  <c r="C277" i="17"/>
  <c r="B277" i="17"/>
  <c r="A277" i="17"/>
  <c r="D276" i="17"/>
  <c r="C276" i="17"/>
  <c r="B276" i="17"/>
  <c r="A276" i="17"/>
  <c r="D275" i="17"/>
  <c r="C275" i="17"/>
  <c r="B275" i="17"/>
  <c r="A275" i="17"/>
  <c r="D274" i="17"/>
  <c r="C274" i="17"/>
  <c r="B274" i="17"/>
  <c r="A274" i="17"/>
  <c r="D273" i="17"/>
  <c r="C273" i="17"/>
  <c r="B273" i="17"/>
  <c r="A273" i="17"/>
  <c r="D272" i="17"/>
  <c r="C272" i="17"/>
  <c r="B272" i="17"/>
  <c r="A272" i="17"/>
  <c r="D271" i="17"/>
  <c r="C271" i="17"/>
  <c r="B271" i="17"/>
  <c r="A271" i="17"/>
  <c r="D270" i="17"/>
  <c r="C270" i="17"/>
  <c r="B270" i="17"/>
  <c r="A270" i="17"/>
  <c r="D269" i="17"/>
  <c r="C269" i="17"/>
  <c r="B269" i="17"/>
  <c r="A269" i="17"/>
  <c r="D268" i="17"/>
  <c r="C268" i="17"/>
  <c r="B268" i="17"/>
  <c r="A268" i="17"/>
  <c r="D267" i="17"/>
  <c r="C267" i="17"/>
  <c r="B267" i="17"/>
  <c r="A267" i="17"/>
  <c r="D266" i="17"/>
  <c r="C266" i="17"/>
  <c r="B266" i="17"/>
  <c r="A266" i="17"/>
  <c r="D265" i="17"/>
  <c r="C265" i="17"/>
  <c r="B265" i="17"/>
  <c r="A265" i="17"/>
  <c r="D264" i="17"/>
  <c r="C264" i="17"/>
  <c r="B264" i="17"/>
  <c r="A264" i="17"/>
  <c r="D263" i="17"/>
  <c r="C263" i="17"/>
  <c r="B263" i="17"/>
  <c r="A263" i="17"/>
  <c r="D262" i="17"/>
  <c r="C262" i="17"/>
  <c r="B262" i="17"/>
  <c r="A262" i="17"/>
  <c r="D261" i="17"/>
  <c r="C261" i="17"/>
  <c r="B261" i="17"/>
  <c r="A261" i="17"/>
  <c r="D260" i="17"/>
  <c r="C260" i="17"/>
  <c r="B260" i="17"/>
  <c r="A260" i="17"/>
  <c r="D259" i="17"/>
  <c r="C259" i="17"/>
  <c r="B259" i="17"/>
  <c r="A259" i="17"/>
  <c r="D258" i="17"/>
  <c r="C258" i="17"/>
  <c r="B258" i="17"/>
  <c r="A258" i="17"/>
  <c r="D257" i="17"/>
  <c r="C257" i="17"/>
  <c r="B257" i="17"/>
  <c r="A257" i="17"/>
  <c r="D256" i="17"/>
  <c r="C256" i="17"/>
  <c r="B256" i="17"/>
  <c r="A256" i="17"/>
  <c r="D255" i="17"/>
  <c r="C255" i="17"/>
  <c r="B255" i="17"/>
  <c r="A255" i="17"/>
  <c r="D254" i="17"/>
  <c r="C254" i="17"/>
  <c r="B254" i="17"/>
  <c r="A254" i="17"/>
  <c r="D253" i="17"/>
  <c r="C253" i="17"/>
  <c r="B253" i="17"/>
  <c r="A253" i="17"/>
  <c r="D252" i="17"/>
  <c r="C252" i="17"/>
  <c r="B252" i="17"/>
  <c r="A252" i="17"/>
  <c r="D251" i="17"/>
  <c r="C251" i="17"/>
  <c r="B251" i="17"/>
  <c r="A251" i="17"/>
  <c r="D250" i="17"/>
  <c r="C250" i="17"/>
  <c r="B250" i="17"/>
  <c r="A250" i="17"/>
  <c r="D249" i="17"/>
  <c r="C249" i="17"/>
  <c r="B249" i="17"/>
  <c r="A249" i="17"/>
  <c r="D248" i="17"/>
  <c r="C248" i="17"/>
  <c r="B248" i="17"/>
  <c r="A248" i="17"/>
  <c r="D247" i="17"/>
  <c r="C247" i="17"/>
  <c r="B247" i="17"/>
  <c r="A247" i="17"/>
  <c r="D246" i="17"/>
  <c r="C246" i="17"/>
  <c r="B246" i="17"/>
  <c r="A246" i="17"/>
  <c r="D245" i="17"/>
  <c r="C245" i="17"/>
  <c r="B245" i="17"/>
  <c r="A245" i="17"/>
  <c r="D244" i="17"/>
  <c r="C244" i="17"/>
  <c r="B244" i="17"/>
  <c r="A244" i="17"/>
  <c r="D243" i="17"/>
  <c r="C243" i="17"/>
  <c r="B243" i="17"/>
  <c r="A243" i="17"/>
  <c r="D242" i="17"/>
  <c r="C242" i="17"/>
  <c r="B242" i="17"/>
  <c r="A242" i="17"/>
  <c r="D241" i="17"/>
  <c r="C241" i="17"/>
  <c r="B241" i="17"/>
  <c r="A241" i="17"/>
  <c r="D240" i="17"/>
  <c r="C240" i="17"/>
  <c r="B240" i="17"/>
  <c r="A240" i="17"/>
  <c r="D239" i="17"/>
  <c r="C239" i="17"/>
  <c r="B239" i="17"/>
  <c r="A239" i="17"/>
  <c r="D238" i="17"/>
  <c r="C238" i="17"/>
  <c r="B238" i="17"/>
  <c r="A238" i="17"/>
  <c r="D237" i="17"/>
  <c r="C237" i="17"/>
  <c r="B237" i="17"/>
  <c r="A237" i="17"/>
  <c r="D236" i="17"/>
  <c r="C236" i="17"/>
  <c r="B236" i="17"/>
  <c r="A236" i="17"/>
  <c r="D235" i="17"/>
  <c r="C235" i="17"/>
  <c r="B235" i="17"/>
  <c r="A235" i="17"/>
  <c r="D234" i="17"/>
  <c r="C234" i="17"/>
  <c r="B234" i="17"/>
  <c r="A234" i="17"/>
  <c r="D233" i="17"/>
  <c r="C233" i="17"/>
  <c r="B233" i="17"/>
  <c r="A233" i="17"/>
  <c r="D232" i="17"/>
  <c r="C232" i="17"/>
  <c r="B232" i="17"/>
  <c r="A232" i="17"/>
  <c r="D231" i="17"/>
  <c r="C231" i="17"/>
  <c r="B231" i="17"/>
  <c r="A231" i="17"/>
  <c r="D230" i="17"/>
  <c r="C230" i="17"/>
  <c r="B230" i="17"/>
  <c r="A230" i="17"/>
  <c r="D229" i="17"/>
  <c r="C229" i="17"/>
  <c r="B229" i="17"/>
  <c r="A229" i="17"/>
  <c r="D228" i="17"/>
  <c r="C228" i="17"/>
  <c r="B228" i="17"/>
  <c r="A228" i="17"/>
  <c r="D227" i="17"/>
  <c r="C227" i="17"/>
  <c r="B227" i="17"/>
  <c r="A227" i="17"/>
  <c r="D226" i="17"/>
  <c r="C226" i="17"/>
  <c r="B226" i="17"/>
  <c r="A226" i="17"/>
  <c r="D225" i="17"/>
  <c r="C225" i="17"/>
  <c r="B225" i="17"/>
  <c r="A225" i="17"/>
  <c r="D224" i="17"/>
  <c r="C224" i="17"/>
  <c r="B224" i="17"/>
  <c r="A224" i="17"/>
  <c r="D223" i="17"/>
  <c r="C223" i="17"/>
  <c r="B223" i="17"/>
  <c r="A223" i="17"/>
  <c r="D222" i="17"/>
  <c r="C222" i="17"/>
  <c r="B222" i="17"/>
  <c r="A222" i="17"/>
  <c r="D221" i="17"/>
  <c r="C221" i="17"/>
  <c r="B221" i="17"/>
  <c r="A221" i="17"/>
  <c r="D220" i="17"/>
  <c r="C220" i="17"/>
  <c r="B220" i="17"/>
  <c r="A220" i="17"/>
  <c r="D219" i="17"/>
  <c r="C219" i="17"/>
  <c r="B219" i="17"/>
  <c r="A219" i="17"/>
  <c r="D218" i="17"/>
  <c r="C218" i="17"/>
  <c r="B218" i="17"/>
  <c r="A218" i="17"/>
  <c r="D217" i="17"/>
  <c r="C217" i="17"/>
  <c r="B217" i="17"/>
  <c r="A217" i="17"/>
  <c r="D216" i="17"/>
  <c r="C216" i="17"/>
  <c r="B216" i="17"/>
  <c r="A216" i="17"/>
  <c r="D215" i="17"/>
  <c r="C215" i="17"/>
  <c r="B215" i="17"/>
  <c r="A215" i="17"/>
  <c r="D214" i="17"/>
  <c r="C214" i="17"/>
  <c r="B214" i="17"/>
  <c r="A214" i="17"/>
  <c r="D213" i="17"/>
  <c r="C213" i="17"/>
  <c r="B213" i="17"/>
  <c r="A213" i="17"/>
  <c r="D212" i="17"/>
  <c r="C212" i="17"/>
  <c r="B212" i="17"/>
  <c r="A212" i="17"/>
  <c r="D211" i="17"/>
  <c r="C211" i="17"/>
  <c r="B211" i="17"/>
  <c r="A211" i="17"/>
  <c r="D210" i="17"/>
  <c r="C210" i="17"/>
  <c r="B210" i="17"/>
  <c r="A210" i="17"/>
  <c r="D209" i="17"/>
  <c r="C209" i="17"/>
  <c r="B209" i="17"/>
  <c r="A209" i="17"/>
  <c r="D208" i="17"/>
  <c r="C208" i="17"/>
  <c r="B208" i="17"/>
  <c r="A208" i="17"/>
  <c r="D207" i="17"/>
  <c r="C207" i="17"/>
  <c r="B207" i="17"/>
  <c r="A207" i="17"/>
  <c r="D206" i="17"/>
  <c r="C206" i="17"/>
  <c r="B206" i="17"/>
  <c r="A206" i="17"/>
  <c r="D205" i="17"/>
  <c r="C205" i="17"/>
  <c r="B205" i="17"/>
  <c r="A205" i="17"/>
  <c r="D204" i="17"/>
  <c r="C204" i="17"/>
  <c r="B204" i="17"/>
  <c r="A204" i="17"/>
  <c r="D203" i="17"/>
  <c r="C203" i="17"/>
  <c r="B203" i="17"/>
  <c r="A203" i="17"/>
  <c r="D202" i="17"/>
  <c r="C202" i="17"/>
  <c r="B202" i="17"/>
  <c r="A202" i="17"/>
  <c r="D201" i="17"/>
  <c r="C201" i="17"/>
  <c r="B201" i="17"/>
  <c r="A201" i="17"/>
  <c r="D200" i="17"/>
  <c r="C200" i="17"/>
  <c r="B200" i="17"/>
  <c r="A200" i="17"/>
  <c r="D199" i="17"/>
  <c r="C199" i="17"/>
  <c r="B199" i="17"/>
  <c r="A199" i="17"/>
  <c r="D198" i="17"/>
  <c r="C198" i="17"/>
  <c r="B198" i="17"/>
  <c r="A198" i="17"/>
  <c r="D197" i="17"/>
  <c r="C197" i="17"/>
  <c r="B197" i="17"/>
  <c r="A197" i="17"/>
  <c r="D196" i="17"/>
  <c r="C196" i="17"/>
  <c r="B196" i="17"/>
  <c r="A196" i="17"/>
  <c r="D195" i="17"/>
  <c r="C195" i="17"/>
  <c r="B195" i="17"/>
  <c r="A195" i="17"/>
  <c r="D194" i="17"/>
  <c r="C194" i="17"/>
  <c r="B194" i="17"/>
  <c r="A194" i="17"/>
  <c r="D193" i="17"/>
  <c r="C193" i="17"/>
  <c r="B193" i="17"/>
  <c r="A193" i="17"/>
  <c r="D192" i="17"/>
  <c r="C192" i="17"/>
  <c r="B192" i="17"/>
  <c r="A192" i="17"/>
  <c r="D191" i="17"/>
  <c r="C191" i="17"/>
  <c r="B191" i="17"/>
  <c r="A191" i="17"/>
  <c r="D190" i="17"/>
  <c r="C190" i="17"/>
  <c r="B190" i="17"/>
  <c r="A190" i="17"/>
  <c r="D189" i="17"/>
  <c r="C189" i="17"/>
  <c r="B189" i="17"/>
  <c r="A189" i="17"/>
  <c r="D188" i="17"/>
  <c r="C188" i="17"/>
  <c r="B188" i="17"/>
  <c r="A188" i="17"/>
  <c r="D187" i="17"/>
  <c r="C187" i="17"/>
  <c r="B187" i="17"/>
  <c r="A187" i="17"/>
  <c r="D186" i="17"/>
  <c r="C186" i="17"/>
  <c r="B186" i="17"/>
  <c r="A186" i="17"/>
  <c r="D185" i="17"/>
  <c r="C185" i="17"/>
  <c r="B185" i="17"/>
  <c r="A185" i="17"/>
  <c r="D184" i="17"/>
  <c r="C184" i="17"/>
  <c r="B184" i="17"/>
  <c r="A184" i="17"/>
  <c r="D183" i="17"/>
  <c r="C183" i="17"/>
  <c r="B183" i="17"/>
  <c r="A183" i="17"/>
  <c r="D182" i="17"/>
  <c r="C182" i="17"/>
  <c r="B182" i="17"/>
  <c r="A182" i="17"/>
  <c r="D181" i="17"/>
  <c r="C181" i="17"/>
  <c r="B181" i="17"/>
  <c r="A181" i="17"/>
  <c r="D180" i="17"/>
  <c r="C180" i="17"/>
  <c r="B180" i="17"/>
  <c r="A180" i="17"/>
  <c r="D179" i="17"/>
  <c r="C179" i="17"/>
  <c r="B179" i="17"/>
  <c r="A179" i="17"/>
  <c r="D178" i="17"/>
  <c r="C178" i="17"/>
  <c r="B178" i="17"/>
  <c r="A178" i="17"/>
  <c r="D177" i="17"/>
  <c r="C177" i="17"/>
  <c r="B177" i="17"/>
  <c r="A177" i="17"/>
  <c r="D176" i="17"/>
  <c r="C176" i="17"/>
  <c r="B176" i="17"/>
  <c r="A176" i="17"/>
  <c r="D175" i="17"/>
  <c r="C175" i="17"/>
  <c r="B175" i="17"/>
  <c r="A175" i="17"/>
  <c r="D174" i="17"/>
  <c r="C174" i="17"/>
  <c r="B174" i="17"/>
  <c r="A174" i="17"/>
  <c r="D173" i="17"/>
  <c r="C173" i="17"/>
  <c r="B173" i="17"/>
  <c r="A173" i="17"/>
  <c r="D172" i="17"/>
  <c r="C172" i="17"/>
  <c r="B172" i="17"/>
  <c r="A172" i="17"/>
  <c r="D171" i="17"/>
  <c r="C171" i="17"/>
  <c r="B171" i="17"/>
  <c r="A171" i="17"/>
  <c r="D170" i="17"/>
  <c r="C170" i="17"/>
  <c r="B170" i="17"/>
  <c r="A170" i="17"/>
  <c r="D169" i="17"/>
  <c r="C169" i="17"/>
  <c r="B169" i="17"/>
  <c r="A169" i="17"/>
  <c r="D168" i="17"/>
  <c r="C168" i="17"/>
  <c r="B168" i="17"/>
  <c r="A168" i="17"/>
  <c r="D167" i="17"/>
  <c r="C167" i="17"/>
  <c r="B167" i="17"/>
  <c r="A167" i="17"/>
  <c r="D166" i="17"/>
  <c r="C166" i="17"/>
  <c r="B166" i="17"/>
  <c r="A166" i="17"/>
  <c r="D165" i="17"/>
  <c r="C165" i="17"/>
  <c r="B165" i="17"/>
  <c r="A165" i="17"/>
  <c r="D164" i="17"/>
  <c r="C164" i="17"/>
  <c r="B164" i="17"/>
  <c r="A164" i="17"/>
  <c r="D163" i="17"/>
  <c r="C163" i="17"/>
  <c r="B163" i="17"/>
  <c r="A163" i="17"/>
  <c r="D162" i="17"/>
  <c r="C162" i="17"/>
  <c r="B162" i="17"/>
  <c r="A162" i="17"/>
  <c r="D161" i="17"/>
  <c r="C161" i="17"/>
  <c r="B161" i="17"/>
  <c r="A161" i="17"/>
  <c r="D160" i="17"/>
  <c r="C160" i="17"/>
  <c r="B160" i="17"/>
  <c r="A160" i="17"/>
  <c r="D159" i="17"/>
  <c r="C159" i="17"/>
  <c r="B159" i="17"/>
  <c r="A159" i="17"/>
  <c r="D158" i="17"/>
  <c r="C158" i="17"/>
  <c r="B158" i="17"/>
  <c r="A158" i="17"/>
  <c r="D157" i="17"/>
  <c r="C157" i="17"/>
  <c r="B157" i="17"/>
  <c r="A157" i="17"/>
  <c r="D156" i="17"/>
  <c r="C156" i="17"/>
  <c r="B156" i="17"/>
  <c r="A156" i="17"/>
  <c r="D155" i="17"/>
  <c r="C155" i="17"/>
  <c r="B155" i="17"/>
  <c r="A155" i="17"/>
  <c r="D154" i="17"/>
  <c r="C154" i="17"/>
  <c r="B154" i="17"/>
  <c r="A154" i="17"/>
  <c r="D153" i="17"/>
  <c r="C153" i="17"/>
  <c r="B153" i="17"/>
  <c r="A153" i="17"/>
  <c r="D152" i="17"/>
  <c r="C152" i="17"/>
  <c r="B152" i="17"/>
  <c r="A152" i="17"/>
  <c r="D151" i="17"/>
  <c r="C151" i="17"/>
  <c r="B151" i="17"/>
  <c r="A151" i="17"/>
  <c r="D150" i="17"/>
  <c r="C150" i="17"/>
  <c r="B150" i="17"/>
  <c r="A150" i="17"/>
  <c r="D149" i="17"/>
  <c r="C149" i="17"/>
  <c r="B149" i="17"/>
  <c r="A149" i="17"/>
  <c r="D148" i="17"/>
  <c r="C148" i="17"/>
  <c r="B148" i="17"/>
  <c r="A148" i="17"/>
  <c r="D147" i="17"/>
  <c r="C147" i="17"/>
  <c r="B147" i="17"/>
  <c r="A147" i="17"/>
  <c r="D146" i="17"/>
  <c r="C146" i="17"/>
  <c r="B146" i="17"/>
  <c r="A146" i="17"/>
  <c r="D145" i="17"/>
  <c r="C145" i="17"/>
  <c r="B145" i="17"/>
  <c r="A145" i="17"/>
  <c r="D144" i="17"/>
  <c r="C144" i="17"/>
  <c r="B144" i="17"/>
  <c r="A144" i="17"/>
  <c r="D143" i="17"/>
  <c r="C143" i="17"/>
  <c r="B143" i="17"/>
  <c r="A143" i="17"/>
  <c r="D142" i="17"/>
  <c r="C142" i="17"/>
  <c r="B142" i="17"/>
  <c r="A142" i="17"/>
  <c r="D141" i="17"/>
  <c r="C141" i="17"/>
  <c r="B141" i="17"/>
  <c r="A141" i="17"/>
  <c r="D140" i="17"/>
  <c r="C140" i="17"/>
  <c r="B140" i="17"/>
  <c r="A140" i="17"/>
  <c r="D139" i="17"/>
  <c r="C139" i="17"/>
  <c r="B139" i="17"/>
  <c r="A139" i="17"/>
  <c r="D138" i="17"/>
  <c r="C138" i="17"/>
  <c r="B138" i="17"/>
  <c r="A138" i="17"/>
  <c r="D137" i="17"/>
  <c r="C137" i="17"/>
  <c r="B137" i="17"/>
  <c r="A137" i="17"/>
  <c r="D136" i="17"/>
  <c r="C136" i="17"/>
  <c r="B136" i="17"/>
  <c r="A136" i="17"/>
  <c r="D135" i="17"/>
  <c r="C135" i="17"/>
  <c r="B135" i="17"/>
  <c r="A135" i="17"/>
  <c r="D134" i="17"/>
  <c r="C134" i="17"/>
  <c r="B134" i="17"/>
  <c r="A134" i="17"/>
  <c r="D133" i="17"/>
  <c r="C133" i="17"/>
  <c r="B133" i="17"/>
  <c r="A133" i="17"/>
  <c r="D132" i="17"/>
  <c r="C132" i="17"/>
  <c r="B132" i="17"/>
  <c r="A132" i="17"/>
  <c r="D131" i="17"/>
  <c r="C131" i="17"/>
  <c r="B131" i="17"/>
  <c r="A131" i="17"/>
  <c r="D130" i="17"/>
  <c r="C130" i="17"/>
  <c r="B130" i="17"/>
  <c r="A130" i="17"/>
  <c r="D129" i="17"/>
  <c r="C129" i="17"/>
  <c r="B129" i="17"/>
  <c r="A129" i="17"/>
  <c r="D128" i="17"/>
  <c r="C128" i="17"/>
  <c r="B128" i="17"/>
  <c r="A128" i="17"/>
  <c r="D127" i="17"/>
  <c r="C127" i="17"/>
  <c r="B127" i="17"/>
  <c r="A127" i="17"/>
  <c r="D126" i="17"/>
  <c r="C126" i="17"/>
  <c r="B126" i="17"/>
  <c r="A126" i="17"/>
  <c r="D125" i="17"/>
  <c r="C125" i="17"/>
  <c r="B125" i="17"/>
  <c r="A125" i="17"/>
  <c r="D124" i="17"/>
  <c r="C124" i="17"/>
  <c r="B124" i="17"/>
  <c r="A124" i="17"/>
  <c r="D123" i="17"/>
  <c r="C123" i="17"/>
  <c r="B123" i="17"/>
  <c r="A123" i="17"/>
  <c r="D122" i="17"/>
  <c r="C122" i="17"/>
  <c r="B122" i="17"/>
  <c r="A122" i="17"/>
  <c r="D121" i="17"/>
  <c r="C121" i="17"/>
  <c r="B121" i="17"/>
  <c r="A121" i="17"/>
  <c r="D120" i="17"/>
  <c r="C120" i="17"/>
  <c r="B120" i="17"/>
  <c r="A120" i="17"/>
  <c r="D119" i="17"/>
  <c r="C119" i="17"/>
  <c r="B119" i="17"/>
  <c r="A119" i="17"/>
  <c r="D118" i="17"/>
  <c r="C118" i="17"/>
  <c r="B118" i="17"/>
  <c r="A118" i="17"/>
  <c r="D117" i="17"/>
  <c r="C117" i="17"/>
  <c r="B117" i="17"/>
  <c r="A117" i="17"/>
  <c r="D116" i="17"/>
  <c r="C116" i="17"/>
  <c r="B116" i="17"/>
  <c r="A116" i="17"/>
  <c r="D115" i="17"/>
  <c r="C115" i="17"/>
  <c r="B115" i="17"/>
  <c r="A115" i="17"/>
  <c r="D114" i="17"/>
  <c r="C114" i="17"/>
  <c r="B114" i="17"/>
  <c r="A114" i="17"/>
  <c r="D113" i="17"/>
  <c r="C113" i="17"/>
  <c r="B113" i="17"/>
  <c r="A113" i="17"/>
  <c r="D112" i="17"/>
  <c r="C112" i="17"/>
  <c r="B112" i="17"/>
  <c r="A112" i="17"/>
  <c r="D111" i="17"/>
  <c r="C111" i="17"/>
  <c r="B111" i="17"/>
  <c r="A111" i="17"/>
  <c r="D110" i="17"/>
  <c r="C110" i="17"/>
  <c r="B110" i="17"/>
  <c r="A110" i="17"/>
  <c r="D109" i="17"/>
  <c r="C109" i="17"/>
  <c r="B109" i="17"/>
  <c r="A109" i="17"/>
  <c r="D108" i="17"/>
  <c r="C108" i="17"/>
  <c r="B108" i="17"/>
  <c r="A108" i="17"/>
  <c r="D107" i="17"/>
  <c r="C107" i="17"/>
  <c r="B107" i="17"/>
  <c r="A107" i="17"/>
  <c r="D106" i="17"/>
  <c r="C106" i="17"/>
  <c r="B106" i="17"/>
  <c r="A106" i="17"/>
  <c r="D105" i="17"/>
  <c r="C105" i="17"/>
  <c r="B105" i="17"/>
  <c r="A105" i="17"/>
  <c r="D104" i="17"/>
  <c r="C104" i="17"/>
  <c r="B104" i="17"/>
  <c r="A104" i="17"/>
  <c r="D103" i="17"/>
  <c r="C103" i="17"/>
  <c r="B103" i="17"/>
  <c r="A103" i="17"/>
  <c r="D102" i="17"/>
  <c r="C102" i="17"/>
  <c r="B102" i="17"/>
  <c r="A102" i="17"/>
  <c r="D101" i="17"/>
  <c r="C101" i="17"/>
  <c r="B101" i="17"/>
  <c r="A101" i="17"/>
  <c r="D100" i="17"/>
  <c r="C100" i="17"/>
  <c r="B100" i="17"/>
  <c r="A100" i="17"/>
  <c r="D99" i="17"/>
  <c r="C99" i="17"/>
  <c r="B99" i="17"/>
  <c r="A99" i="17"/>
  <c r="D98" i="17"/>
  <c r="C98" i="17"/>
  <c r="B98" i="17"/>
  <c r="A98" i="17"/>
  <c r="D97" i="17"/>
  <c r="C97" i="17"/>
  <c r="B97" i="17"/>
  <c r="A97" i="17"/>
  <c r="D96" i="17"/>
  <c r="C96" i="17"/>
  <c r="B96" i="17"/>
  <c r="A96" i="17"/>
  <c r="D95" i="17"/>
  <c r="C95" i="17"/>
  <c r="B95" i="17"/>
  <c r="A95" i="17"/>
  <c r="D94" i="17"/>
  <c r="C94" i="17"/>
  <c r="B94" i="17"/>
  <c r="A94" i="17"/>
  <c r="D93" i="17"/>
  <c r="C93" i="17"/>
  <c r="B93" i="17"/>
  <c r="A93" i="17"/>
  <c r="D92" i="17"/>
  <c r="C92" i="17"/>
  <c r="B92" i="17"/>
  <c r="A92" i="17"/>
  <c r="D91" i="17"/>
  <c r="C91" i="17"/>
  <c r="B91" i="17"/>
  <c r="A91" i="17"/>
  <c r="D90" i="17"/>
  <c r="C90" i="17"/>
  <c r="B90" i="17"/>
  <c r="A90" i="17"/>
  <c r="D89" i="17"/>
  <c r="C89" i="17"/>
  <c r="B89" i="17"/>
  <c r="A89" i="17"/>
  <c r="D88" i="17"/>
  <c r="C88" i="17"/>
  <c r="B88" i="17"/>
  <c r="A88" i="17"/>
  <c r="D87" i="17"/>
  <c r="C87" i="17"/>
  <c r="B87" i="17"/>
  <c r="A87" i="17"/>
  <c r="D86" i="17"/>
  <c r="C86" i="17"/>
  <c r="B86" i="17"/>
  <c r="A86" i="17"/>
  <c r="D85" i="17"/>
  <c r="C85" i="17"/>
  <c r="B85" i="17"/>
  <c r="A85" i="17"/>
  <c r="D84" i="17"/>
  <c r="C84" i="17"/>
  <c r="B84" i="17"/>
  <c r="A84" i="17"/>
  <c r="D83" i="17"/>
  <c r="C83" i="17"/>
  <c r="B83" i="17"/>
  <c r="A83" i="17"/>
  <c r="D82" i="17"/>
  <c r="C82" i="17"/>
  <c r="B82" i="17"/>
  <c r="A82" i="17"/>
  <c r="D81" i="17"/>
  <c r="C81" i="17"/>
  <c r="B81" i="17"/>
  <c r="A81" i="17"/>
  <c r="D80" i="17"/>
  <c r="C80" i="17"/>
  <c r="B80" i="17"/>
  <c r="A80" i="17"/>
  <c r="D79" i="17"/>
  <c r="C79" i="17"/>
  <c r="B79" i="17"/>
  <c r="A79" i="17"/>
  <c r="D78" i="17"/>
  <c r="C78" i="17"/>
  <c r="B78" i="17"/>
  <c r="A78" i="17"/>
  <c r="D77" i="17"/>
  <c r="C77" i="17"/>
  <c r="B77" i="17"/>
  <c r="A77" i="17"/>
  <c r="D76" i="17"/>
  <c r="C76" i="17"/>
  <c r="B76" i="17"/>
  <c r="A76" i="17"/>
  <c r="D75" i="17"/>
  <c r="C75" i="17"/>
  <c r="B75" i="17"/>
  <c r="A75" i="17"/>
  <c r="D74" i="17"/>
  <c r="C74" i="17"/>
  <c r="B74" i="17"/>
  <c r="A74" i="17"/>
  <c r="D73" i="17"/>
  <c r="C73" i="17"/>
  <c r="B73" i="17"/>
  <c r="A73" i="17"/>
  <c r="D72" i="17"/>
  <c r="C72" i="17"/>
  <c r="B72" i="17"/>
  <c r="A72" i="17"/>
  <c r="D71" i="17"/>
  <c r="C71" i="17"/>
  <c r="B71" i="17"/>
  <c r="A71" i="17"/>
  <c r="D70" i="17"/>
  <c r="C70" i="17"/>
  <c r="B70" i="17"/>
  <c r="A70" i="17"/>
  <c r="D69" i="17"/>
  <c r="C69" i="17"/>
  <c r="B69" i="17"/>
  <c r="A69" i="17"/>
  <c r="D68" i="17"/>
  <c r="C68" i="17"/>
  <c r="B68" i="17"/>
  <c r="A68" i="17"/>
  <c r="D67" i="17"/>
  <c r="C67" i="17"/>
  <c r="B67" i="17"/>
  <c r="A67" i="17"/>
  <c r="D66" i="17"/>
  <c r="C66" i="17"/>
  <c r="B66" i="17"/>
  <c r="A66" i="17"/>
  <c r="D65" i="17"/>
  <c r="C65" i="17"/>
  <c r="B65" i="17"/>
  <c r="A65" i="17"/>
  <c r="AP64" i="17"/>
  <c r="AO64" i="17"/>
  <c r="AN64" i="17"/>
  <c r="AM64" i="17"/>
  <c r="AL64" i="17"/>
  <c r="AK64" i="17"/>
  <c r="AJ64" i="17"/>
  <c r="AI64" i="17"/>
  <c r="AH64" i="17"/>
  <c r="AG64" i="17"/>
  <c r="AF64" i="17"/>
  <c r="AE64" i="17"/>
  <c r="AD64" i="17"/>
  <c r="AC64" i="17"/>
  <c r="AB64" i="17"/>
  <c r="AA64" i="17"/>
  <c r="Z64" i="17"/>
  <c r="Y64" i="17"/>
  <c r="D64" i="17"/>
  <c r="C64" i="17"/>
  <c r="B64" i="17"/>
  <c r="A64" i="17"/>
  <c r="D63" i="17"/>
  <c r="C63" i="17"/>
  <c r="B63" i="17"/>
  <c r="A63" i="17"/>
  <c r="D62" i="17"/>
  <c r="C62" i="17"/>
  <c r="B62" i="17"/>
  <c r="A62" i="17"/>
  <c r="D61" i="17"/>
  <c r="C61" i="17"/>
  <c r="B61" i="17"/>
  <c r="A61" i="17"/>
  <c r="D60" i="17"/>
  <c r="C60" i="17"/>
  <c r="B60" i="17"/>
  <c r="A60" i="17"/>
  <c r="D59" i="17"/>
  <c r="C59" i="17"/>
  <c r="B59" i="17"/>
  <c r="A59" i="17"/>
  <c r="D58" i="17"/>
  <c r="C58" i="17"/>
  <c r="B58" i="17"/>
  <c r="A58" i="17"/>
  <c r="D57" i="17"/>
  <c r="C57" i="17"/>
  <c r="B57" i="17"/>
  <c r="A57" i="17"/>
  <c r="D56" i="17"/>
  <c r="C56" i="17"/>
  <c r="B56" i="17"/>
  <c r="A56" i="17"/>
  <c r="D55" i="17"/>
  <c r="C55" i="17"/>
  <c r="B55" i="17"/>
  <c r="A55" i="17"/>
  <c r="D54" i="17"/>
  <c r="C54" i="17"/>
  <c r="B54" i="17"/>
  <c r="A54" i="17"/>
  <c r="D53" i="17"/>
  <c r="C53" i="17"/>
  <c r="B53" i="17"/>
  <c r="A53" i="17"/>
  <c r="D52" i="17"/>
  <c r="C52" i="17"/>
  <c r="B52" i="17"/>
  <c r="A52" i="17"/>
  <c r="D51" i="17"/>
  <c r="C51" i="17"/>
  <c r="B51" i="17"/>
  <c r="A51" i="17"/>
  <c r="D50" i="17"/>
  <c r="C50" i="17"/>
  <c r="B50" i="17"/>
  <c r="A50" i="17"/>
  <c r="D49" i="17"/>
  <c r="C49" i="17"/>
  <c r="B49" i="17"/>
  <c r="A49" i="17"/>
  <c r="D48" i="17"/>
  <c r="C48" i="17"/>
  <c r="B48" i="17"/>
  <c r="A48" i="17"/>
  <c r="D47" i="17"/>
  <c r="C47" i="17"/>
  <c r="B47" i="17"/>
  <c r="A47" i="17"/>
  <c r="D46" i="17"/>
  <c r="C46" i="17"/>
  <c r="B46" i="17"/>
  <c r="A46" i="17"/>
  <c r="D45" i="17"/>
  <c r="C45" i="17"/>
  <c r="B45" i="17"/>
  <c r="A45" i="17"/>
  <c r="D44" i="17"/>
  <c r="C44" i="17"/>
  <c r="B44" i="17"/>
  <c r="A44" i="17"/>
  <c r="D43" i="17"/>
  <c r="C43" i="17"/>
  <c r="B43" i="17"/>
  <c r="A43" i="17"/>
  <c r="D42" i="17"/>
  <c r="C42" i="17"/>
  <c r="B42" i="17"/>
  <c r="A42" i="17"/>
  <c r="D41" i="17"/>
  <c r="C41" i="17"/>
  <c r="B41" i="17"/>
  <c r="A41" i="17"/>
  <c r="D40" i="17"/>
  <c r="C40" i="17"/>
  <c r="B40" i="17"/>
  <c r="A40" i="17"/>
  <c r="D39" i="17"/>
  <c r="C39" i="17"/>
  <c r="B39" i="17"/>
  <c r="A39" i="17"/>
  <c r="D38" i="17"/>
  <c r="C38" i="17"/>
  <c r="B38" i="17"/>
  <c r="A38" i="17"/>
  <c r="D37" i="17"/>
  <c r="C37" i="17"/>
  <c r="B37" i="17"/>
  <c r="A37" i="17"/>
  <c r="D36" i="17"/>
  <c r="C36" i="17"/>
  <c r="B36" i="17"/>
  <c r="A36" i="17"/>
  <c r="D35" i="17"/>
  <c r="C35" i="17"/>
  <c r="B35" i="17"/>
  <c r="A35" i="17"/>
  <c r="D34" i="17"/>
  <c r="C34" i="17"/>
  <c r="B34" i="17"/>
  <c r="A34" i="17"/>
  <c r="D33" i="17"/>
  <c r="C33" i="17"/>
  <c r="B33" i="17"/>
  <c r="A33" i="17"/>
  <c r="D32" i="17"/>
  <c r="C32" i="17"/>
  <c r="B32" i="17"/>
  <c r="A32" i="17"/>
  <c r="D31" i="17"/>
  <c r="C31" i="17"/>
  <c r="B31" i="17"/>
  <c r="A31" i="17"/>
  <c r="D30" i="17"/>
  <c r="C30" i="17"/>
  <c r="B30" i="17"/>
  <c r="A30" i="17"/>
  <c r="D29" i="17"/>
  <c r="C29" i="17"/>
  <c r="B29" i="17"/>
  <c r="A29" i="17"/>
  <c r="D28" i="17"/>
  <c r="C28" i="17"/>
  <c r="B28" i="17"/>
  <c r="A28" i="17"/>
  <c r="D27" i="17"/>
  <c r="C27" i="17"/>
  <c r="B27" i="17"/>
  <c r="A27" i="17"/>
  <c r="D26" i="17"/>
  <c r="C26" i="17"/>
  <c r="B26" i="17"/>
  <c r="A26" i="17"/>
  <c r="D25" i="17"/>
  <c r="C25" i="17"/>
  <c r="B25" i="17"/>
  <c r="A25" i="17"/>
  <c r="D24" i="17"/>
  <c r="C24" i="17"/>
  <c r="B24" i="17"/>
  <c r="A24" i="17"/>
  <c r="D23" i="17"/>
  <c r="C23" i="17"/>
  <c r="B23" i="17"/>
  <c r="A23" i="17"/>
  <c r="D22" i="17"/>
  <c r="C22" i="17"/>
  <c r="B22" i="17"/>
  <c r="A22" i="17"/>
  <c r="D21" i="17"/>
  <c r="C21" i="17"/>
  <c r="B21" i="17"/>
  <c r="A21" i="17"/>
  <c r="D20" i="17"/>
  <c r="C20" i="17"/>
  <c r="B20" i="17"/>
  <c r="A20" i="17"/>
  <c r="D19" i="17"/>
  <c r="C19" i="17"/>
  <c r="B19" i="17"/>
  <c r="A19" i="17"/>
  <c r="D18" i="17"/>
  <c r="C18" i="17"/>
  <c r="B18" i="17"/>
  <c r="A18" i="17"/>
  <c r="D17" i="17"/>
  <c r="C17" i="17"/>
  <c r="B17" i="17"/>
  <c r="A17" i="17"/>
  <c r="D16" i="17"/>
  <c r="C16" i="17"/>
  <c r="B16" i="17"/>
  <c r="A16" i="17"/>
  <c r="D15" i="17"/>
  <c r="C15" i="17"/>
  <c r="B15" i="17"/>
  <c r="A15" i="17"/>
  <c r="D14" i="17"/>
  <c r="C14" i="17"/>
  <c r="B14" i="17"/>
  <c r="A14" i="17"/>
  <c r="D13" i="17"/>
  <c r="C13" i="17"/>
  <c r="B13" i="17"/>
  <c r="A13" i="17"/>
  <c r="D12" i="17"/>
  <c r="C12" i="17"/>
  <c r="B12" i="17"/>
  <c r="A12" i="17"/>
  <c r="D11" i="17"/>
  <c r="C11" i="17"/>
  <c r="B11" i="17"/>
  <c r="A11" i="17"/>
  <c r="D10" i="17"/>
  <c r="C10" i="17"/>
  <c r="B10" i="17"/>
  <c r="A10" i="17"/>
  <c r="D9" i="17"/>
  <c r="C9" i="17"/>
  <c r="B9" i="17"/>
  <c r="A9" i="17"/>
  <c r="D8" i="17"/>
  <c r="C8" i="17"/>
  <c r="B8" i="17"/>
  <c r="A8" i="17"/>
  <c r="D7" i="17"/>
  <c r="C7" i="17"/>
  <c r="B7" i="17"/>
  <c r="A7" i="17"/>
  <c r="D6" i="17"/>
  <c r="C6" i="17"/>
  <c r="B6" i="17"/>
  <c r="A6" i="17"/>
  <c r="D5" i="17"/>
  <c r="C5" i="17"/>
  <c r="B5" i="17"/>
  <c r="A5" i="17"/>
  <c r="D4" i="17"/>
  <c r="C4" i="17"/>
  <c r="B4" i="17"/>
  <c r="A4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BM1" i="17"/>
  <c r="BL1" i="17"/>
  <c r="BK1" i="17"/>
  <c r="BJ1" i="17"/>
  <c r="BI1" i="17"/>
  <c r="BH1" i="17"/>
  <c r="BG1" i="17"/>
  <c r="BF1" i="17"/>
  <c r="BE1" i="17"/>
  <c r="BD1" i="17"/>
  <c r="BC1" i="17"/>
  <c r="BB1" i="17"/>
  <c r="BA1" i="17"/>
  <c r="AZ1" i="17"/>
  <c r="AY1" i="17"/>
  <c r="AX1" i="17"/>
  <c r="AW1" i="17"/>
  <c r="AV1" i="17"/>
  <c r="AP1" i="17"/>
  <c r="AO1" i="17"/>
  <c r="AN1" i="17"/>
  <c r="AM1" i="17"/>
  <c r="AL1" i="17"/>
  <c r="AK1" i="17"/>
  <c r="AJ1" i="17"/>
  <c r="AI1" i="17"/>
  <c r="AH1" i="17"/>
  <c r="AG1" i="17"/>
  <c r="AF1" i="17"/>
  <c r="AE1" i="17"/>
  <c r="AD1" i="17"/>
  <c r="AC1" i="17"/>
  <c r="AB1" i="17"/>
  <c r="AA1" i="17"/>
  <c r="Z1" i="17"/>
  <c r="Y1" i="17"/>
  <c r="C1161" i="29"/>
  <c r="B1161" i="29"/>
  <c r="A1161" i="29"/>
  <c r="C1160" i="29"/>
  <c r="B1160" i="29"/>
  <c r="A1160" i="29"/>
  <c r="C1159" i="29"/>
  <c r="B1159" i="29"/>
  <c r="A1159" i="29"/>
  <c r="C1158" i="29"/>
  <c r="B1158" i="29"/>
  <c r="A1158" i="29"/>
  <c r="C1157" i="29"/>
  <c r="B1157" i="29"/>
  <c r="A1157" i="29"/>
  <c r="C1156" i="29"/>
  <c r="B1156" i="29"/>
  <c r="A1156" i="29"/>
  <c r="C1155" i="29"/>
  <c r="B1155" i="29"/>
  <c r="A1155" i="29"/>
  <c r="C1154" i="29"/>
  <c r="B1154" i="29"/>
  <c r="A1154" i="29"/>
  <c r="C1153" i="29"/>
  <c r="B1153" i="29"/>
  <c r="A1153" i="29"/>
  <c r="C1152" i="29"/>
  <c r="B1152" i="29"/>
  <c r="A1152" i="29"/>
  <c r="C1151" i="29"/>
  <c r="B1151" i="29"/>
  <c r="A1151" i="29"/>
  <c r="C1150" i="29"/>
  <c r="B1150" i="29"/>
  <c r="A1150" i="29"/>
  <c r="C1149" i="29"/>
  <c r="B1149" i="29"/>
  <c r="A1149" i="29"/>
  <c r="C1148" i="29"/>
  <c r="B1148" i="29"/>
  <c r="A1148" i="29"/>
  <c r="C1147" i="29"/>
  <c r="B1147" i="29"/>
  <c r="A1147" i="29"/>
  <c r="C1146" i="29"/>
  <c r="B1146" i="29"/>
  <c r="A1146" i="29"/>
  <c r="C1145" i="29"/>
  <c r="B1145" i="29"/>
  <c r="A1145" i="29"/>
  <c r="C1144" i="29"/>
  <c r="B1144" i="29"/>
  <c r="A1144" i="29"/>
  <c r="C1143" i="29"/>
  <c r="B1143" i="29"/>
  <c r="A1143" i="29"/>
  <c r="C1142" i="29"/>
  <c r="B1142" i="29"/>
  <c r="A1142" i="29"/>
  <c r="C1141" i="29"/>
  <c r="B1141" i="29"/>
  <c r="A1141" i="29"/>
  <c r="C1140" i="29"/>
  <c r="B1140" i="29"/>
  <c r="A1140" i="29"/>
  <c r="C1139" i="29"/>
  <c r="B1139" i="29"/>
  <c r="A1139" i="29"/>
  <c r="C1138" i="29"/>
  <c r="B1138" i="29"/>
  <c r="A1138" i="29"/>
  <c r="C1137" i="29"/>
  <c r="B1137" i="29"/>
  <c r="A1137" i="29"/>
  <c r="C1136" i="29"/>
  <c r="B1136" i="29"/>
  <c r="A1136" i="29"/>
  <c r="C1135" i="29"/>
  <c r="B1135" i="29"/>
  <c r="A1135" i="29"/>
  <c r="C1134" i="29"/>
  <c r="B1134" i="29"/>
  <c r="A1134" i="29"/>
  <c r="C1133" i="29"/>
  <c r="B1133" i="29"/>
  <c r="A1133" i="29"/>
  <c r="C1132" i="29"/>
  <c r="B1132" i="29"/>
  <c r="A1132" i="29"/>
  <c r="C1131" i="29"/>
  <c r="B1131" i="29"/>
  <c r="A1131" i="29"/>
  <c r="C1130" i="29"/>
  <c r="B1130" i="29"/>
  <c r="A1130" i="29"/>
  <c r="C1129" i="29"/>
  <c r="B1129" i="29"/>
  <c r="A1129" i="29"/>
  <c r="C1128" i="29"/>
  <c r="B1128" i="29"/>
  <c r="A1128" i="29"/>
  <c r="C1127" i="29"/>
  <c r="B1127" i="29"/>
  <c r="A1127" i="29"/>
  <c r="C1126" i="29"/>
  <c r="B1126" i="29"/>
  <c r="A1126" i="29"/>
  <c r="C1125" i="29"/>
  <c r="B1125" i="29"/>
  <c r="A1125" i="29"/>
  <c r="C1124" i="29"/>
  <c r="B1124" i="29"/>
  <c r="A1124" i="29"/>
  <c r="C1123" i="29"/>
  <c r="B1123" i="29"/>
  <c r="A1123" i="29"/>
  <c r="C1122" i="29"/>
  <c r="B1122" i="29"/>
  <c r="A1122" i="29"/>
  <c r="C1121" i="29"/>
  <c r="B1121" i="29"/>
  <c r="A1121" i="29"/>
  <c r="C1120" i="29"/>
  <c r="B1120" i="29"/>
  <c r="A1120" i="29"/>
  <c r="C1119" i="29"/>
  <c r="B1119" i="29"/>
  <c r="A1119" i="29"/>
  <c r="C1118" i="29"/>
  <c r="B1118" i="29"/>
  <c r="A1118" i="29"/>
  <c r="C1117" i="29"/>
  <c r="B1117" i="29"/>
  <c r="A1117" i="29"/>
  <c r="C1116" i="29"/>
  <c r="B1116" i="29"/>
  <c r="A1116" i="29"/>
  <c r="C1115" i="29"/>
  <c r="B1115" i="29"/>
  <c r="A1115" i="29"/>
  <c r="C1114" i="29"/>
  <c r="B1114" i="29"/>
  <c r="A1114" i="29"/>
  <c r="C1113" i="29"/>
  <c r="B1113" i="29"/>
  <c r="A1113" i="29"/>
  <c r="C1112" i="29"/>
  <c r="B1112" i="29"/>
  <c r="A1112" i="29"/>
  <c r="C1111" i="29"/>
  <c r="B1111" i="29"/>
  <c r="A1111" i="29"/>
  <c r="C1110" i="29"/>
  <c r="B1110" i="29"/>
  <c r="A1110" i="29"/>
  <c r="C1109" i="29"/>
  <c r="B1109" i="29"/>
  <c r="A1109" i="29"/>
  <c r="C1108" i="29"/>
  <c r="B1108" i="29"/>
  <c r="A1108" i="29"/>
  <c r="C1107" i="29"/>
  <c r="B1107" i="29"/>
  <c r="A1107" i="29"/>
  <c r="C1106" i="29"/>
  <c r="B1106" i="29"/>
  <c r="A1106" i="29"/>
  <c r="C1105" i="29"/>
  <c r="B1105" i="29"/>
  <c r="A1105" i="29"/>
  <c r="C1104" i="29"/>
  <c r="B1104" i="29"/>
  <c r="A1104" i="29"/>
  <c r="C1103" i="29"/>
  <c r="B1103" i="29"/>
  <c r="A1103" i="29"/>
  <c r="C1102" i="29"/>
  <c r="B1102" i="29"/>
  <c r="A1102" i="29"/>
  <c r="C1101" i="29"/>
  <c r="B1101" i="29"/>
  <c r="A1101" i="29"/>
  <c r="C1100" i="29"/>
  <c r="B1100" i="29"/>
  <c r="A1100" i="29"/>
  <c r="C1099" i="29"/>
  <c r="B1099" i="29"/>
  <c r="A1099" i="29"/>
  <c r="C1098" i="29"/>
  <c r="B1098" i="29"/>
  <c r="A1098" i="29"/>
  <c r="C1097" i="29"/>
  <c r="B1097" i="29"/>
  <c r="A1097" i="29"/>
  <c r="C1096" i="29"/>
  <c r="B1096" i="29"/>
  <c r="A1096" i="29"/>
  <c r="C1095" i="29"/>
  <c r="B1095" i="29"/>
  <c r="A1095" i="29"/>
  <c r="C1094" i="29"/>
  <c r="B1094" i="29"/>
  <c r="A1094" i="29"/>
  <c r="C1093" i="29"/>
  <c r="B1093" i="29"/>
  <c r="A1093" i="29"/>
  <c r="C1092" i="29"/>
  <c r="B1092" i="29"/>
  <c r="A1092" i="29"/>
  <c r="C1091" i="29"/>
  <c r="B1091" i="29"/>
  <c r="A1091" i="29"/>
  <c r="C1090" i="29"/>
  <c r="B1090" i="29"/>
  <c r="A1090" i="29"/>
  <c r="C1089" i="29"/>
  <c r="B1089" i="29"/>
  <c r="A1089" i="29"/>
  <c r="C1088" i="29"/>
  <c r="B1088" i="29"/>
  <c r="A1088" i="29"/>
  <c r="C1087" i="29"/>
  <c r="B1087" i="29"/>
  <c r="A1087" i="29"/>
  <c r="C1086" i="29"/>
  <c r="B1086" i="29"/>
  <c r="A1086" i="29"/>
  <c r="C1085" i="29"/>
  <c r="B1085" i="29"/>
  <c r="A1085" i="29"/>
  <c r="C1084" i="29"/>
  <c r="B1084" i="29"/>
  <c r="A1084" i="29"/>
  <c r="C1083" i="29"/>
  <c r="B1083" i="29"/>
  <c r="A1083" i="29"/>
  <c r="C1082" i="29"/>
  <c r="B1082" i="29"/>
  <c r="A1082" i="29"/>
  <c r="C1081" i="29"/>
  <c r="B1081" i="29"/>
  <c r="A1081" i="29"/>
  <c r="C1080" i="29"/>
  <c r="B1080" i="29"/>
  <c r="A1080" i="29"/>
  <c r="C1079" i="29"/>
  <c r="B1079" i="29"/>
  <c r="A1079" i="29"/>
  <c r="C1078" i="29"/>
  <c r="B1078" i="29"/>
  <c r="A1078" i="29"/>
  <c r="C1077" i="29"/>
  <c r="B1077" i="29"/>
  <c r="A1077" i="29"/>
  <c r="C1076" i="29"/>
  <c r="B1076" i="29"/>
  <c r="A1076" i="29"/>
  <c r="C1075" i="29"/>
  <c r="B1075" i="29"/>
  <c r="A1075" i="29"/>
  <c r="C1074" i="29"/>
  <c r="B1074" i="29"/>
  <c r="A1074" i="29"/>
  <c r="C1073" i="29"/>
  <c r="B1073" i="29"/>
  <c r="A1073" i="29"/>
  <c r="C1072" i="29"/>
  <c r="B1072" i="29"/>
  <c r="A1072" i="29"/>
  <c r="C1071" i="29"/>
  <c r="B1071" i="29"/>
  <c r="A1071" i="29"/>
  <c r="C1070" i="29"/>
  <c r="B1070" i="29"/>
  <c r="A1070" i="29"/>
  <c r="C1069" i="29"/>
  <c r="B1069" i="29"/>
  <c r="A1069" i="29"/>
  <c r="C1068" i="29"/>
  <c r="B1068" i="29"/>
  <c r="A1068" i="29"/>
  <c r="C1067" i="29"/>
  <c r="B1067" i="29"/>
  <c r="A1067" i="29"/>
  <c r="C1066" i="29"/>
  <c r="B1066" i="29"/>
  <c r="A1066" i="29"/>
  <c r="C1065" i="29"/>
  <c r="B1065" i="29"/>
  <c r="A1065" i="29"/>
  <c r="C1064" i="29"/>
  <c r="B1064" i="29"/>
  <c r="A1064" i="29"/>
  <c r="C1063" i="29"/>
  <c r="B1063" i="29"/>
  <c r="A1063" i="29"/>
  <c r="C1062" i="29"/>
  <c r="B1062" i="29"/>
  <c r="A1062" i="29"/>
  <c r="C1061" i="29"/>
  <c r="B1061" i="29"/>
  <c r="A1061" i="29"/>
  <c r="C1060" i="29"/>
  <c r="B1060" i="29"/>
  <c r="A1060" i="29"/>
  <c r="C1059" i="29"/>
  <c r="B1059" i="29"/>
  <c r="A1059" i="29"/>
  <c r="C1058" i="29"/>
  <c r="B1058" i="29"/>
  <c r="A1058" i="29"/>
  <c r="C1057" i="29"/>
  <c r="B1057" i="29"/>
  <c r="A1057" i="29"/>
  <c r="C1056" i="29"/>
  <c r="B1056" i="29"/>
  <c r="A1056" i="29"/>
  <c r="C1055" i="29"/>
  <c r="B1055" i="29"/>
  <c r="A1055" i="29"/>
  <c r="C1054" i="29"/>
  <c r="B1054" i="29"/>
  <c r="A1054" i="29"/>
  <c r="C1053" i="29"/>
  <c r="B1053" i="29"/>
  <c r="A1053" i="29"/>
  <c r="C1052" i="29"/>
  <c r="B1052" i="29"/>
  <c r="A1052" i="29"/>
  <c r="C1051" i="29"/>
  <c r="B1051" i="29"/>
  <c r="A1051" i="29"/>
  <c r="C1050" i="29"/>
  <c r="B1050" i="29"/>
  <c r="A1050" i="29"/>
  <c r="C1049" i="29"/>
  <c r="B1049" i="29"/>
  <c r="A1049" i="29"/>
  <c r="C1048" i="29"/>
  <c r="B1048" i="29"/>
  <c r="A1048" i="29"/>
  <c r="C1047" i="29"/>
  <c r="B1047" i="29"/>
  <c r="A1047" i="29"/>
  <c r="C1046" i="29"/>
  <c r="B1046" i="29"/>
  <c r="A1046" i="29"/>
  <c r="C1045" i="29"/>
  <c r="B1045" i="29"/>
  <c r="A1045" i="29"/>
  <c r="C1044" i="29"/>
  <c r="B1044" i="29"/>
  <c r="A1044" i="29"/>
  <c r="C1043" i="29"/>
  <c r="B1043" i="29"/>
  <c r="A1043" i="29"/>
  <c r="C1042" i="29"/>
  <c r="B1042" i="29"/>
  <c r="A1042" i="29"/>
  <c r="C1041" i="29"/>
  <c r="B1041" i="29"/>
  <c r="A1041" i="29"/>
  <c r="C1040" i="29"/>
  <c r="B1040" i="29"/>
  <c r="A1040" i="29"/>
  <c r="C1039" i="29"/>
  <c r="B1039" i="29"/>
  <c r="A1039" i="29"/>
  <c r="C1038" i="29"/>
  <c r="B1038" i="29"/>
  <c r="A1038" i="29"/>
  <c r="C1037" i="29"/>
  <c r="B1037" i="29"/>
  <c r="A1037" i="29"/>
  <c r="C1036" i="29"/>
  <c r="B1036" i="29"/>
  <c r="A1036" i="29"/>
  <c r="C1035" i="29"/>
  <c r="B1035" i="29"/>
  <c r="A1035" i="29"/>
  <c r="C1034" i="29"/>
  <c r="B1034" i="29"/>
  <c r="A1034" i="29"/>
  <c r="C1033" i="29"/>
  <c r="B1033" i="29"/>
  <c r="A1033" i="29"/>
  <c r="C1032" i="29"/>
  <c r="B1032" i="29"/>
  <c r="A1032" i="29"/>
  <c r="C1031" i="29"/>
  <c r="B1031" i="29"/>
  <c r="A1031" i="29"/>
  <c r="C1030" i="29"/>
  <c r="B1030" i="29"/>
  <c r="A1030" i="29"/>
  <c r="C1029" i="29"/>
  <c r="B1029" i="29"/>
  <c r="A1029" i="29"/>
  <c r="C1028" i="29"/>
  <c r="B1028" i="29"/>
  <c r="A1028" i="29"/>
  <c r="C1027" i="29"/>
  <c r="B1027" i="29"/>
  <c r="A1027" i="29"/>
  <c r="C1026" i="29"/>
  <c r="B1026" i="29"/>
  <c r="A1026" i="29"/>
  <c r="C1025" i="29"/>
  <c r="B1025" i="29"/>
  <c r="A1025" i="29"/>
  <c r="C1024" i="29"/>
  <c r="B1024" i="29"/>
  <c r="A1024" i="29"/>
  <c r="C1023" i="29"/>
  <c r="B1023" i="29"/>
  <c r="A1023" i="29"/>
  <c r="C1022" i="29"/>
  <c r="B1022" i="29"/>
  <c r="A1022" i="29"/>
  <c r="C1021" i="29"/>
  <c r="B1021" i="29"/>
  <c r="A1021" i="29"/>
  <c r="C1020" i="29"/>
  <c r="B1020" i="29"/>
  <c r="A1020" i="29"/>
  <c r="C1019" i="29"/>
  <c r="B1019" i="29"/>
  <c r="A1019" i="29"/>
  <c r="C1018" i="29"/>
  <c r="B1018" i="29"/>
  <c r="A1018" i="29"/>
  <c r="C1017" i="29"/>
  <c r="B1017" i="29"/>
  <c r="A1017" i="29"/>
  <c r="C1016" i="29"/>
  <c r="B1016" i="29"/>
  <c r="A1016" i="29"/>
  <c r="C1015" i="29"/>
  <c r="B1015" i="29"/>
  <c r="A1015" i="29"/>
  <c r="C1014" i="29"/>
  <c r="B1014" i="29"/>
  <c r="A1014" i="29"/>
  <c r="C1013" i="29"/>
  <c r="B1013" i="29"/>
  <c r="A1013" i="29"/>
  <c r="C1012" i="29"/>
  <c r="B1012" i="29"/>
  <c r="A1012" i="29"/>
  <c r="C1011" i="29"/>
  <c r="B1011" i="29"/>
  <c r="A1011" i="29"/>
  <c r="C1010" i="29"/>
  <c r="B1010" i="29"/>
  <c r="A1010" i="29"/>
  <c r="C1009" i="29"/>
  <c r="B1009" i="29"/>
  <c r="A1009" i="29"/>
  <c r="C1008" i="29"/>
  <c r="B1008" i="29"/>
  <c r="A1008" i="29"/>
  <c r="C1007" i="29"/>
  <c r="B1007" i="29"/>
  <c r="A1007" i="29"/>
  <c r="C1006" i="29"/>
  <c r="B1006" i="29"/>
  <c r="A1006" i="29"/>
  <c r="C1005" i="29"/>
  <c r="B1005" i="29"/>
  <c r="A1005" i="29"/>
  <c r="C1004" i="29"/>
  <c r="B1004" i="29"/>
  <c r="A1004" i="29"/>
  <c r="C1003" i="29"/>
  <c r="B1003" i="29"/>
  <c r="A1003" i="29"/>
  <c r="C1002" i="29"/>
  <c r="B1002" i="29"/>
  <c r="A1002" i="29"/>
  <c r="C1001" i="29"/>
  <c r="B1001" i="29"/>
  <c r="A1001" i="29"/>
  <c r="C1000" i="29"/>
  <c r="B1000" i="29"/>
  <c r="A1000" i="29"/>
  <c r="C999" i="29"/>
  <c r="B999" i="29"/>
  <c r="A999" i="29"/>
  <c r="C998" i="29"/>
  <c r="B998" i="29"/>
  <c r="A998" i="29"/>
  <c r="C997" i="29"/>
  <c r="B997" i="29"/>
  <c r="A997" i="29"/>
  <c r="C996" i="29"/>
  <c r="B996" i="29"/>
  <c r="A996" i="29"/>
  <c r="C995" i="29"/>
  <c r="B995" i="29"/>
  <c r="A995" i="29"/>
  <c r="C994" i="29"/>
  <c r="B994" i="29"/>
  <c r="A994" i="29"/>
  <c r="C993" i="29"/>
  <c r="B993" i="29"/>
  <c r="A993" i="29"/>
  <c r="C992" i="29"/>
  <c r="B992" i="29"/>
  <c r="A992" i="29"/>
  <c r="C991" i="29"/>
  <c r="B991" i="29"/>
  <c r="A991" i="29"/>
  <c r="C990" i="29"/>
  <c r="B990" i="29"/>
  <c r="A990" i="29"/>
  <c r="C989" i="29"/>
  <c r="B989" i="29"/>
  <c r="A989" i="29"/>
  <c r="C988" i="29"/>
  <c r="B988" i="29"/>
  <c r="A988" i="29"/>
  <c r="C987" i="29"/>
  <c r="B987" i="29"/>
  <c r="A987" i="29"/>
  <c r="C986" i="29"/>
  <c r="B986" i="29"/>
  <c r="A986" i="29"/>
  <c r="C985" i="29"/>
  <c r="B985" i="29"/>
  <c r="A985" i="29"/>
  <c r="C984" i="29"/>
  <c r="B984" i="29"/>
  <c r="A984" i="29"/>
  <c r="C983" i="29"/>
  <c r="B983" i="29"/>
  <c r="A983" i="29"/>
  <c r="C982" i="29"/>
  <c r="B982" i="29"/>
  <c r="A982" i="29"/>
  <c r="C981" i="29"/>
  <c r="B981" i="29"/>
  <c r="A981" i="29"/>
  <c r="C980" i="29"/>
  <c r="B980" i="29"/>
  <c r="A980" i="29"/>
  <c r="C979" i="29"/>
  <c r="B979" i="29"/>
  <c r="A979" i="29"/>
  <c r="C978" i="29"/>
  <c r="B978" i="29"/>
  <c r="A978" i="29"/>
  <c r="C977" i="29"/>
  <c r="B977" i="29"/>
  <c r="A977" i="29"/>
  <c r="C976" i="29"/>
  <c r="B976" i="29"/>
  <c r="A976" i="29"/>
  <c r="C975" i="29"/>
  <c r="B975" i="29"/>
  <c r="A975" i="29"/>
  <c r="C974" i="29"/>
  <c r="B974" i="29"/>
  <c r="A974" i="29"/>
  <c r="C973" i="29"/>
  <c r="B973" i="29"/>
  <c r="A973" i="29"/>
  <c r="C972" i="29"/>
  <c r="B972" i="29"/>
  <c r="A972" i="29"/>
  <c r="C971" i="29"/>
  <c r="B971" i="29"/>
  <c r="A971" i="29"/>
  <c r="C970" i="29"/>
  <c r="B970" i="29"/>
  <c r="A970" i="29"/>
  <c r="C969" i="29"/>
  <c r="B969" i="29"/>
  <c r="A969" i="29"/>
  <c r="C968" i="29"/>
  <c r="B968" i="29"/>
  <c r="A968" i="29"/>
  <c r="C967" i="29"/>
  <c r="B967" i="29"/>
  <c r="A967" i="29"/>
  <c r="C966" i="29"/>
  <c r="B966" i="29"/>
  <c r="A966" i="29"/>
  <c r="C965" i="29"/>
  <c r="B965" i="29"/>
  <c r="A965" i="29"/>
  <c r="C964" i="29"/>
  <c r="B964" i="29"/>
  <c r="A964" i="29"/>
  <c r="C963" i="29"/>
  <c r="B963" i="29"/>
  <c r="A963" i="29"/>
  <c r="C962" i="29"/>
  <c r="B962" i="29"/>
  <c r="A962" i="29"/>
  <c r="C961" i="29"/>
  <c r="B961" i="29"/>
  <c r="A961" i="29"/>
  <c r="C960" i="29"/>
  <c r="B960" i="29"/>
  <c r="A960" i="29"/>
  <c r="C959" i="29"/>
  <c r="B959" i="29"/>
  <c r="A959" i="29"/>
  <c r="C958" i="29"/>
  <c r="B958" i="29"/>
  <c r="A958" i="29"/>
  <c r="C957" i="29"/>
  <c r="B957" i="29"/>
  <c r="A957" i="29"/>
  <c r="C956" i="29"/>
  <c r="B956" i="29"/>
  <c r="A956" i="29"/>
  <c r="C955" i="29"/>
  <c r="B955" i="29"/>
  <c r="A955" i="29"/>
  <c r="C954" i="29"/>
  <c r="B954" i="29"/>
  <c r="A954" i="29"/>
  <c r="C953" i="29"/>
  <c r="B953" i="29"/>
  <c r="A953" i="29"/>
  <c r="C952" i="29"/>
  <c r="B952" i="29"/>
  <c r="A952" i="29"/>
  <c r="C951" i="29"/>
  <c r="B951" i="29"/>
  <c r="A951" i="29"/>
  <c r="C950" i="29"/>
  <c r="B950" i="29"/>
  <c r="A950" i="29"/>
  <c r="C949" i="29"/>
  <c r="B949" i="29"/>
  <c r="A949" i="29"/>
  <c r="C948" i="29"/>
  <c r="B948" i="29"/>
  <c r="A948" i="29"/>
  <c r="C947" i="29"/>
  <c r="B947" i="29"/>
  <c r="A947" i="29"/>
  <c r="C946" i="29"/>
  <c r="B946" i="29"/>
  <c r="A946" i="29"/>
  <c r="C945" i="29"/>
  <c r="B945" i="29"/>
  <c r="A945" i="29"/>
  <c r="C944" i="29"/>
  <c r="B944" i="29"/>
  <c r="A944" i="29"/>
  <c r="C943" i="29"/>
  <c r="B943" i="29"/>
  <c r="A943" i="29"/>
  <c r="C942" i="29"/>
  <c r="B942" i="29"/>
  <c r="A942" i="29"/>
  <c r="C941" i="29"/>
  <c r="B941" i="29"/>
  <c r="A941" i="29"/>
  <c r="C940" i="29"/>
  <c r="B940" i="29"/>
  <c r="A940" i="29"/>
  <c r="C939" i="29"/>
  <c r="B939" i="29"/>
  <c r="A939" i="29"/>
  <c r="C938" i="29"/>
  <c r="B938" i="29"/>
  <c r="A938" i="29"/>
  <c r="C937" i="29"/>
  <c r="B937" i="29"/>
  <c r="A937" i="29"/>
  <c r="C936" i="29"/>
  <c r="B936" i="29"/>
  <c r="A936" i="29"/>
  <c r="C935" i="29"/>
  <c r="B935" i="29"/>
  <c r="A935" i="29"/>
  <c r="C934" i="29"/>
  <c r="B934" i="29"/>
  <c r="A934" i="29"/>
  <c r="C933" i="29"/>
  <c r="B933" i="29"/>
  <c r="A933" i="29"/>
  <c r="C932" i="29"/>
  <c r="B932" i="29"/>
  <c r="A932" i="29"/>
  <c r="C931" i="29"/>
  <c r="B931" i="29"/>
  <c r="A931" i="29"/>
  <c r="C930" i="29"/>
  <c r="B930" i="29"/>
  <c r="A930" i="29"/>
  <c r="C929" i="29"/>
  <c r="B929" i="29"/>
  <c r="A929" i="29"/>
  <c r="C928" i="29"/>
  <c r="B928" i="29"/>
  <c r="A928" i="29"/>
  <c r="C927" i="29"/>
  <c r="B927" i="29"/>
  <c r="A927" i="29"/>
  <c r="C926" i="29"/>
  <c r="B926" i="29"/>
  <c r="A926" i="29"/>
  <c r="C925" i="29"/>
  <c r="B925" i="29"/>
  <c r="A925" i="29"/>
  <c r="C924" i="29"/>
  <c r="B924" i="29"/>
  <c r="A924" i="29"/>
  <c r="C923" i="29"/>
  <c r="B923" i="29"/>
  <c r="A923" i="29"/>
  <c r="C922" i="29"/>
  <c r="B922" i="29"/>
  <c r="A922" i="29"/>
  <c r="C921" i="29"/>
  <c r="B921" i="29"/>
  <c r="A921" i="29"/>
  <c r="C920" i="29"/>
  <c r="B920" i="29"/>
  <c r="A920" i="29"/>
  <c r="C919" i="29"/>
  <c r="B919" i="29"/>
  <c r="A919" i="29"/>
  <c r="C918" i="29"/>
  <c r="B918" i="29"/>
  <c r="A918" i="29"/>
  <c r="C917" i="29"/>
  <c r="B917" i="29"/>
  <c r="A917" i="29"/>
  <c r="C916" i="29"/>
  <c r="B916" i="29"/>
  <c r="A916" i="29"/>
  <c r="C915" i="29"/>
  <c r="B915" i="29"/>
  <c r="A915" i="29"/>
  <c r="C914" i="29"/>
  <c r="B914" i="29"/>
  <c r="A914" i="29"/>
  <c r="C913" i="29"/>
  <c r="B913" i="29"/>
  <c r="A913" i="29"/>
  <c r="C912" i="29"/>
  <c r="B912" i="29"/>
  <c r="A912" i="29"/>
  <c r="C911" i="29"/>
  <c r="B911" i="29"/>
  <c r="A911" i="29"/>
  <c r="C910" i="29"/>
  <c r="B910" i="29"/>
  <c r="A910" i="29"/>
  <c r="C909" i="29"/>
  <c r="B909" i="29"/>
  <c r="A909" i="29"/>
  <c r="C908" i="29"/>
  <c r="B908" i="29"/>
  <c r="A908" i="29"/>
  <c r="C907" i="29"/>
  <c r="B907" i="29"/>
  <c r="A907" i="29"/>
  <c r="C906" i="29"/>
  <c r="B906" i="29"/>
  <c r="A906" i="29"/>
  <c r="C905" i="29"/>
  <c r="B905" i="29"/>
  <c r="A905" i="29"/>
  <c r="C904" i="29"/>
  <c r="B904" i="29"/>
  <c r="A904" i="29"/>
  <c r="C903" i="29"/>
  <c r="B903" i="29"/>
  <c r="A903" i="29"/>
  <c r="C902" i="29"/>
  <c r="B902" i="29"/>
  <c r="A902" i="29"/>
  <c r="C901" i="29"/>
  <c r="B901" i="29"/>
  <c r="A901" i="29"/>
  <c r="C900" i="29"/>
  <c r="B900" i="29"/>
  <c r="A900" i="29"/>
  <c r="C899" i="29"/>
  <c r="B899" i="29"/>
  <c r="A899" i="29"/>
  <c r="C898" i="29"/>
  <c r="B898" i="29"/>
  <c r="A898" i="29"/>
  <c r="C897" i="29"/>
  <c r="B897" i="29"/>
  <c r="A897" i="29"/>
  <c r="C896" i="29"/>
  <c r="B896" i="29"/>
  <c r="A896" i="29"/>
  <c r="C895" i="29"/>
  <c r="B895" i="29"/>
  <c r="A895" i="29"/>
  <c r="C894" i="29"/>
  <c r="B894" i="29"/>
  <c r="A894" i="29"/>
  <c r="C893" i="29"/>
  <c r="B893" i="29"/>
  <c r="A893" i="29"/>
  <c r="C892" i="29"/>
  <c r="B892" i="29"/>
  <c r="A892" i="29"/>
  <c r="C891" i="29"/>
  <c r="B891" i="29"/>
  <c r="A891" i="29"/>
  <c r="C890" i="29"/>
  <c r="B890" i="29"/>
  <c r="A890" i="29"/>
  <c r="C889" i="29"/>
  <c r="B889" i="29"/>
  <c r="A889" i="29"/>
  <c r="C888" i="29"/>
  <c r="B888" i="29"/>
  <c r="A888" i="29"/>
  <c r="C887" i="29"/>
  <c r="B887" i="29"/>
  <c r="A887" i="29"/>
  <c r="C886" i="29"/>
  <c r="B886" i="29"/>
  <c r="A886" i="29"/>
  <c r="C885" i="29"/>
  <c r="B885" i="29"/>
  <c r="A885" i="29"/>
  <c r="C884" i="29"/>
  <c r="B884" i="29"/>
  <c r="A884" i="29"/>
  <c r="C883" i="29"/>
  <c r="B883" i="29"/>
  <c r="A883" i="29"/>
  <c r="C882" i="29"/>
  <c r="B882" i="29"/>
  <c r="A882" i="29"/>
  <c r="C881" i="29"/>
  <c r="B881" i="29"/>
  <c r="A881" i="29"/>
  <c r="C880" i="29"/>
  <c r="B880" i="29"/>
  <c r="A880" i="29"/>
  <c r="C879" i="29"/>
  <c r="B879" i="29"/>
  <c r="A879" i="29"/>
  <c r="C878" i="29"/>
  <c r="B878" i="29"/>
  <c r="A878" i="29"/>
  <c r="C877" i="29"/>
  <c r="B877" i="29"/>
  <c r="A877" i="29"/>
  <c r="C876" i="29"/>
  <c r="B876" i="29"/>
  <c r="A876" i="29"/>
  <c r="C875" i="29"/>
  <c r="B875" i="29"/>
  <c r="A875" i="29"/>
  <c r="C874" i="29"/>
  <c r="B874" i="29"/>
  <c r="A874" i="29"/>
  <c r="C873" i="29"/>
  <c r="B873" i="29"/>
  <c r="A873" i="29"/>
  <c r="C872" i="29"/>
  <c r="B872" i="29"/>
  <c r="A872" i="29"/>
  <c r="C871" i="29"/>
  <c r="B871" i="29"/>
  <c r="A871" i="29"/>
  <c r="C870" i="29"/>
  <c r="B870" i="29"/>
  <c r="A870" i="29"/>
  <c r="C869" i="29"/>
  <c r="B869" i="29"/>
  <c r="A869" i="29"/>
  <c r="C868" i="29"/>
  <c r="B868" i="29"/>
  <c r="A868" i="29"/>
  <c r="C867" i="29"/>
  <c r="B867" i="29"/>
  <c r="A867" i="29"/>
  <c r="C866" i="29"/>
  <c r="B866" i="29"/>
  <c r="A866" i="29"/>
  <c r="C865" i="29"/>
  <c r="B865" i="29"/>
  <c r="A865" i="29"/>
  <c r="C864" i="29"/>
  <c r="B864" i="29"/>
  <c r="A864" i="29"/>
  <c r="C863" i="29"/>
  <c r="B863" i="29"/>
  <c r="A863" i="29"/>
  <c r="C862" i="29"/>
  <c r="B862" i="29"/>
  <c r="A862" i="29"/>
  <c r="C861" i="29"/>
  <c r="B861" i="29"/>
  <c r="A861" i="29"/>
  <c r="C860" i="29"/>
  <c r="B860" i="29"/>
  <c r="A860" i="29"/>
  <c r="C859" i="29"/>
  <c r="B859" i="29"/>
  <c r="A859" i="29"/>
  <c r="C858" i="29"/>
  <c r="B858" i="29"/>
  <c r="A858" i="29"/>
  <c r="C857" i="29"/>
  <c r="B857" i="29"/>
  <c r="A857" i="29"/>
  <c r="C856" i="29"/>
  <c r="B856" i="29"/>
  <c r="A856" i="29"/>
  <c r="C855" i="29"/>
  <c r="B855" i="29"/>
  <c r="A855" i="29"/>
  <c r="C854" i="29"/>
  <c r="B854" i="29"/>
  <c r="A854" i="29"/>
  <c r="C853" i="29"/>
  <c r="B853" i="29"/>
  <c r="A853" i="29"/>
  <c r="C852" i="29"/>
  <c r="B852" i="29"/>
  <c r="A852" i="29"/>
  <c r="C851" i="29"/>
  <c r="B851" i="29"/>
  <c r="A851" i="29"/>
  <c r="C850" i="29"/>
  <c r="B850" i="29"/>
  <c r="A850" i="29"/>
  <c r="C849" i="29"/>
  <c r="B849" i="29"/>
  <c r="A849" i="29"/>
  <c r="C848" i="29"/>
  <c r="B848" i="29"/>
  <c r="A848" i="29"/>
  <c r="C847" i="29"/>
  <c r="B847" i="29"/>
  <c r="A847" i="29"/>
  <c r="C846" i="29"/>
  <c r="B846" i="29"/>
  <c r="A846" i="29"/>
  <c r="C845" i="29"/>
  <c r="B845" i="29"/>
  <c r="A845" i="29"/>
  <c r="C844" i="29"/>
  <c r="B844" i="29"/>
  <c r="A844" i="29"/>
  <c r="C843" i="29"/>
  <c r="B843" i="29"/>
  <c r="A843" i="29"/>
  <c r="C842" i="29"/>
  <c r="B842" i="29"/>
  <c r="A842" i="29"/>
  <c r="C841" i="29"/>
  <c r="B841" i="29"/>
  <c r="A841" i="29"/>
  <c r="C840" i="29"/>
  <c r="B840" i="29"/>
  <c r="A840" i="29"/>
  <c r="C839" i="29"/>
  <c r="B839" i="29"/>
  <c r="A839" i="29"/>
  <c r="C838" i="29"/>
  <c r="B838" i="29"/>
  <c r="A838" i="29"/>
  <c r="C837" i="29"/>
  <c r="B837" i="29"/>
  <c r="A837" i="29"/>
  <c r="C836" i="29"/>
  <c r="B836" i="29"/>
  <c r="A836" i="29"/>
  <c r="C835" i="29"/>
  <c r="B835" i="29"/>
  <c r="A835" i="29"/>
  <c r="C834" i="29"/>
  <c r="B834" i="29"/>
  <c r="A834" i="29"/>
  <c r="C833" i="29"/>
  <c r="B833" i="29"/>
  <c r="A833" i="29"/>
  <c r="C832" i="29"/>
  <c r="B832" i="29"/>
  <c r="A832" i="29"/>
  <c r="C831" i="29"/>
  <c r="B831" i="29"/>
  <c r="A831" i="29"/>
  <c r="C830" i="29"/>
  <c r="B830" i="29"/>
  <c r="A830" i="29"/>
  <c r="C829" i="29"/>
  <c r="B829" i="29"/>
  <c r="A829" i="29"/>
  <c r="C828" i="29"/>
  <c r="B828" i="29"/>
  <c r="A828" i="29"/>
  <c r="C827" i="29"/>
  <c r="B827" i="29"/>
  <c r="A827" i="29"/>
  <c r="C826" i="29"/>
  <c r="B826" i="29"/>
  <c r="A826" i="29"/>
  <c r="C825" i="29"/>
  <c r="B825" i="29"/>
  <c r="A825" i="29"/>
  <c r="C824" i="29"/>
  <c r="B824" i="29"/>
  <c r="A824" i="29"/>
  <c r="C823" i="29"/>
  <c r="B823" i="29"/>
  <c r="A823" i="29"/>
  <c r="C822" i="29"/>
  <c r="B822" i="29"/>
  <c r="A822" i="29"/>
  <c r="C821" i="29"/>
  <c r="B821" i="29"/>
  <c r="A821" i="29"/>
  <c r="C820" i="29"/>
  <c r="B820" i="29"/>
  <c r="A820" i="29"/>
  <c r="C819" i="29"/>
  <c r="B819" i="29"/>
  <c r="A819" i="29"/>
  <c r="C818" i="29"/>
  <c r="B818" i="29"/>
  <c r="A818" i="29"/>
  <c r="C817" i="29"/>
  <c r="B817" i="29"/>
  <c r="A817" i="29"/>
  <c r="C816" i="29"/>
  <c r="B816" i="29"/>
  <c r="A816" i="29"/>
  <c r="C815" i="29"/>
  <c r="B815" i="29"/>
  <c r="A815" i="29"/>
  <c r="C814" i="29"/>
  <c r="B814" i="29"/>
  <c r="A814" i="29"/>
  <c r="C813" i="29"/>
  <c r="B813" i="29"/>
  <c r="A813" i="29"/>
  <c r="C812" i="29"/>
  <c r="B812" i="29"/>
  <c r="A812" i="29"/>
  <c r="C811" i="29"/>
  <c r="B811" i="29"/>
  <c r="A811" i="29"/>
  <c r="C810" i="29"/>
  <c r="B810" i="29"/>
  <c r="A810" i="29"/>
  <c r="C809" i="29"/>
  <c r="B809" i="29"/>
  <c r="A809" i="29"/>
  <c r="C808" i="29"/>
  <c r="B808" i="29"/>
  <c r="A808" i="29"/>
  <c r="C807" i="29"/>
  <c r="B807" i="29"/>
  <c r="A807" i="29"/>
  <c r="C806" i="29"/>
  <c r="B806" i="29"/>
  <c r="A806" i="29"/>
  <c r="C805" i="29"/>
  <c r="B805" i="29"/>
  <c r="A805" i="29"/>
  <c r="C804" i="29"/>
  <c r="B804" i="29"/>
  <c r="A804" i="29"/>
  <c r="C803" i="29"/>
  <c r="B803" i="29"/>
  <c r="A803" i="29"/>
  <c r="C802" i="29"/>
  <c r="B802" i="29"/>
  <c r="A802" i="29"/>
  <c r="C801" i="29"/>
  <c r="B801" i="29"/>
  <c r="A801" i="29"/>
  <c r="C800" i="29"/>
  <c r="B800" i="29"/>
  <c r="A800" i="29"/>
  <c r="C799" i="29"/>
  <c r="B799" i="29"/>
  <c r="A799" i="29"/>
  <c r="C798" i="29"/>
  <c r="B798" i="29"/>
  <c r="A798" i="29"/>
  <c r="C797" i="29"/>
  <c r="B797" i="29"/>
  <c r="A797" i="29"/>
  <c r="C796" i="29"/>
  <c r="B796" i="29"/>
  <c r="A796" i="29"/>
  <c r="C795" i="29"/>
  <c r="B795" i="29"/>
  <c r="A795" i="29"/>
  <c r="C794" i="29"/>
  <c r="B794" i="29"/>
  <c r="A794" i="29"/>
  <c r="C793" i="29"/>
  <c r="B793" i="29"/>
  <c r="A793" i="29"/>
  <c r="C792" i="29"/>
  <c r="B792" i="29"/>
  <c r="A792" i="29"/>
  <c r="C791" i="29"/>
  <c r="B791" i="29"/>
  <c r="A791" i="29"/>
  <c r="C790" i="29"/>
  <c r="B790" i="29"/>
  <c r="A790" i="29"/>
  <c r="C789" i="29"/>
  <c r="B789" i="29"/>
  <c r="A789" i="29"/>
  <c r="C788" i="29"/>
  <c r="B788" i="29"/>
  <c r="A788" i="29"/>
  <c r="C787" i="29"/>
  <c r="B787" i="29"/>
  <c r="A787" i="29"/>
  <c r="C786" i="29"/>
  <c r="B786" i="29"/>
  <c r="A786" i="29"/>
  <c r="C785" i="29"/>
  <c r="B785" i="29"/>
  <c r="A785" i="29"/>
  <c r="C784" i="29"/>
  <c r="B784" i="29"/>
  <c r="A784" i="29"/>
  <c r="C783" i="29"/>
  <c r="B783" i="29"/>
  <c r="A783" i="29"/>
  <c r="C782" i="29"/>
  <c r="B782" i="29"/>
  <c r="A782" i="29"/>
  <c r="C781" i="29"/>
  <c r="B781" i="29"/>
  <c r="A781" i="29"/>
  <c r="C780" i="29"/>
  <c r="B780" i="29"/>
  <c r="A780" i="29"/>
  <c r="C779" i="29"/>
  <c r="B779" i="29"/>
  <c r="A779" i="29"/>
  <c r="C778" i="29"/>
  <c r="B778" i="29"/>
  <c r="A778" i="29"/>
  <c r="C777" i="29"/>
  <c r="B777" i="29"/>
  <c r="A777" i="29"/>
  <c r="C776" i="29"/>
  <c r="B776" i="29"/>
  <c r="A776" i="29"/>
  <c r="C775" i="29"/>
  <c r="B775" i="29"/>
  <c r="A775" i="29"/>
  <c r="C774" i="29"/>
  <c r="B774" i="29"/>
  <c r="A774" i="29"/>
  <c r="C773" i="29"/>
  <c r="B773" i="29"/>
  <c r="A773" i="29"/>
  <c r="C772" i="29"/>
  <c r="B772" i="29"/>
  <c r="A772" i="29"/>
  <c r="C771" i="29"/>
  <c r="B771" i="29"/>
  <c r="A771" i="29"/>
  <c r="C770" i="29"/>
  <c r="B770" i="29"/>
  <c r="A770" i="29"/>
  <c r="C769" i="29"/>
  <c r="B769" i="29"/>
  <c r="A769" i="29"/>
  <c r="C768" i="29"/>
  <c r="B768" i="29"/>
  <c r="A768" i="29"/>
  <c r="C767" i="29"/>
  <c r="B767" i="29"/>
  <c r="A767" i="29"/>
  <c r="C766" i="29"/>
  <c r="B766" i="29"/>
  <c r="A766" i="29"/>
  <c r="C765" i="29"/>
  <c r="B765" i="29"/>
  <c r="A765" i="29"/>
  <c r="C764" i="29"/>
  <c r="B764" i="29"/>
  <c r="A764" i="29"/>
  <c r="C763" i="29"/>
  <c r="B763" i="29"/>
  <c r="A763" i="29"/>
  <c r="C762" i="29"/>
  <c r="B762" i="29"/>
  <c r="A762" i="29"/>
  <c r="C761" i="29"/>
  <c r="B761" i="29"/>
  <c r="A761" i="29"/>
  <c r="C760" i="29"/>
  <c r="B760" i="29"/>
  <c r="A760" i="29"/>
  <c r="C759" i="29"/>
  <c r="B759" i="29"/>
  <c r="A759" i="29"/>
  <c r="C758" i="29"/>
  <c r="B758" i="29"/>
  <c r="A758" i="29"/>
  <c r="C757" i="29"/>
  <c r="B757" i="29"/>
  <c r="A757" i="29"/>
  <c r="C756" i="29"/>
  <c r="B756" i="29"/>
  <c r="A756" i="29"/>
  <c r="C755" i="29"/>
  <c r="B755" i="29"/>
  <c r="A755" i="29"/>
  <c r="C754" i="29"/>
  <c r="B754" i="29"/>
  <c r="A754" i="29"/>
  <c r="C753" i="29"/>
  <c r="B753" i="29"/>
  <c r="A753" i="29"/>
  <c r="C752" i="29"/>
  <c r="B752" i="29"/>
  <c r="A752" i="29"/>
  <c r="C751" i="29"/>
  <c r="B751" i="29"/>
  <c r="A751" i="29"/>
  <c r="C750" i="29"/>
  <c r="B750" i="29"/>
  <c r="A750" i="29"/>
  <c r="C749" i="29"/>
  <c r="B749" i="29"/>
  <c r="A749" i="29"/>
  <c r="C748" i="29"/>
  <c r="B748" i="29"/>
  <c r="A748" i="29"/>
  <c r="C747" i="29"/>
  <c r="B747" i="29"/>
  <c r="A747" i="29"/>
  <c r="C746" i="29"/>
  <c r="B746" i="29"/>
  <c r="A746" i="29"/>
  <c r="C745" i="29"/>
  <c r="B745" i="29"/>
  <c r="A745" i="29"/>
  <c r="C744" i="29"/>
  <c r="B744" i="29"/>
  <c r="A744" i="29"/>
  <c r="C743" i="29"/>
  <c r="B743" i="29"/>
  <c r="A743" i="29"/>
  <c r="C742" i="29"/>
  <c r="B742" i="29"/>
  <c r="A742" i="29"/>
  <c r="C741" i="29"/>
  <c r="B741" i="29"/>
  <c r="A741" i="29"/>
  <c r="C740" i="29"/>
  <c r="B740" i="29"/>
  <c r="A740" i="29"/>
  <c r="C739" i="29"/>
  <c r="B739" i="29"/>
  <c r="A739" i="29"/>
  <c r="C738" i="29"/>
  <c r="B738" i="29"/>
  <c r="A738" i="29"/>
  <c r="C737" i="29"/>
  <c r="B737" i="29"/>
  <c r="A737" i="29"/>
  <c r="C736" i="29"/>
  <c r="B736" i="29"/>
  <c r="A736" i="29"/>
  <c r="C735" i="29"/>
  <c r="B735" i="29"/>
  <c r="A735" i="29"/>
  <c r="C734" i="29"/>
  <c r="B734" i="29"/>
  <c r="A734" i="29"/>
  <c r="C733" i="29"/>
  <c r="B733" i="29"/>
  <c r="A733" i="29"/>
  <c r="C732" i="29"/>
  <c r="B732" i="29"/>
  <c r="A732" i="29"/>
  <c r="C731" i="29"/>
  <c r="B731" i="29"/>
  <c r="A731" i="29"/>
  <c r="C730" i="29"/>
  <c r="B730" i="29"/>
  <c r="A730" i="29"/>
  <c r="C729" i="29"/>
  <c r="B729" i="29"/>
  <c r="A729" i="29"/>
  <c r="C728" i="29"/>
  <c r="B728" i="29"/>
  <c r="A728" i="29"/>
  <c r="C727" i="29"/>
  <c r="B727" i="29"/>
  <c r="A727" i="29"/>
  <c r="C726" i="29"/>
  <c r="B726" i="29"/>
  <c r="A726" i="29"/>
  <c r="C725" i="29"/>
  <c r="B725" i="29"/>
  <c r="A725" i="29"/>
  <c r="C724" i="29"/>
  <c r="B724" i="29"/>
  <c r="A724" i="29"/>
  <c r="C723" i="29"/>
  <c r="B723" i="29"/>
  <c r="A723" i="29"/>
  <c r="C722" i="29"/>
  <c r="B722" i="29"/>
  <c r="A722" i="29"/>
  <c r="C721" i="29"/>
  <c r="B721" i="29"/>
  <c r="A721" i="29"/>
  <c r="C720" i="29"/>
  <c r="B720" i="29"/>
  <c r="A720" i="29"/>
  <c r="C719" i="29"/>
  <c r="B719" i="29"/>
  <c r="A719" i="29"/>
  <c r="C718" i="29"/>
  <c r="B718" i="29"/>
  <c r="A718" i="29"/>
  <c r="C717" i="29"/>
  <c r="B717" i="29"/>
  <c r="A717" i="29"/>
  <c r="C716" i="29"/>
  <c r="B716" i="29"/>
  <c r="A716" i="29"/>
  <c r="C715" i="29"/>
  <c r="B715" i="29"/>
  <c r="A715" i="29"/>
  <c r="C714" i="29"/>
  <c r="B714" i="29"/>
  <c r="A714" i="29"/>
  <c r="C713" i="29"/>
  <c r="B713" i="29"/>
  <c r="A713" i="29"/>
  <c r="C712" i="29"/>
  <c r="B712" i="29"/>
  <c r="A712" i="29"/>
  <c r="C711" i="29"/>
  <c r="B711" i="29"/>
  <c r="A711" i="29"/>
  <c r="C710" i="29"/>
  <c r="B710" i="29"/>
  <c r="A710" i="29"/>
  <c r="C709" i="29"/>
  <c r="B709" i="29"/>
  <c r="A709" i="29"/>
  <c r="C708" i="29"/>
  <c r="B708" i="29"/>
  <c r="A708" i="29"/>
  <c r="C707" i="29"/>
  <c r="B707" i="29"/>
  <c r="A707" i="29"/>
  <c r="C706" i="29"/>
  <c r="B706" i="29"/>
  <c r="A706" i="29"/>
  <c r="C705" i="29"/>
  <c r="B705" i="29"/>
  <c r="A705" i="29"/>
  <c r="C704" i="29"/>
  <c r="B704" i="29"/>
  <c r="A704" i="29"/>
  <c r="C703" i="29"/>
  <c r="B703" i="29"/>
  <c r="A703" i="29"/>
  <c r="C702" i="29"/>
  <c r="B702" i="29"/>
  <c r="A702" i="29"/>
  <c r="C701" i="29"/>
  <c r="B701" i="29"/>
  <c r="A701" i="29"/>
  <c r="C700" i="29"/>
  <c r="B700" i="29"/>
  <c r="A700" i="29"/>
  <c r="C699" i="29"/>
  <c r="B699" i="29"/>
  <c r="A699" i="29"/>
  <c r="C698" i="29"/>
  <c r="B698" i="29"/>
  <c r="A698" i="29"/>
  <c r="C697" i="29"/>
  <c r="B697" i="29"/>
  <c r="A697" i="29"/>
  <c r="C696" i="29"/>
  <c r="B696" i="29"/>
  <c r="A696" i="29"/>
  <c r="C695" i="29"/>
  <c r="B695" i="29"/>
  <c r="A695" i="29"/>
  <c r="C694" i="29"/>
  <c r="B694" i="29"/>
  <c r="A694" i="29"/>
  <c r="C693" i="29"/>
  <c r="B693" i="29"/>
  <c r="A693" i="29"/>
  <c r="C692" i="29"/>
  <c r="B692" i="29"/>
  <c r="A692" i="29"/>
  <c r="C691" i="29"/>
  <c r="B691" i="29"/>
  <c r="A691" i="29"/>
  <c r="C690" i="29"/>
  <c r="B690" i="29"/>
  <c r="A690" i="29"/>
  <c r="C689" i="29"/>
  <c r="B689" i="29"/>
  <c r="A689" i="29"/>
  <c r="C688" i="29"/>
  <c r="B688" i="29"/>
  <c r="A688" i="29"/>
  <c r="C687" i="29"/>
  <c r="B687" i="29"/>
  <c r="A687" i="29"/>
  <c r="C686" i="29"/>
  <c r="B686" i="29"/>
  <c r="A686" i="29"/>
  <c r="C685" i="29"/>
  <c r="B685" i="29"/>
  <c r="A685" i="29"/>
  <c r="C684" i="29"/>
  <c r="B684" i="29"/>
  <c r="A684" i="29"/>
  <c r="C683" i="29"/>
  <c r="B683" i="29"/>
  <c r="A683" i="29"/>
  <c r="C682" i="29"/>
  <c r="B682" i="29"/>
  <c r="A682" i="29"/>
  <c r="C681" i="29"/>
  <c r="B681" i="29"/>
  <c r="A681" i="29"/>
  <c r="C680" i="29"/>
  <c r="B680" i="29"/>
  <c r="A680" i="29"/>
  <c r="C679" i="29"/>
  <c r="B679" i="29"/>
  <c r="A679" i="29"/>
  <c r="C678" i="29"/>
  <c r="B678" i="29"/>
  <c r="A678" i="29"/>
  <c r="C677" i="29"/>
  <c r="B677" i="29"/>
  <c r="A677" i="29"/>
  <c r="C676" i="29"/>
  <c r="B676" i="29"/>
  <c r="A676" i="29"/>
  <c r="C675" i="29"/>
  <c r="B675" i="29"/>
  <c r="A675" i="29"/>
  <c r="C674" i="29"/>
  <c r="B674" i="29"/>
  <c r="A674" i="29"/>
  <c r="C673" i="29"/>
  <c r="B673" i="29"/>
  <c r="A673" i="29"/>
  <c r="C672" i="29"/>
  <c r="B672" i="29"/>
  <c r="A672" i="29"/>
  <c r="C671" i="29"/>
  <c r="B671" i="29"/>
  <c r="A671" i="29"/>
  <c r="C670" i="29"/>
  <c r="B670" i="29"/>
  <c r="A670" i="29"/>
  <c r="C669" i="29"/>
  <c r="B669" i="29"/>
  <c r="A669" i="29"/>
  <c r="C668" i="29"/>
  <c r="B668" i="29"/>
  <c r="A668" i="29"/>
  <c r="C667" i="29"/>
  <c r="B667" i="29"/>
  <c r="A667" i="29"/>
  <c r="C666" i="29"/>
  <c r="B666" i="29"/>
  <c r="A666" i="29"/>
  <c r="C665" i="29"/>
  <c r="B665" i="29"/>
  <c r="A665" i="29"/>
  <c r="C664" i="29"/>
  <c r="B664" i="29"/>
  <c r="A664" i="29"/>
  <c r="C663" i="29"/>
  <c r="B663" i="29"/>
  <c r="A663" i="29"/>
  <c r="C662" i="29"/>
  <c r="B662" i="29"/>
  <c r="A662" i="29"/>
  <c r="C661" i="29"/>
  <c r="B661" i="29"/>
  <c r="A661" i="29"/>
  <c r="C660" i="29"/>
  <c r="B660" i="29"/>
  <c r="A660" i="29"/>
  <c r="C659" i="29"/>
  <c r="B659" i="29"/>
  <c r="A659" i="29"/>
  <c r="C658" i="29"/>
  <c r="B658" i="29"/>
  <c r="A658" i="29"/>
  <c r="C657" i="29"/>
  <c r="B657" i="29"/>
  <c r="A657" i="29"/>
  <c r="C656" i="29"/>
  <c r="B656" i="29"/>
  <c r="A656" i="29"/>
  <c r="C655" i="29"/>
  <c r="B655" i="29"/>
  <c r="A655" i="29"/>
  <c r="C654" i="29"/>
  <c r="B654" i="29"/>
  <c r="A654" i="29"/>
  <c r="C653" i="29"/>
  <c r="B653" i="29"/>
  <c r="A653" i="29"/>
  <c r="C652" i="29"/>
  <c r="B652" i="29"/>
  <c r="A652" i="29"/>
  <c r="C651" i="29"/>
  <c r="B651" i="29"/>
  <c r="A651" i="29"/>
  <c r="C650" i="29"/>
  <c r="B650" i="29"/>
  <c r="A650" i="29"/>
  <c r="C649" i="29"/>
  <c r="B649" i="29"/>
  <c r="A649" i="29"/>
  <c r="C648" i="29"/>
  <c r="B648" i="29"/>
  <c r="A648" i="29"/>
  <c r="C647" i="29"/>
  <c r="B647" i="29"/>
  <c r="A647" i="29"/>
  <c r="C646" i="29"/>
  <c r="B646" i="29"/>
  <c r="A646" i="29"/>
  <c r="C645" i="29"/>
  <c r="B645" i="29"/>
  <c r="A645" i="29"/>
  <c r="C644" i="29"/>
  <c r="B644" i="29"/>
  <c r="A644" i="29"/>
  <c r="C643" i="29"/>
  <c r="B643" i="29"/>
  <c r="A643" i="29"/>
  <c r="C642" i="29"/>
  <c r="B642" i="29"/>
  <c r="A642" i="29"/>
  <c r="C641" i="29"/>
  <c r="B641" i="29"/>
  <c r="A641" i="29"/>
  <c r="C640" i="29"/>
  <c r="B640" i="29"/>
  <c r="A640" i="29"/>
  <c r="C639" i="29"/>
  <c r="B639" i="29"/>
  <c r="A639" i="29"/>
  <c r="C638" i="29"/>
  <c r="B638" i="29"/>
  <c r="A638" i="29"/>
  <c r="C637" i="29"/>
  <c r="B637" i="29"/>
  <c r="A637" i="29"/>
  <c r="C636" i="29"/>
  <c r="B636" i="29"/>
  <c r="A636" i="29"/>
  <c r="C635" i="29"/>
  <c r="B635" i="29"/>
  <c r="A635" i="29"/>
  <c r="C634" i="29"/>
  <c r="B634" i="29"/>
  <c r="A634" i="29"/>
  <c r="C633" i="29"/>
  <c r="B633" i="29"/>
  <c r="A633" i="29"/>
  <c r="C632" i="29"/>
  <c r="B632" i="29"/>
  <c r="A632" i="29"/>
  <c r="C631" i="29"/>
  <c r="B631" i="29"/>
  <c r="A631" i="29"/>
  <c r="C630" i="29"/>
  <c r="B630" i="29"/>
  <c r="A630" i="29"/>
  <c r="C629" i="29"/>
  <c r="B629" i="29"/>
  <c r="A629" i="29"/>
  <c r="C628" i="29"/>
  <c r="B628" i="29"/>
  <c r="A628" i="29"/>
  <c r="C627" i="29"/>
  <c r="B627" i="29"/>
  <c r="A627" i="29"/>
  <c r="C626" i="29"/>
  <c r="B626" i="29"/>
  <c r="A626" i="29"/>
  <c r="C625" i="29"/>
  <c r="B625" i="29"/>
  <c r="A625" i="29"/>
  <c r="C624" i="29"/>
  <c r="B624" i="29"/>
  <c r="A624" i="29"/>
  <c r="C623" i="29"/>
  <c r="B623" i="29"/>
  <c r="A623" i="29"/>
  <c r="C622" i="29"/>
  <c r="B622" i="29"/>
  <c r="A622" i="29"/>
  <c r="C621" i="29"/>
  <c r="B621" i="29"/>
  <c r="A621" i="29"/>
  <c r="C620" i="29"/>
  <c r="B620" i="29"/>
  <c r="A620" i="29"/>
  <c r="C619" i="29"/>
  <c r="B619" i="29"/>
  <c r="A619" i="29"/>
  <c r="C618" i="29"/>
  <c r="B618" i="29"/>
  <c r="A618" i="29"/>
  <c r="C617" i="29"/>
  <c r="B617" i="29"/>
  <c r="A617" i="29"/>
  <c r="C616" i="29"/>
  <c r="B616" i="29"/>
  <c r="A616" i="29"/>
  <c r="C615" i="29"/>
  <c r="B615" i="29"/>
  <c r="A615" i="29"/>
  <c r="C614" i="29"/>
  <c r="B614" i="29"/>
  <c r="A614" i="29"/>
  <c r="C613" i="29"/>
  <c r="B613" i="29"/>
  <c r="A613" i="29"/>
  <c r="C612" i="29"/>
  <c r="B612" i="29"/>
  <c r="A612" i="29"/>
  <c r="C611" i="29"/>
  <c r="B611" i="29"/>
  <c r="A611" i="29"/>
  <c r="C610" i="29"/>
  <c r="B610" i="29"/>
  <c r="A610" i="29"/>
  <c r="C609" i="29"/>
  <c r="B609" i="29"/>
  <c r="A609" i="29"/>
  <c r="C608" i="29"/>
  <c r="B608" i="29"/>
  <c r="A608" i="29"/>
  <c r="C607" i="29"/>
  <c r="B607" i="29"/>
  <c r="A607" i="29"/>
  <c r="C606" i="29"/>
  <c r="B606" i="29"/>
  <c r="A606" i="29"/>
  <c r="C605" i="29"/>
  <c r="B605" i="29"/>
  <c r="A605" i="29"/>
  <c r="C604" i="29"/>
  <c r="B604" i="29"/>
  <c r="A604" i="29"/>
  <c r="C603" i="29"/>
  <c r="B603" i="29"/>
  <c r="A603" i="29"/>
  <c r="C602" i="29"/>
  <c r="B602" i="29"/>
  <c r="A602" i="29"/>
  <c r="C601" i="29"/>
  <c r="B601" i="29"/>
  <c r="A601" i="29"/>
  <c r="C600" i="29"/>
  <c r="B600" i="29"/>
  <c r="A600" i="29"/>
  <c r="C599" i="29"/>
  <c r="B599" i="29"/>
  <c r="A599" i="29"/>
  <c r="C598" i="29"/>
  <c r="B598" i="29"/>
  <c r="A598" i="29"/>
  <c r="C597" i="29"/>
  <c r="B597" i="29"/>
  <c r="A597" i="29"/>
  <c r="C596" i="29"/>
  <c r="B596" i="29"/>
  <c r="A596" i="29"/>
  <c r="C595" i="29"/>
  <c r="B595" i="29"/>
  <c r="A595" i="29"/>
  <c r="C594" i="29"/>
  <c r="B594" i="29"/>
  <c r="A594" i="29"/>
  <c r="C593" i="29"/>
  <c r="B593" i="29"/>
  <c r="A593" i="29"/>
  <c r="C592" i="29"/>
  <c r="B592" i="29"/>
  <c r="A592" i="29"/>
  <c r="C591" i="29"/>
  <c r="B591" i="29"/>
  <c r="A591" i="29"/>
  <c r="C590" i="29"/>
  <c r="B590" i="29"/>
  <c r="A590" i="29"/>
  <c r="C589" i="29"/>
  <c r="B589" i="29"/>
  <c r="A589" i="29"/>
  <c r="C588" i="29"/>
  <c r="B588" i="29"/>
  <c r="A588" i="29"/>
  <c r="C587" i="29"/>
  <c r="B587" i="29"/>
  <c r="A587" i="29"/>
  <c r="C586" i="29"/>
  <c r="B586" i="29"/>
  <c r="A586" i="29"/>
  <c r="C585" i="29"/>
  <c r="B585" i="29"/>
  <c r="A585" i="29"/>
  <c r="C584" i="29"/>
  <c r="B584" i="29"/>
  <c r="A584" i="29"/>
  <c r="C583" i="29"/>
  <c r="B583" i="29"/>
  <c r="A583" i="29"/>
  <c r="C582" i="29"/>
  <c r="B582" i="29"/>
  <c r="A582" i="29"/>
  <c r="C581" i="29"/>
  <c r="B581" i="29"/>
  <c r="A581" i="29"/>
  <c r="C580" i="29"/>
  <c r="B580" i="29"/>
  <c r="A580" i="29"/>
  <c r="C579" i="29"/>
  <c r="B579" i="29"/>
  <c r="A579" i="29"/>
  <c r="C578" i="29"/>
  <c r="B578" i="29"/>
  <c r="A578" i="29"/>
  <c r="C577" i="29"/>
  <c r="B577" i="29"/>
  <c r="A577" i="29"/>
  <c r="C576" i="29"/>
  <c r="B576" i="29"/>
  <c r="A576" i="29"/>
  <c r="C575" i="29"/>
  <c r="B575" i="29"/>
  <c r="A575" i="29"/>
  <c r="C574" i="29"/>
  <c r="B574" i="29"/>
  <c r="A574" i="29"/>
  <c r="C573" i="29"/>
  <c r="B573" i="29"/>
  <c r="A573" i="29"/>
  <c r="C572" i="29"/>
  <c r="B572" i="29"/>
  <c r="A572" i="29"/>
  <c r="C571" i="29"/>
  <c r="B571" i="29"/>
  <c r="A571" i="29"/>
  <c r="C570" i="29"/>
  <c r="B570" i="29"/>
  <c r="A570" i="29"/>
  <c r="C569" i="29"/>
  <c r="B569" i="29"/>
  <c r="A569" i="29"/>
  <c r="C568" i="29"/>
  <c r="B568" i="29"/>
  <c r="A568" i="29"/>
  <c r="C567" i="29"/>
  <c r="B567" i="29"/>
  <c r="A567" i="29"/>
  <c r="C566" i="29"/>
  <c r="B566" i="29"/>
  <c r="A566" i="29"/>
  <c r="C565" i="29"/>
  <c r="B565" i="29"/>
  <c r="A565" i="29"/>
  <c r="C564" i="29"/>
  <c r="B564" i="29"/>
  <c r="A564" i="29"/>
  <c r="C563" i="29"/>
  <c r="B563" i="29"/>
  <c r="A563" i="29"/>
  <c r="C562" i="29"/>
  <c r="B562" i="29"/>
  <c r="A562" i="29"/>
  <c r="C561" i="29"/>
  <c r="B561" i="29"/>
  <c r="A561" i="29"/>
  <c r="C560" i="29"/>
  <c r="B560" i="29"/>
  <c r="A560" i="29"/>
  <c r="C559" i="29"/>
  <c r="B559" i="29"/>
  <c r="A559" i="29"/>
  <c r="C558" i="29"/>
  <c r="B558" i="29"/>
  <c r="A558" i="29"/>
  <c r="C557" i="29"/>
  <c r="B557" i="29"/>
  <c r="A557" i="29"/>
  <c r="C556" i="29"/>
  <c r="B556" i="29"/>
  <c r="A556" i="29"/>
  <c r="C555" i="29"/>
  <c r="B555" i="29"/>
  <c r="A555" i="29"/>
  <c r="C554" i="29"/>
  <c r="B554" i="29"/>
  <c r="A554" i="29"/>
  <c r="C553" i="29"/>
  <c r="B553" i="29"/>
  <c r="A553" i="29"/>
  <c r="C552" i="29"/>
  <c r="B552" i="29"/>
  <c r="A552" i="29"/>
  <c r="C551" i="29"/>
  <c r="B551" i="29"/>
  <c r="A551" i="29"/>
  <c r="C550" i="29"/>
  <c r="B550" i="29"/>
  <c r="A550" i="29"/>
  <c r="C549" i="29"/>
  <c r="B549" i="29"/>
  <c r="A549" i="29"/>
  <c r="C548" i="29"/>
  <c r="B548" i="29"/>
  <c r="A548" i="29"/>
  <c r="C547" i="29"/>
  <c r="B547" i="29"/>
  <c r="A547" i="29"/>
  <c r="C546" i="29"/>
  <c r="B546" i="29"/>
  <c r="A546" i="29"/>
  <c r="C545" i="29"/>
  <c r="B545" i="29"/>
  <c r="A545" i="29"/>
  <c r="C544" i="29"/>
  <c r="B544" i="29"/>
  <c r="A544" i="29"/>
  <c r="C543" i="29"/>
  <c r="B543" i="29"/>
  <c r="A543" i="29"/>
  <c r="C542" i="29"/>
  <c r="B542" i="29"/>
  <c r="A542" i="29"/>
  <c r="C541" i="29"/>
  <c r="B541" i="29"/>
  <c r="A541" i="29"/>
  <c r="C540" i="29"/>
  <c r="B540" i="29"/>
  <c r="A540" i="29"/>
  <c r="C539" i="29"/>
  <c r="B539" i="29"/>
  <c r="A539" i="29"/>
  <c r="C538" i="29"/>
  <c r="B538" i="29"/>
  <c r="A538" i="29"/>
  <c r="C537" i="29"/>
  <c r="B537" i="29"/>
  <c r="A537" i="29"/>
  <c r="C536" i="29"/>
  <c r="B536" i="29"/>
  <c r="A536" i="29"/>
  <c r="C535" i="29"/>
  <c r="B535" i="29"/>
  <c r="A535" i="29"/>
  <c r="C534" i="29"/>
  <c r="B534" i="29"/>
  <c r="A534" i="29"/>
  <c r="C533" i="29"/>
  <c r="B533" i="29"/>
  <c r="A533" i="29"/>
  <c r="C532" i="29"/>
  <c r="B532" i="29"/>
  <c r="A532" i="29"/>
  <c r="C531" i="29"/>
  <c r="B531" i="29"/>
  <c r="A531" i="29"/>
  <c r="C530" i="29"/>
  <c r="B530" i="29"/>
  <c r="A530" i="29"/>
  <c r="C529" i="29"/>
  <c r="B529" i="29"/>
  <c r="A529" i="29"/>
  <c r="C528" i="29"/>
  <c r="B528" i="29"/>
  <c r="A528" i="29"/>
  <c r="C527" i="29"/>
  <c r="B527" i="29"/>
  <c r="A527" i="29"/>
  <c r="C526" i="29"/>
  <c r="B526" i="29"/>
  <c r="A526" i="29"/>
  <c r="C525" i="29"/>
  <c r="B525" i="29"/>
  <c r="A525" i="29"/>
  <c r="C524" i="29"/>
  <c r="B524" i="29"/>
  <c r="A524" i="29"/>
  <c r="C523" i="29"/>
  <c r="B523" i="29"/>
  <c r="A523" i="29"/>
  <c r="C522" i="29"/>
  <c r="B522" i="29"/>
  <c r="A522" i="29"/>
  <c r="C521" i="29"/>
  <c r="B521" i="29"/>
  <c r="A521" i="29"/>
  <c r="C520" i="29"/>
  <c r="B520" i="29"/>
  <c r="A520" i="29"/>
  <c r="C519" i="29"/>
  <c r="B519" i="29"/>
  <c r="A519" i="29"/>
  <c r="C518" i="29"/>
  <c r="B518" i="29"/>
  <c r="A518" i="29"/>
  <c r="C517" i="29"/>
  <c r="B517" i="29"/>
  <c r="A517" i="29"/>
  <c r="C516" i="29"/>
  <c r="B516" i="29"/>
  <c r="A516" i="29"/>
  <c r="C515" i="29"/>
  <c r="B515" i="29"/>
  <c r="A515" i="29"/>
  <c r="C514" i="29"/>
  <c r="B514" i="29"/>
  <c r="A514" i="29"/>
  <c r="C513" i="29"/>
  <c r="B513" i="29"/>
  <c r="A513" i="29"/>
  <c r="C512" i="29"/>
  <c r="B512" i="29"/>
  <c r="A512" i="29"/>
  <c r="C511" i="29"/>
  <c r="B511" i="29"/>
  <c r="A511" i="29"/>
  <c r="C510" i="29"/>
  <c r="B510" i="29"/>
  <c r="A510" i="29"/>
  <c r="C509" i="29"/>
  <c r="B509" i="29"/>
  <c r="A509" i="29"/>
  <c r="C508" i="29"/>
  <c r="B508" i="29"/>
  <c r="A508" i="29"/>
  <c r="C507" i="29"/>
  <c r="B507" i="29"/>
  <c r="A507" i="29"/>
  <c r="C506" i="29"/>
  <c r="B506" i="29"/>
  <c r="A506" i="29"/>
  <c r="C505" i="29"/>
  <c r="B505" i="29"/>
  <c r="A505" i="29"/>
  <c r="C504" i="29"/>
  <c r="B504" i="29"/>
  <c r="A504" i="29"/>
  <c r="C503" i="29"/>
  <c r="B503" i="29"/>
  <c r="A503" i="29"/>
  <c r="C502" i="29"/>
  <c r="B502" i="29"/>
  <c r="A502" i="29"/>
  <c r="C501" i="29"/>
  <c r="B501" i="29"/>
  <c r="A501" i="29"/>
  <c r="C500" i="29"/>
  <c r="B500" i="29"/>
  <c r="A500" i="29"/>
  <c r="C499" i="29"/>
  <c r="B499" i="29"/>
  <c r="A499" i="29"/>
  <c r="C498" i="29"/>
  <c r="B498" i="29"/>
  <c r="A498" i="29"/>
  <c r="C497" i="29"/>
  <c r="B497" i="29"/>
  <c r="A497" i="29"/>
  <c r="C496" i="29"/>
  <c r="B496" i="29"/>
  <c r="A496" i="29"/>
  <c r="C495" i="29"/>
  <c r="B495" i="29"/>
  <c r="A495" i="29"/>
  <c r="C494" i="29"/>
  <c r="B494" i="29"/>
  <c r="A494" i="29"/>
  <c r="C493" i="29"/>
  <c r="B493" i="29"/>
  <c r="A493" i="29"/>
  <c r="C492" i="29"/>
  <c r="B492" i="29"/>
  <c r="A492" i="29"/>
  <c r="C491" i="29"/>
  <c r="B491" i="29"/>
  <c r="A491" i="29"/>
  <c r="C490" i="29"/>
  <c r="B490" i="29"/>
  <c r="A490" i="29"/>
  <c r="C489" i="29"/>
  <c r="B489" i="29"/>
  <c r="A489" i="29"/>
  <c r="C488" i="29"/>
  <c r="B488" i="29"/>
  <c r="A488" i="29"/>
  <c r="C487" i="29"/>
  <c r="B487" i="29"/>
  <c r="A487" i="29"/>
  <c r="C486" i="29"/>
  <c r="B486" i="29"/>
  <c r="A486" i="29"/>
  <c r="C485" i="29"/>
  <c r="B485" i="29"/>
  <c r="A485" i="29"/>
  <c r="C484" i="29"/>
  <c r="B484" i="29"/>
  <c r="A484" i="29"/>
  <c r="C483" i="29"/>
  <c r="B483" i="29"/>
  <c r="A483" i="29"/>
  <c r="C482" i="29"/>
  <c r="B482" i="29"/>
  <c r="A482" i="29"/>
  <c r="C481" i="29"/>
  <c r="B481" i="29"/>
  <c r="A481" i="29"/>
  <c r="C480" i="29"/>
  <c r="B480" i="29"/>
  <c r="A480" i="29"/>
  <c r="C479" i="29"/>
  <c r="B479" i="29"/>
  <c r="A479" i="29"/>
  <c r="C478" i="29"/>
  <c r="B478" i="29"/>
  <c r="A478" i="29"/>
  <c r="C477" i="29"/>
  <c r="B477" i="29"/>
  <c r="A477" i="29"/>
  <c r="C476" i="29"/>
  <c r="B476" i="29"/>
  <c r="A476" i="29"/>
  <c r="C475" i="29"/>
  <c r="B475" i="29"/>
  <c r="A475" i="29"/>
  <c r="C474" i="29"/>
  <c r="B474" i="29"/>
  <c r="A474" i="29"/>
  <c r="C473" i="29"/>
  <c r="B473" i="29"/>
  <c r="A473" i="29"/>
  <c r="C472" i="29"/>
  <c r="B472" i="29"/>
  <c r="A472" i="29"/>
  <c r="C471" i="29"/>
  <c r="B471" i="29"/>
  <c r="A471" i="29"/>
  <c r="C470" i="29"/>
  <c r="B470" i="29"/>
  <c r="A470" i="29"/>
  <c r="C469" i="29"/>
  <c r="B469" i="29"/>
  <c r="A469" i="29"/>
  <c r="C468" i="29"/>
  <c r="B468" i="29"/>
  <c r="A468" i="29"/>
  <c r="C467" i="29"/>
  <c r="B467" i="29"/>
  <c r="A467" i="29"/>
  <c r="C466" i="29"/>
  <c r="B466" i="29"/>
  <c r="A466" i="29"/>
  <c r="C465" i="29"/>
  <c r="B465" i="29"/>
  <c r="A465" i="29"/>
  <c r="C464" i="29"/>
  <c r="B464" i="29"/>
  <c r="A464" i="29"/>
  <c r="C463" i="29"/>
  <c r="B463" i="29"/>
  <c r="A463" i="29"/>
  <c r="C462" i="29"/>
  <c r="B462" i="29"/>
  <c r="A462" i="29"/>
  <c r="C461" i="29"/>
  <c r="B461" i="29"/>
  <c r="A461" i="29"/>
  <c r="C460" i="29"/>
  <c r="B460" i="29"/>
  <c r="A460" i="29"/>
  <c r="C459" i="29"/>
  <c r="B459" i="29"/>
  <c r="A459" i="29"/>
  <c r="C458" i="29"/>
  <c r="B458" i="29"/>
  <c r="A458" i="29"/>
  <c r="C457" i="29"/>
  <c r="B457" i="29"/>
  <c r="A457" i="29"/>
  <c r="C456" i="29"/>
  <c r="B456" i="29"/>
  <c r="A456" i="29"/>
  <c r="C455" i="29"/>
  <c r="B455" i="29"/>
  <c r="A455" i="29"/>
  <c r="C454" i="29"/>
  <c r="B454" i="29"/>
  <c r="A454" i="29"/>
  <c r="C453" i="29"/>
  <c r="B453" i="29"/>
  <c r="A453" i="29"/>
  <c r="C452" i="29"/>
  <c r="B452" i="29"/>
  <c r="A452" i="29"/>
  <c r="C451" i="29"/>
  <c r="B451" i="29"/>
  <c r="A451" i="29"/>
  <c r="C450" i="29"/>
  <c r="B450" i="29"/>
  <c r="A450" i="29"/>
  <c r="C449" i="29"/>
  <c r="B449" i="29"/>
  <c r="A449" i="29"/>
  <c r="C448" i="29"/>
  <c r="B448" i="29"/>
  <c r="A448" i="29"/>
  <c r="C447" i="29"/>
  <c r="B447" i="29"/>
  <c r="A447" i="29"/>
  <c r="C446" i="29"/>
  <c r="B446" i="29"/>
  <c r="A446" i="29"/>
  <c r="C445" i="29"/>
  <c r="B445" i="29"/>
  <c r="A445" i="29"/>
  <c r="C444" i="29"/>
  <c r="B444" i="29"/>
  <c r="A444" i="29"/>
  <c r="C443" i="29"/>
  <c r="B443" i="29"/>
  <c r="A443" i="29"/>
  <c r="C442" i="29"/>
  <c r="B442" i="29"/>
  <c r="A442" i="29"/>
  <c r="C441" i="29"/>
  <c r="B441" i="29"/>
  <c r="A441" i="29"/>
  <c r="C440" i="29"/>
  <c r="B440" i="29"/>
  <c r="A440" i="29"/>
  <c r="C439" i="29"/>
  <c r="B439" i="29"/>
  <c r="A439" i="29"/>
  <c r="C438" i="29"/>
  <c r="B438" i="29"/>
  <c r="A438" i="29"/>
  <c r="C437" i="29"/>
  <c r="B437" i="29"/>
  <c r="A437" i="29"/>
  <c r="C436" i="29"/>
  <c r="B436" i="29"/>
  <c r="A436" i="29"/>
  <c r="C435" i="29"/>
  <c r="B435" i="29"/>
  <c r="A435" i="29"/>
  <c r="C434" i="29"/>
  <c r="B434" i="29"/>
  <c r="A434" i="29"/>
  <c r="C433" i="29"/>
  <c r="B433" i="29"/>
  <c r="A433" i="29"/>
  <c r="C432" i="29"/>
  <c r="B432" i="29"/>
  <c r="A432" i="29"/>
  <c r="C431" i="29"/>
  <c r="B431" i="29"/>
  <c r="A431" i="29"/>
  <c r="C430" i="29"/>
  <c r="B430" i="29"/>
  <c r="A430" i="29"/>
  <c r="C429" i="29"/>
  <c r="B429" i="29"/>
  <c r="A429" i="29"/>
  <c r="C428" i="29"/>
  <c r="B428" i="29"/>
  <c r="A428" i="29"/>
  <c r="C427" i="29"/>
  <c r="B427" i="29"/>
  <c r="A427" i="29"/>
  <c r="C426" i="29"/>
  <c r="B426" i="29"/>
  <c r="A426" i="29"/>
  <c r="C425" i="29"/>
  <c r="B425" i="29"/>
  <c r="A425" i="29"/>
  <c r="C424" i="29"/>
  <c r="B424" i="29"/>
  <c r="A424" i="29"/>
  <c r="C423" i="29"/>
  <c r="B423" i="29"/>
  <c r="A423" i="29"/>
  <c r="C422" i="29"/>
  <c r="B422" i="29"/>
  <c r="A422" i="29"/>
  <c r="C421" i="29"/>
  <c r="B421" i="29"/>
  <c r="A421" i="29"/>
  <c r="C420" i="29"/>
  <c r="B420" i="29"/>
  <c r="A420" i="29"/>
  <c r="C419" i="29"/>
  <c r="B419" i="29"/>
  <c r="A419" i="29"/>
  <c r="C418" i="29"/>
  <c r="B418" i="29"/>
  <c r="A418" i="29"/>
  <c r="C417" i="29"/>
  <c r="B417" i="29"/>
  <c r="A417" i="29"/>
  <c r="C416" i="29"/>
  <c r="B416" i="29"/>
  <c r="A416" i="29"/>
  <c r="C415" i="29"/>
  <c r="B415" i="29"/>
  <c r="A415" i="29"/>
  <c r="C414" i="29"/>
  <c r="B414" i="29"/>
  <c r="A414" i="29"/>
  <c r="C413" i="29"/>
  <c r="B413" i="29"/>
  <c r="A413" i="29"/>
  <c r="C412" i="29"/>
  <c r="B412" i="29"/>
  <c r="A412" i="29"/>
  <c r="C411" i="29"/>
  <c r="B411" i="29"/>
  <c r="A411" i="29"/>
  <c r="C410" i="29"/>
  <c r="B410" i="29"/>
  <c r="A410" i="29"/>
  <c r="C409" i="29"/>
  <c r="B409" i="29"/>
  <c r="A409" i="29"/>
  <c r="C408" i="29"/>
  <c r="B408" i="29"/>
  <c r="A408" i="29"/>
  <c r="C407" i="29"/>
  <c r="B407" i="29"/>
  <c r="A407" i="29"/>
  <c r="C406" i="29"/>
  <c r="B406" i="29"/>
  <c r="A406" i="29"/>
  <c r="C405" i="29"/>
  <c r="B405" i="29"/>
  <c r="A405" i="29"/>
  <c r="C404" i="29"/>
  <c r="B404" i="29"/>
  <c r="A404" i="29"/>
  <c r="C403" i="29"/>
  <c r="B403" i="29"/>
  <c r="A403" i="29"/>
  <c r="C402" i="29"/>
  <c r="B402" i="29"/>
  <c r="A402" i="29"/>
  <c r="C401" i="29"/>
  <c r="B401" i="29"/>
  <c r="A401" i="29"/>
  <c r="C400" i="29"/>
  <c r="B400" i="29"/>
  <c r="A400" i="29"/>
  <c r="C399" i="29"/>
  <c r="B399" i="29"/>
  <c r="A399" i="29"/>
  <c r="C398" i="29"/>
  <c r="B398" i="29"/>
  <c r="A398" i="29"/>
  <c r="C397" i="29"/>
  <c r="B397" i="29"/>
  <c r="A397" i="29"/>
  <c r="C396" i="29"/>
  <c r="B396" i="29"/>
  <c r="A396" i="29"/>
  <c r="C395" i="29"/>
  <c r="B395" i="29"/>
  <c r="A395" i="29"/>
  <c r="C394" i="29"/>
  <c r="B394" i="29"/>
  <c r="A394" i="29"/>
  <c r="C393" i="29"/>
  <c r="B393" i="29"/>
  <c r="A393" i="29"/>
  <c r="C392" i="29"/>
  <c r="B392" i="29"/>
  <c r="A392" i="29"/>
  <c r="C391" i="29"/>
  <c r="B391" i="29"/>
  <c r="A391" i="29"/>
  <c r="C390" i="29"/>
  <c r="B390" i="29"/>
  <c r="A390" i="29"/>
  <c r="C389" i="29"/>
  <c r="B389" i="29"/>
  <c r="A389" i="29"/>
  <c r="C388" i="29"/>
  <c r="B388" i="29"/>
  <c r="A388" i="29"/>
  <c r="C387" i="29"/>
  <c r="B387" i="29"/>
  <c r="A387" i="29"/>
  <c r="C386" i="29"/>
  <c r="B386" i="29"/>
  <c r="A386" i="29"/>
  <c r="C385" i="29"/>
  <c r="B385" i="29"/>
  <c r="A385" i="29"/>
  <c r="C384" i="29"/>
  <c r="B384" i="29"/>
  <c r="A384" i="29"/>
  <c r="C383" i="29"/>
  <c r="B383" i="29"/>
  <c r="A383" i="29"/>
  <c r="C382" i="29"/>
  <c r="B382" i="29"/>
  <c r="A382" i="29"/>
  <c r="C381" i="29"/>
  <c r="B381" i="29"/>
  <c r="A381" i="29"/>
  <c r="C380" i="29"/>
  <c r="B380" i="29"/>
  <c r="A380" i="29"/>
  <c r="C379" i="29"/>
  <c r="B379" i="29"/>
  <c r="A379" i="29"/>
  <c r="C378" i="29"/>
  <c r="B378" i="29"/>
  <c r="A378" i="29"/>
  <c r="C377" i="29"/>
  <c r="B377" i="29"/>
  <c r="A377" i="29"/>
  <c r="C376" i="29"/>
  <c r="B376" i="29"/>
  <c r="A376" i="29"/>
  <c r="C375" i="29"/>
  <c r="B375" i="29"/>
  <c r="A375" i="29"/>
  <c r="C374" i="29"/>
  <c r="B374" i="29"/>
  <c r="A374" i="29"/>
  <c r="C373" i="29"/>
  <c r="B373" i="29"/>
  <c r="A373" i="29"/>
  <c r="C372" i="29"/>
  <c r="B372" i="29"/>
  <c r="A372" i="29"/>
  <c r="C371" i="29"/>
  <c r="B371" i="29"/>
  <c r="A371" i="29"/>
  <c r="C370" i="29"/>
  <c r="B370" i="29"/>
  <c r="A370" i="29"/>
  <c r="C369" i="29"/>
  <c r="B369" i="29"/>
  <c r="A369" i="29"/>
  <c r="C368" i="29"/>
  <c r="B368" i="29"/>
  <c r="A368" i="29"/>
  <c r="C367" i="29"/>
  <c r="B367" i="29"/>
  <c r="A367" i="29"/>
  <c r="C366" i="29"/>
  <c r="B366" i="29"/>
  <c r="A366" i="29"/>
  <c r="C365" i="29"/>
  <c r="B365" i="29"/>
  <c r="A365" i="29"/>
  <c r="C364" i="29"/>
  <c r="B364" i="29"/>
  <c r="A364" i="29"/>
  <c r="C363" i="29"/>
  <c r="B363" i="29"/>
  <c r="A363" i="29"/>
  <c r="C362" i="29"/>
  <c r="B362" i="29"/>
  <c r="A362" i="29"/>
  <c r="C361" i="29"/>
  <c r="B361" i="29"/>
  <c r="A361" i="29"/>
  <c r="C360" i="29"/>
  <c r="B360" i="29"/>
  <c r="A360" i="29"/>
  <c r="C359" i="29"/>
  <c r="B359" i="29"/>
  <c r="A359" i="29"/>
  <c r="C358" i="29"/>
  <c r="B358" i="29"/>
  <c r="A358" i="29"/>
  <c r="C357" i="29"/>
  <c r="B357" i="29"/>
  <c r="A357" i="29"/>
  <c r="C356" i="29"/>
  <c r="B356" i="29"/>
  <c r="A356" i="29"/>
  <c r="C355" i="29"/>
  <c r="B355" i="29"/>
  <c r="A355" i="29"/>
  <c r="C354" i="29"/>
  <c r="B354" i="29"/>
  <c r="A354" i="29"/>
  <c r="C353" i="29"/>
  <c r="B353" i="29"/>
  <c r="A353" i="29"/>
  <c r="C352" i="29"/>
  <c r="B352" i="29"/>
  <c r="A352" i="29"/>
  <c r="C351" i="29"/>
  <c r="B351" i="29"/>
  <c r="A351" i="29"/>
  <c r="C350" i="29"/>
  <c r="B350" i="29"/>
  <c r="A350" i="29"/>
  <c r="C349" i="29"/>
  <c r="B349" i="29"/>
  <c r="A349" i="29"/>
  <c r="C348" i="29"/>
  <c r="B348" i="29"/>
  <c r="A348" i="29"/>
  <c r="C347" i="29"/>
  <c r="B347" i="29"/>
  <c r="A347" i="29"/>
  <c r="C346" i="29"/>
  <c r="B346" i="29"/>
  <c r="A346" i="29"/>
  <c r="C345" i="29"/>
  <c r="B345" i="29"/>
  <c r="A345" i="29"/>
  <c r="C344" i="29"/>
  <c r="B344" i="29"/>
  <c r="A344" i="29"/>
  <c r="C343" i="29"/>
  <c r="B343" i="29"/>
  <c r="A343" i="29"/>
  <c r="C342" i="29"/>
  <c r="B342" i="29"/>
  <c r="A342" i="29"/>
  <c r="C341" i="29"/>
  <c r="B341" i="29"/>
  <c r="A341" i="29"/>
  <c r="C340" i="29"/>
  <c r="B340" i="29"/>
  <c r="A340" i="29"/>
  <c r="C339" i="29"/>
  <c r="B339" i="29"/>
  <c r="A339" i="29"/>
  <c r="C338" i="29"/>
  <c r="B338" i="29"/>
  <c r="A338" i="29"/>
  <c r="C337" i="29"/>
  <c r="B337" i="29"/>
  <c r="A337" i="29"/>
  <c r="C336" i="29"/>
  <c r="B336" i="29"/>
  <c r="A336" i="29"/>
  <c r="C335" i="29"/>
  <c r="B335" i="29"/>
  <c r="A335" i="29"/>
  <c r="C334" i="29"/>
  <c r="B334" i="29"/>
  <c r="A334" i="29"/>
  <c r="C333" i="29"/>
  <c r="B333" i="29"/>
  <c r="A333" i="29"/>
  <c r="C332" i="29"/>
  <c r="B332" i="29"/>
  <c r="A332" i="29"/>
  <c r="C331" i="29"/>
  <c r="B331" i="29"/>
  <c r="A331" i="29"/>
  <c r="C330" i="29"/>
  <c r="B330" i="29"/>
  <c r="A330" i="29"/>
  <c r="C329" i="29"/>
  <c r="B329" i="29"/>
  <c r="A329" i="29"/>
  <c r="C328" i="29"/>
  <c r="B328" i="29"/>
  <c r="A328" i="29"/>
  <c r="C327" i="29"/>
  <c r="B327" i="29"/>
  <c r="A327" i="29"/>
  <c r="C326" i="29"/>
  <c r="B326" i="29"/>
  <c r="A326" i="29"/>
  <c r="C325" i="29"/>
  <c r="B325" i="29"/>
  <c r="A325" i="29"/>
  <c r="C324" i="29"/>
  <c r="B324" i="29"/>
  <c r="A324" i="29"/>
  <c r="C323" i="29"/>
  <c r="B323" i="29"/>
  <c r="A323" i="29"/>
  <c r="C322" i="29"/>
  <c r="B322" i="29"/>
  <c r="A322" i="29"/>
  <c r="C321" i="29"/>
  <c r="B321" i="29"/>
  <c r="A321" i="29"/>
  <c r="C320" i="29"/>
  <c r="B320" i="29"/>
  <c r="A320" i="29"/>
  <c r="C319" i="29"/>
  <c r="B319" i="29"/>
  <c r="A319" i="29"/>
  <c r="C318" i="29"/>
  <c r="B318" i="29"/>
  <c r="A318" i="29"/>
  <c r="C317" i="29"/>
  <c r="B317" i="29"/>
  <c r="A317" i="29"/>
  <c r="C316" i="29"/>
  <c r="B316" i="29"/>
  <c r="A316" i="29"/>
  <c r="C315" i="29"/>
  <c r="B315" i="29"/>
  <c r="A315" i="29"/>
  <c r="C314" i="29"/>
  <c r="B314" i="29"/>
  <c r="A314" i="29"/>
  <c r="C313" i="29"/>
  <c r="B313" i="29"/>
  <c r="A313" i="29"/>
  <c r="C312" i="29"/>
  <c r="B312" i="29"/>
  <c r="A312" i="29"/>
  <c r="C311" i="29"/>
  <c r="B311" i="29"/>
  <c r="A311" i="29"/>
  <c r="C310" i="29"/>
  <c r="B310" i="29"/>
  <c r="A310" i="29"/>
  <c r="C309" i="29"/>
  <c r="B309" i="29"/>
  <c r="A309" i="29"/>
  <c r="C308" i="29"/>
  <c r="B308" i="29"/>
  <c r="A308" i="29"/>
  <c r="C307" i="29"/>
  <c r="B307" i="29"/>
  <c r="A307" i="29"/>
  <c r="C306" i="29"/>
  <c r="B306" i="29"/>
  <c r="A306" i="29"/>
  <c r="C305" i="29"/>
  <c r="B305" i="29"/>
  <c r="A305" i="29"/>
  <c r="C304" i="29"/>
  <c r="B304" i="29"/>
  <c r="A304" i="29"/>
  <c r="C303" i="29"/>
  <c r="B303" i="29"/>
  <c r="A303" i="29"/>
  <c r="C302" i="29"/>
  <c r="B302" i="29"/>
  <c r="A302" i="29"/>
  <c r="C301" i="29"/>
  <c r="B301" i="29"/>
  <c r="A301" i="29"/>
  <c r="C300" i="29"/>
  <c r="B300" i="29"/>
  <c r="A300" i="29"/>
  <c r="C299" i="29"/>
  <c r="B299" i="29"/>
  <c r="A299" i="29"/>
  <c r="C298" i="29"/>
  <c r="B298" i="29"/>
  <c r="A298" i="29"/>
  <c r="C297" i="29"/>
  <c r="B297" i="29"/>
  <c r="A297" i="29"/>
  <c r="C296" i="29"/>
  <c r="B296" i="29"/>
  <c r="A296" i="29"/>
  <c r="C295" i="29"/>
  <c r="B295" i="29"/>
  <c r="A295" i="29"/>
  <c r="C294" i="29"/>
  <c r="B294" i="29"/>
  <c r="A294" i="29"/>
  <c r="C293" i="29"/>
  <c r="B293" i="29"/>
  <c r="A293" i="29"/>
  <c r="C292" i="29"/>
  <c r="B292" i="29"/>
  <c r="A292" i="29"/>
  <c r="C291" i="29"/>
  <c r="B291" i="29"/>
  <c r="A291" i="29"/>
  <c r="C290" i="29"/>
  <c r="B290" i="29"/>
  <c r="A290" i="29"/>
  <c r="C289" i="29"/>
  <c r="B289" i="29"/>
  <c r="A289" i="29"/>
  <c r="C288" i="29"/>
  <c r="B288" i="29"/>
  <c r="A288" i="29"/>
  <c r="C287" i="29"/>
  <c r="B287" i="29"/>
  <c r="A287" i="29"/>
  <c r="C286" i="29"/>
  <c r="B286" i="29"/>
  <c r="A286" i="29"/>
  <c r="C285" i="29"/>
  <c r="B285" i="29"/>
  <c r="A285" i="29"/>
  <c r="C284" i="29"/>
  <c r="B284" i="29"/>
  <c r="A284" i="29"/>
  <c r="C283" i="29"/>
  <c r="B283" i="29"/>
  <c r="A283" i="29"/>
  <c r="C282" i="29"/>
  <c r="B282" i="29"/>
  <c r="A282" i="29"/>
  <c r="C281" i="29"/>
  <c r="B281" i="29"/>
  <c r="A281" i="29"/>
  <c r="C280" i="29"/>
  <c r="B280" i="29"/>
  <c r="A280" i="29"/>
  <c r="C279" i="29"/>
  <c r="B279" i="29"/>
  <c r="A279" i="29"/>
  <c r="C278" i="29"/>
  <c r="B278" i="29"/>
  <c r="A278" i="29"/>
  <c r="C277" i="29"/>
  <c r="B277" i="29"/>
  <c r="A277" i="29"/>
  <c r="C276" i="29"/>
  <c r="B276" i="29"/>
  <c r="A276" i="29"/>
  <c r="C275" i="29"/>
  <c r="B275" i="29"/>
  <c r="A275" i="29"/>
  <c r="C274" i="29"/>
  <c r="B274" i="29"/>
  <c r="A274" i="29"/>
  <c r="C273" i="29"/>
  <c r="B273" i="29"/>
  <c r="A273" i="29"/>
  <c r="C272" i="29"/>
  <c r="B272" i="29"/>
  <c r="A272" i="29"/>
  <c r="C271" i="29"/>
  <c r="B271" i="29"/>
  <c r="A271" i="29"/>
  <c r="C270" i="29"/>
  <c r="B270" i="29"/>
  <c r="A270" i="29"/>
  <c r="C269" i="29"/>
  <c r="B269" i="29"/>
  <c r="A269" i="29"/>
  <c r="C268" i="29"/>
  <c r="B268" i="29"/>
  <c r="A268" i="29"/>
  <c r="C267" i="29"/>
  <c r="B267" i="29"/>
  <c r="A267" i="29"/>
  <c r="C266" i="29"/>
  <c r="B266" i="29"/>
  <c r="A266" i="29"/>
  <c r="C265" i="29"/>
  <c r="B265" i="29"/>
  <c r="A265" i="29"/>
  <c r="C264" i="29"/>
  <c r="B264" i="29"/>
  <c r="A264" i="29"/>
  <c r="C263" i="29"/>
  <c r="B263" i="29"/>
  <c r="A263" i="29"/>
  <c r="C262" i="29"/>
  <c r="B262" i="29"/>
  <c r="A262" i="29"/>
  <c r="C261" i="29"/>
  <c r="B261" i="29"/>
  <c r="A261" i="29"/>
  <c r="C260" i="29"/>
  <c r="B260" i="29"/>
  <c r="A260" i="29"/>
  <c r="C259" i="29"/>
  <c r="B259" i="29"/>
  <c r="A259" i="29"/>
  <c r="C258" i="29"/>
  <c r="B258" i="29"/>
  <c r="A258" i="29"/>
  <c r="C257" i="29"/>
  <c r="B257" i="29"/>
  <c r="A257" i="29"/>
  <c r="C256" i="29"/>
  <c r="B256" i="29"/>
  <c r="A256" i="29"/>
  <c r="C255" i="29"/>
  <c r="B255" i="29"/>
  <c r="A255" i="29"/>
  <c r="C254" i="29"/>
  <c r="B254" i="29"/>
  <c r="A254" i="29"/>
  <c r="C253" i="29"/>
  <c r="B253" i="29"/>
  <c r="A253" i="29"/>
  <c r="C252" i="29"/>
  <c r="B252" i="29"/>
  <c r="A252" i="29"/>
  <c r="C251" i="29"/>
  <c r="B251" i="29"/>
  <c r="A251" i="29"/>
  <c r="C250" i="29"/>
  <c r="B250" i="29"/>
  <c r="A250" i="29"/>
  <c r="C249" i="29"/>
  <c r="B249" i="29"/>
  <c r="A249" i="29"/>
  <c r="C248" i="29"/>
  <c r="B248" i="29"/>
  <c r="A248" i="29"/>
  <c r="C247" i="29"/>
  <c r="B247" i="29"/>
  <c r="A247" i="29"/>
  <c r="C246" i="29"/>
  <c r="B246" i="29"/>
  <c r="A246" i="29"/>
  <c r="C245" i="29"/>
  <c r="B245" i="29"/>
  <c r="A245" i="29"/>
  <c r="C244" i="29"/>
  <c r="B244" i="29"/>
  <c r="A244" i="29"/>
  <c r="C243" i="29"/>
  <c r="B243" i="29"/>
  <c r="A243" i="29"/>
  <c r="C242" i="29"/>
  <c r="B242" i="29"/>
  <c r="A242" i="29"/>
  <c r="C241" i="29"/>
  <c r="B241" i="29"/>
  <c r="A241" i="29"/>
  <c r="C240" i="29"/>
  <c r="B240" i="29"/>
  <c r="A240" i="29"/>
  <c r="C239" i="29"/>
  <c r="B239" i="29"/>
  <c r="A239" i="29"/>
  <c r="C238" i="29"/>
  <c r="B238" i="29"/>
  <c r="A238" i="29"/>
  <c r="C237" i="29"/>
  <c r="B237" i="29"/>
  <c r="A237" i="29"/>
  <c r="C236" i="29"/>
  <c r="B236" i="29"/>
  <c r="A236" i="29"/>
  <c r="C235" i="29"/>
  <c r="B235" i="29"/>
  <c r="A235" i="29"/>
  <c r="C234" i="29"/>
  <c r="B234" i="29"/>
  <c r="A234" i="29"/>
  <c r="C233" i="29"/>
  <c r="B233" i="29"/>
  <c r="A233" i="29"/>
  <c r="C232" i="29"/>
  <c r="B232" i="29"/>
  <c r="A232" i="29"/>
  <c r="C231" i="29"/>
  <c r="B231" i="29"/>
  <c r="A231" i="29"/>
  <c r="C230" i="29"/>
  <c r="B230" i="29"/>
  <c r="A230" i="29"/>
  <c r="C229" i="29"/>
  <c r="B229" i="29"/>
  <c r="A229" i="29"/>
  <c r="C228" i="29"/>
  <c r="B228" i="29"/>
  <c r="A228" i="29"/>
  <c r="C227" i="29"/>
  <c r="B227" i="29"/>
  <c r="A227" i="29"/>
  <c r="C226" i="29"/>
  <c r="B226" i="29"/>
  <c r="A226" i="29"/>
  <c r="C225" i="29"/>
  <c r="B225" i="29"/>
  <c r="A225" i="29"/>
  <c r="C224" i="29"/>
  <c r="B224" i="29"/>
  <c r="A224" i="29"/>
  <c r="C223" i="29"/>
  <c r="B223" i="29"/>
  <c r="A223" i="29"/>
  <c r="C222" i="29"/>
  <c r="B222" i="29"/>
  <c r="A222" i="29"/>
  <c r="C221" i="29"/>
  <c r="B221" i="29"/>
  <c r="A221" i="29"/>
  <c r="C220" i="29"/>
  <c r="B220" i="29"/>
  <c r="A220" i="29"/>
  <c r="C219" i="29"/>
  <c r="B219" i="29"/>
  <c r="A219" i="29"/>
  <c r="C218" i="29"/>
  <c r="B218" i="29"/>
  <c r="A218" i="29"/>
  <c r="C217" i="29"/>
  <c r="B217" i="29"/>
  <c r="A217" i="29"/>
  <c r="C216" i="29"/>
  <c r="B216" i="29"/>
  <c r="A216" i="29"/>
  <c r="C215" i="29"/>
  <c r="B215" i="29"/>
  <c r="A215" i="29"/>
  <c r="C214" i="29"/>
  <c r="B214" i="29"/>
  <c r="A214" i="29"/>
  <c r="C213" i="29"/>
  <c r="B213" i="29"/>
  <c r="A213" i="29"/>
  <c r="C212" i="29"/>
  <c r="B212" i="29"/>
  <c r="A212" i="29"/>
  <c r="C211" i="29"/>
  <c r="B211" i="29"/>
  <c r="A211" i="29"/>
  <c r="C210" i="29"/>
  <c r="B210" i="29"/>
  <c r="A210" i="29"/>
  <c r="C209" i="29"/>
  <c r="B209" i="29"/>
  <c r="A209" i="29"/>
  <c r="C208" i="29"/>
  <c r="B208" i="29"/>
  <c r="A208" i="29"/>
  <c r="C207" i="29"/>
  <c r="B207" i="29"/>
  <c r="A207" i="29"/>
  <c r="C206" i="29"/>
  <c r="B206" i="29"/>
  <c r="A206" i="29"/>
  <c r="C205" i="29"/>
  <c r="B205" i="29"/>
  <c r="A205" i="29"/>
  <c r="C204" i="29"/>
  <c r="B204" i="29"/>
  <c r="A204" i="29"/>
  <c r="C203" i="29"/>
  <c r="B203" i="29"/>
  <c r="A203" i="29"/>
  <c r="C202" i="29"/>
  <c r="B202" i="29"/>
  <c r="A202" i="29"/>
  <c r="C201" i="29"/>
  <c r="B201" i="29"/>
  <c r="A201" i="29"/>
  <c r="C200" i="29"/>
  <c r="B200" i="29"/>
  <c r="A200" i="29"/>
  <c r="C199" i="29"/>
  <c r="B199" i="29"/>
  <c r="A199" i="29"/>
  <c r="C198" i="29"/>
  <c r="B198" i="29"/>
  <c r="A198" i="29"/>
  <c r="C197" i="29"/>
  <c r="B197" i="29"/>
  <c r="A197" i="29"/>
  <c r="C196" i="29"/>
  <c r="B196" i="29"/>
  <c r="A196" i="29"/>
  <c r="C195" i="29"/>
  <c r="B195" i="29"/>
  <c r="A195" i="29"/>
  <c r="C194" i="29"/>
  <c r="B194" i="29"/>
  <c r="A194" i="29"/>
  <c r="C193" i="29"/>
  <c r="B193" i="29"/>
  <c r="A193" i="29"/>
  <c r="C192" i="29"/>
  <c r="B192" i="29"/>
  <c r="A192" i="29"/>
  <c r="C191" i="29"/>
  <c r="B191" i="29"/>
  <c r="A191" i="29"/>
  <c r="C190" i="29"/>
  <c r="B190" i="29"/>
  <c r="A190" i="29"/>
  <c r="C189" i="29"/>
  <c r="B189" i="29"/>
  <c r="A189" i="29"/>
  <c r="C188" i="29"/>
  <c r="B188" i="29"/>
  <c r="A188" i="29"/>
  <c r="C187" i="29"/>
  <c r="B187" i="29"/>
  <c r="A187" i="29"/>
  <c r="C186" i="29"/>
  <c r="B186" i="29"/>
  <c r="A186" i="29"/>
  <c r="C185" i="29"/>
  <c r="B185" i="29"/>
  <c r="A185" i="29"/>
  <c r="C184" i="29"/>
  <c r="B184" i="29"/>
  <c r="A184" i="29"/>
  <c r="C183" i="29"/>
  <c r="B183" i="29"/>
  <c r="A183" i="29"/>
  <c r="C182" i="29"/>
  <c r="B182" i="29"/>
  <c r="A182" i="29"/>
  <c r="C181" i="29"/>
  <c r="B181" i="29"/>
  <c r="A181" i="29"/>
  <c r="C180" i="29"/>
  <c r="B180" i="29"/>
  <c r="A180" i="29"/>
  <c r="C179" i="29"/>
  <c r="B179" i="29"/>
  <c r="A179" i="29"/>
  <c r="C178" i="29"/>
  <c r="B178" i="29"/>
  <c r="A178" i="29"/>
  <c r="C177" i="29"/>
  <c r="B177" i="29"/>
  <c r="A177" i="29"/>
  <c r="C176" i="29"/>
  <c r="B176" i="29"/>
  <c r="A176" i="29"/>
  <c r="C175" i="29"/>
  <c r="B175" i="29"/>
  <c r="A175" i="29"/>
  <c r="C174" i="29"/>
  <c r="B174" i="29"/>
  <c r="A174" i="29"/>
  <c r="C173" i="29"/>
  <c r="B173" i="29"/>
  <c r="A173" i="29"/>
  <c r="C172" i="29"/>
  <c r="B172" i="29"/>
  <c r="A172" i="29"/>
  <c r="C171" i="29"/>
  <c r="B171" i="29"/>
  <c r="A171" i="29"/>
  <c r="C170" i="29"/>
  <c r="B170" i="29"/>
  <c r="A170" i="29"/>
  <c r="C169" i="29"/>
  <c r="B169" i="29"/>
  <c r="A169" i="29"/>
  <c r="C168" i="29"/>
  <c r="B168" i="29"/>
  <c r="A168" i="29"/>
  <c r="C167" i="29"/>
  <c r="B167" i="29"/>
  <c r="A167" i="29"/>
  <c r="C166" i="29"/>
  <c r="B166" i="29"/>
  <c r="A166" i="29"/>
  <c r="C165" i="29"/>
  <c r="B165" i="29"/>
  <c r="A165" i="29"/>
  <c r="C164" i="29"/>
  <c r="B164" i="29"/>
  <c r="A164" i="29"/>
  <c r="C163" i="29"/>
  <c r="B163" i="29"/>
  <c r="A163" i="29"/>
  <c r="C162" i="29"/>
  <c r="B162" i="29"/>
  <c r="A162" i="29"/>
  <c r="C161" i="29"/>
  <c r="B161" i="29"/>
  <c r="A161" i="29"/>
  <c r="C160" i="29"/>
  <c r="B160" i="29"/>
  <c r="A160" i="29"/>
  <c r="C159" i="29"/>
  <c r="B159" i="29"/>
  <c r="A159" i="29"/>
  <c r="C158" i="29"/>
  <c r="B158" i="29"/>
  <c r="A158" i="29"/>
  <c r="C157" i="29"/>
  <c r="B157" i="29"/>
  <c r="A157" i="29"/>
  <c r="C156" i="29"/>
  <c r="B156" i="29"/>
  <c r="A156" i="29"/>
  <c r="C155" i="29"/>
  <c r="B155" i="29"/>
  <c r="A155" i="29"/>
  <c r="C154" i="29"/>
  <c r="B154" i="29"/>
  <c r="A154" i="29"/>
  <c r="C153" i="29"/>
  <c r="B153" i="29"/>
  <c r="A153" i="29"/>
  <c r="C152" i="29"/>
  <c r="B152" i="29"/>
  <c r="A152" i="29"/>
  <c r="C151" i="29"/>
  <c r="B151" i="29"/>
  <c r="A151" i="29"/>
  <c r="C150" i="29"/>
  <c r="B150" i="29"/>
  <c r="A150" i="29"/>
  <c r="C149" i="29"/>
  <c r="B149" i="29"/>
  <c r="A149" i="29"/>
  <c r="C148" i="29"/>
  <c r="B148" i="29"/>
  <c r="A148" i="29"/>
  <c r="C147" i="29"/>
  <c r="B147" i="29"/>
  <c r="A147" i="29"/>
  <c r="C146" i="29"/>
  <c r="B146" i="29"/>
  <c r="A146" i="29"/>
  <c r="C145" i="29"/>
  <c r="B145" i="29"/>
  <c r="A145" i="29"/>
  <c r="C144" i="29"/>
  <c r="B144" i="29"/>
  <c r="A144" i="29"/>
  <c r="C143" i="29"/>
  <c r="B143" i="29"/>
  <c r="A143" i="29"/>
  <c r="C142" i="29"/>
  <c r="B142" i="29"/>
  <c r="A142" i="29"/>
  <c r="C141" i="29"/>
  <c r="B141" i="29"/>
  <c r="A141" i="29"/>
  <c r="C140" i="29"/>
  <c r="B140" i="29"/>
  <c r="A140" i="29"/>
  <c r="C139" i="29"/>
  <c r="B139" i="29"/>
  <c r="A139" i="29"/>
  <c r="C138" i="29"/>
  <c r="B138" i="29"/>
  <c r="A138" i="29"/>
  <c r="C137" i="29"/>
  <c r="B137" i="29"/>
  <c r="A137" i="29"/>
  <c r="C136" i="29"/>
  <c r="B136" i="29"/>
  <c r="A136" i="29"/>
  <c r="C135" i="29"/>
  <c r="B135" i="29"/>
  <c r="A135" i="29"/>
  <c r="C134" i="29"/>
  <c r="B134" i="29"/>
  <c r="A134" i="29"/>
  <c r="C133" i="29"/>
  <c r="B133" i="29"/>
  <c r="A133" i="29"/>
  <c r="C132" i="29"/>
  <c r="B132" i="29"/>
  <c r="A132" i="29"/>
  <c r="C131" i="29"/>
  <c r="B131" i="29"/>
  <c r="A131" i="29"/>
  <c r="C130" i="29"/>
  <c r="B130" i="29"/>
  <c r="A130" i="29"/>
  <c r="C129" i="29"/>
  <c r="B129" i="29"/>
  <c r="A129" i="29"/>
  <c r="C128" i="29"/>
  <c r="B128" i="29"/>
  <c r="A128" i="29"/>
  <c r="C127" i="29"/>
  <c r="B127" i="29"/>
  <c r="A127" i="29"/>
  <c r="C126" i="29"/>
  <c r="B126" i="29"/>
  <c r="A126" i="29"/>
  <c r="C125" i="29"/>
  <c r="B125" i="29"/>
  <c r="A125" i="29"/>
  <c r="C124" i="29"/>
  <c r="B124" i="29"/>
  <c r="A124" i="29"/>
  <c r="C123" i="29"/>
  <c r="B123" i="29"/>
  <c r="A123" i="29"/>
  <c r="C122" i="29"/>
  <c r="B122" i="29"/>
  <c r="A122" i="29"/>
  <c r="C121" i="29"/>
  <c r="B121" i="29"/>
  <c r="A121" i="29"/>
  <c r="C120" i="29"/>
  <c r="B120" i="29"/>
  <c r="A120" i="29"/>
  <c r="C119" i="29"/>
  <c r="B119" i="29"/>
  <c r="A119" i="29"/>
  <c r="C118" i="29"/>
  <c r="B118" i="29"/>
  <c r="A118" i="29"/>
  <c r="C117" i="29"/>
  <c r="B117" i="29"/>
  <c r="A117" i="29"/>
  <c r="C116" i="29"/>
  <c r="B116" i="29"/>
  <c r="A116" i="29"/>
  <c r="C115" i="29"/>
  <c r="B115" i="29"/>
  <c r="A115" i="29"/>
  <c r="C114" i="29"/>
  <c r="B114" i="29"/>
  <c r="A114" i="29"/>
  <c r="C113" i="29"/>
  <c r="B113" i="29"/>
  <c r="A113" i="29"/>
  <c r="C112" i="29"/>
  <c r="B112" i="29"/>
  <c r="A112" i="29"/>
  <c r="C111" i="29"/>
  <c r="B111" i="29"/>
  <c r="A111" i="29"/>
  <c r="C110" i="29"/>
  <c r="B110" i="29"/>
  <c r="A110" i="29"/>
  <c r="C109" i="29"/>
  <c r="B109" i="29"/>
  <c r="A109" i="29"/>
  <c r="C108" i="29"/>
  <c r="B108" i="29"/>
  <c r="A108" i="29"/>
  <c r="C107" i="29"/>
  <c r="B107" i="29"/>
  <c r="A107" i="29"/>
  <c r="C106" i="29"/>
  <c r="B106" i="29"/>
  <c r="A106" i="29"/>
  <c r="C105" i="29"/>
  <c r="B105" i="29"/>
  <c r="A105" i="29"/>
  <c r="C104" i="29"/>
  <c r="B104" i="29"/>
  <c r="A104" i="29"/>
  <c r="C103" i="29"/>
  <c r="B103" i="29"/>
  <c r="A103" i="29"/>
  <c r="C102" i="29"/>
  <c r="B102" i="29"/>
  <c r="A102" i="29"/>
  <c r="C101" i="29"/>
  <c r="B101" i="29"/>
  <c r="A101" i="29"/>
  <c r="C100" i="29"/>
  <c r="B100" i="29"/>
  <c r="A100" i="29"/>
  <c r="C99" i="29"/>
  <c r="B99" i="29"/>
  <c r="A99" i="29"/>
  <c r="C98" i="29"/>
  <c r="B98" i="29"/>
  <c r="A98" i="29"/>
  <c r="C97" i="29"/>
  <c r="B97" i="29"/>
  <c r="A97" i="29"/>
  <c r="C96" i="29"/>
  <c r="B96" i="29"/>
  <c r="A96" i="29"/>
  <c r="C95" i="29"/>
  <c r="B95" i="29"/>
  <c r="A95" i="29"/>
  <c r="C94" i="29"/>
  <c r="B94" i="29"/>
  <c r="A94" i="29"/>
  <c r="C93" i="29"/>
  <c r="B93" i="29"/>
  <c r="A93" i="29"/>
  <c r="C92" i="29"/>
  <c r="B92" i="29"/>
  <c r="A92" i="29"/>
  <c r="C91" i="29"/>
  <c r="B91" i="29"/>
  <c r="A91" i="29"/>
  <c r="C90" i="29"/>
  <c r="B90" i="29"/>
  <c r="A90" i="29"/>
  <c r="C89" i="29"/>
  <c r="B89" i="29"/>
  <c r="A89" i="29"/>
  <c r="C88" i="29"/>
  <c r="B88" i="29"/>
  <c r="A88" i="29"/>
  <c r="C87" i="29"/>
  <c r="B87" i="29"/>
  <c r="A87" i="29"/>
  <c r="C86" i="29"/>
  <c r="B86" i="29"/>
  <c r="A86" i="29"/>
  <c r="C85" i="29"/>
  <c r="B85" i="29"/>
  <c r="A85" i="29"/>
  <c r="C84" i="29"/>
  <c r="B84" i="29"/>
  <c r="A84" i="29"/>
  <c r="C83" i="29"/>
  <c r="B83" i="29"/>
  <c r="A83" i="29"/>
  <c r="C82" i="29"/>
  <c r="B82" i="29"/>
  <c r="A82" i="29"/>
  <c r="C81" i="29"/>
  <c r="B81" i="29"/>
  <c r="A81" i="29"/>
  <c r="C80" i="29"/>
  <c r="B80" i="29"/>
  <c r="A80" i="29"/>
  <c r="C79" i="29"/>
  <c r="B79" i="29"/>
  <c r="A79" i="29"/>
  <c r="C78" i="29"/>
  <c r="B78" i="29"/>
  <c r="A78" i="29"/>
  <c r="C77" i="29"/>
  <c r="B77" i="29"/>
  <c r="A77" i="29"/>
  <c r="C76" i="29"/>
  <c r="B76" i="29"/>
  <c r="A76" i="29"/>
  <c r="C75" i="29"/>
  <c r="B75" i="29"/>
  <c r="A75" i="29"/>
  <c r="C74" i="29"/>
  <c r="B74" i="29"/>
  <c r="A74" i="29"/>
  <c r="C73" i="29"/>
  <c r="B73" i="29"/>
  <c r="A73" i="29"/>
  <c r="C72" i="29"/>
  <c r="B72" i="29"/>
  <c r="A72" i="29"/>
  <c r="C71" i="29"/>
  <c r="B71" i="29"/>
  <c r="A71" i="29"/>
  <c r="C70" i="29"/>
  <c r="B70" i="29"/>
  <c r="A70" i="29"/>
  <c r="C69" i="29"/>
  <c r="B69" i="29"/>
  <c r="A69" i="29"/>
  <c r="C68" i="29"/>
  <c r="B68" i="29"/>
  <c r="A68" i="29"/>
  <c r="C67" i="29"/>
  <c r="B67" i="29"/>
  <c r="A67" i="29"/>
  <c r="C66" i="29"/>
  <c r="B66" i="29"/>
  <c r="A66" i="29"/>
  <c r="C65" i="29"/>
  <c r="B65" i="29"/>
  <c r="A65" i="29"/>
  <c r="C64" i="29"/>
  <c r="B64" i="29"/>
  <c r="A64" i="29"/>
  <c r="C63" i="29"/>
  <c r="B63" i="29"/>
  <c r="A63" i="29"/>
  <c r="C62" i="29"/>
  <c r="B62" i="29"/>
  <c r="A62" i="29"/>
  <c r="C61" i="29"/>
  <c r="B61" i="29"/>
  <c r="A61" i="29"/>
  <c r="C60" i="29"/>
  <c r="B60" i="29"/>
  <c r="A60" i="29"/>
  <c r="C59" i="29"/>
  <c r="B59" i="29"/>
  <c r="A59" i="29"/>
  <c r="C58" i="29"/>
  <c r="B58" i="29"/>
  <c r="A58" i="29"/>
  <c r="C57" i="29"/>
  <c r="B57" i="29"/>
  <c r="A57" i="29"/>
  <c r="C56" i="29"/>
  <c r="B56" i="29"/>
  <c r="A56" i="29"/>
  <c r="C55" i="29"/>
  <c r="B55" i="29"/>
  <c r="A55" i="29"/>
  <c r="C54" i="29"/>
  <c r="B54" i="29"/>
  <c r="A54" i="29"/>
  <c r="C53" i="29"/>
  <c r="B53" i="29"/>
  <c r="A53" i="29"/>
  <c r="C52" i="29"/>
  <c r="B52" i="29"/>
  <c r="A52" i="29"/>
  <c r="C51" i="29"/>
  <c r="B51" i="29"/>
  <c r="A51" i="29"/>
  <c r="C50" i="29"/>
  <c r="B50" i="29"/>
  <c r="A50" i="29"/>
  <c r="C49" i="29"/>
  <c r="B49" i="29"/>
  <c r="A49" i="29"/>
  <c r="C48" i="29"/>
  <c r="B48" i="29"/>
  <c r="A48" i="29"/>
  <c r="C47" i="29"/>
  <c r="B47" i="29"/>
  <c r="A47" i="29"/>
  <c r="C46" i="29"/>
  <c r="B46" i="29"/>
  <c r="A46" i="29"/>
  <c r="C45" i="29"/>
  <c r="B45" i="29"/>
  <c r="A45" i="29"/>
  <c r="C44" i="29"/>
  <c r="B44" i="29"/>
  <c r="A44" i="29"/>
  <c r="C43" i="29"/>
  <c r="B43" i="29"/>
  <c r="A43" i="29"/>
  <c r="C42" i="29"/>
  <c r="B42" i="29"/>
  <c r="A42" i="29"/>
  <c r="C41" i="29"/>
  <c r="B41" i="29"/>
  <c r="A41" i="29"/>
  <c r="C40" i="29"/>
  <c r="B40" i="29"/>
  <c r="A40" i="29"/>
  <c r="C39" i="29"/>
  <c r="B39" i="29"/>
  <c r="A39" i="29"/>
  <c r="C38" i="29"/>
  <c r="B38" i="29"/>
  <c r="A38" i="29"/>
  <c r="C37" i="29"/>
  <c r="B37" i="29"/>
  <c r="A37" i="29"/>
  <c r="C36" i="29"/>
  <c r="B36" i="29"/>
  <c r="A36" i="29"/>
  <c r="C35" i="29"/>
  <c r="B35" i="29"/>
  <c r="A35" i="29"/>
  <c r="C34" i="29"/>
  <c r="B34" i="29"/>
  <c r="A34" i="29"/>
  <c r="C33" i="29"/>
  <c r="B33" i="29"/>
  <c r="A33" i="29"/>
  <c r="C32" i="29"/>
  <c r="B32" i="29"/>
  <c r="A32" i="29"/>
  <c r="C31" i="29"/>
  <c r="B31" i="29"/>
  <c r="A31" i="29"/>
  <c r="C30" i="29"/>
  <c r="B30" i="29"/>
  <c r="A30" i="29"/>
  <c r="C29" i="29"/>
  <c r="B29" i="29"/>
  <c r="A29" i="29"/>
  <c r="C28" i="29"/>
  <c r="B28" i="29"/>
  <c r="A28" i="29"/>
  <c r="C27" i="29"/>
  <c r="B27" i="29"/>
  <c r="A27" i="29"/>
  <c r="C26" i="29"/>
  <c r="B26" i="29"/>
  <c r="A26" i="29"/>
  <c r="C25" i="29"/>
  <c r="B25" i="29"/>
  <c r="A25" i="29"/>
  <c r="C24" i="29"/>
  <c r="B24" i="29"/>
  <c r="A24" i="29"/>
  <c r="C23" i="29"/>
  <c r="B23" i="29"/>
  <c r="A23" i="29"/>
  <c r="C22" i="29"/>
  <c r="B22" i="29"/>
  <c r="A22" i="29"/>
  <c r="C21" i="29"/>
  <c r="B21" i="29"/>
  <c r="A21" i="29"/>
  <c r="C20" i="29"/>
  <c r="B20" i="29"/>
  <c r="A20" i="29"/>
  <c r="C19" i="29"/>
  <c r="B19" i="29"/>
  <c r="A19" i="29"/>
  <c r="C18" i="29"/>
  <c r="B18" i="29"/>
  <c r="A18" i="29"/>
  <c r="C17" i="29"/>
  <c r="B17" i="29"/>
  <c r="A17" i="29"/>
  <c r="C16" i="29"/>
  <c r="B16" i="29"/>
  <c r="A16" i="29"/>
  <c r="C15" i="29"/>
  <c r="B15" i="29"/>
  <c r="A15" i="29"/>
  <c r="C14" i="29"/>
  <c r="B14" i="29"/>
  <c r="A14" i="29"/>
  <c r="C13" i="29"/>
  <c r="B13" i="29"/>
  <c r="A13" i="29"/>
  <c r="C12" i="29"/>
  <c r="B12" i="29"/>
  <c r="A12" i="29"/>
  <c r="C11" i="29"/>
  <c r="B11" i="29"/>
  <c r="A11" i="29"/>
  <c r="C10" i="29"/>
  <c r="B10" i="29"/>
  <c r="A10" i="29"/>
  <c r="C9" i="29"/>
  <c r="B9" i="29"/>
  <c r="A9" i="29"/>
  <c r="C8" i="29"/>
  <c r="B8" i="29"/>
  <c r="A8" i="29"/>
  <c r="C7" i="29"/>
  <c r="B7" i="29"/>
  <c r="A7" i="29"/>
  <c r="C6" i="29"/>
  <c r="B6" i="29"/>
  <c r="A6" i="29"/>
  <c r="C5" i="29"/>
  <c r="B5" i="29"/>
  <c r="A5" i="29"/>
  <c r="C4" i="29"/>
  <c r="B4" i="29"/>
  <c r="A4" i="29"/>
  <c r="C3" i="29"/>
  <c r="B3" i="29"/>
  <c r="A3" i="29"/>
  <c r="C2" i="29"/>
  <c r="B2" i="29"/>
  <c r="A2" i="29"/>
  <c r="C1" i="29"/>
  <c r="A529" i="28"/>
  <c r="A528" i="28"/>
  <c r="A527" i="28"/>
  <c r="A526" i="28"/>
  <c r="A525" i="28"/>
  <c r="A524" i="28"/>
  <c r="A523" i="28"/>
  <c r="A522" i="28"/>
  <c r="A521" i="28"/>
  <c r="A520" i="28"/>
  <c r="A519" i="28"/>
  <c r="A518" i="28"/>
  <c r="A517" i="28"/>
  <c r="A516" i="28"/>
  <c r="A515" i="28"/>
  <c r="A514" i="28"/>
  <c r="A513" i="28"/>
  <c r="A512" i="28"/>
  <c r="A511" i="28"/>
  <c r="A510" i="28"/>
  <c r="A509" i="28"/>
  <c r="A508" i="28"/>
  <c r="A507" i="28"/>
  <c r="A506" i="28"/>
  <c r="A505" i="28"/>
  <c r="A504" i="28"/>
  <c r="A503" i="28"/>
  <c r="A502" i="28"/>
  <c r="A501" i="28"/>
  <c r="A500" i="28"/>
  <c r="A499" i="28"/>
  <c r="A498" i="28"/>
  <c r="A497" i="28"/>
  <c r="A496" i="28"/>
  <c r="A495" i="28"/>
  <c r="A494" i="28"/>
  <c r="A493" i="28"/>
  <c r="A492" i="28"/>
  <c r="A491" i="28"/>
  <c r="A490" i="28"/>
  <c r="A489" i="28"/>
  <c r="A488" i="28"/>
  <c r="A487" i="28"/>
  <c r="A486" i="28"/>
  <c r="A485" i="28"/>
  <c r="A484" i="28"/>
  <c r="A483" i="28"/>
  <c r="A482" i="28"/>
  <c r="A481" i="28"/>
  <c r="A480" i="28"/>
  <c r="A479" i="28"/>
  <c r="A478" i="28"/>
  <c r="A477" i="28"/>
  <c r="A476" i="28"/>
  <c r="A475" i="28"/>
  <c r="A474" i="28"/>
  <c r="A473" i="28"/>
  <c r="A472" i="28"/>
  <c r="A471" i="28"/>
  <c r="A470" i="28"/>
  <c r="A469" i="28"/>
  <c r="A468" i="28"/>
  <c r="A467" i="28"/>
  <c r="A466" i="28"/>
  <c r="A465" i="28"/>
  <c r="A464" i="28"/>
  <c r="A463" i="28"/>
  <c r="A462" i="28"/>
  <c r="A461" i="28"/>
  <c r="A460" i="28"/>
  <c r="A459" i="28"/>
  <c r="A458" i="28"/>
  <c r="A457" i="28"/>
  <c r="A456" i="28"/>
  <c r="A455" i="28"/>
  <c r="A454" i="28"/>
  <c r="A453" i="28"/>
  <c r="A452" i="28"/>
  <c r="A451" i="28"/>
  <c r="A450" i="28"/>
  <c r="A449" i="28"/>
  <c r="A448" i="28"/>
  <c r="A447" i="28"/>
  <c r="A446" i="28"/>
  <c r="A445" i="28"/>
  <c r="A444" i="28"/>
  <c r="A443" i="28"/>
  <c r="A442" i="28"/>
  <c r="A441" i="28"/>
  <c r="A440" i="28"/>
  <c r="A439" i="28"/>
  <c r="A438" i="28"/>
  <c r="A437" i="28"/>
  <c r="A436" i="28"/>
  <c r="A435" i="28"/>
  <c r="A434" i="28"/>
  <c r="A433" i="28"/>
  <c r="A432" i="28"/>
  <c r="A431" i="28"/>
  <c r="A430" i="28"/>
  <c r="A429" i="28"/>
  <c r="A428" i="28"/>
  <c r="A427" i="28"/>
  <c r="A426" i="28"/>
  <c r="A425" i="28"/>
  <c r="A424" i="28"/>
  <c r="A423" i="28"/>
  <c r="A422" i="28"/>
  <c r="A421" i="28"/>
  <c r="A420" i="28"/>
  <c r="A419" i="28"/>
  <c r="A418" i="28"/>
  <c r="A417" i="28"/>
  <c r="A416" i="28"/>
  <c r="A415" i="28"/>
  <c r="A414" i="28"/>
  <c r="A413" i="28"/>
  <c r="A412" i="28"/>
  <c r="A411" i="28"/>
  <c r="A410" i="28"/>
  <c r="A409" i="28"/>
  <c r="A408" i="28"/>
  <c r="A407" i="28"/>
  <c r="A406" i="28"/>
  <c r="A405" i="28"/>
  <c r="A404" i="28"/>
  <c r="A403" i="28"/>
  <c r="A402" i="28"/>
  <c r="A401" i="28"/>
  <c r="A400" i="28"/>
  <c r="A399" i="28"/>
  <c r="A398" i="28"/>
  <c r="A397" i="28"/>
  <c r="A396" i="28"/>
  <c r="A395" i="28"/>
  <c r="A394" i="28"/>
  <c r="A393" i="28"/>
  <c r="A392" i="28"/>
  <c r="A391" i="28"/>
  <c r="A390" i="28"/>
  <c r="A389" i="28"/>
  <c r="A388" i="28"/>
  <c r="A387" i="28"/>
  <c r="A386" i="28"/>
  <c r="A385" i="28"/>
  <c r="A384" i="28"/>
  <c r="A383" i="28"/>
  <c r="A382" i="28"/>
  <c r="A381" i="28"/>
  <c r="A380" i="28"/>
  <c r="A379" i="28"/>
  <c r="A378" i="28"/>
  <c r="A377" i="28"/>
  <c r="A376" i="28"/>
  <c r="A375" i="28"/>
  <c r="A374" i="28"/>
  <c r="A373" i="28"/>
  <c r="A372" i="28"/>
  <c r="A371" i="28"/>
  <c r="A370" i="28"/>
  <c r="A369" i="28"/>
  <c r="A368" i="28"/>
  <c r="A367" i="28"/>
  <c r="A366" i="28"/>
  <c r="A365" i="28"/>
  <c r="A364" i="28"/>
  <c r="A363" i="28"/>
  <c r="A362" i="28"/>
  <c r="A361" i="28"/>
  <c r="A360" i="28"/>
  <c r="A359" i="28"/>
  <c r="A358" i="28"/>
  <c r="A357" i="28"/>
  <c r="A356" i="28"/>
  <c r="A355" i="28"/>
  <c r="A354" i="28"/>
  <c r="A353" i="28"/>
  <c r="A352" i="28"/>
  <c r="A351" i="28"/>
  <c r="A350" i="28"/>
  <c r="A349" i="28"/>
  <c r="A348" i="28"/>
  <c r="A347" i="28"/>
  <c r="A346" i="28"/>
  <c r="A345" i="28"/>
  <c r="A344" i="28"/>
  <c r="A343" i="28"/>
  <c r="A342" i="28"/>
  <c r="A341" i="28"/>
  <c r="A340" i="28"/>
  <c r="A339" i="28"/>
  <c r="A338" i="28"/>
  <c r="A337" i="28"/>
  <c r="A336" i="28"/>
  <c r="A335" i="28"/>
  <c r="A334" i="28"/>
  <c r="A333" i="28"/>
  <c r="A332" i="28"/>
  <c r="A331" i="28"/>
  <c r="A330" i="28"/>
  <c r="A329" i="28"/>
  <c r="A328" i="28"/>
  <c r="A327" i="28"/>
  <c r="A326" i="28"/>
  <c r="A325" i="28"/>
  <c r="A324" i="28"/>
  <c r="A323" i="28"/>
  <c r="A322" i="28"/>
  <c r="A321" i="28"/>
  <c r="A320" i="28"/>
  <c r="A319" i="28"/>
  <c r="A318" i="28"/>
  <c r="A317" i="28"/>
  <c r="A316" i="28"/>
  <c r="A315" i="28"/>
  <c r="A314" i="28"/>
  <c r="A313" i="28"/>
  <c r="A312" i="28"/>
  <c r="A311" i="28"/>
  <c r="A310" i="28"/>
  <c r="A309" i="28"/>
  <c r="A308" i="28"/>
  <c r="A307" i="28"/>
  <c r="A306" i="28"/>
  <c r="A305" i="28"/>
  <c r="A304" i="28"/>
  <c r="A303" i="28"/>
  <c r="A302" i="28"/>
  <c r="A301" i="28"/>
  <c r="A300" i="28"/>
  <c r="A299" i="28"/>
  <c r="A298" i="28"/>
  <c r="A297" i="28"/>
  <c r="A296" i="28"/>
  <c r="A295" i="28"/>
  <c r="A294" i="28"/>
  <c r="A293" i="28"/>
  <c r="A292" i="28"/>
  <c r="A291" i="28"/>
  <c r="A290" i="28"/>
  <c r="A289" i="28"/>
  <c r="A288" i="28"/>
  <c r="A287" i="28"/>
  <c r="A286" i="28"/>
  <c r="A285" i="28"/>
  <c r="A284" i="28"/>
  <c r="A283" i="28"/>
  <c r="A282" i="28"/>
  <c r="A281" i="28"/>
  <c r="A280" i="28"/>
  <c r="A279" i="28"/>
  <c r="A278" i="28"/>
  <c r="A277" i="28"/>
  <c r="A276" i="28"/>
  <c r="A275" i="28"/>
  <c r="A274" i="28"/>
  <c r="A273" i="28"/>
  <c r="A272" i="28"/>
  <c r="A271" i="28"/>
  <c r="A270" i="28"/>
  <c r="A269" i="28"/>
  <c r="A268" i="28"/>
  <c r="A267" i="28"/>
  <c r="A266" i="28"/>
  <c r="A265" i="28"/>
  <c r="A264" i="28"/>
  <c r="A263" i="28"/>
  <c r="A262" i="28"/>
  <c r="A261" i="28"/>
  <c r="A260" i="28"/>
  <c r="A259" i="28"/>
  <c r="A258" i="28"/>
  <c r="A257" i="28"/>
  <c r="A256" i="28"/>
  <c r="A255" i="28"/>
  <c r="A254" i="28"/>
  <c r="A253" i="28"/>
  <c r="A252" i="28"/>
  <c r="A251" i="28"/>
  <c r="A250" i="28"/>
  <c r="A249" i="28"/>
  <c r="A248" i="28"/>
  <c r="A247" i="28"/>
  <c r="A246" i="28"/>
  <c r="A245" i="28"/>
  <c r="A244" i="28"/>
  <c r="A243" i="28"/>
  <c r="A242" i="28"/>
  <c r="A241" i="28"/>
  <c r="A240" i="28"/>
  <c r="A239" i="28"/>
  <c r="A238" i="28"/>
  <c r="A237" i="28"/>
  <c r="A236" i="28"/>
  <c r="A235" i="28"/>
  <c r="A234" i="28"/>
  <c r="A233" i="28"/>
  <c r="A232" i="28"/>
  <c r="A231" i="28"/>
  <c r="A230" i="28"/>
  <c r="A229" i="28"/>
  <c r="A228" i="28"/>
  <c r="A227" i="28"/>
  <c r="A226" i="28"/>
  <c r="A225" i="28"/>
  <c r="A224" i="28"/>
  <c r="A223" i="28"/>
  <c r="A222" i="28"/>
  <c r="A221" i="28"/>
  <c r="A220" i="28"/>
  <c r="A219" i="28"/>
  <c r="A218" i="28"/>
  <c r="A217" i="28"/>
  <c r="A216" i="28"/>
  <c r="A215" i="28"/>
  <c r="A214" i="28"/>
  <c r="A213" i="28"/>
  <c r="A212" i="28"/>
  <c r="A211" i="28"/>
  <c r="A210" i="28"/>
  <c r="A209" i="28"/>
  <c r="A208" i="28"/>
  <c r="A207" i="28"/>
  <c r="A206" i="28"/>
  <c r="A205" i="28"/>
  <c r="A204" i="28"/>
  <c r="A203" i="28"/>
  <c r="A202" i="28"/>
  <c r="A201" i="28"/>
  <c r="A200" i="28"/>
  <c r="A199" i="28"/>
  <c r="A198" i="28"/>
  <c r="A197" i="28"/>
  <c r="A196" i="28"/>
  <c r="A195" i="28"/>
  <c r="A194" i="28"/>
  <c r="A193" i="28"/>
  <c r="A192" i="28"/>
  <c r="A191" i="28"/>
  <c r="A190" i="28"/>
  <c r="A189" i="28"/>
  <c r="A188" i="28"/>
  <c r="A187" i="28"/>
  <c r="A186" i="28"/>
  <c r="A185" i="28"/>
  <c r="A184" i="28"/>
  <c r="A183" i="28"/>
  <c r="A182" i="28"/>
  <c r="A181" i="28"/>
  <c r="A180" i="28"/>
  <c r="A179" i="28"/>
  <c r="A178" i="28"/>
  <c r="A177" i="28"/>
  <c r="A176" i="28"/>
  <c r="A175" i="28"/>
  <c r="A174" i="28"/>
  <c r="A173" i="28"/>
  <c r="A172" i="28"/>
  <c r="A171" i="28"/>
  <c r="A170" i="28"/>
  <c r="A169" i="28"/>
  <c r="A168" i="28"/>
  <c r="A167" i="28"/>
  <c r="A166" i="28"/>
  <c r="A165" i="28"/>
  <c r="A164" i="28"/>
  <c r="A163" i="28"/>
  <c r="A162" i="28"/>
  <c r="A161" i="28"/>
  <c r="A160" i="28"/>
  <c r="A159" i="28"/>
  <c r="A158" i="28"/>
  <c r="A157" i="28"/>
  <c r="A156" i="28"/>
  <c r="A155" i="28"/>
  <c r="A154" i="28"/>
  <c r="A153" i="28"/>
  <c r="A152" i="28"/>
  <c r="A151" i="28"/>
  <c r="A150" i="28"/>
  <c r="A149" i="28"/>
  <c r="A148" i="28"/>
  <c r="A147" i="28"/>
  <c r="A146" i="28"/>
  <c r="A145" i="28"/>
  <c r="A144" i="28"/>
  <c r="A143" i="28"/>
  <c r="A142" i="28"/>
  <c r="A141" i="28"/>
  <c r="A140" i="28"/>
  <c r="A139" i="28"/>
  <c r="A138" i="28"/>
  <c r="A137" i="28"/>
  <c r="A136" i="28"/>
  <c r="A135" i="28"/>
  <c r="A134" i="28"/>
  <c r="A133" i="28"/>
  <c r="A132" i="28"/>
  <c r="A131" i="28"/>
  <c r="A130" i="28"/>
  <c r="A129" i="28"/>
  <c r="A128" i="28"/>
  <c r="A127" i="28"/>
  <c r="A126" i="28"/>
  <c r="A125" i="28"/>
  <c r="A124" i="28"/>
  <c r="A123" i="28"/>
  <c r="A122" i="28"/>
  <c r="A121" i="28"/>
  <c r="A120" i="28"/>
  <c r="A119" i="28"/>
  <c r="A118" i="28"/>
  <c r="A117" i="28"/>
  <c r="A116" i="28"/>
  <c r="A115" i="28"/>
  <c r="A114" i="28"/>
  <c r="A113" i="28"/>
  <c r="A112" i="28"/>
  <c r="A111" i="28"/>
  <c r="A110" i="28"/>
  <c r="A109" i="28"/>
  <c r="A108" i="28"/>
  <c r="A107" i="28"/>
  <c r="A106" i="28"/>
  <c r="A105" i="28"/>
  <c r="A104" i="28"/>
  <c r="A103" i="28"/>
  <c r="A102" i="28"/>
  <c r="A101" i="28"/>
  <c r="A100" i="28"/>
  <c r="A99" i="28"/>
  <c r="A98" i="28"/>
  <c r="A97" i="28"/>
  <c r="A96" i="28"/>
  <c r="A95" i="28"/>
  <c r="A94" i="28"/>
  <c r="A93" i="28"/>
  <c r="A92" i="28"/>
  <c r="A91" i="28"/>
  <c r="A90" i="28"/>
  <c r="A89" i="28"/>
  <c r="A88" i="28"/>
  <c r="A87" i="28"/>
  <c r="A86" i="28"/>
  <c r="A85" i="28"/>
  <c r="A84" i="28"/>
  <c r="A83" i="28"/>
  <c r="A82" i="28"/>
  <c r="A81" i="28"/>
  <c r="A80" i="28"/>
  <c r="A79" i="28"/>
  <c r="A78" i="28"/>
  <c r="A77" i="28"/>
  <c r="A76" i="28"/>
  <c r="A75" i="28"/>
  <c r="A74" i="28"/>
  <c r="A73" i="28"/>
  <c r="A72" i="28"/>
  <c r="A71" i="28"/>
  <c r="A70" i="28"/>
  <c r="A69" i="28"/>
  <c r="A68" i="28"/>
  <c r="A67" i="28"/>
  <c r="A66" i="28"/>
  <c r="A65" i="28"/>
  <c r="A64" i="28"/>
  <c r="A63" i="28"/>
  <c r="A62" i="28"/>
  <c r="A61" i="28"/>
  <c r="A60" i="28"/>
  <c r="A59" i="28"/>
  <c r="A58" i="28"/>
  <c r="A57" i="28"/>
  <c r="A56" i="28"/>
  <c r="A55" i="28"/>
  <c r="A54" i="28"/>
  <c r="A53" i="28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1" i="28"/>
  <c r="A20" i="28"/>
  <c r="A19" i="28"/>
  <c r="A18" i="28"/>
  <c r="E477" i="29" s="1"/>
  <c r="A17" i="28"/>
  <c r="A16" i="28"/>
  <c r="A15" i="28"/>
  <c r="A14" i="28"/>
  <c r="A13" i="28"/>
  <c r="A12" i="28"/>
  <c r="A11" i="28"/>
  <c r="A10" i="28"/>
  <c r="A9" i="28"/>
  <c r="A8" i="28"/>
  <c r="A7" i="28"/>
  <c r="A6" i="28"/>
  <c r="A5" i="28"/>
  <c r="E973" i="29" s="1"/>
  <c r="A4" i="28"/>
  <c r="A3" i="28"/>
  <c r="A2" i="28"/>
  <c r="U273" i="15"/>
  <c r="T273" i="15"/>
  <c r="S273" i="15"/>
  <c r="R273" i="15"/>
  <c r="Q273" i="15"/>
  <c r="P273" i="15"/>
  <c r="O273" i="15"/>
  <c r="N273" i="15"/>
  <c r="M273" i="15"/>
  <c r="L273" i="15"/>
  <c r="K273" i="15"/>
  <c r="J273" i="15"/>
  <c r="I273" i="15"/>
  <c r="H273" i="15"/>
  <c r="G273" i="15"/>
  <c r="F273" i="15"/>
  <c r="E273" i="15"/>
  <c r="D273" i="15"/>
  <c r="C273" i="15"/>
  <c r="B273" i="15"/>
  <c r="U272" i="15"/>
  <c r="T272" i="15"/>
  <c r="S272" i="15"/>
  <c r="R272" i="15"/>
  <c r="Q272" i="15"/>
  <c r="P272" i="15"/>
  <c r="O272" i="15"/>
  <c r="N272" i="15"/>
  <c r="M272" i="15"/>
  <c r="L272" i="15"/>
  <c r="K272" i="15"/>
  <c r="J272" i="15"/>
  <c r="I272" i="15"/>
  <c r="H272" i="15"/>
  <c r="G272" i="15"/>
  <c r="F272" i="15"/>
  <c r="E272" i="15"/>
  <c r="D272" i="15"/>
  <c r="C272" i="15"/>
  <c r="B272" i="15"/>
  <c r="U271" i="15"/>
  <c r="T271" i="15"/>
  <c r="S271" i="15"/>
  <c r="R271" i="15"/>
  <c r="Q271" i="15"/>
  <c r="P271" i="15"/>
  <c r="O271" i="15"/>
  <c r="N271" i="15"/>
  <c r="M271" i="15"/>
  <c r="L271" i="15"/>
  <c r="K271" i="15"/>
  <c r="J271" i="15"/>
  <c r="I271" i="15"/>
  <c r="H271" i="15"/>
  <c r="G271" i="15"/>
  <c r="F271" i="15"/>
  <c r="E271" i="15"/>
  <c r="D271" i="15"/>
  <c r="C271" i="15"/>
  <c r="B271" i="15"/>
  <c r="U270" i="15"/>
  <c r="T270" i="15"/>
  <c r="S270" i="15"/>
  <c r="R270" i="15"/>
  <c r="Q270" i="15"/>
  <c r="P270" i="15"/>
  <c r="O270" i="15"/>
  <c r="N270" i="15"/>
  <c r="M270" i="15"/>
  <c r="L270" i="15"/>
  <c r="K270" i="15"/>
  <c r="J270" i="15"/>
  <c r="I270" i="15"/>
  <c r="H270" i="15"/>
  <c r="G270" i="15"/>
  <c r="F270" i="15"/>
  <c r="E270" i="15"/>
  <c r="D270" i="15"/>
  <c r="C270" i="15"/>
  <c r="B270" i="15"/>
  <c r="U269" i="15"/>
  <c r="T269" i="15"/>
  <c r="S269" i="15"/>
  <c r="R269" i="15"/>
  <c r="Q269" i="15"/>
  <c r="P269" i="15"/>
  <c r="O269" i="15"/>
  <c r="N269" i="15"/>
  <c r="M269" i="15"/>
  <c r="L269" i="15"/>
  <c r="K269" i="15"/>
  <c r="J269" i="15"/>
  <c r="I269" i="15"/>
  <c r="H269" i="15"/>
  <c r="G269" i="15"/>
  <c r="F269" i="15"/>
  <c r="E269" i="15"/>
  <c r="D269" i="15"/>
  <c r="C269" i="15"/>
  <c r="B269" i="15"/>
  <c r="U268" i="15"/>
  <c r="T268" i="15"/>
  <c r="S268" i="15"/>
  <c r="R268" i="15"/>
  <c r="Q268" i="15"/>
  <c r="P268" i="15"/>
  <c r="O268" i="15"/>
  <c r="N268" i="15"/>
  <c r="M268" i="15"/>
  <c r="L268" i="15"/>
  <c r="K268" i="15"/>
  <c r="J268" i="15"/>
  <c r="I268" i="15"/>
  <c r="H268" i="15"/>
  <c r="G268" i="15"/>
  <c r="F268" i="15"/>
  <c r="E268" i="15"/>
  <c r="D268" i="15"/>
  <c r="C268" i="15"/>
  <c r="B268" i="15"/>
  <c r="U267" i="15"/>
  <c r="T267" i="15"/>
  <c r="S267" i="15"/>
  <c r="R267" i="15"/>
  <c r="Q267" i="15"/>
  <c r="P267" i="15"/>
  <c r="O267" i="15"/>
  <c r="N267" i="15"/>
  <c r="M267" i="15"/>
  <c r="L267" i="15"/>
  <c r="K267" i="15"/>
  <c r="J267" i="15"/>
  <c r="I267" i="15"/>
  <c r="H267" i="15"/>
  <c r="G267" i="15"/>
  <c r="F267" i="15"/>
  <c r="E267" i="15"/>
  <c r="D267" i="15"/>
  <c r="C267" i="15"/>
  <c r="B267" i="15"/>
  <c r="U266" i="15"/>
  <c r="T266" i="15"/>
  <c r="S266" i="15"/>
  <c r="R266" i="15"/>
  <c r="Q266" i="15"/>
  <c r="P266" i="15"/>
  <c r="O266" i="15"/>
  <c r="N266" i="15"/>
  <c r="M266" i="15"/>
  <c r="L266" i="15"/>
  <c r="K266" i="15"/>
  <c r="J266" i="15"/>
  <c r="I266" i="15"/>
  <c r="H266" i="15"/>
  <c r="G266" i="15"/>
  <c r="F266" i="15"/>
  <c r="E266" i="15"/>
  <c r="D266" i="15"/>
  <c r="C266" i="15"/>
  <c r="B266" i="15"/>
  <c r="U265" i="15"/>
  <c r="T265" i="15"/>
  <c r="S265" i="15"/>
  <c r="R265" i="15"/>
  <c r="Q265" i="15"/>
  <c r="P265" i="15"/>
  <c r="O265" i="15"/>
  <c r="N265" i="15"/>
  <c r="M265" i="15"/>
  <c r="L265" i="15"/>
  <c r="K265" i="15"/>
  <c r="J265" i="15"/>
  <c r="I265" i="15"/>
  <c r="H265" i="15"/>
  <c r="G265" i="15"/>
  <c r="F265" i="15"/>
  <c r="E265" i="15"/>
  <c r="D265" i="15"/>
  <c r="C265" i="15"/>
  <c r="B265" i="15"/>
  <c r="U264" i="15"/>
  <c r="T264" i="15"/>
  <c r="S264" i="15"/>
  <c r="R264" i="15"/>
  <c r="Q264" i="15"/>
  <c r="P264" i="15"/>
  <c r="O264" i="15"/>
  <c r="N264" i="15"/>
  <c r="M264" i="15"/>
  <c r="L264" i="15"/>
  <c r="K264" i="15"/>
  <c r="J264" i="15"/>
  <c r="I264" i="15"/>
  <c r="H264" i="15"/>
  <c r="G264" i="15"/>
  <c r="F264" i="15"/>
  <c r="E264" i="15"/>
  <c r="D264" i="15"/>
  <c r="C264" i="15"/>
  <c r="B264" i="15"/>
  <c r="U263" i="15"/>
  <c r="T263" i="15"/>
  <c r="S263" i="15"/>
  <c r="R263" i="15"/>
  <c r="Q263" i="15"/>
  <c r="P263" i="15"/>
  <c r="O263" i="15"/>
  <c r="N263" i="15"/>
  <c r="M263" i="15"/>
  <c r="L263" i="15"/>
  <c r="K263" i="15"/>
  <c r="J263" i="15"/>
  <c r="I263" i="15"/>
  <c r="H263" i="15"/>
  <c r="G263" i="15"/>
  <c r="F263" i="15"/>
  <c r="E263" i="15"/>
  <c r="D263" i="15"/>
  <c r="C263" i="15"/>
  <c r="B263" i="15"/>
  <c r="U262" i="15"/>
  <c r="T262" i="15"/>
  <c r="S262" i="15"/>
  <c r="R262" i="15"/>
  <c r="Q262" i="15"/>
  <c r="P262" i="15"/>
  <c r="O262" i="15"/>
  <c r="N262" i="15"/>
  <c r="M262" i="15"/>
  <c r="L262" i="15"/>
  <c r="K262" i="15"/>
  <c r="J262" i="15"/>
  <c r="I262" i="15"/>
  <c r="H262" i="15"/>
  <c r="G262" i="15"/>
  <c r="F262" i="15"/>
  <c r="E262" i="15"/>
  <c r="D262" i="15"/>
  <c r="C262" i="15"/>
  <c r="B262" i="15"/>
  <c r="U261" i="15"/>
  <c r="T261" i="15"/>
  <c r="S261" i="15"/>
  <c r="R261" i="15"/>
  <c r="Q261" i="15"/>
  <c r="P261" i="15"/>
  <c r="O261" i="15"/>
  <c r="N261" i="15"/>
  <c r="M261" i="15"/>
  <c r="L261" i="15"/>
  <c r="K261" i="15"/>
  <c r="J261" i="15"/>
  <c r="I261" i="15"/>
  <c r="H261" i="15"/>
  <c r="G261" i="15"/>
  <c r="F261" i="15"/>
  <c r="E261" i="15"/>
  <c r="D261" i="15"/>
  <c r="C261" i="15"/>
  <c r="B261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U253" i="15"/>
  <c r="T253" i="15"/>
  <c r="S253" i="15"/>
  <c r="R253" i="15"/>
  <c r="Q253" i="15"/>
  <c r="P253" i="15"/>
  <c r="O253" i="15"/>
  <c r="N253" i="15"/>
  <c r="M253" i="15"/>
  <c r="L253" i="15"/>
  <c r="K253" i="15"/>
  <c r="J253" i="15"/>
  <c r="I253" i="15"/>
  <c r="H253" i="15"/>
  <c r="G253" i="15"/>
  <c r="F253" i="15"/>
  <c r="E253" i="15"/>
  <c r="D253" i="15"/>
  <c r="C253" i="15"/>
  <c r="B253" i="15"/>
  <c r="U252" i="15"/>
  <c r="T252" i="15"/>
  <c r="S252" i="15"/>
  <c r="R252" i="15"/>
  <c r="Q252" i="15"/>
  <c r="P252" i="15"/>
  <c r="O252" i="15"/>
  <c r="N252" i="15"/>
  <c r="M252" i="15"/>
  <c r="L252" i="15"/>
  <c r="K252" i="15"/>
  <c r="J252" i="15"/>
  <c r="I252" i="15"/>
  <c r="H252" i="15"/>
  <c r="G252" i="15"/>
  <c r="F252" i="15"/>
  <c r="E252" i="15"/>
  <c r="D252" i="15"/>
  <c r="C252" i="15"/>
  <c r="B252" i="15"/>
  <c r="U251" i="15"/>
  <c r="T251" i="15"/>
  <c r="S251" i="15"/>
  <c r="R251" i="15"/>
  <c r="Q251" i="15"/>
  <c r="P251" i="15"/>
  <c r="O251" i="15"/>
  <c r="N251" i="15"/>
  <c r="M251" i="15"/>
  <c r="L251" i="15"/>
  <c r="K251" i="15"/>
  <c r="J251" i="15"/>
  <c r="I251" i="15"/>
  <c r="H251" i="15"/>
  <c r="G251" i="15"/>
  <c r="F251" i="15"/>
  <c r="E251" i="15"/>
  <c r="D251" i="15"/>
  <c r="C251" i="15"/>
  <c r="B251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U242" i="15"/>
  <c r="T242" i="15"/>
  <c r="S242" i="15"/>
  <c r="R242" i="15"/>
  <c r="Q242" i="15"/>
  <c r="P242" i="15"/>
  <c r="O242" i="15"/>
  <c r="N242" i="15"/>
  <c r="M242" i="15"/>
  <c r="L242" i="15"/>
  <c r="K242" i="15"/>
  <c r="J242" i="15"/>
  <c r="I242" i="15"/>
  <c r="H242" i="15"/>
  <c r="G242" i="15"/>
  <c r="F242" i="15"/>
  <c r="E242" i="15"/>
  <c r="D242" i="15"/>
  <c r="C242" i="15"/>
  <c r="B242" i="15"/>
  <c r="U241" i="15"/>
  <c r="T241" i="15"/>
  <c r="S241" i="15"/>
  <c r="R241" i="15"/>
  <c r="Q241" i="15"/>
  <c r="P241" i="15"/>
  <c r="O241" i="15"/>
  <c r="N241" i="15"/>
  <c r="M241" i="15"/>
  <c r="L241" i="15"/>
  <c r="K241" i="15"/>
  <c r="J241" i="15"/>
  <c r="I241" i="15"/>
  <c r="H241" i="15"/>
  <c r="G241" i="15"/>
  <c r="F241" i="15"/>
  <c r="E241" i="15"/>
  <c r="D241" i="15"/>
  <c r="C241" i="15"/>
  <c r="B241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U233" i="15"/>
  <c r="T233" i="15"/>
  <c r="S233" i="15"/>
  <c r="R233" i="15"/>
  <c r="Q233" i="15"/>
  <c r="P233" i="15"/>
  <c r="O233" i="15"/>
  <c r="N233" i="15"/>
  <c r="M233" i="15"/>
  <c r="L233" i="15"/>
  <c r="K233" i="15"/>
  <c r="J233" i="15"/>
  <c r="I233" i="15"/>
  <c r="H233" i="15"/>
  <c r="G233" i="15"/>
  <c r="F233" i="15"/>
  <c r="E233" i="15"/>
  <c r="D233" i="15"/>
  <c r="C233" i="15"/>
  <c r="B233" i="15"/>
  <c r="U232" i="15"/>
  <c r="T232" i="15"/>
  <c r="S232" i="15"/>
  <c r="R232" i="15"/>
  <c r="Q232" i="15"/>
  <c r="P232" i="15"/>
  <c r="O232" i="15"/>
  <c r="N232" i="15"/>
  <c r="M232" i="15"/>
  <c r="L232" i="15"/>
  <c r="K232" i="15"/>
  <c r="J232" i="15"/>
  <c r="I232" i="15"/>
  <c r="H232" i="15"/>
  <c r="G232" i="15"/>
  <c r="F232" i="15"/>
  <c r="E232" i="15"/>
  <c r="D232" i="15"/>
  <c r="C232" i="15"/>
  <c r="B232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U223" i="15"/>
  <c r="T223" i="15"/>
  <c r="S223" i="15"/>
  <c r="R223" i="15"/>
  <c r="Q223" i="15"/>
  <c r="P223" i="15"/>
  <c r="O223" i="15"/>
  <c r="N223" i="15"/>
  <c r="M223" i="15"/>
  <c r="L223" i="15"/>
  <c r="K223" i="15"/>
  <c r="J223" i="15"/>
  <c r="I223" i="15"/>
  <c r="H223" i="15"/>
  <c r="G223" i="15"/>
  <c r="F223" i="15"/>
  <c r="E223" i="15"/>
  <c r="D223" i="15"/>
  <c r="C223" i="15"/>
  <c r="B223" i="15"/>
  <c r="U222" i="15"/>
  <c r="T222" i="15"/>
  <c r="S222" i="15"/>
  <c r="R222" i="15"/>
  <c r="Q222" i="15"/>
  <c r="P222" i="15"/>
  <c r="O222" i="15"/>
  <c r="N222" i="15"/>
  <c r="M222" i="15"/>
  <c r="L222" i="15"/>
  <c r="K222" i="15"/>
  <c r="J222" i="15"/>
  <c r="I222" i="15"/>
  <c r="H222" i="15"/>
  <c r="G222" i="15"/>
  <c r="F222" i="15"/>
  <c r="E222" i="15"/>
  <c r="D222" i="15"/>
  <c r="C222" i="15"/>
  <c r="B222" i="15"/>
  <c r="U221" i="15"/>
  <c r="T221" i="15"/>
  <c r="S221" i="15"/>
  <c r="R221" i="15"/>
  <c r="Q221" i="15"/>
  <c r="P221" i="15"/>
  <c r="O221" i="15"/>
  <c r="N221" i="15"/>
  <c r="M221" i="15"/>
  <c r="L221" i="15"/>
  <c r="K221" i="15"/>
  <c r="J221" i="15"/>
  <c r="I221" i="15"/>
  <c r="H221" i="15"/>
  <c r="G221" i="15"/>
  <c r="F221" i="15"/>
  <c r="E221" i="15"/>
  <c r="D221" i="15"/>
  <c r="C221" i="15"/>
  <c r="B221" i="15"/>
  <c r="U220" i="15"/>
  <c r="T220" i="15"/>
  <c r="S220" i="15"/>
  <c r="R220" i="15"/>
  <c r="Q220" i="15"/>
  <c r="P220" i="15"/>
  <c r="O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U218" i="15"/>
  <c r="T218" i="15"/>
  <c r="S218" i="15"/>
  <c r="R218" i="15"/>
  <c r="Q218" i="15"/>
  <c r="P218" i="15"/>
  <c r="O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U217" i="15"/>
  <c r="T217" i="15"/>
  <c r="S217" i="15"/>
  <c r="R217" i="15"/>
  <c r="Q217" i="15"/>
  <c r="P217" i="15"/>
  <c r="O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U216" i="15"/>
  <c r="T216" i="15"/>
  <c r="S216" i="15"/>
  <c r="R216" i="15"/>
  <c r="Q216" i="15"/>
  <c r="P216" i="15"/>
  <c r="O216" i="15"/>
  <c r="N216" i="15"/>
  <c r="M216" i="15"/>
  <c r="L216" i="15"/>
  <c r="K216" i="15"/>
  <c r="J216" i="15"/>
  <c r="I216" i="15"/>
  <c r="H216" i="15"/>
  <c r="G216" i="15"/>
  <c r="F216" i="15"/>
  <c r="E216" i="15"/>
  <c r="D216" i="15"/>
  <c r="C216" i="15"/>
  <c r="B216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U214" i="15"/>
  <c r="T214" i="15"/>
  <c r="S214" i="15"/>
  <c r="R214" i="15"/>
  <c r="Q214" i="15"/>
  <c r="P214" i="15"/>
  <c r="O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U213" i="15"/>
  <c r="T213" i="15"/>
  <c r="S213" i="15"/>
  <c r="R213" i="15"/>
  <c r="Q213" i="15"/>
  <c r="P213" i="15"/>
  <c r="O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U211" i="15"/>
  <c r="T211" i="15"/>
  <c r="S211" i="15"/>
  <c r="R211" i="15"/>
  <c r="Q211" i="15"/>
  <c r="P211" i="15"/>
  <c r="O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U210" i="15"/>
  <c r="T210" i="15"/>
  <c r="S210" i="15"/>
  <c r="R210" i="15"/>
  <c r="Q210" i="15"/>
  <c r="P210" i="15"/>
  <c r="O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U209" i="15"/>
  <c r="T209" i="15"/>
  <c r="S209" i="15"/>
  <c r="R209" i="15"/>
  <c r="Q209" i="15"/>
  <c r="P209" i="15"/>
  <c r="O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U204" i="15"/>
  <c r="T204" i="15"/>
  <c r="S204" i="15"/>
  <c r="R204" i="15"/>
  <c r="Q204" i="15"/>
  <c r="P204" i="15"/>
  <c r="O204" i="15"/>
  <c r="N204" i="15"/>
  <c r="M204" i="15"/>
  <c r="L204" i="15"/>
  <c r="K204" i="15"/>
  <c r="J204" i="15"/>
  <c r="I204" i="15"/>
  <c r="H204" i="15"/>
  <c r="G204" i="15"/>
  <c r="F204" i="15"/>
  <c r="E204" i="15"/>
  <c r="D204" i="15"/>
  <c r="C204" i="15"/>
  <c r="B204" i="15"/>
  <c r="U203" i="15"/>
  <c r="T203" i="15"/>
  <c r="S203" i="15"/>
  <c r="R203" i="15"/>
  <c r="Q203" i="15"/>
  <c r="P203" i="15"/>
  <c r="O203" i="15"/>
  <c r="N203" i="15"/>
  <c r="M203" i="15"/>
  <c r="L203" i="15"/>
  <c r="K203" i="15"/>
  <c r="J203" i="15"/>
  <c r="I203" i="15"/>
  <c r="H203" i="15"/>
  <c r="G203" i="15"/>
  <c r="F203" i="15"/>
  <c r="E203" i="15"/>
  <c r="D203" i="15"/>
  <c r="C203" i="15"/>
  <c r="B203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U199" i="15"/>
  <c r="T199" i="15"/>
  <c r="S199" i="15"/>
  <c r="R199" i="15"/>
  <c r="Q199" i="15"/>
  <c r="P199" i="15"/>
  <c r="O199" i="15"/>
  <c r="N199" i="15"/>
  <c r="M199" i="15"/>
  <c r="L199" i="15"/>
  <c r="K199" i="15"/>
  <c r="J199" i="15"/>
  <c r="I199" i="15"/>
  <c r="H199" i="15"/>
  <c r="G199" i="15"/>
  <c r="F199" i="15"/>
  <c r="E199" i="15"/>
  <c r="D199" i="15"/>
  <c r="C199" i="15"/>
  <c r="B199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U189" i="15"/>
  <c r="T189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U188" i="15"/>
  <c r="T188" i="15"/>
  <c r="S188" i="15"/>
  <c r="R188" i="15"/>
  <c r="Q188" i="15"/>
  <c r="P188" i="15"/>
  <c r="O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U187" i="15"/>
  <c r="T187" i="15"/>
  <c r="S187" i="15"/>
  <c r="R187" i="15"/>
  <c r="Q187" i="15"/>
  <c r="P187" i="15"/>
  <c r="O187" i="15"/>
  <c r="N187" i="15"/>
  <c r="M187" i="15"/>
  <c r="L187" i="15"/>
  <c r="K187" i="15"/>
  <c r="J187" i="15"/>
  <c r="I187" i="15"/>
  <c r="H187" i="15"/>
  <c r="G187" i="15"/>
  <c r="F187" i="15"/>
  <c r="E187" i="15"/>
  <c r="D187" i="15"/>
  <c r="C187" i="15"/>
  <c r="B187" i="15"/>
  <c r="U186" i="15"/>
  <c r="T186" i="15"/>
  <c r="S186" i="15"/>
  <c r="R186" i="15"/>
  <c r="Q186" i="15"/>
  <c r="P186" i="15"/>
  <c r="O186" i="15"/>
  <c r="N186" i="15"/>
  <c r="M186" i="15"/>
  <c r="L186" i="15"/>
  <c r="K186" i="15"/>
  <c r="J186" i="15"/>
  <c r="I186" i="15"/>
  <c r="H186" i="15"/>
  <c r="G186" i="15"/>
  <c r="F186" i="15"/>
  <c r="E186" i="15"/>
  <c r="D186" i="15"/>
  <c r="C186" i="15"/>
  <c r="B186" i="15"/>
  <c r="U185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U183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U182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U181" i="15"/>
  <c r="T181" i="15"/>
  <c r="S181" i="15"/>
  <c r="R181" i="15"/>
  <c r="Q181" i="15"/>
  <c r="P181" i="15"/>
  <c r="O181" i="15"/>
  <c r="N181" i="15"/>
  <c r="M181" i="15"/>
  <c r="L181" i="15"/>
  <c r="K181" i="15"/>
  <c r="J181" i="15"/>
  <c r="I181" i="15"/>
  <c r="H181" i="15"/>
  <c r="G181" i="15"/>
  <c r="F181" i="15"/>
  <c r="E181" i="15"/>
  <c r="D181" i="15"/>
  <c r="C181" i="15"/>
  <c r="B181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U179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U176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U172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U171" i="15"/>
  <c r="T171" i="15"/>
  <c r="S171" i="15"/>
  <c r="R171" i="15"/>
  <c r="Q171" i="15"/>
  <c r="P171" i="15"/>
  <c r="O171" i="15"/>
  <c r="N171" i="15"/>
  <c r="M171" i="15"/>
  <c r="L171" i="15"/>
  <c r="K171" i="15"/>
  <c r="J171" i="15"/>
  <c r="I171" i="15"/>
  <c r="H171" i="15"/>
  <c r="G171" i="15"/>
  <c r="F171" i="15"/>
  <c r="E171" i="15"/>
  <c r="D171" i="15"/>
  <c r="C171" i="15"/>
  <c r="B171" i="15"/>
  <c r="U170" i="15"/>
  <c r="T170" i="15"/>
  <c r="S170" i="15"/>
  <c r="R170" i="15"/>
  <c r="Q170" i="15"/>
  <c r="P170" i="15"/>
  <c r="O170" i="15"/>
  <c r="N170" i="15"/>
  <c r="M170" i="15"/>
  <c r="L170" i="15"/>
  <c r="K170" i="15"/>
  <c r="J170" i="15"/>
  <c r="I170" i="15"/>
  <c r="H170" i="15"/>
  <c r="G170" i="15"/>
  <c r="F170" i="15"/>
  <c r="E170" i="15"/>
  <c r="D170" i="15"/>
  <c r="C170" i="15"/>
  <c r="B170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U164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U163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163" i="15"/>
  <c r="U162" i="15"/>
  <c r="T162" i="15"/>
  <c r="S162" i="15"/>
  <c r="R162" i="15"/>
  <c r="Q162" i="15"/>
  <c r="P162" i="15"/>
  <c r="O162" i="15"/>
  <c r="N162" i="15"/>
  <c r="M162" i="15"/>
  <c r="L162" i="15"/>
  <c r="K162" i="15"/>
  <c r="J162" i="15"/>
  <c r="I162" i="15"/>
  <c r="H162" i="15"/>
  <c r="G162" i="15"/>
  <c r="F162" i="15"/>
  <c r="E162" i="15"/>
  <c r="D162" i="15"/>
  <c r="C162" i="15"/>
  <c r="B162" i="15"/>
  <c r="U161" i="15"/>
  <c r="T161" i="15"/>
  <c r="S161" i="15"/>
  <c r="R161" i="15"/>
  <c r="Q161" i="15"/>
  <c r="P161" i="15"/>
  <c r="O161" i="15"/>
  <c r="N161" i="15"/>
  <c r="M161" i="15"/>
  <c r="L161" i="15"/>
  <c r="K161" i="15"/>
  <c r="J161" i="15"/>
  <c r="I161" i="15"/>
  <c r="H161" i="15"/>
  <c r="G161" i="15"/>
  <c r="F161" i="15"/>
  <c r="E161" i="15"/>
  <c r="D161" i="15"/>
  <c r="C161" i="15"/>
  <c r="B161" i="15"/>
  <c r="U160" i="15"/>
  <c r="T160" i="15"/>
  <c r="S160" i="15"/>
  <c r="R160" i="15"/>
  <c r="Q160" i="15"/>
  <c r="P160" i="15"/>
  <c r="O160" i="15"/>
  <c r="N160" i="15"/>
  <c r="M160" i="15"/>
  <c r="L160" i="15"/>
  <c r="K160" i="15"/>
  <c r="J160" i="15"/>
  <c r="I160" i="15"/>
  <c r="H160" i="15"/>
  <c r="G160" i="15"/>
  <c r="F160" i="15"/>
  <c r="E160" i="15"/>
  <c r="D160" i="15"/>
  <c r="C160" i="15"/>
  <c r="B160" i="15"/>
  <c r="U159" i="15"/>
  <c r="T159" i="15"/>
  <c r="S159" i="15"/>
  <c r="R159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D159" i="15"/>
  <c r="C159" i="15"/>
  <c r="B159" i="15"/>
  <c r="U158" i="15"/>
  <c r="T158" i="15"/>
  <c r="S158" i="15"/>
  <c r="R158" i="15"/>
  <c r="Q158" i="15"/>
  <c r="P158" i="15"/>
  <c r="O158" i="15"/>
  <c r="N158" i="15"/>
  <c r="M158" i="15"/>
  <c r="L158" i="15"/>
  <c r="K158" i="15"/>
  <c r="J158" i="15"/>
  <c r="I158" i="15"/>
  <c r="H158" i="15"/>
  <c r="G158" i="15"/>
  <c r="F158" i="15"/>
  <c r="E158" i="15"/>
  <c r="D158" i="15"/>
  <c r="C158" i="15"/>
  <c r="B158" i="15"/>
  <c r="U157" i="15"/>
  <c r="T157" i="15"/>
  <c r="S157" i="15"/>
  <c r="R157" i="15"/>
  <c r="Q157" i="15"/>
  <c r="P157" i="15"/>
  <c r="O157" i="15"/>
  <c r="N157" i="15"/>
  <c r="M157" i="15"/>
  <c r="L157" i="15"/>
  <c r="K157" i="15"/>
  <c r="J157" i="15"/>
  <c r="I157" i="15"/>
  <c r="H157" i="15"/>
  <c r="G157" i="15"/>
  <c r="F157" i="15"/>
  <c r="E157" i="15"/>
  <c r="D157" i="15"/>
  <c r="C157" i="15"/>
  <c r="B157" i="15"/>
  <c r="U156" i="15"/>
  <c r="T156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C156" i="15"/>
  <c r="B156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U147" i="15"/>
  <c r="T147" i="15"/>
  <c r="S147" i="15"/>
  <c r="R147" i="15"/>
  <c r="Q147" i="15"/>
  <c r="P147" i="15"/>
  <c r="O147" i="15"/>
  <c r="N147" i="15"/>
  <c r="M147" i="15"/>
  <c r="L147" i="15"/>
  <c r="K147" i="15"/>
  <c r="J147" i="15"/>
  <c r="I147" i="15"/>
  <c r="H147" i="15"/>
  <c r="G147" i="15"/>
  <c r="F147" i="15"/>
  <c r="E147" i="15"/>
  <c r="D147" i="15"/>
  <c r="C147" i="15"/>
  <c r="B147" i="15"/>
  <c r="U146" i="15"/>
  <c r="T146" i="15"/>
  <c r="S146" i="15"/>
  <c r="R146" i="15"/>
  <c r="Q146" i="15"/>
  <c r="P146" i="15"/>
  <c r="O146" i="15"/>
  <c r="N146" i="15"/>
  <c r="M146" i="15"/>
  <c r="L146" i="15"/>
  <c r="K146" i="15"/>
  <c r="J146" i="15"/>
  <c r="I146" i="15"/>
  <c r="H146" i="15"/>
  <c r="G146" i="15"/>
  <c r="F146" i="15"/>
  <c r="E146" i="15"/>
  <c r="D146" i="15"/>
  <c r="C146" i="15"/>
  <c r="B146" i="15"/>
  <c r="U145" i="15"/>
  <c r="T145" i="15"/>
  <c r="S145" i="15"/>
  <c r="R145" i="15"/>
  <c r="Q145" i="15"/>
  <c r="P145" i="15"/>
  <c r="O145" i="15"/>
  <c r="N145" i="15"/>
  <c r="M145" i="15"/>
  <c r="L145" i="15"/>
  <c r="K145" i="15"/>
  <c r="J145" i="15"/>
  <c r="I145" i="15"/>
  <c r="H145" i="15"/>
  <c r="G145" i="15"/>
  <c r="F145" i="15"/>
  <c r="E145" i="15"/>
  <c r="D145" i="15"/>
  <c r="C145" i="15"/>
  <c r="B145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U136" i="15"/>
  <c r="T136" i="15"/>
  <c r="S136" i="15"/>
  <c r="R136" i="15"/>
  <c r="Q136" i="15"/>
  <c r="P136" i="15"/>
  <c r="O136" i="15"/>
  <c r="N136" i="15"/>
  <c r="M136" i="15"/>
  <c r="L136" i="15"/>
  <c r="K136" i="15"/>
  <c r="J136" i="15"/>
  <c r="I136" i="15"/>
  <c r="H136" i="15"/>
  <c r="G136" i="15"/>
  <c r="F136" i="15"/>
  <c r="E136" i="15"/>
  <c r="D136" i="15"/>
  <c r="C136" i="15"/>
  <c r="B136" i="15"/>
  <c r="U135" i="15"/>
  <c r="T135" i="15"/>
  <c r="S135" i="15"/>
  <c r="R135" i="15"/>
  <c r="Q135" i="15"/>
  <c r="P135" i="15"/>
  <c r="O135" i="15"/>
  <c r="N135" i="15"/>
  <c r="M135" i="15"/>
  <c r="L135" i="15"/>
  <c r="K135" i="15"/>
  <c r="J135" i="15"/>
  <c r="I135" i="15"/>
  <c r="H135" i="15"/>
  <c r="G135" i="15"/>
  <c r="F135" i="15"/>
  <c r="E135" i="15"/>
  <c r="D135" i="15"/>
  <c r="C135" i="15"/>
  <c r="B135" i="15"/>
  <c r="U134" i="15"/>
  <c r="T134" i="15"/>
  <c r="S134" i="15"/>
  <c r="R134" i="15"/>
  <c r="Q134" i="15"/>
  <c r="P134" i="15"/>
  <c r="O134" i="15"/>
  <c r="N134" i="15"/>
  <c r="M134" i="15"/>
  <c r="L134" i="15"/>
  <c r="K134" i="15"/>
  <c r="J134" i="15"/>
  <c r="I134" i="15"/>
  <c r="H134" i="15"/>
  <c r="G134" i="15"/>
  <c r="F134" i="15"/>
  <c r="E134" i="15"/>
  <c r="D134" i="15"/>
  <c r="C134" i="15"/>
  <c r="B134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U125" i="15"/>
  <c r="T125" i="15"/>
  <c r="S125" i="15"/>
  <c r="R125" i="15"/>
  <c r="Q125" i="15"/>
  <c r="P125" i="15"/>
  <c r="O125" i="15"/>
  <c r="N125" i="15"/>
  <c r="M125" i="15"/>
  <c r="L125" i="15"/>
  <c r="K125" i="15"/>
  <c r="J125" i="15"/>
  <c r="I125" i="15"/>
  <c r="H125" i="15"/>
  <c r="G125" i="15"/>
  <c r="F125" i="15"/>
  <c r="E125" i="15"/>
  <c r="D125" i="15"/>
  <c r="C125" i="15"/>
  <c r="B125" i="15"/>
  <c r="U124" i="15"/>
  <c r="T124" i="15"/>
  <c r="S124" i="15"/>
  <c r="R124" i="15"/>
  <c r="Q124" i="15"/>
  <c r="P124" i="15"/>
  <c r="O124" i="15"/>
  <c r="N124" i="15"/>
  <c r="M124" i="15"/>
  <c r="L124" i="15"/>
  <c r="K124" i="15"/>
  <c r="J124" i="15"/>
  <c r="I124" i="15"/>
  <c r="H124" i="15"/>
  <c r="G124" i="15"/>
  <c r="F124" i="15"/>
  <c r="E124" i="15"/>
  <c r="D124" i="15"/>
  <c r="C124" i="15"/>
  <c r="B124" i="15"/>
  <c r="U123" i="15"/>
  <c r="T123" i="15"/>
  <c r="S123" i="15"/>
  <c r="R123" i="15"/>
  <c r="Q123" i="15"/>
  <c r="P123" i="15"/>
  <c r="O123" i="15"/>
  <c r="N123" i="15"/>
  <c r="M123" i="15"/>
  <c r="L123" i="15"/>
  <c r="K123" i="15"/>
  <c r="J123" i="15"/>
  <c r="I123" i="15"/>
  <c r="H123" i="15"/>
  <c r="G123" i="15"/>
  <c r="F123" i="15"/>
  <c r="E123" i="15"/>
  <c r="D123" i="15"/>
  <c r="C123" i="15"/>
  <c r="B123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U114" i="15"/>
  <c r="T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F114" i="15"/>
  <c r="E114" i="15"/>
  <c r="D114" i="15"/>
  <c r="C114" i="15"/>
  <c r="B114" i="15"/>
  <c r="U113" i="15"/>
  <c r="T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F113" i="15"/>
  <c r="E113" i="15"/>
  <c r="D113" i="15"/>
  <c r="C113" i="15"/>
  <c r="B113" i="15"/>
  <c r="U112" i="15"/>
  <c r="T112" i="15"/>
  <c r="S112" i="15"/>
  <c r="R112" i="15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D112" i="15"/>
  <c r="C112" i="15"/>
  <c r="B112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U103" i="15"/>
  <c r="T103" i="15"/>
  <c r="S103" i="15"/>
  <c r="R103" i="15"/>
  <c r="Q103" i="15"/>
  <c r="P103" i="15"/>
  <c r="O103" i="15"/>
  <c r="N103" i="15"/>
  <c r="M103" i="15"/>
  <c r="L103" i="15"/>
  <c r="K103" i="15"/>
  <c r="J103" i="15"/>
  <c r="I103" i="15"/>
  <c r="H103" i="15"/>
  <c r="G103" i="15"/>
  <c r="F103" i="15"/>
  <c r="E103" i="15"/>
  <c r="D103" i="15"/>
  <c r="C103" i="15"/>
  <c r="B103" i="15"/>
  <c r="U102" i="15"/>
  <c r="T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F102" i="15"/>
  <c r="E102" i="15"/>
  <c r="D102" i="15"/>
  <c r="C102" i="15"/>
  <c r="B102" i="15"/>
  <c r="U101" i="15"/>
  <c r="T101" i="15"/>
  <c r="S101" i="15"/>
  <c r="R101" i="15"/>
  <c r="Q101" i="15"/>
  <c r="P101" i="15"/>
  <c r="O101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B101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W271" i="25"/>
  <c r="V271" i="25"/>
  <c r="U271" i="25"/>
  <c r="T271" i="25"/>
  <c r="S271" i="25"/>
  <c r="R271" i="25"/>
  <c r="Q271" i="25"/>
  <c r="P271" i="25"/>
  <c r="O271" i="25"/>
  <c r="N271" i="25"/>
  <c r="M271" i="25"/>
  <c r="L271" i="25"/>
  <c r="K271" i="25"/>
  <c r="J271" i="25"/>
  <c r="I271" i="25"/>
  <c r="H271" i="25"/>
  <c r="G271" i="25"/>
  <c r="F271" i="25"/>
  <c r="E271" i="25"/>
  <c r="D271" i="25"/>
  <c r="C271" i="25"/>
  <c r="B271" i="25"/>
  <c r="A271" i="25"/>
  <c r="W270" i="25"/>
  <c r="V270" i="25"/>
  <c r="U270" i="25"/>
  <c r="T270" i="25"/>
  <c r="S270" i="25"/>
  <c r="R270" i="25"/>
  <c r="Q270" i="25"/>
  <c r="P270" i="25"/>
  <c r="O270" i="25"/>
  <c r="N270" i="25"/>
  <c r="M270" i="25"/>
  <c r="L270" i="25"/>
  <c r="K270" i="25"/>
  <c r="J270" i="25"/>
  <c r="I270" i="25"/>
  <c r="H270" i="25"/>
  <c r="G270" i="25"/>
  <c r="F270" i="25"/>
  <c r="E270" i="25"/>
  <c r="D270" i="25"/>
  <c r="C270" i="25"/>
  <c r="B270" i="25"/>
  <c r="A270" i="25"/>
  <c r="W269" i="25"/>
  <c r="V269" i="25"/>
  <c r="U269" i="25"/>
  <c r="T269" i="25"/>
  <c r="S269" i="25"/>
  <c r="R269" i="25"/>
  <c r="Q269" i="25"/>
  <c r="P269" i="25"/>
  <c r="O269" i="25"/>
  <c r="N269" i="25"/>
  <c r="M269" i="25"/>
  <c r="L269" i="25"/>
  <c r="K269" i="25"/>
  <c r="J269" i="25"/>
  <c r="I269" i="25"/>
  <c r="H269" i="25"/>
  <c r="G269" i="25"/>
  <c r="F269" i="25"/>
  <c r="E269" i="25"/>
  <c r="D269" i="25"/>
  <c r="C269" i="25"/>
  <c r="B269" i="25"/>
  <c r="A269" i="25"/>
  <c r="W268" i="25"/>
  <c r="V268" i="25"/>
  <c r="U268" i="25"/>
  <c r="T268" i="25"/>
  <c r="S268" i="25"/>
  <c r="R268" i="25"/>
  <c r="Q268" i="25"/>
  <c r="P268" i="25"/>
  <c r="O268" i="25"/>
  <c r="N268" i="25"/>
  <c r="M268" i="25"/>
  <c r="L268" i="25"/>
  <c r="K268" i="25"/>
  <c r="J268" i="25"/>
  <c r="I268" i="25"/>
  <c r="H268" i="25"/>
  <c r="G268" i="25"/>
  <c r="F268" i="25"/>
  <c r="E268" i="25"/>
  <c r="D268" i="25"/>
  <c r="C268" i="25"/>
  <c r="B268" i="25"/>
  <c r="A268" i="25"/>
  <c r="W267" i="25"/>
  <c r="V267" i="25"/>
  <c r="U267" i="25"/>
  <c r="T267" i="25"/>
  <c r="S267" i="25"/>
  <c r="R267" i="25"/>
  <c r="Q267" i="25"/>
  <c r="P267" i="25"/>
  <c r="O267" i="25"/>
  <c r="N267" i="25"/>
  <c r="M267" i="25"/>
  <c r="L267" i="25"/>
  <c r="K267" i="25"/>
  <c r="J267" i="25"/>
  <c r="I267" i="25"/>
  <c r="H267" i="25"/>
  <c r="G267" i="25"/>
  <c r="F267" i="25"/>
  <c r="E267" i="25"/>
  <c r="D267" i="25"/>
  <c r="C267" i="25"/>
  <c r="B267" i="25"/>
  <c r="A267" i="25"/>
  <c r="W266" i="25"/>
  <c r="V266" i="25"/>
  <c r="U266" i="25"/>
  <c r="T266" i="25"/>
  <c r="S266" i="25"/>
  <c r="R266" i="25"/>
  <c r="Q266" i="25"/>
  <c r="P266" i="25"/>
  <c r="O266" i="25"/>
  <c r="N266" i="25"/>
  <c r="M266" i="25"/>
  <c r="L266" i="25"/>
  <c r="K266" i="25"/>
  <c r="J266" i="25"/>
  <c r="I266" i="25"/>
  <c r="H266" i="25"/>
  <c r="G266" i="25"/>
  <c r="F266" i="25"/>
  <c r="E266" i="25"/>
  <c r="D266" i="25"/>
  <c r="C266" i="25"/>
  <c r="B266" i="25"/>
  <c r="A266" i="25"/>
  <c r="W265" i="25"/>
  <c r="V265" i="25"/>
  <c r="U265" i="25"/>
  <c r="T265" i="25"/>
  <c r="S265" i="25"/>
  <c r="R265" i="25"/>
  <c r="Q265" i="25"/>
  <c r="P265" i="25"/>
  <c r="O265" i="25"/>
  <c r="N265" i="25"/>
  <c r="M265" i="25"/>
  <c r="L265" i="25"/>
  <c r="K265" i="25"/>
  <c r="J265" i="25"/>
  <c r="I265" i="25"/>
  <c r="H265" i="25"/>
  <c r="G265" i="25"/>
  <c r="F265" i="25"/>
  <c r="E265" i="25"/>
  <c r="D265" i="25"/>
  <c r="C265" i="25"/>
  <c r="B265" i="25"/>
  <c r="A265" i="25"/>
  <c r="W264" i="25"/>
  <c r="V264" i="25"/>
  <c r="U264" i="25"/>
  <c r="T264" i="25"/>
  <c r="S264" i="25"/>
  <c r="R264" i="25"/>
  <c r="Q264" i="25"/>
  <c r="P264" i="25"/>
  <c r="O264" i="25"/>
  <c r="N264" i="25"/>
  <c r="M264" i="25"/>
  <c r="L264" i="25"/>
  <c r="K264" i="25"/>
  <c r="J264" i="25"/>
  <c r="I264" i="25"/>
  <c r="H264" i="25"/>
  <c r="G264" i="25"/>
  <c r="F264" i="25"/>
  <c r="E264" i="25"/>
  <c r="D264" i="25"/>
  <c r="C264" i="25"/>
  <c r="B264" i="25"/>
  <c r="A264" i="25"/>
  <c r="W263" i="25"/>
  <c r="V263" i="25"/>
  <c r="U263" i="25"/>
  <c r="T263" i="25"/>
  <c r="S263" i="25"/>
  <c r="R263" i="25"/>
  <c r="Q263" i="25"/>
  <c r="P263" i="25"/>
  <c r="O263" i="25"/>
  <c r="N263" i="25"/>
  <c r="M263" i="25"/>
  <c r="L263" i="25"/>
  <c r="K263" i="25"/>
  <c r="J263" i="25"/>
  <c r="I263" i="25"/>
  <c r="H263" i="25"/>
  <c r="G263" i="25"/>
  <c r="F263" i="25"/>
  <c r="E263" i="25"/>
  <c r="D263" i="25"/>
  <c r="C263" i="25"/>
  <c r="B263" i="25"/>
  <c r="A263" i="25"/>
  <c r="W262" i="25"/>
  <c r="V262" i="25"/>
  <c r="U262" i="25"/>
  <c r="T262" i="25"/>
  <c r="S262" i="25"/>
  <c r="R262" i="25"/>
  <c r="Q262" i="25"/>
  <c r="P262" i="25"/>
  <c r="O262" i="25"/>
  <c r="N262" i="25"/>
  <c r="M262" i="25"/>
  <c r="L262" i="25"/>
  <c r="K262" i="25"/>
  <c r="J262" i="25"/>
  <c r="I262" i="25"/>
  <c r="H262" i="25"/>
  <c r="G262" i="25"/>
  <c r="F262" i="25"/>
  <c r="E262" i="25"/>
  <c r="D262" i="25"/>
  <c r="C262" i="25"/>
  <c r="B262" i="25"/>
  <c r="A262" i="25"/>
  <c r="W261" i="25"/>
  <c r="V261" i="25"/>
  <c r="U261" i="25"/>
  <c r="T261" i="25"/>
  <c r="S261" i="25"/>
  <c r="R261" i="25"/>
  <c r="Q261" i="25"/>
  <c r="P261" i="25"/>
  <c r="O261" i="25"/>
  <c r="N261" i="25"/>
  <c r="M261" i="25"/>
  <c r="L261" i="25"/>
  <c r="K261" i="25"/>
  <c r="J261" i="25"/>
  <c r="I261" i="25"/>
  <c r="H261" i="25"/>
  <c r="G261" i="25"/>
  <c r="F261" i="25"/>
  <c r="E261" i="25"/>
  <c r="D261" i="25"/>
  <c r="C261" i="25"/>
  <c r="B261" i="25"/>
  <c r="A261" i="25"/>
  <c r="W260" i="25"/>
  <c r="V260" i="25"/>
  <c r="U260" i="25"/>
  <c r="T260" i="25"/>
  <c r="S260" i="25"/>
  <c r="R260" i="25"/>
  <c r="Q260" i="25"/>
  <c r="P260" i="25"/>
  <c r="O260" i="25"/>
  <c r="N260" i="25"/>
  <c r="M260" i="25"/>
  <c r="L260" i="25"/>
  <c r="K260" i="25"/>
  <c r="J260" i="25"/>
  <c r="I260" i="25"/>
  <c r="H260" i="25"/>
  <c r="G260" i="25"/>
  <c r="F260" i="25"/>
  <c r="E260" i="25"/>
  <c r="D260" i="25"/>
  <c r="C260" i="25"/>
  <c r="B260" i="25"/>
  <c r="A260" i="25"/>
  <c r="W259" i="25"/>
  <c r="V259" i="25"/>
  <c r="U259" i="25"/>
  <c r="T259" i="25"/>
  <c r="S259" i="25"/>
  <c r="R259" i="25"/>
  <c r="Q259" i="25"/>
  <c r="P259" i="25"/>
  <c r="O259" i="25"/>
  <c r="N259" i="25"/>
  <c r="M259" i="25"/>
  <c r="L259" i="25"/>
  <c r="K259" i="25"/>
  <c r="J259" i="25"/>
  <c r="I259" i="25"/>
  <c r="H259" i="25"/>
  <c r="G259" i="25"/>
  <c r="F259" i="25"/>
  <c r="E259" i="25"/>
  <c r="D259" i="25"/>
  <c r="C259" i="25"/>
  <c r="B259" i="25"/>
  <c r="A259" i="25"/>
  <c r="W258" i="25"/>
  <c r="V258" i="25"/>
  <c r="U258" i="25"/>
  <c r="T258" i="25"/>
  <c r="S258" i="25"/>
  <c r="R258" i="25"/>
  <c r="Q258" i="25"/>
  <c r="P258" i="25"/>
  <c r="O258" i="25"/>
  <c r="N258" i="25"/>
  <c r="M258" i="25"/>
  <c r="L258" i="25"/>
  <c r="K258" i="25"/>
  <c r="J258" i="25"/>
  <c r="I258" i="25"/>
  <c r="H258" i="25"/>
  <c r="G258" i="25"/>
  <c r="F258" i="25"/>
  <c r="E258" i="25"/>
  <c r="D258" i="25"/>
  <c r="C258" i="25"/>
  <c r="B258" i="25"/>
  <c r="A258" i="25"/>
  <c r="W257" i="25"/>
  <c r="V257" i="25"/>
  <c r="U257" i="25"/>
  <c r="T257" i="25"/>
  <c r="S257" i="25"/>
  <c r="R257" i="25"/>
  <c r="Q257" i="25"/>
  <c r="P257" i="25"/>
  <c r="O257" i="25"/>
  <c r="N257" i="25"/>
  <c r="M257" i="25"/>
  <c r="L257" i="25"/>
  <c r="K257" i="25"/>
  <c r="J257" i="25"/>
  <c r="I257" i="25"/>
  <c r="H257" i="25"/>
  <c r="G257" i="25"/>
  <c r="F257" i="25"/>
  <c r="E257" i="25"/>
  <c r="D257" i="25"/>
  <c r="C257" i="25"/>
  <c r="B257" i="25"/>
  <c r="A257" i="25"/>
  <c r="W256" i="25"/>
  <c r="V256" i="25"/>
  <c r="U256" i="25"/>
  <c r="T256" i="25"/>
  <c r="S256" i="25"/>
  <c r="R256" i="25"/>
  <c r="Q256" i="25"/>
  <c r="P256" i="25"/>
  <c r="O256" i="25"/>
  <c r="N256" i="25"/>
  <c r="M256" i="25"/>
  <c r="L256" i="25"/>
  <c r="K256" i="25"/>
  <c r="J256" i="25"/>
  <c r="I256" i="25"/>
  <c r="H256" i="25"/>
  <c r="G256" i="25"/>
  <c r="F256" i="25"/>
  <c r="E256" i="25"/>
  <c r="D256" i="25"/>
  <c r="C256" i="25"/>
  <c r="B256" i="25"/>
  <c r="A256" i="25"/>
  <c r="W255" i="25"/>
  <c r="V255" i="25"/>
  <c r="U255" i="25"/>
  <c r="T255" i="25"/>
  <c r="S255" i="25"/>
  <c r="R255" i="25"/>
  <c r="Q255" i="25"/>
  <c r="P255" i="25"/>
  <c r="O255" i="25"/>
  <c r="N255" i="25"/>
  <c r="M255" i="25"/>
  <c r="L255" i="25"/>
  <c r="K255" i="25"/>
  <c r="J255" i="25"/>
  <c r="I255" i="25"/>
  <c r="H255" i="25"/>
  <c r="G255" i="25"/>
  <c r="F255" i="25"/>
  <c r="E255" i="25"/>
  <c r="D255" i="25"/>
  <c r="C255" i="25"/>
  <c r="B255" i="25"/>
  <c r="A255" i="25"/>
  <c r="W254" i="25"/>
  <c r="V254" i="25"/>
  <c r="U254" i="25"/>
  <c r="T254" i="25"/>
  <c r="S254" i="25"/>
  <c r="R254" i="25"/>
  <c r="Q254" i="25"/>
  <c r="P254" i="25"/>
  <c r="O254" i="25"/>
  <c r="N254" i="25"/>
  <c r="M254" i="25"/>
  <c r="L254" i="25"/>
  <c r="K254" i="25"/>
  <c r="J254" i="25"/>
  <c r="I254" i="25"/>
  <c r="H254" i="25"/>
  <c r="G254" i="25"/>
  <c r="F254" i="25"/>
  <c r="E254" i="25"/>
  <c r="D254" i="25"/>
  <c r="C254" i="25"/>
  <c r="B254" i="25"/>
  <c r="A254" i="25"/>
  <c r="W253" i="25"/>
  <c r="V253" i="25"/>
  <c r="U253" i="25"/>
  <c r="T253" i="25"/>
  <c r="S253" i="25"/>
  <c r="R253" i="25"/>
  <c r="Q253" i="25"/>
  <c r="P253" i="25"/>
  <c r="O253" i="25"/>
  <c r="N253" i="25"/>
  <c r="M253" i="25"/>
  <c r="L253" i="25"/>
  <c r="K253" i="25"/>
  <c r="J253" i="25"/>
  <c r="I253" i="25"/>
  <c r="H253" i="25"/>
  <c r="G253" i="25"/>
  <c r="F253" i="25"/>
  <c r="E253" i="25"/>
  <c r="D253" i="25"/>
  <c r="C253" i="25"/>
  <c r="B253" i="25"/>
  <c r="A253" i="25"/>
  <c r="W252" i="25"/>
  <c r="V252" i="25"/>
  <c r="U252" i="25"/>
  <c r="T252" i="25"/>
  <c r="S252" i="25"/>
  <c r="R252" i="25"/>
  <c r="Q252" i="25"/>
  <c r="P252" i="25"/>
  <c r="O252" i="25"/>
  <c r="N252" i="25"/>
  <c r="M252" i="25"/>
  <c r="L252" i="25"/>
  <c r="K252" i="25"/>
  <c r="J252" i="25"/>
  <c r="I252" i="25"/>
  <c r="H252" i="25"/>
  <c r="G252" i="25"/>
  <c r="F252" i="25"/>
  <c r="E252" i="25"/>
  <c r="D252" i="25"/>
  <c r="C252" i="25"/>
  <c r="B252" i="25"/>
  <c r="A252" i="25"/>
  <c r="W251" i="25"/>
  <c r="V251" i="25"/>
  <c r="U251" i="25"/>
  <c r="T251" i="25"/>
  <c r="S251" i="25"/>
  <c r="R251" i="25"/>
  <c r="Q251" i="25"/>
  <c r="P251" i="25"/>
  <c r="O251" i="25"/>
  <c r="N251" i="25"/>
  <c r="M251" i="25"/>
  <c r="L251" i="25"/>
  <c r="K251" i="25"/>
  <c r="J251" i="25"/>
  <c r="I251" i="25"/>
  <c r="H251" i="25"/>
  <c r="G251" i="25"/>
  <c r="F251" i="25"/>
  <c r="E251" i="25"/>
  <c r="D251" i="25"/>
  <c r="C251" i="25"/>
  <c r="B251" i="25"/>
  <c r="A251" i="25"/>
  <c r="W250" i="25"/>
  <c r="V250" i="25"/>
  <c r="U250" i="25"/>
  <c r="T250" i="25"/>
  <c r="S250" i="25"/>
  <c r="R250" i="25"/>
  <c r="Q250" i="25"/>
  <c r="P250" i="25"/>
  <c r="O250" i="25"/>
  <c r="N250" i="25"/>
  <c r="M250" i="25"/>
  <c r="L250" i="25"/>
  <c r="K250" i="25"/>
  <c r="J250" i="25"/>
  <c r="I250" i="25"/>
  <c r="H250" i="25"/>
  <c r="G250" i="25"/>
  <c r="F250" i="25"/>
  <c r="E250" i="25"/>
  <c r="D250" i="25"/>
  <c r="C250" i="25"/>
  <c r="B250" i="25"/>
  <c r="A250" i="25"/>
  <c r="W249" i="25"/>
  <c r="V249" i="25"/>
  <c r="U249" i="25"/>
  <c r="T249" i="25"/>
  <c r="S249" i="25"/>
  <c r="R249" i="25"/>
  <c r="Q249" i="25"/>
  <c r="P249" i="25"/>
  <c r="O249" i="25"/>
  <c r="N249" i="25"/>
  <c r="M249" i="25"/>
  <c r="L249" i="25"/>
  <c r="K249" i="25"/>
  <c r="J249" i="25"/>
  <c r="I249" i="25"/>
  <c r="H249" i="25"/>
  <c r="G249" i="25"/>
  <c r="F249" i="25"/>
  <c r="E249" i="25"/>
  <c r="D249" i="25"/>
  <c r="C249" i="25"/>
  <c r="B249" i="25"/>
  <c r="A249" i="25"/>
  <c r="W248" i="25"/>
  <c r="V248" i="25"/>
  <c r="U248" i="25"/>
  <c r="T248" i="25"/>
  <c r="S248" i="25"/>
  <c r="R248" i="25"/>
  <c r="Q248" i="25"/>
  <c r="P248" i="25"/>
  <c r="O248" i="25"/>
  <c r="N248" i="25"/>
  <c r="M248" i="25"/>
  <c r="L248" i="25"/>
  <c r="K248" i="25"/>
  <c r="J248" i="25"/>
  <c r="I248" i="25"/>
  <c r="H248" i="25"/>
  <c r="G248" i="25"/>
  <c r="F248" i="25"/>
  <c r="E248" i="25"/>
  <c r="D248" i="25"/>
  <c r="C248" i="25"/>
  <c r="B248" i="25"/>
  <c r="A248" i="25"/>
  <c r="W247" i="25"/>
  <c r="V247" i="25"/>
  <c r="U247" i="25"/>
  <c r="T247" i="25"/>
  <c r="S247" i="25"/>
  <c r="R247" i="25"/>
  <c r="Q247" i="25"/>
  <c r="P247" i="25"/>
  <c r="O247" i="25"/>
  <c r="N247" i="25"/>
  <c r="M247" i="25"/>
  <c r="L247" i="25"/>
  <c r="K247" i="25"/>
  <c r="J247" i="25"/>
  <c r="I247" i="25"/>
  <c r="H247" i="25"/>
  <c r="G247" i="25"/>
  <c r="F247" i="25"/>
  <c r="E247" i="25"/>
  <c r="D247" i="25"/>
  <c r="C247" i="25"/>
  <c r="B247" i="25"/>
  <c r="A247" i="25"/>
  <c r="W246" i="25"/>
  <c r="V246" i="25"/>
  <c r="U246" i="25"/>
  <c r="T246" i="25"/>
  <c r="S246" i="25"/>
  <c r="R246" i="25"/>
  <c r="Q246" i="25"/>
  <c r="P246" i="25"/>
  <c r="O246" i="25"/>
  <c r="N246" i="25"/>
  <c r="M246" i="25"/>
  <c r="L246" i="25"/>
  <c r="K246" i="25"/>
  <c r="J246" i="25"/>
  <c r="I246" i="25"/>
  <c r="H246" i="25"/>
  <c r="G246" i="25"/>
  <c r="F246" i="25"/>
  <c r="E246" i="25"/>
  <c r="D246" i="25"/>
  <c r="C246" i="25"/>
  <c r="B246" i="25"/>
  <c r="A246" i="25"/>
  <c r="W245" i="25"/>
  <c r="V245" i="25"/>
  <c r="U245" i="25"/>
  <c r="T245" i="25"/>
  <c r="S245" i="25"/>
  <c r="R245" i="25"/>
  <c r="Q245" i="25"/>
  <c r="P245" i="25"/>
  <c r="O245" i="25"/>
  <c r="N245" i="25"/>
  <c r="M245" i="25"/>
  <c r="L245" i="25"/>
  <c r="K245" i="25"/>
  <c r="J245" i="25"/>
  <c r="I245" i="25"/>
  <c r="H245" i="25"/>
  <c r="G245" i="25"/>
  <c r="F245" i="25"/>
  <c r="E245" i="25"/>
  <c r="D245" i="25"/>
  <c r="C245" i="25"/>
  <c r="B245" i="25"/>
  <c r="A245" i="25"/>
  <c r="W244" i="25"/>
  <c r="V244" i="25"/>
  <c r="U244" i="25"/>
  <c r="T244" i="25"/>
  <c r="S244" i="25"/>
  <c r="R244" i="25"/>
  <c r="Q244" i="25"/>
  <c r="P244" i="25"/>
  <c r="O244" i="25"/>
  <c r="N244" i="25"/>
  <c r="M244" i="25"/>
  <c r="L244" i="25"/>
  <c r="K244" i="25"/>
  <c r="J244" i="25"/>
  <c r="I244" i="25"/>
  <c r="H244" i="25"/>
  <c r="G244" i="25"/>
  <c r="F244" i="25"/>
  <c r="E244" i="25"/>
  <c r="D244" i="25"/>
  <c r="C244" i="25"/>
  <c r="B244" i="25"/>
  <c r="A244" i="25"/>
  <c r="W243" i="25"/>
  <c r="V243" i="25"/>
  <c r="U243" i="25"/>
  <c r="T243" i="25"/>
  <c r="S243" i="25"/>
  <c r="R243" i="25"/>
  <c r="Q243" i="25"/>
  <c r="P243" i="25"/>
  <c r="O243" i="25"/>
  <c r="N243" i="25"/>
  <c r="M243" i="25"/>
  <c r="L243" i="25"/>
  <c r="K243" i="25"/>
  <c r="J243" i="25"/>
  <c r="I243" i="25"/>
  <c r="H243" i="25"/>
  <c r="G243" i="25"/>
  <c r="F243" i="25"/>
  <c r="E243" i="25"/>
  <c r="D243" i="25"/>
  <c r="C243" i="25"/>
  <c r="B243" i="25"/>
  <c r="A243" i="25"/>
  <c r="W242" i="25"/>
  <c r="V242" i="25"/>
  <c r="U242" i="25"/>
  <c r="T242" i="25"/>
  <c r="S242" i="25"/>
  <c r="R242" i="25"/>
  <c r="Q242" i="25"/>
  <c r="P242" i="25"/>
  <c r="O242" i="25"/>
  <c r="N242" i="25"/>
  <c r="M242" i="25"/>
  <c r="L242" i="25"/>
  <c r="K242" i="25"/>
  <c r="J242" i="25"/>
  <c r="I242" i="25"/>
  <c r="H242" i="25"/>
  <c r="G242" i="25"/>
  <c r="F242" i="25"/>
  <c r="E242" i="25"/>
  <c r="D242" i="25"/>
  <c r="C242" i="25"/>
  <c r="B242" i="25"/>
  <c r="A242" i="25"/>
  <c r="W241" i="25"/>
  <c r="V241" i="25"/>
  <c r="U241" i="25"/>
  <c r="T241" i="25"/>
  <c r="S241" i="25"/>
  <c r="R241" i="25"/>
  <c r="Q241" i="25"/>
  <c r="P241" i="25"/>
  <c r="O241" i="25"/>
  <c r="N241" i="25"/>
  <c r="M241" i="25"/>
  <c r="L241" i="25"/>
  <c r="K241" i="25"/>
  <c r="J241" i="25"/>
  <c r="I241" i="25"/>
  <c r="H241" i="25"/>
  <c r="G241" i="25"/>
  <c r="F241" i="25"/>
  <c r="E241" i="25"/>
  <c r="D241" i="25"/>
  <c r="C241" i="25"/>
  <c r="B241" i="25"/>
  <c r="A241" i="25"/>
  <c r="W240" i="25"/>
  <c r="V240" i="25"/>
  <c r="U240" i="25"/>
  <c r="T240" i="25"/>
  <c r="S240" i="25"/>
  <c r="R240" i="25"/>
  <c r="Q240" i="25"/>
  <c r="P240" i="25"/>
  <c r="O240" i="25"/>
  <c r="N240" i="25"/>
  <c r="M240" i="25"/>
  <c r="L240" i="25"/>
  <c r="K240" i="25"/>
  <c r="J240" i="25"/>
  <c r="I240" i="25"/>
  <c r="H240" i="25"/>
  <c r="G240" i="25"/>
  <c r="F240" i="25"/>
  <c r="E240" i="25"/>
  <c r="D240" i="25"/>
  <c r="C240" i="25"/>
  <c r="B240" i="25"/>
  <c r="A240" i="25"/>
  <c r="W239" i="25"/>
  <c r="V239" i="25"/>
  <c r="U239" i="25"/>
  <c r="T239" i="25"/>
  <c r="S239" i="25"/>
  <c r="R239" i="25"/>
  <c r="Q239" i="25"/>
  <c r="P239" i="25"/>
  <c r="O239" i="25"/>
  <c r="N239" i="25"/>
  <c r="M239" i="25"/>
  <c r="L239" i="25"/>
  <c r="K239" i="25"/>
  <c r="J239" i="25"/>
  <c r="I239" i="25"/>
  <c r="H239" i="25"/>
  <c r="G239" i="25"/>
  <c r="F239" i="25"/>
  <c r="E239" i="25"/>
  <c r="D239" i="25"/>
  <c r="C239" i="25"/>
  <c r="B239" i="25"/>
  <c r="A239" i="25"/>
  <c r="W238" i="25"/>
  <c r="V238" i="25"/>
  <c r="U238" i="25"/>
  <c r="T238" i="25"/>
  <c r="S238" i="25"/>
  <c r="R238" i="25"/>
  <c r="Q238" i="25"/>
  <c r="P238" i="25"/>
  <c r="O238" i="25"/>
  <c r="N238" i="25"/>
  <c r="M238" i="25"/>
  <c r="L238" i="25"/>
  <c r="K238" i="25"/>
  <c r="J238" i="25"/>
  <c r="I238" i="25"/>
  <c r="H238" i="25"/>
  <c r="G238" i="25"/>
  <c r="F238" i="25"/>
  <c r="E238" i="25"/>
  <c r="D238" i="25"/>
  <c r="C238" i="25"/>
  <c r="B238" i="25"/>
  <c r="A238" i="25"/>
  <c r="W237" i="25"/>
  <c r="V237" i="25"/>
  <c r="U237" i="25"/>
  <c r="T237" i="25"/>
  <c r="S237" i="25"/>
  <c r="R237" i="25"/>
  <c r="Q237" i="25"/>
  <c r="P237" i="25"/>
  <c r="O237" i="25"/>
  <c r="N237" i="25"/>
  <c r="M237" i="25"/>
  <c r="L237" i="25"/>
  <c r="K237" i="25"/>
  <c r="J237" i="25"/>
  <c r="I237" i="25"/>
  <c r="H237" i="25"/>
  <c r="G237" i="25"/>
  <c r="F237" i="25"/>
  <c r="E237" i="25"/>
  <c r="D237" i="25"/>
  <c r="C237" i="25"/>
  <c r="B237" i="25"/>
  <c r="A237" i="25"/>
  <c r="W236" i="25"/>
  <c r="V236" i="25"/>
  <c r="U236" i="25"/>
  <c r="T236" i="25"/>
  <c r="S236" i="25"/>
  <c r="R236" i="25"/>
  <c r="Q236" i="25"/>
  <c r="P236" i="25"/>
  <c r="O236" i="25"/>
  <c r="N236" i="25"/>
  <c r="M236" i="25"/>
  <c r="L236" i="25"/>
  <c r="K236" i="25"/>
  <c r="J236" i="25"/>
  <c r="I236" i="25"/>
  <c r="H236" i="25"/>
  <c r="G236" i="25"/>
  <c r="F236" i="25"/>
  <c r="E236" i="25"/>
  <c r="D236" i="25"/>
  <c r="C236" i="25"/>
  <c r="B236" i="25"/>
  <c r="A236" i="25"/>
  <c r="W235" i="25"/>
  <c r="V235" i="25"/>
  <c r="U235" i="25"/>
  <c r="T235" i="25"/>
  <c r="S235" i="25"/>
  <c r="R235" i="25"/>
  <c r="Q235" i="25"/>
  <c r="P235" i="25"/>
  <c r="O235" i="25"/>
  <c r="N235" i="25"/>
  <c r="M235" i="25"/>
  <c r="L235" i="25"/>
  <c r="K235" i="25"/>
  <c r="J235" i="25"/>
  <c r="I235" i="25"/>
  <c r="H235" i="25"/>
  <c r="G235" i="25"/>
  <c r="F235" i="25"/>
  <c r="E235" i="25"/>
  <c r="D235" i="25"/>
  <c r="C235" i="25"/>
  <c r="B235" i="25"/>
  <c r="A235" i="25"/>
  <c r="W234" i="25"/>
  <c r="V234" i="25"/>
  <c r="U234" i="25"/>
  <c r="T234" i="25"/>
  <c r="S234" i="25"/>
  <c r="R234" i="25"/>
  <c r="Q234" i="25"/>
  <c r="P234" i="25"/>
  <c r="O234" i="25"/>
  <c r="N234" i="25"/>
  <c r="M234" i="25"/>
  <c r="L234" i="25"/>
  <c r="K234" i="25"/>
  <c r="J234" i="25"/>
  <c r="I234" i="25"/>
  <c r="H234" i="25"/>
  <c r="G234" i="25"/>
  <c r="F234" i="25"/>
  <c r="E234" i="25"/>
  <c r="D234" i="25"/>
  <c r="C234" i="25"/>
  <c r="B234" i="25"/>
  <c r="A234" i="25"/>
  <c r="W233" i="25"/>
  <c r="V233" i="25"/>
  <c r="U233" i="25"/>
  <c r="T233" i="25"/>
  <c r="S233" i="25"/>
  <c r="R233" i="25"/>
  <c r="Q233" i="25"/>
  <c r="P233" i="25"/>
  <c r="O233" i="25"/>
  <c r="N233" i="25"/>
  <c r="M233" i="25"/>
  <c r="L233" i="25"/>
  <c r="K233" i="25"/>
  <c r="J233" i="25"/>
  <c r="I233" i="25"/>
  <c r="H233" i="25"/>
  <c r="G233" i="25"/>
  <c r="F233" i="25"/>
  <c r="E233" i="25"/>
  <c r="D233" i="25"/>
  <c r="C233" i="25"/>
  <c r="B233" i="25"/>
  <c r="A233" i="25"/>
  <c r="W232" i="25"/>
  <c r="V232" i="25"/>
  <c r="U232" i="25"/>
  <c r="T232" i="25"/>
  <c r="S232" i="25"/>
  <c r="R232" i="25"/>
  <c r="Q232" i="25"/>
  <c r="P232" i="25"/>
  <c r="O232" i="25"/>
  <c r="N232" i="25"/>
  <c r="M232" i="25"/>
  <c r="L232" i="25"/>
  <c r="K232" i="25"/>
  <c r="J232" i="25"/>
  <c r="I232" i="25"/>
  <c r="H232" i="25"/>
  <c r="G232" i="25"/>
  <c r="F232" i="25"/>
  <c r="E232" i="25"/>
  <c r="D232" i="25"/>
  <c r="C232" i="25"/>
  <c r="B232" i="25"/>
  <c r="A232" i="25"/>
  <c r="W231" i="25"/>
  <c r="V231" i="25"/>
  <c r="U231" i="25"/>
  <c r="T231" i="25"/>
  <c r="S231" i="25"/>
  <c r="R231" i="25"/>
  <c r="Q231" i="25"/>
  <c r="P231" i="25"/>
  <c r="O231" i="25"/>
  <c r="N231" i="25"/>
  <c r="M231" i="25"/>
  <c r="L231" i="25"/>
  <c r="K231" i="25"/>
  <c r="J231" i="25"/>
  <c r="I231" i="25"/>
  <c r="H231" i="25"/>
  <c r="G231" i="25"/>
  <c r="F231" i="25"/>
  <c r="E231" i="25"/>
  <c r="D231" i="25"/>
  <c r="C231" i="25"/>
  <c r="B231" i="25"/>
  <c r="A231" i="25"/>
  <c r="W230" i="25"/>
  <c r="V230" i="25"/>
  <c r="U230" i="25"/>
  <c r="T230" i="25"/>
  <c r="S230" i="25"/>
  <c r="R230" i="25"/>
  <c r="Q230" i="25"/>
  <c r="P230" i="25"/>
  <c r="O230" i="25"/>
  <c r="N230" i="25"/>
  <c r="M230" i="25"/>
  <c r="L230" i="25"/>
  <c r="K230" i="25"/>
  <c r="J230" i="25"/>
  <c r="I230" i="25"/>
  <c r="H230" i="25"/>
  <c r="G230" i="25"/>
  <c r="F230" i="25"/>
  <c r="E230" i="25"/>
  <c r="D230" i="25"/>
  <c r="C230" i="25"/>
  <c r="B230" i="25"/>
  <c r="A230" i="25"/>
  <c r="W229" i="25"/>
  <c r="V229" i="25"/>
  <c r="U229" i="25"/>
  <c r="T229" i="25"/>
  <c r="S229" i="25"/>
  <c r="R229" i="25"/>
  <c r="Q229" i="25"/>
  <c r="P229" i="25"/>
  <c r="O229" i="25"/>
  <c r="N229" i="25"/>
  <c r="M229" i="25"/>
  <c r="L229" i="25"/>
  <c r="K229" i="25"/>
  <c r="J229" i="25"/>
  <c r="I229" i="25"/>
  <c r="H229" i="25"/>
  <c r="G229" i="25"/>
  <c r="F229" i="25"/>
  <c r="E229" i="25"/>
  <c r="D229" i="25"/>
  <c r="C229" i="25"/>
  <c r="B229" i="25"/>
  <c r="A229" i="25"/>
  <c r="W228" i="25"/>
  <c r="V228" i="25"/>
  <c r="U228" i="25"/>
  <c r="T228" i="25"/>
  <c r="S228" i="25"/>
  <c r="R228" i="25"/>
  <c r="Q228" i="25"/>
  <c r="P228" i="25"/>
  <c r="O228" i="25"/>
  <c r="N228" i="25"/>
  <c r="M228" i="25"/>
  <c r="L228" i="25"/>
  <c r="K228" i="25"/>
  <c r="J228" i="25"/>
  <c r="I228" i="25"/>
  <c r="H228" i="25"/>
  <c r="G228" i="25"/>
  <c r="F228" i="25"/>
  <c r="E228" i="25"/>
  <c r="D228" i="25"/>
  <c r="C228" i="25"/>
  <c r="B228" i="25"/>
  <c r="A228" i="25"/>
  <c r="W227" i="25"/>
  <c r="V227" i="25"/>
  <c r="U227" i="25"/>
  <c r="T227" i="25"/>
  <c r="S227" i="25"/>
  <c r="R227" i="25"/>
  <c r="Q227" i="25"/>
  <c r="P227" i="25"/>
  <c r="O227" i="25"/>
  <c r="N227" i="25"/>
  <c r="M227" i="25"/>
  <c r="L227" i="25"/>
  <c r="K227" i="25"/>
  <c r="J227" i="25"/>
  <c r="I227" i="25"/>
  <c r="H227" i="25"/>
  <c r="G227" i="25"/>
  <c r="F227" i="25"/>
  <c r="E227" i="25"/>
  <c r="D227" i="25"/>
  <c r="C227" i="25"/>
  <c r="B227" i="25"/>
  <c r="A227" i="25"/>
  <c r="W226" i="25"/>
  <c r="V226" i="25"/>
  <c r="U226" i="25"/>
  <c r="T226" i="25"/>
  <c r="S226" i="25"/>
  <c r="R226" i="25"/>
  <c r="Q226" i="25"/>
  <c r="P226" i="25"/>
  <c r="O226" i="25"/>
  <c r="N226" i="25"/>
  <c r="M226" i="25"/>
  <c r="L226" i="25"/>
  <c r="K226" i="25"/>
  <c r="J226" i="25"/>
  <c r="I226" i="25"/>
  <c r="H226" i="25"/>
  <c r="G226" i="25"/>
  <c r="F226" i="25"/>
  <c r="E226" i="25"/>
  <c r="D226" i="25"/>
  <c r="C226" i="25"/>
  <c r="B226" i="25"/>
  <c r="A226" i="25"/>
  <c r="W225" i="25"/>
  <c r="V225" i="25"/>
  <c r="U225" i="25"/>
  <c r="T225" i="25"/>
  <c r="S225" i="25"/>
  <c r="R225" i="25"/>
  <c r="Q225" i="25"/>
  <c r="P225" i="25"/>
  <c r="O225" i="25"/>
  <c r="N225" i="25"/>
  <c r="M225" i="25"/>
  <c r="L225" i="25"/>
  <c r="K225" i="25"/>
  <c r="J225" i="25"/>
  <c r="I225" i="25"/>
  <c r="H225" i="25"/>
  <c r="G225" i="25"/>
  <c r="F225" i="25"/>
  <c r="E225" i="25"/>
  <c r="D225" i="25"/>
  <c r="C225" i="25"/>
  <c r="B225" i="25"/>
  <c r="A225" i="25"/>
  <c r="W224" i="25"/>
  <c r="V224" i="25"/>
  <c r="U224" i="25"/>
  <c r="T224" i="25"/>
  <c r="S224" i="25"/>
  <c r="R224" i="25"/>
  <c r="Q224" i="25"/>
  <c r="P224" i="25"/>
  <c r="O224" i="25"/>
  <c r="N224" i="25"/>
  <c r="M224" i="25"/>
  <c r="L224" i="25"/>
  <c r="K224" i="25"/>
  <c r="J224" i="25"/>
  <c r="I224" i="25"/>
  <c r="H224" i="25"/>
  <c r="G224" i="25"/>
  <c r="F224" i="25"/>
  <c r="E224" i="25"/>
  <c r="D224" i="25"/>
  <c r="C224" i="25"/>
  <c r="B224" i="25"/>
  <c r="A224" i="25"/>
  <c r="W223" i="25"/>
  <c r="V223" i="25"/>
  <c r="U223" i="25"/>
  <c r="T223" i="25"/>
  <c r="S223" i="25"/>
  <c r="R223" i="25"/>
  <c r="Q223" i="25"/>
  <c r="P223" i="25"/>
  <c r="O223" i="25"/>
  <c r="N223" i="25"/>
  <c r="M223" i="25"/>
  <c r="L223" i="25"/>
  <c r="K223" i="25"/>
  <c r="J223" i="25"/>
  <c r="I223" i="25"/>
  <c r="H223" i="25"/>
  <c r="G223" i="25"/>
  <c r="F223" i="25"/>
  <c r="E223" i="25"/>
  <c r="D223" i="25"/>
  <c r="C223" i="25"/>
  <c r="B223" i="25"/>
  <c r="A223" i="25"/>
  <c r="W222" i="25"/>
  <c r="V222" i="25"/>
  <c r="U222" i="25"/>
  <c r="T222" i="25"/>
  <c r="S222" i="25"/>
  <c r="R222" i="25"/>
  <c r="Q222" i="25"/>
  <c r="P222" i="25"/>
  <c r="O222" i="25"/>
  <c r="N222" i="25"/>
  <c r="M222" i="25"/>
  <c r="L222" i="25"/>
  <c r="K222" i="25"/>
  <c r="J222" i="25"/>
  <c r="I222" i="25"/>
  <c r="H222" i="25"/>
  <c r="G222" i="25"/>
  <c r="F222" i="25"/>
  <c r="E222" i="25"/>
  <c r="D222" i="25"/>
  <c r="C222" i="25"/>
  <c r="B222" i="25"/>
  <c r="A222" i="25"/>
  <c r="W221" i="25"/>
  <c r="V221" i="25"/>
  <c r="U221" i="25"/>
  <c r="T221" i="25"/>
  <c r="S221" i="25"/>
  <c r="R221" i="25"/>
  <c r="Q221" i="25"/>
  <c r="P221" i="25"/>
  <c r="O221" i="25"/>
  <c r="N221" i="25"/>
  <c r="M221" i="25"/>
  <c r="L221" i="25"/>
  <c r="K221" i="25"/>
  <c r="J221" i="25"/>
  <c r="I221" i="25"/>
  <c r="H221" i="25"/>
  <c r="G221" i="25"/>
  <c r="F221" i="25"/>
  <c r="E221" i="25"/>
  <c r="D221" i="25"/>
  <c r="C221" i="25"/>
  <c r="B221" i="25"/>
  <c r="A221" i="25"/>
  <c r="W220" i="25"/>
  <c r="V220" i="25"/>
  <c r="U220" i="25"/>
  <c r="T220" i="25"/>
  <c r="S220" i="25"/>
  <c r="R220" i="25"/>
  <c r="Q220" i="25"/>
  <c r="P220" i="25"/>
  <c r="O220" i="25"/>
  <c r="N220" i="25"/>
  <c r="M220" i="25"/>
  <c r="L220" i="25"/>
  <c r="K220" i="25"/>
  <c r="J220" i="25"/>
  <c r="I220" i="25"/>
  <c r="H220" i="25"/>
  <c r="G220" i="25"/>
  <c r="F220" i="25"/>
  <c r="E220" i="25"/>
  <c r="D220" i="25"/>
  <c r="C220" i="25"/>
  <c r="B220" i="25"/>
  <c r="A220" i="25"/>
  <c r="W219" i="25"/>
  <c r="V219" i="25"/>
  <c r="U219" i="25"/>
  <c r="T219" i="25"/>
  <c r="S219" i="25"/>
  <c r="R219" i="25"/>
  <c r="Q219" i="25"/>
  <c r="P219" i="25"/>
  <c r="O219" i="25"/>
  <c r="N219" i="25"/>
  <c r="M219" i="25"/>
  <c r="L219" i="25"/>
  <c r="K219" i="25"/>
  <c r="J219" i="25"/>
  <c r="I219" i="25"/>
  <c r="H219" i="25"/>
  <c r="G219" i="25"/>
  <c r="F219" i="25"/>
  <c r="E219" i="25"/>
  <c r="D219" i="25"/>
  <c r="C219" i="25"/>
  <c r="B219" i="25"/>
  <c r="A219" i="25"/>
  <c r="W218" i="25"/>
  <c r="V218" i="25"/>
  <c r="U218" i="25"/>
  <c r="T218" i="25"/>
  <c r="S218" i="25"/>
  <c r="R218" i="25"/>
  <c r="Q218" i="25"/>
  <c r="P218" i="25"/>
  <c r="O218" i="25"/>
  <c r="N218" i="25"/>
  <c r="M218" i="25"/>
  <c r="L218" i="25"/>
  <c r="K218" i="25"/>
  <c r="J218" i="25"/>
  <c r="I218" i="25"/>
  <c r="H218" i="25"/>
  <c r="G218" i="25"/>
  <c r="F218" i="25"/>
  <c r="E218" i="25"/>
  <c r="D218" i="25"/>
  <c r="C218" i="25"/>
  <c r="B218" i="25"/>
  <c r="A218" i="25"/>
  <c r="W217" i="25"/>
  <c r="V217" i="25"/>
  <c r="U217" i="25"/>
  <c r="T217" i="25"/>
  <c r="S217" i="25"/>
  <c r="R217" i="25"/>
  <c r="Q217" i="25"/>
  <c r="P217" i="25"/>
  <c r="O217" i="25"/>
  <c r="N217" i="25"/>
  <c r="M217" i="25"/>
  <c r="L217" i="25"/>
  <c r="K217" i="25"/>
  <c r="J217" i="25"/>
  <c r="I217" i="25"/>
  <c r="H217" i="25"/>
  <c r="G217" i="25"/>
  <c r="F217" i="25"/>
  <c r="E217" i="25"/>
  <c r="D217" i="25"/>
  <c r="C217" i="25"/>
  <c r="B217" i="25"/>
  <c r="A217" i="25"/>
  <c r="W216" i="25"/>
  <c r="V216" i="25"/>
  <c r="U216" i="25"/>
  <c r="T216" i="25"/>
  <c r="S216" i="25"/>
  <c r="R216" i="25"/>
  <c r="Q216" i="25"/>
  <c r="P216" i="25"/>
  <c r="O216" i="25"/>
  <c r="N216" i="25"/>
  <c r="M216" i="25"/>
  <c r="L216" i="25"/>
  <c r="K216" i="25"/>
  <c r="J216" i="25"/>
  <c r="I216" i="25"/>
  <c r="H216" i="25"/>
  <c r="G216" i="25"/>
  <c r="F216" i="25"/>
  <c r="E216" i="25"/>
  <c r="D216" i="25"/>
  <c r="C216" i="25"/>
  <c r="B216" i="25"/>
  <c r="A216" i="25"/>
  <c r="W215" i="25"/>
  <c r="V215" i="25"/>
  <c r="U215" i="25"/>
  <c r="T215" i="25"/>
  <c r="S215" i="25"/>
  <c r="R215" i="25"/>
  <c r="Q215" i="25"/>
  <c r="P215" i="25"/>
  <c r="O215" i="25"/>
  <c r="N215" i="25"/>
  <c r="M215" i="25"/>
  <c r="L215" i="25"/>
  <c r="K215" i="25"/>
  <c r="J215" i="25"/>
  <c r="I215" i="25"/>
  <c r="H215" i="25"/>
  <c r="G215" i="25"/>
  <c r="F215" i="25"/>
  <c r="E215" i="25"/>
  <c r="D215" i="25"/>
  <c r="C215" i="25"/>
  <c r="B215" i="25"/>
  <c r="A215" i="25"/>
  <c r="W214" i="25"/>
  <c r="V214" i="25"/>
  <c r="U214" i="25"/>
  <c r="T214" i="25"/>
  <c r="S214" i="25"/>
  <c r="R214" i="25"/>
  <c r="Q214" i="25"/>
  <c r="P214" i="25"/>
  <c r="O214" i="25"/>
  <c r="N214" i="25"/>
  <c r="M214" i="25"/>
  <c r="L214" i="25"/>
  <c r="K214" i="25"/>
  <c r="J214" i="25"/>
  <c r="I214" i="25"/>
  <c r="H214" i="25"/>
  <c r="G214" i="25"/>
  <c r="F214" i="25"/>
  <c r="E214" i="25"/>
  <c r="D214" i="25"/>
  <c r="C214" i="25"/>
  <c r="B214" i="25"/>
  <c r="A214" i="25"/>
  <c r="W213" i="25"/>
  <c r="V213" i="25"/>
  <c r="U213" i="25"/>
  <c r="T213" i="25"/>
  <c r="S213" i="25"/>
  <c r="R213" i="25"/>
  <c r="Q213" i="25"/>
  <c r="P213" i="25"/>
  <c r="O213" i="25"/>
  <c r="N213" i="25"/>
  <c r="M213" i="25"/>
  <c r="L213" i="25"/>
  <c r="K213" i="25"/>
  <c r="J213" i="25"/>
  <c r="I213" i="25"/>
  <c r="H213" i="25"/>
  <c r="G213" i="25"/>
  <c r="F213" i="25"/>
  <c r="E213" i="25"/>
  <c r="D213" i="25"/>
  <c r="C213" i="25"/>
  <c r="B213" i="25"/>
  <c r="A213" i="25"/>
  <c r="W212" i="25"/>
  <c r="V212" i="25"/>
  <c r="U212" i="25"/>
  <c r="T212" i="25"/>
  <c r="S212" i="25"/>
  <c r="R212" i="25"/>
  <c r="Q212" i="25"/>
  <c r="P212" i="25"/>
  <c r="O212" i="25"/>
  <c r="N212" i="25"/>
  <c r="M212" i="25"/>
  <c r="L212" i="25"/>
  <c r="K212" i="25"/>
  <c r="J212" i="25"/>
  <c r="I212" i="25"/>
  <c r="H212" i="25"/>
  <c r="G212" i="25"/>
  <c r="F212" i="25"/>
  <c r="E212" i="25"/>
  <c r="D212" i="25"/>
  <c r="C212" i="25"/>
  <c r="B212" i="25"/>
  <c r="A212" i="25"/>
  <c r="W211" i="25"/>
  <c r="V211" i="25"/>
  <c r="U211" i="25"/>
  <c r="T211" i="25"/>
  <c r="S211" i="25"/>
  <c r="R211" i="25"/>
  <c r="Q211" i="25"/>
  <c r="P211" i="25"/>
  <c r="O211" i="25"/>
  <c r="N211" i="25"/>
  <c r="M211" i="25"/>
  <c r="L211" i="25"/>
  <c r="K211" i="25"/>
  <c r="J211" i="25"/>
  <c r="I211" i="25"/>
  <c r="H211" i="25"/>
  <c r="G211" i="25"/>
  <c r="F211" i="25"/>
  <c r="E211" i="25"/>
  <c r="D211" i="25"/>
  <c r="C211" i="25"/>
  <c r="B211" i="25"/>
  <c r="A211" i="25"/>
  <c r="W210" i="25"/>
  <c r="V210" i="25"/>
  <c r="U210" i="25"/>
  <c r="T210" i="25"/>
  <c r="S210" i="25"/>
  <c r="R210" i="25"/>
  <c r="Q210" i="25"/>
  <c r="P210" i="25"/>
  <c r="O210" i="25"/>
  <c r="N210" i="25"/>
  <c r="M210" i="25"/>
  <c r="L210" i="25"/>
  <c r="K210" i="25"/>
  <c r="J210" i="25"/>
  <c r="I210" i="25"/>
  <c r="H210" i="25"/>
  <c r="G210" i="25"/>
  <c r="F210" i="25"/>
  <c r="E210" i="25"/>
  <c r="D210" i="25"/>
  <c r="C210" i="25"/>
  <c r="B210" i="25"/>
  <c r="A210" i="25"/>
  <c r="W209" i="25"/>
  <c r="V209" i="25"/>
  <c r="U209" i="25"/>
  <c r="T209" i="25"/>
  <c r="S209" i="25"/>
  <c r="R209" i="25"/>
  <c r="Q209" i="25"/>
  <c r="P209" i="25"/>
  <c r="O209" i="25"/>
  <c r="N209" i="25"/>
  <c r="M209" i="25"/>
  <c r="L209" i="25"/>
  <c r="K209" i="25"/>
  <c r="J209" i="25"/>
  <c r="I209" i="25"/>
  <c r="H209" i="25"/>
  <c r="G209" i="25"/>
  <c r="F209" i="25"/>
  <c r="E209" i="25"/>
  <c r="D209" i="25"/>
  <c r="C209" i="25"/>
  <c r="B209" i="25"/>
  <c r="A209" i="25"/>
  <c r="W208" i="25"/>
  <c r="V208" i="25"/>
  <c r="U208" i="25"/>
  <c r="T208" i="25"/>
  <c r="S208" i="25"/>
  <c r="R208" i="25"/>
  <c r="Q208" i="25"/>
  <c r="P208" i="25"/>
  <c r="O208" i="25"/>
  <c r="N208" i="25"/>
  <c r="M208" i="25"/>
  <c r="L208" i="25"/>
  <c r="K208" i="25"/>
  <c r="J208" i="25"/>
  <c r="I208" i="25"/>
  <c r="H208" i="25"/>
  <c r="G208" i="25"/>
  <c r="F208" i="25"/>
  <c r="E208" i="25"/>
  <c r="D208" i="25"/>
  <c r="C208" i="25"/>
  <c r="B208" i="25"/>
  <c r="A208" i="25"/>
  <c r="W207" i="25"/>
  <c r="V207" i="25"/>
  <c r="U207" i="25"/>
  <c r="T207" i="25"/>
  <c r="S207" i="25"/>
  <c r="R207" i="25"/>
  <c r="Q207" i="25"/>
  <c r="P207" i="25"/>
  <c r="O207" i="25"/>
  <c r="N207" i="25"/>
  <c r="M207" i="25"/>
  <c r="L207" i="25"/>
  <c r="K207" i="25"/>
  <c r="J207" i="25"/>
  <c r="I207" i="25"/>
  <c r="H207" i="25"/>
  <c r="G207" i="25"/>
  <c r="F207" i="25"/>
  <c r="E207" i="25"/>
  <c r="D207" i="25"/>
  <c r="C207" i="25"/>
  <c r="B207" i="25"/>
  <c r="A207" i="25"/>
  <c r="W206" i="25"/>
  <c r="V206" i="25"/>
  <c r="U206" i="25"/>
  <c r="T206" i="25"/>
  <c r="S206" i="25"/>
  <c r="R206" i="25"/>
  <c r="Q206" i="25"/>
  <c r="P206" i="25"/>
  <c r="O206" i="25"/>
  <c r="N206" i="25"/>
  <c r="M206" i="25"/>
  <c r="L206" i="25"/>
  <c r="K206" i="25"/>
  <c r="J206" i="25"/>
  <c r="I206" i="25"/>
  <c r="H206" i="25"/>
  <c r="G206" i="25"/>
  <c r="F206" i="25"/>
  <c r="E206" i="25"/>
  <c r="D206" i="25"/>
  <c r="C206" i="25"/>
  <c r="B206" i="25"/>
  <c r="A206" i="25"/>
  <c r="W205" i="25"/>
  <c r="V205" i="25"/>
  <c r="U205" i="25"/>
  <c r="T205" i="25"/>
  <c r="S205" i="25"/>
  <c r="R205" i="25"/>
  <c r="Q205" i="25"/>
  <c r="P205" i="25"/>
  <c r="O205" i="25"/>
  <c r="N205" i="25"/>
  <c r="M205" i="25"/>
  <c r="L205" i="25"/>
  <c r="K205" i="25"/>
  <c r="J205" i="25"/>
  <c r="I205" i="25"/>
  <c r="H205" i="25"/>
  <c r="G205" i="25"/>
  <c r="F205" i="25"/>
  <c r="E205" i="25"/>
  <c r="D205" i="25"/>
  <c r="C205" i="25"/>
  <c r="B205" i="25"/>
  <c r="A205" i="25"/>
  <c r="W204" i="25"/>
  <c r="V204" i="25"/>
  <c r="U204" i="25"/>
  <c r="T204" i="25"/>
  <c r="S204" i="25"/>
  <c r="R204" i="25"/>
  <c r="Q204" i="25"/>
  <c r="P204" i="25"/>
  <c r="O204" i="25"/>
  <c r="N204" i="25"/>
  <c r="M204" i="25"/>
  <c r="L204" i="25"/>
  <c r="K204" i="25"/>
  <c r="J204" i="25"/>
  <c r="I204" i="25"/>
  <c r="H204" i="25"/>
  <c r="G204" i="25"/>
  <c r="F204" i="25"/>
  <c r="E204" i="25"/>
  <c r="D204" i="25"/>
  <c r="C204" i="25"/>
  <c r="B204" i="25"/>
  <c r="A204" i="25"/>
  <c r="W203" i="25"/>
  <c r="V203" i="25"/>
  <c r="U203" i="25"/>
  <c r="T203" i="25"/>
  <c r="S203" i="25"/>
  <c r="R203" i="25"/>
  <c r="Q203" i="25"/>
  <c r="P203" i="25"/>
  <c r="O203" i="25"/>
  <c r="N203" i="25"/>
  <c r="M203" i="25"/>
  <c r="L203" i="25"/>
  <c r="K203" i="25"/>
  <c r="J203" i="25"/>
  <c r="I203" i="25"/>
  <c r="H203" i="25"/>
  <c r="G203" i="25"/>
  <c r="F203" i="25"/>
  <c r="E203" i="25"/>
  <c r="D203" i="25"/>
  <c r="C203" i="25"/>
  <c r="B203" i="25"/>
  <c r="A203" i="25"/>
  <c r="W202" i="25"/>
  <c r="V202" i="25"/>
  <c r="U202" i="25"/>
  <c r="T202" i="25"/>
  <c r="S202" i="25"/>
  <c r="R202" i="25"/>
  <c r="Q202" i="25"/>
  <c r="P202" i="25"/>
  <c r="O202" i="25"/>
  <c r="N202" i="25"/>
  <c r="M202" i="25"/>
  <c r="L202" i="25"/>
  <c r="K202" i="25"/>
  <c r="J202" i="25"/>
  <c r="I202" i="25"/>
  <c r="H202" i="25"/>
  <c r="G202" i="25"/>
  <c r="F202" i="25"/>
  <c r="E202" i="25"/>
  <c r="D202" i="25"/>
  <c r="C202" i="25"/>
  <c r="B202" i="25"/>
  <c r="A202" i="25"/>
  <c r="W201" i="25"/>
  <c r="V201" i="25"/>
  <c r="U201" i="25"/>
  <c r="T201" i="25"/>
  <c r="S201" i="25"/>
  <c r="R201" i="25"/>
  <c r="Q201" i="25"/>
  <c r="P201" i="25"/>
  <c r="O201" i="25"/>
  <c r="N201" i="25"/>
  <c r="M201" i="25"/>
  <c r="L201" i="25"/>
  <c r="K201" i="25"/>
  <c r="J201" i="25"/>
  <c r="I201" i="25"/>
  <c r="H201" i="25"/>
  <c r="G201" i="25"/>
  <c r="F201" i="25"/>
  <c r="E201" i="25"/>
  <c r="D201" i="25"/>
  <c r="C201" i="25"/>
  <c r="B201" i="25"/>
  <c r="A201" i="25"/>
  <c r="W200" i="25"/>
  <c r="V200" i="25"/>
  <c r="U200" i="25"/>
  <c r="T200" i="25"/>
  <c r="S200" i="25"/>
  <c r="R200" i="25"/>
  <c r="Q200" i="25"/>
  <c r="P200" i="25"/>
  <c r="O200" i="25"/>
  <c r="N200" i="25"/>
  <c r="M200" i="25"/>
  <c r="L200" i="25"/>
  <c r="K200" i="25"/>
  <c r="J200" i="25"/>
  <c r="I200" i="25"/>
  <c r="H200" i="25"/>
  <c r="G200" i="25"/>
  <c r="F200" i="25"/>
  <c r="E200" i="25"/>
  <c r="D200" i="25"/>
  <c r="C200" i="25"/>
  <c r="B200" i="25"/>
  <c r="A200" i="25"/>
  <c r="W199" i="25"/>
  <c r="V199" i="25"/>
  <c r="U199" i="25"/>
  <c r="T199" i="25"/>
  <c r="S199" i="25"/>
  <c r="R199" i="25"/>
  <c r="Q199" i="25"/>
  <c r="P199" i="25"/>
  <c r="O199" i="25"/>
  <c r="N199" i="25"/>
  <c r="M199" i="25"/>
  <c r="L199" i="25"/>
  <c r="K199" i="25"/>
  <c r="J199" i="25"/>
  <c r="I199" i="25"/>
  <c r="H199" i="25"/>
  <c r="G199" i="25"/>
  <c r="F199" i="25"/>
  <c r="E199" i="25"/>
  <c r="D199" i="25"/>
  <c r="C199" i="25"/>
  <c r="B199" i="25"/>
  <c r="A199" i="25"/>
  <c r="W198" i="25"/>
  <c r="V198" i="25"/>
  <c r="U198" i="25"/>
  <c r="T198" i="25"/>
  <c r="S198" i="25"/>
  <c r="R198" i="25"/>
  <c r="Q198" i="25"/>
  <c r="P198" i="25"/>
  <c r="O198" i="25"/>
  <c r="N198" i="25"/>
  <c r="M198" i="25"/>
  <c r="L198" i="25"/>
  <c r="K198" i="25"/>
  <c r="J198" i="25"/>
  <c r="I198" i="25"/>
  <c r="H198" i="25"/>
  <c r="G198" i="25"/>
  <c r="F198" i="25"/>
  <c r="E198" i="25"/>
  <c r="D198" i="25"/>
  <c r="C198" i="25"/>
  <c r="B198" i="25"/>
  <c r="A198" i="25"/>
  <c r="W197" i="25"/>
  <c r="V197" i="25"/>
  <c r="U197" i="25"/>
  <c r="T197" i="25"/>
  <c r="S197" i="25"/>
  <c r="R197" i="25"/>
  <c r="Q197" i="25"/>
  <c r="P197" i="25"/>
  <c r="O197" i="25"/>
  <c r="N197" i="25"/>
  <c r="M197" i="25"/>
  <c r="L197" i="25"/>
  <c r="K197" i="25"/>
  <c r="J197" i="25"/>
  <c r="I197" i="25"/>
  <c r="H197" i="25"/>
  <c r="G197" i="25"/>
  <c r="F197" i="25"/>
  <c r="E197" i="25"/>
  <c r="D197" i="25"/>
  <c r="C197" i="25"/>
  <c r="B197" i="25"/>
  <c r="A197" i="25"/>
  <c r="W196" i="25"/>
  <c r="V196" i="25"/>
  <c r="U196" i="25"/>
  <c r="T196" i="25"/>
  <c r="S196" i="25"/>
  <c r="R196" i="25"/>
  <c r="Q196" i="25"/>
  <c r="P196" i="25"/>
  <c r="O196" i="25"/>
  <c r="N196" i="25"/>
  <c r="M196" i="25"/>
  <c r="L196" i="25"/>
  <c r="K196" i="25"/>
  <c r="J196" i="25"/>
  <c r="I196" i="25"/>
  <c r="H196" i="25"/>
  <c r="G196" i="25"/>
  <c r="F196" i="25"/>
  <c r="E196" i="25"/>
  <c r="D196" i="25"/>
  <c r="C196" i="25"/>
  <c r="B196" i="25"/>
  <c r="A196" i="25"/>
  <c r="W195" i="25"/>
  <c r="V195" i="25"/>
  <c r="U195" i="25"/>
  <c r="T195" i="25"/>
  <c r="S195" i="25"/>
  <c r="R195" i="25"/>
  <c r="Q195" i="25"/>
  <c r="P195" i="25"/>
  <c r="O195" i="25"/>
  <c r="N195" i="25"/>
  <c r="M195" i="25"/>
  <c r="L195" i="25"/>
  <c r="K195" i="25"/>
  <c r="J195" i="25"/>
  <c r="I195" i="25"/>
  <c r="H195" i="25"/>
  <c r="G195" i="25"/>
  <c r="F195" i="25"/>
  <c r="E195" i="25"/>
  <c r="D195" i="25"/>
  <c r="C195" i="25"/>
  <c r="B195" i="25"/>
  <c r="A195" i="25"/>
  <c r="W194" i="25"/>
  <c r="V194" i="25"/>
  <c r="U194" i="25"/>
  <c r="T194" i="25"/>
  <c r="S194" i="25"/>
  <c r="R194" i="25"/>
  <c r="Q194" i="25"/>
  <c r="P194" i="25"/>
  <c r="O194" i="25"/>
  <c r="N194" i="25"/>
  <c r="M194" i="25"/>
  <c r="L194" i="25"/>
  <c r="K194" i="25"/>
  <c r="J194" i="25"/>
  <c r="I194" i="25"/>
  <c r="H194" i="25"/>
  <c r="G194" i="25"/>
  <c r="F194" i="25"/>
  <c r="E194" i="25"/>
  <c r="D194" i="25"/>
  <c r="C194" i="25"/>
  <c r="B194" i="25"/>
  <c r="A194" i="25"/>
  <c r="W193" i="25"/>
  <c r="V193" i="25"/>
  <c r="U193" i="25"/>
  <c r="T193" i="25"/>
  <c r="S193" i="25"/>
  <c r="R193" i="25"/>
  <c r="Q193" i="25"/>
  <c r="P193" i="25"/>
  <c r="O193" i="25"/>
  <c r="N193" i="25"/>
  <c r="M193" i="25"/>
  <c r="L193" i="25"/>
  <c r="K193" i="25"/>
  <c r="J193" i="25"/>
  <c r="I193" i="25"/>
  <c r="H193" i="25"/>
  <c r="G193" i="25"/>
  <c r="F193" i="25"/>
  <c r="E193" i="25"/>
  <c r="D193" i="25"/>
  <c r="C193" i="25"/>
  <c r="B193" i="25"/>
  <c r="A193" i="25"/>
  <c r="W192" i="25"/>
  <c r="V192" i="25"/>
  <c r="U192" i="25"/>
  <c r="T192" i="25"/>
  <c r="S192" i="25"/>
  <c r="R192" i="25"/>
  <c r="Q192" i="25"/>
  <c r="P192" i="25"/>
  <c r="O192" i="25"/>
  <c r="N192" i="25"/>
  <c r="M192" i="25"/>
  <c r="L192" i="25"/>
  <c r="K192" i="25"/>
  <c r="J192" i="25"/>
  <c r="I192" i="25"/>
  <c r="H192" i="25"/>
  <c r="G192" i="25"/>
  <c r="F192" i="25"/>
  <c r="E192" i="25"/>
  <c r="D192" i="25"/>
  <c r="C192" i="25"/>
  <c r="B192" i="25"/>
  <c r="A192" i="25"/>
  <c r="W191" i="25"/>
  <c r="V191" i="25"/>
  <c r="U191" i="25"/>
  <c r="T191" i="25"/>
  <c r="S191" i="25"/>
  <c r="R191" i="25"/>
  <c r="Q191" i="25"/>
  <c r="P191" i="25"/>
  <c r="O191" i="25"/>
  <c r="N191" i="25"/>
  <c r="M191" i="25"/>
  <c r="L191" i="25"/>
  <c r="K191" i="25"/>
  <c r="J191" i="25"/>
  <c r="I191" i="25"/>
  <c r="H191" i="25"/>
  <c r="G191" i="25"/>
  <c r="F191" i="25"/>
  <c r="E191" i="25"/>
  <c r="D191" i="25"/>
  <c r="C191" i="25"/>
  <c r="B191" i="25"/>
  <c r="A191" i="25"/>
  <c r="W190" i="25"/>
  <c r="V190" i="25"/>
  <c r="U190" i="25"/>
  <c r="T190" i="25"/>
  <c r="S190" i="25"/>
  <c r="R190" i="25"/>
  <c r="Q190" i="25"/>
  <c r="P190" i="25"/>
  <c r="O190" i="25"/>
  <c r="N190" i="25"/>
  <c r="M190" i="25"/>
  <c r="L190" i="25"/>
  <c r="K190" i="25"/>
  <c r="J190" i="25"/>
  <c r="I190" i="25"/>
  <c r="H190" i="25"/>
  <c r="G190" i="25"/>
  <c r="F190" i="25"/>
  <c r="E190" i="25"/>
  <c r="D190" i="25"/>
  <c r="C190" i="25"/>
  <c r="B190" i="25"/>
  <c r="A190" i="25"/>
  <c r="W189" i="25"/>
  <c r="V189" i="25"/>
  <c r="U189" i="25"/>
  <c r="T189" i="25"/>
  <c r="S189" i="25"/>
  <c r="R189" i="25"/>
  <c r="Q189" i="25"/>
  <c r="P189" i="25"/>
  <c r="O189" i="25"/>
  <c r="N189" i="25"/>
  <c r="M189" i="25"/>
  <c r="L189" i="25"/>
  <c r="K189" i="25"/>
  <c r="J189" i="25"/>
  <c r="I189" i="25"/>
  <c r="H189" i="25"/>
  <c r="G189" i="25"/>
  <c r="F189" i="25"/>
  <c r="E189" i="25"/>
  <c r="D189" i="25"/>
  <c r="C189" i="25"/>
  <c r="B189" i="25"/>
  <c r="A189" i="25"/>
  <c r="W188" i="25"/>
  <c r="V188" i="25"/>
  <c r="U188" i="25"/>
  <c r="T188" i="25"/>
  <c r="S188" i="25"/>
  <c r="R188" i="25"/>
  <c r="Q188" i="25"/>
  <c r="P188" i="25"/>
  <c r="O188" i="25"/>
  <c r="N188" i="25"/>
  <c r="M188" i="25"/>
  <c r="L188" i="25"/>
  <c r="K188" i="25"/>
  <c r="J188" i="25"/>
  <c r="I188" i="25"/>
  <c r="H188" i="25"/>
  <c r="G188" i="25"/>
  <c r="F188" i="25"/>
  <c r="E188" i="25"/>
  <c r="D188" i="25"/>
  <c r="C188" i="25"/>
  <c r="B188" i="25"/>
  <c r="A188" i="25"/>
  <c r="W187" i="25"/>
  <c r="V187" i="25"/>
  <c r="U187" i="25"/>
  <c r="T187" i="25"/>
  <c r="S187" i="25"/>
  <c r="R187" i="25"/>
  <c r="Q187" i="25"/>
  <c r="P187" i="25"/>
  <c r="O187" i="25"/>
  <c r="N187" i="25"/>
  <c r="M187" i="25"/>
  <c r="L187" i="25"/>
  <c r="K187" i="25"/>
  <c r="J187" i="25"/>
  <c r="I187" i="25"/>
  <c r="H187" i="25"/>
  <c r="G187" i="25"/>
  <c r="F187" i="25"/>
  <c r="E187" i="25"/>
  <c r="D187" i="25"/>
  <c r="C187" i="25"/>
  <c r="B187" i="25"/>
  <c r="A187" i="25"/>
  <c r="W186" i="25"/>
  <c r="V186" i="25"/>
  <c r="U186" i="25"/>
  <c r="T186" i="25"/>
  <c r="S186" i="25"/>
  <c r="R186" i="25"/>
  <c r="Q186" i="25"/>
  <c r="P186" i="25"/>
  <c r="O186" i="25"/>
  <c r="N186" i="25"/>
  <c r="M186" i="25"/>
  <c r="L186" i="25"/>
  <c r="K186" i="25"/>
  <c r="J186" i="25"/>
  <c r="I186" i="25"/>
  <c r="H186" i="25"/>
  <c r="G186" i="25"/>
  <c r="F186" i="25"/>
  <c r="E186" i="25"/>
  <c r="D186" i="25"/>
  <c r="C186" i="25"/>
  <c r="B186" i="25"/>
  <c r="A186" i="25"/>
  <c r="W185" i="25"/>
  <c r="V185" i="25"/>
  <c r="U185" i="25"/>
  <c r="T185" i="25"/>
  <c r="S185" i="25"/>
  <c r="R185" i="25"/>
  <c r="Q185" i="25"/>
  <c r="P185" i="25"/>
  <c r="O185" i="25"/>
  <c r="N185" i="25"/>
  <c r="M185" i="25"/>
  <c r="L185" i="25"/>
  <c r="K185" i="25"/>
  <c r="J185" i="25"/>
  <c r="I185" i="25"/>
  <c r="H185" i="25"/>
  <c r="G185" i="25"/>
  <c r="F185" i="25"/>
  <c r="E185" i="25"/>
  <c r="D185" i="25"/>
  <c r="C185" i="25"/>
  <c r="B185" i="25"/>
  <c r="A185" i="25"/>
  <c r="W184" i="25"/>
  <c r="V184" i="25"/>
  <c r="U184" i="25"/>
  <c r="T184" i="25"/>
  <c r="S184" i="25"/>
  <c r="R184" i="25"/>
  <c r="Q184" i="25"/>
  <c r="P184" i="25"/>
  <c r="O184" i="25"/>
  <c r="N184" i="25"/>
  <c r="M184" i="25"/>
  <c r="L184" i="25"/>
  <c r="K184" i="25"/>
  <c r="J184" i="25"/>
  <c r="I184" i="25"/>
  <c r="H184" i="25"/>
  <c r="G184" i="25"/>
  <c r="F184" i="25"/>
  <c r="E184" i="25"/>
  <c r="D184" i="25"/>
  <c r="C184" i="25"/>
  <c r="B184" i="25"/>
  <c r="A184" i="25"/>
  <c r="W183" i="25"/>
  <c r="V183" i="25"/>
  <c r="U183" i="25"/>
  <c r="T183" i="25"/>
  <c r="S183" i="25"/>
  <c r="R183" i="25"/>
  <c r="Q183" i="25"/>
  <c r="P183" i="25"/>
  <c r="O183" i="25"/>
  <c r="N183" i="25"/>
  <c r="M183" i="25"/>
  <c r="L183" i="25"/>
  <c r="K183" i="25"/>
  <c r="J183" i="25"/>
  <c r="I183" i="25"/>
  <c r="H183" i="25"/>
  <c r="G183" i="25"/>
  <c r="F183" i="25"/>
  <c r="E183" i="25"/>
  <c r="D183" i="25"/>
  <c r="C183" i="25"/>
  <c r="B183" i="25"/>
  <c r="A183" i="25"/>
  <c r="W182" i="25"/>
  <c r="V182" i="25"/>
  <c r="U182" i="25"/>
  <c r="T182" i="25"/>
  <c r="S182" i="25"/>
  <c r="R182" i="25"/>
  <c r="Q182" i="25"/>
  <c r="P182" i="25"/>
  <c r="O182" i="25"/>
  <c r="N182" i="25"/>
  <c r="M182" i="25"/>
  <c r="L182" i="25"/>
  <c r="K182" i="25"/>
  <c r="J182" i="25"/>
  <c r="I182" i="25"/>
  <c r="H182" i="25"/>
  <c r="G182" i="25"/>
  <c r="F182" i="25"/>
  <c r="E182" i="25"/>
  <c r="D182" i="25"/>
  <c r="C182" i="25"/>
  <c r="B182" i="25"/>
  <c r="A182" i="25"/>
  <c r="W181" i="25"/>
  <c r="V181" i="25"/>
  <c r="U181" i="25"/>
  <c r="T181" i="25"/>
  <c r="S181" i="25"/>
  <c r="R181" i="25"/>
  <c r="Q181" i="25"/>
  <c r="P181" i="25"/>
  <c r="O181" i="25"/>
  <c r="N181" i="25"/>
  <c r="M181" i="25"/>
  <c r="L181" i="25"/>
  <c r="K181" i="25"/>
  <c r="J181" i="25"/>
  <c r="I181" i="25"/>
  <c r="H181" i="25"/>
  <c r="G181" i="25"/>
  <c r="F181" i="25"/>
  <c r="E181" i="25"/>
  <c r="D181" i="25"/>
  <c r="C181" i="25"/>
  <c r="B181" i="25"/>
  <c r="A181" i="25"/>
  <c r="W180" i="25"/>
  <c r="V180" i="25"/>
  <c r="U180" i="25"/>
  <c r="T180" i="25"/>
  <c r="S180" i="25"/>
  <c r="R180" i="25"/>
  <c r="Q180" i="25"/>
  <c r="P180" i="25"/>
  <c r="O180" i="25"/>
  <c r="N180" i="25"/>
  <c r="M180" i="25"/>
  <c r="L180" i="25"/>
  <c r="K180" i="25"/>
  <c r="J180" i="25"/>
  <c r="I180" i="25"/>
  <c r="H180" i="25"/>
  <c r="G180" i="25"/>
  <c r="F180" i="25"/>
  <c r="E180" i="25"/>
  <c r="D180" i="25"/>
  <c r="C180" i="25"/>
  <c r="B180" i="25"/>
  <c r="A180" i="25"/>
  <c r="W179" i="25"/>
  <c r="V179" i="25"/>
  <c r="U179" i="25"/>
  <c r="T179" i="25"/>
  <c r="S179" i="25"/>
  <c r="R179" i="25"/>
  <c r="Q179" i="25"/>
  <c r="P179" i="25"/>
  <c r="O179" i="25"/>
  <c r="N179" i="25"/>
  <c r="M179" i="25"/>
  <c r="L179" i="25"/>
  <c r="K179" i="25"/>
  <c r="J179" i="25"/>
  <c r="I179" i="25"/>
  <c r="H179" i="25"/>
  <c r="G179" i="25"/>
  <c r="F179" i="25"/>
  <c r="E179" i="25"/>
  <c r="D179" i="25"/>
  <c r="C179" i="25"/>
  <c r="B179" i="25"/>
  <c r="A179" i="25"/>
  <c r="W178" i="25"/>
  <c r="V178" i="25"/>
  <c r="U178" i="25"/>
  <c r="T178" i="25"/>
  <c r="S178" i="25"/>
  <c r="R178" i="25"/>
  <c r="Q178" i="25"/>
  <c r="P178" i="25"/>
  <c r="O178" i="25"/>
  <c r="N178" i="25"/>
  <c r="M178" i="25"/>
  <c r="L178" i="25"/>
  <c r="K178" i="25"/>
  <c r="J178" i="25"/>
  <c r="I178" i="25"/>
  <c r="H178" i="25"/>
  <c r="G178" i="25"/>
  <c r="F178" i="25"/>
  <c r="E178" i="25"/>
  <c r="D178" i="25"/>
  <c r="C178" i="25"/>
  <c r="B178" i="25"/>
  <c r="A178" i="25"/>
  <c r="W177" i="25"/>
  <c r="V177" i="25"/>
  <c r="U177" i="25"/>
  <c r="T177" i="25"/>
  <c r="S177" i="25"/>
  <c r="R177" i="25"/>
  <c r="Q177" i="25"/>
  <c r="P177" i="25"/>
  <c r="O177" i="25"/>
  <c r="N177" i="25"/>
  <c r="M177" i="25"/>
  <c r="L177" i="25"/>
  <c r="K177" i="25"/>
  <c r="J177" i="25"/>
  <c r="I177" i="25"/>
  <c r="H177" i="25"/>
  <c r="G177" i="25"/>
  <c r="F177" i="25"/>
  <c r="E177" i="25"/>
  <c r="D177" i="25"/>
  <c r="C177" i="25"/>
  <c r="B177" i="25"/>
  <c r="A177" i="25"/>
  <c r="W176" i="25"/>
  <c r="V176" i="25"/>
  <c r="U176" i="25"/>
  <c r="T176" i="25"/>
  <c r="S176" i="25"/>
  <c r="R176" i="25"/>
  <c r="Q176" i="25"/>
  <c r="P176" i="25"/>
  <c r="O176" i="25"/>
  <c r="N176" i="25"/>
  <c r="M176" i="25"/>
  <c r="L176" i="25"/>
  <c r="K176" i="25"/>
  <c r="J176" i="25"/>
  <c r="I176" i="25"/>
  <c r="H176" i="25"/>
  <c r="G176" i="25"/>
  <c r="F176" i="25"/>
  <c r="E176" i="25"/>
  <c r="D176" i="25"/>
  <c r="C176" i="25"/>
  <c r="B176" i="25"/>
  <c r="A176" i="25"/>
  <c r="W175" i="25"/>
  <c r="V175" i="25"/>
  <c r="U175" i="25"/>
  <c r="T175" i="25"/>
  <c r="S175" i="25"/>
  <c r="R175" i="25"/>
  <c r="Q175" i="25"/>
  <c r="P175" i="25"/>
  <c r="O175" i="25"/>
  <c r="N175" i="25"/>
  <c r="M175" i="25"/>
  <c r="L175" i="25"/>
  <c r="K175" i="25"/>
  <c r="J175" i="25"/>
  <c r="I175" i="25"/>
  <c r="H175" i="25"/>
  <c r="G175" i="25"/>
  <c r="F175" i="25"/>
  <c r="E175" i="25"/>
  <c r="D175" i="25"/>
  <c r="C175" i="25"/>
  <c r="B175" i="25"/>
  <c r="A175" i="25"/>
  <c r="W174" i="25"/>
  <c r="V174" i="25"/>
  <c r="U174" i="25"/>
  <c r="T174" i="25"/>
  <c r="S174" i="25"/>
  <c r="R174" i="25"/>
  <c r="Q174" i="25"/>
  <c r="P174" i="25"/>
  <c r="O174" i="25"/>
  <c r="N174" i="25"/>
  <c r="M174" i="25"/>
  <c r="L174" i="25"/>
  <c r="K174" i="25"/>
  <c r="J174" i="25"/>
  <c r="I174" i="25"/>
  <c r="H174" i="25"/>
  <c r="G174" i="25"/>
  <c r="F174" i="25"/>
  <c r="E174" i="25"/>
  <c r="D174" i="25"/>
  <c r="C174" i="25"/>
  <c r="B174" i="25"/>
  <c r="A174" i="25"/>
  <c r="W173" i="25"/>
  <c r="V173" i="25"/>
  <c r="U173" i="25"/>
  <c r="T173" i="25"/>
  <c r="S173" i="25"/>
  <c r="R173" i="25"/>
  <c r="Q173" i="25"/>
  <c r="P173" i="25"/>
  <c r="O173" i="25"/>
  <c r="N173" i="25"/>
  <c r="M173" i="25"/>
  <c r="L173" i="25"/>
  <c r="K173" i="25"/>
  <c r="J173" i="25"/>
  <c r="I173" i="25"/>
  <c r="H173" i="25"/>
  <c r="G173" i="25"/>
  <c r="F173" i="25"/>
  <c r="E173" i="25"/>
  <c r="D173" i="25"/>
  <c r="C173" i="25"/>
  <c r="B173" i="25"/>
  <c r="A173" i="25"/>
  <c r="W172" i="25"/>
  <c r="V172" i="25"/>
  <c r="U172" i="25"/>
  <c r="T172" i="25"/>
  <c r="S172" i="25"/>
  <c r="R172" i="25"/>
  <c r="Q172" i="25"/>
  <c r="P172" i="25"/>
  <c r="O172" i="25"/>
  <c r="N172" i="25"/>
  <c r="M172" i="25"/>
  <c r="L172" i="25"/>
  <c r="K172" i="25"/>
  <c r="J172" i="25"/>
  <c r="I172" i="25"/>
  <c r="H172" i="25"/>
  <c r="G172" i="25"/>
  <c r="F172" i="25"/>
  <c r="E172" i="25"/>
  <c r="D172" i="25"/>
  <c r="C172" i="25"/>
  <c r="B172" i="25"/>
  <c r="A172" i="25"/>
  <c r="W171" i="25"/>
  <c r="V171" i="25"/>
  <c r="U171" i="25"/>
  <c r="T171" i="25"/>
  <c r="S171" i="25"/>
  <c r="R171" i="25"/>
  <c r="Q171" i="25"/>
  <c r="P171" i="25"/>
  <c r="O171" i="25"/>
  <c r="N171" i="25"/>
  <c r="M171" i="25"/>
  <c r="L171" i="25"/>
  <c r="K171" i="25"/>
  <c r="J171" i="25"/>
  <c r="I171" i="25"/>
  <c r="H171" i="25"/>
  <c r="G171" i="25"/>
  <c r="F171" i="25"/>
  <c r="E171" i="25"/>
  <c r="D171" i="25"/>
  <c r="C171" i="25"/>
  <c r="B171" i="25"/>
  <c r="A171" i="25"/>
  <c r="W170" i="25"/>
  <c r="V170" i="25"/>
  <c r="U170" i="25"/>
  <c r="T170" i="25"/>
  <c r="S170" i="25"/>
  <c r="R170" i="25"/>
  <c r="Q170" i="25"/>
  <c r="P170" i="25"/>
  <c r="O170" i="25"/>
  <c r="N170" i="25"/>
  <c r="M170" i="25"/>
  <c r="L170" i="25"/>
  <c r="K170" i="25"/>
  <c r="J170" i="25"/>
  <c r="I170" i="25"/>
  <c r="H170" i="25"/>
  <c r="G170" i="25"/>
  <c r="F170" i="25"/>
  <c r="E170" i="25"/>
  <c r="D170" i="25"/>
  <c r="C170" i="25"/>
  <c r="B170" i="25"/>
  <c r="A170" i="25"/>
  <c r="W169" i="25"/>
  <c r="V169" i="25"/>
  <c r="U169" i="25"/>
  <c r="T169" i="25"/>
  <c r="S169" i="25"/>
  <c r="R169" i="25"/>
  <c r="Q169" i="25"/>
  <c r="P169" i="25"/>
  <c r="O169" i="25"/>
  <c r="N169" i="25"/>
  <c r="M169" i="25"/>
  <c r="L169" i="25"/>
  <c r="K169" i="25"/>
  <c r="J169" i="25"/>
  <c r="I169" i="25"/>
  <c r="H169" i="25"/>
  <c r="G169" i="25"/>
  <c r="F169" i="25"/>
  <c r="E169" i="25"/>
  <c r="D169" i="25"/>
  <c r="C169" i="25"/>
  <c r="B169" i="25"/>
  <c r="A169" i="25"/>
  <c r="W168" i="25"/>
  <c r="V168" i="25"/>
  <c r="U168" i="25"/>
  <c r="T168" i="25"/>
  <c r="S168" i="25"/>
  <c r="R168" i="25"/>
  <c r="Q168" i="25"/>
  <c r="P168" i="25"/>
  <c r="O168" i="25"/>
  <c r="N168" i="25"/>
  <c r="M168" i="25"/>
  <c r="L168" i="25"/>
  <c r="K168" i="25"/>
  <c r="J168" i="25"/>
  <c r="I168" i="25"/>
  <c r="H168" i="25"/>
  <c r="G168" i="25"/>
  <c r="F168" i="25"/>
  <c r="E168" i="25"/>
  <c r="D168" i="25"/>
  <c r="C168" i="25"/>
  <c r="B168" i="25"/>
  <c r="A168" i="25"/>
  <c r="W167" i="25"/>
  <c r="V167" i="25"/>
  <c r="U167" i="25"/>
  <c r="T167" i="25"/>
  <c r="S167" i="25"/>
  <c r="R167" i="25"/>
  <c r="Q167" i="25"/>
  <c r="P167" i="25"/>
  <c r="O167" i="25"/>
  <c r="N167" i="25"/>
  <c r="M167" i="25"/>
  <c r="L167" i="25"/>
  <c r="K167" i="25"/>
  <c r="J167" i="25"/>
  <c r="I167" i="25"/>
  <c r="H167" i="25"/>
  <c r="G167" i="25"/>
  <c r="F167" i="25"/>
  <c r="E167" i="25"/>
  <c r="D167" i="25"/>
  <c r="C167" i="25"/>
  <c r="B167" i="25"/>
  <c r="A167" i="25"/>
  <c r="W166" i="25"/>
  <c r="V166" i="25"/>
  <c r="U166" i="25"/>
  <c r="T166" i="25"/>
  <c r="S166" i="25"/>
  <c r="R166" i="25"/>
  <c r="Q166" i="25"/>
  <c r="P166" i="25"/>
  <c r="O166" i="25"/>
  <c r="N166" i="25"/>
  <c r="M166" i="25"/>
  <c r="L166" i="25"/>
  <c r="K166" i="25"/>
  <c r="J166" i="25"/>
  <c r="I166" i="25"/>
  <c r="H166" i="25"/>
  <c r="G166" i="25"/>
  <c r="F166" i="25"/>
  <c r="E166" i="25"/>
  <c r="D166" i="25"/>
  <c r="C166" i="25"/>
  <c r="B166" i="25"/>
  <c r="A166" i="25"/>
  <c r="W165" i="25"/>
  <c r="V165" i="25"/>
  <c r="U165" i="25"/>
  <c r="T165" i="25"/>
  <c r="S165" i="25"/>
  <c r="R165" i="25"/>
  <c r="Q165" i="25"/>
  <c r="P165" i="25"/>
  <c r="O165" i="25"/>
  <c r="N165" i="25"/>
  <c r="M165" i="25"/>
  <c r="L165" i="25"/>
  <c r="K165" i="25"/>
  <c r="J165" i="25"/>
  <c r="I165" i="25"/>
  <c r="H165" i="25"/>
  <c r="G165" i="25"/>
  <c r="F165" i="25"/>
  <c r="E165" i="25"/>
  <c r="D165" i="25"/>
  <c r="C165" i="25"/>
  <c r="B165" i="25"/>
  <c r="A165" i="25"/>
  <c r="W164" i="25"/>
  <c r="V164" i="25"/>
  <c r="U164" i="25"/>
  <c r="T164" i="25"/>
  <c r="S164" i="25"/>
  <c r="R164" i="25"/>
  <c r="Q164" i="25"/>
  <c r="P164" i="25"/>
  <c r="O164" i="25"/>
  <c r="N164" i="25"/>
  <c r="M164" i="25"/>
  <c r="L164" i="25"/>
  <c r="K164" i="25"/>
  <c r="J164" i="25"/>
  <c r="I164" i="25"/>
  <c r="H164" i="25"/>
  <c r="G164" i="25"/>
  <c r="F164" i="25"/>
  <c r="E164" i="25"/>
  <c r="D164" i="25"/>
  <c r="C164" i="25"/>
  <c r="B164" i="25"/>
  <c r="A164" i="25"/>
  <c r="W163" i="25"/>
  <c r="V163" i="25"/>
  <c r="U163" i="25"/>
  <c r="T163" i="25"/>
  <c r="S163" i="25"/>
  <c r="R163" i="25"/>
  <c r="Q163" i="25"/>
  <c r="P163" i="25"/>
  <c r="O163" i="25"/>
  <c r="N163" i="25"/>
  <c r="M163" i="25"/>
  <c r="L163" i="25"/>
  <c r="K163" i="25"/>
  <c r="J163" i="25"/>
  <c r="I163" i="25"/>
  <c r="H163" i="25"/>
  <c r="G163" i="25"/>
  <c r="F163" i="25"/>
  <c r="E163" i="25"/>
  <c r="D163" i="25"/>
  <c r="C163" i="25"/>
  <c r="B163" i="25"/>
  <c r="A163" i="25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A162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A161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A160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A159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A158" i="25"/>
  <c r="W157" i="25"/>
  <c r="V157" i="25"/>
  <c r="U157" i="25"/>
  <c r="T157" i="25"/>
  <c r="S157" i="25"/>
  <c r="R157" i="25"/>
  <c r="Q157" i="25"/>
  <c r="P157" i="25"/>
  <c r="O157" i="25"/>
  <c r="N157" i="25"/>
  <c r="M157" i="25"/>
  <c r="L157" i="25"/>
  <c r="K157" i="25"/>
  <c r="J157" i="25"/>
  <c r="I157" i="25"/>
  <c r="H157" i="25"/>
  <c r="G157" i="25"/>
  <c r="F157" i="25"/>
  <c r="E157" i="25"/>
  <c r="D157" i="25"/>
  <c r="C157" i="25"/>
  <c r="B157" i="25"/>
  <c r="A157" i="25"/>
  <c r="W156" i="25"/>
  <c r="V156" i="25"/>
  <c r="U156" i="25"/>
  <c r="T156" i="25"/>
  <c r="S156" i="25"/>
  <c r="R156" i="25"/>
  <c r="Q156" i="25"/>
  <c r="P156" i="25"/>
  <c r="O156" i="25"/>
  <c r="N156" i="25"/>
  <c r="M156" i="25"/>
  <c r="L156" i="25"/>
  <c r="K156" i="25"/>
  <c r="J156" i="25"/>
  <c r="I156" i="25"/>
  <c r="H156" i="25"/>
  <c r="G156" i="25"/>
  <c r="F156" i="25"/>
  <c r="E156" i="25"/>
  <c r="D156" i="25"/>
  <c r="C156" i="25"/>
  <c r="B156" i="25"/>
  <c r="A156" i="25"/>
  <c r="W155" i="25"/>
  <c r="V155" i="25"/>
  <c r="U155" i="25"/>
  <c r="T155" i="25"/>
  <c r="S155" i="25"/>
  <c r="R155" i="25"/>
  <c r="Q155" i="25"/>
  <c r="P155" i="25"/>
  <c r="O155" i="25"/>
  <c r="N155" i="25"/>
  <c r="M155" i="25"/>
  <c r="L155" i="25"/>
  <c r="K155" i="25"/>
  <c r="J155" i="25"/>
  <c r="I155" i="25"/>
  <c r="H155" i="25"/>
  <c r="G155" i="25"/>
  <c r="F155" i="25"/>
  <c r="E155" i="25"/>
  <c r="D155" i="25"/>
  <c r="C155" i="25"/>
  <c r="B155" i="25"/>
  <c r="A155" i="25"/>
  <c r="W154" i="25"/>
  <c r="V154" i="25"/>
  <c r="U154" i="25"/>
  <c r="T154" i="25"/>
  <c r="S154" i="25"/>
  <c r="R154" i="25"/>
  <c r="Q154" i="25"/>
  <c r="P154" i="25"/>
  <c r="O154" i="25"/>
  <c r="N154" i="25"/>
  <c r="M154" i="25"/>
  <c r="L154" i="25"/>
  <c r="K154" i="25"/>
  <c r="J154" i="25"/>
  <c r="I154" i="25"/>
  <c r="H154" i="25"/>
  <c r="G154" i="25"/>
  <c r="F154" i="25"/>
  <c r="E154" i="25"/>
  <c r="D154" i="25"/>
  <c r="C154" i="25"/>
  <c r="B154" i="25"/>
  <c r="A154" i="25"/>
  <c r="W153" i="25"/>
  <c r="V153" i="25"/>
  <c r="U153" i="25"/>
  <c r="T153" i="25"/>
  <c r="S153" i="25"/>
  <c r="R153" i="25"/>
  <c r="Q153" i="25"/>
  <c r="P153" i="25"/>
  <c r="O153" i="25"/>
  <c r="N153" i="25"/>
  <c r="M153" i="25"/>
  <c r="L153" i="25"/>
  <c r="K153" i="25"/>
  <c r="J153" i="25"/>
  <c r="I153" i="25"/>
  <c r="H153" i="25"/>
  <c r="G153" i="25"/>
  <c r="F153" i="25"/>
  <c r="E153" i="25"/>
  <c r="D153" i="25"/>
  <c r="C153" i="25"/>
  <c r="B153" i="25"/>
  <c r="A153" i="25"/>
  <c r="W152" i="25"/>
  <c r="V152" i="25"/>
  <c r="U152" i="25"/>
  <c r="T152" i="25"/>
  <c r="S152" i="25"/>
  <c r="R152" i="25"/>
  <c r="Q152" i="25"/>
  <c r="P152" i="25"/>
  <c r="O152" i="25"/>
  <c r="N152" i="25"/>
  <c r="M152" i="25"/>
  <c r="L152" i="25"/>
  <c r="K152" i="25"/>
  <c r="J152" i="25"/>
  <c r="I152" i="25"/>
  <c r="H152" i="25"/>
  <c r="G152" i="25"/>
  <c r="F152" i="25"/>
  <c r="E152" i="25"/>
  <c r="D152" i="25"/>
  <c r="C152" i="25"/>
  <c r="B152" i="25"/>
  <c r="A152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A151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A150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A149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A148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A147" i="25"/>
  <c r="W146" i="25"/>
  <c r="V146" i="25"/>
  <c r="U146" i="25"/>
  <c r="T146" i="25"/>
  <c r="S146" i="25"/>
  <c r="R146" i="25"/>
  <c r="Q146" i="25"/>
  <c r="P146" i="25"/>
  <c r="O146" i="25"/>
  <c r="N146" i="25"/>
  <c r="M146" i="25"/>
  <c r="L146" i="25"/>
  <c r="K146" i="25"/>
  <c r="J146" i="25"/>
  <c r="I146" i="25"/>
  <c r="H146" i="25"/>
  <c r="G146" i="25"/>
  <c r="F146" i="25"/>
  <c r="E146" i="25"/>
  <c r="D146" i="25"/>
  <c r="C146" i="25"/>
  <c r="B146" i="25"/>
  <c r="A146" i="25"/>
  <c r="W145" i="25"/>
  <c r="V145" i="25"/>
  <c r="U145" i="25"/>
  <c r="T145" i="25"/>
  <c r="S145" i="25"/>
  <c r="R145" i="25"/>
  <c r="Q145" i="25"/>
  <c r="P145" i="25"/>
  <c r="O145" i="25"/>
  <c r="N145" i="25"/>
  <c r="M145" i="25"/>
  <c r="L145" i="25"/>
  <c r="K145" i="25"/>
  <c r="J145" i="25"/>
  <c r="I145" i="25"/>
  <c r="H145" i="25"/>
  <c r="G145" i="25"/>
  <c r="F145" i="25"/>
  <c r="E145" i="25"/>
  <c r="D145" i="25"/>
  <c r="C145" i="25"/>
  <c r="B145" i="25"/>
  <c r="A145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A144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A143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A142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A141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A140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A139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A138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A137" i="25"/>
  <c r="W136" i="25"/>
  <c r="V136" i="25"/>
  <c r="U136" i="25"/>
  <c r="T136" i="25"/>
  <c r="S136" i="25"/>
  <c r="R136" i="25"/>
  <c r="Q136" i="25"/>
  <c r="P136" i="25"/>
  <c r="O136" i="25"/>
  <c r="N136" i="25"/>
  <c r="M136" i="25"/>
  <c r="L136" i="25"/>
  <c r="K136" i="25"/>
  <c r="J136" i="25"/>
  <c r="I136" i="25"/>
  <c r="H136" i="25"/>
  <c r="G136" i="25"/>
  <c r="F136" i="25"/>
  <c r="E136" i="25"/>
  <c r="D136" i="25"/>
  <c r="C136" i="25"/>
  <c r="B136" i="25"/>
  <c r="A136" i="25"/>
  <c r="W135" i="25"/>
  <c r="V135" i="25"/>
  <c r="U135" i="25"/>
  <c r="T135" i="25"/>
  <c r="S135" i="25"/>
  <c r="R135" i="25"/>
  <c r="Q135" i="25"/>
  <c r="P135" i="25"/>
  <c r="O135" i="25"/>
  <c r="N135" i="25"/>
  <c r="M135" i="25"/>
  <c r="L135" i="25"/>
  <c r="K135" i="25"/>
  <c r="J135" i="25"/>
  <c r="I135" i="25"/>
  <c r="H135" i="25"/>
  <c r="G135" i="25"/>
  <c r="F135" i="25"/>
  <c r="E135" i="25"/>
  <c r="D135" i="25"/>
  <c r="C135" i="25"/>
  <c r="B135" i="25"/>
  <c r="A135" i="25"/>
  <c r="W134" i="25"/>
  <c r="V134" i="25"/>
  <c r="U134" i="25"/>
  <c r="T134" i="25"/>
  <c r="S134" i="25"/>
  <c r="R134" i="25"/>
  <c r="Q134" i="25"/>
  <c r="P134" i="25"/>
  <c r="O134" i="25"/>
  <c r="N134" i="25"/>
  <c r="M134" i="25"/>
  <c r="L134" i="25"/>
  <c r="K134" i="25"/>
  <c r="J134" i="25"/>
  <c r="I134" i="25"/>
  <c r="H134" i="25"/>
  <c r="G134" i="25"/>
  <c r="F134" i="25"/>
  <c r="E134" i="25"/>
  <c r="D134" i="25"/>
  <c r="C134" i="25"/>
  <c r="B134" i="25"/>
  <c r="A134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A133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A132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A131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A130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A129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A128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A127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A126" i="25"/>
  <c r="W125" i="25"/>
  <c r="V125" i="25"/>
  <c r="U125" i="25"/>
  <c r="T125" i="25"/>
  <c r="S125" i="25"/>
  <c r="R125" i="25"/>
  <c r="Q125" i="25"/>
  <c r="P125" i="25"/>
  <c r="O125" i="25"/>
  <c r="N125" i="25"/>
  <c r="M125" i="25"/>
  <c r="L125" i="25"/>
  <c r="K125" i="25"/>
  <c r="J125" i="25"/>
  <c r="I125" i="25"/>
  <c r="H125" i="25"/>
  <c r="G125" i="25"/>
  <c r="F125" i="25"/>
  <c r="E125" i="25"/>
  <c r="D125" i="25"/>
  <c r="C125" i="25"/>
  <c r="B125" i="25"/>
  <c r="A125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A124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A123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A122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A121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A120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A119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A118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A117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A116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A115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A114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A113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B112" i="25"/>
  <c r="A112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A111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A110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A109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A108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A107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A106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A105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A104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A103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A102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A101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A100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A99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A98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A97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A96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A95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A94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A93" i="25"/>
  <c r="W92" i="25"/>
  <c r="V92" i="25"/>
  <c r="U92" i="25"/>
  <c r="T92" i="25"/>
  <c r="S92" i="25"/>
  <c r="R92" i="25"/>
  <c r="Q92" i="25"/>
  <c r="P92" i="25"/>
  <c r="O92" i="25"/>
  <c r="N92" i="25"/>
  <c r="M92" i="25"/>
  <c r="L92" i="25"/>
  <c r="K92" i="25"/>
  <c r="J92" i="25"/>
  <c r="I92" i="25"/>
  <c r="H92" i="25"/>
  <c r="G92" i="25"/>
  <c r="F92" i="25"/>
  <c r="E92" i="25"/>
  <c r="D92" i="25"/>
  <c r="C92" i="25"/>
  <c r="B92" i="25"/>
  <c r="A92" i="25"/>
  <c r="W91" i="25"/>
  <c r="V91" i="25"/>
  <c r="U91" i="25"/>
  <c r="T91" i="25"/>
  <c r="S91" i="25"/>
  <c r="R91" i="25"/>
  <c r="Q91" i="25"/>
  <c r="P91" i="25"/>
  <c r="O91" i="25"/>
  <c r="N91" i="25"/>
  <c r="M91" i="25"/>
  <c r="L91" i="25"/>
  <c r="K91" i="25"/>
  <c r="J91" i="25"/>
  <c r="I91" i="25"/>
  <c r="H91" i="25"/>
  <c r="G91" i="25"/>
  <c r="F91" i="25"/>
  <c r="E91" i="25"/>
  <c r="D91" i="25"/>
  <c r="C91" i="25"/>
  <c r="B91" i="25"/>
  <c r="A91" i="25"/>
  <c r="W90" i="25"/>
  <c r="V90" i="25"/>
  <c r="U90" i="25"/>
  <c r="T90" i="25"/>
  <c r="S90" i="25"/>
  <c r="R90" i="25"/>
  <c r="Q90" i="25"/>
  <c r="P90" i="25"/>
  <c r="O90" i="25"/>
  <c r="N90" i="25"/>
  <c r="M90" i="25"/>
  <c r="L90" i="25"/>
  <c r="K90" i="25"/>
  <c r="J90" i="25"/>
  <c r="I90" i="25"/>
  <c r="H90" i="25"/>
  <c r="G90" i="25"/>
  <c r="F90" i="25"/>
  <c r="E90" i="25"/>
  <c r="D90" i="25"/>
  <c r="C90" i="25"/>
  <c r="B90" i="25"/>
  <c r="A90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A89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A88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A87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A86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A85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A84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A83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A82" i="25"/>
  <c r="W81" i="25"/>
  <c r="V81" i="25"/>
  <c r="U81" i="25"/>
  <c r="T81" i="25"/>
  <c r="S81" i="25"/>
  <c r="R81" i="25"/>
  <c r="Q81" i="25"/>
  <c r="P81" i="25"/>
  <c r="O81" i="25"/>
  <c r="N81" i="25"/>
  <c r="M81" i="25"/>
  <c r="L81" i="25"/>
  <c r="K81" i="25"/>
  <c r="J81" i="25"/>
  <c r="I81" i="25"/>
  <c r="H81" i="25"/>
  <c r="G81" i="25"/>
  <c r="F81" i="25"/>
  <c r="E81" i="25"/>
  <c r="D81" i="25"/>
  <c r="C81" i="25"/>
  <c r="B81" i="25"/>
  <c r="A81" i="25"/>
  <c r="W80" i="25"/>
  <c r="V80" i="25"/>
  <c r="U80" i="25"/>
  <c r="T80" i="25"/>
  <c r="S80" i="25"/>
  <c r="R80" i="25"/>
  <c r="Q80" i="25"/>
  <c r="P80" i="25"/>
  <c r="O80" i="25"/>
  <c r="N80" i="25"/>
  <c r="M80" i="25"/>
  <c r="L80" i="25"/>
  <c r="K80" i="25"/>
  <c r="J80" i="25"/>
  <c r="I80" i="25"/>
  <c r="H80" i="25"/>
  <c r="G80" i="25"/>
  <c r="F80" i="25"/>
  <c r="E80" i="25"/>
  <c r="D80" i="25"/>
  <c r="C80" i="25"/>
  <c r="B80" i="25"/>
  <c r="A80" i="25"/>
  <c r="W79" i="25"/>
  <c r="V79" i="25"/>
  <c r="U79" i="25"/>
  <c r="T79" i="25"/>
  <c r="S79" i="25"/>
  <c r="R79" i="25"/>
  <c r="Q79" i="25"/>
  <c r="P79" i="25"/>
  <c r="O79" i="25"/>
  <c r="N79" i="25"/>
  <c r="M79" i="25"/>
  <c r="L79" i="25"/>
  <c r="K79" i="25"/>
  <c r="J79" i="25"/>
  <c r="I79" i="25"/>
  <c r="H79" i="25"/>
  <c r="G79" i="25"/>
  <c r="F79" i="25"/>
  <c r="E79" i="25"/>
  <c r="D79" i="25"/>
  <c r="C79" i="25"/>
  <c r="B79" i="25"/>
  <c r="A79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A78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A77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A76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A75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A74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A73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A72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A71" i="25"/>
  <c r="W70" i="25"/>
  <c r="V70" i="25"/>
  <c r="U70" i="25"/>
  <c r="T70" i="25"/>
  <c r="S70" i="25"/>
  <c r="R70" i="25"/>
  <c r="Q70" i="25"/>
  <c r="P70" i="25"/>
  <c r="O70" i="25"/>
  <c r="N70" i="25"/>
  <c r="M70" i="25"/>
  <c r="L70" i="25"/>
  <c r="K70" i="25"/>
  <c r="J70" i="25"/>
  <c r="I70" i="25"/>
  <c r="H70" i="25"/>
  <c r="G70" i="25"/>
  <c r="F70" i="25"/>
  <c r="E70" i="25"/>
  <c r="D70" i="25"/>
  <c r="C70" i="25"/>
  <c r="B70" i="25"/>
  <c r="A70" i="25"/>
  <c r="W69" i="25"/>
  <c r="V69" i="25"/>
  <c r="U69" i="25"/>
  <c r="T69" i="25"/>
  <c r="S69" i="25"/>
  <c r="R69" i="25"/>
  <c r="Q69" i="25"/>
  <c r="P69" i="25"/>
  <c r="O69" i="25"/>
  <c r="N69" i="25"/>
  <c r="M69" i="25"/>
  <c r="L69" i="25"/>
  <c r="K69" i="25"/>
  <c r="J69" i="25"/>
  <c r="I69" i="25"/>
  <c r="H69" i="25"/>
  <c r="G69" i="25"/>
  <c r="F69" i="25"/>
  <c r="E69" i="25"/>
  <c r="D69" i="25"/>
  <c r="C69" i="25"/>
  <c r="B69" i="25"/>
  <c r="A69" i="25"/>
  <c r="W68" i="25"/>
  <c r="V68" i="25"/>
  <c r="U68" i="25"/>
  <c r="T68" i="25"/>
  <c r="S68" i="25"/>
  <c r="R68" i="25"/>
  <c r="Q68" i="25"/>
  <c r="P68" i="25"/>
  <c r="O68" i="25"/>
  <c r="N68" i="25"/>
  <c r="M68" i="25"/>
  <c r="L68" i="25"/>
  <c r="K68" i="25"/>
  <c r="J68" i="25"/>
  <c r="I68" i="25"/>
  <c r="H68" i="25"/>
  <c r="G68" i="25"/>
  <c r="F68" i="25"/>
  <c r="E68" i="25"/>
  <c r="D68" i="25"/>
  <c r="C68" i="25"/>
  <c r="B68" i="25"/>
  <c r="A68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A67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A66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A65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A64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A63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A62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A61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A60" i="25"/>
  <c r="W59" i="25"/>
  <c r="V59" i="25"/>
  <c r="U59" i="25"/>
  <c r="T59" i="25"/>
  <c r="S59" i="25"/>
  <c r="R59" i="25"/>
  <c r="Q59" i="25"/>
  <c r="P59" i="25"/>
  <c r="O59" i="25"/>
  <c r="N59" i="25"/>
  <c r="M59" i="25"/>
  <c r="L59" i="25"/>
  <c r="K59" i="25"/>
  <c r="J59" i="25"/>
  <c r="I59" i="25"/>
  <c r="H59" i="25"/>
  <c r="G59" i="25"/>
  <c r="F59" i="25"/>
  <c r="E59" i="25"/>
  <c r="D59" i="25"/>
  <c r="C59" i="25"/>
  <c r="B59" i="25"/>
  <c r="A59" i="25"/>
  <c r="W58" i="25"/>
  <c r="V58" i="25"/>
  <c r="U58" i="25"/>
  <c r="T58" i="25"/>
  <c r="S58" i="25"/>
  <c r="R58" i="25"/>
  <c r="Q58" i="25"/>
  <c r="P58" i="25"/>
  <c r="O58" i="25"/>
  <c r="N58" i="25"/>
  <c r="M58" i="25"/>
  <c r="L58" i="25"/>
  <c r="K58" i="25"/>
  <c r="J58" i="25"/>
  <c r="I58" i="25"/>
  <c r="H58" i="25"/>
  <c r="G58" i="25"/>
  <c r="F58" i="25"/>
  <c r="E58" i="25"/>
  <c r="D58" i="25"/>
  <c r="C58" i="25"/>
  <c r="B58" i="25"/>
  <c r="A58" i="25"/>
  <c r="W57" i="25"/>
  <c r="V57" i="25"/>
  <c r="U57" i="25"/>
  <c r="T57" i="25"/>
  <c r="S57" i="25"/>
  <c r="R57" i="25"/>
  <c r="Q57" i="25"/>
  <c r="P57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B57" i="25"/>
  <c r="A57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A56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A55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A54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A53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A52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A51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A50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A49" i="25"/>
  <c r="W48" i="25"/>
  <c r="V48" i="25"/>
  <c r="U48" i="25"/>
  <c r="T48" i="25"/>
  <c r="S48" i="25"/>
  <c r="R48" i="25"/>
  <c r="Q48" i="25"/>
  <c r="P48" i="25"/>
  <c r="O48" i="25"/>
  <c r="N48" i="25"/>
  <c r="M48" i="25"/>
  <c r="L48" i="25"/>
  <c r="K48" i="25"/>
  <c r="J48" i="25"/>
  <c r="I48" i="25"/>
  <c r="H48" i="25"/>
  <c r="G48" i="25"/>
  <c r="F48" i="25"/>
  <c r="E48" i="25"/>
  <c r="D48" i="25"/>
  <c r="C48" i="25"/>
  <c r="B48" i="25"/>
  <c r="A48" i="25"/>
  <c r="W47" i="25"/>
  <c r="V47" i="25"/>
  <c r="U47" i="25"/>
  <c r="T47" i="25"/>
  <c r="S47" i="25"/>
  <c r="R47" i="25"/>
  <c r="Q47" i="25"/>
  <c r="P47" i="25"/>
  <c r="O47" i="25"/>
  <c r="N47" i="25"/>
  <c r="M47" i="25"/>
  <c r="L47" i="25"/>
  <c r="K47" i="25"/>
  <c r="J47" i="25"/>
  <c r="I47" i="25"/>
  <c r="H47" i="25"/>
  <c r="G47" i="25"/>
  <c r="F47" i="25"/>
  <c r="E47" i="25"/>
  <c r="D47" i="25"/>
  <c r="C47" i="25"/>
  <c r="B47" i="25"/>
  <c r="A47" i="25"/>
  <c r="W46" i="25"/>
  <c r="V46" i="25"/>
  <c r="U46" i="25"/>
  <c r="T46" i="25"/>
  <c r="S46" i="25"/>
  <c r="R46" i="25"/>
  <c r="Q46" i="25"/>
  <c r="P46" i="25"/>
  <c r="O46" i="25"/>
  <c r="N46" i="25"/>
  <c r="M46" i="25"/>
  <c r="L46" i="25"/>
  <c r="K46" i="25"/>
  <c r="J46" i="25"/>
  <c r="I46" i="25"/>
  <c r="H46" i="25"/>
  <c r="G46" i="25"/>
  <c r="F46" i="25"/>
  <c r="E46" i="25"/>
  <c r="D46" i="25"/>
  <c r="C46" i="25"/>
  <c r="B46" i="25"/>
  <c r="A46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A45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A44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A43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A42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A41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A40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A39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A38" i="25"/>
  <c r="W37" i="25"/>
  <c r="V37" i="25"/>
  <c r="U37" i="25"/>
  <c r="T37" i="25"/>
  <c r="S37" i="25"/>
  <c r="R37" i="25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A37" i="25"/>
  <c r="W36" i="25"/>
  <c r="V36" i="25"/>
  <c r="U36" i="25"/>
  <c r="T36" i="25"/>
  <c r="S36" i="25"/>
  <c r="R36" i="25"/>
  <c r="Q36" i="25"/>
  <c r="P36" i="25"/>
  <c r="O36" i="25"/>
  <c r="N36" i="25"/>
  <c r="M36" i="25"/>
  <c r="L36" i="25"/>
  <c r="K36" i="25"/>
  <c r="J36" i="25"/>
  <c r="I36" i="25"/>
  <c r="H36" i="25"/>
  <c r="G36" i="25"/>
  <c r="F36" i="25"/>
  <c r="E36" i="25"/>
  <c r="D36" i="25"/>
  <c r="C36" i="25"/>
  <c r="B36" i="25"/>
  <c r="A36" i="25"/>
  <c r="W35" i="25"/>
  <c r="V35" i="25"/>
  <c r="U35" i="25"/>
  <c r="T35" i="25"/>
  <c r="S35" i="25"/>
  <c r="R35" i="25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A35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A34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A33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A32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A31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A30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A29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A28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A27" i="25"/>
  <c r="W26" i="25"/>
  <c r="V26" i="25"/>
  <c r="U26" i="25"/>
  <c r="T26" i="25"/>
  <c r="S26" i="25"/>
  <c r="R26" i="25"/>
  <c r="Q26" i="25"/>
  <c r="P26" i="25"/>
  <c r="O26" i="25"/>
  <c r="N26" i="25"/>
  <c r="M26" i="25"/>
  <c r="L26" i="25"/>
  <c r="K26" i="25"/>
  <c r="J26" i="25"/>
  <c r="I26" i="25"/>
  <c r="H26" i="25"/>
  <c r="G26" i="25"/>
  <c r="F26" i="25"/>
  <c r="E26" i="25"/>
  <c r="D26" i="25"/>
  <c r="C26" i="25"/>
  <c r="B26" i="25"/>
  <c r="A26" i="25"/>
  <c r="W25" i="25"/>
  <c r="V25" i="25"/>
  <c r="U25" i="25"/>
  <c r="T25" i="25"/>
  <c r="S25" i="25"/>
  <c r="R25" i="25"/>
  <c r="Q25" i="25"/>
  <c r="P25" i="25"/>
  <c r="O25" i="25"/>
  <c r="N25" i="25"/>
  <c r="M25" i="25"/>
  <c r="L25" i="25"/>
  <c r="K25" i="25"/>
  <c r="J25" i="25"/>
  <c r="I25" i="25"/>
  <c r="H25" i="25"/>
  <c r="G25" i="25"/>
  <c r="F25" i="25"/>
  <c r="E25" i="25"/>
  <c r="D25" i="25"/>
  <c r="C25" i="25"/>
  <c r="B25" i="25"/>
  <c r="A25" i="25"/>
  <c r="W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J24" i="25"/>
  <c r="I24" i="25"/>
  <c r="H24" i="25"/>
  <c r="G24" i="25"/>
  <c r="F24" i="25"/>
  <c r="E24" i="25"/>
  <c r="D24" i="25"/>
  <c r="C24" i="25"/>
  <c r="B24" i="25"/>
  <c r="A24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A23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A22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A21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A20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A19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A18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A17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A16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J15" i="25"/>
  <c r="I15" i="25"/>
  <c r="H15" i="25"/>
  <c r="G15" i="25"/>
  <c r="F15" i="25"/>
  <c r="E15" i="25"/>
  <c r="D15" i="25"/>
  <c r="C15" i="25"/>
  <c r="B15" i="25"/>
  <c r="A15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J14" i="25"/>
  <c r="I14" i="25"/>
  <c r="H14" i="25"/>
  <c r="G14" i="25"/>
  <c r="F14" i="25"/>
  <c r="E14" i="25"/>
  <c r="D14" i="25"/>
  <c r="C14" i="25"/>
  <c r="B14" i="25"/>
  <c r="A14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G13" i="25"/>
  <c r="F13" i="25"/>
  <c r="E13" i="25"/>
  <c r="D13" i="25"/>
  <c r="C13" i="25"/>
  <c r="B13" i="25"/>
  <c r="A13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H12" i="25"/>
  <c r="G12" i="25"/>
  <c r="F12" i="25"/>
  <c r="E12" i="25"/>
  <c r="D12" i="25"/>
  <c r="C12" i="25"/>
  <c r="B12" i="25"/>
  <c r="A12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K11" i="25"/>
  <c r="J11" i="25"/>
  <c r="I11" i="25"/>
  <c r="H11" i="25"/>
  <c r="G11" i="25"/>
  <c r="F11" i="25"/>
  <c r="E11" i="25"/>
  <c r="D11" i="25"/>
  <c r="C11" i="25"/>
  <c r="B11" i="25"/>
  <c r="A11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I10" i="25"/>
  <c r="H10" i="25"/>
  <c r="G10" i="25"/>
  <c r="F10" i="25"/>
  <c r="E10" i="25"/>
  <c r="D10" i="25"/>
  <c r="C10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H9" i="25"/>
  <c r="G9" i="25"/>
  <c r="F9" i="25"/>
  <c r="E9" i="25"/>
  <c r="D9" i="25"/>
  <c r="C9" i="25"/>
  <c r="W8" i="25"/>
  <c r="V8" i="25"/>
  <c r="U8" i="25"/>
  <c r="T8" i="25"/>
  <c r="S8" i="25"/>
  <c r="R8" i="25"/>
  <c r="Q8" i="25"/>
  <c r="P8" i="25"/>
  <c r="O8" i="25"/>
  <c r="N8" i="25"/>
  <c r="M8" i="25"/>
  <c r="L8" i="25"/>
  <c r="K8" i="25"/>
  <c r="J8" i="25"/>
  <c r="I8" i="25"/>
  <c r="H8" i="25"/>
  <c r="G8" i="25"/>
  <c r="F8" i="25"/>
  <c r="E8" i="25"/>
  <c r="D8" i="25"/>
  <c r="C8" i="25"/>
  <c r="W7" i="25"/>
  <c r="V7" i="25"/>
  <c r="U7" i="25"/>
  <c r="T7" i="25"/>
  <c r="S7" i="25"/>
  <c r="R7" i="25"/>
  <c r="Q7" i="25"/>
  <c r="P7" i="25"/>
  <c r="O7" i="25"/>
  <c r="N7" i="25"/>
  <c r="M7" i="25"/>
  <c r="L7" i="25"/>
  <c r="K7" i="25"/>
  <c r="J7" i="25"/>
  <c r="I7" i="25"/>
  <c r="H7" i="25"/>
  <c r="G7" i="25"/>
  <c r="F7" i="25"/>
  <c r="E7" i="25"/>
  <c r="D7" i="25"/>
  <c r="C7" i="25"/>
  <c r="W6" i="25"/>
  <c r="V6" i="25"/>
  <c r="U6" i="25"/>
  <c r="T6" i="25"/>
  <c r="S6" i="25"/>
  <c r="R6" i="25"/>
  <c r="Q6" i="25"/>
  <c r="P6" i="25"/>
  <c r="O6" i="25"/>
  <c r="N6" i="25"/>
  <c r="M6" i="25"/>
  <c r="L6" i="25"/>
  <c r="K6" i="25"/>
  <c r="J6" i="25"/>
  <c r="I6" i="25"/>
  <c r="H6" i="25"/>
  <c r="G6" i="25"/>
  <c r="F6" i="25"/>
  <c r="E6" i="25"/>
  <c r="D6" i="25"/>
  <c r="C6" i="25"/>
  <c r="W5" i="25"/>
  <c r="V5" i="25"/>
  <c r="U5" i="25"/>
  <c r="T5" i="25"/>
  <c r="S5" i="25"/>
  <c r="R5" i="25"/>
  <c r="Q5" i="25"/>
  <c r="P5" i="25"/>
  <c r="O5" i="25"/>
  <c r="N5" i="25"/>
  <c r="M5" i="25"/>
  <c r="L5" i="25"/>
  <c r="K5" i="25"/>
  <c r="J5" i="25"/>
  <c r="I5" i="25"/>
  <c r="H5" i="25"/>
  <c r="G5" i="25"/>
  <c r="F5" i="25"/>
  <c r="E5" i="25"/>
  <c r="D5" i="25"/>
  <c r="C5" i="25"/>
  <c r="W4" i="25"/>
  <c r="V4" i="25"/>
  <c r="U4" i="25"/>
  <c r="T4" i="25"/>
  <c r="S4" i="25"/>
  <c r="R4" i="25"/>
  <c r="Q4" i="25"/>
  <c r="P4" i="25"/>
  <c r="O4" i="25"/>
  <c r="N4" i="25"/>
  <c r="M4" i="25"/>
  <c r="L4" i="25"/>
  <c r="K4" i="25"/>
  <c r="J4" i="25"/>
  <c r="I4" i="25"/>
  <c r="H4" i="25"/>
  <c r="G4" i="25"/>
  <c r="F4" i="25"/>
  <c r="E4" i="25"/>
  <c r="D4" i="25"/>
  <c r="C4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E3" i="25"/>
  <c r="D3" i="25"/>
  <c r="C3" i="25"/>
  <c r="W2" i="25"/>
  <c r="V2" i="25"/>
  <c r="U2" i="25"/>
  <c r="T2" i="25"/>
  <c r="S2" i="25"/>
  <c r="R2" i="25"/>
  <c r="Q2" i="25"/>
  <c r="P2" i="25"/>
  <c r="O2" i="25"/>
  <c r="N2" i="25"/>
  <c r="M2" i="25"/>
  <c r="L2" i="25"/>
  <c r="K2" i="25"/>
  <c r="J2" i="25"/>
  <c r="I2" i="25"/>
  <c r="H2" i="25"/>
  <c r="G2" i="25"/>
  <c r="F2" i="25"/>
  <c r="E2" i="25"/>
  <c r="D2" i="25"/>
  <c r="C2" i="25"/>
  <c r="AI1" i="25"/>
  <c r="AH1" i="25"/>
  <c r="W1" i="25"/>
  <c r="V1" i="25"/>
  <c r="U1" i="25"/>
  <c r="T1" i="25"/>
  <c r="S1" i="25"/>
  <c r="R1" i="25"/>
  <c r="Q1" i="25"/>
  <c r="P1" i="25"/>
  <c r="O1" i="25"/>
  <c r="N1" i="25"/>
  <c r="M1" i="25"/>
  <c r="L1" i="25"/>
  <c r="K1" i="25"/>
  <c r="J1" i="25"/>
  <c r="I1" i="25"/>
  <c r="H1" i="25"/>
  <c r="G1" i="25"/>
  <c r="F1" i="25"/>
  <c r="E1" i="25"/>
  <c r="D32" i="18"/>
  <c r="A32" i="18"/>
  <c r="D31" i="18"/>
  <c r="A31" i="18"/>
  <c r="D30" i="18"/>
  <c r="A30" i="18"/>
  <c r="D29" i="18"/>
  <c r="A29" i="18"/>
  <c r="D28" i="18"/>
  <c r="A28" i="18"/>
  <c r="D27" i="18"/>
  <c r="A27" i="18"/>
  <c r="D26" i="18"/>
  <c r="A26" i="18"/>
  <c r="D25" i="18"/>
  <c r="A25" i="18"/>
  <c r="D24" i="18"/>
  <c r="A24" i="18"/>
  <c r="D23" i="18"/>
  <c r="A23" i="18"/>
  <c r="D22" i="18"/>
  <c r="A22" i="18"/>
  <c r="D21" i="18"/>
  <c r="A21" i="18"/>
  <c r="D20" i="18"/>
  <c r="A20" i="18"/>
  <c r="A19" i="18"/>
  <c r="D18" i="18"/>
  <c r="A18" i="18"/>
  <c r="D17" i="18"/>
  <c r="A17" i="18"/>
  <c r="D16" i="18"/>
  <c r="A16" i="18"/>
  <c r="D15" i="18"/>
  <c r="A15" i="18"/>
  <c r="D14" i="18"/>
  <c r="A14" i="18"/>
  <c r="D13" i="18"/>
  <c r="A13" i="18"/>
  <c r="D12" i="18"/>
  <c r="A12" i="18"/>
  <c r="A11" i="18"/>
  <c r="D10" i="18"/>
  <c r="A10" i="18"/>
  <c r="D9" i="18"/>
  <c r="A9" i="18"/>
  <c r="D8" i="18"/>
  <c r="A8" i="18"/>
  <c r="D7" i="18"/>
  <c r="A7" i="18"/>
  <c r="D6" i="18"/>
  <c r="A6" i="18"/>
  <c r="D5" i="18"/>
  <c r="A5" i="18"/>
  <c r="D4" i="18"/>
  <c r="W214" i="26"/>
  <c r="V214" i="26"/>
  <c r="U214" i="26"/>
  <c r="T214" i="26"/>
  <c r="S214" i="26"/>
  <c r="R214" i="26"/>
  <c r="Q214" i="26"/>
  <c r="P214" i="26"/>
  <c r="O214" i="26"/>
  <c r="N214" i="26"/>
  <c r="M214" i="26"/>
  <c r="L214" i="26"/>
  <c r="K214" i="26"/>
  <c r="J214" i="26"/>
  <c r="I214" i="26"/>
  <c r="H214" i="26"/>
  <c r="G214" i="26"/>
  <c r="F214" i="26"/>
  <c r="E214" i="26"/>
  <c r="D214" i="26"/>
  <c r="B214" i="26"/>
  <c r="A214" i="26"/>
  <c r="W213" i="26"/>
  <c r="V213" i="26"/>
  <c r="U213" i="26"/>
  <c r="T213" i="26"/>
  <c r="S213" i="26"/>
  <c r="R213" i="26"/>
  <c r="Q213" i="26"/>
  <c r="P213" i="26"/>
  <c r="O213" i="26"/>
  <c r="N213" i="26"/>
  <c r="M213" i="26"/>
  <c r="L213" i="26"/>
  <c r="K213" i="26"/>
  <c r="J213" i="26"/>
  <c r="I213" i="26"/>
  <c r="H213" i="26"/>
  <c r="G213" i="26"/>
  <c r="F213" i="26"/>
  <c r="E213" i="26"/>
  <c r="D213" i="26"/>
  <c r="B213" i="26"/>
  <c r="A213" i="26"/>
  <c r="W212" i="26"/>
  <c r="V212" i="26"/>
  <c r="U212" i="26"/>
  <c r="T212" i="26"/>
  <c r="S212" i="26"/>
  <c r="R212" i="26"/>
  <c r="Q212" i="26"/>
  <c r="P212" i="26"/>
  <c r="O212" i="26"/>
  <c r="N212" i="26"/>
  <c r="M212" i="26"/>
  <c r="L212" i="26"/>
  <c r="K212" i="26"/>
  <c r="J212" i="26"/>
  <c r="I212" i="26"/>
  <c r="H212" i="26"/>
  <c r="G212" i="26"/>
  <c r="F212" i="26"/>
  <c r="E212" i="26"/>
  <c r="D212" i="26"/>
  <c r="B212" i="26"/>
  <c r="A212" i="26"/>
  <c r="W211" i="26"/>
  <c r="V211" i="26"/>
  <c r="U211" i="26"/>
  <c r="T211" i="26"/>
  <c r="S211" i="26"/>
  <c r="R211" i="26"/>
  <c r="Q211" i="26"/>
  <c r="P211" i="26"/>
  <c r="O211" i="26"/>
  <c r="N211" i="26"/>
  <c r="M211" i="26"/>
  <c r="L211" i="26"/>
  <c r="K211" i="26"/>
  <c r="J211" i="26"/>
  <c r="I211" i="26"/>
  <c r="H211" i="26"/>
  <c r="G211" i="26"/>
  <c r="F211" i="26"/>
  <c r="E211" i="26"/>
  <c r="D211" i="26"/>
  <c r="B211" i="26"/>
  <c r="A211" i="26"/>
  <c r="W210" i="26"/>
  <c r="V210" i="26"/>
  <c r="U210" i="26"/>
  <c r="T210" i="26"/>
  <c r="S210" i="26"/>
  <c r="R210" i="26"/>
  <c r="Q210" i="26"/>
  <c r="P210" i="26"/>
  <c r="O210" i="26"/>
  <c r="N210" i="26"/>
  <c r="M210" i="26"/>
  <c r="L210" i="26"/>
  <c r="K210" i="26"/>
  <c r="J210" i="26"/>
  <c r="I210" i="26"/>
  <c r="H210" i="26"/>
  <c r="G210" i="26"/>
  <c r="F210" i="26"/>
  <c r="E210" i="26"/>
  <c r="D210" i="26"/>
  <c r="B210" i="26"/>
  <c r="A210" i="26"/>
  <c r="W209" i="26"/>
  <c r="V209" i="26"/>
  <c r="U209" i="26"/>
  <c r="T209" i="26"/>
  <c r="S209" i="26"/>
  <c r="R209" i="26"/>
  <c r="Q209" i="26"/>
  <c r="P209" i="26"/>
  <c r="O209" i="26"/>
  <c r="N209" i="26"/>
  <c r="M209" i="26"/>
  <c r="L209" i="26"/>
  <c r="K209" i="26"/>
  <c r="J209" i="26"/>
  <c r="I209" i="26"/>
  <c r="H209" i="26"/>
  <c r="G209" i="26"/>
  <c r="F209" i="26"/>
  <c r="E209" i="26"/>
  <c r="D209" i="26"/>
  <c r="B209" i="26"/>
  <c r="A209" i="26"/>
  <c r="W208" i="26"/>
  <c r="V208" i="26"/>
  <c r="U208" i="26"/>
  <c r="T208" i="26"/>
  <c r="S208" i="26"/>
  <c r="R208" i="26"/>
  <c r="Q208" i="26"/>
  <c r="P208" i="26"/>
  <c r="O208" i="26"/>
  <c r="N208" i="26"/>
  <c r="M208" i="26"/>
  <c r="L208" i="26"/>
  <c r="K208" i="26"/>
  <c r="J208" i="26"/>
  <c r="I208" i="26"/>
  <c r="H208" i="26"/>
  <c r="G208" i="26"/>
  <c r="F208" i="26"/>
  <c r="E208" i="26"/>
  <c r="D208" i="26"/>
  <c r="B208" i="26"/>
  <c r="A208" i="26"/>
  <c r="W207" i="26"/>
  <c r="V207" i="26"/>
  <c r="U207" i="26"/>
  <c r="T207" i="26"/>
  <c r="S207" i="26"/>
  <c r="R207" i="26"/>
  <c r="Q207" i="26"/>
  <c r="P207" i="26"/>
  <c r="O207" i="26"/>
  <c r="N207" i="26"/>
  <c r="M207" i="26"/>
  <c r="L207" i="26"/>
  <c r="K207" i="26"/>
  <c r="J207" i="26"/>
  <c r="I207" i="26"/>
  <c r="H207" i="26"/>
  <c r="G207" i="26"/>
  <c r="F207" i="26"/>
  <c r="E207" i="26"/>
  <c r="D207" i="26"/>
  <c r="B207" i="26"/>
  <c r="A207" i="26"/>
  <c r="W206" i="26"/>
  <c r="V206" i="26"/>
  <c r="U206" i="26"/>
  <c r="T206" i="26"/>
  <c r="S206" i="26"/>
  <c r="R206" i="26"/>
  <c r="Q206" i="26"/>
  <c r="P206" i="26"/>
  <c r="O206" i="26"/>
  <c r="N206" i="26"/>
  <c r="M206" i="26"/>
  <c r="L206" i="26"/>
  <c r="K206" i="26"/>
  <c r="J206" i="26"/>
  <c r="I206" i="26"/>
  <c r="H206" i="26"/>
  <c r="G206" i="26"/>
  <c r="F206" i="26"/>
  <c r="E206" i="26"/>
  <c r="D206" i="26"/>
  <c r="B206" i="26"/>
  <c r="A206" i="26"/>
  <c r="W205" i="26"/>
  <c r="V205" i="26"/>
  <c r="U205" i="26"/>
  <c r="T205" i="26"/>
  <c r="S205" i="26"/>
  <c r="R205" i="26"/>
  <c r="Q205" i="26"/>
  <c r="P205" i="26"/>
  <c r="O205" i="26"/>
  <c r="N205" i="26"/>
  <c r="M205" i="26"/>
  <c r="L205" i="26"/>
  <c r="K205" i="26"/>
  <c r="J205" i="26"/>
  <c r="I205" i="26"/>
  <c r="H205" i="26"/>
  <c r="G205" i="26"/>
  <c r="F205" i="26"/>
  <c r="E205" i="26"/>
  <c r="D205" i="26"/>
  <c r="B205" i="26"/>
  <c r="A205" i="26"/>
  <c r="W204" i="26"/>
  <c r="V204" i="26"/>
  <c r="U204" i="26"/>
  <c r="T204" i="26"/>
  <c r="S204" i="26"/>
  <c r="R204" i="26"/>
  <c r="Q204" i="26"/>
  <c r="P204" i="26"/>
  <c r="O204" i="26"/>
  <c r="N204" i="26"/>
  <c r="M204" i="26"/>
  <c r="L204" i="26"/>
  <c r="K204" i="26"/>
  <c r="J204" i="26"/>
  <c r="I204" i="26"/>
  <c r="H204" i="26"/>
  <c r="G204" i="26"/>
  <c r="F204" i="26"/>
  <c r="E204" i="26"/>
  <c r="D204" i="26"/>
  <c r="B204" i="26"/>
  <c r="A204" i="26"/>
  <c r="W203" i="26"/>
  <c r="V203" i="26"/>
  <c r="U203" i="26"/>
  <c r="T203" i="26"/>
  <c r="S203" i="26"/>
  <c r="R203" i="26"/>
  <c r="Q203" i="26"/>
  <c r="P203" i="26"/>
  <c r="O203" i="26"/>
  <c r="N203" i="26"/>
  <c r="M203" i="26"/>
  <c r="L203" i="26"/>
  <c r="K203" i="26"/>
  <c r="J203" i="26"/>
  <c r="I203" i="26"/>
  <c r="H203" i="26"/>
  <c r="G203" i="26"/>
  <c r="F203" i="26"/>
  <c r="E203" i="26"/>
  <c r="D203" i="26"/>
  <c r="B203" i="26"/>
  <c r="A203" i="26"/>
  <c r="W202" i="26"/>
  <c r="V202" i="26"/>
  <c r="U202" i="26"/>
  <c r="T202" i="26"/>
  <c r="S202" i="26"/>
  <c r="R202" i="26"/>
  <c r="Q202" i="26"/>
  <c r="P202" i="26"/>
  <c r="O202" i="26"/>
  <c r="N202" i="26"/>
  <c r="M202" i="26"/>
  <c r="L202" i="26"/>
  <c r="K202" i="26"/>
  <c r="J202" i="26"/>
  <c r="I202" i="26"/>
  <c r="H202" i="26"/>
  <c r="G202" i="26"/>
  <c r="F202" i="26"/>
  <c r="E202" i="26"/>
  <c r="D202" i="26"/>
  <c r="B202" i="26"/>
  <c r="A202" i="26"/>
  <c r="W201" i="26"/>
  <c r="V201" i="26"/>
  <c r="U201" i="26"/>
  <c r="T201" i="26"/>
  <c r="S201" i="26"/>
  <c r="R201" i="26"/>
  <c r="Q201" i="26"/>
  <c r="P201" i="26"/>
  <c r="O201" i="26"/>
  <c r="N201" i="26"/>
  <c r="M201" i="26"/>
  <c r="L201" i="26"/>
  <c r="K201" i="26"/>
  <c r="J201" i="26"/>
  <c r="I201" i="26"/>
  <c r="H201" i="26"/>
  <c r="G201" i="26"/>
  <c r="F201" i="26"/>
  <c r="E201" i="26"/>
  <c r="D201" i="26"/>
  <c r="B201" i="26"/>
  <c r="A201" i="26"/>
  <c r="W200" i="26"/>
  <c r="V200" i="26"/>
  <c r="U200" i="26"/>
  <c r="T200" i="26"/>
  <c r="S200" i="26"/>
  <c r="R200" i="26"/>
  <c r="Q200" i="26"/>
  <c r="P200" i="26"/>
  <c r="O200" i="26"/>
  <c r="N200" i="26"/>
  <c r="M200" i="26"/>
  <c r="L200" i="26"/>
  <c r="K200" i="26"/>
  <c r="J200" i="26"/>
  <c r="I200" i="26"/>
  <c r="H200" i="26"/>
  <c r="G200" i="26"/>
  <c r="F200" i="26"/>
  <c r="E200" i="26"/>
  <c r="D200" i="26"/>
  <c r="B200" i="26"/>
  <c r="A200" i="26"/>
  <c r="W199" i="26"/>
  <c r="V199" i="26"/>
  <c r="U199" i="26"/>
  <c r="T199" i="26"/>
  <c r="S199" i="26"/>
  <c r="R199" i="26"/>
  <c r="Q199" i="26"/>
  <c r="P199" i="26"/>
  <c r="O199" i="26"/>
  <c r="N199" i="26"/>
  <c r="M199" i="26"/>
  <c r="L199" i="26"/>
  <c r="K199" i="26"/>
  <c r="J199" i="26"/>
  <c r="I199" i="26"/>
  <c r="H199" i="26"/>
  <c r="G199" i="26"/>
  <c r="F199" i="26"/>
  <c r="E199" i="26"/>
  <c r="D199" i="26"/>
  <c r="B199" i="26"/>
  <c r="A199" i="26"/>
  <c r="W198" i="26"/>
  <c r="V198" i="26"/>
  <c r="U198" i="26"/>
  <c r="T198" i="26"/>
  <c r="S198" i="26"/>
  <c r="R198" i="26"/>
  <c r="Q198" i="26"/>
  <c r="P198" i="26"/>
  <c r="O198" i="26"/>
  <c r="N198" i="26"/>
  <c r="M198" i="26"/>
  <c r="L198" i="26"/>
  <c r="K198" i="26"/>
  <c r="J198" i="26"/>
  <c r="I198" i="26"/>
  <c r="H198" i="26"/>
  <c r="G198" i="26"/>
  <c r="F198" i="26"/>
  <c r="E198" i="26"/>
  <c r="D198" i="26"/>
  <c r="B198" i="26"/>
  <c r="A198" i="26"/>
  <c r="W197" i="26"/>
  <c r="V197" i="26"/>
  <c r="U197" i="26"/>
  <c r="T197" i="26"/>
  <c r="S197" i="26"/>
  <c r="R197" i="26"/>
  <c r="Q197" i="26"/>
  <c r="P197" i="26"/>
  <c r="O197" i="26"/>
  <c r="N197" i="26"/>
  <c r="M197" i="26"/>
  <c r="L197" i="26"/>
  <c r="K197" i="26"/>
  <c r="J197" i="26"/>
  <c r="I197" i="26"/>
  <c r="H197" i="26"/>
  <c r="G197" i="26"/>
  <c r="F197" i="26"/>
  <c r="E197" i="26"/>
  <c r="D197" i="26"/>
  <c r="B197" i="26"/>
  <c r="A197" i="26"/>
  <c r="W196" i="26"/>
  <c r="V196" i="26"/>
  <c r="U196" i="26"/>
  <c r="T196" i="26"/>
  <c r="S196" i="26"/>
  <c r="R196" i="26"/>
  <c r="Q196" i="26"/>
  <c r="P196" i="26"/>
  <c r="O196" i="26"/>
  <c r="N196" i="26"/>
  <c r="M196" i="26"/>
  <c r="L196" i="26"/>
  <c r="K196" i="26"/>
  <c r="J196" i="26"/>
  <c r="I196" i="26"/>
  <c r="H196" i="26"/>
  <c r="G196" i="26"/>
  <c r="F196" i="26"/>
  <c r="E196" i="26"/>
  <c r="D196" i="26"/>
  <c r="B196" i="26"/>
  <c r="A196" i="26"/>
  <c r="W195" i="26"/>
  <c r="V195" i="26"/>
  <c r="U195" i="26"/>
  <c r="T195" i="26"/>
  <c r="S195" i="26"/>
  <c r="R195" i="26"/>
  <c r="Q195" i="26"/>
  <c r="P195" i="26"/>
  <c r="O195" i="26"/>
  <c r="N195" i="26"/>
  <c r="M195" i="26"/>
  <c r="L195" i="26"/>
  <c r="K195" i="26"/>
  <c r="J195" i="26"/>
  <c r="I195" i="26"/>
  <c r="H195" i="26"/>
  <c r="G195" i="26"/>
  <c r="F195" i="26"/>
  <c r="E195" i="26"/>
  <c r="D195" i="26"/>
  <c r="B195" i="26"/>
  <c r="A195" i="26"/>
  <c r="W194" i="26"/>
  <c r="V194" i="26"/>
  <c r="U194" i="26"/>
  <c r="T194" i="26"/>
  <c r="S194" i="26"/>
  <c r="R194" i="26"/>
  <c r="Q194" i="26"/>
  <c r="P194" i="26"/>
  <c r="O194" i="26"/>
  <c r="N194" i="26"/>
  <c r="M194" i="26"/>
  <c r="L194" i="26"/>
  <c r="K194" i="26"/>
  <c r="J194" i="26"/>
  <c r="I194" i="26"/>
  <c r="H194" i="26"/>
  <c r="G194" i="26"/>
  <c r="F194" i="26"/>
  <c r="E194" i="26"/>
  <c r="D194" i="26"/>
  <c r="B194" i="26"/>
  <c r="A194" i="26"/>
  <c r="W193" i="26"/>
  <c r="V193" i="26"/>
  <c r="U193" i="26"/>
  <c r="T193" i="26"/>
  <c r="S193" i="26"/>
  <c r="R193" i="26"/>
  <c r="Q193" i="26"/>
  <c r="P193" i="26"/>
  <c r="O193" i="26"/>
  <c r="N193" i="26"/>
  <c r="M193" i="26"/>
  <c r="L193" i="26"/>
  <c r="K193" i="26"/>
  <c r="J193" i="26"/>
  <c r="I193" i="26"/>
  <c r="H193" i="26"/>
  <c r="G193" i="26"/>
  <c r="F193" i="26"/>
  <c r="E193" i="26"/>
  <c r="D193" i="26"/>
  <c r="B193" i="26"/>
  <c r="A193" i="26"/>
  <c r="W192" i="26"/>
  <c r="V192" i="26"/>
  <c r="U192" i="26"/>
  <c r="T192" i="26"/>
  <c r="S192" i="26"/>
  <c r="R192" i="26"/>
  <c r="Q192" i="26"/>
  <c r="P192" i="26"/>
  <c r="O192" i="26"/>
  <c r="N192" i="26"/>
  <c r="M192" i="26"/>
  <c r="L192" i="26"/>
  <c r="K192" i="26"/>
  <c r="J192" i="26"/>
  <c r="I192" i="26"/>
  <c r="H192" i="26"/>
  <c r="G192" i="26"/>
  <c r="F192" i="26"/>
  <c r="E192" i="26"/>
  <c r="D192" i="26"/>
  <c r="B192" i="26"/>
  <c r="A192" i="26"/>
  <c r="W191" i="26"/>
  <c r="V191" i="26"/>
  <c r="U191" i="26"/>
  <c r="T191" i="26"/>
  <c r="S191" i="26"/>
  <c r="R191" i="26"/>
  <c r="Q191" i="26"/>
  <c r="P191" i="26"/>
  <c r="O191" i="26"/>
  <c r="N191" i="26"/>
  <c r="M191" i="26"/>
  <c r="L191" i="26"/>
  <c r="K191" i="26"/>
  <c r="J191" i="26"/>
  <c r="I191" i="26"/>
  <c r="H191" i="26"/>
  <c r="G191" i="26"/>
  <c r="F191" i="26"/>
  <c r="E191" i="26"/>
  <c r="D191" i="26"/>
  <c r="B191" i="26"/>
  <c r="A191" i="26"/>
  <c r="W190" i="26"/>
  <c r="V190" i="26"/>
  <c r="U190" i="26"/>
  <c r="T190" i="26"/>
  <c r="S190" i="26"/>
  <c r="R190" i="26"/>
  <c r="Q190" i="26"/>
  <c r="P190" i="26"/>
  <c r="O190" i="26"/>
  <c r="N190" i="26"/>
  <c r="M190" i="26"/>
  <c r="L190" i="26"/>
  <c r="K190" i="26"/>
  <c r="J190" i="26"/>
  <c r="I190" i="26"/>
  <c r="H190" i="26"/>
  <c r="G190" i="26"/>
  <c r="F190" i="26"/>
  <c r="E190" i="26"/>
  <c r="D190" i="26"/>
  <c r="B190" i="26"/>
  <c r="A190" i="26"/>
  <c r="W189" i="26"/>
  <c r="V189" i="26"/>
  <c r="U189" i="26"/>
  <c r="T189" i="26"/>
  <c r="S189" i="26"/>
  <c r="R189" i="26"/>
  <c r="Q189" i="26"/>
  <c r="P189" i="26"/>
  <c r="O189" i="26"/>
  <c r="N189" i="26"/>
  <c r="M189" i="26"/>
  <c r="L189" i="26"/>
  <c r="K189" i="26"/>
  <c r="J189" i="26"/>
  <c r="I189" i="26"/>
  <c r="H189" i="26"/>
  <c r="G189" i="26"/>
  <c r="F189" i="26"/>
  <c r="E189" i="26"/>
  <c r="D189" i="26"/>
  <c r="B189" i="26"/>
  <c r="A189" i="26"/>
  <c r="W188" i="26"/>
  <c r="V188" i="26"/>
  <c r="U188" i="26"/>
  <c r="T188" i="26"/>
  <c r="S188" i="26"/>
  <c r="R188" i="26"/>
  <c r="Q188" i="26"/>
  <c r="P188" i="26"/>
  <c r="O188" i="26"/>
  <c r="N188" i="26"/>
  <c r="M188" i="26"/>
  <c r="L188" i="26"/>
  <c r="K188" i="26"/>
  <c r="J188" i="26"/>
  <c r="I188" i="26"/>
  <c r="H188" i="26"/>
  <c r="G188" i="26"/>
  <c r="F188" i="26"/>
  <c r="E188" i="26"/>
  <c r="D188" i="26"/>
  <c r="B188" i="26"/>
  <c r="A188" i="26"/>
  <c r="W187" i="26"/>
  <c r="V187" i="26"/>
  <c r="U187" i="26"/>
  <c r="T187" i="26"/>
  <c r="S187" i="26"/>
  <c r="R187" i="26"/>
  <c r="Q187" i="26"/>
  <c r="P187" i="26"/>
  <c r="O187" i="26"/>
  <c r="N187" i="26"/>
  <c r="M187" i="26"/>
  <c r="L187" i="26"/>
  <c r="K187" i="26"/>
  <c r="J187" i="26"/>
  <c r="I187" i="26"/>
  <c r="H187" i="26"/>
  <c r="G187" i="26"/>
  <c r="F187" i="26"/>
  <c r="E187" i="26"/>
  <c r="D187" i="26"/>
  <c r="B187" i="26"/>
  <c r="A187" i="26"/>
  <c r="W186" i="26"/>
  <c r="V186" i="26"/>
  <c r="U186" i="26"/>
  <c r="T186" i="26"/>
  <c r="S186" i="26"/>
  <c r="R186" i="26"/>
  <c r="Q186" i="26"/>
  <c r="P186" i="26"/>
  <c r="O186" i="26"/>
  <c r="N186" i="26"/>
  <c r="M186" i="26"/>
  <c r="L186" i="26"/>
  <c r="K186" i="26"/>
  <c r="J186" i="26"/>
  <c r="I186" i="26"/>
  <c r="H186" i="26"/>
  <c r="G186" i="26"/>
  <c r="F186" i="26"/>
  <c r="E186" i="26"/>
  <c r="D186" i="26"/>
  <c r="B186" i="26"/>
  <c r="A186" i="26"/>
  <c r="W185" i="26"/>
  <c r="V185" i="26"/>
  <c r="U185" i="26"/>
  <c r="T185" i="26"/>
  <c r="S185" i="26"/>
  <c r="R185" i="26"/>
  <c r="Q185" i="26"/>
  <c r="P185" i="26"/>
  <c r="O185" i="26"/>
  <c r="N185" i="26"/>
  <c r="M185" i="26"/>
  <c r="L185" i="26"/>
  <c r="K185" i="26"/>
  <c r="J185" i="26"/>
  <c r="I185" i="26"/>
  <c r="H185" i="26"/>
  <c r="G185" i="26"/>
  <c r="F185" i="26"/>
  <c r="E185" i="26"/>
  <c r="D185" i="26"/>
  <c r="B185" i="26"/>
  <c r="A185" i="26"/>
  <c r="W184" i="26"/>
  <c r="V184" i="26"/>
  <c r="U184" i="26"/>
  <c r="T184" i="26"/>
  <c r="S184" i="26"/>
  <c r="R184" i="26"/>
  <c r="Q184" i="26"/>
  <c r="P184" i="26"/>
  <c r="O184" i="26"/>
  <c r="N184" i="26"/>
  <c r="M184" i="26"/>
  <c r="L184" i="26"/>
  <c r="K184" i="26"/>
  <c r="J184" i="26"/>
  <c r="I184" i="26"/>
  <c r="H184" i="26"/>
  <c r="G184" i="26"/>
  <c r="F184" i="26"/>
  <c r="E184" i="26"/>
  <c r="D184" i="26"/>
  <c r="B184" i="26"/>
  <c r="A184" i="26"/>
  <c r="W183" i="26"/>
  <c r="V183" i="26"/>
  <c r="U183" i="26"/>
  <c r="T183" i="26"/>
  <c r="S183" i="26"/>
  <c r="R183" i="26"/>
  <c r="Q183" i="26"/>
  <c r="P183" i="26"/>
  <c r="O183" i="26"/>
  <c r="N183" i="26"/>
  <c r="M183" i="26"/>
  <c r="L183" i="26"/>
  <c r="K183" i="26"/>
  <c r="J183" i="26"/>
  <c r="I183" i="26"/>
  <c r="H183" i="26"/>
  <c r="G183" i="26"/>
  <c r="F183" i="26"/>
  <c r="E183" i="26"/>
  <c r="D183" i="26"/>
  <c r="B183" i="26"/>
  <c r="A183" i="26"/>
  <c r="W182" i="26"/>
  <c r="V182" i="26"/>
  <c r="U182" i="26"/>
  <c r="T182" i="26"/>
  <c r="S182" i="26"/>
  <c r="R182" i="26"/>
  <c r="Q182" i="26"/>
  <c r="P182" i="26"/>
  <c r="O182" i="26"/>
  <c r="N182" i="26"/>
  <c r="M182" i="26"/>
  <c r="L182" i="26"/>
  <c r="K182" i="26"/>
  <c r="J182" i="26"/>
  <c r="I182" i="26"/>
  <c r="H182" i="26"/>
  <c r="G182" i="26"/>
  <c r="F182" i="26"/>
  <c r="E182" i="26"/>
  <c r="D182" i="26"/>
  <c r="B182" i="26"/>
  <c r="A182" i="26"/>
  <c r="W181" i="26"/>
  <c r="V181" i="26"/>
  <c r="U181" i="26"/>
  <c r="T181" i="26"/>
  <c r="S181" i="26"/>
  <c r="R181" i="26"/>
  <c r="Q181" i="26"/>
  <c r="P181" i="26"/>
  <c r="O181" i="26"/>
  <c r="N181" i="26"/>
  <c r="M181" i="26"/>
  <c r="L181" i="26"/>
  <c r="K181" i="26"/>
  <c r="J181" i="26"/>
  <c r="I181" i="26"/>
  <c r="H181" i="26"/>
  <c r="G181" i="26"/>
  <c r="F181" i="26"/>
  <c r="E181" i="26"/>
  <c r="D181" i="26"/>
  <c r="B181" i="26"/>
  <c r="A181" i="26"/>
  <c r="W180" i="26"/>
  <c r="V180" i="26"/>
  <c r="U180" i="26"/>
  <c r="T180" i="26"/>
  <c r="S180" i="26"/>
  <c r="R180" i="26"/>
  <c r="Q180" i="26"/>
  <c r="P180" i="26"/>
  <c r="O180" i="26"/>
  <c r="N180" i="26"/>
  <c r="M180" i="26"/>
  <c r="L180" i="26"/>
  <c r="K180" i="26"/>
  <c r="J180" i="26"/>
  <c r="I180" i="26"/>
  <c r="H180" i="26"/>
  <c r="G180" i="26"/>
  <c r="F180" i="26"/>
  <c r="E180" i="26"/>
  <c r="D180" i="26"/>
  <c r="B180" i="26"/>
  <c r="A180" i="26"/>
  <c r="W179" i="26"/>
  <c r="V179" i="26"/>
  <c r="U179" i="26"/>
  <c r="T179" i="26"/>
  <c r="S179" i="26"/>
  <c r="R179" i="26"/>
  <c r="Q179" i="26"/>
  <c r="P179" i="26"/>
  <c r="O179" i="26"/>
  <c r="N179" i="26"/>
  <c r="M179" i="26"/>
  <c r="L179" i="26"/>
  <c r="K179" i="26"/>
  <c r="J179" i="26"/>
  <c r="I179" i="26"/>
  <c r="H179" i="26"/>
  <c r="G179" i="26"/>
  <c r="F179" i="26"/>
  <c r="E179" i="26"/>
  <c r="D179" i="26"/>
  <c r="B179" i="26"/>
  <c r="A179" i="26"/>
  <c r="W178" i="26"/>
  <c r="V178" i="26"/>
  <c r="U178" i="26"/>
  <c r="T178" i="26"/>
  <c r="S178" i="26"/>
  <c r="R178" i="26"/>
  <c r="Q178" i="26"/>
  <c r="P178" i="26"/>
  <c r="O178" i="26"/>
  <c r="N178" i="26"/>
  <c r="M178" i="26"/>
  <c r="L178" i="26"/>
  <c r="K178" i="26"/>
  <c r="J178" i="26"/>
  <c r="I178" i="26"/>
  <c r="H178" i="26"/>
  <c r="G178" i="26"/>
  <c r="F178" i="26"/>
  <c r="E178" i="26"/>
  <c r="D178" i="26"/>
  <c r="B178" i="26"/>
  <c r="A178" i="26"/>
  <c r="W177" i="26"/>
  <c r="V177" i="26"/>
  <c r="U177" i="26"/>
  <c r="T177" i="26"/>
  <c r="S177" i="26"/>
  <c r="R177" i="26"/>
  <c r="Q177" i="26"/>
  <c r="P177" i="26"/>
  <c r="O177" i="26"/>
  <c r="N177" i="26"/>
  <c r="M177" i="26"/>
  <c r="L177" i="26"/>
  <c r="K177" i="26"/>
  <c r="J177" i="26"/>
  <c r="I177" i="26"/>
  <c r="H177" i="26"/>
  <c r="G177" i="26"/>
  <c r="F177" i="26"/>
  <c r="E177" i="26"/>
  <c r="D177" i="26"/>
  <c r="B177" i="26"/>
  <c r="A177" i="26"/>
  <c r="W176" i="26"/>
  <c r="V176" i="26"/>
  <c r="U176" i="26"/>
  <c r="T176" i="26"/>
  <c r="S176" i="26"/>
  <c r="R176" i="26"/>
  <c r="Q176" i="26"/>
  <c r="P176" i="26"/>
  <c r="O176" i="26"/>
  <c r="N176" i="26"/>
  <c r="M176" i="26"/>
  <c r="L176" i="26"/>
  <c r="K176" i="26"/>
  <c r="J176" i="26"/>
  <c r="I176" i="26"/>
  <c r="H176" i="26"/>
  <c r="G176" i="26"/>
  <c r="F176" i="26"/>
  <c r="E176" i="26"/>
  <c r="D176" i="26"/>
  <c r="B176" i="26"/>
  <c r="A176" i="26"/>
  <c r="W175" i="26"/>
  <c r="V175" i="26"/>
  <c r="U175" i="26"/>
  <c r="T175" i="26"/>
  <c r="S175" i="26"/>
  <c r="R175" i="26"/>
  <c r="Q175" i="26"/>
  <c r="P175" i="26"/>
  <c r="O175" i="26"/>
  <c r="N175" i="26"/>
  <c r="M175" i="26"/>
  <c r="L175" i="26"/>
  <c r="K175" i="26"/>
  <c r="J175" i="26"/>
  <c r="I175" i="26"/>
  <c r="H175" i="26"/>
  <c r="G175" i="26"/>
  <c r="F175" i="26"/>
  <c r="E175" i="26"/>
  <c r="D175" i="26"/>
  <c r="B175" i="26"/>
  <c r="A175" i="26"/>
  <c r="W174" i="26"/>
  <c r="V174" i="26"/>
  <c r="U174" i="26"/>
  <c r="T174" i="26"/>
  <c r="S174" i="26"/>
  <c r="R174" i="26"/>
  <c r="Q174" i="26"/>
  <c r="P174" i="26"/>
  <c r="O174" i="26"/>
  <c r="N174" i="26"/>
  <c r="M174" i="26"/>
  <c r="L174" i="26"/>
  <c r="K174" i="26"/>
  <c r="J174" i="26"/>
  <c r="I174" i="26"/>
  <c r="H174" i="26"/>
  <c r="G174" i="26"/>
  <c r="F174" i="26"/>
  <c r="E174" i="26"/>
  <c r="D174" i="26"/>
  <c r="B174" i="26"/>
  <c r="A174" i="26"/>
  <c r="W173" i="26"/>
  <c r="V173" i="26"/>
  <c r="U173" i="26"/>
  <c r="T173" i="26"/>
  <c r="S173" i="26"/>
  <c r="R173" i="26"/>
  <c r="Q173" i="26"/>
  <c r="P173" i="26"/>
  <c r="O173" i="26"/>
  <c r="N173" i="26"/>
  <c r="M173" i="26"/>
  <c r="L173" i="26"/>
  <c r="K173" i="26"/>
  <c r="J173" i="26"/>
  <c r="I173" i="26"/>
  <c r="H173" i="26"/>
  <c r="G173" i="26"/>
  <c r="F173" i="26"/>
  <c r="E173" i="26"/>
  <c r="D173" i="26"/>
  <c r="B173" i="26"/>
  <c r="A173" i="26"/>
  <c r="W172" i="26"/>
  <c r="V172" i="26"/>
  <c r="U172" i="26"/>
  <c r="T172" i="26"/>
  <c r="S172" i="26"/>
  <c r="R172" i="26"/>
  <c r="Q172" i="26"/>
  <c r="P172" i="26"/>
  <c r="O172" i="26"/>
  <c r="N172" i="26"/>
  <c r="M172" i="26"/>
  <c r="L172" i="26"/>
  <c r="K172" i="26"/>
  <c r="J172" i="26"/>
  <c r="I172" i="26"/>
  <c r="H172" i="26"/>
  <c r="G172" i="26"/>
  <c r="F172" i="26"/>
  <c r="E172" i="26"/>
  <c r="D172" i="26"/>
  <c r="B172" i="26"/>
  <c r="A172" i="26"/>
  <c r="W171" i="26"/>
  <c r="V171" i="26"/>
  <c r="U171" i="26"/>
  <c r="T171" i="26"/>
  <c r="S171" i="26"/>
  <c r="R171" i="26"/>
  <c r="Q171" i="26"/>
  <c r="P171" i="26"/>
  <c r="O171" i="26"/>
  <c r="N171" i="26"/>
  <c r="M171" i="26"/>
  <c r="L171" i="26"/>
  <c r="K171" i="26"/>
  <c r="J171" i="26"/>
  <c r="I171" i="26"/>
  <c r="H171" i="26"/>
  <c r="G171" i="26"/>
  <c r="F171" i="26"/>
  <c r="E171" i="26"/>
  <c r="D171" i="26"/>
  <c r="B171" i="26"/>
  <c r="A171" i="26"/>
  <c r="W170" i="26"/>
  <c r="V170" i="26"/>
  <c r="U170" i="26"/>
  <c r="T170" i="26"/>
  <c r="S170" i="26"/>
  <c r="R170" i="26"/>
  <c r="Q170" i="26"/>
  <c r="P170" i="26"/>
  <c r="O170" i="26"/>
  <c r="N170" i="26"/>
  <c r="M170" i="26"/>
  <c r="L170" i="26"/>
  <c r="K170" i="26"/>
  <c r="J170" i="26"/>
  <c r="I170" i="26"/>
  <c r="H170" i="26"/>
  <c r="G170" i="26"/>
  <c r="F170" i="26"/>
  <c r="E170" i="26"/>
  <c r="D170" i="26"/>
  <c r="B170" i="26"/>
  <c r="A170" i="26"/>
  <c r="W169" i="26"/>
  <c r="V169" i="26"/>
  <c r="U169" i="26"/>
  <c r="T169" i="26"/>
  <c r="S169" i="26"/>
  <c r="R169" i="26"/>
  <c r="Q169" i="26"/>
  <c r="P169" i="26"/>
  <c r="O169" i="26"/>
  <c r="N169" i="26"/>
  <c r="M169" i="26"/>
  <c r="L169" i="26"/>
  <c r="K169" i="26"/>
  <c r="J169" i="26"/>
  <c r="I169" i="26"/>
  <c r="H169" i="26"/>
  <c r="G169" i="26"/>
  <c r="F169" i="26"/>
  <c r="E169" i="26"/>
  <c r="D169" i="26"/>
  <c r="B169" i="26"/>
  <c r="A169" i="26"/>
  <c r="W168" i="26"/>
  <c r="V168" i="26"/>
  <c r="U168" i="26"/>
  <c r="T168" i="26"/>
  <c r="S168" i="26"/>
  <c r="R168" i="26"/>
  <c r="Q168" i="26"/>
  <c r="P168" i="26"/>
  <c r="O168" i="26"/>
  <c r="N168" i="26"/>
  <c r="M168" i="26"/>
  <c r="L168" i="26"/>
  <c r="K168" i="26"/>
  <c r="J168" i="26"/>
  <c r="I168" i="26"/>
  <c r="H168" i="26"/>
  <c r="G168" i="26"/>
  <c r="F168" i="26"/>
  <c r="E168" i="26"/>
  <c r="D168" i="26"/>
  <c r="B168" i="26"/>
  <c r="A168" i="26"/>
  <c r="W167" i="26"/>
  <c r="V167" i="26"/>
  <c r="U167" i="26"/>
  <c r="T167" i="26"/>
  <c r="S167" i="26"/>
  <c r="R167" i="26"/>
  <c r="Q167" i="26"/>
  <c r="P167" i="26"/>
  <c r="O167" i="26"/>
  <c r="N167" i="26"/>
  <c r="M167" i="26"/>
  <c r="L167" i="26"/>
  <c r="K167" i="26"/>
  <c r="J167" i="26"/>
  <c r="I167" i="26"/>
  <c r="H167" i="26"/>
  <c r="G167" i="26"/>
  <c r="F167" i="26"/>
  <c r="E167" i="26"/>
  <c r="D167" i="26"/>
  <c r="B167" i="26"/>
  <c r="A167" i="26"/>
  <c r="W166" i="26"/>
  <c r="V166" i="26"/>
  <c r="U166" i="26"/>
  <c r="T166" i="26"/>
  <c r="S166" i="26"/>
  <c r="R166" i="26"/>
  <c r="Q166" i="26"/>
  <c r="P166" i="26"/>
  <c r="O166" i="26"/>
  <c r="N166" i="26"/>
  <c r="M166" i="26"/>
  <c r="L166" i="26"/>
  <c r="K166" i="26"/>
  <c r="J166" i="26"/>
  <c r="I166" i="26"/>
  <c r="H166" i="26"/>
  <c r="G166" i="26"/>
  <c r="F166" i="26"/>
  <c r="E166" i="26"/>
  <c r="D166" i="26"/>
  <c r="B166" i="26"/>
  <c r="A166" i="26"/>
  <c r="W165" i="26"/>
  <c r="V165" i="26"/>
  <c r="U165" i="26"/>
  <c r="T165" i="26"/>
  <c r="S165" i="26"/>
  <c r="R165" i="26"/>
  <c r="Q165" i="26"/>
  <c r="P165" i="26"/>
  <c r="O165" i="26"/>
  <c r="N165" i="26"/>
  <c r="M165" i="26"/>
  <c r="L165" i="26"/>
  <c r="K165" i="26"/>
  <c r="J165" i="26"/>
  <c r="I165" i="26"/>
  <c r="H165" i="26"/>
  <c r="G165" i="26"/>
  <c r="F165" i="26"/>
  <c r="E165" i="26"/>
  <c r="D165" i="26"/>
  <c r="B165" i="26"/>
  <c r="A165" i="26"/>
  <c r="W164" i="26"/>
  <c r="V164" i="26"/>
  <c r="U164" i="26"/>
  <c r="T164" i="26"/>
  <c r="S164" i="26"/>
  <c r="R164" i="26"/>
  <c r="Q164" i="26"/>
  <c r="P164" i="26"/>
  <c r="O164" i="26"/>
  <c r="N164" i="26"/>
  <c r="M164" i="26"/>
  <c r="L164" i="26"/>
  <c r="K164" i="26"/>
  <c r="J164" i="26"/>
  <c r="I164" i="26"/>
  <c r="H164" i="26"/>
  <c r="G164" i="26"/>
  <c r="F164" i="26"/>
  <c r="E164" i="26"/>
  <c r="D164" i="26"/>
  <c r="B164" i="26"/>
  <c r="A164" i="26"/>
  <c r="W163" i="26"/>
  <c r="V163" i="26"/>
  <c r="U163" i="26"/>
  <c r="T163" i="26"/>
  <c r="S163" i="26"/>
  <c r="R163" i="26"/>
  <c r="Q163" i="26"/>
  <c r="P163" i="26"/>
  <c r="O163" i="26"/>
  <c r="N163" i="26"/>
  <c r="M163" i="26"/>
  <c r="L163" i="26"/>
  <c r="K163" i="26"/>
  <c r="J163" i="26"/>
  <c r="I163" i="26"/>
  <c r="H163" i="26"/>
  <c r="G163" i="26"/>
  <c r="F163" i="26"/>
  <c r="E163" i="26"/>
  <c r="D163" i="26"/>
  <c r="B163" i="26"/>
  <c r="A163" i="26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B162" i="26"/>
  <c r="A162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B161" i="26"/>
  <c r="A161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B160" i="26"/>
  <c r="A160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B159" i="26"/>
  <c r="A159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B158" i="26"/>
  <c r="A158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B157" i="26"/>
  <c r="A157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B156" i="26"/>
  <c r="A156" i="26"/>
  <c r="W155" i="26"/>
  <c r="V155" i="26"/>
  <c r="U155" i="26"/>
  <c r="T155" i="26"/>
  <c r="S155" i="26"/>
  <c r="R155" i="26"/>
  <c r="Q155" i="26"/>
  <c r="P155" i="26"/>
  <c r="O155" i="26"/>
  <c r="N155" i="26"/>
  <c r="M155" i="26"/>
  <c r="L155" i="26"/>
  <c r="K155" i="26"/>
  <c r="J155" i="26"/>
  <c r="I155" i="26"/>
  <c r="H155" i="26"/>
  <c r="G155" i="26"/>
  <c r="F155" i="26"/>
  <c r="E155" i="26"/>
  <c r="D155" i="26"/>
  <c r="B155" i="26"/>
  <c r="A155" i="26"/>
  <c r="W154" i="26"/>
  <c r="V154" i="26"/>
  <c r="U154" i="26"/>
  <c r="T154" i="26"/>
  <c r="S154" i="26"/>
  <c r="R154" i="26"/>
  <c r="Q154" i="26"/>
  <c r="P154" i="26"/>
  <c r="O154" i="26"/>
  <c r="N154" i="26"/>
  <c r="M154" i="26"/>
  <c r="L154" i="26"/>
  <c r="K154" i="26"/>
  <c r="J154" i="26"/>
  <c r="I154" i="26"/>
  <c r="H154" i="26"/>
  <c r="G154" i="26"/>
  <c r="F154" i="26"/>
  <c r="E154" i="26"/>
  <c r="D154" i="26"/>
  <c r="B154" i="26"/>
  <c r="A154" i="26"/>
  <c r="W153" i="26"/>
  <c r="V153" i="26"/>
  <c r="U153" i="26"/>
  <c r="T153" i="26"/>
  <c r="S153" i="26"/>
  <c r="R153" i="26"/>
  <c r="Q153" i="26"/>
  <c r="P153" i="26"/>
  <c r="O153" i="26"/>
  <c r="N153" i="26"/>
  <c r="M153" i="26"/>
  <c r="L153" i="26"/>
  <c r="K153" i="26"/>
  <c r="J153" i="26"/>
  <c r="I153" i="26"/>
  <c r="H153" i="26"/>
  <c r="G153" i="26"/>
  <c r="F153" i="26"/>
  <c r="E153" i="26"/>
  <c r="D153" i="26"/>
  <c r="B153" i="26"/>
  <c r="A153" i="26"/>
  <c r="W152" i="26"/>
  <c r="V152" i="26"/>
  <c r="U152" i="26"/>
  <c r="T152" i="26"/>
  <c r="S152" i="26"/>
  <c r="R152" i="26"/>
  <c r="Q152" i="26"/>
  <c r="P152" i="26"/>
  <c r="O152" i="26"/>
  <c r="N152" i="26"/>
  <c r="M152" i="26"/>
  <c r="L152" i="26"/>
  <c r="K152" i="26"/>
  <c r="J152" i="26"/>
  <c r="I152" i="26"/>
  <c r="H152" i="26"/>
  <c r="G152" i="26"/>
  <c r="F152" i="26"/>
  <c r="E152" i="26"/>
  <c r="D152" i="26"/>
  <c r="B152" i="26"/>
  <c r="A152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B151" i="26"/>
  <c r="A151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B150" i="26"/>
  <c r="A150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B149" i="26"/>
  <c r="A149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B148" i="26"/>
  <c r="A148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B147" i="26"/>
  <c r="A147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B146" i="26"/>
  <c r="A146" i="26"/>
  <c r="W145" i="26"/>
  <c r="V145" i="26"/>
  <c r="U145" i="26"/>
  <c r="T145" i="26"/>
  <c r="S145" i="26"/>
  <c r="R145" i="26"/>
  <c r="Q145" i="26"/>
  <c r="P145" i="26"/>
  <c r="O145" i="26"/>
  <c r="N145" i="26"/>
  <c r="M145" i="26"/>
  <c r="L145" i="26"/>
  <c r="K145" i="26"/>
  <c r="J145" i="26"/>
  <c r="I145" i="26"/>
  <c r="H145" i="26"/>
  <c r="G145" i="26"/>
  <c r="F145" i="26"/>
  <c r="E145" i="26"/>
  <c r="D145" i="26"/>
  <c r="B145" i="26"/>
  <c r="A145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B144" i="26"/>
  <c r="A144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B143" i="26"/>
  <c r="A143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B142" i="26"/>
  <c r="A142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B141" i="26"/>
  <c r="A141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B140" i="26"/>
  <c r="A140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B139" i="26"/>
  <c r="A139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B138" i="26"/>
  <c r="A138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B137" i="26"/>
  <c r="A137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B136" i="26"/>
  <c r="A136" i="26"/>
  <c r="W135" i="26"/>
  <c r="V135" i="26"/>
  <c r="U135" i="26"/>
  <c r="T135" i="26"/>
  <c r="S135" i="26"/>
  <c r="R135" i="26"/>
  <c r="Q135" i="26"/>
  <c r="P135" i="26"/>
  <c r="O135" i="26"/>
  <c r="N135" i="26"/>
  <c r="M135" i="26"/>
  <c r="L135" i="26"/>
  <c r="K135" i="26"/>
  <c r="J135" i="26"/>
  <c r="I135" i="26"/>
  <c r="H135" i="26"/>
  <c r="G135" i="26"/>
  <c r="F135" i="26"/>
  <c r="E135" i="26"/>
  <c r="D135" i="26"/>
  <c r="B135" i="26"/>
  <c r="A135" i="26"/>
  <c r="W134" i="26"/>
  <c r="V134" i="26"/>
  <c r="U134" i="26"/>
  <c r="T134" i="26"/>
  <c r="S134" i="26"/>
  <c r="R134" i="26"/>
  <c r="Q134" i="26"/>
  <c r="P134" i="26"/>
  <c r="O134" i="26"/>
  <c r="N134" i="26"/>
  <c r="M134" i="26"/>
  <c r="L134" i="26"/>
  <c r="K134" i="26"/>
  <c r="J134" i="26"/>
  <c r="I134" i="26"/>
  <c r="H134" i="26"/>
  <c r="G134" i="26"/>
  <c r="F134" i="26"/>
  <c r="E134" i="26"/>
  <c r="D134" i="26"/>
  <c r="B134" i="26"/>
  <c r="A134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B133" i="26"/>
  <c r="A133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B132" i="26"/>
  <c r="A132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B131" i="26"/>
  <c r="A131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B130" i="26"/>
  <c r="A130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B129" i="26"/>
  <c r="A129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B128" i="26"/>
  <c r="A128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B127" i="26"/>
  <c r="A127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B126" i="26"/>
  <c r="A126" i="26"/>
  <c r="W125" i="26"/>
  <c r="V125" i="26"/>
  <c r="U125" i="26"/>
  <c r="T125" i="26"/>
  <c r="S125" i="26"/>
  <c r="R125" i="26"/>
  <c r="Q125" i="26"/>
  <c r="P125" i="26"/>
  <c r="O125" i="26"/>
  <c r="N125" i="26"/>
  <c r="M125" i="26"/>
  <c r="L125" i="26"/>
  <c r="K125" i="26"/>
  <c r="J125" i="26"/>
  <c r="I125" i="26"/>
  <c r="H125" i="26"/>
  <c r="G125" i="26"/>
  <c r="F125" i="26"/>
  <c r="E125" i="26"/>
  <c r="D125" i="26"/>
  <c r="B125" i="26"/>
  <c r="A125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B124" i="26"/>
  <c r="A124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B123" i="26"/>
  <c r="A123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B122" i="26"/>
  <c r="A122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B121" i="26"/>
  <c r="A121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B120" i="26"/>
  <c r="A120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B119" i="26"/>
  <c r="A119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B118" i="26"/>
  <c r="A118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B117" i="26"/>
  <c r="A117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B116" i="26"/>
  <c r="A116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B115" i="26"/>
  <c r="A115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B114" i="26"/>
  <c r="A114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B113" i="26"/>
  <c r="A113" i="26"/>
  <c r="W112" i="26"/>
  <c r="V112" i="26"/>
  <c r="U112" i="26"/>
  <c r="T112" i="26"/>
  <c r="S112" i="26"/>
  <c r="R112" i="26"/>
  <c r="Q112" i="26"/>
  <c r="P112" i="26"/>
  <c r="O112" i="26"/>
  <c r="N112" i="26"/>
  <c r="M112" i="26"/>
  <c r="L112" i="26"/>
  <c r="K112" i="26"/>
  <c r="J112" i="26"/>
  <c r="I112" i="26"/>
  <c r="H112" i="26"/>
  <c r="G112" i="26"/>
  <c r="F112" i="26"/>
  <c r="E112" i="26"/>
  <c r="D112" i="26"/>
  <c r="B112" i="26"/>
  <c r="A112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B111" i="26"/>
  <c r="A111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B110" i="26"/>
  <c r="A110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B109" i="26"/>
  <c r="A109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B108" i="26"/>
  <c r="A108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B107" i="26"/>
  <c r="A107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B106" i="26"/>
  <c r="A106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B105" i="26"/>
  <c r="A105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B104" i="26"/>
  <c r="A104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B103" i="26"/>
  <c r="A103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B102" i="26"/>
  <c r="A102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E101" i="26"/>
  <c r="D101" i="26"/>
  <c r="B101" i="26"/>
  <c r="A101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B100" i="26"/>
  <c r="A100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B99" i="26"/>
  <c r="A99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B98" i="26"/>
  <c r="A98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B97" i="26"/>
  <c r="A97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B96" i="26"/>
  <c r="A96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B95" i="26"/>
  <c r="A95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B94" i="26"/>
  <c r="A94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B93" i="26"/>
  <c r="A93" i="26"/>
  <c r="W92" i="26"/>
  <c r="V92" i="26"/>
  <c r="U92" i="26"/>
  <c r="T92" i="26"/>
  <c r="S92" i="26"/>
  <c r="R92" i="26"/>
  <c r="Q92" i="26"/>
  <c r="P92" i="26"/>
  <c r="O92" i="26"/>
  <c r="N92" i="26"/>
  <c r="M92" i="26"/>
  <c r="L92" i="26"/>
  <c r="K92" i="26"/>
  <c r="J92" i="26"/>
  <c r="I92" i="26"/>
  <c r="H92" i="26"/>
  <c r="G92" i="26"/>
  <c r="F92" i="26"/>
  <c r="E92" i="26"/>
  <c r="D92" i="26"/>
  <c r="B92" i="26"/>
  <c r="A92" i="26"/>
  <c r="W91" i="26"/>
  <c r="V91" i="26"/>
  <c r="U91" i="26"/>
  <c r="T91" i="26"/>
  <c r="S91" i="26"/>
  <c r="R91" i="26"/>
  <c r="Q91" i="26"/>
  <c r="P91" i="26"/>
  <c r="O91" i="26"/>
  <c r="N91" i="26"/>
  <c r="M91" i="26"/>
  <c r="L91" i="26"/>
  <c r="K91" i="26"/>
  <c r="J91" i="26"/>
  <c r="I91" i="26"/>
  <c r="H91" i="26"/>
  <c r="G91" i="26"/>
  <c r="F91" i="26"/>
  <c r="E91" i="26"/>
  <c r="D91" i="26"/>
  <c r="B91" i="26"/>
  <c r="A91" i="26"/>
  <c r="W90" i="26"/>
  <c r="V90" i="26"/>
  <c r="U90" i="26"/>
  <c r="T90" i="26"/>
  <c r="S90" i="26"/>
  <c r="R90" i="26"/>
  <c r="Q90" i="26"/>
  <c r="P90" i="26"/>
  <c r="O90" i="26"/>
  <c r="N90" i="26"/>
  <c r="M90" i="26"/>
  <c r="L90" i="26"/>
  <c r="K90" i="26"/>
  <c r="J90" i="26"/>
  <c r="I90" i="26"/>
  <c r="H90" i="26"/>
  <c r="G90" i="26"/>
  <c r="F90" i="26"/>
  <c r="E90" i="26"/>
  <c r="D90" i="26"/>
  <c r="B90" i="26"/>
  <c r="A90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B89" i="26"/>
  <c r="A89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B88" i="26"/>
  <c r="A88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B87" i="26"/>
  <c r="A87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B86" i="26"/>
  <c r="A86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B85" i="26"/>
  <c r="A85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B84" i="26"/>
  <c r="A84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B83" i="26"/>
  <c r="A83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B82" i="26"/>
  <c r="A82" i="26"/>
  <c r="W81" i="26"/>
  <c r="V81" i="26"/>
  <c r="U81" i="26"/>
  <c r="T81" i="26"/>
  <c r="S81" i="26"/>
  <c r="R81" i="26"/>
  <c r="Q81" i="26"/>
  <c r="P81" i="26"/>
  <c r="O81" i="26"/>
  <c r="N81" i="26"/>
  <c r="M81" i="26"/>
  <c r="L81" i="26"/>
  <c r="K81" i="26"/>
  <c r="J81" i="26"/>
  <c r="I81" i="26"/>
  <c r="H81" i="26"/>
  <c r="G81" i="26"/>
  <c r="F81" i="26"/>
  <c r="E81" i="26"/>
  <c r="D81" i="26"/>
  <c r="B81" i="26"/>
  <c r="A81" i="26"/>
  <c r="W80" i="26"/>
  <c r="V80" i="26"/>
  <c r="U80" i="26"/>
  <c r="T80" i="26"/>
  <c r="S80" i="26"/>
  <c r="R80" i="26"/>
  <c r="Q80" i="26"/>
  <c r="P80" i="26"/>
  <c r="O80" i="26"/>
  <c r="N80" i="26"/>
  <c r="M80" i="26"/>
  <c r="L80" i="26"/>
  <c r="K80" i="26"/>
  <c r="J80" i="26"/>
  <c r="I80" i="26"/>
  <c r="H80" i="26"/>
  <c r="G80" i="26"/>
  <c r="F80" i="26"/>
  <c r="E80" i="26"/>
  <c r="D80" i="26"/>
  <c r="B80" i="26"/>
  <c r="A80" i="26"/>
  <c r="W79" i="26"/>
  <c r="V79" i="26"/>
  <c r="U79" i="26"/>
  <c r="T79" i="26"/>
  <c r="S79" i="26"/>
  <c r="R79" i="26"/>
  <c r="Q79" i="26"/>
  <c r="P79" i="26"/>
  <c r="O79" i="26"/>
  <c r="N79" i="26"/>
  <c r="M79" i="26"/>
  <c r="L79" i="26"/>
  <c r="K79" i="26"/>
  <c r="J79" i="26"/>
  <c r="I79" i="26"/>
  <c r="H79" i="26"/>
  <c r="G79" i="26"/>
  <c r="F79" i="26"/>
  <c r="E79" i="26"/>
  <c r="D79" i="26"/>
  <c r="B79" i="26"/>
  <c r="A79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B78" i="26"/>
  <c r="A78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B77" i="26"/>
  <c r="A77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B76" i="26"/>
  <c r="A76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B75" i="26"/>
  <c r="A75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B74" i="26"/>
  <c r="A74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B73" i="26"/>
  <c r="A73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B72" i="26"/>
  <c r="A72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B71" i="26"/>
  <c r="A71" i="26"/>
  <c r="W70" i="26"/>
  <c r="V70" i="26"/>
  <c r="U70" i="26"/>
  <c r="T70" i="26"/>
  <c r="S70" i="26"/>
  <c r="R70" i="26"/>
  <c r="Q70" i="26"/>
  <c r="P70" i="26"/>
  <c r="O70" i="26"/>
  <c r="N70" i="26"/>
  <c r="M70" i="26"/>
  <c r="L70" i="26"/>
  <c r="K70" i="26"/>
  <c r="J70" i="26"/>
  <c r="I70" i="26"/>
  <c r="H70" i="26"/>
  <c r="G70" i="26"/>
  <c r="F70" i="26"/>
  <c r="E70" i="26"/>
  <c r="D70" i="26"/>
  <c r="B70" i="26"/>
  <c r="A70" i="26"/>
  <c r="W69" i="26"/>
  <c r="V69" i="26"/>
  <c r="U69" i="26"/>
  <c r="T69" i="26"/>
  <c r="S69" i="26"/>
  <c r="R69" i="26"/>
  <c r="Q69" i="26"/>
  <c r="P69" i="26"/>
  <c r="O69" i="26"/>
  <c r="N69" i="26"/>
  <c r="M69" i="26"/>
  <c r="L69" i="26"/>
  <c r="K69" i="26"/>
  <c r="J69" i="26"/>
  <c r="I69" i="26"/>
  <c r="H69" i="26"/>
  <c r="G69" i="26"/>
  <c r="F69" i="26"/>
  <c r="E69" i="26"/>
  <c r="D69" i="26"/>
  <c r="B69" i="26"/>
  <c r="A69" i="26"/>
  <c r="W68" i="26"/>
  <c r="V68" i="26"/>
  <c r="U68" i="26"/>
  <c r="T68" i="26"/>
  <c r="S68" i="26"/>
  <c r="R68" i="26"/>
  <c r="Q68" i="26"/>
  <c r="P68" i="26"/>
  <c r="O68" i="26"/>
  <c r="N68" i="26"/>
  <c r="M68" i="26"/>
  <c r="L68" i="26"/>
  <c r="K68" i="26"/>
  <c r="J68" i="26"/>
  <c r="I68" i="26"/>
  <c r="H68" i="26"/>
  <c r="G68" i="26"/>
  <c r="F68" i="26"/>
  <c r="E68" i="26"/>
  <c r="D68" i="26"/>
  <c r="B68" i="26"/>
  <c r="A68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B67" i="26"/>
  <c r="A67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B66" i="26"/>
  <c r="A66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B65" i="26"/>
  <c r="A65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B64" i="26"/>
  <c r="A64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B63" i="26"/>
  <c r="A63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B62" i="26"/>
  <c r="A62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B61" i="26"/>
  <c r="A61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B60" i="26"/>
  <c r="A60" i="26"/>
  <c r="W59" i="26"/>
  <c r="V59" i="26"/>
  <c r="U59" i="26"/>
  <c r="T59" i="26"/>
  <c r="S59" i="26"/>
  <c r="R59" i="26"/>
  <c r="Q59" i="26"/>
  <c r="P59" i="26"/>
  <c r="O59" i="26"/>
  <c r="N59" i="26"/>
  <c r="M59" i="26"/>
  <c r="L59" i="26"/>
  <c r="K59" i="26"/>
  <c r="J59" i="26"/>
  <c r="I59" i="26"/>
  <c r="H59" i="26"/>
  <c r="G59" i="26"/>
  <c r="F59" i="26"/>
  <c r="E59" i="26"/>
  <c r="D59" i="26"/>
  <c r="B59" i="26"/>
  <c r="A59" i="26"/>
  <c r="W58" i="26"/>
  <c r="V58" i="26"/>
  <c r="U58" i="26"/>
  <c r="T58" i="26"/>
  <c r="S58" i="26"/>
  <c r="R58" i="26"/>
  <c r="Q58" i="26"/>
  <c r="P58" i="26"/>
  <c r="O58" i="26"/>
  <c r="N58" i="26"/>
  <c r="M58" i="26"/>
  <c r="L58" i="26"/>
  <c r="K58" i="26"/>
  <c r="J58" i="26"/>
  <c r="I58" i="26"/>
  <c r="H58" i="26"/>
  <c r="G58" i="26"/>
  <c r="F58" i="26"/>
  <c r="E58" i="26"/>
  <c r="D58" i="26"/>
  <c r="B58" i="26"/>
  <c r="A58" i="26"/>
  <c r="W57" i="26"/>
  <c r="V57" i="26"/>
  <c r="U57" i="26"/>
  <c r="T57" i="26"/>
  <c r="S57" i="26"/>
  <c r="R57" i="26"/>
  <c r="Q57" i="26"/>
  <c r="P57" i="26"/>
  <c r="O57" i="26"/>
  <c r="N57" i="26"/>
  <c r="M57" i="26"/>
  <c r="L57" i="26"/>
  <c r="K57" i="26"/>
  <c r="J57" i="26"/>
  <c r="I57" i="26"/>
  <c r="H57" i="26"/>
  <c r="G57" i="26"/>
  <c r="F57" i="26"/>
  <c r="E57" i="26"/>
  <c r="D57" i="26"/>
  <c r="B57" i="26"/>
  <c r="A57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B56" i="26"/>
  <c r="A56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B55" i="26"/>
  <c r="A55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B54" i="26"/>
  <c r="A54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B53" i="26"/>
  <c r="A53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B52" i="26"/>
  <c r="A52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B51" i="26"/>
  <c r="A51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B50" i="26"/>
  <c r="A50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B49" i="26"/>
  <c r="A49" i="26"/>
  <c r="W48" i="26"/>
  <c r="V48" i="26"/>
  <c r="U48" i="26"/>
  <c r="T48" i="26"/>
  <c r="S48" i="26"/>
  <c r="R48" i="26"/>
  <c r="Q48" i="26"/>
  <c r="P48" i="26"/>
  <c r="O48" i="26"/>
  <c r="N48" i="26"/>
  <c r="M48" i="26"/>
  <c r="L48" i="26"/>
  <c r="K48" i="26"/>
  <c r="J48" i="26"/>
  <c r="I48" i="26"/>
  <c r="H48" i="26"/>
  <c r="G48" i="26"/>
  <c r="F48" i="26"/>
  <c r="E48" i="26"/>
  <c r="D48" i="26"/>
  <c r="B48" i="26"/>
  <c r="A48" i="26"/>
  <c r="W47" i="26"/>
  <c r="V47" i="26"/>
  <c r="U47" i="26"/>
  <c r="T47" i="26"/>
  <c r="S47" i="26"/>
  <c r="R47" i="26"/>
  <c r="Q47" i="26"/>
  <c r="P47" i="26"/>
  <c r="O47" i="26"/>
  <c r="N47" i="26"/>
  <c r="M47" i="26"/>
  <c r="L47" i="26"/>
  <c r="K47" i="26"/>
  <c r="J47" i="26"/>
  <c r="I47" i="26"/>
  <c r="H47" i="26"/>
  <c r="G47" i="26"/>
  <c r="F47" i="26"/>
  <c r="E47" i="26"/>
  <c r="D47" i="26"/>
  <c r="B47" i="26"/>
  <c r="A47" i="26"/>
  <c r="W46" i="26"/>
  <c r="V46" i="26"/>
  <c r="U46" i="26"/>
  <c r="T46" i="26"/>
  <c r="S46" i="26"/>
  <c r="R46" i="26"/>
  <c r="Q46" i="26"/>
  <c r="P46" i="26"/>
  <c r="O46" i="26"/>
  <c r="N46" i="26"/>
  <c r="M46" i="26"/>
  <c r="L46" i="26"/>
  <c r="K46" i="26"/>
  <c r="J46" i="26"/>
  <c r="I46" i="26"/>
  <c r="H46" i="26"/>
  <c r="G46" i="26"/>
  <c r="F46" i="26"/>
  <c r="E46" i="26"/>
  <c r="D46" i="26"/>
  <c r="B46" i="26"/>
  <c r="A46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B45" i="26"/>
  <c r="A45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B44" i="26"/>
  <c r="A44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B43" i="26"/>
  <c r="A43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B42" i="26"/>
  <c r="A42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B41" i="26"/>
  <c r="A41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B40" i="26"/>
  <c r="A40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B39" i="26"/>
  <c r="A39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B38" i="26"/>
  <c r="A38" i="26"/>
  <c r="W37" i="26"/>
  <c r="V37" i="26"/>
  <c r="U37" i="26"/>
  <c r="T37" i="26"/>
  <c r="S37" i="26"/>
  <c r="R37" i="26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B37" i="26"/>
  <c r="A37" i="26"/>
  <c r="W36" i="26"/>
  <c r="V36" i="26"/>
  <c r="U36" i="26"/>
  <c r="T36" i="26"/>
  <c r="S36" i="26"/>
  <c r="R36" i="26"/>
  <c r="Q36" i="26"/>
  <c r="P36" i="26"/>
  <c r="O36" i="26"/>
  <c r="N36" i="26"/>
  <c r="M36" i="26"/>
  <c r="L36" i="26"/>
  <c r="K36" i="26"/>
  <c r="J36" i="26"/>
  <c r="I36" i="26"/>
  <c r="H36" i="26"/>
  <c r="G36" i="26"/>
  <c r="F36" i="26"/>
  <c r="E36" i="26"/>
  <c r="D36" i="26"/>
  <c r="B36" i="26"/>
  <c r="A36" i="26"/>
  <c r="W35" i="26"/>
  <c r="V35" i="26"/>
  <c r="U35" i="26"/>
  <c r="T35" i="26"/>
  <c r="S35" i="26"/>
  <c r="R35" i="26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B35" i="26"/>
  <c r="A35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B34" i="26"/>
  <c r="A34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B33" i="26"/>
  <c r="A33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B32" i="26"/>
  <c r="A32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B31" i="26"/>
  <c r="A31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B30" i="26"/>
  <c r="A30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B29" i="26"/>
  <c r="A29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B28" i="26"/>
  <c r="A28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B27" i="26"/>
  <c r="A27" i="26"/>
  <c r="W26" i="26"/>
  <c r="V26" i="26"/>
  <c r="U26" i="26"/>
  <c r="T26" i="26"/>
  <c r="S26" i="26"/>
  <c r="R26" i="26"/>
  <c r="Q26" i="26"/>
  <c r="P26" i="26"/>
  <c r="O26" i="26"/>
  <c r="N26" i="26"/>
  <c r="M26" i="26"/>
  <c r="L26" i="26"/>
  <c r="K26" i="26"/>
  <c r="J26" i="26"/>
  <c r="I26" i="26"/>
  <c r="H26" i="26"/>
  <c r="G26" i="26"/>
  <c r="F26" i="26"/>
  <c r="E26" i="26"/>
  <c r="D26" i="26"/>
  <c r="B26" i="26"/>
  <c r="A26" i="26"/>
  <c r="W25" i="26"/>
  <c r="V25" i="26"/>
  <c r="U25" i="26"/>
  <c r="T25" i="26"/>
  <c r="S25" i="26"/>
  <c r="R25" i="26"/>
  <c r="Q25" i="26"/>
  <c r="P25" i="26"/>
  <c r="O25" i="26"/>
  <c r="N25" i="26"/>
  <c r="M25" i="26"/>
  <c r="L25" i="26"/>
  <c r="K25" i="26"/>
  <c r="J25" i="26"/>
  <c r="I25" i="26"/>
  <c r="H25" i="26"/>
  <c r="G25" i="26"/>
  <c r="F25" i="26"/>
  <c r="E25" i="26"/>
  <c r="D25" i="26"/>
  <c r="B25" i="26"/>
  <c r="A25" i="26"/>
  <c r="W24" i="26"/>
  <c r="V24" i="26"/>
  <c r="U24" i="26"/>
  <c r="T24" i="26"/>
  <c r="S24" i="26"/>
  <c r="R24" i="26"/>
  <c r="Q24" i="26"/>
  <c r="P24" i="26"/>
  <c r="O24" i="26"/>
  <c r="N24" i="26"/>
  <c r="M24" i="26"/>
  <c r="L24" i="26"/>
  <c r="K24" i="26"/>
  <c r="J24" i="26"/>
  <c r="I24" i="26"/>
  <c r="H24" i="26"/>
  <c r="G24" i="26"/>
  <c r="F24" i="26"/>
  <c r="E24" i="26"/>
  <c r="D24" i="26"/>
  <c r="B24" i="26"/>
  <c r="A24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B23" i="26"/>
  <c r="A23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B22" i="26"/>
  <c r="A22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B21" i="26"/>
  <c r="A21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B20" i="26"/>
  <c r="A20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B19" i="26"/>
  <c r="A19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B18" i="26"/>
  <c r="A18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B17" i="26"/>
  <c r="A17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B16" i="26"/>
  <c r="A16" i="26"/>
  <c r="W15" i="26"/>
  <c r="V15" i="26"/>
  <c r="U15" i="26"/>
  <c r="T15" i="26"/>
  <c r="S15" i="26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E15" i="26"/>
  <c r="D15" i="26"/>
  <c r="B15" i="26"/>
  <c r="A15" i="26"/>
  <c r="W14" i="26"/>
  <c r="V14" i="26"/>
  <c r="U14" i="26"/>
  <c r="T14" i="26"/>
  <c r="S14" i="26"/>
  <c r="R14" i="26"/>
  <c r="Q14" i="26"/>
  <c r="P14" i="26"/>
  <c r="O14" i="26"/>
  <c r="N14" i="26"/>
  <c r="M14" i="26"/>
  <c r="L14" i="26"/>
  <c r="K14" i="26"/>
  <c r="J14" i="26"/>
  <c r="I14" i="26"/>
  <c r="H14" i="26"/>
  <c r="G14" i="26"/>
  <c r="F14" i="26"/>
  <c r="E14" i="26"/>
  <c r="D14" i="26"/>
  <c r="B14" i="26"/>
  <c r="A14" i="26"/>
  <c r="W13" i="26"/>
  <c r="V13" i="26"/>
  <c r="U13" i="26"/>
  <c r="T13" i="26"/>
  <c r="S13" i="26"/>
  <c r="R13" i="26"/>
  <c r="Q13" i="26"/>
  <c r="P13" i="26"/>
  <c r="O13" i="26"/>
  <c r="N13" i="26"/>
  <c r="M13" i="26"/>
  <c r="L13" i="26"/>
  <c r="K13" i="26"/>
  <c r="J13" i="26"/>
  <c r="I13" i="26"/>
  <c r="H13" i="26"/>
  <c r="G13" i="26"/>
  <c r="F13" i="26"/>
  <c r="E13" i="26"/>
  <c r="D13" i="26"/>
  <c r="B13" i="26"/>
  <c r="A13" i="26"/>
  <c r="W12" i="26"/>
  <c r="V12" i="26"/>
  <c r="U12" i="26"/>
  <c r="T12" i="26"/>
  <c r="S12" i="26"/>
  <c r="R12" i="26"/>
  <c r="Q12" i="26"/>
  <c r="P12" i="26"/>
  <c r="O12" i="26"/>
  <c r="N12" i="26"/>
  <c r="M12" i="26"/>
  <c r="L12" i="26"/>
  <c r="K12" i="26"/>
  <c r="J12" i="26"/>
  <c r="I12" i="26"/>
  <c r="H12" i="26"/>
  <c r="G12" i="26"/>
  <c r="F12" i="26"/>
  <c r="E12" i="26"/>
  <c r="D12" i="26"/>
  <c r="B12" i="26"/>
  <c r="A12" i="26"/>
  <c r="W11" i="26"/>
  <c r="V11" i="26"/>
  <c r="U11" i="26"/>
  <c r="T11" i="26"/>
  <c r="S11" i="26"/>
  <c r="R11" i="26"/>
  <c r="Q11" i="26"/>
  <c r="P11" i="26"/>
  <c r="O11" i="26"/>
  <c r="N11" i="26"/>
  <c r="M11" i="26"/>
  <c r="L11" i="26"/>
  <c r="K11" i="26"/>
  <c r="J11" i="26"/>
  <c r="I11" i="26"/>
  <c r="H11" i="26"/>
  <c r="G11" i="26"/>
  <c r="F11" i="26"/>
  <c r="E11" i="26"/>
  <c r="D11" i="26"/>
  <c r="B11" i="26"/>
  <c r="A11" i="26"/>
  <c r="W10" i="26"/>
  <c r="V10" i="26"/>
  <c r="U10" i="26"/>
  <c r="T10" i="26"/>
  <c r="S10" i="26"/>
  <c r="R10" i="26"/>
  <c r="Q10" i="26"/>
  <c r="P10" i="26"/>
  <c r="O10" i="26"/>
  <c r="N10" i="26"/>
  <c r="M10" i="26"/>
  <c r="L10" i="26"/>
  <c r="K10" i="26"/>
  <c r="J10" i="26"/>
  <c r="I10" i="26"/>
  <c r="H10" i="26"/>
  <c r="G10" i="26"/>
  <c r="F10" i="26"/>
  <c r="E10" i="26"/>
  <c r="D10" i="26"/>
  <c r="W9" i="26"/>
  <c r="V9" i="26"/>
  <c r="U9" i="26"/>
  <c r="T9" i="26"/>
  <c r="S9" i="26"/>
  <c r="R9" i="26"/>
  <c r="Q9" i="26"/>
  <c r="P9" i="26"/>
  <c r="O9" i="26"/>
  <c r="N9" i="26"/>
  <c r="M9" i="26"/>
  <c r="L9" i="26"/>
  <c r="K9" i="26"/>
  <c r="J9" i="26"/>
  <c r="I9" i="26"/>
  <c r="H9" i="26"/>
  <c r="G9" i="26"/>
  <c r="F9" i="26"/>
  <c r="E9" i="26"/>
  <c r="D9" i="26"/>
  <c r="W8" i="26"/>
  <c r="V8" i="26"/>
  <c r="U8" i="26"/>
  <c r="T8" i="26"/>
  <c r="S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W7" i="26"/>
  <c r="V7" i="26"/>
  <c r="U7" i="26"/>
  <c r="T7" i="26"/>
  <c r="S7" i="26"/>
  <c r="R7" i="26"/>
  <c r="Q7" i="26"/>
  <c r="P7" i="26"/>
  <c r="O7" i="26"/>
  <c r="N7" i="26"/>
  <c r="M7" i="26"/>
  <c r="L7" i="26"/>
  <c r="K7" i="26"/>
  <c r="J7" i="26"/>
  <c r="I7" i="26"/>
  <c r="H7" i="26"/>
  <c r="G7" i="26"/>
  <c r="F7" i="26"/>
  <c r="E7" i="26"/>
  <c r="D7" i="26"/>
  <c r="W6" i="26"/>
  <c r="V6" i="26"/>
  <c r="U6" i="26"/>
  <c r="T6" i="26"/>
  <c r="S6" i="26"/>
  <c r="R6" i="26"/>
  <c r="Q6" i="26"/>
  <c r="P6" i="26"/>
  <c r="O6" i="26"/>
  <c r="N6" i="26"/>
  <c r="M6" i="26"/>
  <c r="L6" i="26"/>
  <c r="K6" i="26"/>
  <c r="J6" i="26"/>
  <c r="I6" i="26"/>
  <c r="H6" i="26"/>
  <c r="G6" i="26"/>
  <c r="F6" i="26"/>
  <c r="E6" i="26"/>
  <c r="D6" i="26"/>
  <c r="W5" i="26"/>
  <c r="V5" i="26"/>
  <c r="U5" i="26"/>
  <c r="T5" i="26"/>
  <c r="S5" i="26"/>
  <c r="R5" i="26"/>
  <c r="Q5" i="26"/>
  <c r="P5" i="26"/>
  <c r="O5" i="26"/>
  <c r="N5" i="26"/>
  <c r="M5" i="26"/>
  <c r="L5" i="26"/>
  <c r="K5" i="26"/>
  <c r="J5" i="26"/>
  <c r="I5" i="26"/>
  <c r="H5" i="26"/>
  <c r="G5" i="26"/>
  <c r="F5" i="26"/>
  <c r="E5" i="26"/>
  <c r="D5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59" i="29" l="1"/>
  <c r="D111" i="29"/>
  <c r="D160" i="29"/>
  <c r="E648" i="29"/>
  <c r="E920" i="29"/>
  <c r="D14" i="29"/>
  <c r="E60" i="29"/>
  <c r="E113" i="29"/>
  <c r="E161" i="29"/>
  <c r="D217" i="29"/>
  <c r="E278" i="29"/>
  <c r="D356" i="29"/>
  <c r="E447" i="29"/>
  <c r="D535" i="29"/>
  <c r="E653" i="29"/>
  <c r="E787" i="29"/>
  <c r="D925" i="29"/>
  <c r="D931" i="29"/>
  <c r="E16" i="29"/>
  <c r="D69" i="29"/>
  <c r="W71" i="17" s="1"/>
  <c r="E115" i="29"/>
  <c r="AR117" i="17" s="1"/>
  <c r="D168" i="29"/>
  <c r="W170" i="17" s="1"/>
  <c r="D220" i="29"/>
  <c r="E281" i="29"/>
  <c r="D367" i="29"/>
  <c r="D452" i="29"/>
  <c r="E547" i="29"/>
  <c r="D667" i="29"/>
  <c r="E792" i="29"/>
  <c r="D945" i="29"/>
  <c r="D545" i="29"/>
  <c r="D22" i="29"/>
  <c r="E69" i="29"/>
  <c r="E116" i="29"/>
  <c r="D171" i="29"/>
  <c r="E221" i="29"/>
  <c r="E289" i="29"/>
  <c r="D370" i="29"/>
  <c r="D460" i="29"/>
  <c r="E551" i="29"/>
  <c r="D669" i="29"/>
  <c r="E803" i="29"/>
  <c r="AR805" i="17" s="1"/>
  <c r="E948" i="29"/>
  <c r="E449" i="29"/>
  <c r="AR451" i="17" s="1"/>
  <c r="E24" i="29"/>
  <c r="D71" i="29"/>
  <c r="D122" i="29"/>
  <c r="E171" i="29"/>
  <c r="E223" i="29"/>
  <c r="D292" i="29"/>
  <c r="D372" i="29"/>
  <c r="E464" i="29"/>
  <c r="E553" i="29"/>
  <c r="E679" i="29"/>
  <c r="D808" i="29"/>
  <c r="E955" i="29"/>
  <c r="E663" i="29"/>
  <c r="D25" i="29"/>
  <c r="D72" i="29"/>
  <c r="D125" i="29"/>
  <c r="D173" i="29"/>
  <c r="D231" i="29"/>
  <c r="E294" i="29"/>
  <c r="D379" i="29"/>
  <c r="D468" i="29"/>
  <c r="W470" i="17" s="1"/>
  <c r="D560" i="29"/>
  <c r="W562" i="17" s="1"/>
  <c r="D682" i="29"/>
  <c r="D812" i="29"/>
  <c r="E776" i="29"/>
  <c r="E66" i="29"/>
  <c r="D114" i="29"/>
  <c r="E162" i="29"/>
  <c r="E219" i="29"/>
  <c r="D280" i="29"/>
  <c r="D364" i="29"/>
  <c r="E790" i="29"/>
  <c r="E1148" i="29"/>
  <c r="E968" i="29"/>
  <c r="E26" i="29"/>
  <c r="E77" i="29"/>
  <c r="E125" i="29"/>
  <c r="D174" i="29"/>
  <c r="E233" i="29"/>
  <c r="D297" i="29"/>
  <c r="E384" i="29"/>
  <c r="D470" i="29"/>
  <c r="W472" i="17" s="1"/>
  <c r="E565" i="29"/>
  <c r="AR567" i="17" s="1"/>
  <c r="D686" i="29"/>
  <c r="W688" i="17" s="1"/>
  <c r="D823" i="29"/>
  <c r="E61" i="29"/>
  <c r="E403" i="29"/>
  <c r="E388" i="29"/>
  <c r="D374" i="29"/>
  <c r="E357" i="29"/>
  <c r="D343" i="29"/>
  <c r="D327" i="29"/>
  <c r="D313" i="29"/>
  <c r="D299" i="29"/>
  <c r="E282" i="29"/>
  <c r="D268" i="29"/>
  <c r="E253" i="29"/>
  <c r="D239" i="29"/>
  <c r="E225" i="29"/>
  <c r="E211" i="29"/>
  <c r="E198" i="29"/>
  <c r="D187" i="29"/>
  <c r="D175" i="29"/>
  <c r="E163" i="29"/>
  <c r="AR165" i="17" s="1"/>
  <c r="D152" i="29"/>
  <c r="W154" i="17" s="1"/>
  <c r="E140" i="29"/>
  <c r="AR142" i="17" s="1"/>
  <c r="D129" i="29"/>
  <c r="E117" i="29"/>
  <c r="E106" i="29"/>
  <c r="D95" i="29"/>
  <c r="D84" i="29"/>
  <c r="D73" i="29"/>
  <c r="E50" i="29"/>
  <c r="E39" i="29"/>
  <c r="E28" i="29"/>
  <c r="E17" i="29"/>
  <c r="E6" i="29"/>
  <c r="D453" i="29"/>
  <c r="D436" i="29"/>
  <c r="E420" i="29"/>
  <c r="D403" i="29"/>
  <c r="D388" i="29"/>
  <c r="E373" i="29"/>
  <c r="D357" i="29"/>
  <c r="E342" i="29"/>
  <c r="E326" i="29"/>
  <c r="AR328" i="17" s="1"/>
  <c r="E312" i="29"/>
  <c r="AR314" i="17" s="1"/>
  <c r="E297" i="29"/>
  <c r="AR299" i="17" s="1"/>
  <c r="D282" i="29"/>
  <c r="E267" i="29"/>
  <c r="D253" i="29"/>
  <c r="E238" i="29"/>
  <c r="D224" i="29"/>
  <c r="E210" i="29"/>
  <c r="D198" i="29"/>
  <c r="E186" i="29"/>
  <c r="E174" i="29"/>
  <c r="D163" i="29"/>
  <c r="E151" i="29"/>
  <c r="D140" i="29"/>
  <c r="E128" i="29"/>
  <c r="D117" i="29"/>
  <c r="D106" i="29"/>
  <c r="E94" i="29"/>
  <c r="E83" i="29"/>
  <c r="E72" i="29"/>
  <c r="D61" i="29"/>
  <c r="D50" i="29"/>
  <c r="W52" i="17" s="1"/>
  <c r="D39" i="29"/>
  <c r="W41" i="17" s="1"/>
  <c r="D28" i="29"/>
  <c r="W30" i="17" s="1"/>
  <c r="D17" i="29"/>
  <c r="D6" i="29"/>
  <c r="D1135" i="29"/>
  <c r="D1086" i="29"/>
  <c r="E1035" i="29"/>
  <c r="E1002" i="29"/>
  <c r="E980" i="29"/>
  <c r="E956" i="29"/>
  <c r="E932" i="29"/>
  <c r="D909" i="29"/>
  <c r="E889" i="29"/>
  <c r="D869" i="29"/>
  <c r="E852" i="29"/>
  <c r="D832" i="29"/>
  <c r="E813" i="29"/>
  <c r="E795" i="29"/>
  <c r="E777" i="29"/>
  <c r="E758" i="29"/>
  <c r="E741" i="29"/>
  <c r="E723" i="29"/>
  <c r="AR725" i="17" s="1"/>
  <c r="D705" i="29"/>
  <c r="W707" i="17" s="1"/>
  <c r="D688" i="29"/>
  <c r="W690" i="17" s="1"/>
  <c r="D670" i="29"/>
  <c r="E654" i="29"/>
  <c r="E636" i="29"/>
  <c r="D620" i="29"/>
  <c r="D604" i="29"/>
  <c r="E586" i="29"/>
  <c r="E569" i="29"/>
  <c r="E355" i="29"/>
  <c r="E340" i="29"/>
  <c r="E325" i="29"/>
  <c r="E311" i="29"/>
  <c r="E296" i="29"/>
  <c r="D281" i="29"/>
  <c r="E266" i="29"/>
  <c r="D252" i="29"/>
  <c r="E237" i="29"/>
  <c r="D223" i="29"/>
  <c r="E209" i="29"/>
  <c r="D197" i="29"/>
  <c r="E185" i="29"/>
  <c r="AR187" i="17" s="1"/>
  <c r="E173" i="29"/>
  <c r="D162" i="29"/>
  <c r="W164" i="17" s="1"/>
  <c r="E150" i="29"/>
  <c r="D139" i="29"/>
  <c r="E127" i="29"/>
  <c r="D116" i="29"/>
  <c r="D105" i="29"/>
  <c r="E93" i="29"/>
  <c r="E82" i="29"/>
  <c r="E71" i="29"/>
  <c r="D60" i="29"/>
  <c r="D49" i="29"/>
  <c r="D38" i="29"/>
  <c r="D27" i="29"/>
  <c r="D16" i="29"/>
  <c r="D5" i="29"/>
  <c r="E1074" i="29"/>
  <c r="D651" i="29"/>
  <c r="E617" i="29"/>
  <c r="E582" i="29"/>
  <c r="D548" i="29"/>
  <c r="E532" i="29"/>
  <c r="AR534" i="17" s="1"/>
  <c r="E515" i="29"/>
  <c r="AR517" i="17" s="1"/>
  <c r="E482" i="29"/>
  <c r="AR484" i="17" s="1"/>
  <c r="E465" i="29"/>
  <c r="D448" i="29"/>
  <c r="D433" i="29"/>
  <c r="E414" i="29"/>
  <c r="D385" i="29"/>
  <c r="E367" i="29"/>
  <c r="E337" i="29"/>
  <c r="E323" i="29"/>
  <c r="D293" i="29"/>
  <c r="D1123" i="29"/>
  <c r="D998" i="29"/>
  <c r="E974" i="29"/>
  <c r="E951" i="29"/>
  <c r="E929" i="29"/>
  <c r="D904" i="29"/>
  <c r="D885" i="29"/>
  <c r="E866" i="29"/>
  <c r="D846" i="29"/>
  <c r="D829" i="29"/>
  <c r="E809" i="29"/>
  <c r="AR811" i="17" s="1"/>
  <c r="D791" i="29"/>
  <c r="W793" i="17" s="1"/>
  <c r="E773" i="29"/>
  <c r="AR775" i="17" s="1"/>
  <c r="D755" i="29"/>
  <c r="E737" i="29"/>
  <c r="D719" i="29"/>
  <c r="D702" i="29"/>
  <c r="E682" i="29"/>
  <c r="E667" i="29"/>
  <c r="D633" i="29"/>
  <c r="E599" i="29"/>
  <c r="D567" i="29"/>
  <c r="E498" i="29"/>
  <c r="E399" i="29"/>
  <c r="D353" i="29"/>
  <c r="E308" i="29"/>
  <c r="E170" i="29"/>
  <c r="D159" i="29"/>
  <c r="E147" i="29"/>
  <c r="D136" i="29"/>
  <c r="D124" i="29"/>
  <c r="D113" i="29"/>
  <c r="E101" i="29"/>
  <c r="AR103" i="17" s="1"/>
  <c r="E90" i="29"/>
  <c r="AR92" i="17" s="1"/>
  <c r="E79" i="29"/>
  <c r="AR81" i="17" s="1"/>
  <c r="E68" i="29"/>
  <c r="D57" i="29"/>
  <c r="D46" i="29"/>
  <c r="D35" i="29"/>
  <c r="D24" i="29"/>
  <c r="D13" i="29"/>
  <c r="D321" i="29"/>
  <c r="E305" i="29"/>
  <c r="D291" i="29"/>
  <c r="D277" i="29"/>
  <c r="D263" i="29"/>
  <c r="D246" i="29"/>
  <c r="E232" i="29"/>
  <c r="E218" i="29"/>
  <c r="D206" i="29"/>
  <c r="E193" i="29"/>
  <c r="E181" i="29"/>
  <c r="D170" i="29"/>
  <c r="E158" i="29"/>
  <c r="D147" i="29"/>
  <c r="D135" i="29"/>
  <c r="E123" i="29"/>
  <c r="AR125" i="17" s="1"/>
  <c r="E112" i="29"/>
  <c r="D101" i="29"/>
  <c r="D90" i="29"/>
  <c r="D79" i="29"/>
  <c r="D68" i="29"/>
  <c r="E56" i="29"/>
  <c r="E45" i="29"/>
  <c r="E34" i="29"/>
  <c r="E23" i="29"/>
  <c r="E134" i="29"/>
  <c r="D123" i="29"/>
  <c r="D112" i="29"/>
  <c r="E100" i="29"/>
  <c r="E89" i="29"/>
  <c r="E78" i="29"/>
  <c r="E67" i="29"/>
  <c r="D56" i="29"/>
  <c r="D45" i="29"/>
  <c r="D34" i="29"/>
  <c r="D23" i="29"/>
  <c r="E217" i="29"/>
  <c r="AR219" i="17" s="1"/>
  <c r="D205" i="29"/>
  <c r="W207" i="17" s="1"/>
  <c r="E192" i="29"/>
  <c r="E180" i="29"/>
  <c r="D169" i="29"/>
  <c r="D157" i="29"/>
  <c r="E145" i="29"/>
  <c r="D134" i="29"/>
  <c r="E122" i="29"/>
  <c r="E111" i="29"/>
  <c r="D100" i="29"/>
  <c r="D89" i="29"/>
  <c r="D78" i="29"/>
  <c r="D67" i="29"/>
  <c r="E55" i="29"/>
  <c r="E44" i="29"/>
  <c r="E33" i="29"/>
  <c r="E22" i="29"/>
  <c r="D33" i="29"/>
  <c r="E80" i="29"/>
  <c r="D128" i="29"/>
  <c r="D183" i="29"/>
  <c r="W185" i="17" s="1"/>
  <c r="D236" i="29"/>
  <c r="W238" i="17" s="1"/>
  <c r="E307" i="29"/>
  <c r="AR309" i="17" s="1"/>
  <c r="E387" i="29"/>
  <c r="D482" i="29"/>
  <c r="D579" i="29"/>
  <c r="E701" i="29"/>
  <c r="E830" i="29"/>
  <c r="D993" i="29"/>
  <c r="E35" i="29"/>
  <c r="D82" i="29"/>
  <c r="E133" i="29"/>
  <c r="E183" i="29"/>
  <c r="D238" i="29"/>
  <c r="D311" i="29"/>
  <c r="E396" i="29"/>
  <c r="D485" i="29"/>
  <c r="E581" i="29"/>
  <c r="D704" i="29"/>
  <c r="D842" i="29"/>
  <c r="E997" i="29"/>
  <c r="D80" i="29"/>
  <c r="D36" i="29"/>
  <c r="W38" i="17" s="1"/>
  <c r="D83" i="29"/>
  <c r="W85" i="17" s="1"/>
  <c r="E136" i="29"/>
  <c r="AR138" i="17" s="1"/>
  <c r="D185" i="29"/>
  <c r="E244" i="29"/>
  <c r="D312" i="29"/>
  <c r="D399" i="29"/>
  <c r="D486" i="29"/>
  <c r="D585" i="29"/>
  <c r="D715" i="29"/>
  <c r="E845" i="29"/>
  <c r="E1000" i="29"/>
  <c r="E386" i="29"/>
  <c r="E37" i="29"/>
  <c r="E88" i="29"/>
  <c r="D137" i="29"/>
  <c r="D186" i="29"/>
  <c r="E247" i="29"/>
  <c r="D319" i="29"/>
  <c r="D401" i="29"/>
  <c r="E495" i="29"/>
  <c r="E595" i="29"/>
  <c r="E718" i="29"/>
  <c r="D851" i="29"/>
  <c r="W853" i="17" s="1"/>
  <c r="D1020" i="29"/>
  <c r="W1022" i="17" s="1"/>
  <c r="E38" i="29"/>
  <c r="D91" i="29"/>
  <c r="E138" i="29"/>
  <c r="D192" i="29"/>
  <c r="D323" i="29"/>
  <c r="E402" i="29"/>
  <c r="D498" i="29"/>
  <c r="E598" i="29"/>
  <c r="E721" i="29"/>
  <c r="E860" i="29"/>
  <c r="E1023" i="29"/>
  <c r="D234" i="29"/>
  <c r="D248" i="29"/>
  <c r="D44" i="29"/>
  <c r="E91" i="29"/>
  <c r="E139" i="29"/>
  <c r="E194" i="29"/>
  <c r="E251" i="29"/>
  <c r="D325" i="29"/>
  <c r="D411" i="29"/>
  <c r="E500" i="29"/>
  <c r="AR502" i="17" s="1"/>
  <c r="D602" i="29"/>
  <c r="W604" i="17" s="1"/>
  <c r="E731" i="29"/>
  <c r="D866" i="29"/>
  <c r="E1024" i="29"/>
  <c r="E46" i="29"/>
  <c r="D93" i="29"/>
  <c r="D145" i="29"/>
  <c r="D195" i="29"/>
  <c r="E252" i="29"/>
  <c r="D326" i="29"/>
  <c r="E413" i="29"/>
  <c r="D502" i="29"/>
  <c r="E611" i="29"/>
  <c r="D736" i="29"/>
  <c r="D868" i="29"/>
  <c r="D1034" i="29"/>
  <c r="D445" i="29"/>
  <c r="E696" i="29"/>
  <c r="D47" i="29"/>
  <c r="D94" i="29"/>
  <c r="D148" i="29"/>
  <c r="W150" i="17" s="1"/>
  <c r="E196" i="29"/>
  <c r="AR198" i="17" s="1"/>
  <c r="D259" i="29"/>
  <c r="W261" i="17" s="1"/>
  <c r="E333" i="29"/>
  <c r="D416" i="29"/>
  <c r="E510" i="29"/>
  <c r="D616" i="29"/>
  <c r="E740" i="29"/>
  <c r="E879" i="29"/>
  <c r="E1060" i="29"/>
  <c r="E303" i="29"/>
  <c r="E5" i="29"/>
  <c r="E48" i="29"/>
  <c r="E99" i="29"/>
  <c r="E148" i="29"/>
  <c r="E197" i="29"/>
  <c r="D264" i="29"/>
  <c r="D337" i="29"/>
  <c r="D419" i="29"/>
  <c r="D514" i="29"/>
  <c r="D619" i="29"/>
  <c r="E751" i="29"/>
  <c r="D883" i="29"/>
  <c r="E1073" i="29"/>
  <c r="AR1075" i="17" s="1"/>
  <c r="D210" i="29"/>
  <c r="W212" i="17" s="1"/>
  <c r="E568" i="29"/>
  <c r="E49" i="29"/>
  <c r="E102" i="29"/>
  <c r="D150" i="29"/>
  <c r="E204" i="29"/>
  <c r="E264" i="29"/>
  <c r="D340" i="29"/>
  <c r="D426" i="29"/>
  <c r="D519" i="29"/>
  <c r="D630" i="29"/>
  <c r="D534" i="29"/>
  <c r="D977" i="29"/>
  <c r="D1085" i="29"/>
  <c r="D55" i="29"/>
  <c r="D103" i="29"/>
  <c r="D151" i="29"/>
  <c r="D207" i="29"/>
  <c r="D266" i="29"/>
  <c r="D341" i="29"/>
  <c r="E431" i="29"/>
  <c r="AR433" i="17" s="1"/>
  <c r="D520" i="29"/>
  <c r="W522" i="17" s="1"/>
  <c r="E632" i="29"/>
  <c r="AR634" i="17" s="1"/>
  <c r="D757" i="29"/>
  <c r="D898" i="29"/>
  <c r="E1110" i="29"/>
  <c r="D355" i="29"/>
  <c r="E827" i="29"/>
  <c r="E754" i="29"/>
  <c r="E57" i="29"/>
  <c r="E104" i="29"/>
  <c r="E156" i="29"/>
  <c r="E207" i="29"/>
  <c r="D267" i="29"/>
  <c r="D349" i="29"/>
  <c r="E434" i="29"/>
  <c r="E528" i="29"/>
  <c r="D635" i="29"/>
  <c r="E767" i="29"/>
  <c r="E903" i="29"/>
  <c r="E1122" i="29"/>
  <c r="D278" i="29"/>
  <c r="E887" i="29"/>
  <c r="AR889" i="17" s="1"/>
  <c r="D58" i="29"/>
  <c r="W60" i="17" s="1"/>
  <c r="E105" i="29"/>
  <c r="AR107" i="17" s="1"/>
  <c r="E159" i="29"/>
  <c r="D209" i="29"/>
  <c r="E275" i="29"/>
  <c r="E352" i="29"/>
  <c r="E435" i="29"/>
  <c r="D532" i="29"/>
  <c r="D645" i="29"/>
  <c r="D773" i="29"/>
  <c r="E907" i="29"/>
  <c r="D1125" i="29"/>
  <c r="E231" i="29"/>
  <c r="D245" i="29"/>
  <c r="E259" i="29"/>
  <c r="D276" i="29"/>
  <c r="D290" i="29"/>
  <c r="D304" i="29"/>
  <c r="E319" i="29"/>
  <c r="D335" i="29"/>
  <c r="E349" i="29"/>
  <c r="E364" i="29"/>
  <c r="AR366" i="17" s="1"/>
  <c r="E379" i="29"/>
  <c r="AR381" i="17" s="1"/>
  <c r="D397" i="29"/>
  <c r="W399" i="17" s="1"/>
  <c r="E411" i="29"/>
  <c r="D427" i="29"/>
  <c r="E445" i="29"/>
  <c r="E460" i="29"/>
  <c r="D478" i="29"/>
  <c r="D496" i="29"/>
  <c r="D511" i="29"/>
  <c r="D529" i="29"/>
  <c r="E545" i="29"/>
  <c r="D562" i="29"/>
  <c r="E579" i="29"/>
  <c r="D596" i="29"/>
  <c r="D612" i="29"/>
  <c r="E630" i="29"/>
  <c r="E645" i="29"/>
  <c r="D664" i="29"/>
  <c r="D680" i="29"/>
  <c r="E697" i="29"/>
  <c r="E715" i="29"/>
  <c r="E732" i="29"/>
  <c r="AR734" i="17" s="1"/>
  <c r="E752" i="29"/>
  <c r="AR754" i="17" s="1"/>
  <c r="D768" i="29"/>
  <c r="W770" i="17" s="1"/>
  <c r="D788" i="29"/>
  <c r="D804" i="29"/>
  <c r="E824" i="29"/>
  <c r="E842" i="29"/>
  <c r="E862" i="29"/>
  <c r="D880" i="29"/>
  <c r="E899" i="29"/>
  <c r="E921" i="29"/>
  <c r="E945" i="29"/>
  <c r="D969" i="29"/>
  <c r="D994" i="29"/>
  <c r="E1020" i="29"/>
  <c r="E1062" i="29"/>
  <c r="D1111" i="29"/>
  <c r="D146" i="29"/>
  <c r="D158" i="29"/>
  <c r="E169" i="29"/>
  <c r="D181" i="29"/>
  <c r="D193" i="29"/>
  <c r="E205" i="29"/>
  <c r="AR207" i="17" s="1"/>
  <c r="D218" i="29"/>
  <c r="W220" i="17" s="1"/>
  <c r="D232" i="29"/>
  <c r="W234" i="17" s="1"/>
  <c r="E245" i="29"/>
  <c r="D260" i="29"/>
  <c r="E276" i="29"/>
  <c r="E290" i="29"/>
  <c r="D305" i="29"/>
  <c r="E320" i="29"/>
  <c r="E335" i="29"/>
  <c r="D350" i="29"/>
  <c r="D365" i="29"/>
  <c r="D380" i="29"/>
  <c r="E397" i="29"/>
  <c r="D412" i="29"/>
  <c r="D429" i="29"/>
  <c r="D446" i="29"/>
  <c r="E462" i="29"/>
  <c r="E479" i="29"/>
  <c r="E496" i="29"/>
  <c r="E511" i="29"/>
  <c r="E530" i="29"/>
  <c r="D546" i="29"/>
  <c r="W548" i="17" s="1"/>
  <c r="D563" i="29"/>
  <c r="W565" i="17" s="1"/>
  <c r="D580" i="29"/>
  <c r="W582" i="17" s="1"/>
  <c r="E596" i="29"/>
  <c r="E613" i="29"/>
  <c r="D631" i="29"/>
  <c r="D646" i="29"/>
  <c r="E665" i="29"/>
  <c r="E680" i="29"/>
  <c r="D698" i="29"/>
  <c r="D716" i="29"/>
  <c r="E733" i="29"/>
  <c r="D753" i="29"/>
  <c r="D769" i="29"/>
  <c r="D789" i="29"/>
  <c r="E804" i="29"/>
  <c r="D825" i="29"/>
  <c r="D843" i="29"/>
  <c r="D864" i="29"/>
  <c r="E880" i="29"/>
  <c r="D900" i="29"/>
  <c r="E922" i="29"/>
  <c r="D946" i="29"/>
  <c r="W948" i="17" s="1"/>
  <c r="D970" i="29"/>
  <c r="W972" i="17" s="1"/>
  <c r="E995" i="29"/>
  <c r="AR997" i="17" s="1"/>
  <c r="D1021" i="29"/>
  <c r="D1064" i="29"/>
  <c r="D1112" i="29"/>
  <c r="D336" i="29"/>
  <c r="E351" i="29"/>
  <c r="E365" i="29"/>
  <c r="E381" i="29"/>
  <c r="D398" i="29"/>
  <c r="E412" i="29"/>
  <c r="E429" i="29"/>
  <c r="E446" i="29"/>
  <c r="D463" i="29"/>
  <c r="D480" i="29"/>
  <c r="D497" i="29"/>
  <c r="E512" i="29"/>
  <c r="D531" i="29"/>
  <c r="E546" i="29"/>
  <c r="E563" i="29"/>
  <c r="E580" i="29"/>
  <c r="D597" i="29"/>
  <c r="W599" i="17" s="1"/>
  <c r="D614" i="29"/>
  <c r="W616" i="17" s="1"/>
  <c r="E631" i="29"/>
  <c r="AR633" i="17" s="1"/>
  <c r="D647" i="29"/>
  <c r="D666" i="29"/>
  <c r="D681" i="29"/>
  <c r="E699" i="29"/>
  <c r="E717" i="29"/>
  <c r="D734" i="29"/>
  <c r="E753" i="29"/>
  <c r="D770" i="29"/>
  <c r="E789" i="29"/>
  <c r="E806" i="29"/>
  <c r="D826" i="29"/>
  <c r="E843" i="29"/>
  <c r="E864" i="29"/>
  <c r="D881" i="29"/>
  <c r="D902" i="29"/>
  <c r="D923" i="29"/>
  <c r="D947" i="29"/>
  <c r="E970" i="29"/>
  <c r="D996" i="29"/>
  <c r="E1022" i="29"/>
  <c r="AR1024" i="17" s="1"/>
  <c r="D1071" i="29"/>
  <c r="W1073" i="17" s="1"/>
  <c r="E1112" i="29"/>
  <c r="AR1114" i="17" s="1"/>
  <c r="E182" i="29"/>
  <c r="D194" i="29"/>
  <c r="E206" i="29"/>
  <c r="D219" i="29"/>
  <c r="D233" i="29"/>
  <c r="D247" i="29"/>
  <c r="E263" i="29"/>
  <c r="E277" i="29"/>
  <c r="E291" i="29"/>
  <c r="D307" i="29"/>
  <c r="E321" i="29"/>
  <c r="E336" i="29"/>
  <c r="D352" i="29"/>
  <c r="E366" i="29"/>
  <c r="D382" i="29"/>
  <c r="E398" i="29"/>
  <c r="D413" i="29"/>
  <c r="D431" i="29"/>
  <c r="D447" i="29"/>
  <c r="E463" i="29"/>
  <c r="AR465" i="17" s="1"/>
  <c r="E481" i="29"/>
  <c r="AR483" i="17" s="1"/>
  <c r="E497" i="29"/>
  <c r="AR499" i="17" s="1"/>
  <c r="E513" i="29"/>
  <c r="E531" i="29"/>
  <c r="D547" i="29"/>
  <c r="D565" i="29"/>
  <c r="D581" i="29"/>
  <c r="E597" i="29"/>
  <c r="E615" i="29"/>
  <c r="D632" i="29"/>
  <c r="D648" i="29"/>
  <c r="E666" i="29"/>
  <c r="E681" i="29"/>
  <c r="D700" i="29"/>
  <c r="D718" i="29"/>
  <c r="E735" i="29"/>
  <c r="D754" i="29"/>
  <c r="E770" i="29"/>
  <c r="D790" i="29"/>
  <c r="E807" i="29"/>
  <c r="E826" i="29"/>
  <c r="E844" i="29"/>
  <c r="AR846" i="17" s="1"/>
  <c r="E865" i="29"/>
  <c r="AR867" i="17" s="1"/>
  <c r="E881" i="29"/>
  <c r="AR883" i="17" s="1"/>
  <c r="D903" i="29"/>
  <c r="E924" i="29"/>
  <c r="D948" i="29"/>
  <c r="E971" i="29"/>
  <c r="D997" i="29"/>
  <c r="D1023" i="29"/>
  <c r="D1072" i="29"/>
  <c r="D1114" i="29"/>
  <c r="E3" i="29"/>
  <c r="E14" i="29"/>
  <c r="E25" i="29"/>
  <c r="E36" i="29"/>
  <c r="E47" i="29"/>
  <c r="E58" i="29"/>
  <c r="D70" i="29"/>
  <c r="D81" i="29"/>
  <c r="D92" i="29"/>
  <c r="E103" i="29"/>
  <c r="E114" i="29"/>
  <c r="D126" i="29"/>
  <c r="W128" i="17" s="1"/>
  <c r="E137" i="29"/>
  <c r="AR139" i="17" s="1"/>
  <c r="D149" i="29"/>
  <c r="W151" i="17" s="1"/>
  <c r="E160" i="29"/>
  <c r="D172" i="29"/>
  <c r="D184" i="29"/>
  <c r="E195" i="29"/>
  <c r="D208" i="29"/>
  <c r="E220" i="29"/>
  <c r="D235" i="29"/>
  <c r="E249" i="29"/>
  <c r="D265" i="29"/>
  <c r="D279" i="29"/>
  <c r="E293" i="29"/>
  <c r="D309" i="29"/>
  <c r="D324" i="29"/>
  <c r="D338" i="29"/>
  <c r="E353" i="29"/>
  <c r="D368" i="29"/>
  <c r="E385" i="29"/>
  <c r="D400" i="29"/>
  <c r="D415" i="29"/>
  <c r="E433" i="29"/>
  <c r="E448" i="29"/>
  <c r="AR450" i="17" s="1"/>
  <c r="D466" i="29"/>
  <c r="W468" i="17" s="1"/>
  <c r="D483" i="29"/>
  <c r="D499" i="29"/>
  <c r="D516" i="29"/>
  <c r="D533" i="29"/>
  <c r="D549" i="29"/>
  <c r="E567" i="29"/>
  <c r="D583" i="29"/>
  <c r="D600" i="29"/>
  <c r="D618" i="29"/>
  <c r="E633" i="29"/>
  <c r="E651" i="29"/>
  <c r="D668" i="29"/>
  <c r="E684" i="29"/>
  <c r="D703" i="29"/>
  <c r="E719" i="29"/>
  <c r="D738" i="29"/>
  <c r="E755" i="29"/>
  <c r="D775" i="29"/>
  <c r="E791" i="29"/>
  <c r="D810" i="29"/>
  <c r="W812" i="17" s="1"/>
  <c r="E829" i="29"/>
  <c r="AR831" i="17" s="1"/>
  <c r="E847" i="29"/>
  <c r="AR849" i="17" s="1"/>
  <c r="D867" i="29"/>
  <c r="E885" i="29"/>
  <c r="D905" i="29"/>
  <c r="D930" i="29"/>
  <c r="D952" i="29"/>
  <c r="D975" i="29"/>
  <c r="D999" i="29"/>
  <c r="D1033" i="29"/>
  <c r="D1075" i="29"/>
  <c r="E1123" i="29"/>
  <c r="D4" i="29"/>
  <c r="D15" i="29"/>
  <c r="D26" i="29"/>
  <c r="D37" i="29"/>
  <c r="D48" i="29"/>
  <c r="D59" i="29"/>
  <c r="E70" i="29"/>
  <c r="E81" i="29"/>
  <c r="E92" i="29"/>
  <c r="D104" i="29"/>
  <c r="D115" i="29"/>
  <c r="W117" i="17" s="1"/>
  <c r="E126" i="29"/>
  <c r="AR128" i="17" s="1"/>
  <c r="D138" i="29"/>
  <c r="E149" i="29"/>
  <c r="D161" i="29"/>
  <c r="E172" i="29"/>
  <c r="E184" i="29"/>
  <c r="D196" i="29"/>
  <c r="E208" i="29"/>
  <c r="D221" i="29"/>
  <c r="E235" i="29"/>
  <c r="D250" i="29"/>
  <c r="E265" i="29"/>
  <c r="E279" i="29"/>
  <c r="D294" i="29"/>
  <c r="E309" i="29"/>
  <c r="E324" i="29"/>
  <c r="E338" i="29"/>
  <c r="E354" i="29"/>
  <c r="E369" i="29"/>
  <c r="D386" i="29"/>
  <c r="E400" i="29"/>
  <c r="AR402" i="17" s="1"/>
  <c r="E415" i="29"/>
  <c r="D434" i="29"/>
  <c r="W436" i="17" s="1"/>
  <c r="D449" i="29"/>
  <c r="E467" i="29"/>
  <c r="E484" i="29"/>
  <c r="E499" i="29"/>
  <c r="E518" i="29"/>
  <c r="E533" i="29"/>
  <c r="D551" i="29"/>
  <c r="D568" i="29"/>
  <c r="E584" i="29"/>
  <c r="E601" i="29"/>
  <c r="E618" i="29"/>
  <c r="D634" i="29"/>
  <c r="D653" i="29"/>
  <c r="E668" i="29"/>
  <c r="E685" i="29"/>
  <c r="E703" i="29"/>
  <c r="E720" i="29"/>
  <c r="D740" i="29"/>
  <c r="D756" i="29"/>
  <c r="E775" i="29"/>
  <c r="AR777" i="17" s="1"/>
  <c r="D792" i="29"/>
  <c r="W794" i="17" s="1"/>
  <c r="E811" i="29"/>
  <c r="AR813" i="17" s="1"/>
  <c r="D830" i="29"/>
  <c r="D848" i="29"/>
  <c r="E867" i="29"/>
  <c r="D887" i="29"/>
  <c r="D907" i="29"/>
  <c r="E930" i="29"/>
  <c r="D955" i="29"/>
  <c r="E976" i="29"/>
  <c r="D1000" i="29"/>
  <c r="E1033" i="29"/>
  <c r="E1076" i="29"/>
  <c r="E1124" i="29"/>
  <c r="E371" i="29"/>
  <c r="D387" i="29"/>
  <c r="E401" i="29"/>
  <c r="E418" i="29"/>
  <c r="D435" i="29"/>
  <c r="D451" i="29"/>
  <c r="E469" i="29"/>
  <c r="E485" i="29"/>
  <c r="AR487" i="17" s="1"/>
  <c r="E501" i="29"/>
  <c r="AR503" i="17" s="1"/>
  <c r="E519" i="29"/>
  <c r="AR521" i="17" s="1"/>
  <c r="E534" i="29"/>
  <c r="D553" i="29"/>
  <c r="D569" i="29"/>
  <c r="E585" i="29"/>
  <c r="E603" i="29"/>
  <c r="E619" i="29"/>
  <c r="D636" i="29"/>
  <c r="D654" i="29"/>
  <c r="E669" i="29"/>
  <c r="E687" i="29"/>
  <c r="E704" i="29"/>
  <c r="D722" i="29"/>
  <c r="D741" i="29"/>
  <c r="D758" i="29"/>
  <c r="D777" i="29"/>
  <c r="E793" i="29"/>
  <c r="D813" i="29"/>
  <c r="D831" i="29"/>
  <c r="E851" i="29"/>
  <c r="E868" i="29"/>
  <c r="AR870" i="17" s="1"/>
  <c r="D889" i="29"/>
  <c r="W891" i="17" s="1"/>
  <c r="D908" i="29"/>
  <c r="W910" i="17" s="1"/>
  <c r="D932" i="29"/>
  <c r="D956" i="29"/>
  <c r="D980" i="29"/>
  <c r="D1002" i="29"/>
  <c r="D1035" i="29"/>
  <c r="E1085" i="29"/>
  <c r="D1127" i="29"/>
  <c r="E470" i="29"/>
  <c r="E486" i="29"/>
  <c r="E503" i="29"/>
  <c r="E520" i="29"/>
  <c r="E535" i="29"/>
  <c r="D555" i="29"/>
  <c r="D570" i="29"/>
  <c r="E587" i="29"/>
  <c r="E604" i="29"/>
  <c r="E620" i="29"/>
  <c r="D638" i="29"/>
  <c r="D655" i="29"/>
  <c r="E670" i="29"/>
  <c r="AR672" i="17" s="1"/>
  <c r="E689" i="29"/>
  <c r="AR691" i="17" s="1"/>
  <c r="E706" i="29"/>
  <c r="AR708" i="17" s="1"/>
  <c r="D724" i="29"/>
  <c r="E742" i="29"/>
  <c r="D760" i="29"/>
  <c r="D778" i="29"/>
  <c r="D796" i="29"/>
  <c r="D814" i="29"/>
  <c r="D833" i="29"/>
  <c r="D853" i="29"/>
  <c r="D870" i="29"/>
  <c r="E890" i="29"/>
  <c r="D910" i="29"/>
  <c r="D933" i="29"/>
  <c r="E957" i="29"/>
  <c r="D981" i="29"/>
  <c r="D1007" i="29"/>
  <c r="D1037" i="29"/>
  <c r="D1087" i="29"/>
  <c r="E1135" i="29"/>
  <c r="D421" i="29"/>
  <c r="E436" i="29"/>
  <c r="E453" i="29"/>
  <c r="AR455" i="17" s="1"/>
  <c r="D471" i="29"/>
  <c r="W473" i="17" s="1"/>
  <c r="D487" i="29"/>
  <c r="D504" i="29"/>
  <c r="D521" i="29"/>
  <c r="E536" i="29"/>
  <c r="E555" i="29"/>
  <c r="E570" i="29"/>
  <c r="D588" i="29"/>
  <c r="D605" i="29"/>
  <c r="D621" i="29"/>
  <c r="E638" i="29"/>
  <c r="E655" i="29"/>
  <c r="E671" i="29"/>
  <c r="D690" i="29"/>
  <c r="D707" i="29"/>
  <c r="E725" i="29"/>
  <c r="D743" i="29"/>
  <c r="E760" i="29"/>
  <c r="E778" i="29"/>
  <c r="E797" i="29"/>
  <c r="E814" i="29"/>
  <c r="AR816" i="17" s="1"/>
  <c r="E833" i="29"/>
  <c r="AR835" i="17" s="1"/>
  <c r="E853" i="29"/>
  <c r="AR855" i="17" s="1"/>
  <c r="D871" i="29"/>
  <c r="D891" i="29"/>
  <c r="E910" i="29"/>
  <c r="D934" i="29"/>
  <c r="D958" i="29"/>
  <c r="E981" i="29"/>
  <c r="E1007" i="29"/>
  <c r="E1045" i="29"/>
  <c r="E1087" i="29"/>
  <c r="D1136" i="29"/>
  <c r="D7" i="29"/>
  <c r="D18" i="29"/>
  <c r="D29" i="29"/>
  <c r="D40" i="29"/>
  <c r="D51" i="29"/>
  <c r="E62" i="29"/>
  <c r="E73" i="29"/>
  <c r="E84" i="29"/>
  <c r="E95" i="29"/>
  <c r="D107" i="29"/>
  <c r="W109" i="17" s="1"/>
  <c r="D118" i="29"/>
  <c r="E129" i="29"/>
  <c r="AR131" i="17" s="1"/>
  <c r="D141" i="29"/>
  <c r="E152" i="29"/>
  <c r="D164" i="29"/>
  <c r="E175" i="29"/>
  <c r="E187" i="29"/>
  <c r="D199" i="29"/>
  <c r="D212" i="29"/>
  <c r="D226" i="29"/>
  <c r="E240" i="29"/>
  <c r="D254" i="29"/>
  <c r="D269" i="29"/>
  <c r="E283" i="29"/>
  <c r="E299" i="29"/>
  <c r="E313" i="29"/>
  <c r="E327" i="29"/>
  <c r="E343" i="29"/>
  <c r="D358" i="29"/>
  <c r="E374" i="29"/>
  <c r="D389" i="29"/>
  <c r="D404" i="29"/>
  <c r="W406" i="17" s="1"/>
  <c r="E421" i="29"/>
  <c r="AR423" i="17" s="1"/>
  <c r="D437" i="29"/>
  <c r="W439" i="17" s="1"/>
  <c r="D455" i="29"/>
  <c r="E471" i="29"/>
  <c r="E487" i="29"/>
  <c r="E506" i="29"/>
  <c r="E521" i="29"/>
  <c r="E537" i="29"/>
  <c r="D556" i="29"/>
  <c r="D571" i="29"/>
  <c r="E589" i="29"/>
  <c r="E606" i="29"/>
  <c r="E621" i="29"/>
  <c r="D641" i="29"/>
  <c r="D656" i="29"/>
  <c r="E673" i="29"/>
  <c r="D691" i="29"/>
  <c r="E707" i="29"/>
  <c r="D726" i="29"/>
  <c r="E743" i="29"/>
  <c r="D763" i="29"/>
  <c r="D779" i="29"/>
  <c r="D798" i="29"/>
  <c r="W800" i="17" s="1"/>
  <c r="D815" i="29"/>
  <c r="W817" i="17" s="1"/>
  <c r="D835" i="29"/>
  <c r="D854" i="29"/>
  <c r="D872" i="29"/>
  <c r="E891" i="29"/>
  <c r="D912" i="29"/>
  <c r="D935" i="29"/>
  <c r="E958" i="29"/>
  <c r="E984" i="29"/>
  <c r="D1008" i="29"/>
  <c r="D1046" i="29"/>
  <c r="D1089" i="29"/>
  <c r="D1137" i="29"/>
  <c r="E7" i="29"/>
  <c r="E18" i="29"/>
  <c r="E29" i="29"/>
  <c r="E40" i="29"/>
  <c r="E51" i="29"/>
  <c r="D63" i="29"/>
  <c r="D74" i="29"/>
  <c r="D85" i="29"/>
  <c r="W87" i="17" s="1"/>
  <c r="D96" i="29"/>
  <c r="W98" i="17" s="1"/>
  <c r="E107" i="29"/>
  <c r="AR109" i="17" s="1"/>
  <c r="E118" i="29"/>
  <c r="D130" i="29"/>
  <c r="E141" i="29"/>
  <c r="D153" i="29"/>
  <c r="E164" i="29"/>
  <c r="D176" i="29"/>
  <c r="D188" i="29"/>
  <c r="E199" i="29"/>
  <c r="E212" i="29"/>
  <c r="E226" i="29"/>
  <c r="D241" i="29"/>
  <c r="E254" i="29"/>
  <c r="E269" i="29"/>
  <c r="D285" i="29"/>
  <c r="D300" i="29"/>
  <c r="D314" i="29"/>
  <c r="D329" i="29"/>
  <c r="D344" i="29"/>
  <c r="E359" i="29"/>
  <c r="D375" i="29"/>
  <c r="W377" i="17" s="1"/>
  <c r="E389" i="29"/>
  <c r="AR391" i="17" s="1"/>
  <c r="E406" i="29"/>
  <c r="AR408" i="17" s="1"/>
  <c r="E422" i="29"/>
  <c r="E437" i="29"/>
  <c r="E455" i="29"/>
  <c r="D472" i="29"/>
  <c r="E488" i="29"/>
  <c r="D507" i="29"/>
  <c r="D522" i="29"/>
  <c r="D538" i="29"/>
  <c r="E556" i="29"/>
  <c r="E571" i="29"/>
  <c r="D590" i="29"/>
  <c r="D607" i="29"/>
  <c r="D623" i="29"/>
  <c r="E641" i="29"/>
  <c r="E656" i="29"/>
  <c r="D674" i="29"/>
  <c r="E691" i="29"/>
  <c r="E708" i="29"/>
  <c r="D727" i="29"/>
  <c r="D744" i="29"/>
  <c r="E763" i="29"/>
  <c r="AR765" i="17" s="1"/>
  <c r="E779" i="29"/>
  <c r="AR781" i="17" s="1"/>
  <c r="E799" i="29"/>
  <c r="D816" i="29"/>
  <c r="E835" i="29"/>
  <c r="E854" i="29"/>
  <c r="E874" i="29"/>
  <c r="D892" i="29"/>
  <c r="E912" i="29"/>
  <c r="E935" i="29"/>
  <c r="E959" i="29"/>
  <c r="D985" i="29"/>
  <c r="E1008" i="29"/>
  <c r="E1046" i="29"/>
  <c r="E1097" i="29"/>
  <c r="D1138" i="29"/>
  <c r="D8" i="29"/>
  <c r="D19" i="29"/>
  <c r="D30" i="29"/>
  <c r="D41" i="29"/>
  <c r="D52" i="29"/>
  <c r="E63" i="29"/>
  <c r="AR65" i="17" s="1"/>
  <c r="E74" i="29"/>
  <c r="AR76" i="17" s="1"/>
  <c r="E85" i="29"/>
  <c r="AR87" i="17" s="1"/>
  <c r="E96" i="29"/>
  <c r="D108" i="29"/>
  <c r="D119" i="29"/>
  <c r="E130" i="29"/>
  <c r="D142" i="29"/>
  <c r="E153" i="29"/>
  <c r="D165" i="29"/>
  <c r="E176" i="29"/>
  <c r="E188" i="29"/>
  <c r="E200" i="29"/>
  <c r="D214" i="29"/>
  <c r="D227" i="29"/>
  <c r="E241" i="29"/>
  <c r="D255" i="29"/>
  <c r="D270" i="29"/>
  <c r="E285" i="29"/>
  <c r="E300" i="29"/>
  <c r="E314" i="29"/>
  <c r="D330" i="29"/>
  <c r="D345" i="29"/>
  <c r="W347" i="17" s="1"/>
  <c r="D360" i="29"/>
  <c r="W362" i="17" s="1"/>
  <c r="E375" i="29"/>
  <c r="AR377" i="17" s="1"/>
  <c r="E390" i="29"/>
  <c r="D407" i="29"/>
  <c r="D423" i="29"/>
  <c r="D438" i="29"/>
  <c r="D457" i="29"/>
  <c r="E473" i="29"/>
  <c r="E489" i="29"/>
  <c r="E507" i="29"/>
  <c r="E522" i="29"/>
  <c r="E540" i="29"/>
  <c r="D557" i="29"/>
  <c r="D573" i="29"/>
  <c r="E591" i="29"/>
  <c r="E607" i="29"/>
  <c r="D624" i="29"/>
  <c r="D642" i="29"/>
  <c r="D657" i="29"/>
  <c r="E675" i="29"/>
  <c r="D692" i="29"/>
  <c r="E709" i="29"/>
  <c r="AR711" i="17" s="1"/>
  <c r="E728" i="29"/>
  <c r="AR730" i="17" s="1"/>
  <c r="D745" i="29"/>
  <c r="W747" i="17" s="1"/>
  <c r="E764" i="29"/>
  <c r="D780" i="29"/>
  <c r="D800" i="29"/>
  <c r="E817" i="29"/>
  <c r="D837" i="29"/>
  <c r="D855" i="29"/>
  <c r="D875" i="29"/>
  <c r="E892" i="29"/>
  <c r="D916" i="29"/>
  <c r="D937" i="29"/>
  <c r="D962" i="29"/>
  <c r="E985" i="29"/>
  <c r="E1009" i="29"/>
  <c r="E1047" i="29"/>
  <c r="D1098" i="29"/>
  <c r="E1140" i="29"/>
  <c r="E8" i="29"/>
  <c r="E19" i="29"/>
  <c r="E30" i="29"/>
  <c r="E41" i="29"/>
  <c r="AR43" i="17" s="1"/>
  <c r="E52" i="29"/>
  <c r="AR54" i="17" s="1"/>
  <c r="D64" i="29"/>
  <c r="W66" i="17" s="1"/>
  <c r="D75" i="29"/>
  <c r="D86" i="29"/>
  <c r="D97" i="29"/>
  <c r="E108" i="29"/>
  <c r="E119" i="29"/>
  <c r="D131" i="29"/>
  <c r="E142" i="29"/>
  <c r="D154" i="29"/>
  <c r="E165" i="29"/>
  <c r="D177" i="29"/>
  <c r="D189" i="29"/>
  <c r="D201" i="29"/>
  <c r="E214" i="29"/>
  <c r="E227" i="29"/>
  <c r="D242" i="29"/>
  <c r="E255" i="29"/>
  <c r="E270" i="29"/>
  <c r="D287" i="29"/>
  <c r="D301" i="29"/>
  <c r="D315" i="29"/>
  <c r="E330" i="29"/>
  <c r="AR332" i="17" s="1"/>
  <c r="E345" i="29"/>
  <c r="AR347" i="17" s="1"/>
  <c r="E360" i="29"/>
  <c r="D376" i="29"/>
  <c r="D391" i="29"/>
  <c r="E408" i="29"/>
  <c r="E423" i="29"/>
  <c r="D440" i="29"/>
  <c r="E457" i="29"/>
  <c r="D474" i="29"/>
  <c r="D490" i="29"/>
  <c r="D508" i="29"/>
  <c r="D523" i="29"/>
  <c r="D541" i="29"/>
  <c r="E557" i="29"/>
  <c r="D574" i="29"/>
  <c r="D592" i="29"/>
  <c r="D608" i="29"/>
  <c r="E624" i="29"/>
  <c r="E642" i="29"/>
  <c r="E657" i="29"/>
  <c r="D676" i="29"/>
  <c r="W678" i="17" s="1"/>
  <c r="E692" i="29"/>
  <c r="AR694" i="17" s="1"/>
  <c r="D710" i="29"/>
  <c r="W712" i="17" s="1"/>
  <c r="D729" i="29"/>
  <c r="D746" i="29"/>
  <c r="D765" i="29"/>
  <c r="D781" i="29"/>
  <c r="D801" i="29"/>
  <c r="D818" i="29"/>
  <c r="E837" i="29"/>
  <c r="E855" i="29"/>
  <c r="E876" i="29"/>
  <c r="D893" i="29"/>
  <c r="E917" i="29"/>
  <c r="D938" i="29"/>
  <c r="E962" i="29"/>
  <c r="E986" i="29"/>
  <c r="D1010" i="29"/>
  <c r="D1048" i="29"/>
  <c r="E1098" i="29"/>
  <c r="D1148" i="29"/>
  <c r="D9" i="29"/>
  <c r="D20" i="29"/>
  <c r="D31" i="29"/>
  <c r="W33" i="17" s="1"/>
  <c r="D42" i="29"/>
  <c r="W44" i="17" s="1"/>
  <c r="D53" i="29"/>
  <c r="E64" i="29"/>
  <c r="E75" i="29"/>
  <c r="E86" i="29"/>
  <c r="E97" i="29"/>
  <c r="D109" i="29"/>
  <c r="D120" i="29"/>
  <c r="E131" i="29"/>
  <c r="D143" i="29"/>
  <c r="E154" i="29"/>
  <c r="D166" i="29"/>
  <c r="E177" i="29"/>
  <c r="E189" i="29"/>
  <c r="E201" i="29"/>
  <c r="D215" i="29"/>
  <c r="D228" i="29"/>
  <c r="E242" i="29"/>
  <c r="E256" i="29"/>
  <c r="E271" i="29"/>
  <c r="E287" i="29"/>
  <c r="AR289" i="17" s="1"/>
  <c r="E301" i="29"/>
  <c r="AR303" i="17" s="1"/>
  <c r="E315" i="29"/>
  <c r="AR317" i="17" s="1"/>
  <c r="D331" i="29"/>
  <c r="D346" i="29"/>
  <c r="D361" i="29"/>
  <c r="E376" i="29"/>
  <c r="E391" i="29"/>
  <c r="D409" i="29"/>
  <c r="D424" i="29"/>
  <c r="D441" i="29"/>
  <c r="D458" i="29"/>
  <c r="E474" i="29"/>
  <c r="E491" i="29"/>
  <c r="E508" i="29"/>
  <c r="E523" i="29"/>
  <c r="D543" i="29"/>
  <c r="D558" i="29"/>
  <c r="D575" i="29"/>
  <c r="E592" i="29"/>
  <c r="E608" i="29"/>
  <c r="D626" i="29"/>
  <c r="D643" i="29"/>
  <c r="W645" i="17" s="1"/>
  <c r="D658" i="29"/>
  <c r="W660" i="17" s="1"/>
  <c r="E677" i="29"/>
  <c r="AR679" i="17" s="1"/>
  <c r="D693" i="29"/>
  <c r="E711" i="29"/>
  <c r="E729" i="29"/>
  <c r="E746" i="29"/>
  <c r="E765" i="29"/>
  <c r="E782" i="29"/>
  <c r="E801" i="29"/>
  <c r="D819" i="29"/>
  <c r="D840" i="29"/>
  <c r="D856" i="29"/>
  <c r="D877" i="29"/>
  <c r="D894" i="29"/>
  <c r="D918" i="29"/>
  <c r="E942" i="29"/>
  <c r="D964" i="29"/>
  <c r="E987" i="29"/>
  <c r="E1010" i="29"/>
  <c r="D1051" i="29"/>
  <c r="E1099" i="29"/>
  <c r="E1161" i="29"/>
  <c r="AR1163" i="17" s="1"/>
  <c r="E1150" i="29"/>
  <c r="AR1152" i="17" s="1"/>
  <c r="D1139" i="29"/>
  <c r="W1141" i="17" s="1"/>
  <c r="D1128" i="29"/>
  <c r="D1117" i="29"/>
  <c r="D1106" i="29"/>
  <c r="D1095" i="29"/>
  <c r="D1084" i="29"/>
  <c r="D1073" i="29"/>
  <c r="E1061" i="29"/>
  <c r="E1050" i="29"/>
  <c r="E1039" i="29"/>
  <c r="E1028" i="29"/>
  <c r="D1017" i="29"/>
  <c r="D1006" i="29"/>
  <c r="D995" i="29"/>
  <c r="D984" i="29"/>
  <c r="E972" i="29"/>
  <c r="E961" i="29"/>
  <c r="E950" i="29"/>
  <c r="D939" i="29"/>
  <c r="D928" i="29"/>
  <c r="D917" i="29"/>
  <c r="W919" i="17" s="1"/>
  <c r="D906" i="29"/>
  <c r="W908" i="17" s="1"/>
  <c r="D895" i="29"/>
  <c r="W897" i="17" s="1"/>
  <c r="D884" i="29"/>
  <c r="D873" i="29"/>
  <c r="E861" i="29"/>
  <c r="E850" i="29"/>
  <c r="E839" i="29"/>
  <c r="E828" i="29"/>
  <c r="D817" i="29"/>
  <c r="D806" i="29"/>
  <c r="D795" i="29"/>
  <c r="D784" i="29"/>
  <c r="E772" i="29"/>
  <c r="E761" i="29"/>
  <c r="E750" i="29"/>
  <c r="D739" i="29"/>
  <c r="D728" i="29"/>
  <c r="D717" i="29"/>
  <c r="D706" i="29"/>
  <c r="D695" i="29"/>
  <c r="D684" i="29"/>
  <c r="D673" i="29"/>
  <c r="E661" i="29"/>
  <c r="AR663" i="17" s="1"/>
  <c r="E650" i="29"/>
  <c r="AR652" i="17" s="1"/>
  <c r="E639" i="29"/>
  <c r="E628" i="29"/>
  <c r="D617" i="29"/>
  <c r="D606" i="29"/>
  <c r="D595" i="29"/>
  <c r="D584" i="29"/>
  <c r="E572" i="29"/>
  <c r="E561" i="29"/>
  <c r="E550" i="29"/>
  <c r="D539" i="29"/>
  <c r="D528" i="29"/>
  <c r="D517" i="29"/>
  <c r="D506" i="29"/>
  <c r="D495" i="29"/>
  <c r="D484" i="29"/>
  <c r="D473" i="29"/>
  <c r="E461" i="29"/>
  <c r="E450" i="29"/>
  <c r="E439" i="29"/>
  <c r="E428" i="29"/>
  <c r="D417" i="29"/>
  <c r="W419" i="17" s="1"/>
  <c r="D406" i="29"/>
  <c r="W408" i="17" s="1"/>
  <c r="D395" i="29"/>
  <c r="D384" i="29"/>
  <c r="D373" i="29"/>
  <c r="D362" i="29"/>
  <c r="D351" i="29"/>
  <c r="E339" i="29"/>
  <c r="E328" i="29"/>
  <c r="E317" i="29"/>
  <c r="E306" i="29"/>
  <c r="E295" i="29"/>
  <c r="E284" i="29"/>
  <c r="E273" i="29"/>
  <c r="E262" i="29"/>
  <c r="D251" i="29"/>
  <c r="D240" i="29"/>
  <c r="D229" i="29"/>
  <c r="D1161" i="29"/>
  <c r="D1150" i="29"/>
  <c r="E1138" i="29"/>
  <c r="E1127" i="29"/>
  <c r="AR1129" i="17" s="1"/>
  <c r="E1116" i="29"/>
  <c r="E1105" i="29"/>
  <c r="AR1107" i="17" s="1"/>
  <c r="E1094" i="29"/>
  <c r="E1083" i="29"/>
  <c r="E1072" i="29"/>
  <c r="D1061" i="29"/>
  <c r="D1050" i="29"/>
  <c r="D1039" i="29"/>
  <c r="D1028" i="29"/>
  <c r="E1016" i="29"/>
  <c r="E1005" i="29"/>
  <c r="E994" i="29"/>
  <c r="E983" i="29"/>
  <c r="D972" i="29"/>
  <c r="D961" i="29"/>
  <c r="D950" i="29"/>
  <c r="E938" i="29"/>
  <c r="E927" i="29"/>
  <c r="E916" i="29"/>
  <c r="E905" i="29"/>
  <c r="E894" i="29"/>
  <c r="E883" i="29"/>
  <c r="AR885" i="17" s="1"/>
  <c r="E872" i="29"/>
  <c r="AR874" i="17" s="1"/>
  <c r="D861" i="29"/>
  <c r="D850" i="29"/>
  <c r="D839" i="29"/>
  <c r="D828" i="29"/>
  <c r="E816" i="29"/>
  <c r="E805" i="29"/>
  <c r="E794" i="29"/>
  <c r="E783" i="29"/>
  <c r="D772" i="29"/>
  <c r="D761" i="29"/>
  <c r="D750" i="29"/>
  <c r="E738" i="29"/>
  <c r="E727" i="29"/>
  <c r="E716" i="29"/>
  <c r="E705" i="29"/>
  <c r="E694" i="29"/>
  <c r="E683" i="29"/>
  <c r="E672" i="29"/>
  <c r="D661" i="29"/>
  <c r="D650" i="29"/>
  <c r="D639" i="29"/>
  <c r="W641" i="17" s="1"/>
  <c r="D628" i="29"/>
  <c r="W630" i="17" s="1"/>
  <c r="E616" i="29"/>
  <c r="AR618" i="17" s="1"/>
  <c r="E605" i="29"/>
  <c r="E594" i="29"/>
  <c r="E583" i="29"/>
  <c r="D572" i="29"/>
  <c r="D561" i="29"/>
  <c r="D550" i="29"/>
  <c r="E538" i="29"/>
  <c r="E527" i="29"/>
  <c r="E516" i="29"/>
  <c r="E505" i="29"/>
  <c r="E494" i="29"/>
  <c r="E483" i="29"/>
  <c r="E472" i="29"/>
  <c r="D461" i="29"/>
  <c r="D450" i="29"/>
  <c r="D439" i="29"/>
  <c r="D428" i="29"/>
  <c r="E416" i="29"/>
  <c r="E405" i="29"/>
  <c r="E394" i="29"/>
  <c r="AR396" i="17" s="1"/>
  <c r="E383" i="29"/>
  <c r="AR385" i="17" s="1"/>
  <c r="E372" i="29"/>
  <c r="AR374" i="17" s="1"/>
  <c r="E361" i="29"/>
  <c r="E350" i="29"/>
  <c r="D339" i="29"/>
  <c r="D328" i="29"/>
  <c r="D317" i="29"/>
  <c r="D306" i="29"/>
  <c r="D295" i="29"/>
  <c r="D284" i="29"/>
  <c r="D273" i="29"/>
  <c r="E261" i="29"/>
  <c r="E250" i="29"/>
  <c r="E239" i="29"/>
  <c r="E228" i="29"/>
  <c r="D1160" i="29"/>
  <c r="D1149" i="29"/>
  <c r="E1137" i="29"/>
  <c r="E1126" i="29"/>
  <c r="E1115" i="29"/>
  <c r="E1104" i="29"/>
  <c r="E1093" i="29"/>
  <c r="AR1095" i="17" s="1"/>
  <c r="E1082" i="29"/>
  <c r="AR1084" i="17" s="1"/>
  <c r="E1071" i="29"/>
  <c r="AR1073" i="17" s="1"/>
  <c r="D1060" i="29"/>
  <c r="D1049" i="29"/>
  <c r="D1038" i="29"/>
  <c r="D1027" i="29"/>
  <c r="E1015" i="29"/>
  <c r="E1004" i="29"/>
  <c r="E993" i="29"/>
  <c r="E982" i="29"/>
  <c r="D971" i="29"/>
  <c r="D960" i="29"/>
  <c r="D949" i="29"/>
  <c r="E937" i="29"/>
  <c r="E926" i="29"/>
  <c r="E915" i="29"/>
  <c r="E904" i="29"/>
  <c r="E893" i="29"/>
  <c r="E882" i="29"/>
  <c r="E871" i="29"/>
  <c r="D860" i="29"/>
  <c r="D849" i="29"/>
  <c r="W851" i="17" s="1"/>
  <c r="D838" i="29"/>
  <c r="W840" i="17" s="1"/>
  <c r="D827" i="29"/>
  <c r="W829" i="17" s="1"/>
  <c r="E815" i="29"/>
  <c r="E1160" i="29"/>
  <c r="E1147" i="29"/>
  <c r="E1134" i="29"/>
  <c r="D1122" i="29"/>
  <c r="E1109" i="29"/>
  <c r="D1097" i="29"/>
  <c r="E1084" i="29"/>
  <c r="E1070" i="29"/>
  <c r="E1057" i="29"/>
  <c r="D1045" i="29"/>
  <c r="E1032" i="29"/>
  <c r="E1019" i="29"/>
  <c r="E1159" i="29"/>
  <c r="D1147" i="29"/>
  <c r="D1134" i="29"/>
  <c r="E1121" i="29"/>
  <c r="D1109" i="29"/>
  <c r="E1096" i="29"/>
  <c r="D1083" i="29"/>
  <c r="W1085" i="17" s="1"/>
  <c r="D1070" i="29"/>
  <c r="W1072" i="17" s="1"/>
  <c r="D1057" i="29"/>
  <c r="W1059" i="17" s="1"/>
  <c r="E1044" i="29"/>
  <c r="D1032" i="29"/>
  <c r="D1019" i="29"/>
  <c r="E1006" i="29"/>
  <c r="E992" i="29"/>
  <c r="E979" i="29"/>
  <c r="D967" i="29"/>
  <c r="E954" i="29"/>
  <c r="E941" i="29"/>
  <c r="D929" i="29"/>
  <c r="D915" i="29"/>
  <c r="E902" i="29"/>
  <c r="D890" i="29"/>
  <c r="E877" i="29"/>
  <c r="D865" i="29"/>
  <c r="D852" i="29"/>
  <c r="E838" i="29"/>
  <c r="E825" i="29"/>
  <c r="E812" i="29"/>
  <c r="E800" i="29"/>
  <c r="AR802" i="17" s="1"/>
  <c r="E788" i="29"/>
  <c r="D776" i="29"/>
  <c r="W778" i="17" s="1"/>
  <c r="D764" i="29"/>
  <c r="D752" i="29"/>
  <c r="E739" i="29"/>
  <c r="E726" i="29"/>
  <c r="E714" i="29"/>
  <c r="E702" i="29"/>
  <c r="E690" i="29"/>
  <c r="D1159" i="29"/>
  <c r="E1146" i="29"/>
  <c r="E1133" i="29"/>
  <c r="D1121" i="29"/>
  <c r="E1108" i="29"/>
  <c r="D1096" i="29"/>
  <c r="D1082" i="29"/>
  <c r="E1069" i="29"/>
  <c r="E1056" i="29"/>
  <c r="D1044" i="29"/>
  <c r="E1031" i="29"/>
  <c r="E1018" i="29"/>
  <c r="AR1020" i="17" s="1"/>
  <c r="D1005" i="29"/>
  <c r="W1007" i="17" s="1"/>
  <c r="D992" i="29"/>
  <c r="W994" i="17" s="1"/>
  <c r="D979" i="29"/>
  <c r="W981" i="17" s="1"/>
  <c r="E966" i="29"/>
  <c r="D954" i="29"/>
  <c r="D941" i="29"/>
  <c r="E928" i="29"/>
  <c r="E914" i="29"/>
  <c r="E1158" i="29"/>
  <c r="D1146" i="29"/>
  <c r="D1133" i="29"/>
  <c r="E1120" i="29"/>
  <c r="D1108" i="29"/>
  <c r="E1095" i="29"/>
  <c r="E1081" i="29"/>
  <c r="D1069" i="29"/>
  <c r="D1056" i="29"/>
  <c r="E1043" i="29"/>
  <c r="D1031" i="29"/>
  <c r="D1018" i="29"/>
  <c r="D1004" i="29"/>
  <c r="E991" i="29"/>
  <c r="E978" i="29"/>
  <c r="AR980" i="17" s="1"/>
  <c r="D966" i="29"/>
  <c r="E953" i="29"/>
  <c r="AR955" i="17" s="1"/>
  <c r="E940" i="29"/>
  <c r="D927" i="29"/>
  <c r="D914" i="29"/>
  <c r="E901" i="29"/>
  <c r="D1158" i="29"/>
  <c r="E1145" i="29"/>
  <c r="E1132" i="29"/>
  <c r="D1120" i="29"/>
  <c r="E1107" i="29"/>
  <c r="D1094" i="29"/>
  <c r="D1081" i="29"/>
  <c r="E1068" i="29"/>
  <c r="E1055" i="29"/>
  <c r="D1043" i="29"/>
  <c r="E1030" i="29"/>
  <c r="E1017" i="29"/>
  <c r="E1003" i="29"/>
  <c r="D991" i="29"/>
  <c r="D978" i="29"/>
  <c r="W980" i="17" s="1"/>
  <c r="E965" i="29"/>
  <c r="AR967" i="17" s="1"/>
  <c r="D953" i="29"/>
  <c r="W955" i="17" s="1"/>
  <c r="D940" i="29"/>
  <c r="W942" i="17" s="1"/>
  <c r="D926" i="29"/>
  <c r="E913" i="29"/>
  <c r="D901" i="29"/>
  <c r="E888" i="29"/>
  <c r="D876" i="29"/>
  <c r="E863" i="29"/>
  <c r="E849" i="29"/>
  <c r="E836" i="29"/>
  <c r="D824" i="29"/>
  <c r="D811" i="29"/>
  <c r="D799" i="29"/>
  <c r="D787" i="29"/>
  <c r="E774" i="29"/>
  <c r="E762" i="29"/>
  <c r="E749" i="29"/>
  <c r="D737" i="29"/>
  <c r="D725" i="29"/>
  <c r="D713" i="29"/>
  <c r="D701" i="29"/>
  <c r="D689" i="29"/>
  <c r="W691" i="17" s="1"/>
  <c r="D677" i="29"/>
  <c r="W679" i="17" s="1"/>
  <c r="D665" i="29"/>
  <c r="W667" i="17" s="1"/>
  <c r="E652" i="29"/>
  <c r="E640" i="29"/>
  <c r="E627" i="29"/>
  <c r="D615" i="29"/>
  <c r="D603" i="29"/>
  <c r="D591" i="29"/>
  <c r="E578" i="29"/>
  <c r="E566" i="29"/>
  <c r="E554" i="29"/>
  <c r="E542" i="29"/>
  <c r="D530" i="29"/>
  <c r="D518" i="29"/>
  <c r="D505" i="29"/>
  <c r="D493" i="29"/>
  <c r="D481" i="29"/>
  <c r="D469" i="29"/>
  <c r="E456" i="29"/>
  <c r="E444" i="29"/>
  <c r="E432" i="29"/>
  <c r="D420" i="29"/>
  <c r="D408" i="29"/>
  <c r="D396" i="29"/>
  <c r="W398" i="17" s="1"/>
  <c r="D383" i="29"/>
  <c r="D371" i="29"/>
  <c r="D359" i="29"/>
  <c r="D347" i="29"/>
  <c r="E334" i="29"/>
  <c r="E322" i="29"/>
  <c r="E310" i="29"/>
  <c r="E298" i="29"/>
  <c r="E286" i="29"/>
  <c r="E274" i="29"/>
  <c r="D261" i="29"/>
  <c r="D249" i="29"/>
  <c r="D237" i="29"/>
  <c r="D225" i="29"/>
  <c r="E213" i="29"/>
  <c r="E202" i="29"/>
  <c r="E1157" i="29"/>
  <c r="D1145" i="29"/>
  <c r="D1132" i="29"/>
  <c r="E1119" i="29"/>
  <c r="AR1121" i="17" s="1"/>
  <c r="D1107" i="29"/>
  <c r="W1109" i="17" s="1"/>
  <c r="D1093" i="29"/>
  <c r="W1095" i="17" s="1"/>
  <c r="E1080" i="29"/>
  <c r="D1068" i="29"/>
  <c r="D1055" i="29"/>
  <c r="E1042" i="29"/>
  <c r="D1030" i="29"/>
  <c r="D1016" i="29"/>
  <c r="D1003" i="29"/>
  <c r="E990" i="29"/>
  <c r="E977" i="29"/>
  <c r="D965" i="29"/>
  <c r="E952" i="29"/>
  <c r="E939" i="29"/>
  <c r="E925" i="29"/>
  <c r="D913" i="29"/>
  <c r="E900" i="29"/>
  <c r="D888" i="29"/>
  <c r="E875" i="29"/>
  <c r="D863" i="29"/>
  <c r="E848" i="29"/>
  <c r="D836" i="29"/>
  <c r="W838" i="17" s="1"/>
  <c r="E823" i="29"/>
  <c r="AR825" i="17" s="1"/>
  <c r="E810" i="29"/>
  <c r="AR812" i="17" s="1"/>
  <c r="E798" i="29"/>
  <c r="E786" i="29"/>
  <c r="D774" i="29"/>
  <c r="D762" i="29"/>
  <c r="D749" i="29"/>
  <c r="E736" i="29"/>
  <c r="E724" i="29"/>
  <c r="E712" i="29"/>
  <c r="E700" i="29"/>
  <c r="E688" i="29"/>
  <c r="E676" i="29"/>
  <c r="E664" i="29"/>
  <c r="D652" i="29"/>
  <c r="D640" i="29"/>
  <c r="D627" i="29"/>
  <c r="E614" i="29"/>
  <c r="E602" i="29"/>
  <c r="E590" i="29"/>
  <c r="D578" i="29"/>
  <c r="W580" i="17" s="1"/>
  <c r="D566" i="29"/>
  <c r="W568" i="17" s="1"/>
  <c r="D554" i="29"/>
  <c r="W556" i="17" s="1"/>
  <c r="E541" i="29"/>
  <c r="AR543" i="17" s="1"/>
  <c r="E529" i="29"/>
  <c r="E517" i="29"/>
  <c r="E504" i="29"/>
  <c r="E492" i="29"/>
  <c r="E480" i="29"/>
  <c r="E468" i="29"/>
  <c r="D456" i="29"/>
  <c r="D444" i="29"/>
  <c r="D432" i="29"/>
  <c r="E419" i="29"/>
  <c r="E407" i="29"/>
  <c r="E395" i="29"/>
  <c r="E382" i="29"/>
  <c r="E370" i="29"/>
  <c r="E358" i="29"/>
  <c r="E346" i="29"/>
  <c r="D334" i="29"/>
  <c r="D322" i="29"/>
  <c r="D310" i="29"/>
  <c r="W312" i="17" s="1"/>
  <c r="D298" i="29"/>
  <c r="W300" i="17" s="1"/>
  <c r="D286" i="29"/>
  <c r="W288" i="17" s="1"/>
  <c r="D274" i="29"/>
  <c r="W276" i="17" s="1"/>
  <c r="E260" i="29"/>
  <c r="E248" i="29"/>
  <c r="E236" i="29"/>
  <c r="E224" i="29"/>
  <c r="D213" i="29"/>
  <c r="D202" i="29"/>
  <c r="D191" i="29"/>
  <c r="E179" i="29"/>
  <c r="E168" i="29"/>
  <c r="E157" i="29"/>
  <c r="E146" i="29"/>
  <c r="E135" i="29"/>
  <c r="E124" i="29"/>
  <c r="D1157" i="29"/>
  <c r="E1144" i="29"/>
  <c r="E1131" i="29"/>
  <c r="D1119" i="29"/>
  <c r="E1106" i="29"/>
  <c r="E1092" i="29"/>
  <c r="D1080" i="29"/>
  <c r="W1082" i="17" s="1"/>
  <c r="E1067" i="29"/>
  <c r="AR1069" i="17" s="1"/>
  <c r="E1054" i="29"/>
  <c r="AR1056" i="17" s="1"/>
  <c r="D1042" i="29"/>
  <c r="E1029" i="29"/>
  <c r="E1156" i="29"/>
  <c r="D1144" i="29"/>
  <c r="D1131" i="29"/>
  <c r="E1118" i="29"/>
  <c r="D1105" i="29"/>
  <c r="D1092" i="29"/>
  <c r="E1079" i="29"/>
  <c r="D1067" i="29"/>
  <c r="D1054" i="29"/>
  <c r="E1041" i="29"/>
  <c r="D1029" i="29"/>
  <c r="E1014" i="29"/>
  <c r="D1156" i="29"/>
  <c r="E1143" i="29"/>
  <c r="E1130" i="29"/>
  <c r="D1118" i="29"/>
  <c r="D1104" i="29"/>
  <c r="E1091" i="29"/>
  <c r="AR1093" i="17" s="1"/>
  <c r="D1079" i="29"/>
  <c r="W1081" i="17" s="1"/>
  <c r="E1066" i="29"/>
  <c r="AR1068" i="17" s="1"/>
  <c r="E1053" i="29"/>
  <c r="D1041" i="29"/>
  <c r="E1027" i="29"/>
  <c r="D1014" i="29"/>
  <c r="E1001" i="29"/>
  <c r="D989" i="29"/>
  <c r="D976" i="29"/>
  <c r="E963" i="29"/>
  <c r="D951" i="29"/>
  <c r="E936" i="29"/>
  <c r="D924" i="29"/>
  <c r="E911" i="29"/>
  <c r="D899" i="29"/>
  <c r="E886" i="29"/>
  <c r="D874" i="29"/>
  <c r="E859" i="29"/>
  <c r="D847" i="29"/>
  <c r="E834" i="29"/>
  <c r="E821" i="29"/>
  <c r="D809" i="29"/>
  <c r="W811" i="17" s="1"/>
  <c r="D797" i="29"/>
  <c r="W799" i="17" s="1"/>
  <c r="D785" i="29"/>
  <c r="W787" i="17" s="1"/>
  <c r="E771" i="29"/>
  <c r="E759" i="29"/>
  <c r="E747" i="29"/>
  <c r="D735" i="29"/>
  <c r="D723" i="29"/>
  <c r="D711" i="29"/>
  <c r="D699" i="29"/>
  <c r="D687" i="29"/>
  <c r="D675" i="29"/>
  <c r="D663" i="29"/>
  <c r="E649" i="29"/>
  <c r="E637" i="29"/>
  <c r="E625" i="29"/>
  <c r="D613" i="29"/>
  <c r="D601" i="29"/>
  <c r="D589" i="29"/>
  <c r="E576" i="29"/>
  <c r="E564" i="29"/>
  <c r="E552" i="29"/>
  <c r="D540" i="29"/>
  <c r="W542" i="17" s="1"/>
  <c r="D527" i="29"/>
  <c r="W529" i="17" s="1"/>
  <c r="D515" i="29"/>
  <c r="D503" i="29"/>
  <c r="D491" i="29"/>
  <c r="D479" i="29"/>
  <c r="D467" i="29"/>
  <c r="E454" i="29"/>
  <c r="E442" i="29"/>
  <c r="E430" i="29"/>
  <c r="D418" i="29"/>
  <c r="D405" i="29"/>
  <c r="D393" i="29"/>
  <c r="D381" i="29"/>
  <c r="D369" i="29"/>
  <c r="E1155" i="29"/>
  <c r="D1143" i="29"/>
  <c r="D1130" i="29"/>
  <c r="E1117" i="29"/>
  <c r="E1103" i="29"/>
  <c r="D1091" i="29"/>
  <c r="E1078" i="29"/>
  <c r="D1066" i="29"/>
  <c r="W1068" i="17" s="1"/>
  <c r="D1053" i="29"/>
  <c r="W1055" i="17" s="1"/>
  <c r="E1040" i="29"/>
  <c r="AR1042" i="17" s="1"/>
  <c r="E1026" i="29"/>
  <c r="E1013" i="29"/>
  <c r="D1001" i="29"/>
  <c r="E988" i="29"/>
  <c r="E975" i="29"/>
  <c r="D963" i="29"/>
  <c r="E949" i="29"/>
  <c r="D936" i="29"/>
  <c r="E923" i="29"/>
  <c r="D911" i="29"/>
  <c r="E898" i="29"/>
  <c r="D886" i="29"/>
  <c r="E873" i="29"/>
  <c r="D859" i="29"/>
  <c r="E846" i="29"/>
  <c r="D834" i="29"/>
  <c r="D821" i="29"/>
  <c r="E808" i="29"/>
  <c r="E796" i="29"/>
  <c r="E784" i="29"/>
  <c r="AR786" i="17" s="1"/>
  <c r="D771" i="29"/>
  <c r="W773" i="17" s="1"/>
  <c r="D759" i="29"/>
  <c r="D747" i="29"/>
  <c r="E734" i="29"/>
  <c r="E722" i="29"/>
  <c r="E710" i="29"/>
  <c r="E698" i="29"/>
  <c r="E686" i="29"/>
  <c r="E674" i="29"/>
  <c r="E662" i="29"/>
  <c r="D649" i="29"/>
  <c r="D637" i="29"/>
  <c r="D625" i="29"/>
  <c r="E612" i="29"/>
  <c r="E600" i="29"/>
  <c r="E588" i="29"/>
  <c r="D576" i="29"/>
  <c r="D564" i="29"/>
  <c r="D552" i="29"/>
  <c r="E539" i="29"/>
  <c r="E526" i="29"/>
  <c r="AR528" i="17" s="1"/>
  <c r="E514" i="29"/>
  <c r="AR516" i="17" s="1"/>
  <c r="E502" i="29"/>
  <c r="AR504" i="17" s="1"/>
  <c r="E490" i="29"/>
  <c r="AR492" i="17" s="1"/>
  <c r="E478" i="29"/>
  <c r="E466" i="29"/>
  <c r="D454" i="29"/>
  <c r="D442" i="29"/>
  <c r="D430" i="29"/>
  <c r="E417" i="29"/>
  <c r="E404" i="29"/>
  <c r="E392" i="29"/>
  <c r="E380" i="29"/>
  <c r="E368" i="29"/>
  <c r="E356" i="29"/>
  <c r="E344" i="29"/>
  <c r="D332" i="29"/>
  <c r="D320" i="29"/>
  <c r="D308" i="29"/>
  <c r="D296" i="29"/>
  <c r="D283" i="29"/>
  <c r="D271" i="29"/>
  <c r="E258" i="29"/>
  <c r="E246" i="29"/>
  <c r="AR248" i="17" s="1"/>
  <c r="E234" i="29"/>
  <c r="AR236" i="17" s="1"/>
  <c r="E222" i="29"/>
  <c r="AR224" i="17" s="1"/>
  <c r="D211" i="29"/>
  <c r="D200" i="29"/>
  <c r="D1155" i="29"/>
  <c r="E1142" i="29"/>
  <c r="E1129" i="29"/>
  <c r="D1116" i="29"/>
  <c r="D1103" i="29"/>
  <c r="E1090" i="29"/>
  <c r="D1078" i="29"/>
  <c r="E1065" i="29"/>
  <c r="E1052" i="29"/>
  <c r="D1040" i="29"/>
  <c r="D1026" i="29"/>
  <c r="D1013" i="29"/>
  <c r="E1154" i="29"/>
  <c r="E1141" i="29"/>
  <c r="D1129" i="29"/>
  <c r="D1115" i="29"/>
  <c r="E1102" i="29"/>
  <c r="D1090" i="29"/>
  <c r="W1092" i="17" s="1"/>
  <c r="E1077" i="29"/>
  <c r="D1065" i="29"/>
  <c r="W1067" i="17" s="1"/>
  <c r="D1052" i="29"/>
  <c r="E1038" i="29"/>
  <c r="E1025" i="29"/>
  <c r="D1154" i="29"/>
  <c r="D1141" i="29"/>
  <c r="E1128" i="29"/>
  <c r="E1114" i="29"/>
  <c r="D1102" i="29"/>
  <c r="E1089" i="29"/>
  <c r="D1077" i="29"/>
  <c r="E1064" i="29"/>
  <c r="E1051" i="29"/>
  <c r="E1037" i="29"/>
  <c r="D1025" i="29"/>
  <c r="D1012" i="29"/>
  <c r="E999" i="29"/>
  <c r="D987" i="29"/>
  <c r="D974" i="29"/>
  <c r="E960" i="29"/>
  <c r="E947" i="29"/>
  <c r="AR949" i="17" s="1"/>
  <c r="E934" i="29"/>
  <c r="D922" i="29"/>
  <c r="W924" i="17" s="1"/>
  <c r="E909" i="29"/>
  <c r="D897" i="29"/>
  <c r="E884" i="29"/>
  <c r="E870" i="29"/>
  <c r="E857" i="29"/>
  <c r="D845" i="29"/>
  <c r="E832" i="29"/>
  <c r="E819" i="29"/>
  <c r="D807" i="29"/>
  <c r="D794" i="29"/>
  <c r="E781" i="29"/>
  <c r="E769" i="29"/>
  <c r="E757" i="29"/>
  <c r="E745" i="29"/>
  <c r="D733" i="29"/>
  <c r="D721" i="29"/>
  <c r="D709" i="29"/>
  <c r="D697" i="29"/>
  <c r="D685" i="29"/>
  <c r="D672" i="29"/>
  <c r="W674" i="17" s="1"/>
  <c r="E659" i="29"/>
  <c r="AR661" i="17" s="1"/>
  <c r="E647" i="29"/>
  <c r="AR649" i="17" s="1"/>
  <c r="E635" i="29"/>
  <c r="E623" i="29"/>
  <c r="D611" i="29"/>
  <c r="D599" i="29"/>
  <c r="D587" i="29"/>
  <c r="E574" i="29"/>
  <c r="E562" i="29"/>
  <c r="E549" i="29"/>
  <c r="D537" i="29"/>
  <c r="D525" i="29"/>
  <c r="D513" i="29"/>
  <c r="D501" i="29"/>
  <c r="D489" i="29"/>
  <c r="D477" i="29"/>
  <c r="D465" i="29"/>
  <c r="E452" i="29"/>
  <c r="E440" i="29"/>
  <c r="E427" i="29"/>
  <c r="E1153" i="29"/>
  <c r="AR1155" i="17" s="1"/>
  <c r="D1153" i="29"/>
  <c r="W1155" i="17" s="1"/>
  <c r="D1140" i="29"/>
  <c r="W1142" i="17" s="1"/>
  <c r="D1126" i="29"/>
  <c r="W1128" i="17" s="1"/>
  <c r="E1113" i="29"/>
  <c r="D1101" i="29"/>
  <c r="E1088" i="29"/>
  <c r="D1076" i="29"/>
  <c r="E1063" i="29"/>
  <c r="E1049" i="29"/>
  <c r="E1036" i="29"/>
  <c r="D1024" i="29"/>
  <c r="D1011" i="29"/>
  <c r="E998" i="29"/>
  <c r="D986" i="29"/>
  <c r="D973" i="29"/>
  <c r="D959" i="29"/>
  <c r="E946" i="29"/>
  <c r="E933" i="29"/>
  <c r="D921" i="29"/>
  <c r="E908" i="29"/>
  <c r="D896" i="29"/>
  <c r="D882" i="29"/>
  <c r="W884" i="17" s="1"/>
  <c r="E869" i="29"/>
  <c r="AR871" i="17" s="1"/>
  <c r="E856" i="29"/>
  <c r="AR858" i="17" s="1"/>
  <c r="D844" i="29"/>
  <c r="E831" i="29"/>
  <c r="E818" i="29"/>
  <c r="D805" i="29"/>
  <c r="D793" i="29"/>
  <c r="E780" i="29"/>
  <c r="E768" i="29"/>
  <c r="E756" i="29"/>
  <c r="E744" i="29"/>
  <c r="D732" i="29"/>
  <c r="D720" i="29"/>
  <c r="D708" i="29"/>
  <c r="D696" i="29"/>
  <c r="D683" i="29"/>
  <c r="D671" i="29"/>
  <c r="E658" i="29"/>
  <c r="E646" i="29"/>
  <c r="E634" i="29"/>
  <c r="E622" i="29"/>
  <c r="D610" i="29"/>
  <c r="D598" i="29"/>
  <c r="D586" i="29"/>
  <c r="W588" i="17" s="1"/>
  <c r="E573" i="29"/>
  <c r="AR575" i="17" s="1"/>
  <c r="E560" i="29"/>
  <c r="E548" i="29"/>
  <c r="D536" i="29"/>
  <c r="D524" i="29"/>
  <c r="D512" i="29"/>
  <c r="D500" i="29"/>
  <c r="D488" i="29"/>
  <c r="D476" i="29"/>
  <c r="D464" i="29"/>
  <c r="E451" i="29"/>
  <c r="E438" i="29"/>
  <c r="E426" i="29"/>
  <c r="D414" i="29"/>
  <c r="D402" i="29"/>
  <c r="D390" i="29"/>
  <c r="D378" i="29"/>
  <c r="D366" i="29"/>
  <c r="D354" i="29"/>
  <c r="E341" i="29"/>
  <c r="AR343" i="17" s="1"/>
  <c r="E329" i="29"/>
  <c r="AR331" i="17" s="1"/>
  <c r="E316" i="29"/>
  <c r="AR318" i="17" s="1"/>
  <c r="E304" i="29"/>
  <c r="AR306" i="17" s="1"/>
  <c r="E292" i="29"/>
  <c r="E280" i="29"/>
  <c r="E268" i="29"/>
  <c r="D256" i="29"/>
  <c r="E1152" i="29"/>
  <c r="E1139" i="29"/>
  <c r="E1125" i="29"/>
  <c r="D1113" i="29"/>
  <c r="E1100" i="29"/>
  <c r="D1088" i="29"/>
  <c r="E1075" i="29"/>
  <c r="D1063" i="29"/>
  <c r="E1048" i="29"/>
  <c r="D1036" i="29"/>
  <c r="D1151" i="29"/>
  <c r="E1136" i="29"/>
  <c r="D1124" i="29"/>
  <c r="E1111" i="29"/>
  <c r="D1099" i="29"/>
  <c r="E1086" i="29"/>
  <c r="AR1088" i="17" s="1"/>
  <c r="D1074" i="29"/>
  <c r="W1076" i="17" s="1"/>
  <c r="E1059" i="29"/>
  <c r="AR1061" i="17" s="1"/>
  <c r="D1047" i="29"/>
  <c r="E1034" i="29"/>
  <c r="E1021" i="29"/>
  <c r="D1009" i="29"/>
  <c r="E996" i="29"/>
  <c r="D983" i="29"/>
  <c r="E969" i="29"/>
  <c r="D957" i="29"/>
  <c r="E944" i="29"/>
  <c r="E931" i="29"/>
  <c r="D919" i="29"/>
  <c r="E906" i="29"/>
  <c r="E9" i="29"/>
  <c r="E20" i="29"/>
  <c r="E31" i="29"/>
  <c r="E42" i="29"/>
  <c r="E53" i="29"/>
  <c r="D65" i="29"/>
  <c r="D76" i="29"/>
  <c r="D87" i="29"/>
  <c r="W89" i="17" s="1"/>
  <c r="D98" i="29"/>
  <c r="W100" i="17" s="1"/>
  <c r="E109" i="29"/>
  <c r="AR111" i="17" s="1"/>
  <c r="E120" i="29"/>
  <c r="D132" i="29"/>
  <c r="E143" i="29"/>
  <c r="D155" i="29"/>
  <c r="E166" i="29"/>
  <c r="D178" i="29"/>
  <c r="D190" i="29"/>
  <c r="D203" i="29"/>
  <c r="E215" i="29"/>
  <c r="E229" i="29"/>
  <c r="D243" i="29"/>
  <c r="D257" i="29"/>
  <c r="D272" i="29"/>
  <c r="D288" i="29"/>
  <c r="D302" i="29"/>
  <c r="D316" i="29"/>
  <c r="E331" i="29"/>
  <c r="E347" i="29"/>
  <c r="E362" i="29"/>
  <c r="D377" i="29"/>
  <c r="D392" i="29"/>
  <c r="W394" i="17" s="1"/>
  <c r="E409" i="29"/>
  <c r="AR411" i="17" s="1"/>
  <c r="E424" i="29"/>
  <c r="E441" i="29"/>
  <c r="E458" i="29"/>
  <c r="D475" i="29"/>
  <c r="D492" i="29"/>
  <c r="D509" i="29"/>
  <c r="E524" i="29"/>
  <c r="E543" i="29"/>
  <c r="E558" i="29"/>
  <c r="E575" i="29"/>
  <c r="D593" i="29"/>
  <c r="D609" i="29"/>
  <c r="E626" i="29"/>
  <c r="E643" i="29"/>
  <c r="D659" i="29"/>
  <c r="D678" i="29"/>
  <c r="E693" i="29"/>
  <c r="D712" i="29"/>
  <c r="D730" i="29"/>
  <c r="W732" i="17" s="1"/>
  <c r="D748" i="29"/>
  <c r="W750" i="17" s="1"/>
  <c r="D766" i="29"/>
  <c r="W768" i="17" s="1"/>
  <c r="D783" i="29"/>
  <c r="W785" i="17" s="1"/>
  <c r="D802" i="29"/>
  <c r="D820" i="29"/>
  <c r="E840" i="29"/>
  <c r="D857" i="29"/>
  <c r="D878" i="29"/>
  <c r="E895" i="29"/>
  <c r="E918" i="29"/>
  <c r="D943" i="29"/>
  <c r="E964" i="29"/>
  <c r="D988" i="29"/>
  <c r="E1011" i="29"/>
  <c r="D1058" i="29"/>
  <c r="D1100" i="29"/>
  <c r="E1149" i="29"/>
  <c r="D10" i="29"/>
  <c r="D21" i="29"/>
  <c r="D32" i="29"/>
  <c r="D43" i="29"/>
  <c r="D54" i="29"/>
  <c r="E65" i="29"/>
  <c r="AR67" i="17" s="1"/>
  <c r="E76" i="29"/>
  <c r="AR78" i="17" s="1"/>
  <c r="E87" i="29"/>
  <c r="AR89" i="17" s="1"/>
  <c r="E98" i="29"/>
  <c r="D110" i="29"/>
  <c r="D121" i="29"/>
  <c r="E132" i="29"/>
  <c r="D144" i="29"/>
  <c r="E155" i="29"/>
  <c r="D167" i="29"/>
  <c r="E178" i="29"/>
  <c r="E190" i="29"/>
  <c r="E203" i="29"/>
  <c r="D216" i="29"/>
  <c r="D230" i="29"/>
  <c r="E243" i="29"/>
  <c r="E257" i="29"/>
  <c r="E272" i="29"/>
  <c r="E288" i="29"/>
  <c r="E302" i="29"/>
  <c r="D318" i="29"/>
  <c r="E332" i="29"/>
  <c r="AR334" i="17" s="1"/>
  <c r="D348" i="29"/>
  <c r="W350" i="17" s="1"/>
  <c r="D363" i="29"/>
  <c r="W365" i="17" s="1"/>
  <c r="E377" i="29"/>
  <c r="AR379" i="17" s="1"/>
  <c r="E393" i="29"/>
  <c r="D410" i="29"/>
  <c r="D425" i="29"/>
  <c r="D443" i="29"/>
  <c r="D459" i="29"/>
  <c r="E475" i="29"/>
  <c r="E493" i="29"/>
  <c r="E509" i="29"/>
  <c r="E525" i="29"/>
  <c r="D544" i="29"/>
  <c r="D559" i="29"/>
  <c r="D577" i="29"/>
  <c r="E593" i="29"/>
  <c r="E609" i="29"/>
  <c r="D629" i="29"/>
  <c r="D644" i="29"/>
  <c r="D660" i="29"/>
  <c r="E678" i="29"/>
  <c r="D694" i="29"/>
  <c r="W696" i="17" s="1"/>
  <c r="E713" i="29"/>
  <c r="AR715" i="17" s="1"/>
  <c r="E730" i="29"/>
  <c r="AR732" i="17" s="1"/>
  <c r="E748" i="29"/>
  <c r="AR750" i="17" s="1"/>
  <c r="E766" i="29"/>
  <c r="E785" i="29"/>
  <c r="E802" i="29"/>
  <c r="E820" i="29"/>
  <c r="D841" i="29"/>
  <c r="D858" i="29"/>
  <c r="E878" i="29"/>
  <c r="E896" i="29"/>
  <c r="E919" i="29"/>
  <c r="E943" i="29"/>
  <c r="E967" i="29"/>
  <c r="E989" i="29"/>
  <c r="E1012" i="29"/>
  <c r="E1058" i="29"/>
  <c r="E1101" i="29"/>
  <c r="E1151" i="29"/>
  <c r="E10" i="29"/>
  <c r="E21" i="29"/>
  <c r="E32" i="29"/>
  <c r="E43" i="29"/>
  <c r="E54" i="29"/>
  <c r="AR56" i="17" s="1"/>
  <c r="D66" i="29"/>
  <c r="W68" i="17" s="1"/>
  <c r="D77" i="29"/>
  <c r="D88" i="29"/>
  <c r="D99" i="29"/>
  <c r="E110" i="29"/>
  <c r="E121" i="29"/>
  <c r="D133" i="29"/>
  <c r="E144" i="29"/>
  <c r="D156" i="29"/>
  <c r="E167" i="29"/>
  <c r="D179" i="29"/>
  <c r="E191" i="29"/>
  <c r="D204" i="29"/>
  <c r="E216" i="29"/>
  <c r="E230" i="29"/>
  <c r="D244" i="29"/>
  <c r="D258" i="29"/>
  <c r="D275" i="29"/>
  <c r="D289" i="29"/>
  <c r="D303" i="29"/>
  <c r="W305" i="17" s="1"/>
  <c r="E318" i="29"/>
  <c r="D333" i="29"/>
  <c r="W335" i="17" s="1"/>
  <c r="E348" i="29"/>
  <c r="AR350" i="17" s="1"/>
  <c r="E363" i="29"/>
  <c r="E378" i="29"/>
  <c r="D394" i="29"/>
  <c r="E410" i="29"/>
  <c r="E425" i="29"/>
  <c r="E443" i="29"/>
  <c r="E459" i="29"/>
  <c r="E476" i="29"/>
  <c r="D494" i="29"/>
  <c r="D510" i="29"/>
  <c r="D526" i="29"/>
  <c r="E544" i="29"/>
  <c r="E559" i="29"/>
  <c r="E577" i="29"/>
  <c r="D594" i="29"/>
  <c r="E610" i="29"/>
  <c r="E629" i="29"/>
  <c r="E644" i="29"/>
  <c r="E660" i="29"/>
  <c r="AR662" i="17" s="1"/>
  <c r="D679" i="29"/>
  <c r="E695" i="29"/>
  <c r="AR697" i="17" s="1"/>
  <c r="D714" i="29"/>
  <c r="W716" i="17" s="1"/>
  <c r="D731" i="29"/>
  <c r="D751" i="29"/>
  <c r="D767" i="29"/>
  <c r="D786" i="29"/>
  <c r="D803" i="29"/>
  <c r="E822" i="29"/>
  <c r="E841" i="29"/>
  <c r="E858" i="29"/>
  <c r="D879" i="29"/>
  <c r="E897" i="29"/>
  <c r="D920" i="29"/>
  <c r="D944" i="29"/>
  <c r="D968" i="29"/>
  <c r="D990" i="29"/>
  <c r="D1015" i="29"/>
  <c r="D1059" i="29"/>
  <c r="D1110" i="29"/>
  <c r="D1152" i="29"/>
  <c r="W144" i="17"/>
  <c r="W384" i="17"/>
  <c r="W904" i="17"/>
  <c r="AR1257" i="17"/>
  <c r="BA1257" i="17" s="1" a="1"/>
  <c r="BA1257" i="17" s="1"/>
  <c r="AR1338" i="17"/>
  <c r="AS1338" i="17" s="1"/>
  <c r="AT1338" i="17" s="1"/>
  <c r="W1166" i="17"/>
  <c r="AC1166" i="17" s="1"/>
  <c r="W1171" i="17"/>
  <c r="AK1171" i="17" s="1"/>
  <c r="AR1182" i="17"/>
  <c r="BE1182" i="17" s="1" a="1"/>
  <c r="BE1182" i="17" s="1"/>
  <c r="AR1187" i="17"/>
  <c r="AV1187" i="17" s="1" a="1"/>
  <c r="AV1187" i="17" s="1"/>
  <c r="W1198" i="17"/>
  <c r="AH1198" i="17" s="1"/>
  <c r="W1209" i="17"/>
  <c r="Y1209" i="17" s="1"/>
  <c r="AR1230" i="17"/>
  <c r="BD1230" i="17" s="1" a="1"/>
  <c r="BD1230" i="17" s="1"/>
  <c r="AR1241" i="17"/>
  <c r="AW1241" i="17" s="1" a="1"/>
  <c r="AW1241" i="17" s="1"/>
  <c r="AR1262" i="17"/>
  <c r="BA1262" i="17" s="1" a="1"/>
  <c r="BA1262" i="17" s="1"/>
  <c r="AR1165" i="17"/>
  <c r="BE1165" i="17" s="1" a="1"/>
  <c r="BE1165" i="17" s="1"/>
  <c r="AR1219" i="17"/>
  <c r="AX1219" i="17" s="1" a="1"/>
  <c r="AX1219" i="17" s="1"/>
  <c r="AR1251" i="17"/>
  <c r="AX1251" i="17" s="1" a="1"/>
  <c r="AX1251" i="17" s="1"/>
  <c r="AR1272" i="17"/>
  <c r="AX1272" i="17" s="1" a="1"/>
  <c r="AX1272" i="17" s="1"/>
  <c r="AR1283" i="17"/>
  <c r="BC1283" i="17" s="1" a="1"/>
  <c r="BC1283" i="17" s="1"/>
  <c r="AR1294" i="17"/>
  <c r="BC1294" i="17" s="1" a="1"/>
  <c r="BC1294" i="17" s="1"/>
  <c r="AR1305" i="17"/>
  <c r="BE1305" i="17" s="1" a="1"/>
  <c r="BE1305" i="17" s="1"/>
  <c r="W1321" i="17"/>
  <c r="AO1321" i="17" s="1"/>
  <c r="W1176" i="17"/>
  <c r="Z1176" i="17" s="1"/>
  <c r="W1187" i="17"/>
  <c r="AM1187" i="17" s="1"/>
  <c r="AR1192" i="17"/>
  <c r="BC1192" i="17" s="1" a="1"/>
  <c r="BC1192" i="17" s="1"/>
  <c r="AR1203" i="17"/>
  <c r="BA1203" i="17" s="1" a="1"/>
  <c r="BA1203" i="17" s="1"/>
  <c r="AR1224" i="17"/>
  <c r="AY1224" i="17" s="1" a="1"/>
  <c r="AY1224" i="17" s="1"/>
  <c r="AR1235" i="17"/>
  <c r="BE1235" i="17" s="1" a="1"/>
  <c r="BE1235" i="17" s="1"/>
  <c r="AR1246" i="17"/>
  <c r="AZ1246" i="17" s="1" a="1"/>
  <c r="AZ1246" i="17" s="1"/>
  <c r="W1267" i="17"/>
  <c r="AA1267" i="17" s="1"/>
  <c r="AR1310" i="17"/>
  <c r="AX1310" i="17" s="1" a="1"/>
  <c r="AX1310" i="17" s="1"/>
  <c r="W1326" i="17"/>
  <c r="AO1326" i="17" s="1"/>
  <c r="AR1214" i="17"/>
  <c r="BD1214" i="17" s="1" a="1"/>
  <c r="BD1214" i="17" s="1"/>
  <c r="W1278" i="17"/>
  <c r="AN1278" i="17" s="1"/>
  <c r="W1289" i="17"/>
  <c r="AN1289" i="17" s="1"/>
  <c r="W1300" i="17"/>
  <c r="AP1300" i="17" s="1"/>
  <c r="AR1316" i="17"/>
  <c r="BD1316" i="17" s="1" a="1"/>
  <c r="BD1316" i="17" s="1"/>
  <c r="AR1326" i="17"/>
  <c r="AY1326" i="17" s="1" a="1"/>
  <c r="AY1326" i="17" s="1"/>
  <c r="AR1171" i="17"/>
  <c r="BA1171" i="17" s="1" a="1"/>
  <c r="BA1171" i="17" s="1"/>
  <c r="W1220" i="17"/>
  <c r="AI1220" i="17" s="1"/>
  <c r="AR1225" i="17"/>
  <c r="BE1225" i="17" s="1" a="1"/>
  <c r="BE1225" i="17" s="1"/>
  <c r="AR1252" i="17"/>
  <c r="BC1252" i="17" s="1" a="1"/>
  <c r="BC1252" i="17" s="1"/>
  <c r="W1257" i="17"/>
  <c r="AJ1257" i="17" s="1"/>
  <c r="AR1273" i="17"/>
  <c r="BE1273" i="17" s="1" a="1"/>
  <c r="BE1273" i="17" s="1"/>
  <c r="AR1284" i="17"/>
  <c r="BB1284" i="17" s="1" a="1"/>
  <c r="BB1284" i="17" s="1"/>
  <c r="AR1295" i="17"/>
  <c r="BD1295" i="17" s="1" a="1"/>
  <c r="BD1295" i="17" s="1"/>
  <c r="AR1306" i="17"/>
  <c r="BC1306" i="17" s="1" a="1"/>
  <c r="BC1306" i="17" s="1"/>
  <c r="W1311" i="17"/>
  <c r="AA1311" i="17" s="1"/>
  <c r="W1322" i="17"/>
  <c r="AP1322" i="17" s="1"/>
  <c r="AR1216" i="17"/>
  <c r="BE1216" i="17" s="1" a="1"/>
  <c r="BE1216" i="17" s="1"/>
  <c r="AR1221" i="17"/>
  <c r="BC1221" i="17" s="1" a="1"/>
  <c r="BC1221" i="17" s="1"/>
  <c r="AR1280" i="17"/>
  <c r="BE1280" i="17" s="1" a="1"/>
  <c r="BE1280" i="17" s="1"/>
  <c r="AR1291" i="17"/>
  <c r="AZ1291" i="17" s="1" a="1"/>
  <c r="AZ1291" i="17" s="1"/>
  <c r="AR1302" i="17"/>
  <c r="BB1302" i="17" s="1" a="1"/>
  <c r="BB1302" i="17" s="1"/>
  <c r="AR1318" i="17"/>
  <c r="BE1318" i="17" s="1" a="1"/>
  <c r="BE1318" i="17" s="1"/>
  <c r="W1323" i="17"/>
  <c r="AF1323" i="17" s="1"/>
  <c r="AR1312" i="17"/>
  <c r="AV1312" i="17" s="1" a="1"/>
  <c r="AV1312" i="17" s="1"/>
  <c r="W1168" i="17"/>
  <c r="AN1168" i="17" s="1"/>
  <c r="AR1173" i="17"/>
  <c r="AY1173" i="17" s="1" a="1"/>
  <c r="AY1173" i="17" s="1"/>
  <c r="AR1184" i="17"/>
  <c r="BC1184" i="17" s="1" a="1"/>
  <c r="BC1184" i="17" s="1"/>
  <c r="W1189" i="17"/>
  <c r="AH1189" i="17" s="1"/>
  <c r="W1200" i="17"/>
  <c r="AO1200" i="17" s="1"/>
  <c r="AR1232" i="17"/>
  <c r="BB1232" i="17" s="1" a="1"/>
  <c r="BB1232" i="17" s="1"/>
  <c r="W1243" i="17"/>
  <c r="AI1243" i="17" s="1"/>
  <c r="W1264" i="17"/>
  <c r="Z1264" i="17" s="1"/>
  <c r="AR1329" i="17"/>
  <c r="AS1329" i="17" s="1"/>
  <c r="AT1329" i="17" s="1"/>
  <c r="AR1193" i="17"/>
  <c r="BD1193" i="17" s="1" a="1"/>
  <c r="BD1193" i="17" s="1"/>
  <c r="AR1236" i="17"/>
  <c r="AX1236" i="17" s="1" a="1"/>
  <c r="AX1236" i="17" s="1"/>
  <c r="AR1327" i="17"/>
  <c r="AV1327" i="17" s="1" a="1"/>
  <c r="AV1327" i="17" s="1"/>
  <c r="AR1188" i="17"/>
  <c r="BC1188" i="17" s="1" a="1"/>
  <c r="BC1188" i="17" s="1"/>
  <c r="AR1290" i="17"/>
  <c r="BE1290" i="17" s="1" a="1"/>
  <c r="BE1290" i="17" s="1"/>
  <c r="W1306" i="17"/>
  <c r="AG1306" i="17" s="1"/>
  <c r="W1199" i="17"/>
  <c r="AH1199" i="17" s="1"/>
  <c r="W1231" i="17"/>
  <c r="AL1231" i="17" s="1"/>
  <c r="AR1263" i="17"/>
  <c r="BE1263" i="17" s="1" a="1"/>
  <c r="BE1263" i="17" s="1"/>
  <c r="W1188" i="17"/>
  <c r="AB1188" i="17" s="1"/>
  <c r="W1221" i="17"/>
  <c r="AH1221" i="17" s="1"/>
  <c r="W1253" i="17"/>
  <c r="AK1253" i="17" s="1"/>
  <c r="AR1274" i="17"/>
  <c r="AZ1274" i="17" s="1" a="1"/>
  <c r="AZ1274" i="17" s="1"/>
  <c r="AR1285" i="17"/>
  <c r="AZ1285" i="17" s="1" a="1"/>
  <c r="AZ1285" i="17" s="1"/>
  <c r="AR1323" i="17"/>
  <c r="AX1323" i="17" s="1" a="1"/>
  <c r="AX1323" i="17" s="1"/>
  <c r="W1178" i="17"/>
  <c r="AK1178" i="17" s="1"/>
  <c r="AR1194" i="17"/>
  <c r="AZ1194" i="17" s="1" a="1"/>
  <c r="AZ1194" i="17" s="1"/>
  <c r="AR1205" i="17"/>
  <c r="BC1205" i="17" s="1" a="1"/>
  <c r="BC1205" i="17" s="1"/>
  <c r="W1210" i="17"/>
  <c r="AC1210" i="17" s="1"/>
  <c r="W1237" i="17"/>
  <c r="AO1237" i="17" s="1"/>
  <c r="AR1248" i="17"/>
  <c r="BE1248" i="17" s="1" a="1"/>
  <c r="BE1248" i="17" s="1"/>
  <c r="AR1328" i="17"/>
  <c r="BE1328" i="17" s="1" a="1"/>
  <c r="BE1328" i="17" s="1"/>
  <c r="W1211" i="17"/>
  <c r="AI1211" i="17" s="1"/>
  <c r="AR1227" i="17"/>
  <c r="BE1227" i="17" s="1" a="1"/>
  <c r="BE1227" i="17" s="1"/>
  <c r="AR1254" i="17"/>
  <c r="BE1254" i="17" s="1" a="1"/>
  <c r="BE1254" i="17" s="1"/>
  <c r="AR1259" i="17"/>
  <c r="AV1259" i="17" s="1" a="1"/>
  <c r="AV1259" i="17" s="1"/>
  <c r="W1275" i="17"/>
  <c r="AM1275" i="17" s="1"/>
  <c r="W1286" i="17"/>
  <c r="AF1286" i="17" s="1"/>
  <c r="W1297" i="17"/>
  <c r="AF1297" i="17" s="1"/>
  <c r="AR1313" i="17"/>
  <c r="BB1313" i="17" s="1" a="1"/>
  <c r="BB1313" i="17" s="1"/>
  <c r="AR1330" i="17"/>
  <c r="AS1330" i="17" s="1"/>
  <c r="AT1330" i="17" s="1"/>
  <c r="W1179" i="17"/>
  <c r="AO1179" i="17" s="1"/>
  <c r="AR1195" i="17"/>
  <c r="BA1195" i="17" s="1" a="1"/>
  <c r="BA1195" i="17" s="1"/>
  <c r="AR1206" i="17"/>
  <c r="AZ1206" i="17" s="1" a="1"/>
  <c r="AZ1206" i="17" s="1"/>
  <c r="W1222" i="17"/>
  <c r="AK1222" i="17" s="1"/>
  <c r="W1238" i="17"/>
  <c r="AP1238" i="17" s="1"/>
  <c r="W1249" i="17"/>
  <c r="AL1249" i="17" s="1"/>
  <c r="AR1270" i="17"/>
  <c r="AY1270" i="17" s="1" a="1"/>
  <c r="AY1270" i="17" s="1"/>
  <c r="W1308" i="17"/>
  <c r="Z1308" i="17" s="1"/>
  <c r="AR1324" i="17"/>
  <c r="BE1324" i="17" s="1" a="1"/>
  <c r="BE1324" i="17" s="1"/>
  <c r="AR1331" i="17"/>
  <c r="AS1331" i="17" s="1"/>
  <c r="AT1331" i="17" s="1"/>
  <c r="AR1217" i="17"/>
  <c r="AZ1217" i="17" s="1" a="1"/>
  <c r="AZ1217" i="17" s="1"/>
  <c r="W1227" i="17"/>
  <c r="AB1227" i="17" s="1"/>
  <c r="W1259" i="17"/>
  <c r="AA1259" i="17" s="1"/>
  <c r="AR1281" i="17"/>
  <c r="AV1281" i="17" s="1" a="1"/>
  <c r="AV1281" i="17" s="1"/>
  <c r="W1292" i="17"/>
  <c r="AC1292" i="17" s="1"/>
  <c r="AR1303" i="17"/>
  <c r="BB1303" i="17" s="1" a="1"/>
  <c r="BB1303" i="17" s="1"/>
  <c r="W1319" i="17"/>
  <c r="AD1319" i="17" s="1"/>
  <c r="AR1332" i="17"/>
  <c r="AS1332" i="17" s="1"/>
  <c r="AT1332" i="17" s="1"/>
  <c r="AR1169" i="17"/>
  <c r="BD1169" i="17" s="1" a="1"/>
  <c r="BD1169" i="17" s="1"/>
  <c r="AR1174" i="17"/>
  <c r="AV1174" i="17" s="1" a="1"/>
  <c r="AV1174" i="17" s="1"/>
  <c r="AR1185" i="17"/>
  <c r="AX1185" i="17" s="1" a="1"/>
  <c r="AX1185" i="17" s="1"/>
  <c r="W1190" i="17"/>
  <c r="AL1190" i="17" s="1"/>
  <c r="W1201" i="17"/>
  <c r="AD1201" i="17" s="1"/>
  <c r="W1233" i="17"/>
  <c r="AC1233" i="17" s="1"/>
  <c r="W1244" i="17"/>
  <c r="AN1244" i="17" s="1"/>
  <c r="AR1249" i="17"/>
  <c r="BA1249" i="17" s="1" a="1"/>
  <c r="BA1249" i="17" s="1"/>
  <c r="AR1265" i="17"/>
  <c r="BB1265" i="17" s="1" a="1"/>
  <c r="BB1265" i="17" s="1"/>
  <c r="W1270" i="17"/>
  <c r="AD1270" i="17" s="1"/>
  <c r="AR1333" i="17"/>
  <c r="AS1333" i="17" s="1"/>
  <c r="AT1333" i="17" s="1"/>
  <c r="AR1164" i="17"/>
  <c r="BB1164" i="17" s="1" a="1"/>
  <c r="BB1164" i="17" s="1"/>
  <c r="W1212" i="17"/>
  <c r="AO1212" i="17" s="1"/>
  <c r="W1255" i="17"/>
  <c r="AF1255" i="17" s="1"/>
  <c r="AR1276" i="17"/>
  <c r="BD1276" i="17" s="1" a="1"/>
  <c r="BD1276" i="17" s="1"/>
  <c r="AR1287" i="17"/>
  <c r="AZ1287" i="17" s="1" a="1"/>
  <c r="AZ1287" i="17" s="1"/>
  <c r="AR1298" i="17"/>
  <c r="BA1298" i="17" s="1" a="1"/>
  <c r="BA1298" i="17" s="1"/>
  <c r="AR1314" i="17"/>
  <c r="AW1314" i="17" s="1" a="1"/>
  <c r="AW1314" i="17" s="1"/>
  <c r="AR1334" i="17"/>
  <c r="AS1334" i="17" s="1"/>
  <c r="AT1334" i="17" s="1"/>
  <c r="AR1269" i="17"/>
  <c r="AV1269" i="17" s="1" a="1"/>
  <c r="AV1269" i="17" s="1"/>
  <c r="AR1180" i="17"/>
  <c r="BB1180" i="17" s="1" a="1"/>
  <c r="BB1180" i="17" s="1"/>
  <c r="AR1196" i="17"/>
  <c r="BE1196" i="17" s="1" a="1"/>
  <c r="BE1196" i="17" s="1"/>
  <c r="W1207" i="17"/>
  <c r="AM1207" i="17" s="1"/>
  <c r="W1223" i="17"/>
  <c r="AA1223" i="17" s="1"/>
  <c r="AR1228" i="17"/>
  <c r="BE1228" i="17" s="1" a="1"/>
  <c r="BE1228" i="17" s="1"/>
  <c r="AR1239" i="17"/>
  <c r="BE1239" i="17" s="1" a="1"/>
  <c r="BE1239" i="17" s="1"/>
  <c r="AR1260" i="17"/>
  <c r="AZ1260" i="17" s="1" a="1"/>
  <c r="AZ1260" i="17" s="1"/>
  <c r="AR1309" i="17"/>
  <c r="AX1309" i="17" s="1" a="1"/>
  <c r="AX1309" i="17" s="1"/>
  <c r="AR1325" i="17"/>
  <c r="AZ1325" i="17" s="1" a="1"/>
  <c r="AZ1325" i="17" s="1"/>
  <c r="AR1335" i="17"/>
  <c r="AS1335" i="17" s="1"/>
  <c r="AT1335" i="17" s="1"/>
  <c r="AR1307" i="17"/>
  <c r="BA1307" i="17" s="1" a="1"/>
  <c r="BA1307" i="17" s="1"/>
  <c r="AR1218" i="17"/>
  <c r="AW1218" i="17" s="1" a="1"/>
  <c r="AW1218" i="17" s="1"/>
  <c r="AR1250" i="17"/>
  <c r="BE1250" i="17" s="1" a="1"/>
  <c r="BE1250" i="17" s="1"/>
  <c r="AR1271" i="17"/>
  <c r="AV1271" i="17" s="1" a="1"/>
  <c r="AV1271" i="17" s="1"/>
  <c r="AR1282" i="17"/>
  <c r="BC1282" i="17" s="1" a="1"/>
  <c r="BC1282" i="17" s="1"/>
  <c r="AR1293" i="17"/>
  <c r="AZ1293" i="17" s="1" a="1"/>
  <c r="AZ1293" i="17" s="1"/>
  <c r="AR1304" i="17"/>
  <c r="AY1304" i="17" s="1" a="1"/>
  <c r="AY1304" i="17" s="1"/>
  <c r="AR1320" i="17"/>
  <c r="AY1320" i="17" s="1" a="1"/>
  <c r="AY1320" i="17" s="1"/>
  <c r="AR1336" i="17"/>
  <c r="AS1336" i="17" s="1"/>
  <c r="AT1336" i="17" s="1"/>
  <c r="W1177" i="17"/>
  <c r="AJ1177" i="17" s="1"/>
  <c r="AR1204" i="17"/>
  <c r="BD1204" i="17" s="1" a="1"/>
  <c r="BD1204" i="17" s="1"/>
  <c r="AR1268" i="17"/>
  <c r="BE1268" i="17" s="1" a="1"/>
  <c r="BE1268" i="17" s="1"/>
  <c r="AR1279" i="17"/>
  <c r="AY1279" i="17" s="1" a="1"/>
  <c r="AY1279" i="17" s="1"/>
  <c r="AR1301" i="17"/>
  <c r="AV1301" i="17" s="1" a="1"/>
  <c r="AV1301" i="17" s="1"/>
  <c r="AR1317" i="17"/>
  <c r="AY1317" i="17" s="1" a="1"/>
  <c r="AY1317" i="17" s="1"/>
  <c r="W1167" i="17"/>
  <c r="AK1167" i="17" s="1"/>
  <c r="AR1183" i="17"/>
  <c r="AZ1183" i="17" s="1" a="1"/>
  <c r="AZ1183" i="17" s="1"/>
  <c r="AR1210" i="17"/>
  <c r="AZ1210" i="17" s="1" a="1"/>
  <c r="AZ1210" i="17" s="1"/>
  <c r="W1242" i="17"/>
  <c r="AP1242" i="17" s="1"/>
  <c r="W1226" i="17"/>
  <c r="AC1226" i="17" s="1"/>
  <c r="AR1296" i="17"/>
  <c r="AX1296" i="17" s="1" a="1"/>
  <c r="AX1296" i="17" s="1"/>
  <c r="AR1170" i="17"/>
  <c r="BE1170" i="17" s="1" a="1"/>
  <c r="BE1170" i="17" s="1"/>
  <c r="AR1175" i="17"/>
  <c r="BC1175" i="17" s="1" a="1"/>
  <c r="BC1175" i="17" s="1"/>
  <c r="AR1186" i="17"/>
  <c r="BE1186" i="17" s="1" a="1"/>
  <c r="BE1186" i="17" s="1"/>
  <c r="AR1191" i="17"/>
  <c r="BC1191" i="17" s="1" a="1"/>
  <c r="BC1191" i="17" s="1"/>
  <c r="AR1202" i="17"/>
  <c r="BC1202" i="17" s="1" a="1"/>
  <c r="BC1202" i="17" s="1"/>
  <c r="W1234" i="17"/>
  <c r="AM1234" i="17" s="1"/>
  <c r="W1245" i="17"/>
  <c r="AN1245" i="17" s="1"/>
  <c r="W1266" i="17"/>
  <c r="AP1266" i="17" s="1"/>
  <c r="AR1337" i="17"/>
  <c r="AS1337" i="17" s="1"/>
  <c r="AT1337" i="17" s="1"/>
  <c r="W1165" i="17"/>
  <c r="AR1213" i="17"/>
  <c r="AW1213" i="17" s="1" a="1"/>
  <c r="AW1213" i="17" s="1"/>
  <c r="W1256" i="17"/>
  <c r="AB1256" i="17" s="1"/>
  <c r="W1277" i="17"/>
  <c r="AP1277" i="17" s="1"/>
  <c r="W1288" i="17"/>
  <c r="AF1288" i="17" s="1"/>
  <c r="W1299" i="17"/>
  <c r="AL1299" i="17" s="1"/>
  <c r="W1315" i="17"/>
  <c r="AM1315" i="17" s="1"/>
  <c r="AR1247" i="17"/>
  <c r="BD1247" i="17" s="1" a="1"/>
  <c r="BD1247" i="17" s="1"/>
  <c r="AR1215" i="17"/>
  <c r="BC1215" i="17" s="1" a="1"/>
  <c r="BC1215" i="17" s="1"/>
  <c r="AR1172" i="17"/>
  <c r="BE1172" i="17" s="1" a="1"/>
  <c r="BE1172" i="17" s="1"/>
  <c r="AR1258" i="17"/>
  <c r="BB1258" i="17" s="1" a="1"/>
  <c r="BB1258" i="17" s="1"/>
  <c r="AR1181" i="17"/>
  <c r="AW1181" i="17" s="1" a="1"/>
  <c r="AW1181" i="17" s="1"/>
  <c r="AR1197" i="17"/>
  <c r="AY1197" i="17" s="1" a="1"/>
  <c r="AY1197" i="17" s="1"/>
  <c r="AR1208" i="17"/>
  <c r="AX1208" i="17" s="1" a="1"/>
  <c r="AX1208" i="17" s="1"/>
  <c r="W1224" i="17"/>
  <c r="AM1224" i="17" s="1"/>
  <c r="AR1229" i="17"/>
  <c r="AX1229" i="17" s="1" a="1"/>
  <c r="AX1229" i="17" s="1"/>
  <c r="AR1240" i="17"/>
  <c r="AX1240" i="17" s="1" a="1"/>
  <c r="AX1240" i="17" s="1"/>
  <c r="AR1261" i="17"/>
  <c r="BA1261" i="17" s="1" a="1"/>
  <c r="BA1261" i="17" s="1"/>
  <c r="W1310" i="17"/>
  <c r="AP1310" i="17" s="1"/>
  <c r="AR1237" i="17"/>
  <c r="BE1237" i="17" s="1" a="1"/>
  <c r="BE1237" i="17" s="1"/>
  <c r="AR1289" i="17"/>
  <c r="AZ1289" i="17" s="1" a="1"/>
  <c r="AZ1289" i="17" s="1"/>
  <c r="W1191" i="17"/>
  <c r="AC1191" i="17" s="1"/>
  <c r="W1260" i="17"/>
  <c r="AP1260" i="17" s="1"/>
  <c r="W1240" i="17"/>
  <c r="AN1240" i="17" s="1"/>
  <c r="W1204" i="17"/>
  <c r="AO1204" i="17" s="1"/>
  <c r="W1251" i="17"/>
  <c r="Y1251" i="17" s="1"/>
  <c r="AR1199" i="17"/>
  <c r="BC1199" i="17" s="1" a="1"/>
  <c r="BC1199" i="17" s="1"/>
  <c r="AR1277" i="17"/>
  <c r="BA1277" i="17" s="1" a="1"/>
  <c r="BA1277" i="17" s="1"/>
  <c r="AR1322" i="17"/>
  <c r="BE1322" i="17" s="1" a="1"/>
  <c r="BE1322" i="17" s="1"/>
  <c r="AR1176" i="17"/>
  <c r="AY1176" i="17" s="1" a="1"/>
  <c r="AY1176" i="17" s="1"/>
  <c r="W1172" i="17"/>
  <c r="AD1172" i="17" s="1"/>
  <c r="W1182" i="17"/>
  <c r="AJ1182" i="17" s="1"/>
  <c r="AR1168" i="17"/>
  <c r="BA1168" i="17" s="1" a="1"/>
  <c r="BA1168" i="17" s="1"/>
  <c r="W1202" i="17"/>
  <c r="AJ1202" i="17" s="1"/>
  <c r="AR1292" i="17"/>
  <c r="BC1292" i="17" s="1" a="1"/>
  <c r="BC1292" i="17" s="1"/>
  <c r="AR1207" i="17"/>
  <c r="BB1207" i="17" s="1" a="1"/>
  <c r="BB1207" i="17" s="1"/>
  <c r="AR1242" i="17"/>
  <c r="AZ1242" i="17" s="1" a="1"/>
  <c r="AZ1242" i="17" s="1"/>
  <c r="W1193" i="17"/>
  <c r="AI1193" i="17" s="1"/>
  <c r="AR1238" i="17"/>
  <c r="BB1238" i="17" s="1" a="1"/>
  <c r="BB1238" i="17" s="1"/>
  <c r="AR1288" i="17"/>
  <c r="AX1288" i="17" s="1" a="1"/>
  <c r="AX1288" i="17" s="1"/>
  <c r="W1309" i="17"/>
  <c r="AA1309" i="17" s="1"/>
  <c r="AR1253" i="17"/>
  <c r="AW1253" i="17" s="1" a="1"/>
  <c r="AW1253" i="17" s="1"/>
  <c r="W1262" i="17"/>
  <c r="AC1262" i="17" s="1"/>
  <c r="W1174" i="17"/>
  <c r="AF1174" i="17" s="1"/>
  <c r="AR1234" i="17"/>
  <c r="BB1234" i="17" s="1" a="1"/>
  <c r="BB1234" i="17" s="1"/>
  <c r="AR1278" i="17"/>
  <c r="AY1278" i="17" s="1" a="1"/>
  <c r="AY1278" i="17" s="1"/>
  <c r="W1325" i="17"/>
  <c r="AI1325" i="17" s="1"/>
  <c r="W1268" i="17"/>
  <c r="AL1268" i="17" s="1"/>
  <c r="W1194" i="17"/>
  <c r="Z1194" i="17" s="1"/>
  <c r="AR1244" i="17"/>
  <c r="BE1244" i="17" s="1" a="1"/>
  <c r="BE1244" i="17" s="1"/>
  <c r="W1254" i="17"/>
  <c r="AI1254" i="17" s="1"/>
  <c r="W1185" i="17"/>
  <c r="AO1185" i="17" s="1"/>
  <c r="AR1245" i="17"/>
  <c r="BE1245" i="17" s="1" a="1"/>
  <c r="BE1245" i="17" s="1"/>
  <c r="W1293" i="17"/>
  <c r="AM1293" i="17" s="1"/>
  <c r="W1312" i="17"/>
  <c r="AD1312" i="17" s="1"/>
  <c r="W1169" i="17"/>
  <c r="AD1169" i="17" s="1"/>
  <c r="AR1211" i="17"/>
  <c r="AW1211" i="17" s="1" a="1"/>
  <c r="AW1211" i="17" s="1"/>
  <c r="AR1308" i="17"/>
  <c r="AV1308" i="17" s="1" a="1"/>
  <c r="AV1308" i="17" s="1"/>
  <c r="W1183" i="17"/>
  <c r="Y1183" i="17" s="1"/>
  <c r="AR1255" i="17"/>
  <c r="AY1255" i="17" s="1" a="1"/>
  <c r="AY1255" i="17" s="1"/>
  <c r="W1279" i="17"/>
  <c r="AB1279" i="17" s="1"/>
  <c r="AR1299" i="17"/>
  <c r="BE1299" i="17" s="1" a="1"/>
  <c r="BE1299" i="17" s="1"/>
  <c r="AR1319" i="17"/>
  <c r="AW1319" i="17" s="1" a="1"/>
  <c r="AW1319" i="17" s="1"/>
  <c r="W1328" i="17"/>
  <c r="AP1328" i="17" s="1"/>
  <c r="AR1189" i="17"/>
  <c r="AY1189" i="17" s="1" a="1"/>
  <c r="AY1189" i="17" s="1"/>
  <c r="AR1223" i="17"/>
  <c r="BB1223" i="17" s="1" a="1"/>
  <c r="BB1223" i="17" s="1"/>
  <c r="W1271" i="17"/>
  <c r="AC1271" i="17" s="1"/>
  <c r="W1276" i="17"/>
  <c r="AG1276" i="17" s="1"/>
  <c r="W1295" i="17"/>
  <c r="AB1295" i="17" s="1"/>
  <c r="W1282" i="17"/>
  <c r="Z1282" i="17" s="1"/>
  <c r="W1287" i="17"/>
  <c r="AM1287" i="17" s="1"/>
  <c r="AR1200" i="17"/>
  <c r="BB1200" i="17" s="1" a="1"/>
  <c r="BB1200" i="17" s="1"/>
  <c r="AR1220" i="17"/>
  <c r="BD1220" i="17" s="1" a="1"/>
  <c r="BD1220" i="17" s="1"/>
  <c r="AR1311" i="17"/>
  <c r="BD1311" i="17" s="1" a="1"/>
  <c r="BD1311" i="17" s="1"/>
  <c r="AR1177" i="17"/>
  <c r="AV1177" i="17" s="1" a="1"/>
  <c r="AV1177" i="17" s="1"/>
  <c r="W1216" i="17"/>
  <c r="AF1216" i="17" s="1"/>
  <c r="AR1233" i="17"/>
  <c r="AY1233" i="17" s="1" a="1"/>
  <c r="AY1233" i="17" s="1"/>
  <c r="AR1267" i="17"/>
  <c r="BD1267" i="17" s="1" a="1"/>
  <c r="BD1267" i="17" s="1"/>
  <c r="W1284" i="17"/>
  <c r="AI1284" i="17" s="1"/>
  <c r="W1301" i="17"/>
  <c r="AJ1301" i="17" s="1"/>
  <c r="AR1178" i="17"/>
  <c r="BB1178" i="17" s="1" a="1"/>
  <c r="BB1178" i="17" s="1"/>
  <c r="AR1212" i="17"/>
  <c r="BD1212" i="17" s="1" a="1"/>
  <c r="BD1212" i="17" s="1"/>
  <c r="W1229" i="17"/>
  <c r="AA1229" i="17" s="1"/>
  <c r="W1246" i="17"/>
  <c r="AA1246" i="17" s="1"/>
  <c r="AR1297" i="17"/>
  <c r="BE1297" i="17" s="1" a="1"/>
  <c r="BE1297" i="17" s="1"/>
  <c r="W1314" i="17"/>
  <c r="AO1314" i="17" s="1"/>
  <c r="AR1179" i="17"/>
  <c r="BA1179" i="17" s="1" a="1"/>
  <c r="BA1179" i="17" s="1"/>
  <c r="W1196" i="17"/>
  <c r="AL1196" i="17" s="1"/>
  <c r="W1213" i="17"/>
  <c r="AD1213" i="17" s="1"/>
  <c r="AR1264" i="17"/>
  <c r="AY1264" i="17" s="1" a="1"/>
  <c r="AY1264" i="17" s="1"/>
  <c r="W1281" i="17"/>
  <c r="Z1281" i="17" s="1"/>
  <c r="W1298" i="17"/>
  <c r="AE1298" i="17" s="1"/>
  <c r="AR1226" i="17"/>
  <c r="BB1226" i="17" s="1" a="1"/>
  <c r="BB1226" i="17" s="1"/>
  <c r="AR1243" i="17"/>
  <c r="BE1243" i="17" s="1" a="1"/>
  <c r="BE1243" i="17" s="1"/>
  <c r="AR1315" i="17"/>
  <c r="AZ1315" i="17" s="1" a="1"/>
  <c r="AZ1315" i="17" s="1"/>
  <c r="AR1166" i="17"/>
  <c r="AZ1166" i="17" s="1" a="1"/>
  <c r="AZ1166" i="17" s="1"/>
  <c r="W1205" i="17"/>
  <c r="AG1205" i="17" s="1"/>
  <c r="AR1222" i="17"/>
  <c r="AV1222" i="17" s="1" a="1"/>
  <c r="AV1222" i="17" s="1"/>
  <c r="AR1256" i="17"/>
  <c r="AY1256" i="17" s="1" a="1"/>
  <c r="AY1256" i="17" s="1"/>
  <c r="W1273" i="17"/>
  <c r="AN1273" i="17" s="1"/>
  <c r="W1290" i="17"/>
  <c r="AC1290" i="17" s="1"/>
  <c r="AR1167" i="17"/>
  <c r="AY1167" i="17" s="1" a="1"/>
  <c r="AY1167" i="17" s="1"/>
  <c r="AR1201" i="17"/>
  <c r="BB1201" i="17" s="1" a="1"/>
  <c r="BB1201" i="17" s="1"/>
  <c r="W1218" i="17"/>
  <c r="AJ1218" i="17" s="1"/>
  <c r="W1235" i="17"/>
  <c r="AJ1235" i="17" s="1"/>
  <c r="AR1286" i="17"/>
  <c r="BD1286" i="17" s="1" a="1"/>
  <c r="BD1286" i="17" s="1"/>
  <c r="W1303" i="17"/>
  <c r="AD1303" i="17" s="1"/>
  <c r="W1320" i="17"/>
  <c r="AL1320" i="17" s="1"/>
  <c r="W1180" i="17"/>
  <c r="AN1180" i="17" s="1"/>
  <c r="AR1231" i="17"/>
  <c r="BC1231" i="17" s="1" a="1"/>
  <c r="BC1231" i="17" s="1"/>
  <c r="W1248" i="17"/>
  <c r="AJ1248" i="17" s="1"/>
  <c r="W1265" i="17"/>
  <c r="Y1265" i="17" s="1"/>
  <c r="AR1198" i="17"/>
  <c r="AZ1198" i="17" s="1" a="1"/>
  <c r="AZ1198" i="17" s="1"/>
  <c r="W1215" i="17"/>
  <c r="AI1215" i="17" s="1"/>
  <c r="W1232" i="17"/>
  <c r="AJ1232" i="17" s="1"/>
  <c r="W1304" i="17"/>
  <c r="AJ1304" i="17" s="1"/>
  <c r="AR1321" i="17"/>
  <c r="AX1321" i="17" s="1" a="1"/>
  <c r="AX1321" i="17" s="1"/>
  <c r="AR1266" i="17"/>
  <c r="BD1266" i="17" s="1" a="1"/>
  <c r="BD1266" i="17" s="1"/>
  <c r="AR1300" i="17"/>
  <c r="AV1300" i="17" s="1" a="1"/>
  <c r="AV1300" i="17" s="1"/>
  <c r="W1317" i="17"/>
  <c r="AG1317" i="17" s="1"/>
  <c r="AR1209" i="17"/>
  <c r="AX1209" i="17" s="1" a="1"/>
  <c r="AX1209" i="17" s="1"/>
  <c r="AR1190" i="17"/>
  <c r="BB1190" i="17" s="1" a="1"/>
  <c r="BB1190" i="17" s="1"/>
  <c r="AR1275" i="17"/>
  <c r="BC1275" i="17" s="1" a="1"/>
  <c r="BC1275" i="17" s="1"/>
  <c r="W1173" i="17"/>
  <c r="AM1173" i="17" s="1"/>
  <c r="W1184" i="17"/>
  <c r="AH1184" i="17" s="1"/>
  <c r="W1195" i="17"/>
  <c r="Y1195" i="17" s="1"/>
  <c r="W1206" i="17"/>
  <c r="AE1206" i="17" s="1"/>
  <c r="W1217" i="17"/>
  <c r="AH1217" i="17" s="1"/>
  <c r="W1228" i="17"/>
  <c r="AI1228" i="17" s="1"/>
  <c r="W1239" i="17"/>
  <c r="AN1239" i="17" s="1"/>
  <c r="W1250" i="17"/>
  <c r="AL1250" i="17" s="1"/>
  <c r="W1261" i="17"/>
  <c r="AO1261" i="17" s="1"/>
  <c r="W1272" i="17"/>
  <c r="AF1272" i="17" s="1"/>
  <c r="W1283" i="17"/>
  <c r="AO1283" i="17" s="1"/>
  <c r="W1294" i="17"/>
  <c r="AL1294" i="17" s="1"/>
  <c r="W1305" i="17"/>
  <c r="AE1305" i="17" s="1"/>
  <c r="W1316" i="17"/>
  <c r="AE1316" i="17" s="1"/>
  <c r="W1327" i="17"/>
  <c r="AC1327" i="17" s="1"/>
  <c r="W1170" i="17"/>
  <c r="AC1170" i="17" s="1"/>
  <c r="W1181" i="17"/>
  <c r="AE1181" i="17" s="1"/>
  <c r="W1192" i="17"/>
  <c r="AL1192" i="17" s="1"/>
  <c r="W1203" i="17"/>
  <c r="AF1203" i="17" s="1"/>
  <c r="W1214" i="17"/>
  <c r="AD1214" i="17" s="1"/>
  <c r="W1225" i="17"/>
  <c r="AP1225" i="17" s="1"/>
  <c r="W1236" i="17"/>
  <c r="AM1236" i="17" s="1"/>
  <c r="W1247" i="17"/>
  <c r="Z1247" i="17" s="1"/>
  <c r="W1258" i="17"/>
  <c r="AI1258" i="17" s="1"/>
  <c r="W1269" i="17"/>
  <c r="AP1269" i="17" s="1"/>
  <c r="W1280" i="17"/>
  <c r="AF1280" i="17" s="1"/>
  <c r="W1291" i="17"/>
  <c r="AJ1291" i="17" s="1"/>
  <c r="W1302" i="17"/>
  <c r="AO1302" i="17" s="1"/>
  <c r="W1313" i="17"/>
  <c r="AF1313" i="17" s="1"/>
  <c r="W1324" i="17"/>
  <c r="AP1324" i="17" s="1"/>
  <c r="W1164" i="17"/>
  <c r="AH1164" i="17" s="1"/>
  <c r="W1175" i="17"/>
  <c r="AM1175" i="17" s="1"/>
  <c r="W1186" i="17"/>
  <c r="AE1186" i="17" s="1"/>
  <c r="W1197" i="17"/>
  <c r="AH1197" i="17" s="1"/>
  <c r="W1208" i="17"/>
  <c r="AC1208" i="17" s="1"/>
  <c r="W1219" i="17"/>
  <c r="AF1219" i="17" s="1"/>
  <c r="W1230" i="17"/>
  <c r="AC1230" i="17" s="1"/>
  <c r="W1241" i="17"/>
  <c r="AM1241" i="17" s="1"/>
  <c r="W1252" i="17"/>
  <c r="AH1252" i="17" s="1"/>
  <c r="W1263" i="17"/>
  <c r="AG1263" i="17" s="1"/>
  <c r="W1274" i="17"/>
  <c r="AD1274" i="17" s="1"/>
  <c r="W1285" i="17"/>
  <c r="AC1285" i="17" s="1"/>
  <c r="W1296" i="17"/>
  <c r="AM1296" i="17" s="1"/>
  <c r="W1307" i="17"/>
  <c r="AN1307" i="17" s="1"/>
  <c r="W1318" i="17"/>
  <c r="AK1318" i="17" s="1"/>
  <c r="Z1198" i="17"/>
  <c r="AG1209" i="17"/>
  <c r="AX1187" i="17" a="1"/>
  <c r="AX1187" i="17" s="1"/>
  <c r="BB1187" i="17" a="1"/>
  <c r="BB1187" i="17" s="1"/>
  <c r="AY1263" i="17" a="1"/>
  <c r="AY1263" i="17" s="1"/>
  <c r="AC1198" i="17"/>
  <c r="AA1233" i="17"/>
  <c r="AG1179" i="17"/>
  <c r="AR310" i="17"/>
  <c r="AH1179" i="17"/>
  <c r="W895" i="17"/>
  <c r="AK895" i="17" s="1"/>
  <c r="AV1210" i="17" a="1"/>
  <c r="AV1210" i="17" s="1"/>
  <c r="AD1198" i="17"/>
  <c r="AY1318" i="17" a="1"/>
  <c r="AY1318" i="17" s="1"/>
  <c r="BB1318" i="17" a="1"/>
  <c r="BB1318" i="17" s="1"/>
  <c r="W215" i="17"/>
  <c r="AR540" i="17"/>
  <c r="W116" i="17"/>
  <c r="W375" i="17"/>
  <c r="W901" i="17"/>
  <c r="W1047" i="17"/>
  <c r="AR96" i="17"/>
  <c r="W315" i="17"/>
  <c r="W328" i="17"/>
  <c r="AR375" i="17"/>
  <c r="W464" i="17"/>
  <c r="AR665" i="17"/>
  <c r="AR741" i="17"/>
  <c r="AR1137" i="17"/>
  <c r="W43" i="17"/>
  <c r="AR122" i="17"/>
  <c r="W381" i="17"/>
  <c r="W631" i="17"/>
  <c r="AR907" i="17"/>
  <c r="AR983" i="17"/>
  <c r="W1098" i="17"/>
  <c r="AR156" i="17"/>
  <c r="W235" i="17"/>
  <c r="AR776" i="17"/>
  <c r="W970" i="17"/>
  <c r="W1137" i="17"/>
  <c r="W58" i="17"/>
  <c r="AR77" i="17"/>
  <c r="AR196" i="17"/>
  <c r="AR269" i="17"/>
  <c r="W402" i="17"/>
  <c r="W659" i="17"/>
  <c r="W728" i="17"/>
  <c r="W805" i="17"/>
  <c r="W23" i="17"/>
  <c r="AR254" i="17"/>
  <c r="W706" i="17"/>
  <c r="W1102" i="17"/>
  <c r="AR1079" i="17"/>
  <c r="W1033" i="17"/>
  <c r="W1027" i="17"/>
  <c r="AR1010" i="17"/>
  <c r="AR1004" i="17"/>
  <c r="W860" i="17"/>
  <c r="AR837" i="17"/>
  <c r="W791" i="17"/>
  <c r="AR768" i="17"/>
  <c r="AR762" i="17"/>
  <c r="W618" i="17"/>
  <c r="AR595" i="17"/>
  <c r="W549" i="17"/>
  <c r="W543" i="17"/>
  <c r="AR526" i="17"/>
  <c r="AR520" i="17"/>
  <c r="AR434" i="17"/>
  <c r="AR429" i="17"/>
  <c r="AR412" i="17"/>
  <c r="AR407" i="17"/>
  <c r="AR358" i="17"/>
  <c r="W353" i="17"/>
  <c r="W318" i="17"/>
  <c r="W298" i="17"/>
  <c r="W293" i="17"/>
  <c r="AR288" i="17"/>
  <c r="AR283" i="17"/>
  <c r="AR278" i="17"/>
  <c r="AR258" i="17"/>
  <c r="AR209" i="17"/>
  <c r="AR204" i="17"/>
  <c r="W155" i="17"/>
  <c r="W135" i="17"/>
  <c r="W130" i="17"/>
  <c r="W125" i="17"/>
  <c r="W105" i="17"/>
  <c r="W76" i="17"/>
  <c r="W56" i="17"/>
  <c r="W51" i="17"/>
  <c r="AR46" i="17"/>
  <c r="AR41" i="17"/>
  <c r="AR36" i="17"/>
  <c r="AR16" i="17"/>
  <c r="W1054" i="17"/>
  <c r="AR979" i="17"/>
  <c r="W806" i="17"/>
  <c r="AR731" i="17"/>
  <c r="AR489" i="17"/>
  <c r="AR466" i="17"/>
  <c r="AR291" i="17"/>
  <c r="W222" i="17"/>
  <c r="AR133" i="17"/>
  <c r="AR49" i="17"/>
  <c r="W881" i="17"/>
  <c r="W570" i="17"/>
  <c r="AR495" i="17"/>
  <c r="AR410" i="17"/>
  <c r="AR296" i="17"/>
  <c r="W197" i="17"/>
  <c r="AR113" i="17"/>
  <c r="W1019" i="17"/>
  <c r="AR950" i="17"/>
  <c r="W783" i="17"/>
  <c r="W564" i="17"/>
  <c r="AR477" i="17"/>
  <c r="AR345" i="17"/>
  <c r="W217" i="17"/>
  <c r="AR118" i="17"/>
  <c r="W1025" i="17"/>
  <c r="W956" i="17"/>
  <c r="W714" i="17"/>
  <c r="AR518" i="17"/>
  <c r="W438" i="17"/>
  <c r="AR356" i="17"/>
  <c r="W123" i="17"/>
  <c r="AR34" i="17"/>
  <c r="W1123" i="17"/>
  <c r="AR1002" i="17"/>
  <c r="AR996" i="17"/>
  <c r="AR973" i="17"/>
  <c r="W777" i="17"/>
  <c r="AR719" i="17"/>
  <c r="W639" i="17"/>
  <c r="AR512" i="17"/>
  <c r="AR432" i="17"/>
  <c r="AR372" i="17"/>
  <c r="AR271" i="17"/>
  <c r="W192" i="17"/>
  <c r="W138" i="17"/>
  <c r="W1048" i="17"/>
  <c r="AR961" i="17"/>
  <c r="AR760" i="17"/>
  <c r="AR737" i="17"/>
  <c r="W541" i="17"/>
  <c r="W421" i="17"/>
  <c r="AR276" i="17"/>
  <c r="AR202" i="17"/>
  <c r="W143" i="17"/>
  <c r="AR108" i="17"/>
  <c r="AR29" i="17"/>
  <c r="W535" i="17"/>
  <c r="AR58" i="17"/>
  <c r="W190" i="17"/>
  <c r="W303" i="17"/>
  <c r="AR382" i="17"/>
  <c r="AR895" i="17"/>
  <c r="W157" i="17"/>
  <c r="AR249" i="17"/>
  <c r="W486" i="17"/>
  <c r="W563" i="17"/>
  <c r="W653" i="17"/>
  <c r="W978" i="17"/>
  <c r="AR1076" i="17"/>
  <c r="AR63" i="17"/>
  <c r="W498" i="17"/>
  <c r="AR137" i="17"/>
  <c r="W249" i="17"/>
  <c r="W355" i="17"/>
  <c r="AR936" i="17"/>
  <c r="W1041" i="17"/>
  <c r="AR38" i="17"/>
  <c r="W111" i="17"/>
  <c r="AR151" i="17"/>
  <c r="W177" i="17"/>
  <c r="AR290" i="17"/>
  <c r="W310" i="17"/>
  <c r="AR349" i="17"/>
  <c r="W424" i="17"/>
  <c r="AR452" i="17"/>
  <c r="AR653" i="17"/>
  <c r="W834" i="17"/>
  <c r="W1070" i="17"/>
  <c r="W1145" i="17"/>
  <c r="AR72" i="17"/>
  <c r="AR323" i="17"/>
  <c r="W557" i="17"/>
  <c r="W592" i="17"/>
  <c r="W828" i="17"/>
  <c r="W903" i="17"/>
  <c r="AR972" i="17"/>
  <c r="W12" i="17"/>
  <c r="AR231" i="17"/>
  <c r="AR244" i="17"/>
  <c r="W343" i="17"/>
  <c r="W494" i="17"/>
  <c r="AR592" i="17"/>
  <c r="AR688" i="17"/>
  <c r="AR828" i="17"/>
  <c r="W890" i="17"/>
  <c r="AR903" i="17"/>
  <c r="AR191" i="17"/>
  <c r="AR446" i="17"/>
  <c r="AR1098" i="17"/>
  <c r="AR12" i="17"/>
  <c r="W152" i="17"/>
  <c r="W453" i="17"/>
  <c r="W586" i="17"/>
  <c r="W661" i="17"/>
  <c r="AR856" i="17"/>
  <c r="W1057" i="17"/>
  <c r="AR1092" i="17"/>
  <c r="AR1126" i="17"/>
  <c r="W73" i="17"/>
  <c r="W86" i="17"/>
  <c r="W265" i="17"/>
  <c r="W285" i="17"/>
  <c r="AR305" i="17"/>
  <c r="W447" i="17"/>
  <c r="AR488" i="17"/>
  <c r="AR614" i="17"/>
  <c r="W815" i="17"/>
  <c r="AR850" i="17"/>
  <c r="AR884" i="17"/>
  <c r="AR925" i="17"/>
  <c r="W1099" i="17"/>
  <c r="AR1120" i="17"/>
  <c r="W186" i="17"/>
  <c r="W226" i="17"/>
  <c r="W245" i="17"/>
  <c r="W717" i="17"/>
  <c r="AR1001" i="17"/>
  <c r="W32" i="17"/>
  <c r="AR1070" i="17"/>
  <c r="AR32" i="17"/>
  <c r="W211" i="17"/>
  <c r="AR146" i="17"/>
  <c r="AR586" i="17"/>
  <c r="AR27" i="17"/>
  <c r="AR126" i="17"/>
  <c r="W7" i="17"/>
  <c r="W61" i="17"/>
  <c r="W166" i="17"/>
  <c r="AR206" i="17"/>
  <c r="AR226" i="17"/>
  <c r="AR239" i="17"/>
  <c r="AR338" i="17"/>
  <c r="W441" i="17"/>
  <c r="W454" i="17"/>
  <c r="W573" i="17"/>
  <c r="AR608" i="17"/>
  <c r="AR642" i="17"/>
  <c r="AR683" i="17"/>
  <c r="W857" i="17"/>
  <c r="AR878" i="17"/>
  <c r="W953" i="17"/>
  <c r="W1093" i="17"/>
  <c r="AR930" i="17"/>
  <c r="AR86" i="17"/>
  <c r="AR7" i="17"/>
  <c r="W147" i="17"/>
  <c r="AR160" i="17"/>
  <c r="AR319" i="17"/>
  <c r="W420" i="17"/>
  <c r="W475" i="17"/>
  <c r="AR759" i="17"/>
  <c r="W91" i="17"/>
  <c r="W736" i="17"/>
  <c r="AR1145" i="17"/>
  <c r="AR91" i="17"/>
  <c r="W959" i="17"/>
  <c r="AR48" i="17"/>
  <c r="AR180" i="17"/>
  <c r="W200" i="17"/>
  <c r="AR300" i="17"/>
  <c r="W366" i="17"/>
  <c r="W615" i="17"/>
  <c r="AR636" i="17"/>
  <c r="W711" i="17"/>
  <c r="AR872" i="17"/>
  <c r="W926" i="17"/>
  <c r="AR947" i="17"/>
  <c r="W988" i="17"/>
  <c r="AR995" i="17"/>
  <c r="W1121" i="17"/>
  <c r="W323" i="17"/>
  <c r="AR68" i="17"/>
  <c r="W81" i="17"/>
  <c r="W127" i="17"/>
  <c r="W280" i="17"/>
  <c r="AR386" i="17"/>
  <c r="W231" i="17"/>
  <c r="W121" i="17"/>
  <c r="AR214" i="17"/>
  <c r="W240" i="17"/>
  <c r="AR280" i="17"/>
  <c r="AR380" i="17"/>
  <c r="AR393" i="17"/>
  <c r="W469" i="17"/>
  <c r="W609" i="17"/>
  <c r="AR630" i="17"/>
  <c r="W684" i="17"/>
  <c r="AR705" i="17"/>
  <c r="W746" i="17"/>
  <c r="AR753" i="17"/>
  <c r="W879" i="17"/>
  <c r="W982" i="17"/>
  <c r="W1115" i="17"/>
  <c r="W78" i="17"/>
  <c r="AR834" i="17"/>
  <c r="W1132" i="17"/>
  <c r="W391" i="17"/>
  <c r="W648" i="17"/>
  <c r="W101" i="17"/>
  <c r="W161" i="17"/>
  <c r="AR221" i="17"/>
  <c r="AR234" i="17"/>
  <c r="W274" i="17"/>
  <c r="W320" i="17"/>
  <c r="W333" i="17"/>
  <c r="AR913" i="17"/>
  <c r="AR201" i="17"/>
  <c r="AR274" i="17"/>
  <c r="AR333" i="17"/>
  <c r="AR463" i="17"/>
  <c r="W504" i="17"/>
  <c r="AR511" i="17"/>
  <c r="W637" i="17"/>
  <c r="W740" i="17"/>
  <c r="AR782" i="17"/>
  <c r="W873" i="17"/>
  <c r="AR1149" i="17"/>
  <c r="W63" i="17"/>
  <c r="W175" i="17"/>
  <c r="W195" i="17"/>
  <c r="W254" i="17"/>
  <c r="W340" i="17"/>
  <c r="AR415" i="17"/>
  <c r="AR671" i="17"/>
  <c r="AR1018" i="17"/>
  <c r="W1143" i="17"/>
  <c r="W17" i="17"/>
  <c r="W37" i="17"/>
  <c r="W42" i="17"/>
  <c r="W47" i="17"/>
  <c r="W67" i="17"/>
  <c r="AR116" i="17"/>
  <c r="AR121" i="17"/>
  <c r="AR170" i="17"/>
  <c r="AR190" i="17"/>
  <c r="AR195" i="17"/>
  <c r="AR200" i="17"/>
  <c r="W205" i="17"/>
  <c r="W210" i="17"/>
  <c r="W230" i="17"/>
  <c r="W259" i="17"/>
  <c r="W279" i="17"/>
  <c r="W284" i="17"/>
  <c r="W289" i="17"/>
  <c r="W309" i="17"/>
  <c r="W359" i="17"/>
  <c r="W397" i="17"/>
  <c r="AR424" i="17"/>
  <c r="AR430" i="17"/>
  <c r="AR441" i="17"/>
  <c r="AR498" i="17"/>
  <c r="W521" i="17"/>
  <c r="W527" i="17"/>
  <c r="AR573" i="17"/>
  <c r="W596" i="17"/>
  <c r="AR740" i="17"/>
  <c r="AR746" i="17"/>
  <c r="W763" i="17"/>
  <c r="W769" i="17"/>
  <c r="AR815" i="17"/>
  <c r="AR982" i="17"/>
  <c r="AR988" i="17"/>
  <c r="W1005" i="17"/>
  <c r="W1011" i="17"/>
  <c r="AR1057" i="17"/>
  <c r="W1080" i="17"/>
  <c r="AR37" i="17"/>
  <c r="AR42" i="17"/>
  <c r="AR47" i="17"/>
  <c r="AR52" i="17"/>
  <c r="W57" i="17"/>
  <c r="W72" i="17"/>
  <c r="W77" i="17"/>
  <c r="W126" i="17"/>
  <c r="W131" i="17"/>
  <c r="AR136" i="17"/>
  <c r="W146" i="17"/>
  <c r="W156" i="17"/>
  <c r="AR205" i="17"/>
  <c r="AR210" i="17"/>
  <c r="AR225" i="17"/>
  <c r="AR230" i="17"/>
  <c r="AR279" i="17"/>
  <c r="AR284" i="17"/>
  <c r="AR294" i="17"/>
  <c r="W299" i="17"/>
  <c r="W314" i="17"/>
  <c r="W319" i="17"/>
  <c r="W354" i="17"/>
  <c r="AR397" i="17"/>
  <c r="AR419" i="17"/>
  <c r="AR510" i="17"/>
  <c r="W516" i="17"/>
  <c r="AR533" i="17"/>
  <c r="AR539" i="17"/>
  <c r="AR556" i="17"/>
  <c r="AR562" i="17"/>
  <c r="W579" i="17"/>
  <c r="W585" i="17"/>
  <c r="W608" i="17"/>
  <c r="W614" i="17"/>
  <c r="W683" i="17"/>
  <c r="AR752" i="17"/>
  <c r="W758" i="17"/>
  <c r="AR763" i="17"/>
  <c r="AR798" i="17"/>
  <c r="AR804" i="17"/>
  <c r="W821" i="17"/>
  <c r="W827" i="17"/>
  <c r="W850" i="17"/>
  <c r="W856" i="17"/>
  <c r="W925" i="17"/>
  <c r="AR994" i="17"/>
  <c r="W1000" i="17"/>
  <c r="AR1005" i="17"/>
  <c r="AR1017" i="17"/>
  <c r="AR1023" i="17"/>
  <c r="AR1040" i="17"/>
  <c r="AR1046" i="17"/>
  <c r="W1063" i="17"/>
  <c r="W1069" i="17"/>
  <c r="W1161" i="17"/>
  <c r="W1149" i="17"/>
  <c r="AR1140" i="17"/>
  <c r="W1127" i="17"/>
  <c r="AR1118" i="17"/>
  <c r="W1105" i="17"/>
  <c r="AR1096" i="17"/>
  <c r="W1083" i="17"/>
  <c r="AR1074" i="17"/>
  <c r="W1061" i="17"/>
  <c r="AR1052" i="17"/>
  <c r="W1039" i="17"/>
  <c r="AR1030" i="17"/>
  <c r="W1017" i="17"/>
  <c r="AR1008" i="17"/>
  <c r="W995" i="17"/>
  <c r="AR986" i="17"/>
  <c r="W973" i="17"/>
  <c r="AR964" i="17"/>
  <c r="W951" i="17"/>
  <c r="AR942" i="17"/>
  <c r="W929" i="17"/>
  <c r="AR920" i="17"/>
  <c r="W907" i="17"/>
  <c r="AR898" i="17"/>
  <c r="W885" i="17"/>
  <c r="AR876" i="17"/>
  <c r="W863" i="17"/>
  <c r="AR854" i="17"/>
  <c r="W841" i="17"/>
  <c r="AR832" i="17"/>
  <c r="W819" i="17"/>
  <c r="AR810" i="17"/>
  <c r="W797" i="17"/>
  <c r="AR788" i="17"/>
  <c r="W775" i="17"/>
  <c r="AR766" i="17"/>
  <c r="W753" i="17"/>
  <c r="AR744" i="17"/>
  <c r="W731" i="17"/>
  <c r="AR722" i="17"/>
  <c r="W709" i="17"/>
  <c r="AR700" i="17"/>
  <c r="W687" i="17"/>
  <c r="AR678" i="17"/>
  <c r="W665" i="17"/>
  <c r="AR656" i="17"/>
  <c r="W643" i="17"/>
  <c r="W621" i="17"/>
  <c r="AR612" i="17"/>
  <c r="AR590" i="17"/>
  <c r="W577" i="17"/>
  <c r="AR568" i="17"/>
  <c r="W555" i="17"/>
  <c r="AR546" i="17"/>
  <c r="W533" i="17"/>
  <c r="AR524" i="17"/>
  <c r="W511" i="17"/>
  <c r="W489" i="17"/>
  <c r="AR480" i="17"/>
  <c r="W467" i="17"/>
  <c r="AR458" i="17"/>
  <c r="W445" i="17"/>
  <c r="AR436" i="17"/>
  <c r="W423" i="17"/>
  <c r="AR414" i="17"/>
  <c r="W401" i="17"/>
  <c r="AR392" i="17"/>
  <c r="W379" i="17"/>
  <c r="AR370" i="17"/>
  <c r="W357" i="17"/>
  <c r="AR348" i="17"/>
  <c r="AR326" i="17"/>
  <c r="W313" i="17"/>
  <c r="AR304" i="17"/>
  <c r="W291" i="17"/>
  <c r="AR282" i="17"/>
  <c r="W269" i="17"/>
  <c r="AR260" i="17"/>
  <c r="W247" i="17"/>
  <c r="AR238" i="17"/>
  <c r="W225" i="17"/>
  <c r="AR216" i="17"/>
  <c r="W203" i="17"/>
  <c r="AR194" i="17"/>
  <c r="W181" i="17"/>
  <c r="AR172" i="17"/>
  <c r="W159" i="17"/>
  <c r="AR150" i="17"/>
  <c r="W137" i="17"/>
  <c r="W115" i="17"/>
  <c r="AR106" i="17"/>
  <c r="W93" i="17"/>
  <c r="AR84" i="17"/>
  <c r="AR62" i="17"/>
  <c r="W49" i="17"/>
  <c r="AR40" i="17"/>
  <c r="W27" i="17"/>
  <c r="AR18" i="17"/>
  <c r="W5" i="17"/>
  <c r="AR1162" i="17"/>
  <c r="AR1153" i="17"/>
  <c r="W1140" i="17"/>
  <c r="AR1131" i="17"/>
  <c r="W1118" i="17"/>
  <c r="AR1109" i="17"/>
  <c r="W1096" i="17"/>
  <c r="AR1087" i="17"/>
  <c r="W1074" i="17"/>
  <c r="AR1065" i="17"/>
  <c r="W1052" i="17"/>
  <c r="AR1043" i="17"/>
  <c r="W1030" i="17"/>
  <c r="AR1021" i="17"/>
  <c r="W1008" i="17"/>
  <c r="AR999" i="17"/>
  <c r="W986" i="17"/>
  <c r="AR977" i="17"/>
  <c r="W964" i="17"/>
  <c r="AR933" i="17"/>
  <c r="W920" i="17"/>
  <c r="AR911" i="17"/>
  <c r="W898" i="17"/>
  <c r="W876" i="17"/>
  <c r="W854" i="17"/>
  <c r="AR845" i="17"/>
  <c r="W832" i="17"/>
  <c r="AR823" i="17"/>
  <c r="W810" i="17"/>
  <c r="AR801" i="17"/>
  <c r="W788" i="17"/>
  <c r="AR779" i="17"/>
  <c r="W766" i="17"/>
  <c r="AR757" i="17"/>
  <c r="W744" i="17"/>
  <c r="AR735" i="17"/>
  <c r="W722" i="17"/>
  <c r="AR713" i="17"/>
  <c r="W700" i="17"/>
  <c r="AR669" i="17"/>
  <c r="W656" i="17"/>
  <c r="AR647" i="17"/>
  <c r="W634" i="17"/>
  <c r="AR625" i="17"/>
  <c r="W612" i="17"/>
  <c r="AR603" i="17"/>
  <c r="W590" i="17"/>
  <c r="AR581" i="17"/>
  <c r="AR559" i="17"/>
  <c r="W546" i="17"/>
  <c r="AR537" i="17"/>
  <c r="W524" i="17"/>
  <c r="AR515" i="17"/>
  <c r="W502" i="17"/>
  <c r="AR493" i="17"/>
  <c r="W480" i="17"/>
  <c r="AR471" i="17"/>
  <c r="W458" i="17"/>
  <c r="AR449" i="17"/>
  <c r="AR427" i="17"/>
  <c r="W414" i="17"/>
  <c r="AR405" i="17"/>
  <c r="W392" i="17"/>
  <c r="AR383" i="17"/>
  <c r="W370" i="17"/>
  <c r="AR361" i="17"/>
  <c r="W348" i="17"/>
  <c r="AR339" i="17"/>
  <c r="W326" i="17"/>
  <c r="W304" i="17"/>
  <c r="AR295" i="17"/>
  <c r="W282" i="17"/>
  <c r="AR273" i="17"/>
  <c r="W260" i="17"/>
  <c r="AR251" i="17"/>
  <c r="AR229" i="17"/>
  <c r="W216" i="17"/>
  <c r="W194" i="17"/>
  <c r="AR185" i="17"/>
  <c r="W172" i="17"/>
  <c r="AR163" i="17"/>
  <c r="AR141" i="17"/>
  <c r="AR119" i="17"/>
  <c r="W106" i="17"/>
  <c r="AR97" i="17"/>
  <c r="W84" i="17"/>
  <c r="AR75" i="17"/>
  <c r="W62" i="17"/>
  <c r="AR53" i="17"/>
  <c r="W40" i="17"/>
  <c r="AR31" i="17"/>
  <c r="W18" i="17"/>
  <c r="AR9" i="17"/>
  <c r="W1162" i="17"/>
  <c r="W1153" i="17"/>
  <c r="AR1144" i="17"/>
  <c r="W1131" i="17"/>
  <c r="AR1122" i="17"/>
  <c r="AR1100" i="17"/>
  <c r="W1087" i="17"/>
  <c r="AR1078" i="17"/>
  <c r="W1065" i="17"/>
  <c r="W1043" i="17"/>
  <c r="AR1034" i="17"/>
  <c r="W1021" i="17"/>
  <c r="AR1012" i="17"/>
  <c r="W999" i="17"/>
  <c r="AR990" i="17"/>
  <c r="W977" i="17"/>
  <c r="AR968" i="17"/>
  <c r="AR946" i="17"/>
  <c r="W933" i="17"/>
  <c r="AR924" i="17"/>
  <c r="W911" i="17"/>
  <c r="AR902" i="17"/>
  <c r="W889" i="17"/>
  <c r="AR880" i="17"/>
  <c r="W867" i="17"/>
  <c r="W845" i="17"/>
  <c r="AR836" i="17"/>
  <c r="W823" i="17"/>
  <c r="AR814" i="17"/>
  <c r="W801" i="17"/>
  <c r="AR792" i="17"/>
  <c r="W779" i="17"/>
  <c r="AR770" i="17"/>
  <c r="W757" i="17"/>
  <c r="AR748" i="17"/>
  <c r="W735" i="17"/>
  <c r="AR726" i="17"/>
  <c r="W713" i="17"/>
  <c r="AR704" i="17"/>
  <c r="AR682" i="17"/>
  <c r="W669" i="17"/>
  <c r="AR660" i="17"/>
  <c r="W647" i="17"/>
  <c r="AR638" i="17"/>
  <c r="W625" i="17"/>
  <c r="AR616" i="17"/>
  <c r="W603" i="17"/>
  <c r="AR594" i="17"/>
  <c r="W581" i="17"/>
  <c r="AR572" i="17"/>
  <c r="W559" i="17"/>
  <c r="AR550" i="17"/>
  <c r="W537" i="17"/>
  <c r="W515" i="17"/>
  <c r="AR506" i="17"/>
  <c r="W493" i="17"/>
  <c r="W471" i="17"/>
  <c r="AR462" i="17"/>
  <c r="W449" i="17"/>
  <c r="AR440" i="17"/>
  <c r="W427" i="17"/>
  <c r="AR418" i="17"/>
  <c r="W405" i="17"/>
  <c r="W383" i="17"/>
  <c r="W361" i="17"/>
  <c r="AR352" i="17"/>
  <c r="W339" i="17"/>
  <c r="AR330" i="17"/>
  <c r="W317" i="17"/>
  <c r="AR308" i="17"/>
  <c r="W295" i="17"/>
  <c r="AR286" i="17"/>
  <c r="W273" i="17"/>
  <c r="AR264" i="17"/>
  <c r="W251" i="17"/>
  <c r="AR242" i="17"/>
  <c r="W229" i="17"/>
  <c r="AR220" i="17"/>
  <c r="AR176" i="17"/>
  <c r="W163" i="17"/>
  <c r="AR154" i="17"/>
  <c r="W141" i="17"/>
  <c r="AR132" i="17"/>
  <c r="W119" i="17"/>
  <c r="AR110" i="17"/>
  <c r="W97" i="17"/>
  <c r="AR88" i="17"/>
  <c r="W75" i="17"/>
  <c r="AR66" i="17"/>
  <c r="W53" i="17"/>
  <c r="AR44" i="17"/>
  <c r="W31" i="17"/>
  <c r="AR22" i="17"/>
  <c r="W9" i="17"/>
  <c r="AR1157" i="17"/>
  <c r="W1144" i="17"/>
  <c r="AR1135" i="17"/>
  <c r="W1122" i="17"/>
  <c r="AR1113" i="17"/>
  <c r="W1100" i="17"/>
  <c r="AR1091" i="17"/>
  <c r="W1078" i="17"/>
  <c r="W1056" i="17"/>
  <c r="AR1047" i="17"/>
  <c r="W1034" i="17"/>
  <c r="AR1025" i="17"/>
  <c r="W1012" i="17"/>
  <c r="AR1003" i="17"/>
  <c r="W990" i="17"/>
  <c r="AR981" i="17"/>
  <c r="W968" i="17"/>
  <c r="AR959" i="17"/>
  <c r="W946" i="17"/>
  <c r="AR937" i="17"/>
  <c r="AR915" i="17"/>
  <c r="W902" i="17"/>
  <c r="AR893" i="17"/>
  <c r="W880" i="17"/>
  <c r="W858" i="17"/>
  <c r="W836" i="17"/>
  <c r="AR827" i="17"/>
  <c r="W814" i="17"/>
  <c r="W792" i="17"/>
  <c r="AR783" i="17"/>
  <c r="AR761" i="17"/>
  <c r="W748" i="17"/>
  <c r="AR739" i="17"/>
  <c r="W726" i="17"/>
  <c r="AR717" i="17"/>
  <c r="W704" i="17"/>
  <c r="AR695" i="17"/>
  <c r="W682" i="17"/>
  <c r="AR673" i="17"/>
  <c r="AR651" i="17"/>
  <c r="W638" i="17"/>
  <c r="AR629" i="17"/>
  <c r="AR607" i="17"/>
  <c r="W594" i="17"/>
  <c r="AR585" i="17"/>
  <c r="W572" i="17"/>
  <c r="AR563" i="17"/>
  <c r="W550" i="17"/>
  <c r="AR541" i="17"/>
  <c r="W528" i="17"/>
  <c r="AR519" i="17"/>
  <c r="W506" i="17"/>
  <c r="AR497" i="17"/>
  <c r="W484" i="17"/>
  <c r="AR475" i="17"/>
  <c r="W462" i="17"/>
  <c r="AR453" i="17"/>
  <c r="W440" i="17"/>
  <c r="AR431" i="17"/>
  <c r="W418" i="17"/>
  <c r="AR409" i="17"/>
  <c r="W396" i="17"/>
  <c r="AR387" i="17"/>
  <c r="W374" i="17"/>
  <c r="AR365" i="17"/>
  <c r="W352" i="17"/>
  <c r="W330" i="17"/>
  <c r="AR321" i="17"/>
  <c r="W308" i="17"/>
  <c r="W286" i="17"/>
  <c r="AR277" i="17"/>
  <c r="W264" i="17"/>
  <c r="AR255" i="17"/>
  <c r="W242" i="17"/>
  <c r="AR233" i="17"/>
  <c r="AR211" i="17"/>
  <c r="W198" i="17"/>
  <c r="AR189" i="17"/>
  <c r="W176" i="17"/>
  <c r="AR167" i="17"/>
  <c r="AR145" i="17"/>
  <c r="W132" i="17"/>
  <c r="AR123" i="17"/>
  <c r="W110" i="17"/>
  <c r="AR101" i="17"/>
  <c r="W88" i="17"/>
  <c r="AR79" i="17"/>
  <c r="AR57" i="17"/>
  <c r="AR35" i="17"/>
  <c r="W22" i="17"/>
  <c r="AR13" i="17"/>
  <c r="W1148" i="17"/>
  <c r="AR1139" i="17"/>
  <c r="W1126" i="17"/>
  <c r="AR1117" i="17"/>
  <c r="W1104" i="17"/>
  <c r="W1060" i="17"/>
  <c r="AR1051" i="17"/>
  <c r="W1038" i="17"/>
  <c r="AR1029" i="17"/>
  <c r="W1016" i="17"/>
  <c r="AR1007" i="17"/>
  <c r="AR985" i="17"/>
  <c r="AR963" i="17"/>
  <c r="W950" i="17"/>
  <c r="AR941" i="17"/>
  <c r="W928" i="17"/>
  <c r="AR919" i="17"/>
  <c r="W906" i="17"/>
  <c r="AR897" i="17"/>
  <c r="AR875" i="17"/>
  <c r="W862" i="17"/>
  <c r="AR853" i="17"/>
  <c r="W818" i="17"/>
  <c r="AR809" i="17"/>
  <c r="W796" i="17"/>
  <c r="AR787" i="17"/>
  <c r="W774" i="17"/>
  <c r="W752" i="17"/>
  <c r="AR743" i="17"/>
  <c r="W730" i="17"/>
  <c r="AR721" i="17"/>
  <c r="W708" i="17"/>
  <c r="AR699" i="17"/>
  <c r="W686" i="17"/>
  <c r="AR677" i="17"/>
  <c r="W664" i="17"/>
  <c r="AR655" i="17"/>
  <c r="W642" i="17"/>
  <c r="W620" i="17"/>
  <c r="AR611" i="17"/>
  <c r="W598" i="17"/>
  <c r="AR589" i="17"/>
  <c r="W576" i="17"/>
  <c r="W554" i="17"/>
  <c r="AR545" i="17"/>
  <c r="W532" i="17"/>
  <c r="AR523" i="17"/>
  <c r="W510" i="17"/>
  <c r="AR501" i="17"/>
  <c r="W488" i="17"/>
  <c r="AR479" i="17"/>
  <c r="W466" i="17"/>
  <c r="AR457" i="17"/>
  <c r="W444" i="17"/>
  <c r="AR435" i="17"/>
  <c r="W422" i="17"/>
  <c r="AR413" i="17"/>
  <c r="W400" i="17"/>
  <c r="W378" i="17"/>
  <c r="AR369" i="17"/>
  <c r="W356" i="17"/>
  <c r="W334" i="17"/>
  <c r="AR325" i="17"/>
  <c r="W290" i="17"/>
  <c r="AR281" i="17"/>
  <c r="W268" i="17"/>
  <c r="AR259" i="17"/>
  <c r="W246" i="17"/>
  <c r="AR237" i="17"/>
  <c r="W224" i="17"/>
  <c r="AR215" i="17"/>
  <c r="W202" i="17"/>
  <c r="AR193" i="17"/>
  <c r="W180" i="17"/>
  <c r="AR171" i="17"/>
  <c r="W158" i="17"/>
  <c r="AR149" i="17"/>
  <c r="W136" i="17"/>
  <c r="AR127" i="17"/>
  <c r="W114" i="17"/>
  <c r="AR105" i="17"/>
  <c r="W92" i="17"/>
  <c r="AR83" i="17"/>
  <c r="W70" i="17"/>
  <c r="AR61" i="17"/>
  <c r="W48" i="17"/>
  <c r="AR39" i="17"/>
  <c r="W26" i="17"/>
  <c r="AR17" i="17"/>
  <c r="W4" i="17"/>
  <c r="AR624" i="17"/>
  <c r="AR470" i="17"/>
  <c r="AR448" i="17"/>
  <c r="W435" i="17"/>
  <c r="AR426" i="17"/>
  <c r="AR404" i="17"/>
  <c r="AR1161" i="17"/>
  <c r="W1139" i="17"/>
  <c r="AR1130" i="17"/>
  <c r="W1117" i="17"/>
  <c r="AR1108" i="17"/>
  <c r="AR1086" i="17"/>
  <c r="AR1064" i="17"/>
  <c r="W1051" i="17"/>
  <c r="W1029" i="17"/>
  <c r="AR998" i="17"/>
  <c r="W985" i="17"/>
  <c r="AR976" i="17"/>
  <c r="W963" i="17"/>
  <c r="AR954" i="17"/>
  <c r="W941" i="17"/>
  <c r="AR932" i="17"/>
  <c r="AR910" i="17"/>
  <c r="AR888" i="17"/>
  <c r="W875" i="17"/>
  <c r="AR866" i="17"/>
  <c r="AR844" i="17"/>
  <c r="W831" i="17"/>
  <c r="AR822" i="17"/>
  <c r="W809" i="17"/>
  <c r="AR800" i="17"/>
  <c r="AR778" i="17"/>
  <c r="W765" i="17"/>
  <c r="AR756" i="17"/>
  <c r="W743" i="17"/>
  <c r="W721" i="17"/>
  <c r="AR712" i="17"/>
  <c r="W699" i="17"/>
  <c r="AR690" i="17"/>
  <c r="W677" i="17"/>
  <c r="AR668" i="17"/>
  <c r="W655" i="17"/>
  <c r="AR646" i="17"/>
  <c r="W633" i="17"/>
  <c r="W611" i="17"/>
  <c r="AR602" i="17"/>
  <c r="W589" i="17"/>
  <c r="AR580" i="17"/>
  <c r="W567" i="17"/>
  <c r="AR558" i="17"/>
  <c r="W545" i="17"/>
  <c r="AR536" i="17"/>
  <c r="W523" i="17"/>
  <c r="AR514" i="17"/>
  <c r="W501" i="17"/>
  <c r="W479" i="17"/>
  <c r="W457" i="17"/>
  <c r="W413" i="17"/>
  <c r="W1152" i="17"/>
  <c r="AR1143" i="17"/>
  <c r="W1130" i="17"/>
  <c r="W1108" i="17"/>
  <c r="AR1099" i="17"/>
  <c r="W1086" i="17"/>
  <c r="AR1077" i="17"/>
  <c r="AR1055" i="17"/>
  <c r="W1042" i="17"/>
  <c r="AR1033" i="17"/>
  <c r="W1020" i="17"/>
  <c r="AR1011" i="17"/>
  <c r="W998" i="17"/>
  <c r="AR989" i="17"/>
  <c r="W976" i="17"/>
  <c r="W954" i="17"/>
  <c r="AR945" i="17"/>
  <c r="W932" i="17"/>
  <c r="AR923" i="17"/>
  <c r="AR901" i="17"/>
  <c r="W888" i="17"/>
  <c r="AR879" i="17"/>
  <c r="W866" i="17"/>
  <c r="AR857" i="17"/>
  <c r="W844" i="17"/>
  <c r="W822" i="17"/>
  <c r="AR791" i="17"/>
  <c r="AR769" i="17"/>
  <c r="W756" i="17"/>
  <c r="AR747" i="17"/>
  <c r="W734" i="17"/>
  <c r="AR703" i="17"/>
  <c r="AR681" i="17"/>
  <c r="W668" i="17"/>
  <c r="AR659" i="17"/>
  <c r="W646" i="17"/>
  <c r="AR637" i="17"/>
  <c r="W624" i="17"/>
  <c r="AR615" i="17"/>
  <c r="W602" i="17"/>
  <c r="AR593" i="17"/>
  <c r="AR571" i="17"/>
  <c r="W558" i="17"/>
  <c r="AR549" i="17"/>
  <c r="W536" i="17"/>
  <c r="AR527" i="17"/>
  <c r="W514" i="17"/>
  <c r="AR505" i="17"/>
  <c r="W492" i="17"/>
  <c r="AR461" i="17"/>
  <c r="W448" i="17"/>
  <c r="AR439" i="17"/>
  <c r="W426" i="17"/>
  <c r="AR417" i="17"/>
  <c r="W404" i="17"/>
  <c r="AR395" i="17"/>
  <c r="W382" i="17"/>
  <c r="AR373" i="17"/>
  <c r="W360" i="17"/>
  <c r="AR351" i="17"/>
  <c r="W338" i="17"/>
  <c r="AR329" i="17"/>
  <c r="W316" i="17"/>
  <c r="AR307" i="17"/>
  <c r="W294" i="17"/>
  <c r="AR285" i="17"/>
  <c r="W272" i="17"/>
  <c r="AR263" i="17"/>
  <c r="W250" i="17"/>
  <c r="AR241" i="17"/>
  <c r="W228" i="17"/>
  <c r="W206" i="17"/>
  <c r="AR197" i="17"/>
  <c r="W184" i="17"/>
  <c r="AR175" i="17"/>
  <c r="W162" i="17"/>
  <c r="AR153" i="17"/>
  <c r="W140" i="17"/>
  <c r="W118" i="17"/>
  <c r="W96" i="17"/>
  <c r="W74" i="17"/>
  <c r="AR21" i="17"/>
  <c r="W8" i="17"/>
  <c r="W1156" i="17"/>
  <c r="AR1147" i="17"/>
  <c r="W1134" i="17"/>
  <c r="AR1125" i="17"/>
  <c r="W1112" i="17"/>
  <c r="AR1103" i="17"/>
  <c r="W1090" i="17"/>
  <c r="AR1081" i="17"/>
  <c r="AR1059" i="17"/>
  <c r="W1046" i="17"/>
  <c r="AR1037" i="17"/>
  <c r="W1024" i="17"/>
  <c r="AR1015" i="17"/>
  <c r="W1002" i="17"/>
  <c r="AR993" i="17"/>
  <c r="AR971" i="17"/>
  <c r="W958" i="17"/>
  <c r="W936" i="17"/>
  <c r="AR927" i="17"/>
  <c r="W914" i="17"/>
  <c r="AR905" i="17"/>
  <c r="W892" i="17"/>
  <c r="W870" i="17"/>
  <c r="AR861" i="17"/>
  <c r="W848" i="17"/>
  <c r="AR839" i="17"/>
  <c r="W826" i="17"/>
  <c r="AR817" i="17"/>
  <c r="W804" i="17"/>
  <c r="AR795" i="17"/>
  <c r="W782" i="17"/>
  <c r="AR773" i="17"/>
  <c r="W760" i="17"/>
  <c r="AR751" i="17"/>
  <c r="W738" i="17"/>
  <c r="AR729" i="17"/>
  <c r="AR707" i="17"/>
  <c r="W694" i="17"/>
  <c r="AR685" i="17"/>
  <c r="W672" i="17"/>
  <c r="W650" i="17"/>
  <c r="AR641" i="17"/>
  <c r="W628" i="17"/>
  <c r="AR619" i="17"/>
  <c r="W606" i="17"/>
  <c r="AR597" i="17"/>
  <c r="W584" i="17"/>
  <c r="AR553" i="17"/>
  <c r="W540" i="17"/>
  <c r="AR531" i="17"/>
  <c r="W518" i="17"/>
  <c r="AR509" i="17"/>
  <c r="W496" i="17"/>
  <c r="W474" i="17"/>
  <c r="W452" i="17"/>
  <c r="AR443" i="17"/>
  <c r="W430" i="17"/>
  <c r="AR421" i="17"/>
  <c r="AR399" i="17"/>
  <c r="W386" i="17"/>
  <c r="W364" i="17"/>
  <c r="AR355" i="17"/>
  <c r="AR1160" i="17"/>
  <c r="W1147" i="17"/>
  <c r="AR1138" i="17"/>
  <c r="W1125" i="17"/>
  <c r="AR1116" i="17"/>
  <c r="W1103" i="17"/>
  <c r="AR1094" i="17"/>
  <c r="AR1072" i="17"/>
  <c r="AR1050" i="17"/>
  <c r="W1037" i="17"/>
  <c r="AR1028" i="17"/>
  <c r="W1015" i="17"/>
  <c r="AR1006" i="17"/>
  <c r="W993" i="17"/>
  <c r="AR984" i="17"/>
  <c r="W971" i="17"/>
  <c r="AR962" i="17"/>
  <c r="W949" i="17"/>
  <c r="AR940" i="17"/>
  <c r="W927" i="17"/>
  <c r="AR918" i="17"/>
  <c r="W905" i="17"/>
  <c r="AR896" i="17"/>
  <c r="W883" i="17"/>
  <c r="W861" i="17"/>
  <c r="AR852" i="17"/>
  <c r="W839" i="17"/>
  <c r="AR830" i="17"/>
  <c r="AR808" i="17"/>
  <c r="W795" i="17"/>
  <c r="AR764" i="17"/>
  <c r="W751" i="17"/>
  <c r="AR742" i="17"/>
  <c r="W729" i="17"/>
  <c r="AR720" i="17"/>
  <c r="AR698" i="17"/>
  <c r="W685" i="17"/>
  <c r="AR676" i="17"/>
  <c r="W663" i="17"/>
  <c r="AR654" i="17"/>
  <c r="AR632" i="17"/>
  <c r="W619" i="17"/>
  <c r="AR610" i="17"/>
  <c r="W597" i="17"/>
  <c r="AR588" i="17"/>
  <c r="W575" i="17"/>
  <c r="AR566" i="17"/>
  <c r="W553" i="17"/>
  <c r="AR544" i="17"/>
  <c r="W531" i="17"/>
  <c r="AR522" i="17"/>
  <c r="W509" i="17"/>
  <c r="AR500" i="17"/>
  <c r="W487" i="17"/>
  <c r="AR478" i="17"/>
  <c r="W465" i="17"/>
  <c r="W1160" i="17"/>
  <c r="AR1151" i="17"/>
  <c r="W1138" i="17"/>
  <c r="W1116" i="17"/>
  <c r="W1094" i="17"/>
  <c r="AR1085" i="17"/>
  <c r="AR1063" i="17"/>
  <c r="W1050" i="17"/>
  <c r="AR1041" i="17"/>
  <c r="W1028" i="17"/>
  <c r="AR1019" i="17"/>
  <c r="W1006" i="17"/>
  <c r="W984" i="17"/>
  <c r="AR975" i="17"/>
  <c r="W962" i="17"/>
  <c r="AR953" i="17"/>
  <c r="W940" i="17"/>
  <c r="AR931" i="17"/>
  <c r="W918" i="17"/>
  <c r="AR909" i="17"/>
  <c r="W896" i="17"/>
  <c r="AR887" i="17"/>
  <c r="W874" i="17"/>
  <c r="AR865" i="17"/>
  <c r="W852" i="17"/>
  <c r="AR843" i="17"/>
  <c r="W830" i="17"/>
  <c r="AR821" i="17"/>
  <c r="W808" i="17"/>
  <c r="AR799" i="17"/>
  <c r="W786" i="17"/>
  <c r="W764" i="17"/>
  <c r="AR755" i="17"/>
  <c r="W742" i="17"/>
  <c r="AR733" i="17"/>
  <c r="W720" i="17"/>
  <c r="W698" i="17"/>
  <c r="AR689" i="17"/>
  <c r="W676" i="17"/>
  <c r="AR667" i="17"/>
  <c r="W654" i="17"/>
  <c r="AR645" i="17"/>
  <c r="W632" i="17"/>
  <c r="AR623" i="17"/>
  <c r="W610" i="17"/>
  <c r="AR601" i="17"/>
  <c r="AR579" i="17"/>
  <c r="W566" i="17"/>
  <c r="AR557" i="17"/>
  <c r="W544" i="17"/>
  <c r="AR535" i="17"/>
  <c r="AR513" i="17"/>
  <c r="W500" i="17"/>
  <c r="AR491" i="17"/>
  <c r="W478" i="17"/>
  <c r="AR469" i="17"/>
  <c r="W456" i="17"/>
  <c r="AR447" i="17"/>
  <c r="W434" i="17"/>
  <c r="AR425" i="17"/>
  <c r="W412" i="17"/>
  <c r="AR403" i="17"/>
  <c r="W390" i="17"/>
  <c r="W368" i="17"/>
  <c r="AR359" i="17"/>
  <c r="W346" i="17"/>
  <c r="AR1146" i="17"/>
  <c r="W1133" i="17"/>
  <c r="AR1124" i="17"/>
  <c r="W1111" i="17"/>
  <c r="AR1102" i="17"/>
  <c r="W1089" i="17"/>
  <c r="AR1080" i="17"/>
  <c r="AR1058" i="17"/>
  <c r="W1045" i="17"/>
  <c r="AR1036" i="17"/>
  <c r="W1023" i="17"/>
  <c r="AR1014" i="17"/>
  <c r="W1001" i="17"/>
  <c r="AR992" i="17"/>
  <c r="W979" i="17"/>
  <c r="AR970" i="17"/>
  <c r="W957" i="17"/>
  <c r="AR948" i="17"/>
  <c r="W935" i="17"/>
  <c r="AR926" i="17"/>
  <c r="W913" i="17"/>
  <c r="AR904" i="17"/>
  <c r="AR882" i="17"/>
  <c r="W869" i="17"/>
  <c r="AR860" i="17"/>
  <c r="W847" i="17"/>
  <c r="AR838" i="17"/>
  <c r="W825" i="17"/>
  <c r="W803" i="17"/>
  <c r="AR794" i="17"/>
  <c r="W781" i="17"/>
  <c r="AR772" i="17"/>
  <c r="W759" i="17"/>
  <c r="W737" i="17"/>
  <c r="AR728" i="17"/>
  <c r="W715" i="17"/>
  <c r="AR706" i="17"/>
  <c r="W693" i="17"/>
  <c r="AR684" i="17"/>
  <c r="W671" i="17"/>
  <c r="W649" i="17"/>
  <c r="AR640" i="17"/>
  <c r="W627" i="17"/>
  <c r="W605" i="17"/>
  <c r="AR596" i="17"/>
  <c r="W583" i="17"/>
  <c r="AR574" i="17"/>
  <c r="W561" i="17"/>
  <c r="AR552" i="17"/>
  <c r="W539" i="17"/>
  <c r="AR530" i="17"/>
  <c r="W517" i="17"/>
  <c r="AR508" i="17"/>
  <c r="W495" i="17"/>
  <c r="AR486" i="17"/>
  <c r="AR464" i="17"/>
  <c r="W451" i="17"/>
  <c r="AR442" i="17"/>
  <c r="W429" i="17"/>
  <c r="AR420" i="17"/>
  <c r="W407" i="17"/>
  <c r="AR398" i="17"/>
  <c r="W385" i="17"/>
  <c r="AR376" i="17"/>
  <c r="W363" i="17"/>
  <c r="AR354" i="17"/>
  <c r="W1150" i="17"/>
  <c r="AR1141" i="17"/>
  <c r="AR1119" i="17"/>
  <c r="W1106" i="17"/>
  <c r="AR1097" i="17"/>
  <c r="W1084" i="17"/>
  <c r="W1062" i="17"/>
  <c r="AR1053" i="17"/>
  <c r="W1040" i="17"/>
  <c r="AR1031" i="17"/>
  <c r="W1018" i="17"/>
  <c r="AR1009" i="17"/>
  <c r="W996" i="17"/>
  <c r="AR987" i="17"/>
  <c r="W974" i="17"/>
  <c r="AR965" i="17"/>
  <c r="W952" i="17"/>
  <c r="AR943" i="17"/>
  <c r="W930" i="17"/>
  <c r="AR921" i="17"/>
  <c r="AR899" i="17"/>
  <c r="W886" i="17"/>
  <c r="AR877" i="17"/>
  <c r="W864" i="17"/>
  <c r="W842" i="17"/>
  <c r="AR833" i="17"/>
  <c r="W820" i="17"/>
  <c r="W798" i="17"/>
  <c r="AR789" i="17"/>
  <c r="W776" i="17"/>
  <c r="AR767" i="17"/>
  <c r="W754" i="17"/>
  <c r="AR745" i="17"/>
  <c r="AR723" i="17"/>
  <c r="W710" i="17"/>
  <c r="AR701" i="17"/>
  <c r="W666" i="17"/>
  <c r="AR657" i="17"/>
  <c r="W644" i="17"/>
  <c r="AR635" i="17"/>
  <c r="W622" i="17"/>
  <c r="AR613" i="17"/>
  <c r="W600" i="17"/>
  <c r="AR591" i="17"/>
  <c r="W578" i="17"/>
  <c r="AR569" i="17"/>
  <c r="AR547" i="17"/>
  <c r="W534" i="17"/>
  <c r="AR525" i="17"/>
  <c r="W512" i="17"/>
  <c r="W490" i="17"/>
  <c r="AR481" i="17"/>
  <c r="AR459" i="17"/>
  <c r="W446" i="17"/>
  <c r="AR437" i="17"/>
  <c r="AR1154" i="17"/>
  <c r="AR1132" i="17"/>
  <c r="W1119" i="17"/>
  <c r="AR1110" i="17"/>
  <c r="W1097" i="17"/>
  <c r="W1075" i="17"/>
  <c r="AR1066" i="17"/>
  <c r="W1053" i="17"/>
  <c r="AR1044" i="17"/>
  <c r="W1031" i="17"/>
  <c r="AR1022" i="17"/>
  <c r="W1009" i="17"/>
  <c r="AR1000" i="17"/>
  <c r="W987" i="17"/>
  <c r="AR978" i="17"/>
  <c r="W965" i="17"/>
  <c r="AR956" i="17"/>
  <c r="W943" i="17"/>
  <c r="AR934" i="17"/>
  <c r="W921" i="17"/>
  <c r="AR912" i="17"/>
  <c r="W899" i="17"/>
  <c r="AR890" i="17"/>
  <c r="W877" i="17"/>
  <c r="AR868" i="17"/>
  <c r="W855" i="17"/>
  <c r="W833" i="17"/>
  <c r="AR824" i="17"/>
  <c r="W789" i="17"/>
  <c r="AR780" i="17"/>
  <c r="W767" i="17"/>
  <c r="AR758" i="17"/>
  <c r="W745" i="17"/>
  <c r="AR736" i="17"/>
  <c r="W723" i="17"/>
  <c r="AR714" i="17"/>
  <c r="W701" i="17"/>
  <c r="AR692" i="17"/>
  <c r="AR670" i="17"/>
  <c r="W657" i="17"/>
  <c r="AR648" i="17"/>
  <c r="W635" i="17"/>
  <c r="AR626" i="17"/>
  <c r="W613" i="17"/>
  <c r="AR604" i="17"/>
  <c r="W591" i="17"/>
  <c r="AR582" i="17"/>
  <c r="W569" i="17"/>
  <c r="AR560" i="17"/>
  <c r="W547" i="17"/>
  <c r="AR538" i="17"/>
  <c r="W525" i="17"/>
  <c r="W503" i="17"/>
  <c r="AR494" i="17"/>
  <c r="W481" i="17"/>
  <c r="AR472" i="17"/>
  <c r="W459" i="17"/>
  <c r="W437" i="17"/>
  <c r="AR428" i="17"/>
  <c r="W415" i="17"/>
  <c r="AR406" i="17"/>
  <c r="W393" i="17"/>
  <c r="AR384" i="17"/>
  <c r="W371" i="17"/>
  <c r="AR362" i="17"/>
  <c r="W349" i="17"/>
  <c r="AR8" i="17"/>
  <c r="W13" i="17"/>
  <c r="AR23" i="17"/>
  <c r="W28" i="17"/>
  <c r="W82" i="17"/>
  <c r="W102" i="17"/>
  <c r="W107" i="17"/>
  <c r="W112" i="17"/>
  <c r="AR161" i="17"/>
  <c r="AR166" i="17"/>
  <c r="AR181" i="17"/>
  <c r="AR186" i="17"/>
  <c r="AR235" i="17"/>
  <c r="AR240" i="17"/>
  <c r="AR245" i="17"/>
  <c r="AR250" i="17"/>
  <c r="W255" i="17"/>
  <c r="AR265" i="17"/>
  <c r="W270" i="17"/>
  <c r="W275" i="17"/>
  <c r="W324" i="17"/>
  <c r="W329" i="17"/>
  <c r="W344" i="17"/>
  <c r="W376" i="17"/>
  <c r="W387" i="17"/>
  <c r="W476" i="17"/>
  <c r="W482" i="17"/>
  <c r="W551" i="17"/>
  <c r="AR620" i="17"/>
  <c r="W626" i="17"/>
  <c r="AR631" i="17"/>
  <c r="AR643" i="17"/>
  <c r="AR666" i="17"/>
  <c r="W689" i="17"/>
  <c r="W695" i="17"/>
  <c r="W718" i="17"/>
  <c r="W724" i="17"/>
  <c r="AR862" i="17"/>
  <c r="W868" i="17"/>
  <c r="AR873" i="17"/>
  <c r="AR891" i="17"/>
  <c r="AR908" i="17"/>
  <c r="AR914" i="17"/>
  <c r="W931" i="17"/>
  <c r="W937" i="17"/>
  <c r="W960" i="17"/>
  <c r="W966" i="17"/>
  <c r="W1035" i="17"/>
  <c r="AR1104" i="17"/>
  <c r="W1110" i="17"/>
  <c r="AR1115" i="17"/>
  <c r="AR1127" i="17"/>
  <c r="AR1133" i="17"/>
  <c r="AR1150" i="17"/>
  <c r="AR1156" i="17"/>
  <c r="AR28" i="17"/>
  <c r="AR33" i="17"/>
  <c r="AR82" i="17"/>
  <c r="AR102" i="17"/>
  <c r="AR112" i="17"/>
  <c r="W122" i="17"/>
  <c r="W142" i="17"/>
  <c r="W171" i="17"/>
  <c r="W191" i="17"/>
  <c r="W196" i="17"/>
  <c r="W201" i="17"/>
  <c r="W221" i="17"/>
  <c r="AR270" i="17"/>
  <c r="AR275" i="17"/>
  <c r="AR324" i="17"/>
  <c r="AR344" i="17"/>
  <c r="AR360" i="17"/>
  <c r="AR371" i="17"/>
  <c r="W403" i="17"/>
  <c r="W409" i="17"/>
  <c r="W425" i="17"/>
  <c r="W431" i="17"/>
  <c r="W442" i="17"/>
  <c r="AR476" i="17"/>
  <c r="AR482" i="17"/>
  <c r="W499" i="17"/>
  <c r="W505" i="17"/>
  <c r="AR551" i="17"/>
  <c r="W574" i="17"/>
  <c r="AR718" i="17"/>
  <c r="AR724" i="17"/>
  <c r="W741" i="17"/>
  <c r="AR793" i="17"/>
  <c r="W816" i="17"/>
  <c r="AR960" i="17"/>
  <c r="AR966" i="17"/>
  <c r="W983" i="17"/>
  <c r="W989" i="17"/>
  <c r="AR1035" i="17"/>
  <c r="W1058" i="17"/>
  <c r="AR4" i="17"/>
  <c r="W14" i="17"/>
  <c r="W19" i="17"/>
  <c r="W24" i="17"/>
  <c r="AR73" i="17"/>
  <c r="AR93" i="17"/>
  <c r="AR98" i="17"/>
  <c r="AR147" i="17"/>
  <c r="AR152" i="17"/>
  <c r="AR157" i="17"/>
  <c r="AR162" i="17"/>
  <c r="W167" i="17"/>
  <c r="AR177" i="17"/>
  <c r="W182" i="17"/>
  <c r="W187" i="17"/>
  <c r="W236" i="17"/>
  <c r="W241" i="17"/>
  <c r="AR246" i="17"/>
  <c r="W256" i="17"/>
  <c r="W266" i="17"/>
  <c r="AR315" i="17"/>
  <c r="AR320" i="17"/>
  <c r="AR335" i="17"/>
  <c r="AR340" i="17"/>
  <c r="W388" i="17"/>
  <c r="AR454" i="17"/>
  <c r="W460" i="17"/>
  <c r="AR598" i="17"/>
  <c r="AR609" i="17"/>
  <c r="AR621" i="17"/>
  <c r="AR627" i="17"/>
  <c r="AR644" i="17"/>
  <c r="AR650" i="17"/>
  <c r="W673" i="17"/>
  <c r="W702" i="17"/>
  <c r="W771" i="17"/>
  <c r="AR840" i="17"/>
  <c r="W846" i="17"/>
  <c r="AR851" i="17"/>
  <c r="AR863" i="17"/>
  <c r="AR869" i="17"/>
  <c r="AR886" i="17"/>
  <c r="AR892" i="17"/>
  <c r="W909" i="17"/>
  <c r="W915" i="17"/>
  <c r="W938" i="17"/>
  <c r="W944" i="17"/>
  <c r="W1013" i="17"/>
  <c r="AR1082" i="17"/>
  <c r="W1088" i="17"/>
  <c r="AR1105" i="17"/>
  <c r="AR1111" i="17"/>
  <c r="AR1128" i="17"/>
  <c r="AR1134" i="17"/>
  <c r="W1151" i="17"/>
  <c r="W1157" i="17"/>
  <c r="AR14" i="17"/>
  <c r="AR19" i="17"/>
  <c r="AR24" i="17"/>
  <c r="W29" i="17"/>
  <c r="W34" i="17"/>
  <c r="W54" i="17"/>
  <c r="W83" i="17"/>
  <c r="W103" i="17"/>
  <c r="W108" i="17"/>
  <c r="W113" i="17"/>
  <c r="W133" i="17"/>
  <c r="AR182" i="17"/>
  <c r="AR256" i="17"/>
  <c r="AR261" i="17"/>
  <c r="AR266" i="17"/>
  <c r="W271" i="17"/>
  <c r="W296" i="17"/>
  <c r="W325" i="17"/>
  <c r="W345" i="17"/>
  <c r="W372" i="17"/>
  <c r="AR388" i="17"/>
  <c r="W410" i="17"/>
  <c r="W432" i="17"/>
  <c r="W443" i="17"/>
  <c r="AR460" i="17"/>
  <c r="W477" i="17"/>
  <c r="W483" i="17"/>
  <c r="AR529" i="17"/>
  <c r="W552" i="17"/>
  <c r="AR696" i="17"/>
  <c r="AR702" i="17"/>
  <c r="W719" i="17"/>
  <c r="W725" i="17"/>
  <c r="AR771" i="17"/>
  <c r="AR938" i="17"/>
  <c r="AR944" i="17"/>
  <c r="W961" i="17"/>
  <c r="W967" i="17"/>
  <c r="AR1013" i="17"/>
  <c r="W1036" i="17"/>
  <c r="W1163" i="17"/>
  <c r="W10" i="17"/>
  <c r="W39" i="17"/>
  <c r="W59" i="17"/>
  <c r="W69" i="17"/>
  <c r="AR143" i="17"/>
  <c r="AR192" i="17"/>
  <c r="AR212" i="17"/>
  <c r="AR217" i="17"/>
  <c r="AR222" i="17"/>
  <c r="W227" i="17"/>
  <c r="W232" i="17"/>
  <c r="W252" i="17"/>
  <c r="W281" i="17"/>
  <c r="W301" i="17"/>
  <c r="W306" i="17"/>
  <c r="W311" i="17"/>
  <c r="W331" i="17"/>
  <c r="W367" i="17"/>
  <c r="W416" i="17"/>
  <c r="AR438" i="17"/>
  <c r="AR564" i="17"/>
  <c r="AR570" i="17"/>
  <c r="W587" i="17"/>
  <c r="W593" i="17"/>
  <c r="AR639" i="17"/>
  <c r="W662" i="17"/>
  <c r="AR806" i="17"/>
  <c r="W835" i="17"/>
  <c r="AR881" i="17"/>
  <c r="AR1048" i="17"/>
  <c r="AR1054" i="17"/>
  <c r="W1071" i="17"/>
  <c r="W1077" i="17"/>
  <c r="AR1123" i="17"/>
  <c r="W1146" i="17"/>
  <c r="AR10" i="17"/>
  <c r="AR64" i="17"/>
  <c r="W148" i="17"/>
  <c r="W173" i="17"/>
  <c r="AR247" i="17"/>
  <c r="AR311" i="17"/>
  <c r="AR378" i="17"/>
  <c r="AR576" i="17"/>
  <c r="AR599" i="17"/>
  <c r="AR622" i="17"/>
  <c r="AR628" i="17"/>
  <c r="W651" i="17"/>
  <c r="W680" i="17"/>
  <c r="W749" i="17"/>
  <c r="AR818" i="17"/>
  <c r="W824" i="17"/>
  <c r="AR829" i="17"/>
  <c r="AR841" i="17"/>
  <c r="AR847" i="17"/>
  <c r="AR864" i="17"/>
  <c r="W887" i="17"/>
  <c r="W893" i="17"/>
  <c r="W916" i="17"/>
  <c r="W922" i="17"/>
  <c r="W991" i="17"/>
  <c r="AR1060" i="17"/>
  <c r="W1066" i="17"/>
  <c r="AR1071" i="17"/>
  <c r="AR1083" i="17"/>
  <c r="AR1089" i="17"/>
  <c r="AR1106" i="17"/>
  <c r="AR1112" i="17"/>
  <c r="W1129" i="17"/>
  <c r="W1135" i="17"/>
  <c r="W1158" i="17"/>
  <c r="AR5" i="17"/>
  <c r="AR59" i="17"/>
  <c r="AR69" i="17"/>
  <c r="W79" i="17"/>
  <c r="W94" i="17"/>
  <c r="W99" i="17"/>
  <c r="W153" i="17"/>
  <c r="AR158" i="17"/>
  <c r="W168" i="17"/>
  <c r="W178" i="17"/>
  <c r="AR227" i="17"/>
  <c r="AR232" i="17"/>
  <c r="AR252" i="17"/>
  <c r="AR301" i="17"/>
  <c r="AR316" i="17"/>
  <c r="W321" i="17"/>
  <c r="W336" i="17"/>
  <c r="W351" i="17"/>
  <c r="AR367" i="17"/>
  <c r="AR394" i="17"/>
  <c r="AR416" i="17"/>
  <c r="W455" i="17"/>
  <c r="W507" i="17"/>
  <c r="AR587" i="17"/>
  <c r="AR605" i="17"/>
  <c r="W15" i="17"/>
  <c r="W20" i="17"/>
  <c r="W25" i="17"/>
  <c r="W45" i="17"/>
  <c r="AR94" i="17"/>
  <c r="AR99" i="17"/>
  <c r="AR148" i="17"/>
  <c r="AR168" i="17"/>
  <c r="AR173" i="17"/>
  <c r="AR178" i="17"/>
  <c r="W183" i="17"/>
  <c r="W188" i="17"/>
  <c r="W208" i="17"/>
  <c r="W237" i="17"/>
  <c r="W257" i="17"/>
  <c r="W262" i="17"/>
  <c r="W267" i="17"/>
  <c r="W287" i="17"/>
  <c r="AR336" i="17"/>
  <c r="AR341" i="17"/>
  <c r="W389" i="17"/>
  <c r="AR444" i="17"/>
  <c r="W450" i="17"/>
  <c r="W461" i="17"/>
  <c r="AR507" i="17"/>
  <c r="W530" i="17"/>
  <c r="AR674" i="17"/>
  <c r="AR680" i="17"/>
  <c r="W697" i="17"/>
  <c r="W703" i="17"/>
  <c r="AR749" i="17"/>
  <c r="W772" i="17"/>
  <c r="AR916" i="17"/>
  <c r="AR922" i="17"/>
  <c r="W939" i="17"/>
  <c r="W945" i="17"/>
  <c r="AR991" i="17"/>
  <c r="W1014" i="17"/>
  <c r="AR1158" i="17"/>
  <c r="W341" i="17"/>
  <c r="AR15" i="17"/>
  <c r="AR20" i="17"/>
  <c r="AR25" i="17"/>
  <c r="AR30" i="17"/>
  <c r="W35" i="17"/>
  <c r="AR45" i="17"/>
  <c r="W50" i="17"/>
  <c r="W55" i="17"/>
  <c r="W104" i="17"/>
  <c r="AR114" i="17"/>
  <c r="W124" i="17"/>
  <c r="W129" i="17"/>
  <c r="W134" i="17"/>
  <c r="AR183" i="17"/>
  <c r="AR188" i="17"/>
  <c r="AR203" i="17"/>
  <c r="AR208" i="17"/>
  <c r="AR257" i="17"/>
  <c r="AR262" i="17"/>
  <c r="AR267" i="17"/>
  <c r="AR272" i="17"/>
  <c r="W277" i="17"/>
  <c r="AR287" i="17"/>
  <c r="W292" i="17"/>
  <c r="W297" i="17"/>
  <c r="AR346" i="17"/>
  <c r="AR357" i="17"/>
  <c r="W373" i="17"/>
  <c r="AR389" i="17"/>
  <c r="AR400" i="17"/>
  <c r="W411" i="17"/>
  <c r="AR422" i="17"/>
  <c r="W433" i="17"/>
  <c r="AR467" i="17"/>
  <c r="AR473" i="17"/>
  <c r="AR490" i="17"/>
  <c r="AR496" i="17"/>
  <c r="W513" i="17"/>
  <c r="W519" i="17"/>
  <c r="W617" i="17"/>
  <c r="AR686" i="17"/>
  <c r="W692" i="17"/>
  <c r="AR709" i="17"/>
  <c r="AR738" i="17"/>
  <c r="W755" i="17"/>
  <c r="W761" i="17"/>
  <c r="W784" i="17"/>
  <c r="W790" i="17"/>
  <c r="W859" i="17"/>
  <c r="AR928" i="17"/>
  <c r="W934" i="17"/>
  <c r="AR939" i="17"/>
  <c r="AR951" i="17"/>
  <c r="AR957" i="17"/>
  <c r="AR974" i="17"/>
  <c r="W997" i="17"/>
  <c r="W1003" i="17"/>
  <c r="W1026" i="17"/>
  <c r="W1032" i="17"/>
  <c r="W1101" i="17"/>
  <c r="AR50" i="17"/>
  <c r="AR55" i="17"/>
  <c r="AR104" i="17"/>
  <c r="AR124" i="17"/>
  <c r="AR129" i="17"/>
  <c r="AR134" i="17"/>
  <c r="W139" i="17"/>
  <c r="W193" i="17"/>
  <c r="W213" i="17"/>
  <c r="W218" i="17"/>
  <c r="W223" i="17"/>
  <c r="W243" i="17"/>
  <c r="AR292" i="17"/>
  <c r="AR297" i="17"/>
  <c r="W428" i="17"/>
  <c r="AR542" i="17"/>
  <c r="AR548" i="17"/>
  <c r="W571" i="17"/>
  <c r="AR617" i="17"/>
  <c r="W640" i="17"/>
  <c r="AR784" i="17"/>
  <c r="AR790" i="17"/>
  <c r="W807" i="17"/>
  <c r="W813" i="17"/>
  <c r="AR859" i="17"/>
  <c r="W882" i="17"/>
  <c r="AR1026" i="17"/>
  <c r="AR1032" i="17"/>
  <c r="W1049" i="17"/>
  <c r="AR1101" i="17"/>
  <c r="W1124" i="17"/>
  <c r="AR74" i="17"/>
  <c r="W11" i="17"/>
  <c r="W65" i="17"/>
  <c r="W80" i="17"/>
  <c r="AR159" i="17"/>
  <c r="AR218" i="17"/>
  <c r="AR228" i="17"/>
  <c r="W233" i="17"/>
  <c r="AR243" i="17"/>
  <c r="W248" i="17"/>
  <c r="W253" i="17"/>
  <c r="W302" i="17"/>
  <c r="W307" i="17"/>
  <c r="AR312" i="17"/>
  <c r="W322" i="17"/>
  <c r="W327" i="17"/>
  <c r="W332" i="17"/>
  <c r="AR363" i="17"/>
  <c r="AR368" i="17"/>
  <c r="W395" i="17"/>
  <c r="W417" i="17"/>
  <c r="W485" i="17"/>
  <c r="AR554" i="17"/>
  <c r="AR565" i="17"/>
  <c r="AR577" i="17"/>
  <c r="AR583" i="17"/>
  <c r="AR600" i="17"/>
  <c r="AR606" i="17"/>
  <c r="W623" i="17"/>
  <c r="W629" i="17"/>
  <c r="W652" i="17"/>
  <c r="W658" i="17"/>
  <c r="W727" i="17"/>
  <c r="AR796" i="17"/>
  <c r="W802" i="17"/>
  <c r="AR807" i="17"/>
  <c r="AR819" i="17"/>
  <c r="AR842" i="17"/>
  <c r="AR848" i="17"/>
  <c r="W865" i="17"/>
  <c r="W871" i="17"/>
  <c r="W894" i="17"/>
  <c r="W900" i="17"/>
  <c r="W969" i="17"/>
  <c r="AR1038" i="17"/>
  <c r="W1044" i="17"/>
  <c r="AR1049" i="17"/>
  <c r="AR1067" i="17"/>
  <c r="AR1090" i="17"/>
  <c r="W1107" i="17"/>
  <c r="W1113" i="17"/>
  <c r="W1136" i="17"/>
  <c r="W6" i="17"/>
  <c r="AR70" i="17"/>
  <c r="W90" i="17"/>
  <c r="AR144" i="17"/>
  <c r="AR164" i="17"/>
  <c r="AR213" i="17"/>
  <c r="AR223" i="17"/>
  <c r="W560" i="17"/>
  <c r="AR6" i="17"/>
  <c r="AR11" i="17"/>
  <c r="AR60" i="17"/>
  <c r="AR80" i="17"/>
  <c r="AR85" i="17"/>
  <c r="AR90" i="17"/>
  <c r="W95" i="17"/>
  <c r="W120" i="17"/>
  <c r="W149" i="17"/>
  <c r="W169" i="17"/>
  <c r="W174" i="17"/>
  <c r="W179" i="17"/>
  <c r="W199" i="17"/>
  <c r="AR253" i="17"/>
  <c r="AR302" i="17"/>
  <c r="AR322" i="17"/>
  <c r="AR327" i="17"/>
  <c r="W337" i="17"/>
  <c r="W342" i="17"/>
  <c r="AR445" i="17"/>
  <c r="AR456" i="17"/>
  <c r="AR485" i="17"/>
  <c r="W508" i="17"/>
  <c r="AR658" i="17"/>
  <c r="W675" i="17"/>
  <c r="W681" i="17"/>
  <c r="AR727" i="17"/>
  <c r="AR894" i="17"/>
  <c r="AR900" i="17"/>
  <c r="W917" i="17"/>
  <c r="W923" i="17"/>
  <c r="AR969" i="17"/>
  <c r="W992" i="17"/>
  <c r="AR1136" i="17"/>
  <c r="AR1142" i="17"/>
  <c r="W1159" i="17"/>
  <c r="W16" i="17"/>
  <c r="W21" i="17"/>
  <c r="AR26" i="17"/>
  <c r="W36" i="17"/>
  <c r="W46" i="17"/>
  <c r="AR95" i="17"/>
  <c r="AR100" i="17"/>
  <c r="AR115" i="17"/>
  <c r="AR120" i="17"/>
  <c r="AR169" i="17"/>
  <c r="AR174" i="17"/>
  <c r="AR179" i="17"/>
  <c r="AR184" i="17"/>
  <c r="W189" i="17"/>
  <c r="AR199" i="17"/>
  <c r="W204" i="17"/>
  <c r="W209" i="17"/>
  <c r="W258" i="17"/>
  <c r="W263" i="17"/>
  <c r="AR268" i="17"/>
  <c r="W278" i="17"/>
  <c r="W283" i="17"/>
  <c r="AR337" i="17"/>
  <c r="AR342" i="17"/>
  <c r="W358" i="17"/>
  <c r="AR390" i="17"/>
  <c r="AR401" i="17"/>
  <c r="AR468" i="17"/>
  <c r="AR474" i="17"/>
  <c r="W491" i="17"/>
  <c r="W497" i="17"/>
  <c r="W520" i="17"/>
  <c r="W526" i="17"/>
  <c r="W595" i="17"/>
  <c r="AR664" i="17"/>
  <c r="W670" i="17"/>
  <c r="AR675" i="17"/>
  <c r="AR687" i="17"/>
  <c r="AR693" i="17"/>
  <c r="AR710" i="17"/>
  <c r="AR716" i="17"/>
  <c r="W733" i="17"/>
  <c r="W739" i="17"/>
  <c r="W762" i="17"/>
  <c r="W837" i="17"/>
  <c r="AR906" i="17"/>
  <c r="W912" i="17"/>
  <c r="AR917" i="17"/>
  <c r="AR929" i="17"/>
  <c r="AR935" i="17"/>
  <c r="AR952" i="17"/>
  <c r="AR958" i="17"/>
  <c r="W975" i="17"/>
  <c r="W1004" i="17"/>
  <c r="W1010" i="17"/>
  <c r="W1079" i="17"/>
  <c r="AR1148" i="17"/>
  <c r="W1154" i="17"/>
  <c r="AR1159" i="17"/>
  <c r="AR51" i="17"/>
  <c r="AR71" i="17"/>
  <c r="AR130" i="17"/>
  <c r="AR135" i="17"/>
  <c r="AR140" i="17"/>
  <c r="W145" i="17"/>
  <c r="AR155" i="17"/>
  <c r="W160" i="17"/>
  <c r="W165" i="17"/>
  <c r="W214" i="17"/>
  <c r="W219" i="17"/>
  <c r="W239" i="17"/>
  <c r="W244" i="17"/>
  <c r="AR293" i="17"/>
  <c r="AR298" i="17"/>
  <c r="AR313" i="17"/>
  <c r="AR353" i="17"/>
  <c r="AR364" i="17"/>
  <c r="W369" i="17"/>
  <c r="W380" i="17"/>
  <c r="W463" i="17"/>
  <c r="AR532" i="17"/>
  <c r="W538" i="17"/>
  <c r="AR555" i="17"/>
  <c r="AR561" i="17"/>
  <c r="AR578" i="17"/>
  <c r="AR584" i="17"/>
  <c r="W601" i="17"/>
  <c r="W607" i="17"/>
  <c r="W636" i="17"/>
  <c r="W705" i="17"/>
  <c r="AR774" i="17"/>
  <c r="W780" i="17"/>
  <c r="AR785" i="17"/>
  <c r="AR797" i="17"/>
  <c r="AR803" i="17"/>
  <c r="AR820" i="17"/>
  <c r="AR826" i="17"/>
  <c r="W843" i="17"/>
  <c r="W849" i="17"/>
  <c r="W872" i="17"/>
  <c r="W878" i="17"/>
  <c r="W947" i="17"/>
  <c r="AR1016" i="17"/>
  <c r="AR1027" i="17"/>
  <c r="AR1039" i="17"/>
  <c r="AR1045" i="17"/>
  <c r="AR1062" i="17"/>
  <c r="W1091" i="17"/>
  <c r="W1114" i="17"/>
  <c r="W1120" i="17"/>
  <c r="BA1172" i="17" a="1"/>
  <c r="BA1172" i="17" s="1"/>
  <c r="AX1172" i="17" a="1"/>
  <c r="AX1172" i="17" s="1"/>
  <c r="AD1166" i="17"/>
  <c r="AW1168" i="17" a="1"/>
  <c r="AW1168" i="17" s="1"/>
  <c r="AV1168" i="17" a="1"/>
  <c r="AV1168" i="17" s="1"/>
  <c r="BD1168" i="17" a="1"/>
  <c r="BD1168" i="17" s="1"/>
  <c r="AH1166" i="17"/>
  <c r="AZ1175" i="17" a="1"/>
  <c r="AZ1175" i="17" s="1"/>
  <c r="BA1209" i="17" a="1"/>
  <c r="BA1209" i="17" s="1"/>
  <c r="AW1209" i="17" a="1"/>
  <c r="AW1209" i="17" s="1"/>
  <c r="AD1167" i="17"/>
  <c r="AE1167" i="17"/>
  <c r="AP1172" i="17"/>
  <c r="AB1172" i="17"/>
  <c r="AA1172" i="17"/>
  <c r="BA1169" i="17" a="1"/>
  <c r="BA1169" i="17" s="1"/>
  <c r="AO1201" i="17"/>
  <c r="Z1201" i="17"/>
  <c r="Y1201" i="17"/>
  <c r="AL1201" i="17"/>
  <c r="AI1201" i="17"/>
  <c r="AH1201" i="17"/>
  <c r="AG1201" i="17"/>
  <c r="AE1201" i="17"/>
  <c r="AC1201" i="17"/>
  <c r="AA1201" i="17"/>
  <c r="AY1183" i="17" a="1"/>
  <c r="AY1183" i="17" s="1"/>
  <c r="BA1183" i="17" a="1"/>
  <c r="BA1183" i="17" s="1"/>
  <c r="AX1183" i="17" a="1"/>
  <c r="AX1183" i="17" s="1"/>
  <c r="AF1188" i="17"/>
  <c r="AH1188" i="17"/>
  <c r="AI1188" i="17"/>
  <c r="Z1188" i="17"/>
  <c r="AG1188" i="17"/>
  <c r="AE1188" i="17"/>
  <c r="Z1171" i="17"/>
  <c r="AM1188" i="17"/>
  <c r="AB1190" i="17"/>
  <c r="AY1182" i="17" a="1"/>
  <c r="AY1182" i="17" s="1"/>
  <c r="BC1182" i="17" a="1"/>
  <c r="BC1182" i="17" s="1"/>
  <c r="AO1188" i="17"/>
  <c r="AC1190" i="17"/>
  <c r="AP1188" i="17"/>
  <c r="AD1190" i="17"/>
  <c r="AE1190" i="17"/>
  <c r="BB1222" i="17" a="1"/>
  <c r="BB1222" i="17" s="1"/>
  <c r="BA1260" i="17" a="1"/>
  <c r="BA1260" i="17" s="1"/>
  <c r="BC1260" i="17" a="1"/>
  <c r="BC1260" i="17" s="1"/>
  <c r="BD1260" i="17" a="1"/>
  <c r="BD1260" i="17" s="1"/>
  <c r="AY1260" i="17" a="1"/>
  <c r="AY1260" i="17" s="1"/>
  <c r="AX1260" i="17" a="1"/>
  <c r="AX1260" i="17" s="1"/>
  <c r="AW1260" i="17" a="1"/>
  <c r="AW1260" i="17" s="1"/>
  <c r="AO1221" i="17"/>
  <c r="AN1221" i="17"/>
  <c r="AM1221" i="17"/>
  <c r="AL1221" i="17"/>
  <c r="AF1221" i="17"/>
  <c r="AE1221" i="17"/>
  <c r="AJ1203" i="17"/>
  <c r="AH1203" i="17"/>
  <c r="AO1203" i="17"/>
  <c r="AN1203" i="17"/>
  <c r="BA1230" i="17" a="1"/>
  <c r="BA1230" i="17" s="1"/>
  <c r="AV1247" i="17" a="1"/>
  <c r="AV1247" i="17" s="1"/>
  <c r="AV1214" i="17" a="1"/>
  <c r="AV1214" i="17" s="1"/>
  <c r="BE1214" i="17" a="1"/>
  <c r="BE1214" i="17" s="1"/>
  <c r="AZ1214" i="17" a="1"/>
  <c r="AZ1214" i="17" s="1"/>
  <c r="AY1214" i="17" a="1"/>
  <c r="AY1214" i="17" s="1"/>
  <c r="AW1214" i="17" a="1"/>
  <c r="AW1214" i="17" s="1"/>
  <c r="Z1221" i="17"/>
  <c r="AX1211" i="17" a="1"/>
  <c r="AX1211" i="17" s="1"/>
  <c r="BB1230" i="17" a="1"/>
  <c r="BB1230" i="17" s="1"/>
  <c r="BD1222" i="17" a="1"/>
  <c r="BD1222" i="17" s="1"/>
  <c r="AY1222" i="17" a="1"/>
  <c r="AY1222" i="17" s="1"/>
  <c r="AX1222" i="17" a="1"/>
  <c r="AX1222" i="17" s="1"/>
  <c r="AE1182" i="17"/>
  <c r="AX1195" i="17" a="1"/>
  <c r="AX1195" i="17" s="1"/>
  <c r="AZ1195" i="17" a="1"/>
  <c r="AZ1195" i="17" s="1"/>
  <c r="AE1203" i="17"/>
  <c r="AM1179" i="17"/>
  <c r="AF1179" i="17"/>
  <c r="Z1179" i="17"/>
  <c r="Y1179" i="17"/>
  <c r="AG1182" i="17"/>
  <c r="AG1203" i="17"/>
  <c r="AH1182" i="17"/>
  <c r="AM1233" i="17"/>
  <c r="AL1233" i="17"/>
  <c r="AK1233" i="17"/>
  <c r="AO1233" i="17"/>
  <c r="AH1233" i="17"/>
  <c r="AJ1254" i="17"/>
  <c r="AL1254" i="17"/>
  <c r="AN1267" i="17"/>
  <c r="AL1267" i="17"/>
  <c r="AF1267" i="17"/>
  <c r="AD1267" i="17"/>
  <c r="AB1267" i="17"/>
  <c r="AC1267" i="17"/>
  <c r="Z1267" i="17"/>
  <c r="Y1267" i="17"/>
  <c r="AJ1267" i="17"/>
  <c r="BA1194" i="17" a="1"/>
  <c r="BA1194" i="17" s="1"/>
  <c r="AH1216" i="17"/>
  <c r="AO1216" i="17"/>
  <c r="AN1216" i="17"/>
  <c r="AM1216" i="17"/>
  <c r="AE1216" i="17"/>
  <c r="AD1216" i="17"/>
  <c r="BA1245" i="17" a="1"/>
  <c r="BA1245" i="17" s="1"/>
  <c r="AX1245" i="17" a="1"/>
  <c r="AX1245" i="17" s="1"/>
  <c r="BC1245" i="17" a="1"/>
  <c r="BC1245" i="17" s="1"/>
  <c r="AY1245" i="17" a="1"/>
  <c r="AY1245" i="17" s="1"/>
  <c r="AZ1245" i="17" a="1"/>
  <c r="AZ1245" i="17" s="1"/>
  <c r="AW1245" i="17" a="1"/>
  <c r="AW1245" i="17" s="1"/>
  <c r="BC1235" i="17" a="1"/>
  <c r="BC1235" i="17" s="1"/>
  <c r="BB1235" i="17" a="1"/>
  <c r="BB1235" i="17" s="1"/>
  <c r="BD1246" i="17" a="1"/>
  <c r="BD1246" i="17" s="1"/>
  <c r="BA1246" i="17" a="1"/>
  <c r="BA1246" i="17" s="1"/>
  <c r="BE1246" i="17" a="1"/>
  <c r="BE1246" i="17" s="1"/>
  <c r="BC1246" i="17" a="1"/>
  <c r="BC1246" i="17" s="1"/>
  <c r="AX1263" i="17" a="1"/>
  <c r="AX1263" i="17" s="1"/>
  <c r="BC1263" i="17" a="1"/>
  <c r="BC1263" i="17" s="1"/>
  <c r="BA1263" i="17" a="1"/>
  <c r="BA1263" i="17" s="1"/>
  <c r="BE1291" i="17" a="1"/>
  <c r="BE1291" i="17" s="1"/>
  <c r="AX1291" i="17" a="1"/>
  <c r="AX1291" i="17" s="1"/>
  <c r="BD1291" i="17" a="1"/>
  <c r="BD1291" i="17" s="1"/>
  <c r="BC1291" i="17" a="1"/>
  <c r="BC1291" i="17" s="1"/>
  <c r="BB1291" i="17" a="1"/>
  <c r="BB1291" i="17" s="1"/>
  <c r="BA1291" i="17" a="1"/>
  <c r="BA1291" i="17" s="1"/>
  <c r="AV1291" i="17" a="1"/>
  <c r="AV1291" i="17" s="1"/>
  <c r="AW1291" i="17" a="1"/>
  <c r="AW1291" i="17" s="1"/>
  <c r="AY1291" i="17" a="1"/>
  <c r="AY1291" i="17" s="1"/>
  <c r="AV1263" i="17" a="1"/>
  <c r="AV1263" i="17" s="1"/>
  <c r="AW1263" i="17" a="1"/>
  <c r="AW1263" i="17" s="1"/>
  <c r="AL1297" i="17"/>
  <c r="AK1297" i="17"/>
  <c r="AH1297" i="17"/>
  <c r="AG1297" i="17"/>
  <c r="AD1297" i="17"/>
  <c r="Y1297" i="17"/>
  <c r="AH1278" i="17"/>
  <c r="AD1278" i="17"/>
  <c r="AC1278" i="17"/>
  <c r="AX1280" i="17" a="1"/>
  <c r="AX1280" i="17" s="1"/>
  <c r="BD1280" i="17" a="1"/>
  <c r="BD1280" i="17" s="1"/>
  <c r="BC1280" i="17" a="1"/>
  <c r="BC1280" i="17" s="1"/>
  <c r="Z1293" i="17"/>
  <c r="Y1293" i="17"/>
  <c r="AO1293" i="17"/>
  <c r="AD1293" i="17"/>
  <c r="AC1293" i="17"/>
  <c r="BA1310" i="17" a="1"/>
  <c r="BA1310" i="17" s="1"/>
  <c r="AV1310" i="17" a="1"/>
  <c r="AV1310" i="17" s="1"/>
  <c r="BD1310" i="17" a="1"/>
  <c r="BD1310" i="17" s="1"/>
  <c r="BC1310" i="17" a="1"/>
  <c r="BC1310" i="17" s="1"/>
  <c r="AW1310" i="17" a="1"/>
  <c r="AW1310" i="17" s="1"/>
  <c r="AP1293" i="17"/>
  <c r="AZ1310" i="17" a="1"/>
  <c r="AZ1310" i="17" s="1"/>
  <c r="AE1317" i="17"/>
  <c r="Y1317" i="17"/>
  <c r="AO1317" i="17"/>
  <c r="AN1317" i="17"/>
  <c r="AM1317" i="17"/>
  <c r="AI1317" i="17"/>
  <c r="AH1317" i="17"/>
  <c r="AB1317" i="17"/>
  <c r="Z1317" i="17"/>
  <c r="BE1310" i="17" a="1"/>
  <c r="BE1310" i="17" s="1"/>
  <c r="AC1317" i="17"/>
  <c r="Z1274" i="17"/>
  <c r="BB1309" i="17" a="1"/>
  <c r="BB1309" i="17" s="1"/>
  <c r="BC1309" i="17" a="1"/>
  <c r="BC1309" i="17" s="1"/>
  <c r="BD1309" i="17" a="1"/>
  <c r="BD1309" i="17" s="1"/>
  <c r="BC1313" i="17" a="1"/>
  <c r="BC1313" i="17" s="1"/>
  <c r="AZ1313" i="17" a="1"/>
  <c r="AZ1313" i="17" s="1"/>
  <c r="AX1313" i="17" a="1"/>
  <c r="AX1313" i="17" s="1"/>
  <c r="BE1317" i="17" a="1"/>
  <c r="BE1317" i="17" s="1"/>
  <c r="AJ1326" i="17"/>
  <c r="AV1317" i="17" a="1"/>
  <c r="AV1317" i="17" s="1"/>
  <c r="AN1326" i="17"/>
  <c r="AW1195" i="17" l="1" a="1"/>
  <c r="AW1195" i="17" s="1"/>
  <c r="BB1227" i="17" a="1"/>
  <c r="BB1227" i="17" s="1"/>
  <c r="AB1325" i="17"/>
  <c r="AX1227" i="17" a="1"/>
  <c r="AX1227" i="17" s="1"/>
  <c r="AM1325" i="17"/>
  <c r="AL1325" i="17"/>
  <c r="AV1198" i="17" a="1"/>
  <c r="AV1198" i="17" s="1"/>
  <c r="BA1236" i="17" a="1"/>
  <c r="BA1236" i="17" s="1"/>
  <c r="BC1236" i="17" a="1"/>
  <c r="BC1236" i="17" s="1"/>
  <c r="BE1187" i="17" a="1"/>
  <c r="BE1187" i="17" s="1"/>
  <c r="AY1187" i="17" a="1"/>
  <c r="AY1187" i="17" s="1"/>
  <c r="AY1210" i="17" a="1"/>
  <c r="AY1210" i="17" s="1"/>
  <c r="BE1222" i="17" a="1"/>
  <c r="BE1222" i="17" s="1"/>
  <c r="AY1172" i="17" a="1"/>
  <c r="AY1172" i="17" s="1"/>
  <c r="AY1310" i="17" a="1"/>
  <c r="AY1310" i="17" s="1"/>
  <c r="AJ1293" i="17"/>
  <c r="AW1187" i="17" a="1"/>
  <c r="AW1187" i="17" s="1"/>
  <c r="BB1310" i="17" a="1"/>
  <c r="BB1310" i="17" s="1"/>
  <c r="AL1317" i="17"/>
  <c r="AV1172" i="17" a="1"/>
  <c r="AV1172" i="17" s="1"/>
  <c r="BD1263" i="17" a="1"/>
  <c r="BD1263" i="17" s="1"/>
  <c r="AI1203" i="17"/>
  <c r="AB1323" i="17"/>
  <c r="AP1317" i="17"/>
  <c r="AD1323" i="17"/>
  <c r="AB1293" i="17"/>
  <c r="AM1297" i="17"/>
  <c r="AW1210" i="17" a="1"/>
  <c r="AW1210" i="17" s="1"/>
  <c r="Z1231" i="17"/>
  <c r="AJ1323" i="17"/>
  <c r="AK1317" i="17"/>
  <c r="AE1293" i="17"/>
  <c r="AN1297" i="17"/>
  <c r="BA1210" i="17" a="1"/>
  <c r="BA1210" i="17" s="1"/>
  <c r="AL1203" i="17"/>
  <c r="AA1203" i="17"/>
  <c r="Y1190" i="17"/>
  <c r="BD1228" i="17" a="1"/>
  <c r="BD1228" i="17" s="1"/>
  <c r="AE1323" i="17"/>
  <c r="AA1317" i="17"/>
  <c r="AF1293" i="17"/>
  <c r="AA1297" i="17"/>
  <c r="BB1210" i="17" a="1"/>
  <c r="BB1210" i="17" s="1"/>
  <c r="AZ1185" i="17" a="1"/>
  <c r="AZ1185" i="17" s="1"/>
  <c r="AC1182" i="17"/>
  <c r="Z1190" i="17"/>
  <c r="BB1172" i="17" a="1"/>
  <c r="BB1172" i="17" s="1"/>
  <c r="BB1263" i="17" a="1"/>
  <c r="BB1263" i="17" s="1"/>
  <c r="Z1216" i="17"/>
  <c r="BC1222" i="17" a="1"/>
  <c r="BC1222" i="17" s="1"/>
  <c r="AP1216" i="17"/>
  <c r="AH1231" i="17"/>
  <c r="AM1190" i="17"/>
  <c r="BC1172" i="17" a="1"/>
  <c r="BC1172" i="17" s="1"/>
  <c r="AO1323" i="17"/>
  <c r="AF1317" i="17"/>
  <c r="AG1293" i="17"/>
  <c r="AC1297" i="17"/>
  <c r="AV1245" i="17" a="1"/>
  <c r="AV1245" i="17" s="1"/>
  <c r="BE1210" i="17" a="1"/>
  <c r="BE1210" i="17" s="1"/>
  <c r="BD1185" i="17" a="1"/>
  <c r="BD1185" i="17" s="1"/>
  <c r="AD1182" i="17"/>
  <c r="AP1190" i="17"/>
  <c r="BD1172" i="17" a="1"/>
  <c r="BD1172" i="17" s="1"/>
  <c r="AL1182" i="17"/>
  <c r="AJ1317" i="17"/>
  <c r="AP1203" i="17"/>
  <c r="AA1216" i="17"/>
  <c r="BA1222" i="17" a="1"/>
  <c r="BA1222" i="17" s="1"/>
  <c r="AZ1172" i="17" a="1"/>
  <c r="AZ1172" i="17" s="1"/>
  <c r="AD1317" i="17"/>
  <c r="AW1222" i="17" a="1"/>
  <c r="AW1222" i="17" s="1"/>
  <c r="AN1190" i="17"/>
  <c r="AW1172" i="17" a="1"/>
  <c r="AW1172" i="17" s="1"/>
  <c r="BD1313" i="17" a="1"/>
  <c r="BD1313" i="17" s="1"/>
  <c r="AH1293" i="17"/>
  <c r="Z1244" i="17"/>
  <c r="AW1185" i="17" a="1"/>
  <c r="AW1185" i="17" s="1"/>
  <c r="Y1182" i="17"/>
  <c r="AJ1190" i="17"/>
  <c r="BA1239" i="17" a="1"/>
  <c r="BA1239" i="17" s="1"/>
  <c r="AA1315" i="17"/>
  <c r="AA1286" i="17"/>
  <c r="AH1254" i="17"/>
  <c r="AZ1220" i="17" a="1"/>
  <c r="AZ1220" i="17" s="1"/>
  <c r="AP1297" i="17"/>
  <c r="AL1199" i="17"/>
  <c r="BE1247" i="17" a="1"/>
  <c r="BE1247" i="17" s="1"/>
  <c r="AX1318" i="17" a="1"/>
  <c r="AX1318" i="17" s="1"/>
  <c r="AZ1318" i="17" a="1"/>
  <c r="AZ1318" i="17" s="1"/>
  <c r="BA1318" i="17" a="1"/>
  <c r="BA1318" i="17" s="1"/>
  <c r="AH1209" i="17"/>
  <c r="AB1221" i="17"/>
  <c r="BC1323" i="17" a="1"/>
  <c r="BC1323" i="17" s="1"/>
  <c r="BB1214" i="17" a="1"/>
  <c r="BB1214" i="17" s="1"/>
  <c r="AX1214" i="17" a="1"/>
  <c r="AX1214" i="17" s="1"/>
  <c r="Y1221" i="17"/>
  <c r="AJ1226" i="17"/>
  <c r="AO1209" i="17"/>
  <c r="AZ1181" i="17" a="1"/>
  <c r="AZ1181" i="17" s="1"/>
  <c r="AE1172" i="17"/>
  <c r="AF1209" i="17"/>
  <c r="AX1218" i="17" a="1"/>
  <c r="AX1218" i="17" s="1"/>
  <c r="AY1218" i="17" a="1"/>
  <c r="AY1218" i="17" s="1"/>
  <c r="Y1205" i="17"/>
  <c r="AV1215" i="17" a="1"/>
  <c r="AV1215" i="17" s="1"/>
  <c r="AD1209" i="17"/>
  <c r="BE1181" i="17" a="1"/>
  <c r="BE1181" i="17" s="1"/>
  <c r="AV1257" i="17" a="1"/>
  <c r="AV1257" i="17" s="1"/>
  <c r="AK1209" i="17"/>
  <c r="AD1233" i="17"/>
  <c r="AM1231" i="17"/>
  <c r="AG1172" i="17"/>
  <c r="AC1216" i="17"/>
  <c r="BC1214" i="17" a="1"/>
  <c r="BC1214" i="17" s="1"/>
  <c r="BD1323" i="17" a="1"/>
  <c r="BD1323" i="17" s="1"/>
  <c r="AW1257" i="17" a="1"/>
  <c r="AW1257" i="17" s="1"/>
  <c r="AB1209" i="17"/>
  <c r="AI1233" i="17"/>
  <c r="BA1214" i="17" a="1"/>
  <c r="BA1214" i="17" s="1"/>
  <c r="AP1231" i="17"/>
  <c r="AD1221" i="17"/>
  <c r="AI1172" i="17"/>
  <c r="AN1209" i="17"/>
  <c r="AA1209" i="17"/>
  <c r="AE1209" i="17"/>
  <c r="AP1267" i="17"/>
  <c r="AY1323" i="17" a="1"/>
  <c r="AY1323" i="17" s="1"/>
  <c r="AC1221" i="17"/>
  <c r="BA1313" i="17" a="1"/>
  <c r="BA1313" i="17" s="1"/>
  <c r="AZ1257" i="17" a="1"/>
  <c r="AZ1257" i="17" s="1"/>
  <c r="AC1209" i="17"/>
  <c r="AE1233" i="17"/>
  <c r="AC1231" i="17"/>
  <c r="AG1221" i="17"/>
  <c r="AJ1172" i="17"/>
  <c r="AW1239" i="17" a="1"/>
  <c r="AW1239" i="17" s="1"/>
  <c r="Z1209" i="17"/>
  <c r="E1209" i="17" s="1"/>
  <c r="Y1226" i="17"/>
  <c r="AY1181" i="17" a="1"/>
  <c r="AY1181" i="17" s="1"/>
  <c r="BB1257" i="17" a="1"/>
  <c r="BB1257" i="17" s="1"/>
  <c r="AN1233" i="17"/>
  <c r="AF1231" i="17"/>
  <c r="AN1202" i="17"/>
  <c r="BE1257" i="17" a="1"/>
  <c r="BE1257" i="17" s="1"/>
  <c r="AJ1209" i="17"/>
  <c r="AP1233" i="17"/>
  <c r="AG1231" i="17"/>
  <c r="BE1313" i="17" a="1"/>
  <c r="BE1313" i="17" s="1"/>
  <c r="AY1257" i="17" a="1"/>
  <c r="AY1257" i="17" s="1"/>
  <c r="AF1233" i="17"/>
  <c r="BC1195" i="17" a="1"/>
  <c r="BC1195" i="17" s="1"/>
  <c r="AD1231" i="17"/>
  <c r="AK1221" i="17"/>
  <c r="AM1172" i="17"/>
  <c r="AM1209" i="17"/>
  <c r="AN1226" i="17"/>
  <c r="AP1209" i="17"/>
  <c r="AI1209" i="17"/>
  <c r="AC1202" i="17"/>
  <c r="AY1313" i="17" a="1"/>
  <c r="AY1313" i="17" s="1"/>
  <c r="BD1257" i="17" a="1"/>
  <c r="BD1257" i="17" s="1"/>
  <c r="AG1233" i="17"/>
  <c r="AY1195" i="17" a="1"/>
  <c r="AY1195" i="17" s="1"/>
  <c r="AO1231" i="17"/>
  <c r="AP1221" i="17"/>
  <c r="AV1182" i="17" a="1"/>
  <c r="AV1182" i="17" s="1"/>
  <c r="AO1172" i="17"/>
  <c r="AL1209" i="17"/>
  <c r="BE1323" i="17" a="1"/>
  <c r="BE1323" i="17" s="1"/>
  <c r="Z1315" i="17"/>
  <c r="BD1235" i="17" a="1"/>
  <c r="BD1235" i="17" s="1"/>
  <c r="BE1220" i="17" a="1"/>
  <c r="BE1220" i="17" s="1"/>
  <c r="AX1216" i="17" a="1"/>
  <c r="AX1216" i="17" s="1"/>
  <c r="AD1281" i="17"/>
  <c r="AZ1236" i="17" a="1"/>
  <c r="AZ1236" i="17" s="1"/>
  <c r="AE1185" i="17"/>
  <c r="AW1321" i="17" a="1"/>
  <c r="AW1321" i="17" s="1"/>
  <c r="BA1321" i="17" a="1"/>
  <c r="BA1321" i="17" s="1"/>
  <c r="AP1325" i="17"/>
  <c r="BC1321" i="17" a="1"/>
  <c r="BC1321" i="17" s="1"/>
  <c r="AO1325" i="17"/>
  <c r="AY1236" i="17" a="1"/>
  <c r="AY1236" i="17" s="1"/>
  <c r="AA1185" i="17"/>
  <c r="BE1316" i="17" a="1"/>
  <c r="BE1316" i="17" s="1"/>
  <c r="AZ1218" i="17" a="1"/>
  <c r="AZ1218" i="17" s="1"/>
  <c r="AX1201" i="17" a="1"/>
  <c r="AX1201" i="17" s="1"/>
  <c r="AZ1321" i="17" a="1"/>
  <c r="AZ1321" i="17" s="1"/>
  <c r="BE1218" i="17" a="1"/>
  <c r="BE1218" i="17" s="1"/>
  <c r="BE1201" i="17" a="1"/>
  <c r="BE1201" i="17" s="1"/>
  <c r="BC1257" i="17" a="1"/>
  <c r="BC1257" i="17" s="1"/>
  <c r="AX1257" i="17" a="1"/>
  <c r="AX1257" i="17" s="1"/>
  <c r="BA1309" i="17" a="1"/>
  <c r="BA1309" i="17" s="1"/>
  <c r="AH1190" i="17"/>
  <c r="AG1190" i="17"/>
  <c r="AK1190" i="17"/>
  <c r="BD1318" i="17" a="1"/>
  <c r="BD1318" i="17" s="1"/>
  <c r="Z1233" i="17"/>
  <c r="BD1195" i="17" a="1"/>
  <c r="BD1195" i="17" s="1"/>
  <c r="BA1280" i="17" a="1"/>
  <c r="BA1280" i="17" s="1"/>
  <c r="AW1309" i="17" a="1"/>
  <c r="AW1309" i="17" s="1"/>
  <c r="AW1313" i="17" a="1"/>
  <c r="AW1313" i="17" s="1"/>
  <c r="AY1309" i="17" a="1"/>
  <c r="AY1309" i="17" s="1"/>
  <c r="Z1226" i="17"/>
  <c r="BE1309" i="17" a="1"/>
  <c r="BE1309" i="17" s="1"/>
  <c r="AW1182" i="17" a="1"/>
  <c r="AW1182" i="17" s="1"/>
  <c r="AH1172" i="17"/>
  <c r="AW1215" i="17" a="1"/>
  <c r="AW1215" i="17" s="1"/>
  <c r="AA1231" i="17"/>
  <c r="AV1309" i="17" a="1"/>
  <c r="AV1309" i="17" s="1"/>
  <c r="AZ1228" i="17" a="1"/>
  <c r="AZ1228" i="17" s="1"/>
  <c r="AS1182" i="17"/>
  <c r="BI1182" i="17" s="1" a="1"/>
  <c r="BI1182" i="17" s="1"/>
  <c r="AI1267" i="17"/>
  <c r="AV1181" i="17" a="1"/>
  <c r="AV1181" i="17" s="1"/>
  <c r="BD1182" i="17" a="1"/>
  <c r="BD1182" i="17" s="1"/>
  <c r="BE1185" i="17" a="1"/>
  <c r="BE1185" i="17" s="1"/>
  <c r="AH1226" i="17"/>
  <c r="AG1267" i="17"/>
  <c r="AP1169" i="17"/>
  <c r="AB1231" i="17"/>
  <c r="AX1181" i="17" a="1"/>
  <c r="AX1181" i="17" s="1"/>
  <c r="AI1226" i="17"/>
  <c r="AH1267" i="17"/>
  <c r="AK1169" i="17"/>
  <c r="AE1231" i="17"/>
  <c r="BD1181" i="17" a="1"/>
  <c r="BD1181" i="17" s="1"/>
  <c r="BA1182" i="17" a="1"/>
  <c r="BA1182" i="17" s="1"/>
  <c r="BC1228" i="17" a="1"/>
  <c r="BC1228" i="17" s="1"/>
  <c r="BC1185" i="17" a="1"/>
  <c r="BC1185" i="17" s="1"/>
  <c r="AM1226" i="17"/>
  <c r="BB1182" i="17" a="1"/>
  <c r="BB1182" i="17" s="1"/>
  <c r="AW1183" i="17" a="1"/>
  <c r="AW1183" i="17" s="1"/>
  <c r="AV1280" i="17" a="1"/>
  <c r="AV1280" i="17" s="1"/>
  <c r="BB1183" i="17" a="1"/>
  <c r="BB1183" i="17" s="1"/>
  <c r="BC1181" i="17" a="1"/>
  <c r="BC1181" i="17" s="1"/>
  <c r="AO1226" i="17"/>
  <c r="AW1280" i="17" a="1"/>
  <c r="AW1280" i="17" s="1"/>
  <c r="AO1267" i="17"/>
  <c r="Y1231" i="17"/>
  <c r="AP1226" i="17"/>
  <c r="AE1267" i="17"/>
  <c r="AY1280" i="17" a="1"/>
  <c r="AY1280" i="17" s="1"/>
  <c r="BE1215" i="17" a="1"/>
  <c r="BE1215" i="17" s="1"/>
  <c r="AX1228" i="17" a="1"/>
  <c r="AX1228" i="17" s="1"/>
  <c r="AK1267" i="17"/>
  <c r="AI1231" i="17"/>
  <c r="BD1183" i="17" a="1"/>
  <c r="BD1183" i="17" s="1"/>
  <c r="Y1172" i="17"/>
  <c r="AL1293" i="17"/>
  <c r="AI1190" i="17"/>
  <c r="AB1182" i="17"/>
  <c r="AV1195" i="17" a="1"/>
  <c r="AV1195" i="17" s="1"/>
  <c r="BB1202" i="17" a="1"/>
  <c r="BB1202" i="17" s="1"/>
  <c r="BB1181" i="17" a="1"/>
  <c r="BB1181" i="17" s="1"/>
  <c r="BE1183" i="17" a="1"/>
  <c r="BE1183" i="17" s="1"/>
  <c r="AZ1280" i="17" a="1"/>
  <c r="AZ1280" i="17" s="1"/>
  <c r="BB1215" i="17" a="1"/>
  <c r="BB1215" i="17" s="1"/>
  <c r="AW1228" i="17" a="1"/>
  <c r="AW1228" i="17" s="1"/>
  <c r="AM1267" i="17"/>
  <c r="AJ1231" i="17"/>
  <c r="AV1183" i="17" a="1"/>
  <c r="AV1183" i="17" s="1"/>
  <c r="AI1293" i="17"/>
  <c r="AY1239" i="17" a="1"/>
  <c r="AY1239" i="17" s="1"/>
  <c r="AV1318" i="17" a="1"/>
  <c r="AV1318" i="17" s="1"/>
  <c r="BC1318" i="17" a="1"/>
  <c r="BC1318" i="17" s="1"/>
  <c r="AN1231" i="17"/>
  <c r="BA1181" i="17" a="1"/>
  <c r="BA1181" i="17" s="1"/>
  <c r="AD1273" i="17"/>
  <c r="BB1280" i="17" a="1"/>
  <c r="BB1280" i="17" s="1"/>
  <c r="AZ1215" i="17" a="1"/>
  <c r="AZ1215" i="17" s="1"/>
  <c r="AK1231" i="17"/>
  <c r="BC1183" i="17" a="1"/>
  <c r="BC1183" i="17" s="1"/>
  <c r="AC1172" i="17"/>
  <c r="AS1172" i="17"/>
  <c r="BJ1172" i="17" s="1" a="1"/>
  <c r="BJ1172" i="17" s="1"/>
  <c r="AN1293" i="17"/>
  <c r="BB1239" i="17" a="1"/>
  <c r="BB1239" i="17" s="1"/>
  <c r="BC1239" i="17" a="1"/>
  <c r="BC1239" i="17" s="1"/>
  <c r="AW1318" i="17" a="1"/>
  <c r="AW1318" i="17" s="1"/>
  <c r="AV1313" i="17" a="1"/>
  <c r="AV1313" i="17" s="1"/>
  <c r="BB1185" i="17" a="1"/>
  <c r="BB1185" i="17" s="1"/>
  <c r="AV1228" i="17" a="1"/>
  <c r="AV1228" i="17" s="1"/>
  <c r="AG1242" i="17"/>
  <c r="AY1185" i="17" a="1"/>
  <c r="AY1185" i="17" s="1"/>
  <c r="AL1226" i="17"/>
  <c r="BA1215" i="17" a="1"/>
  <c r="BA1215" i="17" s="1"/>
  <c r="AZ1182" i="17" a="1"/>
  <c r="AZ1182" i="17" s="1"/>
  <c r="AX1182" i="17" a="1"/>
  <c r="AX1182" i="17" s="1"/>
  <c r="AW1201" i="17" a="1"/>
  <c r="AW1201" i="17" s="1"/>
  <c r="BA1302" i="17" a="1"/>
  <c r="BA1302" i="17" s="1"/>
  <c r="AV1302" i="17" a="1"/>
  <c r="AV1302" i="17" s="1"/>
  <c r="AW1302" i="17" a="1"/>
  <c r="AW1302" i="17" s="1"/>
  <c r="AX1302" i="17" a="1"/>
  <c r="AX1302" i="17" s="1"/>
  <c r="AH1238" i="17"/>
  <c r="BC1168" i="17" a="1"/>
  <c r="BC1168" i="17" s="1"/>
  <c r="AN1242" i="17"/>
  <c r="AK1242" i="17"/>
  <c r="AL1242" i="17"/>
  <c r="AW1242" i="17" a="1"/>
  <c r="AW1242" i="17" s="1"/>
  <c r="AC1238" i="17"/>
  <c r="AB1224" i="17"/>
  <c r="AA1224" i="17"/>
  <c r="AI1326" i="17"/>
  <c r="AF1238" i="17"/>
  <c r="AG1238" i="17"/>
  <c r="AK1326" i="17"/>
  <c r="AI1238" i="17"/>
  <c r="AL1326" i="17"/>
  <c r="AL1179" i="17"/>
  <c r="AW1175" i="17" a="1"/>
  <c r="AW1175" i="17" s="1"/>
  <c r="AY1175" i="17" a="1"/>
  <c r="AY1175" i="17" s="1"/>
  <c r="AM1326" i="17"/>
  <c r="AX1242" i="17" a="1"/>
  <c r="AX1242" i="17" s="1"/>
  <c r="AV1242" i="17" a="1"/>
  <c r="AV1242" i="17" s="1"/>
  <c r="AY1242" i="17" a="1"/>
  <c r="AY1242" i="17" s="1"/>
  <c r="AA1326" i="17"/>
  <c r="AN1179" i="17"/>
  <c r="AK1201" i="17"/>
  <c r="Y1198" i="17"/>
  <c r="AP1198" i="17"/>
  <c r="AL1183" i="17"/>
  <c r="BB1307" i="17" a="1"/>
  <c r="BB1307" i="17" s="1"/>
  <c r="AJ1238" i="17"/>
  <c r="AV1201" i="17" a="1"/>
  <c r="AV1201" i="17" s="1"/>
  <c r="BD1302" i="17" a="1"/>
  <c r="BD1302" i="17" s="1"/>
  <c r="AO1198" i="17"/>
  <c r="AW1221" i="17" a="1"/>
  <c r="AW1221" i="17" s="1"/>
  <c r="AD1171" i="17"/>
  <c r="AN1167" i="17"/>
  <c r="AM1167" i="17"/>
  <c r="AV1173" i="17" a="1"/>
  <c r="AV1173" i="17" s="1"/>
  <c r="AC1171" i="17"/>
  <c r="AW1247" i="17" a="1"/>
  <c r="AW1247" i="17" s="1"/>
  <c r="AH1171" i="17"/>
  <c r="BA1185" i="17" a="1"/>
  <c r="BA1185" i="17" s="1"/>
  <c r="Y1270" i="17"/>
  <c r="AO1171" i="17"/>
  <c r="AE1179" i="17"/>
  <c r="AF1182" i="17"/>
  <c r="AB1193" i="17"/>
  <c r="AG1171" i="17"/>
  <c r="AS1221" i="17"/>
  <c r="AT1221" i="17" s="1"/>
  <c r="AI1167" i="17"/>
  <c r="BC1302" i="17" a="1"/>
  <c r="BC1302" i="17" s="1"/>
  <c r="AO1190" i="17"/>
  <c r="AA1221" i="17"/>
  <c r="AV1239" i="17" a="1"/>
  <c r="AV1239" i="17" s="1"/>
  <c r="AF1167" i="17"/>
  <c r="BB1174" i="17" a="1"/>
  <c r="BB1174" i="17" s="1"/>
  <c r="AG1193" i="17"/>
  <c r="BD1218" i="17" a="1"/>
  <c r="BD1218" i="17" s="1"/>
  <c r="AI1182" i="17"/>
  <c r="AW1316" i="17" a="1"/>
  <c r="AW1316" i="17" s="1"/>
  <c r="BB1218" i="17" a="1"/>
  <c r="BB1218" i="17" s="1"/>
  <c r="AA1301" i="17"/>
  <c r="AV1323" i="17" a="1"/>
  <c r="AV1323" i="17" s="1"/>
  <c r="AL1167" i="17"/>
  <c r="AM1182" i="17"/>
  <c r="AZ1187" i="17" a="1"/>
  <c r="AZ1187" i="17" s="1"/>
  <c r="AI1216" i="17"/>
  <c r="AP1223" i="17"/>
  <c r="BD1202" i="17" a="1"/>
  <c r="BD1202" i="17" s="1"/>
  <c r="AO1300" i="17"/>
  <c r="AL1300" i="17"/>
  <c r="AM1168" i="17"/>
  <c r="Z1306" i="17"/>
  <c r="AW1307" i="17" a="1"/>
  <c r="AW1307" i="17" s="1"/>
  <c r="AB1297" i="17"/>
  <c r="AX1285" i="17" a="1"/>
  <c r="AX1285" i="17" s="1"/>
  <c r="AW1220" i="17" a="1"/>
  <c r="AW1220" i="17" s="1"/>
  <c r="AY1184" i="17" a="1"/>
  <c r="AY1184" i="17" s="1"/>
  <c r="BC1174" i="17" a="1"/>
  <c r="BC1174" i="17" s="1"/>
  <c r="BD1239" i="17" a="1"/>
  <c r="BD1239" i="17" s="1"/>
  <c r="AX1239" i="17" a="1"/>
  <c r="AX1239" i="17" s="1"/>
  <c r="Y1300" i="17"/>
  <c r="AZ1227" i="17" a="1"/>
  <c r="AZ1227" i="17" s="1"/>
  <c r="AO1182" i="17"/>
  <c r="BA1187" i="17" a="1"/>
  <c r="BA1187" i="17" s="1"/>
  <c r="AZ1184" i="17" a="1"/>
  <c r="AZ1184" i="17" s="1"/>
  <c r="AH1167" i="17"/>
  <c r="AH1300" i="17"/>
  <c r="AA1184" i="17"/>
  <c r="AY1307" i="17" a="1"/>
  <c r="AY1307" i="17" s="1"/>
  <c r="BD1285" i="17" a="1"/>
  <c r="BD1285" i="17" s="1"/>
  <c r="AX1247" i="17" a="1"/>
  <c r="AX1247" i="17" s="1"/>
  <c r="AW1184" i="17" a="1"/>
  <c r="AW1184" i="17" s="1"/>
  <c r="AS1168" i="17"/>
  <c r="BI1168" i="17" s="1" a="1"/>
  <c r="BI1168" i="17" s="1"/>
  <c r="BE1262" i="17" a="1"/>
  <c r="BE1262" i="17" s="1"/>
  <c r="BA1247" i="17" a="1"/>
  <c r="BA1247" i="17" s="1"/>
  <c r="AV1321" i="17" a="1"/>
  <c r="AV1321" i="17" s="1"/>
  <c r="AK1315" i="17"/>
  <c r="AJ1297" i="17"/>
  <c r="BD1296" i="17" a="1"/>
  <c r="BD1296" i="17" s="1"/>
  <c r="AF1254" i="17"/>
  <c r="AZ1247" i="17" a="1"/>
  <c r="AZ1247" i="17" s="1"/>
  <c r="AF1217" i="17"/>
  <c r="AZ1169" i="17" a="1"/>
  <c r="AZ1169" i="17" s="1"/>
  <c r="AD1300" i="17"/>
  <c r="AK1179" i="17"/>
  <c r="AH1258" i="17"/>
  <c r="AZ1296" i="17" a="1"/>
  <c r="AZ1296" i="17" s="1"/>
  <c r="AP1199" i="17"/>
  <c r="AM1254" i="17"/>
  <c r="AY1247" i="17" a="1"/>
  <c r="AY1247" i="17" s="1"/>
  <c r="AB1171" i="17"/>
  <c r="AK1217" i="17"/>
  <c r="AO1224" i="17"/>
  <c r="AG1167" i="17"/>
  <c r="AX1176" i="17" a="1"/>
  <c r="AX1176" i="17" s="1"/>
  <c r="BD1187" i="17" a="1"/>
  <c r="BD1187" i="17" s="1"/>
  <c r="AD1184" i="17"/>
  <c r="AN1315" i="17"/>
  <c r="AN1308" i="17"/>
  <c r="AI1297" i="17"/>
  <c r="AB1199" i="17"/>
  <c r="AY1230" i="17" a="1"/>
  <c r="AY1230" i="17" s="1"/>
  <c r="AF1190" i="17"/>
  <c r="AZ1263" i="17" a="1"/>
  <c r="AZ1263" i="17" s="1"/>
  <c r="BC1187" i="17" a="1"/>
  <c r="BC1187" i="17" s="1"/>
  <c r="BD1262" i="17" a="1"/>
  <c r="BD1262" i="17" s="1"/>
  <c r="AF1258" i="17"/>
  <c r="AV1296" i="17" a="1"/>
  <c r="AV1296" i="17" s="1"/>
  <c r="AN1254" i="17"/>
  <c r="AP1224" i="17"/>
  <c r="BB1169" i="17" a="1"/>
  <c r="BB1169" i="17" s="1"/>
  <c r="AK1166" i="17"/>
  <c r="AE1297" i="17"/>
  <c r="BA1271" i="17" a="1"/>
  <c r="BA1271" i="17" s="1"/>
  <c r="AP1254" i="17"/>
  <c r="AV1230" i="17" a="1"/>
  <c r="AV1230" i="17" s="1"/>
  <c r="AE1224" i="17"/>
  <c r="AA1167" i="17"/>
  <c r="AM1166" i="17"/>
  <c r="BC1210" i="17" a="1"/>
  <c r="BC1210" i="17" s="1"/>
  <c r="AA1238" i="17"/>
  <c r="BB1262" i="17" a="1"/>
  <c r="BB1262" i="17" s="1"/>
  <c r="AE1258" i="17"/>
  <c r="AB1168" i="17"/>
  <c r="AC1199" i="17"/>
  <c r="Y1286" i="17"/>
  <c r="Z1241" i="17"/>
  <c r="AK1199" i="17"/>
  <c r="Y1254" i="17"/>
  <c r="AX1230" i="17" a="1"/>
  <c r="AX1230" i="17" s="1"/>
  <c r="AG1224" i="17"/>
  <c r="AC1167" i="17"/>
  <c r="Z1166" i="17"/>
  <c r="BD1177" i="17" a="1"/>
  <c r="BD1177" i="17" s="1"/>
  <c r="AA1190" i="17"/>
  <c r="AF1199" i="17"/>
  <c r="AN1171" i="17"/>
  <c r="Y1199" i="17"/>
  <c r="AV1235" i="17" a="1"/>
  <c r="AV1235" i="17" s="1"/>
  <c r="AP1171" i="17"/>
  <c r="Y1223" i="17"/>
  <c r="Y1171" i="17"/>
  <c r="AE1171" i="17"/>
  <c r="AB1167" i="17"/>
  <c r="AZ1221" i="17" a="1"/>
  <c r="AZ1221" i="17" s="1"/>
  <c r="Z1270" i="17"/>
  <c r="AY1321" i="17" a="1"/>
  <c r="AY1321" i="17" s="1"/>
  <c r="AO1297" i="17"/>
  <c r="AW1235" i="17" a="1"/>
  <c r="AW1235" i="17" s="1"/>
  <c r="AD1199" i="17"/>
  <c r="AO1254" i="17"/>
  <c r="BB1247" i="17" a="1"/>
  <c r="BB1247" i="17" s="1"/>
  <c r="AI1171" i="17"/>
  <c r="AV1184" i="17" a="1"/>
  <c r="AV1184" i="17" s="1"/>
  <c r="AA1199" i="17"/>
  <c r="AO1223" i="17"/>
  <c r="AP1167" i="17"/>
  <c r="AE1223" i="17"/>
  <c r="BC1247" i="17" a="1"/>
  <c r="BC1247" i="17" s="1"/>
  <c r="BE1221" i="17" a="1"/>
  <c r="BE1221" i="17" s="1"/>
  <c r="AX1221" i="17" a="1"/>
  <c r="AX1221" i="17" s="1"/>
  <c r="AJ1199" i="17"/>
  <c r="Z1207" i="17"/>
  <c r="AK1182" i="17"/>
  <c r="Z1182" i="17"/>
  <c r="AN1286" i="17"/>
  <c r="AX1173" i="17" a="1"/>
  <c r="AX1173" i="17" s="1"/>
  <c r="AD1223" i="17"/>
  <c r="BD1221" i="17" a="1"/>
  <c r="BD1221" i="17" s="1"/>
  <c r="BB1219" i="17" a="1"/>
  <c r="BB1219" i="17" s="1"/>
  <c r="AS1323" i="17"/>
  <c r="BF1323" i="17" s="1" a="1"/>
  <c r="BF1323" i="17" s="1"/>
  <c r="AM1249" i="17"/>
  <c r="Z1167" i="17"/>
  <c r="AW1174" i="17" a="1"/>
  <c r="AW1174" i="17" s="1"/>
  <c r="Y1306" i="17"/>
  <c r="AY1315" i="17" a="1"/>
  <c r="AY1315" i="17" s="1"/>
  <c r="Z1297" i="17"/>
  <c r="AA1249" i="17"/>
  <c r="AE1241" i="17"/>
  <c r="AZ1216" i="17" a="1"/>
  <c r="AZ1216" i="17" s="1"/>
  <c r="AH1306" i="17"/>
  <c r="BD1315" i="17" a="1"/>
  <c r="BD1315" i="17" s="1"/>
  <c r="AZ1316" i="17" a="1"/>
  <c r="AZ1316" i="17" s="1"/>
  <c r="AP1286" i="17"/>
  <c r="AG1241" i="17"/>
  <c r="AV1169" i="17" a="1"/>
  <c r="AV1169" i="17" s="1"/>
  <c r="AZ1174" i="17" a="1"/>
  <c r="AZ1174" i="17" s="1"/>
  <c r="AK1293" i="17"/>
  <c r="AZ1177" i="17" a="1"/>
  <c r="AZ1177" i="17" s="1"/>
  <c r="BB1195" i="17" a="1"/>
  <c r="BB1195" i="17" s="1"/>
  <c r="Y1249" i="17"/>
  <c r="AB1241" i="17"/>
  <c r="BB1221" i="17" a="1"/>
  <c r="BB1221" i="17" s="1"/>
  <c r="BB1316" i="17" a="1"/>
  <c r="BB1316" i="17" s="1"/>
  <c r="AG1286" i="17"/>
  <c r="AD1241" i="17"/>
  <c r="AX1220" i="17" a="1"/>
  <c r="AX1220" i="17" s="1"/>
  <c r="AL1195" i="17"/>
  <c r="AI1223" i="17"/>
  <c r="AG1226" i="17"/>
  <c r="AY1169" i="17" a="1"/>
  <c r="AY1169" i="17" s="1"/>
  <c r="AX1174" i="17" a="1"/>
  <c r="AX1174" i="17" s="1"/>
  <c r="AV1221" i="17" a="1"/>
  <c r="AV1221" i="17" s="1"/>
  <c r="AF1306" i="17"/>
  <c r="AW1169" i="17" a="1"/>
  <c r="AW1169" i="17" s="1"/>
  <c r="BE1174" i="17" a="1"/>
  <c r="BE1174" i="17" s="1"/>
  <c r="AP1306" i="17"/>
  <c r="AV1316" i="17" a="1"/>
  <c r="AV1316" i="17" s="1"/>
  <c r="AM1286" i="17"/>
  <c r="Y1281" i="17"/>
  <c r="AF1241" i="17"/>
  <c r="BA1218" i="17" a="1"/>
  <c r="BA1218" i="17" s="1"/>
  <c r="AO1195" i="17"/>
  <c r="BE1169" i="17" a="1"/>
  <c r="BE1169" i="17" s="1"/>
  <c r="BE1176" i="17" a="1"/>
  <c r="BE1176" i="17" s="1"/>
  <c r="BD1174" i="17" a="1"/>
  <c r="BD1174" i="17" s="1"/>
  <c r="AP1182" i="17"/>
  <c r="AA1182" i="17"/>
  <c r="AB1226" i="17"/>
  <c r="AA1293" i="17"/>
  <c r="BB1245" i="17" a="1"/>
  <c r="BB1245" i="17" s="1"/>
  <c r="AA1226" i="17"/>
  <c r="AG1207" i="17"/>
  <c r="AM1306" i="17"/>
  <c r="AI1179" i="17"/>
  <c r="AK1207" i="17"/>
  <c r="AZ1235" i="17" a="1"/>
  <c r="AZ1235" i="17" s="1"/>
  <c r="AV1322" i="17" a="1"/>
  <c r="AV1322" i="17" s="1"/>
  <c r="AX1169" i="17" a="1"/>
  <c r="AX1169" i="17" s="1"/>
  <c r="AE1207" i="17"/>
  <c r="AM1171" i="17"/>
  <c r="AE1306" i="17"/>
  <c r="BD1216" i="17" a="1"/>
  <c r="BD1216" i="17" s="1"/>
  <c r="AW1246" i="17" a="1"/>
  <c r="AW1246" i="17" s="1"/>
  <c r="AY1235" i="17" a="1"/>
  <c r="AY1235" i="17" s="1"/>
  <c r="Z1286" i="17"/>
  <c r="AX1235" i="17" a="1"/>
  <c r="AX1235" i="17" s="1"/>
  <c r="AD1207" i="17"/>
  <c r="AW1322" i="17" a="1"/>
  <c r="AW1322" i="17" s="1"/>
  <c r="AS1216" i="17"/>
  <c r="BM1216" i="17" s="1" a="1"/>
  <c r="BM1216" i="17" s="1"/>
  <c r="AO1286" i="17"/>
  <c r="AF1166" i="17"/>
  <c r="AB1207" i="17"/>
  <c r="BD1317" i="17" a="1"/>
  <c r="BD1317" i="17" s="1"/>
  <c r="Y1166" i="17"/>
  <c r="AI1207" i="17"/>
  <c r="AO1306" i="17"/>
  <c r="AY1322" i="17" a="1"/>
  <c r="AY1322" i="17" s="1"/>
  <c r="BE1315" i="17" a="1"/>
  <c r="BE1315" i="17" s="1"/>
  <c r="AE1315" i="17"/>
  <c r="BC1315" i="17" a="1"/>
  <c r="BC1315" i="17" s="1"/>
  <c r="AK1254" i="17"/>
  <c r="BA1216" i="17" a="1"/>
  <c r="BA1216" i="17" s="1"/>
  <c r="AJ1286" i="17"/>
  <c r="AF1315" i="17"/>
  <c r="AK1286" i="17"/>
  <c r="AA1252" i="17"/>
  <c r="AZ1317" i="17" a="1"/>
  <c r="AZ1317" i="17" s="1"/>
  <c r="AZ1222" i="17" a="1"/>
  <c r="AZ1222" i="17" s="1"/>
  <c r="AG1223" i="17"/>
  <c r="AC1179" i="17"/>
  <c r="AK1223" i="17"/>
  <c r="AL1198" i="17"/>
  <c r="BB1216" i="17" a="1"/>
  <c r="BB1216" i="17" s="1"/>
  <c r="BA1322" i="17" a="1"/>
  <c r="BA1322" i="17" s="1"/>
  <c r="AV1315" i="17" a="1"/>
  <c r="AV1315" i="17" s="1"/>
  <c r="AL1274" i="17"/>
  <c r="AE1166" i="17"/>
  <c r="BA1315" i="17" a="1"/>
  <c r="BA1315" i="17" s="1"/>
  <c r="AO1274" i="17"/>
  <c r="AM1201" i="17"/>
  <c r="AG1166" i="17"/>
  <c r="AL1315" i="17"/>
  <c r="AY1215" i="17" a="1"/>
  <c r="AY1215" i="17" s="1"/>
  <c r="AJ1179" i="17"/>
  <c r="AL1171" i="17"/>
  <c r="BD1210" i="17" a="1"/>
  <c r="BD1210" i="17" s="1"/>
  <c r="AN1182" i="17"/>
  <c r="AJ1221" i="17"/>
  <c r="AC1306" i="17"/>
  <c r="AJ1198" i="17"/>
  <c r="AG1254" i="17"/>
  <c r="AD1286" i="17"/>
  <c r="AI1252" i="17"/>
  <c r="Y1207" i="17"/>
  <c r="AG1315" i="17"/>
  <c r="AA1254" i="17"/>
  <c r="AW1216" i="17" a="1"/>
  <c r="AW1216" i="17" s="1"/>
  <c r="AV1325" i="17" a="1"/>
  <c r="AV1325" i="17" s="1"/>
  <c r="AH1315" i="17"/>
  <c r="AL1286" i="17"/>
  <c r="AB1254" i="17"/>
  <c r="BE1260" i="17" a="1"/>
  <c r="BE1260" i="17" s="1"/>
  <c r="AP1315" i="17"/>
  <c r="AB1315" i="17"/>
  <c r="AN1274" i="17"/>
  <c r="AH1286" i="17"/>
  <c r="AC1254" i="17"/>
  <c r="BB1260" i="17" a="1"/>
  <c r="BB1260" i="17" s="1"/>
  <c r="BC1206" i="17" a="1"/>
  <c r="BC1206" i="17" s="1"/>
  <c r="AC1188" i="17"/>
  <c r="AX1233" i="17" a="1"/>
  <c r="AX1233" i="17" s="1"/>
  <c r="AO1167" i="17"/>
  <c r="AI1166" i="17"/>
  <c r="AY1174" i="17" a="1"/>
  <c r="AY1174" i="17" s="1"/>
  <c r="AP1326" i="17"/>
  <c r="AZ1309" i="17" a="1"/>
  <c r="AZ1309" i="17" s="1"/>
  <c r="AX1210" i="17" a="1"/>
  <c r="AX1210" i="17" s="1"/>
  <c r="BE1258" i="17" a="1"/>
  <c r="BE1258" i="17" s="1"/>
  <c r="AY1246" i="17" a="1"/>
  <c r="AY1246" i="17" s="1"/>
  <c r="AP1166" i="17"/>
  <c r="AV1258" i="17" a="1"/>
  <c r="AV1258" i="17" s="1"/>
  <c r="AN1172" i="17"/>
  <c r="AO1199" i="17"/>
  <c r="AF1226" i="17"/>
  <c r="AB1286" i="17"/>
  <c r="AC1286" i="17"/>
  <c r="AJ1166" i="17"/>
  <c r="Z1326" i="17"/>
  <c r="AJ1306" i="17"/>
  <c r="AC1207" i="17"/>
  <c r="AY1258" i="17" a="1"/>
  <c r="AY1258" i="17" s="1"/>
  <c r="BB1246" i="17" a="1"/>
  <c r="BB1246" i="17" s="1"/>
  <c r="AJ1171" i="17"/>
  <c r="AB1198" i="17"/>
  <c r="AB1306" i="17"/>
  <c r="AL1188" i="17"/>
  <c r="AS1315" i="17"/>
  <c r="BH1315" i="17" s="1" a="1"/>
  <c r="BH1315" i="17" s="1"/>
  <c r="BA1235" i="17" a="1"/>
  <c r="BA1235" i="17" s="1"/>
  <c r="BC1317" i="17" a="1"/>
  <c r="BC1317" i="17" s="1"/>
  <c r="AL1207" i="17"/>
  <c r="BC1216" i="17" a="1"/>
  <c r="BC1216" i="17" s="1"/>
  <c r="Y1315" i="17"/>
  <c r="AD1254" i="17"/>
  <c r="AC1315" i="17"/>
  <c r="AI1242" i="17"/>
  <c r="AV1266" i="17" a="1"/>
  <c r="AV1266" i="17" s="1"/>
  <c r="AP1244" i="17"/>
  <c r="AE1254" i="17"/>
  <c r="AV1260" i="17" a="1"/>
  <c r="AV1260" i="17" s="1"/>
  <c r="AK1188" i="17"/>
  <c r="AF1201" i="17"/>
  <c r="AV1209" i="17" a="1"/>
  <c r="AV1209" i="17" s="1"/>
  <c r="AL1166" i="17"/>
  <c r="BA1174" i="17" a="1"/>
  <c r="BA1174" i="17" s="1"/>
  <c r="AB1326" i="17"/>
  <c r="AY1302" i="17" a="1"/>
  <c r="AY1302" i="17" s="1"/>
  <c r="AF1207" i="17"/>
  <c r="BD1258" i="17" a="1"/>
  <c r="BD1258" i="17" s="1"/>
  <c r="AV1246" i="17" a="1"/>
  <c r="AV1246" i="17" s="1"/>
  <c r="AJ1233" i="17"/>
  <c r="AB1233" i="17"/>
  <c r="AA1171" i="17"/>
  <c r="AF1198" i="17"/>
  <c r="AB1166" i="17"/>
  <c r="AA1166" i="17"/>
  <c r="BB1322" i="17" a="1"/>
  <c r="BB1322" i="17" s="1"/>
  <c r="AJ1315" i="17"/>
  <c r="AX1322" i="17" a="1"/>
  <c r="AX1322" i="17" s="1"/>
  <c r="AK1274" i="17"/>
  <c r="Z1254" i="17"/>
  <c r="AY1216" i="17" a="1"/>
  <c r="AY1216" i="17" s="1"/>
  <c r="AI1286" i="17"/>
  <c r="BE1209" i="17" a="1"/>
  <c r="BE1209" i="17" s="1"/>
  <c r="AI1315" i="17"/>
  <c r="AD1242" i="17"/>
  <c r="AY1296" i="17" a="1"/>
  <c r="AY1296" i="17" s="1"/>
  <c r="AK1244" i="17"/>
  <c r="AD1188" i="17"/>
  <c r="AB1201" i="17"/>
  <c r="BB1209" i="17" a="1"/>
  <c r="BB1209" i="17" s="1"/>
  <c r="AO1166" i="17"/>
  <c r="AH1326" i="17"/>
  <c r="AV1185" i="17" a="1"/>
  <c r="AV1185" i="17" s="1"/>
  <c r="AJ1223" i="17"/>
  <c r="AF1223" i="17"/>
  <c r="AB1223" i="17"/>
  <c r="BB1165" i="17" a="1"/>
  <c r="BB1165" i="17" s="1"/>
  <c r="BB1228" i="17" a="1"/>
  <c r="BB1228" i="17" s="1"/>
  <c r="AZ1239" i="17" a="1"/>
  <c r="AZ1239" i="17" s="1"/>
  <c r="AE1199" i="17"/>
  <c r="AZ1322" i="17" a="1"/>
  <c r="AZ1322" i="17" s="1"/>
  <c r="AG1308" i="17"/>
  <c r="AD1308" i="17"/>
  <c r="AV1262" i="17" a="1"/>
  <c r="AV1262" i="17" s="1"/>
  <c r="AW1251" i="17" a="1"/>
  <c r="AW1251" i="17" s="1"/>
  <c r="BC1194" i="17" a="1"/>
  <c r="BC1194" i="17" s="1"/>
  <c r="AE1238" i="17"/>
  <c r="AN1258" i="17"/>
  <c r="AB1246" i="17"/>
  <c r="AY1202" i="17" a="1"/>
  <c r="AY1202" i="17" s="1"/>
  <c r="AJ1217" i="17"/>
  <c r="BA1201" i="17" a="1"/>
  <c r="BA1201" i="17" s="1"/>
  <c r="AF1224" i="17"/>
  <c r="AV1175" i="17" a="1"/>
  <c r="AV1175" i="17" s="1"/>
  <c r="AV1286" i="17" a="1"/>
  <c r="AV1286" i="17" s="1"/>
  <c r="AL1168" i="17"/>
  <c r="AZ1265" i="17" a="1"/>
  <c r="AZ1265" i="17" s="1"/>
  <c r="AO1303" i="17"/>
  <c r="AI1308" i="17"/>
  <c r="AZ1201" i="17" a="1"/>
  <c r="AZ1201" i="17" s="1"/>
  <c r="AK1300" i="17"/>
  <c r="AN1189" i="17"/>
  <c r="AE1246" i="17"/>
  <c r="Z1302" i="17"/>
  <c r="BB1251" i="17" a="1"/>
  <c r="BB1251" i="17" s="1"/>
  <c r="AD1246" i="17"/>
  <c r="AE1217" i="17"/>
  <c r="AO1184" i="17"/>
  <c r="AE1228" i="17"/>
  <c r="AB1238" i="17"/>
  <c r="AY1262" i="17" a="1"/>
  <c r="AY1262" i="17" s="1"/>
  <c r="Y1308" i="17"/>
  <c r="AP1217" i="17"/>
  <c r="AI1303" i="17"/>
  <c r="AE1291" i="17"/>
  <c r="AH1224" i="17"/>
  <c r="AZ1297" i="17" a="1"/>
  <c r="AZ1297" i="17" s="1"/>
  <c r="AF1291" i="17"/>
  <c r="AM1308" i="17"/>
  <c r="AP1309" i="17"/>
  <c r="AL1184" i="17"/>
  <c r="BA1297" i="17" a="1"/>
  <c r="BA1297" i="17" s="1"/>
  <c r="AH1291" i="17"/>
  <c r="AO1308" i="17"/>
  <c r="AD1309" i="17"/>
  <c r="AW1285" i="17" a="1"/>
  <c r="AW1285" i="17" s="1"/>
  <c r="AY1261" i="17" a="1"/>
  <c r="AY1261" i="17" s="1"/>
  <c r="AM1238" i="17"/>
  <c r="AL1220" i="17"/>
  <c r="AJ1246" i="17"/>
  <c r="AL1224" i="17"/>
  <c r="BD1184" i="17" a="1"/>
  <c r="BD1184" i="17" s="1"/>
  <c r="AB1184" i="17"/>
  <c r="BC1164" i="17" a="1"/>
  <c r="BC1164" i="17" s="1"/>
  <c r="AW1299" i="17" a="1"/>
  <c r="AW1299" i="17" s="1"/>
  <c r="AJ1300" i="17"/>
  <c r="AP1168" i="17"/>
  <c r="AA1308" i="17"/>
  <c r="AW1202" i="17" a="1"/>
  <c r="AW1202" i="17" s="1"/>
  <c r="AN1303" i="17"/>
  <c r="AE1308" i="17"/>
  <c r="AK1246" i="17"/>
  <c r="BB1171" i="17" a="1"/>
  <c r="BB1171" i="17" s="1"/>
  <c r="AZ1171" i="17" a="1"/>
  <c r="AZ1171" i="17" s="1"/>
  <c r="BB1261" i="17" a="1"/>
  <c r="BB1261" i="17" s="1"/>
  <c r="BD1164" i="17" a="1"/>
  <c r="BD1164" i="17" s="1"/>
  <c r="AN1291" i="17"/>
  <c r="AB1308" i="17"/>
  <c r="AN1309" i="17"/>
  <c r="BD1261" i="17" a="1"/>
  <c r="BD1261" i="17" s="1"/>
  <c r="AK1220" i="17"/>
  <c r="AF1246" i="17"/>
  <c r="AJ1224" i="17"/>
  <c r="AA1200" i="17"/>
  <c r="AX1191" i="17" a="1"/>
  <c r="AX1191" i="17" s="1"/>
  <c r="BE1164" i="17" a="1"/>
  <c r="BE1164" i="17" s="1"/>
  <c r="AZ1251" i="17" a="1"/>
  <c r="AZ1251" i="17" s="1"/>
  <c r="AI1184" i="17"/>
  <c r="AZ1307" i="17" a="1"/>
  <c r="AZ1307" i="17" s="1"/>
  <c r="AK1308" i="17"/>
  <c r="AN1217" i="17"/>
  <c r="AY1201" i="17" a="1"/>
  <c r="AY1201" i="17" s="1"/>
  <c r="Z1168" i="17"/>
  <c r="AP1220" i="17"/>
  <c r="AC1224" i="17"/>
  <c r="AX1184" i="17" a="1"/>
  <c r="AX1184" i="17" s="1"/>
  <c r="AP1291" i="17"/>
  <c r="AL1308" i="17"/>
  <c r="AK1309" i="17"/>
  <c r="AM1220" i="17"/>
  <c r="AG1246" i="17"/>
  <c r="AK1224" i="17"/>
  <c r="AD1200" i="17"/>
  <c r="AW1164" i="17" a="1"/>
  <c r="AW1164" i="17" s="1"/>
  <c r="AP1246" i="17"/>
  <c r="AH1246" i="17"/>
  <c r="AV1202" i="17" a="1"/>
  <c r="AV1202" i="17" s="1"/>
  <c r="AO1291" i="17"/>
  <c r="AP1308" i="17"/>
  <c r="AL1309" i="17"/>
  <c r="BC1261" i="17" a="1"/>
  <c r="BC1261" i="17" s="1"/>
  <c r="AF1308" i="17"/>
  <c r="Y1309" i="17"/>
  <c r="AK1238" i="17"/>
  <c r="AY1205" i="17" a="1"/>
  <c r="AY1205" i="17" s="1"/>
  <c r="AN1220" i="17"/>
  <c r="Z1224" i="17"/>
  <c r="AX1164" i="17" a="1"/>
  <c r="AX1164" i="17" s="1"/>
  <c r="AI1300" i="17"/>
  <c r="AJ1168" i="17"/>
  <c r="AB1302" i="17"/>
  <c r="BD1201" i="17" a="1"/>
  <c r="BD1201" i="17" s="1"/>
  <c r="AI1224" i="17"/>
  <c r="AN1238" i="17"/>
  <c r="Y1246" i="17"/>
  <c r="BA1191" i="17" a="1"/>
  <c r="BA1191" i="17" s="1"/>
  <c r="BA1285" i="17" a="1"/>
  <c r="BA1285" i="17" s="1"/>
  <c r="BE1261" i="17" a="1"/>
  <c r="BE1261" i="17" s="1"/>
  <c r="AC1308" i="17"/>
  <c r="BC1285" i="17" a="1"/>
  <c r="BC1285" i="17" s="1"/>
  <c r="AZ1271" i="17" a="1"/>
  <c r="AZ1271" i="17" s="1"/>
  <c r="AG1228" i="17"/>
  <c r="AX1261" i="17" a="1"/>
  <c r="AX1261" i="17" s="1"/>
  <c r="AF1212" i="17"/>
  <c r="AO1220" i="17"/>
  <c r="Y1217" i="17"/>
  <c r="AY1164" i="17" a="1"/>
  <c r="AY1164" i="17" s="1"/>
  <c r="BE1202" i="17" a="1"/>
  <c r="BE1202" i="17" s="1"/>
  <c r="AO1246" i="17"/>
  <c r="AF1220" i="17"/>
  <c r="BD1251" i="17" a="1"/>
  <c r="BD1251" i="17" s="1"/>
  <c r="BE1307" i="17" a="1"/>
  <c r="BE1307" i="17" s="1"/>
  <c r="BC1265" i="17" a="1"/>
  <c r="BC1265" i="17" s="1"/>
  <c r="AD1291" i="17"/>
  <c r="AM1300" i="17"/>
  <c r="AX1171" i="17" a="1"/>
  <c r="AX1171" i="17" s="1"/>
  <c r="Y1168" i="17"/>
  <c r="BA1251" i="17" a="1"/>
  <c r="BA1251" i="17" s="1"/>
  <c r="AW1261" i="17" a="1"/>
  <c r="AW1261" i="17" s="1"/>
  <c r="AG1212" i="17"/>
  <c r="BD1178" i="17" a="1"/>
  <c r="BD1178" i="17" s="1"/>
  <c r="Z1212" i="17"/>
  <c r="BD1219" i="17" a="1"/>
  <c r="BD1219" i="17" s="1"/>
  <c r="AY1178" i="17" a="1"/>
  <c r="AY1178" i="17" s="1"/>
  <c r="AV1307" i="17" a="1"/>
  <c r="AV1307" i="17" s="1"/>
  <c r="BB1242" i="17" a="1"/>
  <c r="BB1242" i="17" s="1"/>
  <c r="AA1212" i="17"/>
  <c r="AO1258" i="17"/>
  <c r="AN1300" i="17"/>
  <c r="AV1251" i="17" a="1"/>
  <c r="AV1251" i="17" s="1"/>
  <c r="BB1194" i="17" a="1"/>
  <c r="BB1194" i="17" s="1"/>
  <c r="AI1217" i="17"/>
  <c r="BE1271" i="17" a="1"/>
  <c r="BE1271" i="17" s="1"/>
  <c r="AX1265" i="17" a="1"/>
  <c r="AX1265" i="17" s="1"/>
  <c r="AY1285" i="17" a="1"/>
  <c r="AY1285" i="17" s="1"/>
  <c r="AW1271" i="17" a="1"/>
  <c r="AW1271" i="17" s="1"/>
  <c r="AZ1261" i="17" a="1"/>
  <c r="AZ1261" i="17" s="1"/>
  <c r="BE1219" i="17" a="1"/>
  <c r="BE1219" i="17" s="1"/>
  <c r="BA1175" i="17" a="1"/>
  <c r="BA1175" i="17" s="1"/>
  <c r="BD1307" i="17" a="1"/>
  <c r="BD1307" i="17" s="1"/>
  <c r="BC1242" i="17" a="1"/>
  <c r="BC1242" i="17" s="1"/>
  <c r="AB1212" i="17"/>
  <c r="AP1258" i="17"/>
  <c r="BD1175" i="17" a="1"/>
  <c r="BD1175" i="17" s="1"/>
  <c r="AW1178" i="17" a="1"/>
  <c r="AW1178" i="17" s="1"/>
  <c r="AA1300" i="17"/>
  <c r="AD1226" i="17"/>
  <c r="BE1194" i="17" a="1"/>
  <c r="BE1194" i="17" s="1"/>
  <c r="BE1251" i="17" a="1"/>
  <c r="BE1251" i="17" s="1"/>
  <c r="BD1271" i="17" a="1"/>
  <c r="BD1271" i="17" s="1"/>
  <c r="AE1220" i="17"/>
  <c r="BC1307" i="17" a="1"/>
  <c r="BC1307" i="17" s="1"/>
  <c r="AH1220" i="17"/>
  <c r="AA1234" i="17"/>
  <c r="AY1265" i="17" a="1"/>
  <c r="AY1265" i="17" s="1"/>
  <c r="BB1285" i="17" a="1"/>
  <c r="BB1285" i="17" s="1"/>
  <c r="AX1271" i="17" a="1"/>
  <c r="AX1271" i="17" s="1"/>
  <c r="AV1178" i="17" a="1"/>
  <c r="AV1178" i="17" s="1"/>
  <c r="AV1265" i="17" a="1"/>
  <c r="AV1265" i="17" s="1"/>
  <c r="BE1285" i="17" a="1"/>
  <c r="BE1285" i="17" s="1"/>
  <c r="AY1271" i="17" a="1"/>
  <c r="AY1271" i="17" s="1"/>
  <c r="AD1220" i="17"/>
  <c r="AL1246" i="17"/>
  <c r="AS1171" i="17"/>
  <c r="BF1171" i="17" s="1" a="1"/>
  <c r="BF1171" i="17" s="1"/>
  <c r="Y1224" i="17"/>
  <c r="BB1175" i="17" a="1"/>
  <c r="BB1175" i="17" s="1"/>
  <c r="AX1307" i="17" a="1"/>
  <c r="AX1307" i="17" s="1"/>
  <c r="AV1285" i="17" a="1"/>
  <c r="AV1285" i="17" s="1"/>
  <c r="BB1271" i="17" a="1"/>
  <c r="BB1271" i="17" s="1"/>
  <c r="BD1242" i="17" a="1"/>
  <c r="BD1242" i="17" s="1"/>
  <c r="AS1258" i="17"/>
  <c r="AF1168" i="17"/>
  <c r="Z1234" i="17"/>
  <c r="AD1224" i="17"/>
  <c r="BE1175" i="17" a="1"/>
  <c r="BE1175" i="17" s="1"/>
  <c r="BE1178" i="17" a="1"/>
  <c r="BE1178" i="17" s="1"/>
  <c r="AB1300" i="17"/>
  <c r="AC1242" i="17"/>
  <c r="BE1195" i="17" a="1"/>
  <c r="BE1195" i="17" s="1"/>
  <c r="BC1262" i="17" a="1"/>
  <c r="BC1262" i="17" s="1"/>
  <c r="AO1217" i="17"/>
  <c r="AV1164" i="17" a="1"/>
  <c r="AV1164" i="17" s="1"/>
  <c r="BC1178" i="17" a="1"/>
  <c r="BC1178" i="17" s="1"/>
  <c r="AG1302" i="17"/>
  <c r="AV1261" i="17" a="1"/>
  <c r="AV1261" i="17" s="1"/>
  <c r="Y1212" i="17"/>
  <c r="BE1326" i="17" a="1"/>
  <c r="BE1326" i="17" s="1"/>
  <c r="AZ1262" i="17" a="1"/>
  <c r="AZ1262" i="17" s="1"/>
  <c r="BC1271" i="17" a="1"/>
  <c r="BC1271" i="17" s="1"/>
  <c r="BE1242" i="17" a="1"/>
  <c r="BE1242" i="17" s="1"/>
  <c r="AA1258" i="17"/>
  <c r="AC1168" i="17"/>
  <c r="AZ1202" i="17" a="1"/>
  <c r="AZ1202" i="17" s="1"/>
  <c r="AA1217" i="17"/>
  <c r="AN1224" i="17"/>
  <c r="AP1184" i="17"/>
  <c r="AX1175" i="17" a="1"/>
  <c r="AX1175" i="17" s="1"/>
  <c r="AE1300" i="17"/>
  <c r="AX1258" i="17" a="1"/>
  <c r="AX1258" i="17" s="1"/>
  <c r="Y1233" i="17"/>
  <c r="AG1199" i="17"/>
  <c r="AX1246" i="17" a="1"/>
  <c r="AX1246" i="17" s="1"/>
  <c r="AW1229" i="17" a="1"/>
  <c r="AW1229" i="17" s="1"/>
  <c r="AO1270" i="17"/>
  <c r="AB1249" i="17"/>
  <c r="BA1186" i="17" a="1"/>
  <c r="BA1186" i="17" s="1"/>
  <c r="AK1270" i="17"/>
  <c r="AH1195" i="17"/>
  <c r="AO1249" i="17"/>
  <c r="BB1323" i="17" a="1"/>
  <c r="BB1323" i="17" s="1"/>
  <c r="AX1315" i="17" a="1"/>
  <c r="AX1315" i="17" s="1"/>
  <c r="AX1316" i="17" a="1"/>
  <c r="AX1316" i="17" s="1"/>
  <c r="AS1309" i="17"/>
  <c r="BI1309" i="17" s="1" a="1"/>
  <c r="BI1309" i="17" s="1"/>
  <c r="AG1249" i="17"/>
  <c r="AC1241" i="17"/>
  <c r="AD1258" i="17"/>
  <c r="AB1195" i="17"/>
  <c r="AZ1219" i="17" a="1"/>
  <c r="AZ1219" i="17" s="1"/>
  <c r="BB1317" i="17" a="1"/>
  <c r="BB1317" i="17" s="1"/>
  <c r="AX1262" i="17" a="1"/>
  <c r="AX1262" i="17" s="1"/>
  <c r="BB1177" i="17" a="1"/>
  <c r="BB1177" i="17" s="1"/>
  <c r="AC1223" i="17"/>
  <c r="AL1223" i="17"/>
  <c r="AP1207" i="17"/>
  <c r="AI1306" i="17"/>
  <c r="Z1223" i="17"/>
  <c r="AG1270" i="17"/>
  <c r="BE1319" i="17" a="1"/>
  <c r="BE1319" i="17" s="1"/>
  <c r="BA1323" i="17" a="1"/>
  <c r="BA1323" i="17" s="1"/>
  <c r="AD1315" i="17"/>
  <c r="AS1317" i="17"/>
  <c r="BJ1317" i="17" s="1" a="1"/>
  <c r="BJ1317" i="17" s="1"/>
  <c r="AJ1309" i="17"/>
  <c r="AZ1266" i="17" a="1"/>
  <c r="AZ1266" i="17" s="1"/>
  <c r="AE1183" i="17"/>
  <c r="AB1258" i="17"/>
  <c r="AN1185" i="17"/>
  <c r="AV1219" i="17" a="1"/>
  <c r="AV1219" i="17" s="1"/>
  <c r="AG1184" i="17"/>
  <c r="AX1178" i="17" a="1"/>
  <c r="AX1178" i="17" s="1"/>
  <c r="AW1262" i="17" a="1"/>
  <c r="AW1262" i="17" s="1"/>
  <c r="BE1302" i="17" a="1"/>
  <c r="BE1302" i="17" s="1"/>
  <c r="AA1207" i="17"/>
  <c r="AN1188" i="17"/>
  <c r="AH1223" i="17"/>
  <c r="AN1166" i="17"/>
  <c r="Z1199" i="17"/>
  <c r="AM1223" i="17"/>
  <c r="AG1168" i="17"/>
  <c r="AI1168" i="17"/>
  <c r="AI1221" i="17"/>
  <c r="BA1228" i="17" a="1"/>
  <c r="BA1228" i="17" s="1"/>
  <c r="AA1242" i="17"/>
  <c r="BD1215" i="17" a="1"/>
  <c r="BD1215" i="17" s="1"/>
  <c r="AC1279" i="17"/>
  <c r="AI1199" i="17"/>
  <c r="Y1167" i="17"/>
  <c r="AA1168" i="17"/>
  <c r="AV1165" i="17" a="1"/>
  <c r="AV1165" i="17" s="1"/>
  <c r="AV1216" i="17" a="1"/>
  <c r="AV1216" i="17" s="1"/>
  <c r="BA1267" i="17" a="1"/>
  <c r="BA1267" i="17" s="1"/>
  <c r="AG1300" i="17"/>
  <c r="AK1306" i="17"/>
  <c r="AN1199" i="17"/>
  <c r="BD1322" i="17" a="1"/>
  <c r="BD1322" i="17" s="1"/>
  <c r="AY1221" i="17" a="1"/>
  <c r="AY1221" i="17" s="1"/>
  <c r="AM1199" i="17"/>
  <c r="AF1300" i="17"/>
  <c r="AL1306" i="17"/>
  <c r="AP1179" i="17"/>
  <c r="AN1223" i="17"/>
  <c r="AE1249" i="17"/>
  <c r="AN1207" i="17"/>
  <c r="AJ1167" i="17"/>
  <c r="AB1270" i="17"/>
  <c r="AA1306" i="17"/>
  <c r="BC1169" i="17" a="1"/>
  <c r="BC1169" i="17" s="1"/>
  <c r="AW1317" i="17" a="1"/>
  <c r="AW1317" i="17" s="1"/>
  <c r="E1317" i="17" s="1"/>
  <c r="AN1306" i="17"/>
  <c r="AC1300" i="17"/>
  <c r="AK1229" i="17"/>
  <c r="AC1269" i="17"/>
  <c r="BB1250" i="17" a="1"/>
  <c r="BB1250" i="17" s="1"/>
  <c r="BC1218" i="17" a="1"/>
  <c r="BC1218" i="17" s="1"/>
  <c r="AD1306" i="17"/>
  <c r="BD1245" i="17" a="1"/>
  <c r="BD1245" i="17" s="1"/>
  <c r="AF1171" i="17"/>
  <c r="BC1177" i="17" a="1"/>
  <c r="BC1177" i="17" s="1"/>
  <c r="AE1286" i="17"/>
  <c r="BA1221" i="17" a="1"/>
  <c r="BA1221" i="17" s="1"/>
  <c r="AK1172" i="17"/>
  <c r="AX1317" i="17" a="1"/>
  <c r="AX1317" i="17" s="1"/>
  <c r="AK1226" i="17"/>
  <c r="Z1300" i="17"/>
  <c r="BB1324" i="17" a="1"/>
  <c r="BB1324" i="17" s="1"/>
  <c r="AC1189" i="17"/>
  <c r="AE1189" i="17"/>
  <c r="AG1291" i="17"/>
  <c r="AE1281" i="17"/>
  <c r="AM1246" i="17"/>
  <c r="AG1217" i="17"/>
  <c r="Z1200" i="17"/>
  <c r="AZ1258" i="17" a="1"/>
  <c r="AZ1258" i="17" s="1"/>
  <c r="AK1189" i="17"/>
  <c r="AF1189" i="17"/>
  <c r="AN1292" i="17"/>
  <c r="AO1189" i="17"/>
  <c r="AA1256" i="17"/>
  <c r="AW1288" i="17" a="1"/>
  <c r="AW1288" i="17" s="1"/>
  <c r="AW1227" i="17" a="1"/>
  <c r="AW1227" i="17" s="1"/>
  <c r="BD1171" i="17" a="1"/>
  <c r="BD1171" i="17" s="1"/>
  <c r="Z1220" i="17"/>
  <c r="BC1288" i="17" a="1"/>
  <c r="BC1288" i="17" s="1"/>
  <c r="AC1220" i="17"/>
  <c r="AV1171" i="17" a="1"/>
  <c r="AV1171" i="17" s="1"/>
  <c r="Z1189" i="17"/>
  <c r="BB1272" i="17" a="1"/>
  <c r="BB1272" i="17" s="1"/>
  <c r="AY1288" i="17" a="1"/>
  <c r="AY1288" i="17" s="1"/>
  <c r="AY1171" i="17" a="1"/>
  <c r="AY1171" i="17" s="1"/>
  <c r="AG1189" i="17"/>
  <c r="AG1200" i="17"/>
  <c r="BB1297" i="17" a="1"/>
  <c r="BB1297" i="17" s="1"/>
  <c r="AM1309" i="17"/>
  <c r="AS1286" i="17"/>
  <c r="BL1286" i="17" s="1" a="1"/>
  <c r="BL1286" i="17" s="1"/>
  <c r="BB1198" i="17" a="1"/>
  <c r="BB1198" i="17" s="1"/>
  <c r="AI1246" i="17"/>
  <c r="AL1217" i="17"/>
  <c r="AZ1164" i="17" a="1"/>
  <c r="AZ1164" i="17" s="1"/>
  <c r="BA1282" i="17" a="1"/>
  <c r="BA1282" i="17" s="1"/>
  <c r="AO1242" i="17"/>
  <c r="AV1194" i="17" a="1"/>
  <c r="AV1194" i="17" s="1"/>
  <c r="AD1189" i="17"/>
  <c r="AX1202" i="17" a="1"/>
  <c r="AX1202" i="17" s="1"/>
  <c r="AJ1189" i="17"/>
  <c r="BC1251" i="17" a="1"/>
  <c r="BC1251" i="17" s="1"/>
  <c r="Y1189" i="17"/>
  <c r="AZ1324" i="17" a="1"/>
  <c r="AZ1324" i="17" s="1"/>
  <c r="AA1189" i="17"/>
  <c r="AX1194" i="17" a="1"/>
  <c r="AX1194" i="17" s="1"/>
  <c r="AM1310" i="17"/>
  <c r="AP1189" i="17"/>
  <c r="AW1171" i="17" a="1"/>
  <c r="AW1171" i="17" s="1"/>
  <c r="BC1171" i="17" a="1"/>
  <c r="BC1171" i="17" s="1"/>
  <c r="AE1309" i="17"/>
  <c r="Y1234" i="17"/>
  <c r="AN1246" i="17"/>
  <c r="AC1217" i="17"/>
  <c r="AM1189" i="17"/>
  <c r="AJ1256" i="17"/>
  <c r="AA1291" i="17"/>
  <c r="Y1302" i="17"/>
  <c r="AC1246" i="17"/>
  <c r="AS1246" i="17"/>
  <c r="BK1246" i="17" s="1" a="1"/>
  <c r="BK1246" i="17" s="1"/>
  <c r="AD1302" i="17"/>
  <c r="AK1302" i="17"/>
  <c r="AF1228" i="17"/>
  <c r="AJ1234" i="17"/>
  <c r="AW1295" i="17" a="1"/>
  <c r="AW1295" i="17" s="1"/>
  <c r="AD1234" i="17"/>
  <c r="AZ1295" i="17" a="1"/>
  <c r="AZ1295" i="17" s="1"/>
  <c r="AI1189" i="17"/>
  <c r="AP1302" i="17"/>
  <c r="AH1308" i="17"/>
  <c r="AB1309" i="17"/>
  <c r="AL1200" i="17"/>
  <c r="AP1296" i="17"/>
  <c r="AS1302" i="17"/>
  <c r="BI1302" i="17" s="1" a="1"/>
  <c r="BI1302" i="17" s="1"/>
  <c r="AJ1308" i="17"/>
  <c r="AI1212" i="17"/>
  <c r="AE1234" i="17"/>
  <c r="Z1217" i="17"/>
  <c r="AZ1272" i="17" a="1"/>
  <c r="AZ1272" i="17" s="1"/>
  <c r="AY1251" i="17" a="1"/>
  <c r="AY1251" i="17" s="1"/>
  <c r="AD1212" i="17"/>
  <c r="AV1282" i="17" a="1"/>
  <c r="AV1282" i="17" s="1"/>
  <c r="AY1194" i="17" a="1"/>
  <c r="AY1194" i="17" s="1"/>
  <c r="AW1194" i="17" a="1"/>
  <c r="AW1194" i="17" s="1"/>
  <c r="AA1302" i="17"/>
  <c r="AG1234" i="17"/>
  <c r="BE1272" i="17" a="1"/>
  <c r="BE1272" i="17" s="1"/>
  <c r="BE1171" i="17" a="1"/>
  <c r="BE1171" i="17" s="1"/>
  <c r="AL1189" i="17"/>
  <c r="AB1189" i="17"/>
  <c r="AE1168" i="17"/>
  <c r="AD1168" i="17"/>
  <c r="BC1268" i="17" a="1"/>
  <c r="BC1268" i="17" s="1"/>
  <c r="AJ1207" i="17"/>
  <c r="AY1228" i="17" a="1"/>
  <c r="AY1228" i="17" s="1"/>
  <c r="AD1238" i="17"/>
  <c r="AA1292" i="17"/>
  <c r="BE1295" i="17" a="1"/>
  <c r="BE1295" i="17" s="1"/>
  <c r="AO1193" i="17"/>
  <c r="BD1265" i="17" a="1"/>
  <c r="BD1265" i="17" s="1"/>
  <c r="Z1238" i="17"/>
  <c r="AS1291" i="17"/>
  <c r="BL1291" i="17" s="1" a="1"/>
  <c r="BL1291" i="17" s="1"/>
  <c r="AJ1195" i="17"/>
  <c r="Z1291" i="17"/>
  <c r="AE1195" i="17"/>
  <c r="AL1238" i="17"/>
  <c r="AH1270" i="17"/>
  <c r="Y1303" i="17"/>
  <c r="AM1274" i="17"/>
  <c r="BD1319" i="17" a="1"/>
  <c r="BD1319" i="17" s="1"/>
  <c r="Z1252" i="17"/>
  <c r="AF1252" i="17"/>
  <c r="AM1302" i="17"/>
  <c r="AI1323" i="17"/>
  <c r="BB1296" i="17" a="1"/>
  <c r="BB1296" i="17" s="1"/>
  <c r="BB1197" i="17" a="1"/>
  <c r="BB1197" i="17" s="1"/>
  <c r="AL1323" i="17"/>
  <c r="AB1278" i="17"/>
  <c r="BC1296" i="17" a="1"/>
  <c r="BC1296" i="17" s="1"/>
  <c r="BA1270" i="17" a="1"/>
  <c r="BA1270" i="17" s="1"/>
  <c r="BA1250" i="17" a="1"/>
  <c r="BA1250" i="17" s="1"/>
  <c r="BD1197" i="17" a="1"/>
  <c r="BD1197" i="17" s="1"/>
  <c r="BB1184" i="17" a="1"/>
  <c r="BB1184" i="17" s="1"/>
  <c r="BE1191" i="17" a="1"/>
  <c r="BE1191" i="17" s="1"/>
  <c r="AM1183" i="17"/>
  <c r="AJ1242" i="17"/>
  <c r="BE1265" i="17" a="1"/>
  <c r="BE1265" i="17" s="1"/>
  <c r="AE1226" i="17"/>
  <c r="AM1278" i="17"/>
  <c r="AY1325" i="17" a="1"/>
  <c r="AY1325" i="17" s="1"/>
  <c r="BD1325" i="17" a="1"/>
  <c r="BD1325" i="17" s="1"/>
  <c r="AE1278" i="17"/>
  <c r="AF1278" i="17"/>
  <c r="AW1296" i="17" a="1"/>
  <c r="AW1296" i="17" s="1"/>
  <c r="Z1278" i="17"/>
  <c r="AW1230" i="17" a="1"/>
  <c r="AW1230" i="17" s="1"/>
  <c r="BE1288" i="17" a="1"/>
  <c r="BE1288" i="17" s="1"/>
  <c r="BA1286" i="17" a="1"/>
  <c r="BA1286" i="17" s="1"/>
  <c r="AZ1225" i="17" a="1"/>
  <c r="AZ1225" i="17" s="1"/>
  <c r="AB1183" i="17"/>
  <c r="BB1299" i="17" a="1"/>
  <c r="BB1299" i="17" s="1"/>
  <c r="AX1325" i="17" a="1"/>
  <c r="AX1325" i="17" s="1"/>
  <c r="AA1323" i="17"/>
  <c r="AO1278" i="17"/>
  <c r="AC1281" i="17"/>
  <c r="BA1296" i="17" a="1"/>
  <c r="BA1296" i="17" s="1"/>
  <c r="Y1241" i="17"/>
  <c r="AC1258" i="17"/>
  <c r="AG1222" i="17"/>
  <c r="AK1203" i="17"/>
  <c r="AY1206" i="17" a="1"/>
  <c r="AY1206" i="17" s="1"/>
  <c r="BE1184" i="17" a="1"/>
  <c r="BE1184" i="17" s="1"/>
  <c r="BA1178" i="17" a="1"/>
  <c r="BA1178" i="17" s="1"/>
  <c r="BA1164" i="17" a="1"/>
  <c r="BA1164" i="17" s="1"/>
  <c r="AE1242" i="17"/>
  <c r="Y1238" i="17"/>
  <c r="AK1323" i="17"/>
  <c r="AD1320" i="17"/>
  <c r="AP1314" i="17"/>
  <c r="BB1249" i="17" a="1"/>
  <c r="BB1249" i="17" s="1"/>
  <c r="AK1184" i="17"/>
  <c r="AF1183" i="17"/>
  <c r="AJ1210" i="17"/>
  <c r="AL1314" i="17"/>
  <c r="BE1249" i="17" a="1"/>
  <c r="BE1249" i="17" s="1"/>
  <c r="AG1320" i="17"/>
  <c r="BC1312" i="17" a="1"/>
  <c r="BC1312" i="17" s="1"/>
  <c r="AJ1320" i="17"/>
  <c r="AG1313" i="17"/>
  <c r="AM1320" i="17"/>
  <c r="AY1191" i="17" a="1"/>
  <c r="AY1191" i="17" s="1"/>
  <c r="AZ1250" i="17" a="1"/>
  <c r="AZ1250" i="17" s="1"/>
  <c r="AO1245" i="17"/>
  <c r="AG1314" i="17"/>
  <c r="AH1313" i="17"/>
  <c r="AG1183" i="17"/>
  <c r="BC1286" i="17" a="1"/>
  <c r="BC1286" i="17" s="1"/>
  <c r="BE1286" i="17" a="1"/>
  <c r="BE1286" i="17" s="1"/>
  <c r="AV1191" i="17" a="1"/>
  <c r="AV1191" i="17" s="1"/>
  <c r="AK1168" i="17"/>
  <c r="AX1215" i="17" a="1"/>
  <c r="AX1215" i="17" s="1"/>
  <c r="AN1256" i="17"/>
  <c r="AO1207" i="17"/>
  <c r="BE1241" i="17" a="1"/>
  <c r="BE1241" i="17" s="1"/>
  <c r="BE1206" i="17" a="1"/>
  <c r="BE1206" i="17" s="1"/>
  <c r="AY1299" i="17" a="1"/>
  <c r="AY1299" i="17" s="1"/>
  <c r="AZ1249" i="17" a="1"/>
  <c r="AZ1249" i="17" s="1"/>
  <c r="AV1249" i="17" a="1"/>
  <c r="AV1249" i="17" s="1"/>
  <c r="BA1167" i="17" a="1"/>
  <c r="BA1167" i="17" s="1"/>
  <c r="BE1230" i="17" a="1"/>
  <c r="BE1230" i="17" s="1"/>
  <c r="AD1217" i="17"/>
  <c r="AD1195" i="17"/>
  <c r="AC1184" i="17"/>
  <c r="AZ1178" i="17" a="1"/>
  <c r="AZ1178" i="17" s="1"/>
  <c r="AM1291" i="17"/>
  <c r="AJ1183" i="17"/>
  <c r="AV1207" i="17" a="1"/>
  <c r="AV1207" i="17" s="1"/>
  <c r="AA1244" i="17"/>
  <c r="Y1318" i="17"/>
  <c r="AF1244" i="17"/>
  <c r="Z1184" i="17"/>
  <c r="AO1244" i="17"/>
  <c r="AW1197" i="17" a="1"/>
  <c r="AW1197" i="17" s="1"/>
  <c r="BB1170" i="17" a="1"/>
  <c r="BB1170" i="17" s="1"/>
  <c r="AK1278" i="17"/>
  <c r="BC1325" i="17" a="1"/>
  <c r="BC1325" i="17" s="1"/>
  <c r="AW1249" i="17" a="1"/>
  <c r="AW1249" i="17" s="1"/>
  <c r="AY1211" i="17" a="1"/>
  <c r="AY1211" i="17" s="1"/>
  <c r="BC1230" i="17" a="1"/>
  <c r="BC1230" i="17" s="1"/>
  <c r="BA1197" i="17" a="1"/>
  <c r="BA1197" i="17" s="1"/>
  <c r="BD1297" i="17" a="1"/>
  <c r="BD1297" i="17" s="1"/>
  <c r="AS1242" i="17"/>
  <c r="BM1242" i="17" s="1" a="1"/>
  <c r="BM1242" i="17" s="1"/>
  <c r="BA1288" i="17" a="1"/>
  <c r="BA1288" i="17" s="1"/>
  <c r="BE1229" i="17" a="1"/>
  <c r="BE1229" i="17" s="1"/>
  <c r="AI1183" i="17"/>
  <c r="AV1275" i="17" a="1"/>
  <c r="AV1275" i="17" s="1"/>
  <c r="AW1265" i="17" a="1"/>
  <c r="AW1265" i="17" s="1"/>
  <c r="BB1312" i="17" a="1"/>
  <c r="BB1312" i="17" s="1"/>
  <c r="AZ1230" i="17" a="1"/>
  <c r="AZ1230" i="17" s="1"/>
  <c r="AX1197" i="17" a="1"/>
  <c r="AX1197" i="17" s="1"/>
  <c r="AZ1288" i="17" a="1"/>
  <c r="AZ1288" i="17" s="1"/>
  <c r="AO1183" i="17"/>
  <c r="AM1253" i="17"/>
  <c r="AC1222" i="17"/>
  <c r="BA1206" i="17" a="1"/>
  <c r="BA1206" i="17" s="1"/>
  <c r="AH1284" i="17"/>
  <c r="AG1258" i="17"/>
  <c r="AJ1284" i="17"/>
  <c r="AJ1258" i="17"/>
  <c r="AS1222" i="17"/>
  <c r="BG1222" i="17" s="1" a="1"/>
  <c r="BG1222" i="17" s="1"/>
  <c r="BB1206" i="17" a="1"/>
  <c r="BB1206" i="17" s="1"/>
  <c r="Z1258" i="17"/>
  <c r="BB1325" i="17" a="1"/>
  <c r="BB1325" i="17" s="1"/>
  <c r="Y1284" i="17"/>
  <c r="AO1222" i="17"/>
  <c r="AK1258" i="17"/>
  <c r="Z1284" i="17"/>
  <c r="AL1258" i="17"/>
  <c r="AM1222" i="17"/>
  <c r="BC1197" i="17" a="1"/>
  <c r="BC1197" i="17" s="1"/>
  <c r="AI1302" i="17"/>
  <c r="AF1253" i="17"/>
  <c r="AM1258" i="17"/>
  <c r="AH1222" i="17"/>
  <c r="AG1253" i="17"/>
  <c r="Y1258" i="17"/>
  <c r="AD1222" i="17"/>
  <c r="AO1310" i="17"/>
  <c r="AI1235" i="17"/>
  <c r="AX1326" i="17" a="1"/>
  <c r="AX1326" i="17" s="1"/>
  <c r="BD1272" i="17" a="1"/>
  <c r="BD1272" i="17" s="1"/>
  <c r="AF1303" i="17"/>
  <c r="AH1212" i="17"/>
  <c r="AW1205" i="17" a="1"/>
  <c r="AW1205" i="17" s="1"/>
  <c r="AE1326" i="17"/>
  <c r="AH1310" i="17"/>
  <c r="AV1272" i="17" a="1"/>
  <c r="AV1272" i="17" s="1"/>
  <c r="AY1272" i="17" a="1"/>
  <c r="AY1272" i="17" s="1"/>
  <c r="AK1303" i="17"/>
  <c r="BC1272" i="17" a="1"/>
  <c r="BC1272" i="17" s="1"/>
  <c r="AL1303" i="17"/>
  <c r="AZ1319" i="17" a="1"/>
  <c r="AZ1319" i="17" s="1"/>
  <c r="AE1198" i="17"/>
  <c r="AV1297" i="17" a="1"/>
  <c r="AV1297" i="17" s="1"/>
  <c r="AA1179" i="17"/>
  <c r="AD1179" i="17"/>
  <c r="AA1198" i="17"/>
  <c r="AN1198" i="17"/>
  <c r="BC1324" i="17" a="1"/>
  <c r="BC1324" i="17" s="1"/>
  <c r="AW1272" i="17" a="1"/>
  <c r="AW1272" i="17" s="1"/>
  <c r="BA1205" i="17" a="1"/>
  <c r="BA1205" i="17" s="1"/>
  <c r="AC1309" i="17"/>
  <c r="AX1319" i="17" a="1"/>
  <c r="AX1319" i="17" s="1"/>
  <c r="AB1179" i="17"/>
  <c r="AN1212" i="17"/>
  <c r="AL1312" i="17"/>
  <c r="AK1198" i="17"/>
  <c r="AZ1282" i="17" a="1"/>
  <c r="AZ1282" i="17" s="1"/>
  <c r="AM1198" i="17"/>
  <c r="AS1201" i="17"/>
  <c r="BH1201" i="17" s="1" a="1"/>
  <c r="BH1201" i="17" s="1"/>
  <c r="BA1272" i="17" a="1"/>
  <c r="BA1272" i="17" s="1"/>
  <c r="AE1200" i="17"/>
  <c r="AV1324" i="17" a="1"/>
  <c r="AV1324" i="17" s="1"/>
  <c r="Z1309" i="17"/>
  <c r="AK1212" i="17"/>
  <c r="BA1312" i="17" a="1"/>
  <c r="BA1312" i="17" s="1"/>
  <c r="BD1270" i="17" a="1"/>
  <c r="BD1270" i="17" s="1"/>
  <c r="AP1228" i="17"/>
  <c r="AW1240" i="17" a="1"/>
  <c r="AW1240" i="17" s="1"/>
  <c r="AK1234" i="17"/>
  <c r="Y1188" i="17"/>
  <c r="AJ1201" i="17"/>
  <c r="AM1200" i="17"/>
  <c r="AO1178" i="17"/>
  <c r="Y1326" i="17"/>
  <c r="AX1205" i="17" a="1"/>
  <c r="AX1205" i="17" s="1"/>
  <c r="Y1248" i="17"/>
  <c r="AX1324" i="17" a="1"/>
  <c r="AX1324" i="17" s="1"/>
  <c r="AB1234" i="17"/>
  <c r="BC1270" i="17" a="1"/>
  <c r="BC1270" i="17" s="1"/>
  <c r="BD1240" i="17" a="1"/>
  <c r="BD1240" i="17" s="1"/>
  <c r="AJ1200" i="17"/>
  <c r="BC1319" i="17" a="1"/>
  <c r="BC1319" i="17" s="1"/>
  <c r="BD1324" i="17" a="1"/>
  <c r="BD1324" i="17" s="1"/>
  <c r="AI1175" i="17"/>
  <c r="AS1326" i="17"/>
  <c r="BG1326" i="17" s="1" a="1"/>
  <c r="BG1326" i="17" s="1"/>
  <c r="AL1234" i="17"/>
  <c r="AF1309" i="17"/>
  <c r="AB1228" i="17"/>
  <c r="AY1240" i="17" a="1"/>
  <c r="AY1240" i="17" s="1"/>
  <c r="Y1200" i="17"/>
  <c r="AY1312" i="17" a="1"/>
  <c r="AY1312" i="17" s="1"/>
  <c r="AG1309" i="17"/>
  <c r="AW1207" i="17" a="1"/>
  <c r="AW1207" i="17" s="1"/>
  <c r="AX1270" i="17" a="1"/>
  <c r="AX1270" i="17" s="1"/>
  <c r="Z1228" i="17"/>
  <c r="AG1220" i="17"/>
  <c r="AL1222" i="17"/>
  <c r="AZ1240" i="17" a="1"/>
  <c r="AZ1240" i="17" s="1"/>
  <c r="AO1234" i="17"/>
  <c r="AJ1188" i="17"/>
  <c r="AP1201" i="17"/>
  <c r="AC1200" i="17"/>
  <c r="AA1178" i="17"/>
  <c r="AC1326" i="17"/>
  <c r="AP1212" i="17"/>
  <c r="AP1183" i="17"/>
  <c r="AC1183" i="17"/>
  <c r="AA1303" i="17"/>
  <c r="AN1228" i="17"/>
  <c r="BE1270" i="17" a="1"/>
  <c r="BE1270" i="17" s="1"/>
  <c r="Y1178" i="17"/>
  <c r="AN1234" i="17"/>
  <c r="AP1234" i="17"/>
  <c r="AB1200" i="17"/>
  <c r="AG1178" i="17"/>
  <c r="AD1326" i="17"/>
  <c r="AA1310" i="17"/>
  <c r="AJ1302" i="17"/>
  <c r="AW1282" i="17" a="1"/>
  <c r="AW1282" i="17" s="1"/>
  <c r="AC1212" i="17"/>
  <c r="AI1198" i="17"/>
  <c r="BB1205" i="17" a="1"/>
  <c r="BB1205" i="17" s="1"/>
  <c r="AB1303" i="17"/>
  <c r="BB1270" i="17" a="1"/>
  <c r="BB1270" i="17" s="1"/>
  <c r="AM1178" i="17"/>
  <c r="AI1200" i="17"/>
  <c r="AN1178" i="17"/>
  <c r="AY1324" i="17" a="1"/>
  <c r="AY1324" i="17" s="1"/>
  <c r="AK1200" i="17"/>
  <c r="AS1178" i="17"/>
  <c r="BM1178" i="17" s="1" a="1"/>
  <c r="BM1178" i="17" s="1"/>
  <c r="AA1228" i="17"/>
  <c r="AN1200" i="17"/>
  <c r="AW1270" i="17" a="1"/>
  <c r="AW1270" i="17" s="1"/>
  <c r="AJ1212" i="17"/>
  <c r="AE1303" i="17"/>
  <c r="AA1318" i="17"/>
  <c r="AH1309" i="17"/>
  <c r="AV1270" i="17" a="1"/>
  <c r="AV1270" i="17" s="1"/>
  <c r="AX1249" i="17" a="1"/>
  <c r="AX1249" i="17" s="1"/>
  <c r="BE1205" i="17" a="1"/>
  <c r="BE1205" i="17" s="1"/>
  <c r="AG1303" i="17"/>
  <c r="AX1312" i="17" a="1"/>
  <c r="AX1312" i="17" s="1"/>
  <c r="AI1309" i="17"/>
  <c r="AI1234" i="17"/>
  <c r="AH1200" i="17"/>
  <c r="AP1178" i="17"/>
  <c r="AF1326" i="17"/>
  <c r="AI1310" i="17"/>
  <c r="AX1282" i="17" a="1"/>
  <c r="AX1282" i="17" s="1"/>
  <c r="AW1258" i="17" a="1"/>
  <c r="AW1258" i="17" s="1"/>
  <c r="AA1188" i="17"/>
  <c r="AM1242" i="17"/>
  <c r="AC1234" i="17"/>
  <c r="AO1228" i="17"/>
  <c r="AF1234" i="17"/>
  <c r="AS1297" i="17"/>
  <c r="BL1297" i="17" s="1" a="1"/>
  <c r="BL1297" i="17" s="1"/>
  <c r="AZ1270" i="17" a="1"/>
  <c r="AZ1270" i="17" s="1"/>
  <c r="BC1234" i="17" a="1"/>
  <c r="BC1234" i="17" s="1"/>
  <c r="Z1178" i="17"/>
  <c r="AZ1312" i="17" a="1"/>
  <c r="AZ1312" i="17" s="1"/>
  <c r="AI1247" i="17"/>
  <c r="AL1228" i="17"/>
  <c r="BA1240" i="17" a="1"/>
  <c r="BA1240" i="17" s="1"/>
  <c r="BC1249" i="17" a="1"/>
  <c r="BC1249" i="17" s="1"/>
  <c r="AV1205" i="17" a="1"/>
  <c r="AV1205" i="17" s="1"/>
  <c r="AB1220" i="17"/>
  <c r="AV1240" i="17" a="1"/>
  <c r="AV1240" i="17" s="1"/>
  <c r="BC1240" i="17" a="1"/>
  <c r="BC1240" i="17" s="1"/>
  <c r="AH1234" i="17"/>
  <c r="AW1324" i="17" a="1"/>
  <c r="AW1324" i="17" s="1"/>
  <c r="AM1303" i="17"/>
  <c r="BD1312" i="17" a="1"/>
  <c r="BD1312" i="17" s="1"/>
  <c r="AS1310" i="17"/>
  <c r="AT1310" i="17" s="1"/>
  <c r="AO1309" i="17"/>
  <c r="BD1249" i="17" a="1"/>
  <c r="BD1249" i="17" s="1"/>
  <c r="AZ1205" i="17" a="1"/>
  <c r="AZ1205" i="17" s="1"/>
  <c r="BE1240" i="17" a="1"/>
  <c r="BE1240" i="17" s="1"/>
  <c r="AN1201" i="17"/>
  <c r="AP1200" i="17"/>
  <c r="AD1178" i="17"/>
  <c r="AC1312" i="17"/>
  <c r="AG1326" i="17"/>
  <c r="AL1310" i="17"/>
  <c r="AZ1302" i="17" a="1"/>
  <c r="AZ1302" i="17" s="1"/>
  <c r="AY1282" i="17" a="1"/>
  <c r="AY1282" i="17" s="1"/>
  <c r="AZ1168" i="17" a="1"/>
  <c r="AZ1168" i="17" s="1"/>
  <c r="AG1198" i="17"/>
  <c r="AF1281" i="17"/>
  <c r="BD1236" i="17" a="1"/>
  <c r="BD1236" i="17" s="1"/>
  <c r="AC1295" i="17"/>
  <c r="AP1292" i="17"/>
  <c r="AH1281" i="17"/>
  <c r="BA1204" i="17" a="1"/>
  <c r="BA1204" i="17" s="1"/>
  <c r="BE1236" i="17" a="1"/>
  <c r="BE1236" i="17" s="1"/>
  <c r="AA1295" i="17"/>
  <c r="AE1325" i="17"/>
  <c r="AX1295" i="17" a="1"/>
  <c r="AX1295" i="17" s="1"/>
  <c r="Y1292" i="17"/>
  <c r="AM1281" i="17"/>
  <c r="BB1204" i="17" a="1"/>
  <c r="BB1204" i="17" s="1"/>
  <c r="BB1236" i="17" a="1"/>
  <c r="BB1236" i="17" s="1"/>
  <c r="AG1187" i="17"/>
  <c r="AJ1187" i="17"/>
  <c r="AI1187" i="17"/>
  <c r="AH1325" i="17"/>
  <c r="BB1295" i="17" a="1"/>
  <c r="BB1295" i="17" s="1"/>
  <c r="Z1292" i="17"/>
  <c r="AB1305" i="17"/>
  <c r="AP1281" i="17"/>
  <c r="AF1294" i="17"/>
  <c r="AZ1204" i="17" a="1"/>
  <c r="AZ1204" i="17" s="1"/>
  <c r="AF1187" i="17"/>
  <c r="AM1292" i="17"/>
  <c r="AD1292" i="17"/>
  <c r="AW1204" i="17" a="1"/>
  <c r="AW1204" i="17" s="1"/>
  <c r="AC1256" i="17"/>
  <c r="AA1325" i="17"/>
  <c r="Z1256" i="17"/>
  <c r="AN1325" i="17"/>
  <c r="AH1292" i="17"/>
  <c r="AG1305" i="17"/>
  <c r="AL1256" i="17"/>
  <c r="AK1281" i="17"/>
  <c r="Y1294" i="17"/>
  <c r="AN1187" i="17"/>
  <c r="AJ1170" i="17"/>
  <c r="AK1325" i="17"/>
  <c r="BC1295" i="17" a="1"/>
  <c r="BC1295" i="17" s="1"/>
  <c r="Y1187" i="17"/>
  <c r="AH1187" i="17"/>
  <c r="AC1204" i="17"/>
  <c r="AA1204" i="17"/>
  <c r="AA1187" i="17"/>
  <c r="AK1292" i="17"/>
  <c r="AE1256" i="17"/>
  <c r="AO1295" i="17"/>
  <c r="BA1227" i="17" a="1"/>
  <c r="BA1227" i="17" s="1"/>
  <c r="AN1305" i="17"/>
  <c r="AJ1292" i="17"/>
  <c r="AN1281" i="17"/>
  <c r="AG1294" i="17"/>
  <c r="AP1204" i="17"/>
  <c r="AD1208" i="17"/>
  <c r="Z1187" i="17"/>
  <c r="Z1197" i="17"/>
  <c r="AF1292" i="17"/>
  <c r="AI1292" i="17"/>
  <c r="AA1281" i="17"/>
  <c r="AO1281" i="17"/>
  <c r="AB1294" i="17"/>
  <c r="AD1204" i="17"/>
  <c r="AB1187" i="17"/>
  <c r="AB1197" i="17"/>
  <c r="AK1204" i="17"/>
  <c r="Z1204" i="17"/>
  <c r="AF1295" i="17"/>
  <c r="AG1281" i="17"/>
  <c r="AI1294" i="17"/>
  <c r="AE1204" i="17"/>
  <c r="AC1187" i="17"/>
  <c r="AD1197" i="17"/>
  <c r="AE1187" i="17"/>
  <c r="AH1256" i="17"/>
  <c r="AW1268" i="17" a="1"/>
  <c r="AW1268" i="17" s="1"/>
  <c r="AS1295" i="17"/>
  <c r="BI1295" i="17" s="1" a="1"/>
  <c r="BI1295" i="17" s="1"/>
  <c r="AI1256" i="17"/>
  <c r="AJ1281" i="17"/>
  <c r="AH1294" i="17"/>
  <c r="AF1256" i="17"/>
  <c r="AI1281" i="17"/>
  <c r="AC1294" i="17"/>
  <c r="AH1295" i="17"/>
  <c r="AK1294" i="17"/>
  <c r="AJ1294" i="17"/>
  <c r="AH1204" i="17"/>
  <c r="AO1187" i="17"/>
  <c r="AS1197" i="17"/>
  <c r="BG1197" i="17" s="1" a="1"/>
  <c r="BG1197" i="17" s="1"/>
  <c r="AS1325" i="17"/>
  <c r="AT1325" i="17" s="1"/>
  <c r="AO1256" i="17"/>
  <c r="AB1281" i="17"/>
  <c r="AL1281" i="17"/>
  <c r="Z1294" i="17"/>
  <c r="AI1295" i="17"/>
  <c r="AM1295" i="17"/>
  <c r="AJ1325" i="17"/>
  <c r="AN1295" i="17"/>
  <c r="Z1325" i="17"/>
  <c r="AV1295" i="17" a="1"/>
  <c r="AV1295" i="17" s="1"/>
  <c r="AM1294" i="17"/>
  <c r="AF1204" i="17"/>
  <c r="AP1187" i="17"/>
  <c r="AA1197" i="17"/>
  <c r="AK1256" i="17"/>
  <c r="AO1294" i="17"/>
  <c r="AG1204" i="17"/>
  <c r="AE1197" i="17"/>
  <c r="Y1325" i="17"/>
  <c r="AN1294" i="17"/>
  <c r="AP1294" i="17"/>
  <c r="AS1204" i="17"/>
  <c r="BL1204" i="17" s="1" a="1"/>
  <c r="BL1204" i="17" s="1"/>
  <c r="AF1197" i="17"/>
  <c r="AY1204" i="17" a="1"/>
  <c r="AY1204" i="17" s="1"/>
  <c r="AD1294" i="17"/>
  <c r="AV1236" i="17" a="1"/>
  <c r="AV1236" i="17" s="1"/>
  <c r="AI1197" i="17"/>
  <c r="AY1295" i="17" a="1"/>
  <c r="AY1295" i="17" s="1"/>
  <c r="AL1187" i="17"/>
  <c r="AD1325" i="17"/>
  <c r="AE1292" i="17"/>
  <c r="AC1325" i="17"/>
  <c r="BD1303" i="17" a="1"/>
  <c r="BD1303" i="17" s="1"/>
  <c r="AG1325" i="17"/>
  <c r="AB1292" i="17"/>
  <c r="AE1294" i="17"/>
  <c r="AW1236" i="17" a="1"/>
  <c r="AW1236" i="17" s="1"/>
  <c r="AD1187" i="17"/>
  <c r="AM1197" i="17"/>
  <c r="BA1295" i="17" a="1"/>
  <c r="BA1295" i="17" s="1"/>
  <c r="AK1295" i="17"/>
  <c r="BA1198" i="17" a="1"/>
  <c r="BA1198" i="17" s="1"/>
  <c r="Y1197" i="17"/>
  <c r="Z1246" i="17"/>
  <c r="AM1256" i="17"/>
  <c r="BD1299" i="17" a="1"/>
  <c r="BD1299" i="17" s="1"/>
  <c r="AM1184" i="17"/>
  <c r="AK1228" i="17"/>
  <c r="AW1297" i="17" a="1"/>
  <c r="AW1297" i="17" s="1"/>
  <c r="AS1183" i="17"/>
  <c r="BM1183" i="17" s="1" a="1"/>
  <c r="BM1183" i="17" s="1"/>
  <c r="AL1253" i="17"/>
  <c r="AL1278" i="17"/>
  <c r="BB1283" i="17" a="1"/>
  <c r="BB1283" i="17" s="1"/>
  <c r="AB1318" i="17"/>
  <c r="AN1323" i="17"/>
  <c r="AP1253" i="17"/>
  <c r="BE1296" i="17" a="1"/>
  <c r="BE1296" i="17" s="1"/>
  <c r="AH1244" i="17"/>
  <c r="BC1211" i="17" a="1"/>
  <c r="BC1211" i="17" s="1"/>
  <c r="BB1240" i="17" a="1"/>
  <c r="BB1240" i="17" s="1"/>
  <c r="BD1211" i="17" a="1"/>
  <c r="BD1211" i="17" s="1"/>
  <c r="AV1206" i="17" a="1"/>
  <c r="AV1206" i="17" s="1"/>
  <c r="AM1217" i="17"/>
  <c r="BC1201" i="17" a="1"/>
  <c r="BC1201" i="17" s="1"/>
  <c r="AP1197" i="17"/>
  <c r="AF1184" i="17"/>
  <c r="AF1178" i="17"/>
  <c r="AB1310" i="17"/>
  <c r="Y1242" i="17"/>
  <c r="AV1237" i="17" a="1"/>
  <c r="AV1237" i="17" s="1"/>
  <c r="AV1288" i="17" a="1"/>
  <c r="AV1288" i="17" s="1"/>
  <c r="BB1286" i="17" a="1"/>
  <c r="BB1286" i="17" s="1"/>
  <c r="AB1253" i="17"/>
  <c r="AH1183" i="17"/>
  <c r="AF1310" i="17"/>
  <c r="AH1168" i="17"/>
  <c r="AO1168" i="17"/>
  <c r="AJ1278" i="17"/>
  <c r="AY1227" i="17" a="1"/>
  <c r="AY1227" i="17" s="1"/>
  <c r="AM1244" i="17"/>
  <c r="AC1253" i="17"/>
  <c r="AK1301" i="17"/>
  <c r="Z1323" i="17"/>
  <c r="AP1318" i="17"/>
  <c r="AG1278" i="17"/>
  <c r="Y1244" i="17"/>
  <c r="AL1239" i="17"/>
  <c r="AM1247" i="17"/>
  <c r="AW1206" i="17" a="1"/>
  <c r="AW1206" i="17" s="1"/>
  <c r="AZ1197" i="17" a="1"/>
  <c r="AZ1197" i="17" s="1"/>
  <c r="BE1197" i="17" a="1"/>
  <c r="BE1197" i="17" s="1"/>
  <c r="BA1219" i="17" a="1"/>
  <c r="BA1219" i="17" s="1"/>
  <c r="AH1253" i="17"/>
  <c r="AC1303" i="17"/>
  <c r="AM1313" i="17"/>
  <c r="BD1225" i="17" a="1"/>
  <c r="BD1225" i="17" s="1"/>
  <c r="AF1222" i="17"/>
  <c r="AL1318" i="17"/>
  <c r="AN1247" i="17"/>
  <c r="Y1323" i="17"/>
  <c r="AJ1253" i="17"/>
  <c r="AN1253" i="17"/>
  <c r="BD1232" i="17" a="1"/>
  <c r="BD1232" i="17" s="1"/>
  <c r="AO1247" i="17"/>
  <c r="BD1206" i="17" a="1"/>
  <c r="BD1206" i="17" s="1"/>
  <c r="AV1197" i="17" a="1"/>
  <c r="AV1197" i="17" s="1"/>
  <c r="AG1323" i="17"/>
  <c r="AJ1244" i="17"/>
  <c r="Y1253" i="17"/>
  <c r="AA1253" i="17"/>
  <c r="AB1244" i="17"/>
  <c r="AM1301" i="17"/>
  <c r="AM1239" i="17"/>
  <c r="AE1318" i="17"/>
  <c r="AK1247" i="17"/>
  <c r="AL1301" i="17"/>
  <c r="AI1318" i="17"/>
  <c r="AS1318" i="17"/>
  <c r="BK1318" i="17" s="1" a="1"/>
  <c r="BK1318" i="17" s="1"/>
  <c r="AP1247" i="17"/>
  <c r="AM1323" i="17"/>
  <c r="AO1253" i="17"/>
  <c r="AI1244" i="17"/>
  <c r="AD1253" i="17"/>
  <c r="AI1278" i="17"/>
  <c r="AW1325" i="17" a="1"/>
  <c r="AW1325" i="17" s="1"/>
  <c r="AH1323" i="17"/>
  <c r="AD1318" i="17"/>
  <c r="AP1278" i="17"/>
  <c r="AL1247" i="17"/>
  <c r="AX1206" i="17" a="1"/>
  <c r="AX1206" i="17" s="1"/>
  <c r="AW1219" i="17" a="1"/>
  <c r="AW1219" i="17" s="1"/>
  <c r="AN1184" i="17"/>
  <c r="AP1323" i="17"/>
  <c r="AY1250" i="17" a="1"/>
  <c r="AY1250" i="17" s="1"/>
  <c r="AH1303" i="17"/>
  <c r="AH1318" i="17"/>
  <c r="AS1274" i="17"/>
  <c r="BH1274" i="17" s="1" a="1"/>
  <c r="BH1274" i="17" s="1"/>
  <c r="AE1247" i="17"/>
  <c r="AZ1167" i="17" a="1"/>
  <c r="AZ1167" i="17" s="1"/>
  <c r="AB1210" i="17"/>
  <c r="Z1210" i="17"/>
  <c r="BD1237" i="17" a="1"/>
  <c r="BD1237" i="17" s="1"/>
  <c r="AX1186" i="17" a="1"/>
  <c r="AX1186" i="17" s="1"/>
  <c r="BD1173" i="17" a="1"/>
  <c r="BD1173" i="17" s="1"/>
  <c r="AF1249" i="17"/>
  <c r="AE1255" i="17"/>
  <c r="BD1186" i="17" a="1"/>
  <c r="BD1186" i="17" s="1"/>
  <c r="BD1165" i="17" a="1"/>
  <c r="BD1165" i="17" s="1"/>
  <c r="BC1165" i="17" a="1"/>
  <c r="BC1165" i="17" s="1"/>
  <c r="AI1249" i="17"/>
  <c r="BA1229" i="17" a="1"/>
  <c r="BA1229" i="17" s="1"/>
  <c r="BB1173" i="17" a="1"/>
  <c r="BB1173" i="17" s="1"/>
  <c r="AJ1249" i="17"/>
  <c r="AZ1323" i="17" a="1"/>
  <c r="AZ1323" i="17" s="1"/>
  <c r="AN1266" i="17"/>
  <c r="AZ1165" i="17" a="1"/>
  <c r="AZ1165" i="17" s="1"/>
  <c r="AN1249" i="17"/>
  <c r="AK1249" i="17"/>
  <c r="AA1270" i="17"/>
  <c r="AL1270" i="17"/>
  <c r="AP1249" i="17"/>
  <c r="BA1184" i="17" a="1"/>
  <c r="BA1184" i="17" s="1"/>
  <c r="AJ1270" i="17"/>
  <c r="AS1165" i="17"/>
  <c r="BG1165" i="17" s="1" a="1"/>
  <c r="BG1165" i="17" s="1"/>
  <c r="AZ1326" i="17" a="1"/>
  <c r="AZ1326" i="17" s="1"/>
  <c r="BC1173" i="17" a="1"/>
  <c r="BC1173" i="17" s="1"/>
  <c r="AY1229" i="17" a="1"/>
  <c r="AY1229" i="17" s="1"/>
  <c r="BD1191" i="17" a="1"/>
  <c r="BD1191" i="17" s="1"/>
  <c r="AI1270" i="17"/>
  <c r="AV1326" i="17" a="1"/>
  <c r="AV1326" i="17" s="1"/>
  <c r="AD1249" i="17"/>
  <c r="AE1245" i="17"/>
  <c r="AE1270" i="17"/>
  <c r="AI1237" i="17"/>
  <c r="AH1249" i="17"/>
  <c r="AW1323" i="17" a="1"/>
  <c r="AW1323" i="17" s="1"/>
  <c r="AF1270" i="17"/>
  <c r="BE1294" i="17" a="1"/>
  <c r="BE1294" i="17" s="1"/>
  <c r="BB1326" i="17" a="1"/>
  <c r="BB1326" i="17" s="1"/>
  <c r="BA1316" i="17" a="1"/>
  <c r="BA1316" i="17" s="1"/>
  <c r="BD1255" i="17" a="1"/>
  <c r="BD1255" i="17" s="1"/>
  <c r="Y1239" i="17"/>
  <c r="BD1250" i="17" a="1"/>
  <c r="BD1250" i="17" s="1"/>
  <c r="AZ1232" i="17" a="1"/>
  <c r="AZ1232" i="17" s="1"/>
  <c r="AH1227" i="17"/>
  <c r="AW1186" i="17" a="1"/>
  <c r="AW1186" i="17" s="1"/>
  <c r="AW1191" i="17" a="1"/>
  <c r="AW1191" i="17" s="1"/>
  <c r="AO1280" i="17"/>
  <c r="BC1326" i="17" a="1"/>
  <c r="BC1326" i="17" s="1"/>
  <c r="AL1193" i="17"/>
  <c r="AV1218" i="17" a="1"/>
  <c r="AV1218" i="17" s="1"/>
  <c r="AA1328" i="17"/>
  <c r="AY1316" i="17" a="1"/>
  <c r="AY1316" i="17" s="1"/>
  <c r="AW1312" i="17" a="1"/>
  <c r="AW1312" i="17" s="1"/>
  <c r="Z1279" i="17"/>
  <c r="AX1255" i="17" a="1"/>
  <c r="AX1255" i="17" s="1"/>
  <c r="AI1239" i="17"/>
  <c r="AB1247" i="17"/>
  <c r="BC1250" i="17" a="1"/>
  <c r="BC1250" i="17" s="1"/>
  <c r="BC1232" i="17" a="1"/>
  <c r="BC1232" i="17" s="1"/>
  <c r="AS1249" i="17"/>
  <c r="BH1249" i="17" s="1" a="1"/>
  <c r="BH1249" i="17" s="1"/>
  <c r="AY1186" i="17" a="1"/>
  <c r="AY1186" i="17" s="1"/>
  <c r="AC1197" i="17"/>
  <c r="BB1191" i="17" a="1"/>
  <c r="BB1191" i="17" s="1"/>
  <c r="BD1326" i="17" a="1"/>
  <c r="BD1326" i="17" s="1"/>
  <c r="AS1270" i="17"/>
  <c r="BG1270" i="17" s="1" a="1"/>
  <c r="BG1270" i="17" s="1"/>
  <c r="AY1165" i="17" a="1"/>
  <c r="AY1165" i="17" s="1"/>
  <c r="AK1183" i="17"/>
  <c r="AL1204" i="17"/>
  <c r="AM1324" i="17"/>
  <c r="AW1326" i="17" a="1"/>
  <c r="AW1326" i="17" s="1"/>
  <c r="AA1218" i="17"/>
  <c r="Z1249" i="17"/>
  <c r="AX1165" i="17" a="1"/>
  <c r="AX1165" i="17" s="1"/>
  <c r="AW1165" i="17" a="1"/>
  <c r="AW1165" i="17" s="1"/>
  <c r="AS1250" i="17"/>
  <c r="BG1250" i="17" s="1" a="1"/>
  <c r="BG1250" i="17" s="1"/>
  <c r="AW1276" i="17" a="1"/>
  <c r="AW1276" i="17" s="1"/>
  <c r="BD1293" i="17" a="1"/>
  <c r="BD1293" i="17" s="1"/>
  <c r="AC1178" i="17"/>
  <c r="AS1210" i="17"/>
  <c r="BG1210" i="17" s="1" a="1"/>
  <c r="BG1210" i="17" s="1"/>
  <c r="AV1186" i="17" a="1"/>
  <c r="AV1186" i="17" s="1"/>
  <c r="BA1173" i="17" a="1"/>
  <c r="BA1173" i="17" s="1"/>
  <c r="AV1232" i="17" a="1"/>
  <c r="AV1232" i="17" s="1"/>
  <c r="BA1232" i="17" a="1"/>
  <c r="BA1232" i="17" s="1"/>
  <c r="AV1250" i="17" a="1"/>
  <c r="AV1250" i="17" s="1"/>
  <c r="AW1232" i="17" a="1"/>
  <c r="AW1232" i="17" s="1"/>
  <c r="BA1326" i="17" a="1"/>
  <c r="BA1326" i="17" s="1"/>
  <c r="AJ1178" i="17"/>
  <c r="AY1232" i="17" a="1"/>
  <c r="AY1232" i="17" s="1"/>
  <c r="BE1232" i="17" a="1"/>
  <c r="BE1232" i="17" s="1"/>
  <c r="AC1206" i="17"/>
  <c r="AK1239" i="17"/>
  <c r="BC1229" i="17" a="1"/>
  <c r="BC1229" i="17" s="1"/>
  <c r="Y1245" i="17"/>
  <c r="AK1264" i="17"/>
  <c r="AD1239" i="17"/>
  <c r="AX1250" i="17" a="1"/>
  <c r="AX1250" i="17" s="1"/>
  <c r="AE1178" i="17"/>
  <c r="AB1178" i="17"/>
  <c r="AJ1193" i="17"/>
  <c r="Z1314" i="17"/>
  <c r="AF1250" i="17"/>
  <c r="AG1250" i="17"/>
  <c r="AI1250" i="17"/>
  <c r="AZ1191" i="17" a="1"/>
  <c r="AZ1191" i="17" s="1"/>
  <c r="AI1257" i="17"/>
  <c r="AW1250" i="17" a="1"/>
  <c r="AW1250" i="17" s="1"/>
  <c r="AZ1186" i="17" a="1"/>
  <c r="AZ1186" i="17" s="1"/>
  <c r="AB1314" i="17"/>
  <c r="BE1217" i="17" a="1"/>
  <c r="BE1217" i="17" s="1"/>
  <c r="AN1227" i="17"/>
  <c r="AJ1239" i="17"/>
  <c r="AE1239" i="17"/>
  <c r="AH1178" i="17"/>
  <c r="BB1186" i="17" a="1"/>
  <c r="BB1186" i="17" s="1"/>
  <c r="AI1320" i="17"/>
  <c r="AA1210" i="17"/>
  <c r="AZ1173" i="17" a="1"/>
  <c r="AZ1173" i="17" s="1"/>
  <c r="AC1270" i="17"/>
  <c r="AY1225" i="17" a="1"/>
  <c r="AY1225" i="17" s="1"/>
  <c r="AW1283" i="17" a="1"/>
  <c r="AW1283" i="17" s="1"/>
  <c r="BC1293" i="17" a="1"/>
  <c r="BC1293" i="17" s="1"/>
  <c r="AC1249" i="17"/>
  <c r="AX1293" i="17" a="1"/>
  <c r="AX1293" i="17" s="1"/>
  <c r="AH1320" i="17"/>
  <c r="BA1293" i="17" a="1"/>
  <c r="BA1293" i="17" s="1"/>
  <c r="AV1229" i="17" a="1"/>
  <c r="AV1229" i="17" s="1"/>
  <c r="BC1219" i="17" a="1"/>
  <c r="BC1219" i="17" s="1"/>
  <c r="AS1184" i="17"/>
  <c r="BM1184" i="17" s="1" a="1"/>
  <c r="BM1184" i="17" s="1"/>
  <c r="AW1173" i="17" a="1"/>
  <c r="AW1173" i="17" s="1"/>
  <c r="BC1316" i="17" a="1"/>
  <c r="BC1316" i="17" s="1"/>
  <c r="AN1270" i="17"/>
  <c r="AW1293" i="17" a="1"/>
  <c r="AW1293" i="17" s="1"/>
  <c r="E1293" i="17" s="1"/>
  <c r="AP1239" i="17"/>
  <c r="AY1219" i="17" a="1"/>
  <c r="AY1219" i="17" s="1"/>
  <c r="AI1178" i="17"/>
  <c r="Z1320" i="17"/>
  <c r="AP1270" i="17"/>
  <c r="BE1293" i="17" a="1"/>
  <c r="BE1293" i="17" s="1"/>
  <c r="AP1222" i="17"/>
  <c r="AB1217" i="17"/>
  <c r="AL1210" i="17"/>
  <c r="AE1184" i="17"/>
  <c r="AL1178" i="17"/>
  <c r="BB1319" i="17" a="1"/>
  <c r="BB1319" i="17" s="1"/>
  <c r="AC1291" i="17"/>
  <c r="AY1231" i="17" a="1"/>
  <c r="AY1231" i="17" s="1"/>
  <c r="BC1186" i="17" a="1"/>
  <c r="BC1186" i="17" s="1"/>
  <c r="BA1165" i="17" a="1"/>
  <c r="BA1165" i="17" s="1"/>
  <c r="BE1173" i="17" a="1"/>
  <c r="BE1173" i="17" s="1"/>
  <c r="Z1303" i="17"/>
  <c r="AA1183" i="17"/>
  <c r="BA1265" i="17" a="1"/>
  <c r="BA1265" i="17" s="1"/>
  <c r="AK1291" i="17"/>
  <c r="AB1257" i="17"/>
  <c r="AM1264" i="17"/>
  <c r="AG1243" i="17"/>
  <c r="Z1237" i="17"/>
  <c r="AW1179" i="17" a="1"/>
  <c r="AW1179" i="17" s="1"/>
  <c r="E1179" i="17" s="1"/>
  <c r="AB1261" i="17"/>
  <c r="AO1264" i="17"/>
  <c r="AH1243" i="17"/>
  <c r="AZ1179" i="17" a="1"/>
  <c r="AZ1179" i="17" s="1"/>
  <c r="AJ1266" i="17"/>
  <c r="AC1261" i="17"/>
  <c r="BA1223" i="17" a="1"/>
  <c r="BA1223" i="17" s="1"/>
  <c r="AL1264" i="17"/>
  <c r="AB1266" i="17"/>
  <c r="AX1231" i="17" a="1"/>
  <c r="AX1231" i="17" s="1"/>
  <c r="AP1261" i="17"/>
  <c r="BA1258" i="17" a="1"/>
  <c r="BA1258" i="17" s="1"/>
  <c r="AZ1276" i="17" a="1"/>
  <c r="AZ1276" i="17" s="1"/>
  <c r="AK1250" i="17"/>
  <c r="AO1227" i="17"/>
  <c r="Z1266" i="17"/>
  <c r="AC1227" i="17"/>
  <c r="AG1174" i="17"/>
  <c r="AO1250" i="17"/>
  <c r="AF1257" i="17"/>
  <c r="AA1250" i="17"/>
  <c r="AJ1250" i="17"/>
  <c r="AF1227" i="17"/>
  <c r="Z1250" i="17"/>
  <c r="AF1262" i="17"/>
  <c r="AG1216" i="17"/>
  <c r="AG1328" i="17"/>
  <c r="AJ1227" i="17"/>
  <c r="AS1262" i="17"/>
  <c r="BG1262" i="17" s="1" a="1"/>
  <c r="BG1262" i="17" s="1"/>
  <c r="AD1174" i="17"/>
  <c r="AI1262" i="17"/>
  <c r="AC1237" i="17"/>
  <c r="Z1242" i="17"/>
  <c r="AK1262" i="17"/>
  <c r="AE1174" i="17"/>
  <c r="AL1164" i="17"/>
  <c r="AG1262" i="17"/>
  <c r="AK1324" i="17"/>
  <c r="AP1262" i="17"/>
  <c r="AS1227" i="17"/>
  <c r="BI1227" i="17" s="1" a="1"/>
  <c r="BI1227" i="17" s="1"/>
  <c r="AA1174" i="17"/>
  <c r="AH1324" i="17"/>
  <c r="AL1324" i="17"/>
  <c r="AV1248" i="17" a="1"/>
  <c r="AV1248" i="17" s="1"/>
  <c r="AN1196" i="17"/>
  <c r="AY1294" i="17" a="1"/>
  <c r="AY1294" i="17" s="1"/>
  <c r="AO1324" i="17"/>
  <c r="AN1324" i="17"/>
  <c r="BC1287" i="17" a="1"/>
  <c r="BC1287" i="17" s="1"/>
  <c r="AD1250" i="17"/>
  <c r="AS1324" i="17"/>
  <c r="BJ1324" i="17" s="1" a="1"/>
  <c r="BJ1324" i="17" s="1"/>
  <c r="BD1252" i="17" a="1"/>
  <c r="BD1252" i="17" s="1"/>
  <c r="AF1264" i="17"/>
  <c r="Y1257" i="17"/>
  <c r="BE1252" i="17" a="1"/>
  <c r="BE1252" i="17" s="1"/>
  <c r="AG1264" i="17"/>
  <c r="AD1237" i="17"/>
  <c r="AS1223" i="17"/>
  <c r="BH1223" i="17" s="1" a="1"/>
  <c r="BH1223" i="17" s="1"/>
  <c r="Z1277" i="17"/>
  <c r="AO1215" i="17"/>
  <c r="AF1325" i="17"/>
  <c r="AS1187" i="17"/>
  <c r="BG1187" i="17" s="1" a="1"/>
  <c r="BG1187" i="17" s="1"/>
  <c r="AB1173" i="17"/>
  <c r="AS1306" i="17"/>
  <c r="BK1306" i="17" s="1" a="1"/>
  <c r="BK1306" i="17" s="1"/>
  <c r="AN1208" i="17"/>
  <c r="AX1198" i="17" a="1"/>
  <c r="AX1198" i="17" s="1"/>
  <c r="AC1268" i="17"/>
  <c r="AX1268" i="17" a="1"/>
  <c r="AX1268" i="17" s="1"/>
  <c r="Y1256" i="17"/>
  <c r="AG1292" i="17"/>
  <c r="BC1198" i="17" a="1"/>
  <c r="BC1198" i="17" s="1"/>
  <c r="AF1242" i="17"/>
  <c r="AG1256" i="17"/>
  <c r="AP1256" i="17"/>
  <c r="AV1227" i="17" a="1"/>
  <c r="AV1227" i="17" s="1"/>
  <c r="AE1215" i="17"/>
  <c r="AL1288" i="17"/>
  <c r="AA1251" i="17"/>
  <c r="AL1292" i="17"/>
  <c r="AV1204" i="17" a="1"/>
  <c r="AV1204" i="17" s="1"/>
  <c r="AK1187" i="17"/>
  <c r="BE1198" i="17" a="1"/>
  <c r="BE1198" i="17" s="1"/>
  <c r="Y1288" i="17"/>
  <c r="AO1292" i="17"/>
  <c r="BC1204" i="17" a="1"/>
  <c r="BC1204" i="17" s="1"/>
  <c r="AO1312" i="17"/>
  <c r="BD1227" i="17" a="1"/>
  <c r="BD1227" i="17" s="1"/>
  <c r="AH1242" i="17"/>
  <c r="BA1192" i="17" a="1"/>
  <c r="BA1192" i="17" s="1"/>
  <c r="AB1242" i="17"/>
  <c r="BD1192" i="17" a="1"/>
  <c r="BD1192" i="17" s="1"/>
  <c r="BD1198" i="17" a="1"/>
  <c r="BD1198" i="17" s="1"/>
  <c r="AZ1306" i="17" a="1"/>
  <c r="AZ1306" i="17" s="1"/>
  <c r="AL1282" i="17"/>
  <c r="Y1268" i="17"/>
  <c r="Y1298" i="17"/>
  <c r="AI1251" i="17"/>
  <c r="Z1208" i="17"/>
  <c r="BE1192" i="17" a="1"/>
  <c r="BE1192" i="17" s="1"/>
  <c r="BC1258" i="17" a="1"/>
  <c r="BC1258" i="17" s="1"/>
  <c r="BC1227" i="17" a="1"/>
  <c r="BC1227" i="17" s="1"/>
  <c r="AG1295" i="17"/>
  <c r="AX1204" i="17" a="1"/>
  <c r="AX1204" i="17" s="1"/>
  <c r="BA1303" i="17" a="1"/>
  <c r="BA1303" i="17" s="1"/>
  <c r="AK1251" i="17"/>
  <c r="AW1192" i="17" a="1"/>
  <c r="AW1192" i="17" s="1"/>
  <c r="BB1254" i="17" a="1"/>
  <c r="BB1254" i="17" s="1"/>
  <c r="AD1256" i="17"/>
  <c r="BE1204" i="17" a="1"/>
  <c r="BE1204" i="17" s="1"/>
  <c r="AY1268" i="17" a="1"/>
  <c r="AY1268" i="17" s="1"/>
  <c r="AN1298" i="17"/>
  <c r="AY1306" i="17" a="1"/>
  <c r="AY1306" i="17" s="1"/>
  <c r="AE1251" i="17"/>
  <c r="AL1251" i="17"/>
  <c r="AG1311" i="17"/>
  <c r="AP1298" i="17"/>
  <c r="BC1259" i="17" a="1"/>
  <c r="BC1259" i="17" s="1"/>
  <c r="AM1251" i="17"/>
  <c r="AA1298" i="17"/>
  <c r="AF1251" i="17"/>
  <c r="AO1298" i="17"/>
  <c r="AS1203" i="17"/>
  <c r="BG1203" i="17" s="1" a="1"/>
  <c r="BG1203" i="17" s="1"/>
  <c r="AV1306" i="17" a="1"/>
  <c r="AV1306" i="17" s="1"/>
  <c r="BC1254" i="17" a="1"/>
  <c r="BC1254" i="17" s="1"/>
  <c r="AG1251" i="17"/>
  <c r="AX1327" i="17" a="1"/>
  <c r="AX1327" i="17" s="1"/>
  <c r="AY1327" i="17" a="1"/>
  <c r="AY1327" i="17" s="1"/>
  <c r="AZ1269" i="17" a="1"/>
  <c r="AZ1269" i="17" s="1"/>
  <c r="AK1298" i="17"/>
  <c r="AO1251" i="17"/>
  <c r="AF1208" i="17"/>
  <c r="AX1306" i="17" a="1"/>
  <c r="AX1306" i="17" s="1"/>
  <c r="AY1269" i="17" a="1"/>
  <c r="AY1269" i="17" s="1"/>
  <c r="BE1327" i="17" a="1"/>
  <c r="BE1327" i="17" s="1"/>
  <c r="AH1305" i="17"/>
  <c r="AW1269" i="17" a="1"/>
  <c r="AW1269" i="17" s="1"/>
  <c r="AP1251" i="17"/>
  <c r="AG1208" i="17"/>
  <c r="AJ1295" i="17"/>
  <c r="AZ1268" i="17" a="1"/>
  <c r="AZ1268" i="17" s="1"/>
  <c r="AB1298" i="17"/>
  <c r="AZ1327" i="17" a="1"/>
  <c r="AZ1327" i="17" s="1"/>
  <c r="AJ1305" i="17"/>
  <c r="BC1269" i="17" a="1"/>
  <c r="BC1269" i="17" s="1"/>
  <c r="AN1287" i="17"/>
  <c r="AV1268" i="17" a="1"/>
  <c r="AV1268" i="17" s="1"/>
  <c r="AH1251" i="17"/>
  <c r="AP1208" i="17"/>
  <c r="AZ1259" i="17" a="1"/>
  <c r="AZ1259" i="17" s="1"/>
  <c r="AN1251" i="17"/>
  <c r="BB1327" i="17" a="1"/>
  <c r="BB1327" i="17" s="1"/>
  <c r="AO1305" i="17"/>
  <c r="AI1319" i="17"/>
  <c r="AN1204" i="17"/>
  <c r="AI1240" i="17"/>
  <c r="AJ1303" i="17"/>
  <c r="AV1319" i="17" a="1"/>
  <c r="AV1319" i="17" s="1"/>
  <c r="AK1240" i="17"/>
  <c r="AP1240" i="17"/>
  <c r="AY1319" i="17" a="1"/>
  <c r="AY1319" i="17" s="1"/>
  <c r="AZ1328" i="17" a="1"/>
  <c r="AZ1328" i="17" s="1"/>
  <c r="Y1228" i="17"/>
  <c r="AM1196" i="17"/>
  <c r="Y1321" i="17"/>
  <c r="AJ1228" i="17"/>
  <c r="Y1310" i="17"/>
  <c r="AJ1310" i="17"/>
  <c r="AD1228" i="17"/>
  <c r="AM1212" i="17"/>
  <c r="AH1228" i="17"/>
  <c r="BB1282" i="17" a="1"/>
  <c r="BB1282" i="17" s="1"/>
  <c r="Y1328" i="17"/>
  <c r="BC1297" i="17" a="1"/>
  <c r="BC1297" i="17" s="1"/>
  <c r="AM1228" i="17"/>
  <c r="BD1205" i="17" a="1"/>
  <c r="BD1205" i="17" s="1"/>
  <c r="AA1321" i="17"/>
  <c r="AI1328" i="17"/>
  <c r="AZ1237" i="17" a="1"/>
  <c r="AZ1237" i="17" s="1"/>
  <c r="AC1328" i="17"/>
  <c r="AF1302" i="17"/>
  <c r="AE1244" i="17"/>
  <c r="Z1328" i="17"/>
  <c r="AS1175" i="17"/>
  <c r="BG1175" i="17" s="1" a="1"/>
  <c r="BG1175" i="17" s="1"/>
  <c r="AH1328" i="17"/>
  <c r="AV1283" i="17" a="1"/>
  <c r="AV1283" i="17" s="1"/>
  <c r="BD1207" i="17" a="1"/>
  <c r="BD1207" i="17" s="1"/>
  <c r="BE1234" i="17" a="1"/>
  <c r="BE1234" i="17" s="1"/>
  <c r="AF1239" i="17"/>
  <c r="AI1222" i="17"/>
  <c r="AV1225" i="17" a="1"/>
  <c r="AV1225" i="17" s="1"/>
  <c r="AK1210" i="17"/>
  <c r="AE1176" i="17"/>
  <c r="AO1177" i="17"/>
  <c r="AD1328" i="17"/>
  <c r="AY1293" i="17" a="1"/>
  <c r="AY1293" i="17" s="1"/>
  <c r="BA1237" i="17" a="1"/>
  <c r="BA1237" i="17" s="1"/>
  <c r="AV1170" i="17" a="1"/>
  <c r="AV1170" i="17" s="1"/>
  <c r="AA1294" i="17"/>
  <c r="AM1245" i="17"/>
  <c r="BA1325" i="17" a="1"/>
  <c r="BA1325" i="17" s="1"/>
  <c r="AE1212" i="17"/>
  <c r="Y1278" i="17"/>
  <c r="AH1239" i="17"/>
  <c r="AX1225" i="17" a="1"/>
  <c r="AX1225" i="17" s="1"/>
  <c r="Y1210" i="17"/>
  <c r="Z1255" i="17"/>
  <c r="BB1293" i="17" a="1"/>
  <c r="BB1293" i="17" s="1"/>
  <c r="BD1213" i="17" a="1"/>
  <c r="BD1213" i="17" s="1"/>
  <c r="BB1281" i="17" a="1"/>
  <c r="BB1281" i="17" s="1"/>
  <c r="BB1225" i="17" a="1"/>
  <c r="BB1225" i="17" s="1"/>
  <c r="AD1210" i="17"/>
  <c r="Z1289" i="17"/>
  <c r="AA1260" i="17"/>
  <c r="BC1273" i="17" a="1"/>
  <c r="BC1273" i="17" s="1"/>
  <c r="AE1328" i="17"/>
  <c r="Y1314" i="17"/>
  <c r="AA1239" i="17"/>
  <c r="Y1259" i="17"/>
  <c r="AX1232" i="17" a="1"/>
  <c r="AX1232" i="17" s="1"/>
  <c r="BC1225" i="17" a="1"/>
  <c r="BC1225" i="17" s="1"/>
  <c r="AI1210" i="17"/>
  <c r="BD1167" i="17" a="1"/>
  <c r="BD1167" i="17" s="1"/>
  <c r="AE1321" i="17"/>
  <c r="AN1302" i="17"/>
  <c r="AC1302" i="17"/>
  <c r="AS1198" i="17"/>
  <c r="BJ1198" i="17" s="1" a="1"/>
  <c r="BJ1198" i="17" s="1"/>
  <c r="BD1273" i="17" a="1"/>
  <c r="BD1273" i="17" s="1"/>
  <c r="AW1198" i="17" a="1"/>
  <c r="AW1198" i="17" s="1"/>
  <c r="Y1289" i="17"/>
  <c r="AE1310" i="17"/>
  <c r="AP1259" i="17"/>
  <c r="AF1259" i="17"/>
  <c r="AW1225" i="17" a="1"/>
  <c r="AW1225" i="17" s="1"/>
  <c r="AN1210" i="17"/>
  <c r="AG1197" i="17"/>
  <c r="AK1320" i="17"/>
  <c r="AC1323" i="17"/>
  <c r="AI1301" i="17"/>
  <c r="AC1301" i="17"/>
  <c r="AH1302" i="17"/>
  <c r="AA1255" i="17"/>
  <c r="AC1228" i="17"/>
  <c r="AL1212" i="17"/>
  <c r="AG1245" i="17"/>
  <c r="AC1245" i="17"/>
  <c r="AN1183" i="17"/>
  <c r="AD1183" i="17"/>
  <c r="AA1220" i="17"/>
  <c r="AD1310" i="17"/>
  <c r="AB1245" i="17"/>
  <c r="BC1328" i="17" a="1"/>
  <c r="BC1328" i="17" s="1"/>
  <c r="AL1313" i="17"/>
  <c r="AJ1245" i="17"/>
  <c r="AG1259" i="17"/>
  <c r="BA1225" i="17" a="1"/>
  <c r="BA1225" i="17" s="1"/>
  <c r="AX1253" i="17" a="1"/>
  <c r="AX1253" i="17" s="1"/>
  <c r="AE1210" i="17"/>
  <c r="AL1197" i="17"/>
  <c r="BA1324" i="17" a="1"/>
  <c r="BA1324" i="17" s="1"/>
  <c r="BE1308" i="17" a="1"/>
  <c r="BE1308" i="17" s="1"/>
  <c r="AX1297" i="17" a="1"/>
  <c r="AX1297" i="17" s="1"/>
  <c r="AL1302" i="17"/>
  <c r="AG1255" i="17"/>
  <c r="Z1253" i="17"/>
  <c r="BA1319" i="17" a="1"/>
  <c r="BA1319" i="17" s="1"/>
  <c r="AF1173" i="17"/>
  <c r="BD1282" i="17" a="1"/>
  <c r="BD1282" i="17" s="1"/>
  <c r="AC1255" i="17"/>
  <c r="BD1328" i="17" a="1"/>
  <c r="BD1328" i="17" s="1"/>
  <c r="AG1210" i="17"/>
  <c r="AB1320" i="17"/>
  <c r="AI1255" i="17"/>
  <c r="AY1198" i="17" a="1"/>
  <c r="AY1198" i="17" s="1"/>
  <c r="AS1228" i="17"/>
  <c r="BL1228" i="17" s="1" a="1"/>
  <c r="BL1228" i="17" s="1"/>
  <c r="AG1289" i="17"/>
  <c r="AS1281" i="17"/>
  <c r="BK1281" i="17" s="1" a="1"/>
  <c r="BK1281" i="17" s="1"/>
  <c r="AI1213" i="17"/>
  <c r="AJ1255" i="17"/>
  <c r="AM1255" i="17"/>
  <c r="AS1293" i="17"/>
  <c r="BG1293" i="17" s="1" a="1"/>
  <c r="BG1293" i="17" s="1"/>
  <c r="BA1281" i="17" a="1"/>
  <c r="BA1281" i="17" s="1"/>
  <c r="AA1320" i="17"/>
  <c r="AO1313" i="17"/>
  <c r="AH1314" i="17"/>
  <c r="AJ1328" i="17"/>
  <c r="AB1313" i="17"/>
  <c r="BA1253" i="17" a="1"/>
  <c r="BA1253" i="17" s="1"/>
  <c r="AO1210" i="17"/>
  <c r="AH1213" i="17"/>
  <c r="AX1237" i="17" a="1"/>
  <c r="AX1237" i="17" s="1"/>
  <c r="AI1271" i="17"/>
  <c r="AP1210" i="17"/>
  <c r="AD1255" i="17"/>
  <c r="Y1290" i="17"/>
  <c r="AY1207" i="17" a="1"/>
  <c r="AY1207" i="17" s="1"/>
  <c r="AM1328" i="17"/>
  <c r="Z1245" i="17"/>
  <c r="AH1271" i="17"/>
  <c r="AV1293" i="17" a="1"/>
  <c r="AV1293" i="17" s="1"/>
  <c r="AB1176" i="17"/>
  <c r="AN1328" i="17"/>
  <c r="BE1193" i="17" a="1"/>
  <c r="BE1193" i="17" s="1"/>
  <c r="AP1320" i="17"/>
  <c r="AP1245" i="17"/>
  <c r="Y1313" i="17"/>
  <c r="AN1314" i="17"/>
  <c r="AN1255" i="17"/>
  <c r="AI1245" i="17"/>
  <c r="AY1237" i="17" a="1"/>
  <c r="AY1237" i="17" s="1"/>
  <c r="Z1248" i="17"/>
  <c r="BE1253" i="17" a="1"/>
  <c r="BE1253" i="17" s="1"/>
  <c r="AJ1197" i="17"/>
  <c r="AD1176" i="17"/>
  <c r="AK1213" i="17"/>
  <c r="Z1313" i="17"/>
  <c r="AM1314" i="17"/>
  <c r="AO1255" i="17"/>
  <c r="AA1248" i="17"/>
  <c r="Y1247" i="17"/>
  <c r="E1247" i="17" s="1"/>
  <c r="AB1222" i="17"/>
  <c r="BB1253" i="17" a="1"/>
  <c r="BB1253" i="17" s="1"/>
  <c r="AF1210" i="17"/>
  <c r="AK1197" i="17"/>
  <c r="AI1176" i="17"/>
  <c r="AL1328" i="17"/>
  <c r="BE1325" i="17" a="1"/>
  <c r="BE1325" i="17" s="1"/>
  <c r="AC1310" i="17"/>
  <c r="AZ1283" i="17" a="1"/>
  <c r="AZ1283" i="17" s="1"/>
  <c r="AL1244" i="17"/>
  <c r="BC1207" i="17" a="1"/>
  <c r="BC1207" i="17" s="1"/>
  <c r="AP1303" i="17"/>
  <c r="AI1253" i="17"/>
  <c r="AJ1220" i="17"/>
  <c r="BC1213" i="17" a="1"/>
  <c r="BC1213" i="17" s="1"/>
  <c r="AK1310" i="17"/>
  <c r="AN1301" i="17"/>
  <c r="AG1177" i="17"/>
  <c r="AX1273" i="17" a="1"/>
  <c r="AX1273" i="17" s="1"/>
  <c r="BE1298" i="17" a="1"/>
  <c r="BE1298" i="17" s="1"/>
  <c r="AH1245" i="17"/>
  <c r="AX1274" i="17" a="1"/>
  <c r="AX1274" i="17" s="1"/>
  <c r="BD1283" i="17" a="1"/>
  <c r="BD1283" i="17" s="1"/>
  <c r="BA1193" i="17" a="1"/>
  <c r="BA1193" i="17" s="1"/>
  <c r="AD1245" i="17"/>
  <c r="BE1207" i="17" a="1"/>
  <c r="BE1207" i="17" s="1"/>
  <c r="AO1301" i="17"/>
  <c r="AY1283" i="17" a="1"/>
  <c r="AY1283" i="17" s="1"/>
  <c r="AA1176" i="17"/>
  <c r="AS1313" i="17"/>
  <c r="BL1313" i="17" s="1" a="1"/>
  <c r="BL1313" i="17" s="1"/>
  <c r="AE1313" i="17"/>
  <c r="AK1245" i="17"/>
  <c r="BC1237" i="17" a="1"/>
  <c r="BC1237" i="17" s="1"/>
  <c r="Z1239" i="17"/>
  <c r="AA1313" i="17"/>
  <c r="AP1255" i="17"/>
  <c r="BC1253" i="17" a="1"/>
  <c r="BC1253" i="17" s="1"/>
  <c r="AF1328" i="17"/>
  <c r="BD1253" i="17" a="1"/>
  <c r="BD1253" i="17" s="1"/>
  <c r="AN1197" i="17"/>
  <c r="BA1283" i="17" a="1"/>
  <c r="BA1283" i="17" s="1"/>
  <c r="BC1278" i="17" a="1"/>
  <c r="BC1278" i="17" s="1"/>
  <c r="BE1283" i="17" a="1"/>
  <c r="BE1283" i="17" s="1"/>
  <c r="AL1245" i="17"/>
  <c r="AX1234" i="17" a="1"/>
  <c r="AX1234" i="17" s="1"/>
  <c r="AA1314" i="17"/>
  <c r="AS1234" i="17"/>
  <c r="BK1234" i="17" s="1" a="1"/>
  <c r="BK1234" i="17" s="1"/>
  <c r="AY1253" i="17" a="1"/>
  <c r="AY1253" i="17" s="1"/>
  <c r="BC1298" i="17" a="1"/>
  <c r="BC1298" i="17" s="1"/>
  <c r="AH1255" i="17"/>
  <c r="BB1237" i="17" a="1"/>
  <c r="BB1237" i="17" s="1"/>
  <c r="AZ1253" i="17" a="1"/>
  <c r="AZ1253" i="17" s="1"/>
  <c r="AH1210" i="17"/>
  <c r="AO1239" i="17"/>
  <c r="AP1313" i="17"/>
  <c r="AK1255" i="17"/>
  <c r="AA1245" i="17"/>
  <c r="AW1237" i="17" a="1"/>
  <c r="AW1237" i="17" s="1"/>
  <c r="AC1314" i="17"/>
  <c r="AL1176" i="17"/>
  <c r="AC1320" i="17"/>
  <c r="AJ1313" i="17"/>
  <c r="AK1314" i="17"/>
  <c r="BD1274" i="17" a="1"/>
  <c r="BD1274" i="17" s="1"/>
  <c r="AO1320" i="17"/>
  <c r="AK1313" i="17"/>
  <c r="Y1255" i="17"/>
  <c r="AV1253" i="17" a="1"/>
  <c r="AV1253" i="17" s="1"/>
  <c r="AM1210" i="17"/>
  <c r="BA1308" i="17" a="1"/>
  <c r="BA1308" i="17" s="1"/>
  <c r="AX1283" i="17" a="1"/>
  <c r="AX1283" i="17" s="1"/>
  <c r="AY1208" i="17" a="1"/>
  <c r="AY1208" i="17" s="1"/>
  <c r="Y1240" i="17"/>
  <c r="AB1328" i="17"/>
  <c r="AS1328" i="17"/>
  <c r="BJ1328" i="17" s="1" a="1"/>
  <c r="BJ1328" i="17" s="1"/>
  <c r="AM1271" i="17"/>
  <c r="AV1298" i="17" a="1"/>
  <c r="AV1298" i="17" s="1"/>
  <c r="AS1321" i="17"/>
  <c r="BI1321" i="17" s="1" a="1"/>
  <c r="BI1321" i="17" s="1"/>
  <c r="AS1278" i="17"/>
  <c r="BJ1278" i="17" s="1" a="1"/>
  <c r="BJ1278" i="17" s="1"/>
  <c r="AC1239" i="17"/>
  <c r="AN1259" i="17"/>
  <c r="AN1313" i="17"/>
  <c r="AK1271" i="17"/>
  <c r="Y1320" i="17"/>
  <c r="AI1314" i="17"/>
  <c r="AE1248" i="17"/>
  <c r="AD1314" i="17"/>
  <c r="AL1255" i="17"/>
  <c r="AN1248" i="17"/>
  <c r="AE1314" i="17"/>
  <c r="AS1253" i="17"/>
  <c r="BM1253" i="17" s="1" a="1"/>
  <c r="BM1253" i="17" s="1"/>
  <c r="BE1274" i="17" a="1"/>
  <c r="BE1274" i="17" s="1"/>
  <c r="AB1239" i="17"/>
  <c r="AO1197" i="17"/>
  <c r="AD1313" i="17"/>
  <c r="AS1245" i="17"/>
  <c r="BI1245" i="17" s="1" a="1"/>
  <c r="BI1245" i="17" s="1"/>
  <c r="AF1320" i="17"/>
  <c r="AC1313" i="17"/>
  <c r="AJ1314" i="17"/>
  <c r="AF1314" i="17"/>
  <c r="BC1274" i="17" a="1"/>
  <c r="BC1274" i="17" s="1"/>
  <c r="AB1255" i="17"/>
  <c r="AG1239" i="17"/>
  <c r="AH1247" i="17"/>
  <c r="Z1310" i="17"/>
  <c r="BE1282" i="17" a="1"/>
  <c r="BE1282" i="17" s="1"/>
  <c r="Y1220" i="17"/>
  <c r="AE1253" i="17"/>
  <c r="AF1245" i="17"/>
  <c r="AN1310" i="17"/>
  <c r="AG1310" i="17"/>
  <c r="AE1320" i="17"/>
  <c r="AA1278" i="17"/>
  <c r="AF1200" i="17"/>
  <c r="AC1244" i="17"/>
  <c r="AK1328" i="17"/>
  <c r="AS1254" i="17"/>
  <c r="BJ1254" i="17" s="1" a="1"/>
  <c r="BJ1254" i="17" s="1"/>
  <c r="AB1288" i="17"/>
  <c r="AM1319" i="17"/>
  <c r="AW1327" i="17" a="1"/>
  <c r="AW1327" i="17" s="1"/>
  <c r="AM1277" i="17"/>
  <c r="AD1288" i="17"/>
  <c r="BB1268" i="17" a="1"/>
  <c r="BB1268" i="17" s="1"/>
  <c r="AS1251" i="17"/>
  <c r="AT1251" i="17" s="1"/>
  <c r="BC1327" i="17" a="1"/>
  <c r="BC1327" i="17" s="1"/>
  <c r="BD1288" i="17" a="1"/>
  <c r="BD1288" i="17" s="1"/>
  <c r="AV1220" i="17" a="1"/>
  <c r="AV1220" i="17" s="1"/>
  <c r="AM1193" i="17"/>
  <c r="AY1286" i="17" a="1"/>
  <c r="AY1286" i="17" s="1"/>
  <c r="AO1238" i="17"/>
  <c r="BE1320" i="17" a="1"/>
  <c r="BE1320" i="17" s="1"/>
  <c r="AH1207" i="17"/>
  <c r="AZ1299" i="17" a="1"/>
  <c r="AZ1299" i="17" s="1"/>
  <c r="AG1244" i="17"/>
  <c r="AO1328" i="17"/>
  <c r="BA1242" i="17" a="1"/>
  <c r="BA1242" i="17" s="1"/>
  <c r="AD1244" i="17"/>
  <c r="AO1311" i="17"/>
  <c r="AY1303" i="17" a="1"/>
  <c r="AY1303" i="17" s="1"/>
  <c r="AF1277" i="17"/>
  <c r="AO1287" i="17"/>
  <c r="AX1303" i="17" a="1"/>
  <c r="AX1303" i="17" s="1"/>
  <c r="BC1303" i="17" a="1"/>
  <c r="BC1303" i="17" s="1"/>
  <c r="BD1259" i="17" a="1"/>
  <c r="BD1259" i="17" s="1"/>
  <c r="BD1327" i="17" a="1"/>
  <c r="BD1327" i="17" s="1"/>
  <c r="AW1203" i="17" a="1"/>
  <c r="AW1203" i="17" s="1"/>
  <c r="BA1269" i="17" a="1"/>
  <c r="BA1269" i="17" s="1"/>
  <c r="AN1268" i="17"/>
  <c r="AF1268" i="17"/>
  <c r="AN1288" i="17"/>
  <c r="AK1305" i="17"/>
  <c r="BA1254" i="17" a="1"/>
  <c r="BA1254" i="17" s="1"/>
  <c r="AJ1251" i="17"/>
  <c r="BB1192" i="17" a="1"/>
  <c r="BB1192" i="17" s="1"/>
  <c r="AB1277" i="17"/>
  <c r="BB1306" i="17" a="1"/>
  <c r="BB1306" i="17" s="1"/>
  <c r="AO1277" i="17"/>
  <c r="AC1277" i="17"/>
  <c r="BD1306" i="17" a="1"/>
  <c r="BD1306" i="17" s="1"/>
  <c r="BE1269" i="17" a="1"/>
  <c r="BE1269" i="17" s="1"/>
  <c r="BA1279" i="17" a="1"/>
  <c r="BA1279" i="17" s="1"/>
  <c r="AM1282" i="17"/>
  <c r="AI1305" i="17"/>
  <c r="BA1268" i="17" a="1"/>
  <c r="BA1268" i="17" s="1"/>
  <c r="AV1192" i="17" a="1"/>
  <c r="AV1192" i="17" s="1"/>
  <c r="AH1277" i="17"/>
  <c r="BE1306" i="17" a="1"/>
  <c r="BE1306" i="17" s="1"/>
  <c r="AW1303" i="17" a="1"/>
  <c r="AW1303" i="17" s="1"/>
  <c r="AE1302" i="17"/>
  <c r="BD1180" i="17" a="1"/>
  <c r="BD1180" i="17" s="1"/>
  <c r="BD1254" i="17" a="1"/>
  <c r="BD1254" i="17" s="1"/>
  <c r="AS1207" i="17"/>
  <c r="AT1207" i="17" s="1"/>
  <c r="BC1322" i="17" a="1"/>
  <c r="BC1322" i="17" s="1"/>
  <c r="AO1315" i="17"/>
  <c r="BA1317" i="17" a="1"/>
  <c r="BA1317" i="17" s="1"/>
  <c r="BB1269" i="17" a="1"/>
  <c r="BB1269" i="17" s="1"/>
  <c r="AA1277" i="17"/>
  <c r="AZ1188" i="17" a="1"/>
  <c r="AZ1188" i="17" s="1"/>
  <c r="AZ1192" i="17" a="1"/>
  <c r="AZ1192" i="17" s="1"/>
  <c r="BD1188" i="17" a="1"/>
  <c r="BD1188" i="17" s="1"/>
  <c r="BD1268" i="17" a="1"/>
  <c r="BD1268" i="17" s="1"/>
  <c r="AX1188" i="17" a="1"/>
  <c r="AX1188" i="17" s="1"/>
  <c r="AI1311" i="17"/>
  <c r="AZ1303" i="17" a="1"/>
  <c r="AZ1303" i="17" s="1"/>
  <c r="AV1254" i="17" a="1"/>
  <c r="AV1254" i="17" s="1"/>
  <c r="AG1277" i="17"/>
  <c r="AD1277" i="17"/>
  <c r="BE1188" i="17" a="1"/>
  <c r="BE1188" i="17" s="1"/>
  <c r="BB1188" i="17" a="1"/>
  <c r="BB1188" i="17" s="1"/>
  <c r="AW1254" i="17" a="1"/>
  <c r="AW1254" i="17" s="1"/>
  <c r="AX1254" i="17" a="1"/>
  <c r="AX1254" i="17" s="1"/>
  <c r="AB1311" i="17"/>
  <c r="AW1306" i="17" a="1"/>
  <c r="AW1306" i="17" s="1"/>
  <c r="AS1303" i="17"/>
  <c r="BM1303" i="17" s="1" a="1"/>
  <c r="BM1303" i="17" s="1"/>
  <c r="AA1268" i="17"/>
  <c r="AX1269" i="17" a="1"/>
  <c r="AX1269" i="17" s="1"/>
  <c r="Z1298" i="17"/>
  <c r="AS1215" i="17"/>
  <c r="BK1215" i="17" s="1" a="1"/>
  <c r="BK1215" i="17" s="1"/>
  <c r="AM1208" i="17"/>
  <c r="BA1188" i="17" a="1"/>
  <c r="BA1188" i="17" s="1"/>
  <c r="AY1192" i="17" a="1"/>
  <c r="AY1192" i="17" s="1"/>
  <c r="BA1306" i="17" a="1"/>
  <c r="BA1306" i="17" s="1"/>
  <c r="AZ1254" i="17" a="1"/>
  <c r="AZ1254" i="17" s="1"/>
  <c r="BD1269" i="17" a="1"/>
  <c r="BD1269" i="17" s="1"/>
  <c r="AJ1208" i="17"/>
  <c r="AX1192" i="17" a="1"/>
  <c r="AX1192" i="17" s="1"/>
  <c r="AY1254" i="17" a="1"/>
  <c r="AY1254" i="17" s="1"/>
  <c r="BA1327" i="17" a="1"/>
  <c r="BA1327" i="17" s="1"/>
  <c r="AN1277" i="17"/>
  <c r="AC1311" i="17"/>
  <c r="AH1288" i="17"/>
  <c r="AK1215" i="17"/>
  <c r="AD1311" i="17"/>
  <c r="AF1298" i="17"/>
  <c r="AD1298" i="17"/>
  <c r="AG1215" i="17"/>
  <c r="AV1303" i="17" a="1"/>
  <c r="AV1303" i="17" s="1"/>
  <c r="AE1277" i="17"/>
  <c r="AK1288" i="17"/>
  <c r="AJ1277" i="17"/>
  <c r="AK1277" i="17"/>
  <c r="AN1257" i="17"/>
  <c r="AI1196" i="17"/>
  <c r="AE1196" i="17"/>
  <c r="AI1324" i="17"/>
  <c r="AZ1252" i="17" a="1"/>
  <c r="AZ1252" i="17" s="1"/>
  <c r="BB1259" i="17" a="1"/>
  <c r="BB1259" i="17" s="1"/>
  <c r="AH1250" i="17"/>
  <c r="AN1262" i="17"/>
  <c r="AI1264" i="17"/>
  <c r="AM1237" i="17"/>
  <c r="AK1237" i="17"/>
  <c r="AJ1247" i="17"/>
  <c r="AE1237" i="17"/>
  <c r="AP1227" i="17"/>
  <c r="AN1222" i="17"/>
  <c r="AW1188" i="17" a="1"/>
  <c r="AW1188" i="17" s="1"/>
  <c r="BD1179" i="17" a="1"/>
  <c r="BD1179" i="17" s="1"/>
  <c r="BE1167" i="17" a="1"/>
  <c r="BE1167" i="17" s="1"/>
  <c r="AI1266" i="17"/>
  <c r="AB1291" i="17"/>
  <c r="BE1287" i="17" a="1"/>
  <c r="BE1287" i="17" s="1"/>
  <c r="BA1231" i="17" a="1"/>
  <c r="BA1231" i="17" s="1"/>
  <c r="AL1261" i="17"/>
  <c r="BE1231" i="17" a="1"/>
  <c r="BE1231" i="17" s="1"/>
  <c r="AD1261" i="17"/>
  <c r="AJ1164" i="17"/>
  <c r="AV1208" i="17" a="1"/>
  <c r="AV1208" i="17" s="1"/>
  <c r="Z1174" i="17"/>
  <c r="Y1191" i="17"/>
  <c r="AE1295" i="17"/>
  <c r="AD1295" i="17"/>
  <c r="Z1183" i="17"/>
  <c r="Y1295" i="17"/>
  <c r="BB1248" i="17" a="1"/>
  <c r="BB1248" i="17" s="1"/>
  <c r="AF1289" i="17"/>
  <c r="BE1179" i="17" a="1"/>
  <c r="BE1179" i="17" s="1"/>
  <c r="AK1266" i="17"/>
  <c r="AX1287" i="17" a="1"/>
  <c r="AX1287" i="17" s="1"/>
  <c r="AE1261" i="17"/>
  <c r="AV1180" i="17" a="1"/>
  <c r="AV1180" i="17" s="1"/>
  <c r="AZ1241" i="17" a="1"/>
  <c r="AZ1241" i="17" s="1"/>
  <c r="AJ1289" i="17"/>
  <c r="AI1289" i="17"/>
  <c r="BD1203" i="17" a="1"/>
  <c r="BD1203" i="17" s="1"/>
  <c r="AV1252" i="17" a="1"/>
  <c r="AV1252" i="17" s="1"/>
  <c r="AE1319" i="17"/>
  <c r="Z1196" i="17"/>
  <c r="AS1319" i="17"/>
  <c r="BM1319" i="17" s="1" a="1"/>
  <c r="BM1319" i="17" s="1"/>
  <c r="AE1227" i="17"/>
  <c r="AI1227" i="17"/>
  <c r="AL1230" i="17"/>
  <c r="AY1179" i="17" a="1"/>
  <c r="AY1179" i="17" s="1"/>
  <c r="AL1266" i="17"/>
  <c r="AN1319" i="17"/>
  <c r="BC1308" i="17" a="1"/>
  <c r="BC1308" i="17" s="1"/>
  <c r="AN1261" i="17"/>
  <c r="AS1164" i="17"/>
  <c r="BL1164" i="17" s="1" a="1"/>
  <c r="BL1164" i="17" s="1"/>
  <c r="AX1207" i="17" a="1"/>
  <c r="AX1207" i="17" s="1"/>
  <c r="AF1261" i="17"/>
  <c r="AZ1208" i="17" a="1"/>
  <c r="AZ1208" i="17" s="1"/>
  <c r="AK1257" i="17"/>
  <c r="AB1174" i="17"/>
  <c r="BD1241" i="17" a="1"/>
  <c r="BD1241" i="17" s="1"/>
  <c r="AB1180" i="17"/>
  <c r="BD1320" i="17" a="1"/>
  <c r="BD1320" i="17" s="1"/>
  <c r="AD1257" i="17"/>
  <c r="AH1311" i="17"/>
  <c r="AO1191" i="17"/>
  <c r="AX1179" i="17" a="1"/>
  <c r="AX1179" i="17" s="1"/>
  <c r="AM1266" i="17"/>
  <c r="AX1308" i="17" a="1"/>
  <c r="AX1308" i="17" s="1"/>
  <c r="AO1164" i="17"/>
  <c r="AH1261" i="17"/>
  <c r="AX1241" i="17" a="1"/>
  <c r="AX1241" i="17" s="1"/>
  <c r="BC1241" i="17" a="1"/>
  <c r="BC1241" i="17" s="1"/>
  <c r="Y1319" i="17"/>
  <c r="AH1289" i="17"/>
  <c r="AK1196" i="17"/>
  <c r="AW1223" i="17" a="1"/>
  <c r="AW1223" i="17" s="1"/>
  <c r="BC1305" i="17" a="1"/>
  <c r="BC1305" i="17" s="1"/>
  <c r="BD1223" i="17" a="1"/>
  <c r="BD1223" i="17" s="1"/>
  <c r="AB1243" i="17"/>
  <c r="BB1217" i="17" a="1"/>
  <c r="BB1217" i="17" s="1"/>
  <c r="BC1179" i="17" a="1"/>
  <c r="BC1179" i="17" s="1"/>
  <c r="AF1243" i="17"/>
  <c r="AN1250" i="17"/>
  <c r="AB1250" i="17"/>
  <c r="AG1261" i="17"/>
  <c r="BC1248" i="17" a="1"/>
  <c r="BC1248" i="17" s="1"/>
  <c r="AE1191" i="17"/>
  <c r="AD1164" i="17"/>
  <c r="BB1208" i="17" a="1"/>
  <c r="BB1208" i="17" s="1"/>
  <c r="AC1288" i="17"/>
  <c r="AC1289" i="17"/>
  <c r="BA1320" i="17" a="1"/>
  <c r="BA1320" i="17" s="1"/>
  <c r="AE1311" i="17"/>
  <c r="AX1167" i="17" a="1"/>
  <c r="AX1167" i="17" s="1"/>
  <c r="AE1289" i="17"/>
  <c r="Z1319" i="17"/>
  <c r="BB1276" i="17" a="1"/>
  <c r="BB1276" i="17" s="1"/>
  <c r="AS1257" i="17"/>
  <c r="BL1257" i="17" s="1" a="1"/>
  <c r="BL1257" i="17" s="1"/>
  <c r="AC1174" i="17"/>
  <c r="AA1266" i="17"/>
  <c r="Z1324" i="17"/>
  <c r="AB1324" i="17"/>
  <c r="BD1279" i="17" a="1"/>
  <c r="BD1279" i="17" s="1"/>
  <c r="BE1312" i="17" a="1"/>
  <c r="BE1312" i="17" s="1"/>
  <c r="AM1318" i="17"/>
  <c r="AW1305" i="17" a="1"/>
  <c r="AW1305" i="17" s="1"/>
  <c r="AM1288" i="17"/>
  <c r="AO1257" i="17"/>
  <c r="AW1274" i="17" a="1"/>
  <c r="AW1274" i="17" s="1"/>
  <c r="BC1276" i="17" a="1"/>
  <c r="BC1276" i="17" s="1"/>
  <c r="BE1223" i="17" a="1"/>
  <c r="BE1223" i="17" s="1"/>
  <c r="AC1243" i="17"/>
  <c r="AC1247" i="17"/>
  <c r="AY1249" i="17" a="1"/>
  <c r="AY1249" i="17" s="1"/>
  <c r="AX1180" i="17" a="1"/>
  <c r="AX1180" i="17" s="1"/>
  <c r="AV1217" i="17" a="1"/>
  <c r="AV1217" i="17" s="1"/>
  <c r="AC1266" i="17"/>
  <c r="AV1274" i="17" a="1"/>
  <c r="AV1274" i="17" s="1"/>
  <c r="AZ1308" i="17" a="1"/>
  <c r="AZ1308" i="17" s="1"/>
  <c r="BA1287" i="17" a="1"/>
  <c r="BA1287" i="17" s="1"/>
  <c r="Y1291" i="17"/>
  <c r="AZ1231" i="17" a="1"/>
  <c r="AZ1231" i="17" s="1"/>
  <c r="AX1289" i="17" a="1"/>
  <c r="AX1289" i="17" s="1"/>
  <c r="BD1170" i="17" a="1"/>
  <c r="BD1170" i="17" s="1"/>
  <c r="AW1286" i="17" a="1"/>
  <c r="AW1286" i="17" s="1"/>
  <c r="AZ1248" i="17" a="1"/>
  <c r="AZ1248" i="17" s="1"/>
  <c r="BC1208" i="17" a="1"/>
  <c r="BC1208" i="17" s="1"/>
  <c r="BD1229" i="17" a="1"/>
  <c r="BD1229" i="17" s="1"/>
  <c r="AY1287" i="17" a="1"/>
  <c r="AY1287" i="17" s="1"/>
  <c r="AI1288" i="17"/>
  <c r="AN1320" i="17"/>
  <c r="AB1204" i="17"/>
  <c r="BB1231" i="17" a="1"/>
  <c r="BB1231" i="17" s="1"/>
  <c r="AA1289" i="17"/>
  <c r="AX1276" i="17" a="1"/>
  <c r="AX1276" i="17" s="1"/>
  <c r="AM1191" i="17"/>
  <c r="AS1189" i="17"/>
  <c r="AT1189" i="17" s="1"/>
  <c r="BD1287" i="17" a="1"/>
  <c r="BD1287" i="17" s="1"/>
  <c r="AW1287" i="17" a="1"/>
  <c r="AW1287" i="17" s="1"/>
  <c r="AA1164" i="17"/>
  <c r="AX1320" i="17" a="1"/>
  <c r="AX1320" i="17" s="1"/>
  <c r="AA1237" i="17"/>
  <c r="AN1311" i="17"/>
  <c r="AC1196" i="17"/>
  <c r="AV1287" i="17" a="1"/>
  <c r="AV1287" i="17" s="1"/>
  <c r="BB1274" i="17" a="1"/>
  <c r="BB1274" i="17" s="1"/>
  <c r="AE1324" i="17"/>
  <c r="AV1223" i="17" a="1"/>
  <c r="AV1223" i="17" s="1"/>
  <c r="AD1243" i="17"/>
  <c r="BE1180" i="17" a="1"/>
  <c r="BE1180" i="17" s="1"/>
  <c r="AW1217" i="17" a="1"/>
  <c r="AW1217" i="17" s="1"/>
  <c r="AE1266" i="17"/>
  <c r="BB1294" i="17" a="1"/>
  <c r="BB1294" i="17" s="1"/>
  <c r="AO1318" i="17"/>
  <c r="BB1305" i="17" a="1"/>
  <c r="BB1305" i="17" s="1"/>
  <c r="Z1288" i="17"/>
  <c r="AW1304" i="17" a="1"/>
  <c r="AW1304" i="17" s="1"/>
  <c r="AY1274" i="17" a="1"/>
  <c r="AY1274" i="17" s="1"/>
  <c r="AS1294" i="17"/>
  <c r="BM1294" i="17" s="1" a="1"/>
  <c r="BM1294" i="17" s="1"/>
  <c r="AY1276" i="17" a="1"/>
  <c r="AY1276" i="17" s="1"/>
  <c r="BA1259" i="17" a="1"/>
  <c r="BA1259" i="17" s="1"/>
  <c r="Y1250" i="17"/>
  <c r="BC1223" i="17" a="1"/>
  <c r="BC1223" i="17" s="1"/>
  <c r="AK1243" i="17"/>
  <c r="AD1247" i="17"/>
  <c r="AD1227" i="17"/>
  <c r="BA1217" i="17" a="1"/>
  <c r="BA1217" i="17" s="1"/>
  <c r="AS1247" i="17"/>
  <c r="BF1247" i="17" s="1" a="1"/>
  <c r="BF1247" i="17" s="1"/>
  <c r="BD1217" i="17" a="1"/>
  <c r="BD1217" i="17" s="1"/>
  <c r="AD1191" i="17"/>
  <c r="AP1174" i="17"/>
  <c r="BB1189" i="17" a="1"/>
  <c r="BB1189" i="17" s="1"/>
  <c r="AS1179" i="17"/>
  <c r="AT1179" i="17" s="1"/>
  <c r="AG1266" i="17"/>
  <c r="AK1319" i="17"/>
  <c r="AJ1318" i="17"/>
  <c r="AY1241" i="17" a="1"/>
  <c r="AY1241" i="17" s="1"/>
  <c r="Z1164" i="17"/>
  <c r="Y1174" i="17"/>
  <c r="AA1262" i="17"/>
  <c r="AZ1223" i="17" a="1"/>
  <c r="AZ1223" i="17" s="1"/>
  <c r="BB1229" i="17" a="1"/>
  <c r="BB1229" i="17" s="1"/>
  <c r="AZ1229" i="17" a="1"/>
  <c r="AZ1229" i="17" s="1"/>
  <c r="AO1260" i="17"/>
  <c r="AM1204" i="17"/>
  <c r="AS1191" i="17"/>
  <c r="BK1191" i="17" s="1" a="1"/>
  <c r="BK1191" i="17" s="1"/>
  <c r="AM1270" i="17"/>
  <c r="AH1266" i="17"/>
  <c r="BD1308" i="17" a="1"/>
  <c r="BD1308" i="17" s="1"/>
  <c r="AW1308" i="17" a="1"/>
  <c r="AW1308" i="17" s="1"/>
  <c r="AP1301" i="17"/>
  <c r="AC1164" i="17"/>
  <c r="AN1164" i="17"/>
  <c r="BE1208" i="17" a="1"/>
  <c r="BE1208" i="17" s="1"/>
  <c r="BC1180" i="17" a="1"/>
  <c r="BC1180" i="17" s="1"/>
  <c r="AM1261" i="17"/>
  <c r="BD1248" i="17" a="1"/>
  <c r="BD1248" i="17" s="1"/>
  <c r="AW1170" i="17" a="1"/>
  <c r="AW1170" i="17" s="1"/>
  <c r="AX1305" i="17" a="1"/>
  <c r="AX1305" i="17" s="1"/>
  <c r="AI1174" i="17"/>
  <c r="AM1311" i="17"/>
  <c r="AV1305" i="17" a="1"/>
  <c r="AV1305" i="17" s="1"/>
  <c r="AY1308" i="17" a="1"/>
  <c r="AY1308" i="17" s="1"/>
  <c r="AB1301" i="17"/>
  <c r="AS1231" i="17"/>
  <c r="BM1231" i="17" s="1" a="1"/>
  <c r="BM1231" i="17" s="1"/>
  <c r="AB1164" i="17"/>
  <c r="BA1207" i="17" a="1"/>
  <c r="BA1207" i="17" s="1"/>
  <c r="Y1180" i="17"/>
  <c r="BE1279" i="17" a="1"/>
  <c r="BE1279" i="17" s="1"/>
  <c r="Y1164" i="17"/>
  <c r="AH1196" i="17"/>
  <c r="AY1223" i="17" a="1"/>
  <c r="AY1223" i="17" s="1"/>
  <c r="AD1196" i="17"/>
  <c r="AH1257" i="17"/>
  <c r="AK1289" i="17"/>
  <c r="AK1275" i="17"/>
  <c r="BA1276" i="17" a="1"/>
  <c r="BA1276" i="17" s="1"/>
  <c r="AJ1262" i="17"/>
  <c r="AA1191" i="17"/>
  <c r="AO1174" i="17"/>
  <c r="BE1189" i="17" a="1"/>
  <c r="BE1189" i="17" s="1"/>
  <c r="AX1252" i="17" a="1"/>
  <c r="AX1252" i="17" s="1"/>
  <c r="AH1299" i="17"/>
  <c r="BD1304" i="17" a="1"/>
  <c r="BD1304" i="17" s="1"/>
  <c r="AL1262" i="17"/>
  <c r="AE1264" i="17"/>
  <c r="AO1180" i="17"/>
  <c r="AJ1243" i="17"/>
  <c r="AP1237" i="17"/>
  <c r="AY1217" i="17" a="1"/>
  <c r="AY1217" i="17" s="1"/>
  <c r="AB1191" i="17"/>
  <c r="AJ1174" i="17"/>
  <c r="BA1189" i="17" a="1"/>
  <c r="BA1189" i="17" s="1"/>
  <c r="AJ1319" i="17"/>
  <c r="AL1289" i="17"/>
  <c r="AE1301" i="17"/>
  <c r="AW1289" i="17" a="1"/>
  <c r="AW1289" i="17" s="1"/>
  <c r="AW1279" i="17" a="1"/>
  <c r="AW1279" i="17" s="1"/>
  <c r="AJ1196" i="17"/>
  <c r="AE1180" i="17"/>
  <c r="AZ1203" i="17" a="1"/>
  <c r="AZ1203" i="17" s="1"/>
  <c r="AX1203" i="17" a="1"/>
  <c r="AX1203" i="17" s="1"/>
  <c r="AK1311" i="17"/>
  <c r="AV1179" i="17" a="1"/>
  <c r="AV1179" i="17" s="1"/>
  <c r="BB1304" i="17" a="1"/>
  <c r="BB1304" i="17" s="1"/>
  <c r="AG1191" i="17"/>
  <c r="AM1262" i="17"/>
  <c r="AA1264" i="17"/>
  <c r="AS1237" i="17"/>
  <c r="AT1237" i="17" s="1"/>
  <c r="AZ1170" i="17" a="1"/>
  <c r="AZ1170" i="17" s="1"/>
  <c r="AZ1279" i="17" a="1"/>
  <c r="AZ1279" i="17" s="1"/>
  <c r="AL1191" i="17"/>
  <c r="AG1196" i="17"/>
  <c r="AZ1199" i="17" a="1"/>
  <c r="AZ1199" i="17" s="1"/>
  <c r="AX1223" i="17" a="1"/>
  <c r="AX1223" i="17" s="1"/>
  <c r="AS1289" i="17"/>
  <c r="BH1289" i="17" s="1" a="1"/>
  <c r="BH1289" i="17" s="1"/>
  <c r="AW1252" i="17" a="1"/>
  <c r="AW1252" i="17" s="1"/>
  <c r="BB1320" i="17" a="1"/>
  <c r="BB1320" i="17" s="1"/>
  <c r="AO1196" i="17"/>
  <c r="AF1301" i="17"/>
  <c r="BD1301" i="17" a="1"/>
  <c r="BD1301" i="17" s="1"/>
  <c r="Y1324" i="17"/>
  <c r="BD1305" i="17" a="1"/>
  <c r="BD1305" i="17" s="1"/>
  <c r="Z1262" i="17"/>
  <c r="AZ1189" i="17" a="1"/>
  <c r="AZ1189" i="17" s="1"/>
  <c r="AY1305" i="17" a="1"/>
  <c r="AY1305" i="17" s="1"/>
  <c r="BC1189" i="17" a="1"/>
  <c r="BC1189" i="17" s="1"/>
  <c r="BA1199" i="17" a="1"/>
  <c r="BA1199" i="17" s="1"/>
  <c r="AA1257" i="17"/>
  <c r="Z1257" i="17"/>
  <c r="AV1279" i="17" a="1"/>
  <c r="AV1279" i="17" s="1"/>
  <c r="AN1318" i="17"/>
  <c r="AD1289" i="17"/>
  <c r="AW1189" i="17" a="1"/>
  <c r="AW1189" i="17" s="1"/>
  <c r="AS1308" i="17"/>
  <c r="BK1308" i="17" s="1" a="1"/>
  <c r="BK1308" i="17" s="1"/>
  <c r="AZ1304" i="17" a="1"/>
  <c r="AZ1304" i="17" s="1"/>
  <c r="AS1217" i="17"/>
  <c r="BJ1217" i="17" s="1" a="1"/>
  <c r="BJ1217" i="17" s="1"/>
  <c r="AI1191" i="17"/>
  <c r="AK1174" i="17"/>
  <c r="AX1189" i="17" a="1"/>
  <c r="AX1189" i="17" s="1"/>
  <c r="Y1266" i="17"/>
  <c r="AO1289" i="17"/>
  <c r="AL1180" i="17"/>
  <c r="AP1250" i="17"/>
  <c r="BB1289" i="17" a="1"/>
  <c r="BB1289" i="17" s="1"/>
  <c r="BA1241" i="17" a="1"/>
  <c r="BA1241" i="17" s="1"/>
  <c r="BA1170" i="17" a="1"/>
  <c r="BA1170" i="17" s="1"/>
  <c r="Y1227" i="17"/>
  <c r="AV1241" i="17" a="1"/>
  <c r="AV1241" i="17" s="1"/>
  <c r="BB1279" i="17" a="1"/>
  <c r="BB1279" i="17" s="1"/>
  <c r="AY1248" i="17" a="1"/>
  <c r="AY1248" i="17" s="1"/>
  <c r="BB1179" i="17" a="1"/>
  <c r="BB1179" i="17" s="1"/>
  <c r="AP1191" i="17"/>
  <c r="AE1257" i="17"/>
  <c r="AW1248" i="17" a="1"/>
  <c r="AW1248" i="17" s="1"/>
  <c r="AN1191" i="17"/>
  <c r="AG1257" i="17"/>
  <c r="AB1264" i="17"/>
  <c r="AX1217" i="17" a="1"/>
  <c r="AX1217" i="17" s="1"/>
  <c r="AF1191" i="17"/>
  <c r="AS1174" i="17"/>
  <c r="BF1174" i="17" s="1" a="1"/>
  <c r="BF1174" i="17" s="1"/>
  <c r="AN1243" i="17"/>
  <c r="Y1237" i="17"/>
  <c r="AV1289" i="17" a="1"/>
  <c r="AV1289" i="17" s="1"/>
  <c r="AP1288" i="17"/>
  <c r="AX1248" i="17" a="1"/>
  <c r="AX1248" i="17" s="1"/>
  <c r="AJ1222" i="17"/>
  <c r="AM1289" i="17"/>
  <c r="AY1203" i="17" a="1"/>
  <c r="AY1203" i="17" s="1"/>
  <c r="AS1188" i="17"/>
  <c r="BJ1188" i="17" s="1" a="1"/>
  <c r="BJ1188" i="17" s="1"/>
  <c r="AA1261" i="17"/>
  <c r="BA1289" i="17" a="1"/>
  <c r="BA1289" i="17" s="1"/>
  <c r="AC1324" i="17"/>
  <c r="AO1262" i="17"/>
  <c r="AD1264" i="17"/>
  <c r="AG1247" i="17"/>
  <c r="AA1319" i="17"/>
  <c r="AG1324" i="17"/>
  <c r="AH1264" i="17"/>
  <c r="AE1243" i="17"/>
  <c r="Z1180" i="17"/>
  <c r="AM1243" i="17"/>
  <c r="AG1237" i="17"/>
  <c r="AZ1180" i="17" a="1"/>
  <c r="AZ1180" i="17" s="1"/>
  <c r="AY1180" i="17" a="1"/>
  <c r="AY1180" i="17" s="1"/>
  <c r="AJ1191" i="17"/>
  <c r="AL1174" i="17"/>
  <c r="AV1189" i="17" a="1"/>
  <c r="AV1189" i="17" s="1"/>
  <c r="AF1266" i="17"/>
  <c r="AL1311" i="17"/>
  <c r="AB1289" i="17"/>
  <c r="BB1308" i="17" a="1"/>
  <c r="BB1308" i="17" s="1"/>
  <c r="AC1173" i="17"/>
  <c r="AS1173" i="17"/>
  <c r="BF1173" i="17" s="1" a="1"/>
  <c r="BF1173" i="17" s="1"/>
  <c r="AC1250" i="17"/>
  <c r="AM1164" i="17"/>
  <c r="BC1289" i="17" a="1"/>
  <c r="BC1289" i="17" s="1"/>
  <c r="BD1208" i="17" a="1"/>
  <c r="BD1208" i="17" s="1"/>
  <c r="AS1167" i="17"/>
  <c r="BJ1167" i="17" s="1" a="1"/>
  <c r="BJ1167" i="17" s="1"/>
  <c r="AK1227" i="17"/>
  <c r="AF1164" i="17"/>
  <c r="AC1257" i="17"/>
  <c r="AX1279" i="17" a="1"/>
  <c r="AX1279" i="17" s="1"/>
  <c r="AV1276" i="17" a="1"/>
  <c r="AV1276" i="17" s="1"/>
  <c r="AB1237" i="17"/>
  <c r="AC1319" i="17"/>
  <c r="BB1167" i="17" a="1"/>
  <c r="BB1167" i="17" s="1"/>
  <c r="BA1274" i="17" a="1"/>
  <c r="BA1274" i="17" s="1"/>
  <c r="BC1217" i="17" a="1"/>
  <c r="BC1217" i="17" s="1"/>
  <c r="AW1320" i="17" a="1"/>
  <c r="AW1320" i="17" s="1"/>
  <c r="AH1262" i="17"/>
  <c r="Y1264" i="17"/>
  <c r="AE1288" i="17"/>
  <c r="BC1304" i="17" a="1"/>
  <c r="BC1304" i="17" s="1"/>
  <c r="AC1264" i="17"/>
  <c r="AZ1320" i="17" a="1"/>
  <c r="AZ1320" i="17" s="1"/>
  <c r="AM1174" i="17"/>
  <c r="BB1241" i="17" a="1"/>
  <c r="BB1241" i="17" s="1"/>
  <c r="AW1259" i="17" a="1"/>
  <c r="AW1259" i="17" s="1"/>
  <c r="AY1252" i="17" a="1"/>
  <c r="AY1252" i="17" s="1"/>
  <c r="AD1266" i="17"/>
  <c r="AV1188" i="17" a="1"/>
  <c r="AV1188" i="17" s="1"/>
  <c r="AH1174" i="17"/>
  <c r="BD1289" i="17" a="1"/>
  <c r="BD1289" i="17" s="1"/>
  <c r="AL1227" i="17"/>
  <c r="AL1257" i="17"/>
  <c r="BC1279" i="17" a="1"/>
  <c r="BC1279" i="17" s="1"/>
  <c r="AZ1207" i="17" a="1"/>
  <c r="AZ1207" i="17" s="1"/>
  <c r="AC1180" i="17"/>
  <c r="Y1301" i="17"/>
  <c r="AF1311" i="17"/>
  <c r="Y1261" i="17"/>
  <c r="AX1304" i="17" a="1"/>
  <c r="AX1304" i="17" s="1"/>
  <c r="AL1243" i="17"/>
  <c r="BE1276" i="17" a="1"/>
  <c r="BE1276" i="17" s="1"/>
  <c r="AS1259" i="17"/>
  <c r="BG1259" i="17" s="1" a="1"/>
  <c r="BG1259" i="17" s="1"/>
  <c r="AZ1294" i="17" a="1"/>
  <c r="AZ1294" i="17" s="1"/>
  <c r="BE1304" i="17" a="1"/>
  <c r="BE1304" i="17" s="1"/>
  <c r="AP1180" i="17"/>
  <c r="AP1243" i="17"/>
  <c r="AS1261" i="17"/>
  <c r="BM1261" i="17" s="1" a="1"/>
  <c r="BM1261" i="17" s="1"/>
  <c r="AH1191" i="17"/>
  <c r="AH1301" i="17"/>
  <c r="BC1320" i="17" a="1"/>
  <c r="BC1320" i="17" s="1"/>
  <c r="AF1237" i="17"/>
  <c r="Z1301" i="17"/>
  <c r="AB1262" i="17"/>
  <c r="AJ1264" i="17"/>
  <c r="AJ1237" i="17"/>
  <c r="BD1189" i="17" a="1"/>
  <c r="BD1189" i="17" s="1"/>
  <c r="AA1324" i="17"/>
  <c r="AS1288" i="17"/>
  <c r="BJ1288" i="17" s="1" a="1"/>
  <c r="BJ1288" i="17" s="1"/>
  <c r="AV1294" i="17" a="1"/>
  <c r="AV1294" i="17" s="1"/>
  <c r="BB1277" i="17" a="1"/>
  <c r="BB1277" i="17" s="1"/>
  <c r="BA1252" i="17" a="1"/>
  <c r="BA1252" i="17" s="1"/>
  <c r="AY1259" i="17" a="1"/>
  <c r="AY1259" i="17" s="1"/>
  <c r="AM1250" i="17"/>
  <c r="AD1262" i="17"/>
  <c r="AN1264" i="17"/>
  <c r="AA1243" i="17"/>
  <c r="AA1247" i="17"/>
  <c r="AL1237" i="17"/>
  <c r="AA1227" i="17"/>
  <c r="Z1222" i="17"/>
  <c r="AK1191" i="17"/>
  <c r="BC1167" i="17" a="1"/>
  <c r="BC1167" i="17" s="1"/>
  <c r="AO1266" i="17"/>
  <c r="AW1231" i="17" a="1"/>
  <c r="AW1231" i="17" s="1"/>
  <c r="AP1164" i="17"/>
  <c r="AY1289" i="17" a="1"/>
  <c r="AY1289" i="17" s="1"/>
  <c r="AG1227" i="17"/>
  <c r="AY1170" i="17" a="1"/>
  <c r="AY1170" i="17" s="1"/>
  <c r="AM1257" i="17"/>
  <c r="AW1208" i="17" a="1"/>
  <c r="AW1208" i="17" s="1"/>
  <c r="AA1196" i="17"/>
  <c r="Z1261" i="17"/>
  <c r="BB1287" i="17" a="1"/>
  <c r="BB1287" i="17" s="1"/>
  <c r="BA1305" i="17" a="1"/>
  <c r="BA1305" i="17" s="1"/>
  <c r="AZ1196" i="17" a="1"/>
  <c r="AZ1196" i="17" s="1"/>
  <c r="AZ1305" i="17" a="1"/>
  <c r="AZ1305" i="17" s="1"/>
  <c r="AO1243" i="17"/>
  <c r="AN1237" i="17"/>
  <c r="AF1319" i="17"/>
  <c r="AV1320" i="17" a="1"/>
  <c r="AV1320" i="17" s="1"/>
  <c r="AP1289" i="17"/>
  <c r="AJ1288" i="17"/>
  <c r="BA1294" i="17" a="1"/>
  <c r="BA1294" i="17" s="1"/>
  <c r="AS1180" i="17"/>
  <c r="AT1180" i="17" s="1"/>
  <c r="Y1243" i="17"/>
  <c r="AW1294" i="17" a="1"/>
  <c r="AW1294" i="17" s="1"/>
  <c r="BA1304" i="17" a="1"/>
  <c r="BA1304" i="17" s="1"/>
  <c r="Y1262" i="17"/>
  <c r="AJ1324" i="17"/>
  <c r="AX1294" i="17" a="1"/>
  <c r="AX1294" i="17" s="1"/>
  <c r="AV1304" i="17" a="1"/>
  <c r="AV1304" i="17" s="1"/>
  <c r="BE1203" i="17" a="1"/>
  <c r="BE1203" i="17" s="1"/>
  <c r="AX1259" i="17" a="1"/>
  <c r="AX1259" i="17" s="1"/>
  <c r="AF1247" i="17"/>
  <c r="Y1222" i="17"/>
  <c r="Z1191" i="17"/>
  <c r="AS1320" i="17"/>
  <c r="BK1320" i="17" s="1" a="1"/>
  <c r="BK1320" i="17" s="1"/>
  <c r="AD1324" i="17"/>
  <c r="AO1288" i="17"/>
  <c r="BD1294" i="17" a="1"/>
  <c r="BD1294" i="17" s="1"/>
  <c r="BB1252" i="17" a="1"/>
  <c r="BB1252" i="17" s="1"/>
  <c r="BE1259" i="17" a="1"/>
  <c r="BE1259" i="17" s="1"/>
  <c r="AE1250" i="17"/>
  <c r="AE1262" i="17"/>
  <c r="AP1264" i="17"/>
  <c r="Z1243" i="17"/>
  <c r="AH1237" i="17"/>
  <c r="AM1227" i="17"/>
  <c r="AE1222" i="17"/>
  <c r="AA1222" i="17"/>
  <c r="AW1167" i="17" a="1"/>
  <c r="AW1167" i="17" s="1"/>
  <c r="AG1319" i="17"/>
  <c r="AV1231" i="17" a="1"/>
  <c r="AV1231" i="17" s="1"/>
  <c r="AX1170" i="17" a="1"/>
  <c r="AX1170" i="17" s="1"/>
  <c r="BE1289" i="17" a="1"/>
  <c r="BE1289" i="17" s="1"/>
  <c r="BC1170" i="17" a="1"/>
  <c r="BC1170" i="17" s="1"/>
  <c r="AK1164" i="17"/>
  <c r="BA1208" i="17" a="1"/>
  <c r="BA1208" i="17" s="1"/>
  <c r="Z1227" i="17"/>
  <c r="AN1174" i="17"/>
  <c r="AP1257" i="17"/>
  <c r="BC1203" i="17" a="1"/>
  <c r="BC1203" i="17" s="1"/>
  <c r="BA1248" i="17" a="1"/>
  <c r="BA1248" i="17" s="1"/>
  <c r="AL1319" i="17"/>
  <c r="BC1196" i="17" a="1"/>
  <c r="BC1196" i="17" s="1"/>
  <c r="AM1213" i="17"/>
  <c r="AH1177" i="17"/>
  <c r="AE1299" i="17"/>
  <c r="AI1165" i="17"/>
  <c r="AO1275" i="17"/>
  <c r="AZ1273" i="17" a="1"/>
  <c r="AZ1273" i="17" s="1"/>
  <c r="AA1240" i="17"/>
  <c r="AY1193" i="17" a="1"/>
  <c r="AY1193" i="17" s="1"/>
  <c r="AN1211" i="17"/>
  <c r="AV1196" i="17" a="1"/>
  <c r="AV1196" i="17" s="1"/>
  <c r="AF1176" i="17"/>
  <c r="AS1213" i="17"/>
  <c r="BL1213" i="17" s="1" a="1"/>
  <c r="BL1213" i="17" s="1"/>
  <c r="AI1177" i="17"/>
  <c r="AO1322" i="17"/>
  <c r="AV1290" i="17" a="1"/>
  <c r="AV1290" i="17" s="1"/>
  <c r="AO1299" i="17"/>
  <c r="AW1193" i="17" a="1"/>
  <c r="AW1193" i="17" s="1"/>
  <c r="AP1275" i="17"/>
  <c r="BA1273" i="17" a="1"/>
  <c r="BA1273" i="17" s="1"/>
  <c r="AD1321" i="17"/>
  <c r="BA1234" i="17" a="1"/>
  <c r="BA1234" i="17" s="1"/>
  <c r="BD1277" i="17" a="1"/>
  <c r="BD1277" i="17" s="1"/>
  <c r="AJ1299" i="17"/>
  <c r="AS1314" i="17"/>
  <c r="BK1314" i="17" s="1" a="1"/>
  <c r="BK1314" i="17" s="1"/>
  <c r="BD1298" i="17" a="1"/>
  <c r="BD1298" i="17" s="1"/>
  <c r="AS1304" i="17"/>
  <c r="BH1304" i="17" s="1" a="1"/>
  <c r="BH1304" i="17" s="1"/>
  <c r="AY1281" i="17" a="1"/>
  <c r="AY1281" i="17" s="1"/>
  <c r="BE1277" i="17" a="1"/>
  <c r="BE1277" i="17" s="1"/>
  <c r="AS1248" i="17"/>
  <c r="BF1248" i="17" s="1" a="1"/>
  <c r="BF1248" i="17" s="1"/>
  <c r="AZ1234" i="17" a="1"/>
  <c r="AZ1234" i="17" s="1"/>
  <c r="AJ1240" i="17"/>
  <c r="AB1259" i="17"/>
  <c r="AW1224" i="17" a="1"/>
  <c r="AW1224" i="17" s="1"/>
  <c r="AW1196" i="17" a="1"/>
  <c r="AW1196" i="17" s="1"/>
  <c r="AG1176" i="17"/>
  <c r="AJ1213" i="17"/>
  <c r="AK1177" i="17"/>
  <c r="AL1321" i="17"/>
  <c r="BD1290" i="17" a="1"/>
  <c r="BD1290" i="17" s="1"/>
  <c r="AB1260" i="17"/>
  <c r="AH1165" i="17"/>
  <c r="AI1275" i="17"/>
  <c r="BB1273" i="17" a="1"/>
  <c r="BB1273" i="17" s="1"/>
  <c r="AM1260" i="17"/>
  <c r="AL1277" i="17"/>
  <c r="Z1311" i="17"/>
  <c r="BB1196" i="17" a="1"/>
  <c r="BB1196" i="17" s="1"/>
  <c r="BA1328" i="17" a="1"/>
  <c r="BA1328" i="17" s="1"/>
  <c r="AW1298" i="17" a="1"/>
  <c r="AW1298" i="17" s="1"/>
  <c r="BC1281" i="17" a="1"/>
  <c r="BC1281" i="17" s="1"/>
  <c r="BC1277" i="17" a="1"/>
  <c r="BC1277" i="17" s="1"/>
  <c r="AL1259" i="17"/>
  <c r="AO1176" i="17"/>
  <c r="AP1177" i="17"/>
  <c r="AN1322" i="17"/>
  <c r="AS1239" i="17"/>
  <c r="BL1239" i="17" s="1" a="1"/>
  <c r="BL1239" i="17" s="1"/>
  <c r="AY1273" i="17" a="1"/>
  <c r="AY1273" i="17" s="1"/>
  <c r="AG1299" i="17"/>
  <c r="Z1260" i="17"/>
  <c r="AN1275" i="17"/>
  <c r="AJ1275" i="17"/>
  <c r="BD1284" i="17" a="1"/>
  <c r="BD1284" i="17" s="1"/>
  <c r="AI1299" i="17"/>
  <c r="AB1322" i="17"/>
  <c r="AM1321" i="17"/>
  <c r="AY1301" i="17" a="1"/>
  <c r="AY1301" i="17" s="1"/>
  <c r="BE1281" i="17" a="1"/>
  <c r="BE1281" i="17" s="1"/>
  <c r="Y1275" i="17"/>
  <c r="AY1234" i="17" a="1"/>
  <c r="AY1234" i="17" s="1"/>
  <c r="AM1259" i="17"/>
  <c r="Z1165" i="17"/>
  <c r="Y1176" i="17"/>
  <c r="AS1177" i="17"/>
  <c r="BJ1177" i="17" s="1" a="1"/>
  <c r="BJ1177" i="17" s="1"/>
  <c r="AK1321" i="17"/>
  <c r="Y1260" i="17"/>
  <c r="AG1165" i="17"/>
  <c r="AH1240" i="17"/>
  <c r="AJ1271" i="17"/>
  <c r="AX1328" i="17" a="1"/>
  <c r="AX1328" i="17" s="1"/>
  <c r="Y1177" i="17"/>
  <c r="AA1322" i="17"/>
  <c r="AF1165" i="17"/>
  <c r="BA1290" i="17" a="1"/>
  <c r="BA1290" i="17" s="1"/>
  <c r="AH1321" i="17"/>
  <c r="AK1211" i="17"/>
  <c r="AW1277" i="17" a="1"/>
  <c r="AW1277" i="17" s="1"/>
  <c r="AZ1278" i="17" a="1"/>
  <c r="AZ1278" i="17" s="1"/>
  <c r="AN1176" i="17"/>
  <c r="Z1321" i="17"/>
  <c r="BA1301" i="17" a="1"/>
  <c r="BA1301" i="17" s="1"/>
  <c r="AX1290" i="17" a="1"/>
  <c r="AX1290" i="17" s="1"/>
  <c r="AZ1281" i="17" a="1"/>
  <c r="AZ1281" i="17" s="1"/>
  <c r="AE1275" i="17"/>
  <c r="AZ1193" i="17" a="1"/>
  <c r="AZ1193" i="17" s="1"/>
  <c r="BE1213" i="17" a="1"/>
  <c r="BE1213" i="17" s="1"/>
  <c r="AI1259" i="17"/>
  <c r="AH1176" i="17"/>
  <c r="AM1177" i="17"/>
  <c r="AC1321" i="17"/>
  <c r="BE1303" i="17" a="1"/>
  <c r="BE1303" i="17" s="1"/>
  <c r="AY1188" i="17" a="1"/>
  <c r="AY1188" i="17" s="1"/>
  <c r="AP1165" i="17"/>
  <c r="BB1288" i="17" a="1"/>
  <c r="BB1288" i="17" s="1"/>
  <c r="AL1165" i="17"/>
  <c r="AI1164" i="17"/>
  <c r="AX1286" i="17" a="1"/>
  <c r="AX1286" i="17" s="1"/>
  <c r="AL1240" i="17"/>
  <c r="BA1202" i="17" a="1"/>
  <c r="BA1202" i="17" s="1"/>
  <c r="AA1288" i="17"/>
  <c r="BD1314" i="17" a="1"/>
  <c r="BD1314" i="17" s="1"/>
  <c r="AF1196" i="17"/>
  <c r="BD1243" i="17" a="1"/>
  <c r="BD1243" i="17" s="1"/>
  <c r="AJ1311" i="17"/>
  <c r="BD1194" i="17" a="1"/>
  <c r="BD1194" i="17" s="1"/>
  <c r="BD1234" i="17" a="1"/>
  <c r="BD1234" i="17" s="1"/>
  <c r="AO1272" i="17"/>
  <c r="AV1234" i="17" a="1"/>
  <c r="AV1234" i="17" s="1"/>
  <c r="AP1311" i="17"/>
  <c r="Z1259" i="17"/>
  <c r="AJ1261" i="17"/>
  <c r="AP1319" i="17"/>
  <c r="BA1180" i="17" a="1"/>
  <c r="BA1180" i="17" s="1"/>
  <c r="AX1277" i="17" a="1"/>
  <c r="AX1277" i="17" s="1"/>
  <c r="AS1322" i="17"/>
  <c r="BL1322" i="17" s="1" a="1"/>
  <c r="BL1322" i="17" s="1"/>
  <c r="AF1275" i="17"/>
  <c r="AV1213" i="17" a="1"/>
  <c r="AV1213" i="17" s="1"/>
  <c r="AE1259" i="17"/>
  <c r="BE1278" i="17" a="1"/>
  <c r="BE1278" i="17" s="1"/>
  <c r="AS1301" i="17"/>
  <c r="BL1301" i="17" s="1" a="1"/>
  <c r="BL1301" i="17" s="1"/>
  <c r="AE1165" i="17"/>
  <c r="AC1299" i="17"/>
  <c r="AZ1314" i="17" a="1"/>
  <c r="AZ1314" i="17" s="1"/>
  <c r="BC1193" i="17" a="1"/>
  <c r="BC1193" i="17" s="1"/>
  <c r="Z1240" i="17"/>
  <c r="AN1299" i="17"/>
  <c r="AJ1176" i="17"/>
  <c r="AH1211" i="17"/>
  <c r="AK1299" i="17"/>
  <c r="AX1193" i="17" a="1"/>
  <c r="AX1193" i="17" s="1"/>
  <c r="AD1259" i="17"/>
  <c r="BE1301" i="17" a="1"/>
  <c r="BE1301" i="17" s="1"/>
  <c r="AY1290" i="17" a="1"/>
  <c r="AY1290" i="17" s="1"/>
  <c r="AV1277" i="17" a="1"/>
  <c r="AV1277" i="17" s="1"/>
  <c r="AN1177" i="17"/>
  <c r="Z1322" i="17"/>
  <c r="AX1314" i="17" a="1"/>
  <c r="AX1314" i="17" s="1"/>
  <c r="AW1301" i="17" a="1"/>
  <c r="AW1301" i="17" s="1"/>
  <c r="AW1290" i="17" a="1"/>
  <c r="AW1290" i="17" s="1"/>
  <c r="AC1275" i="17"/>
  <c r="Z1275" i="17"/>
  <c r="AB1211" i="17"/>
  <c r="BA1213" i="17" a="1"/>
  <c r="BA1213" i="17" s="1"/>
  <c r="AH1259" i="17"/>
  <c r="AD1177" i="17"/>
  <c r="AZ1286" i="17" a="1"/>
  <c r="AZ1286" i="17" s="1"/>
  <c r="AG1164" i="17"/>
  <c r="AB1165" i="17"/>
  <c r="BB1203" i="17" a="1"/>
  <c r="BB1203" i="17" s="1"/>
  <c r="AL1295" i="17"/>
  <c r="AO1319" i="17"/>
  <c r="AJ1204" i="17"/>
  <c r="AH1319" i="17"/>
  <c r="AG1322" i="17"/>
  <c r="BE1224" i="17" a="1"/>
  <c r="BE1224" i="17" s="1"/>
  <c r="Y1311" i="17"/>
  <c r="Y1277" i="17"/>
  <c r="AW1180" i="17" a="1"/>
  <c r="AW1180" i="17" s="1"/>
  <c r="AG1304" i="17"/>
  <c r="BD1281" i="17" a="1"/>
  <c r="BD1281" i="17" s="1"/>
  <c r="BC1290" i="17" a="1"/>
  <c r="BC1290" i="17" s="1"/>
  <c r="Z1213" i="17"/>
  <c r="AJ1321" i="17"/>
  <c r="AA1299" i="17"/>
  <c r="AC1318" i="17"/>
  <c r="AH1275" i="17"/>
  <c r="Y1211" i="17"/>
  <c r="AX1199" i="17" a="1"/>
  <c r="AX1199" i="17" s="1"/>
  <c r="AI1277" i="17"/>
  <c r="AB1299" i="17"/>
  <c r="AV1203" i="17" a="1"/>
  <c r="AV1203" i="17" s="1"/>
  <c r="AW1234" i="17" a="1"/>
  <c r="AW1234" i="17" s="1"/>
  <c r="AP1196" i="17"/>
  <c r="AG1288" i="17"/>
  <c r="Y1196" i="17"/>
  <c r="AG1211" i="17"/>
  <c r="AD1301" i="17"/>
  <c r="AL1177" i="17"/>
  <c r="AL1322" i="17"/>
  <c r="Z1299" i="17"/>
  <c r="AO1240" i="17"/>
  <c r="AZ1224" i="17" a="1"/>
  <c r="AZ1224" i="17" s="1"/>
  <c r="AE1213" i="17"/>
  <c r="AM1299" i="17"/>
  <c r="AY1213" i="17" a="1"/>
  <c r="AY1213" i="17" s="1"/>
  <c r="AA1211" i="17"/>
  <c r="AJ1211" i="17"/>
  <c r="AV1193" i="17" a="1"/>
  <c r="AV1193" i="17" s="1"/>
  <c r="AL1275" i="17"/>
  <c r="AP1176" i="17"/>
  <c r="BB1301" i="17" a="1"/>
  <c r="BB1301" i="17" s="1"/>
  <c r="AH1322" i="17"/>
  <c r="AK1322" i="17"/>
  <c r="AN1165" i="17"/>
  <c r="BC1314" i="17" a="1"/>
  <c r="BC1314" i="17" s="1"/>
  <c r="AF1211" i="17"/>
  <c r="AM1240" i="17"/>
  <c r="BC1224" i="17" a="1"/>
  <c r="BC1224" i="17" s="1"/>
  <c r="AS1260" i="17"/>
  <c r="BK1260" i="17" s="1" a="1"/>
  <c r="BK1260" i="17" s="1"/>
  <c r="AN1213" i="17"/>
  <c r="BA1196" i="17" a="1"/>
  <c r="BA1196" i="17" s="1"/>
  <c r="AA1165" i="17"/>
  <c r="AO1165" i="17"/>
  <c r="AM1211" i="17"/>
  <c r="AL1260" i="17"/>
  <c r="BB1328" i="17" a="1"/>
  <c r="BB1328" i="17" s="1"/>
  <c r="AW1278" i="17" a="1"/>
  <c r="AW1278" i="17" s="1"/>
  <c r="BE1284" i="17" a="1"/>
  <c r="BE1284" i="17" s="1"/>
  <c r="AP1321" i="17"/>
  <c r="AX1301" i="17" a="1"/>
  <c r="AX1301" i="17" s="1"/>
  <c r="AA1275" i="17"/>
  <c r="BC1244" i="17" a="1"/>
  <c r="BC1244" i="17" s="1"/>
  <c r="BB1213" i="17" a="1"/>
  <c r="BB1213" i="17" s="1"/>
  <c r="BA1314" i="17" a="1"/>
  <c r="BA1314" i="17" s="1"/>
  <c r="AY1328" i="17" a="1"/>
  <c r="AY1328" i="17" s="1"/>
  <c r="AS1273" i="17"/>
  <c r="BJ1273" i="17" s="1" a="1"/>
  <c r="BJ1273" i="17" s="1"/>
  <c r="AB1272" i="17"/>
  <c r="AY1284" i="17" a="1"/>
  <c r="AY1284" i="17" s="1"/>
  <c r="AO1211" i="17"/>
  <c r="AS1240" i="17"/>
  <c r="BK1240" i="17" s="1" a="1"/>
  <c r="BK1240" i="17" s="1"/>
  <c r="AV1224" i="17" a="1"/>
  <c r="AV1224" i="17" s="1"/>
  <c r="Y1165" i="17"/>
  <c r="AF1213" i="17"/>
  <c r="AF1177" i="17"/>
  <c r="BB1290" i="17" a="1"/>
  <c r="BB1290" i="17" s="1"/>
  <c r="BB1193" i="17" a="1"/>
  <c r="BB1193" i="17" s="1"/>
  <c r="AC1260" i="17"/>
  <c r="AD1165" i="17"/>
  <c r="BE1314" i="17" a="1"/>
  <c r="BE1314" i="17" s="1"/>
  <c r="AJ1260" i="17"/>
  <c r="Y1322" i="17"/>
  <c r="AB1319" i="17"/>
  <c r="AZ1290" i="17" a="1"/>
  <c r="AZ1290" i="17" s="1"/>
  <c r="AM1322" i="17"/>
  <c r="AE1211" i="17"/>
  <c r="AW1328" i="17" a="1"/>
  <c r="AW1328" i="17" s="1"/>
  <c r="AD1272" i="17"/>
  <c r="AW1284" i="17" a="1"/>
  <c r="AW1284" i="17" s="1"/>
  <c r="AB1240" i="17"/>
  <c r="BA1224" i="17" a="1"/>
  <c r="BA1224" i="17" s="1"/>
  <c r="AK1165" i="17"/>
  <c r="AO1213" i="17"/>
  <c r="AE1177" i="17"/>
  <c r="BD1278" i="17" a="1"/>
  <c r="BD1278" i="17" s="1"/>
  <c r="AD1260" i="17"/>
  <c r="AJ1165" i="17"/>
  <c r="AW1281" i="17" a="1"/>
  <c r="AW1281" i="17" s="1"/>
  <c r="AD1299" i="17"/>
  <c r="AP1274" i="17"/>
  <c r="AC1176" i="17"/>
  <c r="BB1278" i="17" a="1"/>
  <c r="BB1278" i="17" s="1"/>
  <c r="AZ1277" i="17" a="1"/>
  <c r="AZ1277" i="17" s="1"/>
  <c r="AI1321" i="17"/>
  <c r="AZ1301" i="17" a="1"/>
  <c r="AZ1301" i="17" s="1"/>
  <c r="AX1278" i="17" a="1"/>
  <c r="AX1278" i="17" s="1"/>
  <c r="BB1314" i="17" a="1"/>
  <c r="BB1314" i="17" s="1"/>
  <c r="AK1259" i="17"/>
  <c r="Z1272" i="17"/>
  <c r="AS1272" i="17"/>
  <c r="BK1272" i="17" s="1" a="1"/>
  <c r="BK1272" i="17" s="1"/>
  <c r="BD1224" i="17" a="1"/>
  <c r="BD1224" i="17" s="1"/>
  <c r="AS1196" i="17"/>
  <c r="AT1196" i="17" s="1"/>
  <c r="AP1213" i="17"/>
  <c r="Z1177" i="17"/>
  <c r="AN1321" i="17"/>
  <c r="AE1260" i="17"/>
  <c r="AM1165" i="17"/>
  <c r="AC1165" i="17"/>
  <c r="AX1281" i="17" a="1"/>
  <c r="AX1281" i="17" s="1"/>
  <c r="AG1321" i="17"/>
  <c r="AX1298" i="17" a="1"/>
  <c r="AX1298" i="17" s="1"/>
  <c r="AN1260" i="17"/>
  <c r="AV1243" i="17" a="1"/>
  <c r="AV1243" i="17" s="1"/>
  <c r="AL1211" i="17"/>
  <c r="AB1321" i="17"/>
  <c r="AB1275" i="17"/>
  <c r="BC1301" i="17" a="1"/>
  <c r="BC1301" i="17" s="1"/>
  <c r="AD1211" i="17"/>
  <c r="AI1322" i="17"/>
  <c r="AB1248" i="17"/>
  <c r="AV1284" i="17" a="1"/>
  <c r="AV1284" i="17" s="1"/>
  <c r="AG1248" i="17"/>
  <c r="AD1240" i="17"/>
  <c r="AX1224" i="17" a="1"/>
  <c r="AX1224" i="17" s="1"/>
  <c r="BB1224" i="17" a="1"/>
  <c r="BB1224" i="17" s="1"/>
  <c r="AX1196" i="17" a="1"/>
  <c r="AX1196" i="17" s="1"/>
  <c r="AS1224" i="17"/>
  <c r="BJ1224" i="17" s="1" a="1"/>
  <c r="BJ1224" i="17" s="1"/>
  <c r="Y1213" i="17"/>
  <c r="AA1177" i="17"/>
  <c r="AJ1322" i="17"/>
  <c r="AY1298" i="17" a="1"/>
  <c r="AY1298" i="17" s="1"/>
  <c r="AF1260" i="17"/>
  <c r="AV1314" i="17" a="1"/>
  <c r="AV1314" i="17" s="1"/>
  <c r="Z1211" i="17"/>
  <c r="AG1275" i="17"/>
  <c r="AC1211" i="17"/>
  <c r="AX1284" i="17" a="1"/>
  <c r="AX1284" i="17" s="1"/>
  <c r="AC1240" i="17"/>
  <c r="AV1328" i="17" a="1"/>
  <c r="AV1328" i="17" s="1"/>
  <c r="AS1299" i="17"/>
  <c r="AT1299" i="17" s="1"/>
  <c r="AW1200" i="17" a="1"/>
  <c r="AW1200" i="17" s="1"/>
  <c r="AH1248" i="17"/>
  <c r="AE1240" i="17"/>
  <c r="AY1196" i="17" a="1"/>
  <c r="AY1196" i="17" s="1"/>
  <c r="AA1213" i="17"/>
  <c r="AB1177" i="17"/>
  <c r="AF1321" i="17"/>
  <c r="AZ1298" i="17" a="1"/>
  <c r="AZ1298" i="17" s="1"/>
  <c r="AG1260" i="17"/>
  <c r="AW1273" i="17" a="1"/>
  <c r="AW1273" i="17" s="1"/>
  <c r="AI1260" i="17"/>
  <c r="AZ1284" i="17" a="1"/>
  <c r="AZ1284" i="17" s="1"/>
  <c r="AD1322" i="17"/>
  <c r="AO1259" i="17"/>
  <c r="AD1275" i="17"/>
  <c r="AC1322" i="17"/>
  <c r="AY1314" i="17" a="1"/>
  <c r="AY1314" i="17" s="1"/>
  <c r="AJ1259" i="17"/>
  <c r="AK1260" i="17"/>
  <c r="AF1322" i="17"/>
  <c r="AK1276" i="17"/>
  <c r="AP1299" i="17"/>
  <c r="AA1271" i="17"/>
  <c r="AB1327" i="17"/>
  <c r="AV1273" i="17" a="1"/>
  <c r="AV1273" i="17" s="1"/>
  <c r="BA1284" i="17" a="1"/>
  <c r="BA1284" i="17" s="1"/>
  <c r="AE1322" i="17"/>
  <c r="AF1299" i="17"/>
  <c r="AS1277" i="17"/>
  <c r="AT1277" i="17" s="1"/>
  <c r="AG1271" i="17"/>
  <c r="BC1284" i="17" a="1"/>
  <c r="BC1284" i="17" s="1"/>
  <c r="AH1276" i="17"/>
  <c r="AI1248" i="17"/>
  <c r="AF1240" i="17"/>
  <c r="AC1259" i="17"/>
  <c r="BD1196" i="17" a="1"/>
  <c r="BD1196" i="17" s="1"/>
  <c r="AC1213" i="17"/>
  <c r="AC1177" i="17"/>
  <c r="BB1298" i="17" a="1"/>
  <c r="BB1298" i="17" s="1"/>
  <c r="AH1260" i="17"/>
  <c r="AY1277" i="17" a="1"/>
  <c r="AY1277" i="17" s="1"/>
  <c r="AZ1213" i="17" a="1"/>
  <c r="AZ1213" i="17" s="1"/>
  <c r="AX1213" i="17" a="1"/>
  <c r="AX1213" i="17" s="1"/>
  <c r="AG1240" i="17"/>
  <c r="Y1299" i="17"/>
  <c r="AK1176" i="17"/>
  <c r="AM1176" i="17"/>
  <c r="AP1211" i="17"/>
  <c r="AL1202" i="17"/>
  <c r="AS1209" i="17"/>
  <c r="BI1209" i="17" s="1" a="1"/>
  <c r="BI1209" i="17" s="1"/>
  <c r="AZ1176" i="17" a="1"/>
  <c r="AZ1176" i="17" s="1"/>
  <c r="AN1193" i="17"/>
  <c r="BD1256" i="17" a="1"/>
  <c r="BD1256" i="17" s="1"/>
  <c r="AN1195" i="17"/>
  <c r="BD1199" i="17" a="1"/>
  <c r="BD1199" i="17" s="1"/>
  <c r="AH1290" i="17"/>
  <c r="AI1312" i="17"/>
  <c r="AV1211" i="17" a="1"/>
  <c r="AV1211" i="17" s="1"/>
  <c r="AS1199" i="17"/>
  <c r="BF1199" i="17" s="1" a="1"/>
  <c r="BF1199" i="17" s="1"/>
  <c r="Y1169" i="17"/>
  <c r="AS1211" i="17"/>
  <c r="AT1211" i="17" s="1"/>
  <c r="AS1190" i="17"/>
  <c r="BH1190" i="17" s="1" a="1"/>
  <c r="BH1190" i="17" s="1"/>
  <c r="AM1202" i="17"/>
  <c r="AK1195" i="17"/>
  <c r="AF1185" i="17"/>
  <c r="BD1209" i="17" a="1"/>
  <c r="BD1209" i="17" s="1"/>
  <c r="BB1168" i="17" a="1"/>
  <c r="BB1168" i="17" s="1"/>
  <c r="BA1176" i="17" a="1"/>
  <c r="BA1176" i="17" s="1"/>
  <c r="AN1235" i="17"/>
  <c r="AN1169" i="17"/>
  <c r="AP1206" i="17"/>
  <c r="BE1256" i="17" a="1"/>
  <c r="BE1256" i="17" s="1"/>
  <c r="BA1177" i="17" a="1"/>
  <c r="BA1177" i="17" s="1"/>
  <c r="AK1193" i="17"/>
  <c r="AE1312" i="17"/>
  <c r="AH1193" i="17"/>
  <c r="AM1273" i="17"/>
  <c r="AL1206" i="17"/>
  <c r="AL1290" i="17"/>
  <c r="Y1279" i="17"/>
  <c r="AN1284" i="17"/>
  <c r="AE1273" i="17"/>
  <c r="AS1284" i="17"/>
  <c r="BM1284" i="17" s="1" a="1"/>
  <c r="BM1284" i="17" s="1"/>
  <c r="AB1252" i="17"/>
  <c r="AB1229" i="17"/>
  <c r="AF1193" i="17"/>
  <c r="AM1215" i="17"/>
  <c r="BA1211" i="17" a="1"/>
  <c r="BA1211" i="17" s="1"/>
  <c r="AL1208" i="17"/>
  <c r="AS1206" i="17"/>
  <c r="BJ1206" i="17" s="1" a="1"/>
  <c r="BJ1206" i="17" s="1"/>
  <c r="AD1202" i="17"/>
  <c r="AG1195" i="17"/>
  <c r="AY1209" i="17" a="1"/>
  <c r="AY1209" i="17" s="1"/>
  <c r="BE1168" i="17" a="1"/>
  <c r="BE1168" i="17" s="1"/>
  <c r="AV1176" i="17" a="1"/>
  <c r="AV1176" i="17" s="1"/>
  <c r="AE1268" i="17"/>
  <c r="BA1190" i="17" a="1"/>
  <c r="BA1190" i="17" s="1"/>
  <c r="AL1169" i="17"/>
  <c r="AW1238" i="17" a="1"/>
  <c r="AW1238" i="17" s="1"/>
  <c r="AY1199" i="17" a="1"/>
  <c r="AY1199" i="17" s="1"/>
  <c r="AF1312" i="17"/>
  <c r="BA1278" i="17" a="1"/>
  <c r="BA1278" i="17" s="1"/>
  <c r="Z1295" i="17"/>
  <c r="Y1204" i="17"/>
  <c r="AV1212" i="17" a="1"/>
  <c r="AV1212" i="17" s="1"/>
  <c r="AJ1229" i="17"/>
  <c r="AB1206" i="17"/>
  <c r="AZ1211" i="17" a="1"/>
  <c r="AZ1211" i="17" s="1"/>
  <c r="Z1202" i="17"/>
  <c r="AZ1209" i="17" a="1"/>
  <c r="AZ1209" i="17" s="1"/>
  <c r="AX1168" i="17" a="1"/>
  <c r="AX1168" i="17" s="1"/>
  <c r="BD1176" i="17" a="1"/>
  <c r="BD1176" i="17" s="1"/>
  <c r="BE1238" i="17" a="1"/>
  <c r="BE1238" i="17" s="1"/>
  <c r="BE1190" i="17" a="1"/>
  <c r="BE1190" i="17" s="1"/>
  <c r="AA1279" i="17"/>
  <c r="AB1194" i="17"/>
  <c r="Y1206" i="17"/>
  <c r="AP1279" i="17"/>
  <c r="AS1225" i="17"/>
  <c r="BI1225" i="17" s="1" a="1"/>
  <c r="BI1225" i="17" s="1"/>
  <c r="Z1195" i="17"/>
  <c r="E1195" i="17" s="1"/>
  <c r="AF1195" i="17"/>
  <c r="BA1233" i="17" a="1"/>
  <c r="BA1233" i="17" s="1"/>
  <c r="BC1209" i="17" a="1"/>
  <c r="BC1209" i="17" s="1"/>
  <c r="AY1168" i="17" a="1"/>
  <c r="AY1168" i="17" s="1"/>
  <c r="AI1273" i="17"/>
  <c r="AK1280" i="17"/>
  <c r="AS1255" i="17"/>
  <c r="BG1255" i="17" s="1" a="1"/>
  <c r="BG1255" i="17" s="1"/>
  <c r="AH1185" i="17"/>
  <c r="AH1312" i="17"/>
  <c r="AC1195" i="17"/>
  <c r="Y1185" i="17"/>
  <c r="AV1233" i="17" a="1"/>
  <c r="AV1233" i="17" s="1"/>
  <c r="AJ1273" i="17"/>
  <c r="AV1190" i="17" a="1"/>
  <c r="AV1190" i="17" s="1"/>
  <c r="AI1169" i="17"/>
  <c r="AJ1169" i="17"/>
  <c r="AC1193" i="17"/>
  <c r="AB1185" i="17"/>
  <c r="AP1280" i="17"/>
  <c r="AS1229" i="17"/>
  <c r="BG1229" i="17" s="1" a="1"/>
  <c r="BG1229" i="17" s="1"/>
  <c r="AK1202" i="17"/>
  <c r="AS1279" i="17"/>
  <c r="BG1279" i="17" s="1" a="1"/>
  <c r="BG1279" i="17" s="1"/>
  <c r="AW1267" i="17" a="1"/>
  <c r="AW1267" i="17" s="1"/>
  <c r="E1267" i="17" s="1"/>
  <c r="AG1280" i="17"/>
  <c r="BE1199" i="17" a="1"/>
  <c r="BE1199" i="17" s="1"/>
  <c r="AX1190" i="17" a="1"/>
  <c r="AX1190" i="17" s="1"/>
  <c r="AE1169" i="17"/>
  <c r="AS1292" i="17"/>
  <c r="BM1292" i="17" s="1" a="1"/>
  <c r="BM1292" i="17" s="1"/>
  <c r="AN1290" i="17"/>
  <c r="AK1290" i="17"/>
  <c r="AK1312" i="17"/>
  <c r="AN1229" i="17"/>
  <c r="AA1312" i="17"/>
  <c r="AO1284" i="17"/>
  <c r="AZ1233" i="17" a="1"/>
  <c r="AZ1233" i="17" s="1"/>
  <c r="AV1255" i="17" a="1"/>
  <c r="AV1255" i="17" s="1"/>
  <c r="BE1267" i="17" a="1"/>
  <c r="BE1267" i="17" s="1"/>
  <c r="AH1280" i="17"/>
  <c r="AH1218" i="17"/>
  <c r="AY1190" i="17" a="1"/>
  <c r="AY1190" i="17" s="1"/>
  <c r="Z1185" i="17"/>
  <c r="AV1292" i="17" a="1"/>
  <c r="AV1292" i="17" s="1"/>
  <c r="AG1169" i="17"/>
  <c r="AF1235" i="17"/>
  <c r="AC1273" i="17"/>
  <c r="AK1279" i="17"/>
  <c r="AV1199" i="17" a="1"/>
  <c r="AV1199" i="17" s="1"/>
  <c r="AG1312" i="17"/>
  <c r="Y1312" i="17"/>
  <c r="Y1235" i="17"/>
  <c r="BE1211" i="17" a="1"/>
  <c r="BE1211" i="17" s="1"/>
  <c r="Z1206" i="17"/>
  <c r="AL1229" i="17"/>
  <c r="Y1229" i="17"/>
  <c r="Z1169" i="17"/>
  <c r="AY1238" i="17" a="1"/>
  <c r="AY1238" i="17" s="1"/>
  <c r="AI1279" i="17"/>
  <c r="AB1202" i="17"/>
  <c r="AC1185" i="17"/>
  <c r="AH1235" i="17"/>
  <c r="Y1273" i="17"/>
  <c r="AH1269" i="17"/>
  <c r="Y1193" i="17"/>
  <c r="AZ1190" i="17" a="1"/>
  <c r="AZ1190" i="17" s="1"/>
  <c r="AM1269" i="17"/>
  <c r="AL1305" i="17"/>
  <c r="AA1284" i="17"/>
  <c r="AG1298" i="17"/>
  <c r="AS1285" i="17"/>
  <c r="BG1285" i="17" s="1" a="1"/>
  <c r="BG1285" i="17" s="1"/>
  <c r="AO1218" i="17"/>
  <c r="BC1238" i="17" a="1"/>
  <c r="BC1238" i="17" s="1"/>
  <c r="AS1212" i="17"/>
  <c r="BM1212" i="17" s="1" a="1"/>
  <c r="BM1212" i="17" s="1"/>
  <c r="AI1202" i="17"/>
  <c r="AL1185" i="17"/>
  <c r="BD1233" i="17" a="1"/>
  <c r="BD1233" i="17" s="1"/>
  <c r="AE1229" i="17"/>
  <c r="AL1280" i="17"/>
  <c r="AW1199" i="17" a="1"/>
  <c r="AW1199" i="17" s="1"/>
  <c r="AK1185" i="17"/>
  <c r="AG1185" i="17"/>
  <c r="AI1269" i="17"/>
  <c r="BD1292" i="17" a="1"/>
  <c r="BD1292" i="17" s="1"/>
  <c r="AB1169" i="17"/>
  <c r="AE1193" i="17"/>
  <c r="AK1284" i="17"/>
  <c r="BA1255" i="17" a="1"/>
  <c r="BA1255" i="17" s="1"/>
  <c r="AP1229" i="17"/>
  <c r="AG1284" i="17"/>
  <c r="AO1202" i="17"/>
  <c r="AL1284" i="17"/>
  <c r="AM1284" i="17"/>
  <c r="AV1238" i="17" a="1"/>
  <c r="AV1238" i="17" s="1"/>
  <c r="AX1267" i="17" a="1"/>
  <c r="AX1267" i="17" s="1"/>
  <c r="AN1206" i="17"/>
  <c r="AP1195" i="17"/>
  <c r="Y1202" i="17"/>
  <c r="AZ1292" i="17" a="1"/>
  <c r="AZ1292" i="17" s="1"/>
  <c r="AZ1238" i="17" a="1"/>
  <c r="AZ1238" i="17" s="1"/>
  <c r="AA1202" i="17"/>
  <c r="AN1279" i="17"/>
  <c r="AW1292" i="17" a="1"/>
  <c r="AW1292" i="17" s="1"/>
  <c r="AS1290" i="17"/>
  <c r="BI1290" i="17" s="1" a="1"/>
  <c r="BI1290" i="17" s="1"/>
  <c r="BE1233" i="17" a="1"/>
  <c r="BE1233" i="17" s="1"/>
  <c r="AM1280" i="17"/>
  <c r="AA1235" i="17"/>
  <c r="AB1290" i="17"/>
  <c r="AP1290" i="17"/>
  <c r="AI1296" i="17"/>
  <c r="Y1305" i="17"/>
  <c r="AS1280" i="17"/>
  <c r="BH1280" i="17" s="1" a="1"/>
  <c r="BH1280" i="17" s="1"/>
  <c r="AJ1298" i="17"/>
  <c r="Z1218" i="17"/>
  <c r="AX1238" i="17" a="1"/>
  <c r="AX1238" i="17" s="1"/>
  <c r="AS1195" i="17"/>
  <c r="BI1195" i="17" s="1" a="1"/>
  <c r="BI1195" i="17" s="1"/>
  <c r="AP1202" i="17"/>
  <c r="AD1194" i="17"/>
  <c r="AS1185" i="17"/>
  <c r="BH1185" i="17" s="1" a="1"/>
  <c r="BH1185" i="17" s="1"/>
  <c r="BC1233" i="17" a="1"/>
  <c r="BC1233" i="17" s="1"/>
  <c r="AS1176" i="17"/>
  <c r="BH1176" i="17" s="1" a="1"/>
  <c r="BH1176" i="17" s="1"/>
  <c r="BA1275" i="17" a="1"/>
  <c r="BA1275" i="17" s="1"/>
  <c r="AW1256" i="17" a="1"/>
  <c r="AW1256" i="17" s="1"/>
  <c r="AH1169" i="17"/>
  <c r="BE1292" i="17" a="1"/>
  <c r="BE1292" i="17" s="1"/>
  <c r="AX1275" i="17" a="1"/>
  <c r="AX1275" i="17" s="1"/>
  <c r="AM1312" i="17"/>
  <c r="AD1279" i="17"/>
  <c r="AP1312" i="17"/>
  <c r="AS1238" i="17"/>
  <c r="BF1238" i="17" s="1" a="1"/>
  <c r="BF1238" i="17" s="1"/>
  <c r="BB1211" i="17" a="1"/>
  <c r="BB1211" i="17" s="1"/>
  <c r="Y1269" i="17"/>
  <c r="AA1269" i="17"/>
  <c r="AM1218" i="17"/>
  <c r="BA1238" i="17" a="1"/>
  <c r="BA1238" i="17" s="1"/>
  <c r="AG1269" i="17"/>
  <c r="AF1229" i="17"/>
  <c r="Z1305" i="17"/>
  <c r="AL1298" i="17"/>
  <c r="AC1218" i="17"/>
  <c r="BD1238" i="17" a="1"/>
  <c r="BD1238" i="17" s="1"/>
  <c r="Z1193" i="17"/>
  <c r="Z1251" i="17"/>
  <c r="AS1218" i="17"/>
  <c r="BH1218" i="17" s="1" a="1"/>
  <c r="BH1218" i="17" s="1"/>
  <c r="AS1202" i="17"/>
  <c r="BL1202" i="17" s="1" a="1"/>
  <c r="BL1202" i="17" s="1"/>
  <c r="AI1194" i="17"/>
  <c r="AD1185" i="17"/>
  <c r="BB1176" i="17" a="1"/>
  <c r="BB1176" i="17" s="1"/>
  <c r="Z1290" i="17"/>
  <c r="AN1280" i="17"/>
  <c r="AW1275" i="17" a="1"/>
  <c r="AW1275" i="17" s="1"/>
  <c r="AA1169" i="17"/>
  <c r="AV1278" i="17" a="1"/>
  <c r="AV1278" i="17" s="1"/>
  <c r="BA1212" i="17" a="1"/>
  <c r="BA1212" i="17" s="1"/>
  <c r="AV1299" i="17" a="1"/>
  <c r="AV1299" i="17" s="1"/>
  <c r="BE1255" i="17" a="1"/>
  <c r="BE1255" i="17" s="1"/>
  <c r="AY1297" i="17" a="1"/>
  <c r="AY1297" i="17" s="1"/>
  <c r="AP1295" i="17"/>
  <c r="AC1169" i="17"/>
  <c r="BB1292" i="17" a="1"/>
  <c r="BB1292" i="17" s="1"/>
  <c r="BE1275" i="17" a="1"/>
  <c r="BE1275" i="17" s="1"/>
  <c r="BB1233" i="17" a="1"/>
  <c r="BB1233" i="17" s="1"/>
  <c r="AL1273" i="17"/>
  <c r="AH1202" i="17"/>
  <c r="AJ1185" i="17"/>
  <c r="Z1312" i="17"/>
  <c r="AG1235" i="17"/>
  <c r="AX1292" i="17" a="1"/>
  <c r="AX1292" i="17" s="1"/>
  <c r="AF1290" i="17"/>
  <c r="Z1285" i="17"/>
  <c r="AG1290" i="17"/>
  <c r="AD1282" i="17"/>
  <c r="AD1268" i="17"/>
  <c r="AD1305" i="17"/>
  <c r="AP1305" i="17"/>
  <c r="AH1298" i="17"/>
  <c r="AD1218" i="17"/>
  <c r="AA1193" i="17"/>
  <c r="AB1251" i="17"/>
  <c r="AS1233" i="17"/>
  <c r="BH1233" i="17" s="1" a="1"/>
  <c r="BH1233" i="17" s="1"/>
  <c r="AI1225" i="17"/>
  <c r="AG1202" i="17"/>
  <c r="AI1185" i="17"/>
  <c r="BC1176" i="17" a="1"/>
  <c r="BC1176" i="17" s="1"/>
  <c r="AI1280" i="17"/>
  <c r="BC1190" i="17" a="1"/>
  <c r="BC1190" i="17" s="1"/>
  <c r="AO1169" i="17"/>
  <c r="AM1169" i="17"/>
  <c r="AF1169" i="17"/>
  <c r="AH1206" i="17"/>
  <c r="AJ1312" i="17"/>
  <c r="AW1255" i="17" a="1"/>
  <c r="AW1255" i="17" s="1"/>
  <c r="AI1204" i="17"/>
  <c r="AX1212" i="17" a="1"/>
  <c r="AX1212" i="17" s="1"/>
  <c r="AJ1290" i="17"/>
  <c r="AI1206" i="17"/>
  <c r="AJ1206" i="17"/>
  <c r="AO1273" i="17"/>
  <c r="AV1267" i="17" a="1"/>
  <c r="AV1267" i="17" s="1"/>
  <c r="AB1284" i="17"/>
  <c r="AL1269" i="17"/>
  <c r="AN1218" i="17"/>
  <c r="AM1279" i="17"/>
  <c r="AM1290" i="17"/>
  <c r="AS1312" i="17"/>
  <c r="BK1312" i="17" s="1" a="1"/>
  <c r="BK1312" i="17" s="1"/>
  <c r="AE1282" i="17"/>
  <c r="AS1305" i="17"/>
  <c r="BJ1305" i="17" s="1" a="1"/>
  <c r="BJ1305" i="17" s="1"/>
  <c r="Y1296" i="17"/>
  <c r="AX1266" i="17" a="1"/>
  <c r="AX1266" i="17" s="1"/>
  <c r="BE1266" i="17" a="1"/>
  <c r="BE1266" i="17" s="1"/>
  <c r="AL1218" i="17"/>
  <c r="AP1193" i="17"/>
  <c r="AC1251" i="17"/>
  <c r="AE1202" i="17"/>
  <c r="AA1195" i="17"/>
  <c r="AM1185" i="17"/>
  <c r="AW1176" i="17" a="1"/>
  <c r="AW1176" i="17" s="1"/>
  <c r="AD1235" i="17"/>
  <c r="AS1169" i="17"/>
  <c r="BL1169" i="17" s="1" a="1"/>
  <c r="BL1169" i="17" s="1"/>
  <c r="AY1292" i="17" a="1"/>
  <c r="AY1292" i="17" s="1"/>
  <c r="AC1203" i="17"/>
  <c r="AF1279" i="17"/>
  <c r="AA1206" i="17"/>
  <c r="AW1233" i="17" a="1"/>
  <c r="AW1233" i="17" s="1"/>
  <c r="AL1296" i="17"/>
  <c r="AJ1280" i="17"/>
  <c r="AG1273" i="17"/>
  <c r="AC1235" i="17"/>
  <c r="BA1292" i="17" a="1"/>
  <c r="BA1292" i="17" s="1"/>
  <c r="AO1279" i="17"/>
  <c r="AP1273" i="17"/>
  <c r="Y1285" i="17"/>
  <c r="AP1282" i="17"/>
  <c r="AA1305" i="17"/>
  <c r="AB1296" i="17"/>
  <c r="BB1266" i="17" a="1"/>
  <c r="BB1266" i="17" s="1"/>
  <c r="AS1193" i="17"/>
  <c r="BL1193" i="17" s="1" a="1"/>
  <c r="BL1193" i="17" s="1"/>
  <c r="AD1251" i="17"/>
  <c r="AF1202" i="17"/>
  <c r="AI1195" i="17"/>
  <c r="AP1185" i="17"/>
  <c r="Z1229" i="17"/>
  <c r="AC1280" i="17"/>
  <c r="BA1256" i="17" a="1"/>
  <c r="BA1256" i="17" s="1"/>
  <c r="BB1199" i="17" a="1"/>
  <c r="BB1199" i="17" s="1"/>
  <c r="AN1312" i="17"/>
  <c r="AH1229" i="17"/>
  <c r="AB1312" i="17"/>
  <c r="AD1193" i="17"/>
  <c r="AW1243" i="17" a="1"/>
  <c r="AW1243" i="17" s="1"/>
  <c r="AD1304" i="17"/>
  <c r="AM1327" i="17"/>
  <c r="AC1305" i="17"/>
  <c r="AM1298" i="17"/>
  <c r="Y1287" i="17"/>
  <c r="AW1244" i="17" a="1"/>
  <c r="AW1244" i="17" s="1"/>
  <c r="AP1230" i="17"/>
  <c r="AK1194" i="17"/>
  <c r="AF1324" i="17"/>
  <c r="AZ1243" i="17" a="1"/>
  <c r="AZ1243" i="17" s="1"/>
  <c r="AS1269" i="17"/>
  <c r="BG1269" i="17" s="1" a="1"/>
  <c r="BG1269" i="17" s="1"/>
  <c r="AJ1269" i="17"/>
  <c r="AZ1244" i="17" a="1"/>
  <c r="AZ1244" i="17" s="1"/>
  <c r="AG1180" i="17"/>
  <c r="AE1218" i="17"/>
  <c r="AC1274" i="17"/>
  <c r="BB1243" i="17" a="1"/>
  <c r="BB1243" i="17" s="1"/>
  <c r="BC1299" i="17" a="1"/>
  <c r="BC1299" i="17" s="1"/>
  <c r="AA1304" i="17"/>
  <c r="AX1299" i="17" a="1"/>
  <c r="AX1299" i="17" s="1"/>
  <c r="AF1284" i="17"/>
  <c r="AO1327" i="17"/>
  <c r="Z1287" i="17"/>
  <c r="AX1244" i="17" a="1"/>
  <c r="AX1244" i="17" s="1"/>
  <c r="AN1230" i="17"/>
  <c r="AO1194" i="17"/>
  <c r="BC1243" i="17" a="1"/>
  <c r="BC1243" i="17" s="1"/>
  <c r="AO1269" i="17"/>
  <c r="AE1269" i="17"/>
  <c r="BB1244" i="17" a="1"/>
  <c r="BB1244" i="17" s="1"/>
  <c r="AF1180" i="17"/>
  <c r="AP1268" i="17"/>
  <c r="AZ1255" i="17" a="1"/>
  <c r="AZ1255" i="17" s="1"/>
  <c r="AS1327" i="17"/>
  <c r="BG1327" i="17" s="1" a="1"/>
  <c r="BG1327" i="17" s="1"/>
  <c r="AB1287" i="17"/>
  <c r="BA1244" i="17" a="1"/>
  <c r="BA1244" i="17" s="1"/>
  <c r="AS1230" i="17"/>
  <c r="BL1230" i="17" s="1" a="1"/>
  <c r="BL1230" i="17" s="1"/>
  <c r="AP1194" i="17"/>
  <c r="AN1282" i="17"/>
  <c r="AC1282" i="17"/>
  <c r="AH1180" i="17"/>
  <c r="AM1203" i="17"/>
  <c r="BB1255" i="17" a="1"/>
  <c r="BB1255" i="17" s="1"/>
  <c r="AP1327" i="17"/>
  <c r="AC1287" i="17"/>
  <c r="AJ1230" i="17"/>
  <c r="AH1304" i="17"/>
  <c r="AF1282" i="17"/>
  <c r="AM1194" i="17"/>
  <c r="AM1304" i="17"/>
  <c r="BC1200" i="17" a="1"/>
  <c r="BC1200" i="17" s="1"/>
  <c r="AX1200" i="17" a="1"/>
  <c r="AX1200" i="17" s="1"/>
  <c r="Z1327" i="17"/>
  <c r="AE1287" i="17"/>
  <c r="AS1226" i="17"/>
  <c r="BG1226" i="17" s="1" a="1"/>
  <c r="BG1226" i="17" s="1"/>
  <c r="AK1230" i="17"/>
  <c r="AY1243" i="17" a="1"/>
  <c r="AY1243" i="17" s="1"/>
  <c r="AB1208" i="17"/>
  <c r="AO1268" i="17"/>
  <c r="AE1327" i="17"/>
  <c r="AH1287" i="17"/>
  <c r="AB1230" i="17"/>
  <c r="AL1304" i="17"/>
  <c r="AK1268" i="17"/>
  <c r="AJ1268" i="17"/>
  <c r="AB1216" i="17"/>
  <c r="AX1177" i="17" a="1"/>
  <c r="AX1177" i="17" s="1"/>
  <c r="AW1177" i="17" a="1"/>
  <c r="AW1177" i="17" s="1"/>
  <c r="AH1282" i="17"/>
  <c r="AL1194" i="17"/>
  <c r="AO1282" i="17"/>
  <c r="Z1304" i="17"/>
  <c r="AF1327" i="17"/>
  <c r="AI1287" i="17"/>
  <c r="AH1230" i="17"/>
  <c r="AH1194" i="17"/>
  <c r="AJ1216" i="17"/>
  <c r="BC1220" i="17" a="1"/>
  <c r="BC1220" i="17" s="1"/>
  <c r="BE1177" i="17" a="1"/>
  <c r="BE1177" i="17" s="1"/>
  <c r="AI1274" i="17"/>
  <c r="AF1172" i="17"/>
  <c r="AB1268" i="17"/>
  <c r="AX1243" i="17" a="1"/>
  <c r="AX1243" i="17" s="1"/>
  <c r="AI1180" i="17"/>
  <c r="AK1287" i="17"/>
  <c r="AN1194" i="17"/>
  <c r="AG1268" i="17"/>
  <c r="AS1244" i="17"/>
  <c r="AT1244" i="17" s="1"/>
  <c r="AB1274" i="17"/>
  <c r="AB1304" i="17"/>
  <c r="AF1304" i="17"/>
  <c r="Y1194" i="17"/>
  <c r="AL1287" i="17"/>
  <c r="AI1268" i="17"/>
  <c r="AB1215" i="17"/>
  <c r="AK1304" i="17"/>
  <c r="AJ1194" i="17"/>
  <c r="AH1327" i="17"/>
  <c r="BE1200" i="17" a="1"/>
  <c r="BE1200" i="17" s="1"/>
  <c r="AD1180" i="17"/>
  <c r="Z1172" i="17"/>
  <c r="AM1180" i="17"/>
  <c r="AZ1200" i="17" a="1"/>
  <c r="AZ1200" i="17" s="1"/>
  <c r="AS1282" i="17"/>
  <c r="AI1327" i="17"/>
  <c r="BD1244" i="17" a="1"/>
  <c r="BD1244" i="17" s="1"/>
  <c r="AN1327" i="17"/>
  <c r="AD1327" i="17"/>
  <c r="AF1287" i="17"/>
  <c r="AG1327" i="17"/>
  <c r="AF1305" i="17"/>
  <c r="AS1298" i="17"/>
  <c r="BJ1298" i="17" s="1" a="1"/>
  <c r="BJ1298" i="17" s="1"/>
  <c r="AG1287" i="17"/>
  <c r="AF1215" i="17"/>
  <c r="AS1194" i="17"/>
  <c r="AT1194" i="17" s="1"/>
  <c r="AE1304" i="17"/>
  <c r="Y1203" i="17"/>
  <c r="AB1196" i="17"/>
  <c r="AL1327" i="17"/>
  <c r="AI1282" i="17"/>
  <c r="BD1200" i="17" a="1"/>
  <c r="BD1200" i="17" s="1"/>
  <c r="BA1243" i="17" a="1"/>
  <c r="BA1243" i="17" s="1"/>
  <c r="AS1243" i="17"/>
  <c r="BK1243" i="17" s="1" a="1"/>
  <c r="BK1243" i="17" s="1"/>
  <c r="AS1287" i="17"/>
  <c r="BK1287" i="17" s="1" a="1"/>
  <c r="BK1287" i="17" s="1"/>
  <c r="AO1219" i="17"/>
  <c r="AA1180" i="17"/>
  <c r="AG1282" i="17"/>
  <c r="AD1230" i="17"/>
  <c r="AM1268" i="17"/>
  <c r="AM1230" i="17"/>
  <c r="AP1287" i="17"/>
  <c r="AA1327" i="17"/>
  <c r="AJ1287" i="17"/>
  <c r="AK1327" i="17"/>
  <c r="AK1282" i="17"/>
  <c r="AM1305" i="17"/>
  <c r="AC1298" i="17"/>
  <c r="AI1232" i="17"/>
  <c r="Y1219" i="17"/>
  <c r="AP1215" i="17"/>
  <c r="AK1208" i="17"/>
  <c r="AI1208" i="17"/>
  <c r="AA1194" i="17"/>
  <c r="Z1268" i="17"/>
  <c r="AB1203" i="17"/>
  <c r="AY1177" i="17" a="1"/>
  <c r="AY1177" i="17" s="1"/>
  <c r="AK1180" i="17"/>
  <c r="AJ1180" i="17"/>
  <c r="AD1284" i="17"/>
  <c r="AB1282" i="17"/>
  <c r="AJ1327" i="17"/>
  <c r="AE1194" i="17"/>
  <c r="AY1244" i="17" a="1"/>
  <c r="AY1244" i="17" s="1"/>
  <c r="AC1304" i="17"/>
  <c r="AJ1282" i="17"/>
  <c r="AA1282" i="17"/>
  <c r="AP1304" i="17"/>
  <c r="AO1230" i="17"/>
  <c r="AM1232" i="17"/>
  <c r="AN1215" i="17"/>
  <c r="AH1208" i="17"/>
  <c r="AF1194" i="17"/>
  <c r="AS1200" i="17"/>
  <c r="BH1200" i="17" s="1" a="1"/>
  <c r="BH1200" i="17" s="1"/>
  <c r="AO1304" i="17"/>
  <c r="Z1269" i="17"/>
  <c r="BA1200" i="17" a="1"/>
  <c r="BA1200" i="17" s="1"/>
  <c r="AS1268" i="17"/>
  <c r="AT1268" i="17" s="1"/>
  <c r="AG1230" i="17"/>
  <c r="AV1244" i="17" a="1"/>
  <c r="AV1244" i="17" s="1"/>
  <c r="AA1287" i="17"/>
  <c r="Y1282" i="17"/>
  <c r="AH1268" i="17"/>
  <c r="Y1327" i="17"/>
  <c r="AI1298" i="17"/>
  <c r="AJ1215" i="17"/>
  <c r="AO1208" i="17"/>
  <c r="AG1194" i="17"/>
  <c r="AI1304" i="17"/>
  <c r="AY1200" i="17" a="1"/>
  <c r="AY1200" i="17" s="1"/>
  <c r="AL1172" i="17"/>
  <c r="AK1261" i="17"/>
  <c r="AI1261" i="17"/>
  <c r="BD1231" i="17" a="1"/>
  <c r="BD1231" i="17" s="1"/>
  <c r="BC1255" i="17" a="1"/>
  <c r="BC1255" i="17" s="1"/>
  <c r="BA1299" i="17" a="1"/>
  <c r="BA1299" i="17" s="1"/>
  <c r="AD1287" i="17"/>
  <c r="AV1200" i="17" a="1"/>
  <c r="AV1200" i="17" s="1"/>
  <c r="AE1230" i="17"/>
  <c r="AC1194" i="17"/>
  <c r="Y1230" i="17"/>
  <c r="AE1175" i="17"/>
  <c r="AF1170" i="17"/>
  <c r="AA1285" i="17"/>
  <c r="BC1212" i="17" a="1"/>
  <c r="BC1212" i="17" s="1"/>
  <c r="AW1212" i="17" a="1"/>
  <c r="AW1212" i="17" s="1"/>
  <c r="AW1315" i="17" a="1"/>
  <c r="AW1315" i="17" s="1"/>
  <c r="AB1269" i="17"/>
  <c r="AK1216" i="17"/>
  <c r="AO1206" i="17"/>
  <c r="AL1241" i="17"/>
  <c r="Z1280" i="17"/>
  <c r="AI1313" i="17"/>
  <c r="BB1315" i="17" a="1"/>
  <c r="BB1315" i="17" s="1"/>
  <c r="AI1170" i="17"/>
  <c r="AD1269" i="17"/>
  <c r="AZ1256" i="17" a="1"/>
  <c r="AZ1256" i="17" s="1"/>
  <c r="AM1195" i="17"/>
  <c r="AJ1274" i="17"/>
  <c r="AH1279" i="17"/>
  <c r="Z1203" i="17"/>
  <c r="AA1241" i="17"/>
  <c r="AM1229" i="17"/>
  <c r="AO1241" i="17"/>
  <c r="BB1256" i="17" a="1"/>
  <c r="BB1256" i="17" s="1"/>
  <c r="BB1220" i="17" a="1"/>
  <c r="BB1220" i="17" s="1"/>
  <c r="AB1170" i="17"/>
  <c r="AI1272" i="17"/>
  <c r="BE1212" i="17" a="1"/>
  <c r="BE1212" i="17" s="1"/>
  <c r="BB1212" i="17" a="1"/>
  <c r="BB1212" i="17" s="1"/>
  <c r="AS1220" i="17"/>
  <c r="BH1220" i="17" s="1" a="1"/>
  <c r="BH1220" i="17" s="1"/>
  <c r="AK1241" i="17"/>
  <c r="AO1181" i="17"/>
  <c r="AA1170" i="17"/>
  <c r="AD1203" i="17"/>
  <c r="AL1216" i="17"/>
  <c r="AN1269" i="17"/>
  <c r="BC1256" i="17" a="1"/>
  <c r="BC1256" i="17" s="1"/>
  <c r="BA1220" i="17" a="1"/>
  <c r="BA1220" i="17" s="1"/>
  <c r="AM1170" i="17"/>
  <c r="AD1170" i="17"/>
  <c r="Y1216" i="17"/>
  <c r="AH1274" i="17"/>
  <c r="AG1274" i="17"/>
  <c r="AN1241" i="17"/>
  <c r="AG1229" i="17"/>
  <c r="AI1229" i="17"/>
  <c r="AH1241" i="17"/>
  <c r="AN1170" i="17"/>
  <c r="AI1218" i="17"/>
  <c r="AH1170" i="17"/>
  <c r="AF1269" i="17"/>
  <c r="AH1214" i="17"/>
  <c r="AG1214" i="17"/>
  <c r="AM1206" i="17"/>
  <c r="AL1279" i="17"/>
  <c r="AY1212" i="17" a="1"/>
  <c r="AY1212" i="17" s="1"/>
  <c r="AI1285" i="17"/>
  <c r="AI1241" i="17"/>
  <c r="AS1256" i="17"/>
  <c r="BF1256" i="17" s="1" a="1"/>
  <c r="BF1256" i="17" s="1"/>
  <c r="AP1218" i="17"/>
  <c r="AK1269" i="17"/>
  <c r="AS1275" i="17"/>
  <c r="BF1275" i="17" s="1" a="1"/>
  <c r="BF1275" i="17" s="1"/>
  <c r="AK1206" i="17"/>
  <c r="AF1218" i="17"/>
  <c r="AP1241" i="17"/>
  <c r="BB1321" i="17" a="1"/>
  <c r="BB1321" i="17" s="1"/>
  <c r="AZ1212" i="17" a="1"/>
  <c r="AZ1212" i="17" s="1"/>
  <c r="BD1321" i="17" a="1"/>
  <c r="BD1321" i="17" s="1"/>
  <c r="AS1241" i="17"/>
  <c r="BK1241" i="17" s="1" a="1"/>
  <c r="BK1241" i="17" s="1"/>
  <c r="AE1170" i="17"/>
  <c r="AG1170" i="17"/>
  <c r="Z1170" i="17"/>
  <c r="AP1170" i="17"/>
  <c r="Y1184" i="17"/>
  <c r="AD1229" i="17"/>
  <c r="AV1256" i="17" a="1"/>
  <c r="AV1256" i="17" s="1"/>
  <c r="AG1279" i="17"/>
  <c r="AO1170" i="17"/>
  <c r="AL1170" i="17"/>
  <c r="AS1170" i="17"/>
  <c r="BJ1170" i="17" s="1" a="1"/>
  <c r="BJ1170" i="17" s="1"/>
  <c r="Y1170" i="17"/>
  <c r="BB1166" i="17" a="1"/>
  <c r="BB1166" i="17" s="1"/>
  <c r="BE1321" i="17" a="1"/>
  <c r="BE1321" i="17" s="1"/>
  <c r="AS1252" i="17"/>
  <c r="BJ1252" i="17" s="1" a="1"/>
  <c r="BJ1252" i="17" s="1"/>
  <c r="AK1170" i="17"/>
  <c r="AY1220" i="17" a="1"/>
  <c r="AY1220" i="17" s="1"/>
  <c r="AO1276" i="17"/>
  <c r="AV1166" i="17" a="1"/>
  <c r="AV1166" i="17" s="1"/>
  <c r="AK1186" i="17"/>
  <c r="AJ1175" i="17"/>
  <c r="AE1252" i="17"/>
  <c r="AM1248" i="17"/>
  <c r="AE1274" i="17"/>
  <c r="AO1265" i="17"/>
  <c r="AK1235" i="17"/>
  <c r="AL1271" i="17"/>
  <c r="AN1265" i="17"/>
  <c r="AC1181" i="17"/>
  <c r="Z1318" i="17"/>
  <c r="AG1252" i="17"/>
  <c r="BA1166" i="17" a="1"/>
  <c r="BA1166" i="17" s="1"/>
  <c r="AA1272" i="17"/>
  <c r="AA1274" i="17"/>
  <c r="BB1264" i="17" a="1"/>
  <c r="BB1264" i="17" s="1"/>
  <c r="Y1280" i="17"/>
  <c r="AE1173" i="17"/>
  <c r="Z1271" i="17"/>
  <c r="AC1283" i="17"/>
  <c r="BC1166" i="17" a="1"/>
  <c r="BC1166" i="17" s="1"/>
  <c r="AD1283" i="17"/>
  <c r="BD1166" i="17" a="1"/>
  <c r="BD1166" i="17" s="1"/>
  <c r="AD1181" i="17"/>
  <c r="AP1252" i="17"/>
  <c r="AL1252" i="17"/>
  <c r="AB1186" i="17"/>
  <c r="AV1311" i="17" a="1"/>
  <c r="AV1311" i="17" s="1"/>
  <c r="AF1181" i="17"/>
  <c r="AN1283" i="17"/>
  <c r="AM1276" i="17"/>
  <c r="AP1276" i="17"/>
  <c r="AD1186" i="17"/>
  <c r="AJ1186" i="17"/>
  <c r="AC1276" i="17"/>
  <c r="AE1276" i="17"/>
  <c r="AC1248" i="17"/>
  <c r="AW1166" i="17" a="1"/>
  <c r="AW1166" i="17" s="1"/>
  <c r="AL1213" i="17"/>
  <c r="AF1318" i="17"/>
  <c r="AM1252" i="17"/>
  <c r="AX1256" i="17" a="1"/>
  <c r="AX1256" i="17" s="1"/>
  <c r="AE1164" i="17"/>
  <c r="AK1248" i="17"/>
  <c r="AG1218" i="17"/>
  <c r="AF1175" i="17"/>
  <c r="AF1274" i="17"/>
  <c r="AP1173" i="17"/>
  <c r="Z1265" i="17"/>
  <c r="AH1175" i="17"/>
  <c r="AK1218" i="17"/>
  <c r="AH1173" i="17"/>
  <c r="AV1167" i="17" a="1"/>
  <c r="AV1167" i="17" s="1"/>
  <c r="Y1271" i="17"/>
  <c r="AB1276" i="17"/>
  <c r="AS1264" i="17"/>
  <c r="BH1264" i="17" s="1" a="1"/>
  <c r="BH1264" i="17" s="1"/>
  <c r="AL1276" i="17"/>
  <c r="AF1276" i="17"/>
  <c r="AG1213" i="17"/>
  <c r="AG1173" i="17"/>
  <c r="AG1318" i="17"/>
  <c r="AO1252" i="17"/>
  <c r="AM1181" i="17"/>
  <c r="AY1166" i="17" a="1"/>
  <c r="AY1166" i="17" s="1"/>
  <c r="AC1272" i="17"/>
  <c r="AJ1173" i="17"/>
  <c r="AO1229" i="17"/>
  <c r="BD1264" i="17" a="1"/>
  <c r="BD1264" i="17" s="1"/>
  <c r="AM1265" i="17"/>
  <c r="AN1304" i="17"/>
  <c r="Y1276" i="17"/>
  <c r="AA1265" i="17"/>
  <c r="AB1181" i="17"/>
  <c r="AX1166" i="17" a="1"/>
  <c r="AX1166" i="17" s="1"/>
  <c r="AC1186" i="17"/>
  <c r="AP1265" i="17"/>
  <c r="Y1181" i="17"/>
  <c r="AJ1252" i="17"/>
  <c r="AY1266" i="17" a="1"/>
  <c r="AY1266" i="17" s="1"/>
  <c r="Z1276" i="17"/>
  <c r="AG1283" i="17"/>
  <c r="AD1248" i="17"/>
  <c r="AK1265" i="17"/>
  <c r="AS1271" i="17"/>
  <c r="BI1271" i="17" s="1" a="1"/>
  <c r="BI1271" i="17" s="1"/>
  <c r="AP1181" i="17"/>
  <c r="Y1173" i="17"/>
  <c r="AN1271" i="17"/>
  <c r="BC1266" i="17" a="1"/>
  <c r="BC1266" i="17" s="1"/>
  <c r="AK1252" i="17"/>
  <c r="BA1266" i="17" a="1"/>
  <c r="BA1266" i="17" s="1"/>
  <c r="AA1276" i="17"/>
  <c r="AH1283" i="17"/>
  <c r="AO1248" i="17"/>
  <c r="AO1173" i="17"/>
  <c r="AV1264" i="17" a="1"/>
  <c r="AV1264" i="17" s="1"/>
  <c r="Z1173" i="17"/>
  <c r="Y1304" i="17"/>
  <c r="AD1276" i="17"/>
  <c r="AJ1283" i="17"/>
  <c r="AP1248" i="17"/>
  <c r="AS1181" i="17"/>
  <c r="BM1181" i="17" s="1" a="1"/>
  <c r="BM1181" i="17" s="1"/>
  <c r="AN1181" i="17"/>
  <c r="AS1265" i="17"/>
  <c r="BG1265" i="17" s="1" a="1"/>
  <c r="BG1265" i="17" s="1"/>
  <c r="AI1276" i="17"/>
  <c r="AM1283" i="17"/>
  <c r="AF1248" i="17"/>
  <c r="AE1279" i="17"/>
  <c r="AA1173" i="17"/>
  <c r="AC1229" i="17"/>
  <c r="AP1285" i="17"/>
  <c r="AN1186" i="17"/>
  <c r="AX1311" i="17" a="1"/>
  <c r="AX1311" i="17" s="1"/>
  <c r="AL1248" i="17"/>
  <c r="AL1181" i="17"/>
  <c r="AK1173" i="17"/>
  <c r="Z1181" i="17"/>
  <c r="AX1264" i="17" a="1"/>
  <c r="AX1264" i="17" s="1"/>
  <c r="BC1264" i="17" a="1"/>
  <c r="BC1264" i="17" s="1"/>
  <c r="AN1252" i="17"/>
  <c r="AH1272" i="17"/>
  <c r="AG1272" i="17"/>
  <c r="AE1272" i="17"/>
  <c r="BE1166" i="17" a="1"/>
  <c r="BE1166" i="17" s="1"/>
  <c r="AI1265" i="17"/>
  <c r="AH1265" i="17"/>
  <c r="BA1264" i="17" a="1"/>
  <c r="BA1264" i="17" s="1"/>
  <c r="AJ1276" i="17"/>
  <c r="BE1264" i="17" a="1"/>
  <c r="BE1264" i="17" s="1"/>
  <c r="AB1213" i="17"/>
  <c r="AS1166" i="17"/>
  <c r="BG1166" i="17" s="1" a="1"/>
  <c r="BG1166" i="17" s="1"/>
  <c r="AW1311" i="17" a="1"/>
  <c r="AW1311" i="17" s="1"/>
  <c r="AB1271" i="17"/>
  <c r="AB1265" i="17"/>
  <c r="AN1173" i="17"/>
  <c r="AD1173" i="17"/>
  <c r="AW1264" i="17" a="1"/>
  <c r="AW1264" i="17" s="1"/>
  <c r="AP1271" i="17"/>
  <c r="AY1311" i="17" a="1"/>
  <c r="AY1311" i="17" s="1"/>
  <c r="AD1265" i="17"/>
  <c r="AC1265" i="17"/>
  <c r="AJ1265" i="17"/>
  <c r="AF1271" i="17"/>
  <c r="BE1311" i="17" a="1"/>
  <c r="BE1311" i="17" s="1"/>
  <c r="AJ1272" i="17"/>
  <c r="AA1283" i="17"/>
  <c r="AJ1181" i="17"/>
  <c r="AK1175" i="17"/>
  <c r="AD1271" i="17"/>
  <c r="AB1218" i="17"/>
  <c r="Y1272" i="17"/>
  <c r="AJ1279" i="17"/>
  <c r="AE1271" i="17"/>
  <c r="AL1173" i="17"/>
  <c r="AS1311" i="17"/>
  <c r="AT1311" i="17" s="1"/>
  <c r="BC1311" i="17" a="1"/>
  <c r="BC1311" i="17" s="1"/>
  <c r="AK1181" i="17"/>
  <c r="AC1175" i="17"/>
  <c r="AE1265" i="17"/>
  <c r="AE1235" i="17"/>
  <c r="Y1218" i="17"/>
  <c r="Y1274" i="17"/>
  <c r="AF1265" i="17"/>
  <c r="AI1173" i="17"/>
  <c r="AL1265" i="17"/>
  <c r="AZ1264" i="17" a="1"/>
  <c r="AZ1264" i="17" s="1"/>
  <c r="Y1252" i="17"/>
  <c r="AH1181" i="17"/>
  <c r="AD1175" i="17"/>
  <c r="BA1311" i="17" a="1"/>
  <c r="BA1311" i="17" s="1"/>
  <c r="AH1186" i="17"/>
  <c r="AS1276" i="17"/>
  <c r="BL1276" i="17" s="1" a="1"/>
  <c r="BL1276" i="17" s="1"/>
  <c r="AI1181" i="17"/>
  <c r="AA1175" i="17"/>
  <c r="AS1266" i="17"/>
  <c r="BK1266" i="17" s="1" a="1"/>
  <c r="BK1266" i="17" s="1"/>
  <c r="AD1252" i="17"/>
  <c r="AK1272" i="17"/>
  <c r="AO1271" i="17"/>
  <c r="AZ1311" i="17" a="1"/>
  <c r="AZ1311" i="17" s="1"/>
  <c r="AW1266" i="17" a="1"/>
  <c r="AW1266" i="17" s="1"/>
  <c r="AN1276" i="17"/>
  <c r="Z1175" i="17"/>
  <c r="Y1175" i="17"/>
  <c r="AG1265" i="17"/>
  <c r="AI1283" i="17"/>
  <c r="AG1181" i="17"/>
  <c r="BB1311" i="17" a="1"/>
  <c r="BB1311" i="17" s="1"/>
  <c r="AP1219" i="17"/>
  <c r="Z1205" i="17"/>
  <c r="AB1219" i="17"/>
  <c r="BD1190" i="17" a="1"/>
  <c r="BD1190" i="17" s="1"/>
  <c r="AD1316" i="17"/>
  <c r="AW1190" i="17" a="1"/>
  <c r="AW1190" i="17" s="1"/>
  <c r="E1190" i="17" s="1"/>
  <c r="BB1267" i="17" a="1"/>
  <c r="BB1267" i="17" s="1"/>
  <c r="AM1235" i="17"/>
  <c r="AK1232" i="17"/>
  <c r="AA1205" i="17"/>
  <c r="AO1232" i="17"/>
  <c r="AA1230" i="17"/>
  <c r="AE1284" i="17"/>
  <c r="AJ1205" i="17"/>
  <c r="AF1205" i="17"/>
  <c r="AC1232" i="17"/>
  <c r="AM1205" i="17"/>
  <c r="AG1219" i="17"/>
  <c r="BA1226" i="17" a="1"/>
  <c r="BA1226" i="17" s="1"/>
  <c r="AE1232" i="17"/>
  <c r="BC1226" i="17" a="1"/>
  <c r="BC1226" i="17" s="1"/>
  <c r="AP1205" i="17"/>
  <c r="AH1215" i="17"/>
  <c r="AA1219" i="17"/>
  <c r="AD1219" i="17"/>
  <c r="AC1219" i="17"/>
  <c r="AP1284" i="17"/>
  <c r="AC1316" i="17"/>
  <c r="Y1316" i="17"/>
  <c r="AD1232" i="17"/>
  <c r="BD1226" i="17" a="1"/>
  <c r="BD1226" i="17" s="1"/>
  <c r="AL1205" i="17"/>
  <c r="AH1205" i="17"/>
  <c r="AL1175" i="17"/>
  <c r="AS1205" i="17"/>
  <c r="AT1205" i="17" s="1"/>
  <c r="AE1208" i="17"/>
  <c r="AS1232" i="17"/>
  <c r="AT1232" i="17" s="1"/>
  <c r="AZ1226" i="17" a="1"/>
  <c r="AZ1226" i="17" s="1"/>
  <c r="AB1316" i="17"/>
  <c r="AJ1263" i="17"/>
  <c r="AW1226" i="17" a="1"/>
  <c r="AW1226" i="17" s="1"/>
  <c r="AI1205" i="17"/>
  <c r="AA1215" i="17"/>
  <c r="AE1219" i="17"/>
  <c r="BE1226" i="17" a="1"/>
  <c r="BE1226" i="17" s="1"/>
  <c r="AN1205" i="17"/>
  <c r="Z1273" i="17"/>
  <c r="BD1275" i="17" a="1"/>
  <c r="BD1275" i="17" s="1"/>
  <c r="AG1206" i="17"/>
  <c r="AG1316" i="17"/>
  <c r="AK1263" i="17"/>
  <c r="AX1226" i="17" a="1"/>
  <c r="AX1226" i="17" s="1"/>
  <c r="AN1316" i="17"/>
  <c r="AM1263" i="17"/>
  <c r="AB1205" i="17"/>
  <c r="AL1215" i="17"/>
  <c r="AD1215" i="17"/>
  <c r="BB1275" i="17" a="1"/>
  <c r="BB1275" i="17" s="1"/>
  <c r="AO1290" i="17"/>
  <c r="AA1273" i="17"/>
  <c r="Z1235" i="17"/>
  <c r="AI1316" i="17"/>
  <c r="AD1290" i="17"/>
  <c r="Y1208" i="17"/>
  <c r="AS1208" i="17"/>
  <c r="BK1208" i="17" s="1" a="1"/>
  <c r="BK1208" i="17" s="1"/>
  <c r="AI1230" i="17"/>
  <c r="AO1316" i="17"/>
  <c r="AC1205" i="17"/>
  <c r="AC1215" i="17"/>
  <c r="AE1290" i="17"/>
  <c r="AP1235" i="17"/>
  <c r="AH1273" i="17"/>
  <c r="AB1232" i="17"/>
  <c r="AP1232" i="17"/>
  <c r="AS1300" i="17"/>
  <c r="BI1300" i="17" s="1" a="1"/>
  <c r="BI1300" i="17" s="1"/>
  <c r="AF1316" i="17"/>
  <c r="AD1205" i="17"/>
  <c r="AF1273" i="17"/>
  <c r="AZ1275" i="17" a="1"/>
  <c r="AZ1275" i="17" s="1"/>
  <c r="BC1267" i="17" a="1"/>
  <c r="BC1267" i="17" s="1"/>
  <c r="AI1290" i="17"/>
  <c r="AK1273" i="17"/>
  <c r="AP1316" i="17"/>
  <c r="AW1300" i="17" a="1"/>
  <c r="AW1300" i="17" s="1"/>
  <c r="AE1205" i="17"/>
  <c r="AK1205" i="17"/>
  <c r="AG1232" i="17"/>
  <c r="AO1175" i="17"/>
  <c r="AO1235" i="17"/>
  <c r="AE1283" i="17"/>
  <c r="AO1205" i="17"/>
  <c r="AH1232" i="17"/>
  <c r="Z1215" i="17"/>
  <c r="AF1232" i="17"/>
  <c r="AX1300" i="17" a="1"/>
  <c r="AX1300" i="17" s="1"/>
  <c r="AK1316" i="17"/>
  <c r="BA1300" i="17" a="1"/>
  <c r="BA1300" i="17" s="1"/>
  <c r="AL1232" i="17"/>
  <c r="Y1215" i="17"/>
  <c r="AG1175" i="17"/>
  <c r="AY1275" i="17" a="1"/>
  <c r="AY1275" i="17" s="1"/>
  <c r="AA1290" i="17"/>
  <c r="AB1280" i="17"/>
  <c r="AC1284" i="17"/>
  <c r="AS1235" i="17"/>
  <c r="BH1235" i="17" s="1" a="1"/>
  <c r="BH1235" i="17" s="1"/>
  <c r="Z1230" i="17"/>
  <c r="AJ1316" i="17"/>
  <c r="AM1316" i="17"/>
  <c r="BC1300" i="17" a="1"/>
  <c r="BC1300" i="17" s="1"/>
  <c r="Z1219" i="17"/>
  <c r="AS1219" i="17"/>
  <c r="BK1219" i="17" s="1" a="1"/>
  <c r="BK1219" i="17" s="1"/>
  <c r="AN1232" i="17"/>
  <c r="AJ1241" i="17"/>
  <c r="AG1301" i="17"/>
  <c r="AA1181" i="17"/>
  <c r="AS1267" i="17"/>
  <c r="Z1316" i="17"/>
  <c r="BD1300" i="17" a="1"/>
  <c r="BD1300" i="17" s="1"/>
  <c r="AH1219" i="17"/>
  <c r="AA1232" i="17"/>
  <c r="AB1273" i="17"/>
  <c r="AN1175" i="17"/>
  <c r="AE1280" i="17"/>
  <c r="AA1280" i="17"/>
  <c r="AL1235" i="17"/>
  <c r="AA1316" i="17"/>
  <c r="BE1300" i="17" a="1"/>
  <c r="BE1300" i="17" s="1"/>
  <c r="AI1219" i="17"/>
  <c r="AY1226" i="17" a="1"/>
  <c r="AY1226" i="17" s="1"/>
  <c r="AA1208" i="17"/>
  <c r="AK1219" i="17"/>
  <c r="AV1226" i="17" a="1"/>
  <c r="AV1226" i="17" s="1"/>
  <c r="AY1300" i="17" a="1"/>
  <c r="AY1300" i="17" s="1"/>
  <c r="AL1316" i="17"/>
  <c r="AZ1300" i="17" a="1"/>
  <c r="AZ1300" i="17" s="1"/>
  <c r="Y1232" i="17"/>
  <c r="AL1219" i="17"/>
  <c r="AB1235" i="17"/>
  <c r="AP1175" i="17"/>
  <c r="AN1219" i="17"/>
  <c r="AJ1219" i="17"/>
  <c r="AZ1267" i="17" a="1"/>
  <c r="AZ1267" i="17" s="1"/>
  <c r="AY1267" i="17" a="1"/>
  <c r="AY1267" i="17" s="1"/>
  <c r="AH1316" i="17"/>
  <c r="AS1316" i="17"/>
  <c r="BK1316" i="17" s="1" a="1"/>
  <c r="BK1316" i="17" s="1"/>
  <c r="BB1300" i="17" a="1"/>
  <c r="BB1300" i="17" s="1"/>
  <c r="Z1232" i="17"/>
  <c r="AM1219" i="17"/>
  <c r="AH1263" i="17"/>
  <c r="AD1280" i="17"/>
  <c r="AS1186" i="17"/>
  <c r="BK1186" i="17" s="1" a="1"/>
  <c r="BK1186" i="17" s="1"/>
  <c r="AN1263" i="17"/>
  <c r="AL1272" i="17"/>
  <c r="AO1263" i="17"/>
  <c r="AA1263" i="17"/>
  <c r="Y1263" i="17"/>
  <c r="AJ1184" i="17"/>
  <c r="AC1263" i="17"/>
  <c r="AP1283" i="17"/>
  <c r="AP1186" i="17"/>
  <c r="AO1186" i="17"/>
  <c r="AF1285" i="17"/>
  <c r="AC1192" i="17"/>
  <c r="AO1236" i="17"/>
  <c r="Z1283" i="17"/>
  <c r="AP1272" i="17"/>
  <c r="AK1283" i="17"/>
  <c r="AI1186" i="17"/>
  <c r="AF1230" i="17"/>
  <c r="AN1272" i="17"/>
  <c r="AM1192" i="17"/>
  <c r="AF1283" i="17"/>
  <c r="AS1283" i="17"/>
  <c r="BK1283" i="17" s="1" a="1"/>
  <c r="BK1283" i="17" s="1"/>
  <c r="Z1186" i="17"/>
  <c r="Y1283" i="17"/>
  <c r="AL1186" i="17"/>
  <c r="AA1186" i="17"/>
  <c r="AB1175" i="17"/>
  <c r="AF1186" i="17"/>
  <c r="AM1272" i="17"/>
  <c r="AD1285" i="17"/>
  <c r="AO1285" i="17"/>
  <c r="AJ1285" i="17"/>
  <c r="AC1214" i="17"/>
  <c r="AB1192" i="17"/>
  <c r="AN1285" i="17"/>
  <c r="AL1285" i="17"/>
  <c r="AC1225" i="17"/>
  <c r="AK1192" i="17"/>
  <c r="AH1192" i="17"/>
  <c r="Z1214" i="17"/>
  <c r="AA1192" i="17"/>
  <c r="AE1285" i="17"/>
  <c r="AN1214" i="17"/>
  <c r="AK1214" i="17"/>
  <c r="Z1192" i="17"/>
  <c r="AD1263" i="17"/>
  <c r="AO1214" i="17"/>
  <c r="AE1214" i="17"/>
  <c r="Y1192" i="17"/>
  <c r="AP1192" i="17"/>
  <c r="AO1192" i="17"/>
  <c r="Y1214" i="17"/>
  <c r="AI1192" i="17"/>
  <c r="AK1285" i="17"/>
  <c r="AD1192" i="17"/>
  <c r="AF1214" i="17"/>
  <c r="AM1285" i="17"/>
  <c r="AL1263" i="17"/>
  <c r="AG1192" i="17"/>
  <c r="AF1263" i="17"/>
  <c r="AM1214" i="17"/>
  <c r="AI1214" i="17"/>
  <c r="AE1263" i="17"/>
  <c r="AS1192" i="17"/>
  <c r="BK1192" i="17" s="1" a="1"/>
  <c r="BK1192" i="17" s="1"/>
  <c r="AN1192" i="17"/>
  <c r="AJ1214" i="17"/>
  <c r="AA1214" i="17"/>
  <c r="AJ1192" i="17"/>
  <c r="AF1192" i="17"/>
  <c r="AB1263" i="17"/>
  <c r="AP1214" i="17"/>
  <c r="AL1214" i="17"/>
  <c r="AB1214" i="17"/>
  <c r="AI1263" i="17"/>
  <c r="AE1192" i="17"/>
  <c r="AP1263" i="17"/>
  <c r="AH1285" i="17"/>
  <c r="AS1263" i="17"/>
  <c r="BI1263" i="17" s="1" a="1"/>
  <c r="BI1263" i="17" s="1"/>
  <c r="AS1214" i="17"/>
  <c r="AT1214" i="17" s="1"/>
  <c r="Z1263" i="17"/>
  <c r="AB1285" i="17"/>
  <c r="AG1186" i="17"/>
  <c r="AJ1296" i="17"/>
  <c r="Y1186" i="17"/>
  <c r="Z1296" i="17"/>
  <c r="AJ1236" i="17"/>
  <c r="AA1296" i="17"/>
  <c r="AS1236" i="17"/>
  <c r="BG1236" i="17" s="1" a="1"/>
  <c r="BG1236" i="17" s="1"/>
  <c r="AD1236" i="17"/>
  <c r="AC1236" i="17"/>
  <c r="AL1225" i="17"/>
  <c r="Y1307" i="17"/>
  <c r="AD1296" i="17"/>
  <c r="AI1291" i="17"/>
  <c r="AE1296" i="17"/>
  <c r="AB1225" i="17"/>
  <c r="AL1236" i="17"/>
  <c r="AN1225" i="17"/>
  <c r="Z1307" i="17"/>
  <c r="AK1296" i="17"/>
  <c r="AK1307" i="17"/>
  <c r="AO1225" i="17"/>
  <c r="AE1225" i="17"/>
  <c r="AG1285" i="17"/>
  <c r="AP1307" i="17"/>
  <c r="AG1225" i="17"/>
  <c r="Y1236" i="17"/>
  <c r="AI1307" i="17"/>
  <c r="AB1307" i="17"/>
  <c r="AH1225" i="17"/>
  <c r="AC1252" i="17"/>
  <c r="AE1307" i="17"/>
  <c r="AJ1225" i="17"/>
  <c r="AJ1307" i="17"/>
  <c r="AL1291" i="17"/>
  <c r="AP1236" i="17"/>
  <c r="Z1225" i="17"/>
  <c r="AO1296" i="17"/>
  <c r="AL1307" i="17"/>
  <c r="AA1225" i="17"/>
  <c r="AN1236" i="17"/>
  <c r="AF1206" i="17"/>
  <c r="AB1283" i="17"/>
  <c r="AM1307" i="17"/>
  <c r="AE1236" i="17"/>
  <c r="AF1296" i="17"/>
  <c r="AC1296" i="17"/>
  <c r="AD1307" i="17"/>
  <c r="Z1236" i="17"/>
  <c r="AI1236" i="17"/>
  <c r="AD1206" i="17"/>
  <c r="AF1307" i="17"/>
  <c r="AS1296" i="17"/>
  <c r="BL1296" i="17" s="1" a="1"/>
  <c r="BL1296" i="17" s="1"/>
  <c r="AA1236" i="17"/>
  <c r="AD1225" i="17"/>
  <c r="AM1225" i="17"/>
  <c r="AH1296" i="17"/>
  <c r="AB1236" i="17"/>
  <c r="AS1307" i="17"/>
  <c r="BI1307" i="17" s="1" a="1"/>
  <c r="BI1307" i="17" s="1"/>
  <c r="AG1307" i="17"/>
  <c r="AF1236" i="17"/>
  <c r="AF1225" i="17"/>
  <c r="AH1307" i="17"/>
  <c r="AA1307" i="17"/>
  <c r="AO1307" i="17"/>
  <c r="AG1236" i="17"/>
  <c r="Y1225" i="17"/>
  <c r="AG1296" i="17"/>
  <c r="AK1225" i="17"/>
  <c r="AL1283" i="17"/>
  <c r="AC1307" i="17"/>
  <c r="AH1236" i="17"/>
  <c r="AN1296" i="17"/>
  <c r="AK1236" i="17"/>
  <c r="AM1186" i="17"/>
  <c r="AO895" i="17"/>
  <c r="AA895" i="17"/>
  <c r="Y895" i="17"/>
  <c r="AB895" i="17"/>
  <c r="AN895" i="17"/>
  <c r="AP895" i="17"/>
  <c r="AD895" i="17"/>
  <c r="AG895" i="17"/>
  <c r="AH895" i="17"/>
  <c r="AL895" i="17"/>
  <c r="AE895" i="17"/>
  <c r="AI895" i="17"/>
  <c r="AJ895" i="17"/>
  <c r="AS895" i="17"/>
  <c r="AT895" i="17" s="1"/>
  <c r="BL895" i="17" s="1" a="1"/>
  <c r="BL895" i="17" s="1"/>
  <c r="Z895" i="17"/>
  <c r="AC895" i="17"/>
  <c r="AM895" i="17"/>
  <c r="AF895" i="17"/>
  <c r="AA843" i="17"/>
  <c r="Z843" i="17"/>
  <c r="AS843" i="17"/>
  <c r="AF843" i="17"/>
  <c r="AE843" i="17"/>
  <c r="AD843" i="17"/>
  <c r="Y843" i="17"/>
  <c r="AP843" i="17"/>
  <c r="AO843" i="17"/>
  <c r="AL843" i="17"/>
  <c r="AK843" i="17"/>
  <c r="AJ843" i="17"/>
  <c r="AI843" i="17"/>
  <c r="AH843" i="17"/>
  <c r="AG843" i="17"/>
  <c r="AB843" i="17"/>
  <c r="AN843" i="17"/>
  <c r="AM843" i="17"/>
  <c r="AC843" i="17"/>
  <c r="AM369" i="17"/>
  <c r="AL369" i="17"/>
  <c r="AK369" i="17"/>
  <c r="AJ369" i="17"/>
  <c r="AI369" i="17"/>
  <c r="AH369" i="17"/>
  <c r="AO369" i="17"/>
  <c r="AN369" i="17"/>
  <c r="AG369" i="17"/>
  <c r="AF369" i="17"/>
  <c r="AE369" i="17"/>
  <c r="AD369" i="17"/>
  <c r="AC369" i="17"/>
  <c r="Z369" i="17"/>
  <c r="Y369" i="17"/>
  <c r="AS369" i="17"/>
  <c r="BC369" i="17" s="1" a="1"/>
  <c r="BC369" i="17" s="1"/>
  <c r="AA369" i="17"/>
  <c r="AP369" i="17"/>
  <c r="AB369" i="17"/>
  <c r="Y733" i="17"/>
  <c r="AF733" i="17"/>
  <c r="AE733" i="17"/>
  <c r="AD733" i="17"/>
  <c r="AC733" i="17"/>
  <c r="AA733" i="17"/>
  <c r="Z733" i="17"/>
  <c r="AB733" i="17"/>
  <c r="AS733" i="17"/>
  <c r="AV733" i="17" s="1" a="1"/>
  <c r="AV733" i="17" s="1"/>
  <c r="AP733" i="17"/>
  <c r="AO733" i="17"/>
  <c r="AN733" i="17"/>
  <c r="AM733" i="17"/>
  <c r="AL733" i="17"/>
  <c r="AK733" i="17"/>
  <c r="AI733" i="17"/>
  <c r="AH733" i="17"/>
  <c r="AG733" i="17"/>
  <c r="AJ733" i="17"/>
  <c r="AH80" i="17"/>
  <c r="AG80" i="17"/>
  <c r="AF80" i="17"/>
  <c r="AD80" i="17"/>
  <c r="AB80" i="17"/>
  <c r="Y80" i="17"/>
  <c r="AS80" i="17"/>
  <c r="AV80" i="17" s="1" a="1"/>
  <c r="AV80" i="17" s="1"/>
  <c r="AP80" i="17"/>
  <c r="AN80" i="17"/>
  <c r="AM80" i="17"/>
  <c r="AE80" i="17"/>
  <c r="AL80" i="17"/>
  <c r="AK80" i="17"/>
  <c r="AJ80" i="17"/>
  <c r="AA80" i="17"/>
  <c r="AO80" i="17"/>
  <c r="AI80" i="17"/>
  <c r="AC80" i="17"/>
  <c r="Z80" i="17"/>
  <c r="AM439" i="17"/>
  <c r="AL439" i="17"/>
  <c r="AK439" i="17"/>
  <c r="AI439" i="17"/>
  <c r="AH439" i="17"/>
  <c r="AG439" i="17"/>
  <c r="AO439" i="17"/>
  <c r="AN439" i="17"/>
  <c r="AJ439" i="17"/>
  <c r="AF439" i="17"/>
  <c r="AE439" i="17"/>
  <c r="AD439" i="17"/>
  <c r="AA439" i="17"/>
  <c r="Z439" i="17"/>
  <c r="AP439" i="17"/>
  <c r="AC439" i="17"/>
  <c r="AB439" i="17"/>
  <c r="Y439" i="17"/>
  <c r="AS439" i="17"/>
  <c r="AY439" i="17" s="1" a="1"/>
  <c r="AY439" i="17" s="1"/>
  <c r="Y1032" i="17"/>
  <c r="AP1032" i="17"/>
  <c r="AS1032" i="17"/>
  <c r="AV1032" i="17" s="1" a="1"/>
  <c r="AV1032" i="17" s="1"/>
  <c r="AN1032" i="17"/>
  <c r="AB1032" i="17"/>
  <c r="AA1032" i="17"/>
  <c r="Z1032" i="17"/>
  <c r="AF1032" i="17"/>
  <c r="AE1032" i="17"/>
  <c r="AD1032" i="17"/>
  <c r="AC1032" i="17"/>
  <c r="AI1032" i="17"/>
  <c r="AH1032" i="17"/>
  <c r="AM1032" i="17"/>
  <c r="AL1032" i="17"/>
  <c r="AK1032" i="17"/>
  <c r="AJ1032" i="17"/>
  <c r="AO1032" i="17"/>
  <c r="AG1032" i="17"/>
  <c r="AG277" i="17"/>
  <c r="AF277" i="17"/>
  <c r="AE277" i="17"/>
  <c r="AD277" i="17"/>
  <c r="AA277" i="17"/>
  <c r="AH277" i="17"/>
  <c r="AC277" i="17"/>
  <c r="Z277" i="17"/>
  <c r="Y277" i="17"/>
  <c r="AS277" i="17"/>
  <c r="BA277" i="17" s="1" a="1"/>
  <c r="BA277" i="17" s="1"/>
  <c r="AP277" i="17"/>
  <c r="AO277" i="17"/>
  <c r="AN277" i="17"/>
  <c r="AM277" i="17"/>
  <c r="AJ277" i="17"/>
  <c r="AI277" i="17"/>
  <c r="AB277" i="17"/>
  <c r="AK277" i="17"/>
  <c r="AL277" i="17"/>
  <c r="AL582" i="17"/>
  <c r="AK582" i="17"/>
  <c r="AJ582" i="17"/>
  <c r="AI582" i="17"/>
  <c r="AH582" i="17"/>
  <c r="AG582" i="17"/>
  <c r="AF582" i="17"/>
  <c r="AB582" i="17"/>
  <c r="AA582" i="17"/>
  <c r="Z582" i="17"/>
  <c r="Y582" i="17"/>
  <c r="AS582" i="17"/>
  <c r="BD582" i="17" s="1" a="1"/>
  <c r="BD582" i="17" s="1"/>
  <c r="AO582" i="17"/>
  <c r="AN582" i="17"/>
  <c r="AM582" i="17"/>
  <c r="AP582" i="17"/>
  <c r="AE582" i="17"/>
  <c r="AD582" i="17"/>
  <c r="AC582" i="17"/>
  <c r="Y79" i="17"/>
  <c r="AO79" i="17"/>
  <c r="AL79" i="17"/>
  <c r="AK79" i="17"/>
  <c r="AJ79" i="17"/>
  <c r="AI79" i="17"/>
  <c r="AH79" i="17"/>
  <c r="AG79" i="17"/>
  <c r="AE79" i="17"/>
  <c r="AD79" i="17"/>
  <c r="AN79" i="17"/>
  <c r="AS79" i="17"/>
  <c r="BD79" i="17" s="1" a="1"/>
  <c r="BD79" i="17" s="1"/>
  <c r="AP79" i="17"/>
  <c r="AM79" i="17"/>
  <c r="AF79" i="17"/>
  <c r="AB79" i="17"/>
  <c r="AA79" i="17"/>
  <c r="Z79" i="17"/>
  <c r="AC79" i="17"/>
  <c r="AE311" i="17"/>
  <c r="AD311" i="17"/>
  <c r="AC311" i="17"/>
  <c r="AB311" i="17"/>
  <c r="AA311" i="17"/>
  <c r="Y311" i="17"/>
  <c r="AS311" i="17"/>
  <c r="AY311" i="17" s="1" a="1"/>
  <c r="AY311" i="17" s="1"/>
  <c r="AH311" i="17"/>
  <c r="AG311" i="17"/>
  <c r="Z311" i="17"/>
  <c r="AO311" i="17"/>
  <c r="AN311" i="17"/>
  <c r="AP311" i="17"/>
  <c r="AM311" i="17"/>
  <c r="AJ311" i="17"/>
  <c r="AI311" i="17"/>
  <c r="AF311" i="17"/>
  <c r="AK311" i="17"/>
  <c r="AL311" i="17"/>
  <c r="AF967" i="17"/>
  <c r="AE967" i="17"/>
  <c r="AD967" i="17"/>
  <c r="AC967" i="17"/>
  <c r="AP967" i="17"/>
  <c r="AL967" i="17"/>
  <c r="AK967" i="17"/>
  <c r="AJ967" i="17"/>
  <c r="AH967" i="17"/>
  <c r="AB967" i="17"/>
  <c r="AA967" i="17"/>
  <c r="Y967" i="17"/>
  <c r="AI967" i="17"/>
  <c r="AG967" i="17"/>
  <c r="Z967" i="17"/>
  <c r="AN967" i="17"/>
  <c r="AO967" i="17"/>
  <c r="AM967" i="17"/>
  <c r="AS967" i="17"/>
  <c r="AX967" i="17" s="1" a="1"/>
  <c r="AX967" i="17" s="1"/>
  <c r="AB296" i="17"/>
  <c r="AA296" i="17"/>
  <c r="Z296" i="17"/>
  <c r="Y296" i="17"/>
  <c r="AS296" i="17"/>
  <c r="AW296" i="17" s="1" a="1"/>
  <c r="AW296" i="17" s="1"/>
  <c r="AN296" i="17"/>
  <c r="AP296" i="17"/>
  <c r="AO296" i="17"/>
  <c r="AM296" i="17"/>
  <c r="AH296" i="17"/>
  <c r="AD296" i="17"/>
  <c r="AC296" i="17"/>
  <c r="AE296" i="17"/>
  <c r="AL296" i="17"/>
  <c r="AK296" i="17"/>
  <c r="AJ296" i="17"/>
  <c r="AI296" i="17"/>
  <c r="AF296" i="17"/>
  <c r="AG296" i="17"/>
  <c r="AK673" i="17"/>
  <c r="AJ673" i="17"/>
  <c r="AI673" i="17"/>
  <c r="AG673" i="17"/>
  <c r="AD673" i="17"/>
  <c r="AP673" i="17"/>
  <c r="AO673" i="17"/>
  <c r="AN673" i="17"/>
  <c r="AM673" i="17"/>
  <c r="AL673" i="17"/>
  <c r="AH673" i="17"/>
  <c r="AE673" i="17"/>
  <c r="AC673" i="17"/>
  <c r="AS673" i="17"/>
  <c r="BE673" i="17" s="1" a="1"/>
  <c r="BE673" i="17" s="1"/>
  <c r="AF673" i="17"/>
  <c r="AB673" i="17"/>
  <c r="AA673" i="17"/>
  <c r="Z673" i="17"/>
  <c r="Y673" i="17"/>
  <c r="AS983" i="17"/>
  <c r="BE983" i="17" s="1" a="1"/>
  <c r="BE983" i="17" s="1"/>
  <c r="AP983" i="17"/>
  <c r="AO983" i="17"/>
  <c r="AB983" i="17"/>
  <c r="AA983" i="17"/>
  <c r="Z983" i="17"/>
  <c r="Y983" i="17"/>
  <c r="AN983" i="17"/>
  <c r="AM983" i="17"/>
  <c r="AL983" i="17"/>
  <c r="AG983" i="17"/>
  <c r="AD983" i="17"/>
  <c r="AK983" i="17"/>
  <c r="AI983" i="17"/>
  <c r="AH983" i="17"/>
  <c r="AF983" i="17"/>
  <c r="AJ983" i="17"/>
  <c r="AC983" i="17"/>
  <c r="AE983" i="17"/>
  <c r="AS478" i="17"/>
  <c r="AX478" i="17" s="1" a="1"/>
  <c r="AX478" i="17" s="1"/>
  <c r="AP478" i="17"/>
  <c r="AM478" i="17"/>
  <c r="AL478" i="17"/>
  <c r="AE478" i="17"/>
  <c r="AD478" i="17"/>
  <c r="AC478" i="17"/>
  <c r="AB478" i="17"/>
  <c r="AA478" i="17"/>
  <c r="Z478" i="17"/>
  <c r="Y478" i="17"/>
  <c r="AO478" i="17"/>
  <c r="AK478" i="17"/>
  <c r="AN478" i="17"/>
  <c r="AJ478" i="17"/>
  <c r="AI478" i="17"/>
  <c r="AH478" i="17"/>
  <c r="AG478" i="17"/>
  <c r="AF478" i="17"/>
  <c r="AN720" i="17"/>
  <c r="AM720" i="17"/>
  <c r="AJ720" i="17"/>
  <c r="AS720" i="17"/>
  <c r="BB720" i="17" s="1" a="1"/>
  <c r="BB720" i="17" s="1"/>
  <c r="AH720" i="17"/>
  <c r="AG720" i="17"/>
  <c r="AF720" i="17"/>
  <c r="AD720" i="17"/>
  <c r="AC720" i="17"/>
  <c r="AA720" i="17"/>
  <c r="AP720" i="17"/>
  <c r="AO720" i="17"/>
  <c r="AL720" i="17"/>
  <c r="AI720" i="17"/>
  <c r="AE720" i="17"/>
  <c r="AB720" i="17"/>
  <c r="Z720" i="17"/>
  <c r="Y720" i="17"/>
  <c r="AK720" i="17"/>
  <c r="AE962" i="17"/>
  <c r="AD962" i="17"/>
  <c r="AC962" i="17"/>
  <c r="AB962" i="17"/>
  <c r="AL962" i="17"/>
  <c r="AP962" i="17"/>
  <c r="AO962" i="17"/>
  <c r="AN962" i="17"/>
  <c r="AK962" i="17"/>
  <c r="AI962" i="17"/>
  <c r="AM962" i="17"/>
  <c r="AH962" i="17"/>
  <c r="AG962" i="17"/>
  <c r="AA962" i="17"/>
  <c r="Y962" i="17"/>
  <c r="AJ962" i="17"/>
  <c r="AF962" i="17"/>
  <c r="Z962" i="17"/>
  <c r="AS962" i="17"/>
  <c r="AX962" i="17" s="1" a="1"/>
  <c r="AX962" i="17" s="1"/>
  <c r="AS408" i="17"/>
  <c r="BB408" i="17" s="1" a="1"/>
  <c r="BB408" i="17" s="1"/>
  <c r="AN408" i="17"/>
  <c r="AP408" i="17"/>
  <c r="AO408" i="17"/>
  <c r="AM408" i="17"/>
  <c r="AF408" i="17"/>
  <c r="AE408" i="17"/>
  <c r="AD408" i="17"/>
  <c r="AB408" i="17"/>
  <c r="AA408" i="17"/>
  <c r="Z408" i="17"/>
  <c r="AK408" i="17"/>
  <c r="AJ408" i="17"/>
  <c r="AI408" i="17"/>
  <c r="AH408" i="17"/>
  <c r="AL408" i="17"/>
  <c r="Y408" i="17"/>
  <c r="AG408" i="17"/>
  <c r="AC408" i="17"/>
  <c r="AJ650" i="17"/>
  <c r="AI650" i="17"/>
  <c r="AH650" i="17"/>
  <c r="AG650" i="17"/>
  <c r="AF650" i="17"/>
  <c r="AD650" i="17"/>
  <c r="AL650" i="17"/>
  <c r="AE650" i="17"/>
  <c r="AC650" i="17"/>
  <c r="Y650" i="17"/>
  <c r="AS650" i="17"/>
  <c r="BA650" i="17" s="1" a="1"/>
  <c r="BA650" i="17" s="1"/>
  <c r="AP650" i="17"/>
  <c r="AO650" i="17"/>
  <c r="AN650" i="17"/>
  <c r="AM650" i="17"/>
  <c r="AA650" i="17"/>
  <c r="AK650" i="17"/>
  <c r="AB650" i="17"/>
  <c r="Z650" i="17"/>
  <c r="AE892" i="17"/>
  <c r="AD892" i="17"/>
  <c r="AC892" i="17"/>
  <c r="AB892" i="17"/>
  <c r="Z892" i="17"/>
  <c r="AO892" i="17"/>
  <c r="AN892" i="17"/>
  <c r="AL892" i="17"/>
  <c r="AJ892" i="17"/>
  <c r="AI892" i="17"/>
  <c r="AH892" i="17"/>
  <c r="AF892" i="17"/>
  <c r="Y892" i="17"/>
  <c r="AS892" i="17"/>
  <c r="AY892" i="17" s="1" a="1"/>
  <c r="AY892" i="17" s="1"/>
  <c r="AP892" i="17"/>
  <c r="AK892" i="17"/>
  <c r="AM892" i="17"/>
  <c r="AA892" i="17"/>
  <c r="AG892" i="17"/>
  <c r="Z1134" i="17"/>
  <c r="AF1134" i="17"/>
  <c r="AE1134" i="17"/>
  <c r="AA1134" i="17"/>
  <c r="Y1134" i="17"/>
  <c r="AH1134" i="17"/>
  <c r="AB1134" i="17"/>
  <c r="AP1134" i="17"/>
  <c r="AM1134" i="17"/>
  <c r="AL1134" i="17"/>
  <c r="AK1134" i="17"/>
  <c r="AJ1134" i="17"/>
  <c r="AG1134" i="17"/>
  <c r="AD1134" i="17"/>
  <c r="AC1134" i="17"/>
  <c r="AS1134" i="17"/>
  <c r="BD1134" i="17" s="1" a="1"/>
  <c r="BD1134" i="17" s="1"/>
  <c r="AN1134" i="17"/>
  <c r="AO1134" i="17"/>
  <c r="AI1134" i="17"/>
  <c r="AF479" i="17"/>
  <c r="AE479" i="17"/>
  <c r="AD479" i="17"/>
  <c r="AC479" i="17"/>
  <c r="Z479" i="17"/>
  <c r="Y479" i="17"/>
  <c r="AN479" i="17"/>
  <c r="AM479" i="17"/>
  <c r="AL479" i="17"/>
  <c r="AK479" i="17"/>
  <c r="AJ479" i="17"/>
  <c r="AI479" i="17"/>
  <c r="AH479" i="17"/>
  <c r="AP479" i="17"/>
  <c r="AO479" i="17"/>
  <c r="AG479" i="17"/>
  <c r="AB479" i="17"/>
  <c r="AA479" i="17"/>
  <c r="AS479" i="17"/>
  <c r="AV479" i="17" s="1" a="1"/>
  <c r="AV479" i="17" s="1"/>
  <c r="AH224" i="17"/>
  <c r="AG224" i="17"/>
  <c r="AE224" i="17"/>
  <c r="AD224" i="17"/>
  <c r="AC224" i="17"/>
  <c r="AB224" i="17"/>
  <c r="AM224" i="17"/>
  <c r="AL224" i="17"/>
  <c r="AK224" i="17"/>
  <c r="AJ224" i="17"/>
  <c r="AF224" i="17"/>
  <c r="AA224" i="17"/>
  <c r="AN224" i="17"/>
  <c r="AI224" i="17"/>
  <c r="AS224" i="17"/>
  <c r="BD224" i="17" s="1" a="1"/>
  <c r="BD224" i="17" s="1"/>
  <c r="AP224" i="17"/>
  <c r="Y224" i="17"/>
  <c r="AO224" i="17"/>
  <c r="Z224" i="17"/>
  <c r="Y466" i="17"/>
  <c r="AS466" i="17"/>
  <c r="AW466" i="17" s="1" a="1"/>
  <c r="AW466" i="17" s="1"/>
  <c r="AO466" i="17"/>
  <c r="AN466" i="17"/>
  <c r="AC466" i="17"/>
  <c r="AB466" i="17"/>
  <c r="AA466" i="17"/>
  <c r="Z466" i="17"/>
  <c r="AK466" i="17"/>
  <c r="AL466" i="17"/>
  <c r="AJ466" i="17"/>
  <c r="AI466" i="17"/>
  <c r="AH466" i="17"/>
  <c r="AG466" i="17"/>
  <c r="AF466" i="17"/>
  <c r="AP466" i="17"/>
  <c r="AM466" i="17"/>
  <c r="AE466" i="17"/>
  <c r="AD466" i="17"/>
  <c r="AO708" i="17"/>
  <c r="AL708" i="17"/>
  <c r="AP708" i="17"/>
  <c r="AN708" i="17"/>
  <c r="AM708" i="17"/>
  <c r="AK708" i="17"/>
  <c r="AI708" i="17"/>
  <c r="AF708" i="17"/>
  <c r="AS708" i="17"/>
  <c r="BD708" i="17" s="1" a="1"/>
  <c r="BD708" i="17" s="1"/>
  <c r="AJ708" i="17"/>
  <c r="AH708" i="17"/>
  <c r="AG708" i="17"/>
  <c r="AE708" i="17"/>
  <c r="AC708" i="17"/>
  <c r="AB708" i="17"/>
  <c r="AA708" i="17"/>
  <c r="Z708" i="17"/>
  <c r="AD708" i="17"/>
  <c r="Y708" i="17"/>
  <c r="AC950" i="17"/>
  <c r="AB950" i="17"/>
  <c r="AA950" i="17"/>
  <c r="Y950" i="17"/>
  <c r="AN950" i="17"/>
  <c r="AL950" i="17"/>
  <c r="AK950" i="17"/>
  <c r="AI950" i="17"/>
  <c r="AS950" i="17"/>
  <c r="AV950" i="17" s="1" a="1"/>
  <c r="AV950" i="17" s="1"/>
  <c r="AP950" i="17"/>
  <c r="AJ950" i="17"/>
  <c r="AH950" i="17"/>
  <c r="AD950" i="17"/>
  <c r="AO950" i="17"/>
  <c r="AF950" i="17"/>
  <c r="AE950" i="17"/>
  <c r="Z950" i="17"/>
  <c r="AM950" i="17"/>
  <c r="AG950" i="17"/>
  <c r="AG44" i="17"/>
  <c r="AF44" i="17"/>
  <c r="AE44" i="17"/>
  <c r="AD44" i="17"/>
  <c r="AC44" i="17"/>
  <c r="AA44" i="17"/>
  <c r="AO44" i="17"/>
  <c r="AN44" i="17"/>
  <c r="AM44" i="17"/>
  <c r="AL44" i="17"/>
  <c r="AJ44" i="17"/>
  <c r="AI44" i="17"/>
  <c r="AH44" i="17"/>
  <c r="Z44" i="17"/>
  <c r="Y44" i="17"/>
  <c r="AP44" i="17"/>
  <c r="AS44" i="17"/>
  <c r="AX44" i="17" s="1" a="1"/>
  <c r="AX44" i="17" s="1"/>
  <c r="AK44" i="17"/>
  <c r="AB44" i="17"/>
  <c r="Z286" i="17"/>
  <c r="Y286" i="17"/>
  <c r="AP286" i="17"/>
  <c r="AS286" i="17"/>
  <c r="AV286" i="17" s="1" a="1"/>
  <c r="AV286" i="17" s="1"/>
  <c r="AO286" i="17"/>
  <c r="AN286" i="17"/>
  <c r="AI286" i="17"/>
  <c r="AE286" i="17"/>
  <c r="AH286" i="17"/>
  <c r="AG286" i="17"/>
  <c r="AF286" i="17"/>
  <c r="AD286" i="17"/>
  <c r="AC286" i="17"/>
  <c r="AB286" i="17"/>
  <c r="AA286" i="17"/>
  <c r="AM286" i="17"/>
  <c r="AK286" i="17"/>
  <c r="AJ286" i="17"/>
  <c r="AL286" i="17"/>
  <c r="AD528" i="17"/>
  <c r="AC528" i="17"/>
  <c r="AB528" i="17"/>
  <c r="AA528" i="17"/>
  <c r="Z528" i="17"/>
  <c r="Y528" i="17"/>
  <c r="AP528" i="17"/>
  <c r="AS528" i="17"/>
  <c r="AX528" i="17" s="1" a="1"/>
  <c r="AX528" i="17" s="1"/>
  <c r="AM528" i="17"/>
  <c r="AL528" i="17"/>
  <c r="AK528" i="17"/>
  <c r="AE528" i="17"/>
  <c r="AO528" i="17"/>
  <c r="AN528" i="17"/>
  <c r="AJ528" i="17"/>
  <c r="AI528" i="17"/>
  <c r="AH528" i="17"/>
  <c r="AG528" i="17"/>
  <c r="AF528" i="17"/>
  <c r="AK770" i="17"/>
  <c r="AJ770" i="17"/>
  <c r="AG770" i="17"/>
  <c r="Z770" i="17"/>
  <c r="Y770" i="17"/>
  <c r="AC770" i="17"/>
  <c r="AB770" i="17"/>
  <c r="AA770" i="17"/>
  <c r="AS770" i="17"/>
  <c r="BB770" i="17" s="1" a="1"/>
  <c r="BB770" i="17" s="1"/>
  <c r="AP770" i="17"/>
  <c r="AO770" i="17"/>
  <c r="AN770" i="17"/>
  <c r="AM770" i="17"/>
  <c r="AL770" i="17"/>
  <c r="AI770" i="17"/>
  <c r="AE770" i="17"/>
  <c r="AD770" i="17"/>
  <c r="AH770" i="17"/>
  <c r="AF770" i="17"/>
  <c r="AK1012" i="17"/>
  <c r="AJ1012" i="17"/>
  <c r="AI1012" i="17"/>
  <c r="AD1012" i="17"/>
  <c r="AC1012" i="17"/>
  <c r="AO1012" i="17"/>
  <c r="Z1012" i="17"/>
  <c r="Y1012" i="17"/>
  <c r="AS1012" i="17"/>
  <c r="BE1012" i="17" s="1" a="1"/>
  <c r="BE1012" i="17" s="1"/>
  <c r="AL1012" i="17"/>
  <c r="AF1012" i="17"/>
  <c r="AP1012" i="17"/>
  <c r="AN1012" i="17"/>
  <c r="AM1012" i="17"/>
  <c r="AH1012" i="17"/>
  <c r="AE1012" i="17"/>
  <c r="AB1012" i="17"/>
  <c r="AA1012" i="17"/>
  <c r="AG1012" i="17"/>
  <c r="AC97" i="17"/>
  <c r="AB97" i="17"/>
  <c r="Y97" i="17"/>
  <c r="AS97" i="17"/>
  <c r="AV97" i="17" s="1" a="1"/>
  <c r="AV97" i="17" s="1"/>
  <c r="AP97" i="17"/>
  <c r="AN97" i="17"/>
  <c r="AL97" i="17"/>
  <c r="AI97" i="17"/>
  <c r="AF97" i="17"/>
  <c r="AM97" i="17"/>
  <c r="AK97" i="17"/>
  <c r="AJ97" i="17"/>
  <c r="AH97" i="17"/>
  <c r="AG97" i="17"/>
  <c r="AD97" i="17"/>
  <c r="AA97" i="17"/>
  <c r="Z97" i="17"/>
  <c r="AO97" i="17"/>
  <c r="AE97" i="17"/>
  <c r="AG339" i="17"/>
  <c r="AF339" i="17"/>
  <c r="AE339" i="17"/>
  <c r="AB339" i="17"/>
  <c r="AC339" i="17"/>
  <c r="AA339" i="17"/>
  <c r="Z339" i="17"/>
  <c r="AS339" i="17"/>
  <c r="AZ339" i="17" s="1" a="1"/>
  <c r="AZ339" i="17" s="1"/>
  <c r="AK339" i="17"/>
  <c r="AI339" i="17"/>
  <c r="AO339" i="17"/>
  <c r="AN339" i="17"/>
  <c r="AJ339" i="17"/>
  <c r="AH339" i="17"/>
  <c r="Y339" i="17"/>
  <c r="AP339" i="17"/>
  <c r="AD339" i="17"/>
  <c r="AM339" i="17"/>
  <c r="AL339" i="17"/>
  <c r="AC581" i="17"/>
  <c r="AB581" i="17"/>
  <c r="AA581" i="17"/>
  <c r="Z581" i="17"/>
  <c r="Y581" i="17"/>
  <c r="AH581" i="17"/>
  <c r="AM581" i="17"/>
  <c r="AL581" i="17"/>
  <c r="AK581" i="17"/>
  <c r="AJ581" i="17"/>
  <c r="AI581" i="17"/>
  <c r="AG581" i="17"/>
  <c r="AF581" i="17"/>
  <c r="AE581" i="17"/>
  <c r="AS581" i="17"/>
  <c r="AX581" i="17" s="1" a="1"/>
  <c r="AX581" i="17" s="1"/>
  <c r="AP581" i="17"/>
  <c r="AO581" i="17"/>
  <c r="AN581" i="17"/>
  <c r="AD581" i="17"/>
  <c r="AS823" i="17"/>
  <c r="AZ823" i="17" s="1" a="1"/>
  <c r="AZ823" i="17" s="1"/>
  <c r="AN823" i="17"/>
  <c r="AM823" i="17"/>
  <c r="Z823" i="17"/>
  <c r="AO823" i="17"/>
  <c r="AD823" i="17"/>
  <c r="AC823" i="17"/>
  <c r="Y823" i="17"/>
  <c r="AH823" i="17"/>
  <c r="AP823" i="17"/>
  <c r="AL823" i="17"/>
  <c r="AK823" i="17"/>
  <c r="AI823" i="17"/>
  <c r="AJ823" i="17"/>
  <c r="AG823" i="17"/>
  <c r="AE823" i="17"/>
  <c r="AB823" i="17"/>
  <c r="AF823" i="17"/>
  <c r="AA823" i="17"/>
  <c r="AB1065" i="17"/>
  <c r="AS1065" i="17"/>
  <c r="BE1065" i="17" s="1" a="1"/>
  <c r="BE1065" i="17" s="1"/>
  <c r="AO1065" i="17"/>
  <c r="AM1065" i="17"/>
  <c r="Z1065" i="17"/>
  <c r="Y1065" i="17"/>
  <c r="AL1065" i="17"/>
  <c r="AK1065" i="17"/>
  <c r="AJ1065" i="17"/>
  <c r="AH1065" i="17"/>
  <c r="AF1065" i="17"/>
  <c r="AP1065" i="17"/>
  <c r="AE1065" i="17"/>
  <c r="AN1065" i="17"/>
  <c r="AC1065" i="17"/>
  <c r="AA1065" i="17"/>
  <c r="AI1065" i="17"/>
  <c r="AG1065" i="17"/>
  <c r="AD1065" i="17"/>
  <c r="AP181" i="17"/>
  <c r="AE181" i="17"/>
  <c r="AD181" i="17"/>
  <c r="AC181" i="17"/>
  <c r="AB181" i="17"/>
  <c r="Z181" i="17"/>
  <c r="Y181" i="17"/>
  <c r="AN181" i="17"/>
  <c r="AO181" i="17"/>
  <c r="AI181" i="17"/>
  <c r="AH181" i="17"/>
  <c r="AG181" i="17"/>
  <c r="AF181" i="17"/>
  <c r="AA181" i="17"/>
  <c r="AS181" i="17"/>
  <c r="AZ181" i="17" s="1" a="1"/>
  <c r="AZ181" i="17" s="1"/>
  <c r="AM181" i="17"/>
  <c r="AL181" i="17"/>
  <c r="AJ181" i="17"/>
  <c r="AK181" i="17"/>
  <c r="AA423" i="17"/>
  <c r="Z423" i="17"/>
  <c r="Y423" i="17"/>
  <c r="AE423" i="17"/>
  <c r="AD423" i="17"/>
  <c r="AC423" i="17"/>
  <c r="AB423" i="17"/>
  <c r="AP423" i="17"/>
  <c r="AM423" i="17"/>
  <c r="AI423" i="17"/>
  <c r="AN423" i="17"/>
  <c r="AL423" i="17"/>
  <c r="AK423" i="17"/>
  <c r="AJ423" i="17"/>
  <c r="AH423" i="17"/>
  <c r="AG423" i="17"/>
  <c r="AF423" i="17"/>
  <c r="AO423" i="17"/>
  <c r="AS423" i="17"/>
  <c r="BE423" i="17" s="1" a="1"/>
  <c r="BE423" i="17" s="1"/>
  <c r="AE665" i="17"/>
  <c r="AD665" i="17"/>
  <c r="AC665" i="17"/>
  <c r="AA665" i="17"/>
  <c r="AS665" i="17"/>
  <c r="AZ665" i="17" s="1" a="1"/>
  <c r="AZ665" i="17" s="1"/>
  <c r="AP665" i="17"/>
  <c r="AO665" i="17"/>
  <c r="AH665" i="17"/>
  <c r="AM665" i="17"/>
  <c r="AL665" i="17"/>
  <c r="AK665" i="17"/>
  <c r="AJ665" i="17"/>
  <c r="AI665" i="17"/>
  <c r="AG665" i="17"/>
  <c r="AF665" i="17"/>
  <c r="AB665" i="17"/>
  <c r="Z665" i="17"/>
  <c r="Y665" i="17"/>
  <c r="AN665" i="17"/>
  <c r="AH907" i="17"/>
  <c r="AG907" i="17"/>
  <c r="AF907" i="17"/>
  <c r="AE907" i="17"/>
  <c r="AC907" i="17"/>
  <c r="AP907" i="17"/>
  <c r="AN907" i="17"/>
  <c r="AK907" i="17"/>
  <c r="AJ907" i="17"/>
  <c r="AA907" i="17"/>
  <c r="Z907" i="17"/>
  <c r="AM907" i="17"/>
  <c r="AI907" i="17"/>
  <c r="AL907" i="17"/>
  <c r="AD907" i="17"/>
  <c r="AB907" i="17"/>
  <c r="Y907" i="17"/>
  <c r="AS907" i="17"/>
  <c r="BB907" i="17" s="1" a="1"/>
  <c r="BB907" i="17" s="1"/>
  <c r="AO907" i="17"/>
  <c r="AS1149" i="17"/>
  <c r="BE1149" i="17" s="1" a="1"/>
  <c r="BE1149" i="17" s="1"/>
  <c r="AL1149" i="17"/>
  <c r="AK1149" i="17"/>
  <c r="AJ1149" i="17"/>
  <c r="AH1149" i="17"/>
  <c r="AM1149" i="17"/>
  <c r="AN1149" i="17"/>
  <c r="AF1149" i="17"/>
  <c r="AC1149" i="17"/>
  <c r="AD1149" i="17"/>
  <c r="AB1149" i="17"/>
  <c r="AA1149" i="17"/>
  <c r="Y1149" i="17"/>
  <c r="AP1149" i="17"/>
  <c r="AO1149" i="17"/>
  <c r="AI1149" i="17"/>
  <c r="AE1149" i="17"/>
  <c r="Z1149" i="17"/>
  <c r="AG1149" i="17"/>
  <c r="AM758" i="17"/>
  <c r="AL758" i="17"/>
  <c r="AI758" i="17"/>
  <c r="AP758" i="17"/>
  <c r="AO758" i="17"/>
  <c r="AJ758" i="17"/>
  <c r="AG758" i="17"/>
  <c r="AF758" i="17"/>
  <c r="AE758" i="17"/>
  <c r="AD758" i="17"/>
  <c r="AC758" i="17"/>
  <c r="AA758" i="17"/>
  <c r="Z758" i="17"/>
  <c r="Y758" i="17"/>
  <c r="AS758" i="17"/>
  <c r="BC758" i="17" s="1" a="1"/>
  <c r="BC758" i="17" s="1"/>
  <c r="AK758" i="17"/>
  <c r="AN758" i="17"/>
  <c r="AH758" i="17"/>
  <c r="AB758" i="17"/>
  <c r="AS1080" i="17"/>
  <c r="AK1080" i="17"/>
  <c r="AN1080" i="17"/>
  <c r="AI1080" i="17"/>
  <c r="AH1080" i="17"/>
  <c r="AF1080" i="17"/>
  <c r="AC1080" i="17"/>
  <c r="AA1080" i="17"/>
  <c r="AE1080" i="17"/>
  <c r="AD1080" i="17"/>
  <c r="AB1080" i="17"/>
  <c r="Y1080" i="17"/>
  <c r="AP1080" i="17"/>
  <c r="AJ1080" i="17"/>
  <c r="AO1080" i="17"/>
  <c r="AM1080" i="17"/>
  <c r="AG1080" i="17"/>
  <c r="Z1080" i="17"/>
  <c r="AL1080" i="17"/>
  <c r="AF17" i="17"/>
  <c r="AD17" i="17"/>
  <c r="AS17" i="17"/>
  <c r="BA17" i="17" s="1" a="1"/>
  <c r="BA17" i="17" s="1"/>
  <c r="AP17" i="17"/>
  <c r="AN17" i="17"/>
  <c r="AM17" i="17"/>
  <c r="AL17" i="17"/>
  <c r="AJ17" i="17"/>
  <c r="AI17" i="17"/>
  <c r="AH17" i="17"/>
  <c r="AC17" i="17"/>
  <c r="Z17" i="17"/>
  <c r="Y17" i="17"/>
  <c r="AO17" i="17"/>
  <c r="AG17" i="17"/>
  <c r="AE17" i="17"/>
  <c r="AK17" i="17"/>
  <c r="AB17" i="17"/>
  <c r="AA17" i="17"/>
  <c r="AF684" i="17"/>
  <c r="AA684" i="17"/>
  <c r="Z684" i="17"/>
  <c r="Y684" i="17"/>
  <c r="AM684" i="17"/>
  <c r="AL684" i="17"/>
  <c r="AK684" i="17"/>
  <c r="AJ684" i="17"/>
  <c r="AI684" i="17"/>
  <c r="AH684" i="17"/>
  <c r="AG684" i="17"/>
  <c r="AO684" i="17"/>
  <c r="AE684" i="17"/>
  <c r="AD684" i="17"/>
  <c r="AS684" i="17"/>
  <c r="AX684" i="17" s="1" a="1"/>
  <c r="AX684" i="17" s="1"/>
  <c r="AP684" i="17"/>
  <c r="AN684" i="17"/>
  <c r="AC684" i="17"/>
  <c r="AB684" i="17"/>
  <c r="AN475" i="17"/>
  <c r="AM475" i="17"/>
  <c r="AL475" i="17"/>
  <c r="AK475" i="17"/>
  <c r="AH475" i="17"/>
  <c r="AG475" i="17"/>
  <c r="AC475" i="17"/>
  <c r="AB475" i="17"/>
  <c r="AA475" i="17"/>
  <c r="Z475" i="17"/>
  <c r="Y475" i="17"/>
  <c r="AO475" i="17"/>
  <c r="AS475" i="17"/>
  <c r="BC475" i="17" s="1" a="1"/>
  <c r="BC475" i="17" s="1"/>
  <c r="AP475" i="17"/>
  <c r="AJ475" i="17"/>
  <c r="AI475" i="17"/>
  <c r="AF475" i="17"/>
  <c r="AE475" i="17"/>
  <c r="AD475" i="17"/>
  <c r="AN143" i="17"/>
  <c r="AC143" i="17"/>
  <c r="AB143" i="17"/>
  <c r="AA143" i="17"/>
  <c r="Z143" i="17"/>
  <c r="Y143" i="17"/>
  <c r="AM143" i="17"/>
  <c r="AS143" i="17"/>
  <c r="AW143" i="17" s="1" a="1"/>
  <c r="AW143" i="17" s="1"/>
  <c r="AP143" i="17"/>
  <c r="AO143" i="17"/>
  <c r="AL143" i="17"/>
  <c r="AJ143" i="17"/>
  <c r="AG143" i="17"/>
  <c r="AD143" i="17"/>
  <c r="AE143" i="17"/>
  <c r="AK143" i="17"/>
  <c r="AI143" i="17"/>
  <c r="AH143" i="17"/>
  <c r="AF143" i="17"/>
  <c r="AG197" i="17"/>
  <c r="AF197" i="17"/>
  <c r="AD197" i="17"/>
  <c r="AA197" i="17"/>
  <c r="AO197" i="17"/>
  <c r="AN197" i="17"/>
  <c r="AM197" i="17"/>
  <c r="AL197" i="17"/>
  <c r="AJ197" i="17"/>
  <c r="AI197" i="17"/>
  <c r="Y197" i="17"/>
  <c r="AE197" i="17"/>
  <c r="AS197" i="17"/>
  <c r="BC197" i="17" s="1" a="1"/>
  <c r="BC197" i="17" s="1"/>
  <c r="AP197" i="17"/>
  <c r="AK197" i="17"/>
  <c r="AH197" i="17"/>
  <c r="AC197" i="17"/>
  <c r="AB197" i="17"/>
  <c r="Z197" i="17"/>
  <c r="AP23" i="17"/>
  <c r="AO23" i="17"/>
  <c r="AN23" i="17"/>
  <c r="AL23" i="17"/>
  <c r="AH23" i="17"/>
  <c r="AG23" i="17"/>
  <c r="AF23" i="17"/>
  <c r="AE23" i="17"/>
  <c r="AC23" i="17"/>
  <c r="AB23" i="17"/>
  <c r="AA23" i="17"/>
  <c r="Y23" i="17"/>
  <c r="AM23" i="17"/>
  <c r="AK23" i="17"/>
  <c r="AS23" i="17"/>
  <c r="BB23" i="17" s="1" a="1"/>
  <c r="BB23" i="17" s="1"/>
  <c r="AJ23" i="17"/>
  <c r="AI23" i="17"/>
  <c r="AD23" i="17"/>
  <c r="Z23" i="17"/>
  <c r="AS43" i="17"/>
  <c r="BC43" i="17" s="1" a="1"/>
  <c r="BC43" i="17" s="1"/>
  <c r="AP43" i="17"/>
  <c r="AN43" i="17"/>
  <c r="AE43" i="17"/>
  <c r="AD43" i="17"/>
  <c r="AC43" i="17"/>
  <c r="AB43" i="17"/>
  <c r="Z43" i="17"/>
  <c r="Y43" i="17"/>
  <c r="AM43" i="17"/>
  <c r="AJ43" i="17"/>
  <c r="AI43" i="17"/>
  <c r="AF43" i="17"/>
  <c r="AG43" i="17"/>
  <c r="AA43" i="17"/>
  <c r="AO43" i="17"/>
  <c r="AL43" i="17"/>
  <c r="AK43" i="17"/>
  <c r="AH43" i="17"/>
  <c r="AS288" i="17"/>
  <c r="AP288" i="17"/>
  <c r="AO288" i="17"/>
  <c r="AL288" i="17"/>
  <c r="AG288" i="17"/>
  <c r="AF288" i="17"/>
  <c r="AD288" i="17"/>
  <c r="AC288" i="17"/>
  <c r="AB288" i="17"/>
  <c r="AA288" i="17"/>
  <c r="AN288" i="17"/>
  <c r="AM288" i="17"/>
  <c r="AK288" i="17"/>
  <c r="AJ288" i="17"/>
  <c r="AE288" i="17"/>
  <c r="Z288" i="17"/>
  <c r="Y288" i="17"/>
  <c r="AI288" i="17"/>
  <c r="AH288" i="17"/>
  <c r="AS21" i="17"/>
  <c r="BA21" i="17" s="1" a="1"/>
  <c r="BA21" i="17" s="1"/>
  <c r="AP21" i="17"/>
  <c r="AF21" i="17"/>
  <c r="AE21" i="17"/>
  <c r="AD21" i="17"/>
  <c r="AC21" i="17"/>
  <c r="AA21" i="17"/>
  <c r="Z21" i="17"/>
  <c r="Y21" i="17"/>
  <c r="AN21" i="17"/>
  <c r="AK21" i="17"/>
  <c r="AJ21" i="17"/>
  <c r="AO21" i="17"/>
  <c r="AM21" i="17"/>
  <c r="AL21" i="17"/>
  <c r="AI21" i="17"/>
  <c r="AH21" i="17"/>
  <c r="AG21" i="17"/>
  <c r="AB21" i="17"/>
  <c r="AL342" i="17"/>
  <c r="AK342" i="17"/>
  <c r="AJ342" i="17"/>
  <c r="AG342" i="17"/>
  <c r="AE342" i="17"/>
  <c r="AD342" i="17"/>
  <c r="AC342" i="17"/>
  <c r="AA342" i="17"/>
  <c r="Y342" i="17"/>
  <c r="AS342" i="17"/>
  <c r="BE342" i="17" s="1" a="1"/>
  <c r="BE342" i="17" s="1"/>
  <c r="AP342" i="17"/>
  <c r="AM342" i="17"/>
  <c r="AI342" i="17"/>
  <c r="AO342" i="17"/>
  <c r="AF342" i="17"/>
  <c r="AB342" i="17"/>
  <c r="AN342" i="17"/>
  <c r="AH342" i="17"/>
  <c r="Z342" i="17"/>
  <c r="AF560" i="17"/>
  <c r="AE560" i="17"/>
  <c r="AD560" i="17"/>
  <c r="AC560" i="17"/>
  <c r="AB560" i="17"/>
  <c r="AA560" i="17"/>
  <c r="Z560" i="17"/>
  <c r="AS560" i="17"/>
  <c r="AY560" i="17" s="1" a="1"/>
  <c r="AY560" i="17" s="1"/>
  <c r="AO560" i="17"/>
  <c r="AN560" i="17"/>
  <c r="AK560" i="17"/>
  <c r="AJ560" i="17"/>
  <c r="AI560" i="17"/>
  <c r="AH560" i="17"/>
  <c r="AG560" i="17"/>
  <c r="Y560" i="17"/>
  <c r="AL560" i="17"/>
  <c r="AP560" i="17"/>
  <c r="AM560" i="17"/>
  <c r="AB969" i="17"/>
  <c r="AA969" i="17"/>
  <c r="Z969" i="17"/>
  <c r="Y969" i="17"/>
  <c r="AN969" i="17"/>
  <c r="AP969" i="17"/>
  <c r="AO969" i="17"/>
  <c r="AL969" i="17"/>
  <c r="AJ969" i="17"/>
  <c r="AS969" i="17"/>
  <c r="AW969" i="17" s="1" a="1"/>
  <c r="AW969" i="17" s="1"/>
  <c r="AM969" i="17"/>
  <c r="AK969" i="17"/>
  <c r="AG969" i="17"/>
  <c r="AF969" i="17"/>
  <c r="AD969" i="17"/>
  <c r="AI969" i="17"/>
  <c r="AH969" i="17"/>
  <c r="AC969" i="17"/>
  <c r="AE969" i="17"/>
  <c r="AD65" i="17"/>
  <c r="AC65" i="17"/>
  <c r="AN65" i="17"/>
  <c r="AM65" i="17"/>
  <c r="AL65" i="17"/>
  <c r="AK65" i="17"/>
  <c r="AJ65" i="17"/>
  <c r="AH65" i="17"/>
  <c r="AS65" i="17"/>
  <c r="BB65" i="17" s="1" a="1"/>
  <c r="BB65" i="17" s="1"/>
  <c r="AP65" i="17"/>
  <c r="AO65" i="17"/>
  <c r="AG65" i="17"/>
  <c r="AF65" i="17"/>
  <c r="AE65" i="17"/>
  <c r="AA65" i="17"/>
  <c r="Z65" i="17"/>
  <c r="Y65" i="17"/>
  <c r="AI65" i="17"/>
  <c r="AB65" i="17"/>
  <c r="AK1026" i="17"/>
  <c r="Z1026" i="17"/>
  <c r="AS1026" i="17"/>
  <c r="AY1026" i="17" s="1" a="1"/>
  <c r="AY1026" i="17" s="1"/>
  <c r="AA1026" i="17"/>
  <c r="Y1026" i="17"/>
  <c r="AB1026" i="17"/>
  <c r="AD1026" i="17"/>
  <c r="AN1026" i="17"/>
  <c r="AM1026" i="17"/>
  <c r="AL1026" i="17"/>
  <c r="AI1026" i="17"/>
  <c r="AH1026" i="17"/>
  <c r="AG1026" i="17"/>
  <c r="AF1026" i="17"/>
  <c r="AC1026" i="17"/>
  <c r="AO1026" i="17"/>
  <c r="AJ1026" i="17"/>
  <c r="AE1026" i="17"/>
  <c r="AP1026" i="17"/>
  <c r="AS617" i="17"/>
  <c r="BD617" i="17" s="1" a="1"/>
  <c r="BD617" i="17" s="1"/>
  <c r="AN617" i="17"/>
  <c r="AJ617" i="17"/>
  <c r="AP617" i="17"/>
  <c r="AO617" i="17"/>
  <c r="AM617" i="17"/>
  <c r="AL617" i="17"/>
  <c r="AE617" i="17"/>
  <c r="Z617" i="17"/>
  <c r="AK617" i="17"/>
  <c r="AH617" i="17"/>
  <c r="AG617" i="17"/>
  <c r="AD617" i="17"/>
  <c r="AC617" i="17"/>
  <c r="AB617" i="17"/>
  <c r="AI617" i="17"/>
  <c r="AF617" i="17"/>
  <c r="Y617" i="17"/>
  <c r="AA617" i="17"/>
  <c r="AC341" i="17"/>
  <c r="AB341" i="17"/>
  <c r="AA341" i="17"/>
  <c r="AF341" i="17"/>
  <c r="AE341" i="17"/>
  <c r="AD341" i="17"/>
  <c r="Y341" i="17"/>
  <c r="AG341" i="17"/>
  <c r="Z341" i="17"/>
  <c r="AM341" i="17"/>
  <c r="AK341" i="17"/>
  <c r="AJ341" i="17"/>
  <c r="AI341" i="17"/>
  <c r="AS341" i="17"/>
  <c r="BB341" i="17" s="1" a="1"/>
  <c r="BB341" i="17" s="1"/>
  <c r="AP341" i="17"/>
  <c r="AO341" i="17"/>
  <c r="AN341" i="17"/>
  <c r="AL341" i="17"/>
  <c r="AH341" i="17"/>
  <c r="AM507" i="17"/>
  <c r="AL507" i="17"/>
  <c r="AK507" i="17"/>
  <c r="AJ507" i="17"/>
  <c r="AG507" i="17"/>
  <c r="AS507" i="17"/>
  <c r="AX507" i="17" s="1" a="1"/>
  <c r="AX507" i="17" s="1"/>
  <c r="AP507" i="17"/>
  <c r="AO507" i="17"/>
  <c r="AH507" i="17"/>
  <c r="AF507" i="17"/>
  <c r="AN507" i="17"/>
  <c r="AE507" i="17"/>
  <c r="AD507" i="17"/>
  <c r="AB507" i="17"/>
  <c r="AA507" i="17"/>
  <c r="AI507" i="17"/>
  <c r="Z507" i="17"/>
  <c r="Y507" i="17"/>
  <c r="AC507" i="17"/>
  <c r="AO1077" i="17"/>
  <c r="AC1077" i="17"/>
  <c r="AH1077" i="17"/>
  <c r="Z1077" i="17"/>
  <c r="AN1077" i="17"/>
  <c r="AK1077" i="17"/>
  <c r="AI1077" i="17"/>
  <c r="Y1077" i="17"/>
  <c r="AB1077" i="17"/>
  <c r="AA1077" i="17"/>
  <c r="AS1077" i="17"/>
  <c r="BE1077" i="17" s="1" a="1"/>
  <c r="BE1077" i="17" s="1"/>
  <c r="AL1077" i="17"/>
  <c r="AE1077" i="17"/>
  <c r="AG1077" i="17"/>
  <c r="AF1077" i="17"/>
  <c r="AD1077" i="17"/>
  <c r="AM1077" i="17"/>
  <c r="AJ1077" i="17"/>
  <c r="AP1077" i="17"/>
  <c r="AD306" i="17"/>
  <c r="AC306" i="17"/>
  <c r="AB306" i="17"/>
  <c r="AA306" i="17"/>
  <c r="Z306" i="17"/>
  <c r="AP306" i="17"/>
  <c r="AM306" i="17"/>
  <c r="AI306" i="17"/>
  <c r="AH306" i="17"/>
  <c r="AS306" i="17"/>
  <c r="AX306" i="17" s="1" a="1"/>
  <c r="AX306" i="17" s="1"/>
  <c r="AO306" i="17"/>
  <c r="AK306" i="17"/>
  <c r="AJ306" i="17"/>
  <c r="AG306" i="17"/>
  <c r="AL306" i="17"/>
  <c r="AF306" i="17"/>
  <c r="AN306" i="17"/>
  <c r="AE306" i="17"/>
  <c r="Y306" i="17"/>
  <c r="AS961" i="17"/>
  <c r="AY961" i="17" s="1" a="1"/>
  <c r="AY961" i="17" s="1"/>
  <c r="AP961" i="17"/>
  <c r="AO961" i="17"/>
  <c r="AJ961" i="17"/>
  <c r="AK961" i="17"/>
  <c r="AI961" i="17"/>
  <c r="AH961" i="17"/>
  <c r="AF961" i="17"/>
  <c r="AD961" i="17"/>
  <c r="AN961" i="17"/>
  <c r="AL961" i="17"/>
  <c r="AC961" i="17"/>
  <c r="AB961" i="17"/>
  <c r="Z961" i="17"/>
  <c r="AM961" i="17"/>
  <c r="AG961" i="17"/>
  <c r="AA961" i="17"/>
  <c r="AE961" i="17"/>
  <c r="Y961" i="17"/>
  <c r="AS276" i="17"/>
  <c r="AZ276" i="17" s="1" a="1"/>
  <c r="AZ276" i="17" s="1"/>
  <c r="AN276" i="17"/>
  <c r="AB276" i="17"/>
  <c r="AA276" i="17"/>
  <c r="Y276" i="17"/>
  <c r="AP276" i="17"/>
  <c r="AO276" i="17"/>
  <c r="AM276" i="17"/>
  <c r="AL276" i="17"/>
  <c r="AI276" i="17"/>
  <c r="AH276" i="17"/>
  <c r="AG276" i="17"/>
  <c r="AF276" i="17"/>
  <c r="AE276" i="17"/>
  <c r="Z276" i="17"/>
  <c r="AK276" i="17"/>
  <c r="AJ276" i="17"/>
  <c r="AD276" i="17"/>
  <c r="AC276" i="17"/>
  <c r="AA667" i="17"/>
  <c r="Z667" i="17"/>
  <c r="Y667" i="17"/>
  <c r="AS667" i="17"/>
  <c r="BD667" i="17" s="1" a="1"/>
  <c r="BD667" i="17" s="1"/>
  <c r="AP667" i="17"/>
  <c r="AO667" i="17"/>
  <c r="AL667" i="17"/>
  <c r="AE667" i="17"/>
  <c r="AF667" i="17"/>
  <c r="AD667" i="17"/>
  <c r="AC667" i="17"/>
  <c r="AB667" i="17"/>
  <c r="AK667" i="17"/>
  <c r="AN667" i="17"/>
  <c r="AM667" i="17"/>
  <c r="AJ667" i="17"/>
  <c r="AI667" i="17"/>
  <c r="AG667" i="17"/>
  <c r="AH667" i="17"/>
  <c r="AG241" i="17"/>
  <c r="AF241" i="17"/>
  <c r="AD241" i="17"/>
  <c r="AC241" i="17"/>
  <c r="AB241" i="17"/>
  <c r="AA241" i="17"/>
  <c r="AE241" i="17"/>
  <c r="Z241" i="17"/>
  <c r="Y241" i="17"/>
  <c r="AP241" i="17"/>
  <c r="AI241" i="17"/>
  <c r="AH241" i="17"/>
  <c r="AN241" i="17"/>
  <c r="AM241" i="17"/>
  <c r="AJ241" i="17"/>
  <c r="AS241" i="17"/>
  <c r="AY241" i="17" s="1" a="1"/>
  <c r="AY241" i="17" s="1"/>
  <c r="AO241" i="17"/>
  <c r="AL241" i="17"/>
  <c r="AK241" i="17"/>
  <c r="AD1110" i="17"/>
  <c r="AP1110" i="17"/>
  <c r="AK1110" i="17"/>
  <c r="AO1110" i="17"/>
  <c r="AJ1110" i="17"/>
  <c r="AN1110" i="17"/>
  <c r="AI1110" i="17"/>
  <c r="AS1110" i="17"/>
  <c r="AY1110" i="17" s="1" a="1"/>
  <c r="AY1110" i="17" s="1"/>
  <c r="AM1110" i="17"/>
  <c r="AH1110" i="17"/>
  <c r="AF1110" i="17"/>
  <c r="Z1110" i="17"/>
  <c r="Y1110" i="17"/>
  <c r="AL1110" i="17"/>
  <c r="AC1110" i="17"/>
  <c r="AG1110" i="17"/>
  <c r="AB1110" i="17"/>
  <c r="AA1110" i="17"/>
  <c r="AE1110" i="17"/>
  <c r="AP437" i="17"/>
  <c r="AO437" i="17"/>
  <c r="AL437" i="17"/>
  <c r="AK437" i="17"/>
  <c r="AG437" i="17"/>
  <c r="AF437" i="17"/>
  <c r="AE437" i="17"/>
  <c r="AD437" i="17"/>
  <c r="AC437" i="17"/>
  <c r="AB437" i="17"/>
  <c r="AN437" i="17"/>
  <c r="AM437" i="17"/>
  <c r="AI437" i="17"/>
  <c r="AH437" i="17"/>
  <c r="AA437" i="17"/>
  <c r="AS437" i="17"/>
  <c r="BE437" i="17" s="1" a="1"/>
  <c r="BE437" i="17" s="1"/>
  <c r="AJ437" i="17"/>
  <c r="Z437" i="17"/>
  <c r="Y437" i="17"/>
  <c r="AE679" i="17"/>
  <c r="AF679" i="17"/>
  <c r="AD679" i="17"/>
  <c r="AC679" i="17"/>
  <c r="AA679" i="17"/>
  <c r="AS679" i="17"/>
  <c r="AY679" i="17" s="1" a="1"/>
  <c r="AY679" i="17" s="1"/>
  <c r="AP679" i="17"/>
  <c r="AI679" i="17"/>
  <c r="AO679" i="17"/>
  <c r="AN679" i="17"/>
  <c r="AM679" i="17"/>
  <c r="AL679" i="17"/>
  <c r="AK679" i="17"/>
  <c r="AJ679" i="17"/>
  <c r="AH679" i="17"/>
  <c r="AG679" i="17"/>
  <c r="AB679" i="17"/>
  <c r="Z679" i="17"/>
  <c r="Y679" i="17"/>
  <c r="AF921" i="17"/>
  <c r="AE921" i="17"/>
  <c r="AB921" i="17"/>
  <c r="Z921" i="17"/>
  <c r="AI921" i="17"/>
  <c r="AH921" i="17"/>
  <c r="AG921" i="17"/>
  <c r="AD921" i="17"/>
  <c r="AA921" i="17"/>
  <c r="AJ921" i="17"/>
  <c r="AC921" i="17"/>
  <c r="AM921" i="17"/>
  <c r="AS921" i="17"/>
  <c r="AY921" i="17" s="1" a="1"/>
  <c r="AY921" i="17" s="1"/>
  <c r="AP921" i="17"/>
  <c r="AK921" i="17"/>
  <c r="AO921" i="17"/>
  <c r="AN921" i="17"/>
  <c r="AL921" i="17"/>
  <c r="Y921" i="17"/>
  <c r="AN666" i="17"/>
  <c r="AM666" i="17"/>
  <c r="AL666" i="17"/>
  <c r="AJ666" i="17"/>
  <c r="Y666" i="17"/>
  <c r="AF666" i="17"/>
  <c r="AS666" i="17"/>
  <c r="BC666" i="17" s="1" a="1"/>
  <c r="BC666" i="17" s="1"/>
  <c r="AP666" i="17"/>
  <c r="AO666" i="17"/>
  <c r="AK666" i="17"/>
  <c r="AI666" i="17"/>
  <c r="AH666" i="17"/>
  <c r="AG666" i="17"/>
  <c r="AE666" i="17"/>
  <c r="AB666" i="17"/>
  <c r="AD666" i="17"/>
  <c r="AC666" i="17"/>
  <c r="AA666" i="17"/>
  <c r="Z666" i="17"/>
  <c r="AD908" i="17"/>
  <c r="AS908" i="17"/>
  <c r="BB908" i="17" s="1" a="1"/>
  <c r="BB908" i="17" s="1"/>
  <c r="AP908" i="17"/>
  <c r="AO908" i="17"/>
  <c r="AM908" i="17"/>
  <c r="AN908" i="17"/>
  <c r="AA908" i="17"/>
  <c r="Z908" i="17"/>
  <c r="AF908" i="17"/>
  <c r="AJ908" i="17"/>
  <c r="AI908" i="17"/>
  <c r="AH908" i="17"/>
  <c r="AG908" i="17"/>
  <c r="AC908" i="17"/>
  <c r="AL908" i="17"/>
  <c r="AK908" i="17"/>
  <c r="AE908" i="17"/>
  <c r="AB908" i="17"/>
  <c r="Y908" i="17"/>
  <c r="AE1150" i="17"/>
  <c r="AK1150" i="17"/>
  <c r="AF1150" i="17"/>
  <c r="AD1150" i="17"/>
  <c r="AC1150" i="17"/>
  <c r="AA1150" i="17"/>
  <c r="Y1150" i="17"/>
  <c r="AB1150" i="17"/>
  <c r="AI1150" i="17"/>
  <c r="AH1150" i="17"/>
  <c r="AG1150" i="17"/>
  <c r="AS1150" i="17"/>
  <c r="AY1150" i="17" s="1" a="1"/>
  <c r="AY1150" i="17" s="1"/>
  <c r="AP1150" i="17"/>
  <c r="AN1150" i="17"/>
  <c r="AJ1150" i="17"/>
  <c r="AO1150" i="17"/>
  <c r="AL1150" i="17"/>
  <c r="Z1150" i="17"/>
  <c r="AM1150" i="17"/>
  <c r="Y583" i="17"/>
  <c r="AS583" i="17"/>
  <c r="BC583" i="17" s="1" a="1"/>
  <c r="BC583" i="17" s="1"/>
  <c r="AP583" i="17"/>
  <c r="AO583" i="17"/>
  <c r="AD583" i="17"/>
  <c r="AN583" i="17"/>
  <c r="AM583" i="17"/>
  <c r="AK583" i="17"/>
  <c r="AJ583" i="17"/>
  <c r="AI583" i="17"/>
  <c r="AG583" i="17"/>
  <c r="AF583" i="17"/>
  <c r="AC583" i="17"/>
  <c r="AB583" i="17"/>
  <c r="AA583" i="17"/>
  <c r="AL583" i="17"/>
  <c r="Z583" i="17"/>
  <c r="AH583" i="17"/>
  <c r="AE583" i="17"/>
  <c r="AO825" i="17"/>
  <c r="AN825" i="17"/>
  <c r="AJ825" i="17"/>
  <c r="AI825" i="17"/>
  <c r="Z825" i="17"/>
  <c r="Y825" i="17"/>
  <c r="AD825" i="17"/>
  <c r="AS825" i="17"/>
  <c r="BD825" i="17" s="1" a="1"/>
  <c r="BD825" i="17" s="1"/>
  <c r="AP825" i="17"/>
  <c r="AE825" i="17"/>
  <c r="AM825" i="17"/>
  <c r="AK825" i="17"/>
  <c r="AA825" i="17"/>
  <c r="AL825" i="17"/>
  <c r="AH825" i="17"/>
  <c r="AG825" i="17"/>
  <c r="AF825" i="17"/>
  <c r="AC825" i="17"/>
  <c r="AB825" i="17"/>
  <c r="AM1067" i="17"/>
  <c r="AK1067" i="17"/>
  <c r="AF1067" i="17"/>
  <c r="AN1067" i="17"/>
  <c r="AH1067" i="17"/>
  <c r="AA1067" i="17"/>
  <c r="AB1067" i="17"/>
  <c r="Z1067" i="17"/>
  <c r="Y1067" i="17"/>
  <c r="AC1067" i="17"/>
  <c r="AS1067" i="17"/>
  <c r="BE1067" i="17" s="1" a="1"/>
  <c r="BE1067" i="17" s="1"/>
  <c r="AP1067" i="17"/>
  <c r="AL1067" i="17"/>
  <c r="AI1067" i="17"/>
  <c r="AO1067" i="17"/>
  <c r="AE1067" i="17"/>
  <c r="AJ1067" i="17"/>
  <c r="AG1067" i="17"/>
  <c r="AD1067" i="17"/>
  <c r="AI509" i="17"/>
  <c r="AH509" i="17"/>
  <c r="AG509" i="17"/>
  <c r="AF509" i="17"/>
  <c r="AC509" i="17"/>
  <c r="AS509" i="17"/>
  <c r="BA509" i="17" s="1" a="1"/>
  <c r="BA509" i="17" s="1"/>
  <c r="AP509" i="17"/>
  <c r="AO509" i="17"/>
  <c r="AM509" i="17"/>
  <c r="AL509" i="17"/>
  <c r="AK509" i="17"/>
  <c r="AE509" i="17"/>
  <c r="AD509" i="17"/>
  <c r="AA509" i="17"/>
  <c r="Z509" i="17"/>
  <c r="AB509" i="17"/>
  <c r="Y509" i="17"/>
  <c r="AN509" i="17"/>
  <c r="AJ509" i="17"/>
  <c r="AP751" i="17"/>
  <c r="AO751" i="17"/>
  <c r="AL751" i="17"/>
  <c r="AK751" i="17"/>
  <c r="AJ751" i="17"/>
  <c r="AG751" i="17"/>
  <c r="AE751" i="17"/>
  <c r="AM751" i="17"/>
  <c r="AI751" i="17"/>
  <c r="AH751" i="17"/>
  <c r="AF751" i="17"/>
  <c r="AC751" i="17"/>
  <c r="AB751" i="17"/>
  <c r="AA751" i="17"/>
  <c r="Z751" i="17"/>
  <c r="AN751" i="17"/>
  <c r="AD751" i="17"/>
  <c r="AS751" i="17"/>
  <c r="BD751" i="17" s="1" a="1"/>
  <c r="BD751" i="17" s="1"/>
  <c r="Y751" i="17"/>
  <c r="AS993" i="17"/>
  <c r="AN993" i="17"/>
  <c r="AD993" i="17"/>
  <c r="AC993" i="17"/>
  <c r="AG993" i="17"/>
  <c r="AF993" i="17"/>
  <c r="AE993" i="17"/>
  <c r="AA993" i="17"/>
  <c r="Z993" i="17"/>
  <c r="Y993" i="17"/>
  <c r="AO993" i="17"/>
  <c r="AL993" i="17"/>
  <c r="AH993" i="17"/>
  <c r="AB993" i="17"/>
  <c r="AJ993" i="17"/>
  <c r="AM993" i="17"/>
  <c r="AK993" i="17"/>
  <c r="AI993" i="17"/>
  <c r="AP993" i="17"/>
  <c r="Z228" i="17"/>
  <c r="Y228" i="17"/>
  <c r="AS228" i="17"/>
  <c r="AV228" i="17" s="1" a="1"/>
  <c r="AV228" i="17" s="1"/>
  <c r="AP228" i="17"/>
  <c r="AO228" i="17"/>
  <c r="AM228" i="17"/>
  <c r="AL228" i="17"/>
  <c r="AF228" i="17"/>
  <c r="AE228" i="17"/>
  <c r="AN228" i="17"/>
  <c r="AK228" i="17"/>
  <c r="AI228" i="17"/>
  <c r="AD228" i="17"/>
  <c r="AC228" i="17"/>
  <c r="AJ228" i="17"/>
  <c r="AB228" i="17"/>
  <c r="AA228" i="17"/>
  <c r="AG228" i="17"/>
  <c r="AH228" i="17"/>
  <c r="AM470" i="17"/>
  <c r="AL470" i="17"/>
  <c r="AK470" i="17"/>
  <c r="AJ470" i="17"/>
  <c r="AG470" i="17"/>
  <c r="AF470" i="17"/>
  <c r="AO470" i="17"/>
  <c r="AN470" i="17"/>
  <c r="AI470" i="17"/>
  <c r="AH470" i="17"/>
  <c r="AE470" i="17"/>
  <c r="AD470" i="17"/>
  <c r="AC470" i="17"/>
  <c r="Y470" i="17"/>
  <c r="AP470" i="17"/>
  <c r="AS470" i="17"/>
  <c r="BC470" i="17" s="1" a="1"/>
  <c r="BC470" i="17" s="1"/>
  <c r="AB470" i="17"/>
  <c r="AA470" i="17"/>
  <c r="Z470" i="17"/>
  <c r="AH712" i="17"/>
  <c r="AG712" i="17"/>
  <c r="AD712" i="17"/>
  <c r="AP712" i="17"/>
  <c r="AS712" i="17"/>
  <c r="AZ712" i="17" s="1" a="1"/>
  <c r="AZ712" i="17" s="1"/>
  <c r="Z712" i="17"/>
  <c r="Y712" i="17"/>
  <c r="AO712" i="17"/>
  <c r="AN712" i="17"/>
  <c r="AL712" i="17"/>
  <c r="AF712" i="17"/>
  <c r="AE712" i="17"/>
  <c r="AA712" i="17"/>
  <c r="AI712" i="17"/>
  <c r="AB712" i="17"/>
  <c r="AC712" i="17"/>
  <c r="AM712" i="17"/>
  <c r="AJ712" i="17"/>
  <c r="AK712" i="17"/>
  <c r="AS954" i="17"/>
  <c r="BD954" i="17" s="1" a="1"/>
  <c r="BD954" i="17" s="1"/>
  <c r="AO954" i="17"/>
  <c r="AM954" i="17"/>
  <c r="AJ954" i="17"/>
  <c r="AH954" i="17"/>
  <c r="AG954" i="17"/>
  <c r="AE954" i="17"/>
  <c r="AP954" i="17"/>
  <c r="AL954" i="17"/>
  <c r="AK954" i="17"/>
  <c r="AI954" i="17"/>
  <c r="AF954" i="17"/>
  <c r="AA954" i="17"/>
  <c r="AC954" i="17"/>
  <c r="AB954" i="17"/>
  <c r="Z954" i="17"/>
  <c r="AD954" i="17"/>
  <c r="Y954" i="17"/>
  <c r="AN954" i="17"/>
  <c r="AA743" i="17"/>
  <c r="Z743" i="17"/>
  <c r="AD743" i="17"/>
  <c r="AC743" i="17"/>
  <c r="AB743" i="17"/>
  <c r="Y743" i="17"/>
  <c r="AK743" i="17"/>
  <c r="AJ743" i="17"/>
  <c r="AI743" i="17"/>
  <c r="AH743" i="17"/>
  <c r="AG743" i="17"/>
  <c r="AF743" i="17"/>
  <c r="AE743" i="17"/>
  <c r="AP743" i="17"/>
  <c r="AO743" i="17"/>
  <c r="AS743" i="17"/>
  <c r="AW743" i="17" s="1" a="1"/>
  <c r="AW743" i="17" s="1"/>
  <c r="AN743" i="17"/>
  <c r="AL743" i="17"/>
  <c r="AM743" i="17"/>
  <c r="AN985" i="17"/>
  <c r="AM985" i="17"/>
  <c r="AL985" i="17"/>
  <c r="AK985" i="17"/>
  <c r="AC985" i="17"/>
  <c r="AH985" i="17"/>
  <c r="AG985" i="17"/>
  <c r="AF985" i="17"/>
  <c r="AD985" i="17"/>
  <c r="AB985" i="17"/>
  <c r="AA985" i="17"/>
  <c r="AP985" i="17"/>
  <c r="AO985" i="17"/>
  <c r="AJ985" i="17"/>
  <c r="AE985" i="17"/>
  <c r="Z985" i="17"/>
  <c r="Y985" i="17"/>
  <c r="AI985" i="17"/>
  <c r="AS985" i="17"/>
  <c r="AP150" i="17"/>
  <c r="AO150" i="17"/>
  <c r="AN150" i="17"/>
  <c r="AK150" i="17"/>
  <c r="AS150" i="17"/>
  <c r="BE150" i="17" s="1" a="1"/>
  <c r="BE150" i="17" s="1"/>
  <c r="AM150" i="17"/>
  <c r="AJ150" i="17"/>
  <c r="AD150" i="17"/>
  <c r="AG150" i="17"/>
  <c r="AF150" i="17"/>
  <c r="AE150" i="17"/>
  <c r="AC150" i="17"/>
  <c r="AB150" i="17"/>
  <c r="AA150" i="17"/>
  <c r="Z150" i="17"/>
  <c r="AL150" i="17"/>
  <c r="Y150" i="17"/>
  <c r="AI150" i="17"/>
  <c r="AH150" i="17"/>
  <c r="AG392" i="17"/>
  <c r="AB392" i="17"/>
  <c r="AH392" i="17"/>
  <c r="AF392" i="17"/>
  <c r="AE392" i="17"/>
  <c r="AD392" i="17"/>
  <c r="AC392" i="17"/>
  <c r="AA392" i="17"/>
  <c r="AS392" i="17"/>
  <c r="AZ392" i="17" s="1" a="1"/>
  <c r="AZ392" i="17" s="1"/>
  <c r="AK392" i="17"/>
  <c r="AP392" i="17"/>
  <c r="AL392" i="17"/>
  <c r="AI392" i="17"/>
  <c r="Z392" i="17"/>
  <c r="Y392" i="17"/>
  <c r="AN392" i="17"/>
  <c r="AM392" i="17"/>
  <c r="AO392" i="17"/>
  <c r="AJ392" i="17"/>
  <c r="AS634" i="17"/>
  <c r="BE634" i="17" s="1" a="1"/>
  <c r="BE634" i="17" s="1"/>
  <c r="AP634" i="17"/>
  <c r="AN634" i="17"/>
  <c r="Z634" i="17"/>
  <c r="AH634" i="17"/>
  <c r="Y634" i="17"/>
  <c r="AO634" i="17"/>
  <c r="AM634" i="17"/>
  <c r="AL634" i="17"/>
  <c r="AI634" i="17"/>
  <c r="AG634" i="17"/>
  <c r="AF634" i="17"/>
  <c r="AE634" i="17"/>
  <c r="AD634" i="17"/>
  <c r="AC634" i="17"/>
  <c r="AB634" i="17"/>
  <c r="AA634" i="17"/>
  <c r="AK634" i="17"/>
  <c r="AJ634" i="17"/>
  <c r="AO876" i="17"/>
  <c r="AN876" i="17"/>
  <c r="AM876" i="17"/>
  <c r="AJ876" i="17"/>
  <c r="AL876" i="17"/>
  <c r="AB876" i="17"/>
  <c r="AA876" i="17"/>
  <c r="Y876" i="17"/>
  <c r="AK876" i="17"/>
  <c r="AI876" i="17"/>
  <c r="AH876" i="17"/>
  <c r="AG876" i="17"/>
  <c r="AE876" i="17"/>
  <c r="AS876" i="17"/>
  <c r="BB876" i="17" s="1" a="1"/>
  <c r="BB876" i="17" s="1"/>
  <c r="AP876" i="17"/>
  <c r="AC876" i="17"/>
  <c r="Z876" i="17"/>
  <c r="AF876" i="17"/>
  <c r="AD876" i="17"/>
  <c r="AJ1118" i="17"/>
  <c r="AE1118" i="17"/>
  <c r="AD1118" i="17"/>
  <c r="AH1118" i="17"/>
  <c r="AO1118" i="17"/>
  <c r="AK1118" i="17"/>
  <c r="AP1118" i="17"/>
  <c r="AM1118" i="17"/>
  <c r="AL1118" i="17"/>
  <c r="AI1118" i="17"/>
  <c r="AF1118" i="17"/>
  <c r="AB1118" i="17"/>
  <c r="AS1118" i="17"/>
  <c r="AY1118" i="17" s="1" a="1"/>
  <c r="AY1118" i="17" s="1"/>
  <c r="AN1118" i="17"/>
  <c r="AG1118" i="17"/>
  <c r="Z1118" i="17"/>
  <c r="AA1118" i="17"/>
  <c r="AC1118" i="17"/>
  <c r="Y1118" i="17"/>
  <c r="AC1161" i="17"/>
  <c r="AF1161" i="17"/>
  <c r="AB1161" i="17"/>
  <c r="Z1161" i="17"/>
  <c r="AD1161" i="17"/>
  <c r="AA1161" i="17"/>
  <c r="Y1161" i="17"/>
  <c r="AS1161" i="17"/>
  <c r="AX1161" i="17" s="1" a="1"/>
  <c r="AX1161" i="17" s="1"/>
  <c r="AM1161" i="17"/>
  <c r="AL1161" i="17"/>
  <c r="AI1161" i="17"/>
  <c r="AE1161" i="17"/>
  <c r="AN1161" i="17"/>
  <c r="AK1161" i="17"/>
  <c r="AJ1161" i="17"/>
  <c r="AG1161" i="17"/>
  <c r="AP1161" i="17"/>
  <c r="AO1161" i="17"/>
  <c r="AH1161" i="17"/>
  <c r="AO1143" i="17"/>
  <c r="AI1143" i="17"/>
  <c r="AH1143" i="17"/>
  <c r="AG1143" i="17"/>
  <c r="AE1143" i="17"/>
  <c r="Z1143" i="17"/>
  <c r="Y1143" i="17"/>
  <c r="AP1143" i="17"/>
  <c r="AF1143" i="17"/>
  <c r="AB1143" i="17"/>
  <c r="AL1143" i="17"/>
  <c r="AK1143" i="17"/>
  <c r="AJ1143" i="17"/>
  <c r="AC1143" i="17"/>
  <c r="AA1143" i="17"/>
  <c r="AS1143" i="17"/>
  <c r="BD1143" i="17" s="1" a="1"/>
  <c r="BD1143" i="17" s="1"/>
  <c r="AN1143" i="17"/>
  <c r="AD1143" i="17"/>
  <c r="AM1143" i="17"/>
  <c r="AS988" i="17"/>
  <c r="BE988" i="17" s="1" a="1"/>
  <c r="BE988" i="17" s="1"/>
  <c r="AP988" i="17"/>
  <c r="AM988" i="17"/>
  <c r="AE988" i="17"/>
  <c r="Z988" i="17"/>
  <c r="Y988" i="17"/>
  <c r="AG988" i="17"/>
  <c r="AF988" i="17"/>
  <c r="AD988" i="17"/>
  <c r="AC988" i="17"/>
  <c r="AA988" i="17"/>
  <c r="AO988" i="17"/>
  <c r="AB988" i="17"/>
  <c r="AL988" i="17"/>
  <c r="AK988" i="17"/>
  <c r="AI988" i="17"/>
  <c r="AN988" i="17"/>
  <c r="AJ988" i="17"/>
  <c r="AH988" i="17"/>
  <c r="AS420" i="17"/>
  <c r="AP420" i="17"/>
  <c r="AL420" i="17"/>
  <c r="AD420" i="17"/>
  <c r="AC420" i="17"/>
  <c r="AB420" i="17"/>
  <c r="AA420" i="17"/>
  <c r="Z420" i="17"/>
  <c r="Y420" i="17"/>
  <c r="AM420" i="17"/>
  <c r="AO420" i="17"/>
  <c r="AN420" i="17"/>
  <c r="AI420" i="17"/>
  <c r="AH420" i="17"/>
  <c r="AG420" i="17"/>
  <c r="AF420" i="17"/>
  <c r="AK420" i="17"/>
  <c r="AJ420" i="17"/>
  <c r="AE420" i="17"/>
  <c r="AM152" i="17"/>
  <c r="AL152" i="17"/>
  <c r="AK152" i="17"/>
  <c r="AJ152" i="17"/>
  <c r="AG152" i="17"/>
  <c r="AA152" i="17"/>
  <c r="Z152" i="17"/>
  <c r="Y152" i="17"/>
  <c r="AP152" i="17"/>
  <c r="AO152" i="17"/>
  <c r="AN152" i="17"/>
  <c r="AI152" i="17"/>
  <c r="AH152" i="17"/>
  <c r="AF152" i="17"/>
  <c r="AE152" i="17"/>
  <c r="AD152" i="17"/>
  <c r="AC152" i="17"/>
  <c r="AB152" i="17"/>
  <c r="AS152" i="17"/>
  <c r="BA152" i="17" s="1" a="1"/>
  <c r="BA152" i="17" s="1"/>
  <c r="AA498" i="17"/>
  <c r="Z498" i="17"/>
  <c r="Y498" i="17"/>
  <c r="AP498" i="17"/>
  <c r="AS498" i="17"/>
  <c r="BC498" i="17" s="1" a="1"/>
  <c r="BC498" i="17" s="1"/>
  <c r="AO498" i="17"/>
  <c r="AN498" i="17"/>
  <c r="AL498" i="17"/>
  <c r="AK498" i="17"/>
  <c r="AJ498" i="17"/>
  <c r="AH498" i="17"/>
  <c r="AG498" i="17"/>
  <c r="AE498" i="17"/>
  <c r="AD498" i="17"/>
  <c r="AM498" i="17"/>
  <c r="AI498" i="17"/>
  <c r="AF498" i="17"/>
  <c r="AC498" i="17"/>
  <c r="AB498" i="17"/>
  <c r="AK1123" i="17"/>
  <c r="AA1123" i="17"/>
  <c r="Z1123" i="17"/>
  <c r="AO1123" i="17"/>
  <c r="AM1123" i="17"/>
  <c r="AH1123" i="17"/>
  <c r="AC1123" i="17"/>
  <c r="AS1123" i="17"/>
  <c r="AW1123" i="17" s="1" a="1"/>
  <c r="AW1123" i="17" s="1"/>
  <c r="AP1123" i="17"/>
  <c r="AL1123" i="17"/>
  <c r="AI1123" i="17"/>
  <c r="AN1123" i="17"/>
  <c r="AJ1123" i="17"/>
  <c r="AG1123" i="17"/>
  <c r="Y1123" i="17"/>
  <c r="AF1123" i="17"/>
  <c r="AE1123" i="17"/>
  <c r="AB1123" i="17"/>
  <c r="AD1123" i="17"/>
  <c r="AD51" i="17"/>
  <c r="AC51" i="17"/>
  <c r="AB51" i="17"/>
  <c r="AA51" i="17"/>
  <c r="Z51" i="17"/>
  <c r="AS51" i="17"/>
  <c r="AY51" i="17" s="1" a="1"/>
  <c r="AY51" i="17" s="1"/>
  <c r="AP51" i="17"/>
  <c r="AO51" i="17"/>
  <c r="AN51" i="17"/>
  <c r="AL51" i="17"/>
  <c r="AK51" i="17"/>
  <c r="AJ51" i="17"/>
  <c r="AG51" i="17"/>
  <c r="Y51" i="17"/>
  <c r="AF51" i="17"/>
  <c r="AM51" i="17"/>
  <c r="AI51" i="17"/>
  <c r="AH51" i="17"/>
  <c r="AE51" i="17"/>
  <c r="AS805" i="17"/>
  <c r="BE805" i="17" s="1" a="1"/>
  <c r="BE805" i="17" s="1"/>
  <c r="AN805" i="17"/>
  <c r="AL805" i="17"/>
  <c r="AP805" i="17"/>
  <c r="AK805" i="17"/>
  <c r="AJ805" i="17"/>
  <c r="AI805" i="17"/>
  <c r="AH805" i="17"/>
  <c r="AG805" i="17"/>
  <c r="AF805" i="17"/>
  <c r="AD805" i="17"/>
  <c r="AO805" i="17"/>
  <c r="AM805" i="17"/>
  <c r="AE805" i="17"/>
  <c r="AC805" i="17"/>
  <c r="AB805" i="17"/>
  <c r="AA805" i="17"/>
  <c r="Y805" i="17"/>
  <c r="Z805" i="17"/>
  <c r="AT1258" i="17"/>
  <c r="BK1258" i="17" a="1"/>
  <c r="BK1258" i="17" s="1"/>
  <c r="BF1258" i="17" a="1"/>
  <c r="BF1258" i="17" s="1"/>
  <c r="BL1258" i="17" a="1"/>
  <c r="BL1258" i="17" s="1"/>
  <c r="BJ1258" i="17" a="1"/>
  <c r="BJ1258" i="17" s="1"/>
  <c r="BI1258" i="17" a="1"/>
  <c r="BI1258" i="17" s="1"/>
  <c r="BM1258" i="17" a="1"/>
  <c r="BM1258" i="17" s="1"/>
  <c r="BH1258" i="17" a="1"/>
  <c r="BH1258" i="17" s="1"/>
  <c r="BG1258" i="17" a="1"/>
  <c r="BG1258" i="17" s="1"/>
  <c r="BL1182" i="17" a="1"/>
  <c r="BL1182" i="17" s="1"/>
  <c r="AP283" i="17"/>
  <c r="AO283" i="17"/>
  <c r="AN283" i="17"/>
  <c r="AK283" i="17"/>
  <c r="AH283" i="17"/>
  <c r="AG283" i="17"/>
  <c r="AE283" i="17"/>
  <c r="AD283" i="17"/>
  <c r="AC283" i="17"/>
  <c r="AB283" i="17"/>
  <c r="Z283" i="17"/>
  <c r="Y283" i="17"/>
  <c r="AM283" i="17"/>
  <c r="AL283" i="17"/>
  <c r="AJ283" i="17"/>
  <c r="AI283" i="17"/>
  <c r="AF283" i="17"/>
  <c r="AS283" i="17"/>
  <c r="BD283" i="17" s="1" a="1"/>
  <c r="BD283" i="17" s="1"/>
  <c r="AA283" i="17"/>
  <c r="AB16" i="17"/>
  <c r="AA16" i="17"/>
  <c r="Z16" i="17"/>
  <c r="Y16" i="17"/>
  <c r="AS16" i="17"/>
  <c r="BB16" i="17" s="1" a="1"/>
  <c r="BB16" i="17" s="1"/>
  <c r="AO16" i="17"/>
  <c r="AN16" i="17"/>
  <c r="AM16" i="17"/>
  <c r="AJ16" i="17"/>
  <c r="AG16" i="17"/>
  <c r="AF16" i="17"/>
  <c r="AP16" i="17"/>
  <c r="AL16" i="17"/>
  <c r="AK16" i="17"/>
  <c r="AI16" i="17"/>
  <c r="AH16" i="17"/>
  <c r="AE16" i="17"/>
  <c r="AD16" i="17"/>
  <c r="AC16" i="17"/>
  <c r="AK337" i="17"/>
  <c r="AJ337" i="17"/>
  <c r="AI337" i="17"/>
  <c r="AF337" i="17"/>
  <c r="AA337" i="17"/>
  <c r="Z337" i="17"/>
  <c r="Y337" i="17"/>
  <c r="AS337" i="17"/>
  <c r="AW337" i="17" s="1" a="1"/>
  <c r="AW337" i="17" s="1"/>
  <c r="AO337" i="17"/>
  <c r="AL337" i="17"/>
  <c r="AH337" i="17"/>
  <c r="AP337" i="17"/>
  <c r="AD337" i="17"/>
  <c r="AC337" i="17"/>
  <c r="AN337" i="17"/>
  <c r="AM337" i="17"/>
  <c r="AG337" i="17"/>
  <c r="AE337" i="17"/>
  <c r="AB337" i="17"/>
  <c r="AK900" i="17"/>
  <c r="AJ900" i="17"/>
  <c r="AI900" i="17"/>
  <c r="AH900" i="17"/>
  <c r="AF900" i="17"/>
  <c r="AE900" i="17"/>
  <c r="AD900" i="17"/>
  <c r="AB900" i="17"/>
  <c r="Y900" i="17"/>
  <c r="AP900" i="17"/>
  <c r="AO900" i="17"/>
  <c r="AM900" i="17"/>
  <c r="AG900" i="17"/>
  <c r="AN900" i="17"/>
  <c r="Z900" i="17"/>
  <c r="AA900" i="17"/>
  <c r="AS900" i="17"/>
  <c r="AY900" i="17" s="1" a="1"/>
  <c r="AY900" i="17" s="1"/>
  <c r="AL900" i="17"/>
  <c r="AC900" i="17"/>
  <c r="AP485" i="17"/>
  <c r="AO485" i="17"/>
  <c r="AN485" i="17"/>
  <c r="AM485" i="17"/>
  <c r="AJ485" i="17"/>
  <c r="AI485" i="17"/>
  <c r="AS485" i="17"/>
  <c r="BA485" i="17" s="1" a="1"/>
  <c r="BA485" i="17" s="1"/>
  <c r="AL485" i="17"/>
  <c r="AK485" i="17"/>
  <c r="AH485" i="17"/>
  <c r="AG485" i="17"/>
  <c r="AF485" i="17"/>
  <c r="AC485" i="17"/>
  <c r="AB485" i="17"/>
  <c r="AA485" i="17"/>
  <c r="AD485" i="17"/>
  <c r="Z485" i="17"/>
  <c r="Y485" i="17"/>
  <c r="AE485" i="17"/>
  <c r="AS11" i="17"/>
  <c r="BD11" i="17" s="1" a="1"/>
  <c r="BD11" i="17" s="1"/>
  <c r="AF11" i="17"/>
  <c r="AE11" i="17"/>
  <c r="AD11" i="17"/>
  <c r="AC11" i="17"/>
  <c r="AA11" i="17"/>
  <c r="Z11" i="17"/>
  <c r="Y11" i="17"/>
  <c r="AN11" i="17"/>
  <c r="AK11" i="17"/>
  <c r="AJ11" i="17"/>
  <c r="AM11" i="17"/>
  <c r="AL11" i="17"/>
  <c r="AH11" i="17"/>
  <c r="AG11" i="17"/>
  <c r="AP11" i="17"/>
  <c r="AI11" i="17"/>
  <c r="AB11" i="17"/>
  <c r="AO11" i="17"/>
  <c r="AB428" i="17"/>
  <c r="AA428" i="17"/>
  <c r="Z428" i="17"/>
  <c r="AS428" i="17"/>
  <c r="AH428" i="17"/>
  <c r="AG428" i="17"/>
  <c r="AF428" i="17"/>
  <c r="AE428" i="17"/>
  <c r="AD428" i="17"/>
  <c r="AC428" i="17"/>
  <c r="AP428" i="17"/>
  <c r="AM428" i="17"/>
  <c r="AL428" i="17"/>
  <c r="AO428" i="17"/>
  <c r="AN428" i="17"/>
  <c r="AK428" i="17"/>
  <c r="AJ428" i="17"/>
  <c r="AI428" i="17"/>
  <c r="Y428" i="17"/>
  <c r="AJ1003" i="17"/>
  <c r="AI1003" i="17"/>
  <c r="AH1003" i="17"/>
  <c r="AG1003" i="17"/>
  <c r="AF1003" i="17"/>
  <c r="AE1003" i="17"/>
  <c r="AD1003" i="17"/>
  <c r="AA1003" i="17"/>
  <c r="AO1003" i="17"/>
  <c r="AN1003" i="17"/>
  <c r="AM1003" i="17"/>
  <c r="AK1003" i="17"/>
  <c r="AC1003" i="17"/>
  <c r="AB1003" i="17"/>
  <c r="AP1003" i="17"/>
  <c r="AL1003" i="17"/>
  <c r="Z1003" i="17"/>
  <c r="Y1003" i="17"/>
  <c r="AS1003" i="17"/>
  <c r="AY1003" i="17" s="1" a="1"/>
  <c r="AY1003" i="17" s="1"/>
  <c r="AH548" i="17"/>
  <c r="AG548" i="17"/>
  <c r="AF548" i="17"/>
  <c r="AE548" i="17"/>
  <c r="AD548" i="17"/>
  <c r="AC548" i="17"/>
  <c r="AB548" i="17"/>
  <c r="AP548" i="17"/>
  <c r="Z548" i="17"/>
  <c r="Y548" i="17"/>
  <c r="AO548" i="17"/>
  <c r="AN548" i="17"/>
  <c r="AL548" i="17"/>
  <c r="AK548" i="17"/>
  <c r="AA548" i="17"/>
  <c r="AS548" i="17"/>
  <c r="AX548" i="17" s="1" a="1"/>
  <c r="AX548" i="17" s="1"/>
  <c r="AJ548" i="17"/>
  <c r="AI548" i="17"/>
  <c r="AM548" i="17"/>
  <c r="AI287" i="17"/>
  <c r="AH287" i="17"/>
  <c r="AG287" i="17"/>
  <c r="AF287" i="17"/>
  <c r="AC287" i="17"/>
  <c r="Z287" i="17"/>
  <c r="Y287" i="17"/>
  <c r="AP287" i="17"/>
  <c r="AL287" i="17"/>
  <c r="AO287" i="17"/>
  <c r="AN287" i="17"/>
  <c r="AM287" i="17"/>
  <c r="AK287" i="17"/>
  <c r="AJ287" i="17"/>
  <c r="AE287" i="17"/>
  <c r="AA287" i="17"/>
  <c r="AS287" i="17"/>
  <c r="BC287" i="17" s="1" a="1"/>
  <c r="BC287" i="17" s="1"/>
  <c r="AD287" i="17"/>
  <c r="AB287" i="17"/>
  <c r="AJ455" i="17"/>
  <c r="AI455" i="17"/>
  <c r="AH455" i="17"/>
  <c r="AD455" i="17"/>
  <c r="AC455" i="17"/>
  <c r="AS455" i="17"/>
  <c r="BA455" i="17" s="1" a="1"/>
  <c r="BA455" i="17" s="1"/>
  <c r="AP455" i="17"/>
  <c r="AO455" i="17"/>
  <c r="AN455" i="17"/>
  <c r="AM455" i="17"/>
  <c r="AF455" i="17"/>
  <c r="Z455" i="17"/>
  <c r="AG455" i="17"/>
  <c r="AE455" i="17"/>
  <c r="AB455" i="17"/>
  <c r="AA455" i="17"/>
  <c r="Y455" i="17"/>
  <c r="AL455" i="17"/>
  <c r="AK455" i="17"/>
  <c r="AF824" i="17"/>
  <c r="AE824" i="17"/>
  <c r="AA824" i="17"/>
  <c r="Z824" i="17"/>
  <c r="AN824" i="17"/>
  <c r="AM824" i="17"/>
  <c r="AJ824" i="17"/>
  <c r="AI824" i="17"/>
  <c r="AH824" i="17"/>
  <c r="AG824" i="17"/>
  <c r="AD824" i="17"/>
  <c r="AC824" i="17"/>
  <c r="Y824" i="17"/>
  <c r="AS824" i="17"/>
  <c r="AW824" i="17" s="1" a="1"/>
  <c r="AW824" i="17" s="1"/>
  <c r="AB824" i="17"/>
  <c r="AP824" i="17"/>
  <c r="AO824" i="17"/>
  <c r="AL824" i="17"/>
  <c r="AK824" i="17"/>
  <c r="AE1071" i="17"/>
  <c r="AB1071" i="17"/>
  <c r="AS1071" i="17"/>
  <c r="BD1071" i="17" s="1" a="1"/>
  <c r="BD1071" i="17" s="1"/>
  <c r="AF1071" i="17"/>
  <c r="Y1071" i="17"/>
  <c r="AL1071" i="17"/>
  <c r="AK1071" i="17"/>
  <c r="AJ1071" i="17"/>
  <c r="AP1071" i="17"/>
  <c r="AN1071" i="17"/>
  <c r="AI1071" i="17"/>
  <c r="AM1071" i="17"/>
  <c r="AH1071" i="17"/>
  <c r="AD1071" i="17"/>
  <c r="AO1071" i="17"/>
  <c r="AC1071" i="17"/>
  <c r="AA1071" i="17"/>
  <c r="AG1071" i="17"/>
  <c r="Z1071" i="17"/>
  <c r="AC301" i="17"/>
  <c r="AB301" i="17"/>
  <c r="AA301" i="17"/>
  <c r="Z301" i="17"/>
  <c r="Y301" i="17"/>
  <c r="AO301" i="17"/>
  <c r="AH301" i="17"/>
  <c r="AG301" i="17"/>
  <c r="AE301" i="17"/>
  <c r="AD301" i="17"/>
  <c r="AP301" i="17"/>
  <c r="AN301" i="17"/>
  <c r="AS301" i="17"/>
  <c r="AX301" i="17" s="1" a="1"/>
  <c r="AX301" i="17" s="1"/>
  <c r="AM301" i="17"/>
  <c r="AL301" i="17"/>
  <c r="AK301" i="17"/>
  <c r="AJ301" i="17"/>
  <c r="AI301" i="17"/>
  <c r="AF301" i="17"/>
  <c r="AS271" i="17"/>
  <c r="BA271" i="17" s="1" a="1"/>
  <c r="BA271" i="17" s="1"/>
  <c r="AP271" i="17"/>
  <c r="AM271" i="17"/>
  <c r="AD271" i="17"/>
  <c r="AC271" i="17"/>
  <c r="AA271" i="17"/>
  <c r="Z271" i="17"/>
  <c r="Y271" i="17"/>
  <c r="AF271" i="17"/>
  <c r="AE271" i="17"/>
  <c r="AB271" i="17"/>
  <c r="AL271" i="17"/>
  <c r="AK271" i="17"/>
  <c r="AJ271" i="17"/>
  <c r="AO271" i="17"/>
  <c r="AN271" i="17"/>
  <c r="AI271" i="17"/>
  <c r="AH271" i="17"/>
  <c r="AG271" i="17"/>
  <c r="AF236" i="17"/>
  <c r="AE236" i="17"/>
  <c r="AC236" i="17"/>
  <c r="AB236" i="17"/>
  <c r="AA236" i="17"/>
  <c r="Z236" i="17"/>
  <c r="AM236" i="17"/>
  <c r="AL236" i="17"/>
  <c r="AK236" i="17"/>
  <c r="AJ236" i="17"/>
  <c r="AH236" i="17"/>
  <c r="AG236" i="17"/>
  <c r="AS236" i="17"/>
  <c r="AY236" i="17" s="1" a="1"/>
  <c r="AY236" i="17" s="1"/>
  <c r="AP236" i="17"/>
  <c r="AN236" i="17"/>
  <c r="Y236" i="17"/>
  <c r="AO236" i="17"/>
  <c r="AI236" i="17"/>
  <c r="AD236" i="17"/>
  <c r="AS500" i="17"/>
  <c r="AP500" i="17"/>
  <c r="AM500" i="17"/>
  <c r="AL500" i="17"/>
  <c r="AO500" i="17"/>
  <c r="AN500" i="17"/>
  <c r="AK500" i="17"/>
  <c r="AJ500" i="17"/>
  <c r="AI500" i="17"/>
  <c r="AH500" i="17"/>
  <c r="AF500" i="17"/>
  <c r="AE500" i="17"/>
  <c r="AD500" i="17"/>
  <c r="AB500" i="17"/>
  <c r="AA500" i="17"/>
  <c r="Y500" i="17"/>
  <c r="AG500" i="17"/>
  <c r="AC500" i="17"/>
  <c r="Z500" i="17"/>
  <c r="AN742" i="17"/>
  <c r="AM742" i="17"/>
  <c r="AJ742" i="17"/>
  <c r="AH742" i="17"/>
  <c r="AC742" i="17"/>
  <c r="AB742" i="17"/>
  <c r="AA742" i="17"/>
  <c r="Z742" i="17"/>
  <c r="AP742" i="17"/>
  <c r="AO742" i="17"/>
  <c r="AL742" i="17"/>
  <c r="AK742" i="17"/>
  <c r="AI742" i="17"/>
  <c r="AG742" i="17"/>
  <c r="AF742" i="17"/>
  <c r="Y742" i="17"/>
  <c r="AS742" i="17"/>
  <c r="AE742" i="17"/>
  <c r="AD742" i="17"/>
  <c r="AE984" i="17"/>
  <c r="AD984" i="17"/>
  <c r="AC984" i="17"/>
  <c r="AB984" i="17"/>
  <c r="Z984" i="17"/>
  <c r="AG984" i="17"/>
  <c r="AF984" i="17"/>
  <c r="AA984" i="17"/>
  <c r="AS984" i="17"/>
  <c r="AP984" i="17"/>
  <c r="AN984" i="17"/>
  <c r="AM984" i="17"/>
  <c r="AL984" i="17"/>
  <c r="Y984" i="17"/>
  <c r="AK984" i="17"/>
  <c r="AJ984" i="17"/>
  <c r="AO984" i="17"/>
  <c r="AI984" i="17"/>
  <c r="AH984" i="17"/>
  <c r="AS430" i="17"/>
  <c r="BA430" i="17" s="1" a="1"/>
  <c r="BA430" i="17" s="1"/>
  <c r="AN430" i="17"/>
  <c r="AJ430" i="17"/>
  <c r="AI430" i="17"/>
  <c r="AH430" i="17"/>
  <c r="AG430" i="17"/>
  <c r="AF430" i="17"/>
  <c r="AE430" i="17"/>
  <c r="AA430" i="17"/>
  <c r="Z430" i="17"/>
  <c r="Y430" i="17"/>
  <c r="AP430" i="17"/>
  <c r="AO430" i="17"/>
  <c r="AL430" i="17"/>
  <c r="AK430" i="17"/>
  <c r="AD430" i="17"/>
  <c r="AC430" i="17"/>
  <c r="AB430" i="17"/>
  <c r="AM430" i="17"/>
  <c r="AB672" i="17"/>
  <c r="AA672" i="17"/>
  <c r="Z672" i="17"/>
  <c r="AJ672" i="17"/>
  <c r="AI672" i="17"/>
  <c r="AH672" i="17"/>
  <c r="AG672" i="17"/>
  <c r="AF672" i="17"/>
  <c r="AE672" i="17"/>
  <c r="AD672" i="17"/>
  <c r="AP672" i="17"/>
  <c r="AO672" i="17"/>
  <c r="AL672" i="17"/>
  <c r="AK672" i="17"/>
  <c r="AS672" i="17"/>
  <c r="AW672" i="17" s="1" a="1"/>
  <c r="AW672" i="17" s="1"/>
  <c r="AN672" i="17"/>
  <c r="Y672" i="17"/>
  <c r="AM672" i="17"/>
  <c r="AC672" i="17"/>
  <c r="AN914" i="17"/>
  <c r="AL914" i="17"/>
  <c r="Y914" i="17"/>
  <c r="AS914" i="17"/>
  <c r="AW914" i="17" s="1" a="1"/>
  <c r="AW914" i="17" s="1"/>
  <c r="AG914" i="17"/>
  <c r="AF914" i="17"/>
  <c r="AD914" i="17"/>
  <c r="AA914" i="17"/>
  <c r="Z914" i="17"/>
  <c r="AP914" i="17"/>
  <c r="AO914" i="17"/>
  <c r="AM914" i="17"/>
  <c r="AJ914" i="17"/>
  <c r="AH914" i="17"/>
  <c r="AK914" i="17"/>
  <c r="AI914" i="17"/>
  <c r="AE914" i="17"/>
  <c r="AC914" i="17"/>
  <c r="AB914" i="17"/>
  <c r="AO1156" i="17"/>
  <c r="AK1156" i="17"/>
  <c r="AJ1156" i="17"/>
  <c r="AI1156" i="17"/>
  <c r="AG1156" i="17"/>
  <c r="AP1156" i="17"/>
  <c r="AC1156" i="17"/>
  <c r="Y1156" i="17"/>
  <c r="AS1156" i="17"/>
  <c r="BD1156" i="17" s="1" a="1"/>
  <c r="BD1156" i="17" s="1"/>
  <c r="AL1156" i="17"/>
  <c r="AE1156" i="17"/>
  <c r="AH1156" i="17"/>
  <c r="AF1156" i="17"/>
  <c r="AD1156" i="17"/>
  <c r="AA1156" i="17"/>
  <c r="AM1156" i="17"/>
  <c r="AB1156" i="17"/>
  <c r="Z1156" i="17"/>
  <c r="AN1156" i="17"/>
  <c r="AF501" i="17"/>
  <c r="AE501" i="17"/>
  <c r="AD501" i="17"/>
  <c r="AC501" i="17"/>
  <c r="Z501" i="17"/>
  <c r="Y501" i="17"/>
  <c r="AS501" i="17"/>
  <c r="BA501" i="17" s="1" a="1"/>
  <c r="BA501" i="17" s="1"/>
  <c r="AO501" i="17"/>
  <c r="AN501" i="17"/>
  <c r="AM501" i="17"/>
  <c r="AK501" i="17"/>
  <c r="AJ501" i="17"/>
  <c r="AH501" i="17"/>
  <c r="AG501" i="17"/>
  <c r="AP501" i="17"/>
  <c r="AL501" i="17"/>
  <c r="AI501" i="17"/>
  <c r="AB501" i="17"/>
  <c r="AA501" i="17"/>
  <c r="Y4" i="17"/>
  <c r="AG4" i="17"/>
  <c r="AF4" i="17"/>
  <c r="AE4" i="17"/>
  <c r="AD4" i="17"/>
  <c r="AB4" i="17"/>
  <c r="AA4" i="17"/>
  <c r="Z4" i="17"/>
  <c r="AS4" i="17"/>
  <c r="AZ4" i="17" s="1" a="1"/>
  <c r="AZ4" i="17" s="1"/>
  <c r="AO4" i="17"/>
  <c r="AL4" i="17"/>
  <c r="AK4" i="17"/>
  <c r="AP4" i="17"/>
  <c r="AN4" i="17"/>
  <c r="AC4" i="17"/>
  <c r="AM4" i="17"/>
  <c r="AJ4" i="17"/>
  <c r="AI4" i="17"/>
  <c r="AH4" i="17"/>
  <c r="AH246" i="17"/>
  <c r="AG246" i="17"/>
  <c r="AE246" i="17"/>
  <c r="AD246" i="17"/>
  <c r="AC246" i="17"/>
  <c r="AB246" i="17"/>
  <c r="AS246" i="17"/>
  <c r="AK246" i="17"/>
  <c r="AJ246" i="17"/>
  <c r="AA246" i="17"/>
  <c r="Y246" i="17"/>
  <c r="AP246" i="17"/>
  <c r="AO246" i="17"/>
  <c r="AN246" i="17"/>
  <c r="AM246" i="17"/>
  <c r="AI246" i="17"/>
  <c r="Z246" i="17"/>
  <c r="AL246" i="17"/>
  <c r="AF246" i="17"/>
  <c r="Y488" i="17"/>
  <c r="AS488" i="17"/>
  <c r="AO488" i="17"/>
  <c r="AN488" i="17"/>
  <c r="AM488" i="17"/>
  <c r="AL488" i="17"/>
  <c r="AK488" i="17"/>
  <c r="AJ488" i="17"/>
  <c r="AI488" i="17"/>
  <c r="AH488" i="17"/>
  <c r="AG488" i="17"/>
  <c r="AD488" i="17"/>
  <c r="AC488" i="17"/>
  <c r="AB488" i="17"/>
  <c r="Z488" i="17"/>
  <c r="AP488" i="17"/>
  <c r="AF488" i="17"/>
  <c r="AE488" i="17"/>
  <c r="AA488" i="17"/>
  <c r="AP730" i="17"/>
  <c r="AO730" i="17"/>
  <c r="AL730" i="17"/>
  <c r="AS730" i="17"/>
  <c r="BC730" i="17" s="1" a="1"/>
  <c r="BC730" i="17" s="1"/>
  <c r="AN730" i="17"/>
  <c r="AM730" i="17"/>
  <c r="AJ730" i="17"/>
  <c r="AI730" i="17"/>
  <c r="AH730" i="17"/>
  <c r="AK730" i="17"/>
  <c r="AG730" i="17"/>
  <c r="AF730" i="17"/>
  <c r="AE730" i="17"/>
  <c r="AD730" i="17"/>
  <c r="AC730" i="17"/>
  <c r="AB730" i="17"/>
  <c r="Z730" i="17"/>
  <c r="Y730" i="17"/>
  <c r="AA730" i="17"/>
  <c r="AG972" i="17"/>
  <c r="AF972" i="17"/>
  <c r="AE972" i="17"/>
  <c r="AD972" i="17"/>
  <c r="AH972" i="17"/>
  <c r="AC972" i="17"/>
  <c r="AB972" i="17"/>
  <c r="Z972" i="17"/>
  <c r="AI972" i="17"/>
  <c r="AA972" i="17"/>
  <c r="Y972" i="17"/>
  <c r="AK972" i="17"/>
  <c r="AM972" i="17"/>
  <c r="AJ972" i="17"/>
  <c r="AS972" i="17"/>
  <c r="AZ972" i="17" s="1" a="1"/>
  <c r="AZ972" i="17" s="1"/>
  <c r="AP972" i="17"/>
  <c r="AN972" i="17"/>
  <c r="AO972" i="17"/>
  <c r="AL972" i="17"/>
  <c r="AN66" i="17"/>
  <c r="AM66" i="17"/>
  <c r="AL66" i="17"/>
  <c r="AJ66" i="17"/>
  <c r="AH66" i="17"/>
  <c r="AP66" i="17"/>
  <c r="AO66" i="17"/>
  <c r="AK66" i="17"/>
  <c r="AI66" i="17"/>
  <c r="AF66" i="17"/>
  <c r="AE66" i="17"/>
  <c r="AD66" i="17"/>
  <c r="AC66" i="17"/>
  <c r="AB66" i="17"/>
  <c r="Z66" i="17"/>
  <c r="Y66" i="17"/>
  <c r="AG66" i="17"/>
  <c r="AA66" i="17"/>
  <c r="AS66" i="17"/>
  <c r="BC66" i="17" s="1" a="1"/>
  <c r="BC66" i="17" s="1"/>
  <c r="Z308" i="17"/>
  <c r="Y308" i="17"/>
  <c r="AS308" i="17"/>
  <c r="AV308" i="17" s="1" a="1"/>
  <c r="AV308" i="17" s="1"/>
  <c r="AP308" i="17"/>
  <c r="AM308" i="17"/>
  <c r="AL308" i="17"/>
  <c r="AH308" i="17"/>
  <c r="AG308" i="17"/>
  <c r="AE308" i="17"/>
  <c r="AD308" i="17"/>
  <c r="AC308" i="17"/>
  <c r="AB308" i="17"/>
  <c r="AO308" i="17"/>
  <c r="AJ308" i="17"/>
  <c r="AI308" i="17"/>
  <c r="AF308" i="17"/>
  <c r="AN308" i="17"/>
  <c r="AA308" i="17"/>
  <c r="AK308" i="17"/>
  <c r="AD550" i="17"/>
  <c r="AC550" i="17"/>
  <c r="AB550" i="17"/>
  <c r="AA550" i="17"/>
  <c r="Z550" i="17"/>
  <c r="Y550" i="17"/>
  <c r="AP550" i="17"/>
  <c r="AM550" i="17"/>
  <c r="AL550" i="17"/>
  <c r="AI550" i="17"/>
  <c r="AO550" i="17"/>
  <c r="AN550" i="17"/>
  <c r="AK550" i="17"/>
  <c r="AH550" i="17"/>
  <c r="AE550" i="17"/>
  <c r="AJ550" i="17"/>
  <c r="AG550" i="17"/>
  <c r="AS550" i="17"/>
  <c r="AX550" i="17" s="1" a="1"/>
  <c r="AX550" i="17" s="1"/>
  <c r="AF550" i="17"/>
  <c r="AK792" i="17"/>
  <c r="AJ792" i="17"/>
  <c r="AG792" i="17"/>
  <c r="AE792" i="17"/>
  <c r="AD792" i="17"/>
  <c r="AC792" i="17"/>
  <c r="Z792" i="17"/>
  <c r="Y792" i="17"/>
  <c r="AL792" i="17"/>
  <c r="AM792" i="17"/>
  <c r="AI792" i="17"/>
  <c r="AH792" i="17"/>
  <c r="AF792" i="17"/>
  <c r="AB792" i="17"/>
  <c r="AA792" i="17"/>
  <c r="AO792" i="17"/>
  <c r="AS792" i="17"/>
  <c r="AW792" i="17" s="1" a="1"/>
  <c r="AW792" i="17" s="1"/>
  <c r="AP792" i="17"/>
  <c r="AN792" i="17"/>
  <c r="AL1034" i="17"/>
  <c r="AG1034" i="17"/>
  <c r="AE1034" i="17"/>
  <c r="AS1034" i="17"/>
  <c r="AZ1034" i="17" s="1" a="1"/>
  <c r="AZ1034" i="17" s="1"/>
  <c r="AO1034" i="17"/>
  <c r="AK1034" i="17"/>
  <c r="AJ1034" i="17"/>
  <c r="AI1034" i="17"/>
  <c r="AF1034" i="17"/>
  <c r="AB1034" i="17"/>
  <c r="AA1034" i="17"/>
  <c r="Z1034" i="17"/>
  <c r="Y1034" i="17"/>
  <c r="AN1034" i="17"/>
  <c r="AM1034" i="17"/>
  <c r="AC1034" i="17"/>
  <c r="AH1034" i="17"/>
  <c r="AD1034" i="17"/>
  <c r="AP1034" i="17"/>
  <c r="AC119" i="17"/>
  <c r="AB119" i="17"/>
  <c r="AA119" i="17"/>
  <c r="Z119" i="17"/>
  <c r="Y119" i="17"/>
  <c r="AS119" i="17"/>
  <c r="AW119" i="17" s="1" a="1"/>
  <c r="AW119" i="17" s="1"/>
  <c r="AP119" i="17"/>
  <c r="AM119" i="17"/>
  <c r="AJ119" i="17"/>
  <c r="AO119" i="17"/>
  <c r="AL119" i="17"/>
  <c r="AK119" i="17"/>
  <c r="AI119" i="17"/>
  <c r="AE119" i="17"/>
  <c r="AG119" i="17"/>
  <c r="AD119" i="17"/>
  <c r="AN119" i="17"/>
  <c r="AH119" i="17"/>
  <c r="AF119" i="17"/>
  <c r="AG361" i="17"/>
  <c r="AF361" i="17"/>
  <c r="AE361" i="17"/>
  <c r="AD361" i="17"/>
  <c r="AB361" i="17"/>
  <c r="AS361" i="17"/>
  <c r="AW361" i="17" s="1" a="1"/>
  <c r="AW361" i="17" s="1"/>
  <c r="AP361" i="17"/>
  <c r="AN361" i="17"/>
  <c r="AL361" i="17"/>
  <c r="AO361" i="17"/>
  <c r="AM361" i="17"/>
  <c r="AK361" i="17"/>
  <c r="AJ361" i="17"/>
  <c r="AI361" i="17"/>
  <c r="AA361" i="17"/>
  <c r="Z361" i="17"/>
  <c r="Y361" i="17"/>
  <c r="AC361" i="17"/>
  <c r="AH361" i="17"/>
  <c r="AD603" i="17"/>
  <c r="AC603" i="17"/>
  <c r="AB603" i="17"/>
  <c r="AA603" i="17"/>
  <c r="Y603" i="17"/>
  <c r="AH603" i="17"/>
  <c r="AP603" i="17"/>
  <c r="AO603" i="17"/>
  <c r="AN603" i="17"/>
  <c r="AM603" i="17"/>
  <c r="AL603" i="17"/>
  <c r="AK603" i="17"/>
  <c r="AJ603" i="17"/>
  <c r="AG603" i="17"/>
  <c r="AF603" i="17"/>
  <c r="AE603" i="17"/>
  <c r="AS603" i="17"/>
  <c r="BD603" i="17" s="1" a="1"/>
  <c r="BD603" i="17" s="1"/>
  <c r="AI603" i="17"/>
  <c r="Z603" i="17"/>
  <c r="AS845" i="17"/>
  <c r="BE845" i="17" s="1" a="1"/>
  <c r="BE845" i="17" s="1"/>
  <c r="AP845" i="17"/>
  <c r="AN845" i="17"/>
  <c r="AM845" i="17"/>
  <c r="AO845" i="17"/>
  <c r="AL845" i="17"/>
  <c r="AJ845" i="17"/>
  <c r="AH845" i="17"/>
  <c r="AG845" i="17"/>
  <c r="AF845" i="17"/>
  <c r="AD845" i="17"/>
  <c r="AC845" i="17"/>
  <c r="AK845" i="17"/>
  <c r="Z845" i="17"/>
  <c r="AI845" i="17"/>
  <c r="AE845" i="17"/>
  <c r="AB845" i="17"/>
  <c r="AA845" i="17"/>
  <c r="Y845" i="17"/>
  <c r="AS1087" i="17"/>
  <c r="AV1087" i="17" s="1" a="1"/>
  <c r="AV1087" i="17" s="1"/>
  <c r="AP1087" i="17"/>
  <c r="AO1087" i="17"/>
  <c r="AL1087" i="17"/>
  <c r="AH1087" i="17"/>
  <c r="AC1087" i="17"/>
  <c r="Z1087" i="17"/>
  <c r="AB1087" i="17"/>
  <c r="AA1087" i="17"/>
  <c r="Y1087" i="17"/>
  <c r="AN1087" i="17"/>
  <c r="AK1087" i="17"/>
  <c r="AI1087" i="17"/>
  <c r="AM1087" i="17"/>
  <c r="AG1087" i="17"/>
  <c r="AF1087" i="17"/>
  <c r="AJ1087" i="17"/>
  <c r="AE1087" i="17"/>
  <c r="AD1087" i="17"/>
  <c r="AP203" i="17"/>
  <c r="AN203" i="17"/>
  <c r="AL203" i="17"/>
  <c r="AK203" i="17"/>
  <c r="AC203" i="17"/>
  <c r="AB203" i="17"/>
  <c r="AA203" i="17"/>
  <c r="Z203" i="17"/>
  <c r="AS203" i="17"/>
  <c r="AY203" i="17" s="1" a="1"/>
  <c r="AY203" i="17" s="1"/>
  <c r="AO203" i="17"/>
  <c r="AJ203" i="17"/>
  <c r="AI203" i="17"/>
  <c r="AH203" i="17"/>
  <c r="AG203" i="17"/>
  <c r="AE203" i="17"/>
  <c r="AF203" i="17"/>
  <c r="AD203" i="17"/>
  <c r="AM203" i="17"/>
  <c r="Y203" i="17"/>
  <c r="AA445" i="17"/>
  <c r="Z445" i="17"/>
  <c r="Y445" i="17"/>
  <c r="AS445" i="17"/>
  <c r="AM445" i="17"/>
  <c r="AI445" i="17"/>
  <c r="AP445" i="17"/>
  <c r="AO445" i="17"/>
  <c r="AN445" i="17"/>
  <c r="AL445" i="17"/>
  <c r="AK445" i="17"/>
  <c r="AJ445" i="17"/>
  <c r="AE445" i="17"/>
  <c r="AD445" i="17"/>
  <c r="AC445" i="17"/>
  <c r="AB445" i="17"/>
  <c r="AH445" i="17"/>
  <c r="AG445" i="17"/>
  <c r="AF445" i="17"/>
  <c r="AK687" i="17"/>
  <c r="AE687" i="17"/>
  <c r="AS687" i="17"/>
  <c r="BB687" i="17" s="1" a="1"/>
  <c r="BB687" i="17" s="1"/>
  <c r="AP687" i="17"/>
  <c r="AM687" i="17"/>
  <c r="AL687" i="17"/>
  <c r="AJ687" i="17"/>
  <c r="AI687" i="17"/>
  <c r="AH687" i="17"/>
  <c r="AG687" i="17"/>
  <c r="AF687" i="17"/>
  <c r="AD687" i="17"/>
  <c r="AA687" i="17"/>
  <c r="AC687" i="17"/>
  <c r="AO687" i="17"/>
  <c r="AN687" i="17"/>
  <c r="AB687" i="17"/>
  <c r="Z687" i="17"/>
  <c r="Y687" i="17"/>
  <c r="AL929" i="17"/>
  <c r="AK929" i="17"/>
  <c r="AH929" i="17"/>
  <c r="AF929" i="17"/>
  <c r="AC929" i="17"/>
  <c r="AA929" i="17"/>
  <c r="Z929" i="17"/>
  <c r="AS929" i="17"/>
  <c r="BA929" i="17" s="1" a="1"/>
  <c r="BA929" i="17" s="1"/>
  <c r="AJ929" i="17"/>
  <c r="AI929" i="17"/>
  <c r="AE929" i="17"/>
  <c r="Y929" i="17"/>
  <c r="AO929" i="17"/>
  <c r="AM929" i="17"/>
  <c r="AG929" i="17"/>
  <c r="AD929" i="17"/>
  <c r="AB929" i="17"/>
  <c r="AP929" i="17"/>
  <c r="AN929" i="17"/>
  <c r="AS1092" i="17"/>
  <c r="BB1092" i="17" s="1" a="1"/>
  <c r="BB1092" i="17" s="1"/>
  <c r="AM1092" i="17"/>
  <c r="AL1092" i="17"/>
  <c r="Z1092" i="17"/>
  <c r="AN1092" i="17"/>
  <c r="AC1092" i="17"/>
  <c r="Y1092" i="17"/>
  <c r="AP1092" i="17"/>
  <c r="AE1092" i="17"/>
  <c r="AD1092" i="17"/>
  <c r="AB1092" i="17"/>
  <c r="AO1092" i="17"/>
  <c r="AJ1092" i="17"/>
  <c r="AG1092" i="17"/>
  <c r="AH1092" i="17"/>
  <c r="AF1092" i="17"/>
  <c r="AA1092" i="17"/>
  <c r="AK1092" i="17"/>
  <c r="AI1092" i="17"/>
  <c r="AK683" i="17"/>
  <c r="AJ683" i="17"/>
  <c r="AI683" i="17"/>
  <c r="AG683" i="17"/>
  <c r="AD683" i="17"/>
  <c r="AE683" i="17"/>
  <c r="AC683" i="17"/>
  <c r="AB683" i="17"/>
  <c r="AA683" i="17"/>
  <c r="Z683" i="17"/>
  <c r="Y683" i="17"/>
  <c r="AN683" i="17"/>
  <c r="AL683" i="17"/>
  <c r="AH683" i="17"/>
  <c r="AS683" i="17"/>
  <c r="AZ683" i="17" s="1" a="1"/>
  <c r="AZ683" i="17" s="1"/>
  <c r="AO683" i="17"/>
  <c r="AP683" i="17"/>
  <c r="AM683" i="17"/>
  <c r="AF683" i="17"/>
  <c r="AH1011" i="17"/>
  <c r="AD1011" i="17"/>
  <c r="AO1011" i="17"/>
  <c r="AN1011" i="17"/>
  <c r="AM1011" i="17"/>
  <c r="AL1011" i="17"/>
  <c r="AI1011" i="17"/>
  <c r="AA1011" i="17"/>
  <c r="Z1011" i="17"/>
  <c r="AS1011" i="17"/>
  <c r="AV1011" i="17" s="1" a="1"/>
  <c r="AV1011" i="17" s="1"/>
  <c r="AP1011" i="17"/>
  <c r="AF1011" i="17"/>
  <c r="AB1011" i="17"/>
  <c r="AK1011" i="17"/>
  <c r="AG1011" i="17"/>
  <c r="AE1011" i="17"/>
  <c r="AC1011" i="17"/>
  <c r="Y1011" i="17"/>
  <c r="AJ1011" i="17"/>
  <c r="AI397" i="17"/>
  <c r="AH397" i="17"/>
  <c r="AG397" i="17"/>
  <c r="AC397" i="17"/>
  <c r="AM397" i="17"/>
  <c r="AL397" i="17"/>
  <c r="AK397" i="17"/>
  <c r="AJ397" i="17"/>
  <c r="AF397" i="17"/>
  <c r="AE397" i="17"/>
  <c r="AS397" i="17"/>
  <c r="BA397" i="17" s="1" a="1"/>
  <c r="BA397" i="17" s="1"/>
  <c r="AN397" i="17"/>
  <c r="AD397" i="17"/>
  <c r="AB397" i="17"/>
  <c r="AA397" i="17"/>
  <c r="AP397" i="17"/>
  <c r="AO397" i="17"/>
  <c r="Z397" i="17"/>
  <c r="Y397" i="17"/>
  <c r="AN609" i="17"/>
  <c r="AM609" i="17"/>
  <c r="AL609" i="17"/>
  <c r="AK609" i="17"/>
  <c r="AH609" i="17"/>
  <c r="AD609" i="17"/>
  <c r="AC609" i="17"/>
  <c r="AB609" i="17"/>
  <c r="AA609" i="17"/>
  <c r="Z609" i="17"/>
  <c r="Y609" i="17"/>
  <c r="AJ609" i="17"/>
  <c r="AF609" i="17"/>
  <c r="AS609" i="17"/>
  <c r="BC609" i="17" s="1" a="1"/>
  <c r="BC609" i="17" s="1"/>
  <c r="AO609" i="17"/>
  <c r="AI609" i="17"/>
  <c r="AG609" i="17"/>
  <c r="AP609" i="17"/>
  <c r="AE609" i="17"/>
  <c r="AM166" i="17"/>
  <c r="AG166" i="17"/>
  <c r="AF166" i="17"/>
  <c r="AE166" i="17"/>
  <c r="AD166" i="17"/>
  <c r="AB166" i="17"/>
  <c r="AA166" i="17"/>
  <c r="AS166" i="17"/>
  <c r="AK166" i="17"/>
  <c r="AP166" i="17"/>
  <c r="AO166" i="17"/>
  <c r="AN166" i="17"/>
  <c r="AI166" i="17"/>
  <c r="AH166" i="17"/>
  <c r="AL166" i="17"/>
  <c r="Z166" i="17"/>
  <c r="AJ166" i="17"/>
  <c r="AC166" i="17"/>
  <c r="Y166" i="17"/>
  <c r="AD1145" i="17"/>
  <c r="AO1145" i="17"/>
  <c r="AP1145" i="17"/>
  <c r="AN1145" i="17"/>
  <c r="AM1145" i="17"/>
  <c r="AK1145" i="17"/>
  <c r="AL1145" i="17"/>
  <c r="AI1145" i="17"/>
  <c r="AJ1145" i="17"/>
  <c r="AF1145" i="17"/>
  <c r="AB1145" i="17"/>
  <c r="AA1145" i="17"/>
  <c r="Z1145" i="17"/>
  <c r="AC1145" i="17"/>
  <c r="Y1145" i="17"/>
  <c r="AH1145" i="17"/>
  <c r="AE1145" i="17"/>
  <c r="AS1145" i="17"/>
  <c r="AV1145" i="17" s="1" a="1"/>
  <c r="AV1145" i="17" s="1"/>
  <c r="AG1145" i="17"/>
  <c r="AI56" i="17"/>
  <c r="Y56" i="17"/>
  <c r="AS56" i="17"/>
  <c r="AP56" i="17"/>
  <c r="AD56" i="17"/>
  <c r="AC56" i="17"/>
  <c r="AB56" i="17"/>
  <c r="AA56" i="17"/>
  <c r="AM56" i="17"/>
  <c r="AJ56" i="17"/>
  <c r="AH56" i="17"/>
  <c r="AE56" i="17"/>
  <c r="AO56" i="17"/>
  <c r="AN56" i="17"/>
  <c r="AL56" i="17"/>
  <c r="AK56" i="17"/>
  <c r="AG56" i="17"/>
  <c r="AF56" i="17"/>
  <c r="Z56" i="17"/>
  <c r="AP728" i="17"/>
  <c r="AS728" i="17"/>
  <c r="BA728" i="17" s="1" a="1"/>
  <c r="BA728" i="17" s="1"/>
  <c r="AO728" i="17"/>
  <c r="AN728" i="17"/>
  <c r="AM728" i="17"/>
  <c r="AD728" i="17"/>
  <c r="AC728" i="17"/>
  <c r="AB728" i="17"/>
  <c r="AA728" i="17"/>
  <c r="Z728" i="17"/>
  <c r="Y728" i="17"/>
  <c r="AJ728" i="17"/>
  <c r="AI728" i="17"/>
  <c r="AH728" i="17"/>
  <c r="AG728" i="17"/>
  <c r="AF728" i="17"/>
  <c r="AE728" i="17"/>
  <c r="AK728" i="17"/>
  <c r="AL728" i="17"/>
  <c r="AP278" i="17"/>
  <c r="AO278" i="17"/>
  <c r="AN278" i="17"/>
  <c r="AM278" i="17"/>
  <c r="AJ278" i="17"/>
  <c r="AK278" i="17"/>
  <c r="AI278" i="17"/>
  <c r="AG278" i="17"/>
  <c r="AF278" i="17"/>
  <c r="AE278" i="17"/>
  <c r="AD278" i="17"/>
  <c r="AS278" i="17"/>
  <c r="AX278" i="17" s="1" a="1"/>
  <c r="AX278" i="17" s="1"/>
  <c r="AL278" i="17"/>
  <c r="AH278" i="17"/>
  <c r="AC278" i="17"/>
  <c r="AB278" i="17"/>
  <c r="AA278" i="17"/>
  <c r="Z278" i="17"/>
  <c r="Y278" i="17"/>
  <c r="AG1159" i="17"/>
  <c r="AB1159" i="17"/>
  <c r="AP1159" i="17"/>
  <c r="AN1159" i="17"/>
  <c r="AC1159" i="17"/>
  <c r="AA1159" i="17"/>
  <c r="Z1159" i="17"/>
  <c r="AS1159" i="17"/>
  <c r="BA1159" i="17" s="1" a="1"/>
  <c r="BA1159" i="17" s="1"/>
  <c r="AI1159" i="17"/>
  <c r="AK1159" i="17"/>
  <c r="AO1159" i="17"/>
  <c r="AJ1159" i="17"/>
  <c r="AL1159" i="17"/>
  <c r="AE1159" i="17"/>
  <c r="AD1159" i="17"/>
  <c r="AF1159" i="17"/>
  <c r="AM1159" i="17"/>
  <c r="AH1159" i="17"/>
  <c r="Y1159" i="17"/>
  <c r="AA894" i="17"/>
  <c r="Z894" i="17"/>
  <c r="Y894" i="17"/>
  <c r="AS894" i="17"/>
  <c r="AW894" i="17" s="1" a="1"/>
  <c r="AW894" i="17" s="1"/>
  <c r="AE894" i="17"/>
  <c r="AD894" i="17"/>
  <c r="AB894" i="17"/>
  <c r="AJ894" i="17"/>
  <c r="AI894" i="17"/>
  <c r="AG894" i="17"/>
  <c r="AC894" i="17"/>
  <c r="AM894" i="17"/>
  <c r="AF894" i="17"/>
  <c r="AO894" i="17"/>
  <c r="AN894" i="17"/>
  <c r="AL894" i="17"/>
  <c r="AK894" i="17"/>
  <c r="AH894" i="17"/>
  <c r="AP894" i="17"/>
  <c r="AM417" i="17"/>
  <c r="AL417" i="17"/>
  <c r="AK417" i="17"/>
  <c r="AG417" i="17"/>
  <c r="AA417" i="17"/>
  <c r="Z417" i="17"/>
  <c r="Y417" i="17"/>
  <c r="AS417" i="17"/>
  <c r="BB417" i="17" s="1" a="1"/>
  <c r="BB417" i="17" s="1"/>
  <c r="AN417" i="17"/>
  <c r="AJ417" i="17"/>
  <c r="AI417" i="17"/>
  <c r="AH417" i="17"/>
  <c r="AC417" i="17"/>
  <c r="AB417" i="17"/>
  <c r="AP417" i="17"/>
  <c r="AO417" i="17"/>
  <c r="AF417" i="17"/>
  <c r="AE417" i="17"/>
  <c r="AD417" i="17"/>
  <c r="Z997" i="17"/>
  <c r="AO997" i="17"/>
  <c r="AN997" i="17"/>
  <c r="AM997" i="17"/>
  <c r="AL997" i="17"/>
  <c r="AI997" i="17"/>
  <c r="AK997" i="17"/>
  <c r="AJ997" i="17"/>
  <c r="AH997" i="17"/>
  <c r="AF997" i="17"/>
  <c r="AE997" i="17"/>
  <c r="AD997" i="17"/>
  <c r="Y997" i="17"/>
  <c r="AG997" i="17"/>
  <c r="AS997" i="17"/>
  <c r="AV997" i="17" s="1" a="1"/>
  <c r="AV997" i="17" s="1"/>
  <c r="AP997" i="17"/>
  <c r="AC997" i="17"/>
  <c r="AB997" i="17"/>
  <c r="AA997" i="17"/>
  <c r="AS542" i="17"/>
  <c r="AV542" i="17" s="1" a="1"/>
  <c r="AV542" i="17" s="1"/>
  <c r="AP542" i="17"/>
  <c r="AO542" i="17"/>
  <c r="AN542" i="17"/>
  <c r="AJ542" i="17"/>
  <c r="AM542" i="17"/>
  <c r="AL542" i="17"/>
  <c r="AI542" i="17"/>
  <c r="AF542" i="17"/>
  <c r="AE542" i="17"/>
  <c r="AC542" i="17"/>
  <c r="AB542" i="17"/>
  <c r="AK542" i="17"/>
  <c r="AH542" i="17"/>
  <c r="AG542" i="17"/>
  <c r="AA542" i="17"/>
  <c r="Z542" i="17"/>
  <c r="AD542" i="17"/>
  <c r="Y542" i="17"/>
  <c r="AM1014" i="17"/>
  <c r="AO1014" i="17"/>
  <c r="AN1014" i="17"/>
  <c r="AL1014" i="17"/>
  <c r="AD1014" i="17"/>
  <c r="AC1014" i="17"/>
  <c r="AB1014" i="17"/>
  <c r="AA1014" i="17"/>
  <c r="Z1014" i="17"/>
  <c r="Y1014" i="17"/>
  <c r="AS1014" i="17"/>
  <c r="BE1014" i="17" s="1" a="1"/>
  <c r="BE1014" i="17" s="1"/>
  <c r="AI1014" i="17"/>
  <c r="AG1014" i="17"/>
  <c r="AF1014" i="17"/>
  <c r="AE1014" i="17"/>
  <c r="AP1014" i="17"/>
  <c r="AK1014" i="17"/>
  <c r="AH1014" i="17"/>
  <c r="AJ1014" i="17"/>
  <c r="AE267" i="17"/>
  <c r="AD267" i="17"/>
  <c r="AC267" i="17"/>
  <c r="AB267" i="17"/>
  <c r="Y267" i="17"/>
  <c r="AK267" i="17"/>
  <c r="AJ267" i="17"/>
  <c r="AH267" i="17"/>
  <c r="AG267" i="17"/>
  <c r="AF267" i="17"/>
  <c r="AA267" i="17"/>
  <c r="AO267" i="17"/>
  <c r="AN267" i="17"/>
  <c r="AM267" i="17"/>
  <c r="AL267" i="17"/>
  <c r="AI267" i="17"/>
  <c r="Z267" i="17"/>
  <c r="AS267" i="17"/>
  <c r="AY267" i="17" s="1" a="1"/>
  <c r="AY267" i="17" s="1"/>
  <c r="AP267" i="17"/>
  <c r="Y281" i="17"/>
  <c r="AS281" i="17"/>
  <c r="AV281" i="17" s="1" a="1"/>
  <c r="AV281" i="17" s="1"/>
  <c r="AO281" i="17"/>
  <c r="Z281" i="17"/>
  <c r="AF281" i="17"/>
  <c r="AE281" i="17"/>
  <c r="AD281" i="17"/>
  <c r="AC281" i="17"/>
  <c r="AB281" i="17"/>
  <c r="AA281" i="17"/>
  <c r="AP281" i="17"/>
  <c r="AL281" i="17"/>
  <c r="AK281" i="17"/>
  <c r="AJ281" i="17"/>
  <c r="AN281" i="17"/>
  <c r="AM281" i="17"/>
  <c r="AI281" i="17"/>
  <c r="AH281" i="17"/>
  <c r="AG281" i="17"/>
  <c r="AE187" i="17"/>
  <c r="AD187" i="17"/>
  <c r="AM187" i="17"/>
  <c r="AL187" i="17"/>
  <c r="AK187" i="17"/>
  <c r="AJ187" i="17"/>
  <c r="AH187" i="17"/>
  <c r="AG187" i="17"/>
  <c r="Y187" i="17"/>
  <c r="AF187" i="17"/>
  <c r="AC187" i="17"/>
  <c r="AB187" i="17"/>
  <c r="AA187" i="17"/>
  <c r="Z187" i="17"/>
  <c r="AI187" i="17"/>
  <c r="AS187" i="17"/>
  <c r="BA187" i="17" s="1" a="1"/>
  <c r="BA187" i="17" s="1"/>
  <c r="AP187" i="17"/>
  <c r="AN187" i="17"/>
  <c r="AO187" i="17"/>
  <c r="AB816" i="17"/>
  <c r="AL816" i="17"/>
  <c r="AK816" i="17"/>
  <c r="AH816" i="17"/>
  <c r="AG816" i="17"/>
  <c r="AF816" i="17"/>
  <c r="AE816" i="17"/>
  <c r="AC816" i="17"/>
  <c r="Z816" i="17"/>
  <c r="AP816" i="17"/>
  <c r="AD816" i="17"/>
  <c r="AA816" i="17"/>
  <c r="Y816" i="17"/>
  <c r="AS816" i="17"/>
  <c r="AN816" i="17"/>
  <c r="AM816" i="17"/>
  <c r="AI816" i="17"/>
  <c r="AO816" i="17"/>
  <c r="AJ816" i="17"/>
  <c r="AD1035" i="17"/>
  <c r="Y1035" i="17"/>
  <c r="Z1035" i="17"/>
  <c r="AS1035" i="17"/>
  <c r="AX1035" i="17" s="1" a="1"/>
  <c r="AX1035" i="17" s="1"/>
  <c r="AP1035" i="17"/>
  <c r="AN1035" i="17"/>
  <c r="AC1035" i="17"/>
  <c r="AB1035" i="17"/>
  <c r="AA1035" i="17"/>
  <c r="AI1035" i="17"/>
  <c r="AH1035" i="17"/>
  <c r="AG1035" i="17"/>
  <c r="AF1035" i="17"/>
  <c r="AE1035" i="17"/>
  <c r="AM1035" i="17"/>
  <c r="AL1035" i="17"/>
  <c r="AJ1035" i="17"/>
  <c r="AO1035" i="17"/>
  <c r="AK1035" i="17"/>
  <c r="AM626" i="17"/>
  <c r="AL626" i="17"/>
  <c r="AK626" i="17"/>
  <c r="AJ626" i="17"/>
  <c r="AI626" i="17"/>
  <c r="AG626" i="17"/>
  <c r="AF626" i="17"/>
  <c r="AD626" i="17"/>
  <c r="AC626" i="17"/>
  <c r="AB626" i="17"/>
  <c r="Y626" i="17"/>
  <c r="AS626" i="17"/>
  <c r="BA626" i="17" s="1" a="1"/>
  <c r="BA626" i="17" s="1"/>
  <c r="AP626" i="17"/>
  <c r="AH626" i="17"/>
  <c r="AE626" i="17"/>
  <c r="AA626" i="17"/>
  <c r="Z626" i="17"/>
  <c r="AN626" i="17"/>
  <c r="AO626" i="17"/>
  <c r="AB459" i="17"/>
  <c r="AA459" i="17"/>
  <c r="Z459" i="17"/>
  <c r="AS459" i="17"/>
  <c r="AW459" i="17" s="1" a="1"/>
  <c r="AW459" i="17" s="1"/>
  <c r="AJ459" i="17"/>
  <c r="AI459" i="17"/>
  <c r="AH459" i="17"/>
  <c r="AG459" i="17"/>
  <c r="AF459" i="17"/>
  <c r="AE459" i="17"/>
  <c r="AD459" i="17"/>
  <c r="AP459" i="17"/>
  <c r="AO459" i="17"/>
  <c r="AK459" i="17"/>
  <c r="AC459" i="17"/>
  <c r="Y459" i="17"/>
  <c r="AN459" i="17"/>
  <c r="AM459" i="17"/>
  <c r="AL459" i="17"/>
  <c r="AE701" i="17"/>
  <c r="AD701" i="17"/>
  <c r="AC701" i="17"/>
  <c r="AB701" i="17"/>
  <c r="Z701" i="17"/>
  <c r="Y701" i="17"/>
  <c r="AO701" i="17"/>
  <c r="AN701" i="17"/>
  <c r="AM701" i="17"/>
  <c r="AK701" i="17"/>
  <c r="AH701" i="17"/>
  <c r="AS701" i="17"/>
  <c r="BC701" i="17" s="1" a="1"/>
  <c r="BC701" i="17" s="1"/>
  <c r="AL701" i="17"/>
  <c r="AJ701" i="17"/>
  <c r="AI701" i="17"/>
  <c r="AG701" i="17"/>
  <c r="AA701" i="17"/>
  <c r="AP701" i="17"/>
  <c r="AF701" i="17"/>
  <c r="AF943" i="17"/>
  <c r="AE943" i="17"/>
  <c r="AD943" i="17"/>
  <c r="AB943" i="17"/>
  <c r="Z943" i="17"/>
  <c r="AI943" i="17"/>
  <c r="AG943" i="17"/>
  <c r="AC943" i="17"/>
  <c r="Y943" i="17"/>
  <c r="AH943" i="17"/>
  <c r="AA943" i="17"/>
  <c r="AS943" i="17"/>
  <c r="AV943" i="17" s="1" a="1"/>
  <c r="AV943" i="17" s="1"/>
  <c r="AM943" i="17"/>
  <c r="AP943" i="17"/>
  <c r="AO943" i="17"/>
  <c r="AN943" i="17"/>
  <c r="AK943" i="17"/>
  <c r="AL943" i="17"/>
  <c r="AJ943" i="17"/>
  <c r="AJ446" i="17"/>
  <c r="AI446" i="17"/>
  <c r="AH446" i="17"/>
  <c r="AG446" i="17"/>
  <c r="AF446" i="17"/>
  <c r="AE446" i="17"/>
  <c r="AD446" i="17"/>
  <c r="Z446" i="17"/>
  <c r="AS446" i="17"/>
  <c r="BE446" i="17" s="1" a="1"/>
  <c r="BE446" i="17" s="1"/>
  <c r="AN446" i="17"/>
  <c r="AM446" i="17"/>
  <c r="AL446" i="17"/>
  <c r="AK446" i="17"/>
  <c r="AC446" i="17"/>
  <c r="AB446" i="17"/>
  <c r="AO446" i="17"/>
  <c r="AA446" i="17"/>
  <c r="Y446" i="17"/>
  <c r="AP446" i="17"/>
  <c r="AN688" i="17"/>
  <c r="AS688" i="17"/>
  <c r="BE688" i="17" s="1" a="1"/>
  <c r="BE688" i="17" s="1"/>
  <c r="AP688" i="17"/>
  <c r="AO688" i="17"/>
  <c r="AL688" i="17"/>
  <c r="AI688" i="17"/>
  <c r="AA688" i="17"/>
  <c r="Z688" i="17"/>
  <c r="Y688" i="17"/>
  <c r="AK688" i="17"/>
  <c r="AF688" i="17"/>
  <c r="AE688" i="17"/>
  <c r="AM688" i="17"/>
  <c r="AJ688" i="17"/>
  <c r="AC688" i="17"/>
  <c r="AB688" i="17"/>
  <c r="AH688" i="17"/>
  <c r="AG688" i="17"/>
  <c r="AD688" i="17"/>
  <c r="Y930" i="17"/>
  <c r="AO930" i="17"/>
  <c r="AE930" i="17"/>
  <c r="AC930" i="17"/>
  <c r="AB930" i="17"/>
  <c r="AG930" i="17"/>
  <c r="AF930" i="17"/>
  <c r="AD930" i="17"/>
  <c r="AA930" i="17"/>
  <c r="AK930" i="17"/>
  <c r="AJ930" i="17"/>
  <c r="AH930" i="17"/>
  <c r="AS930" i="17"/>
  <c r="AV930" i="17" s="1" a="1"/>
  <c r="AV930" i="17" s="1"/>
  <c r="AL930" i="17"/>
  <c r="AI930" i="17"/>
  <c r="AP930" i="17"/>
  <c r="AN930" i="17"/>
  <c r="AM930" i="17"/>
  <c r="Z930" i="17"/>
  <c r="AC363" i="17"/>
  <c r="AB363" i="17"/>
  <c r="AA363" i="17"/>
  <c r="Z363" i="17"/>
  <c r="AS363" i="17"/>
  <c r="BA363" i="17" s="1" a="1"/>
  <c r="BA363" i="17" s="1"/>
  <c r="AG363" i="17"/>
  <c r="AF363" i="17"/>
  <c r="AE363" i="17"/>
  <c r="AD363" i="17"/>
  <c r="Y363" i="17"/>
  <c r="AM363" i="17"/>
  <c r="AK363" i="17"/>
  <c r="AJ363" i="17"/>
  <c r="AP363" i="17"/>
  <c r="AO363" i="17"/>
  <c r="AL363" i="17"/>
  <c r="AI363" i="17"/>
  <c r="AH363" i="17"/>
  <c r="AN363" i="17"/>
  <c r="Z605" i="17"/>
  <c r="Y605" i="17"/>
  <c r="AP605" i="17"/>
  <c r="AJ605" i="17"/>
  <c r="AI605" i="17"/>
  <c r="AH605" i="17"/>
  <c r="AG605" i="17"/>
  <c r="AF605" i="17"/>
  <c r="AE605" i="17"/>
  <c r="AD605" i="17"/>
  <c r="AO605" i="17"/>
  <c r="AS605" i="17"/>
  <c r="AY605" i="17" s="1" a="1"/>
  <c r="AY605" i="17" s="1"/>
  <c r="AN605" i="17"/>
  <c r="AL605" i="17"/>
  <c r="AK605" i="17"/>
  <c r="AC605" i="17"/>
  <c r="AA605" i="17"/>
  <c r="AM605" i="17"/>
  <c r="AB605" i="17"/>
  <c r="AO847" i="17"/>
  <c r="AN847" i="17"/>
  <c r="AL847" i="17"/>
  <c r="AJ847" i="17"/>
  <c r="AI847" i="17"/>
  <c r="Z847" i="17"/>
  <c r="Y847" i="17"/>
  <c r="AA847" i="17"/>
  <c r="AP847" i="17"/>
  <c r="AH847" i="17"/>
  <c r="AG847" i="17"/>
  <c r="AF847" i="17"/>
  <c r="AE847" i="17"/>
  <c r="AD847" i="17"/>
  <c r="AC847" i="17"/>
  <c r="AS847" i="17"/>
  <c r="AY847" i="17" s="1" a="1"/>
  <c r="AY847" i="17" s="1"/>
  <c r="AK847" i="17"/>
  <c r="AB847" i="17"/>
  <c r="AM847" i="17"/>
  <c r="AM1089" i="17"/>
  <c r="AJ1089" i="17"/>
  <c r="AO1089" i="17"/>
  <c r="Y1089" i="17"/>
  <c r="Z1089" i="17"/>
  <c r="AP1089" i="17"/>
  <c r="AN1089" i="17"/>
  <c r="AL1089" i="17"/>
  <c r="AI1089" i="17"/>
  <c r="AS1089" i="17"/>
  <c r="BC1089" i="17" s="1" a="1"/>
  <c r="BC1089" i="17" s="1"/>
  <c r="AB1089" i="17"/>
  <c r="AK1089" i="17"/>
  <c r="AF1089" i="17"/>
  <c r="AD1089" i="17"/>
  <c r="AC1089" i="17"/>
  <c r="AA1089" i="17"/>
  <c r="AG1089" i="17"/>
  <c r="AE1089" i="17"/>
  <c r="AH1089" i="17"/>
  <c r="AI531" i="17"/>
  <c r="AH531" i="17"/>
  <c r="AG531" i="17"/>
  <c r="AF531" i="17"/>
  <c r="AE531" i="17"/>
  <c r="AD531" i="17"/>
  <c r="AC531" i="17"/>
  <c r="Y531" i="17"/>
  <c r="AS531" i="17"/>
  <c r="BA531" i="17" s="1" a="1"/>
  <c r="BA531" i="17" s="1"/>
  <c r="AO531" i="17"/>
  <c r="AN531" i="17"/>
  <c r="AM531" i="17"/>
  <c r="Z531" i="17"/>
  <c r="AP531" i="17"/>
  <c r="AL531" i="17"/>
  <c r="AK531" i="17"/>
  <c r="AJ531" i="17"/>
  <c r="AB531" i="17"/>
  <c r="AA531" i="17"/>
  <c r="AP773" i="17"/>
  <c r="AO773" i="17"/>
  <c r="AL773" i="17"/>
  <c r="AJ773" i="17"/>
  <c r="AN773" i="17"/>
  <c r="AK773" i="17"/>
  <c r="AM773" i="17"/>
  <c r="AI773" i="17"/>
  <c r="AH773" i="17"/>
  <c r="AG773" i="17"/>
  <c r="AF773" i="17"/>
  <c r="AE773" i="17"/>
  <c r="AD773" i="17"/>
  <c r="AC773" i="17"/>
  <c r="AB773" i="17"/>
  <c r="Z773" i="17"/>
  <c r="AS773" i="17"/>
  <c r="BC773" i="17" s="1" a="1"/>
  <c r="BC773" i="17" s="1"/>
  <c r="AA773" i="17"/>
  <c r="Y773" i="17"/>
  <c r="Z1015" i="17"/>
  <c r="AD1015" i="17"/>
  <c r="AC1015" i="17"/>
  <c r="AB1015" i="17"/>
  <c r="AA1015" i="17"/>
  <c r="Y1015" i="17"/>
  <c r="AI1015" i="17"/>
  <c r="AH1015" i="17"/>
  <c r="AG1015" i="17"/>
  <c r="AF1015" i="17"/>
  <c r="AE1015" i="17"/>
  <c r="AJ1015" i="17"/>
  <c r="AN1015" i="17"/>
  <c r="AO1015" i="17"/>
  <c r="AM1015" i="17"/>
  <c r="AL1015" i="17"/>
  <c r="AK1015" i="17"/>
  <c r="AS1015" i="17"/>
  <c r="BA1015" i="17" s="1" a="1"/>
  <c r="BA1015" i="17" s="1"/>
  <c r="AP1015" i="17"/>
  <c r="AM8" i="17"/>
  <c r="AN8" i="17"/>
  <c r="AL8" i="17"/>
  <c r="AK8" i="17"/>
  <c r="AJ8" i="17"/>
  <c r="AH8" i="17"/>
  <c r="AG8" i="17"/>
  <c r="AF8" i="17"/>
  <c r="AD8" i="17"/>
  <c r="AC8" i="17"/>
  <c r="AB8" i="17"/>
  <c r="Y8" i="17"/>
  <c r="AS8" i="17"/>
  <c r="AW8" i="17" s="1" a="1"/>
  <c r="AW8" i="17" s="1"/>
  <c r="AA8" i="17"/>
  <c r="AP8" i="17"/>
  <c r="AO8" i="17"/>
  <c r="AI8" i="17"/>
  <c r="AE8" i="17"/>
  <c r="Z8" i="17"/>
  <c r="AE250" i="17"/>
  <c r="AD250" i="17"/>
  <c r="AM250" i="17"/>
  <c r="AL250" i="17"/>
  <c r="AJ250" i="17"/>
  <c r="AI250" i="17"/>
  <c r="AH250" i="17"/>
  <c r="AG250" i="17"/>
  <c r="AS250" i="17"/>
  <c r="AY250" i="17" s="1" a="1"/>
  <c r="AY250" i="17" s="1"/>
  <c r="AP250" i="17"/>
  <c r="AO250" i="17"/>
  <c r="AB250" i="17"/>
  <c r="AA250" i="17"/>
  <c r="Z250" i="17"/>
  <c r="AF250" i="17"/>
  <c r="AC250" i="17"/>
  <c r="Y250" i="17"/>
  <c r="AK250" i="17"/>
  <c r="AN250" i="17"/>
  <c r="AM492" i="17"/>
  <c r="AL492" i="17"/>
  <c r="AK492" i="17"/>
  <c r="AJ492" i="17"/>
  <c r="AG492" i="17"/>
  <c r="AF492" i="17"/>
  <c r="AS492" i="17"/>
  <c r="AP492" i="17"/>
  <c r="AO492" i="17"/>
  <c r="AN492" i="17"/>
  <c r="AE492" i="17"/>
  <c r="AC492" i="17"/>
  <c r="AB492" i="17"/>
  <c r="AI492" i="17"/>
  <c r="AH492" i="17"/>
  <c r="AD492" i="17"/>
  <c r="AA492" i="17"/>
  <c r="Z492" i="17"/>
  <c r="Y492" i="17"/>
  <c r="AH734" i="17"/>
  <c r="AG734" i="17"/>
  <c r="AD734" i="17"/>
  <c r="AB734" i="17"/>
  <c r="AA734" i="17"/>
  <c r="Z734" i="17"/>
  <c r="Y734" i="17"/>
  <c r="AS734" i="17"/>
  <c r="BB734" i="17" s="1" a="1"/>
  <c r="BB734" i="17" s="1"/>
  <c r="AC734" i="17"/>
  <c r="AO734" i="17"/>
  <c r="AK734" i="17"/>
  <c r="AJ734" i="17"/>
  <c r="AE734" i="17"/>
  <c r="AP734" i="17"/>
  <c r="AM734" i="17"/>
  <c r="AF734" i="17"/>
  <c r="AN734" i="17"/>
  <c r="AL734" i="17"/>
  <c r="AI734" i="17"/>
  <c r="Y976" i="17"/>
  <c r="AS976" i="17"/>
  <c r="AX976" i="17" s="1" a="1"/>
  <c r="AX976" i="17" s="1"/>
  <c r="AP976" i="17"/>
  <c r="AN976" i="17"/>
  <c r="AG976" i="17"/>
  <c r="AF976" i="17"/>
  <c r="AE976" i="17"/>
  <c r="AD976" i="17"/>
  <c r="AB976" i="17"/>
  <c r="AA976" i="17"/>
  <c r="Z976" i="17"/>
  <c r="AI976" i="17"/>
  <c r="AM976" i="17"/>
  <c r="AK976" i="17"/>
  <c r="AJ976" i="17"/>
  <c r="AH976" i="17"/>
  <c r="AL976" i="17"/>
  <c r="AO976" i="17"/>
  <c r="AC976" i="17"/>
  <c r="AJ765" i="17"/>
  <c r="AI765" i="17"/>
  <c r="AF765" i="17"/>
  <c r="AP765" i="17"/>
  <c r="AM765" i="17"/>
  <c r="AK765" i="17"/>
  <c r="AB765" i="17"/>
  <c r="AA765" i="17"/>
  <c r="Z765" i="17"/>
  <c r="Y765" i="17"/>
  <c r="AS765" i="17"/>
  <c r="BA765" i="17" s="1" a="1"/>
  <c r="BA765" i="17" s="1"/>
  <c r="AO765" i="17"/>
  <c r="AN765" i="17"/>
  <c r="AL765" i="17"/>
  <c r="AH765" i="17"/>
  <c r="AG765" i="17"/>
  <c r="AC765" i="17"/>
  <c r="AE765" i="17"/>
  <c r="AD765" i="17"/>
  <c r="AB1007" i="17"/>
  <c r="AA1007" i="17"/>
  <c r="Z1007" i="17"/>
  <c r="AJ1007" i="17"/>
  <c r="AI1007" i="17"/>
  <c r="AH1007" i="17"/>
  <c r="AG1007" i="17"/>
  <c r="AF1007" i="17"/>
  <c r="AC1007" i="17"/>
  <c r="AN1007" i="17"/>
  <c r="AM1007" i="17"/>
  <c r="Y1007" i="17"/>
  <c r="AL1007" i="17"/>
  <c r="AD1007" i="17"/>
  <c r="AP1007" i="17"/>
  <c r="AK1007" i="17"/>
  <c r="AS1007" i="17"/>
  <c r="AO1007" i="17"/>
  <c r="AE1007" i="17"/>
  <c r="AB172" i="17"/>
  <c r="AA172" i="17"/>
  <c r="AP172" i="17"/>
  <c r="AO172" i="17"/>
  <c r="AN172" i="17"/>
  <c r="AM172" i="17"/>
  <c r="AK172" i="17"/>
  <c r="AJ172" i="17"/>
  <c r="AS172" i="17"/>
  <c r="AZ172" i="17" s="1" a="1"/>
  <c r="AZ172" i="17" s="1"/>
  <c r="AL172" i="17"/>
  <c r="AH172" i="17"/>
  <c r="Z172" i="17"/>
  <c r="AC172" i="17"/>
  <c r="Y172" i="17"/>
  <c r="AI172" i="17"/>
  <c r="AF172" i="17"/>
  <c r="AE172" i="17"/>
  <c r="AD172" i="17"/>
  <c r="AG172" i="17"/>
  <c r="AH414" i="17"/>
  <c r="AG414" i="17"/>
  <c r="AF414" i="17"/>
  <c r="AB414" i="17"/>
  <c r="AS414" i="17"/>
  <c r="AW414" i="17" s="1" a="1"/>
  <c r="AW414" i="17" s="1"/>
  <c r="AI414" i="17"/>
  <c r="AE414" i="17"/>
  <c r="AD414" i="17"/>
  <c r="AA414" i="17"/>
  <c r="Z414" i="17"/>
  <c r="Y414" i="17"/>
  <c r="AO414" i="17"/>
  <c r="AN414" i="17"/>
  <c r="AM414" i="17"/>
  <c r="AP414" i="17"/>
  <c r="AL414" i="17"/>
  <c r="AC414" i="17"/>
  <c r="AK414" i="17"/>
  <c r="AJ414" i="17"/>
  <c r="AS656" i="17"/>
  <c r="AW656" i="17" s="1" a="1"/>
  <c r="AW656" i="17" s="1"/>
  <c r="AP656" i="17"/>
  <c r="AN656" i="17"/>
  <c r="AJ656" i="17"/>
  <c r="AH656" i="17"/>
  <c r="AG656" i="17"/>
  <c r="AC656" i="17"/>
  <c r="AE656" i="17"/>
  <c r="AD656" i="17"/>
  <c r="AB656" i="17"/>
  <c r="AA656" i="17"/>
  <c r="Z656" i="17"/>
  <c r="Y656" i="17"/>
  <c r="AM656" i="17"/>
  <c r="AL656" i="17"/>
  <c r="AK656" i="17"/>
  <c r="AI656" i="17"/>
  <c r="AF656" i="17"/>
  <c r="AO656" i="17"/>
  <c r="AO898" i="17"/>
  <c r="AN898" i="17"/>
  <c r="AM898" i="17"/>
  <c r="AL898" i="17"/>
  <c r="AJ898" i="17"/>
  <c r="Z898" i="17"/>
  <c r="Y898" i="17"/>
  <c r="AF898" i="17"/>
  <c r="AE898" i="17"/>
  <c r="AC898" i="17"/>
  <c r="AA898" i="17"/>
  <c r="AB898" i="17"/>
  <c r="AP898" i="17"/>
  <c r="AG898" i="17"/>
  <c r="AS898" i="17"/>
  <c r="BC898" i="17" s="1" a="1"/>
  <c r="BC898" i="17" s="1"/>
  <c r="AD898" i="17"/>
  <c r="AK898" i="17"/>
  <c r="AI898" i="17"/>
  <c r="AH898" i="17"/>
  <c r="AJ1140" i="17"/>
  <c r="AP1140" i="17"/>
  <c r="AO1140" i="17"/>
  <c r="AN1140" i="17"/>
  <c r="AL1140" i="17"/>
  <c r="AM1140" i="17"/>
  <c r="AK1140" i="17"/>
  <c r="AH1140" i="17"/>
  <c r="AD1140" i="17"/>
  <c r="AF1140" i="17"/>
  <c r="AB1140" i="17"/>
  <c r="Y1140" i="17"/>
  <c r="AS1140" i="17"/>
  <c r="BD1140" i="17" s="1" a="1"/>
  <c r="BD1140" i="17" s="1"/>
  <c r="AI1140" i="17"/>
  <c r="AE1140" i="17"/>
  <c r="AC1140" i="17"/>
  <c r="Z1140" i="17"/>
  <c r="AG1140" i="17"/>
  <c r="AA1140" i="17"/>
  <c r="AI1069" i="17"/>
  <c r="AN1069" i="17"/>
  <c r="AP1069" i="17"/>
  <c r="AD1069" i="17"/>
  <c r="Z1069" i="17"/>
  <c r="AM1069" i="17"/>
  <c r="AJ1069" i="17"/>
  <c r="AG1069" i="17"/>
  <c r="AC1069" i="17"/>
  <c r="AB1069" i="17"/>
  <c r="AA1069" i="17"/>
  <c r="AF1069" i="17"/>
  <c r="AE1069" i="17"/>
  <c r="Y1069" i="17"/>
  <c r="AO1069" i="17"/>
  <c r="AL1069" i="17"/>
  <c r="AK1069" i="17"/>
  <c r="AH1069" i="17"/>
  <c r="AS1069" i="17"/>
  <c r="AO614" i="17"/>
  <c r="AN614" i="17"/>
  <c r="AM614" i="17"/>
  <c r="AL614" i="17"/>
  <c r="AI614" i="17"/>
  <c r="AC614" i="17"/>
  <c r="AB614" i="17"/>
  <c r="AA614" i="17"/>
  <c r="Z614" i="17"/>
  <c r="Y614" i="17"/>
  <c r="AS614" i="17"/>
  <c r="AY614" i="17" s="1" a="1"/>
  <c r="AY614" i="17" s="1"/>
  <c r="AH614" i="17"/>
  <c r="AE614" i="17"/>
  <c r="AP614" i="17"/>
  <c r="AJ614" i="17"/>
  <c r="AG614" i="17"/>
  <c r="AD614" i="17"/>
  <c r="AK614" i="17"/>
  <c r="AF614" i="17"/>
  <c r="AF1005" i="17"/>
  <c r="AE1005" i="17"/>
  <c r="AD1005" i="17"/>
  <c r="AS1005" i="17"/>
  <c r="AK1005" i="17"/>
  <c r="AJ1005" i="17"/>
  <c r="AI1005" i="17"/>
  <c r="AH1005" i="17"/>
  <c r="AB1005" i="17"/>
  <c r="AC1005" i="17"/>
  <c r="AA1005" i="17"/>
  <c r="AL1005" i="17"/>
  <c r="AG1005" i="17"/>
  <c r="Z1005" i="17"/>
  <c r="AP1005" i="17"/>
  <c r="Y1005" i="17"/>
  <c r="AO1005" i="17"/>
  <c r="AN1005" i="17"/>
  <c r="AM1005" i="17"/>
  <c r="AK359" i="17"/>
  <c r="AJ359" i="17"/>
  <c r="AI359" i="17"/>
  <c r="AH359" i="17"/>
  <c r="AF359" i="17"/>
  <c r="AE359" i="17"/>
  <c r="AD359" i="17"/>
  <c r="AC359" i="17"/>
  <c r="AA359" i="17"/>
  <c r="Y359" i="17"/>
  <c r="AS359" i="17"/>
  <c r="BE359" i="17" s="1" a="1"/>
  <c r="BE359" i="17" s="1"/>
  <c r="AP359" i="17"/>
  <c r="AO359" i="17"/>
  <c r="AG359" i="17"/>
  <c r="Z359" i="17"/>
  <c r="AN359" i="17"/>
  <c r="AL359" i="17"/>
  <c r="AB359" i="17"/>
  <c r="AM359" i="17"/>
  <c r="AS333" i="17"/>
  <c r="BA333" i="17" s="1" a="1"/>
  <c r="BA333" i="17" s="1"/>
  <c r="AN333" i="17"/>
  <c r="AA333" i="17"/>
  <c r="Z333" i="17"/>
  <c r="Y333" i="17"/>
  <c r="AO333" i="17"/>
  <c r="AM333" i="17"/>
  <c r="AG333" i="17"/>
  <c r="AD333" i="17"/>
  <c r="AC333" i="17"/>
  <c r="AL333" i="17"/>
  <c r="AK333" i="17"/>
  <c r="AI333" i="17"/>
  <c r="AH333" i="17"/>
  <c r="AE333" i="17"/>
  <c r="AB333" i="17"/>
  <c r="AJ333" i="17"/>
  <c r="AP333" i="17"/>
  <c r="AF333" i="17"/>
  <c r="AD469" i="17"/>
  <c r="AC469" i="17"/>
  <c r="AB469" i="17"/>
  <c r="AA469" i="17"/>
  <c r="Z469" i="17"/>
  <c r="Y469" i="17"/>
  <c r="AP469" i="17"/>
  <c r="AL469" i="17"/>
  <c r="AN469" i="17"/>
  <c r="AM469" i="17"/>
  <c r="AK469" i="17"/>
  <c r="AJ469" i="17"/>
  <c r="AI469" i="17"/>
  <c r="AH469" i="17"/>
  <c r="AE469" i="17"/>
  <c r="AS469" i="17"/>
  <c r="AX469" i="17" s="1" a="1"/>
  <c r="AX469" i="17" s="1"/>
  <c r="AF469" i="17"/>
  <c r="AG469" i="17"/>
  <c r="AO469" i="17"/>
  <c r="AG926" i="17"/>
  <c r="AF926" i="17"/>
  <c r="AC926" i="17"/>
  <c r="AA926" i="17"/>
  <c r="Z926" i="17"/>
  <c r="AS926" i="17"/>
  <c r="AY926" i="17" s="1" a="1"/>
  <c r="AY926" i="17" s="1"/>
  <c r="AP926" i="17"/>
  <c r="AO926" i="17"/>
  <c r="AH926" i="17"/>
  <c r="AE926" i="17"/>
  <c r="AB926" i="17"/>
  <c r="AM926" i="17"/>
  <c r="AK926" i="17"/>
  <c r="AN926" i="17"/>
  <c r="Y926" i="17"/>
  <c r="AL926" i="17"/>
  <c r="AJ926" i="17"/>
  <c r="AI926" i="17"/>
  <c r="AD926" i="17"/>
  <c r="AP300" i="17"/>
  <c r="AO300" i="17"/>
  <c r="AN300" i="17"/>
  <c r="AM300" i="17"/>
  <c r="AL300" i="17"/>
  <c r="AJ300" i="17"/>
  <c r="AF300" i="17"/>
  <c r="AI300" i="17"/>
  <c r="AD300" i="17"/>
  <c r="AC300" i="17"/>
  <c r="AB300" i="17"/>
  <c r="AA300" i="17"/>
  <c r="Z300" i="17"/>
  <c r="Y300" i="17"/>
  <c r="AS300" i="17"/>
  <c r="AX300" i="17" s="1" a="1"/>
  <c r="AX300" i="17" s="1"/>
  <c r="AK300" i="17"/>
  <c r="AH300" i="17"/>
  <c r="AG300" i="17"/>
  <c r="AE300" i="17"/>
  <c r="AJ61" i="17"/>
  <c r="AS61" i="17"/>
  <c r="BE61" i="17" s="1" a="1"/>
  <c r="BE61" i="17" s="1"/>
  <c r="AP61" i="17"/>
  <c r="AO61" i="17"/>
  <c r="AN61" i="17"/>
  <c r="AL61" i="17"/>
  <c r="AH61" i="17"/>
  <c r="AG61" i="17"/>
  <c r="AF61" i="17"/>
  <c r="AE61" i="17"/>
  <c r="AC61" i="17"/>
  <c r="AB61" i="17"/>
  <c r="AA61" i="17"/>
  <c r="Y61" i="17"/>
  <c r="AI61" i="17"/>
  <c r="Z61" i="17"/>
  <c r="AM61" i="17"/>
  <c r="AK61" i="17"/>
  <c r="AD61" i="17"/>
  <c r="AO815" i="17"/>
  <c r="Z815" i="17"/>
  <c r="Y815" i="17"/>
  <c r="AS815" i="17"/>
  <c r="AX815" i="17" s="1" a="1"/>
  <c r="AX815" i="17" s="1"/>
  <c r="AP815" i="17"/>
  <c r="AM815" i="17"/>
  <c r="AK815" i="17"/>
  <c r="AD815" i="17"/>
  <c r="AC815" i="17"/>
  <c r="AB815" i="17"/>
  <c r="AI815" i="17"/>
  <c r="AH815" i="17"/>
  <c r="AG815" i="17"/>
  <c r="AN815" i="17"/>
  <c r="AJ815" i="17"/>
  <c r="AF815" i="17"/>
  <c r="AA815" i="17"/>
  <c r="AE815" i="17"/>
  <c r="AL815" i="17"/>
  <c r="AS1070" i="17"/>
  <c r="AY1070" i="17" s="1" a="1"/>
  <c r="AY1070" i="17" s="1"/>
  <c r="AD1070" i="17"/>
  <c r="AI1070" i="17"/>
  <c r="AA1070" i="17"/>
  <c r="AB1070" i="17"/>
  <c r="AO1070" i="17"/>
  <c r="AP1070" i="17"/>
  <c r="AN1070" i="17"/>
  <c r="AL1070" i="17"/>
  <c r="AF1070" i="17"/>
  <c r="Y1070" i="17"/>
  <c r="AJ1070" i="17"/>
  <c r="AM1070" i="17"/>
  <c r="AH1070" i="17"/>
  <c r="AG1070" i="17"/>
  <c r="AC1070" i="17"/>
  <c r="Z1070" i="17"/>
  <c r="AK1070" i="17"/>
  <c r="AE1070" i="17"/>
  <c r="AE421" i="17"/>
  <c r="AD421" i="17"/>
  <c r="AC421" i="17"/>
  <c r="Y421" i="17"/>
  <c r="AF421" i="17"/>
  <c r="AB421" i="17"/>
  <c r="AA421" i="17"/>
  <c r="Z421" i="17"/>
  <c r="AN421" i="17"/>
  <c r="AJ421" i="17"/>
  <c r="AS421" i="17"/>
  <c r="AP421" i="17"/>
  <c r="AO421" i="17"/>
  <c r="AI421" i="17"/>
  <c r="AH421" i="17"/>
  <c r="AG421" i="17"/>
  <c r="AM421" i="17"/>
  <c r="AK421" i="17"/>
  <c r="AL421" i="17"/>
  <c r="AP123" i="17"/>
  <c r="AO123" i="17"/>
  <c r="AN123" i="17"/>
  <c r="AM123" i="17"/>
  <c r="AK123" i="17"/>
  <c r="AE123" i="17"/>
  <c r="AS123" i="17"/>
  <c r="BE123" i="17" s="1" a="1"/>
  <c r="BE123" i="17" s="1"/>
  <c r="AI123" i="17"/>
  <c r="AF123" i="17"/>
  <c r="AJ123" i="17"/>
  <c r="AH123" i="17"/>
  <c r="AG123" i="17"/>
  <c r="AB123" i="17"/>
  <c r="AA123" i="17"/>
  <c r="AD123" i="17"/>
  <c r="AC123" i="17"/>
  <c r="AL123" i="17"/>
  <c r="Z123" i="17"/>
  <c r="Y123" i="17"/>
  <c r="AP76" i="17"/>
  <c r="AO76" i="17"/>
  <c r="AN76" i="17"/>
  <c r="AL76" i="17"/>
  <c r="AJ76" i="17"/>
  <c r="AG76" i="17"/>
  <c r="AM76" i="17"/>
  <c r="AK76" i="17"/>
  <c r="AI76" i="17"/>
  <c r="AH76" i="17"/>
  <c r="AF76" i="17"/>
  <c r="AD76" i="17"/>
  <c r="AS76" i="17"/>
  <c r="BD76" i="17" s="1" a="1"/>
  <c r="BD76" i="17" s="1"/>
  <c r="AE76" i="17"/>
  <c r="AB76" i="17"/>
  <c r="AA76" i="17"/>
  <c r="Z76" i="17"/>
  <c r="AC76" i="17"/>
  <c r="Y76" i="17"/>
  <c r="AC659" i="17"/>
  <c r="AB659" i="17"/>
  <c r="AA659" i="17"/>
  <c r="Z659" i="17"/>
  <c r="Y659" i="17"/>
  <c r="AJ659" i="17"/>
  <c r="AH659" i="17"/>
  <c r="AG659" i="17"/>
  <c r="AS659" i="17"/>
  <c r="BA659" i="17" s="1" a="1"/>
  <c r="BA659" i="17" s="1"/>
  <c r="AP659" i="17"/>
  <c r="AO659" i="17"/>
  <c r="AN659" i="17"/>
  <c r="AM659" i="17"/>
  <c r="AL659" i="17"/>
  <c r="AK659" i="17"/>
  <c r="AI659" i="17"/>
  <c r="AF659" i="17"/>
  <c r="AE659" i="17"/>
  <c r="AD659" i="17"/>
  <c r="AD262" i="17"/>
  <c r="AC262" i="17"/>
  <c r="AB262" i="17"/>
  <c r="AA262" i="17"/>
  <c r="AL262" i="17"/>
  <c r="AK262" i="17"/>
  <c r="AI262" i="17"/>
  <c r="AH262" i="17"/>
  <c r="AG262" i="17"/>
  <c r="AF262" i="17"/>
  <c r="AP262" i="17"/>
  <c r="AO262" i="17"/>
  <c r="AN262" i="17"/>
  <c r="AM262" i="17"/>
  <c r="AJ262" i="17"/>
  <c r="Y262" i="17"/>
  <c r="AS262" i="17"/>
  <c r="AX262" i="17" s="1" a="1"/>
  <c r="AX262" i="17" s="1"/>
  <c r="AE262" i="17"/>
  <c r="Z262" i="17"/>
  <c r="AL1158" i="17"/>
  <c r="Z1158" i="17"/>
  <c r="AD1158" i="17"/>
  <c r="AC1158" i="17"/>
  <c r="AB1158" i="17"/>
  <c r="Y1158" i="17"/>
  <c r="AF1158" i="17"/>
  <c r="AE1158" i="17"/>
  <c r="AI1158" i="17"/>
  <c r="AM1158" i="17"/>
  <c r="AP1158" i="17"/>
  <c r="AO1158" i="17"/>
  <c r="AK1158" i="17"/>
  <c r="AH1158" i="17"/>
  <c r="AS1158" i="17"/>
  <c r="AN1158" i="17"/>
  <c r="AJ1158" i="17"/>
  <c r="AA1158" i="17"/>
  <c r="AG1158" i="17"/>
  <c r="AP749" i="17"/>
  <c r="AN749" i="17"/>
  <c r="AS749" i="17"/>
  <c r="AV749" i="17" s="1" a="1"/>
  <c r="AV749" i="17" s="1"/>
  <c r="AO749" i="17"/>
  <c r="AM749" i="17"/>
  <c r="AK749" i="17"/>
  <c r="AJ749" i="17"/>
  <c r="AI749" i="17"/>
  <c r="AH749" i="17"/>
  <c r="AE749" i="17"/>
  <c r="AG749" i="17"/>
  <c r="AF749" i="17"/>
  <c r="AD749" i="17"/>
  <c r="AC749" i="17"/>
  <c r="AB749" i="17"/>
  <c r="AA749" i="17"/>
  <c r="Z749" i="17"/>
  <c r="Y749" i="17"/>
  <c r="AL749" i="17"/>
  <c r="AA252" i="17"/>
  <c r="Z252" i="17"/>
  <c r="Y252" i="17"/>
  <c r="AE252" i="17"/>
  <c r="AD252" i="17"/>
  <c r="AB252" i="17"/>
  <c r="AS252" i="17"/>
  <c r="AW252" i="17" s="1" a="1"/>
  <c r="AW252" i="17" s="1"/>
  <c r="AP252" i="17"/>
  <c r="AO252" i="17"/>
  <c r="AJ252" i="17"/>
  <c r="AI252" i="17"/>
  <c r="AH252" i="17"/>
  <c r="AC252" i="17"/>
  <c r="AL252" i="17"/>
  <c r="AK252" i="17"/>
  <c r="AG252" i="17"/>
  <c r="AF252" i="17"/>
  <c r="AN252" i="17"/>
  <c r="AM252" i="17"/>
  <c r="AG794" i="17"/>
  <c r="AF794" i="17"/>
  <c r="AC794" i="17"/>
  <c r="AA794" i="17"/>
  <c r="AI794" i="17"/>
  <c r="AH794" i="17"/>
  <c r="AB794" i="17"/>
  <c r="Z794" i="17"/>
  <c r="Y794" i="17"/>
  <c r="AM794" i="17"/>
  <c r="AS794" i="17"/>
  <c r="AZ794" i="17" s="1" a="1"/>
  <c r="AZ794" i="17" s="1"/>
  <c r="AO794" i="17"/>
  <c r="AK794" i="17"/>
  <c r="AJ794" i="17"/>
  <c r="AL794" i="17"/>
  <c r="AE794" i="17"/>
  <c r="AP794" i="17"/>
  <c r="AN794" i="17"/>
  <c r="AD794" i="17"/>
  <c r="AD182" i="17"/>
  <c r="AC182" i="17"/>
  <c r="AP182" i="17"/>
  <c r="AJ182" i="17"/>
  <c r="AI182" i="17"/>
  <c r="AL182" i="17"/>
  <c r="AS182" i="17"/>
  <c r="AV182" i="17" s="1" a="1"/>
  <c r="AV182" i="17" s="1"/>
  <c r="AM182" i="17"/>
  <c r="AK182" i="17"/>
  <c r="AH182" i="17"/>
  <c r="AG182" i="17"/>
  <c r="AF182" i="17"/>
  <c r="AA182" i="17"/>
  <c r="Z182" i="17"/>
  <c r="AN182" i="17"/>
  <c r="AE182" i="17"/>
  <c r="AO182" i="17"/>
  <c r="Y182" i="17"/>
  <c r="AB182" i="17"/>
  <c r="AC221" i="17"/>
  <c r="AB221" i="17"/>
  <c r="Z221" i="17"/>
  <c r="AJ221" i="17"/>
  <c r="AI221" i="17"/>
  <c r="AH221" i="17"/>
  <c r="AG221" i="17"/>
  <c r="AE221" i="17"/>
  <c r="AD221" i="17"/>
  <c r="AL221" i="17"/>
  <c r="AK221" i="17"/>
  <c r="AF221" i="17"/>
  <c r="AA221" i="17"/>
  <c r="Y221" i="17"/>
  <c r="AP221" i="17"/>
  <c r="AS221" i="17"/>
  <c r="AX221" i="17" s="1" a="1"/>
  <c r="AX221" i="17" s="1"/>
  <c r="AO221" i="17"/>
  <c r="AN221" i="17"/>
  <c r="AM221" i="17"/>
  <c r="AS966" i="17"/>
  <c r="AP966" i="17"/>
  <c r="AM966" i="17"/>
  <c r="AF966" i="17"/>
  <c r="AE966" i="17"/>
  <c r="AD966" i="17"/>
  <c r="AB966" i="17"/>
  <c r="Z966" i="17"/>
  <c r="AO966" i="17"/>
  <c r="AL966" i="17"/>
  <c r="AK966" i="17"/>
  <c r="AI966" i="17"/>
  <c r="AG966" i="17"/>
  <c r="AN966" i="17"/>
  <c r="AH966" i="17"/>
  <c r="AC966" i="17"/>
  <c r="AA966" i="17"/>
  <c r="AJ966" i="17"/>
  <c r="Y966" i="17"/>
  <c r="AF112" i="17"/>
  <c r="AE112" i="17"/>
  <c r="AD112" i="17"/>
  <c r="AB112" i="17"/>
  <c r="Z112" i="17"/>
  <c r="AN112" i="17"/>
  <c r="AM112" i="17"/>
  <c r="AL112" i="17"/>
  <c r="AJ112" i="17"/>
  <c r="AH112" i="17"/>
  <c r="AA112" i="17"/>
  <c r="AP112" i="17"/>
  <c r="AO112" i="17"/>
  <c r="AK112" i="17"/>
  <c r="AI112" i="17"/>
  <c r="AG112" i="17"/>
  <c r="Y112" i="17"/>
  <c r="AS112" i="17"/>
  <c r="BB112" i="17" s="1" a="1"/>
  <c r="BB112" i="17" s="1"/>
  <c r="AC112" i="17"/>
  <c r="AP522" i="17"/>
  <c r="AO522" i="17"/>
  <c r="AN522" i="17"/>
  <c r="AM522" i="17"/>
  <c r="AL522" i="17"/>
  <c r="AJ522" i="17"/>
  <c r="AK522" i="17"/>
  <c r="AI522" i="17"/>
  <c r="AH522" i="17"/>
  <c r="AB522" i="17"/>
  <c r="AS522" i="17"/>
  <c r="BB522" i="17" s="1" a="1"/>
  <c r="BB522" i="17" s="1"/>
  <c r="AG522" i="17"/>
  <c r="AF522" i="17"/>
  <c r="AE522" i="17"/>
  <c r="AD522" i="17"/>
  <c r="AC522" i="17"/>
  <c r="AA522" i="17"/>
  <c r="Y522" i="17"/>
  <c r="Z522" i="17"/>
  <c r="AA764" i="17"/>
  <c r="Z764" i="17"/>
  <c r="AS764" i="17"/>
  <c r="BD764" i="17" s="1" a="1"/>
  <c r="BD764" i="17" s="1"/>
  <c r="AN764" i="17"/>
  <c r="AL764" i="17"/>
  <c r="AP764" i="17"/>
  <c r="AO764" i="17"/>
  <c r="AM764" i="17"/>
  <c r="AK764" i="17"/>
  <c r="AJ764" i="17"/>
  <c r="AI764" i="17"/>
  <c r="AH764" i="17"/>
  <c r="AG764" i="17"/>
  <c r="AE764" i="17"/>
  <c r="AF764" i="17"/>
  <c r="AB764" i="17"/>
  <c r="Y764" i="17"/>
  <c r="AC764" i="17"/>
  <c r="AD764" i="17"/>
  <c r="AO1006" i="17"/>
  <c r="AN1006" i="17"/>
  <c r="AM1006" i="17"/>
  <c r="AJ1006" i="17"/>
  <c r="AI1006" i="17"/>
  <c r="AH1006" i="17"/>
  <c r="AG1006" i="17"/>
  <c r="AD1006" i="17"/>
  <c r="AE1006" i="17"/>
  <c r="AC1006" i="17"/>
  <c r="AB1006" i="17"/>
  <c r="Z1006" i="17"/>
  <c r="Y1006" i="17"/>
  <c r="AP1006" i="17"/>
  <c r="AS1006" i="17"/>
  <c r="AK1006" i="17"/>
  <c r="AF1006" i="17"/>
  <c r="AA1006" i="17"/>
  <c r="AL1006" i="17"/>
  <c r="AE452" i="17"/>
  <c r="AD452" i="17"/>
  <c r="AS452" i="17"/>
  <c r="BB452" i="17" s="1" a="1"/>
  <c r="BB452" i="17" s="1"/>
  <c r="AP452" i="17"/>
  <c r="AL452" i="17"/>
  <c r="AH452" i="17"/>
  <c r="AI452" i="17"/>
  <c r="AG452" i="17"/>
  <c r="AF452" i="17"/>
  <c r="AC452" i="17"/>
  <c r="AB452" i="17"/>
  <c r="AA452" i="17"/>
  <c r="AO452" i="17"/>
  <c r="AN452" i="17"/>
  <c r="AM452" i="17"/>
  <c r="Z452" i="17"/>
  <c r="Y452" i="17"/>
  <c r="AK452" i="17"/>
  <c r="AJ452" i="17"/>
  <c r="AH694" i="17"/>
  <c r="AF694" i="17"/>
  <c r="AE694" i="17"/>
  <c r="AB694" i="17"/>
  <c r="AG694" i="17"/>
  <c r="AD694" i="17"/>
  <c r="AC694" i="17"/>
  <c r="AA694" i="17"/>
  <c r="Z694" i="17"/>
  <c r="Y694" i="17"/>
  <c r="AS694" i="17"/>
  <c r="AZ694" i="17" s="1" a="1"/>
  <c r="AZ694" i="17" s="1"/>
  <c r="AM694" i="17"/>
  <c r="AL694" i="17"/>
  <c r="AP694" i="17"/>
  <c r="AK694" i="17"/>
  <c r="AJ694" i="17"/>
  <c r="AO694" i="17"/>
  <c r="AN694" i="17"/>
  <c r="AI694" i="17"/>
  <c r="AI936" i="17"/>
  <c r="AH936" i="17"/>
  <c r="AE936" i="17"/>
  <c r="AC936" i="17"/>
  <c r="AK936" i="17"/>
  <c r="AG936" i="17"/>
  <c r="AF936" i="17"/>
  <c r="AD936" i="17"/>
  <c r="AB936" i="17"/>
  <c r="AA936" i="17"/>
  <c r="Z936" i="17"/>
  <c r="AP936" i="17"/>
  <c r="AN936" i="17"/>
  <c r="AJ936" i="17"/>
  <c r="Y936" i="17"/>
  <c r="AS936" i="17"/>
  <c r="BD936" i="17" s="1" a="1"/>
  <c r="BD936" i="17" s="1"/>
  <c r="AO936" i="17"/>
  <c r="AL936" i="17"/>
  <c r="AM936" i="17"/>
  <c r="AC523" i="17"/>
  <c r="AB523" i="17"/>
  <c r="AA523" i="17"/>
  <c r="Z523" i="17"/>
  <c r="Y523" i="17"/>
  <c r="AP523" i="17"/>
  <c r="AO523" i="17"/>
  <c r="AI523" i="17"/>
  <c r="AE523" i="17"/>
  <c r="AS523" i="17"/>
  <c r="AX523" i="17" s="1" a="1"/>
  <c r="AX523" i="17" s="1"/>
  <c r="AN523" i="17"/>
  <c r="AM523" i="17"/>
  <c r="AK523" i="17"/>
  <c r="AJ523" i="17"/>
  <c r="AH523" i="17"/>
  <c r="AF523" i="17"/>
  <c r="AD523" i="17"/>
  <c r="AL523" i="17"/>
  <c r="AG523" i="17"/>
  <c r="Y26" i="17"/>
  <c r="AS26" i="17"/>
  <c r="AN26" i="17"/>
  <c r="AM26" i="17"/>
  <c r="AL26" i="17"/>
  <c r="AK26" i="17"/>
  <c r="AI26" i="17"/>
  <c r="AH26" i="17"/>
  <c r="AG26" i="17"/>
  <c r="AE26" i="17"/>
  <c r="AD26" i="17"/>
  <c r="AC26" i="17"/>
  <c r="Z26" i="17"/>
  <c r="AO26" i="17"/>
  <c r="AP26" i="17"/>
  <c r="AJ26" i="17"/>
  <c r="AF26" i="17"/>
  <c r="AB26" i="17"/>
  <c r="AA26" i="17"/>
  <c r="AN268" i="17"/>
  <c r="AM268" i="17"/>
  <c r="AL268" i="17"/>
  <c r="AK268" i="17"/>
  <c r="AH268" i="17"/>
  <c r="AS268" i="17"/>
  <c r="BC268" i="17" s="1" a="1"/>
  <c r="BC268" i="17" s="1"/>
  <c r="AO268" i="17"/>
  <c r="AJ268" i="17"/>
  <c r="AI268" i="17"/>
  <c r="AG268" i="17"/>
  <c r="AF268" i="17"/>
  <c r="AE268" i="17"/>
  <c r="AD268" i="17"/>
  <c r="AC268" i="17"/>
  <c r="AB268" i="17"/>
  <c r="AA268" i="17"/>
  <c r="Z268" i="17"/>
  <c r="AP268" i="17"/>
  <c r="Y268" i="17"/>
  <c r="AS510" i="17"/>
  <c r="AW510" i="17" s="1" a="1"/>
  <c r="AW510" i="17" s="1"/>
  <c r="AP510" i="17"/>
  <c r="AO510" i="17"/>
  <c r="AL510" i="17"/>
  <c r="AE510" i="17"/>
  <c r="AD510" i="17"/>
  <c r="AC510" i="17"/>
  <c r="AB510" i="17"/>
  <c r="Y510" i="17"/>
  <c r="AN510" i="17"/>
  <c r="AM510" i="17"/>
  <c r="AK510" i="17"/>
  <c r="AI510" i="17"/>
  <c r="AH510" i="17"/>
  <c r="AG510" i="17"/>
  <c r="AA510" i="17"/>
  <c r="Z510" i="17"/>
  <c r="AJ510" i="17"/>
  <c r="AF510" i="17"/>
  <c r="AC752" i="17"/>
  <c r="AB752" i="17"/>
  <c r="Y752" i="17"/>
  <c r="AH752" i="17"/>
  <c r="AG752" i="17"/>
  <c r="AD752" i="17"/>
  <c r="Z752" i="17"/>
  <c r="AS752" i="17"/>
  <c r="AO752" i="17"/>
  <c r="AN752" i="17"/>
  <c r="AM752" i="17"/>
  <c r="AL752" i="17"/>
  <c r="AI752" i="17"/>
  <c r="AK752" i="17"/>
  <c r="AJ752" i="17"/>
  <c r="AF752" i="17"/>
  <c r="AE752" i="17"/>
  <c r="AA752" i="17"/>
  <c r="AP752" i="17"/>
  <c r="AG994" i="17"/>
  <c r="AF994" i="17"/>
  <c r="AE994" i="17"/>
  <c r="AD994" i="17"/>
  <c r="AA994" i="17"/>
  <c r="AJ994" i="17"/>
  <c r="AI994" i="17"/>
  <c r="Y994" i="17"/>
  <c r="AS994" i="17"/>
  <c r="AZ994" i="17" s="1" a="1"/>
  <c r="AZ994" i="17" s="1"/>
  <c r="AP994" i="17"/>
  <c r="AO994" i="17"/>
  <c r="AN994" i="17"/>
  <c r="Z994" i="17"/>
  <c r="AK994" i="17"/>
  <c r="AC994" i="17"/>
  <c r="AM994" i="17"/>
  <c r="AL994" i="17"/>
  <c r="AH994" i="17"/>
  <c r="AB994" i="17"/>
  <c r="AJ88" i="17"/>
  <c r="AS88" i="17"/>
  <c r="BA88" i="17" s="1" a="1"/>
  <c r="BA88" i="17" s="1"/>
  <c r="AO88" i="17"/>
  <c r="AM88" i="17"/>
  <c r="AI88" i="17"/>
  <c r="AF88" i="17"/>
  <c r="AP88" i="17"/>
  <c r="AN88" i="17"/>
  <c r="AK88" i="17"/>
  <c r="AH88" i="17"/>
  <c r="AG88" i="17"/>
  <c r="AB88" i="17"/>
  <c r="AE88" i="17"/>
  <c r="AA88" i="17"/>
  <c r="Z88" i="17"/>
  <c r="AL88" i="17"/>
  <c r="AD88" i="17"/>
  <c r="AC88" i="17"/>
  <c r="Y88" i="17"/>
  <c r="AN330" i="17"/>
  <c r="AM330" i="17"/>
  <c r="AL330" i="17"/>
  <c r="AI330" i="17"/>
  <c r="Y330" i="17"/>
  <c r="AB330" i="17"/>
  <c r="AA330" i="17"/>
  <c r="Z330" i="17"/>
  <c r="AS330" i="17"/>
  <c r="BA330" i="17" s="1" a="1"/>
  <c r="BA330" i="17" s="1"/>
  <c r="AP330" i="17"/>
  <c r="AO330" i="17"/>
  <c r="AF330" i="17"/>
  <c r="AE330" i="17"/>
  <c r="AK330" i="17"/>
  <c r="AJ330" i="17"/>
  <c r="AH330" i="17"/>
  <c r="AG330" i="17"/>
  <c r="AD330" i="17"/>
  <c r="AC330" i="17"/>
  <c r="AJ572" i="17"/>
  <c r="AI572" i="17"/>
  <c r="AH572" i="17"/>
  <c r="AF572" i="17"/>
  <c r="AE572" i="17"/>
  <c r="AD572" i="17"/>
  <c r="AS572" i="17"/>
  <c r="AZ572" i="17" s="1" a="1"/>
  <c r="AZ572" i="17" s="1"/>
  <c r="AP572" i="17"/>
  <c r="AO572" i="17"/>
  <c r="AN572" i="17"/>
  <c r="AM572" i="17"/>
  <c r="AL572" i="17"/>
  <c r="AG572" i="17"/>
  <c r="AC572" i="17"/>
  <c r="AB572" i="17"/>
  <c r="Z572" i="17"/>
  <c r="Y572" i="17"/>
  <c r="AK572" i="17"/>
  <c r="AA572" i="17"/>
  <c r="AK814" i="17"/>
  <c r="AJ814" i="17"/>
  <c r="AG814" i="17"/>
  <c r="AF814" i="17"/>
  <c r="AE814" i="17"/>
  <c r="AD814" i="17"/>
  <c r="AB814" i="17"/>
  <c r="AO814" i="17"/>
  <c r="AH814" i="17"/>
  <c r="AC814" i="17"/>
  <c r="Y814" i="17"/>
  <c r="AP814" i="17"/>
  <c r="AN814" i="17"/>
  <c r="AM814" i="17"/>
  <c r="AS814" i="17"/>
  <c r="BD814" i="17" s="1" a="1"/>
  <c r="BD814" i="17" s="1"/>
  <c r="AI814" i="17"/>
  <c r="AA814" i="17"/>
  <c r="Z814" i="17"/>
  <c r="AL814" i="17"/>
  <c r="AM1056" i="17"/>
  <c r="AB1056" i="17"/>
  <c r="Y1056" i="17"/>
  <c r="AO1056" i="17"/>
  <c r="AN1056" i="17"/>
  <c r="AL1056" i="17"/>
  <c r="AC1056" i="17"/>
  <c r="AA1056" i="17"/>
  <c r="Z1056" i="17"/>
  <c r="AE1056" i="17"/>
  <c r="AD1056" i="17"/>
  <c r="AS1056" i="17"/>
  <c r="BA1056" i="17" s="1" a="1"/>
  <c r="BA1056" i="17" s="1"/>
  <c r="AP1056" i="17"/>
  <c r="AK1056" i="17"/>
  <c r="AI1056" i="17"/>
  <c r="AH1056" i="17"/>
  <c r="AJ1056" i="17"/>
  <c r="AG1056" i="17"/>
  <c r="AF1056" i="17"/>
  <c r="AC141" i="17"/>
  <c r="AB141" i="17"/>
  <c r="AA141" i="17"/>
  <c r="Z141" i="17"/>
  <c r="Y141" i="17"/>
  <c r="AM141" i="17"/>
  <c r="AP141" i="17"/>
  <c r="AO141" i="17"/>
  <c r="AN141" i="17"/>
  <c r="AK141" i="17"/>
  <c r="AI141" i="17"/>
  <c r="AF141" i="17"/>
  <c r="AG141" i="17"/>
  <c r="AE141" i="17"/>
  <c r="AD141" i="17"/>
  <c r="AL141" i="17"/>
  <c r="AJ141" i="17"/>
  <c r="AS141" i="17"/>
  <c r="AH141" i="17"/>
  <c r="AG383" i="17"/>
  <c r="AF383" i="17"/>
  <c r="AE383" i="17"/>
  <c r="AD383" i="17"/>
  <c r="AC383" i="17"/>
  <c r="AB383" i="17"/>
  <c r="AS383" i="17"/>
  <c r="AP383" i="17"/>
  <c r="AN383" i="17"/>
  <c r="AM383" i="17"/>
  <c r="AL383" i="17"/>
  <c r="Z383" i="17"/>
  <c r="AO383" i="17"/>
  <c r="AK383" i="17"/>
  <c r="AJ383" i="17"/>
  <c r="AI383" i="17"/>
  <c r="AH383" i="17"/>
  <c r="AA383" i="17"/>
  <c r="Y383" i="17"/>
  <c r="AD625" i="17"/>
  <c r="AC625" i="17"/>
  <c r="AB625" i="17"/>
  <c r="AA625" i="17"/>
  <c r="Z625" i="17"/>
  <c r="AP625" i="17"/>
  <c r="AO625" i="17"/>
  <c r="AL625" i="17"/>
  <c r="AS625" i="17"/>
  <c r="AN625" i="17"/>
  <c r="AM625" i="17"/>
  <c r="AK625" i="17"/>
  <c r="AJ625" i="17"/>
  <c r="AI625" i="17"/>
  <c r="AF625" i="17"/>
  <c r="AE625" i="17"/>
  <c r="Y625" i="17"/>
  <c r="AH625" i="17"/>
  <c r="AG625" i="17"/>
  <c r="AO867" i="17"/>
  <c r="AC867" i="17"/>
  <c r="AB867" i="17"/>
  <c r="Z867" i="17"/>
  <c r="AS867" i="17"/>
  <c r="BC867" i="17" s="1" a="1"/>
  <c r="BC867" i="17" s="1"/>
  <c r="AN867" i="17"/>
  <c r="AP867" i="17"/>
  <c r="AM867" i="17"/>
  <c r="AJ867" i="17"/>
  <c r="AI867" i="17"/>
  <c r="AG867" i="17"/>
  <c r="AE867" i="17"/>
  <c r="AL867" i="17"/>
  <c r="AH867" i="17"/>
  <c r="AK867" i="17"/>
  <c r="AF867" i="17"/>
  <c r="AD867" i="17"/>
  <c r="Y867" i="17"/>
  <c r="AA867" i="17"/>
  <c r="AD1109" i="17"/>
  <c r="AC1109" i="17"/>
  <c r="AN1109" i="17"/>
  <c r="AO1109" i="17"/>
  <c r="AJ1109" i="17"/>
  <c r="AI1109" i="17"/>
  <c r="AF1109" i="17"/>
  <c r="AA1109" i="17"/>
  <c r="AM1109" i="17"/>
  <c r="AS1109" i="17"/>
  <c r="AY1109" i="17" s="1" a="1"/>
  <c r="AY1109" i="17" s="1"/>
  <c r="AL1109" i="17"/>
  <c r="AH1109" i="17"/>
  <c r="AP1109" i="17"/>
  <c r="AE1109" i="17"/>
  <c r="Z1109" i="17"/>
  <c r="Y1109" i="17"/>
  <c r="AG1109" i="17"/>
  <c r="AK1109" i="17"/>
  <c r="AB1109" i="17"/>
  <c r="AP225" i="17"/>
  <c r="AN225" i="17"/>
  <c r="AM225" i="17"/>
  <c r="AL225" i="17"/>
  <c r="AK225" i="17"/>
  <c r="AS225" i="17"/>
  <c r="BC225" i="17" s="1" a="1"/>
  <c r="BC225" i="17" s="1"/>
  <c r="AF225" i="17"/>
  <c r="AE225" i="17"/>
  <c r="AH225" i="17"/>
  <c r="AG225" i="17"/>
  <c r="AD225" i="17"/>
  <c r="AC225" i="17"/>
  <c r="AB225" i="17"/>
  <c r="AA225" i="17"/>
  <c r="Z225" i="17"/>
  <c r="AO225" i="17"/>
  <c r="AJ225" i="17"/>
  <c r="Y225" i="17"/>
  <c r="AI225" i="17"/>
  <c r="AH467" i="17"/>
  <c r="AG467" i="17"/>
  <c r="AF467" i="17"/>
  <c r="AE467" i="17"/>
  <c r="AB467" i="17"/>
  <c r="AA467" i="17"/>
  <c r="AL467" i="17"/>
  <c r="AK467" i="17"/>
  <c r="AJ467" i="17"/>
  <c r="AI467" i="17"/>
  <c r="AD467" i="17"/>
  <c r="AC467" i="17"/>
  <c r="Z467" i="17"/>
  <c r="AS467" i="17"/>
  <c r="AZ467" i="17" s="1" a="1"/>
  <c r="AZ467" i="17" s="1"/>
  <c r="AP467" i="17"/>
  <c r="AM467" i="17"/>
  <c r="Y467" i="17"/>
  <c r="AN467" i="17"/>
  <c r="AO467" i="17"/>
  <c r="AB709" i="17"/>
  <c r="Y709" i="17"/>
  <c r="AM709" i="17"/>
  <c r="AL709" i="17"/>
  <c r="AK709" i="17"/>
  <c r="AJ709" i="17"/>
  <c r="AH709" i="17"/>
  <c r="AG709" i="17"/>
  <c r="AA709" i="17"/>
  <c r="Z709" i="17"/>
  <c r="AS709" i="17"/>
  <c r="BE709" i="17" s="1" a="1"/>
  <c r="BE709" i="17" s="1"/>
  <c r="AP709" i="17"/>
  <c r="AO709" i="17"/>
  <c r="AI709" i="17"/>
  <c r="AF709" i="17"/>
  <c r="AE709" i="17"/>
  <c r="AD709" i="17"/>
  <c r="AN709" i="17"/>
  <c r="AC709" i="17"/>
  <c r="AL951" i="17"/>
  <c r="AK951" i="17"/>
  <c r="AJ951" i="17"/>
  <c r="AH951" i="17"/>
  <c r="AF951" i="17"/>
  <c r="AS951" i="17"/>
  <c r="BB951" i="17" s="1" a="1"/>
  <c r="BB951" i="17" s="1"/>
  <c r="AP951" i="17"/>
  <c r="AO951" i="17"/>
  <c r="AN951" i="17"/>
  <c r="AI951" i="17"/>
  <c r="AG951" i="17"/>
  <c r="AE951" i="17"/>
  <c r="AA951" i="17"/>
  <c r="AM951" i="17"/>
  <c r="AC951" i="17"/>
  <c r="Z951" i="17"/>
  <c r="AD951" i="17"/>
  <c r="Y951" i="17"/>
  <c r="AB951" i="17"/>
  <c r="Y1063" i="17"/>
  <c r="AC1063" i="17"/>
  <c r="AP1063" i="17"/>
  <c r="AI1063" i="17"/>
  <c r="AH1063" i="17"/>
  <c r="AG1063" i="17"/>
  <c r="AD1063" i="17"/>
  <c r="AB1063" i="17"/>
  <c r="AA1063" i="17"/>
  <c r="AO1063" i="17"/>
  <c r="AK1063" i="17"/>
  <c r="AF1063" i="17"/>
  <c r="AE1063" i="17"/>
  <c r="AL1063" i="17"/>
  <c r="AS1063" i="17"/>
  <c r="BB1063" i="17" s="1" a="1"/>
  <c r="BB1063" i="17" s="1"/>
  <c r="AN1063" i="17"/>
  <c r="AM1063" i="17"/>
  <c r="AJ1063" i="17"/>
  <c r="Z1063" i="17"/>
  <c r="AE608" i="17"/>
  <c r="AD608" i="17"/>
  <c r="AC608" i="17"/>
  <c r="AB608" i="17"/>
  <c r="Y608" i="17"/>
  <c r="AS608" i="17"/>
  <c r="BE608" i="17" s="1" a="1"/>
  <c r="BE608" i="17" s="1"/>
  <c r="AL608" i="17"/>
  <c r="AG608" i="17"/>
  <c r="Z608" i="17"/>
  <c r="AP608" i="17"/>
  <c r="AO608" i="17"/>
  <c r="AN608" i="17"/>
  <c r="AM608" i="17"/>
  <c r="AK608" i="17"/>
  <c r="AI608" i="17"/>
  <c r="AH608" i="17"/>
  <c r="AF608" i="17"/>
  <c r="AJ608" i="17"/>
  <c r="AA608" i="17"/>
  <c r="AI309" i="17"/>
  <c r="AH309" i="17"/>
  <c r="AG309" i="17"/>
  <c r="AF309" i="17"/>
  <c r="AE309" i="17"/>
  <c r="AC309" i="17"/>
  <c r="Z309" i="17"/>
  <c r="Y309" i="17"/>
  <c r="AN309" i="17"/>
  <c r="AJ309" i="17"/>
  <c r="AD309" i="17"/>
  <c r="AS309" i="17"/>
  <c r="BC309" i="17" s="1" a="1"/>
  <c r="BC309" i="17" s="1"/>
  <c r="AP309" i="17"/>
  <c r="AO309" i="17"/>
  <c r="AM309" i="17"/>
  <c r="AL309" i="17"/>
  <c r="AA309" i="17"/>
  <c r="AK309" i="17"/>
  <c r="AB309" i="17"/>
  <c r="AA320" i="17"/>
  <c r="AS320" i="17"/>
  <c r="BA320" i="17" s="1" a="1"/>
  <c r="BA320" i="17" s="1"/>
  <c r="AO320" i="17"/>
  <c r="AL320" i="17"/>
  <c r="AK320" i="17"/>
  <c r="AC320" i="17"/>
  <c r="AB320" i="17"/>
  <c r="Y320" i="17"/>
  <c r="AJ320" i="17"/>
  <c r="AI320" i="17"/>
  <c r="AN320" i="17"/>
  <c r="AM320" i="17"/>
  <c r="AH320" i="17"/>
  <c r="AG320" i="17"/>
  <c r="AF320" i="17"/>
  <c r="AE320" i="17"/>
  <c r="AD320" i="17"/>
  <c r="AP320" i="17"/>
  <c r="Z320" i="17"/>
  <c r="AD7" i="17"/>
  <c r="Z7" i="17"/>
  <c r="Y7" i="17"/>
  <c r="AS7" i="17"/>
  <c r="AW7" i="17" s="1" a="1"/>
  <c r="AW7" i="17" s="1"/>
  <c r="AP7" i="17"/>
  <c r="AN7" i="17"/>
  <c r="AM7" i="17"/>
  <c r="AL7" i="17"/>
  <c r="AI7" i="17"/>
  <c r="AF7" i="17"/>
  <c r="AE7" i="17"/>
  <c r="AB7" i="17"/>
  <c r="AA7" i="17"/>
  <c r="AO7" i="17"/>
  <c r="AJ7" i="17"/>
  <c r="AH7" i="17"/>
  <c r="AK7" i="17"/>
  <c r="AC7" i="17"/>
  <c r="AG7" i="17"/>
  <c r="AH834" i="17"/>
  <c r="AG834" i="17"/>
  <c r="AC834" i="17"/>
  <c r="AB834" i="17"/>
  <c r="AF834" i="17"/>
  <c r="AE834" i="17"/>
  <c r="AD834" i="17"/>
  <c r="Y834" i="17"/>
  <c r="AS834" i="17"/>
  <c r="AZ834" i="17" s="1" a="1"/>
  <c r="AZ834" i="17" s="1"/>
  <c r="AP834" i="17"/>
  <c r="AO834" i="17"/>
  <c r="AM834" i="17"/>
  <c r="AN834" i="17"/>
  <c r="AL834" i="17"/>
  <c r="AK834" i="17"/>
  <c r="AJ834" i="17"/>
  <c r="AI834" i="17"/>
  <c r="AA834" i="17"/>
  <c r="Z834" i="17"/>
  <c r="AP978" i="17"/>
  <c r="AO978" i="17"/>
  <c r="AN978" i="17"/>
  <c r="Y978" i="17"/>
  <c r="AF978" i="17"/>
  <c r="AE978" i="17"/>
  <c r="AD978" i="17"/>
  <c r="AB978" i="17"/>
  <c r="Z978" i="17"/>
  <c r="AS978" i="17"/>
  <c r="AV978" i="17" s="1" a="1"/>
  <c r="AV978" i="17" s="1"/>
  <c r="AM978" i="17"/>
  <c r="AC978" i="17"/>
  <c r="AJ978" i="17"/>
  <c r="AI978" i="17"/>
  <c r="AG978" i="17"/>
  <c r="AK978" i="17"/>
  <c r="AH978" i="17"/>
  <c r="AA978" i="17"/>
  <c r="AL978" i="17"/>
  <c r="AI472" i="17"/>
  <c r="AH472" i="17"/>
  <c r="AG472" i="17"/>
  <c r="AF472" i="17"/>
  <c r="AC472" i="17"/>
  <c r="AB472" i="17"/>
  <c r="Z472" i="17"/>
  <c r="Y472" i="17"/>
  <c r="AS472" i="17"/>
  <c r="BA472" i="17" s="1" a="1"/>
  <c r="BA472" i="17" s="1"/>
  <c r="AN472" i="17"/>
  <c r="AL472" i="17"/>
  <c r="AP472" i="17"/>
  <c r="AO472" i="17"/>
  <c r="AM472" i="17"/>
  <c r="AE472" i="17"/>
  <c r="AD472" i="17"/>
  <c r="AK472" i="17"/>
  <c r="AJ472" i="17"/>
  <c r="AA472" i="17"/>
  <c r="AJ212" i="17"/>
  <c r="AI212" i="17"/>
  <c r="AG212" i="17"/>
  <c r="AE212" i="17"/>
  <c r="AD212" i="17"/>
  <c r="AS212" i="17"/>
  <c r="AY212" i="17" s="1" a="1"/>
  <c r="AY212" i="17" s="1"/>
  <c r="AO212" i="17"/>
  <c r="AN212" i="17"/>
  <c r="AC212" i="17"/>
  <c r="AB212" i="17"/>
  <c r="AM212" i="17"/>
  <c r="AH212" i="17"/>
  <c r="AF212" i="17"/>
  <c r="AP212" i="17"/>
  <c r="AL212" i="17"/>
  <c r="AK212" i="17"/>
  <c r="Y212" i="17"/>
  <c r="AA212" i="17"/>
  <c r="Z212" i="17"/>
  <c r="AN570" i="17"/>
  <c r="AM570" i="17"/>
  <c r="AL570" i="17"/>
  <c r="AJ570" i="17"/>
  <c r="AI570" i="17"/>
  <c r="AH570" i="17"/>
  <c r="Z570" i="17"/>
  <c r="Y570" i="17"/>
  <c r="AS570" i="17"/>
  <c r="BC570" i="17" s="1" a="1"/>
  <c r="BC570" i="17" s="1"/>
  <c r="AO570" i="17"/>
  <c r="AK570" i="17"/>
  <c r="AF570" i="17"/>
  <c r="AE570" i="17"/>
  <c r="AD570" i="17"/>
  <c r="AP570" i="17"/>
  <c r="AG570" i="17"/>
  <c r="AB570" i="17"/>
  <c r="AC570" i="17"/>
  <c r="AA570" i="17"/>
  <c r="AI105" i="17"/>
  <c r="AH105" i="17"/>
  <c r="AG105" i="17"/>
  <c r="AE105" i="17"/>
  <c r="AC105" i="17"/>
  <c r="AF105" i="17"/>
  <c r="AD105" i="17"/>
  <c r="AB105" i="17"/>
  <c r="Z105" i="17"/>
  <c r="AL105" i="17"/>
  <c r="AK105" i="17"/>
  <c r="AJ105" i="17"/>
  <c r="AA105" i="17"/>
  <c r="Y105" i="17"/>
  <c r="AN105" i="17"/>
  <c r="AS105" i="17"/>
  <c r="BA105" i="17" s="1" a="1"/>
  <c r="BA105" i="17" s="1"/>
  <c r="AM105" i="17"/>
  <c r="AP105" i="17"/>
  <c r="AO105" i="17"/>
  <c r="AG543" i="17"/>
  <c r="AF543" i="17"/>
  <c r="AE543" i="17"/>
  <c r="AD543" i="17"/>
  <c r="AC543" i="17"/>
  <c r="AB543" i="17"/>
  <c r="AA543" i="17"/>
  <c r="AO543" i="17"/>
  <c r="AN543" i="17"/>
  <c r="AM543" i="17"/>
  <c r="AL543" i="17"/>
  <c r="AI543" i="17"/>
  <c r="AH543" i="17"/>
  <c r="Z543" i="17"/>
  <c r="Y543" i="17"/>
  <c r="AS543" i="17"/>
  <c r="BD543" i="17" s="1" a="1"/>
  <c r="BD543" i="17" s="1"/>
  <c r="AP543" i="17"/>
  <c r="AK543" i="17"/>
  <c r="AJ543" i="17"/>
  <c r="AC464" i="17"/>
  <c r="AB464" i="17"/>
  <c r="AA464" i="17"/>
  <c r="Z464" i="17"/>
  <c r="AS464" i="17"/>
  <c r="AY464" i="17" s="1" a="1"/>
  <c r="AY464" i="17" s="1"/>
  <c r="AJ464" i="17"/>
  <c r="AI464" i="17"/>
  <c r="AH464" i="17"/>
  <c r="AG464" i="17"/>
  <c r="AF464" i="17"/>
  <c r="AE464" i="17"/>
  <c r="AD464" i="17"/>
  <c r="AP464" i="17"/>
  <c r="AO464" i="17"/>
  <c r="AN464" i="17"/>
  <c r="AM464" i="17"/>
  <c r="Y464" i="17"/>
  <c r="AL464" i="17"/>
  <c r="AK464" i="17"/>
  <c r="AB406" i="17"/>
  <c r="AA406" i="17"/>
  <c r="Z406" i="17"/>
  <c r="AS406" i="17"/>
  <c r="BE406" i="17" s="1" a="1"/>
  <c r="BE406" i="17" s="1"/>
  <c r="AP406" i="17"/>
  <c r="AO406" i="17"/>
  <c r="AN406" i="17"/>
  <c r="AM406" i="17"/>
  <c r="AL406" i="17"/>
  <c r="AK406" i="17"/>
  <c r="AJ406" i="17"/>
  <c r="AH406" i="17"/>
  <c r="AG406" i="17"/>
  <c r="AF406" i="17"/>
  <c r="AE406" i="17"/>
  <c r="AD406" i="17"/>
  <c r="AC406" i="17"/>
  <c r="Y406" i="17"/>
  <c r="AI406" i="17"/>
  <c r="AM263" i="17"/>
  <c r="AL263" i="17"/>
  <c r="AK263" i="17"/>
  <c r="AJ263" i="17"/>
  <c r="AG263" i="17"/>
  <c r="AS263" i="17"/>
  <c r="AV263" i="17" s="1" a="1"/>
  <c r="AV263" i="17" s="1"/>
  <c r="AP263" i="17"/>
  <c r="AO263" i="17"/>
  <c r="AN263" i="17"/>
  <c r="AI263" i="17"/>
  <c r="AH263" i="17"/>
  <c r="AF263" i="17"/>
  <c r="AE263" i="17"/>
  <c r="AD263" i="17"/>
  <c r="AA263" i="17"/>
  <c r="Z263" i="17"/>
  <c r="Y263" i="17"/>
  <c r="AC263" i="17"/>
  <c r="AB263" i="17"/>
  <c r="AA865" i="17"/>
  <c r="Z865" i="17"/>
  <c r="AS865" i="17"/>
  <c r="AW865" i="17" s="1" a="1"/>
  <c r="AW865" i="17" s="1"/>
  <c r="AG865" i="17"/>
  <c r="AF865" i="17"/>
  <c r="AE865" i="17"/>
  <c r="AD865" i="17"/>
  <c r="AB865" i="17"/>
  <c r="AP865" i="17"/>
  <c r="AN865" i="17"/>
  <c r="AL865" i="17"/>
  <c r="AK865" i="17"/>
  <c r="AH865" i="17"/>
  <c r="AC865" i="17"/>
  <c r="Y865" i="17"/>
  <c r="AI865" i="17"/>
  <c r="AO865" i="17"/>
  <c r="AJ865" i="17"/>
  <c r="AM865" i="17"/>
  <c r="AA513" i="17"/>
  <c r="Z513" i="17"/>
  <c r="Y513" i="17"/>
  <c r="AP513" i="17"/>
  <c r="AO513" i="17"/>
  <c r="AN513" i="17"/>
  <c r="AM513" i="17"/>
  <c r="AJ513" i="17"/>
  <c r="AI513" i="17"/>
  <c r="AH513" i="17"/>
  <c r="AS513" i="17"/>
  <c r="AY513" i="17" s="1" a="1"/>
  <c r="AY513" i="17" s="1"/>
  <c r="AL513" i="17"/>
  <c r="AK513" i="17"/>
  <c r="AG513" i="17"/>
  <c r="AF513" i="17"/>
  <c r="AE513" i="17"/>
  <c r="AD513" i="17"/>
  <c r="AB513" i="17"/>
  <c r="AC513" i="17"/>
  <c r="AB945" i="17"/>
  <c r="AA945" i="17"/>
  <c r="Z945" i="17"/>
  <c r="AS945" i="17"/>
  <c r="AO945" i="17"/>
  <c r="AM945" i="17"/>
  <c r="AL945" i="17"/>
  <c r="AJ945" i="17"/>
  <c r="AP945" i="17"/>
  <c r="AN945" i="17"/>
  <c r="AK945" i="17"/>
  <c r="AI945" i="17"/>
  <c r="AG945" i="17"/>
  <c r="AF945" i="17"/>
  <c r="AD945" i="17"/>
  <c r="AC945" i="17"/>
  <c r="AH945" i="17"/>
  <c r="Y945" i="17"/>
  <c r="AE945" i="17"/>
  <c r="AC257" i="17"/>
  <c r="AB257" i="17"/>
  <c r="AA257" i="17"/>
  <c r="Z257" i="17"/>
  <c r="AN257" i="17"/>
  <c r="AM257" i="17"/>
  <c r="AK257" i="17"/>
  <c r="AJ257" i="17"/>
  <c r="AI257" i="17"/>
  <c r="AH257" i="17"/>
  <c r="AP257" i="17"/>
  <c r="AO257" i="17"/>
  <c r="AL257" i="17"/>
  <c r="AG257" i="17"/>
  <c r="AE257" i="17"/>
  <c r="AD257" i="17"/>
  <c r="AS257" i="17"/>
  <c r="AX257" i="17" s="1" a="1"/>
  <c r="AX257" i="17" s="1"/>
  <c r="AF257" i="17"/>
  <c r="Y257" i="17"/>
  <c r="AI1135" i="17"/>
  <c r="AS1135" i="17"/>
  <c r="BE1135" i="17" s="1" a="1"/>
  <c r="BE1135" i="17" s="1"/>
  <c r="Y1135" i="17"/>
  <c r="AK1135" i="17"/>
  <c r="AF1135" i="17"/>
  <c r="AB1135" i="17"/>
  <c r="AO1135" i="17"/>
  <c r="AM1135" i="17"/>
  <c r="AP1135" i="17"/>
  <c r="AL1135" i="17"/>
  <c r="AJ1135" i="17"/>
  <c r="AH1135" i="17"/>
  <c r="AA1135" i="17"/>
  <c r="AD1135" i="17"/>
  <c r="AC1135" i="17"/>
  <c r="Z1135" i="17"/>
  <c r="AN1135" i="17"/>
  <c r="AE1135" i="17"/>
  <c r="AG1135" i="17"/>
  <c r="AN680" i="17"/>
  <c r="AS680" i="17"/>
  <c r="BC680" i="17" s="1" a="1"/>
  <c r="BC680" i="17" s="1"/>
  <c r="AO680" i="17"/>
  <c r="AK680" i="17"/>
  <c r="AF680" i="17"/>
  <c r="AE680" i="17"/>
  <c r="AD680" i="17"/>
  <c r="AC680" i="17"/>
  <c r="AB680" i="17"/>
  <c r="AA680" i="17"/>
  <c r="Z680" i="17"/>
  <c r="AL680" i="17"/>
  <c r="AI680" i="17"/>
  <c r="AH680" i="17"/>
  <c r="AG680" i="17"/>
  <c r="Y680" i="17"/>
  <c r="AP680" i="17"/>
  <c r="AM680" i="17"/>
  <c r="AJ680" i="17"/>
  <c r="AC904" i="17"/>
  <c r="AB904" i="17"/>
  <c r="AA904" i="17"/>
  <c r="Z904" i="17"/>
  <c r="AS904" i="17"/>
  <c r="BB904" i="17" s="1" a="1"/>
  <c r="BB904" i="17" s="1"/>
  <c r="AP904" i="17"/>
  <c r="AO904" i="17"/>
  <c r="AM904" i="17"/>
  <c r="AK904" i="17"/>
  <c r="AG904" i="17"/>
  <c r="AF904" i="17"/>
  <c r="AE904" i="17"/>
  <c r="AD904" i="17"/>
  <c r="AI904" i="17"/>
  <c r="AH904" i="17"/>
  <c r="Y904" i="17"/>
  <c r="AN904" i="17"/>
  <c r="AJ904" i="17"/>
  <c r="AL904" i="17"/>
  <c r="AN232" i="17"/>
  <c r="AM232" i="17"/>
  <c r="AK232" i="17"/>
  <c r="AJ232" i="17"/>
  <c r="AI232" i="17"/>
  <c r="AH232" i="17"/>
  <c r="AB232" i="17"/>
  <c r="AA232" i="17"/>
  <c r="Z232" i="17"/>
  <c r="Y232" i="17"/>
  <c r="AS232" i="17"/>
  <c r="AY232" i="17" s="1" a="1"/>
  <c r="AY232" i="17" s="1"/>
  <c r="AP232" i="17"/>
  <c r="AG232" i="17"/>
  <c r="AF232" i="17"/>
  <c r="AC232" i="17"/>
  <c r="AO232" i="17"/>
  <c r="AD232" i="17"/>
  <c r="AL232" i="17"/>
  <c r="AE232" i="17"/>
  <c r="AD1088" i="17"/>
  <c r="AH1088" i="17"/>
  <c r="AG1088" i="17"/>
  <c r="AN1088" i="17"/>
  <c r="AO1088" i="17"/>
  <c r="AS1088" i="17"/>
  <c r="BC1088" i="17" s="1" a="1"/>
  <c r="BC1088" i="17" s="1"/>
  <c r="AP1088" i="17"/>
  <c r="AK1088" i="17"/>
  <c r="AI1088" i="17"/>
  <c r="AM1088" i="17"/>
  <c r="Y1088" i="17"/>
  <c r="AB1088" i="17"/>
  <c r="AA1088" i="17"/>
  <c r="Z1088" i="17"/>
  <c r="AL1088" i="17"/>
  <c r="AJ1088" i="17"/>
  <c r="AF1088" i="17"/>
  <c r="AC1088" i="17"/>
  <c r="AE1088" i="17"/>
  <c r="AO747" i="17"/>
  <c r="AN747" i="17"/>
  <c r="AK747" i="17"/>
  <c r="AI747" i="17"/>
  <c r="AF747" i="17"/>
  <c r="AE747" i="17"/>
  <c r="AD747" i="17"/>
  <c r="AC747" i="17"/>
  <c r="AA747" i="17"/>
  <c r="Z747" i="17"/>
  <c r="Y747" i="17"/>
  <c r="AS747" i="17"/>
  <c r="AV747" i="17" s="1" a="1"/>
  <c r="AV747" i="17" s="1"/>
  <c r="AM747" i="17"/>
  <c r="AH747" i="17"/>
  <c r="AG747" i="17"/>
  <c r="AL747" i="17"/>
  <c r="AJ747" i="17"/>
  <c r="AB747" i="17"/>
  <c r="AP747" i="17"/>
  <c r="Y201" i="17"/>
  <c r="AS201" i="17"/>
  <c r="AP201" i="17"/>
  <c r="AO201" i="17"/>
  <c r="AN201" i="17"/>
  <c r="AL201" i="17"/>
  <c r="AK201" i="17"/>
  <c r="AE201" i="17"/>
  <c r="AD201" i="17"/>
  <c r="AM201" i="17"/>
  <c r="AJ201" i="17"/>
  <c r="AI201" i="17"/>
  <c r="AH201" i="17"/>
  <c r="AG201" i="17"/>
  <c r="AC201" i="17"/>
  <c r="Z201" i="17"/>
  <c r="AF201" i="17"/>
  <c r="AB201" i="17"/>
  <c r="AA201" i="17"/>
  <c r="AI960" i="17"/>
  <c r="AH960" i="17"/>
  <c r="AG960" i="17"/>
  <c r="AF960" i="17"/>
  <c r="AK960" i="17"/>
  <c r="AD960" i="17"/>
  <c r="AC960" i="17"/>
  <c r="AB960" i="17"/>
  <c r="Z960" i="17"/>
  <c r="AS960" i="17"/>
  <c r="AO960" i="17"/>
  <c r="AN960" i="17"/>
  <c r="AP960" i="17"/>
  <c r="AE960" i="17"/>
  <c r="AJ960" i="17"/>
  <c r="AA960" i="17"/>
  <c r="Y960" i="17"/>
  <c r="AL960" i="17"/>
  <c r="AM960" i="17"/>
  <c r="AM551" i="17"/>
  <c r="AL551" i="17"/>
  <c r="AK551" i="17"/>
  <c r="AJ551" i="17"/>
  <c r="AI551" i="17"/>
  <c r="AH551" i="17"/>
  <c r="AG551" i="17"/>
  <c r="AC551" i="17"/>
  <c r="Z551" i="17"/>
  <c r="Y551" i="17"/>
  <c r="AS551" i="17"/>
  <c r="BB551" i="17" s="1" a="1"/>
  <c r="BB551" i="17" s="1"/>
  <c r="AO551" i="17"/>
  <c r="AE551" i="17"/>
  <c r="AD551" i="17"/>
  <c r="AA551" i="17"/>
  <c r="AP551" i="17"/>
  <c r="AN551" i="17"/>
  <c r="AF551" i="17"/>
  <c r="AB551" i="17"/>
  <c r="AE107" i="17"/>
  <c r="AD107" i="17"/>
  <c r="AC107" i="17"/>
  <c r="AA107" i="17"/>
  <c r="Y107" i="17"/>
  <c r="AP107" i="17"/>
  <c r="AO107" i="17"/>
  <c r="AN107" i="17"/>
  <c r="AL107" i="17"/>
  <c r="AJ107" i="17"/>
  <c r="AG107" i="17"/>
  <c r="Z107" i="17"/>
  <c r="AH107" i="17"/>
  <c r="AF107" i="17"/>
  <c r="AB107" i="17"/>
  <c r="AK107" i="17"/>
  <c r="AS107" i="17"/>
  <c r="AI107" i="17"/>
  <c r="AM107" i="17"/>
  <c r="AB481" i="17"/>
  <c r="AA481" i="17"/>
  <c r="Z481" i="17"/>
  <c r="Y481" i="17"/>
  <c r="AS481" i="17"/>
  <c r="BC481" i="17" s="1" a="1"/>
  <c r="BC481" i="17" s="1"/>
  <c r="AD481" i="17"/>
  <c r="AC481" i="17"/>
  <c r="AP481" i="17"/>
  <c r="AL481" i="17"/>
  <c r="AJ481" i="17"/>
  <c r="AI481" i="17"/>
  <c r="AO481" i="17"/>
  <c r="AN481" i="17"/>
  <c r="AM481" i="17"/>
  <c r="AK481" i="17"/>
  <c r="AH481" i="17"/>
  <c r="AG481" i="17"/>
  <c r="AE481" i="17"/>
  <c r="AF481" i="17"/>
  <c r="AS723" i="17"/>
  <c r="BD723" i="17" s="1" a="1"/>
  <c r="BD723" i="17" s="1"/>
  <c r="AO723" i="17"/>
  <c r="AL723" i="17"/>
  <c r="AK723" i="17"/>
  <c r="AJ723" i="17"/>
  <c r="AI723" i="17"/>
  <c r="AG723" i="17"/>
  <c r="AF723" i="17"/>
  <c r="AP723" i="17"/>
  <c r="AN723" i="17"/>
  <c r="AH723" i="17"/>
  <c r="AE723" i="17"/>
  <c r="AC723" i="17"/>
  <c r="AM723" i="17"/>
  <c r="AD723" i="17"/>
  <c r="AB723" i="17"/>
  <c r="AA723" i="17"/>
  <c r="Z723" i="17"/>
  <c r="Y723" i="17"/>
  <c r="AJ965" i="17"/>
  <c r="AI965" i="17"/>
  <c r="AH965" i="17"/>
  <c r="AG965" i="17"/>
  <c r="AN965" i="17"/>
  <c r="Z965" i="17"/>
  <c r="Y965" i="17"/>
  <c r="AS965" i="17"/>
  <c r="AZ965" i="17" s="1" a="1"/>
  <c r="AZ965" i="17" s="1"/>
  <c r="AP965" i="17"/>
  <c r="AK965" i="17"/>
  <c r="AF965" i="17"/>
  <c r="AD965" i="17"/>
  <c r="AB965" i="17"/>
  <c r="AA965" i="17"/>
  <c r="AO965" i="17"/>
  <c r="AE965" i="17"/>
  <c r="AC965" i="17"/>
  <c r="AM965" i="17"/>
  <c r="AL965" i="17"/>
  <c r="AP468" i="17"/>
  <c r="AO468" i="17"/>
  <c r="AN468" i="17"/>
  <c r="AK468" i="17"/>
  <c r="AJ468" i="17"/>
  <c r="AS468" i="17"/>
  <c r="AX468" i="17" s="1" a="1"/>
  <c r="AX468" i="17" s="1"/>
  <c r="AM468" i="17"/>
  <c r="AG468" i="17"/>
  <c r="AC468" i="17"/>
  <c r="AL468" i="17"/>
  <c r="AI468" i="17"/>
  <c r="AH468" i="17"/>
  <c r="AF468" i="17"/>
  <c r="AE468" i="17"/>
  <c r="AD468" i="17"/>
  <c r="Y468" i="17"/>
  <c r="AA468" i="17"/>
  <c r="Z468" i="17"/>
  <c r="AB468" i="17"/>
  <c r="AK710" i="17"/>
  <c r="AH710" i="17"/>
  <c r="AF710" i="17"/>
  <c r="AE710" i="17"/>
  <c r="AD710" i="17"/>
  <c r="AC710" i="17"/>
  <c r="AA710" i="17"/>
  <c r="Z710" i="17"/>
  <c r="AS710" i="17"/>
  <c r="AP710" i="17"/>
  <c r="AN710" i="17"/>
  <c r="AJ710" i="17"/>
  <c r="AO710" i="17"/>
  <c r="AM710" i="17"/>
  <c r="AL710" i="17"/>
  <c r="AG710" i="17"/>
  <c r="AB710" i="17"/>
  <c r="Y710" i="17"/>
  <c r="AI710" i="17"/>
  <c r="Y952" i="17"/>
  <c r="AO952" i="17"/>
  <c r="Z952" i="17"/>
  <c r="AH952" i="17"/>
  <c r="AG952" i="17"/>
  <c r="AF952" i="17"/>
  <c r="AE952" i="17"/>
  <c r="AC952" i="17"/>
  <c r="AB952" i="17"/>
  <c r="AA952" i="17"/>
  <c r="AN952" i="17"/>
  <c r="AS952" i="17"/>
  <c r="BD952" i="17" s="1" a="1"/>
  <c r="BD952" i="17" s="1"/>
  <c r="AP952" i="17"/>
  <c r="AL952" i="17"/>
  <c r="AJ952" i="17"/>
  <c r="AI952" i="17"/>
  <c r="AD952" i="17"/>
  <c r="AK952" i="17"/>
  <c r="AM952" i="17"/>
  <c r="AC385" i="17"/>
  <c r="AB385" i="17"/>
  <c r="AA385" i="17"/>
  <c r="Z385" i="17"/>
  <c r="Y385" i="17"/>
  <c r="AH385" i="17"/>
  <c r="AG385" i="17"/>
  <c r="AF385" i="17"/>
  <c r="AD385" i="17"/>
  <c r="AS385" i="17"/>
  <c r="BE385" i="17" s="1" a="1"/>
  <c r="BE385" i="17" s="1"/>
  <c r="AP385" i="17"/>
  <c r="AO385" i="17"/>
  <c r="AK385" i="17"/>
  <c r="AI385" i="17"/>
  <c r="AE385" i="17"/>
  <c r="AN385" i="17"/>
  <c r="AM385" i="17"/>
  <c r="AJ385" i="17"/>
  <c r="AL385" i="17"/>
  <c r="Z627" i="17"/>
  <c r="Y627" i="17"/>
  <c r="AS627" i="17"/>
  <c r="AV627" i="17" s="1" a="1"/>
  <c r="AV627" i="17" s="1"/>
  <c r="AP627" i="17"/>
  <c r="AO627" i="17"/>
  <c r="AM627" i="17"/>
  <c r="AL627" i="17"/>
  <c r="AK627" i="17"/>
  <c r="AH627" i="17"/>
  <c r="AJ627" i="17"/>
  <c r="AI627" i="17"/>
  <c r="AG627" i="17"/>
  <c r="AF627" i="17"/>
  <c r="AD627" i="17"/>
  <c r="AA627" i="17"/>
  <c r="AN627" i="17"/>
  <c r="AE627" i="17"/>
  <c r="AB627" i="17"/>
  <c r="AC627" i="17"/>
  <c r="AS869" i="17"/>
  <c r="BE869" i="17" s="1" a="1"/>
  <c r="BE869" i="17" s="1"/>
  <c r="AP869" i="17"/>
  <c r="AM869" i="17"/>
  <c r="AG869" i="17"/>
  <c r="Z869" i="17"/>
  <c r="Y869" i="17"/>
  <c r="AB869" i="17"/>
  <c r="AA869" i="17"/>
  <c r="AD869" i="17"/>
  <c r="AC869" i="17"/>
  <c r="AO869" i="17"/>
  <c r="AN869" i="17"/>
  <c r="AL869" i="17"/>
  <c r="AK869" i="17"/>
  <c r="AJ869" i="17"/>
  <c r="AI869" i="17"/>
  <c r="AH869" i="17"/>
  <c r="AE869" i="17"/>
  <c r="AF869" i="17"/>
  <c r="AM1111" i="17"/>
  <c r="AG1111" i="17"/>
  <c r="AF1111" i="17"/>
  <c r="AI1111" i="17"/>
  <c r="AL1111" i="17"/>
  <c r="AD1111" i="17"/>
  <c r="AC1111" i="17"/>
  <c r="AB1111" i="17"/>
  <c r="Z1111" i="17"/>
  <c r="AA1111" i="17"/>
  <c r="Y1111" i="17"/>
  <c r="AE1111" i="17"/>
  <c r="AS1111" i="17"/>
  <c r="AP1111" i="17"/>
  <c r="AO1111" i="17"/>
  <c r="AJ1111" i="17"/>
  <c r="AN1111" i="17"/>
  <c r="AK1111" i="17"/>
  <c r="AH1111" i="17"/>
  <c r="AI553" i="17"/>
  <c r="AH553" i="17"/>
  <c r="AG553" i="17"/>
  <c r="AF553" i="17"/>
  <c r="AE553" i="17"/>
  <c r="AD553" i="17"/>
  <c r="AC553" i="17"/>
  <c r="Y553" i="17"/>
  <c r="AS553" i="17"/>
  <c r="AX553" i="17" s="1" a="1"/>
  <c r="AX553" i="17" s="1"/>
  <c r="AN553" i="17"/>
  <c r="AA553" i="17"/>
  <c r="Z553" i="17"/>
  <c r="AP553" i="17"/>
  <c r="AM553" i="17"/>
  <c r="AL553" i="17"/>
  <c r="AB553" i="17"/>
  <c r="AO553" i="17"/>
  <c r="AK553" i="17"/>
  <c r="AJ553" i="17"/>
  <c r="AP795" i="17"/>
  <c r="AO795" i="17"/>
  <c r="AL795" i="17"/>
  <c r="AJ795" i="17"/>
  <c r="AH795" i="17"/>
  <c r="AG795" i="17"/>
  <c r="AD795" i="17"/>
  <c r="AC795" i="17"/>
  <c r="AB795" i="17"/>
  <c r="AA795" i="17"/>
  <c r="Z795" i="17"/>
  <c r="Y795" i="17"/>
  <c r="AN795" i="17"/>
  <c r="AF795" i="17"/>
  <c r="AE795" i="17"/>
  <c r="AK795" i="17"/>
  <c r="AM795" i="17"/>
  <c r="AS795" i="17"/>
  <c r="BD795" i="17" s="1" a="1"/>
  <c r="BD795" i="17" s="1"/>
  <c r="AI795" i="17"/>
  <c r="Z1037" i="17"/>
  <c r="AJ1037" i="17"/>
  <c r="AH1037" i="17"/>
  <c r="AS1037" i="17"/>
  <c r="BE1037" i="17" s="1" a="1"/>
  <c r="BE1037" i="17" s="1"/>
  <c r="AO1037" i="17"/>
  <c r="AM1037" i="17"/>
  <c r="AL1037" i="17"/>
  <c r="AK1037" i="17"/>
  <c r="AG1037" i="17"/>
  <c r="AI1037" i="17"/>
  <c r="AF1037" i="17"/>
  <c r="AE1037" i="17"/>
  <c r="AD1037" i="17"/>
  <c r="AC1037" i="17"/>
  <c r="AA1037" i="17"/>
  <c r="AB1037" i="17"/>
  <c r="AN1037" i="17"/>
  <c r="Y1037" i="17"/>
  <c r="AP1037" i="17"/>
  <c r="AM30" i="17"/>
  <c r="AL30" i="17"/>
  <c r="AK30" i="17"/>
  <c r="AJ30" i="17"/>
  <c r="AI30" i="17"/>
  <c r="AG30" i="17"/>
  <c r="AP30" i="17"/>
  <c r="AO30" i="17"/>
  <c r="AH30" i="17"/>
  <c r="AF30" i="17"/>
  <c r="AE30" i="17"/>
  <c r="AB30" i="17"/>
  <c r="Y30" i="17"/>
  <c r="AS30" i="17"/>
  <c r="BB30" i="17" s="1" a="1"/>
  <c r="BB30" i="17" s="1"/>
  <c r="AN30" i="17"/>
  <c r="AD30" i="17"/>
  <c r="AA30" i="17"/>
  <c r="Z30" i="17"/>
  <c r="AC30" i="17"/>
  <c r="AF272" i="17"/>
  <c r="AE272" i="17"/>
  <c r="AD272" i="17"/>
  <c r="AC272" i="17"/>
  <c r="Z272" i="17"/>
  <c r="AJ272" i="17"/>
  <c r="AI272" i="17"/>
  <c r="AG272" i="17"/>
  <c r="AB272" i="17"/>
  <c r="AA272" i="17"/>
  <c r="Y272" i="17"/>
  <c r="AS272" i="17"/>
  <c r="AP272" i="17"/>
  <c r="AO272" i="17"/>
  <c r="AL272" i="17"/>
  <c r="AK272" i="17"/>
  <c r="AH272" i="17"/>
  <c r="AN272" i="17"/>
  <c r="AM272" i="17"/>
  <c r="AJ514" i="17"/>
  <c r="AI514" i="17"/>
  <c r="AH514" i="17"/>
  <c r="AG514" i="17"/>
  <c r="AD514" i="17"/>
  <c r="AP514" i="17"/>
  <c r="AO514" i="17"/>
  <c r="AS514" i="17"/>
  <c r="BC514" i="17" s="1" a="1"/>
  <c r="BC514" i="17" s="1"/>
  <c r="AN514" i="17"/>
  <c r="AM514" i="17"/>
  <c r="AL514" i="17"/>
  <c r="AK514" i="17"/>
  <c r="AF514" i="17"/>
  <c r="AC514" i="17"/>
  <c r="AB514" i="17"/>
  <c r="AA514" i="17"/>
  <c r="Y514" i="17"/>
  <c r="AE514" i="17"/>
  <c r="Z514" i="17"/>
  <c r="AP756" i="17"/>
  <c r="AM756" i="17"/>
  <c r="AS756" i="17"/>
  <c r="AN756" i="17"/>
  <c r="AJ756" i="17"/>
  <c r="AI756" i="17"/>
  <c r="AH756" i="17"/>
  <c r="AG756" i="17"/>
  <c r="AE756" i="17"/>
  <c r="AD756" i="17"/>
  <c r="AC756" i="17"/>
  <c r="AB756" i="17"/>
  <c r="Y756" i="17"/>
  <c r="AO756" i="17"/>
  <c r="AF756" i="17"/>
  <c r="AA756" i="17"/>
  <c r="AL756" i="17"/>
  <c r="AK756" i="17"/>
  <c r="Z756" i="17"/>
  <c r="AI998" i="17"/>
  <c r="AE998" i="17"/>
  <c r="AD998" i="17"/>
  <c r="AC998" i="17"/>
  <c r="AB998" i="17"/>
  <c r="Y998" i="17"/>
  <c r="AG998" i="17"/>
  <c r="AF998" i="17"/>
  <c r="AL998" i="17"/>
  <c r="AH998" i="17"/>
  <c r="AS998" i="17"/>
  <c r="BB998" i="17" s="1" a="1"/>
  <c r="BB998" i="17" s="1"/>
  <c r="AP998" i="17"/>
  <c r="AO998" i="17"/>
  <c r="AM998" i="17"/>
  <c r="AK998" i="17"/>
  <c r="AJ998" i="17"/>
  <c r="AA998" i="17"/>
  <c r="AN998" i="17"/>
  <c r="Z998" i="17"/>
  <c r="AJ787" i="17"/>
  <c r="AI787" i="17"/>
  <c r="AF787" i="17"/>
  <c r="AD787" i="17"/>
  <c r="AA787" i="17"/>
  <c r="Z787" i="17"/>
  <c r="AS787" i="17"/>
  <c r="BB787" i="17" s="1" a="1"/>
  <c r="BB787" i="17" s="1"/>
  <c r="AP787" i="17"/>
  <c r="AG787" i="17"/>
  <c r="AO787" i="17"/>
  <c r="AN787" i="17"/>
  <c r="AL787" i="17"/>
  <c r="AE787" i="17"/>
  <c r="AC787" i="17"/>
  <c r="AH787" i="17"/>
  <c r="AB787" i="17"/>
  <c r="Y787" i="17"/>
  <c r="AK787" i="17"/>
  <c r="AM787" i="17"/>
  <c r="AP1029" i="17"/>
  <c r="AB1029" i="17"/>
  <c r="AA1029" i="17"/>
  <c r="Z1029" i="17"/>
  <c r="AS1029" i="17"/>
  <c r="BB1029" i="17" s="1" a="1"/>
  <c r="BB1029" i="17" s="1"/>
  <c r="AO1029" i="17"/>
  <c r="AN1029" i="17"/>
  <c r="AM1029" i="17"/>
  <c r="AK1029" i="17"/>
  <c r="AD1029" i="17"/>
  <c r="AL1029" i="17"/>
  <c r="AJ1029" i="17"/>
  <c r="AI1029" i="17"/>
  <c r="AG1029" i="17"/>
  <c r="AF1029" i="17"/>
  <c r="AE1029" i="17"/>
  <c r="AC1029" i="17"/>
  <c r="Y1029" i="17"/>
  <c r="AH1029" i="17"/>
  <c r="AB194" i="17"/>
  <c r="AA194" i="17"/>
  <c r="Y194" i="17"/>
  <c r="AS194" i="17"/>
  <c r="AK194" i="17"/>
  <c r="AJ194" i="17"/>
  <c r="AI194" i="17"/>
  <c r="AH194" i="17"/>
  <c r="AF194" i="17"/>
  <c r="AE194" i="17"/>
  <c r="AO194" i="17"/>
  <c r="AM194" i="17"/>
  <c r="AL194" i="17"/>
  <c r="AD194" i="17"/>
  <c r="AP194" i="17"/>
  <c r="AC194" i="17"/>
  <c r="Z194" i="17"/>
  <c r="AG194" i="17"/>
  <c r="AN194" i="17"/>
  <c r="AH436" i="17"/>
  <c r="AG436" i="17"/>
  <c r="AF436" i="17"/>
  <c r="AC436" i="17"/>
  <c r="AB436" i="17"/>
  <c r="Z436" i="17"/>
  <c r="Y436" i="17"/>
  <c r="AS436" i="17"/>
  <c r="AP436" i="17"/>
  <c r="AO436" i="17"/>
  <c r="AN436" i="17"/>
  <c r="AM436" i="17"/>
  <c r="AJ436" i="17"/>
  <c r="AI436" i="17"/>
  <c r="AD436" i="17"/>
  <c r="AA436" i="17"/>
  <c r="AL436" i="17"/>
  <c r="AE436" i="17"/>
  <c r="AK436" i="17"/>
  <c r="AS678" i="17"/>
  <c r="AZ678" i="17" s="1" a="1"/>
  <c r="AZ678" i="17" s="1"/>
  <c r="AO678" i="17"/>
  <c r="AN678" i="17"/>
  <c r="AM678" i="17"/>
  <c r="AK678" i="17"/>
  <c r="AH678" i="17"/>
  <c r="AP678" i="17"/>
  <c r="AL678" i="17"/>
  <c r="AJ678" i="17"/>
  <c r="AI678" i="17"/>
  <c r="AA678" i="17"/>
  <c r="Y678" i="17"/>
  <c r="AG678" i="17"/>
  <c r="AE678" i="17"/>
  <c r="AB678" i="17"/>
  <c r="Z678" i="17"/>
  <c r="AD678" i="17"/>
  <c r="AC678" i="17"/>
  <c r="AF678" i="17"/>
  <c r="AS920" i="17"/>
  <c r="AO920" i="17"/>
  <c r="AM920" i="17"/>
  <c r="Y920" i="17"/>
  <c r="AB920" i="17"/>
  <c r="AA920" i="17"/>
  <c r="Z920" i="17"/>
  <c r="AN920" i="17"/>
  <c r="AL920" i="17"/>
  <c r="AJ920" i="17"/>
  <c r="AG920" i="17"/>
  <c r="AF920" i="17"/>
  <c r="AK920" i="17"/>
  <c r="AE920" i="17"/>
  <c r="AC920" i="17"/>
  <c r="AD920" i="17"/>
  <c r="AP920" i="17"/>
  <c r="AI920" i="17"/>
  <c r="AH920" i="17"/>
  <c r="AS585" i="17"/>
  <c r="BD585" i="17" s="1" a="1"/>
  <c r="BD585" i="17" s="1"/>
  <c r="AP585" i="17"/>
  <c r="AO585" i="17"/>
  <c r="AL585" i="17"/>
  <c r="AN585" i="17"/>
  <c r="AM585" i="17"/>
  <c r="AA585" i="17"/>
  <c r="AK585" i="17"/>
  <c r="AJ585" i="17"/>
  <c r="AI585" i="17"/>
  <c r="AG585" i="17"/>
  <c r="AF585" i="17"/>
  <c r="AD585" i="17"/>
  <c r="AC585" i="17"/>
  <c r="AB585" i="17"/>
  <c r="Z585" i="17"/>
  <c r="Y585" i="17"/>
  <c r="AH585" i="17"/>
  <c r="AE585" i="17"/>
  <c r="AE289" i="17"/>
  <c r="AD289" i="17"/>
  <c r="AC289" i="17"/>
  <c r="AB289" i="17"/>
  <c r="Y289" i="17"/>
  <c r="AL289" i="17"/>
  <c r="AK289" i="17"/>
  <c r="AI289" i="17"/>
  <c r="AH289" i="17"/>
  <c r="AG289" i="17"/>
  <c r="AF289" i="17"/>
  <c r="AS289" i="17"/>
  <c r="AP289" i="17"/>
  <c r="AO289" i="17"/>
  <c r="AN289" i="17"/>
  <c r="AA289" i="17"/>
  <c r="Z289" i="17"/>
  <c r="AM289" i="17"/>
  <c r="AJ289" i="17"/>
  <c r="AP340" i="17"/>
  <c r="AO340" i="17"/>
  <c r="AN340" i="17"/>
  <c r="AK340" i="17"/>
  <c r="AE340" i="17"/>
  <c r="AD340" i="17"/>
  <c r="AC340" i="17"/>
  <c r="AA340" i="17"/>
  <c r="Y340" i="17"/>
  <c r="AS340" i="17"/>
  <c r="AY340" i="17" s="1" a="1"/>
  <c r="AY340" i="17" s="1"/>
  <c r="AM340" i="17"/>
  <c r="AJ340" i="17"/>
  <c r="AG340" i="17"/>
  <c r="AF340" i="17"/>
  <c r="AL340" i="17"/>
  <c r="AI340" i="17"/>
  <c r="AH340" i="17"/>
  <c r="AB340" i="17"/>
  <c r="Z340" i="17"/>
  <c r="AB274" i="17"/>
  <c r="AA274" i="17"/>
  <c r="Z274" i="17"/>
  <c r="Y274" i="17"/>
  <c r="AS274" i="17"/>
  <c r="BE274" i="17" s="1" a="1"/>
  <c r="BE274" i="17" s="1"/>
  <c r="AO274" i="17"/>
  <c r="AN274" i="17"/>
  <c r="AL274" i="17"/>
  <c r="AK274" i="17"/>
  <c r="AJ274" i="17"/>
  <c r="AI274" i="17"/>
  <c r="AH274" i="17"/>
  <c r="AG274" i="17"/>
  <c r="AF274" i="17"/>
  <c r="AE274" i="17"/>
  <c r="AD274" i="17"/>
  <c r="AM274" i="17"/>
  <c r="AC274" i="17"/>
  <c r="AP274" i="17"/>
  <c r="AG851" i="17"/>
  <c r="AF851" i="17"/>
  <c r="AD851" i="17"/>
  <c r="AB851" i="17"/>
  <c r="AA851" i="17"/>
  <c r="AS851" i="17"/>
  <c r="AZ851" i="17" s="1" a="1"/>
  <c r="AZ851" i="17" s="1"/>
  <c r="AP851" i="17"/>
  <c r="AO851" i="17"/>
  <c r="AM851" i="17"/>
  <c r="Y851" i="17"/>
  <c r="AN851" i="17"/>
  <c r="AL851" i="17"/>
  <c r="AI851" i="17"/>
  <c r="AH851" i="17"/>
  <c r="AE851" i="17"/>
  <c r="AC851" i="17"/>
  <c r="Z851" i="17"/>
  <c r="AK851" i="17"/>
  <c r="AJ851" i="17"/>
  <c r="AL147" i="17"/>
  <c r="AK147" i="17"/>
  <c r="AJ147" i="17"/>
  <c r="AI147" i="17"/>
  <c r="AF147" i="17"/>
  <c r="AB147" i="17"/>
  <c r="AA147" i="17"/>
  <c r="Z147" i="17"/>
  <c r="Y147" i="17"/>
  <c r="AO147" i="17"/>
  <c r="AN147" i="17"/>
  <c r="AM147" i="17"/>
  <c r="AH147" i="17"/>
  <c r="AG147" i="17"/>
  <c r="AE147" i="17"/>
  <c r="AD147" i="17"/>
  <c r="AS147" i="17"/>
  <c r="BB147" i="17" s="1" a="1"/>
  <c r="BB147" i="17" s="1"/>
  <c r="AP147" i="17"/>
  <c r="AC147" i="17"/>
  <c r="AH799" i="17"/>
  <c r="AG799" i="17"/>
  <c r="AD799" i="17"/>
  <c r="AB799" i="17"/>
  <c r="AL799" i="17"/>
  <c r="AK799" i="17"/>
  <c r="AF799" i="17"/>
  <c r="AE799" i="17"/>
  <c r="AC799" i="17"/>
  <c r="AA799" i="17"/>
  <c r="Z799" i="17"/>
  <c r="Y799" i="17"/>
  <c r="AP799" i="17"/>
  <c r="AI799" i="17"/>
  <c r="AM799" i="17"/>
  <c r="AS799" i="17"/>
  <c r="BC799" i="17" s="1" a="1"/>
  <c r="BC799" i="17" s="1"/>
  <c r="AO799" i="17"/>
  <c r="AN799" i="17"/>
  <c r="AJ799" i="17"/>
  <c r="AO653" i="17"/>
  <c r="AN653" i="17"/>
  <c r="AM653" i="17"/>
  <c r="AL653" i="17"/>
  <c r="AK653" i="17"/>
  <c r="AI653" i="17"/>
  <c r="AJ653" i="17"/>
  <c r="AG653" i="17"/>
  <c r="AF653" i="17"/>
  <c r="AB653" i="17"/>
  <c r="AS653" i="17"/>
  <c r="BE653" i="17" s="1" a="1"/>
  <c r="BE653" i="17" s="1"/>
  <c r="AP653" i="17"/>
  <c r="AH653" i="17"/>
  <c r="AE653" i="17"/>
  <c r="AD653" i="17"/>
  <c r="AC653" i="17"/>
  <c r="AA653" i="17"/>
  <c r="Z653" i="17"/>
  <c r="Y653" i="17"/>
  <c r="AK541" i="17"/>
  <c r="AJ541" i="17"/>
  <c r="AI541" i="17"/>
  <c r="AH541" i="17"/>
  <c r="AG541" i="17"/>
  <c r="AF541" i="17"/>
  <c r="AE541" i="17"/>
  <c r="AA541" i="17"/>
  <c r="AB541" i="17"/>
  <c r="Z541" i="17"/>
  <c r="Y541" i="17"/>
  <c r="AP541" i="17"/>
  <c r="AN541" i="17"/>
  <c r="AM541" i="17"/>
  <c r="AO541" i="17"/>
  <c r="AL541" i="17"/>
  <c r="AD541" i="17"/>
  <c r="AS541" i="17"/>
  <c r="AW541" i="17" s="1" a="1"/>
  <c r="AW541" i="17" s="1"/>
  <c r="AC541" i="17"/>
  <c r="AM125" i="17"/>
  <c r="AL125" i="17"/>
  <c r="AK125" i="17"/>
  <c r="AJ125" i="17"/>
  <c r="AI125" i="17"/>
  <c r="AG125" i="17"/>
  <c r="AA125" i="17"/>
  <c r="AO125" i="17"/>
  <c r="AF125" i="17"/>
  <c r="AC125" i="17"/>
  <c r="Y125" i="17"/>
  <c r="AP125" i="17"/>
  <c r="AE125" i="17"/>
  <c r="AD125" i="17"/>
  <c r="AB125" i="17"/>
  <c r="AN125" i="17"/>
  <c r="AH125" i="17"/>
  <c r="Z125" i="17"/>
  <c r="AS125" i="17"/>
  <c r="AY125" i="17" s="1" a="1"/>
  <c r="AY125" i="17" s="1"/>
  <c r="AP549" i="17"/>
  <c r="AO549" i="17"/>
  <c r="AN549" i="17"/>
  <c r="AM549" i="17"/>
  <c r="AL549" i="17"/>
  <c r="AK549" i="17"/>
  <c r="AG549" i="17"/>
  <c r="AC549" i="17"/>
  <c r="Y549" i="17"/>
  <c r="AI549" i="17"/>
  <c r="AH549" i="17"/>
  <c r="AE549" i="17"/>
  <c r="AD549" i="17"/>
  <c r="Z549" i="17"/>
  <c r="AS549" i="17"/>
  <c r="BB549" i="17" s="1" a="1"/>
  <c r="BB549" i="17" s="1"/>
  <c r="AF549" i="17"/>
  <c r="AB549" i="17"/>
  <c r="AJ549" i="17"/>
  <c r="AA549" i="17"/>
  <c r="AJ402" i="17"/>
  <c r="AI402" i="17"/>
  <c r="AH402" i="17"/>
  <c r="AD402" i="17"/>
  <c r="AP402" i="17"/>
  <c r="AO402" i="17"/>
  <c r="AN402" i="17"/>
  <c r="AM402" i="17"/>
  <c r="AL402" i="17"/>
  <c r="AK402" i="17"/>
  <c r="AB402" i="17"/>
  <c r="AA402" i="17"/>
  <c r="Z402" i="17"/>
  <c r="AF402" i="17"/>
  <c r="AC402" i="17"/>
  <c r="Y402" i="17"/>
  <c r="AS402" i="17"/>
  <c r="AZ402" i="17" s="1" a="1"/>
  <c r="AZ402" i="17" s="1"/>
  <c r="AE402" i="17"/>
  <c r="AG402" i="17"/>
  <c r="AN1124" i="17"/>
  <c r="AM1124" i="17"/>
  <c r="AK1124" i="17"/>
  <c r="AO1124" i="17"/>
  <c r="AH1124" i="17"/>
  <c r="AJ1124" i="17"/>
  <c r="AF1124" i="17"/>
  <c r="AC1124" i="17"/>
  <c r="AD1124" i="17"/>
  <c r="AB1124" i="17"/>
  <c r="AA1124" i="17"/>
  <c r="Y1124" i="17"/>
  <c r="AI1124" i="17"/>
  <c r="AP1124" i="17"/>
  <c r="AL1124" i="17"/>
  <c r="Z1124" i="17"/>
  <c r="AS1124" i="17"/>
  <c r="BC1124" i="17" s="1" a="1"/>
  <c r="BC1124" i="17" s="1"/>
  <c r="AG1124" i="17"/>
  <c r="AE1124" i="17"/>
  <c r="AM780" i="17"/>
  <c r="AL780" i="17"/>
  <c r="AI780" i="17"/>
  <c r="AG780" i="17"/>
  <c r="AS780" i="17"/>
  <c r="BE780" i="17" s="1" a="1"/>
  <c r="BE780" i="17" s="1"/>
  <c r="AO780" i="17"/>
  <c r="AK780" i="17"/>
  <c r="AB780" i="17"/>
  <c r="AP780" i="17"/>
  <c r="AN780" i="17"/>
  <c r="AJ780" i="17"/>
  <c r="AH780" i="17"/>
  <c r="AF780" i="17"/>
  <c r="AE780" i="17"/>
  <c r="AD780" i="17"/>
  <c r="AC780" i="17"/>
  <c r="AA780" i="17"/>
  <c r="Z780" i="17"/>
  <c r="Y780" i="17"/>
  <c r="AK1079" i="17"/>
  <c r="AE1079" i="17"/>
  <c r="AS1079" i="17"/>
  <c r="BE1079" i="17" s="1" a="1"/>
  <c r="BE1079" i="17" s="1"/>
  <c r="AM1079" i="17"/>
  <c r="AD1079" i="17"/>
  <c r="Y1079" i="17"/>
  <c r="AG1079" i="17"/>
  <c r="AF1079" i="17"/>
  <c r="AC1079" i="17"/>
  <c r="AN1079" i="17"/>
  <c r="AH1079" i="17"/>
  <c r="AB1079" i="17"/>
  <c r="AA1079" i="17"/>
  <c r="Z1079" i="17"/>
  <c r="AJ1079" i="17"/>
  <c r="AI1079" i="17"/>
  <c r="AO1079" i="17"/>
  <c r="AP1079" i="17"/>
  <c r="AL1079" i="17"/>
  <c r="AF670" i="17"/>
  <c r="AE670" i="17"/>
  <c r="AD670" i="17"/>
  <c r="AB670" i="17"/>
  <c r="Y670" i="17"/>
  <c r="Z670" i="17"/>
  <c r="AS670" i="17"/>
  <c r="AO670" i="17"/>
  <c r="AN670" i="17"/>
  <c r="AG670" i="17"/>
  <c r="AM670" i="17"/>
  <c r="AL670" i="17"/>
  <c r="AK670" i="17"/>
  <c r="AJ670" i="17"/>
  <c r="AI670" i="17"/>
  <c r="AH670" i="17"/>
  <c r="AC670" i="17"/>
  <c r="AA670" i="17"/>
  <c r="AP670" i="17"/>
  <c r="AL258" i="17"/>
  <c r="AK258" i="17"/>
  <c r="AJ258" i="17"/>
  <c r="AI258" i="17"/>
  <c r="AF258" i="17"/>
  <c r="AP258" i="17"/>
  <c r="AO258" i="17"/>
  <c r="AN258" i="17"/>
  <c r="AH258" i="17"/>
  <c r="AG258" i="17"/>
  <c r="AE258" i="17"/>
  <c r="AD258" i="17"/>
  <c r="AC258" i="17"/>
  <c r="AB258" i="17"/>
  <c r="AA258" i="17"/>
  <c r="AS258" i="17"/>
  <c r="AV258" i="17" s="1" a="1"/>
  <c r="AV258" i="17" s="1"/>
  <c r="AM258" i="17"/>
  <c r="Z258" i="17"/>
  <c r="Y258" i="17"/>
  <c r="AK992" i="17"/>
  <c r="AJ992" i="17"/>
  <c r="AI992" i="17"/>
  <c r="AH992" i="17"/>
  <c r="AE992" i="17"/>
  <c r="AS992" i="17"/>
  <c r="BB992" i="17" s="1" a="1"/>
  <c r="BB992" i="17" s="1"/>
  <c r="AO992" i="17"/>
  <c r="AN992" i="17"/>
  <c r="AM992" i="17"/>
  <c r="Y992" i="17"/>
  <c r="AL992" i="17"/>
  <c r="AG992" i="17"/>
  <c r="AF992" i="17"/>
  <c r="Z992" i="17"/>
  <c r="AB992" i="17"/>
  <c r="AA992" i="17"/>
  <c r="AD992" i="17"/>
  <c r="AC992" i="17"/>
  <c r="AP992" i="17"/>
  <c r="AF90" i="17"/>
  <c r="AE90" i="17"/>
  <c r="Z90" i="17"/>
  <c r="Y90" i="17"/>
  <c r="AS90" i="17"/>
  <c r="AW90" i="17" s="1" a="1"/>
  <c r="AW90" i="17" s="1"/>
  <c r="AO90" i="17"/>
  <c r="AL90" i="17"/>
  <c r="AK90" i="17"/>
  <c r="AA90" i="17"/>
  <c r="AI90" i="17"/>
  <c r="AH90" i="17"/>
  <c r="AG90" i="17"/>
  <c r="AD90" i="17"/>
  <c r="AB90" i="17"/>
  <c r="AP90" i="17"/>
  <c r="AJ90" i="17"/>
  <c r="AN90" i="17"/>
  <c r="AM90" i="17"/>
  <c r="AC90" i="17"/>
  <c r="AD1055" i="17"/>
  <c r="AL1055" i="17"/>
  <c r="AI1055" i="17"/>
  <c r="AG1055" i="17"/>
  <c r="AP1055" i="17"/>
  <c r="AO1055" i="17"/>
  <c r="AN1055" i="17"/>
  <c r="AM1055" i="17"/>
  <c r="AK1055" i="17"/>
  <c r="AH1055" i="17"/>
  <c r="AE1055" i="17"/>
  <c r="Y1055" i="17"/>
  <c r="AC1055" i="17"/>
  <c r="AJ1055" i="17"/>
  <c r="AF1055" i="17"/>
  <c r="AS1055" i="17"/>
  <c r="AV1055" i="17" s="1" a="1"/>
  <c r="AV1055" i="17" s="1"/>
  <c r="AB1055" i="17"/>
  <c r="Z1055" i="17"/>
  <c r="AA1055" i="17"/>
  <c r="AN939" i="17"/>
  <c r="AM939" i="17"/>
  <c r="AL939" i="17"/>
  <c r="AJ939" i="17"/>
  <c r="AH939" i="17"/>
  <c r="AS939" i="17"/>
  <c r="BC939" i="17" s="1" a="1"/>
  <c r="BC939" i="17" s="1"/>
  <c r="AP939" i="17"/>
  <c r="AO939" i="17"/>
  <c r="AI939" i="17"/>
  <c r="AG939" i="17"/>
  <c r="AK939" i="17"/>
  <c r="AC939" i="17"/>
  <c r="AE939" i="17"/>
  <c r="AA939" i="17"/>
  <c r="Z939" i="17"/>
  <c r="Y939" i="17"/>
  <c r="AB939" i="17"/>
  <c r="AF939" i="17"/>
  <c r="AD939" i="17"/>
  <c r="AO237" i="17"/>
  <c r="AN237" i="17"/>
  <c r="AL237" i="17"/>
  <c r="AK237" i="17"/>
  <c r="AJ237" i="17"/>
  <c r="AI237" i="17"/>
  <c r="AS237" i="17"/>
  <c r="BD237" i="17" s="1" a="1"/>
  <c r="BD237" i="17" s="1"/>
  <c r="AF237" i="17"/>
  <c r="AE237" i="17"/>
  <c r="AC237" i="17"/>
  <c r="AB237" i="17"/>
  <c r="AA237" i="17"/>
  <c r="Z237" i="17"/>
  <c r="Y237" i="17"/>
  <c r="AP237" i="17"/>
  <c r="AM237" i="17"/>
  <c r="AD237" i="17"/>
  <c r="AG237" i="17"/>
  <c r="AH237" i="17"/>
  <c r="AP362" i="17"/>
  <c r="AO362" i="17"/>
  <c r="AN362" i="17"/>
  <c r="AM362" i="17"/>
  <c r="AK362" i="17"/>
  <c r="AJ362" i="17"/>
  <c r="AI362" i="17"/>
  <c r="AH362" i="17"/>
  <c r="AG362" i="17"/>
  <c r="AF362" i="17"/>
  <c r="AE362" i="17"/>
  <c r="AD362" i="17"/>
  <c r="AA362" i="17"/>
  <c r="Z362" i="17"/>
  <c r="Y362" i="17"/>
  <c r="AS362" i="17"/>
  <c r="BC362" i="17" s="1" a="1"/>
  <c r="BC362" i="17" s="1"/>
  <c r="AC362" i="17"/>
  <c r="AB362" i="17"/>
  <c r="AL362" i="17"/>
  <c r="Y1129" i="17"/>
  <c r="AJ1129" i="17"/>
  <c r="AI1129" i="17"/>
  <c r="AM1129" i="17"/>
  <c r="AS1129" i="17"/>
  <c r="AV1129" i="17" s="1" a="1"/>
  <c r="AV1129" i="17" s="1"/>
  <c r="AL1129" i="17"/>
  <c r="AK1129" i="17"/>
  <c r="AH1129" i="17"/>
  <c r="AF1129" i="17"/>
  <c r="AD1129" i="17"/>
  <c r="AN1129" i="17"/>
  <c r="AG1129" i="17"/>
  <c r="AE1129" i="17"/>
  <c r="AB1129" i="17"/>
  <c r="AA1129" i="17"/>
  <c r="Z1129" i="17"/>
  <c r="AP1129" i="17"/>
  <c r="AC1129" i="17"/>
  <c r="AO1129" i="17"/>
  <c r="AS674" i="17"/>
  <c r="AY674" i="17" s="1" a="1"/>
  <c r="AY674" i="17" s="1"/>
  <c r="AP674" i="17"/>
  <c r="AM674" i="17"/>
  <c r="AO674" i="17"/>
  <c r="AN674" i="17"/>
  <c r="AJ674" i="17"/>
  <c r="AI674" i="17"/>
  <c r="AB674" i="17"/>
  <c r="AE674" i="17"/>
  <c r="AD674" i="17"/>
  <c r="AC674" i="17"/>
  <c r="AA674" i="17"/>
  <c r="Z674" i="17"/>
  <c r="Y674" i="17"/>
  <c r="AL674" i="17"/>
  <c r="AG674" i="17"/>
  <c r="AK674" i="17"/>
  <c r="AH674" i="17"/>
  <c r="AF674" i="17"/>
  <c r="AM227" i="17"/>
  <c r="AL227" i="17"/>
  <c r="AJ227" i="17"/>
  <c r="AI227" i="17"/>
  <c r="AH227" i="17"/>
  <c r="AG227" i="17"/>
  <c r="AO227" i="17"/>
  <c r="AN227" i="17"/>
  <c r="AK227" i="17"/>
  <c r="AF227" i="17"/>
  <c r="AD227" i="17"/>
  <c r="AC227" i="17"/>
  <c r="AP227" i="17"/>
  <c r="AE227" i="17"/>
  <c r="AB227" i="17"/>
  <c r="Z227" i="17"/>
  <c r="AS227" i="17"/>
  <c r="BC227" i="17" s="1" a="1"/>
  <c r="BC227" i="17" s="1"/>
  <c r="AA227" i="17"/>
  <c r="Y227" i="17"/>
  <c r="AO725" i="17"/>
  <c r="AN725" i="17"/>
  <c r="AK725" i="17"/>
  <c r="AF725" i="17"/>
  <c r="AE725" i="17"/>
  <c r="AD725" i="17"/>
  <c r="AC725" i="17"/>
  <c r="AA725" i="17"/>
  <c r="Z725" i="17"/>
  <c r="AS725" i="17"/>
  <c r="AP725" i="17"/>
  <c r="AL725" i="17"/>
  <c r="AM725" i="17"/>
  <c r="AI725" i="17"/>
  <c r="Y725" i="17"/>
  <c r="AG725" i="17"/>
  <c r="AJ725" i="17"/>
  <c r="AH725" i="17"/>
  <c r="AB725" i="17"/>
  <c r="Z167" i="17"/>
  <c r="AS167" i="17"/>
  <c r="AY167" i="17" s="1" a="1"/>
  <c r="AY167" i="17" s="1"/>
  <c r="AP167" i="17"/>
  <c r="AN167" i="17"/>
  <c r="AM167" i="17"/>
  <c r="AI167" i="17"/>
  <c r="AH167" i="17"/>
  <c r="AG167" i="17"/>
  <c r="AF167" i="17"/>
  <c r="AE167" i="17"/>
  <c r="AC167" i="17"/>
  <c r="Y167" i="17"/>
  <c r="AL167" i="17"/>
  <c r="AK167" i="17"/>
  <c r="AJ167" i="17"/>
  <c r="AD167" i="17"/>
  <c r="AB167" i="17"/>
  <c r="AO167" i="17"/>
  <c r="AA167" i="17"/>
  <c r="AE741" i="17"/>
  <c r="AD741" i="17"/>
  <c r="AA741" i="17"/>
  <c r="Y741" i="17"/>
  <c r="AB741" i="17"/>
  <c r="Z741" i="17"/>
  <c r="AP741" i="17"/>
  <c r="AO741" i="17"/>
  <c r="AN741" i="17"/>
  <c r="AM741" i="17"/>
  <c r="AL741" i="17"/>
  <c r="AK741" i="17"/>
  <c r="AJ741" i="17"/>
  <c r="AI741" i="17"/>
  <c r="AF741" i="17"/>
  <c r="AC741" i="17"/>
  <c r="AS741" i="17"/>
  <c r="AH741" i="17"/>
  <c r="AG741" i="17"/>
  <c r="AN196" i="17"/>
  <c r="AM196" i="17"/>
  <c r="AL196" i="17"/>
  <c r="AK196" i="17"/>
  <c r="AJ196" i="17"/>
  <c r="AH196" i="17"/>
  <c r="AG196" i="17"/>
  <c r="AA196" i="17"/>
  <c r="Z196" i="17"/>
  <c r="AS196" i="17"/>
  <c r="BE196" i="17" s="1" a="1"/>
  <c r="BE196" i="17" s="1"/>
  <c r="AO196" i="17"/>
  <c r="AD196" i="17"/>
  <c r="AP196" i="17"/>
  <c r="AI196" i="17"/>
  <c r="AC196" i="17"/>
  <c r="AB196" i="17"/>
  <c r="AE196" i="17"/>
  <c r="Y196" i="17"/>
  <c r="AF196" i="17"/>
  <c r="AS937" i="17"/>
  <c r="AY937" i="17" s="1" a="1"/>
  <c r="AY937" i="17" s="1"/>
  <c r="AN937" i="17"/>
  <c r="AL937" i="17"/>
  <c r="AJ937" i="17"/>
  <c r="AH937" i="17"/>
  <c r="AG937" i="17"/>
  <c r="AO937" i="17"/>
  <c r="AM937" i="17"/>
  <c r="AK937" i="17"/>
  <c r="AE937" i="17"/>
  <c r="AD937" i="17"/>
  <c r="Z937" i="17"/>
  <c r="AI937" i="17"/>
  <c r="AA937" i="17"/>
  <c r="Y937" i="17"/>
  <c r="AB937" i="17"/>
  <c r="AP937" i="17"/>
  <c r="AF937" i="17"/>
  <c r="AC937" i="17"/>
  <c r="AK482" i="17"/>
  <c r="AJ482" i="17"/>
  <c r="AI482" i="17"/>
  <c r="AH482" i="17"/>
  <c r="AE482" i="17"/>
  <c r="AD482" i="17"/>
  <c r="AO482" i="17"/>
  <c r="AN482" i="17"/>
  <c r="AM482" i="17"/>
  <c r="AL482" i="17"/>
  <c r="AG482" i="17"/>
  <c r="AF482" i="17"/>
  <c r="AC482" i="17"/>
  <c r="Z482" i="17"/>
  <c r="Y482" i="17"/>
  <c r="AP482" i="17"/>
  <c r="AS482" i="17"/>
  <c r="BA482" i="17" s="1" a="1"/>
  <c r="BA482" i="17" s="1"/>
  <c r="AB482" i="17"/>
  <c r="AA482" i="17"/>
  <c r="AD102" i="17"/>
  <c r="AC102" i="17"/>
  <c r="Z102" i="17"/>
  <c r="AS102" i="17"/>
  <c r="AX102" i="17" s="1" a="1"/>
  <c r="AX102" i="17" s="1"/>
  <c r="AP102" i="17"/>
  <c r="AM102" i="17"/>
  <c r="AJ102" i="17"/>
  <c r="AG102" i="17"/>
  <c r="AF102" i="17"/>
  <c r="AE102" i="17"/>
  <c r="AB102" i="17"/>
  <c r="AA102" i="17"/>
  <c r="AI102" i="17"/>
  <c r="AO102" i="17"/>
  <c r="AN102" i="17"/>
  <c r="AL102" i="17"/>
  <c r="AH102" i="17"/>
  <c r="Y102" i="17"/>
  <c r="AK102" i="17"/>
  <c r="AP544" i="17"/>
  <c r="AO544" i="17"/>
  <c r="AN544" i="17"/>
  <c r="AM544" i="17"/>
  <c r="AL544" i="17"/>
  <c r="AK544" i="17"/>
  <c r="AJ544" i="17"/>
  <c r="AF544" i="17"/>
  <c r="AD544" i="17"/>
  <c r="AC544" i="17"/>
  <c r="AB544" i="17"/>
  <c r="AA544" i="17"/>
  <c r="AI544" i="17"/>
  <c r="AS544" i="17"/>
  <c r="BD544" i="17" s="1" a="1"/>
  <c r="BD544" i="17" s="1"/>
  <c r="AH544" i="17"/>
  <c r="AG544" i="17"/>
  <c r="Z544" i="17"/>
  <c r="Y544" i="17"/>
  <c r="AE544" i="17"/>
  <c r="AA786" i="17"/>
  <c r="Z786" i="17"/>
  <c r="AB786" i="17"/>
  <c r="Y786" i="17"/>
  <c r="AS786" i="17"/>
  <c r="AP786" i="17"/>
  <c r="AO786" i="17"/>
  <c r="AM786" i="17"/>
  <c r="AF786" i="17"/>
  <c r="AN786" i="17"/>
  <c r="AL786" i="17"/>
  <c r="AK786" i="17"/>
  <c r="AJ786" i="17"/>
  <c r="AI786" i="17"/>
  <c r="AH786" i="17"/>
  <c r="AG786" i="17"/>
  <c r="AE786" i="17"/>
  <c r="AD786" i="17"/>
  <c r="AC786" i="17"/>
  <c r="AG1028" i="17"/>
  <c r="AC1028" i="17"/>
  <c r="AI1028" i="17"/>
  <c r="AH1028" i="17"/>
  <c r="AF1028" i="17"/>
  <c r="AD1028" i="17"/>
  <c r="AM1028" i="17"/>
  <c r="AL1028" i="17"/>
  <c r="AK1028" i="17"/>
  <c r="AA1028" i="17"/>
  <c r="Z1028" i="17"/>
  <c r="Y1028" i="17"/>
  <c r="AS1028" i="17"/>
  <c r="BD1028" i="17" s="1" a="1"/>
  <c r="BD1028" i="17" s="1"/>
  <c r="AO1028" i="17"/>
  <c r="AN1028" i="17"/>
  <c r="AE1028" i="17"/>
  <c r="AB1028" i="17"/>
  <c r="AJ1028" i="17"/>
  <c r="AP1028" i="17"/>
  <c r="AE474" i="17"/>
  <c r="AD474" i="17"/>
  <c r="AC474" i="17"/>
  <c r="AB474" i="17"/>
  <c r="Y474" i="17"/>
  <c r="AS474" i="17"/>
  <c r="AY474" i="17" s="1" a="1"/>
  <c r="AY474" i="17" s="1"/>
  <c r="AP474" i="17"/>
  <c r="AO474" i="17"/>
  <c r="AN474" i="17"/>
  <c r="AJ474" i="17"/>
  <c r="AF474" i="17"/>
  <c r="Z474" i="17"/>
  <c r="AM474" i="17"/>
  <c r="AL474" i="17"/>
  <c r="AK474" i="17"/>
  <c r="AI474" i="17"/>
  <c r="AH474" i="17"/>
  <c r="AG474" i="17"/>
  <c r="AA474" i="17"/>
  <c r="Z716" i="17"/>
  <c r="Y716" i="17"/>
  <c r="AS716" i="17"/>
  <c r="AI716" i="17"/>
  <c r="AH716" i="17"/>
  <c r="AG716" i="17"/>
  <c r="AF716" i="17"/>
  <c r="AD716" i="17"/>
  <c r="AC716" i="17"/>
  <c r="AP716" i="17"/>
  <c r="AM716" i="17"/>
  <c r="AO716" i="17"/>
  <c r="AL716" i="17"/>
  <c r="AK716" i="17"/>
  <c r="AJ716" i="17"/>
  <c r="AE716" i="17"/>
  <c r="AA716" i="17"/>
  <c r="AN716" i="17"/>
  <c r="AB716" i="17"/>
  <c r="AM958" i="17"/>
  <c r="AL958" i="17"/>
  <c r="AK958" i="17"/>
  <c r="AJ958" i="17"/>
  <c r="AG958" i="17"/>
  <c r="AI958" i="17"/>
  <c r="AF958" i="17"/>
  <c r="AE958" i="17"/>
  <c r="AC958" i="17"/>
  <c r="AH958" i="17"/>
  <c r="AD958" i="17"/>
  <c r="AB958" i="17"/>
  <c r="AA958" i="17"/>
  <c r="Y958" i="17"/>
  <c r="AP958" i="17"/>
  <c r="AO958" i="17"/>
  <c r="AS958" i="17"/>
  <c r="AV958" i="17" s="1" a="1"/>
  <c r="AV958" i="17" s="1"/>
  <c r="AN958" i="17"/>
  <c r="Z958" i="17"/>
  <c r="AC545" i="17"/>
  <c r="AB545" i="17"/>
  <c r="AA545" i="17"/>
  <c r="Z545" i="17"/>
  <c r="Y545" i="17"/>
  <c r="AO545" i="17"/>
  <c r="AS545" i="17"/>
  <c r="AX545" i="17" s="1" a="1"/>
  <c r="AX545" i="17" s="1"/>
  <c r="AM545" i="17"/>
  <c r="AL545" i="17"/>
  <c r="AK545" i="17"/>
  <c r="AJ545" i="17"/>
  <c r="AH545" i="17"/>
  <c r="AE545" i="17"/>
  <c r="AD545" i="17"/>
  <c r="AP545" i="17"/>
  <c r="AN545" i="17"/>
  <c r="AI545" i="17"/>
  <c r="AG545" i="17"/>
  <c r="AF545" i="17"/>
  <c r="Y48" i="17"/>
  <c r="AS48" i="17"/>
  <c r="BE48" i="17" s="1" a="1"/>
  <c r="BE48" i="17" s="1"/>
  <c r="AO48" i="17"/>
  <c r="AP48" i="17"/>
  <c r="AN48" i="17"/>
  <c r="AM48" i="17"/>
  <c r="AK48" i="17"/>
  <c r="AJ48" i="17"/>
  <c r="AI48" i="17"/>
  <c r="AF48" i="17"/>
  <c r="AC48" i="17"/>
  <c r="AB48" i="17"/>
  <c r="AL48" i="17"/>
  <c r="AH48" i="17"/>
  <c r="AE48" i="17"/>
  <c r="AD48" i="17"/>
  <c r="Z48" i="17"/>
  <c r="AG48" i="17"/>
  <c r="AA48" i="17"/>
  <c r="AN290" i="17"/>
  <c r="AM290" i="17"/>
  <c r="AL290" i="17"/>
  <c r="AK290" i="17"/>
  <c r="AH290" i="17"/>
  <c r="AS290" i="17"/>
  <c r="BC290" i="17" s="1" a="1"/>
  <c r="BC290" i="17" s="1"/>
  <c r="AP290" i="17"/>
  <c r="AO290" i="17"/>
  <c r="AJ290" i="17"/>
  <c r="AI290" i="17"/>
  <c r="AC290" i="17"/>
  <c r="Y290" i="17"/>
  <c r="AG290" i="17"/>
  <c r="AF290" i="17"/>
  <c r="AB290" i="17"/>
  <c r="AA290" i="17"/>
  <c r="Z290" i="17"/>
  <c r="AE290" i="17"/>
  <c r="AD290" i="17"/>
  <c r="AS532" i="17"/>
  <c r="BD532" i="17" s="1" a="1"/>
  <c r="BD532" i="17" s="1"/>
  <c r="AP532" i="17"/>
  <c r="AO532" i="17"/>
  <c r="AN532" i="17"/>
  <c r="AM532" i="17"/>
  <c r="AL532" i="17"/>
  <c r="AH532" i="17"/>
  <c r="AK532" i="17"/>
  <c r="AJ532" i="17"/>
  <c r="AI532" i="17"/>
  <c r="AG532" i="17"/>
  <c r="AD532" i="17"/>
  <c r="AC532" i="17"/>
  <c r="AB532" i="17"/>
  <c r="AF532" i="17"/>
  <c r="AE532" i="17"/>
  <c r="AA532" i="17"/>
  <c r="Y532" i="17"/>
  <c r="Z532" i="17"/>
  <c r="AC774" i="17"/>
  <c r="AB774" i="17"/>
  <c r="Y774" i="17"/>
  <c r="AP774" i="17"/>
  <c r="AM774" i="17"/>
  <c r="AK774" i="17"/>
  <c r="Z774" i="17"/>
  <c r="AO774" i="17"/>
  <c r="AF774" i="17"/>
  <c r="AE774" i="17"/>
  <c r="AD774" i="17"/>
  <c r="AA774" i="17"/>
  <c r="AL774" i="17"/>
  <c r="AJ774" i="17"/>
  <c r="AG774" i="17"/>
  <c r="AS774" i="17"/>
  <c r="BE774" i="17" s="1" a="1"/>
  <c r="BE774" i="17" s="1"/>
  <c r="AH774" i="17"/>
  <c r="AI774" i="17"/>
  <c r="AN774" i="17"/>
  <c r="AI1016" i="17"/>
  <c r="AH1016" i="17"/>
  <c r="AS1016" i="17"/>
  <c r="AW1016" i="17" s="1" a="1"/>
  <c r="AW1016" i="17" s="1"/>
  <c r="AE1016" i="17"/>
  <c r="AD1016" i="17"/>
  <c r="AP1016" i="17"/>
  <c r="AO1016" i="17"/>
  <c r="AN1016" i="17"/>
  <c r="AM1016" i="17"/>
  <c r="AJ1016" i="17"/>
  <c r="Y1016" i="17"/>
  <c r="AL1016" i="17"/>
  <c r="AK1016" i="17"/>
  <c r="AG1016" i="17"/>
  <c r="AC1016" i="17"/>
  <c r="AB1016" i="17"/>
  <c r="AA1016" i="17"/>
  <c r="AF1016" i="17"/>
  <c r="Z1016" i="17"/>
  <c r="AJ110" i="17"/>
  <c r="AI110" i="17"/>
  <c r="AH110" i="17"/>
  <c r="AF110" i="17"/>
  <c r="AD110" i="17"/>
  <c r="AB110" i="17"/>
  <c r="AA110" i="17"/>
  <c r="Z110" i="17"/>
  <c r="AO110" i="17"/>
  <c r="AN110" i="17"/>
  <c r="AM110" i="17"/>
  <c r="AL110" i="17"/>
  <c r="AK110" i="17"/>
  <c r="AE110" i="17"/>
  <c r="AC110" i="17"/>
  <c r="Y110" i="17"/>
  <c r="AS110" i="17"/>
  <c r="AP110" i="17"/>
  <c r="AG110" i="17"/>
  <c r="AN352" i="17"/>
  <c r="AM352" i="17"/>
  <c r="AL352" i="17"/>
  <c r="AK352" i="17"/>
  <c r="AI352" i="17"/>
  <c r="AA352" i="17"/>
  <c r="Z352" i="17"/>
  <c r="Y352" i="17"/>
  <c r="AS352" i="17"/>
  <c r="BD352" i="17" s="1" a="1"/>
  <c r="BD352" i="17" s="1"/>
  <c r="AP352" i="17"/>
  <c r="AO352" i="17"/>
  <c r="AJ352" i="17"/>
  <c r="AH352" i="17"/>
  <c r="AG352" i="17"/>
  <c r="AD352" i="17"/>
  <c r="AC352" i="17"/>
  <c r="AB352" i="17"/>
  <c r="AF352" i="17"/>
  <c r="AE352" i="17"/>
  <c r="AK594" i="17"/>
  <c r="AJ594" i="17"/>
  <c r="AI594" i="17"/>
  <c r="AH594" i="17"/>
  <c r="AE594" i="17"/>
  <c r="AL594" i="17"/>
  <c r="AG594" i="17"/>
  <c r="AF594" i="17"/>
  <c r="AD594" i="17"/>
  <c r="AC594" i="17"/>
  <c r="AB594" i="17"/>
  <c r="AA594" i="17"/>
  <c r="AS594" i="17"/>
  <c r="BB594" i="17" s="1" a="1"/>
  <c r="BB594" i="17" s="1"/>
  <c r="AP594" i="17"/>
  <c r="AN594" i="17"/>
  <c r="AM594" i="17"/>
  <c r="Z594" i="17"/>
  <c r="Y594" i="17"/>
  <c r="AO594" i="17"/>
  <c r="AD836" i="17"/>
  <c r="AC836" i="17"/>
  <c r="Y836" i="17"/>
  <c r="AI836" i="17"/>
  <c r="AH836" i="17"/>
  <c r="AG836" i="17"/>
  <c r="AB836" i="17"/>
  <c r="AP836" i="17"/>
  <c r="AS836" i="17"/>
  <c r="AO836" i="17"/>
  <c r="AN836" i="17"/>
  <c r="AM836" i="17"/>
  <c r="AL836" i="17"/>
  <c r="AK836" i="17"/>
  <c r="AF836" i="17"/>
  <c r="AE836" i="17"/>
  <c r="AA836" i="17"/>
  <c r="Z836" i="17"/>
  <c r="AJ836" i="17"/>
  <c r="AB1078" i="17"/>
  <c r="AO1078" i="17"/>
  <c r="Z1078" i="17"/>
  <c r="AP1078" i="17"/>
  <c r="AA1078" i="17"/>
  <c r="AM1078" i="17"/>
  <c r="AS1078" i="17"/>
  <c r="AN1078" i="17"/>
  <c r="AJ1078" i="17"/>
  <c r="AI1078" i="17"/>
  <c r="AH1078" i="17"/>
  <c r="AF1078" i="17"/>
  <c r="AK1078" i="17"/>
  <c r="AE1078" i="17"/>
  <c r="AD1078" i="17"/>
  <c r="AG1078" i="17"/>
  <c r="AC1078" i="17"/>
  <c r="Y1078" i="17"/>
  <c r="AL1078" i="17"/>
  <c r="AB163" i="17"/>
  <c r="AA163" i="17"/>
  <c r="Z163" i="17"/>
  <c r="Y163" i="17"/>
  <c r="AS163" i="17"/>
  <c r="AL163" i="17"/>
  <c r="AP163" i="17"/>
  <c r="AO163" i="17"/>
  <c r="AN163" i="17"/>
  <c r="AM163" i="17"/>
  <c r="AK163" i="17"/>
  <c r="AH163" i="17"/>
  <c r="AG163" i="17"/>
  <c r="AF163" i="17"/>
  <c r="AE163" i="17"/>
  <c r="AD163" i="17"/>
  <c r="AJ163" i="17"/>
  <c r="AI163" i="17"/>
  <c r="AC163" i="17"/>
  <c r="AO405" i="17"/>
  <c r="AN405" i="17"/>
  <c r="AM405" i="17"/>
  <c r="AI405" i="17"/>
  <c r="AS405" i="17"/>
  <c r="AW405" i="17" s="1" a="1"/>
  <c r="AW405" i="17" s="1"/>
  <c r="AP405" i="17"/>
  <c r="AL405" i="17"/>
  <c r="AK405" i="17"/>
  <c r="AD405" i="17"/>
  <c r="AG405" i="17"/>
  <c r="AF405" i="17"/>
  <c r="AE405" i="17"/>
  <c r="AC405" i="17"/>
  <c r="AB405" i="17"/>
  <c r="AA405" i="17"/>
  <c r="Z405" i="17"/>
  <c r="AJ405" i="17"/>
  <c r="AH405" i="17"/>
  <c r="Y405" i="17"/>
  <c r="AE647" i="17"/>
  <c r="AD647" i="17"/>
  <c r="AC647" i="17"/>
  <c r="AB647" i="17"/>
  <c r="AA647" i="17"/>
  <c r="Y647" i="17"/>
  <c r="AJ647" i="17"/>
  <c r="AH647" i="17"/>
  <c r="AG647" i="17"/>
  <c r="AS647" i="17"/>
  <c r="AN647" i="17"/>
  <c r="AK647" i="17"/>
  <c r="AP647" i="17"/>
  <c r="AO647" i="17"/>
  <c r="AM647" i="17"/>
  <c r="AL647" i="17"/>
  <c r="Z647" i="17"/>
  <c r="AF647" i="17"/>
  <c r="AI647" i="17"/>
  <c r="Z889" i="17"/>
  <c r="Y889" i="17"/>
  <c r="AG889" i="17"/>
  <c r="AM889" i="17"/>
  <c r="AL889" i="17"/>
  <c r="AJ889" i="17"/>
  <c r="AH889" i="17"/>
  <c r="AF889" i="17"/>
  <c r="AE889" i="17"/>
  <c r="AC889" i="17"/>
  <c r="AP889" i="17"/>
  <c r="AN889" i="17"/>
  <c r="AA889" i="17"/>
  <c r="AB889" i="17"/>
  <c r="AK889" i="17"/>
  <c r="AI889" i="17"/>
  <c r="AD889" i="17"/>
  <c r="AO889" i="17"/>
  <c r="AS889" i="17"/>
  <c r="AV889" i="17" s="1" a="1"/>
  <c r="AV889" i="17" s="1"/>
  <c r="AM1131" i="17"/>
  <c r="AL1131" i="17"/>
  <c r="AN1131" i="17"/>
  <c r="AK1131" i="17"/>
  <c r="Y1131" i="17"/>
  <c r="AS1131" i="17"/>
  <c r="BE1131" i="17" s="1" a="1"/>
  <c r="BE1131" i="17" s="1"/>
  <c r="AJ1131" i="17"/>
  <c r="AH1131" i="17"/>
  <c r="AF1131" i="17"/>
  <c r="AI1131" i="17"/>
  <c r="AG1131" i="17"/>
  <c r="AC1131" i="17"/>
  <c r="AD1131" i="17"/>
  <c r="AB1131" i="17"/>
  <c r="AA1131" i="17"/>
  <c r="AO1131" i="17"/>
  <c r="Z1131" i="17"/>
  <c r="AE1131" i="17"/>
  <c r="AP1131" i="17"/>
  <c r="AH5" i="17"/>
  <c r="AS5" i="17"/>
  <c r="AO5" i="17"/>
  <c r="AN5" i="17"/>
  <c r="AM5" i="17"/>
  <c r="AK5" i="17"/>
  <c r="AJ5" i="17"/>
  <c r="AI5" i="17"/>
  <c r="AE5" i="17"/>
  <c r="AB5" i="17"/>
  <c r="AA5" i="17"/>
  <c r="Z5" i="17"/>
  <c r="Y5" i="17"/>
  <c r="AP5" i="17"/>
  <c r="AG5" i="17"/>
  <c r="AF5" i="17"/>
  <c r="AL5" i="17"/>
  <c r="AD5" i="17"/>
  <c r="AC5" i="17"/>
  <c r="AP247" i="17"/>
  <c r="AN247" i="17"/>
  <c r="AM247" i="17"/>
  <c r="AL247" i="17"/>
  <c r="AK247" i="17"/>
  <c r="AF247" i="17"/>
  <c r="AE247" i="17"/>
  <c r="AD247" i="17"/>
  <c r="AC247" i="17"/>
  <c r="AA247" i="17"/>
  <c r="Z247" i="17"/>
  <c r="AS247" i="17"/>
  <c r="AJ247" i="17"/>
  <c r="AO247" i="17"/>
  <c r="AI247" i="17"/>
  <c r="AH247" i="17"/>
  <c r="AG247" i="17"/>
  <c r="AB247" i="17"/>
  <c r="Y247" i="17"/>
  <c r="AH489" i="17"/>
  <c r="AG489" i="17"/>
  <c r="AF489" i="17"/>
  <c r="AE489" i="17"/>
  <c r="AB489" i="17"/>
  <c r="AA489" i="17"/>
  <c r="AS489" i="17"/>
  <c r="AZ489" i="17" s="1" a="1"/>
  <c r="AZ489" i="17" s="1"/>
  <c r="AP489" i="17"/>
  <c r="AM489" i="17"/>
  <c r="AL489" i="17"/>
  <c r="AK489" i="17"/>
  <c r="AD489" i="17"/>
  <c r="Z489" i="17"/>
  <c r="Y489" i="17"/>
  <c r="AO489" i="17"/>
  <c r="AN489" i="17"/>
  <c r="AJ489" i="17"/>
  <c r="AI489" i="17"/>
  <c r="AC489" i="17"/>
  <c r="AC731" i="17"/>
  <c r="AB731" i="17"/>
  <c r="Y731" i="17"/>
  <c r="AL731" i="17"/>
  <c r="AK731" i="17"/>
  <c r="AJ731" i="17"/>
  <c r="AI731" i="17"/>
  <c r="AG731" i="17"/>
  <c r="AF731" i="17"/>
  <c r="AE731" i="17"/>
  <c r="AS731" i="17"/>
  <c r="AV731" i="17" s="1" a="1"/>
  <c r="AV731" i="17" s="1"/>
  <c r="AP731" i="17"/>
  <c r="AO731" i="17"/>
  <c r="AM731" i="17"/>
  <c r="AN731" i="17"/>
  <c r="AD731" i="17"/>
  <c r="AA731" i="17"/>
  <c r="Z731" i="17"/>
  <c r="AH731" i="17"/>
  <c r="AP973" i="17"/>
  <c r="AO973" i="17"/>
  <c r="AN973" i="17"/>
  <c r="AM973" i="17"/>
  <c r="AJ973" i="17"/>
  <c r="AI973" i="17"/>
  <c r="AH973" i="17"/>
  <c r="AF973" i="17"/>
  <c r="AD973" i="17"/>
  <c r="AS973" i="17"/>
  <c r="AV973" i="17" s="1" a="1"/>
  <c r="AV973" i="17" s="1"/>
  <c r="AK973" i="17"/>
  <c r="AG973" i="17"/>
  <c r="AL973" i="17"/>
  <c r="AA973" i="17"/>
  <c r="Y973" i="17"/>
  <c r="AC973" i="17"/>
  <c r="Z973" i="17"/>
  <c r="AB973" i="17"/>
  <c r="AE973" i="17"/>
  <c r="AG579" i="17"/>
  <c r="AF579" i="17"/>
  <c r="AE579" i="17"/>
  <c r="AD579" i="17"/>
  <c r="AC579" i="17"/>
  <c r="AB579" i="17"/>
  <c r="AA579" i="17"/>
  <c r="AL579" i="17"/>
  <c r="AI579" i="17"/>
  <c r="AH579" i="17"/>
  <c r="Z579" i="17"/>
  <c r="Y579" i="17"/>
  <c r="AS579" i="17"/>
  <c r="AZ579" i="17" s="1" a="1"/>
  <c r="AZ579" i="17" s="1"/>
  <c r="AP579" i="17"/>
  <c r="AO579" i="17"/>
  <c r="AN579" i="17"/>
  <c r="AM579" i="17"/>
  <c r="AJ579" i="17"/>
  <c r="AK579" i="17"/>
  <c r="Z838" i="17"/>
  <c r="Y838" i="17"/>
  <c r="AP838" i="17"/>
  <c r="AI838" i="17"/>
  <c r="AH838" i="17"/>
  <c r="AG838" i="17"/>
  <c r="AD838" i="17"/>
  <c r="AS838" i="17"/>
  <c r="BA838" i="17" s="1" a="1"/>
  <c r="BA838" i="17" s="1"/>
  <c r="AO838" i="17"/>
  <c r="AN838" i="17"/>
  <c r="AM838" i="17"/>
  <c r="AL838" i="17"/>
  <c r="AK838" i="17"/>
  <c r="AF838" i="17"/>
  <c r="AJ838" i="17"/>
  <c r="AE838" i="17"/>
  <c r="AB838" i="17"/>
  <c r="AA838" i="17"/>
  <c r="AC838" i="17"/>
  <c r="AD284" i="17"/>
  <c r="AC284" i="17"/>
  <c r="AB284" i="17"/>
  <c r="AA284" i="17"/>
  <c r="AM284" i="17"/>
  <c r="AL284" i="17"/>
  <c r="AJ284" i="17"/>
  <c r="AI284" i="17"/>
  <c r="AH284" i="17"/>
  <c r="AG284" i="17"/>
  <c r="AS284" i="17"/>
  <c r="AX284" i="17" s="1" a="1"/>
  <c r="AX284" i="17" s="1"/>
  <c r="AP284" i="17"/>
  <c r="AK284" i="17"/>
  <c r="AF284" i="17"/>
  <c r="AE284" i="17"/>
  <c r="Y284" i="17"/>
  <c r="Z284" i="17"/>
  <c r="AO284" i="17"/>
  <c r="AN284" i="17"/>
  <c r="AS254" i="17"/>
  <c r="AX254" i="17" s="1" a="1"/>
  <c r="AX254" i="17" s="1"/>
  <c r="Z254" i="17"/>
  <c r="Y254" i="17"/>
  <c r="AP254" i="17"/>
  <c r="AH254" i="17"/>
  <c r="AG254" i="17"/>
  <c r="AF254" i="17"/>
  <c r="AE254" i="17"/>
  <c r="AC254" i="17"/>
  <c r="AB254" i="17"/>
  <c r="AN254" i="17"/>
  <c r="AM254" i="17"/>
  <c r="AL254" i="17"/>
  <c r="AO254" i="17"/>
  <c r="AK254" i="17"/>
  <c r="AJ254" i="17"/>
  <c r="AA254" i="17"/>
  <c r="AI254" i="17"/>
  <c r="AD254" i="17"/>
  <c r="AA711" i="17"/>
  <c r="Z711" i="17"/>
  <c r="Y711" i="17"/>
  <c r="AS711" i="17"/>
  <c r="AV711" i="17" s="1" a="1"/>
  <c r="AV711" i="17" s="1"/>
  <c r="AF711" i="17"/>
  <c r="AE711" i="17"/>
  <c r="AD711" i="17"/>
  <c r="AB711" i="17"/>
  <c r="AP711" i="17"/>
  <c r="AO711" i="17"/>
  <c r="AN711" i="17"/>
  <c r="AL711" i="17"/>
  <c r="AK711" i="17"/>
  <c r="AJ711" i="17"/>
  <c r="AI711" i="17"/>
  <c r="AG711" i="17"/>
  <c r="AH711" i="17"/>
  <c r="AM711" i="17"/>
  <c r="AC711" i="17"/>
  <c r="AS447" i="17"/>
  <c r="BA447" i="17" s="1" a="1"/>
  <c r="BA447" i="17" s="1"/>
  <c r="AP447" i="17"/>
  <c r="AO447" i="17"/>
  <c r="AN447" i="17"/>
  <c r="AM447" i="17"/>
  <c r="AI447" i="17"/>
  <c r="AE447" i="17"/>
  <c r="AG447" i="17"/>
  <c r="AF447" i="17"/>
  <c r="AD447" i="17"/>
  <c r="AC447" i="17"/>
  <c r="AB447" i="17"/>
  <c r="AA447" i="17"/>
  <c r="AL447" i="17"/>
  <c r="Y447" i="17"/>
  <c r="AK447" i="17"/>
  <c r="AJ447" i="17"/>
  <c r="AH447" i="17"/>
  <c r="Z447" i="17"/>
  <c r="AP563" i="17"/>
  <c r="AO563" i="17"/>
  <c r="AM563" i="17"/>
  <c r="AL563" i="17"/>
  <c r="AK563" i="17"/>
  <c r="AS563" i="17"/>
  <c r="BC563" i="17" s="1" a="1"/>
  <c r="BC563" i="17" s="1"/>
  <c r="AN563" i="17"/>
  <c r="AJ563" i="17"/>
  <c r="AI563" i="17"/>
  <c r="AH563" i="17"/>
  <c r="AF563" i="17"/>
  <c r="AE563" i="17"/>
  <c r="AD563" i="17"/>
  <c r="AB563" i="17"/>
  <c r="AA563" i="17"/>
  <c r="Y563" i="17"/>
  <c r="AG563" i="17"/>
  <c r="Z563" i="17"/>
  <c r="AC563" i="17"/>
  <c r="AD438" i="17"/>
  <c r="AC438" i="17"/>
  <c r="AB438" i="17"/>
  <c r="Z438" i="17"/>
  <c r="Y438" i="17"/>
  <c r="AM438" i="17"/>
  <c r="AL438" i="17"/>
  <c r="AK438" i="17"/>
  <c r="AJ438" i="17"/>
  <c r="AI438" i="17"/>
  <c r="AH438" i="17"/>
  <c r="AA438" i="17"/>
  <c r="AS438" i="17"/>
  <c r="AP438" i="17"/>
  <c r="AO438" i="17"/>
  <c r="AN438" i="17"/>
  <c r="AE438" i="17"/>
  <c r="AF438" i="17"/>
  <c r="AG438" i="17"/>
  <c r="AP881" i="17"/>
  <c r="AO881" i="17"/>
  <c r="AN881" i="17"/>
  <c r="AM881" i="17"/>
  <c r="AK881" i="17"/>
  <c r="AC881" i="17"/>
  <c r="AB881" i="17"/>
  <c r="Z881" i="17"/>
  <c r="AI881" i="17"/>
  <c r="AH881" i="17"/>
  <c r="AG881" i="17"/>
  <c r="AF881" i="17"/>
  <c r="AD881" i="17"/>
  <c r="AS881" i="17"/>
  <c r="AL881" i="17"/>
  <c r="AE881" i="17"/>
  <c r="AJ881" i="17"/>
  <c r="AA881" i="17"/>
  <c r="Y881" i="17"/>
  <c r="AN130" i="17"/>
  <c r="AM130" i="17"/>
  <c r="AL130" i="17"/>
  <c r="AK130" i="17"/>
  <c r="AJ130" i="17"/>
  <c r="AH130" i="17"/>
  <c r="AB130" i="17"/>
  <c r="AD130" i="17"/>
  <c r="AC130" i="17"/>
  <c r="AA130" i="17"/>
  <c r="Y130" i="17"/>
  <c r="AP130" i="17"/>
  <c r="AO130" i="17"/>
  <c r="AI130" i="17"/>
  <c r="AG130" i="17"/>
  <c r="AF130" i="17"/>
  <c r="Z130" i="17"/>
  <c r="AS130" i="17"/>
  <c r="AY130" i="17" s="1" a="1"/>
  <c r="AY130" i="17" s="1"/>
  <c r="AE130" i="17"/>
  <c r="AS328" i="17"/>
  <c r="BE328" i="17" s="1" a="1"/>
  <c r="BE328" i="17" s="1"/>
  <c r="AP328" i="17"/>
  <c r="AM328" i="17"/>
  <c r="AD328" i="17"/>
  <c r="AC328" i="17"/>
  <c r="AB328" i="17"/>
  <c r="AA328" i="17"/>
  <c r="Z328" i="17"/>
  <c r="Y328" i="17"/>
  <c r="AO328" i="17"/>
  <c r="AK328" i="17"/>
  <c r="AJ328" i="17"/>
  <c r="AG328" i="17"/>
  <c r="AH328" i="17"/>
  <c r="AF328" i="17"/>
  <c r="AE328" i="17"/>
  <c r="AN328" i="17"/>
  <c r="AL328" i="17"/>
  <c r="AI328" i="17"/>
  <c r="AK519" i="17"/>
  <c r="AJ519" i="17"/>
  <c r="AI519" i="17"/>
  <c r="AH519" i="17"/>
  <c r="AE519" i="17"/>
  <c r="AS519" i="17"/>
  <c r="BD519" i="17" s="1" a="1"/>
  <c r="BD519" i="17" s="1"/>
  <c r="AO519" i="17"/>
  <c r="AN519" i="17"/>
  <c r="AM519" i="17"/>
  <c r="AB519" i="17"/>
  <c r="AL519" i="17"/>
  <c r="AG519" i="17"/>
  <c r="AF519" i="17"/>
  <c r="AD519" i="17"/>
  <c r="AC519" i="17"/>
  <c r="AA519" i="17"/>
  <c r="Z519" i="17"/>
  <c r="Y519" i="17"/>
  <c r="AP519" i="17"/>
  <c r="AF1120" i="17"/>
  <c r="AI1120" i="17"/>
  <c r="AH1120" i="17"/>
  <c r="AA1120" i="17"/>
  <c r="AO1120" i="17"/>
  <c r="AK1120" i="17"/>
  <c r="AJ1120" i="17"/>
  <c r="AD1120" i="17"/>
  <c r="Z1120" i="17"/>
  <c r="AN1120" i="17"/>
  <c r="AC1120" i="17"/>
  <c r="AB1120" i="17"/>
  <c r="Y1120" i="17"/>
  <c r="AS1120" i="17"/>
  <c r="BA1120" i="17" s="1" a="1"/>
  <c r="BA1120" i="17" s="1"/>
  <c r="AP1120" i="17"/>
  <c r="AM1120" i="17"/>
  <c r="AG1120" i="17"/>
  <c r="AL1120" i="17"/>
  <c r="AE1120" i="17"/>
  <c r="AL244" i="17"/>
  <c r="AK244" i="17"/>
  <c r="AI244" i="17"/>
  <c r="AH244" i="17"/>
  <c r="AG244" i="17"/>
  <c r="AF244" i="17"/>
  <c r="AC244" i="17"/>
  <c r="AB244" i="17"/>
  <c r="AA244" i="17"/>
  <c r="Z244" i="17"/>
  <c r="AS244" i="17"/>
  <c r="BC244" i="17" s="1" a="1"/>
  <c r="BC244" i="17" s="1"/>
  <c r="AO244" i="17"/>
  <c r="AM244" i="17"/>
  <c r="AN244" i="17"/>
  <c r="AD244" i="17"/>
  <c r="Y244" i="17"/>
  <c r="AP244" i="17"/>
  <c r="AJ244" i="17"/>
  <c r="AE244" i="17"/>
  <c r="Y1010" i="17"/>
  <c r="AH1010" i="17"/>
  <c r="AG1010" i="17"/>
  <c r="AF1010" i="17"/>
  <c r="AB1010" i="17"/>
  <c r="AM1010" i="17"/>
  <c r="AL1010" i="17"/>
  <c r="AK1010" i="17"/>
  <c r="AJ1010" i="17"/>
  <c r="AD1010" i="17"/>
  <c r="AI1010" i="17"/>
  <c r="AE1010" i="17"/>
  <c r="AP1010" i="17"/>
  <c r="AO1010" i="17"/>
  <c r="Z1010" i="17"/>
  <c r="AN1010" i="17"/>
  <c r="AC1010" i="17"/>
  <c r="AA1010" i="17"/>
  <c r="AS1010" i="17"/>
  <c r="AY1010" i="17" s="1" a="1"/>
  <c r="AY1010" i="17" s="1"/>
  <c r="AE209" i="17"/>
  <c r="AD209" i="17"/>
  <c r="AB209" i="17"/>
  <c r="Z209" i="17"/>
  <c r="Y209" i="17"/>
  <c r="AF209" i="17"/>
  <c r="AC209" i="17"/>
  <c r="AA209" i="17"/>
  <c r="AP209" i="17"/>
  <c r="AO209" i="17"/>
  <c r="AS209" i="17"/>
  <c r="AY209" i="17" s="1" a="1"/>
  <c r="AY209" i="17" s="1"/>
  <c r="AN209" i="17"/>
  <c r="AM209" i="17"/>
  <c r="AL209" i="17"/>
  <c r="AK209" i="17"/>
  <c r="AH209" i="17"/>
  <c r="AG209" i="17"/>
  <c r="AJ209" i="17"/>
  <c r="AI209" i="17"/>
  <c r="AI85" i="17"/>
  <c r="AH85" i="17"/>
  <c r="AG85" i="17"/>
  <c r="AE85" i="17"/>
  <c r="AC85" i="17"/>
  <c r="Z85" i="17"/>
  <c r="AS85" i="17"/>
  <c r="BC85" i="17" s="1" a="1"/>
  <c r="BC85" i="17" s="1"/>
  <c r="AM85" i="17"/>
  <c r="Y85" i="17"/>
  <c r="AJ85" i="17"/>
  <c r="AF85" i="17"/>
  <c r="AD85" i="17"/>
  <c r="AB85" i="17"/>
  <c r="AP85" i="17"/>
  <c r="AO85" i="17"/>
  <c r="AK85" i="17"/>
  <c r="AL85" i="17"/>
  <c r="AA85" i="17"/>
  <c r="AN85" i="17"/>
  <c r="AO1049" i="17"/>
  <c r="AB1049" i="17"/>
  <c r="AA1049" i="17"/>
  <c r="Z1049" i="17"/>
  <c r="AK1049" i="17"/>
  <c r="AJ1049" i="17"/>
  <c r="AI1049" i="17"/>
  <c r="AG1049" i="17"/>
  <c r="AE1049" i="17"/>
  <c r="AM1049" i="17"/>
  <c r="AL1049" i="17"/>
  <c r="AH1049" i="17"/>
  <c r="AD1049" i="17"/>
  <c r="AS1049" i="17"/>
  <c r="BC1049" i="17" s="1" a="1"/>
  <c r="BC1049" i="17" s="1"/>
  <c r="AF1049" i="17"/>
  <c r="AP1049" i="17"/>
  <c r="Y1049" i="17"/>
  <c r="AN1049" i="17"/>
  <c r="AC1049" i="17"/>
  <c r="AC243" i="17"/>
  <c r="AB243" i="17"/>
  <c r="Z243" i="17"/>
  <c r="Y243" i="17"/>
  <c r="AS243" i="17"/>
  <c r="AX243" i="17" s="1" a="1"/>
  <c r="AX243" i="17" s="1"/>
  <c r="AO243" i="17"/>
  <c r="AN243" i="17"/>
  <c r="AH243" i="17"/>
  <c r="AG243" i="17"/>
  <c r="AP243" i="17"/>
  <c r="AM243" i="17"/>
  <c r="AL243" i="17"/>
  <c r="AK243" i="17"/>
  <c r="AJ243" i="17"/>
  <c r="AE243" i="17"/>
  <c r="AD243" i="17"/>
  <c r="AA243" i="17"/>
  <c r="AI243" i="17"/>
  <c r="AF243" i="17"/>
  <c r="AS208" i="17"/>
  <c r="AV208" i="17" s="1" a="1"/>
  <c r="AV208" i="17" s="1"/>
  <c r="AO208" i="17"/>
  <c r="AM208" i="17"/>
  <c r="AL208" i="17"/>
  <c r="AB208" i="17"/>
  <c r="AA208" i="17"/>
  <c r="Z208" i="17"/>
  <c r="Y208" i="17"/>
  <c r="AN208" i="17"/>
  <c r="AK208" i="17"/>
  <c r="AP208" i="17"/>
  <c r="AJ208" i="17"/>
  <c r="AI208" i="17"/>
  <c r="AH208" i="17"/>
  <c r="AG208" i="17"/>
  <c r="AF208" i="17"/>
  <c r="AC208" i="17"/>
  <c r="AD208" i="17"/>
  <c r="AE208" i="17"/>
  <c r="AE351" i="17"/>
  <c r="AD351" i="17"/>
  <c r="AC351" i="17"/>
  <c r="AB351" i="17"/>
  <c r="Z351" i="17"/>
  <c r="AO351" i="17"/>
  <c r="AS351" i="17"/>
  <c r="AW351" i="17" s="1" a="1"/>
  <c r="AW351" i="17" s="1"/>
  <c r="AP351" i="17"/>
  <c r="AN351" i="17"/>
  <c r="AM351" i="17"/>
  <c r="AL351" i="17"/>
  <c r="AI351" i="17"/>
  <c r="AH351" i="17"/>
  <c r="AG351" i="17"/>
  <c r="AF351" i="17"/>
  <c r="AA351" i="17"/>
  <c r="Y351" i="17"/>
  <c r="AJ351" i="17"/>
  <c r="AK351" i="17"/>
  <c r="AS651" i="17"/>
  <c r="BE651" i="17" s="1" a="1"/>
  <c r="BE651" i="17" s="1"/>
  <c r="AP651" i="17"/>
  <c r="AO651" i="17"/>
  <c r="AM651" i="17"/>
  <c r="AJ651" i="17"/>
  <c r="AC651" i="17"/>
  <c r="AN651" i="17"/>
  <c r="AL651" i="17"/>
  <c r="AK651" i="17"/>
  <c r="AI651" i="17"/>
  <c r="AH651" i="17"/>
  <c r="AG651" i="17"/>
  <c r="AD651" i="17"/>
  <c r="Z651" i="17"/>
  <c r="AF651" i="17"/>
  <c r="AB651" i="17"/>
  <c r="AE651" i="17"/>
  <c r="AA651" i="17"/>
  <c r="Y651" i="17"/>
  <c r="AP835" i="17"/>
  <c r="AL835" i="17"/>
  <c r="AK835" i="17"/>
  <c r="AG835" i="17"/>
  <c r="AF835" i="17"/>
  <c r="AE835" i="17"/>
  <c r="AB835" i="17"/>
  <c r="AI835" i="17"/>
  <c r="AD835" i="17"/>
  <c r="AA835" i="17"/>
  <c r="Z835" i="17"/>
  <c r="AS835" i="17"/>
  <c r="BE835" i="17" s="1" a="1"/>
  <c r="BE835" i="17" s="1"/>
  <c r="AO835" i="17"/>
  <c r="AM835" i="17"/>
  <c r="AJ835" i="17"/>
  <c r="AH835" i="17"/>
  <c r="AC835" i="17"/>
  <c r="Y835" i="17"/>
  <c r="AN835" i="17"/>
  <c r="AE719" i="17"/>
  <c r="AD719" i="17"/>
  <c r="AA719" i="17"/>
  <c r="Y719" i="17"/>
  <c r="AS719" i="17"/>
  <c r="AY719" i="17" s="1" a="1"/>
  <c r="AY719" i="17" s="1"/>
  <c r="AP719" i="17"/>
  <c r="AO719" i="17"/>
  <c r="AN719" i="17"/>
  <c r="AL719" i="17"/>
  <c r="AK719" i="17"/>
  <c r="AI719" i="17"/>
  <c r="AH719" i="17"/>
  <c r="AG719" i="17"/>
  <c r="AF719" i="17"/>
  <c r="AC719" i="17"/>
  <c r="AB719" i="17"/>
  <c r="Z719" i="17"/>
  <c r="AJ719" i="17"/>
  <c r="AM719" i="17"/>
  <c r="AD1013" i="17"/>
  <c r="AA1013" i="17"/>
  <c r="Z1013" i="17"/>
  <c r="Y1013" i="17"/>
  <c r="AE1013" i="17"/>
  <c r="AC1013" i="17"/>
  <c r="AM1013" i="17"/>
  <c r="AB1013" i="17"/>
  <c r="AS1013" i="17"/>
  <c r="BA1013" i="17" s="1" a="1"/>
  <c r="BA1013" i="17" s="1"/>
  <c r="AL1013" i="17"/>
  <c r="AI1013" i="17"/>
  <c r="AO1013" i="17"/>
  <c r="AN1013" i="17"/>
  <c r="AK1013" i="17"/>
  <c r="AJ1013" i="17"/>
  <c r="AG1013" i="17"/>
  <c r="AF1013" i="17"/>
  <c r="AH1013" i="17"/>
  <c r="AP1013" i="17"/>
  <c r="AM604" i="17"/>
  <c r="AL604" i="17"/>
  <c r="AK604" i="17"/>
  <c r="AJ604" i="17"/>
  <c r="AG604" i="17"/>
  <c r="AE604" i="17"/>
  <c r="AD604" i="17"/>
  <c r="AC604" i="17"/>
  <c r="AB604" i="17"/>
  <c r="AA604" i="17"/>
  <c r="Z604" i="17"/>
  <c r="Y604" i="17"/>
  <c r="AO604" i="17"/>
  <c r="AS604" i="17"/>
  <c r="BC604" i="17" s="1" a="1"/>
  <c r="BC604" i="17" s="1"/>
  <c r="AN604" i="17"/>
  <c r="AI604" i="17"/>
  <c r="AH604" i="17"/>
  <c r="AP604" i="17"/>
  <c r="AF604" i="17"/>
  <c r="AS191" i="17"/>
  <c r="AP191" i="17"/>
  <c r="AO191" i="17"/>
  <c r="AN191" i="17"/>
  <c r="AL191" i="17"/>
  <c r="AK191" i="17"/>
  <c r="AE191" i="17"/>
  <c r="AD191" i="17"/>
  <c r="AM191" i="17"/>
  <c r="AH191" i="17"/>
  <c r="AF191" i="17"/>
  <c r="AJ191" i="17"/>
  <c r="AI191" i="17"/>
  <c r="AG191" i="17"/>
  <c r="AC191" i="17"/>
  <c r="Z191" i="17"/>
  <c r="Y191" i="17"/>
  <c r="AB191" i="17"/>
  <c r="AA191" i="17"/>
  <c r="AH931" i="17"/>
  <c r="AG931" i="17"/>
  <c r="AD931" i="17"/>
  <c r="AB931" i="17"/>
  <c r="AE931" i="17"/>
  <c r="AA931" i="17"/>
  <c r="Z931" i="17"/>
  <c r="AP931" i="17"/>
  <c r="AO931" i="17"/>
  <c r="AN931" i="17"/>
  <c r="AL931" i="17"/>
  <c r="AK931" i="17"/>
  <c r="AI931" i="17"/>
  <c r="AF931" i="17"/>
  <c r="Y931" i="17"/>
  <c r="AS931" i="17"/>
  <c r="AZ931" i="17" s="1" a="1"/>
  <c r="AZ931" i="17" s="1"/>
  <c r="AM931" i="17"/>
  <c r="AJ931" i="17"/>
  <c r="AC931" i="17"/>
  <c r="AA476" i="17"/>
  <c r="Z476" i="17"/>
  <c r="Y476" i="17"/>
  <c r="AP476" i="17"/>
  <c r="AK476" i="17"/>
  <c r="AJ476" i="17"/>
  <c r="AI476" i="17"/>
  <c r="AH476" i="17"/>
  <c r="AG476" i="17"/>
  <c r="AF476" i="17"/>
  <c r="AE476" i="17"/>
  <c r="AM476" i="17"/>
  <c r="AL476" i="17"/>
  <c r="AD476" i="17"/>
  <c r="AC476" i="17"/>
  <c r="AB476" i="17"/>
  <c r="AS476" i="17"/>
  <c r="AW476" i="17" s="1" a="1"/>
  <c r="AW476" i="17" s="1"/>
  <c r="AO476" i="17"/>
  <c r="AN476" i="17"/>
  <c r="AS503" i="17"/>
  <c r="BD503" i="17" s="1" a="1"/>
  <c r="BD503" i="17" s="1"/>
  <c r="AB503" i="17"/>
  <c r="AA503" i="17"/>
  <c r="Z503" i="17"/>
  <c r="Y503" i="17"/>
  <c r="AN503" i="17"/>
  <c r="AM503" i="17"/>
  <c r="AL503" i="17"/>
  <c r="AK503" i="17"/>
  <c r="AJ503" i="17"/>
  <c r="AI503" i="17"/>
  <c r="AH503" i="17"/>
  <c r="AG503" i="17"/>
  <c r="AE503" i="17"/>
  <c r="AD503" i="17"/>
  <c r="AC503" i="17"/>
  <c r="AP503" i="17"/>
  <c r="AO503" i="17"/>
  <c r="AF503" i="17"/>
  <c r="AS745" i="17"/>
  <c r="BD745" i="17" s="1" a="1"/>
  <c r="BD745" i="17" s="1"/>
  <c r="AO745" i="17"/>
  <c r="AM745" i="17"/>
  <c r="AF745" i="17"/>
  <c r="AE745" i="17"/>
  <c r="AD745" i="17"/>
  <c r="AC745" i="17"/>
  <c r="AA745" i="17"/>
  <c r="Z745" i="17"/>
  <c r="Y745" i="17"/>
  <c r="AB745" i="17"/>
  <c r="AP745" i="17"/>
  <c r="AK745" i="17"/>
  <c r="AJ745" i="17"/>
  <c r="AN745" i="17"/>
  <c r="AL745" i="17"/>
  <c r="AI745" i="17"/>
  <c r="AH745" i="17"/>
  <c r="AG745" i="17"/>
  <c r="AJ987" i="17"/>
  <c r="AI987" i="17"/>
  <c r="AH987" i="17"/>
  <c r="AG987" i="17"/>
  <c r="AB987" i="17"/>
  <c r="AS987" i="17"/>
  <c r="BA987" i="17" s="1" a="1"/>
  <c r="BA987" i="17" s="1"/>
  <c r="AO987" i="17"/>
  <c r="AN987" i="17"/>
  <c r="AM987" i="17"/>
  <c r="AC987" i="17"/>
  <c r="AA987" i="17"/>
  <c r="Z987" i="17"/>
  <c r="Y987" i="17"/>
  <c r="AK987" i="17"/>
  <c r="AF987" i="17"/>
  <c r="AE987" i="17"/>
  <c r="AD987" i="17"/>
  <c r="AP987" i="17"/>
  <c r="AL987" i="17"/>
  <c r="AP490" i="17"/>
  <c r="AO490" i="17"/>
  <c r="AN490" i="17"/>
  <c r="AK490" i="17"/>
  <c r="AJ490" i="17"/>
  <c r="AE490" i="17"/>
  <c r="AD490" i="17"/>
  <c r="AC490" i="17"/>
  <c r="AB490" i="17"/>
  <c r="AA490" i="17"/>
  <c r="Z490" i="17"/>
  <c r="Y490" i="17"/>
  <c r="AM490" i="17"/>
  <c r="AL490" i="17"/>
  <c r="AS490" i="17"/>
  <c r="AI490" i="17"/>
  <c r="AH490" i="17"/>
  <c r="AG490" i="17"/>
  <c r="AF490" i="17"/>
  <c r="AL732" i="17"/>
  <c r="AK732" i="17"/>
  <c r="AH732" i="17"/>
  <c r="AI732" i="17"/>
  <c r="AG732" i="17"/>
  <c r="AF732" i="17"/>
  <c r="AE732" i="17"/>
  <c r="AC732" i="17"/>
  <c r="AB732" i="17"/>
  <c r="AA732" i="17"/>
  <c r="AO732" i="17"/>
  <c r="AN732" i="17"/>
  <c r="AM732" i="17"/>
  <c r="AJ732" i="17"/>
  <c r="AD732" i="17"/>
  <c r="Z732" i="17"/>
  <c r="AP732" i="17"/>
  <c r="Y732" i="17"/>
  <c r="AS732" i="17"/>
  <c r="BB732" i="17" s="1" a="1"/>
  <c r="BB732" i="17" s="1"/>
  <c r="AC974" i="17"/>
  <c r="AB974" i="17"/>
  <c r="AA974" i="17"/>
  <c r="Z974" i="17"/>
  <c r="AS974" i="17"/>
  <c r="BC974" i="17" s="1" a="1"/>
  <c r="BC974" i="17" s="1"/>
  <c r="AM974" i="17"/>
  <c r="AL974" i="17"/>
  <c r="AK974" i="17"/>
  <c r="AI974" i="17"/>
  <c r="AG974" i="17"/>
  <c r="AP974" i="17"/>
  <c r="AN974" i="17"/>
  <c r="AJ974" i="17"/>
  <c r="AH974" i="17"/>
  <c r="AD974" i="17"/>
  <c r="AO974" i="17"/>
  <c r="AF974" i="17"/>
  <c r="Y974" i="17"/>
  <c r="AE974" i="17"/>
  <c r="AK407" i="17"/>
  <c r="AJ407" i="17"/>
  <c r="AI407" i="17"/>
  <c r="AE407" i="17"/>
  <c r="AS407" i="17"/>
  <c r="AP407" i="17"/>
  <c r="AO407" i="17"/>
  <c r="AN407" i="17"/>
  <c r="AH407" i="17"/>
  <c r="AG407" i="17"/>
  <c r="AF407" i="17"/>
  <c r="AC407" i="17"/>
  <c r="AB407" i="17"/>
  <c r="AA407" i="17"/>
  <c r="AD407" i="17"/>
  <c r="Z407" i="17"/>
  <c r="Y407" i="17"/>
  <c r="AM407" i="17"/>
  <c r="AL407" i="17"/>
  <c r="AA649" i="17"/>
  <c r="Z649" i="17"/>
  <c r="Y649" i="17"/>
  <c r="AP649" i="17"/>
  <c r="AI649" i="17"/>
  <c r="AS649" i="17"/>
  <c r="AO649" i="17"/>
  <c r="AN649" i="17"/>
  <c r="AM649" i="17"/>
  <c r="AL649" i="17"/>
  <c r="AK649" i="17"/>
  <c r="AG649" i="17"/>
  <c r="AD649" i="17"/>
  <c r="AH649" i="17"/>
  <c r="AF649" i="17"/>
  <c r="AE649" i="17"/>
  <c r="AC649" i="17"/>
  <c r="AJ649" i="17"/>
  <c r="AB649" i="17"/>
  <c r="AS891" i="17"/>
  <c r="AP891" i="17"/>
  <c r="AO891" i="17"/>
  <c r="AM891" i="17"/>
  <c r="AE891" i="17"/>
  <c r="AD891" i="17"/>
  <c r="AB891" i="17"/>
  <c r="Z891" i="17"/>
  <c r="Y891" i="17"/>
  <c r="AJ891" i="17"/>
  <c r="AI891" i="17"/>
  <c r="AH891" i="17"/>
  <c r="AG891" i="17"/>
  <c r="AC891" i="17"/>
  <c r="AL891" i="17"/>
  <c r="AF891" i="17"/>
  <c r="AN891" i="17"/>
  <c r="AK891" i="17"/>
  <c r="AA891" i="17"/>
  <c r="AM1133" i="17"/>
  <c r="AP1133" i="17"/>
  <c r="AE1133" i="17"/>
  <c r="AD1133" i="17"/>
  <c r="AB1133" i="17"/>
  <c r="AJ1133" i="17"/>
  <c r="AG1133" i="17"/>
  <c r="AA1133" i="17"/>
  <c r="AH1133" i="17"/>
  <c r="AF1133" i="17"/>
  <c r="AC1133" i="17"/>
  <c r="Y1133" i="17"/>
  <c r="Z1133" i="17"/>
  <c r="AO1133" i="17"/>
  <c r="AN1133" i="17"/>
  <c r="AK1133" i="17"/>
  <c r="AS1133" i="17"/>
  <c r="BD1133" i="17" s="1" a="1"/>
  <c r="BD1133" i="17" s="1"/>
  <c r="AI1133" i="17"/>
  <c r="AL1133" i="17"/>
  <c r="AO575" i="17"/>
  <c r="AN575" i="17"/>
  <c r="AM575" i="17"/>
  <c r="AK575" i="17"/>
  <c r="AJ575" i="17"/>
  <c r="AI575" i="17"/>
  <c r="AS575" i="17"/>
  <c r="BD575" i="17" s="1" a="1"/>
  <c r="BD575" i="17" s="1"/>
  <c r="AP575" i="17"/>
  <c r="AL575" i="17"/>
  <c r="AH575" i="17"/>
  <c r="AF575" i="17"/>
  <c r="AE575" i="17"/>
  <c r="AD575" i="17"/>
  <c r="AB575" i="17"/>
  <c r="AA575" i="17"/>
  <c r="Y575" i="17"/>
  <c r="AG575" i="17"/>
  <c r="AC575" i="17"/>
  <c r="Z575" i="17"/>
  <c r="AK817" i="17"/>
  <c r="AB817" i="17"/>
  <c r="AA817" i="17"/>
  <c r="AS817" i="17"/>
  <c r="AX817" i="17" s="1" a="1"/>
  <c r="AX817" i="17" s="1"/>
  <c r="AP817" i="17"/>
  <c r="AN817" i="17"/>
  <c r="AF817" i="17"/>
  <c r="AO817" i="17"/>
  <c r="AM817" i="17"/>
  <c r="AJ817" i="17"/>
  <c r="AC817" i="17"/>
  <c r="Z817" i="17"/>
  <c r="Y817" i="17"/>
  <c r="AL817" i="17"/>
  <c r="AI817" i="17"/>
  <c r="AG817" i="17"/>
  <c r="AE817" i="17"/>
  <c r="AH817" i="17"/>
  <c r="AD817" i="17"/>
  <c r="AS1059" i="17"/>
  <c r="AV1059" i="17" s="1" a="1"/>
  <c r="AV1059" i="17" s="1"/>
  <c r="AN1059" i="17"/>
  <c r="AC1059" i="17"/>
  <c r="Z1059" i="17"/>
  <c r="AK1059" i="17"/>
  <c r="AJ1059" i="17"/>
  <c r="AI1059" i="17"/>
  <c r="AG1059" i="17"/>
  <c r="AE1059" i="17"/>
  <c r="Y1059" i="17"/>
  <c r="AF1059" i="17"/>
  <c r="AD1059" i="17"/>
  <c r="AB1059" i="17"/>
  <c r="AA1059" i="17"/>
  <c r="AH1059" i="17"/>
  <c r="AM1059" i="17"/>
  <c r="AO1059" i="17"/>
  <c r="AP1059" i="17"/>
  <c r="AL1059" i="17"/>
  <c r="AP52" i="17"/>
  <c r="AO52" i="17"/>
  <c r="AN52" i="17"/>
  <c r="AM52" i="17"/>
  <c r="AL52" i="17"/>
  <c r="AJ52" i="17"/>
  <c r="AG52" i="17"/>
  <c r="AF52" i="17"/>
  <c r="AE52" i="17"/>
  <c r="AD52" i="17"/>
  <c r="AB52" i="17"/>
  <c r="AA52" i="17"/>
  <c r="Z52" i="17"/>
  <c r="AS52" i="17"/>
  <c r="BC52" i="17" s="1" a="1"/>
  <c r="BC52" i="17" s="1"/>
  <c r="AH52" i="17"/>
  <c r="Y52" i="17"/>
  <c r="AK52" i="17"/>
  <c r="AI52" i="17"/>
  <c r="AC52" i="17"/>
  <c r="AF294" i="17"/>
  <c r="AE294" i="17"/>
  <c r="AD294" i="17"/>
  <c r="AC294" i="17"/>
  <c r="AB294" i="17"/>
  <c r="Z294" i="17"/>
  <c r="AS294" i="17"/>
  <c r="AP294" i="17"/>
  <c r="AK294" i="17"/>
  <c r="AG294" i="17"/>
  <c r="AA294" i="17"/>
  <c r="AJ294" i="17"/>
  <c r="AI294" i="17"/>
  <c r="AH294" i="17"/>
  <c r="Y294" i="17"/>
  <c r="AO294" i="17"/>
  <c r="AM294" i="17"/>
  <c r="AL294" i="17"/>
  <c r="AN294" i="17"/>
  <c r="AJ536" i="17"/>
  <c r="AI536" i="17"/>
  <c r="AH536" i="17"/>
  <c r="AG536" i="17"/>
  <c r="AF536" i="17"/>
  <c r="AE536" i="17"/>
  <c r="AD536" i="17"/>
  <c r="Z536" i="17"/>
  <c r="AS536" i="17"/>
  <c r="BA536" i="17" s="1" a="1"/>
  <c r="BA536" i="17" s="1"/>
  <c r="AL536" i="17"/>
  <c r="AK536" i="17"/>
  <c r="AA536" i="17"/>
  <c r="AP536" i="17"/>
  <c r="AO536" i="17"/>
  <c r="AN536" i="17"/>
  <c r="AM536" i="17"/>
  <c r="AC536" i="17"/>
  <c r="Y536" i="17"/>
  <c r="AB536" i="17"/>
  <c r="AP778" i="17"/>
  <c r="AM778" i="17"/>
  <c r="AK778" i="17"/>
  <c r="AO778" i="17"/>
  <c r="AJ778" i="17"/>
  <c r="AS778" i="17"/>
  <c r="BE778" i="17" s="1" a="1"/>
  <c r="BE778" i="17" s="1"/>
  <c r="AN778" i="17"/>
  <c r="AL778" i="17"/>
  <c r="AI778" i="17"/>
  <c r="AH778" i="17"/>
  <c r="AF778" i="17"/>
  <c r="Z778" i="17"/>
  <c r="Y778" i="17"/>
  <c r="AE778" i="17"/>
  <c r="AD778" i="17"/>
  <c r="AA778" i="17"/>
  <c r="AC778" i="17"/>
  <c r="AB778" i="17"/>
  <c r="AG778" i="17"/>
  <c r="AA1020" i="17"/>
  <c r="AN1020" i="17"/>
  <c r="AP1020" i="17"/>
  <c r="AO1020" i="17"/>
  <c r="AM1020" i="17"/>
  <c r="AK1020" i="17"/>
  <c r="AE1020" i="17"/>
  <c r="AD1020" i="17"/>
  <c r="AS1020" i="17"/>
  <c r="AL1020" i="17"/>
  <c r="AJ1020" i="17"/>
  <c r="AG1020" i="17"/>
  <c r="AI1020" i="17"/>
  <c r="AB1020" i="17"/>
  <c r="AH1020" i="17"/>
  <c r="AC1020" i="17"/>
  <c r="Z1020" i="17"/>
  <c r="AF1020" i="17"/>
  <c r="Y1020" i="17"/>
  <c r="AJ809" i="17"/>
  <c r="AI809" i="17"/>
  <c r="AF809" i="17"/>
  <c r="AE809" i="17"/>
  <c r="AD809" i="17"/>
  <c r="AC809" i="17"/>
  <c r="AA809" i="17"/>
  <c r="AN809" i="17"/>
  <c r="AG809" i="17"/>
  <c r="AB809" i="17"/>
  <c r="AP809" i="17"/>
  <c r="AO809" i="17"/>
  <c r="AL809" i="17"/>
  <c r="AK809" i="17"/>
  <c r="Z809" i="17"/>
  <c r="Y809" i="17"/>
  <c r="AH809" i="17"/>
  <c r="AS809" i="17"/>
  <c r="BB809" i="17" s="1" a="1"/>
  <c r="BB809" i="17" s="1"/>
  <c r="AM809" i="17"/>
  <c r="AP1051" i="17"/>
  <c r="AK1051" i="17"/>
  <c r="AL1051" i="17"/>
  <c r="AJ1051" i="17"/>
  <c r="AI1051" i="17"/>
  <c r="AN1051" i="17"/>
  <c r="AD1051" i="17"/>
  <c r="AC1051" i="17"/>
  <c r="AB1051" i="17"/>
  <c r="AA1051" i="17"/>
  <c r="Z1051" i="17"/>
  <c r="AS1051" i="17"/>
  <c r="AO1051" i="17"/>
  <c r="AF1051" i="17"/>
  <c r="AE1051" i="17"/>
  <c r="Y1051" i="17"/>
  <c r="AM1051" i="17"/>
  <c r="AH1051" i="17"/>
  <c r="AG1051" i="17"/>
  <c r="AB216" i="17"/>
  <c r="AA216" i="17"/>
  <c r="Y216" i="17"/>
  <c r="AS216" i="17"/>
  <c r="AK216" i="17"/>
  <c r="AJ216" i="17"/>
  <c r="AI216" i="17"/>
  <c r="AH216" i="17"/>
  <c r="AF216" i="17"/>
  <c r="AE216" i="17"/>
  <c r="AP216" i="17"/>
  <c r="AO216" i="17"/>
  <c r="AN216" i="17"/>
  <c r="AM216" i="17"/>
  <c r="AL216" i="17"/>
  <c r="AC216" i="17"/>
  <c r="Z216" i="17"/>
  <c r="AG216" i="17"/>
  <c r="AD216" i="17"/>
  <c r="AO458" i="17"/>
  <c r="AN458" i="17"/>
  <c r="AM458" i="17"/>
  <c r="AI458" i="17"/>
  <c r="AH458" i="17"/>
  <c r="AF458" i="17"/>
  <c r="AE458" i="17"/>
  <c r="AD458" i="17"/>
  <c r="AC458" i="17"/>
  <c r="AB458" i="17"/>
  <c r="AA458" i="17"/>
  <c r="Z458" i="17"/>
  <c r="AS458" i="17"/>
  <c r="BB458" i="17" s="1" a="1"/>
  <c r="BB458" i="17" s="1"/>
  <c r="AP458" i="17"/>
  <c r="AL458" i="17"/>
  <c r="Y458" i="17"/>
  <c r="AK458" i="17"/>
  <c r="AJ458" i="17"/>
  <c r="AG458" i="17"/>
  <c r="AS700" i="17"/>
  <c r="AP700" i="17"/>
  <c r="AO700" i="17"/>
  <c r="AM700" i="17"/>
  <c r="AL700" i="17"/>
  <c r="AG700" i="17"/>
  <c r="AF700" i="17"/>
  <c r="AE700" i="17"/>
  <c r="AC700" i="17"/>
  <c r="Z700" i="17"/>
  <c r="AK700" i="17"/>
  <c r="AD700" i="17"/>
  <c r="AB700" i="17"/>
  <c r="AN700" i="17"/>
  <c r="AJ700" i="17"/>
  <c r="Y700" i="17"/>
  <c r="AI700" i="17"/>
  <c r="AH700" i="17"/>
  <c r="AA700" i="17"/>
  <c r="AS942" i="17"/>
  <c r="AV942" i="17" s="1" a="1"/>
  <c r="AV942" i="17" s="1"/>
  <c r="AO942" i="17"/>
  <c r="AM942" i="17"/>
  <c r="AD942" i="17"/>
  <c r="AB942" i="17"/>
  <c r="AA942" i="17"/>
  <c r="Y942" i="17"/>
  <c r="AP942" i="17"/>
  <c r="AN942" i="17"/>
  <c r="AK942" i="17"/>
  <c r="AJ942" i="17"/>
  <c r="AL942" i="17"/>
  <c r="AG942" i="17"/>
  <c r="AF942" i="17"/>
  <c r="AH942" i="17"/>
  <c r="AE942" i="17"/>
  <c r="AC942" i="17"/>
  <c r="AI942" i="17"/>
  <c r="Z942" i="17"/>
  <c r="AC279" i="17"/>
  <c r="AB279" i="17"/>
  <c r="AA279" i="17"/>
  <c r="Z279" i="17"/>
  <c r="AN279" i="17"/>
  <c r="AM279" i="17"/>
  <c r="AK279" i="17"/>
  <c r="AJ279" i="17"/>
  <c r="AI279" i="17"/>
  <c r="AH279" i="17"/>
  <c r="AF279" i="17"/>
  <c r="AE279" i="17"/>
  <c r="AD279" i="17"/>
  <c r="Y279" i="17"/>
  <c r="AS279" i="17"/>
  <c r="AP279" i="17"/>
  <c r="AL279" i="17"/>
  <c r="AG279" i="17"/>
  <c r="AO279" i="17"/>
  <c r="AK195" i="17"/>
  <c r="AJ195" i="17"/>
  <c r="AH195" i="17"/>
  <c r="AE195" i="17"/>
  <c r="AN195" i="17"/>
  <c r="AM195" i="17"/>
  <c r="AL195" i="17"/>
  <c r="AI195" i="17"/>
  <c r="AF195" i="17"/>
  <c r="AD195" i="17"/>
  <c r="AS195" i="17"/>
  <c r="AP195" i="17"/>
  <c r="AO195" i="17"/>
  <c r="AC195" i="17"/>
  <c r="Y195" i="17"/>
  <c r="AA195" i="17"/>
  <c r="Z195" i="17"/>
  <c r="AB195" i="17"/>
  <c r="AG195" i="17"/>
  <c r="AP240" i="17"/>
  <c r="AO240" i="17"/>
  <c r="AN240" i="17"/>
  <c r="AS240" i="17"/>
  <c r="BE240" i="17" s="1" a="1"/>
  <c r="BE240" i="17" s="1"/>
  <c r="AH240" i="17"/>
  <c r="AG240" i="17"/>
  <c r="AM240" i="17"/>
  <c r="AL240" i="17"/>
  <c r="AK240" i="17"/>
  <c r="AJ240" i="17"/>
  <c r="AF240" i="17"/>
  <c r="AC240" i="17"/>
  <c r="AB240" i="17"/>
  <c r="Y240" i="17"/>
  <c r="AI240" i="17"/>
  <c r="AA240" i="17"/>
  <c r="Z240" i="17"/>
  <c r="AE240" i="17"/>
  <c r="AD240" i="17"/>
  <c r="AS398" i="17"/>
  <c r="BD398" i="17" s="1" a="1"/>
  <c r="BD398" i="17" s="1"/>
  <c r="AP398" i="17"/>
  <c r="AL398" i="17"/>
  <c r="AM398" i="17"/>
  <c r="AK398" i="17"/>
  <c r="AJ398" i="17"/>
  <c r="AI398" i="17"/>
  <c r="AH398" i="17"/>
  <c r="AG398" i="17"/>
  <c r="AN398" i="17"/>
  <c r="AD398" i="17"/>
  <c r="AC398" i="17"/>
  <c r="AB398" i="17"/>
  <c r="AA398" i="17"/>
  <c r="Z398" i="17"/>
  <c r="Y398" i="17"/>
  <c r="AO398" i="17"/>
  <c r="AF398" i="17"/>
  <c r="AE398" i="17"/>
  <c r="AI890" i="17"/>
  <c r="AH890" i="17"/>
  <c r="AG890" i="17"/>
  <c r="AF890" i="17"/>
  <c r="AD890" i="17"/>
  <c r="AN890" i="17"/>
  <c r="AS890" i="17"/>
  <c r="BA890" i="17" s="1" a="1"/>
  <c r="BA890" i="17" s="1"/>
  <c r="AP890" i="17"/>
  <c r="AM890" i="17"/>
  <c r="AK890" i="17"/>
  <c r="Y890" i="17"/>
  <c r="AJ890" i="17"/>
  <c r="AA890" i="17"/>
  <c r="AC890" i="17"/>
  <c r="AO890" i="17"/>
  <c r="AL890" i="17"/>
  <c r="AE890" i="17"/>
  <c r="AB890" i="17"/>
  <c r="Z890" i="17"/>
  <c r="AC486" i="17"/>
  <c r="AB486" i="17"/>
  <c r="AA486" i="17"/>
  <c r="Z486" i="17"/>
  <c r="AS486" i="17"/>
  <c r="AP486" i="17"/>
  <c r="AO486" i="17"/>
  <c r="AN486" i="17"/>
  <c r="AK486" i="17"/>
  <c r="AJ486" i="17"/>
  <c r="AI486" i="17"/>
  <c r="AF486" i="17"/>
  <c r="AD486" i="17"/>
  <c r="Y486" i="17"/>
  <c r="AM486" i="17"/>
  <c r="AL486" i="17"/>
  <c r="AH486" i="17"/>
  <c r="AG486" i="17"/>
  <c r="AE486" i="17"/>
  <c r="AO135" i="17"/>
  <c r="AN135" i="17"/>
  <c r="AM135" i="17"/>
  <c r="AL135" i="17"/>
  <c r="AK135" i="17"/>
  <c r="AI135" i="17"/>
  <c r="AC135" i="17"/>
  <c r="AS135" i="17"/>
  <c r="BC135" i="17" s="1" a="1"/>
  <c r="BC135" i="17" s="1"/>
  <c r="AP135" i="17"/>
  <c r="AG135" i="17"/>
  <c r="AD135" i="17"/>
  <c r="AJ135" i="17"/>
  <c r="AH135" i="17"/>
  <c r="AF135" i="17"/>
  <c r="AA135" i="17"/>
  <c r="Z135" i="17"/>
  <c r="AB135" i="17"/>
  <c r="Y135" i="17"/>
  <c r="AE135" i="17"/>
  <c r="AG618" i="17"/>
  <c r="AF618" i="17"/>
  <c r="AE618" i="17"/>
  <c r="AD618" i="17"/>
  <c r="AC618" i="17"/>
  <c r="AA618" i="17"/>
  <c r="AH618" i="17"/>
  <c r="AB618" i="17"/>
  <c r="Z618" i="17"/>
  <c r="Y618" i="17"/>
  <c r="AS618" i="17"/>
  <c r="AM618" i="17"/>
  <c r="AJ618" i="17"/>
  <c r="AP618" i="17"/>
  <c r="AO618" i="17"/>
  <c r="AN618" i="17"/>
  <c r="AL618" i="17"/>
  <c r="AK618" i="17"/>
  <c r="AI618" i="17"/>
  <c r="AS315" i="17"/>
  <c r="BE315" i="17" s="1" a="1"/>
  <c r="BE315" i="17" s="1"/>
  <c r="AP315" i="17"/>
  <c r="AO315" i="17"/>
  <c r="AM315" i="17"/>
  <c r="AJ315" i="17"/>
  <c r="AI315" i="17"/>
  <c r="AH315" i="17"/>
  <c r="AD315" i="17"/>
  <c r="AC315" i="17"/>
  <c r="AK315" i="17"/>
  <c r="AG315" i="17"/>
  <c r="AF315" i="17"/>
  <c r="AE315" i="17"/>
  <c r="AB315" i="17"/>
  <c r="Y315" i="17"/>
  <c r="AN315" i="17"/>
  <c r="AL315" i="17"/>
  <c r="AA315" i="17"/>
  <c r="Z315" i="17"/>
  <c r="AP1154" i="17"/>
  <c r="AA1154" i="17"/>
  <c r="Z1154" i="17"/>
  <c r="Y1154" i="17"/>
  <c r="AD1154" i="17"/>
  <c r="AB1154" i="17"/>
  <c r="AJ1154" i="17"/>
  <c r="AI1154" i="17"/>
  <c r="AH1154" i="17"/>
  <c r="AF1154" i="17"/>
  <c r="AC1154" i="17"/>
  <c r="AE1154" i="17"/>
  <c r="AO1154" i="17"/>
  <c r="AL1154" i="17"/>
  <c r="AK1154" i="17"/>
  <c r="AN1154" i="17"/>
  <c r="AM1154" i="17"/>
  <c r="AG1154" i="17"/>
  <c r="AS1154" i="17"/>
  <c r="AM395" i="17"/>
  <c r="AL395" i="17"/>
  <c r="AG395" i="17"/>
  <c r="AO395" i="17"/>
  <c r="AN395" i="17"/>
  <c r="AK395" i="17"/>
  <c r="AJ395" i="17"/>
  <c r="AI395" i="17"/>
  <c r="AH395" i="17"/>
  <c r="AS395" i="17"/>
  <c r="BC395" i="17" s="1" a="1"/>
  <c r="BC395" i="17" s="1"/>
  <c r="AB395" i="17"/>
  <c r="AP395" i="17"/>
  <c r="AF395" i="17"/>
  <c r="AA395" i="17"/>
  <c r="Y395" i="17"/>
  <c r="AD395" i="17"/>
  <c r="AC395" i="17"/>
  <c r="AE395" i="17"/>
  <c r="Z395" i="17"/>
  <c r="AS1114" i="17"/>
  <c r="BC1114" i="17" s="1" a="1"/>
  <c r="BC1114" i="17" s="1"/>
  <c r="Z1114" i="17"/>
  <c r="Y1114" i="17"/>
  <c r="AN1114" i="17"/>
  <c r="AJ1114" i="17"/>
  <c r="AP1114" i="17"/>
  <c r="AL1114" i="17"/>
  <c r="AA1114" i="17"/>
  <c r="AO1114" i="17"/>
  <c r="AM1114" i="17"/>
  <c r="AK1114" i="17"/>
  <c r="AH1114" i="17"/>
  <c r="AG1114" i="17"/>
  <c r="AI1114" i="17"/>
  <c r="AD1114" i="17"/>
  <c r="AE1114" i="17"/>
  <c r="AC1114" i="17"/>
  <c r="AF1114" i="17"/>
  <c r="AB1114" i="17"/>
  <c r="AS705" i="17"/>
  <c r="BE705" i="17" s="1" a="1"/>
  <c r="BE705" i="17" s="1"/>
  <c r="AP705" i="17"/>
  <c r="AN705" i="17"/>
  <c r="AM705" i="17"/>
  <c r="Z705" i="17"/>
  <c r="Y705" i="17"/>
  <c r="AK705" i="17"/>
  <c r="AJ705" i="17"/>
  <c r="AI705" i="17"/>
  <c r="AH705" i="17"/>
  <c r="AG705" i="17"/>
  <c r="AF705" i="17"/>
  <c r="AE705" i="17"/>
  <c r="AC705" i="17"/>
  <c r="AB705" i="17"/>
  <c r="AA705" i="17"/>
  <c r="AL705" i="17"/>
  <c r="AO705" i="17"/>
  <c r="AD705" i="17"/>
  <c r="AK239" i="17"/>
  <c r="AJ239" i="17"/>
  <c r="AH239" i="17"/>
  <c r="AG239" i="17"/>
  <c r="AF239" i="17"/>
  <c r="AE239" i="17"/>
  <c r="AO239" i="17"/>
  <c r="AN239" i="17"/>
  <c r="AM239" i="17"/>
  <c r="AL239" i="17"/>
  <c r="AD239" i="17"/>
  <c r="AC239" i="17"/>
  <c r="AS239" i="17"/>
  <c r="BA239" i="17" s="1" a="1"/>
  <c r="BA239" i="17" s="1"/>
  <c r="AB239" i="17"/>
  <c r="AA239" i="17"/>
  <c r="Z239" i="17"/>
  <c r="Y239" i="17"/>
  <c r="AI239" i="17"/>
  <c r="AP239" i="17"/>
  <c r="AS1004" i="17"/>
  <c r="BD1004" i="17" s="1" a="1"/>
  <c r="BD1004" i="17" s="1"/>
  <c r="AI1004" i="17"/>
  <c r="AH1004" i="17"/>
  <c r="AG1004" i="17"/>
  <c r="AF1004" i="17"/>
  <c r="AC1004" i="17"/>
  <c r="AP1004" i="17"/>
  <c r="AK1004" i="17"/>
  <c r="AJ1004" i="17"/>
  <c r="AE1004" i="17"/>
  <c r="AD1004" i="17"/>
  <c r="AA1004" i="17"/>
  <c r="Z1004" i="17"/>
  <c r="Y1004" i="17"/>
  <c r="AO1004" i="17"/>
  <c r="AB1004" i="17"/>
  <c r="AN1004" i="17"/>
  <c r="AL1004" i="17"/>
  <c r="AM1004" i="17"/>
  <c r="AS595" i="17"/>
  <c r="AN595" i="17"/>
  <c r="AO595" i="17"/>
  <c r="AM595" i="17"/>
  <c r="AL595" i="17"/>
  <c r="AK595" i="17"/>
  <c r="AJ595" i="17"/>
  <c r="AI595" i="17"/>
  <c r="AH595" i="17"/>
  <c r="AE595" i="17"/>
  <c r="AD595" i="17"/>
  <c r="AC595" i="17"/>
  <c r="AB595" i="17"/>
  <c r="AA595" i="17"/>
  <c r="Z595" i="17"/>
  <c r="Y595" i="17"/>
  <c r="AF595" i="17"/>
  <c r="AP595" i="17"/>
  <c r="AG595" i="17"/>
  <c r="AD204" i="17"/>
  <c r="AC204" i="17"/>
  <c r="AA204" i="17"/>
  <c r="Y204" i="17"/>
  <c r="AH204" i="17"/>
  <c r="AG204" i="17"/>
  <c r="AF204" i="17"/>
  <c r="AE204" i="17"/>
  <c r="Z204" i="17"/>
  <c r="AS204" i="17"/>
  <c r="BB204" i="17" s="1" a="1"/>
  <c r="BB204" i="17" s="1"/>
  <c r="AN204" i="17"/>
  <c r="AM204" i="17"/>
  <c r="AL204" i="17"/>
  <c r="AK204" i="17"/>
  <c r="AI204" i="17"/>
  <c r="AP204" i="17"/>
  <c r="AB204" i="17"/>
  <c r="AO204" i="17"/>
  <c r="AJ204" i="17"/>
  <c r="AB923" i="17"/>
  <c r="AA923" i="17"/>
  <c r="AS923" i="17"/>
  <c r="BA923" i="17" s="1" a="1"/>
  <c r="BA923" i="17" s="1"/>
  <c r="AP923" i="17"/>
  <c r="AO923" i="17"/>
  <c r="AF923" i="17"/>
  <c r="AE923" i="17"/>
  <c r="AC923" i="17"/>
  <c r="AD923" i="17"/>
  <c r="Z923" i="17"/>
  <c r="AJ923" i="17"/>
  <c r="AK923" i="17"/>
  <c r="AH923" i="17"/>
  <c r="Y923" i="17"/>
  <c r="AM923" i="17"/>
  <c r="AL923" i="17"/>
  <c r="AI923" i="17"/>
  <c r="AN923" i="17"/>
  <c r="AG923" i="17"/>
  <c r="AJ332" i="17"/>
  <c r="AI332" i="17"/>
  <c r="AH332" i="17"/>
  <c r="AE332" i="17"/>
  <c r="AS332" i="17"/>
  <c r="AF332" i="17"/>
  <c r="AD332" i="17"/>
  <c r="AC332" i="17"/>
  <c r="AB332" i="17"/>
  <c r="AA332" i="17"/>
  <c r="Y332" i="17"/>
  <c r="AO332" i="17"/>
  <c r="AN332" i="17"/>
  <c r="AM332" i="17"/>
  <c r="AL332" i="17"/>
  <c r="AP332" i="17"/>
  <c r="AK332" i="17"/>
  <c r="AG332" i="17"/>
  <c r="Z332" i="17"/>
  <c r="Y223" i="17"/>
  <c r="AS223" i="17"/>
  <c r="AP223" i="17"/>
  <c r="AO223" i="17"/>
  <c r="AC223" i="17"/>
  <c r="AB223" i="17"/>
  <c r="AA223" i="17"/>
  <c r="Z223" i="17"/>
  <c r="AM223" i="17"/>
  <c r="AL223" i="17"/>
  <c r="AN223" i="17"/>
  <c r="AK223" i="17"/>
  <c r="AI223" i="17"/>
  <c r="AF223" i="17"/>
  <c r="AE223" i="17"/>
  <c r="AJ223" i="17"/>
  <c r="AH223" i="17"/>
  <c r="AG223" i="17"/>
  <c r="AD223" i="17"/>
  <c r="AN188" i="17"/>
  <c r="AM188" i="17"/>
  <c r="AF188" i="17"/>
  <c r="AE188" i="17"/>
  <c r="AD188" i="17"/>
  <c r="AC188" i="17"/>
  <c r="AA188" i="17"/>
  <c r="Z188" i="17"/>
  <c r="AS188" i="17"/>
  <c r="BC188" i="17" s="1" a="1"/>
  <c r="BC188" i="17" s="1"/>
  <c r="AP188" i="17"/>
  <c r="AO188" i="17"/>
  <c r="AL188" i="17"/>
  <c r="AI188" i="17"/>
  <c r="AH188" i="17"/>
  <c r="AG188" i="17"/>
  <c r="AB188" i="17"/>
  <c r="Y188" i="17"/>
  <c r="AK188" i="17"/>
  <c r="AJ188" i="17"/>
  <c r="AB336" i="17"/>
  <c r="AA336" i="17"/>
  <c r="Z336" i="17"/>
  <c r="Y336" i="17"/>
  <c r="AS336" i="17"/>
  <c r="AW336" i="17" s="1" a="1"/>
  <c r="AW336" i="17" s="1"/>
  <c r="AC336" i="17"/>
  <c r="AP336" i="17"/>
  <c r="AO336" i="17"/>
  <c r="AI336" i="17"/>
  <c r="AG336" i="17"/>
  <c r="AL336" i="17"/>
  <c r="AK336" i="17"/>
  <c r="AH336" i="17"/>
  <c r="AF336" i="17"/>
  <c r="AN336" i="17"/>
  <c r="AM336" i="17"/>
  <c r="AJ336" i="17"/>
  <c r="AE336" i="17"/>
  <c r="AD336" i="17"/>
  <c r="AI645" i="17"/>
  <c r="AH645" i="17"/>
  <c r="AG645" i="17"/>
  <c r="AF645" i="17"/>
  <c r="AE645" i="17"/>
  <c r="AC645" i="17"/>
  <c r="AL645" i="17"/>
  <c r="Y645" i="17"/>
  <c r="AN645" i="17"/>
  <c r="AM645" i="17"/>
  <c r="AK645" i="17"/>
  <c r="AJ645" i="17"/>
  <c r="AD645" i="17"/>
  <c r="AB645" i="17"/>
  <c r="AA645" i="17"/>
  <c r="Z645" i="17"/>
  <c r="AO645" i="17"/>
  <c r="AS645" i="17"/>
  <c r="AY645" i="17" s="1" a="1"/>
  <c r="AY645" i="17" s="1"/>
  <c r="AP645" i="17"/>
  <c r="AG829" i="17"/>
  <c r="AF829" i="17"/>
  <c r="AB829" i="17"/>
  <c r="AA829" i="17"/>
  <c r="Z829" i="17"/>
  <c r="Y829" i="17"/>
  <c r="AI829" i="17"/>
  <c r="AO829" i="17"/>
  <c r="AN829" i="17"/>
  <c r="AK829" i="17"/>
  <c r="AJ829" i="17"/>
  <c r="AH829" i="17"/>
  <c r="AE829" i="17"/>
  <c r="AD829" i="17"/>
  <c r="AC829" i="17"/>
  <c r="AP829" i="17"/>
  <c r="AM829" i="17"/>
  <c r="AS829" i="17"/>
  <c r="AL829" i="17"/>
  <c r="AO944" i="17"/>
  <c r="AN944" i="17"/>
  <c r="AM944" i="17"/>
  <c r="AK944" i="17"/>
  <c r="AI944" i="17"/>
  <c r="AP944" i="17"/>
  <c r="AJ944" i="17"/>
  <c r="AH944" i="17"/>
  <c r="AF944" i="17"/>
  <c r="AA944" i="17"/>
  <c r="Z944" i="17"/>
  <c r="AS944" i="17"/>
  <c r="AL944" i="17"/>
  <c r="AE944" i="17"/>
  <c r="AC944" i="17"/>
  <c r="AB944" i="17"/>
  <c r="Y944" i="17"/>
  <c r="AG944" i="17"/>
  <c r="AD944" i="17"/>
  <c r="AN171" i="17"/>
  <c r="AC171" i="17"/>
  <c r="AB171" i="17"/>
  <c r="AA171" i="17"/>
  <c r="Z171" i="17"/>
  <c r="AE171" i="17"/>
  <c r="AD171" i="17"/>
  <c r="Y171" i="17"/>
  <c r="AP171" i="17"/>
  <c r="AS171" i="17"/>
  <c r="BD171" i="17" s="1" a="1"/>
  <c r="BD171" i="17" s="1"/>
  <c r="AO171" i="17"/>
  <c r="AM171" i="17"/>
  <c r="AL171" i="17"/>
  <c r="AI171" i="17"/>
  <c r="AH171" i="17"/>
  <c r="AG171" i="17"/>
  <c r="AK171" i="17"/>
  <c r="AJ171" i="17"/>
  <c r="AF171" i="17"/>
  <c r="Y387" i="17"/>
  <c r="AS387" i="17"/>
  <c r="AX387" i="17" s="1" a="1"/>
  <c r="AX387" i="17" s="1"/>
  <c r="AP387" i="17"/>
  <c r="AA387" i="17"/>
  <c r="Z387" i="17"/>
  <c r="AK387" i="17"/>
  <c r="AI387" i="17"/>
  <c r="AH387" i="17"/>
  <c r="AG387" i="17"/>
  <c r="AF387" i="17"/>
  <c r="AE387" i="17"/>
  <c r="AD387" i="17"/>
  <c r="AC387" i="17"/>
  <c r="AN387" i="17"/>
  <c r="AM387" i="17"/>
  <c r="AL387" i="17"/>
  <c r="AO387" i="17"/>
  <c r="AJ387" i="17"/>
  <c r="AB387" i="17"/>
  <c r="AA87" i="17"/>
  <c r="AF87" i="17"/>
  <c r="AE87" i="17"/>
  <c r="AD87" i="17"/>
  <c r="AB87" i="17"/>
  <c r="Y87" i="17"/>
  <c r="AP87" i="17"/>
  <c r="AS87" i="17"/>
  <c r="BB87" i="17" s="1" a="1"/>
  <c r="BB87" i="17" s="1"/>
  <c r="AM87" i="17"/>
  <c r="Z87" i="17"/>
  <c r="AL87" i="17"/>
  <c r="AK87" i="17"/>
  <c r="AJ87" i="17"/>
  <c r="AI87" i="17"/>
  <c r="AG87" i="17"/>
  <c r="AC87" i="17"/>
  <c r="AN87" i="17"/>
  <c r="AO87" i="17"/>
  <c r="AH87" i="17"/>
  <c r="Z566" i="17"/>
  <c r="Y566" i="17"/>
  <c r="AS566" i="17"/>
  <c r="AP566" i="17"/>
  <c r="AO566" i="17"/>
  <c r="AN566" i="17"/>
  <c r="AM566" i="17"/>
  <c r="AL566" i="17"/>
  <c r="AK566" i="17"/>
  <c r="AJ566" i="17"/>
  <c r="AI566" i="17"/>
  <c r="AH566" i="17"/>
  <c r="AF566" i="17"/>
  <c r="AE566" i="17"/>
  <c r="AD566" i="17"/>
  <c r="AB566" i="17"/>
  <c r="AA566" i="17"/>
  <c r="AC566" i="17"/>
  <c r="AG566" i="17"/>
  <c r="AA808" i="17"/>
  <c r="Z808" i="17"/>
  <c r="AS808" i="17"/>
  <c r="AP808" i="17"/>
  <c r="AN808" i="17"/>
  <c r="AE808" i="17"/>
  <c r="AJ808" i="17"/>
  <c r="AI808" i="17"/>
  <c r="AF808" i="17"/>
  <c r="AD808" i="17"/>
  <c r="AC808" i="17"/>
  <c r="AB808" i="17"/>
  <c r="Y808" i="17"/>
  <c r="AO808" i="17"/>
  <c r="AM808" i="17"/>
  <c r="AH808" i="17"/>
  <c r="AG808" i="17"/>
  <c r="AK808" i="17"/>
  <c r="AL808" i="17"/>
  <c r="AG1050" i="17"/>
  <c r="AB1050" i="17"/>
  <c r="AS1050" i="17"/>
  <c r="AP1050" i="17"/>
  <c r="AN1050" i="17"/>
  <c r="AM1050" i="17"/>
  <c r="AL1050" i="17"/>
  <c r="AJ1050" i="17"/>
  <c r="AH1050" i="17"/>
  <c r="AA1050" i="17"/>
  <c r="Z1050" i="17"/>
  <c r="Y1050" i="17"/>
  <c r="AO1050" i="17"/>
  <c r="AK1050" i="17"/>
  <c r="AI1050" i="17"/>
  <c r="AD1050" i="17"/>
  <c r="AF1050" i="17"/>
  <c r="AE1050" i="17"/>
  <c r="AC1050" i="17"/>
  <c r="AE496" i="17"/>
  <c r="AD496" i="17"/>
  <c r="AC496" i="17"/>
  <c r="AB496" i="17"/>
  <c r="Y496" i="17"/>
  <c r="AH496" i="17"/>
  <c r="AG496" i="17"/>
  <c r="AF496" i="17"/>
  <c r="AA496" i="17"/>
  <c r="Z496" i="17"/>
  <c r="AP496" i="17"/>
  <c r="AN496" i="17"/>
  <c r="AM496" i="17"/>
  <c r="AS496" i="17"/>
  <c r="AO496" i="17"/>
  <c r="AL496" i="17"/>
  <c r="AK496" i="17"/>
  <c r="AJ496" i="17"/>
  <c r="AI496" i="17"/>
  <c r="Z738" i="17"/>
  <c r="Y738" i="17"/>
  <c r="AS738" i="17"/>
  <c r="BC738" i="17" s="1" a="1"/>
  <c r="BC738" i="17" s="1"/>
  <c r="AP738" i="17"/>
  <c r="AA738" i="17"/>
  <c r="AO738" i="17"/>
  <c r="AN738" i="17"/>
  <c r="AM738" i="17"/>
  <c r="AL738" i="17"/>
  <c r="AK738" i="17"/>
  <c r="AJ738" i="17"/>
  <c r="AF738" i="17"/>
  <c r="AI738" i="17"/>
  <c r="AH738" i="17"/>
  <c r="AG738" i="17"/>
  <c r="AE738" i="17"/>
  <c r="AD738" i="17"/>
  <c r="AB738" i="17"/>
  <c r="AC738" i="17"/>
  <c r="AM980" i="17"/>
  <c r="AL980" i="17"/>
  <c r="AK980" i="17"/>
  <c r="AJ980" i="17"/>
  <c r="Y980" i="17"/>
  <c r="AP980" i="17"/>
  <c r="AO980" i="17"/>
  <c r="AN980" i="17"/>
  <c r="AH980" i="17"/>
  <c r="AF980" i="17"/>
  <c r="AC980" i="17"/>
  <c r="AB980" i="17"/>
  <c r="AA980" i="17"/>
  <c r="Z980" i="17"/>
  <c r="AS980" i="17"/>
  <c r="BB980" i="17" s="1" a="1"/>
  <c r="BB980" i="17" s="1"/>
  <c r="AI980" i="17"/>
  <c r="AG980" i="17"/>
  <c r="AE980" i="17"/>
  <c r="AD980" i="17"/>
  <c r="AI567" i="17"/>
  <c r="AH567" i="17"/>
  <c r="AG567" i="17"/>
  <c r="AE567" i="17"/>
  <c r="AD567" i="17"/>
  <c r="AC567" i="17"/>
  <c r="AP567" i="17"/>
  <c r="AO567" i="17"/>
  <c r="AM567" i="17"/>
  <c r="AL567" i="17"/>
  <c r="AJ567" i="17"/>
  <c r="AF567" i="17"/>
  <c r="AB567" i="17"/>
  <c r="AN567" i="17"/>
  <c r="AK567" i="17"/>
  <c r="AA567" i="17"/>
  <c r="Z567" i="17"/>
  <c r="AS567" i="17"/>
  <c r="BA567" i="17" s="1" a="1"/>
  <c r="BA567" i="17" s="1"/>
  <c r="Y567" i="17"/>
  <c r="AS1064" i="17"/>
  <c r="AX1064" i="17" s="1" a="1"/>
  <c r="AX1064" i="17" s="1"/>
  <c r="AF70" i="17"/>
  <c r="AE70" i="17"/>
  <c r="AD70" i="17"/>
  <c r="AB70" i="17"/>
  <c r="Z70" i="17"/>
  <c r="AK70" i="17"/>
  <c r="AJ70" i="17"/>
  <c r="AI70" i="17"/>
  <c r="AH70" i="17"/>
  <c r="AG70" i="17"/>
  <c r="AA70" i="17"/>
  <c r="AS70" i="17"/>
  <c r="BB70" i="17" s="1" a="1"/>
  <c r="BB70" i="17" s="1"/>
  <c r="AN70" i="17"/>
  <c r="AC70" i="17"/>
  <c r="Y70" i="17"/>
  <c r="AO70" i="17"/>
  <c r="AM70" i="17"/>
  <c r="AL70" i="17"/>
  <c r="AP70" i="17"/>
  <c r="AN312" i="17"/>
  <c r="AM312" i="17"/>
  <c r="AL312" i="17"/>
  <c r="AK312" i="17"/>
  <c r="AJ312" i="17"/>
  <c r="AH312" i="17"/>
  <c r="AE312" i="17"/>
  <c r="AD312" i="17"/>
  <c r="AP312" i="17"/>
  <c r="AF312" i="17"/>
  <c r="AC312" i="17"/>
  <c r="AG312" i="17"/>
  <c r="AB312" i="17"/>
  <c r="AA312" i="17"/>
  <c r="Z312" i="17"/>
  <c r="Y312" i="17"/>
  <c r="AS312" i="17"/>
  <c r="BE312" i="17" s="1" a="1"/>
  <c r="BE312" i="17" s="1"/>
  <c r="AI312" i="17"/>
  <c r="AO312" i="17"/>
  <c r="AS554" i="17"/>
  <c r="AP554" i="17"/>
  <c r="AO554" i="17"/>
  <c r="AN554" i="17"/>
  <c r="AM554" i="17"/>
  <c r="AL554" i="17"/>
  <c r="AH554" i="17"/>
  <c r="AE554" i="17"/>
  <c r="AD554" i="17"/>
  <c r="AA554" i="17"/>
  <c r="AI554" i="17"/>
  <c r="AG554" i="17"/>
  <c r="AF554" i="17"/>
  <c r="AC554" i="17"/>
  <c r="Y554" i="17"/>
  <c r="AJ554" i="17"/>
  <c r="AK554" i="17"/>
  <c r="Z554" i="17"/>
  <c r="AB554" i="17"/>
  <c r="AC796" i="17"/>
  <c r="AB796" i="17"/>
  <c r="Y796" i="17"/>
  <c r="AI796" i="17"/>
  <c r="AH796" i="17"/>
  <c r="AE796" i="17"/>
  <c r="AD796" i="17"/>
  <c r="AA796" i="17"/>
  <c r="Z796" i="17"/>
  <c r="AM796" i="17"/>
  <c r="AP796" i="17"/>
  <c r="AO796" i="17"/>
  <c r="AN796" i="17"/>
  <c r="AL796" i="17"/>
  <c r="AK796" i="17"/>
  <c r="AJ796" i="17"/>
  <c r="AG796" i="17"/>
  <c r="AF796" i="17"/>
  <c r="AS796" i="17"/>
  <c r="AX796" i="17" s="1" a="1"/>
  <c r="AX796" i="17" s="1"/>
  <c r="AI1038" i="17"/>
  <c r="AD1038" i="17"/>
  <c r="AC1038" i="17"/>
  <c r="AB1038" i="17"/>
  <c r="AA1038" i="17"/>
  <c r="AS1038" i="17"/>
  <c r="AP1038" i="17"/>
  <c r="AF1038" i="17"/>
  <c r="AE1038" i="17"/>
  <c r="Z1038" i="17"/>
  <c r="AO1038" i="17"/>
  <c r="AN1038" i="17"/>
  <c r="AM1038" i="17"/>
  <c r="AL1038" i="17"/>
  <c r="AK1038" i="17"/>
  <c r="AH1038" i="17"/>
  <c r="Y1038" i="17"/>
  <c r="AJ1038" i="17"/>
  <c r="AG1038" i="17"/>
  <c r="AJ132" i="17"/>
  <c r="AI132" i="17"/>
  <c r="AH132" i="17"/>
  <c r="AG132" i="17"/>
  <c r="AF132" i="17"/>
  <c r="AD132" i="17"/>
  <c r="AB132" i="17"/>
  <c r="AA132" i="17"/>
  <c r="Z132" i="17"/>
  <c r="AS132" i="17"/>
  <c r="BB132" i="17" s="1" a="1"/>
  <c r="BB132" i="17" s="1"/>
  <c r="AN132" i="17"/>
  <c r="AM132" i="17"/>
  <c r="AE132" i="17"/>
  <c r="AK132" i="17"/>
  <c r="AC132" i="17"/>
  <c r="Y132" i="17"/>
  <c r="AL132" i="17"/>
  <c r="AP132" i="17"/>
  <c r="AO132" i="17"/>
  <c r="AN374" i="17"/>
  <c r="AM374" i="17"/>
  <c r="AL374" i="17"/>
  <c r="AK374" i="17"/>
  <c r="AJ374" i="17"/>
  <c r="AI374" i="17"/>
  <c r="AS374" i="17"/>
  <c r="AO374" i="17"/>
  <c r="AH374" i="17"/>
  <c r="AG374" i="17"/>
  <c r="AA374" i="17"/>
  <c r="AP374" i="17"/>
  <c r="AD374" i="17"/>
  <c r="AC374" i="17"/>
  <c r="AB374" i="17"/>
  <c r="Z374" i="17"/>
  <c r="AE374" i="17"/>
  <c r="Y374" i="17"/>
  <c r="AF374" i="17"/>
  <c r="AK616" i="17"/>
  <c r="AJ616" i="17"/>
  <c r="AI616" i="17"/>
  <c r="AH616" i="17"/>
  <c r="AE616" i="17"/>
  <c r="AM616" i="17"/>
  <c r="AL616" i="17"/>
  <c r="AG616" i="17"/>
  <c r="AF616" i="17"/>
  <c r="AD616" i="17"/>
  <c r="AC616" i="17"/>
  <c r="AB616" i="17"/>
  <c r="AS616" i="17"/>
  <c r="BB616" i="17" s="1" a="1"/>
  <c r="BB616" i="17" s="1"/>
  <c r="AO616" i="17"/>
  <c r="AP616" i="17"/>
  <c r="AN616" i="17"/>
  <c r="AA616" i="17"/>
  <c r="Z616" i="17"/>
  <c r="Y616" i="17"/>
  <c r="AD858" i="17"/>
  <c r="AC858" i="17"/>
  <c r="AA858" i="17"/>
  <c r="Y858" i="17"/>
  <c r="AS858" i="17"/>
  <c r="AO858" i="17"/>
  <c r="AN858" i="17"/>
  <c r="AK858" i="17"/>
  <c r="AH858" i="17"/>
  <c r="AI858" i="17"/>
  <c r="AG858" i="17"/>
  <c r="AB858" i="17"/>
  <c r="Z858" i="17"/>
  <c r="AP858" i="17"/>
  <c r="AM858" i="17"/>
  <c r="AL858" i="17"/>
  <c r="AF858" i="17"/>
  <c r="AJ858" i="17"/>
  <c r="AE858" i="17"/>
  <c r="AB1100" i="17"/>
  <c r="AA1100" i="17"/>
  <c r="Z1100" i="17"/>
  <c r="AO1100" i="17"/>
  <c r="AK1100" i="17"/>
  <c r="AS1100" i="17"/>
  <c r="AM1100" i="17"/>
  <c r="AL1100" i="17"/>
  <c r="AJ1100" i="17"/>
  <c r="AH1100" i="17"/>
  <c r="AF1100" i="17"/>
  <c r="AI1100" i="17"/>
  <c r="AG1100" i="17"/>
  <c r="AE1100" i="17"/>
  <c r="AC1100" i="17"/>
  <c r="AP1100" i="17"/>
  <c r="Y1100" i="17"/>
  <c r="AN1100" i="17"/>
  <c r="AD1100" i="17"/>
  <c r="AI185" i="17"/>
  <c r="AH185" i="17"/>
  <c r="AA185" i="17"/>
  <c r="Z185" i="17"/>
  <c r="Y185" i="17"/>
  <c r="AM185" i="17"/>
  <c r="AL185" i="17"/>
  <c r="AN185" i="17"/>
  <c r="AK185" i="17"/>
  <c r="AJ185" i="17"/>
  <c r="AG185" i="17"/>
  <c r="AF185" i="17"/>
  <c r="AD185" i="17"/>
  <c r="AS185" i="17"/>
  <c r="AO185" i="17"/>
  <c r="AE185" i="17"/>
  <c r="AP185" i="17"/>
  <c r="AC185" i="17"/>
  <c r="AB185" i="17"/>
  <c r="AO427" i="17"/>
  <c r="AN427" i="17"/>
  <c r="AM427" i="17"/>
  <c r="AI427" i="17"/>
  <c r="AH427" i="17"/>
  <c r="AG427" i="17"/>
  <c r="AF427" i="17"/>
  <c r="AE427" i="17"/>
  <c r="AD427" i="17"/>
  <c r="AC427" i="17"/>
  <c r="Y427" i="17"/>
  <c r="AP427" i="17"/>
  <c r="AL427" i="17"/>
  <c r="AK427" i="17"/>
  <c r="AJ427" i="17"/>
  <c r="AB427" i="17"/>
  <c r="AA427" i="17"/>
  <c r="Z427" i="17"/>
  <c r="AS427" i="17"/>
  <c r="AS669" i="17"/>
  <c r="AO669" i="17"/>
  <c r="AA669" i="17"/>
  <c r="Z669" i="17"/>
  <c r="Y669" i="17"/>
  <c r="AL669" i="17"/>
  <c r="AE669" i="17"/>
  <c r="AP669" i="17"/>
  <c r="AN669" i="17"/>
  <c r="AM669" i="17"/>
  <c r="AK669" i="17"/>
  <c r="AJ669" i="17"/>
  <c r="AG669" i="17"/>
  <c r="AI669" i="17"/>
  <c r="AH669" i="17"/>
  <c r="AF669" i="17"/>
  <c r="AD669" i="17"/>
  <c r="AB669" i="17"/>
  <c r="AC669" i="17"/>
  <c r="AI911" i="17"/>
  <c r="AG911" i="17"/>
  <c r="AS911" i="17"/>
  <c r="AP911" i="17"/>
  <c r="AO911" i="17"/>
  <c r="AM911" i="17"/>
  <c r="Z911" i="17"/>
  <c r="Y911" i="17"/>
  <c r="AN911" i="17"/>
  <c r="AK911" i="17"/>
  <c r="AB911" i="17"/>
  <c r="AL911" i="17"/>
  <c r="AJ911" i="17"/>
  <c r="AH911" i="17"/>
  <c r="AF911" i="17"/>
  <c r="AD911" i="17"/>
  <c r="AE911" i="17"/>
  <c r="AC911" i="17"/>
  <c r="AA911" i="17"/>
  <c r="AJ1153" i="17"/>
  <c r="AC1153" i="17"/>
  <c r="AG1153" i="17"/>
  <c r="AF1153" i="17"/>
  <c r="AE1153" i="17"/>
  <c r="AB1153" i="17"/>
  <c r="AS1153" i="17"/>
  <c r="AP1153" i="17"/>
  <c r="AL1153" i="17"/>
  <c r="AH1153" i="17"/>
  <c r="Z1153" i="17"/>
  <c r="AI1153" i="17"/>
  <c r="AD1153" i="17"/>
  <c r="AA1153" i="17"/>
  <c r="AO1153" i="17"/>
  <c r="AN1153" i="17"/>
  <c r="AK1153" i="17"/>
  <c r="Y1153" i="17"/>
  <c r="AM1153" i="17"/>
  <c r="AH27" i="17"/>
  <c r="AG27" i="17"/>
  <c r="AF27" i="17"/>
  <c r="AE27" i="17"/>
  <c r="AD27" i="17"/>
  <c r="AS27" i="17"/>
  <c r="AV27" i="17" s="1" a="1"/>
  <c r="AV27" i="17" s="1"/>
  <c r="AP27" i="17"/>
  <c r="AO27" i="17"/>
  <c r="AN27" i="17"/>
  <c r="AL27" i="17"/>
  <c r="AK27" i="17"/>
  <c r="AJ27" i="17"/>
  <c r="AB27" i="17"/>
  <c r="Y27" i="17"/>
  <c r="AM27" i="17"/>
  <c r="AI27" i="17"/>
  <c r="AC27" i="17"/>
  <c r="AA27" i="17"/>
  <c r="Z27" i="17"/>
  <c r="AA269" i="17"/>
  <c r="Z269" i="17"/>
  <c r="Y269" i="17"/>
  <c r="AS269" i="17"/>
  <c r="AV269" i="17" s="1" a="1"/>
  <c r="AV269" i="17" s="1"/>
  <c r="AP269" i="17"/>
  <c r="AN269" i="17"/>
  <c r="AM269" i="17"/>
  <c r="AL269" i="17"/>
  <c r="AK269" i="17"/>
  <c r="AF269" i="17"/>
  <c r="AE269" i="17"/>
  <c r="AD269" i="17"/>
  <c r="AC269" i="17"/>
  <c r="AB269" i="17"/>
  <c r="AO269" i="17"/>
  <c r="AJ269" i="17"/>
  <c r="AG269" i="17"/>
  <c r="AH269" i="17"/>
  <c r="AI269" i="17"/>
  <c r="AE511" i="17"/>
  <c r="AD511" i="17"/>
  <c r="AC511" i="17"/>
  <c r="AB511" i="17"/>
  <c r="Y511" i="17"/>
  <c r="AJ511" i="17"/>
  <c r="AI511" i="17"/>
  <c r="AH511" i="17"/>
  <c r="AG511" i="17"/>
  <c r="Z511" i="17"/>
  <c r="AP511" i="17"/>
  <c r="AO511" i="17"/>
  <c r="AN511" i="17"/>
  <c r="AM511" i="17"/>
  <c r="AL511" i="17"/>
  <c r="AK511" i="17"/>
  <c r="AF511" i="17"/>
  <c r="AS511" i="17"/>
  <c r="AX511" i="17" s="1" a="1"/>
  <c r="AX511" i="17" s="1"/>
  <c r="AA511" i="17"/>
  <c r="AL753" i="17"/>
  <c r="AK753" i="17"/>
  <c r="AH753" i="17"/>
  <c r="AD753" i="17"/>
  <c r="AC753" i="17"/>
  <c r="Z753" i="17"/>
  <c r="AB753" i="17"/>
  <c r="AA753" i="17"/>
  <c r="Y753" i="17"/>
  <c r="AS753" i="17"/>
  <c r="BB753" i="17" s="1" a="1"/>
  <c r="BB753" i="17" s="1"/>
  <c r="AN753" i="17"/>
  <c r="AM753" i="17"/>
  <c r="AG753" i="17"/>
  <c r="AO753" i="17"/>
  <c r="AJ753" i="17"/>
  <c r="AE753" i="17"/>
  <c r="AP753" i="17"/>
  <c r="AI753" i="17"/>
  <c r="AF753" i="17"/>
  <c r="AP995" i="17"/>
  <c r="AO995" i="17"/>
  <c r="AN995" i="17"/>
  <c r="AM995" i="17"/>
  <c r="AJ995" i="17"/>
  <c r="AL995" i="17"/>
  <c r="AF995" i="17"/>
  <c r="AE995" i="17"/>
  <c r="AD995" i="17"/>
  <c r="AC995" i="17"/>
  <c r="AA995" i="17"/>
  <c r="Z995" i="17"/>
  <c r="Y995" i="17"/>
  <c r="AS995" i="17"/>
  <c r="AK995" i="17"/>
  <c r="AH995" i="17"/>
  <c r="AG995" i="17"/>
  <c r="AB995" i="17"/>
  <c r="AI995" i="17"/>
  <c r="AE156" i="17"/>
  <c r="AD156" i="17"/>
  <c r="AC156" i="17"/>
  <c r="AB156" i="17"/>
  <c r="Y156" i="17"/>
  <c r="AS156" i="17"/>
  <c r="AY156" i="17" s="1" a="1"/>
  <c r="AY156" i="17" s="1"/>
  <c r="AP156" i="17"/>
  <c r="AN156" i="17"/>
  <c r="AH156" i="17"/>
  <c r="AK156" i="17"/>
  <c r="AJ156" i="17"/>
  <c r="AI156" i="17"/>
  <c r="AG156" i="17"/>
  <c r="AF156" i="17"/>
  <c r="AA156" i="17"/>
  <c r="Z156" i="17"/>
  <c r="AM156" i="17"/>
  <c r="AO156" i="17"/>
  <c r="AL156" i="17"/>
  <c r="AB769" i="17"/>
  <c r="AA769" i="17"/>
  <c r="AD769" i="17"/>
  <c r="AC769" i="17"/>
  <c r="AP769" i="17"/>
  <c r="AO769" i="17"/>
  <c r="AN769" i="17"/>
  <c r="AM769" i="17"/>
  <c r="AL769" i="17"/>
  <c r="AK769" i="17"/>
  <c r="AJ769" i="17"/>
  <c r="AI769" i="17"/>
  <c r="AH769" i="17"/>
  <c r="AF769" i="17"/>
  <c r="AS769" i="17"/>
  <c r="BB769" i="17" s="1" a="1"/>
  <c r="BB769" i="17" s="1"/>
  <c r="Z769" i="17"/>
  <c r="AG769" i="17"/>
  <c r="AE769" i="17"/>
  <c r="Y769" i="17"/>
  <c r="Y259" i="17"/>
  <c r="AS259" i="17"/>
  <c r="BA259" i="17" s="1" a="1"/>
  <c r="BA259" i="17" s="1"/>
  <c r="AO259" i="17"/>
  <c r="AP259" i="17"/>
  <c r="AI259" i="17"/>
  <c r="AH259" i="17"/>
  <c r="AG259" i="17"/>
  <c r="AF259" i="17"/>
  <c r="AE259" i="17"/>
  <c r="AD259" i="17"/>
  <c r="AC259" i="17"/>
  <c r="Z259" i="17"/>
  <c r="AN259" i="17"/>
  <c r="AM259" i="17"/>
  <c r="AJ259" i="17"/>
  <c r="AB259" i="17"/>
  <c r="AL259" i="17"/>
  <c r="AK259" i="17"/>
  <c r="AA259" i="17"/>
  <c r="AG175" i="17"/>
  <c r="AF175" i="17"/>
  <c r="AS175" i="17"/>
  <c r="AZ175" i="17" s="1" a="1"/>
  <c r="AZ175" i="17" s="1"/>
  <c r="AP175" i="17"/>
  <c r="AO175" i="17"/>
  <c r="AE175" i="17"/>
  <c r="AD175" i="17"/>
  <c r="AC175" i="17"/>
  <c r="AB175" i="17"/>
  <c r="AA175" i="17"/>
  <c r="Y175" i="17"/>
  <c r="AL175" i="17"/>
  <c r="AK175" i="17"/>
  <c r="AM175" i="17"/>
  <c r="AJ175" i="17"/>
  <c r="Z175" i="17"/>
  <c r="AI175" i="17"/>
  <c r="AH175" i="17"/>
  <c r="AN175" i="17"/>
  <c r="AF161" i="17"/>
  <c r="AE161" i="17"/>
  <c r="AD161" i="17"/>
  <c r="AC161" i="17"/>
  <c r="Z161" i="17"/>
  <c r="AS161" i="17"/>
  <c r="AP161" i="17"/>
  <c r="AO161" i="17"/>
  <c r="AM161" i="17"/>
  <c r="AG161" i="17"/>
  <c r="AN161" i="17"/>
  <c r="AL161" i="17"/>
  <c r="AK161" i="17"/>
  <c r="AJ161" i="17"/>
  <c r="AI161" i="17"/>
  <c r="AA161" i="17"/>
  <c r="Y161" i="17"/>
  <c r="AH161" i="17"/>
  <c r="AB161" i="17"/>
  <c r="AB615" i="17"/>
  <c r="AA615" i="17"/>
  <c r="Z615" i="17"/>
  <c r="Y615" i="17"/>
  <c r="AS615" i="17"/>
  <c r="AW615" i="17" s="1" a="1"/>
  <c r="AW615" i="17" s="1"/>
  <c r="AF615" i="17"/>
  <c r="AE615" i="17"/>
  <c r="AD615" i="17"/>
  <c r="AC615" i="17"/>
  <c r="AP615" i="17"/>
  <c r="AK615" i="17"/>
  <c r="AH615" i="17"/>
  <c r="AN615" i="17"/>
  <c r="AM615" i="17"/>
  <c r="AL615" i="17"/>
  <c r="AI615" i="17"/>
  <c r="AG615" i="17"/>
  <c r="AO615" i="17"/>
  <c r="AJ615" i="17"/>
  <c r="AD714" i="17"/>
  <c r="AC714" i="17"/>
  <c r="Z714" i="17"/>
  <c r="AP714" i="17"/>
  <c r="AO714" i="17"/>
  <c r="AN714" i="17"/>
  <c r="AM714" i="17"/>
  <c r="AK714" i="17"/>
  <c r="AJ714" i="17"/>
  <c r="AI714" i="17"/>
  <c r="AH714" i="17"/>
  <c r="AG714" i="17"/>
  <c r="AE714" i="17"/>
  <c r="Y714" i="17"/>
  <c r="AS714" i="17"/>
  <c r="AL714" i="17"/>
  <c r="AF714" i="17"/>
  <c r="AB714" i="17"/>
  <c r="AA714" i="17"/>
  <c r="AS155" i="17"/>
  <c r="BE155" i="17" s="1" a="1"/>
  <c r="BE155" i="17" s="1"/>
  <c r="AP155" i="17"/>
  <c r="AO155" i="17"/>
  <c r="AL155" i="17"/>
  <c r="AN155" i="17"/>
  <c r="AM155" i="17"/>
  <c r="AK155" i="17"/>
  <c r="AI155" i="17"/>
  <c r="AC155" i="17"/>
  <c r="AH155" i="17"/>
  <c r="AG155" i="17"/>
  <c r="AF155" i="17"/>
  <c r="AE155" i="17"/>
  <c r="AD155" i="17"/>
  <c r="AB155" i="17"/>
  <c r="AA155" i="17"/>
  <c r="AJ155" i="17"/>
  <c r="Z155" i="17"/>
  <c r="Y155" i="17"/>
  <c r="AN871" i="17"/>
  <c r="AM871" i="17"/>
  <c r="AL871" i="17"/>
  <c r="AI871" i="17"/>
  <c r="AH871" i="17"/>
  <c r="AF871" i="17"/>
  <c r="AE871" i="17"/>
  <c r="AC871" i="17"/>
  <c r="AA871" i="17"/>
  <c r="Z871" i="17"/>
  <c r="AS871" i="17"/>
  <c r="BB871" i="17" s="1" a="1"/>
  <c r="BB871" i="17" s="1"/>
  <c r="AP871" i="17"/>
  <c r="AK871" i="17"/>
  <c r="AO871" i="17"/>
  <c r="AJ871" i="17"/>
  <c r="AG871" i="17"/>
  <c r="AD871" i="17"/>
  <c r="AB871" i="17"/>
  <c r="Y871" i="17"/>
  <c r="AI1091" i="17"/>
  <c r="Z1091" i="17"/>
  <c r="Y1091" i="17"/>
  <c r="AC1091" i="17"/>
  <c r="AM1091" i="17"/>
  <c r="AK1091" i="17"/>
  <c r="AP1091" i="17"/>
  <c r="AN1091" i="17"/>
  <c r="AH1091" i="17"/>
  <c r="AE1091" i="17"/>
  <c r="AG1091" i="17"/>
  <c r="AF1091" i="17"/>
  <c r="AD1091" i="17"/>
  <c r="AB1091" i="17"/>
  <c r="AA1091" i="17"/>
  <c r="AL1091" i="17"/>
  <c r="AO1091" i="17"/>
  <c r="AJ1091" i="17"/>
  <c r="AS1091" i="17"/>
  <c r="AP636" i="17"/>
  <c r="AO636" i="17"/>
  <c r="AN636" i="17"/>
  <c r="AM636" i="17"/>
  <c r="AL636" i="17"/>
  <c r="AJ636" i="17"/>
  <c r="AH636" i="17"/>
  <c r="AA636" i="17"/>
  <c r="AS636" i="17"/>
  <c r="BD636" i="17" s="1" a="1"/>
  <c r="BD636" i="17" s="1"/>
  <c r="AK636" i="17"/>
  <c r="AI636" i="17"/>
  <c r="AF636" i="17"/>
  <c r="AE636" i="17"/>
  <c r="AD636" i="17"/>
  <c r="AC636" i="17"/>
  <c r="AB636" i="17"/>
  <c r="Z636" i="17"/>
  <c r="Y636" i="17"/>
  <c r="AG636" i="17"/>
  <c r="AJ234" i="17"/>
  <c r="AI234" i="17"/>
  <c r="AG234" i="17"/>
  <c r="AF234" i="17"/>
  <c r="AE234" i="17"/>
  <c r="AD234" i="17"/>
  <c r="AP234" i="17"/>
  <c r="AH234" i="17"/>
  <c r="AC234" i="17"/>
  <c r="AS234" i="17"/>
  <c r="AX234" i="17" s="1" a="1"/>
  <c r="AX234" i="17" s="1"/>
  <c r="AO234" i="17"/>
  <c r="AN234" i="17"/>
  <c r="AM234" i="17"/>
  <c r="AL234" i="17"/>
  <c r="AK234" i="17"/>
  <c r="Z234" i="17"/>
  <c r="Y234" i="17"/>
  <c r="AA234" i="17"/>
  <c r="AB234" i="17"/>
  <c r="Z981" i="17"/>
  <c r="Y981" i="17"/>
  <c r="AP981" i="17"/>
  <c r="AO981" i="17"/>
  <c r="AN981" i="17"/>
  <c r="AL981" i="17"/>
  <c r="AJ981" i="17"/>
  <c r="AA981" i="17"/>
  <c r="AK981" i="17"/>
  <c r="AC981" i="17"/>
  <c r="AG981" i="17"/>
  <c r="AF981" i="17"/>
  <c r="AD981" i="17"/>
  <c r="AS981" i="17"/>
  <c r="AM981" i="17"/>
  <c r="AH981" i="17"/>
  <c r="AB981" i="17"/>
  <c r="AI981" i="17"/>
  <c r="AE981" i="17"/>
  <c r="AH526" i="17"/>
  <c r="AG526" i="17"/>
  <c r="AF526" i="17"/>
  <c r="AE526" i="17"/>
  <c r="AD526" i="17"/>
  <c r="AC526" i="17"/>
  <c r="AB526" i="17"/>
  <c r="AO526" i="17"/>
  <c r="AN526" i="17"/>
  <c r="AM526" i="17"/>
  <c r="AL526" i="17"/>
  <c r="AI526" i="17"/>
  <c r="AA526" i="17"/>
  <c r="Z526" i="17"/>
  <c r="AJ526" i="17"/>
  <c r="Y526" i="17"/>
  <c r="AP526" i="17"/>
  <c r="AK526" i="17"/>
  <c r="AS526" i="17"/>
  <c r="AB917" i="17"/>
  <c r="AA917" i="17"/>
  <c r="Z917" i="17"/>
  <c r="Y917" i="17"/>
  <c r="AL917" i="17"/>
  <c r="AK917" i="17"/>
  <c r="AI917" i="17"/>
  <c r="AF917" i="17"/>
  <c r="AE917" i="17"/>
  <c r="AP917" i="17"/>
  <c r="AO917" i="17"/>
  <c r="AM917" i="17"/>
  <c r="AH917" i="17"/>
  <c r="AG917" i="17"/>
  <c r="AD917" i="17"/>
  <c r="AN917" i="17"/>
  <c r="AJ917" i="17"/>
  <c r="AC917" i="17"/>
  <c r="AS917" i="17"/>
  <c r="BB917" i="17" s="1" a="1"/>
  <c r="BB917" i="17" s="1"/>
  <c r="AC199" i="17"/>
  <c r="AB199" i="17"/>
  <c r="Z199" i="17"/>
  <c r="AO199" i="17"/>
  <c r="AN199" i="17"/>
  <c r="AM199" i="17"/>
  <c r="AL199" i="17"/>
  <c r="AJ199" i="17"/>
  <c r="AI199" i="17"/>
  <c r="AA199" i="17"/>
  <c r="Y199" i="17"/>
  <c r="AG199" i="17"/>
  <c r="AF199" i="17"/>
  <c r="AE199" i="17"/>
  <c r="AD199" i="17"/>
  <c r="AS199" i="17"/>
  <c r="BD199" i="17" s="1" a="1"/>
  <c r="BD199" i="17" s="1"/>
  <c r="AP199" i="17"/>
  <c r="AK199" i="17"/>
  <c r="AH199" i="17"/>
  <c r="AA60" i="17"/>
  <c r="AE60" i="17"/>
  <c r="AD60" i="17"/>
  <c r="AC60" i="17"/>
  <c r="AB60" i="17"/>
  <c r="Z60" i="17"/>
  <c r="AP60" i="17"/>
  <c r="AO60" i="17"/>
  <c r="AM60" i="17"/>
  <c r="AL60" i="17"/>
  <c r="AK60" i="17"/>
  <c r="AH60" i="17"/>
  <c r="Y60" i="17"/>
  <c r="AI60" i="17"/>
  <c r="AG60" i="17"/>
  <c r="AF60" i="17"/>
  <c r="AS60" i="17"/>
  <c r="BD60" i="17" s="1" a="1"/>
  <c r="BD60" i="17" s="1"/>
  <c r="AJ60" i="17"/>
  <c r="AN60" i="17"/>
  <c r="AI327" i="17"/>
  <c r="AH327" i="17"/>
  <c r="AG327" i="17"/>
  <c r="AD327" i="17"/>
  <c r="AS327" i="17"/>
  <c r="AW327" i="17" s="1" a="1"/>
  <c r="AW327" i="17" s="1"/>
  <c r="AP327" i="17"/>
  <c r="AO327" i="17"/>
  <c r="AN327" i="17"/>
  <c r="AL327" i="17"/>
  <c r="AF327" i="17"/>
  <c r="AE327" i="17"/>
  <c r="AM327" i="17"/>
  <c r="AA327" i="17"/>
  <c r="Y327" i="17"/>
  <c r="AK327" i="17"/>
  <c r="AJ327" i="17"/>
  <c r="Z327" i="17"/>
  <c r="AC327" i="17"/>
  <c r="AB327" i="17"/>
  <c r="AO218" i="17"/>
  <c r="AN218" i="17"/>
  <c r="AS218" i="17"/>
  <c r="BE218" i="17" s="1" a="1"/>
  <c r="BE218" i="17" s="1"/>
  <c r="AP218" i="17"/>
  <c r="AH218" i="17"/>
  <c r="AG218" i="17"/>
  <c r="Y218" i="17"/>
  <c r="AM218" i="17"/>
  <c r="AL218" i="17"/>
  <c r="AK218" i="17"/>
  <c r="AI218" i="17"/>
  <c r="AD218" i="17"/>
  <c r="AC218" i="17"/>
  <c r="AA218" i="17"/>
  <c r="Z218" i="17"/>
  <c r="AJ218" i="17"/>
  <c r="AF218" i="17"/>
  <c r="AE218" i="17"/>
  <c r="AB218" i="17"/>
  <c r="AM934" i="17"/>
  <c r="AL934" i="17"/>
  <c r="AI934" i="17"/>
  <c r="AG934" i="17"/>
  <c r="AH934" i="17"/>
  <c r="AE934" i="17"/>
  <c r="AD934" i="17"/>
  <c r="AS934" i="17"/>
  <c r="AP934" i="17"/>
  <c r="AO934" i="17"/>
  <c r="AK934" i="17"/>
  <c r="AJ934" i="17"/>
  <c r="AF934" i="17"/>
  <c r="AC934" i="17"/>
  <c r="AA934" i="17"/>
  <c r="AB934" i="17"/>
  <c r="Z934" i="17"/>
  <c r="AN934" i="17"/>
  <c r="Y934" i="17"/>
  <c r="AF134" i="17"/>
  <c r="AE134" i="17"/>
  <c r="AD134" i="17"/>
  <c r="AC134" i="17"/>
  <c r="AB134" i="17"/>
  <c r="Z134" i="17"/>
  <c r="AP134" i="17"/>
  <c r="AG134" i="17"/>
  <c r="AA134" i="17"/>
  <c r="Y134" i="17"/>
  <c r="AS134" i="17"/>
  <c r="AY134" i="17" s="1" a="1"/>
  <c r="AY134" i="17" s="1"/>
  <c r="AN134" i="17"/>
  <c r="AM134" i="17"/>
  <c r="AL134" i="17"/>
  <c r="AK134" i="17"/>
  <c r="AJ134" i="17"/>
  <c r="AH134" i="17"/>
  <c r="AO134" i="17"/>
  <c r="AI134" i="17"/>
  <c r="AG772" i="17"/>
  <c r="AF772" i="17"/>
  <c r="AC772" i="17"/>
  <c r="AP772" i="17"/>
  <c r="AN772" i="17"/>
  <c r="Z772" i="17"/>
  <c r="Y772" i="17"/>
  <c r="AS772" i="17"/>
  <c r="AV772" i="17" s="1" a="1"/>
  <c r="AV772" i="17" s="1"/>
  <c r="AO772" i="17"/>
  <c r="AL772" i="17"/>
  <c r="AK772" i="17"/>
  <c r="AH772" i="17"/>
  <c r="AB772" i="17"/>
  <c r="AA772" i="17"/>
  <c r="AJ772" i="17"/>
  <c r="AI772" i="17"/>
  <c r="AE772" i="17"/>
  <c r="AD772" i="17"/>
  <c r="AM772" i="17"/>
  <c r="AM183" i="17"/>
  <c r="AL183" i="17"/>
  <c r="AP183" i="17"/>
  <c r="AO183" i="17"/>
  <c r="AN183" i="17"/>
  <c r="AJ183" i="17"/>
  <c r="AI183" i="17"/>
  <c r="AC183" i="17"/>
  <c r="AB183" i="17"/>
  <c r="AE183" i="17"/>
  <c r="AF183" i="17"/>
  <c r="AD183" i="17"/>
  <c r="AA183" i="17"/>
  <c r="Z183" i="17"/>
  <c r="Y183" i="17"/>
  <c r="AH183" i="17"/>
  <c r="AG183" i="17"/>
  <c r="AS183" i="17"/>
  <c r="BC183" i="17" s="1" a="1"/>
  <c r="BC183" i="17" s="1"/>
  <c r="AK183" i="17"/>
  <c r="AN321" i="17"/>
  <c r="AJ321" i="17"/>
  <c r="AO321" i="17"/>
  <c r="AM321" i="17"/>
  <c r="AL321" i="17"/>
  <c r="AK321" i="17"/>
  <c r="AI321" i="17"/>
  <c r="AG321" i="17"/>
  <c r="AD321" i="17"/>
  <c r="AC321" i="17"/>
  <c r="AP321" i="17"/>
  <c r="AB321" i="17"/>
  <c r="AA321" i="17"/>
  <c r="AH321" i="17"/>
  <c r="AF321" i="17"/>
  <c r="AS321" i="17"/>
  <c r="Y321" i="17"/>
  <c r="AE321" i="17"/>
  <c r="Z321" i="17"/>
  <c r="AS133" i="17"/>
  <c r="BE133" i="17" s="1" a="1"/>
  <c r="BE133" i="17" s="1"/>
  <c r="AP133" i="17"/>
  <c r="AO133" i="17"/>
  <c r="AM133" i="17"/>
  <c r="AG133" i="17"/>
  <c r="AN133" i="17"/>
  <c r="AK133" i="17"/>
  <c r="AH133" i="17"/>
  <c r="AD133" i="17"/>
  <c r="AB133" i="17"/>
  <c r="AA133" i="17"/>
  <c r="Z133" i="17"/>
  <c r="Y133" i="17"/>
  <c r="AI133" i="17"/>
  <c r="AF133" i="17"/>
  <c r="AE133" i="17"/>
  <c r="AL133" i="17"/>
  <c r="AJ133" i="17"/>
  <c r="AC133" i="17"/>
  <c r="AE938" i="17"/>
  <c r="AD938" i="17"/>
  <c r="AA938" i="17"/>
  <c r="Y938" i="17"/>
  <c r="AK938" i="17"/>
  <c r="AI938" i="17"/>
  <c r="AH938" i="17"/>
  <c r="AS938" i="17"/>
  <c r="BB938" i="17" s="1" a="1"/>
  <c r="BB938" i="17" s="1"/>
  <c r="AP938" i="17"/>
  <c r="AM938" i="17"/>
  <c r="AL938" i="17"/>
  <c r="AC938" i="17"/>
  <c r="AO938" i="17"/>
  <c r="AN938" i="17"/>
  <c r="AG938" i="17"/>
  <c r="AB938" i="17"/>
  <c r="Z938" i="17"/>
  <c r="AJ938" i="17"/>
  <c r="AF938" i="17"/>
  <c r="AM529" i="17"/>
  <c r="AL529" i="17"/>
  <c r="AK529" i="17"/>
  <c r="AJ529" i="17"/>
  <c r="AI529" i="17"/>
  <c r="AH529" i="17"/>
  <c r="AG529" i="17"/>
  <c r="AC529" i="17"/>
  <c r="AP529" i="17"/>
  <c r="AO529" i="17"/>
  <c r="AN529" i="17"/>
  <c r="AF529" i="17"/>
  <c r="AB529" i="17"/>
  <c r="AA529" i="17"/>
  <c r="Z529" i="17"/>
  <c r="Y529" i="17"/>
  <c r="AS529" i="17"/>
  <c r="AZ529" i="17" s="1" a="1"/>
  <c r="AZ529" i="17" s="1"/>
  <c r="AE529" i="17"/>
  <c r="AD529" i="17"/>
  <c r="AF574" i="17"/>
  <c r="AE574" i="17"/>
  <c r="AD574" i="17"/>
  <c r="AB574" i="17"/>
  <c r="AA574" i="17"/>
  <c r="Z574" i="17"/>
  <c r="AJ574" i="17"/>
  <c r="AI574" i="17"/>
  <c r="AH574" i="17"/>
  <c r="AG574" i="17"/>
  <c r="AC574" i="17"/>
  <c r="Y574" i="17"/>
  <c r="AS574" i="17"/>
  <c r="AP574" i="17"/>
  <c r="AO574" i="17"/>
  <c r="AN574" i="17"/>
  <c r="AK574" i="17"/>
  <c r="AM574" i="17"/>
  <c r="AL574" i="17"/>
  <c r="AL142" i="17"/>
  <c r="AK142" i="17"/>
  <c r="AJ142" i="17"/>
  <c r="AI142" i="17"/>
  <c r="AH142" i="17"/>
  <c r="AF142" i="17"/>
  <c r="Z142" i="17"/>
  <c r="AA142" i="17"/>
  <c r="Y142" i="17"/>
  <c r="AM142" i="17"/>
  <c r="AS142" i="17"/>
  <c r="AP142" i="17"/>
  <c r="AN142" i="17"/>
  <c r="AG142" i="17"/>
  <c r="AE142" i="17"/>
  <c r="AB142" i="17"/>
  <c r="AO142" i="17"/>
  <c r="AD142" i="17"/>
  <c r="AC142" i="17"/>
  <c r="AJ376" i="17"/>
  <c r="AI376" i="17"/>
  <c r="AH376" i="17"/>
  <c r="AG376" i="17"/>
  <c r="AF376" i="17"/>
  <c r="AE376" i="17"/>
  <c r="AD376" i="17"/>
  <c r="AC376" i="17"/>
  <c r="AB376" i="17"/>
  <c r="Z376" i="17"/>
  <c r="Y376" i="17"/>
  <c r="AS376" i="17"/>
  <c r="AM376" i="17"/>
  <c r="AK376" i="17"/>
  <c r="AA376" i="17"/>
  <c r="AP376" i="17"/>
  <c r="AO376" i="17"/>
  <c r="AN376" i="17"/>
  <c r="AL376" i="17"/>
  <c r="AD82" i="17"/>
  <c r="AC82" i="17"/>
  <c r="AB82" i="17"/>
  <c r="Z82" i="17"/>
  <c r="AN82" i="17"/>
  <c r="AM82" i="17"/>
  <c r="AL82" i="17"/>
  <c r="AK82" i="17"/>
  <c r="AJ82" i="17"/>
  <c r="AI82" i="17"/>
  <c r="AG82" i="17"/>
  <c r="AF82" i="17"/>
  <c r="AE82" i="17"/>
  <c r="AP82" i="17"/>
  <c r="AS82" i="17"/>
  <c r="AX82" i="17" s="1" a="1"/>
  <c r="AX82" i="17" s="1"/>
  <c r="AO82" i="17"/>
  <c r="AH82" i="17"/>
  <c r="Y82" i="17"/>
  <c r="AA82" i="17"/>
  <c r="Y525" i="17"/>
  <c r="AS525" i="17"/>
  <c r="AY525" i="17" s="1" a="1"/>
  <c r="AY525" i="17" s="1"/>
  <c r="AP525" i="17"/>
  <c r="AO525" i="17"/>
  <c r="Z525" i="17"/>
  <c r="AN525" i="17"/>
  <c r="AH525" i="17"/>
  <c r="AG525" i="17"/>
  <c r="AD525" i="17"/>
  <c r="AM525" i="17"/>
  <c r="AL525" i="17"/>
  <c r="AJ525" i="17"/>
  <c r="AI525" i="17"/>
  <c r="AF525" i="17"/>
  <c r="AC525" i="17"/>
  <c r="AB525" i="17"/>
  <c r="AK525" i="17"/>
  <c r="AA525" i="17"/>
  <c r="AE525" i="17"/>
  <c r="AF767" i="17"/>
  <c r="AE767" i="17"/>
  <c r="AB767" i="17"/>
  <c r="AK767" i="17"/>
  <c r="AJ767" i="17"/>
  <c r="AG767" i="17"/>
  <c r="AC767" i="17"/>
  <c r="AS767" i="17"/>
  <c r="AY767" i="17" s="1" a="1"/>
  <c r="AY767" i="17" s="1"/>
  <c r="AP767" i="17"/>
  <c r="AN767" i="17"/>
  <c r="AO767" i="17"/>
  <c r="AI767" i="17"/>
  <c r="AH767" i="17"/>
  <c r="Z767" i="17"/>
  <c r="AM767" i="17"/>
  <c r="AL767" i="17"/>
  <c r="AD767" i="17"/>
  <c r="AA767" i="17"/>
  <c r="Y767" i="17"/>
  <c r="AS1009" i="17"/>
  <c r="AX1009" i="17" s="1" a="1"/>
  <c r="AX1009" i="17" s="1"/>
  <c r="AE1009" i="17"/>
  <c r="AJ1009" i="17"/>
  <c r="AI1009" i="17"/>
  <c r="AH1009" i="17"/>
  <c r="AG1009" i="17"/>
  <c r="AC1009" i="17"/>
  <c r="AM1009" i="17"/>
  <c r="AN1009" i="17"/>
  <c r="AL1009" i="17"/>
  <c r="AB1009" i="17"/>
  <c r="Y1009" i="17"/>
  <c r="AP1009" i="17"/>
  <c r="AA1009" i="17"/>
  <c r="AK1009" i="17"/>
  <c r="AF1009" i="17"/>
  <c r="AD1009" i="17"/>
  <c r="Z1009" i="17"/>
  <c r="AO1009" i="17"/>
  <c r="AN512" i="17"/>
  <c r="AM512" i="17"/>
  <c r="AL512" i="17"/>
  <c r="AK512" i="17"/>
  <c r="AH512" i="17"/>
  <c r="AP512" i="17"/>
  <c r="AO512" i="17"/>
  <c r="AJ512" i="17"/>
  <c r="AF512" i="17"/>
  <c r="AE512" i="17"/>
  <c r="AD512" i="17"/>
  <c r="AS512" i="17"/>
  <c r="BC512" i="17" s="1" a="1"/>
  <c r="BC512" i="17" s="1"/>
  <c r="AI512" i="17"/>
  <c r="AG512" i="17"/>
  <c r="AC512" i="17"/>
  <c r="AB512" i="17"/>
  <c r="AA512" i="17"/>
  <c r="Y512" i="17"/>
  <c r="Z512" i="17"/>
  <c r="Y754" i="17"/>
  <c r="AB754" i="17"/>
  <c r="AA754" i="17"/>
  <c r="AM754" i="17"/>
  <c r="AL754" i="17"/>
  <c r="AK754" i="17"/>
  <c r="AJ754" i="17"/>
  <c r="AH754" i="17"/>
  <c r="AG754" i="17"/>
  <c r="AF754" i="17"/>
  <c r="AE754" i="17"/>
  <c r="Z754" i="17"/>
  <c r="AO754" i="17"/>
  <c r="AN754" i="17"/>
  <c r="AS754" i="17"/>
  <c r="BB754" i="17" s="1" a="1"/>
  <c r="BB754" i="17" s="1"/>
  <c r="AP754" i="17"/>
  <c r="AI754" i="17"/>
  <c r="AD754" i="17"/>
  <c r="AC754" i="17"/>
  <c r="AM996" i="17"/>
  <c r="AC996" i="17"/>
  <c r="AB996" i="17"/>
  <c r="AA996" i="17"/>
  <c r="Z996" i="17"/>
  <c r="AP996" i="17"/>
  <c r="AJ996" i="17"/>
  <c r="AS996" i="17"/>
  <c r="AX996" i="17" s="1" a="1"/>
  <c r="AX996" i="17" s="1"/>
  <c r="AO996" i="17"/>
  <c r="AN996" i="17"/>
  <c r="Y996" i="17"/>
  <c r="AL996" i="17"/>
  <c r="AF996" i="17"/>
  <c r="AI996" i="17"/>
  <c r="AG996" i="17"/>
  <c r="AK996" i="17"/>
  <c r="AH996" i="17"/>
  <c r="AD996" i="17"/>
  <c r="AE996" i="17"/>
  <c r="AK429" i="17"/>
  <c r="AJ429" i="17"/>
  <c r="AI429" i="17"/>
  <c r="AE429" i="17"/>
  <c r="AH429" i="17"/>
  <c r="AG429" i="17"/>
  <c r="AF429" i="17"/>
  <c r="AD429" i="17"/>
  <c r="AC429" i="17"/>
  <c r="AB429" i="17"/>
  <c r="AP429" i="17"/>
  <c r="AO429" i="17"/>
  <c r="AS429" i="17"/>
  <c r="AN429" i="17"/>
  <c r="AM429" i="17"/>
  <c r="Y429" i="17"/>
  <c r="AL429" i="17"/>
  <c r="AA429" i="17"/>
  <c r="Z429" i="17"/>
  <c r="AO671" i="17"/>
  <c r="AN671" i="17"/>
  <c r="AM671" i="17"/>
  <c r="AK671" i="17"/>
  <c r="AH671" i="17"/>
  <c r="AF671" i="17"/>
  <c r="AE671" i="17"/>
  <c r="AD671" i="17"/>
  <c r="AC671" i="17"/>
  <c r="AB671" i="17"/>
  <c r="AA671" i="17"/>
  <c r="Z671" i="17"/>
  <c r="AS671" i="17"/>
  <c r="AP671" i="17"/>
  <c r="AL671" i="17"/>
  <c r="AJ671" i="17"/>
  <c r="AI671" i="17"/>
  <c r="AG671" i="17"/>
  <c r="Y671" i="17"/>
  <c r="AE913" i="17"/>
  <c r="AC913" i="17"/>
  <c r="AF913" i="17"/>
  <c r="AD913" i="17"/>
  <c r="AB913" i="17"/>
  <c r="AA913" i="17"/>
  <c r="Y913" i="17"/>
  <c r="AS913" i="17"/>
  <c r="AO913" i="17"/>
  <c r="AN913" i="17"/>
  <c r="AP913" i="17"/>
  <c r="AM913" i="17"/>
  <c r="AK913" i="17"/>
  <c r="AI913" i="17"/>
  <c r="AH913" i="17"/>
  <c r="Z913" i="17"/>
  <c r="AL913" i="17"/>
  <c r="AJ913" i="17"/>
  <c r="AG913" i="17"/>
  <c r="AF1155" i="17"/>
  <c r="AG1155" i="17"/>
  <c r="AS1155" i="17"/>
  <c r="BD1155" i="17" s="1" a="1"/>
  <c r="BD1155" i="17" s="1"/>
  <c r="AP1155" i="17"/>
  <c r="AN1155" i="17"/>
  <c r="AE1155" i="17"/>
  <c r="AD1155" i="17"/>
  <c r="AL1155" i="17"/>
  <c r="AM1155" i="17"/>
  <c r="AH1155" i="17"/>
  <c r="AC1155" i="17"/>
  <c r="AB1155" i="17"/>
  <c r="Z1155" i="17"/>
  <c r="AK1155" i="17"/>
  <c r="AJ1155" i="17"/>
  <c r="AA1155" i="17"/>
  <c r="AI1155" i="17"/>
  <c r="Y1155" i="17"/>
  <c r="AO1155" i="17"/>
  <c r="AP597" i="17"/>
  <c r="AO597" i="17"/>
  <c r="AN597" i="17"/>
  <c r="AM597" i="17"/>
  <c r="AJ597" i="17"/>
  <c r="Z597" i="17"/>
  <c r="Y597" i="17"/>
  <c r="AE597" i="17"/>
  <c r="AS597" i="17"/>
  <c r="BC597" i="17" s="1" a="1"/>
  <c r="BC597" i="17" s="1"/>
  <c r="AL597" i="17"/>
  <c r="AK597" i="17"/>
  <c r="AI597" i="17"/>
  <c r="AG597" i="17"/>
  <c r="AF597" i="17"/>
  <c r="AD597" i="17"/>
  <c r="AB597" i="17"/>
  <c r="AA597" i="17"/>
  <c r="AC597" i="17"/>
  <c r="AH597" i="17"/>
  <c r="AI839" i="17"/>
  <c r="AH839" i="17"/>
  <c r="AF839" i="17"/>
  <c r="AD839" i="17"/>
  <c r="AC839" i="17"/>
  <c r="AO839" i="17"/>
  <c r="AN839" i="17"/>
  <c r="AM839" i="17"/>
  <c r="AJ839" i="17"/>
  <c r="AL839" i="17"/>
  <c r="AK839" i="17"/>
  <c r="AG839" i="17"/>
  <c r="AB839" i="17"/>
  <c r="AA839" i="17"/>
  <c r="Z839" i="17"/>
  <c r="AS839" i="17"/>
  <c r="BA839" i="17" s="1" a="1"/>
  <c r="BA839" i="17" s="1"/>
  <c r="AP839" i="17"/>
  <c r="AE839" i="17"/>
  <c r="Y839" i="17"/>
  <c r="AG1081" i="17"/>
  <c r="AI1081" i="17"/>
  <c r="AD1081" i="17"/>
  <c r="AK1081" i="17"/>
  <c r="AE1081" i="17"/>
  <c r="AM1081" i="17"/>
  <c r="AO1081" i="17"/>
  <c r="AJ1081" i="17"/>
  <c r="AF1081" i="17"/>
  <c r="AL1081" i="17"/>
  <c r="AH1081" i="17"/>
  <c r="AC1081" i="17"/>
  <c r="AS1081" i="17"/>
  <c r="BA1081" i="17" s="1" a="1"/>
  <c r="BA1081" i="17" s="1"/>
  <c r="AP1081" i="17"/>
  <c r="AN1081" i="17"/>
  <c r="AB1081" i="17"/>
  <c r="AA1081" i="17"/>
  <c r="Y1081" i="17"/>
  <c r="Z1081" i="17"/>
  <c r="AS74" i="17"/>
  <c r="AP74" i="17"/>
  <c r="AN74" i="17"/>
  <c r="AK74" i="17"/>
  <c r="AO74" i="17"/>
  <c r="AL74" i="17"/>
  <c r="AG74" i="17"/>
  <c r="AF74" i="17"/>
  <c r="AE74" i="17"/>
  <c r="AD74" i="17"/>
  <c r="AB74" i="17"/>
  <c r="AA74" i="17"/>
  <c r="Z74" i="17"/>
  <c r="AM74" i="17"/>
  <c r="AH74" i="17"/>
  <c r="Y74" i="17"/>
  <c r="AJ74" i="17"/>
  <c r="AI74" i="17"/>
  <c r="AC74" i="17"/>
  <c r="AF316" i="17"/>
  <c r="AE316" i="17"/>
  <c r="AD316" i="17"/>
  <c r="AC316" i="17"/>
  <c r="AB316" i="17"/>
  <c r="Z316" i="17"/>
  <c r="AS316" i="17"/>
  <c r="BB316" i="17" s="1" a="1"/>
  <c r="BB316" i="17" s="1"/>
  <c r="AN316" i="17"/>
  <c r="AM316" i="17"/>
  <c r="AK316" i="17"/>
  <c r="AJ316" i="17"/>
  <c r="AI316" i="17"/>
  <c r="AH316" i="17"/>
  <c r="AA316" i="17"/>
  <c r="Y316" i="17"/>
  <c r="AP316" i="17"/>
  <c r="AO316" i="17"/>
  <c r="AL316" i="17"/>
  <c r="AG316" i="17"/>
  <c r="AJ558" i="17"/>
  <c r="AI558" i="17"/>
  <c r="AH558" i="17"/>
  <c r="AG558" i="17"/>
  <c r="AF558" i="17"/>
  <c r="AE558" i="17"/>
  <c r="AD558" i="17"/>
  <c r="Z558" i="17"/>
  <c r="AS558" i="17"/>
  <c r="AV558" i="17" s="1" a="1"/>
  <c r="AV558" i="17" s="1"/>
  <c r="AO558" i="17"/>
  <c r="AN558" i="17"/>
  <c r="AP558" i="17"/>
  <c r="AM558" i="17"/>
  <c r="AK558" i="17"/>
  <c r="AA558" i="17"/>
  <c r="Y558" i="17"/>
  <c r="AL558" i="17"/>
  <c r="AC558" i="17"/>
  <c r="AB558" i="17"/>
  <c r="AP800" i="17"/>
  <c r="AM800" i="17"/>
  <c r="AK800" i="17"/>
  <c r="AL800" i="17"/>
  <c r="AJ800" i="17"/>
  <c r="AG800" i="17"/>
  <c r="AF800" i="17"/>
  <c r="AE800" i="17"/>
  <c r="AD800" i="17"/>
  <c r="AC800" i="17"/>
  <c r="AB800" i="17"/>
  <c r="Z800" i="17"/>
  <c r="AS800" i="17"/>
  <c r="AO800" i="17"/>
  <c r="AN800" i="17"/>
  <c r="AI800" i="17"/>
  <c r="AH800" i="17"/>
  <c r="AA800" i="17"/>
  <c r="Y800" i="17"/>
  <c r="AA1042" i="17"/>
  <c r="AS1042" i="17"/>
  <c r="Z1042" i="17"/>
  <c r="Y1042" i="17"/>
  <c r="AL1042" i="17"/>
  <c r="AK1042" i="17"/>
  <c r="AJ1042" i="17"/>
  <c r="AH1042" i="17"/>
  <c r="AF1042" i="17"/>
  <c r="AC1042" i="17"/>
  <c r="AB1042" i="17"/>
  <c r="AP1042" i="17"/>
  <c r="AN1042" i="17"/>
  <c r="AM1042" i="17"/>
  <c r="AG1042" i="17"/>
  <c r="AO1042" i="17"/>
  <c r="AI1042" i="17"/>
  <c r="AE1042" i="17"/>
  <c r="AD1042" i="17"/>
  <c r="AC831" i="17"/>
  <c r="AB831" i="17"/>
  <c r="AE831" i="17"/>
  <c r="AD831" i="17"/>
  <c r="AA831" i="17"/>
  <c r="AI831" i="17"/>
  <c r="AS831" i="17"/>
  <c r="BD831" i="17" s="1" a="1"/>
  <c r="BD831" i="17" s="1"/>
  <c r="AO831" i="17"/>
  <c r="AN831" i="17"/>
  <c r="AM831" i="17"/>
  <c r="AL831" i="17"/>
  <c r="AK831" i="17"/>
  <c r="AJ831" i="17"/>
  <c r="AG831" i="17"/>
  <c r="AP831" i="17"/>
  <c r="AH831" i="17"/>
  <c r="AF831" i="17"/>
  <c r="Z831" i="17"/>
  <c r="Y831" i="17"/>
  <c r="AA1073" i="17"/>
  <c r="AL1073" i="17"/>
  <c r="AO1073" i="17"/>
  <c r="AJ1073" i="17"/>
  <c r="AM1073" i="17"/>
  <c r="AP1073" i="17"/>
  <c r="AI1073" i="17"/>
  <c r="AG1073" i="17"/>
  <c r="AS1073" i="17"/>
  <c r="AW1073" i="17" s="1" a="1"/>
  <c r="AW1073" i="17" s="1"/>
  <c r="AN1073" i="17"/>
  <c r="AK1073" i="17"/>
  <c r="AH1073" i="17"/>
  <c r="AE1073" i="17"/>
  <c r="AC1073" i="17"/>
  <c r="AD1073" i="17"/>
  <c r="AF1073" i="17"/>
  <c r="Z1073" i="17"/>
  <c r="AB1073" i="17"/>
  <c r="Y1073" i="17"/>
  <c r="AL1162" i="17"/>
  <c r="AS1162" i="17"/>
  <c r="BC1162" i="17" s="1" a="1"/>
  <c r="BC1162" i="17" s="1"/>
  <c r="AD1162" i="17"/>
  <c r="AC1162" i="17"/>
  <c r="AB1162" i="17"/>
  <c r="Z1162" i="17"/>
  <c r="AE1162" i="17"/>
  <c r="AA1162" i="17"/>
  <c r="AF1162" i="17"/>
  <c r="Y1162" i="17"/>
  <c r="AH1162" i="17"/>
  <c r="AP1162" i="17"/>
  <c r="AK1162" i="17"/>
  <c r="AI1162" i="17"/>
  <c r="AG1162" i="17"/>
  <c r="AJ1162" i="17"/>
  <c r="AO1162" i="17"/>
  <c r="AN1162" i="17"/>
  <c r="AM1162" i="17"/>
  <c r="AB238" i="17"/>
  <c r="AA238" i="17"/>
  <c r="Y238" i="17"/>
  <c r="AS238" i="17"/>
  <c r="AD238" i="17"/>
  <c r="AC238" i="17"/>
  <c r="Z238" i="17"/>
  <c r="AN238" i="17"/>
  <c r="AM238" i="17"/>
  <c r="AO238" i="17"/>
  <c r="AL238" i="17"/>
  <c r="AK238" i="17"/>
  <c r="AJ238" i="17"/>
  <c r="AI238" i="17"/>
  <c r="AH238" i="17"/>
  <c r="AG238" i="17"/>
  <c r="AP238" i="17"/>
  <c r="AF238" i="17"/>
  <c r="AE238" i="17"/>
  <c r="AO480" i="17"/>
  <c r="AN480" i="17"/>
  <c r="AM480" i="17"/>
  <c r="AL480" i="17"/>
  <c r="AI480" i="17"/>
  <c r="AH480" i="17"/>
  <c r="AK480" i="17"/>
  <c r="AE480" i="17"/>
  <c r="AC480" i="17"/>
  <c r="AB480" i="17"/>
  <c r="AJ480" i="17"/>
  <c r="AG480" i="17"/>
  <c r="AF480" i="17"/>
  <c r="AD480" i="17"/>
  <c r="AA480" i="17"/>
  <c r="Z480" i="17"/>
  <c r="AS480" i="17"/>
  <c r="BA480" i="17" s="1" a="1"/>
  <c r="BA480" i="17" s="1"/>
  <c r="Y480" i="17"/>
  <c r="AP480" i="17"/>
  <c r="AJ722" i="17"/>
  <c r="AI722" i="17"/>
  <c r="AF722" i="17"/>
  <c r="AP722" i="17"/>
  <c r="AO722" i="17"/>
  <c r="AN722" i="17"/>
  <c r="AM722" i="17"/>
  <c r="AK722" i="17"/>
  <c r="AH722" i="17"/>
  <c r="AA722" i="17"/>
  <c r="Z722" i="17"/>
  <c r="Y722" i="17"/>
  <c r="AG722" i="17"/>
  <c r="AE722" i="17"/>
  <c r="AB722" i="17"/>
  <c r="AL722" i="17"/>
  <c r="AC722" i="17"/>
  <c r="AS722" i="17"/>
  <c r="AD722" i="17"/>
  <c r="AA964" i="17"/>
  <c r="Z964" i="17"/>
  <c r="Y964" i="17"/>
  <c r="AK964" i="17"/>
  <c r="AO964" i="17"/>
  <c r="AS964" i="17"/>
  <c r="AP964" i="17"/>
  <c r="AN964" i="17"/>
  <c r="AL964" i="17"/>
  <c r="AJ964" i="17"/>
  <c r="AM964" i="17"/>
  <c r="AH964" i="17"/>
  <c r="AG964" i="17"/>
  <c r="AF964" i="17"/>
  <c r="AB964" i="17"/>
  <c r="AI964" i="17"/>
  <c r="AC964" i="17"/>
  <c r="AD964" i="17"/>
  <c r="AE964" i="17"/>
  <c r="AD151" i="17"/>
  <c r="AC151" i="17"/>
  <c r="AB151" i="17"/>
  <c r="AA151" i="17"/>
  <c r="AS151" i="17"/>
  <c r="AV151" i="17" s="1" a="1"/>
  <c r="AV151" i="17" s="1"/>
  <c r="AO151" i="17"/>
  <c r="AI151" i="17"/>
  <c r="AJ151" i="17"/>
  <c r="AH151" i="17"/>
  <c r="AG151" i="17"/>
  <c r="AF151" i="17"/>
  <c r="AE151" i="17"/>
  <c r="Z151" i="17"/>
  <c r="Y151" i="17"/>
  <c r="AP151" i="17"/>
  <c r="AL151" i="17"/>
  <c r="AK151" i="17"/>
  <c r="AN151" i="17"/>
  <c r="AM151" i="17"/>
  <c r="AN763" i="17"/>
  <c r="AM763" i="17"/>
  <c r="AJ763" i="17"/>
  <c r="Y763" i="17"/>
  <c r="AS763" i="17"/>
  <c r="BE763" i="17" s="1" a="1"/>
  <c r="BE763" i="17" s="1"/>
  <c r="AG763" i="17"/>
  <c r="AF763" i="17"/>
  <c r="AE763" i="17"/>
  <c r="AD763" i="17"/>
  <c r="AC763" i="17"/>
  <c r="AB763" i="17"/>
  <c r="AA763" i="17"/>
  <c r="Z763" i="17"/>
  <c r="AK763" i="17"/>
  <c r="AI763" i="17"/>
  <c r="AH763" i="17"/>
  <c r="AP763" i="17"/>
  <c r="AL763" i="17"/>
  <c r="AO763" i="17"/>
  <c r="AS230" i="17"/>
  <c r="AO230" i="17"/>
  <c r="AN230" i="17"/>
  <c r="AM230" i="17"/>
  <c r="AL230" i="17"/>
  <c r="AP230" i="17"/>
  <c r="AK230" i="17"/>
  <c r="AJ230" i="17"/>
  <c r="AI230" i="17"/>
  <c r="AG230" i="17"/>
  <c r="AF230" i="17"/>
  <c r="Z230" i="17"/>
  <c r="Y230" i="17"/>
  <c r="AH230" i="17"/>
  <c r="AE230" i="17"/>
  <c r="AB230" i="17"/>
  <c r="AA230" i="17"/>
  <c r="AD230" i="17"/>
  <c r="AC230" i="17"/>
  <c r="AG63" i="17"/>
  <c r="AF63" i="17"/>
  <c r="AB63" i="17"/>
  <c r="AA63" i="17"/>
  <c r="Z63" i="17"/>
  <c r="Y63" i="17"/>
  <c r="AL63" i="17"/>
  <c r="AK63" i="17"/>
  <c r="AJ63" i="17"/>
  <c r="AI63" i="17"/>
  <c r="AE63" i="17"/>
  <c r="AD63" i="17"/>
  <c r="AC63" i="17"/>
  <c r="AP63" i="17"/>
  <c r="AM63" i="17"/>
  <c r="AS63" i="17"/>
  <c r="AO63" i="17"/>
  <c r="AH63" i="17"/>
  <c r="AN63" i="17"/>
  <c r="AP101" i="17"/>
  <c r="AM101" i="17"/>
  <c r="AK101" i="17"/>
  <c r="AS101" i="17"/>
  <c r="BE101" i="17" s="1" a="1"/>
  <c r="BE101" i="17" s="1"/>
  <c r="AL101" i="17"/>
  <c r="AH101" i="17"/>
  <c r="AF101" i="17"/>
  <c r="AE101" i="17"/>
  <c r="AD101" i="17"/>
  <c r="AC101" i="17"/>
  <c r="AB101" i="17"/>
  <c r="Z101" i="17"/>
  <c r="Y101" i="17"/>
  <c r="AI101" i="17"/>
  <c r="AN101" i="17"/>
  <c r="AJ101" i="17"/>
  <c r="AG101" i="17"/>
  <c r="AA101" i="17"/>
  <c r="AO101" i="17"/>
  <c r="Y121" i="17"/>
  <c r="AS121" i="17"/>
  <c r="AV121" i="17" s="1" a="1"/>
  <c r="AV121" i="17" s="1"/>
  <c r="AO121" i="17"/>
  <c r="AI121" i="17"/>
  <c r="AN121" i="17"/>
  <c r="AL121" i="17"/>
  <c r="AH121" i="17"/>
  <c r="AE121" i="17"/>
  <c r="AA121" i="17"/>
  <c r="Z121" i="17"/>
  <c r="AC121" i="17"/>
  <c r="AM121" i="17"/>
  <c r="AK121" i="17"/>
  <c r="AJ121" i="17"/>
  <c r="AD121" i="17"/>
  <c r="AF121" i="17"/>
  <c r="AB121" i="17"/>
  <c r="AP121" i="17"/>
  <c r="AG121" i="17"/>
  <c r="AH366" i="17"/>
  <c r="AG366" i="17"/>
  <c r="AF366" i="17"/>
  <c r="AE366" i="17"/>
  <c r="AD366" i="17"/>
  <c r="AC366" i="17"/>
  <c r="AS366" i="17"/>
  <c r="AZ366" i="17" s="1" a="1"/>
  <c r="AZ366" i="17" s="1"/>
  <c r="AN366" i="17"/>
  <c r="AM366" i="17"/>
  <c r="AL366" i="17"/>
  <c r="AK366" i="17"/>
  <c r="AA366" i="17"/>
  <c r="Y366" i="17"/>
  <c r="AJ366" i="17"/>
  <c r="AI366" i="17"/>
  <c r="AP366" i="17"/>
  <c r="Z366" i="17"/>
  <c r="AO366" i="17"/>
  <c r="AB366" i="17"/>
  <c r="AM285" i="17"/>
  <c r="AL285" i="17"/>
  <c r="AK285" i="17"/>
  <c r="AJ285" i="17"/>
  <c r="AG285" i="17"/>
  <c r="AP285" i="17"/>
  <c r="AO285" i="17"/>
  <c r="AN285" i="17"/>
  <c r="AD285" i="17"/>
  <c r="Z285" i="17"/>
  <c r="AB285" i="17"/>
  <c r="AA285" i="17"/>
  <c r="Y285" i="17"/>
  <c r="AS285" i="17"/>
  <c r="AI285" i="17"/>
  <c r="AH285" i="17"/>
  <c r="AF285" i="17"/>
  <c r="AE285" i="17"/>
  <c r="AC285" i="17"/>
  <c r="AJ424" i="17"/>
  <c r="AI424" i="17"/>
  <c r="AH424" i="17"/>
  <c r="AD424" i="17"/>
  <c r="AE424" i="17"/>
  <c r="AC424" i="17"/>
  <c r="AB424" i="17"/>
  <c r="AA424" i="17"/>
  <c r="Z424" i="17"/>
  <c r="Y424" i="17"/>
  <c r="AP424" i="17"/>
  <c r="AL424" i="17"/>
  <c r="AS424" i="17"/>
  <c r="BD424" i="17" s="1" a="1"/>
  <c r="BD424" i="17" s="1"/>
  <c r="AM424" i="17"/>
  <c r="AK424" i="17"/>
  <c r="AG424" i="17"/>
  <c r="AF424" i="17"/>
  <c r="AO424" i="17"/>
  <c r="AN424" i="17"/>
  <c r="AE170" i="17"/>
  <c r="AM170" i="17"/>
  <c r="AL170" i="17"/>
  <c r="AK170" i="17"/>
  <c r="AJ170" i="17"/>
  <c r="AH170" i="17"/>
  <c r="AG170" i="17"/>
  <c r="AD170" i="17"/>
  <c r="AS170" i="17"/>
  <c r="AY170" i="17" s="1" a="1"/>
  <c r="AY170" i="17" s="1"/>
  <c r="AN170" i="17"/>
  <c r="AI170" i="17"/>
  <c r="AF170" i="17"/>
  <c r="AC170" i="17"/>
  <c r="AB170" i="17"/>
  <c r="Y170" i="17"/>
  <c r="AA170" i="17"/>
  <c r="Z170" i="17"/>
  <c r="AO170" i="17"/>
  <c r="AP170" i="17"/>
  <c r="AK1048" i="17"/>
  <c r="AF1048" i="17"/>
  <c r="AH1048" i="17"/>
  <c r="AG1048" i="17"/>
  <c r="AE1048" i="17"/>
  <c r="AJ1048" i="17"/>
  <c r="AI1048" i="17"/>
  <c r="AD1048" i="17"/>
  <c r="AB1048" i="17"/>
  <c r="Z1048" i="17"/>
  <c r="AS1048" i="17"/>
  <c r="AP1048" i="17"/>
  <c r="AL1048" i="17"/>
  <c r="AO1048" i="17"/>
  <c r="AM1048" i="17"/>
  <c r="AC1048" i="17"/>
  <c r="Y1048" i="17"/>
  <c r="AN1048" i="17"/>
  <c r="AA1048" i="17"/>
  <c r="AO812" i="17"/>
  <c r="AN812" i="17"/>
  <c r="AK812" i="17"/>
  <c r="AJ812" i="17"/>
  <c r="AI812" i="17"/>
  <c r="AH812" i="17"/>
  <c r="AF812" i="17"/>
  <c r="AS812" i="17"/>
  <c r="BD812" i="17" s="1" a="1"/>
  <c r="BD812" i="17" s="1"/>
  <c r="AP812" i="17"/>
  <c r="AC812" i="17"/>
  <c r="AB812" i="17"/>
  <c r="AA812" i="17"/>
  <c r="AL812" i="17"/>
  <c r="AG812" i="17"/>
  <c r="AE812" i="17"/>
  <c r="AD812" i="17"/>
  <c r="Z812" i="17"/>
  <c r="Y812" i="17"/>
  <c r="AM812" i="17"/>
  <c r="AL222" i="17"/>
  <c r="AK222" i="17"/>
  <c r="AI222" i="17"/>
  <c r="AH222" i="17"/>
  <c r="AG222" i="17"/>
  <c r="AF222" i="17"/>
  <c r="AS222" i="17"/>
  <c r="AV222" i="17" s="1" a="1"/>
  <c r="AV222" i="17" s="1"/>
  <c r="AP222" i="17"/>
  <c r="AO222" i="17"/>
  <c r="AC222" i="17"/>
  <c r="AB222" i="17"/>
  <c r="AN222" i="17"/>
  <c r="AM222" i="17"/>
  <c r="AD222" i="17"/>
  <c r="AA222" i="17"/>
  <c r="Z222" i="17"/>
  <c r="Y222" i="17"/>
  <c r="AJ222" i="17"/>
  <c r="AE222" i="17"/>
  <c r="AB1047" i="17"/>
  <c r="AN1047" i="17"/>
  <c r="AM1047" i="17"/>
  <c r="AL1047" i="17"/>
  <c r="AD1047" i="17"/>
  <c r="AC1047" i="17"/>
  <c r="AA1047" i="17"/>
  <c r="Y1047" i="17"/>
  <c r="AS1047" i="17"/>
  <c r="AP1047" i="17"/>
  <c r="AK1047" i="17"/>
  <c r="AG1047" i="17"/>
  <c r="AI1047" i="17"/>
  <c r="AH1047" i="17"/>
  <c r="AF1047" i="17"/>
  <c r="AO1047" i="17"/>
  <c r="AE1047" i="17"/>
  <c r="Z1047" i="17"/>
  <c r="AJ1047" i="17"/>
  <c r="Y1085" i="17"/>
  <c r="AN1085" i="17"/>
  <c r="AA1085" i="17"/>
  <c r="AO1085" i="17"/>
  <c r="AK1085" i="17"/>
  <c r="AH1085" i="17"/>
  <c r="AF1085" i="17"/>
  <c r="AS1085" i="17"/>
  <c r="AX1085" i="17" s="1" a="1"/>
  <c r="AX1085" i="17" s="1"/>
  <c r="AP1085" i="17"/>
  <c r="AJ1085" i="17"/>
  <c r="AI1085" i="17"/>
  <c r="AG1085" i="17"/>
  <c r="AD1085" i="17"/>
  <c r="AB1085" i="17"/>
  <c r="AC1085" i="17"/>
  <c r="AL1085" i="17"/>
  <c r="AM1085" i="17"/>
  <c r="Z1085" i="17"/>
  <c r="AE1085" i="17"/>
  <c r="AF630" i="17"/>
  <c r="AD630" i="17"/>
  <c r="AN630" i="17"/>
  <c r="AJ630" i="17"/>
  <c r="AI630" i="17"/>
  <c r="AH630" i="17"/>
  <c r="AG630" i="17"/>
  <c r="AE630" i="17"/>
  <c r="AB630" i="17"/>
  <c r="AA630" i="17"/>
  <c r="Z630" i="17"/>
  <c r="Y630" i="17"/>
  <c r="AP630" i="17"/>
  <c r="AO630" i="17"/>
  <c r="AM630" i="17"/>
  <c r="AL630" i="17"/>
  <c r="AK630" i="17"/>
  <c r="AC630" i="17"/>
  <c r="AS630" i="17"/>
  <c r="AL975" i="17"/>
  <c r="AK975" i="17"/>
  <c r="AJ975" i="17"/>
  <c r="AI975" i="17"/>
  <c r="AS975" i="17"/>
  <c r="AO975" i="17"/>
  <c r="AM975" i="17"/>
  <c r="AN975" i="17"/>
  <c r="AH975" i="17"/>
  <c r="AG975" i="17"/>
  <c r="AF975" i="17"/>
  <c r="AD975" i="17"/>
  <c r="AC975" i="17"/>
  <c r="AB975" i="17"/>
  <c r="AP975" i="17"/>
  <c r="AE975" i="17"/>
  <c r="AA975" i="17"/>
  <c r="Z975" i="17"/>
  <c r="Y975" i="17"/>
  <c r="AS520" i="17"/>
  <c r="AY520" i="17" s="1" a="1"/>
  <c r="AY520" i="17" s="1"/>
  <c r="AP520" i="17"/>
  <c r="AN520" i="17"/>
  <c r="AA520" i="17"/>
  <c r="Z520" i="17"/>
  <c r="Y520" i="17"/>
  <c r="AI520" i="17"/>
  <c r="AE520" i="17"/>
  <c r="AO520" i="17"/>
  <c r="AM520" i="17"/>
  <c r="AL520" i="17"/>
  <c r="AK520" i="17"/>
  <c r="AH520" i="17"/>
  <c r="AG520" i="17"/>
  <c r="AF520" i="17"/>
  <c r="AC520" i="17"/>
  <c r="AB520" i="17"/>
  <c r="AJ520" i="17"/>
  <c r="AD520" i="17"/>
  <c r="AA189" i="17"/>
  <c r="Z189" i="17"/>
  <c r="AP189" i="17"/>
  <c r="AJ189" i="17"/>
  <c r="AI189" i="17"/>
  <c r="AL189" i="17"/>
  <c r="AE189" i="17"/>
  <c r="AD189" i="17"/>
  <c r="AC189" i="17"/>
  <c r="AB189" i="17"/>
  <c r="Y189" i="17"/>
  <c r="AN189" i="17"/>
  <c r="AM189" i="17"/>
  <c r="AK189" i="17"/>
  <c r="AH189" i="17"/>
  <c r="AG189" i="17"/>
  <c r="AF189" i="17"/>
  <c r="AO189" i="17"/>
  <c r="AS189" i="17"/>
  <c r="AW189" i="17" s="1" a="1"/>
  <c r="AW189" i="17" s="1"/>
  <c r="Y179" i="17"/>
  <c r="AP179" i="17"/>
  <c r="AO179" i="17"/>
  <c r="AN179" i="17"/>
  <c r="AL179" i="17"/>
  <c r="AK179" i="17"/>
  <c r="AD179" i="17"/>
  <c r="AS179" i="17"/>
  <c r="BE179" i="17" s="1" a="1"/>
  <c r="BE179" i="17" s="1"/>
  <c r="AJ179" i="17"/>
  <c r="AC179" i="17"/>
  <c r="AM179" i="17"/>
  <c r="AI179" i="17"/>
  <c r="AH179" i="17"/>
  <c r="AG179" i="17"/>
  <c r="AF179" i="17"/>
  <c r="AE179" i="17"/>
  <c r="AB179" i="17"/>
  <c r="AA179" i="17"/>
  <c r="Z179" i="17"/>
  <c r="AJ6" i="17"/>
  <c r="AI6" i="17"/>
  <c r="AH6" i="17"/>
  <c r="AG6" i="17"/>
  <c r="AE6" i="17"/>
  <c r="AD6" i="17"/>
  <c r="AC6" i="17"/>
  <c r="AA6" i="17"/>
  <c r="Z6" i="17"/>
  <c r="Y6" i="17"/>
  <c r="AO6" i="17"/>
  <c r="AN6" i="17"/>
  <c r="AS6" i="17"/>
  <c r="AP6" i="17"/>
  <c r="AM6" i="17"/>
  <c r="AL6" i="17"/>
  <c r="AK6" i="17"/>
  <c r="AF6" i="17"/>
  <c r="AB6" i="17"/>
  <c r="AA322" i="17"/>
  <c r="AG322" i="17"/>
  <c r="AF322" i="17"/>
  <c r="AE322" i="17"/>
  <c r="AD322" i="17"/>
  <c r="AC322" i="17"/>
  <c r="Z322" i="17"/>
  <c r="AS322" i="17"/>
  <c r="AO322" i="17"/>
  <c r="AN322" i="17"/>
  <c r="AM322" i="17"/>
  <c r="AL322" i="17"/>
  <c r="AB322" i="17"/>
  <c r="AP322" i="17"/>
  <c r="AK322" i="17"/>
  <c r="AJ322" i="17"/>
  <c r="Y322" i="17"/>
  <c r="AI322" i="17"/>
  <c r="AH322" i="17"/>
  <c r="AC882" i="17"/>
  <c r="AB882" i="17"/>
  <c r="AA882" i="17"/>
  <c r="Z882" i="17"/>
  <c r="AJ882" i="17"/>
  <c r="AI882" i="17"/>
  <c r="AG882" i="17"/>
  <c r="AE882" i="17"/>
  <c r="AD882" i="17"/>
  <c r="AF882" i="17"/>
  <c r="AH882" i="17"/>
  <c r="Y882" i="17"/>
  <c r="AM882" i="17"/>
  <c r="AS882" i="17"/>
  <c r="AL882" i="17"/>
  <c r="AP882" i="17"/>
  <c r="AN882" i="17"/>
  <c r="AO882" i="17"/>
  <c r="AK882" i="17"/>
  <c r="AS213" i="17"/>
  <c r="AV213" i="17" s="1" a="1"/>
  <c r="AV213" i="17" s="1"/>
  <c r="AP213" i="17"/>
  <c r="AN213" i="17"/>
  <c r="AM213" i="17"/>
  <c r="Z213" i="17"/>
  <c r="Y213" i="17"/>
  <c r="AJ213" i="17"/>
  <c r="AI213" i="17"/>
  <c r="AG213" i="17"/>
  <c r="AF213" i="17"/>
  <c r="AE213" i="17"/>
  <c r="AD213" i="17"/>
  <c r="AC213" i="17"/>
  <c r="AB213" i="17"/>
  <c r="AA213" i="17"/>
  <c r="AO213" i="17"/>
  <c r="AL213" i="17"/>
  <c r="AK213" i="17"/>
  <c r="AH213" i="17"/>
  <c r="AC433" i="17"/>
  <c r="AB433" i="17"/>
  <c r="AA433" i="17"/>
  <c r="AM433" i="17"/>
  <c r="AL433" i="17"/>
  <c r="AK433" i="17"/>
  <c r="AJ433" i="17"/>
  <c r="AI433" i="17"/>
  <c r="AH433" i="17"/>
  <c r="AD433" i="17"/>
  <c r="Z433" i="17"/>
  <c r="Y433" i="17"/>
  <c r="AS433" i="17"/>
  <c r="AN433" i="17"/>
  <c r="AG433" i="17"/>
  <c r="AF433" i="17"/>
  <c r="AP433" i="17"/>
  <c r="AO433" i="17"/>
  <c r="AE433" i="17"/>
  <c r="AE129" i="17"/>
  <c r="AD129" i="17"/>
  <c r="AC129" i="17"/>
  <c r="AB129" i="17"/>
  <c r="AA129" i="17"/>
  <c r="Y129" i="17"/>
  <c r="AO129" i="17"/>
  <c r="AS129" i="17"/>
  <c r="AW129" i="17" s="1" a="1"/>
  <c r="AW129" i="17" s="1"/>
  <c r="AN129" i="17"/>
  <c r="AL129" i="17"/>
  <c r="AI129" i="17"/>
  <c r="AF129" i="17"/>
  <c r="AM129" i="17"/>
  <c r="AH129" i="17"/>
  <c r="AG129" i="17"/>
  <c r="Z129" i="17"/>
  <c r="AK129" i="17"/>
  <c r="AJ129" i="17"/>
  <c r="AP129" i="17"/>
  <c r="Z552" i="17"/>
  <c r="Y552" i="17"/>
  <c r="AS552" i="17"/>
  <c r="AV552" i="17" s="1" a="1"/>
  <c r="AV552" i="17" s="1"/>
  <c r="AP552" i="17"/>
  <c r="AL552" i="17"/>
  <c r="AI552" i="17"/>
  <c r="AH552" i="17"/>
  <c r="AE552" i="17"/>
  <c r="AO552" i="17"/>
  <c r="AK552" i="17"/>
  <c r="AJ552" i="17"/>
  <c r="AF552" i="17"/>
  <c r="AD552" i="17"/>
  <c r="AA552" i="17"/>
  <c r="AM552" i="17"/>
  <c r="AG552" i="17"/>
  <c r="AC552" i="17"/>
  <c r="AB552" i="17"/>
  <c r="AN552" i="17"/>
  <c r="AO113" i="17"/>
  <c r="AN113" i="17"/>
  <c r="AM113" i="17"/>
  <c r="AK113" i="17"/>
  <c r="AI113" i="17"/>
  <c r="AL113" i="17"/>
  <c r="AG113" i="17"/>
  <c r="AD113" i="17"/>
  <c r="AP113" i="17"/>
  <c r="AJ113" i="17"/>
  <c r="AH113" i="17"/>
  <c r="AF113" i="17"/>
  <c r="AE113" i="17"/>
  <c r="AB113" i="17"/>
  <c r="AA113" i="17"/>
  <c r="Z113" i="17"/>
  <c r="Y113" i="17"/>
  <c r="AC113" i="17"/>
  <c r="AS113" i="17"/>
  <c r="BD113" i="17" s="1" a="1"/>
  <c r="BD113" i="17" s="1"/>
  <c r="AA915" i="17"/>
  <c r="Y915" i="17"/>
  <c r="AN915" i="17"/>
  <c r="AM915" i="17"/>
  <c r="AL915" i="17"/>
  <c r="AK915" i="17"/>
  <c r="AI915" i="17"/>
  <c r="AJ915" i="17"/>
  <c r="AH915" i="17"/>
  <c r="AS915" i="17"/>
  <c r="AW915" i="17" s="1" a="1"/>
  <c r="AW915" i="17" s="1"/>
  <c r="AO915" i="17"/>
  <c r="AG915" i="17"/>
  <c r="AF915" i="17"/>
  <c r="AD915" i="17"/>
  <c r="AB915" i="17"/>
  <c r="AE915" i="17"/>
  <c r="AC915" i="17"/>
  <c r="AP915" i="17"/>
  <c r="Z915" i="17"/>
  <c r="AK460" i="17"/>
  <c r="AJ460" i="17"/>
  <c r="AI460" i="17"/>
  <c r="AE460" i="17"/>
  <c r="AD460" i="17"/>
  <c r="AP460" i="17"/>
  <c r="AO460" i="17"/>
  <c r="AN460" i="17"/>
  <c r="AM460" i="17"/>
  <c r="AL460" i="17"/>
  <c r="AH460" i="17"/>
  <c r="AB460" i="17"/>
  <c r="AS460" i="17"/>
  <c r="BD460" i="17" s="1" a="1"/>
  <c r="BD460" i="17" s="1"/>
  <c r="AG460" i="17"/>
  <c r="AF460" i="17"/>
  <c r="Z460" i="17"/>
  <c r="Y460" i="17"/>
  <c r="AC460" i="17"/>
  <c r="AA460" i="17"/>
  <c r="AH122" i="17"/>
  <c r="AG122" i="17"/>
  <c r="AF122" i="17"/>
  <c r="AE122" i="17"/>
  <c r="AD122" i="17"/>
  <c r="AB122" i="17"/>
  <c r="AS122" i="17"/>
  <c r="AY122" i="17" s="1" a="1"/>
  <c r="AY122" i="17" s="1"/>
  <c r="AI122" i="17"/>
  <c r="AC122" i="17"/>
  <c r="AA122" i="17"/>
  <c r="Y122" i="17"/>
  <c r="AN122" i="17"/>
  <c r="AM122" i="17"/>
  <c r="AL122" i="17"/>
  <c r="AK122" i="17"/>
  <c r="AJ122" i="17"/>
  <c r="AP122" i="17"/>
  <c r="AO122" i="17"/>
  <c r="Z122" i="17"/>
  <c r="AH344" i="17"/>
  <c r="AG344" i="17"/>
  <c r="AF344" i="17"/>
  <c r="AE344" i="17"/>
  <c r="AC344" i="17"/>
  <c r="AP344" i="17"/>
  <c r="AO344" i="17"/>
  <c r="AN344" i="17"/>
  <c r="AL344" i="17"/>
  <c r="AJ344" i="17"/>
  <c r="AA344" i="17"/>
  <c r="Z344" i="17"/>
  <c r="Y344" i="17"/>
  <c r="AK344" i="17"/>
  <c r="AB344" i="17"/>
  <c r="AS344" i="17"/>
  <c r="AM344" i="17"/>
  <c r="AI344" i="17"/>
  <c r="AD344" i="17"/>
  <c r="AS33" i="17"/>
  <c r="BE33" i="17" s="1" a="1"/>
  <c r="BE33" i="17" s="1"/>
  <c r="AP33" i="17"/>
  <c r="AO33" i="17"/>
  <c r="AN33" i="17"/>
  <c r="AL33" i="17"/>
  <c r="AM33" i="17"/>
  <c r="AJ33" i="17"/>
  <c r="AI33" i="17"/>
  <c r="AH33" i="17"/>
  <c r="AE33" i="17"/>
  <c r="AB33" i="17"/>
  <c r="AA33" i="17"/>
  <c r="AF33" i="17"/>
  <c r="AD33" i="17"/>
  <c r="AC33" i="17"/>
  <c r="Z33" i="17"/>
  <c r="Y33" i="17"/>
  <c r="AG33" i="17"/>
  <c r="AK33" i="17"/>
  <c r="AD346" i="17"/>
  <c r="AC346" i="17"/>
  <c r="AB346" i="17"/>
  <c r="AA346" i="17"/>
  <c r="Y346" i="17"/>
  <c r="AS346" i="17"/>
  <c r="AX346" i="17" s="1" a="1"/>
  <c r="AX346" i="17" s="1"/>
  <c r="AP346" i="17"/>
  <c r="AO346" i="17"/>
  <c r="AN346" i="17"/>
  <c r="AK346" i="17"/>
  <c r="AJ346" i="17"/>
  <c r="AH346" i="17"/>
  <c r="Z346" i="17"/>
  <c r="AM346" i="17"/>
  <c r="AL346" i="17"/>
  <c r="AI346" i="17"/>
  <c r="AG346" i="17"/>
  <c r="AF346" i="17"/>
  <c r="AE346" i="17"/>
  <c r="AA588" i="17"/>
  <c r="Z588" i="17"/>
  <c r="Y588" i="17"/>
  <c r="AG588" i="17"/>
  <c r="AF588" i="17"/>
  <c r="AE588" i="17"/>
  <c r="AD588" i="17"/>
  <c r="AC588" i="17"/>
  <c r="AB588" i="17"/>
  <c r="AL588" i="17"/>
  <c r="AJ588" i="17"/>
  <c r="AI588" i="17"/>
  <c r="AH588" i="17"/>
  <c r="AS588" i="17"/>
  <c r="AW588" i="17" s="1" a="1"/>
  <c r="AW588" i="17" s="1"/>
  <c r="AP588" i="17"/>
  <c r="AO588" i="17"/>
  <c r="AN588" i="17"/>
  <c r="AM588" i="17"/>
  <c r="AK588" i="17"/>
  <c r="AP830" i="17"/>
  <c r="AO830" i="17"/>
  <c r="AK830" i="17"/>
  <c r="AJ830" i="17"/>
  <c r="AC830" i="17"/>
  <c r="AB830" i="17"/>
  <c r="AA830" i="17"/>
  <c r="AE830" i="17"/>
  <c r="AD830" i="17"/>
  <c r="AI830" i="17"/>
  <c r="AH830" i="17"/>
  <c r="AG830" i="17"/>
  <c r="AF830" i="17"/>
  <c r="AS830" i="17"/>
  <c r="BE830" i="17" s="1" a="1"/>
  <c r="BE830" i="17" s="1"/>
  <c r="AM830" i="17"/>
  <c r="AL830" i="17"/>
  <c r="Y830" i="17"/>
  <c r="AN830" i="17"/>
  <c r="Z830" i="17"/>
  <c r="AN1072" i="17"/>
  <c r="AG1072" i="17"/>
  <c r="AO1072" i="17"/>
  <c r="AI1072" i="17"/>
  <c r="AF1072" i="17"/>
  <c r="AC1072" i="17"/>
  <c r="AA1072" i="17"/>
  <c r="Y1072" i="17"/>
  <c r="AS1072" i="17"/>
  <c r="AV1072" i="17" s="1" a="1"/>
  <c r="AV1072" i="17" s="1"/>
  <c r="AP1072" i="17"/>
  <c r="AL1072" i="17"/>
  <c r="AJ1072" i="17"/>
  <c r="AK1072" i="17"/>
  <c r="AH1072" i="17"/>
  <c r="AE1072" i="17"/>
  <c r="AD1072" i="17"/>
  <c r="AB1072" i="17"/>
  <c r="AM1072" i="17"/>
  <c r="Z1072" i="17"/>
  <c r="AB518" i="17"/>
  <c r="AA518" i="17"/>
  <c r="Z518" i="17"/>
  <c r="Y518" i="17"/>
  <c r="AS518" i="17"/>
  <c r="AN518" i="17"/>
  <c r="AM518" i="17"/>
  <c r="AL518" i="17"/>
  <c r="AK518" i="17"/>
  <c r="AH518" i="17"/>
  <c r="AG518" i="17"/>
  <c r="AF518" i="17"/>
  <c r="AP518" i="17"/>
  <c r="AJ518" i="17"/>
  <c r="AI518" i="17"/>
  <c r="AE518" i="17"/>
  <c r="AD518" i="17"/>
  <c r="AC518" i="17"/>
  <c r="AO518" i="17"/>
  <c r="AI760" i="17"/>
  <c r="AH760" i="17"/>
  <c r="AE760" i="17"/>
  <c r="AG760" i="17"/>
  <c r="AF760" i="17"/>
  <c r="AB760" i="17"/>
  <c r="Z760" i="17"/>
  <c r="AS760" i="17"/>
  <c r="BB760" i="17" s="1" a="1"/>
  <c r="BB760" i="17" s="1"/>
  <c r="AP760" i="17"/>
  <c r="AO760" i="17"/>
  <c r="AN760" i="17"/>
  <c r="AM760" i="17"/>
  <c r="AL760" i="17"/>
  <c r="AD760" i="17"/>
  <c r="AC760" i="17"/>
  <c r="Y760" i="17"/>
  <c r="AJ760" i="17"/>
  <c r="AK760" i="17"/>
  <c r="AA760" i="17"/>
  <c r="AA1002" i="17"/>
  <c r="Y1002" i="17"/>
  <c r="AL1002" i="17"/>
  <c r="AK1002" i="17"/>
  <c r="AJ1002" i="17"/>
  <c r="AI1002" i="17"/>
  <c r="AF1002" i="17"/>
  <c r="AP1002" i="17"/>
  <c r="AG1002" i="17"/>
  <c r="AO1002" i="17"/>
  <c r="AN1002" i="17"/>
  <c r="AM1002" i="17"/>
  <c r="AC1002" i="17"/>
  <c r="AS1002" i="17"/>
  <c r="AW1002" i="17" s="1" a="1"/>
  <c r="AW1002" i="17" s="1"/>
  <c r="AH1002" i="17"/>
  <c r="AE1002" i="17"/>
  <c r="AB1002" i="17"/>
  <c r="AD1002" i="17"/>
  <c r="Z1002" i="17"/>
  <c r="AJ589" i="17"/>
  <c r="AI589" i="17"/>
  <c r="AH589" i="17"/>
  <c r="AG589" i="17"/>
  <c r="AD589" i="17"/>
  <c r="AN589" i="17"/>
  <c r="AM589" i="17"/>
  <c r="AL589" i="17"/>
  <c r="AK589" i="17"/>
  <c r="AF589" i="17"/>
  <c r="AE589" i="17"/>
  <c r="AC589" i="17"/>
  <c r="AO589" i="17"/>
  <c r="AB589" i="17"/>
  <c r="AA589" i="17"/>
  <c r="Z589" i="17"/>
  <c r="Y589" i="17"/>
  <c r="AP589" i="17"/>
  <c r="AS589" i="17"/>
  <c r="BA589" i="17" s="1" a="1"/>
  <c r="BA589" i="17" s="1"/>
  <c r="AB92" i="17"/>
  <c r="AA92" i="17"/>
  <c r="AJ92" i="17"/>
  <c r="AI92" i="17"/>
  <c r="AH92" i="17"/>
  <c r="AF92" i="17"/>
  <c r="AD92" i="17"/>
  <c r="Y92" i="17"/>
  <c r="AL92" i="17"/>
  <c r="AK92" i="17"/>
  <c r="AG92" i="17"/>
  <c r="AE92" i="17"/>
  <c r="AC92" i="17"/>
  <c r="AN92" i="17"/>
  <c r="AS92" i="17"/>
  <c r="AP92" i="17"/>
  <c r="AO92" i="17"/>
  <c r="AM92" i="17"/>
  <c r="Z92" i="17"/>
  <c r="AF334" i="17"/>
  <c r="AE334" i="17"/>
  <c r="AD334" i="17"/>
  <c r="AA334" i="17"/>
  <c r="Y334" i="17"/>
  <c r="AS334" i="17"/>
  <c r="BC334" i="17" s="1" a="1"/>
  <c r="BC334" i="17" s="1"/>
  <c r="AP334" i="17"/>
  <c r="AO334" i="17"/>
  <c r="AN334" i="17"/>
  <c r="AL334" i="17"/>
  <c r="AI334" i="17"/>
  <c r="AH334" i="17"/>
  <c r="AG334" i="17"/>
  <c r="AC334" i="17"/>
  <c r="AM334" i="17"/>
  <c r="AK334" i="17"/>
  <c r="AJ334" i="17"/>
  <c r="AB334" i="17"/>
  <c r="Z334" i="17"/>
  <c r="AB576" i="17"/>
  <c r="AA576" i="17"/>
  <c r="Z576" i="17"/>
  <c r="AS576" i="17"/>
  <c r="BE576" i="17" s="1" a="1"/>
  <c r="BE576" i="17" s="1"/>
  <c r="AP576" i="17"/>
  <c r="AN576" i="17"/>
  <c r="AM576" i="17"/>
  <c r="AL576" i="17"/>
  <c r="AJ576" i="17"/>
  <c r="AI576" i="17"/>
  <c r="AG576" i="17"/>
  <c r="AF576" i="17"/>
  <c r="AE576" i="17"/>
  <c r="AO576" i="17"/>
  <c r="AK576" i="17"/>
  <c r="AC576" i="17"/>
  <c r="Y576" i="17"/>
  <c r="AD576" i="17"/>
  <c r="AH576" i="17"/>
  <c r="AO818" i="17"/>
  <c r="AN818" i="17"/>
  <c r="AK818" i="17"/>
  <c r="AJ818" i="17"/>
  <c r="AI818" i="17"/>
  <c r="AH818" i="17"/>
  <c r="AF818" i="17"/>
  <c r="AD818" i="17"/>
  <c r="AS818" i="17"/>
  <c r="BA818" i="17" s="1" a="1"/>
  <c r="BA818" i="17" s="1"/>
  <c r="AP818" i="17"/>
  <c r="AL818" i="17"/>
  <c r="Z818" i="17"/>
  <c r="Y818" i="17"/>
  <c r="AM818" i="17"/>
  <c r="AG818" i="17"/>
  <c r="AE818" i="17"/>
  <c r="AC818" i="17"/>
  <c r="AA818" i="17"/>
  <c r="AB818" i="17"/>
  <c r="AO1060" i="17"/>
  <c r="AF1060" i="17"/>
  <c r="AB1060" i="17"/>
  <c r="AL1060" i="17"/>
  <c r="AD1060" i="17"/>
  <c r="AC1060" i="17"/>
  <c r="AA1060" i="17"/>
  <c r="Y1060" i="17"/>
  <c r="AI1060" i="17"/>
  <c r="AH1060" i="17"/>
  <c r="AG1060" i="17"/>
  <c r="Z1060" i="17"/>
  <c r="AN1060" i="17"/>
  <c r="AE1060" i="17"/>
  <c r="AS1060" i="17"/>
  <c r="BA1060" i="17" s="1" a="1"/>
  <c r="BA1060" i="17" s="1"/>
  <c r="AJ1060" i="17"/>
  <c r="AM1060" i="17"/>
  <c r="AK1060" i="17"/>
  <c r="AP1060" i="17"/>
  <c r="AI154" i="17"/>
  <c r="AH154" i="17"/>
  <c r="AG154" i="17"/>
  <c r="AF154" i="17"/>
  <c r="AC154" i="17"/>
  <c r="AM154" i="17"/>
  <c r="AL154" i="17"/>
  <c r="AK154" i="17"/>
  <c r="AJ154" i="17"/>
  <c r="AE154" i="17"/>
  <c r="AB154" i="17"/>
  <c r="AD154" i="17"/>
  <c r="AA154" i="17"/>
  <c r="Z154" i="17"/>
  <c r="Y154" i="17"/>
  <c r="AS154" i="17"/>
  <c r="AP154" i="17"/>
  <c r="AO154" i="17"/>
  <c r="AN154" i="17"/>
  <c r="Z396" i="17"/>
  <c r="Y396" i="17"/>
  <c r="AP396" i="17"/>
  <c r="AJ396" i="17"/>
  <c r="AI396" i="17"/>
  <c r="AH396" i="17"/>
  <c r="AG396" i="17"/>
  <c r="AF396" i="17"/>
  <c r="AE396" i="17"/>
  <c r="AL396" i="17"/>
  <c r="AK396" i="17"/>
  <c r="AD396" i="17"/>
  <c r="AB396" i="17"/>
  <c r="AA396" i="17"/>
  <c r="AN396" i="17"/>
  <c r="AM396" i="17"/>
  <c r="AC396" i="17"/>
  <c r="AS396" i="17"/>
  <c r="AO396" i="17"/>
  <c r="AL638" i="17"/>
  <c r="AK638" i="17"/>
  <c r="AJ638" i="17"/>
  <c r="AI638" i="17"/>
  <c r="AH638" i="17"/>
  <c r="AF638" i="17"/>
  <c r="AE638" i="17"/>
  <c r="AC638" i="17"/>
  <c r="Y638" i="17"/>
  <c r="AS638" i="17"/>
  <c r="AO638" i="17"/>
  <c r="AP638" i="17"/>
  <c r="AN638" i="17"/>
  <c r="AM638" i="17"/>
  <c r="AD638" i="17"/>
  <c r="Z638" i="17"/>
  <c r="AB638" i="17"/>
  <c r="AA638" i="17"/>
  <c r="AG638" i="17"/>
  <c r="AG880" i="17"/>
  <c r="AF880" i="17"/>
  <c r="AE880" i="17"/>
  <c r="AD880" i="17"/>
  <c r="AB880" i="17"/>
  <c r="AS880" i="17"/>
  <c r="AO880" i="17"/>
  <c r="AN880" i="17"/>
  <c r="AK880" i="17"/>
  <c r="AJ880" i="17"/>
  <c r="AI880" i="17"/>
  <c r="AH880" i="17"/>
  <c r="AA880" i="17"/>
  <c r="AP880" i="17"/>
  <c r="AM880" i="17"/>
  <c r="AL880" i="17"/>
  <c r="AC880" i="17"/>
  <c r="Z880" i="17"/>
  <c r="Y880" i="17"/>
  <c r="AB1122" i="17"/>
  <c r="AK1122" i="17"/>
  <c r="AJ1122" i="17"/>
  <c r="AO1122" i="17"/>
  <c r="AI1122" i="17"/>
  <c r="AS1122" i="17"/>
  <c r="Y1122" i="17"/>
  <c r="AP1122" i="17"/>
  <c r="AN1122" i="17"/>
  <c r="AL1122" i="17"/>
  <c r="AH1122" i="17"/>
  <c r="AG1122" i="17"/>
  <c r="AA1122" i="17"/>
  <c r="AD1122" i="17"/>
  <c r="AC1122" i="17"/>
  <c r="AM1122" i="17"/>
  <c r="AF1122" i="17"/>
  <c r="AE1122" i="17"/>
  <c r="Z1122" i="17"/>
  <c r="AI207" i="17"/>
  <c r="AH207" i="17"/>
  <c r="AF207" i="17"/>
  <c r="AD207" i="17"/>
  <c r="AC207" i="17"/>
  <c r="AP207" i="17"/>
  <c r="AJ207" i="17"/>
  <c r="AG207" i="17"/>
  <c r="AE207" i="17"/>
  <c r="AB207" i="17"/>
  <c r="AA207" i="17"/>
  <c r="Z207" i="17"/>
  <c r="Y207" i="17"/>
  <c r="AO207" i="17"/>
  <c r="AN207" i="17"/>
  <c r="AS207" i="17"/>
  <c r="AM207" i="17"/>
  <c r="AL207" i="17"/>
  <c r="AK207" i="17"/>
  <c r="AO449" i="17"/>
  <c r="AN449" i="17"/>
  <c r="AM449" i="17"/>
  <c r="AL449" i="17"/>
  <c r="AK449" i="17"/>
  <c r="AJ449" i="17"/>
  <c r="AI449" i="17"/>
  <c r="AE449" i="17"/>
  <c r="AA449" i="17"/>
  <c r="AP449" i="17"/>
  <c r="AH449" i="17"/>
  <c r="AG449" i="17"/>
  <c r="AF449" i="17"/>
  <c r="AD449" i="17"/>
  <c r="Z449" i="17"/>
  <c r="Y449" i="17"/>
  <c r="AC449" i="17"/>
  <c r="AB449" i="17"/>
  <c r="AS449" i="17"/>
  <c r="AC691" i="17"/>
  <c r="Z691" i="17"/>
  <c r="AH691" i="17"/>
  <c r="AG691" i="17"/>
  <c r="AF691" i="17"/>
  <c r="AD691" i="17"/>
  <c r="Y691" i="17"/>
  <c r="AP691" i="17"/>
  <c r="AO691" i="17"/>
  <c r="AN691" i="17"/>
  <c r="AM691" i="17"/>
  <c r="AL691" i="17"/>
  <c r="AK691" i="17"/>
  <c r="AI691" i="17"/>
  <c r="AE691" i="17"/>
  <c r="AB691" i="17"/>
  <c r="AA691" i="17"/>
  <c r="AS691" i="17"/>
  <c r="AX691" i="17" s="1" a="1"/>
  <c r="AX691" i="17" s="1"/>
  <c r="AJ691" i="17"/>
  <c r="AD933" i="17"/>
  <c r="AC933" i="17"/>
  <c r="Z933" i="17"/>
  <c r="AH933" i="17"/>
  <c r="AF933" i="17"/>
  <c r="AE933" i="17"/>
  <c r="AG933" i="17"/>
  <c r="AB933" i="17"/>
  <c r="AA933" i="17"/>
  <c r="Y933" i="17"/>
  <c r="AM933" i="17"/>
  <c r="AL933" i="17"/>
  <c r="AJ933" i="17"/>
  <c r="AS933" i="17"/>
  <c r="AX933" i="17" s="1" a="1"/>
  <c r="AX933" i="17" s="1"/>
  <c r="AP933" i="17"/>
  <c r="AN933" i="17"/>
  <c r="AI933" i="17"/>
  <c r="AK933" i="17"/>
  <c r="AO933" i="17"/>
  <c r="AH49" i="17"/>
  <c r="AG49" i="17"/>
  <c r="AF49" i="17"/>
  <c r="AE49" i="17"/>
  <c r="AD49" i="17"/>
  <c r="AB49" i="17"/>
  <c r="AC49" i="17"/>
  <c r="AA49" i="17"/>
  <c r="Z49" i="17"/>
  <c r="Y49" i="17"/>
  <c r="AP49" i="17"/>
  <c r="AM49" i="17"/>
  <c r="AL49" i="17"/>
  <c r="AI49" i="17"/>
  <c r="AS49" i="17"/>
  <c r="AZ49" i="17" s="1" a="1"/>
  <c r="AZ49" i="17" s="1"/>
  <c r="AO49" i="17"/>
  <c r="AN49" i="17"/>
  <c r="AK49" i="17"/>
  <c r="AJ49" i="17"/>
  <c r="AA291" i="17"/>
  <c r="Z291" i="17"/>
  <c r="Y291" i="17"/>
  <c r="AP291" i="17"/>
  <c r="AO291" i="17"/>
  <c r="AN291" i="17"/>
  <c r="AM291" i="17"/>
  <c r="AH291" i="17"/>
  <c r="AD291" i="17"/>
  <c r="AC291" i="17"/>
  <c r="AE291" i="17"/>
  <c r="AB291" i="17"/>
  <c r="AL291" i="17"/>
  <c r="AK291" i="17"/>
  <c r="AJ291" i="17"/>
  <c r="AI291" i="17"/>
  <c r="AG291" i="17"/>
  <c r="AS291" i="17"/>
  <c r="BD291" i="17" s="1" a="1"/>
  <c r="BD291" i="17" s="1"/>
  <c r="AF291" i="17"/>
  <c r="AE533" i="17"/>
  <c r="AD533" i="17"/>
  <c r="AC533" i="17"/>
  <c r="AB533" i="17"/>
  <c r="AA533" i="17"/>
  <c r="Z533" i="17"/>
  <c r="Y533" i="17"/>
  <c r="AS533" i="17"/>
  <c r="AX533" i="17" s="1" a="1"/>
  <c r="AX533" i="17" s="1"/>
  <c r="AK533" i="17"/>
  <c r="AJ533" i="17"/>
  <c r="AG533" i="17"/>
  <c r="AP533" i="17"/>
  <c r="AO533" i="17"/>
  <c r="AN533" i="17"/>
  <c r="AM533" i="17"/>
  <c r="AL533" i="17"/>
  <c r="AI533" i="17"/>
  <c r="AF533" i="17"/>
  <c r="AH533" i="17"/>
  <c r="AL775" i="17"/>
  <c r="AK775" i="17"/>
  <c r="AH775" i="17"/>
  <c r="AF775" i="17"/>
  <c r="AP775" i="17"/>
  <c r="AN775" i="17"/>
  <c r="AI775" i="17"/>
  <c r="AS775" i="17"/>
  <c r="AW775" i="17" s="1" a="1"/>
  <c r="AW775" i="17" s="1"/>
  <c r="AO775" i="17"/>
  <c r="AM775" i="17"/>
  <c r="AJ775" i="17"/>
  <c r="AG775" i="17"/>
  <c r="AE775" i="17"/>
  <c r="AD775" i="17"/>
  <c r="AB775" i="17"/>
  <c r="AC775" i="17"/>
  <c r="Y775" i="17"/>
  <c r="AA775" i="17"/>
  <c r="Z775" i="17"/>
  <c r="AS1017" i="17"/>
  <c r="Y1017" i="17"/>
  <c r="AM1017" i="17"/>
  <c r="AL1017" i="17"/>
  <c r="AK1017" i="17"/>
  <c r="AI1017" i="17"/>
  <c r="AJ1017" i="17"/>
  <c r="AH1017" i="17"/>
  <c r="Z1017" i="17"/>
  <c r="AB1017" i="17"/>
  <c r="AA1017" i="17"/>
  <c r="AO1017" i="17"/>
  <c r="AN1017" i="17"/>
  <c r="AG1017" i="17"/>
  <c r="AC1017" i="17"/>
  <c r="AP1017" i="17"/>
  <c r="AF1017" i="17"/>
  <c r="AD1017" i="17"/>
  <c r="AE1017" i="17"/>
  <c r="AE1000" i="17"/>
  <c r="AI1000" i="17"/>
  <c r="AH1000" i="17"/>
  <c r="AG1000" i="17"/>
  <c r="AF1000" i="17"/>
  <c r="AB1000" i="17"/>
  <c r="AL1000" i="17"/>
  <c r="AK1000" i="17"/>
  <c r="AJ1000" i="17"/>
  <c r="AC1000" i="17"/>
  <c r="AA1000" i="17"/>
  <c r="Z1000" i="17"/>
  <c r="AP1000" i="17"/>
  <c r="AS1000" i="17"/>
  <c r="BB1000" i="17" s="1" a="1"/>
  <c r="BB1000" i="17" s="1"/>
  <c r="AO1000" i="17"/>
  <c r="AN1000" i="17"/>
  <c r="AM1000" i="17"/>
  <c r="Y1000" i="17"/>
  <c r="AD1000" i="17"/>
  <c r="AC146" i="17"/>
  <c r="AB146" i="17"/>
  <c r="AA146" i="17"/>
  <c r="Z146" i="17"/>
  <c r="AS146" i="17"/>
  <c r="AW146" i="17" s="1" a="1"/>
  <c r="AW146" i="17" s="1"/>
  <c r="AP146" i="17"/>
  <c r="AJ146" i="17"/>
  <c r="AI146" i="17"/>
  <c r="AH146" i="17"/>
  <c r="AG146" i="17"/>
  <c r="AF146" i="17"/>
  <c r="AE146" i="17"/>
  <c r="Y146" i="17"/>
  <c r="AO146" i="17"/>
  <c r="AN146" i="17"/>
  <c r="AM146" i="17"/>
  <c r="AK146" i="17"/>
  <c r="AD146" i="17"/>
  <c r="AL146" i="17"/>
  <c r="AN210" i="17"/>
  <c r="AM210" i="17"/>
  <c r="AK210" i="17"/>
  <c r="AI210" i="17"/>
  <c r="AH210" i="17"/>
  <c r="AJ210" i="17"/>
  <c r="AG210" i="17"/>
  <c r="AF210" i="17"/>
  <c r="AE210" i="17"/>
  <c r="AC210" i="17"/>
  <c r="AB210" i="17"/>
  <c r="AS210" i="17"/>
  <c r="AL210" i="17"/>
  <c r="AD210" i="17"/>
  <c r="AA210" i="17"/>
  <c r="Z210" i="17"/>
  <c r="AP210" i="17"/>
  <c r="AO210" i="17"/>
  <c r="Y210" i="17"/>
  <c r="AN648" i="17"/>
  <c r="AM648" i="17"/>
  <c r="AL648" i="17"/>
  <c r="AK648" i="17"/>
  <c r="AJ648" i="17"/>
  <c r="AH648" i="17"/>
  <c r="AS648" i="17"/>
  <c r="AX648" i="17" s="1" a="1"/>
  <c r="AX648" i="17" s="1"/>
  <c r="AI648" i="17"/>
  <c r="AA648" i="17"/>
  <c r="AG648" i="17"/>
  <c r="AD648" i="17"/>
  <c r="AP648" i="17"/>
  <c r="AE648" i="17"/>
  <c r="AC648" i="17"/>
  <c r="AB648" i="17"/>
  <c r="Z648" i="17"/>
  <c r="AO648" i="17"/>
  <c r="AF648" i="17"/>
  <c r="Y648" i="17"/>
  <c r="AE1093" i="17"/>
  <c r="AC1093" i="17"/>
  <c r="AB1093" i="17"/>
  <c r="AP1093" i="17"/>
  <c r="AL1093" i="17"/>
  <c r="AN1093" i="17"/>
  <c r="AM1093" i="17"/>
  <c r="AI1093" i="17"/>
  <c r="AG1093" i="17"/>
  <c r="AO1093" i="17"/>
  <c r="AK1093" i="17"/>
  <c r="AJ1093" i="17"/>
  <c r="AF1093" i="17"/>
  <c r="AA1093" i="17"/>
  <c r="Z1093" i="17"/>
  <c r="Y1093" i="17"/>
  <c r="AD1093" i="17"/>
  <c r="AS1093" i="17"/>
  <c r="AH1093" i="17"/>
  <c r="AA211" i="17"/>
  <c r="Z211" i="17"/>
  <c r="AS211" i="17"/>
  <c r="AX211" i="17" s="1" a="1"/>
  <c r="AX211" i="17" s="1"/>
  <c r="AM211" i="17"/>
  <c r="AL211" i="17"/>
  <c r="AK211" i="17"/>
  <c r="AJ211" i="17"/>
  <c r="AH211" i="17"/>
  <c r="AG211" i="17"/>
  <c r="Y211" i="17"/>
  <c r="AO211" i="17"/>
  <c r="AN211" i="17"/>
  <c r="AI211" i="17"/>
  <c r="AF211" i="17"/>
  <c r="AD211" i="17"/>
  <c r="AP211" i="17"/>
  <c r="AB211" i="17"/>
  <c r="AE211" i="17"/>
  <c r="AC211" i="17"/>
  <c r="AI265" i="17"/>
  <c r="AH265" i="17"/>
  <c r="AG265" i="17"/>
  <c r="AF265" i="17"/>
  <c r="AC265" i="17"/>
  <c r="Y265" i="17"/>
  <c r="AS265" i="17"/>
  <c r="AZ265" i="17" s="1" a="1"/>
  <c r="AZ265" i="17" s="1"/>
  <c r="AP265" i="17"/>
  <c r="AO265" i="17"/>
  <c r="AL265" i="17"/>
  <c r="AK265" i="17"/>
  <c r="AJ265" i="17"/>
  <c r="AE265" i="17"/>
  <c r="AD265" i="17"/>
  <c r="Z265" i="17"/>
  <c r="AA265" i="17"/>
  <c r="AB265" i="17"/>
  <c r="AN265" i="17"/>
  <c r="AM265" i="17"/>
  <c r="AN157" i="17"/>
  <c r="AM157" i="17"/>
  <c r="AL157" i="17"/>
  <c r="AK157" i="17"/>
  <c r="AH157" i="17"/>
  <c r="Z157" i="17"/>
  <c r="Y157" i="17"/>
  <c r="AO157" i="17"/>
  <c r="AP157" i="17"/>
  <c r="AJ157" i="17"/>
  <c r="AI157" i="17"/>
  <c r="AG157" i="17"/>
  <c r="AF157" i="17"/>
  <c r="AE157" i="17"/>
  <c r="AB157" i="17"/>
  <c r="AA157" i="17"/>
  <c r="AD157" i="17"/>
  <c r="AC157" i="17"/>
  <c r="AS157" i="17"/>
  <c r="AN956" i="17"/>
  <c r="Z956" i="17"/>
  <c r="Y956" i="17"/>
  <c r="AB956" i="17"/>
  <c r="AG956" i="17"/>
  <c r="AF956" i="17"/>
  <c r="AE956" i="17"/>
  <c r="AD956" i="17"/>
  <c r="AA956" i="17"/>
  <c r="AO956" i="17"/>
  <c r="AM956" i="17"/>
  <c r="AK956" i="17"/>
  <c r="AH956" i="17"/>
  <c r="AC956" i="17"/>
  <c r="AP956" i="17"/>
  <c r="AJ956" i="17"/>
  <c r="AI956" i="17"/>
  <c r="AS956" i="17"/>
  <c r="AZ956" i="17" s="1" a="1"/>
  <c r="AZ956" i="17" s="1"/>
  <c r="AL956" i="17"/>
  <c r="AN785" i="17"/>
  <c r="AM785" i="17"/>
  <c r="AJ785" i="17"/>
  <c r="AH785" i="17"/>
  <c r="AA785" i="17"/>
  <c r="Z785" i="17"/>
  <c r="AS785" i="17"/>
  <c r="AP785" i="17"/>
  <c r="AE785" i="17"/>
  <c r="AD785" i="17"/>
  <c r="AC785" i="17"/>
  <c r="AB785" i="17"/>
  <c r="Y785" i="17"/>
  <c r="AO785" i="17"/>
  <c r="AI785" i="17"/>
  <c r="AL785" i="17"/>
  <c r="AK785" i="17"/>
  <c r="AG785" i="17"/>
  <c r="AF785" i="17"/>
  <c r="AE58" i="17"/>
  <c r="AB58" i="17"/>
  <c r="AA58" i="17"/>
  <c r="Z58" i="17"/>
  <c r="Y58" i="17"/>
  <c r="AS58" i="17"/>
  <c r="AV58" i="17" s="1" a="1"/>
  <c r="AV58" i="17" s="1"/>
  <c r="AP58" i="17"/>
  <c r="AO58" i="17"/>
  <c r="AN58" i="17"/>
  <c r="AK58" i="17"/>
  <c r="AH58" i="17"/>
  <c r="AG58" i="17"/>
  <c r="AC58" i="17"/>
  <c r="AM58" i="17"/>
  <c r="AL58" i="17"/>
  <c r="AJ58" i="17"/>
  <c r="AI58" i="17"/>
  <c r="AF58" i="17"/>
  <c r="AD58" i="17"/>
  <c r="AS901" i="17"/>
  <c r="BE901" i="17" s="1" a="1"/>
  <c r="BE901" i="17" s="1"/>
  <c r="AO901" i="17"/>
  <c r="AL901" i="17"/>
  <c r="AK901" i="17"/>
  <c r="AI901" i="17"/>
  <c r="AF901" i="17"/>
  <c r="AE901" i="17"/>
  <c r="AP901" i="17"/>
  <c r="AN901" i="17"/>
  <c r="AJ901" i="17"/>
  <c r="AG901" i="17"/>
  <c r="AD901" i="17"/>
  <c r="AC901" i="17"/>
  <c r="AA901" i="17"/>
  <c r="Y901" i="17"/>
  <c r="AM901" i="17"/>
  <c r="AH901" i="17"/>
  <c r="AB901" i="17"/>
  <c r="Z901" i="17"/>
  <c r="BM1302" i="17" a="1"/>
  <c r="BM1302" i="17" s="1"/>
  <c r="AS607" i="17"/>
  <c r="AP607" i="17"/>
  <c r="AO607" i="17"/>
  <c r="AL607" i="17"/>
  <c r="AN607" i="17"/>
  <c r="AG607" i="17"/>
  <c r="AB607" i="17"/>
  <c r="Y607" i="17"/>
  <c r="AF607" i="17"/>
  <c r="AE607" i="17"/>
  <c r="AD607" i="17"/>
  <c r="AC607" i="17"/>
  <c r="AA607" i="17"/>
  <c r="Z607" i="17"/>
  <c r="AM607" i="17"/>
  <c r="AK607" i="17"/>
  <c r="AJ607" i="17"/>
  <c r="AI607" i="17"/>
  <c r="AH607" i="17"/>
  <c r="AG219" i="17"/>
  <c r="AF219" i="17"/>
  <c r="AD219" i="17"/>
  <c r="AB219" i="17"/>
  <c r="AA219" i="17"/>
  <c r="AM219" i="17"/>
  <c r="AL219" i="17"/>
  <c r="AC219" i="17"/>
  <c r="Z219" i="17"/>
  <c r="Y219" i="17"/>
  <c r="AS219" i="17"/>
  <c r="AP219" i="17"/>
  <c r="AK219" i="17"/>
  <c r="AJ219" i="17"/>
  <c r="AO219" i="17"/>
  <c r="AN219" i="17"/>
  <c r="AI219" i="17"/>
  <c r="AH219" i="17"/>
  <c r="AE219" i="17"/>
  <c r="AN497" i="17"/>
  <c r="AM497" i="17"/>
  <c r="AL497" i="17"/>
  <c r="AK497" i="17"/>
  <c r="AH497" i="17"/>
  <c r="AG497" i="17"/>
  <c r="AS497" i="17"/>
  <c r="BE497" i="17" s="1" a="1"/>
  <c r="BE497" i="17" s="1"/>
  <c r="AP497" i="17"/>
  <c r="AO497" i="17"/>
  <c r="AJ497" i="17"/>
  <c r="AI497" i="17"/>
  <c r="AF497" i="17"/>
  <c r="AD497" i="17"/>
  <c r="AC497" i="17"/>
  <c r="AB497" i="17"/>
  <c r="Z497" i="17"/>
  <c r="Y497" i="17"/>
  <c r="AE497" i="17"/>
  <c r="AA497" i="17"/>
  <c r="AD174" i="17"/>
  <c r="AC174" i="17"/>
  <c r="AB174" i="17"/>
  <c r="AA174" i="17"/>
  <c r="Y174" i="17"/>
  <c r="AP174" i="17"/>
  <c r="AO174" i="17"/>
  <c r="AN174" i="17"/>
  <c r="AM174" i="17"/>
  <c r="AL174" i="17"/>
  <c r="AJ174" i="17"/>
  <c r="Z174" i="17"/>
  <c r="AS174" i="17"/>
  <c r="AZ174" i="17" s="1" a="1"/>
  <c r="AZ174" i="17" s="1"/>
  <c r="AH174" i="17"/>
  <c r="AG174" i="17"/>
  <c r="AF174" i="17"/>
  <c r="AE174" i="17"/>
  <c r="AK174" i="17"/>
  <c r="AI174" i="17"/>
  <c r="AM802" i="17"/>
  <c r="AL802" i="17"/>
  <c r="AI802" i="17"/>
  <c r="AG802" i="17"/>
  <c r="AP802" i="17"/>
  <c r="AO802" i="17"/>
  <c r="AJ802" i="17"/>
  <c r="AH802" i="17"/>
  <c r="AF802" i="17"/>
  <c r="AE802" i="17"/>
  <c r="AD802" i="17"/>
  <c r="AC802" i="17"/>
  <c r="AA802" i="17"/>
  <c r="AS802" i="17"/>
  <c r="BA802" i="17" s="1" a="1"/>
  <c r="BA802" i="17" s="1"/>
  <c r="AN802" i="17"/>
  <c r="Z802" i="17"/>
  <c r="Y802" i="17"/>
  <c r="AB802" i="17"/>
  <c r="AK802" i="17"/>
  <c r="BC859" i="17" a="1"/>
  <c r="BC859" i="17" s="1"/>
  <c r="AO193" i="17"/>
  <c r="AN193" i="17"/>
  <c r="AL193" i="17"/>
  <c r="AM193" i="17"/>
  <c r="AK193" i="17"/>
  <c r="AJ193" i="17"/>
  <c r="AI193" i="17"/>
  <c r="AG193" i="17"/>
  <c r="AF193" i="17"/>
  <c r="Z193" i="17"/>
  <c r="Y193" i="17"/>
  <c r="AP193" i="17"/>
  <c r="AE193" i="17"/>
  <c r="AA193" i="17"/>
  <c r="AB193" i="17"/>
  <c r="AS193" i="17"/>
  <c r="AW193" i="17" s="1" a="1"/>
  <c r="AW193" i="17" s="1"/>
  <c r="AD193" i="17"/>
  <c r="AH193" i="17"/>
  <c r="AC193" i="17"/>
  <c r="AM859" i="17"/>
  <c r="AL859" i="17"/>
  <c r="AJ859" i="17"/>
  <c r="AH859" i="17"/>
  <c r="AG859" i="17"/>
  <c r="AD859" i="17"/>
  <c r="AC859" i="17"/>
  <c r="AB859" i="17"/>
  <c r="AA859" i="17"/>
  <c r="Y859" i="17"/>
  <c r="AS859" i="17"/>
  <c r="BB859" i="17" s="1" a="1"/>
  <c r="BB859" i="17" s="1"/>
  <c r="AP859" i="17"/>
  <c r="AN859" i="17"/>
  <c r="AK859" i="17"/>
  <c r="AE859" i="17"/>
  <c r="AO859" i="17"/>
  <c r="AI859" i="17"/>
  <c r="AF859" i="17"/>
  <c r="Z859" i="17"/>
  <c r="AD124" i="17"/>
  <c r="AC124" i="17"/>
  <c r="AB124" i="17"/>
  <c r="AA124" i="17"/>
  <c r="Z124" i="17"/>
  <c r="AN124" i="17"/>
  <c r="AG124" i="17"/>
  <c r="AF124" i="17"/>
  <c r="AE124" i="17"/>
  <c r="AS124" i="17"/>
  <c r="BD124" i="17" s="1" a="1"/>
  <c r="BD124" i="17" s="1"/>
  <c r="AM124" i="17"/>
  <c r="AL124" i="17"/>
  <c r="AI124" i="17"/>
  <c r="AJ124" i="17"/>
  <c r="AH124" i="17"/>
  <c r="Y124" i="17"/>
  <c r="AK124" i="17"/>
  <c r="AP124" i="17"/>
  <c r="AO124" i="17"/>
  <c r="AA703" i="17"/>
  <c r="Z703" i="17"/>
  <c r="Y703" i="17"/>
  <c r="AS703" i="17"/>
  <c r="AF703" i="17"/>
  <c r="AE703" i="17"/>
  <c r="AD703" i="17"/>
  <c r="AB703" i="17"/>
  <c r="AO703" i="17"/>
  <c r="AN703" i="17"/>
  <c r="AM703" i="17"/>
  <c r="AL703" i="17"/>
  <c r="AK703" i="17"/>
  <c r="AJ703" i="17"/>
  <c r="AI703" i="17"/>
  <c r="AG703" i="17"/>
  <c r="AC703" i="17"/>
  <c r="AP703" i="17"/>
  <c r="AH703" i="17"/>
  <c r="AH662" i="17"/>
  <c r="AG662" i="17"/>
  <c r="AF662" i="17"/>
  <c r="AE662" i="17"/>
  <c r="AD662" i="17"/>
  <c r="AB662" i="17"/>
  <c r="AM662" i="17"/>
  <c r="AK662" i="17"/>
  <c r="AJ662" i="17"/>
  <c r="Z662" i="17"/>
  <c r="AS662" i="17"/>
  <c r="AX662" i="17" s="1" a="1"/>
  <c r="AX662" i="17" s="1"/>
  <c r="AP662" i="17"/>
  <c r="AO662" i="17"/>
  <c r="AN662" i="17"/>
  <c r="AL662" i="17"/>
  <c r="AI662" i="17"/>
  <c r="AC662" i="17"/>
  <c r="AA662" i="17"/>
  <c r="Y662" i="17"/>
  <c r="AN108" i="17"/>
  <c r="AM108" i="17"/>
  <c r="AL108" i="17"/>
  <c r="AJ108" i="17"/>
  <c r="AH108" i="17"/>
  <c r="AK108" i="17"/>
  <c r="AF108" i="17"/>
  <c r="AG108" i="17"/>
  <c r="AE108" i="17"/>
  <c r="AD108" i="17"/>
  <c r="AC108" i="17"/>
  <c r="AB108" i="17"/>
  <c r="Z108" i="17"/>
  <c r="Y108" i="17"/>
  <c r="AO108" i="17"/>
  <c r="AP108" i="17"/>
  <c r="AA108" i="17"/>
  <c r="AS108" i="17"/>
  <c r="BC108" i="17" s="1" a="1"/>
  <c r="BC108" i="17" s="1"/>
  <c r="AI108" i="17"/>
  <c r="AM909" i="17"/>
  <c r="AH909" i="17"/>
  <c r="AG909" i="17"/>
  <c r="AF909" i="17"/>
  <c r="AE909" i="17"/>
  <c r="AC909" i="17"/>
  <c r="AB909" i="17"/>
  <c r="AA909" i="17"/>
  <c r="Y909" i="17"/>
  <c r="AS909" i="17"/>
  <c r="BB909" i="17" s="1" a="1"/>
  <c r="BB909" i="17" s="1"/>
  <c r="AP909" i="17"/>
  <c r="AD909" i="17"/>
  <c r="AL909" i="17"/>
  <c r="AK909" i="17"/>
  <c r="Z909" i="17"/>
  <c r="AO909" i="17"/>
  <c r="AN909" i="17"/>
  <c r="AJ909" i="17"/>
  <c r="AI909" i="17"/>
  <c r="AP505" i="17"/>
  <c r="AO505" i="17"/>
  <c r="AN505" i="17"/>
  <c r="AK505" i="17"/>
  <c r="AF505" i="17"/>
  <c r="AE505" i="17"/>
  <c r="AD505" i="17"/>
  <c r="AC505" i="17"/>
  <c r="Z505" i="17"/>
  <c r="Y505" i="17"/>
  <c r="AG505" i="17"/>
  <c r="AB505" i="17"/>
  <c r="AA505" i="17"/>
  <c r="AS505" i="17"/>
  <c r="AM505" i="17"/>
  <c r="AJ505" i="17"/>
  <c r="AI505" i="17"/>
  <c r="AH505" i="17"/>
  <c r="AL505" i="17"/>
  <c r="AG117" i="17"/>
  <c r="AF117" i="17"/>
  <c r="AE117" i="17"/>
  <c r="AC117" i="17"/>
  <c r="AA117" i="17"/>
  <c r="AM117" i="17"/>
  <c r="AL117" i="17"/>
  <c r="AK117" i="17"/>
  <c r="AI117" i="17"/>
  <c r="AD117" i="17"/>
  <c r="Y117" i="17"/>
  <c r="AS117" i="17"/>
  <c r="BE117" i="17" s="1" a="1"/>
  <c r="BE117" i="17" s="1"/>
  <c r="AP117" i="17"/>
  <c r="AO117" i="17"/>
  <c r="AN117" i="17"/>
  <c r="AH117" i="17"/>
  <c r="AB117" i="17"/>
  <c r="Z117" i="17"/>
  <c r="AJ117" i="17"/>
  <c r="AP28" i="17"/>
  <c r="AO28" i="17"/>
  <c r="AN28" i="17"/>
  <c r="AM28" i="17"/>
  <c r="AK28" i="17"/>
  <c r="AC28" i="17"/>
  <c r="AB28" i="17"/>
  <c r="AA28" i="17"/>
  <c r="Z28" i="17"/>
  <c r="AL28" i="17"/>
  <c r="AH28" i="17"/>
  <c r="AG28" i="17"/>
  <c r="AJ28" i="17"/>
  <c r="AI28" i="17"/>
  <c r="AF28" i="17"/>
  <c r="AE28" i="17"/>
  <c r="AD28" i="17"/>
  <c r="Y28" i="17"/>
  <c r="AS28" i="17"/>
  <c r="BB28" i="17" s="1" a="1"/>
  <c r="BB28" i="17" s="1"/>
  <c r="Y547" i="17"/>
  <c r="AS547" i="17"/>
  <c r="AV547" i="17" s="1" a="1"/>
  <c r="AV547" i="17" s="1"/>
  <c r="AP547" i="17"/>
  <c r="AO547" i="17"/>
  <c r="AK547" i="17"/>
  <c r="AG547" i="17"/>
  <c r="AH547" i="17"/>
  <c r="AF547" i="17"/>
  <c r="AE547" i="17"/>
  <c r="AD547" i="17"/>
  <c r="AA547" i="17"/>
  <c r="Z547" i="17"/>
  <c r="AN547" i="17"/>
  <c r="AM547" i="17"/>
  <c r="AI547" i="17"/>
  <c r="AL547" i="17"/>
  <c r="AJ547" i="17"/>
  <c r="AC547" i="17"/>
  <c r="AB547" i="17"/>
  <c r="AF789" i="17"/>
  <c r="AE789" i="17"/>
  <c r="AB789" i="17"/>
  <c r="Z789" i="17"/>
  <c r="AC789" i="17"/>
  <c r="AA789" i="17"/>
  <c r="AS789" i="17"/>
  <c r="AW789" i="17" s="1" a="1"/>
  <c r="AW789" i="17" s="1"/>
  <c r="AP789" i="17"/>
  <c r="AI789" i="17"/>
  <c r="AN789" i="17"/>
  <c r="AM789" i="17"/>
  <c r="AL789" i="17"/>
  <c r="AK789" i="17"/>
  <c r="AJ789" i="17"/>
  <c r="AH789" i="17"/>
  <c r="AG789" i="17"/>
  <c r="AD789" i="17"/>
  <c r="Y789" i="17"/>
  <c r="AO789" i="17"/>
  <c r="AL1031" i="17"/>
  <c r="AG1031" i="17"/>
  <c r="AC1031" i="17"/>
  <c r="AA1031" i="17"/>
  <c r="AS1031" i="17"/>
  <c r="BE1031" i="17" s="1" a="1"/>
  <c r="BE1031" i="17" s="1"/>
  <c r="AP1031" i="17"/>
  <c r="AN1031" i="17"/>
  <c r="AM1031" i="17"/>
  <c r="AK1031" i="17"/>
  <c r="AH1031" i="17"/>
  <c r="AF1031" i="17"/>
  <c r="AE1031" i="17"/>
  <c r="AD1031" i="17"/>
  <c r="AB1031" i="17"/>
  <c r="Y1031" i="17"/>
  <c r="AO1031" i="17"/>
  <c r="AJ1031" i="17"/>
  <c r="Z1031" i="17"/>
  <c r="AI1031" i="17"/>
  <c r="AN534" i="17"/>
  <c r="AM534" i="17"/>
  <c r="AL534" i="17"/>
  <c r="AK534" i="17"/>
  <c r="AJ534" i="17"/>
  <c r="AI534" i="17"/>
  <c r="AH534" i="17"/>
  <c r="AD534" i="17"/>
  <c r="AP534" i="17"/>
  <c r="AO534" i="17"/>
  <c r="AG534" i="17"/>
  <c r="Z534" i="17"/>
  <c r="Y534" i="17"/>
  <c r="AC534" i="17"/>
  <c r="AB534" i="17"/>
  <c r="AA534" i="17"/>
  <c r="AS534" i="17"/>
  <c r="AF534" i="17"/>
  <c r="AE534" i="17"/>
  <c r="Y776" i="17"/>
  <c r="AO776" i="17"/>
  <c r="AN776" i="17"/>
  <c r="AL776" i="17"/>
  <c r="AI776" i="17"/>
  <c r="AH776" i="17"/>
  <c r="AG776" i="17"/>
  <c r="AF776" i="17"/>
  <c r="AE776" i="17"/>
  <c r="AD776" i="17"/>
  <c r="AC776" i="17"/>
  <c r="AB776" i="17"/>
  <c r="AA776" i="17"/>
  <c r="Z776" i="17"/>
  <c r="AS776" i="17"/>
  <c r="AV776" i="17" s="1" a="1"/>
  <c r="AV776" i="17" s="1"/>
  <c r="AP776" i="17"/>
  <c r="AM776" i="17"/>
  <c r="AK776" i="17"/>
  <c r="AJ776" i="17"/>
  <c r="AE1018" i="17"/>
  <c r="AL1018" i="17"/>
  <c r="AG1018" i="17"/>
  <c r="AF1018" i="17"/>
  <c r="AD1018" i="17"/>
  <c r="AB1018" i="17"/>
  <c r="AS1018" i="17"/>
  <c r="AO1018" i="17"/>
  <c r="AN1018" i="17"/>
  <c r="AM1018" i="17"/>
  <c r="AK1018" i="17"/>
  <c r="AH1018" i="17"/>
  <c r="AP1018" i="17"/>
  <c r="AC1018" i="17"/>
  <c r="AJ1018" i="17"/>
  <c r="AI1018" i="17"/>
  <c r="AA1018" i="17"/>
  <c r="Z1018" i="17"/>
  <c r="Y1018" i="17"/>
  <c r="AK451" i="17"/>
  <c r="AJ451" i="17"/>
  <c r="AI451" i="17"/>
  <c r="AH451" i="17"/>
  <c r="AG451" i="17"/>
  <c r="AF451" i="17"/>
  <c r="AE451" i="17"/>
  <c r="AA451" i="17"/>
  <c r="AN451" i="17"/>
  <c r="AM451" i="17"/>
  <c r="AL451" i="17"/>
  <c r="AD451" i="17"/>
  <c r="AC451" i="17"/>
  <c r="AB451" i="17"/>
  <c r="AS451" i="17"/>
  <c r="AP451" i="17"/>
  <c r="AO451" i="17"/>
  <c r="Z451" i="17"/>
  <c r="Y451" i="17"/>
  <c r="Y693" i="17"/>
  <c r="AS693" i="17"/>
  <c r="AO693" i="17"/>
  <c r="AB693" i="17"/>
  <c r="AA693" i="17"/>
  <c r="Z693" i="17"/>
  <c r="AP693" i="17"/>
  <c r="AN693" i="17"/>
  <c r="AM693" i="17"/>
  <c r="AL693" i="17"/>
  <c r="AK693" i="17"/>
  <c r="AJ693" i="17"/>
  <c r="AI693" i="17"/>
  <c r="AG693" i="17"/>
  <c r="AF693" i="17"/>
  <c r="AE693" i="17"/>
  <c r="AD693" i="17"/>
  <c r="AH693" i="17"/>
  <c r="AC693" i="17"/>
  <c r="Z935" i="17"/>
  <c r="Y935" i="17"/>
  <c r="AS935" i="17"/>
  <c r="AW935" i="17" s="1" a="1"/>
  <c r="AW935" i="17" s="1"/>
  <c r="AP935" i="17"/>
  <c r="AH935" i="17"/>
  <c r="AF935" i="17"/>
  <c r="AE935" i="17"/>
  <c r="AK935" i="17"/>
  <c r="AJ935" i="17"/>
  <c r="AG935" i="17"/>
  <c r="AB935" i="17"/>
  <c r="AA935" i="17"/>
  <c r="AN935" i="17"/>
  <c r="AL935" i="17"/>
  <c r="AD935" i="17"/>
  <c r="AC935" i="17"/>
  <c r="AM935" i="17"/>
  <c r="AO935" i="17"/>
  <c r="AI935" i="17"/>
  <c r="AP619" i="17"/>
  <c r="AO619" i="17"/>
  <c r="AN619" i="17"/>
  <c r="AM619" i="17"/>
  <c r="AL619" i="17"/>
  <c r="AJ619" i="17"/>
  <c r="AG619" i="17"/>
  <c r="AF619" i="17"/>
  <c r="AE619" i="17"/>
  <c r="AK619" i="17"/>
  <c r="AB619" i="17"/>
  <c r="Y619" i="17"/>
  <c r="AD619" i="17"/>
  <c r="AC619" i="17"/>
  <c r="AA619" i="17"/>
  <c r="Z619" i="17"/>
  <c r="AS619" i="17"/>
  <c r="AW619" i="17" s="1" a="1"/>
  <c r="AW619" i="17" s="1"/>
  <c r="AI619" i="17"/>
  <c r="AH619" i="17"/>
  <c r="AI861" i="17"/>
  <c r="AH861" i="17"/>
  <c r="AF861" i="17"/>
  <c r="AD861" i="17"/>
  <c r="AC861" i="17"/>
  <c r="AP861" i="17"/>
  <c r="AO861" i="17"/>
  <c r="AN861" i="17"/>
  <c r="AM861" i="17"/>
  <c r="AK861" i="17"/>
  <c r="AS861" i="17"/>
  <c r="AL861" i="17"/>
  <c r="AJ861" i="17"/>
  <c r="AG861" i="17"/>
  <c r="AE861" i="17"/>
  <c r="AA861" i="17"/>
  <c r="AB861" i="17"/>
  <c r="Z861" i="17"/>
  <c r="Y861" i="17"/>
  <c r="AG1103" i="17"/>
  <c r="AS1103" i="17"/>
  <c r="AZ1103" i="17" s="1" a="1"/>
  <c r="AZ1103" i="17" s="1"/>
  <c r="AK1103" i="17"/>
  <c r="AM1103" i="17"/>
  <c r="AO1103" i="17"/>
  <c r="AH1103" i="17"/>
  <c r="AF1103" i="17"/>
  <c r="AE1103" i="17"/>
  <c r="AC1103" i="17"/>
  <c r="AA1103" i="17"/>
  <c r="AI1103" i="17"/>
  <c r="AD1103" i="17"/>
  <c r="AB1103" i="17"/>
  <c r="Y1103" i="17"/>
  <c r="Z1103" i="17"/>
  <c r="AJ1103" i="17"/>
  <c r="AP1103" i="17"/>
  <c r="AN1103" i="17"/>
  <c r="AL1103" i="17"/>
  <c r="AP96" i="17"/>
  <c r="AO96" i="17"/>
  <c r="AL96" i="17"/>
  <c r="AJ96" i="17"/>
  <c r="AM96" i="17"/>
  <c r="AH96" i="17"/>
  <c r="AE96" i="17"/>
  <c r="AS96" i="17"/>
  <c r="AZ96" i="17" s="1" a="1"/>
  <c r="AZ96" i="17" s="1"/>
  <c r="AN96" i="17"/>
  <c r="AK96" i="17"/>
  <c r="AI96" i="17"/>
  <c r="AF96" i="17"/>
  <c r="AD96" i="17"/>
  <c r="AC96" i="17"/>
  <c r="Y96" i="17"/>
  <c r="AG96" i="17"/>
  <c r="AB96" i="17"/>
  <c r="AA96" i="17"/>
  <c r="Z96" i="17"/>
  <c r="AS338" i="17"/>
  <c r="AX338" i="17" s="1" a="1"/>
  <c r="AX338" i="17" s="1"/>
  <c r="AO338" i="17"/>
  <c r="AD338" i="17"/>
  <c r="AC338" i="17"/>
  <c r="AB338" i="17"/>
  <c r="Z338" i="17"/>
  <c r="AK338" i="17"/>
  <c r="AJ338" i="17"/>
  <c r="AI338" i="17"/>
  <c r="AH338" i="17"/>
  <c r="AG338" i="17"/>
  <c r="AE338" i="17"/>
  <c r="AP338" i="17"/>
  <c r="AF338" i="17"/>
  <c r="AA338" i="17"/>
  <c r="AN338" i="17"/>
  <c r="AL338" i="17"/>
  <c r="Y338" i="17"/>
  <c r="AM338" i="17"/>
  <c r="AP580" i="17"/>
  <c r="AO580" i="17"/>
  <c r="AN580" i="17"/>
  <c r="AM580" i="17"/>
  <c r="AL580" i="17"/>
  <c r="AK580" i="17"/>
  <c r="AJ580" i="17"/>
  <c r="Y580" i="17"/>
  <c r="AS580" i="17"/>
  <c r="AI580" i="17"/>
  <c r="AG580" i="17"/>
  <c r="AF580" i="17"/>
  <c r="AD580" i="17"/>
  <c r="AC580" i="17"/>
  <c r="AB580" i="17"/>
  <c r="AA580" i="17"/>
  <c r="Z580" i="17"/>
  <c r="AE580" i="17"/>
  <c r="AH580" i="17"/>
  <c r="AJ822" i="17"/>
  <c r="AI822" i="17"/>
  <c r="AE822" i="17"/>
  <c r="AD822" i="17"/>
  <c r="AK822" i="17"/>
  <c r="AS822" i="17"/>
  <c r="BC822" i="17" s="1" a="1"/>
  <c r="BC822" i="17" s="1"/>
  <c r="AP822" i="17"/>
  <c r="AO822" i="17"/>
  <c r="AN822" i="17"/>
  <c r="AM822" i="17"/>
  <c r="AH822" i="17"/>
  <c r="Y822" i="17"/>
  <c r="AF822" i="17"/>
  <c r="AC822" i="17"/>
  <c r="Z822" i="17"/>
  <c r="AL822" i="17"/>
  <c r="AG822" i="17"/>
  <c r="AB822" i="17"/>
  <c r="AA822" i="17"/>
  <c r="AC853" i="17"/>
  <c r="AB853" i="17"/>
  <c r="Z853" i="17"/>
  <c r="AA853" i="17"/>
  <c r="Y853" i="17"/>
  <c r="AS853" i="17"/>
  <c r="AX853" i="17" s="1" a="1"/>
  <c r="AX853" i="17" s="1"/>
  <c r="AO853" i="17"/>
  <c r="AN853" i="17"/>
  <c r="AK853" i="17"/>
  <c r="AH853" i="17"/>
  <c r="AD853" i="17"/>
  <c r="AL853" i="17"/>
  <c r="AI853" i="17"/>
  <c r="AE853" i="17"/>
  <c r="AP853" i="17"/>
  <c r="AJ853" i="17"/>
  <c r="AG853" i="17"/>
  <c r="AM853" i="17"/>
  <c r="AF853" i="17"/>
  <c r="AA1095" i="17"/>
  <c r="AF1095" i="17"/>
  <c r="AE1095" i="17"/>
  <c r="AM1095" i="17"/>
  <c r="AL1095" i="17"/>
  <c r="AN1095" i="17"/>
  <c r="AG1095" i="17"/>
  <c r="AD1095" i="17"/>
  <c r="Z1095" i="17"/>
  <c r="AB1095" i="17"/>
  <c r="Y1095" i="17"/>
  <c r="AS1095" i="17"/>
  <c r="BD1095" i="17" s="1" a="1"/>
  <c r="BD1095" i="17" s="1"/>
  <c r="AP1095" i="17"/>
  <c r="AJ1095" i="17"/>
  <c r="AO1095" i="17"/>
  <c r="AK1095" i="17"/>
  <c r="AI1095" i="17"/>
  <c r="AC1095" i="17"/>
  <c r="AH1095" i="17"/>
  <c r="AO18" i="17"/>
  <c r="AM18" i="17"/>
  <c r="AL18" i="17"/>
  <c r="AK18" i="17"/>
  <c r="AJ18" i="17"/>
  <c r="AI18" i="17"/>
  <c r="AG18" i="17"/>
  <c r="AF18" i="17"/>
  <c r="AE18" i="17"/>
  <c r="AC18" i="17"/>
  <c r="AB18" i="17"/>
  <c r="AA18" i="17"/>
  <c r="AS18" i="17"/>
  <c r="AZ18" i="17" s="1" a="1"/>
  <c r="AZ18" i="17" s="1"/>
  <c r="Z18" i="17"/>
  <c r="AP18" i="17"/>
  <c r="AN18" i="17"/>
  <c r="AH18" i="17"/>
  <c r="AD18" i="17"/>
  <c r="Y18" i="17"/>
  <c r="AH260" i="17"/>
  <c r="AG260" i="17"/>
  <c r="AF260" i="17"/>
  <c r="AE260" i="17"/>
  <c r="AB260" i="17"/>
  <c r="Z260" i="17"/>
  <c r="Y260" i="17"/>
  <c r="AK260" i="17"/>
  <c r="AJ260" i="17"/>
  <c r="AI260" i="17"/>
  <c r="AD260" i="17"/>
  <c r="AC260" i="17"/>
  <c r="AA260" i="17"/>
  <c r="AP260" i="17"/>
  <c r="AO260" i="17"/>
  <c r="AL260" i="17"/>
  <c r="AM260" i="17"/>
  <c r="AS260" i="17"/>
  <c r="AN260" i="17"/>
  <c r="AO502" i="17"/>
  <c r="AN502" i="17"/>
  <c r="AM502" i="17"/>
  <c r="AL502" i="17"/>
  <c r="AI502" i="17"/>
  <c r="AH502" i="17"/>
  <c r="AG502" i="17"/>
  <c r="AF502" i="17"/>
  <c r="AE502" i="17"/>
  <c r="AD502" i="17"/>
  <c r="AC502" i="17"/>
  <c r="AB502" i="17"/>
  <c r="AA502" i="17"/>
  <c r="Z502" i="17"/>
  <c r="AS502" i="17"/>
  <c r="AP502" i="17"/>
  <c r="AK502" i="17"/>
  <c r="AJ502" i="17"/>
  <c r="Y502" i="17"/>
  <c r="AJ744" i="17"/>
  <c r="AI744" i="17"/>
  <c r="AF744" i="17"/>
  <c r="AD744" i="17"/>
  <c r="AC744" i="17"/>
  <c r="AB744" i="17"/>
  <c r="AA744" i="17"/>
  <c r="Z744" i="17"/>
  <c r="AL744" i="17"/>
  <c r="AK744" i="17"/>
  <c r="AH744" i="17"/>
  <c r="AG744" i="17"/>
  <c r="AE744" i="17"/>
  <c r="Y744" i="17"/>
  <c r="AP744" i="17"/>
  <c r="AO744" i="17"/>
  <c r="AN744" i="17"/>
  <c r="AM744" i="17"/>
  <c r="AS744" i="17"/>
  <c r="BA744" i="17" s="1" a="1"/>
  <c r="BA744" i="17" s="1"/>
  <c r="AA986" i="17"/>
  <c r="Z986" i="17"/>
  <c r="Y986" i="17"/>
  <c r="AC986" i="17"/>
  <c r="AJ986" i="17"/>
  <c r="AI986" i="17"/>
  <c r="AH986" i="17"/>
  <c r="AF986" i="17"/>
  <c r="AE986" i="17"/>
  <c r="AD986" i="17"/>
  <c r="AS986" i="17"/>
  <c r="AP986" i="17"/>
  <c r="AN986" i="17"/>
  <c r="AM986" i="17"/>
  <c r="AG986" i="17"/>
  <c r="AO986" i="17"/>
  <c r="AB986" i="17"/>
  <c r="AL986" i="17"/>
  <c r="AK986" i="17"/>
  <c r="AM205" i="17"/>
  <c r="AL205" i="17"/>
  <c r="AJ205" i="17"/>
  <c r="AH205" i="17"/>
  <c r="AG205" i="17"/>
  <c r="AO205" i="17"/>
  <c r="AN205" i="17"/>
  <c r="AK205" i="17"/>
  <c r="AI205" i="17"/>
  <c r="AE205" i="17"/>
  <c r="AD205" i="17"/>
  <c r="AS205" i="17"/>
  <c r="AF205" i="17"/>
  <c r="AA205" i="17"/>
  <c r="Z205" i="17"/>
  <c r="AP205" i="17"/>
  <c r="AC205" i="17"/>
  <c r="AB205" i="17"/>
  <c r="Y205" i="17"/>
  <c r="AG948" i="17"/>
  <c r="AF948" i="17"/>
  <c r="AE948" i="17"/>
  <c r="AC948" i="17"/>
  <c r="AA948" i="17"/>
  <c r="AH948" i="17"/>
  <c r="AB948" i="17"/>
  <c r="Z948" i="17"/>
  <c r="AS948" i="17"/>
  <c r="AW948" i="17" s="1" a="1"/>
  <c r="AW948" i="17" s="1"/>
  <c r="AP948" i="17"/>
  <c r="AO948" i="17"/>
  <c r="AM948" i="17"/>
  <c r="AL948" i="17"/>
  <c r="AN948" i="17"/>
  <c r="AK948" i="17"/>
  <c r="AI948" i="17"/>
  <c r="Y948" i="17"/>
  <c r="AJ948" i="17"/>
  <c r="AD948" i="17"/>
  <c r="AO391" i="17"/>
  <c r="AN391" i="17"/>
  <c r="AM391" i="17"/>
  <c r="AL391" i="17"/>
  <c r="AK391" i="17"/>
  <c r="AJ391" i="17"/>
  <c r="AI391" i="17"/>
  <c r="AH391" i="17"/>
  <c r="AG391" i="17"/>
  <c r="AF391" i="17"/>
  <c r="AD391" i="17"/>
  <c r="AC391" i="17"/>
  <c r="AB391" i="17"/>
  <c r="AS391" i="17"/>
  <c r="BB391" i="17" s="1" a="1"/>
  <c r="BB391" i="17" s="1"/>
  <c r="AP391" i="17"/>
  <c r="Y391" i="17"/>
  <c r="AA391" i="17"/>
  <c r="Z391" i="17"/>
  <c r="AE391" i="17"/>
  <c r="AE231" i="17"/>
  <c r="AD231" i="17"/>
  <c r="AB231" i="17"/>
  <c r="AA231" i="17"/>
  <c r="Z231" i="17"/>
  <c r="Y231" i="17"/>
  <c r="AS231" i="17"/>
  <c r="AY231" i="17" s="1" a="1"/>
  <c r="AY231" i="17" s="1"/>
  <c r="AP231" i="17"/>
  <c r="AN231" i="17"/>
  <c r="AM231" i="17"/>
  <c r="AG231" i="17"/>
  <c r="AF231" i="17"/>
  <c r="AO231" i="17"/>
  <c r="AJ231" i="17"/>
  <c r="AI231" i="17"/>
  <c r="AH231" i="17"/>
  <c r="AC231" i="17"/>
  <c r="AL231" i="17"/>
  <c r="AK231" i="17"/>
  <c r="AL200" i="17"/>
  <c r="AK200" i="17"/>
  <c r="AI200" i="17"/>
  <c r="AF200" i="17"/>
  <c r="AS200" i="17"/>
  <c r="AW200" i="17" s="1" a="1"/>
  <c r="AW200" i="17" s="1"/>
  <c r="AP200" i="17"/>
  <c r="AO200" i="17"/>
  <c r="AM200" i="17"/>
  <c r="AJ200" i="17"/>
  <c r="AB200" i="17"/>
  <c r="AA200" i="17"/>
  <c r="AN200" i="17"/>
  <c r="AH200" i="17"/>
  <c r="AG200" i="17"/>
  <c r="AE200" i="17"/>
  <c r="AD200" i="17"/>
  <c r="Z200" i="17"/>
  <c r="AC200" i="17"/>
  <c r="Y200" i="17"/>
  <c r="AH953" i="17"/>
  <c r="AG953" i="17"/>
  <c r="AF953" i="17"/>
  <c r="AD953" i="17"/>
  <c r="AB953" i="17"/>
  <c r="AA953" i="17"/>
  <c r="Y953" i="17"/>
  <c r="AO953" i="17"/>
  <c r="AN953" i="17"/>
  <c r="AL953" i="17"/>
  <c r="AI953" i="17"/>
  <c r="AE953" i="17"/>
  <c r="AM953" i="17"/>
  <c r="AK953" i="17"/>
  <c r="AC953" i="17"/>
  <c r="AS953" i="17"/>
  <c r="BA953" i="17" s="1" a="1"/>
  <c r="BA953" i="17" s="1"/>
  <c r="Z953" i="17"/>
  <c r="AP953" i="17"/>
  <c r="AJ953" i="17"/>
  <c r="AS86" i="17"/>
  <c r="AP86" i="17"/>
  <c r="AN86" i="17"/>
  <c r="AL86" i="17"/>
  <c r="AI86" i="17"/>
  <c r="AF86" i="17"/>
  <c r="AO86" i="17"/>
  <c r="AM86" i="17"/>
  <c r="AK86" i="17"/>
  <c r="AJ86" i="17"/>
  <c r="AH86" i="17"/>
  <c r="AE86" i="17"/>
  <c r="AD86" i="17"/>
  <c r="AC86" i="17"/>
  <c r="Y86" i="17"/>
  <c r="AG86" i="17"/>
  <c r="Z86" i="17"/>
  <c r="AB86" i="17"/>
  <c r="AA86" i="17"/>
  <c r="AI494" i="17"/>
  <c r="AH494" i="17"/>
  <c r="AG494" i="17"/>
  <c r="AF494" i="17"/>
  <c r="AC494" i="17"/>
  <c r="AB494" i="17"/>
  <c r="AP494" i="17"/>
  <c r="AO494" i="17"/>
  <c r="AN494" i="17"/>
  <c r="AM494" i="17"/>
  <c r="AL494" i="17"/>
  <c r="AK494" i="17"/>
  <c r="AJ494" i="17"/>
  <c r="AE494" i="17"/>
  <c r="AA494" i="17"/>
  <c r="Z494" i="17"/>
  <c r="Y494" i="17"/>
  <c r="AS494" i="17"/>
  <c r="AD494" i="17"/>
  <c r="AS310" i="17"/>
  <c r="AP310" i="17"/>
  <c r="AO310" i="17"/>
  <c r="AN310" i="17"/>
  <c r="AL310" i="17"/>
  <c r="AI310" i="17"/>
  <c r="AH310" i="17"/>
  <c r="AM310" i="17"/>
  <c r="AK310" i="17"/>
  <c r="AJ310" i="17"/>
  <c r="AC310" i="17"/>
  <c r="Y310" i="17"/>
  <c r="Z310" i="17"/>
  <c r="AG310" i="17"/>
  <c r="AF310" i="17"/>
  <c r="AE310" i="17"/>
  <c r="AD310" i="17"/>
  <c r="AB310" i="17"/>
  <c r="AA310" i="17"/>
  <c r="AS138" i="17"/>
  <c r="BE138" i="17" s="1" a="1"/>
  <c r="BE138" i="17" s="1"/>
  <c r="AP138" i="17"/>
  <c r="AN138" i="17"/>
  <c r="AH138" i="17"/>
  <c r="AD138" i="17"/>
  <c r="AC138" i="17"/>
  <c r="AB138" i="17"/>
  <c r="Z138" i="17"/>
  <c r="AL138" i="17"/>
  <c r="AK138" i="17"/>
  <c r="AJ138" i="17"/>
  <c r="AI138" i="17"/>
  <c r="AG138" i="17"/>
  <c r="AE138" i="17"/>
  <c r="AA138" i="17"/>
  <c r="Y138" i="17"/>
  <c r="AO138" i="17"/>
  <c r="AM138" i="17"/>
  <c r="AF138" i="17"/>
  <c r="AB1025" i="17"/>
  <c r="AJ1025" i="17"/>
  <c r="AF1025" i="17"/>
  <c r="AE1025" i="17"/>
  <c r="AD1025" i="17"/>
  <c r="AA1025" i="17"/>
  <c r="AP1025" i="17"/>
  <c r="AO1025" i="17"/>
  <c r="AN1025" i="17"/>
  <c r="AI1025" i="17"/>
  <c r="AH1025" i="17"/>
  <c r="AG1025" i="17"/>
  <c r="AC1025" i="17"/>
  <c r="Z1025" i="17"/>
  <c r="AS1025" i="17"/>
  <c r="AM1025" i="17"/>
  <c r="AK1025" i="17"/>
  <c r="Y1025" i="17"/>
  <c r="AL1025" i="17"/>
  <c r="AE399" i="17"/>
  <c r="AD399" i="17"/>
  <c r="AC399" i="17"/>
  <c r="Y399" i="17"/>
  <c r="AN399" i="17"/>
  <c r="AM399" i="17"/>
  <c r="AL399" i="17"/>
  <c r="AK399" i="17"/>
  <c r="AJ399" i="17"/>
  <c r="AI399" i="17"/>
  <c r="AS399" i="17"/>
  <c r="AX399" i="17" s="1" a="1"/>
  <c r="AX399" i="17" s="1"/>
  <c r="AP399" i="17"/>
  <c r="AA399" i="17"/>
  <c r="AO399" i="17"/>
  <c r="AH399" i="17"/>
  <c r="AG399" i="17"/>
  <c r="Z399" i="17"/>
  <c r="AF399" i="17"/>
  <c r="AB399" i="17"/>
  <c r="AB791" i="17"/>
  <c r="AA791" i="17"/>
  <c r="AS791" i="17"/>
  <c r="AE791" i="17"/>
  <c r="AD791" i="17"/>
  <c r="Y791" i="17"/>
  <c r="AP791" i="17"/>
  <c r="AI791" i="17"/>
  <c r="AO791" i="17"/>
  <c r="AL791" i="17"/>
  <c r="AK791" i="17"/>
  <c r="AC791" i="17"/>
  <c r="Z791" i="17"/>
  <c r="AM791" i="17"/>
  <c r="AJ791" i="17"/>
  <c r="AF791" i="17"/>
  <c r="AN791" i="17"/>
  <c r="AH791" i="17"/>
  <c r="AG791" i="17"/>
  <c r="AE1137" i="17"/>
  <c r="Y1137" i="17"/>
  <c r="AP1137" i="17"/>
  <c r="AN1137" i="17"/>
  <c r="AF1137" i="17"/>
  <c r="AD1137" i="17"/>
  <c r="AC1137" i="17"/>
  <c r="AA1137" i="17"/>
  <c r="AS1137" i="17"/>
  <c r="AM1137" i="17"/>
  <c r="AJ1137" i="17"/>
  <c r="AG1137" i="17"/>
  <c r="AB1137" i="17"/>
  <c r="AK1137" i="17"/>
  <c r="AH1137" i="17"/>
  <c r="AL1137" i="17"/>
  <c r="Z1137" i="17"/>
  <c r="AO1137" i="17"/>
  <c r="AI1137" i="17"/>
  <c r="AA375" i="17"/>
  <c r="Z375" i="17"/>
  <c r="Y375" i="17"/>
  <c r="AS375" i="17"/>
  <c r="AP375" i="17"/>
  <c r="AO375" i="17"/>
  <c r="AI375" i="17"/>
  <c r="AN375" i="17"/>
  <c r="AK375" i="17"/>
  <c r="AJ375" i="17"/>
  <c r="AH375" i="17"/>
  <c r="AG375" i="17"/>
  <c r="AC375" i="17"/>
  <c r="AF375" i="17"/>
  <c r="AE375" i="17"/>
  <c r="AB375" i="17"/>
  <c r="AD375" i="17"/>
  <c r="AL375" i="17"/>
  <c r="AM375" i="17"/>
  <c r="AH601" i="17"/>
  <c r="AG601" i="17"/>
  <c r="AF601" i="17"/>
  <c r="AE601" i="17"/>
  <c r="AB601" i="17"/>
  <c r="AS601" i="17"/>
  <c r="AZ601" i="17" s="1" a="1"/>
  <c r="AZ601" i="17" s="1"/>
  <c r="AP601" i="17"/>
  <c r="AO601" i="17"/>
  <c r="AN601" i="17"/>
  <c r="AM601" i="17"/>
  <c r="AL601" i="17"/>
  <c r="AC601" i="17"/>
  <c r="AA601" i="17"/>
  <c r="Z601" i="17"/>
  <c r="Y601" i="17"/>
  <c r="AK601" i="17"/>
  <c r="AJ601" i="17"/>
  <c r="AI601" i="17"/>
  <c r="AD601" i="17"/>
  <c r="AF214" i="17"/>
  <c r="AE214" i="17"/>
  <c r="AC214" i="17"/>
  <c r="AA214" i="17"/>
  <c r="Z214" i="17"/>
  <c r="AB214" i="17"/>
  <c r="Y214" i="17"/>
  <c r="AO214" i="17"/>
  <c r="AN214" i="17"/>
  <c r="AP214" i="17"/>
  <c r="AM214" i="17"/>
  <c r="AL214" i="17"/>
  <c r="AK214" i="17"/>
  <c r="AJ214" i="17"/>
  <c r="AI214" i="17"/>
  <c r="AH214" i="17"/>
  <c r="AS214" i="17"/>
  <c r="AX214" i="17" s="1" a="1"/>
  <c r="AX214" i="17" s="1"/>
  <c r="AG214" i="17"/>
  <c r="AD214" i="17"/>
  <c r="AD491" i="17"/>
  <c r="AC491" i="17"/>
  <c r="AB491" i="17"/>
  <c r="AA491" i="17"/>
  <c r="AN491" i="17"/>
  <c r="AM491" i="17"/>
  <c r="AL491" i="17"/>
  <c r="AK491" i="17"/>
  <c r="AJ491" i="17"/>
  <c r="AI491" i="17"/>
  <c r="AH491" i="17"/>
  <c r="AE491" i="17"/>
  <c r="Z491" i="17"/>
  <c r="Y491" i="17"/>
  <c r="AS491" i="17"/>
  <c r="AP491" i="17"/>
  <c r="AO491" i="17"/>
  <c r="AG491" i="17"/>
  <c r="AF491" i="17"/>
  <c r="AG750" i="17"/>
  <c r="AF750" i="17"/>
  <c r="AO750" i="17"/>
  <c r="AN750" i="17"/>
  <c r="AK750" i="17"/>
  <c r="AI750" i="17"/>
  <c r="Y750" i="17"/>
  <c r="AP750" i="17"/>
  <c r="AS750" i="17"/>
  <c r="AW750" i="17" s="1" a="1"/>
  <c r="AW750" i="17" s="1"/>
  <c r="AM750" i="17"/>
  <c r="AH750" i="17"/>
  <c r="AE750" i="17"/>
  <c r="AB750" i="17"/>
  <c r="AL750" i="17"/>
  <c r="AJ750" i="17"/>
  <c r="AD750" i="17"/>
  <c r="AC750" i="17"/>
  <c r="AA750" i="17"/>
  <c r="Z750" i="17"/>
  <c r="AS169" i="17"/>
  <c r="AW169" i="17" s="1" a="1"/>
  <c r="AW169" i="17" s="1"/>
  <c r="Z169" i="17"/>
  <c r="Y169" i="17"/>
  <c r="AP169" i="17"/>
  <c r="AH169" i="17"/>
  <c r="AG169" i="17"/>
  <c r="AF169" i="17"/>
  <c r="AE169" i="17"/>
  <c r="AD169" i="17"/>
  <c r="AB169" i="17"/>
  <c r="AO169" i="17"/>
  <c r="AN169" i="17"/>
  <c r="AM169" i="17"/>
  <c r="AL169" i="17"/>
  <c r="AK169" i="17"/>
  <c r="AJ169" i="17"/>
  <c r="AI169" i="17"/>
  <c r="AC169" i="17"/>
  <c r="AA169" i="17"/>
  <c r="AF1142" i="17"/>
  <c r="AS1142" i="17"/>
  <c r="AO1142" i="17"/>
  <c r="AG1142" i="17"/>
  <c r="AB1142" i="17"/>
  <c r="AP1142" i="17"/>
  <c r="AL1142" i="17"/>
  <c r="AI1142" i="17"/>
  <c r="AJ1142" i="17"/>
  <c r="AH1142" i="17"/>
  <c r="AE1142" i="17"/>
  <c r="AC1142" i="17"/>
  <c r="Z1142" i="17"/>
  <c r="AN1142" i="17"/>
  <c r="AD1142" i="17"/>
  <c r="Y1142" i="17"/>
  <c r="AM1142" i="17"/>
  <c r="AK1142" i="17"/>
  <c r="AA1142" i="17"/>
  <c r="AM307" i="17"/>
  <c r="AL307" i="17"/>
  <c r="AK307" i="17"/>
  <c r="AJ307" i="17"/>
  <c r="AI307" i="17"/>
  <c r="AG307" i="17"/>
  <c r="AD307" i="17"/>
  <c r="AC307" i="17"/>
  <c r="AS307" i="17"/>
  <c r="AP307" i="17"/>
  <c r="AO307" i="17"/>
  <c r="AB307" i="17"/>
  <c r="AN307" i="17"/>
  <c r="AH307" i="17"/>
  <c r="AF307" i="17"/>
  <c r="AE307" i="17"/>
  <c r="Y307" i="17"/>
  <c r="AA307" i="17"/>
  <c r="Z307" i="17"/>
  <c r="AB813" i="17"/>
  <c r="AA813" i="17"/>
  <c r="AS813" i="17"/>
  <c r="AO813" i="17"/>
  <c r="AF813" i="17"/>
  <c r="AP813" i="17"/>
  <c r="AN813" i="17"/>
  <c r="AK813" i="17"/>
  <c r="AJ813" i="17"/>
  <c r="AI813" i="17"/>
  <c r="AH813" i="17"/>
  <c r="AG813" i="17"/>
  <c r="AE813" i="17"/>
  <c r="AC813" i="17"/>
  <c r="Y813" i="17"/>
  <c r="AD813" i="17"/>
  <c r="Z813" i="17"/>
  <c r="AL813" i="17"/>
  <c r="AM813" i="17"/>
  <c r="AK164" i="17"/>
  <c r="AJ164" i="17"/>
  <c r="AI164" i="17"/>
  <c r="AH164" i="17"/>
  <c r="AE164" i="17"/>
  <c r="AD164" i="17"/>
  <c r="AC164" i="17"/>
  <c r="AB164" i="17"/>
  <c r="AA164" i="17"/>
  <c r="Z164" i="17"/>
  <c r="AS164" i="17"/>
  <c r="AP164" i="17"/>
  <c r="AM164" i="17"/>
  <c r="AL164" i="17"/>
  <c r="AG164" i="17"/>
  <c r="AF164" i="17"/>
  <c r="Y164" i="17"/>
  <c r="AO164" i="17"/>
  <c r="AN164" i="17"/>
  <c r="AO790" i="17"/>
  <c r="AN790" i="17"/>
  <c r="AK790" i="17"/>
  <c r="AI790" i="17"/>
  <c r="AD790" i="17"/>
  <c r="AC790" i="17"/>
  <c r="Z790" i="17"/>
  <c r="Y790" i="17"/>
  <c r="AH790" i="17"/>
  <c r="AS790" i="17"/>
  <c r="BD790" i="17" s="1" a="1"/>
  <c r="BD790" i="17" s="1"/>
  <c r="AP790" i="17"/>
  <c r="AM790" i="17"/>
  <c r="AL790" i="17"/>
  <c r="AG790" i="17"/>
  <c r="AB790" i="17"/>
  <c r="AA790" i="17"/>
  <c r="AF790" i="17"/>
  <c r="AJ790" i="17"/>
  <c r="AE790" i="17"/>
  <c r="AC411" i="17"/>
  <c r="AB411" i="17"/>
  <c r="AA411" i="17"/>
  <c r="AS411" i="17"/>
  <c r="AP411" i="17"/>
  <c r="AO411" i="17"/>
  <c r="AN411" i="17"/>
  <c r="AM411" i="17"/>
  <c r="AL411" i="17"/>
  <c r="AI411" i="17"/>
  <c r="AF411" i="17"/>
  <c r="Y411" i="17"/>
  <c r="AJ411" i="17"/>
  <c r="AH411" i="17"/>
  <c r="AG411" i="17"/>
  <c r="AE411" i="17"/>
  <c r="AD411" i="17"/>
  <c r="Z411" i="17"/>
  <c r="AK411" i="17"/>
  <c r="AM697" i="17"/>
  <c r="AK697" i="17"/>
  <c r="AJ697" i="17"/>
  <c r="AH697" i="17"/>
  <c r="AG697" i="17"/>
  <c r="AI697" i="17"/>
  <c r="AF697" i="17"/>
  <c r="AE697" i="17"/>
  <c r="AC697" i="17"/>
  <c r="Z697" i="17"/>
  <c r="AO697" i="17"/>
  <c r="AN697" i="17"/>
  <c r="AL697" i="17"/>
  <c r="AD697" i="17"/>
  <c r="AB697" i="17"/>
  <c r="AA697" i="17"/>
  <c r="Y697" i="17"/>
  <c r="AP697" i="17"/>
  <c r="AS697" i="17"/>
  <c r="BB697" i="17" s="1" a="1"/>
  <c r="BB697" i="17" s="1"/>
  <c r="AD1066" i="17"/>
  <c r="AP1066" i="17"/>
  <c r="AL1066" i="17"/>
  <c r="AO1066" i="17"/>
  <c r="AK1066" i="17"/>
  <c r="AJ1066" i="17"/>
  <c r="AI1066" i="17"/>
  <c r="AB1066" i="17"/>
  <c r="AA1066" i="17"/>
  <c r="Z1066" i="17"/>
  <c r="Y1066" i="17"/>
  <c r="AM1066" i="17"/>
  <c r="AH1066" i="17"/>
  <c r="AG1066" i="17"/>
  <c r="AF1066" i="17"/>
  <c r="AE1066" i="17"/>
  <c r="AS1066" i="17"/>
  <c r="BA1066" i="17" s="1" a="1"/>
  <c r="BA1066" i="17" s="1"/>
  <c r="AN1066" i="17"/>
  <c r="AC1066" i="17"/>
  <c r="AS483" i="17"/>
  <c r="AN483" i="17"/>
  <c r="AM483" i="17"/>
  <c r="AP483" i="17"/>
  <c r="AK483" i="17"/>
  <c r="AJ483" i="17"/>
  <c r="AI483" i="17"/>
  <c r="AF483" i="17"/>
  <c r="AD483" i="17"/>
  <c r="AC483" i="17"/>
  <c r="AO483" i="17"/>
  <c r="AL483" i="17"/>
  <c r="AE483" i="17"/>
  <c r="AB483" i="17"/>
  <c r="AA483" i="17"/>
  <c r="Z483" i="17"/>
  <c r="Y483" i="17"/>
  <c r="AH483" i="17"/>
  <c r="AG483" i="17"/>
  <c r="AM103" i="17"/>
  <c r="AL103" i="17"/>
  <c r="AI103" i="17"/>
  <c r="AG103" i="17"/>
  <c r="Y103" i="17"/>
  <c r="AP103" i="17"/>
  <c r="AK103" i="17"/>
  <c r="AE103" i="17"/>
  <c r="AD103" i="17"/>
  <c r="AC103" i="17"/>
  <c r="AB103" i="17"/>
  <c r="AA103" i="17"/>
  <c r="AH103" i="17"/>
  <c r="AO103" i="17"/>
  <c r="AN103" i="17"/>
  <c r="AJ103" i="17"/>
  <c r="AF103" i="17"/>
  <c r="Z103" i="17"/>
  <c r="AS103" i="17"/>
  <c r="AH388" i="17"/>
  <c r="AG388" i="17"/>
  <c r="AF388" i="17"/>
  <c r="AE388" i="17"/>
  <c r="AD388" i="17"/>
  <c r="AC388" i="17"/>
  <c r="AL388" i="17"/>
  <c r="AK388" i="17"/>
  <c r="AJ388" i="17"/>
  <c r="AB388" i="17"/>
  <c r="AA388" i="17"/>
  <c r="Z388" i="17"/>
  <c r="AP388" i="17"/>
  <c r="AO388" i="17"/>
  <c r="AN388" i="17"/>
  <c r="AM388" i="17"/>
  <c r="AI388" i="17"/>
  <c r="Y388" i="17"/>
  <c r="AS388" i="17"/>
  <c r="AX388" i="17" s="1" a="1"/>
  <c r="AX388" i="17" s="1"/>
  <c r="AJ499" i="17"/>
  <c r="AI499" i="17"/>
  <c r="AH499" i="17"/>
  <c r="AG499" i="17"/>
  <c r="AD499" i="17"/>
  <c r="AC499" i="17"/>
  <c r="AF499" i="17"/>
  <c r="AE499" i="17"/>
  <c r="AB499" i="17"/>
  <c r="AA499" i="17"/>
  <c r="Z499" i="17"/>
  <c r="Y499" i="17"/>
  <c r="AS499" i="17"/>
  <c r="BA499" i="17" s="1" a="1"/>
  <c r="BA499" i="17" s="1"/>
  <c r="AP499" i="17"/>
  <c r="AO499" i="17"/>
  <c r="AM499" i="17"/>
  <c r="AL499" i="17"/>
  <c r="AK499" i="17"/>
  <c r="AN499" i="17"/>
  <c r="AE329" i="17"/>
  <c r="AD329" i="17"/>
  <c r="AC329" i="17"/>
  <c r="Z329" i="17"/>
  <c r="AS329" i="17"/>
  <c r="BC329" i="17" s="1" a="1"/>
  <c r="BC329" i="17" s="1"/>
  <c r="AO329" i="17"/>
  <c r="AN329" i="17"/>
  <c r="AM329" i="17"/>
  <c r="AL329" i="17"/>
  <c r="AK329" i="17"/>
  <c r="AI329" i="17"/>
  <c r="AF329" i="17"/>
  <c r="AB329" i="17"/>
  <c r="AH329" i="17"/>
  <c r="AG329" i="17"/>
  <c r="Y329" i="17"/>
  <c r="AJ329" i="17"/>
  <c r="AA329" i="17"/>
  <c r="AP329" i="17"/>
  <c r="AD368" i="17"/>
  <c r="AC368" i="17"/>
  <c r="AB368" i="17"/>
  <c r="AA368" i="17"/>
  <c r="Z368" i="17"/>
  <c r="Y368" i="17"/>
  <c r="AN368" i="17"/>
  <c r="AM368" i="17"/>
  <c r="AL368" i="17"/>
  <c r="AJ368" i="17"/>
  <c r="AH368" i="17"/>
  <c r="AP368" i="17"/>
  <c r="AO368" i="17"/>
  <c r="AK368" i="17"/>
  <c r="AI368" i="17"/>
  <c r="AG368" i="17"/>
  <c r="AF368" i="17"/>
  <c r="AE368" i="17"/>
  <c r="AS368" i="17"/>
  <c r="AA610" i="17"/>
  <c r="Z610" i="17"/>
  <c r="Y610" i="17"/>
  <c r="AH610" i="17"/>
  <c r="AG610" i="17"/>
  <c r="AF610" i="17"/>
  <c r="AE610" i="17"/>
  <c r="AD610" i="17"/>
  <c r="AC610" i="17"/>
  <c r="AB610" i="17"/>
  <c r="AM610" i="17"/>
  <c r="AJ610" i="17"/>
  <c r="AK610" i="17"/>
  <c r="AI610" i="17"/>
  <c r="AS610" i="17"/>
  <c r="AP610" i="17"/>
  <c r="AO610" i="17"/>
  <c r="AL610" i="17"/>
  <c r="AN610" i="17"/>
  <c r="AP852" i="17"/>
  <c r="AO852" i="17"/>
  <c r="AM852" i="17"/>
  <c r="AK852" i="17"/>
  <c r="AJ852" i="17"/>
  <c r="Y852" i="17"/>
  <c r="AS852" i="17"/>
  <c r="AN852" i="17"/>
  <c r="AL852" i="17"/>
  <c r="AI852" i="17"/>
  <c r="AG852" i="17"/>
  <c r="AB852" i="17"/>
  <c r="Z852" i="17"/>
  <c r="AA852" i="17"/>
  <c r="AH852" i="17"/>
  <c r="AF852" i="17"/>
  <c r="AE852" i="17"/>
  <c r="AD852" i="17"/>
  <c r="AC852" i="17"/>
  <c r="AN1094" i="17"/>
  <c r="AP1094" i="17"/>
  <c r="AS1094" i="17"/>
  <c r="AK1094" i="17"/>
  <c r="AE1094" i="17"/>
  <c r="AG1094" i="17"/>
  <c r="AF1094" i="17"/>
  <c r="AD1094" i="17"/>
  <c r="AB1094" i="17"/>
  <c r="AO1094" i="17"/>
  <c r="AM1094" i="17"/>
  <c r="AL1094" i="17"/>
  <c r="AI1094" i="17"/>
  <c r="AC1094" i="17"/>
  <c r="AA1094" i="17"/>
  <c r="AJ1094" i="17"/>
  <c r="AH1094" i="17"/>
  <c r="Y1094" i="17"/>
  <c r="Z1094" i="17"/>
  <c r="AB540" i="17"/>
  <c r="AA540" i="17"/>
  <c r="Z540" i="17"/>
  <c r="Y540" i="17"/>
  <c r="AS540" i="17"/>
  <c r="AN540" i="17"/>
  <c r="AM540" i="17"/>
  <c r="AL540" i="17"/>
  <c r="AK540" i="17"/>
  <c r="AJ540" i="17"/>
  <c r="AG540" i="17"/>
  <c r="AF540" i="17"/>
  <c r="AE540" i="17"/>
  <c r="AD540" i="17"/>
  <c r="AP540" i="17"/>
  <c r="AO540" i="17"/>
  <c r="AH540" i="17"/>
  <c r="AC540" i="17"/>
  <c r="AI540" i="17"/>
  <c r="AI782" i="17"/>
  <c r="AH782" i="17"/>
  <c r="AE782" i="17"/>
  <c r="AC782" i="17"/>
  <c r="AS782" i="17"/>
  <c r="AY782" i="17" s="1" a="1"/>
  <c r="AY782" i="17" s="1"/>
  <c r="AO782" i="17"/>
  <c r="AM782" i="17"/>
  <c r="AB782" i="17"/>
  <c r="AP782" i="17"/>
  <c r="AN782" i="17"/>
  <c r="AL782" i="17"/>
  <c r="AK782" i="17"/>
  <c r="AJ782" i="17"/>
  <c r="AG782" i="17"/>
  <c r="AF782" i="17"/>
  <c r="AD782" i="17"/>
  <c r="AA782" i="17"/>
  <c r="Z782" i="17"/>
  <c r="Y782" i="17"/>
  <c r="AO1024" i="17"/>
  <c r="AM1024" i="17"/>
  <c r="AL1024" i="17"/>
  <c r="AK1024" i="17"/>
  <c r="AI1024" i="17"/>
  <c r="AH1024" i="17"/>
  <c r="AG1024" i="17"/>
  <c r="AF1024" i="17"/>
  <c r="AP1024" i="17"/>
  <c r="AN1024" i="17"/>
  <c r="AE1024" i="17"/>
  <c r="AD1024" i="17"/>
  <c r="AB1024" i="17"/>
  <c r="AC1024" i="17"/>
  <c r="AS1024" i="17"/>
  <c r="BD1024" i="17" s="1" a="1"/>
  <c r="BD1024" i="17" s="1"/>
  <c r="AJ1024" i="17"/>
  <c r="AA1024" i="17"/>
  <c r="Z1024" i="17"/>
  <c r="Y1024" i="17"/>
  <c r="AJ611" i="17"/>
  <c r="AI611" i="17"/>
  <c r="AH611" i="17"/>
  <c r="AG611" i="17"/>
  <c r="AD611" i="17"/>
  <c r="AO611" i="17"/>
  <c r="AN611" i="17"/>
  <c r="AM611" i="17"/>
  <c r="AL611" i="17"/>
  <c r="AK611" i="17"/>
  <c r="AF611" i="17"/>
  <c r="AE611" i="17"/>
  <c r="AS611" i="17"/>
  <c r="BA611" i="17" s="1" a="1"/>
  <c r="BA611" i="17" s="1"/>
  <c r="AP611" i="17"/>
  <c r="AC611" i="17"/>
  <c r="AB611" i="17"/>
  <c r="Z611" i="17"/>
  <c r="Y611" i="17"/>
  <c r="AA611" i="17"/>
  <c r="AB114" i="17"/>
  <c r="AA114" i="17"/>
  <c r="Z114" i="17"/>
  <c r="AS114" i="17"/>
  <c r="AW114" i="17" s="1" a="1"/>
  <c r="AW114" i="17" s="1"/>
  <c r="AP114" i="17"/>
  <c r="AN114" i="17"/>
  <c r="AK114" i="17"/>
  <c r="AH114" i="17"/>
  <c r="AM114" i="17"/>
  <c r="AL114" i="17"/>
  <c r="AJ114" i="17"/>
  <c r="AI114" i="17"/>
  <c r="AG114" i="17"/>
  <c r="AE114" i="17"/>
  <c r="AD114" i="17"/>
  <c r="AC114" i="17"/>
  <c r="AF114" i="17"/>
  <c r="Y114" i="17"/>
  <c r="AO114" i="17"/>
  <c r="AF356" i="17"/>
  <c r="AE356" i="17"/>
  <c r="AD356" i="17"/>
  <c r="AC356" i="17"/>
  <c r="AA356" i="17"/>
  <c r="AS356" i="17"/>
  <c r="AP356" i="17"/>
  <c r="AN356" i="17"/>
  <c r="AO356" i="17"/>
  <c r="AM356" i="17"/>
  <c r="AL356" i="17"/>
  <c r="AK356" i="17"/>
  <c r="AJ356" i="17"/>
  <c r="AG356" i="17"/>
  <c r="AB356" i="17"/>
  <c r="Z356" i="17"/>
  <c r="Y356" i="17"/>
  <c r="AH356" i="17"/>
  <c r="AI356" i="17"/>
  <c r="AC598" i="17"/>
  <c r="AB598" i="17"/>
  <c r="AA598" i="17"/>
  <c r="Z598" i="17"/>
  <c r="AD598" i="17"/>
  <c r="Y598" i="17"/>
  <c r="AI598" i="17"/>
  <c r="AS598" i="17"/>
  <c r="AP598" i="17"/>
  <c r="AO598" i="17"/>
  <c r="AM598" i="17"/>
  <c r="AL598" i="17"/>
  <c r="AK598" i="17"/>
  <c r="AH598" i="17"/>
  <c r="AG598" i="17"/>
  <c r="AE598" i="17"/>
  <c r="AF598" i="17"/>
  <c r="AJ598" i="17"/>
  <c r="AN598" i="17"/>
  <c r="AS840" i="17"/>
  <c r="AY840" i="17" s="1" a="1"/>
  <c r="AY840" i="17" s="1"/>
  <c r="AO840" i="17"/>
  <c r="AM840" i="17"/>
  <c r="AL840" i="17"/>
  <c r="AN840" i="17"/>
  <c r="AC840" i="17"/>
  <c r="AB840" i="17"/>
  <c r="AA840" i="17"/>
  <c r="Y840" i="17"/>
  <c r="AF840" i="17"/>
  <c r="AE840" i="17"/>
  <c r="AP840" i="17"/>
  <c r="AJ840" i="17"/>
  <c r="AK840" i="17"/>
  <c r="AH840" i="17"/>
  <c r="AG840" i="17"/>
  <c r="AD840" i="17"/>
  <c r="AI840" i="17"/>
  <c r="Z840" i="17"/>
  <c r="AP1082" i="17"/>
  <c r="Y1082" i="17"/>
  <c r="AG1082" i="17"/>
  <c r="AC1082" i="17"/>
  <c r="AN1082" i="17"/>
  <c r="AM1082" i="17"/>
  <c r="AS1082" i="17"/>
  <c r="AO1082" i="17"/>
  <c r="AK1082" i="17"/>
  <c r="AI1082" i="17"/>
  <c r="AE1082" i="17"/>
  <c r="AH1082" i="17"/>
  <c r="AA1082" i="17"/>
  <c r="AL1082" i="17"/>
  <c r="AB1082" i="17"/>
  <c r="Z1082" i="17"/>
  <c r="AJ1082" i="17"/>
  <c r="AF1082" i="17"/>
  <c r="AD1082" i="17"/>
  <c r="AP176" i="17"/>
  <c r="AO176" i="17"/>
  <c r="AN176" i="17"/>
  <c r="AM176" i="17"/>
  <c r="AL176" i="17"/>
  <c r="AK176" i="17"/>
  <c r="AI176" i="17"/>
  <c r="AH176" i="17"/>
  <c r="AF176" i="17"/>
  <c r="AS176" i="17"/>
  <c r="AJ176" i="17"/>
  <c r="AG176" i="17"/>
  <c r="AE176" i="17"/>
  <c r="AD176" i="17"/>
  <c r="AC176" i="17"/>
  <c r="Z176" i="17"/>
  <c r="Y176" i="17"/>
  <c r="AB176" i="17"/>
  <c r="AA176" i="17"/>
  <c r="Z418" i="17"/>
  <c r="Y418" i="17"/>
  <c r="AP418" i="17"/>
  <c r="AB418" i="17"/>
  <c r="AA418" i="17"/>
  <c r="AM418" i="17"/>
  <c r="AS418" i="17"/>
  <c r="AO418" i="17"/>
  <c r="AN418" i="17"/>
  <c r="AL418" i="17"/>
  <c r="AK418" i="17"/>
  <c r="AJ418" i="17"/>
  <c r="AG418" i="17"/>
  <c r="AF418" i="17"/>
  <c r="AE418" i="17"/>
  <c r="AD418" i="17"/>
  <c r="AI418" i="17"/>
  <c r="AH418" i="17"/>
  <c r="AC418" i="17"/>
  <c r="AL660" i="17"/>
  <c r="AK660" i="17"/>
  <c r="AJ660" i="17"/>
  <c r="AI660" i="17"/>
  <c r="AH660" i="17"/>
  <c r="AF660" i="17"/>
  <c r="AS660" i="17"/>
  <c r="AN660" i="17"/>
  <c r="AA660" i="17"/>
  <c r="AP660" i="17"/>
  <c r="AO660" i="17"/>
  <c r="AM660" i="17"/>
  <c r="AG660" i="17"/>
  <c r="AE660" i="17"/>
  <c r="AD660" i="17"/>
  <c r="AC660" i="17"/>
  <c r="AB660" i="17"/>
  <c r="Z660" i="17"/>
  <c r="Y660" i="17"/>
  <c r="AG902" i="17"/>
  <c r="AF902" i="17"/>
  <c r="AE902" i="17"/>
  <c r="AD902" i="17"/>
  <c r="AB902" i="17"/>
  <c r="AS902" i="17"/>
  <c r="AO902" i="17"/>
  <c r="AL902" i="17"/>
  <c r="AK902" i="17"/>
  <c r="AH902" i="17"/>
  <c r="AC902" i="17"/>
  <c r="Z902" i="17"/>
  <c r="Y902" i="17"/>
  <c r="AP902" i="17"/>
  <c r="AI902" i="17"/>
  <c r="AM902" i="17"/>
  <c r="AN902" i="17"/>
  <c r="AA902" i="17"/>
  <c r="AJ902" i="17"/>
  <c r="AB1144" i="17"/>
  <c r="AS1144" i="17"/>
  <c r="AF1144" i="17"/>
  <c r="AE1144" i="17"/>
  <c r="Z1144" i="17"/>
  <c r="AO1144" i="17"/>
  <c r="AH1144" i="17"/>
  <c r="AG1144" i="17"/>
  <c r="AD1144" i="17"/>
  <c r="AA1144" i="17"/>
  <c r="AP1144" i="17"/>
  <c r="AN1144" i="17"/>
  <c r="AM1144" i="17"/>
  <c r="AJ1144" i="17"/>
  <c r="AC1144" i="17"/>
  <c r="AL1144" i="17"/>
  <c r="AK1144" i="17"/>
  <c r="Y1144" i="17"/>
  <c r="AI1144" i="17"/>
  <c r="AI229" i="17"/>
  <c r="AH229" i="17"/>
  <c r="AF229" i="17"/>
  <c r="AE229" i="17"/>
  <c r="AD229" i="17"/>
  <c r="AC229" i="17"/>
  <c r="AA229" i="17"/>
  <c r="Z229" i="17"/>
  <c r="Y229" i="17"/>
  <c r="AP229" i="17"/>
  <c r="AL229" i="17"/>
  <c r="AK229" i="17"/>
  <c r="AJ229" i="17"/>
  <c r="AG229" i="17"/>
  <c r="AB229" i="17"/>
  <c r="AS229" i="17"/>
  <c r="AM229" i="17"/>
  <c r="AN229" i="17"/>
  <c r="AO229" i="17"/>
  <c r="Z471" i="17"/>
  <c r="Y471" i="17"/>
  <c r="AP471" i="17"/>
  <c r="AO471" i="17"/>
  <c r="AS471" i="17"/>
  <c r="AN471" i="17"/>
  <c r="AM471" i="17"/>
  <c r="AL471" i="17"/>
  <c r="AH471" i="17"/>
  <c r="AD471" i="17"/>
  <c r="AK471" i="17"/>
  <c r="AJ471" i="17"/>
  <c r="AI471" i="17"/>
  <c r="AG471" i="17"/>
  <c r="AF471" i="17"/>
  <c r="AA471" i="17"/>
  <c r="AE471" i="17"/>
  <c r="AC471" i="17"/>
  <c r="AB471" i="17"/>
  <c r="AP713" i="17"/>
  <c r="AM713" i="17"/>
  <c r="AS713" i="17"/>
  <c r="AN713" i="17"/>
  <c r="AL713" i="17"/>
  <c r="AK713" i="17"/>
  <c r="AH713" i="17"/>
  <c r="AC713" i="17"/>
  <c r="AB713" i="17"/>
  <c r="AA713" i="17"/>
  <c r="Z713" i="17"/>
  <c r="Y713" i="17"/>
  <c r="AI713" i="17"/>
  <c r="AG713" i="17"/>
  <c r="AD713" i="17"/>
  <c r="AJ713" i="17"/>
  <c r="AF713" i="17"/>
  <c r="AO713" i="17"/>
  <c r="AE713" i="17"/>
  <c r="AE955" i="17"/>
  <c r="AJ955" i="17"/>
  <c r="AI955" i="17"/>
  <c r="AH955" i="17"/>
  <c r="AF955" i="17"/>
  <c r="AC955" i="17"/>
  <c r="AS955" i="17"/>
  <c r="AO955" i="17"/>
  <c r="AM955" i="17"/>
  <c r="AL955" i="17"/>
  <c r="AK955" i="17"/>
  <c r="AG955" i="17"/>
  <c r="AB955" i="17"/>
  <c r="AA955" i="17"/>
  <c r="AP955" i="17"/>
  <c r="AD955" i="17"/>
  <c r="AN955" i="17"/>
  <c r="Y955" i="17"/>
  <c r="Z955" i="17"/>
  <c r="AO71" i="17"/>
  <c r="AN71" i="17"/>
  <c r="AM71" i="17"/>
  <c r="AK71" i="17"/>
  <c r="AI71" i="17"/>
  <c r="AF71" i="17"/>
  <c r="AS71" i="17"/>
  <c r="AP71" i="17"/>
  <c r="AA71" i="17"/>
  <c r="Z71" i="17"/>
  <c r="Y71" i="17"/>
  <c r="AL71" i="17"/>
  <c r="AG71" i="17"/>
  <c r="AE71" i="17"/>
  <c r="AB71" i="17"/>
  <c r="AJ71" i="17"/>
  <c r="AH71" i="17"/>
  <c r="AD71" i="17"/>
  <c r="AC71" i="17"/>
  <c r="AA313" i="17"/>
  <c r="Z313" i="17"/>
  <c r="Y313" i="17"/>
  <c r="AN313" i="17"/>
  <c r="AM313" i="17"/>
  <c r="AO313" i="17"/>
  <c r="AL313" i="17"/>
  <c r="AJ313" i="17"/>
  <c r="AI313" i="17"/>
  <c r="AH313" i="17"/>
  <c r="AG313" i="17"/>
  <c r="AB313" i="17"/>
  <c r="AS313" i="17"/>
  <c r="AV313" i="17" s="1" a="1"/>
  <c r="AV313" i="17" s="1"/>
  <c r="AP313" i="17"/>
  <c r="AE313" i="17"/>
  <c r="AD313" i="17"/>
  <c r="AC313" i="17"/>
  <c r="AK313" i="17"/>
  <c r="AF313" i="17"/>
  <c r="AE555" i="17"/>
  <c r="AD555" i="17"/>
  <c r="AC555" i="17"/>
  <c r="AB555" i="17"/>
  <c r="AA555" i="17"/>
  <c r="Z555" i="17"/>
  <c r="Y555" i="17"/>
  <c r="AN555" i="17"/>
  <c r="AM555" i="17"/>
  <c r="AJ555" i="17"/>
  <c r="AK555" i="17"/>
  <c r="AI555" i="17"/>
  <c r="AH555" i="17"/>
  <c r="AG555" i="17"/>
  <c r="AS555" i="17"/>
  <c r="AW555" i="17" s="1" a="1"/>
  <c r="AW555" i="17" s="1"/>
  <c r="AL555" i="17"/>
  <c r="AP555" i="17"/>
  <c r="AF555" i="17"/>
  <c r="AO555" i="17"/>
  <c r="AL797" i="17"/>
  <c r="AK797" i="17"/>
  <c r="AH797" i="17"/>
  <c r="AF797" i="17"/>
  <c r="AJ797" i="17"/>
  <c r="AI797" i="17"/>
  <c r="AD797" i="17"/>
  <c r="AC797" i="17"/>
  <c r="AB797" i="17"/>
  <c r="AA797" i="17"/>
  <c r="Z797" i="17"/>
  <c r="Y797" i="17"/>
  <c r="AP797" i="17"/>
  <c r="AS797" i="17"/>
  <c r="AO797" i="17"/>
  <c r="AM797" i="17"/>
  <c r="AN797" i="17"/>
  <c r="AG797" i="17"/>
  <c r="AE797" i="17"/>
  <c r="AS1039" i="17"/>
  <c r="AY1039" i="17" s="1" a="1"/>
  <c r="AY1039" i="17" s="1"/>
  <c r="AM1039" i="17"/>
  <c r="AB1039" i="17"/>
  <c r="AA1039" i="17"/>
  <c r="Z1039" i="17"/>
  <c r="Y1039" i="17"/>
  <c r="AP1039" i="17"/>
  <c r="AO1039" i="17"/>
  <c r="AL1039" i="17"/>
  <c r="AH1039" i="17"/>
  <c r="AG1039" i="17"/>
  <c r="AF1039" i="17"/>
  <c r="AC1039" i="17"/>
  <c r="AE1039" i="17"/>
  <c r="AD1039" i="17"/>
  <c r="AN1039" i="17"/>
  <c r="AJ1039" i="17"/>
  <c r="AI1039" i="17"/>
  <c r="AK1039" i="17"/>
  <c r="AP925" i="17"/>
  <c r="AN925" i="17"/>
  <c r="AB925" i="17"/>
  <c r="Z925" i="17"/>
  <c r="AM925" i="17"/>
  <c r="AL925" i="17"/>
  <c r="AK925" i="17"/>
  <c r="AJ925" i="17"/>
  <c r="AH925" i="17"/>
  <c r="AG925" i="17"/>
  <c r="AD925" i="17"/>
  <c r="AC925" i="17"/>
  <c r="Y925" i="17"/>
  <c r="AF925" i="17"/>
  <c r="AE925" i="17"/>
  <c r="AS925" i="17"/>
  <c r="AI925" i="17"/>
  <c r="AA925" i="17"/>
  <c r="AO925" i="17"/>
  <c r="AF516" i="17"/>
  <c r="AE516" i="17"/>
  <c r="AD516" i="17"/>
  <c r="AC516" i="17"/>
  <c r="Z516" i="17"/>
  <c r="AI516" i="17"/>
  <c r="AH516" i="17"/>
  <c r="AG516" i="17"/>
  <c r="AB516" i="17"/>
  <c r="AP516" i="17"/>
  <c r="AO516" i="17"/>
  <c r="AN516" i="17"/>
  <c r="AL516" i="17"/>
  <c r="AK516" i="17"/>
  <c r="AA516" i="17"/>
  <c r="Y516" i="17"/>
  <c r="AS516" i="17"/>
  <c r="AM516" i="17"/>
  <c r="AJ516" i="17"/>
  <c r="AA131" i="17"/>
  <c r="Z131" i="17"/>
  <c r="Y131" i="17"/>
  <c r="AK131" i="17"/>
  <c r="AP131" i="17"/>
  <c r="AO131" i="17"/>
  <c r="AN131" i="17"/>
  <c r="AL131" i="17"/>
  <c r="AI131" i="17"/>
  <c r="AF131" i="17"/>
  <c r="AC131" i="17"/>
  <c r="AS131" i="17"/>
  <c r="BA131" i="17" s="1" a="1"/>
  <c r="BA131" i="17" s="1"/>
  <c r="AM131" i="17"/>
  <c r="AJ131" i="17"/>
  <c r="AG131" i="17"/>
  <c r="AE131" i="17"/>
  <c r="AD131" i="17"/>
  <c r="AH131" i="17"/>
  <c r="AB131" i="17"/>
  <c r="AG596" i="17"/>
  <c r="AF596" i="17"/>
  <c r="AE596" i="17"/>
  <c r="AD596" i="17"/>
  <c r="AA596" i="17"/>
  <c r="AS596" i="17"/>
  <c r="AP596" i="17"/>
  <c r="AO596" i="17"/>
  <c r="AN596" i="17"/>
  <c r="AM596" i="17"/>
  <c r="AL596" i="17"/>
  <c r="AK596" i="17"/>
  <c r="AJ596" i="17"/>
  <c r="AI596" i="17"/>
  <c r="AH596" i="17"/>
  <c r="AC596" i="17"/>
  <c r="AB596" i="17"/>
  <c r="Y596" i="17"/>
  <c r="Z596" i="17"/>
  <c r="AJ873" i="17"/>
  <c r="AI873" i="17"/>
  <c r="AH873" i="17"/>
  <c r="AE873" i="17"/>
  <c r="AK873" i="17"/>
  <c r="AP873" i="17"/>
  <c r="AO873" i="17"/>
  <c r="AM873" i="17"/>
  <c r="AG873" i="17"/>
  <c r="AF873" i="17"/>
  <c r="AS873" i="17"/>
  <c r="AV873" i="17" s="1" a="1"/>
  <c r="AV873" i="17" s="1"/>
  <c r="AL873" i="17"/>
  <c r="AC873" i="17"/>
  <c r="AB873" i="17"/>
  <c r="AA873" i="17"/>
  <c r="Z873" i="17"/>
  <c r="Y873" i="17"/>
  <c r="AN873" i="17"/>
  <c r="AD873" i="17"/>
  <c r="AD1132" i="17"/>
  <c r="AC1132" i="17"/>
  <c r="AB1132" i="17"/>
  <c r="AI1132" i="17"/>
  <c r="AH1132" i="17"/>
  <c r="Y1132" i="17"/>
  <c r="Z1132" i="17"/>
  <c r="AS1132" i="17"/>
  <c r="AZ1132" i="17" s="1" a="1"/>
  <c r="AZ1132" i="17" s="1"/>
  <c r="AP1132" i="17"/>
  <c r="AN1132" i="17"/>
  <c r="AL1132" i="17"/>
  <c r="AM1132" i="17"/>
  <c r="AJ1132" i="17"/>
  <c r="AE1132" i="17"/>
  <c r="AA1132" i="17"/>
  <c r="AK1132" i="17"/>
  <c r="AG1132" i="17"/>
  <c r="AF1132" i="17"/>
  <c r="AO1132" i="17"/>
  <c r="AK73" i="17"/>
  <c r="AJ73" i="17"/>
  <c r="AI73" i="17"/>
  <c r="AG73" i="17"/>
  <c r="AE73" i="17"/>
  <c r="AB73" i="17"/>
  <c r="AL73" i="17"/>
  <c r="AH73" i="17"/>
  <c r="AF73" i="17"/>
  <c r="AD73" i="17"/>
  <c r="AC73" i="17"/>
  <c r="Z73" i="17"/>
  <c r="AN73" i="17"/>
  <c r="AS73" i="17"/>
  <c r="BB73" i="17" s="1" a="1"/>
  <c r="BB73" i="17" s="1"/>
  <c r="AO73" i="17"/>
  <c r="AM73" i="17"/>
  <c r="AA73" i="17"/>
  <c r="Y73" i="17"/>
  <c r="AP73" i="17"/>
  <c r="Y343" i="17"/>
  <c r="AS343" i="17"/>
  <c r="AP343" i="17"/>
  <c r="AI343" i="17"/>
  <c r="AH343" i="17"/>
  <c r="AG343" i="17"/>
  <c r="AE343" i="17"/>
  <c r="AC343" i="17"/>
  <c r="AM343" i="17"/>
  <c r="AL343" i="17"/>
  <c r="AK343" i="17"/>
  <c r="AJ343" i="17"/>
  <c r="AF343" i="17"/>
  <c r="AD343" i="17"/>
  <c r="AB343" i="17"/>
  <c r="AA343" i="17"/>
  <c r="Z343" i="17"/>
  <c r="AO343" i="17"/>
  <c r="AN343" i="17"/>
  <c r="AS38" i="17"/>
  <c r="BE38" i="17" s="1" a="1"/>
  <c r="BE38" i="17" s="1"/>
  <c r="AP38" i="17"/>
  <c r="AO38" i="17"/>
  <c r="AM38" i="17"/>
  <c r="AL38" i="17"/>
  <c r="AK38" i="17"/>
  <c r="AJ38" i="17"/>
  <c r="AI38" i="17"/>
  <c r="AG38" i="17"/>
  <c r="AF38" i="17"/>
  <c r="AE38" i="17"/>
  <c r="AC38" i="17"/>
  <c r="AB38" i="17"/>
  <c r="AA38" i="17"/>
  <c r="AN38" i="17"/>
  <c r="Z38" i="17"/>
  <c r="AH38" i="17"/>
  <c r="AD38" i="17"/>
  <c r="Y38" i="17"/>
  <c r="AF192" i="17"/>
  <c r="AE192" i="17"/>
  <c r="AC192" i="17"/>
  <c r="AP192" i="17"/>
  <c r="AO192" i="17"/>
  <c r="AN192" i="17"/>
  <c r="AM192" i="17"/>
  <c r="AK192" i="17"/>
  <c r="AJ192" i="17"/>
  <c r="AA192" i="17"/>
  <c r="Z192" i="17"/>
  <c r="AS192" i="17"/>
  <c r="AX192" i="17" s="1" a="1"/>
  <c r="AX192" i="17" s="1"/>
  <c r="AI192" i="17"/>
  <c r="AG192" i="17"/>
  <c r="AL192" i="17"/>
  <c r="AH192" i="17"/>
  <c r="AD192" i="17"/>
  <c r="AB192" i="17"/>
  <c r="Y192" i="17"/>
  <c r="AK970" i="17"/>
  <c r="AJ970" i="17"/>
  <c r="AI970" i="17"/>
  <c r="AH970" i="17"/>
  <c r="AP970" i="17"/>
  <c r="AS970" i="17"/>
  <c r="BA970" i="17" s="1" a="1"/>
  <c r="BA970" i="17" s="1"/>
  <c r="AO970" i="17"/>
  <c r="AN970" i="17"/>
  <c r="AM970" i="17"/>
  <c r="AG970" i="17"/>
  <c r="AF970" i="17"/>
  <c r="AE970" i="17"/>
  <c r="AB970" i="17"/>
  <c r="AA970" i="17"/>
  <c r="Z970" i="17"/>
  <c r="Y970" i="17"/>
  <c r="AD970" i="17"/>
  <c r="AC970" i="17"/>
  <c r="AL970" i="17"/>
  <c r="AS116" i="17"/>
  <c r="AY116" i="17" s="1" a="1"/>
  <c r="AY116" i="17" s="1"/>
  <c r="AP116" i="17"/>
  <c r="AN116" i="17"/>
  <c r="AG116" i="17"/>
  <c r="AF116" i="17"/>
  <c r="AE116" i="17"/>
  <c r="AC116" i="17"/>
  <c r="AA116" i="17"/>
  <c r="AO116" i="17"/>
  <c r="AM116" i="17"/>
  <c r="AL116" i="17"/>
  <c r="AK116" i="17"/>
  <c r="AI116" i="17"/>
  <c r="AH116" i="17"/>
  <c r="AD116" i="17"/>
  <c r="AJ116" i="17"/>
  <c r="AB116" i="17"/>
  <c r="Y116" i="17"/>
  <c r="Z116" i="17"/>
  <c r="AS165" i="17"/>
  <c r="AO165" i="17"/>
  <c r="AN165" i="17"/>
  <c r="AP165" i="17"/>
  <c r="AM165" i="17"/>
  <c r="AL165" i="17"/>
  <c r="AK165" i="17"/>
  <c r="AJ165" i="17"/>
  <c r="AH165" i="17"/>
  <c r="AB165" i="17"/>
  <c r="AI165" i="17"/>
  <c r="AG165" i="17"/>
  <c r="AF165" i="17"/>
  <c r="AC165" i="17"/>
  <c r="AA165" i="17"/>
  <c r="AE165" i="17"/>
  <c r="Y165" i="17"/>
  <c r="AD165" i="17"/>
  <c r="Z165" i="17"/>
  <c r="AH149" i="17"/>
  <c r="AG149" i="17"/>
  <c r="AF149" i="17"/>
  <c r="AE149" i="17"/>
  <c r="AB149" i="17"/>
  <c r="AN149" i="17"/>
  <c r="AM149" i="17"/>
  <c r="AL149" i="17"/>
  <c r="AK149" i="17"/>
  <c r="AJ149" i="17"/>
  <c r="AD149" i="17"/>
  <c r="AC149" i="17"/>
  <c r="AA149" i="17"/>
  <c r="Z149" i="17"/>
  <c r="Y149" i="17"/>
  <c r="AS149" i="17"/>
  <c r="AW149" i="17" s="1" a="1"/>
  <c r="AW149" i="17" s="1"/>
  <c r="AO149" i="17"/>
  <c r="AI149" i="17"/>
  <c r="AP149" i="17"/>
  <c r="AS1136" i="17"/>
  <c r="AV1136" i="17" s="1" a="1"/>
  <c r="AV1136" i="17" s="1"/>
  <c r="AI1136" i="17"/>
  <c r="AH1136" i="17"/>
  <c r="AO1136" i="17"/>
  <c r="AK1136" i="17"/>
  <c r="AN1136" i="17"/>
  <c r="AJ1136" i="17"/>
  <c r="AE1136" i="17"/>
  <c r="AM1136" i="17"/>
  <c r="AL1136" i="17"/>
  <c r="AG1136" i="17"/>
  <c r="AD1136" i="17"/>
  <c r="AB1136" i="17"/>
  <c r="AC1136" i="17"/>
  <c r="Z1136" i="17"/>
  <c r="AF1136" i="17"/>
  <c r="AA1136" i="17"/>
  <c r="AP1136" i="17"/>
  <c r="Y1136" i="17"/>
  <c r="AK727" i="17"/>
  <c r="AJ727" i="17"/>
  <c r="AG727" i="17"/>
  <c r="Y727" i="17"/>
  <c r="AS727" i="17"/>
  <c r="BC727" i="17" s="1" a="1"/>
  <c r="BC727" i="17" s="1"/>
  <c r="AF727" i="17"/>
  <c r="AE727" i="17"/>
  <c r="AD727" i="17"/>
  <c r="AC727" i="17"/>
  <c r="AB727" i="17"/>
  <c r="AA727" i="17"/>
  <c r="AO727" i="17"/>
  <c r="AN727" i="17"/>
  <c r="AM727" i="17"/>
  <c r="AL727" i="17"/>
  <c r="AH727" i="17"/>
  <c r="Z727" i="17"/>
  <c r="AP727" i="17"/>
  <c r="AI727" i="17"/>
  <c r="AL302" i="17"/>
  <c r="AK302" i="17"/>
  <c r="AJ302" i="17"/>
  <c r="AI302" i="17"/>
  <c r="AH302" i="17"/>
  <c r="AF302" i="17"/>
  <c r="AB302" i="17"/>
  <c r="AS302" i="17"/>
  <c r="AP302" i="17"/>
  <c r="AE302" i="17"/>
  <c r="Z302" i="17"/>
  <c r="Y302" i="17"/>
  <c r="AM302" i="17"/>
  <c r="AG302" i="17"/>
  <c r="AD302" i="17"/>
  <c r="AO302" i="17"/>
  <c r="AN302" i="17"/>
  <c r="AC302" i="17"/>
  <c r="AA302" i="17"/>
  <c r="AN807" i="17"/>
  <c r="AM807" i="17"/>
  <c r="AJ807" i="17"/>
  <c r="AH807" i="17"/>
  <c r="AE807" i="17"/>
  <c r="AS807" i="17"/>
  <c r="AP807" i="17"/>
  <c r="AL807" i="17"/>
  <c r="AB807" i="17"/>
  <c r="AA807" i="17"/>
  <c r="AO807" i="17"/>
  <c r="AK807" i="17"/>
  <c r="AI807" i="17"/>
  <c r="AG807" i="17"/>
  <c r="AF807" i="17"/>
  <c r="AD807" i="17"/>
  <c r="AC807" i="17"/>
  <c r="Z807" i="17"/>
  <c r="Y807" i="17"/>
  <c r="AF144" i="17"/>
  <c r="AD144" i="17"/>
  <c r="AA144" i="17"/>
  <c r="AS144" i="17"/>
  <c r="AP144" i="17"/>
  <c r="AN144" i="17"/>
  <c r="AH144" i="17"/>
  <c r="AK144" i="17"/>
  <c r="AJ144" i="17"/>
  <c r="AI144" i="17"/>
  <c r="AG144" i="17"/>
  <c r="AE144" i="17"/>
  <c r="AB144" i="17"/>
  <c r="AO144" i="17"/>
  <c r="AC144" i="17"/>
  <c r="AM144" i="17"/>
  <c r="AL144" i="17"/>
  <c r="Y144" i="17"/>
  <c r="Z144" i="17"/>
  <c r="AE784" i="17"/>
  <c r="AD784" i="17"/>
  <c r="AA784" i="17"/>
  <c r="Y784" i="17"/>
  <c r="AS784" i="17"/>
  <c r="BA784" i="17" s="1" a="1"/>
  <c r="BA784" i="17" s="1"/>
  <c r="AP784" i="17"/>
  <c r="AO784" i="17"/>
  <c r="AM784" i="17"/>
  <c r="AF784" i="17"/>
  <c r="AN784" i="17"/>
  <c r="AL784" i="17"/>
  <c r="AJ784" i="17"/>
  <c r="AG784" i="17"/>
  <c r="AK784" i="17"/>
  <c r="AC784" i="17"/>
  <c r="AB784" i="17"/>
  <c r="AI784" i="17"/>
  <c r="AH784" i="17"/>
  <c r="Z784" i="17"/>
  <c r="AA109" i="17"/>
  <c r="Z109" i="17"/>
  <c r="Y109" i="17"/>
  <c r="AP109" i="17"/>
  <c r="AM109" i="17"/>
  <c r="AJ109" i="17"/>
  <c r="AI109" i="17"/>
  <c r="AH109" i="17"/>
  <c r="AG109" i="17"/>
  <c r="AF109" i="17"/>
  <c r="AE109" i="17"/>
  <c r="AC109" i="17"/>
  <c r="AB109" i="17"/>
  <c r="AL109" i="17"/>
  <c r="AS109" i="17"/>
  <c r="AO109" i="17"/>
  <c r="AN109" i="17"/>
  <c r="AK109" i="17"/>
  <c r="AD109" i="17"/>
  <c r="AB593" i="17"/>
  <c r="AA593" i="17"/>
  <c r="Z593" i="17"/>
  <c r="Y593" i="17"/>
  <c r="AS593" i="17"/>
  <c r="BC593" i="17" s="1" a="1"/>
  <c r="BC593" i="17" s="1"/>
  <c r="AE593" i="17"/>
  <c r="AD593" i="17"/>
  <c r="AC593" i="17"/>
  <c r="AJ593" i="17"/>
  <c r="AP593" i="17"/>
  <c r="AO593" i="17"/>
  <c r="AM593" i="17"/>
  <c r="AL593" i="17"/>
  <c r="AI593" i="17"/>
  <c r="AH593" i="17"/>
  <c r="AG593" i="17"/>
  <c r="AN593" i="17"/>
  <c r="AK593" i="17"/>
  <c r="AF593" i="17"/>
  <c r="AI89" i="17"/>
  <c r="AH89" i="17"/>
  <c r="AG89" i="17"/>
  <c r="AE89" i="17"/>
  <c r="AC89" i="17"/>
  <c r="Z89" i="17"/>
  <c r="AF89" i="17"/>
  <c r="AD89" i="17"/>
  <c r="AB89" i="17"/>
  <c r="AA89" i="17"/>
  <c r="Y89" i="17"/>
  <c r="AK89" i="17"/>
  <c r="AS89" i="17"/>
  <c r="AO89" i="17"/>
  <c r="AN89" i="17"/>
  <c r="AM89" i="17"/>
  <c r="AJ89" i="17"/>
  <c r="AP89" i="17"/>
  <c r="AL89" i="17"/>
  <c r="AJ477" i="17"/>
  <c r="AI477" i="17"/>
  <c r="AH477" i="17"/>
  <c r="AG477" i="17"/>
  <c r="AD477" i="17"/>
  <c r="AC477" i="17"/>
  <c r="AS477" i="17"/>
  <c r="BA477" i="17" s="1" a="1"/>
  <c r="BA477" i="17" s="1"/>
  <c r="AP477" i="17"/>
  <c r="AL477" i="17"/>
  <c r="AB477" i="17"/>
  <c r="Z477" i="17"/>
  <c r="AF477" i="17"/>
  <c r="AE477" i="17"/>
  <c r="AA477" i="17"/>
  <c r="Y477" i="17"/>
  <c r="AO477" i="17"/>
  <c r="AK477" i="17"/>
  <c r="AN477" i="17"/>
  <c r="AM477" i="17"/>
  <c r="AM83" i="17"/>
  <c r="AL83" i="17"/>
  <c r="AK83" i="17"/>
  <c r="AI83" i="17"/>
  <c r="AG83" i="17"/>
  <c r="AD83" i="17"/>
  <c r="AA83" i="17"/>
  <c r="AO83" i="17"/>
  <c r="Z83" i="17"/>
  <c r="AE83" i="17"/>
  <c r="AC83" i="17"/>
  <c r="AB83" i="17"/>
  <c r="Y83" i="17"/>
  <c r="AP83" i="17"/>
  <c r="AN83" i="17"/>
  <c r="AF83" i="17"/>
  <c r="AS83" i="17"/>
  <c r="AJ83" i="17"/>
  <c r="AH83" i="17"/>
  <c r="AS377" i="17"/>
  <c r="AZ377" i="17" s="1" a="1"/>
  <c r="AZ377" i="17" s="1"/>
  <c r="AP377" i="17"/>
  <c r="AO377" i="17"/>
  <c r="AN377" i="17"/>
  <c r="AM377" i="17"/>
  <c r="AK377" i="17"/>
  <c r="AJ377" i="17"/>
  <c r="AI377" i="17"/>
  <c r="AC377" i="17"/>
  <c r="AE377" i="17"/>
  <c r="AD377" i="17"/>
  <c r="AB377" i="17"/>
  <c r="AA377" i="17"/>
  <c r="Z377" i="17"/>
  <c r="Y377" i="17"/>
  <c r="AL377" i="17"/>
  <c r="AH377" i="17"/>
  <c r="AG377" i="17"/>
  <c r="AF377" i="17"/>
  <c r="AI868" i="17"/>
  <c r="AH868" i="17"/>
  <c r="AG868" i="17"/>
  <c r="AD868" i="17"/>
  <c r="AE868" i="17"/>
  <c r="AS868" i="17"/>
  <c r="AV868" i="17" s="1" a="1"/>
  <c r="AV868" i="17" s="1"/>
  <c r="AP868" i="17"/>
  <c r="AO868" i="17"/>
  <c r="AC868" i="17"/>
  <c r="AB868" i="17"/>
  <c r="AA868" i="17"/>
  <c r="Z868" i="17"/>
  <c r="AN868" i="17"/>
  <c r="AM868" i="17"/>
  <c r="AK868" i="17"/>
  <c r="AF868" i="17"/>
  <c r="AL868" i="17"/>
  <c r="AJ868" i="17"/>
  <c r="Y868" i="17"/>
  <c r="AD324" i="17"/>
  <c r="AC324" i="17"/>
  <c r="AB324" i="17"/>
  <c r="Y324" i="17"/>
  <c r="AS324" i="17"/>
  <c r="AN324" i="17"/>
  <c r="AO324" i="17"/>
  <c r="AM324" i="17"/>
  <c r="AL324" i="17"/>
  <c r="AK324" i="17"/>
  <c r="AJ324" i="17"/>
  <c r="AH324" i="17"/>
  <c r="AE324" i="17"/>
  <c r="AA324" i="17"/>
  <c r="AG324" i="17"/>
  <c r="AP324" i="17"/>
  <c r="AI324" i="17"/>
  <c r="AF324" i="17"/>
  <c r="Z324" i="17"/>
  <c r="AN13" i="17"/>
  <c r="AI13" i="17"/>
  <c r="AH13" i="17"/>
  <c r="AG13" i="17"/>
  <c r="AF13" i="17"/>
  <c r="AD13" i="17"/>
  <c r="AC13" i="17"/>
  <c r="AB13" i="17"/>
  <c r="Z13" i="17"/>
  <c r="Y13" i="17"/>
  <c r="AS13" i="17"/>
  <c r="AY13" i="17" s="1" a="1"/>
  <c r="AY13" i="17" s="1"/>
  <c r="AO13" i="17"/>
  <c r="AM13" i="17"/>
  <c r="AL13" i="17"/>
  <c r="AK13" i="17"/>
  <c r="AE13" i="17"/>
  <c r="AA13" i="17"/>
  <c r="AP13" i="17"/>
  <c r="AJ13" i="17"/>
  <c r="AE569" i="17"/>
  <c r="AD569" i="17"/>
  <c r="AC569" i="17"/>
  <c r="AA569" i="17"/>
  <c r="Z569" i="17"/>
  <c r="Y569" i="17"/>
  <c r="AP569" i="17"/>
  <c r="AO569" i="17"/>
  <c r="AN569" i="17"/>
  <c r="AM569" i="17"/>
  <c r="AL569" i="17"/>
  <c r="AK569" i="17"/>
  <c r="AJ569" i="17"/>
  <c r="AH569" i="17"/>
  <c r="AG569" i="17"/>
  <c r="AF569" i="17"/>
  <c r="AI569" i="17"/>
  <c r="AB569" i="17"/>
  <c r="AS569" i="17"/>
  <c r="BB569" i="17" s="1" a="1"/>
  <c r="BB569" i="17" s="1"/>
  <c r="AF811" i="17"/>
  <c r="AE811" i="17"/>
  <c r="AB811" i="17"/>
  <c r="AA811" i="17"/>
  <c r="Z811" i="17"/>
  <c r="Y811" i="17"/>
  <c r="AJ811" i="17"/>
  <c r="AH811" i="17"/>
  <c r="AG811" i="17"/>
  <c r="AN811" i="17"/>
  <c r="AM811" i="17"/>
  <c r="AL811" i="17"/>
  <c r="AP811" i="17"/>
  <c r="AO811" i="17"/>
  <c r="AK811" i="17"/>
  <c r="AI811" i="17"/>
  <c r="AD811" i="17"/>
  <c r="AC811" i="17"/>
  <c r="AS811" i="17"/>
  <c r="AV811" i="17" s="1" a="1"/>
  <c r="AV811" i="17" s="1"/>
  <c r="AL1053" i="17"/>
  <c r="AG1053" i="17"/>
  <c r="Y1053" i="17"/>
  <c r="AA1053" i="17"/>
  <c r="Z1053" i="17"/>
  <c r="AO1053" i="17"/>
  <c r="AN1053" i="17"/>
  <c r="AM1053" i="17"/>
  <c r="AJ1053" i="17"/>
  <c r="AK1053" i="17"/>
  <c r="AI1053" i="17"/>
  <c r="AH1053" i="17"/>
  <c r="AF1053" i="17"/>
  <c r="AE1053" i="17"/>
  <c r="AC1053" i="17"/>
  <c r="AP1053" i="17"/>
  <c r="AD1053" i="17"/>
  <c r="AS1053" i="17"/>
  <c r="AY1053" i="17" s="1" a="1"/>
  <c r="AY1053" i="17" s="1"/>
  <c r="AB1053" i="17"/>
  <c r="AN556" i="17"/>
  <c r="AM556" i="17"/>
  <c r="AL556" i="17"/>
  <c r="AK556" i="17"/>
  <c r="AJ556" i="17"/>
  <c r="AI556" i="17"/>
  <c r="AH556" i="17"/>
  <c r="AD556" i="17"/>
  <c r="AA556" i="17"/>
  <c r="Z556" i="17"/>
  <c r="AP556" i="17"/>
  <c r="AO556" i="17"/>
  <c r="AG556" i="17"/>
  <c r="AC556" i="17"/>
  <c r="AB556" i="17"/>
  <c r="Y556" i="17"/>
  <c r="AS556" i="17"/>
  <c r="AF556" i="17"/>
  <c r="AE556" i="17"/>
  <c r="Y798" i="17"/>
  <c r="AO798" i="17"/>
  <c r="AJ798" i="17"/>
  <c r="AI798" i="17"/>
  <c r="AF798" i="17"/>
  <c r="AE798" i="17"/>
  <c r="AD798" i="17"/>
  <c r="AC798" i="17"/>
  <c r="AB798" i="17"/>
  <c r="AA798" i="17"/>
  <c r="AN798" i="17"/>
  <c r="AS798" i="17"/>
  <c r="AW798" i="17" s="1" a="1"/>
  <c r="AW798" i="17" s="1"/>
  <c r="AL798" i="17"/>
  <c r="AK798" i="17"/>
  <c r="AM798" i="17"/>
  <c r="AH798" i="17"/>
  <c r="AP798" i="17"/>
  <c r="AG798" i="17"/>
  <c r="Z798" i="17"/>
  <c r="AE1040" i="17"/>
  <c r="Z1040" i="17"/>
  <c r="AN1040" i="17"/>
  <c r="AM1040" i="17"/>
  <c r="AL1040" i="17"/>
  <c r="AD1040" i="17"/>
  <c r="AC1040" i="17"/>
  <c r="AB1040" i="17"/>
  <c r="Y1040" i="17"/>
  <c r="AS1040" i="17"/>
  <c r="AJ1040" i="17"/>
  <c r="AI1040" i="17"/>
  <c r="AG1040" i="17"/>
  <c r="AF1040" i="17"/>
  <c r="AO1040" i="17"/>
  <c r="AK1040" i="17"/>
  <c r="AH1040" i="17"/>
  <c r="AA1040" i="17"/>
  <c r="AP1040" i="17"/>
  <c r="AS473" i="17"/>
  <c r="AP473" i="17"/>
  <c r="AO473" i="17"/>
  <c r="AL473" i="17"/>
  <c r="AK473" i="17"/>
  <c r="AM473" i="17"/>
  <c r="AJ473" i="17"/>
  <c r="AI473" i="17"/>
  <c r="AH473" i="17"/>
  <c r="AG473" i="17"/>
  <c r="AF473" i="17"/>
  <c r="AE473" i="17"/>
  <c r="AA473" i="17"/>
  <c r="AN473" i="17"/>
  <c r="AD473" i="17"/>
  <c r="AC473" i="17"/>
  <c r="AB473" i="17"/>
  <c r="Z473" i="17"/>
  <c r="Y473" i="17"/>
  <c r="AM715" i="17"/>
  <c r="AL715" i="17"/>
  <c r="AI715" i="17"/>
  <c r="AO715" i="17"/>
  <c r="AN715" i="17"/>
  <c r="AK715" i="17"/>
  <c r="AJ715" i="17"/>
  <c r="AG715" i="17"/>
  <c r="AF715" i="17"/>
  <c r="AA715" i="17"/>
  <c r="Z715" i="17"/>
  <c r="Y715" i="17"/>
  <c r="AS715" i="17"/>
  <c r="BC715" i="17" s="1" a="1"/>
  <c r="BC715" i="17" s="1"/>
  <c r="AH715" i="17"/>
  <c r="AE715" i="17"/>
  <c r="AD715" i="17"/>
  <c r="AC715" i="17"/>
  <c r="AP715" i="17"/>
  <c r="AB715" i="17"/>
  <c r="AD957" i="17"/>
  <c r="AC957" i="17"/>
  <c r="AB957" i="17"/>
  <c r="AA957" i="17"/>
  <c r="AH957" i="17"/>
  <c r="AS957" i="17"/>
  <c r="AO957" i="17"/>
  <c r="AM957" i="17"/>
  <c r="AP957" i="17"/>
  <c r="AL957" i="17"/>
  <c r="AK957" i="17"/>
  <c r="AI957" i="17"/>
  <c r="AN957" i="17"/>
  <c r="AE957" i="17"/>
  <c r="AJ957" i="17"/>
  <c r="AF957" i="17"/>
  <c r="Y957" i="17"/>
  <c r="AG957" i="17"/>
  <c r="Z957" i="17"/>
  <c r="AP641" i="17"/>
  <c r="AO641" i="17"/>
  <c r="AN641" i="17"/>
  <c r="AM641" i="17"/>
  <c r="AK641" i="17"/>
  <c r="AH641" i="17"/>
  <c r="AF641" i="17"/>
  <c r="AA641" i="17"/>
  <c r="AJ641" i="17"/>
  <c r="AI641" i="17"/>
  <c r="AG641" i="17"/>
  <c r="AE641" i="17"/>
  <c r="AD641" i="17"/>
  <c r="AB641" i="17"/>
  <c r="Z641" i="17"/>
  <c r="Y641" i="17"/>
  <c r="AS641" i="17"/>
  <c r="BE641" i="17" s="1" a="1"/>
  <c r="BE641" i="17" s="1"/>
  <c r="AL641" i="17"/>
  <c r="AC641" i="17"/>
  <c r="AL883" i="17"/>
  <c r="AK883" i="17"/>
  <c r="AJ883" i="17"/>
  <c r="AI883" i="17"/>
  <c r="AG883" i="17"/>
  <c r="AC883" i="17"/>
  <c r="AO883" i="17"/>
  <c r="AN883" i="17"/>
  <c r="Y883" i="17"/>
  <c r="AF883" i="17"/>
  <c r="AA883" i="17"/>
  <c r="AS883" i="17"/>
  <c r="BB883" i="17" s="1" a="1"/>
  <c r="BB883" i="17" s="1"/>
  <c r="AP883" i="17"/>
  <c r="AM883" i="17"/>
  <c r="AH883" i="17"/>
  <c r="AD883" i="17"/>
  <c r="Z883" i="17"/>
  <c r="AB883" i="17"/>
  <c r="AE883" i="17"/>
  <c r="AG1125" i="17"/>
  <c r="AD1125" i="17"/>
  <c r="AC1125" i="17"/>
  <c r="AI1125" i="17"/>
  <c r="AN1125" i="17"/>
  <c r="AJ1125" i="17"/>
  <c r="AP1125" i="17"/>
  <c r="AL1125" i="17"/>
  <c r="AH1125" i="17"/>
  <c r="AS1125" i="17"/>
  <c r="AZ1125" i="17" s="1" a="1"/>
  <c r="AZ1125" i="17" s="1"/>
  <c r="AO1125" i="17"/>
  <c r="AK1125" i="17"/>
  <c r="AE1125" i="17"/>
  <c r="Y1125" i="17"/>
  <c r="AM1125" i="17"/>
  <c r="AF1125" i="17"/>
  <c r="AA1125" i="17"/>
  <c r="Z1125" i="17"/>
  <c r="AB1125" i="17"/>
  <c r="AP118" i="17"/>
  <c r="AO118" i="17"/>
  <c r="AN118" i="17"/>
  <c r="AM118" i="17"/>
  <c r="AL118" i="17"/>
  <c r="AJ118" i="17"/>
  <c r="AI118" i="17"/>
  <c r="AF118" i="17"/>
  <c r="AC118" i="17"/>
  <c r="AS118" i="17"/>
  <c r="BD118" i="17" s="1" a="1"/>
  <c r="BD118" i="17" s="1"/>
  <c r="AK118" i="17"/>
  <c r="AG118" i="17"/>
  <c r="AE118" i="17"/>
  <c r="AD118" i="17"/>
  <c r="Y118" i="17"/>
  <c r="AH118" i="17"/>
  <c r="Z118" i="17"/>
  <c r="AB118" i="17"/>
  <c r="AA118" i="17"/>
  <c r="AS360" i="17"/>
  <c r="BE360" i="17" s="1" a="1"/>
  <c r="BE360" i="17" s="1"/>
  <c r="AO360" i="17"/>
  <c r="AL360" i="17"/>
  <c r="AK360" i="17"/>
  <c r="AJ360" i="17"/>
  <c r="AH360" i="17"/>
  <c r="AF360" i="17"/>
  <c r="AP360" i="17"/>
  <c r="AI360" i="17"/>
  <c r="AG360" i="17"/>
  <c r="AE360" i="17"/>
  <c r="AD360" i="17"/>
  <c r="Z360" i="17"/>
  <c r="AA360" i="17"/>
  <c r="Y360" i="17"/>
  <c r="AN360" i="17"/>
  <c r="AM360" i="17"/>
  <c r="AC360" i="17"/>
  <c r="AB360" i="17"/>
  <c r="AP602" i="17"/>
  <c r="AO602" i="17"/>
  <c r="AN602" i="17"/>
  <c r="AK602" i="17"/>
  <c r="AC602" i="17"/>
  <c r="AL602" i="17"/>
  <c r="AJ602" i="17"/>
  <c r="AI602" i="17"/>
  <c r="AH602" i="17"/>
  <c r="AG602" i="17"/>
  <c r="AF602" i="17"/>
  <c r="AE602" i="17"/>
  <c r="AD602" i="17"/>
  <c r="AA602" i="17"/>
  <c r="Z602" i="17"/>
  <c r="Y602" i="17"/>
  <c r="AM602" i="17"/>
  <c r="AS602" i="17"/>
  <c r="AV602" i="17" s="1" a="1"/>
  <c r="AV602" i="17" s="1"/>
  <c r="AB602" i="17"/>
  <c r="AJ844" i="17"/>
  <c r="AI844" i="17"/>
  <c r="AG844" i="17"/>
  <c r="AE844" i="17"/>
  <c r="AD844" i="17"/>
  <c r="AM844" i="17"/>
  <c r="AL844" i="17"/>
  <c r="AK844" i="17"/>
  <c r="AC844" i="17"/>
  <c r="AS844" i="17"/>
  <c r="AP844" i="17"/>
  <c r="AO844" i="17"/>
  <c r="AN844" i="17"/>
  <c r="AH844" i="17"/>
  <c r="AF844" i="17"/>
  <c r="AB844" i="17"/>
  <c r="AA844" i="17"/>
  <c r="Y844" i="17"/>
  <c r="Z844" i="17"/>
  <c r="AH1086" i="17"/>
  <c r="AD1086" i="17"/>
  <c r="AC1086" i="17"/>
  <c r="AM1086" i="17"/>
  <c r="Z1086" i="17"/>
  <c r="AS1086" i="17"/>
  <c r="AY1086" i="17" s="1" a="1"/>
  <c r="AY1086" i="17" s="1"/>
  <c r="AO1086" i="17"/>
  <c r="AJ1086" i="17"/>
  <c r="AI1086" i="17"/>
  <c r="AG1086" i="17"/>
  <c r="AE1086" i="17"/>
  <c r="AP1086" i="17"/>
  <c r="AN1086" i="17"/>
  <c r="AK1086" i="17"/>
  <c r="AB1086" i="17"/>
  <c r="Y1086" i="17"/>
  <c r="AF1086" i="17"/>
  <c r="AL1086" i="17"/>
  <c r="AA1086" i="17"/>
  <c r="AK633" i="17"/>
  <c r="AJ633" i="17"/>
  <c r="AI633" i="17"/>
  <c r="AG633" i="17"/>
  <c r="AE633" i="17"/>
  <c r="AS633" i="17"/>
  <c r="AM633" i="17"/>
  <c r="AA633" i="17"/>
  <c r="AD633" i="17"/>
  <c r="AC633" i="17"/>
  <c r="AB633" i="17"/>
  <c r="Z633" i="17"/>
  <c r="Y633" i="17"/>
  <c r="AP633" i="17"/>
  <c r="AO633" i="17"/>
  <c r="AN633" i="17"/>
  <c r="AL633" i="17"/>
  <c r="AH633" i="17"/>
  <c r="AF633" i="17"/>
  <c r="AF875" i="17"/>
  <c r="AE875" i="17"/>
  <c r="AD875" i="17"/>
  <c r="AA875" i="17"/>
  <c r="AL875" i="17"/>
  <c r="AS875" i="17"/>
  <c r="AY875" i="17" s="1" a="1"/>
  <c r="AY875" i="17" s="1"/>
  <c r="AP875" i="17"/>
  <c r="AO875" i="17"/>
  <c r="AN875" i="17"/>
  <c r="AM875" i="17"/>
  <c r="AJ875" i="17"/>
  <c r="AH875" i="17"/>
  <c r="AG875" i="17"/>
  <c r="AC875" i="17"/>
  <c r="AB875" i="17"/>
  <c r="Z875" i="17"/>
  <c r="Y875" i="17"/>
  <c r="AK875" i="17"/>
  <c r="AI875" i="17"/>
  <c r="AA1117" i="17"/>
  <c r="AO1117" i="17"/>
  <c r="AN1117" i="17"/>
  <c r="AJ1117" i="17"/>
  <c r="AM1117" i="17"/>
  <c r="AH1117" i="17"/>
  <c r="AP1117" i="17"/>
  <c r="AI1117" i="17"/>
  <c r="AE1117" i="17"/>
  <c r="AS1117" i="17"/>
  <c r="AW1117" i="17" s="1" a="1"/>
  <c r="AW1117" i="17" s="1"/>
  <c r="AF1117" i="17"/>
  <c r="AD1117" i="17"/>
  <c r="AC1117" i="17"/>
  <c r="AB1117" i="17"/>
  <c r="Y1117" i="17"/>
  <c r="AL1117" i="17"/>
  <c r="AK1117" i="17"/>
  <c r="AG1117" i="17"/>
  <c r="Z1117" i="17"/>
  <c r="AO40" i="17"/>
  <c r="AN40" i="17"/>
  <c r="AM40" i="17"/>
  <c r="AL40" i="17"/>
  <c r="AK40" i="17"/>
  <c r="AI40" i="17"/>
  <c r="AD40" i="17"/>
  <c r="AC40" i="17"/>
  <c r="AB40" i="17"/>
  <c r="AA40" i="17"/>
  <c r="Y40" i="17"/>
  <c r="AS40" i="17"/>
  <c r="AJ40" i="17"/>
  <c r="AH40" i="17"/>
  <c r="AE40" i="17"/>
  <c r="AP40" i="17"/>
  <c r="AG40" i="17"/>
  <c r="AF40" i="17"/>
  <c r="Z40" i="17"/>
  <c r="AH282" i="17"/>
  <c r="AG282" i="17"/>
  <c r="AF282" i="17"/>
  <c r="AE282" i="17"/>
  <c r="AB282" i="17"/>
  <c r="AA282" i="17"/>
  <c r="Z282" i="17"/>
  <c r="AD282" i="17"/>
  <c r="AC282" i="17"/>
  <c r="Y282" i="17"/>
  <c r="AS282" i="17"/>
  <c r="AW282" i="17" s="1" a="1"/>
  <c r="AW282" i="17" s="1"/>
  <c r="AN282" i="17"/>
  <c r="AM282" i="17"/>
  <c r="AL282" i="17"/>
  <c r="AP282" i="17"/>
  <c r="AO282" i="17"/>
  <c r="AK282" i="17"/>
  <c r="AJ282" i="17"/>
  <c r="AI282" i="17"/>
  <c r="AL524" i="17"/>
  <c r="AK524" i="17"/>
  <c r="AJ524" i="17"/>
  <c r="AI524" i="17"/>
  <c r="AH524" i="17"/>
  <c r="AG524" i="17"/>
  <c r="AF524" i="17"/>
  <c r="AO524" i="17"/>
  <c r="AN524" i="17"/>
  <c r="AM524" i="17"/>
  <c r="AE524" i="17"/>
  <c r="AB524" i="17"/>
  <c r="AA524" i="17"/>
  <c r="Z524" i="17"/>
  <c r="Y524" i="17"/>
  <c r="AS524" i="17"/>
  <c r="AP524" i="17"/>
  <c r="AD524" i="17"/>
  <c r="AC524" i="17"/>
  <c r="AS766" i="17"/>
  <c r="AX766" i="17" s="1" a="1"/>
  <c r="AX766" i="17" s="1"/>
  <c r="AO766" i="17"/>
  <c r="AM766" i="17"/>
  <c r="AL766" i="17"/>
  <c r="AI766" i="17"/>
  <c r="AG766" i="17"/>
  <c r="AP766" i="17"/>
  <c r="AN766" i="17"/>
  <c r="AK766" i="17"/>
  <c r="AJ766" i="17"/>
  <c r="AH766" i="17"/>
  <c r="AF766" i="17"/>
  <c r="AE766" i="17"/>
  <c r="AD766" i="17"/>
  <c r="AB766" i="17"/>
  <c r="AC766" i="17"/>
  <c r="Y766" i="17"/>
  <c r="AA766" i="17"/>
  <c r="Z766" i="17"/>
  <c r="AK1008" i="17"/>
  <c r="AJ1008" i="17"/>
  <c r="AI1008" i="17"/>
  <c r="AF1008" i="17"/>
  <c r="AL1008" i="17"/>
  <c r="AH1008" i="17"/>
  <c r="AG1008" i="17"/>
  <c r="AE1008" i="17"/>
  <c r="AB1008" i="17"/>
  <c r="AS1008" i="17"/>
  <c r="AM1008" i="17"/>
  <c r="AA1008" i="17"/>
  <c r="AP1008" i="17"/>
  <c r="Y1008" i="17"/>
  <c r="AN1008" i="17"/>
  <c r="AC1008" i="17"/>
  <c r="AO1008" i="17"/>
  <c r="AD1008" i="17"/>
  <c r="Z1008" i="17"/>
  <c r="AH856" i="17"/>
  <c r="AG856" i="17"/>
  <c r="AE856" i="17"/>
  <c r="AC856" i="17"/>
  <c r="AB856" i="17"/>
  <c r="AP856" i="17"/>
  <c r="AO856" i="17"/>
  <c r="AN856" i="17"/>
  <c r="AL856" i="17"/>
  <c r="Y856" i="17"/>
  <c r="AM856" i="17"/>
  <c r="AK856" i="17"/>
  <c r="AF856" i="17"/>
  <c r="AD856" i="17"/>
  <c r="AA856" i="17"/>
  <c r="Z856" i="17"/>
  <c r="AS856" i="17"/>
  <c r="BD856" i="17" s="1" a="1"/>
  <c r="BD856" i="17" s="1"/>
  <c r="AJ856" i="17"/>
  <c r="AI856" i="17"/>
  <c r="Z126" i="17"/>
  <c r="Y126" i="17"/>
  <c r="AS126" i="17"/>
  <c r="AP126" i="17"/>
  <c r="AJ126" i="17"/>
  <c r="AE126" i="17"/>
  <c r="AD126" i="17"/>
  <c r="AC126" i="17"/>
  <c r="AA126" i="17"/>
  <c r="AL126" i="17"/>
  <c r="AK126" i="17"/>
  <c r="AI126" i="17"/>
  <c r="AH126" i="17"/>
  <c r="AG126" i="17"/>
  <c r="AB126" i="17"/>
  <c r="AO126" i="17"/>
  <c r="AN126" i="17"/>
  <c r="AM126" i="17"/>
  <c r="AF126" i="17"/>
  <c r="AJ68" i="17"/>
  <c r="AI68" i="17"/>
  <c r="AH68" i="17"/>
  <c r="AF68" i="17"/>
  <c r="AD68" i="17"/>
  <c r="AC68" i="17"/>
  <c r="AB68" i="17"/>
  <c r="AA68" i="17"/>
  <c r="Z68" i="17"/>
  <c r="AP68" i="17"/>
  <c r="AM68" i="17"/>
  <c r="AL68" i="17"/>
  <c r="AE68" i="17"/>
  <c r="AO68" i="17"/>
  <c r="AN68" i="17"/>
  <c r="AG68" i="17"/>
  <c r="Y68" i="17"/>
  <c r="AS68" i="17"/>
  <c r="BB68" i="17" s="1" a="1"/>
  <c r="BB68" i="17" s="1"/>
  <c r="AK68" i="17"/>
  <c r="AP857" i="17"/>
  <c r="AN857" i="17"/>
  <c r="AL857" i="17"/>
  <c r="AK857" i="17"/>
  <c r="Y857" i="17"/>
  <c r="AS857" i="17"/>
  <c r="BD857" i="17" s="1" a="1"/>
  <c r="BD857" i="17" s="1"/>
  <c r="AJ857" i="17"/>
  <c r="AO857" i="17"/>
  <c r="AI857" i="17"/>
  <c r="AD857" i="17"/>
  <c r="AB857" i="17"/>
  <c r="AG857" i="17"/>
  <c r="AF857" i="17"/>
  <c r="AE857" i="17"/>
  <c r="AC857" i="17"/>
  <c r="AA857" i="17"/>
  <c r="Z857" i="17"/>
  <c r="AM857" i="17"/>
  <c r="AH857" i="17"/>
  <c r="AC177" i="17"/>
  <c r="AB177" i="17"/>
  <c r="AH177" i="17"/>
  <c r="AG177" i="17"/>
  <c r="AF177" i="17"/>
  <c r="AE177" i="17"/>
  <c r="AA177" i="17"/>
  <c r="Z177" i="17"/>
  <c r="AK177" i="17"/>
  <c r="AJ177" i="17"/>
  <c r="AI177" i="17"/>
  <c r="AD177" i="17"/>
  <c r="Y177" i="17"/>
  <c r="AS177" i="17"/>
  <c r="AP177" i="17"/>
  <c r="AM177" i="17"/>
  <c r="AL177" i="17"/>
  <c r="AO177" i="17"/>
  <c r="AN177" i="17"/>
  <c r="AF1076" i="17"/>
  <c r="AM1076" i="17"/>
  <c r="AP1076" i="17"/>
  <c r="AD1076" i="17"/>
  <c r="Z1076" i="17"/>
  <c r="AH1076" i="17"/>
  <c r="AC1076" i="17"/>
  <c r="AA1076" i="17"/>
  <c r="AN1076" i="17"/>
  <c r="AL1076" i="17"/>
  <c r="AK1076" i="17"/>
  <c r="AB1076" i="17"/>
  <c r="Y1076" i="17"/>
  <c r="AS1076" i="17"/>
  <c r="AG1076" i="17"/>
  <c r="AE1076" i="17"/>
  <c r="AO1076" i="17"/>
  <c r="AJ1076" i="17"/>
  <c r="AI1076" i="17"/>
  <c r="AK217" i="17"/>
  <c r="AJ217" i="17"/>
  <c r="AH217" i="17"/>
  <c r="AF217" i="17"/>
  <c r="AE217" i="17"/>
  <c r="AS217" i="17"/>
  <c r="BE217" i="17" s="1" a="1"/>
  <c r="BE217" i="17" s="1"/>
  <c r="AP217" i="17"/>
  <c r="AO217" i="17"/>
  <c r="AM217" i="17"/>
  <c r="AL217" i="17"/>
  <c r="AA217" i="17"/>
  <c r="Z217" i="17"/>
  <c r="AI217" i="17"/>
  <c r="AG217" i="17"/>
  <c r="AD217" i="17"/>
  <c r="AC217" i="17"/>
  <c r="Y217" i="17"/>
  <c r="AN217" i="17"/>
  <c r="AB217" i="17"/>
  <c r="Z860" i="17"/>
  <c r="Y860" i="17"/>
  <c r="AP860" i="17"/>
  <c r="AI860" i="17"/>
  <c r="AH860" i="17"/>
  <c r="AG860" i="17"/>
  <c r="AF860" i="17"/>
  <c r="AD860" i="17"/>
  <c r="AC860" i="17"/>
  <c r="AB860" i="17"/>
  <c r="AA860" i="17"/>
  <c r="AE860" i="17"/>
  <c r="AO860" i="17"/>
  <c r="AM860" i="17"/>
  <c r="AJ860" i="17"/>
  <c r="AS860" i="17"/>
  <c r="AN860" i="17"/>
  <c r="AL860" i="17"/>
  <c r="AK860" i="17"/>
  <c r="AS69" i="17"/>
  <c r="AO69" i="17"/>
  <c r="AM69" i="17"/>
  <c r="AC69" i="17"/>
  <c r="AB69" i="17"/>
  <c r="AA69" i="17"/>
  <c r="Z69" i="17"/>
  <c r="Y69" i="17"/>
  <c r="AF69" i="17"/>
  <c r="AE69" i="17"/>
  <c r="AD69" i="17"/>
  <c r="AP69" i="17"/>
  <c r="AK69" i="17"/>
  <c r="AJ69" i="17"/>
  <c r="AG69" i="17"/>
  <c r="AH69" i="17"/>
  <c r="AN69" i="17"/>
  <c r="AL69" i="17"/>
  <c r="AI69" i="17"/>
  <c r="AM54" i="17"/>
  <c r="AS54" i="17"/>
  <c r="AZ54" i="17" s="1" a="1"/>
  <c r="AZ54" i="17" s="1"/>
  <c r="AP54" i="17"/>
  <c r="AN54" i="17"/>
  <c r="AE54" i="17"/>
  <c r="AD54" i="17"/>
  <c r="AC54" i="17"/>
  <c r="AB54" i="17"/>
  <c r="Z54" i="17"/>
  <c r="Y54" i="17"/>
  <c r="AO54" i="17"/>
  <c r="AJ54" i="17"/>
  <c r="AI54" i="17"/>
  <c r="AF54" i="17"/>
  <c r="AL54" i="17"/>
  <c r="AK54" i="17"/>
  <c r="AH54" i="17"/>
  <c r="AG54" i="17"/>
  <c r="AA54" i="17"/>
  <c r="AK275" i="17"/>
  <c r="AJ275" i="17"/>
  <c r="AI275" i="17"/>
  <c r="AH275" i="17"/>
  <c r="AE275" i="17"/>
  <c r="AS275" i="17"/>
  <c r="AP275" i="17"/>
  <c r="AO275" i="17"/>
  <c r="AN275" i="17"/>
  <c r="AG275" i="17"/>
  <c r="AF275" i="17"/>
  <c r="AD275" i="17"/>
  <c r="AC275" i="17"/>
  <c r="AB275" i="17"/>
  <c r="Y275" i="17"/>
  <c r="AA275" i="17"/>
  <c r="Z275" i="17"/>
  <c r="AL275" i="17"/>
  <c r="AM275" i="17"/>
  <c r="AD390" i="17"/>
  <c r="AC390" i="17"/>
  <c r="AB390" i="17"/>
  <c r="AA390" i="17"/>
  <c r="Z390" i="17"/>
  <c r="Y390" i="17"/>
  <c r="AS390" i="17"/>
  <c r="BC390" i="17" s="1" a="1"/>
  <c r="BC390" i="17" s="1"/>
  <c r="AL390" i="17"/>
  <c r="AP390" i="17"/>
  <c r="AO390" i="17"/>
  <c r="AN390" i="17"/>
  <c r="AJ390" i="17"/>
  <c r="AI390" i="17"/>
  <c r="AH390" i="17"/>
  <c r="AG390" i="17"/>
  <c r="AM390" i="17"/>
  <c r="AK390" i="17"/>
  <c r="AF390" i="17"/>
  <c r="AE390" i="17"/>
  <c r="AB632" i="17"/>
  <c r="AA632" i="17"/>
  <c r="Z632" i="17"/>
  <c r="AS632" i="17"/>
  <c r="AW632" i="17" s="1" a="1"/>
  <c r="AW632" i="17" s="1"/>
  <c r="AO632" i="17"/>
  <c r="AM632" i="17"/>
  <c r="AP632" i="17"/>
  <c r="AN632" i="17"/>
  <c r="AL632" i="17"/>
  <c r="AJ632" i="17"/>
  <c r="AI632" i="17"/>
  <c r="AH632" i="17"/>
  <c r="AG632" i="17"/>
  <c r="AF632" i="17"/>
  <c r="AE632" i="17"/>
  <c r="Y632" i="17"/>
  <c r="AK632" i="17"/>
  <c r="AD632" i="17"/>
  <c r="AC632" i="17"/>
  <c r="AS874" i="17"/>
  <c r="BD874" i="17" s="1" a="1"/>
  <c r="BD874" i="17" s="1"/>
  <c r="AN874" i="17"/>
  <c r="AJ874" i="17"/>
  <c r="AP874" i="17"/>
  <c r="AM874" i="17"/>
  <c r="AL874" i="17"/>
  <c r="AD874" i="17"/>
  <c r="AC874" i="17"/>
  <c r="AB874" i="17"/>
  <c r="AA874" i="17"/>
  <c r="Z874" i="17"/>
  <c r="Y874" i="17"/>
  <c r="AO874" i="17"/>
  <c r="AH874" i="17"/>
  <c r="AG874" i="17"/>
  <c r="AF874" i="17"/>
  <c r="AE874" i="17"/>
  <c r="AK874" i="17"/>
  <c r="AI874" i="17"/>
  <c r="AN1116" i="17"/>
  <c r="AC1116" i="17"/>
  <c r="AB1116" i="17"/>
  <c r="AO1116" i="17"/>
  <c r="AM1116" i="17"/>
  <c r="AI1116" i="17"/>
  <c r="AF1116" i="17"/>
  <c r="AA1116" i="17"/>
  <c r="AG1116" i="17"/>
  <c r="AE1116" i="17"/>
  <c r="AD1116" i="17"/>
  <c r="Y1116" i="17"/>
  <c r="AS1116" i="17"/>
  <c r="AX1116" i="17" s="1" a="1"/>
  <c r="AX1116" i="17" s="1"/>
  <c r="AH1116" i="17"/>
  <c r="AP1116" i="17"/>
  <c r="AK1116" i="17"/>
  <c r="AJ1116" i="17"/>
  <c r="Z1116" i="17"/>
  <c r="AL1116" i="17"/>
  <c r="AH562" i="17"/>
  <c r="AF562" i="17"/>
  <c r="AD562" i="17"/>
  <c r="AB562" i="17"/>
  <c r="AK562" i="17"/>
  <c r="AJ562" i="17"/>
  <c r="AI562" i="17"/>
  <c r="AG562" i="17"/>
  <c r="AE562" i="17"/>
  <c r="AC562" i="17"/>
  <c r="AA562" i="17"/>
  <c r="Z562" i="17"/>
  <c r="AP562" i="17"/>
  <c r="AO562" i="17"/>
  <c r="AM562" i="17"/>
  <c r="AL562" i="17"/>
  <c r="Y562" i="17"/>
  <c r="AN562" i="17"/>
  <c r="AS562" i="17"/>
  <c r="AZ562" i="17" s="1" a="1"/>
  <c r="AZ562" i="17" s="1"/>
  <c r="AI804" i="17"/>
  <c r="AH804" i="17"/>
  <c r="AE804" i="17"/>
  <c r="AC804" i="17"/>
  <c r="AP804" i="17"/>
  <c r="AO804" i="17"/>
  <c r="AL804" i="17"/>
  <c r="AK804" i="17"/>
  <c r="AJ804" i="17"/>
  <c r="AG804" i="17"/>
  <c r="AF804" i="17"/>
  <c r="AD804" i="17"/>
  <c r="AA804" i="17"/>
  <c r="AB804" i="17"/>
  <c r="Z804" i="17"/>
  <c r="Y804" i="17"/>
  <c r="AN804" i="17"/>
  <c r="AM804" i="17"/>
  <c r="AS804" i="17"/>
  <c r="BA804" i="17" s="1" a="1"/>
  <c r="BA804" i="17" s="1"/>
  <c r="AO1046" i="17"/>
  <c r="AJ1046" i="17"/>
  <c r="AA1046" i="17"/>
  <c r="Z1046" i="17"/>
  <c r="Y1046" i="17"/>
  <c r="AH1046" i="17"/>
  <c r="AG1046" i="17"/>
  <c r="AF1046" i="17"/>
  <c r="AD1046" i="17"/>
  <c r="AS1046" i="17"/>
  <c r="AP1046" i="17"/>
  <c r="AN1046" i="17"/>
  <c r="AM1046" i="17"/>
  <c r="AK1046" i="17"/>
  <c r="AE1046" i="17"/>
  <c r="AB1046" i="17"/>
  <c r="AI1046" i="17"/>
  <c r="AC1046" i="17"/>
  <c r="AL1046" i="17"/>
  <c r="AB136" i="17"/>
  <c r="AA136" i="17"/>
  <c r="Z136" i="17"/>
  <c r="Y136" i="17"/>
  <c r="AS136" i="17"/>
  <c r="BB136" i="17" s="1" a="1"/>
  <c r="BB136" i="17" s="1"/>
  <c r="AL136" i="17"/>
  <c r="AD136" i="17"/>
  <c r="AC136" i="17"/>
  <c r="AO136" i="17"/>
  <c r="AP136" i="17"/>
  <c r="AK136" i="17"/>
  <c r="AJ136" i="17"/>
  <c r="AG136" i="17"/>
  <c r="AH136" i="17"/>
  <c r="AF136" i="17"/>
  <c r="AE136" i="17"/>
  <c r="AI136" i="17"/>
  <c r="AN136" i="17"/>
  <c r="AM136" i="17"/>
  <c r="AF378" i="17"/>
  <c r="AE378" i="17"/>
  <c r="AD378" i="17"/>
  <c r="AC378" i="17"/>
  <c r="AB378" i="17"/>
  <c r="AA378" i="17"/>
  <c r="AS378" i="17"/>
  <c r="BB378" i="17" s="1" a="1"/>
  <c r="BB378" i="17" s="1"/>
  <c r="AL378" i="17"/>
  <c r="AK378" i="17"/>
  <c r="AJ378" i="17"/>
  <c r="AI378" i="17"/>
  <c r="AH378" i="17"/>
  <c r="AG378" i="17"/>
  <c r="Z378" i="17"/>
  <c r="Y378" i="17"/>
  <c r="AP378" i="17"/>
  <c r="AO378" i="17"/>
  <c r="AN378" i="17"/>
  <c r="AM378" i="17"/>
  <c r="AC620" i="17"/>
  <c r="AB620" i="17"/>
  <c r="AA620" i="17"/>
  <c r="Z620" i="17"/>
  <c r="Y620" i="17"/>
  <c r="AP620" i="17"/>
  <c r="AO620" i="17"/>
  <c r="AN620" i="17"/>
  <c r="AS620" i="17"/>
  <c r="AM620" i="17"/>
  <c r="AL620" i="17"/>
  <c r="AK620" i="17"/>
  <c r="AJ620" i="17"/>
  <c r="AD620" i="17"/>
  <c r="AI620" i="17"/>
  <c r="AH620" i="17"/>
  <c r="AF620" i="17"/>
  <c r="AE620" i="17"/>
  <c r="AG620" i="17"/>
  <c r="AS862" i="17"/>
  <c r="BC862" i="17" s="1" a="1"/>
  <c r="BC862" i="17" s="1"/>
  <c r="AO862" i="17"/>
  <c r="AM862" i="17"/>
  <c r="AL862" i="17"/>
  <c r="AP862" i="17"/>
  <c r="AK862" i="17"/>
  <c r="AJ862" i="17"/>
  <c r="AH862" i="17"/>
  <c r="AF862" i="17"/>
  <c r="AI862" i="17"/>
  <c r="AG862" i="17"/>
  <c r="AC862" i="17"/>
  <c r="AB862" i="17"/>
  <c r="AA862" i="17"/>
  <c r="Z862" i="17"/>
  <c r="Y862" i="17"/>
  <c r="AN862" i="17"/>
  <c r="AE862" i="17"/>
  <c r="AD862" i="17"/>
  <c r="AP1104" i="17"/>
  <c r="AH1104" i="17"/>
  <c r="AG1104" i="17"/>
  <c r="AI1104" i="17"/>
  <c r="AN1104" i="17"/>
  <c r="AB1104" i="17"/>
  <c r="Y1104" i="17"/>
  <c r="AO1104" i="17"/>
  <c r="AM1104" i="17"/>
  <c r="AL1104" i="17"/>
  <c r="AJ1104" i="17"/>
  <c r="AF1104" i="17"/>
  <c r="AE1104" i="17"/>
  <c r="AD1104" i="17"/>
  <c r="AC1104" i="17"/>
  <c r="Z1104" i="17"/>
  <c r="AA1104" i="17"/>
  <c r="AS1104" i="17"/>
  <c r="AK1104" i="17"/>
  <c r="AP198" i="17"/>
  <c r="AO198" i="17"/>
  <c r="AM198" i="17"/>
  <c r="AJ198" i="17"/>
  <c r="AS198" i="17"/>
  <c r="AN198" i="17"/>
  <c r="AL198" i="17"/>
  <c r="AI198" i="17"/>
  <c r="AH198" i="17"/>
  <c r="AB198" i="17"/>
  <c r="AA198" i="17"/>
  <c r="AD198" i="17"/>
  <c r="AC198" i="17"/>
  <c r="Z198" i="17"/>
  <c r="Y198" i="17"/>
  <c r="AK198" i="17"/>
  <c r="AG198" i="17"/>
  <c r="AF198" i="17"/>
  <c r="AE198" i="17"/>
  <c r="Z440" i="17"/>
  <c r="Y440" i="17"/>
  <c r="AS440" i="17"/>
  <c r="AW440" i="17" s="1" a="1"/>
  <c r="AW440" i="17" s="1"/>
  <c r="AP440" i="17"/>
  <c r="AL440" i="17"/>
  <c r="AH440" i="17"/>
  <c r="AG440" i="17"/>
  <c r="AF440" i="17"/>
  <c r="AE440" i="17"/>
  <c r="AD440" i="17"/>
  <c r="AC440" i="17"/>
  <c r="AN440" i="17"/>
  <c r="AM440" i="17"/>
  <c r="AO440" i="17"/>
  <c r="AI440" i="17"/>
  <c r="AB440" i="17"/>
  <c r="AA440" i="17"/>
  <c r="AJ440" i="17"/>
  <c r="AK440" i="17"/>
  <c r="AJ682" i="17"/>
  <c r="AN682" i="17"/>
  <c r="AS682" i="17"/>
  <c r="AP682" i="17"/>
  <c r="AD682" i="17"/>
  <c r="AB682" i="17"/>
  <c r="AA682" i="17"/>
  <c r="AM682" i="17"/>
  <c r="AK682" i="17"/>
  <c r="AI682" i="17"/>
  <c r="AH682" i="17"/>
  <c r="AG682" i="17"/>
  <c r="AF682" i="17"/>
  <c r="AE682" i="17"/>
  <c r="AC682" i="17"/>
  <c r="Z682" i="17"/>
  <c r="Y682" i="17"/>
  <c r="AO682" i="17"/>
  <c r="AL682" i="17"/>
  <c r="AK924" i="17"/>
  <c r="AJ924" i="17"/>
  <c r="AG924" i="17"/>
  <c r="AE924" i="17"/>
  <c r="Y924" i="17"/>
  <c r="AD924" i="17"/>
  <c r="AC924" i="17"/>
  <c r="AB924" i="17"/>
  <c r="AA924" i="17"/>
  <c r="AI924" i="17"/>
  <c r="AH924" i="17"/>
  <c r="Z924" i="17"/>
  <c r="AS924" i="17"/>
  <c r="AP924" i="17"/>
  <c r="AN924" i="17"/>
  <c r="AL924" i="17"/>
  <c r="AO924" i="17"/>
  <c r="AF924" i="17"/>
  <c r="AM924" i="17"/>
  <c r="Z9" i="17"/>
  <c r="AC9" i="17"/>
  <c r="AB9" i="17"/>
  <c r="AA9" i="17"/>
  <c r="Y9" i="17"/>
  <c r="AS9" i="17"/>
  <c r="BE9" i="17" s="1" a="1"/>
  <c r="BE9" i="17" s="1"/>
  <c r="AP9" i="17"/>
  <c r="AO9" i="17"/>
  <c r="AN9" i="17"/>
  <c r="AK9" i="17"/>
  <c r="AH9" i="17"/>
  <c r="AG9" i="17"/>
  <c r="AL9" i="17"/>
  <c r="AJ9" i="17"/>
  <c r="AF9" i="17"/>
  <c r="AE9" i="17"/>
  <c r="AM9" i="17"/>
  <c r="AI9" i="17"/>
  <c r="AD9" i="17"/>
  <c r="AN251" i="17"/>
  <c r="AM251" i="17"/>
  <c r="AL251" i="17"/>
  <c r="AI251" i="17"/>
  <c r="AH251" i="17"/>
  <c r="AF251" i="17"/>
  <c r="AE251" i="17"/>
  <c r="AD251" i="17"/>
  <c r="AC251" i="17"/>
  <c r="AJ251" i="17"/>
  <c r="AG251" i="17"/>
  <c r="AB251" i="17"/>
  <c r="AA251" i="17"/>
  <c r="Y251" i="17"/>
  <c r="AS251" i="17"/>
  <c r="BC251" i="17" s="1" a="1"/>
  <c r="BC251" i="17" s="1"/>
  <c r="AK251" i="17"/>
  <c r="Z251" i="17"/>
  <c r="AP251" i="17"/>
  <c r="AO251" i="17"/>
  <c r="Z493" i="17"/>
  <c r="Y493" i="17"/>
  <c r="AP493" i="17"/>
  <c r="AO493" i="17"/>
  <c r="AF493" i="17"/>
  <c r="AE493" i="17"/>
  <c r="AD493" i="17"/>
  <c r="AC493" i="17"/>
  <c r="AB493" i="17"/>
  <c r="AA493" i="17"/>
  <c r="AN493" i="17"/>
  <c r="AL493" i="17"/>
  <c r="AK493" i="17"/>
  <c r="AS493" i="17"/>
  <c r="AM493" i="17"/>
  <c r="AJ493" i="17"/>
  <c r="AI493" i="17"/>
  <c r="AH493" i="17"/>
  <c r="AG493" i="17"/>
  <c r="AP735" i="17"/>
  <c r="AM735" i="17"/>
  <c r="AA735" i="17"/>
  <c r="Z735" i="17"/>
  <c r="Y735" i="17"/>
  <c r="AS735" i="17"/>
  <c r="AO735" i="17"/>
  <c r="AN735" i="17"/>
  <c r="AL735" i="17"/>
  <c r="AK735" i="17"/>
  <c r="AI735" i="17"/>
  <c r="AH735" i="17"/>
  <c r="AG735" i="17"/>
  <c r="AF735" i="17"/>
  <c r="AD735" i="17"/>
  <c r="AE735" i="17"/>
  <c r="AB735" i="17"/>
  <c r="AJ735" i="17"/>
  <c r="AC735" i="17"/>
  <c r="AH977" i="17"/>
  <c r="AG977" i="17"/>
  <c r="AF977" i="17"/>
  <c r="AE977" i="17"/>
  <c r="Z977" i="17"/>
  <c r="Y977" i="17"/>
  <c r="AB977" i="17"/>
  <c r="AA977" i="17"/>
  <c r="AM977" i="17"/>
  <c r="AL977" i="17"/>
  <c r="AK977" i="17"/>
  <c r="AJ977" i="17"/>
  <c r="AD977" i="17"/>
  <c r="AC977" i="17"/>
  <c r="AO977" i="17"/>
  <c r="AS977" i="17"/>
  <c r="BC977" i="17" s="1" a="1"/>
  <c r="BC977" i="17" s="1"/>
  <c r="AP977" i="17"/>
  <c r="AN977" i="17"/>
  <c r="AI977" i="17"/>
  <c r="AK93" i="17"/>
  <c r="AJ93" i="17"/>
  <c r="AC93" i="17"/>
  <c r="AB93" i="17"/>
  <c r="AA93" i="17"/>
  <c r="Y93" i="17"/>
  <c r="AS93" i="17"/>
  <c r="AO93" i="17"/>
  <c r="AM93" i="17"/>
  <c r="Z93" i="17"/>
  <c r="AG93" i="17"/>
  <c r="AF93" i="17"/>
  <c r="AE93" i="17"/>
  <c r="AD93" i="17"/>
  <c r="AP93" i="17"/>
  <c r="AN93" i="17"/>
  <c r="AH93" i="17"/>
  <c r="AL93" i="17"/>
  <c r="AI93" i="17"/>
  <c r="AO335" i="17"/>
  <c r="AN335" i="17"/>
  <c r="AM335" i="17"/>
  <c r="AJ335" i="17"/>
  <c r="AB335" i="17"/>
  <c r="AA335" i="17"/>
  <c r="Z335" i="17"/>
  <c r="AK335" i="17"/>
  <c r="AI335" i="17"/>
  <c r="AH335" i="17"/>
  <c r="AG335" i="17"/>
  <c r="AF335" i="17"/>
  <c r="AD335" i="17"/>
  <c r="AS335" i="17"/>
  <c r="AY335" i="17" s="1" a="1"/>
  <c r="AY335" i="17" s="1"/>
  <c r="AP335" i="17"/>
  <c r="AE335" i="17"/>
  <c r="AC335" i="17"/>
  <c r="Y335" i="17"/>
  <c r="AL335" i="17"/>
  <c r="AK577" i="17"/>
  <c r="AJ577" i="17"/>
  <c r="AI577" i="17"/>
  <c r="AG577" i="17"/>
  <c r="AF577" i="17"/>
  <c r="AE577" i="17"/>
  <c r="AL577" i="17"/>
  <c r="AH577" i="17"/>
  <c r="AD577" i="17"/>
  <c r="AC577" i="17"/>
  <c r="AB577" i="17"/>
  <c r="AA577" i="17"/>
  <c r="Z577" i="17"/>
  <c r="Y577" i="17"/>
  <c r="AS577" i="17"/>
  <c r="BC577" i="17" s="1" a="1"/>
  <c r="BC577" i="17" s="1"/>
  <c r="AP577" i="17"/>
  <c r="AO577" i="17"/>
  <c r="AN577" i="17"/>
  <c r="AM577" i="17"/>
  <c r="AG819" i="17"/>
  <c r="AF819" i="17"/>
  <c r="AI819" i="17"/>
  <c r="AH819" i="17"/>
  <c r="AC819" i="17"/>
  <c r="AB819" i="17"/>
  <c r="AA819" i="17"/>
  <c r="Z819" i="17"/>
  <c r="AM819" i="17"/>
  <c r="AS819" i="17"/>
  <c r="AP819" i="17"/>
  <c r="AO819" i="17"/>
  <c r="AN819" i="17"/>
  <c r="AL819" i="17"/>
  <c r="AJ819" i="17"/>
  <c r="AK819" i="17"/>
  <c r="AE819" i="17"/>
  <c r="AD819" i="17"/>
  <c r="Y819" i="17"/>
  <c r="AB1061" i="17"/>
  <c r="AS1061" i="17"/>
  <c r="AV1061" i="17" s="1" a="1"/>
  <c r="AV1061" i="17" s="1"/>
  <c r="AN1061" i="17"/>
  <c r="AH1061" i="17"/>
  <c r="AO1061" i="17"/>
  <c r="AM1061" i="17"/>
  <c r="AL1061" i="17"/>
  <c r="AK1061" i="17"/>
  <c r="AJ1061" i="17"/>
  <c r="AI1061" i="17"/>
  <c r="AF1061" i="17"/>
  <c r="AD1061" i="17"/>
  <c r="AC1061" i="17"/>
  <c r="AA1061" i="17"/>
  <c r="Z1061" i="17"/>
  <c r="Y1061" i="17"/>
  <c r="AG1061" i="17"/>
  <c r="AE1061" i="17"/>
  <c r="AP1061" i="17"/>
  <c r="AO850" i="17"/>
  <c r="AN850" i="17"/>
  <c r="AM850" i="17"/>
  <c r="AL850" i="17"/>
  <c r="AK850" i="17"/>
  <c r="AJ850" i="17"/>
  <c r="AH850" i="17"/>
  <c r="AF850" i="17"/>
  <c r="AE850" i="17"/>
  <c r="AD850" i="17"/>
  <c r="AB850" i="17"/>
  <c r="AA850" i="17"/>
  <c r="Z850" i="17"/>
  <c r="Y850" i="17"/>
  <c r="AP850" i="17"/>
  <c r="AI850" i="17"/>
  <c r="AS850" i="17"/>
  <c r="AG850" i="17"/>
  <c r="AC850" i="17"/>
  <c r="AC77" i="17"/>
  <c r="AB77" i="17"/>
  <c r="AA77" i="17"/>
  <c r="Y77" i="17"/>
  <c r="AP77" i="17"/>
  <c r="AS77" i="17"/>
  <c r="AO77" i="17"/>
  <c r="AN77" i="17"/>
  <c r="AL77" i="17"/>
  <c r="AF77" i="17"/>
  <c r="AK77" i="17"/>
  <c r="AJ77" i="17"/>
  <c r="AI77" i="17"/>
  <c r="AE77" i="17"/>
  <c r="AH77" i="17"/>
  <c r="AM77" i="17"/>
  <c r="AG77" i="17"/>
  <c r="AD77" i="17"/>
  <c r="Z77" i="17"/>
  <c r="AP527" i="17"/>
  <c r="AO527" i="17"/>
  <c r="AN527" i="17"/>
  <c r="AM527" i="17"/>
  <c r="AL527" i="17"/>
  <c r="AK527" i="17"/>
  <c r="AG527" i="17"/>
  <c r="AD527" i="17"/>
  <c r="AC527" i="17"/>
  <c r="AB527" i="17"/>
  <c r="AA527" i="17"/>
  <c r="AI527" i="17"/>
  <c r="AS527" i="17"/>
  <c r="AJ527" i="17"/>
  <c r="AF527" i="17"/>
  <c r="AE527" i="17"/>
  <c r="AH527" i="17"/>
  <c r="Z527" i="17"/>
  <c r="Y527" i="17"/>
  <c r="AS740" i="17"/>
  <c r="AN740" i="17"/>
  <c r="AL740" i="17"/>
  <c r="AC740" i="17"/>
  <c r="AB740" i="17"/>
  <c r="AA740" i="17"/>
  <c r="Z740" i="17"/>
  <c r="AP740" i="17"/>
  <c r="AO740" i="17"/>
  <c r="AM740" i="17"/>
  <c r="AK740" i="17"/>
  <c r="AJ740" i="17"/>
  <c r="AI740" i="17"/>
  <c r="AF740" i="17"/>
  <c r="AE740" i="17"/>
  <c r="AH740" i="17"/>
  <c r="AG740" i="17"/>
  <c r="AD740" i="17"/>
  <c r="Y740" i="17"/>
  <c r="AL78" i="17"/>
  <c r="AK78" i="17"/>
  <c r="AJ78" i="17"/>
  <c r="AH78" i="17"/>
  <c r="AF78" i="17"/>
  <c r="AC78" i="17"/>
  <c r="AA78" i="17"/>
  <c r="Z78" i="17"/>
  <c r="Y78" i="17"/>
  <c r="AD78" i="17"/>
  <c r="AE78" i="17"/>
  <c r="AB78" i="17"/>
  <c r="AO78" i="17"/>
  <c r="AN78" i="17"/>
  <c r="AG78" i="17"/>
  <c r="AS78" i="17"/>
  <c r="AP78" i="17"/>
  <c r="AM78" i="17"/>
  <c r="AI78" i="17"/>
  <c r="AI32" i="17"/>
  <c r="AH32" i="17"/>
  <c r="AG32" i="17"/>
  <c r="AF32" i="17"/>
  <c r="AE32" i="17"/>
  <c r="AC32" i="17"/>
  <c r="AN32" i="17"/>
  <c r="AM32" i="17"/>
  <c r="AL32" i="17"/>
  <c r="AK32" i="17"/>
  <c r="AD32" i="17"/>
  <c r="AB32" i="17"/>
  <c r="AA32" i="17"/>
  <c r="Y32" i="17"/>
  <c r="AS32" i="17"/>
  <c r="BA32" i="17" s="1" a="1"/>
  <c r="BA32" i="17" s="1"/>
  <c r="AP32" i="17"/>
  <c r="AO32" i="17"/>
  <c r="AJ32" i="17"/>
  <c r="Z32" i="17"/>
  <c r="AS235" i="17"/>
  <c r="AP235" i="17"/>
  <c r="AO235" i="17"/>
  <c r="AN235" i="17"/>
  <c r="AM235" i="17"/>
  <c r="AE235" i="17"/>
  <c r="AD235" i="17"/>
  <c r="AC235" i="17"/>
  <c r="AB235" i="17"/>
  <c r="Z235" i="17"/>
  <c r="Y235" i="17"/>
  <c r="AL235" i="17"/>
  <c r="AK235" i="17"/>
  <c r="AJ235" i="17"/>
  <c r="AI235" i="17"/>
  <c r="AG235" i="17"/>
  <c r="AH235" i="17"/>
  <c r="AF235" i="17"/>
  <c r="AA235" i="17"/>
  <c r="AO215" i="17"/>
  <c r="AN215" i="17"/>
  <c r="AL215" i="17"/>
  <c r="AJ215" i="17"/>
  <c r="AI215" i="17"/>
  <c r="AG215" i="17"/>
  <c r="AF215" i="17"/>
  <c r="AE215" i="17"/>
  <c r="AD215" i="17"/>
  <c r="AB215" i="17"/>
  <c r="AA215" i="17"/>
  <c r="AS215" i="17"/>
  <c r="AV215" i="17" s="1" a="1"/>
  <c r="AV215" i="17" s="1"/>
  <c r="AP215" i="17"/>
  <c r="AM215" i="17"/>
  <c r="AK215" i="17"/>
  <c r="AH215" i="17"/>
  <c r="Y215" i="17"/>
  <c r="Z215" i="17"/>
  <c r="AC215" i="17"/>
  <c r="AG675" i="17"/>
  <c r="AF675" i="17"/>
  <c r="AE675" i="17"/>
  <c r="AC675" i="17"/>
  <c r="Z675" i="17"/>
  <c r="AS675" i="17"/>
  <c r="AO675" i="17"/>
  <c r="AN675" i="17"/>
  <c r="AD675" i="17"/>
  <c r="AP675" i="17"/>
  <c r="AM675" i="17"/>
  <c r="AL675" i="17"/>
  <c r="AK675" i="17"/>
  <c r="AJ675" i="17"/>
  <c r="AI675" i="17"/>
  <c r="AH675" i="17"/>
  <c r="AB675" i="17"/>
  <c r="AA675" i="17"/>
  <c r="Y675" i="17"/>
  <c r="AH100" i="17"/>
  <c r="AG100" i="17"/>
  <c r="AD100" i="17"/>
  <c r="AB100" i="17"/>
  <c r="AO100" i="17"/>
  <c r="AL100" i="17"/>
  <c r="AI100" i="17"/>
  <c r="AF100" i="17"/>
  <c r="AE100" i="17"/>
  <c r="AC100" i="17"/>
  <c r="AA100" i="17"/>
  <c r="Z100" i="17"/>
  <c r="AK100" i="17"/>
  <c r="AS100" i="17"/>
  <c r="AZ100" i="17" s="1" a="1"/>
  <c r="AZ100" i="17" s="1"/>
  <c r="AP100" i="17"/>
  <c r="AN100" i="17"/>
  <c r="AJ100" i="17"/>
  <c r="Y100" i="17"/>
  <c r="AM100" i="17"/>
  <c r="Y1107" i="17"/>
  <c r="AA1107" i="17"/>
  <c r="Z1107" i="17"/>
  <c r="AN1107" i="17"/>
  <c r="AJ1107" i="17"/>
  <c r="AS1107" i="17"/>
  <c r="AO1107" i="17"/>
  <c r="AP1107" i="17"/>
  <c r="AL1107" i="17"/>
  <c r="AM1107" i="17"/>
  <c r="AK1107" i="17"/>
  <c r="AI1107" i="17"/>
  <c r="AG1107" i="17"/>
  <c r="AE1107" i="17"/>
  <c r="AH1107" i="17"/>
  <c r="AD1107" i="17"/>
  <c r="AC1107" i="17"/>
  <c r="AF1107" i="17"/>
  <c r="AB1107" i="17"/>
  <c r="AF652" i="17"/>
  <c r="AE652" i="17"/>
  <c r="AD652" i="17"/>
  <c r="AC652" i="17"/>
  <c r="AB652" i="17"/>
  <c r="Z652" i="17"/>
  <c r="AL652" i="17"/>
  <c r="AS652" i="17"/>
  <c r="BD652" i="17" s="1" a="1"/>
  <c r="BD652" i="17" s="1"/>
  <c r="AP652" i="17"/>
  <c r="AO652" i="17"/>
  <c r="AN652" i="17"/>
  <c r="AM652" i="17"/>
  <c r="AK652" i="17"/>
  <c r="AJ652" i="17"/>
  <c r="AI652" i="17"/>
  <c r="AH652" i="17"/>
  <c r="AG652" i="17"/>
  <c r="Y652" i="17"/>
  <c r="AA652" i="17"/>
  <c r="AH248" i="17"/>
  <c r="AE248" i="17"/>
  <c r="AD248" i="17"/>
  <c r="AB248" i="17"/>
  <c r="AA248" i="17"/>
  <c r="Z248" i="17"/>
  <c r="Y248" i="17"/>
  <c r="AP248" i="17"/>
  <c r="AO248" i="17"/>
  <c r="AN248" i="17"/>
  <c r="AM248" i="17"/>
  <c r="AK248" i="17"/>
  <c r="AJ248" i="17"/>
  <c r="AS248" i="17"/>
  <c r="AI248" i="17"/>
  <c r="AC248" i="17"/>
  <c r="AL248" i="17"/>
  <c r="AG248" i="17"/>
  <c r="AF248" i="17"/>
  <c r="AH755" i="17"/>
  <c r="AG755" i="17"/>
  <c r="AD755" i="17"/>
  <c r="Y755" i="17"/>
  <c r="AS755" i="17"/>
  <c r="AP755" i="17"/>
  <c r="AM755" i="17"/>
  <c r="AO755" i="17"/>
  <c r="AN755" i="17"/>
  <c r="AL755" i="17"/>
  <c r="AK755" i="17"/>
  <c r="AJ755" i="17"/>
  <c r="AE755" i="17"/>
  <c r="AC755" i="17"/>
  <c r="Z755" i="17"/>
  <c r="AI755" i="17"/>
  <c r="AF755" i="17"/>
  <c r="AB755" i="17"/>
  <c r="AA755" i="17"/>
  <c r="AP384" i="17"/>
  <c r="AO384" i="17"/>
  <c r="AN384" i="17"/>
  <c r="AM384" i="17"/>
  <c r="AL384" i="17"/>
  <c r="AK384" i="17"/>
  <c r="AA384" i="17"/>
  <c r="Z384" i="17"/>
  <c r="Y384" i="17"/>
  <c r="AB384" i="17"/>
  <c r="AH384" i="17"/>
  <c r="AF384" i="17"/>
  <c r="AE384" i="17"/>
  <c r="AD384" i="17"/>
  <c r="AS384" i="17"/>
  <c r="AW384" i="17" s="1" a="1"/>
  <c r="AW384" i="17" s="1"/>
  <c r="AJ384" i="17"/>
  <c r="AI384" i="17"/>
  <c r="AG384" i="17"/>
  <c r="AC384" i="17"/>
  <c r="Z55" i="17"/>
  <c r="AI55" i="17"/>
  <c r="AH55" i="17"/>
  <c r="AG55" i="17"/>
  <c r="AF55" i="17"/>
  <c r="AE55" i="17"/>
  <c r="AC55" i="17"/>
  <c r="AS55" i="17"/>
  <c r="AY55" i="17" s="1" a="1"/>
  <c r="AY55" i="17" s="1"/>
  <c r="AP55" i="17"/>
  <c r="AO55" i="17"/>
  <c r="AM55" i="17"/>
  <c r="AL55" i="17"/>
  <c r="AK55" i="17"/>
  <c r="AD55" i="17"/>
  <c r="AB55" i="17"/>
  <c r="AA55" i="17"/>
  <c r="AN55" i="17"/>
  <c r="AJ55" i="17"/>
  <c r="Y55" i="17"/>
  <c r="Z530" i="17"/>
  <c r="Y530" i="17"/>
  <c r="AS530" i="17"/>
  <c r="AZ530" i="17" s="1" a="1"/>
  <c r="AZ530" i="17" s="1"/>
  <c r="AP530" i="17"/>
  <c r="AL530" i="17"/>
  <c r="AC530" i="17"/>
  <c r="AB530" i="17"/>
  <c r="AA530" i="17"/>
  <c r="AK530" i="17"/>
  <c r="AJ530" i="17"/>
  <c r="AG530" i="17"/>
  <c r="AN530" i="17"/>
  <c r="AM530" i="17"/>
  <c r="AI530" i="17"/>
  <c r="AF530" i="17"/>
  <c r="AE530" i="17"/>
  <c r="AH530" i="17"/>
  <c r="AD530" i="17"/>
  <c r="AO530" i="17"/>
  <c r="AO922" i="17"/>
  <c r="AN922" i="17"/>
  <c r="AK922" i="17"/>
  <c r="AI922" i="17"/>
  <c r="Y922" i="17"/>
  <c r="AS922" i="17"/>
  <c r="AP922" i="17"/>
  <c r="AM922" i="17"/>
  <c r="AJ922" i="17"/>
  <c r="AH922" i="17"/>
  <c r="AC922" i="17"/>
  <c r="AB922" i="17"/>
  <c r="Z922" i="17"/>
  <c r="AL922" i="17"/>
  <c r="AG922" i="17"/>
  <c r="AF922" i="17"/>
  <c r="AD922" i="17"/>
  <c r="AA922" i="17"/>
  <c r="AE922" i="17"/>
  <c r="AE443" i="17"/>
  <c r="AD443" i="17"/>
  <c r="AC443" i="17"/>
  <c r="AA443" i="17"/>
  <c r="Z443" i="17"/>
  <c r="Y443" i="17"/>
  <c r="AM443" i="17"/>
  <c r="AS443" i="17"/>
  <c r="AP443" i="17"/>
  <c r="AO443" i="17"/>
  <c r="AN443" i="17"/>
  <c r="AL443" i="17"/>
  <c r="AI443" i="17"/>
  <c r="AH443" i="17"/>
  <c r="AG443" i="17"/>
  <c r="AF443" i="17"/>
  <c r="AB443" i="17"/>
  <c r="AK443" i="17"/>
  <c r="AJ443" i="17"/>
  <c r="AE34" i="17"/>
  <c r="AD34" i="17"/>
  <c r="AC34" i="17"/>
  <c r="AB34" i="17"/>
  <c r="AA34" i="17"/>
  <c r="Y34" i="17"/>
  <c r="Z34" i="17"/>
  <c r="AS34" i="17"/>
  <c r="AP34" i="17"/>
  <c r="AM34" i="17"/>
  <c r="AJ34" i="17"/>
  <c r="AI34" i="17"/>
  <c r="AN34" i="17"/>
  <c r="AL34" i="17"/>
  <c r="AH34" i="17"/>
  <c r="AG34" i="17"/>
  <c r="AK34" i="17"/>
  <c r="AO34" i="17"/>
  <c r="AF34" i="17"/>
  <c r="AC24" i="17"/>
  <c r="AB24" i="17"/>
  <c r="AA24" i="17"/>
  <c r="Y24" i="17"/>
  <c r="AH24" i="17"/>
  <c r="AG24" i="17"/>
  <c r="AF24" i="17"/>
  <c r="AE24" i="17"/>
  <c r="Z24" i="17"/>
  <c r="AP24" i="17"/>
  <c r="AM24" i="17"/>
  <c r="AL24" i="17"/>
  <c r="AO24" i="17"/>
  <c r="AN24" i="17"/>
  <c r="AK24" i="17"/>
  <c r="AJ24" i="17"/>
  <c r="AI24" i="17"/>
  <c r="AD24" i="17"/>
  <c r="AS24" i="17"/>
  <c r="BD24" i="17" s="1" a="1"/>
  <c r="BD24" i="17" s="1"/>
  <c r="AS442" i="17"/>
  <c r="AP442" i="17"/>
  <c r="AN442" i="17"/>
  <c r="AM442" i="17"/>
  <c r="AL442" i="17"/>
  <c r="AH442" i="17"/>
  <c r="AD442" i="17"/>
  <c r="AO442" i="17"/>
  <c r="AK442" i="17"/>
  <c r="AJ442" i="17"/>
  <c r="AI442" i="17"/>
  <c r="AG442" i="17"/>
  <c r="AF442" i="17"/>
  <c r="AA442" i="17"/>
  <c r="Z442" i="17"/>
  <c r="Y442" i="17"/>
  <c r="AC442" i="17"/>
  <c r="AB442" i="17"/>
  <c r="AE442" i="17"/>
  <c r="AP793" i="17"/>
  <c r="AN793" i="17"/>
  <c r="AG793" i="17"/>
  <c r="AF793" i="17"/>
  <c r="AC793" i="17"/>
  <c r="AB793" i="17"/>
  <c r="AA793" i="17"/>
  <c r="Z793" i="17"/>
  <c r="Y793" i="17"/>
  <c r="AK793" i="17"/>
  <c r="AS793" i="17"/>
  <c r="AO793" i="17"/>
  <c r="AM793" i="17"/>
  <c r="AL793" i="17"/>
  <c r="AJ793" i="17"/>
  <c r="AI793" i="17"/>
  <c r="AH793" i="17"/>
  <c r="AD793" i="17"/>
  <c r="AE793" i="17"/>
  <c r="AJ270" i="17"/>
  <c r="AI270" i="17"/>
  <c r="AH270" i="17"/>
  <c r="AG270" i="17"/>
  <c r="AD270" i="17"/>
  <c r="AS270" i="17"/>
  <c r="AE270" i="17"/>
  <c r="AC270" i="17"/>
  <c r="AB270" i="17"/>
  <c r="AA270" i="17"/>
  <c r="Z270" i="17"/>
  <c r="Y270" i="17"/>
  <c r="AO270" i="17"/>
  <c r="AN270" i="17"/>
  <c r="AM270" i="17"/>
  <c r="AK270" i="17"/>
  <c r="AF270" i="17"/>
  <c r="AL270" i="17"/>
  <c r="AP270" i="17"/>
  <c r="AI349" i="17"/>
  <c r="AH349" i="17"/>
  <c r="AG349" i="17"/>
  <c r="AF349" i="17"/>
  <c r="AD349" i="17"/>
  <c r="AN349" i="17"/>
  <c r="AM349" i="17"/>
  <c r="AL349" i="17"/>
  <c r="AJ349" i="17"/>
  <c r="AC349" i="17"/>
  <c r="AS349" i="17"/>
  <c r="BE349" i="17" s="1" a="1"/>
  <c r="BE349" i="17" s="1"/>
  <c r="AK349" i="17"/>
  <c r="AB349" i="17"/>
  <c r="AP349" i="17"/>
  <c r="AO349" i="17"/>
  <c r="AA349" i="17"/>
  <c r="Z349" i="17"/>
  <c r="Y349" i="17"/>
  <c r="AE349" i="17"/>
  <c r="AF591" i="17"/>
  <c r="AE591" i="17"/>
  <c r="AD591" i="17"/>
  <c r="AC591" i="17"/>
  <c r="Z591" i="17"/>
  <c r="AS591" i="17"/>
  <c r="AV591" i="17" s="1" a="1"/>
  <c r="AV591" i="17" s="1"/>
  <c r="AP591" i="17"/>
  <c r="AA591" i="17"/>
  <c r="AO591" i="17"/>
  <c r="AN591" i="17"/>
  <c r="AM591" i="17"/>
  <c r="AK591" i="17"/>
  <c r="AJ591" i="17"/>
  <c r="AI591" i="17"/>
  <c r="AG591" i="17"/>
  <c r="AB591" i="17"/>
  <c r="AL591" i="17"/>
  <c r="Y591" i="17"/>
  <c r="AH591" i="17"/>
  <c r="Y833" i="17"/>
  <c r="AP833" i="17"/>
  <c r="AO833" i="17"/>
  <c r="AF833" i="17"/>
  <c r="AE833" i="17"/>
  <c r="AD833" i="17"/>
  <c r="AA833" i="17"/>
  <c r="AK833" i="17"/>
  <c r="AI833" i="17"/>
  <c r="AG833" i="17"/>
  <c r="AC833" i="17"/>
  <c r="AS833" i="17"/>
  <c r="AV833" i="17" s="1" a="1"/>
  <c r="AV833" i="17" s="1"/>
  <c r="AB833" i="17"/>
  <c r="AN833" i="17"/>
  <c r="AM833" i="17"/>
  <c r="AL833" i="17"/>
  <c r="AJ833" i="17"/>
  <c r="AH833" i="17"/>
  <c r="Z833" i="17"/>
  <c r="Z1075" i="17"/>
  <c r="AH1075" i="17"/>
  <c r="AD1075" i="17"/>
  <c r="AS1075" i="17"/>
  <c r="AY1075" i="17" s="1" a="1"/>
  <c r="AY1075" i="17" s="1"/>
  <c r="AA1075" i="17"/>
  <c r="AK1075" i="17"/>
  <c r="AJ1075" i="17"/>
  <c r="AI1075" i="17"/>
  <c r="AF1075" i="17"/>
  <c r="AC1075" i="17"/>
  <c r="AL1075" i="17"/>
  <c r="AG1075" i="17"/>
  <c r="AE1075" i="17"/>
  <c r="Y1075" i="17"/>
  <c r="AP1075" i="17"/>
  <c r="AN1075" i="17"/>
  <c r="AB1075" i="17"/>
  <c r="AO1075" i="17"/>
  <c r="AM1075" i="17"/>
  <c r="AS578" i="17"/>
  <c r="BE578" i="17" s="1" a="1"/>
  <c r="BE578" i="17" s="1"/>
  <c r="AP578" i="17"/>
  <c r="AO578" i="17"/>
  <c r="AN578" i="17"/>
  <c r="AM578" i="17"/>
  <c r="AL578" i="17"/>
  <c r="AK578" i="17"/>
  <c r="AJ578" i="17"/>
  <c r="AH578" i="17"/>
  <c r="AG578" i="17"/>
  <c r="AF578" i="17"/>
  <c r="AD578" i="17"/>
  <c r="AC578" i="17"/>
  <c r="AA578" i="17"/>
  <c r="Z578" i="17"/>
  <c r="Y578" i="17"/>
  <c r="AI578" i="17"/>
  <c r="AE578" i="17"/>
  <c r="AB578" i="17"/>
  <c r="AP820" i="17"/>
  <c r="AB820" i="17"/>
  <c r="AA820" i="17"/>
  <c r="AS820" i="17"/>
  <c r="AO820" i="17"/>
  <c r="AM820" i="17"/>
  <c r="AF820" i="17"/>
  <c r="AN820" i="17"/>
  <c r="AL820" i="17"/>
  <c r="AK820" i="17"/>
  <c r="AJ820" i="17"/>
  <c r="AI820" i="17"/>
  <c r="AG820" i="17"/>
  <c r="AH820" i="17"/>
  <c r="AE820" i="17"/>
  <c r="AD820" i="17"/>
  <c r="AC820" i="17"/>
  <c r="Z820" i="17"/>
  <c r="Y820" i="17"/>
  <c r="AK1062" i="17"/>
  <c r="AH1062" i="17"/>
  <c r="AD1062" i="17"/>
  <c r="AE1062" i="17"/>
  <c r="AS1062" i="17"/>
  <c r="BB1062" i="17" s="1" a="1"/>
  <c r="BB1062" i="17" s="1"/>
  <c r="AP1062" i="17"/>
  <c r="AO1062" i="17"/>
  <c r="AN1062" i="17"/>
  <c r="AL1062" i="17"/>
  <c r="AI1062" i="17"/>
  <c r="AM1062" i="17"/>
  <c r="AJ1062" i="17"/>
  <c r="AF1062" i="17"/>
  <c r="AB1062" i="17"/>
  <c r="Y1062" i="17"/>
  <c r="AA1062" i="17"/>
  <c r="AG1062" i="17"/>
  <c r="AC1062" i="17"/>
  <c r="Z1062" i="17"/>
  <c r="AS495" i="17"/>
  <c r="AP495" i="17"/>
  <c r="AO495" i="17"/>
  <c r="AL495" i="17"/>
  <c r="AK495" i="17"/>
  <c r="Y495" i="17"/>
  <c r="AN495" i="17"/>
  <c r="AM495" i="17"/>
  <c r="AJ495" i="17"/>
  <c r="AH495" i="17"/>
  <c r="AG495" i="17"/>
  <c r="AE495" i="17"/>
  <c r="AD495" i="17"/>
  <c r="AI495" i="17"/>
  <c r="AF495" i="17"/>
  <c r="AC495" i="17"/>
  <c r="AB495" i="17"/>
  <c r="AA495" i="17"/>
  <c r="Z495" i="17"/>
  <c r="AM737" i="17"/>
  <c r="AL737" i="17"/>
  <c r="AI737" i="17"/>
  <c r="AG737" i="17"/>
  <c r="Z737" i="17"/>
  <c r="Y737" i="17"/>
  <c r="AS737" i="17"/>
  <c r="AP737" i="17"/>
  <c r="AO737" i="17"/>
  <c r="AN737" i="17"/>
  <c r="AF737" i="17"/>
  <c r="AK737" i="17"/>
  <c r="AJ737" i="17"/>
  <c r="AE737" i="17"/>
  <c r="AA737" i="17"/>
  <c r="AD737" i="17"/>
  <c r="AC737" i="17"/>
  <c r="AH737" i="17"/>
  <c r="AB737" i="17"/>
  <c r="AD979" i="17"/>
  <c r="AC979" i="17"/>
  <c r="AB979" i="17"/>
  <c r="AA979" i="17"/>
  <c r="AJ979" i="17"/>
  <c r="AI979" i="17"/>
  <c r="AH979" i="17"/>
  <c r="AF979" i="17"/>
  <c r="Z979" i="17"/>
  <c r="AN979" i="17"/>
  <c r="AM979" i="17"/>
  <c r="AL979" i="17"/>
  <c r="AK979" i="17"/>
  <c r="AE979" i="17"/>
  <c r="Y979" i="17"/>
  <c r="AS979" i="17"/>
  <c r="AV979" i="17" s="1" a="1"/>
  <c r="AV979" i="17" s="1"/>
  <c r="AO979" i="17"/>
  <c r="AG979" i="17"/>
  <c r="AP979" i="17"/>
  <c r="AI663" i="17"/>
  <c r="AH663" i="17"/>
  <c r="AG663" i="17"/>
  <c r="AE663" i="17"/>
  <c r="AS663" i="17"/>
  <c r="AP663" i="17"/>
  <c r="AO663" i="17"/>
  <c r="AF663" i="17"/>
  <c r="AN663" i="17"/>
  <c r="AM663" i="17"/>
  <c r="AL663" i="17"/>
  <c r="AK663" i="17"/>
  <c r="AJ663" i="17"/>
  <c r="AD663" i="17"/>
  <c r="AC663" i="17"/>
  <c r="AB663" i="17"/>
  <c r="AA663" i="17"/>
  <c r="Z663" i="17"/>
  <c r="Y663" i="17"/>
  <c r="AL905" i="17"/>
  <c r="AK905" i="17"/>
  <c r="AJ905" i="17"/>
  <c r="AI905" i="17"/>
  <c r="AG905" i="17"/>
  <c r="AD905" i="17"/>
  <c r="AC905" i="17"/>
  <c r="AA905" i="17"/>
  <c r="AS905" i="17"/>
  <c r="AP905" i="17"/>
  <c r="AO905" i="17"/>
  <c r="AN905" i="17"/>
  <c r="AH905" i="17"/>
  <c r="AE905" i="17"/>
  <c r="AF905" i="17"/>
  <c r="Z905" i="17"/>
  <c r="AM905" i="17"/>
  <c r="AB905" i="17"/>
  <c r="Y905" i="17"/>
  <c r="Z1147" i="17"/>
  <c r="AB1147" i="17"/>
  <c r="AA1147" i="17"/>
  <c r="Y1147" i="17"/>
  <c r="AO1147" i="17"/>
  <c r="AK1147" i="17"/>
  <c r="AH1147" i="17"/>
  <c r="AG1147" i="17"/>
  <c r="AF1147" i="17"/>
  <c r="AD1147" i="17"/>
  <c r="AL1147" i="17"/>
  <c r="AJ1147" i="17"/>
  <c r="AI1147" i="17"/>
  <c r="AC1147" i="17"/>
  <c r="AS1147" i="17"/>
  <c r="AP1147" i="17"/>
  <c r="AM1147" i="17"/>
  <c r="AN1147" i="17"/>
  <c r="AE1147" i="17"/>
  <c r="AP140" i="17"/>
  <c r="AO140" i="17"/>
  <c r="AN140" i="17"/>
  <c r="AM140" i="17"/>
  <c r="AL140" i="17"/>
  <c r="AJ140" i="17"/>
  <c r="AD140" i="17"/>
  <c r="AE140" i="17"/>
  <c r="AC140" i="17"/>
  <c r="AB140" i="17"/>
  <c r="Z140" i="17"/>
  <c r="AS140" i="17"/>
  <c r="BC140" i="17" s="1" a="1"/>
  <c r="BC140" i="17" s="1"/>
  <c r="AH140" i="17"/>
  <c r="AA140" i="17"/>
  <c r="Y140" i="17"/>
  <c r="AG140" i="17"/>
  <c r="AF140" i="17"/>
  <c r="AI140" i="17"/>
  <c r="AK140" i="17"/>
  <c r="AS382" i="17"/>
  <c r="BC382" i="17" s="1" a="1"/>
  <c r="BC382" i="17" s="1"/>
  <c r="AP382" i="17"/>
  <c r="AO382" i="17"/>
  <c r="AH382" i="17"/>
  <c r="AG382" i="17"/>
  <c r="AF382" i="17"/>
  <c r="AD382" i="17"/>
  <c r="AC382" i="17"/>
  <c r="AB382" i="17"/>
  <c r="AN382" i="17"/>
  <c r="AK382" i="17"/>
  <c r="AJ382" i="17"/>
  <c r="AI382" i="17"/>
  <c r="AE382" i="17"/>
  <c r="AL382" i="17"/>
  <c r="AA382" i="17"/>
  <c r="Z382" i="17"/>
  <c r="Y382" i="17"/>
  <c r="AM382" i="17"/>
  <c r="AP624" i="17"/>
  <c r="AO624" i="17"/>
  <c r="AN624" i="17"/>
  <c r="AM624" i="17"/>
  <c r="AK624" i="17"/>
  <c r="AJ624" i="17"/>
  <c r="AH624" i="17"/>
  <c r="AG624" i="17"/>
  <c r="AF624" i="17"/>
  <c r="AC624" i="17"/>
  <c r="AS624" i="17"/>
  <c r="AL624" i="17"/>
  <c r="AI624" i="17"/>
  <c r="AE624" i="17"/>
  <c r="AD624" i="17"/>
  <c r="Z624" i="17"/>
  <c r="AB624" i="17"/>
  <c r="AA624" i="17"/>
  <c r="Y624" i="17"/>
  <c r="AF866" i="17"/>
  <c r="AM866" i="17"/>
  <c r="AL866" i="17"/>
  <c r="AJ866" i="17"/>
  <c r="AH866" i="17"/>
  <c r="AG866" i="17"/>
  <c r="AP866" i="17"/>
  <c r="AO866" i="17"/>
  <c r="AN866" i="17"/>
  <c r="AI866" i="17"/>
  <c r="AK866" i="17"/>
  <c r="AD866" i="17"/>
  <c r="AE866" i="17"/>
  <c r="AB866" i="17"/>
  <c r="AA866" i="17"/>
  <c r="Z866" i="17"/>
  <c r="Y866" i="17"/>
  <c r="AC866" i="17"/>
  <c r="AS866" i="17"/>
  <c r="AY866" i="17" s="1" a="1"/>
  <c r="AY866" i="17" s="1"/>
  <c r="AH1108" i="17"/>
  <c r="AN1108" i="17"/>
  <c r="AM1108" i="17"/>
  <c r="AP1108" i="17"/>
  <c r="AJ1108" i="17"/>
  <c r="AB1108" i="17"/>
  <c r="Y1108" i="17"/>
  <c r="AK1108" i="17"/>
  <c r="AI1108" i="17"/>
  <c r="AG1108" i="17"/>
  <c r="AE1108" i="17"/>
  <c r="AC1108" i="17"/>
  <c r="AO1108" i="17"/>
  <c r="AL1108" i="17"/>
  <c r="AF1108" i="17"/>
  <c r="AS1108" i="17"/>
  <c r="BD1108" i="17" s="1" a="1"/>
  <c r="BD1108" i="17" s="1"/>
  <c r="Z1108" i="17"/>
  <c r="AA1108" i="17"/>
  <c r="AD1108" i="17"/>
  <c r="AK655" i="17"/>
  <c r="AJ655" i="17"/>
  <c r="AI655" i="17"/>
  <c r="AH655" i="17"/>
  <c r="AG655" i="17"/>
  <c r="AE655" i="17"/>
  <c r="Y655" i="17"/>
  <c r="AM655" i="17"/>
  <c r="AL655" i="17"/>
  <c r="AF655" i="17"/>
  <c r="AD655" i="17"/>
  <c r="AC655" i="17"/>
  <c r="AB655" i="17"/>
  <c r="AA655" i="17"/>
  <c r="Z655" i="17"/>
  <c r="AS655" i="17"/>
  <c r="AZ655" i="17" s="1" a="1"/>
  <c r="AZ655" i="17" s="1"/>
  <c r="AP655" i="17"/>
  <c r="AO655" i="17"/>
  <c r="AN655" i="17"/>
  <c r="AF897" i="17"/>
  <c r="AE897" i="17"/>
  <c r="AD897" i="17"/>
  <c r="AC897" i="17"/>
  <c r="AA897" i="17"/>
  <c r="AN897" i="17"/>
  <c r="AM897" i="17"/>
  <c r="AK897" i="17"/>
  <c r="AJ897" i="17"/>
  <c r="AH897" i="17"/>
  <c r="AB897" i="17"/>
  <c r="Z897" i="17"/>
  <c r="Y897" i="17"/>
  <c r="AS897" i="17"/>
  <c r="AY897" i="17" s="1" a="1"/>
  <c r="AY897" i="17" s="1"/>
  <c r="AP897" i="17"/>
  <c r="AO897" i="17"/>
  <c r="AI897" i="17"/>
  <c r="AL897" i="17"/>
  <c r="AG897" i="17"/>
  <c r="AA1139" i="17"/>
  <c r="AB1139" i="17"/>
  <c r="Z1139" i="17"/>
  <c r="AL1139" i="17"/>
  <c r="AK1139" i="17"/>
  <c r="AC1139" i="17"/>
  <c r="AS1139" i="17"/>
  <c r="BB1139" i="17" s="1" a="1"/>
  <c r="BB1139" i="17" s="1"/>
  <c r="AO1139" i="17"/>
  <c r="AP1139" i="17"/>
  <c r="AM1139" i="17"/>
  <c r="AN1139" i="17"/>
  <c r="AJ1139" i="17"/>
  <c r="AI1139" i="17"/>
  <c r="AG1139" i="17"/>
  <c r="AF1139" i="17"/>
  <c r="AE1139" i="17"/>
  <c r="AH1139" i="17"/>
  <c r="AD1139" i="17"/>
  <c r="Y1139" i="17"/>
  <c r="AI62" i="17"/>
  <c r="AH62" i="17"/>
  <c r="AG62" i="17"/>
  <c r="AF62" i="17"/>
  <c r="AE62" i="17"/>
  <c r="AC62" i="17"/>
  <c r="AS62" i="17"/>
  <c r="AP62" i="17"/>
  <c r="AN62" i="17"/>
  <c r="AM62" i="17"/>
  <c r="AL62" i="17"/>
  <c r="AD62" i="17"/>
  <c r="Z62" i="17"/>
  <c r="Y62" i="17"/>
  <c r="AK62" i="17"/>
  <c r="AJ62" i="17"/>
  <c r="AB62" i="17"/>
  <c r="AO62" i="17"/>
  <c r="AA62" i="17"/>
  <c r="AH304" i="17"/>
  <c r="AG304" i="17"/>
  <c r="AF304" i="17"/>
  <c r="AE304" i="17"/>
  <c r="AD304" i="17"/>
  <c r="AB304" i="17"/>
  <c r="AS304" i="17"/>
  <c r="AY304" i="17" s="1" a="1"/>
  <c r="AY304" i="17" s="1"/>
  <c r="AP304" i="17"/>
  <c r="AO304" i="17"/>
  <c r="AJ304" i="17"/>
  <c r="Z304" i="17"/>
  <c r="Y304" i="17"/>
  <c r="AN304" i="17"/>
  <c r="AK304" i="17"/>
  <c r="AI304" i="17"/>
  <c r="AC304" i="17"/>
  <c r="AA304" i="17"/>
  <c r="AM304" i="17"/>
  <c r="AL304" i="17"/>
  <c r="AL546" i="17"/>
  <c r="AK546" i="17"/>
  <c r="AJ546" i="17"/>
  <c r="AI546" i="17"/>
  <c r="AH546" i="17"/>
  <c r="AG546" i="17"/>
  <c r="AF546" i="17"/>
  <c r="AB546" i="17"/>
  <c r="AP546" i="17"/>
  <c r="AO546" i="17"/>
  <c r="AN546" i="17"/>
  <c r="AM546" i="17"/>
  <c r="AC546" i="17"/>
  <c r="AA546" i="17"/>
  <c r="Z546" i="17"/>
  <c r="Y546" i="17"/>
  <c r="AS546" i="17"/>
  <c r="AE546" i="17"/>
  <c r="AD546" i="17"/>
  <c r="AS788" i="17"/>
  <c r="BD788" i="17" s="1" a="1"/>
  <c r="BD788" i="17" s="1"/>
  <c r="AO788" i="17"/>
  <c r="AM788" i="17"/>
  <c r="AD788" i="17"/>
  <c r="AC788" i="17"/>
  <c r="Z788" i="17"/>
  <c r="Y788" i="17"/>
  <c r="AH788" i="17"/>
  <c r="AE788" i="17"/>
  <c r="AB788" i="17"/>
  <c r="AA788" i="17"/>
  <c r="AP788" i="17"/>
  <c r="AN788" i="17"/>
  <c r="AL788" i="17"/>
  <c r="AK788" i="17"/>
  <c r="AJ788" i="17"/>
  <c r="AI788" i="17"/>
  <c r="AG788" i="17"/>
  <c r="AF788" i="17"/>
  <c r="AC1030" i="17"/>
  <c r="AJ1030" i="17"/>
  <c r="AS1030" i="17"/>
  <c r="AX1030" i="17" s="1" a="1"/>
  <c r="AX1030" i="17" s="1"/>
  <c r="AB1030" i="17"/>
  <c r="AA1030" i="17"/>
  <c r="Z1030" i="17"/>
  <c r="AP1030" i="17"/>
  <c r="AO1030" i="17"/>
  <c r="AN1030" i="17"/>
  <c r="AM1030" i="17"/>
  <c r="AL1030" i="17"/>
  <c r="AI1030" i="17"/>
  <c r="AK1030" i="17"/>
  <c r="AF1030" i="17"/>
  <c r="AH1030" i="17"/>
  <c r="AG1030" i="17"/>
  <c r="AD1030" i="17"/>
  <c r="Y1030" i="17"/>
  <c r="AE1030" i="17"/>
  <c r="AK827" i="17"/>
  <c r="AJ827" i="17"/>
  <c r="AF827" i="17"/>
  <c r="AE827" i="17"/>
  <c r="Z827" i="17"/>
  <c r="Y827" i="17"/>
  <c r="AD827" i="17"/>
  <c r="AH827" i="17"/>
  <c r="AG827" i="17"/>
  <c r="AA827" i="17"/>
  <c r="AN827" i="17"/>
  <c r="AM827" i="17"/>
  <c r="AL827" i="17"/>
  <c r="AI827" i="17"/>
  <c r="AS827" i="17"/>
  <c r="AO827" i="17"/>
  <c r="AC827" i="17"/>
  <c r="AP827" i="17"/>
  <c r="AB827" i="17"/>
  <c r="AB72" i="17"/>
  <c r="AA72" i="17"/>
  <c r="Z72" i="17"/>
  <c r="AS72" i="17"/>
  <c r="AO72" i="17"/>
  <c r="Y72" i="17"/>
  <c r="AE72" i="17"/>
  <c r="AD72" i="17"/>
  <c r="AC72" i="17"/>
  <c r="AM72" i="17"/>
  <c r="AJ72" i="17"/>
  <c r="AI72" i="17"/>
  <c r="AF72" i="17"/>
  <c r="AP72" i="17"/>
  <c r="AK72" i="17"/>
  <c r="AN72" i="17"/>
  <c r="AL72" i="17"/>
  <c r="AH72" i="17"/>
  <c r="AG72" i="17"/>
  <c r="AG521" i="17"/>
  <c r="AF521" i="17"/>
  <c r="AE521" i="17"/>
  <c r="AD521" i="17"/>
  <c r="AC521" i="17"/>
  <c r="AA521" i="17"/>
  <c r="AK521" i="17"/>
  <c r="AJ521" i="17"/>
  <c r="AI521" i="17"/>
  <c r="AH521" i="17"/>
  <c r="Y521" i="17"/>
  <c r="AO521" i="17"/>
  <c r="AP521" i="17"/>
  <c r="AM521" i="17"/>
  <c r="AL521" i="17"/>
  <c r="Z521" i="17"/>
  <c r="AB521" i="17"/>
  <c r="AS521" i="17"/>
  <c r="AZ521" i="17" s="1" a="1"/>
  <c r="AZ521" i="17" s="1"/>
  <c r="AN521" i="17"/>
  <c r="AC637" i="17"/>
  <c r="AB637" i="17"/>
  <c r="AA637" i="17"/>
  <c r="Z637" i="17"/>
  <c r="Y637" i="17"/>
  <c r="AO637" i="17"/>
  <c r="AH637" i="17"/>
  <c r="AG637" i="17"/>
  <c r="AF637" i="17"/>
  <c r="AE637" i="17"/>
  <c r="AD637" i="17"/>
  <c r="AS637" i="17"/>
  <c r="BB637" i="17" s="1" a="1"/>
  <c r="BB637" i="17" s="1"/>
  <c r="AP637" i="17"/>
  <c r="AN637" i="17"/>
  <c r="AL637" i="17"/>
  <c r="AI637" i="17"/>
  <c r="AM637" i="17"/>
  <c r="AK637" i="17"/>
  <c r="AJ637" i="17"/>
  <c r="AE1115" i="17"/>
  <c r="AM1115" i="17"/>
  <c r="AL1115" i="17"/>
  <c r="AP1115" i="17"/>
  <c r="AJ1115" i="17"/>
  <c r="Z1115" i="17"/>
  <c r="AS1115" i="17"/>
  <c r="AO1115" i="17"/>
  <c r="AK1115" i="17"/>
  <c r="AI1115" i="17"/>
  <c r="AH1115" i="17"/>
  <c r="AA1115" i="17"/>
  <c r="AB1115" i="17"/>
  <c r="Y1115" i="17"/>
  <c r="AN1115" i="17"/>
  <c r="AD1115" i="17"/>
  <c r="AG1115" i="17"/>
  <c r="AC1115" i="17"/>
  <c r="AF1115" i="17"/>
  <c r="Z959" i="17"/>
  <c r="Y959" i="17"/>
  <c r="AH959" i="17"/>
  <c r="AB959" i="17"/>
  <c r="AA959" i="17"/>
  <c r="AE959" i="17"/>
  <c r="AC959" i="17"/>
  <c r="AN959" i="17"/>
  <c r="AM959" i="17"/>
  <c r="AL959" i="17"/>
  <c r="AK959" i="17"/>
  <c r="AI959" i="17"/>
  <c r="AG959" i="17"/>
  <c r="AD959" i="17"/>
  <c r="AP959" i="17"/>
  <c r="AO959" i="17"/>
  <c r="AS959" i="17"/>
  <c r="AZ959" i="17" s="1" a="1"/>
  <c r="AZ959" i="17" s="1"/>
  <c r="AJ959" i="17"/>
  <c r="AF959" i="17"/>
  <c r="Z1057" i="17"/>
  <c r="AS1057" i="17"/>
  <c r="AO1057" i="17"/>
  <c r="AL1057" i="17"/>
  <c r="AJ1057" i="17"/>
  <c r="AP1057" i="17"/>
  <c r="AN1057" i="17"/>
  <c r="AH1057" i="17"/>
  <c r="AG1057" i="17"/>
  <c r="AF1057" i="17"/>
  <c r="AD1057" i="17"/>
  <c r="AB1057" i="17"/>
  <c r="AM1057" i="17"/>
  <c r="AK1057" i="17"/>
  <c r="AI1057" i="17"/>
  <c r="AC1057" i="17"/>
  <c r="Y1057" i="17"/>
  <c r="AE1057" i="17"/>
  <c r="AA1057" i="17"/>
  <c r="AL98" i="17"/>
  <c r="AK98" i="17"/>
  <c r="AH98" i="17"/>
  <c r="AF98" i="17"/>
  <c r="AO98" i="17"/>
  <c r="AJ98" i="17"/>
  <c r="AE98" i="17"/>
  <c r="AM98" i="17"/>
  <c r="AI98" i="17"/>
  <c r="AG98" i="17"/>
  <c r="AD98" i="17"/>
  <c r="AC98" i="17"/>
  <c r="AA98" i="17"/>
  <c r="Z98" i="17"/>
  <c r="Y98" i="17"/>
  <c r="AP98" i="17"/>
  <c r="AN98" i="17"/>
  <c r="AS98" i="17"/>
  <c r="AB98" i="17"/>
  <c r="AS111" i="17"/>
  <c r="BB111" i="17" s="1" a="1"/>
  <c r="BB111" i="17" s="1"/>
  <c r="AO111" i="17"/>
  <c r="AM111" i="17"/>
  <c r="AI111" i="17"/>
  <c r="AH111" i="17"/>
  <c r="AG111" i="17"/>
  <c r="AE111" i="17"/>
  <c r="AC111" i="17"/>
  <c r="Z111" i="17"/>
  <c r="AP111" i="17"/>
  <c r="AN111" i="17"/>
  <c r="AL111" i="17"/>
  <c r="AK111" i="17"/>
  <c r="AJ111" i="17"/>
  <c r="AD111" i="17"/>
  <c r="AB111" i="17"/>
  <c r="AA111" i="17"/>
  <c r="AF111" i="17"/>
  <c r="Y111" i="17"/>
  <c r="AS293" i="17"/>
  <c r="AP293" i="17"/>
  <c r="AO293" i="17"/>
  <c r="AM293" i="17"/>
  <c r="AN293" i="17"/>
  <c r="AL293" i="17"/>
  <c r="AJ293" i="17"/>
  <c r="AI293" i="17"/>
  <c r="AH293" i="17"/>
  <c r="AG293" i="17"/>
  <c r="AB293" i="17"/>
  <c r="AK293" i="17"/>
  <c r="AD293" i="17"/>
  <c r="AC293" i="17"/>
  <c r="AA293" i="17"/>
  <c r="AE293" i="17"/>
  <c r="AF293" i="17"/>
  <c r="Z293" i="17"/>
  <c r="Y293" i="17"/>
  <c r="AT1250" i="17"/>
  <c r="BL1250" i="17" a="1"/>
  <c r="BL1250" i="17" s="1"/>
  <c r="AA681" i="17"/>
  <c r="AH681" i="17"/>
  <c r="AG681" i="17"/>
  <c r="AF681" i="17"/>
  <c r="AD681" i="17"/>
  <c r="Z681" i="17"/>
  <c r="AO681" i="17"/>
  <c r="AN681" i="17"/>
  <c r="AM681" i="17"/>
  <c r="AL681" i="17"/>
  <c r="AK681" i="17"/>
  <c r="AJ681" i="17"/>
  <c r="AI681" i="17"/>
  <c r="AE681" i="17"/>
  <c r="AS681" i="17"/>
  <c r="BC681" i="17" s="1" a="1"/>
  <c r="BC681" i="17" s="1"/>
  <c r="AP681" i="17"/>
  <c r="AC681" i="17"/>
  <c r="AB681" i="17"/>
  <c r="Y681" i="17"/>
  <c r="AP658" i="17"/>
  <c r="AO658" i="17"/>
  <c r="AN658" i="17"/>
  <c r="AM658" i="17"/>
  <c r="AL658" i="17"/>
  <c r="AJ658" i="17"/>
  <c r="AC658" i="17"/>
  <c r="AA658" i="17"/>
  <c r="Z658" i="17"/>
  <c r="AB658" i="17"/>
  <c r="Y658" i="17"/>
  <c r="AS658" i="17"/>
  <c r="AY658" i="17" s="1" a="1"/>
  <c r="AY658" i="17" s="1"/>
  <c r="AH658" i="17"/>
  <c r="AK658" i="17"/>
  <c r="AI658" i="17"/>
  <c r="AF658" i="17"/>
  <c r="AG658" i="17"/>
  <c r="AE658" i="17"/>
  <c r="AD658" i="17"/>
  <c r="AG139" i="17"/>
  <c r="AF139" i="17"/>
  <c r="AE139" i="17"/>
  <c r="AD139" i="17"/>
  <c r="AC139" i="17"/>
  <c r="AA139" i="17"/>
  <c r="AS139" i="17"/>
  <c r="AZ139" i="17" s="1" a="1"/>
  <c r="AZ139" i="17" s="1"/>
  <c r="AP139" i="17"/>
  <c r="AN139" i="17"/>
  <c r="AL139" i="17"/>
  <c r="AI139" i="17"/>
  <c r="Z139" i="17"/>
  <c r="AO139" i="17"/>
  <c r="AK139" i="17"/>
  <c r="AJ139" i="17"/>
  <c r="AH139" i="17"/>
  <c r="AM139" i="17"/>
  <c r="AB139" i="17"/>
  <c r="Y139" i="17"/>
  <c r="E1221" i="17"/>
  <c r="AC1022" i="17"/>
  <c r="AB1022" i="17"/>
  <c r="AA1022" i="17"/>
  <c r="Y1022" i="17"/>
  <c r="AS1022" i="17"/>
  <c r="AP1022" i="17"/>
  <c r="AM1022" i="17"/>
  <c r="AL1022" i="17"/>
  <c r="AK1022" i="17"/>
  <c r="AJ1022" i="17"/>
  <c r="AG1022" i="17"/>
  <c r="AD1022" i="17"/>
  <c r="AN1022" i="17"/>
  <c r="AI1022" i="17"/>
  <c r="AH1022" i="17"/>
  <c r="AF1022" i="17"/>
  <c r="AE1022" i="17"/>
  <c r="Z1022" i="17"/>
  <c r="AO1022" i="17"/>
  <c r="AP145" i="17"/>
  <c r="AO145" i="17"/>
  <c r="AN145" i="17"/>
  <c r="AM145" i="17"/>
  <c r="AJ145" i="17"/>
  <c r="AF145" i="17"/>
  <c r="AG145" i="17"/>
  <c r="AE145" i="17"/>
  <c r="AD145" i="17"/>
  <c r="AC145" i="17"/>
  <c r="AB145" i="17"/>
  <c r="Z145" i="17"/>
  <c r="AS145" i="17"/>
  <c r="AL145" i="17"/>
  <c r="AK145" i="17"/>
  <c r="AA145" i="17"/>
  <c r="Y145" i="17"/>
  <c r="AI145" i="17"/>
  <c r="AH145" i="17"/>
  <c r="AS912" i="17"/>
  <c r="AP912" i="17"/>
  <c r="AK912" i="17"/>
  <c r="AJ912" i="17"/>
  <c r="AI912" i="17"/>
  <c r="AH912" i="17"/>
  <c r="AF912" i="17"/>
  <c r="AO912" i="17"/>
  <c r="AN912" i="17"/>
  <c r="AL912" i="17"/>
  <c r="AD912" i="17"/>
  <c r="AC912" i="17"/>
  <c r="AM912" i="17"/>
  <c r="AG912" i="17"/>
  <c r="AE912" i="17"/>
  <c r="Z912" i="17"/>
  <c r="AB912" i="17"/>
  <c r="AA912" i="17"/>
  <c r="Y912" i="17"/>
  <c r="AG95" i="17"/>
  <c r="AF95" i="17"/>
  <c r="AC95" i="17"/>
  <c r="AO95" i="17"/>
  <c r="AL95" i="17"/>
  <c r="AI95" i="17"/>
  <c r="AS95" i="17"/>
  <c r="AV95" i="17" s="1" a="1"/>
  <c r="AV95" i="17" s="1"/>
  <c r="AP95" i="17"/>
  <c r="AM95" i="17"/>
  <c r="AK95" i="17"/>
  <c r="AJ95" i="17"/>
  <c r="AB95" i="17"/>
  <c r="AN95" i="17"/>
  <c r="AH95" i="17"/>
  <c r="AD95" i="17"/>
  <c r="AA95" i="17"/>
  <c r="Z95" i="17"/>
  <c r="Y95" i="17"/>
  <c r="AE95" i="17"/>
  <c r="AS629" i="17"/>
  <c r="BA629" i="17" s="1" a="1"/>
  <c r="BA629" i="17" s="1"/>
  <c r="AP629" i="17"/>
  <c r="AO629" i="17"/>
  <c r="AN629" i="17"/>
  <c r="AL629" i="17"/>
  <c r="AK629" i="17"/>
  <c r="AJ629" i="17"/>
  <c r="AI629" i="17"/>
  <c r="AH629" i="17"/>
  <c r="AG629" i="17"/>
  <c r="AD629" i="17"/>
  <c r="AA629" i="17"/>
  <c r="Z629" i="17"/>
  <c r="Y629" i="17"/>
  <c r="AM629" i="17"/>
  <c r="AC629" i="17"/>
  <c r="AF629" i="17"/>
  <c r="AE629" i="17"/>
  <c r="AB629" i="17"/>
  <c r="AH640" i="17"/>
  <c r="AG640" i="17"/>
  <c r="AF640" i="17"/>
  <c r="AE640" i="17"/>
  <c r="AD640" i="17"/>
  <c r="AB640" i="17"/>
  <c r="AS640" i="17"/>
  <c r="AK640" i="17"/>
  <c r="AP640" i="17"/>
  <c r="AO640" i="17"/>
  <c r="AN640" i="17"/>
  <c r="AL640" i="17"/>
  <c r="AJ640" i="17"/>
  <c r="AI640" i="17"/>
  <c r="AC640" i="17"/>
  <c r="AA640" i="17"/>
  <c r="Z640" i="17"/>
  <c r="AM640" i="17"/>
  <c r="Y640" i="17"/>
  <c r="AE373" i="17"/>
  <c r="AD373" i="17"/>
  <c r="AC373" i="17"/>
  <c r="AB373" i="17"/>
  <c r="AA373" i="17"/>
  <c r="Z373" i="17"/>
  <c r="AH373" i="17"/>
  <c r="AG373" i="17"/>
  <c r="AF373" i="17"/>
  <c r="AS373" i="17"/>
  <c r="AY373" i="17" s="1" a="1"/>
  <c r="AY373" i="17" s="1"/>
  <c r="AP373" i="17"/>
  <c r="AO373" i="17"/>
  <c r="AN373" i="17"/>
  <c r="AM373" i="17"/>
  <c r="AL373" i="17"/>
  <c r="AK373" i="17"/>
  <c r="Y373" i="17"/>
  <c r="AJ373" i="17"/>
  <c r="AI373" i="17"/>
  <c r="AP50" i="17"/>
  <c r="AO50" i="17"/>
  <c r="AN50" i="17"/>
  <c r="AM50" i="17"/>
  <c r="AK50" i="17"/>
  <c r="AS50" i="17"/>
  <c r="BE50" i="17" s="1" a="1"/>
  <c r="BE50" i="17" s="1"/>
  <c r="AL50" i="17"/>
  <c r="AJ50" i="17"/>
  <c r="AH50" i="17"/>
  <c r="AG50" i="17"/>
  <c r="AF50" i="17"/>
  <c r="AD50" i="17"/>
  <c r="AC50" i="17"/>
  <c r="AB50" i="17"/>
  <c r="Y50" i="17"/>
  <c r="AI50" i="17"/>
  <c r="AE50" i="17"/>
  <c r="AA50" i="17"/>
  <c r="Z50" i="17"/>
  <c r="AP45" i="17"/>
  <c r="AO45" i="17"/>
  <c r="AN45" i="17"/>
  <c r="AM45" i="17"/>
  <c r="AL45" i="17"/>
  <c r="AJ45" i="17"/>
  <c r="AK45" i="17"/>
  <c r="AI45" i="17"/>
  <c r="AF45" i="17"/>
  <c r="AC45" i="17"/>
  <c r="AB45" i="17"/>
  <c r="Y45" i="17"/>
  <c r="Z45" i="17"/>
  <c r="AS45" i="17"/>
  <c r="AW45" i="17" s="1" a="1"/>
  <c r="AW45" i="17" s="1"/>
  <c r="AG45" i="17"/>
  <c r="AE45" i="17"/>
  <c r="AD45" i="17"/>
  <c r="AH45" i="17"/>
  <c r="AA45" i="17"/>
  <c r="AL178" i="17"/>
  <c r="AK178" i="17"/>
  <c r="AA178" i="17"/>
  <c r="Z178" i="17"/>
  <c r="Y178" i="17"/>
  <c r="AJ178" i="17"/>
  <c r="AN178" i="17"/>
  <c r="AC178" i="17"/>
  <c r="AB178" i="17"/>
  <c r="AS178" i="17"/>
  <c r="AP178" i="17"/>
  <c r="AI178" i="17"/>
  <c r="AH178" i="17"/>
  <c r="AM178" i="17"/>
  <c r="AG178" i="17"/>
  <c r="AF178" i="17"/>
  <c r="AO178" i="17"/>
  <c r="AE178" i="17"/>
  <c r="AD178" i="17"/>
  <c r="AJ916" i="17"/>
  <c r="AH916" i="17"/>
  <c r="AG916" i="17"/>
  <c r="AF916" i="17"/>
  <c r="AE916" i="17"/>
  <c r="AD916" i="17"/>
  <c r="AB916" i="17"/>
  <c r="Y916" i="17"/>
  <c r="AS916" i="17"/>
  <c r="AP916" i="17"/>
  <c r="AN916" i="17"/>
  <c r="AM916" i="17"/>
  <c r="AL916" i="17"/>
  <c r="AI916" i="17"/>
  <c r="AA916" i="17"/>
  <c r="AK916" i="17"/>
  <c r="Z916" i="17"/>
  <c r="AO916" i="17"/>
  <c r="AC916" i="17"/>
  <c r="AN59" i="17"/>
  <c r="AP59" i="17"/>
  <c r="AO59" i="17"/>
  <c r="AM59" i="17"/>
  <c r="AL59" i="17"/>
  <c r="AK59" i="17"/>
  <c r="AI59" i="17"/>
  <c r="AS59" i="17"/>
  <c r="AZ59" i="17" s="1" a="1"/>
  <c r="AZ59" i="17" s="1"/>
  <c r="AJ59" i="17"/>
  <c r="AH59" i="17"/>
  <c r="AF59" i="17"/>
  <c r="AE59" i="17"/>
  <c r="AD59" i="17"/>
  <c r="AB59" i="17"/>
  <c r="AA59" i="17"/>
  <c r="Z59" i="17"/>
  <c r="AG59" i="17"/>
  <c r="AC59" i="17"/>
  <c r="Y59" i="17"/>
  <c r="AP432" i="17"/>
  <c r="AO432" i="17"/>
  <c r="AN432" i="17"/>
  <c r="AJ432" i="17"/>
  <c r="AL432" i="17"/>
  <c r="AK432" i="17"/>
  <c r="AI432" i="17"/>
  <c r="AH432" i="17"/>
  <c r="AG432" i="17"/>
  <c r="AF432" i="17"/>
  <c r="AB432" i="17"/>
  <c r="AA432" i="17"/>
  <c r="Z432" i="17"/>
  <c r="AS432" i="17"/>
  <c r="AV432" i="17" s="1" a="1"/>
  <c r="AV432" i="17" s="1"/>
  <c r="AM432" i="17"/>
  <c r="AE432" i="17"/>
  <c r="AD432" i="17"/>
  <c r="AC432" i="17"/>
  <c r="Y432" i="17"/>
  <c r="AD29" i="17"/>
  <c r="AC29" i="17"/>
  <c r="AB29" i="17"/>
  <c r="AA29" i="17"/>
  <c r="Z29" i="17"/>
  <c r="AK29" i="17"/>
  <c r="AJ29" i="17"/>
  <c r="AI29" i="17"/>
  <c r="AH29" i="17"/>
  <c r="AF29" i="17"/>
  <c r="AE29" i="17"/>
  <c r="Y29" i="17"/>
  <c r="AP29" i="17"/>
  <c r="AO29" i="17"/>
  <c r="AN29" i="17"/>
  <c r="AL29" i="17"/>
  <c r="AG29" i="17"/>
  <c r="AS29" i="17"/>
  <c r="AZ29" i="17" s="1" a="1"/>
  <c r="AZ29" i="17" s="1"/>
  <c r="AM29" i="17"/>
  <c r="AB19" i="17"/>
  <c r="Z19" i="17"/>
  <c r="AF19" i="17"/>
  <c r="AE19" i="17"/>
  <c r="AD19" i="17"/>
  <c r="AC19" i="17"/>
  <c r="Y19" i="17"/>
  <c r="AS19" i="17"/>
  <c r="BB19" i="17" s="1" a="1"/>
  <c r="BB19" i="17" s="1"/>
  <c r="AN19" i="17"/>
  <c r="AK19" i="17"/>
  <c r="AJ19" i="17"/>
  <c r="AA19" i="17"/>
  <c r="AP19" i="17"/>
  <c r="AO19" i="17"/>
  <c r="AL19" i="17"/>
  <c r="AI19" i="17"/>
  <c r="AM19" i="17"/>
  <c r="AH19" i="17"/>
  <c r="AG19" i="17"/>
  <c r="AG431" i="17"/>
  <c r="AF431" i="17"/>
  <c r="AE431" i="17"/>
  <c r="AA431" i="17"/>
  <c r="AL431" i="17"/>
  <c r="AK431" i="17"/>
  <c r="AJ431" i="17"/>
  <c r="AI431" i="17"/>
  <c r="AH431" i="17"/>
  <c r="AD431" i="17"/>
  <c r="Y431" i="17"/>
  <c r="AP431" i="17"/>
  <c r="AS431" i="17"/>
  <c r="AO431" i="17"/>
  <c r="AN431" i="17"/>
  <c r="AM431" i="17"/>
  <c r="AC431" i="17"/>
  <c r="AB431" i="17"/>
  <c r="Z431" i="17"/>
  <c r="AF724" i="17"/>
  <c r="AE724" i="17"/>
  <c r="AB724" i="17"/>
  <c r="AJ724" i="17"/>
  <c r="AI724" i="17"/>
  <c r="AH724" i="17"/>
  <c r="AG724" i="17"/>
  <c r="AC724" i="17"/>
  <c r="AA724" i="17"/>
  <c r="AS724" i="17"/>
  <c r="AP724" i="17"/>
  <c r="AO724" i="17"/>
  <c r="AN724" i="17"/>
  <c r="AL724" i="17"/>
  <c r="AK724" i="17"/>
  <c r="AD724" i="17"/>
  <c r="Z724" i="17"/>
  <c r="AM724" i="17"/>
  <c r="Y724" i="17"/>
  <c r="AL412" i="17"/>
  <c r="AK412" i="17"/>
  <c r="AJ412" i="17"/>
  <c r="AF412" i="17"/>
  <c r="AS412" i="17"/>
  <c r="BB412" i="17" s="1" a="1"/>
  <c r="BB412" i="17" s="1"/>
  <c r="AP412" i="17"/>
  <c r="AO412" i="17"/>
  <c r="AM412" i="17"/>
  <c r="AI412" i="17"/>
  <c r="AH412" i="17"/>
  <c r="AD412" i="17"/>
  <c r="AA412" i="17"/>
  <c r="AG412" i="17"/>
  <c r="AC412" i="17"/>
  <c r="AB412" i="17"/>
  <c r="Z412" i="17"/>
  <c r="Y412" i="17"/>
  <c r="AN412" i="17"/>
  <c r="AE412" i="17"/>
  <c r="AB654" i="17"/>
  <c r="AA654" i="17"/>
  <c r="Z654" i="17"/>
  <c r="Y654" i="17"/>
  <c r="AS654" i="17"/>
  <c r="AP654" i="17"/>
  <c r="AN654" i="17"/>
  <c r="AM654" i="17"/>
  <c r="AI654" i="17"/>
  <c r="AK654" i="17"/>
  <c r="AJ654" i="17"/>
  <c r="AH654" i="17"/>
  <c r="AG654" i="17"/>
  <c r="AF654" i="17"/>
  <c r="AE654" i="17"/>
  <c r="AD654" i="17"/>
  <c r="AC654" i="17"/>
  <c r="AO654" i="17"/>
  <c r="AL654" i="17"/>
  <c r="AS896" i="17"/>
  <c r="AW896" i="17" s="1" a="1"/>
  <c r="AW896" i="17" s="1"/>
  <c r="AP896" i="17"/>
  <c r="AN896" i="17"/>
  <c r="AO896" i="17"/>
  <c r="AM896" i="17"/>
  <c r="AK896" i="17"/>
  <c r="AH896" i="17"/>
  <c r="AG896" i="17"/>
  <c r="AL896" i="17"/>
  <c r="AI896" i="17"/>
  <c r="AF896" i="17"/>
  <c r="AE896" i="17"/>
  <c r="AC896" i="17"/>
  <c r="AA896" i="17"/>
  <c r="Y896" i="17"/>
  <c r="AJ896" i="17"/>
  <c r="AD896" i="17"/>
  <c r="AB896" i="17"/>
  <c r="Z896" i="17"/>
  <c r="AN1138" i="17"/>
  <c r="AL1138" i="17"/>
  <c r="AK1138" i="17"/>
  <c r="AP1138" i="17"/>
  <c r="AO1138" i="17"/>
  <c r="AH1138" i="17"/>
  <c r="AE1138" i="17"/>
  <c r="AB1138" i="17"/>
  <c r="AG1138" i="17"/>
  <c r="AF1138" i="17"/>
  <c r="AD1138" i="17"/>
  <c r="AA1138" i="17"/>
  <c r="Z1138" i="17"/>
  <c r="Y1138" i="17"/>
  <c r="AS1138" i="17"/>
  <c r="AC1138" i="17"/>
  <c r="AI1138" i="17"/>
  <c r="AJ1138" i="17"/>
  <c r="AM1138" i="17"/>
  <c r="AI584" i="17"/>
  <c r="AH584" i="17"/>
  <c r="AG584" i="17"/>
  <c r="AF584" i="17"/>
  <c r="AC584" i="17"/>
  <c r="AP584" i="17"/>
  <c r="AO584" i="17"/>
  <c r="AN584" i="17"/>
  <c r="AM584" i="17"/>
  <c r="AL584" i="17"/>
  <c r="AK584" i="17"/>
  <c r="AJ584" i="17"/>
  <c r="AS584" i="17"/>
  <c r="AW584" i="17" s="1" a="1"/>
  <c r="AW584" i="17" s="1"/>
  <c r="AE584" i="17"/>
  <c r="AB584" i="17"/>
  <c r="AA584" i="17"/>
  <c r="Z584" i="17"/>
  <c r="AD584" i="17"/>
  <c r="Y584" i="17"/>
  <c r="AB826" i="17"/>
  <c r="AA826" i="17"/>
  <c r="AS826" i="17"/>
  <c r="Y826" i="17"/>
  <c r="AO826" i="17"/>
  <c r="AN826" i="17"/>
  <c r="AM826" i="17"/>
  <c r="AJ826" i="17"/>
  <c r="AI826" i="17"/>
  <c r="AH826" i="17"/>
  <c r="AG826" i="17"/>
  <c r="AF826" i="17"/>
  <c r="AE826" i="17"/>
  <c r="AC826" i="17"/>
  <c r="AP826" i="17"/>
  <c r="AL826" i="17"/>
  <c r="Z826" i="17"/>
  <c r="AK826" i="17"/>
  <c r="AD826" i="17"/>
  <c r="Z1068" i="17"/>
  <c r="AA1068" i="17"/>
  <c r="AH1068" i="17"/>
  <c r="AD1068" i="17"/>
  <c r="AG1068" i="17"/>
  <c r="AC1068" i="17"/>
  <c r="Y1068" i="17"/>
  <c r="AP1068" i="17"/>
  <c r="AO1068" i="17"/>
  <c r="AM1068" i="17"/>
  <c r="AS1068" i="17"/>
  <c r="AN1068" i="17"/>
  <c r="AL1068" i="17"/>
  <c r="AJ1068" i="17"/>
  <c r="AF1068" i="17"/>
  <c r="AI1068" i="17"/>
  <c r="AK1068" i="17"/>
  <c r="AE1068" i="17"/>
  <c r="AB1068" i="17"/>
  <c r="AA158" i="17"/>
  <c r="Z158" i="17"/>
  <c r="Y158" i="17"/>
  <c r="AD158" i="17"/>
  <c r="AC158" i="17"/>
  <c r="AB158" i="17"/>
  <c r="AN158" i="17"/>
  <c r="AM158" i="17"/>
  <c r="AL158" i="17"/>
  <c r="AK158" i="17"/>
  <c r="AJ158" i="17"/>
  <c r="AI158" i="17"/>
  <c r="AH158" i="17"/>
  <c r="AG158" i="17"/>
  <c r="AS158" i="17"/>
  <c r="AV158" i="17" s="1" a="1"/>
  <c r="AV158" i="17" s="1"/>
  <c r="AP158" i="17"/>
  <c r="AO158" i="17"/>
  <c r="AF158" i="17"/>
  <c r="AE158" i="17"/>
  <c r="AN400" i="17"/>
  <c r="AM400" i="17"/>
  <c r="AL400" i="17"/>
  <c r="AH400" i="17"/>
  <c r="AP400" i="17"/>
  <c r="AO400" i="17"/>
  <c r="AK400" i="17"/>
  <c r="AJ400" i="17"/>
  <c r="AI400" i="17"/>
  <c r="AG400" i="17"/>
  <c r="AF400" i="17"/>
  <c r="AE400" i="17"/>
  <c r="Y400" i="17"/>
  <c r="AC400" i="17"/>
  <c r="AA400" i="17"/>
  <c r="Z400" i="17"/>
  <c r="AB400" i="17"/>
  <c r="AS400" i="17"/>
  <c r="AW400" i="17" s="1" a="1"/>
  <c r="AW400" i="17" s="1"/>
  <c r="AD400" i="17"/>
  <c r="AD642" i="17"/>
  <c r="AC642" i="17"/>
  <c r="AB642" i="17"/>
  <c r="AA642" i="17"/>
  <c r="Z642" i="17"/>
  <c r="AP642" i="17"/>
  <c r="AN642" i="17"/>
  <c r="AI642" i="17"/>
  <c r="Y642" i="17"/>
  <c r="AS642" i="17"/>
  <c r="AW642" i="17" s="1" a="1"/>
  <c r="AW642" i="17" s="1"/>
  <c r="AM642" i="17"/>
  <c r="AJ642" i="17"/>
  <c r="AH642" i="17"/>
  <c r="AG642" i="17"/>
  <c r="AF642" i="17"/>
  <c r="AE642" i="17"/>
  <c r="AL642" i="17"/>
  <c r="AK642" i="17"/>
  <c r="AO642" i="17"/>
  <c r="Y884" i="17"/>
  <c r="AS884" i="17"/>
  <c r="AP884" i="17"/>
  <c r="AI884" i="17"/>
  <c r="AA884" i="17"/>
  <c r="Z884" i="17"/>
  <c r="AO884" i="17"/>
  <c r="AM884" i="17"/>
  <c r="AG884" i="17"/>
  <c r="AC884" i="17"/>
  <c r="AN884" i="17"/>
  <c r="AL884" i="17"/>
  <c r="AK884" i="17"/>
  <c r="AJ884" i="17"/>
  <c r="AH884" i="17"/>
  <c r="AD884" i="17"/>
  <c r="AB884" i="17"/>
  <c r="AF884" i="17"/>
  <c r="AE884" i="17"/>
  <c r="AP1126" i="17"/>
  <c r="AS1126" i="17"/>
  <c r="AE1126" i="17"/>
  <c r="AL1126" i="17"/>
  <c r="AH1126" i="17"/>
  <c r="AK1126" i="17"/>
  <c r="AJ1126" i="17"/>
  <c r="AI1126" i="17"/>
  <c r="AF1126" i="17"/>
  <c r="AC1126" i="17"/>
  <c r="AN1126" i="17"/>
  <c r="AB1126" i="17"/>
  <c r="AA1126" i="17"/>
  <c r="Z1126" i="17"/>
  <c r="AO1126" i="17"/>
  <c r="AM1126" i="17"/>
  <c r="AG1126" i="17"/>
  <c r="AD1126" i="17"/>
  <c r="Y1126" i="17"/>
  <c r="AP220" i="17"/>
  <c r="AO220" i="17"/>
  <c r="AM220" i="17"/>
  <c r="AK220" i="17"/>
  <c r="AJ220" i="17"/>
  <c r="AE220" i="17"/>
  <c r="AD220" i="17"/>
  <c r="AC220" i="17"/>
  <c r="AB220" i="17"/>
  <c r="Z220" i="17"/>
  <c r="Y220" i="17"/>
  <c r="AH220" i="17"/>
  <c r="AG220" i="17"/>
  <c r="AF220" i="17"/>
  <c r="AA220" i="17"/>
  <c r="AS220" i="17"/>
  <c r="AN220" i="17"/>
  <c r="AL220" i="17"/>
  <c r="AI220" i="17"/>
  <c r="AG462" i="17"/>
  <c r="AF462" i="17"/>
  <c r="AE462" i="17"/>
  <c r="AA462" i="17"/>
  <c r="Z462" i="17"/>
  <c r="AS462" i="17"/>
  <c r="AN462" i="17"/>
  <c r="AJ462" i="17"/>
  <c r="AP462" i="17"/>
  <c r="AO462" i="17"/>
  <c r="AM462" i="17"/>
  <c r="AL462" i="17"/>
  <c r="AK462" i="17"/>
  <c r="AI462" i="17"/>
  <c r="AB462" i="17"/>
  <c r="Y462" i="17"/>
  <c r="AH462" i="17"/>
  <c r="AD462" i="17"/>
  <c r="AC462" i="17"/>
  <c r="AJ704" i="17"/>
  <c r="AI704" i="17"/>
  <c r="AH704" i="17"/>
  <c r="AG704" i="17"/>
  <c r="AE704" i="17"/>
  <c r="AD704" i="17"/>
  <c r="AP704" i="17"/>
  <c r="AO704" i="17"/>
  <c r="AM704" i="17"/>
  <c r="AF704" i="17"/>
  <c r="AS704" i="17"/>
  <c r="AN704" i="17"/>
  <c r="AL704" i="17"/>
  <c r="AK704" i="17"/>
  <c r="AC704" i="17"/>
  <c r="AB704" i="17"/>
  <c r="AA704" i="17"/>
  <c r="Y704" i="17"/>
  <c r="Z704" i="17"/>
  <c r="AK946" i="17"/>
  <c r="AJ946" i="17"/>
  <c r="AI946" i="17"/>
  <c r="AG946" i="17"/>
  <c r="AE946" i="17"/>
  <c r="AD946" i="17"/>
  <c r="AC946" i="17"/>
  <c r="AB946" i="17"/>
  <c r="AA946" i="17"/>
  <c r="Y946" i="17"/>
  <c r="AP946" i="17"/>
  <c r="AM946" i="17"/>
  <c r="AL946" i="17"/>
  <c r="AS946" i="17"/>
  <c r="AN946" i="17"/>
  <c r="Z946" i="17"/>
  <c r="AH946" i="17"/>
  <c r="AO946" i="17"/>
  <c r="AF946" i="17"/>
  <c r="Z31" i="17"/>
  <c r="Y31" i="17"/>
  <c r="AS31" i="17"/>
  <c r="AW31" i="17" s="1" a="1"/>
  <c r="AW31" i="17" s="1"/>
  <c r="AP31" i="17"/>
  <c r="AC31" i="17"/>
  <c r="AB31" i="17"/>
  <c r="AA31" i="17"/>
  <c r="AO31" i="17"/>
  <c r="AN31" i="17"/>
  <c r="AK31" i="17"/>
  <c r="AH31" i="17"/>
  <c r="AG31" i="17"/>
  <c r="AF31" i="17"/>
  <c r="AM31" i="17"/>
  <c r="AL31" i="17"/>
  <c r="AJ31" i="17"/>
  <c r="AI31" i="17"/>
  <c r="AE31" i="17"/>
  <c r="AD31" i="17"/>
  <c r="AO273" i="17"/>
  <c r="AN273" i="17"/>
  <c r="AM273" i="17"/>
  <c r="AL273" i="17"/>
  <c r="AI273" i="17"/>
  <c r="AP273" i="17"/>
  <c r="AJ273" i="17"/>
  <c r="AH273" i="17"/>
  <c r="AG273" i="17"/>
  <c r="AF273" i="17"/>
  <c r="AS273" i="17"/>
  <c r="BD273" i="17" s="1" a="1"/>
  <c r="BD273" i="17" s="1"/>
  <c r="AK273" i="17"/>
  <c r="AE273" i="17"/>
  <c r="AB273" i="17"/>
  <c r="AA273" i="17"/>
  <c r="Z273" i="17"/>
  <c r="AC273" i="17"/>
  <c r="Y273" i="17"/>
  <c r="AD273" i="17"/>
  <c r="AS515" i="17"/>
  <c r="AP515" i="17"/>
  <c r="AM515" i="17"/>
  <c r="AC515" i="17"/>
  <c r="AB515" i="17"/>
  <c r="AA515" i="17"/>
  <c r="Z515" i="17"/>
  <c r="AK515" i="17"/>
  <c r="AO515" i="17"/>
  <c r="AN515" i="17"/>
  <c r="AJ515" i="17"/>
  <c r="AI515" i="17"/>
  <c r="AH515" i="17"/>
  <c r="AF515" i="17"/>
  <c r="AE515" i="17"/>
  <c r="Y515" i="17"/>
  <c r="AL515" i="17"/>
  <c r="AG515" i="17"/>
  <c r="AD515" i="17"/>
  <c r="AD757" i="17"/>
  <c r="AC757" i="17"/>
  <c r="Z757" i="17"/>
  <c r="AP757" i="17"/>
  <c r="AM757" i="17"/>
  <c r="AK757" i="17"/>
  <c r="AS757" i="17"/>
  <c r="BB757" i="17" s="1" a="1"/>
  <c r="BB757" i="17" s="1"/>
  <c r="AO757" i="17"/>
  <c r="AN757" i="17"/>
  <c r="AI757" i="17"/>
  <c r="AL757" i="17"/>
  <c r="AJ757" i="17"/>
  <c r="AH757" i="17"/>
  <c r="AG757" i="17"/>
  <c r="AF757" i="17"/>
  <c r="AE757" i="17"/>
  <c r="AB757" i="17"/>
  <c r="AA757" i="17"/>
  <c r="Y757" i="17"/>
  <c r="AS999" i="17"/>
  <c r="AP999" i="17"/>
  <c r="AO999" i="17"/>
  <c r="AL999" i="17"/>
  <c r="AN999" i="17"/>
  <c r="AM999" i="17"/>
  <c r="AG999" i="17"/>
  <c r="AK999" i="17"/>
  <c r="AJ999" i="17"/>
  <c r="AE999" i="17"/>
  <c r="Z999" i="17"/>
  <c r="Y999" i="17"/>
  <c r="AD999" i="17"/>
  <c r="AI999" i="17"/>
  <c r="AA999" i="17"/>
  <c r="AF999" i="17"/>
  <c r="AC999" i="17"/>
  <c r="AB999" i="17"/>
  <c r="AH999" i="17"/>
  <c r="AK115" i="17"/>
  <c r="AJ115" i="17"/>
  <c r="AI115" i="17"/>
  <c r="AG115" i="17"/>
  <c r="AE115" i="17"/>
  <c r="Z115" i="17"/>
  <c r="Y115" i="17"/>
  <c r="AS115" i="17"/>
  <c r="AZ115" i="17" s="1" a="1"/>
  <c r="AZ115" i="17" s="1"/>
  <c r="AO115" i="17"/>
  <c r="AP115" i="17"/>
  <c r="AN115" i="17"/>
  <c r="AM115" i="17"/>
  <c r="AH115" i="17"/>
  <c r="AF115" i="17"/>
  <c r="AD115" i="17"/>
  <c r="AB115" i="17"/>
  <c r="AL115" i="17"/>
  <c r="AC115" i="17"/>
  <c r="AA115" i="17"/>
  <c r="AO357" i="17"/>
  <c r="AN357" i="17"/>
  <c r="AM357" i="17"/>
  <c r="AL357" i="17"/>
  <c r="AJ357" i="17"/>
  <c r="Z357" i="17"/>
  <c r="Y357" i="17"/>
  <c r="AP357" i="17"/>
  <c r="AK357" i="17"/>
  <c r="AI357" i="17"/>
  <c r="AH357" i="17"/>
  <c r="AG357" i="17"/>
  <c r="AF357" i="17"/>
  <c r="AE357" i="17"/>
  <c r="AB357" i="17"/>
  <c r="AA357" i="17"/>
  <c r="AS357" i="17"/>
  <c r="BE357" i="17" s="1" a="1"/>
  <c r="BE357" i="17" s="1"/>
  <c r="AD357" i="17"/>
  <c r="AC357" i="17"/>
  <c r="AL599" i="17"/>
  <c r="AK599" i="17"/>
  <c r="AJ599" i="17"/>
  <c r="AI599" i="17"/>
  <c r="AF599" i="17"/>
  <c r="AG599" i="17"/>
  <c r="AE599" i="17"/>
  <c r="AD599" i="17"/>
  <c r="AC599" i="17"/>
  <c r="AB599" i="17"/>
  <c r="AA599" i="17"/>
  <c r="Z599" i="17"/>
  <c r="AP599" i="17"/>
  <c r="AS599" i="17"/>
  <c r="BD599" i="17" s="1" a="1"/>
  <c r="BD599" i="17" s="1"/>
  <c r="AN599" i="17"/>
  <c r="AM599" i="17"/>
  <c r="Y599" i="17"/>
  <c r="AO599" i="17"/>
  <c r="AH599" i="17"/>
  <c r="AE841" i="17"/>
  <c r="AD841" i="17"/>
  <c r="AB841" i="17"/>
  <c r="Z841" i="17"/>
  <c r="Y841" i="17"/>
  <c r="AP841" i="17"/>
  <c r="AS841" i="17"/>
  <c r="AO841" i="17"/>
  <c r="AN841" i="17"/>
  <c r="AJ841" i="17"/>
  <c r="AI841" i="17"/>
  <c r="AF841" i="17"/>
  <c r="AC841" i="17"/>
  <c r="AA841" i="17"/>
  <c r="AM841" i="17"/>
  <c r="AK841" i="17"/>
  <c r="AL841" i="17"/>
  <c r="AH841" i="17"/>
  <c r="AG841" i="17"/>
  <c r="AC1083" i="17"/>
  <c r="AL1083" i="17"/>
  <c r="AP1083" i="17"/>
  <c r="AD1083" i="17"/>
  <c r="Y1083" i="17"/>
  <c r="AS1083" i="17"/>
  <c r="AO1083" i="17"/>
  <c r="AN1083" i="17"/>
  <c r="AM1083" i="17"/>
  <c r="AK1083" i="17"/>
  <c r="AI1083" i="17"/>
  <c r="AG1083" i="17"/>
  <c r="AJ1083" i="17"/>
  <c r="AH1083" i="17"/>
  <c r="AB1083" i="17"/>
  <c r="AF1083" i="17"/>
  <c r="AE1083" i="17"/>
  <c r="AA1083" i="17"/>
  <c r="Z1083" i="17"/>
  <c r="AC821" i="17"/>
  <c r="AJ821" i="17"/>
  <c r="AS821" i="17"/>
  <c r="AO821" i="17"/>
  <c r="AN821" i="17"/>
  <c r="AM821" i="17"/>
  <c r="AL821" i="17"/>
  <c r="AK821" i="17"/>
  <c r="AI821" i="17"/>
  <c r="AG821" i="17"/>
  <c r="Y821" i="17"/>
  <c r="AB821" i="17"/>
  <c r="AA821" i="17"/>
  <c r="Z821" i="17"/>
  <c r="AP821" i="17"/>
  <c r="AH821" i="17"/>
  <c r="AF821" i="17"/>
  <c r="AE821" i="17"/>
  <c r="AD821" i="17"/>
  <c r="Y365" i="17"/>
  <c r="AS365" i="17"/>
  <c r="AX365" i="17" s="1" a="1"/>
  <c r="AX365" i="17" s="1"/>
  <c r="AP365" i="17"/>
  <c r="AM365" i="17"/>
  <c r="AL365" i="17"/>
  <c r="AK365" i="17"/>
  <c r="AI365" i="17"/>
  <c r="AG365" i="17"/>
  <c r="AO365" i="17"/>
  <c r="AN365" i="17"/>
  <c r="AJ365" i="17"/>
  <c r="AH365" i="17"/>
  <c r="AC365" i="17"/>
  <c r="AA365" i="17"/>
  <c r="Z365" i="17"/>
  <c r="AB365" i="17"/>
  <c r="AF365" i="17"/>
  <c r="AE365" i="17"/>
  <c r="AD365" i="17"/>
  <c r="AL280" i="17"/>
  <c r="AK280" i="17"/>
  <c r="AJ280" i="17"/>
  <c r="AI280" i="17"/>
  <c r="AF280" i="17"/>
  <c r="AS280" i="17"/>
  <c r="AP280" i="17"/>
  <c r="AO280" i="17"/>
  <c r="AD280" i="17"/>
  <c r="AC280" i="17"/>
  <c r="AB280" i="17"/>
  <c r="AA280" i="17"/>
  <c r="Z280" i="17"/>
  <c r="Y280" i="17"/>
  <c r="AN280" i="17"/>
  <c r="AM280" i="17"/>
  <c r="AH280" i="17"/>
  <c r="AG280" i="17"/>
  <c r="AE280" i="17"/>
  <c r="AP305" i="17"/>
  <c r="AO305" i="17"/>
  <c r="AN305" i="17"/>
  <c r="AM305" i="17"/>
  <c r="AK305" i="17"/>
  <c r="AH305" i="17"/>
  <c r="AG305" i="17"/>
  <c r="AJ305" i="17"/>
  <c r="AI305" i="17"/>
  <c r="AE305" i="17"/>
  <c r="AD305" i="17"/>
  <c r="AC305" i="17"/>
  <c r="AB305" i="17"/>
  <c r="AS305" i="17"/>
  <c r="AL305" i="17"/>
  <c r="AF305" i="17"/>
  <c r="Y305" i="17"/>
  <c r="Z305" i="17"/>
  <c r="AA305" i="17"/>
  <c r="AI717" i="17"/>
  <c r="AH717" i="17"/>
  <c r="AE717" i="17"/>
  <c r="AF717" i="17"/>
  <c r="AD717" i="17"/>
  <c r="AC717" i="17"/>
  <c r="AB717" i="17"/>
  <c r="Z717" i="17"/>
  <c r="Y717" i="17"/>
  <c r="AK717" i="17"/>
  <c r="AJ717" i="17"/>
  <c r="AG717" i="17"/>
  <c r="AP717" i="17"/>
  <c r="AO717" i="17"/>
  <c r="AN717" i="17"/>
  <c r="AL717" i="17"/>
  <c r="AS717" i="17"/>
  <c r="AA717" i="17"/>
  <c r="AM717" i="17"/>
  <c r="AE12" i="17"/>
  <c r="AS12" i="17"/>
  <c r="AP12" i="17"/>
  <c r="AN12" i="17"/>
  <c r="AM12" i="17"/>
  <c r="AL12" i="17"/>
  <c r="AJ12" i="17"/>
  <c r="AI12" i="17"/>
  <c r="AH12" i="17"/>
  <c r="AD12" i="17"/>
  <c r="AA12" i="17"/>
  <c r="Z12" i="17"/>
  <c r="AO12" i="17"/>
  <c r="AK12" i="17"/>
  <c r="Y12" i="17"/>
  <c r="AG12" i="17"/>
  <c r="AF12" i="17"/>
  <c r="AC12" i="17"/>
  <c r="AB12" i="17"/>
  <c r="Y303" i="17"/>
  <c r="AS303" i="17"/>
  <c r="AO303" i="17"/>
  <c r="AK303" i="17"/>
  <c r="AG303" i="17"/>
  <c r="AF303" i="17"/>
  <c r="AD303" i="17"/>
  <c r="AC303" i="17"/>
  <c r="AB303" i="17"/>
  <c r="AA303" i="17"/>
  <c r="AP303" i="17"/>
  <c r="AN303" i="17"/>
  <c r="AM303" i="17"/>
  <c r="AL303" i="17"/>
  <c r="AJ303" i="17"/>
  <c r="AI303" i="17"/>
  <c r="AH303" i="17"/>
  <c r="AE303" i="17"/>
  <c r="Z303" i="17"/>
  <c r="AD564" i="17"/>
  <c r="AC564" i="17"/>
  <c r="AB564" i="17"/>
  <c r="Z564" i="17"/>
  <c r="Y564" i="17"/>
  <c r="AS564" i="17"/>
  <c r="AX564" i="17" s="1" a="1"/>
  <c r="AX564" i="17" s="1"/>
  <c r="AP564" i="17"/>
  <c r="AN564" i="17"/>
  <c r="AM564" i="17"/>
  <c r="AL564" i="17"/>
  <c r="AJ564" i="17"/>
  <c r="AI564" i="17"/>
  <c r="AG564" i="17"/>
  <c r="AF564" i="17"/>
  <c r="AE564" i="17"/>
  <c r="AK564" i="17"/>
  <c r="AH564" i="17"/>
  <c r="AA564" i="17"/>
  <c r="AO564" i="17"/>
  <c r="AE806" i="17"/>
  <c r="AD806" i="17"/>
  <c r="AA806" i="17"/>
  <c r="Y806" i="17"/>
  <c r="AS806" i="17"/>
  <c r="AN806" i="17"/>
  <c r="AM806" i="17"/>
  <c r="AL806" i="17"/>
  <c r="AK806" i="17"/>
  <c r="AJ806" i="17"/>
  <c r="AI806" i="17"/>
  <c r="AG806" i="17"/>
  <c r="AP806" i="17"/>
  <c r="AO806" i="17"/>
  <c r="AF806" i="17"/>
  <c r="AC806" i="17"/>
  <c r="Z806" i="17"/>
  <c r="AB806" i="17"/>
  <c r="AH806" i="17"/>
  <c r="AS298" i="17"/>
  <c r="AP298" i="17"/>
  <c r="AN298" i="17"/>
  <c r="AJ298" i="17"/>
  <c r="AO298" i="17"/>
  <c r="AH298" i="17"/>
  <c r="AD298" i="17"/>
  <c r="AC298" i="17"/>
  <c r="AE298" i="17"/>
  <c r="AB298" i="17"/>
  <c r="AA298" i="17"/>
  <c r="Z298" i="17"/>
  <c r="Y298" i="17"/>
  <c r="AM298" i="17"/>
  <c r="AL298" i="17"/>
  <c r="AK298" i="17"/>
  <c r="AI298" i="17"/>
  <c r="AG298" i="17"/>
  <c r="AF298" i="17"/>
  <c r="AM1027" i="17"/>
  <c r="AP1027" i="17"/>
  <c r="AO1027" i="17"/>
  <c r="AN1027" i="17"/>
  <c r="AK1027" i="17"/>
  <c r="AD1027" i="17"/>
  <c r="AC1027" i="17"/>
  <c r="AB1027" i="17"/>
  <c r="AS1027" i="17"/>
  <c r="BD1027" i="17" s="1" a="1"/>
  <c r="BD1027" i="17" s="1"/>
  <c r="AJ1027" i="17"/>
  <c r="AF1027" i="17"/>
  <c r="AE1027" i="17"/>
  <c r="Z1027" i="17"/>
  <c r="Y1027" i="17"/>
  <c r="AH1027" i="17"/>
  <c r="AA1027" i="17"/>
  <c r="AL1027" i="17"/>
  <c r="AG1027" i="17"/>
  <c r="AI1027" i="17"/>
  <c r="AF1098" i="17"/>
  <c r="Y1098" i="17"/>
  <c r="AD1098" i="17"/>
  <c r="AM1098" i="17"/>
  <c r="AI1098" i="17"/>
  <c r="AL1098" i="17"/>
  <c r="AK1098" i="17"/>
  <c r="AJ1098" i="17"/>
  <c r="AG1098" i="17"/>
  <c r="AC1098" i="17"/>
  <c r="AS1098" i="17"/>
  <c r="AO1098" i="17"/>
  <c r="AH1098" i="17"/>
  <c r="AA1098" i="17"/>
  <c r="AN1098" i="17"/>
  <c r="AE1098" i="17"/>
  <c r="Z1098" i="17"/>
  <c r="AP1098" i="17"/>
  <c r="AB1098" i="17"/>
  <c r="AS160" i="17"/>
  <c r="AP160" i="17"/>
  <c r="AM160" i="17"/>
  <c r="AN160" i="17"/>
  <c r="AL160" i="17"/>
  <c r="AK160" i="17"/>
  <c r="AJ160" i="17"/>
  <c r="AI160" i="17"/>
  <c r="AG160" i="17"/>
  <c r="AA160" i="17"/>
  <c r="AO160" i="17"/>
  <c r="AH160" i="17"/>
  <c r="AF160" i="17"/>
  <c r="AE160" i="17"/>
  <c r="AD160" i="17"/>
  <c r="Z160" i="17"/>
  <c r="Y160" i="17"/>
  <c r="AC160" i="17"/>
  <c r="AB160" i="17"/>
  <c r="AI1113" i="17"/>
  <c r="AJ1113" i="17"/>
  <c r="AH1113" i="17"/>
  <c r="AA1113" i="17"/>
  <c r="AP1113" i="17"/>
  <c r="AL1113" i="17"/>
  <c r="AN1113" i="17"/>
  <c r="AG1113" i="17"/>
  <c r="AD1113" i="17"/>
  <c r="AM1113" i="17"/>
  <c r="AK1113" i="17"/>
  <c r="AF1113" i="17"/>
  <c r="AC1113" i="17"/>
  <c r="Z1113" i="17"/>
  <c r="AO1113" i="17"/>
  <c r="AE1113" i="17"/>
  <c r="AB1113" i="17"/>
  <c r="AS1113" i="17"/>
  <c r="AY1113" i="17" s="1" a="1"/>
  <c r="AY1113" i="17" s="1"/>
  <c r="Y1113" i="17"/>
  <c r="AS761" i="17"/>
  <c r="BE761" i="17" s="1" a="1"/>
  <c r="BE761" i="17" s="1"/>
  <c r="AN761" i="17"/>
  <c r="AE761" i="17"/>
  <c r="AD761" i="17"/>
  <c r="AA761" i="17"/>
  <c r="Y761" i="17"/>
  <c r="AK761" i="17"/>
  <c r="AJ761" i="17"/>
  <c r="AI761" i="17"/>
  <c r="AH761" i="17"/>
  <c r="AF761" i="17"/>
  <c r="AC761" i="17"/>
  <c r="AB761" i="17"/>
  <c r="Z761" i="17"/>
  <c r="AM761" i="17"/>
  <c r="AL761" i="17"/>
  <c r="AG761" i="17"/>
  <c r="AO761" i="17"/>
  <c r="AP761" i="17"/>
  <c r="Z104" i="17"/>
  <c r="Y104" i="17"/>
  <c r="AS104" i="17"/>
  <c r="AX104" i="17" s="1" a="1"/>
  <c r="AX104" i="17" s="1"/>
  <c r="AP104" i="17"/>
  <c r="AB104" i="17"/>
  <c r="AA104" i="17"/>
  <c r="AO104" i="17"/>
  <c r="AL104" i="17"/>
  <c r="AG104" i="17"/>
  <c r="AF104" i="17"/>
  <c r="AE104" i="17"/>
  <c r="AD104" i="17"/>
  <c r="AC104" i="17"/>
  <c r="AI104" i="17"/>
  <c r="AJ104" i="17"/>
  <c r="AH104" i="17"/>
  <c r="AK104" i="17"/>
  <c r="AN104" i="17"/>
  <c r="AM104" i="17"/>
  <c r="AN587" i="17"/>
  <c r="AM587" i="17"/>
  <c r="AL587" i="17"/>
  <c r="AK587" i="17"/>
  <c r="AH587" i="17"/>
  <c r="AC587" i="17"/>
  <c r="AB587" i="17"/>
  <c r="AA587" i="17"/>
  <c r="Z587" i="17"/>
  <c r="Y587" i="17"/>
  <c r="AI587" i="17"/>
  <c r="AJ587" i="17"/>
  <c r="AG587" i="17"/>
  <c r="AF587" i="17"/>
  <c r="AE587" i="17"/>
  <c r="AD587" i="17"/>
  <c r="AS587" i="17"/>
  <c r="BD587" i="17" s="1" a="1"/>
  <c r="BD587" i="17" s="1"/>
  <c r="AO587" i="17"/>
  <c r="AP587" i="17"/>
  <c r="AH623" i="17"/>
  <c r="AG623" i="17"/>
  <c r="AF623" i="17"/>
  <c r="AE623" i="17"/>
  <c r="AD623" i="17"/>
  <c r="AB623" i="17"/>
  <c r="Y623" i="17"/>
  <c r="AP623" i="17"/>
  <c r="AK623" i="17"/>
  <c r="AJ623" i="17"/>
  <c r="AI623" i="17"/>
  <c r="AC623" i="17"/>
  <c r="AA623" i="17"/>
  <c r="Z623" i="17"/>
  <c r="AM623" i="17"/>
  <c r="AO623" i="17"/>
  <c r="AN623" i="17"/>
  <c r="AL623" i="17"/>
  <c r="AS623" i="17"/>
  <c r="AA233" i="17"/>
  <c r="Z233" i="17"/>
  <c r="AS233" i="17"/>
  <c r="AX233" i="17" s="1" a="1"/>
  <c r="AX233" i="17" s="1"/>
  <c r="AK233" i="17"/>
  <c r="AJ233" i="17"/>
  <c r="AI233" i="17"/>
  <c r="AH233" i="17"/>
  <c r="AF233" i="17"/>
  <c r="AE233" i="17"/>
  <c r="AD233" i="17"/>
  <c r="AC233" i="17"/>
  <c r="AB233" i="17"/>
  <c r="Y233" i="17"/>
  <c r="AO233" i="17"/>
  <c r="AN233" i="17"/>
  <c r="AG233" i="17"/>
  <c r="AM233" i="17"/>
  <c r="AL233" i="17"/>
  <c r="AP233" i="17"/>
  <c r="AS461" i="17"/>
  <c r="AN461" i="17"/>
  <c r="AM461" i="17"/>
  <c r="AP461" i="17"/>
  <c r="AO461" i="17"/>
  <c r="AI461" i="17"/>
  <c r="AE461" i="17"/>
  <c r="AF461" i="17"/>
  <c r="AD461" i="17"/>
  <c r="AC461" i="17"/>
  <c r="AB461" i="17"/>
  <c r="AA461" i="17"/>
  <c r="Z461" i="17"/>
  <c r="AL461" i="17"/>
  <c r="AK461" i="17"/>
  <c r="AJ461" i="17"/>
  <c r="AH461" i="17"/>
  <c r="AG461" i="17"/>
  <c r="Y461" i="17"/>
  <c r="AL25" i="17"/>
  <c r="AK25" i="17"/>
  <c r="AJ25" i="17"/>
  <c r="AI25" i="17"/>
  <c r="AH25" i="17"/>
  <c r="AM25" i="17"/>
  <c r="AG25" i="17"/>
  <c r="AF25" i="17"/>
  <c r="AE25" i="17"/>
  <c r="AC25" i="17"/>
  <c r="AB25" i="17"/>
  <c r="AA25" i="17"/>
  <c r="Y25" i="17"/>
  <c r="AS25" i="17"/>
  <c r="BB25" i="17" s="1" a="1"/>
  <c r="BB25" i="17" s="1"/>
  <c r="AP25" i="17"/>
  <c r="AN25" i="17"/>
  <c r="AD25" i="17"/>
  <c r="AO25" i="17"/>
  <c r="Z25" i="17"/>
  <c r="AI168" i="17"/>
  <c r="AJ168" i="17"/>
  <c r="AH168" i="17"/>
  <c r="AG168" i="17"/>
  <c r="AF168" i="17"/>
  <c r="AD168" i="17"/>
  <c r="AC168" i="17"/>
  <c r="AK168" i="17"/>
  <c r="AM168" i="17"/>
  <c r="AL168" i="17"/>
  <c r="AE168" i="17"/>
  <c r="AB168" i="17"/>
  <c r="AA168" i="17"/>
  <c r="Z168" i="17"/>
  <c r="Y168" i="17"/>
  <c r="AS168" i="17"/>
  <c r="AP168" i="17"/>
  <c r="AO168" i="17"/>
  <c r="AN168" i="17"/>
  <c r="AN893" i="17"/>
  <c r="AM893" i="17"/>
  <c r="AL893" i="17"/>
  <c r="AK893" i="17"/>
  <c r="AI893" i="17"/>
  <c r="AA893" i="17"/>
  <c r="Z893" i="17"/>
  <c r="Y893" i="17"/>
  <c r="AS893" i="17"/>
  <c r="AO893" i="17"/>
  <c r="AE893" i="17"/>
  <c r="AP893" i="17"/>
  <c r="AJ893" i="17"/>
  <c r="AG893" i="17"/>
  <c r="AH893" i="17"/>
  <c r="AF893" i="17"/>
  <c r="AC893" i="17"/>
  <c r="AD893" i="17"/>
  <c r="AB893" i="17"/>
  <c r="AK173" i="17"/>
  <c r="AJ173" i="17"/>
  <c r="AI173" i="17"/>
  <c r="AH173" i="17"/>
  <c r="AG173" i="17"/>
  <c r="AF173" i="17"/>
  <c r="AD173" i="17"/>
  <c r="AC173" i="17"/>
  <c r="AA173" i="17"/>
  <c r="Z173" i="17"/>
  <c r="Y173" i="17"/>
  <c r="AS173" i="17"/>
  <c r="AP173" i="17"/>
  <c r="AO173" i="17"/>
  <c r="AN173" i="17"/>
  <c r="AM173" i="17"/>
  <c r="AL173" i="17"/>
  <c r="AE173" i="17"/>
  <c r="AB173" i="17"/>
  <c r="AF39" i="17"/>
  <c r="AE39" i="17"/>
  <c r="AD39" i="17"/>
  <c r="AC39" i="17"/>
  <c r="AB39" i="17"/>
  <c r="Z39" i="17"/>
  <c r="AS39" i="17"/>
  <c r="AP39" i="17"/>
  <c r="AO39" i="17"/>
  <c r="AN39" i="17"/>
  <c r="AL39" i="17"/>
  <c r="AK39" i="17"/>
  <c r="AJ39" i="17"/>
  <c r="AG39" i="17"/>
  <c r="AM39" i="17"/>
  <c r="AI39" i="17"/>
  <c r="AH39" i="17"/>
  <c r="AA39" i="17"/>
  <c r="Y39" i="17"/>
  <c r="AP410" i="17"/>
  <c r="AO410" i="17"/>
  <c r="AN410" i="17"/>
  <c r="AJ410" i="17"/>
  <c r="AS410" i="17"/>
  <c r="Y410" i="17"/>
  <c r="AI410" i="17"/>
  <c r="AM410" i="17"/>
  <c r="AH410" i="17"/>
  <c r="AG410" i="17"/>
  <c r="AF410" i="17"/>
  <c r="AE410" i="17"/>
  <c r="AA410" i="17"/>
  <c r="AL410" i="17"/>
  <c r="AC410" i="17"/>
  <c r="AB410" i="17"/>
  <c r="Z410" i="17"/>
  <c r="AD410" i="17"/>
  <c r="AK410" i="17"/>
  <c r="AF846" i="17"/>
  <c r="AE846" i="17"/>
  <c r="AC846" i="17"/>
  <c r="AA846" i="17"/>
  <c r="Z846" i="17"/>
  <c r="AS846" i="17"/>
  <c r="AO846" i="17"/>
  <c r="AD846" i="17"/>
  <c r="AB846" i="17"/>
  <c r="Y846" i="17"/>
  <c r="AG846" i="17"/>
  <c r="AM846" i="17"/>
  <c r="AK846" i="17"/>
  <c r="AP846" i="17"/>
  <c r="AN846" i="17"/>
  <c r="AL846" i="17"/>
  <c r="AJ846" i="17"/>
  <c r="AI846" i="17"/>
  <c r="AH846" i="17"/>
  <c r="AA14" i="17"/>
  <c r="AS14" i="17"/>
  <c r="BB14" i="17" s="1" a="1"/>
  <c r="BB14" i="17" s="1"/>
  <c r="AP14" i="17"/>
  <c r="AO14" i="17"/>
  <c r="AN14" i="17"/>
  <c r="AL14" i="17"/>
  <c r="AK14" i="17"/>
  <c r="AJ14" i="17"/>
  <c r="AG14" i="17"/>
  <c r="AD14" i="17"/>
  <c r="AC14" i="17"/>
  <c r="AM14" i="17"/>
  <c r="Z14" i="17"/>
  <c r="AI14" i="17"/>
  <c r="AH14" i="17"/>
  <c r="AF14" i="17"/>
  <c r="AE14" i="17"/>
  <c r="AB14" i="17"/>
  <c r="Y14" i="17"/>
  <c r="AS425" i="17"/>
  <c r="AV425" i="17" s="1" a="1"/>
  <c r="AV425" i="17" s="1"/>
  <c r="AM425" i="17"/>
  <c r="AG425" i="17"/>
  <c r="AF425" i="17"/>
  <c r="AE425" i="17"/>
  <c r="AD425" i="17"/>
  <c r="AC425" i="17"/>
  <c r="AB425" i="17"/>
  <c r="AP425" i="17"/>
  <c r="AK425" i="17"/>
  <c r="AO425" i="17"/>
  <c r="AN425" i="17"/>
  <c r="AH425" i="17"/>
  <c r="AA425" i="17"/>
  <c r="Z425" i="17"/>
  <c r="AL425" i="17"/>
  <c r="AJ425" i="17"/>
  <c r="AI425" i="17"/>
  <c r="Y425" i="17"/>
  <c r="AS718" i="17"/>
  <c r="AN718" i="17"/>
  <c r="AD718" i="17"/>
  <c r="AC718" i="17"/>
  <c r="AB718" i="17"/>
  <c r="AA718" i="17"/>
  <c r="Y718" i="17"/>
  <c r="AP718" i="17"/>
  <c r="Z718" i="17"/>
  <c r="AM718" i="17"/>
  <c r="AI718" i="17"/>
  <c r="AH718" i="17"/>
  <c r="AE718" i="17"/>
  <c r="AL718" i="17"/>
  <c r="AG718" i="17"/>
  <c r="AF718" i="17"/>
  <c r="AO718" i="17"/>
  <c r="AK718" i="17"/>
  <c r="AJ718" i="17"/>
  <c r="AF255" i="17"/>
  <c r="AE255" i="17"/>
  <c r="AD255" i="17"/>
  <c r="AS255" i="17"/>
  <c r="AZ255" i="17" s="1" a="1"/>
  <c r="AZ255" i="17" s="1"/>
  <c r="AP255" i="17"/>
  <c r="AO255" i="17"/>
  <c r="Z255" i="17"/>
  <c r="Y255" i="17"/>
  <c r="AN255" i="17"/>
  <c r="AM255" i="17"/>
  <c r="AL255" i="17"/>
  <c r="AI255" i="17"/>
  <c r="AH255" i="17"/>
  <c r="AG255" i="17"/>
  <c r="AK255" i="17"/>
  <c r="AJ255" i="17"/>
  <c r="AC255" i="17"/>
  <c r="AB255" i="17"/>
  <c r="AA255" i="17"/>
  <c r="AI371" i="17"/>
  <c r="AH371" i="17"/>
  <c r="AG371" i="17"/>
  <c r="AF371" i="17"/>
  <c r="AE371" i="17"/>
  <c r="AD371" i="17"/>
  <c r="AP371" i="17"/>
  <c r="AO371" i="17"/>
  <c r="AM371" i="17"/>
  <c r="AL371" i="17"/>
  <c r="AK371" i="17"/>
  <c r="AB371" i="17"/>
  <c r="AA371" i="17"/>
  <c r="Z371" i="17"/>
  <c r="Y371" i="17"/>
  <c r="AS371" i="17"/>
  <c r="AW371" i="17" s="1" a="1"/>
  <c r="AW371" i="17" s="1"/>
  <c r="AN371" i="17"/>
  <c r="AJ371" i="17"/>
  <c r="AC371" i="17"/>
  <c r="AF613" i="17"/>
  <c r="AE613" i="17"/>
  <c r="AD613" i="17"/>
  <c r="AC613" i="17"/>
  <c r="Z613" i="17"/>
  <c r="AS613" i="17"/>
  <c r="AY613" i="17" s="1" a="1"/>
  <c r="AY613" i="17" s="1"/>
  <c r="AK613" i="17"/>
  <c r="AB613" i="17"/>
  <c r="AN613" i="17"/>
  <c r="AM613" i="17"/>
  <c r="AL613" i="17"/>
  <c r="AJ613" i="17"/>
  <c r="AI613" i="17"/>
  <c r="AH613" i="17"/>
  <c r="AG613" i="17"/>
  <c r="AA613" i="17"/>
  <c r="AP613" i="17"/>
  <c r="AO613" i="17"/>
  <c r="Y613" i="17"/>
  <c r="Y855" i="17"/>
  <c r="AS855" i="17"/>
  <c r="AX855" i="17" s="1" a="1"/>
  <c r="AX855" i="17" s="1"/>
  <c r="AP855" i="17"/>
  <c r="AO855" i="17"/>
  <c r="AK855" i="17"/>
  <c r="AJ855" i="17"/>
  <c r="AI855" i="17"/>
  <c r="AH855" i="17"/>
  <c r="AF855" i="17"/>
  <c r="AE855" i="17"/>
  <c r="AD855" i="17"/>
  <c r="AC855" i="17"/>
  <c r="AA855" i="17"/>
  <c r="Z855" i="17"/>
  <c r="AG855" i="17"/>
  <c r="AN855" i="17"/>
  <c r="AM855" i="17"/>
  <c r="AL855" i="17"/>
  <c r="AB855" i="17"/>
  <c r="AI1097" i="17"/>
  <c r="AH1097" i="17"/>
  <c r="AF1097" i="17"/>
  <c r="AS1097" i="17"/>
  <c r="BA1097" i="17" s="1" a="1"/>
  <c r="BA1097" i="17" s="1"/>
  <c r="AN1097" i="17"/>
  <c r="AA1097" i="17"/>
  <c r="AB1097" i="17"/>
  <c r="Z1097" i="17"/>
  <c r="Y1097" i="17"/>
  <c r="AL1097" i="17"/>
  <c r="AK1097" i="17"/>
  <c r="AJ1097" i="17"/>
  <c r="AE1097" i="17"/>
  <c r="AC1097" i="17"/>
  <c r="AG1097" i="17"/>
  <c r="AD1097" i="17"/>
  <c r="AO1097" i="17"/>
  <c r="AM1097" i="17"/>
  <c r="AP1097" i="17"/>
  <c r="Y600" i="17"/>
  <c r="AS600" i="17"/>
  <c r="AV600" i="17" s="1" a="1"/>
  <c r="AV600" i="17" s="1"/>
  <c r="AO600" i="17"/>
  <c r="AL600" i="17"/>
  <c r="AK600" i="17"/>
  <c r="AJ600" i="17"/>
  <c r="AI600" i="17"/>
  <c r="AH600" i="17"/>
  <c r="AG600" i="17"/>
  <c r="AF600" i="17"/>
  <c r="AP600" i="17"/>
  <c r="AN600" i="17"/>
  <c r="AE600" i="17"/>
  <c r="AD600" i="17"/>
  <c r="AC600" i="17"/>
  <c r="AM600" i="17"/>
  <c r="AB600" i="17"/>
  <c r="Z600" i="17"/>
  <c r="AA600" i="17"/>
  <c r="AN842" i="17"/>
  <c r="AM842" i="17"/>
  <c r="AK842" i="17"/>
  <c r="AI842" i="17"/>
  <c r="AH842" i="17"/>
  <c r="AA842" i="17"/>
  <c r="Z842" i="17"/>
  <c r="Y842" i="17"/>
  <c r="AP842" i="17"/>
  <c r="AO842" i="17"/>
  <c r="AL842" i="17"/>
  <c r="AG842" i="17"/>
  <c r="AF842" i="17"/>
  <c r="AS842" i="17"/>
  <c r="AE842" i="17"/>
  <c r="AD842" i="17"/>
  <c r="AC842" i="17"/>
  <c r="AB842" i="17"/>
  <c r="AJ842" i="17"/>
  <c r="AL1084" i="17"/>
  <c r="AB1084" i="17"/>
  <c r="AH1084" i="17"/>
  <c r="Y1084" i="17"/>
  <c r="AF1084" i="17"/>
  <c r="AC1084" i="17"/>
  <c r="Z1084" i="17"/>
  <c r="AE1084" i="17"/>
  <c r="AD1084" i="17"/>
  <c r="AA1084" i="17"/>
  <c r="AO1084" i="17"/>
  <c r="AN1084" i="17"/>
  <c r="AM1084" i="17"/>
  <c r="AJ1084" i="17"/>
  <c r="AG1084" i="17"/>
  <c r="AS1084" i="17"/>
  <c r="AP1084" i="17"/>
  <c r="AK1084" i="17"/>
  <c r="AI1084" i="17"/>
  <c r="AO517" i="17"/>
  <c r="AN517" i="17"/>
  <c r="AM517" i="17"/>
  <c r="AL517" i="17"/>
  <c r="AI517" i="17"/>
  <c r="AP517" i="17"/>
  <c r="AK517" i="17"/>
  <c r="AJ517" i="17"/>
  <c r="AH517" i="17"/>
  <c r="AE517" i="17"/>
  <c r="AD517" i="17"/>
  <c r="AC517" i="17"/>
  <c r="AS517" i="17"/>
  <c r="AV517" i="17" s="1" a="1"/>
  <c r="AV517" i="17" s="1"/>
  <c r="AG517" i="17"/>
  <c r="AF517" i="17"/>
  <c r="AB517" i="17"/>
  <c r="AA517" i="17"/>
  <c r="Z517" i="17"/>
  <c r="Y517" i="17"/>
  <c r="Z759" i="17"/>
  <c r="Y759" i="17"/>
  <c r="AS759" i="17"/>
  <c r="AY759" i="17" s="1" a="1"/>
  <c r="AY759" i="17" s="1"/>
  <c r="AJ759" i="17"/>
  <c r="AI759" i="17"/>
  <c r="AF759" i="17"/>
  <c r="AD759" i="17"/>
  <c r="AP759" i="17"/>
  <c r="AO759" i="17"/>
  <c r="AM759" i="17"/>
  <c r="AL759" i="17"/>
  <c r="AK759" i="17"/>
  <c r="AH759" i="17"/>
  <c r="AC759" i="17"/>
  <c r="AA759" i="17"/>
  <c r="AN759" i="17"/>
  <c r="AG759" i="17"/>
  <c r="AE759" i="17"/>
  <c r="AB759" i="17"/>
  <c r="AN1001" i="17"/>
  <c r="Y1001" i="17"/>
  <c r="AP1001" i="17"/>
  <c r="AF1001" i="17"/>
  <c r="AE1001" i="17"/>
  <c r="Z1001" i="17"/>
  <c r="AO1001" i="17"/>
  <c r="AI1001" i="17"/>
  <c r="AD1001" i="17"/>
  <c r="AG1001" i="17"/>
  <c r="AC1001" i="17"/>
  <c r="AB1001" i="17"/>
  <c r="AA1001" i="17"/>
  <c r="AL1001" i="17"/>
  <c r="AM1001" i="17"/>
  <c r="AJ1001" i="17"/>
  <c r="AS1001" i="17"/>
  <c r="AX1001" i="17" s="1" a="1"/>
  <c r="AX1001" i="17" s="1"/>
  <c r="AK1001" i="17"/>
  <c r="AH1001" i="17"/>
  <c r="AO685" i="17"/>
  <c r="AN685" i="17"/>
  <c r="AM685" i="17"/>
  <c r="AL685" i="17"/>
  <c r="AJ685" i="17"/>
  <c r="AG685" i="17"/>
  <c r="AS685" i="17"/>
  <c r="AK685" i="17"/>
  <c r="AE685" i="17"/>
  <c r="AA685" i="17"/>
  <c r="Z685" i="17"/>
  <c r="AD685" i="17"/>
  <c r="AP685" i="17"/>
  <c r="AI685" i="17"/>
  <c r="AH685" i="17"/>
  <c r="AF685" i="17"/>
  <c r="AC685" i="17"/>
  <c r="AB685" i="17"/>
  <c r="Y685" i="17"/>
  <c r="AP927" i="17"/>
  <c r="AO927" i="17"/>
  <c r="AL927" i="17"/>
  <c r="AJ927" i="17"/>
  <c r="AC927" i="17"/>
  <c r="AA927" i="17"/>
  <c r="Z927" i="17"/>
  <c r="AD927" i="17"/>
  <c r="AB927" i="17"/>
  <c r="Y927" i="17"/>
  <c r="AI927" i="17"/>
  <c r="AH927" i="17"/>
  <c r="AF927" i="17"/>
  <c r="AN927" i="17"/>
  <c r="AK927" i="17"/>
  <c r="AE927" i="17"/>
  <c r="AS927" i="17"/>
  <c r="AG927" i="17"/>
  <c r="AM927" i="17"/>
  <c r="AO162" i="17"/>
  <c r="AN162" i="17"/>
  <c r="AM162" i="17"/>
  <c r="AL162" i="17"/>
  <c r="AI162" i="17"/>
  <c r="Y162" i="17"/>
  <c r="AJ162" i="17"/>
  <c r="AS162" i="17"/>
  <c r="AP162" i="17"/>
  <c r="AK162" i="17"/>
  <c r="AF162" i="17"/>
  <c r="AE162" i="17"/>
  <c r="AD162" i="17"/>
  <c r="AC162" i="17"/>
  <c r="AB162" i="17"/>
  <c r="AA162" i="17"/>
  <c r="Z162" i="17"/>
  <c r="AH162" i="17"/>
  <c r="AG162" i="17"/>
  <c r="AF404" i="17"/>
  <c r="AE404" i="17"/>
  <c r="AD404" i="17"/>
  <c r="Z404" i="17"/>
  <c r="AP404" i="17"/>
  <c r="AO404" i="17"/>
  <c r="AN404" i="17"/>
  <c r="AM404" i="17"/>
  <c r="AL404" i="17"/>
  <c r="AI404" i="17"/>
  <c r="AS404" i="17"/>
  <c r="AY404" i="17" s="1" a="1"/>
  <c r="AY404" i="17" s="1"/>
  <c r="AK404" i="17"/>
  <c r="AC404" i="17"/>
  <c r="AA404" i="17"/>
  <c r="Y404" i="17"/>
  <c r="AJ404" i="17"/>
  <c r="AH404" i="17"/>
  <c r="AG404" i="17"/>
  <c r="AB404" i="17"/>
  <c r="AS646" i="17"/>
  <c r="AY646" i="17" s="1" a="1"/>
  <c r="AY646" i="17" s="1"/>
  <c r="AP646" i="17"/>
  <c r="AO646" i="17"/>
  <c r="AN646" i="17"/>
  <c r="AL646" i="17"/>
  <c r="AB646" i="17"/>
  <c r="Z646" i="17"/>
  <c r="AJ646" i="17"/>
  <c r="AG646" i="17"/>
  <c r="AF646" i="17"/>
  <c r="AE646" i="17"/>
  <c r="AD646" i="17"/>
  <c r="AC646" i="17"/>
  <c r="AA646" i="17"/>
  <c r="Y646" i="17"/>
  <c r="AM646" i="17"/>
  <c r="AK646" i="17"/>
  <c r="AI646" i="17"/>
  <c r="AH646" i="17"/>
  <c r="AM888" i="17"/>
  <c r="AL888" i="17"/>
  <c r="AK888" i="17"/>
  <c r="AJ888" i="17"/>
  <c r="AH888" i="17"/>
  <c r="AB888" i="17"/>
  <c r="AF888" i="17"/>
  <c r="AE888" i="17"/>
  <c r="AC888" i="17"/>
  <c r="Z888" i="17"/>
  <c r="Y888" i="17"/>
  <c r="AG888" i="17"/>
  <c r="AS888" i="17"/>
  <c r="BE888" i="17" s="1" a="1"/>
  <c r="BE888" i="17" s="1"/>
  <c r="AP888" i="17"/>
  <c r="AO888" i="17"/>
  <c r="AN888" i="17"/>
  <c r="AI888" i="17"/>
  <c r="AA888" i="17"/>
  <c r="AD888" i="17"/>
  <c r="AH1130" i="17"/>
  <c r="Z1130" i="17"/>
  <c r="Y1130" i="17"/>
  <c r="AP1130" i="17"/>
  <c r="AO1130" i="17"/>
  <c r="AG1130" i="17"/>
  <c r="AD1130" i="17"/>
  <c r="AA1130" i="17"/>
  <c r="AC1130" i="17"/>
  <c r="AB1130" i="17"/>
  <c r="AS1130" i="17"/>
  <c r="AM1130" i="17"/>
  <c r="AL1130" i="17"/>
  <c r="AK1130" i="17"/>
  <c r="AF1130" i="17"/>
  <c r="AE1130" i="17"/>
  <c r="AJ1130" i="17"/>
  <c r="AI1130" i="17"/>
  <c r="AN1130" i="17"/>
  <c r="AC677" i="17"/>
  <c r="AB677" i="17"/>
  <c r="AA677" i="17"/>
  <c r="Y677" i="17"/>
  <c r="AS677" i="17"/>
  <c r="AW677" i="17" s="1" a="1"/>
  <c r="AW677" i="17" s="1"/>
  <c r="AI677" i="17"/>
  <c r="AH677" i="17"/>
  <c r="AG677" i="17"/>
  <c r="AF677" i="17"/>
  <c r="AE677" i="17"/>
  <c r="AD677" i="17"/>
  <c r="Z677" i="17"/>
  <c r="AP677" i="17"/>
  <c r="AM677" i="17"/>
  <c r="AL677" i="17"/>
  <c r="AO677" i="17"/>
  <c r="AN677" i="17"/>
  <c r="AK677" i="17"/>
  <c r="AJ677" i="17"/>
  <c r="AJ919" i="17"/>
  <c r="AI919" i="17"/>
  <c r="AD919" i="17"/>
  <c r="AS919" i="17"/>
  <c r="AY919" i="17" s="1" a="1"/>
  <c r="AY919" i="17" s="1"/>
  <c r="AP919" i="17"/>
  <c r="AN919" i="17"/>
  <c r="AO919" i="17"/>
  <c r="AL919" i="17"/>
  <c r="AG919" i="17"/>
  <c r="AF919" i="17"/>
  <c r="AK919" i="17"/>
  <c r="AH919" i="17"/>
  <c r="AE919" i="17"/>
  <c r="AB919" i="17"/>
  <c r="Z919" i="17"/>
  <c r="AM919" i="17"/>
  <c r="AC919" i="17"/>
  <c r="AA919" i="17"/>
  <c r="Y919" i="17"/>
  <c r="Z84" i="17"/>
  <c r="Y84" i="17"/>
  <c r="AS84" i="17"/>
  <c r="AP84" i="17"/>
  <c r="AM84" i="17"/>
  <c r="AJ84" i="17"/>
  <c r="AL84" i="17"/>
  <c r="AK84" i="17"/>
  <c r="AI84" i="17"/>
  <c r="AH84" i="17"/>
  <c r="AG84" i="17"/>
  <c r="AE84" i="17"/>
  <c r="AD84" i="17"/>
  <c r="AC84" i="17"/>
  <c r="AO84" i="17"/>
  <c r="AF84" i="17"/>
  <c r="AB84" i="17"/>
  <c r="AA84" i="17"/>
  <c r="AN84" i="17"/>
  <c r="Z326" i="17"/>
  <c r="Y326" i="17"/>
  <c r="AP326" i="17"/>
  <c r="AN326" i="17"/>
  <c r="AF326" i="17"/>
  <c r="AE326" i="17"/>
  <c r="AD326" i="17"/>
  <c r="AC326" i="17"/>
  <c r="AB326" i="17"/>
  <c r="AK326" i="17"/>
  <c r="AJ326" i="17"/>
  <c r="AH326" i="17"/>
  <c r="AG326" i="17"/>
  <c r="AA326" i="17"/>
  <c r="AO326" i="17"/>
  <c r="AS326" i="17"/>
  <c r="BA326" i="17" s="1" a="1"/>
  <c r="BA326" i="17" s="1"/>
  <c r="AM326" i="17"/>
  <c r="AI326" i="17"/>
  <c r="AL326" i="17"/>
  <c r="AS568" i="17"/>
  <c r="AP568" i="17"/>
  <c r="AN568" i="17"/>
  <c r="AM568" i="17"/>
  <c r="AL568" i="17"/>
  <c r="AI568" i="17"/>
  <c r="AH568" i="17"/>
  <c r="AG568" i="17"/>
  <c r="AF568" i="17"/>
  <c r="AE568" i="17"/>
  <c r="AD568" i="17"/>
  <c r="AC568" i="17"/>
  <c r="AB568" i="17"/>
  <c r="Z568" i="17"/>
  <c r="Y568" i="17"/>
  <c r="AO568" i="17"/>
  <c r="AK568" i="17"/>
  <c r="AA568" i="17"/>
  <c r="AJ568" i="17"/>
  <c r="AS810" i="17"/>
  <c r="AO810" i="17"/>
  <c r="AN810" i="17"/>
  <c r="AM810" i="17"/>
  <c r="AL810" i="17"/>
  <c r="AJ810" i="17"/>
  <c r="AA810" i="17"/>
  <c r="AP810" i="17"/>
  <c r="AK810" i="17"/>
  <c r="AI810" i="17"/>
  <c r="AH810" i="17"/>
  <c r="AG810" i="17"/>
  <c r="AE810" i="17"/>
  <c r="AF810" i="17"/>
  <c r="AD810" i="17"/>
  <c r="AC810" i="17"/>
  <c r="Z810" i="17"/>
  <c r="Y810" i="17"/>
  <c r="AB810" i="17"/>
  <c r="AC1052" i="17"/>
  <c r="AF1052" i="17"/>
  <c r="AE1052" i="17"/>
  <c r="AD1052" i="17"/>
  <c r="AO1052" i="17"/>
  <c r="AS1052" i="17"/>
  <c r="AN1052" i="17"/>
  <c r="AI1052" i="17"/>
  <c r="AH1052" i="17"/>
  <c r="AG1052" i="17"/>
  <c r="AB1052" i="17"/>
  <c r="AA1052" i="17"/>
  <c r="Y1052" i="17"/>
  <c r="AM1052" i="17"/>
  <c r="AL1052" i="17"/>
  <c r="AJ1052" i="17"/>
  <c r="Z1052" i="17"/>
  <c r="AP1052" i="17"/>
  <c r="AK1052" i="17"/>
  <c r="AJ354" i="17"/>
  <c r="AI354" i="17"/>
  <c r="AH354" i="17"/>
  <c r="AG354" i="17"/>
  <c r="AE354" i="17"/>
  <c r="AL354" i="17"/>
  <c r="AK354" i="17"/>
  <c r="AF354" i="17"/>
  <c r="AC354" i="17"/>
  <c r="AA354" i="17"/>
  <c r="AS354" i="17"/>
  <c r="AP354" i="17"/>
  <c r="AO354" i="17"/>
  <c r="AB354" i="17"/>
  <c r="Y354" i="17"/>
  <c r="AM354" i="17"/>
  <c r="AD354" i="17"/>
  <c r="AN354" i="17"/>
  <c r="Z354" i="17"/>
  <c r="AS57" i="17"/>
  <c r="AL57" i="17"/>
  <c r="AK57" i="17"/>
  <c r="AJ57" i="17"/>
  <c r="AI57" i="17"/>
  <c r="AH57" i="17"/>
  <c r="AF57" i="17"/>
  <c r="AP57" i="17"/>
  <c r="AN57" i="17"/>
  <c r="AM57" i="17"/>
  <c r="AG57" i="17"/>
  <c r="AD57" i="17"/>
  <c r="AC57" i="17"/>
  <c r="AB57" i="17"/>
  <c r="Y57" i="17"/>
  <c r="AO57" i="17"/>
  <c r="AE57" i="17"/>
  <c r="AA57" i="17"/>
  <c r="Z57" i="17"/>
  <c r="AH504" i="17"/>
  <c r="AG504" i="17"/>
  <c r="AF504" i="17"/>
  <c r="AE504" i="17"/>
  <c r="AB504" i="17"/>
  <c r="Y504" i="17"/>
  <c r="AL504" i="17"/>
  <c r="AK504" i="17"/>
  <c r="AJ504" i="17"/>
  <c r="AI504" i="17"/>
  <c r="AD504" i="17"/>
  <c r="AC504" i="17"/>
  <c r="AA504" i="17"/>
  <c r="Z504" i="17"/>
  <c r="AS504" i="17"/>
  <c r="AZ504" i="17" s="1" a="1"/>
  <c r="AZ504" i="17" s="1"/>
  <c r="AN504" i="17"/>
  <c r="AM504" i="17"/>
  <c r="AP504" i="17"/>
  <c r="AO504" i="17"/>
  <c r="AI982" i="17"/>
  <c r="AH982" i="17"/>
  <c r="AG982" i="17"/>
  <c r="AF982" i="17"/>
  <c r="Y982" i="17"/>
  <c r="AS982" i="17"/>
  <c r="AP982" i="17"/>
  <c r="AO982" i="17"/>
  <c r="AN982" i="17"/>
  <c r="AE982" i="17"/>
  <c r="AM982" i="17"/>
  <c r="AL982" i="17"/>
  <c r="AK982" i="17"/>
  <c r="AJ982" i="17"/>
  <c r="AC982" i="17"/>
  <c r="AB982" i="17"/>
  <c r="AA982" i="17"/>
  <c r="AD982" i="17"/>
  <c r="Z982" i="17"/>
  <c r="AI127" i="17"/>
  <c r="AH127" i="17"/>
  <c r="AG127" i="17"/>
  <c r="AF127" i="17"/>
  <c r="AE127" i="17"/>
  <c r="AC127" i="17"/>
  <c r="AS127" i="17"/>
  <c r="AP127" i="17"/>
  <c r="AN127" i="17"/>
  <c r="AK127" i="17"/>
  <c r="AB127" i="17"/>
  <c r="AM127" i="17"/>
  <c r="AL127" i="17"/>
  <c r="AJ127" i="17"/>
  <c r="Z127" i="17"/>
  <c r="Y127" i="17"/>
  <c r="AO127" i="17"/>
  <c r="AD127" i="17"/>
  <c r="AA127" i="17"/>
  <c r="AS573" i="17"/>
  <c r="AO573" i="17"/>
  <c r="AN573" i="17"/>
  <c r="AM573" i="17"/>
  <c r="AB573" i="17"/>
  <c r="AA573" i="17"/>
  <c r="Z573" i="17"/>
  <c r="Y573" i="17"/>
  <c r="AP573" i="17"/>
  <c r="AK573" i="17"/>
  <c r="AJ573" i="17"/>
  <c r="AH573" i="17"/>
  <c r="AG573" i="17"/>
  <c r="AF573" i="17"/>
  <c r="AI573" i="17"/>
  <c r="AE573" i="17"/>
  <c r="AL573" i="17"/>
  <c r="AD573" i="17"/>
  <c r="AC573" i="17"/>
  <c r="Y245" i="17"/>
  <c r="AS245" i="17"/>
  <c r="AW245" i="17" s="1" a="1"/>
  <c r="AW245" i="17" s="1"/>
  <c r="AP245" i="17"/>
  <c r="AO245" i="17"/>
  <c r="AM245" i="17"/>
  <c r="AL245" i="17"/>
  <c r="AK245" i="17"/>
  <c r="AJ245" i="17"/>
  <c r="AH245" i="17"/>
  <c r="AG245" i="17"/>
  <c r="AA245" i="17"/>
  <c r="Z245" i="17"/>
  <c r="AN245" i="17"/>
  <c r="AI245" i="17"/>
  <c r="AF245" i="17"/>
  <c r="AE245" i="17"/>
  <c r="AD245" i="17"/>
  <c r="AC245" i="17"/>
  <c r="AB245" i="17"/>
  <c r="AN1041" i="17"/>
  <c r="AI1041" i="17"/>
  <c r="AG1041" i="17"/>
  <c r="AF1041" i="17"/>
  <c r="AE1041" i="17"/>
  <c r="AK1041" i="17"/>
  <c r="AJ1041" i="17"/>
  <c r="AH1041" i="17"/>
  <c r="AC1041" i="17"/>
  <c r="AA1041" i="17"/>
  <c r="AP1041" i="17"/>
  <c r="AO1041" i="17"/>
  <c r="AM1041" i="17"/>
  <c r="AD1041" i="17"/>
  <c r="AL1041" i="17"/>
  <c r="AB1041" i="17"/>
  <c r="Z1041" i="17"/>
  <c r="AS1041" i="17"/>
  <c r="Y1041" i="17"/>
  <c r="AJ190" i="17"/>
  <c r="AI190" i="17"/>
  <c r="AG190" i="17"/>
  <c r="AS190" i="17"/>
  <c r="BA190" i="17" s="1" a="1"/>
  <c r="BA190" i="17" s="1"/>
  <c r="AP190" i="17"/>
  <c r="AO190" i="17"/>
  <c r="AF190" i="17"/>
  <c r="AE190" i="17"/>
  <c r="AL190" i="17"/>
  <c r="AM190" i="17"/>
  <c r="AK190" i="17"/>
  <c r="AH190" i="17"/>
  <c r="AD190" i="17"/>
  <c r="AC190" i="17"/>
  <c r="Z190" i="17"/>
  <c r="Y190" i="17"/>
  <c r="AB190" i="17"/>
  <c r="AA190" i="17"/>
  <c r="AN190" i="17"/>
  <c r="Y639" i="17"/>
  <c r="AS639" i="17"/>
  <c r="AO639" i="17"/>
  <c r="AP639" i="17"/>
  <c r="AM639" i="17"/>
  <c r="AH639" i="17"/>
  <c r="AA639" i="17"/>
  <c r="AN639" i="17"/>
  <c r="AL639" i="17"/>
  <c r="AK639" i="17"/>
  <c r="AJ639" i="17"/>
  <c r="AI639" i="17"/>
  <c r="AE639" i="17"/>
  <c r="AD639" i="17"/>
  <c r="AC639" i="17"/>
  <c r="AB639" i="17"/>
  <c r="Z639" i="17"/>
  <c r="AG639" i="17"/>
  <c r="AF639" i="17"/>
  <c r="AS783" i="17"/>
  <c r="AN783" i="17"/>
  <c r="AL783" i="17"/>
  <c r="AA783" i="17"/>
  <c r="Z783" i="17"/>
  <c r="AP783" i="17"/>
  <c r="AM783" i="17"/>
  <c r="AE783" i="17"/>
  <c r="AO783" i="17"/>
  <c r="AK783" i="17"/>
  <c r="AJ783" i="17"/>
  <c r="AI783" i="17"/>
  <c r="AH783" i="17"/>
  <c r="AG783" i="17"/>
  <c r="AF783" i="17"/>
  <c r="AC783" i="17"/>
  <c r="AB783" i="17"/>
  <c r="Y783" i="17"/>
  <c r="AD783" i="17"/>
  <c r="AB318" i="17"/>
  <c r="AA318" i="17"/>
  <c r="Z318" i="17"/>
  <c r="Y318" i="17"/>
  <c r="AS318" i="17"/>
  <c r="AO318" i="17"/>
  <c r="AN318" i="17"/>
  <c r="AP318" i="17"/>
  <c r="AM318" i="17"/>
  <c r="AL318" i="17"/>
  <c r="AG318" i="17"/>
  <c r="AC318" i="17"/>
  <c r="AH318" i="17"/>
  <c r="AF318" i="17"/>
  <c r="AE318" i="17"/>
  <c r="AD318" i="17"/>
  <c r="AK318" i="17"/>
  <c r="AI318" i="17"/>
  <c r="AJ318" i="17"/>
  <c r="AH1033" i="17"/>
  <c r="AC1033" i="17"/>
  <c r="AN1033" i="17"/>
  <c r="AL1033" i="17"/>
  <c r="AO1033" i="17"/>
  <c r="AD1033" i="17"/>
  <c r="AB1033" i="17"/>
  <c r="AA1033" i="17"/>
  <c r="Z1033" i="17"/>
  <c r="Y1033" i="17"/>
  <c r="AJ1033" i="17"/>
  <c r="AI1033" i="17"/>
  <c r="AF1033" i="17"/>
  <c r="AE1033" i="17"/>
  <c r="AM1033" i="17"/>
  <c r="AS1033" i="17"/>
  <c r="AP1033" i="17"/>
  <c r="AK1033" i="17"/>
  <c r="AG1033" i="17"/>
  <c r="AL120" i="17"/>
  <c r="AK120" i="17"/>
  <c r="AJ120" i="17"/>
  <c r="AI120" i="17"/>
  <c r="AH120" i="17"/>
  <c r="AF120" i="17"/>
  <c r="AE120" i="17"/>
  <c r="AD120" i="17"/>
  <c r="AC120" i="17"/>
  <c r="AA120" i="17"/>
  <c r="Y120" i="17"/>
  <c r="AS120" i="17"/>
  <c r="AN120" i="17"/>
  <c r="AP120" i="17"/>
  <c r="AO120" i="17"/>
  <c r="AM120" i="17"/>
  <c r="Z120" i="17"/>
  <c r="AB120" i="17"/>
  <c r="AG120" i="17"/>
  <c r="AJ253" i="17"/>
  <c r="AI253" i="17"/>
  <c r="AH253" i="17"/>
  <c r="AA253" i="17"/>
  <c r="Z253" i="17"/>
  <c r="AP253" i="17"/>
  <c r="AO253" i="17"/>
  <c r="AN253" i="17"/>
  <c r="AM253" i="17"/>
  <c r="AK253" i="17"/>
  <c r="AG253" i="17"/>
  <c r="AB253" i="17"/>
  <c r="Y253" i="17"/>
  <c r="AS253" i="17"/>
  <c r="AL253" i="17"/>
  <c r="AF253" i="17"/>
  <c r="AC253" i="17"/>
  <c r="AE253" i="17"/>
  <c r="AD253" i="17"/>
  <c r="AB991" i="17"/>
  <c r="AA991" i="17"/>
  <c r="Z991" i="17"/>
  <c r="Y991" i="17"/>
  <c r="AS991" i="17"/>
  <c r="AP991" i="17"/>
  <c r="AK991" i="17"/>
  <c r="AE991" i="17"/>
  <c r="AD991" i="17"/>
  <c r="AC991" i="17"/>
  <c r="AM991" i="17"/>
  <c r="AO991" i="17"/>
  <c r="AN991" i="17"/>
  <c r="AL991" i="17"/>
  <c r="AJ991" i="17"/>
  <c r="AH991" i="17"/>
  <c r="AG991" i="17"/>
  <c r="AF991" i="17"/>
  <c r="AI991" i="17"/>
  <c r="BF1317" i="17" a="1"/>
  <c r="BF1317" i="17" s="1"/>
  <c r="AS947" i="17"/>
  <c r="AP947" i="17"/>
  <c r="AN947" i="17"/>
  <c r="AB947" i="17"/>
  <c r="Z947" i="17"/>
  <c r="Y947" i="17"/>
  <c r="AL947" i="17"/>
  <c r="AH947" i="17"/>
  <c r="AO947" i="17"/>
  <c r="AM947" i="17"/>
  <c r="AK947" i="17"/>
  <c r="AI947" i="17"/>
  <c r="AF947" i="17"/>
  <c r="AD947" i="17"/>
  <c r="AC947" i="17"/>
  <c r="AG947" i="17"/>
  <c r="AE947" i="17"/>
  <c r="AA947" i="17"/>
  <c r="AJ947" i="17"/>
  <c r="AF538" i="17"/>
  <c r="AE538" i="17"/>
  <c r="AD538" i="17"/>
  <c r="AC538" i="17"/>
  <c r="AB538" i="17"/>
  <c r="AA538" i="17"/>
  <c r="Z538" i="17"/>
  <c r="AS538" i="17"/>
  <c r="AI538" i="17"/>
  <c r="AH538" i="17"/>
  <c r="AG538" i="17"/>
  <c r="Y538" i="17"/>
  <c r="AP538" i="17"/>
  <c r="AN538" i="17"/>
  <c r="AM538" i="17"/>
  <c r="AO538" i="17"/>
  <c r="AK538" i="17"/>
  <c r="AJ538" i="17"/>
  <c r="AL538" i="17"/>
  <c r="AM837" i="17"/>
  <c r="AL837" i="17"/>
  <c r="AH837" i="17"/>
  <c r="AG837" i="17"/>
  <c r="AJ837" i="17"/>
  <c r="AI837" i="17"/>
  <c r="AF837" i="17"/>
  <c r="AC837" i="17"/>
  <c r="AE837" i="17"/>
  <c r="AD837" i="17"/>
  <c r="AB837" i="17"/>
  <c r="Z837" i="17"/>
  <c r="Y837" i="17"/>
  <c r="AS837" i="17"/>
  <c r="AP837" i="17"/>
  <c r="AO837" i="17"/>
  <c r="AK837" i="17"/>
  <c r="AN837" i="17"/>
  <c r="AA837" i="17"/>
  <c r="Z508" i="17"/>
  <c r="Y508" i="17"/>
  <c r="AP508" i="17"/>
  <c r="AS508" i="17"/>
  <c r="BE508" i="17" s="1" a="1"/>
  <c r="BE508" i="17" s="1"/>
  <c r="AO508" i="17"/>
  <c r="AL508" i="17"/>
  <c r="AK508" i="17"/>
  <c r="AN508" i="17"/>
  <c r="AJ508" i="17"/>
  <c r="AI508" i="17"/>
  <c r="AH508" i="17"/>
  <c r="AF508" i="17"/>
  <c r="AE508" i="17"/>
  <c r="AC508" i="17"/>
  <c r="AB508" i="17"/>
  <c r="AM508" i="17"/>
  <c r="AG508" i="17"/>
  <c r="AD508" i="17"/>
  <c r="AA508" i="17"/>
  <c r="AA571" i="17"/>
  <c r="Z571" i="17"/>
  <c r="Y571" i="17"/>
  <c r="AS571" i="17"/>
  <c r="AH571" i="17"/>
  <c r="AG571" i="17"/>
  <c r="AF571" i="17"/>
  <c r="AE571" i="17"/>
  <c r="AD571" i="17"/>
  <c r="AC571" i="17"/>
  <c r="AB571" i="17"/>
  <c r="AP571" i="17"/>
  <c r="AN571" i="17"/>
  <c r="AM571" i="17"/>
  <c r="AL571" i="17"/>
  <c r="AO571" i="17"/>
  <c r="AJ571" i="17"/>
  <c r="AK571" i="17"/>
  <c r="AI571" i="17"/>
  <c r="AN35" i="17"/>
  <c r="AM35" i="17"/>
  <c r="AL35" i="17"/>
  <c r="AK35" i="17"/>
  <c r="AJ35" i="17"/>
  <c r="AH35" i="17"/>
  <c r="AP35" i="17"/>
  <c r="AO35" i="17"/>
  <c r="AI35" i="17"/>
  <c r="AG35" i="17"/>
  <c r="AE35" i="17"/>
  <c r="AD35" i="17"/>
  <c r="AC35" i="17"/>
  <c r="AA35" i="17"/>
  <c r="Z35" i="17"/>
  <c r="Y35" i="17"/>
  <c r="AS35" i="17"/>
  <c r="BE35" i="17" s="1" a="1"/>
  <c r="BE35" i="17" s="1"/>
  <c r="AF35" i="17"/>
  <c r="AB35" i="17"/>
  <c r="AK20" i="17"/>
  <c r="AJ20" i="17"/>
  <c r="AI20" i="17"/>
  <c r="AG20" i="17"/>
  <c r="AC20" i="17"/>
  <c r="AB20" i="17"/>
  <c r="AA20" i="17"/>
  <c r="Z20" i="17"/>
  <c r="AS20" i="17"/>
  <c r="AV20" i="17" s="1" a="1"/>
  <c r="AV20" i="17" s="1"/>
  <c r="AO20" i="17"/>
  <c r="AL20" i="17"/>
  <c r="AH20" i="17"/>
  <c r="AP20" i="17"/>
  <c r="AN20" i="17"/>
  <c r="AM20" i="17"/>
  <c r="AF20" i="17"/>
  <c r="AD20" i="17"/>
  <c r="Y20" i="17"/>
  <c r="AE20" i="17"/>
  <c r="AD887" i="17"/>
  <c r="AC887" i="17"/>
  <c r="AB887" i="17"/>
  <c r="AA887" i="17"/>
  <c r="Y887" i="17"/>
  <c r="AS887" i="17"/>
  <c r="AP887" i="17"/>
  <c r="AO887" i="17"/>
  <c r="AM887" i="17"/>
  <c r="AH887" i="17"/>
  <c r="Z887" i="17"/>
  <c r="AL887" i="17"/>
  <c r="AK887" i="17"/>
  <c r="AJ887" i="17"/>
  <c r="AI887" i="17"/>
  <c r="AF887" i="17"/>
  <c r="AN887" i="17"/>
  <c r="AG887" i="17"/>
  <c r="AE887" i="17"/>
  <c r="Y148" i="17"/>
  <c r="AS148" i="17"/>
  <c r="AO148" i="17"/>
  <c r="AH148" i="17"/>
  <c r="AG148" i="17"/>
  <c r="AF148" i="17"/>
  <c r="AE148" i="17"/>
  <c r="AD148" i="17"/>
  <c r="AB148" i="17"/>
  <c r="AK148" i="17"/>
  <c r="AJ148" i="17"/>
  <c r="AI148" i="17"/>
  <c r="AC148" i="17"/>
  <c r="AA148" i="17"/>
  <c r="Z148" i="17"/>
  <c r="AP148" i="17"/>
  <c r="AN148" i="17"/>
  <c r="AM148" i="17"/>
  <c r="AL148" i="17"/>
  <c r="AD416" i="17"/>
  <c r="AC416" i="17"/>
  <c r="AB416" i="17"/>
  <c r="Y416" i="17"/>
  <c r="AS416" i="17"/>
  <c r="AX416" i="17" s="1" a="1"/>
  <c r="AX416" i="17" s="1"/>
  <c r="AO416" i="17"/>
  <c r="AN416" i="17"/>
  <c r="AM416" i="17"/>
  <c r="AL416" i="17"/>
  <c r="AH416" i="17"/>
  <c r="AG416" i="17"/>
  <c r="AF416" i="17"/>
  <c r="AP416" i="17"/>
  <c r="AK416" i="17"/>
  <c r="AJ416" i="17"/>
  <c r="AI416" i="17"/>
  <c r="AE416" i="17"/>
  <c r="AA416" i="17"/>
  <c r="Z416" i="17"/>
  <c r="AI10" i="17"/>
  <c r="AP10" i="17"/>
  <c r="AO10" i="17"/>
  <c r="AN10" i="17"/>
  <c r="AM10" i="17"/>
  <c r="AK10" i="17"/>
  <c r="AJ10" i="17"/>
  <c r="AH10" i="17"/>
  <c r="AF10" i="17"/>
  <c r="AE10" i="17"/>
  <c r="AD10" i="17"/>
  <c r="AA10" i="17"/>
  <c r="AS10" i="17"/>
  <c r="BE10" i="17" s="1" a="1"/>
  <c r="BE10" i="17" s="1"/>
  <c r="Z10" i="17"/>
  <c r="AL10" i="17"/>
  <c r="AG10" i="17"/>
  <c r="AC10" i="17"/>
  <c r="AB10" i="17"/>
  <c r="Y10" i="17"/>
  <c r="AG409" i="17"/>
  <c r="AF409" i="17"/>
  <c r="AE409" i="17"/>
  <c r="AA409" i="17"/>
  <c r="AS409" i="17"/>
  <c r="AP409" i="17"/>
  <c r="AO409" i="17"/>
  <c r="Z409" i="17"/>
  <c r="Y409" i="17"/>
  <c r="AN409" i="17"/>
  <c r="AI409" i="17"/>
  <c r="AH409" i="17"/>
  <c r="AD409" i="17"/>
  <c r="AC409" i="17"/>
  <c r="AB409" i="17"/>
  <c r="AM409" i="17"/>
  <c r="AL409" i="17"/>
  <c r="AK409" i="17"/>
  <c r="AJ409" i="17"/>
  <c r="AO695" i="17"/>
  <c r="AN695" i="17"/>
  <c r="AL695" i="17"/>
  <c r="AK695" i="17"/>
  <c r="AA695" i="17"/>
  <c r="Z695" i="17"/>
  <c r="Y695" i="17"/>
  <c r="AS695" i="17"/>
  <c r="BE695" i="17" s="1" a="1"/>
  <c r="BE695" i="17" s="1"/>
  <c r="AP695" i="17"/>
  <c r="AM695" i="17"/>
  <c r="AI695" i="17"/>
  <c r="AE695" i="17"/>
  <c r="AD695" i="17"/>
  <c r="AB695" i="17"/>
  <c r="AJ695" i="17"/>
  <c r="AH695" i="17"/>
  <c r="AG695" i="17"/>
  <c r="AF695" i="17"/>
  <c r="AC695" i="17"/>
  <c r="AL434" i="17"/>
  <c r="AK434" i="17"/>
  <c r="AJ434" i="17"/>
  <c r="AG434" i="17"/>
  <c r="AF434" i="17"/>
  <c r="AS434" i="17"/>
  <c r="AP434" i="17"/>
  <c r="AO434" i="17"/>
  <c r="AH434" i="17"/>
  <c r="AE434" i="17"/>
  <c r="AD434" i="17"/>
  <c r="AA434" i="17"/>
  <c r="AN434" i="17"/>
  <c r="AC434" i="17"/>
  <c r="AB434" i="17"/>
  <c r="Z434" i="17"/>
  <c r="Y434" i="17"/>
  <c r="AM434" i="17"/>
  <c r="AI434" i="17"/>
  <c r="AP676" i="17"/>
  <c r="AO676" i="17"/>
  <c r="AN676" i="17"/>
  <c r="AL676" i="17"/>
  <c r="AI676" i="17"/>
  <c r="AE676" i="17"/>
  <c r="AD676" i="17"/>
  <c r="AC676" i="17"/>
  <c r="AB676" i="17"/>
  <c r="AA676" i="17"/>
  <c r="Z676" i="17"/>
  <c r="Y676" i="17"/>
  <c r="AS676" i="17"/>
  <c r="BD676" i="17" s="1" a="1"/>
  <c r="BD676" i="17" s="1"/>
  <c r="AF676" i="17"/>
  <c r="AG676" i="17"/>
  <c r="AJ676" i="17"/>
  <c r="AM676" i="17"/>
  <c r="AH676" i="17"/>
  <c r="AK676" i="17"/>
  <c r="AF918" i="17"/>
  <c r="AD918" i="17"/>
  <c r="AS918" i="17"/>
  <c r="AY918" i="17" s="1" a="1"/>
  <c r="AY918" i="17" s="1"/>
  <c r="AP918" i="17"/>
  <c r="AN918" i="17"/>
  <c r="AO918" i="17"/>
  <c r="AM918" i="17"/>
  <c r="AK918" i="17"/>
  <c r="AI918" i="17"/>
  <c r="AH918" i="17"/>
  <c r="AG918" i="17"/>
  <c r="AC918" i="17"/>
  <c r="AA918" i="17"/>
  <c r="AL918" i="17"/>
  <c r="AJ918" i="17"/>
  <c r="Z918" i="17"/>
  <c r="AE918" i="17"/>
  <c r="AB918" i="17"/>
  <c r="Y918" i="17"/>
  <c r="AP1160" i="17"/>
  <c r="AO1160" i="17"/>
  <c r="AI1160" i="17"/>
  <c r="AG1160" i="17"/>
  <c r="AC1160" i="17"/>
  <c r="AB1160" i="17"/>
  <c r="AA1160" i="17"/>
  <c r="Y1160" i="17"/>
  <c r="AE1160" i="17"/>
  <c r="AD1160" i="17"/>
  <c r="AS1160" i="17"/>
  <c r="BE1160" i="17" s="1" a="1"/>
  <c r="BE1160" i="17" s="1"/>
  <c r="AH1160" i="17"/>
  <c r="AN1160" i="17"/>
  <c r="AL1160" i="17"/>
  <c r="AJ1160" i="17"/>
  <c r="AM1160" i="17"/>
  <c r="AK1160" i="17"/>
  <c r="AF1160" i="17"/>
  <c r="Z1160" i="17"/>
  <c r="AL364" i="17"/>
  <c r="AK364" i="17"/>
  <c r="AJ364" i="17"/>
  <c r="AI364" i="17"/>
  <c r="AG364" i="17"/>
  <c r="AD364" i="17"/>
  <c r="AC364" i="17"/>
  <c r="AB364" i="17"/>
  <c r="Z364" i="17"/>
  <c r="AS364" i="17"/>
  <c r="AP364" i="17"/>
  <c r="AH364" i="17"/>
  <c r="AE364" i="17"/>
  <c r="AA364" i="17"/>
  <c r="AO364" i="17"/>
  <c r="AN364" i="17"/>
  <c r="AM364" i="17"/>
  <c r="AF364" i="17"/>
  <c r="Y364" i="17"/>
  <c r="AI606" i="17"/>
  <c r="AH606" i="17"/>
  <c r="AG606" i="17"/>
  <c r="AF606" i="17"/>
  <c r="AC606" i="17"/>
  <c r="AP606" i="17"/>
  <c r="AO606" i="17"/>
  <c r="AN606" i="17"/>
  <c r="AM606" i="17"/>
  <c r="AL606" i="17"/>
  <c r="AK606" i="17"/>
  <c r="AS606" i="17"/>
  <c r="AZ606" i="17" s="1" a="1"/>
  <c r="AZ606" i="17" s="1"/>
  <c r="AJ606" i="17"/>
  <c r="AD606" i="17"/>
  <c r="AB606" i="17"/>
  <c r="Z606" i="17"/>
  <c r="Y606" i="17"/>
  <c r="AE606" i="17"/>
  <c r="AA606" i="17"/>
  <c r="AB848" i="17"/>
  <c r="AA848" i="17"/>
  <c r="Y848" i="17"/>
  <c r="AS848" i="17"/>
  <c r="AD848" i="17"/>
  <c r="AC848" i="17"/>
  <c r="Z848" i="17"/>
  <c r="AO848" i="17"/>
  <c r="AN848" i="17"/>
  <c r="AP848" i="17"/>
  <c r="AM848" i="17"/>
  <c r="AL848" i="17"/>
  <c r="AK848" i="17"/>
  <c r="AJ848" i="17"/>
  <c r="AI848" i="17"/>
  <c r="AG848" i="17"/>
  <c r="AF848" i="17"/>
  <c r="AH848" i="17"/>
  <c r="AE848" i="17"/>
  <c r="Z1090" i="17"/>
  <c r="AJ1090" i="17"/>
  <c r="AI1090" i="17"/>
  <c r="AF1090" i="17"/>
  <c r="AO1090" i="17"/>
  <c r="AD1090" i="17"/>
  <c r="AK1090" i="17"/>
  <c r="AE1090" i="17"/>
  <c r="AB1090" i="17"/>
  <c r="AG1090" i="17"/>
  <c r="AC1090" i="17"/>
  <c r="AA1090" i="17"/>
  <c r="AH1090" i="17"/>
  <c r="AN1090" i="17"/>
  <c r="AM1090" i="17"/>
  <c r="AL1090" i="17"/>
  <c r="AP1090" i="17"/>
  <c r="Y1090" i="17"/>
  <c r="AS1090" i="17"/>
  <c r="AX1090" i="17" s="1" a="1"/>
  <c r="AX1090" i="17" s="1"/>
  <c r="AH180" i="17"/>
  <c r="AG180" i="17"/>
  <c r="AL180" i="17"/>
  <c r="AK180" i="17"/>
  <c r="AJ180" i="17"/>
  <c r="AI180" i="17"/>
  <c r="AE180" i="17"/>
  <c r="AD180" i="17"/>
  <c r="AO180" i="17"/>
  <c r="AN180" i="17"/>
  <c r="AM180" i="17"/>
  <c r="AF180" i="17"/>
  <c r="AC180" i="17"/>
  <c r="AA180" i="17"/>
  <c r="AS180" i="17"/>
  <c r="AP180" i="17"/>
  <c r="AB180" i="17"/>
  <c r="Z180" i="17"/>
  <c r="Y180" i="17"/>
  <c r="AN422" i="17"/>
  <c r="AM422" i="17"/>
  <c r="AL422" i="17"/>
  <c r="AH422" i="17"/>
  <c r="AE422" i="17"/>
  <c r="AD422" i="17"/>
  <c r="AC422" i="17"/>
  <c r="AB422" i="17"/>
  <c r="AA422" i="17"/>
  <c r="Z422" i="17"/>
  <c r="AJ422" i="17"/>
  <c r="AG422" i="17"/>
  <c r="AF422" i="17"/>
  <c r="Y422" i="17"/>
  <c r="AS422" i="17"/>
  <c r="AP422" i="17"/>
  <c r="AO422" i="17"/>
  <c r="AK422" i="17"/>
  <c r="AI422" i="17"/>
  <c r="AS664" i="17"/>
  <c r="AP664" i="17"/>
  <c r="AN664" i="17"/>
  <c r="AO664" i="17"/>
  <c r="Y664" i="17"/>
  <c r="AG664" i="17"/>
  <c r="AB664" i="17"/>
  <c r="AA664" i="17"/>
  <c r="Z664" i="17"/>
  <c r="AM664" i="17"/>
  <c r="AL664" i="17"/>
  <c r="AK664" i="17"/>
  <c r="AH664" i="17"/>
  <c r="AJ664" i="17"/>
  <c r="AI664" i="17"/>
  <c r="AF664" i="17"/>
  <c r="AC664" i="17"/>
  <c r="AE664" i="17"/>
  <c r="AD664" i="17"/>
  <c r="Y906" i="17"/>
  <c r="AS906" i="17"/>
  <c r="AZ906" i="17" s="1" a="1"/>
  <c r="AZ906" i="17" s="1"/>
  <c r="AP906" i="17"/>
  <c r="AJ906" i="17"/>
  <c r="AI906" i="17"/>
  <c r="AG906" i="17"/>
  <c r="AD906" i="17"/>
  <c r="AC906" i="17"/>
  <c r="AM906" i="17"/>
  <c r="AL906" i="17"/>
  <c r="AH906" i="17"/>
  <c r="AE906" i="17"/>
  <c r="AB906" i="17"/>
  <c r="AA906" i="17"/>
  <c r="Z906" i="17"/>
  <c r="AK906" i="17"/>
  <c r="AN906" i="17"/>
  <c r="AF906" i="17"/>
  <c r="AO906" i="17"/>
  <c r="AI1148" i="17"/>
  <c r="AG1148" i="17"/>
  <c r="AS1148" i="17"/>
  <c r="AO1148" i="17"/>
  <c r="AH1148" i="17"/>
  <c r="AF1148" i="17"/>
  <c r="Z1148" i="17"/>
  <c r="AM1148" i="17"/>
  <c r="AD1148" i="17"/>
  <c r="AC1148" i="17"/>
  <c r="AB1148" i="17"/>
  <c r="Y1148" i="17"/>
  <c r="AP1148" i="17"/>
  <c r="AL1148" i="17"/>
  <c r="AJ1148" i="17"/>
  <c r="AA1148" i="17"/>
  <c r="AK1148" i="17"/>
  <c r="AN1148" i="17"/>
  <c r="AE1148" i="17"/>
  <c r="AP242" i="17"/>
  <c r="AO242" i="17"/>
  <c r="AM242" i="17"/>
  <c r="AL242" i="17"/>
  <c r="AK242" i="17"/>
  <c r="AJ242" i="17"/>
  <c r="AS242" i="17"/>
  <c r="AN242" i="17"/>
  <c r="AI242" i="17"/>
  <c r="AG242" i="17"/>
  <c r="AF242" i="17"/>
  <c r="Z242" i="17"/>
  <c r="Y242" i="17"/>
  <c r="AH242" i="17"/>
  <c r="AE242" i="17"/>
  <c r="AD242" i="17"/>
  <c r="AC242" i="17"/>
  <c r="AB242" i="17"/>
  <c r="AA242" i="17"/>
  <c r="AG484" i="17"/>
  <c r="AF484" i="17"/>
  <c r="AE484" i="17"/>
  <c r="AD484" i="17"/>
  <c r="AA484" i="17"/>
  <c r="Z484" i="17"/>
  <c r="AC484" i="17"/>
  <c r="AB484" i="17"/>
  <c r="Y484" i="17"/>
  <c r="AS484" i="17"/>
  <c r="AO484" i="17"/>
  <c r="AM484" i="17"/>
  <c r="AL484" i="17"/>
  <c r="AP484" i="17"/>
  <c r="AN484" i="17"/>
  <c r="AK484" i="17"/>
  <c r="AJ484" i="17"/>
  <c r="AI484" i="17"/>
  <c r="AH484" i="17"/>
  <c r="AB726" i="17"/>
  <c r="AA726" i="17"/>
  <c r="AC726" i="17"/>
  <c r="Z726" i="17"/>
  <c r="Y726" i="17"/>
  <c r="AS726" i="17"/>
  <c r="AK726" i="17"/>
  <c r="AJ726" i="17"/>
  <c r="AI726" i="17"/>
  <c r="AH726" i="17"/>
  <c r="AG726" i="17"/>
  <c r="AF726" i="17"/>
  <c r="AD726" i="17"/>
  <c r="AE726" i="17"/>
  <c r="AP726" i="17"/>
  <c r="AO726" i="17"/>
  <c r="AL726" i="17"/>
  <c r="AN726" i="17"/>
  <c r="AM726" i="17"/>
  <c r="AO968" i="17"/>
  <c r="AN968" i="17"/>
  <c r="AM968" i="17"/>
  <c r="AL968" i="17"/>
  <c r="AS968" i="17"/>
  <c r="BB968" i="17" s="1" a="1"/>
  <c r="BB968" i="17" s="1"/>
  <c r="AP968" i="17"/>
  <c r="AJ968" i="17"/>
  <c r="AH968" i="17"/>
  <c r="Z968" i="17"/>
  <c r="Y968" i="17"/>
  <c r="AK968" i="17"/>
  <c r="AI968" i="17"/>
  <c r="AG968" i="17"/>
  <c r="AF968" i="17"/>
  <c r="AB968" i="17"/>
  <c r="AE968" i="17"/>
  <c r="AD968" i="17"/>
  <c r="AC968" i="17"/>
  <c r="AA968" i="17"/>
  <c r="AD53" i="17"/>
  <c r="AG53" i="17"/>
  <c r="AF53" i="17"/>
  <c r="AE53" i="17"/>
  <c r="AC53" i="17"/>
  <c r="AB53" i="17"/>
  <c r="Z53" i="17"/>
  <c r="AS53" i="17"/>
  <c r="AW53" i="17" s="1" a="1"/>
  <c r="AW53" i="17" s="1"/>
  <c r="AP53" i="17"/>
  <c r="AN53" i="17"/>
  <c r="AM53" i="17"/>
  <c r="AL53" i="17"/>
  <c r="AJ53" i="17"/>
  <c r="AI53" i="17"/>
  <c r="AH53" i="17"/>
  <c r="AO53" i="17"/>
  <c r="AK53" i="17"/>
  <c r="AA53" i="17"/>
  <c r="Y53" i="17"/>
  <c r="AO295" i="17"/>
  <c r="AN295" i="17"/>
  <c r="AM295" i="17"/>
  <c r="AL295" i="17"/>
  <c r="AK295" i="17"/>
  <c r="AI295" i="17"/>
  <c r="AE295" i="17"/>
  <c r="AJ295" i="17"/>
  <c r="AH295" i="17"/>
  <c r="AF295" i="17"/>
  <c r="AD295" i="17"/>
  <c r="AC295" i="17"/>
  <c r="AB295" i="17"/>
  <c r="AP295" i="17"/>
  <c r="AG295" i="17"/>
  <c r="AA295" i="17"/>
  <c r="Z295" i="17"/>
  <c r="Y295" i="17"/>
  <c r="AS295" i="17"/>
  <c r="AY295" i="17" s="1" a="1"/>
  <c r="AY295" i="17" s="1"/>
  <c r="AS537" i="17"/>
  <c r="AV537" i="17" s="1" a="1"/>
  <c r="AV537" i="17" s="1"/>
  <c r="AP537" i="17"/>
  <c r="AO537" i="17"/>
  <c r="AN537" i="17"/>
  <c r="AM537" i="17"/>
  <c r="AI537" i="17"/>
  <c r="AJ537" i="17"/>
  <c r="AH537" i="17"/>
  <c r="AG537" i="17"/>
  <c r="AA537" i="17"/>
  <c r="Z537" i="17"/>
  <c r="AE537" i="17"/>
  <c r="AD537" i="17"/>
  <c r="AC537" i="17"/>
  <c r="AB537" i="17"/>
  <c r="Y537" i="17"/>
  <c r="AL537" i="17"/>
  <c r="AK537" i="17"/>
  <c r="AF537" i="17"/>
  <c r="AD779" i="17"/>
  <c r="AC779" i="17"/>
  <c r="Z779" i="17"/>
  <c r="AO779" i="17"/>
  <c r="AL779" i="17"/>
  <c r="AA779" i="17"/>
  <c r="AN779" i="17"/>
  <c r="AM779" i="17"/>
  <c r="AK779" i="17"/>
  <c r="AJ779" i="17"/>
  <c r="AI779" i="17"/>
  <c r="AH779" i="17"/>
  <c r="AG779" i="17"/>
  <c r="AF779" i="17"/>
  <c r="AE779" i="17"/>
  <c r="AB779" i="17"/>
  <c r="AS779" i="17"/>
  <c r="AV779" i="17" s="1" a="1"/>
  <c r="AV779" i="17" s="1"/>
  <c r="AP779" i="17"/>
  <c r="Y779" i="17"/>
  <c r="AJ1021" i="17"/>
  <c r="AD1021" i="17"/>
  <c r="AI1021" i="17"/>
  <c r="AH1021" i="17"/>
  <c r="AG1021" i="17"/>
  <c r="AE1021" i="17"/>
  <c r="AO1021" i="17"/>
  <c r="AN1021" i="17"/>
  <c r="Y1021" i="17"/>
  <c r="AB1021" i="17"/>
  <c r="AA1021" i="17"/>
  <c r="AF1021" i="17"/>
  <c r="AP1021" i="17"/>
  <c r="AM1021" i="17"/>
  <c r="AL1021" i="17"/>
  <c r="AC1021" i="17"/>
  <c r="Z1021" i="17"/>
  <c r="AS1021" i="17"/>
  <c r="BE1021" i="17" s="1" a="1"/>
  <c r="BE1021" i="17" s="1"/>
  <c r="AK1021" i="17"/>
  <c r="AK137" i="17"/>
  <c r="AJ137" i="17"/>
  <c r="AI137" i="17"/>
  <c r="AH137" i="17"/>
  <c r="AG137" i="17"/>
  <c r="AE137" i="17"/>
  <c r="Y137" i="17"/>
  <c r="AS137" i="17"/>
  <c r="AP137" i="17"/>
  <c r="AN137" i="17"/>
  <c r="AL137" i="17"/>
  <c r="AC137" i="17"/>
  <c r="Z137" i="17"/>
  <c r="AO137" i="17"/>
  <c r="AD137" i="17"/>
  <c r="AB137" i="17"/>
  <c r="AA137" i="17"/>
  <c r="AM137" i="17"/>
  <c r="AF137" i="17"/>
  <c r="AO379" i="17"/>
  <c r="AN379" i="17"/>
  <c r="AM379" i="17"/>
  <c r="AL379" i="17"/>
  <c r="AK379" i="17"/>
  <c r="AJ379" i="17"/>
  <c r="AG379" i="17"/>
  <c r="AF379" i="17"/>
  <c r="AE379" i="17"/>
  <c r="AC379" i="17"/>
  <c r="AB379" i="17"/>
  <c r="AA379" i="17"/>
  <c r="AS379" i="17"/>
  <c r="AZ379" i="17" s="1" a="1"/>
  <c r="AZ379" i="17" s="1"/>
  <c r="AP379" i="17"/>
  <c r="AI379" i="17"/>
  <c r="AH379" i="17"/>
  <c r="AD379" i="17"/>
  <c r="Z379" i="17"/>
  <c r="Y379" i="17"/>
  <c r="AL621" i="17"/>
  <c r="AK621" i="17"/>
  <c r="AJ621" i="17"/>
  <c r="AI621" i="17"/>
  <c r="AH621" i="17"/>
  <c r="AF621" i="17"/>
  <c r="AC621" i="17"/>
  <c r="AB621" i="17"/>
  <c r="AA621" i="17"/>
  <c r="AO621" i="17"/>
  <c r="AN621" i="17"/>
  <c r="AM621" i="17"/>
  <c r="AG621" i="17"/>
  <c r="AE621" i="17"/>
  <c r="AD621" i="17"/>
  <c r="Z621" i="17"/>
  <c r="AS621" i="17"/>
  <c r="AP621" i="17"/>
  <c r="Y621" i="17"/>
  <c r="AE863" i="17"/>
  <c r="AD863" i="17"/>
  <c r="AB863" i="17"/>
  <c r="Z863" i="17"/>
  <c r="Y863" i="17"/>
  <c r="AP863" i="17"/>
  <c r="AO863" i="17"/>
  <c r="AN863" i="17"/>
  <c r="AM863" i="17"/>
  <c r="AL863" i="17"/>
  <c r="AK863" i="17"/>
  <c r="AH863" i="17"/>
  <c r="AG863" i="17"/>
  <c r="AC863" i="17"/>
  <c r="AF863" i="17"/>
  <c r="AS863" i="17"/>
  <c r="BA863" i="17" s="1" a="1"/>
  <c r="BA863" i="17" s="1"/>
  <c r="AJ863" i="17"/>
  <c r="AI863" i="17"/>
  <c r="AA863" i="17"/>
  <c r="AC1105" i="17"/>
  <c r="AF1105" i="17"/>
  <c r="AM1105" i="17"/>
  <c r="AJ1105" i="17"/>
  <c r="AG1105" i="17"/>
  <c r="AB1105" i="17"/>
  <c r="AS1105" i="17"/>
  <c r="AP1105" i="17"/>
  <c r="AO1105" i="17"/>
  <c r="AL1105" i="17"/>
  <c r="AI1105" i="17"/>
  <c r="AN1105" i="17"/>
  <c r="AH1105" i="17"/>
  <c r="AE1105" i="17"/>
  <c r="Y1105" i="17"/>
  <c r="AA1105" i="17"/>
  <c r="Z1105" i="17"/>
  <c r="AK1105" i="17"/>
  <c r="AD1105" i="17"/>
  <c r="AK319" i="17"/>
  <c r="AJ319" i="17"/>
  <c r="AI319" i="17"/>
  <c r="AH319" i="17"/>
  <c r="AG319" i="17"/>
  <c r="AE319" i="17"/>
  <c r="AB319" i="17"/>
  <c r="AA319" i="17"/>
  <c r="AM319" i="17"/>
  <c r="AL319" i="17"/>
  <c r="AD319" i="17"/>
  <c r="AC319" i="17"/>
  <c r="Z319" i="17"/>
  <c r="Y319" i="17"/>
  <c r="AP319" i="17"/>
  <c r="AO319" i="17"/>
  <c r="AN319" i="17"/>
  <c r="AF319" i="17"/>
  <c r="AS319" i="17"/>
  <c r="AA67" i="17"/>
  <c r="Z67" i="17"/>
  <c r="Y67" i="17"/>
  <c r="AP67" i="17"/>
  <c r="AO67" i="17"/>
  <c r="AN67" i="17"/>
  <c r="AM67" i="17"/>
  <c r="AL67" i="17"/>
  <c r="AJ67" i="17"/>
  <c r="AE67" i="17"/>
  <c r="AD67" i="17"/>
  <c r="AC67" i="17"/>
  <c r="AB67" i="17"/>
  <c r="AK67" i="17"/>
  <c r="AI67" i="17"/>
  <c r="AF67" i="17"/>
  <c r="AS67" i="17"/>
  <c r="AW67" i="17" s="1" a="1"/>
  <c r="AW67" i="17" s="1"/>
  <c r="AH67" i="17"/>
  <c r="AG67" i="17"/>
  <c r="AS879" i="17"/>
  <c r="BC879" i="17" s="1" a="1"/>
  <c r="BC879" i="17" s="1"/>
  <c r="AO879" i="17"/>
  <c r="AM879" i="17"/>
  <c r="AN879" i="17"/>
  <c r="AL879" i="17"/>
  <c r="AJ879" i="17"/>
  <c r="AH879" i="17"/>
  <c r="AG879" i="17"/>
  <c r="AP879" i="17"/>
  <c r="AK879" i="17"/>
  <c r="AF879" i="17"/>
  <c r="Y879" i="17"/>
  <c r="AI879" i="17"/>
  <c r="AC879" i="17"/>
  <c r="AB879" i="17"/>
  <c r="AA879" i="17"/>
  <c r="Z879" i="17"/>
  <c r="AE879" i="17"/>
  <c r="AD879" i="17"/>
  <c r="AP81" i="17"/>
  <c r="AO81" i="17"/>
  <c r="AM81" i="17"/>
  <c r="AK81" i="17"/>
  <c r="AH81" i="17"/>
  <c r="AC81" i="17"/>
  <c r="AB81" i="17"/>
  <c r="AA81" i="17"/>
  <c r="Z81" i="17"/>
  <c r="Y81" i="17"/>
  <c r="AE81" i="17"/>
  <c r="AG81" i="17"/>
  <c r="AF81" i="17"/>
  <c r="AD81" i="17"/>
  <c r="AS81" i="17"/>
  <c r="AN81" i="17"/>
  <c r="AI81" i="17"/>
  <c r="AL81" i="17"/>
  <c r="AJ81" i="17"/>
  <c r="AA454" i="17"/>
  <c r="Z454" i="17"/>
  <c r="AP454" i="17"/>
  <c r="AO454" i="17"/>
  <c r="AN454" i="17"/>
  <c r="AM454" i="17"/>
  <c r="AL454" i="17"/>
  <c r="AK454" i="17"/>
  <c r="AJ454" i="17"/>
  <c r="AI454" i="17"/>
  <c r="AE454" i="17"/>
  <c r="Y454" i="17"/>
  <c r="AS454" i="17"/>
  <c r="AV454" i="17" s="1" a="1"/>
  <c r="AV454" i="17" s="1"/>
  <c r="AH454" i="17"/>
  <c r="AG454" i="17"/>
  <c r="AF454" i="17"/>
  <c r="AD454" i="17"/>
  <c r="AC454" i="17"/>
  <c r="AB454" i="17"/>
  <c r="AD226" i="17"/>
  <c r="AC226" i="17"/>
  <c r="AA226" i="17"/>
  <c r="Z226" i="17"/>
  <c r="Y226" i="17"/>
  <c r="AB226" i="17"/>
  <c r="AN226" i="17"/>
  <c r="AM226" i="17"/>
  <c r="AS226" i="17"/>
  <c r="AP226" i="17"/>
  <c r="AO226" i="17"/>
  <c r="AL226" i="17"/>
  <c r="AK226" i="17"/>
  <c r="AJ226" i="17"/>
  <c r="AG226" i="17"/>
  <c r="AF226" i="17"/>
  <c r="AE226" i="17"/>
  <c r="AI226" i="17"/>
  <c r="AH226" i="17"/>
  <c r="Y661" i="17"/>
  <c r="AS661" i="17"/>
  <c r="AO661" i="17"/>
  <c r="AC661" i="17"/>
  <c r="AA661" i="17"/>
  <c r="Z661" i="17"/>
  <c r="AK661" i="17"/>
  <c r="AP661" i="17"/>
  <c r="AN661" i="17"/>
  <c r="AM661" i="17"/>
  <c r="AL661" i="17"/>
  <c r="AJ661" i="17"/>
  <c r="AI661" i="17"/>
  <c r="AH661" i="17"/>
  <c r="AG661" i="17"/>
  <c r="AF661" i="17"/>
  <c r="AE661" i="17"/>
  <c r="AD661" i="17"/>
  <c r="AB661" i="17"/>
  <c r="AP903" i="17"/>
  <c r="AO903" i="17"/>
  <c r="AN903" i="17"/>
  <c r="AM903" i="17"/>
  <c r="AK903" i="17"/>
  <c r="AS903" i="17"/>
  <c r="AC903" i="17"/>
  <c r="AB903" i="17"/>
  <c r="Z903" i="17"/>
  <c r="AI903" i="17"/>
  <c r="AG903" i="17"/>
  <c r="Y903" i="17"/>
  <c r="AD903" i="17"/>
  <c r="AA903" i="17"/>
  <c r="AH903" i="17"/>
  <c r="AF903" i="17"/>
  <c r="AE903" i="17"/>
  <c r="AL903" i="17"/>
  <c r="AJ903" i="17"/>
  <c r="Y1054" i="17"/>
  <c r="AP1054" i="17"/>
  <c r="AO1054" i="17"/>
  <c r="AN1054" i="17"/>
  <c r="AM1054" i="17"/>
  <c r="AD1054" i="17"/>
  <c r="AC1054" i="17"/>
  <c r="AB1054" i="17"/>
  <c r="Z1054" i="17"/>
  <c r="AH1054" i="17"/>
  <c r="AG1054" i="17"/>
  <c r="AF1054" i="17"/>
  <c r="AA1054" i="17"/>
  <c r="AS1054" i="17"/>
  <c r="AL1054" i="17"/>
  <c r="AJ1054" i="17"/>
  <c r="AE1054" i="17"/>
  <c r="AK1054" i="17"/>
  <c r="AI1054" i="17"/>
  <c r="AA353" i="17"/>
  <c r="Z353" i="17"/>
  <c r="Y353" i="17"/>
  <c r="AS353" i="17"/>
  <c r="AE353" i="17"/>
  <c r="AD353" i="17"/>
  <c r="AC353" i="17"/>
  <c r="AH353" i="17"/>
  <c r="AG353" i="17"/>
  <c r="AF353" i="17"/>
  <c r="AB353" i="17"/>
  <c r="AN353" i="17"/>
  <c r="AL353" i="17"/>
  <c r="AI353" i="17"/>
  <c r="AO353" i="17"/>
  <c r="AM353" i="17"/>
  <c r="AK353" i="17"/>
  <c r="AJ353" i="17"/>
  <c r="AP353" i="17"/>
  <c r="AK878" i="17"/>
  <c r="AJ878" i="17"/>
  <c r="AI878" i="17"/>
  <c r="AF878" i="17"/>
  <c r="AN878" i="17"/>
  <c r="AH878" i="17"/>
  <c r="AG878" i="17"/>
  <c r="AD878" i="17"/>
  <c r="AB878" i="17"/>
  <c r="AA878" i="17"/>
  <c r="AS878" i="17"/>
  <c r="AP878" i="17"/>
  <c r="AM878" i="17"/>
  <c r="AE878" i="17"/>
  <c r="AC878" i="17"/>
  <c r="Z878" i="17"/>
  <c r="Y878" i="17"/>
  <c r="AO878" i="17"/>
  <c r="AL878" i="17"/>
  <c r="AO768" i="17"/>
  <c r="AN768" i="17"/>
  <c r="AK768" i="17"/>
  <c r="AG768" i="17"/>
  <c r="AF768" i="17"/>
  <c r="AC768" i="17"/>
  <c r="AA768" i="17"/>
  <c r="AJ768" i="17"/>
  <c r="AI768" i="17"/>
  <c r="AH768" i="17"/>
  <c r="AE768" i="17"/>
  <c r="AD768" i="17"/>
  <c r="AB768" i="17"/>
  <c r="Z768" i="17"/>
  <c r="Y768" i="17"/>
  <c r="AP768" i="17"/>
  <c r="AM768" i="17"/>
  <c r="AL768" i="17"/>
  <c r="AS768" i="17"/>
  <c r="AB358" i="17"/>
  <c r="AA358" i="17"/>
  <c r="Z358" i="17"/>
  <c r="Y358" i="17"/>
  <c r="AC358" i="17"/>
  <c r="AG358" i="17"/>
  <c r="AF358" i="17"/>
  <c r="AE358" i="17"/>
  <c r="AD358" i="17"/>
  <c r="AS358" i="17"/>
  <c r="BA358" i="17" s="1" a="1"/>
  <c r="BA358" i="17" s="1"/>
  <c r="AM358" i="17"/>
  <c r="AK358" i="17"/>
  <c r="AO358" i="17"/>
  <c r="AN358" i="17"/>
  <c r="AJ358" i="17"/>
  <c r="AI358" i="17"/>
  <c r="AL358" i="17"/>
  <c r="AH358" i="17"/>
  <c r="AP358" i="17"/>
  <c r="AC46" i="17"/>
  <c r="AB46" i="17"/>
  <c r="AA46" i="17"/>
  <c r="Z46" i="17"/>
  <c r="Y46" i="17"/>
  <c r="AE46" i="17"/>
  <c r="AD46" i="17"/>
  <c r="AS46" i="17"/>
  <c r="AP46" i="17"/>
  <c r="AM46" i="17"/>
  <c r="AJ46" i="17"/>
  <c r="AI46" i="17"/>
  <c r="AF46" i="17"/>
  <c r="AO46" i="17"/>
  <c r="AL46" i="17"/>
  <c r="AK46" i="17"/>
  <c r="AG46" i="17"/>
  <c r="AN46" i="17"/>
  <c r="AH46" i="17"/>
  <c r="AM565" i="17"/>
  <c r="AL565" i="17"/>
  <c r="AK565" i="17"/>
  <c r="AI565" i="17"/>
  <c r="AH565" i="17"/>
  <c r="AG565" i="17"/>
  <c r="AF565" i="17"/>
  <c r="AE565" i="17"/>
  <c r="AD565" i="17"/>
  <c r="AC565" i="17"/>
  <c r="AB565" i="17"/>
  <c r="AA565" i="17"/>
  <c r="Z565" i="17"/>
  <c r="Y565" i="17"/>
  <c r="AS565" i="17"/>
  <c r="AP565" i="17"/>
  <c r="AO565" i="17"/>
  <c r="AJ565" i="17"/>
  <c r="AN565" i="17"/>
  <c r="AK297" i="17"/>
  <c r="AJ297" i="17"/>
  <c r="AI297" i="17"/>
  <c r="AH297" i="17"/>
  <c r="AG297" i="17"/>
  <c r="AE297" i="17"/>
  <c r="AA297" i="17"/>
  <c r="AF297" i="17"/>
  <c r="AD297" i="17"/>
  <c r="AB297" i="17"/>
  <c r="Z297" i="17"/>
  <c r="Y297" i="17"/>
  <c r="AS297" i="17"/>
  <c r="AP297" i="17"/>
  <c r="AM297" i="17"/>
  <c r="AL297" i="17"/>
  <c r="AC297" i="17"/>
  <c r="AO297" i="17"/>
  <c r="AN297" i="17"/>
  <c r="AB450" i="17"/>
  <c r="AA450" i="17"/>
  <c r="Z450" i="17"/>
  <c r="Y450" i="17"/>
  <c r="AS450" i="17"/>
  <c r="AN450" i="17"/>
  <c r="AJ450" i="17"/>
  <c r="AP450" i="17"/>
  <c r="AO450" i="17"/>
  <c r="AM450" i="17"/>
  <c r="AL450" i="17"/>
  <c r="AK450" i="17"/>
  <c r="AI450" i="17"/>
  <c r="AE450" i="17"/>
  <c r="AD450" i="17"/>
  <c r="AC450" i="17"/>
  <c r="AH450" i="17"/>
  <c r="AG450" i="17"/>
  <c r="AF450" i="17"/>
  <c r="AJ15" i="17"/>
  <c r="AL15" i="17"/>
  <c r="AK15" i="17"/>
  <c r="AI15" i="17"/>
  <c r="AH15" i="17"/>
  <c r="AF15" i="17"/>
  <c r="AE15" i="17"/>
  <c r="AD15" i="17"/>
  <c r="AB15" i="17"/>
  <c r="AA15" i="17"/>
  <c r="Z15" i="17"/>
  <c r="AP15" i="17"/>
  <c r="AN15" i="17"/>
  <c r="AM15" i="17"/>
  <c r="AC15" i="17"/>
  <c r="Y15" i="17"/>
  <c r="AG15" i="17"/>
  <c r="AS15" i="17"/>
  <c r="AO15" i="17"/>
  <c r="Z153" i="17"/>
  <c r="Y153" i="17"/>
  <c r="AP153" i="17"/>
  <c r="AF153" i="17"/>
  <c r="AE153" i="17"/>
  <c r="AD153" i="17"/>
  <c r="AC153" i="17"/>
  <c r="AB153" i="17"/>
  <c r="AK153" i="17"/>
  <c r="AJ153" i="17"/>
  <c r="AI153" i="17"/>
  <c r="AH153" i="17"/>
  <c r="AG153" i="17"/>
  <c r="AA153" i="17"/>
  <c r="AS153" i="17"/>
  <c r="BB153" i="17" s="1" a="1"/>
  <c r="BB153" i="17" s="1"/>
  <c r="AO153" i="17"/>
  <c r="AN153" i="17"/>
  <c r="AM153" i="17"/>
  <c r="AL153" i="17"/>
  <c r="AS64" i="17"/>
  <c r="AC394" i="17"/>
  <c r="AS394" i="17"/>
  <c r="AP394" i="17"/>
  <c r="AO394" i="17"/>
  <c r="AN394" i="17"/>
  <c r="AM394" i="17"/>
  <c r="AA394" i="17"/>
  <c r="Z394" i="17"/>
  <c r="Y394" i="17"/>
  <c r="AL394" i="17"/>
  <c r="AK394" i="17"/>
  <c r="AJ394" i="17"/>
  <c r="AG394" i="17"/>
  <c r="AF394" i="17"/>
  <c r="AE394" i="17"/>
  <c r="AD394" i="17"/>
  <c r="AH394" i="17"/>
  <c r="AB394" i="17"/>
  <c r="AI394" i="17"/>
  <c r="Y1163" i="17"/>
  <c r="AH1163" i="17"/>
  <c r="AM1163" i="17"/>
  <c r="AK1163" i="17"/>
  <c r="AC1163" i="17"/>
  <c r="AB1163" i="17"/>
  <c r="AA1163" i="17"/>
  <c r="AS1163" i="17"/>
  <c r="AF1163" i="17"/>
  <c r="Z1163" i="17"/>
  <c r="AO1163" i="17"/>
  <c r="AJ1163" i="17"/>
  <c r="AL1163" i="17"/>
  <c r="AI1163" i="17"/>
  <c r="AE1163" i="17"/>
  <c r="AD1163" i="17"/>
  <c r="AN1163" i="17"/>
  <c r="AG1163" i="17"/>
  <c r="AP1163" i="17"/>
  <c r="AS372" i="17"/>
  <c r="AP372" i="17"/>
  <c r="AO372" i="17"/>
  <c r="AN372" i="17"/>
  <c r="AM372" i="17"/>
  <c r="Z372" i="17"/>
  <c r="Y372" i="17"/>
  <c r="AJ372" i="17"/>
  <c r="AL372" i="17"/>
  <c r="AK372" i="17"/>
  <c r="AI372" i="17"/>
  <c r="AH372" i="17"/>
  <c r="AG372" i="17"/>
  <c r="AF372" i="17"/>
  <c r="AE372" i="17"/>
  <c r="AB372" i="17"/>
  <c r="AA372" i="17"/>
  <c r="AD372" i="17"/>
  <c r="AC372" i="17"/>
  <c r="AP771" i="17"/>
  <c r="Y771" i="17"/>
  <c r="AS771" i="17"/>
  <c r="AO771" i="17"/>
  <c r="AN771" i="17"/>
  <c r="AM771" i="17"/>
  <c r="AL771" i="17"/>
  <c r="AK771" i="17"/>
  <c r="AJ771" i="17"/>
  <c r="AI771" i="17"/>
  <c r="AH771" i="17"/>
  <c r="AG771" i="17"/>
  <c r="AF771" i="17"/>
  <c r="AE771" i="17"/>
  <c r="AC771" i="17"/>
  <c r="Z771" i="17"/>
  <c r="AA771" i="17"/>
  <c r="AB771" i="17"/>
  <c r="AD771" i="17"/>
  <c r="AS266" i="17"/>
  <c r="AP266" i="17"/>
  <c r="AO266" i="17"/>
  <c r="AL266" i="17"/>
  <c r="AF266" i="17"/>
  <c r="AE266" i="17"/>
  <c r="AC266" i="17"/>
  <c r="AB266" i="17"/>
  <c r="AA266" i="17"/>
  <c r="Z266" i="17"/>
  <c r="AN266" i="17"/>
  <c r="AM266" i="17"/>
  <c r="AK266" i="17"/>
  <c r="AH266" i="17"/>
  <c r="AG266" i="17"/>
  <c r="AD266" i="17"/>
  <c r="Y266" i="17"/>
  <c r="AJ266" i="17"/>
  <c r="AI266" i="17"/>
  <c r="AI1058" i="17"/>
  <c r="AE1058" i="17"/>
  <c r="AJ1058" i="17"/>
  <c r="AF1058" i="17"/>
  <c r="AC1058" i="17"/>
  <c r="AS1058" i="17"/>
  <c r="AA1058" i="17"/>
  <c r="Z1058" i="17"/>
  <c r="Y1058" i="17"/>
  <c r="AP1058" i="17"/>
  <c r="AL1058" i="17"/>
  <c r="AH1058" i="17"/>
  <c r="AG1058" i="17"/>
  <c r="AB1058" i="17"/>
  <c r="AM1058" i="17"/>
  <c r="AN1058" i="17"/>
  <c r="AK1058" i="17"/>
  <c r="AD1058" i="17"/>
  <c r="AO1058" i="17"/>
  <c r="AS403" i="17"/>
  <c r="AW403" i="17" s="1" a="1"/>
  <c r="AW403" i="17" s="1"/>
  <c r="AM403" i="17"/>
  <c r="AP403" i="17"/>
  <c r="AO403" i="17"/>
  <c r="AN403" i="17"/>
  <c r="AL403" i="17"/>
  <c r="AK403" i="17"/>
  <c r="AJ403" i="17"/>
  <c r="AA403" i="17"/>
  <c r="Z403" i="17"/>
  <c r="Y403" i="17"/>
  <c r="AI403" i="17"/>
  <c r="AH403" i="17"/>
  <c r="AG403" i="17"/>
  <c r="AF403" i="17"/>
  <c r="AE403" i="17"/>
  <c r="AB403" i="17"/>
  <c r="AC403" i="17"/>
  <c r="AD403" i="17"/>
  <c r="AG689" i="17"/>
  <c r="AD689" i="17"/>
  <c r="AA689" i="17"/>
  <c r="AN689" i="17"/>
  <c r="AM689" i="17"/>
  <c r="AL689" i="17"/>
  <c r="AJ689" i="17"/>
  <c r="AF689" i="17"/>
  <c r="AS689" i="17"/>
  <c r="AZ689" i="17" s="1" a="1"/>
  <c r="AZ689" i="17" s="1"/>
  <c r="AP689" i="17"/>
  <c r="AO689" i="17"/>
  <c r="AK689" i="17"/>
  <c r="AI689" i="17"/>
  <c r="AH689" i="17"/>
  <c r="AB689" i="17"/>
  <c r="Y689" i="17"/>
  <c r="AC689" i="17"/>
  <c r="Z689" i="17"/>
  <c r="AE689" i="17"/>
  <c r="AP393" i="17"/>
  <c r="AK393" i="17"/>
  <c r="AA393" i="17"/>
  <c r="Z393" i="17"/>
  <c r="Y393" i="17"/>
  <c r="AL393" i="17"/>
  <c r="AJ393" i="17"/>
  <c r="AI393" i="17"/>
  <c r="AG393" i="17"/>
  <c r="AF393" i="17"/>
  <c r="AE393" i="17"/>
  <c r="AH393" i="17"/>
  <c r="AD393" i="17"/>
  <c r="AC393" i="17"/>
  <c r="AB393" i="17"/>
  <c r="AO393" i="17"/>
  <c r="AN393" i="17"/>
  <c r="AS393" i="17"/>
  <c r="AM393" i="17"/>
  <c r="AG635" i="17"/>
  <c r="AF635" i="17"/>
  <c r="AE635" i="17"/>
  <c r="AD635" i="17"/>
  <c r="AC635" i="17"/>
  <c r="AA635" i="17"/>
  <c r="AJ635" i="17"/>
  <c r="AH635" i="17"/>
  <c r="AS635" i="17"/>
  <c r="AZ635" i="17" s="1" a="1"/>
  <c r="AZ635" i="17" s="1"/>
  <c r="AO635" i="17"/>
  <c r="AN635" i="17"/>
  <c r="AM635" i="17"/>
  <c r="AL635" i="17"/>
  <c r="AK635" i="17"/>
  <c r="AI635" i="17"/>
  <c r="Y635" i="17"/>
  <c r="Z635" i="17"/>
  <c r="AP635" i="17"/>
  <c r="AB635" i="17"/>
  <c r="AB877" i="17"/>
  <c r="AA877" i="17"/>
  <c r="Z877" i="17"/>
  <c r="AK877" i="17"/>
  <c r="AE877" i="17"/>
  <c r="AD877" i="17"/>
  <c r="Y877" i="17"/>
  <c r="AS877" i="17"/>
  <c r="BA877" i="17" s="1" a="1"/>
  <c r="BA877" i="17" s="1"/>
  <c r="AP877" i="17"/>
  <c r="AM877" i="17"/>
  <c r="AL877" i="17"/>
  <c r="AJ877" i="17"/>
  <c r="AI877" i="17"/>
  <c r="AG877" i="17"/>
  <c r="AH877" i="17"/>
  <c r="AF877" i="17"/>
  <c r="AC877" i="17"/>
  <c r="AO877" i="17"/>
  <c r="AN877" i="17"/>
  <c r="AS1119" i="17"/>
  <c r="BA1119" i="17" s="1" a="1"/>
  <c r="BA1119" i="17" s="1"/>
  <c r="AE1119" i="17"/>
  <c r="AM1119" i="17"/>
  <c r="AI1119" i="17"/>
  <c r="AA1119" i="17"/>
  <c r="AB1119" i="17"/>
  <c r="Z1119" i="17"/>
  <c r="Y1119" i="17"/>
  <c r="AD1119" i="17"/>
  <c r="AC1119" i="17"/>
  <c r="AO1119" i="17"/>
  <c r="AL1119" i="17"/>
  <c r="AJ1119" i="17"/>
  <c r="AN1119" i="17"/>
  <c r="AH1119" i="17"/>
  <c r="AG1119" i="17"/>
  <c r="AP1119" i="17"/>
  <c r="AK1119" i="17"/>
  <c r="AF1119" i="17"/>
  <c r="Y622" i="17"/>
  <c r="AS622" i="17"/>
  <c r="AO622" i="17"/>
  <c r="AL622" i="17"/>
  <c r="AK622" i="17"/>
  <c r="AJ622" i="17"/>
  <c r="AG622" i="17"/>
  <c r="AI622" i="17"/>
  <c r="AH622" i="17"/>
  <c r="AF622" i="17"/>
  <c r="AE622" i="17"/>
  <c r="AD622" i="17"/>
  <c r="AC622" i="17"/>
  <c r="AB622" i="17"/>
  <c r="AN622" i="17"/>
  <c r="AP622" i="17"/>
  <c r="AM622" i="17"/>
  <c r="AA622" i="17"/>
  <c r="Z622" i="17"/>
  <c r="AN864" i="17"/>
  <c r="AM864" i="17"/>
  <c r="AK864" i="17"/>
  <c r="AI864" i="17"/>
  <c r="AH864" i="17"/>
  <c r="AB864" i="17"/>
  <c r="AA864" i="17"/>
  <c r="Z864" i="17"/>
  <c r="Y864" i="17"/>
  <c r="AP864" i="17"/>
  <c r="AO864" i="17"/>
  <c r="AL864" i="17"/>
  <c r="AJ864" i="17"/>
  <c r="AG864" i="17"/>
  <c r="AF864" i="17"/>
  <c r="AC864" i="17"/>
  <c r="AS864" i="17"/>
  <c r="BB864" i="17" s="1" a="1"/>
  <c r="BB864" i="17" s="1"/>
  <c r="AE864" i="17"/>
  <c r="AD864" i="17"/>
  <c r="AL1106" i="17"/>
  <c r="AK1106" i="17"/>
  <c r="AJ1106" i="17"/>
  <c r="AB1106" i="17"/>
  <c r="AS1106" i="17"/>
  <c r="AN1106" i="17"/>
  <c r="AO1106" i="17"/>
  <c r="AH1106" i="17"/>
  <c r="AC1106" i="17"/>
  <c r="AA1106" i="17"/>
  <c r="Z1106" i="17"/>
  <c r="AP1106" i="17"/>
  <c r="Y1106" i="17"/>
  <c r="AM1106" i="17"/>
  <c r="AI1106" i="17"/>
  <c r="AG1106" i="17"/>
  <c r="AF1106" i="17"/>
  <c r="AD1106" i="17"/>
  <c r="AE1106" i="17"/>
  <c r="AO539" i="17"/>
  <c r="AN539" i="17"/>
  <c r="AM539" i="17"/>
  <c r="AL539" i="17"/>
  <c r="AK539" i="17"/>
  <c r="AJ539" i="17"/>
  <c r="AI539" i="17"/>
  <c r="AE539" i="17"/>
  <c r="AG539" i="17"/>
  <c r="AF539" i="17"/>
  <c r="AC539" i="17"/>
  <c r="AB539" i="17"/>
  <c r="AP539" i="17"/>
  <c r="AH539" i="17"/>
  <c r="AA539" i="17"/>
  <c r="Z539" i="17"/>
  <c r="AD539" i="17"/>
  <c r="Y539" i="17"/>
  <c r="AS539" i="17"/>
  <c r="BB539" i="17" s="1" a="1"/>
  <c r="BB539" i="17" s="1"/>
  <c r="Z781" i="17"/>
  <c r="Y781" i="17"/>
  <c r="AS781" i="17"/>
  <c r="AZ781" i="17" s="1" a="1"/>
  <c r="AZ781" i="17" s="1"/>
  <c r="AP781" i="17"/>
  <c r="AO781" i="17"/>
  <c r="AL781" i="17"/>
  <c r="AJ781" i="17"/>
  <c r="AC781" i="17"/>
  <c r="AI781" i="17"/>
  <c r="AH781" i="17"/>
  <c r="AG781" i="17"/>
  <c r="AF781" i="17"/>
  <c r="AE781" i="17"/>
  <c r="AD781" i="17"/>
  <c r="AB781" i="17"/>
  <c r="AA781" i="17"/>
  <c r="AM781" i="17"/>
  <c r="AK781" i="17"/>
  <c r="AN781" i="17"/>
  <c r="AF1023" i="17"/>
  <c r="AH1023" i="17"/>
  <c r="AS1023" i="17"/>
  <c r="AP1023" i="17"/>
  <c r="AA1023" i="17"/>
  <c r="Z1023" i="17"/>
  <c r="Y1023" i="17"/>
  <c r="AE1023" i="17"/>
  <c r="AD1023" i="17"/>
  <c r="AC1023" i="17"/>
  <c r="AB1023" i="17"/>
  <c r="AK1023" i="17"/>
  <c r="AJ1023" i="17"/>
  <c r="AG1023" i="17"/>
  <c r="AM1023" i="17"/>
  <c r="AO1023" i="17"/>
  <c r="AL1023" i="17"/>
  <c r="AI1023" i="17"/>
  <c r="AN1023" i="17"/>
  <c r="AL465" i="17"/>
  <c r="AK465" i="17"/>
  <c r="AJ465" i="17"/>
  <c r="AI465" i="17"/>
  <c r="AF465" i="17"/>
  <c r="AE465" i="17"/>
  <c r="AS465" i="17"/>
  <c r="AP465" i="17"/>
  <c r="AO465" i="17"/>
  <c r="AG465" i="17"/>
  <c r="AA465" i="17"/>
  <c r="AM465" i="17"/>
  <c r="AH465" i="17"/>
  <c r="AD465" i="17"/>
  <c r="AC465" i="17"/>
  <c r="AB465" i="17"/>
  <c r="Z465" i="17"/>
  <c r="AN465" i="17"/>
  <c r="Y465" i="17"/>
  <c r="AF707" i="17"/>
  <c r="AC707" i="17"/>
  <c r="AD707" i="17"/>
  <c r="AB707" i="17"/>
  <c r="AA707" i="17"/>
  <c r="Z707" i="17"/>
  <c r="AM707" i="17"/>
  <c r="AL707" i="17"/>
  <c r="AK707" i="17"/>
  <c r="AJ707" i="17"/>
  <c r="AI707" i="17"/>
  <c r="AH707" i="17"/>
  <c r="AG707" i="17"/>
  <c r="Y707" i="17"/>
  <c r="AS707" i="17"/>
  <c r="AN707" i="17"/>
  <c r="AE707" i="17"/>
  <c r="AP707" i="17"/>
  <c r="AO707" i="17"/>
  <c r="AP949" i="17"/>
  <c r="AO949" i="17"/>
  <c r="AN949" i="17"/>
  <c r="AL949" i="17"/>
  <c r="AJ949" i="17"/>
  <c r="AK949" i="17"/>
  <c r="AH949" i="17"/>
  <c r="AG949" i="17"/>
  <c r="AE949" i="17"/>
  <c r="AD949" i="17"/>
  <c r="AC949" i="17"/>
  <c r="AB949" i="17"/>
  <c r="AA949" i="17"/>
  <c r="Y949" i="17"/>
  <c r="AS949" i="17"/>
  <c r="AI949" i="17"/>
  <c r="AF949" i="17"/>
  <c r="Z949" i="17"/>
  <c r="AM949" i="17"/>
  <c r="Z184" i="17"/>
  <c r="Y184" i="17"/>
  <c r="AH184" i="17"/>
  <c r="AG184" i="17"/>
  <c r="AF184" i="17"/>
  <c r="AE184" i="17"/>
  <c r="AC184" i="17"/>
  <c r="AB184" i="17"/>
  <c r="AS184" i="17"/>
  <c r="BB184" i="17" s="1" a="1"/>
  <c r="BB184" i="17" s="1"/>
  <c r="AP184" i="17"/>
  <c r="AO184" i="17"/>
  <c r="AN184" i="17"/>
  <c r="AM184" i="17"/>
  <c r="AL184" i="17"/>
  <c r="AJ184" i="17"/>
  <c r="AK184" i="17"/>
  <c r="AI184" i="17"/>
  <c r="AD184" i="17"/>
  <c r="AA184" i="17"/>
  <c r="AF426" i="17"/>
  <c r="AE426" i="17"/>
  <c r="AD426" i="17"/>
  <c r="Z426" i="17"/>
  <c r="AI426" i="17"/>
  <c r="AH426" i="17"/>
  <c r="AG426" i="17"/>
  <c r="AC426" i="17"/>
  <c r="AB426" i="17"/>
  <c r="AA426" i="17"/>
  <c r="AM426" i="17"/>
  <c r="AO426" i="17"/>
  <c r="AN426" i="17"/>
  <c r="AL426" i="17"/>
  <c r="AS426" i="17"/>
  <c r="BC426" i="17" s="1" a="1"/>
  <c r="BC426" i="17" s="1"/>
  <c r="AP426" i="17"/>
  <c r="AK426" i="17"/>
  <c r="AJ426" i="17"/>
  <c r="Y426" i="17"/>
  <c r="AJ668" i="17"/>
  <c r="AI668" i="17"/>
  <c r="AH668" i="17"/>
  <c r="AF668" i="17"/>
  <c r="AS668" i="17"/>
  <c r="AW668" i="17" s="1" a="1"/>
  <c r="AW668" i="17" s="1"/>
  <c r="AN668" i="17"/>
  <c r="AC668" i="17"/>
  <c r="AP668" i="17"/>
  <c r="AO668" i="17"/>
  <c r="AM668" i="17"/>
  <c r="AL668" i="17"/>
  <c r="AK668" i="17"/>
  <c r="AG668" i="17"/>
  <c r="AE668" i="17"/>
  <c r="AD668" i="17"/>
  <c r="AB668" i="17"/>
  <c r="AA668" i="17"/>
  <c r="Z668" i="17"/>
  <c r="Y668" i="17"/>
  <c r="Z910" i="17"/>
  <c r="AA910" i="17"/>
  <c r="Y910" i="17"/>
  <c r="AS910" i="17"/>
  <c r="AX910" i="17" s="1" a="1"/>
  <c r="AX910" i="17" s="1"/>
  <c r="AN910" i="17"/>
  <c r="AM910" i="17"/>
  <c r="AK910" i="17"/>
  <c r="AH910" i="17"/>
  <c r="AG910" i="17"/>
  <c r="AO910" i="17"/>
  <c r="AJ910" i="17"/>
  <c r="AF910" i="17"/>
  <c r="AD910" i="17"/>
  <c r="AP910" i="17"/>
  <c r="AL910" i="17"/>
  <c r="AE910" i="17"/>
  <c r="AI910" i="17"/>
  <c r="AC910" i="17"/>
  <c r="AB910" i="17"/>
  <c r="AA1152" i="17"/>
  <c r="AM1152" i="17"/>
  <c r="AO1152" i="17"/>
  <c r="AN1152" i="17"/>
  <c r="AL1152" i="17"/>
  <c r="AJ1152" i="17"/>
  <c r="AI1152" i="17"/>
  <c r="AH1152" i="17"/>
  <c r="Z1152" i="17"/>
  <c r="AG1152" i="17"/>
  <c r="AE1152" i="17"/>
  <c r="AD1152" i="17"/>
  <c r="AC1152" i="17"/>
  <c r="Y1152" i="17"/>
  <c r="AP1152" i="17"/>
  <c r="AS1152" i="17"/>
  <c r="AW1152" i="17" s="1" a="1"/>
  <c r="AW1152" i="17" s="1"/>
  <c r="AF1152" i="17"/>
  <c r="AB1152" i="17"/>
  <c r="AK1152" i="17"/>
  <c r="AI699" i="17"/>
  <c r="AH699" i="17"/>
  <c r="AG699" i="17"/>
  <c r="AF699" i="17"/>
  <c r="AD699" i="17"/>
  <c r="AC699" i="17"/>
  <c r="AA699" i="17"/>
  <c r="Z699" i="17"/>
  <c r="Y699" i="17"/>
  <c r="AP699" i="17"/>
  <c r="AL699" i="17"/>
  <c r="AK699" i="17"/>
  <c r="AS699" i="17"/>
  <c r="AZ699" i="17" s="1" a="1"/>
  <c r="AZ699" i="17" s="1"/>
  <c r="AO699" i="17"/>
  <c r="AJ699" i="17"/>
  <c r="AE699" i="17"/>
  <c r="AN699" i="17"/>
  <c r="AM699" i="17"/>
  <c r="AB699" i="17"/>
  <c r="AJ941" i="17"/>
  <c r="AI941" i="17"/>
  <c r="AH941" i="17"/>
  <c r="AF941" i="17"/>
  <c r="AD941" i="17"/>
  <c r="AL941" i="17"/>
  <c r="AK941" i="17"/>
  <c r="AE941" i="17"/>
  <c r="AA941" i="17"/>
  <c r="Z941" i="17"/>
  <c r="AP941" i="17"/>
  <c r="AO941" i="17"/>
  <c r="AM941" i="17"/>
  <c r="AC941" i="17"/>
  <c r="AB941" i="17"/>
  <c r="Y941" i="17"/>
  <c r="AG941" i="17"/>
  <c r="AN941" i="17"/>
  <c r="AS941" i="17"/>
  <c r="BA941" i="17" s="1" a="1"/>
  <c r="BA941" i="17" s="1"/>
  <c r="AV739" i="17" a="1"/>
  <c r="AV739" i="17" s="1"/>
  <c r="AS106" i="17"/>
  <c r="BC106" i="17" s="1" a="1"/>
  <c r="BC106" i="17" s="1"/>
  <c r="AP106" i="17"/>
  <c r="AN106" i="17"/>
  <c r="AL106" i="17"/>
  <c r="AK106" i="17"/>
  <c r="AJ106" i="17"/>
  <c r="AI106" i="17"/>
  <c r="AG106" i="17"/>
  <c r="AE106" i="17"/>
  <c r="AB106" i="17"/>
  <c r="Y106" i="17"/>
  <c r="AH106" i="17"/>
  <c r="AF106" i="17"/>
  <c r="AD106" i="17"/>
  <c r="AC106" i="17"/>
  <c r="AA106" i="17"/>
  <c r="AO106" i="17"/>
  <c r="AM106" i="17"/>
  <c r="Z106" i="17"/>
  <c r="Z348" i="17"/>
  <c r="Y348" i="17"/>
  <c r="AG348" i="17"/>
  <c r="AF348" i="17"/>
  <c r="AE348" i="17"/>
  <c r="AC348" i="17"/>
  <c r="AA348" i="17"/>
  <c r="AJ348" i="17"/>
  <c r="AI348" i="17"/>
  <c r="AH348" i="17"/>
  <c r="AD348" i="17"/>
  <c r="AB348" i="17"/>
  <c r="AP348" i="17"/>
  <c r="AN348" i="17"/>
  <c r="AO348" i="17"/>
  <c r="AM348" i="17"/>
  <c r="AK348" i="17"/>
  <c r="AS348" i="17"/>
  <c r="AL348" i="17"/>
  <c r="AS590" i="17"/>
  <c r="AP590" i="17"/>
  <c r="AM590" i="17"/>
  <c r="AO590" i="17"/>
  <c r="AN590" i="17"/>
  <c r="AL590" i="17"/>
  <c r="AK590" i="17"/>
  <c r="AJ590" i="17"/>
  <c r="Y590" i="17"/>
  <c r="AI590" i="17"/>
  <c r="AH590" i="17"/>
  <c r="AG590" i="17"/>
  <c r="AF590" i="17"/>
  <c r="AE590" i="17"/>
  <c r="AC590" i="17"/>
  <c r="AB590" i="17"/>
  <c r="AA590" i="17"/>
  <c r="AD590" i="17"/>
  <c r="Z590" i="17"/>
  <c r="AL832" i="17"/>
  <c r="AK832" i="17"/>
  <c r="AG832" i="17"/>
  <c r="AF832" i="17"/>
  <c r="AD832" i="17"/>
  <c r="AC832" i="17"/>
  <c r="AB832" i="17"/>
  <c r="Y832" i="17"/>
  <c r="AN832" i="17"/>
  <c r="AM832" i="17"/>
  <c r="AH832" i="17"/>
  <c r="AE832" i="17"/>
  <c r="AA832" i="17"/>
  <c r="Z832" i="17"/>
  <c r="AS832" i="17"/>
  <c r="AX832" i="17" s="1" a="1"/>
  <c r="AX832" i="17" s="1"/>
  <c r="AI832" i="17"/>
  <c r="AP832" i="17"/>
  <c r="AO832" i="17"/>
  <c r="AJ832" i="17"/>
  <c r="AJ1074" i="17"/>
  <c r="AI1074" i="17"/>
  <c r="AE1074" i="17"/>
  <c r="AM1074" i="17"/>
  <c r="AG1074" i="17"/>
  <c r="AS1074" i="17"/>
  <c r="AX1074" i="17" s="1" a="1"/>
  <c r="AX1074" i="17" s="1"/>
  <c r="AF1074" i="17"/>
  <c r="AD1074" i="17"/>
  <c r="AC1074" i="17"/>
  <c r="AO1074" i="17"/>
  <c r="AN1074" i="17"/>
  <c r="AL1074" i="17"/>
  <c r="AH1074" i="17"/>
  <c r="AA1074" i="17"/>
  <c r="AB1074" i="17"/>
  <c r="Y1074" i="17"/>
  <c r="AP1074" i="17"/>
  <c r="AK1074" i="17"/>
  <c r="Z1074" i="17"/>
  <c r="AJ314" i="17"/>
  <c r="AI314" i="17"/>
  <c r="AH314" i="17"/>
  <c r="AG314" i="17"/>
  <c r="AF314" i="17"/>
  <c r="AD314" i="17"/>
  <c r="AA314" i="17"/>
  <c r="Z314" i="17"/>
  <c r="AB314" i="17"/>
  <c r="Y314" i="17"/>
  <c r="AO314" i="17"/>
  <c r="AN314" i="17"/>
  <c r="AC314" i="17"/>
  <c r="AP314" i="17"/>
  <c r="AM314" i="17"/>
  <c r="AS314" i="17"/>
  <c r="AX314" i="17" s="1" a="1"/>
  <c r="AX314" i="17" s="1"/>
  <c r="AL314" i="17"/>
  <c r="AK314" i="17"/>
  <c r="AE314" i="17"/>
  <c r="AL47" i="17"/>
  <c r="AK47" i="17"/>
  <c r="AJ47" i="17"/>
  <c r="AI47" i="17"/>
  <c r="AH47" i="17"/>
  <c r="AF47" i="17"/>
  <c r="AP47" i="17"/>
  <c r="AO47" i="17"/>
  <c r="AN47" i="17"/>
  <c r="AM47" i="17"/>
  <c r="AE47" i="17"/>
  <c r="AD47" i="17"/>
  <c r="AC47" i="17"/>
  <c r="AA47" i="17"/>
  <c r="Z47" i="17"/>
  <c r="Y47" i="17"/>
  <c r="AS47" i="17"/>
  <c r="BE47" i="17" s="1" a="1"/>
  <c r="BE47" i="17" s="1"/>
  <c r="AB47" i="17"/>
  <c r="AG47" i="17"/>
  <c r="AD736" i="17"/>
  <c r="AC736" i="17"/>
  <c r="Z736" i="17"/>
  <c r="AS736" i="17"/>
  <c r="AP736" i="17"/>
  <c r="AO736" i="17"/>
  <c r="AN736" i="17"/>
  <c r="AM736" i="17"/>
  <c r="AL736" i="17"/>
  <c r="AH736" i="17"/>
  <c r="AF736" i="17"/>
  <c r="AE736" i="17"/>
  <c r="AB736" i="17"/>
  <c r="AA736" i="17"/>
  <c r="Y736" i="17"/>
  <c r="AK736" i="17"/>
  <c r="AG736" i="17"/>
  <c r="AJ736" i="17"/>
  <c r="AI736" i="17"/>
  <c r="AI441" i="17"/>
  <c r="AH441" i="17"/>
  <c r="AG441" i="17"/>
  <c r="AE441" i="17"/>
  <c r="AD441" i="17"/>
  <c r="AC441" i="17"/>
  <c r="Y441" i="17"/>
  <c r="AS441" i="17"/>
  <c r="BA441" i="17" s="1" a="1"/>
  <c r="BA441" i="17" s="1"/>
  <c r="AM441" i="17"/>
  <c r="AL441" i="17"/>
  <c r="AK441" i="17"/>
  <c r="AJ441" i="17"/>
  <c r="AF441" i="17"/>
  <c r="AB441" i="17"/>
  <c r="AP441" i="17"/>
  <c r="AA441" i="17"/>
  <c r="Z441" i="17"/>
  <c r="AO441" i="17"/>
  <c r="AN441" i="17"/>
  <c r="AS186" i="17"/>
  <c r="AP186" i="17"/>
  <c r="AO186" i="17"/>
  <c r="AM186" i="17"/>
  <c r="AL186" i="17"/>
  <c r="AF186" i="17"/>
  <c r="AE186" i="17"/>
  <c r="AI186" i="17"/>
  <c r="AH186" i="17"/>
  <c r="AG186" i="17"/>
  <c r="AD186" i="17"/>
  <c r="AC186" i="17"/>
  <c r="AA186" i="17"/>
  <c r="AN186" i="17"/>
  <c r="AB186" i="17"/>
  <c r="Z186" i="17"/>
  <c r="Y186" i="17"/>
  <c r="AK186" i="17"/>
  <c r="AJ186" i="17"/>
  <c r="AE586" i="17"/>
  <c r="AD586" i="17"/>
  <c r="AC586" i="17"/>
  <c r="AB586" i="17"/>
  <c r="Y586" i="17"/>
  <c r="AS586" i="17"/>
  <c r="BB586" i="17" s="1" a="1"/>
  <c r="BB586" i="17" s="1"/>
  <c r="AF586" i="17"/>
  <c r="Z586" i="17"/>
  <c r="AP586" i="17"/>
  <c r="AN586" i="17"/>
  <c r="AM586" i="17"/>
  <c r="AK586" i="17"/>
  <c r="AJ586" i="17"/>
  <c r="AI586" i="17"/>
  <c r="AO586" i="17"/>
  <c r="AG586" i="17"/>
  <c r="AA586" i="17"/>
  <c r="AH586" i="17"/>
  <c r="AL586" i="17"/>
  <c r="AO828" i="17"/>
  <c r="AN828" i="17"/>
  <c r="AC828" i="17"/>
  <c r="AB828" i="17"/>
  <c r="AA828" i="17"/>
  <c r="AS828" i="17"/>
  <c r="AP828" i="17"/>
  <c r="AM828" i="17"/>
  <c r="AK828" i="17"/>
  <c r="AD828" i="17"/>
  <c r="AL828" i="17"/>
  <c r="AJ828" i="17"/>
  <c r="AI828" i="17"/>
  <c r="AG828" i="17"/>
  <c r="Z828" i="17"/>
  <c r="Y828" i="17"/>
  <c r="AF828" i="17"/>
  <c r="AE828" i="17"/>
  <c r="AH828" i="17"/>
  <c r="AZ499" i="17" a="1"/>
  <c r="AZ499" i="17" s="1"/>
  <c r="BD499" i="17" a="1"/>
  <c r="BD499" i="17" s="1"/>
  <c r="BC499" i="17" a="1"/>
  <c r="BC499" i="17" s="1"/>
  <c r="BB499" i="17" a="1"/>
  <c r="BB499" i="17" s="1"/>
  <c r="AY499" i="17" a="1"/>
  <c r="AY499" i="17" s="1"/>
  <c r="AW499" i="17" a="1"/>
  <c r="AW499" i="17" s="1"/>
  <c r="AV499" i="17" a="1"/>
  <c r="AV499" i="17" s="1"/>
  <c r="AA535" i="17"/>
  <c r="Z535" i="17"/>
  <c r="Y535" i="17"/>
  <c r="AS535" i="17"/>
  <c r="AM535" i="17"/>
  <c r="AH535" i="17"/>
  <c r="AG535" i="17"/>
  <c r="AF535" i="17"/>
  <c r="AE535" i="17"/>
  <c r="AB535" i="17"/>
  <c r="AP535" i="17"/>
  <c r="AL535" i="17"/>
  <c r="AO535" i="17"/>
  <c r="AN535" i="17"/>
  <c r="AK535" i="17"/>
  <c r="AI535" i="17"/>
  <c r="AD535" i="17"/>
  <c r="AJ535" i="17"/>
  <c r="AC535" i="17"/>
  <c r="AH777" i="17"/>
  <c r="AG777" i="17"/>
  <c r="AD777" i="17"/>
  <c r="AB777" i="17"/>
  <c r="AP777" i="17"/>
  <c r="AN777" i="17"/>
  <c r="AK777" i="17"/>
  <c r="Y777" i="17"/>
  <c r="AM777" i="17"/>
  <c r="AL777" i="17"/>
  <c r="AJ777" i="17"/>
  <c r="AI777" i="17"/>
  <c r="AF777" i="17"/>
  <c r="AE777" i="17"/>
  <c r="AC777" i="17"/>
  <c r="AA777" i="17"/>
  <c r="AO777" i="17"/>
  <c r="AS777" i="17"/>
  <c r="Z777" i="17"/>
  <c r="AN1019" i="17"/>
  <c r="AB1019" i="17"/>
  <c r="Y1019" i="17"/>
  <c r="AC1019" i="17"/>
  <c r="AA1019" i="17"/>
  <c r="Z1019" i="17"/>
  <c r="AE1019" i="17"/>
  <c r="AD1019" i="17"/>
  <c r="AP1019" i="17"/>
  <c r="AO1019" i="17"/>
  <c r="AM1019" i="17"/>
  <c r="AK1019" i="17"/>
  <c r="AJ1019" i="17"/>
  <c r="AI1019" i="17"/>
  <c r="AH1019" i="17"/>
  <c r="AF1019" i="17"/>
  <c r="AG1019" i="17"/>
  <c r="AS1019" i="17"/>
  <c r="AL1019" i="17"/>
  <c r="AE1102" i="17"/>
  <c r="AD1102" i="17"/>
  <c r="AN1102" i="17"/>
  <c r="AL1102" i="17"/>
  <c r="AO1102" i="17"/>
  <c r="AJ1102" i="17"/>
  <c r="AG1102" i="17"/>
  <c r="AP1102" i="17"/>
  <c r="AK1102" i="17"/>
  <c r="Y1102" i="17"/>
  <c r="AC1102" i="17"/>
  <c r="AB1102" i="17"/>
  <c r="AA1102" i="17"/>
  <c r="AM1102" i="17"/>
  <c r="AI1102" i="17"/>
  <c r="AH1102" i="17"/>
  <c r="Z1102" i="17"/>
  <c r="AS1102" i="17"/>
  <c r="AF1102" i="17"/>
  <c r="AN631" i="17"/>
  <c r="AI631" i="17"/>
  <c r="AE631" i="17"/>
  <c r="AL631" i="17"/>
  <c r="AK631" i="17"/>
  <c r="AJ631" i="17"/>
  <c r="AH631" i="17"/>
  <c r="AG631" i="17"/>
  <c r="AD631" i="17"/>
  <c r="AC631" i="17"/>
  <c r="AB631" i="17"/>
  <c r="AA631" i="17"/>
  <c r="Z631" i="17"/>
  <c r="Y631" i="17"/>
  <c r="AS631" i="17"/>
  <c r="AP631" i="17"/>
  <c r="AF631" i="17"/>
  <c r="AO631" i="17"/>
  <c r="AM631" i="17"/>
  <c r="BG1246" i="17" a="1"/>
  <c r="BG1246" i="17" s="1"/>
  <c r="BL1246" i="17" a="1"/>
  <c r="BL1246" i="17" s="1"/>
  <c r="BI1246" i="17" a="1"/>
  <c r="BI1246" i="17" s="1"/>
  <c r="BH1246" i="17" a="1"/>
  <c r="BH1246" i="17" s="1"/>
  <c r="E1201" i="17"/>
  <c r="AA872" i="17"/>
  <c r="Z872" i="17"/>
  <c r="Y872" i="17"/>
  <c r="AS872" i="17"/>
  <c r="AH872" i="17"/>
  <c r="AJ872" i="17"/>
  <c r="AI872" i="17"/>
  <c r="AF872" i="17"/>
  <c r="AD872" i="17"/>
  <c r="AC872" i="17"/>
  <c r="AE872" i="17"/>
  <c r="AB872" i="17"/>
  <c r="AP872" i="17"/>
  <c r="AM872" i="17"/>
  <c r="AL872" i="17"/>
  <c r="AK872" i="17"/>
  <c r="AG872" i="17"/>
  <c r="AN872" i="17"/>
  <c r="AO872" i="17"/>
  <c r="AP463" i="17"/>
  <c r="AO463" i="17"/>
  <c r="AN463" i="17"/>
  <c r="AJ463" i="17"/>
  <c r="AI463" i="17"/>
  <c r="AD463" i="17"/>
  <c r="AC463" i="17"/>
  <c r="AB463" i="17"/>
  <c r="AA463" i="17"/>
  <c r="Z463" i="17"/>
  <c r="Y463" i="17"/>
  <c r="AM463" i="17"/>
  <c r="AL463" i="17"/>
  <c r="AK463" i="17"/>
  <c r="AH463" i="17"/>
  <c r="AG463" i="17"/>
  <c r="AF463" i="17"/>
  <c r="AS463" i="17"/>
  <c r="BA463" i="17" s="1" a="1"/>
  <c r="BA463" i="17" s="1"/>
  <c r="AE463" i="17"/>
  <c r="AE762" i="17"/>
  <c r="AD762" i="17"/>
  <c r="AA762" i="17"/>
  <c r="Z762" i="17"/>
  <c r="Y762" i="17"/>
  <c r="AS762" i="17"/>
  <c r="BD762" i="17" s="1" a="1"/>
  <c r="BD762" i="17" s="1"/>
  <c r="AP762" i="17"/>
  <c r="AO762" i="17"/>
  <c r="AN762" i="17"/>
  <c r="AM762" i="17"/>
  <c r="AL762" i="17"/>
  <c r="AJ762" i="17"/>
  <c r="AK762" i="17"/>
  <c r="AI762" i="17"/>
  <c r="AH762" i="17"/>
  <c r="AC762" i="17"/>
  <c r="AB762" i="17"/>
  <c r="AG762" i="17"/>
  <c r="AF762" i="17"/>
  <c r="AM347" i="17"/>
  <c r="AL347" i="17"/>
  <c r="AK347" i="17"/>
  <c r="AJ347" i="17"/>
  <c r="AH347" i="17"/>
  <c r="AB347" i="17"/>
  <c r="AA347" i="17"/>
  <c r="Z347" i="17"/>
  <c r="AS347" i="17"/>
  <c r="AP347" i="17"/>
  <c r="AO347" i="17"/>
  <c r="AN347" i="17"/>
  <c r="AF347" i="17"/>
  <c r="AE347" i="17"/>
  <c r="AD347" i="17"/>
  <c r="AC347" i="17"/>
  <c r="AG347" i="17"/>
  <c r="Y347" i="17"/>
  <c r="AI347" i="17"/>
  <c r="AB41" i="17"/>
  <c r="AA41" i="17"/>
  <c r="Z41" i="17"/>
  <c r="Y41" i="17"/>
  <c r="AS41" i="17"/>
  <c r="AV41" i="17" s="1" a="1"/>
  <c r="AV41" i="17" s="1"/>
  <c r="AK41" i="17"/>
  <c r="AJ41" i="17"/>
  <c r="AI41" i="17"/>
  <c r="AH41" i="17"/>
  <c r="AF41" i="17"/>
  <c r="AE41" i="17"/>
  <c r="AD41" i="17"/>
  <c r="AP41" i="17"/>
  <c r="AO41" i="17"/>
  <c r="AL41" i="17"/>
  <c r="AN41" i="17"/>
  <c r="AM41" i="17"/>
  <c r="AG41" i="17"/>
  <c r="AC41" i="17"/>
  <c r="AJ292" i="17"/>
  <c r="AI292" i="17"/>
  <c r="AH292" i="17"/>
  <c r="AG292" i="17"/>
  <c r="AF292" i="17"/>
  <c r="AD292" i="17"/>
  <c r="AB292" i="17"/>
  <c r="AA292" i="17"/>
  <c r="Y292" i="17"/>
  <c r="AO292" i="17"/>
  <c r="AN292" i="17"/>
  <c r="AS292" i="17"/>
  <c r="AP292" i="17"/>
  <c r="AM292" i="17"/>
  <c r="AL292" i="17"/>
  <c r="AC292" i="17"/>
  <c r="Z292" i="17"/>
  <c r="AK292" i="17"/>
  <c r="AE292" i="17"/>
  <c r="Y99" i="17"/>
  <c r="AO99" i="17"/>
  <c r="AP99" i="17"/>
  <c r="AM99" i="17"/>
  <c r="AJ99" i="17"/>
  <c r="AG99" i="17"/>
  <c r="AI99" i="17"/>
  <c r="AH99" i="17"/>
  <c r="AF99" i="17"/>
  <c r="AE99" i="17"/>
  <c r="AD99" i="17"/>
  <c r="AB99" i="17"/>
  <c r="AA99" i="17"/>
  <c r="Z99" i="17"/>
  <c r="AL99" i="17"/>
  <c r="AS99" i="17"/>
  <c r="AV99" i="17" s="1" a="1"/>
  <c r="AV99" i="17" s="1"/>
  <c r="AN99" i="17"/>
  <c r="AK99" i="17"/>
  <c r="AC99" i="17"/>
  <c r="AP367" i="17"/>
  <c r="AO367" i="17"/>
  <c r="AN367" i="17"/>
  <c r="AM367" i="17"/>
  <c r="AL367" i="17"/>
  <c r="AG367" i="17"/>
  <c r="AF367" i="17"/>
  <c r="AE367" i="17"/>
  <c r="AC367" i="17"/>
  <c r="AA367" i="17"/>
  <c r="AS367" i="17"/>
  <c r="AI367" i="17"/>
  <c r="AH367" i="17"/>
  <c r="AD367" i="17"/>
  <c r="AB367" i="17"/>
  <c r="Z367" i="17"/>
  <c r="Y367" i="17"/>
  <c r="AK367" i="17"/>
  <c r="AJ367" i="17"/>
  <c r="AM1036" i="17"/>
  <c r="AH1036" i="17"/>
  <c r="AS1036" i="17"/>
  <c r="BA1036" i="17" s="1" a="1"/>
  <c r="BA1036" i="17" s="1"/>
  <c r="AP1036" i="17"/>
  <c r="AO1036" i="17"/>
  <c r="AJ1036" i="17"/>
  <c r="AI1036" i="17"/>
  <c r="AG1036" i="17"/>
  <c r="AF1036" i="17"/>
  <c r="AE1036" i="17"/>
  <c r="AC1036" i="17"/>
  <c r="Z1036" i="17"/>
  <c r="Y1036" i="17"/>
  <c r="AN1036" i="17"/>
  <c r="AB1036" i="17"/>
  <c r="AL1036" i="17"/>
  <c r="AA1036" i="17"/>
  <c r="AD1036" i="17"/>
  <c r="AK1036" i="17"/>
  <c r="AP345" i="17"/>
  <c r="AO345" i="17"/>
  <c r="AN345" i="17"/>
  <c r="AL345" i="17"/>
  <c r="AM345" i="17"/>
  <c r="AA345" i="17"/>
  <c r="Z345" i="17"/>
  <c r="Y345" i="17"/>
  <c r="AK345" i="17"/>
  <c r="AG345" i="17"/>
  <c r="AE345" i="17"/>
  <c r="AS345" i="17"/>
  <c r="AJ345" i="17"/>
  <c r="AC345" i="17"/>
  <c r="AB345" i="17"/>
  <c r="AI345" i="17"/>
  <c r="AH345" i="17"/>
  <c r="AF345" i="17"/>
  <c r="AD345" i="17"/>
  <c r="AB1157" i="17"/>
  <c r="AI1157" i="17"/>
  <c r="AG1157" i="17"/>
  <c r="AE1157" i="17"/>
  <c r="AD1157" i="17"/>
  <c r="AC1157" i="17"/>
  <c r="Z1157" i="17"/>
  <c r="AS1157" i="17"/>
  <c r="AN1157" i="17"/>
  <c r="AF1157" i="17"/>
  <c r="AL1157" i="17"/>
  <c r="AK1157" i="17"/>
  <c r="AJ1157" i="17"/>
  <c r="AA1157" i="17"/>
  <c r="AO1157" i="17"/>
  <c r="AH1157" i="17"/>
  <c r="AP1157" i="17"/>
  <c r="AM1157" i="17"/>
  <c r="Y1157" i="17"/>
  <c r="AN702" i="17"/>
  <c r="AM702" i="17"/>
  <c r="AL702" i="17"/>
  <c r="AK702" i="17"/>
  <c r="AI702" i="17"/>
  <c r="AH702" i="17"/>
  <c r="AS702" i="17"/>
  <c r="AP702" i="17"/>
  <c r="AJ702" i="17"/>
  <c r="AG702" i="17"/>
  <c r="AF702" i="17"/>
  <c r="AE702" i="17"/>
  <c r="AC702" i="17"/>
  <c r="Y702" i="17"/>
  <c r="AB702" i="17"/>
  <c r="AO702" i="17"/>
  <c r="AD702" i="17"/>
  <c r="AA702" i="17"/>
  <c r="Z702" i="17"/>
  <c r="AP261" i="17"/>
  <c r="AO261" i="17"/>
  <c r="AN261" i="17"/>
  <c r="AK261" i="17"/>
  <c r="AG261" i="17"/>
  <c r="AF261" i="17"/>
  <c r="AD261" i="17"/>
  <c r="AC261" i="17"/>
  <c r="AB261" i="17"/>
  <c r="AA261" i="17"/>
  <c r="Z261" i="17"/>
  <c r="Y261" i="17"/>
  <c r="AM261" i="17"/>
  <c r="AL261" i="17"/>
  <c r="AJ261" i="17"/>
  <c r="AS261" i="17"/>
  <c r="AI261" i="17"/>
  <c r="AH261" i="17"/>
  <c r="AE261" i="17"/>
  <c r="AS456" i="17"/>
  <c r="BE456" i="17" s="1" a="1"/>
  <c r="BE456" i="17" s="1"/>
  <c r="AM456" i="17"/>
  <c r="AL456" i="17"/>
  <c r="Y456" i="17"/>
  <c r="AK456" i="17"/>
  <c r="AG456" i="17"/>
  <c r="AA456" i="17"/>
  <c r="Z456" i="17"/>
  <c r="AP456" i="17"/>
  <c r="AO456" i="17"/>
  <c r="AN456" i="17"/>
  <c r="AJ456" i="17"/>
  <c r="AF456" i="17"/>
  <c r="AE456" i="17"/>
  <c r="AI456" i="17"/>
  <c r="AH456" i="17"/>
  <c r="AB456" i="17"/>
  <c r="AD456" i="17"/>
  <c r="AC456" i="17"/>
  <c r="Z698" i="17"/>
  <c r="AP698" i="17"/>
  <c r="AM698" i="17"/>
  <c r="AL698" i="17"/>
  <c r="AK698" i="17"/>
  <c r="AI698" i="17"/>
  <c r="AF698" i="17"/>
  <c r="AC698" i="17"/>
  <c r="AB698" i="17"/>
  <c r="AA698" i="17"/>
  <c r="Y698" i="17"/>
  <c r="AJ698" i="17"/>
  <c r="AH698" i="17"/>
  <c r="AS698" i="17"/>
  <c r="BE698" i="17" s="1" a="1"/>
  <c r="BE698" i="17" s="1"/>
  <c r="AN698" i="17"/>
  <c r="AG698" i="17"/>
  <c r="AO698" i="17"/>
  <c r="AE698" i="17"/>
  <c r="AD698" i="17"/>
  <c r="AA940" i="17"/>
  <c r="Z940" i="17"/>
  <c r="Y940" i="17"/>
  <c r="AS940" i="17"/>
  <c r="AW940" i="17" s="1" a="1"/>
  <c r="AW940" i="17" s="1"/>
  <c r="AO940" i="17"/>
  <c r="AN940" i="17"/>
  <c r="AL940" i="17"/>
  <c r="AF940" i="17"/>
  <c r="AE940" i="17"/>
  <c r="AD940" i="17"/>
  <c r="AC940" i="17"/>
  <c r="AM940" i="17"/>
  <c r="AK940" i="17"/>
  <c r="AJ940" i="17"/>
  <c r="AH940" i="17"/>
  <c r="AB940" i="17"/>
  <c r="AI940" i="17"/>
  <c r="AG940" i="17"/>
  <c r="AP940" i="17"/>
  <c r="AL386" i="17"/>
  <c r="AK386" i="17"/>
  <c r="AJ386" i="17"/>
  <c r="AI386" i="17"/>
  <c r="AH386" i="17"/>
  <c r="AG386" i="17"/>
  <c r="AS386" i="17"/>
  <c r="AO386" i="17"/>
  <c r="AN386" i="17"/>
  <c r="AM386" i="17"/>
  <c r="AA386" i="17"/>
  <c r="Z386" i="17"/>
  <c r="Y386" i="17"/>
  <c r="AP386" i="17"/>
  <c r="AE386" i="17"/>
  <c r="AD386" i="17"/>
  <c r="AC386" i="17"/>
  <c r="AF386" i="17"/>
  <c r="AB386" i="17"/>
  <c r="AI628" i="17"/>
  <c r="AH628" i="17"/>
  <c r="AG628" i="17"/>
  <c r="AF628" i="17"/>
  <c r="AE628" i="17"/>
  <c r="AC628" i="17"/>
  <c r="AB628" i="17"/>
  <c r="Z628" i="17"/>
  <c r="Y628" i="17"/>
  <c r="AO628" i="17"/>
  <c r="AN628" i="17"/>
  <c r="AM628" i="17"/>
  <c r="AL628" i="17"/>
  <c r="AJ628" i="17"/>
  <c r="AS628" i="17"/>
  <c r="AP628" i="17"/>
  <c r="AK628" i="17"/>
  <c r="AD628" i="17"/>
  <c r="AA628" i="17"/>
  <c r="AE870" i="17"/>
  <c r="AD870" i="17"/>
  <c r="AC870" i="17"/>
  <c r="Z870" i="17"/>
  <c r="AI870" i="17"/>
  <c r="AA870" i="17"/>
  <c r="Y870" i="17"/>
  <c r="AL870" i="17"/>
  <c r="AK870" i="17"/>
  <c r="AJ870" i="17"/>
  <c r="AH870" i="17"/>
  <c r="AG870" i="17"/>
  <c r="AF870" i="17"/>
  <c r="AS870" i="17"/>
  <c r="AZ870" i="17" s="1" a="1"/>
  <c r="AZ870" i="17" s="1"/>
  <c r="AP870" i="17"/>
  <c r="AO870" i="17"/>
  <c r="AN870" i="17"/>
  <c r="AM870" i="17"/>
  <c r="AB870" i="17"/>
  <c r="Z1112" i="17"/>
  <c r="AS1112" i="17"/>
  <c r="AE1112" i="17"/>
  <c r="AN1112" i="17"/>
  <c r="AJ1112" i="17"/>
  <c r="AD1112" i="17"/>
  <c r="AA1112" i="17"/>
  <c r="AO1112" i="17"/>
  <c r="AG1112" i="17"/>
  <c r="AF1112" i="17"/>
  <c r="AC1112" i="17"/>
  <c r="Y1112" i="17"/>
  <c r="AM1112" i="17"/>
  <c r="AL1112" i="17"/>
  <c r="AK1112" i="17"/>
  <c r="AH1112" i="17"/>
  <c r="AP1112" i="17"/>
  <c r="AI1112" i="17"/>
  <c r="AB1112" i="17"/>
  <c r="Y413" i="17"/>
  <c r="AO413" i="17"/>
  <c r="AS413" i="17"/>
  <c r="AV413" i="17" s="1" a="1"/>
  <c r="AV413" i="17" s="1"/>
  <c r="AK413" i="17"/>
  <c r="AJ413" i="17"/>
  <c r="AI413" i="17"/>
  <c r="AG413" i="17"/>
  <c r="AF413" i="17"/>
  <c r="AE413" i="17"/>
  <c r="AB413" i="17"/>
  <c r="AP413" i="17"/>
  <c r="AN413" i="17"/>
  <c r="AM413" i="17"/>
  <c r="AL413" i="17"/>
  <c r="AH413" i="17"/>
  <c r="Z413" i="17"/>
  <c r="AD413" i="17"/>
  <c r="AA413" i="17"/>
  <c r="AC413" i="17"/>
  <c r="Y435" i="17"/>
  <c r="AP435" i="17"/>
  <c r="AO435" i="17"/>
  <c r="AS435" i="17"/>
  <c r="AV435" i="17" s="1" a="1"/>
  <c r="AV435" i="17" s="1"/>
  <c r="AL435" i="17"/>
  <c r="AK435" i="17"/>
  <c r="AJ435" i="17"/>
  <c r="AH435" i="17"/>
  <c r="AG435" i="17"/>
  <c r="AD435" i="17"/>
  <c r="AC435" i="17"/>
  <c r="AN435" i="17"/>
  <c r="AM435" i="17"/>
  <c r="AI435" i="17"/>
  <c r="AF435" i="17"/>
  <c r="AE435" i="17"/>
  <c r="AB435" i="17"/>
  <c r="AA435" i="17"/>
  <c r="Z435" i="17"/>
  <c r="AH202" i="17"/>
  <c r="AG202" i="17"/>
  <c r="AE202" i="17"/>
  <c r="AC202" i="17"/>
  <c r="AB202" i="17"/>
  <c r="AS202" i="17"/>
  <c r="AK202" i="17"/>
  <c r="AJ202" i="17"/>
  <c r="AP202" i="17"/>
  <c r="AO202" i="17"/>
  <c r="AN202" i="17"/>
  <c r="AM202" i="17"/>
  <c r="AL202" i="17"/>
  <c r="AI202" i="17"/>
  <c r="AA202" i="17"/>
  <c r="Y202" i="17"/>
  <c r="AF202" i="17"/>
  <c r="AD202" i="17"/>
  <c r="Z202" i="17"/>
  <c r="AN444" i="17"/>
  <c r="AM444" i="17"/>
  <c r="AL444" i="17"/>
  <c r="AK444" i="17"/>
  <c r="AJ444" i="17"/>
  <c r="AI444" i="17"/>
  <c r="AH444" i="17"/>
  <c r="AD444" i="17"/>
  <c r="Z444" i="17"/>
  <c r="AP444" i="17"/>
  <c r="AO444" i="17"/>
  <c r="AG444" i="17"/>
  <c r="AF444" i="17"/>
  <c r="AE444" i="17"/>
  <c r="AC444" i="17"/>
  <c r="Y444" i="17"/>
  <c r="AS444" i="17"/>
  <c r="BD444" i="17" s="1" a="1"/>
  <c r="BD444" i="17" s="1"/>
  <c r="AB444" i="17"/>
  <c r="AA444" i="17"/>
  <c r="AB686" i="17"/>
  <c r="AD686" i="17"/>
  <c r="AC686" i="17"/>
  <c r="AA686" i="17"/>
  <c r="Y686" i="17"/>
  <c r="AP686" i="17"/>
  <c r="AL686" i="17"/>
  <c r="AH686" i="17"/>
  <c r="AG686" i="17"/>
  <c r="AM686" i="17"/>
  <c r="AJ686" i="17"/>
  <c r="AI686" i="17"/>
  <c r="Z686" i="17"/>
  <c r="AK686" i="17"/>
  <c r="AF686" i="17"/>
  <c r="AE686" i="17"/>
  <c r="AS686" i="17"/>
  <c r="AO686" i="17"/>
  <c r="AN686" i="17"/>
  <c r="AC928" i="17"/>
  <c r="AB928" i="17"/>
  <c r="Y928" i="17"/>
  <c r="AD928" i="17"/>
  <c r="Z928" i="17"/>
  <c r="AM928" i="17"/>
  <c r="AL928" i="17"/>
  <c r="AK928" i="17"/>
  <c r="AJ928" i="17"/>
  <c r="AH928" i="17"/>
  <c r="AG928" i="17"/>
  <c r="AE928" i="17"/>
  <c r="AA928" i="17"/>
  <c r="AS928" i="17"/>
  <c r="AP928" i="17"/>
  <c r="AO928" i="17"/>
  <c r="AN928" i="17"/>
  <c r="AI928" i="17"/>
  <c r="AF928" i="17"/>
  <c r="AG22" i="17"/>
  <c r="AF22" i="17"/>
  <c r="AE22" i="17"/>
  <c r="AC22" i="17"/>
  <c r="AI22" i="17"/>
  <c r="AH22" i="17"/>
  <c r="AD22" i="17"/>
  <c r="AB22" i="17"/>
  <c r="Z22" i="17"/>
  <c r="Y22" i="17"/>
  <c r="AN22" i="17"/>
  <c r="AM22" i="17"/>
  <c r="AS22" i="17"/>
  <c r="AP22" i="17"/>
  <c r="AL22" i="17"/>
  <c r="AK22" i="17"/>
  <c r="AJ22" i="17"/>
  <c r="AA22" i="17"/>
  <c r="AO22" i="17"/>
  <c r="Z264" i="17"/>
  <c r="Y264" i="17"/>
  <c r="AP264" i="17"/>
  <c r="AO264" i="17"/>
  <c r="AN264" i="17"/>
  <c r="AM264" i="17"/>
  <c r="AS264" i="17"/>
  <c r="AL264" i="17"/>
  <c r="AI264" i="17"/>
  <c r="AH264" i="17"/>
  <c r="AG264" i="17"/>
  <c r="AF264" i="17"/>
  <c r="AE264" i="17"/>
  <c r="AB264" i="17"/>
  <c r="AA264" i="17"/>
  <c r="AD264" i="17"/>
  <c r="AC264" i="17"/>
  <c r="AK264" i="17"/>
  <c r="AJ264" i="17"/>
  <c r="AD506" i="17"/>
  <c r="AC506" i="17"/>
  <c r="AB506" i="17"/>
  <c r="AA506" i="17"/>
  <c r="AK506" i="17"/>
  <c r="AJ506" i="17"/>
  <c r="AI506" i="17"/>
  <c r="AH506" i="17"/>
  <c r="AE506" i="17"/>
  <c r="Z506" i="17"/>
  <c r="AS506" i="17"/>
  <c r="BA506" i="17" s="1" a="1"/>
  <c r="BA506" i="17" s="1"/>
  <c r="AO506" i="17"/>
  <c r="AN506" i="17"/>
  <c r="AL506" i="17"/>
  <c r="AG506" i="17"/>
  <c r="AP506" i="17"/>
  <c r="AM506" i="17"/>
  <c r="AF506" i="17"/>
  <c r="Y506" i="17"/>
  <c r="AJ748" i="17"/>
  <c r="AE748" i="17"/>
  <c r="AD748" i="17"/>
  <c r="AA748" i="17"/>
  <c r="Y748" i="17"/>
  <c r="AL748" i="17"/>
  <c r="AK748" i="17"/>
  <c r="AI748" i="17"/>
  <c r="AH748" i="17"/>
  <c r="AF748" i="17"/>
  <c r="AC748" i="17"/>
  <c r="AB748" i="17"/>
  <c r="AP748" i="17"/>
  <c r="AM748" i="17"/>
  <c r="AG748" i="17"/>
  <c r="AS748" i="17"/>
  <c r="BC748" i="17" s="1" a="1"/>
  <c r="BC748" i="17" s="1"/>
  <c r="Z748" i="17"/>
  <c r="AO748" i="17"/>
  <c r="AN748" i="17"/>
  <c r="AO990" i="17"/>
  <c r="AN990" i="17"/>
  <c r="AM990" i="17"/>
  <c r="AL990" i="17"/>
  <c r="AI990" i="17"/>
  <c r="AS990" i="17"/>
  <c r="AZ990" i="17" s="1" a="1"/>
  <c r="AZ990" i="17" s="1"/>
  <c r="AH990" i="17"/>
  <c r="AG990" i="17"/>
  <c r="AF990" i="17"/>
  <c r="AE990" i="17"/>
  <c r="AD990" i="17"/>
  <c r="AB990" i="17"/>
  <c r="AA990" i="17"/>
  <c r="Z990" i="17"/>
  <c r="AP990" i="17"/>
  <c r="AK990" i="17"/>
  <c r="Y990" i="17"/>
  <c r="AJ990" i="17"/>
  <c r="AC990" i="17"/>
  <c r="AG75" i="17"/>
  <c r="AF75" i="17"/>
  <c r="AE75" i="17"/>
  <c r="AC75" i="17"/>
  <c r="AA75" i="17"/>
  <c r="Z75" i="17"/>
  <c r="Y75" i="17"/>
  <c r="AD75" i="17"/>
  <c r="AP75" i="17"/>
  <c r="AO75" i="17"/>
  <c r="AN75" i="17"/>
  <c r="AM75" i="17"/>
  <c r="AK75" i="17"/>
  <c r="AJ75" i="17"/>
  <c r="AI75" i="17"/>
  <c r="AB75" i="17"/>
  <c r="AS75" i="17"/>
  <c r="AL75" i="17"/>
  <c r="AH75" i="17"/>
  <c r="AO317" i="17"/>
  <c r="AN317" i="17"/>
  <c r="AM317" i="17"/>
  <c r="AL317" i="17"/>
  <c r="AK317" i="17"/>
  <c r="AI317" i="17"/>
  <c r="AF317" i="17"/>
  <c r="AE317" i="17"/>
  <c r="AC317" i="17"/>
  <c r="AB317" i="17"/>
  <c r="Z317" i="17"/>
  <c r="Y317" i="17"/>
  <c r="AS317" i="17"/>
  <c r="AZ317" i="17" s="1" a="1"/>
  <c r="AZ317" i="17" s="1"/>
  <c r="AP317" i="17"/>
  <c r="AJ317" i="17"/>
  <c r="AH317" i="17"/>
  <c r="AG317" i="17"/>
  <c r="AD317" i="17"/>
  <c r="AA317" i="17"/>
  <c r="AS559" i="17"/>
  <c r="BE559" i="17" s="1" a="1"/>
  <c r="BE559" i="17" s="1"/>
  <c r="AP559" i="17"/>
  <c r="AO559" i="17"/>
  <c r="AN559" i="17"/>
  <c r="AM559" i="17"/>
  <c r="AI559" i="17"/>
  <c r="AF559" i="17"/>
  <c r="AE559" i="17"/>
  <c r="AB559" i="17"/>
  <c r="AA559" i="17"/>
  <c r="Y559" i="17"/>
  <c r="AL559" i="17"/>
  <c r="AK559" i="17"/>
  <c r="AH559" i="17"/>
  <c r="AG559" i="17"/>
  <c r="Z559" i="17"/>
  <c r="AD559" i="17"/>
  <c r="AC559" i="17"/>
  <c r="AJ559" i="17"/>
  <c r="AD801" i="17"/>
  <c r="AC801" i="17"/>
  <c r="Z801" i="17"/>
  <c r="AM801" i="17"/>
  <c r="AL801" i="17"/>
  <c r="AI801" i="17"/>
  <c r="AH801" i="17"/>
  <c r="AG801" i="17"/>
  <c r="AF801" i="17"/>
  <c r="AE801" i="17"/>
  <c r="AB801" i="17"/>
  <c r="Y801" i="17"/>
  <c r="AS801" i="17"/>
  <c r="AY801" i="17" s="1" a="1"/>
  <c r="AY801" i="17" s="1"/>
  <c r="AP801" i="17"/>
  <c r="AO801" i="17"/>
  <c r="AN801" i="17"/>
  <c r="AK801" i="17"/>
  <c r="AJ801" i="17"/>
  <c r="AA801" i="17"/>
  <c r="AJ1043" i="17"/>
  <c r="AE1043" i="17"/>
  <c r="AS1043" i="17"/>
  <c r="AP1043" i="17"/>
  <c r="AO1043" i="17"/>
  <c r="AN1043" i="17"/>
  <c r="AL1043" i="17"/>
  <c r="AI1043" i="17"/>
  <c r="AC1043" i="17"/>
  <c r="AB1043" i="17"/>
  <c r="AA1043" i="17"/>
  <c r="Z1043" i="17"/>
  <c r="Y1043" i="17"/>
  <c r="AF1043" i="17"/>
  <c r="AD1043" i="17"/>
  <c r="AH1043" i="17"/>
  <c r="AM1043" i="17"/>
  <c r="AK1043" i="17"/>
  <c r="AG1043" i="17"/>
  <c r="AJ159" i="17"/>
  <c r="AI159" i="17"/>
  <c r="AH159" i="17"/>
  <c r="AG159" i="17"/>
  <c r="AD159" i="17"/>
  <c r="AK159" i="17"/>
  <c r="AF159" i="17"/>
  <c r="AE159" i="17"/>
  <c r="AC159" i="17"/>
  <c r="AB159" i="17"/>
  <c r="Z159" i="17"/>
  <c r="AP159" i="17"/>
  <c r="AO159" i="17"/>
  <c r="AN159" i="17"/>
  <c r="AM159" i="17"/>
  <c r="AL159" i="17"/>
  <c r="AA159" i="17"/>
  <c r="Y159" i="17"/>
  <c r="AS159" i="17"/>
  <c r="BD159" i="17" s="1" a="1"/>
  <c r="BD159" i="17" s="1"/>
  <c r="AA401" i="17"/>
  <c r="Z401" i="17"/>
  <c r="Y401" i="17"/>
  <c r="AM401" i="17"/>
  <c r="AL401" i="17"/>
  <c r="AK401" i="17"/>
  <c r="AJ401" i="17"/>
  <c r="AI401" i="17"/>
  <c r="AH401" i="17"/>
  <c r="AG401" i="17"/>
  <c r="AF401" i="17"/>
  <c r="AE401" i="17"/>
  <c r="AC401" i="17"/>
  <c r="AB401" i="17"/>
  <c r="AS401" i="17"/>
  <c r="AW401" i="17" s="1" a="1"/>
  <c r="AW401" i="17" s="1"/>
  <c r="AP401" i="17"/>
  <c r="AO401" i="17"/>
  <c r="AN401" i="17"/>
  <c r="AD401" i="17"/>
  <c r="AM643" i="17"/>
  <c r="AL643" i="17"/>
  <c r="AK643" i="17"/>
  <c r="AJ643" i="17"/>
  <c r="AI643" i="17"/>
  <c r="AG643" i="17"/>
  <c r="Y643" i="17"/>
  <c r="AH643" i="17"/>
  <c r="AS643" i="17"/>
  <c r="AP643" i="17"/>
  <c r="AO643" i="17"/>
  <c r="AE643" i="17"/>
  <c r="AB643" i="17"/>
  <c r="AA643" i="17"/>
  <c r="Z643" i="17"/>
  <c r="AD643" i="17"/>
  <c r="AN643" i="17"/>
  <c r="AF643" i="17"/>
  <c r="AC643" i="17"/>
  <c r="AH885" i="17"/>
  <c r="AG885" i="17"/>
  <c r="AF885" i="17"/>
  <c r="AE885" i="17"/>
  <c r="AC885" i="17"/>
  <c r="AP885" i="17"/>
  <c r="AK885" i="17"/>
  <c r="AJ885" i="17"/>
  <c r="AD885" i="17"/>
  <c r="AA885" i="17"/>
  <c r="Z885" i="17"/>
  <c r="Y885" i="17"/>
  <c r="AS885" i="17"/>
  <c r="AO885" i="17"/>
  <c r="AB885" i="17"/>
  <c r="AI885" i="17"/>
  <c r="AN885" i="17"/>
  <c r="AL885" i="17"/>
  <c r="AM885" i="17"/>
  <c r="AC1127" i="17"/>
  <c r="AH1127" i="17"/>
  <c r="AG1127" i="17"/>
  <c r="AA1127" i="17"/>
  <c r="AN1127" i="17"/>
  <c r="AJ1127" i="17"/>
  <c r="AE1127" i="17"/>
  <c r="Z1127" i="17"/>
  <c r="Y1127" i="17"/>
  <c r="AB1127" i="17"/>
  <c r="AS1127" i="17"/>
  <c r="AX1127" i="17" s="1" a="1"/>
  <c r="AX1127" i="17" s="1"/>
  <c r="AM1127" i="17"/>
  <c r="AL1127" i="17"/>
  <c r="AF1127" i="17"/>
  <c r="AP1127" i="17"/>
  <c r="AK1127" i="17"/>
  <c r="AI1127" i="17"/>
  <c r="AD1127" i="17"/>
  <c r="AO1127" i="17"/>
  <c r="AK42" i="17"/>
  <c r="AJ42" i="17"/>
  <c r="AI42" i="17"/>
  <c r="AH42" i="17"/>
  <c r="AG42" i="17"/>
  <c r="AE42" i="17"/>
  <c r="AP42" i="17"/>
  <c r="AO42" i="17"/>
  <c r="AM42" i="17"/>
  <c r="AL42" i="17"/>
  <c r="AF42" i="17"/>
  <c r="AB42" i="17"/>
  <c r="Y42" i="17"/>
  <c r="AC42" i="17"/>
  <c r="AA42" i="17"/>
  <c r="Z42" i="17"/>
  <c r="AS42" i="17"/>
  <c r="BD42" i="17" s="1" a="1"/>
  <c r="BD42" i="17" s="1"/>
  <c r="AN42" i="17"/>
  <c r="AD42" i="17"/>
  <c r="AF746" i="17"/>
  <c r="AE746" i="17"/>
  <c r="AB746" i="17"/>
  <c r="Z746" i="17"/>
  <c r="AG746" i="17"/>
  <c r="AD746" i="17"/>
  <c r="AC746" i="17"/>
  <c r="AA746" i="17"/>
  <c r="AS746" i="17"/>
  <c r="AN746" i="17"/>
  <c r="AK746" i="17"/>
  <c r="AJ746" i="17"/>
  <c r="AP746" i="17"/>
  <c r="AO746" i="17"/>
  <c r="AM746" i="17"/>
  <c r="AI746" i="17"/>
  <c r="AL746" i="17"/>
  <c r="AH746" i="17"/>
  <c r="Y746" i="17"/>
  <c r="AP323" i="17"/>
  <c r="AO323" i="17"/>
  <c r="AL323" i="17"/>
  <c r="AN323" i="17"/>
  <c r="AG323" i="17"/>
  <c r="AF323" i="17"/>
  <c r="AE323" i="17"/>
  <c r="AD323" i="17"/>
  <c r="AC323" i="17"/>
  <c r="AA323" i="17"/>
  <c r="AS323" i="17"/>
  <c r="AM323" i="17"/>
  <c r="AK323" i="17"/>
  <c r="Z323" i="17"/>
  <c r="AH323" i="17"/>
  <c r="AB323" i="17"/>
  <c r="Y323" i="17"/>
  <c r="AI323" i="17"/>
  <c r="AJ323" i="17"/>
  <c r="AO91" i="17"/>
  <c r="AN91" i="17"/>
  <c r="AS91" i="17"/>
  <c r="BE91" i="17" s="1" a="1"/>
  <c r="BE91" i="17" s="1"/>
  <c r="AM91" i="17"/>
  <c r="AK91" i="17"/>
  <c r="AH91" i="17"/>
  <c r="AE91" i="17"/>
  <c r="AL91" i="17"/>
  <c r="AJ91" i="17"/>
  <c r="AI91" i="17"/>
  <c r="AC91" i="17"/>
  <c r="AF91" i="17"/>
  <c r="AA91" i="17"/>
  <c r="Z91" i="17"/>
  <c r="AP91" i="17"/>
  <c r="AG91" i="17"/>
  <c r="AD91" i="17"/>
  <c r="AB91" i="17"/>
  <c r="Y91" i="17"/>
  <c r="AN453" i="17"/>
  <c r="AM453" i="17"/>
  <c r="AG453" i="17"/>
  <c r="AS453" i="17"/>
  <c r="AP453" i="17"/>
  <c r="AO453" i="17"/>
  <c r="AI453" i="17"/>
  <c r="AD453" i="17"/>
  <c r="AK453" i="17"/>
  <c r="AJ453" i="17"/>
  <c r="AH453" i="17"/>
  <c r="AF453" i="17"/>
  <c r="AE453" i="17"/>
  <c r="AC453" i="17"/>
  <c r="Y453" i="17"/>
  <c r="AL453" i="17"/>
  <c r="AB453" i="17"/>
  <c r="AA453" i="17"/>
  <c r="Z453" i="17"/>
  <c r="AO592" i="17"/>
  <c r="AN592" i="17"/>
  <c r="AM592" i="17"/>
  <c r="AL592" i="17"/>
  <c r="AI592" i="17"/>
  <c r="AB592" i="17"/>
  <c r="AA592" i="17"/>
  <c r="Z592" i="17"/>
  <c r="Y592" i="17"/>
  <c r="AG592" i="17"/>
  <c r="AS592" i="17"/>
  <c r="AK592" i="17"/>
  <c r="AJ592" i="17"/>
  <c r="AF592" i="17"/>
  <c r="AE592" i="17"/>
  <c r="AD592" i="17"/>
  <c r="AP592" i="17"/>
  <c r="AH592" i="17"/>
  <c r="AC592" i="17"/>
  <c r="AS355" i="17"/>
  <c r="AZ355" i="17" s="1" a="1"/>
  <c r="AZ355" i="17" s="1"/>
  <c r="AP355" i="17"/>
  <c r="AN355" i="17"/>
  <c r="AO355" i="17"/>
  <c r="AM355" i="17"/>
  <c r="AL355" i="17"/>
  <c r="AJ355" i="17"/>
  <c r="AH355" i="17"/>
  <c r="AI355" i="17"/>
  <c r="AG355" i="17"/>
  <c r="AF355" i="17"/>
  <c r="AE355" i="17"/>
  <c r="AA355" i="17"/>
  <c r="Y355" i="17"/>
  <c r="Z355" i="17"/>
  <c r="AK355" i="17"/>
  <c r="AD355" i="17"/>
  <c r="AC355" i="17"/>
  <c r="AB355" i="17"/>
  <c r="AP706" i="17"/>
  <c r="AJ706" i="17"/>
  <c r="AI706" i="17"/>
  <c r="AH706" i="17"/>
  <c r="AG706" i="17"/>
  <c r="AE706" i="17"/>
  <c r="AD706" i="17"/>
  <c r="AN706" i="17"/>
  <c r="AM706" i="17"/>
  <c r="AL706" i="17"/>
  <c r="AF706" i="17"/>
  <c r="AA706" i="17"/>
  <c r="AO706" i="17"/>
  <c r="AK706" i="17"/>
  <c r="AC706" i="17"/>
  <c r="AB706" i="17"/>
  <c r="Z706" i="17"/>
  <c r="Y706" i="17"/>
  <c r="AS706" i="17"/>
  <c r="AK381" i="17"/>
  <c r="AJ381" i="17"/>
  <c r="AI381" i="17"/>
  <c r="AH381" i="17"/>
  <c r="AG381" i="17"/>
  <c r="AF381" i="17"/>
  <c r="AM381" i="17"/>
  <c r="AS381" i="17"/>
  <c r="AP381" i="17"/>
  <c r="AO381" i="17"/>
  <c r="AN381" i="17"/>
  <c r="AD381" i="17"/>
  <c r="AC381" i="17"/>
  <c r="AB381" i="17"/>
  <c r="AA381" i="17"/>
  <c r="AL381" i="17"/>
  <c r="AE381" i="17"/>
  <c r="Y381" i="17"/>
  <c r="Z381" i="17"/>
  <c r="AT1201" i="17"/>
  <c r="BK1168" i="17" a="1"/>
  <c r="BK1168" i="17" s="1"/>
  <c r="BG1168" i="17" a="1"/>
  <c r="BG1168" i="17" s="1"/>
  <c r="AT1168" i="17"/>
  <c r="BM1168" i="17" a="1"/>
  <c r="BM1168" i="17" s="1"/>
  <c r="AK849" i="17"/>
  <c r="AJ849" i="17"/>
  <c r="AH849" i="17"/>
  <c r="AF849" i="17"/>
  <c r="AE849" i="17"/>
  <c r="AI849" i="17"/>
  <c r="AG849" i="17"/>
  <c r="AD849" i="17"/>
  <c r="AC849" i="17"/>
  <c r="AA849" i="17"/>
  <c r="AP849" i="17"/>
  <c r="AO849" i="17"/>
  <c r="AN849" i="17"/>
  <c r="AL849" i="17"/>
  <c r="AB849" i="17"/>
  <c r="AS849" i="17"/>
  <c r="AM849" i="17"/>
  <c r="Z849" i="17"/>
  <c r="Y849" i="17"/>
  <c r="AB380" i="17"/>
  <c r="AA380" i="17"/>
  <c r="Z380" i="17"/>
  <c r="Y380" i="17"/>
  <c r="AN380" i="17"/>
  <c r="AM380" i="17"/>
  <c r="AL380" i="17"/>
  <c r="AJ380" i="17"/>
  <c r="AI380" i="17"/>
  <c r="AH380" i="17"/>
  <c r="AP380" i="17"/>
  <c r="AO380" i="17"/>
  <c r="AK380" i="17"/>
  <c r="AG380" i="17"/>
  <c r="AF380" i="17"/>
  <c r="AE380" i="17"/>
  <c r="AS380" i="17"/>
  <c r="AC380" i="17"/>
  <c r="AD380" i="17"/>
  <c r="AI739" i="17"/>
  <c r="AH739" i="17"/>
  <c r="AE739" i="17"/>
  <c r="AC739" i="17"/>
  <c r="Z739" i="17"/>
  <c r="Y739" i="17"/>
  <c r="AS739" i="17"/>
  <c r="BE739" i="17" s="1" a="1"/>
  <c r="BE739" i="17" s="1"/>
  <c r="AP739" i="17"/>
  <c r="AO739" i="17"/>
  <c r="AN739" i="17"/>
  <c r="AM739" i="17"/>
  <c r="AL739" i="17"/>
  <c r="AF739" i="17"/>
  <c r="AJ739" i="17"/>
  <c r="AG739" i="17"/>
  <c r="AA739" i="17"/>
  <c r="AB739" i="17"/>
  <c r="AK739" i="17"/>
  <c r="AD739" i="17"/>
  <c r="AA36" i="17"/>
  <c r="Z36" i="17"/>
  <c r="Y36" i="17"/>
  <c r="AS36" i="17"/>
  <c r="BE36" i="17" s="1" a="1"/>
  <c r="BE36" i="17" s="1"/>
  <c r="AP36" i="17"/>
  <c r="AO36" i="17"/>
  <c r="AM36" i="17"/>
  <c r="AL36" i="17"/>
  <c r="AK36" i="17"/>
  <c r="AI36" i="17"/>
  <c r="AH36" i="17"/>
  <c r="AG36" i="17"/>
  <c r="AD36" i="17"/>
  <c r="AJ36" i="17"/>
  <c r="AN36" i="17"/>
  <c r="AF36" i="17"/>
  <c r="AE36" i="17"/>
  <c r="AC36" i="17"/>
  <c r="AB36" i="17"/>
  <c r="AN1044" i="17"/>
  <c r="AK1044" i="17"/>
  <c r="AJ1044" i="17"/>
  <c r="AI1044" i="17"/>
  <c r="AS1044" i="17"/>
  <c r="AP1044" i="17"/>
  <c r="AH1044" i="17"/>
  <c r="AG1044" i="17"/>
  <c r="AF1044" i="17"/>
  <c r="AE1044" i="17"/>
  <c r="AD1044" i="17"/>
  <c r="AB1044" i="17"/>
  <c r="AO1044" i="17"/>
  <c r="AM1044" i="17"/>
  <c r="AL1044" i="17"/>
  <c r="Z1044" i="17"/>
  <c r="AC1044" i="17"/>
  <c r="AA1044" i="17"/>
  <c r="Y1044" i="17"/>
  <c r="AK1101" i="17"/>
  <c r="AO1101" i="17"/>
  <c r="AN1101" i="17"/>
  <c r="AS1101" i="17"/>
  <c r="AJ1101" i="17"/>
  <c r="AE1101" i="17"/>
  <c r="AB1101" i="17"/>
  <c r="Y1101" i="17"/>
  <c r="AA1101" i="17"/>
  <c r="Z1101" i="17"/>
  <c r="AG1101" i="17"/>
  <c r="AF1101" i="17"/>
  <c r="AP1101" i="17"/>
  <c r="AM1101" i="17"/>
  <c r="AI1101" i="17"/>
  <c r="AH1101" i="17"/>
  <c r="AD1101" i="17"/>
  <c r="AL1101" i="17"/>
  <c r="AC1101" i="17"/>
  <c r="AL692" i="17"/>
  <c r="AI692" i="17"/>
  <c r="AF692" i="17"/>
  <c r="AD692" i="17"/>
  <c r="AC692" i="17"/>
  <c r="AB692" i="17"/>
  <c r="Z692" i="17"/>
  <c r="Y692" i="17"/>
  <c r="AS692" i="17"/>
  <c r="AO692" i="17"/>
  <c r="AJ692" i="17"/>
  <c r="AH692" i="17"/>
  <c r="AP692" i="17"/>
  <c r="AN692" i="17"/>
  <c r="AM692" i="17"/>
  <c r="AK692" i="17"/>
  <c r="AG692" i="17"/>
  <c r="AE692" i="17"/>
  <c r="AA692" i="17"/>
  <c r="AP389" i="17"/>
  <c r="AO389" i="17"/>
  <c r="AN389" i="17"/>
  <c r="AM389" i="17"/>
  <c r="AL389" i="17"/>
  <c r="AS389" i="17"/>
  <c r="AK389" i="17"/>
  <c r="AE389" i="17"/>
  <c r="AJ389" i="17"/>
  <c r="AI389" i="17"/>
  <c r="AH389" i="17"/>
  <c r="AD389" i="17"/>
  <c r="AC389" i="17"/>
  <c r="AB389" i="17"/>
  <c r="AA389" i="17"/>
  <c r="AG389" i="17"/>
  <c r="AF389" i="17"/>
  <c r="Z389" i="17"/>
  <c r="Y389" i="17"/>
  <c r="AP94" i="17"/>
  <c r="Z94" i="17"/>
  <c r="Y94" i="17"/>
  <c r="AM94" i="17"/>
  <c r="AJ94" i="17"/>
  <c r="AO94" i="17"/>
  <c r="AN94" i="17"/>
  <c r="AL94" i="17"/>
  <c r="AG94" i="17"/>
  <c r="AS94" i="17"/>
  <c r="AH94" i="17"/>
  <c r="AD94" i="17"/>
  <c r="AC94" i="17"/>
  <c r="AF94" i="17"/>
  <c r="AK94" i="17"/>
  <c r="AI94" i="17"/>
  <c r="AE94" i="17"/>
  <c r="AB94" i="17"/>
  <c r="AA94" i="17"/>
  <c r="AM1146" i="17"/>
  <c r="AE1146" i="17"/>
  <c r="AI1146" i="17"/>
  <c r="AH1146" i="17"/>
  <c r="AG1146" i="17"/>
  <c r="AD1146" i="17"/>
  <c r="AA1146" i="17"/>
  <c r="AK1146" i="17"/>
  <c r="AC1146" i="17"/>
  <c r="Y1146" i="17"/>
  <c r="AJ1146" i="17"/>
  <c r="AF1146" i="17"/>
  <c r="AB1146" i="17"/>
  <c r="AP1146" i="17"/>
  <c r="AN1146" i="17"/>
  <c r="Z1146" i="17"/>
  <c r="AS1146" i="17"/>
  <c r="AL1146" i="17"/>
  <c r="AO1146" i="17"/>
  <c r="AA331" i="17"/>
  <c r="Z331" i="17"/>
  <c r="Y331" i="17"/>
  <c r="AS331" i="17"/>
  <c r="AN331" i="17"/>
  <c r="AM331" i="17"/>
  <c r="AL331" i="17"/>
  <c r="AK331" i="17"/>
  <c r="AJ331" i="17"/>
  <c r="AH331" i="17"/>
  <c r="AE331" i="17"/>
  <c r="AD331" i="17"/>
  <c r="AI331" i="17"/>
  <c r="AG331" i="17"/>
  <c r="AC331" i="17"/>
  <c r="AB331" i="17"/>
  <c r="AP331" i="17"/>
  <c r="AO331" i="17"/>
  <c r="AF331" i="17"/>
  <c r="AM325" i="17"/>
  <c r="AL325" i="17"/>
  <c r="AK325" i="17"/>
  <c r="AH325" i="17"/>
  <c r="AS325" i="17"/>
  <c r="AN325" i="17"/>
  <c r="AJ325" i="17"/>
  <c r="AA325" i="17"/>
  <c r="Z325" i="17"/>
  <c r="AI325" i="17"/>
  <c r="AG325" i="17"/>
  <c r="AD325" i="17"/>
  <c r="AC325" i="17"/>
  <c r="AB325" i="17"/>
  <c r="Y325" i="17"/>
  <c r="AP325" i="17"/>
  <c r="AF325" i="17"/>
  <c r="AE325" i="17"/>
  <c r="AO325" i="17"/>
  <c r="AN1151" i="17"/>
  <c r="AA1151" i="17"/>
  <c r="AS1151" i="17"/>
  <c r="AD1151" i="17"/>
  <c r="AC1151" i="17"/>
  <c r="AP1151" i="17"/>
  <c r="AK1151" i="17"/>
  <c r="AH1151" i="17"/>
  <c r="AG1151" i="17"/>
  <c r="AF1151" i="17"/>
  <c r="AB1151" i="17"/>
  <c r="Y1151" i="17"/>
  <c r="AO1151" i="17"/>
  <c r="AL1151" i="17"/>
  <c r="AJ1151" i="17"/>
  <c r="AI1151" i="17"/>
  <c r="Z1151" i="17"/>
  <c r="AM1151" i="17"/>
  <c r="AE1151" i="17"/>
  <c r="AD696" i="17"/>
  <c r="AB696" i="17"/>
  <c r="AA696" i="17"/>
  <c r="Y696" i="17"/>
  <c r="AE696" i="17"/>
  <c r="AC696" i="17"/>
  <c r="Z696" i="17"/>
  <c r="AS696" i="17"/>
  <c r="AV696" i="17" s="1" a="1"/>
  <c r="AV696" i="17" s="1"/>
  <c r="AP696" i="17"/>
  <c r="AO696" i="17"/>
  <c r="AN696" i="17"/>
  <c r="AM696" i="17"/>
  <c r="AL696" i="17"/>
  <c r="AJ696" i="17"/>
  <c r="AI696" i="17"/>
  <c r="AH696" i="17"/>
  <c r="AG696" i="17"/>
  <c r="AK696" i="17"/>
  <c r="AF696" i="17"/>
  <c r="AO256" i="17"/>
  <c r="AN256" i="17"/>
  <c r="AM256" i="17"/>
  <c r="AP256" i="17"/>
  <c r="AL256" i="17"/>
  <c r="AK256" i="17"/>
  <c r="AS256" i="17"/>
  <c r="AG256" i="17"/>
  <c r="AF256" i="17"/>
  <c r="AE256" i="17"/>
  <c r="AD256" i="17"/>
  <c r="AA256" i="17"/>
  <c r="Z256" i="17"/>
  <c r="Y256" i="17"/>
  <c r="AJ256" i="17"/>
  <c r="AI256" i="17"/>
  <c r="AH256" i="17"/>
  <c r="AB256" i="17"/>
  <c r="AC256" i="17"/>
  <c r="AF989" i="17"/>
  <c r="AE989" i="17"/>
  <c r="AD989" i="17"/>
  <c r="AC989" i="17"/>
  <c r="Z989" i="17"/>
  <c r="AK989" i="17"/>
  <c r="AB989" i="17"/>
  <c r="AL989" i="17"/>
  <c r="AJ989" i="17"/>
  <c r="AI989" i="17"/>
  <c r="AG989" i="17"/>
  <c r="AA989" i="17"/>
  <c r="Y989" i="17"/>
  <c r="AP989" i="17"/>
  <c r="AN989" i="17"/>
  <c r="AH989" i="17"/>
  <c r="AM989" i="17"/>
  <c r="AS989" i="17"/>
  <c r="AO989" i="17"/>
  <c r="AP415" i="17"/>
  <c r="AO415" i="17"/>
  <c r="AK415" i="17"/>
  <c r="Z415" i="17"/>
  <c r="Y415" i="17"/>
  <c r="AD415" i="17"/>
  <c r="AC415" i="17"/>
  <c r="AB415" i="17"/>
  <c r="AS415" i="17"/>
  <c r="AJ415" i="17"/>
  <c r="AI415" i="17"/>
  <c r="AH415" i="17"/>
  <c r="AN415" i="17"/>
  <c r="AM415" i="17"/>
  <c r="AL415" i="17"/>
  <c r="AG415" i="17"/>
  <c r="AA415" i="17"/>
  <c r="AF415" i="17"/>
  <c r="AE415" i="17"/>
  <c r="AG657" i="17"/>
  <c r="AF657" i="17"/>
  <c r="AE657" i="17"/>
  <c r="AD657" i="17"/>
  <c r="AC657" i="17"/>
  <c r="AA657" i="17"/>
  <c r="AS657" i="17"/>
  <c r="AM657" i="17"/>
  <c r="Z657" i="17"/>
  <c r="Y657" i="17"/>
  <c r="AP657" i="17"/>
  <c r="AO657" i="17"/>
  <c r="AK657" i="17"/>
  <c r="AN657" i="17"/>
  <c r="AL657" i="17"/>
  <c r="AJ657" i="17"/>
  <c r="AB657" i="17"/>
  <c r="AI657" i="17"/>
  <c r="AH657" i="17"/>
  <c r="AB899" i="17"/>
  <c r="AA899" i="17"/>
  <c r="Z899" i="17"/>
  <c r="Y899" i="17"/>
  <c r="AC899" i="17"/>
  <c r="AS899" i="17"/>
  <c r="AO899" i="17"/>
  <c r="AM899" i="17"/>
  <c r="AP899" i="17"/>
  <c r="AL899" i="17"/>
  <c r="AH899" i="17"/>
  <c r="AF899" i="17"/>
  <c r="AN899" i="17"/>
  <c r="AD899" i="17"/>
  <c r="AK899" i="17"/>
  <c r="AJ899" i="17"/>
  <c r="AI899" i="17"/>
  <c r="AG899" i="17"/>
  <c r="AE899" i="17"/>
  <c r="AF1141" i="17"/>
  <c r="AE1141" i="17"/>
  <c r="AD1141" i="17"/>
  <c r="AB1141" i="17"/>
  <c r="AP1141" i="17"/>
  <c r="AS1141" i="17"/>
  <c r="AM1141" i="17"/>
  <c r="AL1141" i="17"/>
  <c r="AK1141" i="17"/>
  <c r="AI1141" i="17"/>
  <c r="AG1141" i="17"/>
  <c r="Y1141" i="17"/>
  <c r="AA1141" i="17"/>
  <c r="Z1141" i="17"/>
  <c r="AO1141" i="17"/>
  <c r="AJ1141" i="17"/>
  <c r="AC1141" i="17"/>
  <c r="AN1141" i="17"/>
  <c r="AH1141" i="17"/>
  <c r="Z644" i="17"/>
  <c r="Y644" i="17"/>
  <c r="AS644" i="17"/>
  <c r="AP644" i="17"/>
  <c r="AH644" i="17"/>
  <c r="AF644" i="17"/>
  <c r="AA644" i="17"/>
  <c r="AO644" i="17"/>
  <c r="AN644" i="17"/>
  <c r="AM644" i="17"/>
  <c r="AL644" i="17"/>
  <c r="AK644" i="17"/>
  <c r="AJ644" i="17"/>
  <c r="AI644" i="17"/>
  <c r="AG644" i="17"/>
  <c r="AE644" i="17"/>
  <c r="AD644" i="17"/>
  <c r="AC644" i="17"/>
  <c r="AB644" i="17"/>
  <c r="AP886" i="17"/>
  <c r="AO886" i="17"/>
  <c r="AN886" i="17"/>
  <c r="AL886" i="17"/>
  <c r="AS886" i="17"/>
  <c r="AK886" i="17"/>
  <c r="AJ886" i="17"/>
  <c r="AI886" i="17"/>
  <c r="Y886" i="17"/>
  <c r="AE886" i="17"/>
  <c r="AA886" i="17"/>
  <c r="AC886" i="17"/>
  <c r="AD886" i="17"/>
  <c r="AB886" i="17"/>
  <c r="AM886" i="17"/>
  <c r="AH886" i="17"/>
  <c r="AG886" i="17"/>
  <c r="AF886" i="17"/>
  <c r="Z886" i="17"/>
  <c r="AL1128" i="17"/>
  <c r="Z1128" i="17"/>
  <c r="AN1128" i="17"/>
  <c r="AI1128" i="17"/>
  <c r="AO1128" i="17"/>
  <c r="AJ1128" i="17"/>
  <c r="AF1128" i="17"/>
  <c r="AM1128" i="17"/>
  <c r="AC1128" i="17"/>
  <c r="AB1128" i="17"/>
  <c r="AA1128" i="17"/>
  <c r="AP1128" i="17"/>
  <c r="AD1128" i="17"/>
  <c r="AS1128" i="17"/>
  <c r="AK1128" i="17"/>
  <c r="AE1128" i="17"/>
  <c r="Y1128" i="17"/>
  <c r="AH1128" i="17"/>
  <c r="AG1128" i="17"/>
  <c r="AO561" i="17"/>
  <c r="AN561" i="17"/>
  <c r="AM561" i="17"/>
  <c r="AL561" i="17"/>
  <c r="AK561" i="17"/>
  <c r="AJ561" i="17"/>
  <c r="AI561" i="17"/>
  <c r="AH561" i="17"/>
  <c r="AE561" i="17"/>
  <c r="AD561" i="17"/>
  <c r="AB561" i="17"/>
  <c r="AA561" i="17"/>
  <c r="AF561" i="17"/>
  <c r="AC561" i="17"/>
  <c r="Y561" i="17"/>
  <c r="AS561" i="17"/>
  <c r="AY561" i="17" s="1" a="1"/>
  <c r="AY561" i="17" s="1"/>
  <c r="AP561" i="17"/>
  <c r="AG561" i="17"/>
  <c r="Z561" i="17"/>
  <c r="Z803" i="17"/>
  <c r="Y803" i="17"/>
  <c r="AS803" i="17"/>
  <c r="AP803" i="17"/>
  <c r="AM803" i="17"/>
  <c r="AL803" i="17"/>
  <c r="AI803" i="17"/>
  <c r="AH803" i="17"/>
  <c r="AG803" i="17"/>
  <c r="AF803" i="17"/>
  <c r="AE803" i="17"/>
  <c r="AD803" i="17"/>
  <c r="AB803" i="17"/>
  <c r="AO803" i="17"/>
  <c r="AN803" i="17"/>
  <c r="AK803" i="17"/>
  <c r="AJ803" i="17"/>
  <c r="AA803" i="17"/>
  <c r="AC803" i="17"/>
  <c r="AF1045" i="17"/>
  <c r="AA1045" i="17"/>
  <c r="AD1045" i="17"/>
  <c r="AC1045" i="17"/>
  <c r="AB1045" i="17"/>
  <c r="AO1045" i="17"/>
  <c r="AM1045" i="17"/>
  <c r="AL1045" i="17"/>
  <c r="AK1045" i="17"/>
  <c r="AI1045" i="17"/>
  <c r="AJ1045" i="17"/>
  <c r="AH1045" i="17"/>
  <c r="AG1045" i="17"/>
  <c r="AE1045" i="17"/>
  <c r="Z1045" i="17"/>
  <c r="AP1045" i="17"/>
  <c r="AN1045" i="17"/>
  <c r="Y1045" i="17"/>
  <c r="AS1045" i="17"/>
  <c r="AL487" i="17"/>
  <c r="AK487" i="17"/>
  <c r="AJ487" i="17"/>
  <c r="AI487" i="17"/>
  <c r="AF487" i="17"/>
  <c r="AE487" i="17"/>
  <c r="AC487" i="17"/>
  <c r="AB487" i="17"/>
  <c r="AA487" i="17"/>
  <c r="Z487" i="17"/>
  <c r="Y487" i="17"/>
  <c r="AO487" i="17"/>
  <c r="AN487" i="17"/>
  <c r="AM487" i="17"/>
  <c r="AH487" i="17"/>
  <c r="AG487" i="17"/>
  <c r="AD487" i="17"/>
  <c r="AS487" i="17"/>
  <c r="AP487" i="17"/>
  <c r="AG729" i="17"/>
  <c r="AF729" i="17"/>
  <c r="AC729" i="17"/>
  <c r="AS729" i="17"/>
  <c r="AP729" i="17"/>
  <c r="AN729" i="17"/>
  <c r="AM729" i="17"/>
  <c r="AL729" i="17"/>
  <c r="Y729" i="17"/>
  <c r="AO729" i="17"/>
  <c r="AK729" i="17"/>
  <c r="AI729" i="17"/>
  <c r="AB729" i="17"/>
  <c r="AA729" i="17"/>
  <c r="AE729" i="17"/>
  <c r="AJ729" i="17"/>
  <c r="AH729" i="17"/>
  <c r="AD729" i="17"/>
  <c r="Z729" i="17"/>
  <c r="AS971" i="17"/>
  <c r="AP971" i="17"/>
  <c r="AB971" i="17"/>
  <c r="AA971" i="17"/>
  <c r="Z971" i="17"/>
  <c r="AK971" i="17"/>
  <c r="AJ971" i="17"/>
  <c r="AI971" i="17"/>
  <c r="AH971" i="17"/>
  <c r="AF971" i="17"/>
  <c r="AE971" i="17"/>
  <c r="AD971" i="17"/>
  <c r="AN971" i="17"/>
  <c r="AM971" i="17"/>
  <c r="AO971" i="17"/>
  <c r="Y971" i="17"/>
  <c r="AC971" i="17"/>
  <c r="AL971" i="17"/>
  <c r="AG971" i="17"/>
  <c r="Z206" i="17"/>
  <c r="Y206" i="17"/>
  <c r="AP206" i="17"/>
  <c r="AO206" i="17"/>
  <c r="AN206" i="17"/>
  <c r="AM206" i="17"/>
  <c r="AL206" i="17"/>
  <c r="AJ206" i="17"/>
  <c r="AI206" i="17"/>
  <c r="AC206" i="17"/>
  <c r="AB206" i="17"/>
  <c r="AA206" i="17"/>
  <c r="AH206" i="17"/>
  <c r="AG206" i="17"/>
  <c r="AS206" i="17"/>
  <c r="AE206" i="17"/>
  <c r="AD206" i="17"/>
  <c r="AK206" i="17"/>
  <c r="AF206" i="17"/>
  <c r="AF448" i="17"/>
  <c r="AE448" i="17"/>
  <c r="AD448" i="17"/>
  <c r="AC448" i="17"/>
  <c r="AB448" i="17"/>
  <c r="AA448" i="17"/>
  <c r="Z448" i="17"/>
  <c r="AS448" i="17"/>
  <c r="AY448" i="17" s="1" a="1"/>
  <c r="AY448" i="17" s="1"/>
  <c r="AN448" i="17"/>
  <c r="AP448" i="17"/>
  <c r="AO448" i="17"/>
  <c r="AM448" i="17"/>
  <c r="AL448" i="17"/>
  <c r="AI448" i="17"/>
  <c r="AH448" i="17"/>
  <c r="AK448" i="17"/>
  <c r="Y448" i="17"/>
  <c r="AJ448" i="17"/>
  <c r="AG448" i="17"/>
  <c r="AP690" i="17"/>
  <c r="AM690" i="17"/>
  <c r="AJ690" i="17"/>
  <c r="AK690" i="17"/>
  <c r="AI690" i="17"/>
  <c r="AH690" i="17"/>
  <c r="AF690" i="17"/>
  <c r="AC690" i="17"/>
  <c r="AA690" i="17"/>
  <c r="Z690" i="17"/>
  <c r="Y690" i="17"/>
  <c r="AS690" i="17"/>
  <c r="AL690" i="17"/>
  <c r="AG690" i="17"/>
  <c r="AN690" i="17"/>
  <c r="AE690" i="17"/>
  <c r="AD690" i="17"/>
  <c r="AB690" i="17"/>
  <c r="AO690" i="17"/>
  <c r="AP932" i="17"/>
  <c r="AM932" i="17"/>
  <c r="AK932" i="17"/>
  <c r="AF932" i="17"/>
  <c r="AD932" i="17"/>
  <c r="AC932" i="17"/>
  <c r="AJ932" i="17"/>
  <c r="AI932" i="17"/>
  <c r="AG932" i="17"/>
  <c r="AA932" i="17"/>
  <c r="Z932" i="17"/>
  <c r="AB932" i="17"/>
  <c r="Y932" i="17"/>
  <c r="AO932" i="17"/>
  <c r="AN932" i="17"/>
  <c r="AS932" i="17"/>
  <c r="BE932" i="17" s="1" a="1"/>
  <c r="BE932" i="17" s="1"/>
  <c r="AH932" i="17"/>
  <c r="AL932" i="17"/>
  <c r="AE932" i="17"/>
  <c r="AF457" i="17"/>
  <c r="AE457" i="17"/>
  <c r="AD457" i="17"/>
  <c r="Z457" i="17"/>
  <c r="Y457" i="17"/>
  <c r="AA457" i="17"/>
  <c r="AP457" i="17"/>
  <c r="AL457" i="17"/>
  <c r="AK457" i="17"/>
  <c r="AJ457" i="17"/>
  <c r="AI457" i="17"/>
  <c r="AH457" i="17"/>
  <c r="AG457" i="17"/>
  <c r="AC457" i="17"/>
  <c r="AS457" i="17"/>
  <c r="BA457" i="17" s="1" a="1"/>
  <c r="BA457" i="17" s="1"/>
  <c r="AO457" i="17"/>
  <c r="AN457" i="17"/>
  <c r="AM457" i="17"/>
  <c r="AB457" i="17"/>
  <c r="AA721" i="17"/>
  <c r="Z721" i="17"/>
  <c r="AP721" i="17"/>
  <c r="AO721" i="17"/>
  <c r="AN721" i="17"/>
  <c r="AL721" i="17"/>
  <c r="AK721" i="17"/>
  <c r="Y721" i="17"/>
  <c r="AS721" i="17"/>
  <c r="AM721" i="17"/>
  <c r="AI721" i="17"/>
  <c r="AE721" i="17"/>
  <c r="AD721" i="17"/>
  <c r="AJ721" i="17"/>
  <c r="AF721" i="17"/>
  <c r="AC721" i="17"/>
  <c r="AH721" i="17"/>
  <c r="AG721" i="17"/>
  <c r="AB721" i="17"/>
  <c r="AN963" i="17"/>
  <c r="AM963" i="17"/>
  <c r="AL963" i="17"/>
  <c r="AK963" i="17"/>
  <c r="AO963" i="17"/>
  <c r="AS963" i="17"/>
  <c r="AP963" i="17"/>
  <c r="AE963" i="17"/>
  <c r="AC963" i="17"/>
  <c r="AB963" i="17"/>
  <c r="Z963" i="17"/>
  <c r="AJ963" i="17"/>
  <c r="AI963" i="17"/>
  <c r="AH963" i="17"/>
  <c r="AG963" i="17"/>
  <c r="AD963" i="17"/>
  <c r="AA963" i="17"/>
  <c r="Y963" i="17"/>
  <c r="AF963" i="17"/>
  <c r="AW699" i="17" a="1"/>
  <c r="AW699" i="17" s="1"/>
  <c r="BE699" i="17" a="1"/>
  <c r="BE699" i="17" s="1"/>
  <c r="BD699" i="17" a="1"/>
  <c r="BD699" i="17" s="1"/>
  <c r="AS128" i="17"/>
  <c r="AP128" i="17"/>
  <c r="AO128" i="17"/>
  <c r="AN128" i="17"/>
  <c r="AL128" i="17"/>
  <c r="AF128" i="17"/>
  <c r="AG128" i="17"/>
  <c r="AE128" i="17"/>
  <c r="AD128" i="17"/>
  <c r="AB128" i="17"/>
  <c r="Z128" i="17"/>
  <c r="AM128" i="17"/>
  <c r="AI128" i="17"/>
  <c r="AA128" i="17"/>
  <c r="Y128" i="17"/>
  <c r="AJ128" i="17"/>
  <c r="AH128" i="17"/>
  <c r="AC128" i="17"/>
  <c r="AK128" i="17"/>
  <c r="Z370" i="17"/>
  <c r="Y370" i="17"/>
  <c r="AS370" i="17"/>
  <c r="BB370" i="17" s="1" a="1"/>
  <c r="BB370" i="17" s="1"/>
  <c r="AF370" i="17"/>
  <c r="AE370" i="17"/>
  <c r="AD370" i="17"/>
  <c r="AB370" i="17"/>
  <c r="AA370" i="17"/>
  <c r="AJ370" i="17"/>
  <c r="AI370" i="17"/>
  <c r="AH370" i="17"/>
  <c r="AG370" i="17"/>
  <c r="AC370" i="17"/>
  <c r="AP370" i="17"/>
  <c r="AN370" i="17"/>
  <c r="AM370" i="17"/>
  <c r="AO370" i="17"/>
  <c r="AL370" i="17"/>
  <c r="AK370" i="17"/>
  <c r="AS612" i="17"/>
  <c r="AP612" i="17"/>
  <c r="AM612" i="17"/>
  <c r="AO612" i="17"/>
  <c r="AN612" i="17"/>
  <c r="AL612" i="17"/>
  <c r="AK612" i="17"/>
  <c r="AE612" i="17"/>
  <c r="Z612" i="17"/>
  <c r="Y612" i="17"/>
  <c r="AJ612" i="17"/>
  <c r="AI612" i="17"/>
  <c r="AG612" i="17"/>
  <c r="AF612" i="17"/>
  <c r="AD612" i="17"/>
  <c r="AH612" i="17"/>
  <c r="AC612" i="17"/>
  <c r="AA612" i="17"/>
  <c r="AB612" i="17"/>
  <c r="AL854" i="17"/>
  <c r="AK854" i="17"/>
  <c r="AI854" i="17"/>
  <c r="AG854" i="17"/>
  <c r="AF854" i="17"/>
  <c r="AE854" i="17"/>
  <c r="AD854" i="17"/>
  <c r="AC854" i="17"/>
  <c r="AB854" i="17"/>
  <c r="Z854" i="17"/>
  <c r="AP854" i="17"/>
  <c r="AO854" i="17"/>
  <c r="AM854" i="17"/>
  <c r="AJ854" i="17"/>
  <c r="Y854" i="17"/>
  <c r="AH854" i="17"/>
  <c r="AA854" i="17"/>
  <c r="AS854" i="17"/>
  <c r="AN854" i="17"/>
  <c r="AJ1096" i="17"/>
  <c r="AS1096" i="17"/>
  <c r="AI1096" i="17"/>
  <c r="AM1096" i="17"/>
  <c r="AP1096" i="17"/>
  <c r="AN1096" i="17"/>
  <c r="AK1096" i="17"/>
  <c r="Y1096" i="17"/>
  <c r="AG1096" i="17"/>
  <c r="AF1096" i="17"/>
  <c r="AO1096" i="17"/>
  <c r="AL1096" i="17"/>
  <c r="AE1096" i="17"/>
  <c r="AC1096" i="17"/>
  <c r="Z1096" i="17"/>
  <c r="AD1096" i="17"/>
  <c r="AB1096" i="17"/>
  <c r="AH1096" i="17"/>
  <c r="AA1096" i="17"/>
  <c r="AG299" i="17"/>
  <c r="AF299" i="17"/>
  <c r="AE299" i="17"/>
  <c r="AD299" i="17"/>
  <c r="AC299" i="17"/>
  <c r="AA299" i="17"/>
  <c r="AK299" i="17"/>
  <c r="AJ299" i="17"/>
  <c r="AH299" i="17"/>
  <c r="AB299" i="17"/>
  <c r="Z299" i="17"/>
  <c r="Y299" i="17"/>
  <c r="AS299" i="17"/>
  <c r="AZ299" i="17" s="1" a="1"/>
  <c r="AZ299" i="17" s="1"/>
  <c r="AP299" i="17"/>
  <c r="AO299" i="17"/>
  <c r="AL299" i="17"/>
  <c r="AI299" i="17"/>
  <c r="AN299" i="17"/>
  <c r="AM299" i="17"/>
  <c r="AI419" i="17"/>
  <c r="AH419" i="17"/>
  <c r="AG419" i="17"/>
  <c r="AC419" i="17"/>
  <c r="AA419" i="17"/>
  <c r="Z419" i="17"/>
  <c r="Y419" i="17"/>
  <c r="AP419" i="17"/>
  <c r="AM419" i="17"/>
  <c r="AS419" i="17"/>
  <c r="AZ419" i="17" s="1" a="1"/>
  <c r="AZ419" i="17" s="1"/>
  <c r="AO419" i="17"/>
  <c r="AN419" i="17"/>
  <c r="AJ419" i="17"/>
  <c r="AF419" i="17"/>
  <c r="AE419" i="17"/>
  <c r="AD419" i="17"/>
  <c r="AB419" i="17"/>
  <c r="AL419" i="17"/>
  <c r="AK419" i="17"/>
  <c r="AJ37" i="17"/>
  <c r="AI37" i="17"/>
  <c r="AH37" i="17"/>
  <c r="AG37" i="17"/>
  <c r="AF37" i="17"/>
  <c r="AD37" i="17"/>
  <c r="AA37" i="17"/>
  <c r="Z37" i="17"/>
  <c r="Y37" i="17"/>
  <c r="AS37" i="17"/>
  <c r="AO37" i="17"/>
  <c r="AL37" i="17"/>
  <c r="AK37" i="17"/>
  <c r="AB37" i="17"/>
  <c r="AM37" i="17"/>
  <c r="AP37" i="17"/>
  <c r="AN37" i="17"/>
  <c r="AE37" i="17"/>
  <c r="AC37" i="17"/>
  <c r="AO1121" i="17"/>
  <c r="Y1121" i="17"/>
  <c r="Z1121" i="17"/>
  <c r="AN1121" i="17"/>
  <c r="AJ1121" i="17"/>
  <c r="AS1121" i="17"/>
  <c r="AM1121" i="17"/>
  <c r="AI1121" i="17"/>
  <c r="AH1121" i="17"/>
  <c r="AG1121" i="17"/>
  <c r="AF1121" i="17"/>
  <c r="AD1121" i="17"/>
  <c r="AB1121" i="17"/>
  <c r="AP1121" i="17"/>
  <c r="AL1121" i="17"/>
  <c r="AK1121" i="17"/>
  <c r="AC1121" i="17"/>
  <c r="AA1121" i="17"/>
  <c r="AE1121" i="17"/>
  <c r="AO1099" i="17"/>
  <c r="AL1099" i="17"/>
  <c r="AK1099" i="17"/>
  <c r="AA1099" i="17"/>
  <c r="AN1099" i="17"/>
  <c r="AS1099" i="17"/>
  <c r="BC1099" i="17" s="1" a="1"/>
  <c r="BC1099" i="17" s="1"/>
  <c r="AM1099" i="17"/>
  <c r="Y1099" i="17"/>
  <c r="AH1099" i="17"/>
  <c r="AG1099" i="17"/>
  <c r="AP1099" i="17"/>
  <c r="Z1099" i="17"/>
  <c r="AF1099" i="17"/>
  <c r="AB1099" i="17"/>
  <c r="AE1099" i="17"/>
  <c r="AD1099" i="17"/>
  <c r="AJ1099" i="17"/>
  <c r="AI1099" i="17"/>
  <c r="AC1099" i="17"/>
  <c r="AS350" i="17"/>
  <c r="AP350" i="17"/>
  <c r="AO350" i="17"/>
  <c r="AM350" i="17"/>
  <c r="AL350" i="17"/>
  <c r="AJ350" i="17"/>
  <c r="AN350" i="17"/>
  <c r="AK350" i="17"/>
  <c r="AI350" i="17"/>
  <c r="AH350" i="17"/>
  <c r="AD350" i="17"/>
  <c r="AB350" i="17"/>
  <c r="AG350" i="17"/>
  <c r="AF350" i="17"/>
  <c r="AC350" i="17"/>
  <c r="AA350" i="17"/>
  <c r="Z350" i="17"/>
  <c r="Y350" i="17"/>
  <c r="AE350" i="17"/>
  <c r="AA557" i="17"/>
  <c r="Z557" i="17"/>
  <c r="Y557" i="17"/>
  <c r="AS557" i="17"/>
  <c r="AM557" i="17"/>
  <c r="AJ557" i="17"/>
  <c r="AI557" i="17"/>
  <c r="AF557" i="17"/>
  <c r="AP557" i="17"/>
  <c r="AO557" i="17"/>
  <c r="AN557" i="17"/>
  <c r="AL557" i="17"/>
  <c r="AG557" i="17"/>
  <c r="AE557" i="17"/>
  <c r="AD557" i="17"/>
  <c r="AC557" i="17"/>
  <c r="AK557" i="17"/>
  <c r="AH557" i="17"/>
  <c r="AB557" i="17"/>
  <c r="AS249" i="17"/>
  <c r="AO249" i="17"/>
  <c r="AN249" i="17"/>
  <c r="AM249" i="17"/>
  <c r="AL249" i="17"/>
  <c r="AB249" i="17"/>
  <c r="AA249" i="17"/>
  <c r="Z249" i="17"/>
  <c r="Y249" i="17"/>
  <c r="AP249" i="17"/>
  <c r="AK249" i="17"/>
  <c r="AH249" i="17"/>
  <c r="AF249" i="17"/>
  <c r="AJ249" i="17"/>
  <c r="AI249" i="17"/>
  <c r="AD249" i="17"/>
  <c r="AC249" i="17"/>
  <c r="AG249" i="17"/>
  <c r="AE249" i="17"/>
  <c r="BA859" i="17" l="1" a="1"/>
  <c r="BA859" i="17" s="1"/>
  <c r="BB296" i="17" a="1"/>
  <c r="BB296" i="17" s="1"/>
  <c r="E1172" i="17"/>
  <c r="F1172" i="17" s="1"/>
  <c r="G1172" i="17" s="1"/>
  <c r="H1172" i="17" s="1"/>
  <c r="I1172" i="17" s="1"/>
  <c r="J1172" i="17" s="1"/>
  <c r="AW859" i="17" a="1"/>
  <c r="AW859" i="17" s="1"/>
  <c r="AY859" i="17" a="1"/>
  <c r="AY859" i="17" s="1"/>
  <c r="BE1139" i="17" a="1"/>
  <c r="BE1139" i="17" s="1"/>
  <c r="BC1139" i="17" a="1"/>
  <c r="BC1139" i="17" s="1"/>
  <c r="AZ859" i="17" a="1"/>
  <c r="AZ859" i="17" s="1"/>
  <c r="BM1291" i="17" a="1"/>
  <c r="BM1291" i="17" s="1"/>
  <c r="BH1291" i="17" a="1"/>
  <c r="BH1291" i="17" s="1"/>
  <c r="E1226" i="17"/>
  <c r="F1226" i="17" s="1"/>
  <c r="G1226" i="17" s="1"/>
  <c r="H1226" i="17" s="1"/>
  <c r="I1226" i="17" s="1"/>
  <c r="J1226" i="17" s="1"/>
  <c r="K1226" i="17" s="1"/>
  <c r="L1226" i="17" s="1"/>
  <c r="M1226" i="17" s="1"/>
  <c r="BB1099" i="17" a="1"/>
  <c r="BB1099" i="17" s="1"/>
  <c r="BJ1291" i="17" a="1"/>
  <c r="BJ1291" i="17" s="1"/>
  <c r="AY296" i="17" a="1"/>
  <c r="AY296" i="17" s="1"/>
  <c r="BK1291" i="17" a="1"/>
  <c r="BK1291" i="17" s="1"/>
  <c r="BC296" i="17" a="1"/>
  <c r="BC296" i="17" s="1"/>
  <c r="BG1291" i="17" a="1"/>
  <c r="BG1291" i="17" s="1"/>
  <c r="BD296" i="17" a="1"/>
  <c r="BD296" i="17" s="1"/>
  <c r="BF1291" i="17" a="1"/>
  <c r="BF1291" i="17" s="1"/>
  <c r="AZ296" i="17" a="1"/>
  <c r="AZ296" i="17" s="1"/>
  <c r="AT1291" i="17"/>
  <c r="BA296" i="17" a="1"/>
  <c r="BA296" i="17" s="1"/>
  <c r="BB336" i="17" a="1"/>
  <c r="BB336" i="17" s="1"/>
  <c r="AX1099" i="17" a="1"/>
  <c r="AX1099" i="17" s="1"/>
  <c r="AW1099" i="17" a="1"/>
  <c r="AW1099" i="17" s="1"/>
  <c r="BA1099" i="17" a="1"/>
  <c r="BA1099" i="17" s="1"/>
  <c r="BE1099" i="17" a="1"/>
  <c r="BE1099" i="17" s="1"/>
  <c r="AV1099" i="17" a="1"/>
  <c r="AV1099" i="17" s="1"/>
  <c r="AY1099" i="17" a="1"/>
  <c r="AY1099" i="17" s="1"/>
  <c r="AZ1099" i="17" a="1"/>
  <c r="AZ1099" i="17" s="1"/>
  <c r="BC1136" i="17" a="1"/>
  <c r="BC1136" i="17" s="1"/>
  <c r="BD1099" i="17" a="1"/>
  <c r="BD1099" i="17" s="1"/>
  <c r="BA1136" i="17" a="1"/>
  <c r="BA1136" i="17" s="1"/>
  <c r="AW739" i="17" a="1"/>
  <c r="AW739" i="17" s="1"/>
  <c r="AX739" i="17" a="1"/>
  <c r="AX739" i="17" s="1"/>
  <c r="F1209" i="17"/>
  <c r="BA739" i="17" a="1"/>
  <c r="BA739" i="17" s="1"/>
  <c r="AV619" i="17" a="1"/>
  <c r="AV619" i="17" s="1"/>
  <c r="AW976" i="17" a="1"/>
  <c r="AW976" i="17" s="1"/>
  <c r="BB619" i="17" a="1"/>
  <c r="BB619" i="17" s="1"/>
  <c r="AX619" i="17" a="1"/>
  <c r="AX619" i="17" s="1"/>
  <c r="BA619" i="17" a="1"/>
  <c r="BA619" i="17" s="1"/>
  <c r="AZ1139" i="17" a="1"/>
  <c r="AZ1139" i="17" s="1"/>
  <c r="BE619" i="17" a="1"/>
  <c r="BE619" i="17" s="1"/>
  <c r="AW339" i="17" a="1"/>
  <c r="AW339" i="17" s="1"/>
  <c r="AZ976" i="17" a="1"/>
  <c r="AZ976" i="17" s="1"/>
  <c r="BC619" i="17" a="1"/>
  <c r="BC619" i="17" s="1"/>
  <c r="BD619" i="17" a="1"/>
  <c r="BD619" i="17" s="1"/>
  <c r="BD339" i="17" a="1"/>
  <c r="BD339" i="17" s="1"/>
  <c r="AY1139" i="17" a="1"/>
  <c r="AY1139" i="17" s="1"/>
  <c r="AZ1136" i="17" a="1"/>
  <c r="AZ1136" i="17" s="1"/>
  <c r="BB1136" i="17" a="1"/>
  <c r="BB1136" i="17" s="1"/>
  <c r="AY619" i="17" a="1"/>
  <c r="AY619" i="17" s="1"/>
  <c r="BB339" i="17" a="1"/>
  <c r="BB339" i="17" s="1"/>
  <c r="AV1139" i="17" a="1"/>
  <c r="AV1139" i="17" s="1"/>
  <c r="AX1136" i="17" a="1"/>
  <c r="AX1136" i="17" s="1"/>
  <c r="BA1139" i="17" a="1"/>
  <c r="BA1139" i="17" s="1"/>
  <c r="AV339" i="17" a="1"/>
  <c r="AV339" i="17" s="1"/>
  <c r="BC339" i="17" a="1"/>
  <c r="BC339" i="17" s="1"/>
  <c r="AX1139" i="17" a="1"/>
  <c r="AX1139" i="17" s="1"/>
  <c r="BE1136" i="17" a="1"/>
  <c r="BE1136" i="17" s="1"/>
  <c r="AX339" i="17" a="1"/>
  <c r="AX339" i="17" s="1"/>
  <c r="AW1139" i="17" a="1"/>
  <c r="AW1139" i="17" s="1"/>
  <c r="AW1136" i="17" a="1"/>
  <c r="AW1136" i="17" s="1"/>
  <c r="E1136" i="17" s="1"/>
  <c r="AZ619" i="17" a="1"/>
  <c r="AZ619" i="17" s="1"/>
  <c r="BE339" i="17" a="1"/>
  <c r="BE339" i="17" s="1"/>
  <c r="AV699" i="17" a="1"/>
  <c r="AV699" i="17" s="1"/>
  <c r="BB739" i="17" a="1"/>
  <c r="BB739" i="17" s="1"/>
  <c r="BA339" i="17" a="1"/>
  <c r="BA339" i="17" s="1"/>
  <c r="BE419" i="17" a="1"/>
  <c r="BE419" i="17" s="1"/>
  <c r="AY1136" i="17" a="1"/>
  <c r="AY1136" i="17" s="1"/>
  <c r="BD1139" i="17" a="1"/>
  <c r="BD1139" i="17" s="1"/>
  <c r="BB699" i="17" a="1"/>
  <c r="BB699" i="17" s="1"/>
  <c r="AY699" i="17" a="1"/>
  <c r="AY699" i="17" s="1"/>
  <c r="BD739" i="17" a="1"/>
  <c r="BD739" i="17" s="1"/>
  <c r="AY339" i="17" a="1"/>
  <c r="AY339" i="17" s="1"/>
  <c r="BA419" i="17" a="1"/>
  <c r="BA419" i="17" s="1"/>
  <c r="BD1136" i="17" a="1"/>
  <c r="BD1136" i="17" s="1"/>
  <c r="E1171" i="17"/>
  <c r="F1171" i="17" s="1"/>
  <c r="G1171" i="17" s="1"/>
  <c r="H1171" i="17" s="1"/>
  <c r="I1171" i="17" s="1"/>
  <c r="J1171" i="17" s="1"/>
  <c r="K1171" i="17" s="1"/>
  <c r="L1171" i="17" s="1"/>
  <c r="M1171" i="17" s="1"/>
  <c r="N1171" i="17" s="1"/>
  <c r="BC699" i="17" a="1"/>
  <c r="BC699" i="17" s="1"/>
  <c r="BC739" i="17" a="1"/>
  <c r="BC739" i="17" s="1"/>
  <c r="AV419" i="17" a="1"/>
  <c r="AV419" i="17" s="1"/>
  <c r="BE416" i="17" a="1"/>
  <c r="BE416" i="17" s="1"/>
  <c r="AY539" i="17" a="1"/>
  <c r="AY539" i="17" s="1"/>
  <c r="AX336" i="17" a="1"/>
  <c r="AX336" i="17" s="1"/>
  <c r="AZ939" i="17" a="1"/>
  <c r="AZ939" i="17" s="1"/>
  <c r="AV336" i="17" a="1"/>
  <c r="AV336" i="17" s="1"/>
  <c r="AW939" i="17" a="1"/>
  <c r="AW939" i="17" s="1"/>
  <c r="E939" i="17" s="1"/>
  <c r="F939" i="17" s="1"/>
  <c r="G939" i="17" s="1"/>
  <c r="H939" i="17" s="1"/>
  <c r="I939" i="17" s="1"/>
  <c r="J939" i="17" s="1"/>
  <c r="K939" i="17" s="1"/>
  <c r="L939" i="17" s="1"/>
  <c r="M939" i="17" s="1"/>
  <c r="BA939" i="17" a="1"/>
  <c r="BA939" i="17" s="1"/>
  <c r="BB939" i="17" a="1"/>
  <c r="BB939" i="17" s="1"/>
  <c r="BD939" i="17" a="1"/>
  <c r="BD939" i="17" s="1"/>
  <c r="BE939" i="17" a="1"/>
  <c r="BE939" i="17" s="1"/>
  <c r="AY416" i="17" a="1"/>
  <c r="AY416" i="17" s="1"/>
  <c r="AX939" i="17" a="1"/>
  <c r="AX939" i="17" s="1"/>
  <c r="BD379" i="17" a="1"/>
  <c r="BD379" i="17" s="1"/>
  <c r="AX99" i="17" a="1"/>
  <c r="AX99" i="17" s="1"/>
  <c r="AY939" i="17" a="1"/>
  <c r="AY939" i="17" s="1"/>
  <c r="AY99" i="17" a="1"/>
  <c r="AY99" i="17" s="1"/>
  <c r="AV939" i="17" a="1"/>
  <c r="AV939" i="17" s="1"/>
  <c r="BA99" i="17" a="1"/>
  <c r="BA99" i="17" s="1"/>
  <c r="BA299" i="17" a="1"/>
  <c r="BA299" i="17" s="1"/>
  <c r="AX699" i="17" a="1"/>
  <c r="AX699" i="17" s="1"/>
  <c r="AZ99" i="17" a="1"/>
  <c r="AZ99" i="17" s="1"/>
  <c r="BA699" i="17" a="1"/>
  <c r="BA699" i="17" s="1"/>
  <c r="BC99" i="17" a="1"/>
  <c r="BC99" i="17" s="1"/>
  <c r="AZ696" i="17" a="1"/>
  <c r="AZ696" i="17" s="1"/>
  <c r="BD696" i="17" a="1"/>
  <c r="BD696" i="17" s="1"/>
  <c r="AW99" i="17" a="1"/>
  <c r="AW99" i="17" s="1"/>
  <c r="E99" i="17" s="1"/>
  <c r="BE499" i="17" a="1"/>
  <c r="BE499" i="17" s="1"/>
  <c r="AY739" i="17" a="1"/>
  <c r="AY739" i="17" s="1"/>
  <c r="BE696" i="17" a="1"/>
  <c r="BE696" i="17" s="1"/>
  <c r="BB419" i="17" a="1"/>
  <c r="BB419" i="17" s="1"/>
  <c r="AW696" i="17" a="1"/>
  <c r="AW696" i="17" s="1"/>
  <c r="BL1317" i="17" a="1"/>
  <c r="BL1317" i="17" s="1"/>
  <c r="AW779" i="17" a="1"/>
  <c r="AW779" i="17" s="1"/>
  <c r="BA379" i="17" a="1"/>
  <c r="BA379" i="17" s="1"/>
  <c r="AV616" i="17" a="1"/>
  <c r="AV616" i="17" s="1"/>
  <c r="BC419" i="17" a="1"/>
  <c r="BC419" i="17" s="1"/>
  <c r="AX779" i="17" a="1"/>
  <c r="AX779" i="17" s="1"/>
  <c r="BE379" i="17" a="1"/>
  <c r="BE379" i="17" s="1"/>
  <c r="AX616" i="17" a="1"/>
  <c r="AX616" i="17" s="1"/>
  <c r="BC416" i="17" a="1"/>
  <c r="BC416" i="17" s="1"/>
  <c r="AV976" i="17" a="1"/>
  <c r="AV976" i="17" s="1"/>
  <c r="E1309" i="17"/>
  <c r="F1309" i="17" s="1"/>
  <c r="G1309" i="17" s="1"/>
  <c r="H1309" i="17" s="1"/>
  <c r="I1309" i="17" s="1"/>
  <c r="J1309" i="17" s="1"/>
  <c r="K1309" i="17" s="1"/>
  <c r="L1309" i="17" s="1"/>
  <c r="M1309" i="17" s="1"/>
  <c r="E1302" i="17"/>
  <c r="F1302" i="17" s="1"/>
  <c r="G1302" i="17" s="1"/>
  <c r="H1302" i="17" s="1"/>
  <c r="I1302" i="17" s="1"/>
  <c r="J1302" i="17" s="1"/>
  <c r="K1302" i="17" s="1"/>
  <c r="L1302" i="17" s="1"/>
  <c r="M1302" i="17" s="1"/>
  <c r="BD419" i="17" a="1"/>
  <c r="BD419" i="17" s="1"/>
  <c r="BB379" i="17" a="1"/>
  <c r="BB379" i="17" s="1"/>
  <c r="AZ616" i="17" a="1"/>
  <c r="AZ616" i="17" s="1"/>
  <c r="BD416" i="17" a="1"/>
  <c r="BD416" i="17" s="1"/>
  <c r="BC379" i="17" a="1"/>
  <c r="BC379" i="17" s="1"/>
  <c r="AW616" i="17" a="1"/>
  <c r="AW616" i="17" s="1"/>
  <c r="E616" i="17" s="1"/>
  <c r="BA416" i="17" a="1"/>
  <c r="BA416" i="17" s="1"/>
  <c r="AZ739" i="17" a="1"/>
  <c r="AZ739" i="17" s="1"/>
  <c r="AW419" i="17" a="1"/>
  <c r="AW419" i="17" s="1"/>
  <c r="E419" i="17" s="1"/>
  <c r="BD859" i="17" a="1"/>
  <c r="BD859" i="17" s="1"/>
  <c r="BE539" i="17" a="1"/>
  <c r="BE539" i="17" s="1"/>
  <c r="BD616" i="17" a="1"/>
  <c r="BD616" i="17" s="1"/>
  <c r="AZ416" i="17" a="1"/>
  <c r="AZ416" i="17" s="1"/>
  <c r="BC336" i="17" a="1"/>
  <c r="BC336" i="17" s="1"/>
  <c r="AW539" i="17" a="1"/>
  <c r="AW539" i="17" s="1"/>
  <c r="AY419" i="17" a="1"/>
  <c r="AY419" i="17" s="1"/>
  <c r="AV859" i="17" a="1"/>
  <c r="AV859" i="17" s="1"/>
  <c r="AV539" i="17" a="1"/>
  <c r="AV539" i="17" s="1"/>
  <c r="AY696" i="17" a="1"/>
  <c r="AY696" i="17" s="1"/>
  <c r="BE616" i="17" a="1"/>
  <c r="BE616" i="17" s="1"/>
  <c r="BB416" i="17" a="1"/>
  <c r="BB416" i="17" s="1"/>
  <c r="AZ336" i="17" a="1"/>
  <c r="AZ336" i="17" s="1"/>
  <c r="BC616" i="17" a="1"/>
  <c r="BC616" i="17" s="1"/>
  <c r="AX419" i="17" a="1"/>
  <c r="AX419" i="17" s="1"/>
  <c r="AX859" i="17" a="1"/>
  <c r="AX859" i="17" s="1"/>
  <c r="AX539" i="17" a="1"/>
  <c r="AX539" i="17" s="1"/>
  <c r="AX696" i="17" a="1"/>
  <c r="AX696" i="17" s="1"/>
  <c r="AY616" i="17" a="1"/>
  <c r="AY616" i="17" s="1"/>
  <c r="AV416" i="17" a="1"/>
  <c r="AV416" i="17" s="1"/>
  <c r="BB299" i="17" a="1"/>
  <c r="BB299" i="17" s="1"/>
  <c r="BD336" i="17" a="1"/>
  <c r="BD336" i="17" s="1"/>
  <c r="BE859" i="17" a="1"/>
  <c r="BE859" i="17" s="1"/>
  <c r="AZ539" i="17" a="1"/>
  <c r="AZ539" i="17" s="1"/>
  <c r="BC696" i="17" a="1"/>
  <c r="BC696" i="17" s="1"/>
  <c r="BA616" i="17" a="1"/>
  <c r="BA616" i="17" s="1"/>
  <c r="AW416" i="17" a="1"/>
  <c r="AW416" i="17" s="1"/>
  <c r="AV299" i="17" a="1"/>
  <c r="AV299" i="17" s="1"/>
  <c r="BE336" i="17" a="1"/>
  <c r="BE336" i="17" s="1"/>
  <c r="BA539" i="17" a="1"/>
  <c r="BA539" i="17" s="1"/>
  <c r="BB696" i="17" a="1"/>
  <c r="BB696" i="17" s="1"/>
  <c r="BC299" i="17" a="1"/>
  <c r="BC299" i="17" s="1"/>
  <c r="BA336" i="17" a="1"/>
  <c r="BA336" i="17" s="1"/>
  <c r="BC539" i="17" a="1"/>
  <c r="BC539" i="17" s="1"/>
  <c r="BD536" i="17" a="1"/>
  <c r="BD536" i="17" s="1"/>
  <c r="BE299" i="17" a="1"/>
  <c r="BE299" i="17" s="1"/>
  <c r="BD299" i="17" a="1"/>
  <c r="BD299" i="17" s="1"/>
  <c r="BD539" i="17" a="1"/>
  <c r="BD539" i="17" s="1"/>
  <c r="BA696" i="17" a="1"/>
  <c r="BA696" i="17" s="1"/>
  <c r="BC536" i="17" a="1"/>
  <c r="BC536" i="17" s="1"/>
  <c r="AW299" i="17" a="1"/>
  <c r="AW299" i="17" s="1"/>
  <c r="E299" i="17" s="1"/>
  <c r="AY336" i="17" a="1"/>
  <c r="AY336" i="17" s="1"/>
  <c r="AY779" i="17" a="1"/>
  <c r="AY779" i="17" s="1"/>
  <c r="AV536" i="17" a="1"/>
  <c r="AV536" i="17" s="1"/>
  <c r="AX299" i="17" a="1"/>
  <c r="AX299" i="17" s="1"/>
  <c r="AY976" i="17" a="1"/>
  <c r="AY976" i="17" s="1"/>
  <c r="BA779" i="17" a="1"/>
  <c r="BA779" i="17" s="1"/>
  <c r="AW536" i="17" a="1"/>
  <c r="AW536" i="17" s="1"/>
  <c r="AY299" i="17" a="1"/>
  <c r="AY299" i="17" s="1"/>
  <c r="E1183" i="17"/>
  <c r="F1183" i="17" s="1"/>
  <c r="G1183" i="17" s="1"/>
  <c r="H1183" i="17" s="1"/>
  <c r="I1183" i="17" s="1"/>
  <c r="J1183" i="17" s="1"/>
  <c r="K1183" i="17" s="1"/>
  <c r="L1183" i="17" s="1"/>
  <c r="M1183" i="17" s="1"/>
  <c r="AX499" i="17" a="1"/>
  <c r="AX499" i="17" s="1"/>
  <c r="BB99" i="17" a="1"/>
  <c r="BB99" i="17" s="1"/>
  <c r="BB779" i="17" a="1"/>
  <c r="BB779" i="17" s="1"/>
  <c r="BE536" i="17" a="1"/>
  <c r="BE536" i="17" s="1"/>
  <c r="BE296" i="17" a="1"/>
  <c r="BE296" i="17" s="1"/>
  <c r="BA976" i="17" a="1"/>
  <c r="BA976" i="17" s="1"/>
  <c r="AX536" i="17" a="1"/>
  <c r="AX536" i="17" s="1"/>
  <c r="AY379" i="17" a="1"/>
  <c r="AY379" i="17" s="1"/>
  <c r="BC976" i="17" a="1"/>
  <c r="BC976" i="17" s="1"/>
  <c r="BC779" i="17" a="1"/>
  <c r="BC779" i="17" s="1"/>
  <c r="F1201" i="17"/>
  <c r="G1201" i="17" s="1"/>
  <c r="H1201" i="17" s="1"/>
  <c r="I1201" i="17" s="1"/>
  <c r="J1201" i="17" s="1"/>
  <c r="K1201" i="17" s="1"/>
  <c r="L1201" i="17" s="1"/>
  <c r="M1201" i="17" s="1"/>
  <c r="AT1308" i="17"/>
  <c r="BD99" i="17" a="1"/>
  <c r="BD99" i="17" s="1"/>
  <c r="BD779" i="17" a="1"/>
  <c r="BD779" i="17" s="1"/>
  <c r="BB536" i="17" a="1"/>
  <c r="BB536" i="17" s="1"/>
  <c r="AV379" i="17" a="1"/>
  <c r="AV379" i="17" s="1"/>
  <c r="AX296" i="17" a="1"/>
  <c r="AX296" i="17" s="1"/>
  <c r="BB976" i="17" a="1"/>
  <c r="BB976" i="17" s="1"/>
  <c r="BM1308" i="17" a="1"/>
  <c r="BM1308" i="17" s="1"/>
  <c r="BE99" i="17" a="1"/>
  <c r="BE99" i="17" s="1"/>
  <c r="BE779" i="17" a="1"/>
  <c r="BE779" i="17" s="1"/>
  <c r="AY536" i="17" a="1"/>
  <c r="AY536" i="17" s="1"/>
  <c r="AX379" i="17" a="1"/>
  <c r="AX379" i="17" s="1"/>
  <c r="AV296" i="17" a="1"/>
  <c r="AV296" i="17" s="1"/>
  <c r="BD976" i="17" a="1"/>
  <c r="BD976" i="17" s="1"/>
  <c r="AZ779" i="17" a="1"/>
  <c r="AZ779" i="17" s="1"/>
  <c r="BK1222" i="17" a="1"/>
  <c r="BK1222" i="17" s="1"/>
  <c r="AZ536" i="17" a="1"/>
  <c r="AZ536" i="17" s="1"/>
  <c r="AW379" i="17" a="1"/>
  <c r="AW379" i="17" s="1"/>
  <c r="E379" i="17" s="1"/>
  <c r="BE976" i="17" a="1"/>
  <c r="BE976" i="17" s="1"/>
  <c r="E1182" i="17"/>
  <c r="F1182" i="17" s="1"/>
  <c r="G1182" i="17" s="1"/>
  <c r="H1182" i="17" s="1"/>
  <c r="I1182" i="17" s="1"/>
  <c r="J1182" i="17" s="1"/>
  <c r="K1182" i="17" s="1"/>
  <c r="L1182" i="17" s="1"/>
  <c r="M1182" i="17" s="1"/>
  <c r="AT1182" i="17"/>
  <c r="BJ1246" i="17" a="1"/>
  <c r="BJ1246" i="17" s="1"/>
  <c r="BM1182" i="17" a="1"/>
  <c r="BM1182" i="17" s="1"/>
  <c r="AT1246" i="17"/>
  <c r="BJ1182" i="17" a="1"/>
  <c r="BJ1182" i="17" s="1"/>
  <c r="BH1182" i="17" a="1"/>
  <c r="BH1182" i="17" s="1"/>
  <c r="BL1201" i="17" a="1"/>
  <c r="BL1201" i="17" s="1"/>
  <c r="E1198" i="17"/>
  <c r="F1198" i="17" s="1"/>
  <c r="G1198" i="17" s="1"/>
  <c r="H1198" i="17" s="1"/>
  <c r="I1198" i="17" s="1"/>
  <c r="J1198" i="17" s="1"/>
  <c r="K1198" i="17" s="1"/>
  <c r="L1198" i="17" s="1"/>
  <c r="M1198" i="17" s="1"/>
  <c r="BI1201" i="17" a="1"/>
  <c r="BI1201" i="17" s="1"/>
  <c r="BK1201" i="17" a="1"/>
  <c r="BK1201" i="17" s="1"/>
  <c r="BF1201" i="17" a="1"/>
  <c r="BF1201" i="17" s="1"/>
  <c r="BJ1201" i="17" a="1"/>
  <c r="BJ1201" i="17" s="1"/>
  <c r="BK1182" i="17" a="1"/>
  <c r="BK1182" i="17" s="1"/>
  <c r="BM1201" i="17" a="1"/>
  <c r="BM1201" i="17" s="1"/>
  <c r="BG1201" i="17" a="1"/>
  <c r="BG1201" i="17" s="1"/>
  <c r="BM1172" i="17" a="1"/>
  <c r="BM1172" i="17" s="1"/>
  <c r="BL1172" i="17" a="1"/>
  <c r="BL1172" i="17" s="1"/>
  <c r="AT1172" i="17"/>
  <c r="E1207" i="17"/>
  <c r="F1207" i="17" s="1"/>
  <c r="G1207" i="17" s="1"/>
  <c r="H1207" i="17" s="1"/>
  <c r="I1207" i="17" s="1"/>
  <c r="J1207" i="17" s="1"/>
  <c r="K1207" i="17" s="1"/>
  <c r="L1207" i="17" s="1"/>
  <c r="M1207" i="17" s="1"/>
  <c r="BK1172" i="17" a="1"/>
  <c r="BK1172" i="17" s="1"/>
  <c r="BF1172" i="17" a="1"/>
  <c r="BF1172" i="17" s="1"/>
  <c r="BG1172" i="17" a="1"/>
  <c r="BG1172" i="17" s="1"/>
  <c r="BH1172" i="17" a="1"/>
  <c r="BH1172" i="17" s="1"/>
  <c r="BI1172" i="17" a="1"/>
  <c r="BI1172" i="17" s="1"/>
  <c r="BF1182" i="17" a="1"/>
  <c r="BF1182" i="17" s="1"/>
  <c r="BM1246" i="17" a="1"/>
  <c r="BM1246" i="17" s="1"/>
  <c r="BG1182" i="17" a="1"/>
  <c r="BG1182" i="17" s="1"/>
  <c r="E1231" i="17"/>
  <c r="F1231" i="17" s="1"/>
  <c r="G1231" i="17" s="1"/>
  <c r="H1231" i="17" s="1"/>
  <c r="I1231" i="17" s="1"/>
  <c r="J1231" i="17" s="1"/>
  <c r="K1231" i="17" s="1"/>
  <c r="L1231" i="17" s="1"/>
  <c r="M1231" i="17" s="1"/>
  <c r="BH1221" i="17" a="1"/>
  <c r="BH1221" i="17" s="1"/>
  <c r="BJ1221" i="17" a="1"/>
  <c r="BJ1221" i="17" s="1"/>
  <c r="E1199" i="17"/>
  <c r="BM1221" i="17" a="1"/>
  <c r="BM1221" i="17" s="1"/>
  <c r="BK1221" i="17" a="1"/>
  <c r="BK1221" i="17" s="1"/>
  <c r="BI1221" i="17" a="1"/>
  <c r="BI1221" i="17" s="1"/>
  <c r="BL1221" i="17" a="1"/>
  <c r="BL1221" i="17" s="1"/>
  <c r="BG1315" i="17" a="1"/>
  <c r="BG1315" i="17" s="1"/>
  <c r="BG1221" i="17" a="1"/>
  <c r="BG1221" i="17" s="1"/>
  <c r="BF1221" i="17" a="1"/>
  <c r="BF1221" i="17" s="1"/>
  <c r="E1315" i="17"/>
  <c r="F1315" i="17" s="1"/>
  <c r="G1315" i="17" s="1"/>
  <c r="H1315" i="17" s="1"/>
  <c r="I1315" i="17" s="1"/>
  <c r="J1315" i="17" s="1"/>
  <c r="K1315" i="17" s="1"/>
  <c r="L1315" i="17" s="1"/>
  <c r="M1315" i="17" s="1"/>
  <c r="BM1171" i="17" a="1"/>
  <c r="BM1171" i="17" s="1"/>
  <c r="BK1171" i="17" a="1"/>
  <c r="BK1171" i="17" s="1"/>
  <c r="BJ1323" i="17" a="1"/>
  <c r="BJ1323" i="17" s="1"/>
  <c r="BH1168" i="17" a="1"/>
  <c r="BH1168" i="17" s="1"/>
  <c r="E1306" i="17"/>
  <c r="F1306" i="17" s="1"/>
  <c r="G1306" i="17" s="1"/>
  <c r="H1306" i="17" s="1"/>
  <c r="I1306" i="17" s="1"/>
  <c r="J1306" i="17" s="1"/>
  <c r="K1306" i="17" s="1"/>
  <c r="L1306" i="17" s="1"/>
  <c r="M1306" i="17" s="1"/>
  <c r="BL1168" i="17" a="1"/>
  <c r="BL1168" i="17" s="1"/>
  <c r="BJ1168" i="17" a="1"/>
  <c r="BJ1168" i="17" s="1"/>
  <c r="BI1291" i="17" a="1"/>
  <c r="BI1291" i="17" s="1"/>
  <c r="E1166" i="17"/>
  <c r="F1166" i="17" s="1"/>
  <c r="G1166" i="17" s="1"/>
  <c r="H1166" i="17" s="1"/>
  <c r="I1166" i="17" s="1"/>
  <c r="J1166" i="17" s="1"/>
  <c r="K1166" i="17" s="1"/>
  <c r="L1166" i="17" s="1"/>
  <c r="M1166" i="17" s="1"/>
  <c r="BF1168" i="17" a="1"/>
  <c r="BF1168" i="17" s="1"/>
  <c r="F1221" i="17"/>
  <c r="G1221" i="17" s="1"/>
  <c r="H1221" i="17" s="1"/>
  <c r="I1221" i="17" s="1"/>
  <c r="J1221" i="17" s="1"/>
  <c r="K1221" i="17" s="1"/>
  <c r="L1221" i="17" s="1"/>
  <c r="M1221" i="17" s="1"/>
  <c r="BH1317" i="17" a="1"/>
  <c r="BH1317" i="17" s="1"/>
  <c r="BK1317" i="17" a="1"/>
  <c r="BK1317" i="17" s="1"/>
  <c r="BM1317" i="17" a="1"/>
  <c r="BM1317" i="17" s="1"/>
  <c r="AT1317" i="17"/>
  <c r="BI1317" i="17" a="1"/>
  <c r="BI1317" i="17" s="1"/>
  <c r="BG1317" i="17" a="1"/>
  <c r="BG1317" i="17" s="1"/>
  <c r="E1286" i="17"/>
  <c r="F1286" i="17" s="1"/>
  <c r="G1286" i="17" s="1"/>
  <c r="H1286" i="17" s="1"/>
  <c r="I1286" i="17" s="1"/>
  <c r="J1286" i="17" s="1"/>
  <c r="K1286" i="17" s="1"/>
  <c r="L1286" i="17" s="1"/>
  <c r="M1286" i="17" s="1"/>
  <c r="BL1323" i="17" a="1"/>
  <c r="BL1323" i="17" s="1"/>
  <c r="BM1315" i="17" a="1"/>
  <c r="BM1315" i="17" s="1"/>
  <c r="BJ1315" i="17" a="1"/>
  <c r="BJ1315" i="17" s="1"/>
  <c r="BI1216" i="17" a="1"/>
  <c r="BI1216" i="17" s="1"/>
  <c r="E1251" i="17"/>
  <c r="F1251" i="17" s="1"/>
  <c r="G1251" i="17" s="1"/>
  <c r="H1251" i="17" s="1"/>
  <c r="I1251" i="17" s="1"/>
  <c r="J1251" i="17" s="1"/>
  <c r="K1251" i="17" s="1"/>
  <c r="L1251" i="17" s="1"/>
  <c r="M1251" i="17" s="1"/>
  <c r="AT1315" i="17"/>
  <c r="BF1216" i="17" a="1"/>
  <c r="BF1216" i="17" s="1"/>
  <c r="BF1309" i="17" a="1"/>
  <c r="BF1309" i="17" s="1"/>
  <c r="BL1315" i="17" a="1"/>
  <c r="BL1315" i="17" s="1"/>
  <c r="BH1309" i="17" a="1"/>
  <c r="BH1309" i="17" s="1"/>
  <c r="AT1309" i="17"/>
  <c r="BL1309" i="17" a="1"/>
  <c r="BL1309" i="17" s="1"/>
  <c r="E1300" i="17"/>
  <c r="F1300" i="17" s="1"/>
  <c r="G1300" i="17" s="1"/>
  <c r="H1300" i="17" s="1"/>
  <c r="I1300" i="17" s="1"/>
  <c r="J1300" i="17" s="1"/>
  <c r="K1300" i="17" s="1"/>
  <c r="L1300" i="17" s="1"/>
  <c r="M1300" i="17" s="1"/>
  <c r="E1281" i="17"/>
  <c r="F1281" i="17" s="1"/>
  <c r="G1281" i="17" s="1"/>
  <c r="H1281" i="17" s="1"/>
  <c r="I1281" i="17" s="1"/>
  <c r="J1281" i="17" s="1"/>
  <c r="K1281" i="17" s="1"/>
  <c r="L1281" i="17" s="1"/>
  <c r="M1281" i="17" s="1"/>
  <c r="BK1315" i="17" a="1"/>
  <c r="BK1315" i="17" s="1"/>
  <c r="AT1216" i="17"/>
  <c r="BJ1309" i="17" a="1"/>
  <c r="BJ1309" i="17" s="1"/>
  <c r="E1233" i="17"/>
  <c r="F1233" i="17" s="1"/>
  <c r="G1233" i="17" s="1"/>
  <c r="H1233" i="17" s="1"/>
  <c r="I1233" i="17" s="1"/>
  <c r="J1233" i="17" s="1"/>
  <c r="K1233" i="17" s="1"/>
  <c r="L1233" i="17" s="1"/>
  <c r="M1233" i="17" s="1"/>
  <c r="BK1286" i="17" a="1"/>
  <c r="BK1286" i="17" s="1"/>
  <c r="BG1286" i="17" a="1"/>
  <c r="BG1286" i="17" s="1"/>
  <c r="BK1309" i="17" a="1"/>
  <c r="BK1309" i="17" s="1"/>
  <c r="BH1286" i="17" a="1"/>
  <c r="BH1286" i="17" s="1"/>
  <c r="BH1323" i="17" a="1"/>
  <c r="BH1323" i="17" s="1"/>
  <c r="E1246" i="17"/>
  <c r="F1246" i="17" s="1"/>
  <c r="G1246" i="17" s="1"/>
  <c r="H1246" i="17" s="1"/>
  <c r="I1246" i="17" s="1"/>
  <c r="J1246" i="17" s="1"/>
  <c r="K1246" i="17" s="1"/>
  <c r="L1246" i="17" s="1"/>
  <c r="M1246" i="17" s="1"/>
  <c r="E1241" i="17"/>
  <c r="F1241" i="17" s="1"/>
  <c r="G1241" i="17" s="1"/>
  <c r="H1241" i="17" s="1"/>
  <c r="I1241" i="17" s="1"/>
  <c r="J1241" i="17" s="1"/>
  <c r="K1241" i="17" s="1"/>
  <c r="L1241" i="17" s="1"/>
  <c r="M1241" i="17" s="1"/>
  <c r="BM1309" i="17" a="1"/>
  <c r="BM1309" i="17" s="1"/>
  <c r="BI1286" i="17" a="1"/>
  <c r="BI1286" i="17" s="1"/>
  <c r="BI1323" i="17" a="1"/>
  <c r="BI1323" i="17" s="1"/>
  <c r="BH1216" i="17" a="1"/>
  <c r="BH1216" i="17" s="1"/>
  <c r="BG1309" i="17" a="1"/>
  <c r="BG1309" i="17" s="1"/>
  <c r="AT1286" i="17"/>
  <c r="BJ1286" i="17" a="1"/>
  <c r="BJ1286" i="17" s="1"/>
  <c r="BK1323" i="17" a="1"/>
  <c r="BK1323" i="17" s="1"/>
  <c r="BJ1216" i="17" a="1"/>
  <c r="BJ1216" i="17" s="1"/>
  <c r="E1168" i="17"/>
  <c r="F1168" i="17" s="1"/>
  <c r="G1168" i="17" s="1"/>
  <c r="H1168" i="17" s="1"/>
  <c r="I1168" i="17" s="1"/>
  <c r="J1168" i="17" s="1"/>
  <c r="K1168" i="17" s="1"/>
  <c r="L1168" i="17" s="1"/>
  <c r="M1168" i="17" s="1"/>
  <c r="BM1286" i="17" a="1"/>
  <c r="BM1286" i="17" s="1"/>
  <c r="BM1323" i="17" a="1"/>
  <c r="BM1323" i="17" s="1"/>
  <c r="BK1216" i="17" a="1"/>
  <c r="BK1216" i="17" s="1"/>
  <c r="BF1315" i="17" a="1"/>
  <c r="BF1315" i="17" s="1"/>
  <c r="BG1323" i="17" a="1"/>
  <c r="BG1323" i="17" s="1"/>
  <c r="BF1286" i="17" a="1"/>
  <c r="BF1286" i="17" s="1"/>
  <c r="AT1323" i="17"/>
  <c r="BG1216" i="17" a="1"/>
  <c r="BG1216" i="17" s="1"/>
  <c r="BL1216" i="17" a="1"/>
  <c r="BL1216" i="17" s="1"/>
  <c r="BI1315" i="17" a="1"/>
  <c r="BI1315" i="17" s="1"/>
  <c r="E1223" i="17"/>
  <c r="F1223" i="17" s="1"/>
  <c r="G1223" i="17" s="1"/>
  <c r="H1223" i="17" s="1"/>
  <c r="I1223" i="17" s="1"/>
  <c r="J1223" i="17" s="1"/>
  <c r="K1223" i="17" s="1"/>
  <c r="L1223" i="17" s="1"/>
  <c r="M1223" i="17" s="1"/>
  <c r="E1254" i="17"/>
  <c r="F1254" i="17" s="1"/>
  <c r="G1254" i="17" s="1"/>
  <c r="H1254" i="17" s="1"/>
  <c r="I1254" i="17" s="1"/>
  <c r="J1254" i="17" s="1"/>
  <c r="K1254" i="17" s="1"/>
  <c r="L1254" i="17" s="1"/>
  <c r="M1254" i="17" s="1"/>
  <c r="E1216" i="17"/>
  <c r="F1216" i="17" s="1"/>
  <c r="G1216" i="17" s="1"/>
  <c r="H1216" i="17" s="1"/>
  <c r="I1216" i="17" s="1"/>
  <c r="J1216" i="17" s="1"/>
  <c r="K1216" i="17" s="1"/>
  <c r="L1216" i="17" s="1"/>
  <c r="M1216" i="17" s="1"/>
  <c r="BG1171" i="17" a="1"/>
  <c r="BG1171" i="17" s="1"/>
  <c r="BI1171" i="17" a="1"/>
  <c r="BI1171" i="17" s="1"/>
  <c r="AT1171" i="17"/>
  <c r="BJ1171" i="17" a="1"/>
  <c r="BJ1171" i="17" s="1"/>
  <c r="BL1171" i="17" a="1"/>
  <c r="BL1171" i="17" s="1"/>
  <c r="BH1171" i="17" a="1"/>
  <c r="BH1171" i="17" s="1"/>
  <c r="E1270" i="17"/>
  <c r="F1270" i="17" s="1"/>
  <c r="G1270" i="17" s="1"/>
  <c r="H1270" i="17" s="1"/>
  <c r="I1270" i="17" s="1"/>
  <c r="J1270" i="17" s="1"/>
  <c r="K1270" i="17" s="1"/>
  <c r="L1270" i="17" s="1"/>
  <c r="M1270" i="17" s="1"/>
  <c r="E1261" i="17"/>
  <c r="F1261" i="17" s="1"/>
  <c r="G1261" i="17" s="1"/>
  <c r="H1261" i="17" s="1"/>
  <c r="I1261" i="17" s="1"/>
  <c r="J1261" i="17" s="1"/>
  <c r="K1261" i="17" s="1"/>
  <c r="L1261" i="17" s="1"/>
  <c r="M1261" i="17" s="1"/>
  <c r="E1297" i="17"/>
  <c r="F1297" i="17" s="1"/>
  <c r="G1297" i="17" s="1"/>
  <c r="H1297" i="17" s="1"/>
  <c r="I1297" i="17" s="1"/>
  <c r="J1297" i="17" s="1"/>
  <c r="K1297" i="17" s="1"/>
  <c r="L1297" i="17" s="1"/>
  <c r="M1297" i="17" s="1"/>
  <c r="E1224" i="17"/>
  <c r="F1224" i="17" s="1"/>
  <c r="G1224" i="17" s="1"/>
  <c r="H1224" i="17" s="1"/>
  <c r="I1224" i="17" s="1"/>
  <c r="J1224" i="17" s="1"/>
  <c r="K1224" i="17" s="1"/>
  <c r="L1224" i="17" s="1"/>
  <c r="M1224" i="17" s="1"/>
  <c r="E1234" i="17"/>
  <c r="F1234" i="17" s="1"/>
  <c r="G1234" i="17" s="1"/>
  <c r="H1234" i="17" s="1"/>
  <c r="I1234" i="17" s="1"/>
  <c r="J1234" i="17" s="1"/>
  <c r="K1234" i="17" s="1"/>
  <c r="L1234" i="17" s="1"/>
  <c r="M1234" i="17" s="1"/>
  <c r="BC277" i="17" a="1"/>
  <c r="BC277" i="17" s="1"/>
  <c r="BK1302" i="17" a="1"/>
  <c r="BK1302" i="17" s="1"/>
  <c r="BJ1302" i="17" a="1"/>
  <c r="BJ1302" i="17" s="1"/>
  <c r="BL1302" i="17" a="1"/>
  <c r="BL1302" i="17" s="1"/>
  <c r="BF1302" i="17" a="1"/>
  <c r="BF1302" i="17" s="1"/>
  <c r="BG1302" i="17" a="1"/>
  <c r="BG1302" i="17" s="1"/>
  <c r="AT1302" i="17"/>
  <c r="BH1302" i="17" a="1"/>
  <c r="BH1302" i="17" s="1"/>
  <c r="E1212" i="17"/>
  <c r="F1212" i="17" s="1"/>
  <c r="G1212" i="17" s="1"/>
  <c r="H1212" i="17" s="1"/>
  <c r="I1212" i="17" s="1"/>
  <c r="J1212" i="17" s="1"/>
  <c r="K1212" i="17" s="1"/>
  <c r="L1212" i="17" s="1"/>
  <c r="M1212" i="17" s="1"/>
  <c r="E1167" i="17"/>
  <c r="F1167" i="17" s="1"/>
  <c r="G1167" i="17" s="1"/>
  <c r="H1167" i="17" s="1"/>
  <c r="I1167" i="17" s="1"/>
  <c r="J1167" i="17" s="1"/>
  <c r="K1167" i="17" s="1"/>
  <c r="L1167" i="17" s="1"/>
  <c r="M1167" i="17" s="1"/>
  <c r="E1308" i="17"/>
  <c r="F1308" i="17" s="1"/>
  <c r="G1308" i="17" s="1"/>
  <c r="H1308" i="17" s="1"/>
  <c r="I1308" i="17" s="1"/>
  <c r="J1308" i="17" s="1"/>
  <c r="K1308" i="17" s="1"/>
  <c r="L1308" i="17" s="1"/>
  <c r="M1308" i="17" s="1"/>
  <c r="E1228" i="17"/>
  <c r="F1228" i="17" s="1"/>
  <c r="G1228" i="17" s="1"/>
  <c r="H1228" i="17" s="1"/>
  <c r="I1228" i="17" s="1"/>
  <c r="J1228" i="17" s="1"/>
  <c r="K1228" i="17" s="1"/>
  <c r="L1228" i="17" s="1"/>
  <c r="M1228" i="17" s="1"/>
  <c r="F1317" i="17"/>
  <c r="G1317" i="17" s="1"/>
  <c r="H1317" i="17" s="1"/>
  <c r="I1317" i="17" s="1"/>
  <c r="J1317" i="17" s="1"/>
  <c r="K1317" i="17" s="1"/>
  <c r="L1317" i="17" s="1"/>
  <c r="M1317" i="17" s="1"/>
  <c r="N1317" i="17" s="1"/>
  <c r="BK1164" i="17" a="1"/>
  <c r="BK1164" i="17" s="1"/>
  <c r="BJ1222" i="17" a="1"/>
  <c r="BJ1222" i="17" s="1"/>
  <c r="E1291" i="17"/>
  <c r="F1291" i="17" s="1"/>
  <c r="G1291" i="17" s="1"/>
  <c r="H1291" i="17" s="1"/>
  <c r="I1291" i="17" s="1"/>
  <c r="J1291" i="17" s="1"/>
  <c r="K1291" i="17" s="1"/>
  <c r="L1291" i="17" s="1"/>
  <c r="M1291" i="17" s="1"/>
  <c r="N1291" i="17" s="1"/>
  <c r="O1291" i="17" s="1"/>
  <c r="P1291" i="17" s="1"/>
  <c r="BF1246" i="17" a="1"/>
  <c r="BF1246" i="17" s="1"/>
  <c r="BG1313" i="17" a="1"/>
  <c r="BG1313" i="17" s="1"/>
  <c r="E1217" i="17"/>
  <c r="F1217" i="17" s="1"/>
  <c r="G1217" i="17" s="1"/>
  <c r="H1217" i="17" s="1"/>
  <c r="I1217" i="17" s="1"/>
  <c r="J1217" i="17" s="1"/>
  <c r="K1217" i="17" s="1"/>
  <c r="L1217" i="17" s="1"/>
  <c r="M1217" i="17" s="1"/>
  <c r="E1220" i="17"/>
  <c r="F1220" i="17" s="1"/>
  <c r="G1220" i="17" s="1"/>
  <c r="H1220" i="17" s="1"/>
  <c r="I1220" i="17" s="1"/>
  <c r="J1220" i="17" s="1"/>
  <c r="K1220" i="17" s="1"/>
  <c r="L1220" i="17" s="1"/>
  <c r="M1220" i="17" s="1"/>
  <c r="BL1183" i="17" a="1"/>
  <c r="BL1183" i="17" s="1"/>
  <c r="BF1178" i="17" a="1"/>
  <c r="BF1178" i="17" s="1"/>
  <c r="BK1178" i="17" a="1"/>
  <c r="BK1178" i="17" s="1"/>
  <c r="AT1178" i="17"/>
  <c r="BJ1249" i="17" a="1"/>
  <c r="BJ1249" i="17" s="1"/>
  <c r="BK1249" i="17" a="1"/>
  <c r="BK1249" i="17" s="1"/>
  <c r="BM1249" i="17" a="1"/>
  <c r="BM1249" i="17" s="1"/>
  <c r="E1189" i="17"/>
  <c r="F1189" i="17" s="1"/>
  <c r="G1189" i="17" s="1"/>
  <c r="H1189" i="17" s="1"/>
  <c r="I1189" i="17" s="1"/>
  <c r="J1189" i="17" s="1"/>
  <c r="K1189" i="17" s="1"/>
  <c r="L1189" i="17" s="1"/>
  <c r="M1189" i="17" s="1"/>
  <c r="AT1249" i="17"/>
  <c r="BF1249" i="17" a="1"/>
  <c r="BF1249" i="17" s="1"/>
  <c r="BG1249" i="17" a="1"/>
  <c r="BG1249" i="17" s="1"/>
  <c r="BI1249" i="17" a="1"/>
  <c r="BI1249" i="17" s="1"/>
  <c r="BL1249" i="17" a="1"/>
  <c r="BL1249" i="17" s="1"/>
  <c r="E1194" i="17"/>
  <c r="F1194" i="17" s="1"/>
  <c r="G1194" i="17" s="1"/>
  <c r="H1194" i="17" s="1"/>
  <c r="I1194" i="17" s="1"/>
  <c r="J1194" i="17" s="1"/>
  <c r="K1194" i="17" s="1"/>
  <c r="L1194" i="17" s="1"/>
  <c r="M1194" i="17" s="1"/>
  <c r="BI1270" i="17" a="1"/>
  <c r="BI1270" i="17" s="1"/>
  <c r="E1238" i="17"/>
  <c r="F1238" i="17" s="1"/>
  <c r="G1238" i="17" s="1"/>
  <c r="H1238" i="17" s="1"/>
  <c r="I1238" i="17" s="1"/>
  <c r="J1238" i="17" s="1"/>
  <c r="K1238" i="17" s="1"/>
  <c r="L1238" i="17" s="1"/>
  <c r="M1238" i="17" s="1"/>
  <c r="N1238" i="17" s="1"/>
  <c r="BJ1295" i="17" a="1"/>
  <c r="BJ1295" i="17" s="1"/>
  <c r="BK1295" i="17" a="1"/>
  <c r="BK1295" i="17" s="1"/>
  <c r="BL1295" i="17" a="1"/>
  <c r="BL1295" i="17" s="1"/>
  <c r="AT1318" i="17"/>
  <c r="BM1295" i="17" a="1"/>
  <c r="BM1295" i="17" s="1"/>
  <c r="BI1187" i="17" a="1"/>
  <c r="BI1187" i="17" s="1"/>
  <c r="BH1295" i="17" a="1"/>
  <c r="BH1295" i="17" s="1"/>
  <c r="BF1295" i="17" a="1"/>
  <c r="BF1295" i="17" s="1"/>
  <c r="AT1295" i="17"/>
  <c r="BG1295" i="17" a="1"/>
  <c r="BG1295" i="17" s="1"/>
  <c r="BH1227" i="17" a="1"/>
  <c r="BH1227" i="17" s="1"/>
  <c r="BL1227" i="17" a="1"/>
  <c r="BL1227" i="17" s="1"/>
  <c r="BF1227" i="17" a="1"/>
  <c r="BF1227" i="17" s="1"/>
  <c r="E1205" i="17"/>
  <c r="F1205" i="17" s="1"/>
  <c r="G1205" i="17" s="1"/>
  <c r="H1205" i="17" s="1"/>
  <c r="I1205" i="17" s="1"/>
  <c r="J1205" i="17" s="1"/>
  <c r="K1205" i="17" s="1"/>
  <c r="L1205" i="17" s="1"/>
  <c r="M1205" i="17" s="1"/>
  <c r="BH1262" i="17" a="1"/>
  <c r="BH1262" i="17" s="1"/>
  <c r="BM1262" i="17" a="1"/>
  <c r="BM1262" i="17" s="1"/>
  <c r="BI1308" i="17" a="1"/>
  <c r="BI1308" i="17" s="1"/>
  <c r="BL1222" i="17" a="1"/>
  <c r="BL1222" i="17" s="1"/>
  <c r="BJ1308" i="17" a="1"/>
  <c r="BJ1308" i="17" s="1"/>
  <c r="BI1222" i="17" a="1"/>
  <c r="BI1222" i="17" s="1"/>
  <c r="BL1308" i="17" a="1"/>
  <c r="BL1308" i="17" s="1"/>
  <c r="AT1222" i="17"/>
  <c r="BF1308" i="17" a="1"/>
  <c r="BF1308" i="17" s="1"/>
  <c r="BF1222" i="17" a="1"/>
  <c r="BF1222" i="17" s="1"/>
  <c r="BG1308" i="17" a="1"/>
  <c r="BG1308" i="17" s="1"/>
  <c r="BM1222" i="17" a="1"/>
  <c r="BM1222" i="17" s="1"/>
  <c r="BF1250" i="17" a="1"/>
  <c r="BF1250" i="17" s="1"/>
  <c r="BI1325" i="17" a="1"/>
  <c r="BI1325" i="17" s="1"/>
  <c r="BI1250" i="17" a="1"/>
  <c r="BI1250" i="17" s="1"/>
  <c r="BH1325" i="17" a="1"/>
  <c r="BH1325" i="17" s="1"/>
  <c r="AX656" i="17" a="1"/>
  <c r="AX656" i="17" s="1"/>
  <c r="BG1204" i="17" a="1"/>
  <c r="BG1204" i="17" s="1"/>
  <c r="BM1180" i="17" a="1"/>
  <c r="BM1180" i="17" s="1"/>
  <c r="BI1299" i="17" a="1"/>
  <c r="BI1299" i="17" s="1"/>
  <c r="E1187" i="17"/>
  <c r="F1187" i="17" s="1"/>
  <c r="G1187" i="17" s="1"/>
  <c r="H1187" i="17" s="1"/>
  <c r="I1187" i="17" s="1"/>
  <c r="J1187" i="17" s="1"/>
  <c r="K1187" i="17" s="1"/>
  <c r="L1187" i="17" s="1"/>
  <c r="M1187" i="17" s="1"/>
  <c r="BL1299" i="17" a="1"/>
  <c r="BL1299" i="17" s="1"/>
  <c r="BH1308" i="17" a="1"/>
  <c r="BH1308" i="17" s="1"/>
  <c r="BH1222" i="17" a="1"/>
  <c r="BH1222" i="17" s="1"/>
  <c r="BL1219" i="17" a="1"/>
  <c r="BL1219" i="17" s="1"/>
  <c r="BI1219" i="17" a="1"/>
  <c r="BI1219" i="17" s="1"/>
  <c r="BM1219" i="17" a="1"/>
  <c r="BM1219" i="17" s="1"/>
  <c r="AZ705" i="17" a="1"/>
  <c r="AZ705" i="17" s="1"/>
  <c r="BG1191" i="17" a="1"/>
  <c r="BG1191" i="17" s="1"/>
  <c r="E1282" i="17"/>
  <c r="F1282" i="17" s="1"/>
  <c r="G1282" i="17" s="1"/>
  <c r="H1282" i="17" s="1"/>
  <c r="I1282" i="17" s="1"/>
  <c r="J1282" i="17" s="1"/>
  <c r="K1282" i="17" s="1"/>
  <c r="L1282" i="17" s="1"/>
  <c r="M1282" i="17" s="1"/>
  <c r="BL1254" i="17" a="1"/>
  <c r="BL1254" i="17" s="1"/>
  <c r="BG1212" i="17" a="1"/>
  <c r="BG1212" i="17" s="1"/>
  <c r="BM1230" i="17" a="1"/>
  <c r="BM1230" i="17" s="1"/>
  <c r="BH1165" i="17" a="1"/>
  <c r="BH1165" i="17" s="1"/>
  <c r="BJ1191" i="17" a="1"/>
  <c r="BJ1191" i="17" s="1"/>
  <c r="E1278" i="17"/>
  <c r="F1278" i="17" s="1"/>
  <c r="G1278" i="17" s="1"/>
  <c r="H1278" i="17" s="1"/>
  <c r="I1278" i="17" s="1"/>
  <c r="J1278" i="17" s="1"/>
  <c r="K1278" i="17" s="1"/>
  <c r="L1278" i="17" s="1"/>
  <c r="M1278" i="17" s="1"/>
  <c r="BH1313" i="17" a="1"/>
  <c r="BH1313" i="17" s="1"/>
  <c r="BM1313" i="17" a="1"/>
  <c r="BM1313" i="17" s="1"/>
  <c r="BI1313" i="17" a="1"/>
  <c r="BI1313" i="17" s="1"/>
  <c r="AT1285" i="17"/>
  <c r="BM1245" i="17" a="1"/>
  <c r="BM1245" i="17" s="1"/>
  <c r="BG1306" i="17" a="1"/>
  <c r="BG1306" i="17" s="1"/>
  <c r="BL1245" i="17" a="1"/>
  <c r="BL1245" i="17" s="1"/>
  <c r="BH1306" i="17" a="1"/>
  <c r="BH1306" i="17" s="1"/>
  <c r="BM1306" i="17" a="1"/>
  <c r="BM1306" i="17" s="1"/>
  <c r="BL1306" i="17" a="1"/>
  <c r="BL1306" i="17" s="1"/>
  <c r="BI1306" i="17" a="1"/>
  <c r="BI1306" i="17" s="1"/>
  <c r="AT1306" i="17"/>
  <c r="BF1306" i="17" a="1"/>
  <c r="BF1306" i="17" s="1"/>
  <c r="BJ1306" i="17" a="1"/>
  <c r="BJ1306" i="17" s="1"/>
  <c r="BJ1245" i="17" a="1"/>
  <c r="BJ1245" i="17" s="1"/>
  <c r="BH1245" i="17" a="1"/>
  <c r="BH1245" i="17" s="1"/>
  <c r="BK1245" i="17" a="1"/>
  <c r="BK1245" i="17" s="1"/>
  <c r="E1248" i="17"/>
  <c r="F1248" i="17" s="1"/>
  <c r="G1248" i="17" s="1"/>
  <c r="H1248" i="17" s="1"/>
  <c r="I1248" i="17" s="1"/>
  <c r="J1248" i="17" s="1"/>
  <c r="K1248" i="17" s="1"/>
  <c r="L1248" i="17" s="1"/>
  <c r="M1248" i="17" s="1"/>
  <c r="N1248" i="17" s="1"/>
  <c r="BF1313" i="17" a="1"/>
  <c r="BF1313" i="17" s="1"/>
  <c r="BG1245" i="17" a="1"/>
  <c r="BG1245" i="17" s="1"/>
  <c r="AT1313" i="17"/>
  <c r="AT1245" i="17"/>
  <c r="BK1313" i="17" a="1"/>
  <c r="BK1313" i="17" s="1"/>
  <c r="BJ1313" i="17" a="1"/>
  <c r="BJ1313" i="17" s="1"/>
  <c r="BF1245" i="17" a="1"/>
  <c r="BF1245" i="17" s="1"/>
  <c r="AT1254" i="17"/>
  <c r="E1184" i="17"/>
  <c r="F1184" i="17" s="1"/>
  <c r="G1184" i="17" s="1"/>
  <c r="H1184" i="17" s="1"/>
  <c r="I1184" i="17" s="1"/>
  <c r="J1184" i="17" s="1"/>
  <c r="K1184" i="17" s="1"/>
  <c r="L1184" i="17" s="1"/>
  <c r="M1184" i="17" s="1"/>
  <c r="BJ1165" i="17" a="1"/>
  <c r="BJ1165" i="17" s="1"/>
  <c r="E1249" i="17"/>
  <c r="F1249" i="17" s="1"/>
  <c r="G1249" i="17" s="1"/>
  <c r="H1249" i="17" s="1"/>
  <c r="I1249" i="17" s="1"/>
  <c r="J1249" i="17" s="1"/>
  <c r="K1249" i="17" s="1"/>
  <c r="L1249" i="17" s="1"/>
  <c r="M1249" i="17" s="1"/>
  <c r="BL1165" i="17" a="1"/>
  <c r="BL1165" i="17" s="1"/>
  <c r="E1326" i="17"/>
  <c r="F1326" i="17" s="1"/>
  <c r="G1326" i="17" s="1"/>
  <c r="H1326" i="17" s="1"/>
  <c r="I1326" i="17" s="1"/>
  <c r="J1326" i="17" s="1"/>
  <c r="K1326" i="17" s="1"/>
  <c r="L1326" i="17" s="1"/>
  <c r="M1326" i="17" s="1"/>
  <c r="BL1278" i="17" a="1"/>
  <c r="BL1278" i="17" s="1"/>
  <c r="BH1297" i="17" a="1"/>
  <c r="BH1297" i="17" s="1"/>
  <c r="BF1213" i="17" a="1"/>
  <c r="BF1213" i="17" s="1"/>
  <c r="BF1278" i="17" a="1"/>
  <c r="BF1278" i="17" s="1"/>
  <c r="BF1297" i="17" a="1"/>
  <c r="BF1297" i="17" s="1"/>
  <c r="BM1165" i="17" a="1"/>
  <c r="BM1165" i="17" s="1"/>
  <c r="BI1278" i="17" a="1"/>
  <c r="BI1278" i="17" s="1"/>
  <c r="BI1297" i="17" a="1"/>
  <c r="BI1297" i="17" s="1"/>
  <c r="BF1165" i="17" a="1"/>
  <c r="BF1165" i="17" s="1"/>
  <c r="BK1278" i="17" a="1"/>
  <c r="BK1278" i="17" s="1"/>
  <c r="BM1297" i="17" a="1"/>
  <c r="BM1297" i="17" s="1"/>
  <c r="AT1165" i="17"/>
  <c r="BJ1297" i="17" a="1"/>
  <c r="BJ1297" i="17" s="1"/>
  <c r="BF1254" i="17" a="1"/>
  <c r="BF1254" i="17" s="1"/>
  <c r="BH1213" i="17" a="1"/>
  <c r="BH1213" i="17" s="1"/>
  <c r="BM1278" i="17" a="1"/>
  <c r="BM1278" i="17" s="1"/>
  <c r="BI1213" i="17" a="1"/>
  <c r="BI1213" i="17" s="1"/>
  <c r="BG1278" i="17" a="1"/>
  <c r="BG1278" i="17" s="1"/>
  <c r="BK1297" i="17" a="1"/>
  <c r="BK1297" i="17" s="1"/>
  <c r="BK1254" i="17" a="1"/>
  <c r="BK1254" i="17" s="1"/>
  <c r="AT1278" i="17"/>
  <c r="AT1297" i="17"/>
  <c r="BI1254" i="17" a="1"/>
  <c r="BI1254" i="17" s="1"/>
  <c r="BF1228" i="17" a="1"/>
  <c r="BF1228" i="17" s="1"/>
  <c r="BM1213" i="17" a="1"/>
  <c r="BM1213" i="17" s="1"/>
  <c r="BH1278" i="17" a="1"/>
  <c r="BH1278" i="17" s="1"/>
  <c r="BG1297" i="17" a="1"/>
  <c r="BG1297" i="17" s="1"/>
  <c r="BM1254" i="17" a="1"/>
  <c r="BM1254" i="17" s="1"/>
  <c r="BH1254" i="17" a="1"/>
  <c r="BH1254" i="17" s="1"/>
  <c r="AT1213" i="17"/>
  <c r="E1240" i="17"/>
  <c r="F1240" i="17" s="1"/>
  <c r="G1240" i="17" s="1"/>
  <c r="H1240" i="17" s="1"/>
  <c r="I1240" i="17" s="1"/>
  <c r="J1240" i="17" s="1"/>
  <c r="K1240" i="17" s="1"/>
  <c r="L1240" i="17" s="1"/>
  <c r="M1240" i="17" s="1"/>
  <c r="E1200" i="17"/>
  <c r="F1200" i="17" s="1"/>
  <c r="G1200" i="17" s="1"/>
  <c r="H1200" i="17" s="1"/>
  <c r="I1200" i="17" s="1"/>
  <c r="J1200" i="17" s="1"/>
  <c r="K1200" i="17" s="1"/>
  <c r="L1200" i="17" s="1"/>
  <c r="M1200" i="17" s="1"/>
  <c r="BI1165" i="17" a="1"/>
  <c r="BI1165" i="17" s="1"/>
  <c r="BK1213" i="17" a="1"/>
  <c r="BK1213" i="17" s="1"/>
  <c r="BK1165" i="17" a="1"/>
  <c r="BK1165" i="17" s="1"/>
  <c r="BG1254" i="17" a="1"/>
  <c r="BG1254" i="17" s="1"/>
  <c r="BI1310" i="17" a="1"/>
  <c r="BI1310" i="17" s="1"/>
  <c r="BM1227" i="17" a="1"/>
  <c r="BM1227" i="17" s="1"/>
  <c r="BK1227" i="17" a="1"/>
  <c r="BK1227" i="17" s="1"/>
  <c r="AT1227" i="17"/>
  <c r="BJ1187" i="17" a="1"/>
  <c r="BJ1187" i="17" s="1"/>
  <c r="BF1187" i="17" a="1"/>
  <c r="BF1187" i="17" s="1"/>
  <c r="BG1227" i="17" a="1"/>
  <c r="BG1227" i="17" s="1"/>
  <c r="BJ1227" i="17" a="1"/>
  <c r="BJ1227" i="17" s="1"/>
  <c r="BM1187" i="17" a="1"/>
  <c r="BM1187" i="17" s="1"/>
  <c r="BL1274" i="17" a="1"/>
  <c r="BL1274" i="17" s="1"/>
  <c r="BL1326" i="17" a="1"/>
  <c r="BL1326" i="17" s="1"/>
  <c r="BG1274" i="17" a="1"/>
  <c r="BG1274" i="17" s="1"/>
  <c r="BJ1265" i="17" a="1"/>
  <c r="BJ1265" i="17" s="1"/>
  <c r="BK1187" i="17" a="1"/>
  <c r="BK1187" i="17" s="1"/>
  <c r="BM1193" i="17" a="1"/>
  <c r="BM1193" i="17" s="1"/>
  <c r="E1197" i="17"/>
  <c r="F1197" i="17" s="1"/>
  <c r="G1197" i="17" s="1"/>
  <c r="H1197" i="17" s="1"/>
  <c r="I1197" i="17" s="1"/>
  <c r="J1197" i="17" s="1"/>
  <c r="K1197" i="17" s="1"/>
  <c r="L1197" i="17" s="1"/>
  <c r="M1197" i="17" s="1"/>
  <c r="BL1259" i="17" a="1"/>
  <c r="BL1259" i="17" s="1"/>
  <c r="BM1223" i="17" a="1"/>
  <c r="BM1223" i="17" s="1"/>
  <c r="AX8" i="17" a="1"/>
  <c r="AX8" i="17" s="1"/>
  <c r="AT1259" i="17"/>
  <c r="AT1326" i="17"/>
  <c r="BM1265" i="17" a="1"/>
  <c r="BM1265" i="17" s="1"/>
  <c r="AZ8" i="17" a="1"/>
  <c r="AZ8" i="17" s="1"/>
  <c r="E1265" i="17"/>
  <c r="F1265" i="17" s="1"/>
  <c r="G1265" i="17" s="1"/>
  <c r="H1265" i="17" s="1"/>
  <c r="I1265" i="17" s="1"/>
  <c r="J1265" i="17" s="1"/>
  <c r="K1265" i="17" s="1"/>
  <c r="L1265" i="17" s="1"/>
  <c r="M1265" i="17" s="1"/>
  <c r="AV414" i="17" a="1"/>
  <c r="AV414" i="17" s="1"/>
  <c r="BE414" i="17" a="1"/>
  <c r="BE414" i="17" s="1"/>
  <c r="AZ414" i="17" a="1"/>
  <c r="AZ414" i="17" s="1"/>
  <c r="E1245" i="17"/>
  <c r="F1245" i="17" s="1"/>
  <c r="G1245" i="17" s="1"/>
  <c r="H1245" i="17" s="1"/>
  <c r="I1245" i="17" s="1"/>
  <c r="J1245" i="17" s="1"/>
  <c r="K1245" i="17" s="1"/>
  <c r="L1245" i="17" s="1"/>
  <c r="M1245" i="17" s="1"/>
  <c r="BK1274" i="17" a="1"/>
  <c r="BK1274" i="17" s="1"/>
  <c r="E1178" i="17"/>
  <c r="F1178" i="17" s="1"/>
  <c r="G1178" i="17" s="1"/>
  <c r="H1178" i="17" s="1"/>
  <c r="I1178" i="17" s="1"/>
  <c r="J1178" i="17" s="1"/>
  <c r="K1178" i="17" s="1"/>
  <c r="L1178" i="17" s="1"/>
  <c r="M1178" i="17" s="1"/>
  <c r="BK1184" i="17" a="1"/>
  <c r="BK1184" i="17" s="1"/>
  <c r="BG1184" i="17" a="1"/>
  <c r="BG1184" i="17" s="1"/>
  <c r="BL1310" i="17" a="1"/>
  <c r="BL1310" i="17" s="1"/>
  <c r="BJ1285" i="17" a="1"/>
  <c r="BJ1285" i="17" s="1"/>
  <c r="BJ1325" i="17" a="1"/>
  <c r="BJ1325" i="17" s="1"/>
  <c r="BF1285" i="17" a="1"/>
  <c r="BF1285" i="17" s="1"/>
  <c r="BM1325" i="17" a="1"/>
  <c r="BM1325" i="17" s="1"/>
  <c r="BI1261" i="17" a="1"/>
  <c r="BI1261" i="17" s="1"/>
  <c r="BL1285" i="17" a="1"/>
  <c r="BL1285" i="17" s="1"/>
  <c r="BJ1261" i="17" a="1"/>
  <c r="BJ1261" i="17" s="1"/>
  <c r="BM1285" i="17" a="1"/>
  <c r="BM1285" i="17" s="1"/>
  <c r="BH1261" i="17" a="1"/>
  <c r="BH1261" i="17" s="1"/>
  <c r="BG1318" i="17" a="1"/>
  <c r="BG1318" i="17" s="1"/>
  <c r="BG1261" i="17" a="1"/>
  <c r="BG1261" i="17" s="1"/>
  <c r="BF1261" i="17" a="1"/>
  <c r="BF1261" i="17" s="1"/>
  <c r="BI1285" i="17" a="1"/>
  <c r="BI1285" i="17" s="1"/>
  <c r="BH1197" i="17" a="1"/>
  <c r="BH1197" i="17" s="1"/>
  <c r="AT1261" i="17"/>
  <c r="BJ1199" i="17" a="1"/>
  <c r="BJ1199" i="17" s="1"/>
  <c r="E1258" i="17"/>
  <c r="F1258" i="17" s="1"/>
  <c r="G1258" i="17" s="1"/>
  <c r="H1258" i="17" s="1"/>
  <c r="I1258" i="17" s="1"/>
  <c r="J1258" i="17" s="1"/>
  <c r="K1258" i="17" s="1"/>
  <c r="L1258" i="17" s="1"/>
  <c r="M1258" i="17" s="1"/>
  <c r="N1258" i="17" s="1"/>
  <c r="O1258" i="17" s="1"/>
  <c r="P1258" i="17" s="1"/>
  <c r="Q1258" i="17" s="1"/>
  <c r="R1258" i="17" s="1"/>
  <c r="S1258" i="17" s="1"/>
  <c r="T1258" i="17" s="1"/>
  <c r="U1258" i="17" s="1"/>
  <c r="BM1204" i="17" a="1"/>
  <c r="BM1204" i="17" s="1"/>
  <c r="BK1261" i="17" a="1"/>
  <c r="BK1261" i="17" s="1"/>
  <c r="BI1204" i="17" a="1"/>
  <c r="BI1204" i="17" s="1"/>
  <c r="BF1204" i="17" a="1"/>
  <c r="BF1204" i="17" s="1"/>
  <c r="BH1199" i="17" a="1"/>
  <c r="BH1199" i="17" s="1"/>
  <c r="BL1261" i="17" a="1"/>
  <c r="BL1261" i="17" s="1"/>
  <c r="BJ1204" i="17" a="1"/>
  <c r="BJ1204" i="17" s="1"/>
  <c r="BK1204" i="17" a="1"/>
  <c r="BK1204" i="17" s="1"/>
  <c r="BF1325" i="17" a="1"/>
  <c r="BF1325" i="17" s="1"/>
  <c r="E1318" i="17"/>
  <c r="F1318" i="17" s="1"/>
  <c r="G1318" i="17" s="1"/>
  <c r="H1318" i="17" s="1"/>
  <c r="I1318" i="17" s="1"/>
  <c r="J1318" i="17" s="1"/>
  <c r="K1318" i="17" s="1"/>
  <c r="L1318" i="17" s="1"/>
  <c r="M1318" i="17" s="1"/>
  <c r="BH1204" i="17" a="1"/>
  <c r="BH1204" i="17" s="1"/>
  <c r="BG1325" i="17" a="1"/>
  <c r="BG1325" i="17" s="1"/>
  <c r="AT1204" i="17"/>
  <c r="BK1325" i="17" a="1"/>
  <c r="BK1325" i="17" s="1"/>
  <c r="BK1242" i="17" a="1"/>
  <c r="BK1242" i="17" s="1"/>
  <c r="BL1325" i="17" a="1"/>
  <c r="BL1325" i="17" s="1"/>
  <c r="BL1242" i="17" a="1"/>
  <c r="BL1242" i="17" s="1"/>
  <c r="BH1285" i="17" a="1"/>
  <c r="BH1285" i="17" s="1"/>
  <c r="BG1178" i="17" a="1"/>
  <c r="BG1178" i="17" s="1"/>
  <c r="BF1183" i="17" a="1"/>
  <c r="BF1183" i="17" s="1"/>
  <c r="BL1178" i="17" a="1"/>
  <c r="BL1178" i="17" s="1"/>
  <c r="BH1178" i="17" a="1"/>
  <c r="BH1178" i="17" s="1"/>
  <c r="BI1178" i="17" a="1"/>
  <c r="BI1178" i="17" s="1"/>
  <c r="BJ1178" i="17" a="1"/>
  <c r="BJ1178" i="17" s="1"/>
  <c r="AT1242" i="17"/>
  <c r="BJ1242" i="17" a="1"/>
  <c r="BJ1242" i="17" s="1"/>
  <c r="BI1242" i="17" a="1"/>
  <c r="BI1242" i="17" s="1"/>
  <c r="BK1197" i="17" a="1"/>
  <c r="BK1197" i="17" s="1"/>
  <c r="BH1242" i="17" a="1"/>
  <c r="BH1242" i="17" s="1"/>
  <c r="E1284" i="17"/>
  <c r="F1284" i="17" s="1"/>
  <c r="G1284" i="17" s="1"/>
  <c r="H1284" i="17" s="1"/>
  <c r="I1284" i="17" s="1"/>
  <c r="J1284" i="17" s="1"/>
  <c r="K1284" i="17" s="1"/>
  <c r="L1284" i="17" s="1"/>
  <c r="M1284" i="17" s="1"/>
  <c r="BL1197" i="17" a="1"/>
  <c r="BL1197" i="17" s="1"/>
  <c r="BG1242" i="17" a="1"/>
  <c r="BG1242" i="17" s="1"/>
  <c r="E1242" i="17"/>
  <c r="F1242" i="17" s="1"/>
  <c r="G1242" i="17" s="1"/>
  <c r="H1242" i="17" s="1"/>
  <c r="I1242" i="17" s="1"/>
  <c r="J1242" i="17" s="1"/>
  <c r="K1242" i="17" s="1"/>
  <c r="L1242" i="17" s="1"/>
  <c r="M1242" i="17" s="1"/>
  <c r="BJ1197" i="17" a="1"/>
  <c r="BJ1197" i="17" s="1"/>
  <c r="BK1183" i="17" a="1"/>
  <c r="BK1183" i="17" s="1"/>
  <c r="BF1242" i="17" a="1"/>
  <c r="BF1242" i="17" s="1"/>
  <c r="AT1197" i="17"/>
  <c r="AT1183" i="17"/>
  <c r="E1256" i="17"/>
  <c r="F1256" i="17" s="1"/>
  <c r="G1256" i="17" s="1"/>
  <c r="H1256" i="17" s="1"/>
  <c r="I1256" i="17" s="1"/>
  <c r="J1256" i="17" s="1"/>
  <c r="K1256" i="17" s="1"/>
  <c r="L1256" i="17" s="1"/>
  <c r="M1256" i="17" s="1"/>
  <c r="N1256" i="17" s="1"/>
  <c r="BI1197" i="17" a="1"/>
  <c r="BI1197" i="17" s="1"/>
  <c r="BJ1183" i="17" a="1"/>
  <c r="BJ1183" i="17" s="1"/>
  <c r="BM1197" i="17" a="1"/>
  <c r="BM1197" i="17" s="1"/>
  <c r="BM1240" i="17" a="1"/>
  <c r="BM1240" i="17" s="1"/>
  <c r="BF1197" i="17" a="1"/>
  <c r="BF1197" i="17" s="1"/>
  <c r="BI1183" i="17" a="1"/>
  <c r="BI1183" i="17" s="1"/>
  <c r="E1204" i="17"/>
  <c r="F1204" i="17" s="1"/>
  <c r="G1204" i="17" s="1"/>
  <c r="H1204" i="17" s="1"/>
  <c r="I1204" i="17" s="1"/>
  <c r="J1204" i="17" s="1"/>
  <c r="K1204" i="17" s="1"/>
  <c r="L1204" i="17" s="1"/>
  <c r="M1204" i="17" s="1"/>
  <c r="BI1240" i="17" a="1"/>
  <c r="BI1240" i="17" s="1"/>
  <c r="BI1274" i="17" a="1"/>
  <c r="BI1274" i="17" s="1"/>
  <c r="BI1184" i="17" a="1"/>
  <c r="BI1184" i="17" s="1"/>
  <c r="BM1318" i="17" a="1"/>
  <c r="BM1318" i="17" s="1"/>
  <c r="BM1310" i="17" a="1"/>
  <c r="BM1310" i="17" s="1"/>
  <c r="BK1223" i="17" a="1"/>
  <c r="BK1223" i="17" s="1"/>
  <c r="BJ1326" i="17" a="1"/>
  <c r="BJ1326" i="17" s="1"/>
  <c r="BM1274" i="17" a="1"/>
  <c r="BM1274" i="17" s="1"/>
  <c r="BH1184" i="17" a="1"/>
  <c r="BH1184" i="17" s="1"/>
  <c r="BI1318" i="17" a="1"/>
  <c r="BI1318" i="17" s="1"/>
  <c r="BH1310" i="17" a="1"/>
  <c r="BH1310" i="17" s="1"/>
  <c r="BL1256" i="17" a="1"/>
  <c r="BL1256" i="17" s="1"/>
  <c r="BL1223" i="17" a="1"/>
  <c r="BL1223" i="17" s="1"/>
  <c r="BK1326" i="17" a="1"/>
  <c r="BK1326" i="17" s="1"/>
  <c r="AT1274" i="17"/>
  <c r="BJ1184" i="17" a="1"/>
  <c r="BJ1184" i="17" s="1"/>
  <c r="BJ1318" i="17" a="1"/>
  <c r="BJ1318" i="17" s="1"/>
  <c r="BG1310" i="17" a="1"/>
  <c r="BG1310" i="17" s="1"/>
  <c r="BF1326" i="17" a="1"/>
  <c r="BF1326" i="17" s="1"/>
  <c r="BF1274" i="17" a="1"/>
  <c r="BF1274" i="17" s="1"/>
  <c r="AT1184" i="17"/>
  <c r="BH1318" i="17" a="1"/>
  <c r="BH1318" i="17" s="1"/>
  <c r="BJ1310" i="17" a="1"/>
  <c r="BJ1310" i="17" s="1"/>
  <c r="BJ1274" i="17" a="1"/>
  <c r="BJ1274" i="17" s="1"/>
  <c r="BL1184" i="17" a="1"/>
  <c r="BL1184" i="17" s="1"/>
  <c r="BK1310" i="17" a="1"/>
  <c r="BK1310" i="17" s="1"/>
  <c r="BL1270" i="17" a="1"/>
  <c r="BL1270" i="17" s="1"/>
  <c r="E1292" i="17"/>
  <c r="F1292" i="17" s="1"/>
  <c r="G1292" i="17" s="1"/>
  <c r="H1292" i="17" s="1"/>
  <c r="I1292" i="17" s="1"/>
  <c r="J1292" i="17" s="1"/>
  <c r="K1292" i="17" s="1"/>
  <c r="L1292" i="17" s="1"/>
  <c r="M1292" i="17" s="1"/>
  <c r="BC228" i="17" a="1"/>
  <c r="BC228" i="17" s="1"/>
  <c r="BF1184" i="17" a="1"/>
  <c r="BF1184" i="17" s="1"/>
  <c r="AT1270" i="17"/>
  <c r="BF1294" i="17" a="1"/>
  <c r="BF1294" i="17" s="1"/>
  <c r="BH1270" i="17" a="1"/>
  <c r="BH1270" i="17" s="1"/>
  <c r="BH1288" i="17" a="1"/>
  <c r="BH1288" i="17" s="1"/>
  <c r="BM1270" i="17" a="1"/>
  <c r="BM1270" i="17" s="1"/>
  <c r="BH1183" i="17" a="1"/>
  <c r="BH1183" i="17" s="1"/>
  <c r="E1294" i="17"/>
  <c r="F1294" i="17" s="1"/>
  <c r="G1294" i="17" s="1"/>
  <c r="H1294" i="17" s="1"/>
  <c r="I1294" i="17" s="1"/>
  <c r="J1294" i="17" s="1"/>
  <c r="K1294" i="17" s="1"/>
  <c r="L1294" i="17" s="1"/>
  <c r="M1294" i="17" s="1"/>
  <c r="AT1288" i="17"/>
  <c r="BG1183" i="17" a="1"/>
  <c r="BG1183" i="17" s="1"/>
  <c r="E1188" i="17"/>
  <c r="F1188" i="17" s="1"/>
  <c r="G1188" i="17" s="1"/>
  <c r="H1188" i="17" s="1"/>
  <c r="I1188" i="17" s="1"/>
  <c r="J1188" i="17" s="1"/>
  <c r="K1188" i="17" s="1"/>
  <c r="L1188" i="17" s="1"/>
  <c r="M1188" i="17" s="1"/>
  <c r="E1210" i="17"/>
  <c r="F1210" i="17" s="1"/>
  <c r="G1210" i="17" s="1"/>
  <c r="H1210" i="17" s="1"/>
  <c r="I1210" i="17" s="1"/>
  <c r="J1210" i="17" s="1"/>
  <c r="K1210" i="17" s="1"/>
  <c r="L1210" i="17" s="1"/>
  <c r="M1210" i="17" s="1"/>
  <c r="BG1288" i="17" a="1"/>
  <c r="BG1288" i="17" s="1"/>
  <c r="BF1270" i="17" a="1"/>
  <c r="BF1270" i="17" s="1"/>
  <c r="E1325" i="17"/>
  <c r="F1325" i="17" s="1"/>
  <c r="G1325" i="17" s="1"/>
  <c r="H1325" i="17" s="1"/>
  <c r="I1325" i="17" s="1"/>
  <c r="J1325" i="17" s="1"/>
  <c r="K1325" i="17" s="1"/>
  <c r="L1325" i="17" s="1"/>
  <c r="M1325" i="17" s="1"/>
  <c r="BF1223" i="17" a="1"/>
  <c r="BF1223" i="17" s="1"/>
  <c r="BK1270" i="17" a="1"/>
  <c r="BK1270" i="17" s="1"/>
  <c r="E1303" i="17"/>
  <c r="F1303" i="17" s="1"/>
  <c r="G1303" i="17" s="1"/>
  <c r="H1303" i="17" s="1"/>
  <c r="I1303" i="17" s="1"/>
  <c r="J1303" i="17" s="1"/>
  <c r="K1303" i="17" s="1"/>
  <c r="L1303" i="17" s="1"/>
  <c r="M1303" i="17" s="1"/>
  <c r="BM1326" i="17" a="1"/>
  <c r="BM1326" i="17" s="1"/>
  <c r="BH1326" i="17" a="1"/>
  <c r="BH1326" i="17" s="1"/>
  <c r="BG1264" i="17" a="1"/>
  <c r="BG1264" i="17" s="1"/>
  <c r="BG1223" i="17" a="1"/>
  <c r="BG1223" i="17" s="1"/>
  <c r="BI1326" i="17" a="1"/>
  <c r="BI1326" i="17" s="1"/>
  <c r="BL1318" i="17" a="1"/>
  <c r="BL1318" i="17" s="1"/>
  <c r="BI1223" i="17" a="1"/>
  <c r="BI1223" i="17" s="1"/>
  <c r="BF1318" i="17" a="1"/>
  <c r="BF1318" i="17" s="1"/>
  <c r="BF1310" i="17" a="1"/>
  <c r="BF1310" i="17" s="1"/>
  <c r="BJ1223" i="17" a="1"/>
  <c r="BJ1223" i="17" s="1"/>
  <c r="BJ1270" i="17" a="1"/>
  <c r="BJ1270" i="17" s="1"/>
  <c r="AT1223" i="17"/>
  <c r="BK1180" i="17" a="1"/>
  <c r="BK1180" i="17" s="1"/>
  <c r="BF1180" i="17" a="1"/>
  <c r="BF1180" i="17" s="1"/>
  <c r="BH1198" i="17" a="1"/>
  <c r="BH1198" i="17" s="1"/>
  <c r="BM1195" i="17" a="1"/>
  <c r="BM1195" i="17" s="1"/>
  <c r="BH1195" i="17" a="1"/>
  <c r="BH1195" i="17" s="1"/>
  <c r="BH1321" i="17" a="1"/>
  <c r="BH1321" i="17" s="1"/>
  <c r="BF1195" i="17" a="1"/>
  <c r="BF1195" i="17" s="1"/>
  <c r="AT1198" i="17"/>
  <c r="BJ1321" i="17" a="1"/>
  <c r="BJ1321" i="17" s="1"/>
  <c r="BG1195" i="17" a="1"/>
  <c r="BG1195" i="17" s="1"/>
  <c r="BL1280" i="17" a="1"/>
  <c r="BL1280" i="17" s="1"/>
  <c r="BM1321" i="17" a="1"/>
  <c r="BM1321" i="17" s="1"/>
  <c r="BJ1195" i="17" a="1"/>
  <c r="BJ1195" i="17" s="1"/>
  <c r="BL1321" i="17" a="1"/>
  <c r="BL1321" i="17" s="1"/>
  <c r="AT1195" i="17"/>
  <c r="E1328" i="17"/>
  <c r="F1328" i="17" s="1"/>
  <c r="G1328" i="17" s="1"/>
  <c r="H1328" i="17" s="1"/>
  <c r="I1328" i="17" s="1"/>
  <c r="J1328" i="17" s="1"/>
  <c r="K1328" i="17" s="1"/>
  <c r="L1328" i="17" s="1"/>
  <c r="M1328" i="17" s="1"/>
  <c r="BF1321" i="17" a="1"/>
  <c r="BF1321" i="17" s="1"/>
  <c r="BK1195" i="17" a="1"/>
  <c r="BK1195" i="17" s="1"/>
  <c r="BL1180" i="17" a="1"/>
  <c r="BL1180" i="17" s="1"/>
  <c r="BL1195" i="17" a="1"/>
  <c r="BL1195" i="17" s="1"/>
  <c r="BI1166" i="17" a="1"/>
  <c r="BI1166" i="17" s="1"/>
  <c r="BH1180" i="17" a="1"/>
  <c r="BH1180" i="17" s="1"/>
  <c r="BL1166" i="17" a="1"/>
  <c r="BL1166" i="17" s="1"/>
  <c r="BG1180" i="17" a="1"/>
  <c r="BG1180" i="17" s="1"/>
  <c r="BL1198" i="17" a="1"/>
  <c r="BL1198" i="17" s="1"/>
  <c r="BI1180" i="17" a="1"/>
  <c r="BI1180" i="17" s="1"/>
  <c r="BL1237" i="17" a="1"/>
  <c r="BL1237" i="17" s="1"/>
  <c r="BG1198" i="17" a="1"/>
  <c r="BG1198" i="17" s="1"/>
  <c r="BJ1213" i="17" a="1"/>
  <c r="BJ1213" i="17" s="1"/>
  <c r="BJ1180" i="17" a="1"/>
  <c r="BJ1180" i="17" s="1"/>
  <c r="BK1237" i="17" a="1"/>
  <c r="BK1237" i="17" s="1"/>
  <c r="BI1198" i="17" a="1"/>
  <c r="BI1198" i="17" s="1"/>
  <c r="E1180" i="17"/>
  <c r="F1180" i="17" s="1"/>
  <c r="G1180" i="17" s="1"/>
  <c r="H1180" i="17" s="1"/>
  <c r="I1180" i="17" s="1"/>
  <c r="J1180" i="17" s="1"/>
  <c r="K1180" i="17" s="1"/>
  <c r="L1180" i="17" s="1"/>
  <c r="M1180" i="17" s="1"/>
  <c r="E1313" i="17"/>
  <c r="F1313" i="17" s="1"/>
  <c r="G1313" i="17" s="1"/>
  <c r="H1313" i="17" s="1"/>
  <c r="I1313" i="17" s="1"/>
  <c r="J1313" i="17" s="1"/>
  <c r="K1313" i="17" s="1"/>
  <c r="L1313" i="17" s="1"/>
  <c r="M1313" i="17" s="1"/>
  <c r="E1314" i="17"/>
  <c r="F1314" i="17" s="1"/>
  <c r="G1314" i="17" s="1"/>
  <c r="H1314" i="17" s="1"/>
  <c r="I1314" i="17" s="1"/>
  <c r="J1314" i="17" s="1"/>
  <c r="K1314" i="17" s="1"/>
  <c r="L1314" i="17" s="1"/>
  <c r="M1314" i="17" s="1"/>
  <c r="BK1198" i="17" a="1"/>
  <c r="BK1198" i="17" s="1"/>
  <c r="BJ1312" i="17" a="1"/>
  <c r="BJ1312" i="17" s="1"/>
  <c r="AT1212" i="17"/>
  <c r="BK1324" i="17" a="1"/>
  <c r="BK1324" i="17" s="1"/>
  <c r="BH1312" i="17" a="1"/>
  <c r="BH1312" i="17" s="1"/>
  <c r="BJ1212" i="17" a="1"/>
  <c r="BJ1212" i="17" s="1"/>
  <c r="BI1324" i="17" a="1"/>
  <c r="BI1324" i="17" s="1"/>
  <c r="BL1312" i="17" a="1"/>
  <c r="BL1312" i="17" s="1"/>
  <c r="BK1303" i="17" a="1"/>
  <c r="BK1303" i="17" s="1"/>
  <c r="BF1212" i="17" a="1"/>
  <c r="BF1212" i="17" s="1"/>
  <c r="BH1324" i="17" a="1"/>
  <c r="BH1324" i="17" s="1"/>
  <c r="BH1191" i="17" a="1"/>
  <c r="BH1191" i="17" s="1"/>
  <c r="BF1312" i="17" a="1"/>
  <c r="BF1312" i="17" s="1"/>
  <c r="BF1303" i="17" a="1"/>
  <c r="BF1303" i="17" s="1"/>
  <c r="BL1324" i="17" a="1"/>
  <c r="BL1324" i="17" s="1"/>
  <c r="BM1324" i="17" a="1"/>
  <c r="BM1324" i="17" s="1"/>
  <c r="BF1217" i="17" a="1"/>
  <c r="BF1217" i="17" s="1"/>
  <c r="BI1303" i="17" a="1"/>
  <c r="BI1303" i="17" s="1"/>
  <c r="AT1324" i="17"/>
  <c r="AT1175" i="17"/>
  <c r="BM1217" i="17" a="1"/>
  <c r="BM1217" i="17" s="1"/>
  <c r="AT1257" i="17"/>
  <c r="AT1303" i="17"/>
  <c r="BF1324" i="17" a="1"/>
  <c r="BF1324" i="17" s="1"/>
  <c r="BF1175" i="17" a="1"/>
  <c r="BF1175" i="17" s="1"/>
  <c r="E1268" i="17"/>
  <c r="F1268" i="17" s="1"/>
  <c r="G1268" i="17" s="1"/>
  <c r="H1268" i="17" s="1"/>
  <c r="I1268" i="17" s="1"/>
  <c r="J1268" i="17" s="1"/>
  <c r="K1268" i="17" s="1"/>
  <c r="L1268" i="17" s="1"/>
  <c r="M1268" i="17" s="1"/>
  <c r="E1253" i="17"/>
  <c r="F1253" i="17" s="1"/>
  <c r="G1253" i="17" s="1"/>
  <c r="H1253" i="17" s="1"/>
  <c r="I1253" i="17" s="1"/>
  <c r="J1253" i="17" s="1"/>
  <c r="K1253" i="17" s="1"/>
  <c r="L1253" i="17" s="1"/>
  <c r="M1253" i="17" s="1"/>
  <c r="BI1217" i="17" a="1"/>
  <c r="BI1217" i="17" s="1"/>
  <c r="BG1257" i="17" a="1"/>
  <c r="BG1257" i="17" s="1"/>
  <c r="BJ1303" i="17" a="1"/>
  <c r="BJ1303" i="17" s="1"/>
  <c r="BG1324" i="17" a="1"/>
  <c r="BG1324" i="17" s="1"/>
  <c r="BL1247" i="17" a="1"/>
  <c r="BL1247" i="17" s="1"/>
  <c r="BF1257" i="17" a="1"/>
  <c r="BF1257" i="17" s="1"/>
  <c r="BG1247" i="17" a="1"/>
  <c r="BG1247" i="17" s="1"/>
  <c r="BH1257" i="17" a="1"/>
  <c r="BH1257" i="17" s="1"/>
  <c r="BK1212" i="17" a="1"/>
  <c r="BK1212" i="17" s="1"/>
  <c r="BH1247" i="17" a="1"/>
  <c r="BH1247" i="17" s="1"/>
  <c r="BI1257" i="17" a="1"/>
  <c r="BI1257" i="17" s="1"/>
  <c r="BI1167" i="17" a="1"/>
  <c r="BI1167" i="17" s="1"/>
  <c r="BH1212" i="17" a="1"/>
  <c r="BH1212" i="17" s="1"/>
  <c r="BM1247" i="17" a="1"/>
  <c r="BM1247" i="17" s="1"/>
  <c r="BG1251" i="17" a="1"/>
  <c r="BG1251" i="17" s="1"/>
  <c r="BJ1257" i="17" a="1"/>
  <c r="BJ1257" i="17" s="1"/>
  <c r="BK1247" i="17" a="1"/>
  <c r="BK1247" i="17" s="1"/>
  <c r="BH1251" i="17" a="1"/>
  <c r="BH1251" i="17" s="1"/>
  <c r="BM1257" i="17" a="1"/>
  <c r="BM1257" i="17" s="1"/>
  <c r="BI1262" i="17" a="1"/>
  <c r="BI1262" i="17" s="1"/>
  <c r="BJ1247" i="17" a="1"/>
  <c r="BJ1247" i="17" s="1"/>
  <c r="BL1251" i="17" a="1"/>
  <c r="BL1251" i="17" s="1"/>
  <c r="BK1257" i="17" a="1"/>
  <c r="BK1257" i="17" s="1"/>
  <c r="BF1191" i="17" a="1"/>
  <c r="BF1191" i="17" s="1"/>
  <c r="BG1190" i="17" a="1"/>
  <c r="BG1190" i="17" s="1"/>
  <c r="BK1262" i="17" a="1"/>
  <c r="BK1262" i="17" s="1"/>
  <c r="BM1251" i="17" a="1"/>
  <c r="BM1251" i="17" s="1"/>
  <c r="BL1262" i="17" a="1"/>
  <c r="BL1262" i="17" s="1"/>
  <c r="BI1251" i="17" a="1"/>
  <c r="BI1251" i="17" s="1"/>
  <c r="AT1262" i="17"/>
  <c r="BJ1251" i="17" a="1"/>
  <c r="BJ1251" i="17" s="1"/>
  <c r="BF1262" i="17" a="1"/>
  <c r="BF1262" i="17" s="1"/>
  <c r="BK1251" i="17" a="1"/>
  <c r="BK1251" i="17" s="1"/>
  <c r="BJ1262" i="17" a="1"/>
  <c r="BJ1262" i="17" s="1"/>
  <c r="BF1251" i="17" a="1"/>
  <c r="BF1251" i="17" s="1"/>
  <c r="BJ1164" i="17" a="1"/>
  <c r="BJ1164" i="17" s="1"/>
  <c r="AY76" i="17" a="1"/>
  <c r="AY76" i="17" s="1"/>
  <c r="BI1212" i="17" a="1"/>
  <c r="BI1212" i="17" s="1"/>
  <c r="E1323" i="17"/>
  <c r="F1323" i="17" s="1"/>
  <c r="G1323" i="17" s="1"/>
  <c r="H1323" i="17" s="1"/>
  <c r="I1323" i="17" s="1"/>
  <c r="J1323" i="17" s="1"/>
  <c r="K1323" i="17" s="1"/>
  <c r="L1323" i="17" s="1"/>
  <c r="M1323" i="17" s="1"/>
  <c r="N1323" i="17" s="1"/>
  <c r="BF1164" i="17" a="1"/>
  <c r="BF1164" i="17" s="1"/>
  <c r="AT1233" i="17"/>
  <c r="BH1164" i="17" a="1"/>
  <c r="BH1164" i="17" s="1"/>
  <c r="E1218" i="17"/>
  <c r="F1218" i="17" s="1"/>
  <c r="G1218" i="17" s="1"/>
  <c r="H1218" i="17" s="1"/>
  <c r="I1218" i="17" s="1"/>
  <c r="J1218" i="17" s="1"/>
  <c r="K1218" i="17" s="1"/>
  <c r="L1218" i="17" s="1"/>
  <c r="M1218" i="17" s="1"/>
  <c r="BG1233" i="17" a="1"/>
  <c r="BG1233" i="17" s="1"/>
  <c r="E1237" i="17"/>
  <c r="F1237" i="17" s="1"/>
  <c r="G1237" i="17" s="1"/>
  <c r="H1237" i="17" s="1"/>
  <c r="I1237" i="17" s="1"/>
  <c r="J1237" i="17" s="1"/>
  <c r="K1237" i="17" s="1"/>
  <c r="L1237" i="17" s="1"/>
  <c r="M1237" i="17" s="1"/>
  <c r="BF1233" i="17" a="1"/>
  <c r="BF1233" i="17" s="1"/>
  <c r="BM1234" i="17" a="1"/>
  <c r="BM1234" i="17" s="1"/>
  <c r="AT1191" i="17"/>
  <c r="E1257" i="17"/>
  <c r="F1257" i="17" s="1"/>
  <c r="G1257" i="17" s="1"/>
  <c r="H1257" i="17" s="1"/>
  <c r="I1257" i="17" s="1"/>
  <c r="J1257" i="17" s="1"/>
  <c r="K1257" i="17" s="1"/>
  <c r="L1257" i="17" s="1"/>
  <c r="M1257" i="17" s="1"/>
  <c r="BL1210" i="17" a="1"/>
  <c r="BL1210" i="17" s="1"/>
  <c r="BI1210" i="17" a="1"/>
  <c r="BI1210" i="17" s="1"/>
  <c r="BJ1234" i="17" a="1"/>
  <c r="BJ1234" i="17" s="1"/>
  <c r="BM1268" i="17" a="1"/>
  <c r="BM1268" i="17" s="1"/>
  <c r="BK1253" i="17" a="1"/>
  <c r="BK1253" i="17" s="1"/>
  <c r="AT1312" i="17"/>
  <c r="BL1253" i="17" a="1"/>
  <c r="BL1253" i="17" s="1"/>
  <c r="AT1167" i="17"/>
  <c r="BH1237" i="17" a="1"/>
  <c r="BH1237" i="17" s="1"/>
  <c r="BH1175" i="17" a="1"/>
  <c r="BH1175" i="17" s="1"/>
  <c r="E1322" i="17"/>
  <c r="F1322" i="17" s="1"/>
  <c r="G1322" i="17" s="1"/>
  <c r="H1322" i="17" s="1"/>
  <c r="I1322" i="17" s="1"/>
  <c r="J1322" i="17" s="1"/>
  <c r="K1322" i="17" s="1"/>
  <c r="L1322" i="17" s="1"/>
  <c r="M1322" i="17" s="1"/>
  <c r="E1239" i="17"/>
  <c r="F1239" i="17" s="1"/>
  <c r="G1239" i="17" s="1"/>
  <c r="H1239" i="17" s="1"/>
  <c r="I1239" i="17" s="1"/>
  <c r="J1239" i="17" s="1"/>
  <c r="K1239" i="17" s="1"/>
  <c r="L1239" i="17" s="1"/>
  <c r="M1239" i="17" s="1"/>
  <c r="BI1253" i="17" a="1"/>
  <c r="BI1253" i="17" s="1"/>
  <c r="BJ1253" i="17" a="1"/>
  <c r="BJ1253" i="17" s="1"/>
  <c r="BG1312" i="17" a="1"/>
  <c r="BG1312" i="17" s="1"/>
  <c r="AT1253" i="17"/>
  <c r="BI1237" i="17" a="1"/>
  <c r="BI1237" i="17" s="1"/>
  <c r="BK1225" i="17" a="1"/>
  <c r="BK1225" i="17" s="1"/>
  <c r="BF1239" i="17" a="1"/>
  <c r="BF1239" i="17" s="1"/>
  <c r="BI1164" i="17" a="1"/>
  <c r="BI1164" i="17" s="1"/>
  <c r="BI1312" i="17" a="1"/>
  <c r="BI1312" i="17" s="1"/>
  <c r="BF1253" i="17" a="1"/>
  <c r="BF1253" i="17" s="1"/>
  <c r="BJ1237" i="17" a="1"/>
  <c r="BJ1237" i="17" s="1"/>
  <c r="BG1164" i="17" a="1"/>
  <c r="BG1164" i="17" s="1"/>
  <c r="BK1232" i="17" a="1"/>
  <c r="BK1232" i="17" s="1"/>
  <c r="BM1164" i="17" a="1"/>
  <c r="BM1164" i="17" s="1"/>
  <c r="AT1164" i="17"/>
  <c r="BH1253" i="17" a="1"/>
  <c r="BH1253" i="17" s="1"/>
  <c r="BG1217" i="17" a="1"/>
  <c r="BG1217" i="17" s="1"/>
  <c r="BH1231" i="17" a="1"/>
  <c r="BH1231" i="17" s="1"/>
  <c r="BH1236" i="17" a="1"/>
  <c r="BH1236" i="17" s="1"/>
  <c r="BG1253" i="17" a="1"/>
  <c r="BG1253" i="17" s="1"/>
  <c r="E1244" i="17"/>
  <c r="F1244" i="17" s="1"/>
  <c r="G1244" i="17" s="1"/>
  <c r="H1244" i="17" s="1"/>
  <c r="I1244" i="17" s="1"/>
  <c r="J1244" i="17" s="1"/>
  <c r="K1244" i="17" s="1"/>
  <c r="L1244" i="17" s="1"/>
  <c r="M1244" i="17" s="1"/>
  <c r="BJ1236" i="17" a="1"/>
  <c r="BJ1236" i="17" s="1"/>
  <c r="BK1199" i="17" a="1"/>
  <c r="BK1199" i="17" s="1"/>
  <c r="BK1236" i="17" a="1"/>
  <c r="BK1236" i="17" s="1"/>
  <c r="AY65" i="17" a="1"/>
  <c r="AY65" i="17" s="1"/>
  <c r="BI1279" i="17" a="1"/>
  <c r="BI1279" i="17" s="1"/>
  <c r="BL1268" i="17" a="1"/>
  <c r="BL1268" i="17" s="1"/>
  <c r="AT1210" i="17"/>
  <c r="BM1236" i="17" a="1"/>
  <c r="BM1236" i="17" s="1"/>
  <c r="BF1279" i="17" a="1"/>
  <c r="BF1279" i="17" s="1"/>
  <c r="BG1268" i="17" a="1"/>
  <c r="BG1268" i="17" s="1"/>
  <c r="BA648" i="17" a="1"/>
  <c r="BA648" i="17" s="1"/>
  <c r="BF1236" i="17" a="1"/>
  <c r="BF1236" i="17" s="1"/>
  <c r="AT1321" i="17"/>
  <c r="BL1287" i="17" a="1"/>
  <c r="BL1287" i="17" s="1"/>
  <c r="AT1279" i="17"/>
  <c r="E1312" i="17"/>
  <c r="F1312" i="17" s="1"/>
  <c r="G1312" i="17" s="1"/>
  <c r="H1312" i="17" s="1"/>
  <c r="I1312" i="17" s="1"/>
  <c r="J1312" i="17" s="1"/>
  <c r="K1312" i="17" s="1"/>
  <c r="L1312" i="17" s="1"/>
  <c r="M1312" i="17" s="1"/>
  <c r="E1299" i="17"/>
  <c r="F1299" i="17" s="1"/>
  <c r="G1299" i="17" s="1"/>
  <c r="H1299" i="17" s="1"/>
  <c r="I1299" i="17" s="1"/>
  <c r="J1299" i="17" s="1"/>
  <c r="K1299" i="17" s="1"/>
  <c r="L1299" i="17" s="1"/>
  <c r="M1299" i="17" s="1"/>
  <c r="F1247" i="17"/>
  <c r="G1247" i="17" s="1"/>
  <c r="H1247" i="17" s="1"/>
  <c r="I1247" i="17" s="1"/>
  <c r="J1247" i="17" s="1"/>
  <c r="K1247" i="17" s="1"/>
  <c r="L1247" i="17" s="1"/>
  <c r="M1247" i="17" s="1"/>
  <c r="N1247" i="17" s="1"/>
  <c r="E1310" i="17"/>
  <c r="F1310" i="17" s="1"/>
  <c r="G1310" i="17" s="1"/>
  <c r="H1310" i="17" s="1"/>
  <c r="I1310" i="17" s="1"/>
  <c r="J1310" i="17" s="1"/>
  <c r="K1310" i="17" s="1"/>
  <c r="L1310" i="17" s="1"/>
  <c r="M1310" i="17" s="1"/>
  <c r="BC172" i="17" a="1"/>
  <c r="BC172" i="17" s="1"/>
  <c r="BG1232" i="17" a="1"/>
  <c r="BG1232" i="17" s="1"/>
  <c r="AT1284" i="17"/>
  <c r="BL1279" i="17" a="1"/>
  <c r="BL1279" i="17" s="1"/>
  <c r="BD172" i="17" a="1"/>
  <c r="BD172" i="17" s="1"/>
  <c r="BM1225" i="17" a="1"/>
  <c r="BM1225" i="17" s="1"/>
  <c r="BM1199" i="17" a="1"/>
  <c r="BM1199" i="17" s="1"/>
  <c r="E1295" i="17"/>
  <c r="F1295" i="17" s="1"/>
  <c r="G1295" i="17" s="1"/>
  <c r="H1295" i="17" s="1"/>
  <c r="I1295" i="17" s="1"/>
  <c r="J1295" i="17" s="1"/>
  <c r="K1295" i="17" s="1"/>
  <c r="L1295" i="17" s="1"/>
  <c r="M1295" i="17" s="1"/>
  <c r="BL1225" i="17" a="1"/>
  <c r="BL1225" i="17" s="1"/>
  <c r="BF1210" i="17" a="1"/>
  <c r="BF1210" i="17" s="1"/>
  <c r="AT1289" i="17"/>
  <c r="AT1199" i="17"/>
  <c r="BB76" i="17" a="1"/>
  <c r="BB76" i="17" s="1"/>
  <c r="BG1213" i="17" a="1"/>
  <c r="BG1213" i="17" s="1"/>
  <c r="BK1250" i="17" a="1"/>
  <c r="BK1250" i="17" s="1"/>
  <c r="BD8" i="17" a="1"/>
  <c r="BD8" i="17" s="1"/>
  <c r="BK1285" i="17" a="1"/>
  <c r="BK1285" i="17" s="1"/>
  <c r="BI1231" i="17" a="1"/>
  <c r="BI1231" i="17" s="1"/>
  <c r="BK1210" i="17" a="1"/>
  <c r="BK1210" i="17" s="1"/>
  <c r="BG1231" i="17" a="1"/>
  <c r="BG1231" i="17" s="1"/>
  <c r="E1319" i="17"/>
  <c r="F1319" i="17" s="1"/>
  <c r="G1319" i="17" s="1"/>
  <c r="H1319" i="17" s="1"/>
  <c r="I1319" i="17" s="1"/>
  <c r="J1319" i="17" s="1"/>
  <c r="K1319" i="17" s="1"/>
  <c r="L1319" i="17" s="1"/>
  <c r="M1319" i="17" s="1"/>
  <c r="E1250" i="17"/>
  <c r="F1250" i="17" s="1"/>
  <c r="G1250" i="17" s="1"/>
  <c r="H1250" i="17" s="1"/>
  <c r="I1250" i="17" s="1"/>
  <c r="J1250" i="17" s="1"/>
  <c r="K1250" i="17" s="1"/>
  <c r="L1250" i="17" s="1"/>
  <c r="M1250" i="17" s="1"/>
  <c r="BM1280" i="17" a="1"/>
  <c r="BM1280" i="17" s="1"/>
  <c r="BJ1250" i="17" a="1"/>
  <c r="BJ1250" i="17" s="1"/>
  <c r="F1190" i="17"/>
  <c r="G1190" i="17" s="1"/>
  <c r="H1190" i="17" s="1"/>
  <c r="I1190" i="17" s="1"/>
  <c r="J1190" i="17" s="1"/>
  <c r="K1190" i="17" s="1"/>
  <c r="L1190" i="17" s="1"/>
  <c r="M1190" i="17" s="1"/>
  <c r="BI1247" i="17" a="1"/>
  <c r="BI1247" i="17" s="1"/>
  <c r="BM1250" i="17" a="1"/>
  <c r="BM1250" i="17" s="1"/>
  <c r="F1293" i="17"/>
  <c r="G1293" i="17" s="1"/>
  <c r="H1293" i="17" s="1"/>
  <c r="I1293" i="17" s="1"/>
  <c r="J1293" i="17" s="1"/>
  <c r="K1293" i="17" s="1"/>
  <c r="L1293" i="17" s="1"/>
  <c r="M1293" i="17" s="1"/>
  <c r="BM1305" i="17" a="1"/>
  <c r="BM1305" i="17" s="1"/>
  <c r="BH1210" i="17" a="1"/>
  <c r="BH1210" i="17" s="1"/>
  <c r="BI1236" i="17" a="1"/>
  <c r="BI1236" i="17" s="1"/>
  <c r="AT1247" i="17"/>
  <c r="BL1212" i="17" a="1"/>
  <c r="BL1212" i="17" s="1"/>
  <c r="BH1250" i="17" a="1"/>
  <c r="BH1250" i="17" s="1"/>
  <c r="AT1305" i="17"/>
  <c r="BM1210" i="17" a="1"/>
  <c r="BM1210" i="17" s="1"/>
  <c r="AT1236" i="17"/>
  <c r="BL1236" i="17" a="1"/>
  <c r="BL1236" i="17" s="1"/>
  <c r="BG1321" i="17" a="1"/>
  <c r="BG1321" i="17" s="1"/>
  <c r="BM1211" i="17" a="1"/>
  <c r="BM1211" i="17" s="1"/>
  <c r="BJ1210" i="17" a="1"/>
  <c r="BJ1210" i="17" s="1"/>
  <c r="E1191" i="17"/>
  <c r="F1191" i="17" s="1"/>
  <c r="G1191" i="17" s="1"/>
  <c r="H1191" i="17" s="1"/>
  <c r="I1191" i="17" s="1"/>
  <c r="J1191" i="17" s="1"/>
  <c r="K1191" i="17" s="1"/>
  <c r="L1191" i="17" s="1"/>
  <c r="M1191" i="17" s="1"/>
  <c r="BF1237" i="17" a="1"/>
  <c r="BF1237" i="17" s="1"/>
  <c r="BK1321" i="17" a="1"/>
  <c r="BK1321" i="17" s="1"/>
  <c r="BD926" i="17" a="1"/>
  <c r="BD926" i="17" s="1"/>
  <c r="BH1203" i="17" a="1"/>
  <c r="BH1203" i="17" s="1"/>
  <c r="BL1231" i="17" a="1"/>
  <c r="BL1231" i="17" s="1"/>
  <c r="BK1231" i="17" a="1"/>
  <c r="BK1231" i="17" s="1"/>
  <c r="AX926" i="17" a="1"/>
  <c r="AX926" i="17" s="1"/>
  <c r="BH1252" i="17" a="1"/>
  <c r="BH1252" i="17" s="1"/>
  <c r="AT1239" i="17"/>
  <c r="E1275" i="17"/>
  <c r="F1275" i="17" s="1"/>
  <c r="G1275" i="17" s="1"/>
  <c r="H1275" i="17" s="1"/>
  <c r="I1275" i="17" s="1"/>
  <c r="J1275" i="17" s="1"/>
  <c r="K1275" i="17" s="1"/>
  <c r="L1275" i="17" s="1"/>
  <c r="M1275" i="17" s="1"/>
  <c r="N1275" i="17" s="1"/>
  <c r="BM1290" i="17" a="1"/>
  <c r="BM1290" i="17" s="1"/>
  <c r="BG1218" i="17" a="1"/>
  <c r="BG1218" i="17" s="1"/>
  <c r="BJ1290" i="17" a="1"/>
  <c r="BJ1290" i="17" s="1"/>
  <c r="BI1265" i="17" a="1"/>
  <c r="BI1265" i="17" s="1"/>
  <c r="BL1175" i="17" a="1"/>
  <c r="BL1175" i="17" s="1"/>
  <c r="BK1301" i="17" a="1"/>
  <c r="BK1301" i="17" s="1"/>
  <c r="BH1275" i="17" a="1"/>
  <c r="BH1275" i="17" s="1"/>
  <c r="BK1265" i="17" a="1"/>
  <c r="BK1265" i="17" s="1"/>
  <c r="BM1175" i="17" a="1"/>
  <c r="BM1175" i="17" s="1"/>
  <c r="BJ1279" i="17" a="1"/>
  <c r="BJ1279" i="17" s="1"/>
  <c r="BG1243" i="17" a="1"/>
  <c r="BG1243" i="17" s="1"/>
  <c r="AT1265" i="17"/>
  <c r="BJ1175" i="17" a="1"/>
  <c r="BJ1175" i="17" s="1"/>
  <c r="BL1190" i="17" a="1"/>
  <c r="BL1190" i="17" s="1"/>
  <c r="BG1284" i="17" a="1"/>
  <c r="BG1284" i="17" s="1"/>
  <c r="BH1279" i="17" a="1"/>
  <c r="BH1279" i="17" s="1"/>
  <c r="AT1301" i="17"/>
  <c r="BM1301" i="17" a="1"/>
  <c r="BM1301" i="17" s="1"/>
  <c r="BL1273" i="17" a="1"/>
  <c r="BL1273" i="17" s="1"/>
  <c r="BL1298" i="17" a="1"/>
  <c r="BL1298" i="17" s="1"/>
  <c r="BL1265" i="17" a="1"/>
  <c r="BL1265" i="17" s="1"/>
  <c r="BK1175" i="17" a="1"/>
  <c r="BK1175" i="17" s="1"/>
  <c r="BF1190" i="17" a="1"/>
  <c r="BF1190" i="17" s="1"/>
  <c r="BK1279" i="17" a="1"/>
  <c r="BK1279" i="17" s="1"/>
  <c r="BG1239" i="17" a="1"/>
  <c r="BG1239" i="17" s="1"/>
  <c r="F1179" i="17"/>
  <c r="G1179" i="17" s="1"/>
  <c r="H1179" i="17" s="1"/>
  <c r="I1179" i="17" s="1"/>
  <c r="J1179" i="17" s="1"/>
  <c r="K1179" i="17" s="1"/>
  <c r="L1179" i="17" s="1"/>
  <c r="M1179" i="17" s="1"/>
  <c r="BF1273" i="17" a="1"/>
  <c r="BF1273" i="17" s="1"/>
  <c r="BG1298" i="17" a="1"/>
  <c r="BG1298" i="17" s="1"/>
  <c r="BI1175" i="17" a="1"/>
  <c r="BI1175" i="17" s="1"/>
  <c r="BM1279" i="17" a="1"/>
  <c r="BM1279" i="17" s="1"/>
  <c r="BH1239" i="17" a="1"/>
  <c r="BH1239" i="17" s="1"/>
  <c r="BH1268" i="17" a="1"/>
  <c r="BH1268" i="17" s="1"/>
  <c r="BF1268" i="17" a="1"/>
  <c r="BF1268" i="17" s="1"/>
  <c r="BH1273" i="17" a="1"/>
  <c r="BH1273" i="17" s="1"/>
  <c r="BJ1239" i="17" a="1"/>
  <c r="BJ1239" i="17" s="1"/>
  <c r="BJ1268" i="17" a="1"/>
  <c r="BJ1268" i="17" s="1"/>
  <c r="BJ1289" i="17" a="1"/>
  <c r="BJ1289" i="17" s="1"/>
  <c r="AZ308" i="17" a="1"/>
  <c r="AZ308" i="17" s="1"/>
  <c r="AX308" i="17" a="1"/>
  <c r="AX308" i="17" s="1"/>
  <c r="BA656" i="17" a="1"/>
  <c r="BA656" i="17" s="1"/>
  <c r="AW308" i="17" a="1"/>
  <c r="AW308" i="17" s="1"/>
  <c r="E308" i="17" s="1"/>
  <c r="AT1225" i="17"/>
  <c r="BM1239" i="17" a="1"/>
  <c r="BM1239" i="17" s="1"/>
  <c r="AT1231" i="17"/>
  <c r="BI1268" i="17" a="1"/>
  <c r="BI1268" i="17" s="1"/>
  <c r="BK1292" i="17" a="1"/>
  <c r="BK1292" i="17" s="1"/>
  <c r="BM1218" i="17" a="1"/>
  <c r="BM1218" i="17" s="1"/>
  <c r="BI1273" i="17" a="1"/>
  <c r="BI1273" i="17" s="1"/>
  <c r="BC308" i="17" a="1"/>
  <c r="BC308" i="17" s="1"/>
  <c r="BH1217" i="17" a="1"/>
  <c r="BH1217" i="17" s="1"/>
  <c r="BA1079" i="17" a="1"/>
  <c r="BA1079" i="17" s="1"/>
  <c r="BG1303" i="17" a="1"/>
  <c r="BG1303" i="17" s="1"/>
  <c r="BF1225" i="17" a="1"/>
  <c r="BF1225" i="17" s="1"/>
  <c r="E1213" i="17"/>
  <c r="F1213" i="17" s="1"/>
  <c r="G1213" i="17" s="1"/>
  <c r="H1213" i="17" s="1"/>
  <c r="I1213" i="17" s="1"/>
  <c r="J1213" i="17" s="1"/>
  <c r="K1213" i="17" s="1"/>
  <c r="L1213" i="17" s="1"/>
  <c r="M1213" i="17" s="1"/>
  <c r="BK1290" i="17" a="1"/>
  <c r="BK1290" i="17" s="1"/>
  <c r="BE308" i="17" a="1"/>
  <c r="BE308" i="17" s="1"/>
  <c r="BD656" i="17" a="1"/>
  <c r="BD656" i="17" s="1"/>
  <c r="BK1217" i="17" a="1"/>
  <c r="BK1217" i="17" s="1"/>
  <c r="BL1303" i="17" a="1"/>
  <c r="BL1303" i="17" s="1"/>
  <c r="BH1225" i="17" a="1"/>
  <c r="BH1225" i="17" s="1"/>
  <c r="BJ1231" i="17" a="1"/>
  <c r="BJ1231" i="17" s="1"/>
  <c r="BG1199" i="17" a="1"/>
  <c r="BG1199" i="17" s="1"/>
  <c r="E1259" i="17"/>
  <c r="F1259" i="17" s="1"/>
  <c r="G1259" i="17" s="1"/>
  <c r="H1259" i="17" s="1"/>
  <c r="I1259" i="17" s="1"/>
  <c r="J1259" i="17" s="1"/>
  <c r="K1259" i="17" s="1"/>
  <c r="L1259" i="17" s="1"/>
  <c r="M1259" i="17" s="1"/>
  <c r="E1260" i="17"/>
  <c r="F1260" i="17" s="1"/>
  <c r="G1260" i="17" s="1"/>
  <c r="H1260" i="17" s="1"/>
  <c r="I1260" i="17" s="1"/>
  <c r="J1260" i="17" s="1"/>
  <c r="K1260" i="17" s="1"/>
  <c r="L1260" i="17" s="1"/>
  <c r="M1260" i="17" s="1"/>
  <c r="BC656" i="17" a="1"/>
  <c r="BC656" i="17" s="1"/>
  <c r="BE656" i="17" a="1"/>
  <c r="BE656" i="17" s="1"/>
  <c r="BL1217" i="17" a="1"/>
  <c r="BL1217" i="17" s="1"/>
  <c r="BG1237" i="17" a="1"/>
  <c r="BG1237" i="17" s="1"/>
  <c r="BG1225" i="17" a="1"/>
  <c r="BG1225" i="17" s="1"/>
  <c r="BF1231" i="17" a="1"/>
  <c r="BF1231" i="17" s="1"/>
  <c r="BG1301" i="17" a="1"/>
  <c r="BG1301" i="17" s="1"/>
  <c r="AT1217" i="17"/>
  <c r="BM1237" i="17" a="1"/>
  <c r="BM1237" i="17" s="1"/>
  <c r="BJ1225" i="17" a="1"/>
  <c r="BJ1225" i="17" s="1"/>
  <c r="BK1268" i="17" a="1"/>
  <c r="BK1268" i="17" s="1"/>
  <c r="AV1079" i="17" a="1"/>
  <c r="AV1079" i="17" s="1"/>
  <c r="BF1292" i="17" a="1"/>
  <c r="BF1292" i="17" s="1"/>
  <c r="E1230" i="17"/>
  <c r="F1230" i="17" s="1"/>
  <c r="G1230" i="17" s="1"/>
  <c r="H1230" i="17" s="1"/>
  <c r="I1230" i="17" s="1"/>
  <c r="J1230" i="17" s="1"/>
  <c r="K1230" i="17" s="1"/>
  <c r="L1230" i="17" s="1"/>
  <c r="M1230" i="17" s="1"/>
  <c r="BM1298" i="17" a="1"/>
  <c r="BM1298" i="17" s="1"/>
  <c r="BK1203" i="17" a="1"/>
  <c r="BK1203" i="17" s="1"/>
  <c r="BH1298" i="17" a="1"/>
  <c r="BH1298" i="17" s="1"/>
  <c r="BF1203" i="17" a="1"/>
  <c r="BF1203" i="17" s="1"/>
  <c r="BF1298" i="17" a="1"/>
  <c r="BF1298" i="17" s="1"/>
  <c r="BL1203" i="17" a="1"/>
  <c r="BL1203" i="17" s="1"/>
  <c r="E1264" i="17"/>
  <c r="F1264" i="17" s="1"/>
  <c r="G1264" i="17" s="1"/>
  <c r="H1264" i="17" s="1"/>
  <c r="I1264" i="17" s="1"/>
  <c r="J1264" i="17" s="1"/>
  <c r="K1264" i="17" s="1"/>
  <c r="L1264" i="17" s="1"/>
  <c r="M1264" i="17" s="1"/>
  <c r="AT1298" i="17"/>
  <c r="BK1218" i="17" a="1"/>
  <c r="BK1218" i="17" s="1"/>
  <c r="BK1209" i="17" a="1"/>
  <c r="BK1209" i="17" s="1"/>
  <c r="BL1218" i="17" a="1"/>
  <c r="BL1218" i="17" s="1"/>
  <c r="BL1209" i="17" a="1"/>
  <c r="BL1209" i="17" s="1"/>
  <c r="AT1218" i="17"/>
  <c r="BJ1281" i="17" a="1"/>
  <c r="BJ1281" i="17" s="1"/>
  <c r="E1277" i="17"/>
  <c r="F1277" i="17" s="1"/>
  <c r="G1277" i="17" s="1"/>
  <c r="H1277" i="17" s="1"/>
  <c r="I1277" i="17" s="1"/>
  <c r="J1277" i="17" s="1"/>
  <c r="K1277" i="17" s="1"/>
  <c r="L1277" i="17" s="1"/>
  <c r="M1277" i="17" s="1"/>
  <c r="BF1281" i="17" a="1"/>
  <c r="BF1281" i="17" s="1"/>
  <c r="BI1218" i="17" a="1"/>
  <c r="BI1218" i="17" s="1"/>
  <c r="BL1281" i="17" a="1"/>
  <c r="BL1281" i="17" s="1"/>
  <c r="BF1218" i="17" a="1"/>
  <c r="BF1218" i="17" s="1"/>
  <c r="BG1281" i="17" a="1"/>
  <c r="BG1281" i="17" s="1"/>
  <c r="BJ1218" i="17" a="1"/>
  <c r="BJ1218" i="17" s="1"/>
  <c r="BH1281" i="17" a="1"/>
  <c r="BH1281" i="17" s="1"/>
  <c r="BJ1215" i="17" a="1"/>
  <c r="BJ1215" i="17" s="1"/>
  <c r="BI1281" i="17" a="1"/>
  <c r="BI1281" i="17" s="1"/>
  <c r="BF1215" i="17" a="1"/>
  <c r="BF1215" i="17" s="1"/>
  <c r="AT1281" i="17"/>
  <c r="AT1215" i="17"/>
  <c r="BM1281" i="17" a="1"/>
  <c r="BM1281" i="17" s="1"/>
  <c r="BL1215" i="17" a="1"/>
  <c r="BL1215" i="17" s="1"/>
  <c r="BH1215" i="17" a="1"/>
  <c r="BH1215" i="17" s="1"/>
  <c r="BI1203" i="17" a="1"/>
  <c r="BI1203" i="17" s="1"/>
  <c r="BI1215" i="17" a="1"/>
  <c r="BI1215" i="17" s="1"/>
  <c r="E1327" i="17"/>
  <c r="F1327" i="17" s="1"/>
  <c r="G1327" i="17" s="1"/>
  <c r="H1327" i="17" s="1"/>
  <c r="I1327" i="17" s="1"/>
  <c r="J1327" i="17" s="1"/>
  <c r="K1327" i="17" s="1"/>
  <c r="L1327" i="17" s="1"/>
  <c r="M1327" i="17" s="1"/>
  <c r="BJ1203" i="17" a="1"/>
  <c r="BJ1203" i="17" s="1"/>
  <c r="BM1215" i="17" a="1"/>
  <c r="BM1215" i="17" s="1"/>
  <c r="BK1298" i="17" a="1"/>
  <c r="BK1298" i="17" s="1"/>
  <c r="AT1203" i="17"/>
  <c r="BG1215" i="17" a="1"/>
  <c r="BG1215" i="17" s="1"/>
  <c r="BI1298" i="17" a="1"/>
  <c r="BI1298" i="17" s="1"/>
  <c r="BM1203" i="17" a="1"/>
  <c r="BM1203" i="17" s="1"/>
  <c r="BM1235" i="17" a="1"/>
  <c r="BM1235" i="17" s="1"/>
  <c r="E1288" i="17"/>
  <c r="F1288" i="17" s="1"/>
  <c r="G1288" i="17" s="1"/>
  <c r="H1288" i="17" s="1"/>
  <c r="I1288" i="17" s="1"/>
  <c r="J1288" i="17" s="1"/>
  <c r="K1288" i="17" s="1"/>
  <c r="L1288" i="17" s="1"/>
  <c r="M1288" i="17" s="1"/>
  <c r="BH1305" i="17" a="1"/>
  <c r="BH1305" i="17" s="1"/>
  <c r="BK1211" i="17" a="1"/>
  <c r="BK1211" i="17" s="1"/>
  <c r="BH1292" i="17" a="1"/>
  <c r="BH1292" i="17" s="1"/>
  <c r="E1321" i="17"/>
  <c r="F1321" i="17" s="1"/>
  <c r="G1321" i="17" s="1"/>
  <c r="H1321" i="17" s="1"/>
  <c r="I1321" i="17" s="1"/>
  <c r="J1321" i="17" s="1"/>
  <c r="K1321" i="17" s="1"/>
  <c r="L1321" i="17" s="1"/>
  <c r="M1321" i="17" s="1"/>
  <c r="BI1305" i="17" a="1"/>
  <c r="BI1305" i="17" s="1"/>
  <c r="BM1255" i="17" a="1"/>
  <c r="BM1255" i="17" s="1"/>
  <c r="BL1305" i="17" a="1"/>
  <c r="BL1305" i="17" s="1"/>
  <c r="BF1289" i="17" a="1"/>
  <c r="BF1289" i="17" s="1"/>
  <c r="AT1255" i="17"/>
  <c r="BF1305" i="17" a="1"/>
  <c r="BF1305" i="17" s="1"/>
  <c r="BI1202" i="17" a="1"/>
  <c r="BI1202" i="17" s="1"/>
  <c r="BK1305" i="17" a="1"/>
  <c r="BK1305" i="17" s="1"/>
  <c r="BE962" i="17" a="1"/>
  <c r="BE962" i="17" s="1"/>
  <c r="BJ1190" i="17" a="1"/>
  <c r="BJ1190" i="17" s="1"/>
  <c r="BI1301" i="17" a="1"/>
  <c r="BI1301" i="17" s="1"/>
  <c r="BK1255" i="17" a="1"/>
  <c r="BK1255" i="17" s="1"/>
  <c r="BM1191" i="17" a="1"/>
  <c r="BM1191" i="17" s="1"/>
  <c r="BM1185" i="17" a="1"/>
  <c r="BM1185" i="17" s="1"/>
  <c r="AT1190" i="17"/>
  <c r="BF1301" i="17" a="1"/>
  <c r="BF1301" i="17" s="1"/>
  <c r="BI1191" i="17" a="1"/>
  <c r="BI1191" i="17" s="1"/>
  <c r="BI1228" i="17" a="1"/>
  <c r="BI1228" i="17" s="1"/>
  <c r="BI1185" i="17" a="1"/>
  <c r="BI1185" i="17" s="1"/>
  <c r="BK1228" i="17" a="1"/>
  <c r="BK1228" i="17" s="1"/>
  <c r="BK1185" i="17" a="1"/>
  <c r="BK1185" i="17" s="1"/>
  <c r="BI1190" i="17" a="1"/>
  <c r="BI1190" i="17" s="1"/>
  <c r="BI1255" i="17" a="1"/>
  <c r="BI1255" i="17" s="1"/>
  <c r="BH1167" i="17" a="1"/>
  <c r="BH1167" i="17" s="1"/>
  <c r="BM1167" i="17" a="1"/>
  <c r="BM1167" i="17" s="1"/>
  <c r="BF1255" i="17" a="1"/>
  <c r="BF1255" i="17" s="1"/>
  <c r="BL1292" i="17" a="1"/>
  <c r="BL1292" i="17" s="1"/>
  <c r="BJ1301" i="17" a="1"/>
  <c r="BJ1301" i="17" s="1"/>
  <c r="BG1228" i="17" a="1"/>
  <c r="BG1228" i="17" s="1"/>
  <c r="BH1228" i="17" a="1"/>
  <c r="BH1228" i="17" s="1"/>
  <c r="E1252" i="17"/>
  <c r="F1252" i="17" s="1"/>
  <c r="G1252" i="17" s="1"/>
  <c r="H1252" i="17" s="1"/>
  <c r="I1252" i="17" s="1"/>
  <c r="J1252" i="17" s="1"/>
  <c r="K1252" i="17" s="1"/>
  <c r="L1252" i="17" s="1"/>
  <c r="M1252" i="17" s="1"/>
  <c r="BC659" i="17" a="1"/>
  <c r="BC659" i="17" s="1"/>
  <c r="BI1174" i="17" a="1"/>
  <c r="BI1174" i="17" s="1"/>
  <c r="BF1265" i="17" a="1"/>
  <c r="BF1265" i="17" s="1"/>
  <c r="AT1185" i="17"/>
  <c r="BK1190" i="17" a="1"/>
  <c r="BK1190" i="17" s="1"/>
  <c r="BL1255" i="17" a="1"/>
  <c r="BL1255" i="17" s="1"/>
  <c r="BF1167" i="17" a="1"/>
  <c r="BF1167" i="17" s="1"/>
  <c r="BK1289" i="17" a="1"/>
  <c r="BK1289" i="17" s="1"/>
  <c r="BG1292" i="17" a="1"/>
  <c r="BG1292" i="17" s="1"/>
  <c r="BI1199" i="17" a="1"/>
  <c r="BI1199" i="17" s="1"/>
  <c r="BH1174" i="17" a="1"/>
  <c r="BH1174" i="17" s="1"/>
  <c r="BF1185" i="17" a="1"/>
  <c r="BF1185" i="17" s="1"/>
  <c r="BM1190" i="17" a="1"/>
  <c r="BM1190" i="17" s="1"/>
  <c r="BI1292" i="17" a="1"/>
  <c r="BI1292" i="17" s="1"/>
  <c r="BL1191" i="17" a="1"/>
  <c r="BL1191" i="17" s="1"/>
  <c r="AT1174" i="17"/>
  <c r="BG1185" i="17" a="1"/>
  <c r="BG1185" i="17" s="1"/>
  <c r="BF1284" i="17" a="1"/>
  <c r="BF1284" i="17" s="1"/>
  <c r="BK1167" i="17" a="1"/>
  <c r="BK1167" i="17" s="1"/>
  <c r="AT1292" i="17"/>
  <c r="BI1289" i="17" a="1"/>
  <c r="BI1289" i="17" s="1"/>
  <c r="BJ1185" i="17" a="1"/>
  <c r="BJ1185" i="17" s="1"/>
  <c r="BL1185" i="17" a="1"/>
  <c r="BL1185" i="17" s="1"/>
  <c r="E1235" i="17"/>
  <c r="F1235" i="17" s="1"/>
  <c r="G1235" i="17" s="1"/>
  <c r="H1235" i="17" s="1"/>
  <c r="I1235" i="17" s="1"/>
  <c r="J1235" i="17" s="1"/>
  <c r="K1235" i="17" s="1"/>
  <c r="L1235" i="17" s="1"/>
  <c r="M1235" i="17" s="1"/>
  <c r="BC119" i="17" a="1"/>
  <c r="BC119" i="17" s="1"/>
  <c r="BM1174" i="17" a="1"/>
  <c r="BM1174" i="17" s="1"/>
  <c r="BH1265" i="17" a="1"/>
  <c r="BH1265" i="17" s="1"/>
  <c r="BI1233" i="17" a="1"/>
  <c r="BI1233" i="17" s="1"/>
  <c r="BI1284" i="17" a="1"/>
  <c r="BI1284" i="17" s="1"/>
  <c r="BG1289" i="17" a="1"/>
  <c r="BG1289" i="17" s="1"/>
  <c r="BG1174" i="17" a="1"/>
  <c r="BG1174" i="17" s="1"/>
  <c r="BF1179" i="17" a="1"/>
  <c r="BF1179" i="17" s="1"/>
  <c r="BG1314" i="17" a="1"/>
  <c r="BG1314" i="17" s="1"/>
  <c r="BJ1233" i="17" a="1"/>
  <c r="BJ1233" i="17" s="1"/>
  <c r="BJ1284" i="17" a="1"/>
  <c r="BJ1284" i="17" s="1"/>
  <c r="BM1289" i="17" a="1"/>
  <c r="BM1289" i="17" s="1"/>
  <c r="AZ119" i="17" a="1"/>
  <c r="AZ119" i="17" s="1"/>
  <c r="BJ1174" i="17" a="1"/>
  <c r="BJ1174" i="17" s="1"/>
  <c r="AX929" i="17" a="1"/>
  <c r="AX929" i="17" s="1"/>
  <c r="BG1179" i="17" a="1"/>
  <c r="BG1179" i="17" s="1"/>
  <c r="BF1314" i="17" a="1"/>
  <c r="BF1314" i="17" s="1"/>
  <c r="BL1233" i="17" a="1"/>
  <c r="BL1233" i="17" s="1"/>
  <c r="BK1284" i="17" a="1"/>
  <c r="BK1284" i="17" s="1"/>
  <c r="BL1289" i="17" a="1"/>
  <c r="BL1289" i="17" s="1"/>
  <c r="BH1301" i="17" a="1"/>
  <c r="BH1301" i="17" s="1"/>
  <c r="E1203" i="17"/>
  <c r="F1203" i="17" s="1"/>
  <c r="G1203" i="17" s="1"/>
  <c r="H1203" i="17" s="1"/>
  <c r="I1203" i="17" s="1"/>
  <c r="J1203" i="17" s="1"/>
  <c r="K1203" i="17" s="1"/>
  <c r="L1203" i="17" s="1"/>
  <c r="M1203" i="17" s="1"/>
  <c r="E1222" i="17"/>
  <c r="F1222" i="17" s="1"/>
  <c r="G1222" i="17" s="1"/>
  <c r="H1222" i="17" s="1"/>
  <c r="I1222" i="17" s="1"/>
  <c r="J1222" i="17" s="1"/>
  <c r="K1222" i="17" s="1"/>
  <c r="L1222" i="17" s="1"/>
  <c r="M1222" i="17" s="1"/>
  <c r="BH1187" i="17" a="1"/>
  <c r="BH1187" i="17" s="1"/>
  <c r="AT1187" i="17"/>
  <c r="BL1187" i="17" a="1"/>
  <c r="BL1187" i="17" s="1"/>
  <c r="BK1174" i="17" a="1"/>
  <c r="BK1174" i="17" s="1"/>
  <c r="BL1174" i="17" a="1"/>
  <c r="BL1174" i="17" s="1"/>
  <c r="BB119" i="17" a="1"/>
  <c r="BB119" i="17" s="1"/>
  <c r="AY119" i="17" a="1"/>
  <c r="AY119" i="17" s="1"/>
  <c r="BC929" i="17" a="1"/>
  <c r="BC929" i="17" s="1"/>
  <c r="BM1314" i="17" a="1"/>
  <c r="BM1314" i="17" s="1"/>
  <c r="BK1233" i="17" a="1"/>
  <c r="BK1233" i="17" s="1"/>
  <c r="BK1300" i="17" a="1"/>
  <c r="BK1300" i="17" s="1"/>
  <c r="BL1284" i="17" a="1"/>
  <c r="BL1284" i="17" s="1"/>
  <c r="BG1211" i="17" a="1"/>
  <c r="BG1211" i="17" s="1"/>
  <c r="BG1167" i="17" a="1"/>
  <c r="BG1167" i="17" s="1"/>
  <c r="E1280" i="17"/>
  <c r="F1280" i="17" s="1"/>
  <c r="G1280" i="17" s="1"/>
  <c r="H1280" i="17" s="1"/>
  <c r="I1280" i="17" s="1"/>
  <c r="J1280" i="17" s="1"/>
  <c r="K1280" i="17" s="1"/>
  <c r="L1280" i="17" s="1"/>
  <c r="M1280" i="17" s="1"/>
  <c r="E1298" i="17"/>
  <c r="F1298" i="17" s="1"/>
  <c r="G1298" i="17" s="1"/>
  <c r="H1298" i="17" s="1"/>
  <c r="I1298" i="17" s="1"/>
  <c r="J1298" i="17" s="1"/>
  <c r="K1298" i="17" s="1"/>
  <c r="L1298" i="17" s="1"/>
  <c r="M1298" i="17" s="1"/>
  <c r="AX119" i="17" a="1"/>
  <c r="AX119" i="17" s="1"/>
  <c r="AV929" i="17" a="1"/>
  <c r="AV929" i="17" s="1"/>
  <c r="BG1305" i="17" a="1"/>
  <c r="BG1305" i="17" s="1"/>
  <c r="BM1233" i="17" a="1"/>
  <c r="BM1233" i="17" s="1"/>
  <c r="BH1284" i="17" a="1"/>
  <c r="BH1284" i="17" s="1"/>
  <c r="BH1211" i="17" a="1"/>
  <c r="BH1211" i="17" s="1"/>
  <c r="BL1167" i="17" a="1"/>
  <c r="BL1167" i="17" s="1"/>
  <c r="E1320" i="17"/>
  <c r="F1320" i="17" s="1"/>
  <c r="G1320" i="17" s="1"/>
  <c r="H1320" i="17" s="1"/>
  <c r="I1320" i="17" s="1"/>
  <c r="J1320" i="17" s="1"/>
  <c r="K1320" i="17" s="1"/>
  <c r="L1320" i="17" s="1"/>
  <c r="M1320" i="17" s="1"/>
  <c r="E1196" i="17"/>
  <c r="F1196" i="17" s="1"/>
  <c r="G1196" i="17" s="1"/>
  <c r="H1196" i="17" s="1"/>
  <c r="I1196" i="17" s="1"/>
  <c r="J1196" i="17" s="1"/>
  <c r="K1196" i="17" s="1"/>
  <c r="L1196" i="17" s="1"/>
  <c r="M1196" i="17" s="1"/>
  <c r="BJ1211" i="17" a="1"/>
  <c r="BJ1211" i="17" s="1"/>
  <c r="BI1311" i="17" a="1"/>
  <c r="BI1311" i="17" s="1"/>
  <c r="BH1255" i="17" a="1"/>
  <c r="BH1255" i="17" s="1"/>
  <c r="E1272" i="17"/>
  <c r="F1272" i="17" s="1"/>
  <c r="G1272" i="17" s="1"/>
  <c r="H1272" i="17" s="1"/>
  <c r="I1272" i="17" s="1"/>
  <c r="J1272" i="17" s="1"/>
  <c r="K1272" i="17" s="1"/>
  <c r="L1272" i="17" s="1"/>
  <c r="M1272" i="17" s="1"/>
  <c r="E1324" i="17"/>
  <c r="F1324" i="17" s="1"/>
  <c r="G1324" i="17" s="1"/>
  <c r="H1324" i="17" s="1"/>
  <c r="I1324" i="17" s="1"/>
  <c r="J1324" i="17" s="1"/>
  <c r="K1324" i="17" s="1"/>
  <c r="L1324" i="17" s="1"/>
  <c r="M1324" i="17" s="1"/>
  <c r="BL1240" i="17" a="1"/>
  <c r="BL1240" i="17" s="1"/>
  <c r="BL1179" i="17" a="1"/>
  <c r="BL1179" i="17" s="1"/>
  <c r="BM1259" i="17" a="1"/>
  <c r="BM1259" i="17" s="1"/>
  <c r="BI1288" i="17" a="1"/>
  <c r="BI1288" i="17" s="1"/>
  <c r="BJ1314" i="17" a="1"/>
  <c r="BJ1314" i="17" s="1"/>
  <c r="BG1234" i="17" a="1"/>
  <c r="BG1234" i="17" s="1"/>
  <c r="BI1211" i="17" a="1"/>
  <c r="BI1211" i="17" s="1"/>
  <c r="BG1256" i="17" a="1"/>
  <c r="BG1256" i="17" s="1"/>
  <c r="BF1240" i="17" a="1"/>
  <c r="BF1240" i="17" s="1"/>
  <c r="BM1179" i="17" a="1"/>
  <c r="BM1179" i="17" s="1"/>
  <c r="BL1288" i="17" a="1"/>
  <c r="BL1288" i="17" s="1"/>
  <c r="BL1314" i="17" a="1"/>
  <c r="BL1314" i="17" s="1"/>
  <c r="BH1234" i="17" a="1"/>
  <c r="BH1234" i="17" s="1"/>
  <c r="BF1211" i="17" a="1"/>
  <c r="BF1211" i="17" s="1"/>
  <c r="BH1256" i="17" a="1"/>
  <c r="BH1256" i="17" s="1"/>
  <c r="BI1328" i="17" a="1"/>
  <c r="BI1328" i="17" s="1"/>
  <c r="BG1240" i="17" a="1"/>
  <c r="BG1240" i="17" s="1"/>
  <c r="BK1179" i="17" a="1"/>
  <c r="BK1179" i="17" s="1"/>
  <c r="BM1288" i="17" a="1"/>
  <c r="BM1288" i="17" s="1"/>
  <c r="BH1314" i="17" a="1"/>
  <c r="BH1314" i="17" s="1"/>
  <c r="BL1234" i="17" a="1"/>
  <c r="BL1234" i="17" s="1"/>
  <c r="BL1211" i="17" a="1"/>
  <c r="BL1211" i="17" s="1"/>
  <c r="BJ1256" i="17" a="1"/>
  <c r="BJ1256" i="17" s="1"/>
  <c r="BI1179" i="17" a="1"/>
  <c r="BI1179" i="17" s="1"/>
  <c r="BF1288" i="17" a="1"/>
  <c r="BF1288" i="17" s="1"/>
  <c r="AT1314" i="17"/>
  <c r="E1255" i="17"/>
  <c r="F1255" i="17" s="1"/>
  <c r="G1255" i="17" s="1"/>
  <c r="H1255" i="17" s="1"/>
  <c r="I1255" i="17" s="1"/>
  <c r="J1255" i="17" s="1"/>
  <c r="K1255" i="17" s="1"/>
  <c r="L1255" i="17" s="1"/>
  <c r="M1255" i="17" s="1"/>
  <c r="BH1240" i="17" a="1"/>
  <c r="BH1240" i="17" s="1"/>
  <c r="AT1328" i="17"/>
  <c r="BF1200" i="17" a="1"/>
  <c r="BF1200" i="17" s="1"/>
  <c r="BM1200" i="17" a="1"/>
  <c r="BM1200" i="17" s="1"/>
  <c r="BH1189" i="17" a="1"/>
  <c r="BH1189" i="17" s="1"/>
  <c r="BM1224" i="17" a="1"/>
  <c r="BM1224" i="17" s="1"/>
  <c r="BK1288" i="17" a="1"/>
  <c r="BK1288" i="17" s="1"/>
  <c r="BI1256" i="17" a="1"/>
  <c r="BI1256" i="17" s="1"/>
  <c r="BF1328" i="17" a="1"/>
  <c r="BF1328" i="17" s="1"/>
  <c r="BK1189" i="17" a="1"/>
  <c r="BK1189" i="17" s="1"/>
  <c r="AT1224" i="17"/>
  <c r="BI1207" i="17" a="1"/>
  <c r="BI1207" i="17" s="1"/>
  <c r="E1289" i="17"/>
  <c r="F1289" i="17" s="1"/>
  <c r="G1289" i="17" s="1"/>
  <c r="H1289" i="17" s="1"/>
  <c r="I1289" i="17" s="1"/>
  <c r="J1289" i="17" s="1"/>
  <c r="K1289" i="17" s="1"/>
  <c r="L1289" i="17" s="1"/>
  <c r="M1289" i="17" s="1"/>
  <c r="AT1200" i="17"/>
  <c r="BK1202" i="17" a="1"/>
  <c r="BK1202" i="17" s="1"/>
  <c r="BF1189" i="17" a="1"/>
  <c r="BF1189" i="17" s="1"/>
  <c r="BG1224" i="17" a="1"/>
  <c r="BG1224" i="17" s="1"/>
  <c r="BG1194" i="17" a="1"/>
  <c r="BG1194" i="17" s="1"/>
  <c r="BK1207" i="17" a="1"/>
  <c r="BK1207" i="17" s="1"/>
  <c r="BF1207" i="17" a="1"/>
  <c r="BF1207" i="17" s="1"/>
  <c r="E1243" i="17"/>
  <c r="F1243" i="17" s="1"/>
  <c r="G1243" i="17" s="1"/>
  <c r="H1243" i="17" s="1"/>
  <c r="I1243" i="17" s="1"/>
  <c r="J1243" i="17" s="1"/>
  <c r="K1243" i="17" s="1"/>
  <c r="L1243" i="17" s="1"/>
  <c r="M1243" i="17" s="1"/>
  <c r="E1202" i="17"/>
  <c r="F1202" i="17" s="1"/>
  <c r="G1202" i="17" s="1"/>
  <c r="H1202" i="17" s="1"/>
  <c r="I1202" i="17" s="1"/>
  <c r="J1202" i="17" s="1"/>
  <c r="K1202" i="17" s="1"/>
  <c r="L1202" i="17" s="1"/>
  <c r="M1202" i="17" s="1"/>
  <c r="BM1256" i="17" a="1"/>
  <c r="BM1256" i="17" s="1"/>
  <c r="BI1189" i="17" a="1"/>
  <c r="BI1189" i="17" s="1"/>
  <c r="BH1224" i="17" a="1"/>
  <c r="BH1224" i="17" s="1"/>
  <c r="BI1320" i="17" a="1"/>
  <c r="BI1320" i="17" s="1"/>
  <c r="BM1207" i="17" a="1"/>
  <c r="BM1207" i="17" s="1"/>
  <c r="BJ1311" i="17" a="1"/>
  <c r="BJ1311" i="17" s="1"/>
  <c r="BM1272" i="17" a="1"/>
  <c r="BM1272" i="17" s="1"/>
  <c r="BM1189" i="17" a="1"/>
  <c r="BM1189" i="17" s="1"/>
  <c r="BK1224" i="17" a="1"/>
  <c r="BK1224" i="17" s="1"/>
  <c r="BI1226" i="17" a="1"/>
  <c r="BI1226" i="17" s="1"/>
  <c r="BL1320" i="17" a="1"/>
  <c r="BL1320" i="17" s="1"/>
  <c r="BG1173" i="17" a="1"/>
  <c r="BG1173" i="17" s="1"/>
  <c r="BL1207" i="17" a="1"/>
  <c r="BL1207" i="17" s="1"/>
  <c r="BK1311" i="17" a="1"/>
  <c r="BK1311" i="17" s="1"/>
  <c r="BF1202" i="17" a="1"/>
  <c r="BF1202" i="17" s="1"/>
  <c r="BM1320" i="17" a="1"/>
  <c r="BM1320" i="17" s="1"/>
  <c r="BM1311" i="17" a="1"/>
  <c r="BM1311" i="17" s="1"/>
  <c r="BM1312" i="17" a="1"/>
  <c r="BM1312" i="17" s="1"/>
  <c r="AT1202" i="17"/>
  <c r="BG1189" i="17" a="1"/>
  <c r="BG1189" i="17" s="1"/>
  <c r="BL1294" i="17" a="1"/>
  <c r="BL1294" i="17" s="1"/>
  <c r="BG1320" i="17" a="1"/>
  <c r="BG1320" i="17" s="1"/>
  <c r="BJ1173" i="17" a="1"/>
  <c r="BJ1173" i="17" s="1"/>
  <c r="BF1224" i="17" a="1"/>
  <c r="BF1224" i="17" s="1"/>
  <c r="BL1200" i="17" a="1"/>
  <c r="BL1200" i="17" s="1"/>
  <c r="BI1224" i="17" a="1"/>
  <c r="BI1224" i="17" s="1"/>
  <c r="BL1224" i="17" a="1"/>
  <c r="BL1224" i="17" s="1"/>
  <c r="BH1173" i="17" a="1"/>
  <c r="BH1173" i="17" s="1"/>
  <c r="BM1202" i="17" a="1"/>
  <c r="BM1202" i="17" s="1"/>
  <c r="BL1189" i="17" a="1"/>
  <c r="BL1189" i="17" s="1"/>
  <c r="BH1238" i="17" a="1"/>
  <c r="BH1238" i="17" s="1"/>
  <c r="BJ1259" i="17" a="1"/>
  <c r="BJ1259" i="17" s="1"/>
  <c r="BK1294" i="17" a="1"/>
  <c r="BK1294" i="17" s="1"/>
  <c r="AT1320" i="17"/>
  <c r="BK1173" i="17" a="1"/>
  <c r="BK1173" i="17" s="1"/>
  <c r="BK1328" i="17" a="1"/>
  <c r="BK1328" i="17" s="1"/>
  <c r="AY775" i="17" a="1"/>
  <c r="AY775" i="17" s="1"/>
  <c r="BI1200" i="17" a="1"/>
  <c r="BI1200" i="17" s="1"/>
  <c r="BH1202" i="17" a="1"/>
  <c r="BH1202" i="17" s="1"/>
  <c r="BJ1189" i="17" a="1"/>
  <c r="BJ1189" i="17" s="1"/>
  <c r="BI1238" i="17" a="1"/>
  <c r="BI1238" i="17" s="1"/>
  <c r="BK1259" i="17" a="1"/>
  <c r="BK1259" i="17" s="1"/>
  <c r="BG1294" i="17" a="1"/>
  <c r="BG1294" i="17" s="1"/>
  <c r="BF1320" i="17" a="1"/>
  <c r="BF1320" i="17" s="1"/>
  <c r="BL1173" i="17" a="1"/>
  <c r="BL1173" i="17" s="1"/>
  <c r="BJ1207" i="17" a="1"/>
  <c r="BJ1207" i="17" s="1"/>
  <c r="BM1328" i="17" a="1"/>
  <c r="BM1328" i="17" s="1"/>
  <c r="BJ1200" i="17" a="1"/>
  <c r="BJ1200" i="17" s="1"/>
  <c r="BG1202" i="17" a="1"/>
  <c r="BG1202" i="17" s="1"/>
  <c r="BJ1202" i="17" a="1"/>
  <c r="BJ1202" i="17" s="1"/>
  <c r="BH1303" i="17" a="1"/>
  <c r="BH1303" i="17" s="1"/>
  <c r="AX290" i="17" a="1"/>
  <c r="AX290" i="17" s="1"/>
  <c r="BM1238" i="17" a="1"/>
  <c r="BM1238" i="17" s="1"/>
  <c r="BH1259" i="17" a="1"/>
  <c r="BH1259" i="17" s="1"/>
  <c r="BH1294" i="17" a="1"/>
  <c r="BH1294" i="17" s="1"/>
  <c r="BI1234" i="17" a="1"/>
  <c r="BI1234" i="17" s="1"/>
  <c r="BH1320" i="17" a="1"/>
  <c r="BH1320" i="17" s="1"/>
  <c r="BM1173" i="17" a="1"/>
  <c r="BM1173" i="17" s="1"/>
  <c r="BF1244" i="17" a="1"/>
  <c r="BF1244" i="17" s="1"/>
  <c r="AT1240" i="17"/>
  <c r="BG1200" i="17" a="1"/>
  <c r="BG1200" i="17" s="1"/>
  <c r="BH1179" i="17" a="1"/>
  <c r="BH1179" i="17" s="1"/>
  <c r="BL1238" i="17" a="1"/>
  <c r="BL1238" i="17" s="1"/>
  <c r="BI1259" i="17" a="1"/>
  <c r="BI1259" i="17" s="1"/>
  <c r="BI1294" i="17" a="1"/>
  <c r="BI1294" i="17" s="1"/>
  <c r="AT1234" i="17"/>
  <c r="BJ1320" i="17" a="1"/>
  <c r="BJ1320" i="17" s="1"/>
  <c r="AT1173" i="17"/>
  <c r="BH1207" i="17" a="1"/>
  <c r="BH1207" i="17" s="1"/>
  <c r="E1229" i="17"/>
  <c r="F1229" i="17" s="1"/>
  <c r="G1229" i="17" s="1"/>
  <c r="H1229" i="17" s="1"/>
  <c r="I1229" i="17" s="1"/>
  <c r="J1229" i="17" s="1"/>
  <c r="K1229" i="17" s="1"/>
  <c r="L1229" i="17" s="1"/>
  <c r="M1229" i="17" s="1"/>
  <c r="BJ1240" i="17" a="1"/>
  <c r="BJ1240" i="17" s="1"/>
  <c r="BK1200" i="17" a="1"/>
  <c r="BK1200" i="17" s="1"/>
  <c r="BJ1179" i="17" a="1"/>
  <c r="BJ1179" i="17" s="1"/>
  <c r="BF1259" i="17" a="1"/>
  <c r="BF1259" i="17" s="1"/>
  <c r="AT1294" i="17"/>
  <c r="BI1314" i="17" a="1"/>
  <c r="BI1314" i="17" s="1"/>
  <c r="BF1234" i="17" a="1"/>
  <c r="BF1234" i="17" s="1"/>
  <c r="BJ1255" i="17" a="1"/>
  <c r="BJ1255" i="17" s="1"/>
  <c r="BI1173" i="17" a="1"/>
  <c r="BI1173" i="17" s="1"/>
  <c r="BG1207" i="17" a="1"/>
  <c r="BG1207" i="17" s="1"/>
  <c r="BF1311" i="17" a="1"/>
  <c r="BF1311" i="17" s="1"/>
  <c r="BJ1294" i="17" a="1"/>
  <c r="BJ1294" i="17" s="1"/>
  <c r="BI1293" i="17" a="1"/>
  <c r="BI1293" i="17" s="1"/>
  <c r="BK1256" i="17" a="1"/>
  <c r="BK1256" i="17" s="1"/>
  <c r="BK1206" i="17" a="1"/>
  <c r="BK1206" i="17" s="1"/>
  <c r="BK1194" i="17" a="1"/>
  <c r="BK1194" i="17" s="1"/>
  <c r="BJ1205" i="17" a="1"/>
  <c r="BJ1205" i="17" s="1"/>
  <c r="BL1194" i="17" a="1"/>
  <c r="BL1194" i="17" s="1"/>
  <c r="BM1169" i="17" a="1"/>
  <c r="BM1169" i="17" s="1"/>
  <c r="E1274" i="17"/>
  <c r="F1274" i="17" s="1"/>
  <c r="G1274" i="17" s="1"/>
  <c r="H1274" i="17" s="1"/>
  <c r="I1274" i="17" s="1"/>
  <c r="J1274" i="17" s="1"/>
  <c r="K1274" i="17" s="1"/>
  <c r="L1274" i="17" s="1"/>
  <c r="M1274" i="17" s="1"/>
  <c r="BL1328" i="17" a="1"/>
  <c r="BL1328" i="17" s="1"/>
  <c r="BH1328" i="17" a="1"/>
  <c r="BH1328" i="17" s="1"/>
  <c r="BG1328" i="17" a="1"/>
  <c r="BG1328" i="17" s="1"/>
  <c r="AT1272" i="17"/>
  <c r="BM1194" i="17" a="1"/>
  <c r="BM1194" i="17" s="1"/>
  <c r="BL1272" i="17" a="1"/>
  <c r="BL1272" i="17" s="1"/>
  <c r="BF1194" i="17" a="1"/>
  <c r="BF1194" i="17" s="1"/>
  <c r="BJ1169" i="17" a="1"/>
  <c r="BJ1169" i="17" s="1"/>
  <c r="E1181" i="17"/>
  <c r="F1181" i="17" s="1"/>
  <c r="G1181" i="17" s="1"/>
  <c r="H1181" i="17" s="1"/>
  <c r="I1181" i="17" s="1"/>
  <c r="J1181" i="17" s="1"/>
  <c r="K1181" i="17" s="1"/>
  <c r="L1181" i="17" s="1"/>
  <c r="M1181" i="17" s="1"/>
  <c r="E1219" i="17"/>
  <c r="F1219" i="17" s="1"/>
  <c r="G1219" i="17" s="1"/>
  <c r="H1219" i="17" s="1"/>
  <c r="I1219" i="17" s="1"/>
  <c r="J1219" i="17" s="1"/>
  <c r="K1219" i="17" s="1"/>
  <c r="L1219" i="17" s="1"/>
  <c r="M1219" i="17" s="1"/>
  <c r="E1227" i="17"/>
  <c r="F1227" i="17" s="1"/>
  <c r="G1227" i="17" s="1"/>
  <c r="H1227" i="17" s="1"/>
  <c r="I1227" i="17" s="1"/>
  <c r="J1227" i="17" s="1"/>
  <c r="K1227" i="17" s="1"/>
  <c r="L1227" i="17" s="1"/>
  <c r="M1227" i="17" s="1"/>
  <c r="E1164" i="17"/>
  <c r="F1164" i="17" s="1"/>
  <c r="G1164" i="17" s="1"/>
  <c r="H1164" i="17" s="1"/>
  <c r="I1164" i="17" s="1"/>
  <c r="J1164" i="17" s="1"/>
  <c r="K1164" i="17" s="1"/>
  <c r="L1164" i="17" s="1"/>
  <c r="M1164" i="17" s="1"/>
  <c r="E1174" i="17"/>
  <c r="F1174" i="17" s="1"/>
  <c r="G1174" i="17" s="1"/>
  <c r="H1174" i="17" s="1"/>
  <c r="I1174" i="17" s="1"/>
  <c r="J1174" i="17" s="1"/>
  <c r="K1174" i="17" s="1"/>
  <c r="L1174" i="17" s="1"/>
  <c r="M1174" i="17" s="1"/>
  <c r="N1174" i="17" s="1"/>
  <c r="BF1272" i="17" a="1"/>
  <c r="BF1272" i="17" s="1"/>
  <c r="BI1327" i="17" a="1"/>
  <c r="BI1327" i="17" s="1"/>
  <c r="BK1169" i="17" a="1"/>
  <c r="BK1169" i="17" s="1"/>
  <c r="BG1272" i="17" a="1"/>
  <c r="BG1272" i="17" s="1"/>
  <c r="BJ1327" i="17" a="1"/>
  <c r="BJ1327" i="17" s="1"/>
  <c r="E1304" i="17"/>
  <c r="F1304" i="17" s="1"/>
  <c r="G1304" i="17" s="1"/>
  <c r="H1304" i="17" s="1"/>
  <c r="I1304" i="17" s="1"/>
  <c r="J1304" i="17" s="1"/>
  <c r="K1304" i="17" s="1"/>
  <c r="L1304" i="17" s="1"/>
  <c r="M1304" i="17" s="1"/>
  <c r="E1262" i="17"/>
  <c r="F1262" i="17" s="1"/>
  <c r="G1262" i="17" s="1"/>
  <c r="H1262" i="17" s="1"/>
  <c r="I1262" i="17" s="1"/>
  <c r="J1262" i="17" s="1"/>
  <c r="K1262" i="17" s="1"/>
  <c r="L1262" i="17" s="1"/>
  <c r="M1262" i="17" s="1"/>
  <c r="BH1272" i="17" a="1"/>
  <c r="BH1272" i="17" s="1"/>
  <c r="BL1327" i="17" a="1"/>
  <c r="BL1327" i="17" s="1"/>
  <c r="BI1272" i="17" a="1"/>
  <c r="BI1272" i="17" s="1"/>
  <c r="AT1327" i="17"/>
  <c r="AT1304" i="17"/>
  <c r="BJ1272" i="17" a="1"/>
  <c r="BJ1272" i="17" s="1"/>
  <c r="BF1327" i="17" a="1"/>
  <c r="BF1327" i="17" s="1"/>
  <c r="BI1304" i="17" a="1"/>
  <c r="BI1304" i="17" s="1"/>
  <c r="BH1327" i="17" a="1"/>
  <c r="BH1327" i="17" s="1"/>
  <c r="BL1304" i="17" a="1"/>
  <c r="BL1304" i="17" s="1"/>
  <c r="E1287" i="17"/>
  <c r="F1287" i="17" s="1"/>
  <c r="G1287" i="17" s="1"/>
  <c r="H1287" i="17" s="1"/>
  <c r="I1287" i="17" s="1"/>
  <c r="J1287" i="17" s="1"/>
  <c r="K1287" i="17" s="1"/>
  <c r="L1287" i="17" s="1"/>
  <c r="M1287" i="17" s="1"/>
  <c r="BK1327" i="17" a="1"/>
  <c r="BK1327" i="17" s="1"/>
  <c r="BK1304" i="17" a="1"/>
  <c r="BK1304" i="17" s="1"/>
  <c r="BM1327" i="17" a="1"/>
  <c r="BM1327" i="17" s="1"/>
  <c r="BJ1304" i="17" a="1"/>
  <c r="BJ1304" i="17" s="1"/>
  <c r="BH1169" i="17" a="1"/>
  <c r="BH1169" i="17" s="1"/>
  <c r="BG1311" i="17" a="1"/>
  <c r="BG1311" i="17" s="1"/>
  <c r="BM1228" i="17" a="1"/>
  <c r="BM1228" i="17" s="1"/>
  <c r="BJ1228" i="17" a="1"/>
  <c r="BJ1228" i="17" s="1"/>
  <c r="AT1228" i="17"/>
  <c r="BJ1293" i="17" a="1"/>
  <c r="BJ1293" i="17" s="1"/>
  <c r="BF1304" i="17" a="1"/>
  <c r="BF1304" i="17" s="1"/>
  <c r="BH1293" i="17" a="1"/>
  <c r="BH1293" i="17" s="1"/>
  <c r="BG1304" i="17" a="1"/>
  <c r="BG1304" i="17" s="1"/>
  <c r="AT1169" i="17"/>
  <c r="BK1293" i="17" a="1"/>
  <c r="BK1293" i="17" s="1"/>
  <c r="BM1304" i="17" a="1"/>
  <c r="BM1304" i="17" s="1"/>
  <c r="BJ1214" i="17" a="1"/>
  <c r="BJ1214" i="17" s="1"/>
  <c r="BG1169" i="17" a="1"/>
  <c r="BG1169" i="17" s="1"/>
  <c r="BM1293" i="17" a="1"/>
  <c r="BM1293" i="17" s="1"/>
  <c r="E1211" i="17"/>
  <c r="F1211" i="17" s="1"/>
  <c r="G1211" i="17" s="1"/>
  <c r="H1211" i="17" s="1"/>
  <c r="I1211" i="17" s="1"/>
  <c r="J1211" i="17" s="1"/>
  <c r="K1211" i="17" s="1"/>
  <c r="L1211" i="17" s="1"/>
  <c r="M1211" i="17" s="1"/>
  <c r="BM1198" i="17" a="1"/>
  <c r="BM1198" i="17" s="1"/>
  <c r="BF1198" i="17" a="1"/>
  <c r="BF1198" i="17" s="1"/>
  <c r="BH1194" i="17" a="1"/>
  <c r="BH1194" i="17" s="1"/>
  <c r="BF1293" i="17" a="1"/>
  <c r="BF1293" i="17" s="1"/>
  <c r="BI1194" i="17" a="1"/>
  <c r="BI1194" i="17" s="1"/>
  <c r="AT1293" i="17"/>
  <c r="BJ1194" i="17" a="1"/>
  <c r="BJ1194" i="17" s="1"/>
  <c r="BL1293" i="17" a="1"/>
  <c r="BL1293" i="17" s="1"/>
  <c r="E1208" i="17"/>
  <c r="F1208" i="17" s="1"/>
  <c r="G1208" i="17" s="1"/>
  <c r="H1208" i="17" s="1"/>
  <c r="I1208" i="17" s="1"/>
  <c r="J1208" i="17" s="1"/>
  <c r="K1208" i="17" s="1"/>
  <c r="L1208" i="17" s="1"/>
  <c r="M1208" i="17" s="1"/>
  <c r="BK1193" i="17" a="1"/>
  <c r="BK1193" i="17" s="1"/>
  <c r="BH1209" i="17" a="1"/>
  <c r="BH1209" i="17" s="1"/>
  <c r="AT1290" i="17"/>
  <c r="BL1188" i="17" a="1"/>
  <c r="BL1188" i="17" s="1"/>
  <c r="BJ1209" i="17" a="1"/>
  <c r="BJ1209" i="17" s="1"/>
  <c r="BM1273" i="17" a="1"/>
  <c r="BM1273" i="17" s="1"/>
  <c r="BJ1307" i="17" a="1"/>
  <c r="BJ1307" i="17" s="1"/>
  <c r="BL1290" i="17" a="1"/>
  <c r="BL1290" i="17" s="1"/>
  <c r="AT1209" i="17"/>
  <c r="BF1209" i="17" a="1"/>
  <c r="BF1209" i="17" s="1"/>
  <c r="BG1273" i="17" a="1"/>
  <c r="BG1273" i="17" s="1"/>
  <c r="AT1319" i="17"/>
  <c r="BF1188" i="17" a="1"/>
  <c r="BF1188" i="17" s="1"/>
  <c r="BG1188" i="17" a="1"/>
  <c r="BG1188" i="17" s="1"/>
  <c r="E1279" i="17"/>
  <c r="F1279" i="17" s="1"/>
  <c r="G1279" i="17" s="1"/>
  <c r="H1279" i="17" s="1"/>
  <c r="I1279" i="17" s="1"/>
  <c r="J1279" i="17" s="1"/>
  <c r="K1279" i="17" s="1"/>
  <c r="L1279" i="17" s="1"/>
  <c r="M1279" i="17" s="1"/>
  <c r="E1305" i="17"/>
  <c r="F1305" i="17" s="1"/>
  <c r="G1305" i="17" s="1"/>
  <c r="H1305" i="17" s="1"/>
  <c r="I1305" i="17" s="1"/>
  <c r="J1305" i="17" s="1"/>
  <c r="K1305" i="17" s="1"/>
  <c r="L1305" i="17" s="1"/>
  <c r="M1305" i="17" s="1"/>
  <c r="BG1196" i="17" a="1"/>
  <c r="BG1196" i="17" s="1"/>
  <c r="BK1273" i="17" a="1"/>
  <c r="BK1273" i="17" s="1"/>
  <c r="E1266" i="17"/>
  <c r="F1266" i="17" s="1"/>
  <c r="G1266" i="17" s="1"/>
  <c r="H1266" i="17" s="1"/>
  <c r="I1266" i="17" s="1"/>
  <c r="J1266" i="17" s="1"/>
  <c r="K1266" i="17" s="1"/>
  <c r="L1266" i="17" s="1"/>
  <c r="M1266" i="17" s="1"/>
  <c r="BJ1196" i="17" a="1"/>
  <c r="BJ1196" i="17" s="1"/>
  <c r="BK1196" i="17" a="1"/>
  <c r="BK1196" i="17" s="1"/>
  <c r="AT1273" i="17"/>
  <c r="BK1188" i="17" a="1"/>
  <c r="BK1188" i="17" s="1"/>
  <c r="BF1196" i="17" a="1"/>
  <c r="BF1196" i="17" s="1"/>
  <c r="BI1188" i="17" a="1"/>
  <c r="BI1188" i="17" s="1"/>
  <c r="BM1209" i="17" a="1"/>
  <c r="BM1209" i="17" s="1"/>
  <c r="BL1177" i="17" a="1"/>
  <c r="BL1177" i="17" s="1"/>
  <c r="BM1177" i="17" a="1"/>
  <c r="BM1177" i="17" s="1"/>
  <c r="BM1196" i="17" a="1"/>
  <c r="BM1196" i="17" s="1"/>
  <c r="BH1319" i="17" a="1"/>
  <c r="BH1319" i="17" s="1"/>
  <c r="BM1188" i="17" a="1"/>
  <c r="BM1188" i="17" s="1"/>
  <c r="BF1177" i="17" a="1"/>
  <c r="BF1177" i="17" s="1"/>
  <c r="BL1196" i="17" a="1"/>
  <c r="BL1196" i="17" s="1"/>
  <c r="BI1169" i="17" a="1"/>
  <c r="BI1169" i="17" s="1"/>
  <c r="BH1196" i="17" a="1"/>
  <c r="BH1196" i="17" s="1"/>
  <c r="BM1277" i="17" a="1"/>
  <c r="BM1277" i="17" s="1"/>
  <c r="BG1319" i="17" a="1"/>
  <c r="BG1319" i="17" s="1"/>
  <c r="BI1177" i="17" a="1"/>
  <c r="BI1177" i="17" s="1"/>
  <c r="BK1177" i="17" a="1"/>
  <c r="BK1177" i="17" s="1"/>
  <c r="BI1196" i="17" a="1"/>
  <c r="BI1196" i="17" s="1"/>
  <c r="BF1277" i="17" a="1"/>
  <c r="BF1277" i="17" s="1"/>
  <c r="E1301" i="17"/>
  <c r="F1301" i="17" s="1"/>
  <c r="G1301" i="17" s="1"/>
  <c r="H1301" i="17" s="1"/>
  <c r="I1301" i="17" s="1"/>
  <c r="J1301" i="17" s="1"/>
  <c r="K1301" i="17" s="1"/>
  <c r="L1301" i="17" s="1"/>
  <c r="M1301" i="17" s="1"/>
  <c r="BG1177" i="17" a="1"/>
  <c r="BG1177" i="17" s="1"/>
  <c r="BF1232" i="17" a="1"/>
  <c r="BF1232" i="17" s="1"/>
  <c r="BI1319" i="17" a="1"/>
  <c r="BI1319" i="17" s="1"/>
  <c r="F1267" i="17"/>
  <c r="G1267" i="17" s="1"/>
  <c r="H1267" i="17" s="1"/>
  <c r="I1267" i="17" s="1"/>
  <c r="J1267" i="17" s="1"/>
  <c r="K1267" i="17" s="1"/>
  <c r="L1267" i="17" s="1"/>
  <c r="M1267" i="17" s="1"/>
  <c r="AT1177" i="17"/>
  <c r="BI1232" i="17" a="1"/>
  <c r="BI1232" i="17" s="1"/>
  <c r="AT1188" i="17"/>
  <c r="BL1319" i="17" a="1"/>
  <c r="BL1319" i="17" s="1"/>
  <c r="BJ1232" i="17" a="1"/>
  <c r="BJ1232" i="17" s="1"/>
  <c r="E1269" i="17"/>
  <c r="F1269" i="17" s="1"/>
  <c r="G1269" i="17" s="1"/>
  <c r="H1269" i="17" s="1"/>
  <c r="I1269" i="17" s="1"/>
  <c r="J1269" i="17" s="1"/>
  <c r="K1269" i="17" s="1"/>
  <c r="L1269" i="17" s="1"/>
  <c r="M1269" i="17" s="1"/>
  <c r="BF1193" i="17" a="1"/>
  <c r="BF1193" i="17" s="1"/>
  <c r="BH1188" i="17" a="1"/>
  <c r="BH1188" i="17" s="1"/>
  <c r="BL1232" i="17" a="1"/>
  <c r="BL1232" i="17" s="1"/>
  <c r="BF1290" i="17" a="1"/>
  <c r="BF1290" i="17" s="1"/>
  <c r="E1165" i="17"/>
  <c r="F1165" i="17" s="1"/>
  <c r="G1165" i="17" s="1"/>
  <c r="H1165" i="17" s="1"/>
  <c r="I1165" i="17" s="1"/>
  <c r="J1165" i="17" s="1"/>
  <c r="K1165" i="17" s="1"/>
  <c r="L1165" i="17" s="1"/>
  <c r="M1165" i="17" s="1"/>
  <c r="BH1177" i="17" a="1"/>
  <c r="BH1177" i="17" s="1"/>
  <c r="BH1232" i="17" a="1"/>
  <c r="BH1232" i="17" s="1"/>
  <c r="BG1290" i="17" a="1"/>
  <c r="BG1290" i="17" s="1"/>
  <c r="AT1193" i="17"/>
  <c r="BG1252" i="17" a="1"/>
  <c r="BG1252" i="17" s="1"/>
  <c r="BJ1319" i="17" a="1"/>
  <c r="BJ1319" i="17" s="1"/>
  <c r="BJ1292" i="17" a="1"/>
  <c r="BJ1292" i="17" s="1"/>
  <c r="BI1170" i="17" a="1"/>
  <c r="BI1170" i="17" s="1"/>
  <c r="E1185" i="17"/>
  <c r="F1185" i="17" s="1"/>
  <c r="G1185" i="17" s="1"/>
  <c r="H1185" i="17" s="1"/>
  <c r="I1185" i="17" s="1"/>
  <c r="J1185" i="17" s="1"/>
  <c r="K1185" i="17" s="1"/>
  <c r="L1185" i="17" s="1"/>
  <c r="M1185" i="17" s="1"/>
  <c r="BG1209" i="17" a="1"/>
  <c r="BG1209" i="17" s="1"/>
  <c r="BM1232" i="17" a="1"/>
  <c r="BM1232" i="17" s="1"/>
  <c r="BH1290" i="17" a="1"/>
  <c r="BH1290" i="17" s="1"/>
  <c r="BI1193" i="17" a="1"/>
  <c r="BI1193" i="17" s="1"/>
  <c r="BK1319" i="17" a="1"/>
  <c r="BK1319" i="17" s="1"/>
  <c r="E1176" i="17"/>
  <c r="F1176" i="17" s="1"/>
  <c r="G1176" i="17" s="1"/>
  <c r="H1176" i="17" s="1"/>
  <c r="I1176" i="17" s="1"/>
  <c r="J1176" i="17" s="1"/>
  <c r="K1176" i="17" s="1"/>
  <c r="L1176" i="17" s="1"/>
  <c r="M1176" i="17" s="1"/>
  <c r="BH1193" i="17" a="1"/>
  <c r="BH1193" i="17" s="1"/>
  <c r="BF1319" i="17" a="1"/>
  <c r="BF1319" i="17" s="1"/>
  <c r="BJ1299" i="17" a="1"/>
  <c r="BJ1299" i="17" s="1"/>
  <c r="AZ277" i="17" a="1"/>
  <c r="AZ277" i="17" s="1"/>
  <c r="BG1299" i="17" a="1"/>
  <c r="BG1299" i="17" s="1"/>
  <c r="BH1166" i="17" a="1"/>
  <c r="BH1166" i="17" s="1"/>
  <c r="BJ1166" i="17" a="1"/>
  <c r="BJ1166" i="17" s="1"/>
  <c r="BM1299" i="17" a="1"/>
  <c r="BM1299" i="17" s="1"/>
  <c r="BL1235" i="17" a="1"/>
  <c r="BL1235" i="17" s="1"/>
  <c r="BK1166" i="17" a="1"/>
  <c r="BK1166" i="17" s="1"/>
  <c r="AV11" i="17" a="1"/>
  <c r="AV11" i="17" s="1"/>
  <c r="BA197" i="17" a="1"/>
  <c r="BA197" i="17" s="1"/>
  <c r="AT1166" i="17"/>
  <c r="AV197" i="17" a="1"/>
  <c r="AV197" i="17" s="1"/>
  <c r="BC581" i="17" a="1"/>
  <c r="BC581" i="17" s="1"/>
  <c r="BB197" i="17" a="1"/>
  <c r="BB197" i="17" s="1"/>
  <c r="E1177" i="17"/>
  <c r="F1177" i="17" s="1"/>
  <c r="G1177" i="17" s="1"/>
  <c r="H1177" i="17" s="1"/>
  <c r="I1177" i="17" s="1"/>
  <c r="J1177" i="17" s="1"/>
  <c r="K1177" i="17" s="1"/>
  <c r="L1177" i="17" s="1"/>
  <c r="M1177" i="17" s="1"/>
  <c r="E1232" i="17"/>
  <c r="F1232" i="17" s="1"/>
  <c r="G1232" i="17" s="1"/>
  <c r="H1232" i="17" s="1"/>
  <c r="I1232" i="17" s="1"/>
  <c r="J1232" i="17" s="1"/>
  <c r="K1232" i="17" s="1"/>
  <c r="L1232" i="17" s="1"/>
  <c r="M1232" i="17" s="1"/>
  <c r="BB225" i="17" a="1"/>
  <c r="BB225" i="17" s="1"/>
  <c r="AX197" i="17" a="1"/>
  <c r="AX197" i="17" s="1"/>
  <c r="BL1266" i="17" a="1"/>
  <c r="BL1266" i="17" s="1"/>
  <c r="AW277" i="17" a="1"/>
  <c r="AW277" i="17" s="1"/>
  <c r="E277" i="17" s="1"/>
  <c r="BF1266" i="17" a="1"/>
  <c r="BF1266" i="17" s="1"/>
  <c r="BG1176" i="17" a="1"/>
  <c r="BG1176" i="17" s="1"/>
  <c r="BI1244" i="17" a="1"/>
  <c r="BI1244" i="17" s="1"/>
  <c r="E1273" i="17"/>
  <c r="F1273" i="17" s="1"/>
  <c r="G1273" i="17" s="1"/>
  <c r="H1273" i="17" s="1"/>
  <c r="I1273" i="17" s="1"/>
  <c r="J1273" i="17" s="1"/>
  <c r="K1273" i="17" s="1"/>
  <c r="L1273" i="17" s="1"/>
  <c r="M1273" i="17" s="1"/>
  <c r="BE197" i="17" a="1"/>
  <c r="BE197" i="17" s="1"/>
  <c r="BI1266" i="17" a="1"/>
  <c r="BI1266" i="17" s="1"/>
  <c r="BJ1176" i="17" a="1"/>
  <c r="BJ1176" i="17" s="1"/>
  <c r="E1175" i="17"/>
  <c r="F1175" i="17" s="1"/>
  <c r="G1175" i="17" s="1"/>
  <c r="H1175" i="17" s="1"/>
  <c r="I1175" i="17" s="1"/>
  <c r="J1175" i="17" s="1"/>
  <c r="K1175" i="17" s="1"/>
  <c r="L1175" i="17" s="1"/>
  <c r="M1175" i="17" s="1"/>
  <c r="AY277" i="17" a="1"/>
  <c r="AY277" i="17" s="1"/>
  <c r="BD197" i="17" a="1"/>
  <c r="BD197" i="17" s="1"/>
  <c r="BJ1266" i="17" a="1"/>
  <c r="BJ1266" i="17" s="1"/>
  <c r="BM1176" i="17" a="1"/>
  <c r="BM1176" i="17" s="1"/>
  <c r="BF1235" i="17" a="1"/>
  <c r="BF1235" i="17" s="1"/>
  <c r="E1307" i="17"/>
  <c r="F1307" i="17" s="1"/>
  <c r="G1307" i="17" s="1"/>
  <c r="H1307" i="17" s="1"/>
  <c r="I1307" i="17" s="1"/>
  <c r="J1307" i="17" s="1"/>
  <c r="K1307" i="17" s="1"/>
  <c r="L1307" i="17" s="1"/>
  <c r="M1307" i="17" s="1"/>
  <c r="AV277" i="17" a="1"/>
  <c r="AV277" i="17" s="1"/>
  <c r="BM1266" i="17" a="1"/>
  <c r="BM1266" i="17" s="1"/>
  <c r="AT1176" i="17"/>
  <c r="BH1241" i="17" a="1"/>
  <c r="BH1241" i="17" s="1"/>
  <c r="E1290" i="17"/>
  <c r="F1290" i="17" s="1"/>
  <c r="G1290" i="17" s="1"/>
  <c r="H1290" i="17" s="1"/>
  <c r="I1290" i="17" s="1"/>
  <c r="J1290" i="17" s="1"/>
  <c r="K1290" i="17" s="1"/>
  <c r="L1290" i="17" s="1"/>
  <c r="M1290" i="17" s="1"/>
  <c r="AY197" i="17" a="1"/>
  <c r="AY197" i="17" s="1"/>
  <c r="BD277" i="17" a="1"/>
  <c r="BD277" i="17" s="1"/>
  <c r="AT1266" i="17"/>
  <c r="BF1176" i="17" a="1"/>
  <c r="BF1176" i="17" s="1"/>
  <c r="BK1299" i="17" a="1"/>
  <c r="BK1299" i="17" s="1"/>
  <c r="BG1266" i="17" a="1"/>
  <c r="BG1266" i="17" s="1"/>
  <c r="BI1176" i="17" a="1"/>
  <c r="BI1176" i="17" s="1"/>
  <c r="BE277" i="17" a="1"/>
  <c r="BE277" i="17" s="1"/>
  <c r="BM1166" i="17" a="1"/>
  <c r="BM1166" i="17" s="1"/>
  <c r="BF1299" i="17" a="1"/>
  <c r="BF1299" i="17" s="1"/>
  <c r="BH1266" i="17" a="1"/>
  <c r="BH1266" i="17" s="1"/>
  <c r="BL1176" i="17" a="1"/>
  <c r="BL1176" i="17" s="1"/>
  <c r="F1199" i="17"/>
  <c r="G1199" i="17" s="1"/>
  <c r="H1199" i="17" s="1"/>
  <c r="I1199" i="17" s="1"/>
  <c r="J1199" i="17" s="1"/>
  <c r="K1199" i="17" s="1"/>
  <c r="L1199" i="17" s="1"/>
  <c r="M1199" i="17" s="1"/>
  <c r="N1199" i="17" s="1"/>
  <c r="BB277" i="17" a="1"/>
  <c r="BB277" i="17" s="1"/>
  <c r="AX277" i="17" a="1"/>
  <c r="AX277" i="17" s="1"/>
  <c r="BF1166" i="17" a="1"/>
  <c r="BF1166" i="17" s="1"/>
  <c r="BH1299" i="17" a="1"/>
  <c r="BH1299" i="17" s="1"/>
  <c r="BK1176" i="17" a="1"/>
  <c r="BK1176" i="17" s="1"/>
  <c r="E1169" i="17"/>
  <c r="F1169" i="17" s="1"/>
  <c r="G1169" i="17" s="1"/>
  <c r="H1169" i="17" s="1"/>
  <c r="I1169" i="17" s="1"/>
  <c r="J1169" i="17" s="1"/>
  <c r="K1169" i="17" s="1"/>
  <c r="L1169" i="17" s="1"/>
  <c r="M1169" i="17" s="1"/>
  <c r="BM1296" i="17" a="1"/>
  <c r="BM1296" i="17" s="1"/>
  <c r="BK1280" i="17" a="1"/>
  <c r="BK1280" i="17" s="1"/>
  <c r="BI1230" i="17" a="1"/>
  <c r="BI1230" i="17" s="1"/>
  <c r="BK1238" i="17" a="1"/>
  <c r="BK1238" i="17" s="1"/>
  <c r="BM1287" i="17" a="1"/>
  <c r="BM1287" i="17" s="1"/>
  <c r="BF1269" i="17" a="1"/>
  <c r="BF1269" i="17" s="1"/>
  <c r="BL1269" i="17" a="1"/>
  <c r="BL1269" i="17" s="1"/>
  <c r="BG1170" i="17" a="1"/>
  <c r="BG1170" i="17" s="1"/>
  <c r="BG1280" i="17" a="1"/>
  <c r="BG1280" i="17" s="1"/>
  <c r="BJ1230" i="17" a="1"/>
  <c r="BJ1230" i="17" s="1"/>
  <c r="BG1238" i="17" a="1"/>
  <c r="BG1238" i="17" s="1"/>
  <c r="F1195" i="17"/>
  <c r="G1195" i="17" s="1"/>
  <c r="H1195" i="17" s="1"/>
  <c r="I1195" i="17" s="1"/>
  <c r="J1195" i="17" s="1"/>
  <c r="K1195" i="17" s="1"/>
  <c r="L1195" i="17" s="1"/>
  <c r="M1195" i="17" s="1"/>
  <c r="BK1239" i="17" a="1"/>
  <c r="BK1239" i="17" s="1"/>
  <c r="BI1239" i="17" a="1"/>
  <c r="BI1239" i="17" s="1"/>
  <c r="BM1269" i="17" a="1"/>
  <c r="BM1269" i="17" s="1"/>
  <c r="BH1230" i="17" a="1"/>
  <c r="BH1230" i="17" s="1"/>
  <c r="BJ1280" i="17" a="1"/>
  <c r="BJ1280" i="17" s="1"/>
  <c r="BJ1238" i="17" a="1"/>
  <c r="BJ1238" i="17" s="1"/>
  <c r="AT1226" i="17"/>
  <c r="BH1269" i="17" a="1"/>
  <c r="BH1269" i="17" s="1"/>
  <c r="BF1264" i="17" a="1"/>
  <c r="BF1264" i="17" s="1"/>
  <c r="BF1226" i="17" a="1"/>
  <c r="BF1226" i="17" s="1"/>
  <c r="BJ1229" i="17" a="1"/>
  <c r="BJ1229" i="17" s="1"/>
  <c r="BL1229" i="17" a="1"/>
  <c r="BL1229" i="17" s="1"/>
  <c r="BJ1269" i="17" a="1"/>
  <c r="BJ1269" i="17" s="1"/>
  <c r="BI1280" i="17" a="1"/>
  <c r="BI1280" i="17" s="1"/>
  <c r="BK1264" i="17" a="1"/>
  <c r="BK1264" i="17" s="1"/>
  <c r="BM1226" i="17" a="1"/>
  <c r="BM1226" i="17" s="1"/>
  <c r="BM1248" i="17" a="1"/>
  <c r="BM1248" i="17" s="1"/>
  <c r="BK1229" i="17" a="1"/>
  <c r="BK1229" i="17" s="1"/>
  <c r="BL1264" i="17" a="1"/>
  <c r="BL1264" i="17" s="1"/>
  <c r="BH1226" i="17" a="1"/>
  <c r="BH1226" i="17" s="1"/>
  <c r="BH1248" i="17" a="1"/>
  <c r="BH1248" i="17" s="1"/>
  <c r="BM1229" i="17" a="1"/>
  <c r="BM1229" i="17" s="1"/>
  <c r="BI1269" i="17" a="1"/>
  <c r="BI1269" i="17" s="1"/>
  <c r="BJ1243" i="17" a="1"/>
  <c r="BJ1243" i="17" s="1"/>
  <c r="AT1280" i="17"/>
  <c r="BM1264" i="17" a="1"/>
  <c r="BM1264" i="17" s="1"/>
  <c r="BK1226" i="17" a="1"/>
  <c r="BK1226" i="17" s="1"/>
  <c r="AT1248" i="17"/>
  <c r="BH1229" i="17" a="1"/>
  <c r="BH1229" i="17" s="1"/>
  <c r="K1172" i="17"/>
  <c r="L1172" i="17" s="1"/>
  <c r="M1172" i="17" s="1"/>
  <c r="BL1205" i="17" a="1"/>
  <c r="BL1205" i="17" s="1"/>
  <c r="AT1264" i="17"/>
  <c r="BL1226" i="17" a="1"/>
  <c r="BL1226" i="17" s="1"/>
  <c r="BI1248" i="17" a="1"/>
  <c r="BI1248" i="17" s="1"/>
  <c r="BI1229" i="17" a="1"/>
  <c r="BI1229" i="17" s="1"/>
  <c r="E1311" i="17"/>
  <c r="F1311" i="17" s="1"/>
  <c r="G1311" i="17" s="1"/>
  <c r="H1311" i="17" s="1"/>
  <c r="I1311" i="17" s="1"/>
  <c r="J1311" i="17" s="1"/>
  <c r="K1311" i="17" s="1"/>
  <c r="L1311" i="17" s="1"/>
  <c r="M1311" i="17" s="1"/>
  <c r="E1170" i="17"/>
  <c r="F1170" i="17" s="1"/>
  <c r="G1170" i="17" s="1"/>
  <c r="H1170" i="17" s="1"/>
  <c r="I1170" i="17" s="1"/>
  <c r="J1170" i="17" s="1"/>
  <c r="K1170" i="17" s="1"/>
  <c r="L1170" i="17" s="1"/>
  <c r="M1170" i="17" s="1"/>
  <c r="E1285" i="17"/>
  <c r="F1285" i="17" s="1"/>
  <c r="G1285" i="17" s="1"/>
  <c r="H1285" i="17" s="1"/>
  <c r="I1285" i="17" s="1"/>
  <c r="J1285" i="17" s="1"/>
  <c r="K1285" i="17" s="1"/>
  <c r="L1285" i="17" s="1"/>
  <c r="M1285" i="17" s="1"/>
  <c r="BI1277" i="17" a="1"/>
  <c r="BI1277" i="17" s="1"/>
  <c r="BI1264" i="17" a="1"/>
  <c r="BI1264" i="17" s="1"/>
  <c r="AT1260" i="17"/>
  <c r="BJ1226" i="17" a="1"/>
  <c r="BJ1226" i="17" s="1"/>
  <c r="BG1322" i="17" a="1"/>
  <c r="BG1322" i="17" s="1"/>
  <c r="BJ1248" i="17" a="1"/>
  <c r="BJ1248" i="17" s="1"/>
  <c r="AT1229" i="17"/>
  <c r="BI1243" i="17" a="1"/>
  <c r="BI1243" i="17" s="1"/>
  <c r="BM1243" i="17" a="1"/>
  <c r="BM1243" i="17" s="1"/>
  <c r="BK1252" i="17" a="1"/>
  <c r="BK1252" i="17" s="1"/>
  <c r="E1316" i="17"/>
  <c r="F1316" i="17" s="1"/>
  <c r="G1316" i="17" s="1"/>
  <c r="H1316" i="17" s="1"/>
  <c r="I1316" i="17" s="1"/>
  <c r="J1316" i="17" s="1"/>
  <c r="K1316" i="17" s="1"/>
  <c r="L1316" i="17" s="1"/>
  <c r="M1316" i="17" s="1"/>
  <c r="BJ1264" i="17" a="1"/>
  <c r="BJ1264" i="17" s="1"/>
  <c r="BI1260" i="17" a="1"/>
  <c r="BI1260" i="17" s="1"/>
  <c r="BH1322" i="17" a="1"/>
  <c r="BH1322" i="17" s="1"/>
  <c r="BG1248" i="17" a="1"/>
  <c r="BG1248" i="17" s="1"/>
  <c r="BF1229" i="17" a="1"/>
  <c r="BF1229" i="17" s="1"/>
  <c r="BI1252" i="17" a="1"/>
  <c r="BI1252" i="17" s="1"/>
  <c r="BF1252" i="17" a="1"/>
  <c r="BF1252" i="17" s="1"/>
  <c r="BK1277" i="17" a="1"/>
  <c r="BK1277" i="17" s="1"/>
  <c r="BH1260" i="17" a="1"/>
  <c r="BH1260" i="17" s="1"/>
  <c r="BF1322" i="17" a="1"/>
  <c r="BF1322" i="17" s="1"/>
  <c r="BK1248" i="17" a="1"/>
  <c r="BK1248" i="17" s="1"/>
  <c r="BL1243" i="17" a="1"/>
  <c r="BL1243" i="17" s="1"/>
  <c r="BL1252" i="17" a="1"/>
  <c r="BL1252" i="17" s="1"/>
  <c r="E1193" i="17"/>
  <c r="F1193" i="17" s="1"/>
  <c r="G1193" i="17" s="1"/>
  <c r="H1193" i="17" s="1"/>
  <c r="I1193" i="17" s="1"/>
  <c r="J1193" i="17" s="1"/>
  <c r="K1193" i="17" s="1"/>
  <c r="L1193" i="17" s="1"/>
  <c r="M1193" i="17" s="1"/>
  <c r="E1206" i="17"/>
  <c r="F1206" i="17" s="1"/>
  <c r="G1206" i="17" s="1"/>
  <c r="H1206" i="17" s="1"/>
  <c r="I1206" i="17" s="1"/>
  <c r="J1206" i="17" s="1"/>
  <c r="K1206" i="17" s="1"/>
  <c r="L1206" i="17" s="1"/>
  <c r="M1206" i="17" s="1"/>
  <c r="BL1277" i="17" a="1"/>
  <c r="BL1277" i="17" s="1"/>
  <c r="BL1260" i="17" a="1"/>
  <c r="BL1260" i="17" s="1"/>
  <c r="BM1322" i="17" a="1"/>
  <c r="BM1322" i="17" s="1"/>
  <c r="BL1248" i="17" a="1"/>
  <c r="BL1248" i="17" s="1"/>
  <c r="AT1287" i="17"/>
  <c r="BJ1193" i="17" a="1"/>
  <c r="BJ1193" i="17" s="1"/>
  <c r="E1215" i="17"/>
  <c r="F1215" i="17" s="1"/>
  <c r="G1215" i="17" s="1"/>
  <c r="H1215" i="17" s="1"/>
  <c r="I1215" i="17" s="1"/>
  <c r="J1215" i="17" s="1"/>
  <c r="K1215" i="17" s="1"/>
  <c r="L1215" i="17" s="1"/>
  <c r="M1215" i="17" s="1"/>
  <c r="BJ1287" i="17" a="1"/>
  <c r="BJ1287" i="17" s="1"/>
  <c r="BF1280" i="17" a="1"/>
  <c r="BF1280" i="17" s="1"/>
  <c r="AT1230" i="17"/>
  <c r="BG1277" i="17" a="1"/>
  <c r="BG1277" i="17" s="1"/>
  <c r="BM1260" i="17" a="1"/>
  <c r="BM1260" i="17" s="1"/>
  <c r="AT1322" i="17"/>
  <c r="BI1287" i="17" a="1"/>
  <c r="BI1287" i="17" s="1"/>
  <c r="G1209" i="17"/>
  <c r="H1209" i="17" s="1"/>
  <c r="I1209" i="17" s="1"/>
  <c r="J1209" i="17" s="1"/>
  <c r="K1209" i="17" s="1"/>
  <c r="L1209" i="17" s="1"/>
  <c r="M1209" i="17" s="1"/>
  <c r="BG1230" i="17" a="1"/>
  <c r="BG1230" i="17" s="1"/>
  <c r="BH1277" i="17" a="1"/>
  <c r="BH1277" i="17" s="1"/>
  <c r="BF1260" i="17" a="1"/>
  <c r="BF1260" i="17" s="1"/>
  <c r="BJ1322" i="17" a="1"/>
  <c r="BJ1322" i="17" s="1"/>
  <c r="BF1287" i="17" a="1"/>
  <c r="BF1287" i="17" s="1"/>
  <c r="BG1193" i="17" a="1"/>
  <c r="BG1193" i="17" s="1"/>
  <c r="AT1256" i="17"/>
  <c r="BF1170" i="17" a="1"/>
  <c r="BF1170" i="17" s="1"/>
  <c r="BF1230" i="17" a="1"/>
  <c r="BF1230" i="17" s="1"/>
  <c r="BJ1277" i="17" a="1"/>
  <c r="BJ1277" i="17" s="1"/>
  <c r="BG1260" i="17" a="1"/>
  <c r="BG1260" i="17" s="1"/>
  <c r="BK1322" i="17" a="1"/>
  <c r="BK1322" i="17" s="1"/>
  <c r="BG1287" i="17" a="1"/>
  <c r="BG1287" i="17" s="1"/>
  <c r="AT1243" i="17"/>
  <c r="BK1235" i="17" a="1"/>
  <c r="BK1235" i="17" s="1"/>
  <c r="BM1252" i="17" a="1"/>
  <c r="BM1252" i="17" s="1"/>
  <c r="BM1170" i="17" a="1"/>
  <c r="BM1170" i="17" s="1"/>
  <c r="BK1230" i="17" a="1"/>
  <c r="BK1230" i="17" s="1"/>
  <c r="AT1238" i="17"/>
  <c r="BJ1260" i="17" a="1"/>
  <c r="BJ1260" i="17" s="1"/>
  <c r="BI1322" i="17" a="1"/>
  <c r="BI1322" i="17" s="1"/>
  <c r="BH1287" i="17" a="1"/>
  <c r="BH1287" i="17" s="1"/>
  <c r="BF1169" i="17" a="1"/>
  <c r="BF1169" i="17" s="1"/>
  <c r="BI1205" i="17" a="1"/>
  <c r="BI1205" i="17" s="1"/>
  <c r="BK1269" i="17" a="1"/>
  <c r="BK1269" i="17" s="1"/>
  <c r="BL1311" i="17" a="1"/>
  <c r="BL1311" i="17" s="1"/>
  <c r="AT1170" i="17"/>
  <c r="BL1199" i="17" a="1"/>
  <c r="BL1199" i="17" s="1"/>
  <c r="AY648" i="17" a="1"/>
  <c r="AY648" i="17" s="1"/>
  <c r="AT1252" i="17"/>
  <c r="AT1269" i="17"/>
  <c r="BH1170" i="17" a="1"/>
  <c r="BH1170" i="17" s="1"/>
  <c r="BJ1300" i="17" a="1"/>
  <c r="BJ1300" i="17" s="1"/>
  <c r="BJ1296" i="17" a="1"/>
  <c r="BJ1296" i="17" s="1"/>
  <c r="AT1300" i="17"/>
  <c r="AT1186" i="17"/>
  <c r="BI1283" i="17" a="1"/>
  <c r="BI1283" i="17" s="1"/>
  <c r="BH1296" i="17" a="1"/>
  <c r="BH1296" i="17" s="1"/>
  <c r="BL1300" i="17" a="1"/>
  <c r="BL1300" i="17" s="1"/>
  <c r="BG1283" i="17" a="1"/>
  <c r="BG1283" i="17" s="1"/>
  <c r="BF1300" i="17" a="1"/>
  <c r="BF1300" i="17" s="1"/>
  <c r="BG1300" i="17" a="1"/>
  <c r="BG1300" i="17" s="1"/>
  <c r="BH1244" i="17" a="1"/>
  <c r="BH1244" i="17" s="1"/>
  <c r="E1173" i="17"/>
  <c r="F1173" i="17" s="1"/>
  <c r="G1173" i="17" s="1"/>
  <c r="H1173" i="17" s="1"/>
  <c r="I1173" i="17" s="1"/>
  <c r="J1173" i="17" s="1"/>
  <c r="K1173" i="17" s="1"/>
  <c r="L1173" i="17" s="1"/>
  <c r="M1173" i="17" s="1"/>
  <c r="N1173" i="17" s="1"/>
  <c r="BM1300" i="17" a="1"/>
  <c r="BM1300" i="17" s="1"/>
  <c r="BM1220" i="17" a="1"/>
  <c r="BM1220" i="17" s="1"/>
  <c r="E1296" i="17"/>
  <c r="F1296" i="17" s="1"/>
  <c r="G1296" i="17" s="1"/>
  <c r="H1296" i="17" s="1"/>
  <c r="I1296" i="17" s="1"/>
  <c r="J1296" i="17" s="1"/>
  <c r="K1296" i="17" s="1"/>
  <c r="L1296" i="17" s="1"/>
  <c r="M1296" i="17" s="1"/>
  <c r="BH1300" i="17" a="1"/>
  <c r="BH1300" i="17" s="1"/>
  <c r="BL1244" i="17" a="1"/>
  <c r="BL1244" i="17" s="1"/>
  <c r="BM1283" i="17" a="1"/>
  <c r="BM1283" i="17" s="1"/>
  <c r="BI1220" i="17" a="1"/>
  <c r="BI1220" i="17" s="1"/>
  <c r="BM1206" i="17" a="1"/>
  <c r="BM1206" i="17" s="1"/>
  <c r="BH1276" i="17" a="1"/>
  <c r="BH1276" i="17" s="1"/>
  <c r="BL1283" i="17" a="1"/>
  <c r="BL1283" i="17" s="1"/>
  <c r="BF1276" i="17" a="1"/>
  <c r="BF1276" i="17" s="1"/>
  <c r="BG1276" i="17" a="1"/>
  <c r="BG1276" i="17" s="1"/>
  <c r="BK1244" i="17" a="1"/>
  <c r="BK1244" i="17" s="1"/>
  <c r="BJ1220" i="17" a="1"/>
  <c r="BJ1220" i="17" s="1"/>
  <c r="AT1276" i="17"/>
  <c r="BK1170" i="17" a="1"/>
  <c r="BK1170" i="17" s="1"/>
  <c r="BI1276" i="17" a="1"/>
  <c r="BI1276" i="17" s="1"/>
  <c r="BJ1244" i="17" a="1"/>
  <c r="BJ1244" i="17" s="1"/>
  <c r="BL1220" i="17" a="1"/>
  <c r="BL1220" i="17" s="1"/>
  <c r="BJ1276" i="17" a="1"/>
  <c r="BJ1276" i="17" s="1"/>
  <c r="BM1244" i="17" a="1"/>
  <c r="BM1244" i="17" s="1"/>
  <c r="BL1241" i="17" a="1"/>
  <c r="BL1241" i="17" s="1"/>
  <c r="AT1283" i="17"/>
  <c r="BM1276" i="17" a="1"/>
  <c r="BM1276" i="17" s="1"/>
  <c r="BK1220" i="17" a="1"/>
  <c r="BK1220" i="17" s="1"/>
  <c r="BA792" i="17" a="1"/>
  <c r="BA792" i="17" s="1"/>
  <c r="AT1206" i="17"/>
  <c r="BK1276" i="17" a="1"/>
  <c r="BK1276" i="17" s="1"/>
  <c r="BM1241" i="17" a="1"/>
  <c r="BM1241" i="17" s="1"/>
  <c r="AT1220" i="17"/>
  <c r="BC792" i="17" a="1"/>
  <c r="BC792" i="17" s="1"/>
  <c r="BL1206" i="17" a="1"/>
  <c r="BL1206" i="17" s="1"/>
  <c r="BF1241" i="17" a="1"/>
  <c r="BF1241" i="17" s="1"/>
  <c r="AV1156" i="17" a="1"/>
  <c r="AV1156" i="17" s="1"/>
  <c r="BB792" i="17" a="1"/>
  <c r="BB792" i="17" s="1"/>
  <c r="AX1156" i="17" a="1"/>
  <c r="AX1156" i="17" s="1"/>
  <c r="BD498" i="17" a="1"/>
  <c r="BD498" i="17" s="1"/>
  <c r="BG1206" i="17" a="1"/>
  <c r="BG1206" i="17" s="1"/>
  <c r="BF1296" i="17" a="1"/>
  <c r="BF1296" i="17" s="1"/>
  <c r="BG1241" i="17" a="1"/>
  <c r="BG1241" i="17" s="1"/>
  <c r="BG1244" i="17" a="1"/>
  <c r="BG1244" i="17" s="1"/>
  <c r="BG1220" i="17" a="1"/>
  <c r="BG1220" i="17" s="1"/>
  <c r="BI1296" i="17" a="1"/>
  <c r="BI1296" i="17" s="1"/>
  <c r="AZ792" i="17" a="1"/>
  <c r="AZ792" i="17" s="1"/>
  <c r="BB1156" i="17" a="1"/>
  <c r="BB1156" i="17" s="1"/>
  <c r="BF1206" i="17" a="1"/>
  <c r="BF1206" i="17" s="1"/>
  <c r="BG1296" i="17" a="1"/>
  <c r="BG1296" i="17" s="1"/>
  <c r="BJ1241" i="17" a="1"/>
  <c r="BJ1241" i="17" s="1"/>
  <c r="BJ1283" i="17" a="1"/>
  <c r="BJ1283" i="17" s="1"/>
  <c r="BC1156" i="17" a="1"/>
  <c r="BC1156" i="17" s="1"/>
  <c r="BH1206" i="17" a="1"/>
  <c r="BH1206" i="17" s="1"/>
  <c r="BK1296" i="17" a="1"/>
  <c r="BK1296" i="17" s="1"/>
  <c r="BI1241" i="17" a="1"/>
  <c r="BI1241" i="17" s="1"/>
  <c r="AT1241" i="17"/>
  <c r="BM1186" i="17" a="1"/>
  <c r="BM1186" i="17" s="1"/>
  <c r="BF1220" i="17" a="1"/>
  <c r="BF1220" i="17" s="1"/>
  <c r="BI1206" i="17" a="1"/>
  <c r="BI1206" i="17" s="1"/>
  <c r="AT1296" i="17"/>
  <c r="BC8" i="17" a="1"/>
  <c r="BC8" i="17" s="1"/>
  <c r="AT1219" i="17"/>
  <c r="BH1219" i="17" a="1"/>
  <c r="BH1219" i="17" s="1"/>
  <c r="BJ1219" i="17" a="1"/>
  <c r="BJ1219" i="17" s="1"/>
  <c r="E1271" i="17"/>
  <c r="F1271" i="17" s="1"/>
  <c r="G1271" i="17" s="1"/>
  <c r="H1271" i="17" s="1"/>
  <c r="I1271" i="17" s="1"/>
  <c r="J1271" i="17" s="1"/>
  <c r="K1271" i="17" s="1"/>
  <c r="L1271" i="17" s="1"/>
  <c r="M1271" i="17" s="1"/>
  <c r="BI1282" i="17" a="1"/>
  <c r="BI1282" i="17" s="1"/>
  <c r="BK1282" i="17" a="1"/>
  <c r="BK1282" i="17" s="1"/>
  <c r="BM1282" i="17" a="1"/>
  <c r="BM1282" i="17" s="1"/>
  <c r="BL1282" i="17" a="1"/>
  <c r="BL1282" i="17" s="1"/>
  <c r="BJ1282" i="17" a="1"/>
  <c r="BJ1282" i="17" s="1"/>
  <c r="BG1282" i="17" a="1"/>
  <c r="BG1282" i="17" s="1"/>
  <c r="BF1282" i="17" a="1"/>
  <c r="BF1282" i="17" s="1"/>
  <c r="AT1282" i="17"/>
  <c r="BH1282" i="17" a="1"/>
  <c r="BH1282" i="17" s="1"/>
  <c r="BF1219" i="17" a="1"/>
  <c r="BF1219" i="17" s="1"/>
  <c r="BG1219" i="17" a="1"/>
  <c r="BG1219" i="17" s="1"/>
  <c r="E1283" i="17"/>
  <c r="F1283" i="17" s="1"/>
  <c r="G1283" i="17" s="1"/>
  <c r="H1283" i="17" s="1"/>
  <c r="I1283" i="17" s="1"/>
  <c r="J1283" i="17" s="1"/>
  <c r="K1283" i="17" s="1"/>
  <c r="L1283" i="17" s="1"/>
  <c r="M1283" i="17" s="1"/>
  <c r="E1276" i="17"/>
  <c r="F1276" i="17" s="1"/>
  <c r="G1276" i="17" s="1"/>
  <c r="H1276" i="17" s="1"/>
  <c r="I1276" i="17" s="1"/>
  <c r="J1276" i="17" s="1"/>
  <c r="K1276" i="17" s="1"/>
  <c r="L1276" i="17" s="1"/>
  <c r="M1276" i="17" s="1"/>
  <c r="BH1243" i="17" a="1"/>
  <c r="BH1243" i="17" s="1"/>
  <c r="BF1243" i="17" a="1"/>
  <c r="BF1243" i="17" s="1"/>
  <c r="BH1311" i="17" a="1"/>
  <c r="BH1311" i="17" s="1"/>
  <c r="BC845" i="17" a="1"/>
  <c r="BC845" i="17" s="1"/>
  <c r="AY218" i="17" a="1"/>
  <c r="AY218" i="17" s="1"/>
  <c r="BB414" i="17" a="1"/>
  <c r="BB414" i="17" s="1"/>
  <c r="AY414" i="17" a="1"/>
  <c r="AY414" i="17" s="1"/>
  <c r="BB116" i="17" a="1"/>
  <c r="BB116" i="17" s="1"/>
  <c r="AZ498" i="17" a="1"/>
  <c r="AZ498" i="17" s="1"/>
  <c r="BA498" i="17" a="1"/>
  <c r="BA498" i="17" s="1"/>
  <c r="BJ1275" i="17" a="1"/>
  <c r="BJ1275" i="17" s="1"/>
  <c r="BL1275" i="17" a="1"/>
  <c r="BL1275" i="17" s="1"/>
  <c r="BK1275" i="17" a="1"/>
  <c r="BK1275" i="17" s="1"/>
  <c r="AT1275" i="17"/>
  <c r="BI1275" i="17" a="1"/>
  <c r="BI1275" i="17" s="1"/>
  <c r="BG1275" i="17" a="1"/>
  <c r="BG1275" i="17" s="1"/>
  <c r="BM1275" i="17" a="1"/>
  <c r="BM1275" i="17" s="1"/>
  <c r="BB498" i="17" a="1"/>
  <c r="BB498" i="17" s="1"/>
  <c r="BK1181" i="17" a="1"/>
  <c r="BK1181" i="17" s="1"/>
  <c r="AX498" i="17" a="1"/>
  <c r="AX498" i="17" s="1"/>
  <c r="BI1181" i="17" a="1"/>
  <c r="BI1181" i="17" s="1"/>
  <c r="AY498" i="17" a="1"/>
  <c r="AY498" i="17" s="1"/>
  <c r="BE498" i="17" a="1"/>
  <c r="BE498" i="17" s="1"/>
  <c r="AV498" i="17" a="1"/>
  <c r="AV498" i="17" s="1"/>
  <c r="AW498" i="17" a="1"/>
  <c r="AW498" i="17" s="1"/>
  <c r="E498" i="17" s="1"/>
  <c r="BM1214" i="17" a="1"/>
  <c r="BM1214" i="17" s="1"/>
  <c r="E1186" i="17"/>
  <c r="F1186" i="17" s="1"/>
  <c r="G1186" i="17" s="1"/>
  <c r="H1186" i="17" s="1"/>
  <c r="I1186" i="17" s="1"/>
  <c r="J1186" i="17" s="1"/>
  <c r="K1186" i="17" s="1"/>
  <c r="L1186" i="17" s="1"/>
  <c r="M1186" i="17" s="1"/>
  <c r="BL1170" i="17" a="1"/>
  <c r="BL1170" i="17" s="1"/>
  <c r="BH1181" i="17" a="1"/>
  <c r="BH1181" i="17" s="1"/>
  <c r="AT1181" i="17"/>
  <c r="BG1316" i="17" a="1"/>
  <c r="BG1316" i="17" s="1"/>
  <c r="E1225" i="17"/>
  <c r="F1225" i="17" s="1"/>
  <c r="G1225" i="17" s="1"/>
  <c r="H1225" i="17" s="1"/>
  <c r="I1225" i="17" s="1"/>
  <c r="J1225" i="17" s="1"/>
  <c r="K1225" i="17" s="1"/>
  <c r="L1225" i="17" s="1"/>
  <c r="M1225" i="17" s="1"/>
  <c r="BJ1316" i="17" a="1"/>
  <c r="BJ1316" i="17" s="1"/>
  <c r="BL1316" i="17" a="1"/>
  <c r="BL1316" i="17" s="1"/>
  <c r="AT1316" i="17"/>
  <c r="BH1316" i="17" a="1"/>
  <c r="BH1316" i="17" s="1"/>
  <c r="BI1316" i="17" a="1"/>
  <c r="BI1316" i="17" s="1"/>
  <c r="E1263" i="17"/>
  <c r="F1263" i="17" s="1"/>
  <c r="G1263" i="17" s="1"/>
  <c r="H1263" i="17" s="1"/>
  <c r="I1263" i="17" s="1"/>
  <c r="J1263" i="17" s="1"/>
  <c r="K1263" i="17" s="1"/>
  <c r="L1263" i="17" s="1"/>
  <c r="M1263" i="17" s="1"/>
  <c r="BM1316" i="17" a="1"/>
  <c r="BM1316" i="17" s="1"/>
  <c r="BF1316" i="17" a="1"/>
  <c r="BF1316" i="17" s="1"/>
  <c r="BF1181" i="17" a="1"/>
  <c r="BF1181" i="17" s="1"/>
  <c r="E1214" i="17"/>
  <c r="F1214" i="17" s="1"/>
  <c r="G1214" i="17" s="1"/>
  <c r="H1214" i="17" s="1"/>
  <c r="I1214" i="17" s="1"/>
  <c r="J1214" i="17" s="1"/>
  <c r="K1214" i="17" s="1"/>
  <c r="L1214" i="17" s="1"/>
  <c r="M1214" i="17" s="1"/>
  <c r="AT1271" i="17"/>
  <c r="BK1271" i="17" a="1"/>
  <c r="BK1271" i="17" s="1"/>
  <c r="BL1271" i="17" a="1"/>
  <c r="BL1271" i="17" s="1"/>
  <c r="BM1271" i="17" a="1"/>
  <c r="BM1271" i="17" s="1"/>
  <c r="BJ1271" i="17" a="1"/>
  <c r="BJ1271" i="17" s="1"/>
  <c r="BH1271" i="17" a="1"/>
  <c r="BH1271" i="17" s="1"/>
  <c r="BF1271" i="17" a="1"/>
  <c r="BF1271" i="17" s="1"/>
  <c r="BG1271" i="17" a="1"/>
  <c r="BG1271" i="17" s="1"/>
  <c r="BL1181" i="17" a="1"/>
  <c r="BL1181" i="17" s="1"/>
  <c r="BG1181" i="17" a="1"/>
  <c r="BG1181" i="17" s="1"/>
  <c r="BK1214" i="17" a="1"/>
  <c r="BK1214" i="17" s="1"/>
  <c r="BJ1181" i="17" a="1"/>
  <c r="BJ1181" i="17" s="1"/>
  <c r="BL1307" i="17" a="1"/>
  <c r="BL1307" i="17" s="1"/>
  <c r="BM1307" i="17" a="1"/>
  <c r="BM1307" i="17" s="1"/>
  <c r="BF1307" i="17" a="1"/>
  <c r="BF1307" i="17" s="1"/>
  <c r="BG1307" i="17" a="1"/>
  <c r="BG1307" i="17" s="1"/>
  <c r="AT1263" i="17"/>
  <c r="BK1307" i="17" a="1"/>
  <c r="BK1307" i="17" s="1"/>
  <c r="AT1307" i="17"/>
  <c r="BH1307" i="17" a="1"/>
  <c r="BH1307" i="17" s="1"/>
  <c r="BF1205" i="17" a="1"/>
  <c r="BF1205" i="17" s="1"/>
  <c r="BG1205" i="17" a="1"/>
  <c r="BG1205" i="17" s="1"/>
  <c r="BK1205" i="17" a="1"/>
  <c r="BK1205" i="17" s="1"/>
  <c r="BF1263" i="17" a="1"/>
  <c r="BF1263" i="17" s="1"/>
  <c r="BG1214" i="17" a="1"/>
  <c r="BG1214" i="17" s="1"/>
  <c r="BK1263" i="17" a="1"/>
  <c r="BK1263" i="17" s="1"/>
  <c r="BG1267" i="17" a="1"/>
  <c r="BG1267" i="17" s="1"/>
  <c r="AT1267" i="17"/>
  <c r="BH1267" i="17" a="1"/>
  <c r="BH1267" i="17" s="1"/>
  <c r="BF1267" i="17" a="1"/>
  <c r="BF1267" i="17" s="1"/>
  <c r="BM1267" i="17" a="1"/>
  <c r="BM1267" i="17" s="1"/>
  <c r="BK1267" i="17" a="1"/>
  <c r="BK1267" i="17" s="1"/>
  <c r="BI1267" i="17" a="1"/>
  <c r="BI1267" i="17" s="1"/>
  <c r="BL1267" i="17" a="1"/>
  <c r="BL1267" i="17" s="1"/>
  <c r="BJ1267" i="17" a="1"/>
  <c r="BJ1267" i="17" s="1"/>
  <c r="BH1205" i="17" a="1"/>
  <c r="BH1205" i="17" s="1"/>
  <c r="BM1205" i="17" a="1"/>
  <c r="BM1205" i="17" s="1"/>
  <c r="BG1186" i="17" a="1"/>
  <c r="BG1186" i="17" s="1"/>
  <c r="BF1283" i="17" a="1"/>
  <c r="BF1283" i="17" s="1"/>
  <c r="BH1186" i="17" a="1"/>
  <c r="BH1186" i="17" s="1"/>
  <c r="BG1235" i="17" a="1"/>
  <c r="BG1235" i="17" s="1"/>
  <c r="BJ1235" i="17" a="1"/>
  <c r="BJ1235" i="17" s="1"/>
  <c r="AT1235" i="17"/>
  <c r="BH1283" i="17" a="1"/>
  <c r="BH1283" i="17" s="1"/>
  <c r="BL1186" i="17" a="1"/>
  <c r="BL1186" i="17" s="1"/>
  <c r="BI1235" i="17" a="1"/>
  <c r="BI1235" i="17" s="1"/>
  <c r="BL1208" i="17" a="1"/>
  <c r="BL1208" i="17" s="1"/>
  <c r="AT1208" i="17"/>
  <c r="BG1208" i="17" a="1"/>
  <c r="BG1208" i="17" s="1"/>
  <c r="BI1208" i="17" a="1"/>
  <c r="BI1208" i="17" s="1"/>
  <c r="BH1208" i="17" a="1"/>
  <c r="BH1208" i="17" s="1"/>
  <c r="BM1208" i="17" a="1"/>
  <c r="BM1208" i="17" s="1"/>
  <c r="BJ1208" i="17" a="1"/>
  <c r="BJ1208" i="17" s="1"/>
  <c r="BF1208" i="17" a="1"/>
  <c r="BF1208" i="17" s="1"/>
  <c r="BL1192" i="17" a="1"/>
  <c r="BL1192" i="17" s="1"/>
  <c r="BH1192" i="17" a="1"/>
  <c r="BH1192" i="17" s="1"/>
  <c r="BG1192" i="17" a="1"/>
  <c r="BG1192" i="17" s="1"/>
  <c r="AT1192" i="17"/>
  <c r="BF1186" i="17" a="1"/>
  <c r="BF1186" i="17" s="1"/>
  <c r="E1192" i="17"/>
  <c r="F1192" i="17" s="1"/>
  <c r="G1192" i="17" s="1"/>
  <c r="H1192" i="17" s="1"/>
  <c r="I1192" i="17" s="1"/>
  <c r="J1192" i="17" s="1"/>
  <c r="K1192" i="17" s="1"/>
  <c r="L1192" i="17" s="1"/>
  <c r="M1192" i="17" s="1"/>
  <c r="BJ1192" i="17" a="1"/>
  <c r="BJ1192" i="17" s="1"/>
  <c r="BF1192" i="17" a="1"/>
  <c r="BF1192" i="17" s="1"/>
  <c r="BM1192" i="17" a="1"/>
  <c r="BM1192" i="17" s="1"/>
  <c r="BI1192" i="17" a="1"/>
  <c r="BI1192" i="17" s="1"/>
  <c r="E1236" i="17"/>
  <c r="F1236" i="17" s="1"/>
  <c r="G1236" i="17" s="1"/>
  <c r="H1236" i="17" s="1"/>
  <c r="I1236" i="17" s="1"/>
  <c r="J1236" i="17" s="1"/>
  <c r="K1236" i="17" s="1"/>
  <c r="L1236" i="17" s="1"/>
  <c r="M1236" i="17" s="1"/>
  <c r="BI1186" i="17" a="1"/>
  <c r="BI1186" i="17" s="1"/>
  <c r="BJ1186" i="17" a="1"/>
  <c r="BJ1186" i="17" s="1"/>
  <c r="AV306" i="17" a="1"/>
  <c r="AV306" i="17" s="1"/>
  <c r="BG1263" i="17" a="1"/>
  <c r="BG1263" i="17" s="1"/>
  <c r="BL1263" i="17" a="1"/>
  <c r="BL1263" i="17" s="1"/>
  <c r="BH1263" i="17" a="1"/>
  <c r="BH1263" i="17" s="1"/>
  <c r="BM1263" i="17" a="1"/>
  <c r="BM1263" i="17" s="1"/>
  <c r="BL1214" i="17" a="1"/>
  <c r="BL1214" i="17" s="1"/>
  <c r="BH1214" i="17" a="1"/>
  <c r="BH1214" i="17" s="1"/>
  <c r="BF1214" i="17" a="1"/>
  <c r="BF1214" i="17" s="1"/>
  <c r="BI1214" i="17" a="1"/>
  <c r="BI1214" i="17" s="1"/>
  <c r="BJ1263" i="17" a="1"/>
  <c r="BJ1263" i="17" s="1"/>
  <c r="BE510" i="17" a="1"/>
  <c r="BE510" i="17" s="1"/>
  <c r="AY1088" i="17" a="1"/>
  <c r="AY1088" i="17" s="1"/>
  <c r="BE509" i="17" a="1"/>
  <c r="BE509" i="17" s="1"/>
  <c r="BE582" i="17" a="1"/>
  <c r="BE582" i="17" s="1"/>
  <c r="BC23" i="17" a="1"/>
  <c r="BC23" i="17" s="1"/>
  <c r="AZ342" i="17" a="1"/>
  <c r="AZ342" i="17" s="1"/>
  <c r="AV509" i="17" a="1"/>
  <c r="AV509" i="17" s="1"/>
  <c r="BA582" i="17" a="1"/>
  <c r="BA582" i="17" s="1"/>
  <c r="AY509" i="17" a="1"/>
  <c r="AY509" i="17" s="1"/>
  <c r="BB582" i="17" a="1"/>
  <c r="BB582" i="17" s="1"/>
  <c r="BB531" i="17" a="1"/>
  <c r="BB531" i="17" s="1"/>
  <c r="BB509" i="17" a="1"/>
  <c r="BB509" i="17" s="1"/>
  <c r="AZ582" i="17" a="1"/>
  <c r="AZ582" i="17" s="1"/>
  <c r="BB550" i="17" a="1"/>
  <c r="BB550" i="17" s="1"/>
  <c r="AW509" i="17" a="1"/>
  <c r="AW509" i="17" s="1"/>
  <c r="E509" i="17" s="1"/>
  <c r="AY369" i="17" a="1"/>
  <c r="AY369" i="17" s="1"/>
  <c r="AX509" i="17" a="1"/>
  <c r="AX509" i="17" s="1"/>
  <c r="BE550" i="17" a="1"/>
  <c r="BE550" i="17" s="1"/>
  <c r="AY708" i="17" a="1"/>
  <c r="AY708" i="17" s="1"/>
  <c r="AZ369" i="17" a="1"/>
  <c r="AZ369" i="17" s="1"/>
  <c r="AZ509" i="17" a="1"/>
  <c r="AZ509" i="17" s="1"/>
  <c r="BD550" i="17" a="1"/>
  <c r="BD550" i="17" s="1"/>
  <c r="AY550" i="17" a="1"/>
  <c r="AY550" i="17" s="1"/>
  <c r="BC708" i="17" a="1"/>
  <c r="BC708" i="17" s="1"/>
  <c r="BD369" i="17" a="1"/>
  <c r="BD369" i="17" s="1"/>
  <c r="BD23" i="17" a="1"/>
  <c r="BD23" i="17" s="1"/>
  <c r="BA708" i="17" a="1"/>
  <c r="BA708" i="17" s="1"/>
  <c r="BE369" i="17" a="1"/>
  <c r="BE369" i="17" s="1"/>
  <c r="AZ550" i="17" a="1"/>
  <c r="AZ550" i="17" s="1"/>
  <c r="BA550" i="17" a="1"/>
  <c r="BA550" i="17" s="1"/>
  <c r="AX708" i="17" a="1"/>
  <c r="AX708" i="17" s="1"/>
  <c r="AV369" i="17" a="1"/>
  <c r="AV369" i="17" s="1"/>
  <c r="BB342" i="17" a="1"/>
  <c r="BB342" i="17" s="1"/>
  <c r="BC550" i="17" a="1"/>
  <c r="BC550" i="17" s="1"/>
  <c r="AZ708" i="17" a="1"/>
  <c r="AZ708" i="17" s="1"/>
  <c r="AW369" i="17" a="1"/>
  <c r="AW369" i="17" s="1"/>
  <c r="E369" i="17" s="1"/>
  <c r="AV1118" i="17" a="1"/>
  <c r="AV1118" i="17" s="1"/>
  <c r="AV550" i="17" a="1"/>
  <c r="AV550" i="17" s="1"/>
  <c r="BB708" i="17" a="1"/>
  <c r="BB708" i="17" s="1"/>
  <c r="AX369" i="17" a="1"/>
  <c r="AX369" i="17" s="1"/>
  <c r="BE708" i="17" a="1"/>
  <c r="BE708" i="17" s="1"/>
  <c r="BA369" i="17" a="1"/>
  <c r="BA369" i="17" s="1"/>
  <c r="AW1118" i="17" a="1"/>
  <c r="AW1118" i="17" s="1"/>
  <c r="E1118" i="17" s="1"/>
  <c r="AW550" i="17" a="1"/>
  <c r="AW550" i="17" s="1"/>
  <c r="E550" i="17" s="1"/>
  <c r="F550" i="17" s="1"/>
  <c r="BC1118" i="17" a="1"/>
  <c r="BC1118" i="17" s="1"/>
  <c r="AW708" i="17" a="1"/>
  <c r="AW708" i="17" s="1"/>
  <c r="E708" i="17" s="1"/>
  <c r="BB369" i="17" a="1"/>
  <c r="BB369" i="17" s="1"/>
  <c r="AV708" i="17" a="1"/>
  <c r="AV708" i="17" s="1"/>
  <c r="AV23" i="17" a="1"/>
  <c r="AV23" i="17" s="1"/>
  <c r="BE23" i="17" a="1"/>
  <c r="BE23" i="17" s="1"/>
  <c r="AW582" i="17" a="1"/>
  <c r="AW582" i="17" s="1"/>
  <c r="E582" i="17" s="1"/>
  <c r="AX23" i="17" a="1"/>
  <c r="AX23" i="17" s="1"/>
  <c r="AX582" i="17" a="1"/>
  <c r="AX582" i="17" s="1"/>
  <c r="AY23" i="17" a="1"/>
  <c r="AY23" i="17" s="1"/>
  <c r="AW23" i="17" a="1"/>
  <c r="AW23" i="17" s="1"/>
  <c r="E23" i="17" s="1"/>
  <c r="AY342" i="17" a="1"/>
  <c r="AY342" i="17" s="1"/>
  <c r="AY582" i="17" a="1"/>
  <c r="AY582" i="17" s="1"/>
  <c r="AZ23" i="17" a="1"/>
  <c r="AZ23" i="17" s="1"/>
  <c r="AV582" i="17" a="1"/>
  <c r="AV582" i="17" s="1"/>
  <c r="AV342" i="17" a="1"/>
  <c r="AV342" i="17" s="1"/>
  <c r="BA342" i="17" a="1"/>
  <c r="BA342" i="17" s="1"/>
  <c r="BC582" i="17" a="1"/>
  <c r="BC582" i="17" s="1"/>
  <c r="BA23" i="17" a="1"/>
  <c r="BA23" i="17" s="1"/>
  <c r="BC509" i="17" a="1"/>
  <c r="BC509" i="17" s="1"/>
  <c r="BC342" i="17" a="1"/>
  <c r="BC342" i="17" s="1"/>
  <c r="BB1088" i="17" a="1"/>
  <c r="BB1088" i="17" s="1"/>
  <c r="BD509" i="17" a="1"/>
  <c r="BD509" i="17" s="1"/>
  <c r="BE172" i="17" a="1"/>
  <c r="BE172" i="17" s="1"/>
  <c r="AW172" i="17" a="1"/>
  <c r="AW172" i="17" s="1"/>
  <c r="E172" i="17" s="1"/>
  <c r="AZ962" i="17" a="1"/>
  <c r="AZ962" i="17" s="1"/>
  <c r="BC1026" i="17" a="1"/>
  <c r="BC1026" i="17" s="1"/>
  <c r="AW962" i="17" a="1"/>
  <c r="AW962" i="17" s="1"/>
  <c r="E962" i="17" s="1"/>
  <c r="F962" i="17" s="1"/>
  <c r="AY1034" i="17" a="1"/>
  <c r="AY1034" i="17" s="1"/>
  <c r="BA962" i="17" a="1"/>
  <c r="BA962" i="17" s="1"/>
  <c r="AX1034" i="17" a="1"/>
  <c r="AX1034" i="17" s="1"/>
  <c r="AW731" i="17" a="1"/>
  <c r="AW731" i="17" s="1"/>
  <c r="E731" i="17" s="1"/>
  <c r="BA1034" i="17" a="1"/>
  <c r="BA1034" i="17" s="1"/>
  <c r="AY962" i="17" a="1"/>
  <c r="AY962" i="17" s="1"/>
  <c r="BE1034" i="17" a="1"/>
  <c r="BE1034" i="17" s="1"/>
  <c r="BA731" i="17" a="1"/>
  <c r="BA731" i="17" s="1"/>
  <c r="AX731" i="17" a="1"/>
  <c r="AX731" i="17" s="1"/>
  <c r="BD683" i="17" a="1"/>
  <c r="BD683" i="17" s="1"/>
  <c r="BD359" i="17" a="1"/>
  <c r="BD359" i="17" s="1"/>
  <c r="BA172" i="17" a="1"/>
  <c r="BA172" i="17" s="1"/>
  <c r="BA359" i="17" a="1"/>
  <c r="BA359" i="17" s="1"/>
  <c r="AX172" i="17" a="1"/>
  <c r="AX172" i="17" s="1"/>
  <c r="BA44" i="17" a="1"/>
  <c r="BA44" i="17" s="1"/>
  <c r="BB172" i="17" a="1"/>
  <c r="BB172" i="17" s="1"/>
  <c r="BE44" i="17" a="1"/>
  <c r="BE44" i="17" s="1"/>
  <c r="AW44" i="17" a="1"/>
  <c r="AW44" i="17" s="1"/>
  <c r="E44" i="17" s="1"/>
  <c r="F44" i="17" s="1"/>
  <c r="AV172" i="17" a="1"/>
  <c r="AV172" i="17" s="1"/>
  <c r="AY172" i="17" a="1"/>
  <c r="AY172" i="17" s="1"/>
  <c r="AY44" i="17" a="1"/>
  <c r="AY44" i="17" s="1"/>
  <c r="AY306" i="17" a="1"/>
  <c r="AY306" i="17" s="1"/>
  <c r="BA306" i="17" a="1"/>
  <c r="BA306" i="17" s="1"/>
  <c r="BE306" i="17" a="1"/>
  <c r="BE306" i="17" s="1"/>
  <c r="AW102" i="17" a="1"/>
  <c r="AW102" i="17" s="1"/>
  <c r="E102" i="17" s="1"/>
  <c r="F102" i="17" s="1"/>
  <c r="BB823" i="17" a="1"/>
  <c r="BB823" i="17" s="1"/>
  <c r="BC823" i="17" a="1"/>
  <c r="BC823" i="17" s="1"/>
  <c r="AV1092" i="17" a="1"/>
  <c r="AV1092" i="17" s="1"/>
  <c r="AX1092" i="17" a="1"/>
  <c r="AX1092" i="17" s="1"/>
  <c r="BD648" i="17" a="1"/>
  <c r="BD648" i="17" s="1"/>
  <c r="BB583" i="17" a="1"/>
  <c r="BB583" i="17" s="1"/>
  <c r="BC1092" i="17" a="1"/>
  <c r="BC1092" i="17" s="1"/>
  <c r="BB648" i="17" a="1"/>
  <c r="BB648" i="17" s="1"/>
  <c r="AX583" i="17" a="1"/>
  <c r="AX583" i="17" s="1"/>
  <c r="BC306" i="17" a="1"/>
  <c r="BC306" i="17" s="1"/>
  <c r="AY608" i="17" a="1"/>
  <c r="AY608" i="17" s="1"/>
  <c r="BB306" i="17" a="1"/>
  <c r="BB306" i="17" s="1"/>
  <c r="AZ80" i="17" a="1"/>
  <c r="AZ80" i="17" s="1"/>
  <c r="BD306" i="17" a="1"/>
  <c r="BD306" i="17" s="1"/>
  <c r="BE908" i="17" a="1"/>
  <c r="BE908" i="17" s="1"/>
  <c r="AZ1079" i="17" a="1"/>
  <c r="AZ1079" i="17" s="1"/>
  <c r="AW659" i="17" a="1"/>
  <c r="AW659" i="17" s="1"/>
  <c r="E659" i="17" s="1"/>
  <c r="BC1079" i="17" a="1"/>
  <c r="BC1079" i="17" s="1"/>
  <c r="AW738" i="17" a="1"/>
  <c r="AW738" i="17" s="1"/>
  <c r="E738" i="17" s="1"/>
  <c r="AW1079" i="17" a="1"/>
  <c r="AW1079" i="17" s="1"/>
  <c r="E1079" i="17" s="1"/>
  <c r="BD1079" i="17" a="1"/>
  <c r="BD1079" i="17" s="1"/>
  <c r="AX333" i="17" a="1"/>
  <c r="AX333" i="17" s="1"/>
  <c r="AY1079" i="17" a="1"/>
  <c r="AY1079" i="17" s="1"/>
  <c r="BE333" i="17" a="1"/>
  <c r="BE333" i="17" s="1"/>
  <c r="BB1079" i="17" a="1"/>
  <c r="BB1079" i="17" s="1"/>
  <c r="AX865" i="17" a="1"/>
  <c r="AX865" i="17" s="1"/>
  <c r="BA311" i="17" a="1"/>
  <c r="BA311" i="17" s="1"/>
  <c r="AZ311" i="17" a="1"/>
  <c r="AZ311" i="17" s="1"/>
  <c r="BE311" i="17" a="1"/>
  <c r="BE311" i="17" s="1"/>
  <c r="BA908" i="17" a="1"/>
  <c r="BA908" i="17" s="1"/>
  <c r="AX1079" i="17" a="1"/>
  <c r="AX1079" i="17" s="1"/>
  <c r="AZ908" i="17" a="1"/>
  <c r="AZ908" i="17" s="1"/>
  <c r="BB211" i="17" a="1"/>
  <c r="BB211" i="17" s="1"/>
  <c r="AV211" i="17" a="1"/>
  <c r="AV211" i="17" s="1"/>
  <c r="AY211" i="17" a="1"/>
  <c r="AY211" i="17" s="1"/>
  <c r="BC211" i="17" a="1"/>
  <c r="BC211" i="17" s="1"/>
  <c r="BA780" i="17" a="1"/>
  <c r="BA780" i="17" s="1"/>
  <c r="AZ597" i="17" a="1"/>
  <c r="AZ597" i="17" s="1"/>
  <c r="AZ814" i="17" a="1"/>
  <c r="AZ814" i="17" s="1"/>
  <c r="BA597" i="17" a="1"/>
  <c r="BA597" i="17" s="1"/>
  <c r="AZ338" i="17" a="1"/>
  <c r="AZ338" i="17" s="1"/>
  <c r="AX597" i="17" a="1"/>
  <c r="AX597" i="17" s="1"/>
  <c r="AX225" i="17" a="1"/>
  <c r="AX225" i="17" s="1"/>
  <c r="AX320" i="17" a="1"/>
  <c r="AX320" i="17" s="1"/>
  <c r="BE597" i="17" a="1"/>
  <c r="BE597" i="17" s="1"/>
  <c r="BD338" i="17" a="1"/>
  <c r="BD338" i="17" s="1"/>
  <c r="AW225" i="17" a="1"/>
  <c r="AW225" i="17" s="1"/>
  <c r="E225" i="17" s="1"/>
  <c r="BD577" i="17" a="1"/>
  <c r="BD577" i="17" s="1"/>
  <c r="AX587" i="17" a="1"/>
  <c r="AX587" i="17" s="1"/>
  <c r="AY587" i="17" a="1"/>
  <c r="AY587" i="17" s="1"/>
  <c r="AW1061" i="17" a="1"/>
  <c r="AW1061" i="17" s="1"/>
  <c r="E1061" i="17" s="1"/>
  <c r="AX709" i="17" a="1"/>
  <c r="AX709" i="17" s="1"/>
  <c r="AZ1061" i="17" a="1"/>
  <c r="AZ1061" i="17" s="1"/>
  <c r="BA587" i="17" a="1"/>
  <c r="BA587" i="17" s="1"/>
  <c r="AW287" i="17" a="1"/>
  <c r="AW287" i="17" s="1"/>
  <c r="E287" i="17" s="1"/>
  <c r="BB587" i="17" a="1"/>
  <c r="BB587" i="17" s="1"/>
  <c r="AX615" i="17" a="1"/>
  <c r="AX615" i="17" s="1"/>
  <c r="AY615" i="17" a="1"/>
  <c r="AY615" i="17" s="1"/>
  <c r="AZ587" i="17" a="1"/>
  <c r="AZ587" i="17" s="1"/>
  <c r="BC587" i="17" a="1"/>
  <c r="BC587" i="17" s="1"/>
  <c r="BC709" i="17" a="1"/>
  <c r="BC709" i="17" s="1"/>
  <c r="AX532" i="17" a="1"/>
  <c r="AX532" i="17" s="1"/>
  <c r="AV227" i="17" a="1"/>
  <c r="AV227" i="17" s="1"/>
  <c r="BB320" i="17" a="1"/>
  <c r="BB320" i="17" s="1"/>
  <c r="AZ122" i="17" a="1"/>
  <c r="AZ122" i="17" s="1"/>
  <c r="AW1120" i="17" a="1"/>
  <c r="AW1120" i="17" s="1"/>
  <c r="E1120" i="17" s="1"/>
  <c r="BD709" i="17" a="1"/>
  <c r="BD709" i="17" s="1"/>
  <c r="BA1061" i="17" a="1"/>
  <c r="BA1061" i="17" s="1"/>
  <c r="BC532" i="17" a="1"/>
  <c r="BC532" i="17" s="1"/>
  <c r="AW227" i="17" a="1"/>
  <c r="AW227" i="17" s="1"/>
  <c r="E227" i="17" s="1"/>
  <c r="BB709" i="17" a="1"/>
  <c r="BB709" i="17" s="1"/>
  <c r="AV709" i="17" a="1"/>
  <c r="AV709" i="17" s="1"/>
  <c r="AZ227" i="17" a="1"/>
  <c r="AZ227" i="17" s="1"/>
  <c r="BC1120" i="17" a="1"/>
  <c r="BC1120" i="17" s="1"/>
  <c r="AX125" i="17" a="1"/>
  <c r="AX125" i="17" s="1"/>
  <c r="BC1061" i="17" a="1"/>
  <c r="BC1061" i="17" s="1"/>
  <c r="AX1120" i="17" a="1"/>
  <c r="AX1120" i="17" s="1"/>
  <c r="BB227" i="17" a="1"/>
  <c r="BB227" i="17" s="1"/>
  <c r="BA125" i="17" a="1"/>
  <c r="BA125" i="17" s="1"/>
  <c r="AY1061" i="17" a="1"/>
  <c r="AY1061" i="17" s="1"/>
  <c r="AW1063" i="17" a="1"/>
  <c r="AW1063" i="17" s="1"/>
  <c r="E1063" i="17" s="1"/>
  <c r="BB122" i="17" a="1"/>
  <c r="BB122" i="17" s="1"/>
  <c r="BE122" i="17" a="1"/>
  <c r="BE122" i="17" s="1"/>
  <c r="BD125" i="17" a="1"/>
  <c r="BD125" i="17" s="1"/>
  <c r="AX113" i="17" a="1"/>
  <c r="AX113" i="17" s="1"/>
  <c r="AX1061" i="17" a="1"/>
  <c r="AX1061" i="17" s="1"/>
  <c r="AW868" i="17" a="1"/>
  <c r="AW868" i="17" s="1"/>
  <c r="E868" i="17" s="1"/>
  <c r="BA840" i="17" a="1"/>
  <c r="BA840" i="17" s="1"/>
  <c r="AZ113" i="17" a="1"/>
  <c r="AZ113" i="17" s="1"/>
  <c r="BE1120" i="17" a="1"/>
  <c r="BE1120" i="17" s="1"/>
  <c r="AV125" i="17" a="1"/>
  <c r="AV125" i="17" s="1"/>
  <c r="BB113" i="17" a="1"/>
  <c r="BB113" i="17" s="1"/>
  <c r="AZ954" i="17" a="1"/>
  <c r="AZ954" i="17" s="1"/>
  <c r="BD868" i="17" a="1"/>
  <c r="BD868" i="17" s="1"/>
  <c r="AZ840" i="17" a="1"/>
  <c r="AZ840" i="17" s="1"/>
  <c r="AW113" i="17" a="1"/>
  <c r="AW113" i="17" s="1"/>
  <c r="E113" i="17" s="1"/>
  <c r="BA954" i="17" a="1"/>
  <c r="BA954" i="17" s="1"/>
  <c r="BB840" i="17" a="1"/>
  <c r="BB840" i="17" s="1"/>
  <c r="AZ474" i="17" a="1"/>
  <c r="AZ474" i="17" s="1"/>
  <c r="BE954" i="17" a="1"/>
  <c r="BE954" i="17" s="1"/>
  <c r="BC840" i="17" a="1"/>
  <c r="BC840" i="17" s="1"/>
  <c r="BE474" i="17" a="1"/>
  <c r="BE474" i="17" s="1"/>
  <c r="BD840" i="17" a="1"/>
  <c r="BD840" i="17" s="1"/>
  <c r="BA474" i="17" a="1"/>
  <c r="BA474" i="17" s="1"/>
  <c r="AY532" i="17" a="1"/>
  <c r="AY532" i="17" s="1"/>
  <c r="AX139" i="17" a="1"/>
  <c r="AX139" i="17" s="1"/>
  <c r="AW954" i="17" a="1"/>
  <c r="AW954" i="17" s="1"/>
  <c r="E954" i="17" s="1"/>
  <c r="BA122" i="17" a="1"/>
  <c r="BA122" i="17" s="1"/>
  <c r="BA709" i="17" a="1"/>
  <c r="BA709" i="17" s="1"/>
  <c r="AY954" i="17" a="1"/>
  <c r="AY954" i="17" s="1"/>
  <c r="AV954" i="17" a="1"/>
  <c r="AV954" i="17" s="1"/>
  <c r="BB954" i="17" a="1"/>
  <c r="BB954" i="17" s="1"/>
  <c r="AY709" i="17" a="1"/>
  <c r="AY709" i="17" s="1"/>
  <c r="BB287" i="17" a="1"/>
  <c r="BB287" i="17" s="1"/>
  <c r="BC954" i="17" a="1"/>
  <c r="BC954" i="17" s="1"/>
  <c r="AW709" i="17" a="1"/>
  <c r="AW709" i="17" s="1"/>
  <c r="E709" i="17" s="1"/>
  <c r="AX758" i="17" a="1"/>
  <c r="AX758" i="17" s="1"/>
  <c r="AX954" i="17" a="1"/>
  <c r="AX954" i="17" s="1"/>
  <c r="BD287" i="17" a="1"/>
  <c r="BD287" i="17" s="1"/>
  <c r="AZ709" i="17" a="1"/>
  <c r="AZ709" i="17" s="1"/>
  <c r="BB758" i="17" a="1"/>
  <c r="BB758" i="17" s="1"/>
  <c r="AW617" i="17" a="1"/>
  <c r="AW617" i="17" s="1"/>
  <c r="E617" i="17" s="1"/>
  <c r="AV287" i="17" a="1"/>
  <c r="AV287" i="17" s="1"/>
  <c r="BA1140" i="17" a="1"/>
  <c r="BA1140" i="17" s="1"/>
  <c r="BE1140" i="17" a="1"/>
  <c r="BE1140" i="17" s="1"/>
  <c r="AY215" i="17" a="1"/>
  <c r="AY215" i="17" s="1"/>
  <c r="BD796" i="17" a="1"/>
  <c r="BD796" i="17" s="1"/>
  <c r="AX215" i="17" a="1"/>
  <c r="AX215" i="17" s="1"/>
  <c r="BE29" i="17" a="1"/>
  <c r="BE29" i="17" s="1"/>
  <c r="BA1092" i="17" a="1"/>
  <c r="BA1092" i="17" s="1"/>
  <c r="AY656" i="17" a="1"/>
  <c r="AY656" i="17" s="1"/>
  <c r="AY542" i="17" a="1"/>
  <c r="AY542" i="17" s="1"/>
  <c r="AV338" i="17" a="1"/>
  <c r="AV338" i="17" s="1"/>
  <c r="BC320" i="17" a="1"/>
  <c r="BC320" i="17" s="1"/>
  <c r="AW1092" i="17" a="1"/>
  <c r="AW1092" i="17" s="1"/>
  <c r="E1092" i="17" s="1"/>
  <c r="AZ926" i="17" a="1"/>
  <c r="AZ926" i="17" s="1"/>
  <c r="BE224" i="17" a="1"/>
  <c r="BE224" i="17" s="1"/>
  <c r="AZ656" i="17" a="1"/>
  <c r="AZ656" i="17" s="1"/>
  <c r="BD542" i="17" a="1"/>
  <c r="BD542" i="17" s="1"/>
  <c r="BB338" i="17" a="1"/>
  <c r="BB338" i="17" s="1"/>
  <c r="BB333" i="17" a="1"/>
  <c r="BB333" i="17" s="1"/>
  <c r="AV320" i="17" a="1"/>
  <c r="AV320" i="17" s="1"/>
  <c r="BA617" i="17" a="1"/>
  <c r="BA617" i="17" s="1"/>
  <c r="AY1092" i="17" a="1"/>
  <c r="AY1092" i="17" s="1"/>
  <c r="AX510" i="17" a="1"/>
  <c r="AX510" i="17" s="1"/>
  <c r="AW780" i="17" a="1"/>
  <c r="AW780" i="17" s="1"/>
  <c r="E780" i="17" s="1"/>
  <c r="AX542" i="17" a="1"/>
  <c r="AX542" i="17" s="1"/>
  <c r="BC338" i="17" a="1"/>
  <c r="BC338" i="17" s="1"/>
  <c r="BB656" i="17" a="1"/>
  <c r="BB656" i="17" s="1"/>
  <c r="BE542" i="17" a="1"/>
  <c r="BE542" i="17" s="1"/>
  <c r="BE338" i="17" a="1"/>
  <c r="BE338" i="17" s="1"/>
  <c r="AV333" i="17" a="1"/>
  <c r="AV333" i="17" s="1"/>
  <c r="BB430" i="17" a="1"/>
  <c r="BB430" i="17" s="1"/>
  <c r="AW320" i="17" a="1"/>
  <c r="AW320" i="17" s="1"/>
  <c r="E320" i="17" s="1"/>
  <c r="AX617" i="17" a="1"/>
  <c r="AX617" i="17" s="1"/>
  <c r="AZ1092" i="17" a="1"/>
  <c r="AZ1092" i="17" s="1"/>
  <c r="BA510" i="17" a="1"/>
  <c r="BA510" i="17" s="1"/>
  <c r="AZ780" i="17" a="1"/>
  <c r="AZ780" i="17" s="1"/>
  <c r="BE733" i="17" a="1"/>
  <c r="BE733" i="17" s="1"/>
  <c r="BC330" i="17" a="1"/>
  <c r="BC330" i="17" s="1"/>
  <c r="BD1161" i="17" a="1"/>
  <c r="BD1161" i="17" s="1"/>
  <c r="BD244" i="17" a="1"/>
  <c r="BD244" i="17" s="1"/>
  <c r="AV865" i="17" a="1"/>
  <c r="AV865" i="17" s="1"/>
  <c r="BA65" i="17" a="1"/>
  <c r="BA65" i="17" s="1"/>
  <c r="AY113" i="17" a="1"/>
  <c r="AY113" i="17" s="1"/>
  <c r="BE125" i="17" a="1"/>
  <c r="BE125" i="17" s="1"/>
  <c r="BA308" i="17" a="1"/>
  <c r="BA308" i="17" s="1"/>
  <c r="AV840" i="17" a="1"/>
  <c r="AV840" i="17" s="1"/>
  <c r="BE667" i="17" a="1"/>
  <c r="BE667" i="17" s="1"/>
  <c r="BE243" i="17" a="1"/>
  <c r="BE243" i="17" s="1"/>
  <c r="AZ824" i="17" a="1"/>
  <c r="AZ824" i="17" s="1"/>
  <c r="BA244" i="17" a="1"/>
  <c r="BA244" i="17" s="1"/>
  <c r="AY865" i="17" a="1"/>
  <c r="AY865" i="17" s="1"/>
  <c r="AW908" i="17" a="1"/>
  <c r="AW908" i="17" s="1"/>
  <c r="E908" i="17" s="1"/>
  <c r="BC65" i="17" a="1"/>
  <c r="BC65" i="17" s="1"/>
  <c r="BC865" i="17" a="1"/>
  <c r="BC865" i="17" s="1"/>
  <c r="AY308" i="17" a="1"/>
  <c r="AY308" i="17" s="1"/>
  <c r="BE840" i="17" a="1"/>
  <c r="BE840" i="17" s="1"/>
  <c r="AV667" i="17" a="1"/>
  <c r="AV667" i="17" s="1"/>
  <c r="BB311" i="17" a="1"/>
  <c r="BB311" i="17" s="1"/>
  <c r="BC271" i="17" a="1"/>
  <c r="BC271" i="17" s="1"/>
  <c r="AZ865" i="17" a="1"/>
  <c r="AZ865" i="17" s="1"/>
  <c r="BA545" i="17" a="1"/>
  <c r="BA545" i="17" s="1"/>
  <c r="AY667" i="17" a="1"/>
  <c r="AY667" i="17" s="1"/>
  <c r="AX667" i="17" a="1"/>
  <c r="AX667" i="17" s="1"/>
  <c r="AV113" i="17" a="1"/>
  <c r="AV113" i="17" s="1"/>
  <c r="BB308" i="17" a="1"/>
  <c r="BB308" i="17" s="1"/>
  <c r="BC311" i="17" a="1"/>
  <c r="BC311" i="17" s="1"/>
  <c r="BE271" i="17" a="1"/>
  <c r="BE271" i="17" s="1"/>
  <c r="BA865" i="17" a="1"/>
  <c r="BA865" i="17" s="1"/>
  <c r="BB626" i="17" a="1"/>
  <c r="BB626" i="17" s="1"/>
  <c r="BA243" i="17" a="1"/>
  <c r="BA243" i="17" s="1"/>
  <c r="AY824" i="17" a="1"/>
  <c r="AY824" i="17" s="1"/>
  <c r="AX65" i="17" a="1"/>
  <c r="AX65" i="17" s="1"/>
  <c r="AZ271" i="17" a="1"/>
  <c r="AZ271" i="17" s="1"/>
  <c r="BD865" i="17" a="1"/>
  <c r="BD865" i="17" s="1"/>
  <c r="BE113" i="17" a="1"/>
  <c r="BE113" i="17" s="1"/>
  <c r="BA113" i="17" a="1"/>
  <c r="BA113" i="17" s="1"/>
  <c r="BD308" i="17" a="1"/>
  <c r="BD308" i="17" s="1"/>
  <c r="BD311" i="17" a="1"/>
  <c r="BD311" i="17" s="1"/>
  <c r="BB865" i="17" a="1"/>
  <c r="BB865" i="17" s="1"/>
  <c r="AX112" i="17" a="1"/>
  <c r="AX112" i="17" s="1"/>
  <c r="BB926" i="17" a="1"/>
  <c r="BB926" i="17" s="1"/>
  <c r="BC113" i="17" a="1"/>
  <c r="BC113" i="17" s="1"/>
  <c r="BA847" i="17" a="1"/>
  <c r="BA847" i="17" s="1"/>
  <c r="AZ542" i="17" a="1"/>
  <c r="AZ542" i="17" s="1"/>
  <c r="BC775" i="17" a="1"/>
  <c r="BC775" i="17" s="1"/>
  <c r="AV720" i="17" a="1"/>
  <c r="AV720" i="17" s="1"/>
  <c r="BB218" i="17" a="1"/>
  <c r="BB218" i="17" s="1"/>
  <c r="BB228" i="17" a="1"/>
  <c r="BB228" i="17" s="1"/>
  <c r="BD320" i="17" a="1"/>
  <c r="BD320" i="17" s="1"/>
  <c r="AV311" i="17" a="1"/>
  <c r="AV311" i="17" s="1"/>
  <c r="AV105" i="17" a="1"/>
  <c r="AV105" i="17" s="1"/>
  <c r="BA926" i="17" a="1"/>
  <c r="BA926" i="17" s="1"/>
  <c r="BD346" i="17" a="1"/>
  <c r="BD346" i="17" s="1"/>
  <c r="BD105" i="17" a="1"/>
  <c r="BD105" i="17" s="1"/>
  <c r="BC926" i="17" a="1"/>
  <c r="BC926" i="17" s="1"/>
  <c r="AW542" i="17" a="1"/>
  <c r="AW542" i="17" s="1"/>
  <c r="E542" i="17" s="1"/>
  <c r="AW218" i="17" a="1"/>
  <c r="AW218" i="17" s="1"/>
  <c r="E218" i="17" s="1"/>
  <c r="BE320" i="17" a="1"/>
  <c r="BE320" i="17" s="1"/>
  <c r="BB608" i="17" a="1"/>
  <c r="BB608" i="17" s="1"/>
  <c r="BC542" i="17" a="1"/>
  <c r="BC542" i="17" s="1"/>
  <c r="AY338" i="17" a="1"/>
  <c r="AY338" i="17" s="1"/>
  <c r="AW478" i="17" a="1"/>
  <c r="AW478" i="17" s="1"/>
  <c r="E478" i="17" s="1"/>
  <c r="F478" i="17" s="1"/>
  <c r="BD218" i="17" a="1"/>
  <c r="BD218" i="17" s="1"/>
  <c r="BE85" i="17" a="1"/>
  <c r="BE85" i="17" s="1"/>
  <c r="BA385" i="17" a="1"/>
  <c r="BA385" i="17" s="1"/>
  <c r="AY320" i="17" a="1"/>
  <c r="AY320" i="17" s="1"/>
  <c r="BD608" i="17" a="1"/>
  <c r="BD608" i="17" s="1"/>
  <c r="AX311" i="17" a="1"/>
  <c r="AX311" i="17" s="1"/>
  <c r="BB929" i="17" a="1"/>
  <c r="BB929" i="17" s="1"/>
  <c r="BE105" i="17" a="1"/>
  <c r="BE105" i="17" s="1"/>
  <c r="BE926" i="17" a="1"/>
  <c r="BE926" i="17" s="1"/>
  <c r="BE775" i="17" a="1"/>
  <c r="BE775" i="17" s="1"/>
  <c r="BD478" i="17" a="1"/>
  <c r="BD478" i="17" s="1"/>
  <c r="AW311" i="17" a="1"/>
  <c r="AW311" i="17" s="1"/>
  <c r="E311" i="17" s="1"/>
  <c r="AV656" i="17" a="1"/>
  <c r="AV656" i="17" s="1"/>
  <c r="BB542" i="17" a="1"/>
  <c r="BB542" i="17" s="1"/>
  <c r="BA338" i="17" a="1"/>
  <c r="BA338" i="17" s="1"/>
  <c r="AY478" i="17" a="1"/>
  <c r="AY478" i="17" s="1"/>
  <c r="AW85" i="17" a="1"/>
  <c r="AW85" i="17" s="1"/>
  <c r="E85" i="17" s="1"/>
  <c r="AV385" i="17" a="1"/>
  <c r="AV385" i="17" s="1"/>
  <c r="AZ320" i="17" a="1"/>
  <c r="AZ320" i="17" s="1"/>
  <c r="BA608" i="17" a="1"/>
  <c r="BA608" i="17" s="1"/>
  <c r="BD1092" i="17" a="1"/>
  <c r="BD1092" i="17" s="1"/>
  <c r="AY105" i="17" a="1"/>
  <c r="AY105" i="17" s="1"/>
  <c r="AV926" i="17" a="1"/>
  <c r="AV926" i="17" s="1"/>
  <c r="BB224" i="17" a="1"/>
  <c r="BB224" i="17" s="1"/>
  <c r="BA542" i="17" a="1"/>
  <c r="BA542" i="17" s="1"/>
  <c r="AW338" i="17" a="1"/>
  <c r="AW338" i="17" s="1"/>
  <c r="E338" i="17" s="1"/>
  <c r="F338" i="17" s="1"/>
  <c r="BB478" i="17" a="1"/>
  <c r="BB478" i="17" s="1"/>
  <c r="AX85" i="17" a="1"/>
  <c r="AX85" i="17" s="1"/>
  <c r="AX385" i="17" a="1"/>
  <c r="AX385" i="17" s="1"/>
  <c r="AW608" i="17" a="1"/>
  <c r="AW608" i="17" s="1"/>
  <c r="E608" i="17" s="1"/>
  <c r="BE1092" i="17" a="1"/>
  <c r="BE1092" i="17" s="1"/>
  <c r="AZ105" i="17" a="1"/>
  <c r="AZ105" i="17" s="1"/>
  <c r="AW926" i="17" a="1"/>
  <c r="AW926" i="17" s="1"/>
  <c r="E926" i="17" s="1"/>
  <c r="AW224" i="17" a="1"/>
  <c r="AW224" i="17" s="1"/>
  <c r="E224" i="17" s="1"/>
  <c r="BE923" i="17" a="1"/>
  <c r="BE923" i="17" s="1"/>
  <c r="AX143" i="17" a="1"/>
  <c r="AX143" i="17" s="1"/>
  <c r="AW1071" i="17" a="1"/>
  <c r="AW1071" i="17" s="1"/>
  <c r="E1071" i="17" s="1"/>
  <c r="AY239" i="17" a="1"/>
  <c r="AY239" i="17" s="1"/>
  <c r="BB1120" i="17" a="1"/>
  <c r="BB1120" i="17" s="1"/>
  <c r="AV923" i="17" a="1"/>
  <c r="AV923" i="17" s="1"/>
  <c r="AV962" i="17" a="1"/>
  <c r="AV962" i="17" s="1"/>
  <c r="AW333" i="17" a="1"/>
  <c r="AW333" i="17" s="1"/>
  <c r="E333" i="17" s="1"/>
  <c r="BA532" i="17" a="1"/>
  <c r="BA532" i="17" s="1"/>
  <c r="AX823" i="17" a="1"/>
  <c r="AX823" i="17" s="1"/>
  <c r="AV659" i="17" a="1"/>
  <c r="AV659" i="17" s="1"/>
  <c r="BC385" i="17" a="1"/>
  <c r="BC385" i="17" s="1"/>
  <c r="AV44" i="17" a="1"/>
  <c r="AV44" i="17" s="1"/>
  <c r="AV617" i="17" a="1"/>
  <c r="AV617" i="17" s="1"/>
  <c r="AZ731" i="17" a="1"/>
  <c r="AZ731" i="17" s="1"/>
  <c r="BE8" i="17" a="1"/>
  <c r="BE8" i="17" s="1"/>
  <c r="AZ244" i="17" a="1"/>
  <c r="AZ244" i="17" s="1"/>
  <c r="AZ510" i="17" a="1"/>
  <c r="AZ510" i="17" s="1"/>
  <c r="AY143" i="17" a="1"/>
  <c r="AY143" i="17" s="1"/>
  <c r="AY1071" i="17" a="1"/>
  <c r="AY1071" i="17" s="1"/>
  <c r="BC1145" i="17" a="1"/>
  <c r="BC1145" i="17" s="1"/>
  <c r="BB239" i="17" a="1"/>
  <c r="BB239" i="17" s="1"/>
  <c r="AZ1120" i="17" a="1"/>
  <c r="AZ1120" i="17" s="1"/>
  <c r="BA119" i="17" a="1"/>
  <c r="BA119" i="17" s="1"/>
  <c r="AW923" i="17" a="1"/>
  <c r="AW923" i="17" s="1"/>
  <c r="E923" i="17" s="1"/>
  <c r="BB962" i="17" a="1"/>
  <c r="BB962" i="17" s="1"/>
  <c r="AY333" i="17" a="1"/>
  <c r="AY333" i="17" s="1"/>
  <c r="BB532" i="17" a="1"/>
  <c r="BB532" i="17" s="1"/>
  <c r="AX659" i="17" a="1"/>
  <c r="AX659" i="17" s="1"/>
  <c r="AV4" i="17" a="1"/>
  <c r="AV4" i="17" s="1"/>
  <c r="AW385" i="17" a="1"/>
  <c r="AW385" i="17" s="1"/>
  <c r="E385" i="17" s="1"/>
  <c r="BC44" i="17" a="1"/>
  <c r="BC44" i="17" s="1"/>
  <c r="BE617" i="17" a="1"/>
  <c r="BE617" i="17" s="1"/>
  <c r="BD731" i="17" a="1"/>
  <c r="BD731" i="17" s="1"/>
  <c r="AY8" i="17" a="1"/>
  <c r="AY8" i="17" s="1"/>
  <c r="BB244" i="17" a="1"/>
  <c r="BB244" i="17" s="1"/>
  <c r="BD510" i="17" a="1"/>
  <c r="BD510" i="17" s="1"/>
  <c r="AZ239" i="17" a="1"/>
  <c r="AZ239" i="17" s="1"/>
  <c r="AX923" i="17" a="1"/>
  <c r="AX923" i="17" s="1"/>
  <c r="AX414" i="17" a="1"/>
  <c r="AX414" i="17" s="1"/>
  <c r="AY1120" i="17" a="1"/>
  <c r="AY1120" i="17" s="1"/>
  <c r="BD119" i="17" a="1"/>
  <c r="BD119" i="17" s="1"/>
  <c r="BD962" i="17" a="1"/>
  <c r="BD962" i="17" s="1"/>
  <c r="BB1132" i="17" a="1"/>
  <c r="BB1132" i="17" s="1"/>
  <c r="BE532" i="17" a="1"/>
  <c r="BE532" i="17" s="1"/>
  <c r="BB44" i="17" a="1"/>
  <c r="BB44" i="17" s="1"/>
  <c r="BA8" i="17" a="1"/>
  <c r="BA8" i="17" s="1"/>
  <c r="BB105" i="17" a="1"/>
  <c r="BB105" i="17" s="1"/>
  <c r="AV758" i="17" a="1"/>
  <c r="AV758" i="17" s="1"/>
  <c r="BD239" i="17" a="1"/>
  <c r="BD239" i="17" s="1"/>
  <c r="BA414" i="17" a="1"/>
  <c r="BA414" i="17" s="1"/>
  <c r="AV1120" i="17" a="1"/>
  <c r="AV1120" i="17" s="1"/>
  <c r="BE119" i="17" a="1"/>
  <c r="BE119" i="17" s="1"/>
  <c r="BC962" i="17" a="1"/>
  <c r="BC962" i="17" s="1"/>
  <c r="BD44" i="17" a="1"/>
  <c r="BD44" i="17" s="1"/>
  <c r="BB8" i="17" a="1"/>
  <c r="BB8" i="17" s="1"/>
  <c r="AY102" i="17" a="1"/>
  <c r="AY102" i="17" s="1"/>
  <c r="AW105" i="17" a="1"/>
  <c r="AW105" i="17" s="1"/>
  <c r="E105" i="17" s="1"/>
  <c r="AW758" i="17" a="1"/>
  <c r="AW758" i="17" s="1"/>
  <c r="E758" i="17" s="1"/>
  <c r="AY758" i="17" a="1"/>
  <c r="AY758" i="17" s="1"/>
  <c r="AV122" i="17" a="1"/>
  <c r="AV122" i="17" s="1"/>
  <c r="BC414" i="17" a="1"/>
  <c r="BC414" i="17" s="1"/>
  <c r="BD1120" i="17" a="1"/>
  <c r="BD1120" i="17" s="1"/>
  <c r="AZ775" i="17" a="1"/>
  <c r="AZ775" i="17" s="1"/>
  <c r="AV119" i="17" a="1"/>
  <c r="AV119" i="17" s="1"/>
  <c r="AZ44" i="17" a="1"/>
  <c r="AZ44" i="17" s="1"/>
  <c r="AZ211" i="17" a="1"/>
  <c r="AZ211" i="17" s="1"/>
  <c r="BE929" i="17" a="1"/>
  <c r="BE929" i="17" s="1"/>
  <c r="BB728" i="17" a="1"/>
  <c r="BB728" i="17" s="1"/>
  <c r="BC105" i="17" a="1"/>
  <c r="BC105" i="17" s="1"/>
  <c r="AZ758" i="17" a="1"/>
  <c r="AZ758" i="17" s="1"/>
  <c r="AX122" i="17" a="1"/>
  <c r="AX122" i="17" s="1"/>
  <c r="BD414" i="17" a="1"/>
  <c r="BD414" i="17" s="1"/>
  <c r="AY814" i="17" a="1"/>
  <c r="AY814" i="17" s="1"/>
  <c r="BA139" i="17" a="1"/>
  <c r="BA139" i="17" s="1"/>
  <c r="BA775" i="17" a="1"/>
  <c r="BA775" i="17" s="1"/>
  <c r="AZ116" i="17" a="1"/>
  <c r="AZ116" i="17" s="1"/>
  <c r="BA211" i="17" a="1"/>
  <c r="BA211" i="17" s="1"/>
  <c r="AZ929" i="17" a="1"/>
  <c r="AZ929" i="17" s="1"/>
  <c r="BE728" i="17" a="1"/>
  <c r="BE728" i="17" s="1"/>
  <c r="AX105" i="17" a="1"/>
  <c r="AX105" i="17" s="1"/>
  <c r="BE758" i="17" a="1"/>
  <c r="BE758" i="17" s="1"/>
  <c r="BA796" i="17" a="1"/>
  <c r="BA796" i="17" s="1"/>
  <c r="BD758" i="17" a="1"/>
  <c r="BD758" i="17" s="1"/>
  <c r="BC122" i="17" a="1"/>
  <c r="BC122" i="17" s="1"/>
  <c r="BB215" i="17" a="1"/>
  <c r="BB215" i="17" s="1"/>
  <c r="AV775" i="17" a="1"/>
  <c r="AV775" i="17" s="1"/>
  <c r="AZ28" i="17" a="1"/>
  <c r="AZ28" i="17" s="1"/>
  <c r="BA738" i="17" a="1"/>
  <c r="BA738" i="17" s="1"/>
  <c r="BD211" i="17" a="1"/>
  <c r="BD211" i="17" s="1"/>
  <c r="BD929" i="17" a="1"/>
  <c r="BD929" i="17" s="1"/>
  <c r="BA758" i="17" a="1"/>
  <c r="BA758" i="17" s="1"/>
  <c r="AV967" i="17" a="1"/>
  <c r="AV967" i="17" s="1"/>
  <c r="BE143" i="17" a="1"/>
  <c r="BE143" i="17" s="1"/>
  <c r="AW122" i="17" a="1"/>
  <c r="AW122" i="17" s="1"/>
  <c r="E122" i="17" s="1"/>
  <c r="BE215" i="17" a="1"/>
  <c r="BE215" i="17" s="1"/>
  <c r="BB775" i="17" a="1"/>
  <c r="BB775" i="17" s="1"/>
  <c r="AW211" i="17" a="1"/>
  <c r="AW211" i="17" s="1"/>
  <c r="E211" i="17" s="1"/>
  <c r="F211" i="17" s="1"/>
  <c r="AX1059" i="17" a="1"/>
  <c r="AX1059" i="17" s="1"/>
  <c r="AW929" i="17" a="1"/>
  <c r="AW929" i="17" s="1"/>
  <c r="E929" i="17" s="1"/>
  <c r="BD143" i="17" a="1"/>
  <c r="BD143" i="17" s="1"/>
  <c r="AW152" i="17" a="1"/>
  <c r="AW152" i="17" s="1"/>
  <c r="E152" i="17" s="1"/>
  <c r="BB967" i="17" a="1"/>
  <c r="BB967" i="17" s="1"/>
  <c r="BD122" i="17" a="1"/>
  <c r="BD122" i="17" s="1"/>
  <c r="BB659" i="17" a="1"/>
  <c r="BB659" i="17" s="1"/>
  <c r="AY617" i="17" a="1"/>
  <c r="AY617" i="17" s="1"/>
  <c r="AY929" i="17" a="1"/>
  <c r="AY929" i="17" s="1"/>
  <c r="AW244" i="17" a="1"/>
  <c r="AW244" i="17" s="1"/>
  <c r="E244" i="17" s="1"/>
  <c r="BE865" i="17" a="1"/>
  <c r="BE865" i="17" s="1"/>
  <c r="AZ143" i="17" a="1"/>
  <c r="AZ143" i="17" s="1"/>
  <c r="BD152" i="17" a="1"/>
  <c r="BD152" i="17" s="1"/>
  <c r="BC967" i="17" a="1"/>
  <c r="BC967" i="17" s="1"/>
  <c r="AY19" i="17" a="1"/>
  <c r="AY19" i="17" s="1"/>
  <c r="BC215" i="17" a="1"/>
  <c r="BC215" i="17" s="1"/>
  <c r="BD775" i="17" a="1"/>
  <c r="BD775" i="17" s="1"/>
  <c r="BE211" i="17" a="1"/>
  <c r="BE211" i="17" s="1"/>
  <c r="AW1059" i="17" a="1"/>
  <c r="AW1059" i="17" s="1"/>
  <c r="E1059" i="17" s="1"/>
  <c r="AW967" i="17" a="1"/>
  <c r="AW967" i="17" s="1"/>
  <c r="E967" i="17" s="1"/>
  <c r="F967" i="17" s="1"/>
  <c r="BE239" i="17" a="1"/>
  <c r="BE239" i="17" s="1"/>
  <c r="BC333" i="17" a="1"/>
  <c r="BC333" i="17" s="1"/>
  <c r="BD659" i="17" a="1"/>
  <c r="BD659" i="17" s="1"/>
  <c r="AY385" i="17" a="1"/>
  <c r="AY385" i="17" s="1"/>
  <c r="AZ617" i="17" a="1"/>
  <c r="AZ617" i="17" s="1"/>
  <c r="AV244" i="17" a="1"/>
  <c r="AV244" i="17" s="1"/>
  <c r="BB510" i="17" a="1"/>
  <c r="BB510" i="17" s="1"/>
  <c r="BB143" i="17" a="1"/>
  <c r="BB143" i="17" s="1"/>
  <c r="AY152" i="17" a="1"/>
  <c r="AY152" i="17" s="1"/>
  <c r="BC665" i="17" a="1"/>
  <c r="BC665" i="17" s="1"/>
  <c r="BE967" i="17" a="1"/>
  <c r="BE967" i="17" s="1"/>
  <c r="AX28" i="17" a="1"/>
  <c r="AX28" i="17" s="1"/>
  <c r="BE659" i="17" a="1"/>
  <c r="BE659" i="17" s="1"/>
  <c r="BA143" i="17" a="1"/>
  <c r="BA143" i="17" s="1"/>
  <c r="AW209" i="17" a="1"/>
  <c r="AW209" i="17" s="1"/>
  <c r="E209" i="17" s="1"/>
  <c r="AV239" i="17" a="1"/>
  <c r="AV239" i="17" s="1"/>
  <c r="AZ923" i="17" a="1"/>
  <c r="AZ923" i="17" s="1"/>
  <c r="BD333" i="17" a="1"/>
  <c r="BD333" i="17" s="1"/>
  <c r="AV55" i="17" a="1"/>
  <c r="AV55" i="17" s="1"/>
  <c r="AY659" i="17" a="1"/>
  <c r="AY659" i="17" s="1"/>
  <c r="BB385" i="17" a="1"/>
  <c r="BB385" i="17" s="1"/>
  <c r="BB617" i="17" a="1"/>
  <c r="BB617" i="17" s="1"/>
  <c r="BE244" i="17" a="1"/>
  <c r="BE244" i="17" s="1"/>
  <c r="BC510" i="17" a="1"/>
  <c r="BC510" i="17" s="1"/>
  <c r="AZ112" i="17" a="1"/>
  <c r="AZ112" i="17" s="1"/>
  <c r="BC143" i="17" a="1"/>
  <c r="BC143" i="17" s="1"/>
  <c r="AX665" i="17" a="1"/>
  <c r="AX665" i="17" s="1"/>
  <c r="BA241" i="17" a="1"/>
  <c r="BA241" i="17" s="1"/>
  <c r="BC239" i="17" a="1"/>
  <c r="BC239" i="17" s="1"/>
  <c r="BC923" i="17" a="1"/>
  <c r="BC923" i="17" s="1"/>
  <c r="BE55" i="17" a="1"/>
  <c r="BE55" i="17" s="1"/>
  <c r="AY967" i="17" a="1"/>
  <c r="AY967" i="17" s="1"/>
  <c r="AW239" i="17" a="1"/>
  <c r="AW239" i="17" s="1"/>
  <c r="E239" i="17" s="1"/>
  <c r="BB923" i="17" a="1"/>
  <c r="BB923" i="17" s="1"/>
  <c r="AZ333" i="17" a="1"/>
  <c r="AZ333" i="17" s="1"/>
  <c r="AW532" i="17" a="1"/>
  <c r="AW532" i="17" s="1"/>
  <c r="E532" i="17" s="1"/>
  <c r="BD823" i="17" a="1"/>
  <c r="BD823" i="17" s="1"/>
  <c r="AZ659" i="17" a="1"/>
  <c r="AZ659" i="17" s="1"/>
  <c r="BD385" i="17" a="1"/>
  <c r="BD385" i="17" s="1"/>
  <c r="BC617" i="17" a="1"/>
  <c r="BC617" i="17" s="1"/>
  <c r="BB90" i="17" a="1"/>
  <c r="BB90" i="17" s="1"/>
  <c r="AX244" i="17" a="1"/>
  <c r="AX244" i="17" s="1"/>
  <c r="AV510" i="17" a="1"/>
  <c r="AV510" i="17" s="1"/>
  <c r="BC112" i="17" a="1"/>
  <c r="BC112" i="17" s="1"/>
  <c r="AV143" i="17" a="1"/>
  <c r="AV143" i="17" s="1"/>
  <c r="BB241" i="17" a="1"/>
  <c r="BB241" i="17" s="1"/>
  <c r="AZ385" i="17" a="1"/>
  <c r="AZ385" i="17" s="1"/>
  <c r="AY244" i="17" a="1"/>
  <c r="AY244" i="17" s="1"/>
  <c r="AY510" i="17" a="1"/>
  <c r="AY510" i="17" s="1"/>
  <c r="BB665" i="17" a="1"/>
  <c r="BB665" i="17" s="1"/>
  <c r="AX239" i="17" a="1"/>
  <c r="AX239" i="17" s="1"/>
  <c r="BD923" i="17" a="1"/>
  <c r="BD923" i="17" s="1"/>
  <c r="AZ532" i="17" a="1"/>
  <c r="AZ532" i="17" s="1"/>
  <c r="AW823" i="17" a="1"/>
  <c r="AW823" i="17" s="1"/>
  <c r="E823" i="17" s="1"/>
  <c r="BC909" i="17" a="1"/>
  <c r="BC909" i="17" s="1"/>
  <c r="AY90" i="17" a="1"/>
  <c r="AY90" i="17" s="1"/>
  <c r="BB731" i="17" a="1"/>
  <c r="BB731" i="17" s="1"/>
  <c r="BE283" i="17" a="1"/>
  <c r="BE283" i="17" s="1"/>
  <c r="BC1070" i="17" a="1"/>
  <c r="BC1070" i="17" s="1"/>
  <c r="BD112" i="17" a="1"/>
  <c r="BD112" i="17" s="1"/>
  <c r="BE1071" i="17" a="1"/>
  <c r="BE1071" i="17" s="1"/>
  <c r="AW424" i="17" a="1"/>
  <c r="AW424" i="17" s="1"/>
  <c r="E424" i="17" s="1"/>
  <c r="BD243" i="17" a="1"/>
  <c r="BD243" i="17" s="1"/>
  <c r="BC424" i="17" a="1"/>
  <c r="BC424" i="17" s="1"/>
  <c r="AZ243" i="17" a="1"/>
  <c r="AZ243" i="17" s="1"/>
  <c r="BA645" i="17" a="1"/>
  <c r="BA645" i="17" s="1"/>
  <c r="AV424" i="17" a="1"/>
  <c r="AV424" i="17" s="1"/>
  <c r="BB361" i="17" a="1"/>
  <c r="BB361" i="17" s="1"/>
  <c r="AX455" i="17" a="1"/>
  <c r="AX455" i="17" s="1"/>
  <c r="BB243" i="17" a="1"/>
  <c r="BB243" i="17" s="1"/>
  <c r="AX204" i="17" a="1"/>
  <c r="AX204" i="17" s="1"/>
  <c r="AY243" i="17" a="1"/>
  <c r="AY243" i="17" s="1"/>
  <c r="AY424" i="17" a="1"/>
  <c r="AY424" i="17" s="1"/>
  <c r="BE361" i="17" a="1"/>
  <c r="BE361" i="17" s="1"/>
  <c r="AW1014" i="17" a="1"/>
  <c r="AW1014" i="17" s="1"/>
  <c r="E1014" i="17" s="1"/>
  <c r="BC243" i="17" a="1"/>
  <c r="BC243" i="17" s="1"/>
  <c r="AZ424" i="17" a="1"/>
  <c r="AZ424" i="17" s="1"/>
  <c r="BC936" i="17" a="1"/>
  <c r="BC936" i="17" s="1"/>
  <c r="AZ1014" i="17" a="1"/>
  <c r="AZ1014" i="17" s="1"/>
  <c r="AV959" i="17" a="1"/>
  <c r="AV959" i="17" s="1"/>
  <c r="AW243" i="17" a="1"/>
  <c r="AW243" i="17" s="1"/>
  <c r="E243" i="17" s="1"/>
  <c r="F243" i="17" s="1"/>
  <c r="AY772" i="17" a="1"/>
  <c r="AY772" i="17" s="1"/>
  <c r="BE475" i="17" a="1"/>
  <c r="BE475" i="17" s="1"/>
  <c r="AV243" i="17" a="1"/>
  <c r="AV243" i="17" s="1"/>
  <c r="AZ464" i="17" a="1"/>
  <c r="AZ464" i="17" s="1"/>
  <c r="BA424" i="17" a="1"/>
  <c r="BA424" i="17" s="1"/>
  <c r="AW475" i="17" a="1"/>
  <c r="AW475" i="17" s="1"/>
  <c r="E475" i="17" s="1"/>
  <c r="AX936" i="17" a="1"/>
  <c r="AX936" i="17" s="1"/>
  <c r="BE770" i="17" a="1"/>
  <c r="BE770" i="17" s="1"/>
  <c r="AV475" i="17" a="1"/>
  <c r="AV475" i="17" s="1"/>
  <c r="BB424" i="17" a="1"/>
  <c r="BB424" i="17" s="1"/>
  <c r="AV901" i="17" a="1"/>
  <c r="AV901" i="17" s="1"/>
  <c r="BD770" i="17" a="1"/>
  <c r="BD770" i="17" s="1"/>
  <c r="AX475" i="17" a="1"/>
  <c r="AX475" i="17" s="1"/>
  <c r="BE265" i="17" a="1"/>
  <c r="BE265" i="17" s="1"/>
  <c r="BE424" i="17" a="1"/>
  <c r="BE424" i="17" s="1"/>
  <c r="AX424" i="17" a="1"/>
  <c r="AX424" i="17" s="1"/>
  <c r="BA80" i="17" a="1"/>
  <c r="BA80" i="17" s="1"/>
  <c r="AZ901" i="17" a="1"/>
  <c r="AZ901" i="17" s="1"/>
  <c r="AW770" i="17" a="1"/>
  <c r="AW770" i="17" s="1"/>
  <c r="E770" i="17" s="1"/>
  <c r="AY475" i="17" a="1"/>
  <c r="AY475" i="17" s="1"/>
  <c r="AY901" i="17" a="1"/>
  <c r="AY901" i="17" s="1"/>
  <c r="AY770" i="17" a="1"/>
  <c r="AY770" i="17" s="1"/>
  <c r="BA475" i="17" a="1"/>
  <c r="BA475" i="17" s="1"/>
  <c r="BE80" i="17" a="1"/>
  <c r="BE80" i="17" s="1"/>
  <c r="BD80" i="17" a="1"/>
  <c r="BD80" i="17" s="1"/>
  <c r="AW901" i="17" a="1"/>
  <c r="AW901" i="17" s="1"/>
  <c r="E901" i="17" s="1"/>
  <c r="BA770" i="17" a="1"/>
  <c r="BA770" i="17" s="1"/>
  <c r="BD475" i="17" a="1"/>
  <c r="BD475" i="17" s="1"/>
  <c r="AZ225" i="17" a="1"/>
  <c r="AZ225" i="17" s="1"/>
  <c r="AX80" i="17" a="1"/>
  <c r="AX80" i="17" s="1"/>
  <c r="AX901" i="17" a="1"/>
  <c r="AX901" i="17" s="1"/>
  <c r="BC770" i="17" a="1"/>
  <c r="BC770" i="17" s="1"/>
  <c r="AZ475" i="17" a="1"/>
  <c r="AZ475" i="17" s="1"/>
  <c r="AY80" i="17" a="1"/>
  <c r="AY80" i="17" s="1"/>
  <c r="BA901" i="17" a="1"/>
  <c r="BA901" i="17" s="1"/>
  <c r="AV770" i="17" a="1"/>
  <c r="AV770" i="17" s="1"/>
  <c r="BB475" i="17" a="1"/>
  <c r="BB475" i="17" s="1"/>
  <c r="BB80" i="17" a="1"/>
  <c r="BB80" i="17" s="1"/>
  <c r="BC901" i="17" a="1"/>
  <c r="BC901" i="17" s="1"/>
  <c r="AX770" i="17" a="1"/>
  <c r="AX770" i="17" s="1"/>
  <c r="AZ770" i="17" a="1"/>
  <c r="AZ770" i="17" s="1"/>
  <c r="BB901" i="17" a="1"/>
  <c r="BB901" i="17" s="1"/>
  <c r="AW80" i="17" a="1"/>
  <c r="AW80" i="17" s="1"/>
  <c r="E80" i="17" s="1"/>
  <c r="BD901" i="17" a="1"/>
  <c r="BD901" i="17" s="1"/>
  <c r="BC80" i="17" a="1"/>
  <c r="BC80" i="17" s="1"/>
  <c r="BC780" i="17" a="1"/>
  <c r="BC780" i="17" s="1"/>
  <c r="BE11" i="17" a="1"/>
  <c r="BE11" i="17" s="1"/>
  <c r="AZ478" i="17" a="1"/>
  <c r="AZ478" i="17" s="1"/>
  <c r="AZ648" i="17" a="1"/>
  <c r="AZ648" i="17" s="1"/>
  <c r="AW125" i="17" a="1"/>
  <c r="AW125" i="17" s="1"/>
  <c r="E125" i="17" s="1"/>
  <c r="AX384" i="17" a="1"/>
  <c r="AX384" i="17" s="1"/>
  <c r="AZ85" i="17" a="1"/>
  <c r="AZ85" i="17" s="1"/>
  <c r="AW667" i="17" a="1"/>
  <c r="AW667" i="17" s="1"/>
  <c r="E667" i="17" s="1"/>
  <c r="AZ482" i="17" a="1"/>
  <c r="AZ482" i="17" s="1"/>
  <c r="BE65" i="17" a="1"/>
  <c r="BE65" i="17" s="1"/>
  <c r="AY85" i="17" a="1"/>
  <c r="AY85" i="17" s="1"/>
  <c r="AW482" i="17" a="1"/>
  <c r="AW482" i="17" s="1"/>
  <c r="E482" i="17" s="1"/>
  <c r="AZ1056" i="17" a="1"/>
  <c r="AZ1056" i="17" s="1"/>
  <c r="AV1056" i="17" a="1"/>
  <c r="AV1056" i="17" s="1"/>
  <c r="BB11" i="17" a="1"/>
  <c r="BB11" i="17" s="1"/>
  <c r="BA478" i="17" a="1"/>
  <c r="BA478" i="17" s="1"/>
  <c r="AV648" i="17" a="1"/>
  <c r="AV648" i="17" s="1"/>
  <c r="AZ125" i="17" a="1"/>
  <c r="AZ125" i="17" s="1"/>
  <c r="BA85" i="17" a="1"/>
  <c r="BA85" i="17" s="1"/>
  <c r="AW65" i="17" a="1"/>
  <c r="AW65" i="17" s="1"/>
  <c r="E65" i="17" s="1"/>
  <c r="BB1056" i="17" a="1"/>
  <c r="BB1056" i="17" s="1"/>
  <c r="AW11" i="17" a="1"/>
  <c r="AW11" i="17" s="1"/>
  <c r="E11" i="17" s="1"/>
  <c r="BD439" i="17" a="1"/>
  <c r="BD439" i="17" s="1"/>
  <c r="BC478" i="17" a="1"/>
  <c r="BC478" i="17" s="1"/>
  <c r="BC648" i="17" a="1"/>
  <c r="BC648" i="17" s="1"/>
  <c r="BB125" i="17" a="1"/>
  <c r="BB125" i="17" s="1"/>
  <c r="AX66" i="17" a="1"/>
  <c r="AX66" i="17" s="1"/>
  <c r="AV931" i="17" a="1"/>
  <c r="AV931" i="17" s="1"/>
  <c r="BC1161" i="17" a="1"/>
  <c r="BC1161" i="17" s="1"/>
  <c r="BB900" i="17" a="1"/>
  <c r="BB900" i="17" s="1"/>
  <c r="BD1056" i="17" a="1"/>
  <c r="BD1056" i="17" s="1"/>
  <c r="AY11" i="17" a="1"/>
  <c r="AY11" i="17" s="1"/>
  <c r="BE439" i="17" a="1"/>
  <c r="BE439" i="17" s="1"/>
  <c r="BE478" i="17" a="1"/>
  <c r="BE478" i="17" s="1"/>
  <c r="BC125" i="17" a="1"/>
  <c r="BC125" i="17" s="1"/>
  <c r="BA66" i="17" a="1"/>
  <c r="BA66" i="17" s="1"/>
  <c r="AY931" i="17" a="1"/>
  <c r="AY931" i="17" s="1"/>
  <c r="AV1161" i="17" a="1"/>
  <c r="AV1161" i="17" s="1"/>
  <c r="BA11" i="17" a="1"/>
  <c r="BA11" i="17" s="1"/>
  <c r="AX482" i="17" a="1"/>
  <c r="AX482" i="17" s="1"/>
  <c r="BC11" i="17" a="1"/>
  <c r="BC11" i="17" s="1"/>
  <c r="AW1056" i="17" a="1"/>
  <c r="AW1056" i="17" s="1"/>
  <c r="E1056" i="17" s="1"/>
  <c r="AZ11" i="17" a="1"/>
  <c r="AZ11" i="17" s="1"/>
  <c r="AV439" i="17" a="1"/>
  <c r="AV439" i="17" s="1"/>
  <c r="AV66" i="17" a="1"/>
  <c r="AV66" i="17" s="1"/>
  <c r="BC931" i="17" a="1"/>
  <c r="BC931" i="17" s="1"/>
  <c r="BE1161" i="17" a="1"/>
  <c r="BE1161" i="17" s="1"/>
  <c r="AZ973" i="17" a="1"/>
  <c r="AZ973" i="17" s="1"/>
  <c r="AW439" i="17" a="1"/>
  <c r="AW439" i="17" s="1"/>
  <c r="E439" i="17" s="1"/>
  <c r="AY66" i="17" a="1"/>
  <c r="AY66" i="17" s="1"/>
  <c r="AW931" i="17" a="1"/>
  <c r="AW931" i="17" s="1"/>
  <c r="E931" i="17" s="1"/>
  <c r="BB1161" i="17" a="1"/>
  <c r="BB1161" i="17" s="1"/>
  <c r="AX187" i="17" a="1"/>
  <c r="AX187" i="17" s="1"/>
  <c r="BE1056" i="17" a="1"/>
  <c r="BE1056" i="17" s="1"/>
  <c r="AX439" i="17" a="1"/>
  <c r="AX439" i="17" s="1"/>
  <c r="AZ66" i="17" a="1"/>
  <c r="AZ66" i="17" s="1"/>
  <c r="BD931" i="17" a="1"/>
  <c r="BD931" i="17" s="1"/>
  <c r="AW1161" i="17" a="1"/>
  <c r="AW1161" i="17" s="1"/>
  <c r="E1161" i="17" s="1"/>
  <c r="F1161" i="17" s="1"/>
  <c r="AX987" i="17" a="1"/>
  <c r="AX987" i="17" s="1"/>
  <c r="AX11" i="17" a="1"/>
  <c r="AX11" i="17" s="1"/>
  <c r="AV900" i="17" a="1"/>
  <c r="AV900" i="17" s="1"/>
  <c r="AX1056" i="17" a="1"/>
  <c r="AX1056" i="17" s="1"/>
  <c r="BE469" i="17" a="1"/>
  <c r="BE469" i="17" s="1"/>
  <c r="AZ439" i="17" a="1"/>
  <c r="AZ439" i="17" s="1"/>
  <c r="AZ16" i="17" a="1"/>
  <c r="AZ16" i="17" s="1"/>
  <c r="BB66" i="17" a="1"/>
  <c r="BB66" i="17" s="1"/>
  <c r="BA931" i="17" a="1"/>
  <c r="BA931" i="17" s="1"/>
  <c r="BA417" i="17" a="1"/>
  <c r="BA417" i="17" s="1"/>
  <c r="BA1161" i="17" a="1"/>
  <c r="BA1161" i="17" s="1"/>
  <c r="AW474" i="17" a="1"/>
  <c r="AW474" i="17" s="1"/>
  <c r="E474" i="17" s="1"/>
  <c r="AV152" i="17" a="1"/>
  <c r="AV152" i="17" s="1"/>
  <c r="AZ845" i="17" a="1"/>
  <c r="AZ845" i="17" s="1"/>
  <c r="BA439" i="17" a="1"/>
  <c r="BA439" i="17" s="1"/>
  <c r="BC16" i="17" a="1"/>
  <c r="BC16" i="17" s="1"/>
  <c r="BD66" i="17" a="1"/>
  <c r="BD66" i="17" s="1"/>
  <c r="BB931" i="17" a="1"/>
  <c r="BB931" i="17" s="1"/>
  <c r="BD417" i="17" a="1"/>
  <c r="BD417" i="17" s="1"/>
  <c r="AY1161" i="17" a="1"/>
  <c r="AY1161" i="17" s="1"/>
  <c r="AW66" i="17" a="1"/>
  <c r="AW66" i="17" s="1"/>
  <c r="E66" i="17" s="1"/>
  <c r="BB1013" i="17" a="1"/>
  <c r="BB1013" i="17" s="1"/>
  <c r="AZ1013" i="17" a="1"/>
  <c r="AZ1013" i="17" s="1"/>
  <c r="AV845" i="17" a="1"/>
  <c r="AV845" i="17" s="1"/>
  <c r="BB439" i="17" a="1"/>
  <c r="BB439" i="17" s="1"/>
  <c r="BA16" i="17" a="1"/>
  <c r="BA16" i="17" s="1"/>
  <c r="BE66" i="17" a="1"/>
  <c r="BE66" i="17" s="1"/>
  <c r="BE417" i="17" a="1"/>
  <c r="BE417" i="17" s="1"/>
  <c r="AZ1161" i="17" a="1"/>
  <c r="AZ1161" i="17" s="1"/>
  <c r="BB474" i="17" a="1"/>
  <c r="BB474" i="17" s="1"/>
  <c r="BC1056" i="17" a="1"/>
  <c r="BC1056" i="17" s="1"/>
  <c r="BC1013" i="17" a="1"/>
  <c r="BC1013" i="17" s="1"/>
  <c r="BB845" i="17" a="1"/>
  <c r="BB845" i="17" s="1"/>
  <c r="BC439" i="17" a="1"/>
  <c r="BC439" i="17" s="1"/>
  <c r="BD16" i="17" a="1"/>
  <c r="BD16" i="17" s="1"/>
  <c r="AZ130" i="17" a="1"/>
  <c r="AZ130" i="17" s="1"/>
  <c r="AV417" i="17" a="1"/>
  <c r="AV417" i="17" s="1"/>
  <c r="BC474" i="17" a="1"/>
  <c r="BC474" i="17" s="1"/>
  <c r="BD1013" i="17" a="1"/>
  <c r="BD1013" i="17" s="1"/>
  <c r="AW845" i="17" a="1"/>
  <c r="AW845" i="17" s="1"/>
  <c r="E845" i="17" s="1"/>
  <c r="AV16" i="17" a="1"/>
  <c r="AV16" i="17" s="1"/>
  <c r="BD130" i="17" a="1"/>
  <c r="BD130" i="17" s="1"/>
  <c r="AW417" i="17" a="1"/>
  <c r="AW417" i="17" s="1"/>
  <c r="E417" i="17" s="1"/>
  <c r="BE24" i="17" a="1"/>
  <c r="BE24" i="17" s="1"/>
  <c r="BA489" i="17" a="1"/>
  <c r="BA489" i="17" s="1"/>
  <c r="BD474" i="17" a="1"/>
  <c r="BD474" i="17" s="1"/>
  <c r="BB276" i="17" a="1"/>
  <c r="BB276" i="17" s="1"/>
  <c r="AY1056" i="17" a="1"/>
  <c r="AY1056" i="17" s="1"/>
  <c r="AV1013" i="17" a="1"/>
  <c r="AV1013" i="17" s="1"/>
  <c r="AX845" i="17" a="1"/>
  <c r="AX845" i="17" s="1"/>
  <c r="AW16" i="17" a="1"/>
  <c r="AW16" i="17" s="1"/>
  <c r="E16" i="17" s="1"/>
  <c r="AX417" i="17" a="1"/>
  <c r="AX417" i="17" s="1"/>
  <c r="AZ667" i="17" a="1"/>
  <c r="AZ667" i="17" s="1"/>
  <c r="BC489" i="17" a="1"/>
  <c r="BC489" i="17" s="1"/>
  <c r="AV474" i="17" a="1"/>
  <c r="AV474" i="17" s="1"/>
  <c r="AZ196" i="17" a="1"/>
  <c r="AZ196" i="17" s="1"/>
  <c r="AZ545" i="17" a="1"/>
  <c r="AZ545" i="17" s="1"/>
  <c r="AX276" i="17" a="1"/>
  <c r="AX276" i="17" s="1"/>
  <c r="AW469" i="17" a="1"/>
  <c r="AW469" i="17" s="1"/>
  <c r="E469" i="17" s="1"/>
  <c r="F469" i="17" s="1"/>
  <c r="AW1013" i="17" a="1"/>
  <c r="AW1013" i="17" s="1"/>
  <c r="E1013" i="17" s="1"/>
  <c r="AY845" i="17" a="1"/>
  <c r="AY845" i="17" s="1"/>
  <c r="AX16" i="17" a="1"/>
  <c r="AX16" i="17" s="1"/>
  <c r="AY417" i="17" a="1"/>
  <c r="AY417" i="17" s="1"/>
  <c r="AV85" i="17" a="1"/>
  <c r="AV85" i="17" s="1"/>
  <c r="BA667" i="17" a="1"/>
  <c r="BA667" i="17" s="1"/>
  <c r="BD489" i="17" a="1"/>
  <c r="BD489" i="17" s="1"/>
  <c r="AX474" i="17" a="1"/>
  <c r="AX474" i="17" s="1"/>
  <c r="AX196" i="17" a="1"/>
  <c r="AX196" i="17" s="1"/>
  <c r="AX1114" i="17" a="1"/>
  <c r="AX1114" i="17" s="1"/>
  <c r="BA845" i="17" a="1"/>
  <c r="BA845" i="17" s="1"/>
  <c r="BE16" i="17" a="1"/>
  <c r="BE16" i="17" s="1"/>
  <c r="AZ417" i="17" a="1"/>
  <c r="AZ417" i="17" s="1"/>
  <c r="BB85" i="17" a="1"/>
  <c r="BB85" i="17" s="1"/>
  <c r="BB667" i="17" a="1"/>
  <c r="BB667" i="17" s="1"/>
  <c r="AV489" i="17" a="1"/>
  <c r="AV489" i="17" s="1"/>
  <c r="AY196" i="17" a="1"/>
  <c r="AY196" i="17" s="1"/>
  <c r="BD845" i="17" a="1"/>
  <c r="BD845" i="17" s="1"/>
  <c r="BC417" i="17" a="1"/>
  <c r="BC417" i="17" s="1"/>
  <c r="BD85" i="17" a="1"/>
  <c r="BD85" i="17" s="1"/>
  <c r="BC667" i="17" a="1"/>
  <c r="BC667" i="17" s="1"/>
  <c r="BB645" i="17" a="1"/>
  <c r="BB645" i="17" s="1"/>
  <c r="AV359" i="17" a="1"/>
  <c r="AV359" i="17" s="1"/>
  <c r="BD196" i="17" a="1"/>
  <c r="BD196" i="17" s="1"/>
  <c r="AW772" i="17" a="1"/>
  <c r="AW772" i="17" s="1"/>
  <c r="E772" i="17" s="1"/>
  <c r="AZ645" i="17" a="1"/>
  <c r="AZ645" i="17" s="1"/>
  <c r="AW359" i="17" a="1"/>
  <c r="AW359" i="17" s="1"/>
  <c r="E359" i="17" s="1"/>
  <c r="AV780" i="17" a="1"/>
  <c r="AV780" i="17" s="1"/>
  <c r="BA224" i="17" a="1"/>
  <c r="BA224" i="17" s="1"/>
  <c r="AX489" i="17" a="1"/>
  <c r="AX489" i="17" s="1"/>
  <c r="AY908" i="17" a="1"/>
  <c r="AY908" i="17" s="1"/>
  <c r="AY687" i="17" a="1"/>
  <c r="AY687" i="17" s="1"/>
  <c r="BD65" i="17" a="1"/>
  <c r="BD65" i="17" s="1"/>
  <c r="BD665" i="17" a="1"/>
  <c r="BD665" i="17" s="1"/>
  <c r="BE276" i="17" a="1"/>
  <c r="BE276" i="17" s="1"/>
  <c r="BE665" i="17" a="1"/>
  <c r="BE665" i="17" s="1"/>
  <c r="BA665" i="17" a="1"/>
  <c r="BA665" i="17" s="1"/>
  <c r="AX705" i="17" a="1"/>
  <c r="AX705" i="17" s="1"/>
  <c r="BC346" i="17" a="1"/>
  <c r="BC346" i="17" s="1"/>
  <c r="AW897" i="17" a="1"/>
  <c r="AW897" i="17" s="1"/>
  <c r="E897" i="17" s="1"/>
  <c r="BB489" i="17" a="1"/>
  <c r="BB489" i="17" s="1"/>
  <c r="BC908" i="17" a="1"/>
  <c r="BC908" i="17" s="1"/>
  <c r="BE152" i="17" a="1"/>
  <c r="BE152" i="17" s="1"/>
  <c r="AX268" i="17" a="1"/>
  <c r="AX268" i="17" s="1"/>
  <c r="AV665" i="17" a="1"/>
  <c r="AV665" i="17" s="1"/>
  <c r="AW705" i="17" a="1"/>
  <c r="AW705" i="17" s="1"/>
  <c r="E705" i="17" s="1"/>
  <c r="AX1133" i="17" a="1"/>
  <c r="AX1133" i="17" s="1"/>
  <c r="BA346" i="17" a="1"/>
  <c r="BA346" i="17" s="1"/>
  <c r="BE489" i="17" a="1"/>
  <c r="BE489" i="17" s="1"/>
  <c r="BC900" i="17" a="1"/>
  <c r="BC900" i="17" s="1"/>
  <c r="BD809" i="17" a="1"/>
  <c r="BD809" i="17" s="1"/>
  <c r="AX908" i="17" a="1"/>
  <c r="AX908" i="17" s="1"/>
  <c r="AX152" i="17" a="1"/>
  <c r="AX152" i="17" s="1"/>
  <c r="BD268" i="17" a="1"/>
  <c r="BD268" i="17" s="1"/>
  <c r="AW665" i="17" a="1"/>
  <c r="AW665" i="17" s="1"/>
  <c r="E665" i="17" s="1"/>
  <c r="BA1133" i="17" a="1"/>
  <c r="BA1133" i="17" s="1"/>
  <c r="BE346" i="17" a="1"/>
  <c r="BE346" i="17" s="1"/>
  <c r="BE809" i="17" a="1"/>
  <c r="BE809" i="17" s="1"/>
  <c r="AV268" i="17" a="1"/>
  <c r="AV268" i="17" s="1"/>
  <c r="BB705" i="17" a="1"/>
  <c r="BB705" i="17" s="1"/>
  <c r="AW29" i="17" a="1"/>
  <c r="AW29" i="17" s="1"/>
  <c r="E29" i="17" s="1"/>
  <c r="AZ1133" i="17" a="1"/>
  <c r="AZ1133" i="17" s="1"/>
  <c r="BB346" i="17" a="1"/>
  <c r="BB346" i="17" s="1"/>
  <c r="AW489" i="17" a="1"/>
  <c r="AW489" i="17" s="1"/>
  <c r="E489" i="17" s="1"/>
  <c r="AZ782" i="17" a="1"/>
  <c r="AZ782" i="17" s="1"/>
  <c r="BD900" i="17" a="1"/>
  <c r="BD900" i="17" s="1"/>
  <c r="AV809" i="17" a="1"/>
  <c r="AV809" i="17" s="1"/>
  <c r="BC152" i="17" a="1"/>
  <c r="BC152" i="17" s="1"/>
  <c r="AX182" i="17" a="1"/>
  <c r="AX182" i="17" s="1"/>
  <c r="AW268" i="17" a="1"/>
  <c r="AW268" i="17" s="1"/>
  <c r="E268" i="17" s="1"/>
  <c r="AY665" i="17" a="1"/>
  <c r="AY665" i="17" s="1"/>
  <c r="BA181" i="17" a="1"/>
  <c r="BA181" i="17" s="1"/>
  <c r="BA705" i="17" a="1"/>
  <c r="BA705" i="17" s="1"/>
  <c r="BD705" i="17" a="1"/>
  <c r="BD705" i="17" s="1"/>
  <c r="AX29" i="17" a="1"/>
  <c r="AX29" i="17" s="1"/>
  <c r="BE1133" i="17" a="1"/>
  <c r="BE1133" i="17" s="1"/>
  <c r="AZ346" i="17" a="1"/>
  <c r="AZ346" i="17" s="1"/>
  <c r="AV555" i="17" a="1"/>
  <c r="AV555" i="17" s="1"/>
  <c r="BE731" i="17" a="1"/>
  <c r="BE731" i="17" s="1"/>
  <c r="AY489" i="17" a="1"/>
  <c r="AY489" i="17" s="1"/>
  <c r="BC782" i="17" a="1"/>
  <c r="BC782" i="17" s="1"/>
  <c r="AX1073" i="17" a="1"/>
  <c r="AX1073" i="17" s="1"/>
  <c r="BA900" i="17" a="1"/>
  <c r="BA900" i="17" s="1"/>
  <c r="AZ809" i="17" a="1"/>
  <c r="AZ809" i="17" s="1"/>
  <c r="AY268" i="17" a="1"/>
  <c r="AY268" i="17" s="1"/>
  <c r="BA967" i="17" a="1"/>
  <c r="BA967" i="17" s="1"/>
  <c r="BC1133" i="17" a="1"/>
  <c r="BC1133" i="17" s="1"/>
  <c r="AY548" i="17" a="1"/>
  <c r="AY548" i="17" s="1"/>
  <c r="AY346" i="17" a="1"/>
  <c r="AY346" i="17" s="1"/>
  <c r="AX555" i="17" a="1"/>
  <c r="AX555" i="17" s="1"/>
  <c r="AW301" i="17" a="1"/>
  <c r="AW301" i="17" s="1"/>
  <c r="E301" i="17" s="1"/>
  <c r="F301" i="17" s="1"/>
  <c r="AY1073" i="17" a="1"/>
  <c r="AY1073" i="17" s="1"/>
  <c r="BC809" i="17" a="1"/>
  <c r="BC809" i="17" s="1"/>
  <c r="AZ268" i="17" a="1"/>
  <c r="AZ268" i="17" s="1"/>
  <c r="AZ548" i="17" a="1"/>
  <c r="AZ548" i="17" s="1"/>
  <c r="AV346" i="17" a="1"/>
  <c r="AV346" i="17" s="1"/>
  <c r="AY555" i="17" a="1"/>
  <c r="AY555" i="17" s="1"/>
  <c r="BE1073" i="17" a="1"/>
  <c r="BE1073" i="17" s="1"/>
  <c r="AW809" i="17" a="1"/>
  <c r="AW809" i="17" s="1"/>
  <c r="E809" i="17" s="1"/>
  <c r="BA268" i="17" a="1"/>
  <c r="BA268" i="17" s="1"/>
  <c r="BC705" i="17" a="1"/>
  <c r="BC705" i="17" s="1"/>
  <c r="AY25" i="17" a="1"/>
  <c r="AY25" i="17" s="1"/>
  <c r="AW346" i="17" a="1"/>
  <c r="AW346" i="17" s="1"/>
  <c r="E346" i="17" s="1"/>
  <c r="F346" i="17" s="1"/>
  <c r="AV512" i="17" a="1"/>
  <c r="AV512" i="17" s="1"/>
  <c r="AY731" i="17" a="1"/>
  <c r="AY731" i="17" s="1"/>
  <c r="BE268" i="17" a="1"/>
  <c r="BE268" i="17" s="1"/>
  <c r="AZ967" i="17" a="1"/>
  <c r="AZ967" i="17" s="1"/>
  <c r="AW512" i="17" a="1"/>
  <c r="AW512" i="17" s="1"/>
  <c r="E512" i="17" s="1"/>
  <c r="BB268" i="17" a="1"/>
  <c r="BB268" i="17" s="1"/>
  <c r="AY705" i="17" a="1"/>
  <c r="AY705" i="17" s="1"/>
  <c r="AY512" i="17" a="1"/>
  <c r="AY512" i="17" s="1"/>
  <c r="BD116" i="17" a="1"/>
  <c r="BD116" i="17" s="1"/>
  <c r="BA512" i="17" a="1"/>
  <c r="BA512" i="17" s="1"/>
  <c r="AZ33" i="17" a="1"/>
  <c r="AZ33" i="17" s="1"/>
  <c r="BC731" i="17" a="1"/>
  <c r="BC731" i="17" s="1"/>
  <c r="BD967" i="17" a="1"/>
  <c r="BD967" i="17" s="1"/>
  <c r="AX512" i="17" a="1"/>
  <c r="AX512" i="17" s="1"/>
  <c r="BB33" i="17" a="1"/>
  <c r="BB33" i="17" s="1"/>
  <c r="AV705" i="17" a="1"/>
  <c r="AV705" i="17" s="1"/>
  <c r="BC58" i="17" a="1"/>
  <c r="BC58" i="17" s="1"/>
  <c r="BA116" i="17" a="1"/>
  <c r="BA116" i="17" s="1"/>
  <c r="AZ512" i="17" a="1"/>
  <c r="AZ512" i="17" s="1"/>
  <c r="AY265" i="17" a="1"/>
  <c r="AY265" i="17" s="1"/>
  <c r="AX33" i="17" a="1"/>
  <c r="AX33" i="17" s="1"/>
  <c r="BC482" i="17" a="1"/>
  <c r="BC482" i="17" s="1"/>
  <c r="AV65" i="17" a="1"/>
  <c r="AV65" i="17" s="1"/>
  <c r="AZ203" i="17" a="1"/>
  <c r="AZ203" i="17" s="1"/>
  <c r="BA225" i="17" a="1"/>
  <c r="BA225" i="17" s="1"/>
  <c r="AZ58" i="17" a="1"/>
  <c r="AZ58" i="17" s="1"/>
  <c r="BE286" i="17" a="1"/>
  <c r="BE286" i="17" s="1"/>
  <c r="AW124" i="17" a="1"/>
  <c r="AW124" i="17" s="1"/>
  <c r="E124" i="17" s="1"/>
  <c r="BE512" i="17" a="1"/>
  <c r="BE512" i="17" s="1"/>
  <c r="BD33" i="17" a="1"/>
  <c r="BD33" i="17" s="1"/>
  <c r="BB203" i="17" a="1"/>
  <c r="BB203" i="17" s="1"/>
  <c r="BD512" i="17" a="1"/>
  <c r="BD512" i="17" s="1"/>
  <c r="AY283" i="17" a="1"/>
  <c r="AY283" i="17" s="1"/>
  <c r="BC276" i="17" a="1"/>
  <c r="BC276" i="17" s="1"/>
  <c r="AV8" i="17" a="1"/>
  <c r="AV8" i="17" s="1"/>
  <c r="AV283" i="17" a="1"/>
  <c r="AV283" i="17" s="1"/>
  <c r="BD482" i="17" a="1"/>
  <c r="BD482" i="17" s="1"/>
  <c r="AZ65" i="17" a="1"/>
  <c r="AZ65" i="17" s="1"/>
  <c r="BB187" i="17" a="1"/>
  <c r="BB187" i="17" s="1"/>
  <c r="AY276" i="17" a="1"/>
  <c r="AY276" i="17" s="1"/>
  <c r="BD645" i="17" a="1"/>
  <c r="BD645" i="17" s="1"/>
  <c r="BA283" i="17" a="1"/>
  <c r="BA283" i="17" s="1"/>
  <c r="BB780" i="17" a="1"/>
  <c r="BB780" i="17" s="1"/>
  <c r="AW276" i="17" a="1"/>
  <c r="AW276" i="17" s="1"/>
  <c r="E276" i="17" s="1"/>
  <c r="BB814" i="17" a="1"/>
  <c r="BB814" i="17" s="1"/>
  <c r="BE130" i="17" a="1"/>
  <c r="BE130" i="17" s="1"/>
  <c r="BA772" i="17" a="1"/>
  <c r="BA772" i="17" s="1"/>
  <c r="AV897" i="17" a="1"/>
  <c r="AV897" i="17" s="1"/>
  <c r="BE330" i="17" a="1"/>
  <c r="BE330" i="17" s="1"/>
  <c r="BB130" i="17" a="1"/>
  <c r="BB130" i="17" s="1"/>
  <c r="BE772" i="17" a="1"/>
  <c r="BE772" i="17" s="1"/>
  <c r="AX476" i="17" a="1"/>
  <c r="AX476" i="17" s="1"/>
  <c r="BE254" i="17" a="1"/>
  <c r="BE254" i="17" s="1"/>
  <c r="AY330" i="17" a="1"/>
  <c r="AY330" i="17" s="1"/>
  <c r="BC130" i="17" a="1"/>
  <c r="BC130" i="17" s="1"/>
  <c r="BB798" i="17" a="1"/>
  <c r="BB798" i="17" s="1"/>
  <c r="AX772" i="17" a="1"/>
  <c r="AX772" i="17" s="1"/>
  <c r="BD330" i="17" a="1"/>
  <c r="BD330" i="17" s="1"/>
  <c r="AX798" i="17" a="1"/>
  <c r="AX798" i="17" s="1"/>
  <c r="AZ772" i="17" a="1"/>
  <c r="AZ772" i="17" s="1"/>
  <c r="AY798" i="17" a="1"/>
  <c r="AY798" i="17" s="1"/>
  <c r="AZ330" i="17" a="1"/>
  <c r="AZ330" i="17" s="1"/>
  <c r="BB330" i="17" a="1"/>
  <c r="BB330" i="17" s="1"/>
  <c r="BC798" i="17" a="1"/>
  <c r="BC798" i="17" s="1"/>
  <c r="BA167" i="17" a="1"/>
  <c r="BA167" i="17" s="1"/>
  <c r="AZ60" i="17" a="1"/>
  <c r="AZ60" i="17" s="1"/>
  <c r="BD798" i="17" a="1"/>
  <c r="BD798" i="17" s="1"/>
  <c r="BB570" i="17" a="1"/>
  <c r="BB570" i="17" s="1"/>
  <c r="AV330" i="17" a="1"/>
  <c r="AV330" i="17" s="1"/>
  <c r="AW330" i="17" a="1"/>
  <c r="AW330" i="17" s="1"/>
  <c r="E330" i="17" s="1"/>
  <c r="AX60" i="17" a="1"/>
  <c r="AX60" i="17" s="1"/>
  <c r="BD570" i="17" a="1"/>
  <c r="BD570" i="17" s="1"/>
  <c r="AZ570" i="17" a="1"/>
  <c r="AZ570" i="17" s="1"/>
  <c r="AX212" i="17" a="1"/>
  <c r="AX212" i="17" s="1"/>
  <c r="AX330" i="17" a="1"/>
  <c r="AX330" i="17" s="1"/>
  <c r="BE570" i="17" a="1"/>
  <c r="BE570" i="17" s="1"/>
  <c r="AV212" i="17" a="1"/>
  <c r="AV212" i="17" s="1"/>
  <c r="AW575" i="17" a="1"/>
  <c r="AW575" i="17" s="1"/>
  <c r="E575" i="17" s="1"/>
  <c r="AV570" i="17" a="1"/>
  <c r="AV570" i="17" s="1"/>
  <c r="AW212" i="17" a="1"/>
  <c r="AW212" i="17" s="1"/>
  <c r="E212" i="17" s="1"/>
  <c r="AX575" i="17" a="1"/>
  <c r="AX575" i="17" s="1"/>
  <c r="AW570" i="17" a="1"/>
  <c r="AW570" i="17" s="1"/>
  <c r="E570" i="17" s="1"/>
  <c r="BB212" i="17" a="1"/>
  <c r="BB212" i="17" s="1"/>
  <c r="AY711" i="17" a="1"/>
  <c r="AY711" i="17" s="1"/>
  <c r="AV575" i="17" a="1"/>
  <c r="AV575" i="17" s="1"/>
  <c r="AX570" i="17" a="1"/>
  <c r="AX570" i="17" s="1"/>
  <c r="AV579" i="17" a="1"/>
  <c r="AV579" i="17" s="1"/>
  <c r="BD212" i="17" a="1"/>
  <c r="BD212" i="17" s="1"/>
  <c r="BB523" i="17" a="1"/>
  <c r="BB523" i="17" s="1"/>
  <c r="BB839" i="17" a="1"/>
  <c r="BB839" i="17" s="1"/>
  <c r="BB575" i="17" a="1"/>
  <c r="BB575" i="17" s="1"/>
  <c r="AY570" i="17" a="1"/>
  <c r="AY570" i="17" s="1"/>
  <c r="BE212" i="17" a="1"/>
  <c r="BE212" i="17" s="1"/>
  <c r="AY523" i="17" a="1"/>
  <c r="AY523" i="17" s="1"/>
  <c r="AV814" i="17" a="1"/>
  <c r="AV814" i="17" s="1"/>
  <c r="AX76" i="17" a="1"/>
  <c r="AX76" i="17" s="1"/>
  <c r="AX814" i="17" a="1"/>
  <c r="AX814" i="17" s="1"/>
  <c r="BA76" i="17" a="1"/>
  <c r="BA76" i="17" s="1"/>
  <c r="AV839" i="17" a="1"/>
  <c r="AV839" i="17" s="1"/>
  <c r="BA570" i="17" a="1"/>
  <c r="BA570" i="17" s="1"/>
  <c r="AZ212" i="17" a="1"/>
  <c r="AZ212" i="17" s="1"/>
  <c r="AX130" i="17" a="1"/>
  <c r="AX130" i="17" s="1"/>
  <c r="AW839" i="17" a="1"/>
  <c r="AW839" i="17" s="1"/>
  <c r="E839" i="17" s="1"/>
  <c r="BA212" i="17" a="1"/>
  <c r="BA212" i="17" s="1"/>
  <c r="AW814" i="17" a="1"/>
  <c r="AW814" i="17" s="1"/>
  <c r="E814" i="17" s="1"/>
  <c r="AW76" i="17" a="1"/>
  <c r="AW76" i="17" s="1"/>
  <c r="E76" i="17" s="1"/>
  <c r="BB772" i="17" a="1"/>
  <c r="BB772" i="17" s="1"/>
  <c r="AZ839" i="17" a="1"/>
  <c r="AZ839" i="17" s="1"/>
  <c r="AX641" i="17" a="1"/>
  <c r="AX641" i="17" s="1"/>
  <c r="AZ641" i="17" a="1"/>
  <c r="AZ641" i="17" s="1"/>
  <c r="BA130" i="17" a="1"/>
  <c r="BA130" i="17" s="1"/>
  <c r="BA814" i="17" a="1"/>
  <c r="BA814" i="17" s="1"/>
  <c r="BC641" i="17" a="1"/>
  <c r="BC641" i="17" s="1"/>
  <c r="BC76" i="17" a="1"/>
  <c r="BC76" i="17" s="1"/>
  <c r="AV130" i="17" a="1"/>
  <c r="AV130" i="17" s="1"/>
  <c r="BC772" i="17" a="1"/>
  <c r="BC772" i="17" s="1"/>
  <c r="BC839" i="17" a="1"/>
  <c r="BC839" i="17" s="1"/>
  <c r="BE76" i="17" a="1"/>
  <c r="BE76" i="17" s="1"/>
  <c r="BC814" i="17" a="1"/>
  <c r="BC814" i="17" s="1"/>
  <c r="AW130" i="17" a="1"/>
  <c r="AW130" i="17" s="1"/>
  <c r="E130" i="17" s="1"/>
  <c r="BD772" i="17" a="1"/>
  <c r="BD772" i="17" s="1"/>
  <c r="AX839" i="17" a="1"/>
  <c r="AX839" i="17" s="1"/>
  <c r="BA711" i="17" a="1"/>
  <c r="BA711" i="17" s="1"/>
  <c r="BE814" i="17" a="1"/>
  <c r="BE814" i="17" s="1"/>
  <c r="AV76" i="17" a="1"/>
  <c r="AV76" i="17" s="1"/>
  <c r="BD641" i="17" a="1"/>
  <c r="BD641" i="17" s="1"/>
  <c r="AZ76" i="17" a="1"/>
  <c r="AZ76" i="17" s="1"/>
  <c r="AW973" i="17" a="1"/>
  <c r="AW973" i="17" s="1"/>
  <c r="E973" i="17" s="1"/>
  <c r="AY973" i="17" a="1"/>
  <c r="AY973" i="17" s="1"/>
  <c r="BE719" i="17" a="1"/>
  <c r="BE719" i="17" s="1"/>
  <c r="BD613" i="17" a="1"/>
  <c r="BD613" i="17" s="1"/>
  <c r="BA28" i="17" a="1"/>
  <c r="BA28" i="17" s="1"/>
  <c r="AX930" i="17" a="1"/>
  <c r="AX930" i="17" s="1"/>
  <c r="BC28" i="17" a="1"/>
  <c r="BC28" i="17" s="1"/>
  <c r="AW930" i="17" a="1"/>
  <c r="AW930" i="17" s="1"/>
  <c r="E930" i="17" s="1"/>
  <c r="BB634" i="17" a="1"/>
  <c r="BB634" i="17" s="1"/>
  <c r="BD28" i="17" a="1"/>
  <c r="BD28" i="17" s="1"/>
  <c r="AY930" i="17" a="1"/>
  <c r="AY930" i="17" s="1"/>
  <c r="BE572" i="17" a="1"/>
  <c r="BE572" i="17" s="1"/>
  <c r="BC634" i="17" a="1"/>
  <c r="BC634" i="17" s="1"/>
  <c r="BE28" i="17" a="1"/>
  <c r="BE28" i="17" s="1"/>
  <c r="AV851" i="17" a="1"/>
  <c r="AV851" i="17" s="1"/>
  <c r="BB930" i="17" a="1"/>
  <c r="BB930" i="17" s="1"/>
  <c r="AW634" i="17" a="1"/>
  <c r="AW634" i="17" s="1"/>
  <c r="E634" i="17" s="1"/>
  <c r="AX851" i="17" a="1"/>
  <c r="AX851" i="17" s="1"/>
  <c r="BC930" i="17" a="1"/>
  <c r="BC930" i="17" s="1"/>
  <c r="AW572" i="17" a="1"/>
  <c r="AW572" i="17" s="1"/>
  <c r="E572" i="17" s="1"/>
  <c r="AX572" i="17" a="1"/>
  <c r="AX572" i="17" s="1"/>
  <c r="AY634" i="17" a="1"/>
  <c r="AY634" i="17" s="1"/>
  <c r="BB851" i="17" a="1"/>
  <c r="BB851" i="17" s="1"/>
  <c r="AZ930" i="17" a="1"/>
  <c r="AZ930" i="17" s="1"/>
  <c r="AX634" i="17" a="1"/>
  <c r="AX634" i="17" s="1"/>
  <c r="BC572" i="17" a="1"/>
  <c r="BC572" i="17" s="1"/>
  <c r="BB572" i="17" a="1"/>
  <c r="BB572" i="17" s="1"/>
  <c r="AZ634" i="17" a="1"/>
  <c r="AZ634" i="17" s="1"/>
  <c r="BD851" i="17" a="1"/>
  <c r="BD851" i="17" s="1"/>
  <c r="AW278" i="17" a="1"/>
  <c r="AW278" i="17" s="1"/>
  <c r="E278" i="17" s="1"/>
  <c r="F278" i="17" s="1"/>
  <c r="BA930" i="17" a="1"/>
  <c r="BA930" i="17" s="1"/>
  <c r="BD634" i="17" a="1"/>
  <c r="BD634" i="17" s="1"/>
  <c r="AY851" i="17" a="1"/>
  <c r="AY851" i="17" s="1"/>
  <c r="AY278" i="17" a="1"/>
  <c r="AY278" i="17" s="1"/>
  <c r="BD930" i="17" a="1"/>
  <c r="BD930" i="17" s="1"/>
  <c r="AY805" i="17" a="1"/>
  <c r="AY805" i="17" s="1"/>
  <c r="BD572" i="17" a="1"/>
  <c r="BD572" i="17" s="1"/>
  <c r="AY572" i="17" a="1"/>
  <c r="AY572" i="17" s="1"/>
  <c r="AV634" i="17" a="1"/>
  <c r="AV634" i="17" s="1"/>
  <c r="BE851" i="17" a="1"/>
  <c r="BE851" i="17" s="1"/>
  <c r="AZ278" i="17" a="1"/>
  <c r="AZ278" i="17" s="1"/>
  <c r="AV805" i="17" a="1"/>
  <c r="AV805" i="17" s="1"/>
  <c r="BA851" i="17" a="1"/>
  <c r="BA851" i="17" s="1"/>
  <c r="BA278" i="17" a="1"/>
  <c r="BA278" i="17" s="1"/>
  <c r="AW805" i="17" a="1"/>
  <c r="AW805" i="17" s="1"/>
  <c r="E805" i="17" s="1"/>
  <c r="BB447" i="17" a="1"/>
  <c r="BB447" i="17" s="1"/>
  <c r="BC851" i="17" a="1"/>
  <c r="BC851" i="17" s="1"/>
  <c r="BB278" i="17" a="1"/>
  <c r="BB278" i="17" s="1"/>
  <c r="BD805" i="17" a="1"/>
  <c r="BD805" i="17" s="1"/>
  <c r="AW851" i="17" a="1"/>
  <c r="AW851" i="17" s="1"/>
  <c r="E851" i="17" s="1"/>
  <c r="BE278" i="17" a="1"/>
  <c r="BE278" i="17" s="1"/>
  <c r="BE79" i="17" a="1"/>
  <c r="BE79" i="17" s="1"/>
  <c r="BC278" i="17" a="1"/>
  <c r="BC278" i="17" s="1"/>
  <c r="BD278" i="17" a="1"/>
  <c r="BD278" i="17" s="1"/>
  <c r="AV914" i="17" a="1"/>
  <c r="AV914" i="17" s="1"/>
  <c r="BE466" i="17" a="1"/>
  <c r="BE466" i="17" s="1"/>
  <c r="BA572" i="17" a="1"/>
  <c r="BA572" i="17" s="1"/>
  <c r="AY909" i="17" a="1"/>
  <c r="AY909" i="17" s="1"/>
  <c r="AW909" i="17" a="1"/>
  <c r="AW909" i="17" s="1"/>
  <c r="E909" i="17" s="1"/>
  <c r="AZ909" i="17" a="1"/>
  <c r="AZ909" i="17" s="1"/>
  <c r="AW28" i="17" a="1"/>
  <c r="AW28" i="17" s="1"/>
  <c r="E28" i="17" s="1"/>
  <c r="BA909" i="17" a="1"/>
  <c r="BA909" i="17" s="1"/>
  <c r="AY28" i="17" a="1"/>
  <c r="AY28" i="17" s="1"/>
  <c r="AV28" i="17" a="1"/>
  <c r="AV28" i="17" s="1"/>
  <c r="BA464" i="17" a="1"/>
  <c r="BA464" i="17" s="1"/>
  <c r="BE1003" i="17" a="1"/>
  <c r="BE1003" i="17" s="1"/>
  <c r="AW283" i="17" a="1"/>
  <c r="AW283" i="17" s="1"/>
  <c r="E283" i="17" s="1"/>
  <c r="BE464" i="17" a="1"/>
  <c r="BE464" i="17" s="1"/>
  <c r="BE112" i="17" a="1"/>
  <c r="BE112" i="17" s="1"/>
  <c r="BC531" i="17" a="1"/>
  <c r="BC531" i="17" s="1"/>
  <c r="BB529" i="17" a="1"/>
  <c r="BB529" i="17" s="1"/>
  <c r="AW525" i="17" a="1"/>
  <c r="AW525" i="17" s="1"/>
  <c r="E525" i="17" s="1"/>
  <c r="AW551" i="17" a="1"/>
  <c r="AW551" i="17" s="1"/>
  <c r="E551" i="17" s="1"/>
  <c r="BC530" i="17" a="1"/>
  <c r="BC530" i="17" s="1"/>
  <c r="BD362" i="17" a="1"/>
  <c r="BD362" i="17" s="1"/>
  <c r="BB1039" i="17" a="1"/>
  <c r="BB1039" i="17" s="1"/>
  <c r="AX283" i="17" a="1"/>
  <c r="AX283" i="17" s="1"/>
  <c r="AW290" i="17" a="1"/>
  <c r="AW290" i="17" s="1"/>
  <c r="E290" i="17" s="1"/>
  <c r="BB464" i="17" a="1"/>
  <c r="BB464" i="17" s="1"/>
  <c r="AY112" i="17" a="1"/>
  <c r="AY112" i="17" s="1"/>
  <c r="BB796" i="17" a="1"/>
  <c r="BB796" i="17" s="1"/>
  <c r="AZ525" i="17" a="1"/>
  <c r="AZ525" i="17" s="1"/>
  <c r="BD551" i="17" a="1"/>
  <c r="BD551" i="17" s="1"/>
  <c r="AZ1003" i="17" a="1"/>
  <c r="AZ1003" i="17" s="1"/>
  <c r="BE1013" i="17" a="1"/>
  <c r="BE1013" i="17" s="1"/>
  <c r="AZ674" i="17" a="1"/>
  <c r="AZ674" i="17" s="1"/>
  <c r="BC1039" i="17" a="1"/>
  <c r="BC1039" i="17" s="1"/>
  <c r="AZ283" i="17" a="1"/>
  <c r="AZ283" i="17" s="1"/>
  <c r="BE290" i="17" a="1"/>
  <c r="BE290" i="17" s="1"/>
  <c r="BC464" i="17" a="1"/>
  <c r="BC464" i="17" s="1"/>
  <c r="AW796" i="17" a="1"/>
  <c r="AW796" i="17" s="1"/>
  <c r="E796" i="17" s="1"/>
  <c r="F796" i="17" s="1"/>
  <c r="AY531" i="17" a="1"/>
  <c r="AY531" i="17" s="1"/>
  <c r="AV551" i="17" a="1"/>
  <c r="AV551" i="17" s="1"/>
  <c r="AX1003" i="17" a="1"/>
  <c r="AX1003" i="17" s="1"/>
  <c r="BE551" i="17" a="1"/>
  <c r="BE551" i="17" s="1"/>
  <c r="AV290" i="17" a="1"/>
  <c r="AV290" i="17" s="1"/>
  <c r="BD464" i="17" a="1"/>
  <c r="BD464" i="17" s="1"/>
  <c r="AX551" i="17" a="1"/>
  <c r="AX551" i="17" s="1"/>
  <c r="BA525" i="17" a="1"/>
  <c r="BA525" i="17" s="1"/>
  <c r="BB1003" i="17" a="1"/>
  <c r="BB1003" i="17" s="1"/>
  <c r="AX1013" i="17" a="1"/>
  <c r="AX1013" i="17" s="1"/>
  <c r="AX1110" i="17" a="1"/>
  <c r="AX1110" i="17" s="1"/>
  <c r="AY715" i="17" a="1"/>
  <c r="AY715" i="17" s="1"/>
  <c r="BB674" i="17" a="1"/>
  <c r="BB674" i="17" s="1"/>
  <c r="AV90" i="17" a="1"/>
  <c r="AV90" i="17" s="1"/>
  <c r="BC283" i="17" a="1"/>
  <c r="BC283" i="17" s="1"/>
  <c r="AY290" i="17" a="1"/>
  <c r="AY290" i="17" s="1"/>
  <c r="AW464" i="17" a="1"/>
  <c r="AW464" i="17" s="1"/>
  <c r="E464" i="17" s="1"/>
  <c r="BE796" i="17" a="1"/>
  <c r="BE796" i="17" s="1"/>
  <c r="BA551" i="17" a="1"/>
  <c r="BA551" i="17" s="1"/>
  <c r="BD1003" i="17" a="1"/>
  <c r="BD1003" i="17" s="1"/>
  <c r="BA360" i="17" a="1"/>
  <c r="BA360" i="17" s="1"/>
  <c r="AZ360" i="17" a="1"/>
  <c r="AZ360" i="17" s="1"/>
  <c r="BC1110" i="17" a="1"/>
  <c r="BC1110" i="17" s="1"/>
  <c r="AV715" i="17" a="1"/>
  <c r="AV715" i="17" s="1"/>
  <c r="BE674" i="17" a="1"/>
  <c r="BE674" i="17" s="1"/>
  <c r="BA90" i="17" a="1"/>
  <c r="BA90" i="17" s="1"/>
  <c r="BB283" i="17" a="1"/>
  <c r="BB283" i="17" s="1"/>
  <c r="AZ290" i="17" a="1"/>
  <c r="AZ290" i="17" s="1"/>
  <c r="AX464" i="17" a="1"/>
  <c r="AX464" i="17" s="1"/>
  <c r="AY796" i="17" a="1"/>
  <c r="AY796" i="17" s="1"/>
  <c r="BC551" i="17" a="1"/>
  <c r="BC551" i="17" s="1"/>
  <c r="BC1003" i="17" a="1"/>
  <c r="BC1003" i="17" s="1"/>
  <c r="AY1013" i="17" a="1"/>
  <c r="AY1013" i="17" s="1"/>
  <c r="BA1103" i="17" a="1"/>
  <c r="BA1103" i="17" s="1"/>
  <c r="AW1003" i="17" a="1"/>
  <c r="AW1003" i="17" s="1"/>
  <c r="E1003" i="17" s="1"/>
  <c r="AV360" i="17" a="1"/>
  <c r="AV360" i="17" s="1"/>
  <c r="BD1103" i="17" a="1"/>
  <c r="BD1103" i="17" s="1"/>
  <c r="AW1110" i="17" a="1"/>
  <c r="AW1110" i="17" s="1"/>
  <c r="E1110" i="17" s="1"/>
  <c r="BC1067" i="17" a="1"/>
  <c r="BC1067" i="17" s="1"/>
  <c r="BD674" i="17" a="1"/>
  <c r="BD674" i="17" s="1"/>
  <c r="AZ476" i="17" a="1"/>
  <c r="AZ476" i="17" s="1"/>
  <c r="AW1095" i="17" a="1"/>
  <c r="AW1095" i="17" s="1"/>
  <c r="E1095" i="17" s="1"/>
  <c r="BD290" i="17" a="1"/>
  <c r="BD290" i="17" s="1"/>
  <c r="AV1155" i="17" a="1"/>
  <c r="AV1155" i="17" s="1"/>
  <c r="AW802" i="17" a="1"/>
  <c r="AW802" i="17" s="1"/>
  <c r="E802" i="17" s="1"/>
  <c r="AZ796" i="17" a="1"/>
  <c r="AZ796" i="17" s="1"/>
  <c r="AW1103" i="17" a="1"/>
  <c r="AW1103" i="17" s="1"/>
  <c r="E1103" i="17" s="1"/>
  <c r="AX674" i="17" a="1"/>
  <c r="AX674" i="17" s="1"/>
  <c r="BA936" i="17" a="1"/>
  <c r="BA936" i="17" s="1"/>
  <c r="AW360" i="17" a="1"/>
  <c r="AW360" i="17" s="1"/>
  <c r="E360" i="17" s="1"/>
  <c r="AX360" i="17" a="1"/>
  <c r="AX360" i="17" s="1"/>
  <c r="AZ1110" i="17" a="1"/>
  <c r="AZ1110" i="17" s="1"/>
  <c r="BA290" i="17" a="1"/>
  <c r="BA290" i="17" s="1"/>
  <c r="BC796" i="17" a="1"/>
  <c r="BC796" i="17" s="1"/>
  <c r="AV1110" i="17" a="1"/>
  <c r="AV1110" i="17" s="1"/>
  <c r="AV674" i="17" a="1"/>
  <c r="AV674" i="17" s="1"/>
  <c r="BB360" i="17" a="1"/>
  <c r="BB360" i="17" s="1"/>
  <c r="AY1103" i="17" a="1"/>
  <c r="AY1103" i="17" s="1"/>
  <c r="BA1110" i="17" a="1"/>
  <c r="BA1110" i="17" s="1"/>
  <c r="BB455" i="17" a="1"/>
  <c r="BB455" i="17" s="1"/>
  <c r="AW674" i="17" a="1"/>
  <c r="AW674" i="17" s="1"/>
  <c r="E674" i="17" s="1"/>
  <c r="BB290" i="17" a="1"/>
  <c r="BB290" i="17" s="1"/>
  <c r="AY301" i="17" a="1"/>
  <c r="AY301" i="17" s="1"/>
  <c r="AV796" i="17" a="1"/>
  <c r="AV796" i="17" s="1"/>
  <c r="AV464" i="17" a="1"/>
  <c r="AV464" i="17" s="1"/>
  <c r="AX1103" i="17" a="1"/>
  <c r="AX1103" i="17" s="1"/>
  <c r="BC360" i="17" a="1"/>
  <c r="BC360" i="17" s="1"/>
  <c r="BB1103" i="17" a="1"/>
  <c r="BB1103" i="17" s="1"/>
  <c r="BB1110" i="17" a="1"/>
  <c r="BB1110" i="17" s="1"/>
  <c r="BC455" i="17" a="1"/>
  <c r="BC455" i="17" s="1"/>
  <c r="BC674" i="17" a="1"/>
  <c r="BC674" i="17" s="1"/>
  <c r="AZ301" i="17" a="1"/>
  <c r="AZ301" i="17" s="1"/>
  <c r="AY936" i="17" a="1"/>
  <c r="AY936" i="17" s="1"/>
  <c r="BD360" i="17" a="1"/>
  <c r="BD360" i="17" s="1"/>
  <c r="BD1110" i="17" a="1"/>
  <c r="BD1110" i="17" s="1"/>
  <c r="BE455" i="17" a="1"/>
  <c r="BE455" i="17" s="1"/>
  <c r="BB658" i="17" a="1"/>
  <c r="BB658" i="17" s="1"/>
  <c r="BC151" i="17" a="1"/>
  <c r="BC151" i="17" s="1"/>
  <c r="BC301" i="17" a="1"/>
  <c r="BC301" i="17" s="1"/>
  <c r="BB363" i="17" a="1"/>
  <c r="BB363" i="17" s="1"/>
  <c r="AY360" i="17" a="1"/>
  <c r="AY360" i="17" s="1"/>
  <c r="AV532" i="17" a="1"/>
  <c r="AV532" i="17" s="1"/>
  <c r="AV936" i="17" a="1"/>
  <c r="AV936" i="17" s="1"/>
  <c r="BE1110" i="17" a="1"/>
  <c r="BE1110" i="17" s="1"/>
  <c r="BD455" i="17" a="1"/>
  <c r="BD455" i="17" s="1"/>
  <c r="BE658" i="17" a="1"/>
  <c r="BE658" i="17" s="1"/>
  <c r="BB151" i="17" a="1"/>
  <c r="BB151" i="17" s="1"/>
  <c r="BE301" i="17" a="1"/>
  <c r="BE301" i="17" s="1"/>
  <c r="BA674" i="17" a="1"/>
  <c r="BA674" i="17" s="1"/>
  <c r="AW936" i="17" a="1"/>
  <c r="AW936" i="17" s="1"/>
  <c r="E936" i="17" s="1"/>
  <c r="AV455" i="17" a="1"/>
  <c r="AV455" i="17" s="1"/>
  <c r="AX151" i="17" a="1"/>
  <c r="AX151" i="17" s="1"/>
  <c r="BA301" i="17" a="1"/>
  <c r="BA301" i="17" s="1"/>
  <c r="AV694" i="17" a="1"/>
  <c r="AV694" i="17" s="1"/>
  <c r="AW528" i="17" a="1"/>
  <c r="AW528" i="17" s="1"/>
  <c r="E528" i="17" s="1"/>
  <c r="F528" i="17" s="1"/>
  <c r="AV1003" i="17" a="1"/>
  <c r="AV1003" i="17" s="1"/>
  <c r="BA1003" i="17" a="1"/>
  <c r="BA1003" i="17" s="1"/>
  <c r="AV371" i="17" a="1"/>
  <c r="AV371" i="17" s="1"/>
  <c r="AZ936" i="17" a="1"/>
  <c r="AZ936" i="17" s="1"/>
  <c r="AW455" i="17" a="1"/>
  <c r="AW455" i="17" s="1"/>
  <c r="E455" i="17" s="1"/>
  <c r="AX784" i="17" a="1"/>
  <c r="AX784" i="17" s="1"/>
  <c r="AV112" i="17" a="1"/>
  <c r="AV112" i="17" s="1"/>
  <c r="BB301" i="17" a="1"/>
  <c r="BB301" i="17" s="1"/>
  <c r="BB936" i="17" a="1"/>
  <c r="BB936" i="17" s="1"/>
  <c r="AY455" i="17" a="1"/>
  <c r="AY455" i="17" s="1"/>
  <c r="AW112" i="17" a="1"/>
  <c r="AW112" i="17" s="1"/>
  <c r="E112" i="17" s="1"/>
  <c r="BD301" i="17" a="1"/>
  <c r="BD301" i="17" s="1"/>
  <c r="AZ204" i="17" a="1"/>
  <c r="AZ204" i="17" s="1"/>
  <c r="BE936" i="17" a="1"/>
  <c r="BE936" i="17" s="1"/>
  <c r="AZ455" i="17" a="1"/>
  <c r="AZ455" i="17" s="1"/>
  <c r="BA112" i="17" a="1"/>
  <c r="BA112" i="17" s="1"/>
  <c r="AV301" i="17" a="1"/>
  <c r="AV301" i="17" s="1"/>
  <c r="BC204" i="17" a="1"/>
  <c r="BC204" i="17" s="1"/>
  <c r="AW24" i="17" a="1"/>
  <c r="AW24" i="17" s="1"/>
  <c r="E24" i="17" s="1"/>
  <c r="BC608" i="17" a="1"/>
  <c r="BC608" i="17" s="1"/>
  <c r="AX371" i="17" a="1"/>
  <c r="AX371" i="17" s="1"/>
  <c r="BE1145" i="17" a="1"/>
  <c r="BE1145" i="17" s="1"/>
  <c r="AX286" i="17" a="1"/>
  <c r="AX286" i="17" s="1"/>
  <c r="BE203" i="17" a="1"/>
  <c r="BE203" i="17" s="1"/>
  <c r="BD371" i="17" a="1"/>
  <c r="BD371" i="17" s="1"/>
  <c r="BD232" i="17" a="1"/>
  <c r="BD232" i="17" s="1"/>
  <c r="AY825" i="17" a="1"/>
  <c r="AY825" i="17" s="1"/>
  <c r="BC371" i="17" a="1"/>
  <c r="BC371" i="17" s="1"/>
  <c r="BB825" i="17" a="1"/>
  <c r="BB825" i="17" s="1"/>
  <c r="BE412" i="17" a="1"/>
  <c r="BE412" i="17" s="1"/>
  <c r="AW907" i="17" a="1"/>
  <c r="AW907" i="17" s="1"/>
  <c r="E907" i="17" s="1"/>
  <c r="AW232" i="17" a="1"/>
  <c r="AW232" i="17" s="1"/>
  <c r="E232" i="17" s="1"/>
  <c r="AX1039" i="17" a="1"/>
  <c r="AX1039" i="17" s="1"/>
  <c r="AX937" i="17" a="1"/>
  <c r="AX937" i="17" s="1"/>
  <c r="BE825" i="17" a="1"/>
  <c r="BE825" i="17" s="1"/>
  <c r="BA406" i="17" a="1"/>
  <c r="BA406" i="17" s="1"/>
  <c r="BA907" i="17" a="1"/>
  <c r="BA907" i="17" s="1"/>
  <c r="AW335" i="17" a="1"/>
  <c r="AW335" i="17" s="1"/>
  <c r="E335" i="17" s="1"/>
  <c r="BE232" i="17" a="1"/>
  <c r="BE232" i="17" s="1"/>
  <c r="AZ1039" i="17" a="1"/>
  <c r="AZ1039" i="17" s="1"/>
  <c r="AZ152" i="17" a="1"/>
  <c r="AZ152" i="17" s="1"/>
  <c r="BC904" i="17" a="1"/>
  <c r="BC904" i="17" s="1"/>
  <c r="AW825" i="17" a="1"/>
  <c r="AW825" i="17" s="1"/>
  <c r="E825" i="17" s="1"/>
  <c r="AV907" i="17" a="1"/>
  <c r="AV907" i="17" s="1"/>
  <c r="BB406" i="17" a="1"/>
  <c r="BB406" i="17" s="1"/>
  <c r="AX907" i="17" a="1"/>
  <c r="AX907" i="17" s="1"/>
  <c r="BA335" i="17" a="1"/>
  <c r="BA335" i="17" s="1"/>
  <c r="AX232" i="17" a="1"/>
  <c r="AX232" i="17" s="1"/>
  <c r="AV1039" i="17" a="1"/>
  <c r="AV1039" i="17" s="1"/>
  <c r="BB152" i="17" a="1"/>
  <c r="BB152" i="17" s="1"/>
  <c r="BE904" i="17" a="1"/>
  <c r="BE904" i="17" s="1"/>
  <c r="AZ825" i="17" a="1"/>
  <c r="AZ825" i="17" s="1"/>
  <c r="AY1135" i="17" a="1"/>
  <c r="AY1135" i="17" s="1"/>
  <c r="BC825" i="17" a="1"/>
  <c r="BC825" i="17" s="1"/>
  <c r="BD1145" i="17" a="1"/>
  <c r="BD1145" i="17" s="1"/>
  <c r="BC274" i="17" a="1"/>
  <c r="BC274" i="17" s="1"/>
  <c r="BC335" i="17" a="1"/>
  <c r="BC335" i="17" s="1"/>
  <c r="AY274" i="17" a="1"/>
  <c r="AY274" i="17" s="1"/>
  <c r="BA399" i="17" a="1"/>
  <c r="BA399" i="17" s="1"/>
  <c r="AW712" i="17" a="1"/>
  <c r="AW712" i="17" s="1"/>
  <c r="E712" i="17" s="1"/>
  <c r="AV406" i="17" a="1"/>
  <c r="AV406" i="17" s="1"/>
  <c r="BA1049" i="17" a="1"/>
  <c r="BA1049" i="17" s="1"/>
  <c r="AX377" i="17" a="1"/>
  <c r="AX377" i="17" s="1"/>
  <c r="AZ232" i="17" a="1"/>
  <c r="AZ232" i="17" s="1"/>
  <c r="BB782" i="17" a="1"/>
  <c r="BB782" i="17" s="1"/>
  <c r="BC1135" i="17" a="1"/>
  <c r="BC1135" i="17" s="1"/>
  <c r="BD987" i="17" a="1"/>
  <c r="BD987" i="17" s="1"/>
  <c r="AV825" i="17" a="1"/>
  <c r="AV825" i="17" s="1"/>
  <c r="BA274" i="17" a="1"/>
  <c r="BA274" i="17" s="1"/>
  <c r="BB399" i="17" a="1"/>
  <c r="BB399" i="17" s="1"/>
  <c r="BB712" i="17" a="1"/>
  <c r="BB712" i="17" s="1"/>
  <c r="BA232" i="17" a="1"/>
  <c r="BA232" i="17" s="1"/>
  <c r="BE174" i="17" a="1"/>
  <c r="BE174" i="17" s="1"/>
  <c r="AV1135" i="17" a="1"/>
  <c r="AV1135" i="17" s="1"/>
  <c r="AX825" i="17" a="1"/>
  <c r="AX825" i="17" s="1"/>
  <c r="AZ399" i="17" a="1"/>
  <c r="AZ399" i="17" s="1"/>
  <c r="BC712" i="17" a="1"/>
  <c r="BC712" i="17" s="1"/>
  <c r="AY406" i="17" a="1"/>
  <c r="AY406" i="17" s="1"/>
  <c r="AV1049" i="17" a="1"/>
  <c r="AV1049" i="17" s="1"/>
  <c r="AW377" i="17" a="1"/>
  <c r="AW377" i="17" s="1"/>
  <c r="E377" i="17" s="1"/>
  <c r="BB232" i="17" a="1"/>
  <c r="BB232" i="17" s="1"/>
  <c r="BD782" i="17" a="1"/>
  <c r="BD782" i="17" s="1"/>
  <c r="BB795" i="17" a="1"/>
  <c r="BB795" i="17" s="1"/>
  <c r="AX1135" i="17" a="1"/>
  <c r="AX1135" i="17" s="1"/>
  <c r="BE531" i="17" a="1"/>
  <c r="BE531" i="17" s="1"/>
  <c r="BA825" i="17" a="1"/>
  <c r="BA825" i="17" s="1"/>
  <c r="BA412" i="17" a="1"/>
  <c r="BA412" i="17" s="1"/>
  <c r="BD712" i="17" a="1"/>
  <c r="BD712" i="17" s="1"/>
  <c r="AZ406" i="17" a="1"/>
  <c r="AZ406" i="17" s="1"/>
  <c r="AW1049" i="17" a="1"/>
  <c r="AW1049" i="17" s="1"/>
  <c r="E1049" i="17" s="1"/>
  <c r="AY377" i="17" a="1"/>
  <c r="AY377" i="17" s="1"/>
  <c r="BE543" i="17" a="1"/>
  <c r="BE543" i="17" s="1"/>
  <c r="BC232" i="17" a="1"/>
  <c r="BC232" i="17" s="1"/>
  <c r="BA782" i="17" a="1"/>
  <c r="BA782" i="17" s="1"/>
  <c r="BA795" i="17" a="1"/>
  <c r="BA795" i="17" s="1"/>
  <c r="AW1135" i="17" a="1"/>
  <c r="AW1135" i="17" s="1"/>
  <c r="E1135" i="17" s="1"/>
  <c r="AW531" i="17" a="1"/>
  <c r="AW531" i="17" s="1"/>
  <c r="E531" i="17" s="1"/>
  <c r="BB1085" i="17" a="1"/>
  <c r="BB1085" i="17" s="1"/>
  <c r="BC406" i="17" a="1"/>
  <c r="BC406" i="17" s="1"/>
  <c r="BB1049" i="17" a="1"/>
  <c r="BB1049" i="17" s="1"/>
  <c r="BB377" i="17" a="1"/>
  <c r="BB377" i="17" s="1"/>
  <c r="BB4" i="17" a="1"/>
  <c r="BB4" i="17" s="1"/>
  <c r="AW1067" i="17" a="1"/>
  <c r="AW1067" i="17" s="1"/>
  <c r="E1067" i="17" s="1"/>
  <c r="AX543" i="17" a="1"/>
  <c r="AX543" i="17" s="1"/>
  <c r="BA1135" i="17" a="1"/>
  <c r="BA1135" i="17" s="1"/>
  <c r="AZ371" i="17" a="1"/>
  <c r="AZ371" i="17" s="1"/>
  <c r="AV232" i="17" a="1"/>
  <c r="AV232" i="17" s="1"/>
  <c r="AX406" i="17" a="1"/>
  <c r="AX406" i="17" s="1"/>
  <c r="BE4" i="17" a="1"/>
  <c r="BE4" i="17" s="1"/>
  <c r="AX1067" i="17" a="1"/>
  <c r="AX1067" i="17" s="1"/>
  <c r="AY712" i="17" a="1"/>
  <c r="AY712" i="17" s="1"/>
  <c r="BE1049" i="17" a="1"/>
  <c r="BE1049" i="17" s="1"/>
  <c r="BC392" i="17" a="1"/>
  <c r="BC392" i="17" s="1"/>
  <c r="BA377" i="17" a="1"/>
  <c r="BA377" i="17" s="1"/>
  <c r="AY1145" i="17" a="1"/>
  <c r="AY1145" i="17" s="1"/>
  <c r="BD531" i="17" a="1"/>
  <c r="BD531" i="17" s="1"/>
  <c r="BC203" i="17" a="1"/>
  <c r="BC203" i="17" s="1"/>
  <c r="AV523" i="17" a="1"/>
  <c r="AV523" i="17" s="1"/>
  <c r="AZ412" i="17" a="1"/>
  <c r="AZ412" i="17" s="1"/>
  <c r="AW399" i="17" a="1"/>
  <c r="AW399" i="17" s="1"/>
  <c r="E399" i="17" s="1"/>
  <c r="F399" i="17" s="1"/>
  <c r="BC399" i="17" a="1"/>
  <c r="BC399" i="17" s="1"/>
  <c r="BE399" i="17" a="1"/>
  <c r="BE399" i="17" s="1"/>
  <c r="BB139" i="17" a="1"/>
  <c r="BB139" i="17" s="1"/>
  <c r="BA712" i="17" a="1"/>
  <c r="BA712" i="17" s="1"/>
  <c r="AW406" i="17" a="1"/>
  <c r="AW406" i="17" s="1"/>
  <c r="E406" i="17" s="1"/>
  <c r="BD4" i="17" a="1"/>
  <c r="BD4" i="17" s="1"/>
  <c r="AY1067" i="17" a="1"/>
  <c r="AY1067" i="17" s="1"/>
  <c r="AV399" i="17" a="1"/>
  <c r="AV399" i="17" s="1"/>
  <c r="BE139" i="17" a="1"/>
  <c r="BE139" i="17" s="1"/>
  <c r="AV712" i="17" a="1"/>
  <c r="AV712" i="17" s="1"/>
  <c r="AX1049" i="17" a="1"/>
  <c r="AX1049" i="17" s="1"/>
  <c r="AX392" i="17" a="1"/>
  <c r="AX392" i="17" s="1"/>
  <c r="AV377" i="17" a="1"/>
  <c r="AV377" i="17" s="1"/>
  <c r="BE1061" i="17" a="1"/>
  <c r="BE1061" i="17" s="1"/>
  <c r="BB1145" i="17" a="1"/>
  <c r="BB1145" i="17" s="1"/>
  <c r="BA798" i="17" a="1"/>
  <c r="BA798" i="17" s="1"/>
  <c r="BA4" i="17" a="1"/>
  <c r="BA4" i="17" s="1"/>
  <c r="BA1067" i="17" a="1"/>
  <c r="BA1067" i="17" s="1"/>
  <c r="AV116" i="17" a="1"/>
  <c r="AV116" i="17" s="1"/>
  <c r="AY1066" i="17" a="1"/>
  <c r="AY1066" i="17" s="1"/>
  <c r="AV531" i="17" a="1"/>
  <c r="AV531" i="17" s="1"/>
  <c r="AZ306" i="17" a="1"/>
  <c r="AZ306" i="17" s="1"/>
  <c r="BC212" i="17" a="1"/>
  <c r="BC212" i="17" s="1"/>
  <c r="BD203" i="17" a="1"/>
  <c r="BD203" i="17" s="1"/>
  <c r="AV241" i="17" a="1"/>
  <c r="AV241" i="17" s="1"/>
  <c r="AY479" i="17" a="1"/>
  <c r="AY479" i="17" s="1"/>
  <c r="AZ274" i="17" a="1"/>
  <c r="AZ274" i="17" s="1"/>
  <c r="AY412" i="17" a="1"/>
  <c r="AY412" i="17" s="1"/>
  <c r="AX712" i="17" a="1"/>
  <c r="AX712" i="17" s="1"/>
  <c r="BD1049" i="17" a="1"/>
  <c r="BD1049" i="17" s="1"/>
  <c r="BB392" i="17" a="1"/>
  <c r="BB392" i="17" s="1"/>
  <c r="BD377" i="17" a="1"/>
  <c r="BD377" i="17" s="1"/>
  <c r="AW1145" i="17" a="1"/>
  <c r="AW1145" i="17" s="1"/>
  <c r="E1145" i="17" s="1"/>
  <c r="BC4" i="17" a="1"/>
  <c r="BC4" i="17" s="1"/>
  <c r="BD1067" i="17" a="1"/>
  <c r="BD1067" i="17" s="1"/>
  <c r="BA555" i="17" a="1"/>
  <c r="BA555" i="17" s="1"/>
  <c r="BC1066" i="17" a="1"/>
  <c r="BC1066" i="17" s="1"/>
  <c r="AX531" i="17" a="1"/>
  <c r="AX531" i="17" s="1"/>
  <c r="BD787" i="17" a="1"/>
  <c r="BD787" i="17" s="1"/>
  <c r="AV203" i="17" a="1"/>
  <c r="AV203" i="17" s="1"/>
  <c r="AX412" i="17" a="1"/>
  <c r="AX412" i="17" s="1"/>
  <c r="BB274" i="17" a="1"/>
  <c r="BB274" i="17" s="1"/>
  <c r="AX274" i="17" a="1"/>
  <c r="AX274" i="17" s="1"/>
  <c r="BE712" i="17" a="1"/>
  <c r="BE712" i="17" s="1"/>
  <c r="AZ1049" i="17" a="1"/>
  <c r="AZ1049" i="17" s="1"/>
  <c r="AY108" i="17" a="1"/>
  <c r="AY108" i="17" s="1"/>
  <c r="AZ108" i="17" a="1"/>
  <c r="AZ108" i="17" s="1"/>
  <c r="AY399" i="17" a="1"/>
  <c r="AY399" i="17" s="1"/>
  <c r="AX1145" i="17" a="1"/>
  <c r="AX1145" i="17" s="1"/>
  <c r="BA1077" i="17" a="1"/>
  <c r="BA1077" i="17" s="1"/>
  <c r="AV787" i="17" a="1"/>
  <c r="AV787" i="17" s="1"/>
  <c r="AW203" i="17" a="1"/>
  <c r="AW203" i="17" s="1"/>
  <c r="E203" i="17" s="1"/>
  <c r="AZ907" i="17" a="1"/>
  <c r="AZ907" i="17" s="1"/>
  <c r="AY1049" i="17" a="1"/>
  <c r="AY1049" i="17" s="1"/>
  <c r="BD399" i="17" a="1"/>
  <c r="BD399" i="17" s="1"/>
  <c r="BC377" i="17" a="1"/>
  <c r="BC377" i="17" s="1"/>
  <c r="BE377" i="17" a="1"/>
  <c r="BE377" i="17" s="1"/>
  <c r="AZ1067" i="17" a="1"/>
  <c r="AZ1067" i="17" s="1"/>
  <c r="BA108" i="17" a="1"/>
  <c r="BA108" i="17" s="1"/>
  <c r="AW648" i="17" a="1"/>
  <c r="AW648" i="17" s="1"/>
  <c r="E648" i="17" s="1"/>
  <c r="F648" i="17" s="1"/>
  <c r="BE392" i="17" a="1"/>
  <c r="BE392" i="17" s="1"/>
  <c r="BB1061" i="17" a="1"/>
  <c r="BB1061" i="17" s="1"/>
  <c r="AZ1145" i="17" a="1"/>
  <c r="AZ1145" i="17" s="1"/>
  <c r="BE798" i="17" a="1"/>
  <c r="BE798" i="17" s="1"/>
  <c r="BE530" i="17" a="1"/>
  <c r="BE530" i="17" s="1"/>
  <c r="AX4" i="17" a="1"/>
  <c r="AX4" i="17" s="1"/>
  <c r="AV1067" i="17" a="1"/>
  <c r="AV1067" i="17" s="1"/>
  <c r="AW116" i="17" a="1"/>
  <c r="AW116" i="17" s="1"/>
  <c r="E116" i="17" s="1"/>
  <c r="BA468" i="17" a="1"/>
  <c r="BA468" i="17" s="1"/>
  <c r="BD555" i="17" a="1"/>
  <c r="BD555" i="17" s="1"/>
  <c r="BD476" i="17" a="1"/>
  <c r="BD476" i="17" s="1"/>
  <c r="AV278" i="17" a="1"/>
  <c r="AV278" i="17" s="1"/>
  <c r="AY1077" i="17" a="1"/>
  <c r="AY1077" i="17" s="1"/>
  <c r="AZ531" i="17" a="1"/>
  <c r="AZ531" i="17" s="1"/>
  <c r="BE529" i="17" a="1"/>
  <c r="BE529" i="17" s="1"/>
  <c r="AW306" i="17" a="1"/>
  <c r="AW306" i="17" s="1"/>
  <c r="E306" i="17" s="1"/>
  <c r="F306" i="17" s="1"/>
  <c r="AW900" i="17" a="1"/>
  <c r="AW900" i="17" s="1"/>
  <c r="E900" i="17" s="1"/>
  <c r="BD452" i="17" a="1"/>
  <c r="BD452" i="17" s="1"/>
  <c r="BA203" i="17" a="1"/>
  <c r="BA203" i="17" s="1"/>
  <c r="BD406" i="17" a="1"/>
  <c r="BD406" i="17" s="1"/>
  <c r="BE648" i="17" a="1"/>
  <c r="BE648" i="17" s="1"/>
  <c r="BD392" i="17" a="1"/>
  <c r="BD392" i="17" s="1"/>
  <c r="AW4" i="17" a="1"/>
  <c r="AW4" i="17" s="1"/>
  <c r="E4" i="17" s="1"/>
  <c r="BB555" i="17" a="1"/>
  <c r="BB555" i="17" s="1"/>
  <c r="BB108" i="17" a="1"/>
  <c r="BB108" i="17" s="1"/>
  <c r="AW215" i="17" a="1"/>
  <c r="AW215" i="17" s="1"/>
  <c r="E215" i="17" s="1"/>
  <c r="BA68" i="17" a="1"/>
  <c r="BA68" i="17" s="1"/>
  <c r="AV392" i="17" a="1"/>
  <c r="AV392" i="17" s="1"/>
  <c r="BA1145" i="17" a="1"/>
  <c r="BA1145" i="17" s="1"/>
  <c r="AV798" i="17" a="1"/>
  <c r="AV798" i="17" s="1"/>
  <c r="BC613" i="17" a="1"/>
  <c r="BC613" i="17" s="1"/>
  <c r="AY4" i="17" a="1"/>
  <c r="AY4" i="17" s="1"/>
  <c r="BB1067" i="17" a="1"/>
  <c r="BB1067" i="17" s="1"/>
  <c r="AX116" i="17" a="1"/>
  <c r="AX116" i="17" s="1"/>
  <c r="BC555" i="17" a="1"/>
  <c r="BC555" i="17" s="1"/>
  <c r="BE73" i="17" a="1"/>
  <c r="BE73" i="17" s="1"/>
  <c r="AV1077" i="17" a="1"/>
  <c r="AV1077" i="17" s="1"/>
  <c r="BA529" i="17" a="1"/>
  <c r="BA529" i="17" s="1"/>
  <c r="AZ900" i="17" a="1"/>
  <c r="AZ900" i="17" s="1"/>
  <c r="AX203" i="17" a="1"/>
  <c r="AX203" i="17" s="1"/>
  <c r="AY501" i="17" a="1"/>
  <c r="AY501" i="17" s="1"/>
  <c r="AV108" i="17" a="1"/>
  <c r="AV108" i="17" s="1"/>
  <c r="BA613" i="17" a="1"/>
  <c r="BA613" i="17" s="1"/>
  <c r="AV528" i="17" a="1"/>
  <c r="AV528" i="17" s="1"/>
  <c r="BE555" i="17" a="1"/>
  <c r="BE555" i="17" s="1"/>
  <c r="BE784" i="17" a="1"/>
  <c r="BE784" i="17" s="1"/>
  <c r="AV452" i="17" a="1"/>
  <c r="AV452" i="17" s="1"/>
  <c r="AY753" i="17" a="1"/>
  <c r="AY753" i="17" s="1"/>
  <c r="AW468" i="17" a="1"/>
  <c r="AW468" i="17" s="1"/>
  <c r="E468" i="17" s="1"/>
  <c r="F468" i="17" s="1"/>
  <c r="BD753" i="17" a="1"/>
  <c r="BD753" i="17" s="1"/>
  <c r="BD430" i="17" a="1"/>
  <c r="BD430" i="17" s="1"/>
  <c r="BE1118" i="17" a="1"/>
  <c r="BE1118" i="17" s="1"/>
  <c r="AV485" i="17" a="1"/>
  <c r="AV485" i="17" s="1"/>
  <c r="AY868" i="17" a="1"/>
  <c r="AY868" i="17" s="1"/>
  <c r="BD468" i="17" a="1"/>
  <c r="BD468" i="17" s="1"/>
  <c r="BC265" i="17" a="1"/>
  <c r="BC265" i="17" s="1"/>
  <c r="BD615" i="17" a="1"/>
  <c r="BD615" i="17" s="1"/>
  <c r="BB476" i="17" a="1"/>
  <c r="BB476" i="17" s="1"/>
  <c r="AX611" i="17" a="1"/>
  <c r="AX611" i="17" s="1"/>
  <c r="AW452" i="17" a="1"/>
  <c r="AW452" i="17" s="1"/>
  <c r="E452" i="17" s="1"/>
  <c r="AW943" i="17" a="1"/>
  <c r="AW943" i="17" s="1"/>
  <c r="E943" i="17" s="1"/>
  <c r="AW611" i="17" a="1"/>
  <c r="AW611" i="17" s="1"/>
  <c r="E611" i="17" s="1"/>
  <c r="BE753" i="17" a="1"/>
  <c r="BE753" i="17" s="1"/>
  <c r="AX1118" i="17" a="1"/>
  <c r="AX1118" i="17" s="1"/>
  <c r="AX485" i="17" a="1"/>
  <c r="AX485" i="17" s="1"/>
  <c r="BC868" i="17" a="1"/>
  <c r="BC868" i="17" s="1"/>
  <c r="BE468" i="17" a="1"/>
  <c r="BE468" i="17" s="1"/>
  <c r="BB265" i="17" a="1"/>
  <c r="BB265" i="17" s="1"/>
  <c r="BE615" i="17" a="1"/>
  <c r="BE615" i="17" s="1"/>
  <c r="BC476" i="17" a="1"/>
  <c r="BC476" i="17" s="1"/>
  <c r="BB174" i="17" a="1"/>
  <c r="BB174" i="17" s="1"/>
  <c r="BC1149" i="17" a="1"/>
  <c r="BC1149" i="17" s="1"/>
  <c r="AY452" i="17" a="1"/>
  <c r="AY452" i="17" s="1"/>
  <c r="AX943" i="17" a="1"/>
  <c r="AX943" i="17" s="1"/>
  <c r="AX805" i="17" a="1"/>
  <c r="AX805" i="17" s="1"/>
  <c r="BD469" i="17" a="1"/>
  <c r="BD469" i="17" s="1"/>
  <c r="BA753" i="17" a="1"/>
  <c r="BA753" i="17" s="1"/>
  <c r="AW485" i="17" a="1"/>
  <c r="AW485" i="17" s="1"/>
  <c r="E485" i="17" s="1"/>
  <c r="BE868" i="17" a="1"/>
  <c r="BE868" i="17" s="1"/>
  <c r="BA615" i="17" a="1"/>
  <c r="BA615" i="17" s="1"/>
  <c r="BD174" i="17" a="1"/>
  <c r="BD174" i="17" s="1"/>
  <c r="AZ300" i="17" a="1"/>
  <c r="AZ300" i="17" s="1"/>
  <c r="AZ805" i="17" a="1"/>
  <c r="AZ805" i="17" s="1"/>
  <c r="AZ469" i="17" a="1"/>
  <c r="AZ469" i="17" s="1"/>
  <c r="BC753" i="17" a="1"/>
  <c r="BC753" i="17" s="1"/>
  <c r="AZ485" i="17" a="1"/>
  <c r="AZ485" i="17" s="1"/>
  <c r="AZ868" i="17" a="1"/>
  <c r="AZ868" i="17" s="1"/>
  <c r="BB615" i="17" a="1"/>
  <c r="BB615" i="17" s="1"/>
  <c r="AV174" i="17" a="1"/>
  <c r="AV174" i="17" s="1"/>
  <c r="BA805" i="17" a="1"/>
  <c r="BA805" i="17" s="1"/>
  <c r="AY485" i="17" a="1"/>
  <c r="AY485" i="17" s="1"/>
  <c r="BD996" i="17" a="1"/>
  <c r="BD996" i="17" s="1"/>
  <c r="BE485" i="17" a="1"/>
  <c r="BE485" i="17" s="1"/>
  <c r="AX30" i="17" a="1"/>
  <c r="AX30" i="17" s="1"/>
  <c r="BC485" i="17" a="1"/>
  <c r="BC485" i="17" s="1"/>
  <c r="AX179" i="17" a="1"/>
  <c r="AX179" i="17" s="1"/>
  <c r="BA1073" i="17" a="1"/>
  <c r="BA1073" i="17" s="1"/>
  <c r="BB805" i="17" a="1"/>
  <c r="BB805" i="17" s="1"/>
  <c r="BD30" i="17" a="1"/>
  <c r="BD30" i="17" s="1"/>
  <c r="BD485" i="17" a="1"/>
  <c r="BD485" i="17" s="1"/>
  <c r="BB179" i="17" a="1"/>
  <c r="BB179" i="17" s="1"/>
  <c r="BB1073" i="17" a="1"/>
  <c r="BB1073" i="17" s="1"/>
  <c r="BC805" i="17" a="1"/>
  <c r="BC805" i="17" s="1"/>
  <c r="BB485" i="17" a="1"/>
  <c r="BB485" i="17" s="1"/>
  <c r="AW30" i="17" a="1"/>
  <c r="AW30" i="17" s="1"/>
  <c r="E30" i="17" s="1"/>
  <c r="AY179" i="17" a="1"/>
  <c r="AY179" i="17" s="1"/>
  <c r="BC42" i="17" a="1"/>
  <c r="BC42" i="17" s="1"/>
  <c r="AV274" i="17" a="1"/>
  <c r="AV274" i="17" s="1"/>
  <c r="BC1037" i="17" a="1"/>
  <c r="BC1037" i="17" s="1"/>
  <c r="BC412" i="17" a="1"/>
  <c r="BC412" i="17" s="1"/>
  <c r="AX108" i="17" a="1"/>
  <c r="AX108" i="17" s="1"/>
  <c r="AW274" i="17" a="1"/>
  <c r="AW274" i="17" s="1"/>
  <c r="E274" i="17" s="1"/>
  <c r="AZ215" i="17" a="1"/>
  <c r="AZ215" i="17" s="1"/>
  <c r="AV42" i="17" a="1"/>
  <c r="AV42" i="17" s="1"/>
  <c r="BA634" i="17" a="1"/>
  <c r="BA634" i="17" s="1"/>
  <c r="AZ30" i="17" a="1"/>
  <c r="AZ30" i="17" s="1"/>
  <c r="BD1061" i="17" a="1"/>
  <c r="BD1061" i="17" s="1"/>
  <c r="BB613" i="17" a="1"/>
  <c r="BB613" i="17" s="1"/>
  <c r="BE116" i="17" a="1"/>
  <c r="BE116" i="17" s="1"/>
  <c r="BC637" i="17" a="1"/>
  <c r="BC637" i="17" s="1"/>
  <c r="AW391" i="17" a="1"/>
  <c r="AW391" i="17" s="1"/>
  <c r="E391" i="17" s="1"/>
  <c r="AW1066" i="17" a="1"/>
  <c r="AW1066" i="17" s="1"/>
  <c r="E1066" i="17" s="1"/>
  <c r="AY1037" i="17" a="1"/>
  <c r="AY1037" i="17" s="1"/>
  <c r="AV482" i="17" a="1"/>
  <c r="AV482" i="17" s="1"/>
  <c r="BC547" i="17" a="1"/>
  <c r="BC547" i="17" s="1"/>
  <c r="AZ179" i="17" a="1"/>
  <c r="AZ179" i="17" s="1"/>
  <c r="BB952" i="17" a="1"/>
  <c r="BB952" i="17" s="1"/>
  <c r="AZ1073" i="17" a="1"/>
  <c r="AZ1073" i="17" s="1"/>
  <c r="AW653" i="17" a="1"/>
  <c r="AW653" i="17" s="1"/>
  <c r="E653" i="17" s="1"/>
  <c r="BC545" i="17" a="1"/>
  <c r="BC545" i="17" s="1"/>
  <c r="AV187" i="17" a="1"/>
  <c r="AV187" i="17" s="1"/>
  <c r="BE225" i="17" a="1"/>
  <c r="BE225" i="17" s="1"/>
  <c r="AW255" i="17" a="1"/>
  <c r="AW255" i="17" s="1"/>
  <c r="E255" i="17" s="1"/>
  <c r="AZ135" i="17" a="1"/>
  <c r="AZ135" i="17" s="1"/>
  <c r="BC1010" i="17" a="1"/>
  <c r="BC1010" i="17" s="1"/>
  <c r="AY391" i="17" a="1"/>
  <c r="AY391" i="17" s="1"/>
  <c r="BA683" i="17" a="1"/>
  <c r="BA683" i="17" s="1"/>
  <c r="AV824" i="17" a="1"/>
  <c r="AV824" i="17" s="1"/>
  <c r="BD1037" i="17" a="1"/>
  <c r="BD1037" i="17" s="1"/>
  <c r="BA179" i="17" a="1"/>
  <c r="BA179" i="17" s="1"/>
  <c r="AY952" i="17" a="1"/>
  <c r="AY952" i="17" s="1"/>
  <c r="BD1073" i="17" a="1"/>
  <c r="BD1073" i="17" s="1"/>
  <c r="BE773" i="17" a="1"/>
  <c r="BE773" i="17" s="1"/>
  <c r="AZ61" i="17" a="1"/>
  <c r="AZ61" i="17" s="1"/>
  <c r="BE187" i="17" a="1"/>
  <c r="BE187" i="17" s="1"/>
  <c r="BA605" i="17" a="1"/>
  <c r="BA605" i="17" s="1"/>
  <c r="BE255" i="17" a="1"/>
  <c r="BE255" i="17" s="1"/>
  <c r="AV730" i="17" a="1"/>
  <c r="AV730" i="17" s="1"/>
  <c r="BC430" i="17" a="1"/>
  <c r="BC430" i="17" s="1"/>
  <c r="BD274" i="17" a="1"/>
  <c r="BD274" i="17" s="1"/>
  <c r="BA1037" i="17" a="1"/>
  <c r="BA1037" i="17" s="1"/>
  <c r="AX35" i="17" a="1"/>
  <c r="AX35" i="17" s="1"/>
  <c r="BB750" i="17" a="1"/>
  <c r="BB750" i="17" s="1"/>
  <c r="AV271" i="17" a="1"/>
  <c r="AV271" i="17" s="1"/>
  <c r="AY42" i="17" a="1"/>
  <c r="AY42" i="17" s="1"/>
  <c r="AV61" i="17" a="1"/>
  <c r="AV61" i="17" s="1"/>
  <c r="BB309" i="17" a="1"/>
  <c r="BB309" i="17" s="1"/>
  <c r="AV430" i="17" a="1"/>
  <c r="AV430" i="17" s="1"/>
  <c r="BB175" i="17" a="1"/>
  <c r="BB175" i="17" s="1"/>
  <c r="BE730" i="17" a="1"/>
  <c r="BE730" i="17" s="1"/>
  <c r="BC391" i="17" a="1"/>
  <c r="BC391" i="17" s="1"/>
  <c r="AZ48" i="17" a="1"/>
  <c r="AZ48" i="17" s="1"/>
  <c r="AX1037" i="17" a="1"/>
  <c r="AX1037" i="17" s="1"/>
  <c r="BE952" i="17" a="1"/>
  <c r="BE952" i="17" s="1"/>
  <c r="AX61" i="17" a="1"/>
  <c r="AX61" i="17" s="1"/>
  <c r="AV412" i="17" a="1"/>
  <c r="AV412" i="17" s="1"/>
  <c r="BD108" i="17" a="1"/>
  <c r="BD108" i="17" s="1"/>
  <c r="BA35" i="17" a="1"/>
  <c r="BA35" i="17" s="1"/>
  <c r="BA215" i="17" a="1"/>
  <c r="BA215" i="17" s="1"/>
  <c r="AV29" i="17" a="1"/>
  <c r="AV29" i="17" s="1"/>
  <c r="AX309" i="17" a="1"/>
  <c r="AX309" i="17" s="1"/>
  <c r="AY1133" i="17" a="1"/>
  <c r="AY1133" i="17" s="1"/>
  <c r="AV25" i="17" a="1"/>
  <c r="AV25" i="17" s="1"/>
  <c r="BE697" i="17" a="1"/>
  <c r="BE697" i="17" s="1"/>
  <c r="AY68" i="17" a="1"/>
  <c r="AY68" i="17" s="1"/>
  <c r="AZ430" i="17" a="1"/>
  <c r="AZ430" i="17" s="1"/>
  <c r="BA255" i="17" a="1"/>
  <c r="BA255" i="17" s="1"/>
  <c r="BD175" i="17" a="1"/>
  <c r="BD175" i="17" s="1"/>
  <c r="BE135" i="17" a="1"/>
  <c r="BE135" i="17" s="1"/>
  <c r="BA730" i="17" a="1"/>
  <c r="BA730" i="17" s="1"/>
  <c r="BD528" i="17" a="1"/>
  <c r="BD528" i="17" s="1"/>
  <c r="BC750" i="17" a="1"/>
  <c r="BC750" i="17" s="1"/>
  <c r="BE391" i="17" a="1"/>
  <c r="BE391" i="17" s="1"/>
  <c r="BB48" i="17" a="1"/>
  <c r="BB48" i="17" s="1"/>
  <c r="BA824" i="17" a="1"/>
  <c r="BA824" i="17" s="1"/>
  <c r="AW271" i="17" a="1"/>
  <c r="AW271" i="17" s="1"/>
  <c r="E271" i="17" s="1"/>
  <c r="BD673" i="17" a="1"/>
  <c r="BD673" i="17" s="1"/>
  <c r="AZ1037" i="17" a="1"/>
  <c r="AZ1037" i="17" s="1"/>
  <c r="BE482" i="17" a="1"/>
  <c r="BE482" i="17" s="1"/>
  <c r="AV952" i="17" a="1"/>
  <c r="AV952" i="17" s="1"/>
  <c r="AY831" i="17" a="1"/>
  <c r="AY831" i="17" s="1"/>
  <c r="BA1085" i="17" a="1"/>
  <c r="BA1085" i="17" s="1"/>
  <c r="AZ209" i="17" a="1"/>
  <c r="AZ209" i="17" s="1"/>
  <c r="AX780" i="17" a="1"/>
  <c r="AX780" i="17" s="1"/>
  <c r="AV204" i="17" a="1"/>
  <c r="AV204" i="17" s="1"/>
  <c r="AX452" i="17" a="1"/>
  <c r="AX452" i="17" s="1"/>
  <c r="BE987" i="17" a="1"/>
  <c r="BE987" i="17" s="1"/>
  <c r="AW61" i="17" a="1"/>
  <c r="AW61" i="17" s="1"/>
  <c r="E61" i="17" s="1"/>
  <c r="AW187" i="17" a="1"/>
  <c r="AW187" i="17" s="1"/>
  <c r="E187" i="17" s="1"/>
  <c r="BC921" i="17" a="1"/>
  <c r="BC921" i="17" s="1"/>
  <c r="BC650" i="17" a="1"/>
  <c r="BC650" i="17" s="1"/>
  <c r="AY175" i="17" a="1"/>
  <c r="AY175" i="17" s="1"/>
  <c r="BD750" i="17" a="1"/>
  <c r="BD750" i="17" s="1"/>
  <c r="AV921" i="17" a="1"/>
  <c r="AV921" i="17" s="1"/>
  <c r="AZ240" i="17" a="1"/>
  <c r="AZ240" i="17" s="1"/>
  <c r="AX255" i="17" a="1"/>
  <c r="AX255" i="17" s="1"/>
  <c r="BC978" i="17" a="1"/>
  <c r="BC978" i="17" s="1"/>
  <c r="BE921" i="17" a="1"/>
  <c r="BE921" i="17" s="1"/>
  <c r="AW412" i="17" a="1"/>
  <c r="AW412" i="17" s="1"/>
  <c r="E412" i="17" s="1"/>
  <c r="BE108" i="17" a="1"/>
  <c r="BE108" i="17" s="1"/>
  <c r="AY35" i="17" a="1"/>
  <c r="AY35" i="17" s="1"/>
  <c r="BD215" i="17" a="1"/>
  <c r="BD215" i="17" s="1"/>
  <c r="E696" i="17"/>
  <c r="BA29" i="17" a="1"/>
  <c r="BA29" i="17" s="1"/>
  <c r="AZ309" i="17" a="1"/>
  <c r="AZ309" i="17" s="1"/>
  <c r="AV681" i="17" a="1"/>
  <c r="AV681" i="17" s="1"/>
  <c r="AV1133" i="17" a="1"/>
  <c r="AV1133" i="17" s="1"/>
  <c r="AZ25" i="17" a="1"/>
  <c r="AZ25" i="17" s="1"/>
  <c r="AZ68" i="17" a="1"/>
  <c r="AZ68" i="17" s="1"/>
  <c r="AW430" i="17" a="1"/>
  <c r="AW430" i="17" s="1"/>
  <c r="E430" i="17" s="1"/>
  <c r="BB255" i="17" a="1"/>
  <c r="BB255" i="17" s="1"/>
  <c r="AV175" i="17" a="1"/>
  <c r="AV175" i="17" s="1"/>
  <c r="AV135" i="17" a="1"/>
  <c r="AV135" i="17" s="1"/>
  <c r="AW730" i="17" a="1"/>
  <c r="AW730" i="17" s="1"/>
  <c r="E730" i="17" s="1"/>
  <c r="BE528" i="17" a="1"/>
  <c r="BE528" i="17" s="1"/>
  <c r="AY750" i="17" a="1"/>
  <c r="AY750" i="17" s="1"/>
  <c r="BD391" i="17" a="1"/>
  <c r="BD391" i="17" s="1"/>
  <c r="BC48" i="17" a="1"/>
  <c r="BC48" i="17" s="1"/>
  <c r="BC824" i="17" a="1"/>
  <c r="BC824" i="17" s="1"/>
  <c r="BB271" i="17" a="1"/>
  <c r="BB271" i="17" s="1"/>
  <c r="AV673" i="17" a="1"/>
  <c r="AV673" i="17" s="1"/>
  <c r="AV1037" i="17" a="1"/>
  <c r="AV1037" i="17" s="1"/>
  <c r="AY482" i="17" a="1"/>
  <c r="AY482" i="17" s="1"/>
  <c r="BB935" i="17" a="1"/>
  <c r="BB935" i="17" s="1"/>
  <c r="AZ831" i="17" a="1"/>
  <c r="AZ831" i="17" s="1"/>
  <c r="BD209" i="17" a="1"/>
  <c r="BD209" i="17" s="1"/>
  <c r="AY780" i="17" a="1"/>
  <c r="AY780" i="17" s="1"/>
  <c r="AW204" i="17" a="1"/>
  <c r="AW204" i="17" s="1"/>
  <c r="E204" i="17" s="1"/>
  <c r="BC452" i="17" a="1"/>
  <c r="BC452" i="17" s="1"/>
  <c r="AW987" i="17" a="1"/>
  <c r="AW987" i="17" s="1"/>
  <c r="E987" i="17" s="1"/>
  <c r="AY61" i="17" a="1"/>
  <c r="AY61" i="17" s="1"/>
  <c r="BD921" i="17" a="1"/>
  <c r="BD921" i="17" s="1"/>
  <c r="AX650" i="17" a="1"/>
  <c r="AX650" i="17" s="1"/>
  <c r="AW135" i="17" a="1"/>
  <c r="AW135" i="17" s="1"/>
  <c r="E135" i="17" s="1"/>
  <c r="BD68" i="17" a="1"/>
  <c r="BD68" i="17" s="1"/>
  <c r="BC29" i="17" a="1"/>
  <c r="BC29" i="17" s="1"/>
  <c r="BB681" i="17" a="1"/>
  <c r="BB681" i="17" s="1"/>
  <c r="BE935" i="17" a="1"/>
  <c r="BE935" i="17" s="1"/>
  <c r="BD589" i="17" a="1"/>
  <c r="BD589" i="17" s="1"/>
  <c r="AZ291" i="17" a="1"/>
  <c r="AZ291" i="17" s="1"/>
  <c r="AZ452" i="17" a="1"/>
  <c r="AZ452" i="17" s="1"/>
  <c r="BA61" i="17" a="1"/>
  <c r="BA61" i="17" s="1"/>
  <c r="BC996" i="17" a="1"/>
  <c r="BC996" i="17" s="1"/>
  <c r="BD412" i="17" a="1"/>
  <c r="BD412" i="17" s="1"/>
  <c r="BA10" i="17" a="1"/>
  <c r="BA10" i="17" s="1"/>
  <c r="BB528" i="17" a="1"/>
  <c r="BB528" i="17" s="1"/>
  <c r="BD35" i="17" a="1"/>
  <c r="BD35" i="17" s="1"/>
  <c r="BA309" i="17" a="1"/>
  <c r="BA309" i="17" s="1"/>
  <c r="BC25" i="17" a="1"/>
  <c r="BC25" i="17" s="1"/>
  <c r="BC68" i="17" a="1"/>
  <c r="BC68" i="17" s="1"/>
  <c r="BE430" i="17" a="1"/>
  <c r="BE430" i="17" s="1"/>
  <c r="AV255" i="17" a="1"/>
  <c r="AV255" i="17" s="1"/>
  <c r="AW840" i="17" a="1"/>
  <c r="AW840" i="17" s="1"/>
  <c r="E840" i="17" s="1"/>
  <c r="AX730" i="17" a="1"/>
  <c r="AX730" i="17" s="1"/>
  <c r="AZ528" i="17" a="1"/>
  <c r="AZ528" i="17" s="1"/>
  <c r="BD824" i="17" a="1"/>
  <c r="BD824" i="17" s="1"/>
  <c r="BD271" i="17" a="1"/>
  <c r="BD271" i="17" s="1"/>
  <c r="AW41" i="17" a="1"/>
  <c r="AW41" i="17" s="1"/>
  <c r="E41" i="17" s="1"/>
  <c r="AW108" i="17" a="1"/>
  <c r="AW108" i="17" s="1"/>
  <c r="E108" i="17" s="1"/>
  <c r="AV572" i="17" a="1"/>
  <c r="AV572" i="17" s="1"/>
  <c r="BB35" i="17" a="1"/>
  <c r="BB35" i="17" s="1"/>
  <c r="BB29" i="17" a="1"/>
  <c r="BB29" i="17" s="1"/>
  <c r="AX775" i="17" a="1"/>
  <c r="AX775" i="17" s="1"/>
  <c r="BB1133" i="17" a="1"/>
  <c r="BB1133" i="17" s="1"/>
  <c r="AY16" i="17" a="1"/>
  <c r="AY16" i="17" s="1"/>
  <c r="BE68" i="17" a="1"/>
  <c r="BE68" i="17" s="1"/>
  <c r="AX430" i="17" a="1"/>
  <c r="AX430" i="17" s="1"/>
  <c r="AY255" i="17" a="1"/>
  <c r="AY255" i="17" s="1"/>
  <c r="BD52" i="17" a="1"/>
  <c r="BD52" i="17" s="1"/>
  <c r="AX840" i="17" a="1"/>
  <c r="AX840" i="17" s="1"/>
  <c r="AZ730" i="17" a="1"/>
  <c r="AZ730" i="17" s="1"/>
  <c r="BB804" i="17" a="1"/>
  <c r="BB804" i="17" s="1"/>
  <c r="BA528" i="17" a="1"/>
  <c r="BA528" i="17" s="1"/>
  <c r="BD48" i="17" a="1"/>
  <c r="BD48" i="17" s="1"/>
  <c r="BE824" i="17" a="1"/>
  <c r="BE824" i="17" s="1"/>
  <c r="AX271" i="17" a="1"/>
  <c r="AX271" i="17" s="1"/>
  <c r="BA673" i="17" a="1"/>
  <c r="BA673" i="17" s="1"/>
  <c r="BB1037" i="17" a="1"/>
  <c r="BB1037" i="17" s="1"/>
  <c r="BB482" i="17" a="1"/>
  <c r="BB482" i="17" s="1"/>
  <c r="AX935" i="17" a="1"/>
  <c r="AX935" i="17" s="1"/>
  <c r="AZ589" i="17" a="1"/>
  <c r="AZ589" i="17" s="1"/>
  <c r="AW291" i="17" a="1"/>
  <c r="AW291" i="17" s="1"/>
  <c r="E291" i="17" s="1"/>
  <c r="BD780" i="17" a="1"/>
  <c r="BD780" i="17" s="1"/>
  <c r="BA452" i="17" a="1"/>
  <c r="BA452" i="17" s="1"/>
  <c r="AW745" i="17" a="1"/>
  <c r="AW745" i="17" s="1"/>
  <c r="E745" i="17" s="1"/>
  <c r="BB61" i="17" a="1"/>
  <c r="BB61" i="17" s="1"/>
  <c r="AZ479" i="17" a="1"/>
  <c r="AZ479" i="17" s="1"/>
  <c r="AV753" i="17" a="1"/>
  <c r="AV753" i="17" s="1"/>
  <c r="AZ996" i="17" a="1"/>
  <c r="AZ996" i="17" s="1"/>
  <c r="BE42" i="17" a="1"/>
  <c r="BE42" i="17" s="1"/>
  <c r="AY240" i="17" a="1"/>
  <c r="AY240" i="17" s="1"/>
  <c r="BB605" i="17" a="1"/>
  <c r="BB605" i="17" s="1"/>
  <c r="AV179" i="17" a="1"/>
  <c r="AV179" i="17" s="1"/>
  <c r="BE577" i="17" a="1"/>
  <c r="BE577" i="17" s="1"/>
  <c r="AY135" i="17" a="1"/>
  <c r="AY135" i="17" s="1"/>
  <c r="BB824" i="17" a="1"/>
  <c r="BB824" i="17" s="1"/>
  <c r="BC1073" i="17" a="1"/>
  <c r="BC1073" i="17" s="1"/>
  <c r="AW1133" i="17" a="1"/>
  <c r="AW1133" i="17" s="1"/>
  <c r="E1133" i="17" s="1"/>
  <c r="BE750" i="17" a="1"/>
  <c r="BE750" i="17" s="1"/>
  <c r="AY48" i="17" a="1"/>
  <c r="AY48" i="17" s="1"/>
  <c r="AW1037" i="17" a="1"/>
  <c r="AW1037" i="17" s="1"/>
  <c r="E1037" i="17" s="1"/>
  <c r="BC35" i="17" a="1"/>
  <c r="BC35" i="17" s="1"/>
  <c r="BE587" i="17" a="1"/>
  <c r="BE587" i="17" s="1"/>
  <c r="BD29" i="17" a="1"/>
  <c r="BD29" i="17" s="1"/>
  <c r="AV68" i="17" a="1"/>
  <c r="AV68" i="17" s="1"/>
  <c r="AY430" i="17" a="1"/>
  <c r="AY430" i="17" s="1"/>
  <c r="BB730" i="17" a="1"/>
  <c r="BB730" i="17" s="1"/>
  <c r="BC528" i="17" a="1"/>
  <c r="BC528" i="17" s="1"/>
  <c r="AV48" i="17" a="1"/>
  <c r="AV48" i="17" s="1"/>
  <c r="AX824" i="17" a="1"/>
  <c r="AX824" i="17" s="1"/>
  <c r="AY476" i="17" a="1"/>
  <c r="AY476" i="17" s="1"/>
  <c r="AY271" i="17" a="1"/>
  <c r="AY271" i="17" s="1"/>
  <c r="BE1095" i="17" a="1"/>
  <c r="BE1095" i="17" s="1"/>
  <c r="BA935" i="17" a="1"/>
  <c r="BA935" i="17" s="1"/>
  <c r="BE452" i="17" a="1"/>
  <c r="BE452" i="17" s="1"/>
  <c r="AZ182" i="17" a="1"/>
  <c r="AZ182" i="17" s="1"/>
  <c r="BC61" i="17" a="1"/>
  <c r="BC61" i="17" s="1"/>
  <c r="BA479" i="17" a="1"/>
  <c r="BA479" i="17" s="1"/>
  <c r="BA868" i="17" a="1"/>
  <c r="BA868" i="17" s="1"/>
  <c r="AW68" i="17" a="1"/>
  <c r="AW68" i="17" s="1"/>
  <c r="E68" i="17" s="1"/>
  <c r="BD730" i="17" a="1"/>
  <c r="BD730" i="17" s="1"/>
  <c r="AY528" i="17" a="1"/>
  <c r="AY528" i="17" s="1"/>
  <c r="AZ362" i="17" a="1"/>
  <c r="AZ362" i="17" s="1"/>
  <c r="AZ340" i="17" a="1"/>
  <c r="AZ340" i="17" s="1"/>
  <c r="BA476" i="17" a="1"/>
  <c r="BA476" i="17" s="1"/>
  <c r="AZ1095" i="17" a="1"/>
  <c r="AZ1095" i="17" s="1"/>
  <c r="BA973" i="17" a="1"/>
  <c r="BA973" i="17" s="1"/>
  <c r="BA240" i="17" a="1"/>
  <c r="BA240" i="17" s="1"/>
  <c r="BD340" i="17" a="1"/>
  <c r="BD340" i="17" s="1"/>
  <c r="BB466" i="17" a="1"/>
  <c r="BB466" i="17" s="1"/>
  <c r="BE209" i="17" a="1"/>
  <c r="BE209" i="17" s="1"/>
  <c r="BB579" i="17" a="1"/>
  <c r="BB579" i="17" s="1"/>
  <c r="BE363" i="17" a="1"/>
  <c r="BE363" i="17" s="1"/>
  <c r="BA694" i="17" a="1"/>
  <c r="BA694" i="17" s="1"/>
  <c r="BB701" i="17" a="1"/>
  <c r="BB701" i="17" s="1"/>
  <c r="BB711" i="17" a="1"/>
  <c r="BB711" i="17" s="1"/>
  <c r="BC711" i="17" a="1"/>
  <c r="BC711" i="17" s="1"/>
  <c r="BB973" i="17" a="1"/>
  <c r="BB973" i="17" s="1"/>
  <c r="BB240" i="17" a="1"/>
  <c r="BB240" i="17" s="1"/>
  <c r="BD25" i="17" a="1"/>
  <c r="BD25" i="17" s="1"/>
  <c r="AZ555" i="17" a="1"/>
  <c r="AZ555" i="17" s="1"/>
  <c r="BA834" i="17" a="1"/>
  <c r="BA834" i="17" s="1"/>
  <c r="BC466" i="17" a="1"/>
  <c r="BC466" i="17" s="1"/>
  <c r="BC209" i="17" a="1"/>
  <c r="BC209" i="17" s="1"/>
  <c r="BC579" i="17" a="1"/>
  <c r="BC579" i="17" s="1"/>
  <c r="AX467" i="17" a="1"/>
  <c r="AX467" i="17" s="1"/>
  <c r="AV363" i="17" a="1"/>
  <c r="AV363" i="17" s="1"/>
  <c r="BB694" i="17" a="1"/>
  <c r="BB694" i="17" s="1"/>
  <c r="AV701" i="17" a="1"/>
  <c r="AV701" i="17" s="1"/>
  <c r="AV79" i="17" a="1"/>
  <c r="AV79" i="17" s="1"/>
  <c r="BD711" i="17" a="1"/>
  <c r="BD711" i="17" s="1"/>
  <c r="BE973" i="17" a="1"/>
  <c r="BE973" i="17" s="1"/>
  <c r="BC240" i="17" a="1"/>
  <c r="BC240" i="17" s="1"/>
  <c r="BA25" i="17" a="1"/>
  <c r="BA25" i="17" s="1"/>
  <c r="AV50" i="17" a="1"/>
  <c r="AV50" i="17" s="1"/>
  <c r="AZ156" i="17" a="1"/>
  <c r="AZ156" i="17" s="1"/>
  <c r="AZ1066" i="17" a="1"/>
  <c r="AZ1066" i="17" s="1"/>
  <c r="AV73" i="17" a="1"/>
  <c r="AV73" i="17" s="1"/>
  <c r="AV834" i="17" a="1"/>
  <c r="AV834" i="17" s="1"/>
  <c r="AX466" i="17" a="1"/>
  <c r="AX466" i="17" s="1"/>
  <c r="AV200" i="17" a="1"/>
  <c r="AV200" i="17" s="1"/>
  <c r="AZ1031" i="17" a="1"/>
  <c r="AZ1031" i="17" s="1"/>
  <c r="AX258" i="17" a="1"/>
  <c r="AX258" i="17" s="1"/>
  <c r="AX209" i="17" a="1"/>
  <c r="AX209" i="17" s="1"/>
  <c r="BE579" i="17" a="1"/>
  <c r="BE579" i="17" s="1"/>
  <c r="BA467" i="17" a="1"/>
  <c r="BA467" i="17" s="1"/>
  <c r="AZ961" i="17" a="1"/>
  <c r="AZ961" i="17" s="1"/>
  <c r="AY363" i="17" a="1"/>
  <c r="AY363" i="17" s="1"/>
  <c r="BC694" i="17" a="1"/>
  <c r="BC694" i="17" s="1"/>
  <c r="AV240" i="17" a="1"/>
  <c r="AV240" i="17" s="1"/>
  <c r="BA950" i="17" a="1"/>
  <c r="BA950" i="17" s="1"/>
  <c r="AW834" i="17" a="1"/>
  <c r="AW834" i="17" s="1"/>
  <c r="E834" i="17" s="1"/>
  <c r="AY466" i="17" a="1"/>
  <c r="AY466" i="17" s="1"/>
  <c r="BD200" i="17" a="1"/>
  <c r="BD200" i="17" s="1"/>
  <c r="AW835" i="17" a="1"/>
  <c r="AW835" i="17" s="1"/>
  <c r="E835" i="17" s="1"/>
  <c r="AW258" i="17" a="1"/>
  <c r="AW258" i="17" s="1"/>
  <c r="E258" i="17" s="1"/>
  <c r="BA209" i="17" a="1"/>
  <c r="BA209" i="17" s="1"/>
  <c r="AW579" i="17" a="1"/>
  <c r="AW579" i="17" s="1"/>
  <c r="E579" i="17" s="1"/>
  <c r="AV467" i="17" a="1"/>
  <c r="AV467" i="17" s="1"/>
  <c r="AW961" i="17" a="1"/>
  <c r="AW961" i="17" s="1"/>
  <c r="E961" i="17" s="1"/>
  <c r="AZ363" i="17" a="1"/>
  <c r="AZ363" i="17" s="1"/>
  <c r="AZ969" i="17" a="1"/>
  <c r="AZ969" i="17" s="1"/>
  <c r="BD694" i="17" a="1"/>
  <c r="BD694" i="17" s="1"/>
  <c r="BC1125" i="17" a="1"/>
  <c r="BC1125" i="17" s="1"/>
  <c r="AX50" i="17" a="1"/>
  <c r="AX50" i="17" s="1"/>
  <c r="AW97" i="17" a="1"/>
  <c r="AW97" i="17" s="1"/>
  <c r="E97" i="17" s="1"/>
  <c r="AV761" i="17" a="1"/>
  <c r="AV761" i="17" s="1"/>
  <c r="BD1125" i="17" a="1"/>
  <c r="BD1125" i="17" s="1"/>
  <c r="AX711" i="17" a="1"/>
  <c r="AX711" i="17" s="1"/>
  <c r="BD973" i="17" a="1"/>
  <c r="BD973" i="17" s="1"/>
  <c r="AW240" i="17" a="1"/>
  <c r="AW240" i="17" s="1"/>
  <c r="E240" i="17" s="1"/>
  <c r="AZ50" i="17" a="1"/>
  <c r="AZ50" i="17" s="1"/>
  <c r="AZ193" i="17" a="1"/>
  <c r="AZ193" i="17" s="1"/>
  <c r="BB950" i="17" a="1"/>
  <c r="BB950" i="17" s="1"/>
  <c r="AY97" i="17" a="1"/>
  <c r="AY97" i="17" s="1"/>
  <c r="BB1066" i="17" a="1"/>
  <c r="BB1066" i="17" s="1"/>
  <c r="BA73" i="17" a="1"/>
  <c r="BA73" i="17" s="1"/>
  <c r="BC834" i="17" a="1"/>
  <c r="BC834" i="17" s="1"/>
  <c r="AZ466" i="17" a="1"/>
  <c r="AZ466" i="17" s="1"/>
  <c r="AY200" i="17" a="1"/>
  <c r="AY200" i="17" s="1"/>
  <c r="AY835" i="17" a="1"/>
  <c r="AY835" i="17" s="1"/>
  <c r="BB209" i="17" a="1"/>
  <c r="BB209" i="17" s="1"/>
  <c r="AY579" i="17" a="1"/>
  <c r="AY579" i="17" s="1"/>
  <c r="BB467" i="17" a="1"/>
  <c r="BB467" i="17" s="1"/>
  <c r="AW363" i="17" a="1"/>
  <c r="AW363" i="17" s="1"/>
  <c r="E363" i="17" s="1"/>
  <c r="BA969" i="17" a="1"/>
  <c r="BA969" i="17" s="1"/>
  <c r="BE694" i="17" a="1"/>
  <c r="BE694" i="17" s="1"/>
  <c r="AY225" i="17" a="1"/>
  <c r="AY225" i="17" s="1"/>
  <c r="AW711" i="17" a="1"/>
  <c r="AW711" i="17" s="1"/>
  <c r="E711" i="17" s="1"/>
  <c r="BC973" i="17" a="1"/>
  <c r="BC973" i="17" s="1"/>
  <c r="AX761" i="17" a="1"/>
  <c r="AX761" i="17" s="1"/>
  <c r="BE1125" i="17" a="1"/>
  <c r="BE1125" i="17" s="1"/>
  <c r="BE711" i="17" a="1"/>
  <c r="BE711" i="17" s="1"/>
  <c r="AV794" i="17" a="1"/>
  <c r="AV794" i="17" s="1"/>
  <c r="AX240" i="17" a="1"/>
  <c r="AX240" i="17" s="1"/>
  <c r="AW50" i="17" a="1"/>
  <c r="AW50" i="17" s="1"/>
  <c r="E50" i="17" s="1"/>
  <c r="AX193" i="17" a="1"/>
  <c r="AX193" i="17" s="1"/>
  <c r="BC950" i="17" a="1"/>
  <c r="BC950" i="17" s="1"/>
  <c r="AZ97" i="17" a="1"/>
  <c r="AZ97" i="17" s="1"/>
  <c r="BE897" i="17" a="1"/>
  <c r="BE897" i="17" s="1"/>
  <c r="AZ1129" i="17" a="1"/>
  <c r="AZ1129" i="17" s="1"/>
  <c r="AV895" i="17" a="1"/>
  <c r="AV895" i="17" s="1"/>
  <c r="BE1066" i="17" a="1"/>
  <c r="BE1066" i="17" s="1"/>
  <c r="AY834" i="17" a="1"/>
  <c r="AY834" i="17" s="1"/>
  <c r="BA466" i="17" a="1"/>
  <c r="BA466" i="17" s="1"/>
  <c r="AZ200" i="17" a="1"/>
  <c r="AZ200" i="17" s="1"/>
  <c r="AZ835" i="17" a="1"/>
  <c r="AZ835" i="17" s="1"/>
  <c r="AV209" i="17" a="1"/>
  <c r="AV209" i="17" s="1"/>
  <c r="BC467" i="17" a="1"/>
  <c r="BC467" i="17" s="1"/>
  <c r="AX363" i="17" a="1"/>
  <c r="AX363" i="17" s="1"/>
  <c r="BB969" i="17" a="1"/>
  <c r="BB969" i="17" s="1"/>
  <c r="AW694" i="17" a="1"/>
  <c r="AW694" i="17" s="1"/>
  <c r="E694" i="17" s="1"/>
  <c r="BC21" i="17" a="1"/>
  <c r="BC21" i="17" s="1"/>
  <c r="AY437" i="17" a="1"/>
  <c r="AY437" i="17" s="1"/>
  <c r="AW761" i="17" a="1"/>
  <c r="AW761" i="17" s="1"/>
  <c r="E761" i="17" s="1"/>
  <c r="BD950" i="17" a="1"/>
  <c r="BD950" i="17" s="1"/>
  <c r="BB97" i="17" a="1"/>
  <c r="BB97" i="17" s="1"/>
  <c r="BE511" i="17" a="1"/>
  <c r="BE511" i="17" s="1"/>
  <c r="AX895" i="17" a="1"/>
  <c r="AX895" i="17" s="1"/>
  <c r="AW869" i="17" a="1"/>
  <c r="AW869" i="17" s="1"/>
  <c r="E869" i="17" s="1"/>
  <c r="BB834" i="17" a="1"/>
  <c r="BB834" i="17" s="1"/>
  <c r="BD466" i="17" a="1"/>
  <c r="BD466" i="17" s="1"/>
  <c r="AV835" i="17" a="1"/>
  <c r="AV835" i="17" s="1"/>
  <c r="BD467" i="17" a="1"/>
  <c r="BD467" i="17" s="1"/>
  <c r="BC969" i="17" a="1"/>
  <c r="BC969" i="17" s="1"/>
  <c r="AX694" i="17" a="1"/>
  <c r="AX694" i="17" s="1"/>
  <c r="AV236" i="17" a="1"/>
  <c r="AV236" i="17" s="1"/>
  <c r="BB21" i="17" a="1"/>
  <c r="BB21" i="17" s="1"/>
  <c r="AV437" i="17" a="1"/>
  <c r="AV437" i="17" s="1"/>
  <c r="BD363" i="17" a="1"/>
  <c r="BD363" i="17" s="1"/>
  <c r="AW88" i="17" a="1"/>
  <c r="AW88" i="17" s="1"/>
  <c r="E88" i="17" s="1"/>
  <c r="AY388" i="17" a="1"/>
  <c r="AY388" i="17" s="1"/>
  <c r="AW511" i="17" a="1"/>
  <c r="AW511" i="17" s="1"/>
  <c r="E511" i="17" s="1"/>
  <c r="F511" i="17" s="1"/>
  <c r="BC895" i="17" a="1"/>
  <c r="BC895" i="17" s="1"/>
  <c r="AX834" i="17" a="1"/>
  <c r="AX834" i="17" s="1"/>
  <c r="AV466" i="17" a="1"/>
  <c r="AV466" i="17" s="1"/>
  <c r="AX835" i="17" a="1"/>
  <c r="AX835" i="17" s="1"/>
  <c r="BE467" i="17" a="1"/>
  <c r="BE467" i="17" s="1"/>
  <c r="AY1032" i="17" a="1"/>
  <c r="AY1032" i="17" s="1"/>
  <c r="AX969" i="17" a="1"/>
  <c r="AX969" i="17" s="1"/>
  <c r="AY694" i="17" a="1"/>
  <c r="AY694" i="17" s="1"/>
  <c r="BA236" i="17" a="1"/>
  <c r="BA236" i="17" s="1"/>
  <c r="BE21" i="17" a="1"/>
  <c r="BE21" i="17" s="1"/>
  <c r="AW437" i="17" a="1"/>
  <c r="AW437" i="17" s="1"/>
  <c r="E437" i="17" s="1"/>
  <c r="BA50" i="17" a="1"/>
  <c r="BA50" i="17" s="1"/>
  <c r="BA97" i="17" a="1"/>
  <c r="BA97" i="17" s="1"/>
  <c r="AX88" i="17" a="1"/>
  <c r="AX88" i="17" s="1"/>
  <c r="AZ761" i="17" a="1"/>
  <c r="AZ761" i="17" s="1"/>
  <c r="BA1125" i="17" a="1"/>
  <c r="BA1125" i="17" s="1"/>
  <c r="BE794" i="17" a="1"/>
  <c r="BE794" i="17" s="1"/>
  <c r="AV672" i="17" a="1"/>
  <c r="AV672" i="17" s="1"/>
  <c r="BB50" i="17" a="1"/>
  <c r="BB50" i="17" s="1"/>
  <c r="AZ950" i="17" a="1"/>
  <c r="AZ950" i="17" s="1"/>
  <c r="BD97" i="17" a="1"/>
  <c r="BD97" i="17" s="1"/>
  <c r="AX315" i="17" a="1"/>
  <c r="AX315" i="17" s="1"/>
  <c r="AZ388" i="17" a="1"/>
  <c r="AZ388" i="17" s="1"/>
  <c r="AX897" i="17" a="1"/>
  <c r="AX897" i="17" s="1"/>
  <c r="BB511" i="17" a="1"/>
  <c r="BB511" i="17" s="1"/>
  <c r="BD895" i="17" a="1"/>
  <c r="BD895" i="17" s="1"/>
  <c r="BD1066" i="17" a="1"/>
  <c r="BD1066" i="17" s="1"/>
  <c r="BD835" i="17" a="1"/>
  <c r="BD835" i="17" s="1"/>
  <c r="BB291" i="17" a="1"/>
  <c r="BB291" i="17" s="1"/>
  <c r="AW467" i="17" a="1"/>
  <c r="AW467" i="17" s="1"/>
  <c r="E467" i="17" s="1"/>
  <c r="BB745" i="17" a="1"/>
  <c r="BB745" i="17" s="1"/>
  <c r="AW1032" i="17" a="1"/>
  <c r="AW1032" i="17" s="1"/>
  <c r="E1032" i="17" s="1"/>
  <c r="AY969" i="17" a="1"/>
  <c r="AY969" i="17" s="1"/>
  <c r="BB236" i="17" a="1"/>
  <c r="BB236" i="17" s="1"/>
  <c r="BD225" i="17" a="1"/>
  <c r="BD225" i="17" s="1"/>
  <c r="BE614" i="17" a="1"/>
  <c r="BE614" i="17" s="1"/>
  <c r="BD21" i="17" a="1"/>
  <c r="BD21" i="17" s="1"/>
  <c r="AX437" i="17" a="1"/>
  <c r="AX437" i="17" s="1"/>
  <c r="AZ711" i="17" a="1"/>
  <c r="AZ711" i="17" s="1"/>
  <c r="BD240" i="17" a="1"/>
  <c r="BD240" i="17" s="1"/>
  <c r="BD794" i="17" a="1"/>
  <c r="BD794" i="17" s="1"/>
  <c r="AY950" i="17" a="1"/>
  <c r="AY950" i="17" s="1"/>
  <c r="AY88" i="17" a="1"/>
  <c r="AY88" i="17" s="1"/>
  <c r="BB1125" i="17" a="1"/>
  <c r="BB1125" i="17" s="1"/>
  <c r="AY794" i="17" a="1"/>
  <c r="AY794" i="17" s="1"/>
  <c r="AX672" i="17" a="1"/>
  <c r="AX672" i="17" s="1"/>
  <c r="BC50" i="17" a="1"/>
  <c r="BC50" i="17" s="1"/>
  <c r="BE950" i="17" a="1"/>
  <c r="BE950" i="17" s="1"/>
  <c r="BE97" i="17" a="1"/>
  <c r="BE97" i="17" s="1"/>
  <c r="AZ315" i="17" a="1"/>
  <c r="AZ315" i="17" s="1"/>
  <c r="AZ652" i="17" a="1"/>
  <c r="AZ652" i="17" s="1"/>
  <c r="AZ511" i="17" a="1"/>
  <c r="AZ511" i="17" s="1"/>
  <c r="AV335" i="17" a="1"/>
  <c r="AV335" i="17" s="1"/>
  <c r="AW895" i="17" a="1"/>
  <c r="AW895" i="17" s="1"/>
  <c r="E895" i="17" s="1"/>
  <c r="AV1066" i="17" a="1"/>
  <c r="AV1066" i="17" s="1"/>
  <c r="BA835" i="17" a="1"/>
  <c r="BA835" i="17" s="1"/>
  <c r="AV1073" i="17" a="1"/>
  <c r="AV1073" i="17" s="1"/>
  <c r="BA291" i="17" a="1"/>
  <c r="BA291" i="17" s="1"/>
  <c r="AY467" i="17" a="1"/>
  <c r="AY467" i="17" s="1"/>
  <c r="AX1032" i="17" a="1"/>
  <c r="AX1032" i="17" s="1"/>
  <c r="BD969" i="17" a="1"/>
  <c r="BD969" i="17" s="1"/>
  <c r="BD236" i="17" a="1"/>
  <c r="BD236" i="17" s="1"/>
  <c r="AV225" i="17" a="1"/>
  <c r="AV225" i="17" s="1"/>
  <c r="AX614" i="17" a="1"/>
  <c r="AX614" i="17" s="1"/>
  <c r="AV21" i="17" a="1"/>
  <c r="AV21" i="17" s="1"/>
  <c r="AZ437" i="17" a="1"/>
  <c r="AZ437" i="17" s="1"/>
  <c r="BB315" i="17" a="1"/>
  <c r="BB315" i="17" s="1"/>
  <c r="BA511" i="17" a="1"/>
  <c r="BA511" i="17" s="1"/>
  <c r="BB895" i="17" a="1"/>
  <c r="BB895" i="17" s="1"/>
  <c r="AY553" i="17" a="1"/>
  <c r="AY553" i="17" s="1"/>
  <c r="BC835" i="17" a="1"/>
  <c r="BC835" i="17" s="1"/>
  <c r="AX576" i="17" a="1"/>
  <c r="AX576" i="17" s="1"/>
  <c r="AZ1032" i="17" a="1"/>
  <c r="AZ1032" i="17" s="1"/>
  <c r="BE969" i="17" a="1"/>
  <c r="BE969" i="17" s="1"/>
  <c r="AZ236" i="17" a="1"/>
  <c r="AZ236" i="17" s="1"/>
  <c r="AZ614" i="17" a="1"/>
  <c r="AZ614" i="17" s="1"/>
  <c r="AW21" i="17" a="1"/>
  <c r="AW21" i="17" s="1"/>
  <c r="E21" i="17" s="1"/>
  <c r="BA437" i="17" a="1"/>
  <c r="BA437" i="17" s="1"/>
  <c r="BB794" i="17" a="1"/>
  <c r="BB794" i="17" s="1"/>
  <c r="BD50" i="17" a="1"/>
  <c r="BD50" i="17" s="1"/>
  <c r="BC97" i="17" a="1"/>
  <c r="BC97" i="17" s="1"/>
  <c r="BC794" i="17" a="1"/>
  <c r="BC794" i="17" s="1"/>
  <c r="AV315" i="17" a="1"/>
  <c r="AV315" i="17" s="1"/>
  <c r="BC511" i="17" a="1"/>
  <c r="BC511" i="17" s="1"/>
  <c r="BE895" i="17" a="1"/>
  <c r="BE895" i="17" s="1"/>
  <c r="BB835" i="17" a="1"/>
  <c r="BB835" i="17" s="1"/>
  <c r="BB1032" i="17" a="1"/>
  <c r="BB1032" i="17" s="1"/>
  <c r="AV969" i="17" a="1"/>
  <c r="AV969" i="17" s="1"/>
  <c r="BC236" i="17" a="1"/>
  <c r="BC236" i="17" s="1"/>
  <c r="BA614" i="17" a="1"/>
  <c r="BA614" i="17" s="1"/>
  <c r="AX21" i="17" a="1"/>
  <c r="AX21" i="17" s="1"/>
  <c r="AZ79" i="17" a="1"/>
  <c r="AZ79" i="17" s="1"/>
  <c r="BC437" i="17" a="1"/>
  <c r="BC437" i="17" s="1"/>
  <c r="BC363" i="17" a="1"/>
  <c r="BC363" i="17" s="1"/>
  <c r="BB340" i="17" a="1"/>
  <c r="BB340" i="17" s="1"/>
  <c r="AW794" i="17" a="1"/>
  <c r="AW794" i="17" s="1"/>
  <c r="E794" i="17" s="1"/>
  <c r="BA672" i="17" a="1"/>
  <c r="BA672" i="17" s="1"/>
  <c r="BB548" i="17" a="1"/>
  <c r="BB548" i="17" s="1"/>
  <c r="AX950" i="17" a="1"/>
  <c r="AX950" i="17" s="1"/>
  <c r="AX97" i="17" a="1"/>
  <c r="AX97" i="17" s="1"/>
  <c r="AW315" i="17" a="1"/>
  <c r="AW315" i="17" s="1"/>
  <c r="E315" i="17" s="1"/>
  <c r="BD511" i="17" a="1"/>
  <c r="BD511" i="17" s="1"/>
  <c r="AY895" i="17" a="1"/>
  <c r="AY895" i="17" s="1"/>
  <c r="BE1085" i="17" a="1"/>
  <c r="BE1085" i="17" s="1"/>
  <c r="BC1032" i="17" a="1"/>
  <c r="BC1032" i="17" s="1"/>
  <c r="BE236" i="17" a="1"/>
  <c r="BE236" i="17" s="1"/>
  <c r="BC614" i="17" a="1"/>
  <c r="BC614" i="17" s="1"/>
  <c r="AY21" i="17" a="1"/>
  <c r="AY21" i="17" s="1"/>
  <c r="BA79" i="17" a="1"/>
  <c r="BA79" i="17" s="1"/>
  <c r="BB437" i="17" a="1"/>
  <c r="BB437" i="17" s="1"/>
  <c r="AY50" i="17" a="1"/>
  <c r="AY50" i="17" s="1"/>
  <c r="AZ672" i="17" a="1"/>
  <c r="AZ672" i="17" s="1"/>
  <c r="AV511" i="17" a="1"/>
  <c r="AV511" i="17" s="1"/>
  <c r="BC340" i="17" a="1"/>
  <c r="BC340" i="17" s="1"/>
  <c r="AZ895" i="17" a="1"/>
  <c r="AZ895" i="17" s="1"/>
  <c r="BD1032" i="17" a="1"/>
  <c r="BD1032" i="17" s="1"/>
  <c r="AW236" i="17" a="1"/>
  <c r="AW236" i="17" s="1"/>
  <c r="E236" i="17" s="1"/>
  <c r="BD614" i="17" a="1"/>
  <c r="BD614" i="17" s="1"/>
  <c r="AZ21" i="17" a="1"/>
  <c r="AZ21" i="17" s="1"/>
  <c r="BC79" i="17" a="1"/>
  <c r="BC79" i="17" s="1"/>
  <c r="BD437" i="17" a="1"/>
  <c r="BD437" i="17" s="1"/>
  <c r="AW950" i="17" a="1"/>
  <c r="AW950" i="17" s="1"/>
  <c r="E950" i="17" s="1"/>
  <c r="BA95" i="17" a="1"/>
  <c r="BA95" i="17" s="1"/>
  <c r="BE340" i="17" a="1"/>
  <c r="BE340" i="17" s="1"/>
  <c r="BA895" i="17" a="1"/>
  <c r="BA895" i="17" s="1"/>
  <c r="BA1032" i="17" a="1"/>
  <c r="BA1032" i="17" s="1"/>
  <c r="AX236" i="17" a="1"/>
  <c r="AX236" i="17" s="1"/>
  <c r="AW79" i="17" a="1"/>
  <c r="AW79" i="17" s="1"/>
  <c r="E79" i="17" s="1"/>
  <c r="AX1132" i="17" a="1"/>
  <c r="AX1132" i="17" s="1"/>
  <c r="BA340" i="17" a="1"/>
  <c r="BA340" i="17" s="1"/>
  <c r="AY1132" i="17" a="1"/>
  <c r="AY1132" i="17" s="1"/>
  <c r="BD701" i="17" a="1"/>
  <c r="BD701" i="17" s="1"/>
  <c r="BD88" i="17" a="1"/>
  <c r="BD88" i="17" s="1"/>
  <c r="AW254" i="17" a="1"/>
  <c r="AW254" i="17" s="1"/>
  <c r="E254" i="17" s="1"/>
  <c r="F254" i="17" s="1"/>
  <c r="AV548" i="17" a="1"/>
  <c r="AV548" i="17" s="1"/>
  <c r="AW548" i="17" a="1"/>
  <c r="AW548" i="17" s="1"/>
  <c r="E548" i="17" s="1"/>
  <c r="F548" i="17" s="1"/>
  <c r="BA315" i="17" a="1"/>
  <c r="BA315" i="17" s="1"/>
  <c r="BB254" i="17" a="1"/>
  <c r="BB254" i="17" s="1"/>
  <c r="BD672" i="17" a="1"/>
  <c r="BD672" i="17" s="1"/>
  <c r="AX95" i="17" a="1"/>
  <c r="AX95" i="17" s="1"/>
  <c r="AY511" i="17" a="1"/>
  <c r="AY511" i="17" s="1"/>
  <c r="AV340" i="17" a="1"/>
  <c r="AV340" i="17" s="1"/>
  <c r="BC1085" i="17" a="1"/>
  <c r="BC1085" i="17" s="1"/>
  <c r="BE1032" i="17" a="1"/>
  <c r="BE1032" i="17" s="1"/>
  <c r="BC1011" i="17" a="1"/>
  <c r="BC1011" i="17" s="1"/>
  <c r="AX79" i="17" a="1"/>
  <c r="AX79" i="17" s="1"/>
  <c r="AW1125" i="17" a="1"/>
  <c r="AW1125" i="17" s="1"/>
  <c r="E1125" i="17" s="1"/>
  <c r="BE88" i="17" a="1"/>
  <c r="BE88" i="17" s="1"/>
  <c r="BB672" i="17" a="1"/>
  <c r="BB672" i="17" s="1"/>
  <c r="AZ254" i="17" a="1"/>
  <c r="AZ254" i="17" s="1"/>
  <c r="AZ88" i="17" a="1"/>
  <c r="AZ88" i="17" s="1"/>
  <c r="AY104" i="17" a="1"/>
  <c r="AY104" i="17" s="1"/>
  <c r="BD254" i="17" a="1"/>
  <c r="BD254" i="17" s="1"/>
  <c r="BD548" i="17" a="1"/>
  <c r="BD548" i="17" s="1"/>
  <c r="AZ104" i="17" a="1"/>
  <c r="AZ104" i="17" s="1"/>
  <c r="AW1085" i="17" a="1"/>
  <c r="AW1085" i="17" s="1"/>
  <c r="E1085" i="17" s="1"/>
  <c r="F1085" i="17" s="1"/>
  <c r="AW958" i="17" a="1"/>
  <c r="AW958" i="17" s="1"/>
  <c r="E958" i="17" s="1"/>
  <c r="BD1011" i="17" a="1"/>
  <c r="BD1011" i="17" s="1"/>
  <c r="AY79" i="17" a="1"/>
  <c r="AY79" i="17" s="1"/>
  <c r="AX1125" i="17" a="1"/>
  <c r="AX1125" i="17" s="1"/>
  <c r="BC254" i="17" a="1"/>
  <c r="BC254" i="17" s="1"/>
  <c r="BA794" i="17" a="1"/>
  <c r="BA794" i="17" s="1"/>
  <c r="AY672" i="17" a="1"/>
  <c r="AY672" i="17" s="1"/>
  <c r="AY1125" i="17" a="1"/>
  <c r="AY1125" i="17" s="1"/>
  <c r="BA254" i="17" a="1"/>
  <c r="BA254" i="17" s="1"/>
  <c r="BC88" i="17" a="1"/>
  <c r="BC88" i="17" s="1"/>
  <c r="AV88" i="17" a="1"/>
  <c r="AV88" i="17" s="1"/>
  <c r="AX794" i="17" a="1"/>
  <c r="AX794" i="17" s="1"/>
  <c r="AY315" i="17" a="1"/>
  <c r="AY315" i="17" s="1"/>
  <c r="BD104" i="17" a="1"/>
  <c r="BD104" i="17" s="1"/>
  <c r="BC672" i="17" a="1"/>
  <c r="BC672" i="17" s="1"/>
  <c r="BA548" i="17" a="1"/>
  <c r="BA548" i="17" s="1"/>
  <c r="BE104" i="17" a="1"/>
  <c r="BE104" i="17" s="1"/>
  <c r="BD95" i="17" a="1"/>
  <c r="BD95" i="17" s="1"/>
  <c r="BB88" i="17" a="1"/>
  <c r="BB88" i="17" s="1"/>
  <c r="BC548" i="17" a="1"/>
  <c r="BC548" i="17" s="1"/>
  <c r="BC404" i="17" a="1"/>
  <c r="BC404" i="17" s="1"/>
  <c r="BC315" i="17" a="1"/>
  <c r="BC315" i="17" s="1"/>
  <c r="BA1132" i="17" a="1"/>
  <c r="BA1132" i="17" s="1"/>
  <c r="BE672" i="17" a="1"/>
  <c r="BE672" i="17" s="1"/>
  <c r="BD255" i="17" a="1"/>
  <c r="BD255" i="17" s="1"/>
  <c r="AW530" i="17" a="1"/>
  <c r="AW530" i="17" s="1"/>
  <c r="E530" i="17" s="1"/>
  <c r="BD315" i="17" a="1"/>
  <c r="BD315" i="17" s="1"/>
  <c r="AZ95" i="17" a="1"/>
  <c r="AZ95" i="17" s="1"/>
  <c r="AW340" i="17" a="1"/>
  <c r="AW340" i="17" s="1"/>
  <c r="E340" i="17" s="1"/>
  <c r="AV254" i="17" a="1"/>
  <c r="AV254" i="17" s="1"/>
  <c r="AX973" i="17" a="1"/>
  <c r="AX973" i="17" s="1"/>
  <c r="BE1132" i="17" a="1"/>
  <c r="BE1132" i="17" s="1"/>
  <c r="AV10" i="17" a="1"/>
  <c r="AV10" i="17" s="1"/>
  <c r="BE548" i="17" a="1"/>
  <c r="BE548" i="17" s="1"/>
  <c r="BC255" i="17" a="1"/>
  <c r="BC255" i="17" s="1"/>
  <c r="AZ798" i="17" a="1"/>
  <c r="AZ798" i="17" s="1"/>
  <c r="AV104" i="17" a="1"/>
  <c r="AV104" i="17" s="1"/>
  <c r="AX340" i="17" a="1"/>
  <c r="AX340" i="17" s="1"/>
  <c r="BC615" i="17" a="1"/>
  <c r="BC615" i="17" s="1"/>
  <c r="AY1085" i="17" a="1"/>
  <c r="AY1085" i="17" s="1"/>
  <c r="BD958" i="17" a="1"/>
  <c r="BD958" i="17" s="1"/>
  <c r="AX809" i="17" a="1"/>
  <c r="AX809" i="17" s="1"/>
  <c r="BB79" i="17" a="1"/>
  <c r="BB79" i="17" s="1"/>
  <c r="BD241" i="17" a="1"/>
  <c r="BD241" i="17" s="1"/>
  <c r="AV1125" i="17" a="1"/>
  <c r="AV1125" i="17" s="1"/>
  <c r="BD761" i="17" a="1"/>
  <c r="BD761" i="17" s="1"/>
  <c r="AY254" i="17" a="1"/>
  <c r="AY254" i="17" s="1"/>
  <c r="AW25" i="17" a="1"/>
  <c r="AW25" i="17" s="1"/>
  <c r="E25" i="17" s="1"/>
  <c r="AZ1085" i="17" a="1"/>
  <c r="AZ1085" i="17" s="1"/>
  <c r="BC288" i="17" a="1"/>
  <c r="BC288" i="17" s="1"/>
  <c r="BD288" i="17" a="1"/>
  <c r="BD288" i="17" s="1"/>
  <c r="BE438" i="17" a="1"/>
  <c r="BE438" i="17" s="1"/>
  <c r="BA438" i="17" a="1"/>
  <c r="BA438" i="17" s="1"/>
  <c r="AY438" i="17" a="1"/>
  <c r="AY438" i="17" s="1"/>
  <c r="BC438" i="17" a="1"/>
  <c r="BC438" i="17" s="1"/>
  <c r="BB438" i="17" a="1"/>
  <c r="BB438" i="17" s="1"/>
  <c r="BE247" i="17" a="1"/>
  <c r="BE247" i="17" s="1"/>
  <c r="BC247" i="17" a="1"/>
  <c r="BC247" i="17" s="1"/>
  <c r="BD1007" i="17" a="1"/>
  <c r="BD1007" i="17" s="1"/>
  <c r="BB1007" i="17" a="1"/>
  <c r="BB1007" i="17" s="1"/>
  <c r="AZ1007" i="17" a="1"/>
  <c r="AZ1007" i="17" s="1"/>
  <c r="BC1015" i="17" a="1"/>
  <c r="BC1015" i="17" s="1"/>
  <c r="BE1015" i="17" a="1"/>
  <c r="BE1015" i="17" s="1"/>
  <c r="AW1015" i="17" a="1"/>
  <c r="AW1015" i="17" s="1"/>
  <c r="E1015" i="17" s="1"/>
  <c r="AV1015" i="17" a="1"/>
  <c r="AV1015" i="17" s="1"/>
  <c r="BB1015" i="17" a="1"/>
  <c r="BB1015" i="17" s="1"/>
  <c r="BA392" i="17" a="1"/>
  <c r="BA392" i="17" s="1"/>
  <c r="AY392" i="17" a="1"/>
  <c r="AY392" i="17" s="1"/>
  <c r="AW392" i="17" a="1"/>
  <c r="AW392" i="17" s="1"/>
  <c r="E392" i="17" s="1"/>
  <c r="BD228" i="17" a="1"/>
  <c r="BD228" i="17" s="1"/>
  <c r="BA228" i="17" a="1"/>
  <c r="BA228" i="17" s="1"/>
  <c r="AX228" i="17" a="1"/>
  <c r="AX228" i="17" s="1"/>
  <c r="AY228" i="17" a="1"/>
  <c r="AY228" i="17" s="1"/>
  <c r="BB193" i="17" a="1"/>
  <c r="BB193" i="17" s="1"/>
  <c r="AY1156" i="17" a="1"/>
  <c r="AY1156" i="17" s="1"/>
  <c r="BA233" i="17" a="1"/>
  <c r="BA233" i="17" s="1"/>
  <c r="BA681" i="17" a="1"/>
  <c r="BA681" i="17" s="1"/>
  <c r="AZ681" i="17" a="1"/>
  <c r="AZ681" i="17" s="1"/>
  <c r="AY681" i="17" a="1"/>
  <c r="AY681" i="17" s="1"/>
  <c r="AY1059" i="17" a="1"/>
  <c r="AY1059" i="17" s="1"/>
  <c r="BA1004" i="17" a="1"/>
  <c r="BA1004" i="17" s="1"/>
  <c r="BD1015" i="17" a="1"/>
  <c r="BD1015" i="17" s="1"/>
  <c r="AX359" i="17" a="1"/>
  <c r="AX359" i="17" s="1"/>
  <c r="BB684" i="17" a="1"/>
  <c r="BB684" i="17" s="1"/>
  <c r="BC182" i="17" a="1"/>
  <c r="BC182" i="17" s="1"/>
  <c r="AY182" i="17" a="1"/>
  <c r="AY182" i="17" s="1"/>
  <c r="AW182" i="17" a="1"/>
  <c r="AW182" i="17" s="1"/>
  <c r="E182" i="17" s="1"/>
  <c r="BE182" i="17" a="1"/>
  <c r="BE182" i="17" s="1"/>
  <c r="BB182" i="17" a="1"/>
  <c r="BB182" i="17" s="1"/>
  <c r="BA182" i="17" a="1"/>
  <c r="BA182" i="17" s="1"/>
  <c r="BA469" i="17" a="1"/>
  <c r="BA469" i="17" s="1"/>
  <c r="AY469" i="17" a="1"/>
  <c r="AY469" i="17" s="1"/>
  <c r="BC469" i="17" a="1"/>
  <c r="BC469" i="17" s="1"/>
  <c r="BB469" i="17" a="1"/>
  <c r="BB469" i="17" s="1"/>
  <c r="AV469" i="17" a="1"/>
  <c r="AV469" i="17" s="1"/>
  <c r="BB1071" i="17" a="1"/>
  <c r="BB1071" i="17" s="1"/>
  <c r="AZ1071" i="17" a="1"/>
  <c r="AZ1071" i="17" s="1"/>
  <c r="AV1071" i="17" a="1"/>
  <c r="AV1071" i="17" s="1"/>
  <c r="BC1071" i="17" a="1"/>
  <c r="BC1071" i="17" s="1"/>
  <c r="BA1071" i="17" a="1"/>
  <c r="BA1071" i="17" s="1"/>
  <c r="AX1071" i="17" a="1"/>
  <c r="AX1071" i="17" s="1"/>
  <c r="AY195" i="17" a="1"/>
  <c r="AY195" i="17" s="1"/>
  <c r="BD195" i="17" a="1"/>
  <c r="BD195" i="17" s="1"/>
  <c r="AW195" i="17" a="1"/>
  <c r="AW195" i="17" s="1"/>
  <c r="E195" i="17" s="1"/>
  <c r="BA195" i="17" a="1"/>
  <c r="BA195" i="17" s="1"/>
  <c r="AZ195" i="17" a="1"/>
  <c r="AZ195" i="17" s="1"/>
  <c r="AX195" i="17" a="1"/>
  <c r="AX195" i="17" s="1"/>
  <c r="AZ985" i="17" a="1"/>
  <c r="AZ985" i="17" s="1"/>
  <c r="BB985" i="17" a="1"/>
  <c r="BB985" i="17" s="1"/>
  <c r="BE193" i="17" a="1"/>
  <c r="BE193" i="17" s="1"/>
  <c r="BE1156" i="17" a="1"/>
  <c r="BE1156" i="17" s="1"/>
  <c r="BB817" i="17" a="1"/>
  <c r="BB817" i="17" s="1"/>
  <c r="BA55" i="17" a="1"/>
  <c r="BA55" i="17" s="1"/>
  <c r="AZ55" i="17" a="1"/>
  <c r="AZ55" i="17" s="1"/>
  <c r="AY1004" i="17" a="1"/>
  <c r="AY1004" i="17" s="1"/>
  <c r="AW73" i="17" a="1"/>
  <c r="AW73" i="17" s="1"/>
  <c r="E73" i="17" s="1"/>
  <c r="AY73" i="17" a="1"/>
  <c r="AY73" i="17" s="1"/>
  <c r="BD73" i="17" a="1"/>
  <c r="BD73" i="17" s="1"/>
  <c r="AZ1015" i="17" a="1"/>
  <c r="AZ1015" i="17" s="1"/>
  <c r="AY359" i="17" a="1"/>
  <c r="AY359" i="17" s="1"/>
  <c r="AV684" i="17" a="1"/>
  <c r="AV684" i="17" s="1"/>
  <c r="AZ993" i="17" a="1"/>
  <c r="AZ993" i="17" s="1"/>
  <c r="BD993" i="17" a="1"/>
  <c r="BD993" i="17" s="1"/>
  <c r="BB993" i="17" a="1"/>
  <c r="BB993" i="17" s="1"/>
  <c r="BA193" i="17" a="1"/>
  <c r="BA193" i="17" s="1"/>
  <c r="AZ1156" i="17" a="1"/>
  <c r="AZ1156" i="17" s="1"/>
  <c r="BB121" i="17" a="1"/>
  <c r="BB121" i="17" s="1"/>
  <c r="AV33" i="17" a="1"/>
  <c r="AV33" i="17" s="1"/>
  <c r="AV1004" i="17" a="1"/>
  <c r="AV1004" i="17" s="1"/>
  <c r="AX1015" i="17" a="1"/>
  <c r="AX1015" i="17" s="1"/>
  <c r="AZ359" i="17" a="1"/>
  <c r="AZ359" i="17" s="1"/>
  <c r="BD909" i="17" a="1"/>
  <c r="BD909" i="17" s="1"/>
  <c r="BE909" i="17" a="1"/>
  <c r="BE909" i="17" s="1"/>
  <c r="AV909" i="17" a="1"/>
  <c r="AV909" i="17" s="1"/>
  <c r="AX909" i="17" a="1"/>
  <c r="AX909" i="17" s="1"/>
  <c r="BA20" i="17" a="1"/>
  <c r="BA20" i="17" s="1"/>
  <c r="AY20" i="17" a="1"/>
  <c r="AY20" i="17" s="1"/>
  <c r="AW20" i="17" a="1"/>
  <c r="AW20" i="17" s="1"/>
  <c r="E20" i="17" s="1"/>
  <c r="BD20" i="17" a="1"/>
  <c r="BD20" i="17" s="1"/>
  <c r="AY235" i="17" a="1"/>
  <c r="AY235" i="17" s="1"/>
  <c r="BE235" i="17" a="1"/>
  <c r="BE235" i="17" s="1"/>
  <c r="AX235" i="17" a="1"/>
  <c r="AX235" i="17" s="1"/>
  <c r="AW235" i="17" a="1"/>
  <c r="AW235" i="17" s="1"/>
  <c r="E235" i="17" s="1"/>
  <c r="AX20" i="17" a="1"/>
  <c r="AX20" i="17" s="1"/>
  <c r="BD193" i="17" a="1"/>
  <c r="BD193" i="17" s="1"/>
  <c r="BA1156" i="17" a="1"/>
  <c r="BA1156" i="17" s="1"/>
  <c r="BC33" i="17" a="1"/>
  <c r="BC33" i="17" s="1"/>
  <c r="AW1004" i="17" a="1"/>
  <c r="AW1004" i="17" s="1"/>
  <c r="E1004" i="17" s="1"/>
  <c r="AY1015" i="17" a="1"/>
  <c r="AY1015" i="17" s="1"/>
  <c r="BC359" i="17" a="1"/>
  <c r="BC359" i="17" s="1"/>
  <c r="AX316" i="17" a="1"/>
  <c r="AX316" i="17" s="1"/>
  <c r="AX1005" i="17" a="1"/>
  <c r="AX1005" i="17" s="1"/>
  <c r="BE1005" i="17" a="1"/>
  <c r="BE1005" i="17" s="1"/>
  <c r="AX900" i="17" a="1"/>
  <c r="AX900" i="17" s="1"/>
  <c r="BE900" i="17" a="1"/>
  <c r="BE900" i="17" s="1"/>
  <c r="AV981" i="17" a="1"/>
  <c r="AV981" i="17" s="1"/>
  <c r="BD981" i="17" a="1"/>
  <c r="BD981" i="17" s="1"/>
  <c r="BA981" i="17" a="1"/>
  <c r="BA981" i="17" s="1"/>
  <c r="AZ981" i="17" a="1"/>
  <c r="AZ981" i="17" s="1"/>
  <c r="BD407" i="17" a="1"/>
  <c r="BD407" i="17" s="1"/>
  <c r="AZ407" i="17" a="1"/>
  <c r="AZ407" i="17" s="1"/>
  <c r="AV407" i="17" a="1"/>
  <c r="AV407" i="17" s="1"/>
  <c r="AX407" i="17" a="1"/>
  <c r="AX407" i="17" s="1"/>
  <c r="BA1069" i="17" a="1"/>
  <c r="BA1069" i="17" s="1"/>
  <c r="BB1069" i="17" a="1"/>
  <c r="BB1069" i="17" s="1"/>
  <c r="AV1069" i="17" a="1"/>
  <c r="AV1069" i="17" s="1"/>
  <c r="BD1118" i="17" a="1"/>
  <c r="BD1118" i="17" s="1"/>
  <c r="BB1118" i="17" a="1"/>
  <c r="BB1118" i="17" s="1"/>
  <c r="BA1118" i="17" a="1"/>
  <c r="BA1118" i="17" s="1"/>
  <c r="AZ1118" i="17" a="1"/>
  <c r="AZ1118" i="17" s="1"/>
  <c r="BB451" i="17" a="1"/>
  <c r="BB451" i="17" s="1"/>
  <c r="AZ451" i="17" a="1"/>
  <c r="AZ451" i="17" s="1"/>
  <c r="AY451" i="17" a="1"/>
  <c r="AY451" i="17" s="1"/>
  <c r="AW451" i="17" a="1"/>
  <c r="AW451" i="17" s="1"/>
  <c r="E451" i="17" s="1"/>
  <c r="AW58" i="17" a="1"/>
  <c r="AW58" i="17" s="1"/>
  <c r="E58" i="17" s="1"/>
  <c r="BA58" i="17" a="1"/>
  <c r="BA58" i="17" s="1"/>
  <c r="BD58" i="17" a="1"/>
  <c r="BD58" i="17" s="1"/>
  <c r="BB58" i="17" a="1"/>
  <c r="BB58" i="17" s="1"/>
  <c r="BE58" i="17" a="1"/>
  <c r="BE58" i="17" s="1"/>
  <c r="AZ228" i="17" a="1"/>
  <c r="AZ228" i="17" s="1"/>
  <c r="AX1081" i="17" a="1"/>
  <c r="AX1081" i="17" s="1"/>
  <c r="AW33" i="17" a="1"/>
  <c r="AW33" i="17" s="1"/>
  <c r="E33" i="17" s="1"/>
  <c r="BE227" i="17" a="1"/>
  <c r="BE227" i="17" s="1"/>
  <c r="AZ1004" i="17" a="1"/>
  <c r="AZ1004" i="17" s="1"/>
  <c r="AV1132" i="17" a="1"/>
  <c r="AV1132" i="17" s="1"/>
  <c r="BC1132" i="17" a="1"/>
  <c r="BC1132" i="17" s="1"/>
  <c r="BD1132" i="17" a="1"/>
  <c r="BD1132" i="17" s="1"/>
  <c r="AW1132" i="17" a="1"/>
  <c r="AW1132" i="17" s="1"/>
  <c r="E1132" i="17" s="1"/>
  <c r="BB359" i="17" a="1"/>
  <c r="BB359" i="17" s="1"/>
  <c r="BA265" i="17" a="1"/>
  <c r="BA265" i="17" s="1"/>
  <c r="AX265" i="17" a="1"/>
  <c r="AX265" i="17" s="1"/>
  <c r="AW265" i="17" a="1"/>
  <c r="AW265" i="17" s="1"/>
  <c r="E265" i="17" s="1"/>
  <c r="AV265" i="17" a="1"/>
  <c r="AV265" i="17" s="1"/>
  <c r="BD265" i="17" a="1"/>
  <c r="BD265" i="17" s="1"/>
  <c r="BB395" i="17" a="1"/>
  <c r="BB395" i="17" s="1"/>
  <c r="AZ395" i="17" a="1"/>
  <c r="AZ395" i="17" s="1"/>
  <c r="BD395" i="17" a="1"/>
  <c r="BD395" i="17" s="1"/>
  <c r="BE90" i="17" a="1"/>
  <c r="BE90" i="17" s="1"/>
  <c r="AZ90" i="17" a="1"/>
  <c r="AZ90" i="17" s="1"/>
  <c r="BD90" i="17" a="1"/>
  <c r="BD90" i="17" s="1"/>
  <c r="AX90" i="17" a="1"/>
  <c r="AX90" i="17" s="1"/>
  <c r="BC90" i="17" a="1"/>
  <c r="BC90" i="17" s="1"/>
  <c r="AY420" i="17" a="1"/>
  <c r="AY420" i="17" s="1"/>
  <c r="AZ420" i="17" a="1"/>
  <c r="AZ420" i="17" s="1"/>
  <c r="AW861" i="17" a="1"/>
  <c r="AW861" i="17" s="1"/>
  <c r="E861" i="17" s="1"/>
  <c r="BE861" i="17" a="1"/>
  <c r="BE861" i="17" s="1"/>
  <c r="BB20" i="17" a="1"/>
  <c r="BB20" i="17" s="1"/>
  <c r="AY309" i="17" a="1"/>
  <c r="AY309" i="17" s="1"/>
  <c r="AV309" i="17" a="1"/>
  <c r="AV309" i="17" s="1"/>
  <c r="AW309" i="17" a="1"/>
  <c r="AW309" i="17" s="1"/>
  <c r="E309" i="17" s="1"/>
  <c r="BE309" i="17" a="1"/>
  <c r="BE309" i="17" s="1"/>
  <c r="BD309" i="17" a="1"/>
  <c r="BD309" i="17" s="1"/>
  <c r="AW684" i="17" a="1"/>
  <c r="AW684" i="17" s="1"/>
  <c r="E684" i="17" s="1"/>
  <c r="F684" i="17" s="1"/>
  <c r="BE684" i="17" a="1"/>
  <c r="BE684" i="17" s="1"/>
  <c r="BD684" i="17" a="1"/>
  <c r="BD684" i="17" s="1"/>
  <c r="BC684" i="17" a="1"/>
  <c r="BC684" i="17" s="1"/>
  <c r="BA684" i="17" a="1"/>
  <c r="BA684" i="17" s="1"/>
  <c r="AZ684" i="17" a="1"/>
  <c r="AZ684" i="17" s="1"/>
  <c r="AY684" i="17" a="1"/>
  <c r="AY684" i="17" s="1"/>
  <c r="AZ224" i="17" a="1"/>
  <c r="AZ224" i="17" s="1"/>
  <c r="BC224" i="17" a="1"/>
  <c r="BC224" i="17" s="1"/>
  <c r="AV224" i="17" a="1"/>
  <c r="AV224" i="17" s="1"/>
  <c r="BD720" i="17" a="1"/>
  <c r="BD720" i="17" s="1"/>
  <c r="AX720" i="17" a="1"/>
  <c r="AX720" i="17" s="1"/>
  <c r="AY720" i="17" a="1"/>
  <c r="AY720" i="17" s="1"/>
  <c r="AZ720" i="17" a="1"/>
  <c r="AZ720" i="17" s="1"/>
  <c r="BE720" i="17" a="1"/>
  <c r="BE720" i="17" s="1"/>
  <c r="BA733" i="17" a="1"/>
  <c r="BA733" i="17" s="1"/>
  <c r="BC733" i="17" a="1"/>
  <c r="BC733" i="17" s="1"/>
  <c r="AW733" i="17" a="1"/>
  <c r="AW733" i="17" s="1"/>
  <c r="E733" i="17" s="1"/>
  <c r="AZ843" i="17" a="1"/>
  <c r="AZ843" i="17" s="1"/>
  <c r="AY843" i="17" a="1"/>
  <c r="AY843" i="17" s="1"/>
  <c r="BC843" i="17" a="1"/>
  <c r="BC843" i="17" s="1"/>
  <c r="AV843" i="17" a="1"/>
  <c r="AV843" i="17" s="1"/>
  <c r="BD843" i="17" a="1"/>
  <c r="BD843" i="17" s="1"/>
  <c r="AX941" i="17" a="1"/>
  <c r="AX941" i="17" s="1"/>
  <c r="AW407" i="17" a="1"/>
  <c r="AW407" i="17" s="1"/>
  <c r="E407" i="17" s="1"/>
  <c r="AX58" i="17" a="1"/>
  <c r="AX58" i="17" s="1"/>
  <c r="AW228" i="17" a="1"/>
  <c r="AW228" i="17" s="1"/>
  <c r="E228" i="17" s="1"/>
  <c r="AZ1081" i="17" a="1"/>
  <c r="AZ1081" i="17" s="1"/>
  <c r="AW438" i="17" a="1"/>
  <c r="AW438" i="17" s="1"/>
  <c r="E438" i="17" s="1"/>
  <c r="AY1024" i="17" a="1"/>
  <c r="AY1024" i="17" s="1"/>
  <c r="AZ24" i="17" a="1"/>
  <c r="AZ24" i="17" s="1"/>
  <c r="AX24" i="17" a="1"/>
  <c r="AX24" i="17" s="1"/>
  <c r="AV24" i="17" a="1"/>
  <c r="AV24" i="17" s="1"/>
  <c r="BB24" i="17" a="1"/>
  <c r="BB24" i="17" s="1"/>
  <c r="BA24" i="17" a="1"/>
  <c r="BA24" i="17" s="1"/>
  <c r="AY227" i="17" a="1"/>
  <c r="AY227" i="17" s="1"/>
  <c r="AV530" i="17" a="1"/>
  <c r="AV530" i="17" s="1"/>
  <c r="BB530" i="17" a="1"/>
  <c r="BB530" i="17" s="1"/>
  <c r="AY530" i="17" a="1"/>
  <c r="AY530" i="17" s="1"/>
  <c r="AX530" i="17" a="1"/>
  <c r="AX530" i="17" s="1"/>
  <c r="BD530" i="17" a="1"/>
  <c r="BD530" i="17" s="1"/>
  <c r="BE1004" i="17" a="1"/>
  <c r="BE1004" i="17" s="1"/>
  <c r="BB633" i="17" a="1"/>
  <c r="BB633" i="17" s="1"/>
  <c r="BA633" i="17" a="1"/>
  <c r="BA633" i="17" s="1"/>
  <c r="BB300" i="17" a="1"/>
  <c r="BB300" i="17" s="1"/>
  <c r="BB1055" i="17" a="1"/>
  <c r="BB1055" i="17" s="1"/>
  <c r="AX224" i="17" a="1"/>
  <c r="AX224" i="17" s="1"/>
  <c r="AX218" i="17" a="1"/>
  <c r="AX218" i="17" s="1"/>
  <c r="BC218" i="17" a="1"/>
  <c r="BC218" i="17" s="1"/>
  <c r="BA218" i="17" a="1"/>
  <c r="BA218" i="17" s="1"/>
  <c r="AZ218" i="17" a="1"/>
  <c r="AZ218" i="17" s="1"/>
  <c r="AV218" i="17" a="1"/>
  <c r="AV218" i="17" s="1"/>
  <c r="BD914" i="17" a="1"/>
  <c r="BD914" i="17" s="1"/>
  <c r="BB914" i="17" a="1"/>
  <c r="BB914" i="17" s="1"/>
  <c r="AZ914" i="17" a="1"/>
  <c r="AZ914" i="17" s="1"/>
  <c r="AX914" i="17" a="1"/>
  <c r="AX914" i="17" s="1"/>
  <c r="BC914" i="17" a="1"/>
  <c r="BC914" i="17" s="1"/>
  <c r="BA914" i="17" a="1"/>
  <c r="BA914" i="17" s="1"/>
  <c r="AY914" i="17" a="1"/>
  <c r="AY914" i="17" s="1"/>
  <c r="BE914" i="17" a="1"/>
  <c r="BE914" i="17" s="1"/>
  <c r="AZ20" i="17" a="1"/>
  <c r="AZ20" i="17" s="1"/>
  <c r="BC697" i="17" a="1"/>
  <c r="BC697" i="17" s="1"/>
  <c r="AZ697" i="17" a="1"/>
  <c r="AZ697" i="17" s="1"/>
  <c r="BD697" i="17" a="1"/>
  <c r="BD697" i="17" s="1"/>
  <c r="AY697" i="17" a="1"/>
  <c r="AY697" i="17" s="1"/>
  <c r="BA697" i="17" a="1"/>
  <c r="BA697" i="17" s="1"/>
  <c r="AY64" i="17" a="1"/>
  <c r="AY64" i="17" s="1"/>
  <c r="BD64" i="17" a="1"/>
  <c r="BD64" i="17" s="1"/>
  <c r="AZ1055" i="17" a="1"/>
  <c r="AZ1055" i="17" s="1"/>
  <c r="BD759" i="17" a="1"/>
  <c r="BD759" i="17" s="1"/>
  <c r="AZ759" i="17" a="1"/>
  <c r="AZ759" i="17" s="1"/>
  <c r="AW941" i="17" a="1"/>
  <c r="AW941" i="17" s="1"/>
  <c r="E941" i="17" s="1"/>
  <c r="BE287" i="17" a="1"/>
  <c r="BE287" i="17" s="1"/>
  <c r="BC407" i="17" a="1"/>
  <c r="BC407" i="17" s="1"/>
  <c r="AY923" i="17" a="1"/>
  <c r="AY923" i="17" s="1"/>
  <c r="AY58" i="17" a="1"/>
  <c r="AY58" i="17" s="1"/>
  <c r="BE228" i="17" a="1"/>
  <c r="BE228" i="17" s="1"/>
  <c r="AY730" i="17" a="1"/>
  <c r="AY730" i="17" s="1"/>
  <c r="BC24" i="17" a="1"/>
  <c r="BC24" i="17" s="1"/>
  <c r="AZ438" i="17" a="1"/>
  <c r="AZ438" i="17" s="1"/>
  <c r="BD100" i="17" a="1"/>
  <c r="BD100" i="17" s="1"/>
  <c r="BB856" i="17" a="1"/>
  <c r="BB856" i="17" s="1"/>
  <c r="AZ1024" i="17" a="1"/>
  <c r="AZ1024" i="17" s="1"/>
  <c r="BA750" i="17" a="1"/>
  <c r="BA750" i="17" s="1"/>
  <c r="AY247" i="17" a="1"/>
  <c r="AY247" i="17" s="1"/>
  <c r="AX227" i="17" a="1"/>
  <c r="AX227" i="17" s="1"/>
  <c r="AX782" i="17" a="1"/>
  <c r="AX782" i="17" s="1"/>
  <c r="BB641" i="17" a="1"/>
  <c r="BB641" i="17" s="1"/>
  <c r="BA641" i="17" a="1"/>
  <c r="BA641" i="17" s="1"/>
  <c r="AY641" i="17" a="1"/>
  <c r="AY641" i="17" s="1"/>
  <c r="AW641" i="17" a="1"/>
  <c r="AW641" i="17" s="1"/>
  <c r="E641" i="17" s="1"/>
  <c r="AV641" i="17" a="1"/>
  <c r="AV641" i="17" s="1"/>
  <c r="AZ935" i="17" a="1"/>
  <c r="AZ935" i="17" s="1"/>
  <c r="BE1103" i="17" a="1"/>
  <c r="BE1103" i="17" s="1"/>
  <c r="AV1103" i="17" a="1"/>
  <c r="AV1103" i="17" s="1"/>
  <c r="BC1103" i="17" a="1"/>
  <c r="BC1103" i="17" s="1"/>
  <c r="AV300" i="17" a="1"/>
  <c r="AV300" i="17" s="1"/>
  <c r="AY224" i="17" a="1"/>
  <c r="AY224" i="17" s="1"/>
  <c r="BA579" i="17" a="1"/>
  <c r="BA579" i="17" s="1"/>
  <c r="AX579" i="17" a="1"/>
  <c r="AX579" i="17" s="1"/>
  <c r="BD579" i="17" a="1"/>
  <c r="BD579" i="17" s="1"/>
  <c r="BD523" i="17" a="1"/>
  <c r="BD523" i="17" s="1"/>
  <c r="AW523" i="17" a="1"/>
  <c r="AW523" i="17" s="1"/>
  <c r="E523" i="17" s="1"/>
  <c r="F523" i="17" s="1"/>
  <c r="BA523" i="17" a="1"/>
  <c r="BA523" i="17" s="1"/>
  <c r="AZ921" i="17" a="1"/>
  <c r="AZ921" i="17" s="1"/>
  <c r="AX921" i="17" a="1"/>
  <c r="AX921" i="17" s="1"/>
  <c r="AW921" i="17" a="1"/>
  <c r="AW921" i="17" s="1"/>
  <c r="E921" i="17" s="1"/>
  <c r="BB921" i="17" a="1"/>
  <c r="BB921" i="17" s="1"/>
  <c r="BA921" i="17" a="1"/>
  <c r="BA921" i="17" s="1"/>
  <c r="BA371" i="17" a="1"/>
  <c r="BA371" i="17" s="1"/>
  <c r="AY371" i="17" a="1"/>
  <c r="AY371" i="17" s="1"/>
  <c r="BE371" i="17" a="1"/>
  <c r="BE371" i="17" s="1"/>
  <c r="BB371" i="17" a="1"/>
  <c r="BB371" i="17" s="1"/>
  <c r="BD438" i="17" a="1"/>
  <c r="BD438" i="17" s="1"/>
  <c r="BE1024" i="17" a="1"/>
  <c r="BE1024" i="17" s="1"/>
  <c r="AX247" i="17" a="1"/>
  <c r="AX247" i="17" s="1"/>
  <c r="BD227" i="17" a="1"/>
  <c r="BD227" i="17" s="1"/>
  <c r="AX1031" i="17" a="1"/>
  <c r="AX1031" i="17" s="1"/>
  <c r="AV312" i="17" a="1"/>
  <c r="AV312" i="17" s="1"/>
  <c r="AW300" i="17" a="1"/>
  <c r="AW300" i="17" s="1"/>
  <c r="E300" i="17" s="1"/>
  <c r="F300" i="17" s="1"/>
  <c r="AX529" i="17" a="1"/>
  <c r="AX529" i="17" s="1"/>
  <c r="AW529" i="17" a="1"/>
  <c r="AW529" i="17" s="1"/>
  <c r="E529" i="17" s="1"/>
  <c r="BD529" i="17" a="1"/>
  <c r="BD529" i="17" s="1"/>
  <c r="AY529" i="17" a="1"/>
  <c r="AY529" i="17" s="1"/>
  <c r="AV529" i="17" a="1"/>
  <c r="AV529" i="17" s="1"/>
  <c r="BA1007" i="17" a="1"/>
  <c r="BA1007" i="17" s="1"/>
  <c r="AX608" i="17" a="1"/>
  <c r="AX608" i="17" s="1"/>
  <c r="AV608" i="17" a="1"/>
  <c r="AV608" i="17" s="1"/>
  <c r="AZ608" i="17" a="1"/>
  <c r="AZ608" i="17" s="1"/>
  <c r="BE687" i="17" a="1"/>
  <c r="BE687" i="17" s="1"/>
  <c r="BD687" i="17" a="1"/>
  <c r="BD687" i="17" s="1"/>
  <c r="AV687" i="17" a="1"/>
  <c r="AV687" i="17" s="1"/>
  <c r="BC687" i="17" a="1"/>
  <c r="BC687" i="17" s="1"/>
  <c r="AZ687" i="17" a="1"/>
  <c r="AZ687" i="17" s="1"/>
  <c r="BA687" i="17" a="1"/>
  <c r="BA687" i="17" s="1"/>
  <c r="AX687" i="17" a="1"/>
  <c r="AX687" i="17" s="1"/>
  <c r="AW687" i="17" a="1"/>
  <c r="AW687" i="17" s="1"/>
  <c r="E687" i="17" s="1"/>
  <c r="AX488" i="17" a="1"/>
  <c r="AX488" i="17" s="1"/>
  <c r="AZ488" i="17" a="1"/>
  <c r="AZ488" i="17" s="1"/>
  <c r="AW479" i="17" a="1"/>
  <c r="AW479" i="17" s="1"/>
  <c r="E479" i="17" s="1"/>
  <c r="BC479" i="17" a="1"/>
  <c r="BC479" i="17" s="1"/>
  <c r="AX479" i="17" a="1"/>
  <c r="AX479" i="17" s="1"/>
  <c r="BD479" i="17" a="1"/>
  <c r="BD479" i="17" s="1"/>
  <c r="BB479" i="17" a="1"/>
  <c r="BB479" i="17" s="1"/>
  <c r="BB673" i="17" a="1"/>
  <c r="BB673" i="17" s="1"/>
  <c r="AZ673" i="17" a="1"/>
  <c r="AZ673" i="17" s="1"/>
  <c r="BC673" i="17" a="1"/>
  <c r="BC673" i="17" s="1"/>
  <c r="AY673" i="17" a="1"/>
  <c r="AY673" i="17" s="1"/>
  <c r="AX673" i="17" a="1"/>
  <c r="AX673" i="17" s="1"/>
  <c r="AW673" i="17" a="1"/>
  <c r="AW673" i="17" s="1"/>
  <c r="E673" i="17" s="1"/>
  <c r="BE407" i="17" a="1"/>
  <c r="BE407" i="17" s="1"/>
  <c r="AV247" i="17" a="1"/>
  <c r="AV247" i="17" s="1"/>
  <c r="BE1007" i="17" a="1"/>
  <c r="BE1007" i="17" s="1"/>
  <c r="BE1081" i="17" a="1"/>
  <c r="BE1081" i="17" s="1"/>
  <c r="AV1081" i="17" a="1"/>
  <c r="AV1081" i="17" s="1"/>
  <c r="AW1081" i="17" a="1"/>
  <c r="AW1081" i="17" s="1"/>
  <c r="E1081" i="17" s="1"/>
  <c r="BC1081" i="17" a="1"/>
  <c r="BC1081" i="17" s="1"/>
  <c r="AY1081" i="17" a="1"/>
  <c r="AY1081" i="17" s="1"/>
  <c r="BB1081" i="17" a="1"/>
  <c r="BB1081" i="17" s="1"/>
  <c r="AY407" i="17" a="1"/>
  <c r="AY407" i="17" s="1"/>
  <c r="AZ361" i="17" a="1"/>
  <c r="AZ361" i="17" s="1"/>
  <c r="AY361" i="17" a="1"/>
  <c r="AY361" i="17" s="1"/>
  <c r="AY907" i="17" a="1"/>
  <c r="AY907" i="17" s="1"/>
  <c r="BD907" i="17" a="1"/>
  <c r="BD907" i="17" s="1"/>
  <c r="BE907" i="17" a="1"/>
  <c r="BE907" i="17" s="1"/>
  <c r="BC907" i="17" a="1"/>
  <c r="BC907" i="17" s="1"/>
  <c r="BA286" i="17" a="1"/>
  <c r="BA286" i="17" s="1"/>
  <c r="AW286" i="17" a="1"/>
  <c r="AW286" i="17" s="1"/>
  <c r="E286" i="17" s="1"/>
  <c r="BC286" i="17" a="1"/>
  <c r="BC286" i="17" s="1"/>
  <c r="AY286" i="17" a="1"/>
  <c r="AY286" i="17" s="1"/>
  <c r="BA996" i="17" a="1"/>
  <c r="BA996" i="17" s="1"/>
  <c r="BA235" i="17" a="1"/>
  <c r="BA235" i="17" s="1"/>
  <c r="AY287" i="17" a="1"/>
  <c r="AY287" i="17" s="1"/>
  <c r="BD451" i="17" a="1"/>
  <c r="BD451" i="17" s="1"/>
  <c r="BA407" i="17" a="1"/>
  <c r="BA407" i="17" s="1"/>
  <c r="AV361" i="17" a="1"/>
  <c r="AV361" i="17" s="1"/>
  <c r="AX681" i="17" a="1"/>
  <c r="AX681" i="17" s="1"/>
  <c r="BA720" i="17" a="1"/>
  <c r="BA720" i="17" s="1"/>
  <c r="AX25" i="17" a="1"/>
  <c r="AX25" i="17" s="1"/>
  <c r="AW1034" i="17" a="1"/>
  <c r="AW1034" i="17" s="1"/>
  <c r="E1034" i="17" s="1"/>
  <c r="AW981" i="17" a="1"/>
  <c r="AW981" i="17" s="1"/>
  <c r="E981" i="17" s="1"/>
  <c r="AZ861" i="17" a="1"/>
  <c r="AZ861" i="17" s="1"/>
  <c r="BC55" i="17" a="1"/>
  <c r="BC55" i="17" s="1"/>
  <c r="BA530" i="17" a="1"/>
  <c r="BA530" i="17" s="1"/>
  <c r="AW388" i="17" a="1"/>
  <c r="AW388" i="17" s="1"/>
  <c r="E388" i="17" s="1"/>
  <c r="F388" i="17" s="1"/>
  <c r="AY839" i="17" a="1"/>
  <c r="AY839" i="17" s="1"/>
  <c r="AY24" i="17" a="1"/>
  <c r="AY24" i="17" s="1"/>
  <c r="AX438" i="17" a="1"/>
  <c r="AX438" i="17" s="1"/>
  <c r="AY717" i="17" a="1"/>
  <c r="AY717" i="17" s="1"/>
  <c r="BC717" i="17" a="1"/>
  <c r="BC717" i="17" s="1"/>
  <c r="AV750" i="17" a="1"/>
  <c r="AV750" i="17" s="1"/>
  <c r="AW247" i="17" a="1"/>
  <c r="AW247" i="17" s="1"/>
  <c r="E247" i="17" s="1"/>
  <c r="AZ1059" i="17" a="1"/>
  <c r="AZ1059" i="17" s="1"/>
  <c r="BA227" i="17" a="1"/>
  <c r="BA227" i="17" s="1"/>
  <c r="AZ615" i="17" a="1"/>
  <c r="AZ615" i="17" s="1"/>
  <c r="BC195" i="17" a="1"/>
  <c r="BC195" i="17" s="1"/>
  <c r="BA553" i="17" a="1"/>
  <c r="BA553" i="17" s="1"/>
  <c r="BC935" i="17" a="1"/>
  <c r="BC935" i="17" s="1"/>
  <c r="AY789" i="17" a="1"/>
  <c r="AY789" i="17" s="1"/>
  <c r="BC529" i="17" a="1"/>
  <c r="BC529" i="17" s="1"/>
  <c r="AV987" i="17" a="1"/>
  <c r="AV987" i="17" s="1"/>
  <c r="AY987" i="17" a="1"/>
  <c r="AY987" i="17" s="1"/>
  <c r="AZ987" i="17" a="1"/>
  <c r="AZ987" i="17" s="1"/>
  <c r="BC987" i="17" a="1"/>
  <c r="BC987" i="17" s="1"/>
  <c r="BB987" i="17" a="1"/>
  <c r="BB987" i="17" s="1"/>
  <c r="BE931" i="17" a="1"/>
  <c r="BE931" i="17" s="1"/>
  <c r="AX931" i="17" a="1"/>
  <c r="AX931" i="17" s="1"/>
  <c r="BA774" i="17" a="1"/>
  <c r="BA774" i="17" s="1"/>
  <c r="AW1007" i="17" a="1"/>
  <c r="AW1007" i="17" s="1"/>
  <c r="E1007" i="17" s="1"/>
  <c r="BC1055" i="17" a="1"/>
  <c r="BC1055" i="17" s="1"/>
  <c r="BE1055" i="17" a="1"/>
  <c r="BE1055" i="17" s="1"/>
  <c r="BD1055" i="17" a="1"/>
  <c r="BD1055" i="17" s="1"/>
  <c r="BA1055" i="17" a="1"/>
  <c r="BA1055" i="17" s="1"/>
  <c r="AY1055" i="17" a="1"/>
  <c r="AY1055" i="17" s="1"/>
  <c r="AX1055" i="17" a="1"/>
  <c r="AX1055" i="17" s="1"/>
  <c r="AW1055" i="17" a="1"/>
  <c r="AW1055" i="17" s="1"/>
  <c r="E1055" i="17" s="1"/>
  <c r="BB759" i="17" a="1"/>
  <c r="BB759" i="17" s="1"/>
  <c r="BC1004" i="17" a="1"/>
  <c r="BC1004" i="17" s="1"/>
  <c r="AV195" i="17" a="1"/>
  <c r="AV195" i="17" s="1"/>
  <c r="AX287" i="17" a="1"/>
  <c r="AX287" i="17" s="1"/>
  <c r="BA388" i="17" a="1"/>
  <c r="BA388" i="17" s="1"/>
  <c r="BA578" i="17" a="1"/>
  <c r="BA578" i="17" s="1"/>
  <c r="BB979" i="17" a="1"/>
  <c r="BB979" i="17" s="1"/>
  <c r="BE195" i="17" a="1"/>
  <c r="BE195" i="17" s="1"/>
  <c r="BD169" i="17" a="1"/>
  <c r="BD169" i="17" s="1"/>
  <c r="BB169" i="17" a="1"/>
  <c r="BB169" i="17" s="1"/>
  <c r="AX169" i="17" a="1"/>
  <c r="AX169" i="17" s="1"/>
  <c r="AZ169" i="17" a="1"/>
  <c r="AZ169" i="17" s="1"/>
  <c r="AY169" i="17" a="1"/>
  <c r="AY169" i="17" s="1"/>
  <c r="AX843" i="17" a="1"/>
  <c r="AX843" i="17" s="1"/>
  <c r="BB1051" i="17" a="1"/>
  <c r="BB1051" i="17" s="1"/>
  <c r="AY1051" i="17" a="1"/>
  <c r="AY1051" i="17" s="1"/>
  <c r="BC575" i="17" a="1"/>
  <c r="BC575" i="17" s="1"/>
  <c r="BA575" i="17" a="1"/>
  <c r="BA575" i="17" s="1"/>
  <c r="BE575" i="17" a="1"/>
  <c r="BE575" i="17" s="1"/>
  <c r="AZ575" i="17" a="1"/>
  <c r="AZ575" i="17" s="1"/>
  <c r="AY575" i="17" a="1"/>
  <c r="AY575" i="17" s="1"/>
  <c r="BD891" i="17" a="1"/>
  <c r="BD891" i="17" s="1"/>
  <c r="BE891" i="17" a="1"/>
  <c r="BE891" i="17" s="1"/>
  <c r="BD834" i="17" a="1"/>
  <c r="BD834" i="17" s="1"/>
  <c r="BE834" i="17" a="1"/>
  <c r="BE834" i="17" s="1"/>
  <c r="AY792" i="17" a="1"/>
  <c r="AY792" i="17" s="1"/>
  <c r="AX792" i="17" a="1"/>
  <c r="AX792" i="17" s="1"/>
  <c r="AV792" i="17" a="1"/>
  <c r="AV792" i="17" s="1"/>
  <c r="BD792" i="17" a="1"/>
  <c r="BD792" i="17" s="1"/>
  <c r="BE792" i="17" a="1"/>
  <c r="BE792" i="17" s="1"/>
  <c r="BB1026" i="17" a="1"/>
  <c r="BB1026" i="17" s="1"/>
  <c r="AW1026" i="17" a="1"/>
  <c r="AW1026" i="17" s="1"/>
  <c r="E1026" i="17" s="1"/>
  <c r="AV1026" i="17" a="1"/>
  <c r="AV1026" i="17" s="1"/>
  <c r="AX1026" i="17" a="1"/>
  <c r="AX1026" i="17" s="1"/>
  <c r="BA1026" i="17" a="1"/>
  <c r="BA1026" i="17" s="1"/>
  <c r="AZ1026" i="17" a="1"/>
  <c r="AZ1026" i="17" s="1"/>
  <c r="BE1026" i="17" a="1"/>
  <c r="BE1026" i="17" s="1"/>
  <c r="BD1026" i="17" a="1"/>
  <c r="BD1026" i="17" s="1"/>
  <c r="AY823" i="17" a="1"/>
  <c r="AY823" i="17" s="1"/>
  <c r="BE823" i="17" a="1"/>
  <c r="BE823" i="17" s="1"/>
  <c r="AV823" i="17" a="1"/>
  <c r="AV823" i="17" s="1"/>
  <c r="BA823" i="17" a="1"/>
  <c r="BA823" i="17" s="1"/>
  <c r="AV1024" i="17" a="1"/>
  <c r="AV1024" i="17" s="1"/>
  <c r="BB1024" i="17" a="1"/>
  <c r="BB1024" i="17" s="1"/>
  <c r="AW1024" i="17" a="1"/>
  <c r="AW1024" i="17" s="1"/>
  <c r="E1024" i="17" s="1"/>
  <c r="AX1024" i="17" a="1"/>
  <c r="AX1024" i="17" s="1"/>
  <c r="BA1024" i="17" a="1"/>
  <c r="BA1024" i="17" s="1"/>
  <c r="BB1004" i="17" a="1"/>
  <c r="BB1004" i="17" s="1"/>
  <c r="BD917" i="17" a="1"/>
  <c r="BD917" i="17" s="1"/>
  <c r="BB231" i="17" a="1"/>
  <c r="BB231" i="17" s="1"/>
  <c r="BA33" i="17" a="1"/>
  <c r="BA33" i="17" s="1"/>
  <c r="AY33" i="17" a="1"/>
  <c r="AY33" i="17" s="1"/>
  <c r="BB996" i="17" a="1"/>
  <c r="BB996" i="17" s="1"/>
  <c r="BB981" i="17" a="1"/>
  <c r="BB981" i="17" s="1"/>
  <c r="AV996" i="17" a="1"/>
  <c r="AV996" i="17" s="1"/>
  <c r="AY855" i="17" a="1"/>
  <c r="AY855" i="17" s="1"/>
  <c r="AW979" i="17" a="1"/>
  <c r="AW979" i="17" s="1"/>
  <c r="E979" i="17" s="1"/>
  <c r="BA843" i="17" a="1"/>
  <c r="BA843" i="17" s="1"/>
  <c r="BD135" i="17" a="1"/>
  <c r="BD135" i="17" s="1"/>
  <c r="BB135" i="17" a="1"/>
  <c r="BB135" i="17" s="1"/>
  <c r="BA135" i="17" a="1"/>
  <c r="BA135" i="17" s="1"/>
  <c r="AX135" i="17" a="1"/>
  <c r="AX135" i="17" s="1"/>
  <c r="AX486" i="17" a="1"/>
  <c r="AX486" i="17" s="1"/>
  <c r="BD486" i="17" a="1"/>
  <c r="BD486" i="17" s="1"/>
  <c r="BC107" i="17" a="1"/>
  <c r="BC107" i="17" s="1"/>
  <c r="BA107" i="17" a="1"/>
  <c r="BA107" i="17" s="1"/>
  <c r="AY1035" i="17" a="1"/>
  <c r="AY1035" i="17" s="1"/>
  <c r="BD1035" i="17" a="1"/>
  <c r="BD1035" i="17" s="1"/>
  <c r="AY733" i="17" a="1"/>
  <c r="AY733" i="17" s="1"/>
  <c r="AV43" i="17" a="1"/>
  <c r="AV43" i="17" s="1"/>
  <c r="AZ43" i="17" a="1"/>
  <c r="AZ43" i="17" s="1"/>
  <c r="BC20" i="17" a="1"/>
  <c r="BC20" i="17" s="1"/>
  <c r="AZ312" i="17" a="1"/>
  <c r="AZ312" i="17" s="1"/>
  <c r="BB235" i="17" a="1"/>
  <c r="BB235" i="17" s="1"/>
  <c r="AY139" i="17" a="1"/>
  <c r="AY139" i="17" s="1"/>
  <c r="AW139" i="17" a="1"/>
  <c r="AW139" i="17" s="1"/>
  <c r="E139" i="17" s="1"/>
  <c r="BC139" i="17" a="1"/>
  <c r="BC139" i="17" s="1"/>
  <c r="AV139" i="17" a="1"/>
  <c r="AV139" i="17" s="1"/>
  <c r="BD139" i="17" a="1"/>
  <c r="BD139" i="17" s="1"/>
  <c r="AV451" i="17" a="1"/>
  <c r="AV451" i="17" s="1"/>
  <c r="BC1034" i="17" a="1"/>
  <c r="BC1034" i="17" s="1"/>
  <c r="BC981" i="17" a="1"/>
  <c r="BC981" i="17" s="1"/>
  <c r="AV861" i="17" a="1"/>
  <c r="AV861" i="17" s="1"/>
  <c r="AV388" i="17" a="1"/>
  <c r="AV388" i="17" s="1"/>
  <c r="BB578" i="17" a="1"/>
  <c r="BB578" i="17" s="1"/>
  <c r="BB195" i="17" a="1"/>
  <c r="BB195" i="17" s="1"/>
  <c r="AY996" i="17" a="1"/>
  <c r="AY996" i="17" s="1"/>
  <c r="BD235" i="17" a="1"/>
  <c r="BD235" i="17" s="1"/>
  <c r="BA287" i="17" a="1"/>
  <c r="BA287" i="17" s="1"/>
  <c r="AX451" i="17" a="1"/>
  <c r="AX451" i="17" s="1"/>
  <c r="BB1034" i="17" a="1"/>
  <c r="BB1034" i="17" s="1"/>
  <c r="AX981" i="17" a="1"/>
  <c r="AX981" i="17" s="1"/>
  <c r="AY861" i="17" a="1"/>
  <c r="AY861" i="17" s="1"/>
  <c r="AX55" i="17" a="1"/>
  <c r="AX55" i="17" s="1"/>
  <c r="BB855" i="17" a="1"/>
  <c r="BB855" i="17" s="1"/>
  <c r="BD388" i="17" a="1"/>
  <c r="BD388" i="17" s="1"/>
  <c r="BC578" i="17" a="1"/>
  <c r="BC578" i="17" s="1"/>
  <c r="AX979" i="17" a="1"/>
  <c r="AX979" i="17" s="1"/>
  <c r="BE839" i="17" a="1"/>
  <c r="BE839" i="17" s="1"/>
  <c r="AX750" i="17" a="1"/>
  <c r="AX750" i="17" s="1"/>
  <c r="BD247" i="17" a="1"/>
  <c r="BD247" i="17" s="1"/>
  <c r="BD1059" i="17" a="1"/>
  <c r="BD1059" i="17" s="1"/>
  <c r="BA169" i="17" a="1"/>
  <c r="BA169" i="17" s="1"/>
  <c r="AV615" i="17" a="1"/>
  <c r="AV615" i="17" s="1"/>
  <c r="AV935" i="17" a="1"/>
  <c r="AV935" i="17" s="1"/>
  <c r="AZ391" i="17" a="1"/>
  <c r="AZ391" i="17" s="1"/>
  <c r="AX391" i="17" a="1"/>
  <c r="AX391" i="17" s="1"/>
  <c r="BA391" i="17" a="1"/>
  <c r="BA391" i="17" s="1"/>
  <c r="AV391" i="17" a="1"/>
  <c r="AV391" i="17" s="1"/>
  <c r="BB843" i="17" a="1"/>
  <c r="BB843" i="17" s="1"/>
  <c r="AY174" i="17" a="1"/>
  <c r="AY174" i="17" s="1"/>
  <c r="AX174" i="17" a="1"/>
  <c r="AX174" i="17" s="1"/>
  <c r="AW174" i="17" a="1"/>
  <c r="AW174" i="17" s="1"/>
  <c r="E174" i="17" s="1"/>
  <c r="BA174" i="17" a="1"/>
  <c r="BA174" i="17" s="1"/>
  <c r="AW151" i="17" a="1"/>
  <c r="AW151" i="17" s="1"/>
  <c r="E151" i="17" s="1"/>
  <c r="BE151" i="17" a="1"/>
  <c r="BE151" i="17" s="1"/>
  <c r="BA151" i="17" a="1"/>
  <c r="BA151" i="17" s="1"/>
  <c r="AY151" i="17" a="1"/>
  <c r="AY151" i="17" s="1"/>
  <c r="BD151" i="17" a="1"/>
  <c r="BD151" i="17" s="1"/>
  <c r="AZ151" i="17" a="1"/>
  <c r="AZ151" i="17" s="1"/>
  <c r="BA1051" i="17" a="1"/>
  <c r="BA1051" i="17" s="1"/>
  <c r="BC30" i="17" a="1"/>
  <c r="BC30" i="17" s="1"/>
  <c r="BA30" i="17" a="1"/>
  <c r="BA30" i="17" s="1"/>
  <c r="AV30" i="17" a="1"/>
  <c r="AV30" i="17" s="1"/>
  <c r="BE30" i="17" a="1"/>
  <c r="BE30" i="17" s="1"/>
  <c r="AY30" i="17" a="1"/>
  <c r="AY30" i="17" s="1"/>
  <c r="AX952" i="17" a="1"/>
  <c r="AX952" i="17" s="1"/>
  <c r="BA952" i="17" a="1"/>
  <c r="BA952" i="17" s="1"/>
  <c r="BC952" i="17" a="1"/>
  <c r="BC952" i="17" s="1"/>
  <c r="AZ952" i="17" a="1"/>
  <c r="AZ952" i="17" s="1"/>
  <c r="AW952" i="17" a="1"/>
  <c r="AW952" i="17" s="1"/>
  <c r="E952" i="17" s="1"/>
  <c r="BB468" i="17" a="1"/>
  <c r="BB468" i="17" s="1"/>
  <c r="AV468" i="17" a="1"/>
  <c r="AV468" i="17" s="1"/>
  <c r="BC468" i="17" a="1"/>
  <c r="BC468" i="17" s="1"/>
  <c r="AY468" i="17" a="1"/>
  <c r="AY468" i="17" s="1"/>
  <c r="AZ468" i="17" a="1"/>
  <c r="AZ468" i="17" s="1"/>
  <c r="BD978" i="17" a="1"/>
  <c r="BD978" i="17" s="1"/>
  <c r="BE978" i="17" a="1"/>
  <c r="BE978" i="17" s="1"/>
  <c r="AX978" i="17" a="1"/>
  <c r="AX978" i="17" s="1"/>
  <c r="BB978" i="17" a="1"/>
  <c r="BB978" i="17" s="1"/>
  <c r="BA978" i="17" a="1"/>
  <c r="BA978" i="17" s="1"/>
  <c r="AZ978" i="17" a="1"/>
  <c r="AZ978" i="17" s="1"/>
  <c r="AY978" i="17" a="1"/>
  <c r="AY978" i="17" s="1"/>
  <c r="AW978" i="17" a="1"/>
  <c r="AW978" i="17" s="1"/>
  <c r="E978" i="17" s="1"/>
  <c r="BA743" i="17" a="1"/>
  <c r="BA743" i="17" s="1"/>
  <c r="AY1011" i="17" a="1"/>
  <c r="AY1011" i="17" s="1"/>
  <c r="BB1011" i="17" a="1"/>
  <c r="BB1011" i="17" s="1"/>
  <c r="AX1011" i="17" a="1"/>
  <c r="AX1011" i="17" s="1"/>
  <c r="AW1011" i="17" a="1"/>
  <c r="AW1011" i="17" s="1"/>
  <c r="E1011" i="17" s="1"/>
  <c r="BE1011" i="17" a="1"/>
  <c r="BE1011" i="17" s="1"/>
  <c r="BA1011" i="17" a="1"/>
  <c r="BA1011" i="17" s="1"/>
  <c r="AZ1011" i="17" a="1"/>
  <c r="AZ1011" i="17" s="1"/>
  <c r="BB733" i="17" a="1"/>
  <c r="BB733" i="17" s="1"/>
  <c r="BB1080" i="17" a="1"/>
  <c r="BB1080" i="17" s="1"/>
  <c r="AV1080" i="17" a="1"/>
  <c r="AV1080" i="17" s="1"/>
  <c r="AY1080" i="17" a="1"/>
  <c r="AY1080" i="17" s="1"/>
  <c r="AV235" i="17" a="1"/>
  <c r="AV235" i="17" s="1"/>
  <c r="BC1024" i="17" a="1"/>
  <c r="BC1024" i="17" s="1"/>
  <c r="BE451" i="17" a="1"/>
  <c r="BE451" i="17" s="1"/>
  <c r="BA1059" i="17" a="1"/>
  <c r="BA1059" i="17" s="1"/>
  <c r="BC235" i="17" a="1"/>
  <c r="BC235" i="17" s="1"/>
  <c r="AX361" i="17" a="1"/>
  <c r="AX361" i="17" s="1"/>
  <c r="BD681" i="17" a="1"/>
  <c r="BD681" i="17" s="1"/>
  <c r="AW720" i="17" a="1"/>
  <c r="AW720" i="17" s="1"/>
  <c r="E720" i="17" s="1"/>
  <c r="BE996" i="17" a="1"/>
  <c r="BE996" i="17" s="1"/>
  <c r="BB1127" i="17" a="1"/>
  <c r="BB1127" i="17" s="1"/>
  <c r="AV587" i="17" a="1"/>
  <c r="AV587" i="17" s="1"/>
  <c r="BC451" i="17" a="1"/>
  <c r="BC451" i="17" s="1"/>
  <c r="BA361" i="17" a="1"/>
  <c r="BA361" i="17" s="1"/>
  <c r="BE681" i="17" a="1"/>
  <c r="BE681" i="17" s="1"/>
  <c r="BC720" i="17" a="1"/>
  <c r="BC720" i="17" s="1"/>
  <c r="BE25" i="17" a="1"/>
  <c r="BE25" i="17" s="1"/>
  <c r="AV697" i="17" a="1"/>
  <c r="AV697" i="17" s="1"/>
  <c r="BD1034" i="17" a="1"/>
  <c r="BD1034" i="17" s="1"/>
  <c r="AY981" i="17" a="1"/>
  <c r="AY981" i="17" s="1"/>
  <c r="AV193" i="17" a="1"/>
  <c r="AV193" i="17" s="1"/>
  <c r="BB861" i="17" a="1"/>
  <c r="BB861" i="17" s="1"/>
  <c r="AW55" i="17" a="1"/>
  <c r="AW55" i="17" s="1"/>
  <c r="E55" i="17" s="1"/>
  <c r="BC855" i="17" a="1"/>
  <c r="BC855" i="17" s="1"/>
  <c r="BC388" i="17" a="1"/>
  <c r="BC388" i="17" s="1"/>
  <c r="BD286" i="17" a="1"/>
  <c r="BD286" i="17" s="1"/>
  <c r="BD839" i="17" a="1"/>
  <c r="BD839" i="17" s="1"/>
  <c r="AZ750" i="17" a="1"/>
  <c r="AZ750" i="17" s="1"/>
  <c r="BB247" i="17" a="1"/>
  <c r="BB247" i="17" s="1"/>
  <c r="BA382" i="17" a="1"/>
  <c r="BA382" i="17" s="1"/>
  <c r="BD897" i="17" a="1"/>
  <c r="BD897" i="17" s="1"/>
  <c r="BB897" i="17" a="1"/>
  <c r="BB897" i="17" s="1"/>
  <c r="AZ897" i="17" a="1"/>
  <c r="AZ897" i="17" s="1"/>
  <c r="BC897" i="17" a="1"/>
  <c r="BC897" i="17" s="1"/>
  <c r="BA897" i="17" a="1"/>
  <c r="BA897" i="17" s="1"/>
  <c r="BE1059" i="17" a="1"/>
  <c r="BE1059" i="17" s="1"/>
  <c r="BC169" i="17" a="1"/>
  <c r="BC169" i="17" s="1"/>
  <c r="AX868" i="17" a="1"/>
  <c r="AX868" i="17" s="1"/>
  <c r="BB868" i="17" a="1"/>
  <c r="BB868" i="17" s="1"/>
  <c r="AZ477" i="17" a="1"/>
  <c r="AZ477" i="17" s="1"/>
  <c r="BC477" i="17" a="1"/>
  <c r="BC477" i="17" s="1"/>
  <c r="BC174" i="17" a="1"/>
  <c r="BC174" i="17" s="1"/>
  <c r="BE843" i="17" a="1"/>
  <c r="BE843" i="17" s="1"/>
  <c r="BD1051" i="17" a="1"/>
  <c r="BD1051" i="17" s="1"/>
  <c r="BD182" i="17" a="1"/>
  <c r="BD182" i="17" s="1"/>
  <c r="BE479" i="17" a="1"/>
  <c r="BE479" i="17" s="1"/>
  <c r="BD733" i="17" a="1"/>
  <c r="BD733" i="17" s="1"/>
  <c r="AX342" i="17" a="1"/>
  <c r="AX342" i="17" s="1"/>
  <c r="BD342" i="17" a="1"/>
  <c r="BD342" i="17" s="1"/>
  <c r="AW342" i="17" a="1"/>
  <c r="AW342" i="17" s="1"/>
  <c r="E342" i="17" s="1"/>
  <c r="AX1004" i="17" a="1"/>
  <c r="AX1004" i="17" s="1"/>
  <c r="BD1081" i="17" a="1"/>
  <c r="BD1081" i="17" s="1"/>
  <c r="BD300" i="17" a="1"/>
  <c r="BD300" i="17" s="1"/>
  <c r="BC300" i="17" a="1"/>
  <c r="BC300" i="17" s="1"/>
  <c r="BE300" i="17" a="1"/>
  <c r="BE300" i="17" s="1"/>
  <c r="AY300" i="17" a="1"/>
  <c r="AY300" i="17" s="1"/>
  <c r="BA300" i="17" a="1"/>
  <c r="BA300" i="17" s="1"/>
  <c r="BB407" i="17" a="1"/>
  <c r="BB407" i="17" s="1"/>
  <c r="AZ287" i="17" a="1"/>
  <c r="AZ287" i="17" s="1"/>
  <c r="BA247" i="17" a="1"/>
  <c r="BA247" i="17" s="1"/>
  <c r="AW996" i="17" a="1"/>
  <c r="AW996" i="17" s="1"/>
  <c r="E996" i="17" s="1"/>
  <c r="F996" i="17" s="1"/>
  <c r="BA451" i="17" a="1"/>
  <c r="BA451" i="17" s="1"/>
  <c r="BC361" i="17" a="1"/>
  <c r="BC361" i="17" s="1"/>
  <c r="AW681" i="17" a="1"/>
  <c r="AW681" i="17" s="1"/>
  <c r="E681" i="17" s="1"/>
  <c r="AV1034" i="17" a="1"/>
  <c r="AV1034" i="17" s="1"/>
  <c r="BE981" i="17" a="1"/>
  <c r="BE981" i="17" s="1"/>
  <c r="BC193" i="17" a="1"/>
  <c r="BC193" i="17" s="1"/>
  <c r="AX861" i="17" a="1"/>
  <c r="AX861" i="17" s="1"/>
  <c r="BE1119" i="17" a="1"/>
  <c r="BE1119" i="17" s="1"/>
  <c r="BC1119" i="17" a="1"/>
  <c r="BC1119" i="17" s="1"/>
  <c r="BB55" i="17" a="1"/>
  <c r="BB55" i="17" s="1"/>
  <c r="BE855" i="17" a="1"/>
  <c r="BE855" i="17" s="1"/>
  <c r="BE388" i="17" a="1"/>
  <c r="BE388" i="17" s="1"/>
  <c r="AZ286" i="17" a="1"/>
  <c r="AZ286" i="17" s="1"/>
  <c r="BC1059" i="17" a="1"/>
  <c r="BC1059" i="17" s="1"/>
  <c r="BE169" i="17" a="1"/>
  <c r="BE169" i="17" s="1"/>
  <c r="AW843" i="17" a="1"/>
  <c r="AW843" i="17" s="1"/>
  <c r="E843" i="17" s="1"/>
  <c r="BD597" i="17" a="1"/>
  <c r="BD597" i="17" s="1"/>
  <c r="AY597" i="17" a="1"/>
  <c r="AY597" i="17" s="1"/>
  <c r="AW597" i="17" a="1"/>
  <c r="AW597" i="17" s="1"/>
  <c r="E597" i="17" s="1"/>
  <c r="AV597" i="17" a="1"/>
  <c r="AV597" i="17" s="1"/>
  <c r="BB597" i="17" a="1"/>
  <c r="BB597" i="17" s="1"/>
  <c r="BE175" i="17" a="1"/>
  <c r="BE175" i="17" s="1"/>
  <c r="BC175" i="17" a="1"/>
  <c r="BC175" i="17" s="1"/>
  <c r="BA175" i="17" a="1"/>
  <c r="BA175" i="17" s="1"/>
  <c r="AW175" i="17" a="1"/>
  <c r="AW175" i="17" s="1"/>
  <c r="E175" i="17" s="1"/>
  <c r="AX175" i="17" a="1"/>
  <c r="AX175" i="17" s="1"/>
  <c r="AZ753" i="17" a="1"/>
  <c r="AZ753" i="17" s="1"/>
  <c r="AX753" i="17" a="1"/>
  <c r="AX753" i="17" s="1"/>
  <c r="AW753" i="17" a="1"/>
  <c r="AW753" i="17" s="1"/>
  <c r="E753" i="17" s="1"/>
  <c r="AZ551" i="17" a="1"/>
  <c r="AZ551" i="17" s="1"/>
  <c r="AY551" i="17" a="1"/>
  <c r="AY551" i="17" s="1"/>
  <c r="AZ459" i="17" a="1"/>
  <c r="AZ459" i="17" s="1"/>
  <c r="AX733" i="17" a="1"/>
  <c r="AX733" i="17" s="1"/>
  <c r="AZ241" i="17" a="1"/>
  <c r="AZ241" i="17" s="1"/>
  <c r="AX241" i="17" a="1"/>
  <c r="AX241" i="17" s="1"/>
  <c r="AW241" i="17" a="1"/>
  <c r="AW241" i="17" s="1"/>
  <c r="E241" i="17" s="1"/>
  <c r="BC241" i="17" a="1"/>
  <c r="BC241" i="17" s="1"/>
  <c r="BE241" i="17" a="1"/>
  <c r="BE241" i="17" s="1"/>
  <c r="BE20" i="17" a="1"/>
  <c r="BE20" i="17" s="1"/>
  <c r="AX759" i="17" a="1"/>
  <c r="AX759" i="17" s="1"/>
  <c r="BA759" i="17" a="1"/>
  <c r="BA759" i="17" s="1"/>
  <c r="AZ235" i="17" a="1"/>
  <c r="AZ235" i="17" s="1"/>
  <c r="BD861" i="17" a="1"/>
  <c r="BD861" i="17" s="1"/>
  <c r="BB388" i="17" a="1"/>
  <c r="BB388" i="17" s="1"/>
  <c r="AV438" i="17" a="1"/>
  <c r="AV438" i="17" s="1"/>
  <c r="BC861" i="17" a="1"/>
  <c r="BC861" i="17" s="1"/>
  <c r="AZ247" i="17" a="1"/>
  <c r="AZ247" i="17" s="1"/>
  <c r="BA54" i="17" a="1"/>
  <c r="BA54" i="17" s="1"/>
  <c r="BB1059" i="17" a="1"/>
  <c r="BB1059" i="17" s="1"/>
  <c r="BC1127" i="17" a="1"/>
  <c r="BC1127" i="17" s="1"/>
  <c r="AW587" i="17" a="1"/>
  <c r="AW587" i="17" s="1"/>
  <c r="E587" i="17" s="1"/>
  <c r="AV478" i="17" a="1"/>
  <c r="AV478" i="17" s="1"/>
  <c r="AX697" i="17" a="1"/>
  <c r="AX697" i="17" s="1"/>
  <c r="AY1127" i="17" a="1"/>
  <c r="AY1127" i="17" s="1"/>
  <c r="BD361" i="17" a="1"/>
  <c r="BD361" i="17" s="1"/>
  <c r="AW697" i="17" a="1"/>
  <c r="AW697" i="17" s="1"/>
  <c r="E697" i="17" s="1"/>
  <c r="AX68" i="17" a="1"/>
  <c r="AX68" i="17" s="1"/>
  <c r="AY193" i="17" a="1"/>
  <c r="AY193" i="17" s="1"/>
  <c r="BA861" i="17" a="1"/>
  <c r="BA861" i="17" s="1"/>
  <c r="BD55" i="17" a="1"/>
  <c r="BD55" i="17" s="1"/>
  <c r="BD855" i="17" a="1"/>
  <c r="BD855" i="17" s="1"/>
  <c r="AW1156" i="17" a="1"/>
  <c r="AW1156" i="17" s="1"/>
  <c r="E1156" i="17" s="1"/>
  <c r="AZ35" i="17" a="1"/>
  <c r="AZ35" i="17" s="1"/>
  <c r="AV35" i="17" a="1"/>
  <c r="AV35" i="17" s="1"/>
  <c r="AW35" i="17" a="1"/>
  <c r="AW35" i="17" s="1"/>
  <c r="E35" i="17" s="1"/>
  <c r="BB286" i="17" a="1"/>
  <c r="BB286" i="17" s="1"/>
  <c r="AW919" i="17" a="1"/>
  <c r="AW919" i="17" s="1"/>
  <c r="E919" i="17" s="1"/>
  <c r="AV919" i="17" a="1"/>
  <c r="AV919" i="17" s="1"/>
  <c r="AX919" i="17" a="1"/>
  <c r="AX919" i="17" s="1"/>
  <c r="AV169" i="17" a="1"/>
  <c r="AV169" i="17" s="1"/>
  <c r="AV1085" i="17" a="1"/>
  <c r="AV1085" i="17" s="1"/>
  <c r="BD1085" i="17" a="1"/>
  <c r="BD1085" i="17" s="1"/>
  <c r="AX645" i="17" a="1"/>
  <c r="AX645" i="17" s="1"/>
  <c r="BE645" i="17" a="1"/>
  <c r="BE645" i="17" s="1"/>
  <c r="BC645" i="17" a="1"/>
  <c r="BC645" i="17" s="1"/>
  <c r="AV645" i="17" a="1"/>
  <c r="AV645" i="17" s="1"/>
  <c r="AW645" i="17" a="1"/>
  <c r="AW645" i="17" s="1"/>
  <c r="E645" i="17" s="1"/>
  <c r="BA943" i="17" a="1"/>
  <c r="BA943" i="17" s="1"/>
  <c r="AY943" i="17" a="1"/>
  <c r="AY943" i="17" s="1"/>
  <c r="BB943" i="17" a="1"/>
  <c r="BB943" i="17" s="1"/>
  <c r="BE943" i="17" a="1"/>
  <c r="BE943" i="17" s="1"/>
  <c r="BD943" i="17" a="1"/>
  <c r="BD943" i="17" s="1"/>
  <c r="AZ943" i="17" a="1"/>
  <c r="AZ943" i="17" s="1"/>
  <c r="BC943" i="17" a="1"/>
  <c r="BC943" i="17" s="1"/>
  <c r="AY187" i="17" a="1"/>
  <c r="AY187" i="17" s="1"/>
  <c r="BD187" i="17" a="1"/>
  <c r="BD187" i="17" s="1"/>
  <c r="BC187" i="17" a="1"/>
  <c r="BC187" i="17" s="1"/>
  <c r="AZ187" i="17" a="1"/>
  <c r="AZ187" i="17" s="1"/>
  <c r="AV501" i="17" a="1"/>
  <c r="AV501" i="17" s="1"/>
  <c r="AX501" i="17" a="1"/>
  <c r="AX501" i="17" s="1"/>
  <c r="AZ501" i="17" a="1"/>
  <c r="AZ501" i="17" s="1"/>
  <c r="AZ733" i="17" a="1"/>
  <c r="AZ733" i="17" s="1"/>
  <c r="AZ197" i="17" a="1"/>
  <c r="AZ197" i="17" s="1"/>
  <c r="AW197" i="17" a="1"/>
  <c r="AW197" i="17" s="1"/>
  <c r="E197" i="17" s="1"/>
  <c r="BC549" i="17" a="1"/>
  <c r="BC549" i="17" s="1"/>
  <c r="BA276" i="17" a="1"/>
  <c r="BA276" i="17" s="1"/>
  <c r="BD276" i="17" a="1"/>
  <c r="BD276" i="17" s="1"/>
  <c r="AV276" i="17" a="1"/>
  <c r="AV276" i="17" s="1"/>
  <c r="BD179" i="17" a="1"/>
  <c r="BD179" i="17" s="1"/>
  <c r="AV196" i="17" a="1"/>
  <c r="AV196" i="17" s="1"/>
  <c r="BE930" i="17" a="1"/>
  <c r="BE930" i="17" s="1"/>
  <c r="BD61" i="17" a="1"/>
  <c r="BD61" i="17" s="1"/>
  <c r="BB512" i="17" a="1"/>
  <c r="BB512" i="17" s="1"/>
  <c r="BA1039" i="17" a="1"/>
  <c r="BA1039" i="17" s="1"/>
  <c r="BA48" i="17" a="1"/>
  <c r="BA48" i="17" s="1"/>
  <c r="BE476" i="17" a="1"/>
  <c r="BE476" i="17" s="1"/>
  <c r="AW179" i="17" a="1"/>
  <c r="AW179" i="17" s="1"/>
  <c r="E179" i="17" s="1"/>
  <c r="BB831" i="17" a="1"/>
  <c r="BB831" i="17" s="1"/>
  <c r="AW196" i="17" a="1"/>
  <c r="AW196" i="17" s="1"/>
  <c r="E196" i="17" s="1"/>
  <c r="BD1039" i="17" a="1"/>
  <c r="BD1039" i="17" s="1"/>
  <c r="AW48" i="17" a="1"/>
  <c r="AW48" i="17" s="1"/>
  <c r="E48" i="17" s="1"/>
  <c r="AV476" i="17" a="1"/>
  <c r="AV476" i="17" s="1"/>
  <c r="BC179" i="17" a="1"/>
  <c r="BC179" i="17" s="1"/>
  <c r="BD1135" i="17" a="1"/>
  <c r="BD1135" i="17" s="1"/>
  <c r="BC831" i="17" a="1"/>
  <c r="BC831" i="17" s="1"/>
  <c r="BE204" i="17" a="1"/>
  <c r="BE204" i="17" s="1"/>
  <c r="BA196" i="17" a="1"/>
  <c r="BA196" i="17" s="1"/>
  <c r="AV614" i="17" a="1"/>
  <c r="AV614" i="17" s="1"/>
  <c r="BE1039" i="17" a="1"/>
  <c r="BE1039" i="17" s="1"/>
  <c r="AX48" i="17" a="1"/>
  <c r="AX48" i="17" s="1"/>
  <c r="AZ1135" i="17" a="1"/>
  <c r="AZ1135" i="17" s="1"/>
  <c r="AW831" i="17" a="1"/>
  <c r="AW831" i="17" s="1"/>
  <c r="E831" i="17" s="1"/>
  <c r="BD204" i="17" a="1"/>
  <c r="BD204" i="17" s="1"/>
  <c r="AV908" i="17" a="1"/>
  <c r="AV908" i="17" s="1"/>
  <c r="BC196" i="17" a="1"/>
  <c r="BC196" i="17" s="1"/>
  <c r="AW614" i="17" a="1"/>
  <c r="AW614" i="17" s="1"/>
  <c r="E614" i="17" s="1"/>
  <c r="AY204" i="17" a="1"/>
  <c r="AY204" i="17" s="1"/>
  <c r="BC116" i="17" a="1"/>
  <c r="BC116" i="17" s="1"/>
  <c r="AW1039" i="17" a="1"/>
  <c r="AW1039" i="17" s="1"/>
  <c r="E1039" i="17" s="1"/>
  <c r="BB1135" i="17" a="1"/>
  <c r="BB1135" i="17" s="1"/>
  <c r="BE831" i="17" a="1"/>
  <c r="BE831" i="17" s="1"/>
  <c r="BA204" i="17" a="1"/>
  <c r="BA204" i="17" s="1"/>
  <c r="BD908" i="17" a="1"/>
  <c r="BD908" i="17" s="1"/>
  <c r="BB196" i="17" a="1"/>
  <c r="BB196" i="17" s="1"/>
  <c r="BB614" i="17" a="1"/>
  <c r="BB614" i="17" s="1"/>
  <c r="BA701" i="17" a="1"/>
  <c r="BA701" i="17" s="1"/>
  <c r="BA831" i="17" a="1"/>
  <c r="BA831" i="17" s="1"/>
  <c r="BE701" i="17" a="1"/>
  <c r="BE701" i="17" s="1"/>
  <c r="BB149" i="17" a="1"/>
  <c r="BB149" i="17" s="1"/>
  <c r="BD611" i="17" a="1"/>
  <c r="BD611" i="17" s="1"/>
  <c r="AV994" i="17" a="1"/>
  <c r="AV994" i="17" s="1"/>
  <c r="BC167" i="17" a="1"/>
  <c r="BC167" i="17" s="1"/>
  <c r="BD1114" i="17" a="1"/>
  <c r="BD1114" i="17" s="1"/>
  <c r="AV257" i="17" a="1"/>
  <c r="AV257" i="17" s="1"/>
  <c r="AY221" i="17" a="1"/>
  <c r="AY221" i="17" s="1"/>
  <c r="AW1080" i="17" a="1"/>
  <c r="AW1080" i="17" s="1"/>
  <c r="E1080" i="17" s="1"/>
  <c r="AX600" i="17" a="1"/>
  <c r="AX600" i="17" s="1"/>
  <c r="AW1065" i="17" a="1"/>
  <c r="AW1065" i="17" s="1"/>
  <c r="E1065" i="17" s="1"/>
  <c r="AZ1143" i="17" a="1"/>
  <c r="AZ1143" i="17" s="1"/>
  <c r="BB384" i="17" a="1"/>
  <c r="BB384" i="17" s="1"/>
  <c r="AY1117" i="17" a="1"/>
  <c r="AY1117" i="17" s="1"/>
  <c r="AY149" i="17" a="1"/>
  <c r="AY149" i="17" s="1"/>
  <c r="BC131" i="17" a="1"/>
  <c r="BC131" i="17" s="1"/>
  <c r="AX994" i="17" a="1"/>
  <c r="AX994" i="17" s="1"/>
  <c r="BD167" i="17" a="1"/>
  <c r="BD167" i="17" s="1"/>
  <c r="BE1114" i="17" a="1"/>
  <c r="BE1114" i="17" s="1"/>
  <c r="AZ257" i="17" a="1"/>
  <c r="AZ257" i="17" s="1"/>
  <c r="AZ221" i="17" a="1"/>
  <c r="AZ221" i="17" s="1"/>
  <c r="AX1080" i="17" a="1"/>
  <c r="AX1080" i="17" s="1"/>
  <c r="BD408" i="17" a="1"/>
  <c r="BD408" i="17" s="1"/>
  <c r="AX1087" i="17" a="1"/>
  <c r="AX1087" i="17" s="1"/>
  <c r="AW552" i="17" a="1"/>
  <c r="AW552" i="17" s="1"/>
  <c r="E552" i="17" s="1"/>
  <c r="AV605" i="17" a="1"/>
  <c r="AV605" i="17" s="1"/>
  <c r="AY600" i="17" a="1"/>
  <c r="AY600" i="17" s="1"/>
  <c r="BD1065" i="17" a="1"/>
  <c r="BD1065" i="17" s="1"/>
  <c r="BE1143" i="17" a="1"/>
  <c r="BE1143" i="17" s="1"/>
  <c r="BC384" i="17" a="1"/>
  <c r="BC384" i="17" s="1"/>
  <c r="AV233" i="17" a="1"/>
  <c r="AV233" i="17" s="1"/>
  <c r="AV655" i="17" a="1"/>
  <c r="AV655" i="17" s="1"/>
  <c r="BA1117" i="17" a="1"/>
  <c r="BA1117" i="17" s="1"/>
  <c r="AZ149" i="17" a="1"/>
  <c r="AZ149" i="17" s="1"/>
  <c r="BC790" i="17" a="1"/>
  <c r="BC790" i="17" s="1"/>
  <c r="BD131" i="17" a="1"/>
  <c r="BD131" i="17" s="1"/>
  <c r="AX460" i="17" a="1"/>
  <c r="AX460" i="17" s="1"/>
  <c r="AX802" i="17" a="1"/>
  <c r="AX802" i="17" s="1"/>
  <c r="BC994" i="17" a="1"/>
  <c r="BC994" i="17" s="1"/>
  <c r="BE167" i="17" a="1"/>
  <c r="BE167" i="17" s="1"/>
  <c r="BD316" i="17" a="1"/>
  <c r="BD316" i="17" s="1"/>
  <c r="AV1114" i="17" a="1"/>
  <c r="AV1114" i="17" s="1"/>
  <c r="BA257" i="17" a="1"/>
  <c r="BA257" i="17" s="1"/>
  <c r="BA221" i="17" a="1"/>
  <c r="BA221" i="17" s="1"/>
  <c r="BD1124" i="17" a="1"/>
  <c r="BD1124" i="17" s="1"/>
  <c r="AZ1080" i="17" a="1"/>
  <c r="AZ1080" i="17" s="1"/>
  <c r="AV408" i="17" a="1"/>
  <c r="AV408" i="17" s="1"/>
  <c r="AY257" i="17" a="1"/>
  <c r="AY257" i="17" s="1"/>
  <c r="AW600" i="17" a="1"/>
  <c r="AW600" i="17" s="1"/>
  <c r="E600" i="17" s="1"/>
  <c r="AZ600" i="17" a="1"/>
  <c r="AZ600" i="17" s="1"/>
  <c r="BA1065" i="17" a="1"/>
  <c r="BA1065" i="17" s="1"/>
  <c r="AV1143" i="17" a="1"/>
  <c r="AV1143" i="17" s="1"/>
  <c r="BD384" i="17" a="1"/>
  <c r="BD384" i="17" s="1"/>
  <c r="AW655" i="17" a="1"/>
  <c r="AW655" i="17" s="1"/>
  <c r="E655" i="17" s="1"/>
  <c r="BE1117" i="17" a="1"/>
  <c r="BE1117" i="17" s="1"/>
  <c r="BE790" i="17" a="1"/>
  <c r="BE790" i="17" s="1"/>
  <c r="AY131" i="17" a="1"/>
  <c r="AY131" i="17" s="1"/>
  <c r="AY460" i="17" a="1"/>
  <c r="AY460" i="17" s="1"/>
  <c r="BE994" i="17" a="1"/>
  <c r="BE994" i="17" s="1"/>
  <c r="AY1114" i="17" a="1"/>
  <c r="AY1114" i="17" s="1"/>
  <c r="BB257" i="17" a="1"/>
  <c r="BB257" i="17" s="1"/>
  <c r="BE221" i="17" a="1"/>
  <c r="BE221" i="17" s="1"/>
  <c r="AX481" i="17" a="1"/>
  <c r="AX481" i="17" s="1"/>
  <c r="BA1080" i="17" a="1"/>
  <c r="BA1080" i="17" s="1"/>
  <c r="AY384" i="17" a="1"/>
  <c r="AY384" i="17" s="1"/>
  <c r="AY652" i="17" a="1"/>
  <c r="AY652" i="17" s="1"/>
  <c r="BA577" i="17" a="1"/>
  <c r="BA577" i="17" s="1"/>
  <c r="AX552" i="17" a="1"/>
  <c r="AX552" i="17" s="1"/>
  <c r="AY358" i="17" a="1"/>
  <c r="AY358" i="17" s="1"/>
  <c r="BA600" i="17" a="1"/>
  <c r="BA600" i="17" s="1"/>
  <c r="BC1065" i="17" a="1"/>
  <c r="BC1065" i="17" s="1"/>
  <c r="AW1143" i="17" a="1"/>
  <c r="AW1143" i="17" s="1"/>
  <c r="E1143" i="17" s="1"/>
  <c r="BB95" i="17" a="1"/>
  <c r="BB95" i="17" s="1"/>
  <c r="AY655" i="17" a="1"/>
  <c r="AY655" i="17" s="1"/>
  <c r="AY1016" i="17" a="1"/>
  <c r="AY1016" i="17" s="1"/>
  <c r="AV1117" i="17" a="1"/>
  <c r="AV1117" i="17" s="1"/>
  <c r="AY790" i="17" a="1"/>
  <c r="AY790" i="17" s="1"/>
  <c r="AZ131" i="17" a="1"/>
  <c r="AZ131" i="17" s="1"/>
  <c r="AV1095" i="17" a="1"/>
  <c r="AV1095" i="17" s="1"/>
  <c r="BA948" i="17" a="1"/>
  <c r="BA948" i="17" s="1"/>
  <c r="BB994" i="17" a="1"/>
  <c r="BB994" i="17" s="1"/>
  <c r="AY316" i="17" a="1"/>
  <c r="AY316" i="17" s="1"/>
  <c r="AZ1114" i="17" a="1"/>
  <c r="AZ1114" i="17" s="1"/>
  <c r="BC257" i="17" a="1"/>
  <c r="BC257" i="17" s="1"/>
  <c r="AW221" i="17" a="1"/>
  <c r="AW221" i="17" s="1"/>
  <c r="E221" i="17" s="1"/>
  <c r="F221" i="17" s="1"/>
  <c r="BB481" i="17" a="1"/>
  <c r="BB481" i="17" s="1"/>
  <c r="BC17" i="17" a="1"/>
  <c r="BC17" i="17" s="1"/>
  <c r="BD1080" i="17" a="1"/>
  <c r="BD1080" i="17" s="1"/>
  <c r="AX652" i="17" a="1"/>
  <c r="AX652" i="17" s="1"/>
  <c r="BD605" i="17" a="1"/>
  <c r="BD605" i="17" s="1"/>
  <c r="BD448" i="17" a="1"/>
  <c r="BD448" i="17" s="1"/>
  <c r="BB552" i="17" a="1"/>
  <c r="BB552" i="17" s="1"/>
  <c r="BC358" i="17" a="1"/>
  <c r="BC358" i="17" s="1"/>
  <c r="BB600" i="17" a="1"/>
  <c r="BB600" i="17" s="1"/>
  <c r="AY1065" i="17" a="1"/>
  <c r="AY1065" i="17" s="1"/>
  <c r="AX1143" i="17" a="1"/>
  <c r="AX1143" i="17" s="1"/>
  <c r="AW1097" i="17" a="1"/>
  <c r="AW1097" i="17" s="1"/>
  <c r="E1097" i="17" s="1"/>
  <c r="BC95" i="17" a="1"/>
  <c r="BC95" i="17" s="1"/>
  <c r="BA655" i="17" a="1"/>
  <c r="BA655" i="17" s="1"/>
  <c r="AZ382" i="17" a="1"/>
  <c r="AZ382" i="17" s="1"/>
  <c r="AZ1117" i="17" a="1"/>
  <c r="AZ1117" i="17" s="1"/>
  <c r="AV790" i="17" a="1"/>
  <c r="AV790" i="17" s="1"/>
  <c r="AX131" i="17" a="1"/>
  <c r="AX131" i="17" s="1"/>
  <c r="AY1095" i="17" a="1"/>
  <c r="AY1095" i="17" s="1"/>
  <c r="BE948" i="17" a="1"/>
  <c r="BE948" i="17" s="1"/>
  <c r="BA994" i="17" a="1"/>
  <c r="BA994" i="17" s="1"/>
  <c r="BB651" i="17" a="1"/>
  <c r="BB651" i="17" s="1"/>
  <c r="BA749" i="17" a="1"/>
  <c r="BA749" i="17" s="1"/>
  <c r="BB1114" i="17" a="1"/>
  <c r="BB1114" i="17" s="1"/>
  <c r="BA871" i="17" a="1"/>
  <c r="BA871" i="17" s="1"/>
  <c r="BD257" i="17" a="1"/>
  <c r="BD257" i="17" s="1"/>
  <c r="BB221" i="17" a="1"/>
  <c r="BB221" i="17" s="1"/>
  <c r="AZ481" i="17" a="1"/>
  <c r="AZ481" i="17" s="1"/>
  <c r="AW17" i="17" a="1"/>
  <c r="AW17" i="17" s="1"/>
  <c r="E17" i="17" s="1"/>
  <c r="BE1080" i="17" a="1"/>
  <c r="BE1080" i="17" s="1"/>
  <c r="BD847" i="17" a="1"/>
  <c r="BD847" i="17" s="1"/>
  <c r="BE288" i="17" a="1"/>
  <c r="BE288" i="17" s="1"/>
  <c r="BD1087" i="17" a="1"/>
  <c r="BD1087" i="17" s="1"/>
  <c r="AZ1127" i="17" a="1"/>
  <c r="AZ1127" i="17" s="1"/>
  <c r="BC552" i="17" a="1"/>
  <c r="BC552" i="17" s="1"/>
  <c r="AV890" i="17" a="1"/>
  <c r="AV890" i="17" s="1"/>
  <c r="BD358" i="17" a="1"/>
  <c r="BD358" i="17" s="1"/>
  <c r="AX245" i="17" a="1"/>
  <c r="AX245" i="17" s="1"/>
  <c r="BD1150" i="17" a="1"/>
  <c r="BD1150" i="17" s="1"/>
  <c r="BC600" i="17" a="1"/>
  <c r="BC600" i="17" s="1"/>
  <c r="BB1065" i="17" a="1"/>
  <c r="BB1065" i="17" s="1"/>
  <c r="BC1143" i="17" a="1"/>
  <c r="BC1143" i="17" s="1"/>
  <c r="BD1097" i="17" a="1"/>
  <c r="BD1097" i="17" s="1"/>
  <c r="AY95" i="17" a="1"/>
  <c r="AY95" i="17" s="1"/>
  <c r="AY1012" i="17" a="1"/>
  <c r="AY1012" i="17" s="1"/>
  <c r="BB655" i="17" a="1"/>
  <c r="BB655" i="17" s="1"/>
  <c r="BB382" i="17" a="1"/>
  <c r="BB382" i="17" s="1"/>
  <c r="AX1117" i="17" a="1"/>
  <c r="AX1117" i="17" s="1"/>
  <c r="AW790" i="17" a="1"/>
  <c r="AW790" i="17" s="1"/>
  <c r="E790" i="17" s="1"/>
  <c r="BB131" i="17" a="1"/>
  <c r="BB131" i="17" s="1"/>
  <c r="BA1095" i="17" a="1"/>
  <c r="BA1095" i="17" s="1"/>
  <c r="BA252" i="17" a="1"/>
  <c r="BA252" i="17" s="1"/>
  <c r="BC948" i="17" a="1"/>
  <c r="BC948" i="17" s="1"/>
  <c r="BD994" i="17" a="1"/>
  <c r="BD994" i="17" s="1"/>
  <c r="AZ651" i="17" a="1"/>
  <c r="AZ651" i="17" s="1"/>
  <c r="BC749" i="17" a="1"/>
  <c r="BC749" i="17" s="1"/>
  <c r="BA1114" i="17" a="1"/>
  <c r="BA1114" i="17" s="1"/>
  <c r="BE257" i="17" a="1"/>
  <c r="BE257" i="17" s="1"/>
  <c r="BC221" i="17" a="1"/>
  <c r="BC221" i="17" s="1"/>
  <c r="BA481" i="17" a="1"/>
  <c r="BA481" i="17" s="1"/>
  <c r="BC1080" i="17" a="1"/>
  <c r="BC1080" i="17" s="1"/>
  <c r="AZ384" i="17" a="1"/>
  <c r="AZ384" i="17" s="1"/>
  <c r="AZ577" i="17" a="1"/>
  <c r="AZ577" i="17" s="1"/>
  <c r="BB577" i="17" a="1"/>
  <c r="BB577" i="17" s="1"/>
  <c r="AX358" i="17" a="1"/>
  <c r="AX358" i="17" s="1"/>
  <c r="BE1127" i="17" a="1"/>
  <c r="BE1127" i="17" s="1"/>
  <c r="BD552" i="17" a="1"/>
  <c r="BD552" i="17" s="1"/>
  <c r="AX890" i="17" a="1"/>
  <c r="AX890" i="17" s="1"/>
  <c r="BE358" i="17" a="1"/>
  <c r="BE358" i="17" s="1"/>
  <c r="BC245" i="17" a="1"/>
  <c r="BC245" i="17" s="1"/>
  <c r="AW1150" i="17" a="1"/>
  <c r="AW1150" i="17" s="1"/>
  <c r="E1150" i="17" s="1"/>
  <c r="AZ1065" i="17" a="1"/>
  <c r="AZ1065" i="17" s="1"/>
  <c r="BB1143" i="17" a="1"/>
  <c r="BB1143" i="17" s="1"/>
  <c r="AZ1097" i="17" a="1"/>
  <c r="AZ1097" i="17" s="1"/>
  <c r="BE95" i="17" a="1"/>
  <c r="BE95" i="17" s="1"/>
  <c r="AW1012" i="17" a="1"/>
  <c r="AW1012" i="17" s="1"/>
  <c r="E1012" i="17" s="1"/>
  <c r="AV382" i="17" a="1"/>
  <c r="AV382" i="17" s="1"/>
  <c r="BB1117" i="17" a="1"/>
  <c r="BB1117" i="17" s="1"/>
  <c r="AX790" i="17" a="1"/>
  <c r="AX790" i="17" s="1"/>
  <c r="BE131" i="17" a="1"/>
  <c r="BE131" i="17" s="1"/>
  <c r="AX1095" i="17" a="1"/>
  <c r="AX1095" i="17" s="1"/>
  <c r="BB252" i="17" a="1"/>
  <c r="BB252" i="17" s="1"/>
  <c r="AY948" i="17" a="1"/>
  <c r="AY948" i="17" s="1"/>
  <c r="AW994" i="17" a="1"/>
  <c r="AW994" i="17" s="1"/>
  <c r="E994" i="17" s="1"/>
  <c r="AX651" i="17" a="1"/>
  <c r="AX651" i="17" s="1"/>
  <c r="BA533" i="17" a="1"/>
  <c r="BA533" i="17" s="1"/>
  <c r="AY749" i="17" a="1"/>
  <c r="AY749" i="17" s="1"/>
  <c r="AW1114" i="17" a="1"/>
  <c r="AW1114" i="17" s="1"/>
  <c r="E1114" i="17" s="1"/>
  <c r="AW257" i="17" a="1"/>
  <c r="AW257" i="17" s="1"/>
  <c r="E257" i="17" s="1"/>
  <c r="F257" i="17" s="1"/>
  <c r="BD221" i="17" a="1"/>
  <c r="BD221" i="17" s="1"/>
  <c r="BE481" i="17" a="1"/>
  <c r="BE481" i="17" s="1"/>
  <c r="AZ552" i="17" a="1"/>
  <c r="AZ552" i="17" s="1"/>
  <c r="AW1127" i="17" a="1"/>
  <c r="AW1127" i="17" s="1"/>
  <c r="E1127" i="17" s="1"/>
  <c r="F1127" i="17" s="1"/>
  <c r="BC36" i="17" a="1"/>
  <c r="BC36" i="17" s="1"/>
  <c r="AY552" i="17" a="1"/>
  <c r="AY552" i="17" s="1"/>
  <c r="BB890" i="17" a="1"/>
  <c r="BB890" i="17" s="1"/>
  <c r="AZ358" i="17" a="1"/>
  <c r="AZ358" i="17" s="1"/>
  <c r="BD245" i="17" a="1"/>
  <c r="BD245" i="17" s="1"/>
  <c r="BB1150" i="17" a="1"/>
  <c r="BB1150" i="17" s="1"/>
  <c r="AV1065" i="17" a="1"/>
  <c r="AV1065" i="17" s="1"/>
  <c r="AY1143" i="17" a="1"/>
  <c r="AY1143" i="17" s="1"/>
  <c r="AW95" i="17" a="1"/>
  <c r="AW95" i="17" s="1"/>
  <c r="E95" i="17" s="1"/>
  <c r="AX1012" i="17" a="1"/>
  <c r="AX1012" i="17" s="1"/>
  <c r="BD591" i="17" a="1"/>
  <c r="BD591" i="17" s="1"/>
  <c r="AX658" i="17" a="1"/>
  <c r="AX658" i="17" s="1"/>
  <c r="AW382" i="17" a="1"/>
  <c r="AW382" i="17" s="1"/>
  <c r="E382" i="17" s="1"/>
  <c r="BC1117" i="17" a="1"/>
  <c r="BC1117" i="17" s="1"/>
  <c r="AZ790" i="17" a="1"/>
  <c r="AZ790" i="17" s="1"/>
  <c r="AX857" i="17" a="1"/>
  <c r="AX857" i="17" s="1"/>
  <c r="AV131" i="17" a="1"/>
  <c r="AV131" i="17" s="1"/>
  <c r="BC1095" i="17" a="1"/>
  <c r="BC1095" i="17" s="1"/>
  <c r="BD252" i="17" a="1"/>
  <c r="BD252" i="17" s="1"/>
  <c r="AZ948" i="17" a="1"/>
  <c r="AZ948" i="17" s="1"/>
  <c r="BA576" i="17" a="1"/>
  <c r="BA576" i="17" s="1"/>
  <c r="AY994" i="17" a="1"/>
  <c r="AY994" i="17" s="1"/>
  <c r="AY651" i="17" a="1"/>
  <c r="AY651" i="17" s="1"/>
  <c r="AW749" i="17" a="1"/>
  <c r="AW749" i="17" s="1"/>
  <c r="E749" i="17" s="1"/>
  <c r="AV221" i="17" a="1"/>
  <c r="AV221" i="17" s="1"/>
  <c r="AV481" i="17" a="1"/>
  <c r="AV481" i="17" s="1"/>
  <c r="BC605" i="17" a="1"/>
  <c r="BC605" i="17" s="1"/>
  <c r="BA1150" i="17" a="1"/>
  <c r="BA1150" i="17" s="1"/>
  <c r="AX1065" i="17" a="1"/>
  <c r="AX1065" i="17" s="1"/>
  <c r="BA1143" i="17" a="1"/>
  <c r="BA1143" i="17" s="1"/>
  <c r="BD1012" i="17" a="1"/>
  <c r="BD1012" i="17" s="1"/>
  <c r="AY591" i="17" a="1"/>
  <c r="AY591" i="17" s="1"/>
  <c r="BD1117" i="17" a="1"/>
  <c r="BD1117" i="17" s="1"/>
  <c r="BA790" i="17" a="1"/>
  <c r="BA790" i="17" s="1"/>
  <c r="BC857" i="17" a="1"/>
  <c r="BC857" i="17" s="1"/>
  <c r="BC252" i="17" a="1"/>
  <c r="BC252" i="17" s="1"/>
  <c r="BA651" i="17" a="1"/>
  <c r="BA651" i="17" s="1"/>
  <c r="AX749" i="17" a="1"/>
  <c r="AX749" i="17" s="1"/>
  <c r="BB167" i="17" a="1"/>
  <c r="BB167" i="17" s="1"/>
  <c r="BA552" i="17" a="1"/>
  <c r="BA552" i="17" s="1"/>
  <c r="AY890" i="17" a="1"/>
  <c r="AY890" i="17" s="1"/>
  <c r="BD1127" i="17" a="1"/>
  <c r="BD1127" i="17" s="1"/>
  <c r="BE552" i="17" a="1"/>
  <c r="BE552" i="17" s="1"/>
  <c r="BC890" i="17" a="1"/>
  <c r="BC890" i="17" s="1"/>
  <c r="BE1150" i="17" a="1"/>
  <c r="BE1150" i="17" s="1"/>
  <c r="BA1012" i="17" a="1"/>
  <c r="BA1012" i="17" s="1"/>
  <c r="BB790" i="17" a="1"/>
  <c r="BB790" i="17" s="1"/>
  <c r="AY857" i="17" a="1"/>
  <c r="AY857" i="17" s="1"/>
  <c r="BE252" i="17" a="1"/>
  <c r="BE252" i="17" s="1"/>
  <c r="AV651" i="17" a="1"/>
  <c r="AV651" i="17" s="1"/>
  <c r="AZ749" i="17" a="1"/>
  <c r="AZ749" i="17" s="1"/>
  <c r="BC1150" i="17" a="1"/>
  <c r="BC1150" i="17" s="1"/>
  <c r="BC1012" i="17" a="1"/>
  <c r="BC1012" i="17" s="1"/>
  <c r="AY817" i="17" a="1"/>
  <c r="AY817" i="17" s="1"/>
  <c r="AZ857" i="17" a="1"/>
  <c r="AZ857" i="17" s="1"/>
  <c r="AX252" i="17" a="1"/>
  <c r="AX252" i="17" s="1"/>
  <c r="AW651" i="17" a="1"/>
  <c r="AW651" i="17" s="1"/>
  <c r="E651" i="17" s="1"/>
  <c r="BB749" i="17" a="1"/>
  <c r="BB749" i="17" s="1"/>
  <c r="BD890" i="17" a="1"/>
  <c r="BD890" i="17" s="1"/>
  <c r="AV1150" i="17" a="1"/>
  <c r="AV1150" i="17" s="1"/>
  <c r="AV1012" i="17" a="1"/>
  <c r="AV1012" i="17" s="1"/>
  <c r="BC817" i="17" a="1"/>
  <c r="BC817" i="17" s="1"/>
  <c r="AX288" i="17" a="1"/>
  <c r="AX288" i="17" s="1"/>
  <c r="AV857" i="17" a="1"/>
  <c r="AV857" i="17" s="1"/>
  <c r="BC853" i="17" a="1"/>
  <c r="BC853" i="17" s="1"/>
  <c r="AY252" i="17" a="1"/>
  <c r="AY252" i="17" s="1"/>
  <c r="BC651" i="17" a="1"/>
  <c r="BC651" i="17" s="1"/>
  <c r="BD749" i="17" a="1"/>
  <c r="BD749" i="17" s="1"/>
  <c r="BB420" i="17" a="1"/>
  <c r="BB420" i="17" s="1"/>
  <c r="AW847" i="17" a="1"/>
  <c r="AW847" i="17" s="1"/>
  <c r="E847" i="17" s="1"/>
  <c r="BE890" i="17" a="1"/>
  <c r="BE890" i="17" s="1"/>
  <c r="BE847" i="17" a="1"/>
  <c r="BE847" i="17" s="1"/>
  <c r="BC1036" i="17" a="1"/>
  <c r="BC1036" i="17" s="1"/>
  <c r="AW890" i="17" a="1"/>
  <c r="AW890" i="17" s="1"/>
  <c r="E890" i="17" s="1"/>
  <c r="AX1150" i="17" a="1"/>
  <c r="AX1150" i="17" s="1"/>
  <c r="BA104" i="17" a="1"/>
  <c r="BA104" i="17" s="1"/>
  <c r="AZ1012" i="17" a="1"/>
  <c r="AZ1012" i="17" s="1"/>
  <c r="AV652" i="17" a="1"/>
  <c r="AV652" i="17" s="1"/>
  <c r="AW817" i="17" a="1"/>
  <c r="AW817" i="17" s="1"/>
  <c r="E817" i="17" s="1"/>
  <c r="F817" i="17" s="1"/>
  <c r="AY288" i="17" a="1"/>
  <c r="AY288" i="17" s="1"/>
  <c r="BD569" i="17" a="1"/>
  <c r="BD569" i="17" s="1"/>
  <c r="BE853" i="17" a="1"/>
  <c r="BE853" i="17" s="1"/>
  <c r="AZ252" i="17" a="1"/>
  <c r="AZ252" i="17" s="1"/>
  <c r="BD651" i="17" a="1"/>
  <c r="BD651" i="17" s="1"/>
  <c r="BE749" i="17" a="1"/>
  <c r="BE749" i="17" s="1"/>
  <c r="BC420" i="17" a="1"/>
  <c r="BC420" i="17" s="1"/>
  <c r="AY577" i="17" a="1"/>
  <c r="AY577" i="17" s="1"/>
  <c r="BE41" i="17" a="1"/>
  <c r="BE41" i="17" s="1"/>
  <c r="AV847" i="17" a="1"/>
  <c r="AV847" i="17" s="1"/>
  <c r="BB603" i="17" a="1"/>
  <c r="BB603" i="17" s="1"/>
  <c r="BC635" i="17" a="1"/>
  <c r="BC635" i="17" s="1"/>
  <c r="AZ890" i="17" a="1"/>
  <c r="AZ890" i="17" s="1"/>
  <c r="AZ1150" i="17" a="1"/>
  <c r="AZ1150" i="17" s="1"/>
  <c r="BB104" i="17" a="1"/>
  <c r="BB104" i="17" s="1"/>
  <c r="BB1012" i="17" a="1"/>
  <c r="BB1012" i="17" s="1"/>
  <c r="BB357" i="17" a="1"/>
  <c r="BB357" i="17" s="1"/>
  <c r="BA652" i="17" a="1"/>
  <c r="BA652" i="17" s="1"/>
  <c r="BA817" i="17" a="1"/>
  <c r="BA817" i="17" s="1"/>
  <c r="AV288" i="17" a="1"/>
  <c r="AV288" i="17" s="1"/>
  <c r="BA569" i="17" a="1"/>
  <c r="BA569" i="17" s="1"/>
  <c r="AV853" i="17" a="1"/>
  <c r="AV853" i="17" s="1"/>
  <c r="AV252" i="17" a="1"/>
  <c r="AV252" i="17" s="1"/>
  <c r="BD420" i="17" a="1"/>
  <c r="BD420" i="17" s="1"/>
  <c r="BE420" i="17" a="1"/>
  <c r="BE420" i="17" s="1"/>
  <c r="AZ847" i="17" a="1"/>
  <c r="AZ847" i="17" s="1"/>
  <c r="BC603" i="17" a="1"/>
  <c r="BC603" i="17" s="1"/>
  <c r="BD635" i="17" a="1"/>
  <c r="BD635" i="17" s="1"/>
  <c r="AZ605" i="17" a="1"/>
  <c r="AZ605" i="17" s="1"/>
  <c r="BB158" i="17" a="1"/>
  <c r="BB158" i="17" s="1"/>
  <c r="BC104" i="17" a="1"/>
  <c r="BC104" i="17" s="1"/>
  <c r="AV357" i="17" a="1"/>
  <c r="AV357" i="17" s="1"/>
  <c r="AW652" i="17" a="1"/>
  <c r="AW652" i="17" s="1"/>
  <c r="E652" i="17" s="1"/>
  <c r="AZ817" i="17" a="1"/>
  <c r="AZ817" i="17" s="1"/>
  <c r="AW288" i="17" a="1"/>
  <c r="AW288" i="17" s="1"/>
  <c r="E288" i="17" s="1"/>
  <c r="AW853" i="17" a="1"/>
  <c r="AW853" i="17" s="1"/>
  <c r="E853" i="17" s="1"/>
  <c r="F853" i="17" s="1"/>
  <c r="AZ167" i="17" a="1"/>
  <c r="AZ167" i="17" s="1"/>
  <c r="AW420" i="17" a="1"/>
  <c r="AW420" i="17" s="1"/>
  <c r="E420" i="17" s="1"/>
  <c r="BB847" i="17" a="1"/>
  <c r="BB847" i="17" s="1"/>
  <c r="BE605" i="17" a="1"/>
  <c r="BE605" i="17" s="1"/>
  <c r="AV384" i="17" a="1"/>
  <c r="AV384" i="17" s="1"/>
  <c r="BD158" i="17" a="1"/>
  <c r="BD158" i="17" s="1"/>
  <c r="AW357" i="17" a="1"/>
  <c r="AW357" i="17" s="1"/>
  <c r="E357" i="17" s="1"/>
  <c r="BB652" i="17" a="1"/>
  <c r="BB652" i="17" s="1"/>
  <c r="BD817" i="17" a="1"/>
  <c r="BD817" i="17" s="1"/>
  <c r="AZ288" i="17" a="1"/>
  <c r="AZ288" i="17" s="1"/>
  <c r="AY611" i="17" a="1"/>
  <c r="AY611" i="17" s="1"/>
  <c r="AV167" i="17" a="1"/>
  <c r="AV167" i="17" s="1"/>
  <c r="BE567" i="17" a="1"/>
  <c r="BE567" i="17" s="1"/>
  <c r="BA420" i="17" a="1"/>
  <c r="BA420" i="17" s="1"/>
  <c r="AV635" i="17" a="1"/>
  <c r="AV635" i="17" s="1"/>
  <c r="AW577" i="17" a="1"/>
  <c r="AW577" i="17" s="1"/>
  <c r="E577" i="17" s="1"/>
  <c r="BA635" i="17" a="1"/>
  <c r="BA635" i="17" s="1"/>
  <c r="BA384" i="17" a="1"/>
  <c r="BA384" i="17" s="1"/>
  <c r="AX158" i="17" a="1"/>
  <c r="AX158" i="17" s="1"/>
  <c r="AX357" i="17" a="1"/>
  <c r="AX357" i="17" s="1"/>
  <c r="BC652" i="17" a="1"/>
  <c r="BC652" i="17" s="1"/>
  <c r="BE817" i="17" a="1"/>
  <c r="BE817" i="17" s="1"/>
  <c r="BA288" i="17" a="1"/>
  <c r="BA288" i="17" s="1"/>
  <c r="BB611" i="17" a="1"/>
  <c r="BB611" i="17" s="1"/>
  <c r="AW167" i="17" a="1"/>
  <c r="AW167" i="17" s="1"/>
  <c r="E167" i="17" s="1"/>
  <c r="AV567" i="17" a="1"/>
  <c r="AV567" i="17" s="1"/>
  <c r="AV420" i="17" a="1"/>
  <c r="AV420" i="17" s="1"/>
  <c r="AW605" i="17" a="1"/>
  <c r="AW605" i="17" s="1"/>
  <c r="E605" i="17" s="1"/>
  <c r="AX847" i="17" a="1"/>
  <c r="AX847" i="17" s="1"/>
  <c r="AX577" i="17" a="1"/>
  <c r="AX577" i="17" s="1"/>
  <c r="AX605" i="17" a="1"/>
  <c r="AX605" i="17" s="1"/>
  <c r="BE384" i="17" a="1"/>
  <c r="BE384" i="17" s="1"/>
  <c r="AW158" i="17" a="1"/>
  <c r="AW158" i="17" s="1"/>
  <c r="E158" i="17" s="1"/>
  <c r="AW104" i="17" a="1"/>
  <c r="AW104" i="17" s="1"/>
  <c r="E104" i="17" s="1"/>
  <c r="F104" i="17" s="1"/>
  <c r="BC357" i="17" a="1"/>
  <c r="BC357" i="17" s="1"/>
  <c r="BE652" i="17" a="1"/>
  <c r="BE652" i="17" s="1"/>
  <c r="AV817" i="17" a="1"/>
  <c r="AV817" i="17" s="1"/>
  <c r="BB288" i="17" a="1"/>
  <c r="BB288" i="17" s="1"/>
  <c r="AX1066" i="17" a="1"/>
  <c r="AX1066" i="17" s="1"/>
  <c r="BC611" i="17" a="1"/>
  <c r="BC611" i="17" s="1"/>
  <c r="AX167" i="17" a="1"/>
  <c r="AX167" i="17" s="1"/>
  <c r="AW567" i="17" a="1"/>
  <c r="AW567" i="17" s="1"/>
  <c r="E567" i="17" s="1"/>
  <c r="AX420" i="17" a="1"/>
  <c r="AX420" i="17" s="1"/>
  <c r="AV577" i="17" a="1"/>
  <c r="AV577" i="17" s="1"/>
  <c r="BC847" i="17" a="1"/>
  <c r="BC847" i="17" s="1"/>
  <c r="BD357" i="17" a="1"/>
  <c r="BD357" i="17" s="1"/>
  <c r="AV611" i="17" a="1"/>
  <c r="AV611" i="17" s="1"/>
  <c r="AZ701" i="17" a="1"/>
  <c r="AZ701" i="17" s="1"/>
  <c r="BB635" i="17" a="1"/>
  <c r="BB635" i="17" s="1"/>
  <c r="BB358" i="17" a="1"/>
  <c r="BB358" i="17" s="1"/>
  <c r="BE52" i="17" a="1"/>
  <c r="BE52" i="17" s="1"/>
  <c r="AV1014" i="17" a="1"/>
  <c r="AV1014" i="17" s="1"/>
  <c r="AV804" i="17" a="1"/>
  <c r="AV804" i="17" s="1"/>
  <c r="BD107" i="17" a="1"/>
  <c r="BD107" i="17" s="1"/>
  <c r="BB948" i="17" a="1"/>
  <c r="BB948" i="17" s="1"/>
  <c r="BB576" i="17" a="1"/>
  <c r="BB576" i="17" s="1"/>
  <c r="AV1149" i="17" a="1"/>
  <c r="AV1149" i="17" s="1"/>
  <c r="BA1005" i="17" a="1"/>
  <c r="BA1005" i="17" s="1"/>
  <c r="BD549" i="17" a="1"/>
  <c r="BD549" i="17" s="1"/>
  <c r="BA653" i="17" a="1"/>
  <c r="BA653" i="17" s="1"/>
  <c r="BC774" i="17" a="1"/>
  <c r="BC774" i="17" s="1"/>
  <c r="AY650" i="17" a="1"/>
  <c r="AY650" i="17" s="1"/>
  <c r="BB1014" i="17" a="1"/>
  <c r="BB1014" i="17" s="1"/>
  <c r="AW804" i="17" a="1"/>
  <c r="AW804" i="17" s="1"/>
  <c r="E804" i="17" s="1"/>
  <c r="AY171" i="17" a="1"/>
  <c r="AY171" i="17" s="1"/>
  <c r="AW776" i="17" a="1"/>
  <c r="AW776" i="17" s="1"/>
  <c r="E776" i="17" s="1"/>
  <c r="BE107" i="17" a="1"/>
  <c r="BE107" i="17" s="1"/>
  <c r="BE1060" i="17" a="1"/>
  <c r="BE1060" i="17" s="1"/>
  <c r="BC576" i="17" a="1"/>
  <c r="BC576" i="17" s="1"/>
  <c r="BC1005" i="17" a="1"/>
  <c r="BC1005" i="17" s="1"/>
  <c r="BE549" i="17" a="1"/>
  <c r="BE549" i="17" s="1"/>
  <c r="BB653" i="17" a="1"/>
  <c r="BB653" i="17" s="1"/>
  <c r="BB774" i="17" a="1"/>
  <c r="BB774" i="17" s="1"/>
  <c r="BE650" i="17" a="1"/>
  <c r="BE650" i="17" s="1"/>
  <c r="AX876" i="17" a="1"/>
  <c r="AX876" i="17" s="1"/>
  <c r="AY1014" i="17" a="1"/>
  <c r="AY1014" i="17" s="1"/>
  <c r="BE804" i="17" a="1"/>
  <c r="BE804" i="17" s="1"/>
  <c r="AV717" i="17" a="1"/>
  <c r="AV717" i="17" s="1"/>
  <c r="AZ171" i="17" a="1"/>
  <c r="AZ171" i="17" s="1"/>
  <c r="AX776" i="17" a="1"/>
  <c r="AX776" i="17" s="1"/>
  <c r="AV107" i="17" a="1"/>
  <c r="AV107" i="17" s="1"/>
  <c r="AW1060" i="17" a="1"/>
  <c r="AW1060" i="17" s="1"/>
  <c r="E1060" i="17" s="1"/>
  <c r="BD576" i="17" a="1"/>
  <c r="BD576" i="17" s="1"/>
  <c r="BD1005" i="17" a="1"/>
  <c r="BD1005" i="17" s="1"/>
  <c r="BC653" i="17" a="1"/>
  <c r="BC653" i="17" s="1"/>
  <c r="AW774" i="17" a="1"/>
  <c r="AW774" i="17" s="1"/>
  <c r="E774" i="17" s="1"/>
  <c r="AV650" i="17" a="1"/>
  <c r="AV650" i="17" s="1"/>
  <c r="AV181" i="17" a="1"/>
  <c r="AV181" i="17" s="1"/>
  <c r="AY876" i="17" a="1"/>
  <c r="AY876" i="17" s="1"/>
  <c r="BA1014" i="17" a="1"/>
  <c r="BA1014" i="17" s="1"/>
  <c r="AZ804" i="17" a="1"/>
  <c r="AZ804" i="17" s="1"/>
  <c r="AW717" i="17" a="1"/>
  <c r="AW717" i="17" s="1"/>
  <c r="E717" i="17" s="1"/>
  <c r="BC171" i="17" a="1"/>
  <c r="BC171" i="17" s="1"/>
  <c r="BD156" i="17" a="1"/>
  <c r="BD156" i="17" s="1"/>
  <c r="AW107" i="17" a="1"/>
  <c r="AW107" i="17" s="1"/>
  <c r="E107" i="17" s="1"/>
  <c r="AY1060" i="17" a="1"/>
  <c r="AY1060" i="17" s="1"/>
  <c r="BD1070" i="17" a="1"/>
  <c r="BD1070" i="17" s="1"/>
  <c r="AV576" i="17" a="1"/>
  <c r="AV576" i="17" s="1"/>
  <c r="AY1005" i="17" a="1"/>
  <c r="AY1005" i="17" s="1"/>
  <c r="BD653" i="17" a="1"/>
  <c r="BD653" i="17" s="1"/>
  <c r="AY774" i="17" a="1"/>
  <c r="AY774" i="17" s="1"/>
  <c r="AW723" i="17" a="1"/>
  <c r="AW723" i="17" s="1"/>
  <c r="E723" i="17" s="1"/>
  <c r="AW650" i="17" a="1"/>
  <c r="AW650" i="17" s="1"/>
  <c r="E650" i="17" s="1"/>
  <c r="AX181" i="17" a="1"/>
  <c r="AX181" i="17" s="1"/>
  <c r="BA876" i="17" a="1"/>
  <c r="BA876" i="17" s="1"/>
  <c r="BD1014" i="17" a="1"/>
  <c r="BD1014" i="17" s="1"/>
  <c r="BC804" i="17" a="1"/>
  <c r="BC804" i="17" s="1"/>
  <c r="BD717" i="17" a="1"/>
  <c r="BD717" i="17" s="1"/>
  <c r="BE171" i="17" a="1"/>
  <c r="BE171" i="17" s="1"/>
  <c r="AW156" i="17" a="1"/>
  <c r="AW156" i="17" s="1"/>
  <c r="E156" i="17" s="1"/>
  <c r="AY107" i="17" a="1"/>
  <c r="AY107" i="17" s="1"/>
  <c r="BC1060" i="17" a="1"/>
  <c r="BC1060" i="17" s="1"/>
  <c r="BE1070" i="17" a="1"/>
  <c r="BE1070" i="17" s="1"/>
  <c r="AY576" i="17" a="1"/>
  <c r="AY576" i="17" s="1"/>
  <c r="BD334" i="17" a="1"/>
  <c r="BD334" i="17" s="1"/>
  <c r="AV774" i="17" a="1"/>
  <c r="AV774" i="17" s="1"/>
  <c r="AX723" i="17" a="1"/>
  <c r="AX723" i="17" s="1"/>
  <c r="AV609" i="17" a="1"/>
  <c r="AV609" i="17" s="1"/>
  <c r="BB650" i="17" a="1"/>
  <c r="BB650" i="17" s="1"/>
  <c r="BB181" i="17" a="1"/>
  <c r="BB181" i="17" s="1"/>
  <c r="AW358" i="17" a="1"/>
  <c r="AW358" i="17" s="1"/>
  <c r="E358" i="17" s="1"/>
  <c r="BE953" i="17" a="1"/>
  <c r="BE953" i="17" s="1"/>
  <c r="AV864" i="17" a="1"/>
  <c r="AV864" i="17" s="1"/>
  <c r="BE876" i="17" a="1"/>
  <c r="BE876" i="17" s="1"/>
  <c r="BE600" i="17" a="1"/>
  <c r="BE600" i="17" s="1"/>
  <c r="BC1014" i="17" a="1"/>
  <c r="BC1014" i="17" s="1"/>
  <c r="BD804" i="17" a="1"/>
  <c r="BD804" i="17" s="1"/>
  <c r="BB717" i="17" a="1"/>
  <c r="BB717" i="17" s="1"/>
  <c r="BA171" i="17" a="1"/>
  <c r="BA171" i="17" s="1"/>
  <c r="AW140" i="17" a="1"/>
  <c r="AW140" i="17" s="1"/>
  <c r="E140" i="17" s="1"/>
  <c r="BE637" i="17" a="1"/>
  <c r="BE637" i="17" s="1"/>
  <c r="BA156" i="17" a="1"/>
  <c r="BA156" i="17" s="1"/>
  <c r="BD382" i="17" a="1"/>
  <c r="BD382" i="17" s="1"/>
  <c r="AV397" i="17" a="1"/>
  <c r="AV397" i="17" s="1"/>
  <c r="AW857" i="17" a="1"/>
  <c r="AW857" i="17" s="1"/>
  <c r="E857" i="17" s="1"/>
  <c r="AW131" i="17" a="1"/>
  <c r="AW131" i="17" s="1"/>
  <c r="E131" i="17" s="1"/>
  <c r="AY189" i="17" a="1"/>
  <c r="AY189" i="17" s="1"/>
  <c r="BE611" i="17" a="1"/>
  <c r="BE611" i="17" s="1"/>
  <c r="BB1060" i="17" a="1"/>
  <c r="BB1060" i="17" s="1"/>
  <c r="AW1070" i="17" a="1"/>
  <c r="AW1070" i="17" s="1"/>
  <c r="E1070" i="17" s="1"/>
  <c r="AZ576" i="17" a="1"/>
  <c r="AZ576" i="17" s="1"/>
  <c r="BA334" i="17" a="1"/>
  <c r="BA334" i="17" s="1"/>
  <c r="AX774" i="17" a="1"/>
  <c r="AX774" i="17" s="1"/>
  <c r="BE723" i="17" a="1"/>
  <c r="BE723" i="17" s="1"/>
  <c r="AW609" i="17" a="1"/>
  <c r="AW609" i="17" s="1"/>
  <c r="E609" i="17" s="1"/>
  <c r="AV459" i="17" a="1"/>
  <c r="AV459" i="17" s="1"/>
  <c r="BD650" i="17" a="1"/>
  <c r="BD650" i="17" s="1"/>
  <c r="BE181" i="17" a="1"/>
  <c r="BE181" i="17" s="1"/>
  <c r="AX107" i="17" a="1"/>
  <c r="AX107" i="17" s="1"/>
  <c r="BD953" i="17" a="1"/>
  <c r="BD953" i="17" s="1"/>
  <c r="AV876" i="17" a="1"/>
  <c r="AV876" i="17" s="1"/>
  <c r="BD600" i="17" a="1"/>
  <c r="BD600" i="17" s="1"/>
  <c r="AX804" i="17" a="1"/>
  <c r="AX804" i="17" s="1"/>
  <c r="BA717" i="17" a="1"/>
  <c r="BA717" i="17" s="1"/>
  <c r="BB171" i="17" a="1"/>
  <c r="BB171" i="17" s="1"/>
  <c r="AY140" i="17" a="1"/>
  <c r="AY140" i="17" s="1"/>
  <c r="BB156" i="17" a="1"/>
  <c r="BB156" i="17" s="1"/>
  <c r="BE382" i="17" a="1"/>
  <c r="BE382" i="17" s="1"/>
  <c r="AW397" i="17" a="1"/>
  <c r="AW397" i="17" s="1"/>
  <c r="E397" i="17" s="1"/>
  <c r="BB857" i="17" a="1"/>
  <c r="BB857" i="17" s="1"/>
  <c r="AZ611" i="17" a="1"/>
  <c r="AZ611" i="17" s="1"/>
  <c r="AV1060" i="17" a="1"/>
  <c r="AV1060" i="17" s="1"/>
  <c r="AZ1070" i="17" a="1"/>
  <c r="AZ1070" i="17" s="1"/>
  <c r="AW576" i="17" a="1"/>
  <c r="AW576" i="17" s="1"/>
  <c r="E576" i="17" s="1"/>
  <c r="BB334" i="17" a="1"/>
  <c r="BB334" i="17" s="1"/>
  <c r="AV812" i="17" a="1"/>
  <c r="AV812" i="17" s="1"/>
  <c r="BA723" i="17" a="1"/>
  <c r="BA723" i="17" s="1"/>
  <c r="BD609" i="17" a="1"/>
  <c r="BD609" i="17" s="1"/>
  <c r="AX459" i="17" a="1"/>
  <c r="AX459" i="17" s="1"/>
  <c r="AZ650" i="17" a="1"/>
  <c r="AZ650" i="17" s="1"/>
  <c r="AW876" i="17" a="1"/>
  <c r="AW876" i="17" s="1"/>
  <c r="E876" i="17" s="1"/>
  <c r="AY804" i="17" a="1"/>
  <c r="AY804" i="17" s="1"/>
  <c r="AV171" i="17" a="1"/>
  <c r="AV171" i="17" s="1"/>
  <c r="BA140" i="17" a="1"/>
  <c r="BA140" i="17" s="1"/>
  <c r="BE156" i="17" a="1"/>
  <c r="BE156" i="17" s="1"/>
  <c r="AY397" i="17" a="1"/>
  <c r="AY397" i="17" s="1"/>
  <c r="BE857" i="17" a="1"/>
  <c r="BE857" i="17" s="1"/>
  <c r="AX1060" i="17" a="1"/>
  <c r="AX1060" i="17" s="1"/>
  <c r="BA1070" i="17" a="1"/>
  <c r="BA1070" i="17" s="1"/>
  <c r="BE334" i="17" a="1"/>
  <c r="BE334" i="17" s="1"/>
  <c r="BA812" i="17" a="1"/>
  <c r="BA812" i="17" s="1"/>
  <c r="BE609" i="17" a="1"/>
  <c r="BE609" i="17" s="1"/>
  <c r="AY459" i="17" a="1"/>
  <c r="AY459" i="17" s="1"/>
  <c r="BB51" i="17" a="1"/>
  <c r="BB51" i="17" s="1"/>
  <c r="AZ876" i="17" a="1"/>
  <c r="AZ876" i="17" s="1"/>
  <c r="AW171" i="17" a="1"/>
  <c r="AW171" i="17" s="1"/>
  <c r="E171" i="17" s="1"/>
  <c r="AV140" i="17" a="1"/>
  <c r="AV140" i="17" s="1"/>
  <c r="BC1075" i="17" a="1"/>
  <c r="BC1075" i="17" s="1"/>
  <c r="BC156" i="17" a="1"/>
  <c r="BC156" i="17" s="1"/>
  <c r="BB397" i="17" a="1"/>
  <c r="BB397" i="17" s="1"/>
  <c r="AZ1060" i="17" a="1"/>
  <c r="AZ1060" i="17" s="1"/>
  <c r="AX1070" i="17" a="1"/>
  <c r="AX1070" i="17" s="1"/>
  <c r="AV334" i="17" a="1"/>
  <c r="AV334" i="17" s="1"/>
  <c r="AY1009" i="17" a="1"/>
  <c r="AY1009" i="17" s="1"/>
  <c r="BE1089" i="17" a="1"/>
  <c r="BE1089" i="17" s="1"/>
  <c r="AZ123" i="17" a="1"/>
  <c r="AZ123" i="17" s="1"/>
  <c r="AX609" i="17" a="1"/>
  <c r="AX609" i="17" s="1"/>
  <c r="AV446" i="17" a="1"/>
  <c r="AV446" i="17" s="1"/>
  <c r="BA459" i="17" a="1"/>
  <c r="BA459" i="17" s="1"/>
  <c r="BA679" i="17" a="1"/>
  <c r="BA679" i="17" s="1"/>
  <c r="AV51" i="17" a="1"/>
  <c r="AV51" i="17" s="1"/>
  <c r="BF895" i="17" a="1"/>
  <c r="BF895" i="17" s="1"/>
  <c r="BC876" i="17" a="1"/>
  <c r="BC876" i="17" s="1"/>
  <c r="AX150" i="17" a="1"/>
  <c r="AX150" i="17" s="1"/>
  <c r="BD426" i="17" a="1"/>
  <c r="BD426" i="17" s="1"/>
  <c r="AV689" i="17" a="1"/>
  <c r="AV689" i="17" s="1"/>
  <c r="AX171" i="17" a="1"/>
  <c r="AX171" i="17" s="1"/>
  <c r="BD140" i="17" a="1"/>
  <c r="BD140" i="17" s="1"/>
  <c r="AX1075" i="17" a="1"/>
  <c r="AX1075" i="17" s="1"/>
  <c r="AV156" i="17" a="1"/>
  <c r="AV156" i="17" s="1"/>
  <c r="BC397" i="17" a="1"/>
  <c r="BC397" i="17" s="1"/>
  <c r="BD1060" i="17" a="1"/>
  <c r="BD1060" i="17" s="1"/>
  <c r="AV1070" i="17" a="1"/>
  <c r="AV1070" i="17" s="1"/>
  <c r="AX334" i="17" a="1"/>
  <c r="AX334" i="17" s="1"/>
  <c r="AV1009" i="17" a="1"/>
  <c r="AV1009" i="17" s="1"/>
  <c r="BD1089" i="17" a="1"/>
  <c r="BD1089" i="17" s="1"/>
  <c r="BA123" i="17" a="1"/>
  <c r="BA123" i="17" s="1"/>
  <c r="AX7" i="17" a="1"/>
  <c r="AX7" i="17" s="1"/>
  <c r="AY609" i="17" a="1"/>
  <c r="AY609" i="17" s="1"/>
  <c r="AW446" i="17" a="1"/>
  <c r="AW446" i="17" s="1"/>
  <c r="E446" i="17" s="1"/>
  <c r="BB459" i="17" a="1"/>
  <c r="BB459" i="17" s="1"/>
  <c r="AW679" i="17" a="1"/>
  <c r="AW679" i="17" s="1"/>
  <c r="E679" i="17" s="1"/>
  <c r="BM895" i="17" a="1"/>
  <c r="BM895" i="17" s="1"/>
  <c r="BB448" i="17" a="1"/>
  <c r="BB448" i="17" s="1"/>
  <c r="AW763" i="17" a="1"/>
  <c r="AW763" i="17" s="1"/>
  <c r="E763" i="17" s="1"/>
  <c r="BD876" i="17" a="1"/>
  <c r="BD876" i="17" s="1"/>
  <c r="AZ150" i="17" a="1"/>
  <c r="AZ150" i="17" s="1"/>
  <c r="BC441" i="17" a="1"/>
  <c r="BC441" i="17" s="1"/>
  <c r="AZ992" i="17" a="1"/>
  <c r="AZ992" i="17" s="1"/>
  <c r="BB1075" i="17" a="1"/>
  <c r="BB1075" i="17" s="1"/>
  <c r="AX156" i="17" a="1"/>
  <c r="AX156" i="17" s="1"/>
  <c r="BD397" i="17" a="1"/>
  <c r="BD397" i="17" s="1"/>
  <c r="BA149" i="17" a="1"/>
  <c r="BA149" i="17" s="1"/>
  <c r="AV423" i="17" a="1"/>
  <c r="AV423" i="17" s="1"/>
  <c r="BB1053" i="17" a="1"/>
  <c r="BB1053" i="17" s="1"/>
  <c r="BB1095" i="17" a="1"/>
  <c r="BB1095" i="17" s="1"/>
  <c r="BB1070" i="17" a="1"/>
  <c r="BB1070" i="17" s="1"/>
  <c r="BA892" i="17" a="1"/>
  <c r="BA892" i="17" s="1"/>
  <c r="AZ334" i="17" a="1"/>
  <c r="AZ334" i="17" s="1"/>
  <c r="AY894" i="17" a="1"/>
  <c r="AY894" i="17" s="1"/>
  <c r="AZ1009" i="17" a="1"/>
  <c r="AZ1009" i="17" s="1"/>
  <c r="BB1089" i="17" a="1"/>
  <c r="BB1089" i="17" s="1"/>
  <c r="AV123" i="17" a="1"/>
  <c r="AV123" i="17" s="1"/>
  <c r="AY7" i="17" a="1"/>
  <c r="AY7" i="17" s="1"/>
  <c r="AZ609" i="17" a="1"/>
  <c r="AZ609" i="17" s="1"/>
  <c r="BD446" i="17" a="1"/>
  <c r="BD446" i="17" s="1"/>
  <c r="BC459" i="17" a="1"/>
  <c r="BC459" i="17" s="1"/>
  <c r="AV679" i="17" a="1"/>
  <c r="AV679" i="17" s="1"/>
  <c r="BJ895" i="17" a="1"/>
  <c r="BJ895" i="17" s="1"/>
  <c r="BC150" i="17" a="1"/>
  <c r="BC150" i="17" s="1"/>
  <c r="AW441" i="17" a="1"/>
  <c r="AW441" i="17" s="1"/>
  <c r="E441" i="17" s="1"/>
  <c r="BC992" i="17" a="1"/>
  <c r="BC992" i="17" s="1"/>
  <c r="AW1075" i="17" a="1"/>
  <c r="AW1075" i="17" s="1"/>
  <c r="E1075" i="17" s="1"/>
  <c r="BE397" i="17" a="1"/>
  <c r="BE397" i="17" s="1"/>
  <c r="AX149" i="17" a="1"/>
  <c r="AX149" i="17" s="1"/>
  <c r="AZ1053" i="17" a="1"/>
  <c r="AZ1053" i="17" s="1"/>
  <c r="AW892" i="17" a="1"/>
  <c r="AW892" i="17" s="1"/>
  <c r="E892" i="17" s="1"/>
  <c r="AW334" i="17" a="1"/>
  <c r="AW334" i="17" s="1"/>
  <c r="E334" i="17" s="1"/>
  <c r="AX894" i="17" a="1"/>
  <c r="AX894" i="17" s="1"/>
  <c r="AZ767" i="17" a="1"/>
  <c r="AZ767" i="17" s="1"/>
  <c r="BA1089" i="17" a="1"/>
  <c r="BA1089" i="17" s="1"/>
  <c r="AX123" i="17" a="1"/>
  <c r="AX123" i="17" s="1"/>
  <c r="BB7" i="17" a="1"/>
  <c r="BB7" i="17" s="1"/>
  <c r="BA609" i="17" a="1"/>
  <c r="BA609" i="17" s="1"/>
  <c r="AX446" i="17" a="1"/>
  <c r="AX446" i="17" s="1"/>
  <c r="BD459" i="17" a="1"/>
  <c r="BD459" i="17" s="1"/>
  <c r="AZ679" i="17" a="1"/>
  <c r="AZ679" i="17" s="1"/>
  <c r="AW635" i="17" a="1"/>
  <c r="AW635" i="17" s="1"/>
  <c r="E635" i="17" s="1"/>
  <c r="AW150" i="17" a="1"/>
  <c r="AW150" i="17" s="1"/>
  <c r="E150" i="17" s="1"/>
  <c r="AV52" i="17" a="1"/>
  <c r="AV52" i="17" s="1"/>
  <c r="BD992" i="17" a="1"/>
  <c r="BD992" i="17" s="1"/>
  <c r="AX397" i="17" a="1"/>
  <c r="AX397" i="17" s="1"/>
  <c r="BC149" i="17" a="1"/>
  <c r="BC149" i="17" s="1"/>
  <c r="AZ892" i="17" a="1"/>
  <c r="AZ892" i="17" s="1"/>
  <c r="AY334" i="17" a="1"/>
  <c r="AY334" i="17" s="1"/>
  <c r="BB894" i="17" a="1"/>
  <c r="BB894" i="17" s="1"/>
  <c r="AZ1149" i="17" a="1"/>
  <c r="AZ1149" i="17" s="1"/>
  <c r="BE767" i="17" a="1"/>
  <c r="BE767" i="17" s="1"/>
  <c r="AW1089" i="17" a="1"/>
  <c r="AW1089" i="17" s="1"/>
  <c r="E1089" i="17" s="1"/>
  <c r="AW123" i="17" a="1"/>
  <c r="AW123" i="17" s="1"/>
  <c r="E123" i="17" s="1"/>
  <c r="BA7" i="17" a="1"/>
  <c r="BA7" i="17" s="1"/>
  <c r="BB609" i="17" a="1"/>
  <c r="BB609" i="17" s="1"/>
  <c r="BB446" i="17" a="1"/>
  <c r="BB446" i="17" s="1"/>
  <c r="BE459" i="17" a="1"/>
  <c r="BE459" i="17" s="1"/>
  <c r="AV723" i="17" a="1"/>
  <c r="AV723" i="17" s="1"/>
  <c r="AY150" i="17" a="1"/>
  <c r="AY150" i="17" s="1"/>
  <c r="AW52" i="17" a="1"/>
  <c r="AW52" i="17" s="1"/>
  <c r="E52" i="17" s="1"/>
  <c r="BE992" i="17" a="1"/>
  <c r="BE992" i="17" s="1"/>
  <c r="AX129" i="17" a="1"/>
  <c r="AX129" i="17" s="1"/>
  <c r="AZ397" i="17" a="1"/>
  <c r="AZ397" i="17" s="1"/>
  <c r="BD149" i="17" a="1"/>
  <c r="BD149" i="17" s="1"/>
  <c r="BB892" i="17" a="1"/>
  <c r="BB892" i="17" s="1"/>
  <c r="BC894" i="17" a="1"/>
  <c r="BC894" i="17" s="1"/>
  <c r="AW1149" i="17" a="1"/>
  <c r="AW1149" i="17" s="1"/>
  <c r="E1149" i="17" s="1"/>
  <c r="AX1089" i="17" a="1"/>
  <c r="AX1089" i="17" s="1"/>
  <c r="AY549" i="17" a="1"/>
  <c r="AY549" i="17" s="1"/>
  <c r="AY123" i="17" a="1"/>
  <c r="AY123" i="17" s="1"/>
  <c r="AZ7" i="17" a="1"/>
  <c r="AZ7" i="17" s="1"/>
  <c r="BC446" i="17" a="1"/>
  <c r="BC446" i="17" s="1"/>
  <c r="BA150" i="17" a="1"/>
  <c r="BA150" i="17" s="1"/>
  <c r="AX52" i="17" a="1"/>
  <c r="AX52" i="17" s="1"/>
  <c r="AV992" i="17" a="1"/>
  <c r="AV992" i="17" s="1"/>
  <c r="AY507" i="17" a="1"/>
  <c r="AY507" i="17" s="1"/>
  <c r="BC892" i="17" a="1"/>
  <c r="BC892" i="17" s="1"/>
  <c r="AX138" i="17" a="1"/>
  <c r="AX138" i="17" s="1"/>
  <c r="BD894" i="17" a="1"/>
  <c r="BD894" i="17" s="1"/>
  <c r="AX1149" i="17" a="1"/>
  <c r="AX1149" i="17" s="1"/>
  <c r="AZ1089" i="17" a="1"/>
  <c r="AZ1089" i="17" s="1"/>
  <c r="AV549" i="17" a="1"/>
  <c r="AV549" i="17" s="1"/>
  <c r="BB123" i="17" a="1"/>
  <c r="BB123" i="17" s="1"/>
  <c r="BC7" i="17" a="1"/>
  <c r="BC7" i="17" s="1"/>
  <c r="AY446" i="17" a="1"/>
  <c r="AY446" i="17" s="1"/>
  <c r="AY52" i="17" a="1"/>
  <c r="AY52" i="17" s="1"/>
  <c r="AX992" i="17" a="1"/>
  <c r="AX992" i="17" s="1"/>
  <c r="AZ507" i="17" a="1"/>
  <c r="AZ507" i="17" s="1"/>
  <c r="BD892" i="17" a="1"/>
  <c r="BD892" i="17" s="1"/>
  <c r="BC138" i="17" a="1"/>
  <c r="BC138" i="17" s="1"/>
  <c r="BE894" i="17" a="1"/>
  <c r="BE894" i="17" s="1"/>
  <c r="BD1149" i="17" a="1"/>
  <c r="BD1149" i="17" s="1"/>
  <c r="AW1005" i="17" a="1"/>
  <c r="AW1005" i="17" s="1"/>
  <c r="E1005" i="17" s="1"/>
  <c r="AY1089" i="17" a="1"/>
  <c r="AY1089" i="17" s="1"/>
  <c r="AW549" i="17" a="1"/>
  <c r="AW549" i="17" s="1"/>
  <c r="E549" i="17" s="1"/>
  <c r="AY653" i="17" a="1"/>
  <c r="AY653" i="17" s="1"/>
  <c r="BC123" i="17" a="1"/>
  <c r="BC123" i="17" s="1"/>
  <c r="BD7" i="17" a="1"/>
  <c r="BD7" i="17" s="1"/>
  <c r="AZ446" i="17" a="1"/>
  <c r="AZ446" i="17" s="1"/>
  <c r="AZ52" i="17" a="1"/>
  <c r="AZ52" i="17" s="1"/>
  <c r="AW992" i="17" a="1"/>
  <c r="AW992" i="17" s="1"/>
  <c r="E992" i="17" s="1"/>
  <c r="BE892" i="17" a="1"/>
  <c r="BE892" i="17" s="1"/>
  <c r="AV138" i="17" a="1"/>
  <c r="AV138" i="17" s="1"/>
  <c r="AZ894" i="17" a="1"/>
  <c r="AZ894" i="17" s="1"/>
  <c r="AY1149" i="17" a="1"/>
  <c r="AY1149" i="17" s="1"/>
  <c r="AV1005" i="17" a="1"/>
  <c r="AV1005" i="17" s="1"/>
  <c r="AV1089" i="17" a="1"/>
  <c r="AV1089" i="17" s="1"/>
  <c r="BA549" i="17" a="1"/>
  <c r="BA549" i="17" s="1"/>
  <c r="AV653" i="17" a="1"/>
  <c r="AV653" i="17" s="1"/>
  <c r="BD123" i="17" a="1"/>
  <c r="BD123" i="17" s="1"/>
  <c r="BE7" i="17" a="1"/>
  <c r="BE7" i="17" s="1"/>
  <c r="BA446" i="17" a="1"/>
  <c r="BA446" i="17" s="1"/>
  <c r="AV64" i="17" a="1"/>
  <c r="AV64" i="17" s="1"/>
  <c r="BD150" i="17" a="1"/>
  <c r="BD150" i="17" s="1"/>
  <c r="BA52" i="17" a="1"/>
  <c r="BA52" i="17" s="1"/>
  <c r="AY992" i="17" a="1"/>
  <c r="AY992" i="17" s="1"/>
  <c r="AZ107" i="17" a="1"/>
  <c r="AZ107" i="17" s="1"/>
  <c r="AW547" i="17" a="1"/>
  <c r="AW547" i="17" s="1"/>
  <c r="E547" i="17" s="1"/>
  <c r="AV892" i="17" a="1"/>
  <c r="AV892" i="17" s="1"/>
  <c r="AY138" i="17" a="1"/>
  <c r="AY138" i="17" s="1"/>
  <c r="BA894" i="17" a="1"/>
  <c r="BA894" i="17" s="1"/>
  <c r="BE291" i="17" a="1"/>
  <c r="BE291" i="17" s="1"/>
  <c r="BA1149" i="17" a="1"/>
  <c r="BA1149" i="17" s="1"/>
  <c r="AV316" i="17" a="1"/>
  <c r="AV316" i="17" s="1"/>
  <c r="AZ1005" i="17" a="1"/>
  <c r="AZ1005" i="17" s="1"/>
  <c r="AX549" i="17" a="1"/>
  <c r="AX549" i="17" s="1"/>
  <c r="BA745" i="17" a="1"/>
  <c r="BA745" i="17" s="1"/>
  <c r="AX653" i="17" a="1"/>
  <c r="AX653" i="17" s="1"/>
  <c r="AV7" i="17" a="1"/>
  <c r="AV7" i="17" s="1"/>
  <c r="AV150" i="17" a="1"/>
  <c r="AV150" i="17" s="1"/>
  <c r="BB150" i="17" a="1"/>
  <c r="BB150" i="17" s="1"/>
  <c r="BB52" i="17" a="1"/>
  <c r="BB52" i="17" s="1"/>
  <c r="AX1014" i="17" a="1"/>
  <c r="AX1014" i="17" s="1"/>
  <c r="BA992" i="17" a="1"/>
  <c r="BA992" i="17" s="1"/>
  <c r="BC633" i="17" a="1"/>
  <c r="BC633" i="17" s="1"/>
  <c r="BB107" i="17" a="1"/>
  <c r="BB107" i="17" s="1"/>
  <c r="AY547" i="17" a="1"/>
  <c r="AY547" i="17" s="1"/>
  <c r="AX892" i="17" a="1"/>
  <c r="AX892" i="17" s="1"/>
  <c r="BB138" i="17" a="1"/>
  <c r="BB138" i="17" s="1"/>
  <c r="AV894" i="17" a="1"/>
  <c r="AV894" i="17" s="1"/>
  <c r="AV291" i="17" a="1"/>
  <c r="AV291" i="17" s="1"/>
  <c r="BB1149" i="17" a="1"/>
  <c r="BB1149" i="17" s="1"/>
  <c r="BE316" i="17" a="1"/>
  <c r="BE316" i="17" s="1"/>
  <c r="BB1005" i="17" a="1"/>
  <c r="BB1005" i="17" s="1"/>
  <c r="AZ549" i="17" a="1"/>
  <c r="AZ549" i="17" s="1"/>
  <c r="AY503" i="17" a="1"/>
  <c r="AY503" i="17" s="1"/>
  <c r="AZ653" i="17" a="1"/>
  <c r="AZ653" i="17" s="1"/>
  <c r="AV1036" i="17" a="1"/>
  <c r="AV1036" i="17" s="1"/>
  <c r="AW633" i="17" a="1"/>
  <c r="AW633" i="17" s="1"/>
  <c r="E633" i="17" s="1"/>
  <c r="BE759" i="17" a="1"/>
  <c r="BE759" i="17" s="1"/>
  <c r="BC763" i="17" a="1"/>
  <c r="BC763" i="17" s="1"/>
  <c r="BC448" i="17" a="1"/>
  <c r="BC448" i="17" s="1"/>
  <c r="BB54" i="17" a="1"/>
  <c r="BB54" i="17" s="1"/>
  <c r="BA1087" i="17" a="1"/>
  <c r="BA1087" i="17" s="1"/>
  <c r="BE603" i="17" a="1"/>
  <c r="BE603" i="17" s="1"/>
  <c r="BE635" i="17" a="1"/>
  <c r="BE635" i="17" s="1"/>
  <c r="AZ1035" i="17" a="1"/>
  <c r="AZ1035" i="17" s="1"/>
  <c r="BE919" i="17" a="1"/>
  <c r="BE919" i="17" s="1"/>
  <c r="AZ245" i="17" a="1"/>
  <c r="AZ245" i="17" s="1"/>
  <c r="BC14" i="17" a="1"/>
  <c r="BC14" i="17" s="1"/>
  <c r="BB463" i="17" a="1"/>
  <c r="BB463" i="17" s="1"/>
  <c r="BA581" i="17" a="1"/>
  <c r="BA581" i="17" s="1"/>
  <c r="AV19" i="17" a="1"/>
  <c r="AV19" i="17" s="1"/>
  <c r="AY357" i="17" a="1"/>
  <c r="AY357" i="17" s="1"/>
  <c r="AX124" i="17" a="1"/>
  <c r="AX124" i="17" s="1"/>
  <c r="BD1016" i="17" a="1"/>
  <c r="BD1016" i="17" s="1"/>
  <c r="AV856" i="17" a="1"/>
  <c r="AV856" i="17" s="1"/>
  <c r="BE395" i="17" a="1"/>
  <c r="BE395" i="17" s="1"/>
  <c r="BD1088" i="17" a="1"/>
  <c r="BD1088" i="17" s="1"/>
  <c r="BE507" i="17" a="1"/>
  <c r="BE507" i="17" s="1"/>
  <c r="BA917" i="17" a="1"/>
  <c r="BA917" i="17" s="1"/>
  <c r="AZ569" i="17" a="1"/>
  <c r="AZ569" i="17" s="1"/>
  <c r="AZ73" i="17" a="1"/>
  <c r="AZ73" i="17" s="1"/>
  <c r="AZ776" i="17" a="1"/>
  <c r="AZ776" i="17" s="1"/>
  <c r="AZ553" i="17" a="1"/>
  <c r="AZ553" i="17" s="1"/>
  <c r="BC1155" i="17" a="1"/>
  <c r="BC1155" i="17" s="1"/>
  <c r="BB200" i="17" a="1"/>
  <c r="BB200" i="17" s="1"/>
  <c r="BB1077" i="17" a="1"/>
  <c r="BB1077" i="17" s="1"/>
  <c r="AX948" i="17" a="1"/>
  <c r="AX948" i="17" s="1"/>
  <c r="AX547" i="17" a="1"/>
  <c r="AX547" i="17" s="1"/>
  <c r="AV831" i="17" a="1"/>
  <c r="AV831" i="17" s="1"/>
  <c r="BD773" i="17" a="1"/>
  <c r="BD773" i="17" s="1"/>
  <c r="AX958" i="17" a="1"/>
  <c r="AX958" i="17" s="1"/>
  <c r="BA1009" i="17" a="1"/>
  <c r="BA1009" i="17" s="1"/>
  <c r="BC993" i="17" a="1"/>
  <c r="BC993" i="17" s="1"/>
  <c r="BB545" i="17" a="1"/>
  <c r="BB545" i="17" s="1"/>
  <c r="AW1069" i="17" a="1"/>
  <c r="AW1069" i="17" s="1"/>
  <c r="E1069" i="17" s="1"/>
  <c r="BC1007" i="17" a="1"/>
  <c r="BC1007" i="17" s="1"/>
  <c r="AW701" i="17" a="1"/>
  <c r="AW701" i="17" s="1"/>
  <c r="E701" i="17" s="1"/>
  <c r="BC985" i="17" a="1"/>
  <c r="BC985" i="17" s="1"/>
  <c r="BE51" i="17" a="1"/>
  <c r="BE51" i="17" s="1"/>
  <c r="BD181" i="17" a="1"/>
  <c r="BD181" i="17" s="1"/>
  <c r="BE408" i="17" a="1"/>
  <c r="BE408" i="17" s="1"/>
  <c r="BC743" i="17" a="1"/>
  <c r="BC743" i="17" s="1"/>
  <c r="AW51" i="17" a="1"/>
  <c r="AW51" i="17" s="1"/>
  <c r="E51" i="17" s="1"/>
  <c r="BC759" i="17" a="1"/>
  <c r="BC759" i="17" s="1"/>
  <c r="AW14" i="17" a="1"/>
  <c r="AW14" i="17" s="1"/>
  <c r="E14" i="17" s="1"/>
  <c r="BD732" i="17" a="1"/>
  <c r="BD732" i="17" s="1"/>
  <c r="BA1016" i="17" a="1"/>
  <c r="BA1016" i="17" s="1"/>
  <c r="AW856" i="17" a="1"/>
  <c r="AW856" i="17" s="1"/>
  <c r="E856" i="17" s="1"/>
  <c r="AV1088" i="17" a="1"/>
  <c r="AV1088" i="17" s="1"/>
  <c r="BC507" i="17" a="1"/>
  <c r="BC507" i="17" s="1"/>
  <c r="AZ937" i="17" a="1"/>
  <c r="AZ937" i="17" s="1"/>
  <c r="AZ917" i="17" a="1"/>
  <c r="AZ917" i="17" s="1"/>
  <c r="BE569" i="17" a="1"/>
  <c r="BE569" i="17" s="1"/>
  <c r="AY776" i="17" a="1"/>
  <c r="AY776" i="17" s="1"/>
  <c r="AX1077" i="17" a="1"/>
  <c r="AX1077" i="17" s="1"/>
  <c r="BC958" i="17" a="1"/>
  <c r="BC958" i="17" s="1"/>
  <c r="BB1009" i="17" a="1"/>
  <c r="BB1009" i="17" s="1"/>
  <c r="BC147" i="17" a="1"/>
  <c r="BC147" i="17" s="1"/>
  <c r="BA993" i="17" a="1"/>
  <c r="BA993" i="17" s="1"/>
  <c r="BB815" i="17" a="1"/>
  <c r="BB815" i="17" s="1"/>
  <c r="BE545" i="17" a="1"/>
  <c r="BE545" i="17" s="1"/>
  <c r="BC1069" i="17" a="1"/>
  <c r="BC1069" i="17" s="1"/>
  <c r="BB743" i="17" a="1"/>
  <c r="BB743" i="17" s="1"/>
  <c r="BD889" i="17" a="1"/>
  <c r="BD889" i="17" s="1"/>
  <c r="AX51" i="17" a="1"/>
  <c r="AX51" i="17" s="1"/>
  <c r="BB958" i="17" a="1"/>
  <c r="BB958" i="17" s="1"/>
  <c r="AY1069" i="17" a="1"/>
  <c r="AY1069" i="17" s="1"/>
  <c r="AV953" i="17" a="1"/>
  <c r="AV953" i="17" s="1"/>
  <c r="BE1035" i="17" a="1"/>
  <c r="BE1035" i="17" s="1"/>
  <c r="BE245" i="17" a="1"/>
  <c r="BE245" i="17" s="1"/>
  <c r="BD19" i="17" a="1"/>
  <c r="BD19" i="17" s="1"/>
  <c r="AY761" i="17" a="1"/>
  <c r="AY761" i="17" s="1"/>
  <c r="BE457" i="17" a="1"/>
  <c r="BE457" i="17" s="1"/>
  <c r="AX953" i="17" a="1"/>
  <c r="AX953" i="17" s="1"/>
  <c r="BB1087" i="17" a="1"/>
  <c r="BB1087" i="17" s="1"/>
  <c r="AZ603" i="17" a="1"/>
  <c r="AZ603" i="17" s="1"/>
  <c r="BB1036" i="17" a="1"/>
  <c r="BB1036" i="17" s="1"/>
  <c r="AX635" i="17" a="1"/>
  <c r="AX635" i="17" s="1"/>
  <c r="AW1035" i="17" a="1"/>
  <c r="AW1035" i="17" s="1"/>
  <c r="E1035" i="17" s="1"/>
  <c r="F1035" i="17" s="1"/>
  <c r="BA919" i="17" a="1"/>
  <c r="BA919" i="17" s="1"/>
  <c r="AV245" i="17" a="1"/>
  <c r="AV245" i="17" s="1"/>
  <c r="BB581" i="17" a="1"/>
  <c r="BB581" i="17" s="1"/>
  <c r="AX1097" i="17" a="1"/>
  <c r="AX1097" i="17" s="1"/>
  <c r="BC19" i="17" a="1"/>
  <c r="BC19" i="17" s="1"/>
  <c r="BC655" i="17" a="1"/>
  <c r="BC655" i="17" s="1"/>
  <c r="AV732" i="17" a="1"/>
  <c r="AV732" i="17" s="1"/>
  <c r="AX100" i="17" a="1"/>
  <c r="AX100" i="17" s="1"/>
  <c r="BA856" i="17" a="1"/>
  <c r="BA856" i="17" s="1"/>
  <c r="AV1075" i="17" a="1"/>
  <c r="AV1075" i="17" s="1"/>
  <c r="AW1088" i="17" a="1"/>
  <c r="AW1088" i="17" s="1"/>
  <c r="E1088" i="17" s="1"/>
  <c r="BA937" i="17" a="1"/>
  <c r="BA937" i="17" s="1"/>
  <c r="AY917" i="17" a="1"/>
  <c r="AY917" i="17" s="1"/>
  <c r="AV569" i="17" a="1"/>
  <c r="AV569" i="17" s="1"/>
  <c r="BA776" i="17" a="1"/>
  <c r="BA776" i="17" s="1"/>
  <c r="BD1077" i="17" a="1"/>
  <c r="BD1077" i="17" s="1"/>
  <c r="BA547" i="17" a="1"/>
  <c r="BA547" i="17" s="1"/>
  <c r="AX831" i="17" a="1"/>
  <c r="AX831" i="17" s="1"/>
  <c r="BC1009" i="17" a="1"/>
  <c r="BC1009" i="17" s="1"/>
  <c r="BE147" i="17" a="1"/>
  <c r="BE147" i="17" s="1"/>
  <c r="AY809" i="17" a="1"/>
  <c r="AY809" i="17" s="1"/>
  <c r="BE993" i="17" a="1"/>
  <c r="BE993" i="17" s="1"/>
  <c r="BC815" i="17" a="1"/>
  <c r="BC815" i="17" s="1"/>
  <c r="AY545" i="17" a="1"/>
  <c r="AY545" i="17" s="1"/>
  <c r="BB965" i="17" a="1"/>
  <c r="BB965" i="17" s="1"/>
  <c r="BE1069" i="17" a="1"/>
  <c r="BE1069" i="17" s="1"/>
  <c r="BB988" i="17" a="1"/>
  <c r="BB988" i="17" s="1"/>
  <c r="AX701" i="17" a="1"/>
  <c r="AX701" i="17" s="1"/>
  <c r="BD743" i="17" a="1"/>
  <c r="BD743" i="17" s="1"/>
  <c r="BB1159" i="17" a="1"/>
  <c r="BB1159" i="17" s="1"/>
  <c r="AZ405" i="17" a="1"/>
  <c r="AZ405" i="17" s="1"/>
  <c r="BC998" i="17" a="1"/>
  <c r="BC998" i="17" s="1"/>
  <c r="BC181" i="17" a="1"/>
  <c r="BC181" i="17" s="1"/>
  <c r="BE54" i="17" a="1"/>
  <c r="BE54" i="17" s="1"/>
  <c r="AY581" i="17" a="1"/>
  <c r="AY581" i="17" s="1"/>
  <c r="BB1016" i="17" a="1"/>
  <c r="BB1016" i="17" s="1"/>
  <c r="BB457" i="17" a="1"/>
  <c r="BB457" i="17" s="1"/>
  <c r="AX898" i="17" a="1"/>
  <c r="AX898" i="17" s="1"/>
  <c r="AW457" i="17" a="1"/>
  <c r="AW457" i="17" s="1"/>
  <c r="E457" i="17" s="1"/>
  <c r="BC953" i="17" a="1"/>
  <c r="BC953" i="17" s="1"/>
  <c r="BC1087" i="17" a="1"/>
  <c r="BC1087" i="17" s="1"/>
  <c r="AW603" i="17" a="1"/>
  <c r="AW603" i="17" s="1"/>
  <c r="E603" i="17" s="1"/>
  <c r="BD1036" i="17" a="1"/>
  <c r="BD1036" i="17" s="1"/>
  <c r="AY635" i="17" a="1"/>
  <c r="AY635" i="17" s="1"/>
  <c r="BA1035" i="17" a="1"/>
  <c r="BA1035" i="17" s="1"/>
  <c r="AZ677" i="17" a="1"/>
  <c r="AZ677" i="17" s="1"/>
  <c r="BD581" i="17" a="1"/>
  <c r="BD581" i="17" s="1"/>
  <c r="BE1097" i="17" a="1"/>
  <c r="BE1097" i="17" s="1"/>
  <c r="BE19" i="17" a="1"/>
  <c r="BE19" i="17" s="1"/>
  <c r="BD655" i="17" a="1"/>
  <c r="BD655" i="17" s="1"/>
  <c r="AW732" i="17" a="1"/>
  <c r="AW732" i="17" s="1"/>
  <c r="E732" i="17" s="1"/>
  <c r="BA100" i="17" a="1"/>
  <c r="BA100" i="17" s="1"/>
  <c r="BC856" i="17" a="1"/>
  <c r="BC856" i="17" s="1"/>
  <c r="BA1075" i="17" a="1"/>
  <c r="BA1075" i="17" s="1"/>
  <c r="AX1088" i="17" a="1"/>
  <c r="AX1088" i="17" s="1"/>
  <c r="BD170" i="17" a="1"/>
  <c r="BD170" i="17" s="1"/>
  <c r="BD937" i="17" a="1"/>
  <c r="BD937" i="17" s="1"/>
  <c r="BC917" i="17" a="1"/>
  <c r="BC917" i="17" s="1"/>
  <c r="AW569" i="17" a="1"/>
  <c r="AW569" i="17" s="1"/>
  <c r="E569" i="17" s="1"/>
  <c r="BB776" i="17" a="1"/>
  <c r="BB776" i="17" s="1"/>
  <c r="AZ547" i="17" a="1"/>
  <c r="AZ547" i="17" s="1"/>
  <c r="AZ1062" i="17" a="1"/>
  <c r="AZ1062" i="17" s="1"/>
  <c r="BD117" i="17" a="1"/>
  <c r="BD117" i="17" s="1"/>
  <c r="AW589" i="17" a="1"/>
  <c r="AW589" i="17" s="1"/>
  <c r="E589" i="17" s="1"/>
  <c r="AV147" i="17" a="1"/>
  <c r="AV147" i="17" s="1"/>
  <c r="AV688" i="17" a="1"/>
  <c r="AV688" i="17" s="1"/>
  <c r="BA809" i="17" a="1"/>
  <c r="BA809" i="17" s="1"/>
  <c r="AV751" i="17" a="1"/>
  <c r="AV751" i="17" s="1"/>
  <c r="AZ815" i="17" a="1"/>
  <c r="AZ815" i="17" s="1"/>
  <c r="BD545" i="17" a="1"/>
  <c r="BD545" i="17" s="1"/>
  <c r="BD965" i="17" a="1"/>
  <c r="BD965" i="17" s="1"/>
  <c r="AX1069" i="17" a="1"/>
  <c r="AX1069" i="17" s="1"/>
  <c r="AV988" i="17" a="1"/>
  <c r="AV988" i="17" s="1"/>
  <c r="AY701" i="17" a="1"/>
  <c r="AY701" i="17" s="1"/>
  <c r="AV743" i="17" a="1"/>
  <c r="AV743" i="17" s="1"/>
  <c r="AW181" i="17" a="1"/>
  <c r="AW181" i="17" s="1"/>
  <c r="E181" i="17" s="1"/>
  <c r="BH895" i="17" a="1"/>
  <c r="BH895" i="17" s="1"/>
  <c r="AV815" i="17" a="1"/>
  <c r="AV815" i="17" s="1"/>
  <c r="BD862" i="17" a="1"/>
  <c r="BD862" i="17" s="1"/>
  <c r="BE898" i="17" a="1"/>
  <c r="BE898" i="17" s="1"/>
  <c r="AW1087" i="17" a="1"/>
  <c r="AW1087" i="17" s="1"/>
  <c r="E1087" i="17" s="1"/>
  <c r="AY603" i="17" a="1"/>
  <c r="AY603" i="17" s="1"/>
  <c r="BA761" i="17" a="1"/>
  <c r="BA761" i="17" s="1"/>
  <c r="BB761" i="17" a="1"/>
  <c r="BB761" i="17" s="1"/>
  <c r="AX457" i="17" a="1"/>
  <c r="AX457" i="17" s="1"/>
  <c r="AW953" i="17" a="1"/>
  <c r="AW953" i="17" s="1"/>
  <c r="E953" i="17" s="1"/>
  <c r="BA1127" i="17" a="1"/>
  <c r="BA1127" i="17" s="1"/>
  <c r="AY1087" i="17" a="1"/>
  <c r="AY1087" i="17" s="1"/>
  <c r="AX603" i="17" a="1"/>
  <c r="AX603" i="17" s="1"/>
  <c r="BE1036" i="17" a="1"/>
  <c r="BE1036" i="17" s="1"/>
  <c r="BB1035" i="17" a="1"/>
  <c r="BB1035" i="17" s="1"/>
  <c r="AY677" i="17" a="1"/>
  <c r="AY677" i="17" s="1"/>
  <c r="BE581" i="17" a="1"/>
  <c r="BE581" i="17" s="1"/>
  <c r="AX940" i="17" a="1"/>
  <c r="AX940" i="17" s="1"/>
  <c r="AV1097" i="17" a="1"/>
  <c r="AV1097" i="17" s="1"/>
  <c r="AW19" i="17" a="1"/>
  <c r="AW19" i="17" s="1"/>
  <c r="E19" i="17" s="1"/>
  <c r="AX578" i="17" a="1"/>
  <c r="AX578" i="17" s="1"/>
  <c r="BE655" i="17" a="1"/>
  <c r="BE655" i="17" s="1"/>
  <c r="AX732" i="17" a="1"/>
  <c r="AX732" i="17" s="1"/>
  <c r="AY100" i="17" a="1"/>
  <c r="AY100" i="17" s="1"/>
  <c r="BE856" i="17" a="1"/>
  <c r="BE856" i="17" s="1"/>
  <c r="BD1075" i="17" a="1"/>
  <c r="BD1075" i="17" s="1"/>
  <c r="BE1088" i="17" a="1"/>
  <c r="BE1088" i="17" s="1"/>
  <c r="BC658" i="17" a="1"/>
  <c r="BC658" i="17" s="1"/>
  <c r="BE170" i="17" a="1"/>
  <c r="BE170" i="17" s="1"/>
  <c r="AW937" i="17" a="1"/>
  <c r="AW937" i="17" s="1"/>
  <c r="E937" i="17" s="1"/>
  <c r="AV917" i="17" a="1"/>
  <c r="AV917" i="17" s="1"/>
  <c r="AX569" i="17" a="1"/>
  <c r="AX569" i="17" s="1"/>
  <c r="BC776" i="17" a="1"/>
  <c r="BC776" i="17" s="1"/>
  <c r="BB547" i="17" a="1"/>
  <c r="BB547" i="17" s="1"/>
  <c r="BC114" i="17" a="1"/>
  <c r="BC114" i="17" s="1"/>
  <c r="AX117" i="17" a="1"/>
  <c r="AX117" i="17" s="1"/>
  <c r="AY589" i="17" a="1"/>
  <c r="AY589" i="17" s="1"/>
  <c r="BD147" i="17" a="1"/>
  <c r="BD147" i="17" s="1"/>
  <c r="BC688" i="17" a="1"/>
  <c r="BC688" i="17" s="1"/>
  <c r="BB567" i="17" a="1"/>
  <c r="BB567" i="17" s="1"/>
  <c r="AX751" i="17" a="1"/>
  <c r="AX751" i="17" s="1"/>
  <c r="BA815" i="17" a="1"/>
  <c r="BA815" i="17" s="1"/>
  <c r="AV545" i="17" a="1"/>
  <c r="AV545" i="17" s="1"/>
  <c r="BE965" i="17" a="1"/>
  <c r="BE965" i="17" s="1"/>
  <c r="AZ1069" i="17" a="1"/>
  <c r="AZ1069" i="17" s="1"/>
  <c r="BA988" i="17" a="1"/>
  <c r="BA988" i="17" s="1"/>
  <c r="AX743" i="17" a="1"/>
  <c r="AX743" i="17" s="1"/>
  <c r="AY181" i="17" a="1"/>
  <c r="AY181" i="17" s="1"/>
  <c r="BI895" i="17" a="1"/>
  <c r="BI895" i="17" s="1"/>
  <c r="BE1016" i="17" a="1"/>
  <c r="BE1016" i="17" s="1"/>
  <c r="AZ1088" i="17" a="1"/>
  <c r="AZ1088" i="17" s="1"/>
  <c r="BC569" i="17" a="1"/>
  <c r="BC569" i="17" s="1"/>
  <c r="BC54" i="17" a="1"/>
  <c r="BC54" i="17" s="1"/>
  <c r="AZ581" i="17" a="1"/>
  <c r="AZ581" i="17" s="1"/>
  <c r="AV759" i="17" a="1"/>
  <c r="AV759" i="17" s="1"/>
  <c r="AW898" i="17" a="1"/>
  <c r="AW898" i="17" s="1"/>
  <c r="E898" i="17" s="1"/>
  <c r="AZ898" i="17" a="1"/>
  <c r="AZ898" i="17" s="1"/>
  <c r="BD41" i="17" a="1"/>
  <c r="BD41" i="17" s="1"/>
  <c r="BA898" i="17" a="1"/>
  <c r="BA898" i="17" s="1"/>
  <c r="BC761" i="17" a="1"/>
  <c r="BC761" i="17" s="1"/>
  <c r="AZ457" i="17" a="1"/>
  <c r="AZ457" i="17" s="1"/>
  <c r="AY953" i="17" a="1"/>
  <c r="AY953" i="17" s="1"/>
  <c r="AZ1087" i="17" a="1"/>
  <c r="AZ1087" i="17" s="1"/>
  <c r="AX1036" i="17" a="1"/>
  <c r="AX1036" i="17" s="1"/>
  <c r="BC1035" i="17" a="1"/>
  <c r="BC1035" i="17" s="1"/>
  <c r="BE677" i="17" a="1"/>
  <c r="BE677" i="17" s="1"/>
  <c r="AV581" i="17" a="1"/>
  <c r="AV581" i="17" s="1"/>
  <c r="BB940" i="17" a="1"/>
  <c r="BB940" i="17" s="1"/>
  <c r="BC1097" i="17" a="1"/>
  <c r="BC1097" i="17" s="1"/>
  <c r="AX19" i="17" a="1"/>
  <c r="AX19" i="17" s="1"/>
  <c r="AY578" i="17" a="1"/>
  <c r="AY578" i="17" s="1"/>
  <c r="AX655" i="17" a="1"/>
  <c r="AX655" i="17" s="1"/>
  <c r="AZ45" i="17" a="1"/>
  <c r="AZ45" i="17" s="1"/>
  <c r="AZ732" i="17" a="1"/>
  <c r="AZ732" i="17" s="1"/>
  <c r="AV100" i="17" a="1"/>
  <c r="AV100" i="17" s="1"/>
  <c r="AX856" i="17" a="1"/>
  <c r="AX856" i="17" s="1"/>
  <c r="BE1075" i="17" a="1"/>
  <c r="BE1075" i="17" s="1"/>
  <c r="BA1088" i="17" a="1"/>
  <c r="BA1088" i="17" s="1"/>
  <c r="BD658" i="17" a="1"/>
  <c r="BD658" i="17" s="1"/>
  <c r="AX170" i="17" a="1"/>
  <c r="AX170" i="17" s="1"/>
  <c r="AV937" i="17" a="1"/>
  <c r="AV937" i="17" s="1"/>
  <c r="AW917" i="17" a="1"/>
  <c r="AW917" i="17" s="1"/>
  <c r="E917" i="17" s="1"/>
  <c r="AY569" i="17" a="1"/>
  <c r="AY569" i="17" s="1"/>
  <c r="BD776" i="17" a="1"/>
  <c r="BD776" i="17" s="1"/>
  <c r="BD547" i="17" a="1"/>
  <c r="BD547" i="17" s="1"/>
  <c r="AX114" i="17" a="1"/>
  <c r="AX114" i="17" s="1"/>
  <c r="AZ117" i="17" a="1"/>
  <c r="AZ117" i="17" s="1"/>
  <c r="BB589" i="17" a="1"/>
  <c r="BB589" i="17" s="1"/>
  <c r="BC525" i="17" a="1"/>
  <c r="BC525" i="17" s="1"/>
  <c r="AW147" i="17" a="1"/>
  <c r="AW147" i="17" s="1"/>
  <c r="E147" i="17" s="1"/>
  <c r="AW688" i="17" a="1"/>
  <c r="AW688" i="17" s="1"/>
  <c r="E688" i="17" s="1"/>
  <c r="BA387" i="17" a="1"/>
  <c r="BA387" i="17" s="1"/>
  <c r="BC567" i="17" a="1"/>
  <c r="BC567" i="17" s="1"/>
  <c r="AW751" i="17" a="1"/>
  <c r="AW751" i="17" s="1"/>
  <c r="E751" i="17" s="1"/>
  <c r="BB1064" i="17" a="1"/>
  <c r="BB1064" i="17" s="1"/>
  <c r="AY815" i="17" a="1"/>
  <c r="AY815" i="17" s="1"/>
  <c r="AW545" i="17" a="1"/>
  <c r="AW545" i="17" s="1"/>
  <c r="E545" i="17" s="1"/>
  <c r="F545" i="17" s="1"/>
  <c r="AW965" i="17" a="1"/>
  <c r="AW965" i="17" s="1"/>
  <c r="E965" i="17" s="1"/>
  <c r="BD1069" i="17" a="1"/>
  <c r="BD1069" i="17" s="1"/>
  <c r="AX988" i="17" a="1"/>
  <c r="AX988" i="17" s="1"/>
  <c r="AY743" i="17" a="1"/>
  <c r="AY743" i="17" s="1"/>
  <c r="BE1134" i="17" a="1"/>
  <c r="BE1134" i="17" s="1"/>
  <c r="BB507" i="17" a="1"/>
  <c r="BB507" i="17" s="1"/>
  <c r="BE1087" i="17" a="1"/>
  <c r="BE1087" i="17" s="1"/>
  <c r="BB677" i="17" a="1"/>
  <c r="BB677" i="17" s="1"/>
  <c r="AZ19" i="17" a="1"/>
  <c r="AZ19" i="17" s="1"/>
  <c r="BE45" i="17" a="1"/>
  <c r="BE45" i="17" s="1"/>
  <c r="BE732" i="17" a="1"/>
  <c r="BE732" i="17" s="1"/>
  <c r="AY390" i="17" a="1"/>
  <c r="AY390" i="17" s="1"/>
  <c r="AY856" i="17" a="1"/>
  <c r="AY856" i="17" s="1"/>
  <c r="BE604" i="17" a="1"/>
  <c r="BE604" i="17" s="1"/>
  <c r="BB115" i="17" a="1"/>
  <c r="BB115" i="17" s="1"/>
  <c r="AZ170" i="17" a="1"/>
  <c r="AZ170" i="17" s="1"/>
  <c r="BB937" i="17" a="1"/>
  <c r="BB937" i="17" s="1"/>
  <c r="BA82" i="17" a="1"/>
  <c r="BA82" i="17" s="1"/>
  <c r="AX917" i="17" a="1"/>
  <c r="AX917" i="17" s="1"/>
  <c r="BE776" i="17" a="1"/>
  <c r="BE776" i="17" s="1"/>
  <c r="BE547" i="17" a="1"/>
  <c r="BE547" i="17" s="1"/>
  <c r="AX147" i="17" a="1"/>
  <c r="AX147" i="17" s="1"/>
  <c r="BB688" i="17" a="1"/>
  <c r="BB688" i="17" s="1"/>
  <c r="BD387" i="17" a="1"/>
  <c r="BD387" i="17" s="1"/>
  <c r="AY751" i="17" a="1"/>
  <c r="AY751" i="17" s="1"/>
  <c r="BE815" i="17" a="1"/>
  <c r="BE815" i="17" s="1"/>
  <c r="BA951" i="17" a="1"/>
  <c r="BA951" i="17" s="1"/>
  <c r="AX965" i="17" a="1"/>
  <c r="AX965" i="17" s="1"/>
  <c r="BD988" i="17" a="1"/>
  <c r="BD988" i="17" s="1"/>
  <c r="AZ743" i="17" a="1"/>
  <c r="AZ743" i="17" s="1"/>
  <c r="AX862" i="17" a="1"/>
  <c r="AX862" i="17" s="1"/>
  <c r="AV14" i="17" a="1"/>
  <c r="AV14" i="17" s="1"/>
  <c r="AX993" i="17" a="1"/>
  <c r="AX993" i="17" s="1"/>
  <c r="AV1035" i="17" a="1"/>
  <c r="AV1035" i="17" s="1"/>
  <c r="AW581" i="17" a="1"/>
  <c r="AW581" i="17" s="1"/>
  <c r="E581" i="17" s="1"/>
  <c r="F581" i="17" s="1"/>
  <c r="AV898" i="17" a="1"/>
  <c r="AV898" i="17" s="1"/>
  <c r="BE941" i="17" a="1"/>
  <c r="BE941" i="17" s="1"/>
  <c r="AY457" i="17" a="1"/>
  <c r="AY457" i="17" s="1"/>
  <c r="BB953" i="17" a="1"/>
  <c r="BB953" i="17" s="1"/>
  <c r="AW1036" i="17" a="1"/>
  <c r="AW1036" i="17" s="1"/>
  <c r="E1036" i="17" s="1"/>
  <c r="AY1119" i="17" a="1"/>
  <c r="AY1119" i="17" s="1"/>
  <c r="AV677" i="17" a="1"/>
  <c r="AV677" i="17" s="1"/>
  <c r="AY1097" i="17" a="1"/>
  <c r="AY1097" i="17" s="1"/>
  <c r="BA19" i="17" a="1"/>
  <c r="BA19" i="17" s="1"/>
  <c r="BC158" i="17" a="1"/>
  <c r="BC158" i="17" s="1"/>
  <c r="AZ578" i="17" a="1"/>
  <c r="AZ578" i="17" s="1"/>
  <c r="BD972" i="17" a="1"/>
  <c r="BD972" i="17" s="1"/>
  <c r="AY45" i="17" a="1"/>
  <c r="AY45" i="17" s="1"/>
  <c r="AY732" i="17" a="1"/>
  <c r="AY732" i="17" s="1"/>
  <c r="AZ856" i="17" a="1"/>
  <c r="AZ856" i="17" s="1"/>
  <c r="AZ1075" i="17" a="1"/>
  <c r="AZ1075" i="17" s="1"/>
  <c r="AX604" i="17" a="1"/>
  <c r="AX604" i="17" s="1"/>
  <c r="AV170" i="17" a="1"/>
  <c r="AV170" i="17" s="1"/>
  <c r="BC937" i="17" a="1"/>
  <c r="BC937" i="17" s="1"/>
  <c r="AV633" i="17" a="1"/>
  <c r="AV633" i="17" s="1"/>
  <c r="AZ82" i="17" a="1"/>
  <c r="AZ82" i="17" s="1"/>
  <c r="BB784" i="17" a="1"/>
  <c r="BB784" i="17" s="1"/>
  <c r="BE917" i="17" a="1"/>
  <c r="BE917" i="17" s="1"/>
  <c r="AY970" i="17" a="1"/>
  <c r="AY970" i="17" s="1"/>
  <c r="BE589" i="17" a="1"/>
  <c r="BE589" i="17" s="1"/>
  <c r="BB525" i="17" a="1"/>
  <c r="BB525" i="17" s="1"/>
  <c r="AY147" i="17" a="1"/>
  <c r="AY147" i="17" s="1"/>
  <c r="BD688" i="17" a="1"/>
  <c r="BD688" i="17" s="1"/>
  <c r="BB387" i="17" a="1"/>
  <c r="BB387" i="17" s="1"/>
  <c r="BD567" i="17" a="1"/>
  <c r="BD567" i="17" s="1"/>
  <c r="AZ751" i="17" a="1"/>
  <c r="AZ751" i="17" s="1"/>
  <c r="BC1064" i="17" a="1"/>
  <c r="BC1064" i="17" s="1"/>
  <c r="AW815" i="17" a="1"/>
  <c r="AW815" i="17" s="1"/>
  <c r="E815" i="17" s="1"/>
  <c r="F815" i="17" s="1"/>
  <c r="BD1029" i="17" a="1"/>
  <c r="BD1029" i="17" s="1"/>
  <c r="BE951" i="17" a="1"/>
  <c r="BE951" i="17" s="1"/>
  <c r="AY965" i="17" a="1"/>
  <c r="AY965" i="17" s="1"/>
  <c r="AZ585" i="17" a="1"/>
  <c r="AZ585" i="17" s="1"/>
  <c r="AW988" i="17" a="1"/>
  <c r="AW988" i="17" s="1"/>
  <c r="E988" i="17" s="1"/>
  <c r="BE743" i="17" a="1"/>
  <c r="BE743" i="17" s="1"/>
  <c r="BG895" i="17" a="1"/>
  <c r="BG895" i="17" s="1"/>
  <c r="AV603" i="17" a="1"/>
  <c r="AV603" i="17" s="1"/>
  <c r="AV972" i="17" a="1"/>
  <c r="AV972" i="17" s="1"/>
  <c r="BA45" i="17" a="1"/>
  <c r="BA45" i="17" s="1"/>
  <c r="BA732" i="17" a="1"/>
  <c r="BA732" i="17" s="1"/>
  <c r="AV604" i="17" a="1"/>
  <c r="AV604" i="17" s="1"/>
  <c r="AW170" i="17" a="1"/>
  <c r="AW170" i="17" s="1"/>
  <c r="E170" i="17" s="1"/>
  <c r="BE937" i="17" a="1"/>
  <c r="BE937" i="17" s="1"/>
  <c r="BB82" i="17" a="1"/>
  <c r="BB82" i="17" s="1"/>
  <c r="BD970" i="17" a="1"/>
  <c r="BD970" i="17" s="1"/>
  <c r="AZ147" i="17" a="1"/>
  <c r="AZ147" i="17" s="1"/>
  <c r="AX688" i="17" a="1"/>
  <c r="AX688" i="17" s="1"/>
  <c r="BC387" i="17" a="1"/>
  <c r="BC387" i="17" s="1"/>
  <c r="BA751" i="17" a="1"/>
  <c r="BA751" i="17" s="1"/>
  <c r="BD815" i="17" a="1"/>
  <c r="BD815" i="17" s="1"/>
  <c r="BE1029" i="17" a="1"/>
  <c r="BE1029" i="17" s="1"/>
  <c r="AW951" i="17" a="1"/>
  <c r="AW951" i="17" s="1"/>
  <c r="E951" i="17" s="1"/>
  <c r="BA965" i="17" a="1"/>
  <c r="BA965" i="17" s="1"/>
  <c r="BB585" i="17" a="1"/>
  <c r="BB585" i="17" s="1"/>
  <c r="AZ988" i="17" a="1"/>
  <c r="AZ988" i="17" s="1"/>
  <c r="AY898" i="17" a="1"/>
  <c r="AY898" i="17" s="1"/>
  <c r="AW404" i="17" a="1"/>
  <c r="AW404" i="17" s="1"/>
  <c r="E404" i="17" s="1"/>
  <c r="AW972" i="17" a="1"/>
  <c r="AW972" i="17" s="1"/>
  <c r="E972" i="17" s="1"/>
  <c r="AV45" i="17" a="1"/>
  <c r="AV45" i="17" s="1"/>
  <c r="BC732" i="17" a="1"/>
  <c r="BC732" i="17" s="1"/>
  <c r="AW604" i="17" a="1"/>
  <c r="AW604" i="17" s="1"/>
  <c r="E604" i="17" s="1"/>
  <c r="BA170" i="17" a="1"/>
  <c r="BA170" i="17" s="1"/>
  <c r="AV82" i="17" a="1"/>
  <c r="AV82" i="17" s="1"/>
  <c r="AX970" i="17" a="1"/>
  <c r="AX970" i="17" s="1"/>
  <c r="BA147" i="17" a="1"/>
  <c r="BA147" i="17" s="1"/>
  <c r="AY688" i="17" a="1"/>
  <c r="AY688" i="17" s="1"/>
  <c r="AY387" i="17" a="1"/>
  <c r="AY387" i="17" s="1"/>
  <c r="BB751" i="17" a="1"/>
  <c r="BB751" i="17" s="1"/>
  <c r="BB662" i="17" a="1"/>
  <c r="BB662" i="17" s="1"/>
  <c r="BC1029" i="17" a="1"/>
  <c r="BC1029" i="17" s="1"/>
  <c r="AY951" i="17" a="1"/>
  <c r="AY951" i="17" s="1"/>
  <c r="AV585" i="17" a="1"/>
  <c r="AV585" i="17" s="1"/>
  <c r="AY988" i="17" a="1"/>
  <c r="AY988" i="17" s="1"/>
  <c r="BB898" i="17" a="1"/>
  <c r="BB898" i="17" s="1"/>
  <c r="BE519" i="17" a="1"/>
  <c r="BE519" i="17" s="1"/>
  <c r="AV1119" i="17" a="1"/>
  <c r="AV1119" i="17" s="1"/>
  <c r="BD898" i="17" a="1"/>
  <c r="BD898" i="17" s="1"/>
  <c r="AZ941" i="17" a="1"/>
  <c r="AZ941" i="17" s="1"/>
  <c r="BB666" i="17" a="1"/>
  <c r="BB666" i="17" s="1"/>
  <c r="BD1119" i="17" a="1"/>
  <c r="BD1119" i="17" s="1"/>
  <c r="BB456" i="17" a="1"/>
  <c r="BB456" i="17" s="1"/>
  <c r="AW435" i="17" a="1"/>
  <c r="AW435" i="17" s="1"/>
  <c r="E435" i="17" s="1"/>
  <c r="BB1097" i="17" a="1"/>
  <c r="BB1097" i="17" s="1"/>
  <c r="AY158" i="17" a="1"/>
  <c r="AY158" i="17" s="1"/>
  <c r="AV578" i="17" a="1"/>
  <c r="AV578" i="17" s="1"/>
  <c r="BE972" i="17" a="1"/>
  <c r="BE972" i="17" s="1"/>
  <c r="AX45" i="17" a="1"/>
  <c r="AX45" i="17" s="1"/>
  <c r="AZ833" i="17" a="1"/>
  <c r="AZ833" i="17" s="1"/>
  <c r="AY604" i="17" a="1"/>
  <c r="AY604" i="17" s="1"/>
  <c r="BB170" i="17" a="1"/>
  <c r="BB170" i="17" s="1"/>
  <c r="AX633" i="17" a="1"/>
  <c r="AX633" i="17" s="1"/>
  <c r="AW82" i="17" a="1"/>
  <c r="AW82" i="17" s="1"/>
  <c r="E82" i="17" s="1"/>
  <c r="F82" i="17" s="1"/>
  <c r="AV784" i="17" a="1"/>
  <c r="AV784" i="17" s="1"/>
  <c r="BE970" i="17" a="1"/>
  <c r="BE970" i="17" s="1"/>
  <c r="BE727" i="17" a="1"/>
  <c r="BE727" i="17" s="1"/>
  <c r="BE802" i="17" a="1"/>
  <c r="BE802" i="17" s="1"/>
  <c r="AV525" i="17" a="1"/>
  <c r="AV525" i="17" s="1"/>
  <c r="AZ688" i="17" a="1"/>
  <c r="AZ688" i="17" s="1"/>
  <c r="AZ387" i="17" a="1"/>
  <c r="AZ387" i="17" s="1"/>
  <c r="AX567" i="17" a="1"/>
  <c r="AX567" i="17" s="1"/>
  <c r="BC751" i="17" a="1"/>
  <c r="BC751" i="17" s="1"/>
  <c r="BE745" i="17" a="1"/>
  <c r="BE745" i="17" s="1"/>
  <c r="AZ1029" i="17" a="1"/>
  <c r="AZ1029" i="17" s="1"/>
  <c r="AV799" i="17" a="1"/>
  <c r="AV799" i="17" s="1"/>
  <c r="BD951" i="17" a="1"/>
  <c r="BD951" i="17" s="1"/>
  <c r="AW585" i="17" a="1"/>
  <c r="AW585" i="17" s="1"/>
  <c r="E585" i="17" s="1"/>
  <c r="BC988" i="17" a="1"/>
  <c r="BC988" i="17" s="1"/>
  <c r="BB501" i="17" a="1"/>
  <c r="BB501" i="17" s="1"/>
  <c r="BK895" i="17" a="1"/>
  <c r="BK895" i="17" s="1"/>
  <c r="AV457" i="17" a="1"/>
  <c r="AV457" i="17" s="1"/>
  <c r="AZ953" i="17" a="1"/>
  <c r="AZ953" i="17" s="1"/>
  <c r="BD666" i="17" a="1"/>
  <c r="BD666" i="17" s="1"/>
  <c r="AX1119" i="17" a="1"/>
  <c r="AX1119" i="17" s="1"/>
  <c r="AV456" i="17" a="1"/>
  <c r="AV456" i="17" s="1"/>
  <c r="AZ158" i="17" a="1"/>
  <c r="AZ158" i="17" s="1"/>
  <c r="AW578" i="17" a="1"/>
  <c r="AW578" i="17" s="1"/>
  <c r="E578" i="17" s="1"/>
  <c r="AZ979" i="17" a="1"/>
  <c r="AZ979" i="17" s="1"/>
  <c r="AX972" i="17" a="1"/>
  <c r="AX972" i="17" s="1"/>
  <c r="BC45" i="17" a="1"/>
  <c r="BC45" i="17" s="1"/>
  <c r="AV124" i="17" a="1"/>
  <c r="AV124" i="17" s="1"/>
  <c r="AX833" i="17" a="1"/>
  <c r="AX833" i="17" s="1"/>
  <c r="BA604" i="17" a="1"/>
  <c r="BA604" i="17" s="1"/>
  <c r="BC170" i="17" a="1"/>
  <c r="BC170" i="17" s="1"/>
  <c r="BD633" i="17" a="1"/>
  <c r="BD633" i="17" s="1"/>
  <c r="AY82" i="17" a="1"/>
  <c r="AY82" i="17" s="1"/>
  <c r="AW784" i="17" a="1"/>
  <c r="AW784" i="17" s="1"/>
  <c r="E784" i="17" s="1"/>
  <c r="BB970" i="17" a="1"/>
  <c r="BB970" i="17" s="1"/>
  <c r="BB1155" i="17" a="1"/>
  <c r="BB1155" i="17" s="1"/>
  <c r="AY802" i="17" a="1"/>
  <c r="AY802" i="17" s="1"/>
  <c r="BB1030" i="17" a="1"/>
  <c r="BB1030" i="17" s="1"/>
  <c r="AZ773" i="17" a="1"/>
  <c r="AZ773" i="17" s="1"/>
  <c r="BA688" i="17" a="1"/>
  <c r="BA688" i="17" s="1"/>
  <c r="BE387" i="17" a="1"/>
  <c r="BE387" i="17" s="1"/>
  <c r="AY567" i="17" a="1"/>
  <c r="AY567" i="17" s="1"/>
  <c r="BE751" i="17" a="1"/>
  <c r="BE751" i="17" s="1"/>
  <c r="AV745" i="17" a="1"/>
  <c r="AV745" i="17" s="1"/>
  <c r="BA1029" i="17" a="1"/>
  <c r="BA1029" i="17" s="1"/>
  <c r="AY558" i="17" a="1"/>
  <c r="AY558" i="17" s="1"/>
  <c r="BE799" i="17" a="1"/>
  <c r="BE799" i="17" s="1"/>
  <c r="AX951" i="17" a="1"/>
  <c r="AX951" i="17" s="1"/>
  <c r="BE585" i="17" a="1"/>
  <c r="BE585" i="17" s="1"/>
  <c r="AV985" i="17" a="1"/>
  <c r="AV985" i="17" s="1"/>
  <c r="BD501" i="17" a="1"/>
  <c r="BD501" i="17" s="1"/>
  <c r="AY666" i="17" a="1"/>
  <c r="AY666" i="17" s="1"/>
  <c r="AX763" i="17" a="1"/>
  <c r="AX763" i="17" s="1"/>
  <c r="AV941" i="17" a="1"/>
  <c r="AV941" i="17" s="1"/>
  <c r="BE666" i="17" a="1"/>
  <c r="BE666" i="17" s="1"/>
  <c r="BB1119" i="17" a="1"/>
  <c r="BB1119" i="17" s="1"/>
  <c r="AW456" i="17" a="1"/>
  <c r="AW456" i="17" s="1"/>
  <c r="E456" i="17" s="1"/>
  <c r="BA158" i="17" a="1"/>
  <c r="BA158" i="17" s="1"/>
  <c r="BD578" i="17" a="1"/>
  <c r="BD578" i="17" s="1"/>
  <c r="AY979" i="17" a="1"/>
  <c r="AY979" i="17" s="1"/>
  <c r="BA972" i="17" a="1"/>
  <c r="BA972" i="17" s="1"/>
  <c r="BD45" i="17" a="1"/>
  <c r="BD45" i="17" s="1"/>
  <c r="AZ124" i="17" a="1"/>
  <c r="AZ124" i="17" s="1"/>
  <c r="BE833" i="17" a="1"/>
  <c r="BE833" i="17" s="1"/>
  <c r="BD604" i="17" a="1"/>
  <c r="BD604" i="17" s="1"/>
  <c r="BE633" i="17" a="1"/>
  <c r="BE633" i="17" s="1"/>
  <c r="BC82" i="17" a="1"/>
  <c r="BC82" i="17" s="1"/>
  <c r="BD553" i="17" a="1"/>
  <c r="BD553" i="17" s="1"/>
  <c r="AX1155" i="17" a="1"/>
  <c r="AX1155" i="17" s="1"/>
  <c r="AZ802" i="17" a="1"/>
  <c r="AZ802" i="17" s="1"/>
  <c r="AX773" i="17" a="1"/>
  <c r="AX773" i="17" s="1"/>
  <c r="AV387" i="17" a="1"/>
  <c r="AV387" i="17" s="1"/>
  <c r="AZ567" i="17" a="1"/>
  <c r="AZ567" i="17" s="1"/>
  <c r="AX745" i="17" a="1"/>
  <c r="AX745" i="17" s="1"/>
  <c r="AV1029" i="17" a="1"/>
  <c r="AV1029" i="17" s="1"/>
  <c r="AZ951" i="17" a="1"/>
  <c r="AZ951" i="17" s="1"/>
  <c r="AY328" i="17" a="1"/>
  <c r="AY328" i="17" s="1"/>
  <c r="AX1007" i="17" a="1"/>
  <c r="AX1007" i="17" s="1"/>
  <c r="AW747" i="17" a="1"/>
  <c r="AW747" i="17" s="1"/>
  <c r="E747" i="17" s="1"/>
  <c r="AW985" i="17" a="1"/>
  <c r="AW985" i="17" s="1"/>
  <c r="E985" i="17" s="1"/>
  <c r="BC501" i="17" a="1"/>
  <c r="BC501" i="17" s="1"/>
  <c r="AW408" i="17" a="1"/>
  <c r="AW408" i="17" s="1"/>
  <c r="E408" i="17" s="1"/>
  <c r="AZ456" i="17" a="1"/>
  <c r="AZ456" i="17" s="1"/>
  <c r="BA677" i="17" a="1"/>
  <c r="BA677" i="17" s="1"/>
  <c r="AV763" i="17" a="1"/>
  <c r="AV763" i="17" s="1"/>
  <c r="BB941" i="17" a="1"/>
  <c r="BB941" i="17" s="1"/>
  <c r="AY763" i="17" a="1"/>
  <c r="AY763" i="17" s="1"/>
  <c r="AZ666" i="17" a="1"/>
  <c r="AZ666" i="17" s="1"/>
  <c r="AV36" i="17" a="1"/>
  <c r="AV36" i="17" s="1"/>
  <c r="AY29" i="17" a="1"/>
  <c r="AY29" i="17" s="1"/>
  <c r="AZ42" i="17" a="1"/>
  <c r="AZ42" i="17" s="1"/>
  <c r="AW1119" i="17" a="1"/>
  <c r="AW1119" i="17" s="1"/>
  <c r="E1119" i="17" s="1"/>
  <c r="AX456" i="17" a="1"/>
  <c r="AX456" i="17" s="1"/>
  <c r="BE158" i="17" a="1"/>
  <c r="BE158" i="17" s="1"/>
  <c r="BE979" i="17" a="1"/>
  <c r="BE979" i="17" s="1"/>
  <c r="BB972" i="17" a="1"/>
  <c r="BB972" i="17" s="1"/>
  <c r="AZ357" i="17" a="1"/>
  <c r="AZ357" i="17" s="1"/>
  <c r="BA124" i="17" a="1"/>
  <c r="BA124" i="17" s="1"/>
  <c r="AX395" i="17" a="1"/>
  <c r="AX395" i="17" s="1"/>
  <c r="AY833" i="17" a="1"/>
  <c r="AY833" i="17" s="1"/>
  <c r="AZ604" i="17" a="1"/>
  <c r="AZ604" i="17" s="1"/>
  <c r="AY633" i="17" a="1"/>
  <c r="AY633" i="17" s="1"/>
  <c r="BD82" i="17" a="1"/>
  <c r="BD82" i="17" s="1"/>
  <c r="BC73" i="17" a="1"/>
  <c r="BC73" i="17" s="1"/>
  <c r="AW553" i="17" a="1"/>
  <c r="AW553" i="17" s="1"/>
  <c r="E553" i="17" s="1"/>
  <c r="F553" i="17" s="1"/>
  <c r="BE1155" i="17" a="1"/>
  <c r="BE1155" i="17" s="1"/>
  <c r="AZ789" i="17" a="1"/>
  <c r="AZ789" i="17" s="1"/>
  <c r="BC802" i="17" a="1"/>
  <c r="BC802" i="17" s="1"/>
  <c r="BA773" i="17" a="1"/>
  <c r="BA773" i="17" s="1"/>
  <c r="AY745" i="17" a="1"/>
  <c r="AY745" i="17" s="1"/>
  <c r="AZ217" i="17" a="1"/>
  <c r="AZ217" i="17" s="1"/>
  <c r="AW1029" i="17" a="1"/>
  <c r="AW1029" i="17" s="1"/>
  <c r="E1029" i="17" s="1"/>
  <c r="BC951" i="17" a="1"/>
  <c r="BC951" i="17" s="1"/>
  <c r="AV1007" i="17" a="1"/>
  <c r="AV1007" i="17" s="1"/>
  <c r="AX985" i="17" a="1"/>
  <c r="AX985" i="17" s="1"/>
  <c r="BE501" i="17" a="1"/>
  <c r="BE501" i="17" s="1"/>
  <c r="AZ997" i="17" a="1"/>
  <c r="AZ997" i="17" s="1"/>
  <c r="BC408" i="17" a="1"/>
  <c r="BC408" i="17" s="1"/>
  <c r="AX677" i="17" a="1"/>
  <c r="AX677" i="17" s="1"/>
  <c r="AZ763" i="17" a="1"/>
  <c r="AZ763" i="17" s="1"/>
  <c r="BA666" i="17" a="1"/>
  <c r="BA666" i="17" s="1"/>
  <c r="AV54" i="17" a="1"/>
  <c r="AV54" i="17" s="1"/>
  <c r="AZ1119" i="17" a="1"/>
  <c r="AZ1119" i="17" s="1"/>
  <c r="BA979" i="17" a="1"/>
  <c r="BA979" i="17" s="1"/>
  <c r="BC972" i="17" a="1"/>
  <c r="BC972" i="17" s="1"/>
  <c r="BA357" i="17" a="1"/>
  <c r="BA357" i="17" s="1"/>
  <c r="BB124" i="17" a="1"/>
  <c r="BB124" i="17" s="1"/>
  <c r="AX1016" i="17" a="1"/>
  <c r="AX1016" i="17" s="1"/>
  <c r="AY395" i="17" a="1"/>
  <c r="AY395" i="17" s="1"/>
  <c r="BA1160" i="17" a="1"/>
  <c r="BA1160" i="17" s="1"/>
  <c r="BA833" i="17" a="1"/>
  <c r="BA833" i="17" s="1"/>
  <c r="BB604" i="17" a="1"/>
  <c r="BB604" i="17" s="1"/>
  <c r="AV507" i="17" a="1"/>
  <c r="AV507" i="17" s="1"/>
  <c r="AZ633" i="17" a="1"/>
  <c r="AZ633" i="17" s="1"/>
  <c r="BE82" i="17" a="1"/>
  <c r="BE82" i="17" s="1"/>
  <c r="AX73" i="17" a="1"/>
  <c r="AX73" i="17" s="1"/>
  <c r="BB553" i="17" a="1"/>
  <c r="BB553" i="17" s="1"/>
  <c r="AW1155" i="17" a="1"/>
  <c r="AW1155" i="17" s="1"/>
  <c r="E1155" i="17" s="1"/>
  <c r="AV948" i="17" a="1"/>
  <c r="AV948" i="17" s="1"/>
  <c r="BB789" i="17" a="1"/>
  <c r="BB789" i="17" s="1"/>
  <c r="AY773" i="17" a="1"/>
  <c r="AY773" i="17" s="1"/>
  <c r="AZ958" i="17" a="1"/>
  <c r="AZ958" i="17" s="1"/>
  <c r="BC812" i="17" a="1"/>
  <c r="BC812" i="17" s="1"/>
  <c r="AZ745" i="17" a="1"/>
  <c r="AZ745" i="17" s="1"/>
  <c r="AY1029" i="17" a="1"/>
  <c r="AY1029" i="17" s="1"/>
  <c r="AV951" i="17" a="1"/>
  <c r="AV951" i="17" s="1"/>
  <c r="AY1007" i="17" a="1"/>
  <c r="AY1007" i="17" s="1"/>
  <c r="AY1028" i="17" a="1"/>
  <c r="AY1028" i="17" s="1"/>
  <c r="AY985" i="17" a="1"/>
  <c r="AY985" i="17" s="1"/>
  <c r="AW501" i="17" a="1"/>
  <c r="AW501" i="17" s="1"/>
  <c r="E501" i="17" s="1"/>
  <c r="AW997" i="17" a="1"/>
  <c r="AW997" i="17" s="1"/>
  <c r="E997" i="17" s="1"/>
  <c r="AX408" i="17" a="1"/>
  <c r="AX408" i="17" s="1"/>
  <c r="BA763" i="17" a="1"/>
  <c r="BA763" i="17" s="1"/>
  <c r="AV666" i="17" a="1"/>
  <c r="AV666" i="17" s="1"/>
  <c r="AW54" i="17" a="1"/>
  <c r="AW54" i="17" s="1"/>
  <c r="E54" i="17" s="1"/>
  <c r="AX159" i="17" a="1"/>
  <c r="AX159" i="17" s="1"/>
  <c r="BA245" i="17" a="1"/>
  <c r="BA245" i="17" s="1"/>
  <c r="BE124" i="17" a="1"/>
  <c r="BE124" i="17" s="1"/>
  <c r="BC1016" i="17" a="1"/>
  <c r="BC1016" i="17" s="1"/>
  <c r="BA395" i="17" a="1"/>
  <c r="BA395" i="17" s="1"/>
  <c r="BA507" i="17" a="1"/>
  <c r="BA507" i="17" s="1"/>
  <c r="BC553" i="17" a="1"/>
  <c r="BC553" i="17" s="1"/>
  <c r="AY1155" i="17" a="1"/>
  <c r="AY1155" i="17" s="1"/>
  <c r="AW1077" i="17" a="1"/>
  <c r="AW1077" i="17" s="1"/>
  <c r="E1077" i="17" s="1"/>
  <c r="BD789" i="17" a="1"/>
  <c r="BD789" i="17" s="1"/>
  <c r="AV773" i="17" a="1"/>
  <c r="AV773" i="17" s="1"/>
  <c r="BA958" i="17" a="1"/>
  <c r="BA958" i="17" s="1"/>
  <c r="BD1009" i="17" a="1"/>
  <c r="BD1009" i="17" s="1"/>
  <c r="AV993" i="17" a="1"/>
  <c r="AV993" i="17" s="1"/>
  <c r="AX1029" i="17" a="1"/>
  <c r="AX1029" i="17" s="1"/>
  <c r="BA985" i="17" a="1"/>
  <c r="BA985" i="17" s="1"/>
  <c r="BA997" i="17" a="1"/>
  <c r="BA997" i="17" s="1"/>
  <c r="AY408" i="17" a="1"/>
  <c r="AY408" i="17" s="1"/>
  <c r="BD54" i="17" a="1"/>
  <c r="BD54" i="17" s="1"/>
  <c r="AW759" i="17" a="1"/>
  <c r="AW759" i="17" s="1"/>
  <c r="E759" i="17" s="1"/>
  <c r="AY972" i="17" a="1"/>
  <c r="AY972" i="17" s="1"/>
  <c r="BB763" i="17" a="1"/>
  <c r="BB763" i="17" s="1"/>
  <c r="AW666" i="17" a="1"/>
  <c r="AW666" i="17" s="1"/>
  <c r="E666" i="17" s="1"/>
  <c r="AX54" i="17" a="1"/>
  <c r="AX54" i="17" s="1"/>
  <c r="BB159" i="17" a="1"/>
  <c r="BB159" i="17" s="1"/>
  <c r="AY245" i="17" a="1"/>
  <c r="AY245" i="17" s="1"/>
  <c r="BC979" i="17" a="1"/>
  <c r="BC979" i="17" s="1"/>
  <c r="AY124" i="17" a="1"/>
  <c r="AY124" i="17" s="1"/>
  <c r="AZ1016" i="17" a="1"/>
  <c r="AZ1016" i="17" s="1"/>
  <c r="AV395" i="17" a="1"/>
  <c r="AV395" i="17" s="1"/>
  <c r="AW591" i="17" a="1"/>
  <c r="AW591" i="17" s="1"/>
  <c r="E591" i="17" s="1"/>
  <c r="BD507" i="17" a="1"/>
  <c r="BD507" i="17" s="1"/>
  <c r="AV1053" i="17" a="1"/>
  <c r="AV1053" i="17" s="1"/>
  <c r="BE553" i="17" a="1"/>
  <c r="BE553" i="17" s="1"/>
  <c r="AZ1155" i="17" a="1"/>
  <c r="AZ1155" i="17" s="1"/>
  <c r="BC200" i="17" a="1"/>
  <c r="BC200" i="17" s="1"/>
  <c r="AZ1077" i="17" a="1"/>
  <c r="AZ1077" i="17" s="1"/>
  <c r="BD948" i="17" a="1"/>
  <c r="BD948" i="17" s="1"/>
  <c r="AV789" i="17" a="1"/>
  <c r="AV789" i="17" s="1"/>
  <c r="AW773" i="17" a="1"/>
  <c r="AW773" i="17" s="1"/>
  <c r="E773" i="17" s="1"/>
  <c r="AY958" i="17" a="1"/>
  <c r="AY958" i="17" s="1"/>
  <c r="BE1009" i="17" a="1"/>
  <c r="BE1009" i="17" s="1"/>
  <c r="AY993" i="17" a="1"/>
  <c r="AY993" i="17" s="1"/>
  <c r="AY812" i="17" a="1"/>
  <c r="AY812" i="17" s="1"/>
  <c r="BD481" i="17" a="1"/>
  <c r="BD481" i="17" s="1"/>
  <c r="BD985" i="17" a="1"/>
  <c r="BD985" i="17" s="1"/>
  <c r="AX997" i="17" a="1"/>
  <c r="AX997" i="17" s="1"/>
  <c r="AZ408" i="17" a="1"/>
  <c r="AZ408" i="17" s="1"/>
  <c r="BE14" i="17" a="1"/>
  <c r="BE14" i="17" s="1"/>
  <c r="BD763" i="17" a="1"/>
  <c r="BD763" i="17" s="1"/>
  <c r="AX666" i="17" a="1"/>
  <c r="AX666" i="17" s="1"/>
  <c r="AY54" i="17" a="1"/>
  <c r="AY54" i="17" s="1"/>
  <c r="BA603" i="17" a="1"/>
  <c r="BA603" i="17" s="1"/>
  <c r="BB245" i="17" a="1"/>
  <c r="BB245" i="17" s="1"/>
  <c r="BC124" i="17" a="1"/>
  <c r="BC124" i="17" s="1"/>
  <c r="AV1016" i="17" a="1"/>
  <c r="AV1016" i="17" s="1"/>
  <c r="AW395" i="17" a="1"/>
  <c r="AW395" i="17" s="1"/>
  <c r="E395" i="17" s="1"/>
  <c r="AW507" i="17" a="1"/>
  <c r="AW507" i="17" s="1"/>
  <c r="E507" i="17" s="1"/>
  <c r="F507" i="17" s="1"/>
  <c r="BE373" i="17" a="1"/>
  <c r="BE373" i="17" s="1"/>
  <c r="AV553" i="17" a="1"/>
  <c r="AV553" i="17" s="1"/>
  <c r="BA1155" i="17" a="1"/>
  <c r="BA1155" i="17" s="1"/>
  <c r="BC1077" i="17" a="1"/>
  <c r="BC1077" i="17" s="1"/>
  <c r="AX789" i="17" a="1"/>
  <c r="AX789" i="17" s="1"/>
  <c r="BB773" i="17" a="1"/>
  <c r="BB773" i="17" s="1"/>
  <c r="BE958" i="17" a="1"/>
  <c r="BE958" i="17" s="1"/>
  <c r="AW1009" i="17" a="1"/>
  <c r="AW1009" i="17" s="1"/>
  <c r="E1009" i="17" s="1"/>
  <c r="F1009" i="17" s="1"/>
  <c r="AW993" i="17" a="1"/>
  <c r="AW993" i="17" s="1"/>
  <c r="E993" i="17" s="1"/>
  <c r="BE985" i="17" a="1"/>
  <c r="BE985" i="17" s="1"/>
  <c r="BA408" i="17" a="1"/>
  <c r="BA408" i="17" s="1"/>
  <c r="AV870" i="17" a="1"/>
  <c r="AV870" i="17" s="1"/>
  <c r="BA789" i="17" a="1"/>
  <c r="BA789" i="17" s="1"/>
  <c r="BC51" i="17" a="1"/>
  <c r="BC51" i="17" s="1"/>
  <c r="BA514" i="17" a="1"/>
  <c r="BA514" i="17" s="1"/>
  <c r="AZ1140" i="17" a="1"/>
  <c r="AZ1140" i="17" s="1"/>
  <c r="AX519" i="17" a="1"/>
  <c r="AX519" i="17" s="1"/>
  <c r="AW42" i="17" a="1"/>
  <c r="AW42" i="17" s="1"/>
  <c r="E42" i="17" s="1"/>
  <c r="AY1036" i="17" a="1"/>
  <c r="AY1036" i="17" s="1"/>
  <c r="AW864" i="17" a="1"/>
  <c r="AW864" i="17" s="1"/>
  <c r="E864" i="17" s="1"/>
  <c r="AW583" i="17" a="1"/>
  <c r="AW583" i="17" s="1"/>
  <c r="E583" i="17" s="1"/>
  <c r="AV60" i="17" a="1"/>
  <c r="AV60" i="17" s="1"/>
  <c r="BD14" i="17" a="1"/>
  <c r="BD14" i="17" s="1"/>
  <c r="BE870" i="17" a="1"/>
  <c r="BE870" i="17" s="1"/>
  <c r="AZ855" i="17" a="1"/>
  <c r="AZ855" i="17" s="1"/>
  <c r="BC626" i="17" a="1"/>
  <c r="BC626" i="17" s="1"/>
  <c r="AZ715" i="17" a="1"/>
  <c r="AZ715" i="17" s="1"/>
  <c r="BD979" i="17" a="1"/>
  <c r="BD979" i="17" s="1"/>
  <c r="BE717" i="17" a="1"/>
  <c r="BE717" i="17" s="1"/>
  <c r="BC233" i="17" a="1"/>
  <c r="BC233" i="17" s="1"/>
  <c r="BA390" i="17" a="1"/>
  <c r="BA390" i="17" s="1"/>
  <c r="AW543" i="17" a="1"/>
  <c r="AW543" i="17" s="1"/>
  <c r="E543" i="17" s="1"/>
  <c r="AY121" i="17" a="1"/>
  <c r="AY121" i="17" s="1"/>
  <c r="BD637" i="17" a="1"/>
  <c r="BD637" i="17" s="1"/>
  <c r="AX591" i="17" a="1"/>
  <c r="AX591" i="17" s="1"/>
  <c r="AY362" i="17" a="1"/>
  <c r="AY362" i="17" s="1"/>
  <c r="AY129" i="17" a="1"/>
  <c r="AY129" i="17" s="1"/>
  <c r="BD1010" i="17" a="1"/>
  <c r="BD1010" i="17" s="1"/>
  <c r="AX432" i="17" a="1"/>
  <c r="AX432" i="17" s="1"/>
  <c r="BE149" i="17" a="1"/>
  <c r="BE149" i="17" s="1"/>
  <c r="BA1129" i="17" a="1"/>
  <c r="BA1129" i="17" s="1"/>
  <c r="BC784" i="17" a="1"/>
  <c r="BC784" i="17" s="1"/>
  <c r="AW423" i="17" a="1"/>
  <c r="AW423" i="17" s="1"/>
  <c r="E423" i="17" s="1"/>
  <c r="BE231" i="17" a="1"/>
  <c r="BE231" i="17" s="1"/>
  <c r="BC683" i="17" a="1"/>
  <c r="BC683" i="17" s="1"/>
  <c r="BA857" i="17" a="1"/>
  <c r="BA857" i="17" s="1"/>
  <c r="BC728" i="17" a="1"/>
  <c r="BC728" i="17" s="1"/>
  <c r="AW1053" i="17" a="1"/>
  <c r="AW1053" i="17" s="1"/>
  <c r="E1053" i="17" s="1"/>
  <c r="BE862" i="17" a="1"/>
  <c r="BE862" i="17" s="1"/>
  <c r="BE460" i="17" a="1"/>
  <c r="BE460" i="17" s="1"/>
  <c r="AV782" i="17" a="1"/>
  <c r="AV782" i="17" s="1"/>
  <c r="AV795" i="17" a="1"/>
  <c r="AV795" i="17" s="1"/>
  <c r="AV727" i="17" a="1"/>
  <c r="AV727" i="17" s="1"/>
  <c r="AX200" i="17" a="1"/>
  <c r="AX200" i="17" s="1"/>
  <c r="AY1031" i="17" a="1"/>
  <c r="AY1031" i="17" s="1"/>
  <c r="AV802" i="17" a="1"/>
  <c r="AV802" i="17" s="1"/>
  <c r="BD258" i="17" a="1"/>
  <c r="BD258" i="17" s="1"/>
  <c r="AW312" i="17" a="1"/>
  <c r="AW312" i="17" s="1"/>
  <c r="E312" i="17" s="1"/>
  <c r="AX291" i="17" a="1"/>
  <c r="AX291" i="17" s="1"/>
  <c r="BD533" i="17" a="1"/>
  <c r="BD533" i="17" s="1"/>
  <c r="BE329" i="17" a="1"/>
  <c r="BE329" i="17" s="1"/>
  <c r="AX525" i="17" a="1"/>
  <c r="AX525" i="17" s="1"/>
  <c r="BC871" i="17" a="1"/>
  <c r="BC871" i="17" s="1"/>
  <c r="BA1063" i="17" a="1"/>
  <c r="BA1063" i="17" s="1"/>
  <c r="AV961" i="17" a="1"/>
  <c r="AV961" i="17" s="1"/>
  <c r="BD904" i="17" a="1"/>
  <c r="BD904" i="17" s="1"/>
  <c r="AZ503" i="17" a="1"/>
  <c r="AZ503" i="17" s="1"/>
  <c r="BC787" i="17" a="1"/>
  <c r="BC787" i="17" s="1"/>
  <c r="AX799" i="17" a="1"/>
  <c r="AX799" i="17" s="1"/>
  <c r="AX43" i="17" a="1"/>
  <c r="AX43" i="17" s="1"/>
  <c r="BB398" i="17" a="1"/>
  <c r="BB398" i="17" s="1"/>
  <c r="AY481" i="17" a="1"/>
  <c r="AY481" i="17" s="1"/>
  <c r="BA585" i="17" a="1"/>
  <c r="BA585" i="17" s="1"/>
  <c r="AZ523" i="17" a="1"/>
  <c r="AZ523" i="17" s="1"/>
  <c r="BE17" i="17" a="1"/>
  <c r="BE17" i="17" s="1"/>
  <c r="BA51" i="17" a="1"/>
  <c r="BA51" i="17" s="1"/>
  <c r="AY1134" i="17" a="1"/>
  <c r="AY1134" i="17" s="1"/>
  <c r="BD231" i="17" a="1"/>
  <c r="BD231" i="17" s="1"/>
  <c r="AX864" i="17" a="1"/>
  <c r="AX864" i="17" s="1"/>
  <c r="AY583" i="17" a="1"/>
  <c r="AY583" i="17" s="1"/>
  <c r="AY60" i="17" a="1"/>
  <c r="AY60" i="17" s="1"/>
  <c r="AY689" i="17" a="1"/>
  <c r="AY689" i="17" s="1"/>
  <c r="BC870" i="17" a="1"/>
  <c r="BC870" i="17" s="1"/>
  <c r="AW715" i="17" a="1"/>
  <c r="AW715" i="17" s="1"/>
  <c r="E715" i="17" s="1"/>
  <c r="AY233" i="17" a="1"/>
  <c r="AY233" i="17" s="1"/>
  <c r="AV390" i="17" a="1"/>
  <c r="AV390" i="17" s="1"/>
  <c r="AY543" i="17" a="1"/>
  <c r="AY543" i="17" s="1"/>
  <c r="AX121" i="17" a="1"/>
  <c r="AX121" i="17" s="1"/>
  <c r="AV637" i="17" a="1"/>
  <c r="AV637" i="17" s="1"/>
  <c r="BE362" i="17" a="1"/>
  <c r="BE362" i="17" s="1"/>
  <c r="AZ1010" i="17" a="1"/>
  <c r="AZ1010" i="17" s="1"/>
  <c r="AV642" i="17" a="1"/>
  <c r="AV642" i="17" s="1"/>
  <c r="BD1129" i="17" a="1"/>
  <c r="BD1129" i="17" s="1"/>
  <c r="AX231" i="17" a="1"/>
  <c r="AX231" i="17" s="1"/>
  <c r="AY683" i="17" a="1"/>
  <c r="AY683" i="17" s="1"/>
  <c r="AV728" i="17" a="1"/>
  <c r="AV728" i="17" s="1"/>
  <c r="BD811" i="17" a="1"/>
  <c r="BD811" i="17" s="1"/>
  <c r="AZ102" i="17" a="1"/>
  <c r="AZ102" i="17" s="1"/>
  <c r="BA460" i="17" a="1"/>
  <c r="BA460" i="17" s="1"/>
  <c r="BE795" i="17" a="1"/>
  <c r="BE795" i="17" s="1"/>
  <c r="AZ727" i="17" a="1"/>
  <c r="AZ727" i="17" s="1"/>
  <c r="AY258" i="17" a="1"/>
  <c r="AY258" i="17" s="1"/>
  <c r="AX601" i="17" a="1"/>
  <c r="AX601" i="17" s="1"/>
  <c r="AY312" i="17" a="1"/>
  <c r="AY312" i="17" s="1"/>
  <c r="BB533" i="17" a="1"/>
  <c r="BB533" i="17" s="1"/>
  <c r="AX1063" i="17" a="1"/>
  <c r="AX1063" i="17" s="1"/>
  <c r="BA961" i="17" a="1"/>
  <c r="BA961" i="17" s="1"/>
  <c r="AV904" i="17" a="1"/>
  <c r="AV904" i="17" s="1"/>
  <c r="BE503" i="17" a="1"/>
  <c r="BE503" i="17" s="1"/>
  <c r="AW787" i="17" a="1"/>
  <c r="AW787" i="17" s="1"/>
  <c r="E787" i="17" s="1"/>
  <c r="AW799" i="17" a="1"/>
  <c r="AW799" i="17" s="1"/>
  <c r="E799" i="17" s="1"/>
  <c r="BD43" i="17" a="1"/>
  <c r="BD43" i="17" s="1"/>
  <c r="AZ17" i="17" a="1"/>
  <c r="AZ17" i="17" s="1"/>
  <c r="AY998" i="17" a="1"/>
  <c r="AY998" i="17" s="1"/>
  <c r="BB503" i="17" a="1"/>
  <c r="BB503" i="17" s="1"/>
  <c r="AV1140" i="17" a="1"/>
  <c r="AV1140" i="17" s="1"/>
  <c r="BA519" i="17" a="1"/>
  <c r="BA519" i="17" s="1"/>
  <c r="BD864" i="17" a="1"/>
  <c r="BD864" i="17" s="1"/>
  <c r="BD583" i="17" a="1"/>
  <c r="BD583" i="17" s="1"/>
  <c r="AW60" i="17" a="1"/>
  <c r="AW60" i="17" s="1"/>
  <c r="E60" i="17" s="1"/>
  <c r="AX689" i="17" a="1"/>
  <c r="AX689" i="17" s="1"/>
  <c r="AX715" i="17" a="1"/>
  <c r="AX715" i="17" s="1"/>
  <c r="BB233" i="17" a="1"/>
  <c r="BB233" i="17" s="1"/>
  <c r="AW390" i="17" a="1"/>
  <c r="AW390" i="17" s="1"/>
  <c r="E390" i="17" s="1"/>
  <c r="AZ543" i="17" a="1"/>
  <c r="AZ543" i="17" s="1"/>
  <c r="AZ121" i="17" a="1"/>
  <c r="AZ121" i="17" s="1"/>
  <c r="AW637" i="17" a="1"/>
  <c r="AW637" i="17" s="1"/>
  <c r="E637" i="17" s="1"/>
  <c r="BA362" i="17" a="1"/>
  <c r="BA362" i="17" s="1"/>
  <c r="BA1010" i="17" a="1"/>
  <c r="BA1010" i="17" s="1"/>
  <c r="AY642" i="17" a="1"/>
  <c r="AY642" i="17" s="1"/>
  <c r="BC1129" i="17" a="1"/>
  <c r="BC1129" i="17" s="1"/>
  <c r="AZ231" i="17" a="1"/>
  <c r="AZ231" i="17" s="1"/>
  <c r="BB683" i="17" a="1"/>
  <c r="BB683" i="17" s="1"/>
  <c r="AW728" i="17" a="1"/>
  <c r="AW728" i="17" s="1"/>
  <c r="E728" i="17" s="1"/>
  <c r="AX811" i="17" a="1"/>
  <c r="AX811" i="17" s="1"/>
  <c r="BC102" i="17" a="1"/>
  <c r="BC102" i="17" s="1"/>
  <c r="BB460" i="17" a="1"/>
  <c r="BB460" i="17" s="1"/>
  <c r="AW795" i="17" a="1"/>
  <c r="AW795" i="17" s="1"/>
  <c r="E795" i="17" s="1"/>
  <c r="BB727" i="17" a="1"/>
  <c r="BB727" i="17" s="1"/>
  <c r="AW757" i="17" a="1"/>
  <c r="AW757" i="17" s="1"/>
  <c r="E757" i="17" s="1"/>
  <c r="BA351" i="17" a="1"/>
  <c r="BA351" i="17" s="1"/>
  <c r="AZ258" i="17" a="1"/>
  <c r="AZ258" i="17" s="1"/>
  <c r="BB312" i="17" a="1"/>
  <c r="BB312" i="17" s="1"/>
  <c r="BE533" i="17" a="1"/>
  <c r="BE533" i="17" s="1"/>
  <c r="AY1063" i="17" a="1"/>
  <c r="AY1063" i="17" s="1"/>
  <c r="BB961" i="17" a="1"/>
  <c r="BB961" i="17" s="1"/>
  <c r="AY904" i="17" a="1"/>
  <c r="AY904" i="17" s="1"/>
  <c r="AW503" i="17" a="1"/>
  <c r="AW503" i="17" s="1"/>
  <c r="E503" i="17" s="1"/>
  <c r="AY787" i="17" a="1"/>
  <c r="AY787" i="17" s="1"/>
  <c r="AY799" i="17" a="1"/>
  <c r="AY799" i="17" s="1"/>
  <c r="AW43" i="17" a="1"/>
  <c r="AW43" i="17" s="1"/>
  <c r="E43" i="17" s="1"/>
  <c r="AZ544" i="17" a="1"/>
  <c r="AZ544" i="17" s="1"/>
  <c r="BB17" i="17" a="1"/>
  <c r="BB17" i="17" s="1"/>
  <c r="AZ267" i="17" a="1"/>
  <c r="AZ267" i="17" s="1"/>
  <c r="BB1140" i="17" a="1"/>
  <c r="BB1140" i="17" s="1"/>
  <c r="BB519" i="17" a="1"/>
  <c r="BB519" i="17" s="1"/>
  <c r="AZ719" i="17" a="1"/>
  <c r="AZ719" i="17" s="1"/>
  <c r="BB715" i="17" a="1"/>
  <c r="BB715" i="17" s="1"/>
  <c r="AV606" i="17" a="1"/>
  <c r="AV606" i="17" s="1"/>
  <c r="BD233" i="17" a="1"/>
  <c r="BD233" i="17" s="1"/>
  <c r="AX390" i="17" a="1"/>
  <c r="AX390" i="17" s="1"/>
  <c r="BC121" i="17" a="1"/>
  <c r="BC121" i="17" s="1"/>
  <c r="AX637" i="17" a="1"/>
  <c r="AX637" i="17" s="1"/>
  <c r="AV362" i="17" a="1"/>
  <c r="AV362" i="17" s="1"/>
  <c r="AV1010" i="17" a="1"/>
  <c r="AV1010" i="17" s="1"/>
  <c r="BA642" i="17" a="1"/>
  <c r="BA642" i="17" s="1"/>
  <c r="AX366" i="17" a="1"/>
  <c r="AX366" i="17" s="1"/>
  <c r="BE1129" i="17" a="1"/>
  <c r="BE1129" i="17" s="1"/>
  <c r="BA231" i="17" a="1"/>
  <c r="BA231" i="17" s="1"/>
  <c r="AZ486" i="17" a="1"/>
  <c r="AZ486" i="17" s="1"/>
  <c r="AZ811" i="17" a="1"/>
  <c r="AZ811" i="17" s="1"/>
  <c r="BA102" i="17" a="1"/>
  <c r="BA102" i="17" s="1"/>
  <c r="AX795" i="17" a="1"/>
  <c r="AX795" i="17" s="1"/>
  <c r="AX757" i="17" a="1"/>
  <c r="AX757" i="17" s="1"/>
  <c r="BD351" i="17" a="1"/>
  <c r="BD351" i="17" s="1"/>
  <c r="AV874" i="17" a="1"/>
  <c r="AV874" i="17" s="1"/>
  <c r="BC258" i="17" a="1"/>
  <c r="BC258" i="17" s="1"/>
  <c r="BC312" i="17" a="1"/>
  <c r="BC312" i="17" s="1"/>
  <c r="AV533" i="17" a="1"/>
  <c r="AV533" i="17" s="1"/>
  <c r="BC1063" i="17" a="1"/>
  <c r="BC1063" i="17" s="1"/>
  <c r="BC961" i="17" a="1"/>
  <c r="BC961" i="17" s="1"/>
  <c r="BA904" i="17" a="1"/>
  <c r="BA904" i="17" s="1"/>
  <c r="AX503" i="17" a="1"/>
  <c r="AX503" i="17" s="1"/>
  <c r="AZ787" i="17" a="1"/>
  <c r="AZ787" i="17" s="1"/>
  <c r="BA799" i="17" a="1"/>
  <c r="BA799" i="17" s="1"/>
  <c r="AY43" i="17" a="1"/>
  <c r="AY43" i="17" s="1"/>
  <c r="BA281" i="17" a="1"/>
  <c r="BA281" i="17" s="1"/>
  <c r="BB544" i="17" a="1"/>
  <c r="BB544" i="17" s="1"/>
  <c r="BA956" i="17" a="1"/>
  <c r="BA956" i="17" s="1"/>
  <c r="BD17" i="17" a="1"/>
  <c r="BD17" i="17" s="1"/>
  <c r="AX267" i="17" a="1"/>
  <c r="AX267" i="17" s="1"/>
  <c r="AY519" i="17" a="1"/>
  <c r="AY519" i="17" s="1"/>
  <c r="BE864" i="17" a="1"/>
  <c r="BE864" i="17" s="1"/>
  <c r="BA42" i="17" a="1"/>
  <c r="BA42" i="17" s="1"/>
  <c r="AY864" i="17" a="1"/>
  <c r="AY864" i="17" s="1"/>
  <c r="AV583" i="17" a="1"/>
  <c r="AV583" i="17" s="1"/>
  <c r="BA456" i="17" a="1"/>
  <c r="BA456" i="17" s="1"/>
  <c r="BC677" i="17" a="1"/>
  <c r="BC677" i="17" s="1"/>
  <c r="BB689" i="17" a="1"/>
  <c r="BB689" i="17" s="1"/>
  <c r="BA719" i="17" a="1"/>
  <c r="BA719" i="17" s="1"/>
  <c r="AV855" i="17" a="1"/>
  <c r="AV855" i="17" s="1"/>
  <c r="BD715" i="17" a="1"/>
  <c r="BD715" i="17" s="1"/>
  <c r="BE606" i="17" a="1"/>
  <c r="BE606" i="17" s="1"/>
  <c r="AX717" i="17" a="1"/>
  <c r="AX717" i="17" s="1"/>
  <c r="BE233" i="17" a="1"/>
  <c r="BE233" i="17" s="1"/>
  <c r="AW121" i="17" a="1"/>
  <c r="AW121" i="17" s="1"/>
  <c r="E121" i="17" s="1"/>
  <c r="BB833" i="17" a="1"/>
  <c r="BB833" i="17" s="1"/>
  <c r="AW362" i="17" a="1"/>
  <c r="AW362" i="17" s="1"/>
  <c r="E362" i="17" s="1"/>
  <c r="AZ658" i="17" a="1"/>
  <c r="AZ658" i="17" s="1"/>
  <c r="AX382" i="17" a="1"/>
  <c r="AX382" i="17" s="1"/>
  <c r="BC642" i="17" a="1"/>
  <c r="BC642" i="17" s="1"/>
  <c r="AY366" i="17" a="1"/>
  <c r="AY366" i="17" s="1"/>
  <c r="AW1129" i="17" a="1"/>
  <c r="AW1129" i="17" s="1"/>
  <c r="E1129" i="17" s="1"/>
  <c r="AY784" i="17" a="1"/>
  <c r="AY784" i="17" s="1"/>
  <c r="BC231" i="17" a="1"/>
  <c r="BC231" i="17" s="1"/>
  <c r="BB486" i="17" a="1"/>
  <c r="BB486" i="17" s="1"/>
  <c r="BA811" i="17" a="1"/>
  <c r="BA811" i="17" s="1"/>
  <c r="BB102" i="17" a="1"/>
  <c r="BB102" i="17" s="1"/>
  <c r="BE782" i="17" a="1"/>
  <c r="BE782" i="17" s="1"/>
  <c r="BA853" i="17" a="1"/>
  <c r="BA853" i="17" s="1"/>
  <c r="AY795" i="17" a="1"/>
  <c r="AY795" i="17" s="1"/>
  <c r="AY935" i="17" a="1"/>
  <c r="AY935" i="17" s="1"/>
  <c r="BE200" i="17" a="1"/>
  <c r="BE200" i="17" s="1"/>
  <c r="AZ351" i="17" a="1"/>
  <c r="AZ351" i="17" s="1"/>
  <c r="BE874" i="17" a="1"/>
  <c r="BE874" i="17" s="1"/>
  <c r="BE789" i="17" a="1"/>
  <c r="BE789" i="17" s="1"/>
  <c r="BB802" i="17" a="1"/>
  <c r="BB802" i="17" s="1"/>
  <c r="BE258" i="17" a="1"/>
  <c r="BE258" i="17" s="1"/>
  <c r="AV589" i="17" a="1"/>
  <c r="AV589" i="17" s="1"/>
  <c r="AW533" i="17" a="1"/>
  <c r="AW533" i="17" s="1"/>
  <c r="E533" i="17" s="1"/>
  <c r="F533" i="17" s="1"/>
  <c r="BD525" i="17" a="1"/>
  <c r="BD525" i="17" s="1"/>
  <c r="AW387" i="17" a="1"/>
  <c r="AW387" i="17" s="1"/>
  <c r="E387" i="17" s="1"/>
  <c r="F387" i="17" s="1"/>
  <c r="BE1063" i="17" a="1"/>
  <c r="BE1063" i="17" s="1"/>
  <c r="BD961" i="17" a="1"/>
  <c r="BD961" i="17" s="1"/>
  <c r="BD588" i="17" a="1"/>
  <c r="BD588" i="17" s="1"/>
  <c r="AZ904" i="17" a="1"/>
  <c r="AZ904" i="17" s="1"/>
  <c r="BA787" i="17" a="1"/>
  <c r="BA787" i="17" s="1"/>
  <c r="BB799" i="17" a="1"/>
  <c r="BB799" i="17" s="1"/>
  <c r="BA43" i="17" a="1"/>
  <c r="BA43" i="17" s="1"/>
  <c r="AW481" i="17" a="1"/>
  <c r="AW481" i="17" s="1"/>
  <c r="E481" i="17" s="1"/>
  <c r="AX281" i="17" a="1"/>
  <c r="AX281" i="17" s="1"/>
  <c r="BD472" i="17" a="1"/>
  <c r="BD472" i="17" s="1"/>
  <c r="AV262" i="17" a="1"/>
  <c r="AV262" i="17" s="1"/>
  <c r="AW1140" i="17" a="1"/>
  <c r="AW1140" i="17" s="1"/>
  <c r="E1140" i="17" s="1"/>
  <c r="BE583" i="17" a="1"/>
  <c r="BE583" i="17" s="1"/>
  <c r="BA689" i="17" a="1"/>
  <c r="BA689" i="17" s="1"/>
  <c r="AX1140" i="17" a="1"/>
  <c r="AX1140" i="17" s="1"/>
  <c r="BC941" i="17" a="1"/>
  <c r="BC941" i="17" s="1"/>
  <c r="AY1140" i="17" a="1"/>
  <c r="AY1140" i="17" s="1"/>
  <c r="BD941" i="17" a="1"/>
  <c r="BD941" i="17" s="1"/>
  <c r="BB42" i="17" a="1"/>
  <c r="BB42" i="17" s="1"/>
  <c r="AZ864" i="17" a="1"/>
  <c r="AZ864" i="17" s="1"/>
  <c r="AY456" i="17" a="1"/>
  <c r="AY456" i="17" s="1"/>
  <c r="BD677" i="17" a="1"/>
  <c r="BD677" i="17" s="1"/>
  <c r="BC689" i="17" a="1"/>
  <c r="BC689" i="17" s="1"/>
  <c r="BB719" i="17" a="1"/>
  <c r="BB719" i="17" s="1"/>
  <c r="AZ613" i="17" a="1"/>
  <c r="AZ613" i="17" s="1"/>
  <c r="E416" i="17"/>
  <c r="F416" i="17" s="1"/>
  <c r="G416" i="17" s="1"/>
  <c r="H416" i="17" s="1"/>
  <c r="BE715" i="17" a="1"/>
  <c r="BE715" i="17" s="1"/>
  <c r="BA606" i="17" a="1"/>
  <c r="BA606" i="17" s="1"/>
  <c r="AZ717" i="17" a="1"/>
  <c r="AZ717" i="17" s="1"/>
  <c r="AW233" i="17" a="1"/>
  <c r="AW233" i="17" s="1"/>
  <c r="E233" i="17" s="1"/>
  <c r="F233" i="17" s="1"/>
  <c r="AZ140" i="17" a="1"/>
  <c r="AZ140" i="17" s="1"/>
  <c r="AV38" i="17" a="1"/>
  <c r="AV38" i="17" s="1"/>
  <c r="BA121" i="17" a="1"/>
  <c r="BA121" i="17" s="1"/>
  <c r="AW1160" i="17" a="1"/>
  <c r="AW1160" i="17" s="1"/>
  <c r="E1160" i="17" s="1"/>
  <c r="AW833" i="17" a="1"/>
  <c r="AW833" i="17" s="1"/>
  <c r="E833" i="17" s="1"/>
  <c r="AX362" i="17" a="1"/>
  <c r="AX362" i="17" s="1"/>
  <c r="BA658" i="17" a="1"/>
  <c r="BA658" i="17" s="1"/>
  <c r="AY382" i="17" a="1"/>
  <c r="AY382" i="17" s="1"/>
  <c r="AX642" i="17" a="1"/>
  <c r="AX642" i="17" s="1"/>
  <c r="AX1129" i="17" a="1"/>
  <c r="AX1129" i="17" s="1"/>
  <c r="AV231" i="17" a="1"/>
  <c r="AV231" i="17" s="1"/>
  <c r="AZ970" i="17" a="1"/>
  <c r="AZ970" i="17" s="1"/>
  <c r="BC486" i="17" a="1"/>
  <c r="BC486" i="17" s="1"/>
  <c r="BB811" i="17" a="1"/>
  <c r="BB811" i="17" s="1"/>
  <c r="BD102" i="17" a="1"/>
  <c r="BD102" i="17" s="1"/>
  <c r="AW782" i="17" a="1"/>
  <c r="AW782" i="17" s="1"/>
  <c r="E782" i="17" s="1"/>
  <c r="BB853" i="17" a="1"/>
  <c r="BB853" i="17" s="1"/>
  <c r="AZ795" i="17" a="1"/>
  <c r="AZ795" i="17" s="1"/>
  <c r="BD935" i="17" a="1"/>
  <c r="BD935" i="17" s="1"/>
  <c r="BA200" i="17" a="1"/>
  <c r="BA200" i="17" s="1"/>
  <c r="BB351" i="17" a="1"/>
  <c r="BB351" i="17" s="1"/>
  <c r="BC789" i="17" a="1"/>
  <c r="BC789" i="17" s="1"/>
  <c r="BD802" i="17" a="1"/>
  <c r="BD802" i="17" s="1"/>
  <c r="BA258" i="17" a="1"/>
  <c r="BA258" i="17" s="1"/>
  <c r="AX589" i="17" a="1"/>
  <c r="AX589" i="17" s="1"/>
  <c r="AY533" i="17" a="1"/>
  <c r="AY533" i="17" s="1"/>
  <c r="BE525" i="17" a="1"/>
  <c r="BE525" i="17" s="1"/>
  <c r="BD1063" i="17" a="1"/>
  <c r="BD1063" i="17" s="1"/>
  <c r="AX812" i="17" a="1"/>
  <c r="AX812" i="17" s="1"/>
  <c r="BE961" i="17" a="1"/>
  <c r="BE961" i="17" s="1"/>
  <c r="AY588" i="17" a="1"/>
  <c r="AY588" i="17" s="1"/>
  <c r="AW904" i="17" a="1"/>
  <c r="AW904" i="17" s="1"/>
  <c r="E904" i="17" s="1"/>
  <c r="AZ980" i="17" a="1"/>
  <c r="AZ980" i="17" s="1"/>
  <c r="BD799" i="17" a="1"/>
  <c r="BD799" i="17" s="1"/>
  <c r="BB43" i="17" a="1"/>
  <c r="BB43" i="17" s="1"/>
  <c r="AZ281" i="17" a="1"/>
  <c r="AZ281" i="17" s="1"/>
  <c r="AW472" i="17" a="1"/>
  <c r="AW472" i="17" s="1"/>
  <c r="E472" i="17" s="1"/>
  <c r="AZ262" i="17" a="1"/>
  <c r="AZ262" i="17" s="1"/>
  <c r="BE1010" i="17" a="1"/>
  <c r="BE1010" i="17" s="1"/>
  <c r="AW689" i="17" a="1"/>
  <c r="AW689" i="17" s="1"/>
  <c r="E689" i="17" s="1"/>
  <c r="BC719" i="17" a="1"/>
  <c r="BC719" i="17" s="1"/>
  <c r="BA715" i="17" a="1"/>
  <c r="BA715" i="17" s="1"/>
  <c r="AX38" i="17" a="1"/>
  <c r="AX38" i="17" s="1"/>
  <c r="BD121" i="17" a="1"/>
  <c r="BD121" i="17" s="1"/>
  <c r="BB362" i="17" a="1"/>
  <c r="BB362" i="17" s="1"/>
  <c r="BE875" i="17" a="1"/>
  <c r="BE875" i="17" s="1"/>
  <c r="AY1129" i="17" a="1"/>
  <c r="AY1129" i="17" s="1"/>
  <c r="AW231" i="17" a="1"/>
  <c r="AW231" i="17" s="1"/>
  <c r="E231" i="17" s="1"/>
  <c r="AY486" i="17" a="1"/>
  <c r="AY486" i="17" s="1"/>
  <c r="BC811" i="17" a="1"/>
  <c r="BC811" i="17" s="1"/>
  <c r="BE102" i="17" a="1"/>
  <c r="BE102" i="17" s="1"/>
  <c r="BE189" i="17" a="1"/>
  <c r="BE189" i="17" s="1"/>
  <c r="BC795" i="17" a="1"/>
  <c r="BC795" i="17" s="1"/>
  <c r="AY118" i="17" a="1"/>
  <c r="AY118" i="17" s="1"/>
  <c r="AV866" i="17" a="1"/>
  <c r="AV866" i="17" s="1"/>
  <c r="BC351" i="17" a="1"/>
  <c r="BC351" i="17" s="1"/>
  <c r="BB258" i="17" a="1"/>
  <c r="BB258" i="17" s="1"/>
  <c r="AX904" i="17" a="1"/>
  <c r="AX904" i="17" s="1"/>
  <c r="AZ799" i="17" a="1"/>
  <c r="AZ799" i="17" s="1"/>
  <c r="BE43" i="17" a="1"/>
  <c r="BE43" i="17" s="1"/>
  <c r="BB281" i="17" a="1"/>
  <c r="BB281" i="17" s="1"/>
  <c r="BC1140" i="17" a="1"/>
  <c r="BC1140" i="17" s="1"/>
  <c r="BA864" i="17" a="1"/>
  <c r="BA864" i="17" s="1"/>
  <c r="AY941" i="17" a="1"/>
  <c r="AY941" i="17" s="1"/>
  <c r="BD456" i="17" a="1"/>
  <c r="BD456" i="17" s="1"/>
  <c r="BB13" i="17" a="1"/>
  <c r="BB13" i="17" s="1"/>
  <c r="BD719" i="17" a="1"/>
  <c r="BD719" i="17" s="1"/>
  <c r="BE613" i="17" a="1"/>
  <c r="BE613" i="17" s="1"/>
  <c r="AW100" i="17" a="1"/>
  <c r="AW100" i="17" s="1"/>
  <c r="E100" i="17" s="1"/>
  <c r="AX140" i="17" a="1"/>
  <c r="AX140" i="17" s="1"/>
  <c r="AY38" i="17" a="1"/>
  <c r="AY38" i="17" s="1"/>
  <c r="BE121" i="17" a="1"/>
  <c r="BE121" i="17" s="1"/>
  <c r="AW676" i="17" a="1"/>
  <c r="AW676" i="17" s="1"/>
  <c r="E676" i="17" s="1"/>
  <c r="BC833" i="17" a="1"/>
  <c r="BC833" i="17" s="1"/>
  <c r="AX875" i="17" a="1"/>
  <c r="AX875" i="17" s="1"/>
  <c r="BB1129" i="17" a="1"/>
  <c r="BB1129" i="17" s="1"/>
  <c r="BB134" i="17" a="1"/>
  <c r="BB134" i="17" s="1"/>
  <c r="BC970" i="17" a="1"/>
  <c r="BC970" i="17" s="1"/>
  <c r="BA486" i="17" a="1"/>
  <c r="BA486" i="17" s="1"/>
  <c r="BE811" i="17" a="1"/>
  <c r="BE811" i="17" s="1"/>
  <c r="AV102" i="17" a="1"/>
  <c r="AV102" i="17" s="1"/>
  <c r="BD189" i="17" a="1"/>
  <c r="BD189" i="17" s="1"/>
  <c r="BD853" i="17" a="1"/>
  <c r="BD853" i="17" s="1"/>
  <c r="BE351" i="17" a="1"/>
  <c r="BE351" i="17" s="1"/>
  <c r="BC589" i="17" a="1"/>
  <c r="BC589" i="17" s="1"/>
  <c r="BE812" i="17" a="1"/>
  <c r="BE812" i="17" s="1"/>
  <c r="AW662" i="17" a="1"/>
  <c r="AW662" i="17" s="1"/>
  <c r="E662" i="17" s="1"/>
  <c r="F662" i="17" s="1"/>
  <c r="AX744" i="17" a="1"/>
  <c r="AX744" i="17" s="1"/>
  <c r="AY723" i="17" a="1"/>
  <c r="AY723" i="17" s="1"/>
  <c r="BC281" i="17" a="1"/>
  <c r="BC281" i="17" s="1"/>
  <c r="BB764" i="17" a="1"/>
  <c r="BB764" i="17" s="1"/>
  <c r="AV764" i="17" a="1"/>
  <c r="AV764" i="17" s="1"/>
  <c r="BA341" i="17" a="1"/>
  <c r="BA341" i="17" s="1"/>
  <c r="AV719" i="17" a="1"/>
  <c r="AV719" i="17" s="1"/>
  <c r="AZ38" i="17" a="1"/>
  <c r="AZ38" i="17" s="1"/>
  <c r="AY67" i="17" a="1"/>
  <c r="AY67" i="17" s="1"/>
  <c r="BB875" i="17" a="1"/>
  <c r="BB875" i="17" s="1"/>
  <c r="AZ134" i="17" a="1"/>
  <c r="AZ134" i="17" s="1"/>
  <c r="BE486" i="17" a="1"/>
  <c r="BE486" i="17" s="1"/>
  <c r="AY811" i="17" a="1"/>
  <c r="AY811" i="17" s="1"/>
  <c r="BD869" i="17" a="1"/>
  <c r="BD869" i="17" s="1"/>
  <c r="BE915" i="17" a="1"/>
  <c r="BE915" i="17" s="1"/>
  <c r="AZ189" i="17" a="1"/>
  <c r="AZ189" i="17" s="1"/>
  <c r="AV680" i="17" a="1"/>
  <c r="AV680" i="17" s="1"/>
  <c r="AV351" i="17" a="1"/>
  <c r="AV351" i="17" s="1"/>
  <c r="AZ560" i="17" a="1"/>
  <c r="AZ560" i="17" s="1"/>
  <c r="BB304" i="17" a="1"/>
  <c r="BB304" i="17" s="1"/>
  <c r="BE27" i="17" a="1"/>
  <c r="BE27" i="17" s="1"/>
  <c r="AW281" i="17" a="1"/>
  <c r="AW281" i="17" s="1"/>
  <c r="E281" i="17" s="1"/>
  <c r="BE132" i="17" a="1"/>
  <c r="BE132" i="17" s="1"/>
  <c r="AX341" i="17" a="1"/>
  <c r="AX341" i="17" s="1"/>
  <c r="AW38" i="17" a="1"/>
  <c r="AW38" i="17" s="1"/>
  <c r="E38" i="17" s="1"/>
  <c r="AW811" i="17" a="1"/>
  <c r="AW811" i="17" s="1"/>
  <c r="E811" i="17" s="1"/>
  <c r="AY915" i="17" a="1"/>
  <c r="AY915" i="17" s="1"/>
  <c r="BE281" i="17" a="1"/>
  <c r="BE281" i="17" s="1"/>
  <c r="AW314" i="17" a="1"/>
  <c r="AW314" i="17" s="1"/>
  <c r="E314" i="17" s="1"/>
  <c r="F314" i="17" s="1"/>
  <c r="AX719" i="17" a="1"/>
  <c r="AX719" i="17" s="1"/>
  <c r="BA983" i="17" a="1"/>
  <c r="BA983" i="17" s="1"/>
  <c r="BA38" i="17" a="1"/>
  <c r="BA38" i="17" s="1"/>
  <c r="AV875" i="17" a="1"/>
  <c r="AV875" i="17" s="1"/>
  <c r="BD134" i="17" a="1"/>
  <c r="BD134" i="17" s="1"/>
  <c r="AW155" i="17" a="1"/>
  <c r="AW155" i="17" s="1"/>
  <c r="E155" i="17" s="1"/>
  <c r="AV486" i="17" a="1"/>
  <c r="AV486" i="17" s="1"/>
  <c r="AX869" i="17" a="1"/>
  <c r="AX869" i="17" s="1"/>
  <c r="BA915" i="17" a="1"/>
  <c r="BA915" i="17" s="1"/>
  <c r="BA189" i="17" a="1"/>
  <c r="BA189" i="17" s="1"/>
  <c r="AX378" i="17" a="1"/>
  <c r="AX378" i="17" s="1"/>
  <c r="AW680" i="17" a="1"/>
  <c r="AW680" i="17" s="1"/>
  <c r="E680" i="17" s="1"/>
  <c r="AX351" i="17" a="1"/>
  <c r="AX351" i="17" s="1"/>
  <c r="BC560" i="17" a="1"/>
  <c r="BC560" i="17" s="1"/>
  <c r="BA304" i="17" a="1"/>
  <c r="BA304" i="17" s="1"/>
  <c r="AY251" i="17" a="1"/>
  <c r="AY251" i="17" s="1"/>
  <c r="AY27" i="17" a="1"/>
  <c r="AY27" i="17" s="1"/>
  <c r="AY281" i="17" a="1"/>
  <c r="AY281" i="17" s="1"/>
  <c r="AZ875" i="17" a="1"/>
  <c r="AZ875" i="17" s="1"/>
  <c r="AW134" i="17" a="1"/>
  <c r="AW134" i="17" s="1"/>
  <c r="E134" i="17" s="1"/>
  <c r="AV447" i="17" a="1"/>
  <c r="AV447" i="17" s="1"/>
  <c r="AZ250" i="17" a="1"/>
  <c r="AZ250" i="17" s="1"/>
  <c r="AX883" i="17" a="1"/>
  <c r="AX883" i="17" s="1"/>
  <c r="BA314" i="17" a="1"/>
  <c r="BA314" i="17" s="1"/>
  <c r="BE877" i="17" a="1"/>
  <c r="BE877" i="17" s="1"/>
  <c r="BC10" i="17" a="1"/>
  <c r="BC10" i="17" s="1"/>
  <c r="BE159" i="17" a="1"/>
  <c r="BE159" i="17" s="1"/>
  <c r="BC456" i="17" a="1"/>
  <c r="BC456" i="17" s="1"/>
  <c r="AV47" i="17" a="1"/>
  <c r="AV47" i="17" s="1"/>
  <c r="AW497" i="17" a="1"/>
  <c r="AW497" i="17" s="1"/>
  <c r="E497" i="17" s="1"/>
  <c r="AV13" i="17" a="1"/>
  <c r="AV13" i="17" s="1"/>
  <c r="AX447" i="17" a="1"/>
  <c r="AX447" i="17" s="1"/>
  <c r="AW719" i="17" a="1"/>
  <c r="AW719" i="17" s="1"/>
  <c r="E719" i="17" s="1"/>
  <c r="AW613" i="17" a="1"/>
  <c r="AW613" i="17" s="1"/>
  <c r="E613" i="17" s="1"/>
  <c r="AW250" i="17" a="1"/>
  <c r="AW250" i="17" s="1"/>
  <c r="E250" i="17" s="1"/>
  <c r="BB983" i="17" a="1"/>
  <c r="BB983" i="17" s="1"/>
  <c r="BA959" i="17" a="1"/>
  <c r="BA959" i="17" s="1"/>
  <c r="BB100" i="17" a="1"/>
  <c r="BB100" i="17" s="1"/>
  <c r="BB140" i="17" a="1"/>
  <c r="BB140" i="17" s="1"/>
  <c r="BB38" i="17" a="1"/>
  <c r="BB38" i="17" s="1"/>
  <c r="BD833" i="17" a="1"/>
  <c r="BD833" i="17" s="1"/>
  <c r="AY477" i="17" a="1"/>
  <c r="AY477" i="17" s="1"/>
  <c r="BA875" i="17" a="1"/>
  <c r="BA875" i="17" s="1"/>
  <c r="BA134" i="17" a="1"/>
  <c r="BA134" i="17" s="1"/>
  <c r="AV155" i="17" a="1"/>
  <c r="AV155" i="17" s="1"/>
  <c r="AV970" i="17" a="1"/>
  <c r="AV970" i="17" s="1"/>
  <c r="AW486" i="17" a="1"/>
  <c r="AW486" i="17" s="1"/>
  <c r="E486" i="17" s="1"/>
  <c r="AZ869" i="17" a="1"/>
  <c r="AZ869" i="17" s="1"/>
  <c r="AZ915" i="17" a="1"/>
  <c r="AZ915" i="17" s="1"/>
  <c r="BB189" i="17" a="1"/>
  <c r="BB189" i="17" s="1"/>
  <c r="AY853" i="17" a="1"/>
  <c r="AY853" i="17" s="1"/>
  <c r="AY680" i="17" a="1"/>
  <c r="AY680" i="17" s="1"/>
  <c r="AY351" i="17" a="1"/>
  <c r="AY351" i="17" s="1"/>
  <c r="BA560" i="17" a="1"/>
  <c r="BA560" i="17" s="1"/>
  <c r="BE251" i="17" a="1"/>
  <c r="BE251" i="17" s="1"/>
  <c r="BA767" i="17" a="1"/>
  <c r="BA767" i="17" s="1"/>
  <c r="AX891" i="17" a="1"/>
  <c r="AX891" i="17" s="1"/>
  <c r="AW1051" i="17" a="1"/>
  <c r="AW1051" i="17" s="1"/>
  <c r="E1051" i="17" s="1"/>
  <c r="BB199" i="17" a="1"/>
  <c r="BB199" i="17" s="1"/>
  <c r="AW1124" i="17" a="1"/>
  <c r="AW1124" i="17" s="1"/>
  <c r="E1124" i="17" s="1"/>
  <c r="AZ723" i="17" a="1"/>
  <c r="AZ723" i="17" s="1"/>
  <c r="BD281" i="17" a="1"/>
  <c r="BD281" i="17" s="1"/>
  <c r="BD1159" i="17" a="1"/>
  <c r="BD1159" i="17" s="1"/>
  <c r="BB314" i="17" a="1"/>
  <c r="BB314" i="17" s="1"/>
  <c r="BE13" i="17" a="1"/>
  <c r="BE13" i="17" s="1"/>
  <c r="AV883" i="17" a="1"/>
  <c r="AV883" i="17" s="1"/>
  <c r="BE883" i="17" a="1"/>
  <c r="BE883" i="17" s="1"/>
  <c r="BC877" i="17" a="1"/>
  <c r="BC877" i="17" s="1"/>
  <c r="AW10" i="17" a="1"/>
  <c r="AW10" i="17" s="1"/>
  <c r="E10" i="17" s="1"/>
  <c r="AV159" i="17" a="1"/>
  <c r="AV159" i="17" s="1"/>
  <c r="AY47" i="17" a="1"/>
  <c r="AY47" i="17" s="1"/>
  <c r="BA497" i="17" a="1"/>
  <c r="BA497" i="17" s="1"/>
  <c r="AW13" i="17" a="1"/>
  <c r="AW13" i="17" s="1"/>
  <c r="E13" i="17" s="1"/>
  <c r="AZ447" i="17" a="1"/>
  <c r="AZ447" i="17" s="1"/>
  <c r="AX613" i="17" a="1"/>
  <c r="AX613" i="17" s="1"/>
  <c r="AY626" i="17" a="1"/>
  <c r="AY626" i="17" s="1"/>
  <c r="BA250" i="17" a="1"/>
  <c r="BA250" i="17" s="1"/>
  <c r="BC983" i="17" a="1"/>
  <c r="BC983" i="17" s="1"/>
  <c r="BE959" i="17" a="1"/>
  <c r="BE959" i="17" s="1"/>
  <c r="BE100" i="17" a="1"/>
  <c r="BE100" i="17" s="1"/>
  <c r="BE140" i="17" a="1"/>
  <c r="BE140" i="17" s="1"/>
  <c r="BC38" i="17" a="1"/>
  <c r="BC38" i="17" s="1"/>
  <c r="AZ129" i="17" a="1"/>
  <c r="AZ129" i="17" s="1"/>
  <c r="AW477" i="17" a="1"/>
  <c r="AW477" i="17" s="1"/>
  <c r="E477" i="17" s="1"/>
  <c r="BC875" i="17" a="1"/>
  <c r="BC875" i="17" s="1"/>
  <c r="BE134" i="17" a="1"/>
  <c r="BE134" i="17" s="1"/>
  <c r="BB423" i="17" a="1"/>
  <c r="BB423" i="17" s="1"/>
  <c r="AY155" i="17" a="1"/>
  <c r="AY155" i="17" s="1"/>
  <c r="AW970" i="17" a="1"/>
  <c r="AW970" i="17" s="1"/>
  <c r="E970" i="17" s="1"/>
  <c r="BA869" i="17" a="1"/>
  <c r="BA869" i="17" s="1"/>
  <c r="AX915" i="17" a="1"/>
  <c r="AX915" i="17" s="1"/>
  <c r="BC189" i="17" a="1"/>
  <c r="BC189" i="17" s="1"/>
  <c r="AZ853" i="17" a="1"/>
  <c r="AZ853" i="17" s="1"/>
  <c r="AX680" i="17" a="1"/>
  <c r="AX680" i="17" s="1"/>
  <c r="BB560" i="17" a="1"/>
  <c r="BB560" i="17" s="1"/>
  <c r="BB767" i="17" a="1"/>
  <c r="BB767" i="17" s="1"/>
  <c r="AZ891" i="17" a="1"/>
  <c r="AZ891" i="17" s="1"/>
  <c r="AX1051" i="17" a="1"/>
  <c r="AX1051" i="17" s="1"/>
  <c r="AY199" i="17" a="1"/>
  <c r="AY199" i="17" s="1"/>
  <c r="AY1124" i="17" a="1"/>
  <c r="AY1124" i="17" s="1"/>
  <c r="BB723" i="17" a="1"/>
  <c r="BB723" i="17" s="1"/>
  <c r="BB942" i="17" a="1"/>
  <c r="BB942" i="17" s="1"/>
  <c r="AW1159" i="17" a="1"/>
  <c r="AW1159" i="17" s="1"/>
  <c r="E1159" i="17" s="1"/>
  <c r="AV497" i="17" a="1"/>
  <c r="AV497" i="17" s="1"/>
  <c r="BD13" i="17" a="1"/>
  <c r="BD13" i="17" s="1"/>
  <c r="AW447" i="17" a="1"/>
  <c r="AW447" i="17" s="1"/>
  <c r="E447" i="17" s="1"/>
  <c r="AW883" i="17" a="1"/>
  <c r="AW883" i="17" s="1"/>
  <c r="E883" i="17" s="1"/>
  <c r="AY877" i="17" a="1"/>
  <c r="AY877" i="17" s="1"/>
  <c r="AX10" i="17" a="1"/>
  <c r="AX10" i="17" s="1"/>
  <c r="BC159" i="17" a="1"/>
  <c r="BC159" i="17" s="1"/>
  <c r="AZ47" i="17" a="1"/>
  <c r="AZ47" i="17" s="1"/>
  <c r="AX497" i="17" a="1"/>
  <c r="AX497" i="17" s="1"/>
  <c r="AX13" i="17" a="1"/>
  <c r="AX13" i="17" s="1"/>
  <c r="AY447" i="17" a="1"/>
  <c r="AY447" i="17" s="1"/>
  <c r="BD626" i="17" a="1"/>
  <c r="BD626" i="17" s="1"/>
  <c r="BE250" i="17" a="1"/>
  <c r="BE250" i="17" s="1"/>
  <c r="AV983" i="17" a="1"/>
  <c r="AV983" i="17" s="1"/>
  <c r="BD959" i="17" a="1"/>
  <c r="BD959" i="17" s="1"/>
  <c r="BC100" i="17" a="1"/>
  <c r="BC100" i="17" s="1"/>
  <c r="BD38" i="17" a="1"/>
  <c r="BD38" i="17" s="1"/>
  <c r="BC591" i="17" a="1"/>
  <c r="BC591" i="17" s="1"/>
  <c r="BA129" i="17" a="1"/>
  <c r="BA129" i="17" s="1"/>
  <c r="BB477" i="17" a="1"/>
  <c r="BB477" i="17" s="1"/>
  <c r="BD875" i="17" a="1"/>
  <c r="BD875" i="17" s="1"/>
  <c r="AV134" i="17" a="1"/>
  <c r="AV134" i="17" s="1"/>
  <c r="AX423" i="17" a="1"/>
  <c r="AX423" i="17" s="1"/>
  <c r="BC155" i="17" a="1"/>
  <c r="BC155" i="17" s="1"/>
  <c r="AX1053" i="17" a="1"/>
  <c r="AX1053" i="17" s="1"/>
  <c r="BA862" i="17" a="1"/>
  <c r="BA862" i="17" s="1"/>
  <c r="AV869" i="17" a="1"/>
  <c r="AV869" i="17" s="1"/>
  <c r="BB915" i="17" a="1"/>
  <c r="BB915" i="17" s="1"/>
  <c r="AV189" i="17" a="1"/>
  <c r="AV189" i="17" s="1"/>
  <c r="BD680" i="17" a="1"/>
  <c r="BD680" i="17" s="1"/>
  <c r="BC1031" i="17" a="1"/>
  <c r="BC1031" i="17" s="1"/>
  <c r="BD560" i="17" a="1"/>
  <c r="BD560" i="17" s="1"/>
  <c r="BD767" i="17" a="1"/>
  <c r="BD767" i="17" s="1"/>
  <c r="BA891" i="17" a="1"/>
  <c r="BA891" i="17" s="1"/>
  <c r="AZ199" i="17" a="1"/>
  <c r="AZ199" i="17" s="1"/>
  <c r="AY222" i="17" a="1"/>
  <c r="AY222" i="17" s="1"/>
  <c r="AZ1124" i="17" a="1"/>
  <c r="AZ1124" i="17" s="1"/>
  <c r="AY458" i="17" a="1"/>
  <c r="AY458" i="17" s="1"/>
  <c r="BE1159" i="17" a="1"/>
  <c r="BE1159" i="17" s="1"/>
  <c r="AZ1123" i="17" a="1"/>
  <c r="AZ1123" i="17" s="1"/>
  <c r="AW727" i="17" a="1"/>
  <c r="AW727" i="17" s="1"/>
  <c r="E727" i="17" s="1"/>
  <c r="BC13" i="17" a="1"/>
  <c r="BC13" i="17" s="1"/>
  <c r="BE626" i="17" a="1"/>
  <c r="BE626" i="17" s="1"/>
  <c r="AV250" i="17" a="1"/>
  <c r="AV250" i="17" s="1"/>
  <c r="AX983" i="17" a="1"/>
  <c r="AX983" i="17" s="1"/>
  <c r="BB959" i="17" a="1"/>
  <c r="BB959" i="17" s="1"/>
  <c r="BA1152" i="17" a="1"/>
  <c r="BA1152" i="17" s="1"/>
  <c r="BB129" i="17" a="1"/>
  <c r="BB129" i="17" s="1"/>
  <c r="AW875" i="17" a="1"/>
  <c r="AW875" i="17" s="1"/>
  <c r="E875" i="17" s="1"/>
  <c r="BC134" i="17" a="1"/>
  <c r="BC134" i="17" s="1"/>
  <c r="BD423" i="17" a="1"/>
  <c r="BD423" i="17" s="1"/>
  <c r="AX155" i="17" a="1"/>
  <c r="AX155" i="17" s="1"/>
  <c r="AY869" i="17" a="1"/>
  <c r="AY869" i="17" s="1"/>
  <c r="BC915" i="17" a="1"/>
  <c r="BC915" i="17" s="1"/>
  <c r="AX189" i="17" a="1"/>
  <c r="AX189" i="17" s="1"/>
  <c r="BE680" i="17" a="1"/>
  <c r="BE680" i="17" s="1"/>
  <c r="BD1031" i="17" a="1"/>
  <c r="BD1031" i="17" s="1"/>
  <c r="BE560" i="17" a="1"/>
  <c r="BE560" i="17" s="1"/>
  <c r="AW891" i="17" a="1"/>
  <c r="AW891" i="17" s="1"/>
  <c r="E891" i="17" s="1"/>
  <c r="BC199" i="17" a="1"/>
  <c r="BC199" i="17" s="1"/>
  <c r="AY70" i="17" a="1"/>
  <c r="AY70" i="17" s="1"/>
  <c r="AW49" i="17" a="1"/>
  <c r="AW49" i="17" s="1"/>
  <c r="E49" i="17" s="1"/>
  <c r="AV1124" i="17" a="1"/>
  <c r="AV1124" i="17" s="1"/>
  <c r="AV284" i="17" a="1"/>
  <c r="AV284" i="17" s="1"/>
  <c r="AZ390" i="17" a="1"/>
  <c r="AZ390" i="17" s="1"/>
  <c r="BD877" i="17" a="1"/>
  <c r="BD877" i="17" s="1"/>
  <c r="AY10" i="17" a="1"/>
  <c r="AY10" i="17" s="1"/>
  <c r="AZ159" i="17" a="1"/>
  <c r="AZ159" i="17" s="1"/>
  <c r="BA60" i="17" a="1"/>
  <c r="BA60" i="17" s="1"/>
  <c r="BD47" i="17" a="1"/>
  <c r="BD47" i="17" s="1"/>
  <c r="BD497" i="17" a="1"/>
  <c r="BD497" i="17" s="1"/>
  <c r="AZ13" i="17" a="1"/>
  <c r="AZ13" i="17" s="1"/>
  <c r="BC447" i="17" a="1"/>
  <c r="BC447" i="17" s="1"/>
  <c r="AZ14" i="17" a="1"/>
  <c r="AZ14" i="17" s="1"/>
  <c r="AW626" i="17" a="1"/>
  <c r="AW626" i="17" s="1"/>
  <c r="E626" i="17" s="1"/>
  <c r="BB250" i="17" a="1"/>
  <c r="BB250" i="17" s="1"/>
  <c r="AW983" i="17" a="1"/>
  <c r="AW983" i="17" s="1"/>
  <c r="E983" i="17" s="1"/>
  <c r="BC959" i="17" a="1"/>
  <c r="BC959" i="17" s="1"/>
  <c r="BB543" i="17" a="1"/>
  <c r="BB543" i="17" s="1"/>
  <c r="AY879" i="17" a="1"/>
  <c r="AY879" i="17" s="1"/>
  <c r="BE591" i="17" a="1"/>
  <c r="BE591" i="17" s="1"/>
  <c r="BC129" i="17" a="1"/>
  <c r="BC129" i="17" s="1"/>
  <c r="BD477" i="17" a="1"/>
  <c r="BD477" i="17" s="1"/>
  <c r="AV149" i="17" a="1"/>
  <c r="AV149" i="17" s="1"/>
  <c r="AX134" i="17" a="1"/>
  <c r="AX134" i="17" s="1"/>
  <c r="BC423" i="17" a="1"/>
  <c r="BC423" i="17" s="1"/>
  <c r="AZ155" i="17" a="1"/>
  <c r="AZ155" i="17" s="1"/>
  <c r="AV683" i="17" a="1"/>
  <c r="AV683" i="17" s="1"/>
  <c r="BD728" i="17" a="1"/>
  <c r="BD728" i="17" s="1"/>
  <c r="BA1053" i="17" a="1"/>
  <c r="BA1053" i="17" s="1"/>
  <c r="AY862" i="17" a="1"/>
  <c r="AY862" i="17" s="1"/>
  <c r="BB869" i="17" a="1"/>
  <c r="BB869" i="17" s="1"/>
  <c r="AW460" i="17" a="1"/>
  <c r="AW460" i="17" s="1"/>
  <c r="E460" i="17" s="1"/>
  <c r="BD915" i="17" a="1"/>
  <c r="BD915" i="17" s="1"/>
  <c r="AZ680" i="17" a="1"/>
  <c r="AZ680" i="17" s="1"/>
  <c r="AW1031" i="17" a="1"/>
  <c r="AW1031" i="17" s="1"/>
  <c r="E1031" i="17" s="1"/>
  <c r="AV560" i="17" a="1"/>
  <c r="AV560" i="17" s="1"/>
  <c r="BC291" i="17" a="1"/>
  <c r="BC291" i="17" s="1"/>
  <c r="AV767" i="17" a="1"/>
  <c r="AV767" i="17" s="1"/>
  <c r="AY891" i="17" a="1"/>
  <c r="AY891" i="17" s="1"/>
  <c r="AX871" i="17" a="1"/>
  <c r="AX871" i="17" s="1"/>
  <c r="BE1051" i="17" a="1"/>
  <c r="BE1051" i="17" s="1"/>
  <c r="BE199" i="17" a="1"/>
  <c r="BE199" i="17" s="1"/>
  <c r="BC745" i="17" a="1"/>
  <c r="BC745" i="17" s="1"/>
  <c r="BA49" i="17" a="1"/>
  <c r="BA49" i="17" s="1"/>
  <c r="AX1124" i="17" a="1"/>
  <c r="AX1124" i="17" s="1"/>
  <c r="BC723" i="17" a="1"/>
  <c r="BC723" i="17" s="1"/>
  <c r="BC523" i="17" a="1"/>
  <c r="BC523" i="17" s="1"/>
  <c r="AV1159" i="17" a="1"/>
  <c r="AV1159" i="17" s="1"/>
  <c r="BB284" i="17" a="1"/>
  <c r="BB284" i="17" s="1"/>
  <c r="AV1063" i="17" a="1"/>
  <c r="AV1063" i="17" s="1"/>
  <c r="AY454" i="17" a="1"/>
  <c r="AY454" i="17" s="1"/>
  <c r="BC744" i="17" a="1"/>
  <c r="BC744" i="17" s="1"/>
  <c r="AY883" i="17" a="1"/>
  <c r="AY883" i="17" s="1"/>
  <c r="BC47" i="17" a="1"/>
  <c r="BC47" i="17" s="1"/>
  <c r="BD883" i="17" a="1"/>
  <c r="BD883" i="17" s="1"/>
  <c r="AW519" i="17" a="1"/>
  <c r="AW519" i="17" s="1"/>
  <c r="E519" i="17" s="1"/>
  <c r="BC883" i="17" a="1"/>
  <c r="BC883" i="17" s="1"/>
  <c r="BB36" i="17" a="1"/>
  <c r="BB36" i="17" s="1"/>
  <c r="AW877" i="17" a="1"/>
  <c r="AW877" i="17" s="1"/>
  <c r="E877" i="17" s="1"/>
  <c r="AZ10" i="17" a="1"/>
  <c r="AZ10" i="17" s="1"/>
  <c r="BA159" i="17" a="1"/>
  <c r="BA159" i="17" s="1"/>
  <c r="BC60" i="17" a="1"/>
  <c r="BC60" i="17" s="1"/>
  <c r="AZ497" i="17" a="1"/>
  <c r="AZ497" i="17" s="1"/>
  <c r="BA13" i="17" a="1"/>
  <c r="BA13" i="17" s="1"/>
  <c r="BD447" i="17" a="1"/>
  <c r="BD447" i="17" s="1"/>
  <c r="BA14" i="17" a="1"/>
  <c r="BA14" i="17" s="1"/>
  <c r="AW64" i="17" a="1"/>
  <c r="AW64" i="17" s="1"/>
  <c r="E64" i="17" s="1"/>
  <c r="AV626" i="17" a="1"/>
  <c r="AV626" i="17" s="1"/>
  <c r="BC250" i="17" a="1"/>
  <c r="BC250" i="17" s="1"/>
  <c r="AY983" i="17" a="1"/>
  <c r="AY983" i="17" s="1"/>
  <c r="AW959" i="17" a="1"/>
  <c r="AW959" i="17" s="1"/>
  <c r="E959" i="17" s="1"/>
  <c r="BB390" i="17" a="1"/>
  <c r="BB390" i="17" s="1"/>
  <c r="BC543" i="17" a="1"/>
  <c r="BC543" i="17" s="1"/>
  <c r="AY637" i="17" a="1"/>
  <c r="AY637" i="17" s="1"/>
  <c r="AZ591" i="17" a="1"/>
  <c r="AZ591" i="17" s="1"/>
  <c r="BE129" i="17" a="1"/>
  <c r="BE129" i="17" s="1"/>
  <c r="BB1010" i="17" a="1"/>
  <c r="BB1010" i="17" s="1"/>
  <c r="BE477" i="17" a="1"/>
  <c r="BE477" i="17" s="1"/>
  <c r="AY423" i="17" a="1"/>
  <c r="AY423" i="17" s="1"/>
  <c r="BA155" i="17" a="1"/>
  <c r="BA155" i="17" s="1"/>
  <c r="AX683" i="17" a="1"/>
  <c r="AX683" i="17" s="1"/>
  <c r="AY728" i="17" a="1"/>
  <c r="AY728" i="17" s="1"/>
  <c r="BD1053" i="17" a="1"/>
  <c r="BD1053" i="17" s="1"/>
  <c r="AZ862" i="17" a="1"/>
  <c r="AZ862" i="17" s="1"/>
  <c r="BC869" i="17" a="1"/>
  <c r="BC869" i="17" s="1"/>
  <c r="AV460" i="17" a="1"/>
  <c r="AV460" i="17" s="1"/>
  <c r="AV915" i="17" a="1"/>
  <c r="AV915" i="17" s="1"/>
  <c r="BA680" i="17" a="1"/>
  <c r="BA680" i="17" s="1"/>
  <c r="BB400" i="17" a="1"/>
  <c r="BB400" i="17" s="1"/>
  <c r="BB1031" i="17" a="1"/>
  <c r="BB1031" i="17" s="1"/>
  <c r="AW560" i="17" a="1"/>
  <c r="AW560" i="17" s="1"/>
  <c r="E560" i="17" s="1"/>
  <c r="AX312" i="17" a="1"/>
  <c r="AX312" i="17" s="1"/>
  <c r="AY291" i="17" a="1"/>
  <c r="AY291" i="17" s="1"/>
  <c r="AW767" i="17" a="1"/>
  <c r="AW767" i="17" s="1"/>
  <c r="E767" i="17" s="1"/>
  <c r="BB891" i="17" a="1"/>
  <c r="BB891" i="17" s="1"/>
  <c r="AW871" i="17" a="1"/>
  <c r="AW871" i="17" s="1"/>
  <c r="E871" i="17" s="1"/>
  <c r="AZ1051" i="17" a="1"/>
  <c r="AZ1051" i="17" s="1"/>
  <c r="BB1124" i="17" a="1"/>
  <c r="BB1124" i="17" s="1"/>
  <c r="BE523" i="17" a="1"/>
  <c r="BE523" i="17" s="1"/>
  <c r="BB627" i="17" a="1"/>
  <c r="BB627" i="17" s="1"/>
  <c r="AV17" i="17" a="1"/>
  <c r="AV17" i="17" s="1"/>
  <c r="AY213" i="17" a="1"/>
  <c r="AY213" i="17" s="1"/>
  <c r="BC1159" i="17" a="1"/>
  <c r="BC1159" i="17" s="1"/>
  <c r="BA470" i="17" a="1"/>
  <c r="BA470" i="17" s="1"/>
  <c r="AY497" i="17" a="1"/>
  <c r="AY497" i="17" s="1"/>
  <c r="AZ519" i="17" a="1"/>
  <c r="AZ519" i="17" s="1"/>
  <c r="AZ883" i="17" a="1"/>
  <c r="AZ883" i="17" s="1"/>
  <c r="AX36" i="17" a="1"/>
  <c r="AX36" i="17" s="1"/>
  <c r="BB10" i="17" a="1"/>
  <c r="BB10" i="17" s="1"/>
  <c r="AZ583" i="17" a="1"/>
  <c r="AZ583" i="17" s="1"/>
  <c r="BE60" i="17" a="1"/>
  <c r="BE60" i="17" s="1"/>
  <c r="BB497" i="17" a="1"/>
  <c r="BB497" i="17" s="1"/>
  <c r="BE447" i="17" a="1"/>
  <c r="BE447" i="17" s="1"/>
  <c r="AX14" i="17" a="1"/>
  <c r="AX14" i="17" s="1"/>
  <c r="AZ64" i="17" a="1"/>
  <c r="AZ64" i="17" s="1"/>
  <c r="BA855" i="17" a="1"/>
  <c r="BA855" i="17" s="1"/>
  <c r="AX626" i="17" a="1"/>
  <c r="AX626" i="17" s="1"/>
  <c r="BD250" i="17" a="1"/>
  <c r="BD250" i="17" s="1"/>
  <c r="AZ983" i="17" a="1"/>
  <c r="AZ983" i="17" s="1"/>
  <c r="E245" i="17"/>
  <c r="AX959" i="17" a="1"/>
  <c r="AX959" i="17" s="1"/>
  <c r="BD390" i="17" a="1"/>
  <c r="BD390" i="17" s="1"/>
  <c r="AV543" i="17" a="1"/>
  <c r="AV543" i="17" s="1"/>
  <c r="AZ637" i="17" a="1"/>
  <c r="AZ637" i="17" s="1"/>
  <c r="BA591" i="17" a="1"/>
  <c r="BA591" i="17" s="1"/>
  <c r="BD129" i="17" a="1"/>
  <c r="BD129" i="17" s="1"/>
  <c r="AW1010" i="17" a="1"/>
  <c r="AW1010" i="17" s="1"/>
  <c r="E1010" i="17" s="1"/>
  <c r="AV477" i="17" a="1"/>
  <c r="AV477" i="17" s="1"/>
  <c r="BD784" i="17" a="1"/>
  <c r="BD784" i="17" s="1"/>
  <c r="AZ423" i="17" a="1"/>
  <c r="AZ423" i="17" s="1"/>
  <c r="BB155" i="17" a="1"/>
  <c r="BB155" i="17" s="1"/>
  <c r="BE683" i="17" a="1"/>
  <c r="BE683" i="17" s="1"/>
  <c r="AX728" i="17" a="1"/>
  <c r="AX728" i="17" s="1"/>
  <c r="BC1053" i="17" a="1"/>
  <c r="BC1053" i="17" s="1"/>
  <c r="AV862" i="17" a="1"/>
  <c r="AV862" i="17" s="1"/>
  <c r="AZ460" i="17" a="1"/>
  <c r="AZ460" i="17" s="1"/>
  <c r="BB680" i="17" a="1"/>
  <c r="BB680" i="17" s="1"/>
  <c r="AV400" i="17" a="1"/>
  <c r="AV400" i="17" s="1"/>
  <c r="AV1031" i="17" a="1"/>
  <c r="AV1031" i="17" s="1"/>
  <c r="AX560" i="17" a="1"/>
  <c r="AX560" i="17" s="1"/>
  <c r="BA312" i="17" a="1"/>
  <c r="BA312" i="17" s="1"/>
  <c r="AX767" i="17" a="1"/>
  <c r="AX767" i="17" s="1"/>
  <c r="AV891" i="17" a="1"/>
  <c r="AV891" i="17" s="1"/>
  <c r="AZ871" i="17" a="1"/>
  <c r="AZ871" i="17" s="1"/>
  <c r="AV1051" i="17" a="1"/>
  <c r="AV1051" i="17" s="1"/>
  <c r="AV503" i="17" a="1"/>
  <c r="AV503" i="17" s="1"/>
  <c r="BE787" i="17" a="1"/>
  <c r="BE787" i="17" s="1"/>
  <c r="BE1124" i="17" a="1"/>
  <c r="BE1124" i="17" s="1"/>
  <c r="BC585" i="17" a="1"/>
  <c r="BC585" i="17" s="1"/>
  <c r="BD627" i="17" a="1"/>
  <c r="BD627" i="17" s="1"/>
  <c r="AX17" i="17" a="1"/>
  <c r="AX17" i="17" s="1"/>
  <c r="AX1159" i="17" a="1"/>
  <c r="AX1159" i="17" s="1"/>
  <c r="AX470" i="17" a="1"/>
  <c r="AX470" i="17" s="1"/>
  <c r="AV519" i="17" a="1"/>
  <c r="AV519" i="17" s="1"/>
  <c r="BC519" i="17" a="1"/>
  <c r="BC519" i="17" s="1"/>
  <c r="BA883" i="17" a="1"/>
  <c r="BA883" i="17" s="1"/>
  <c r="BD10" i="17" a="1"/>
  <c r="BD10" i="17" s="1"/>
  <c r="BA583" i="17" a="1"/>
  <c r="BA583" i="17" s="1"/>
  <c r="BB60" i="17" a="1"/>
  <c r="BB60" i="17" s="1"/>
  <c r="BC497" i="17" a="1"/>
  <c r="BC497" i="17" s="1"/>
  <c r="AY14" i="17" a="1"/>
  <c r="AY14" i="17" s="1"/>
  <c r="AW855" i="17" a="1"/>
  <c r="AW855" i="17" s="1"/>
  <c r="E855" i="17" s="1"/>
  <c r="F855" i="17" s="1"/>
  <c r="AZ626" i="17" a="1"/>
  <c r="AZ626" i="17" s="1"/>
  <c r="AX250" i="17" a="1"/>
  <c r="AX250" i="17" s="1"/>
  <c r="BD983" i="17" a="1"/>
  <c r="BD983" i="17" s="1"/>
  <c r="AY959" i="17" a="1"/>
  <c r="AY959" i="17" s="1"/>
  <c r="BE390" i="17" a="1"/>
  <c r="BE390" i="17" s="1"/>
  <c r="BA543" i="17" a="1"/>
  <c r="BA543" i="17" s="1"/>
  <c r="BA637" i="17" a="1"/>
  <c r="BA637" i="17" s="1"/>
  <c r="BB591" i="17" a="1"/>
  <c r="BB591" i="17" s="1"/>
  <c r="AV129" i="17" a="1"/>
  <c r="AV129" i="17" s="1"/>
  <c r="AX1010" i="17" a="1"/>
  <c r="AX1010" i="17" s="1"/>
  <c r="AX477" i="17" a="1"/>
  <c r="AX477" i="17" s="1"/>
  <c r="AZ784" i="17" a="1"/>
  <c r="AZ784" i="17" s="1"/>
  <c r="BA423" i="17" a="1"/>
  <c r="BA423" i="17" s="1"/>
  <c r="BD155" i="17" a="1"/>
  <c r="BD155" i="17" s="1"/>
  <c r="AW683" i="17" a="1"/>
  <c r="AW683" i="17" s="1"/>
  <c r="E683" i="17" s="1"/>
  <c r="AZ728" i="17" a="1"/>
  <c r="AZ728" i="17" s="1"/>
  <c r="BE1053" i="17" a="1"/>
  <c r="BE1053" i="17" s="1"/>
  <c r="AW862" i="17" a="1"/>
  <c r="AW862" i="17" s="1"/>
  <c r="E862" i="17" s="1"/>
  <c r="BC460" i="17" a="1"/>
  <c r="BC460" i="17" s="1"/>
  <c r="BA1031" i="17" a="1"/>
  <c r="BA1031" i="17" s="1"/>
  <c r="BE136" i="17" a="1"/>
  <c r="BE136" i="17" s="1"/>
  <c r="BD312" i="17" a="1"/>
  <c r="BD312" i="17" s="1"/>
  <c r="BC767" i="17" a="1"/>
  <c r="BC767" i="17" s="1"/>
  <c r="BC891" i="17" a="1"/>
  <c r="BC891" i="17" s="1"/>
  <c r="AV871" i="17" a="1"/>
  <c r="AV871" i="17" s="1"/>
  <c r="BC1051" i="17" a="1"/>
  <c r="BC1051" i="17" s="1"/>
  <c r="AZ1063" i="17" a="1"/>
  <c r="AZ1063" i="17" s="1"/>
  <c r="AX961" i="17" a="1"/>
  <c r="AX961" i="17" s="1"/>
  <c r="BA503" i="17" a="1"/>
  <c r="BA503" i="17" s="1"/>
  <c r="BE269" i="17" a="1"/>
  <c r="BE269" i="17" s="1"/>
  <c r="AX787" i="17" a="1"/>
  <c r="AX787" i="17" s="1"/>
  <c r="BA1124" i="17" a="1"/>
  <c r="BA1124" i="17" s="1"/>
  <c r="AW480" i="17" a="1"/>
  <c r="AW480" i="17" s="1"/>
  <c r="E480" i="17" s="1"/>
  <c r="AX585" i="17" a="1"/>
  <c r="AX585" i="17" s="1"/>
  <c r="AY17" i="17" a="1"/>
  <c r="AY17" i="17" s="1"/>
  <c r="AZ1159" i="17" a="1"/>
  <c r="AZ1159" i="17" s="1"/>
  <c r="AX370" i="17" a="1"/>
  <c r="AX370" i="17" s="1"/>
  <c r="BB990" i="17" a="1"/>
  <c r="BB990" i="17" s="1"/>
  <c r="BA727" i="17" a="1"/>
  <c r="BA727" i="17" s="1"/>
  <c r="AY136" i="17" a="1"/>
  <c r="AY136" i="17" s="1"/>
  <c r="BD871" i="17" a="1"/>
  <c r="BD871" i="17" s="1"/>
  <c r="BC503" i="17" a="1"/>
  <c r="BC503" i="17" s="1"/>
  <c r="AW269" i="17" a="1"/>
  <c r="AW269" i="17" s="1"/>
  <c r="E269" i="17" s="1"/>
  <c r="BB558" i="17" a="1"/>
  <c r="BB558" i="17" s="1"/>
  <c r="AY585" i="17" a="1"/>
  <c r="AY585" i="17" s="1"/>
  <c r="BC747" i="17" a="1"/>
  <c r="BC747" i="17" s="1"/>
  <c r="AT299" i="17"/>
  <c r="BM299" i="17" s="1" a="1"/>
  <c r="BM299" i="17" s="1"/>
  <c r="AV448" i="17" a="1"/>
  <c r="AV448" i="17" s="1"/>
  <c r="AT692" i="17"/>
  <c r="BI692" i="17" s="1" a="1"/>
  <c r="BI692" i="17" s="1"/>
  <c r="BA692" i="17" a="1"/>
  <c r="BA692" i="17" s="1"/>
  <c r="AZ692" i="17" a="1"/>
  <c r="AZ692" i="17" s="1"/>
  <c r="AY692" i="17" a="1"/>
  <c r="AY692" i="17" s="1"/>
  <c r="AX692" i="17" a="1"/>
  <c r="AX692" i="17" s="1"/>
  <c r="BC692" i="17" a="1"/>
  <c r="BC692" i="17" s="1"/>
  <c r="AW692" i="17" a="1"/>
  <c r="AW692" i="17" s="1"/>
  <c r="E692" i="17" s="1"/>
  <c r="BB692" i="17" a="1"/>
  <c r="BB692" i="17" s="1"/>
  <c r="BE692" i="17" a="1"/>
  <c r="BE692" i="17" s="1"/>
  <c r="BD692" i="17" a="1"/>
  <c r="BD692" i="17" s="1"/>
  <c r="AV692" i="17" a="1"/>
  <c r="AV692" i="17" s="1"/>
  <c r="AT644" i="17"/>
  <c r="BH644" i="17" s="1" a="1"/>
  <c r="BH644" i="17" s="1"/>
  <c r="BE644" i="17" a="1"/>
  <c r="BE644" i="17" s="1"/>
  <c r="BD644" i="17" a="1"/>
  <c r="BD644" i="17" s="1"/>
  <c r="BC644" i="17" a="1"/>
  <c r="BC644" i="17" s="1"/>
  <c r="BB644" i="17" a="1"/>
  <c r="BB644" i="17" s="1"/>
  <c r="BA644" i="17" a="1"/>
  <c r="BA644" i="17" s="1"/>
  <c r="AY644" i="17" a="1"/>
  <c r="AY644" i="17" s="1"/>
  <c r="AX644" i="17" a="1"/>
  <c r="AX644" i="17" s="1"/>
  <c r="AZ644" i="17" a="1"/>
  <c r="AZ644" i="17" s="1"/>
  <c r="AV644" i="17" a="1"/>
  <c r="AV644" i="17" s="1"/>
  <c r="AW644" i="17" a="1"/>
  <c r="AW644" i="17" s="1"/>
  <c r="E644" i="17" s="1"/>
  <c r="AT425" i="17"/>
  <c r="BF425" i="17" s="1" a="1"/>
  <c r="BF425" i="17" s="1"/>
  <c r="AW425" i="17" a="1"/>
  <c r="AW425" i="17" s="1"/>
  <c r="E425" i="17" s="1"/>
  <c r="BE425" i="17" a="1"/>
  <c r="BE425" i="17" s="1"/>
  <c r="BC425" i="17" a="1"/>
  <c r="BC425" i="17" s="1"/>
  <c r="BB425" i="17" a="1"/>
  <c r="BB425" i="17" s="1"/>
  <c r="BA425" i="17" a="1"/>
  <c r="BA425" i="17" s="1"/>
  <c r="AZ425" i="17" a="1"/>
  <c r="AZ425" i="17" s="1"/>
  <c r="BD425" i="17" a="1"/>
  <c r="BD425" i="17" s="1"/>
  <c r="AY425" i="17" a="1"/>
  <c r="AY425" i="17" s="1"/>
  <c r="AX425" i="17" a="1"/>
  <c r="AX425" i="17" s="1"/>
  <c r="AT380" i="17"/>
  <c r="BI380" i="17" s="1" a="1"/>
  <c r="BI380" i="17" s="1"/>
  <c r="AV380" i="17" a="1"/>
  <c r="AV380" i="17" s="1"/>
  <c r="BD380" i="17" a="1"/>
  <c r="BD380" i="17" s="1"/>
  <c r="BE380" i="17" a="1"/>
  <c r="BE380" i="17" s="1"/>
  <c r="BC380" i="17" a="1"/>
  <c r="BC380" i="17" s="1"/>
  <c r="AZ380" i="17" a="1"/>
  <c r="AZ380" i="17" s="1"/>
  <c r="AY380" i="17" a="1"/>
  <c r="AY380" i="17" s="1"/>
  <c r="AX380" i="17" a="1"/>
  <c r="AX380" i="17" s="1"/>
  <c r="BB380" i="17" a="1"/>
  <c r="BB380" i="17" s="1"/>
  <c r="BA380" i="17" a="1"/>
  <c r="BA380" i="17" s="1"/>
  <c r="AW380" i="17" a="1"/>
  <c r="AW380" i="17" s="1"/>
  <c r="E380" i="17" s="1"/>
  <c r="AX448" i="17" a="1"/>
  <c r="AX448" i="17" s="1"/>
  <c r="AT457" i="17"/>
  <c r="BH457" i="17" s="1" a="1"/>
  <c r="BH457" i="17" s="1"/>
  <c r="BD457" i="17" a="1"/>
  <c r="BD457" i="17" s="1"/>
  <c r="BC457" i="17" a="1"/>
  <c r="BC457" i="17" s="1"/>
  <c r="AT886" i="17"/>
  <c r="BM886" i="17" s="1" a="1"/>
  <c r="BM886" i="17" s="1"/>
  <c r="BB886" i="17" a="1"/>
  <c r="BB886" i="17" s="1"/>
  <c r="BA886" i="17" a="1"/>
  <c r="BA886" i="17" s="1"/>
  <c r="BC886" i="17" a="1"/>
  <c r="BC886" i="17" s="1"/>
  <c r="AZ886" i="17" a="1"/>
  <c r="AZ886" i="17" s="1"/>
  <c r="AY886" i="17" a="1"/>
  <c r="AY886" i="17" s="1"/>
  <c r="AX886" i="17" a="1"/>
  <c r="AX886" i="17" s="1"/>
  <c r="BE886" i="17" a="1"/>
  <c r="BE886" i="17" s="1"/>
  <c r="AW886" i="17" a="1"/>
  <c r="AW886" i="17" s="1"/>
  <c r="E886" i="17" s="1"/>
  <c r="BD886" i="17" a="1"/>
  <c r="BD886" i="17" s="1"/>
  <c r="AV886" i="17" a="1"/>
  <c r="AV886" i="17" s="1"/>
  <c r="BC781" i="17" a="1"/>
  <c r="BC781" i="17" s="1"/>
  <c r="AW448" i="17" a="1"/>
  <c r="AW448" i="17" s="1"/>
  <c r="E448" i="17" s="1"/>
  <c r="AT854" i="17"/>
  <c r="BF854" i="17" s="1" a="1"/>
  <c r="BF854" i="17" s="1"/>
  <c r="BB854" i="17" a="1"/>
  <c r="BB854" i="17" s="1"/>
  <c r="BA854" i="17" a="1"/>
  <c r="BA854" i="17" s="1"/>
  <c r="AZ854" i="17" a="1"/>
  <c r="AZ854" i="17" s="1"/>
  <c r="BD854" i="17" a="1"/>
  <c r="BD854" i="17" s="1"/>
  <c r="BC854" i="17" a="1"/>
  <c r="BC854" i="17" s="1"/>
  <c r="AY854" i="17" a="1"/>
  <c r="AY854" i="17" s="1"/>
  <c r="BE854" i="17" a="1"/>
  <c r="BE854" i="17" s="1"/>
  <c r="AX854" i="17" a="1"/>
  <c r="AX854" i="17" s="1"/>
  <c r="AW854" i="17" a="1"/>
  <c r="AW854" i="17" s="1"/>
  <c r="E854" i="17" s="1"/>
  <c r="AT1146" i="17"/>
  <c r="BK1146" i="17" s="1" a="1"/>
  <c r="BK1146" i="17" s="1"/>
  <c r="BC1146" i="17" a="1"/>
  <c r="BC1146" i="17" s="1"/>
  <c r="BB1146" i="17" a="1"/>
  <c r="BB1146" i="17" s="1"/>
  <c r="BA1146" i="17" a="1"/>
  <c r="BA1146" i="17" s="1"/>
  <c r="AZ1146" i="17" a="1"/>
  <c r="AZ1146" i="17" s="1"/>
  <c r="AV1146" i="17" a="1"/>
  <c r="AV1146" i="17" s="1"/>
  <c r="BD1146" i="17" a="1"/>
  <c r="BD1146" i="17" s="1"/>
  <c r="AY1146" i="17" a="1"/>
  <c r="AY1146" i="17" s="1"/>
  <c r="BE1146" i="17" a="1"/>
  <c r="BE1146" i="17" s="1"/>
  <c r="AW1146" i="17" a="1"/>
  <c r="AW1146" i="17" s="1"/>
  <c r="E1146" i="17" s="1"/>
  <c r="AX1146" i="17" a="1"/>
  <c r="AX1146" i="17" s="1"/>
  <c r="AT1044" i="17"/>
  <c r="BM1044" i="17" s="1" a="1"/>
  <c r="BM1044" i="17" s="1"/>
  <c r="AX1044" i="17" a="1"/>
  <c r="AX1044" i="17" s="1"/>
  <c r="BE1044" i="17" a="1"/>
  <c r="BE1044" i="17" s="1"/>
  <c r="BD1044" i="17" a="1"/>
  <c r="BD1044" i="17" s="1"/>
  <c r="BA1044" i="17" a="1"/>
  <c r="BA1044" i="17" s="1"/>
  <c r="AZ1044" i="17" a="1"/>
  <c r="AZ1044" i="17" s="1"/>
  <c r="BC1044" i="17" a="1"/>
  <c r="BC1044" i="17" s="1"/>
  <c r="BB1044" i="17" a="1"/>
  <c r="BB1044" i="17" s="1"/>
  <c r="AV1044" i="17" a="1"/>
  <c r="AV1044" i="17" s="1"/>
  <c r="AW1044" i="17" a="1"/>
  <c r="AW1044" i="17" s="1"/>
  <c r="E1044" i="17" s="1"/>
  <c r="AY1044" i="17" a="1"/>
  <c r="AY1044" i="17" s="1"/>
  <c r="AT739" i="17"/>
  <c r="BI739" i="17" s="1" a="1"/>
  <c r="BI739" i="17" s="1"/>
  <c r="AT887" i="17"/>
  <c r="BG887" i="17" s="1" a="1"/>
  <c r="BG887" i="17" s="1"/>
  <c r="AV887" i="17" a="1"/>
  <c r="AV887" i="17" s="1"/>
  <c r="AY887" i="17" a="1"/>
  <c r="AY887" i="17" s="1"/>
  <c r="AZ887" i="17" a="1"/>
  <c r="AZ887" i="17" s="1"/>
  <c r="BC887" i="17" a="1"/>
  <c r="BC887" i="17" s="1"/>
  <c r="BB887" i="17" a="1"/>
  <c r="BB887" i="17" s="1"/>
  <c r="BA887" i="17" a="1"/>
  <c r="BA887" i="17" s="1"/>
  <c r="BE887" i="17" a="1"/>
  <c r="BE887" i="17" s="1"/>
  <c r="BD887" i="17" a="1"/>
  <c r="BD887" i="17" s="1"/>
  <c r="AX887" i="17" a="1"/>
  <c r="AX887" i="17" s="1"/>
  <c r="AW887" i="17" a="1"/>
  <c r="AW887" i="17" s="1"/>
  <c r="E887" i="17" s="1"/>
  <c r="AT690" i="17"/>
  <c r="BL690" i="17" s="1" a="1"/>
  <c r="BL690" i="17" s="1"/>
  <c r="AX690" i="17" a="1"/>
  <c r="AX690" i="17" s="1"/>
  <c r="AW690" i="17" a="1"/>
  <c r="AW690" i="17" s="1"/>
  <c r="E690" i="17" s="1"/>
  <c r="AV690" i="17" a="1"/>
  <c r="AV690" i="17" s="1"/>
  <c r="BC690" i="17" a="1"/>
  <c r="BC690" i="17" s="1"/>
  <c r="BD690" i="17" a="1"/>
  <c r="BD690" i="17" s="1"/>
  <c r="BA690" i="17" a="1"/>
  <c r="BA690" i="17" s="1"/>
  <c r="BE690" i="17" a="1"/>
  <c r="BE690" i="17" s="1"/>
  <c r="BB690" i="17" a="1"/>
  <c r="BB690" i="17" s="1"/>
  <c r="AY690" i="17" a="1"/>
  <c r="AY690" i="17" s="1"/>
  <c r="AT590" i="17"/>
  <c r="BK590" i="17" s="1" a="1"/>
  <c r="BK590" i="17" s="1"/>
  <c r="AZ590" i="17" a="1"/>
  <c r="AZ590" i="17" s="1"/>
  <c r="AY590" i="17" a="1"/>
  <c r="AY590" i="17" s="1"/>
  <c r="AX590" i="17" a="1"/>
  <c r="AX590" i="17" s="1"/>
  <c r="BE590" i="17" a="1"/>
  <c r="BE590" i="17" s="1"/>
  <c r="BC590" i="17" a="1"/>
  <c r="BC590" i="17" s="1"/>
  <c r="AV590" i="17" a="1"/>
  <c r="AV590" i="17" s="1"/>
  <c r="BD590" i="17" a="1"/>
  <c r="BD590" i="17" s="1"/>
  <c r="AW590" i="17" a="1"/>
  <c r="AW590" i="17" s="1"/>
  <c r="E590" i="17" s="1"/>
  <c r="BB590" i="17" a="1"/>
  <c r="BB590" i="17" s="1"/>
  <c r="BA590" i="17" a="1"/>
  <c r="BA590" i="17" s="1"/>
  <c r="AT557" i="17"/>
  <c r="BM557" i="17" s="1" a="1"/>
  <c r="BM557" i="17" s="1"/>
  <c r="AW557" i="17" a="1"/>
  <c r="AW557" i="17" s="1"/>
  <c r="E557" i="17" s="1"/>
  <c r="AV557" i="17" a="1"/>
  <c r="AV557" i="17" s="1"/>
  <c r="BE557" i="17" a="1"/>
  <c r="BE557" i="17" s="1"/>
  <c r="BC557" i="17" a="1"/>
  <c r="BC557" i="17" s="1"/>
  <c r="BA557" i="17" a="1"/>
  <c r="BA557" i="17" s="1"/>
  <c r="BB557" i="17" a="1"/>
  <c r="BB557" i="17" s="1"/>
  <c r="AZ557" i="17" a="1"/>
  <c r="AZ557" i="17" s="1"/>
  <c r="AY557" i="17" a="1"/>
  <c r="AY557" i="17" s="1"/>
  <c r="BD557" i="17" a="1"/>
  <c r="BD557" i="17" s="1"/>
  <c r="AX557" i="17" a="1"/>
  <c r="AX557" i="17" s="1"/>
  <c r="AT350" i="17"/>
  <c r="BL350" i="17" s="1" a="1"/>
  <c r="BL350" i="17" s="1"/>
  <c r="BE350" i="17" a="1"/>
  <c r="BE350" i="17" s="1"/>
  <c r="BD350" i="17" a="1"/>
  <c r="BD350" i="17" s="1"/>
  <c r="BC350" i="17" a="1"/>
  <c r="BC350" i="17" s="1"/>
  <c r="AV350" i="17" a="1"/>
  <c r="AV350" i="17" s="1"/>
  <c r="AZ350" i="17" a="1"/>
  <c r="AZ350" i="17" s="1"/>
  <c r="AY350" i="17" a="1"/>
  <c r="AY350" i="17" s="1"/>
  <c r="AX350" i="17" a="1"/>
  <c r="AX350" i="17" s="1"/>
  <c r="BA350" i="17" a="1"/>
  <c r="BA350" i="17" s="1"/>
  <c r="BB350" i="17" a="1"/>
  <c r="BB350" i="17" s="1"/>
  <c r="AW350" i="17" a="1"/>
  <c r="AW350" i="17" s="1"/>
  <c r="E350" i="17" s="1"/>
  <c r="AT37" i="17"/>
  <c r="BK37" i="17" s="1" a="1"/>
  <c r="BK37" i="17" s="1"/>
  <c r="BA37" i="17" a="1"/>
  <c r="BA37" i="17" s="1"/>
  <c r="AZ37" i="17" a="1"/>
  <c r="AZ37" i="17" s="1"/>
  <c r="BC37" i="17" a="1"/>
  <c r="BC37" i="17" s="1"/>
  <c r="BB37" i="17" a="1"/>
  <c r="BB37" i="17" s="1"/>
  <c r="AT415" i="17"/>
  <c r="BK415" i="17" s="1" a="1"/>
  <c r="BK415" i="17" s="1"/>
  <c r="BD415" i="17" a="1"/>
  <c r="BD415" i="17" s="1"/>
  <c r="BB415" i="17" a="1"/>
  <c r="BB415" i="17" s="1"/>
  <c r="AX415" i="17" a="1"/>
  <c r="AX415" i="17" s="1"/>
  <c r="AW415" i="17" a="1"/>
  <c r="AW415" i="17" s="1"/>
  <c r="E415" i="17" s="1"/>
  <c r="AV415" i="17" a="1"/>
  <c r="AV415" i="17" s="1"/>
  <c r="BC415" i="17" a="1"/>
  <c r="BC415" i="17" s="1"/>
  <c r="BA415" i="17" a="1"/>
  <c r="BA415" i="17" s="1"/>
  <c r="AY415" i="17" a="1"/>
  <c r="AY415" i="17" s="1"/>
  <c r="AZ415" i="17" a="1"/>
  <c r="AZ415" i="17" s="1"/>
  <c r="BE415" i="17" a="1"/>
  <c r="BE415" i="17" s="1"/>
  <c r="AT264" i="17"/>
  <c r="BG264" i="17" s="1" a="1"/>
  <c r="BG264" i="17" s="1"/>
  <c r="BD264" i="17" a="1"/>
  <c r="BD264" i="17" s="1"/>
  <c r="BA264" i="17" a="1"/>
  <c r="BA264" i="17" s="1"/>
  <c r="AV264" i="17" a="1"/>
  <c r="AV264" i="17" s="1"/>
  <c r="AW264" i="17" a="1"/>
  <c r="AW264" i="17" s="1"/>
  <c r="E264" i="17" s="1"/>
  <c r="AZ264" i="17" a="1"/>
  <c r="AZ264" i="17" s="1"/>
  <c r="AY264" i="17" a="1"/>
  <c r="AY264" i="17" s="1"/>
  <c r="BE264" i="17" a="1"/>
  <c r="BE264" i="17" s="1"/>
  <c r="AX264" i="17" a="1"/>
  <c r="AX264" i="17" s="1"/>
  <c r="BC264" i="17" a="1"/>
  <c r="BC264" i="17" s="1"/>
  <c r="BB264" i="17" a="1"/>
  <c r="BB264" i="17" s="1"/>
  <c r="AT444" i="17"/>
  <c r="BM444" i="17" s="1" a="1"/>
  <c r="BM444" i="17" s="1"/>
  <c r="AY444" i="17" a="1"/>
  <c r="AY444" i="17" s="1"/>
  <c r="AX444" i="17" a="1"/>
  <c r="AX444" i="17" s="1"/>
  <c r="AW444" i="17" a="1"/>
  <c r="AW444" i="17" s="1"/>
  <c r="E444" i="17" s="1"/>
  <c r="AV444" i="17" a="1"/>
  <c r="AV444" i="17" s="1"/>
  <c r="BE444" i="17" a="1"/>
  <c r="BE444" i="17" s="1"/>
  <c r="AZ444" i="17" a="1"/>
  <c r="AZ444" i="17" s="1"/>
  <c r="BB444" i="17" a="1"/>
  <c r="BB444" i="17" s="1"/>
  <c r="AT628" i="17"/>
  <c r="BF628" i="17" s="1" a="1"/>
  <c r="BF628" i="17" s="1"/>
  <c r="BA628" i="17" a="1"/>
  <c r="BA628" i="17" s="1"/>
  <c r="AZ628" i="17" a="1"/>
  <c r="AZ628" i="17" s="1"/>
  <c r="AY628" i="17" a="1"/>
  <c r="AY628" i="17" s="1"/>
  <c r="AX628" i="17" a="1"/>
  <c r="AX628" i="17" s="1"/>
  <c r="AV628" i="17" a="1"/>
  <c r="AV628" i="17" s="1"/>
  <c r="BE628" i="17" a="1"/>
  <c r="BE628" i="17" s="1"/>
  <c r="BC628" i="17" a="1"/>
  <c r="BC628" i="17" s="1"/>
  <c r="BB628" i="17" a="1"/>
  <c r="BB628" i="17" s="1"/>
  <c r="AW628" i="17" a="1"/>
  <c r="AW628" i="17" s="1"/>
  <c r="E628" i="17" s="1"/>
  <c r="BD628" i="17" a="1"/>
  <c r="BD628" i="17" s="1"/>
  <c r="AT1045" i="17"/>
  <c r="BJ1045" i="17" s="1" a="1"/>
  <c r="BJ1045" i="17" s="1"/>
  <c r="AW1045" i="17" a="1"/>
  <c r="AW1045" i="17" s="1"/>
  <c r="E1045" i="17" s="1"/>
  <c r="AZ1045" i="17" a="1"/>
  <c r="AZ1045" i="17" s="1"/>
  <c r="AY1045" i="17" a="1"/>
  <c r="AY1045" i="17" s="1"/>
  <c r="AV1045" i="17" a="1"/>
  <c r="AV1045" i="17" s="1"/>
  <c r="BE1045" i="17" a="1"/>
  <c r="BE1045" i="17" s="1"/>
  <c r="BD1045" i="17" a="1"/>
  <c r="BD1045" i="17" s="1"/>
  <c r="BB1045" i="17" a="1"/>
  <c r="BB1045" i="17" s="1"/>
  <c r="BC1045" i="17" a="1"/>
  <c r="BC1045" i="17" s="1"/>
  <c r="BA1045" i="17" a="1"/>
  <c r="BA1045" i="17" s="1"/>
  <c r="AX1045" i="17" a="1"/>
  <c r="AX1045" i="17" s="1"/>
  <c r="AT1102" i="17"/>
  <c r="BK1102" i="17" s="1" a="1"/>
  <c r="BK1102" i="17" s="1"/>
  <c r="AX1102" i="17" a="1"/>
  <c r="AX1102" i="17" s="1"/>
  <c r="AZ1102" i="17" a="1"/>
  <c r="AZ1102" i="17" s="1"/>
  <c r="AW1102" i="17" a="1"/>
  <c r="AW1102" i="17" s="1"/>
  <c r="E1102" i="17" s="1"/>
  <c r="BA1102" i="17" a="1"/>
  <c r="BA1102" i="17" s="1"/>
  <c r="AY1102" i="17" a="1"/>
  <c r="AY1102" i="17" s="1"/>
  <c r="BE1102" i="17" a="1"/>
  <c r="BE1102" i="17" s="1"/>
  <c r="BC1102" i="17" a="1"/>
  <c r="BC1102" i="17" s="1"/>
  <c r="BD1102" i="17" a="1"/>
  <c r="BD1102" i="17" s="1"/>
  <c r="AV1102" i="17" a="1"/>
  <c r="AV1102" i="17" s="1"/>
  <c r="BB1102" i="17" a="1"/>
  <c r="BB1102" i="17" s="1"/>
  <c r="AZ690" i="17" a="1"/>
  <c r="AZ690" i="17" s="1"/>
  <c r="AT249" i="17"/>
  <c r="BM249" i="17" s="1" a="1"/>
  <c r="BM249" i="17" s="1"/>
  <c r="BE249" i="17" a="1"/>
  <c r="BE249" i="17" s="1"/>
  <c r="BD249" i="17" a="1"/>
  <c r="BD249" i="17" s="1"/>
  <c r="BA249" i="17" a="1"/>
  <c r="BA249" i="17" s="1"/>
  <c r="AZ249" i="17" a="1"/>
  <c r="AZ249" i="17" s="1"/>
  <c r="AY249" i="17" a="1"/>
  <c r="AY249" i="17" s="1"/>
  <c r="AV249" i="17" a="1"/>
  <c r="AV249" i="17" s="1"/>
  <c r="AX249" i="17" a="1"/>
  <c r="AX249" i="17" s="1"/>
  <c r="AW249" i="17" a="1"/>
  <c r="AW249" i="17" s="1"/>
  <c r="E249" i="17" s="1"/>
  <c r="BC249" i="17" a="1"/>
  <c r="BC249" i="17" s="1"/>
  <c r="BB249" i="17" a="1"/>
  <c r="BB249" i="17" s="1"/>
  <c r="AT41" i="17"/>
  <c r="BG41" i="17" s="1" a="1"/>
  <c r="BG41" i="17" s="1"/>
  <c r="BB41" i="17" a="1"/>
  <c r="BB41" i="17" s="1"/>
  <c r="AZ41" i="17" a="1"/>
  <c r="AZ41" i="17" s="1"/>
  <c r="AX41" i="17" a="1"/>
  <c r="AX41" i="17" s="1"/>
  <c r="BC41" i="17" a="1"/>
  <c r="BC41" i="17" s="1"/>
  <c r="AY41" i="17" a="1"/>
  <c r="AY41" i="17" s="1"/>
  <c r="BA41" i="17" a="1"/>
  <c r="BA41" i="17" s="1"/>
  <c r="AT686" i="17"/>
  <c r="BK686" i="17" s="1" a="1"/>
  <c r="BK686" i="17" s="1"/>
  <c r="AY686" i="17" a="1"/>
  <c r="AY686" i="17" s="1"/>
  <c r="AX686" i="17" a="1"/>
  <c r="AX686" i="17" s="1"/>
  <c r="BA686" i="17" a="1"/>
  <c r="BA686" i="17" s="1"/>
  <c r="AZ686" i="17" a="1"/>
  <c r="AZ686" i="17" s="1"/>
  <c r="AW686" i="17" a="1"/>
  <c r="AW686" i="17" s="1"/>
  <c r="E686" i="17" s="1"/>
  <c r="AV686" i="17" a="1"/>
  <c r="AV686" i="17" s="1"/>
  <c r="BC686" i="17" a="1"/>
  <c r="BC686" i="17" s="1"/>
  <c r="BD686" i="17" a="1"/>
  <c r="BD686" i="17" s="1"/>
  <c r="BE686" i="17" a="1"/>
  <c r="BE686" i="17" s="1"/>
  <c r="BB686" i="17" a="1"/>
  <c r="BB686" i="17" s="1"/>
  <c r="AT314" i="17"/>
  <c r="BM314" i="17" s="1" a="1"/>
  <c r="BM314" i="17" s="1"/>
  <c r="AY314" i="17" a="1"/>
  <c r="AY314" i="17" s="1"/>
  <c r="BE314" i="17" a="1"/>
  <c r="BE314" i="17" s="1"/>
  <c r="AV314" i="17" a="1"/>
  <c r="AV314" i="17" s="1"/>
  <c r="AZ314" i="17" a="1"/>
  <c r="AZ314" i="17" s="1"/>
  <c r="BD314" i="17" a="1"/>
  <c r="BD314" i="17" s="1"/>
  <c r="AT413" i="17"/>
  <c r="BJ413" i="17" s="1" a="1"/>
  <c r="BJ413" i="17" s="1"/>
  <c r="AX413" i="17" a="1"/>
  <c r="AX413" i="17" s="1"/>
  <c r="AW413" i="17" a="1"/>
  <c r="AW413" i="17" s="1"/>
  <c r="E413" i="17" s="1"/>
  <c r="BE413" i="17" a="1"/>
  <c r="BE413" i="17" s="1"/>
  <c r="BA413" i="17" a="1"/>
  <c r="BA413" i="17" s="1"/>
  <c r="AY413" i="17" a="1"/>
  <c r="AY413" i="17" s="1"/>
  <c r="BC413" i="17" a="1"/>
  <c r="BC413" i="17" s="1"/>
  <c r="BB413" i="17" a="1"/>
  <c r="BB413" i="17" s="1"/>
  <c r="AZ413" i="17" a="1"/>
  <c r="AZ413" i="17" s="1"/>
  <c r="BD413" i="17" a="1"/>
  <c r="BD413" i="17" s="1"/>
  <c r="E1099" i="17"/>
  <c r="F1099" i="17" s="1"/>
  <c r="G1099" i="17" s="1"/>
  <c r="H1099" i="17" s="1"/>
  <c r="I1099" i="17" s="1"/>
  <c r="J1099" i="17" s="1"/>
  <c r="K1099" i="17" s="1"/>
  <c r="L1099" i="17" s="1"/>
  <c r="M1099" i="17" s="1"/>
  <c r="AX37" i="17" a="1"/>
  <c r="AX37" i="17" s="1"/>
  <c r="BC314" i="17" a="1"/>
  <c r="BC314" i="17" s="1"/>
  <c r="AT1121" i="17"/>
  <c r="BJ1121" i="17" s="1" a="1"/>
  <c r="BJ1121" i="17" s="1"/>
  <c r="AW1121" i="17" a="1"/>
  <c r="AW1121" i="17" s="1"/>
  <c r="E1121" i="17" s="1"/>
  <c r="AV1121" i="17" a="1"/>
  <c r="AV1121" i="17" s="1"/>
  <c r="AX1121" i="17" a="1"/>
  <c r="AX1121" i="17" s="1"/>
  <c r="BC1121" i="17" a="1"/>
  <c r="BC1121" i="17" s="1"/>
  <c r="BA1121" i="17" a="1"/>
  <c r="BA1121" i="17" s="1"/>
  <c r="BD1121" i="17" a="1"/>
  <c r="BD1121" i="17" s="1"/>
  <c r="BE1121" i="17" a="1"/>
  <c r="BE1121" i="17" s="1"/>
  <c r="BB1121" i="17" a="1"/>
  <c r="BB1121" i="17" s="1"/>
  <c r="AZ1121" i="17" a="1"/>
  <c r="AZ1121" i="17" s="1"/>
  <c r="AY1121" i="17" a="1"/>
  <c r="AY1121" i="17" s="1"/>
  <c r="BD37" i="17" a="1"/>
  <c r="BD37" i="17" s="1"/>
  <c r="AT1096" i="17"/>
  <c r="BH1096" i="17" s="1" a="1"/>
  <c r="BH1096" i="17" s="1"/>
  <c r="BE1096" i="17" a="1"/>
  <c r="BE1096" i="17" s="1"/>
  <c r="AW1096" i="17" a="1"/>
  <c r="AW1096" i="17" s="1"/>
  <c r="E1096" i="17" s="1"/>
  <c r="AV1096" i="17" a="1"/>
  <c r="AV1096" i="17" s="1"/>
  <c r="BB1096" i="17" a="1"/>
  <c r="BB1096" i="17" s="1"/>
  <c r="BA1096" i="17" a="1"/>
  <c r="BA1096" i="17" s="1"/>
  <c r="AZ1096" i="17" a="1"/>
  <c r="AZ1096" i="17" s="1"/>
  <c r="BD1096" i="17" a="1"/>
  <c r="BD1096" i="17" s="1"/>
  <c r="AY1096" i="17" a="1"/>
  <c r="AY1096" i="17" s="1"/>
  <c r="AX1096" i="17" a="1"/>
  <c r="AX1096" i="17" s="1"/>
  <c r="BC1096" i="17" a="1"/>
  <c r="BC1096" i="17" s="1"/>
  <c r="AT643" i="17"/>
  <c r="BM643" i="17" s="1" a="1"/>
  <c r="BM643" i="17" s="1"/>
  <c r="BB643" i="17" a="1"/>
  <c r="BB643" i="17" s="1"/>
  <c r="BA643" i="17" a="1"/>
  <c r="BA643" i="17" s="1"/>
  <c r="AZ643" i="17" a="1"/>
  <c r="AZ643" i="17" s="1"/>
  <c r="AY643" i="17" a="1"/>
  <c r="AY643" i="17" s="1"/>
  <c r="AX643" i="17" a="1"/>
  <c r="AX643" i="17" s="1"/>
  <c r="AW643" i="17" a="1"/>
  <c r="AW643" i="17" s="1"/>
  <c r="E643" i="17" s="1"/>
  <c r="AV643" i="17" a="1"/>
  <c r="AV643" i="17" s="1"/>
  <c r="BE643" i="17" a="1"/>
  <c r="BE643" i="17" s="1"/>
  <c r="BD643" i="17" a="1"/>
  <c r="BD643" i="17" s="1"/>
  <c r="BC643" i="17" a="1"/>
  <c r="BC643" i="17" s="1"/>
  <c r="BE37" i="17" a="1"/>
  <c r="BE37" i="17" s="1"/>
  <c r="AT1043" i="17"/>
  <c r="BF1043" i="17" s="1" a="1"/>
  <c r="BF1043" i="17" s="1"/>
  <c r="BC1043" i="17" a="1"/>
  <c r="BC1043" i="17" s="1"/>
  <c r="BB1043" i="17" a="1"/>
  <c r="BB1043" i="17" s="1"/>
  <c r="AY1043" i="17" a="1"/>
  <c r="AY1043" i="17" s="1"/>
  <c r="BE1043" i="17" a="1"/>
  <c r="BE1043" i="17" s="1"/>
  <c r="BD1043" i="17" a="1"/>
  <c r="BD1043" i="17" s="1"/>
  <c r="BA1043" i="17" a="1"/>
  <c r="BA1043" i="17" s="1"/>
  <c r="AZ1043" i="17" a="1"/>
  <c r="AZ1043" i="17" s="1"/>
  <c r="AX1043" i="17" a="1"/>
  <c r="AX1043" i="17" s="1"/>
  <c r="AV1043" i="17" a="1"/>
  <c r="AV1043" i="17" s="1"/>
  <c r="AW1043" i="17" a="1"/>
  <c r="AW1043" i="17" s="1"/>
  <c r="E1043" i="17" s="1"/>
  <c r="AW37" i="17" a="1"/>
  <c r="AW37" i="17" s="1"/>
  <c r="E37" i="17" s="1"/>
  <c r="AT631" i="17"/>
  <c r="BA631" i="17" a="1"/>
  <c r="BA631" i="17" s="1"/>
  <c r="AZ631" i="17" a="1"/>
  <c r="AZ631" i="17" s="1"/>
  <c r="BE631" i="17" a="1"/>
  <c r="BE631" i="17" s="1"/>
  <c r="AY631" i="17" a="1"/>
  <c r="AY631" i="17" s="1"/>
  <c r="AW631" i="17" a="1"/>
  <c r="AW631" i="17" s="1"/>
  <c r="E631" i="17" s="1"/>
  <c r="AX631" i="17" a="1"/>
  <c r="AX631" i="17" s="1"/>
  <c r="AV631" i="17" a="1"/>
  <c r="AV631" i="17" s="1"/>
  <c r="BD631" i="17" a="1"/>
  <c r="BD631" i="17" s="1"/>
  <c r="BC631" i="17" a="1"/>
  <c r="BC631" i="17" s="1"/>
  <c r="BB631" i="17" a="1"/>
  <c r="BB631" i="17" s="1"/>
  <c r="AT828" i="17"/>
  <c r="BL828" i="17" s="1" a="1"/>
  <c r="BL828" i="17" s="1"/>
  <c r="BB828" i="17" a="1"/>
  <c r="BB828" i="17" s="1"/>
  <c r="BD828" i="17" a="1"/>
  <c r="BD828" i="17" s="1"/>
  <c r="AZ828" i="17" a="1"/>
  <c r="AZ828" i="17" s="1"/>
  <c r="AY828" i="17" a="1"/>
  <c r="AY828" i="17" s="1"/>
  <c r="BA828" i="17" a="1"/>
  <c r="BA828" i="17" s="1"/>
  <c r="AW828" i="17" a="1"/>
  <c r="AW828" i="17" s="1"/>
  <c r="E828" i="17" s="1"/>
  <c r="AV828" i="17" a="1"/>
  <c r="AV828" i="17" s="1"/>
  <c r="BE828" i="17" a="1"/>
  <c r="BE828" i="17" s="1"/>
  <c r="BC828" i="17" a="1"/>
  <c r="BC828" i="17" s="1"/>
  <c r="AX828" i="17" a="1"/>
  <c r="AX828" i="17" s="1"/>
  <c r="AV854" i="17" a="1"/>
  <c r="AV854" i="17" s="1"/>
  <c r="AT1138" i="17"/>
  <c r="BC1138" i="17" a="1"/>
  <c r="BC1138" i="17" s="1"/>
  <c r="AX1138" i="17" a="1"/>
  <c r="AX1138" i="17" s="1"/>
  <c r="AV1138" i="17" a="1"/>
  <c r="AV1138" i="17" s="1"/>
  <c r="BA1138" i="17" a="1"/>
  <c r="BA1138" i="17" s="1"/>
  <c r="AZ1138" i="17" a="1"/>
  <c r="AZ1138" i="17" s="1"/>
  <c r="AY1138" i="17" a="1"/>
  <c r="AY1138" i="17" s="1"/>
  <c r="BE1138" i="17" a="1"/>
  <c r="BE1138" i="17" s="1"/>
  <c r="BB1138" i="17" a="1"/>
  <c r="BB1138" i="17" s="1"/>
  <c r="BD1138" i="17" a="1"/>
  <c r="BD1138" i="17" s="1"/>
  <c r="AW1138" i="17" a="1"/>
  <c r="AW1138" i="17" s="1"/>
  <c r="E1138" i="17" s="1"/>
  <c r="AT1106" i="17"/>
  <c r="BI1106" i="17" s="1" a="1"/>
  <c r="BI1106" i="17" s="1"/>
  <c r="AZ1106" i="17" a="1"/>
  <c r="AZ1106" i="17" s="1"/>
  <c r="BC1106" i="17" a="1"/>
  <c r="BC1106" i="17" s="1"/>
  <c r="BB1106" i="17" a="1"/>
  <c r="BB1106" i="17" s="1"/>
  <c r="AY1106" i="17" a="1"/>
  <c r="AY1106" i="17" s="1"/>
  <c r="BE1106" i="17" a="1"/>
  <c r="BE1106" i="17" s="1"/>
  <c r="BD1106" i="17" a="1"/>
  <c r="BD1106" i="17" s="1"/>
  <c r="AW1106" i="17" a="1"/>
  <c r="AW1106" i="17" s="1"/>
  <c r="E1106" i="17" s="1"/>
  <c r="AX1106" i="17" a="1"/>
  <c r="AX1106" i="17" s="1"/>
  <c r="AV1106" i="17" a="1"/>
  <c r="AV1106" i="17" s="1"/>
  <c r="BA1106" i="17" a="1"/>
  <c r="BA1106" i="17" s="1"/>
  <c r="AT403" i="17"/>
  <c r="BG403" i="17" s="1" a="1"/>
  <c r="BG403" i="17" s="1"/>
  <c r="BE403" i="17" a="1"/>
  <c r="BE403" i="17" s="1"/>
  <c r="BC403" i="17" a="1"/>
  <c r="BC403" i="17" s="1"/>
  <c r="BD403" i="17" a="1"/>
  <c r="BD403" i="17" s="1"/>
  <c r="BB403" i="17" a="1"/>
  <c r="BB403" i="17" s="1"/>
  <c r="BA403" i="17" a="1"/>
  <c r="BA403" i="17" s="1"/>
  <c r="AZ403" i="17" a="1"/>
  <c r="AZ403" i="17" s="1"/>
  <c r="AY403" i="17" a="1"/>
  <c r="AY403" i="17" s="1"/>
  <c r="AV403" i="17" a="1"/>
  <c r="AV403" i="17" s="1"/>
  <c r="AX403" i="17" a="1"/>
  <c r="AX403" i="17" s="1"/>
  <c r="AT781" i="17"/>
  <c r="BG781" i="17" s="1" a="1"/>
  <c r="BG781" i="17" s="1"/>
  <c r="BB781" i="17" a="1"/>
  <c r="BB781" i="17" s="1"/>
  <c r="BA781" i="17" a="1"/>
  <c r="BA781" i="17" s="1"/>
  <c r="AY781" i="17" a="1"/>
  <c r="AY781" i="17" s="1"/>
  <c r="AW781" i="17" a="1"/>
  <c r="AW781" i="17" s="1"/>
  <c r="E781" i="17" s="1"/>
  <c r="AV781" i="17" a="1"/>
  <c r="AV781" i="17" s="1"/>
  <c r="AX781" i="17" a="1"/>
  <c r="AX781" i="17" s="1"/>
  <c r="BE781" i="17" a="1"/>
  <c r="BE781" i="17" s="1"/>
  <c r="BD781" i="17" a="1"/>
  <c r="BD781" i="17" s="1"/>
  <c r="AT450" i="17"/>
  <c r="BH450" i="17" s="1" a="1"/>
  <c r="BH450" i="17" s="1"/>
  <c r="AV450" i="17" a="1"/>
  <c r="AV450" i="17" s="1"/>
  <c r="BD450" i="17" a="1"/>
  <c r="BD450" i="17" s="1"/>
  <c r="BB450" i="17" a="1"/>
  <c r="BB450" i="17" s="1"/>
  <c r="BA450" i="17" a="1"/>
  <c r="BA450" i="17" s="1"/>
  <c r="AX450" i="17" a="1"/>
  <c r="AX450" i="17" s="1"/>
  <c r="AW450" i="17" a="1"/>
  <c r="AW450" i="17" s="1"/>
  <c r="E450" i="17" s="1"/>
  <c r="BC450" i="17" a="1"/>
  <c r="BC450" i="17" s="1"/>
  <c r="BE450" i="17" a="1"/>
  <c r="BE450" i="17" s="1"/>
  <c r="AZ450" i="17" a="1"/>
  <c r="AZ450" i="17" s="1"/>
  <c r="AY450" i="17" a="1"/>
  <c r="AY450" i="17" s="1"/>
  <c r="AT899" i="17"/>
  <c r="BH899" i="17" s="1" a="1"/>
  <c r="BH899" i="17" s="1"/>
  <c r="AW899" i="17" a="1"/>
  <c r="AW899" i="17" s="1"/>
  <c r="E899" i="17" s="1"/>
  <c r="AV899" i="17" a="1"/>
  <c r="AV899" i="17" s="1"/>
  <c r="AZ899" i="17" a="1"/>
  <c r="AZ899" i="17" s="1"/>
  <c r="AY899" i="17" a="1"/>
  <c r="AY899" i="17" s="1"/>
  <c r="BB899" i="17" a="1"/>
  <c r="BB899" i="17" s="1"/>
  <c r="BA899" i="17" a="1"/>
  <c r="BA899" i="17" s="1"/>
  <c r="AX899" i="17" a="1"/>
  <c r="AX899" i="17" s="1"/>
  <c r="BC899" i="17" a="1"/>
  <c r="BC899" i="17" s="1"/>
  <c r="BD899" i="17" a="1"/>
  <c r="BD899" i="17" s="1"/>
  <c r="BE899" i="17" a="1"/>
  <c r="BE899" i="17" s="1"/>
  <c r="AT696" i="17"/>
  <c r="BH696" i="17" s="1" a="1"/>
  <c r="BH696" i="17" s="1"/>
  <c r="AT453" i="17"/>
  <c r="BK453" i="17" s="1" a="1"/>
  <c r="BK453" i="17" s="1"/>
  <c r="BB453" i="17" a="1"/>
  <c r="BB453" i="17" s="1"/>
  <c r="BA453" i="17" a="1"/>
  <c r="BA453" i="17" s="1"/>
  <c r="AX453" i="17" a="1"/>
  <c r="AX453" i="17" s="1"/>
  <c r="AW453" i="17" a="1"/>
  <c r="AW453" i="17" s="1"/>
  <c r="E453" i="17" s="1"/>
  <c r="BE453" i="17" a="1"/>
  <c r="BE453" i="17" s="1"/>
  <c r="AY453" i="17" a="1"/>
  <c r="AY453" i="17" s="1"/>
  <c r="AZ453" i="17" a="1"/>
  <c r="AZ453" i="17" s="1"/>
  <c r="BC453" i="17" a="1"/>
  <c r="BC453" i="17" s="1"/>
  <c r="AV453" i="17" a="1"/>
  <c r="AV453" i="17" s="1"/>
  <c r="BD453" i="17" a="1"/>
  <c r="BD453" i="17" s="1"/>
  <c r="AT729" i="17"/>
  <c r="BK729" i="17" s="1" a="1"/>
  <c r="BK729" i="17" s="1"/>
  <c r="AZ729" i="17" a="1"/>
  <c r="AZ729" i="17" s="1"/>
  <c r="AX729" i="17" a="1"/>
  <c r="AX729" i="17" s="1"/>
  <c r="BE729" i="17" a="1"/>
  <c r="BE729" i="17" s="1"/>
  <c r="BD729" i="17" a="1"/>
  <c r="BD729" i="17" s="1"/>
  <c r="BB729" i="17" a="1"/>
  <c r="BB729" i="17" s="1"/>
  <c r="BA729" i="17" a="1"/>
  <c r="BA729" i="17" s="1"/>
  <c r="AY729" i="17" a="1"/>
  <c r="AY729" i="17" s="1"/>
  <c r="AW729" i="17" a="1"/>
  <c r="AW729" i="17" s="1"/>
  <c r="E729" i="17" s="1"/>
  <c r="BC729" i="17" a="1"/>
  <c r="BC729" i="17" s="1"/>
  <c r="AV729" i="17" a="1"/>
  <c r="AV729" i="17" s="1"/>
  <c r="AT949" i="17"/>
  <c r="BG949" i="17" s="1" a="1"/>
  <c r="BG949" i="17" s="1"/>
  <c r="AW949" i="17" a="1"/>
  <c r="AW949" i="17" s="1"/>
  <c r="E949" i="17" s="1"/>
  <c r="AV949" i="17" a="1"/>
  <c r="AV949" i="17" s="1"/>
  <c r="BD949" i="17" a="1"/>
  <c r="BD949" i="17" s="1"/>
  <c r="BE949" i="17" a="1"/>
  <c r="BE949" i="17" s="1"/>
  <c r="BB949" i="17" a="1"/>
  <c r="BB949" i="17" s="1"/>
  <c r="BC949" i="17" a="1"/>
  <c r="BC949" i="17" s="1"/>
  <c r="AZ949" i="17" a="1"/>
  <c r="AZ949" i="17" s="1"/>
  <c r="AX949" i="17" a="1"/>
  <c r="AX949" i="17" s="1"/>
  <c r="BA949" i="17" a="1"/>
  <c r="BA949" i="17" s="1"/>
  <c r="AY949" i="17" a="1"/>
  <c r="AY949" i="17" s="1"/>
  <c r="AT903" i="17"/>
  <c r="BM903" i="17" s="1" a="1"/>
  <c r="BM903" i="17" s="1"/>
  <c r="BD903" i="17" a="1"/>
  <c r="BD903" i="17" s="1"/>
  <c r="BC903" i="17" a="1"/>
  <c r="BC903" i="17" s="1"/>
  <c r="BB903" i="17" a="1"/>
  <c r="BB903" i="17" s="1"/>
  <c r="AX903" i="17" a="1"/>
  <c r="AX903" i="17" s="1"/>
  <c r="BE903" i="17" a="1"/>
  <c r="BE903" i="17" s="1"/>
  <c r="AY903" i="17" a="1"/>
  <c r="AY903" i="17" s="1"/>
  <c r="AW903" i="17" a="1"/>
  <c r="AW903" i="17" s="1"/>
  <c r="E903" i="17" s="1"/>
  <c r="AZ903" i="17" a="1"/>
  <c r="AZ903" i="17" s="1"/>
  <c r="AV903" i="17" a="1"/>
  <c r="AV903" i="17" s="1"/>
  <c r="BA903" i="17" a="1"/>
  <c r="BA903" i="17" s="1"/>
  <c r="AT849" i="17"/>
  <c r="BE849" i="17" a="1"/>
  <c r="BE849" i="17" s="1"/>
  <c r="BB849" i="17" a="1"/>
  <c r="BB849" i="17" s="1"/>
  <c r="AY849" i="17" a="1"/>
  <c r="AY849" i="17" s="1"/>
  <c r="BD849" i="17" a="1"/>
  <c r="BD849" i="17" s="1"/>
  <c r="BC849" i="17" a="1"/>
  <c r="BC849" i="17" s="1"/>
  <c r="BA849" i="17" a="1"/>
  <c r="BA849" i="17" s="1"/>
  <c r="AZ849" i="17" a="1"/>
  <c r="AZ849" i="17" s="1"/>
  <c r="AV849" i="17" a="1"/>
  <c r="AV849" i="17" s="1"/>
  <c r="AW849" i="17" a="1"/>
  <c r="AW849" i="17" s="1"/>
  <c r="E849" i="17" s="1"/>
  <c r="AX849" i="17" a="1"/>
  <c r="AX849" i="17" s="1"/>
  <c r="AV37" i="17" a="1"/>
  <c r="AV37" i="17" s="1"/>
  <c r="AT1151" i="17"/>
  <c r="BH1151" i="17" s="1" a="1"/>
  <c r="BH1151" i="17" s="1"/>
  <c r="BA1151" i="17" a="1"/>
  <c r="BA1151" i="17" s="1"/>
  <c r="AZ1151" i="17" a="1"/>
  <c r="AZ1151" i="17" s="1"/>
  <c r="BB1151" i="17" a="1"/>
  <c r="BB1151" i="17" s="1"/>
  <c r="AW1151" i="17" a="1"/>
  <c r="AW1151" i="17" s="1"/>
  <c r="E1151" i="17" s="1"/>
  <c r="BC1151" i="17" a="1"/>
  <c r="BC1151" i="17" s="1"/>
  <c r="BE1151" i="17" a="1"/>
  <c r="BE1151" i="17" s="1"/>
  <c r="AY1151" i="17" a="1"/>
  <c r="AY1151" i="17" s="1"/>
  <c r="AX1151" i="17" a="1"/>
  <c r="AX1151" i="17" s="1"/>
  <c r="BD1151" i="17" a="1"/>
  <c r="BD1151" i="17" s="1"/>
  <c r="AV1151" i="17" a="1"/>
  <c r="AV1151" i="17" s="1"/>
  <c r="BA444" i="17" a="1"/>
  <c r="BA444" i="17" s="1"/>
  <c r="AY37" i="17" a="1"/>
  <c r="AY37" i="17" s="1"/>
  <c r="AT803" i="17"/>
  <c r="BI803" i="17" s="1" a="1"/>
  <c r="BI803" i="17" s="1"/>
  <c r="BA803" i="17" a="1"/>
  <c r="BA803" i="17" s="1"/>
  <c r="BD803" i="17" a="1"/>
  <c r="BD803" i="17" s="1"/>
  <c r="AZ803" i="17" a="1"/>
  <c r="AZ803" i="17" s="1"/>
  <c r="AY803" i="17" a="1"/>
  <c r="AY803" i="17" s="1"/>
  <c r="AX803" i="17" a="1"/>
  <c r="AX803" i="17" s="1"/>
  <c r="AW803" i="17" a="1"/>
  <c r="AW803" i="17" s="1"/>
  <c r="E803" i="17" s="1"/>
  <c r="AV803" i="17" a="1"/>
  <c r="AV803" i="17" s="1"/>
  <c r="BC803" i="17" a="1"/>
  <c r="BC803" i="17" s="1"/>
  <c r="BE803" i="17" a="1"/>
  <c r="BE803" i="17" s="1"/>
  <c r="BB803" i="17" a="1"/>
  <c r="BB803" i="17" s="1"/>
  <c r="AT612" i="17"/>
  <c r="BL612" i="17" s="1" a="1"/>
  <c r="BL612" i="17" s="1"/>
  <c r="BE612" i="17" a="1"/>
  <c r="BE612" i="17" s="1"/>
  <c r="BC612" i="17" a="1"/>
  <c r="BC612" i="17" s="1"/>
  <c r="AV612" i="17" a="1"/>
  <c r="AV612" i="17" s="1"/>
  <c r="AY612" i="17" a="1"/>
  <c r="AY612" i="17" s="1"/>
  <c r="BD612" i="17" a="1"/>
  <c r="BD612" i="17" s="1"/>
  <c r="BB612" i="17" a="1"/>
  <c r="BB612" i="17" s="1"/>
  <c r="BA612" i="17" a="1"/>
  <c r="BA612" i="17" s="1"/>
  <c r="AX612" i="17" a="1"/>
  <c r="AX612" i="17" s="1"/>
  <c r="AZ612" i="17" a="1"/>
  <c r="AZ612" i="17" s="1"/>
  <c r="AW612" i="17" a="1"/>
  <c r="AW612" i="17" s="1"/>
  <c r="E612" i="17" s="1"/>
  <c r="AT1141" i="17"/>
  <c r="BH1141" i="17" s="1" a="1"/>
  <c r="BH1141" i="17" s="1"/>
  <c r="BE1141" i="17" a="1"/>
  <c r="BE1141" i="17" s="1"/>
  <c r="BC1141" i="17" a="1"/>
  <c r="BC1141" i="17" s="1"/>
  <c r="BB1141" i="17" a="1"/>
  <c r="BB1141" i="17" s="1"/>
  <c r="BA1141" i="17" a="1"/>
  <c r="BA1141" i="17" s="1"/>
  <c r="AZ1141" i="17" a="1"/>
  <c r="AZ1141" i="17" s="1"/>
  <c r="AY1141" i="17" a="1"/>
  <c r="AY1141" i="17" s="1"/>
  <c r="AX1141" i="17" a="1"/>
  <c r="AX1141" i="17" s="1"/>
  <c r="AV1141" i="17" a="1"/>
  <c r="AV1141" i="17" s="1"/>
  <c r="AW1141" i="17" a="1"/>
  <c r="AW1141" i="17" s="1"/>
  <c r="E1141" i="17" s="1"/>
  <c r="BD1141" i="17" a="1"/>
  <c r="BD1141" i="17" s="1"/>
  <c r="AT94" i="17"/>
  <c r="BF94" i="17" s="1" a="1"/>
  <c r="BF94" i="17" s="1"/>
  <c r="BB94" i="17" a="1"/>
  <c r="BB94" i="17" s="1"/>
  <c r="AX94" i="17" a="1"/>
  <c r="AX94" i="17" s="1"/>
  <c r="AW94" i="17" a="1"/>
  <c r="AW94" i="17" s="1"/>
  <c r="E94" i="17" s="1"/>
  <c r="AV94" i="17" a="1"/>
  <c r="AV94" i="17" s="1"/>
  <c r="BE94" i="17" a="1"/>
  <c r="BE94" i="17" s="1"/>
  <c r="BC94" i="17" a="1"/>
  <c r="BC94" i="17" s="1"/>
  <c r="AZ94" i="17" a="1"/>
  <c r="AZ94" i="17" s="1"/>
  <c r="BA94" i="17" a="1"/>
  <c r="BA94" i="17" s="1"/>
  <c r="AY94" i="17" a="1"/>
  <c r="AY94" i="17" s="1"/>
  <c r="BD94" i="17" a="1"/>
  <c r="BD94" i="17" s="1"/>
  <c r="BC444" i="17" a="1"/>
  <c r="BC444" i="17" s="1"/>
  <c r="AT381" i="17"/>
  <c r="BF381" i="17" s="1" a="1"/>
  <c r="BF381" i="17" s="1"/>
  <c r="AX381" i="17" a="1"/>
  <c r="AX381" i="17" s="1"/>
  <c r="AW381" i="17" a="1"/>
  <c r="AW381" i="17" s="1"/>
  <c r="E381" i="17" s="1"/>
  <c r="AV381" i="17" a="1"/>
  <c r="AV381" i="17" s="1"/>
  <c r="BC381" i="17" a="1"/>
  <c r="BC381" i="17" s="1"/>
  <c r="BE381" i="17" a="1"/>
  <c r="BE381" i="17" s="1"/>
  <c r="BD381" i="17" a="1"/>
  <c r="BD381" i="17" s="1"/>
  <c r="AY381" i="17" a="1"/>
  <c r="AY381" i="17" s="1"/>
  <c r="BA381" i="17" a="1"/>
  <c r="BA381" i="17" s="1"/>
  <c r="BB381" i="17" a="1"/>
  <c r="BB381" i="17" s="1"/>
  <c r="AZ381" i="17" a="1"/>
  <c r="AZ381" i="17" s="1"/>
  <c r="AT448" i="17"/>
  <c r="BH448" i="17" s="1" a="1"/>
  <c r="BH448" i="17" s="1"/>
  <c r="BA448" i="17" a="1"/>
  <c r="BA448" i="17" s="1"/>
  <c r="BE448" i="17" a="1"/>
  <c r="BE448" i="17" s="1"/>
  <c r="AT963" i="17"/>
  <c r="BM963" i="17" s="1" a="1"/>
  <c r="BM963" i="17" s="1"/>
  <c r="BC963" i="17" a="1"/>
  <c r="BC963" i="17" s="1"/>
  <c r="BB963" i="17" a="1"/>
  <c r="BB963" i="17" s="1"/>
  <c r="AV963" i="17" a="1"/>
  <c r="AV963" i="17" s="1"/>
  <c r="BE963" i="17" a="1"/>
  <c r="BE963" i="17" s="1"/>
  <c r="BA963" i="17" a="1"/>
  <c r="BA963" i="17" s="1"/>
  <c r="AZ963" i="17" a="1"/>
  <c r="AZ963" i="17" s="1"/>
  <c r="BD963" i="17" a="1"/>
  <c r="BD963" i="17" s="1"/>
  <c r="AY963" i="17" a="1"/>
  <c r="AY963" i="17" s="1"/>
  <c r="AW963" i="17" a="1"/>
  <c r="AW963" i="17" s="1"/>
  <c r="E963" i="17" s="1"/>
  <c r="AX963" i="17" a="1"/>
  <c r="AX963" i="17" s="1"/>
  <c r="AZ448" i="17" a="1"/>
  <c r="AZ448" i="17" s="1"/>
  <c r="AT487" i="17"/>
  <c r="BG487" i="17" s="1" a="1"/>
  <c r="BG487" i="17" s="1"/>
  <c r="BB487" i="17" a="1"/>
  <c r="BB487" i="17" s="1"/>
  <c r="BA487" i="17" a="1"/>
  <c r="BA487" i="17" s="1"/>
  <c r="AY487" i="17" a="1"/>
  <c r="AY487" i="17" s="1"/>
  <c r="BD487" i="17" a="1"/>
  <c r="BD487" i="17" s="1"/>
  <c r="BC487" i="17" a="1"/>
  <c r="BC487" i="17" s="1"/>
  <c r="AZ487" i="17" a="1"/>
  <c r="AZ487" i="17" s="1"/>
  <c r="AX487" i="17" a="1"/>
  <c r="AX487" i="17" s="1"/>
  <c r="AV487" i="17" a="1"/>
  <c r="AV487" i="17" s="1"/>
  <c r="AW487" i="17" a="1"/>
  <c r="AW487" i="17" s="1"/>
  <c r="E487" i="17" s="1"/>
  <c r="BE487" i="17" a="1"/>
  <c r="BE487" i="17" s="1"/>
  <c r="AT1128" i="17"/>
  <c r="BK1128" i="17" s="1" a="1"/>
  <c r="BK1128" i="17" s="1"/>
  <c r="AV1128" i="17" a="1"/>
  <c r="AV1128" i="17" s="1"/>
  <c r="AX1128" i="17" a="1"/>
  <c r="AX1128" i="17" s="1"/>
  <c r="BD1128" i="17" a="1"/>
  <c r="BD1128" i="17" s="1"/>
  <c r="AW1128" i="17" a="1"/>
  <c r="AW1128" i="17" s="1"/>
  <c r="E1128" i="17" s="1"/>
  <c r="BE1128" i="17" a="1"/>
  <c r="BE1128" i="17" s="1"/>
  <c r="BC1128" i="17" a="1"/>
  <c r="BC1128" i="17" s="1"/>
  <c r="AZ1128" i="17" a="1"/>
  <c r="AZ1128" i="17" s="1"/>
  <c r="AY1128" i="17" a="1"/>
  <c r="AY1128" i="17" s="1"/>
  <c r="BA1128" i="17" a="1"/>
  <c r="BA1128" i="17" s="1"/>
  <c r="BB1128" i="17" a="1"/>
  <c r="BB1128" i="17" s="1"/>
  <c r="AT84" i="17"/>
  <c r="BI84" i="17" s="1" a="1"/>
  <c r="BI84" i="17" s="1"/>
  <c r="AV84" i="17" a="1"/>
  <c r="AV84" i="17" s="1"/>
  <c r="BC84" i="17" a="1"/>
  <c r="BC84" i="17" s="1"/>
  <c r="BE84" i="17" a="1"/>
  <c r="BE84" i="17" s="1"/>
  <c r="BB84" i="17" a="1"/>
  <c r="BB84" i="17" s="1"/>
  <c r="AZ84" i="17" a="1"/>
  <c r="AZ84" i="17" s="1"/>
  <c r="AY84" i="17" a="1"/>
  <c r="AY84" i="17" s="1"/>
  <c r="AX84" i="17" a="1"/>
  <c r="AX84" i="17" s="1"/>
  <c r="AW84" i="17" a="1"/>
  <c r="AW84" i="17" s="1"/>
  <c r="E84" i="17" s="1"/>
  <c r="BD84" i="17" a="1"/>
  <c r="BD84" i="17" s="1"/>
  <c r="BA84" i="17" a="1"/>
  <c r="BA84" i="17" s="1"/>
  <c r="AT1101" i="17"/>
  <c r="BM1101" i="17" s="1" a="1"/>
  <c r="BM1101" i="17" s="1"/>
  <c r="BC1101" i="17" a="1"/>
  <c r="BC1101" i="17" s="1"/>
  <c r="BA1101" i="17" a="1"/>
  <c r="BA1101" i="17" s="1"/>
  <c r="AX1101" i="17" a="1"/>
  <c r="AX1101" i="17" s="1"/>
  <c r="AZ1101" i="17" a="1"/>
  <c r="AZ1101" i="17" s="1"/>
  <c r="AW1101" i="17" a="1"/>
  <c r="AW1101" i="17" s="1"/>
  <c r="E1101" i="17" s="1"/>
  <c r="AV1101" i="17" a="1"/>
  <c r="AV1101" i="17" s="1"/>
  <c r="BB1101" i="17" a="1"/>
  <c r="BB1101" i="17" s="1"/>
  <c r="BE1101" i="17" a="1"/>
  <c r="BE1101" i="17" s="1"/>
  <c r="BD1101" i="17" a="1"/>
  <c r="BD1101" i="17" s="1"/>
  <c r="AY1101" i="17" a="1"/>
  <c r="AY1101" i="17" s="1"/>
  <c r="AT36" i="17"/>
  <c r="BH36" i="17" s="1" a="1"/>
  <c r="BH36" i="17" s="1"/>
  <c r="AZ36" i="17" a="1"/>
  <c r="AZ36" i="17" s="1"/>
  <c r="AT885" i="17"/>
  <c r="BK885" i="17" s="1" a="1"/>
  <c r="BK885" i="17" s="1"/>
  <c r="AX885" i="17" a="1"/>
  <c r="AX885" i="17" s="1"/>
  <c r="BB885" i="17" a="1"/>
  <c r="BB885" i="17" s="1"/>
  <c r="BC885" i="17" a="1"/>
  <c r="BC885" i="17" s="1"/>
  <c r="BA885" i="17" a="1"/>
  <c r="BA885" i="17" s="1"/>
  <c r="BD885" i="17" a="1"/>
  <c r="BD885" i="17" s="1"/>
  <c r="AW885" i="17" a="1"/>
  <c r="AW885" i="17" s="1"/>
  <c r="E885" i="17" s="1"/>
  <c r="BE885" i="17" a="1"/>
  <c r="BE885" i="17" s="1"/>
  <c r="AV885" i="17" a="1"/>
  <c r="AV885" i="17" s="1"/>
  <c r="AZ885" i="17" a="1"/>
  <c r="AZ885" i="17" s="1"/>
  <c r="AT559" i="17"/>
  <c r="BF559" i="17" s="1" a="1"/>
  <c r="BF559" i="17" s="1"/>
  <c r="BA559" i="17" a="1"/>
  <c r="BA559" i="17" s="1"/>
  <c r="AZ559" i="17" a="1"/>
  <c r="AZ559" i="17" s="1"/>
  <c r="AX559" i="17" a="1"/>
  <c r="AX559" i="17" s="1"/>
  <c r="AT75" i="17"/>
  <c r="BF75" i="17" s="1" a="1"/>
  <c r="BF75" i="17" s="1"/>
  <c r="AY75" i="17" a="1"/>
  <c r="AY75" i="17" s="1"/>
  <c r="BB75" i="17" a="1"/>
  <c r="BB75" i="17" s="1"/>
  <c r="BC75" i="17" a="1"/>
  <c r="BC75" i="17" s="1"/>
  <c r="AV75" i="17" a="1"/>
  <c r="AV75" i="17" s="1"/>
  <c r="AT186" i="17"/>
  <c r="BL186" i="17" s="1" a="1"/>
  <c r="BL186" i="17" s="1"/>
  <c r="BE186" i="17" a="1"/>
  <c r="BE186" i="17" s="1"/>
  <c r="BD186" i="17" a="1"/>
  <c r="BD186" i="17" s="1"/>
  <c r="AZ186" i="17" a="1"/>
  <c r="AZ186" i="17" s="1"/>
  <c r="BC186" i="17" a="1"/>
  <c r="BC186" i="17" s="1"/>
  <c r="AY186" i="17" a="1"/>
  <c r="AY186" i="17" s="1"/>
  <c r="AX186" i="17" a="1"/>
  <c r="AX186" i="17" s="1"/>
  <c r="AW186" i="17" a="1"/>
  <c r="AW186" i="17" s="1"/>
  <c r="E186" i="17" s="1"/>
  <c r="BB186" i="17" a="1"/>
  <c r="BB186" i="17" s="1"/>
  <c r="AV186" i="17" a="1"/>
  <c r="AV186" i="17" s="1"/>
  <c r="BA186" i="17" a="1"/>
  <c r="BA186" i="17" s="1"/>
  <c r="E699" i="17"/>
  <c r="AT864" i="17"/>
  <c r="BI864" i="17" s="1" a="1"/>
  <c r="BI864" i="17" s="1"/>
  <c r="AT877" i="17"/>
  <c r="BF877" i="17" s="1" a="1"/>
  <c r="BF877" i="17" s="1"/>
  <c r="AT689" i="17"/>
  <c r="BK689" i="17" s="1" a="1"/>
  <c r="BK689" i="17" s="1"/>
  <c r="AT768" i="17"/>
  <c r="BL768" i="17" s="1" a="1"/>
  <c r="BL768" i="17" s="1"/>
  <c r="BD768" i="17" a="1"/>
  <c r="BD768" i="17" s="1"/>
  <c r="BB768" i="17" a="1"/>
  <c r="BB768" i="17" s="1"/>
  <c r="BA768" i="17" a="1"/>
  <c r="BA768" i="17" s="1"/>
  <c r="BE768" i="17" a="1"/>
  <c r="BE768" i="17" s="1"/>
  <c r="BC768" i="17" a="1"/>
  <c r="BC768" i="17" s="1"/>
  <c r="AZ768" i="17" a="1"/>
  <c r="AZ768" i="17" s="1"/>
  <c r="AY768" i="17" a="1"/>
  <c r="AY768" i="17" s="1"/>
  <c r="AV768" i="17" a="1"/>
  <c r="AV768" i="17" s="1"/>
  <c r="AX768" i="17" a="1"/>
  <c r="AX768" i="17" s="1"/>
  <c r="AW768" i="17" a="1"/>
  <c r="AW768" i="17" s="1"/>
  <c r="E768" i="17" s="1"/>
  <c r="AZ463" i="17" a="1"/>
  <c r="AZ463" i="17" s="1"/>
  <c r="BB404" i="17" a="1"/>
  <c r="BB404" i="17" s="1"/>
  <c r="AT571" i="17"/>
  <c r="BH571" i="17" s="1" a="1"/>
  <c r="BH571" i="17" s="1"/>
  <c r="AW571" i="17" a="1"/>
  <c r="AW571" i="17" s="1"/>
  <c r="E571" i="17" s="1"/>
  <c r="AV571" i="17" a="1"/>
  <c r="AV571" i="17" s="1"/>
  <c r="BE571" i="17" a="1"/>
  <c r="BE571" i="17" s="1"/>
  <c r="BC571" i="17" a="1"/>
  <c r="BC571" i="17" s="1"/>
  <c r="BB571" i="17" a="1"/>
  <c r="BB571" i="17" s="1"/>
  <c r="BA571" i="17" a="1"/>
  <c r="BA571" i="17" s="1"/>
  <c r="AZ571" i="17" a="1"/>
  <c r="AZ571" i="17" s="1"/>
  <c r="AX571" i="17" a="1"/>
  <c r="AX571" i="17" s="1"/>
  <c r="BD571" i="17" a="1"/>
  <c r="BD571" i="17" s="1"/>
  <c r="AY571" i="17" a="1"/>
  <c r="AY571" i="17" s="1"/>
  <c r="AT837" i="17"/>
  <c r="BG837" i="17" s="1" a="1"/>
  <c r="BG837" i="17" s="1"/>
  <c r="BB837" i="17" a="1"/>
  <c r="BB837" i="17" s="1"/>
  <c r="AW837" i="17" a="1"/>
  <c r="AW837" i="17" s="1"/>
  <c r="E837" i="17" s="1"/>
  <c r="BE837" i="17" a="1"/>
  <c r="BE837" i="17" s="1"/>
  <c r="AY837" i="17" a="1"/>
  <c r="AY837" i="17" s="1"/>
  <c r="AX837" i="17" a="1"/>
  <c r="AX837" i="17" s="1"/>
  <c r="AV837" i="17" a="1"/>
  <c r="AV837" i="17" s="1"/>
  <c r="BC837" i="17" a="1"/>
  <c r="BC837" i="17" s="1"/>
  <c r="BD837" i="17" a="1"/>
  <c r="BD837" i="17" s="1"/>
  <c r="AT639" i="17"/>
  <c r="BG639" i="17" s="1" a="1"/>
  <c r="BG639" i="17" s="1"/>
  <c r="AV639" i="17" a="1"/>
  <c r="AV639" i="17" s="1"/>
  <c r="BE639" i="17" a="1"/>
  <c r="BE639" i="17" s="1"/>
  <c r="BD639" i="17" a="1"/>
  <c r="BD639" i="17" s="1"/>
  <c r="AZ639" i="17" a="1"/>
  <c r="AZ639" i="17" s="1"/>
  <c r="AY639" i="17" a="1"/>
  <c r="AY639" i="17" s="1"/>
  <c r="AX639" i="17" a="1"/>
  <c r="AX639" i="17" s="1"/>
  <c r="BC639" i="17" a="1"/>
  <c r="BC639" i="17" s="1"/>
  <c r="BB639" i="17" a="1"/>
  <c r="BB639" i="17" s="1"/>
  <c r="BA639" i="17" a="1"/>
  <c r="BA639" i="17" s="1"/>
  <c r="AW639" i="17" a="1"/>
  <c r="AW639" i="17" s="1"/>
  <c r="E639" i="17" s="1"/>
  <c r="AT1041" i="17"/>
  <c r="BM1041" i="17" s="1" a="1"/>
  <c r="BM1041" i="17" s="1"/>
  <c r="BA1041" i="17" a="1"/>
  <c r="BA1041" i="17" s="1"/>
  <c r="AZ1041" i="17" a="1"/>
  <c r="AZ1041" i="17" s="1"/>
  <c r="BE1041" i="17" a="1"/>
  <c r="BE1041" i="17" s="1"/>
  <c r="BD1041" i="17" a="1"/>
  <c r="BD1041" i="17" s="1"/>
  <c r="AY1041" i="17" a="1"/>
  <c r="AY1041" i="17" s="1"/>
  <c r="AX1041" i="17" a="1"/>
  <c r="AX1041" i="17" s="1"/>
  <c r="AW1041" i="17" a="1"/>
  <c r="AW1041" i="17" s="1"/>
  <c r="E1041" i="17" s="1"/>
  <c r="AV1041" i="17" a="1"/>
  <c r="AV1041" i="17" s="1"/>
  <c r="BC1041" i="17" a="1"/>
  <c r="BC1041" i="17" s="1"/>
  <c r="BB1041" i="17" a="1"/>
  <c r="BB1041" i="17" s="1"/>
  <c r="BD370" i="17" a="1"/>
  <c r="BD370" i="17" s="1"/>
  <c r="AT759" i="17"/>
  <c r="BI759" i="17" s="1" a="1"/>
  <c r="BI759" i="17" s="1"/>
  <c r="AT846" i="17"/>
  <c r="BM846" i="17" s="1" a="1"/>
  <c r="BM846" i="17" s="1"/>
  <c r="BC846" i="17" a="1"/>
  <c r="BC846" i="17" s="1"/>
  <c r="BA846" i="17" a="1"/>
  <c r="BA846" i="17" s="1"/>
  <c r="AZ846" i="17" a="1"/>
  <c r="AZ846" i="17" s="1"/>
  <c r="AX846" i="17" a="1"/>
  <c r="AX846" i="17" s="1"/>
  <c r="BD846" i="17" a="1"/>
  <c r="BD846" i="17" s="1"/>
  <c r="AT298" i="17"/>
  <c r="BF298" i="17" s="1" a="1"/>
  <c r="BF298" i="17" s="1"/>
  <c r="AW298" i="17" a="1"/>
  <c r="AW298" i="17" s="1"/>
  <c r="E298" i="17" s="1"/>
  <c r="AV298" i="17" a="1"/>
  <c r="AV298" i="17" s="1"/>
  <c r="BB298" i="17" a="1"/>
  <c r="BB298" i="17" s="1"/>
  <c r="BC298" i="17" a="1"/>
  <c r="BC298" i="17" s="1"/>
  <c r="BA298" i="17" a="1"/>
  <c r="BA298" i="17" s="1"/>
  <c r="AZ298" i="17" a="1"/>
  <c r="AZ298" i="17" s="1"/>
  <c r="BD298" i="17" a="1"/>
  <c r="BD298" i="17" s="1"/>
  <c r="AY298" i="17" a="1"/>
  <c r="AY298" i="17" s="1"/>
  <c r="BE298" i="17" a="1"/>
  <c r="BE298" i="17" s="1"/>
  <c r="AX298" i="17" a="1"/>
  <c r="AX298" i="17" s="1"/>
  <c r="AT303" i="17"/>
  <c r="AV303" i="17" a="1"/>
  <c r="AV303" i="17" s="1"/>
  <c r="BE303" i="17" a="1"/>
  <c r="BE303" i="17" s="1"/>
  <c r="BD303" i="17" a="1"/>
  <c r="BD303" i="17" s="1"/>
  <c r="BB303" i="17" a="1"/>
  <c r="BB303" i="17" s="1"/>
  <c r="BA303" i="17" a="1"/>
  <c r="BA303" i="17" s="1"/>
  <c r="AX303" i="17" a="1"/>
  <c r="AX303" i="17" s="1"/>
  <c r="AW303" i="17" a="1"/>
  <c r="AW303" i="17" s="1"/>
  <c r="E303" i="17" s="1"/>
  <c r="BC303" i="17" a="1"/>
  <c r="BC303" i="17" s="1"/>
  <c r="AZ303" i="17" a="1"/>
  <c r="AZ303" i="17" s="1"/>
  <c r="AY303" i="17" a="1"/>
  <c r="AY303" i="17" s="1"/>
  <c r="BD559" i="17" a="1"/>
  <c r="BD559" i="17" s="1"/>
  <c r="E31" i="17"/>
  <c r="BC1152" i="17" a="1"/>
  <c r="BC1152" i="17" s="1"/>
  <c r="AX879" i="17" a="1"/>
  <c r="AX879" i="17" s="1"/>
  <c r="BD36" i="17" a="1"/>
  <c r="BD36" i="17" s="1"/>
  <c r="AT870" i="17"/>
  <c r="BK870" i="17" s="1" a="1"/>
  <c r="BK870" i="17" s="1"/>
  <c r="AT1074" i="17"/>
  <c r="AV1074" i="17" a="1"/>
  <c r="AV1074" i="17" s="1"/>
  <c r="BB1074" i="17" a="1"/>
  <c r="BB1074" i="17" s="1"/>
  <c r="AZ1074" i="17" a="1"/>
  <c r="AZ1074" i="17" s="1"/>
  <c r="AW1074" i="17" a="1"/>
  <c r="AW1074" i="17" s="1"/>
  <c r="E1074" i="17" s="1"/>
  <c r="F1074" i="17" s="1"/>
  <c r="BE1074" i="17" a="1"/>
  <c r="BE1074" i="17" s="1"/>
  <c r="BC1074" i="17" a="1"/>
  <c r="BC1074" i="17" s="1"/>
  <c r="BD1074" i="17" a="1"/>
  <c r="BD1074" i="17" s="1"/>
  <c r="AW870" i="17" a="1"/>
  <c r="AW870" i="17" s="1"/>
  <c r="E870" i="17" s="1"/>
  <c r="BB441" i="17" a="1"/>
  <c r="BB441" i="17" s="1"/>
  <c r="AT621" i="17"/>
  <c r="BM621" i="17" s="1" a="1"/>
  <c r="BM621" i="17" s="1"/>
  <c r="AX621" i="17" a="1"/>
  <c r="AX621" i="17" s="1"/>
  <c r="AW621" i="17" a="1"/>
  <c r="AW621" i="17" s="1"/>
  <c r="E621" i="17" s="1"/>
  <c r="AZ621" i="17" a="1"/>
  <c r="AZ621" i="17" s="1"/>
  <c r="AV621" i="17" a="1"/>
  <c r="AV621" i="17" s="1"/>
  <c r="BE621" i="17" a="1"/>
  <c r="BE621" i="17" s="1"/>
  <c r="BD621" i="17" a="1"/>
  <c r="BD621" i="17" s="1"/>
  <c r="BC621" i="17" a="1"/>
  <c r="BC621" i="17" s="1"/>
  <c r="AY621" i="17" a="1"/>
  <c r="AY621" i="17" s="1"/>
  <c r="BB621" i="17" a="1"/>
  <c r="BB621" i="17" s="1"/>
  <c r="BA621" i="17" a="1"/>
  <c r="BA621" i="17" s="1"/>
  <c r="BD404" i="17" a="1"/>
  <c r="BD404" i="17" s="1"/>
  <c r="AZ940" i="17" a="1"/>
  <c r="AZ940" i="17" s="1"/>
  <c r="AY370" i="17" a="1"/>
  <c r="AY370" i="17" s="1"/>
  <c r="AT1130" i="17"/>
  <c r="BH1130" i="17" s="1" a="1"/>
  <c r="BH1130" i="17" s="1"/>
  <c r="BB1130" i="17" a="1"/>
  <c r="BB1130" i="17" s="1"/>
  <c r="BE1130" i="17" a="1"/>
  <c r="BE1130" i="17" s="1"/>
  <c r="AX1130" i="17" a="1"/>
  <c r="AX1130" i="17" s="1"/>
  <c r="AW1130" i="17" a="1"/>
  <c r="AW1130" i="17" s="1"/>
  <c r="E1130" i="17" s="1"/>
  <c r="AV1130" i="17" a="1"/>
  <c r="AV1130" i="17" s="1"/>
  <c r="BD1130" i="17" a="1"/>
  <c r="BD1130" i="17" s="1"/>
  <c r="BA1130" i="17" a="1"/>
  <c r="BA1130" i="17" s="1"/>
  <c r="AZ1130" i="17" a="1"/>
  <c r="AZ1130" i="17" s="1"/>
  <c r="AT842" i="17"/>
  <c r="BH842" i="17" s="1" a="1"/>
  <c r="BH842" i="17" s="1"/>
  <c r="AZ842" i="17" a="1"/>
  <c r="AZ842" i="17" s="1"/>
  <c r="AX842" i="17" a="1"/>
  <c r="AX842" i="17" s="1"/>
  <c r="AV842" i="17" a="1"/>
  <c r="AV842" i="17" s="1"/>
  <c r="BD842" i="17" a="1"/>
  <c r="BD842" i="17" s="1"/>
  <c r="BC842" i="17" a="1"/>
  <c r="BC842" i="17" s="1"/>
  <c r="BB842" i="17" a="1"/>
  <c r="BB842" i="17" s="1"/>
  <c r="BA842" i="17" a="1"/>
  <c r="BA842" i="17" s="1"/>
  <c r="AY842" i="17" a="1"/>
  <c r="AY842" i="17" s="1"/>
  <c r="AW842" i="17" a="1"/>
  <c r="AW842" i="17" s="1"/>
  <c r="E842" i="17" s="1"/>
  <c r="BE842" i="17" a="1"/>
  <c r="BE842" i="17" s="1"/>
  <c r="AV317" i="17" a="1"/>
  <c r="AV317" i="17" s="1"/>
  <c r="BA879" i="17" a="1"/>
  <c r="BA879" i="17" s="1"/>
  <c r="AX1160" i="17" a="1"/>
  <c r="AX1160" i="17" s="1"/>
  <c r="BB401" i="17" a="1"/>
  <c r="BB401" i="17" s="1"/>
  <c r="AT912" i="17"/>
  <c r="BE912" i="17" a="1"/>
  <c r="BE912" i="17" s="1"/>
  <c r="BD912" i="17" a="1"/>
  <c r="BD912" i="17" s="1"/>
  <c r="AY912" i="17" a="1"/>
  <c r="AY912" i="17" s="1"/>
  <c r="AX912" i="17" a="1"/>
  <c r="AX912" i="17" s="1"/>
  <c r="AW912" i="17" a="1"/>
  <c r="AW912" i="17" s="1"/>
  <c r="E912" i="17" s="1"/>
  <c r="AV912" i="17" a="1"/>
  <c r="AV912" i="17" s="1"/>
  <c r="AZ912" i="17" a="1"/>
  <c r="AZ912" i="17" s="1"/>
  <c r="BA912" i="17" a="1"/>
  <c r="BA912" i="17" s="1"/>
  <c r="BC912" i="17" a="1"/>
  <c r="BC912" i="17" s="1"/>
  <c r="BB912" i="17" a="1"/>
  <c r="BB912" i="17" s="1"/>
  <c r="AT1022" i="17"/>
  <c r="BF1022" i="17" s="1" a="1"/>
  <c r="BF1022" i="17" s="1"/>
  <c r="BA1022" i="17" a="1"/>
  <c r="BA1022" i="17" s="1"/>
  <c r="AV1022" i="17" a="1"/>
  <c r="AV1022" i="17" s="1"/>
  <c r="AZ1022" i="17" a="1"/>
  <c r="AZ1022" i="17" s="1"/>
  <c r="AY1022" i="17" a="1"/>
  <c r="AY1022" i="17" s="1"/>
  <c r="AX1022" i="17" a="1"/>
  <c r="AX1022" i="17" s="1"/>
  <c r="AW1022" i="17" a="1"/>
  <c r="AW1022" i="17" s="1"/>
  <c r="E1022" i="17" s="1"/>
  <c r="BE1022" i="17" a="1"/>
  <c r="BE1022" i="17" s="1"/>
  <c r="BC1022" i="17" a="1"/>
  <c r="BC1022" i="17" s="1"/>
  <c r="BD1022" i="17" a="1"/>
  <c r="BD1022" i="17" s="1"/>
  <c r="BB1022" i="17" a="1"/>
  <c r="BB1022" i="17" s="1"/>
  <c r="AY1074" i="17" a="1"/>
  <c r="AY1074" i="17" s="1"/>
  <c r="AY990" i="17" a="1"/>
  <c r="AY990" i="17" s="1"/>
  <c r="AT540" i="17"/>
  <c r="BH540" i="17" s="1" a="1"/>
  <c r="BH540" i="17" s="1"/>
  <c r="AW540" i="17" a="1"/>
  <c r="AW540" i="17" s="1"/>
  <c r="E540" i="17" s="1"/>
  <c r="AV540" i="17" a="1"/>
  <c r="AV540" i="17" s="1"/>
  <c r="BD540" i="17" a="1"/>
  <c r="BD540" i="17" s="1"/>
  <c r="BC540" i="17" a="1"/>
  <c r="BC540" i="17" s="1"/>
  <c r="AZ540" i="17" a="1"/>
  <c r="AZ540" i="17" s="1"/>
  <c r="AX540" i="17" a="1"/>
  <c r="AX540" i="17" s="1"/>
  <c r="BE540" i="17" a="1"/>
  <c r="BE540" i="17" s="1"/>
  <c r="BB540" i="17" a="1"/>
  <c r="BB540" i="17" s="1"/>
  <c r="BA540" i="17" a="1"/>
  <c r="BA540" i="17" s="1"/>
  <c r="AY540" i="17" a="1"/>
  <c r="AY540" i="17" s="1"/>
  <c r="AT103" i="17"/>
  <c r="BM103" i="17" s="1" a="1"/>
  <c r="BM103" i="17" s="1"/>
  <c r="AX103" i="17" a="1"/>
  <c r="AX103" i="17" s="1"/>
  <c r="AW103" i="17" a="1"/>
  <c r="AW103" i="17" s="1"/>
  <c r="E103" i="17" s="1"/>
  <c r="AV103" i="17" a="1"/>
  <c r="AV103" i="17" s="1"/>
  <c r="BE103" i="17" a="1"/>
  <c r="BE103" i="17" s="1"/>
  <c r="BB103" i="17" a="1"/>
  <c r="BB103" i="17" s="1"/>
  <c r="BC103" i="17" a="1"/>
  <c r="BC103" i="17" s="1"/>
  <c r="BA103" i="17" a="1"/>
  <c r="BA103" i="17" s="1"/>
  <c r="AZ103" i="17" a="1"/>
  <c r="AZ103" i="17" s="1"/>
  <c r="BD103" i="17" a="1"/>
  <c r="BD103" i="17" s="1"/>
  <c r="AY103" i="17" a="1"/>
  <c r="AY103" i="17" s="1"/>
  <c r="AT86" i="17"/>
  <c r="BL86" i="17" s="1" a="1"/>
  <c r="BL86" i="17" s="1"/>
  <c r="AZ86" i="17" a="1"/>
  <c r="AZ86" i="17" s="1"/>
  <c r="BB86" i="17" a="1"/>
  <c r="BB86" i="17" s="1"/>
  <c r="AY86" i="17" a="1"/>
  <c r="AY86" i="17" s="1"/>
  <c r="AX86" i="17" a="1"/>
  <c r="AX86" i="17" s="1"/>
  <c r="AW86" i="17" a="1"/>
  <c r="AW86" i="17" s="1"/>
  <c r="E86" i="17" s="1"/>
  <c r="AV86" i="17" a="1"/>
  <c r="AV86" i="17" s="1"/>
  <c r="BE86" i="17" a="1"/>
  <c r="BE86" i="17" s="1"/>
  <c r="BD86" i="17" a="1"/>
  <c r="BD86" i="17" s="1"/>
  <c r="BA86" i="17" a="1"/>
  <c r="BA86" i="17" s="1"/>
  <c r="BC86" i="17" a="1"/>
  <c r="BC86" i="17" s="1"/>
  <c r="AT386" i="17"/>
  <c r="BB386" i="17" a="1"/>
  <c r="BB386" i="17" s="1"/>
  <c r="BA386" i="17" a="1"/>
  <c r="BA386" i="17" s="1"/>
  <c r="AZ386" i="17" a="1"/>
  <c r="AZ386" i="17" s="1"/>
  <c r="BC386" i="17" a="1"/>
  <c r="BC386" i="17" s="1"/>
  <c r="BE386" i="17" a="1"/>
  <c r="BE386" i="17" s="1"/>
  <c r="BD386" i="17" a="1"/>
  <c r="BD386" i="17" s="1"/>
  <c r="AX386" i="17" a="1"/>
  <c r="AX386" i="17" s="1"/>
  <c r="AY386" i="17" a="1"/>
  <c r="AY386" i="17" s="1"/>
  <c r="AV386" i="17" a="1"/>
  <c r="AV386" i="17" s="1"/>
  <c r="AT345" i="17"/>
  <c r="BL345" i="17" s="1" a="1"/>
  <c r="BL345" i="17" s="1"/>
  <c r="BE345" i="17" a="1"/>
  <c r="BE345" i="17" s="1"/>
  <c r="BD345" i="17" a="1"/>
  <c r="BD345" i="17" s="1"/>
  <c r="AW345" i="17" a="1"/>
  <c r="AW345" i="17" s="1"/>
  <c r="E345" i="17" s="1"/>
  <c r="AV345" i="17" a="1"/>
  <c r="AV345" i="17" s="1"/>
  <c r="BB345" i="17" a="1"/>
  <c r="BB345" i="17" s="1"/>
  <c r="BA345" i="17" a="1"/>
  <c r="BA345" i="17" s="1"/>
  <c r="AZ345" i="17" a="1"/>
  <c r="AZ345" i="17" s="1"/>
  <c r="AX345" i="17" a="1"/>
  <c r="AX345" i="17" s="1"/>
  <c r="AT463" i="17"/>
  <c r="BJ463" i="17" s="1" a="1"/>
  <c r="BJ463" i="17" s="1"/>
  <c r="AT348" i="17"/>
  <c r="BG348" i="17" s="1" a="1"/>
  <c r="BG348" i="17" s="1"/>
  <c r="AV348" i="17" a="1"/>
  <c r="AV348" i="17" s="1"/>
  <c r="AZ348" i="17" a="1"/>
  <c r="AZ348" i="17" s="1"/>
  <c r="AY348" i="17" a="1"/>
  <c r="AY348" i="17" s="1"/>
  <c r="AX348" i="17" a="1"/>
  <c r="AX348" i="17" s="1"/>
  <c r="BA348" i="17" a="1"/>
  <c r="BA348" i="17" s="1"/>
  <c r="BC348" i="17" a="1"/>
  <c r="BC348" i="17" s="1"/>
  <c r="AW348" i="17" a="1"/>
  <c r="AW348" i="17" s="1"/>
  <c r="E348" i="17" s="1"/>
  <c r="E668" i="17"/>
  <c r="AT426" i="17"/>
  <c r="BH426" i="17" s="1" a="1"/>
  <c r="BH426" i="17" s="1"/>
  <c r="AT1163" i="17"/>
  <c r="BM1163" i="17" s="1" a="1"/>
  <c r="BM1163" i="17" s="1"/>
  <c r="AV1163" i="17" a="1"/>
  <c r="AV1163" i="17" s="1"/>
  <c r="BA1163" i="17" a="1"/>
  <c r="BA1163" i="17" s="1"/>
  <c r="BD1163" i="17" a="1"/>
  <c r="BD1163" i="17" s="1"/>
  <c r="BC1163" i="17" a="1"/>
  <c r="BC1163" i="17" s="1"/>
  <c r="AZ1163" i="17" a="1"/>
  <c r="AZ1163" i="17" s="1"/>
  <c r="AY1163" i="17" a="1"/>
  <c r="AY1163" i="17" s="1"/>
  <c r="AX1163" i="17" a="1"/>
  <c r="AX1163" i="17" s="1"/>
  <c r="BE1163" i="17" a="1"/>
  <c r="BE1163" i="17" s="1"/>
  <c r="BB1163" i="17" a="1"/>
  <c r="BB1163" i="17" s="1"/>
  <c r="AW1163" i="17" a="1"/>
  <c r="AW1163" i="17" s="1"/>
  <c r="E1163" i="17" s="1"/>
  <c r="BA870" i="17" a="1"/>
  <c r="BA870" i="17" s="1"/>
  <c r="AT878" i="17"/>
  <c r="BM878" i="17" s="1" a="1"/>
  <c r="BM878" i="17" s="1"/>
  <c r="AY878" i="17" a="1"/>
  <c r="AY878" i="17" s="1"/>
  <c r="AX878" i="17" a="1"/>
  <c r="AX878" i="17" s="1"/>
  <c r="BB878" i="17" a="1"/>
  <c r="BB878" i="17" s="1"/>
  <c r="BA878" i="17" a="1"/>
  <c r="BA878" i="17" s="1"/>
  <c r="BD878" i="17" a="1"/>
  <c r="BD878" i="17" s="1"/>
  <c r="BC878" i="17" a="1"/>
  <c r="BC878" i="17" s="1"/>
  <c r="AZ878" i="17" a="1"/>
  <c r="AZ878" i="17" s="1"/>
  <c r="AV878" i="17" a="1"/>
  <c r="AV878" i="17" s="1"/>
  <c r="BD463" i="17" a="1"/>
  <c r="BD463" i="17" s="1"/>
  <c r="BD441" i="17" a="1"/>
  <c r="BD441" i="17" s="1"/>
  <c r="AT379" i="17"/>
  <c r="BM379" i="17" s="1" a="1"/>
  <c r="BM379" i="17" s="1"/>
  <c r="AV404" i="17" a="1"/>
  <c r="AV404" i="17" s="1"/>
  <c r="AT848" i="17"/>
  <c r="BI848" i="17" s="1" a="1"/>
  <c r="BI848" i="17" s="1"/>
  <c r="AW848" i="17" a="1"/>
  <c r="AW848" i="17" s="1"/>
  <c r="E848" i="17" s="1"/>
  <c r="AV848" i="17" a="1"/>
  <c r="AV848" i="17" s="1"/>
  <c r="BA848" i="17" a="1"/>
  <c r="BA848" i="17" s="1"/>
  <c r="AZ848" i="17" a="1"/>
  <c r="AZ848" i="17" s="1"/>
  <c r="BB848" i="17" a="1"/>
  <c r="BB848" i="17" s="1"/>
  <c r="BE848" i="17" a="1"/>
  <c r="BE848" i="17" s="1"/>
  <c r="BD848" i="17" a="1"/>
  <c r="BD848" i="17" s="1"/>
  <c r="BC848" i="17" a="1"/>
  <c r="BC848" i="17" s="1"/>
  <c r="AY848" i="17" a="1"/>
  <c r="AY848" i="17" s="1"/>
  <c r="AX848" i="17" a="1"/>
  <c r="AX848" i="17" s="1"/>
  <c r="AY940" i="17" a="1"/>
  <c r="AY940" i="17" s="1"/>
  <c r="AT434" i="17"/>
  <c r="BG434" i="17" s="1" a="1"/>
  <c r="BG434" i="17" s="1"/>
  <c r="BB434" i="17" a="1"/>
  <c r="BB434" i="17" s="1"/>
  <c r="AZ434" i="17" a="1"/>
  <c r="AZ434" i="17" s="1"/>
  <c r="BD434" i="17" a="1"/>
  <c r="BD434" i="17" s="1"/>
  <c r="BA434" i="17" a="1"/>
  <c r="BA434" i="17" s="1"/>
  <c r="BC434" i="17" a="1"/>
  <c r="BC434" i="17" s="1"/>
  <c r="AY434" i="17" a="1"/>
  <c r="AY434" i="17" s="1"/>
  <c r="AW434" i="17" a="1"/>
  <c r="AW434" i="17" s="1"/>
  <c r="E434" i="17" s="1"/>
  <c r="AV434" i="17" a="1"/>
  <c r="AV434" i="17" s="1"/>
  <c r="BE434" i="17" a="1"/>
  <c r="BE434" i="17" s="1"/>
  <c r="AX434" i="17" a="1"/>
  <c r="AX434" i="17" s="1"/>
  <c r="AT10" i="17"/>
  <c r="BH10" i="17" s="1" a="1"/>
  <c r="BH10" i="17" s="1"/>
  <c r="BA370" i="17" a="1"/>
  <c r="BA370" i="17" s="1"/>
  <c r="AT1084" i="17"/>
  <c r="BL1084" i="17" s="1" a="1"/>
  <c r="BL1084" i="17" s="1"/>
  <c r="AT39" i="17"/>
  <c r="BD39" i="17" a="1"/>
  <c r="BD39" i="17" s="1"/>
  <c r="AY39" i="17" a="1"/>
  <c r="AY39" i="17" s="1"/>
  <c r="AX39" i="17" a="1"/>
  <c r="AX39" i="17" s="1"/>
  <c r="AV39" i="17" a="1"/>
  <c r="AV39" i="17" s="1"/>
  <c r="BE39" i="17" a="1"/>
  <c r="BE39" i="17" s="1"/>
  <c r="BC39" i="17" a="1"/>
  <c r="BC39" i="17" s="1"/>
  <c r="BA39" i="17" a="1"/>
  <c r="BA39" i="17" s="1"/>
  <c r="BB39" i="17" a="1"/>
  <c r="BB39" i="17" s="1"/>
  <c r="AW39" i="17" a="1"/>
  <c r="AW39" i="17" s="1"/>
  <c r="E39" i="17" s="1"/>
  <c r="AZ39" i="17" a="1"/>
  <c r="AZ39" i="17" s="1"/>
  <c r="AW317" i="17" a="1"/>
  <c r="AW317" i="17" s="1"/>
  <c r="E317" i="17" s="1"/>
  <c r="AZ910" i="17" a="1"/>
  <c r="AZ910" i="17" s="1"/>
  <c r="BB879" i="17" a="1"/>
  <c r="BB879" i="17" s="1"/>
  <c r="AY1160" i="17" a="1"/>
  <c r="AY1160" i="17" s="1"/>
  <c r="BD401" i="17" a="1"/>
  <c r="BD401" i="17" s="1"/>
  <c r="BA1074" i="17" a="1"/>
  <c r="BA1074" i="17" s="1"/>
  <c r="AT539" i="17"/>
  <c r="BJ539" i="17" s="1" a="1"/>
  <c r="BJ539" i="17" s="1"/>
  <c r="AT664" i="17"/>
  <c r="BL664" i="17" s="1" a="1"/>
  <c r="BL664" i="17" s="1"/>
  <c r="BA664" i="17" a="1"/>
  <c r="BA664" i="17" s="1"/>
  <c r="AY664" i="17" a="1"/>
  <c r="AY664" i="17" s="1"/>
  <c r="AW664" i="17" a="1"/>
  <c r="AW664" i="17" s="1"/>
  <c r="E664" i="17" s="1"/>
  <c r="BE664" i="17" a="1"/>
  <c r="BE664" i="17" s="1"/>
  <c r="AV664" i="17" a="1"/>
  <c r="AV664" i="17" s="1"/>
  <c r="AZ664" i="17" a="1"/>
  <c r="AZ664" i="17" s="1"/>
  <c r="AX664" i="17" a="1"/>
  <c r="AX664" i="17" s="1"/>
  <c r="BD664" i="17" a="1"/>
  <c r="BD664" i="17" s="1"/>
  <c r="BC664" i="17" a="1"/>
  <c r="BC664" i="17" s="1"/>
  <c r="BB664" i="17" a="1"/>
  <c r="BB664" i="17" s="1"/>
  <c r="AT35" i="17"/>
  <c r="BM35" i="17" s="1" a="1"/>
  <c r="BM35" i="17" s="1"/>
  <c r="AT783" i="17"/>
  <c r="BI783" i="17" s="1" a="1"/>
  <c r="BI783" i="17" s="1"/>
  <c r="BE783" i="17" a="1"/>
  <c r="BE783" i="17" s="1"/>
  <c r="AY783" i="17" a="1"/>
  <c r="AY783" i="17" s="1"/>
  <c r="AW783" i="17" a="1"/>
  <c r="AW783" i="17" s="1"/>
  <c r="E783" i="17" s="1"/>
  <c r="AV783" i="17" a="1"/>
  <c r="AV783" i="17" s="1"/>
  <c r="BA783" i="17" a="1"/>
  <c r="BA783" i="17" s="1"/>
  <c r="AX783" i="17" a="1"/>
  <c r="AX783" i="17" s="1"/>
  <c r="BD783" i="17" a="1"/>
  <c r="BD783" i="17" s="1"/>
  <c r="BC783" i="17" a="1"/>
  <c r="BC783" i="17" s="1"/>
  <c r="BB783" i="17" a="1"/>
  <c r="BB783" i="17" s="1"/>
  <c r="AZ783" i="17" a="1"/>
  <c r="AZ783" i="17" s="1"/>
  <c r="BC370" i="17" a="1"/>
  <c r="BC370" i="17" s="1"/>
  <c r="E677" i="17"/>
  <c r="AT461" i="17"/>
  <c r="BC461" i="17" a="1"/>
  <c r="BC461" i="17" s="1"/>
  <c r="AW461" i="17" a="1"/>
  <c r="AW461" i="17" s="1"/>
  <c r="E461" i="17" s="1"/>
  <c r="AV461" i="17" a="1"/>
  <c r="AV461" i="17" s="1"/>
  <c r="BB461" i="17" a="1"/>
  <c r="BB461" i="17" s="1"/>
  <c r="BA461" i="17" a="1"/>
  <c r="BA461" i="17" s="1"/>
  <c r="AZ461" i="17" a="1"/>
  <c r="AZ461" i="17" s="1"/>
  <c r="AY461" i="17" a="1"/>
  <c r="AY461" i="17" s="1"/>
  <c r="BE461" i="17" a="1"/>
  <c r="BE461" i="17" s="1"/>
  <c r="BD461" i="17" a="1"/>
  <c r="BD461" i="17" s="1"/>
  <c r="AX461" i="17" a="1"/>
  <c r="AX461" i="17" s="1"/>
  <c r="AT841" i="17"/>
  <c r="BL841" i="17" s="1" a="1"/>
  <c r="BL841" i="17" s="1"/>
  <c r="AY841" i="17" a="1"/>
  <c r="AY841" i="17" s="1"/>
  <c r="AV841" i="17" a="1"/>
  <c r="AV841" i="17" s="1"/>
  <c r="AW841" i="17" a="1"/>
  <c r="AW841" i="17" s="1"/>
  <c r="E841" i="17" s="1"/>
  <c r="AX841" i="17" a="1"/>
  <c r="AX841" i="17" s="1"/>
  <c r="BE841" i="17" a="1"/>
  <c r="BE841" i="17" s="1"/>
  <c r="BD841" i="17" a="1"/>
  <c r="BD841" i="17" s="1"/>
  <c r="BC841" i="17" a="1"/>
  <c r="BC841" i="17" s="1"/>
  <c r="BB841" i="17" a="1"/>
  <c r="BB841" i="17" s="1"/>
  <c r="BA841" i="17" a="1"/>
  <c r="BA841" i="17" s="1"/>
  <c r="AZ841" i="17" a="1"/>
  <c r="AZ841" i="17" s="1"/>
  <c r="AX317" i="17" a="1"/>
  <c r="AX317" i="17" s="1"/>
  <c r="AY910" i="17" a="1"/>
  <c r="AY910" i="17" s="1"/>
  <c r="BE879" i="17" a="1"/>
  <c r="BE879" i="17" s="1"/>
  <c r="AV401" i="17" a="1"/>
  <c r="AV401" i="17" s="1"/>
  <c r="BD832" i="17" a="1"/>
  <c r="BD832" i="17" s="1"/>
  <c r="AV748" i="17" a="1"/>
  <c r="AV748" i="17" s="1"/>
  <c r="BB695" i="17" a="1"/>
  <c r="BB695" i="17" s="1"/>
  <c r="AT399" i="17"/>
  <c r="BK399" i="17" s="1" a="1"/>
  <c r="BK399" i="17" s="1"/>
  <c r="AW36" i="17" a="1"/>
  <c r="AW36" i="17" s="1"/>
  <c r="E36" i="17" s="1"/>
  <c r="AT1127" i="17"/>
  <c r="BM1127" i="17" s="1" a="1"/>
  <c r="BM1127" i="17" s="1"/>
  <c r="E401" i="17"/>
  <c r="AT435" i="17"/>
  <c r="BK435" i="17" s="1" a="1"/>
  <c r="BK435" i="17" s="1"/>
  <c r="AT47" i="17"/>
  <c r="BM47" i="17" s="1" a="1"/>
  <c r="BM47" i="17" s="1"/>
  <c r="AV426" i="17" a="1"/>
  <c r="AV426" i="17" s="1"/>
  <c r="AX870" i="17" a="1"/>
  <c r="AX870" i="17" s="1"/>
  <c r="AT15" i="17"/>
  <c r="BK15" i="17" s="1" a="1"/>
  <c r="BK15" i="17" s="1"/>
  <c r="BC15" i="17" a="1"/>
  <c r="BC15" i="17" s="1"/>
  <c r="BB15" i="17" a="1"/>
  <c r="BB15" i="17" s="1"/>
  <c r="BA15" i="17" a="1"/>
  <c r="BA15" i="17" s="1"/>
  <c r="AZ15" i="17" a="1"/>
  <c r="AZ15" i="17" s="1"/>
  <c r="AY15" i="17" a="1"/>
  <c r="AY15" i="17" s="1"/>
  <c r="AX15" i="17" a="1"/>
  <c r="AX15" i="17" s="1"/>
  <c r="AW15" i="17" a="1"/>
  <c r="AW15" i="17" s="1"/>
  <c r="E15" i="17" s="1"/>
  <c r="BE15" i="17" a="1"/>
  <c r="BE15" i="17" s="1"/>
  <c r="BD15" i="17" a="1"/>
  <c r="BD15" i="17" s="1"/>
  <c r="AV15" i="17" a="1"/>
  <c r="AV15" i="17" s="1"/>
  <c r="AT353" i="17"/>
  <c r="BH353" i="17" s="1" a="1"/>
  <c r="BH353" i="17" s="1"/>
  <c r="AV353" i="17" a="1"/>
  <c r="AV353" i="17" s="1"/>
  <c r="BA353" i="17" a="1"/>
  <c r="BA353" i="17" s="1"/>
  <c r="BE353" i="17" a="1"/>
  <c r="BE353" i="17" s="1"/>
  <c r="BD353" i="17" a="1"/>
  <c r="BD353" i="17" s="1"/>
  <c r="BC353" i="17" a="1"/>
  <c r="BC353" i="17" s="1"/>
  <c r="AY353" i="17" a="1"/>
  <c r="AY353" i="17" s="1"/>
  <c r="AZ353" i="17" a="1"/>
  <c r="AZ353" i="17" s="1"/>
  <c r="AW353" i="17" a="1"/>
  <c r="AW353" i="17" s="1"/>
  <c r="E353" i="17" s="1"/>
  <c r="AX353" i="17" a="1"/>
  <c r="AX353" i="17" s="1"/>
  <c r="BB353" i="17" a="1"/>
  <c r="BB353" i="17" s="1"/>
  <c r="BE441" i="17" a="1"/>
  <c r="BE441" i="17" s="1"/>
  <c r="AT137" i="17"/>
  <c r="AW137" i="17" a="1"/>
  <c r="AW137" i="17" s="1"/>
  <c r="E137" i="17" s="1"/>
  <c r="AX137" i="17" a="1"/>
  <c r="AX137" i="17" s="1"/>
  <c r="BB137" i="17" a="1"/>
  <c r="BB137" i="17" s="1"/>
  <c r="BA137" i="17" a="1"/>
  <c r="BA137" i="17" s="1"/>
  <c r="AZ137" i="17" a="1"/>
  <c r="AZ137" i="17" s="1"/>
  <c r="AY137" i="17" a="1"/>
  <c r="AY137" i="17" s="1"/>
  <c r="AV137" i="17" a="1"/>
  <c r="AV137" i="17" s="1"/>
  <c r="BE137" i="17" a="1"/>
  <c r="BE137" i="17" s="1"/>
  <c r="BC137" i="17" a="1"/>
  <c r="BC137" i="17" s="1"/>
  <c r="BD137" i="17" a="1"/>
  <c r="BD137" i="17" s="1"/>
  <c r="AZ404" i="17" a="1"/>
  <c r="AZ404" i="17" s="1"/>
  <c r="BA940" i="17" a="1"/>
  <c r="BA940" i="17" s="1"/>
  <c r="AT20" i="17"/>
  <c r="BH20" i="17" s="1" a="1"/>
  <c r="BH20" i="17" s="1"/>
  <c r="AT57" i="17"/>
  <c r="BG57" i="17" s="1" a="1"/>
  <c r="BG57" i="17" s="1"/>
  <c r="BD57" i="17" a="1"/>
  <c r="BD57" i="17" s="1"/>
  <c r="AX57" i="17" a="1"/>
  <c r="AX57" i="17" s="1"/>
  <c r="AV57" i="17" a="1"/>
  <c r="AV57" i="17" s="1"/>
  <c r="AW57" i="17" a="1"/>
  <c r="AW57" i="17" s="1"/>
  <c r="E57" i="17" s="1"/>
  <c r="AY57" i="17" a="1"/>
  <c r="AY57" i="17" s="1"/>
  <c r="BC57" i="17" a="1"/>
  <c r="BC57" i="17" s="1"/>
  <c r="BB57" i="17" a="1"/>
  <c r="BB57" i="17" s="1"/>
  <c r="AZ57" i="17" a="1"/>
  <c r="AZ57" i="17" s="1"/>
  <c r="BA57" i="17" a="1"/>
  <c r="BA57" i="17" s="1"/>
  <c r="BE57" i="17" a="1"/>
  <c r="BE57" i="17" s="1"/>
  <c r="AZ370" i="17" a="1"/>
  <c r="AZ370" i="17" s="1"/>
  <c r="AT855" i="17"/>
  <c r="BH855" i="17" s="1" a="1"/>
  <c r="BH855" i="17" s="1"/>
  <c r="AT173" i="17"/>
  <c r="BM173" i="17" s="1" a="1"/>
  <c r="BM173" i="17" s="1"/>
  <c r="BC173" i="17" a="1"/>
  <c r="BC173" i="17" s="1"/>
  <c r="BA173" i="17" a="1"/>
  <c r="BA173" i="17" s="1"/>
  <c r="AY173" i="17" a="1"/>
  <c r="AY173" i="17" s="1"/>
  <c r="BE173" i="17" a="1"/>
  <c r="BE173" i="17" s="1"/>
  <c r="BD173" i="17" a="1"/>
  <c r="BD173" i="17" s="1"/>
  <c r="AZ173" i="17" a="1"/>
  <c r="AZ173" i="17" s="1"/>
  <c r="AW173" i="17" a="1"/>
  <c r="AW173" i="17" s="1"/>
  <c r="E173" i="17" s="1"/>
  <c r="AX173" i="17" a="1"/>
  <c r="AX173" i="17" s="1"/>
  <c r="AT893" i="17"/>
  <c r="BL893" i="17" s="1" a="1"/>
  <c r="BL893" i="17" s="1"/>
  <c r="AY893" i="17" a="1"/>
  <c r="AY893" i="17" s="1"/>
  <c r="AX893" i="17" a="1"/>
  <c r="AX893" i="17" s="1"/>
  <c r="AW893" i="17" a="1"/>
  <c r="AW893" i="17" s="1"/>
  <c r="E893" i="17" s="1"/>
  <c r="AV893" i="17" a="1"/>
  <c r="AV893" i="17" s="1"/>
  <c r="BC893" i="17" a="1"/>
  <c r="BC893" i="17" s="1"/>
  <c r="BB893" i="17" a="1"/>
  <c r="BB893" i="17" s="1"/>
  <c r="BA893" i="17" a="1"/>
  <c r="BA893" i="17" s="1"/>
  <c r="AZ893" i="17" a="1"/>
  <c r="AZ893" i="17" s="1"/>
  <c r="BE893" i="17" a="1"/>
  <c r="BE893" i="17" s="1"/>
  <c r="BD893" i="17" a="1"/>
  <c r="BD893" i="17" s="1"/>
  <c r="AT233" i="17"/>
  <c r="BG233" i="17" s="1" a="1"/>
  <c r="BG233" i="17" s="1"/>
  <c r="AW1084" i="17" a="1"/>
  <c r="AW1084" i="17" s="1"/>
  <c r="E1084" i="17" s="1"/>
  <c r="BE317" i="17" a="1"/>
  <c r="BE317" i="17" s="1"/>
  <c r="E400" i="17"/>
  <c r="BC910" i="17" a="1"/>
  <c r="BC910" i="17" s="1"/>
  <c r="AV879" i="17" a="1"/>
  <c r="AV879" i="17" s="1"/>
  <c r="AX153" i="17" a="1"/>
  <c r="AX153" i="17" s="1"/>
  <c r="AT654" i="17"/>
  <c r="AW654" i="17" a="1"/>
  <c r="AW654" i="17" s="1"/>
  <c r="E654" i="17" s="1"/>
  <c r="AV654" i="17" a="1"/>
  <c r="AV654" i="17" s="1"/>
  <c r="BD654" i="17" a="1"/>
  <c r="BD654" i="17" s="1"/>
  <c r="BE654" i="17" a="1"/>
  <c r="BE654" i="17" s="1"/>
  <c r="BC654" i="17" a="1"/>
  <c r="BC654" i="17" s="1"/>
  <c r="BB654" i="17" a="1"/>
  <c r="BB654" i="17" s="1"/>
  <c r="BA654" i="17" a="1"/>
  <c r="BA654" i="17" s="1"/>
  <c r="AX654" i="17" a="1"/>
  <c r="AX654" i="17" s="1"/>
  <c r="BB508" i="17" a="1"/>
  <c r="BB508" i="17" s="1"/>
  <c r="AT178" i="17"/>
  <c r="BM178" i="17" s="1" a="1"/>
  <c r="BM178" i="17" s="1"/>
  <c r="BD178" i="17" a="1"/>
  <c r="BD178" i="17" s="1"/>
  <c r="BC178" i="17" a="1"/>
  <c r="BC178" i="17" s="1"/>
  <c r="BB178" i="17" a="1"/>
  <c r="BB178" i="17" s="1"/>
  <c r="AX178" i="17" a="1"/>
  <c r="AX178" i="17" s="1"/>
  <c r="AW178" i="17" a="1"/>
  <c r="AW178" i="17" s="1"/>
  <c r="E178" i="17" s="1"/>
  <c r="BA178" i="17" a="1"/>
  <c r="BA178" i="17" s="1"/>
  <c r="AZ178" i="17" a="1"/>
  <c r="AZ178" i="17" s="1"/>
  <c r="AY178" i="17" a="1"/>
  <c r="AY178" i="17" s="1"/>
  <c r="BE178" i="17" a="1"/>
  <c r="BE178" i="17" s="1"/>
  <c r="AT293" i="17"/>
  <c r="BG293" i="17" s="1" a="1"/>
  <c r="BG293" i="17" s="1"/>
  <c r="BE293" i="17" a="1"/>
  <c r="BE293" i="17" s="1"/>
  <c r="BD293" i="17" a="1"/>
  <c r="BD293" i="17" s="1"/>
  <c r="BC293" i="17" a="1"/>
  <c r="BC293" i="17" s="1"/>
  <c r="AX293" i="17" a="1"/>
  <c r="AX293" i="17" s="1"/>
  <c r="BB293" i="17" a="1"/>
  <c r="BB293" i="17" s="1"/>
  <c r="BA293" i="17" a="1"/>
  <c r="BA293" i="17" s="1"/>
  <c r="AZ293" i="17" a="1"/>
  <c r="AZ293" i="17" s="1"/>
  <c r="AW293" i="17" a="1"/>
  <c r="AW293" i="17" s="1"/>
  <c r="E293" i="17" s="1"/>
  <c r="AV293" i="17" a="1"/>
  <c r="AV293" i="17" s="1"/>
  <c r="AY293" i="17" a="1"/>
  <c r="AY293" i="17" s="1"/>
  <c r="AZ432" i="17" a="1"/>
  <c r="AZ432" i="17" s="1"/>
  <c r="BE832" i="17" a="1"/>
  <c r="BE832" i="17" s="1"/>
  <c r="AW748" i="17" a="1"/>
  <c r="AW748" i="17" s="1"/>
  <c r="E748" i="17" s="1"/>
  <c r="BD695" i="17" a="1"/>
  <c r="BD695" i="17" s="1"/>
  <c r="AT335" i="17"/>
  <c r="BF335" i="17" s="1" a="1"/>
  <c r="BF335" i="17" s="1"/>
  <c r="BE335" i="17" a="1"/>
  <c r="BE335" i="17" s="1"/>
  <c r="BB335" i="17" a="1"/>
  <c r="BB335" i="17" s="1"/>
  <c r="AX335" i="17" a="1"/>
  <c r="AX335" i="17" s="1"/>
  <c r="BD335" i="17" a="1"/>
  <c r="BD335" i="17" s="1"/>
  <c r="AT1104" i="17"/>
  <c r="BJ1104" i="17" s="1" a="1"/>
  <c r="BJ1104" i="17" s="1"/>
  <c r="AV1104" i="17" a="1"/>
  <c r="AV1104" i="17" s="1"/>
  <c r="BA1104" i="17" a="1"/>
  <c r="BA1104" i="17" s="1"/>
  <c r="BB1104" i="17" a="1"/>
  <c r="BB1104" i="17" s="1"/>
  <c r="AY1104" i="17" a="1"/>
  <c r="AY1104" i="17" s="1"/>
  <c r="AZ1104" i="17" a="1"/>
  <c r="AZ1104" i="17" s="1"/>
  <c r="AX1104" i="17" a="1"/>
  <c r="AX1104" i="17" s="1"/>
  <c r="BC1104" i="17" a="1"/>
  <c r="BC1104" i="17" s="1"/>
  <c r="BE1104" i="17" a="1"/>
  <c r="BE1104" i="17" s="1"/>
  <c r="BD1104" i="17" a="1"/>
  <c r="BD1104" i="17" s="1"/>
  <c r="AW1104" i="17" a="1"/>
  <c r="AW1104" i="17" s="1"/>
  <c r="E1104" i="17" s="1"/>
  <c r="BA837" i="17" a="1"/>
  <c r="BA837" i="17" s="1"/>
  <c r="AY885" i="17" a="1"/>
  <c r="AY885" i="17" s="1"/>
  <c r="AT738" i="17"/>
  <c r="BH738" i="17" s="1" a="1"/>
  <c r="BH738" i="17" s="1"/>
  <c r="BD738" i="17" a="1"/>
  <c r="BD738" i="17" s="1"/>
  <c r="BE738" i="17" a="1"/>
  <c r="BE738" i="17" s="1"/>
  <c r="BB738" i="17" a="1"/>
  <c r="BB738" i="17" s="1"/>
  <c r="AV738" i="17" a="1"/>
  <c r="AV738" i="17" s="1"/>
  <c r="AY738" i="17" a="1"/>
  <c r="AY738" i="17" s="1"/>
  <c r="AX738" i="17" a="1"/>
  <c r="AX738" i="17" s="1"/>
  <c r="AZ738" i="17" a="1"/>
  <c r="AZ738" i="17" s="1"/>
  <c r="AT1099" i="17"/>
  <c r="BK1099" i="17" s="1" a="1"/>
  <c r="BK1099" i="17" s="1"/>
  <c r="AT128" i="17"/>
  <c r="AT389" i="17"/>
  <c r="AZ389" i="17" a="1"/>
  <c r="AZ389" i="17" s="1"/>
  <c r="BA389" i="17" a="1"/>
  <c r="BA389" i="17" s="1"/>
  <c r="AY389" i="17" a="1"/>
  <c r="AY389" i="17" s="1"/>
  <c r="BE389" i="17" a="1"/>
  <c r="BE389" i="17" s="1"/>
  <c r="BD389" i="17" a="1"/>
  <c r="BD389" i="17" s="1"/>
  <c r="BC389" i="17" a="1"/>
  <c r="BC389" i="17" s="1"/>
  <c r="AV389" i="17" a="1"/>
  <c r="AV389" i="17" s="1"/>
  <c r="E739" i="17"/>
  <c r="F739" i="17" s="1"/>
  <c r="AT42" i="17"/>
  <c r="BH42" i="17" s="1" a="1"/>
  <c r="BH42" i="17" s="1"/>
  <c r="AT202" i="17"/>
  <c r="BL202" i="17" s="1" a="1"/>
  <c r="BL202" i="17" s="1"/>
  <c r="BB202" i="17" a="1"/>
  <c r="BB202" i="17" s="1"/>
  <c r="BE202" i="17" a="1"/>
  <c r="BE202" i="17" s="1"/>
  <c r="BA202" i="17" a="1"/>
  <c r="BA202" i="17" s="1"/>
  <c r="BC202" i="17" a="1"/>
  <c r="BC202" i="17" s="1"/>
  <c r="AZ202" i="17" a="1"/>
  <c r="AZ202" i="17" s="1"/>
  <c r="AY202" i="17" a="1"/>
  <c r="AY202" i="17" s="1"/>
  <c r="AX202" i="17" a="1"/>
  <c r="AX202" i="17" s="1"/>
  <c r="AV202" i="17" a="1"/>
  <c r="AV202" i="17" s="1"/>
  <c r="AW202" i="17" a="1"/>
  <c r="AW202" i="17" s="1"/>
  <c r="E202" i="17" s="1"/>
  <c r="BD202" i="17" a="1"/>
  <c r="BD202" i="17" s="1"/>
  <c r="AV877" i="17" a="1"/>
  <c r="AV877" i="17" s="1"/>
  <c r="BC864" i="17" a="1"/>
  <c r="BC864" i="17" s="1"/>
  <c r="AY435" i="17" a="1"/>
  <c r="AY435" i="17" s="1"/>
  <c r="AX426" i="17" a="1"/>
  <c r="AX426" i="17" s="1"/>
  <c r="AT184" i="17"/>
  <c r="BE184" i="17" a="1"/>
  <c r="BE184" i="17" s="1"/>
  <c r="AV184" i="17" a="1"/>
  <c r="AV184" i="17" s="1"/>
  <c r="BA184" i="17" a="1"/>
  <c r="BA184" i="17" s="1"/>
  <c r="AZ184" i="17" a="1"/>
  <c r="AZ184" i="17" s="1"/>
  <c r="AY184" i="17" a="1"/>
  <c r="AY184" i="17" s="1"/>
  <c r="AX184" i="17" a="1"/>
  <c r="AX184" i="17" s="1"/>
  <c r="BD184" i="17" a="1"/>
  <c r="BD184" i="17" s="1"/>
  <c r="BC184" i="17" a="1"/>
  <c r="BC184" i="17" s="1"/>
  <c r="AW184" i="17" a="1"/>
  <c r="AW184" i="17" s="1"/>
  <c r="E184" i="17" s="1"/>
  <c r="AT393" i="17"/>
  <c r="BK393" i="17" s="1" a="1"/>
  <c r="BK393" i="17" s="1"/>
  <c r="BB393" i="17" a="1"/>
  <c r="BB393" i="17" s="1"/>
  <c r="AX393" i="17" a="1"/>
  <c r="AX393" i="17" s="1"/>
  <c r="AW393" i="17" a="1"/>
  <c r="AW393" i="17" s="1"/>
  <c r="E393" i="17" s="1"/>
  <c r="AV393" i="17" a="1"/>
  <c r="AV393" i="17" s="1"/>
  <c r="BE393" i="17" a="1"/>
  <c r="BE393" i="17" s="1"/>
  <c r="BD393" i="17" a="1"/>
  <c r="BD393" i="17" s="1"/>
  <c r="AZ393" i="17" a="1"/>
  <c r="AZ393" i="17" s="1"/>
  <c r="BA393" i="17" a="1"/>
  <c r="BA393" i="17" s="1"/>
  <c r="BC393" i="17" a="1"/>
  <c r="BC393" i="17" s="1"/>
  <c r="AY393" i="17" a="1"/>
  <c r="AY393" i="17" s="1"/>
  <c r="E403" i="17"/>
  <c r="AT394" i="17"/>
  <c r="BG394" i="17" s="1" a="1"/>
  <c r="BG394" i="17" s="1"/>
  <c r="AX394" i="17" a="1"/>
  <c r="AX394" i="17" s="1"/>
  <c r="BE394" i="17" a="1"/>
  <c r="BE394" i="17" s="1"/>
  <c r="BD394" i="17" a="1"/>
  <c r="BD394" i="17" s="1"/>
  <c r="BA394" i="17" a="1"/>
  <c r="BA394" i="17" s="1"/>
  <c r="AY394" i="17" a="1"/>
  <c r="AY394" i="17" s="1"/>
  <c r="AW394" i="17" a="1"/>
  <c r="AW394" i="17" s="1"/>
  <c r="E394" i="17" s="1"/>
  <c r="AV394" i="17" a="1"/>
  <c r="AV394" i="17" s="1"/>
  <c r="BB394" i="17" a="1"/>
  <c r="BB394" i="17" s="1"/>
  <c r="BC394" i="17" a="1"/>
  <c r="BC394" i="17" s="1"/>
  <c r="AZ394" i="17" a="1"/>
  <c r="AZ394" i="17" s="1"/>
  <c r="AY870" i="17" a="1"/>
  <c r="AY870" i="17" s="1"/>
  <c r="AT226" i="17"/>
  <c r="AZ226" i="17" a="1"/>
  <c r="AZ226" i="17" s="1"/>
  <c r="AY226" i="17" a="1"/>
  <c r="AY226" i="17" s="1"/>
  <c r="BC226" i="17" a="1"/>
  <c r="BC226" i="17" s="1"/>
  <c r="BE226" i="17" a="1"/>
  <c r="BE226" i="17" s="1"/>
  <c r="BB226" i="17" a="1"/>
  <c r="BB226" i="17" s="1"/>
  <c r="BD226" i="17" a="1"/>
  <c r="BD226" i="17" s="1"/>
  <c r="AX226" i="17" a="1"/>
  <c r="AX226" i="17" s="1"/>
  <c r="AV226" i="17" a="1"/>
  <c r="AV226" i="17" s="1"/>
  <c r="AW226" i="17" a="1"/>
  <c r="AW226" i="17" s="1"/>
  <c r="E226" i="17" s="1"/>
  <c r="BA226" i="17" a="1"/>
  <c r="BA226" i="17" s="1"/>
  <c r="AT67" i="17"/>
  <c r="BH67" i="17" s="1" a="1"/>
  <c r="BH67" i="17" s="1"/>
  <c r="AV67" i="17" a="1"/>
  <c r="AV67" i="17" s="1"/>
  <c r="AV441" i="17" a="1"/>
  <c r="AV441" i="17" s="1"/>
  <c r="AT863" i="17"/>
  <c r="BG863" i="17" s="1" a="1"/>
  <c r="BG863" i="17" s="1"/>
  <c r="AY863" i="17" a="1"/>
  <c r="AY863" i="17" s="1"/>
  <c r="AV863" i="17" a="1"/>
  <c r="AV863" i="17" s="1"/>
  <c r="AX863" i="17" a="1"/>
  <c r="AX863" i="17" s="1"/>
  <c r="AW863" i="17" a="1"/>
  <c r="AW863" i="17" s="1"/>
  <c r="E863" i="17" s="1"/>
  <c r="BE863" i="17" a="1"/>
  <c r="BE863" i="17" s="1"/>
  <c r="BD863" i="17" a="1"/>
  <c r="BD863" i="17" s="1"/>
  <c r="BC863" i="17" a="1"/>
  <c r="BC863" i="17" s="1"/>
  <c r="BB863" i="17" a="1"/>
  <c r="BB863" i="17" s="1"/>
  <c r="AZ863" i="17" a="1"/>
  <c r="AZ863" i="17" s="1"/>
  <c r="AT906" i="17"/>
  <c r="BF906" i="17" s="1" a="1"/>
  <c r="BF906" i="17" s="1"/>
  <c r="AT180" i="17"/>
  <c r="BL180" i="17" s="1" a="1"/>
  <c r="BL180" i="17" s="1"/>
  <c r="AZ180" i="17" a="1"/>
  <c r="AZ180" i="17" s="1"/>
  <c r="BC180" i="17" a="1"/>
  <c r="BC180" i="17" s="1"/>
  <c r="BB180" i="17" a="1"/>
  <c r="BB180" i="17" s="1"/>
  <c r="BA180" i="17" a="1"/>
  <c r="BA180" i="17" s="1"/>
  <c r="AV180" i="17" a="1"/>
  <c r="AV180" i="17" s="1"/>
  <c r="BD180" i="17" a="1"/>
  <c r="BD180" i="17" s="1"/>
  <c r="AY180" i="17" a="1"/>
  <c r="AY180" i="17" s="1"/>
  <c r="AX180" i="17" a="1"/>
  <c r="AX180" i="17" s="1"/>
  <c r="AW180" i="17" a="1"/>
  <c r="AW180" i="17" s="1"/>
  <c r="E180" i="17" s="1"/>
  <c r="BE180" i="17" a="1"/>
  <c r="BE180" i="17" s="1"/>
  <c r="BA404" i="17" a="1"/>
  <c r="BA404" i="17" s="1"/>
  <c r="BC940" i="17" a="1"/>
  <c r="BC940" i="17" s="1"/>
  <c r="AT646" i="17"/>
  <c r="BM646" i="17" s="1" a="1"/>
  <c r="BM646" i="17" s="1"/>
  <c r="BB646" i="17" a="1"/>
  <c r="BB646" i="17" s="1"/>
  <c r="BA646" i="17" a="1"/>
  <c r="BA646" i="17" s="1"/>
  <c r="AZ646" i="17" a="1"/>
  <c r="AZ646" i="17" s="1"/>
  <c r="AV646" i="17" a="1"/>
  <c r="AV646" i="17" s="1"/>
  <c r="AX646" i="17" a="1"/>
  <c r="AX646" i="17" s="1"/>
  <c r="BE646" i="17" a="1"/>
  <c r="BE646" i="17" s="1"/>
  <c r="BD646" i="17" a="1"/>
  <c r="BD646" i="17" s="1"/>
  <c r="AW646" i="17" a="1"/>
  <c r="AW646" i="17" s="1"/>
  <c r="E646" i="17" s="1"/>
  <c r="AT685" i="17"/>
  <c r="BL685" i="17" s="1" a="1"/>
  <c r="BL685" i="17" s="1"/>
  <c r="AZ685" i="17" a="1"/>
  <c r="AZ685" i="17" s="1"/>
  <c r="AY685" i="17" a="1"/>
  <c r="AY685" i="17" s="1"/>
  <c r="AX685" i="17" a="1"/>
  <c r="AX685" i="17" s="1"/>
  <c r="BA685" i="17" a="1"/>
  <c r="BA685" i="17" s="1"/>
  <c r="BD685" i="17" a="1"/>
  <c r="BD685" i="17" s="1"/>
  <c r="BC685" i="17" a="1"/>
  <c r="BC685" i="17" s="1"/>
  <c r="BB685" i="17" a="1"/>
  <c r="BB685" i="17" s="1"/>
  <c r="AV685" i="17" a="1"/>
  <c r="AV685" i="17" s="1"/>
  <c r="AW685" i="17" a="1"/>
  <c r="AW685" i="17" s="1"/>
  <c r="E685" i="17" s="1"/>
  <c r="BE685" i="17" a="1"/>
  <c r="BE685" i="17" s="1"/>
  <c r="AT1097" i="17"/>
  <c r="BB45" i="17" a="1"/>
  <c r="BB45" i="17" s="1"/>
  <c r="AY1084" i="17" a="1"/>
  <c r="AY1084" i="17" s="1"/>
  <c r="AT587" i="17"/>
  <c r="BK587" i="17" s="1" a="1"/>
  <c r="BK587" i="17" s="1"/>
  <c r="BB504" i="17" a="1"/>
  <c r="BB504" i="17" s="1"/>
  <c r="AT515" i="17"/>
  <c r="BJ515" i="17" s="1" a="1"/>
  <c r="BJ515" i="17" s="1"/>
  <c r="BE515" i="17" a="1"/>
  <c r="BE515" i="17" s="1"/>
  <c r="BC515" i="17" a="1"/>
  <c r="BC515" i="17" s="1"/>
  <c r="AZ515" i="17" a="1"/>
  <c r="AZ515" i="17" s="1"/>
  <c r="AY515" i="17" a="1"/>
  <c r="AY515" i="17" s="1"/>
  <c r="AW515" i="17" a="1"/>
  <c r="AW515" i="17" s="1"/>
  <c r="E515" i="17" s="1"/>
  <c r="BA515" i="17" a="1"/>
  <c r="BA515" i="17" s="1"/>
  <c r="AX515" i="17" a="1"/>
  <c r="AX515" i="17" s="1"/>
  <c r="AV515" i="17" a="1"/>
  <c r="AV515" i="17" s="1"/>
  <c r="BD515" i="17" a="1"/>
  <c r="BD515" i="17" s="1"/>
  <c r="BB515" i="17" a="1"/>
  <c r="BB515" i="17" s="1"/>
  <c r="AT946" i="17"/>
  <c r="BM946" i="17" s="1" a="1"/>
  <c r="BM946" i="17" s="1"/>
  <c r="BB946" i="17" a="1"/>
  <c r="BB946" i="17" s="1"/>
  <c r="BA946" i="17" a="1"/>
  <c r="BA946" i="17" s="1"/>
  <c r="BD946" i="17" a="1"/>
  <c r="BD946" i="17" s="1"/>
  <c r="AW946" i="17" a="1"/>
  <c r="AW946" i="17" s="1"/>
  <c r="E946" i="17" s="1"/>
  <c r="AX946" i="17" a="1"/>
  <c r="AX946" i="17" s="1"/>
  <c r="BE946" i="17" a="1"/>
  <c r="BE946" i="17" s="1"/>
  <c r="BC946" i="17" a="1"/>
  <c r="BC946" i="17" s="1"/>
  <c r="AV946" i="17" a="1"/>
  <c r="AV946" i="17" s="1"/>
  <c r="AZ946" i="17" a="1"/>
  <c r="AZ946" i="17" s="1"/>
  <c r="AT704" i="17"/>
  <c r="BL704" i="17" s="1" a="1"/>
  <c r="BL704" i="17" s="1"/>
  <c r="AW704" i="17" a="1"/>
  <c r="AW704" i="17" s="1"/>
  <c r="E704" i="17" s="1"/>
  <c r="AV704" i="17" a="1"/>
  <c r="AV704" i="17" s="1"/>
  <c r="BA704" i="17" a="1"/>
  <c r="BA704" i="17" s="1"/>
  <c r="AZ704" i="17" a="1"/>
  <c r="AZ704" i="17" s="1"/>
  <c r="AY704" i="17" a="1"/>
  <c r="AY704" i="17" s="1"/>
  <c r="BE704" i="17" a="1"/>
  <c r="BE704" i="17" s="1"/>
  <c r="BD704" i="17" a="1"/>
  <c r="BD704" i="17" s="1"/>
  <c r="BC704" i="17" a="1"/>
  <c r="BC704" i="17" s="1"/>
  <c r="BB704" i="17" a="1"/>
  <c r="BB704" i="17" s="1"/>
  <c r="AT1126" i="17"/>
  <c r="BF1126" i="17" s="1" a="1"/>
  <c r="BF1126" i="17" s="1"/>
  <c r="BE1126" i="17" a="1"/>
  <c r="BE1126" i="17" s="1"/>
  <c r="AW1126" i="17" a="1"/>
  <c r="AW1126" i="17" s="1"/>
  <c r="E1126" i="17" s="1"/>
  <c r="BA1126" i="17" a="1"/>
  <c r="BA1126" i="17" s="1"/>
  <c r="AZ1126" i="17" a="1"/>
  <c r="AZ1126" i="17" s="1"/>
  <c r="AY1126" i="17" a="1"/>
  <c r="AY1126" i="17" s="1"/>
  <c r="AX1126" i="17" a="1"/>
  <c r="AX1126" i="17" s="1"/>
  <c r="BD1126" i="17" a="1"/>
  <c r="BD1126" i="17" s="1"/>
  <c r="BC1126" i="17" a="1"/>
  <c r="BC1126" i="17" s="1"/>
  <c r="AV1126" i="17" a="1"/>
  <c r="AV1126" i="17" s="1"/>
  <c r="BB1126" i="17" a="1"/>
  <c r="BB1126" i="17" s="1"/>
  <c r="AV910" i="17" a="1"/>
  <c r="AV910" i="17" s="1"/>
  <c r="BE153" i="17" a="1"/>
  <c r="BE153" i="17" s="1"/>
  <c r="E584" i="17"/>
  <c r="BA918" i="17" a="1"/>
  <c r="BA918" i="17" s="1"/>
  <c r="BA508" i="17" a="1"/>
  <c r="BA508" i="17" s="1"/>
  <c r="BD564" i="17" a="1"/>
  <c r="BD564" i="17" s="1"/>
  <c r="AX561" i="17" a="1"/>
  <c r="AX561" i="17" s="1"/>
  <c r="AV190" i="17" a="1"/>
  <c r="AV190" i="17" s="1"/>
  <c r="AV295" i="17" a="1"/>
  <c r="AV295" i="17" s="1"/>
  <c r="AZ837" i="17" a="1"/>
  <c r="AZ837" i="17" s="1"/>
  <c r="AV178" i="17" a="1"/>
  <c r="AV178" i="17" s="1"/>
  <c r="AT771" i="17"/>
  <c r="BI771" i="17" s="1" a="1"/>
  <c r="BI771" i="17" s="1"/>
  <c r="AW771" i="17" a="1"/>
  <c r="AW771" i="17" s="1"/>
  <c r="E771" i="17" s="1"/>
  <c r="BE771" i="17" a="1"/>
  <c r="BE771" i="17" s="1"/>
  <c r="BD771" i="17" a="1"/>
  <c r="BD771" i="17" s="1"/>
  <c r="BC771" i="17" a="1"/>
  <c r="BC771" i="17" s="1"/>
  <c r="AZ771" i="17" a="1"/>
  <c r="AZ771" i="17" s="1"/>
  <c r="AV771" i="17" a="1"/>
  <c r="AV771" i="17" s="1"/>
  <c r="BB771" i="17" a="1"/>
  <c r="BB771" i="17" s="1"/>
  <c r="BA771" i="17" a="1"/>
  <c r="BA771" i="17" s="1"/>
  <c r="AY771" i="17" a="1"/>
  <c r="AY771" i="17" s="1"/>
  <c r="AX771" i="17" a="1"/>
  <c r="AX771" i="17" s="1"/>
  <c r="AT370" i="17"/>
  <c r="BI370" i="17" s="1" a="1"/>
  <c r="BI370" i="17" s="1"/>
  <c r="AT746" i="17"/>
  <c r="BB746" i="17" a="1"/>
  <c r="BB746" i="17" s="1"/>
  <c r="BA746" i="17" a="1"/>
  <c r="BA746" i="17" s="1"/>
  <c r="AX746" i="17" a="1"/>
  <c r="AX746" i="17" s="1"/>
  <c r="AW746" i="17" a="1"/>
  <c r="AW746" i="17" s="1"/>
  <c r="E746" i="17" s="1"/>
  <c r="BE746" i="17" a="1"/>
  <c r="BE746" i="17" s="1"/>
  <c r="BD746" i="17" a="1"/>
  <c r="BD746" i="17" s="1"/>
  <c r="AZ746" i="17" a="1"/>
  <c r="AZ746" i="17" s="1"/>
  <c r="AV746" i="17" a="1"/>
  <c r="AV746" i="17" s="1"/>
  <c r="AY746" i="17" a="1"/>
  <c r="AY746" i="17" s="1"/>
  <c r="BC746" i="17" a="1"/>
  <c r="BC746" i="17" s="1"/>
  <c r="AT159" i="17"/>
  <c r="AT317" i="17"/>
  <c r="BJ317" i="17" s="1" a="1"/>
  <c r="BJ317" i="17" s="1"/>
  <c r="BB317" i="17" a="1"/>
  <c r="BB317" i="17" s="1"/>
  <c r="AY317" i="17" a="1"/>
  <c r="AY317" i="17" s="1"/>
  <c r="AT928" i="17"/>
  <c r="BL928" i="17" s="1" a="1"/>
  <c r="BL928" i="17" s="1"/>
  <c r="AX928" i="17" a="1"/>
  <c r="AX928" i="17" s="1"/>
  <c r="AV928" i="17" a="1"/>
  <c r="AV928" i="17" s="1"/>
  <c r="AY928" i="17" a="1"/>
  <c r="AY928" i="17" s="1"/>
  <c r="BE928" i="17" a="1"/>
  <c r="BE928" i="17" s="1"/>
  <c r="BD928" i="17" a="1"/>
  <c r="BD928" i="17" s="1"/>
  <c r="BB928" i="17" a="1"/>
  <c r="BB928" i="17" s="1"/>
  <c r="AZ928" i="17" a="1"/>
  <c r="AZ928" i="17" s="1"/>
  <c r="AW928" i="17" a="1"/>
  <c r="AW928" i="17" s="1"/>
  <c r="E928" i="17" s="1"/>
  <c r="BC928" i="17" a="1"/>
  <c r="BC928" i="17" s="1"/>
  <c r="BA928" i="17" a="1"/>
  <c r="BA928" i="17" s="1"/>
  <c r="AX877" i="17" a="1"/>
  <c r="AX877" i="17" s="1"/>
  <c r="AT777" i="17"/>
  <c r="BK777" i="17" s="1" a="1"/>
  <c r="BK777" i="17" s="1"/>
  <c r="AZ777" i="17" a="1"/>
  <c r="AZ777" i="17" s="1"/>
  <c r="BD777" i="17" a="1"/>
  <c r="BD777" i="17" s="1"/>
  <c r="BB777" i="17" a="1"/>
  <c r="BB777" i="17" s="1"/>
  <c r="BA777" i="17" a="1"/>
  <c r="BA777" i="17" s="1"/>
  <c r="AY777" i="17" a="1"/>
  <c r="AY777" i="17" s="1"/>
  <c r="AX777" i="17" a="1"/>
  <c r="AX777" i="17" s="1"/>
  <c r="AW777" i="17" a="1"/>
  <c r="AW777" i="17" s="1"/>
  <c r="E777" i="17" s="1"/>
  <c r="AV777" i="17" a="1"/>
  <c r="AV777" i="17" s="1"/>
  <c r="BE777" i="17" a="1"/>
  <c r="BE777" i="17" s="1"/>
  <c r="BC777" i="17" a="1"/>
  <c r="BC777" i="17" s="1"/>
  <c r="AZ435" i="17" a="1"/>
  <c r="AZ435" i="17" s="1"/>
  <c r="AZ426" i="17" a="1"/>
  <c r="AZ426" i="17" s="1"/>
  <c r="E539" i="17"/>
  <c r="F539" i="17" s="1"/>
  <c r="G539" i="17" s="1"/>
  <c r="H539" i="17" s="1"/>
  <c r="AT1058" i="17"/>
  <c r="BA1058" i="17" a="1"/>
  <c r="BA1058" i="17" s="1"/>
  <c r="AY1058" i="17" a="1"/>
  <c r="AY1058" i="17" s="1"/>
  <c r="AX1058" i="17" a="1"/>
  <c r="AX1058" i="17" s="1"/>
  <c r="BE1058" i="17" a="1"/>
  <c r="BE1058" i="17" s="1"/>
  <c r="BD1058" i="17" a="1"/>
  <c r="BD1058" i="17" s="1"/>
  <c r="BC1058" i="17" a="1"/>
  <c r="BC1058" i="17" s="1"/>
  <c r="BB1058" i="17" a="1"/>
  <c r="BB1058" i="17" s="1"/>
  <c r="AW1058" i="17" a="1"/>
  <c r="AW1058" i="17" s="1"/>
  <c r="E1058" i="17" s="1"/>
  <c r="AZ1058" i="17" a="1"/>
  <c r="AZ1058" i="17" s="1"/>
  <c r="AV1058" i="17" a="1"/>
  <c r="AV1058" i="17" s="1"/>
  <c r="AT565" i="17"/>
  <c r="BM565" i="17" s="1" a="1"/>
  <c r="BM565" i="17" s="1"/>
  <c r="BC565" i="17" a="1"/>
  <c r="BC565" i="17" s="1"/>
  <c r="BB565" i="17" a="1"/>
  <c r="BB565" i="17" s="1"/>
  <c r="BA565" i="17" a="1"/>
  <c r="BA565" i="17" s="1"/>
  <c r="AZ565" i="17" a="1"/>
  <c r="AZ565" i="17" s="1"/>
  <c r="BE565" i="17" a="1"/>
  <c r="BE565" i="17" s="1"/>
  <c r="BD565" i="17" a="1"/>
  <c r="BD565" i="17" s="1"/>
  <c r="AY565" i="17" a="1"/>
  <c r="AY565" i="17" s="1"/>
  <c r="AX565" i="17" a="1"/>
  <c r="AX565" i="17" s="1"/>
  <c r="AW565" i="17" a="1"/>
  <c r="AW565" i="17" s="1"/>
  <c r="E565" i="17" s="1"/>
  <c r="AV565" i="17" a="1"/>
  <c r="AV565" i="17" s="1"/>
  <c r="AX441" i="17" a="1"/>
  <c r="AX441" i="17" s="1"/>
  <c r="AT484" i="17"/>
  <c r="BJ484" i="17" s="1" a="1"/>
  <c r="BJ484" i="17" s="1"/>
  <c r="AZ484" i="17" a="1"/>
  <c r="AZ484" i="17" s="1"/>
  <c r="AY484" i="17" a="1"/>
  <c r="AY484" i="17" s="1"/>
  <c r="AW484" i="17" a="1"/>
  <c r="AW484" i="17" s="1"/>
  <c r="E484" i="17" s="1"/>
  <c r="BC484" i="17" a="1"/>
  <c r="BC484" i="17" s="1"/>
  <c r="BB484" i="17" a="1"/>
  <c r="BB484" i="17" s="1"/>
  <c r="BA484" i="17" a="1"/>
  <c r="BA484" i="17" s="1"/>
  <c r="AX484" i="17" a="1"/>
  <c r="AX484" i="17" s="1"/>
  <c r="BD484" i="17" a="1"/>
  <c r="BD484" i="17" s="1"/>
  <c r="AT242" i="17"/>
  <c r="BK242" i="17" s="1" a="1"/>
  <c r="BK242" i="17" s="1"/>
  <c r="BD242" i="17" a="1"/>
  <c r="BD242" i="17" s="1"/>
  <c r="BC242" i="17" a="1"/>
  <c r="BC242" i="17" s="1"/>
  <c r="BB242" i="17" a="1"/>
  <c r="BB242" i="17" s="1"/>
  <c r="AY242" i="17" a="1"/>
  <c r="AY242" i="17" s="1"/>
  <c r="BE242" i="17" a="1"/>
  <c r="BE242" i="17" s="1"/>
  <c r="AX242" i="17" a="1"/>
  <c r="AX242" i="17" s="1"/>
  <c r="AV242" i="17" a="1"/>
  <c r="AV242" i="17" s="1"/>
  <c r="BA242" i="17" a="1"/>
  <c r="BA242" i="17" s="1"/>
  <c r="AZ242" i="17" a="1"/>
  <c r="AZ242" i="17" s="1"/>
  <c r="AW242" i="17" a="1"/>
  <c r="AW242" i="17" s="1"/>
  <c r="E242" i="17" s="1"/>
  <c r="BE404" i="17" a="1"/>
  <c r="BE404" i="17" s="1"/>
  <c r="BD940" i="17" a="1"/>
  <c r="BD940" i="17" s="1"/>
  <c r="AT1160" i="17"/>
  <c r="BK1160" i="17" s="1" a="1"/>
  <c r="BK1160" i="17" s="1"/>
  <c r="BD1160" i="17" a="1"/>
  <c r="BD1160" i="17" s="1"/>
  <c r="AV1160" i="17" a="1"/>
  <c r="AV1160" i="17" s="1"/>
  <c r="BC1160" i="17" a="1"/>
  <c r="BC1160" i="17" s="1"/>
  <c r="BB1160" i="17" a="1"/>
  <c r="BB1160" i="17" s="1"/>
  <c r="AZ1160" i="17" a="1"/>
  <c r="AZ1160" i="17" s="1"/>
  <c r="AT120" i="17"/>
  <c r="BI120" i="17" s="1" a="1"/>
  <c r="BI120" i="17" s="1"/>
  <c r="BB120" i="17" a="1"/>
  <c r="BB120" i="17" s="1"/>
  <c r="BA120" i="17" a="1"/>
  <c r="BA120" i="17" s="1"/>
  <c r="BE120" i="17" a="1"/>
  <c r="BE120" i="17" s="1"/>
  <c r="BD120" i="17" a="1"/>
  <c r="BD120" i="17" s="1"/>
  <c r="BC120" i="17" a="1"/>
  <c r="BC120" i="17" s="1"/>
  <c r="AY120" i="17" a="1"/>
  <c r="AY120" i="17" s="1"/>
  <c r="AV120" i="17" a="1"/>
  <c r="AV120" i="17" s="1"/>
  <c r="AZ120" i="17" a="1"/>
  <c r="AZ120" i="17" s="1"/>
  <c r="AX120" i="17" a="1"/>
  <c r="AX120" i="17" s="1"/>
  <c r="AT1033" i="17"/>
  <c r="BH1033" i="17" s="1" a="1"/>
  <c r="BH1033" i="17" s="1"/>
  <c r="AX1033" i="17" a="1"/>
  <c r="AX1033" i="17" s="1"/>
  <c r="AV1033" i="17" a="1"/>
  <c r="AV1033" i="17" s="1"/>
  <c r="AW1033" i="17" a="1"/>
  <c r="AW1033" i="17" s="1"/>
  <c r="E1033" i="17" s="1"/>
  <c r="BE1033" i="17" a="1"/>
  <c r="BE1033" i="17" s="1"/>
  <c r="BD1033" i="17" a="1"/>
  <c r="BD1033" i="17" s="1"/>
  <c r="BC1033" i="17" a="1"/>
  <c r="BC1033" i="17" s="1"/>
  <c r="BB1033" i="17" a="1"/>
  <c r="BB1033" i="17" s="1"/>
  <c r="BA1033" i="17" a="1"/>
  <c r="BA1033" i="17" s="1"/>
  <c r="AY1033" i="17" a="1"/>
  <c r="AY1033" i="17" s="1"/>
  <c r="AZ1033" i="17" a="1"/>
  <c r="AZ1033" i="17" s="1"/>
  <c r="BE370" i="17" a="1"/>
  <c r="BE370" i="17" s="1"/>
  <c r="AT371" i="17"/>
  <c r="BC1084" i="17" a="1"/>
  <c r="BC1084" i="17" s="1"/>
  <c r="AT12" i="17"/>
  <c r="BF12" i="17" s="1" a="1"/>
  <c r="BF12" i="17" s="1"/>
  <c r="BA12" i="17" a="1"/>
  <c r="BA12" i="17" s="1"/>
  <c r="AW12" i="17" a="1"/>
  <c r="AW12" i="17" s="1"/>
  <c r="E12" i="17" s="1"/>
  <c r="AX12" i="17" a="1"/>
  <c r="AX12" i="17" s="1"/>
  <c r="AV12" i="17" a="1"/>
  <c r="AV12" i="17" s="1"/>
  <c r="AZ12" i="17" a="1"/>
  <c r="AZ12" i="17" s="1"/>
  <c r="AY12" i="17" a="1"/>
  <c r="AY12" i="17" s="1"/>
  <c r="BE12" i="17" a="1"/>
  <c r="BE12" i="17" s="1"/>
  <c r="BC12" i="17" a="1"/>
  <c r="BC12" i="17" s="1"/>
  <c r="BD12" i="17" a="1"/>
  <c r="BD12" i="17" s="1"/>
  <c r="BB12" i="17" a="1"/>
  <c r="BB12" i="17" s="1"/>
  <c r="BD504" i="17" a="1"/>
  <c r="BD504" i="17" s="1"/>
  <c r="BA317" i="17" a="1"/>
  <c r="BA317" i="17" s="1"/>
  <c r="AY153" i="17" a="1"/>
  <c r="AY153" i="17" s="1"/>
  <c r="BC918" i="17" a="1"/>
  <c r="BC918" i="17" s="1"/>
  <c r="BD508" i="17" a="1"/>
  <c r="BD508" i="17" s="1"/>
  <c r="AV846" i="17" a="1"/>
  <c r="AV846" i="17" s="1"/>
  <c r="AT724" i="17"/>
  <c r="BK724" i="17" s="1" a="1"/>
  <c r="BK724" i="17" s="1"/>
  <c r="AY724" i="17" a="1"/>
  <c r="AY724" i="17" s="1"/>
  <c r="BC724" i="17" a="1"/>
  <c r="BC724" i="17" s="1"/>
  <c r="AZ724" i="17" a="1"/>
  <c r="AZ724" i="17" s="1"/>
  <c r="AV724" i="17" a="1"/>
  <c r="AV724" i="17" s="1"/>
  <c r="BB724" i="17" a="1"/>
  <c r="BB724" i="17" s="1"/>
  <c r="BD724" i="17" a="1"/>
  <c r="BD724" i="17" s="1"/>
  <c r="BA724" i="17" a="1"/>
  <c r="BA724" i="17" s="1"/>
  <c r="AX724" i="17" a="1"/>
  <c r="AX724" i="17" s="1"/>
  <c r="BE724" i="17" a="1"/>
  <c r="BE724" i="17" s="1"/>
  <c r="AW724" i="17" a="1"/>
  <c r="AW724" i="17" s="1"/>
  <c r="E724" i="17" s="1"/>
  <c r="AY564" i="17" a="1"/>
  <c r="AY564" i="17" s="1"/>
  <c r="BB506" i="17" a="1"/>
  <c r="BB506" i="17" s="1"/>
  <c r="AT577" i="17"/>
  <c r="BI577" i="17" s="1" a="1"/>
  <c r="BI577" i="17" s="1"/>
  <c r="AY654" i="17" a="1"/>
  <c r="AY654" i="17" s="1"/>
  <c r="AY946" i="17" a="1"/>
  <c r="AY946" i="17" s="1"/>
  <c r="AT1023" i="17"/>
  <c r="BJ1023" i="17" s="1" a="1"/>
  <c r="BJ1023" i="17" s="1"/>
  <c r="BA1023" i="17" a="1"/>
  <c r="BA1023" i="17" s="1"/>
  <c r="AZ1023" i="17" a="1"/>
  <c r="AZ1023" i="17" s="1"/>
  <c r="AY1023" i="17" a="1"/>
  <c r="AY1023" i="17" s="1"/>
  <c r="BD1023" i="17" a="1"/>
  <c r="BD1023" i="17" s="1"/>
  <c r="BC1023" i="17" a="1"/>
  <c r="BC1023" i="17" s="1"/>
  <c r="AV1023" i="17" a="1"/>
  <c r="AV1023" i="17" s="1"/>
  <c r="AX1023" i="17" a="1"/>
  <c r="AX1023" i="17" s="1"/>
  <c r="BE1023" i="17" a="1"/>
  <c r="BE1023" i="17" s="1"/>
  <c r="AW1023" i="17" a="1"/>
  <c r="AW1023" i="17" s="1"/>
  <c r="E1023" i="17" s="1"/>
  <c r="BB1023" i="17" a="1"/>
  <c r="BB1023" i="17" s="1"/>
  <c r="AT323" i="17"/>
  <c r="BG323" i="17" s="1" a="1"/>
  <c r="BG323" i="17" s="1"/>
  <c r="BE323" i="17" a="1"/>
  <c r="BE323" i="17" s="1"/>
  <c r="BD323" i="17" a="1"/>
  <c r="BD323" i="17" s="1"/>
  <c r="AV323" i="17" a="1"/>
  <c r="AV323" i="17" s="1"/>
  <c r="BC323" i="17" a="1"/>
  <c r="BC323" i="17" s="1"/>
  <c r="BB323" i="17" a="1"/>
  <c r="BB323" i="17" s="1"/>
  <c r="BA323" i="17" a="1"/>
  <c r="BA323" i="17" s="1"/>
  <c r="AZ323" i="17" a="1"/>
  <c r="AZ323" i="17" s="1"/>
  <c r="AX323" i="17" a="1"/>
  <c r="AX323" i="17" s="1"/>
  <c r="AW323" i="17" a="1"/>
  <c r="AW323" i="17" s="1"/>
  <c r="E323" i="17" s="1"/>
  <c r="AY323" i="17" a="1"/>
  <c r="AY323" i="17" s="1"/>
  <c r="AT990" i="17"/>
  <c r="BM990" i="17" s="1" a="1"/>
  <c r="BM990" i="17" s="1"/>
  <c r="BD990" i="17" a="1"/>
  <c r="BD990" i="17" s="1"/>
  <c r="BC990" i="17" a="1"/>
  <c r="BC990" i="17" s="1"/>
  <c r="BA990" i="17" a="1"/>
  <c r="BA990" i="17" s="1"/>
  <c r="AX990" i="17" a="1"/>
  <c r="AX990" i="17" s="1"/>
  <c r="AW990" i="17" a="1"/>
  <c r="AW990" i="17" s="1"/>
  <c r="E990" i="17" s="1"/>
  <c r="AV990" i="17" a="1"/>
  <c r="AV990" i="17" s="1"/>
  <c r="BE990" i="17" a="1"/>
  <c r="BE990" i="17" s="1"/>
  <c r="AT456" i="17"/>
  <c r="BK456" i="17" s="1" a="1"/>
  <c r="BK456" i="17" s="1"/>
  <c r="BB877" i="17" a="1"/>
  <c r="BB877" i="17" s="1"/>
  <c r="AT261" i="17"/>
  <c r="BK261" i="17" s="1" a="1"/>
  <c r="BK261" i="17" s="1"/>
  <c r="BB261" i="17" a="1"/>
  <c r="BB261" i="17" s="1"/>
  <c r="BC261" i="17" a="1"/>
  <c r="BC261" i="17" s="1"/>
  <c r="BA261" i="17" a="1"/>
  <c r="BA261" i="17" s="1"/>
  <c r="AZ261" i="17" a="1"/>
  <c r="AZ261" i="17" s="1"/>
  <c r="AY261" i="17" a="1"/>
  <c r="AY261" i="17" s="1"/>
  <c r="AW261" i="17" a="1"/>
  <c r="AW261" i="17" s="1"/>
  <c r="E261" i="17" s="1"/>
  <c r="AV261" i="17" a="1"/>
  <c r="AV261" i="17" s="1"/>
  <c r="AX261" i="17" a="1"/>
  <c r="AX261" i="17" s="1"/>
  <c r="BE261" i="17" a="1"/>
  <c r="BE261" i="17" s="1"/>
  <c r="BD261" i="17" a="1"/>
  <c r="BD261" i="17" s="1"/>
  <c r="AT347" i="17"/>
  <c r="BL347" i="17" s="1" a="1"/>
  <c r="BL347" i="17" s="1"/>
  <c r="BD347" i="17" a="1"/>
  <c r="BD347" i="17" s="1"/>
  <c r="BE347" i="17" a="1"/>
  <c r="BE347" i="17" s="1"/>
  <c r="BA347" i="17" a="1"/>
  <c r="BA347" i="17" s="1"/>
  <c r="BC347" i="17" a="1"/>
  <c r="BC347" i="17" s="1"/>
  <c r="BB347" i="17" a="1"/>
  <c r="BB347" i="17" s="1"/>
  <c r="AZ347" i="17" a="1"/>
  <c r="AZ347" i="17" s="1"/>
  <c r="AY347" i="17" a="1"/>
  <c r="AY347" i="17" s="1"/>
  <c r="AX347" i="17" a="1"/>
  <c r="AX347" i="17" s="1"/>
  <c r="AW347" i="17" a="1"/>
  <c r="AW347" i="17" s="1"/>
  <c r="E347" i="17" s="1"/>
  <c r="AV347" i="17" a="1"/>
  <c r="AV347" i="17" s="1"/>
  <c r="AT762" i="17"/>
  <c r="BM762" i="17" s="1" a="1"/>
  <c r="BM762" i="17" s="1"/>
  <c r="BC762" i="17" a="1"/>
  <c r="BC762" i="17" s="1"/>
  <c r="AY762" i="17" a="1"/>
  <c r="AY762" i="17" s="1"/>
  <c r="AW762" i="17" a="1"/>
  <c r="AW762" i="17" s="1"/>
  <c r="E762" i="17" s="1"/>
  <c r="AX762" i="17" a="1"/>
  <c r="AX762" i="17" s="1"/>
  <c r="AV762" i="17" a="1"/>
  <c r="AV762" i="17" s="1"/>
  <c r="BE762" i="17" a="1"/>
  <c r="BE762" i="17" s="1"/>
  <c r="BB762" i="17" a="1"/>
  <c r="BB762" i="17" s="1"/>
  <c r="AZ762" i="17" a="1"/>
  <c r="AZ762" i="17" s="1"/>
  <c r="BA762" i="17" a="1"/>
  <c r="BA762" i="17" s="1"/>
  <c r="BB919" i="17" a="1"/>
  <c r="BB919" i="17" s="1"/>
  <c r="BB435" i="17" a="1"/>
  <c r="BB435" i="17" s="1"/>
  <c r="BE426" i="17" a="1"/>
  <c r="BE426" i="17" s="1"/>
  <c r="AX64" i="17" a="1"/>
  <c r="AX64" i="17" s="1"/>
  <c r="AY441" i="17" a="1"/>
  <c r="AY441" i="17" s="1"/>
  <c r="AT1148" i="17"/>
  <c r="BI1148" i="17" s="1" a="1"/>
  <c r="BI1148" i="17" s="1"/>
  <c r="BA1148" i="17" a="1"/>
  <c r="BA1148" i="17" s="1"/>
  <c r="BE1148" i="17" a="1"/>
  <c r="BE1148" i="17" s="1"/>
  <c r="BD1148" i="17" a="1"/>
  <c r="BD1148" i="17" s="1"/>
  <c r="AW1148" i="17" a="1"/>
  <c r="AW1148" i="17" s="1"/>
  <c r="E1148" i="17" s="1"/>
  <c r="BC1148" i="17" a="1"/>
  <c r="BC1148" i="17" s="1"/>
  <c r="BB1148" i="17" a="1"/>
  <c r="BB1148" i="17" s="1"/>
  <c r="AY1148" i="17" a="1"/>
  <c r="AY1148" i="17" s="1"/>
  <c r="AX1148" i="17" a="1"/>
  <c r="AX1148" i="17" s="1"/>
  <c r="AV1148" i="17" a="1"/>
  <c r="AV1148" i="17" s="1"/>
  <c r="AZ1148" i="17" a="1"/>
  <c r="AZ1148" i="17" s="1"/>
  <c r="BE940" i="17" a="1"/>
  <c r="BE940" i="17" s="1"/>
  <c r="AT409" i="17"/>
  <c r="AY409" i="17" a="1"/>
  <c r="AY409" i="17" s="1"/>
  <c r="BC409" i="17" a="1"/>
  <c r="BC409" i="17" s="1"/>
  <c r="BA409" i="17" a="1"/>
  <c r="BA409" i="17" s="1"/>
  <c r="BE409" i="17" a="1"/>
  <c r="BE409" i="17" s="1"/>
  <c r="AV409" i="17" a="1"/>
  <c r="AV409" i="17" s="1"/>
  <c r="AZ409" i="17" a="1"/>
  <c r="AZ409" i="17" s="1"/>
  <c r="AW409" i="17" a="1"/>
  <c r="AW409" i="17" s="1"/>
  <c r="E409" i="17" s="1"/>
  <c r="BD409" i="17" a="1"/>
  <c r="BD409" i="17" s="1"/>
  <c r="BB409" i="17" a="1"/>
  <c r="BB409" i="17" s="1"/>
  <c r="AX409" i="17" a="1"/>
  <c r="AX409" i="17" s="1"/>
  <c r="AT416" i="17"/>
  <c r="BL416" i="17" s="1" a="1"/>
  <c r="BL416" i="17" s="1"/>
  <c r="AT148" i="17"/>
  <c r="BM148" i="17" s="1" a="1"/>
  <c r="BM148" i="17" s="1"/>
  <c r="AV148" i="17" a="1"/>
  <c r="AV148" i="17" s="1"/>
  <c r="BD148" i="17" a="1"/>
  <c r="BD148" i="17" s="1"/>
  <c r="BC148" i="17" a="1"/>
  <c r="BC148" i="17" s="1"/>
  <c r="BB148" i="17" a="1"/>
  <c r="BB148" i="17" s="1"/>
  <c r="BA148" i="17" a="1"/>
  <c r="BA148" i="17" s="1"/>
  <c r="AZ148" i="17" a="1"/>
  <c r="AZ148" i="17" s="1"/>
  <c r="AW148" i="17" a="1"/>
  <c r="AW148" i="17" s="1"/>
  <c r="E148" i="17" s="1"/>
  <c r="BE148" i="17" a="1"/>
  <c r="BE148" i="17" s="1"/>
  <c r="AT253" i="17"/>
  <c r="BA253" i="17" a="1"/>
  <c r="BA253" i="17" s="1"/>
  <c r="AV253" i="17" a="1"/>
  <c r="AV253" i="17" s="1"/>
  <c r="BD253" i="17" a="1"/>
  <c r="BD253" i="17" s="1"/>
  <c r="AY253" i="17" a="1"/>
  <c r="AY253" i="17" s="1"/>
  <c r="AX253" i="17" a="1"/>
  <c r="AX253" i="17" s="1"/>
  <c r="AW253" i="17" a="1"/>
  <c r="AW253" i="17" s="1"/>
  <c r="E253" i="17" s="1"/>
  <c r="BC253" i="17" a="1"/>
  <c r="BC253" i="17" s="1"/>
  <c r="BB253" i="17" a="1"/>
  <c r="BB253" i="17" s="1"/>
  <c r="AZ253" i="17" a="1"/>
  <c r="AZ253" i="17" s="1"/>
  <c r="BE253" i="17" a="1"/>
  <c r="BE253" i="17" s="1"/>
  <c r="AT982" i="17"/>
  <c r="AX982" i="17" a="1"/>
  <c r="AX982" i="17" s="1"/>
  <c r="AV982" i="17" a="1"/>
  <c r="AV982" i="17" s="1"/>
  <c r="AY982" i="17" a="1"/>
  <c r="AY982" i="17" s="1"/>
  <c r="BB982" i="17" a="1"/>
  <c r="BB982" i="17" s="1"/>
  <c r="AW982" i="17" a="1"/>
  <c r="AW982" i="17" s="1"/>
  <c r="E982" i="17" s="1"/>
  <c r="BE982" i="17" a="1"/>
  <c r="BE982" i="17" s="1"/>
  <c r="BD982" i="17" a="1"/>
  <c r="BD982" i="17" s="1"/>
  <c r="BC982" i="17" a="1"/>
  <c r="BC982" i="17" s="1"/>
  <c r="BA982" i="17" a="1"/>
  <c r="BA982" i="17" s="1"/>
  <c r="AZ982" i="17" a="1"/>
  <c r="AZ982" i="17" s="1"/>
  <c r="AV370" i="17" a="1"/>
  <c r="AV370" i="17" s="1"/>
  <c r="AT410" i="17"/>
  <c r="BD410" i="17" a="1"/>
  <c r="BD410" i="17" s="1"/>
  <c r="AW410" i="17" a="1"/>
  <c r="AW410" i="17" s="1"/>
  <c r="E410" i="17" s="1"/>
  <c r="AV410" i="17" a="1"/>
  <c r="AV410" i="17" s="1"/>
  <c r="BA410" i="17" a="1"/>
  <c r="BA410" i="17" s="1"/>
  <c r="AZ410" i="17" a="1"/>
  <c r="AZ410" i="17" s="1"/>
  <c r="AY410" i="17" a="1"/>
  <c r="AY410" i="17" s="1"/>
  <c r="AX410" i="17" a="1"/>
  <c r="AX410" i="17" s="1"/>
  <c r="BC410" i="17" a="1"/>
  <c r="BC410" i="17" s="1"/>
  <c r="BB410" i="17" a="1"/>
  <c r="BB410" i="17" s="1"/>
  <c r="BE410" i="17" a="1"/>
  <c r="BE410" i="17" s="1"/>
  <c r="AT623" i="17"/>
  <c r="BG623" i="17" s="1" a="1"/>
  <c r="BG623" i="17" s="1"/>
  <c r="AZ623" i="17" a="1"/>
  <c r="AZ623" i="17" s="1"/>
  <c r="AY623" i="17" a="1"/>
  <c r="AY623" i="17" s="1"/>
  <c r="AW623" i="17" a="1"/>
  <c r="AW623" i="17" s="1"/>
  <c r="E623" i="17" s="1"/>
  <c r="AV623" i="17" a="1"/>
  <c r="AV623" i="17" s="1"/>
  <c r="BE623" i="17" a="1"/>
  <c r="BE623" i="17" s="1"/>
  <c r="AX623" i="17" a="1"/>
  <c r="AX623" i="17" s="1"/>
  <c r="BD623" i="17" a="1"/>
  <c r="BD623" i="17" s="1"/>
  <c r="BC623" i="17" a="1"/>
  <c r="BC623" i="17" s="1"/>
  <c r="BB623" i="17" a="1"/>
  <c r="BB623" i="17" s="1"/>
  <c r="BA623" i="17" a="1"/>
  <c r="BA623" i="17" s="1"/>
  <c r="BB1084" i="17" a="1"/>
  <c r="BB1084" i="17" s="1"/>
  <c r="BE504" i="17" a="1"/>
  <c r="BE504" i="17" s="1"/>
  <c r="AT1083" i="17"/>
  <c r="BG1083" i="17" s="1" a="1"/>
  <c r="BG1083" i="17" s="1"/>
  <c r="AX1083" i="17" a="1"/>
  <c r="AX1083" i="17" s="1"/>
  <c r="BC1083" i="17" a="1"/>
  <c r="BC1083" i="17" s="1"/>
  <c r="AZ1083" i="17" a="1"/>
  <c r="AZ1083" i="17" s="1"/>
  <c r="AW1083" i="17" a="1"/>
  <c r="AW1083" i="17" s="1"/>
  <c r="E1083" i="17" s="1"/>
  <c r="AV1083" i="17" a="1"/>
  <c r="AV1083" i="17" s="1"/>
  <c r="BE1083" i="17" a="1"/>
  <c r="BE1083" i="17" s="1"/>
  <c r="BD1083" i="17" a="1"/>
  <c r="BD1083" i="17" s="1"/>
  <c r="BB1083" i="17" a="1"/>
  <c r="BB1083" i="17" s="1"/>
  <c r="AY1083" i="17" a="1"/>
  <c r="AY1083" i="17" s="1"/>
  <c r="BA1083" i="17" a="1"/>
  <c r="BA1083" i="17" s="1"/>
  <c r="BC317" i="17" a="1"/>
  <c r="BC317" i="17" s="1"/>
  <c r="AT462" i="17"/>
  <c r="BH462" i="17" s="1" a="1"/>
  <c r="BH462" i="17" s="1"/>
  <c r="AX462" i="17" a="1"/>
  <c r="AX462" i="17" s="1"/>
  <c r="BD462" i="17" a="1"/>
  <c r="BD462" i="17" s="1"/>
  <c r="BB462" i="17" a="1"/>
  <c r="BB462" i="17" s="1"/>
  <c r="AZ462" i="17" a="1"/>
  <c r="AZ462" i="17" s="1"/>
  <c r="AY462" i="17" a="1"/>
  <c r="AY462" i="17" s="1"/>
  <c r="AW462" i="17" a="1"/>
  <c r="AW462" i="17" s="1"/>
  <c r="E462" i="17" s="1"/>
  <c r="AV462" i="17" a="1"/>
  <c r="AV462" i="17" s="1"/>
  <c r="BE462" i="17" a="1"/>
  <c r="BE462" i="17" s="1"/>
  <c r="BC462" i="17" a="1"/>
  <c r="BC462" i="17" s="1"/>
  <c r="BA462" i="17" a="1"/>
  <c r="BA462" i="17" s="1"/>
  <c r="BE668" i="17" a="1"/>
  <c r="BE668" i="17" s="1"/>
  <c r="AZ153" i="17" a="1"/>
  <c r="AZ153" i="17" s="1"/>
  <c r="BE918" i="17" a="1"/>
  <c r="BE918" i="17" s="1"/>
  <c r="BC508" i="17" a="1"/>
  <c r="BC508" i="17" s="1"/>
  <c r="BE846" i="17" a="1"/>
  <c r="BE846" i="17" s="1"/>
  <c r="AZ564" i="17" a="1"/>
  <c r="AZ564" i="17" s="1"/>
  <c r="BD1001" i="17" a="1"/>
  <c r="BD1001" i="17" s="1"/>
  <c r="BE506" i="17" a="1"/>
  <c r="BE506" i="17" s="1"/>
  <c r="AT100" i="17"/>
  <c r="AT235" i="17"/>
  <c r="AZ654" i="17" a="1"/>
  <c r="AZ654" i="17" s="1"/>
  <c r="AX111" i="17" a="1"/>
  <c r="AX111" i="17" s="1"/>
  <c r="AX704" i="17" a="1"/>
  <c r="AX704" i="17" s="1"/>
  <c r="AT657" i="17"/>
  <c r="BL657" i="17" s="1" a="1"/>
  <c r="BL657" i="17" s="1"/>
  <c r="BE657" i="17" a="1"/>
  <c r="BE657" i="17" s="1"/>
  <c r="BD657" i="17" a="1"/>
  <c r="BD657" i="17" s="1"/>
  <c r="BC657" i="17" a="1"/>
  <c r="BC657" i="17" s="1"/>
  <c r="BB657" i="17" a="1"/>
  <c r="BB657" i="17" s="1"/>
  <c r="BA657" i="17" a="1"/>
  <c r="BA657" i="17" s="1"/>
  <c r="AV657" i="17" a="1"/>
  <c r="AV657" i="17" s="1"/>
  <c r="AZ657" i="17" a="1"/>
  <c r="AZ657" i="17" s="1"/>
  <c r="AX657" i="17" a="1"/>
  <c r="AX657" i="17" s="1"/>
  <c r="AY657" i="17" a="1"/>
  <c r="AY657" i="17" s="1"/>
  <c r="AW657" i="17" a="1"/>
  <c r="AW657" i="17" s="1"/>
  <c r="E657" i="17" s="1"/>
  <c r="AT1036" i="17"/>
  <c r="BM1036" i="17" s="1" a="1"/>
  <c r="BM1036" i="17" s="1"/>
  <c r="BC919" i="17" a="1"/>
  <c r="BC919" i="17" s="1"/>
  <c r="BA435" i="17" a="1"/>
  <c r="BA435" i="17" s="1"/>
  <c r="AW426" i="17" a="1"/>
  <c r="AW426" i="17" s="1"/>
  <c r="E426" i="17" s="1"/>
  <c r="AT266" i="17"/>
  <c r="BM266" i="17" s="1" a="1"/>
  <c r="BM266" i="17" s="1"/>
  <c r="BD266" i="17" a="1"/>
  <c r="BD266" i="17" s="1"/>
  <c r="BB266" i="17" a="1"/>
  <c r="BB266" i="17" s="1"/>
  <c r="AZ266" i="17" a="1"/>
  <c r="AZ266" i="17" s="1"/>
  <c r="AY266" i="17" a="1"/>
  <c r="AY266" i="17" s="1"/>
  <c r="AV266" i="17" a="1"/>
  <c r="AV266" i="17" s="1"/>
  <c r="BC266" i="17" a="1"/>
  <c r="BC266" i="17" s="1"/>
  <c r="BA266" i="17" a="1"/>
  <c r="BA266" i="17" s="1"/>
  <c r="AW266" i="17" a="1"/>
  <c r="AW266" i="17" s="1"/>
  <c r="E266" i="17" s="1"/>
  <c r="AX266" i="17" a="1"/>
  <c r="AX266" i="17" s="1"/>
  <c r="BE266" i="17" a="1"/>
  <c r="BE266" i="17" s="1"/>
  <c r="BA64" i="17" a="1"/>
  <c r="BA64" i="17" s="1"/>
  <c r="AZ441" i="17" a="1"/>
  <c r="AZ441" i="17" s="1"/>
  <c r="AT537" i="17"/>
  <c r="BL537" i="17" s="1" a="1"/>
  <c r="BL537" i="17" s="1"/>
  <c r="BE537" i="17" a="1"/>
  <c r="BE537" i="17" s="1"/>
  <c r="BD537" i="17" a="1"/>
  <c r="BD537" i="17" s="1"/>
  <c r="BC537" i="17" a="1"/>
  <c r="BC537" i="17" s="1"/>
  <c r="BA537" i="17" a="1"/>
  <c r="BA537" i="17" s="1"/>
  <c r="AW537" i="17" a="1"/>
  <c r="AW537" i="17" s="1"/>
  <c r="E537" i="17" s="1"/>
  <c r="AY537" i="17" a="1"/>
  <c r="AY537" i="17" s="1"/>
  <c r="BB537" i="17" a="1"/>
  <c r="BB537" i="17" s="1"/>
  <c r="AX537" i="17" a="1"/>
  <c r="AX537" i="17" s="1"/>
  <c r="AZ537" i="17" a="1"/>
  <c r="AZ537" i="17" s="1"/>
  <c r="AT422" i="17"/>
  <c r="BC422" i="17" a="1"/>
  <c r="BC422" i="17" s="1"/>
  <c r="BA422" i="17" a="1"/>
  <c r="BA422" i="17" s="1"/>
  <c r="BD422" i="17" a="1"/>
  <c r="BD422" i="17" s="1"/>
  <c r="BB422" i="17" a="1"/>
  <c r="BB422" i="17" s="1"/>
  <c r="AX422" i="17" a="1"/>
  <c r="AX422" i="17" s="1"/>
  <c r="AW422" i="17" a="1"/>
  <c r="AW422" i="17" s="1"/>
  <c r="E422" i="17" s="1"/>
  <c r="AV422" i="17" a="1"/>
  <c r="AV422" i="17" s="1"/>
  <c r="AZ422" i="17" a="1"/>
  <c r="AZ422" i="17" s="1"/>
  <c r="AY422" i="17" a="1"/>
  <c r="AY422" i="17" s="1"/>
  <c r="BE422" i="17" a="1"/>
  <c r="BE422" i="17" s="1"/>
  <c r="AY932" i="17" a="1"/>
  <c r="AY932" i="17" s="1"/>
  <c r="AV940" i="17" a="1"/>
  <c r="AV940" i="17" s="1"/>
  <c r="AT573" i="17"/>
  <c r="BK573" i="17" s="1" a="1"/>
  <c r="BK573" i="17" s="1"/>
  <c r="AV573" i="17" a="1"/>
  <c r="AV573" i="17" s="1"/>
  <c r="BA573" i="17" a="1"/>
  <c r="BA573" i="17" s="1"/>
  <c r="BB573" i="17" a="1"/>
  <c r="BB573" i="17" s="1"/>
  <c r="BE573" i="17" a="1"/>
  <c r="BE573" i="17" s="1"/>
  <c r="BD573" i="17" a="1"/>
  <c r="BD573" i="17" s="1"/>
  <c r="BC573" i="17" a="1"/>
  <c r="BC573" i="17" s="1"/>
  <c r="AZ573" i="17" a="1"/>
  <c r="AZ573" i="17" s="1"/>
  <c r="AX573" i="17" a="1"/>
  <c r="AX573" i="17" s="1"/>
  <c r="AV128" i="17" a="1"/>
  <c r="AV128" i="17" s="1"/>
  <c r="AT568" i="17"/>
  <c r="BM568" i="17" s="1" a="1"/>
  <c r="BM568" i="17" s="1"/>
  <c r="BE568" i="17" a="1"/>
  <c r="BE568" i="17" s="1"/>
  <c r="BC568" i="17" a="1"/>
  <c r="BC568" i="17" s="1"/>
  <c r="BD568" i="17" a="1"/>
  <c r="BD568" i="17" s="1"/>
  <c r="BB568" i="17" a="1"/>
  <c r="BB568" i="17" s="1"/>
  <c r="BA568" i="17" a="1"/>
  <c r="BA568" i="17" s="1"/>
  <c r="AY568" i="17" a="1"/>
  <c r="AY568" i="17" s="1"/>
  <c r="AW568" i="17" a="1"/>
  <c r="AW568" i="17" s="1"/>
  <c r="E568" i="17" s="1"/>
  <c r="AV568" i="17" a="1"/>
  <c r="AV568" i="17" s="1"/>
  <c r="AX568" i="17" a="1"/>
  <c r="AX568" i="17" s="1"/>
  <c r="AZ568" i="17" a="1"/>
  <c r="AZ568" i="17" s="1"/>
  <c r="AT517" i="17"/>
  <c r="BD517" i="17" a="1"/>
  <c r="BD517" i="17" s="1"/>
  <c r="BC517" i="17" a="1"/>
  <c r="BC517" i="17" s="1"/>
  <c r="BA517" i="17" a="1"/>
  <c r="BA517" i="17" s="1"/>
  <c r="BB517" i="17" a="1"/>
  <c r="BB517" i="17" s="1"/>
  <c r="BE517" i="17" a="1"/>
  <c r="BE517" i="17" s="1"/>
  <c r="AZ517" i="17" a="1"/>
  <c r="AZ517" i="17" s="1"/>
  <c r="AY517" i="17" a="1"/>
  <c r="AY517" i="17" s="1"/>
  <c r="AW517" i="17" a="1"/>
  <c r="AW517" i="17" s="1"/>
  <c r="E517" i="17" s="1"/>
  <c r="AX517" i="17" a="1"/>
  <c r="AX517" i="17" s="1"/>
  <c r="E371" i="17"/>
  <c r="BD1084" i="17" a="1"/>
  <c r="BD1084" i="17" s="1"/>
  <c r="AW504" i="17" a="1"/>
  <c r="AW504" i="17" s="1"/>
  <c r="E504" i="17" s="1"/>
  <c r="BD317" i="17" a="1"/>
  <c r="BD317" i="17" s="1"/>
  <c r="BB668" i="17" a="1"/>
  <c r="BB668" i="17" s="1"/>
  <c r="BD918" i="17" a="1"/>
  <c r="BD918" i="17" s="1"/>
  <c r="AX508" i="17" a="1"/>
  <c r="AX508" i="17" s="1"/>
  <c r="BB846" i="17" a="1"/>
  <c r="BB846" i="17" s="1"/>
  <c r="AV564" i="17" a="1"/>
  <c r="AV564" i="17" s="1"/>
  <c r="AT916" i="17"/>
  <c r="BG916" i="17" s="1" a="1"/>
  <c r="BG916" i="17" s="1"/>
  <c r="BB916" i="17" a="1"/>
  <c r="BB916" i="17" s="1"/>
  <c r="BA916" i="17" a="1"/>
  <c r="BA916" i="17" s="1"/>
  <c r="AZ916" i="17" a="1"/>
  <c r="AZ916" i="17" s="1"/>
  <c r="BC916" i="17" a="1"/>
  <c r="BC916" i="17" s="1"/>
  <c r="AX916" i="17" a="1"/>
  <c r="AX916" i="17" s="1"/>
  <c r="AV916" i="17" a="1"/>
  <c r="AV916" i="17" s="1"/>
  <c r="AY916" i="17" a="1"/>
  <c r="AY916" i="17" s="1"/>
  <c r="BE916" i="17" a="1"/>
  <c r="BE916" i="17" s="1"/>
  <c r="BD916" i="17" a="1"/>
  <c r="BD916" i="17" s="1"/>
  <c r="AW916" i="17" a="1"/>
  <c r="AW916" i="17" s="1"/>
  <c r="E916" i="17" s="1"/>
  <c r="AT145" i="17"/>
  <c r="BH145" i="17" s="1" a="1"/>
  <c r="BH145" i="17" s="1"/>
  <c r="BA145" i="17" a="1"/>
  <c r="BA145" i="17" s="1"/>
  <c r="BE145" i="17" a="1"/>
  <c r="BE145" i="17" s="1"/>
  <c r="BB145" i="17" a="1"/>
  <c r="BB145" i="17" s="1"/>
  <c r="AZ145" i="17" a="1"/>
  <c r="AZ145" i="17" s="1"/>
  <c r="AY145" i="17" a="1"/>
  <c r="AY145" i="17" s="1"/>
  <c r="AX145" i="17" a="1"/>
  <c r="AX145" i="17" s="1"/>
  <c r="BD145" i="17" a="1"/>
  <c r="BD145" i="17" s="1"/>
  <c r="AW145" i="17" a="1"/>
  <c r="AW145" i="17" s="1"/>
  <c r="E145" i="17" s="1"/>
  <c r="BC145" i="17" a="1"/>
  <c r="BC145" i="17" s="1"/>
  <c r="BC1001" i="17" a="1"/>
  <c r="BC1001" i="17" s="1"/>
  <c r="AV484" i="17" a="1"/>
  <c r="AV484" i="17" s="1"/>
  <c r="AV145" i="17" a="1"/>
  <c r="AV145" i="17" s="1"/>
  <c r="AT989" i="17"/>
  <c r="BK989" i="17" s="1" a="1"/>
  <c r="BK989" i="17" s="1"/>
  <c r="AY989" i="17" a="1"/>
  <c r="AY989" i="17" s="1"/>
  <c r="AX989" i="17" a="1"/>
  <c r="AX989" i="17" s="1"/>
  <c r="BB989" i="17" a="1"/>
  <c r="BB989" i="17" s="1"/>
  <c r="BE989" i="17" a="1"/>
  <c r="BE989" i="17" s="1"/>
  <c r="BC989" i="17" a="1"/>
  <c r="BC989" i="17" s="1"/>
  <c r="BD989" i="17" a="1"/>
  <c r="BD989" i="17" s="1"/>
  <c r="BA989" i="17" a="1"/>
  <c r="BA989" i="17" s="1"/>
  <c r="AZ989" i="17" a="1"/>
  <c r="AZ989" i="17" s="1"/>
  <c r="AV989" i="17" a="1"/>
  <c r="AV989" i="17" s="1"/>
  <c r="AW989" i="17" a="1"/>
  <c r="AW989" i="17" s="1"/>
  <c r="E989" i="17" s="1"/>
  <c r="AT355" i="17"/>
  <c r="BH355" i="17" s="1" a="1"/>
  <c r="BH355" i="17" s="1"/>
  <c r="AT1157" i="17"/>
  <c r="BJ1157" i="17" s="1" a="1"/>
  <c r="BJ1157" i="17" s="1"/>
  <c r="AX1157" i="17" a="1"/>
  <c r="AX1157" i="17" s="1"/>
  <c r="AW1157" i="17" a="1"/>
  <c r="AW1157" i="17" s="1"/>
  <c r="E1157" i="17" s="1"/>
  <c r="BA1157" i="17" a="1"/>
  <c r="BA1157" i="17" s="1"/>
  <c r="AZ1157" i="17" a="1"/>
  <c r="AZ1157" i="17" s="1"/>
  <c r="AV1157" i="17" a="1"/>
  <c r="AV1157" i="17" s="1"/>
  <c r="BC1157" i="17" a="1"/>
  <c r="BC1157" i="17" s="1"/>
  <c r="BD1157" i="17" a="1"/>
  <c r="BD1157" i="17" s="1"/>
  <c r="BB1157" i="17" a="1"/>
  <c r="BB1157" i="17" s="1"/>
  <c r="AT99" i="17"/>
  <c r="BK99" i="17" s="1" a="1"/>
  <c r="BK99" i="17" s="1"/>
  <c r="AT1019" i="17"/>
  <c r="BF1019" i="17" s="1" a="1"/>
  <c r="BF1019" i="17" s="1"/>
  <c r="BE1019" i="17" a="1"/>
  <c r="BE1019" i="17" s="1"/>
  <c r="BC1019" i="17" a="1"/>
  <c r="BC1019" i="17" s="1"/>
  <c r="AZ1019" i="17" a="1"/>
  <c r="AZ1019" i="17" s="1"/>
  <c r="AX1019" i="17" a="1"/>
  <c r="AX1019" i="17" s="1"/>
  <c r="AW1019" i="17" a="1"/>
  <c r="AW1019" i="17" s="1"/>
  <c r="E1019" i="17" s="1"/>
  <c r="AV1019" i="17" a="1"/>
  <c r="AV1019" i="17" s="1"/>
  <c r="AY1019" i="17" a="1"/>
  <c r="AY1019" i="17" s="1"/>
  <c r="BA1019" i="17" a="1"/>
  <c r="BA1019" i="17" s="1"/>
  <c r="BB1019" i="17" a="1"/>
  <c r="BB1019" i="17" s="1"/>
  <c r="BD1019" i="17" a="1"/>
  <c r="BD1019" i="17" s="1"/>
  <c r="AX47" i="17" a="1"/>
  <c r="AX47" i="17" s="1"/>
  <c r="BD919" i="17" a="1"/>
  <c r="BD919" i="17" s="1"/>
  <c r="BC435" i="17" a="1"/>
  <c r="BC435" i="17" s="1"/>
  <c r="BA426" i="17" a="1"/>
  <c r="BA426" i="17" s="1"/>
  <c r="AT1119" i="17"/>
  <c r="BM1119" i="17" s="1" a="1"/>
  <c r="BM1119" i="17" s="1"/>
  <c r="BC64" i="17" a="1"/>
  <c r="BC64" i="17" s="1"/>
  <c r="E779" i="17"/>
  <c r="AT295" i="17"/>
  <c r="BI295" i="17" s="1" a="1"/>
  <c r="BI295" i="17" s="1"/>
  <c r="AZ295" i="17" a="1"/>
  <c r="AZ295" i="17" s="1"/>
  <c r="AX295" i="17" a="1"/>
  <c r="AX295" i="17" s="1"/>
  <c r="AW295" i="17" a="1"/>
  <c r="AW295" i="17" s="1"/>
  <c r="E295" i="17" s="1"/>
  <c r="BD295" i="17" a="1"/>
  <c r="BD295" i="17" s="1"/>
  <c r="BC295" i="17" a="1"/>
  <c r="BC295" i="17" s="1"/>
  <c r="BB295" i="17" a="1"/>
  <c r="BB295" i="17" s="1"/>
  <c r="BA295" i="17" a="1"/>
  <c r="BA295" i="17" s="1"/>
  <c r="BE295" i="17" a="1"/>
  <c r="BE295" i="17" s="1"/>
  <c r="BA932" i="17" a="1"/>
  <c r="BA932" i="17" s="1"/>
  <c r="AT991" i="17"/>
  <c r="BM991" i="17" s="1" a="1"/>
  <c r="BM991" i="17" s="1"/>
  <c r="AW991" i="17" a="1"/>
  <c r="AW991" i="17" s="1"/>
  <c r="E991" i="17" s="1"/>
  <c r="AV991" i="17" a="1"/>
  <c r="AV991" i="17" s="1"/>
  <c r="BB991" i="17" a="1"/>
  <c r="BB991" i="17" s="1"/>
  <c r="AZ991" i="17" a="1"/>
  <c r="AZ991" i="17" s="1"/>
  <c r="BD991" i="17" a="1"/>
  <c r="BD991" i="17" s="1"/>
  <c r="AX991" i="17" a="1"/>
  <c r="AX991" i="17" s="1"/>
  <c r="AY991" i="17" a="1"/>
  <c r="AY991" i="17" s="1"/>
  <c r="BE991" i="17" a="1"/>
  <c r="BE991" i="17" s="1"/>
  <c r="BC991" i="17" a="1"/>
  <c r="BC991" i="17" s="1"/>
  <c r="BA991" i="17" a="1"/>
  <c r="BA991" i="17" s="1"/>
  <c r="AX91" i="17" a="1"/>
  <c r="AX91" i="17" s="1"/>
  <c r="AT127" i="17"/>
  <c r="BH127" i="17" s="1" a="1"/>
  <c r="BH127" i="17" s="1"/>
  <c r="BA127" i="17" a="1"/>
  <c r="BA127" i="17" s="1"/>
  <c r="AZ127" i="17" a="1"/>
  <c r="AZ127" i="17" s="1"/>
  <c r="AY127" i="17" a="1"/>
  <c r="AY127" i="17" s="1"/>
  <c r="AX127" i="17" a="1"/>
  <c r="AX127" i="17" s="1"/>
  <c r="AV127" i="17" a="1"/>
  <c r="AV127" i="17" s="1"/>
  <c r="BD127" i="17" a="1"/>
  <c r="BD127" i="17" s="1"/>
  <c r="AW127" i="17" a="1"/>
  <c r="AW127" i="17" s="1"/>
  <c r="E127" i="17" s="1"/>
  <c r="BC127" i="17" a="1"/>
  <c r="BC127" i="17" s="1"/>
  <c r="AY128" i="17" a="1"/>
  <c r="AY128" i="17" s="1"/>
  <c r="AT1052" i="17"/>
  <c r="AX1052" i="17" a="1"/>
  <c r="AX1052" i="17" s="1"/>
  <c r="AZ1052" i="17" a="1"/>
  <c r="AZ1052" i="17" s="1"/>
  <c r="AV1052" i="17" a="1"/>
  <c r="AV1052" i="17" s="1"/>
  <c r="AW1052" i="17" a="1"/>
  <c r="AW1052" i="17" s="1"/>
  <c r="E1052" i="17" s="1"/>
  <c r="BE1052" i="17" a="1"/>
  <c r="BE1052" i="17" s="1"/>
  <c r="BD1052" i="17" a="1"/>
  <c r="BD1052" i="17" s="1"/>
  <c r="BB1052" i="17" a="1"/>
  <c r="BB1052" i="17" s="1"/>
  <c r="AY1052" i="17" a="1"/>
  <c r="AY1052" i="17" s="1"/>
  <c r="BA1052" i="17" a="1"/>
  <c r="BA1052" i="17" s="1"/>
  <c r="BC1052" i="17" a="1"/>
  <c r="BC1052" i="17" s="1"/>
  <c r="BD355" i="17" a="1"/>
  <c r="BD355" i="17" s="1"/>
  <c r="BE1084" i="17" a="1"/>
  <c r="BE1084" i="17" s="1"/>
  <c r="AX504" i="17" a="1"/>
  <c r="AX504" i="17" s="1"/>
  <c r="AT357" i="17"/>
  <c r="BK357" i="17" s="1" a="1"/>
  <c r="BK357" i="17" s="1"/>
  <c r="AZ801" i="17" a="1"/>
  <c r="AZ801" i="17" s="1"/>
  <c r="BE75" i="17" a="1"/>
  <c r="BE75" i="17" s="1"/>
  <c r="BC668" i="17" a="1"/>
  <c r="BC668" i="17" s="1"/>
  <c r="AT584" i="17"/>
  <c r="BL584" i="17" s="1" a="1"/>
  <c r="BL584" i="17" s="1"/>
  <c r="AY584" i="17" a="1"/>
  <c r="AY584" i="17" s="1"/>
  <c r="BA584" i="17" a="1"/>
  <c r="BA584" i="17" s="1"/>
  <c r="AZ584" i="17" a="1"/>
  <c r="AZ584" i="17" s="1"/>
  <c r="AX584" i="17" a="1"/>
  <c r="AX584" i="17" s="1"/>
  <c r="BE584" i="17" a="1"/>
  <c r="BE584" i="17" s="1"/>
  <c r="BD584" i="17" a="1"/>
  <c r="BD584" i="17" s="1"/>
  <c r="AV584" i="17" a="1"/>
  <c r="AV584" i="17" s="1"/>
  <c r="BC584" i="17" a="1"/>
  <c r="BC584" i="17" s="1"/>
  <c r="AV918" i="17" a="1"/>
  <c r="AV918" i="17" s="1"/>
  <c r="AY508" i="17" a="1"/>
  <c r="AY508" i="17" s="1"/>
  <c r="AW846" i="17" a="1"/>
  <c r="AW846" i="17" s="1"/>
  <c r="E846" i="17" s="1"/>
  <c r="BD348" i="17" a="1"/>
  <c r="BD348" i="17" s="1"/>
  <c r="BE484" i="17" a="1"/>
  <c r="BE484" i="17" s="1"/>
  <c r="AT81" i="17"/>
  <c r="BA81" i="17" a="1"/>
  <c r="BA81" i="17" s="1"/>
  <c r="AV81" i="17" a="1"/>
  <c r="AV81" i="17" s="1"/>
  <c r="BE81" i="17" a="1"/>
  <c r="BE81" i="17" s="1"/>
  <c r="BC81" i="17" a="1"/>
  <c r="BC81" i="17" s="1"/>
  <c r="BD81" i="17" a="1"/>
  <c r="BD81" i="17" s="1"/>
  <c r="BB81" i="17" a="1"/>
  <c r="BB81" i="17" s="1"/>
  <c r="AZ81" i="17" a="1"/>
  <c r="AZ81" i="17" s="1"/>
  <c r="AY81" i="17" a="1"/>
  <c r="AY81" i="17" s="1"/>
  <c r="AX81" i="17" a="1"/>
  <c r="AX81" i="17" s="1"/>
  <c r="AW81" i="17" a="1"/>
  <c r="AW81" i="17" s="1"/>
  <c r="E81" i="17" s="1"/>
  <c r="AT721" i="17"/>
  <c r="BH721" i="17" s="1" a="1"/>
  <c r="BH721" i="17" s="1"/>
  <c r="BA721" i="17" a="1"/>
  <c r="BA721" i="17" s="1"/>
  <c r="AY721" i="17" a="1"/>
  <c r="AY721" i="17" s="1"/>
  <c r="AX721" i="17" a="1"/>
  <c r="AX721" i="17" s="1"/>
  <c r="BC721" i="17" a="1"/>
  <c r="BC721" i="17" s="1"/>
  <c r="BB721" i="17" a="1"/>
  <c r="BB721" i="17" s="1"/>
  <c r="AZ721" i="17" a="1"/>
  <c r="AZ721" i="17" s="1"/>
  <c r="AV721" i="17" a="1"/>
  <c r="AV721" i="17" s="1"/>
  <c r="BE721" i="17" a="1"/>
  <c r="BE721" i="17" s="1"/>
  <c r="AW721" i="17" a="1"/>
  <c r="AW721" i="17" s="1"/>
  <c r="E721" i="17" s="1"/>
  <c r="BD721" i="17" a="1"/>
  <c r="BD721" i="17" s="1"/>
  <c r="AT419" i="17"/>
  <c r="BL419" i="17" s="1" a="1"/>
  <c r="BL419" i="17" s="1"/>
  <c r="AT206" i="17"/>
  <c r="BI206" i="17" s="1" a="1"/>
  <c r="BI206" i="17" s="1"/>
  <c r="BA206" i="17" a="1"/>
  <c r="BA206" i="17" s="1"/>
  <c r="AW206" i="17" a="1"/>
  <c r="AW206" i="17" s="1"/>
  <c r="E206" i="17" s="1"/>
  <c r="AV206" i="17" a="1"/>
  <c r="AV206" i="17" s="1"/>
  <c r="BE206" i="17" a="1"/>
  <c r="BE206" i="17" s="1"/>
  <c r="BD206" i="17" a="1"/>
  <c r="BD206" i="17" s="1"/>
  <c r="AZ206" i="17" a="1"/>
  <c r="AZ206" i="17" s="1"/>
  <c r="BC206" i="17" a="1"/>
  <c r="BC206" i="17" s="1"/>
  <c r="AY206" i="17" a="1"/>
  <c r="AY206" i="17" s="1"/>
  <c r="BB206" i="17" a="1"/>
  <c r="BB206" i="17" s="1"/>
  <c r="AX206" i="17" a="1"/>
  <c r="AX206" i="17" s="1"/>
  <c r="AV1127" i="17" a="1"/>
  <c r="AV1127" i="17" s="1"/>
  <c r="AT325" i="17"/>
  <c r="BM325" i="17" s="1" a="1"/>
  <c r="BM325" i="17" s="1"/>
  <c r="BC325" i="17" a="1"/>
  <c r="BC325" i="17" s="1"/>
  <c r="BB325" i="17" a="1"/>
  <c r="BB325" i="17" s="1"/>
  <c r="AV325" i="17" a="1"/>
  <c r="AV325" i="17" s="1"/>
  <c r="AX325" i="17" a="1"/>
  <c r="AX325" i="17" s="1"/>
  <c r="AW325" i="17" a="1"/>
  <c r="AW325" i="17" s="1"/>
  <c r="E325" i="17" s="1"/>
  <c r="BD325" i="17" a="1"/>
  <c r="BD325" i="17" s="1"/>
  <c r="BE325" i="17" a="1"/>
  <c r="BE325" i="17" s="1"/>
  <c r="BA325" i="17" a="1"/>
  <c r="BA325" i="17" s="1"/>
  <c r="AY325" i="17" a="1"/>
  <c r="AY325" i="17" s="1"/>
  <c r="AZ325" i="17" a="1"/>
  <c r="AZ325" i="17" s="1"/>
  <c r="AT706" i="17"/>
  <c r="BL706" i="17" s="1" a="1"/>
  <c r="BL706" i="17" s="1"/>
  <c r="BB706" i="17" a="1"/>
  <c r="BB706" i="17" s="1"/>
  <c r="BA706" i="17" a="1"/>
  <c r="BA706" i="17" s="1"/>
  <c r="AZ706" i="17" a="1"/>
  <c r="AZ706" i="17" s="1"/>
  <c r="BD706" i="17" a="1"/>
  <c r="BD706" i="17" s="1"/>
  <c r="BE706" i="17" a="1"/>
  <c r="BE706" i="17" s="1"/>
  <c r="BC706" i="17" a="1"/>
  <c r="BC706" i="17" s="1"/>
  <c r="AV706" i="17" a="1"/>
  <c r="AV706" i="17" s="1"/>
  <c r="AX706" i="17" a="1"/>
  <c r="AX706" i="17" s="1"/>
  <c r="AY706" i="17" a="1"/>
  <c r="AY706" i="17" s="1"/>
  <c r="AW706" i="17" a="1"/>
  <c r="AW706" i="17" s="1"/>
  <c r="E706" i="17" s="1"/>
  <c r="AX42" i="17" a="1"/>
  <c r="AX42" i="17" s="1"/>
  <c r="AT22" i="17"/>
  <c r="AZ22" i="17" a="1"/>
  <c r="AZ22" i="17" s="1"/>
  <c r="AY22" i="17" a="1"/>
  <c r="AY22" i="17" s="1"/>
  <c r="AV22" i="17" a="1"/>
  <c r="AV22" i="17" s="1"/>
  <c r="BE22" i="17" a="1"/>
  <c r="BE22" i="17" s="1"/>
  <c r="BD22" i="17" a="1"/>
  <c r="BD22" i="17" s="1"/>
  <c r="BA22" i="17" a="1"/>
  <c r="BA22" i="17" s="1"/>
  <c r="AW22" i="17" a="1"/>
  <c r="AW22" i="17" s="1"/>
  <c r="E22" i="17" s="1"/>
  <c r="AT940" i="17"/>
  <c r="AZ1036" i="17" a="1"/>
  <c r="AZ1036" i="17" s="1"/>
  <c r="AZ877" i="17" a="1"/>
  <c r="AZ877" i="17" s="1"/>
  <c r="AW47" i="17" a="1"/>
  <c r="AW47" i="17" s="1"/>
  <c r="E47" i="17" s="1"/>
  <c r="AZ919" i="17" a="1"/>
  <c r="AZ919" i="17" s="1"/>
  <c r="BE435" i="17" a="1"/>
  <c r="BE435" i="17" s="1"/>
  <c r="BB426" i="17" a="1"/>
  <c r="BB426" i="17" s="1"/>
  <c r="AT1152" i="17"/>
  <c r="BE1152" i="17" a="1"/>
  <c r="BE1152" i="17" s="1"/>
  <c r="BD1152" i="17" a="1"/>
  <c r="BD1152" i="17" s="1"/>
  <c r="AY1152" i="17" a="1"/>
  <c r="AY1152" i="17" s="1"/>
  <c r="BB64" i="17" a="1"/>
  <c r="BB64" i="17" s="1"/>
  <c r="AT153" i="17"/>
  <c r="BK153" i="17" s="1" a="1"/>
  <c r="BK153" i="17" s="1"/>
  <c r="BC153" i="17" a="1"/>
  <c r="BC153" i="17" s="1"/>
  <c r="AW153" i="17" a="1"/>
  <c r="AW153" i="17" s="1"/>
  <c r="E153" i="17" s="1"/>
  <c r="BD153" i="17" a="1"/>
  <c r="BD153" i="17" s="1"/>
  <c r="AV153" i="17" a="1"/>
  <c r="AV153" i="17" s="1"/>
  <c r="BA153" i="17" a="1"/>
  <c r="BA153" i="17" s="1"/>
  <c r="BD932" i="17" a="1"/>
  <c r="BD932" i="17" s="1"/>
  <c r="AZ698" i="17" a="1"/>
  <c r="AZ698" i="17" s="1"/>
  <c r="AT245" i="17"/>
  <c r="AY91" i="17" a="1"/>
  <c r="AY91" i="17" s="1"/>
  <c r="AX128" i="17" a="1"/>
  <c r="AX128" i="17" s="1"/>
  <c r="AT677" i="17"/>
  <c r="BH677" i="17" s="1" a="1"/>
  <c r="BH677" i="17" s="1"/>
  <c r="BA355" i="17" a="1"/>
  <c r="BA355" i="17" s="1"/>
  <c r="AT1001" i="17"/>
  <c r="BF1001" i="17" s="1" a="1"/>
  <c r="BF1001" i="17" s="1"/>
  <c r="AV1001" i="17" a="1"/>
  <c r="AV1001" i="17" s="1"/>
  <c r="BE1001" i="17" a="1"/>
  <c r="BE1001" i="17" s="1"/>
  <c r="BB1001" i="17" a="1"/>
  <c r="BB1001" i="17" s="1"/>
  <c r="AW1001" i="17" a="1"/>
  <c r="AW1001" i="17" s="1"/>
  <c r="E1001" i="17" s="1"/>
  <c r="F1001" i="17" s="1"/>
  <c r="AY1001" i="17" a="1"/>
  <c r="AY1001" i="17" s="1"/>
  <c r="AT600" i="17"/>
  <c r="BG600" i="17" s="1" a="1"/>
  <c r="BG600" i="17" s="1"/>
  <c r="AZ1084" i="17" a="1"/>
  <c r="AZ1084" i="17" s="1"/>
  <c r="BC906" i="17" a="1"/>
  <c r="BC906" i="17" s="1"/>
  <c r="AT564" i="17"/>
  <c r="AW564" i="17" a="1"/>
  <c r="AW564" i="17" s="1"/>
  <c r="E564" i="17" s="1"/>
  <c r="F564" i="17" s="1"/>
  <c r="BC564" i="17" a="1"/>
  <c r="BC564" i="17" s="1"/>
  <c r="BB564" i="17" a="1"/>
  <c r="BB564" i="17" s="1"/>
  <c r="BA564" i="17" a="1"/>
  <c r="BA564" i="17" s="1"/>
  <c r="BE564" i="17" a="1"/>
  <c r="BE564" i="17" s="1"/>
  <c r="BA504" i="17" a="1"/>
  <c r="BA504" i="17" s="1"/>
  <c r="BD801" i="17" a="1"/>
  <c r="BD801" i="17" s="1"/>
  <c r="BD75" i="17" a="1"/>
  <c r="BD75" i="17" s="1"/>
  <c r="BD668" i="17" a="1"/>
  <c r="BD668" i="17" s="1"/>
  <c r="AY846" i="17" a="1"/>
  <c r="AY846" i="17" s="1"/>
  <c r="AT431" i="17"/>
  <c r="BJ431" i="17" s="1" a="1"/>
  <c r="BJ431" i="17" s="1"/>
  <c r="AZ431" i="17" a="1"/>
  <c r="AZ431" i="17" s="1"/>
  <c r="AY431" i="17" a="1"/>
  <c r="AY431" i="17" s="1"/>
  <c r="AW431" i="17" a="1"/>
  <c r="AW431" i="17" s="1"/>
  <c r="E431" i="17" s="1"/>
  <c r="BD431" i="17" a="1"/>
  <c r="BD431" i="17" s="1"/>
  <c r="BC431" i="17" a="1"/>
  <c r="BC431" i="17" s="1"/>
  <c r="BB431" i="17" a="1"/>
  <c r="BB431" i="17" s="1"/>
  <c r="AX431" i="17" a="1"/>
  <c r="AX431" i="17" s="1"/>
  <c r="BE431" i="17" a="1"/>
  <c r="BE431" i="17" s="1"/>
  <c r="BA431" i="17" a="1"/>
  <c r="BA431" i="17" s="1"/>
  <c r="AV431" i="17" a="1"/>
  <c r="AV431" i="17" s="1"/>
  <c r="AW1090" i="17" a="1"/>
  <c r="AW1090" i="17" s="1"/>
  <c r="E1090" i="17" s="1"/>
  <c r="F1090" i="17" s="1"/>
  <c r="AZ1001" i="17" a="1"/>
  <c r="AZ1001" i="17" s="1"/>
  <c r="BB348" i="17" a="1"/>
  <c r="BB348" i="17" s="1"/>
  <c r="AW386" i="17" a="1"/>
  <c r="AW386" i="17" s="1"/>
  <c r="E386" i="17" s="1"/>
  <c r="AY1130" i="17" a="1"/>
  <c r="AY1130" i="17" s="1"/>
  <c r="AY1157" i="17" a="1"/>
  <c r="AY1157" i="17" s="1"/>
  <c r="AT441" i="17"/>
  <c r="BF441" i="17" s="1" a="1"/>
  <c r="BF441" i="17" s="1"/>
  <c r="AT832" i="17"/>
  <c r="BM832" i="17" s="1" a="1"/>
  <c r="BM832" i="17" s="1"/>
  <c r="BB832" i="17" a="1"/>
  <c r="BB832" i="17" s="1"/>
  <c r="AZ832" i="17" a="1"/>
  <c r="AZ832" i="17" s="1"/>
  <c r="BA832" i="17" a="1"/>
  <c r="BA832" i="17" s="1"/>
  <c r="BC832" i="17" a="1"/>
  <c r="BC832" i="17" s="1"/>
  <c r="AV832" i="17" a="1"/>
  <c r="AV832" i="17" s="1"/>
  <c r="AY832" i="17" a="1"/>
  <c r="AY832" i="17" s="1"/>
  <c r="AW832" i="17" a="1"/>
  <c r="AW832" i="17" s="1"/>
  <c r="E832" i="17" s="1"/>
  <c r="F832" i="17" s="1"/>
  <c r="AT707" i="17"/>
  <c r="BI707" i="17" s="1" a="1"/>
  <c r="BI707" i="17" s="1"/>
  <c r="AX707" i="17" a="1"/>
  <c r="AX707" i="17" s="1"/>
  <c r="AZ707" i="17" a="1"/>
  <c r="AZ707" i="17" s="1"/>
  <c r="AY707" i="17" a="1"/>
  <c r="AY707" i="17" s="1"/>
  <c r="AV707" i="17" a="1"/>
  <c r="AV707" i="17" s="1"/>
  <c r="BA707" i="17" a="1"/>
  <c r="BA707" i="17" s="1"/>
  <c r="BE707" i="17" a="1"/>
  <c r="BE707" i="17" s="1"/>
  <c r="BD707" i="17" a="1"/>
  <c r="BD707" i="17" s="1"/>
  <c r="BC707" i="17" a="1"/>
  <c r="BC707" i="17" s="1"/>
  <c r="AW707" i="17" a="1"/>
  <c r="AW707" i="17" s="1"/>
  <c r="E707" i="17" s="1"/>
  <c r="BB707" i="17" a="1"/>
  <c r="BB707" i="17" s="1"/>
  <c r="AT622" i="17"/>
  <c r="BH622" i="17" s="1" a="1"/>
  <c r="BH622" i="17" s="1"/>
  <c r="AV622" i="17" a="1"/>
  <c r="AV622" i="17" s="1"/>
  <c r="BE622" i="17" a="1"/>
  <c r="BE622" i="17" s="1"/>
  <c r="BD622" i="17" a="1"/>
  <c r="BD622" i="17" s="1"/>
  <c r="BB622" i="17" a="1"/>
  <c r="BB622" i="17" s="1"/>
  <c r="AZ622" i="17" a="1"/>
  <c r="AZ622" i="17" s="1"/>
  <c r="AW622" i="17" a="1"/>
  <c r="AW622" i="17" s="1"/>
  <c r="E622" i="17" s="1"/>
  <c r="BC622" i="17" a="1"/>
  <c r="BC622" i="17" s="1"/>
  <c r="BA622" i="17" a="1"/>
  <c r="BA622" i="17" s="1"/>
  <c r="AX622" i="17" a="1"/>
  <c r="AX622" i="17" s="1"/>
  <c r="AY622" i="17" a="1"/>
  <c r="AY622" i="17" s="1"/>
  <c r="AT358" i="17"/>
  <c r="AV932" i="17" a="1"/>
  <c r="AV932" i="17" s="1"/>
  <c r="AW698" i="17" a="1"/>
  <c r="AW698" i="17" s="1"/>
  <c r="E698" i="17" s="1"/>
  <c r="AT918" i="17"/>
  <c r="BI918" i="17" s="1" a="1"/>
  <c r="BI918" i="17" s="1"/>
  <c r="BB918" i="17" a="1"/>
  <c r="BB918" i="17" s="1"/>
  <c r="AX918" i="17" a="1"/>
  <c r="AX918" i="17" s="1"/>
  <c r="AW918" i="17" a="1"/>
  <c r="AW918" i="17" s="1"/>
  <c r="E918" i="17" s="1"/>
  <c r="BA91" i="17" a="1"/>
  <c r="BA91" i="17" s="1"/>
  <c r="AZ128" i="17" a="1"/>
  <c r="AZ128" i="17" s="1"/>
  <c r="AT810" i="17"/>
  <c r="BF810" i="17" s="1" a="1"/>
  <c r="BF810" i="17" s="1"/>
  <c r="BE810" i="17" a="1"/>
  <c r="BE810" i="17" s="1"/>
  <c r="BD810" i="17" a="1"/>
  <c r="BD810" i="17" s="1"/>
  <c r="BC810" i="17" a="1"/>
  <c r="BC810" i="17" s="1"/>
  <c r="AW810" i="17" a="1"/>
  <c r="AW810" i="17" s="1"/>
  <c r="E810" i="17" s="1"/>
  <c r="AZ810" i="17" a="1"/>
  <c r="AZ810" i="17" s="1"/>
  <c r="AY810" i="17" a="1"/>
  <c r="AY810" i="17" s="1"/>
  <c r="BB810" i="17" a="1"/>
  <c r="BB810" i="17" s="1"/>
  <c r="AX810" i="17" a="1"/>
  <c r="AX810" i="17" s="1"/>
  <c r="BB355" i="17" a="1"/>
  <c r="BB355" i="17" s="1"/>
  <c r="BA1084" i="17" a="1"/>
  <c r="BA1084" i="17" s="1"/>
  <c r="AX906" i="17" a="1"/>
  <c r="AX906" i="17" s="1"/>
  <c r="AY504" i="17" a="1"/>
  <c r="AY504" i="17" s="1"/>
  <c r="BA75" i="17" a="1"/>
  <c r="BA75" i="17" s="1"/>
  <c r="AT999" i="17"/>
  <c r="BM999" i="17" s="1" a="1"/>
  <c r="BM999" i="17" s="1"/>
  <c r="BE999" i="17" a="1"/>
  <c r="BE999" i="17" s="1"/>
  <c r="BC999" i="17" a="1"/>
  <c r="BC999" i="17" s="1"/>
  <c r="AW999" i="17" a="1"/>
  <c r="AW999" i="17" s="1"/>
  <c r="E999" i="17" s="1"/>
  <c r="BA999" i="17" a="1"/>
  <c r="BA999" i="17" s="1"/>
  <c r="BD999" i="17" a="1"/>
  <c r="BD999" i="17" s="1"/>
  <c r="BB999" i="17" a="1"/>
  <c r="BB999" i="17" s="1"/>
  <c r="AZ999" i="17" a="1"/>
  <c r="AZ999" i="17" s="1"/>
  <c r="AX999" i="17" a="1"/>
  <c r="AX999" i="17" s="1"/>
  <c r="AV999" i="17" a="1"/>
  <c r="AV999" i="17" s="1"/>
  <c r="AY999" i="17" a="1"/>
  <c r="AY999" i="17" s="1"/>
  <c r="AY668" i="17" a="1"/>
  <c r="AY668" i="17" s="1"/>
  <c r="AZ918" i="17" a="1"/>
  <c r="AZ918" i="17" s="1"/>
  <c r="AT896" i="17"/>
  <c r="BM896" i="17" s="1" a="1"/>
  <c r="BM896" i="17" s="1"/>
  <c r="BE896" i="17" a="1"/>
  <c r="BE896" i="17" s="1"/>
  <c r="BC896" i="17" a="1"/>
  <c r="BC896" i="17" s="1"/>
  <c r="AV896" i="17" a="1"/>
  <c r="AV896" i="17" s="1"/>
  <c r="BB896" i="17" a="1"/>
  <c r="BB896" i="17" s="1"/>
  <c r="BD896" i="17" a="1"/>
  <c r="BD896" i="17" s="1"/>
  <c r="BA896" i="17" a="1"/>
  <c r="BA896" i="17" s="1"/>
  <c r="AZ896" i="17" a="1"/>
  <c r="AZ896" i="17" s="1"/>
  <c r="AY896" i="17" a="1"/>
  <c r="AY896" i="17" s="1"/>
  <c r="AX896" i="17" a="1"/>
  <c r="AX896" i="17" s="1"/>
  <c r="AX389" i="17" a="1"/>
  <c r="AX389" i="17" s="1"/>
  <c r="BA1001" i="17" a="1"/>
  <c r="BA1001" i="17" s="1"/>
  <c r="BE348" i="17" a="1"/>
  <c r="BE348" i="17" s="1"/>
  <c r="AT546" i="17"/>
  <c r="BH546" i="17" s="1" a="1"/>
  <c r="BH546" i="17" s="1"/>
  <c r="AX546" i="17" a="1"/>
  <c r="AX546" i="17" s="1"/>
  <c r="AW546" i="17" a="1"/>
  <c r="AW546" i="17" s="1"/>
  <c r="E546" i="17" s="1"/>
  <c r="BC546" i="17" a="1"/>
  <c r="BC546" i="17" s="1"/>
  <c r="BB546" i="17" a="1"/>
  <c r="BB546" i="17" s="1"/>
  <c r="BA546" i="17" a="1"/>
  <c r="BA546" i="17" s="1"/>
  <c r="AZ546" i="17" a="1"/>
  <c r="AZ546" i="17" s="1"/>
  <c r="BE546" i="17" a="1"/>
  <c r="BE546" i="17" s="1"/>
  <c r="AV546" i="17" a="1"/>
  <c r="AV546" i="17" s="1"/>
  <c r="AY546" i="17" a="1"/>
  <c r="AY546" i="17" s="1"/>
  <c r="BD546" i="17" a="1"/>
  <c r="BD546" i="17" s="1"/>
  <c r="BC1130" i="17" a="1"/>
  <c r="BC1130" i="17" s="1"/>
  <c r="AT390" i="17"/>
  <c r="BM390" i="17" s="1" a="1"/>
  <c r="BM390" i="17" s="1"/>
  <c r="BE1157" i="17" a="1"/>
  <c r="BE1157" i="17" s="1"/>
  <c r="AV173" i="17" a="1"/>
  <c r="AV173" i="17" s="1"/>
  <c r="AT801" i="17"/>
  <c r="BH801" i="17" s="1" a="1"/>
  <c r="BH801" i="17" s="1"/>
  <c r="BA801" i="17" a="1"/>
  <c r="BA801" i="17" s="1"/>
  <c r="AV801" i="17" a="1"/>
  <c r="AV801" i="17" s="1"/>
  <c r="AX801" i="17" a="1"/>
  <c r="AX801" i="17" s="1"/>
  <c r="E940" i="17"/>
  <c r="AT736" i="17"/>
  <c r="AX736" i="17" a="1"/>
  <c r="AX736" i="17" s="1"/>
  <c r="AY736" i="17" a="1"/>
  <c r="AY736" i="17" s="1"/>
  <c r="AW736" i="17" a="1"/>
  <c r="AW736" i="17" s="1"/>
  <c r="E736" i="17" s="1"/>
  <c r="AV736" i="17" a="1"/>
  <c r="AV736" i="17" s="1"/>
  <c r="AZ736" i="17" a="1"/>
  <c r="AZ736" i="17" s="1"/>
  <c r="BE736" i="17" a="1"/>
  <c r="BE736" i="17" s="1"/>
  <c r="BD736" i="17" a="1"/>
  <c r="BD736" i="17" s="1"/>
  <c r="BA736" i="17" a="1"/>
  <c r="BA736" i="17" s="1"/>
  <c r="BC736" i="17" a="1"/>
  <c r="BC736" i="17" s="1"/>
  <c r="BB736" i="17" a="1"/>
  <c r="BB736" i="17" s="1"/>
  <c r="AX435" i="17" a="1"/>
  <c r="AX435" i="17" s="1"/>
  <c r="AY426" i="17" a="1"/>
  <c r="AY426" i="17" s="1"/>
  <c r="AT372" i="17"/>
  <c r="BE372" i="17" a="1"/>
  <c r="BE372" i="17" s="1"/>
  <c r="BD372" i="17" a="1"/>
  <c r="BD372" i="17" s="1"/>
  <c r="BC372" i="17" a="1"/>
  <c r="BC372" i="17" s="1"/>
  <c r="AY372" i="17" a="1"/>
  <c r="AY372" i="17" s="1"/>
  <c r="AW372" i="17" a="1"/>
  <c r="AW372" i="17" s="1"/>
  <c r="E372" i="17" s="1"/>
  <c r="AX372" i="17" a="1"/>
  <c r="AX372" i="17" s="1"/>
  <c r="BB372" i="17" a="1"/>
  <c r="BB372" i="17" s="1"/>
  <c r="AZ372" i="17" a="1"/>
  <c r="AZ372" i="17" s="1"/>
  <c r="BA372" i="17" a="1"/>
  <c r="BA372" i="17" s="1"/>
  <c r="AW932" i="17" a="1"/>
  <c r="AW932" i="17" s="1"/>
  <c r="E932" i="17" s="1"/>
  <c r="AT1090" i="17"/>
  <c r="BJ1090" i="17" s="1" a="1"/>
  <c r="BJ1090" i="17" s="1"/>
  <c r="AV1090" i="17" a="1"/>
  <c r="AV1090" i="17" s="1"/>
  <c r="BA1090" i="17" a="1"/>
  <c r="BA1090" i="17" s="1"/>
  <c r="BC1090" i="17" a="1"/>
  <c r="BC1090" i="17" s="1"/>
  <c r="BD1090" i="17" a="1"/>
  <c r="BD1090" i="17" s="1"/>
  <c r="BE1090" i="17" a="1"/>
  <c r="BE1090" i="17" s="1"/>
  <c r="AY1090" i="17" a="1"/>
  <c r="AY1090" i="17" s="1"/>
  <c r="AT364" i="17"/>
  <c r="BC364" i="17" a="1"/>
  <c r="BC364" i="17" s="1"/>
  <c r="AY364" i="17" a="1"/>
  <c r="AY364" i="17" s="1"/>
  <c r="AX364" i="17" a="1"/>
  <c r="AX364" i="17" s="1"/>
  <c r="BE364" i="17" a="1"/>
  <c r="BE364" i="17" s="1"/>
  <c r="AW364" i="17" a="1"/>
  <c r="AW364" i="17" s="1"/>
  <c r="E364" i="17" s="1"/>
  <c r="AV364" i="17" a="1"/>
  <c r="AV364" i="17" s="1"/>
  <c r="BB364" i="17" a="1"/>
  <c r="BB364" i="17" s="1"/>
  <c r="AZ364" i="17" a="1"/>
  <c r="AZ364" i="17" s="1"/>
  <c r="BA364" i="17" a="1"/>
  <c r="BA364" i="17" s="1"/>
  <c r="BD364" i="17" a="1"/>
  <c r="BD364" i="17" s="1"/>
  <c r="AX698" i="17" a="1"/>
  <c r="AX698" i="17" s="1"/>
  <c r="AT538" i="17"/>
  <c r="BJ538" i="17" s="1" a="1"/>
  <c r="BJ538" i="17" s="1"/>
  <c r="BB538" i="17" a="1"/>
  <c r="BB538" i="17" s="1"/>
  <c r="BA538" i="17" a="1"/>
  <c r="BA538" i="17" s="1"/>
  <c r="AV538" i="17" a="1"/>
  <c r="AV538" i="17" s="1"/>
  <c r="AZ538" i="17" a="1"/>
  <c r="AZ538" i="17" s="1"/>
  <c r="BC538" i="17" a="1"/>
  <c r="BC538" i="17" s="1"/>
  <c r="AY538" i="17" a="1"/>
  <c r="AY538" i="17" s="1"/>
  <c r="AX538" i="17" a="1"/>
  <c r="AX538" i="17" s="1"/>
  <c r="BE538" i="17" a="1"/>
  <c r="BE538" i="17" s="1"/>
  <c r="AW538" i="17" a="1"/>
  <c r="AW538" i="17" s="1"/>
  <c r="E538" i="17" s="1"/>
  <c r="BD538" i="17" a="1"/>
  <c r="BD538" i="17" s="1"/>
  <c r="BB91" i="17" a="1"/>
  <c r="BB91" i="17" s="1"/>
  <c r="BA128" i="17" a="1"/>
  <c r="BA128" i="17" s="1"/>
  <c r="AT326" i="17"/>
  <c r="BF326" i="17" s="1" a="1"/>
  <c r="BF326" i="17" s="1"/>
  <c r="BD326" i="17" a="1"/>
  <c r="BD326" i="17" s="1"/>
  <c r="AY326" i="17" a="1"/>
  <c r="AY326" i="17" s="1"/>
  <c r="AW326" i="17" a="1"/>
  <c r="AW326" i="17" s="1"/>
  <c r="E326" i="17" s="1"/>
  <c r="AV326" i="17" a="1"/>
  <c r="AV326" i="17" s="1"/>
  <c r="BE326" i="17" a="1"/>
  <c r="BE326" i="17" s="1"/>
  <c r="BC326" i="17" a="1"/>
  <c r="BC326" i="17" s="1"/>
  <c r="BB326" i="17" a="1"/>
  <c r="BB326" i="17" s="1"/>
  <c r="AZ326" i="17" a="1"/>
  <c r="AZ326" i="17" s="1"/>
  <c r="AV355" i="17" a="1"/>
  <c r="AV355" i="17" s="1"/>
  <c r="AV1084" i="17" a="1"/>
  <c r="AV1084" i="17" s="1"/>
  <c r="AW906" i="17" a="1"/>
  <c r="AW906" i="17" s="1"/>
  <c r="E906" i="17" s="1"/>
  <c r="AW801" i="17" a="1"/>
  <c r="AW801" i="17" s="1"/>
  <c r="E801" i="17" s="1"/>
  <c r="AW75" i="17" a="1"/>
  <c r="AW75" i="17" s="1"/>
  <c r="E75" i="17" s="1"/>
  <c r="AX668" i="17" a="1"/>
  <c r="AX668" i="17" s="1"/>
  <c r="AV676" i="17" a="1"/>
  <c r="AV676" i="17" s="1"/>
  <c r="AT50" i="17"/>
  <c r="AZ1090" i="17" a="1"/>
  <c r="AZ1090" i="17" s="1"/>
  <c r="BB389" i="17" a="1"/>
  <c r="BB389" i="17" s="1"/>
  <c r="AT111" i="17"/>
  <c r="AW111" i="17" a="1"/>
  <c r="AW111" i="17" s="1"/>
  <c r="E111" i="17" s="1"/>
  <c r="BA111" i="17" a="1"/>
  <c r="BA111" i="17" s="1"/>
  <c r="AZ111" i="17" a="1"/>
  <c r="AZ111" i="17" s="1"/>
  <c r="BE111" i="17" a="1"/>
  <c r="BE111" i="17" s="1"/>
  <c r="BD111" i="17" a="1"/>
  <c r="BD111" i="17" s="1"/>
  <c r="BC111" i="17" a="1"/>
  <c r="BC111" i="17" s="1"/>
  <c r="AY111" i="17" a="1"/>
  <c r="AY111" i="17" s="1"/>
  <c r="AV111" i="17" a="1"/>
  <c r="AV111" i="17" s="1"/>
  <c r="BB106" i="17" a="1"/>
  <c r="BB106" i="17" s="1"/>
  <c r="BB22" i="17" a="1"/>
  <c r="BB22" i="17" s="1"/>
  <c r="AW573" i="17" a="1"/>
  <c r="AW573" i="17" s="1"/>
  <c r="E573" i="17" s="1"/>
  <c r="BB173" i="17" a="1"/>
  <c r="BB173" i="17" s="1"/>
  <c r="AT401" i="17"/>
  <c r="BJ401" i="17" s="1" a="1"/>
  <c r="BJ401" i="17" s="1"/>
  <c r="BE401" i="17" a="1"/>
  <c r="BE401" i="17" s="1"/>
  <c r="BC401" i="17" a="1"/>
  <c r="BC401" i="17" s="1"/>
  <c r="AY401" i="17" a="1"/>
  <c r="AY401" i="17" s="1"/>
  <c r="AX401" i="17" a="1"/>
  <c r="AX401" i="17" s="1"/>
  <c r="BA401" i="17" a="1"/>
  <c r="BA401" i="17" s="1"/>
  <c r="AZ401" i="17" a="1"/>
  <c r="AZ401" i="17" s="1"/>
  <c r="AT702" i="17"/>
  <c r="BM702" i="17" s="1" a="1"/>
  <c r="BM702" i="17" s="1"/>
  <c r="BC702" i="17" a="1"/>
  <c r="BC702" i="17" s="1"/>
  <c r="BB702" i="17" a="1"/>
  <c r="BB702" i="17" s="1"/>
  <c r="BA702" i="17" a="1"/>
  <c r="BA702" i="17" s="1"/>
  <c r="AX702" i="17" a="1"/>
  <c r="AX702" i="17" s="1"/>
  <c r="AY702" i="17" a="1"/>
  <c r="AY702" i="17" s="1"/>
  <c r="AW702" i="17" a="1"/>
  <c r="AW702" i="17" s="1"/>
  <c r="E702" i="17" s="1"/>
  <c r="AV702" i="17" a="1"/>
  <c r="AV702" i="17" s="1"/>
  <c r="BD702" i="17" a="1"/>
  <c r="BD702" i="17" s="1"/>
  <c r="BE702" i="17" a="1"/>
  <c r="BE702" i="17" s="1"/>
  <c r="AZ702" i="17" a="1"/>
  <c r="AZ702" i="17" s="1"/>
  <c r="AT872" i="17"/>
  <c r="BJ872" i="17" s="1" a="1"/>
  <c r="BJ872" i="17" s="1"/>
  <c r="AX872" i="17" a="1"/>
  <c r="AX872" i="17" s="1"/>
  <c r="AY872" i="17" a="1"/>
  <c r="AY872" i="17" s="1"/>
  <c r="BC872" i="17" a="1"/>
  <c r="BC872" i="17" s="1"/>
  <c r="AZ872" i="17" a="1"/>
  <c r="AZ872" i="17" s="1"/>
  <c r="AW872" i="17" a="1"/>
  <c r="AW872" i="17" s="1"/>
  <c r="E872" i="17" s="1"/>
  <c r="AV872" i="17" a="1"/>
  <c r="AV872" i="17" s="1"/>
  <c r="BD872" i="17" a="1"/>
  <c r="BD872" i="17" s="1"/>
  <c r="BA872" i="17" a="1"/>
  <c r="BA872" i="17" s="1"/>
  <c r="BB872" i="17" a="1"/>
  <c r="BB872" i="17" s="1"/>
  <c r="BE872" i="17" a="1"/>
  <c r="BE872" i="17" s="1"/>
  <c r="BD435" i="17" a="1"/>
  <c r="BD435" i="17" s="1"/>
  <c r="AT941" i="17"/>
  <c r="AT297" i="17"/>
  <c r="BG297" i="17" s="1" a="1"/>
  <c r="BG297" i="17" s="1"/>
  <c r="BB297" i="17" a="1"/>
  <c r="BB297" i="17" s="1"/>
  <c r="BA297" i="17" a="1"/>
  <c r="BA297" i="17" s="1"/>
  <c r="AZ297" i="17" a="1"/>
  <c r="AZ297" i="17" s="1"/>
  <c r="AY297" i="17" a="1"/>
  <c r="AY297" i="17" s="1"/>
  <c r="AW297" i="17" a="1"/>
  <c r="AW297" i="17" s="1"/>
  <c r="E297" i="17" s="1"/>
  <c r="BE297" i="17" a="1"/>
  <c r="BE297" i="17" s="1"/>
  <c r="BD297" i="17" a="1"/>
  <c r="BD297" i="17" s="1"/>
  <c r="BC297" i="17" a="1"/>
  <c r="BC297" i="17" s="1"/>
  <c r="AX297" i="17" a="1"/>
  <c r="AX297" i="17" s="1"/>
  <c r="AV297" i="17" a="1"/>
  <c r="AV297" i="17" s="1"/>
  <c r="AT1054" i="17"/>
  <c r="BK1054" i="17" s="1" a="1"/>
  <c r="BK1054" i="17" s="1"/>
  <c r="BE1054" i="17" a="1"/>
  <c r="BE1054" i="17" s="1"/>
  <c r="BA1054" i="17" a="1"/>
  <c r="BA1054" i="17" s="1"/>
  <c r="BD1054" i="17" a="1"/>
  <c r="BD1054" i="17" s="1"/>
  <c r="AV1054" i="17" a="1"/>
  <c r="AV1054" i="17" s="1"/>
  <c r="BB1054" i="17" a="1"/>
  <c r="BB1054" i="17" s="1"/>
  <c r="AW1054" i="17" a="1"/>
  <c r="AW1054" i="17" s="1"/>
  <c r="E1054" i="17" s="1"/>
  <c r="BC1054" i="17" a="1"/>
  <c r="BC1054" i="17" s="1"/>
  <c r="AZ1054" i="17" a="1"/>
  <c r="AZ1054" i="17" s="1"/>
  <c r="AY1054" i="17" a="1"/>
  <c r="AY1054" i="17" s="1"/>
  <c r="AX1054" i="17" a="1"/>
  <c r="AX1054" i="17" s="1"/>
  <c r="AT726" i="17"/>
  <c r="BH726" i="17" s="1" a="1"/>
  <c r="BH726" i="17" s="1"/>
  <c r="AW726" i="17" a="1"/>
  <c r="AW726" i="17" s="1"/>
  <c r="E726" i="17" s="1"/>
  <c r="AY726" i="17" a="1"/>
  <c r="AY726" i="17" s="1"/>
  <c r="AX726" i="17" a="1"/>
  <c r="AX726" i="17" s="1"/>
  <c r="AV726" i="17" a="1"/>
  <c r="AV726" i="17" s="1"/>
  <c r="BE726" i="17" a="1"/>
  <c r="BE726" i="17" s="1"/>
  <c r="BC726" i="17" a="1"/>
  <c r="BC726" i="17" s="1"/>
  <c r="BB726" i="17" a="1"/>
  <c r="BB726" i="17" s="1"/>
  <c r="AZ726" i="17" a="1"/>
  <c r="AZ726" i="17" s="1"/>
  <c r="BD726" i="17" a="1"/>
  <c r="BD726" i="17" s="1"/>
  <c r="BA726" i="17" a="1"/>
  <c r="BA726" i="17" s="1"/>
  <c r="AX932" i="17" a="1"/>
  <c r="AX932" i="17" s="1"/>
  <c r="AT606" i="17"/>
  <c r="BL606" i="17" s="1" a="1"/>
  <c r="BL606" i="17" s="1"/>
  <c r="AY698" i="17" a="1"/>
  <c r="AY698" i="17" s="1"/>
  <c r="BD606" i="17" a="1"/>
  <c r="BD606" i="17" s="1"/>
  <c r="AV91" i="17" a="1"/>
  <c r="AV91" i="17" s="1"/>
  <c r="AT354" i="17"/>
  <c r="BF354" i="17" s="1" a="1"/>
  <c r="BF354" i="17" s="1"/>
  <c r="AX354" i="17" a="1"/>
  <c r="AX354" i="17" s="1"/>
  <c r="AW354" i="17" a="1"/>
  <c r="AW354" i="17" s="1"/>
  <c r="E354" i="17" s="1"/>
  <c r="BA354" i="17" a="1"/>
  <c r="BA354" i="17" s="1"/>
  <c r="AZ354" i="17" a="1"/>
  <c r="AZ354" i="17" s="1"/>
  <c r="AY354" i="17" a="1"/>
  <c r="AY354" i="17" s="1"/>
  <c r="BE354" i="17" a="1"/>
  <c r="BE354" i="17" s="1"/>
  <c r="BD354" i="17" a="1"/>
  <c r="BD354" i="17" s="1"/>
  <c r="BC354" i="17" a="1"/>
  <c r="BC354" i="17" s="1"/>
  <c r="AV354" i="17" a="1"/>
  <c r="AV354" i="17" s="1"/>
  <c r="BB354" i="17" a="1"/>
  <c r="BB354" i="17" s="1"/>
  <c r="BB128" i="17" a="1"/>
  <c r="BB128" i="17" s="1"/>
  <c r="AW355" i="17" a="1"/>
  <c r="AW355" i="17" s="1"/>
  <c r="E355" i="17" s="1"/>
  <c r="AX1084" i="17" a="1"/>
  <c r="AX1084" i="17" s="1"/>
  <c r="AY906" i="17" a="1"/>
  <c r="AY906" i="17" s="1"/>
  <c r="AT280" i="17"/>
  <c r="AV280" i="17" a="1"/>
  <c r="AV280" i="17" s="1"/>
  <c r="BE280" i="17" a="1"/>
  <c r="BE280" i="17" s="1"/>
  <c r="BD280" i="17" a="1"/>
  <c r="BD280" i="17" s="1"/>
  <c r="AZ280" i="17" a="1"/>
  <c r="AZ280" i="17" s="1"/>
  <c r="AY280" i="17" a="1"/>
  <c r="AY280" i="17" s="1"/>
  <c r="BB280" i="17" a="1"/>
  <c r="BB280" i="17" s="1"/>
  <c r="BA280" i="17" a="1"/>
  <c r="BA280" i="17" s="1"/>
  <c r="AX280" i="17" a="1"/>
  <c r="AX280" i="17" s="1"/>
  <c r="BC280" i="17" a="1"/>
  <c r="BC280" i="17" s="1"/>
  <c r="AW280" i="17" a="1"/>
  <c r="AW280" i="17" s="1"/>
  <c r="E280" i="17" s="1"/>
  <c r="AX67" i="17" a="1"/>
  <c r="AX67" i="17" s="1"/>
  <c r="AT821" i="17"/>
  <c r="BM821" i="17" s="1" a="1"/>
  <c r="BM821" i="17" s="1"/>
  <c r="BE821" i="17" a="1"/>
  <c r="BE821" i="17" s="1"/>
  <c r="AX821" i="17" a="1"/>
  <c r="AX821" i="17" s="1"/>
  <c r="BB821" i="17" a="1"/>
  <c r="BB821" i="17" s="1"/>
  <c r="BD821" i="17" a="1"/>
  <c r="BD821" i="17" s="1"/>
  <c r="BC821" i="17" a="1"/>
  <c r="BC821" i="17" s="1"/>
  <c r="BA821" i="17" a="1"/>
  <c r="BA821" i="17" s="1"/>
  <c r="AW821" i="17" a="1"/>
  <c r="AW821" i="17" s="1"/>
  <c r="E821" i="17" s="1"/>
  <c r="AY821" i="17" a="1"/>
  <c r="AY821" i="17" s="1"/>
  <c r="AV821" i="17" a="1"/>
  <c r="AV821" i="17" s="1"/>
  <c r="AZ821" i="17" a="1"/>
  <c r="AZ821" i="17" s="1"/>
  <c r="BB801" i="17" a="1"/>
  <c r="BB801" i="17" s="1"/>
  <c r="AX75" i="17" a="1"/>
  <c r="AX75" i="17" s="1"/>
  <c r="AZ668" i="17" a="1"/>
  <c r="AZ668" i="17" s="1"/>
  <c r="BC676" i="17" a="1"/>
  <c r="BC676" i="17" s="1"/>
  <c r="BB1090" i="17" a="1"/>
  <c r="BB1090" i="17" s="1"/>
  <c r="AW389" i="17" a="1"/>
  <c r="AW389" i="17" s="1"/>
  <c r="E389" i="17" s="1"/>
  <c r="BD106" i="17" a="1"/>
  <c r="BD106" i="17" s="1"/>
  <c r="BC22" i="17" a="1"/>
  <c r="BC22" i="17" s="1"/>
  <c r="AT495" i="17"/>
  <c r="BE495" i="17" a="1"/>
  <c r="BE495" i="17" s="1"/>
  <c r="BD495" i="17" a="1"/>
  <c r="BD495" i="17" s="1"/>
  <c r="BB495" i="17" a="1"/>
  <c r="BB495" i="17" s="1"/>
  <c r="AY495" i="17" a="1"/>
  <c r="AY495" i="17" s="1"/>
  <c r="AX495" i="17" a="1"/>
  <c r="AX495" i="17" s="1"/>
  <c r="AW495" i="17" a="1"/>
  <c r="AW495" i="17" s="1"/>
  <c r="E495" i="17" s="1"/>
  <c r="AV495" i="17" a="1"/>
  <c r="AV495" i="17" s="1"/>
  <c r="BC495" i="17" a="1"/>
  <c r="BC495" i="17" s="1"/>
  <c r="BA495" i="17" a="1"/>
  <c r="BA495" i="17" s="1"/>
  <c r="AZ495" i="17" a="1"/>
  <c r="AZ495" i="17" s="1"/>
  <c r="BC646" i="17" a="1"/>
  <c r="BC646" i="17" s="1"/>
  <c r="AY573" i="17" a="1"/>
  <c r="AY573" i="17" s="1"/>
  <c r="AT109" i="17"/>
  <c r="BK109" i="17" s="1" a="1"/>
  <c r="BK109" i="17" s="1"/>
  <c r="AW109" i="17" a="1"/>
  <c r="AW109" i="17" s="1"/>
  <c r="E109" i="17" s="1"/>
  <c r="AV109" i="17" a="1"/>
  <c r="AV109" i="17" s="1"/>
  <c r="BE109" i="17" a="1"/>
  <c r="BE109" i="17" s="1"/>
  <c r="AY109" i="17" a="1"/>
  <c r="AY109" i="17" s="1"/>
  <c r="AX109" i="17" a="1"/>
  <c r="AX109" i="17" s="1"/>
  <c r="BD109" i="17" a="1"/>
  <c r="BD109" i="17" s="1"/>
  <c r="BC109" i="17" a="1"/>
  <c r="BC109" i="17" s="1"/>
  <c r="BA109" i="17" a="1"/>
  <c r="BA109" i="17" s="1"/>
  <c r="BB109" i="17" a="1"/>
  <c r="BB109" i="17" s="1"/>
  <c r="AZ109" i="17" a="1"/>
  <c r="AZ109" i="17" s="1"/>
  <c r="BE878" i="17" a="1"/>
  <c r="BE878" i="17" s="1"/>
  <c r="AT879" i="17"/>
  <c r="BG879" i="17" s="1" a="1"/>
  <c r="BG879" i="17" s="1"/>
  <c r="BD879" i="17" a="1"/>
  <c r="BD879" i="17" s="1"/>
  <c r="AZ879" i="17" a="1"/>
  <c r="AZ879" i="17" s="1"/>
  <c r="AZ932" i="17" a="1"/>
  <c r="AZ932" i="17" s="1"/>
  <c r="BA698" i="17" a="1"/>
  <c r="BA698" i="17" s="1"/>
  <c r="AT508" i="17"/>
  <c r="BJ508" i="17" s="1" a="1"/>
  <c r="BJ508" i="17" s="1"/>
  <c r="AV508" i="17" a="1"/>
  <c r="AV508" i="17" s="1"/>
  <c r="AW508" i="17" a="1"/>
  <c r="AW508" i="17" s="1"/>
  <c r="E508" i="17" s="1"/>
  <c r="AZ508" i="17" a="1"/>
  <c r="AZ508" i="17" s="1"/>
  <c r="AT318" i="17"/>
  <c r="AW318" i="17" a="1"/>
  <c r="AW318" i="17" s="1"/>
  <c r="E318" i="17" s="1"/>
  <c r="AV318" i="17" a="1"/>
  <c r="AV318" i="17" s="1"/>
  <c r="BD318" i="17" a="1"/>
  <c r="BD318" i="17" s="1"/>
  <c r="AX318" i="17" a="1"/>
  <c r="AX318" i="17" s="1"/>
  <c r="BE318" i="17" a="1"/>
  <c r="BE318" i="17" s="1"/>
  <c r="BB318" i="17" a="1"/>
  <c r="BB318" i="17" s="1"/>
  <c r="BC318" i="17" a="1"/>
  <c r="BC318" i="17" s="1"/>
  <c r="BA318" i="17" a="1"/>
  <c r="BA318" i="17" s="1"/>
  <c r="AY318" i="17" a="1"/>
  <c r="AY318" i="17" s="1"/>
  <c r="AZ318" i="17" a="1"/>
  <c r="AZ318" i="17" s="1"/>
  <c r="AW91" i="17" a="1"/>
  <c r="AW91" i="17" s="1"/>
  <c r="E91" i="17" s="1"/>
  <c r="AW128" i="17" a="1"/>
  <c r="AW128" i="17" s="1"/>
  <c r="E128" i="17" s="1"/>
  <c r="AT919" i="17"/>
  <c r="AT404" i="17"/>
  <c r="BI404" i="17" s="1" a="1"/>
  <c r="BI404" i="17" s="1"/>
  <c r="AT162" i="17"/>
  <c r="BK162" i="17" s="1" a="1"/>
  <c r="BK162" i="17" s="1"/>
  <c r="AZ162" i="17" a="1"/>
  <c r="AZ162" i="17" s="1"/>
  <c r="BD162" i="17" a="1"/>
  <c r="BD162" i="17" s="1"/>
  <c r="BA162" i="17" a="1"/>
  <c r="BA162" i="17" s="1"/>
  <c r="BC162" i="17" a="1"/>
  <c r="BC162" i="17" s="1"/>
  <c r="AX162" i="17" a="1"/>
  <c r="AX162" i="17" s="1"/>
  <c r="AW162" i="17" a="1"/>
  <c r="AW162" i="17" s="1"/>
  <c r="E162" i="17" s="1"/>
  <c r="AY162" i="17" a="1"/>
  <c r="AY162" i="17" s="1"/>
  <c r="AV162" i="17" a="1"/>
  <c r="AV162" i="17" s="1"/>
  <c r="BB162" i="17" a="1"/>
  <c r="BB162" i="17" s="1"/>
  <c r="BE162" i="17" a="1"/>
  <c r="BE162" i="17" s="1"/>
  <c r="AX355" i="17" a="1"/>
  <c r="AX355" i="17" s="1"/>
  <c r="AT806" i="17"/>
  <c r="BK806" i="17" s="1" a="1"/>
  <c r="BK806" i="17" s="1"/>
  <c r="AY806" i="17" a="1"/>
  <c r="AY806" i="17" s="1"/>
  <c r="AW806" i="17" a="1"/>
  <c r="AW806" i="17" s="1"/>
  <c r="E806" i="17" s="1"/>
  <c r="AV806" i="17" a="1"/>
  <c r="AV806" i="17" s="1"/>
  <c r="BE806" i="17" a="1"/>
  <c r="BE806" i="17" s="1"/>
  <c r="BD806" i="17" a="1"/>
  <c r="BD806" i="17" s="1"/>
  <c r="AX806" i="17" a="1"/>
  <c r="AX806" i="17" s="1"/>
  <c r="BC806" i="17" a="1"/>
  <c r="BC806" i="17" s="1"/>
  <c r="BB806" i="17" a="1"/>
  <c r="BB806" i="17" s="1"/>
  <c r="BA806" i="17" a="1"/>
  <c r="BA806" i="17" s="1"/>
  <c r="AZ806" i="17" a="1"/>
  <c r="AZ806" i="17" s="1"/>
  <c r="BC801" i="17" a="1"/>
  <c r="BC801" i="17" s="1"/>
  <c r="AZ75" i="17" a="1"/>
  <c r="AZ75" i="17" s="1"/>
  <c r="AT273" i="17"/>
  <c r="BK273" i="17" s="1" a="1"/>
  <c r="BK273" i="17" s="1"/>
  <c r="BC273" i="17" a="1"/>
  <c r="BC273" i="17" s="1"/>
  <c r="BA273" i="17" a="1"/>
  <c r="BA273" i="17" s="1"/>
  <c r="BE273" i="17" a="1"/>
  <c r="BE273" i="17" s="1"/>
  <c r="AZ273" i="17" a="1"/>
  <c r="AZ273" i="17" s="1"/>
  <c r="AY273" i="17" a="1"/>
  <c r="AY273" i="17" s="1"/>
  <c r="AX273" i="17" a="1"/>
  <c r="AX273" i="17" s="1"/>
  <c r="AW273" i="17" a="1"/>
  <c r="AW273" i="17" s="1"/>
  <c r="E273" i="17" s="1"/>
  <c r="AV273" i="17" a="1"/>
  <c r="AV273" i="17" s="1"/>
  <c r="BB273" i="17" a="1"/>
  <c r="BB273" i="17" s="1"/>
  <c r="AX22" i="17" a="1"/>
  <c r="AX22" i="17" s="1"/>
  <c r="AT78" i="17"/>
  <c r="BB78" i="17" a="1"/>
  <c r="BB78" i="17" s="1"/>
  <c r="AX78" i="17" a="1"/>
  <c r="AX78" i="17" s="1"/>
  <c r="BC78" i="17" a="1"/>
  <c r="BC78" i="17" s="1"/>
  <c r="BA78" i="17" a="1"/>
  <c r="BA78" i="17" s="1"/>
  <c r="AZ78" i="17" a="1"/>
  <c r="AZ78" i="17" s="1"/>
  <c r="AY78" i="17" a="1"/>
  <c r="AY78" i="17" s="1"/>
  <c r="AW78" i="17" a="1"/>
  <c r="AW78" i="17" s="1"/>
  <c r="E78" i="17" s="1"/>
  <c r="BD78" i="17" a="1"/>
  <c r="BD78" i="17" s="1"/>
  <c r="BE78" i="17" a="1"/>
  <c r="BE78" i="17" s="1"/>
  <c r="AV78" i="17" a="1"/>
  <c r="AV78" i="17" s="1"/>
  <c r="AW878" i="17" a="1"/>
  <c r="AW878" i="17" s="1"/>
  <c r="E878" i="17" s="1"/>
  <c r="AT307" i="17"/>
  <c r="BB307" i="17" a="1"/>
  <c r="BB307" i="17" s="1"/>
  <c r="BA307" i="17" a="1"/>
  <c r="BA307" i="17" s="1"/>
  <c r="AZ307" i="17" a="1"/>
  <c r="AZ307" i="17" s="1"/>
  <c r="AX307" i="17" a="1"/>
  <c r="AX307" i="17" s="1"/>
  <c r="AV307" i="17" a="1"/>
  <c r="AV307" i="17" s="1"/>
  <c r="AW307" i="17" a="1"/>
  <c r="AW307" i="17" s="1"/>
  <c r="E307" i="17" s="1"/>
  <c r="BE307" i="17" a="1"/>
  <c r="BE307" i="17" s="1"/>
  <c r="BD307" i="17" a="1"/>
  <c r="BD307" i="17" s="1"/>
  <c r="AY307" i="17" a="1"/>
  <c r="AY307" i="17" s="1"/>
  <c r="BC307" i="17" a="1"/>
  <c r="BC307" i="17" s="1"/>
  <c r="AT668" i="17"/>
  <c r="BA668" i="17" a="1"/>
  <c r="BA668" i="17" s="1"/>
  <c r="AV668" i="17" a="1"/>
  <c r="AV668" i="17" s="1"/>
  <c r="AT64" i="17"/>
  <c r="BF64" i="17" s="1" a="1"/>
  <c r="BF64" i="17" s="1"/>
  <c r="AT661" i="17"/>
  <c r="AV661" i="17" a="1"/>
  <c r="AV661" i="17" s="1"/>
  <c r="BE661" i="17" a="1"/>
  <c r="BE661" i="17" s="1"/>
  <c r="BD661" i="17" a="1"/>
  <c r="BD661" i="17" s="1"/>
  <c r="BA661" i="17" a="1"/>
  <c r="BA661" i="17" s="1"/>
  <c r="AZ661" i="17" a="1"/>
  <c r="AZ661" i="17" s="1"/>
  <c r="AX661" i="17" a="1"/>
  <c r="AX661" i="17" s="1"/>
  <c r="AW661" i="17" a="1"/>
  <c r="AW661" i="17" s="1"/>
  <c r="E661" i="17" s="1"/>
  <c r="BC661" i="17" a="1"/>
  <c r="BC661" i="17" s="1"/>
  <c r="BB661" i="17" a="1"/>
  <c r="BB661" i="17" s="1"/>
  <c r="AY661" i="17" a="1"/>
  <c r="AY661" i="17" s="1"/>
  <c r="AW463" i="17" a="1"/>
  <c r="AW463" i="17" s="1"/>
  <c r="E463" i="17" s="1"/>
  <c r="BB932" i="17" a="1"/>
  <c r="BB932" i="17" s="1"/>
  <c r="BB698" i="17" a="1"/>
  <c r="BB698" i="17" s="1"/>
  <c r="AW606" i="17" a="1"/>
  <c r="AW606" i="17" s="1"/>
  <c r="E606" i="17" s="1"/>
  <c r="AZ91" i="17" a="1"/>
  <c r="AZ91" i="17" s="1"/>
  <c r="BC128" i="17" a="1"/>
  <c r="BC128" i="17" s="1"/>
  <c r="AY355" i="17" a="1"/>
  <c r="AY355" i="17" s="1"/>
  <c r="AT255" i="17"/>
  <c r="AT718" i="17"/>
  <c r="BK718" i="17" s="1" a="1"/>
  <c r="BK718" i="17" s="1"/>
  <c r="AY718" i="17" a="1"/>
  <c r="AY718" i="17" s="1"/>
  <c r="AW718" i="17" a="1"/>
  <c r="AW718" i="17" s="1"/>
  <c r="E718" i="17" s="1"/>
  <c r="BA718" i="17" a="1"/>
  <c r="BA718" i="17" s="1"/>
  <c r="AX718" i="17" a="1"/>
  <c r="AX718" i="17" s="1"/>
  <c r="AV718" i="17" a="1"/>
  <c r="AV718" i="17" s="1"/>
  <c r="BD718" i="17" a="1"/>
  <c r="BD718" i="17" s="1"/>
  <c r="BC718" i="17" a="1"/>
  <c r="BC718" i="17" s="1"/>
  <c r="BB718" i="17" a="1"/>
  <c r="BB718" i="17" s="1"/>
  <c r="BE718" i="17" a="1"/>
  <c r="BE718" i="17" s="1"/>
  <c r="AZ718" i="17" a="1"/>
  <c r="AZ718" i="17" s="1"/>
  <c r="AT25" i="17"/>
  <c r="BF25" i="17" s="1" a="1"/>
  <c r="BF25" i="17" s="1"/>
  <c r="BB906" i="17" a="1"/>
  <c r="BB906" i="17" s="1"/>
  <c r="AT761" i="17"/>
  <c r="BJ761" i="17" s="1" a="1"/>
  <c r="BJ761" i="17" s="1"/>
  <c r="AZ67" i="17" a="1"/>
  <c r="AZ67" i="17" s="1"/>
  <c r="AT599" i="17"/>
  <c r="AX599" i="17" a="1"/>
  <c r="AX599" i="17" s="1"/>
  <c r="AW599" i="17" a="1"/>
  <c r="AW599" i="17" s="1"/>
  <c r="E599" i="17" s="1"/>
  <c r="AV599" i="17" a="1"/>
  <c r="AV599" i="17" s="1"/>
  <c r="BB599" i="17" a="1"/>
  <c r="BB599" i="17" s="1"/>
  <c r="BC599" i="17" a="1"/>
  <c r="BC599" i="17" s="1"/>
  <c r="AZ599" i="17" a="1"/>
  <c r="AZ599" i="17" s="1"/>
  <c r="AY599" i="17" a="1"/>
  <c r="AY599" i="17" s="1"/>
  <c r="BE599" i="17" a="1"/>
  <c r="BE599" i="17" s="1"/>
  <c r="BA599" i="17" a="1"/>
  <c r="BA599" i="17" s="1"/>
  <c r="AT115" i="17"/>
  <c r="BH115" i="17" s="1" a="1"/>
  <c r="BH115" i="17" s="1"/>
  <c r="AX115" i="17" a="1"/>
  <c r="AX115" i="17" s="1"/>
  <c r="AW115" i="17" a="1"/>
  <c r="AW115" i="17" s="1"/>
  <c r="E115" i="17" s="1"/>
  <c r="AV115" i="17" a="1"/>
  <c r="AV115" i="17" s="1"/>
  <c r="BE115" i="17" a="1"/>
  <c r="BE115" i="17" s="1"/>
  <c r="BA115" i="17" a="1"/>
  <c r="BA115" i="17" s="1"/>
  <c r="BE801" i="17" a="1"/>
  <c r="BE801" i="17" s="1"/>
  <c r="AZ676" i="17" a="1"/>
  <c r="AZ676" i="17" s="1"/>
  <c r="E896" i="17"/>
  <c r="AT29" i="17"/>
  <c r="BJ29" i="17" s="1" a="1"/>
  <c r="BJ29" i="17" s="1"/>
  <c r="AT748" i="17"/>
  <c r="BM748" i="17" s="1" a="1"/>
  <c r="BM748" i="17" s="1"/>
  <c r="AY748" i="17" a="1"/>
  <c r="AY748" i="17" s="1"/>
  <c r="BE748" i="17" a="1"/>
  <c r="BE748" i="17" s="1"/>
  <c r="BD748" i="17" a="1"/>
  <c r="BD748" i="17" s="1"/>
  <c r="BB748" i="17" a="1"/>
  <c r="BB748" i="17" s="1"/>
  <c r="BA748" i="17" a="1"/>
  <c r="BA748" i="17" s="1"/>
  <c r="AX748" i="17" a="1"/>
  <c r="AX748" i="17" s="1"/>
  <c r="AZ748" i="17" a="1"/>
  <c r="AZ748" i="17" s="1"/>
  <c r="AT1112" i="17"/>
  <c r="BM1112" i="17" s="1" a="1"/>
  <c r="BM1112" i="17" s="1"/>
  <c r="AW1112" i="17" a="1"/>
  <c r="AW1112" i="17" s="1"/>
  <c r="E1112" i="17" s="1"/>
  <c r="AV1112" i="17" a="1"/>
  <c r="AV1112" i="17" s="1"/>
  <c r="BE1112" i="17" a="1"/>
  <c r="BE1112" i="17" s="1"/>
  <c r="BA1112" i="17" a="1"/>
  <c r="BA1112" i="17" s="1"/>
  <c r="BC1112" i="17" a="1"/>
  <c r="BC1112" i="17" s="1"/>
  <c r="BB1112" i="17" a="1"/>
  <c r="BB1112" i="17" s="1"/>
  <c r="AZ1112" i="17" a="1"/>
  <c r="AZ1112" i="17" s="1"/>
  <c r="BD1112" i="17" a="1"/>
  <c r="BD1112" i="17" s="1"/>
  <c r="AY1112" i="17" a="1"/>
  <c r="AY1112" i="17" s="1"/>
  <c r="AX1112" i="17" a="1"/>
  <c r="AX1112" i="17" s="1"/>
  <c r="AT106" i="17"/>
  <c r="BH106" i="17" s="1" a="1"/>
  <c r="BH106" i="17" s="1"/>
  <c r="AY106" i="17" a="1"/>
  <c r="AY106" i="17" s="1"/>
  <c r="BA106" i="17" a="1"/>
  <c r="BA106" i="17" s="1"/>
  <c r="AW106" i="17" a="1"/>
  <c r="AW106" i="17" s="1"/>
  <c r="E106" i="17" s="1"/>
  <c r="AV106" i="17" a="1"/>
  <c r="AV106" i="17" s="1"/>
  <c r="AX106" i="17" a="1"/>
  <c r="AX106" i="17" s="1"/>
  <c r="BE106" i="17" a="1"/>
  <c r="BE106" i="17" s="1"/>
  <c r="AZ106" i="17" a="1"/>
  <c r="AZ106" i="17" s="1"/>
  <c r="AT699" i="17"/>
  <c r="BF699" i="17" s="1" a="1"/>
  <c r="BF699" i="17" s="1"/>
  <c r="AT465" i="17"/>
  <c r="BH465" i="17" s="1" a="1"/>
  <c r="BH465" i="17" s="1"/>
  <c r="BD465" i="17" a="1"/>
  <c r="BD465" i="17" s="1"/>
  <c r="AX465" i="17" a="1"/>
  <c r="AX465" i="17" s="1"/>
  <c r="AW465" i="17" a="1"/>
  <c r="AW465" i="17" s="1"/>
  <c r="E465" i="17" s="1"/>
  <c r="AZ465" i="17" a="1"/>
  <c r="AZ465" i="17" s="1"/>
  <c r="BB465" i="17" a="1"/>
  <c r="BB465" i="17" s="1"/>
  <c r="BA465" i="17" a="1"/>
  <c r="BA465" i="17" s="1"/>
  <c r="AY465" i="17" a="1"/>
  <c r="AY465" i="17" s="1"/>
  <c r="BE465" i="17" a="1"/>
  <c r="BE465" i="17" s="1"/>
  <c r="AV465" i="17" a="1"/>
  <c r="AV465" i="17" s="1"/>
  <c r="BC465" i="17" a="1"/>
  <c r="BC465" i="17" s="1"/>
  <c r="AT46" i="17"/>
  <c r="BH46" i="17" s="1" a="1"/>
  <c r="BH46" i="17" s="1"/>
  <c r="AX46" i="17" a="1"/>
  <c r="AX46" i="17" s="1"/>
  <c r="AW46" i="17" a="1"/>
  <c r="AW46" i="17" s="1"/>
  <c r="E46" i="17" s="1"/>
  <c r="AV46" i="17" a="1"/>
  <c r="AV46" i="17" s="1"/>
  <c r="BB46" i="17" a="1"/>
  <c r="BB46" i="17" s="1"/>
  <c r="BA46" i="17" a="1"/>
  <c r="BA46" i="17" s="1"/>
  <c r="AY46" i="17" a="1"/>
  <c r="AY46" i="17" s="1"/>
  <c r="BD46" i="17" a="1"/>
  <c r="BD46" i="17" s="1"/>
  <c r="BC46" i="17" a="1"/>
  <c r="BC46" i="17" s="1"/>
  <c r="BE46" i="17" a="1"/>
  <c r="BE46" i="17" s="1"/>
  <c r="AZ46" i="17" a="1"/>
  <c r="AZ46" i="17" s="1"/>
  <c r="BC463" i="17" a="1"/>
  <c r="BC463" i="17" s="1"/>
  <c r="BC932" i="17" a="1"/>
  <c r="BC932" i="17" s="1"/>
  <c r="BC698" i="17" a="1"/>
  <c r="BC698" i="17" s="1"/>
  <c r="AY606" i="17" a="1"/>
  <c r="AY606" i="17" s="1"/>
  <c r="AT947" i="17"/>
  <c r="BL947" i="17" s="1" a="1"/>
  <c r="BL947" i="17" s="1"/>
  <c r="AZ947" i="17" a="1"/>
  <c r="AZ947" i="17" s="1"/>
  <c r="AY947" i="17" a="1"/>
  <c r="AY947" i="17" s="1"/>
  <c r="BA947" i="17" a="1"/>
  <c r="BA947" i="17" s="1"/>
  <c r="AW947" i="17" a="1"/>
  <c r="AW947" i="17" s="1"/>
  <c r="E947" i="17" s="1"/>
  <c r="BE947" i="17" a="1"/>
  <c r="BE947" i="17" s="1"/>
  <c r="BC947" i="17" a="1"/>
  <c r="BC947" i="17" s="1"/>
  <c r="AX947" i="17" a="1"/>
  <c r="AX947" i="17" s="1"/>
  <c r="BD947" i="17" a="1"/>
  <c r="BD947" i="17" s="1"/>
  <c r="AV947" i="17" a="1"/>
  <c r="AV947" i="17" s="1"/>
  <c r="BB947" i="17" a="1"/>
  <c r="BB947" i="17" s="1"/>
  <c r="AT190" i="17"/>
  <c r="BK190" i="17" s="1" a="1"/>
  <c r="BK190" i="17" s="1"/>
  <c r="BB190" i="17" a="1"/>
  <c r="BB190" i="17" s="1"/>
  <c r="BC190" i="17" a="1"/>
  <c r="BC190" i="17" s="1"/>
  <c r="AY190" i="17" a="1"/>
  <c r="AY190" i="17" s="1"/>
  <c r="BE190" i="17" a="1"/>
  <c r="BE190" i="17" s="1"/>
  <c r="BD190" i="17" a="1"/>
  <c r="BD190" i="17" s="1"/>
  <c r="AX190" i="17" a="1"/>
  <c r="AX190" i="17" s="1"/>
  <c r="AW190" i="17" a="1"/>
  <c r="AW190" i="17" s="1"/>
  <c r="E190" i="17" s="1"/>
  <c r="AZ190" i="17" a="1"/>
  <c r="AZ190" i="17" s="1"/>
  <c r="BC91" i="17" a="1"/>
  <c r="BC91" i="17" s="1"/>
  <c r="BD128" i="17" a="1"/>
  <c r="BD128" i="17" s="1"/>
  <c r="BC355" i="17" a="1"/>
  <c r="BC355" i="17" s="1"/>
  <c r="AT168" i="17"/>
  <c r="BA168" i="17" a="1"/>
  <c r="BA168" i="17" s="1"/>
  <c r="BB168" i="17" a="1"/>
  <c r="BB168" i="17" s="1"/>
  <c r="AZ168" i="17" a="1"/>
  <c r="AZ168" i="17" s="1"/>
  <c r="AY168" i="17" a="1"/>
  <c r="AY168" i="17" s="1"/>
  <c r="AW168" i="17" a="1"/>
  <c r="AW168" i="17" s="1"/>
  <c r="E168" i="17" s="1"/>
  <c r="AV168" i="17" a="1"/>
  <c r="AV168" i="17" s="1"/>
  <c r="BE168" i="17" a="1"/>
  <c r="BE168" i="17" s="1"/>
  <c r="BD168" i="17" a="1"/>
  <c r="BD168" i="17" s="1"/>
  <c r="BC168" i="17" a="1"/>
  <c r="BC168" i="17" s="1"/>
  <c r="AX168" i="17" a="1"/>
  <c r="AX168" i="17" s="1"/>
  <c r="BE906" i="17" a="1"/>
  <c r="BE906" i="17" s="1"/>
  <c r="AT104" i="17"/>
  <c r="BL104" i="17" s="1" a="1"/>
  <c r="BL104" i="17" s="1"/>
  <c r="AT1027" i="17"/>
  <c r="BI1027" i="17" s="1" a="1"/>
  <c r="BI1027" i="17" s="1"/>
  <c r="BE1027" i="17" a="1"/>
  <c r="BE1027" i="17" s="1"/>
  <c r="BC1027" i="17" a="1"/>
  <c r="BC1027" i="17" s="1"/>
  <c r="BA1027" i="17" a="1"/>
  <c r="BA1027" i="17" s="1"/>
  <c r="AV1027" i="17" a="1"/>
  <c r="AV1027" i="17" s="1"/>
  <c r="BB1027" i="17" a="1"/>
  <c r="BB1027" i="17" s="1"/>
  <c r="AW1027" i="17" a="1"/>
  <c r="AW1027" i="17" s="1"/>
  <c r="E1027" i="17" s="1"/>
  <c r="AZ1027" i="17" a="1"/>
  <c r="AZ1027" i="17" s="1"/>
  <c r="AY1027" i="17" a="1"/>
  <c r="AY1027" i="17" s="1"/>
  <c r="AX1027" i="17" a="1"/>
  <c r="AX1027" i="17" s="1"/>
  <c r="BA67" i="17" a="1"/>
  <c r="BA67" i="17" s="1"/>
  <c r="AV559" i="17" a="1"/>
  <c r="AV559" i="17" s="1"/>
  <c r="AT220" i="17"/>
  <c r="BJ220" i="17" s="1" a="1"/>
  <c r="BJ220" i="17" s="1"/>
  <c r="AY220" i="17" a="1"/>
  <c r="AY220" i="17" s="1"/>
  <c r="AX220" i="17" a="1"/>
  <c r="AX220" i="17" s="1"/>
  <c r="AW220" i="17" a="1"/>
  <c r="AW220" i="17" s="1"/>
  <c r="E220" i="17" s="1"/>
  <c r="AV220" i="17" a="1"/>
  <c r="AV220" i="17" s="1"/>
  <c r="BD220" i="17" a="1"/>
  <c r="BD220" i="17" s="1"/>
  <c r="BC220" i="17" a="1"/>
  <c r="BC220" i="17" s="1"/>
  <c r="BB220" i="17" a="1"/>
  <c r="BB220" i="17" s="1"/>
  <c r="BA220" i="17" a="1"/>
  <c r="BA220" i="17" s="1"/>
  <c r="AZ220" i="17" a="1"/>
  <c r="AZ220" i="17" s="1"/>
  <c r="BE220" i="17" a="1"/>
  <c r="BE220" i="17" s="1"/>
  <c r="BB676" i="17" a="1"/>
  <c r="BB676" i="17" s="1"/>
  <c r="AT432" i="17"/>
  <c r="BK432" i="17" s="1" a="1"/>
  <c r="BK432" i="17" s="1"/>
  <c r="BD432" i="17" a="1"/>
  <c r="BD432" i="17" s="1"/>
  <c r="BE432" i="17" a="1"/>
  <c r="BE432" i="17" s="1"/>
  <c r="BC432" i="17" a="1"/>
  <c r="BC432" i="17" s="1"/>
  <c r="BB432" i="17" a="1"/>
  <c r="BB432" i="17" s="1"/>
  <c r="AY432" i="17" a="1"/>
  <c r="AY432" i="17" s="1"/>
  <c r="AW432" i="17" a="1"/>
  <c r="AW432" i="17" s="1"/>
  <c r="E432" i="17" s="1"/>
  <c r="BA432" i="17" a="1"/>
  <c r="BA432" i="17" s="1"/>
  <c r="AT248" i="17"/>
  <c r="AY248" i="17" a="1"/>
  <c r="AY248" i="17" s="1"/>
  <c r="AX248" i="17" a="1"/>
  <c r="AX248" i="17" s="1"/>
  <c r="AW248" i="17" a="1"/>
  <c r="AW248" i="17" s="1"/>
  <c r="E248" i="17" s="1"/>
  <c r="BE248" i="17" a="1"/>
  <c r="BE248" i="17" s="1"/>
  <c r="BB248" i="17" a="1"/>
  <c r="BB248" i="17" s="1"/>
  <c r="BD248" i="17" a="1"/>
  <c r="BD248" i="17" s="1"/>
  <c r="BC248" i="17" a="1"/>
  <c r="BC248" i="17" s="1"/>
  <c r="AV248" i="17" a="1"/>
  <c r="AV248" i="17" s="1"/>
  <c r="AZ248" i="17" a="1"/>
  <c r="AZ248" i="17" s="1"/>
  <c r="BA248" i="17" a="1"/>
  <c r="BA248" i="17" s="1"/>
  <c r="BC345" i="17" a="1"/>
  <c r="BC345" i="17" s="1"/>
  <c r="BB127" i="17" a="1"/>
  <c r="BB127" i="17" s="1"/>
  <c r="AT205" i="17"/>
  <c r="BI205" i="17" s="1" a="1"/>
  <c r="BI205" i="17" s="1"/>
  <c r="BC205" i="17" a="1"/>
  <c r="BC205" i="17" s="1"/>
  <c r="AZ205" i="17" a="1"/>
  <c r="AZ205" i="17" s="1"/>
  <c r="BE205" i="17" a="1"/>
  <c r="BE205" i="17" s="1"/>
  <c r="BD205" i="17" a="1"/>
  <c r="BD205" i="17" s="1"/>
  <c r="AX205" i="17" a="1"/>
  <c r="AX205" i="17" s="1"/>
  <c r="BB205" i="17" a="1"/>
  <c r="BB205" i="17" s="1"/>
  <c r="BA205" i="17" a="1"/>
  <c r="BA205" i="17" s="1"/>
  <c r="AY205" i="17" a="1"/>
  <c r="AY205" i="17" s="1"/>
  <c r="AW205" i="17" a="1"/>
  <c r="AW205" i="17" s="1"/>
  <c r="E205" i="17" s="1"/>
  <c r="AV205" i="17" a="1"/>
  <c r="AV205" i="17" s="1"/>
  <c r="AT971" i="17"/>
  <c r="BE971" i="17" a="1"/>
  <c r="BE971" i="17" s="1"/>
  <c r="AZ971" i="17" a="1"/>
  <c r="AZ971" i="17" s="1"/>
  <c r="AY971" i="17" a="1"/>
  <c r="AY971" i="17" s="1"/>
  <c r="AX971" i="17" a="1"/>
  <c r="AX971" i="17" s="1"/>
  <c r="AW971" i="17" a="1"/>
  <c r="AW971" i="17" s="1"/>
  <c r="E971" i="17" s="1"/>
  <c r="BD971" i="17" a="1"/>
  <c r="BD971" i="17" s="1"/>
  <c r="AV971" i="17" a="1"/>
  <c r="AV971" i="17" s="1"/>
  <c r="BA971" i="17" a="1"/>
  <c r="BA971" i="17" s="1"/>
  <c r="BC971" i="17" a="1"/>
  <c r="BC971" i="17" s="1"/>
  <c r="BB971" i="17" a="1"/>
  <c r="BB971" i="17" s="1"/>
  <c r="AT561" i="17"/>
  <c r="BL561" i="17" s="1" a="1"/>
  <c r="BL561" i="17" s="1"/>
  <c r="AV561" i="17" a="1"/>
  <c r="AV561" i="17" s="1"/>
  <c r="AZ561" i="17" a="1"/>
  <c r="AZ561" i="17" s="1"/>
  <c r="BE561" i="17" a="1"/>
  <c r="BE561" i="17" s="1"/>
  <c r="BD561" i="17" a="1"/>
  <c r="BD561" i="17" s="1"/>
  <c r="BC561" i="17" a="1"/>
  <c r="BC561" i="17" s="1"/>
  <c r="BB561" i="17" a="1"/>
  <c r="BB561" i="17" s="1"/>
  <c r="BA561" i="17" a="1"/>
  <c r="BA561" i="17" s="1"/>
  <c r="AW561" i="17" a="1"/>
  <c r="AW561" i="17" s="1"/>
  <c r="E561" i="17" s="1"/>
  <c r="AT256" i="17"/>
  <c r="BI256" i="17" s="1" a="1"/>
  <c r="BI256" i="17" s="1"/>
  <c r="BB256" i="17" a="1"/>
  <c r="BB256" i="17" s="1"/>
  <c r="BD256" i="17" a="1"/>
  <c r="BD256" i="17" s="1"/>
  <c r="BC256" i="17" a="1"/>
  <c r="BC256" i="17" s="1"/>
  <c r="BE256" i="17" a="1"/>
  <c r="BE256" i="17" s="1"/>
  <c r="AX256" i="17" a="1"/>
  <c r="AX256" i="17" s="1"/>
  <c r="AW256" i="17" a="1"/>
  <c r="AW256" i="17" s="1"/>
  <c r="E256" i="17" s="1"/>
  <c r="AV256" i="17" a="1"/>
  <c r="AV256" i="17" s="1"/>
  <c r="AZ256" i="17" a="1"/>
  <c r="AZ256" i="17" s="1"/>
  <c r="BA256" i="17" a="1"/>
  <c r="BA256" i="17" s="1"/>
  <c r="AY256" i="17" a="1"/>
  <c r="AY256" i="17" s="1"/>
  <c r="AY36" i="17" a="1"/>
  <c r="AY36" i="17" s="1"/>
  <c r="AW159" i="17" a="1"/>
  <c r="AW159" i="17" s="1"/>
  <c r="E159" i="17" s="1"/>
  <c r="AT535" i="17"/>
  <c r="BA535" i="17" a="1"/>
  <c r="BA535" i="17" s="1"/>
  <c r="BB535" i="17" a="1"/>
  <c r="BB535" i="17" s="1"/>
  <c r="AZ535" i="17" a="1"/>
  <c r="AZ535" i="17" s="1"/>
  <c r="AY535" i="17" a="1"/>
  <c r="AY535" i="17" s="1"/>
  <c r="AX535" i="17" a="1"/>
  <c r="AX535" i="17" s="1"/>
  <c r="AW535" i="17" a="1"/>
  <c r="AW535" i="17" s="1"/>
  <c r="E535" i="17" s="1"/>
  <c r="AV535" i="17" a="1"/>
  <c r="AV535" i="17" s="1"/>
  <c r="BC535" i="17" a="1"/>
  <c r="BC535" i="17" s="1"/>
  <c r="BE535" i="17" a="1"/>
  <c r="BE535" i="17" s="1"/>
  <c r="BD535" i="17" a="1"/>
  <c r="BD535" i="17" s="1"/>
  <c r="BA47" i="17" a="1"/>
  <c r="BA47" i="17" s="1"/>
  <c r="E1152" i="17"/>
  <c r="BD689" i="17" a="1"/>
  <c r="BD689" i="17" s="1"/>
  <c r="AT635" i="17"/>
  <c r="BL635" i="17" s="1" a="1"/>
  <c r="BL635" i="17" s="1"/>
  <c r="BE64" i="17" a="1"/>
  <c r="BE64" i="17" s="1"/>
  <c r="BE463" i="17" a="1"/>
  <c r="BE463" i="17" s="1"/>
  <c r="AT1105" i="17"/>
  <c r="AX1105" i="17" a="1"/>
  <c r="AX1105" i="17" s="1"/>
  <c r="AV1105" i="17" a="1"/>
  <c r="AV1105" i="17" s="1"/>
  <c r="BA1105" i="17" a="1"/>
  <c r="BA1105" i="17" s="1"/>
  <c r="BE1105" i="17" a="1"/>
  <c r="BE1105" i="17" s="1"/>
  <c r="BC1105" i="17" a="1"/>
  <c r="BC1105" i="17" s="1"/>
  <c r="BB1105" i="17" a="1"/>
  <c r="BB1105" i="17" s="1"/>
  <c r="AZ1105" i="17" a="1"/>
  <c r="AZ1105" i="17" s="1"/>
  <c r="AY1105" i="17" a="1"/>
  <c r="AY1105" i="17" s="1"/>
  <c r="BD1105" i="17" a="1"/>
  <c r="BD1105" i="17" s="1"/>
  <c r="AW1105" i="17" a="1"/>
  <c r="AW1105" i="17" s="1"/>
  <c r="E1105" i="17" s="1"/>
  <c r="AT779" i="17"/>
  <c r="BI779" i="17" s="1" a="1"/>
  <c r="BI779" i="17" s="1"/>
  <c r="AT53" i="17"/>
  <c r="BI53" i="17" s="1" a="1"/>
  <c r="BI53" i="17" s="1"/>
  <c r="AZ53" i="17" a="1"/>
  <c r="AZ53" i="17" s="1"/>
  <c r="AY53" i="17" a="1"/>
  <c r="AY53" i="17" s="1"/>
  <c r="AX53" i="17" a="1"/>
  <c r="AX53" i="17" s="1"/>
  <c r="BE53" i="17" a="1"/>
  <c r="BE53" i="17" s="1"/>
  <c r="BD53" i="17" a="1"/>
  <c r="BD53" i="17" s="1"/>
  <c r="BA53" i="17" a="1"/>
  <c r="BA53" i="17" s="1"/>
  <c r="BB53" i="17" a="1"/>
  <c r="BB53" i="17" s="1"/>
  <c r="AV53" i="17" a="1"/>
  <c r="AV53" i="17" s="1"/>
  <c r="BC53" i="17" a="1"/>
  <c r="BC53" i="17" s="1"/>
  <c r="AT968" i="17"/>
  <c r="BM968" i="17" s="1" a="1"/>
  <c r="BM968" i="17" s="1"/>
  <c r="BD968" i="17" a="1"/>
  <c r="BD968" i="17" s="1"/>
  <c r="BC968" i="17" a="1"/>
  <c r="BC968" i="17" s="1"/>
  <c r="BE968" i="17" a="1"/>
  <c r="BE968" i="17" s="1"/>
  <c r="BA968" i="17" a="1"/>
  <c r="BA968" i="17" s="1"/>
  <c r="AZ968" i="17" a="1"/>
  <c r="AZ968" i="17" s="1"/>
  <c r="AY968" i="17" a="1"/>
  <c r="AY968" i="17" s="1"/>
  <c r="AX968" i="17" a="1"/>
  <c r="AX968" i="17" s="1"/>
  <c r="AW968" i="17" a="1"/>
  <c r="AW968" i="17" s="1"/>
  <c r="E968" i="17" s="1"/>
  <c r="AV968" i="17" a="1"/>
  <c r="AV968" i="17" s="1"/>
  <c r="BD698" i="17" a="1"/>
  <c r="BD698" i="17" s="1"/>
  <c r="BB606" i="17" a="1"/>
  <c r="BB606" i="17" s="1"/>
  <c r="AT504" i="17"/>
  <c r="BG504" i="17" s="1" a="1"/>
  <c r="BG504" i="17" s="1"/>
  <c r="BC504" i="17" a="1"/>
  <c r="BC504" i="17" s="1"/>
  <c r="AV504" i="17" a="1"/>
  <c r="AV504" i="17" s="1"/>
  <c r="BE128" i="17" a="1"/>
  <c r="BE128" i="17" s="1"/>
  <c r="BE355" i="17" a="1"/>
  <c r="BE355" i="17" s="1"/>
  <c r="BA906" i="17" a="1"/>
  <c r="BA906" i="17" s="1"/>
  <c r="AT1113" i="17"/>
  <c r="BF1113" i="17" s="1" a="1"/>
  <c r="BF1113" i="17" s="1"/>
  <c r="BD1113" i="17" a="1"/>
  <c r="BD1113" i="17" s="1"/>
  <c r="AW1113" i="17" a="1"/>
  <c r="AW1113" i="17" s="1"/>
  <c r="E1113" i="17" s="1"/>
  <c r="BA1113" i="17" a="1"/>
  <c r="BA1113" i="17" s="1"/>
  <c r="BB1113" i="17" a="1"/>
  <c r="BB1113" i="17" s="1"/>
  <c r="BE1113" i="17" a="1"/>
  <c r="BE1113" i="17" s="1"/>
  <c r="BC1113" i="17" a="1"/>
  <c r="BC1113" i="17" s="1"/>
  <c r="AZ1113" i="17" a="1"/>
  <c r="AZ1113" i="17" s="1"/>
  <c r="AX1113" i="17" a="1"/>
  <c r="AX1113" i="17" s="1"/>
  <c r="AV1113" i="17" a="1"/>
  <c r="AV1113" i="17" s="1"/>
  <c r="AT1098" i="17"/>
  <c r="BJ1098" i="17" s="1" a="1"/>
  <c r="BJ1098" i="17" s="1"/>
  <c r="BC1098" i="17" a="1"/>
  <c r="BC1098" i="17" s="1"/>
  <c r="BA1098" i="17" a="1"/>
  <c r="BA1098" i="17" s="1"/>
  <c r="AV1098" i="17" a="1"/>
  <c r="AV1098" i="17" s="1"/>
  <c r="BE1098" i="17" a="1"/>
  <c r="BE1098" i="17" s="1"/>
  <c r="BD1098" i="17" a="1"/>
  <c r="BD1098" i="17" s="1"/>
  <c r="AZ1098" i="17" a="1"/>
  <c r="AZ1098" i="17" s="1"/>
  <c r="AY1098" i="17" a="1"/>
  <c r="AY1098" i="17" s="1"/>
  <c r="AX1098" i="17" a="1"/>
  <c r="AX1098" i="17" s="1"/>
  <c r="BB1098" i="17" a="1"/>
  <c r="BB1098" i="17" s="1"/>
  <c r="AW1098" i="17" a="1"/>
  <c r="AW1098" i="17" s="1"/>
  <c r="E1098" i="17" s="1"/>
  <c r="BB67" i="17" a="1"/>
  <c r="BB67" i="17" s="1"/>
  <c r="AT365" i="17"/>
  <c r="BI365" i="17" s="1" a="1"/>
  <c r="BI365" i="17" s="1"/>
  <c r="BB365" i="17" a="1"/>
  <c r="BB365" i="17" s="1"/>
  <c r="BA365" i="17" a="1"/>
  <c r="BA365" i="17" s="1"/>
  <c r="AW365" i="17" a="1"/>
  <c r="AW365" i="17" s="1"/>
  <c r="E365" i="17" s="1"/>
  <c r="F365" i="17" s="1"/>
  <c r="AV365" i="17" a="1"/>
  <c r="AV365" i="17" s="1"/>
  <c r="BE365" i="17" a="1"/>
  <c r="BE365" i="17" s="1"/>
  <c r="BD365" i="17" a="1"/>
  <c r="BD365" i="17" s="1"/>
  <c r="BC365" i="17" a="1"/>
  <c r="BC365" i="17" s="1"/>
  <c r="AY365" i="17" a="1"/>
  <c r="AY365" i="17" s="1"/>
  <c r="AZ365" i="17" a="1"/>
  <c r="AZ365" i="17" s="1"/>
  <c r="BB559" i="17" a="1"/>
  <c r="BB559" i="17" s="1"/>
  <c r="AX1152" i="17" a="1"/>
  <c r="AX1152" i="17" s="1"/>
  <c r="AT1068" i="17"/>
  <c r="BH1068" i="17" s="1" a="1"/>
  <c r="BH1068" i="17" s="1"/>
  <c r="AZ1068" i="17" a="1"/>
  <c r="AZ1068" i="17" s="1"/>
  <c r="BC1068" i="17" a="1"/>
  <c r="BC1068" i="17" s="1"/>
  <c r="BA1068" i="17" a="1"/>
  <c r="BA1068" i="17" s="1"/>
  <c r="AY1068" i="17" a="1"/>
  <c r="AY1068" i="17" s="1"/>
  <c r="AX1068" i="17" a="1"/>
  <c r="AX1068" i="17" s="1"/>
  <c r="AV1068" i="17" a="1"/>
  <c r="AV1068" i="17" s="1"/>
  <c r="BB1068" i="17" a="1"/>
  <c r="BB1068" i="17" s="1"/>
  <c r="BE1068" i="17" a="1"/>
  <c r="BE1068" i="17" s="1"/>
  <c r="BD1068" i="17" a="1"/>
  <c r="BD1068" i="17" s="1"/>
  <c r="AW1068" i="17" a="1"/>
  <c r="AW1068" i="17" s="1"/>
  <c r="E1068" i="17" s="1"/>
  <c r="AY345" i="17" a="1"/>
  <c r="AY345" i="17" s="1"/>
  <c r="AT77" i="17"/>
  <c r="AV77" i="17" a="1"/>
  <c r="AV77" i="17" s="1"/>
  <c r="BB77" i="17" a="1"/>
  <c r="BB77" i="17" s="1"/>
  <c r="BA77" i="17" a="1"/>
  <c r="BA77" i="17" s="1"/>
  <c r="AY77" i="17" a="1"/>
  <c r="AY77" i="17" s="1"/>
  <c r="BE77" i="17" a="1"/>
  <c r="BE77" i="17" s="1"/>
  <c r="BC77" i="17" a="1"/>
  <c r="BC77" i="17" s="1"/>
  <c r="BD77" i="17" a="1"/>
  <c r="BD77" i="17" s="1"/>
  <c r="AZ77" i="17" a="1"/>
  <c r="AZ77" i="17" s="1"/>
  <c r="AX77" i="17" a="1"/>
  <c r="AX77" i="17" s="1"/>
  <c r="AW77" i="17" a="1"/>
  <c r="AW77" i="17" s="1"/>
  <c r="E77" i="17" s="1"/>
  <c r="BE127" i="17" a="1"/>
  <c r="BE127" i="17" s="1"/>
  <c r="AT852" i="17"/>
  <c r="BL852" i="17" s="1" a="1"/>
  <c r="BL852" i="17" s="1"/>
  <c r="BA852" i="17" a="1"/>
  <c r="BA852" i="17" s="1"/>
  <c r="AZ852" i="17" a="1"/>
  <c r="AZ852" i="17" s="1"/>
  <c r="AY852" i="17" a="1"/>
  <c r="AY852" i="17" s="1"/>
  <c r="BE852" i="17" a="1"/>
  <c r="BE852" i="17" s="1"/>
  <c r="AV852" i="17" a="1"/>
  <c r="AV852" i="17" s="1"/>
  <c r="BD852" i="17" a="1"/>
  <c r="BD852" i="17" s="1"/>
  <c r="BC852" i="17" a="1"/>
  <c r="BC852" i="17" s="1"/>
  <c r="AX852" i="17" a="1"/>
  <c r="AX852" i="17" s="1"/>
  <c r="BB852" i="17" a="1"/>
  <c r="BB852" i="17" s="1"/>
  <c r="AW852" i="17" a="1"/>
  <c r="AW852" i="17" s="1"/>
  <c r="E852" i="17" s="1"/>
  <c r="AT366" i="17"/>
  <c r="BF366" i="17" s="1" a="1"/>
  <c r="BF366" i="17" s="1"/>
  <c r="AW366" i="17" a="1"/>
  <c r="AW366" i="17" s="1"/>
  <c r="E366" i="17" s="1"/>
  <c r="BB366" i="17" a="1"/>
  <c r="BB366" i="17" s="1"/>
  <c r="BA366" i="17" a="1"/>
  <c r="BA366" i="17" s="1"/>
  <c r="AV366" i="17" a="1"/>
  <c r="AV366" i="17" s="1"/>
  <c r="BD366" i="17" a="1"/>
  <c r="BD366" i="17" s="1"/>
  <c r="BE366" i="17" a="1"/>
  <c r="BE366" i="17" s="1"/>
  <c r="BC366" i="17" a="1"/>
  <c r="BC366" i="17" s="1"/>
  <c r="AT932" i="17"/>
  <c r="AT331" i="17"/>
  <c r="BG331" i="17" s="1" a="1"/>
  <c r="BG331" i="17" s="1"/>
  <c r="AW331" i="17" a="1"/>
  <c r="AW331" i="17" s="1"/>
  <c r="E331" i="17" s="1"/>
  <c r="AV331" i="17" a="1"/>
  <c r="AV331" i="17" s="1"/>
  <c r="AX331" i="17" a="1"/>
  <c r="AX331" i="17" s="1"/>
  <c r="BC331" i="17" a="1"/>
  <c r="BC331" i="17" s="1"/>
  <c r="BE331" i="17" a="1"/>
  <c r="BE331" i="17" s="1"/>
  <c r="BA331" i="17" a="1"/>
  <c r="BA331" i="17" s="1"/>
  <c r="BD331" i="17" a="1"/>
  <c r="BD331" i="17" s="1"/>
  <c r="AZ331" i="17" a="1"/>
  <c r="AZ331" i="17" s="1"/>
  <c r="AY331" i="17" a="1"/>
  <c r="AY331" i="17" s="1"/>
  <c r="BA36" i="17" a="1"/>
  <c r="BA36" i="17" s="1"/>
  <c r="AT592" i="17"/>
  <c r="BD592" i="17" a="1"/>
  <c r="BD592" i="17" s="1"/>
  <c r="BC592" i="17" a="1"/>
  <c r="BC592" i="17" s="1"/>
  <c r="BA592" i="17" a="1"/>
  <c r="BA592" i="17" s="1"/>
  <c r="AW592" i="17" a="1"/>
  <c r="AW592" i="17" s="1"/>
  <c r="E592" i="17" s="1"/>
  <c r="BE592" i="17" a="1"/>
  <c r="BE592" i="17" s="1"/>
  <c r="BB592" i="17" a="1"/>
  <c r="BB592" i="17" s="1"/>
  <c r="AV592" i="17" a="1"/>
  <c r="AV592" i="17" s="1"/>
  <c r="AZ592" i="17" a="1"/>
  <c r="AZ592" i="17" s="1"/>
  <c r="AY592" i="17" a="1"/>
  <c r="AY592" i="17" s="1"/>
  <c r="AX592" i="17" a="1"/>
  <c r="AX592" i="17" s="1"/>
  <c r="AT91" i="17"/>
  <c r="BI91" i="17" s="1" a="1"/>
  <c r="BI91" i="17" s="1"/>
  <c r="AT506" i="17"/>
  <c r="AX506" i="17" a="1"/>
  <c r="AX506" i="17" s="1"/>
  <c r="AW506" i="17" a="1"/>
  <c r="AW506" i="17" s="1"/>
  <c r="E506" i="17" s="1"/>
  <c r="BD506" i="17" a="1"/>
  <c r="BD506" i="17" s="1"/>
  <c r="BC506" i="17" a="1"/>
  <c r="BC506" i="17" s="1"/>
  <c r="AZ506" i="17" a="1"/>
  <c r="AZ506" i="17" s="1"/>
  <c r="AY506" i="17" a="1"/>
  <c r="AY506" i="17" s="1"/>
  <c r="AV506" i="17" a="1"/>
  <c r="AV506" i="17" s="1"/>
  <c r="AT292" i="17"/>
  <c r="BL292" i="17" s="1" a="1"/>
  <c r="BL292" i="17" s="1"/>
  <c r="BA292" i="17" a="1"/>
  <c r="BA292" i="17" s="1"/>
  <c r="AZ292" i="17" a="1"/>
  <c r="AZ292" i="17" s="1"/>
  <c r="BC292" i="17" a="1"/>
  <c r="BC292" i="17" s="1"/>
  <c r="BB292" i="17" a="1"/>
  <c r="BB292" i="17" s="1"/>
  <c r="AY292" i="17" a="1"/>
  <c r="AY292" i="17" s="1"/>
  <c r="AX292" i="17" a="1"/>
  <c r="AX292" i="17" s="1"/>
  <c r="AV292" i="17" a="1"/>
  <c r="AV292" i="17" s="1"/>
  <c r="BE292" i="17" a="1"/>
  <c r="BE292" i="17" s="1"/>
  <c r="BD292" i="17" a="1"/>
  <c r="BD292" i="17" s="1"/>
  <c r="AW292" i="17" a="1"/>
  <c r="AW292" i="17" s="1"/>
  <c r="E292" i="17" s="1"/>
  <c r="AY159" i="17" a="1"/>
  <c r="AY159" i="17" s="1"/>
  <c r="AV358" i="17" a="1"/>
  <c r="AV358" i="17" s="1"/>
  <c r="BB47" i="17" a="1"/>
  <c r="BB47" i="17" s="1"/>
  <c r="BE689" i="17" a="1"/>
  <c r="BE689" i="17" s="1"/>
  <c r="BB870" i="17" a="1"/>
  <c r="BB870" i="17" s="1"/>
  <c r="AV463" i="17" a="1"/>
  <c r="AV463" i="17" s="1"/>
  <c r="E53" i="17"/>
  <c r="BC606" i="17" a="1"/>
  <c r="BC606" i="17" s="1"/>
  <c r="BD91" i="17" a="1"/>
  <c r="BD91" i="17" s="1"/>
  <c r="AT888" i="17"/>
  <c r="BC888" i="17" a="1"/>
  <c r="BC888" i="17" s="1"/>
  <c r="BB888" i="17" a="1"/>
  <c r="BB888" i="17" s="1"/>
  <c r="AZ888" i="17" a="1"/>
  <c r="AZ888" i="17" s="1"/>
  <c r="AY888" i="17" a="1"/>
  <c r="AY888" i="17" s="1"/>
  <c r="BD888" i="17" a="1"/>
  <c r="BD888" i="17" s="1"/>
  <c r="BA888" i="17" a="1"/>
  <c r="BA888" i="17" s="1"/>
  <c r="AX888" i="17" a="1"/>
  <c r="AX888" i="17" s="1"/>
  <c r="AW888" i="17" a="1"/>
  <c r="AW888" i="17" s="1"/>
  <c r="E888" i="17" s="1"/>
  <c r="AV888" i="17" a="1"/>
  <c r="AV888" i="17" s="1"/>
  <c r="AT14" i="17"/>
  <c r="BF14" i="17" s="1" a="1"/>
  <c r="BF14" i="17" s="1"/>
  <c r="BD906" i="17" a="1"/>
  <c r="BD906" i="17" s="1"/>
  <c r="BC67" i="17" a="1"/>
  <c r="BC67" i="17" s="1"/>
  <c r="AW559" i="17" a="1"/>
  <c r="AW559" i="17" s="1"/>
  <c r="E559" i="17" s="1"/>
  <c r="E642" i="17"/>
  <c r="AV1152" i="17" a="1"/>
  <c r="AV1152" i="17" s="1"/>
  <c r="BC115" i="17" a="1"/>
  <c r="BC115" i="17" s="1"/>
  <c r="AT624" i="17"/>
  <c r="BE624" i="17" a="1"/>
  <c r="BE624" i="17" s="1"/>
  <c r="BD624" i="17" a="1"/>
  <c r="BD624" i="17" s="1"/>
  <c r="BC624" i="17" a="1"/>
  <c r="BC624" i="17" s="1"/>
  <c r="BB624" i="17" a="1"/>
  <c r="BB624" i="17" s="1"/>
  <c r="AZ624" i="17" a="1"/>
  <c r="AZ624" i="17" s="1"/>
  <c r="AX624" i="17" a="1"/>
  <c r="AX624" i="17" s="1"/>
  <c r="AY624" i="17" a="1"/>
  <c r="AY624" i="17" s="1"/>
  <c r="AW624" i="17" a="1"/>
  <c r="AW624" i="17" s="1"/>
  <c r="E624" i="17" s="1"/>
  <c r="BA624" i="17" a="1"/>
  <c r="BA624" i="17" s="1"/>
  <c r="AV624" i="17" a="1"/>
  <c r="AV624" i="17" s="1"/>
  <c r="AT1107" i="17"/>
  <c r="AV1107" i="17" a="1"/>
  <c r="AV1107" i="17" s="1"/>
  <c r="AW1107" i="17" a="1"/>
  <c r="AW1107" i="17" s="1"/>
  <c r="E1107" i="17" s="1"/>
  <c r="AX1107" i="17" a="1"/>
  <c r="AX1107" i="17" s="1"/>
  <c r="AZ1107" i="17" a="1"/>
  <c r="AZ1107" i="17" s="1"/>
  <c r="AY1107" i="17" a="1"/>
  <c r="AY1107" i="17" s="1"/>
  <c r="BE1107" i="17" a="1"/>
  <c r="BE1107" i="17" s="1"/>
  <c r="BC1107" i="17" a="1"/>
  <c r="BC1107" i="17" s="1"/>
  <c r="BB1107" i="17" a="1"/>
  <c r="BB1107" i="17" s="1"/>
  <c r="BD1107" i="17" a="1"/>
  <c r="BD1107" i="17" s="1"/>
  <c r="BA1107" i="17" a="1"/>
  <c r="BA1107" i="17" s="1"/>
  <c r="AW120" i="17" a="1"/>
  <c r="AW120" i="17" s="1"/>
  <c r="E120" i="17" s="1"/>
  <c r="BB331" i="17" a="1"/>
  <c r="BB331" i="17" s="1"/>
  <c r="AV372" i="17" a="1"/>
  <c r="AV372" i="17" s="1"/>
  <c r="AV810" i="17" a="1"/>
  <c r="AV810" i="17" s="1"/>
  <c r="AT698" i="17"/>
  <c r="BI698" i="17" s="1" a="1"/>
  <c r="BI698" i="17" s="1"/>
  <c r="AT367" i="17"/>
  <c r="BI367" i="17" s="1" a="1"/>
  <c r="BI367" i="17" s="1"/>
  <c r="BE367" i="17" a="1"/>
  <c r="BE367" i="17" s="1"/>
  <c r="BD367" i="17" a="1"/>
  <c r="BD367" i="17" s="1"/>
  <c r="BC367" i="17" a="1"/>
  <c r="BC367" i="17" s="1"/>
  <c r="BB367" i="17" a="1"/>
  <c r="BB367" i="17" s="1"/>
  <c r="BA367" i="17" a="1"/>
  <c r="BA367" i="17" s="1"/>
  <c r="AZ367" i="17" a="1"/>
  <c r="AZ367" i="17" s="1"/>
  <c r="AW367" i="17" a="1"/>
  <c r="AW367" i="17" s="1"/>
  <c r="E367" i="17" s="1"/>
  <c r="AV367" i="17" a="1"/>
  <c r="AV367" i="17" s="1"/>
  <c r="AY367" i="17" a="1"/>
  <c r="AY367" i="17" s="1"/>
  <c r="AX367" i="17" a="1"/>
  <c r="AX367" i="17" s="1"/>
  <c r="AT586" i="17"/>
  <c r="BM586" i="17" s="1" a="1"/>
  <c r="BM586" i="17" s="1"/>
  <c r="BC586" i="17" a="1"/>
  <c r="BC586" i="17" s="1"/>
  <c r="AZ586" i="17" a="1"/>
  <c r="AZ586" i="17" s="1"/>
  <c r="BA586" i="17" a="1"/>
  <c r="BA586" i="17" s="1"/>
  <c r="AY586" i="17" a="1"/>
  <c r="AY586" i="17" s="1"/>
  <c r="AX586" i="17" a="1"/>
  <c r="AX586" i="17" s="1"/>
  <c r="AV586" i="17" a="1"/>
  <c r="AV586" i="17" s="1"/>
  <c r="AW586" i="17" a="1"/>
  <c r="AW586" i="17" s="1"/>
  <c r="E586" i="17" s="1"/>
  <c r="BE586" i="17" a="1"/>
  <c r="BE586" i="17" s="1"/>
  <c r="BD586" i="17" a="1"/>
  <c r="BD586" i="17" s="1"/>
  <c r="AT910" i="17"/>
  <c r="BF910" i="17" s="1" a="1"/>
  <c r="BF910" i="17" s="1"/>
  <c r="AW910" i="17" a="1"/>
  <c r="AW910" i="17" s="1"/>
  <c r="E910" i="17" s="1"/>
  <c r="F910" i="17" s="1"/>
  <c r="BD910" i="17" a="1"/>
  <c r="BD910" i="17" s="1"/>
  <c r="BA910" i="17" a="1"/>
  <c r="BA910" i="17" s="1"/>
  <c r="BB910" i="17" a="1"/>
  <c r="BB910" i="17" s="1"/>
  <c r="BE910" i="17" a="1"/>
  <c r="BE910" i="17" s="1"/>
  <c r="BD870" i="17" a="1"/>
  <c r="BD870" i="17" s="1"/>
  <c r="AX463" i="17" a="1"/>
  <c r="AX463" i="17" s="1"/>
  <c r="AT1021" i="17"/>
  <c r="BL1021" i="17" s="1" a="1"/>
  <c r="BL1021" i="17" s="1"/>
  <c r="AY1021" i="17" a="1"/>
  <c r="AY1021" i="17" s="1"/>
  <c r="BB1021" i="17" a="1"/>
  <c r="BB1021" i="17" s="1"/>
  <c r="BA1021" i="17" a="1"/>
  <c r="BA1021" i="17" s="1"/>
  <c r="AZ1021" i="17" a="1"/>
  <c r="AZ1021" i="17" s="1"/>
  <c r="BC1021" i="17" a="1"/>
  <c r="BC1021" i="17" s="1"/>
  <c r="AW1021" i="17" a="1"/>
  <c r="AW1021" i="17" s="1"/>
  <c r="E1021" i="17" s="1"/>
  <c r="BD1021" i="17" a="1"/>
  <c r="BD1021" i="17" s="1"/>
  <c r="AX1021" i="17" a="1"/>
  <c r="AX1021" i="17" s="1"/>
  <c r="AV1021" i="17" a="1"/>
  <c r="AV1021" i="17" s="1"/>
  <c r="AV698" i="17" a="1"/>
  <c r="AV698" i="17" s="1"/>
  <c r="AT695" i="17"/>
  <c r="AY695" i="17" a="1"/>
  <c r="AY695" i="17" s="1"/>
  <c r="AV695" i="17" a="1"/>
  <c r="AV695" i="17" s="1"/>
  <c r="BA695" i="17" a="1"/>
  <c r="BA695" i="17" s="1"/>
  <c r="AZ695" i="17" a="1"/>
  <c r="AZ695" i="17" s="1"/>
  <c r="AX695" i="17" a="1"/>
  <c r="AX695" i="17" s="1"/>
  <c r="AW695" i="17" a="1"/>
  <c r="AW695" i="17" s="1"/>
  <c r="E695" i="17" s="1"/>
  <c r="BC695" i="17" a="1"/>
  <c r="BC695" i="17" s="1"/>
  <c r="AT613" i="17"/>
  <c r="AV906" i="17" a="1"/>
  <c r="AV906" i="17" s="1"/>
  <c r="AT160" i="17"/>
  <c r="BH160" i="17" s="1" a="1"/>
  <c r="BH160" i="17" s="1"/>
  <c r="BE160" i="17" a="1"/>
  <c r="BE160" i="17" s="1"/>
  <c r="BC160" i="17" a="1"/>
  <c r="BC160" i="17" s="1"/>
  <c r="BD160" i="17" a="1"/>
  <c r="BD160" i="17" s="1"/>
  <c r="AV160" i="17" a="1"/>
  <c r="AV160" i="17" s="1"/>
  <c r="BB160" i="17" a="1"/>
  <c r="BB160" i="17" s="1"/>
  <c r="BA160" i="17" a="1"/>
  <c r="BA160" i="17" s="1"/>
  <c r="AY160" i="17" a="1"/>
  <c r="AY160" i="17" s="1"/>
  <c r="AZ160" i="17" a="1"/>
  <c r="AZ160" i="17" s="1"/>
  <c r="AW160" i="17" a="1"/>
  <c r="AW160" i="17" s="1"/>
  <c r="E160" i="17" s="1"/>
  <c r="AX160" i="17" a="1"/>
  <c r="AX160" i="17" s="1"/>
  <c r="BD67" i="17" a="1"/>
  <c r="BD67" i="17" s="1"/>
  <c r="AY559" i="17" a="1"/>
  <c r="AY559" i="17" s="1"/>
  <c r="AT31" i="17"/>
  <c r="BI31" i="17" s="1" a="1"/>
  <c r="BI31" i="17" s="1"/>
  <c r="AV31" i="17" a="1"/>
  <c r="AV31" i="17" s="1"/>
  <c r="BA31" i="17" a="1"/>
  <c r="BA31" i="17" s="1"/>
  <c r="AZ31" i="17" a="1"/>
  <c r="AZ31" i="17" s="1"/>
  <c r="AX31" i="17" a="1"/>
  <c r="AX31" i="17" s="1"/>
  <c r="BC31" i="17" a="1"/>
  <c r="BC31" i="17" s="1"/>
  <c r="BD31" i="17" a="1"/>
  <c r="BD31" i="17" s="1"/>
  <c r="BB31" i="17" a="1"/>
  <c r="BB31" i="17" s="1"/>
  <c r="AY31" i="17" a="1"/>
  <c r="AY31" i="17" s="1"/>
  <c r="BE31" i="17" a="1"/>
  <c r="BE31" i="17" s="1"/>
  <c r="BB1152" i="17" a="1"/>
  <c r="BB1152" i="17" s="1"/>
  <c r="AT45" i="17"/>
  <c r="BG45" i="17" s="1" a="1"/>
  <c r="BG45" i="17" s="1"/>
  <c r="BD115" i="17" a="1"/>
  <c r="BD115" i="17" s="1"/>
  <c r="E1139" i="17"/>
  <c r="F1139" i="17" s="1"/>
  <c r="G1139" i="17" s="1"/>
  <c r="AT1108" i="17"/>
  <c r="BH1108" i="17" s="1" a="1"/>
  <c r="BH1108" i="17" s="1"/>
  <c r="BA1108" i="17" a="1"/>
  <c r="BA1108" i="17" s="1"/>
  <c r="AY1108" i="17" a="1"/>
  <c r="AY1108" i="17" s="1"/>
  <c r="BC1108" i="17" a="1"/>
  <c r="BC1108" i="17" s="1"/>
  <c r="AZ1108" i="17" a="1"/>
  <c r="AZ1108" i="17" s="1"/>
  <c r="AW1108" i="17" a="1"/>
  <c r="AW1108" i="17" s="1"/>
  <c r="E1108" i="17" s="1"/>
  <c r="BE1108" i="17" a="1"/>
  <c r="BE1108" i="17" s="1"/>
  <c r="BB1108" i="17" a="1"/>
  <c r="BB1108" i="17" s="1"/>
  <c r="AX1108" i="17" a="1"/>
  <c r="AX1108" i="17" s="1"/>
  <c r="AV1108" i="17" a="1"/>
  <c r="AV1108" i="17" s="1"/>
  <c r="BA810" i="17" a="1"/>
  <c r="BA810" i="17" s="1"/>
  <c r="AX148" i="17" a="1"/>
  <c r="AX148" i="17" s="1"/>
  <c r="AT797" i="17"/>
  <c r="BF797" i="17" s="1" a="1"/>
  <c r="BF797" i="17" s="1"/>
  <c r="BB797" i="17" a="1"/>
  <c r="BB797" i="17" s="1"/>
  <c r="BD797" i="17" a="1"/>
  <c r="BD797" i="17" s="1"/>
  <c r="AZ797" i="17" a="1"/>
  <c r="AZ797" i="17" s="1"/>
  <c r="BA797" i="17" a="1"/>
  <c r="BA797" i="17" s="1"/>
  <c r="AY797" i="17" a="1"/>
  <c r="AY797" i="17" s="1"/>
  <c r="AX797" i="17" a="1"/>
  <c r="AX797" i="17" s="1"/>
  <c r="AW797" i="17" a="1"/>
  <c r="AW797" i="17" s="1"/>
  <c r="E797" i="17" s="1"/>
  <c r="BC797" i="17" a="1"/>
  <c r="BC797" i="17" s="1"/>
  <c r="AV797" i="17" a="1"/>
  <c r="AV797" i="17" s="1"/>
  <c r="BE797" i="17" a="1"/>
  <c r="BE797" i="17" s="1"/>
  <c r="AT713" i="17"/>
  <c r="BF713" i="17" s="1" a="1"/>
  <c r="BF713" i="17" s="1"/>
  <c r="BE713" i="17" a="1"/>
  <c r="BE713" i="17" s="1"/>
  <c r="BC713" i="17" a="1"/>
  <c r="BC713" i="17" s="1"/>
  <c r="AV713" i="17" a="1"/>
  <c r="AV713" i="17" s="1"/>
  <c r="AW713" i="17" a="1"/>
  <c r="AW713" i="17" s="1"/>
  <c r="E713" i="17" s="1"/>
  <c r="BD713" i="17" a="1"/>
  <c r="BD713" i="17" s="1"/>
  <c r="BB713" i="17" a="1"/>
  <c r="BB713" i="17" s="1"/>
  <c r="BA713" i="17" a="1"/>
  <c r="BA713" i="17" s="1"/>
  <c r="AZ713" i="17" a="1"/>
  <c r="AZ713" i="17" s="1"/>
  <c r="AY713" i="17" a="1"/>
  <c r="AY713" i="17" s="1"/>
  <c r="AX713" i="17" a="1"/>
  <c r="AX713" i="17" s="1"/>
  <c r="AT418" i="17"/>
  <c r="BJ418" i="17" s="1" a="1"/>
  <c r="BJ418" i="17" s="1"/>
  <c r="AY418" i="17" a="1"/>
  <c r="AY418" i="17" s="1"/>
  <c r="AX418" i="17" a="1"/>
  <c r="AX418" i="17" s="1"/>
  <c r="AW418" i="17" a="1"/>
  <c r="AW418" i="17" s="1"/>
  <c r="E418" i="17" s="1"/>
  <c r="BE418" i="17" a="1"/>
  <c r="BE418" i="17" s="1"/>
  <c r="BD418" i="17" a="1"/>
  <c r="BD418" i="17" s="1"/>
  <c r="BB418" i="17" a="1"/>
  <c r="BB418" i="17" s="1"/>
  <c r="BA418" i="17" a="1"/>
  <c r="BA418" i="17" s="1"/>
  <c r="BC418" i="17" a="1"/>
  <c r="BC418" i="17" s="1"/>
  <c r="AZ418" i="17" a="1"/>
  <c r="AZ418" i="17" s="1"/>
  <c r="AV418" i="17" a="1"/>
  <c r="AV418" i="17" s="1"/>
  <c r="AT454" i="17"/>
  <c r="BK454" i="17" s="1" a="1"/>
  <c r="BK454" i="17" s="1"/>
  <c r="AZ454" i="17" a="1"/>
  <c r="AZ454" i="17" s="1"/>
  <c r="AX454" i="17" a="1"/>
  <c r="AX454" i="17" s="1"/>
  <c r="BE454" i="17" a="1"/>
  <c r="BE454" i="17" s="1"/>
  <c r="AW454" i="17" a="1"/>
  <c r="AW454" i="17" s="1"/>
  <c r="E454" i="17" s="1"/>
  <c r="BD454" i="17" a="1"/>
  <c r="BD454" i="17" s="1"/>
  <c r="BC454" i="17" a="1"/>
  <c r="BC454" i="17" s="1"/>
  <c r="BA454" i="17" a="1"/>
  <c r="BA454" i="17" s="1"/>
  <c r="BB454" i="17" a="1"/>
  <c r="BB454" i="17" s="1"/>
  <c r="AY463" i="17" a="1"/>
  <c r="AY463" i="17" s="1"/>
  <c r="E67" i="17"/>
  <c r="AT319" i="17"/>
  <c r="BF319" i="17" s="1" a="1"/>
  <c r="BF319" i="17" s="1"/>
  <c r="BB319" i="17" a="1"/>
  <c r="BB319" i="17" s="1"/>
  <c r="BA319" i="17" a="1"/>
  <c r="BA319" i="17" s="1"/>
  <c r="AZ319" i="17" a="1"/>
  <c r="AZ319" i="17" s="1"/>
  <c r="AY319" i="17" a="1"/>
  <c r="AY319" i="17" s="1"/>
  <c r="AW319" i="17" a="1"/>
  <c r="AW319" i="17" s="1"/>
  <c r="E319" i="17" s="1"/>
  <c r="BE319" i="17" a="1"/>
  <c r="BE319" i="17" s="1"/>
  <c r="BD319" i="17" a="1"/>
  <c r="BD319" i="17" s="1"/>
  <c r="BC319" i="17" a="1"/>
  <c r="BC319" i="17" s="1"/>
  <c r="AX319" i="17" a="1"/>
  <c r="AX319" i="17" s="1"/>
  <c r="AV319" i="17" a="1"/>
  <c r="AV319" i="17" s="1"/>
  <c r="AX404" i="17" a="1"/>
  <c r="AX404" i="17" s="1"/>
  <c r="AT676" i="17"/>
  <c r="BJ676" i="17" s="1" a="1"/>
  <c r="BJ676" i="17" s="1"/>
  <c r="AY676" i="17" a="1"/>
  <c r="AY676" i="17" s="1"/>
  <c r="AX676" i="17" a="1"/>
  <c r="AX676" i="17" s="1"/>
  <c r="BE676" i="17" a="1"/>
  <c r="BE676" i="17" s="1"/>
  <c r="BA676" i="17" a="1"/>
  <c r="BA676" i="17" s="1"/>
  <c r="AV613" i="17" a="1"/>
  <c r="AV613" i="17" s="1"/>
  <c r="AX606" i="17" a="1"/>
  <c r="AX606" i="17" s="1"/>
  <c r="AW370" i="17" a="1"/>
  <c r="AW370" i="17" s="1"/>
  <c r="E370" i="17" s="1"/>
  <c r="AZ233" i="17" a="1"/>
  <c r="AZ233" i="17" s="1"/>
  <c r="AT927" i="17"/>
  <c r="BH927" i="17" s="1" a="1"/>
  <c r="BH927" i="17" s="1"/>
  <c r="BD927" i="17" a="1"/>
  <c r="BD927" i="17" s="1"/>
  <c r="AZ927" i="17" a="1"/>
  <c r="AZ927" i="17" s="1"/>
  <c r="AY927" i="17" a="1"/>
  <c r="AY927" i="17" s="1"/>
  <c r="BC927" i="17" a="1"/>
  <c r="BC927" i="17" s="1"/>
  <c r="BB927" i="17" a="1"/>
  <c r="BB927" i="17" s="1"/>
  <c r="BA927" i="17" a="1"/>
  <c r="BA927" i="17" s="1"/>
  <c r="AX927" i="17" a="1"/>
  <c r="AX927" i="17" s="1"/>
  <c r="AV927" i="17" a="1"/>
  <c r="AV927" i="17" s="1"/>
  <c r="BE927" i="17" a="1"/>
  <c r="BE927" i="17" s="1"/>
  <c r="AW927" i="17" a="1"/>
  <c r="AW927" i="17" s="1"/>
  <c r="E927" i="17" s="1"/>
  <c r="AT717" i="17"/>
  <c r="BH717" i="17" s="1" a="1"/>
  <c r="BH717" i="17" s="1"/>
  <c r="BE67" i="17" a="1"/>
  <c r="BE67" i="17" s="1"/>
  <c r="BC559" i="17" a="1"/>
  <c r="BC559" i="17" s="1"/>
  <c r="AZ1152" i="17" a="1"/>
  <c r="AZ1152" i="17" s="1"/>
  <c r="AW879" i="17" a="1"/>
  <c r="AW879" i="17" s="1"/>
  <c r="E879" i="17" s="1"/>
  <c r="AZ335" i="17" a="1"/>
  <c r="AZ335" i="17" s="1"/>
  <c r="AY115" i="17" a="1"/>
  <c r="AY115" i="17" s="1"/>
  <c r="AX326" i="17" a="1"/>
  <c r="AX326" i="17" s="1"/>
  <c r="AY148" i="17" a="1"/>
  <c r="AY148" i="17" s="1"/>
  <c r="BB584" i="17" a="1"/>
  <c r="BB584" i="17" s="1"/>
  <c r="E45" i="17"/>
  <c r="AZ642" i="17" a="1"/>
  <c r="AZ642" i="17" s="1"/>
  <c r="AT591" i="17"/>
  <c r="BH591" i="17" s="1" a="1"/>
  <c r="BH591" i="17" s="1"/>
  <c r="AT275" i="17"/>
  <c r="BH275" i="17" s="1" a="1"/>
  <c r="BH275" i="17" s="1"/>
  <c r="BB275" i="17" a="1"/>
  <c r="BB275" i="17" s="1"/>
  <c r="BA275" i="17" a="1"/>
  <c r="BA275" i="17" s="1"/>
  <c r="AW275" i="17" a="1"/>
  <c r="AW275" i="17" s="1"/>
  <c r="E275" i="17" s="1"/>
  <c r="BD275" i="17" a="1"/>
  <c r="BD275" i="17" s="1"/>
  <c r="BC275" i="17" a="1"/>
  <c r="BC275" i="17" s="1"/>
  <c r="AZ275" i="17" a="1"/>
  <c r="AZ275" i="17" s="1"/>
  <c r="BE275" i="17" a="1"/>
  <c r="BE275" i="17" s="1"/>
  <c r="AV275" i="17" a="1"/>
  <c r="AV275" i="17" s="1"/>
  <c r="AY275" i="17" a="1"/>
  <c r="AY275" i="17" s="1"/>
  <c r="AX275" i="17" a="1"/>
  <c r="AX275" i="17" s="1"/>
  <c r="AT126" i="17"/>
  <c r="BH126" i="17" s="1" a="1"/>
  <c r="BH126" i="17" s="1"/>
  <c r="AV126" i="17" a="1"/>
  <c r="AV126" i="17" s="1"/>
  <c r="BC126" i="17" a="1"/>
  <c r="BC126" i="17" s="1"/>
  <c r="BB126" i="17" a="1"/>
  <c r="BB126" i="17" s="1"/>
  <c r="AX126" i="17" a="1"/>
  <c r="AX126" i="17" s="1"/>
  <c r="BD126" i="17" a="1"/>
  <c r="BD126" i="17" s="1"/>
  <c r="AY126" i="17" a="1"/>
  <c r="AY126" i="17" s="1"/>
  <c r="AW126" i="17" a="1"/>
  <c r="AW126" i="17" s="1"/>
  <c r="E126" i="17" s="1"/>
  <c r="BE126" i="17" a="1"/>
  <c r="BE126" i="17" s="1"/>
  <c r="BA126" i="17" a="1"/>
  <c r="BA126" i="17" s="1"/>
  <c r="AZ126" i="17" a="1"/>
  <c r="AZ126" i="17" s="1"/>
  <c r="AT569" i="17"/>
  <c r="BH569" i="17" s="1" a="1"/>
  <c r="BH569" i="17" s="1"/>
  <c r="AY378" i="17" a="1"/>
  <c r="AY378" i="17" s="1"/>
  <c r="BD400" i="17" a="1"/>
  <c r="BD400" i="17" s="1"/>
  <c r="AT596" i="17"/>
  <c r="BG596" i="17" s="1" a="1"/>
  <c r="BG596" i="17" s="1"/>
  <c r="AY596" i="17" a="1"/>
  <c r="AY596" i="17" s="1"/>
  <c r="BC596" i="17" a="1"/>
  <c r="BC596" i="17" s="1"/>
  <c r="BA596" i="17" a="1"/>
  <c r="BA596" i="17" s="1"/>
  <c r="AX596" i="17" a="1"/>
  <c r="AX596" i="17" s="1"/>
  <c r="BB596" i="17" a="1"/>
  <c r="BB596" i="17" s="1"/>
  <c r="AV596" i="17" a="1"/>
  <c r="AV596" i="17" s="1"/>
  <c r="AW596" i="17" a="1"/>
  <c r="AW596" i="17" s="1"/>
  <c r="E596" i="17" s="1"/>
  <c r="BE596" i="17" a="1"/>
  <c r="BE596" i="17" s="1"/>
  <c r="BD596" i="17" a="1"/>
  <c r="BD596" i="17" s="1"/>
  <c r="AZ596" i="17" a="1"/>
  <c r="AZ596" i="17" s="1"/>
  <c r="AY757" i="17" a="1"/>
  <c r="AY757" i="17" s="1"/>
  <c r="AT955" i="17"/>
  <c r="BA955" i="17" a="1"/>
  <c r="BA955" i="17" s="1"/>
  <c r="AZ955" i="17" a="1"/>
  <c r="AZ955" i="17" s="1"/>
  <c r="BE955" i="17" a="1"/>
  <c r="BE955" i="17" s="1"/>
  <c r="BD955" i="17" a="1"/>
  <c r="BD955" i="17" s="1"/>
  <c r="AW955" i="17" a="1"/>
  <c r="AW955" i="17" s="1"/>
  <c r="E955" i="17" s="1"/>
  <c r="BC955" i="17" a="1"/>
  <c r="BC955" i="17" s="1"/>
  <c r="AX955" i="17" a="1"/>
  <c r="AX955" i="17" s="1"/>
  <c r="AV955" i="17" a="1"/>
  <c r="AV955" i="17" s="1"/>
  <c r="AY955" i="17" a="1"/>
  <c r="AY955" i="17" s="1"/>
  <c r="BD866" i="17" a="1"/>
  <c r="BD866" i="17" s="1"/>
  <c r="AZ138" i="17" a="1"/>
  <c r="AZ138" i="17" s="1"/>
  <c r="AV114" i="17" a="1"/>
  <c r="AV114" i="17" s="1"/>
  <c r="BC1062" i="17" a="1"/>
  <c r="BC1062" i="17" s="1"/>
  <c r="AT791" i="17"/>
  <c r="BI791" i="17" s="1" a="1"/>
  <c r="BI791" i="17" s="1"/>
  <c r="AX791" i="17" a="1"/>
  <c r="AX791" i="17" s="1"/>
  <c r="AV791" i="17" a="1"/>
  <c r="AV791" i="17" s="1"/>
  <c r="BC791" i="17" a="1"/>
  <c r="BC791" i="17" s="1"/>
  <c r="BE791" i="17" a="1"/>
  <c r="BE791" i="17" s="1"/>
  <c r="BD791" i="17" a="1"/>
  <c r="BD791" i="17" s="1"/>
  <c r="BB791" i="17" a="1"/>
  <c r="BB791" i="17" s="1"/>
  <c r="AZ791" i="17" a="1"/>
  <c r="AZ791" i="17" s="1"/>
  <c r="BA791" i="17" a="1"/>
  <c r="BA791" i="17" s="1"/>
  <c r="BC136" i="17" a="1"/>
  <c r="BC136" i="17" s="1"/>
  <c r="AW304" i="17" a="1"/>
  <c r="AW304" i="17" s="1"/>
  <c r="E304" i="17" s="1"/>
  <c r="AW251" i="17" a="1"/>
  <c r="AW251" i="17" s="1"/>
  <c r="E251" i="17" s="1"/>
  <c r="AT87" i="17"/>
  <c r="BH87" i="17" s="1" a="1"/>
  <c r="BH87" i="17" s="1"/>
  <c r="AW87" i="17" a="1"/>
  <c r="AW87" i="17" s="1"/>
  <c r="E87" i="17" s="1"/>
  <c r="AZ87" i="17" a="1"/>
  <c r="AZ87" i="17" s="1"/>
  <c r="AY87" i="17" a="1"/>
  <c r="AY87" i="17" s="1"/>
  <c r="AX87" i="17" a="1"/>
  <c r="AX87" i="17" s="1"/>
  <c r="BE87" i="17" a="1"/>
  <c r="BE87" i="17" s="1"/>
  <c r="BA87" i="17" a="1"/>
  <c r="BA87" i="17" s="1"/>
  <c r="AV87" i="17" a="1"/>
  <c r="AV87" i="17" s="1"/>
  <c r="BC87" i="17" a="1"/>
  <c r="BC87" i="17" s="1"/>
  <c r="BD87" i="17" a="1"/>
  <c r="BD87" i="17" s="1"/>
  <c r="BB642" i="17" a="1"/>
  <c r="BB642" i="17" s="1"/>
  <c r="AT530" i="17"/>
  <c r="BJ530" i="17" s="1" a="1"/>
  <c r="BJ530" i="17" s="1"/>
  <c r="AT652" i="17"/>
  <c r="AT874" i="17"/>
  <c r="AT1125" i="17"/>
  <c r="AT1040" i="17"/>
  <c r="AY1040" i="17" a="1"/>
  <c r="AY1040" i="17" s="1"/>
  <c r="BD1040" i="17" a="1"/>
  <c r="BD1040" i="17" s="1"/>
  <c r="BA1040" i="17" a="1"/>
  <c r="BA1040" i="17" s="1"/>
  <c r="BC1040" i="17" a="1"/>
  <c r="BC1040" i="17" s="1"/>
  <c r="BB1040" i="17" a="1"/>
  <c r="BB1040" i="17" s="1"/>
  <c r="AZ1040" i="17" a="1"/>
  <c r="AZ1040" i="17" s="1"/>
  <c r="BE1040" i="17" a="1"/>
  <c r="BE1040" i="17" s="1"/>
  <c r="AX1040" i="17" a="1"/>
  <c r="AX1040" i="17" s="1"/>
  <c r="AW1040" i="17" a="1"/>
  <c r="AW1040" i="17" s="1"/>
  <c r="E1040" i="17" s="1"/>
  <c r="AV1040" i="17" a="1"/>
  <c r="AV1040" i="17" s="1"/>
  <c r="BE400" i="17" a="1"/>
  <c r="BE400" i="17" s="1"/>
  <c r="BB118" i="17" a="1"/>
  <c r="BB118" i="17" s="1"/>
  <c r="BE866" i="17" a="1"/>
  <c r="BE866" i="17" s="1"/>
  <c r="AT782" i="17"/>
  <c r="BL782" i="17" s="1" a="1"/>
  <c r="BL782" i="17" s="1"/>
  <c r="AZ632" i="17" a="1"/>
  <c r="AZ632" i="17" s="1"/>
  <c r="AT750" i="17"/>
  <c r="BM750" i="17" s="1" a="1"/>
  <c r="BM750" i="17" s="1"/>
  <c r="AX1062" i="17" a="1"/>
  <c r="AX1062" i="17" s="1"/>
  <c r="AV32" i="17" a="1"/>
  <c r="AV32" i="17" s="1"/>
  <c r="AZ136" i="17" a="1"/>
  <c r="AZ136" i="17" s="1"/>
  <c r="BC1030" i="17" a="1"/>
  <c r="BC1030" i="17" s="1"/>
  <c r="BD304" i="17" a="1"/>
  <c r="BD304" i="17" s="1"/>
  <c r="AT1017" i="17"/>
  <c r="BK1017" i="17" s="1" a="1"/>
  <c r="BK1017" i="17" s="1"/>
  <c r="AV1017" i="17" a="1"/>
  <c r="AV1017" i="17" s="1"/>
  <c r="AW1017" i="17" a="1"/>
  <c r="AW1017" i="17" s="1"/>
  <c r="E1017" i="17" s="1"/>
  <c r="BE1017" i="17" a="1"/>
  <c r="BE1017" i="17" s="1"/>
  <c r="BD1017" i="17" a="1"/>
  <c r="BD1017" i="17" s="1"/>
  <c r="BC1017" i="17" a="1"/>
  <c r="BC1017" i="17" s="1"/>
  <c r="BB1017" i="17" a="1"/>
  <c r="BB1017" i="17" s="1"/>
  <c r="AZ1017" i="17" a="1"/>
  <c r="AZ1017" i="17" s="1"/>
  <c r="BA1017" i="17" a="1"/>
  <c r="BA1017" i="17" s="1"/>
  <c r="AZ251" i="17" a="1"/>
  <c r="AZ251" i="17" s="1"/>
  <c r="BB955" i="17" a="1"/>
  <c r="BB955" i="17" s="1"/>
  <c r="AT681" i="17"/>
  <c r="BM681" i="17" s="1" a="1"/>
  <c r="BM681" i="17" s="1"/>
  <c r="AT62" i="17"/>
  <c r="BJ62" i="17" s="1" a="1"/>
  <c r="BJ62" i="17" s="1"/>
  <c r="AZ62" i="17" a="1"/>
  <c r="AZ62" i="17" s="1"/>
  <c r="AX62" i="17" a="1"/>
  <c r="AX62" i="17" s="1"/>
  <c r="AW62" i="17" a="1"/>
  <c r="AW62" i="17" s="1"/>
  <c r="E62" i="17" s="1"/>
  <c r="BE62" i="17" a="1"/>
  <c r="BE62" i="17" s="1"/>
  <c r="AT442" i="17"/>
  <c r="BE442" i="17" a="1"/>
  <c r="BE442" i="17" s="1"/>
  <c r="BC442" i="17" a="1"/>
  <c r="BC442" i="17" s="1"/>
  <c r="BB442" i="17" a="1"/>
  <c r="BB442" i="17" s="1"/>
  <c r="BA442" i="17" a="1"/>
  <c r="BA442" i="17" s="1"/>
  <c r="AZ442" i="17" a="1"/>
  <c r="AZ442" i="17" s="1"/>
  <c r="AY442" i="17" a="1"/>
  <c r="AY442" i="17" s="1"/>
  <c r="AW442" i="17" a="1"/>
  <c r="AW442" i="17" s="1"/>
  <c r="E442" i="17" s="1"/>
  <c r="BD442" i="17" a="1"/>
  <c r="BD442" i="17" s="1"/>
  <c r="AV442" i="17" a="1"/>
  <c r="AV442" i="17" s="1"/>
  <c r="AT93" i="17"/>
  <c r="BL93" i="17" s="1" a="1"/>
  <c r="BL93" i="17" s="1"/>
  <c r="AT69" i="17"/>
  <c r="BK69" i="17" s="1" a="1"/>
  <c r="BK69" i="17" s="1"/>
  <c r="BA69" i="17" a="1"/>
  <c r="BA69" i="17" s="1"/>
  <c r="AV69" i="17" a="1"/>
  <c r="AV69" i="17" s="1"/>
  <c r="BE69" i="17" a="1"/>
  <c r="BE69" i="17" s="1"/>
  <c r="BD69" i="17" a="1"/>
  <c r="BD69" i="17" s="1"/>
  <c r="BC69" i="17" a="1"/>
  <c r="BC69" i="17" s="1"/>
  <c r="AZ69" i="17" a="1"/>
  <c r="AZ69" i="17" s="1"/>
  <c r="AY69" i="17" a="1"/>
  <c r="AY69" i="17" s="1"/>
  <c r="AX69" i="17" a="1"/>
  <c r="AX69" i="17" s="1"/>
  <c r="BB69" i="17" a="1"/>
  <c r="BB69" i="17" s="1"/>
  <c r="AW69" i="17" a="1"/>
  <c r="AW69" i="17" s="1"/>
  <c r="E69" i="17" s="1"/>
  <c r="AT1008" i="17"/>
  <c r="BM1008" i="17" s="1" a="1"/>
  <c r="BM1008" i="17" s="1"/>
  <c r="BB1008" i="17" a="1"/>
  <c r="BB1008" i="17" s="1"/>
  <c r="BA1008" i="17" a="1"/>
  <c r="BA1008" i="17" s="1"/>
  <c r="BD1008" i="17" a="1"/>
  <c r="BD1008" i="17" s="1"/>
  <c r="BC1008" i="17" a="1"/>
  <c r="BC1008" i="17" s="1"/>
  <c r="AZ1008" i="17" a="1"/>
  <c r="AZ1008" i="17" s="1"/>
  <c r="AW1008" i="17" a="1"/>
  <c r="AW1008" i="17" s="1"/>
  <c r="E1008" i="17" s="1"/>
  <c r="BE1008" i="17" a="1"/>
  <c r="BE1008" i="17" s="1"/>
  <c r="AY1008" i="17" a="1"/>
  <c r="AY1008" i="17" s="1"/>
  <c r="AX1008" i="17" a="1"/>
  <c r="AX1008" i="17" s="1"/>
  <c r="AV1008" i="17" a="1"/>
  <c r="AV1008" i="17" s="1"/>
  <c r="AT811" i="17"/>
  <c r="BJ811" i="17" s="1" a="1"/>
  <c r="BJ811" i="17" s="1"/>
  <c r="AT89" i="17"/>
  <c r="BI89" i="17" s="1" a="1"/>
  <c r="BI89" i="17" s="1"/>
  <c r="BA89" i="17" a="1"/>
  <c r="BA89" i="17" s="1"/>
  <c r="BC89" i="17" a="1"/>
  <c r="BC89" i="17" s="1"/>
  <c r="BB89" i="17" a="1"/>
  <c r="BB89" i="17" s="1"/>
  <c r="AZ89" i="17" a="1"/>
  <c r="AZ89" i="17" s="1"/>
  <c r="AY89" i="17" a="1"/>
  <c r="AY89" i="17" s="1"/>
  <c r="AV89" i="17" a="1"/>
  <c r="AV89" i="17" s="1"/>
  <c r="AX89" i="17" a="1"/>
  <c r="AX89" i="17" s="1"/>
  <c r="BC400" i="17" a="1"/>
  <c r="BC400" i="17" s="1"/>
  <c r="AX118" i="17" a="1"/>
  <c r="AX118" i="17" s="1"/>
  <c r="AT925" i="17"/>
  <c r="BH925" i="17" s="1" a="1"/>
  <c r="BH925" i="17" s="1"/>
  <c r="BD925" i="17" a="1"/>
  <c r="BD925" i="17" s="1"/>
  <c r="BC925" i="17" a="1"/>
  <c r="BC925" i="17" s="1"/>
  <c r="BE925" i="17" a="1"/>
  <c r="BE925" i="17" s="1"/>
  <c r="BA925" i="17" a="1"/>
  <c r="BA925" i="17" s="1"/>
  <c r="AX925" i="17" a="1"/>
  <c r="AX925" i="17" s="1"/>
  <c r="BB925" i="17" a="1"/>
  <c r="BB925" i="17" s="1"/>
  <c r="AW925" i="17" a="1"/>
  <c r="AW925" i="17" s="1"/>
  <c r="E925" i="17" s="1"/>
  <c r="AV925" i="17" a="1"/>
  <c r="AV925" i="17" s="1"/>
  <c r="AY925" i="17" a="1"/>
  <c r="AY925" i="17" s="1"/>
  <c r="AZ925" i="17" a="1"/>
  <c r="AZ925" i="17" s="1"/>
  <c r="AW866" i="17" a="1"/>
  <c r="AW866" i="17" s="1"/>
  <c r="E866" i="17" s="1"/>
  <c r="BB632" i="17" a="1"/>
  <c r="BB632" i="17" s="1"/>
  <c r="AT368" i="17"/>
  <c r="BJ368" i="17" s="1" a="1"/>
  <c r="BJ368" i="17" s="1"/>
  <c r="AV368" i="17" a="1"/>
  <c r="AV368" i="17" s="1"/>
  <c r="BC368" i="17" a="1"/>
  <c r="BC368" i="17" s="1"/>
  <c r="BB368" i="17" a="1"/>
  <c r="BB368" i="17" s="1"/>
  <c r="BA368" i="17" a="1"/>
  <c r="BA368" i="17" s="1"/>
  <c r="BE368" i="17" a="1"/>
  <c r="BE368" i="17" s="1"/>
  <c r="BD368" i="17" a="1"/>
  <c r="BD368" i="17" s="1"/>
  <c r="AZ368" i="17" a="1"/>
  <c r="AZ368" i="17" s="1"/>
  <c r="AY368" i="17" a="1"/>
  <c r="AY368" i="17" s="1"/>
  <c r="AX368" i="17" a="1"/>
  <c r="AX368" i="17" s="1"/>
  <c r="AW368" i="17" a="1"/>
  <c r="AW368" i="17" s="1"/>
  <c r="E368" i="17" s="1"/>
  <c r="AT1066" i="17"/>
  <c r="AT491" i="17"/>
  <c r="AX491" i="17" a="1"/>
  <c r="AX491" i="17" s="1"/>
  <c r="AW491" i="17" a="1"/>
  <c r="AW491" i="17" s="1"/>
  <c r="E491" i="17" s="1"/>
  <c r="BE491" i="17" a="1"/>
  <c r="BE491" i="17" s="1"/>
  <c r="BD491" i="17" a="1"/>
  <c r="BD491" i="17" s="1"/>
  <c r="BB491" i="17" a="1"/>
  <c r="BB491" i="17" s="1"/>
  <c r="BA491" i="17" a="1"/>
  <c r="BA491" i="17" s="1"/>
  <c r="AV491" i="17" a="1"/>
  <c r="AV491" i="17" s="1"/>
  <c r="AZ491" i="17" a="1"/>
  <c r="AZ491" i="17" s="1"/>
  <c r="AY491" i="17" a="1"/>
  <c r="AY491" i="17" s="1"/>
  <c r="BC491" i="17" a="1"/>
  <c r="BC491" i="17" s="1"/>
  <c r="AW1062" i="17" a="1"/>
  <c r="AW1062" i="17" s="1"/>
  <c r="E1062" i="17" s="1"/>
  <c r="AT138" i="17"/>
  <c r="BF138" i="17" s="1" a="1"/>
  <c r="BF138" i="17" s="1"/>
  <c r="BB32" i="17" a="1"/>
  <c r="BB32" i="17" s="1"/>
  <c r="BA136" i="17" a="1"/>
  <c r="BA136" i="17" s="1"/>
  <c r="BE1030" i="17" a="1"/>
  <c r="BE1030" i="17" s="1"/>
  <c r="BE304" i="17" a="1"/>
  <c r="BE304" i="17" s="1"/>
  <c r="AT260" i="17"/>
  <c r="BC260" i="17" a="1"/>
  <c r="BC260" i="17" s="1"/>
  <c r="BB260" i="17" a="1"/>
  <c r="BB260" i="17" s="1"/>
  <c r="BD260" i="17" a="1"/>
  <c r="BD260" i="17" s="1"/>
  <c r="AZ260" i="17" a="1"/>
  <c r="AZ260" i="17" s="1"/>
  <c r="AY260" i="17" a="1"/>
  <c r="AY260" i="17" s="1"/>
  <c r="BA260" i="17" a="1"/>
  <c r="BA260" i="17" s="1"/>
  <c r="AX260" i="17" a="1"/>
  <c r="AX260" i="17" s="1"/>
  <c r="AV260" i="17" a="1"/>
  <c r="AV260" i="17" s="1"/>
  <c r="E775" i="17"/>
  <c r="BB251" i="17" a="1"/>
  <c r="BB251" i="17" s="1"/>
  <c r="AT1155" i="17"/>
  <c r="BE260" i="17" a="1"/>
  <c r="BE260" i="17" s="1"/>
  <c r="AW933" i="17" a="1"/>
  <c r="AW933" i="17" s="1"/>
  <c r="E933" i="17" s="1"/>
  <c r="F933" i="17" s="1"/>
  <c r="AV658" i="17" a="1"/>
  <c r="AV658" i="17" s="1"/>
  <c r="BD642" i="17" a="1"/>
  <c r="BD642" i="17" s="1"/>
  <c r="AT1115" i="17"/>
  <c r="BA1115" i="17" a="1"/>
  <c r="BA1115" i="17" s="1"/>
  <c r="BE1115" i="17" a="1"/>
  <c r="BE1115" i="17" s="1"/>
  <c r="AY1115" i="17" a="1"/>
  <c r="AY1115" i="17" s="1"/>
  <c r="BC1115" i="17" a="1"/>
  <c r="BC1115" i="17" s="1"/>
  <c r="AZ1115" i="17" a="1"/>
  <c r="AZ1115" i="17" s="1"/>
  <c r="AX1115" i="17" a="1"/>
  <c r="AX1115" i="17" s="1"/>
  <c r="AV1115" i="17" a="1"/>
  <c r="AV1115" i="17" s="1"/>
  <c r="BD1115" i="17" a="1"/>
  <c r="BD1115" i="17" s="1"/>
  <c r="AW1115" i="17" a="1"/>
  <c r="AW1115" i="17" s="1"/>
  <c r="E1115" i="17" s="1"/>
  <c r="BB1115" i="17" a="1"/>
  <c r="BB1115" i="17" s="1"/>
  <c r="AT827" i="17"/>
  <c r="BG827" i="17" s="1" a="1"/>
  <c r="BG827" i="17" s="1"/>
  <c r="BB827" i="17" a="1"/>
  <c r="BB827" i="17" s="1"/>
  <c r="AY827" i="17" a="1"/>
  <c r="AY827" i="17" s="1"/>
  <c r="AX827" i="17" a="1"/>
  <c r="AX827" i="17" s="1"/>
  <c r="AV827" i="17" a="1"/>
  <c r="AV827" i="17" s="1"/>
  <c r="BC827" i="17" a="1"/>
  <c r="BC827" i="17" s="1"/>
  <c r="BA827" i="17" a="1"/>
  <c r="BA827" i="17" s="1"/>
  <c r="AZ827" i="17" a="1"/>
  <c r="AZ827" i="17" s="1"/>
  <c r="BE827" i="17" a="1"/>
  <c r="BE827" i="17" s="1"/>
  <c r="BD827" i="17" a="1"/>
  <c r="BD827" i="17" s="1"/>
  <c r="AW827" i="17" a="1"/>
  <c r="AW827" i="17" s="1"/>
  <c r="E827" i="17" s="1"/>
  <c r="AT140" i="17"/>
  <c r="BM140" i="17" s="1" a="1"/>
  <c r="BM140" i="17" s="1"/>
  <c r="AT24" i="17"/>
  <c r="AT922" i="17"/>
  <c r="BH922" i="17" s="1" a="1"/>
  <c r="BH922" i="17" s="1"/>
  <c r="BC922" i="17" a="1"/>
  <c r="BC922" i="17" s="1"/>
  <c r="AZ922" i="17" a="1"/>
  <c r="AZ922" i="17" s="1"/>
  <c r="AY922" i="17" a="1"/>
  <c r="AY922" i="17" s="1"/>
  <c r="AV922" i="17" a="1"/>
  <c r="AV922" i="17" s="1"/>
  <c r="BD922" i="17" a="1"/>
  <c r="BD922" i="17" s="1"/>
  <c r="BB922" i="17" a="1"/>
  <c r="BB922" i="17" s="1"/>
  <c r="BA922" i="17" a="1"/>
  <c r="BA922" i="17" s="1"/>
  <c r="AW922" i="17" a="1"/>
  <c r="AW922" i="17" s="1"/>
  <c r="E922" i="17" s="1"/>
  <c r="AT215" i="17"/>
  <c r="AT735" i="17"/>
  <c r="AZ735" i="17" a="1"/>
  <c r="AZ735" i="17" s="1"/>
  <c r="BE735" i="17" a="1"/>
  <c r="BE735" i="17" s="1"/>
  <c r="BC735" i="17" a="1"/>
  <c r="BC735" i="17" s="1"/>
  <c r="AW735" i="17" a="1"/>
  <c r="AW735" i="17" s="1"/>
  <c r="E735" i="17" s="1"/>
  <c r="AT862" i="17"/>
  <c r="BH862" i="17" s="1" a="1"/>
  <c r="BH862" i="17" s="1"/>
  <c r="AT562" i="17"/>
  <c r="BG562" i="17" s="1" a="1"/>
  <c r="BG562" i="17" s="1"/>
  <c r="BD562" i="17" a="1"/>
  <c r="BD562" i="17" s="1"/>
  <c r="BC562" i="17" a="1"/>
  <c r="BC562" i="17" s="1"/>
  <c r="BB562" i="17" a="1"/>
  <c r="BB562" i="17" s="1"/>
  <c r="BA562" i="17" a="1"/>
  <c r="BA562" i="17" s="1"/>
  <c r="AX562" i="17" a="1"/>
  <c r="AX562" i="17" s="1"/>
  <c r="AW562" i="17" a="1"/>
  <c r="AW562" i="17" s="1"/>
  <c r="E562" i="17" s="1"/>
  <c r="BE562" i="17" a="1"/>
  <c r="BE562" i="17" s="1"/>
  <c r="AY562" i="17" a="1"/>
  <c r="AY562" i="17" s="1"/>
  <c r="AV562" i="17" a="1"/>
  <c r="AV562" i="17" s="1"/>
  <c r="AT68" i="17"/>
  <c r="BL68" i="17" s="1" a="1"/>
  <c r="BL68" i="17" s="1"/>
  <c r="AT868" i="17"/>
  <c r="AZ118" i="17" a="1"/>
  <c r="AZ118" i="17" s="1"/>
  <c r="AT38" i="17"/>
  <c r="BI38" i="17" s="1" a="1"/>
  <c r="BI38" i="17" s="1"/>
  <c r="E555" i="17"/>
  <c r="AT229" i="17"/>
  <c r="BF229" i="17" s="1" a="1"/>
  <c r="BF229" i="17" s="1"/>
  <c r="BA229" i="17" a="1"/>
  <c r="BA229" i="17" s="1"/>
  <c r="AY229" i="17" a="1"/>
  <c r="AY229" i="17" s="1"/>
  <c r="AX229" i="17" a="1"/>
  <c r="AX229" i="17" s="1"/>
  <c r="BC229" i="17" a="1"/>
  <c r="BC229" i="17" s="1"/>
  <c r="BB229" i="17" a="1"/>
  <c r="BB229" i="17" s="1"/>
  <c r="AW229" i="17" a="1"/>
  <c r="AW229" i="17" s="1"/>
  <c r="E229" i="17" s="1"/>
  <c r="BE229" i="17" a="1"/>
  <c r="BE229" i="17" s="1"/>
  <c r="AZ229" i="17" a="1"/>
  <c r="AZ229" i="17" s="1"/>
  <c r="AT660" i="17"/>
  <c r="BH660" i="17" s="1" a="1"/>
  <c r="BH660" i="17" s="1"/>
  <c r="BB660" i="17" a="1"/>
  <c r="BB660" i="17" s="1"/>
  <c r="BA660" i="17" a="1"/>
  <c r="BA660" i="17" s="1"/>
  <c r="AV660" i="17" a="1"/>
  <c r="AV660" i="17" s="1"/>
  <c r="BC660" i="17" a="1"/>
  <c r="BC660" i="17" s="1"/>
  <c r="AX660" i="17" a="1"/>
  <c r="AX660" i="17" s="1"/>
  <c r="AW660" i="17" a="1"/>
  <c r="AW660" i="17" s="1"/>
  <c r="E660" i="17" s="1"/>
  <c r="AY660" i="17" a="1"/>
  <c r="AY660" i="17" s="1"/>
  <c r="BD660" i="17" a="1"/>
  <c r="BD660" i="17" s="1"/>
  <c r="AZ660" i="17" a="1"/>
  <c r="AZ660" i="17" s="1"/>
  <c r="BE660" i="17" a="1"/>
  <c r="BE660" i="17" s="1"/>
  <c r="AX866" i="17" a="1"/>
  <c r="AX866" i="17" s="1"/>
  <c r="AZ1116" i="17" a="1"/>
  <c r="AZ1116" i="17" s="1"/>
  <c r="AV632" i="17" a="1"/>
  <c r="AV632" i="17" s="1"/>
  <c r="AT329" i="17"/>
  <c r="BB329" i="17" a="1"/>
  <c r="BB329" i="17" s="1"/>
  <c r="AZ329" i="17" a="1"/>
  <c r="AZ329" i="17" s="1"/>
  <c r="AV329" i="17" a="1"/>
  <c r="AV329" i="17" s="1"/>
  <c r="BD329" i="17" a="1"/>
  <c r="BD329" i="17" s="1"/>
  <c r="AY329" i="17" a="1"/>
  <c r="AY329" i="17" s="1"/>
  <c r="AX329" i="17" a="1"/>
  <c r="AX329" i="17" s="1"/>
  <c r="AW329" i="17" a="1"/>
  <c r="AW329" i="17" s="1"/>
  <c r="E329" i="17" s="1"/>
  <c r="BA329" i="17" a="1"/>
  <c r="BA329" i="17" s="1"/>
  <c r="BD93" i="17" a="1"/>
  <c r="BD93" i="17" s="1"/>
  <c r="AY1062" i="17" a="1"/>
  <c r="AY1062" i="17" s="1"/>
  <c r="BC117" i="17" a="1"/>
  <c r="BC117" i="17" s="1"/>
  <c r="BD32" i="17" a="1"/>
  <c r="BD32" i="17" s="1"/>
  <c r="BA1030" i="17" a="1"/>
  <c r="BA1030" i="17" s="1"/>
  <c r="AW601" i="17" a="1"/>
  <c r="AW601" i="17" s="1"/>
  <c r="E601" i="17" s="1"/>
  <c r="AV229" i="17" a="1"/>
  <c r="AV229" i="17" s="1"/>
  <c r="AT890" i="17"/>
  <c r="AW260" i="17" a="1"/>
  <c r="AW260" i="17" s="1"/>
  <c r="E260" i="17" s="1"/>
  <c r="AT19" i="17"/>
  <c r="BH19" i="17" s="1" a="1"/>
  <c r="BH19" i="17" s="1"/>
  <c r="AT640" i="17"/>
  <c r="BF640" i="17" s="1" a="1"/>
  <c r="BF640" i="17" s="1"/>
  <c r="AZ640" i="17" a="1"/>
  <c r="AZ640" i="17" s="1"/>
  <c r="AY640" i="17" a="1"/>
  <c r="AY640" i="17" s="1"/>
  <c r="BA640" i="17" a="1"/>
  <c r="BA640" i="17" s="1"/>
  <c r="AW640" i="17" a="1"/>
  <c r="AW640" i="17" s="1"/>
  <c r="E640" i="17" s="1"/>
  <c r="BE640" i="17" a="1"/>
  <c r="BE640" i="17" s="1"/>
  <c r="BC640" i="17" a="1"/>
  <c r="BC640" i="17" s="1"/>
  <c r="AX640" i="17" a="1"/>
  <c r="AX640" i="17" s="1"/>
  <c r="AV640" i="17" a="1"/>
  <c r="AV640" i="17" s="1"/>
  <c r="BD640" i="17" a="1"/>
  <c r="BD640" i="17" s="1"/>
  <c r="BB640" i="17" a="1"/>
  <c r="BB640" i="17" s="1"/>
  <c r="AW658" i="17" a="1"/>
  <c r="AW658" i="17" s="1"/>
  <c r="E658" i="17" s="1"/>
  <c r="AT860" i="17"/>
  <c r="BH860" i="17" s="1" a="1"/>
  <c r="BH860" i="17" s="1"/>
  <c r="AV860" i="17" a="1"/>
  <c r="AV860" i="17" s="1"/>
  <c r="BE860" i="17" a="1"/>
  <c r="BE860" i="17" s="1"/>
  <c r="BC860" i="17" a="1"/>
  <c r="BC860" i="17" s="1"/>
  <c r="BB860" i="17" a="1"/>
  <c r="BB860" i="17" s="1"/>
  <c r="BA860" i="17" a="1"/>
  <c r="BA860" i="17" s="1"/>
  <c r="AY860" i="17" a="1"/>
  <c r="AY860" i="17" s="1"/>
  <c r="BD860" i="17" a="1"/>
  <c r="BD860" i="17" s="1"/>
  <c r="AZ860" i="17" a="1"/>
  <c r="AZ860" i="17" s="1"/>
  <c r="AW860" i="17" a="1"/>
  <c r="AW860" i="17" s="1"/>
  <c r="E860" i="17" s="1"/>
  <c r="AX860" i="17" a="1"/>
  <c r="AX860" i="17" s="1"/>
  <c r="AT715" i="17"/>
  <c r="AT13" i="17"/>
  <c r="BF13" i="17" s="1" a="1"/>
  <c r="BF13" i="17" s="1"/>
  <c r="AT83" i="17"/>
  <c r="BC83" i="17" a="1"/>
  <c r="BC83" i="17" s="1"/>
  <c r="BB83" i="17" a="1"/>
  <c r="BB83" i="17" s="1"/>
  <c r="BA83" i="17" a="1"/>
  <c r="BA83" i="17" s="1"/>
  <c r="AZ83" i="17" a="1"/>
  <c r="AZ83" i="17" s="1"/>
  <c r="AW83" i="17" a="1"/>
  <c r="AW83" i="17" s="1"/>
  <c r="E83" i="17" s="1"/>
  <c r="AY83" i="17" a="1"/>
  <c r="AY83" i="17" s="1"/>
  <c r="AX83" i="17" a="1"/>
  <c r="AX83" i="17" s="1"/>
  <c r="BE83" i="17" a="1"/>
  <c r="BE83" i="17" s="1"/>
  <c r="BE118" i="17" a="1"/>
  <c r="BE118" i="17" s="1"/>
  <c r="AT516" i="17"/>
  <c r="BF516" i="17" s="1" a="1"/>
  <c r="BF516" i="17" s="1"/>
  <c r="AY516" i="17" a="1"/>
  <c r="AY516" i="17" s="1"/>
  <c r="AX516" i="17" a="1"/>
  <c r="AX516" i="17" s="1"/>
  <c r="BC516" i="17" a="1"/>
  <c r="BC516" i="17" s="1"/>
  <c r="BB516" i="17" a="1"/>
  <c r="BB516" i="17" s="1"/>
  <c r="AZ516" i="17" a="1"/>
  <c r="AZ516" i="17" s="1"/>
  <c r="BD516" i="17" a="1"/>
  <c r="BD516" i="17" s="1"/>
  <c r="BA516" i="17" a="1"/>
  <c r="BA516" i="17" s="1"/>
  <c r="AW516" i="17" a="1"/>
  <c r="AW516" i="17" s="1"/>
  <c r="E516" i="17" s="1"/>
  <c r="AV516" i="17" a="1"/>
  <c r="AV516" i="17" s="1"/>
  <c r="BE516" i="17" a="1"/>
  <c r="BE516" i="17" s="1"/>
  <c r="AX593" i="17" a="1"/>
  <c r="AX593" i="17" s="1"/>
  <c r="AY1116" i="17" a="1"/>
  <c r="AY1116" i="17" s="1"/>
  <c r="AX632" i="17" a="1"/>
  <c r="AX632" i="17" s="1"/>
  <c r="BC93" i="17" a="1"/>
  <c r="BC93" i="17" s="1"/>
  <c r="AT164" i="17"/>
  <c r="BE164" i="17" a="1"/>
  <c r="BE164" i="17" s="1"/>
  <c r="BB164" i="17" a="1"/>
  <c r="BB164" i="17" s="1"/>
  <c r="BA164" i="17" a="1"/>
  <c r="BA164" i="17" s="1"/>
  <c r="AY164" i="17" a="1"/>
  <c r="AY164" i="17" s="1"/>
  <c r="BD164" i="17" a="1"/>
  <c r="BD164" i="17" s="1"/>
  <c r="BC164" i="17" a="1"/>
  <c r="BC164" i="17" s="1"/>
  <c r="AZ164" i="17" a="1"/>
  <c r="AZ164" i="17" s="1"/>
  <c r="AW164" i="17" a="1"/>
  <c r="AW164" i="17" s="1"/>
  <c r="E164" i="17" s="1"/>
  <c r="AX164" i="17" a="1"/>
  <c r="AX164" i="17" s="1"/>
  <c r="AV164" i="17" a="1"/>
  <c r="AV164" i="17" s="1"/>
  <c r="BA1062" i="17" a="1"/>
  <c r="BA1062" i="17" s="1"/>
  <c r="AT375" i="17"/>
  <c r="BJ375" i="17" s="1" a="1"/>
  <c r="BJ375" i="17" s="1"/>
  <c r="BB375" i="17" a="1"/>
  <c r="BB375" i="17" s="1"/>
  <c r="AW375" i="17" a="1"/>
  <c r="AW375" i="17" s="1"/>
  <c r="E375" i="17" s="1"/>
  <c r="AV375" i="17" a="1"/>
  <c r="AV375" i="17" s="1"/>
  <c r="AY375" i="17" a="1"/>
  <c r="AY375" i="17" s="1"/>
  <c r="AX375" i="17" a="1"/>
  <c r="AX375" i="17" s="1"/>
  <c r="BD375" i="17" a="1"/>
  <c r="BD375" i="17" s="1"/>
  <c r="BA375" i="17" a="1"/>
  <c r="BA375" i="17" s="1"/>
  <c r="BE375" i="17" a="1"/>
  <c r="BE375" i="17" s="1"/>
  <c r="AZ375" i="17" a="1"/>
  <c r="AZ375" i="17" s="1"/>
  <c r="BC375" i="17" a="1"/>
  <c r="BC375" i="17" s="1"/>
  <c r="BB117" i="17" a="1"/>
  <c r="BB117" i="17" s="1"/>
  <c r="AX32" i="17" a="1"/>
  <c r="AX32" i="17" s="1"/>
  <c r="AT391" i="17"/>
  <c r="AV521" i="17" a="1"/>
  <c r="AV521" i="17" s="1"/>
  <c r="AV1030" i="17" a="1"/>
  <c r="AV1030" i="17" s="1"/>
  <c r="AV62" i="17" a="1"/>
  <c r="AV62" i="17" s="1"/>
  <c r="AT1095" i="17"/>
  <c r="AY601" i="17" a="1"/>
  <c r="AY601" i="17" s="1"/>
  <c r="E193" i="17"/>
  <c r="AW349" i="17" a="1"/>
  <c r="AW349" i="17" s="1"/>
  <c r="E349" i="17" s="1"/>
  <c r="AX442" i="17" a="1"/>
  <c r="AX442" i="17" s="1"/>
  <c r="AT82" i="17"/>
  <c r="BM82" i="17" s="1" a="1"/>
  <c r="BM82" i="17" s="1"/>
  <c r="AT376" i="17"/>
  <c r="BG376" i="17" s="1" a="1"/>
  <c r="BG376" i="17" s="1"/>
  <c r="BA376" i="17" a="1"/>
  <c r="BA376" i="17" s="1"/>
  <c r="AZ376" i="17" a="1"/>
  <c r="AZ376" i="17" s="1"/>
  <c r="AY376" i="17" a="1"/>
  <c r="AY376" i="17" s="1"/>
  <c r="BD376" i="17" a="1"/>
  <c r="BD376" i="17" s="1"/>
  <c r="BB376" i="17" a="1"/>
  <c r="BB376" i="17" s="1"/>
  <c r="BE376" i="17" a="1"/>
  <c r="BE376" i="17" s="1"/>
  <c r="BC376" i="17" a="1"/>
  <c r="BC376" i="17" s="1"/>
  <c r="AX376" i="17" a="1"/>
  <c r="AX376" i="17" s="1"/>
  <c r="AV376" i="17" a="1"/>
  <c r="AV376" i="17" s="1"/>
  <c r="AW376" i="17" a="1"/>
  <c r="AW376" i="17" s="1"/>
  <c r="E376" i="17" s="1"/>
  <c r="BD229" i="17" a="1"/>
  <c r="BD229" i="17" s="1"/>
  <c r="AZ760" i="17" a="1"/>
  <c r="AZ760" i="17" s="1"/>
  <c r="AT973" i="17"/>
  <c r="BI973" i="17" s="1" a="1"/>
  <c r="BI973" i="17" s="1"/>
  <c r="AT304" i="17"/>
  <c r="BM304" i="17" s="1" a="1"/>
  <c r="BM304" i="17" s="1"/>
  <c r="AZ304" i="17" a="1"/>
  <c r="AZ304" i="17" s="1"/>
  <c r="AV304" i="17" a="1"/>
  <c r="AV304" i="17" s="1"/>
  <c r="BC304" i="17" a="1"/>
  <c r="BC304" i="17" s="1"/>
  <c r="AX304" i="17" a="1"/>
  <c r="AX304" i="17" s="1"/>
  <c r="AT866" i="17"/>
  <c r="BK866" i="17" s="1" a="1"/>
  <c r="BK866" i="17" s="1"/>
  <c r="AT1147" i="17"/>
  <c r="AX1147" i="17" a="1"/>
  <c r="AX1147" i="17" s="1"/>
  <c r="AV1147" i="17" a="1"/>
  <c r="AV1147" i="17" s="1"/>
  <c r="AZ1147" i="17" a="1"/>
  <c r="AZ1147" i="17" s="1"/>
  <c r="BA1147" i="17" a="1"/>
  <c r="BA1147" i="17" s="1"/>
  <c r="AW1147" i="17" a="1"/>
  <c r="AW1147" i="17" s="1"/>
  <c r="E1147" i="17" s="1"/>
  <c r="BE1147" i="17" a="1"/>
  <c r="BE1147" i="17" s="1"/>
  <c r="BD1147" i="17" a="1"/>
  <c r="BD1147" i="17" s="1"/>
  <c r="BB1147" i="17" a="1"/>
  <c r="BB1147" i="17" s="1"/>
  <c r="BC1147" i="17" a="1"/>
  <c r="BC1147" i="17" s="1"/>
  <c r="AY1147" i="17" a="1"/>
  <c r="AY1147" i="17" s="1"/>
  <c r="AT384" i="17"/>
  <c r="AT198" i="17"/>
  <c r="BH198" i="17" s="1" a="1"/>
  <c r="BH198" i="17" s="1"/>
  <c r="BD198" i="17" a="1"/>
  <c r="BD198" i="17" s="1"/>
  <c r="BC198" i="17" a="1"/>
  <c r="BC198" i="17" s="1"/>
  <c r="BE198" i="17" a="1"/>
  <c r="BE198" i="17" s="1"/>
  <c r="AY198" i="17" a="1"/>
  <c r="AY198" i="17" s="1"/>
  <c r="BB198" i="17" a="1"/>
  <c r="BB198" i="17" s="1"/>
  <c r="AZ198" i="17" a="1"/>
  <c r="AZ198" i="17" s="1"/>
  <c r="AX198" i="17" a="1"/>
  <c r="AX198" i="17" s="1"/>
  <c r="BA198" i="17" a="1"/>
  <c r="BA198" i="17" s="1"/>
  <c r="AW198" i="17" a="1"/>
  <c r="AW198" i="17" s="1"/>
  <c r="E198" i="17" s="1"/>
  <c r="AV198" i="17" a="1"/>
  <c r="AV198" i="17" s="1"/>
  <c r="AT177" i="17"/>
  <c r="BK177" i="17" s="1" a="1"/>
  <c r="BK177" i="17" s="1"/>
  <c r="AX177" i="17" a="1"/>
  <c r="AX177" i="17" s="1"/>
  <c r="BA177" i="17" a="1"/>
  <c r="BA177" i="17" s="1"/>
  <c r="AZ177" i="17" a="1"/>
  <c r="AZ177" i="17" s="1"/>
  <c r="AY177" i="17" a="1"/>
  <c r="AY177" i="17" s="1"/>
  <c r="BE177" i="17" a="1"/>
  <c r="BE177" i="17" s="1"/>
  <c r="BD177" i="17" a="1"/>
  <c r="BD177" i="17" s="1"/>
  <c r="BC177" i="17" a="1"/>
  <c r="BC177" i="17" s="1"/>
  <c r="AV177" i="17" a="1"/>
  <c r="AV177" i="17" s="1"/>
  <c r="AW177" i="17" a="1"/>
  <c r="AW177" i="17" s="1"/>
  <c r="E177" i="17" s="1"/>
  <c r="BB177" i="17" a="1"/>
  <c r="BB177" i="17" s="1"/>
  <c r="AT844" i="17"/>
  <c r="BG844" i="17" s="1" a="1"/>
  <c r="BG844" i="17" s="1"/>
  <c r="BA844" i="17" a="1"/>
  <c r="BA844" i="17" s="1"/>
  <c r="AZ844" i="17" a="1"/>
  <c r="AZ844" i="17" s="1"/>
  <c r="BE844" i="17" a="1"/>
  <c r="BE844" i="17" s="1"/>
  <c r="BC844" i="17" a="1"/>
  <c r="BC844" i="17" s="1"/>
  <c r="AW844" i="17" a="1"/>
  <c r="AW844" i="17" s="1"/>
  <c r="E844" i="17" s="1"/>
  <c r="BB844" i="17" a="1"/>
  <c r="BB844" i="17" s="1"/>
  <c r="BD844" i="17" a="1"/>
  <c r="BD844" i="17" s="1"/>
  <c r="AX844" i="17" a="1"/>
  <c r="AX844" i="17" s="1"/>
  <c r="AV844" i="17" a="1"/>
  <c r="AV844" i="17" s="1"/>
  <c r="AT302" i="17"/>
  <c r="BH302" i="17" s="1" a="1"/>
  <c r="BH302" i="17" s="1"/>
  <c r="BB302" i="17" a="1"/>
  <c r="BB302" i="17" s="1"/>
  <c r="BA302" i="17" a="1"/>
  <c r="BA302" i="17" s="1"/>
  <c r="AV302" i="17" a="1"/>
  <c r="AV302" i="17" s="1"/>
  <c r="BC302" i="17" a="1"/>
  <c r="BC302" i="17" s="1"/>
  <c r="BE302" i="17" a="1"/>
  <c r="BE302" i="17" s="1"/>
  <c r="AY302" i="17" a="1"/>
  <c r="AY302" i="17" s="1"/>
  <c r="AX302" i="17" a="1"/>
  <c r="AX302" i="17" s="1"/>
  <c r="AW302" i="17" a="1"/>
  <c r="AW302" i="17" s="1"/>
  <c r="E302" i="17" s="1"/>
  <c r="AZ302" i="17" a="1"/>
  <c r="AZ302" i="17" s="1"/>
  <c r="BD302" i="17" a="1"/>
  <c r="BD302" i="17" s="1"/>
  <c r="AT727" i="17"/>
  <c r="AX727" i="17" a="1"/>
  <c r="AX727" i="17" s="1"/>
  <c r="AW118" i="17" a="1"/>
  <c r="AW118" i="17" s="1"/>
  <c r="E118" i="17" s="1"/>
  <c r="AZ866" i="17" a="1"/>
  <c r="AZ866" i="17" s="1"/>
  <c r="BB593" i="17" a="1"/>
  <c r="BB593" i="17" s="1"/>
  <c r="BD1116" i="17" a="1"/>
  <c r="BD1116" i="17" s="1"/>
  <c r="BA632" i="17" a="1"/>
  <c r="BA632" i="17" s="1"/>
  <c r="AT1094" i="17"/>
  <c r="BM1094" i="17" s="1" a="1"/>
  <c r="BM1094" i="17" s="1"/>
  <c r="BE1094" i="17" a="1"/>
  <c r="BE1094" i="17" s="1"/>
  <c r="BB1094" i="17" a="1"/>
  <c r="BB1094" i="17" s="1"/>
  <c r="AX1094" i="17" a="1"/>
  <c r="AX1094" i="17" s="1"/>
  <c r="BD1094" i="17" a="1"/>
  <c r="BD1094" i="17" s="1"/>
  <c r="BA1094" i="17" a="1"/>
  <c r="BA1094" i="17" s="1"/>
  <c r="BC1094" i="17" a="1"/>
  <c r="BC1094" i="17" s="1"/>
  <c r="AW1094" i="17" a="1"/>
  <c r="AW1094" i="17" s="1"/>
  <c r="E1094" i="17" s="1"/>
  <c r="AV1094" i="17" a="1"/>
  <c r="AV1094" i="17" s="1"/>
  <c r="AY1094" i="17" a="1"/>
  <c r="AY1094" i="17" s="1"/>
  <c r="AZ93" i="17" a="1"/>
  <c r="AZ93" i="17" s="1"/>
  <c r="AY32" i="17" a="1"/>
  <c r="AY32" i="17" s="1"/>
  <c r="BA521" i="17" a="1"/>
  <c r="BA521" i="17" s="1"/>
  <c r="AW1030" i="17" a="1"/>
  <c r="AW1030" i="17" s="1"/>
  <c r="E1030" i="17" s="1"/>
  <c r="F1030" i="17" s="1"/>
  <c r="BD62" i="17" a="1"/>
  <c r="BD62" i="17" s="1"/>
  <c r="AV349" i="17" a="1"/>
  <c r="AV349" i="17" s="1"/>
  <c r="AT285" i="17"/>
  <c r="BJ285" i="17" s="1" a="1"/>
  <c r="BJ285" i="17" s="1"/>
  <c r="AV285" i="17" a="1"/>
  <c r="AV285" i="17" s="1"/>
  <c r="BA285" i="17" a="1"/>
  <c r="BA285" i="17" s="1"/>
  <c r="BC285" i="17" a="1"/>
  <c r="BC285" i="17" s="1"/>
  <c r="BB285" i="17" a="1"/>
  <c r="BB285" i="17" s="1"/>
  <c r="AZ285" i="17" a="1"/>
  <c r="AZ285" i="17" s="1"/>
  <c r="AY285" i="17" a="1"/>
  <c r="AY285" i="17" s="1"/>
  <c r="BE285" i="17" a="1"/>
  <c r="BE285" i="17" s="1"/>
  <c r="AX285" i="17" a="1"/>
  <c r="AX285" i="17" s="1"/>
  <c r="BD285" i="17" a="1"/>
  <c r="BD285" i="17" s="1"/>
  <c r="AW285" i="17" a="1"/>
  <c r="AW285" i="17" s="1"/>
  <c r="E285" i="17" s="1"/>
  <c r="AT305" i="17"/>
  <c r="BL305" i="17" s="1" a="1"/>
  <c r="BL305" i="17" s="1"/>
  <c r="BE305" i="17" a="1"/>
  <c r="BE305" i="17" s="1"/>
  <c r="BD305" i="17" a="1"/>
  <c r="BD305" i="17" s="1"/>
  <c r="BC305" i="17" a="1"/>
  <c r="BC305" i="17" s="1"/>
  <c r="BB305" i="17" a="1"/>
  <c r="BB305" i="17" s="1"/>
  <c r="AZ305" i="17" a="1"/>
  <c r="AZ305" i="17" s="1"/>
  <c r="AY305" i="17" a="1"/>
  <c r="AY305" i="17" s="1"/>
  <c r="AW305" i="17" a="1"/>
  <c r="AW305" i="17" s="1"/>
  <c r="E305" i="17" s="1"/>
  <c r="AV305" i="17" a="1"/>
  <c r="AV305" i="17" s="1"/>
  <c r="BA305" i="17" a="1"/>
  <c r="BA305" i="17" s="1"/>
  <c r="AX305" i="17" a="1"/>
  <c r="AX305" i="17" s="1"/>
  <c r="AT642" i="17"/>
  <c r="BJ642" i="17" s="1" a="1"/>
  <c r="BJ642" i="17" s="1"/>
  <c r="AT412" i="17"/>
  <c r="BK412" i="17" s="1" a="1"/>
  <c r="BK412" i="17" s="1"/>
  <c r="AT373" i="17"/>
  <c r="BI373" i="17" s="1" a="1"/>
  <c r="BI373" i="17" s="1"/>
  <c r="AT1057" i="17"/>
  <c r="BL1057" i="17" s="1" a="1"/>
  <c r="BL1057" i="17" s="1"/>
  <c r="BE1057" i="17" a="1"/>
  <c r="BE1057" i="17" s="1"/>
  <c r="BC1057" i="17" a="1"/>
  <c r="BC1057" i="17" s="1"/>
  <c r="BD1057" i="17" a="1"/>
  <c r="BD1057" i="17" s="1"/>
  <c r="BB1057" i="17" a="1"/>
  <c r="BB1057" i="17" s="1"/>
  <c r="BA1057" i="17" a="1"/>
  <c r="BA1057" i="17" s="1"/>
  <c r="AZ1057" i="17" a="1"/>
  <c r="AZ1057" i="17" s="1"/>
  <c r="AX1057" i="17" a="1"/>
  <c r="AX1057" i="17" s="1"/>
  <c r="AV1057" i="17" a="1"/>
  <c r="AV1057" i="17" s="1"/>
  <c r="AY1057" i="17" a="1"/>
  <c r="AY1057" i="17" s="1"/>
  <c r="AW1057" i="17" a="1"/>
  <c r="AW1057" i="17" s="1"/>
  <c r="E1057" i="17" s="1"/>
  <c r="AT443" i="17"/>
  <c r="AY443" i="17" a="1"/>
  <c r="AY443" i="17" s="1"/>
  <c r="AX443" i="17" a="1"/>
  <c r="AX443" i="17" s="1"/>
  <c r="AW443" i="17" a="1"/>
  <c r="AW443" i="17" s="1"/>
  <c r="E443" i="17" s="1"/>
  <c r="AV443" i="17" a="1"/>
  <c r="AV443" i="17" s="1"/>
  <c r="BE443" i="17" a="1"/>
  <c r="BE443" i="17" s="1"/>
  <c r="BC443" i="17" a="1"/>
  <c r="BC443" i="17" s="1"/>
  <c r="BB443" i="17" a="1"/>
  <c r="BB443" i="17" s="1"/>
  <c r="BA443" i="17" a="1"/>
  <c r="BA443" i="17" s="1"/>
  <c r="AZ443" i="17" a="1"/>
  <c r="AZ443" i="17" s="1"/>
  <c r="BD443" i="17" a="1"/>
  <c r="BD443" i="17" s="1"/>
  <c r="AT924" i="17"/>
  <c r="BM924" i="17" s="1" a="1"/>
  <c r="BM924" i="17" s="1"/>
  <c r="BB924" i="17" a="1"/>
  <c r="BB924" i="17" s="1"/>
  <c r="AZ924" i="17" a="1"/>
  <c r="AZ924" i="17" s="1"/>
  <c r="AY924" i="17" a="1"/>
  <c r="AY924" i="17" s="1"/>
  <c r="AX924" i="17" a="1"/>
  <c r="AX924" i="17" s="1"/>
  <c r="AW924" i="17" a="1"/>
  <c r="AW924" i="17" s="1"/>
  <c r="E924" i="17" s="1"/>
  <c r="BC924" i="17" a="1"/>
  <c r="BC924" i="17" s="1"/>
  <c r="BA924" i="17" a="1"/>
  <c r="BA924" i="17" s="1"/>
  <c r="BE924" i="17" a="1"/>
  <c r="BE924" i="17" s="1"/>
  <c r="BD924" i="17" a="1"/>
  <c r="BD924" i="17" s="1"/>
  <c r="AT804" i="17"/>
  <c r="BB862" i="17" a="1"/>
  <c r="BB862" i="17" s="1"/>
  <c r="AT1053" i="17"/>
  <c r="BG1053" i="17" s="1" a="1"/>
  <c r="BG1053" i="17" s="1"/>
  <c r="AT1136" i="17"/>
  <c r="BF1136" i="17" s="1" a="1"/>
  <c r="BF1136" i="17" s="1"/>
  <c r="AY727" i="17" a="1"/>
  <c r="AY727" i="17" s="1"/>
  <c r="BA118" i="17" a="1"/>
  <c r="BA118" i="17" s="1"/>
  <c r="BA866" i="17" a="1"/>
  <c r="BA866" i="17" s="1"/>
  <c r="AV1116" i="17" a="1"/>
  <c r="AV1116" i="17" s="1"/>
  <c r="BC632" i="17" a="1"/>
  <c r="BC632" i="17" s="1"/>
  <c r="BA93" i="17" a="1"/>
  <c r="BA93" i="17" s="1"/>
  <c r="AZ32" i="17" a="1"/>
  <c r="AZ32" i="17" s="1"/>
  <c r="AT948" i="17"/>
  <c r="BB521" i="17" a="1"/>
  <c r="BB521" i="17" s="1"/>
  <c r="BC62" i="17" a="1"/>
  <c r="BC62" i="17" s="1"/>
  <c r="AT859" i="17"/>
  <c r="BK859" i="17" s="1" a="1"/>
  <c r="BK859" i="17" s="1"/>
  <c r="AX349" i="17" a="1"/>
  <c r="AX349" i="17" s="1"/>
  <c r="AY791" i="17" a="1"/>
  <c r="AY791" i="17" s="1"/>
  <c r="AT72" i="17"/>
  <c r="AW72" i="17" a="1"/>
  <c r="AW72" i="17" s="1"/>
  <c r="E72" i="17" s="1"/>
  <c r="BD72" i="17" a="1"/>
  <c r="BD72" i="17" s="1"/>
  <c r="AZ72" i="17" a="1"/>
  <c r="AZ72" i="17" s="1"/>
  <c r="AY72" i="17" a="1"/>
  <c r="AY72" i="17" s="1"/>
  <c r="AV72" i="17" a="1"/>
  <c r="AV72" i="17" s="1"/>
  <c r="BE72" i="17" a="1"/>
  <c r="BE72" i="17" s="1"/>
  <c r="BB72" i="17" a="1"/>
  <c r="BB72" i="17" s="1"/>
  <c r="AX72" i="17" a="1"/>
  <c r="AX72" i="17" s="1"/>
  <c r="BC72" i="17" a="1"/>
  <c r="BC72" i="17" s="1"/>
  <c r="BA72" i="17" a="1"/>
  <c r="BA72" i="17" s="1"/>
  <c r="AT1139" i="17"/>
  <c r="BK1139" i="17" s="1" a="1"/>
  <c r="BK1139" i="17" s="1"/>
  <c r="BG1139" i="17" a="1"/>
  <c r="BG1139" i="17" s="1"/>
  <c r="AT1075" i="17"/>
  <c r="BL1075" i="17" s="1" a="1"/>
  <c r="BL1075" i="17" s="1"/>
  <c r="AT793" i="17"/>
  <c r="BB793" i="17" a="1"/>
  <c r="BB793" i="17" s="1"/>
  <c r="AZ793" i="17" a="1"/>
  <c r="AZ793" i="17" s="1"/>
  <c r="AY793" i="17" a="1"/>
  <c r="AY793" i="17" s="1"/>
  <c r="AX793" i="17" a="1"/>
  <c r="AX793" i="17" s="1"/>
  <c r="BE793" i="17" a="1"/>
  <c r="BE793" i="17" s="1"/>
  <c r="AW793" i="17" a="1"/>
  <c r="AW793" i="17" s="1"/>
  <c r="E793" i="17" s="1"/>
  <c r="AV793" i="17" a="1"/>
  <c r="AV793" i="17" s="1"/>
  <c r="BA793" i="17" a="1"/>
  <c r="BA793" i="17" s="1"/>
  <c r="BD793" i="17" a="1"/>
  <c r="BD793" i="17" s="1"/>
  <c r="BC793" i="17" a="1"/>
  <c r="BC793" i="17" s="1"/>
  <c r="AT527" i="17"/>
  <c r="BG527" i="17" s="1" a="1"/>
  <c r="BG527" i="17" s="1"/>
  <c r="BD527" i="17" a="1"/>
  <c r="BD527" i="17" s="1"/>
  <c r="BB527" i="17" a="1"/>
  <c r="BB527" i="17" s="1"/>
  <c r="AZ527" i="17" a="1"/>
  <c r="AZ527" i="17" s="1"/>
  <c r="AY527" i="17" a="1"/>
  <c r="AY527" i="17" s="1"/>
  <c r="BA527" i="17" a="1"/>
  <c r="BA527" i="17" s="1"/>
  <c r="AW527" i="17" a="1"/>
  <c r="AW527" i="17" s="1"/>
  <c r="E527" i="17" s="1"/>
  <c r="AX527" i="17" a="1"/>
  <c r="AX527" i="17" s="1"/>
  <c r="AV527" i="17" a="1"/>
  <c r="AV527" i="17" s="1"/>
  <c r="BE527" i="17" a="1"/>
  <c r="BE527" i="17" s="1"/>
  <c r="BC527" i="17" a="1"/>
  <c r="BC527" i="17" s="1"/>
  <c r="AT850" i="17"/>
  <c r="BH850" i="17" s="1" a="1"/>
  <c r="BH850" i="17" s="1"/>
  <c r="BE850" i="17" a="1"/>
  <c r="BE850" i="17" s="1"/>
  <c r="BD850" i="17" a="1"/>
  <c r="BD850" i="17" s="1"/>
  <c r="BC850" i="17" a="1"/>
  <c r="BC850" i="17" s="1"/>
  <c r="BB850" i="17" a="1"/>
  <c r="BB850" i="17" s="1"/>
  <c r="BA850" i="17" a="1"/>
  <c r="BA850" i="17" s="1"/>
  <c r="AZ850" i="17" a="1"/>
  <c r="AZ850" i="17" s="1"/>
  <c r="AV850" i="17" a="1"/>
  <c r="AV850" i="17" s="1"/>
  <c r="AY850" i="17" a="1"/>
  <c r="AY850" i="17" s="1"/>
  <c r="AX850" i="17" a="1"/>
  <c r="AX850" i="17" s="1"/>
  <c r="AW850" i="17" a="1"/>
  <c r="AW850" i="17" s="1"/>
  <c r="E850" i="17" s="1"/>
  <c r="AT324" i="17"/>
  <c r="BG324" i="17" s="1" a="1"/>
  <c r="BG324" i="17" s="1"/>
  <c r="BD324" i="17" a="1"/>
  <c r="BD324" i="17" s="1"/>
  <c r="BA324" i="17" a="1"/>
  <c r="BA324" i="17" s="1"/>
  <c r="AX324" i="17" a="1"/>
  <c r="AX324" i="17" s="1"/>
  <c r="AV324" i="17" a="1"/>
  <c r="AV324" i="17" s="1"/>
  <c r="BE324" i="17" a="1"/>
  <c r="BE324" i="17" s="1"/>
  <c r="BB324" i="17" a="1"/>
  <c r="BB324" i="17" s="1"/>
  <c r="AZ324" i="17" a="1"/>
  <c r="AZ324" i="17" s="1"/>
  <c r="AW324" i="17" a="1"/>
  <c r="AW324" i="17" s="1"/>
  <c r="E324" i="17" s="1"/>
  <c r="BC324" i="17" a="1"/>
  <c r="BC324" i="17" s="1"/>
  <c r="AY324" i="17" a="1"/>
  <c r="AY324" i="17" s="1"/>
  <c r="AT593" i="17"/>
  <c r="BI593" i="17" s="1" a="1"/>
  <c r="BI593" i="17" s="1"/>
  <c r="AV118" i="17" a="1"/>
  <c r="AV118" i="17" s="1"/>
  <c r="AT902" i="17"/>
  <c r="BD902" i="17" a="1"/>
  <c r="BD902" i="17" s="1"/>
  <c r="BC902" i="17" a="1"/>
  <c r="BC902" i="17" s="1"/>
  <c r="BB902" i="17" a="1"/>
  <c r="BB902" i="17" s="1"/>
  <c r="BA902" i="17" a="1"/>
  <c r="BA902" i="17" s="1"/>
  <c r="AX902" i="17" a="1"/>
  <c r="AX902" i="17" s="1"/>
  <c r="AW902" i="17" a="1"/>
  <c r="AW902" i="17" s="1"/>
  <c r="E902" i="17" s="1"/>
  <c r="AV902" i="17" a="1"/>
  <c r="AV902" i="17" s="1"/>
  <c r="AY902" i="17" a="1"/>
  <c r="AY902" i="17" s="1"/>
  <c r="AT114" i="17"/>
  <c r="BG114" i="17" s="1" a="1"/>
  <c r="BG114" i="17" s="1"/>
  <c r="BB866" i="17" a="1"/>
  <c r="BB866" i="17" s="1"/>
  <c r="BE593" i="17" a="1"/>
  <c r="BE593" i="17" s="1"/>
  <c r="AW1116" i="17" a="1"/>
  <c r="AW1116" i="17" s="1"/>
  <c r="E1116" i="17" s="1"/>
  <c r="F1116" i="17" s="1"/>
  <c r="BD632" i="17" a="1"/>
  <c r="BD632" i="17" s="1"/>
  <c r="BE93" i="17" a="1"/>
  <c r="BE93" i="17" s="1"/>
  <c r="AT214" i="17"/>
  <c r="AW214" i="17" a="1"/>
  <c r="AW214" i="17" s="1"/>
  <c r="E214" i="17" s="1"/>
  <c r="F214" i="17" s="1"/>
  <c r="BA214" i="17" a="1"/>
  <c r="BA214" i="17" s="1"/>
  <c r="AZ214" i="17" a="1"/>
  <c r="AZ214" i="17" s="1"/>
  <c r="AV214" i="17" a="1"/>
  <c r="AV214" i="17" s="1"/>
  <c r="BE214" i="17" a="1"/>
  <c r="BE214" i="17" s="1"/>
  <c r="BD214" i="17" a="1"/>
  <c r="BD214" i="17" s="1"/>
  <c r="BC214" i="17" a="1"/>
  <c r="BC214" i="17" s="1"/>
  <c r="BB214" i="17" a="1"/>
  <c r="BB214" i="17" s="1"/>
  <c r="AY214" i="17" a="1"/>
  <c r="AY214" i="17" s="1"/>
  <c r="E200" i="17"/>
  <c r="E948" i="17"/>
  <c r="BD521" i="17" a="1"/>
  <c r="BD521" i="17" s="1"/>
  <c r="BA788" i="17" a="1"/>
  <c r="BA788" i="17" s="1"/>
  <c r="AY62" i="17" a="1"/>
  <c r="AY62" i="17" s="1"/>
  <c r="AT853" i="17"/>
  <c r="AT117" i="17"/>
  <c r="BI117" i="17" s="1" a="1"/>
  <c r="BI117" i="17" s="1"/>
  <c r="AW117" i="17" a="1"/>
  <c r="AW117" i="17" s="1"/>
  <c r="E117" i="17" s="1"/>
  <c r="BA117" i="17" a="1"/>
  <c r="BA117" i="17" s="1"/>
  <c r="AV117" i="17" a="1"/>
  <c r="AV117" i="17" s="1"/>
  <c r="AT157" i="17"/>
  <c r="BC157" i="17" a="1"/>
  <c r="BC157" i="17" s="1"/>
  <c r="BB157" i="17" a="1"/>
  <c r="BB157" i="17" s="1"/>
  <c r="AY157" i="17" a="1"/>
  <c r="AY157" i="17" s="1"/>
  <c r="AX157" i="17" a="1"/>
  <c r="AX157" i="17" s="1"/>
  <c r="AW157" i="17" a="1"/>
  <c r="AW157" i="17" s="1"/>
  <c r="E157" i="17" s="1"/>
  <c r="AV157" i="17" a="1"/>
  <c r="AV157" i="17" s="1"/>
  <c r="BE157" i="17" a="1"/>
  <c r="BE157" i="17" s="1"/>
  <c r="BD157" i="17" a="1"/>
  <c r="BD157" i="17" s="1"/>
  <c r="AZ157" i="17" a="1"/>
  <c r="AZ157" i="17" s="1"/>
  <c r="AY349" i="17" a="1"/>
  <c r="AY349" i="17" s="1"/>
  <c r="BA1086" i="17" a="1"/>
  <c r="BA1086" i="17" s="1"/>
  <c r="AT1048" i="17"/>
  <c r="AZ1048" i="17" a="1"/>
  <c r="AZ1048" i="17" s="1"/>
  <c r="AX1048" i="17" a="1"/>
  <c r="AX1048" i="17" s="1"/>
  <c r="BE1048" i="17" a="1"/>
  <c r="BE1048" i="17" s="1"/>
  <c r="AW1048" i="17" a="1"/>
  <c r="AW1048" i="17" s="1"/>
  <c r="E1048" i="17" s="1"/>
  <c r="BB1048" i="17" a="1"/>
  <c r="BB1048" i="17" s="1"/>
  <c r="BA1048" i="17" a="1"/>
  <c r="BA1048" i="17" s="1"/>
  <c r="BD1048" i="17" a="1"/>
  <c r="BD1048" i="17" s="1"/>
  <c r="AV1048" i="17" a="1"/>
  <c r="AV1048" i="17" s="1"/>
  <c r="AY1048" i="17" a="1"/>
  <c r="AY1048" i="17" s="1"/>
  <c r="BC1048" i="17" a="1"/>
  <c r="BC1048" i="17" s="1"/>
  <c r="AW791" i="17" a="1"/>
  <c r="AW791" i="17" s="1"/>
  <c r="E791" i="17" s="1"/>
  <c r="AT658" i="17"/>
  <c r="BJ658" i="17" s="1" a="1"/>
  <c r="BJ658" i="17" s="1"/>
  <c r="AT959" i="17"/>
  <c r="BJ959" i="17" s="1" a="1"/>
  <c r="BJ959" i="17" s="1"/>
  <c r="AT905" i="17"/>
  <c r="BI905" i="17" s="1" a="1"/>
  <c r="BI905" i="17" s="1"/>
  <c r="BA905" i="17" a="1"/>
  <c r="BA905" i="17" s="1"/>
  <c r="AZ905" i="17" a="1"/>
  <c r="AZ905" i="17" s="1"/>
  <c r="BC905" i="17" a="1"/>
  <c r="BC905" i="17" s="1"/>
  <c r="AX905" i="17" a="1"/>
  <c r="AX905" i="17" s="1"/>
  <c r="AV905" i="17" a="1"/>
  <c r="AV905" i="17" s="1"/>
  <c r="BD905" i="17" a="1"/>
  <c r="BD905" i="17" s="1"/>
  <c r="AY905" i="17" a="1"/>
  <c r="AY905" i="17" s="1"/>
  <c r="BE905" i="17" a="1"/>
  <c r="BE905" i="17" s="1"/>
  <c r="AW905" i="17" a="1"/>
  <c r="AW905" i="17" s="1"/>
  <c r="E905" i="17" s="1"/>
  <c r="BB905" i="17" a="1"/>
  <c r="BB905" i="17" s="1"/>
  <c r="AT819" i="17"/>
  <c r="BI819" i="17" s="1" a="1"/>
  <c r="BI819" i="17" s="1"/>
  <c r="AZ819" i="17" a="1"/>
  <c r="AZ819" i="17" s="1"/>
  <c r="BB819" i="17" a="1"/>
  <c r="BB819" i="17" s="1"/>
  <c r="AY819" i="17" a="1"/>
  <c r="AY819" i="17" s="1"/>
  <c r="AX819" i="17" a="1"/>
  <c r="AX819" i="17" s="1"/>
  <c r="BD819" i="17" a="1"/>
  <c r="BD819" i="17" s="1"/>
  <c r="AW819" i="17" a="1"/>
  <c r="AW819" i="17" s="1"/>
  <c r="E819" i="17" s="1"/>
  <c r="BC819" i="17" a="1"/>
  <c r="BC819" i="17" s="1"/>
  <c r="BA819" i="17" a="1"/>
  <c r="BA819" i="17" s="1"/>
  <c r="AV819" i="17" a="1"/>
  <c r="AV819" i="17" s="1"/>
  <c r="AT1076" i="17"/>
  <c r="BD1076" i="17" a="1"/>
  <c r="BD1076" i="17" s="1"/>
  <c r="BB1076" i="17" a="1"/>
  <c r="BB1076" i="17" s="1"/>
  <c r="BA1076" i="17" a="1"/>
  <c r="BA1076" i="17" s="1"/>
  <c r="BE1076" i="17" a="1"/>
  <c r="BE1076" i="17" s="1"/>
  <c r="BC1076" i="17" a="1"/>
  <c r="BC1076" i="17" s="1"/>
  <c r="AW1076" i="17" a="1"/>
  <c r="AW1076" i="17" s="1"/>
  <c r="E1076" i="17" s="1"/>
  <c r="AV1076" i="17" a="1"/>
  <c r="AV1076" i="17" s="1"/>
  <c r="AY1076" i="17" a="1"/>
  <c r="AY1076" i="17" s="1"/>
  <c r="AZ1076" i="17" a="1"/>
  <c r="AZ1076" i="17" s="1"/>
  <c r="AX1076" i="17" a="1"/>
  <c r="AX1076" i="17" s="1"/>
  <c r="AT766" i="17"/>
  <c r="BI766" i="17" s="1" a="1"/>
  <c r="BI766" i="17" s="1"/>
  <c r="AW766" i="17" a="1"/>
  <c r="AW766" i="17" s="1"/>
  <c r="E766" i="17" s="1"/>
  <c r="F766" i="17" s="1"/>
  <c r="BD766" i="17" a="1"/>
  <c r="BD766" i="17" s="1"/>
  <c r="BE766" i="17" a="1"/>
  <c r="BE766" i="17" s="1"/>
  <c r="BC766" i="17" a="1"/>
  <c r="BC766" i="17" s="1"/>
  <c r="BA766" i="17" a="1"/>
  <c r="BA766" i="17" s="1"/>
  <c r="BB766" i="17" a="1"/>
  <c r="BB766" i="17" s="1"/>
  <c r="AY766" i="17" a="1"/>
  <c r="AY766" i="17" s="1"/>
  <c r="AZ766" i="17" a="1"/>
  <c r="AZ766" i="17" s="1"/>
  <c r="E1117" i="17"/>
  <c r="AT360" i="17"/>
  <c r="BD727" i="17" a="1"/>
  <c r="BD727" i="17" s="1"/>
  <c r="AT970" i="17"/>
  <c r="BJ970" i="17" s="1" a="1"/>
  <c r="BJ970" i="17" s="1"/>
  <c r="BC118" i="17" a="1"/>
  <c r="BC118" i="17" s="1"/>
  <c r="AT356" i="17"/>
  <c r="BK356" i="17" s="1" a="1"/>
  <c r="BK356" i="17" s="1"/>
  <c r="AY356" i="17" a="1"/>
  <c r="AY356" i="17" s="1"/>
  <c r="AX356" i="17" a="1"/>
  <c r="AX356" i="17" s="1"/>
  <c r="AW356" i="17" a="1"/>
  <c r="AW356" i="17" s="1"/>
  <c r="E356" i="17" s="1"/>
  <c r="AV356" i="17" a="1"/>
  <c r="AV356" i="17" s="1"/>
  <c r="BE356" i="17" a="1"/>
  <c r="BE356" i="17" s="1"/>
  <c r="BD356" i="17" a="1"/>
  <c r="BD356" i="17" s="1"/>
  <c r="BB356" i="17" a="1"/>
  <c r="BB356" i="17" s="1"/>
  <c r="BC356" i="17" a="1"/>
  <c r="BC356" i="17" s="1"/>
  <c r="BA356" i="17" a="1"/>
  <c r="BA356" i="17" s="1"/>
  <c r="AZ356" i="17" a="1"/>
  <c r="AZ356" i="17" s="1"/>
  <c r="E114" i="17"/>
  <c r="BC866" i="17" a="1"/>
  <c r="BC866" i="17" s="1"/>
  <c r="BD593" i="17" a="1"/>
  <c r="BD593" i="17" s="1"/>
  <c r="BB1116" i="17" a="1"/>
  <c r="BB1116" i="17" s="1"/>
  <c r="AY632" i="17" a="1"/>
  <c r="AY632" i="17" s="1"/>
  <c r="AV93" i="17" a="1"/>
  <c r="AV93" i="17" s="1"/>
  <c r="AT790" i="17"/>
  <c r="BL790" i="17" s="1" a="1"/>
  <c r="BL790" i="17" s="1"/>
  <c r="AY117" i="17" a="1"/>
  <c r="AY117" i="17" s="1"/>
  <c r="AT494" i="17"/>
  <c r="AZ494" i="17" a="1"/>
  <c r="AZ494" i="17" s="1"/>
  <c r="BE494" i="17" a="1"/>
  <c r="BE494" i="17" s="1"/>
  <c r="BD494" i="17" a="1"/>
  <c r="BD494" i="17" s="1"/>
  <c r="BC494" i="17" a="1"/>
  <c r="BC494" i="17" s="1"/>
  <c r="BB494" i="17" a="1"/>
  <c r="BB494" i="17" s="1"/>
  <c r="AY494" i="17" a="1"/>
  <c r="AY494" i="17" s="1"/>
  <c r="AV494" i="17" a="1"/>
  <c r="AV494" i="17" s="1"/>
  <c r="AW494" i="17" a="1"/>
  <c r="AW494" i="17" s="1"/>
  <c r="E494" i="17" s="1"/>
  <c r="BA494" i="17" a="1"/>
  <c r="BA494" i="17" s="1"/>
  <c r="AX494" i="17" a="1"/>
  <c r="AX494" i="17" s="1"/>
  <c r="BE521" i="17" a="1"/>
  <c r="BE521" i="17" s="1"/>
  <c r="BB788" i="17" a="1"/>
  <c r="BB788" i="17" s="1"/>
  <c r="BA62" i="17" a="1"/>
  <c r="BA62" i="17" s="1"/>
  <c r="AT502" i="17"/>
  <c r="BD502" i="17" a="1"/>
  <c r="BD502" i="17" s="1"/>
  <c r="BC502" i="17" a="1"/>
  <c r="BC502" i="17" s="1"/>
  <c r="BA502" i="17" a="1"/>
  <c r="BA502" i="17" s="1"/>
  <c r="BE502" i="17" a="1"/>
  <c r="BE502" i="17" s="1"/>
  <c r="BB502" i="17" a="1"/>
  <c r="BB502" i="17" s="1"/>
  <c r="AZ502" i="17" a="1"/>
  <c r="AZ502" i="17" s="1"/>
  <c r="AX502" i="17" a="1"/>
  <c r="AX502" i="17" s="1"/>
  <c r="AV502" i="17" a="1"/>
  <c r="AV502" i="17" s="1"/>
  <c r="AY502" i="17" a="1"/>
  <c r="AY502" i="17" s="1"/>
  <c r="AW502" i="17" a="1"/>
  <c r="AW502" i="17" s="1"/>
  <c r="E502" i="17" s="1"/>
  <c r="AT822" i="17"/>
  <c r="BL822" i="17" s="1" a="1"/>
  <c r="BL822" i="17" s="1"/>
  <c r="BB822" i="17" a="1"/>
  <c r="BB822" i="17" s="1"/>
  <c r="AX822" i="17" a="1"/>
  <c r="AX822" i="17" s="1"/>
  <c r="BA822" i="17" a="1"/>
  <c r="BA822" i="17" s="1"/>
  <c r="AY822" i="17" a="1"/>
  <c r="AY822" i="17" s="1"/>
  <c r="AW822" i="17" a="1"/>
  <c r="AW822" i="17" s="1"/>
  <c r="E822" i="17" s="1"/>
  <c r="AV822" i="17" a="1"/>
  <c r="AV822" i="17" s="1"/>
  <c r="BE822" i="17" a="1"/>
  <c r="BE822" i="17" s="1"/>
  <c r="BD822" i="17" a="1"/>
  <c r="BD822" i="17" s="1"/>
  <c r="AT1103" i="17"/>
  <c r="BL1103" i="17" s="1" a="1"/>
  <c r="BL1103" i="17" s="1"/>
  <c r="BC349" i="17" a="1"/>
  <c r="BC349" i="17" s="1"/>
  <c r="AT1093" i="17"/>
  <c r="AY1093" i="17" a="1"/>
  <c r="AY1093" i="17" s="1"/>
  <c r="AX1093" i="17" a="1"/>
  <c r="AX1093" i="17" s="1"/>
  <c r="BE1093" i="17" a="1"/>
  <c r="BE1093" i="17" s="1"/>
  <c r="BC1093" i="17" a="1"/>
  <c r="BC1093" i="17" s="1"/>
  <c r="AW1093" i="17" a="1"/>
  <c r="AW1093" i="17" s="1"/>
  <c r="E1093" i="17" s="1"/>
  <c r="BD1093" i="17" a="1"/>
  <c r="BD1093" i="17" s="1"/>
  <c r="AV1093" i="17" a="1"/>
  <c r="AV1093" i="17" s="1"/>
  <c r="BB1093" i="17" a="1"/>
  <c r="BB1093" i="17" s="1"/>
  <c r="AZ1093" i="17" a="1"/>
  <c r="AZ1093" i="17" s="1"/>
  <c r="BA1093" i="17" a="1"/>
  <c r="BA1093" i="17" s="1"/>
  <c r="AT882" i="17"/>
  <c r="BG882" i="17" s="1" a="1"/>
  <c r="BG882" i="17" s="1"/>
  <c r="AV882" i="17" a="1"/>
  <c r="AV882" i="17" s="1"/>
  <c r="BA882" i="17" a="1"/>
  <c r="BA882" i="17" s="1"/>
  <c r="AY882" i="17" a="1"/>
  <c r="AY882" i="17" s="1"/>
  <c r="AX882" i="17" a="1"/>
  <c r="AX882" i="17" s="1"/>
  <c r="AW882" i="17" a="1"/>
  <c r="AW882" i="17" s="1"/>
  <c r="E882" i="17" s="1"/>
  <c r="BD882" i="17" a="1"/>
  <c r="BD882" i="17" s="1"/>
  <c r="BB882" i="17" a="1"/>
  <c r="BB882" i="17" s="1"/>
  <c r="BC882" i="17" a="1"/>
  <c r="BC882" i="17" s="1"/>
  <c r="BE882" i="17" a="1"/>
  <c r="BE882" i="17" s="1"/>
  <c r="AZ882" i="17" a="1"/>
  <c r="AZ882" i="17" s="1"/>
  <c r="AV766" i="17" a="1"/>
  <c r="AV766" i="17" s="1"/>
  <c r="AY629" i="17" a="1"/>
  <c r="AY629" i="17" s="1"/>
  <c r="BD83" i="17" a="1"/>
  <c r="BD83" i="17" s="1"/>
  <c r="AZ822" i="17" a="1"/>
  <c r="AZ822" i="17" s="1"/>
  <c r="BE922" i="17" a="1"/>
  <c r="BE922" i="17" s="1"/>
  <c r="AT663" i="17"/>
  <c r="BL663" i="17" s="1" a="1"/>
  <c r="BL663" i="17" s="1"/>
  <c r="BA663" i="17" a="1"/>
  <c r="BA663" i="17" s="1"/>
  <c r="AZ663" i="17" a="1"/>
  <c r="AZ663" i="17" s="1"/>
  <c r="AY663" i="17" a="1"/>
  <c r="AY663" i="17" s="1"/>
  <c r="AV663" i="17" a="1"/>
  <c r="AV663" i="17" s="1"/>
  <c r="AW663" i="17" a="1"/>
  <c r="AW663" i="17" s="1"/>
  <c r="E663" i="17" s="1"/>
  <c r="AX663" i="17" a="1"/>
  <c r="AX663" i="17" s="1"/>
  <c r="BD663" i="17" a="1"/>
  <c r="BD663" i="17" s="1"/>
  <c r="BE663" i="17" a="1"/>
  <c r="BE663" i="17" s="1"/>
  <c r="BB663" i="17" a="1"/>
  <c r="BB663" i="17" s="1"/>
  <c r="BC663" i="17" a="1"/>
  <c r="BC663" i="17" s="1"/>
  <c r="AT34" i="17"/>
  <c r="AY34" i="17" a="1"/>
  <c r="AY34" i="17" s="1"/>
  <c r="AX34" i="17" a="1"/>
  <c r="AX34" i="17" s="1"/>
  <c r="AW34" i="17" a="1"/>
  <c r="AW34" i="17" s="1"/>
  <c r="E34" i="17" s="1"/>
  <c r="AV34" i="17" a="1"/>
  <c r="AV34" i="17" s="1"/>
  <c r="BB34" i="17" a="1"/>
  <c r="BB34" i="17" s="1"/>
  <c r="BA34" i="17" a="1"/>
  <c r="BA34" i="17" s="1"/>
  <c r="BD34" i="17" a="1"/>
  <c r="BD34" i="17" s="1"/>
  <c r="BC34" i="17" a="1"/>
  <c r="BC34" i="17" s="1"/>
  <c r="BE34" i="17" a="1"/>
  <c r="BE34" i="17" s="1"/>
  <c r="AZ34" i="17" a="1"/>
  <c r="AZ34" i="17" s="1"/>
  <c r="AT217" i="17"/>
  <c r="AX217" i="17" a="1"/>
  <c r="AX217" i="17" s="1"/>
  <c r="AW217" i="17" a="1"/>
  <c r="AW217" i="17" s="1"/>
  <c r="E217" i="17" s="1"/>
  <c r="AV217" i="17" a="1"/>
  <c r="AV217" i="17" s="1"/>
  <c r="BD217" i="17" a="1"/>
  <c r="BD217" i="17" s="1"/>
  <c r="BC217" i="17" a="1"/>
  <c r="BC217" i="17" s="1"/>
  <c r="BB217" i="17" a="1"/>
  <c r="BB217" i="17" s="1"/>
  <c r="AY217" i="17" a="1"/>
  <c r="AY217" i="17" s="1"/>
  <c r="BA217" i="17" a="1"/>
  <c r="BA217" i="17" s="1"/>
  <c r="AT343" i="17"/>
  <c r="AV343" i="17" a="1"/>
  <c r="AV343" i="17" s="1"/>
  <c r="BC343" i="17" a="1"/>
  <c r="BC343" i="17" s="1"/>
  <c r="BB343" i="17" a="1"/>
  <c r="BB343" i="17" s="1"/>
  <c r="BA343" i="17" a="1"/>
  <c r="BA343" i="17" s="1"/>
  <c r="BE343" i="17" a="1"/>
  <c r="BE343" i="17" s="1"/>
  <c r="AZ343" i="17" a="1"/>
  <c r="AZ343" i="17" s="1"/>
  <c r="AY343" i="17" a="1"/>
  <c r="AY343" i="17" s="1"/>
  <c r="AX343" i="17" a="1"/>
  <c r="AX343" i="17" s="1"/>
  <c r="AW343" i="17" a="1"/>
  <c r="AW343" i="17" s="1"/>
  <c r="E343" i="17" s="1"/>
  <c r="BD343" i="17" a="1"/>
  <c r="BD343" i="17" s="1"/>
  <c r="AT873" i="17"/>
  <c r="BL873" i="17" s="1" a="1"/>
  <c r="BL873" i="17" s="1"/>
  <c r="AT598" i="17"/>
  <c r="BK598" i="17" s="1" a="1"/>
  <c r="BK598" i="17" s="1"/>
  <c r="AX598" i="17" a="1"/>
  <c r="AX598" i="17" s="1"/>
  <c r="AW598" i="17" a="1"/>
  <c r="AW598" i="17" s="1"/>
  <c r="E598" i="17" s="1"/>
  <c r="BA598" i="17" a="1"/>
  <c r="BA598" i="17" s="1"/>
  <c r="AZ598" i="17" a="1"/>
  <c r="AZ598" i="17" s="1"/>
  <c r="AY598" i="17" a="1"/>
  <c r="AY598" i="17" s="1"/>
  <c r="AV598" i="17" a="1"/>
  <c r="AV598" i="17" s="1"/>
  <c r="BB598" i="17" a="1"/>
  <c r="BB598" i="17" s="1"/>
  <c r="BE598" i="17" a="1"/>
  <c r="BE598" i="17" s="1"/>
  <c r="BD598" i="17" a="1"/>
  <c r="BD598" i="17" s="1"/>
  <c r="BC598" i="17" a="1"/>
  <c r="BC598" i="17" s="1"/>
  <c r="AY593" i="17" a="1"/>
  <c r="AY593" i="17" s="1"/>
  <c r="BE1116" i="17" a="1"/>
  <c r="BE1116" i="17" s="1"/>
  <c r="BE632" i="17" a="1"/>
  <c r="BE632" i="17" s="1"/>
  <c r="AT610" i="17"/>
  <c r="BJ610" i="17" s="1" a="1"/>
  <c r="BJ610" i="17" s="1"/>
  <c r="AW610" i="17" a="1"/>
  <c r="AW610" i="17" s="1"/>
  <c r="E610" i="17" s="1"/>
  <c r="AV610" i="17" a="1"/>
  <c r="AV610" i="17" s="1"/>
  <c r="BE610" i="17" a="1"/>
  <c r="BE610" i="17" s="1"/>
  <c r="BC610" i="17" a="1"/>
  <c r="BC610" i="17" s="1"/>
  <c r="BA610" i="17" a="1"/>
  <c r="BA610" i="17" s="1"/>
  <c r="AZ610" i="17" a="1"/>
  <c r="AZ610" i="17" s="1"/>
  <c r="BD610" i="17" a="1"/>
  <c r="BD610" i="17" s="1"/>
  <c r="AY610" i="17" a="1"/>
  <c r="AY610" i="17" s="1"/>
  <c r="AX610" i="17" a="1"/>
  <c r="AX610" i="17" s="1"/>
  <c r="BB873" i="17" a="1"/>
  <c r="BB873" i="17" s="1"/>
  <c r="AW93" i="17" a="1"/>
  <c r="AW93" i="17" s="1"/>
  <c r="E93" i="17" s="1"/>
  <c r="AT813" i="17"/>
  <c r="AV813" i="17" a="1"/>
  <c r="AV813" i="17" s="1"/>
  <c r="AZ813" i="17" a="1"/>
  <c r="AZ813" i="17" s="1"/>
  <c r="AW813" i="17" a="1"/>
  <c r="AW813" i="17" s="1"/>
  <c r="E813" i="17" s="1"/>
  <c r="BE813" i="17" a="1"/>
  <c r="BE813" i="17" s="1"/>
  <c r="BD813" i="17" a="1"/>
  <c r="BD813" i="17" s="1"/>
  <c r="AY813" i="17" a="1"/>
  <c r="AY813" i="17" s="1"/>
  <c r="AX813" i="17" a="1"/>
  <c r="AX813" i="17" s="1"/>
  <c r="BB813" i="17" a="1"/>
  <c r="BB813" i="17" s="1"/>
  <c r="AW521" i="17" a="1"/>
  <c r="AW521" i="17" s="1"/>
  <c r="E521" i="17" s="1"/>
  <c r="AV788" i="17" a="1"/>
  <c r="AV788" i="17" s="1"/>
  <c r="BB62" i="17" a="1"/>
  <c r="BB62" i="17" s="1"/>
  <c r="BD89" i="17" a="1"/>
  <c r="BD89" i="17" s="1"/>
  <c r="AY844" i="17" a="1"/>
  <c r="AY844" i="17" s="1"/>
  <c r="AT760" i="17"/>
  <c r="BK760" i="17" s="1" a="1"/>
  <c r="BK760" i="17" s="1"/>
  <c r="AV760" i="17" a="1"/>
  <c r="AV760" i="17" s="1"/>
  <c r="BC760" i="17" a="1"/>
  <c r="BC760" i="17" s="1"/>
  <c r="AW760" i="17" a="1"/>
  <c r="AW760" i="17" s="1"/>
  <c r="E760" i="17" s="1"/>
  <c r="BE760" i="17" a="1"/>
  <c r="BE760" i="17" s="1"/>
  <c r="BD760" i="17" a="1"/>
  <c r="BD760" i="17" s="1"/>
  <c r="BA760" i="17" a="1"/>
  <c r="BA760" i="17" s="1"/>
  <c r="AY760" i="17" a="1"/>
  <c r="AY760" i="17" s="1"/>
  <c r="AX760" i="17" a="1"/>
  <c r="AX760" i="17" s="1"/>
  <c r="AT518" i="17"/>
  <c r="AW518" i="17" a="1"/>
  <c r="AW518" i="17" s="1"/>
  <c r="E518" i="17" s="1"/>
  <c r="AV518" i="17" a="1"/>
  <c r="AV518" i="17" s="1"/>
  <c r="BE518" i="17" a="1"/>
  <c r="BE518" i="17" s="1"/>
  <c r="BC518" i="17" a="1"/>
  <c r="BC518" i="17" s="1"/>
  <c r="BB518" i="17" a="1"/>
  <c r="BB518" i="17" s="1"/>
  <c r="AY518" i="17" a="1"/>
  <c r="AY518" i="17" s="1"/>
  <c r="BD518" i="17" a="1"/>
  <c r="BD518" i="17" s="1"/>
  <c r="BA518" i="17" a="1"/>
  <c r="BA518" i="17" s="1"/>
  <c r="AZ518" i="17" a="1"/>
  <c r="AZ518" i="17" s="1"/>
  <c r="AX518" i="17" a="1"/>
  <c r="AX518" i="17" s="1"/>
  <c r="BD282" i="17" a="1"/>
  <c r="BD282" i="17" s="1"/>
  <c r="AV83" i="17" a="1"/>
  <c r="AV83" i="17" s="1"/>
  <c r="AX922" i="17" a="1"/>
  <c r="AX922" i="17" s="1"/>
  <c r="AT251" i="17"/>
  <c r="BA251" i="17" a="1"/>
  <c r="BA251" i="17" s="1"/>
  <c r="AX251" i="17" a="1"/>
  <c r="AX251" i="17" s="1"/>
  <c r="AV251" i="17" a="1"/>
  <c r="AV251" i="17" s="1"/>
  <c r="BD251" i="17" a="1"/>
  <c r="BD251" i="17" s="1"/>
  <c r="AT440" i="17"/>
  <c r="BG440" i="17" s="1" a="1"/>
  <c r="BG440" i="17" s="1"/>
  <c r="AV440" i="17" a="1"/>
  <c r="AV440" i="17" s="1"/>
  <c r="BE440" i="17" a="1"/>
  <c r="BE440" i="17" s="1"/>
  <c r="BD440" i="17" a="1"/>
  <c r="BD440" i="17" s="1"/>
  <c r="BC440" i="17" a="1"/>
  <c r="BC440" i="17" s="1"/>
  <c r="BB440" i="17" a="1"/>
  <c r="BB440" i="17" s="1"/>
  <c r="AY440" i="17" a="1"/>
  <c r="AY440" i="17" s="1"/>
  <c r="AX440" i="17" a="1"/>
  <c r="AX440" i="17" s="1"/>
  <c r="BA440" i="17" a="1"/>
  <c r="BA440" i="17" s="1"/>
  <c r="AT40" i="17"/>
  <c r="BD40" i="17" a="1"/>
  <c r="BD40" i="17" s="1"/>
  <c r="BC40" i="17" a="1"/>
  <c r="BC40" i="17" s="1"/>
  <c r="BB40" i="17" a="1"/>
  <c r="BB40" i="17" s="1"/>
  <c r="BA40" i="17" a="1"/>
  <c r="BA40" i="17" s="1"/>
  <c r="AZ40" i="17" a="1"/>
  <c r="AZ40" i="17" s="1"/>
  <c r="AY40" i="17" a="1"/>
  <c r="AY40" i="17" s="1"/>
  <c r="AX40" i="17" a="1"/>
  <c r="AX40" i="17" s="1"/>
  <c r="AW40" i="17" a="1"/>
  <c r="AW40" i="17" s="1"/>
  <c r="E40" i="17" s="1"/>
  <c r="AV40" i="17" a="1"/>
  <c r="AV40" i="17" s="1"/>
  <c r="BE40" i="17" a="1"/>
  <c r="BE40" i="17" s="1"/>
  <c r="AT641" i="17"/>
  <c r="BF641" i="17" s="1" a="1"/>
  <c r="BF641" i="17" s="1"/>
  <c r="AT556" i="17"/>
  <c r="BC556" i="17" a="1"/>
  <c r="BC556" i="17" s="1"/>
  <c r="BB556" i="17" a="1"/>
  <c r="BB556" i="17" s="1"/>
  <c r="BA556" i="17" a="1"/>
  <c r="BA556" i="17" s="1"/>
  <c r="AW556" i="17" a="1"/>
  <c r="AW556" i="17" s="1"/>
  <c r="E556" i="17" s="1"/>
  <c r="BE556" i="17" a="1"/>
  <c r="BE556" i="17" s="1"/>
  <c r="AZ556" i="17" a="1"/>
  <c r="AZ556" i="17" s="1"/>
  <c r="AX556" i="17" a="1"/>
  <c r="AX556" i="17" s="1"/>
  <c r="BD556" i="17" a="1"/>
  <c r="BD556" i="17" s="1"/>
  <c r="AY556" i="17" a="1"/>
  <c r="AY556" i="17" s="1"/>
  <c r="AV556" i="17" a="1"/>
  <c r="AV556" i="17" s="1"/>
  <c r="AT807" i="17"/>
  <c r="BA807" i="17" a="1"/>
  <c r="BA807" i="17" s="1"/>
  <c r="AY807" i="17" a="1"/>
  <c r="AY807" i="17" s="1"/>
  <c r="AX807" i="17" a="1"/>
  <c r="AX807" i="17" s="1"/>
  <c r="AV807" i="17" a="1"/>
  <c r="AV807" i="17" s="1"/>
  <c r="BB807" i="17" a="1"/>
  <c r="BB807" i="17" s="1"/>
  <c r="AW807" i="17" a="1"/>
  <c r="AW807" i="17" s="1"/>
  <c r="E807" i="17" s="1"/>
  <c r="AZ807" i="17" a="1"/>
  <c r="AZ807" i="17" s="1"/>
  <c r="BD807" i="17" a="1"/>
  <c r="BD807" i="17" s="1"/>
  <c r="BE807" i="17" a="1"/>
  <c r="BE807" i="17" s="1"/>
  <c r="AT149" i="17"/>
  <c r="AZ593" i="17" a="1"/>
  <c r="AZ593" i="17" s="1"/>
  <c r="BA1116" i="17" a="1"/>
  <c r="BA1116" i="17" s="1"/>
  <c r="BC873" i="17" a="1"/>
  <c r="BC873" i="17" s="1"/>
  <c r="AX93" i="17" a="1"/>
  <c r="AX93" i="17" s="1"/>
  <c r="AX521" i="17" a="1"/>
  <c r="AX521" i="17" s="1"/>
  <c r="AX788" i="17" a="1"/>
  <c r="AX788" i="17" s="1"/>
  <c r="E619" i="17"/>
  <c r="F619" i="17" s="1"/>
  <c r="BE89" i="17" a="1"/>
  <c r="BE89" i="17" s="1"/>
  <c r="AT933" i="17"/>
  <c r="BA933" i="17" a="1"/>
  <c r="BA933" i="17" s="1"/>
  <c r="BD933" i="17" a="1"/>
  <c r="BD933" i="17" s="1"/>
  <c r="BC933" i="17" a="1"/>
  <c r="BC933" i="17" s="1"/>
  <c r="BB933" i="17" a="1"/>
  <c r="BB933" i="17" s="1"/>
  <c r="AZ933" i="17" a="1"/>
  <c r="AZ933" i="17" s="1"/>
  <c r="AY933" i="17" a="1"/>
  <c r="AY933" i="17" s="1"/>
  <c r="BE933" i="17" a="1"/>
  <c r="BE933" i="17" s="1"/>
  <c r="AV933" i="17" a="1"/>
  <c r="AV933" i="17" s="1"/>
  <c r="E798" i="17"/>
  <c r="AT477" i="17"/>
  <c r="BM477" i="17" s="1" a="1"/>
  <c r="BM477" i="17" s="1"/>
  <c r="BA593" i="17" a="1"/>
  <c r="BA593" i="17" s="1"/>
  <c r="BC1116" i="17" a="1"/>
  <c r="BC1116" i="17" s="1"/>
  <c r="BE873" i="17" a="1"/>
  <c r="BE873" i="17" s="1"/>
  <c r="AY93" i="17" a="1"/>
  <c r="AY93" i="17" s="1"/>
  <c r="E169" i="17"/>
  <c r="AT953" i="17"/>
  <c r="BC788" i="17" a="1"/>
  <c r="BC788" i="17" s="1"/>
  <c r="AW89" i="17" a="1"/>
  <c r="AW89" i="17" s="1"/>
  <c r="E89" i="17" s="1"/>
  <c r="AT511" i="17"/>
  <c r="BL511" i="17" s="1" a="1"/>
  <c r="BL511" i="17" s="1"/>
  <c r="E384" i="17"/>
  <c r="AT755" i="17"/>
  <c r="AV755" i="17" a="1"/>
  <c r="AV755" i="17" s="1"/>
  <c r="BB755" i="17" a="1"/>
  <c r="BB755" i="17" s="1"/>
  <c r="BD755" i="17" a="1"/>
  <c r="BD755" i="17" s="1"/>
  <c r="BE755" i="17" a="1"/>
  <c r="BE755" i="17" s="1"/>
  <c r="BC755" i="17" a="1"/>
  <c r="BC755" i="17" s="1"/>
  <c r="AZ755" i="17" a="1"/>
  <c r="AZ755" i="17" s="1"/>
  <c r="AW755" i="17" a="1"/>
  <c r="AW755" i="17" s="1"/>
  <c r="E755" i="17" s="1"/>
  <c r="AY755" i="17" a="1"/>
  <c r="AY755" i="17" s="1"/>
  <c r="AX755" i="17" a="1"/>
  <c r="AX755" i="17" s="1"/>
  <c r="AT740" i="17"/>
  <c r="BH740" i="17" s="1" a="1"/>
  <c r="BH740" i="17" s="1"/>
  <c r="BE740" i="17" a="1"/>
  <c r="BE740" i="17" s="1"/>
  <c r="AW740" i="17" a="1"/>
  <c r="AW740" i="17" s="1"/>
  <c r="E740" i="17" s="1"/>
  <c r="E440" i="17"/>
  <c r="AT136" i="17"/>
  <c r="AW136" i="17" a="1"/>
  <c r="AW136" i="17" s="1"/>
  <c r="E136" i="17" s="1"/>
  <c r="AV136" i="17" a="1"/>
  <c r="AV136" i="17" s="1"/>
  <c r="BD136" i="17" a="1"/>
  <c r="BD136" i="17" s="1"/>
  <c r="AX136" i="17" a="1"/>
  <c r="AX136" i="17" s="1"/>
  <c r="AZ373" i="17" a="1"/>
  <c r="AZ373" i="17" s="1"/>
  <c r="AT524" i="17"/>
  <c r="BI524" i="17" s="1" a="1"/>
  <c r="BI524" i="17" s="1"/>
  <c r="BB524" i="17" a="1"/>
  <c r="BB524" i="17" s="1"/>
  <c r="BA524" i="17" a="1"/>
  <c r="BA524" i="17" s="1"/>
  <c r="AZ524" i="17" a="1"/>
  <c r="AZ524" i="17" s="1"/>
  <c r="BD524" i="17" a="1"/>
  <c r="BD524" i="17" s="1"/>
  <c r="AW524" i="17" a="1"/>
  <c r="AW524" i="17" s="1"/>
  <c r="E524" i="17" s="1"/>
  <c r="BE524" i="17" a="1"/>
  <c r="BE524" i="17" s="1"/>
  <c r="BC524" i="17" a="1"/>
  <c r="BC524" i="17" s="1"/>
  <c r="AY524" i="17" a="1"/>
  <c r="AY524" i="17" s="1"/>
  <c r="AX524" i="17" a="1"/>
  <c r="AX524" i="17" s="1"/>
  <c r="AV524" i="17" a="1"/>
  <c r="AV524" i="17" s="1"/>
  <c r="AT1086" i="17"/>
  <c r="BF1086" i="17" s="1" a="1"/>
  <c r="BF1086" i="17" s="1"/>
  <c r="BC1086" i="17" a="1"/>
  <c r="BC1086" i="17" s="1"/>
  <c r="BB1086" i="17" a="1"/>
  <c r="BB1086" i="17" s="1"/>
  <c r="AZ1086" i="17" a="1"/>
  <c r="AZ1086" i="17" s="1"/>
  <c r="AW1086" i="17" a="1"/>
  <c r="AW1086" i="17" s="1"/>
  <c r="E1086" i="17" s="1"/>
  <c r="AV1086" i="17" a="1"/>
  <c r="AV1086" i="17" s="1"/>
  <c r="BD1086" i="17" a="1"/>
  <c r="BD1086" i="17" s="1"/>
  <c r="AX1086" i="17" a="1"/>
  <c r="AX1086" i="17" s="1"/>
  <c r="BE1086" i="17" a="1"/>
  <c r="BE1086" i="17" s="1"/>
  <c r="E149" i="17"/>
  <c r="AT131" i="17"/>
  <c r="BM131" i="17" s="1" a="1"/>
  <c r="BM131" i="17" s="1"/>
  <c r="AV593" i="17" a="1"/>
  <c r="AV593" i="17" s="1"/>
  <c r="AW873" i="17" a="1"/>
  <c r="AW873" i="17" s="1"/>
  <c r="E873" i="17" s="1"/>
  <c r="AT499" i="17"/>
  <c r="BM499" i="17" s="1" a="1"/>
  <c r="BM499" i="17" s="1"/>
  <c r="BB93" i="17" a="1"/>
  <c r="BB93" i="17" s="1"/>
  <c r="AT169" i="17"/>
  <c r="BL169" i="17" s="1" a="1"/>
  <c r="BL169" i="17" s="1"/>
  <c r="AV740" i="17" a="1"/>
  <c r="AV740" i="17" s="1"/>
  <c r="E935" i="17"/>
  <c r="AT1031" i="17"/>
  <c r="AT497" i="17"/>
  <c r="BG497" i="17" s="1" a="1"/>
  <c r="BG497" i="17" s="1"/>
  <c r="AT901" i="17"/>
  <c r="AT210" i="17"/>
  <c r="BK210" i="17" s="1" a="1"/>
  <c r="BK210" i="17" s="1"/>
  <c r="BC210" i="17" a="1"/>
  <c r="BC210" i="17" s="1"/>
  <c r="BB210" i="17" a="1"/>
  <c r="BB210" i="17" s="1"/>
  <c r="BA210" i="17" a="1"/>
  <c r="BA210" i="17" s="1"/>
  <c r="BE210" i="17" a="1"/>
  <c r="BE210" i="17" s="1"/>
  <c r="BD210" i="17" a="1"/>
  <c r="BD210" i="17" s="1"/>
  <c r="AW210" i="17" a="1"/>
  <c r="AW210" i="17" s="1"/>
  <c r="E210" i="17" s="1"/>
  <c r="AZ210" i="17" a="1"/>
  <c r="AZ210" i="17" s="1"/>
  <c r="AX210" i="17" a="1"/>
  <c r="AX210" i="17" s="1"/>
  <c r="AV210" i="17" a="1"/>
  <c r="AV210" i="17" s="1"/>
  <c r="AY210" i="17" a="1"/>
  <c r="AY210" i="17" s="1"/>
  <c r="AT134" i="17"/>
  <c r="BM134" i="17" s="1" a="1"/>
  <c r="BM134" i="17" s="1"/>
  <c r="BE819" i="17" a="1"/>
  <c r="BE819" i="17" s="1"/>
  <c r="BA157" i="17" a="1"/>
  <c r="BA157" i="17" s="1"/>
  <c r="AT289" i="17"/>
  <c r="BL289" i="17" s="1" a="1"/>
  <c r="BL289" i="17" s="1"/>
  <c r="BB289" i="17" a="1"/>
  <c r="BB289" i="17" s="1"/>
  <c r="BD289" i="17" a="1"/>
  <c r="BD289" i="17" s="1"/>
  <c r="BA289" i="17" a="1"/>
  <c r="BA289" i="17" s="1"/>
  <c r="AZ289" i="17" a="1"/>
  <c r="AZ289" i="17" s="1"/>
  <c r="AW289" i="17" a="1"/>
  <c r="AW289" i="17" s="1"/>
  <c r="E289" i="17" s="1"/>
  <c r="AY289" i="17" a="1"/>
  <c r="AY289" i="17" s="1"/>
  <c r="AX289" i="17" a="1"/>
  <c r="AX289" i="17" s="1"/>
  <c r="BE289" i="17" a="1"/>
  <c r="BE289" i="17" s="1"/>
  <c r="AV289" i="17" a="1"/>
  <c r="AV289" i="17" s="1"/>
  <c r="BC289" i="17" a="1"/>
  <c r="BC289" i="17" s="1"/>
  <c r="AT979" i="17"/>
  <c r="AT820" i="17"/>
  <c r="BI820" i="17" s="1" a="1"/>
  <c r="BI820" i="17" s="1"/>
  <c r="AX820" i="17" a="1"/>
  <c r="AX820" i="17" s="1"/>
  <c r="AV820" i="17" a="1"/>
  <c r="AV820" i="17" s="1"/>
  <c r="BD820" i="17" a="1"/>
  <c r="BD820" i="17" s="1"/>
  <c r="AZ820" i="17" a="1"/>
  <c r="AZ820" i="17" s="1"/>
  <c r="AW820" i="17" a="1"/>
  <c r="AW820" i="17" s="1"/>
  <c r="E820" i="17" s="1"/>
  <c r="BC820" i="17" a="1"/>
  <c r="BC820" i="17" s="1"/>
  <c r="BB820" i="17" a="1"/>
  <c r="BB820" i="17" s="1"/>
  <c r="AY820" i="17" a="1"/>
  <c r="AY820" i="17" s="1"/>
  <c r="BE820" i="17" a="1"/>
  <c r="BE820" i="17" s="1"/>
  <c r="BA820" i="17" a="1"/>
  <c r="BA820" i="17" s="1"/>
  <c r="AT578" i="17"/>
  <c r="BH578" i="17" s="1" a="1"/>
  <c r="BH578" i="17" s="1"/>
  <c r="AT349" i="17"/>
  <c r="BG349" i="17" s="1" a="1"/>
  <c r="BG349" i="17" s="1"/>
  <c r="BB349" i="17" a="1"/>
  <c r="BB349" i="17" s="1"/>
  <c r="BA349" i="17" a="1"/>
  <c r="BA349" i="17" s="1"/>
  <c r="AZ349" i="17" a="1"/>
  <c r="AZ349" i="17" s="1"/>
  <c r="BD349" i="17" a="1"/>
  <c r="BD349" i="17" s="1"/>
  <c r="AT682" i="17"/>
  <c r="BH682" i="17" s="1" a="1"/>
  <c r="BH682" i="17" s="1"/>
  <c r="AV682" i="17" a="1"/>
  <c r="AV682" i="17" s="1"/>
  <c r="BD682" i="17" a="1"/>
  <c r="BD682" i="17" s="1"/>
  <c r="AX682" i="17" a="1"/>
  <c r="AX682" i="17" s="1"/>
  <c r="AW682" i="17" a="1"/>
  <c r="AW682" i="17" s="1"/>
  <c r="E682" i="17" s="1"/>
  <c r="BE682" i="17" a="1"/>
  <c r="BE682" i="17" s="1"/>
  <c r="BB682" i="17" a="1"/>
  <c r="BB682" i="17" s="1"/>
  <c r="BC682" i="17" a="1"/>
  <c r="BC682" i="17" s="1"/>
  <c r="BA682" i="17" a="1"/>
  <c r="BA682" i="17" s="1"/>
  <c r="AZ682" i="17" a="1"/>
  <c r="AZ682" i="17" s="1"/>
  <c r="AY682" i="17" a="1"/>
  <c r="AY682" i="17" s="1"/>
  <c r="AT378" i="17"/>
  <c r="BM378" i="17" s="1" a="1"/>
  <c r="BM378" i="17" s="1"/>
  <c r="BD373" i="17" a="1"/>
  <c r="BD373" i="17" s="1"/>
  <c r="AT473" i="17"/>
  <c r="BL473" i="17" s="1" a="1"/>
  <c r="BL473" i="17" s="1"/>
  <c r="BE473" i="17" a="1"/>
  <c r="BE473" i="17" s="1"/>
  <c r="BD473" i="17" a="1"/>
  <c r="BD473" i="17" s="1"/>
  <c r="BB473" i="17" a="1"/>
  <c r="BB473" i="17" s="1"/>
  <c r="BC473" i="17" a="1"/>
  <c r="BC473" i="17" s="1"/>
  <c r="AZ473" i="17" a="1"/>
  <c r="AZ473" i="17" s="1"/>
  <c r="AX473" i="17" a="1"/>
  <c r="AX473" i="17" s="1"/>
  <c r="AW473" i="17" a="1"/>
  <c r="AW473" i="17" s="1"/>
  <c r="E473" i="17" s="1"/>
  <c r="BA473" i="17" a="1"/>
  <c r="BA473" i="17" s="1"/>
  <c r="AY473" i="17" a="1"/>
  <c r="AY473" i="17" s="1"/>
  <c r="AT377" i="17"/>
  <c r="BA378" i="17" a="1"/>
  <c r="BA378" i="17" s="1"/>
  <c r="AZ757" i="17" a="1"/>
  <c r="AZ757" i="17" s="1"/>
  <c r="AW593" i="17" a="1"/>
  <c r="AW593" i="17" s="1"/>
  <c r="E593" i="17" s="1"/>
  <c r="AZ874" i="17" a="1"/>
  <c r="AZ874" i="17" s="1"/>
  <c r="AX873" i="17" a="1"/>
  <c r="AX873" i="17" s="1"/>
  <c r="AT388" i="17"/>
  <c r="BH388" i="17" s="1" a="1"/>
  <c r="BH388" i="17" s="1"/>
  <c r="AT483" i="17"/>
  <c r="BL483" i="17" s="1" a="1"/>
  <c r="BL483" i="17" s="1"/>
  <c r="BC483" i="17" a="1"/>
  <c r="BC483" i="17" s="1"/>
  <c r="AX483" i="17" a="1"/>
  <c r="AX483" i="17" s="1"/>
  <c r="BA483" i="17" a="1"/>
  <c r="BA483" i="17" s="1"/>
  <c r="BE483" i="17" a="1"/>
  <c r="BE483" i="17" s="1"/>
  <c r="AW483" i="17" a="1"/>
  <c r="AW483" i="17" s="1"/>
  <c r="E483" i="17" s="1"/>
  <c r="AV483" i="17" a="1"/>
  <c r="AV483" i="17" s="1"/>
  <c r="BD483" i="17" a="1"/>
  <c r="BD483" i="17" s="1"/>
  <c r="AZ483" i="17" a="1"/>
  <c r="AZ483" i="17" s="1"/>
  <c r="AY483" i="17" a="1"/>
  <c r="AY483" i="17" s="1"/>
  <c r="BB483" i="17" a="1"/>
  <c r="BB483" i="17" s="1"/>
  <c r="E750" i="17"/>
  <c r="AT1025" i="17"/>
  <c r="BL1025" i="17" s="1" a="1"/>
  <c r="BL1025" i="17" s="1"/>
  <c r="AY1025" i="17" a="1"/>
  <c r="AY1025" i="17" s="1"/>
  <c r="BB1025" i="17" a="1"/>
  <c r="BB1025" i="17" s="1"/>
  <c r="AZ1025" i="17" a="1"/>
  <c r="AZ1025" i="17" s="1"/>
  <c r="BE1025" i="17" a="1"/>
  <c r="BE1025" i="17" s="1"/>
  <c r="BD1025" i="17" a="1"/>
  <c r="BD1025" i="17" s="1"/>
  <c r="BC1025" i="17" a="1"/>
  <c r="BC1025" i="17" s="1"/>
  <c r="AX1025" i="17" a="1"/>
  <c r="AX1025" i="17" s="1"/>
  <c r="AV1025" i="17" a="1"/>
  <c r="AV1025" i="17" s="1"/>
  <c r="AW1025" i="17" a="1"/>
  <c r="AW1025" i="17" s="1"/>
  <c r="E1025" i="17" s="1"/>
  <c r="BA1025" i="17" a="1"/>
  <c r="BA1025" i="17" s="1"/>
  <c r="BC740" i="17" a="1"/>
  <c r="BC740" i="17" s="1"/>
  <c r="BC602" i="17" a="1"/>
  <c r="BC602" i="17" s="1"/>
  <c r="BD735" i="17" a="1"/>
  <c r="BD735" i="17" s="1"/>
  <c r="AV473" i="17" a="1"/>
  <c r="AV473" i="17" s="1"/>
  <c r="AT655" i="17"/>
  <c r="BI655" i="17" s="1" a="1"/>
  <c r="BI655" i="17" s="1"/>
  <c r="AT493" i="17"/>
  <c r="BK493" i="17" s="1" a="1"/>
  <c r="BK493" i="17" s="1"/>
  <c r="AV493" i="17" a="1"/>
  <c r="AV493" i="17" s="1"/>
  <c r="BD493" i="17" a="1"/>
  <c r="BD493" i="17" s="1"/>
  <c r="BB493" i="17" a="1"/>
  <c r="BB493" i="17" s="1"/>
  <c r="BA493" i="17" a="1"/>
  <c r="BA493" i="17" s="1"/>
  <c r="AY493" i="17" a="1"/>
  <c r="AY493" i="17" s="1"/>
  <c r="AX493" i="17" a="1"/>
  <c r="AX493" i="17" s="1"/>
  <c r="AW493" i="17" a="1"/>
  <c r="AW493" i="17" s="1"/>
  <c r="E493" i="17" s="1"/>
  <c r="BE493" i="17" a="1"/>
  <c r="BE493" i="17" s="1"/>
  <c r="BC493" i="17" a="1"/>
  <c r="BC493" i="17" s="1"/>
  <c r="AT620" i="17"/>
  <c r="BM620" i="17" s="1" a="1"/>
  <c r="BM620" i="17" s="1"/>
  <c r="AX620" i="17" a="1"/>
  <c r="AX620" i="17" s="1"/>
  <c r="AW620" i="17" a="1"/>
  <c r="AW620" i="17" s="1"/>
  <c r="E620" i="17" s="1"/>
  <c r="AV620" i="17" a="1"/>
  <c r="AV620" i="17" s="1"/>
  <c r="BD620" i="17" a="1"/>
  <c r="BD620" i="17" s="1"/>
  <c r="BC620" i="17" a="1"/>
  <c r="BC620" i="17" s="1"/>
  <c r="AY620" i="17" a="1"/>
  <c r="AY620" i="17" s="1"/>
  <c r="BE620" i="17" a="1"/>
  <c r="BE620" i="17" s="1"/>
  <c r="BB620" i="17" a="1"/>
  <c r="BB620" i="17" s="1"/>
  <c r="BA620" i="17" a="1"/>
  <c r="BA620" i="17" s="1"/>
  <c r="AZ620" i="17" a="1"/>
  <c r="AZ620" i="17" s="1"/>
  <c r="AV373" i="17" a="1"/>
  <c r="AV373" i="17" s="1"/>
  <c r="AT1116" i="17"/>
  <c r="BM1116" i="17" s="1" a="1"/>
  <c r="BM1116" i="17" s="1"/>
  <c r="AT856" i="17"/>
  <c r="BL856" i="17" s="1" a="1"/>
  <c r="BL856" i="17" s="1"/>
  <c r="AT282" i="17"/>
  <c r="BM282" i="17" s="1" a="1"/>
  <c r="BM282" i="17" s="1"/>
  <c r="BA282" i="17" a="1"/>
  <c r="BA282" i="17" s="1"/>
  <c r="AV282" i="17" a="1"/>
  <c r="AV282" i="17" s="1"/>
  <c r="BC282" i="17" a="1"/>
  <c r="BC282" i="17" s="1"/>
  <c r="AZ282" i="17" a="1"/>
  <c r="AZ282" i="17" s="1"/>
  <c r="AY282" i="17" a="1"/>
  <c r="AY282" i="17" s="1"/>
  <c r="BB282" i="17" a="1"/>
  <c r="BB282" i="17" s="1"/>
  <c r="AX282" i="17" a="1"/>
  <c r="AX282" i="17" s="1"/>
  <c r="BE282" i="17" a="1"/>
  <c r="BE282" i="17" s="1"/>
  <c r="AT957" i="17"/>
  <c r="BM957" i="17" s="1" a="1"/>
  <c r="BM957" i="17" s="1"/>
  <c r="BE957" i="17" a="1"/>
  <c r="BE957" i="17" s="1"/>
  <c r="AZ957" i="17" a="1"/>
  <c r="AZ957" i="17" s="1"/>
  <c r="AV957" i="17" a="1"/>
  <c r="AV957" i="17" s="1"/>
  <c r="AX957" i="17" a="1"/>
  <c r="AX957" i="17" s="1"/>
  <c r="AW957" i="17" a="1"/>
  <c r="AW957" i="17" s="1"/>
  <c r="E957" i="17" s="1"/>
  <c r="BD957" i="17" a="1"/>
  <c r="BD957" i="17" s="1"/>
  <c r="BC957" i="17" a="1"/>
  <c r="BC957" i="17" s="1"/>
  <c r="BB957" i="17" a="1"/>
  <c r="BB957" i="17" s="1"/>
  <c r="BA957" i="17" a="1"/>
  <c r="BA957" i="17" s="1"/>
  <c r="AY957" i="17" a="1"/>
  <c r="AY957" i="17" s="1"/>
  <c r="BE378" i="17" a="1"/>
  <c r="BE378" i="17" s="1"/>
  <c r="AT1039" i="17"/>
  <c r="BG1039" i="17" s="1" a="1"/>
  <c r="BG1039" i="17" s="1"/>
  <c r="BD757" i="17" a="1"/>
  <c r="BD757" i="17" s="1"/>
  <c r="AT1144" i="17"/>
  <c r="BI1144" i="17" s="1" a="1"/>
  <c r="BI1144" i="17" s="1"/>
  <c r="BE1144" i="17" a="1"/>
  <c r="BE1144" i="17" s="1"/>
  <c r="AX1144" i="17" a="1"/>
  <c r="AX1144" i="17" s="1"/>
  <c r="AV1144" i="17" a="1"/>
  <c r="AV1144" i="17" s="1"/>
  <c r="BB1144" i="17" a="1"/>
  <c r="BB1144" i="17" s="1"/>
  <c r="BA1144" i="17" a="1"/>
  <c r="BA1144" i="17" s="1"/>
  <c r="AY1144" i="17" a="1"/>
  <c r="AY1144" i="17" s="1"/>
  <c r="AW1144" i="17" a="1"/>
  <c r="AW1144" i="17" s="1"/>
  <c r="E1144" i="17" s="1"/>
  <c r="BD1144" i="17" a="1"/>
  <c r="BD1144" i="17" s="1"/>
  <c r="AZ1144" i="17" a="1"/>
  <c r="AZ1144" i="17" s="1"/>
  <c r="BC1144" i="17" a="1"/>
  <c r="BC1144" i="17" s="1"/>
  <c r="BC874" i="17" a="1"/>
  <c r="BC874" i="17" s="1"/>
  <c r="AZ873" i="17" a="1"/>
  <c r="AZ873" i="17" s="1"/>
  <c r="E499" i="17"/>
  <c r="AZ114" i="17" a="1"/>
  <c r="AZ114" i="17" s="1"/>
  <c r="AT1142" i="17"/>
  <c r="AW1142" i="17" a="1"/>
  <c r="AW1142" i="17" s="1"/>
  <c r="E1142" i="17" s="1"/>
  <c r="BD1142" i="17" a="1"/>
  <c r="BD1142" i="17" s="1"/>
  <c r="BA1142" i="17" a="1"/>
  <c r="BA1142" i="17" s="1"/>
  <c r="AY1142" i="17" a="1"/>
  <c r="AY1142" i="17" s="1"/>
  <c r="AX1142" i="17" a="1"/>
  <c r="AX1142" i="17" s="1"/>
  <c r="AV1142" i="17" a="1"/>
  <c r="AV1142" i="17" s="1"/>
  <c r="BC1142" i="17" a="1"/>
  <c r="BC1142" i="17" s="1"/>
  <c r="BE1142" i="17" a="1"/>
  <c r="BE1142" i="17" s="1"/>
  <c r="BB1142" i="17" a="1"/>
  <c r="BB1142" i="17" s="1"/>
  <c r="AZ1142" i="17" a="1"/>
  <c r="AZ1142" i="17" s="1"/>
  <c r="AT231" i="17"/>
  <c r="BK231" i="17" s="1" a="1"/>
  <c r="BK231" i="17" s="1"/>
  <c r="AX740" i="17" a="1"/>
  <c r="AX740" i="17" s="1"/>
  <c r="AZ602" i="17" a="1"/>
  <c r="AZ602" i="17" s="1"/>
  <c r="AT451" i="17"/>
  <c r="BI451" i="17" s="1" a="1"/>
  <c r="BI451" i="17" s="1"/>
  <c r="BA735" i="17" a="1"/>
  <c r="BA735" i="17" s="1"/>
  <c r="AT92" i="17"/>
  <c r="BL92" i="17" s="1" a="1"/>
  <c r="BL92" i="17" s="1"/>
  <c r="AW92" i="17" a="1"/>
  <c r="AW92" i="17" s="1"/>
  <c r="E92" i="17" s="1"/>
  <c r="AX92" i="17" a="1"/>
  <c r="AX92" i="17" s="1"/>
  <c r="AV92" i="17" a="1"/>
  <c r="AV92" i="17" s="1"/>
  <c r="BB92" i="17" a="1"/>
  <c r="BB92" i="17" s="1"/>
  <c r="BE92" i="17" a="1"/>
  <c r="BE92" i="17" s="1"/>
  <c r="BD92" i="17" a="1"/>
  <c r="BD92" i="17" s="1"/>
  <c r="BC92" i="17" a="1"/>
  <c r="BC92" i="17" s="1"/>
  <c r="AY92" i="17" a="1"/>
  <c r="AY92" i="17" s="1"/>
  <c r="BA92" i="17" a="1"/>
  <c r="BA92" i="17" s="1"/>
  <c r="AZ92" i="17" a="1"/>
  <c r="AZ92" i="17" s="1"/>
  <c r="AZ1094" i="17" a="1"/>
  <c r="AZ1094" i="17" s="1"/>
  <c r="AX1017" i="17" a="1"/>
  <c r="AX1017" i="17" s="1"/>
  <c r="BE902" i="17" a="1"/>
  <c r="BE902" i="17" s="1"/>
  <c r="AT826" i="17"/>
  <c r="BK826" i="17" s="1" a="1"/>
  <c r="BK826" i="17" s="1"/>
  <c r="AW826" i="17" a="1"/>
  <c r="AW826" i="17" s="1"/>
  <c r="E826" i="17" s="1"/>
  <c r="AY826" i="17" a="1"/>
  <c r="AY826" i="17" s="1"/>
  <c r="AX826" i="17" a="1"/>
  <c r="AX826" i="17" s="1"/>
  <c r="BE826" i="17" a="1"/>
  <c r="BE826" i="17" s="1"/>
  <c r="BD826" i="17" a="1"/>
  <c r="BD826" i="17" s="1"/>
  <c r="AZ826" i="17" a="1"/>
  <c r="AZ826" i="17" s="1"/>
  <c r="BC826" i="17" a="1"/>
  <c r="BC826" i="17" s="1"/>
  <c r="BB826" i="17" a="1"/>
  <c r="BB826" i="17" s="1"/>
  <c r="BA826" i="17" a="1"/>
  <c r="BA826" i="17" s="1"/>
  <c r="AV826" i="17" a="1"/>
  <c r="AV826" i="17" s="1"/>
  <c r="AT59" i="17"/>
  <c r="BL59" i="17" s="1" a="1"/>
  <c r="BL59" i="17" s="1"/>
  <c r="BE59" i="17" a="1"/>
  <c r="BE59" i="17" s="1"/>
  <c r="BD59" i="17" a="1"/>
  <c r="BD59" i="17" s="1"/>
  <c r="BA59" i="17" a="1"/>
  <c r="BA59" i="17" s="1"/>
  <c r="AW59" i="17" a="1"/>
  <c r="AW59" i="17" s="1"/>
  <c r="E59" i="17" s="1"/>
  <c r="BB59" i="17" a="1"/>
  <c r="BB59" i="17" s="1"/>
  <c r="AY59" i="17" a="1"/>
  <c r="AY59" i="17" s="1"/>
  <c r="AX59" i="17" a="1"/>
  <c r="AX59" i="17" s="1"/>
  <c r="AV59" i="17" a="1"/>
  <c r="AV59" i="17" s="1"/>
  <c r="BC59" i="17" a="1"/>
  <c r="BC59" i="17" s="1"/>
  <c r="AT98" i="17"/>
  <c r="BG98" i="17" s="1" a="1"/>
  <c r="BG98" i="17" s="1"/>
  <c r="BB98" i="17" a="1"/>
  <c r="BB98" i="17" s="1"/>
  <c r="AV98" i="17" a="1"/>
  <c r="AV98" i="17" s="1"/>
  <c r="BC98" i="17" a="1"/>
  <c r="BC98" i="17" s="1"/>
  <c r="BA98" i="17" a="1"/>
  <c r="BA98" i="17" s="1"/>
  <c r="AX98" i="17" a="1"/>
  <c r="AX98" i="17" s="1"/>
  <c r="AW98" i="17" a="1"/>
  <c r="AW98" i="17" s="1"/>
  <c r="E98" i="17" s="1"/>
  <c r="AT1062" i="17"/>
  <c r="BF1062" i="17" s="1" a="1"/>
  <c r="BF1062" i="17" s="1"/>
  <c r="AV1062" i="17" a="1"/>
  <c r="AV1062" i="17" s="1"/>
  <c r="BE1062" i="17" a="1"/>
  <c r="BE1062" i="17" s="1"/>
  <c r="BD1062" i="17" a="1"/>
  <c r="BD1062" i="17" s="1"/>
  <c r="AT270" i="17"/>
  <c r="BG270" i="17" s="1" a="1"/>
  <c r="BG270" i="17" s="1"/>
  <c r="BA270" i="17" a="1"/>
  <c r="BA270" i="17" s="1"/>
  <c r="AZ270" i="17" a="1"/>
  <c r="AZ270" i="17" s="1"/>
  <c r="AW270" i="17" a="1"/>
  <c r="AW270" i="17" s="1"/>
  <c r="E270" i="17" s="1"/>
  <c r="AV270" i="17" a="1"/>
  <c r="AV270" i="17" s="1"/>
  <c r="BE270" i="17" a="1"/>
  <c r="BE270" i="17" s="1"/>
  <c r="BD270" i="17" a="1"/>
  <c r="BD270" i="17" s="1"/>
  <c r="BB270" i="17" a="1"/>
  <c r="BB270" i="17" s="1"/>
  <c r="AY270" i="17" a="1"/>
  <c r="AY270" i="17" s="1"/>
  <c r="AX270" i="17" a="1"/>
  <c r="AX270" i="17" s="1"/>
  <c r="BC270" i="17" a="1"/>
  <c r="BC270" i="17" s="1"/>
  <c r="AT55" i="17"/>
  <c r="BH55" i="17" s="1" a="1"/>
  <c r="BH55" i="17" s="1"/>
  <c r="BB373" i="17" a="1"/>
  <c r="BB373" i="17" s="1"/>
  <c r="AT633" i="17"/>
  <c r="BM633" i="17" s="1" a="1"/>
  <c r="BM633" i="17" s="1"/>
  <c r="AV378" i="17" a="1"/>
  <c r="AV378" i="17" s="1"/>
  <c r="AY400" i="17" a="1"/>
  <c r="AY400" i="17" s="1"/>
  <c r="AT144" i="17"/>
  <c r="AW144" i="17" a="1"/>
  <c r="AW144" i="17" s="1"/>
  <c r="E144" i="17" s="1"/>
  <c r="BE144" i="17" a="1"/>
  <c r="BE144" i="17" s="1"/>
  <c r="BB144" i="17" a="1"/>
  <c r="BB144" i="17" s="1"/>
  <c r="BD144" i="17" a="1"/>
  <c r="BD144" i="17" s="1"/>
  <c r="BA144" i="17" a="1"/>
  <c r="BA144" i="17" s="1"/>
  <c r="AZ144" i="17" a="1"/>
  <c r="AZ144" i="17" s="1"/>
  <c r="AV144" i="17" a="1"/>
  <c r="AV144" i="17" s="1"/>
  <c r="BC144" i="17" a="1"/>
  <c r="BC144" i="17" s="1"/>
  <c r="AX144" i="17" a="1"/>
  <c r="AX144" i="17" s="1"/>
  <c r="AY144" i="17" a="1"/>
  <c r="AY144" i="17" s="1"/>
  <c r="AT1132" i="17"/>
  <c r="BH1132" i="17" s="1" a="1"/>
  <c r="BH1132" i="17" s="1"/>
  <c r="AT313" i="17"/>
  <c r="BL313" i="17" s="1" a="1"/>
  <c r="BL313" i="17" s="1"/>
  <c r="AY313" i="17" a="1"/>
  <c r="AY313" i="17" s="1"/>
  <c r="AZ313" i="17" a="1"/>
  <c r="AZ313" i="17" s="1"/>
  <c r="AX313" i="17" a="1"/>
  <c r="AX313" i="17" s="1"/>
  <c r="BD313" i="17" a="1"/>
  <c r="BD313" i="17" s="1"/>
  <c r="BB313" i="17" a="1"/>
  <c r="BB313" i="17" s="1"/>
  <c r="BA313" i="17" a="1"/>
  <c r="BA313" i="17" s="1"/>
  <c r="AW313" i="17" a="1"/>
  <c r="AW313" i="17" s="1"/>
  <c r="E313" i="17" s="1"/>
  <c r="BE313" i="17" a="1"/>
  <c r="BE313" i="17" s="1"/>
  <c r="BC757" i="17" a="1"/>
  <c r="BC757" i="17" s="1"/>
  <c r="AT611" i="17"/>
  <c r="BL611" i="17" s="1" a="1"/>
  <c r="BL611" i="17" s="1"/>
  <c r="AW874" i="17" a="1"/>
  <c r="AW874" i="17" s="1"/>
  <c r="E874" i="17" s="1"/>
  <c r="BD873" i="17" a="1"/>
  <c r="BD873" i="17" s="1"/>
  <c r="BA138" i="17" a="1"/>
  <c r="BA138" i="17" s="1"/>
  <c r="AY114" i="17" a="1"/>
  <c r="AY114" i="17" s="1"/>
  <c r="AT601" i="17"/>
  <c r="BK601" i="17" s="1" a="1"/>
  <c r="BK601" i="17" s="1"/>
  <c r="BE601" i="17" a="1"/>
  <c r="BE601" i="17" s="1"/>
  <c r="BD601" i="17" a="1"/>
  <c r="BD601" i="17" s="1"/>
  <c r="BC601" i="17" a="1"/>
  <c r="BC601" i="17" s="1"/>
  <c r="BB601" i="17" a="1"/>
  <c r="BB601" i="17" s="1"/>
  <c r="BA601" i="17" a="1"/>
  <c r="BA601" i="17" s="1"/>
  <c r="AV601" i="17" a="1"/>
  <c r="AV601" i="17" s="1"/>
  <c r="BA740" i="17" a="1"/>
  <c r="BA740" i="17" s="1"/>
  <c r="BB735" i="17" a="1"/>
  <c r="BB735" i="17" s="1"/>
  <c r="AY1017" i="17" a="1"/>
  <c r="AY1017" i="17" s="1"/>
  <c r="AZ902" i="17" a="1"/>
  <c r="AZ902" i="17" s="1"/>
  <c r="AT139" i="17"/>
  <c r="BL139" i="17" s="1" a="1"/>
  <c r="BL139" i="17" s="1"/>
  <c r="AT675" i="17"/>
  <c r="BG675" i="17" s="1" a="1"/>
  <c r="BG675" i="17" s="1"/>
  <c r="AV675" i="17" a="1"/>
  <c r="AV675" i="17" s="1"/>
  <c r="BB675" i="17" a="1"/>
  <c r="BB675" i="17" s="1"/>
  <c r="BA675" i="17" a="1"/>
  <c r="BA675" i="17" s="1"/>
  <c r="BD675" i="17" a="1"/>
  <c r="BD675" i="17" s="1"/>
  <c r="BC675" i="17" a="1"/>
  <c r="BC675" i="17" s="1"/>
  <c r="BE675" i="17" a="1"/>
  <c r="BE675" i="17" s="1"/>
  <c r="AZ675" i="17" a="1"/>
  <c r="AZ675" i="17" s="1"/>
  <c r="AX675" i="17" a="1"/>
  <c r="AX675" i="17" s="1"/>
  <c r="AY675" i="17" a="1"/>
  <c r="AY675" i="17" s="1"/>
  <c r="AW675" i="17" a="1"/>
  <c r="AW675" i="17" s="1"/>
  <c r="E675" i="17" s="1"/>
  <c r="AT9" i="17"/>
  <c r="BJ9" i="17" s="1" a="1"/>
  <c r="BJ9" i="17" s="1"/>
  <c r="AX9" i="17" a="1"/>
  <c r="AX9" i="17" s="1"/>
  <c r="AW9" i="17" a="1"/>
  <c r="AW9" i="17" s="1"/>
  <c r="E9" i="17" s="1"/>
  <c r="BD9" i="17" a="1"/>
  <c r="BD9" i="17" s="1"/>
  <c r="BA9" i="17" a="1"/>
  <c r="BA9" i="17" s="1"/>
  <c r="BC9" i="17" a="1"/>
  <c r="BC9" i="17" s="1"/>
  <c r="BB9" i="17" a="1"/>
  <c r="BB9" i="17" s="1"/>
  <c r="AZ9" i="17" a="1"/>
  <c r="AZ9" i="17" s="1"/>
  <c r="AY9" i="17" a="1"/>
  <c r="AY9" i="17" s="1"/>
  <c r="AV9" i="17" a="1"/>
  <c r="AV9" i="17" s="1"/>
  <c r="BA373" i="17" a="1"/>
  <c r="BA373" i="17" s="1"/>
  <c r="AT54" i="17"/>
  <c r="BH54" i="17" s="1" a="1"/>
  <c r="BH54" i="17" s="1"/>
  <c r="AT602" i="17"/>
  <c r="BI602" i="17" s="1" a="1"/>
  <c r="BI602" i="17" s="1"/>
  <c r="BE602" i="17" a="1"/>
  <c r="BE602" i="17" s="1"/>
  <c r="BD602" i="17" a="1"/>
  <c r="BD602" i="17" s="1"/>
  <c r="BB602" i="17" a="1"/>
  <c r="BB602" i="17" s="1"/>
  <c r="AX602" i="17" a="1"/>
  <c r="AX602" i="17" s="1"/>
  <c r="AY602" i="17" a="1"/>
  <c r="AY602" i="17" s="1"/>
  <c r="BA602" i="17" a="1"/>
  <c r="BA602" i="17" s="1"/>
  <c r="BC378" i="17" a="1"/>
  <c r="BC378" i="17" s="1"/>
  <c r="AT116" i="17"/>
  <c r="AT73" i="17"/>
  <c r="BM73" i="17" s="1" a="1"/>
  <c r="BM73" i="17" s="1"/>
  <c r="AT555" i="17"/>
  <c r="AT176" i="17"/>
  <c r="BK176" i="17" s="1" a="1"/>
  <c r="BK176" i="17" s="1"/>
  <c r="BD176" i="17" a="1"/>
  <c r="BD176" i="17" s="1"/>
  <c r="BE176" i="17" a="1"/>
  <c r="BE176" i="17" s="1"/>
  <c r="BC176" i="17" a="1"/>
  <c r="BC176" i="17" s="1"/>
  <c r="BB176" i="17" a="1"/>
  <c r="BB176" i="17" s="1"/>
  <c r="AX176" i="17" a="1"/>
  <c r="AX176" i="17" s="1"/>
  <c r="AW176" i="17" a="1"/>
  <c r="AW176" i="17" s="1"/>
  <c r="E176" i="17" s="1"/>
  <c r="AZ176" i="17" a="1"/>
  <c r="AZ176" i="17" s="1"/>
  <c r="BA176" i="17" a="1"/>
  <c r="BA176" i="17" s="1"/>
  <c r="AY176" i="17" a="1"/>
  <c r="AY176" i="17" s="1"/>
  <c r="AT1082" i="17"/>
  <c r="AW1082" i="17" a="1"/>
  <c r="AW1082" i="17" s="1"/>
  <c r="E1082" i="17" s="1"/>
  <c r="BA1082" i="17" a="1"/>
  <c r="BA1082" i="17" s="1"/>
  <c r="AY1082" i="17" a="1"/>
  <c r="AY1082" i="17" s="1"/>
  <c r="AV1082" i="17" a="1"/>
  <c r="AV1082" i="17" s="1"/>
  <c r="BD1082" i="17" a="1"/>
  <c r="BD1082" i="17" s="1"/>
  <c r="BB1082" i="17" a="1"/>
  <c r="BB1082" i="17" s="1"/>
  <c r="BC1082" i="17" a="1"/>
  <c r="BC1082" i="17" s="1"/>
  <c r="BE1082" i="17" a="1"/>
  <c r="BE1082" i="17" s="1"/>
  <c r="AZ1082" i="17" a="1"/>
  <c r="AZ1082" i="17" s="1"/>
  <c r="AX1082" i="17" a="1"/>
  <c r="AX1082" i="17" s="1"/>
  <c r="AT1024" i="17"/>
  <c r="BF1024" i="17" s="1" a="1"/>
  <c r="BF1024" i="17" s="1"/>
  <c r="BA874" i="17" a="1"/>
  <c r="BA874" i="17" s="1"/>
  <c r="AY873" i="17" a="1"/>
  <c r="AY873" i="17" s="1"/>
  <c r="BA114" i="17" a="1"/>
  <c r="BA114" i="17" s="1"/>
  <c r="BB740" i="17" a="1"/>
  <c r="BB740" i="17" s="1"/>
  <c r="AW602" i="17" a="1"/>
  <c r="AW602" i="17" s="1"/>
  <c r="E602" i="17" s="1"/>
  <c r="AY98" i="17" a="1"/>
  <c r="AY98" i="17" s="1"/>
  <c r="AY735" i="17" a="1"/>
  <c r="AY735" i="17" s="1"/>
  <c r="AT1162" i="17"/>
  <c r="BG1162" i="17" s="1" a="1"/>
  <c r="BG1162" i="17" s="1"/>
  <c r="BE1162" i="17" a="1"/>
  <c r="BE1162" i="17" s="1"/>
  <c r="AY1162" i="17" a="1"/>
  <c r="AY1162" i="17" s="1"/>
  <c r="AW1162" i="17" a="1"/>
  <c r="AW1162" i="17" s="1"/>
  <c r="E1162" i="17" s="1"/>
  <c r="BB1162" i="17" a="1"/>
  <c r="BB1162" i="17" s="1"/>
  <c r="BA1162" i="17" a="1"/>
  <c r="BA1162" i="17" s="1"/>
  <c r="AX1162" i="17" a="1"/>
  <c r="AX1162" i="17" s="1"/>
  <c r="BD1162" i="17" a="1"/>
  <c r="BD1162" i="17" s="1"/>
  <c r="AZ1162" i="17" a="1"/>
  <c r="AZ1162" i="17" s="1"/>
  <c r="AV1162" i="17" a="1"/>
  <c r="AV1162" i="17" s="1"/>
  <c r="AT757" i="17"/>
  <c r="AT884" i="17"/>
  <c r="BM884" i="17" s="1" a="1"/>
  <c r="BM884" i="17" s="1"/>
  <c r="AV884" i="17" a="1"/>
  <c r="AV884" i="17" s="1"/>
  <c r="AZ884" i="17" a="1"/>
  <c r="AZ884" i="17" s="1"/>
  <c r="AW884" i="17" a="1"/>
  <c r="AW884" i="17" s="1"/>
  <c r="E884" i="17" s="1"/>
  <c r="BB884" i="17" a="1"/>
  <c r="BB884" i="17" s="1"/>
  <c r="BA884" i="17" a="1"/>
  <c r="BA884" i="17" s="1"/>
  <c r="AY884" i="17" a="1"/>
  <c r="AY884" i="17" s="1"/>
  <c r="BD884" i="17" a="1"/>
  <c r="BD884" i="17" s="1"/>
  <c r="BE884" i="17" a="1"/>
  <c r="BE884" i="17" s="1"/>
  <c r="BC884" i="17" a="1"/>
  <c r="BC884" i="17" s="1"/>
  <c r="AX884" i="17" a="1"/>
  <c r="AX884" i="17" s="1"/>
  <c r="AT400" i="17"/>
  <c r="BM400" i="17" s="1" a="1"/>
  <c r="BM400" i="17" s="1"/>
  <c r="AT158" i="17"/>
  <c r="BG158" i="17" s="1" a="1"/>
  <c r="BG158" i="17" s="1"/>
  <c r="AT629" i="17"/>
  <c r="BK629" i="17" s="1" a="1"/>
  <c r="BK629" i="17" s="1"/>
  <c r="AX629" i="17" a="1"/>
  <c r="AX629" i="17" s="1"/>
  <c r="AW629" i="17" a="1"/>
  <c r="AW629" i="17" s="1"/>
  <c r="E629" i="17" s="1"/>
  <c r="AV629" i="17" a="1"/>
  <c r="AV629" i="17" s="1"/>
  <c r="BC629" i="17" a="1"/>
  <c r="BC629" i="17" s="1"/>
  <c r="BE629" i="17" a="1"/>
  <c r="BE629" i="17" s="1"/>
  <c r="BD629" i="17" a="1"/>
  <c r="BD629" i="17" s="1"/>
  <c r="BB629" i="17" a="1"/>
  <c r="BB629" i="17" s="1"/>
  <c r="AZ629" i="17" a="1"/>
  <c r="AZ629" i="17" s="1"/>
  <c r="AT637" i="17"/>
  <c r="BK637" i="17" s="1" a="1"/>
  <c r="BK637" i="17" s="1"/>
  <c r="AT788" i="17"/>
  <c r="BM788" i="17" s="1" a="1"/>
  <c r="BM788" i="17" s="1"/>
  <c r="AZ788" i="17" a="1"/>
  <c r="AZ788" i="17" s="1"/>
  <c r="AW788" i="17" a="1"/>
  <c r="AW788" i="17" s="1"/>
  <c r="E788" i="17" s="1"/>
  <c r="BE788" i="17" a="1"/>
  <c r="BE788" i="17" s="1"/>
  <c r="AY788" i="17" a="1"/>
  <c r="AY788" i="17" s="1"/>
  <c r="AT382" i="17"/>
  <c r="BC373" i="17" a="1"/>
  <c r="BC373" i="17" s="1"/>
  <c r="AT632" i="17"/>
  <c r="BM632" i="17" s="1" a="1"/>
  <c r="BM632" i="17" s="1"/>
  <c r="AT1117" i="17"/>
  <c r="BL1117" i="17" s="1" a="1"/>
  <c r="BL1117" i="17" s="1"/>
  <c r="BD378" i="17" a="1"/>
  <c r="BD378" i="17" s="1"/>
  <c r="AX400" i="17" a="1"/>
  <c r="AX400" i="17" s="1"/>
  <c r="AT784" i="17"/>
  <c r="AT192" i="17"/>
  <c r="BE192" i="17" a="1"/>
  <c r="BE192" i="17" s="1"/>
  <c r="BC192" i="17" a="1"/>
  <c r="BC192" i="17" s="1"/>
  <c r="AZ192" i="17" a="1"/>
  <c r="AZ192" i="17" s="1"/>
  <c r="BA192" i="17" a="1"/>
  <c r="BA192" i="17" s="1"/>
  <c r="AW192" i="17" a="1"/>
  <c r="AW192" i="17" s="1"/>
  <c r="E192" i="17" s="1"/>
  <c r="F192" i="17" s="1"/>
  <c r="AV192" i="17" a="1"/>
  <c r="AV192" i="17" s="1"/>
  <c r="BB192" i="17" a="1"/>
  <c r="BB192" i="17" s="1"/>
  <c r="BD192" i="17" a="1"/>
  <c r="BD192" i="17" s="1"/>
  <c r="AY192" i="17" a="1"/>
  <c r="AY192" i="17" s="1"/>
  <c r="BA757" i="17" a="1"/>
  <c r="BA757" i="17" s="1"/>
  <c r="AT471" i="17"/>
  <c r="BK471" i="17" s="1" a="1"/>
  <c r="BK471" i="17" s="1"/>
  <c r="AV471" i="17" a="1"/>
  <c r="AV471" i="17" s="1"/>
  <c r="BD471" i="17" a="1"/>
  <c r="BD471" i="17" s="1"/>
  <c r="AW471" i="17" a="1"/>
  <c r="AW471" i="17" s="1"/>
  <c r="E471" i="17" s="1"/>
  <c r="AX471" i="17" a="1"/>
  <c r="AX471" i="17" s="1"/>
  <c r="BE471" i="17" a="1"/>
  <c r="BE471" i="17" s="1"/>
  <c r="BC471" i="17" a="1"/>
  <c r="BC471" i="17" s="1"/>
  <c r="BA471" i="17" a="1"/>
  <c r="BA471" i="17" s="1"/>
  <c r="AZ471" i="17" a="1"/>
  <c r="AZ471" i="17" s="1"/>
  <c r="AY471" i="17" a="1"/>
  <c r="AY471" i="17" s="1"/>
  <c r="BB471" i="17" a="1"/>
  <c r="BB471" i="17" s="1"/>
  <c r="BB874" i="17" a="1"/>
  <c r="BB874" i="17" s="1"/>
  <c r="BA873" i="17" a="1"/>
  <c r="BA873" i="17" s="1"/>
  <c r="AW138" i="17" a="1"/>
  <c r="AW138" i="17" s="1"/>
  <c r="E138" i="17" s="1"/>
  <c r="AT697" i="17"/>
  <c r="BM697" i="17" s="1" a="1"/>
  <c r="BM697" i="17" s="1"/>
  <c r="BD114" i="17" a="1"/>
  <c r="BD114" i="17" s="1"/>
  <c r="AT411" i="17"/>
  <c r="BJ411" i="17" s="1" a="1"/>
  <c r="BJ411" i="17" s="1"/>
  <c r="AX411" i="17" a="1"/>
  <c r="AX411" i="17" s="1"/>
  <c r="AW411" i="17" a="1"/>
  <c r="AW411" i="17" s="1"/>
  <c r="E411" i="17" s="1"/>
  <c r="AV411" i="17" a="1"/>
  <c r="AV411" i="17" s="1"/>
  <c r="AY411" i="17" a="1"/>
  <c r="AY411" i="17" s="1"/>
  <c r="BB411" i="17" a="1"/>
  <c r="BB411" i="17" s="1"/>
  <c r="BE411" i="17" a="1"/>
  <c r="BE411" i="17" s="1"/>
  <c r="AZ411" i="17" a="1"/>
  <c r="AZ411" i="17" s="1"/>
  <c r="BC411" i="17" a="1"/>
  <c r="BC411" i="17" s="1"/>
  <c r="BD411" i="17" a="1"/>
  <c r="BD411" i="17" s="1"/>
  <c r="BA411" i="17" a="1"/>
  <c r="BA411" i="17" s="1"/>
  <c r="BD740" i="17" a="1"/>
  <c r="BD740" i="17" s="1"/>
  <c r="AZ98" i="17" a="1"/>
  <c r="AZ98" i="17" s="1"/>
  <c r="AT802" i="17"/>
  <c r="BJ802" i="17" s="1" a="1"/>
  <c r="BJ802" i="17" s="1"/>
  <c r="AV735" i="17" a="1"/>
  <c r="AV735" i="17" s="1"/>
  <c r="BA813" i="17" a="1"/>
  <c r="BA813" i="17" s="1"/>
  <c r="BB610" i="17" a="1"/>
  <c r="BB610" i="17" s="1"/>
  <c r="AT1153" i="17"/>
  <c r="BM1153" i="17" s="1" a="1"/>
  <c r="BM1153" i="17" s="1"/>
  <c r="BA1153" i="17" a="1"/>
  <c r="BA1153" i="17" s="1"/>
  <c r="AZ1153" i="17" a="1"/>
  <c r="AZ1153" i="17" s="1"/>
  <c r="AY1153" i="17" a="1"/>
  <c r="AY1153" i="17" s="1"/>
  <c r="BC1153" i="17" a="1"/>
  <c r="BC1153" i="17" s="1"/>
  <c r="BD1153" i="17" a="1"/>
  <c r="BD1153" i="17" s="1"/>
  <c r="AW1153" i="17" a="1"/>
  <c r="AW1153" i="17" s="1"/>
  <c r="E1153" i="17" s="1"/>
  <c r="AV1153" i="17" a="1"/>
  <c r="AV1153" i="17" s="1"/>
  <c r="AX1153" i="17" a="1"/>
  <c r="AX1153" i="17" s="1"/>
  <c r="BE1153" i="17" a="1"/>
  <c r="BE1153" i="17" s="1"/>
  <c r="BB1153" i="17" a="1"/>
  <c r="BB1153" i="17" s="1"/>
  <c r="AT669" i="17"/>
  <c r="BK669" i="17" s="1" a="1"/>
  <c r="BK669" i="17" s="1"/>
  <c r="BA669" i="17" a="1"/>
  <c r="BA669" i="17" s="1"/>
  <c r="AZ669" i="17" a="1"/>
  <c r="AZ669" i="17" s="1"/>
  <c r="BE669" i="17" a="1"/>
  <c r="BE669" i="17" s="1"/>
  <c r="BD669" i="17" a="1"/>
  <c r="BD669" i="17" s="1"/>
  <c r="AY669" i="17" a="1"/>
  <c r="AY669" i="17" s="1"/>
  <c r="AX669" i="17" a="1"/>
  <c r="AX669" i="17" s="1"/>
  <c r="AW669" i="17" a="1"/>
  <c r="AW669" i="17" s="1"/>
  <c r="E669" i="17" s="1"/>
  <c r="BC669" i="17" a="1"/>
  <c r="BC669" i="17" s="1"/>
  <c r="AV669" i="17" a="1"/>
  <c r="AV669" i="17" s="1"/>
  <c r="BB669" i="17" a="1"/>
  <c r="BB669" i="17" s="1"/>
  <c r="AT279" i="17"/>
  <c r="BG279" i="17" s="1" a="1"/>
  <c r="BG279" i="17" s="1"/>
  <c r="BE279" i="17" a="1"/>
  <c r="BE279" i="17" s="1"/>
  <c r="BB279" i="17" a="1"/>
  <c r="BB279" i="17" s="1"/>
  <c r="AZ279" i="17" a="1"/>
  <c r="AZ279" i="17" s="1"/>
  <c r="AY279" i="17" a="1"/>
  <c r="AY279" i="17" s="1"/>
  <c r="AV279" i="17" a="1"/>
  <c r="AV279" i="17" s="1"/>
  <c r="BA279" i="17" a="1"/>
  <c r="BA279" i="17" s="1"/>
  <c r="AX279" i="17" a="1"/>
  <c r="AX279" i="17" s="1"/>
  <c r="BD279" i="17" a="1"/>
  <c r="BD279" i="17" s="1"/>
  <c r="AW279" i="17" a="1"/>
  <c r="AW279" i="17" s="1"/>
  <c r="E279" i="17" s="1"/>
  <c r="BC279" i="17" a="1"/>
  <c r="BC279" i="17" s="1"/>
  <c r="AV176" i="17" a="1"/>
  <c r="AV176" i="17" s="1"/>
  <c r="AT407" i="17"/>
  <c r="BF407" i="17" s="1" a="1"/>
  <c r="BF407" i="17" s="1"/>
  <c r="AT95" i="17"/>
  <c r="BH95" i="17" s="1" a="1"/>
  <c r="BH95" i="17" s="1"/>
  <c r="BE642" i="17" a="1"/>
  <c r="BE642" i="17" s="1"/>
  <c r="AT521" i="17"/>
  <c r="BL521" i="17" s="1" a="1"/>
  <c r="BL521" i="17" s="1"/>
  <c r="BC521" i="17" a="1"/>
  <c r="BC521" i="17" s="1"/>
  <c r="AY521" i="17" a="1"/>
  <c r="AY521" i="17" s="1"/>
  <c r="AT1030" i="17"/>
  <c r="BM1030" i="17" s="1" a="1"/>
  <c r="BM1030" i="17" s="1"/>
  <c r="AZ1030" i="17" a="1"/>
  <c r="AZ1030" i="17" s="1"/>
  <c r="AY1030" i="17" a="1"/>
  <c r="AY1030" i="17" s="1"/>
  <c r="BD1030" i="17" a="1"/>
  <c r="BD1030" i="17" s="1"/>
  <c r="AT833" i="17"/>
  <c r="BF833" i="17" s="1" a="1"/>
  <c r="BF833" i="17" s="1"/>
  <c r="AT32" i="17"/>
  <c r="BH32" i="17" s="1" a="1"/>
  <c r="BH32" i="17" s="1"/>
  <c r="BE32" i="17" a="1"/>
  <c r="BE32" i="17" s="1"/>
  <c r="BC32" i="17" a="1"/>
  <c r="BC32" i="17" s="1"/>
  <c r="AW32" i="17" a="1"/>
  <c r="AW32" i="17" s="1"/>
  <c r="E32" i="17" s="1"/>
  <c r="AT977" i="17"/>
  <c r="BM977" i="17" s="1" a="1"/>
  <c r="BM977" i="17" s="1"/>
  <c r="AZ977" i="17" a="1"/>
  <c r="AZ977" i="17" s="1"/>
  <c r="AY977" i="17" a="1"/>
  <c r="AY977" i="17" s="1"/>
  <c r="BA977" i="17" a="1"/>
  <c r="BA977" i="17" s="1"/>
  <c r="AX977" i="17" a="1"/>
  <c r="AX977" i="17" s="1"/>
  <c r="AW977" i="17" a="1"/>
  <c r="AW977" i="17" s="1"/>
  <c r="E977" i="17" s="1"/>
  <c r="BD977" i="17" a="1"/>
  <c r="BD977" i="17" s="1"/>
  <c r="BB977" i="17" a="1"/>
  <c r="BB977" i="17" s="1"/>
  <c r="BE977" i="17" a="1"/>
  <c r="BE977" i="17" s="1"/>
  <c r="AV977" i="17" a="1"/>
  <c r="AV977" i="17" s="1"/>
  <c r="AW373" i="17" a="1"/>
  <c r="AW373" i="17" s="1"/>
  <c r="E373" i="17" s="1"/>
  <c r="AT1046" i="17"/>
  <c r="BF1046" i="17" s="1" a="1"/>
  <c r="BF1046" i="17" s="1"/>
  <c r="BD1046" i="17" a="1"/>
  <c r="BD1046" i="17" s="1"/>
  <c r="AV1046" i="17" a="1"/>
  <c r="AV1046" i="17" s="1"/>
  <c r="AY1046" i="17" a="1"/>
  <c r="AY1046" i="17" s="1"/>
  <c r="BE1046" i="17" a="1"/>
  <c r="BE1046" i="17" s="1"/>
  <c r="BB1046" i="17" a="1"/>
  <c r="BB1046" i="17" s="1"/>
  <c r="BA1046" i="17" a="1"/>
  <c r="BA1046" i="17" s="1"/>
  <c r="AW1046" i="17" a="1"/>
  <c r="AW1046" i="17" s="1"/>
  <c r="E1046" i="17" s="1"/>
  <c r="AX1046" i="17" a="1"/>
  <c r="AX1046" i="17" s="1"/>
  <c r="AZ1046" i="17" a="1"/>
  <c r="AZ1046" i="17" s="1"/>
  <c r="BC1046" i="17" a="1"/>
  <c r="BC1046" i="17" s="1"/>
  <c r="E632" i="17"/>
  <c r="AT857" i="17"/>
  <c r="BG857" i="17" s="1" a="1"/>
  <c r="BG857" i="17" s="1"/>
  <c r="E282" i="17"/>
  <c r="AT875" i="17"/>
  <c r="AT118" i="17"/>
  <c r="BG118" i="17" s="1" a="1"/>
  <c r="BG118" i="17" s="1"/>
  <c r="AT883" i="17"/>
  <c r="BH883" i="17" s="1" a="1"/>
  <c r="BH883" i="17" s="1"/>
  <c r="AT798" i="17"/>
  <c r="BJ798" i="17" s="1" a="1"/>
  <c r="BJ798" i="17" s="1"/>
  <c r="AZ378" i="17" a="1"/>
  <c r="AZ378" i="17" s="1"/>
  <c r="AZ400" i="17" a="1"/>
  <c r="AZ400" i="17" s="1"/>
  <c r="AT165" i="17"/>
  <c r="BF165" i="17" s="1" a="1"/>
  <c r="BF165" i="17" s="1"/>
  <c r="AV165" i="17" a="1"/>
  <c r="AV165" i="17" s="1"/>
  <c r="BC165" i="17" a="1"/>
  <c r="BC165" i="17" s="1"/>
  <c r="AW165" i="17" a="1"/>
  <c r="AW165" i="17" s="1"/>
  <c r="E165" i="17" s="1"/>
  <c r="BB165" i="17" a="1"/>
  <c r="BB165" i="17" s="1"/>
  <c r="BE165" i="17" a="1"/>
  <c r="BE165" i="17" s="1"/>
  <c r="BD165" i="17" a="1"/>
  <c r="BD165" i="17" s="1"/>
  <c r="BA165" i="17" a="1"/>
  <c r="BA165" i="17" s="1"/>
  <c r="AY165" i="17" a="1"/>
  <c r="AY165" i="17" s="1"/>
  <c r="AZ165" i="17" a="1"/>
  <c r="AZ165" i="17" s="1"/>
  <c r="AX165" i="17" a="1"/>
  <c r="AX165" i="17" s="1"/>
  <c r="AT71" i="17"/>
  <c r="BH71" i="17" s="1" a="1"/>
  <c r="BH71" i="17" s="1"/>
  <c r="BD71" i="17" a="1"/>
  <c r="BD71" i="17" s="1"/>
  <c r="BC71" i="17" a="1"/>
  <c r="BC71" i="17" s="1"/>
  <c r="BB71" i="17" a="1"/>
  <c r="BB71" i="17" s="1"/>
  <c r="BA71" i="17" a="1"/>
  <c r="BA71" i="17" s="1"/>
  <c r="AV71" i="17" a="1"/>
  <c r="AV71" i="17" s="1"/>
  <c r="BE71" i="17" a="1"/>
  <c r="BE71" i="17" s="1"/>
  <c r="AZ71" i="17" a="1"/>
  <c r="AZ71" i="17" s="1"/>
  <c r="AX71" i="17" a="1"/>
  <c r="AX71" i="17" s="1"/>
  <c r="AY71" i="17" a="1"/>
  <c r="AY71" i="17" s="1"/>
  <c r="AW71" i="17" a="1"/>
  <c r="AW71" i="17" s="1"/>
  <c r="E71" i="17" s="1"/>
  <c r="BE757" i="17" a="1"/>
  <c r="BE757" i="17" s="1"/>
  <c r="AX874" i="17" a="1"/>
  <c r="AX874" i="17" s="1"/>
  <c r="BD138" i="17" a="1"/>
  <c r="BD138" i="17" s="1"/>
  <c r="BB114" i="17" a="1"/>
  <c r="BB114" i="17" s="1"/>
  <c r="AT1137" i="17"/>
  <c r="BL1137" i="17" s="1" a="1"/>
  <c r="BL1137" i="17" s="1"/>
  <c r="BA1137" i="17" a="1"/>
  <c r="BA1137" i="17" s="1"/>
  <c r="BC1137" i="17" a="1"/>
  <c r="BC1137" i="17" s="1"/>
  <c r="AW1137" i="17" a="1"/>
  <c r="AW1137" i="17" s="1"/>
  <c r="E1137" i="17" s="1"/>
  <c r="AY1137" i="17" a="1"/>
  <c r="AY1137" i="17" s="1"/>
  <c r="AV1137" i="17" a="1"/>
  <c r="AV1137" i="17" s="1"/>
  <c r="AZ1137" i="17" a="1"/>
  <c r="AZ1137" i="17" s="1"/>
  <c r="AX1137" i="17" a="1"/>
  <c r="AX1137" i="17" s="1"/>
  <c r="BE1137" i="17" a="1"/>
  <c r="BE1137" i="17" s="1"/>
  <c r="BD1137" i="17" a="1"/>
  <c r="BD1137" i="17" s="1"/>
  <c r="BB1137" i="17" a="1"/>
  <c r="BB1137" i="17" s="1"/>
  <c r="AY740" i="17" a="1"/>
  <c r="AY740" i="17" s="1"/>
  <c r="AT986" i="17"/>
  <c r="BM986" i="17" s="1" a="1"/>
  <c r="BM986" i="17" s="1"/>
  <c r="AW986" i="17" a="1"/>
  <c r="AW986" i="17" s="1"/>
  <c r="E986" i="17" s="1"/>
  <c r="AV986" i="17" a="1"/>
  <c r="AV986" i="17" s="1"/>
  <c r="AZ986" i="17" a="1"/>
  <c r="AZ986" i="17" s="1"/>
  <c r="BD986" i="17" a="1"/>
  <c r="BD986" i="17" s="1"/>
  <c r="BB986" i="17" a="1"/>
  <c r="BB986" i="17" s="1"/>
  <c r="BE986" i="17" a="1"/>
  <c r="BE986" i="17" s="1"/>
  <c r="BA986" i="17" a="1"/>
  <c r="BA986" i="17" s="1"/>
  <c r="AX986" i="17" a="1"/>
  <c r="AX986" i="17" s="1"/>
  <c r="AY986" i="17" a="1"/>
  <c r="AY986" i="17" s="1"/>
  <c r="BC986" i="17" a="1"/>
  <c r="BC986" i="17" s="1"/>
  <c r="AT861" i="17"/>
  <c r="BJ861" i="17" s="1" a="1"/>
  <c r="BJ861" i="17" s="1"/>
  <c r="BD98" i="17" a="1"/>
  <c r="BD98" i="17" s="1"/>
  <c r="AT174" i="17"/>
  <c r="AT146" i="17"/>
  <c r="BG146" i="17" s="1" a="1"/>
  <c r="BG146" i="17" s="1"/>
  <c r="AY146" i="17" a="1"/>
  <c r="AY146" i="17" s="1"/>
  <c r="AV146" i="17" a="1"/>
  <c r="AV146" i="17" s="1"/>
  <c r="BD146" i="17" a="1"/>
  <c r="BD146" i="17" s="1"/>
  <c r="BE146" i="17" a="1"/>
  <c r="BE146" i="17" s="1"/>
  <c r="BA146" i="17" a="1"/>
  <c r="BA146" i="17" s="1"/>
  <c r="AZ146" i="17" a="1"/>
  <c r="AZ146" i="17" s="1"/>
  <c r="BC146" i="17" a="1"/>
  <c r="BC146" i="17" s="1"/>
  <c r="BB146" i="17" a="1"/>
  <c r="BB146" i="17" s="1"/>
  <c r="AX146" i="17" a="1"/>
  <c r="AX146" i="17" s="1"/>
  <c r="AX735" i="17" a="1"/>
  <c r="AX735" i="17" s="1"/>
  <c r="BC813" i="17" a="1"/>
  <c r="BC813" i="17" s="1"/>
  <c r="AV924" i="17" a="1"/>
  <c r="AV924" i="17" s="1"/>
  <c r="AT897" i="17"/>
  <c r="BK897" i="17" s="1" a="1"/>
  <c r="BK897" i="17" s="1"/>
  <c r="AT737" i="17"/>
  <c r="BJ737" i="17" s="1" a="1"/>
  <c r="BJ737" i="17" s="1"/>
  <c r="AV737" i="17" a="1"/>
  <c r="AV737" i="17" s="1"/>
  <c r="AY737" i="17" a="1"/>
  <c r="AY737" i="17" s="1"/>
  <c r="BE737" i="17" a="1"/>
  <c r="BE737" i="17" s="1"/>
  <c r="BD737" i="17" a="1"/>
  <c r="BD737" i="17" s="1"/>
  <c r="BB737" i="17" a="1"/>
  <c r="BB737" i="17" s="1"/>
  <c r="BC737" i="17" a="1"/>
  <c r="BC737" i="17" s="1"/>
  <c r="BA737" i="17" a="1"/>
  <c r="BA737" i="17" s="1"/>
  <c r="AZ737" i="17" a="1"/>
  <c r="AZ737" i="17" s="1"/>
  <c r="AX737" i="17" a="1"/>
  <c r="AX737" i="17" s="1"/>
  <c r="AW737" i="17" a="1"/>
  <c r="AW737" i="17" s="1"/>
  <c r="E737" i="17" s="1"/>
  <c r="AT1061" i="17"/>
  <c r="AX373" i="17" a="1"/>
  <c r="AX373" i="17" s="1"/>
  <c r="AW378" i="17" a="1"/>
  <c r="AW378" i="17" s="1"/>
  <c r="E378" i="17" s="1"/>
  <c r="BA400" i="17" a="1"/>
  <c r="BA400" i="17" s="1"/>
  <c r="AV757" i="17" a="1"/>
  <c r="AV757" i="17" s="1"/>
  <c r="AT840" i="17"/>
  <c r="AY874" i="17" a="1"/>
  <c r="AY874" i="17" s="1"/>
  <c r="BE114" i="17" a="1"/>
  <c r="BE114" i="17" s="1"/>
  <c r="AT200" i="17"/>
  <c r="AZ740" i="17" a="1"/>
  <c r="AZ740" i="17" s="1"/>
  <c r="AT96" i="17"/>
  <c r="BG96" i="17" s="1" a="1"/>
  <c r="BG96" i="17" s="1"/>
  <c r="BD96" i="17" a="1"/>
  <c r="BD96" i="17" s="1"/>
  <c r="AV96" i="17" a="1"/>
  <c r="AV96" i="17" s="1"/>
  <c r="BA96" i="17" a="1"/>
  <c r="BA96" i="17" s="1"/>
  <c r="BC96" i="17" a="1"/>
  <c r="BC96" i="17" s="1"/>
  <c r="BB96" i="17" a="1"/>
  <c r="BB96" i="17" s="1"/>
  <c r="AY96" i="17" a="1"/>
  <c r="AY96" i="17" s="1"/>
  <c r="AW96" i="17" a="1"/>
  <c r="AW96" i="17" s="1"/>
  <c r="E96" i="17" s="1"/>
  <c r="BE96" i="17" a="1"/>
  <c r="BE96" i="17" s="1"/>
  <c r="AX96" i="17" a="1"/>
  <c r="AX96" i="17" s="1"/>
  <c r="AT1018" i="17"/>
  <c r="BD1018" i="17" a="1"/>
  <c r="BD1018" i="17" s="1"/>
  <c r="BB1018" i="17" a="1"/>
  <c r="BB1018" i="17" s="1"/>
  <c r="AX1018" i="17" a="1"/>
  <c r="AX1018" i="17" s="1"/>
  <c r="AW1018" i="17" a="1"/>
  <c r="AW1018" i="17" s="1"/>
  <c r="E1018" i="17" s="1"/>
  <c r="AV1018" i="17" a="1"/>
  <c r="AV1018" i="17" s="1"/>
  <c r="AY1018" i="17" a="1"/>
  <c r="AY1018" i="17" s="1"/>
  <c r="BC1018" i="17" a="1"/>
  <c r="BC1018" i="17" s="1"/>
  <c r="AZ1018" i="17" a="1"/>
  <c r="AZ1018" i="17" s="1"/>
  <c r="BE1018" i="17" a="1"/>
  <c r="BE1018" i="17" s="1"/>
  <c r="BE98" i="17" a="1"/>
  <c r="BE98" i="17" s="1"/>
  <c r="AZ493" i="17" a="1"/>
  <c r="AZ493" i="17" s="1"/>
  <c r="BC807" i="17" a="1"/>
  <c r="BC807" i="17" s="1"/>
  <c r="E189" i="17"/>
  <c r="AZ440" i="17" a="1"/>
  <c r="AZ440" i="17" s="1"/>
  <c r="BC313" i="17" a="1"/>
  <c r="BC313" i="17" s="1"/>
  <c r="BA755" i="17" a="1"/>
  <c r="BA755" i="17" s="1"/>
  <c r="AT626" i="17"/>
  <c r="BH626" i="17" s="1" a="1"/>
  <c r="BH626" i="17" s="1"/>
  <c r="BA1018" i="17" a="1"/>
  <c r="BA1018" i="17" s="1"/>
  <c r="AT580" i="17"/>
  <c r="BL580" i="17" s="1" a="1"/>
  <c r="BL580" i="17" s="1"/>
  <c r="AT108" i="17"/>
  <c r="BL108" i="17" s="1" a="1"/>
  <c r="BL108" i="17" s="1"/>
  <c r="AT219" i="17"/>
  <c r="BG219" i="17" s="1" a="1"/>
  <c r="BG219" i="17" s="1"/>
  <c r="AW219" i="17" a="1"/>
  <c r="AW219" i="17" s="1"/>
  <c r="E219" i="17" s="1"/>
  <c r="AY219" i="17" a="1"/>
  <c r="AY219" i="17" s="1"/>
  <c r="AX219" i="17" a="1"/>
  <c r="AX219" i="17" s="1"/>
  <c r="BE219" i="17" a="1"/>
  <c r="BE219" i="17" s="1"/>
  <c r="BD219" i="17" a="1"/>
  <c r="BD219" i="17" s="1"/>
  <c r="BC219" i="17" a="1"/>
  <c r="BC219" i="17" s="1"/>
  <c r="BA219" i="17" a="1"/>
  <c r="BA219" i="17" s="1"/>
  <c r="AV219" i="17" a="1"/>
  <c r="AV219" i="17" s="1"/>
  <c r="BB219" i="17" a="1"/>
  <c r="BB219" i="17" s="1"/>
  <c r="AZ219" i="17" a="1"/>
  <c r="AZ219" i="17" s="1"/>
  <c r="AT33" i="17"/>
  <c r="E915" i="17"/>
  <c r="AT170" i="17"/>
  <c r="BG170" i="17" s="1" a="1"/>
  <c r="BG170" i="17" s="1"/>
  <c r="AT238" i="17"/>
  <c r="BF238" i="17" s="1" a="1"/>
  <c r="BF238" i="17" s="1"/>
  <c r="AW238" i="17" a="1"/>
  <c r="AW238" i="17" s="1"/>
  <c r="E238" i="17" s="1"/>
  <c r="AV238" i="17" a="1"/>
  <c r="AV238" i="17" s="1"/>
  <c r="BA238" i="17" a="1"/>
  <c r="BA238" i="17" s="1"/>
  <c r="AZ238" i="17" a="1"/>
  <c r="AZ238" i="17" s="1"/>
  <c r="AY238" i="17" a="1"/>
  <c r="AY238" i="17" s="1"/>
  <c r="BE238" i="17" a="1"/>
  <c r="BE238" i="17" s="1"/>
  <c r="BD238" i="17" a="1"/>
  <c r="BD238" i="17" s="1"/>
  <c r="BC238" i="17" a="1"/>
  <c r="BC238" i="17" s="1"/>
  <c r="AX238" i="17" a="1"/>
  <c r="AX238" i="17" s="1"/>
  <c r="BB238" i="17" a="1"/>
  <c r="BB238" i="17" s="1"/>
  <c r="AZ812" i="17" a="1"/>
  <c r="AZ812" i="17" s="1"/>
  <c r="AT183" i="17"/>
  <c r="BK183" i="17" s="1" a="1"/>
  <c r="BK183" i="17" s="1"/>
  <c r="AT1091" i="17"/>
  <c r="AT911" i="17"/>
  <c r="BI911" i="17" s="1" a="1"/>
  <c r="BI911" i="17" s="1"/>
  <c r="BA911" i="17" a="1"/>
  <c r="BA911" i="17" s="1"/>
  <c r="AZ911" i="17" a="1"/>
  <c r="AZ911" i="17" s="1"/>
  <c r="BE911" i="17" a="1"/>
  <c r="BE911" i="17" s="1"/>
  <c r="BD911" i="17" a="1"/>
  <c r="BD911" i="17" s="1"/>
  <c r="AW911" i="17" a="1"/>
  <c r="AW911" i="17" s="1"/>
  <c r="E911" i="17" s="1"/>
  <c r="BB911" i="17" a="1"/>
  <c r="BB911" i="17" s="1"/>
  <c r="AY911" i="17" a="1"/>
  <c r="AY911" i="17" s="1"/>
  <c r="AV911" i="17" a="1"/>
  <c r="AV911" i="17" s="1"/>
  <c r="AX911" i="17" a="1"/>
  <c r="AX911" i="17" s="1"/>
  <c r="BC911" i="17" a="1"/>
  <c r="BC911" i="17" s="1"/>
  <c r="AT427" i="17"/>
  <c r="BK427" i="17" s="1" a="1"/>
  <c r="BK427" i="17" s="1"/>
  <c r="BD427" i="17" a="1"/>
  <c r="BD427" i="17" s="1"/>
  <c r="BC427" i="17" a="1"/>
  <c r="BC427" i="17" s="1"/>
  <c r="BA427" i="17" a="1"/>
  <c r="BA427" i="17" s="1"/>
  <c r="BB427" i="17" a="1"/>
  <c r="BB427" i="17" s="1"/>
  <c r="AZ427" i="17" a="1"/>
  <c r="AZ427" i="17" s="1"/>
  <c r="AX427" i="17" a="1"/>
  <c r="AX427" i="17" s="1"/>
  <c r="AW427" i="17" a="1"/>
  <c r="AW427" i="17" s="1"/>
  <c r="E427" i="17" s="1"/>
  <c r="BE427" i="17" a="1"/>
  <c r="BE427" i="17" s="1"/>
  <c r="AV427" i="17" a="1"/>
  <c r="AV427" i="17" s="1"/>
  <c r="AY427" i="17" a="1"/>
  <c r="AY427" i="17" s="1"/>
  <c r="AX588" i="17" a="1"/>
  <c r="AX588" i="17" s="1"/>
  <c r="AT808" i="17"/>
  <c r="BF808" i="17" s="1" a="1"/>
  <c r="BF808" i="17" s="1"/>
  <c r="AZ808" i="17" a="1"/>
  <c r="AZ808" i="17" s="1"/>
  <c r="AX808" i="17" a="1"/>
  <c r="AX808" i="17" s="1"/>
  <c r="AW808" i="17" a="1"/>
  <c r="AW808" i="17" s="1"/>
  <c r="E808" i="17" s="1"/>
  <c r="BE808" i="17" a="1"/>
  <c r="BE808" i="17" s="1"/>
  <c r="AY808" i="17" a="1"/>
  <c r="AY808" i="17" s="1"/>
  <c r="BD808" i="17" a="1"/>
  <c r="BD808" i="17" s="1"/>
  <c r="BB808" i="17" a="1"/>
  <c r="BB808" i="17" s="1"/>
  <c r="AT336" i="17"/>
  <c r="BH336" i="17" s="1" a="1"/>
  <c r="BH336" i="17" s="1"/>
  <c r="AT595" i="17"/>
  <c r="BG595" i="17" s="1" a="1"/>
  <c r="BG595" i="17" s="1"/>
  <c r="BA595" i="17" a="1"/>
  <c r="BA595" i="17" s="1"/>
  <c r="AZ595" i="17" a="1"/>
  <c r="AZ595" i="17" s="1"/>
  <c r="AY595" i="17" a="1"/>
  <c r="AY595" i="17" s="1"/>
  <c r="AW595" i="17" a="1"/>
  <c r="AW595" i="17" s="1"/>
  <c r="E595" i="17" s="1"/>
  <c r="AV595" i="17" a="1"/>
  <c r="AV595" i="17" s="1"/>
  <c r="AT1154" i="17"/>
  <c r="BE1154" i="17" a="1"/>
  <c r="BE1154" i="17" s="1"/>
  <c r="AX1154" i="17" a="1"/>
  <c r="AX1154" i="17" s="1"/>
  <c r="AW1154" i="17" a="1"/>
  <c r="AW1154" i="17" s="1"/>
  <c r="E1154" i="17" s="1"/>
  <c r="AV1154" i="17" a="1"/>
  <c r="AV1154" i="17" s="1"/>
  <c r="AY1154" i="17" a="1"/>
  <c r="AY1154" i="17" s="1"/>
  <c r="BC1154" i="17" a="1"/>
  <c r="BC1154" i="17" s="1"/>
  <c r="BA1154" i="17" a="1"/>
  <c r="BA1154" i="17" s="1"/>
  <c r="BB1154" i="17" a="1"/>
  <c r="BB1154" i="17" s="1"/>
  <c r="BD1154" i="17" a="1"/>
  <c r="BD1154" i="17" s="1"/>
  <c r="AZ1154" i="17" a="1"/>
  <c r="AZ1154" i="17" s="1"/>
  <c r="AX49" i="17" a="1"/>
  <c r="AX49" i="17" s="1"/>
  <c r="BD744" i="17" a="1"/>
  <c r="BD744" i="17" s="1"/>
  <c r="AT216" i="17"/>
  <c r="AW216" i="17" a="1"/>
  <c r="AW216" i="17" s="1"/>
  <c r="E216" i="17" s="1"/>
  <c r="AV216" i="17" a="1"/>
  <c r="AV216" i="17" s="1"/>
  <c r="BD216" i="17" a="1"/>
  <c r="BD216" i="17" s="1"/>
  <c r="BC216" i="17" a="1"/>
  <c r="BC216" i="17" s="1"/>
  <c r="BB216" i="17" a="1"/>
  <c r="BB216" i="17" s="1"/>
  <c r="AX216" i="17" a="1"/>
  <c r="AX216" i="17" s="1"/>
  <c r="BE216" i="17" a="1"/>
  <c r="BE216" i="17" s="1"/>
  <c r="AZ216" i="17" a="1"/>
  <c r="AZ216" i="17" s="1"/>
  <c r="BA216" i="17" a="1"/>
  <c r="BA216" i="17" s="1"/>
  <c r="AY216" i="17" a="1"/>
  <c r="AY216" i="17" s="1"/>
  <c r="BD558" i="17" a="1"/>
  <c r="BD558" i="17" s="1"/>
  <c r="BE222" i="17" a="1"/>
  <c r="BE222" i="17" s="1"/>
  <c r="AT167" i="17"/>
  <c r="BF167" i="17" s="1" a="1"/>
  <c r="BF167" i="17" s="1"/>
  <c r="AT662" i="17"/>
  <c r="BI662" i="17" s="1" a="1"/>
  <c r="BI662" i="17" s="1"/>
  <c r="AT703" i="17"/>
  <c r="BG703" i="17" s="1" a="1"/>
  <c r="BG703" i="17" s="1"/>
  <c r="BB703" i="17" a="1"/>
  <c r="BB703" i="17" s="1"/>
  <c r="AY703" i="17" a="1"/>
  <c r="AY703" i="17" s="1"/>
  <c r="BD703" i="17" a="1"/>
  <c r="BD703" i="17" s="1"/>
  <c r="BC703" i="17" a="1"/>
  <c r="BC703" i="17" s="1"/>
  <c r="AX703" i="17" a="1"/>
  <c r="AX703" i="17" s="1"/>
  <c r="BA703" i="17" a="1"/>
  <c r="BA703" i="17" s="1"/>
  <c r="AZ703" i="17" a="1"/>
  <c r="AZ703" i="17" s="1"/>
  <c r="AV703" i="17" a="1"/>
  <c r="AV703" i="17" s="1"/>
  <c r="AW703" i="17" a="1"/>
  <c r="AW703" i="17" s="1"/>
  <c r="E703" i="17" s="1"/>
  <c r="BE703" i="17" a="1"/>
  <c r="BE703" i="17" s="1"/>
  <c r="AT1072" i="17"/>
  <c r="BL1072" i="17" s="1" a="1"/>
  <c r="BL1072" i="17" s="1"/>
  <c r="AT429" i="17"/>
  <c r="BG429" i="17" s="1" a="1"/>
  <c r="BG429" i="17" s="1"/>
  <c r="BE429" i="17" a="1"/>
  <c r="BE429" i="17" s="1"/>
  <c r="AX429" i="17" a="1"/>
  <c r="AX429" i="17" s="1"/>
  <c r="AW429" i="17" a="1"/>
  <c r="AW429" i="17" s="1"/>
  <c r="E429" i="17" s="1"/>
  <c r="AV429" i="17" a="1"/>
  <c r="AV429" i="17" s="1"/>
  <c r="BB429" i="17" a="1"/>
  <c r="BB429" i="17" s="1"/>
  <c r="BA429" i="17" a="1"/>
  <c r="BA429" i="17" s="1"/>
  <c r="AY429" i="17" a="1"/>
  <c r="AY429" i="17" s="1"/>
  <c r="BC429" i="17" a="1"/>
  <c r="BC429" i="17" s="1"/>
  <c r="AZ429" i="17" a="1"/>
  <c r="AZ429" i="17" s="1"/>
  <c r="AT1009" i="17"/>
  <c r="BH1009" i="17" s="1" a="1"/>
  <c r="BH1009" i="17" s="1"/>
  <c r="BB812" i="17" a="1"/>
  <c r="BB812" i="17" s="1"/>
  <c r="AV199" i="17" a="1"/>
  <c r="AV199" i="17" s="1"/>
  <c r="AT156" i="17"/>
  <c r="AT185" i="17"/>
  <c r="BL185" i="17" s="1" a="1"/>
  <c r="BL185" i="17" s="1"/>
  <c r="AY185" i="17" a="1"/>
  <c r="AY185" i="17" s="1"/>
  <c r="AV185" i="17" a="1"/>
  <c r="AV185" i="17" s="1"/>
  <c r="AZ185" i="17" a="1"/>
  <c r="AZ185" i="17" s="1"/>
  <c r="BB185" i="17" a="1"/>
  <c r="BB185" i="17" s="1"/>
  <c r="BA185" i="17" a="1"/>
  <c r="BA185" i="17" s="1"/>
  <c r="AX185" i="17" a="1"/>
  <c r="AX185" i="17" s="1"/>
  <c r="AW185" i="17" a="1"/>
  <c r="AW185" i="17" s="1"/>
  <c r="E185" i="17" s="1"/>
  <c r="BE185" i="17" a="1"/>
  <c r="BE185" i="17" s="1"/>
  <c r="AW1072" i="17" a="1"/>
  <c r="AW1072" i="17" s="1"/>
  <c r="E1072" i="17" s="1"/>
  <c r="BC588" i="17" a="1"/>
  <c r="BC588" i="17" s="1"/>
  <c r="BC662" i="17" a="1"/>
  <c r="BC662" i="17" s="1"/>
  <c r="AT645" i="17"/>
  <c r="E336" i="17"/>
  <c r="F336" i="17" s="1"/>
  <c r="AT395" i="17"/>
  <c r="BB49" i="17" a="1"/>
  <c r="BB49" i="17" s="1"/>
  <c r="BE744" i="17" a="1"/>
  <c r="BE744" i="17" s="1"/>
  <c r="AZ558" i="17" a="1"/>
  <c r="AZ558" i="17" s="1"/>
  <c r="BC222" i="17" a="1"/>
  <c r="BC222" i="17" s="1"/>
  <c r="BC691" i="17" a="1"/>
  <c r="BC691" i="17" s="1"/>
  <c r="AT672" i="17"/>
  <c r="BM672" i="17" s="1" a="1"/>
  <c r="BM672" i="17" s="1"/>
  <c r="AT638" i="17"/>
  <c r="BG638" i="17" s="1" a="1"/>
  <c r="BG638" i="17" s="1"/>
  <c r="BB638" i="17" a="1"/>
  <c r="BB638" i="17" s="1"/>
  <c r="BA638" i="17" a="1"/>
  <c r="BA638" i="17" s="1"/>
  <c r="BE638" i="17" a="1"/>
  <c r="BE638" i="17" s="1"/>
  <c r="BD638" i="17" a="1"/>
  <c r="BD638" i="17" s="1"/>
  <c r="BC638" i="17" a="1"/>
  <c r="BC638" i="17" s="1"/>
  <c r="AZ638" i="17" a="1"/>
  <c r="AZ638" i="17" s="1"/>
  <c r="AY638" i="17" a="1"/>
  <c r="AY638" i="17" s="1"/>
  <c r="AW638" i="17" a="1"/>
  <c r="AW638" i="17" s="1"/>
  <c r="E638" i="17" s="1"/>
  <c r="AV638" i="17" a="1"/>
  <c r="AV638" i="17" s="1"/>
  <c r="AX638" i="17" a="1"/>
  <c r="AX638" i="17" s="1"/>
  <c r="E588" i="17"/>
  <c r="AT121" i="17"/>
  <c r="BA580" i="17" a="1"/>
  <c r="BA580" i="17" s="1"/>
  <c r="BA199" i="17" a="1"/>
  <c r="BA199" i="17" s="1"/>
  <c r="AY1072" i="17" a="1"/>
  <c r="AY1072" i="17" s="1"/>
  <c r="AZ588" i="17" a="1"/>
  <c r="AZ588" i="17" s="1"/>
  <c r="AT1050" i="17"/>
  <c r="BI1050" i="17" s="1" a="1"/>
  <c r="BI1050" i="17" s="1"/>
  <c r="AZ1050" i="17" a="1"/>
  <c r="AZ1050" i="17" s="1"/>
  <c r="BD1050" i="17" a="1"/>
  <c r="BD1050" i="17" s="1"/>
  <c r="BC1050" i="17" a="1"/>
  <c r="BC1050" i="17" s="1"/>
  <c r="BB1050" i="17" a="1"/>
  <c r="BB1050" i="17" s="1"/>
  <c r="BA1050" i="17" a="1"/>
  <c r="BA1050" i="17" s="1"/>
  <c r="AW1050" i="17" a="1"/>
  <c r="AW1050" i="17" s="1"/>
  <c r="E1050" i="17" s="1"/>
  <c r="AY1050" i="17" a="1"/>
  <c r="AY1050" i="17" s="1"/>
  <c r="AX1050" i="17" a="1"/>
  <c r="AX1050" i="17" s="1"/>
  <c r="AV1050" i="17" a="1"/>
  <c r="AV1050" i="17" s="1"/>
  <c r="BD662" i="17" a="1"/>
  <c r="BD662" i="17" s="1"/>
  <c r="AT171" i="17"/>
  <c r="BC49" i="17" a="1"/>
  <c r="BC49" i="17" s="1"/>
  <c r="BA636" i="17" a="1"/>
  <c r="BA636" i="17" s="1"/>
  <c r="AW744" i="17" a="1"/>
  <c r="AW744" i="17" s="1"/>
  <c r="E744" i="17" s="1"/>
  <c r="BA558" i="17" a="1"/>
  <c r="BA558" i="17" s="1"/>
  <c r="AT575" i="17"/>
  <c r="BM575" i="17" s="1" a="1"/>
  <c r="BM575" i="17" s="1"/>
  <c r="AT649" i="17"/>
  <c r="BM649" i="17" s="1" a="1"/>
  <c r="BM649" i="17" s="1"/>
  <c r="AW649" i="17" a="1"/>
  <c r="AW649" i="17" s="1"/>
  <c r="E649" i="17" s="1"/>
  <c r="AV649" i="17" a="1"/>
  <c r="AV649" i="17" s="1"/>
  <c r="BE649" i="17" a="1"/>
  <c r="BE649" i="17" s="1"/>
  <c r="AZ649" i="17" a="1"/>
  <c r="AZ649" i="17" s="1"/>
  <c r="AY649" i="17" a="1"/>
  <c r="AY649" i="17" s="1"/>
  <c r="BD649" i="17" a="1"/>
  <c r="BD649" i="17" s="1"/>
  <c r="BA649" i="17" a="1"/>
  <c r="BA649" i="17" s="1"/>
  <c r="AX649" i="17" a="1"/>
  <c r="AX649" i="17" s="1"/>
  <c r="BC649" i="17" a="1"/>
  <c r="BC649" i="17" s="1"/>
  <c r="BB649" i="17" a="1"/>
  <c r="BB649" i="17" s="1"/>
  <c r="AT732" i="17"/>
  <c r="BG732" i="17" s="1" a="1"/>
  <c r="BG732" i="17" s="1"/>
  <c r="AX222" i="17" a="1"/>
  <c r="AX222" i="17" s="1"/>
  <c r="BC327" i="17" a="1"/>
  <c r="BC327" i="17" s="1"/>
  <c r="AY691" i="17" a="1"/>
  <c r="AY691" i="17" s="1"/>
  <c r="AY818" i="17" a="1"/>
  <c r="AY818" i="17" s="1"/>
  <c r="AT265" i="17"/>
  <c r="BG265" i="17" s="1" a="1"/>
  <c r="BG265" i="17" s="1"/>
  <c r="AT533" i="17"/>
  <c r="AT344" i="17"/>
  <c r="BM344" i="17" s="1" a="1"/>
  <c r="BM344" i="17" s="1"/>
  <c r="AZ344" i="17" a="1"/>
  <c r="AZ344" i="17" s="1"/>
  <c r="AY344" i="17" a="1"/>
  <c r="AY344" i="17" s="1"/>
  <c r="AX344" i="17" a="1"/>
  <c r="AX344" i="17" s="1"/>
  <c r="BE344" i="17" a="1"/>
  <c r="BE344" i="17" s="1"/>
  <c r="BD344" i="17" a="1"/>
  <c r="BD344" i="17" s="1"/>
  <c r="BC344" i="17" a="1"/>
  <c r="BC344" i="17" s="1"/>
  <c r="BB344" i="17" a="1"/>
  <c r="BB344" i="17" s="1"/>
  <c r="AW344" i="17" a="1"/>
  <c r="AW344" i="17" s="1"/>
  <c r="E344" i="17" s="1"/>
  <c r="AV344" i="17" a="1"/>
  <c r="AV344" i="17" s="1"/>
  <c r="BA344" i="17" a="1"/>
  <c r="BA344" i="17" s="1"/>
  <c r="AT322" i="17"/>
  <c r="BB322" i="17" a="1"/>
  <c r="BB322" i="17" s="1"/>
  <c r="AW322" i="17" a="1"/>
  <c r="AW322" i="17" s="1"/>
  <c r="E322" i="17" s="1"/>
  <c r="BA322" i="17" a="1"/>
  <c r="BA322" i="17" s="1"/>
  <c r="AZ322" i="17" a="1"/>
  <c r="AZ322" i="17" s="1"/>
  <c r="AY322" i="17" a="1"/>
  <c r="AY322" i="17" s="1"/>
  <c r="AX322" i="17" a="1"/>
  <c r="AX322" i="17" s="1"/>
  <c r="AV322" i="17" a="1"/>
  <c r="AV322" i="17" s="1"/>
  <c r="BC322" i="17" a="1"/>
  <c r="BC322" i="17" s="1"/>
  <c r="AT189" i="17"/>
  <c r="AT1047" i="17"/>
  <c r="BI1047" i="17" s="1" a="1"/>
  <c r="BI1047" i="17" s="1"/>
  <c r="BD1047" i="17" a="1"/>
  <c r="BD1047" i="17" s="1"/>
  <c r="BA1047" i="17" a="1"/>
  <c r="BA1047" i="17" s="1"/>
  <c r="AZ1047" i="17" a="1"/>
  <c r="AZ1047" i="17" s="1"/>
  <c r="AY1047" i="17" a="1"/>
  <c r="AY1047" i="17" s="1"/>
  <c r="AX1047" i="17" a="1"/>
  <c r="AX1047" i="17" s="1"/>
  <c r="BC1047" i="17" a="1"/>
  <c r="BC1047" i="17" s="1"/>
  <c r="BB1047" i="17" a="1"/>
  <c r="BB1047" i="17" s="1"/>
  <c r="AW1047" i="17" a="1"/>
  <c r="AW1047" i="17" s="1"/>
  <c r="E1047" i="17" s="1"/>
  <c r="AV1047" i="17" a="1"/>
  <c r="AV1047" i="17" s="1"/>
  <c r="BE1047" i="17" a="1"/>
  <c r="BE1047" i="17" s="1"/>
  <c r="AZ580" i="17" a="1"/>
  <c r="AZ580" i="17" s="1"/>
  <c r="AT996" i="17"/>
  <c r="AT574" i="17"/>
  <c r="AY574" i="17" a="1"/>
  <c r="AY574" i="17" s="1"/>
  <c r="AW574" i="17" a="1"/>
  <c r="AW574" i="17" s="1"/>
  <c r="E574" i="17" s="1"/>
  <c r="BD574" i="17" a="1"/>
  <c r="BD574" i="17" s="1"/>
  <c r="BC574" i="17" a="1"/>
  <c r="BC574" i="17" s="1"/>
  <c r="BB574" i="17" a="1"/>
  <c r="BB574" i="17" s="1"/>
  <c r="BA574" i="17" a="1"/>
  <c r="BA574" i="17" s="1"/>
  <c r="AZ574" i="17" a="1"/>
  <c r="AZ574" i="17" s="1"/>
  <c r="AX574" i="17" a="1"/>
  <c r="AX574" i="17" s="1"/>
  <c r="AV574" i="17" a="1"/>
  <c r="AV574" i="17" s="1"/>
  <c r="BE574" i="17" a="1"/>
  <c r="BE574" i="17" s="1"/>
  <c r="AT155" i="17"/>
  <c r="BL155" i="17" s="1" a="1"/>
  <c r="BL155" i="17" s="1"/>
  <c r="AX1072" i="17" a="1"/>
  <c r="AX1072" i="17" s="1"/>
  <c r="BA588" i="17" a="1"/>
  <c r="BA588" i="17" s="1"/>
  <c r="AV662" i="17" a="1"/>
  <c r="AV662" i="17" s="1"/>
  <c r="BC1000" i="17" a="1"/>
  <c r="BC1000" i="17" s="1"/>
  <c r="AT387" i="17"/>
  <c r="BM387" i="17" s="1" a="1"/>
  <c r="BM387" i="17" s="1"/>
  <c r="AT923" i="17"/>
  <c r="AT239" i="17"/>
  <c r="BL239" i="17" s="1" a="1"/>
  <c r="BL239" i="17" s="1"/>
  <c r="AY49" i="17" a="1"/>
  <c r="AY49" i="17" s="1"/>
  <c r="AT398" i="17"/>
  <c r="BH398" i="17" s="1" a="1"/>
  <c r="BH398" i="17" s="1"/>
  <c r="AZ398" i="17" a="1"/>
  <c r="AZ398" i="17" s="1"/>
  <c r="AY398" i="17" a="1"/>
  <c r="AY398" i="17" s="1"/>
  <c r="AW398" i="17" a="1"/>
  <c r="AW398" i="17" s="1"/>
  <c r="E398" i="17" s="1"/>
  <c r="AV398" i="17" a="1"/>
  <c r="AV398" i="17" s="1"/>
  <c r="BE398" i="17" a="1"/>
  <c r="BE398" i="17" s="1"/>
  <c r="BC398" i="17" a="1"/>
  <c r="BC398" i="17" s="1"/>
  <c r="BB636" i="17" a="1"/>
  <c r="BB636" i="17" s="1"/>
  <c r="AY744" i="17" a="1"/>
  <c r="AY744" i="17" s="1"/>
  <c r="AT490" i="17"/>
  <c r="BJ490" i="17" s="1" a="1"/>
  <c r="BJ490" i="17" s="1"/>
  <c r="BA490" i="17" a="1"/>
  <c r="BA490" i="17" s="1"/>
  <c r="AZ490" i="17" a="1"/>
  <c r="AZ490" i="17" s="1"/>
  <c r="AY490" i="17" a="1"/>
  <c r="AY490" i="17" s="1"/>
  <c r="AW490" i="17" a="1"/>
  <c r="AW490" i="17" s="1"/>
  <c r="E490" i="17" s="1"/>
  <c r="AX490" i="17" a="1"/>
  <c r="AX490" i="17" s="1"/>
  <c r="AT604" i="17"/>
  <c r="BL604" i="17" s="1" a="1"/>
  <c r="BL604" i="17" s="1"/>
  <c r="BD222" i="17" a="1"/>
  <c r="BD222" i="17" s="1"/>
  <c r="BE327" i="17" a="1"/>
  <c r="BE327" i="17" s="1"/>
  <c r="AT328" i="17"/>
  <c r="BG328" i="17" s="1" a="1"/>
  <c r="BG328" i="17" s="1"/>
  <c r="BB328" i="17" a="1"/>
  <c r="BB328" i="17" s="1"/>
  <c r="BA328" i="17" a="1"/>
  <c r="BA328" i="17" s="1"/>
  <c r="AW328" i="17" a="1"/>
  <c r="AW328" i="17" s="1"/>
  <c r="E328" i="17" s="1"/>
  <c r="AV328" i="17" a="1"/>
  <c r="AV328" i="17" s="1"/>
  <c r="AX328" i="17" a="1"/>
  <c r="AX328" i="17" s="1"/>
  <c r="BA691" i="17" a="1"/>
  <c r="BA691" i="17" s="1"/>
  <c r="AY769" i="17" a="1"/>
  <c r="AY769" i="17" s="1"/>
  <c r="BD322" i="17" a="1"/>
  <c r="BD322" i="17" s="1"/>
  <c r="AT765" i="17"/>
  <c r="BI765" i="17" s="1" a="1"/>
  <c r="BI765" i="17" s="1"/>
  <c r="BB765" i="17" a="1"/>
  <c r="BB765" i="17" s="1"/>
  <c r="AZ765" i="17" a="1"/>
  <c r="AZ765" i="17" s="1"/>
  <c r="AY765" i="17" a="1"/>
  <c r="AY765" i="17" s="1"/>
  <c r="AX765" i="17" a="1"/>
  <c r="AX765" i="17" s="1"/>
  <c r="AW765" i="17" a="1"/>
  <c r="AW765" i="17" s="1"/>
  <c r="E765" i="17" s="1"/>
  <c r="AV765" i="17" a="1"/>
  <c r="AV765" i="17" s="1"/>
  <c r="BC765" i="17" a="1"/>
  <c r="BC765" i="17" s="1"/>
  <c r="BE765" i="17" a="1"/>
  <c r="BE765" i="17" s="1"/>
  <c r="BD765" i="17" a="1"/>
  <c r="BD765" i="17" s="1"/>
  <c r="AT338" i="17"/>
  <c r="BK338" i="17" s="1" a="1"/>
  <c r="BK338" i="17" s="1"/>
  <c r="AT211" i="17"/>
  <c r="AT630" i="17"/>
  <c r="BL630" i="17" s="1" a="1"/>
  <c r="BL630" i="17" s="1"/>
  <c r="BC630" i="17" a="1"/>
  <c r="BC630" i="17" s="1"/>
  <c r="BB630" i="17" a="1"/>
  <c r="BB630" i="17" s="1"/>
  <c r="BA630" i="17" a="1"/>
  <c r="BA630" i="17" s="1"/>
  <c r="AZ630" i="17" a="1"/>
  <c r="AZ630" i="17" s="1"/>
  <c r="AY630" i="17" a="1"/>
  <c r="AY630" i="17" s="1"/>
  <c r="AX630" i="17" a="1"/>
  <c r="AX630" i="17" s="1"/>
  <c r="AW630" i="17" a="1"/>
  <c r="AW630" i="17" s="1"/>
  <c r="E630" i="17" s="1"/>
  <c r="BD630" i="17" a="1"/>
  <c r="BD630" i="17" s="1"/>
  <c r="BE630" i="17" a="1"/>
  <c r="BE630" i="17" s="1"/>
  <c r="AV630" i="17" a="1"/>
  <c r="AV630" i="17" s="1"/>
  <c r="AT63" i="17"/>
  <c r="BM63" i="17" s="1" a="1"/>
  <c r="BM63" i="17" s="1"/>
  <c r="AZ63" i="17" a="1"/>
  <c r="AZ63" i="17" s="1"/>
  <c r="AX63" i="17" a="1"/>
  <c r="AX63" i="17" s="1"/>
  <c r="AW63" i="17" a="1"/>
  <c r="AW63" i="17" s="1"/>
  <c r="E63" i="17" s="1"/>
  <c r="BE63" i="17" a="1"/>
  <c r="BE63" i="17" s="1"/>
  <c r="BD63" i="17" a="1"/>
  <c r="BD63" i="17" s="1"/>
  <c r="BC63" i="17" a="1"/>
  <c r="BC63" i="17" s="1"/>
  <c r="BB63" i="17" a="1"/>
  <c r="BB63" i="17" s="1"/>
  <c r="BA63" i="17" a="1"/>
  <c r="BA63" i="17" s="1"/>
  <c r="AV63" i="17" a="1"/>
  <c r="AV63" i="17" s="1"/>
  <c r="AY63" i="17" a="1"/>
  <c r="AY63" i="17" s="1"/>
  <c r="BE580" i="17" a="1"/>
  <c r="BE580" i="17" s="1"/>
  <c r="AT671" i="17"/>
  <c r="BI671" i="17" s="1" a="1"/>
  <c r="BI671" i="17" s="1"/>
  <c r="BD671" i="17" a="1"/>
  <c r="BD671" i="17" s="1"/>
  <c r="BC671" i="17" a="1"/>
  <c r="BC671" i="17" s="1"/>
  <c r="BB671" i="17" a="1"/>
  <c r="BB671" i="17" s="1"/>
  <c r="BA671" i="17" a="1"/>
  <c r="BA671" i="17" s="1"/>
  <c r="AZ671" i="17" a="1"/>
  <c r="AZ671" i="17" s="1"/>
  <c r="AY671" i="17" a="1"/>
  <c r="AY671" i="17" s="1"/>
  <c r="AV671" i="17" a="1"/>
  <c r="AV671" i="17" s="1"/>
  <c r="BE671" i="17" a="1"/>
  <c r="BE671" i="17" s="1"/>
  <c r="AX671" i="17" a="1"/>
  <c r="AX671" i="17" s="1"/>
  <c r="AW671" i="17" a="1"/>
  <c r="AW671" i="17" s="1"/>
  <c r="E671" i="17" s="1"/>
  <c r="AT321" i="17"/>
  <c r="BA321" i="17" a="1"/>
  <c r="BA321" i="17" s="1"/>
  <c r="AY321" i="17" a="1"/>
  <c r="AY321" i="17" s="1"/>
  <c r="AZ321" i="17" a="1"/>
  <c r="AZ321" i="17" s="1"/>
  <c r="AW321" i="17" a="1"/>
  <c r="AW321" i="17" s="1"/>
  <c r="E321" i="17" s="1"/>
  <c r="AV321" i="17" a="1"/>
  <c r="AV321" i="17" s="1"/>
  <c r="BB321" i="17" a="1"/>
  <c r="BB321" i="17" s="1"/>
  <c r="AX321" i="17" a="1"/>
  <c r="AX321" i="17" s="1"/>
  <c r="BD321" i="17" a="1"/>
  <c r="BD321" i="17" s="1"/>
  <c r="AT917" i="17"/>
  <c r="BM917" i="17" s="1" a="1"/>
  <c r="BM917" i="17" s="1"/>
  <c r="AW199" i="17" a="1"/>
  <c r="AW199" i="17" s="1"/>
  <c r="E199" i="17" s="1"/>
  <c r="AX133" i="17" a="1"/>
  <c r="AX133" i="17" s="1"/>
  <c r="AT858" i="17"/>
  <c r="BM858" i="17" s="1" a="1"/>
  <c r="BM858" i="17" s="1"/>
  <c r="AX858" i="17" a="1"/>
  <c r="AX858" i="17" s="1"/>
  <c r="AW858" i="17" a="1"/>
  <c r="AW858" i="17" s="1"/>
  <c r="E858" i="17" s="1"/>
  <c r="AV858" i="17" a="1"/>
  <c r="AV858" i="17" s="1"/>
  <c r="AZ858" i="17" a="1"/>
  <c r="AZ858" i="17" s="1"/>
  <c r="AY858" i="17" a="1"/>
  <c r="AY858" i="17" s="1"/>
  <c r="BE858" i="17" a="1"/>
  <c r="BE858" i="17" s="1"/>
  <c r="BA858" i="17" a="1"/>
  <c r="BA858" i="17" s="1"/>
  <c r="BB858" i="17" a="1"/>
  <c r="BB858" i="17" s="1"/>
  <c r="BD858" i="17" a="1"/>
  <c r="BD858" i="17" s="1"/>
  <c r="BC858" i="17" a="1"/>
  <c r="BC858" i="17" s="1"/>
  <c r="BE1072" i="17" a="1"/>
  <c r="BE1072" i="17" s="1"/>
  <c r="BB588" i="17" a="1"/>
  <c r="BB588" i="17" s="1"/>
  <c r="BE662" i="17" a="1"/>
  <c r="BE662" i="17" s="1"/>
  <c r="AV1000" i="17" a="1"/>
  <c r="AV1000" i="17" s="1"/>
  <c r="AT829" i="17"/>
  <c r="BH829" i="17" s="1" a="1"/>
  <c r="BH829" i="17" s="1"/>
  <c r="AZ829" i="17" a="1"/>
  <c r="AZ829" i="17" s="1"/>
  <c r="AW829" i="17" a="1"/>
  <c r="AW829" i="17" s="1"/>
  <c r="E829" i="17" s="1"/>
  <c r="AY829" i="17" a="1"/>
  <c r="AY829" i="17" s="1"/>
  <c r="AV829" i="17" a="1"/>
  <c r="AV829" i="17" s="1"/>
  <c r="BE829" i="17" a="1"/>
  <c r="BE829" i="17" s="1"/>
  <c r="BD829" i="17" a="1"/>
  <c r="BD829" i="17" s="1"/>
  <c r="AX829" i="17" a="1"/>
  <c r="AX829" i="17" s="1"/>
  <c r="BC829" i="17" a="1"/>
  <c r="BC829" i="17" s="1"/>
  <c r="BB829" i="17" a="1"/>
  <c r="BB829" i="17" s="1"/>
  <c r="BA829" i="17" a="1"/>
  <c r="BA829" i="17" s="1"/>
  <c r="BA980" i="17" a="1"/>
  <c r="BA980" i="17" s="1"/>
  <c r="AW636" i="17" a="1"/>
  <c r="AW636" i="17" s="1"/>
  <c r="E636" i="17" s="1"/>
  <c r="AZ744" i="17" a="1"/>
  <c r="AZ744" i="17" s="1"/>
  <c r="BE188" i="17" a="1"/>
  <c r="BE188" i="17" s="1"/>
  <c r="AT1049" i="17"/>
  <c r="BD328" i="17" a="1"/>
  <c r="BD328" i="17" s="1"/>
  <c r="BB691" i="17" a="1"/>
  <c r="BB691" i="17" s="1"/>
  <c r="BE322" i="17" a="1"/>
  <c r="BE322" i="17" s="1"/>
  <c r="AT449" i="17"/>
  <c r="BK449" i="17" s="1" a="1"/>
  <c r="BK449" i="17" s="1"/>
  <c r="BD449" i="17" a="1"/>
  <c r="BD449" i="17" s="1"/>
  <c r="BC449" i="17" a="1"/>
  <c r="BC449" i="17" s="1"/>
  <c r="BB449" i="17" a="1"/>
  <c r="BB449" i="17" s="1"/>
  <c r="BA449" i="17" a="1"/>
  <c r="BA449" i="17" s="1"/>
  <c r="AY449" i="17" a="1"/>
  <c r="AY449" i="17" s="1"/>
  <c r="AX449" i="17" a="1"/>
  <c r="AX449" i="17" s="1"/>
  <c r="AT207" i="17"/>
  <c r="AX207" i="17" a="1"/>
  <c r="AX207" i="17" s="1"/>
  <c r="AV207" i="17" a="1"/>
  <c r="AV207" i="17" s="1"/>
  <c r="BD207" i="17" a="1"/>
  <c r="BD207" i="17" s="1"/>
  <c r="BE207" i="17" a="1"/>
  <c r="BE207" i="17" s="1"/>
  <c r="BB207" i="17" a="1"/>
  <c r="BB207" i="17" s="1"/>
  <c r="BC207" i="17" a="1"/>
  <c r="BC207" i="17" s="1"/>
  <c r="AT129" i="17"/>
  <c r="AT6" i="17"/>
  <c r="BE6" i="17" a="1"/>
  <c r="BE6" i="17" s="1"/>
  <c r="BB6" i="17" a="1"/>
  <c r="BB6" i="17" s="1"/>
  <c r="BA6" i="17" a="1"/>
  <c r="BA6" i="17" s="1"/>
  <c r="AY6" i="17" a="1"/>
  <c r="AY6" i="17" s="1"/>
  <c r="AW6" i="17" a="1"/>
  <c r="AW6" i="17" s="1"/>
  <c r="E6" i="17" s="1"/>
  <c r="BD6" i="17" a="1"/>
  <c r="BD6" i="17" s="1"/>
  <c r="AX6" i="17" a="1"/>
  <c r="AX6" i="17" s="1"/>
  <c r="AV6" i="17" a="1"/>
  <c r="AV6" i="17" s="1"/>
  <c r="BC6" i="17" a="1"/>
  <c r="BC6" i="17" s="1"/>
  <c r="AZ6" i="17" a="1"/>
  <c r="AZ6" i="17" s="1"/>
  <c r="AW580" i="17" a="1"/>
  <c r="AW580" i="17" s="1"/>
  <c r="E580" i="17" s="1"/>
  <c r="AT839" i="17"/>
  <c r="BM839" i="17" s="1" a="1"/>
  <c r="BM839" i="17" s="1"/>
  <c r="E327" i="17"/>
  <c r="AY133" i="17" a="1"/>
  <c r="AY133" i="17" s="1"/>
  <c r="BA1072" i="17" a="1"/>
  <c r="BA1072" i="17" s="1"/>
  <c r="BE588" i="17" a="1"/>
  <c r="BE588" i="17" s="1"/>
  <c r="AY662" i="17" a="1"/>
  <c r="AY662" i="17" s="1"/>
  <c r="AT944" i="17"/>
  <c r="BH944" i="17" s="1" a="1"/>
  <c r="BH944" i="17" s="1"/>
  <c r="AZ944" i="17" a="1"/>
  <c r="AZ944" i="17" s="1"/>
  <c r="BD944" i="17" a="1"/>
  <c r="BD944" i="17" s="1"/>
  <c r="BB944" i="17" a="1"/>
  <c r="BB944" i="17" s="1"/>
  <c r="AV944" i="17" a="1"/>
  <c r="AV944" i="17" s="1"/>
  <c r="AW944" i="17" a="1"/>
  <c r="AW944" i="17" s="1"/>
  <c r="E944" i="17" s="1"/>
  <c r="BE944" i="17" a="1"/>
  <c r="BE944" i="17" s="1"/>
  <c r="BC944" i="17" a="1"/>
  <c r="BC944" i="17" s="1"/>
  <c r="AY944" i="17" a="1"/>
  <c r="AY944" i="17" s="1"/>
  <c r="AY980" i="17" a="1"/>
  <c r="AY980" i="17" s="1"/>
  <c r="AX636" i="17" a="1"/>
  <c r="AX636" i="17" s="1"/>
  <c r="AT240" i="17"/>
  <c r="BL240" i="17" s="1" a="1"/>
  <c r="BL240" i="17" s="1"/>
  <c r="AT195" i="17"/>
  <c r="BJ195" i="17" s="1" a="1"/>
  <c r="BJ195" i="17" s="1"/>
  <c r="BB744" i="17" a="1"/>
  <c r="BB744" i="17" s="1"/>
  <c r="BE18" i="17" a="1"/>
  <c r="BE18" i="17" s="1"/>
  <c r="AT1013" i="17"/>
  <c r="BK1013" i="17" s="1" a="1"/>
  <c r="BK1013" i="17" s="1"/>
  <c r="BB188" i="17" a="1"/>
  <c r="BB188" i="17" s="1"/>
  <c r="AT1131" i="17"/>
  <c r="BH1131" i="17" s="1" a="1"/>
  <c r="BH1131" i="17" s="1"/>
  <c r="BC1131" i="17" a="1"/>
  <c r="BC1131" i="17" s="1"/>
  <c r="AV1131" i="17" a="1"/>
  <c r="AV1131" i="17" s="1"/>
  <c r="AZ1131" i="17" a="1"/>
  <c r="AZ1131" i="17" s="1"/>
  <c r="AX1131" i="17" a="1"/>
  <c r="AX1131" i="17" s="1"/>
  <c r="AW1131" i="17" a="1"/>
  <c r="AW1131" i="17" s="1"/>
  <c r="E1131" i="17" s="1"/>
  <c r="BB1131" i="17" a="1"/>
  <c r="BB1131" i="17" s="1"/>
  <c r="AY1131" i="17" a="1"/>
  <c r="AY1131" i="17" s="1"/>
  <c r="BD1131" i="17" a="1"/>
  <c r="BD1131" i="17" s="1"/>
  <c r="BA1131" i="17" a="1"/>
  <c r="BA1131" i="17" s="1"/>
  <c r="AT268" i="17"/>
  <c r="AT310" i="17"/>
  <c r="BF310" i="17" s="1" a="1"/>
  <c r="BF310" i="17" s="1"/>
  <c r="BE310" i="17" a="1"/>
  <c r="BE310" i="17" s="1"/>
  <c r="BD310" i="17" a="1"/>
  <c r="BD310" i="17" s="1"/>
  <c r="BA310" i="17" a="1"/>
  <c r="BA310" i="17" s="1"/>
  <c r="AV310" i="17" a="1"/>
  <c r="AV310" i="17" s="1"/>
  <c r="AZ310" i="17" a="1"/>
  <c r="AZ310" i="17" s="1"/>
  <c r="AY310" i="17" a="1"/>
  <c r="AY310" i="17" s="1"/>
  <c r="AX310" i="17" a="1"/>
  <c r="AX310" i="17" s="1"/>
  <c r="BC310" i="17" a="1"/>
  <c r="BC310" i="17" s="1"/>
  <c r="BB310" i="17" a="1"/>
  <c r="BB310" i="17" s="1"/>
  <c r="AW310" i="17" a="1"/>
  <c r="AW310" i="17" s="1"/>
  <c r="E310" i="17" s="1"/>
  <c r="AT619" i="17"/>
  <c r="BG619" i="17" s="1" a="1"/>
  <c r="BG619" i="17" s="1"/>
  <c r="AT534" i="17"/>
  <c r="BI534" i="17" s="1" a="1"/>
  <c r="BI534" i="17" s="1"/>
  <c r="BC534" i="17" a="1"/>
  <c r="BC534" i="17" s="1"/>
  <c r="BB534" i="17" a="1"/>
  <c r="BB534" i="17" s="1"/>
  <c r="BA534" i="17" a="1"/>
  <c r="BA534" i="17" s="1"/>
  <c r="AV534" i="17" a="1"/>
  <c r="AV534" i="17" s="1"/>
  <c r="BD534" i="17" a="1"/>
  <c r="BD534" i="17" s="1"/>
  <c r="AY534" i="17" a="1"/>
  <c r="AY534" i="17" s="1"/>
  <c r="AZ534" i="17" a="1"/>
  <c r="AZ534" i="17" s="1"/>
  <c r="AW534" i="17" a="1"/>
  <c r="AW534" i="17" s="1"/>
  <c r="E534" i="17" s="1"/>
  <c r="BE534" i="17" a="1"/>
  <c r="BE534" i="17" s="1"/>
  <c r="AT607" i="17"/>
  <c r="AT785" i="17"/>
  <c r="BG785" i="17" s="1" a="1"/>
  <c r="BG785" i="17" s="1"/>
  <c r="BC785" i="17" a="1"/>
  <c r="BC785" i="17" s="1"/>
  <c r="AY785" i="17" a="1"/>
  <c r="AY785" i="17" s="1"/>
  <c r="AW785" i="17" a="1"/>
  <c r="AW785" i="17" s="1"/>
  <c r="E785" i="17" s="1"/>
  <c r="AV785" i="17" a="1"/>
  <c r="AV785" i="17" s="1"/>
  <c r="BB785" i="17" a="1"/>
  <c r="BB785" i="17" s="1"/>
  <c r="BE785" i="17" a="1"/>
  <c r="BE785" i="17" s="1"/>
  <c r="BD785" i="17" a="1"/>
  <c r="BD785" i="17" s="1"/>
  <c r="AZ785" i="17" a="1"/>
  <c r="AZ785" i="17" s="1"/>
  <c r="AX785" i="17" a="1"/>
  <c r="AX785" i="17" s="1"/>
  <c r="AT1000" i="17"/>
  <c r="AT775" i="17"/>
  <c r="BL775" i="17" s="1" a="1"/>
  <c r="BL775" i="17" s="1"/>
  <c r="AT812" i="17"/>
  <c r="BM812" i="17" s="1" a="1"/>
  <c r="BM812" i="17" s="1"/>
  <c r="AT151" i="17"/>
  <c r="BJ151" i="17" s="1" a="1"/>
  <c r="BJ151" i="17" s="1"/>
  <c r="AT964" i="17"/>
  <c r="BH964" i="17" s="1" a="1"/>
  <c r="BH964" i="17" s="1"/>
  <c r="BC964" i="17" a="1"/>
  <c r="BC964" i="17" s="1"/>
  <c r="BE964" i="17" a="1"/>
  <c r="BE964" i="17" s="1"/>
  <c r="AZ964" i="17" a="1"/>
  <c r="AZ964" i="17" s="1"/>
  <c r="AW964" i="17" a="1"/>
  <c r="AW964" i="17" s="1"/>
  <c r="E964" i="17" s="1"/>
  <c r="AV964" i="17" a="1"/>
  <c r="AV964" i="17" s="1"/>
  <c r="BD964" i="17" a="1"/>
  <c r="BD964" i="17" s="1"/>
  <c r="AX964" i="17" a="1"/>
  <c r="AX964" i="17" s="1"/>
  <c r="BA964" i="17" a="1"/>
  <c r="BA964" i="17" s="1"/>
  <c r="BE871" i="17" a="1"/>
  <c r="BE871" i="17" s="1"/>
  <c r="AX580" i="17" a="1"/>
  <c r="AX580" i="17" s="1"/>
  <c r="AT529" i="17"/>
  <c r="BK529" i="17" s="1" a="1"/>
  <c r="BK529" i="17" s="1"/>
  <c r="AT772" i="17"/>
  <c r="BF772" i="17" s="1" a="1"/>
  <c r="BF772" i="17" s="1"/>
  <c r="BA133" i="17" a="1"/>
  <c r="BA133" i="17" s="1"/>
  <c r="AT27" i="17"/>
  <c r="BJ27" i="17" s="1" a="1"/>
  <c r="BJ27" i="17" s="1"/>
  <c r="AW27" i="17" a="1"/>
  <c r="AW27" i="17" s="1"/>
  <c r="E27" i="17" s="1"/>
  <c r="BC27" i="17" a="1"/>
  <c r="BC27" i="17" s="1"/>
  <c r="BB27" i="17" a="1"/>
  <c r="BB27" i="17" s="1"/>
  <c r="AZ27" i="17" a="1"/>
  <c r="AZ27" i="17" s="1"/>
  <c r="AT1100" i="17"/>
  <c r="BF1100" i="17" s="1" a="1"/>
  <c r="BF1100" i="17" s="1"/>
  <c r="AX1100" i="17" a="1"/>
  <c r="AX1100" i="17" s="1"/>
  <c r="AW1100" i="17" a="1"/>
  <c r="AW1100" i="17" s="1"/>
  <c r="E1100" i="17" s="1"/>
  <c r="BD1100" i="17" a="1"/>
  <c r="BD1100" i="17" s="1"/>
  <c r="BB1100" i="17" a="1"/>
  <c r="BB1100" i="17" s="1"/>
  <c r="BA1100" i="17" a="1"/>
  <c r="BA1100" i="17" s="1"/>
  <c r="AZ1100" i="17" a="1"/>
  <c r="AZ1100" i="17" s="1"/>
  <c r="AY1100" i="17" a="1"/>
  <c r="AY1100" i="17" s="1"/>
  <c r="BC1100" i="17" a="1"/>
  <c r="BC1100" i="17" s="1"/>
  <c r="AV1100" i="17" a="1"/>
  <c r="AV1100" i="17" s="1"/>
  <c r="BB1072" i="17" a="1"/>
  <c r="BB1072" i="17" s="1"/>
  <c r="AV588" i="17" a="1"/>
  <c r="AV588" i="17" s="1"/>
  <c r="AZ662" i="17" a="1"/>
  <c r="AZ662" i="17" s="1"/>
  <c r="BD1000" i="17" a="1"/>
  <c r="BD1000" i="17" s="1"/>
  <c r="AW980" i="17" a="1"/>
  <c r="AW980" i="17" s="1"/>
  <c r="E980" i="17" s="1"/>
  <c r="AY636" i="17" a="1"/>
  <c r="AY636" i="17" s="1"/>
  <c r="AV18" i="17" a="1"/>
  <c r="AV18" i="17" s="1"/>
  <c r="AT1051" i="17"/>
  <c r="BL1051" i="17" s="1" a="1"/>
  <c r="BL1051" i="17" s="1"/>
  <c r="AT294" i="17"/>
  <c r="BF294" i="17" s="1" a="1"/>
  <c r="BF294" i="17" s="1"/>
  <c r="AY294" i="17" a="1"/>
  <c r="AY294" i="17" s="1"/>
  <c r="AX294" i="17" a="1"/>
  <c r="AX294" i="17" s="1"/>
  <c r="AZ294" i="17" a="1"/>
  <c r="AZ294" i="17" s="1"/>
  <c r="AW294" i="17" a="1"/>
  <c r="AW294" i="17" s="1"/>
  <c r="E294" i="17" s="1"/>
  <c r="BC294" i="17" a="1"/>
  <c r="BC294" i="17" s="1"/>
  <c r="BE294" i="17" a="1"/>
  <c r="BE294" i="17" s="1"/>
  <c r="BD294" i="17" a="1"/>
  <c r="BD294" i="17" s="1"/>
  <c r="AV294" i="17" a="1"/>
  <c r="AV294" i="17" s="1"/>
  <c r="BB294" i="17" a="1"/>
  <c r="BB294" i="17" s="1"/>
  <c r="BA294" i="17" a="1"/>
  <c r="BA294" i="17" s="1"/>
  <c r="AT191" i="17"/>
  <c r="BD191" i="17" a="1"/>
  <c r="BD191" i="17" s="1"/>
  <c r="AZ191" i="17" a="1"/>
  <c r="AZ191" i="17" s="1"/>
  <c r="BA191" i="17" a="1"/>
  <c r="BA191" i="17" s="1"/>
  <c r="AY191" i="17" a="1"/>
  <c r="AY191" i="17" s="1"/>
  <c r="AX191" i="17" a="1"/>
  <c r="AX191" i="17" s="1"/>
  <c r="AW191" i="17" a="1"/>
  <c r="AW191" i="17" s="1"/>
  <c r="E191" i="17" s="1"/>
  <c r="AV191" i="17" a="1"/>
  <c r="AV191" i="17" s="1"/>
  <c r="BE191" i="17" a="1"/>
  <c r="BE191" i="17" s="1"/>
  <c r="BC191" i="17" a="1"/>
  <c r="BC191" i="17" s="1"/>
  <c r="BB191" i="17" a="1"/>
  <c r="BB191" i="17" s="1"/>
  <c r="BD188" i="17" a="1"/>
  <c r="BD188" i="17" s="1"/>
  <c r="AZ328" i="17" a="1"/>
  <c r="AZ328" i="17" s="1"/>
  <c r="AZ449" i="17" a="1"/>
  <c r="AZ449" i="17" s="1"/>
  <c r="AT749" i="17"/>
  <c r="BG749" i="17" s="1" a="1"/>
  <c r="BG749" i="17" s="1"/>
  <c r="AT179" i="17"/>
  <c r="BJ179" i="17" s="1" a="1"/>
  <c r="BJ179" i="17" s="1"/>
  <c r="AY580" i="17" a="1"/>
  <c r="AY580" i="17" s="1"/>
  <c r="AT1042" i="17"/>
  <c r="BA1042" i="17" a="1"/>
  <c r="BA1042" i="17" s="1"/>
  <c r="AY1042" i="17" a="1"/>
  <c r="AY1042" i="17" s="1"/>
  <c r="AW1042" i="17" a="1"/>
  <c r="AW1042" i="17" s="1"/>
  <c r="E1042" i="17" s="1"/>
  <c r="AX1042" i="17" a="1"/>
  <c r="AX1042" i="17" s="1"/>
  <c r="BD1042" i="17" a="1"/>
  <c r="BD1042" i="17" s="1"/>
  <c r="BB133" i="17" a="1"/>
  <c r="BB133" i="17" s="1"/>
  <c r="AT615" i="17"/>
  <c r="BL615" i="17" s="1" a="1"/>
  <c r="BL615" i="17" s="1"/>
  <c r="AV1064" i="17" a="1"/>
  <c r="AV1064" i="17" s="1"/>
  <c r="AT567" i="17"/>
  <c r="BH567" i="17" s="1" a="1"/>
  <c r="BH567" i="17" s="1"/>
  <c r="AZ1072" i="17" a="1"/>
  <c r="AZ1072" i="17" s="1"/>
  <c r="BE1000" i="17" a="1"/>
  <c r="BE1000" i="17" s="1"/>
  <c r="AV980" i="17" a="1"/>
  <c r="AV980" i="17" s="1"/>
  <c r="BE636" i="17" a="1"/>
  <c r="BE636" i="17" s="1"/>
  <c r="AW18" i="17" a="1"/>
  <c r="AW18" i="17" s="1"/>
  <c r="E18" i="17" s="1"/>
  <c r="AY607" i="17" a="1"/>
  <c r="AY607" i="17" s="1"/>
  <c r="AT536" i="17"/>
  <c r="BG536" i="17" s="1" a="1"/>
  <c r="BG536" i="17" s="1"/>
  <c r="BH536" i="17" a="1"/>
  <c r="BH536" i="17" s="1"/>
  <c r="AZ188" i="17" a="1"/>
  <c r="AZ188" i="17" s="1"/>
  <c r="BC328" i="17" a="1"/>
  <c r="BC328" i="17" s="1"/>
  <c r="BE449" i="17" a="1"/>
  <c r="BE449" i="17" s="1"/>
  <c r="AX754" i="17" a="1"/>
  <c r="AX754" i="17" s="1"/>
  <c r="BC185" i="17" a="1"/>
  <c r="BC185" i="17" s="1"/>
  <c r="AX944" i="17" a="1"/>
  <c r="AX944" i="17" s="1"/>
  <c r="AT460" i="17"/>
  <c r="BJ460" i="17" s="1" a="1"/>
  <c r="BJ460" i="17" s="1"/>
  <c r="AT915" i="17"/>
  <c r="BK915" i="17" s="1" a="1"/>
  <c r="BK915" i="17" s="1"/>
  <c r="AV580" i="17" a="1"/>
  <c r="AV580" i="17" s="1"/>
  <c r="AT142" i="17"/>
  <c r="BH142" i="17" s="1" a="1"/>
  <c r="BH142" i="17" s="1"/>
  <c r="BB142" i="17" a="1"/>
  <c r="BB142" i="17" s="1"/>
  <c r="BA142" i="17" a="1"/>
  <c r="BA142" i="17" s="1"/>
  <c r="BC142" i="17" a="1"/>
  <c r="BC142" i="17" s="1"/>
  <c r="AZ142" i="17" a="1"/>
  <c r="AZ142" i="17" s="1"/>
  <c r="AY142" i="17" a="1"/>
  <c r="AY142" i="17" s="1"/>
  <c r="AW142" i="17" a="1"/>
  <c r="AW142" i="17" s="1"/>
  <c r="E142" i="17" s="1"/>
  <c r="AV142" i="17" a="1"/>
  <c r="AV142" i="17" s="1"/>
  <c r="BE142" i="17" a="1"/>
  <c r="BE142" i="17" s="1"/>
  <c r="BD142" i="17" a="1"/>
  <c r="BD142" i="17" s="1"/>
  <c r="AX142" i="17" a="1"/>
  <c r="AX142" i="17" s="1"/>
  <c r="AV133" i="17" a="1"/>
  <c r="AV133" i="17" s="1"/>
  <c r="AT496" i="17"/>
  <c r="AY496" i="17" a="1"/>
  <c r="AY496" i="17" s="1"/>
  <c r="AX496" i="17" a="1"/>
  <c r="AX496" i="17" s="1"/>
  <c r="AV496" i="17" a="1"/>
  <c r="AV496" i="17" s="1"/>
  <c r="BC496" i="17" a="1"/>
  <c r="BC496" i="17" s="1"/>
  <c r="BB496" i="17" a="1"/>
  <c r="BB496" i="17" s="1"/>
  <c r="BA496" i="17" a="1"/>
  <c r="BA496" i="17" s="1"/>
  <c r="AZ496" i="17" a="1"/>
  <c r="AZ496" i="17" s="1"/>
  <c r="AW496" i="17" a="1"/>
  <c r="AW496" i="17" s="1"/>
  <c r="E496" i="17" s="1"/>
  <c r="BD496" i="17" a="1"/>
  <c r="BD496" i="17" s="1"/>
  <c r="BE496" i="17" a="1"/>
  <c r="BE496" i="17" s="1"/>
  <c r="BC1072" i="17" a="1"/>
  <c r="BC1072" i="17" s="1"/>
  <c r="AW1000" i="17" a="1"/>
  <c r="AW1000" i="17" s="1"/>
  <c r="E1000" i="17" s="1"/>
  <c r="AZ636" i="17" a="1"/>
  <c r="AZ636" i="17" s="1"/>
  <c r="AX18" i="17" a="1"/>
  <c r="AX18" i="17" s="1"/>
  <c r="AT700" i="17"/>
  <c r="BE700" i="17" a="1"/>
  <c r="BE700" i="17" s="1"/>
  <c r="BD700" i="17" a="1"/>
  <c r="BD700" i="17" s="1"/>
  <c r="BC700" i="17" a="1"/>
  <c r="BC700" i="17" s="1"/>
  <c r="BB700" i="17" a="1"/>
  <c r="BB700" i="17" s="1"/>
  <c r="BA700" i="17" a="1"/>
  <c r="BA700" i="17" s="1"/>
  <c r="AZ700" i="17" a="1"/>
  <c r="AZ700" i="17" s="1"/>
  <c r="AY700" i="17" a="1"/>
  <c r="AY700" i="17" s="1"/>
  <c r="AX700" i="17" a="1"/>
  <c r="AX700" i="17" s="1"/>
  <c r="AV700" i="17" a="1"/>
  <c r="AV700" i="17" s="1"/>
  <c r="AW700" i="17" a="1"/>
  <c r="AW700" i="17" s="1"/>
  <c r="E700" i="17" s="1"/>
  <c r="BA607" i="17" a="1"/>
  <c r="BA607" i="17" s="1"/>
  <c r="E536" i="17"/>
  <c r="F536" i="17" s="1"/>
  <c r="G536" i="17" s="1"/>
  <c r="AT817" i="17"/>
  <c r="BK817" i="17" s="1" a="1"/>
  <c r="BK817" i="17" s="1"/>
  <c r="AT503" i="17"/>
  <c r="BG503" i="17" s="1" a="1"/>
  <c r="BG503" i="17" s="1"/>
  <c r="AV449" i="17" a="1"/>
  <c r="AV449" i="17" s="1"/>
  <c r="BD185" i="17" a="1"/>
  <c r="BD185" i="17" s="1"/>
  <c r="BB778" i="17" a="1"/>
  <c r="BB778" i="17" s="1"/>
  <c r="AT1140" i="17"/>
  <c r="BJ1140" i="17" s="1" a="1"/>
  <c r="BJ1140" i="17" s="1"/>
  <c r="BC259" i="17" a="1"/>
  <c r="BC259" i="17" s="1"/>
  <c r="AT1089" i="17"/>
  <c r="BF1089" i="17" s="1" a="1"/>
  <c r="BF1089" i="17" s="1"/>
  <c r="E119" i="17"/>
  <c r="AT488" i="17"/>
  <c r="BI488" i="17" s="1" a="1"/>
  <c r="BI488" i="17" s="1"/>
  <c r="AW488" i="17" a="1"/>
  <c r="AW488" i="17" s="1"/>
  <c r="E488" i="17" s="1"/>
  <c r="AV488" i="17" a="1"/>
  <c r="AV488" i="17" s="1"/>
  <c r="BD488" i="17" a="1"/>
  <c r="BD488" i="17" s="1"/>
  <c r="BE488" i="17" a="1"/>
  <c r="BE488" i="17" s="1"/>
  <c r="BC488" i="17" a="1"/>
  <c r="BC488" i="17" s="1"/>
  <c r="BA488" i="17" a="1"/>
  <c r="BA488" i="17" s="1"/>
  <c r="AY488" i="17" a="1"/>
  <c r="AY488" i="17" s="1"/>
  <c r="BB488" i="17" a="1"/>
  <c r="BB488" i="17" s="1"/>
  <c r="BA944" i="17" a="1"/>
  <c r="BA944" i="17" s="1"/>
  <c r="E146" i="17"/>
  <c r="AT691" i="17"/>
  <c r="BK691" i="17" s="1" a="1"/>
  <c r="BK691" i="17" s="1"/>
  <c r="AZ691" i="17" a="1"/>
  <c r="AZ691" i="17" s="1"/>
  <c r="BE691" i="17" a="1"/>
  <c r="BE691" i="17" s="1"/>
  <c r="BD691" i="17" a="1"/>
  <c r="BD691" i="17" s="1"/>
  <c r="AW691" i="17" a="1"/>
  <c r="AW691" i="17" s="1"/>
  <c r="E691" i="17" s="1"/>
  <c r="F691" i="17" s="1"/>
  <c r="AV691" i="17" a="1"/>
  <c r="AV691" i="17" s="1"/>
  <c r="AT880" i="17"/>
  <c r="BK880" i="17" s="1" a="1"/>
  <c r="BK880" i="17" s="1"/>
  <c r="AZ880" i="17" a="1"/>
  <c r="AZ880" i="17" s="1"/>
  <c r="AY880" i="17" a="1"/>
  <c r="AY880" i="17" s="1"/>
  <c r="AV880" i="17" a="1"/>
  <c r="AV880" i="17" s="1"/>
  <c r="BE880" i="17" a="1"/>
  <c r="BE880" i="17" s="1"/>
  <c r="BD880" i="17" a="1"/>
  <c r="BD880" i="17" s="1"/>
  <c r="AW880" i="17" a="1"/>
  <c r="AW880" i="17" s="1"/>
  <c r="E880" i="17" s="1"/>
  <c r="BC880" i="17" a="1"/>
  <c r="BC880" i="17" s="1"/>
  <c r="BA880" i="17" a="1"/>
  <c r="BA880" i="17" s="1"/>
  <c r="BB880" i="17" a="1"/>
  <c r="BB880" i="17" s="1"/>
  <c r="AT552" i="17"/>
  <c r="BM552" i="17" s="1" a="1"/>
  <c r="BM552" i="17" s="1"/>
  <c r="AT763" i="17"/>
  <c r="BJ763" i="17" s="1" a="1"/>
  <c r="BJ763" i="17" s="1"/>
  <c r="BB580" i="17" a="1"/>
  <c r="BB580" i="17" s="1"/>
  <c r="AT597" i="17"/>
  <c r="AW133" i="17" a="1"/>
  <c r="AW133" i="17" s="1"/>
  <c r="E133" i="17" s="1"/>
  <c r="E615" i="17"/>
  <c r="BE1064" i="17" a="1"/>
  <c r="BE1064" i="17" s="1"/>
  <c r="BD1072" i="17" a="1"/>
  <c r="BD1072" i="17" s="1"/>
  <c r="AX1000" i="17" a="1"/>
  <c r="AX1000" i="17" s="1"/>
  <c r="AT1114" i="17"/>
  <c r="BK1114" i="17" s="1" a="1"/>
  <c r="BK1114" i="17" s="1"/>
  <c r="BD980" i="17" a="1"/>
  <c r="BD980" i="17" s="1"/>
  <c r="AT618" i="17"/>
  <c r="BF618" i="17" s="1" a="1"/>
  <c r="BF618" i="17" s="1"/>
  <c r="BD618" i="17" a="1"/>
  <c r="BD618" i="17" s="1"/>
  <c r="BC618" i="17" a="1"/>
  <c r="BC618" i="17" s="1"/>
  <c r="BB618" i="17" a="1"/>
  <c r="BB618" i="17" s="1"/>
  <c r="AV618" i="17" a="1"/>
  <c r="AV618" i="17" s="1"/>
  <c r="BE618" i="17" a="1"/>
  <c r="BE618" i="17" s="1"/>
  <c r="BA618" i="17" a="1"/>
  <c r="BA618" i="17" s="1"/>
  <c r="AZ618" i="17" a="1"/>
  <c r="AZ618" i="17" s="1"/>
  <c r="AX618" i="17" a="1"/>
  <c r="AX618" i="17" s="1"/>
  <c r="AT135" i="17"/>
  <c r="AV636" i="17" a="1"/>
  <c r="AV636" i="17" s="1"/>
  <c r="AY18" i="17" a="1"/>
  <c r="AY18" i="17" s="1"/>
  <c r="BC1091" i="17" a="1"/>
  <c r="BC1091" i="17" s="1"/>
  <c r="AX607" i="17" a="1"/>
  <c r="AX607" i="17" s="1"/>
  <c r="AT987" i="17"/>
  <c r="AV490" i="17" a="1"/>
  <c r="AV490" i="17" s="1"/>
  <c r="AX595" i="17" a="1"/>
  <c r="AX595" i="17" s="1"/>
  <c r="AW449" i="17" a="1"/>
  <c r="AW449" i="17" s="1"/>
  <c r="E449" i="17" s="1"/>
  <c r="AT952" i="17"/>
  <c r="BM952" i="17" s="1" a="1"/>
  <c r="BM952" i="17" s="1"/>
  <c r="AT710" i="17"/>
  <c r="BF710" i="17" s="1" a="1"/>
  <c r="BF710" i="17" s="1"/>
  <c r="BB710" i="17" a="1"/>
  <c r="BB710" i="17" s="1"/>
  <c r="BA710" i="17" a="1"/>
  <c r="BA710" i="17" s="1"/>
  <c r="AY710" i="17" a="1"/>
  <c r="AY710" i="17" s="1"/>
  <c r="AX710" i="17" a="1"/>
  <c r="AX710" i="17" s="1"/>
  <c r="AV710" i="17" a="1"/>
  <c r="AV710" i="17" s="1"/>
  <c r="BE710" i="17" a="1"/>
  <c r="BE710" i="17" s="1"/>
  <c r="BC710" i="17" a="1"/>
  <c r="BC710" i="17" s="1"/>
  <c r="AW710" i="17" a="1"/>
  <c r="AW710" i="17" s="1"/>
  <c r="E710" i="17" s="1"/>
  <c r="AZ710" i="17" a="1"/>
  <c r="AZ710" i="17" s="1"/>
  <c r="AT468" i="17"/>
  <c r="BH468" i="17" s="1" a="1"/>
  <c r="BH468" i="17" s="1"/>
  <c r="AT960" i="17"/>
  <c r="BJ960" i="17" s="1" a="1"/>
  <c r="BJ960" i="17" s="1"/>
  <c r="AW960" i="17" a="1"/>
  <c r="AW960" i="17" s="1"/>
  <c r="E960" i="17" s="1"/>
  <c r="AV960" i="17" a="1"/>
  <c r="AV960" i="17" s="1"/>
  <c r="BA960" i="17" a="1"/>
  <c r="BA960" i="17" s="1"/>
  <c r="AZ960" i="17" a="1"/>
  <c r="AZ960" i="17" s="1"/>
  <c r="BD960" i="17" a="1"/>
  <c r="BD960" i="17" s="1"/>
  <c r="BC960" i="17" a="1"/>
  <c r="BC960" i="17" s="1"/>
  <c r="BB960" i="17" a="1"/>
  <c r="BB960" i="17" s="1"/>
  <c r="AY960" i="17" a="1"/>
  <c r="AY960" i="17" s="1"/>
  <c r="AX960" i="17" a="1"/>
  <c r="AX960" i="17" s="1"/>
  <c r="BE960" i="17" a="1"/>
  <c r="BE960" i="17" s="1"/>
  <c r="BE1100" i="17" a="1"/>
  <c r="BE1100" i="17" s="1"/>
  <c r="AT789" i="17"/>
  <c r="BF789" i="17" s="1" a="1"/>
  <c r="BF789" i="17" s="1"/>
  <c r="AT909" i="17"/>
  <c r="BI909" i="17" s="1" a="1"/>
  <c r="BI909" i="17" s="1"/>
  <c r="AT58" i="17"/>
  <c r="BL58" i="17" s="1" a="1"/>
  <c r="BL58" i="17" s="1"/>
  <c r="AT1060" i="17"/>
  <c r="BI1060" i="17" s="1" a="1"/>
  <c r="BI1060" i="17" s="1"/>
  <c r="AT334" i="17"/>
  <c r="BI334" i="17" s="1" a="1"/>
  <c r="BI334" i="17" s="1"/>
  <c r="BA316" i="17" a="1"/>
  <c r="BA316" i="17" s="1"/>
  <c r="AT222" i="17"/>
  <c r="BJ222" i="17" s="1" a="1"/>
  <c r="BJ222" i="17" s="1"/>
  <c r="BB222" i="17" a="1"/>
  <c r="BB222" i="17" s="1"/>
  <c r="BA222" i="17" a="1"/>
  <c r="BA222" i="17" s="1"/>
  <c r="AZ222" i="17" a="1"/>
  <c r="AZ222" i="17" s="1"/>
  <c r="AW222" i="17" a="1"/>
  <c r="AW222" i="17" s="1"/>
  <c r="E222" i="17" s="1"/>
  <c r="E1073" i="17"/>
  <c r="BC580" i="17" a="1"/>
  <c r="BC580" i="17" s="1"/>
  <c r="AT934" i="17"/>
  <c r="BG934" i="17" s="1" a="1"/>
  <c r="BG934" i="17" s="1"/>
  <c r="BD934" i="17" a="1"/>
  <c r="BD934" i="17" s="1"/>
  <c r="BB934" i="17" a="1"/>
  <c r="BB934" i="17" s="1"/>
  <c r="AV934" i="17" a="1"/>
  <c r="AV934" i="17" s="1"/>
  <c r="AX934" i="17" a="1"/>
  <c r="AX934" i="17" s="1"/>
  <c r="BC934" i="17" a="1"/>
  <c r="BC934" i="17" s="1"/>
  <c r="BA934" i="17" a="1"/>
  <c r="BA934" i="17" s="1"/>
  <c r="AZ934" i="17" a="1"/>
  <c r="AZ934" i="17" s="1"/>
  <c r="BE934" i="17" a="1"/>
  <c r="BE934" i="17" s="1"/>
  <c r="AY934" i="17" a="1"/>
  <c r="AY934" i="17" s="1"/>
  <c r="AW934" i="17" a="1"/>
  <c r="AW934" i="17" s="1"/>
  <c r="E934" i="17" s="1"/>
  <c r="AT199" i="17"/>
  <c r="BK199" i="17" s="1" a="1"/>
  <c r="BK199" i="17" s="1"/>
  <c r="AX199" i="17" a="1"/>
  <c r="AX199" i="17" s="1"/>
  <c r="AZ133" i="17" a="1"/>
  <c r="AZ133" i="17" s="1"/>
  <c r="AT995" i="17"/>
  <c r="BF995" i="17" s="1" a="1"/>
  <c r="BF995" i="17" s="1"/>
  <c r="BD995" i="17" a="1"/>
  <c r="BD995" i="17" s="1"/>
  <c r="BC995" i="17" a="1"/>
  <c r="BC995" i="17" s="1"/>
  <c r="BE995" i="17" a="1"/>
  <c r="BE995" i="17" s="1"/>
  <c r="BA995" i="17" a="1"/>
  <c r="BA995" i="17" s="1"/>
  <c r="AZ995" i="17" a="1"/>
  <c r="AZ995" i="17" s="1"/>
  <c r="AV995" i="17" a="1"/>
  <c r="AV995" i="17" s="1"/>
  <c r="AX995" i="17" a="1"/>
  <c r="AX995" i="17" s="1"/>
  <c r="AY995" i="17" a="1"/>
  <c r="AY995" i="17" s="1"/>
  <c r="AW995" i="17" a="1"/>
  <c r="AW995" i="17" s="1"/>
  <c r="E995" i="17" s="1"/>
  <c r="BB995" i="17" a="1"/>
  <c r="BB995" i="17" s="1"/>
  <c r="AY1064" i="17" a="1"/>
  <c r="AY1064" i="17" s="1"/>
  <c r="AV830" i="17" a="1"/>
  <c r="AV830" i="17" s="1"/>
  <c r="AZ1000" i="17" a="1"/>
  <c r="AZ1000" i="17" s="1"/>
  <c r="BE980" i="17" a="1"/>
  <c r="BE980" i="17" s="1"/>
  <c r="BC636" i="17" a="1"/>
  <c r="BC636" i="17" s="1"/>
  <c r="AX1091" i="17" a="1"/>
  <c r="AX1091" i="17" s="1"/>
  <c r="BB607" i="17" a="1"/>
  <c r="BB607" i="17" s="1"/>
  <c r="AT891" i="17"/>
  <c r="BI891" i="17" s="1" a="1"/>
  <c r="BI891" i="17" s="1"/>
  <c r="BC490" i="17" a="1"/>
  <c r="BC490" i="17" s="1"/>
  <c r="BB595" i="17" a="1"/>
  <c r="BB595" i="17" s="1"/>
  <c r="AW207" i="17" a="1"/>
  <c r="AW207" i="17" s="1"/>
  <c r="E207" i="17" s="1"/>
  <c r="BE1050" i="17" a="1"/>
  <c r="BE1050" i="17" s="1"/>
  <c r="AT725" i="17"/>
  <c r="BI725" i="17" s="1" a="1"/>
  <c r="BI725" i="17" s="1"/>
  <c r="AW725" i="17" a="1"/>
  <c r="AW725" i="17" s="1"/>
  <c r="E725" i="17" s="1"/>
  <c r="BC725" i="17" a="1"/>
  <c r="BC725" i="17" s="1"/>
  <c r="AY725" i="17" a="1"/>
  <c r="AY725" i="17" s="1"/>
  <c r="BD725" i="17" a="1"/>
  <c r="BD725" i="17" s="1"/>
  <c r="BB725" i="17" a="1"/>
  <c r="BB725" i="17" s="1"/>
  <c r="BA725" i="17" a="1"/>
  <c r="BA725" i="17" s="1"/>
  <c r="AZ725" i="17" a="1"/>
  <c r="AZ725" i="17" s="1"/>
  <c r="AV725" i="17" a="1"/>
  <c r="AV725" i="17" s="1"/>
  <c r="BC321" i="17" a="1"/>
  <c r="BC321" i="17" s="1"/>
  <c r="AT18" i="17"/>
  <c r="BH18" i="17" s="1" a="1"/>
  <c r="BH18" i="17" s="1"/>
  <c r="AT693" i="17"/>
  <c r="AV693" i="17" a="1"/>
  <c r="AV693" i="17" s="1"/>
  <c r="BD693" i="17" a="1"/>
  <c r="BD693" i="17" s="1"/>
  <c r="AY693" i="17" a="1"/>
  <c r="AY693" i="17" s="1"/>
  <c r="AX693" i="17" a="1"/>
  <c r="AX693" i="17" s="1"/>
  <c r="AW693" i="17" a="1"/>
  <c r="AW693" i="17" s="1"/>
  <c r="E693" i="17" s="1"/>
  <c r="BC693" i="17" a="1"/>
  <c r="BC693" i="17" s="1"/>
  <c r="BE693" i="17" a="1"/>
  <c r="BE693" i="17" s="1"/>
  <c r="BB693" i="17" a="1"/>
  <c r="BB693" i="17" s="1"/>
  <c r="BA693" i="17" a="1"/>
  <c r="BA693" i="17" s="1"/>
  <c r="AZ693" i="17" a="1"/>
  <c r="AZ693" i="17" s="1"/>
  <c r="AT776" i="17"/>
  <c r="BH776" i="17" s="1" a="1"/>
  <c r="BH776" i="17" s="1"/>
  <c r="AT505" i="17"/>
  <c r="BM505" i="17" s="1" a="1"/>
  <c r="BM505" i="17" s="1"/>
  <c r="AW505" i="17" a="1"/>
  <c r="AW505" i="17" s="1"/>
  <c r="E505" i="17" s="1"/>
  <c r="AV505" i="17" a="1"/>
  <c r="AV505" i="17" s="1"/>
  <c r="BE505" i="17" a="1"/>
  <c r="BE505" i="17" s="1"/>
  <c r="BD505" i="17" a="1"/>
  <c r="BD505" i="17" s="1"/>
  <c r="BB505" i="17" a="1"/>
  <c r="BB505" i="17" s="1"/>
  <c r="BA505" i="17" a="1"/>
  <c r="BA505" i="17" s="1"/>
  <c r="AY505" i="17" a="1"/>
  <c r="AY505" i="17" s="1"/>
  <c r="AZ505" i="17" a="1"/>
  <c r="AZ505" i="17" s="1"/>
  <c r="AT589" i="17"/>
  <c r="BC316" i="17" a="1"/>
  <c r="BC316" i="17" s="1"/>
  <c r="AT975" i="17"/>
  <c r="BM975" i="17" s="1" a="1"/>
  <c r="BM975" i="17" s="1"/>
  <c r="BB975" i="17" a="1"/>
  <c r="BB975" i="17" s="1"/>
  <c r="BA975" i="17" a="1"/>
  <c r="BA975" i="17" s="1"/>
  <c r="AV975" i="17" a="1"/>
  <c r="AV975" i="17" s="1"/>
  <c r="BE975" i="17" a="1"/>
  <c r="BE975" i="17" s="1"/>
  <c r="AZ975" i="17" a="1"/>
  <c r="AZ975" i="17" s="1"/>
  <c r="BC975" i="17" a="1"/>
  <c r="BC975" i="17" s="1"/>
  <c r="AY975" i="17" a="1"/>
  <c r="AY975" i="17" s="1"/>
  <c r="AX975" i="17" a="1"/>
  <c r="AX975" i="17" s="1"/>
  <c r="AW975" i="17" a="1"/>
  <c r="AW975" i="17" s="1"/>
  <c r="E975" i="17" s="1"/>
  <c r="BD975" i="17" a="1"/>
  <c r="BD975" i="17" s="1"/>
  <c r="AT480" i="17"/>
  <c r="BJ480" i="17" s="1" a="1"/>
  <c r="BJ480" i="17" s="1"/>
  <c r="AV480" i="17" a="1"/>
  <c r="AV480" i="17" s="1"/>
  <c r="BE480" i="17" a="1"/>
  <c r="BE480" i="17" s="1"/>
  <c r="BB480" i="17" a="1"/>
  <c r="BB480" i="17" s="1"/>
  <c r="AZ480" i="17" a="1"/>
  <c r="AZ480" i="17" s="1"/>
  <c r="AY480" i="17" a="1"/>
  <c r="AY480" i="17" s="1"/>
  <c r="BD480" i="17" a="1"/>
  <c r="BD480" i="17" s="1"/>
  <c r="BC480" i="17" a="1"/>
  <c r="BC480" i="17" s="1"/>
  <c r="AX480" i="17" a="1"/>
  <c r="AX480" i="17" s="1"/>
  <c r="AY871" i="17" a="1"/>
  <c r="AY871" i="17" s="1"/>
  <c r="BD580" i="17" a="1"/>
  <c r="BD580" i="17" s="1"/>
  <c r="AT1081" i="17"/>
  <c r="BK1081" i="17" s="1" a="1"/>
  <c r="BK1081" i="17" s="1"/>
  <c r="AT526" i="17"/>
  <c r="BM526" i="17" s="1" a="1"/>
  <c r="BM526" i="17" s="1"/>
  <c r="AZ526" i="17" a="1"/>
  <c r="AZ526" i="17" s="1"/>
  <c r="AY526" i="17" a="1"/>
  <c r="AY526" i="17" s="1"/>
  <c r="AX526" i="17" a="1"/>
  <c r="AX526" i="17" s="1"/>
  <c r="BE526" i="17" a="1"/>
  <c r="BE526" i="17" s="1"/>
  <c r="BD526" i="17" a="1"/>
  <c r="BD526" i="17" s="1"/>
  <c r="BA526" i="17" a="1"/>
  <c r="BA526" i="17" s="1"/>
  <c r="AW526" i="17" a="1"/>
  <c r="AW526" i="17" s="1"/>
  <c r="E526" i="17" s="1"/>
  <c r="BB526" i="17" a="1"/>
  <c r="BB526" i="17" s="1"/>
  <c r="AV526" i="17" a="1"/>
  <c r="AV526" i="17" s="1"/>
  <c r="BC133" i="17" a="1"/>
  <c r="BC133" i="17" s="1"/>
  <c r="AT259" i="17"/>
  <c r="BF259" i="17" s="1" a="1"/>
  <c r="BF259" i="17" s="1"/>
  <c r="AY259" i="17" a="1"/>
  <c r="AY259" i="17" s="1"/>
  <c r="AV259" i="17" a="1"/>
  <c r="AV259" i="17" s="1"/>
  <c r="BD259" i="17" a="1"/>
  <c r="BD259" i="17" s="1"/>
  <c r="AX259" i="17" a="1"/>
  <c r="AX259" i="17" s="1"/>
  <c r="AW259" i="17" a="1"/>
  <c r="AW259" i="17" s="1"/>
  <c r="E259" i="17" s="1"/>
  <c r="BE259" i="17" a="1"/>
  <c r="BE259" i="17" s="1"/>
  <c r="BB259" i="17" a="1"/>
  <c r="BB259" i="17" s="1"/>
  <c r="AZ259" i="17" a="1"/>
  <c r="AZ259" i="17" s="1"/>
  <c r="AT753" i="17"/>
  <c r="BH753" i="17" s="1" a="1"/>
  <c r="BH753" i="17" s="1"/>
  <c r="AT269" i="17"/>
  <c r="BG269" i="17" s="1" a="1"/>
  <c r="BG269" i="17" s="1"/>
  <c r="BD1064" i="17" a="1"/>
  <c r="BD1064" i="17" s="1"/>
  <c r="BC830" i="17" a="1"/>
  <c r="BC830" i="17" s="1"/>
  <c r="BA1000" i="17" a="1"/>
  <c r="BA1000" i="17" s="1"/>
  <c r="AZ183" i="17" a="1"/>
  <c r="AZ183" i="17" s="1"/>
  <c r="AV70" i="17" a="1"/>
  <c r="AV70" i="17" s="1"/>
  <c r="AX980" i="17" a="1"/>
  <c r="AX980" i="17" s="1"/>
  <c r="BA18" i="17" a="1"/>
  <c r="BA18" i="17" s="1"/>
  <c r="AT942" i="17"/>
  <c r="BL942" i="17" s="1" a="1"/>
  <c r="BL942" i="17" s="1"/>
  <c r="AX942" i="17" a="1"/>
  <c r="AX942" i="17" s="1"/>
  <c r="AY942" i="17" a="1"/>
  <c r="AY942" i="17" s="1"/>
  <c r="BE942" i="17" a="1"/>
  <c r="BE942" i="17" s="1"/>
  <c r="BD942" i="17" a="1"/>
  <c r="BD942" i="17" s="1"/>
  <c r="BC942" i="17" a="1"/>
  <c r="BC942" i="17" s="1"/>
  <c r="BA942" i="17" a="1"/>
  <c r="BA942" i="17" s="1"/>
  <c r="AZ942" i="17" a="1"/>
  <c r="AZ942" i="17" s="1"/>
  <c r="AW942" i="17" a="1"/>
  <c r="AW942" i="17" s="1"/>
  <c r="E942" i="17" s="1"/>
  <c r="AV1091" i="17" a="1"/>
  <c r="AV1091" i="17" s="1"/>
  <c r="AZ607" i="17" a="1"/>
  <c r="AZ607" i="17" s="1"/>
  <c r="AT745" i="17"/>
  <c r="BM745" i="17" s="1" a="1"/>
  <c r="BM745" i="17" s="1"/>
  <c r="E476" i="17"/>
  <c r="BB490" i="17" a="1"/>
  <c r="BB490" i="17" s="1"/>
  <c r="BC595" i="17" a="1"/>
  <c r="BC595" i="17" s="1"/>
  <c r="AY207" i="17" a="1"/>
  <c r="AY207" i="17" s="1"/>
  <c r="AV808" i="17" a="1"/>
  <c r="AV808" i="17" s="1"/>
  <c r="AT551" i="17"/>
  <c r="AX505" i="17" a="1"/>
  <c r="AX505" i="17" s="1"/>
  <c r="AW618" i="17" a="1"/>
  <c r="AW618" i="17" s="1"/>
  <c r="E618" i="17" s="1"/>
  <c r="BE321" i="17" a="1"/>
  <c r="BE321" i="17" s="1"/>
  <c r="AT547" i="17"/>
  <c r="BM547" i="17" s="1" a="1"/>
  <c r="BM547" i="17" s="1"/>
  <c r="E859" i="17"/>
  <c r="F859" i="17" s="1"/>
  <c r="G859" i="17" s="1"/>
  <c r="H859" i="17" s="1"/>
  <c r="I859" i="17" s="1"/>
  <c r="J859" i="17" s="1"/>
  <c r="K859" i="17" s="1"/>
  <c r="AT193" i="17"/>
  <c r="BM193" i="17" s="1" a="1"/>
  <c r="BM193" i="17" s="1"/>
  <c r="AT956" i="17"/>
  <c r="BL956" i="17" s="1" a="1"/>
  <c r="BL956" i="17" s="1"/>
  <c r="BE956" i="17" a="1"/>
  <c r="BE956" i="17" s="1"/>
  <c r="AW956" i="17" a="1"/>
  <c r="AW956" i="17" s="1"/>
  <c r="E956" i="17" s="1"/>
  <c r="AV956" i="17" a="1"/>
  <c r="AV956" i="17" s="1"/>
  <c r="AY956" i="17" a="1"/>
  <c r="AY956" i="17" s="1"/>
  <c r="AX956" i="17" a="1"/>
  <c r="AX956" i="17" s="1"/>
  <c r="BD956" i="17" a="1"/>
  <c r="BD956" i="17" s="1"/>
  <c r="BB956" i="17" a="1"/>
  <c r="BB956" i="17" s="1"/>
  <c r="BC956" i="17" a="1"/>
  <c r="BC956" i="17" s="1"/>
  <c r="AT291" i="17"/>
  <c r="BL291" i="17" s="1" a="1"/>
  <c r="BL291" i="17" s="1"/>
  <c r="AT49" i="17"/>
  <c r="BF49" i="17" s="1" a="1"/>
  <c r="BF49" i="17" s="1"/>
  <c r="AT1122" i="17"/>
  <c r="BH1122" i="17" s="1" a="1"/>
  <c r="BH1122" i="17" s="1"/>
  <c r="BD1122" i="17" a="1"/>
  <c r="BD1122" i="17" s="1"/>
  <c r="BA1122" i="17" a="1"/>
  <c r="BA1122" i="17" s="1"/>
  <c r="AZ1122" i="17" a="1"/>
  <c r="AZ1122" i="17" s="1"/>
  <c r="AY1122" i="17" a="1"/>
  <c r="AY1122" i="17" s="1"/>
  <c r="AW1122" i="17" a="1"/>
  <c r="AW1122" i="17" s="1"/>
  <c r="E1122" i="17" s="1"/>
  <c r="BE1122" i="17" a="1"/>
  <c r="BE1122" i="17" s="1"/>
  <c r="AX1122" i="17" a="1"/>
  <c r="AX1122" i="17" s="1"/>
  <c r="BC1122" i="17" a="1"/>
  <c r="BC1122" i="17" s="1"/>
  <c r="AV1122" i="17" a="1"/>
  <c r="AV1122" i="17" s="1"/>
  <c r="AT154" i="17"/>
  <c r="BJ154" i="17" s="1" a="1"/>
  <c r="BJ154" i="17" s="1"/>
  <c r="BA154" i="17" a="1"/>
  <c r="BA154" i="17" s="1"/>
  <c r="AZ154" i="17" a="1"/>
  <c r="AZ154" i="17" s="1"/>
  <c r="AX154" i="17" a="1"/>
  <c r="AX154" i="17" s="1"/>
  <c r="BE154" i="17" a="1"/>
  <c r="BE154" i="17" s="1"/>
  <c r="BD154" i="17" a="1"/>
  <c r="BD154" i="17" s="1"/>
  <c r="AW154" i="17" a="1"/>
  <c r="AW154" i="17" s="1"/>
  <c r="E154" i="17" s="1"/>
  <c r="AY154" i="17" a="1"/>
  <c r="AY154" i="17" s="1"/>
  <c r="BC154" i="17" a="1"/>
  <c r="BC154" i="17" s="1"/>
  <c r="BB154" i="17" a="1"/>
  <c r="BB154" i="17" s="1"/>
  <c r="AV154" i="17" a="1"/>
  <c r="AV154" i="17" s="1"/>
  <c r="AT588" i="17"/>
  <c r="BH588" i="17" s="1" a="1"/>
  <c r="BH588" i="17" s="1"/>
  <c r="AW316" i="17" a="1"/>
  <c r="AW316" i="17" s="1"/>
  <c r="E316" i="17" s="1"/>
  <c r="AT1085" i="17"/>
  <c r="BL1085" i="17" s="1" a="1"/>
  <c r="BL1085" i="17" s="1"/>
  <c r="AT913" i="17"/>
  <c r="BI913" i="17" s="1" a="1"/>
  <c r="BI913" i="17" s="1"/>
  <c r="AY913" i="17" a="1"/>
  <c r="AY913" i="17" s="1"/>
  <c r="AX913" i="17" a="1"/>
  <c r="AX913" i="17" s="1"/>
  <c r="AZ913" i="17" a="1"/>
  <c r="AZ913" i="17" s="1"/>
  <c r="AW913" i="17" a="1"/>
  <c r="AW913" i="17" s="1"/>
  <c r="E913" i="17" s="1"/>
  <c r="AV913" i="17" a="1"/>
  <c r="AV913" i="17" s="1"/>
  <c r="BA913" i="17" a="1"/>
  <c r="BA913" i="17" s="1"/>
  <c r="BD913" i="17" a="1"/>
  <c r="BD913" i="17" s="1"/>
  <c r="BC913" i="17" a="1"/>
  <c r="BC913" i="17" s="1"/>
  <c r="BE913" i="17" a="1"/>
  <c r="BE913" i="17" s="1"/>
  <c r="BB913" i="17" a="1"/>
  <c r="BB913" i="17" s="1"/>
  <c r="AT938" i="17"/>
  <c r="BF938" i="17" s="1" a="1"/>
  <c r="BF938" i="17" s="1"/>
  <c r="AY938" i="17" a="1"/>
  <c r="AY938" i="17" s="1"/>
  <c r="AX938" i="17" a="1"/>
  <c r="AX938" i="17" s="1"/>
  <c r="AW938" i="17" a="1"/>
  <c r="AW938" i="17" s="1"/>
  <c r="E938" i="17" s="1"/>
  <c r="AV938" i="17" a="1"/>
  <c r="AV938" i="17" s="1"/>
  <c r="BC938" i="17" a="1"/>
  <c r="BC938" i="17" s="1"/>
  <c r="BA938" i="17" a="1"/>
  <c r="BA938" i="17" s="1"/>
  <c r="AZ938" i="17" a="1"/>
  <c r="AZ938" i="17" s="1"/>
  <c r="BD938" i="17" a="1"/>
  <c r="BD938" i="17" s="1"/>
  <c r="BE938" i="17" a="1"/>
  <c r="BE938" i="17" s="1"/>
  <c r="AT218" i="17"/>
  <c r="AT60" i="17"/>
  <c r="BH60" i="17" s="1" a="1"/>
  <c r="BH60" i="17" s="1"/>
  <c r="AT636" i="17"/>
  <c r="BK636" i="17" s="1" a="1"/>
  <c r="BK636" i="17" s="1"/>
  <c r="BD133" i="17" a="1"/>
  <c r="BD133" i="17" s="1"/>
  <c r="AT132" i="17"/>
  <c r="BI132" i="17" s="1" a="1"/>
  <c r="BI132" i="17" s="1"/>
  <c r="AY132" i="17" a="1"/>
  <c r="AY132" i="17" s="1"/>
  <c r="AV132" i="17" a="1"/>
  <c r="AV132" i="17" s="1"/>
  <c r="AW132" i="17" a="1"/>
  <c r="AW132" i="17" s="1"/>
  <c r="E132" i="17" s="1"/>
  <c r="BA132" i="17" a="1"/>
  <c r="BA132" i="17" s="1"/>
  <c r="AZ132" i="17" a="1"/>
  <c r="AZ132" i="17" s="1"/>
  <c r="BD132" i="17" a="1"/>
  <c r="BD132" i="17" s="1"/>
  <c r="BC132" i="17" a="1"/>
  <c r="BC132" i="17" s="1"/>
  <c r="AX132" i="17" a="1"/>
  <c r="AX132" i="17" s="1"/>
  <c r="AT554" i="17"/>
  <c r="BF554" i="17" s="1" a="1"/>
  <c r="BF554" i="17" s="1"/>
  <c r="BE554" i="17" a="1"/>
  <c r="BE554" i="17" s="1"/>
  <c r="BD554" i="17" a="1"/>
  <c r="BD554" i="17" s="1"/>
  <c r="BC554" i="17" a="1"/>
  <c r="BC554" i="17" s="1"/>
  <c r="AY554" i="17" a="1"/>
  <c r="AY554" i="17" s="1"/>
  <c r="AW554" i="17" a="1"/>
  <c r="AW554" i="17" s="1"/>
  <c r="E554" i="17" s="1"/>
  <c r="BB554" i="17" a="1"/>
  <c r="BB554" i="17" s="1"/>
  <c r="BA554" i="17" a="1"/>
  <c r="BA554" i="17" s="1"/>
  <c r="AX554" i="17" a="1"/>
  <c r="AX554" i="17" s="1"/>
  <c r="AZ554" i="17" a="1"/>
  <c r="AZ554" i="17" s="1"/>
  <c r="AV554" i="17" a="1"/>
  <c r="AV554" i="17" s="1"/>
  <c r="AZ1064" i="17" a="1"/>
  <c r="AZ1064" i="17" s="1"/>
  <c r="AX830" i="17" a="1"/>
  <c r="AX830" i="17" s="1"/>
  <c r="AY1000" i="17" a="1"/>
  <c r="AY1000" i="17" s="1"/>
  <c r="BA183" i="17" a="1"/>
  <c r="BA183" i="17" s="1"/>
  <c r="AW70" i="17" a="1"/>
  <c r="AW70" i="17" s="1"/>
  <c r="E70" i="17" s="1"/>
  <c r="AT705" i="17"/>
  <c r="BL705" i="17" s="1" a="1"/>
  <c r="BL705" i="17" s="1"/>
  <c r="AT315" i="17"/>
  <c r="BF315" i="17" s="1" a="1"/>
  <c r="BF315" i="17" s="1"/>
  <c r="BB18" i="17" a="1"/>
  <c r="BB18" i="17" s="1"/>
  <c r="BB1091" i="17" a="1"/>
  <c r="BB1091" i="17" s="1"/>
  <c r="BC607" i="17" a="1"/>
  <c r="BC607" i="17" s="1"/>
  <c r="AT835" i="17"/>
  <c r="BH835" i="17" s="1" a="1"/>
  <c r="BH835" i="17" s="1"/>
  <c r="BD490" i="17" a="1"/>
  <c r="BD490" i="17" s="1"/>
  <c r="BD595" i="17" a="1"/>
  <c r="BD595" i="17" s="1"/>
  <c r="AZ207" i="17" a="1"/>
  <c r="AZ207" i="17" s="1"/>
  <c r="BA808" i="17" a="1"/>
  <c r="BA808" i="17" s="1"/>
  <c r="BB1122" i="17" a="1"/>
  <c r="BB1122" i="17" s="1"/>
  <c r="BC505" i="17" a="1"/>
  <c r="BC505" i="17" s="1"/>
  <c r="AY618" i="17" a="1"/>
  <c r="AY618" i="17" s="1"/>
  <c r="BC526" i="17" a="1"/>
  <c r="BC526" i="17" s="1"/>
  <c r="AT1092" i="17"/>
  <c r="BF1092" i="17" s="1" a="1"/>
  <c r="BF1092" i="17" s="1"/>
  <c r="AT337" i="17"/>
  <c r="BG337" i="17" s="1" a="1"/>
  <c r="BG337" i="17" s="1"/>
  <c r="AV337" i="17" a="1"/>
  <c r="AV337" i="17" s="1"/>
  <c r="BD337" i="17" a="1"/>
  <c r="BD337" i="17" s="1"/>
  <c r="AZ337" i="17" a="1"/>
  <c r="AZ337" i="17" s="1"/>
  <c r="BC337" i="17" a="1"/>
  <c r="BC337" i="17" s="1"/>
  <c r="BE337" i="17" a="1"/>
  <c r="BE337" i="17" s="1"/>
  <c r="BB337" i="17" a="1"/>
  <c r="BB337" i="17" s="1"/>
  <c r="BA337" i="17" a="1"/>
  <c r="BA337" i="17" s="1"/>
  <c r="AX337" i="17" a="1"/>
  <c r="AX337" i="17" s="1"/>
  <c r="AY337" i="17" a="1"/>
  <c r="AY337" i="17" s="1"/>
  <c r="AT16" i="17"/>
  <c r="BI16" i="17" s="1" a="1"/>
  <c r="BI16" i="17" s="1"/>
  <c r="AT935" i="17"/>
  <c r="BJ935" i="17" s="1" a="1"/>
  <c r="BJ935" i="17" s="1"/>
  <c r="E789" i="17"/>
  <c r="BC533" i="17" a="1"/>
  <c r="BC533" i="17" s="1"/>
  <c r="AT396" i="17"/>
  <c r="BM396" i="17" s="1" a="1"/>
  <c r="BM396" i="17" s="1"/>
  <c r="AW396" i="17" a="1"/>
  <c r="AW396" i="17" s="1"/>
  <c r="E396" i="17" s="1"/>
  <c r="AV396" i="17" a="1"/>
  <c r="AV396" i="17" s="1"/>
  <c r="BC396" i="17" a="1"/>
  <c r="BC396" i="17" s="1"/>
  <c r="BB396" i="17" a="1"/>
  <c r="BB396" i="17" s="1"/>
  <c r="BA396" i="17" a="1"/>
  <c r="BA396" i="17" s="1"/>
  <c r="BE396" i="17" a="1"/>
  <c r="BE396" i="17" s="1"/>
  <c r="BD396" i="17" a="1"/>
  <c r="BD396" i="17" s="1"/>
  <c r="AY396" i="17" a="1"/>
  <c r="AY396" i="17" s="1"/>
  <c r="AT818" i="17"/>
  <c r="BM818" i="17" s="1" a="1"/>
  <c r="BM818" i="17" s="1"/>
  <c r="AW818" i="17" a="1"/>
  <c r="AW818" i="17" s="1"/>
  <c r="E818" i="17" s="1"/>
  <c r="AV818" i="17" a="1"/>
  <c r="AV818" i="17" s="1"/>
  <c r="BC818" i="17" a="1"/>
  <c r="BC818" i="17" s="1"/>
  <c r="AX818" i="17" a="1"/>
  <c r="AX818" i="17" s="1"/>
  <c r="BE818" i="17" a="1"/>
  <c r="BE818" i="17" s="1"/>
  <c r="BD818" i="17" a="1"/>
  <c r="BD818" i="17" s="1"/>
  <c r="BB818" i="17" a="1"/>
  <c r="BB818" i="17" s="1"/>
  <c r="AZ818" i="17" a="1"/>
  <c r="AZ818" i="17" s="1"/>
  <c r="AZ316" i="17" a="1"/>
  <c r="AZ316" i="17" s="1"/>
  <c r="AT722" i="17"/>
  <c r="BJ722" i="17" s="1" a="1"/>
  <c r="BJ722" i="17" s="1"/>
  <c r="BA722" i="17" a="1"/>
  <c r="BA722" i="17" s="1"/>
  <c r="BE722" i="17" a="1"/>
  <c r="BE722" i="17" s="1"/>
  <c r="BC722" i="17" a="1"/>
  <c r="BC722" i="17" s="1"/>
  <c r="AW722" i="17" a="1"/>
  <c r="AW722" i="17" s="1"/>
  <c r="E722" i="17" s="1"/>
  <c r="BD722" i="17" a="1"/>
  <c r="BD722" i="17" s="1"/>
  <c r="BB722" i="17" a="1"/>
  <c r="BB722" i="17" s="1"/>
  <c r="AZ722" i="17" a="1"/>
  <c r="AZ722" i="17" s="1"/>
  <c r="AY722" i="17" a="1"/>
  <c r="AY722" i="17" s="1"/>
  <c r="AX722" i="17" a="1"/>
  <c r="AX722" i="17" s="1"/>
  <c r="AV722" i="17" a="1"/>
  <c r="AV722" i="17" s="1"/>
  <c r="AT767" i="17"/>
  <c r="AT981" i="17"/>
  <c r="BG981" i="17" s="1" a="1"/>
  <c r="BG981" i="17" s="1"/>
  <c r="AT161" i="17"/>
  <c r="BF161" i="17" s="1" a="1"/>
  <c r="BF161" i="17" s="1"/>
  <c r="AY161" i="17" a="1"/>
  <c r="AY161" i="17" s="1"/>
  <c r="AX161" i="17" a="1"/>
  <c r="AX161" i="17" s="1"/>
  <c r="AV161" i="17" a="1"/>
  <c r="AV161" i="17" s="1"/>
  <c r="BE161" i="17" a="1"/>
  <c r="BE161" i="17" s="1"/>
  <c r="BD161" i="17" a="1"/>
  <c r="BD161" i="17" s="1"/>
  <c r="BA161" i="17" a="1"/>
  <c r="BA161" i="17" s="1"/>
  <c r="BC161" i="17" a="1"/>
  <c r="BC161" i="17" s="1"/>
  <c r="AZ161" i="17" a="1"/>
  <c r="AZ161" i="17" s="1"/>
  <c r="BB161" i="17" a="1"/>
  <c r="BB161" i="17" s="1"/>
  <c r="AW161" i="17" a="1"/>
  <c r="AW161" i="17" s="1"/>
  <c r="E161" i="17" s="1"/>
  <c r="AT175" i="17"/>
  <c r="BM175" i="17" s="1" a="1"/>
  <c r="BM175" i="17" s="1"/>
  <c r="AT1038" i="17"/>
  <c r="BK1038" i="17" s="1" a="1"/>
  <c r="BK1038" i="17" s="1"/>
  <c r="AW1038" i="17" a="1"/>
  <c r="AW1038" i="17" s="1"/>
  <c r="E1038" i="17" s="1"/>
  <c r="BA1038" i="17" a="1"/>
  <c r="BA1038" i="17" s="1"/>
  <c r="AY1038" i="17" a="1"/>
  <c r="AY1038" i="17" s="1"/>
  <c r="AX1038" i="17" a="1"/>
  <c r="AX1038" i="17" s="1"/>
  <c r="AV1038" i="17" a="1"/>
  <c r="AV1038" i="17" s="1"/>
  <c r="BE1038" i="17" a="1"/>
  <c r="BE1038" i="17" s="1"/>
  <c r="BD1038" i="17" a="1"/>
  <c r="BD1038" i="17" s="1"/>
  <c r="BB1038" i="17" a="1"/>
  <c r="BB1038" i="17" s="1"/>
  <c r="BC1038" i="17" a="1"/>
  <c r="BC1038" i="17" s="1"/>
  <c r="AZ1038" i="17" a="1"/>
  <c r="AZ1038" i="17" s="1"/>
  <c r="AW1064" i="17" a="1"/>
  <c r="AW1064" i="17" s="1"/>
  <c r="E1064" i="17" s="1"/>
  <c r="F1064" i="17" s="1"/>
  <c r="AT980" i="17"/>
  <c r="BH980" i="17" s="1" a="1"/>
  <c r="BH980" i="17" s="1"/>
  <c r="BA830" i="17" a="1"/>
  <c r="BA830" i="17" s="1"/>
  <c r="BD183" i="17" a="1"/>
  <c r="BD183" i="17" s="1"/>
  <c r="AX70" i="17" a="1"/>
  <c r="AX70" i="17" s="1"/>
  <c r="BC980" i="17" a="1"/>
  <c r="BC980" i="17" s="1"/>
  <c r="AX269" i="17" a="1"/>
  <c r="AX269" i="17" s="1"/>
  <c r="BC18" i="17" a="1"/>
  <c r="BC18" i="17" s="1"/>
  <c r="AY1091" i="17" a="1"/>
  <c r="AY1091" i="17" s="1"/>
  <c r="AV607" i="17" a="1"/>
  <c r="AV607" i="17" s="1"/>
  <c r="AT1020" i="17"/>
  <c r="BK1020" i="17" s="1" a="1"/>
  <c r="BK1020" i="17" s="1"/>
  <c r="AW1020" i="17" a="1"/>
  <c r="AW1020" i="17" s="1"/>
  <c r="E1020" i="17" s="1"/>
  <c r="BD1020" i="17" a="1"/>
  <c r="BD1020" i="17" s="1"/>
  <c r="BE1020" i="17" a="1"/>
  <c r="BE1020" i="17" s="1"/>
  <c r="BC1020" i="17" a="1"/>
  <c r="BC1020" i="17" s="1"/>
  <c r="BB1020" i="17" a="1"/>
  <c r="BB1020" i="17" s="1"/>
  <c r="BA1020" i="17" a="1"/>
  <c r="BA1020" i="17" s="1"/>
  <c r="AZ1020" i="17" a="1"/>
  <c r="AZ1020" i="17" s="1"/>
  <c r="AX1020" i="17" a="1"/>
  <c r="AX1020" i="17" s="1"/>
  <c r="AY1020" i="17" a="1"/>
  <c r="AY1020" i="17" s="1"/>
  <c r="AV1020" i="17" a="1"/>
  <c r="AV1020" i="17" s="1"/>
  <c r="AT778" i="17"/>
  <c r="AW778" i="17" a="1"/>
  <c r="AW778" i="17" s="1"/>
  <c r="E778" i="17" s="1"/>
  <c r="AX778" i="17" a="1"/>
  <c r="AX778" i="17" s="1"/>
  <c r="AV778" i="17" a="1"/>
  <c r="AV778" i="17" s="1"/>
  <c r="BD778" i="17" a="1"/>
  <c r="BD778" i="17" s="1"/>
  <c r="BA778" i="17" a="1"/>
  <c r="BA778" i="17" s="1"/>
  <c r="AZ778" i="17" a="1"/>
  <c r="AZ778" i="17" s="1"/>
  <c r="AY778" i="17" a="1"/>
  <c r="AY778" i="17" s="1"/>
  <c r="BC778" i="17" a="1"/>
  <c r="BC778" i="17" s="1"/>
  <c r="BE490" i="17" a="1"/>
  <c r="BE490" i="17" s="1"/>
  <c r="BE595" i="17" a="1"/>
  <c r="BE595" i="17" s="1"/>
  <c r="BA207" i="17" a="1"/>
  <c r="BA207" i="17" s="1"/>
  <c r="AV1042" i="17" a="1"/>
  <c r="AV1042" i="17" s="1"/>
  <c r="BC808" i="17" a="1"/>
  <c r="BC808" i="17" s="1"/>
  <c r="AX880" i="17" a="1"/>
  <c r="AX880" i="17" s="1"/>
  <c r="BB101" i="17" a="1"/>
  <c r="BB101" i="17" s="1"/>
  <c r="BE725" i="17" a="1"/>
  <c r="BE725" i="17" s="1"/>
  <c r="AT744" i="17"/>
  <c r="AT28" i="17"/>
  <c r="BL28" i="17" s="1" a="1"/>
  <c r="BL28" i="17" s="1"/>
  <c r="AT124" i="17"/>
  <c r="BM124" i="17" s="1" a="1"/>
  <c r="BM124" i="17" s="1"/>
  <c r="AT648" i="17"/>
  <c r="BM648" i="17" s="1" a="1"/>
  <c r="BM648" i="17" s="1"/>
  <c r="AZ533" i="17" a="1"/>
  <c r="AZ533" i="17" s="1"/>
  <c r="E1002" i="17"/>
  <c r="AT424" i="17"/>
  <c r="BK424" i="17" s="1" a="1"/>
  <c r="BK424" i="17" s="1"/>
  <c r="AT234" i="17"/>
  <c r="BF234" i="17" s="1" a="1"/>
  <c r="BF234" i="17" s="1"/>
  <c r="BA234" i="17" a="1"/>
  <c r="BA234" i="17" s="1"/>
  <c r="AZ234" i="17" a="1"/>
  <c r="AZ234" i="17" s="1"/>
  <c r="AY234" i="17" a="1"/>
  <c r="AY234" i="17" s="1"/>
  <c r="AV234" i="17" a="1"/>
  <c r="AV234" i="17" s="1"/>
  <c r="AW234" i="17" a="1"/>
  <c r="AW234" i="17" s="1"/>
  <c r="E234" i="17" s="1"/>
  <c r="F234" i="17" s="1"/>
  <c r="AT188" i="17"/>
  <c r="BI188" i="17" s="1" a="1"/>
  <c r="BI188" i="17" s="1"/>
  <c r="AY188" i="17" a="1"/>
  <c r="AY188" i="17" s="1"/>
  <c r="AX188" i="17" a="1"/>
  <c r="AX188" i="17" s="1"/>
  <c r="AW188" i="17" a="1"/>
  <c r="AW188" i="17" s="1"/>
  <c r="E188" i="17" s="1"/>
  <c r="AV188" i="17" a="1"/>
  <c r="AV188" i="17" s="1"/>
  <c r="BA188" i="17" a="1"/>
  <c r="BA188" i="17" s="1"/>
  <c r="AV183" i="17" a="1"/>
  <c r="AV183" i="17" s="1"/>
  <c r="AT223" i="17"/>
  <c r="BM223" i="17" s="1" a="1"/>
  <c r="BM223" i="17" s="1"/>
  <c r="BD223" i="17" a="1"/>
  <c r="BD223" i="17" s="1"/>
  <c r="BA223" i="17" a="1"/>
  <c r="BA223" i="17" s="1"/>
  <c r="AZ223" i="17" a="1"/>
  <c r="AZ223" i="17" s="1"/>
  <c r="AX223" i="17" a="1"/>
  <c r="AX223" i="17" s="1"/>
  <c r="BC223" i="17" a="1"/>
  <c r="BC223" i="17" s="1"/>
  <c r="BB223" i="17" a="1"/>
  <c r="BB223" i="17" s="1"/>
  <c r="AW223" i="17" a="1"/>
  <c r="AW223" i="17" s="1"/>
  <c r="E223" i="17" s="1"/>
  <c r="AV223" i="17" a="1"/>
  <c r="AV223" i="17" s="1"/>
  <c r="BE223" i="17" a="1"/>
  <c r="BE223" i="17" s="1"/>
  <c r="AY223" i="17" a="1"/>
  <c r="AY223" i="17" s="1"/>
  <c r="AZ70" i="17" a="1"/>
  <c r="AZ70" i="17" s="1"/>
  <c r="BA269" i="17" a="1"/>
  <c r="BA269" i="17" s="1"/>
  <c r="BD18" i="17" a="1"/>
  <c r="BD18" i="17" s="1"/>
  <c r="BD1091" i="17" a="1"/>
  <c r="BD1091" i="17" s="1"/>
  <c r="AW607" i="17" a="1"/>
  <c r="AW607" i="17" s="1"/>
  <c r="E607" i="17" s="1"/>
  <c r="AT1059" i="17"/>
  <c r="BM1059" i="17" s="1" a="1"/>
  <c r="BM1059" i="17" s="1"/>
  <c r="AT438" i="17"/>
  <c r="BI438" i="17" s="1" a="1"/>
  <c r="BI438" i="17" s="1"/>
  <c r="BC234" i="17" a="1"/>
  <c r="BC234" i="17" s="1"/>
  <c r="AZ1042" i="17" a="1"/>
  <c r="AZ1042" i="17" s="1"/>
  <c r="AX396" i="17" a="1"/>
  <c r="AX396" i="17" s="1"/>
  <c r="BA974" i="17" a="1"/>
  <c r="BA974" i="17" s="1"/>
  <c r="AX725" i="17" a="1"/>
  <c r="AX725" i="17" s="1"/>
  <c r="E337" i="17"/>
  <c r="BD710" i="17" a="1"/>
  <c r="BD710" i="17" s="1"/>
  <c r="BD429" i="17" a="1"/>
  <c r="BD429" i="17" s="1"/>
  <c r="AT576" i="17"/>
  <c r="BJ576" i="17" s="1" a="1"/>
  <c r="BJ576" i="17" s="1"/>
  <c r="AT830" i="17"/>
  <c r="BI830" i="17" s="1" a="1"/>
  <c r="BI830" i="17" s="1"/>
  <c r="AT800" i="17"/>
  <c r="BL800" i="17" s="1" a="1"/>
  <c r="BL800" i="17" s="1"/>
  <c r="BE800" i="17" a="1"/>
  <c r="BE800" i="17" s="1"/>
  <c r="BC800" i="17" a="1"/>
  <c r="BC800" i="17" s="1"/>
  <c r="BB800" i="17" a="1"/>
  <c r="BB800" i="17" s="1"/>
  <c r="BA800" i="17" a="1"/>
  <c r="BA800" i="17" s="1"/>
  <c r="AZ800" i="17" a="1"/>
  <c r="AZ800" i="17" s="1"/>
  <c r="AY800" i="17" a="1"/>
  <c r="AY800" i="17" s="1"/>
  <c r="AV800" i="17" a="1"/>
  <c r="AV800" i="17" s="1"/>
  <c r="AW800" i="17" a="1"/>
  <c r="AW800" i="17" s="1"/>
  <c r="E800" i="17" s="1"/>
  <c r="BD800" i="17" a="1"/>
  <c r="BD800" i="17" s="1"/>
  <c r="AX800" i="17" a="1"/>
  <c r="AX800" i="17" s="1"/>
  <c r="AT316" i="17"/>
  <c r="AT754" i="17"/>
  <c r="BH754" i="17" s="1" a="1"/>
  <c r="BH754" i="17" s="1"/>
  <c r="AV754" i="17" a="1"/>
  <c r="AV754" i="17" s="1"/>
  <c r="BE754" i="17" a="1"/>
  <c r="BE754" i="17" s="1"/>
  <c r="AY754" i="17" a="1"/>
  <c r="AY754" i="17" s="1"/>
  <c r="AW754" i="17" a="1"/>
  <c r="AW754" i="17" s="1"/>
  <c r="E754" i="17" s="1"/>
  <c r="BD754" i="17" a="1"/>
  <c r="BD754" i="17" s="1"/>
  <c r="BC754" i="17" a="1"/>
  <c r="BC754" i="17" s="1"/>
  <c r="BA754" i="17" a="1"/>
  <c r="BA754" i="17" s="1"/>
  <c r="AZ754" i="17" a="1"/>
  <c r="AZ754" i="17" s="1"/>
  <c r="AT512" i="17"/>
  <c r="BI512" i="17" s="1" a="1"/>
  <c r="BI512" i="17" s="1"/>
  <c r="AT871" i="17"/>
  <c r="BG871" i="17" s="1" a="1"/>
  <c r="BG871" i="17" s="1"/>
  <c r="AT616" i="17"/>
  <c r="BM616" i="17" s="1" a="1"/>
  <c r="BM616" i="17" s="1"/>
  <c r="AT312" i="17"/>
  <c r="AT1064" i="17"/>
  <c r="BI1064" i="17" s="1" a="1"/>
  <c r="BI1064" i="17" s="1"/>
  <c r="AW830" i="17" a="1"/>
  <c r="AW830" i="17" s="1"/>
  <c r="E830" i="17" s="1"/>
  <c r="AW183" i="17" a="1"/>
  <c r="AW183" i="17" s="1"/>
  <c r="E183" i="17" s="1"/>
  <c r="BA70" i="17" a="1"/>
  <c r="BA70" i="17" s="1"/>
  <c r="AT204" i="17"/>
  <c r="BI204" i="17" s="1" a="1"/>
  <c r="BI204" i="17" s="1"/>
  <c r="AY269" i="17" a="1"/>
  <c r="AY269" i="17" s="1"/>
  <c r="AT458" i="17"/>
  <c r="BM458" i="17" s="1" a="1"/>
  <c r="BM458" i="17" s="1"/>
  <c r="AW458" i="17" a="1"/>
  <c r="AW458" i="17" s="1"/>
  <c r="E458" i="17" s="1"/>
  <c r="AV458" i="17" a="1"/>
  <c r="AV458" i="17" s="1"/>
  <c r="BE458" i="17" a="1"/>
  <c r="BE458" i="17" s="1"/>
  <c r="AX458" i="17" a="1"/>
  <c r="AX458" i="17" s="1"/>
  <c r="BD458" i="17" a="1"/>
  <c r="BD458" i="17" s="1"/>
  <c r="BC458" i="17" a="1"/>
  <c r="BC458" i="17" s="1"/>
  <c r="BA458" i="17" a="1"/>
  <c r="BA458" i="17" s="1"/>
  <c r="AZ458" i="17" a="1"/>
  <c r="AZ458" i="17" s="1"/>
  <c r="AZ1091" i="17" a="1"/>
  <c r="AZ1091" i="17" s="1"/>
  <c r="BD607" i="17" a="1"/>
  <c r="BD607" i="17" s="1"/>
  <c r="AT130" i="17"/>
  <c r="BB234" i="17" a="1"/>
  <c r="BB234" i="17" s="1"/>
  <c r="BB1042" i="17" a="1"/>
  <c r="BB1042" i="17" s="1"/>
  <c r="AZ396" i="17" a="1"/>
  <c r="AZ396" i="17" s="1"/>
  <c r="BA785" i="17" a="1"/>
  <c r="BA785" i="17" s="1"/>
  <c r="AT421" i="17"/>
  <c r="AY421" i="17" a="1"/>
  <c r="AY421" i="17" s="1"/>
  <c r="AX421" i="17" a="1"/>
  <c r="AX421" i="17" s="1"/>
  <c r="AV421" i="17" a="1"/>
  <c r="AV421" i="17" s="1"/>
  <c r="BA421" i="17" a="1"/>
  <c r="BA421" i="17" s="1"/>
  <c r="AZ421" i="17" a="1"/>
  <c r="AZ421" i="17" s="1"/>
  <c r="BE421" i="17" a="1"/>
  <c r="BE421" i="17" s="1"/>
  <c r="BD421" i="17" a="1"/>
  <c r="BD421" i="17" s="1"/>
  <c r="BC421" i="17" a="1"/>
  <c r="BC421" i="17" s="1"/>
  <c r="BB421" i="17" a="1"/>
  <c r="BB421" i="17" s="1"/>
  <c r="AW421" i="17" a="1"/>
  <c r="AW421" i="17" s="1"/>
  <c r="E421" i="17" s="1"/>
  <c r="AT213" i="17"/>
  <c r="BJ213" i="17" s="1" a="1"/>
  <c r="BJ213" i="17" s="1"/>
  <c r="BE213" i="17" a="1"/>
  <c r="BE213" i="17" s="1"/>
  <c r="BB213" i="17" a="1"/>
  <c r="BB213" i="17" s="1"/>
  <c r="BA213" i="17" a="1"/>
  <c r="BA213" i="17" s="1"/>
  <c r="BD213" i="17" a="1"/>
  <c r="BD213" i="17" s="1"/>
  <c r="AW213" i="17" a="1"/>
  <c r="AW213" i="17" s="1"/>
  <c r="E213" i="17" s="1"/>
  <c r="AZ213" i="17" a="1"/>
  <c r="AZ213" i="17" s="1"/>
  <c r="BC213" i="17" a="1"/>
  <c r="BC213" i="17" s="1"/>
  <c r="AX213" i="17" a="1"/>
  <c r="AX213" i="17" s="1"/>
  <c r="AT230" i="17"/>
  <c r="BJ230" i="17" s="1" a="1"/>
  <c r="BJ230" i="17" s="1"/>
  <c r="BE230" i="17" a="1"/>
  <c r="BE230" i="17" s="1"/>
  <c r="BD230" i="17" a="1"/>
  <c r="BD230" i="17" s="1"/>
  <c r="BC230" i="17" a="1"/>
  <c r="BC230" i="17" s="1"/>
  <c r="AY230" i="17" a="1"/>
  <c r="AY230" i="17" s="1"/>
  <c r="AW230" i="17" a="1"/>
  <c r="AW230" i="17" s="1"/>
  <c r="E230" i="17" s="1"/>
  <c r="AV230" i="17" a="1"/>
  <c r="AV230" i="17" s="1"/>
  <c r="BB230" i="17" a="1"/>
  <c r="BB230" i="17" s="1"/>
  <c r="AZ230" i="17" a="1"/>
  <c r="AZ230" i="17" s="1"/>
  <c r="AX230" i="17" a="1"/>
  <c r="AX230" i="17" s="1"/>
  <c r="BA230" i="17" a="1"/>
  <c r="BA230" i="17" s="1"/>
  <c r="AT558" i="17"/>
  <c r="BJ558" i="17" s="1" a="1"/>
  <c r="BJ558" i="17" s="1"/>
  <c r="AT525" i="17"/>
  <c r="BJ525" i="17" s="1" a="1"/>
  <c r="BJ525" i="17" s="1"/>
  <c r="AT133" i="17"/>
  <c r="BJ133" i="17" s="1" a="1"/>
  <c r="BJ133" i="17" s="1"/>
  <c r="BA1064" i="17" a="1"/>
  <c r="BA1064" i="17" s="1"/>
  <c r="AY830" i="17" a="1"/>
  <c r="AY830" i="17" s="1"/>
  <c r="AX183" i="17" a="1"/>
  <c r="AX183" i="17" s="1"/>
  <c r="AZ269" i="17" a="1"/>
  <c r="AZ269" i="17" s="1"/>
  <c r="BE1091" i="17" a="1"/>
  <c r="BE1091" i="17" s="1"/>
  <c r="BE607" i="17" a="1"/>
  <c r="BE607" i="17" s="1"/>
  <c r="AW558" i="17" a="1"/>
  <c r="AW558" i="17" s="1"/>
  <c r="E558" i="17" s="1"/>
  <c r="AT719" i="17"/>
  <c r="BK719" i="17" s="1" a="1"/>
  <c r="BK719" i="17" s="1"/>
  <c r="AT351" i="17"/>
  <c r="BF351" i="17" s="1" a="1"/>
  <c r="BF351" i="17" s="1"/>
  <c r="BE234" i="17" a="1"/>
  <c r="BE234" i="17" s="1"/>
  <c r="AT163" i="17"/>
  <c r="BL163" i="17" s="1" a="1"/>
  <c r="BL163" i="17" s="1"/>
  <c r="AW163" i="17" a="1"/>
  <c r="AW163" i="17" s="1"/>
  <c r="E163" i="17" s="1"/>
  <c r="AV163" i="17" a="1"/>
  <c r="AV163" i="17" s="1"/>
  <c r="AZ163" i="17" a="1"/>
  <c r="AZ163" i="17" s="1"/>
  <c r="AY163" i="17" a="1"/>
  <c r="AY163" i="17" s="1"/>
  <c r="AX163" i="17" a="1"/>
  <c r="AX163" i="17" s="1"/>
  <c r="BE163" i="17" a="1"/>
  <c r="BE163" i="17" s="1"/>
  <c r="BC163" i="17" a="1"/>
  <c r="BC163" i="17" s="1"/>
  <c r="BB163" i="17" a="1"/>
  <c r="BB163" i="17" s="1"/>
  <c r="BA163" i="17" a="1"/>
  <c r="BA163" i="17" s="1"/>
  <c r="BD163" i="17" a="1"/>
  <c r="BD163" i="17" s="1"/>
  <c r="BC1042" i="17" a="1"/>
  <c r="BC1042" i="17" s="1"/>
  <c r="AT250" i="17"/>
  <c r="BK250" i="17" s="1" a="1"/>
  <c r="BK250" i="17" s="1"/>
  <c r="AV520" i="17" a="1"/>
  <c r="AV520" i="17" s="1"/>
  <c r="AT346" i="17"/>
  <c r="BI346" i="17" s="1" a="1"/>
  <c r="BI346" i="17" s="1"/>
  <c r="AT831" i="17"/>
  <c r="BI831" i="17" s="1" a="1"/>
  <c r="BI831" i="17" s="1"/>
  <c r="AT327" i="17"/>
  <c r="BG327" i="17" s="1" a="1"/>
  <c r="BG327" i="17" s="1"/>
  <c r="BA327" i="17" a="1"/>
  <c r="BA327" i="17" s="1"/>
  <c r="AZ327" i="17" a="1"/>
  <c r="AZ327" i="17" s="1"/>
  <c r="AV327" i="17" a="1"/>
  <c r="AV327" i="17" s="1"/>
  <c r="BD327" i="17" a="1"/>
  <c r="BD327" i="17" s="1"/>
  <c r="AY327" i="17" a="1"/>
  <c r="AY327" i="17" s="1"/>
  <c r="AX327" i="17" a="1"/>
  <c r="AX327" i="17" s="1"/>
  <c r="BB327" i="17" a="1"/>
  <c r="BB327" i="17" s="1"/>
  <c r="AT769" i="17"/>
  <c r="AW769" i="17" a="1"/>
  <c r="AW769" i="17" s="1"/>
  <c r="E769" i="17" s="1"/>
  <c r="AZ769" i="17" a="1"/>
  <c r="AZ769" i="17" s="1"/>
  <c r="AX769" i="17" a="1"/>
  <c r="AX769" i="17" s="1"/>
  <c r="AV769" i="17" a="1"/>
  <c r="AV769" i="17" s="1"/>
  <c r="BE769" i="17" a="1"/>
  <c r="BE769" i="17" s="1"/>
  <c r="BD769" i="17" a="1"/>
  <c r="BD769" i="17" s="1"/>
  <c r="BC769" i="17" a="1"/>
  <c r="BC769" i="17" s="1"/>
  <c r="BA769" i="17" a="1"/>
  <c r="BA769" i="17" s="1"/>
  <c r="AT70" i="17"/>
  <c r="BI70" i="17" s="1" a="1"/>
  <c r="BI70" i="17" s="1"/>
  <c r="AZ830" i="17" a="1"/>
  <c r="AZ830" i="17" s="1"/>
  <c r="AY183" i="17" a="1"/>
  <c r="AY183" i="17" s="1"/>
  <c r="BC70" i="17" a="1"/>
  <c r="BC70" i="17" s="1"/>
  <c r="BB269" i="17" a="1"/>
  <c r="BB269" i="17" s="1"/>
  <c r="BE49" i="17" a="1"/>
  <c r="BE49" i="17" s="1"/>
  <c r="AT486" i="17"/>
  <c r="BI486" i="17" s="1" a="1"/>
  <c r="BI486" i="17" s="1"/>
  <c r="AW1091" i="17" a="1"/>
  <c r="AW1091" i="17" s="1"/>
  <c r="E1091" i="17" s="1"/>
  <c r="BE558" i="17" a="1"/>
  <c r="BE558" i="17" s="1"/>
  <c r="AX27" i="17" a="1"/>
  <c r="AX27" i="17" s="1"/>
  <c r="BD234" i="17" a="1"/>
  <c r="BD234" i="17" s="1"/>
  <c r="AT647" i="17"/>
  <c r="BF647" i="17" s="1" a="1"/>
  <c r="BF647" i="17" s="1"/>
  <c r="AY647" i="17" a="1"/>
  <c r="AY647" i="17" s="1"/>
  <c r="AX647" i="17" a="1"/>
  <c r="AX647" i="17" s="1"/>
  <c r="AW647" i="17" a="1"/>
  <c r="AW647" i="17" s="1"/>
  <c r="E647" i="17" s="1"/>
  <c r="AV647" i="17" a="1"/>
  <c r="AV647" i="17" s="1"/>
  <c r="BC647" i="17" a="1"/>
  <c r="BC647" i="17" s="1"/>
  <c r="BA647" i="17" a="1"/>
  <c r="BA647" i="17" s="1"/>
  <c r="BE647" i="17" a="1"/>
  <c r="BE647" i="17" s="1"/>
  <c r="BD647" i="17" a="1"/>
  <c r="BD647" i="17" s="1"/>
  <c r="BB647" i="17" a="1"/>
  <c r="BB647" i="17" s="1"/>
  <c r="AZ647" i="17" a="1"/>
  <c r="AZ647" i="17" s="1"/>
  <c r="BE1042" i="17" a="1"/>
  <c r="BE1042" i="17" s="1"/>
  <c r="AX534" i="17" a="1"/>
  <c r="AX534" i="17" s="1"/>
  <c r="AT113" i="17"/>
  <c r="BM113" i="17" s="1" a="1"/>
  <c r="BM113" i="17" s="1"/>
  <c r="AT520" i="17"/>
  <c r="BG520" i="17" s="1" a="1"/>
  <c r="BG520" i="17" s="1"/>
  <c r="BB520" i="17" a="1"/>
  <c r="BB520" i="17" s="1"/>
  <c r="BA520" i="17" a="1"/>
  <c r="BA520" i="17" s="1"/>
  <c r="AX520" i="17" a="1"/>
  <c r="AX520" i="17" s="1"/>
  <c r="BD520" i="17" a="1"/>
  <c r="BD520" i="17" s="1"/>
  <c r="BC520" i="17" a="1"/>
  <c r="BC520" i="17" s="1"/>
  <c r="BE520" i="17" a="1"/>
  <c r="BE520" i="17" s="1"/>
  <c r="AZ520" i="17" a="1"/>
  <c r="AZ520" i="17" s="1"/>
  <c r="AW520" i="17" a="1"/>
  <c r="AW520" i="17" s="1"/>
  <c r="E520" i="17" s="1"/>
  <c r="AT1073" i="17"/>
  <c r="BF1073" i="17" s="1" a="1"/>
  <c r="BF1073" i="17" s="1"/>
  <c r="AT74" i="17"/>
  <c r="BF74" i="17" s="1" a="1"/>
  <c r="BF74" i="17" s="1"/>
  <c r="BB74" i="17" a="1"/>
  <c r="BB74" i="17" s="1"/>
  <c r="AW74" i="17" a="1"/>
  <c r="AW74" i="17" s="1"/>
  <c r="E74" i="17" s="1"/>
  <c r="AV74" i="17" a="1"/>
  <c r="AV74" i="17" s="1"/>
  <c r="AX74" i="17" a="1"/>
  <c r="AX74" i="17" s="1"/>
  <c r="BE74" i="17" a="1"/>
  <c r="BE74" i="17" s="1"/>
  <c r="BD74" i="17" a="1"/>
  <c r="BD74" i="17" s="1"/>
  <c r="BA74" i="17" a="1"/>
  <c r="BA74" i="17" s="1"/>
  <c r="AZ74" i="17" a="1"/>
  <c r="AZ74" i="17" s="1"/>
  <c r="AY74" i="17" a="1"/>
  <c r="AY74" i="17" s="1"/>
  <c r="BC74" i="17" a="1"/>
  <c r="BC74" i="17" s="1"/>
  <c r="AT714" i="17"/>
  <c r="AX714" i="17" a="1"/>
  <c r="AX714" i="17" s="1"/>
  <c r="BE714" i="17" a="1"/>
  <c r="BE714" i="17" s="1"/>
  <c r="BC714" i="17" a="1"/>
  <c r="BC714" i="17" s="1"/>
  <c r="BB714" i="17" a="1"/>
  <c r="BB714" i="17" s="1"/>
  <c r="BD714" i="17" a="1"/>
  <c r="BD714" i="17" s="1"/>
  <c r="AW714" i="17" a="1"/>
  <c r="AW714" i="17" s="1"/>
  <c r="E714" i="17" s="1"/>
  <c r="BA714" i="17" a="1"/>
  <c r="BA714" i="17" s="1"/>
  <c r="AZ714" i="17" a="1"/>
  <c r="AZ714" i="17" s="1"/>
  <c r="AY714" i="17" a="1"/>
  <c r="AY714" i="17" s="1"/>
  <c r="AV714" i="17" a="1"/>
  <c r="AV714" i="17" s="1"/>
  <c r="AT374" i="17"/>
  <c r="BM374" i="17" s="1" a="1"/>
  <c r="BM374" i="17" s="1"/>
  <c r="BC374" i="17" a="1"/>
  <c r="BC374" i="17" s="1"/>
  <c r="BB374" i="17" a="1"/>
  <c r="BB374" i="17" s="1"/>
  <c r="BA374" i="17" a="1"/>
  <c r="BA374" i="17" s="1"/>
  <c r="AZ374" i="17" a="1"/>
  <c r="AZ374" i="17" s="1"/>
  <c r="AX374" i="17" a="1"/>
  <c r="AX374" i="17" s="1"/>
  <c r="AW374" i="17" a="1"/>
  <c r="AW374" i="17" s="1"/>
  <c r="E374" i="17" s="1"/>
  <c r="AV374" i="17" a="1"/>
  <c r="AV374" i="17" s="1"/>
  <c r="AY374" i="17" a="1"/>
  <c r="AY374" i="17" s="1"/>
  <c r="BE374" i="17" a="1"/>
  <c r="BE374" i="17" s="1"/>
  <c r="BD374" i="17" a="1"/>
  <c r="BD374" i="17" s="1"/>
  <c r="BB830" i="17" a="1"/>
  <c r="BB830" i="17" s="1"/>
  <c r="AT566" i="17"/>
  <c r="BF566" i="17" s="1" a="1"/>
  <c r="BF566" i="17" s="1"/>
  <c r="AV566" i="17" a="1"/>
  <c r="AV566" i="17" s="1"/>
  <c r="BE566" i="17" a="1"/>
  <c r="BE566" i="17" s="1"/>
  <c r="BD566" i="17" a="1"/>
  <c r="BD566" i="17" s="1"/>
  <c r="BB566" i="17" a="1"/>
  <c r="BB566" i="17" s="1"/>
  <c r="AZ566" i="17" a="1"/>
  <c r="AZ566" i="17" s="1"/>
  <c r="AY566" i="17" a="1"/>
  <c r="AY566" i="17" s="1"/>
  <c r="AX566" i="17" a="1"/>
  <c r="AX566" i="17" s="1"/>
  <c r="BA566" i="17" a="1"/>
  <c r="BA566" i="17" s="1"/>
  <c r="AW566" i="17" a="1"/>
  <c r="AW566" i="17" s="1"/>
  <c r="E566" i="17" s="1"/>
  <c r="BC566" i="17" a="1"/>
  <c r="BC566" i="17" s="1"/>
  <c r="BB183" i="17" a="1"/>
  <c r="BB183" i="17" s="1"/>
  <c r="AT332" i="17"/>
  <c r="BA332" i="17" a="1"/>
  <c r="BA332" i="17" s="1"/>
  <c r="AY332" i="17" a="1"/>
  <c r="AY332" i="17" s="1"/>
  <c r="AW332" i="17" a="1"/>
  <c r="AW332" i="17" s="1"/>
  <c r="E332" i="17" s="1"/>
  <c r="BE332" i="17" a="1"/>
  <c r="BE332" i="17" s="1"/>
  <c r="BD332" i="17" a="1"/>
  <c r="BD332" i="17" s="1"/>
  <c r="BB332" i="17" a="1"/>
  <c r="BB332" i="17" s="1"/>
  <c r="AZ332" i="17" a="1"/>
  <c r="AZ332" i="17" s="1"/>
  <c r="AX332" i="17" a="1"/>
  <c r="AX332" i="17" s="1"/>
  <c r="AV332" i="17" a="1"/>
  <c r="AV332" i="17" s="1"/>
  <c r="BC332" i="17" a="1"/>
  <c r="BC332" i="17" s="1"/>
  <c r="BD70" i="17" a="1"/>
  <c r="BD70" i="17" s="1"/>
  <c r="AT1004" i="17"/>
  <c r="BC269" i="17" a="1"/>
  <c r="BC269" i="17" s="1"/>
  <c r="BD49" i="17" a="1"/>
  <c r="BD49" i="17" s="1"/>
  <c r="BA1091" i="17" a="1"/>
  <c r="BA1091" i="17" s="1"/>
  <c r="BC558" i="17" a="1"/>
  <c r="BC558" i="17" s="1"/>
  <c r="AT52" i="17"/>
  <c r="AT476" i="17"/>
  <c r="BI476" i="17" s="1" a="1"/>
  <c r="BI476" i="17" s="1"/>
  <c r="E351" i="17"/>
  <c r="BA27" i="17" a="1"/>
  <c r="BA27" i="17" s="1"/>
  <c r="AT731" i="17"/>
  <c r="AT5" i="17"/>
  <c r="BK5" i="17" s="1" a="1"/>
  <c r="BK5" i="17" s="1"/>
  <c r="BD5" i="17" a="1"/>
  <c r="BD5" i="17" s="1"/>
  <c r="BB5" i="17" a="1"/>
  <c r="BB5" i="17" s="1"/>
  <c r="AX5" i="17" a="1"/>
  <c r="AX5" i="17" s="1"/>
  <c r="BE5" i="17" a="1"/>
  <c r="BE5" i="17" s="1"/>
  <c r="AZ5" i="17" a="1"/>
  <c r="AZ5" i="17" s="1"/>
  <c r="BC5" i="17" a="1"/>
  <c r="BC5" i="17" s="1"/>
  <c r="BA5" i="17" a="1"/>
  <c r="BA5" i="17" s="1"/>
  <c r="AY5" i="17" a="1"/>
  <c r="AY5" i="17" s="1"/>
  <c r="AV5" i="17" a="1"/>
  <c r="AV5" i="17" s="1"/>
  <c r="AW5" i="17" a="1"/>
  <c r="AW5" i="17" s="1"/>
  <c r="E5" i="17" s="1"/>
  <c r="AT532" i="17"/>
  <c r="BK532" i="17" s="1" a="1"/>
  <c r="BK532" i="17" s="1"/>
  <c r="BA398" i="17" a="1"/>
  <c r="BA398" i="17" s="1"/>
  <c r="AT482" i="17"/>
  <c r="BI482" i="17" s="1" a="1"/>
  <c r="BI482" i="17" s="1"/>
  <c r="AY964" i="17" a="1"/>
  <c r="AY964" i="17" s="1"/>
  <c r="AT61" i="17"/>
  <c r="BF61" i="17" s="1" a="1"/>
  <c r="BF61" i="17" s="1"/>
  <c r="AT1002" i="17"/>
  <c r="AV1002" i="17" a="1"/>
  <c r="AV1002" i="17" s="1"/>
  <c r="BC1002" i="17" a="1"/>
  <c r="BC1002" i="17" s="1"/>
  <c r="BB1002" i="17" a="1"/>
  <c r="BB1002" i="17" s="1"/>
  <c r="BA1002" i="17" a="1"/>
  <c r="BA1002" i="17" s="1"/>
  <c r="AY1002" i="17" a="1"/>
  <c r="AY1002" i="17" s="1"/>
  <c r="AZ1002" i="17" a="1"/>
  <c r="AZ1002" i="17" s="1"/>
  <c r="BD1002" i="17" a="1"/>
  <c r="BD1002" i="17" s="1"/>
  <c r="BE1002" i="17" a="1"/>
  <c r="BE1002" i="17" s="1"/>
  <c r="AX1002" i="17" a="1"/>
  <c r="AX1002" i="17" s="1"/>
  <c r="AT122" i="17"/>
  <c r="BM122" i="17" s="1" a="1"/>
  <c r="BM122" i="17" s="1"/>
  <c r="E129" i="17"/>
  <c r="AT433" i="17"/>
  <c r="BJ433" i="17" s="1" a="1"/>
  <c r="BJ433" i="17" s="1"/>
  <c r="BC433" i="17" a="1"/>
  <c r="BC433" i="17" s="1"/>
  <c r="BA433" i="17" a="1"/>
  <c r="BA433" i="17" s="1"/>
  <c r="AZ433" i="17" a="1"/>
  <c r="AZ433" i="17" s="1"/>
  <c r="AY433" i="17" a="1"/>
  <c r="AY433" i="17" s="1"/>
  <c r="BB433" i="17" a="1"/>
  <c r="BB433" i="17" s="1"/>
  <c r="AV433" i="17" a="1"/>
  <c r="AV433" i="17" s="1"/>
  <c r="AX433" i="17" a="1"/>
  <c r="AX433" i="17" s="1"/>
  <c r="BE433" i="17" a="1"/>
  <c r="BE433" i="17" s="1"/>
  <c r="AW433" i="17" a="1"/>
  <c r="AW433" i="17" s="1"/>
  <c r="E433" i="17" s="1"/>
  <c r="BD433" i="17" a="1"/>
  <c r="BD433" i="17" s="1"/>
  <c r="AT101" i="17"/>
  <c r="BJ101" i="17" s="1" a="1"/>
  <c r="BJ101" i="17" s="1"/>
  <c r="AW101" i="17" a="1"/>
  <c r="AW101" i="17" s="1"/>
  <c r="E101" i="17" s="1"/>
  <c r="BA101" i="17" a="1"/>
  <c r="BA101" i="17" s="1"/>
  <c r="AY101" i="17" a="1"/>
  <c r="AY101" i="17" s="1"/>
  <c r="AX101" i="17" a="1"/>
  <c r="AX101" i="17" s="1"/>
  <c r="AV101" i="17" a="1"/>
  <c r="AV101" i="17" s="1"/>
  <c r="BD101" i="17" a="1"/>
  <c r="BD101" i="17" s="1"/>
  <c r="AZ101" i="17" a="1"/>
  <c r="AZ101" i="17" s="1"/>
  <c r="BC101" i="17" a="1"/>
  <c r="BC101" i="17" s="1"/>
  <c r="AW812" i="17" a="1"/>
  <c r="AW812" i="17" s="1"/>
  <c r="E812" i="17" s="1"/>
  <c r="AT796" i="17"/>
  <c r="BD830" i="17" a="1"/>
  <c r="BD830" i="17" s="1"/>
  <c r="BA662" i="17" a="1"/>
  <c r="BA662" i="17" s="1"/>
  <c r="BE183" i="17" a="1"/>
  <c r="BE183" i="17" s="1"/>
  <c r="BE70" i="17" a="1"/>
  <c r="BE70" i="17" s="1"/>
  <c r="BD269" i="17" a="1"/>
  <c r="BD269" i="17" s="1"/>
  <c r="AV49" i="17" a="1"/>
  <c r="AV49" i="17" s="1"/>
  <c r="AV744" i="17" a="1"/>
  <c r="AV744" i="17" s="1"/>
  <c r="AT809" i="17"/>
  <c r="BH809" i="17" s="1" a="1"/>
  <c r="BH809" i="17" s="1"/>
  <c r="AX558" i="17" a="1"/>
  <c r="AX558" i="17" s="1"/>
  <c r="AT1133" i="17"/>
  <c r="BK1133" i="17" s="1" a="1"/>
  <c r="BK1133" i="17" s="1"/>
  <c r="AT974" i="17"/>
  <c r="BK974" i="17" s="1" a="1"/>
  <c r="BK974" i="17" s="1"/>
  <c r="AZ974" i="17" a="1"/>
  <c r="AZ974" i="17" s="1"/>
  <c r="BD974" i="17" a="1"/>
  <c r="BD974" i="17" s="1"/>
  <c r="AY974" i="17" a="1"/>
  <c r="AY974" i="17" s="1"/>
  <c r="AV974" i="17" a="1"/>
  <c r="AV974" i="17" s="1"/>
  <c r="AX974" i="17" a="1"/>
  <c r="AX974" i="17" s="1"/>
  <c r="AW974" i="17" a="1"/>
  <c r="AW974" i="17" s="1"/>
  <c r="E974" i="17" s="1"/>
  <c r="BE974" i="17" a="1"/>
  <c r="BE974" i="17" s="1"/>
  <c r="BB974" i="17" a="1"/>
  <c r="BB974" i="17" s="1"/>
  <c r="BD27" i="17" a="1"/>
  <c r="BD27" i="17" s="1"/>
  <c r="AT489" i="17"/>
  <c r="BK489" i="17" s="1" a="1"/>
  <c r="BK489" i="17" s="1"/>
  <c r="AX398" i="17" a="1"/>
  <c r="AX398" i="17" s="1"/>
  <c r="BB964" i="17" a="1"/>
  <c r="BB964" i="17" s="1"/>
  <c r="AT243" i="17"/>
  <c r="AZ774" i="17" a="1"/>
  <c r="AZ774" i="17" s="1"/>
  <c r="AT519" i="17"/>
  <c r="BF519" i="17" s="1" a="1"/>
  <c r="BF519" i="17" s="1"/>
  <c r="AT881" i="17"/>
  <c r="BF881" i="17" s="1" a="1"/>
  <c r="BF881" i="17" s="1"/>
  <c r="AT405" i="17"/>
  <c r="BL405" i="17" s="1" a="1"/>
  <c r="BL405" i="17" s="1"/>
  <c r="AT1028" i="17"/>
  <c r="BF1028" i="17" s="1" a="1"/>
  <c r="BF1028" i="17" s="1"/>
  <c r="AT1029" i="17"/>
  <c r="BM1029" i="17" s="1" a="1"/>
  <c r="BM1029" i="17" s="1"/>
  <c r="BC1028" i="17" a="1"/>
  <c r="BC1028" i="17" s="1"/>
  <c r="BE544" i="17" a="1"/>
  <c r="BE544" i="17" s="1"/>
  <c r="BE472" i="17" a="1"/>
  <c r="BE472" i="17" s="1"/>
  <c r="BC627" i="17" a="1"/>
  <c r="BC627" i="17" s="1"/>
  <c r="AT815" i="17"/>
  <c r="AT1069" i="17"/>
  <c r="BI1069" i="17" s="1" a="1"/>
  <c r="BI1069" i="17" s="1"/>
  <c r="AT943" i="17"/>
  <c r="BK943" i="17" s="1" a="1"/>
  <c r="BK943" i="17" s="1"/>
  <c r="AY262" i="17" a="1"/>
  <c r="AY262" i="17" s="1"/>
  <c r="BA284" i="17" a="1"/>
  <c r="BA284" i="17" s="1"/>
  <c r="AW889" i="17" a="1"/>
  <c r="AW889" i="17" s="1"/>
  <c r="E889" i="17" s="1"/>
  <c r="AY405" i="17" a="1"/>
  <c r="AY405" i="17" s="1"/>
  <c r="AT361" i="17"/>
  <c r="BG361" i="17" s="1" a="1"/>
  <c r="BG361" i="17" s="1"/>
  <c r="AT730" i="17"/>
  <c r="BM730" i="17" s="1" a="1"/>
  <c r="BM730" i="17" s="1"/>
  <c r="AX998" i="17" a="1"/>
  <c r="AX998" i="17" s="1"/>
  <c r="BC764" i="17" a="1"/>
  <c r="BC764" i="17" s="1"/>
  <c r="BC267" i="17" a="1"/>
  <c r="BC267" i="17" s="1"/>
  <c r="AT1010" i="17"/>
  <c r="BF1010" i="17" s="1" a="1"/>
  <c r="BF1010" i="17" s="1"/>
  <c r="BD774" i="17" a="1"/>
  <c r="BD774" i="17" s="1"/>
  <c r="AT254" i="17"/>
  <c r="BM254" i="17" s="1" a="1"/>
  <c r="BM254" i="17" s="1"/>
  <c r="AT594" i="17"/>
  <c r="BF594" i="17" s="1" a="1"/>
  <c r="BF594" i="17" s="1"/>
  <c r="BA594" i="17" a="1"/>
  <c r="BA594" i="17" s="1"/>
  <c r="AY594" i="17" a="1"/>
  <c r="AY594" i="17" s="1"/>
  <c r="BE594" i="17" a="1"/>
  <c r="BE594" i="17" s="1"/>
  <c r="BD594" i="17" a="1"/>
  <c r="BD594" i="17" s="1"/>
  <c r="BC594" i="17" a="1"/>
  <c r="BC594" i="17" s="1"/>
  <c r="AZ594" i="17" a="1"/>
  <c r="AZ594" i="17" s="1"/>
  <c r="AX594" i="17" a="1"/>
  <c r="AX594" i="17" s="1"/>
  <c r="AV594" i="17" a="1"/>
  <c r="AV594" i="17" s="1"/>
  <c r="AW594" i="17" a="1"/>
  <c r="AW594" i="17" s="1"/>
  <c r="E594" i="17" s="1"/>
  <c r="AT474" i="17"/>
  <c r="BJ474" i="17" s="1" a="1"/>
  <c r="BJ474" i="17" s="1"/>
  <c r="AT1129" i="17"/>
  <c r="BJ1129" i="17" s="1" a="1"/>
  <c r="BJ1129" i="17" s="1"/>
  <c r="AT670" i="17"/>
  <c r="BF670" i="17" s="1" a="1"/>
  <c r="BF670" i="17" s="1"/>
  <c r="AY670" i="17" a="1"/>
  <c r="AY670" i="17" s="1"/>
  <c r="AV670" i="17" a="1"/>
  <c r="AV670" i="17" s="1"/>
  <c r="BA670" i="17" a="1"/>
  <c r="BA670" i="17" s="1"/>
  <c r="AZ670" i="17" a="1"/>
  <c r="AZ670" i="17" s="1"/>
  <c r="AX670" i="17" a="1"/>
  <c r="AX670" i="17" s="1"/>
  <c r="AW670" i="17" a="1"/>
  <c r="AW670" i="17" s="1"/>
  <c r="E670" i="17" s="1"/>
  <c r="BB670" i="17" a="1"/>
  <c r="BB670" i="17" s="1"/>
  <c r="BE670" i="17" a="1"/>
  <c r="BE670" i="17" s="1"/>
  <c r="BC670" i="17" a="1"/>
  <c r="BC670" i="17" s="1"/>
  <c r="AT125" i="17"/>
  <c r="BH125" i="17" s="1" a="1"/>
  <c r="BH125" i="17" s="1"/>
  <c r="AT653" i="17"/>
  <c r="BH653" i="17" s="1" a="1"/>
  <c r="BH653" i="17" s="1"/>
  <c r="AT951" i="17"/>
  <c r="BM951" i="17" s="1" a="1"/>
  <c r="BM951" i="17" s="1"/>
  <c r="AT26" i="17"/>
  <c r="AV26" i="17" a="1"/>
  <c r="AV26" i="17" s="1"/>
  <c r="BE26" i="17" a="1"/>
  <c r="BE26" i="17" s="1"/>
  <c r="BC26" i="17" a="1"/>
  <c r="BC26" i="17" s="1"/>
  <c r="BA26" i="17" a="1"/>
  <c r="BA26" i="17" s="1"/>
  <c r="AY26" i="17" a="1"/>
  <c r="AY26" i="17" s="1"/>
  <c r="AW26" i="17" a="1"/>
  <c r="AW26" i="17" s="1"/>
  <c r="E26" i="17" s="1"/>
  <c r="BD26" i="17" a="1"/>
  <c r="BD26" i="17" s="1"/>
  <c r="BB26" i="17" a="1"/>
  <c r="BB26" i="17" s="1"/>
  <c r="AZ26" i="17" a="1"/>
  <c r="AZ26" i="17" s="1"/>
  <c r="AX26" i="17" a="1"/>
  <c r="AX26" i="17" s="1"/>
  <c r="BE1028" i="17" a="1"/>
  <c r="BE1028" i="17" s="1"/>
  <c r="BC544" i="17" a="1"/>
  <c r="BC544" i="17" s="1"/>
  <c r="AY472" i="17" a="1"/>
  <c r="AY472" i="17" s="1"/>
  <c r="AT459" i="17"/>
  <c r="BJ459" i="17" s="1" a="1"/>
  <c r="BJ459" i="17" s="1"/>
  <c r="BB262" i="17" a="1"/>
  <c r="BB262" i="17" s="1"/>
  <c r="AT1159" i="17"/>
  <c r="BF1159" i="17" s="1" a="1"/>
  <c r="BF1159" i="17" s="1"/>
  <c r="AY1159" i="17" a="1"/>
  <c r="AY1159" i="17" s="1"/>
  <c r="AZ284" i="17" a="1"/>
  <c r="AZ284" i="17" s="1"/>
  <c r="AX889" i="17" a="1"/>
  <c r="AX889" i="17" s="1"/>
  <c r="BE405" i="17" a="1"/>
  <c r="BE405" i="17" s="1"/>
  <c r="AT792" i="17"/>
  <c r="BK792" i="17" s="1" a="1"/>
  <c r="BK792" i="17" s="1"/>
  <c r="BA998" i="17" a="1"/>
  <c r="BA998" i="17" s="1"/>
  <c r="AT501" i="17"/>
  <c r="BG501" i="17" s="1" a="1"/>
  <c r="BG501" i="17" s="1"/>
  <c r="AT209" i="17"/>
  <c r="BJ209" i="17" s="1" a="1"/>
  <c r="BJ209" i="17" s="1"/>
  <c r="AT352" i="17"/>
  <c r="BJ352" i="17" s="1" a="1"/>
  <c r="BJ352" i="17" s="1"/>
  <c r="BC352" i="17" a="1"/>
  <c r="BC352" i="17" s="1"/>
  <c r="BB352" i="17" a="1"/>
  <c r="BB352" i="17" s="1"/>
  <c r="BA352" i="17" a="1"/>
  <c r="BA352" i="17" s="1"/>
  <c r="AY352" i="17" a="1"/>
  <c r="AY352" i="17" s="1"/>
  <c r="BE352" i="17" a="1"/>
  <c r="BE352" i="17" s="1"/>
  <c r="AZ352" i="17" a="1"/>
  <c r="AZ352" i="17" s="1"/>
  <c r="AW352" i="17" a="1"/>
  <c r="AW352" i="17" s="1"/>
  <c r="E352" i="17" s="1"/>
  <c r="AX352" i="17" a="1"/>
  <c r="AX352" i="17" s="1"/>
  <c r="AV352" i="17" a="1"/>
  <c r="AV352" i="17" s="1"/>
  <c r="AT1016" i="17"/>
  <c r="BM1016" i="17" s="1" a="1"/>
  <c r="BM1016" i="17" s="1"/>
  <c r="BC965" i="17" a="1"/>
  <c r="BC965" i="17" s="1"/>
  <c r="AV881" i="17" a="1"/>
  <c r="AV881" i="17" s="1"/>
  <c r="AT90" i="17"/>
  <c r="AT1079" i="17"/>
  <c r="AT756" i="17"/>
  <c r="BE756" i="17" a="1"/>
  <c r="BE756" i="17" s="1"/>
  <c r="AT795" i="17"/>
  <c r="BM795" i="17" s="1" a="1"/>
  <c r="BM795" i="17" s="1"/>
  <c r="AT834" i="17"/>
  <c r="BG834" i="17" s="1" a="1"/>
  <c r="BG834" i="17" s="1"/>
  <c r="AT7" i="17"/>
  <c r="BA1028" i="17" a="1"/>
  <c r="BA1028" i="17" s="1"/>
  <c r="BB472" i="17" a="1"/>
  <c r="BB472" i="17" s="1"/>
  <c r="E459" i="17"/>
  <c r="AT816" i="17"/>
  <c r="BI816" i="17" s="1" a="1"/>
  <c r="BI816" i="17" s="1"/>
  <c r="AV816" i="17" a="1"/>
  <c r="AV816" i="17" s="1"/>
  <c r="BB816" i="17" a="1"/>
  <c r="BB816" i="17" s="1"/>
  <c r="BC816" i="17" a="1"/>
  <c r="BC816" i="17" s="1"/>
  <c r="BA816" i="17" a="1"/>
  <c r="BA816" i="17" s="1"/>
  <c r="AZ816" i="17" a="1"/>
  <c r="AZ816" i="17" s="1"/>
  <c r="AW816" i="17" a="1"/>
  <c r="AW816" i="17" s="1"/>
  <c r="E816" i="17" s="1"/>
  <c r="BE816" i="17" a="1"/>
  <c r="BE816" i="17" s="1"/>
  <c r="AY816" i="17" a="1"/>
  <c r="AY816" i="17" s="1"/>
  <c r="BC262" i="17" a="1"/>
  <c r="BC262" i="17" s="1"/>
  <c r="AT542" i="17"/>
  <c r="BJ542" i="17" s="1" a="1"/>
  <c r="BJ542" i="17" s="1"/>
  <c r="AT166" i="17"/>
  <c r="BC166" i="17" a="1"/>
  <c r="BC166" i="17" s="1"/>
  <c r="AZ166" i="17" a="1"/>
  <c r="AZ166" i="17" s="1"/>
  <c r="AY166" i="17" a="1"/>
  <c r="AY166" i="17" s="1"/>
  <c r="AW166" i="17" a="1"/>
  <c r="AW166" i="17" s="1"/>
  <c r="E166" i="17" s="1"/>
  <c r="BC284" i="17" a="1"/>
  <c r="BC284" i="17" s="1"/>
  <c r="AT203" i="17"/>
  <c r="BL203" i="17" s="1" a="1"/>
  <c r="BL203" i="17" s="1"/>
  <c r="AY889" i="17" a="1"/>
  <c r="AY889" i="17" s="1"/>
  <c r="AV405" i="17" a="1"/>
  <c r="AV405" i="17" s="1"/>
  <c r="AX756" i="17" a="1"/>
  <c r="AX756" i="17" s="1"/>
  <c r="AW522" i="17" a="1"/>
  <c r="AW522" i="17" s="1"/>
  <c r="E522" i="17" s="1"/>
  <c r="AT485" i="17"/>
  <c r="BD541" i="17" a="1"/>
  <c r="BD541" i="17" s="1"/>
  <c r="AT711" i="17"/>
  <c r="BG711" i="17" s="1" a="1"/>
  <c r="BG711" i="17" s="1"/>
  <c r="AT545" i="17"/>
  <c r="BI545" i="17" s="1" a="1"/>
  <c r="BI545" i="17" s="1"/>
  <c r="BE881" i="17" a="1"/>
  <c r="BE881" i="17" s="1"/>
  <c r="AT385" i="17"/>
  <c r="AT201" i="17"/>
  <c r="AV201" i="17" a="1"/>
  <c r="AV201" i="17" s="1"/>
  <c r="BD201" i="17" a="1"/>
  <c r="BD201" i="17" s="1"/>
  <c r="BA201" i="17" a="1"/>
  <c r="BA201" i="17" s="1"/>
  <c r="BE201" i="17" a="1"/>
  <c r="BE201" i="17" s="1"/>
  <c r="BC201" i="17" a="1"/>
  <c r="BC201" i="17" s="1"/>
  <c r="AY201" i="17" a="1"/>
  <c r="AY201" i="17" s="1"/>
  <c r="BB201" i="17" a="1"/>
  <c r="BB201" i="17" s="1"/>
  <c r="AZ201" i="17" a="1"/>
  <c r="AZ201" i="17" s="1"/>
  <c r="AW201" i="17" a="1"/>
  <c r="AW201" i="17" s="1"/>
  <c r="E201" i="17" s="1"/>
  <c r="AX201" i="17" a="1"/>
  <c r="AX201" i="17" s="1"/>
  <c r="AT232" i="17"/>
  <c r="AT1135" i="17"/>
  <c r="BL1135" i="17" s="1" a="1"/>
  <c r="BL1135" i="17" s="1"/>
  <c r="BB1028" i="17" a="1"/>
  <c r="BB1028" i="17" s="1"/>
  <c r="AX472" i="17" a="1"/>
  <c r="AX472" i="17" s="1"/>
  <c r="BA563" i="17" a="1"/>
  <c r="BA563" i="17" s="1"/>
  <c r="AX513" i="17" a="1"/>
  <c r="AX513" i="17" s="1"/>
  <c r="AT267" i="17"/>
  <c r="AV267" i="17" a="1"/>
  <c r="AV267" i="17" s="1"/>
  <c r="BD267" i="17" a="1"/>
  <c r="BD267" i="17" s="1"/>
  <c r="BB267" i="17" a="1"/>
  <c r="BB267" i="17" s="1"/>
  <c r="BE267" i="17" a="1"/>
  <c r="BE267" i="17" s="1"/>
  <c r="BA267" i="17" a="1"/>
  <c r="BA267" i="17" s="1"/>
  <c r="BE262" i="17" a="1"/>
  <c r="BE262" i="17" s="1"/>
  <c r="BD284" i="17" a="1"/>
  <c r="BD284" i="17" s="1"/>
  <c r="AZ889" i="17" a="1"/>
  <c r="AZ889" i="17" s="1"/>
  <c r="AX405" i="17" a="1"/>
  <c r="AX405" i="17" s="1"/>
  <c r="AW756" i="17" a="1"/>
  <c r="AW756" i="17" s="1"/>
  <c r="E756" i="17" s="1"/>
  <c r="AZ522" i="17" a="1"/>
  <c r="AZ522" i="17" s="1"/>
  <c r="BA166" i="17" a="1"/>
  <c r="BA166" i="17" s="1"/>
  <c r="AW734" i="17" a="1"/>
  <c r="AW734" i="17" s="1"/>
  <c r="E734" i="17" s="1"/>
  <c r="AT786" i="17"/>
  <c r="AW881" i="17" a="1"/>
  <c r="AW881" i="17" s="1"/>
  <c r="E881" i="17" s="1"/>
  <c r="E90" i="17"/>
  <c r="AT30" i="17"/>
  <c r="BL30" i="17" s="1" a="1"/>
  <c r="BL30" i="17" s="1"/>
  <c r="AT978" i="17"/>
  <c r="BK978" i="17" s="1" a="1"/>
  <c r="BK978" i="17" s="1"/>
  <c r="E7" i="17"/>
  <c r="AT752" i="17"/>
  <c r="BI752" i="17" s="1" a="1"/>
  <c r="BI752" i="17" s="1"/>
  <c r="AX752" i="17" a="1"/>
  <c r="AX752" i="17" s="1"/>
  <c r="AV752" i="17" a="1"/>
  <c r="AV752" i="17" s="1"/>
  <c r="BB752" i="17" a="1"/>
  <c r="BB752" i="17" s="1"/>
  <c r="AZ752" i="17" a="1"/>
  <c r="AZ752" i="17" s="1"/>
  <c r="AY752" i="17" a="1"/>
  <c r="AY752" i="17" s="1"/>
  <c r="BE752" i="17" a="1"/>
  <c r="BE752" i="17" s="1"/>
  <c r="BD752" i="17" a="1"/>
  <c r="BD752" i="17" s="1"/>
  <c r="BC752" i="17" a="1"/>
  <c r="BC752" i="17" s="1"/>
  <c r="BA752" i="17" a="1"/>
  <c r="BA752" i="17" s="1"/>
  <c r="AW752" i="17" a="1"/>
  <c r="AW752" i="17" s="1"/>
  <c r="E752" i="17" s="1"/>
  <c r="AZ1028" i="17" a="1"/>
  <c r="AZ1028" i="17" s="1"/>
  <c r="AZ472" i="17" a="1"/>
  <c r="AZ472" i="17" s="1"/>
  <c r="AT300" i="17"/>
  <c r="AT656" i="17"/>
  <c r="AW563" i="17" a="1"/>
  <c r="AW563" i="17" s="1"/>
  <c r="E563" i="17" s="1"/>
  <c r="AT281" i="17"/>
  <c r="BL281" i="17" s="1" a="1"/>
  <c r="BL281" i="17" s="1"/>
  <c r="AW262" i="17" a="1"/>
  <c r="AW262" i="17" s="1"/>
  <c r="E262" i="17" s="1"/>
  <c r="F262" i="17" s="1"/>
  <c r="BE284" i="17" a="1"/>
  <c r="BE284" i="17" s="1"/>
  <c r="BA889" i="17" a="1"/>
  <c r="BA889" i="17" s="1"/>
  <c r="BA405" i="17" a="1"/>
  <c r="BA405" i="17" s="1"/>
  <c r="AY756" i="17" a="1"/>
  <c r="AY756" i="17" s="1"/>
  <c r="BB166" i="17" a="1"/>
  <c r="BB166" i="17" s="1"/>
  <c r="AY881" i="17" a="1"/>
  <c r="AY881" i="17" s="1"/>
  <c r="E541" i="17"/>
  <c r="AT851" i="17"/>
  <c r="BG851" i="17" s="1" a="1"/>
  <c r="BG851" i="17" s="1"/>
  <c r="AT340" i="17"/>
  <c r="BM340" i="17" s="1" a="1"/>
  <c r="BM340" i="17" s="1"/>
  <c r="AT945" i="17"/>
  <c r="AW945" i="17" a="1"/>
  <c r="AW945" i="17" s="1"/>
  <c r="E945" i="17" s="1"/>
  <c r="BE945" i="17" a="1"/>
  <c r="BE945" i="17" s="1"/>
  <c r="BD945" i="17" a="1"/>
  <c r="BD945" i="17" s="1"/>
  <c r="BC945" i="17" a="1"/>
  <c r="BC945" i="17" s="1"/>
  <c r="AZ945" i="17" a="1"/>
  <c r="AZ945" i="17" s="1"/>
  <c r="AY945" i="17" a="1"/>
  <c r="AY945" i="17" s="1"/>
  <c r="AV945" i="17" a="1"/>
  <c r="AV945" i="17" s="1"/>
  <c r="BB945" i="17" a="1"/>
  <c r="BB945" i="17" s="1"/>
  <c r="AX945" i="17" a="1"/>
  <c r="AX945" i="17" s="1"/>
  <c r="BA945" i="17" a="1"/>
  <c r="BA945" i="17" s="1"/>
  <c r="AT513" i="17"/>
  <c r="BH513" i="17" s="1" a="1"/>
  <c r="BH513" i="17" s="1"/>
  <c r="BD786" i="17" a="1"/>
  <c r="BD786" i="17" s="1"/>
  <c r="AT522" i="17"/>
  <c r="BI522" i="17" s="1" a="1"/>
  <c r="BI522" i="17" s="1"/>
  <c r="AV522" i="17" a="1"/>
  <c r="AV522" i="17" s="1"/>
  <c r="BA522" i="17" a="1"/>
  <c r="BA522" i="17" s="1"/>
  <c r="AY522" i="17" a="1"/>
  <c r="AY522" i="17" s="1"/>
  <c r="AX522" i="17" a="1"/>
  <c r="AX522" i="17" s="1"/>
  <c r="AT1158" i="17"/>
  <c r="BM1158" i="17" s="1" a="1"/>
  <c r="BM1158" i="17" s="1"/>
  <c r="BC1158" i="17" a="1"/>
  <c r="BC1158" i="17" s="1"/>
  <c r="AZ1158" i="17" a="1"/>
  <c r="AZ1158" i="17" s="1"/>
  <c r="BD1158" i="17" a="1"/>
  <c r="BD1158" i="17" s="1"/>
  <c r="BA1158" i="17" a="1"/>
  <c r="BA1158" i="17" s="1"/>
  <c r="AW1158" i="17" a="1"/>
  <c r="AW1158" i="17" s="1"/>
  <c r="E1158" i="17" s="1"/>
  <c r="BB1158" i="17" a="1"/>
  <c r="BB1158" i="17" s="1"/>
  <c r="AV1158" i="17" a="1"/>
  <c r="AV1158" i="17" s="1"/>
  <c r="AX563" i="17" a="1"/>
  <c r="AX563" i="17" s="1"/>
  <c r="AT492" i="17"/>
  <c r="BC492" i="17" a="1"/>
  <c r="BC492" i="17" s="1"/>
  <c r="BB492" i="17" a="1"/>
  <c r="BB492" i="17" s="1"/>
  <c r="AZ492" i="17" a="1"/>
  <c r="AZ492" i="17" s="1"/>
  <c r="AX492" i="17" a="1"/>
  <c r="AX492" i="17" s="1"/>
  <c r="AW492" i="17" a="1"/>
  <c r="AW492" i="17" s="1"/>
  <c r="E492" i="17" s="1"/>
  <c r="AV492" i="17" a="1"/>
  <c r="AV492" i="17" s="1"/>
  <c r="BE492" i="17" a="1"/>
  <c r="BE492" i="17" s="1"/>
  <c r="BD492" i="17" a="1"/>
  <c r="BD492" i="17" s="1"/>
  <c r="AY492" i="17" a="1"/>
  <c r="AY492" i="17" s="1"/>
  <c r="BA492" i="17" a="1"/>
  <c r="BA492" i="17" s="1"/>
  <c r="BB513" i="17" a="1"/>
  <c r="BB513" i="17" s="1"/>
  <c r="AT446" i="17"/>
  <c r="AT1035" i="17"/>
  <c r="BF1035" i="17" s="1" a="1"/>
  <c r="BF1035" i="17" s="1"/>
  <c r="AW284" i="17" a="1"/>
  <c r="AW284" i="17" s="1"/>
  <c r="E284" i="17" s="1"/>
  <c r="F284" i="17" s="1"/>
  <c r="BB889" i="17" a="1"/>
  <c r="BB889" i="17" s="1"/>
  <c r="BC405" i="17" a="1"/>
  <c r="BC405" i="17" s="1"/>
  <c r="AZ756" i="17" a="1"/>
  <c r="AZ756" i="17" s="1"/>
  <c r="BE522" i="17" a="1"/>
  <c r="BE522" i="17" s="1"/>
  <c r="BD166" i="17" a="1"/>
  <c r="BD166" i="17" s="1"/>
  <c r="AT548" i="17"/>
  <c r="BJ548" i="17" s="1" a="1"/>
  <c r="BJ548" i="17" s="1"/>
  <c r="AT651" i="17"/>
  <c r="BK651" i="17" s="1" a="1"/>
  <c r="BK651" i="17" s="1"/>
  <c r="AT244" i="17"/>
  <c r="AV965" i="17" a="1"/>
  <c r="AV965" i="17" s="1"/>
  <c r="AZ881" i="17" a="1"/>
  <c r="AZ881" i="17" s="1"/>
  <c r="AT585" i="17"/>
  <c r="BM585" i="17" s="1" a="1"/>
  <c r="BM585" i="17" s="1"/>
  <c r="AT436" i="17"/>
  <c r="AZ436" i="17" a="1"/>
  <c r="AZ436" i="17" s="1"/>
  <c r="AX436" i="17" a="1"/>
  <c r="AX436" i="17" s="1"/>
  <c r="BA436" i="17" a="1"/>
  <c r="BA436" i="17" s="1"/>
  <c r="AY436" i="17" a="1"/>
  <c r="AY436" i="17" s="1"/>
  <c r="AW436" i="17" a="1"/>
  <c r="AW436" i="17" s="1"/>
  <c r="E436" i="17" s="1"/>
  <c r="BD436" i="17" a="1"/>
  <c r="BD436" i="17" s="1"/>
  <c r="BE436" i="17" a="1"/>
  <c r="BE436" i="17" s="1"/>
  <c r="AV436" i="17" a="1"/>
  <c r="AV436" i="17" s="1"/>
  <c r="BB436" i="17" a="1"/>
  <c r="BB436" i="17" s="1"/>
  <c r="BC436" i="17" a="1"/>
  <c r="BC436" i="17" s="1"/>
  <c r="AT904" i="17"/>
  <c r="BL904" i="17" s="1" a="1"/>
  <c r="BL904" i="17" s="1"/>
  <c r="AT680" i="17"/>
  <c r="BM680" i="17" s="1" a="1"/>
  <c r="BM680" i="17" s="1"/>
  <c r="AT865" i="17"/>
  <c r="BF865" i="17" s="1" a="1"/>
  <c r="BF865" i="17" s="1"/>
  <c r="AT309" i="17"/>
  <c r="BF309" i="17" s="1" a="1"/>
  <c r="BF309" i="17" s="1"/>
  <c r="AT994" i="17"/>
  <c r="BK994" i="17" s="1" a="1"/>
  <c r="BK994" i="17" s="1"/>
  <c r="BA263" i="17" a="1"/>
  <c r="BA263" i="17" s="1"/>
  <c r="AX786" i="17" a="1"/>
  <c r="AX786" i="17" s="1"/>
  <c r="AT359" i="17"/>
  <c r="BL359" i="17" s="1" a="1"/>
  <c r="BL359" i="17" s="1"/>
  <c r="AY563" i="17" a="1"/>
  <c r="AY563" i="17" s="1"/>
  <c r="AZ513" i="17" a="1"/>
  <c r="AZ513" i="17" s="1"/>
  <c r="BC889" i="17" a="1"/>
  <c r="BC889" i="17" s="1"/>
  <c r="BD405" i="17" a="1"/>
  <c r="BD405" i="17" s="1"/>
  <c r="BA756" i="17" a="1"/>
  <c r="BA756" i="17" s="1"/>
  <c r="BC522" i="17" a="1"/>
  <c r="BC522" i="17" s="1"/>
  <c r="BE166" i="17" a="1"/>
  <c r="BE166" i="17" s="1"/>
  <c r="AY402" i="17" a="1"/>
  <c r="AY402" i="17" s="1"/>
  <c r="AT716" i="17"/>
  <c r="BI716" i="17" s="1" a="1"/>
  <c r="BI716" i="17" s="1"/>
  <c r="AX716" i="17" a="1"/>
  <c r="AX716" i="17" s="1"/>
  <c r="BE716" i="17" a="1"/>
  <c r="BE716" i="17" s="1"/>
  <c r="BC716" i="17" a="1"/>
  <c r="BC716" i="17" s="1"/>
  <c r="BD716" i="17" a="1"/>
  <c r="BD716" i="17" s="1"/>
  <c r="AV716" i="17" a="1"/>
  <c r="AV716" i="17" s="1"/>
  <c r="BB716" i="17" a="1"/>
  <c r="BB716" i="17" s="1"/>
  <c r="BA716" i="17" a="1"/>
  <c r="BA716" i="17" s="1"/>
  <c r="AW716" i="17" a="1"/>
  <c r="AW716" i="17" s="1"/>
  <c r="E716" i="17" s="1"/>
  <c r="AT227" i="17"/>
  <c r="AX881" i="17" a="1"/>
  <c r="AX881" i="17" s="1"/>
  <c r="AT780" i="17"/>
  <c r="BI780" i="17" s="1" a="1"/>
  <c r="BI780" i="17" s="1"/>
  <c r="AT194" i="17"/>
  <c r="BH194" i="17" s="1" a="1"/>
  <c r="BH194" i="17" s="1"/>
  <c r="BB194" i="17" a="1"/>
  <c r="BB194" i="17" s="1"/>
  <c r="BE194" i="17" a="1"/>
  <c r="BE194" i="17" s="1"/>
  <c r="AW194" i="17" a="1"/>
  <c r="AW194" i="17" s="1"/>
  <c r="E194" i="17" s="1"/>
  <c r="AV194" i="17" a="1"/>
  <c r="AV194" i="17" s="1"/>
  <c r="BD194" i="17" a="1"/>
  <c r="BD194" i="17" s="1"/>
  <c r="BC194" i="17" a="1"/>
  <c r="BC194" i="17" s="1"/>
  <c r="BA194" i="17" a="1"/>
  <c r="BA194" i="17" s="1"/>
  <c r="AZ194" i="17" a="1"/>
  <c r="AZ194" i="17" s="1"/>
  <c r="E865" i="17"/>
  <c r="AT608" i="17"/>
  <c r="BF608" i="17" s="1" a="1"/>
  <c r="BF608" i="17" s="1"/>
  <c r="AT383" i="17"/>
  <c r="BM383" i="17" s="1" a="1"/>
  <c r="BM383" i="17" s="1"/>
  <c r="AZ383" i="17" a="1"/>
  <c r="AZ383" i="17" s="1"/>
  <c r="AY383" i="17" a="1"/>
  <c r="AY383" i="17" s="1"/>
  <c r="AX383" i="17" a="1"/>
  <c r="AX383" i="17" s="1"/>
  <c r="BB383" i="17" a="1"/>
  <c r="BB383" i="17" s="1"/>
  <c r="BA383" i="17" a="1"/>
  <c r="BA383" i="17" s="1"/>
  <c r="AW383" i="17" a="1"/>
  <c r="AW383" i="17" s="1"/>
  <c r="E383" i="17" s="1"/>
  <c r="AV383" i="17" a="1"/>
  <c r="AV383" i="17" s="1"/>
  <c r="BE383" i="17" a="1"/>
  <c r="BE383" i="17" s="1"/>
  <c r="AT936" i="17"/>
  <c r="BL936" i="17" s="1" a="1"/>
  <c r="BL936" i="17" s="1"/>
  <c r="BA786" i="17" a="1"/>
  <c r="BA786" i="17" s="1"/>
  <c r="AT1006" i="17"/>
  <c r="BC1006" i="17" a="1"/>
  <c r="BC1006" i="17" s="1"/>
  <c r="AY1006" i="17" a="1"/>
  <c r="AY1006" i="17" s="1"/>
  <c r="AZ1006" i="17" a="1"/>
  <c r="AZ1006" i="17" s="1"/>
  <c r="AX1006" i="17" a="1"/>
  <c r="AX1006" i="17" s="1"/>
  <c r="AT112" i="17"/>
  <c r="BH112" i="17" s="1" a="1"/>
  <c r="BH112" i="17" s="1"/>
  <c r="AT182" i="17"/>
  <c r="BI182" i="17" s="1" a="1"/>
  <c r="BI182" i="17" s="1"/>
  <c r="AT123" i="17"/>
  <c r="BI123" i="17" s="1" a="1"/>
  <c r="BI123" i="17" s="1"/>
  <c r="AZ563" i="17" a="1"/>
  <c r="AZ563" i="17" s="1"/>
  <c r="E976" i="17"/>
  <c r="F976" i="17" s="1"/>
  <c r="G976" i="17" s="1"/>
  <c r="H976" i="17" s="1"/>
  <c r="AT734" i="17"/>
  <c r="BM734" i="17" s="1" a="1"/>
  <c r="BM734" i="17" s="1"/>
  <c r="BD734" i="17" a="1"/>
  <c r="BD734" i="17" s="1"/>
  <c r="BE734" i="17" a="1"/>
  <c r="BE734" i="17" s="1"/>
  <c r="AZ734" i="17" a="1"/>
  <c r="AZ734" i="17" s="1"/>
  <c r="AY734" i="17" a="1"/>
  <c r="AY734" i="17" s="1"/>
  <c r="AX734" i="17" a="1"/>
  <c r="AX734" i="17" s="1"/>
  <c r="AV734" i="17" a="1"/>
  <c r="AV734" i="17" s="1"/>
  <c r="BC734" i="17" a="1"/>
  <c r="BC734" i="17" s="1"/>
  <c r="BA734" i="17" a="1"/>
  <c r="BA734" i="17" s="1"/>
  <c r="BA513" i="17" a="1"/>
  <c r="BA513" i="17" s="1"/>
  <c r="AT930" i="17"/>
  <c r="BL930" i="17" s="1" a="1"/>
  <c r="BL930" i="17" s="1"/>
  <c r="AT1014" i="17"/>
  <c r="BK1014" i="17" s="1" a="1"/>
  <c r="BK1014" i="17" s="1"/>
  <c r="AT997" i="17"/>
  <c r="BM997" i="17" s="1" a="1"/>
  <c r="BM997" i="17" s="1"/>
  <c r="BE889" i="17" a="1"/>
  <c r="BE889" i="17" s="1"/>
  <c r="AT4" i="17"/>
  <c r="BJ4" i="17" s="1" a="1"/>
  <c r="BJ4" i="17" s="1"/>
  <c r="BB756" i="17" a="1"/>
  <c r="BB756" i="17" s="1"/>
  <c r="E914" i="17"/>
  <c r="BD522" i="17" a="1"/>
  <c r="BD522" i="17" s="1"/>
  <c r="AT742" i="17"/>
  <c r="BG742" i="17" s="1" a="1"/>
  <c r="BG742" i="17" s="1"/>
  <c r="AV742" i="17" a="1"/>
  <c r="AV742" i="17" s="1"/>
  <c r="BC742" i="17" a="1"/>
  <c r="BC742" i="17" s="1"/>
  <c r="AZ742" i="17" a="1"/>
  <c r="AZ742" i="17" s="1"/>
  <c r="AY742" i="17" a="1"/>
  <c r="AY742" i="17" s="1"/>
  <c r="AW742" i="17" a="1"/>
  <c r="AW742" i="17" s="1"/>
  <c r="E742" i="17" s="1"/>
  <c r="BE742" i="17" a="1"/>
  <c r="BE742" i="17" s="1"/>
  <c r="AX742" i="17" a="1"/>
  <c r="AX742" i="17" s="1"/>
  <c r="BB742" i="17" a="1"/>
  <c r="BB742" i="17" s="1"/>
  <c r="AV166" i="17" a="1"/>
  <c r="AV166" i="17" s="1"/>
  <c r="AW678" i="17" a="1"/>
  <c r="AW678" i="17" s="1"/>
  <c r="E678" i="17" s="1"/>
  <c r="AT197" i="17"/>
  <c r="BH197" i="17" s="1" a="1"/>
  <c r="BH197" i="17" s="1"/>
  <c r="AT836" i="17"/>
  <c r="AX836" i="17" a="1"/>
  <c r="AX836" i="17" s="1"/>
  <c r="AV836" i="17" a="1"/>
  <c r="AV836" i="17" s="1"/>
  <c r="BC836" i="17" a="1"/>
  <c r="BC836" i="17" s="1"/>
  <c r="BB836" i="17" a="1"/>
  <c r="BB836" i="17" s="1"/>
  <c r="AW836" i="17" a="1"/>
  <c r="AW836" i="17" s="1"/>
  <c r="E836" i="17" s="1"/>
  <c r="AY836" i="17" a="1"/>
  <c r="AY836" i="17" s="1"/>
  <c r="BE836" i="17" a="1"/>
  <c r="BE836" i="17" s="1"/>
  <c r="BD836" i="17" a="1"/>
  <c r="BD836" i="17" s="1"/>
  <c r="BA836" i="17" a="1"/>
  <c r="BA836" i="17" s="1"/>
  <c r="AZ836" i="17" a="1"/>
  <c r="AZ836" i="17" s="1"/>
  <c r="E1016" i="17"/>
  <c r="AT774" i="17"/>
  <c r="BM774" i="17" s="1" a="1"/>
  <c r="BM774" i="17" s="1"/>
  <c r="AT937" i="17"/>
  <c r="BH937" i="17" s="1" a="1"/>
  <c r="BH937" i="17" s="1"/>
  <c r="AT741" i="17"/>
  <c r="BL741" i="17" s="1" a="1"/>
  <c r="BL741" i="17" s="1"/>
  <c r="BA881" i="17" a="1"/>
  <c r="BA881" i="17" s="1"/>
  <c r="AT674" i="17"/>
  <c r="AT992" i="17"/>
  <c r="BM992" i="17" s="1" a="1"/>
  <c r="BM992" i="17" s="1"/>
  <c r="AT549" i="17"/>
  <c r="BL549" i="17" s="1" a="1"/>
  <c r="BL549" i="17" s="1"/>
  <c r="AT553" i="17"/>
  <c r="BI553" i="17" s="1" a="1"/>
  <c r="BI553" i="17" s="1"/>
  <c r="AT263" i="17"/>
  <c r="BM263" i="17" s="1" a="1"/>
  <c r="BM263" i="17" s="1"/>
  <c r="AT472" i="17"/>
  <c r="BH472" i="17" s="1" a="1"/>
  <c r="BH472" i="17" s="1"/>
  <c r="AT625" i="17"/>
  <c r="BL625" i="17" s="1" a="1"/>
  <c r="BL625" i="17" s="1"/>
  <c r="AX625" i="17" a="1"/>
  <c r="AX625" i="17" s="1"/>
  <c r="AW625" i="17" a="1"/>
  <c r="AW625" i="17" s="1"/>
  <c r="E625" i="17" s="1"/>
  <c r="BE625" i="17" a="1"/>
  <c r="BE625" i="17" s="1"/>
  <c r="BD625" i="17" a="1"/>
  <c r="BD625" i="17" s="1"/>
  <c r="AV625" i="17" a="1"/>
  <c r="AV625" i="17" s="1"/>
  <c r="BC625" i="17" a="1"/>
  <c r="BC625" i="17" s="1"/>
  <c r="BA625" i="17" a="1"/>
  <c r="BA625" i="17" s="1"/>
  <c r="BB625" i="17" a="1"/>
  <c r="BB625" i="17" s="1"/>
  <c r="AZ625" i="17" a="1"/>
  <c r="AZ625" i="17" s="1"/>
  <c r="AY625" i="17" a="1"/>
  <c r="AY625" i="17" s="1"/>
  <c r="AT510" i="17"/>
  <c r="BK510" i="17" s="1" a="1"/>
  <c r="BK510" i="17" s="1"/>
  <c r="AX747" i="17" a="1"/>
  <c r="AX747" i="17" s="1"/>
  <c r="BD263" i="17" a="1"/>
  <c r="BD263" i="17" s="1"/>
  <c r="AZ786" i="17" a="1"/>
  <c r="AZ786" i="17" s="1"/>
  <c r="AT794" i="17"/>
  <c r="BI794" i="17" s="1" a="1"/>
  <c r="BI794" i="17" s="1"/>
  <c r="AV563" i="17" a="1"/>
  <c r="AV563" i="17" s="1"/>
  <c r="BC513" i="17" a="1"/>
  <c r="BC513" i="17" s="1"/>
  <c r="BA741" i="17" a="1"/>
  <c r="BA741" i="17" s="1"/>
  <c r="BD756" i="17" a="1"/>
  <c r="BD756" i="17" s="1"/>
  <c r="AX166" i="17" a="1"/>
  <c r="AX166" i="17" s="1"/>
  <c r="AT301" i="17"/>
  <c r="BG301" i="17" s="1" a="1"/>
  <c r="BG301" i="17" s="1"/>
  <c r="AT679" i="17"/>
  <c r="BJ679" i="17" s="1" a="1"/>
  <c r="BJ679" i="17" s="1"/>
  <c r="BB679" i="17" a="1"/>
  <c r="BB679" i="17" s="1"/>
  <c r="BC679" i="17" a="1"/>
  <c r="BC679" i="17" s="1"/>
  <c r="BE679" i="17" a="1"/>
  <c r="BE679" i="17" s="1"/>
  <c r="BD679" i="17" a="1"/>
  <c r="BD679" i="17" s="1"/>
  <c r="AX816" i="17" a="1"/>
  <c r="AX816" i="17" s="1"/>
  <c r="BB881" i="17" a="1"/>
  <c r="BB881" i="17" s="1"/>
  <c r="AT362" i="17"/>
  <c r="BM362" i="17" s="1" a="1"/>
  <c r="BM362" i="17" s="1"/>
  <c r="AT402" i="17"/>
  <c r="BF402" i="17" s="1" a="1"/>
  <c r="BF402" i="17" s="1"/>
  <c r="AW402" i="17" a="1"/>
  <c r="AW402" i="17" s="1"/>
  <c r="E402" i="17" s="1"/>
  <c r="AV402" i="17" a="1"/>
  <c r="AV402" i="17" s="1"/>
  <c r="AX402" i="17" a="1"/>
  <c r="AX402" i="17" s="1"/>
  <c r="BA402" i="17" a="1"/>
  <c r="BA402" i="17" s="1"/>
  <c r="BE402" i="17" a="1"/>
  <c r="BE402" i="17" s="1"/>
  <c r="BD402" i="17" a="1"/>
  <c r="BD402" i="17" s="1"/>
  <c r="BB402" i="17" a="1"/>
  <c r="BB402" i="17" s="1"/>
  <c r="BC402" i="17" a="1"/>
  <c r="BC402" i="17" s="1"/>
  <c r="AT272" i="17"/>
  <c r="AY272" i="17" a="1"/>
  <c r="AY272" i="17" s="1"/>
  <c r="AX272" i="17" a="1"/>
  <c r="AX272" i="17" s="1"/>
  <c r="BD272" i="17" a="1"/>
  <c r="BD272" i="17" s="1"/>
  <c r="BB272" i="17" a="1"/>
  <c r="BB272" i="17" s="1"/>
  <c r="BA272" i="17" a="1"/>
  <c r="BA272" i="17" s="1"/>
  <c r="BE272" i="17" a="1"/>
  <c r="BE272" i="17" s="1"/>
  <c r="BC272" i="17" a="1"/>
  <c r="BC272" i="17" s="1"/>
  <c r="AZ272" i="17" a="1"/>
  <c r="AZ272" i="17" s="1"/>
  <c r="AW272" i="17" a="1"/>
  <c r="AW272" i="17" s="1"/>
  <c r="E272" i="17" s="1"/>
  <c r="AV272" i="17" a="1"/>
  <c r="AV272" i="17" s="1"/>
  <c r="AT1111" i="17"/>
  <c r="BH1111" i="17" s="1" a="1"/>
  <c r="BH1111" i="17" s="1"/>
  <c r="BE1111" i="17" a="1"/>
  <c r="BE1111" i="17" s="1"/>
  <c r="AW1111" i="17" a="1"/>
  <c r="AW1111" i="17" s="1"/>
  <c r="E1111" i="17" s="1"/>
  <c r="BB1111" i="17" a="1"/>
  <c r="BB1111" i="17" s="1"/>
  <c r="BA1111" i="17" a="1"/>
  <c r="BA1111" i="17" s="1"/>
  <c r="AY1111" i="17" a="1"/>
  <c r="AY1111" i="17" s="1"/>
  <c r="AT320" i="17"/>
  <c r="BM320" i="17" s="1" a="1"/>
  <c r="BM320" i="17" s="1"/>
  <c r="AT467" i="17"/>
  <c r="AZ747" i="17" a="1"/>
  <c r="AZ747" i="17" s="1"/>
  <c r="BE263" i="17" a="1"/>
  <c r="BE263" i="17" s="1"/>
  <c r="AT694" i="17"/>
  <c r="BM694" i="17" s="1" a="1"/>
  <c r="BM694" i="17" s="1"/>
  <c r="BB786" i="17" a="1"/>
  <c r="BB786" i="17" s="1"/>
  <c r="AT966" i="17"/>
  <c r="BE966" i="17" a="1"/>
  <c r="BE966" i="17" s="1"/>
  <c r="BB966" i="17" a="1"/>
  <c r="BB966" i="17" s="1"/>
  <c r="BA966" i="17" a="1"/>
  <c r="BA966" i="17" s="1"/>
  <c r="AZ966" i="17" a="1"/>
  <c r="AZ966" i="17" s="1"/>
  <c r="AY966" i="17" a="1"/>
  <c r="AY966" i="17" s="1"/>
  <c r="BD966" i="17" a="1"/>
  <c r="BD966" i="17" s="1"/>
  <c r="BC966" i="17" a="1"/>
  <c r="BC966" i="17" s="1"/>
  <c r="AW966" i="17" a="1"/>
  <c r="AW966" i="17" s="1"/>
  <c r="E966" i="17" s="1"/>
  <c r="AX966" i="17" a="1"/>
  <c r="AX966" i="17" s="1"/>
  <c r="AV966" i="17" a="1"/>
  <c r="AV966" i="17" s="1"/>
  <c r="AT252" i="17"/>
  <c r="BH252" i="17" s="1" a="1"/>
  <c r="BH252" i="17" s="1"/>
  <c r="AT333" i="17"/>
  <c r="BJ333" i="17" s="1" a="1"/>
  <c r="BJ333" i="17" s="1"/>
  <c r="BB563" i="17" a="1"/>
  <c r="BB563" i="17" s="1"/>
  <c r="E8" i="17"/>
  <c r="BD513" i="17" a="1"/>
  <c r="BD513" i="17" s="1"/>
  <c r="AT417" i="17"/>
  <c r="BG417" i="17" s="1" a="1"/>
  <c r="BG417" i="17" s="1"/>
  <c r="BB741" i="17" a="1"/>
  <c r="BB741" i="17" s="1"/>
  <c r="AT1011" i="17"/>
  <c r="BK1011" i="17" s="1" a="1"/>
  <c r="BK1011" i="17" s="1"/>
  <c r="AT308" i="17"/>
  <c r="AV756" i="17" a="1"/>
  <c r="AV756" i="17" s="1"/>
  <c r="AY194" i="17" a="1"/>
  <c r="AY194" i="17" s="1"/>
  <c r="AT228" i="17"/>
  <c r="BJ228" i="17" s="1" a="1"/>
  <c r="BJ228" i="17" s="1"/>
  <c r="BC383" i="17" a="1"/>
  <c r="BC383" i="17" s="1"/>
  <c r="BD816" i="17" a="1"/>
  <c r="BD816" i="17" s="1"/>
  <c r="AT208" i="17"/>
  <c r="BK208" i="17" s="1" a="1"/>
  <c r="BK208" i="17" s="1"/>
  <c r="AT1120" i="17"/>
  <c r="AT284" i="17"/>
  <c r="BM284" i="17" s="1" a="1"/>
  <c r="BM284" i="17" s="1"/>
  <c r="AT838" i="17"/>
  <c r="BH838" i="17" s="1" a="1"/>
  <c r="BH838" i="17" s="1"/>
  <c r="AY838" i="17" a="1"/>
  <c r="AY838" i="17" s="1"/>
  <c r="AV838" i="17" a="1"/>
  <c r="AV838" i="17" s="1"/>
  <c r="E405" i="17"/>
  <c r="BC881" i="17" a="1"/>
  <c r="BC881" i="17" s="1"/>
  <c r="BA208" i="17" a="1"/>
  <c r="BA208" i="17" s="1"/>
  <c r="AT105" i="17"/>
  <c r="AT523" i="17"/>
  <c r="BI523" i="17" s="1" a="1"/>
  <c r="BI523" i="17" s="1"/>
  <c r="BE747" i="17" a="1"/>
  <c r="BE747" i="17" s="1"/>
  <c r="AW263" i="17" a="1"/>
  <c r="AW263" i="17" s="1"/>
  <c r="E263" i="17" s="1"/>
  <c r="BC786" i="17" a="1"/>
  <c r="BC786" i="17" s="1"/>
  <c r="AT262" i="17"/>
  <c r="BL262" i="17" s="1" a="1"/>
  <c r="BL262" i="17" s="1"/>
  <c r="AT926" i="17"/>
  <c r="AT1005" i="17"/>
  <c r="AT614" i="17"/>
  <c r="BJ614" i="17" s="1" a="1"/>
  <c r="BJ614" i="17" s="1"/>
  <c r="BB997" i="17" a="1"/>
  <c r="BB997" i="17" s="1"/>
  <c r="BE513" i="17" a="1"/>
  <c r="BE513" i="17" s="1"/>
  <c r="AT894" i="17"/>
  <c r="BF894" i="17" s="1" a="1"/>
  <c r="BF894" i="17" s="1"/>
  <c r="BD741" i="17" a="1"/>
  <c r="BD741" i="17" s="1"/>
  <c r="AT445" i="17"/>
  <c r="BM445" i="17" s="1" a="1"/>
  <c r="BM445" i="17" s="1"/>
  <c r="AY445" i="17" a="1"/>
  <c r="AY445" i="17" s="1"/>
  <c r="AX445" i="17" a="1"/>
  <c r="AX445" i="17" s="1"/>
  <c r="AZ445" i="17" a="1"/>
  <c r="AZ445" i="17" s="1"/>
  <c r="AW445" i="17" a="1"/>
  <c r="AW445" i="17" s="1"/>
  <c r="E445" i="17" s="1"/>
  <c r="AV445" i="17" a="1"/>
  <c r="AV445" i="17" s="1"/>
  <c r="BE445" i="17" a="1"/>
  <c r="BE445" i="17" s="1"/>
  <c r="BC445" i="17" a="1"/>
  <c r="BC445" i="17" s="1"/>
  <c r="BD445" i="17" a="1"/>
  <c r="BD445" i="17" s="1"/>
  <c r="AT845" i="17"/>
  <c r="BC756" i="17" a="1"/>
  <c r="BC756" i="17" s="1"/>
  <c r="BA1006" i="17" a="1"/>
  <c r="BA1006" i="17" s="1"/>
  <c r="BD838" i="17" a="1"/>
  <c r="BD838" i="17" s="1"/>
  <c r="AX194" i="17" a="1"/>
  <c r="AX194" i="17" s="1"/>
  <c r="AY716" i="17" a="1"/>
  <c r="AY716" i="17" s="1"/>
  <c r="BD383" i="17" a="1"/>
  <c r="BD383" i="17" s="1"/>
  <c r="AT296" i="17"/>
  <c r="BH296" i="17" s="1" a="1"/>
  <c r="BH296" i="17" s="1"/>
  <c r="AT85" i="17"/>
  <c r="BK85" i="17" s="1" a="1"/>
  <c r="BK85" i="17" s="1"/>
  <c r="AT563" i="17"/>
  <c r="AT447" i="17"/>
  <c r="BF447" i="17" s="1" a="1"/>
  <c r="BF447" i="17" s="1"/>
  <c r="AT247" i="17"/>
  <c r="BM247" i="17" s="1" a="1"/>
  <c r="BM247" i="17" s="1"/>
  <c r="AT102" i="17"/>
  <c r="BK102" i="17" s="1" a="1"/>
  <c r="BK102" i="17" s="1"/>
  <c r="BD881" i="17" a="1"/>
  <c r="BD881" i="17" s="1"/>
  <c r="AX208" i="17" a="1"/>
  <c r="AX208" i="17" s="1"/>
  <c r="AX263" i="17" a="1"/>
  <c r="AX263" i="17" s="1"/>
  <c r="AV786" i="17" a="1"/>
  <c r="AV786" i="17" s="1"/>
  <c r="BD563" i="17" a="1"/>
  <c r="BD563" i="17" s="1"/>
  <c r="AX514" i="17" a="1"/>
  <c r="AX514" i="17" s="1"/>
  <c r="BE997" i="17" a="1"/>
  <c r="BE997" i="17" s="1"/>
  <c r="AV513" i="17" a="1"/>
  <c r="AV513" i="17" s="1"/>
  <c r="BC741" i="17" a="1"/>
  <c r="BC741" i="17" s="1"/>
  <c r="AT397" i="17"/>
  <c r="BH397" i="17" s="1" a="1"/>
  <c r="BH397" i="17" s="1"/>
  <c r="AT683" i="17"/>
  <c r="BM683" i="17" s="1" a="1"/>
  <c r="BM683" i="17" s="1"/>
  <c r="E361" i="17"/>
  <c r="E792" i="17"/>
  <c r="AW1006" i="17" a="1"/>
  <c r="AW1006" i="17" s="1"/>
  <c r="E1006" i="17" s="1"/>
  <c r="AX838" i="17" a="1"/>
  <c r="AX838" i="17" s="1"/>
  <c r="AZ716" i="17" a="1"/>
  <c r="AZ716" i="17" s="1"/>
  <c r="AT579" i="17"/>
  <c r="BL579" i="17" s="1" a="1"/>
  <c r="BL579" i="17" s="1"/>
  <c r="AT290" i="17"/>
  <c r="BH290" i="17" s="1" a="1"/>
  <c r="BH290" i="17" s="1"/>
  <c r="AT1124" i="17"/>
  <c r="BJ1124" i="17" s="1" a="1"/>
  <c r="BJ1124" i="17" s="1"/>
  <c r="AT481" i="17"/>
  <c r="AT747" i="17"/>
  <c r="BK747" i="17" s="1" a="1"/>
  <c r="BK747" i="17" s="1"/>
  <c r="BB208" i="17" a="1"/>
  <c r="BB208" i="17" s="1"/>
  <c r="AT814" i="17"/>
  <c r="BL814" i="17" s="1" a="1"/>
  <c r="BL814" i="17" s="1"/>
  <c r="AT330" i="17"/>
  <c r="BL330" i="17" s="1" a="1"/>
  <c r="BL330" i="17" s="1"/>
  <c r="AY747" i="17" a="1"/>
  <c r="AY747" i="17" s="1"/>
  <c r="AY263" i="17" a="1"/>
  <c r="AY263" i="17" s="1"/>
  <c r="AY786" i="17" a="1"/>
  <c r="AY786" i="17" s="1"/>
  <c r="AT172" i="17"/>
  <c r="BI172" i="17" s="1" a="1"/>
  <c r="BI172" i="17" s="1"/>
  <c r="BE563" i="17" a="1"/>
  <c r="BE563" i="17" s="1"/>
  <c r="AY514" i="17" a="1"/>
  <c r="AY514" i="17" s="1"/>
  <c r="AY997" i="17" a="1"/>
  <c r="AY997" i="17" s="1"/>
  <c r="AW513" i="17" a="1"/>
  <c r="AW513" i="17" s="1"/>
  <c r="E513" i="17" s="1"/>
  <c r="E894" i="17"/>
  <c r="BE741" i="17" a="1"/>
  <c r="BE741" i="17" s="1"/>
  <c r="AT929" i="17"/>
  <c r="BI929" i="17" s="1" a="1"/>
  <c r="BI929" i="17" s="1"/>
  <c r="AT66" i="17"/>
  <c r="AT246" i="17"/>
  <c r="BG246" i="17" s="1" a="1"/>
  <c r="BG246" i="17" s="1"/>
  <c r="AW246" i="17" a="1"/>
  <c r="AW246" i="17" s="1"/>
  <c r="E246" i="17" s="1"/>
  <c r="AV246" i="17" a="1"/>
  <c r="AV246" i="17" s="1"/>
  <c r="BE246" i="17" a="1"/>
  <c r="BE246" i="17" s="1"/>
  <c r="BC246" i="17" a="1"/>
  <c r="BC246" i="17" s="1"/>
  <c r="BB246" i="17" a="1"/>
  <c r="BB246" i="17" s="1"/>
  <c r="BD246" i="17" a="1"/>
  <c r="BD246" i="17" s="1"/>
  <c r="BA246" i="17" a="1"/>
  <c r="BA246" i="17" s="1"/>
  <c r="AY246" i="17" a="1"/>
  <c r="AY246" i="17" s="1"/>
  <c r="AT914" i="17"/>
  <c r="BM914" i="17" s="1" a="1"/>
  <c r="BM914" i="17" s="1"/>
  <c r="AV1006" i="17" a="1"/>
  <c r="AV1006" i="17" s="1"/>
  <c r="AZ838" i="17" a="1"/>
  <c r="AZ838" i="17" s="1"/>
  <c r="AT931" i="17"/>
  <c r="BK931" i="17" s="1" a="1"/>
  <c r="BK931" i="17" s="1"/>
  <c r="AT889" i="17"/>
  <c r="BM889" i="17" s="1" a="1"/>
  <c r="BM889" i="17" s="1"/>
  <c r="AT1078" i="17"/>
  <c r="BH1078" i="17" s="1" a="1"/>
  <c r="BH1078" i="17" s="1"/>
  <c r="BC1078" i="17" a="1"/>
  <c r="BC1078" i="17" s="1"/>
  <c r="BB1078" i="17" a="1"/>
  <c r="BB1078" i="17" s="1"/>
  <c r="BA1078" i="17" a="1"/>
  <c r="BA1078" i="17" s="1"/>
  <c r="AY1078" i="17" a="1"/>
  <c r="AY1078" i="17" s="1"/>
  <c r="AW1078" i="17" a="1"/>
  <c r="AW1078" i="17" s="1"/>
  <c r="E1078" i="17" s="1"/>
  <c r="BE1078" i="17" a="1"/>
  <c r="BE1078" i="17" s="1"/>
  <c r="BD1078" i="17" a="1"/>
  <c r="BD1078" i="17" s="1"/>
  <c r="AZ1078" i="17" a="1"/>
  <c r="AZ1078" i="17" s="1"/>
  <c r="AT110" i="17"/>
  <c r="BI110" i="17" s="1" a="1"/>
  <c r="BI110" i="17" s="1"/>
  <c r="BA110" i="17" a="1"/>
  <c r="BA110" i="17" s="1"/>
  <c r="BB110" i="17" a="1"/>
  <c r="BB110" i="17" s="1"/>
  <c r="AZ110" i="17" a="1"/>
  <c r="AZ110" i="17" s="1"/>
  <c r="AX110" i="17" a="1"/>
  <c r="AX110" i="17" s="1"/>
  <c r="AW110" i="17" a="1"/>
  <c r="AW110" i="17" s="1"/>
  <c r="E110" i="17" s="1"/>
  <c r="BD110" i="17" a="1"/>
  <c r="BD110" i="17" s="1"/>
  <c r="BE110" i="17" a="1"/>
  <c r="BE110" i="17" s="1"/>
  <c r="BC110" i="17" a="1"/>
  <c r="BC110" i="17" s="1"/>
  <c r="AV110" i="17" a="1"/>
  <c r="AV110" i="17" s="1"/>
  <c r="AY110" i="17" a="1"/>
  <c r="AY110" i="17" s="1"/>
  <c r="AT48" i="17"/>
  <c r="AT939" i="17"/>
  <c r="BF939" i="17" s="1" a="1"/>
  <c r="BF939" i="17" s="1"/>
  <c r="AT274" i="17"/>
  <c r="BH274" i="17" s="1" a="1"/>
  <c r="BH274" i="17" s="1"/>
  <c r="AT627" i="17"/>
  <c r="AT1088" i="17"/>
  <c r="BH1088" i="17" s="1" a="1"/>
  <c r="BH1088" i="17" s="1"/>
  <c r="AW208" i="17" a="1"/>
  <c r="AW208" i="17" s="1"/>
  <c r="E208" i="17" s="1"/>
  <c r="AT543" i="17"/>
  <c r="BH543" i="17" s="1" a="1"/>
  <c r="BH543" i="17" s="1"/>
  <c r="AT1109" i="17"/>
  <c r="BK1109" i="17" s="1" a="1"/>
  <c r="BK1109" i="17" s="1"/>
  <c r="BA1109" i="17" a="1"/>
  <c r="BA1109" i="17" s="1"/>
  <c r="AZ1109" i="17" a="1"/>
  <c r="AZ1109" i="17" s="1"/>
  <c r="AX1109" i="17" a="1"/>
  <c r="AX1109" i="17" s="1"/>
  <c r="AW1109" i="17" a="1"/>
  <c r="AW1109" i="17" s="1"/>
  <c r="E1109" i="17" s="1"/>
  <c r="AV1109" i="17" a="1"/>
  <c r="AV1109" i="17" s="1"/>
  <c r="BD1109" i="17" a="1"/>
  <c r="BD1109" i="17" s="1"/>
  <c r="BC1109" i="17" a="1"/>
  <c r="BC1109" i="17" s="1"/>
  <c r="BB1109" i="17" a="1"/>
  <c r="BB1109" i="17" s="1"/>
  <c r="BE1109" i="17" a="1"/>
  <c r="BE1109" i="17" s="1"/>
  <c r="BA747" i="17" a="1"/>
  <c r="BA747" i="17" s="1"/>
  <c r="AZ263" i="17" a="1"/>
  <c r="AZ263" i="17" s="1"/>
  <c r="BE786" i="17" a="1"/>
  <c r="BE786" i="17" s="1"/>
  <c r="AT221" i="17"/>
  <c r="BJ221" i="17" s="1" a="1"/>
  <c r="BJ221" i="17" s="1"/>
  <c r="AT659" i="17"/>
  <c r="BH659" i="17" s="1" a="1"/>
  <c r="BH659" i="17" s="1"/>
  <c r="BE514" i="17" a="1"/>
  <c r="BE514" i="17" s="1"/>
  <c r="AT773" i="17"/>
  <c r="BC997" i="17" a="1"/>
  <c r="BC997" i="17" s="1"/>
  <c r="AT847" i="17"/>
  <c r="BM847" i="17" s="1" a="1"/>
  <c r="BM847" i="17" s="1"/>
  <c r="AX741" i="17" a="1"/>
  <c r="AX741" i="17" s="1"/>
  <c r="AT728" i="17"/>
  <c r="BH728" i="17" s="1" a="1"/>
  <c r="BH728" i="17" s="1"/>
  <c r="AT609" i="17"/>
  <c r="AT1087" i="17"/>
  <c r="AT603" i="17"/>
  <c r="BJ603" i="17" s="1" a="1"/>
  <c r="BJ603" i="17" s="1"/>
  <c r="AT972" i="17"/>
  <c r="BL972" i="17" s="1" a="1"/>
  <c r="BL972" i="17" s="1"/>
  <c r="BB1006" i="17" a="1"/>
  <c r="BB1006" i="17" s="1"/>
  <c r="AW838" i="17" a="1"/>
  <c r="AW838" i="17" s="1"/>
  <c r="E838" i="17" s="1"/>
  <c r="AT455" i="17"/>
  <c r="AT339" i="17"/>
  <c r="BK339" i="17" s="1" a="1"/>
  <c r="BK339" i="17" s="1"/>
  <c r="AT950" i="17"/>
  <c r="BM950" i="17" s="1" a="1"/>
  <c r="BM950" i="17" s="1"/>
  <c r="AT544" i="17"/>
  <c r="AY208" i="17" a="1"/>
  <c r="AY208" i="17" s="1"/>
  <c r="AT570" i="17"/>
  <c r="AT212" i="17"/>
  <c r="BM212" i="17" s="1" a="1"/>
  <c r="BM212" i="17" s="1"/>
  <c r="AT225" i="17"/>
  <c r="E510" i="17"/>
  <c r="BB747" i="17" a="1"/>
  <c r="BB747" i="17" s="1"/>
  <c r="BB263" i="17" a="1"/>
  <c r="BB263" i="17" s="1"/>
  <c r="AT452" i="17"/>
  <c r="BI452" i="17" s="1" a="1"/>
  <c r="BI452" i="17" s="1"/>
  <c r="AW786" i="17" a="1"/>
  <c r="AW786" i="17" s="1"/>
  <c r="E786" i="17" s="1"/>
  <c r="BA627" i="17" a="1"/>
  <c r="BA627" i="17" s="1"/>
  <c r="E252" i="17"/>
  <c r="E414" i="17"/>
  <c r="BB514" i="17" a="1"/>
  <c r="BB514" i="17" s="1"/>
  <c r="BD997" i="17" a="1"/>
  <c r="BD997" i="17" s="1"/>
  <c r="AT605" i="17"/>
  <c r="BI605" i="17" s="1" a="1"/>
  <c r="BI605" i="17" s="1"/>
  <c r="AZ741" i="17" a="1"/>
  <c r="AZ741" i="17" s="1"/>
  <c r="AT687" i="17"/>
  <c r="BG687" i="17" s="1" a="1"/>
  <c r="BG687" i="17" s="1"/>
  <c r="BE1006" i="17" a="1"/>
  <c r="BE1006" i="17" s="1"/>
  <c r="BB838" i="17" a="1"/>
  <c r="BB838" i="17" s="1"/>
  <c r="AT237" i="17"/>
  <c r="BF237" i="17" s="1" a="1"/>
  <c r="BF237" i="17" s="1"/>
  <c r="BB237" i="17" a="1"/>
  <c r="BB237" i="17" s="1"/>
  <c r="BA237" i="17" a="1"/>
  <c r="BA237" i="17" s="1"/>
  <c r="AW237" i="17" a="1"/>
  <c r="AW237" i="17" s="1"/>
  <c r="E237" i="17" s="1"/>
  <c r="AV237" i="17" a="1"/>
  <c r="AV237" i="17" s="1"/>
  <c r="BE237" i="17" a="1"/>
  <c r="BE237" i="17" s="1"/>
  <c r="AZ237" i="17" a="1"/>
  <c r="AZ237" i="17" s="1"/>
  <c r="AY237" i="17" a="1"/>
  <c r="AY237" i="17" s="1"/>
  <c r="AX237" i="17" a="1"/>
  <c r="AX237" i="17" s="1"/>
  <c r="BC237" i="17" a="1"/>
  <c r="BC237" i="17" s="1"/>
  <c r="AT799" i="17"/>
  <c r="BI799" i="17" s="1" a="1"/>
  <c r="BI799" i="17" s="1"/>
  <c r="AT965" i="17"/>
  <c r="BM965" i="17" s="1" a="1"/>
  <c r="BM965" i="17" s="1"/>
  <c r="AZ208" i="17" a="1"/>
  <c r="AZ208" i="17" s="1"/>
  <c r="AT406" i="17"/>
  <c r="BL406" i="17" s="1" a="1"/>
  <c r="BL406" i="17" s="1"/>
  <c r="AT709" i="17"/>
  <c r="BG709" i="17" s="1" a="1"/>
  <c r="BG709" i="17" s="1"/>
  <c r="AT867" i="17"/>
  <c r="BG867" i="17" s="1" a="1"/>
  <c r="BG867" i="17" s="1"/>
  <c r="BD867" i="17" a="1"/>
  <c r="BD867" i="17" s="1"/>
  <c r="AX867" i="17" a="1"/>
  <c r="AX867" i="17" s="1"/>
  <c r="AW867" i="17" a="1"/>
  <c r="AW867" i="17" s="1"/>
  <c r="E867" i="17" s="1"/>
  <c r="AV867" i="17" a="1"/>
  <c r="AV867" i="17" s="1"/>
  <c r="AZ867" i="17" a="1"/>
  <c r="AZ867" i="17" s="1"/>
  <c r="AY867" i="17" a="1"/>
  <c r="AY867" i="17" s="1"/>
  <c r="BE867" i="17" a="1"/>
  <c r="BE867" i="17" s="1"/>
  <c r="BB867" i="17" a="1"/>
  <c r="BB867" i="17" s="1"/>
  <c r="BA867" i="17" a="1"/>
  <c r="BA867" i="17" s="1"/>
  <c r="AT141" i="17"/>
  <c r="BI141" i="17" s="1" a="1"/>
  <c r="BI141" i="17" s="1"/>
  <c r="AX141" i="17" a="1"/>
  <c r="AX141" i="17" s="1"/>
  <c r="AW141" i="17" a="1"/>
  <c r="AW141" i="17" s="1"/>
  <c r="E141" i="17" s="1"/>
  <c r="AV141" i="17" a="1"/>
  <c r="AV141" i="17" s="1"/>
  <c r="BC141" i="17" a="1"/>
  <c r="BC141" i="17" s="1"/>
  <c r="BE141" i="17" a="1"/>
  <c r="BE141" i="17" s="1"/>
  <c r="BD141" i="17" a="1"/>
  <c r="BD141" i="17" s="1"/>
  <c r="BA141" i="17" a="1"/>
  <c r="BA141" i="17" s="1"/>
  <c r="BB141" i="17" a="1"/>
  <c r="BB141" i="17" s="1"/>
  <c r="AZ141" i="17" a="1"/>
  <c r="AZ141" i="17" s="1"/>
  <c r="AY141" i="17" a="1"/>
  <c r="AY141" i="17" s="1"/>
  <c r="BC263" i="17" a="1"/>
  <c r="BC263" i="17" s="1"/>
  <c r="AV544" i="17" a="1"/>
  <c r="AV544" i="17" s="1"/>
  <c r="BE627" i="17" a="1"/>
  <c r="BE627" i="17" s="1"/>
  <c r="AT898" i="17"/>
  <c r="E656" i="17"/>
  <c r="AT8" i="17"/>
  <c r="BF8" i="17" s="1" a="1"/>
  <c r="BF8" i="17" s="1"/>
  <c r="AT1015" i="17"/>
  <c r="BF1015" i="17" s="1" a="1"/>
  <c r="BF1015" i="17" s="1"/>
  <c r="AT688" i="17"/>
  <c r="AV741" i="17" a="1"/>
  <c r="AV741" i="17" s="1"/>
  <c r="BD1006" i="17" a="1"/>
  <c r="BD1006" i="17" s="1"/>
  <c r="BC838" i="17" a="1"/>
  <c r="BC838" i="17" s="1"/>
  <c r="AV1111" i="17" a="1"/>
  <c r="AV1111" i="17" s="1"/>
  <c r="AT1071" i="17"/>
  <c r="BJ1071" i="17" s="1" a="1"/>
  <c r="BJ1071" i="17" s="1"/>
  <c r="BA742" i="17" a="1"/>
  <c r="BA742" i="17" s="1"/>
  <c r="BD670" i="17" a="1"/>
  <c r="BD670" i="17" s="1"/>
  <c r="AT277" i="17"/>
  <c r="AT678" i="17"/>
  <c r="BM678" i="17" s="1" a="1"/>
  <c r="BM678" i="17" s="1"/>
  <c r="BD678" i="17" a="1"/>
  <c r="BD678" i="17" s="1"/>
  <c r="BA678" i="17" a="1"/>
  <c r="BA678" i="17" s="1"/>
  <c r="AX678" i="17" a="1"/>
  <c r="AX678" i="17" s="1"/>
  <c r="AV678" i="17" a="1"/>
  <c r="AV678" i="17" s="1"/>
  <c r="BE678" i="17" a="1"/>
  <c r="BE678" i="17" s="1"/>
  <c r="BC678" i="17" a="1"/>
  <c r="BC678" i="17" s="1"/>
  <c r="BB678" i="17" a="1"/>
  <c r="BB678" i="17" s="1"/>
  <c r="AY678" i="17" a="1"/>
  <c r="AY678" i="17" s="1"/>
  <c r="AT787" i="17"/>
  <c r="BK787" i="17" s="1" a="1"/>
  <c r="BK787" i="17" s="1"/>
  <c r="AT514" i="17"/>
  <c r="BF514" i="17" s="1" a="1"/>
  <c r="BF514" i="17" s="1"/>
  <c r="BC208" i="17" a="1"/>
  <c r="BC208" i="17" s="1"/>
  <c r="AT88" i="17"/>
  <c r="BM88" i="17" s="1" a="1"/>
  <c r="BM88" i="17" s="1"/>
  <c r="BD747" i="17" a="1"/>
  <c r="BD747" i="17" s="1"/>
  <c r="BA544" i="17" a="1"/>
  <c r="BA544" i="17" s="1"/>
  <c r="AT764" i="17"/>
  <c r="BG764" i="17" s="1" a="1"/>
  <c r="BG764" i="17" s="1"/>
  <c r="AW764" i="17" a="1"/>
  <c r="AW764" i="17" s="1"/>
  <c r="E764" i="17" s="1"/>
  <c r="BE764" i="17" a="1"/>
  <c r="BE764" i="17" s="1"/>
  <c r="AW627" i="17" a="1"/>
  <c r="AW627" i="17" s="1"/>
  <c r="E627" i="17" s="1"/>
  <c r="AT76" i="17"/>
  <c r="BH76" i="17" s="1" a="1"/>
  <c r="BH76" i="17" s="1"/>
  <c r="BD514" i="17" a="1"/>
  <c r="BD514" i="17" s="1"/>
  <c r="AT976" i="17"/>
  <c r="BG976" i="17" s="1" a="1"/>
  <c r="BG976" i="17" s="1"/>
  <c r="AT278" i="17"/>
  <c r="BK278" i="17" s="1" a="1"/>
  <c r="BK278" i="17" s="1"/>
  <c r="AW741" i="17" a="1"/>
  <c r="AW741" i="17" s="1"/>
  <c r="E741" i="17" s="1"/>
  <c r="AV998" i="17" a="1"/>
  <c r="AV998" i="17" s="1"/>
  <c r="AX764" i="17" a="1"/>
  <c r="AX764" i="17" s="1"/>
  <c r="BE838" i="17" a="1"/>
  <c r="BE838" i="17" s="1"/>
  <c r="AX1111" i="17" a="1"/>
  <c r="AX1111" i="17" s="1"/>
  <c r="AY1158" i="17" a="1"/>
  <c r="AY1158" i="17" s="1"/>
  <c r="BD742" i="17" a="1"/>
  <c r="BD742" i="17" s="1"/>
  <c r="AT258" i="17"/>
  <c r="BG258" i="17" s="1" a="1"/>
  <c r="BG258" i="17" s="1"/>
  <c r="AT257" i="17"/>
  <c r="BJ257" i="17" s="1" a="1"/>
  <c r="BJ257" i="17" s="1"/>
  <c r="BD208" i="17" a="1"/>
  <c r="BD208" i="17" s="1"/>
  <c r="AT464" i="17"/>
  <c r="BG464" i="17" s="1" a="1"/>
  <c r="BG464" i="17" s="1"/>
  <c r="AT1063" i="17"/>
  <c r="BH1063" i="17" s="1" a="1"/>
  <c r="BH1063" i="17" s="1"/>
  <c r="AT572" i="17"/>
  <c r="BM572" i="17" s="1" a="1"/>
  <c r="BM572" i="17" s="1"/>
  <c r="AX1028" i="17" a="1"/>
  <c r="AX1028" i="17" s="1"/>
  <c r="AW544" i="17" a="1"/>
  <c r="AW544" i="17" s="1"/>
  <c r="E544" i="17" s="1"/>
  <c r="AX627" i="17" a="1"/>
  <c r="AX627" i="17" s="1"/>
  <c r="AT1070" i="17"/>
  <c r="BL1070" i="17" s="1" a="1"/>
  <c r="BL1070" i="17" s="1"/>
  <c r="AV514" i="17" a="1"/>
  <c r="AV514" i="17" s="1"/>
  <c r="AY741" i="17" a="1"/>
  <c r="AY741" i="17" s="1"/>
  <c r="AT1034" i="17"/>
  <c r="BF1034" i="17" s="1" a="1"/>
  <c r="BF1034" i="17" s="1"/>
  <c r="AW998" i="17" a="1"/>
  <c r="AW998" i="17" s="1"/>
  <c r="E998" i="17" s="1"/>
  <c r="AY764" i="17" a="1"/>
  <c r="AY764" i="17" s="1"/>
  <c r="BD1111" i="17" a="1"/>
  <c r="BD1111" i="17" s="1"/>
  <c r="BE1158" i="17" a="1"/>
  <c r="BE1158" i="17" s="1"/>
  <c r="AX246" i="17" a="1"/>
  <c r="AX246" i="17" s="1"/>
  <c r="AT958" i="17"/>
  <c r="BG958" i="17" s="1" a="1"/>
  <c r="BG958" i="17" s="1"/>
  <c r="AT196" i="17"/>
  <c r="BF196" i="17" s="1" a="1"/>
  <c r="BF196" i="17" s="1"/>
  <c r="AT1055" i="17"/>
  <c r="AT869" i="17"/>
  <c r="BE208" i="17" a="1"/>
  <c r="BE208" i="17" s="1"/>
  <c r="AT1056" i="17"/>
  <c r="AV1028" i="17" a="1"/>
  <c r="AV1028" i="17" s="1"/>
  <c r="AX544" i="17" a="1"/>
  <c r="AX544" i="17" s="1"/>
  <c r="BC472" i="17" a="1"/>
  <c r="BC472" i="17" s="1"/>
  <c r="AY627" i="17" a="1"/>
  <c r="AY627" i="17" s="1"/>
  <c r="AW514" i="17" a="1"/>
  <c r="AW514" i="17" s="1"/>
  <c r="E514" i="17" s="1"/>
  <c r="AT531" i="17"/>
  <c r="BF531" i="17" s="1" a="1"/>
  <c r="BF531" i="17" s="1"/>
  <c r="AT363" i="17"/>
  <c r="BK363" i="17" s="1" a="1"/>
  <c r="BK363" i="17" s="1"/>
  <c r="AT701" i="17"/>
  <c r="BI701" i="17" s="1" a="1"/>
  <c r="BI701" i="17" s="1"/>
  <c r="BA262" i="17" a="1"/>
  <c r="BA262" i="17" s="1"/>
  <c r="AT119" i="17"/>
  <c r="BH119" i="17" s="1" a="1"/>
  <c r="BH119" i="17" s="1"/>
  <c r="AZ764" i="17" a="1"/>
  <c r="AZ764" i="17" s="1"/>
  <c r="AX679" i="17" a="1"/>
  <c r="AX679" i="17" s="1"/>
  <c r="AZ1111" i="17" a="1"/>
  <c r="AZ1111" i="17" s="1"/>
  <c r="AX1158" i="17" a="1"/>
  <c r="AX1158" i="17" s="1"/>
  <c r="AV1078" i="17" a="1"/>
  <c r="AV1078" i="17" s="1"/>
  <c r="AZ246" i="17" a="1"/>
  <c r="AZ246" i="17" s="1"/>
  <c r="BB445" i="17" a="1"/>
  <c r="BB445" i="17" s="1"/>
  <c r="AT541" i="17"/>
  <c r="BL541" i="17" s="1" a="1"/>
  <c r="BL541" i="17" s="1"/>
  <c r="AX541" i="17" a="1"/>
  <c r="AX541" i="17" s="1"/>
  <c r="BC541" i="17" a="1"/>
  <c r="BC541" i="17" s="1"/>
  <c r="AV541" i="17" a="1"/>
  <c r="AV541" i="17" s="1"/>
  <c r="BB541" i="17" a="1"/>
  <c r="BB541" i="17" s="1"/>
  <c r="BA541" i="17" a="1"/>
  <c r="BA541" i="17" s="1"/>
  <c r="AZ541" i="17" a="1"/>
  <c r="AZ541" i="17" s="1"/>
  <c r="AY541" i="17" a="1"/>
  <c r="AY541" i="17" s="1"/>
  <c r="BE541" i="17" a="1"/>
  <c r="BE541" i="17" s="1"/>
  <c r="AT147" i="17"/>
  <c r="BI147" i="17" s="1" a="1"/>
  <c r="BI147" i="17" s="1"/>
  <c r="AT920" i="17"/>
  <c r="BD920" i="17" a="1"/>
  <c r="BD920" i="17" s="1"/>
  <c r="BC920" i="17" a="1"/>
  <c r="BC920" i="17" s="1"/>
  <c r="AX920" i="17" a="1"/>
  <c r="AX920" i="17" s="1"/>
  <c r="AW920" i="17" a="1"/>
  <c r="AW920" i="17" s="1"/>
  <c r="E920" i="17" s="1"/>
  <c r="AZ920" i="17" a="1"/>
  <c r="AZ920" i="17" s="1"/>
  <c r="AY920" i="17" a="1"/>
  <c r="AY920" i="17" s="1"/>
  <c r="AV920" i="17" a="1"/>
  <c r="AV920" i="17" s="1"/>
  <c r="BE920" i="17" a="1"/>
  <c r="BE920" i="17" s="1"/>
  <c r="BB920" i="17" a="1"/>
  <c r="BB920" i="17" s="1"/>
  <c r="BA920" i="17" a="1"/>
  <c r="BA920" i="17" s="1"/>
  <c r="AT998" i="17"/>
  <c r="BL998" i="17" s="1" a="1"/>
  <c r="BL998" i="17" s="1"/>
  <c r="BD998" i="17" a="1"/>
  <c r="BD998" i="17" s="1"/>
  <c r="BE998" i="17" a="1"/>
  <c r="BE998" i="17" s="1"/>
  <c r="AT1037" i="17"/>
  <c r="BK1037" i="17" s="1" a="1"/>
  <c r="BK1037" i="17" s="1"/>
  <c r="AT723" i="17"/>
  <c r="BH723" i="17" s="1" a="1"/>
  <c r="BH723" i="17" s="1"/>
  <c r="AT107" i="17"/>
  <c r="BM107" i="17" s="1" a="1"/>
  <c r="BM107" i="17" s="1"/>
  <c r="AW1028" i="17" a="1"/>
  <c r="AW1028" i="17" s="1"/>
  <c r="E1028" i="17" s="1"/>
  <c r="AY544" i="17" a="1"/>
  <c r="AY544" i="17" s="1"/>
  <c r="AV472" i="17" a="1"/>
  <c r="AV472" i="17" s="1"/>
  <c r="AZ627" i="17" a="1"/>
  <c r="AZ627" i="17" s="1"/>
  <c r="AT469" i="17"/>
  <c r="BH469" i="17" s="1" a="1"/>
  <c r="BH469" i="17" s="1"/>
  <c r="AT414" i="17"/>
  <c r="AT1007" i="17"/>
  <c r="AZ514" i="17" a="1"/>
  <c r="AZ514" i="17" s="1"/>
  <c r="AT187" i="17"/>
  <c r="BF187" i="17" s="1" a="1"/>
  <c r="BF187" i="17" s="1"/>
  <c r="BD262" i="17" a="1"/>
  <c r="BD262" i="17" s="1"/>
  <c r="AT56" i="17"/>
  <c r="BA56" i="17" a="1"/>
  <c r="BA56" i="17" s="1"/>
  <c r="AV56" i="17" a="1"/>
  <c r="AV56" i="17" s="1"/>
  <c r="BE56" i="17" a="1"/>
  <c r="BE56" i="17" s="1"/>
  <c r="BB56" i="17" a="1"/>
  <c r="BB56" i="17" s="1"/>
  <c r="AY56" i="17" a="1"/>
  <c r="AY56" i="17" s="1"/>
  <c r="AW56" i="17" a="1"/>
  <c r="AW56" i="17" s="1"/>
  <c r="E56" i="17" s="1"/>
  <c r="BC56" i="17" a="1"/>
  <c r="BC56" i="17" s="1"/>
  <c r="AX56" i="17" a="1"/>
  <c r="AX56" i="17" s="1"/>
  <c r="BD56" i="17" a="1"/>
  <c r="BD56" i="17" s="1"/>
  <c r="AZ56" i="17" a="1"/>
  <c r="AZ56" i="17" s="1"/>
  <c r="AT1145" i="17"/>
  <c r="AY284" i="17" a="1"/>
  <c r="AY284" i="17" s="1"/>
  <c r="BB405" i="17" a="1"/>
  <c r="BB405" i="17" s="1"/>
  <c r="AT550" i="17"/>
  <c r="BJ550" i="17" s="1" a="1"/>
  <c r="BJ550" i="17" s="1"/>
  <c r="AZ998" i="17" a="1"/>
  <c r="AZ998" i="17" s="1"/>
  <c r="BA764" i="17" a="1"/>
  <c r="BA764" i="17" s="1"/>
  <c r="BC1111" i="17" a="1"/>
  <c r="BC1111" i="17" s="1"/>
  <c r="AW267" i="17" a="1"/>
  <c r="AW267" i="17" s="1"/>
  <c r="E267" i="17" s="1"/>
  <c r="AX1078" i="17" a="1"/>
  <c r="AX1078" i="17" s="1"/>
  <c r="BA445" i="17" a="1"/>
  <c r="BA445" i="17" s="1"/>
  <c r="AT988" i="17"/>
  <c r="BK988" i="17" s="1" a="1"/>
  <c r="BK988" i="17" s="1"/>
  <c r="E339" i="17"/>
  <c r="F339" i="17" s="1"/>
  <c r="AT97" i="17"/>
  <c r="BH97" i="17" s="1" a="1"/>
  <c r="BH97" i="17" s="1"/>
  <c r="AT466" i="17"/>
  <c r="BH466" i="17" s="1" a="1"/>
  <c r="BH466" i="17" s="1"/>
  <c r="AV470" i="17" a="1"/>
  <c r="AV470" i="17" s="1"/>
  <c r="AW1134" i="17" a="1"/>
  <c r="AW1134" i="17" s="1"/>
  <c r="E1134" i="17" s="1"/>
  <c r="AY1123" i="17" a="1"/>
  <c r="AY1123" i="17" s="1"/>
  <c r="AW341" i="17" a="1"/>
  <c r="AW341" i="17" s="1"/>
  <c r="E341" i="17" s="1"/>
  <c r="AT984" i="17"/>
  <c r="BF984" i="17" s="1" a="1"/>
  <c r="BF984" i="17" s="1"/>
  <c r="AT824" i="17"/>
  <c r="BK824" i="17" s="1" a="1"/>
  <c r="BK824" i="17" s="1"/>
  <c r="AT805" i="17"/>
  <c r="AT1143" i="17"/>
  <c r="BI1143" i="17" s="1" a="1"/>
  <c r="BI1143" i="17" s="1"/>
  <c r="E743" i="17"/>
  <c r="AT908" i="17"/>
  <c r="BG908" i="17" s="1" a="1"/>
  <c r="BG908" i="17" s="1"/>
  <c r="AT306" i="17"/>
  <c r="BI306" i="17" s="1" a="1"/>
  <c r="BI306" i="17" s="1"/>
  <c r="AT23" i="17"/>
  <c r="BG23" i="17" s="1" a="1"/>
  <c r="BG23" i="17" s="1"/>
  <c r="AT1149" i="17"/>
  <c r="BI1149" i="17" s="1" a="1"/>
  <c r="BI1149" i="17" s="1"/>
  <c r="AW470" i="17" a="1"/>
  <c r="AW470" i="17" s="1"/>
  <c r="E470" i="17" s="1"/>
  <c r="AT892" i="17"/>
  <c r="AT650" i="17"/>
  <c r="BF650" i="17" s="1" a="1"/>
  <c r="BF650" i="17" s="1"/>
  <c r="BD1123" i="17" a="1"/>
  <c r="BD1123" i="17" s="1"/>
  <c r="AT582" i="17"/>
  <c r="BI582" i="17" s="1" a="1"/>
  <c r="BI582" i="17" s="1"/>
  <c r="AT843" i="17"/>
  <c r="BM843" i="17" s="1" a="1"/>
  <c r="BM843" i="17" s="1"/>
  <c r="AT287" i="17"/>
  <c r="BL287" i="17" s="1" a="1"/>
  <c r="BL287" i="17" s="1"/>
  <c r="AT420" i="17"/>
  <c r="BL420" i="17" s="1" a="1"/>
  <c r="BL420" i="17" s="1"/>
  <c r="AT1161" i="17"/>
  <c r="BH1161" i="17" s="1" a="1"/>
  <c r="BH1161" i="17" s="1"/>
  <c r="AT712" i="17"/>
  <c r="BH712" i="17" s="1" a="1"/>
  <c r="BH712" i="17" s="1"/>
  <c r="AY470" i="17" a="1"/>
  <c r="AY470" i="17" s="1"/>
  <c r="AT1134" i="17"/>
  <c r="BJ1134" i="17" s="1" a="1"/>
  <c r="BJ1134" i="17" s="1"/>
  <c r="AV1134" i="17" a="1"/>
  <c r="AV1134" i="17" s="1"/>
  <c r="E296" i="17"/>
  <c r="AV1123" i="17" a="1"/>
  <c r="AV1123" i="17" s="1"/>
  <c r="AT80" i="17"/>
  <c r="BI80" i="17" s="1" a="1"/>
  <c r="BI80" i="17" s="1"/>
  <c r="AT500" i="17"/>
  <c r="AT51" i="17"/>
  <c r="BH51" i="17" s="1" a="1"/>
  <c r="BH51" i="17" s="1"/>
  <c r="E969" i="17"/>
  <c r="AT907" i="17"/>
  <c r="BH907" i="17" s="1" a="1"/>
  <c r="BH907" i="17" s="1"/>
  <c r="BD470" i="17" a="1"/>
  <c r="BD470" i="17" s="1"/>
  <c r="BB1134" i="17" a="1"/>
  <c r="BB1134" i="17" s="1"/>
  <c r="AX1123" i="17" a="1"/>
  <c r="AX1123" i="17" s="1"/>
  <c r="AT430" i="17"/>
  <c r="BF430" i="17" s="1" a="1"/>
  <c r="BF430" i="17" s="1"/>
  <c r="AT428" i="17"/>
  <c r="BK428" i="17" s="1" a="1"/>
  <c r="BK428" i="17" s="1"/>
  <c r="AT11" i="17"/>
  <c r="BI11" i="17" s="1" a="1"/>
  <c r="BI11" i="17" s="1"/>
  <c r="AT900" i="17"/>
  <c r="BL900" i="17" s="1" a="1"/>
  <c r="BL900" i="17" s="1"/>
  <c r="AT283" i="17"/>
  <c r="AT509" i="17"/>
  <c r="BF509" i="17" s="1" a="1"/>
  <c r="BF509" i="17" s="1"/>
  <c r="AT1067" i="17"/>
  <c r="BJ1067" i="17" s="1" a="1"/>
  <c r="BJ1067" i="17" s="1"/>
  <c r="AT825" i="17"/>
  <c r="BH825" i="17" s="1" a="1"/>
  <c r="BH825" i="17" s="1"/>
  <c r="BE470" i="17" a="1"/>
  <c r="BE470" i="17" s="1"/>
  <c r="BA1134" i="17" a="1"/>
  <c r="BA1134" i="17" s="1"/>
  <c r="BA1123" i="17" a="1"/>
  <c r="BA1123" i="17" s="1"/>
  <c r="AT79" i="17"/>
  <c r="AT1156" i="17"/>
  <c r="BJ1156" i="17" s="1" a="1"/>
  <c r="BJ1156" i="17" s="1"/>
  <c r="E672" i="17"/>
  <c r="AT224" i="17"/>
  <c r="BL224" i="17" s="1" a="1"/>
  <c r="BL224" i="17" s="1"/>
  <c r="AZ470" i="17" a="1"/>
  <c r="AZ470" i="17" s="1"/>
  <c r="BC1134" i="17" a="1"/>
  <c r="BC1134" i="17" s="1"/>
  <c r="AT967" i="17"/>
  <c r="BC1123" i="17" a="1"/>
  <c r="BC1123" i="17" s="1"/>
  <c r="AT236" i="17"/>
  <c r="AT667" i="17"/>
  <c r="BB470" i="17" a="1"/>
  <c r="BB470" i="17" s="1"/>
  <c r="AT479" i="17"/>
  <c r="BG479" i="17" s="1" a="1"/>
  <c r="BG479" i="17" s="1"/>
  <c r="AT673" i="17"/>
  <c r="BM673" i="17" s="1" a="1"/>
  <c r="BM673" i="17" s="1"/>
  <c r="AX1134" i="17" a="1"/>
  <c r="AX1134" i="17" s="1"/>
  <c r="BE1123" i="17" a="1"/>
  <c r="BE1123" i="17" s="1"/>
  <c r="AT392" i="17"/>
  <c r="BF392" i="17" s="1" a="1"/>
  <c r="BF392" i="17" s="1"/>
  <c r="AT583" i="17"/>
  <c r="AT437" i="17"/>
  <c r="BI437" i="17" s="1" a="1"/>
  <c r="BI437" i="17" s="1"/>
  <c r="AW500" i="17" a="1"/>
  <c r="AW500" i="17" s="1"/>
  <c r="E500" i="17" s="1"/>
  <c r="AT720" i="17"/>
  <c r="BL720" i="17" s="1" a="1"/>
  <c r="BL720" i="17" s="1"/>
  <c r="AT478" i="17"/>
  <c r="AZ1134" i="17" a="1"/>
  <c r="AZ1134" i="17" s="1"/>
  <c r="AT1123" i="17"/>
  <c r="BJ1123" i="17" s="1" a="1"/>
  <c r="BJ1123" i="17" s="1"/>
  <c r="AT876" i="17"/>
  <c r="BG876" i="17" s="1" a="1"/>
  <c r="BG876" i="17" s="1"/>
  <c r="AT150" i="17"/>
  <c r="BH150" i="17" s="1" a="1"/>
  <c r="BH150" i="17" s="1"/>
  <c r="AT475" i="17"/>
  <c r="BF475" i="17" s="1" a="1"/>
  <c r="BF475" i="17" s="1"/>
  <c r="AT528" i="17"/>
  <c r="AT408" i="17"/>
  <c r="BF408" i="17" s="1" a="1"/>
  <c r="BF408" i="17" s="1"/>
  <c r="AX500" i="17" a="1"/>
  <c r="AX500" i="17" s="1"/>
  <c r="BB1123" i="17" a="1"/>
  <c r="BB1123" i="17" s="1"/>
  <c r="AT985" i="17"/>
  <c r="AT743" i="17"/>
  <c r="BI743" i="17" s="1" a="1"/>
  <c r="BI743" i="17" s="1"/>
  <c r="AT954" i="17"/>
  <c r="AT286" i="17"/>
  <c r="BJ286" i="17" s="1" a="1"/>
  <c r="BJ286" i="17" s="1"/>
  <c r="BC984" i="17" a="1"/>
  <c r="BC984" i="17" s="1"/>
  <c r="BA500" i="17" a="1"/>
  <c r="BA500" i="17" s="1"/>
  <c r="AZ51" i="17" a="1"/>
  <c r="AZ51" i="17" s="1"/>
  <c r="AT470" i="17"/>
  <c r="BK470" i="17" s="1" a="1"/>
  <c r="BK470" i="17" s="1"/>
  <c r="AT1110" i="17"/>
  <c r="BL1110" i="17" s="1" a="1"/>
  <c r="BL1110" i="17" s="1"/>
  <c r="AT143" i="17"/>
  <c r="BI143" i="17" s="1" a="1"/>
  <c r="BI143" i="17" s="1"/>
  <c r="AT17" i="17"/>
  <c r="BG17" i="17" s="1" a="1"/>
  <c r="BG17" i="17" s="1"/>
  <c r="AT770" i="17"/>
  <c r="BD984" i="17" a="1"/>
  <c r="BD984" i="17" s="1"/>
  <c r="BD500" i="17" a="1"/>
  <c r="BD500" i="17" s="1"/>
  <c r="AV428" i="17" a="1"/>
  <c r="AV428" i="17" s="1"/>
  <c r="E824" i="17"/>
  <c r="AT152" i="17"/>
  <c r="BJ152" i="17" s="1" a="1"/>
  <c r="BJ152" i="17" s="1"/>
  <c r="AT1026" i="17"/>
  <c r="BK1026" i="17" s="1" a="1"/>
  <c r="BK1026" i="17" s="1"/>
  <c r="AT823" i="17"/>
  <c r="BE984" i="17" a="1"/>
  <c r="BE984" i="17" s="1"/>
  <c r="AY500" i="17" a="1"/>
  <c r="AY500" i="17" s="1"/>
  <c r="AY428" i="17" a="1"/>
  <c r="AY428" i="17" s="1"/>
  <c r="AT1118" i="17"/>
  <c r="BF1118" i="17" s="1" a="1"/>
  <c r="BF1118" i="17" s="1"/>
  <c r="AT65" i="17"/>
  <c r="BF65" i="17" s="1" a="1"/>
  <c r="BF65" i="17" s="1"/>
  <c r="AT342" i="17"/>
  <c r="BG342" i="17" s="1" a="1"/>
  <c r="BG342" i="17" s="1"/>
  <c r="AT758" i="17"/>
  <c r="BH758" i="17" s="1" a="1"/>
  <c r="BH758" i="17" s="1"/>
  <c r="AV984" i="17" a="1"/>
  <c r="AV984" i="17" s="1"/>
  <c r="AZ500" i="17" a="1"/>
  <c r="AZ500" i="17" s="1"/>
  <c r="BD428" i="17" a="1"/>
  <c r="BD428" i="17" s="1"/>
  <c r="AT983" i="17"/>
  <c r="BM983" i="17" s="1" a="1"/>
  <c r="BM983" i="17" s="1"/>
  <c r="AT1032" i="17"/>
  <c r="BF1032" i="17" s="1" a="1"/>
  <c r="BF1032" i="17" s="1"/>
  <c r="AT271" i="17"/>
  <c r="BM271" i="17" s="1" a="1"/>
  <c r="BM271" i="17" s="1"/>
  <c r="BD51" i="17" a="1"/>
  <c r="BD51" i="17" s="1"/>
  <c r="E1123" i="17"/>
  <c r="AT961" i="17"/>
  <c r="E143" i="17"/>
  <c r="AT684" i="17"/>
  <c r="BJ684" i="17" s="1" a="1"/>
  <c r="BJ684" i="17" s="1"/>
  <c r="AT665" i="17"/>
  <c r="BJ665" i="17" s="1" a="1"/>
  <c r="BJ665" i="17" s="1"/>
  <c r="AT1065" i="17"/>
  <c r="BI1065" i="17" s="1" a="1"/>
  <c r="BI1065" i="17" s="1"/>
  <c r="AT1012" i="17"/>
  <c r="BG1012" i="17" s="1" a="1"/>
  <c r="BG1012" i="17" s="1"/>
  <c r="BA984" i="17" a="1"/>
  <c r="BA984" i="17" s="1"/>
  <c r="BB500" i="17" a="1"/>
  <c r="BB500" i="17" s="1"/>
  <c r="BC428" i="17" a="1"/>
  <c r="BC428" i="17" s="1"/>
  <c r="AY341" i="17" a="1"/>
  <c r="AY341" i="17" s="1"/>
  <c r="AT733" i="17"/>
  <c r="BM733" i="17" s="1" a="1"/>
  <c r="BM733" i="17" s="1"/>
  <c r="AT369" i="17"/>
  <c r="BH369" i="17" s="1" a="1"/>
  <c r="BH369" i="17" s="1"/>
  <c r="AT1003" i="17"/>
  <c r="BF1003" i="17" s="1" a="1"/>
  <c r="BF1003" i="17" s="1"/>
  <c r="AW984" i="17" a="1"/>
  <c r="AW984" i="17" s="1"/>
  <c r="E984" i="17" s="1"/>
  <c r="AV500" i="17" a="1"/>
  <c r="AV500" i="17" s="1"/>
  <c r="BE428" i="17" a="1"/>
  <c r="BE428" i="17" s="1"/>
  <c r="AT311" i="17"/>
  <c r="BJ311" i="17" s="1" a="1"/>
  <c r="BJ311" i="17" s="1"/>
  <c r="BE341" i="17" a="1"/>
  <c r="BE341" i="17" s="1"/>
  <c r="AT993" i="17"/>
  <c r="BM993" i="17" s="1" a="1"/>
  <c r="BM993" i="17" s="1"/>
  <c r="AT666" i="17"/>
  <c r="BM666" i="17" s="1" a="1"/>
  <c r="BM666" i="17" s="1"/>
  <c r="AT288" i="17"/>
  <c r="BL288" i="17" s="1" a="1"/>
  <c r="BL288" i="17" s="1"/>
  <c r="AT44" i="17"/>
  <c r="BF44" i="17" s="1" a="1"/>
  <c r="BF44" i="17" s="1"/>
  <c r="E466" i="17"/>
  <c r="AZ984" i="17" a="1"/>
  <c r="AZ984" i="17" s="1"/>
  <c r="BC500" i="17" a="1"/>
  <c r="BC500" i="17" s="1"/>
  <c r="AX428" i="17" a="1"/>
  <c r="AX428" i="17" s="1"/>
  <c r="AV341" i="17" a="1"/>
  <c r="AV341" i="17" s="1"/>
  <c r="AT439" i="17"/>
  <c r="BG439" i="17" s="1" a="1"/>
  <c r="BG439" i="17" s="1"/>
  <c r="AT1150" i="17"/>
  <c r="BI1150" i="17" s="1" a="1"/>
  <c r="BI1150" i="17" s="1"/>
  <c r="AT921" i="17"/>
  <c r="BG921" i="17" s="1" a="1"/>
  <c r="BG921" i="17" s="1"/>
  <c r="AT276" i="17"/>
  <c r="AT617" i="17"/>
  <c r="BK617" i="17" s="1" a="1"/>
  <c r="BK617" i="17" s="1"/>
  <c r="AT581" i="17"/>
  <c r="BF581" i="17" s="1" a="1"/>
  <c r="BF581" i="17" s="1"/>
  <c r="BB984" i="17" a="1"/>
  <c r="BB984" i="17" s="1"/>
  <c r="BE500" i="17" a="1"/>
  <c r="BE500" i="17" s="1"/>
  <c r="AZ428" i="17" a="1"/>
  <c r="AZ428" i="17" s="1"/>
  <c r="AZ341" i="17" a="1"/>
  <c r="AZ341" i="17" s="1"/>
  <c r="AT751" i="17"/>
  <c r="BK751" i="17" s="1" a="1"/>
  <c r="BK751" i="17" s="1"/>
  <c r="AT560" i="17"/>
  <c r="BM560" i="17" s="1" a="1"/>
  <c r="BM560" i="17" s="1"/>
  <c r="AT708" i="17"/>
  <c r="AX984" i="17" a="1"/>
  <c r="AX984" i="17" s="1"/>
  <c r="AT962" i="17"/>
  <c r="BG962" i="17" s="1" a="1"/>
  <c r="BG962" i="17" s="1"/>
  <c r="BA428" i="17" a="1"/>
  <c r="BA428" i="17" s="1"/>
  <c r="AT498" i="17"/>
  <c r="BL498" i="17" s="1" a="1"/>
  <c r="BL498" i="17" s="1"/>
  <c r="AT634" i="17"/>
  <c r="BJ634" i="17" s="1" a="1"/>
  <c r="BJ634" i="17" s="1"/>
  <c r="AT341" i="17"/>
  <c r="BL341" i="17" s="1" a="1"/>
  <c r="BL341" i="17" s="1"/>
  <c r="AT969" i="17"/>
  <c r="BH969" i="17" s="1" a="1"/>
  <c r="BH969" i="17" s="1"/>
  <c r="AT21" i="17"/>
  <c r="BF21" i="17" s="1" a="1"/>
  <c r="BF21" i="17" s="1"/>
  <c r="AT43" i="17"/>
  <c r="BM43" i="17" s="1" a="1"/>
  <c r="BM43" i="17" s="1"/>
  <c r="AT423" i="17"/>
  <c r="BI423" i="17" s="1" a="1"/>
  <c r="BI423" i="17" s="1"/>
  <c r="AY984" i="17" a="1"/>
  <c r="AY984" i="17" s="1"/>
  <c r="BB428" i="17" a="1"/>
  <c r="BB428" i="17" s="1"/>
  <c r="BC341" i="17" a="1"/>
  <c r="BC341" i="17" s="1"/>
  <c r="AT241" i="17"/>
  <c r="BJ241" i="17" s="1" a="1"/>
  <c r="BJ241" i="17" s="1"/>
  <c r="AT1077" i="17"/>
  <c r="BJ1077" i="17" s="1" a="1"/>
  <c r="BJ1077" i="17" s="1"/>
  <c r="AT507" i="17"/>
  <c r="BL507" i="17" s="1" a="1"/>
  <c r="BL507" i="17" s="1"/>
  <c r="AT1080" i="17"/>
  <c r="AT181" i="17"/>
  <c r="BM181" i="17" s="1" a="1"/>
  <c r="BM181" i="17" s="1"/>
  <c r="AW428" i="17" a="1"/>
  <c r="AW428" i="17" s="1"/>
  <c r="E428" i="17" s="1"/>
  <c r="BD341" i="17" a="1"/>
  <c r="BD341" i="17" s="1"/>
  <c r="F99" i="17" l="1"/>
  <c r="BM536" i="17" a="1"/>
  <c r="BM536" i="17" s="1"/>
  <c r="BH416" i="17" a="1"/>
  <c r="BH416" i="17" s="1"/>
  <c r="F1136" i="17"/>
  <c r="G1136" i="17" s="1"/>
  <c r="H1136" i="17" s="1"/>
  <c r="I1136" i="17" s="1"/>
  <c r="J1136" i="17" s="1"/>
  <c r="K1136" i="17" s="1"/>
  <c r="L1136" i="17" s="1"/>
  <c r="M1136" i="17" s="1"/>
  <c r="G739" i="17"/>
  <c r="H739" i="17" s="1"/>
  <c r="I739" i="17" s="1"/>
  <c r="J739" i="17" s="1"/>
  <c r="K739" i="17" s="1"/>
  <c r="L739" i="17" s="1"/>
  <c r="M739" i="17" s="1"/>
  <c r="BM296" i="17" a="1"/>
  <c r="BM296" i="17" s="1"/>
  <c r="G336" i="17"/>
  <c r="H336" i="17" s="1"/>
  <c r="I336" i="17" s="1"/>
  <c r="J336" i="17" s="1"/>
  <c r="K336" i="17" s="1"/>
  <c r="BI299" i="17" a="1"/>
  <c r="BI299" i="17" s="1"/>
  <c r="BJ1099" i="17" a="1"/>
  <c r="BJ1099" i="17" s="1"/>
  <c r="I416" i="17"/>
  <c r="BK1136" i="17" a="1"/>
  <c r="BK1136" i="17" s="1"/>
  <c r="F696" i="17"/>
  <c r="G696" i="17" s="1"/>
  <c r="H696" i="17" s="1"/>
  <c r="I696" i="17" s="1"/>
  <c r="J696" i="17" s="1"/>
  <c r="K696" i="17" s="1"/>
  <c r="L696" i="17" s="1"/>
  <c r="M696" i="17" s="1"/>
  <c r="BI296" i="17" a="1"/>
  <c r="BI296" i="17" s="1"/>
  <c r="BJ1136" i="17" a="1"/>
  <c r="BJ1136" i="17" s="1"/>
  <c r="BL296" i="17" a="1"/>
  <c r="BL296" i="17" s="1"/>
  <c r="BI1136" i="17" a="1"/>
  <c r="BI1136" i="17" s="1"/>
  <c r="N1182" i="17"/>
  <c r="BK296" i="17" a="1"/>
  <c r="BK296" i="17" s="1"/>
  <c r="BG1136" i="17" a="1"/>
  <c r="BG1136" i="17" s="1"/>
  <c r="BH1136" i="17" a="1"/>
  <c r="BH1136" i="17" s="1"/>
  <c r="BM1136" i="17" a="1"/>
  <c r="BM1136" i="17" s="1"/>
  <c r="BL1099" i="17" a="1"/>
  <c r="BL1099" i="17" s="1"/>
  <c r="H1139" i="17"/>
  <c r="I1139" i="17" s="1"/>
  <c r="J1139" i="17" s="1"/>
  <c r="K1139" i="17" s="1"/>
  <c r="L1139" i="17" s="1"/>
  <c r="M1139" i="17" s="1"/>
  <c r="BG1099" i="17" a="1"/>
  <c r="BG1099" i="17" s="1"/>
  <c r="BF1099" i="17" a="1"/>
  <c r="BF1099" i="17" s="1"/>
  <c r="BK499" i="17" a="1"/>
  <c r="BK499" i="17" s="1"/>
  <c r="BL1139" i="17" a="1"/>
  <c r="BL1139" i="17" s="1"/>
  <c r="BM539" i="17" a="1"/>
  <c r="BM539" i="17" s="1"/>
  <c r="BJ1139" i="17" a="1"/>
  <c r="BJ1139" i="17" s="1"/>
  <c r="BM1139" i="17" a="1"/>
  <c r="BM1139" i="17" s="1"/>
  <c r="BI1139" i="17" a="1"/>
  <c r="BI1139" i="17" s="1"/>
  <c r="F419" i="17"/>
  <c r="BH1139" i="17" a="1"/>
  <c r="BH1139" i="17" s="1"/>
  <c r="F616" i="17"/>
  <c r="G616" i="17" s="1"/>
  <c r="H616" i="17" s="1"/>
  <c r="I616" i="17" s="1"/>
  <c r="J616" i="17" s="1"/>
  <c r="K616" i="17" s="1"/>
  <c r="L616" i="17" s="1"/>
  <c r="M616" i="17" s="1"/>
  <c r="BK699" i="17" a="1"/>
  <c r="BK699" i="17" s="1"/>
  <c r="G619" i="17"/>
  <c r="H619" i="17" s="1"/>
  <c r="I619" i="17" s="1"/>
  <c r="J619" i="17" s="1"/>
  <c r="K619" i="17" s="1"/>
  <c r="L619" i="17" s="1"/>
  <c r="M619" i="17" s="1"/>
  <c r="BF1139" i="17" a="1"/>
  <c r="BF1139" i="17" s="1"/>
  <c r="BI696" i="17" a="1"/>
  <c r="BI696" i="17" s="1"/>
  <c r="BM1099" i="17" a="1"/>
  <c r="BM1099" i="17" s="1"/>
  <c r="BF696" i="17" a="1"/>
  <c r="BF696" i="17" s="1"/>
  <c r="BG739" i="17" a="1"/>
  <c r="BG739" i="17" s="1"/>
  <c r="G339" i="17"/>
  <c r="H339" i="17" s="1"/>
  <c r="I339" i="17" s="1"/>
  <c r="J339" i="17" s="1"/>
  <c r="K339" i="17" s="1"/>
  <c r="L339" i="17" s="1"/>
  <c r="M339" i="17" s="1"/>
  <c r="BJ696" i="17" a="1"/>
  <c r="BJ696" i="17" s="1"/>
  <c r="BF739" i="17" a="1"/>
  <c r="BF739" i="17" s="1"/>
  <c r="F499" i="17"/>
  <c r="G499" i="17" s="1"/>
  <c r="H499" i="17" s="1"/>
  <c r="I499" i="17" s="1"/>
  <c r="J499" i="17" s="1"/>
  <c r="K499" i="17" s="1"/>
  <c r="L499" i="17" s="1"/>
  <c r="M499" i="17" s="1"/>
  <c r="BL696" i="17" a="1"/>
  <c r="BL696" i="17" s="1"/>
  <c r="BH699" i="17" a="1"/>
  <c r="BH699" i="17" s="1"/>
  <c r="F779" i="17"/>
  <c r="G779" i="17" s="1"/>
  <c r="H779" i="17" s="1"/>
  <c r="I779" i="17" s="1"/>
  <c r="J779" i="17" s="1"/>
  <c r="K779" i="17" s="1"/>
  <c r="L779" i="17" s="1"/>
  <c r="M779" i="17" s="1"/>
  <c r="BI1099" i="17" a="1"/>
  <c r="BI1099" i="17" s="1"/>
  <c r="BM696" i="17" a="1"/>
  <c r="BM696" i="17" s="1"/>
  <c r="BH739" i="17" a="1"/>
  <c r="BH739" i="17" s="1"/>
  <c r="BI699" i="17" a="1"/>
  <c r="BI699" i="17" s="1"/>
  <c r="BH1099" i="17" a="1"/>
  <c r="BH1099" i="17" s="1"/>
  <c r="BF296" i="17" a="1"/>
  <c r="BF296" i="17" s="1"/>
  <c r="F379" i="17"/>
  <c r="G379" i="17" s="1"/>
  <c r="H379" i="17" s="1"/>
  <c r="I379" i="17" s="1"/>
  <c r="J379" i="17" s="1"/>
  <c r="K379" i="17" s="1"/>
  <c r="L379" i="17" s="1"/>
  <c r="M379" i="17" s="1"/>
  <c r="BL1136" i="17" a="1"/>
  <c r="BL1136" i="17" s="1"/>
  <c r="I539" i="17"/>
  <c r="J539" i="17" s="1"/>
  <c r="K539" i="17" s="1"/>
  <c r="L539" i="17" s="1"/>
  <c r="M539" i="17" s="1"/>
  <c r="BJ299" i="17" a="1"/>
  <c r="BJ299" i="17" s="1"/>
  <c r="G99" i="17"/>
  <c r="H99" i="17" s="1"/>
  <c r="I99" i="17" s="1"/>
  <c r="J99" i="17" s="1"/>
  <c r="K99" i="17" s="1"/>
  <c r="L99" i="17" s="1"/>
  <c r="M99" i="17" s="1"/>
  <c r="N99" i="17" s="1"/>
  <c r="N1216" i="17"/>
  <c r="O1216" i="17" s="1"/>
  <c r="P1216" i="17" s="1"/>
  <c r="Q1216" i="17" s="1"/>
  <c r="R1216" i="17" s="1"/>
  <c r="S1216" i="17" s="1"/>
  <c r="T1216" i="17" s="1"/>
  <c r="U1216" i="17" s="1"/>
  <c r="BI536" i="17" a="1"/>
  <c r="BI536" i="17" s="1"/>
  <c r="BG416" i="17" a="1"/>
  <c r="BG416" i="17" s="1"/>
  <c r="BF536" i="17" a="1"/>
  <c r="BF536" i="17" s="1"/>
  <c r="BM416" i="17" a="1"/>
  <c r="BM416" i="17" s="1"/>
  <c r="F699" i="17"/>
  <c r="G699" i="17" s="1"/>
  <c r="H699" i="17" s="1"/>
  <c r="I699" i="17" s="1"/>
  <c r="J699" i="17" s="1"/>
  <c r="K699" i="17" s="1"/>
  <c r="L699" i="17" s="1"/>
  <c r="M699" i="17" s="1"/>
  <c r="BJ296" i="17" a="1"/>
  <c r="BJ296" i="17" s="1"/>
  <c r="BJ536" i="17" a="1"/>
  <c r="BJ536" i="17" s="1"/>
  <c r="BL499" i="17" a="1"/>
  <c r="BL499" i="17" s="1"/>
  <c r="BJ416" i="17" a="1"/>
  <c r="BJ416" i="17" s="1"/>
  <c r="BK536" i="17" a="1"/>
  <c r="BK536" i="17" s="1"/>
  <c r="BK416" i="17" a="1"/>
  <c r="BK416" i="17" s="1"/>
  <c r="BM976" i="17" a="1"/>
  <c r="BM976" i="17" s="1"/>
  <c r="BI416" i="17" a="1"/>
  <c r="BI416" i="17" s="1"/>
  <c r="BM739" i="17" a="1"/>
  <c r="BM739" i="17" s="1"/>
  <c r="BH976" i="17" a="1"/>
  <c r="BH976" i="17" s="1"/>
  <c r="BG296" i="17" a="1"/>
  <c r="BG296" i="17" s="1"/>
  <c r="BG616" i="17" a="1"/>
  <c r="BG616" i="17" s="1"/>
  <c r="BM99" i="17" a="1"/>
  <c r="BM99" i="17" s="1"/>
  <c r="BJ739" i="17" a="1"/>
  <c r="BJ739" i="17" s="1"/>
  <c r="J416" i="17"/>
  <c r="K416" i="17" s="1"/>
  <c r="L416" i="17" s="1"/>
  <c r="M416" i="17" s="1"/>
  <c r="BL976" i="17" a="1"/>
  <c r="BL976" i="17" s="1"/>
  <c r="BI976" i="17" a="1"/>
  <c r="BI976" i="17" s="1"/>
  <c r="BF616" i="17" a="1"/>
  <c r="BF616" i="17" s="1"/>
  <c r="BF99" i="17" a="1"/>
  <c r="BF99" i="17" s="1"/>
  <c r="BL739" i="17" a="1"/>
  <c r="BL739" i="17" s="1"/>
  <c r="BK976" i="17" a="1"/>
  <c r="BK976" i="17" s="1"/>
  <c r="I976" i="17"/>
  <c r="J976" i="17" s="1"/>
  <c r="K976" i="17" s="1"/>
  <c r="L976" i="17" s="1"/>
  <c r="M976" i="17" s="1"/>
  <c r="BI616" i="17" a="1"/>
  <c r="BI616" i="17" s="1"/>
  <c r="BH99" i="17" a="1"/>
  <c r="BH99" i="17" s="1"/>
  <c r="BH379" i="17" a="1"/>
  <c r="BH379" i="17" s="1"/>
  <c r="BJ976" i="17" a="1"/>
  <c r="BJ976" i="17" s="1"/>
  <c r="BJ939" i="17" a="1"/>
  <c r="BJ939" i="17" s="1"/>
  <c r="BK616" i="17" a="1"/>
  <c r="BK616" i="17" s="1"/>
  <c r="G419" i="17"/>
  <c r="H419" i="17" s="1"/>
  <c r="I419" i="17" s="1"/>
  <c r="J419" i="17" s="1"/>
  <c r="K419" i="17" s="1"/>
  <c r="L419" i="17" s="1"/>
  <c r="M419" i="17" s="1"/>
  <c r="BF419" i="17" a="1"/>
  <c r="BF419" i="17" s="1"/>
  <c r="BI99" i="17" a="1"/>
  <c r="BI99" i="17" s="1"/>
  <c r="BG379" i="17" a="1"/>
  <c r="BG379" i="17" s="1"/>
  <c r="BF976" i="17" a="1"/>
  <c r="BF976" i="17" s="1"/>
  <c r="BH616" i="17" a="1"/>
  <c r="BH616" i="17" s="1"/>
  <c r="BJ99" i="17" a="1"/>
  <c r="BJ99" i="17" s="1"/>
  <c r="BJ379" i="17" a="1"/>
  <c r="BJ379" i="17" s="1"/>
  <c r="BJ616" i="17" a="1"/>
  <c r="BJ616" i="17" s="1"/>
  <c r="BG99" i="17" a="1"/>
  <c r="BG99" i="17" s="1"/>
  <c r="BK379" i="17" a="1"/>
  <c r="BK379" i="17" s="1"/>
  <c r="BL616" i="17" a="1"/>
  <c r="BL616" i="17" s="1"/>
  <c r="BF379" i="17" a="1"/>
  <c r="BF379" i="17" s="1"/>
  <c r="BL299" i="17" a="1"/>
  <c r="BL299" i="17" s="1"/>
  <c r="H536" i="17"/>
  <c r="I536" i="17" s="1"/>
  <c r="J536" i="17" s="1"/>
  <c r="K536" i="17" s="1"/>
  <c r="L536" i="17" s="1"/>
  <c r="M536" i="17" s="1"/>
  <c r="BF299" i="17" a="1"/>
  <c r="BF299" i="17" s="1"/>
  <c r="O1182" i="17"/>
  <c r="P1182" i="17" s="1"/>
  <c r="Q1182" i="17" s="1"/>
  <c r="R1182" i="17" s="1"/>
  <c r="S1182" i="17" s="1"/>
  <c r="T1182" i="17" s="1"/>
  <c r="U1182" i="17" s="1"/>
  <c r="F296" i="17"/>
  <c r="G296" i="17" s="1"/>
  <c r="H296" i="17" s="1"/>
  <c r="I296" i="17" s="1"/>
  <c r="J296" i="17" s="1"/>
  <c r="K296" i="17" s="1"/>
  <c r="L296" i="17" s="1"/>
  <c r="M296" i="17" s="1"/>
  <c r="BM939" i="17" a="1"/>
  <c r="BM939" i="17" s="1"/>
  <c r="BI339" i="17" a="1"/>
  <c r="BI339" i="17" s="1"/>
  <c r="BI939" i="17" a="1"/>
  <c r="BI939" i="17" s="1"/>
  <c r="BF619" i="17" a="1"/>
  <c r="BF619" i="17" s="1"/>
  <c r="BI499" i="17" a="1"/>
  <c r="BI499" i="17" s="1"/>
  <c r="BL699" i="17" a="1"/>
  <c r="BL699" i="17" s="1"/>
  <c r="BL539" i="17" a="1"/>
  <c r="BL539" i="17" s="1"/>
  <c r="BK696" i="17" a="1"/>
  <c r="BK696" i="17" s="1"/>
  <c r="BH299" i="17" a="1"/>
  <c r="BH299" i="17" s="1"/>
  <c r="BF339" i="17" a="1"/>
  <c r="BF339" i="17" s="1"/>
  <c r="BK939" i="17" a="1"/>
  <c r="BK939" i="17" s="1"/>
  <c r="BL536" i="17" a="1"/>
  <c r="BL536" i="17" s="1"/>
  <c r="BH619" i="17" a="1"/>
  <c r="BH619" i="17" s="1"/>
  <c r="BG779" i="17" a="1"/>
  <c r="BG779" i="17" s="1"/>
  <c r="BG696" i="17" a="1"/>
  <c r="BG696" i="17" s="1"/>
  <c r="BK299" i="17" a="1"/>
  <c r="BK299" i="17" s="1"/>
  <c r="BL619" i="17" a="1"/>
  <c r="BL619" i="17" s="1"/>
  <c r="BM859" i="17" a="1"/>
  <c r="BM859" i="17" s="1"/>
  <c r="BJ779" i="17" a="1"/>
  <c r="BJ779" i="17" s="1"/>
  <c r="BL339" i="17" a="1"/>
  <c r="BL339" i="17" s="1"/>
  <c r="BG939" i="17" a="1"/>
  <c r="BG939" i="17" s="1"/>
  <c r="L859" i="17"/>
  <c r="M859" i="17" s="1"/>
  <c r="BM619" i="17" a="1"/>
  <c r="BM619" i="17" s="1"/>
  <c r="L336" i="17"/>
  <c r="M336" i="17" s="1"/>
  <c r="BL859" i="17" a="1"/>
  <c r="BL859" i="17" s="1"/>
  <c r="BL779" i="17" a="1"/>
  <c r="BL779" i="17" s="1"/>
  <c r="BI379" i="17" a="1"/>
  <c r="BI379" i="17" s="1"/>
  <c r="BK739" i="17" a="1"/>
  <c r="BK739" i="17" s="1"/>
  <c r="BH339" i="17" a="1"/>
  <c r="BH339" i="17" s="1"/>
  <c r="BI619" i="17" a="1"/>
  <c r="BI619" i="17" s="1"/>
  <c r="BG859" i="17" a="1"/>
  <c r="BG859" i="17" s="1"/>
  <c r="BM779" i="17" a="1"/>
  <c r="BM779" i="17" s="1"/>
  <c r="BL939" i="17" a="1"/>
  <c r="BL939" i="17" s="1"/>
  <c r="BM339" i="17" a="1"/>
  <c r="BM339" i="17" s="1"/>
  <c r="BH939" i="17" a="1"/>
  <c r="BH939" i="17" s="1"/>
  <c r="BJ339" i="17" a="1"/>
  <c r="BJ339" i="17" s="1"/>
  <c r="BJ619" i="17" a="1"/>
  <c r="BJ619" i="17" s="1"/>
  <c r="BI859" i="17" a="1"/>
  <c r="BI859" i="17" s="1"/>
  <c r="BF779" i="17" a="1"/>
  <c r="BF779" i="17" s="1"/>
  <c r="BF416" i="17" a="1"/>
  <c r="BF416" i="17" s="1"/>
  <c r="N416" i="17" s="1"/>
  <c r="O416" i="17" s="1"/>
  <c r="P416" i="17" s="1"/>
  <c r="BL379" i="17" a="1"/>
  <c r="BL379" i="17" s="1"/>
  <c r="BK619" i="17" a="1"/>
  <c r="BK619" i="17" s="1"/>
  <c r="BH779" i="17" a="1"/>
  <c r="BH779" i="17" s="1"/>
  <c r="BF859" i="17" a="1"/>
  <c r="BF859" i="17" s="1"/>
  <c r="N859" i="17" s="1"/>
  <c r="BK779" i="17" a="1"/>
  <c r="BK779" i="17" s="1"/>
  <c r="BG419" i="17" a="1"/>
  <c r="BG419" i="17" s="1"/>
  <c r="BG339" i="17" a="1"/>
  <c r="BG339" i="17" s="1"/>
  <c r="BH859" i="17" a="1"/>
  <c r="BH859" i="17" s="1"/>
  <c r="BH419" i="17" a="1"/>
  <c r="BH419" i="17" s="1"/>
  <c r="BJ859" i="17" a="1"/>
  <c r="BJ859" i="17" s="1"/>
  <c r="BJ419" i="17" a="1"/>
  <c r="BJ419" i="17" s="1"/>
  <c r="BL99" i="17" a="1"/>
  <c r="BL99" i="17" s="1"/>
  <c r="BJ336" i="17" a="1"/>
  <c r="BJ336" i="17" s="1"/>
  <c r="BM419" i="17" a="1"/>
  <c r="BM419" i="17" s="1"/>
  <c r="BG336" i="17" a="1"/>
  <c r="BG336" i="17" s="1"/>
  <c r="BG699" i="17" a="1"/>
  <c r="BG699" i="17" s="1"/>
  <c r="BI419" i="17" a="1"/>
  <c r="BI419" i="17" s="1"/>
  <c r="BI336" i="17" a="1"/>
  <c r="BI336" i="17" s="1"/>
  <c r="BJ699" i="17" a="1"/>
  <c r="BJ699" i="17" s="1"/>
  <c r="BK419" i="17" a="1"/>
  <c r="BK419" i="17" s="1"/>
  <c r="BH539" i="17" a="1"/>
  <c r="BH539" i="17" s="1"/>
  <c r="BK336" i="17" a="1"/>
  <c r="BK336" i="17" s="1"/>
  <c r="BF499" i="17" a="1"/>
  <c r="BF499" i="17" s="1"/>
  <c r="BM699" i="17" a="1"/>
  <c r="BM699" i="17" s="1"/>
  <c r="BF539" i="17" a="1"/>
  <c r="BF539" i="17" s="1"/>
  <c r="BM336" i="17" a="1"/>
  <c r="BM336" i="17" s="1"/>
  <c r="BH499" i="17" a="1"/>
  <c r="BH499" i="17" s="1"/>
  <c r="BG539" i="17" a="1"/>
  <c r="BG539" i="17" s="1"/>
  <c r="BG299" i="17" a="1"/>
  <c r="BG299" i="17" s="1"/>
  <c r="BL336" i="17" a="1"/>
  <c r="BL336" i="17" s="1"/>
  <c r="BG499" i="17" a="1"/>
  <c r="BG499" i="17" s="1"/>
  <c r="BI539" i="17" a="1"/>
  <c r="BI539" i="17" s="1"/>
  <c r="BF336" i="17" a="1"/>
  <c r="BF336" i="17" s="1"/>
  <c r="BJ499" i="17" a="1"/>
  <c r="BJ499" i="17" s="1"/>
  <c r="BK539" i="17" a="1"/>
  <c r="BK539" i="17" s="1"/>
  <c r="F299" i="17"/>
  <c r="G299" i="17" s="1"/>
  <c r="H299" i="17" s="1"/>
  <c r="I299" i="17" s="1"/>
  <c r="J299" i="17" s="1"/>
  <c r="K299" i="17" s="1"/>
  <c r="L299" i="17" s="1"/>
  <c r="M299" i="17" s="1"/>
  <c r="N1315" i="17"/>
  <c r="O1315" i="17" s="1"/>
  <c r="P1315" i="17" s="1"/>
  <c r="Q1315" i="17" s="1"/>
  <c r="R1315" i="17" s="1"/>
  <c r="S1315" i="17" s="1"/>
  <c r="T1315" i="17" s="1"/>
  <c r="U1315" i="17" s="1"/>
  <c r="N1201" i="17"/>
  <c r="O1201" i="17" s="1"/>
  <c r="P1201" i="17" s="1"/>
  <c r="Q1201" i="17" s="1"/>
  <c r="R1201" i="17" s="1"/>
  <c r="S1201" i="17" s="1"/>
  <c r="T1201" i="17" s="1"/>
  <c r="U1201" i="17" s="1"/>
  <c r="N1172" i="17"/>
  <c r="O1172" i="17" s="1"/>
  <c r="P1172" i="17" s="1"/>
  <c r="Q1172" i="17" s="1"/>
  <c r="R1172" i="17" s="1"/>
  <c r="S1172" i="17" s="1"/>
  <c r="T1172" i="17" s="1"/>
  <c r="U1172" i="17" s="1"/>
  <c r="Q1291" i="17"/>
  <c r="R1291" i="17" s="1"/>
  <c r="S1291" i="17" s="1"/>
  <c r="T1291" i="17" s="1"/>
  <c r="U1291" i="17" s="1"/>
  <c r="O1171" i="17"/>
  <c r="P1171" i="17" s="1"/>
  <c r="Q1171" i="17" s="1"/>
  <c r="R1171" i="17" s="1"/>
  <c r="S1171" i="17" s="1"/>
  <c r="T1171" i="17" s="1"/>
  <c r="U1171" i="17" s="1"/>
  <c r="N1221" i="17"/>
  <c r="O1221" i="17" s="1"/>
  <c r="P1221" i="17" s="1"/>
  <c r="Q1221" i="17" s="1"/>
  <c r="R1221" i="17" s="1"/>
  <c r="S1221" i="17" s="1"/>
  <c r="T1221" i="17" s="1"/>
  <c r="U1221" i="17" s="1"/>
  <c r="N1286" i="17"/>
  <c r="O1286" i="17" s="1"/>
  <c r="P1286" i="17" s="1"/>
  <c r="Q1286" i="17" s="1"/>
  <c r="R1286" i="17" s="1"/>
  <c r="S1286" i="17" s="1"/>
  <c r="T1286" i="17" s="1"/>
  <c r="U1286" i="17" s="1"/>
  <c r="O1323" i="17"/>
  <c r="P1323" i="17" s="1"/>
  <c r="Q1323" i="17" s="1"/>
  <c r="R1323" i="17" s="1"/>
  <c r="S1323" i="17" s="1"/>
  <c r="T1323" i="17" s="1"/>
  <c r="U1323" i="17" s="1"/>
  <c r="N1168" i="17"/>
  <c r="O1168" i="17" s="1"/>
  <c r="P1168" i="17" s="1"/>
  <c r="Q1168" i="17" s="1"/>
  <c r="R1168" i="17" s="1"/>
  <c r="S1168" i="17" s="1"/>
  <c r="T1168" i="17" s="1"/>
  <c r="U1168" i="17" s="1"/>
  <c r="O1317" i="17"/>
  <c r="P1317" i="17" s="1"/>
  <c r="Q1317" i="17" s="1"/>
  <c r="R1317" i="17" s="1"/>
  <c r="S1317" i="17" s="1"/>
  <c r="T1317" i="17" s="1"/>
  <c r="U1317" i="17" s="1"/>
  <c r="N1309" i="17"/>
  <c r="O1309" i="17" s="1"/>
  <c r="P1309" i="17" s="1"/>
  <c r="Q1309" i="17" s="1"/>
  <c r="R1309" i="17" s="1"/>
  <c r="S1309" i="17" s="1"/>
  <c r="T1309" i="17" s="1"/>
  <c r="U1309" i="17" s="1"/>
  <c r="N1302" i="17"/>
  <c r="O1302" i="17" s="1"/>
  <c r="P1302" i="17" s="1"/>
  <c r="Q1302" i="17" s="1"/>
  <c r="R1302" i="17" s="1"/>
  <c r="S1302" i="17" s="1"/>
  <c r="T1302" i="17" s="1"/>
  <c r="U1302" i="17" s="1"/>
  <c r="N1246" i="17"/>
  <c r="O1246" i="17" s="1"/>
  <c r="P1246" i="17" s="1"/>
  <c r="Q1246" i="17" s="1"/>
  <c r="R1246" i="17" s="1"/>
  <c r="S1246" i="17" s="1"/>
  <c r="T1246" i="17" s="1"/>
  <c r="U1246" i="17" s="1"/>
  <c r="N1178" i="17"/>
  <c r="O1178" i="17" s="1"/>
  <c r="P1178" i="17" s="1"/>
  <c r="Q1178" i="17" s="1"/>
  <c r="R1178" i="17" s="1"/>
  <c r="S1178" i="17" s="1"/>
  <c r="T1178" i="17" s="1"/>
  <c r="U1178" i="17" s="1"/>
  <c r="N1227" i="17"/>
  <c r="O1227" i="17" s="1"/>
  <c r="P1227" i="17" s="1"/>
  <c r="Q1227" i="17" s="1"/>
  <c r="R1227" i="17" s="1"/>
  <c r="S1227" i="17" s="1"/>
  <c r="T1227" i="17" s="1"/>
  <c r="U1227" i="17" s="1"/>
  <c r="N1222" i="17"/>
  <c r="O1222" i="17" s="1"/>
  <c r="P1222" i="17" s="1"/>
  <c r="Q1222" i="17" s="1"/>
  <c r="R1222" i="17" s="1"/>
  <c r="S1222" i="17" s="1"/>
  <c r="T1222" i="17" s="1"/>
  <c r="U1222" i="17" s="1"/>
  <c r="F8" i="17"/>
  <c r="G8" i="17" s="1"/>
  <c r="H8" i="17" s="1"/>
  <c r="I8" i="17" s="1"/>
  <c r="J8" i="17" s="1"/>
  <c r="K8" i="17" s="1"/>
  <c r="L8" i="17" s="1"/>
  <c r="M8" i="17" s="1"/>
  <c r="N8" i="17" s="1"/>
  <c r="N1249" i="17"/>
  <c r="O1249" i="17" s="1"/>
  <c r="P1249" i="17" s="1"/>
  <c r="Q1249" i="17" s="1"/>
  <c r="R1249" i="17" s="1"/>
  <c r="S1249" i="17" s="1"/>
  <c r="T1249" i="17" s="1"/>
  <c r="U1249" i="17" s="1"/>
  <c r="N1250" i="17"/>
  <c r="O1250" i="17" s="1"/>
  <c r="P1250" i="17" s="1"/>
  <c r="Q1250" i="17" s="1"/>
  <c r="R1250" i="17" s="1"/>
  <c r="S1250" i="17" s="1"/>
  <c r="T1250" i="17" s="1"/>
  <c r="U1250" i="17" s="1"/>
  <c r="F656" i="17"/>
  <c r="G656" i="17" s="1"/>
  <c r="H656" i="17" s="1"/>
  <c r="I656" i="17" s="1"/>
  <c r="J656" i="17" s="1"/>
  <c r="K656" i="17" s="1"/>
  <c r="L656" i="17" s="1"/>
  <c r="M656" i="17" s="1"/>
  <c r="N1295" i="17"/>
  <c r="O1295" i="17" s="1"/>
  <c r="P1295" i="17" s="1"/>
  <c r="Q1295" i="17" s="1"/>
  <c r="R1295" i="17" s="1"/>
  <c r="S1295" i="17" s="1"/>
  <c r="T1295" i="17" s="1"/>
  <c r="U1295" i="17" s="1"/>
  <c r="N1245" i="17"/>
  <c r="O1245" i="17" s="1"/>
  <c r="P1245" i="17" s="1"/>
  <c r="Q1245" i="17" s="1"/>
  <c r="R1245" i="17" s="1"/>
  <c r="S1245" i="17" s="1"/>
  <c r="T1245" i="17" s="1"/>
  <c r="U1245" i="17" s="1"/>
  <c r="N1308" i="17"/>
  <c r="O1308" i="17" s="1"/>
  <c r="P1308" i="17" s="1"/>
  <c r="Q1308" i="17" s="1"/>
  <c r="R1308" i="17" s="1"/>
  <c r="S1308" i="17" s="1"/>
  <c r="T1308" i="17" s="1"/>
  <c r="U1308" i="17" s="1"/>
  <c r="N1165" i="17"/>
  <c r="O1165" i="17" s="1"/>
  <c r="P1165" i="17" s="1"/>
  <c r="Q1165" i="17" s="1"/>
  <c r="R1165" i="17" s="1"/>
  <c r="S1165" i="17" s="1"/>
  <c r="T1165" i="17" s="1"/>
  <c r="U1165" i="17" s="1"/>
  <c r="N1228" i="17"/>
  <c r="O1228" i="17" s="1"/>
  <c r="P1228" i="17" s="1"/>
  <c r="Q1228" i="17" s="1"/>
  <c r="R1228" i="17" s="1"/>
  <c r="S1228" i="17" s="1"/>
  <c r="T1228" i="17" s="1"/>
  <c r="U1228" i="17" s="1"/>
  <c r="N1164" i="17"/>
  <c r="O1164" i="17" s="1"/>
  <c r="P1164" i="17" s="1"/>
  <c r="Q1164" i="17" s="1"/>
  <c r="R1164" i="17" s="1"/>
  <c r="S1164" i="17" s="1"/>
  <c r="T1164" i="17" s="1"/>
  <c r="U1164" i="17" s="1"/>
  <c r="N1313" i="17"/>
  <c r="O1313" i="17" s="1"/>
  <c r="P1313" i="17" s="1"/>
  <c r="Q1313" i="17" s="1"/>
  <c r="R1313" i="17" s="1"/>
  <c r="S1313" i="17" s="1"/>
  <c r="T1313" i="17" s="1"/>
  <c r="U1313" i="17" s="1"/>
  <c r="N1278" i="17"/>
  <c r="O1278" i="17" s="1"/>
  <c r="P1278" i="17" s="1"/>
  <c r="Q1278" i="17" s="1"/>
  <c r="R1278" i="17" s="1"/>
  <c r="S1278" i="17" s="1"/>
  <c r="T1278" i="17" s="1"/>
  <c r="U1278" i="17" s="1"/>
  <c r="N1306" i="17"/>
  <c r="O1306" i="17" s="1"/>
  <c r="P1306" i="17" s="1"/>
  <c r="Q1306" i="17" s="1"/>
  <c r="R1306" i="17" s="1"/>
  <c r="S1306" i="17" s="1"/>
  <c r="T1306" i="17" s="1"/>
  <c r="U1306" i="17" s="1"/>
  <c r="N1187" i="17"/>
  <c r="O1187" i="17" s="1"/>
  <c r="P1187" i="17" s="1"/>
  <c r="Q1187" i="17" s="1"/>
  <c r="R1187" i="17" s="1"/>
  <c r="S1187" i="17" s="1"/>
  <c r="T1187" i="17" s="1"/>
  <c r="U1187" i="17" s="1"/>
  <c r="N1213" i="17"/>
  <c r="O1213" i="17" s="1"/>
  <c r="P1213" i="17" s="1"/>
  <c r="Q1213" i="17" s="1"/>
  <c r="R1213" i="17" s="1"/>
  <c r="S1213" i="17" s="1"/>
  <c r="T1213" i="17" s="1"/>
  <c r="U1213" i="17" s="1"/>
  <c r="N1242" i="17"/>
  <c r="O1242" i="17" s="1"/>
  <c r="P1242" i="17" s="1"/>
  <c r="Q1242" i="17" s="1"/>
  <c r="R1242" i="17" s="1"/>
  <c r="S1242" i="17" s="1"/>
  <c r="T1242" i="17" s="1"/>
  <c r="U1242" i="17" s="1"/>
  <c r="N1325" i="17"/>
  <c r="O1325" i="17" s="1"/>
  <c r="P1325" i="17" s="1"/>
  <c r="Q1325" i="17" s="1"/>
  <c r="R1325" i="17" s="1"/>
  <c r="S1325" i="17" s="1"/>
  <c r="T1325" i="17" s="1"/>
  <c r="U1325" i="17" s="1"/>
  <c r="N1195" i="17"/>
  <c r="O1195" i="17" s="1"/>
  <c r="P1195" i="17" s="1"/>
  <c r="Q1195" i="17" s="1"/>
  <c r="R1195" i="17" s="1"/>
  <c r="S1195" i="17" s="1"/>
  <c r="T1195" i="17" s="1"/>
  <c r="U1195" i="17" s="1"/>
  <c r="N1212" i="17"/>
  <c r="O1212" i="17" s="1"/>
  <c r="P1212" i="17" s="1"/>
  <c r="Q1212" i="17" s="1"/>
  <c r="R1212" i="17" s="1"/>
  <c r="S1212" i="17" s="1"/>
  <c r="T1212" i="17" s="1"/>
  <c r="U1212" i="17" s="1"/>
  <c r="N1324" i="17"/>
  <c r="O1324" i="17" s="1"/>
  <c r="P1324" i="17" s="1"/>
  <c r="Q1324" i="17" s="1"/>
  <c r="R1324" i="17" s="1"/>
  <c r="S1324" i="17" s="1"/>
  <c r="T1324" i="17" s="1"/>
  <c r="U1324" i="17" s="1"/>
  <c r="N1297" i="17"/>
  <c r="O1297" i="17" s="1"/>
  <c r="P1297" i="17" s="1"/>
  <c r="Q1297" i="17" s="1"/>
  <c r="R1297" i="17" s="1"/>
  <c r="S1297" i="17" s="1"/>
  <c r="T1297" i="17" s="1"/>
  <c r="U1297" i="17" s="1"/>
  <c r="F1073" i="17"/>
  <c r="G1073" i="17" s="1"/>
  <c r="H1073" i="17" s="1"/>
  <c r="I1073" i="17" s="1"/>
  <c r="J1073" i="17" s="1"/>
  <c r="K1073" i="17" s="1"/>
  <c r="L1073" i="17" s="1"/>
  <c r="M1073" i="17" s="1"/>
  <c r="N1073" i="17" s="1"/>
  <c r="N1183" i="17"/>
  <c r="O1183" i="17" s="1"/>
  <c r="P1183" i="17" s="1"/>
  <c r="Q1183" i="17" s="1"/>
  <c r="R1183" i="17" s="1"/>
  <c r="S1183" i="17" s="1"/>
  <c r="T1183" i="17" s="1"/>
  <c r="U1183" i="17" s="1"/>
  <c r="N1254" i="17"/>
  <c r="O1254" i="17" s="1"/>
  <c r="P1254" i="17" s="1"/>
  <c r="Q1254" i="17" s="1"/>
  <c r="R1254" i="17" s="1"/>
  <c r="S1254" i="17" s="1"/>
  <c r="T1254" i="17" s="1"/>
  <c r="U1254" i="17" s="1"/>
  <c r="N1257" i="17"/>
  <c r="O1257" i="17" s="1"/>
  <c r="P1257" i="17" s="1"/>
  <c r="Q1257" i="17" s="1"/>
  <c r="R1257" i="17" s="1"/>
  <c r="S1257" i="17" s="1"/>
  <c r="T1257" i="17" s="1"/>
  <c r="U1257" i="17" s="1"/>
  <c r="N1285" i="17"/>
  <c r="O1285" i="17" s="1"/>
  <c r="P1285" i="17" s="1"/>
  <c r="Q1285" i="17" s="1"/>
  <c r="R1285" i="17" s="1"/>
  <c r="S1285" i="17" s="1"/>
  <c r="T1285" i="17" s="1"/>
  <c r="U1285" i="17" s="1"/>
  <c r="F308" i="17"/>
  <c r="G308" i="17" s="1"/>
  <c r="H308" i="17" s="1"/>
  <c r="I308" i="17" s="1"/>
  <c r="J308" i="17" s="1"/>
  <c r="K308" i="17" s="1"/>
  <c r="L308" i="17" s="1"/>
  <c r="M308" i="17" s="1"/>
  <c r="F277" i="17"/>
  <c r="G277" i="17" s="1"/>
  <c r="H277" i="17" s="1"/>
  <c r="I277" i="17" s="1"/>
  <c r="J277" i="17" s="1"/>
  <c r="K277" i="17" s="1"/>
  <c r="L277" i="17" s="1"/>
  <c r="M277" i="17" s="1"/>
  <c r="N1288" i="17"/>
  <c r="O1288" i="17" s="1"/>
  <c r="P1288" i="17" s="1"/>
  <c r="Q1288" i="17" s="1"/>
  <c r="R1288" i="17" s="1"/>
  <c r="S1288" i="17" s="1"/>
  <c r="T1288" i="17" s="1"/>
  <c r="U1288" i="17" s="1"/>
  <c r="N1180" i="17"/>
  <c r="O1180" i="17" s="1"/>
  <c r="P1180" i="17" s="1"/>
  <c r="Q1180" i="17" s="1"/>
  <c r="R1180" i="17" s="1"/>
  <c r="S1180" i="17" s="1"/>
  <c r="T1180" i="17" s="1"/>
  <c r="U1180" i="17" s="1"/>
  <c r="N1184" i="17"/>
  <c r="O1184" i="17" s="1"/>
  <c r="P1184" i="17" s="1"/>
  <c r="Q1184" i="17" s="1"/>
  <c r="R1184" i="17" s="1"/>
  <c r="S1184" i="17" s="1"/>
  <c r="T1184" i="17" s="1"/>
  <c r="U1184" i="17" s="1"/>
  <c r="N1270" i="17"/>
  <c r="O1270" i="17" s="1"/>
  <c r="P1270" i="17" s="1"/>
  <c r="Q1270" i="17" s="1"/>
  <c r="R1270" i="17" s="1"/>
  <c r="S1270" i="17" s="1"/>
  <c r="T1270" i="17" s="1"/>
  <c r="U1270" i="17" s="1"/>
  <c r="N1274" i="17"/>
  <c r="O1274" i="17" s="1"/>
  <c r="P1274" i="17" s="1"/>
  <c r="Q1274" i="17" s="1"/>
  <c r="R1274" i="17" s="1"/>
  <c r="S1274" i="17" s="1"/>
  <c r="T1274" i="17" s="1"/>
  <c r="U1274" i="17" s="1"/>
  <c r="N1298" i="17"/>
  <c r="O1298" i="17" s="1"/>
  <c r="P1298" i="17" s="1"/>
  <c r="Q1298" i="17" s="1"/>
  <c r="R1298" i="17" s="1"/>
  <c r="S1298" i="17" s="1"/>
  <c r="T1298" i="17" s="1"/>
  <c r="U1298" i="17" s="1"/>
  <c r="F384" i="17"/>
  <c r="G384" i="17" s="1"/>
  <c r="H384" i="17" s="1"/>
  <c r="I384" i="17" s="1"/>
  <c r="J384" i="17" s="1"/>
  <c r="K384" i="17" s="1"/>
  <c r="L384" i="17" s="1"/>
  <c r="M384" i="17" s="1"/>
  <c r="N1204" i="17"/>
  <c r="O1204" i="17" s="1"/>
  <c r="P1204" i="17" s="1"/>
  <c r="Q1204" i="17" s="1"/>
  <c r="R1204" i="17" s="1"/>
  <c r="S1204" i="17" s="1"/>
  <c r="T1204" i="17" s="1"/>
  <c r="U1204" i="17" s="1"/>
  <c r="N1197" i="17"/>
  <c r="O1197" i="17" s="1"/>
  <c r="P1197" i="17" s="1"/>
  <c r="Q1197" i="17" s="1"/>
  <c r="R1197" i="17" s="1"/>
  <c r="S1197" i="17" s="1"/>
  <c r="T1197" i="17" s="1"/>
  <c r="U1197" i="17" s="1"/>
  <c r="F926" i="17"/>
  <c r="G926" i="17" s="1"/>
  <c r="H926" i="17" s="1"/>
  <c r="I926" i="17" s="1"/>
  <c r="J926" i="17" s="1"/>
  <c r="K926" i="17" s="1"/>
  <c r="L926" i="17" s="1"/>
  <c r="M926" i="17" s="1"/>
  <c r="N1239" i="17"/>
  <c r="O1239" i="17" s="1"/>
  <c r="P1239" i="17" s="1"/>
  <c r="Q1239" i="17" s="1"/>
  <c r="R1239" i="17" s="1"/>
  <c r="S1239" i="17" s="1"/>
  <c r="T1239" i="17" s="1"/>
  <c r="U1239" i="17" s="1"/>
  <c r="N1326" i="17"/>
  <c r="O1326" i="17" s="1"/>
  <c r="P1326" i="17" s="1"/>
  <c r="Q1326" i="17" s="1"/>
  <c r="R1326" i="17" s="1"/>
  <c r="S1326" i="17" s="1"/>
  <c r="T1326" i="17" s="1"/>
  <c r="U1326" i="17" s="1"/>
  <c r="N1261" i="17"/>
  <c r="O1261" i="17" s="1"/>
  <c r="P1261" i="17" s="1"/>
  <c r="Q1261" i="17" s="1"/>
  <c r="R1261" i="17" s="1"/>
  <c r="S1261" i="17" s="1"/>
  <c r="T1261" i="17" s="1"/>
  <c r="U1261" i="17" s="1"/>
  <c r="N1251" i="17"/>
  <c r="O1251" i="17" s="1"/>
  <c r="P1251" i="17" s="1"/>
  <c r="Q1251" i="17" s="1"/>
  <c r="R1251" i="17" s="1"/>
  <c r="S1251" i="17" s="1"/>
  <c r="T1251" i="17" s="1"/>
  <c r="U1251" i="17" s="1"/>
  <c r="N1262" i="17"/>
  <c r="O1262" i="17" s="1"/>
  <c r="P1262" i="17" s="1"/>
  <c r="Q1262" i="17" s="1"/>
  <c r="R1262" i="17" s="1"/>
  <c r="S1262" i="17" s="1"/>
  <c r="T1262" i="17" s="1"/>
  <c r="U1262" i="17" s="1"/>
  <c r="N1237" i="17"/>
  <c r="O1237" i="17" s="1"/>
  <c r="P1237" i="17" s="1"/>
  <c r="Q1237" i="17" s="1"/>
  <c r="R1237" i="17" s="1"/>
  <c r="S1237" i="17" s="1"/>
  <c r="T1237" i="17" s="1"/>
  <c r="U1237" i="17" s="1"/>
  <c r="N1294" i="17"/>
  <c r="O1294" i="17" s="1"/>
  <c r="P1294" i="17" s="1"/>
  <c r="Q1294" i="17" s="1"/>
  <c r="R1294" i="17" s="1"/>
  <c r="S1294" i="17" s="1"/>
  <c r="T1294" i="17" s="1"/>
  <c r="U1294" i="17" s="1"/>
  <c r="N1321" i="17"/>
  <c r="O1321" i="17" s="1"/>
  <c r="P1321" i="17" s="1"/>
  <c r="Q1321" i="17" s="1"/>
  <c r="R1321" i="17" s="1"/>
  <c r="S1321" i="17" s="1"/>
  <c r="T1321" i="17" s="1"/>
  <c r="U1321" i="17" s="1"/>
  <c r="N1279" i="17"/>
  <c r="O1279" i="17" s="1"/>
  <c r="P1279" i="17" s="1"/>
  <c r="Q1279" i="17" s="1"/>
  <c r="R1279" i="17" s="1"/>
  <c r="S1279" i="17" s="1"/>
  <c r="T1279" i="17" s="1"/>
  <c r="U1279" i="17" s="1"/>
  <c r="N1318" i="17"/>
  <c r="O1318" i="17" s="1"/>
  <c r="P1318" i="17" s="1"/>
  <c r="Q1318" i="17" s="1"/>
  <c r="R1318" i="17" s="1"/>
  <c r="S1318" i="17" s="1"/>
  <c r="T1318" i="17" s="1"/>
  <c r="U1318" i="17" s="1"/>
  <c r="N1310" i="17"/>
  <c r="O1310" i="17" s="1"/>
  <c r="P1310" i="17" s="1"/>
  <c r="Q1310" i="17" s="1"/>
  <c r="R1310" i="17" s="1"/>
  <c r="S1310" i="17" s="1"/>
  <c r="T1310" i="17" s="1"/>
  <c r="U1310" i="17" s="1"/>
  <c r="N1223" i="17"/>
  <c r="O1223" i="17" s="1"/>
  <c r="P1223" i="17" s="1"/>
  <c r="Q1223" i="17" s="1"/>
  <c r="R1223" i="17" s="1"/>
  <c r="S1223" i="17" s="1"/>
  <c r="T1223" i="17" s="1"/>
  <c r="U1223" i="17" s="1"/>
  <c r="N1253" i="17"/>
  <c r="O1253" i="17" s="1"/>
  <c r="P1253" i="17" s="1"/>
  <c r="Q1253" i="17" s="1"/>
  <c r="R1253" i="17" s="1"/>
  <c r="S1253" i="17" s="1"/>
  <c r="T1253" i="17" s="1"/>
  <c r="U1253" i="17" s="1"/>
  <c r="O1199" i="17"/>
  <c r="P1199" i="17" s="1"/>
  <c r="Q1199" i="17" s="1"/>
  <c r="R1199" i="17" s="1"/>
  <c r="S1199" i="17" s="1"/>
  <c r="T1199" i="17" s="1"/>
  <c r="U1199" i="17" s="1"/>
  <c r="N1218" i="17"/>
  <c r="O1218" i="17" s="1"/>
  <c r="P1218" i="17" s="1"/>
  <c r="Q1218" i="17" s="1"/>
  <c r="R1218" i="17" s="1"/>
  <c r="S1218" i="17" s="1"/>
  <c r="T1218" i="17" s="1"/>
  <c r="U1218" i="17" s="1"/>
  <c r="N1312" i="17"/>
  <c r="O1312" i="17" s="1"/>
  <c r="P1312" i="17" s="1"/>
  <c r="Q1312" i="17" s="1"/>
  <c r="R1312" i="17" s="1"/>
  <c r="S1312" i="17" s="1"/>
  <c r="T1312" i="17" s="1"/>
  <c r="U1312" i="17" s="1"/>
  <c r="O1247" i="17"/>
  <c r="P1247" i="17" s="1"/>
  <c r="Q1247" i="17" s="1"/>
  <c r="R1247" i="17" s="1"/>
  <c r="S1247" i="17" s="1"/>
  <c r="T1247" i="17" s="1"/>
  <c r="U1247" i="17" s="1"/>
  <c r="N1328" i="17"/>
  <c r="O1328" i="17" s="1"/>
  <c r="P1328" i="17" s="1"/>
  <c r="Q1328" i="17" s="1"/>
  <c r="R1328" i="17" s="1"/>
  <c r="S1328" i="17" s="1"/>
  <c r="T1328" i="17" s="1"/>
  <c r="U1328" i="17" s="1"/>
  <c r="N1303" i="17"/>
  <c r="O1303" i="17" s="1"/>
  <c r="P1303" i="17" s="1"/>
  <c r="Q1303" i="17" s="1"/>
  <c r="R1303" i="17" s="1"/>
  <c r="S1303" i="17" s="1"/>
  <c r="T1303" i="17" s="1"/>
  <c r="U1303" i="17" s="1"/>
  <c r="N1196" i="17"/>
  <c r="O1196" i="17" s="1"/>
  <c r="P1196" i="17" s="1"/>
  <c r="Q1196" i="17" s="1"/>
  <c r="R1196" i="17" s="1"/>
  <c r="S1196" i="17" s="1"/>
  <c r="T1196" i="17" s="1"/>
  <c r="U1196" i="17" s="1"/>
  <c r="N1217" i="17"/>
  <c r="O1217" i="17" s="1"/>
  <c r="P1217" i="17" s="1"/>
  <c r="Q1217" i="17" s="1"/>
  <c r="R1217" i="17" s="1"/>
  <c r="S1217" i="17" s="1"/>
  <c r="T1217" i="17" s="1"/>
  <c r="U1217" i="17" s="1"/>
  <c r="N1233" i="17"/>
  <c r="O1233" i="17" s="1"/>
  <c r="P1233" i="17" s="1"/>
  <c r="Q1233" i="17" s="1"/>
  <c r="R1233" i="17" s="1"/>
  <c r="S1233" i="17" s="1"/>
  <c r="T1233" i="17" s="1"/>
  <c r="U1233" i="17" s="1"/>
  <c r="N1240" i="17"/>
  <c r="O1240" i="17" s="1"/>
  <c r="P1240" i="17" s="1"/>
  <c r="Q1240" i="17" s="1"/>
  <c r="R1240" i="17" s="1"/>
  <c r="S1240" i="17" s="1"/>
  <c r="T1240" i="17" s="1"/>
  <c r="U1240" i="17" s="1"/>
  <c r="N1175" i="17"/>
  <c r="O1175" i="17" s="1"/>
  <c r="P1175" i="17" s="1"/>
  <c r="Q1175" i="17" s="1"/>
  <c r="R1175" i="17" s="1"/>
  <c r="S1175" i="17" s="1"/>
  <c r="T1175" i="17" s="1"/>
  <c r="U1175" i="17" s="1"/>
  <c r="N1191" i="17"/>
  <c r="O1191" i="17" s="1"/>
  <c r="P1191" i="17" s="1"/>
  <c r="Q1191" i="17" s="1"/>
  <c r="R1191" i="17" s="1"/>
  <c r="S1191" i="17" s="1"/>
  <c r="T1191" i="17" s="1"/>
  <c r="U1191" i="17" s="1"/>
  <c r="O1174" i="17"/>
  <c r="P1174" i="17" s="1"/>
  <c r="Q1174" i="17" s="1"/>
  <c r="R1174" i="17" s="1"/>
  <c r="S1174" i="17" s="1"/>
  <c r="T1174" i="17" s="1"/>
  <c r="U1174" i="17" s="1"/>
  <c r="N1236" i="17"/>
  <c r="O1236" i="17" s="1"/>
  <c r="P1236" i="17" s="1"/>
  <c r="Q1236" i="17" s="1"/>
  <c r="R1236" i="17" s="1"/>
  <c r="S1236" i="17" s="1"/>
  <c r="T1236" i="17" s="1"/>
  <c r="U1236" i="17" s="1"/>
  <c r="N1211" i="17"/>
  <c r="O1211" i="17" s="1"/>
  <c r="P1211" i="17" s="1"/>
  <c r="Q1211" i="17" s="1"/>
  <c r="R1211" i="17" s="1"/>
  <c r="S1211" i="17" s="1"/>
  <c r="T1211" i="17" s="1"/>
  <c r="U1211" i="17" s="1"/>
  <c r="N1259" i="17"/>
  <c r="O1259" i="17" s="1"/>
  <c r="P1259" i="17" s="1"/>
  <c r="Q1259" i="17" s="1"/>
  <c r="R1259" i="17" s="1"/>
  <c r="S1259" i="17" s="1"/>
  <c r="T1259" i="17" s="1"/>
  <c r="U1259" i="17" s="1"/>
  <c r="N1234" i="17"/>
  <c r="O1234" i="17" s="1"/>
  <c r="P1234" i="17" s="1"/>
  <c r="Q1234" i="17" s="1"/>
  <c r="R1234" i="17" s="1"/>
  <c r="S1234" i="17" s="1"/>
  <c r="T1234" i="17" s="1"/>
  <c r="U1234" i="17" s="1"/>
  <c r="N1190" i="17"/>
  <c r="O1190" i="17" s="1"/>
  <c r="P1190" i="17" s="1"/>
  <c r="Q1190" i="17" s="1"/>
  <c r="R1190" i="17" s="1"/>
  <c r="S1190" i="17" s="1"/>
  <c r="T1190" i="17" s="1"/>
  <c r="U1190" i="17" s="1"/>
  <c r="N1215" i="17"/>
  <c r="O1215" i="17" s="1"/>
  <c r="P1215" i="17" s="1"/>
  <c r="Q1215" i="17" s="1"/>
  <c r="R1215" i="17" s="1"/>
  <c r="S1215" i="17" s="1"/>
  <c r="T1215" i="17" s="1"/>
  <c r="U1215" i="17" s="1"/>
  <c r="N1301" i="17"/>
  <c r="O1301" i="17" s="1"/>
  <c r="P1301" i="17" s="1"/>
  <c r="Q1301" i="17" s="1"/>
  <c r="R1301" i="17" s="1"/>
  <c r="S1301" i="17" s="1"/>
  <c r="T1301" i="17" s="1"/>
  <c r="U1301" i="17" s="1"/>
  <c r="F894" i="17"/>
  <c r="G894" i="17" s="1"/>
  <c r="H894" i="17" s="1"/>
  <c r="I894" i="17" s="1"/>
  <c r="J894" i="17" s="1"/>
  <c r="K894" i="17" s="1"/>
  <c r="L894" i="17" s="1"/>
  <c r="M894" i="17" s="1"/>
  <c r="N894" i="17" s="1"/>
  <c r="N1311" i="17"/>
  <c r="O1311" i="17" s="1"/>
  <c r="P1311" i="17" s="1"/>
  <c r="Q1311" i="17" s="1"/>
  <c r="R1311" i="17" s="1"/>
  <c r="S1311" i="17" s="1"/>
  <c r="T1311" i="17" s="1"/>
  <c r="U1311" i="17" s="1"/>
  <c r="N1198" i="17"/>
  <c r="O1198" i="17" s="1"/>
  <c r="P1198" i="17" s="1"/>
  <c r="Q1198" i="17" s="1"/>
  <c r="R1198" i="17" s="1"/>
  <c r="S1198" i="17" s="1"/>
  <c r="T1198" i="17" s="1"/>
  <c r="U1198" i="17" s="1"/>
  <c r="N1273" i="17"/>
  <c r="O1273" i="17" s="1"/>
  <c r="P1273" i="17" s="1"/>
  <c r="Q1273" i="17" s="1"/>
  <c r="R1273" i="17" s="1"/>
  <c r="S1273" i="17" s="1"/>
  <c r="T1273" i="17" s="1"/>
  <c r="U1273" i="17" s="1"/>
  <c r="N1185" i="17"/>
  <c r="O1185" i="17" s="1"/>
  <c r="P1185" i="17" s="1"/>
  <c r="Q1185" i="17" s="1"/>
  <c r="R1185" i="17" s="1"/>
  <c r="S1185" i="17" s="1"/>
  <c r="T1185" i="17" s="1"/>
  <c r="U1185" i="17" s="1"/>
  <c r="N1266" i="17"/>
  <c r="O1266" i="17" s="1"/>
  <c r="P1266" i="17" s="1"/>
  <c r="Q1266" i="17" s="1"/>
  <c r="R1266" i="17" s="1"/>
  <c r="S1266" i="17" s="1"/>
  <c r="T1266" i="17" s="1"/>
  <c r="U1266" i="17" s="1"/>
  <c r="O1248" i="17"/>
  <c r="P1248" i="17" s="1"/>
  <c r="Q1248" i="17" s="1"/>
  <c r="R1248" i="17" s="1"/>
  <c r="S1248" i="17" s="1"/>
  <c r="T1248" i="17" s="1"/>
  <c r="U1248" i="17" s="1"/>
  <c r="N1280" i="17"/>
  <c r="O1280" i="17" s="1"/>
  <c r="P1280" i="17" s="1"/>
  <c r="Q1280" i="17" s="1"/>
  <c r="R1280" i="17" s="1"/>
  <c r="S1280" i="17" s="1"/>
  <c r="T1280" i="17" s="1"/>
  <c r="U1280" i="17" s="1"/>
  <c r="F119" i="17"/>
  <c r="G119" i="17" s="1"/>
  <c r="H119" i="17" s="1"/>
  <c r="I119" i="17" s="1"/>
  <c r="J119" i="17" s="1"/>
  <c r="K119" i="17" s="1"/>
  <c r="L119" i="17" s="1"/>
  <c r="M119" i="17" s="1"/>
  <c r="N1289" i="17"/>
  <c r="O1289" i="17" s="1"/>
  <c r="P1289" i="17" s="1"/>
  <c r="Q1289" i="17" s="1"/>
  <c r="R1289" i="17" s="1"/>
  <c r="S1289" i="17" s="1"/>
  <c r="T1289" i="17" s="1"/>
  <c r="U1289" i="17" s="1"/>
  <c r="N1260" i="17"/>
  <c r="O1260" i="17" s="1"/>
  <c r="P1260" i="17" s="1"/>
  <c r="Q1260" i="17" s="1"/>
  <c r="R1260" i="17" s="1"/>
  <c r="S1260" i="17" s="1"/>
  <c r="T1260" i="17" s="1"/>
  <c r="U1260" i="17" s="1"/>
  <c r="O1256" i="17"/>
  <c r="P1256" i="17" s="1"/>
  <c r="Q1256" i="17" s="1"/>
  <c r="R1256" i="17" s="1"/>
  <c r="S1256" i="17" s="1"/>
  <c r="T1256" i="17" s="1"/>
  <c r="U1256" i="17" s="1"/>
  <c r="N1231" i="17"/>
  <c r="O1231" i="17" s="1"/>
  <c r="P1231" i="17" s="1"/>
  <c r="Q1231" i="17" s="1"/>
  <c r="R1231" i="17" s="1"/>
  <c r="S1231" i="17" s="1"/>
  <c r="T1231" i="17" s="1"/>
  <c r="U1231" i="17" s="1"/>
  <c r="N1167" i="17"/>
  <c r="O1167" i="17" s="1"/>
  <c r="P1167" i="17" s="1"/>
  <c r="Q1167" i="17" s="1"/>
  <c r="R1167" i="17" s="1"/>
  <c r="S1167" i="17" s="1"/>
  <c r="T1167" i="17" s="1"/>
  <c r="U1167" i="17" s="1"/>
  <c r="N1177" i="17"/>
  <c r="O1177" i="17" s="1"/>
  <c r="P1177" i="17" s="1"/>
  <c r="Q1177" i="17" s="1"/>
  <c r="R1177" i="17" s="1"/>
  <c r="S1177" i="17" s="1"/>
  <c r="T1177" i="17" s="1"/>
  <c r="U1177" i="17" s="1"/>
  <c r="N1210" i="17"/>
  <c r="O1210" i="17" s="1"/>
  <c r="P1210" i="17" s="1"/>
  <c r="Q1210" i="17" s="1"/>
  <c r="R1210" i="17" s="1"/>
  <c r="S1210" i="17" s="1"/>
  <c r="T1210" i="17" s="1"/>
  <c r="U1210" i="17" s="1"/>
  <c r="N1292" i="17"/>
  <c r="O1292" i="17" s="1"/>
  <c r="P1292" i="17" s="1"/>
  <c r="Q1292" i="17" s="1"/>
  <c r="R1292" i="17" s="1"/>
  <c r="S1292" i="17" s="1"/>
  <c r="T1292" i="17" s="1"/>
  <c r="U1292" i="17" s="1"/>
  <c r="N1193" i="17"/>
  <c r="O1193" i="17" s="1"/>
  <c r="P1193" i="17" s="1"/>
  <c r="Q1193" i="17" s="1"/>
  <c r="R1193" i="17" s="1"/>
  <c r="S1193" i="17" s="1"/>
  <c r="T1193" i="17" s="1"/>
  <c r="U1193" i="17" s="1"/>
  <c r="N1229" i="17"/>
  <c r="O1229" i="17" s="1"/>
  <c r="P1229" i="17" s="1"/>
  <c r="Q1229" i="17" s="1"/>
  <c r="R1229" i="17" s="1"/>
  <c r="S1229" i="17" s="1"/>
  <c r="T1229" i="17" s="1"/>
  <c r="U1229" i="17" s="1"/>
  <c r="N1268" i="17"/>
  <c r="O1268" i="17" s="1"/>
  <c r="P1268" i="17" s="1"/>
  <c r="Q1268" i="17" s="1"/>
  <c r="R1268" i="17" s="1"/>
  <c r="S1268" i="17" s="1"/>
  <c r="T1268" i="17" s="1"/>
  <c r="U1268" i="17" s="1"/>
  <c r="N1293" i="17"/>
  <c r="O1293" i="17" s="1"/>
  <c r="P1293" i="17" s="1"/>
  <c r="Q1293" i="17" s="1"/>
  <c r="R1293" i="17" s="1"/>
  <c r="S1293" i="17" s="1"/>
  <c r="T1293" i="17" s="1"/>
  <c r="U1293" i="17" s="1"/>
  <c r="N1281" i="17"/>
  <c r="O1281" i="17" s="1"/>
  <c r="P1281" i="17" s="1"/>
  <c r="Q1281" i="17" s="1"/>
  <c r="R1281" i="17" s="1"/>
  <c r="S1281" i="17" s="1"/>
  <c r="T1281" i="17" s="1"/>
  <c r="U1281" i="17" s="1"/>
  <c r="N1188" i="17"/>
  <c r="O1188" i="17" s="1"/>
  <c r="P1188" i="17" s="1"/>
  <c r="Q1188" i="17" s="1"/>
  <c r="R1188" i="17" s="1"/>
  <c r="S1188" i="17" s="1"/>
  <c r="T1188" i="17" s="1"/>
  <c r="U1188" i="17" s="1"/>
  <c r="N1320" i="17"/>
  <c r="O1320" i="17" s="1"/>
  <c r="P1320" i="17" s="1"/>
  <c r="Q1320" i="17" s="1"/>
  <c r="R1320" i="17" s="1"/>
  <c r="S1320" i="17" s="1"/>
  <c r="T1320" i="17" s="1"/>
  <c r="U1320" i="17" s="1"/>
  <c r="N1179" i="17"/>
  <c r="O1179" i="17" s="1"/>
  <c r="P1179" i="17" s="1"/>
  <c r="Q1179" i="17" s="1"/>
  <c r="R1179" i="17" s="1"/>
  <c r="S1179" i="17" s="1"/>
  <c r="T1179" i="17" s="1"/>
  <c r="U1179" i="17" s="1"/>
  <c r="F843" i="17"/>
  <c r="G843" i="17" s="1"/>
  <c r="H843" i="17" s="1"/>
  <c r="I843" i="17" s="1"/>
  <c r="J843" i="17" s="1"/>
  <c r="K843" i="17" s="1"/>
  <c r="L843" i="17" s="1"/>
  <c r="M843" i="17" s="1"/>
  <c r="N1225" i="17"/>
  <c r="O1225" i="17" s="1"/>
  <c r="P1225" i="17" s="1"/>
  <c r="Q1225" i="17" s="1"/>
  <c r="R1225" i="17" s="1"/>
  <c r="S1225" i="17" s="1"/>
  <c r="T1225" i="17" s="1"/>
  <c r="U1225" i="17" s="1"/>
  <c r="N1189" i="17"/>
  <c r="O1189" i="17" s="1"/>
  <c r="P1189" i="17" s="1"/>
  <c r="Q1189" i="17" s="1"/>
  <c r="R1189" i="17" s="1"/>
  <c r="S1189" i="17" s="1"/>
  <c r="T1189" i="17" s="1"/>
  <c r="U1189" i="17" s="1"/>
  <c r="F1034" i="17"/>
  <c r="G1034" i="17" s="1"/>
  <c r="H1034" i="17" s="1"/>
  <c r="I1034" i="17" s="1"/>
  <c r="J1034" i="17" s="1"/>
  <c r="K1034" i="17" s="1"/>
  <c r="L1034" i="17" s="1"/>
  <c r="M1034" i="17" s="1"/>
  <c r="N1034" i="17" s="1"/>
  <c r="N1304" i="17"/>
  <c r="O1304" i="17" s="1"/>
  <c r="P1304" i="17" s="1"/>
  <c r="Q1304" i="17" s="1"/>
  <c r="R1304" i="17" s="1"/>
  <c r="S1304" i="17" s="1"/>
  <c r="T1304" i="17" s="1"/>
  <c r="U1304" i="17" s="1"/>
  <c r="N1203" i="17"/>
  <c r="O1203" i="17" s="1"/>
  <c r="P1203" i="17" s="1"/>
  <c r="Q1203" i="17" s="1"/>
  <c r="R1203" i="17" s="1"/>
  <c r="S1203" i="17" s="1"/>
  <c r="T1203" i="17" s="1"/>
  <c r="U1203" i="17" s="1"/>
  <c r="O1173" i="17"/>
  <c r="P1173" i="17" s="1"/>
  <c r="Q1173" i="17" s="1"/>
  <c r="R1173" i="17" s="1"/>
  <c r="S1173" i="17" s="1"/>
  <c r="T1173" i="17" s="1"/>
  <c r="U1173" i="17" s="1"/>
  <c r="N1255" i="17"/>
  <c r="O1255" i="17" s="1"/>
  <c r="P1255" i="17" s="1"/>
  <c r="Q1255" i="17" s="1"/>
  <c r="R1255" i="17" s="1"/>
  <c r="S1255" i="17" s="1"/>
  <c r="T1255" i="17" s="1"/>
  <c r="U1255" i="17" s="1"/>
  <c r="N1224" i="17"/>
  <c r="O1224" i="17" s="1"/>
  <c r="P1224" i="17" s="1"/>
  <c r="Q1224" i="17" s="1"/>
  <c r="R1224" i="17" s="1"/>
  <c r="S1224" i="17" s="1"/>
  <c r="T1224" i="17" s="1"/>
  <c r="U1224" i="17" s="1"/>
  <c r="N1207" i="17"/>
  <c r="O1207" i="17" s="1"/>
  <c r="P1207" i="17" s="1"/>
  <c r="Q1207" i="17" s="1"/>
  <c r="R1207" i="17" s="1"/>
  <c r="S1207" i="17" s="1"/>
  <c r="T1207" i="17" s="1"/>
  <c r="U1207" i="17" s="1"/>
  <c r="N1265" i="17"/>
  <c r="O1265" i="17" s="1"/>
  <c r="P1265" i="17" s="1"/>
  <c r="Q1265" i="17" s="1"/>
  <c r="R1265" i="17" s="1"/>
  <c r="S1265" i="17" s="1"/>
  <c r="T1265" i="17" s="1"/>
  <c r="U1265" i="17" s="1"/>
  <c r="G648" i="17"/>
  <c r="H648" i="17" s="1"/>
  <c r="I648" i="17" s="1"/>
  <c r="J648" i="17" s="1"/>
  <c r="K648" i="17" s="1"/>
  <c r="L648" i="17" s="1"/>
  <c r="M648" i="17" s="1"/>
  <c r="N1305" i="17"/>
  <c r="O1305" i="17" s="1"/>
  <c r="P1305" i="17" s="1"/>
  <c r="Q1305" i="17" s="1"/>
  <c r="R1305" i="17" s="1"/>
  <c r="S1305" i="17" s="1"/>
  <c r="T1305" i="17" s="1"/>
  <c r="U1305" i="17" s="1"/>
  <c r="F929" i="17"/>
  <c r="G929" i="17" s="1"/>
  <c r="H929" i="17" s="1"/>
  <c r="I929" i="17" s="1"/>
  <c r="J929" i="17" s="1"/>
  <c r="K929" i="17" s="1"/>
  <c r="L929" i="17" s="1"/>
  <c r="M929" i="17" s="1"/>
  <c r="F994" i="17"/>
  <c r="G994" i="17" s="1"/>
  <c r="H994" i="17" s="1"/>
  <c r="I994" i="17" s="1"/>
  <c r="J994" i="17" s="1"/>
  <c r="K994" i="17" s="1"/>
  <c r="L994" i="17" s="1"/>
  <c r="M994" i="17" s="1"/>
  <c r="F665" i="17"/>
  <c r="G665" i="17" s="1"/>
  <c r="H665" i="17" s="1"/>
  <c r="I665" i="17" s="1"/>
  <c r="J665" i="17" s="1"/>
  <c r="K665" i="17" s="1"/>
  <c r="L665" i="17" s="1"/>
  <c r="M665" i="17" s="1"/>
  <c r="N1166" i="17"/>
  <c r="O1166" i="17" s="1"/>
  <c r="P1166" i="17" s="1"/>
  <c r="Q1166" i="17" s="1"/>
  <c r="R1166" i="17" s="1"/>
  <c r="S1166" i="17" s="1"/>
  <c r="T1166" i="17" s="1"/>
  <c r="U1166" i="17" s="1"/>
  <c r="N1244" i="17"/>
  <c r="O1244" i="17" s="1"/>
  <c r="P1244" i="17" s="1"/>
  <c r="Q1244" i="17" s="1"/>
  <c r="R1244" i="17" s="1"/>
  <c r="S1244" i="17" s="1"/>
  <c r="T1244" i="17" s="1"/>
  <c r="U1244" i="17" s="1"/>
  <c r="N1319" i="17"/>
  <c r="O1319" i="17" s="1"/>
  <c r="P1319" i="17" s="1"/>
  <c r="Q1319" i="17" s="1"/>
  <c r="R1319" i="17" s="1"/>
  <c r="S1319" i="17" s="1"/>
  <c r="T1319" i="17" s="1"/>
  <c r="U1319" i="17" s="1"/>
  <c r="N1277" i="17"/>
  <c r="O1277" i="17" s="1"/>
  <c r="P1277" i="17" s="1"/>
  <c r="Q1277" i="17" s="1"/>
  <c r="R1277" i="17" s="1"/>
  <c r="S1277" i="17" s="1"/>
  <c r="T1277" i="17" s="1"/>
  <c r="U1277" i="17" s="1"/>
  <c r="N1314" i="17"/>
  <c r="O1314" i="17" s="1"/>
  <c r="P1314" i="17" s="1"/>
  <c r="Q1314" i="17" s="1"/>
  <c r="R1314" i="17" s="1"/>
  <c r="S1314" i="17" s="1"/>
  <c r="T1314" i="17" s="1"/>
  <c r="U1314" i="17" s="1"/>
  <c r="F290" i="17"/>
  <c r="G290" i="17" s="1"/>
  <c r="H290" i="17" s="1"/>
  <c r="I290" i="17" s="1"/>
  <c r="J290" i="17" s="1"/>
  <c r="K290" i="17" s="1"/>
  <c r="L290" i="17" s="1"/>
  <c r="M290" i="17" s="1"/>
  <c r="N1284" i="17"/>
  <c r="O1284" i="17" s="1"/>
  <c r="P1284" i="17" s="1"/>
  <c r="Q1284" i="17" s="1"/>
  <c r="R1284" i="17" s="1"/>
  <c r="S1284" i="17" s="1"/>
  <c r="T1284" i="17" s="1"/>
  <c r="U1284" i="17" s="1"/>
  <c r="N1194" i="17"/>
  <c r="O1194" i="17" s="1"/>
  <c r="P1194" i="17" s="1"/>
  <c r="Q1194" i="17" s="1"/>
  <c r="R1194" i="17" s="1"/>
  <c r="S1194" i="17" s="1"/>
  <c r="T1194" i="17" s="1"/>
  <c r="U1194" i="17" s="1"/>
  <c r="N1202" i="17"/>
  <c r="O1202" i="17" s="1"/>
  <c r="P1202" i="17" s="1"/>
  <c r="Q1202" i="17" s="1"/>
  <c r="R1202" i="17" s="1"/>
  <c r="S1202" i="17" s="1"/>
  <c r="T1202" i="17" s="1"/>
  <c r="U1202" i="17" s="1"/>
  <c r="N1169" i="17"/>
  <c r="O1169" i="17" s="1"/>
  <c r="P1169" i="17" s="1"/>
  <c r="Q1169" i="17" s="1"/>
  <c r="R1169" i="17" s="1"/>
  <c r="S1169" i="17" s="1"/>
  <c r="T1169" i="17" s="1"/>
  <c r="U1169" i="17" s="1"/>
  <c r="N1272" i="17"/>
  <c r="O1272" i="17" s="1"/>
  <c r="P1272" i="17" s="1"/>
  <c r="Q1272" i="17" s="1"/>
  <c r="R1272" i="17" s="1"/>
  <c r="S1272" i="17" s="1"/>
  <c r="T1272" i="17" s="1"/>
  <c r="U1272" i="17" s="1"/>
  <c r="N1209" i="17"/>
  <c r="O1209" i="17" s="1"/>
  <c r="P1209" i="17" s="1"/>
  <c r="Q1209" i="17" s="1"/>
  <c r="R1209" i="17" s="1"/>
  <c r="S1209" i="17" s="1"/>
  <c r="T1209" i="17" s="1"/>
  <c r="U1209" i="17" s="1"/>
  <c r="N1200" i="17"/>
  <c r="O1200" i="17" s="1"/>
  <c r="P1200" i="17" s="1"/>
  <c r="Q1200" i="17" s="1"/>
  <c r="R1200" i="17" s="1"/>
  <c r="S1200" i="17" s="1"/>
  <c r="T1200" i="17" s="1"/>
  <c r="U1200" i="17" s="1"/>
  <c r="F114" i="17"/>
  <c r="G114" i="17" s="1"/>
  <c r="H114" i="17" s="1"/>
  <c r="I114" i="17" s="1"/>
  <c r="J114" i="17" s="1"/>
  <c r="K114" i="17" s="1"/>
  <c r="L114" i="17" s="1"/>
  <c r="M114" i="17" s="1"/>
  <c r="N1220" i="17"/>
  <c r="O1220" i="17" s="1"/>
  <c r="P1220" i="17" s="1"/>
  <c r="Q1220" i="17" s="1"/>
  <c r="R1220" i="17" s="1"/>
  <c r="S1220" i="17" s="1"/>
  <c r="T1220" i="17" s="1"/>
  <c r="U1220" i="17" s="1"/>
  <c r="N1208" i="17"/>
  <c r="O1208" i="17" s="1"/>
  <c r="P1208" i="17" s="1"/>
  <c r="Q1208" i="17" s="1"/>
  <c r="R1208" i="17" s="1"/>
  <c r="S1208" i="17" s="1"/>
  <c r="T1208" i="17" s="1"/>
  <c r="U1208" i="17" s="1"/>
  <c r="N1290" i="17"/>
  <c r="O1290" i="17" s="1"/>
  <c r="P1290" i="17" s="1"/>
  <c r="Q1290" i="17" s="1"/>
  <c r="R1290" i="17" s="1"/>
  <c r="S1290" i="17" s="1"/>
  <c r="T1290" i="17" s="1"/>
  <c r="U1290" i="17" s="1"/>
  <c r="F875" i="17"/>
  <c r="G875" i="17" s="1"/>
  <c r="H875" i="17" s="1"/>
  <c r="I875" i="17" s="1"/>
  <c r="J875" i="17" s="1"/>
  <c r="K875" i="17" s="1"/>
  <c r="L875" i="17" s="1"/>
  <c r="M875" i="17" s="1"/>
  <c r="N1170" i="17"/>
  <c r="O1170" i="17" s="1"/>
  <c r="P1170" i="17" s="1"/>
  <c r="Q1170" i="17" s="1"/>
  <c r="R1170" i="17" s="1"/>
  <c r="S1170" i="17" s="1"/>
  <c r="T1170" i="17" s="1"/>
  <c r="U1170" i="17" s="1"/>
  <c r="N1327" i="17"/>
  <c r="O1327" i="17" s="1"/>
  <c r="P1327" i="17" s="1"/>
  <c r="Q1327" i="17" s="1"/>
  <c r="R1327" i="17" s="1"/>
  <c r="S1327" i="17" s="1"/>
  <c r="T1327" i="17" s="1"/>
  <c r="U1327" i="17" s="1"/>
  <c r="N1232" i="17"/>
  <c r="O1232" i="17" s="1"/>
  <c r="P1232" i="17" s="1"/>
  <c r="Q1232" i="17" s="1"/>
  <c r="R1232" i="17" s="1"/>
  <c r="S1232" i="17" s="1"/>
  <c r="T1232" i="17" s="1"/>
  <c r="U1232" i="17" s="1"/>
  <c r="N1287" i="17"/>
  <c r="O1287" i="17" s="1"/>
  <c r="P1287" i="17" s="1"/>
  <c r="Q1287" i="17" s="1"/>
  <c r="R1287" i="17" s="1"/>
  <c r="S1287" i="17" s="1"/>
  <c r="T1287" i="17" s="1"/>
  <c r="U1287" i="17" s="1"/>
  <c r="N1269" i="17"/>
  <c r="O1269" i="17" s="1"/>
  <c r="P1269" i="17" s="1"/>
  <c r="Q1269" i="17" s="1"/>
  <c r="R1269" i="17" s="1"/>
  <c r="S1269" i="17" s="1"/>
  <c r="T1269" i="17" s="1"/>
  <c r="U1269" i="17" s="1"/>
  <c r="N1176" i="17"/>
  <c r="O1176" i="17" s="1"/>
  <c r="P1176" i="17" s="1"/>
  <c r="Q1176" i="17" s="1"/>
  <c r="R1176" i="17" s="1"/>
  <c r="S1176" i="17" s="1"/>
  <c r="T1176" i="17" s="1"/>
  <c r="U1176" i="17" s="1"/>
  <c r="F498" i="17"/>
  <c r="G498" i="17" s="1"/>
  <c r="H498" i="17" s="1"/>
  <c r="I498" i="17" s="1"/>
  <c r="J498" i="17" s="1"/>
  <c r="K498" i="17" s="1"/>
  <c r="L498" i="17" s="1"/>
  <c r="M498" i="17" s="1"/>
  <c r="N1264" i="17"/>
  <c r="O1264" i="17" s="1"/>
  <c r="P1264" i="17" s="1"/>
  <c r="Q1264" i="17" s="1"/>
  <c r="R1264" i="17" s="1"/>
  <c r="S1264" i="17" s="1"/>
  <c r="T1264" i="17" s="1"/>
  <c r="U1264" i="17" s="1"/>
  <c r="F197" i="17"/>
  <c r="G197" i="17" s="1"/>
  <c r="H197" i="17" s="1"/>
  <c r="I197" i="17" s="1"/>
  <c r="J197" i="17" s="1"/>
  <c r="K197" i="17" s="1"/>
  <c r="L197" i="17" s="1"/>
  <c r="M197" i="17" s="1"/>
  <c r="N1235" i="17"/>
  <c r="O1235" i="17" s="1"/>
  <c r="P1235" i="17" s="1"/>
  <c r="Q1235" i="17" s="1"/>
  <c r="R1235" i="17" s="1"/>
  <c r="S1235" i="17" s="1"/>
  <c r="T1235" i="17" s="1"/>
  <c r="U1235" i="17" s="1"/>
  <c r="N1296" i="17"/>
  <c r="O1296" i="17" s="1"/>
  <c r="P1296" i="17" s="1"/>
  <c r="Q1296" i="17" s="1"/>
  <c r="R1296" i="17" s="1"/>
  <c r="S1296" i="17" s="1"/>
  <c r="T1296" i="17" s="1"/>
  <c r="U1296" i="17" s="1"/>
  <c r="O1238" i="17"/>
  <c r="P1238" i="17" s="1"/>
  <c r="Q1238" i="17" s="1"/>
  <c r="R1238" i="17" s="1"/>
  <c r="S1238" i="17" s="1"/>
  <c r="T1238" i="17" s="1"/>
  <c r="U1238" i="17" s="1"/>
  <c r="G306" i="17"/>
  <c r="H306" i="17" s="1"/>
  <c r="I306" i="17" s="1"/>
  <c r="J306" i="17" s="1"/>
  <c r="K306" i="17" s="1"/>
  <c r="L306" i="17" s="1"/>
  <c r="M306" i="17" s="1"/>
  <c r="N1276" i="17"/>
  <c r="O1276" i="17" s="1"/>
  <c r="P1276" i="17" s="1"/>
  <c r="Q1276" i="17" s="1"/>
  <c r="R1276" i="17" s="1"/>
  <c r="S1276" i="17" s="1"/>
  <c r="T1276" i="17" s="1"/>
  <c r="U1276" i="17" s="1"/>
  <c r="N1299" i="17"/>
  <c r="O1299" i="17" s="1"/>
  <c r="P1299" i="17" s="1"/>
  <c r="Q1299" i="17" s="1"/>
  <c r="R1299" i="17" s="1"/>
  <c r="S1299" i="17" s="1"/>
  <c r="T1299" i="17" s="1"/>
  <c r="U1299" i="17" s="1"/>
  <c r="N1322" i="17"/>
  <c r="O1322" i="17" s="1"/>
  <c r="P1322" i="17" s="1"/>
  <c r="Q1322" i="17" s="1"/>
  <c r="R1322" i="17" s="1"/>
  <c r="S1322" i="17" s="1"/>
  <c r="T1322" i="17" s="1"/>
  <c r="U1322" i="17" s="1"/>
  <c r="N1252" i="17"/>
  <c r="O1252" i="17" s="1"/>
  <c r="P1252" i="17" s="1"/>
  <c r="Q1252" i="17" s="1"/>
  <c r="R1252" i="17" s="1"/>
  <c r="S1252" i="17" s="1"/>
  <c r="T1252" i="17" s="1"/>
  <c r="U1252" i="17" s="1"/>
  <c r="F150" i="17"/>
  <c r="G150" i="17" s="1"/>
  <c r="H150" i="17" s="1"/>
  <c r="I150" i="17" s="1"/>
  <c r="J150" i="17" s="1"/>
  <c r="K150" i="17" s="1"/>
  <c r="L150" i="17" s="1"/>
  <c r="M150" i="17" s="1"/>
  <c r="N1230" i="17"/>
  <c r="O1230" i="17" s="1"/>
  <c r="P1230" i="17" s="1"/>
  <c r="Q1230" i="17" s="1"/>
  <c r="R1230" i="17" s="1"/>
  <c r="S1230" i="17" s="1"/>
  <c r="T1230" i="17" s="1"/>
  <c r="U1230" i="17" s="1"/>
  <c r="N1283" i="17"/>
  <c r="O1283" i="17" s="1"/>
  <c r="P1283" i="17" s="1"/>
  <c r="Q1283" i="17" s="1"/>
  <c r="R1283" i="17" s="1"/>
  <c r="S1283" i="17" s="1"/>
  <c r="T1283" i="17" s="1"/>
  <c r="U1283" i="17" s="1"/>
  <c r="N1282" i="17"/>
  <c r="O1282" i="17" s="1"/>
  <c r="P1282" i="17" s="1"/>
  <c r="Q1282" i="17" s="1"/>
  <c r="R1282" i="17" s="1"/>
  <c r="S1282" i="17" s="1"/>
  <c r="T1282" i="17" s="1"/>
  <c r="U1282" i="17" s="1"/>
  <c r="F1156" i="17"/>
  <c r="G1156" i="17" s="1"/>
  <c r="H1156" i="17" s="1"/>
  <c r="I1156" i="17" s="1"/>
  <c r="J1156" i="17" s="1"/>
  <c r="K1156" i="17" s="1"/>
  <c r="L1156" i="17" s="1"/>
  <c r="M1156" i="17" s="1"/>
  <c r="G553" i="17"/>
  <c r="H553" i="17" s="1"/>
  <c r="I553" i="17" s="1"/>
  <c r="J553" i="17" s="1"/>
  <c r="K553" i="17" s="1"/>
  <c r="L553" i="17" s="1"/>
  <c r="M553" i="17" s="1"/>
  <c r="N1226" i="17"/>
  <c r="O1226" i="17" s="1"/>
  <c r="P1226" i="17" s="1"/>
  <c r="Q1226" i="17" s="1"/>
  <c r="R1226" i="17" s="1"/>
  <c r="S1226" i="17" s="1"/>
  <c r="T1226" i="17" s="1"/>
  <c r="U1226" i="17" s="1"/>
  <c r="F775" i="17"/>
  <c r="G775" i="17" s="1"/>
  <c r="H775" i="17" s="1"/>
  <c r="I775" i="17" s="1"/>
  <c r="J775" i="17" s="1"/>
  <c r="K775" i="17" s="1"/>
  <c r="L775" i="17" s="1"/>
  <c r="M775" i="17" s="1"/>
  <c r="N1219" i="17"/>
  <c r="O1219" i="17" s="1"/>
  <c r="P1219" i="17" s="1"/>
  <c r="Q1219" i="17" s="1"/>
  <c r="R1219" i="17" s="1"/>
  <c r="S1219" i="17" s="1"/>
  <c r="T1219" i="17" s="1"/>
  <c r="U1219" i="17" s="1"/>
  <c r="N1243" i="17"/>
  <c r="O1243" i="17" s="1"/>
  <c r="P1243" i="17" s="1"/>
  <c r="Q1243" i="17" s="1"/>
  <c r="R1243" i="17" s="1"/>
  <c r="S1243" i="17" s="1"/>
  <c r="T1243" i="17" s="1"/>
  <c r="U1243" i="17" s="1"/>
  <c r="F645" i="17"/>
  <c r="G645" i="17" s="1"/>
  <c r="H645" i="17" s="1"/>
  <c r="I645" i="17" s="1"/>
  <c r="J645" i="17" s="1"/>
  <c r="K645" i="17" s="1"/>
  <c r="L645" i="17" s="1"/>
  <c r="M645" i="17" s="1"/>
  <c r="F316" i="17"/>
  <c r="G316" i="17" s="1"/>
  <c r="H316" i="17" s="1"/>
  <c r="I316" i="17" s="1"/>
  <c r="J316" i="17" s="1"/>
  <c r="K316" i="17" s="1"/>
  <c r="L316" i="17" s="1"/>
  <c r="M316" i="17" s="1"/>
  <c r="N1241" i="17"/>
  <c r="O1241" i="17" s="1"/>
  <c r="P1241" i="17" s="1"/>
  <c r="Q1241" i="17" s="1"/>
  <c r="R1241" i="17" s="1"/>
  <c r="S1241" i="17" s="1"/>
  <c r="T1241" i="17" s="1"/>
  <c r="U1241" i="17" s="1"/>
  <c r="G962" i="17"/>
  <c r="H962" i="17" s="1"/>
  <c r="I962" i="17" s="1"/>
  <c r="J962" i="17" s="1"/>
  <c r="K962" i="17" s="1"/>
  <c r="L962" i="17" s="1"/>
  <c r="M962" i="17" s="1"/>
  <c r="N1205" i="17"/>
  <c r="O1205" i="17" s="1"/>
  <c r="P1205" i="17" s="1"/>
  <c r="Q1205" i="17" s="1"/>
  <c r="R1205" i="17" s="1"/>
  <c r="S1205" i="17" s="1"/>
  <c r="T1205" i="17" s="1"/>
  <c r="U1205" i="17" s="1"/>
  <c r="F792" i="17"/>
  <c r="G792" i="17" s="1"/>
  <c r="H792" i="17" s="1"/>
  <c r="I792" i="17" s="1"/>
  <c r="J792" i="17" s="1"/>
  <c r="K792" i="17" s="1"/>
  <c r="L792" i="17" s="1"/>
  <c r="M792" i="17" s="1"/>
  <c r="N1206" i="17"/>
  <c r="O1206" i="17" s="1"/>
  <c r="P1206" i="17" s="1"/>
  <c r="Q1206" i="17" s="1"/>
  <c r="R1206" i="17" s="1"/>
  <c r="S1206" i="17" s="1"/>
  <c r="T1206" i="17" s="1"/>
  <c r="U1206" i="17" s="1"/>
  <c r="O1275" i="17"/>
  <c r="P1275" i="17" s="1"/>
  <c r="Q1275" i="17" s="1"/>
  <c r="R1275" i="17" s="1"/>
  <c r="S1275" i="17" s="1"/>
  <c r="T1275" i="17" s="1"/>
  <c r="U1275" i="17" s="1"/>
  <c r="N1300" i="17"/>
  <c r="O1300" i="17" s="1"/>
  <c r="P1300" i="17" s="1"/>
  <c r="Q1300" i="17" s="1"/>
  <c r="R1300" i="17" s="1"/>
  <c r="S1300" i="17" s="1"/>
  <c r="T1300" i="17" s="1"/>
  <c r="U1300" i="17" s="1"/>
  <c r="N1186" i="17"/>
  <c r="O1186" i="17" s="1"/>
  <c r="P1186" i="17" s="1"/>
  <c r="Q1186" i="17" s="1"/>
  <c r="R1186" i="17" s="1"/>
  <c r="S1186" i="17" s="1"/>
  <c r="T1186" i="17" s="1"/>
  <c r="U1186" i="17" s="1"/>
  <c r="N1181" i="17"/>
  <c r="O1181" i="17" s="1"/>
  <c r="P1181" i="17" s="1"/>
  <c r="Q1181" i="17" s="1"/>
  <c r="R1181" i="17" s="1"/>
  <c r="S1181" i="17" s="1"/>
  <c r="T1181" i="17" s="1"/>
  <c r="U1181" i="17" s="1"/>
  <c r="N1271" i="17"/>
  <c r="O1271" i="17" s="1"/>
  <c r="P1271" i="17" s="1"/>
  <c r="Q1271" i="17" s="1"/>
  <c r="R1271" i="17" s="1"/>
  <c r="S1271" i="17" s="1"/>
  <c r="T1271" i="17" s="1"/>
  <c r="U1271" i="17" s="1"/>
  <c r="F361" i="17"/>
  <c r="G361" i="17" s="1"/>
  <c r="H361" i="17" s="1"/>
  <c r="I361" i="17" s="1"/>
  <c r="J361" i="17" s="1"/>
  <c r="K361" i="17" s="1"/>
  <c r="L361" i="17" s="1"/>
  <c r="M361" i="17" s="1"/>
  <c r="N1267" i="17"/>
  <c r="O1267" i="17" s="1"/>
  <c r="P1267" i="17" s="1"/>
  <c r="Q1267" i="17" s="1"/>
  <c r="R1267" i="17" s="1"/>
  <c r="S1267" i="17" s="1"/>
  <c r="T1267" i="17" s="1"/>
  <c r="U1267" i="17" s="1"/>
  <c r="N1316" i="17"/>
  <c r="O1316" i="17" s="1"/>
  <c r="P1316" i="17" s="1"/>
  <c r="Q1316" i="17" s="1"/>
  <c r="R1316" i="17" s="1"/>
  <c r="S1316" i="17" s="1"/>
  <c r="T1316" i="17" s="1"/>
  <c r="U1316" i="17" s="1"/>
  <c r="N1263" i="17"/>
  <c r="O1263" i="17" s="1"/>
  <c r="P1263" i="17" s="1"/>
  <c r="Q1263" i="17" s="1"/>
  <c r="R1263" i="17" s="1"/>
  <c r="S1263" i="17" s="1"/>
  <c r="T1263" i="17" s="1"/>
  <c r="U1263" i="17" s="1"/>
  <c r="N1307" i="17"/>
  <c r="O1307" i="17" s="1"/>
  <c r="P1307" i="17" s="1"/>
  <c r="Q1307" i="17" s="1"/>
  <c r="R1307" i="17" s="1"/>
  <c r="S1307" i="17" s="1"/>
  <c r="T1307" i="17" s="1"/>
  <c r="U1307" i="17" s="1"/>
  <c r="F869" i="17"/>
  <c r="G869" i="17" s="1"/>
  <c r="H869" i="17" s="1"/>
  <c r="I869" i="17" s="1"/>
  <c r="J869" i="17" s="1"/>
  <c r="K869" i="17" s="1"/>
  <c r="L869" i="17" s="1"/>
  <c r="M869" i="17" s="1"/>
  <c r="F369" i="17"/>
  <c r="G369" i="17" s="1"/>
  <c r="H369" i="17" s="1"/>
  <c r="I369" i="17" s="1"/>
  <c r="J369" i="17" s="1"/>
  <c r="K369" i="17" s="1"/>
  <c r="L369" i="17" s="1"/>
  <c r="M369" i="17" s="1"/>
  <c r="F601" i="17"/>
  <c r="G601" i="17" s="1"/>
  <c r="H601" i="17" s="1"/>
  <c r="I601" i="17" s="1"/>
  <c r="J601" i="17" s="1"/>
  <c r="K601" i="17" s="1"/>
  <c r="L601" i="17" s="1"/>
  <c r="M601" i="17" s="1"/>
  <c r="N1192" i="17"/>
  <c r="O1192" i="17" s="1"/>
  <c r="P1192" i="17" s="1"/>
  <c r="Q1192" i="17" s="1"/>
  <c r="R1192" i="17" s="1"/>
  <c r="S1192" i="17" s="1"/>
  <c r="T1192" i="17" s="1"/>
  <c r="U1192" i="17" s="1"/>
  <c r="F320" i="17"/>
  <c r="G320" i="17" s="1"/>
  <c r="H320" i="17" s="1"/>
  <c r="I320" i="17" s="1"/>
  <c r="J320" i="17" s="1"/>
  <c r="K320" i="17" s="1"/>
  <c r="L320" i="17" s="1"/>
  <c r="M320" i="17" s="1"/>
  <c r="G338" i="17"/>
  <c r="H338" i="17" s="1"/>
  <c r="I338" i="17" s="1"/>
  <c r="J338" i="17" s="1"/>
  <c r="K338" i="17" s="1"/>
  <c r="L338" i="17" s="1"/>
  <c r="M338" i="17" s="1"/>
  <c r="F1110" i="17"/>
  <c r="G1110" i="17" s="1"/>
  <c r="H1110" i="17" s="1"/>
  <c r="I1110" i="17" s="1"/>
  <c r="J1110" i="17" s="1"/>
  <c r="K1110" i="17" s="1"/>
  <c r="L1110" i="17" s="1"/>
  <c r="M1110" i="17" s="1"/>
  <c r="F626" i="17"/>
  <c r="G626" i="17" s="1"/>
  <c r="H626" i="17" s="1"/>
  <c r="I626" i="17" s="1"/>
  <c r="J626" i="17" s="1"/>
  <c r="K626" i="17" s="1"/>
  <c r="L626" i="17" s="1"/>
  <c r="M626" i="17" s="1"/>
  <c r="G44" i="17"/>
  <c r="H44" i="17" s="1"/>
  <c r="I44" i="17" s="1"/>
  <c r="J44" i="17" s="1"/>
  <c r="K44" i="17" s="1"/>
  <c r="L44" i="17" s="1"/>
  <c r="M44" i="17" s="1"/>
  <c r="N44" i="17" s="1"/>
  <c r="F1015" i="17"/>
  <c r="G1015" i="17" s="1"/>
  <c r="H1015" i="17" s="1"/>
  <c r="I1015" i="17" s="1"/>
  <c r="J1015" i="17" s="1"/>
  <c r="K1015" i="17" s="1"/>
  <c r="L1015" i="17" s="1"/>
  <c r="M1015" i="17" s="1"/>
  <c r="N1015" i="17" s="1"/>
  <c r="F23" i="17"/>
  <c r="G23" i="17" s="1"/>
  <c r="H23" i="17" s="1"/>
  <c r="I23" i="17" s="1"/>
  <c r="J23" i="17" s="1"/>
  <c r="K23" i="17" s="1"/>
  <c r="L23" i="17" s="1"/>
  <c r="M23" i="17" s="1"/>
  <c r="F267" i="17"/>
  <c r="G267" i="17" s="1"/>
  <c r="H267" i="17" s="1"/>
  <c r="I267" i="17" s="1"/>
  <c r="J267" i="17" s="1"/>
  <c r="K267" i="17" s="1"/>
  <c r="L267" i="17" s="1"/>
  <c r="M267" i="17" s="1"/>
  <c r="F615" i="17"/>
  <c r="G615" i="17" s="1"/>
  <c r="H615" i="17" s="1"/>
  <c r="I615" i="17" s="1"/>
  <c r="J615" i="17" s="1"/>
  <c r="K615" i="17" s="1"/>
  <c r="L615" i="17" s="1"/>
  <c r="M615" i="17" s="1"/>
  <c r="F1063" i="17"/>
  <c r="G1063" i="17" s="1"/>
  <c r="H1063" i="17" s="1"/>
  <c r="I1063" i="17" s="1"/>
  <c r="J1063" i="17" s="1"/>
  <c r="K1063" i="17" s="1"/>
  <c r="L1063" i="17" s="1"/>
  <c r="M1063" i="17" s="1"/>
  <c r="F582" i="17"/>
  <c r="G582" i="17" s="1"/>
  <c r="H582" i="17" s="1"/>
  <c r="I582" i="17" s="1"/>
  <c r="J582" i="17" s="1"/>
  <c r="K582" i="17" s="1"/>
  <c r="L582" i="17" s="1"/>
  <c r="M582" i="17" s="1"/>
  <c r="G550" i="17"/>
  <c r="H550" i="17" s="1"/>
  <c r="I550" i="17" s="1"/>
  <c r="J550" i="17" s="1"/>
  <c r="K550" i="17" s="1"/>
  <c r="L550" i="17" s="1"/>
  <c r="M550" i="17" s="1"/>
  <c r="F1079" i="17"/>
  <c r="G1079" i="17" s="1"/>
  <c r="H1079" i="17" s="1"/>
  <c r="I1079" i="17" s="1"/>
  <c r="J1079" i="17" s="1"/>
  <c r="K1079" i="17" s="1"/>
  <c r="L1079" i="17" s="1"/>
  <c r="M1079" i="17" s="1"/>
  <c r="N1214" i="17"/>
  <c r="O1214" i="17" s="1"/>
  <c r="P1214" i="17" s="1"/>
  <c r="Q1214" i="17" s="1"/>
  <c r="R1214" i="17" s="1"/>
  <c r="S1214" i="17" s="1"/>
  <c r="T1214" i="17" s="1"/>
  <c r="U1214" i="17" s="1"/>
  <c r="F385" i="17"/>
  <c r="G385" i="17" s="1"/>
  <c r="H385" i="17" s="1"/>
  <c r="I385" i="17" s="1"/>
  <c r="J385" i="17" s="1"/>
  <c r="K385" i="17" s="1"/>
  <c r="L385" i="17" s="1"/>
  <c r="M385" i="17" s="1"/>
  <c r="F731" i="17"/>
  <c r="G731" i="17" s="1"/>
  <c r="H731" i="17" s="1"/>
  <c r="I731" i="17" s="1"/>
  <c r="J731" i="17" s="1"/>
  <c r="K731" i="17" s="1"/>
  <c r="L731" i="17" s="1"/>
  <c r="M731" i="17" s="1"/>
  <c r="F333" i="17"/>
  <c r="G333" i="17" s="1"/>
  <c r="H333" i="17" s="1"/>
  <c r="I333" i="17" s="1"/>
  <c r="J333" i="17" s="1"/>
  <c r="K333" i="17" s="1"/>
  <c r="L333" i="17" s="1"/>
  <c r="M333" i="17" s="1"/>
  <c r="F597" i="17"/>
  <c r="G597" i="17" s="1"/>
  <c r="H597" i="17" s="1"/>
  <c r="I597" i="17" s="1"/>
  <c r="J597" i="17" s="1"/>
  <c r="K597" i="17" s="1"/>
  <c r="L597" i="17" s="1"/>
  <c r="M597" i="17" s="1"/>
  <c r="F509" i="17"/>
  <c r="G509" i="17" s="1"/>
  <c r="H509" i="17" s="1"/>
  <c r="I509" i="17" s="1"/>
  <c r="J509" i="17" s="1"/>
  <c r="K509" i="17" s="1"/>
  <c r="L509" i="17" s="1"/>
  <c r="M509" i="17" s="1"/>
  <c r="N509" i="17" s="1"/>
  <c r="G102" i="17"/>
  <c r="H102" i="17" s="1"/>
  <c r="I102" i="17" s="1"/>
  <c r="J102" i="17" s="1"/>
  <c r="K102" i="17" s="1"/>
  <c r="L102" i="17" s="1"/>
  <c r="M102" i="17" s="1"/>
  <c r="F172" i="17"/>
  <c r="G172" i="17" s="1"/>
  <c r="H172" i="17" s="1"/>
  <c r="I172" i="17" s="1"/>
  <c r="J172" i="17" s="1"/>
  <c r="K172" i="17" s="1"/>
  <c r="L172" i="17" s="1"/>
  <c r="M172" i="17" s="1"/>
  <c r="F1092" i="17"/>
  <c r="G1092" i="17" s="1"/>
  <c r="H1092" i="17" s="1"/>
  <c r="I1092" i="17" s="1"/>
  <c r="J1092" i="17" s="1"/>
  <c r="K1092" i="17" s="1"/>
  <c r="L1092" i="17" s="1"/>
  <c r="M1092" i="17" s="1"/>
  <c r="N1092" i="17" s="1"/>
  <c r="F708" i="17"/>
  <c r="G708" i="17" s="1"/>
  <c r="H708" i="17" s="1"/>
  <c r="I708" i="17" s="1"/>
  <c r="J708" i="17" s="1"/>
  <c r="K708" i="17" s="1"/>
  <c r="L708" i="17" s="1"/>
  <c r="M708" i="17" s="1"/>
  <c r="F865" i="17"/>
  <c r="G865" i="17" s="1"/>
  <c r="H865" i="17" s="1"/>
  <c r="I865" i="17" s="1"/>
  <c r="J865" i="17" s="1"/>
  <c r="K865" i="17" s="1"/>
  <c r="L865" i="17" s="1"/>
  <c r="M865" i="17" s="1"/>
  <c r="N865" i="17" s="1"/>
  <c r="F1087" i="17"/>
  <c r="G1087" i="17" s="1"/>
  <c r="H1087" i="17" s="1"/>
  <c r="I1087" i="17" s="1"/>
  <c r="J1087" i="17" s="1"/>
  <c r="K1087" i="17" s="1"/>
  <c r="L1087" i="17" s="1"/>
  <c r="M1087" i="17" s="1"/>
  <c r="F414" i="17"/>
  <c r="G414" i="17" s="1"/>
  <c r="H414" i="17" s="1"/>
  <c r="I414" i="17" s="1"/>
  <c r="J414" i="17" s="1"/>
  <c r="K414" i="17" s="1"/>
  <c r="L414" i="17" s="1"/>
  <c r="M414" i="17" s="1"/>
  <c r="G301" i="17"/>
  <c r="H301" i="17" s="1"/>
  <c r="I301" i="17" s="1"/>
  <c r="J301" i="17" s="1"/>
  <c r="K301" i="17" s="1"/>
  <c r="L301" i="17" s="1"/>
  <c r="M301" i="17" s="1"/>
  <c r="F532" i="17"/>
  <c r="G532" i="17" s="1"/>
  <c r="H532" i="17" s="1"/>
  <c r="I532" i="17" s="1"/>
  <c r="J532" i="17" s="1"/>
  <c r="K532" i="17" s="1"/>
  <c r="L532" i="17" s="1"/>
  <c r="M532" i="17" s="1"/>
  <c r="F583" i="17"/>
  <c r="G583" i="17" s="1"/>
  <c r="H583" i="17" s="1"/>
  <c r="I583" i="17" s="1"/>
  <c r="J583" i="17" s="1"/>
  <c r="K583" i="17" s="1"/>
  <c r="L583" i="17" s="1"/>
  <c r="M583" i="17" s="1"/>
  <c r="F617" i="17"/>
  <c r="G617" i="17" s="1"/>
  <c r="H617" i="17" s="1"/>
  <c r="I617" i="17" s="1"/>
  <c r="J617" i="17" s="1"/>
  <c r="K617" i="17" s="1"/>
  <c r="L617" i="17" s="1"/>
  <c r="M617" i="17" s="1"/>
  <c r="F239" i="17"/>
  <c r="G239" i="17" s="1"/>
  <c r="H239" i="17" s="1"/>
  <c r="I239" i="17" s="1"/>
  <c r="J239" i="17" s="1"/>
  <c r="K239" i="17" s="1"/>
  <c r="L239" i="17" s="1"/>
  <c r="M239" i="17" s="1"/>
  <c r="F542" i="17"/>
  <c r="G542" i="17" s="1"/>
  <c r="H542" i="17" s="1"/>
  <c r="I542" i="17" s="1"/>
  <c r="J542" i="17" s="1"/>
  <c r="K542" i="17" s="1"/>
  <c r="L542" i="17" s="1"/>
  <c r="M542" i="17" s="1"/>
  <c r="F823" i="17"/>
  <c r="G823" i="17" s="1"/>
  <c r="H823" i="17" s="1"/>
  <c r="I823" i="17" s="1"/>
  <c r="J823" i="17" s="1"/>
  <c r="K823" i="17" s="1"/>
  <c r="L823" i="17" s="1"/>
  <c r="M823" i="17" s="1"/>
  <c r="F171" i="17"/>
  <c r="G171" i="17" s="1"/>
  <c r="H171" i="17" s="1"/>
  <c r="I171" i="17" s="1"/>
  <c r="J171" i="17" s="1"/>
  <c r="K171" i="17" s="1"/>
  <c r="L171" i="17" s="1"/>
  <c r="M171" i="17" s="1"/>
  <c r="F244" i="17"/>
  <c r="G244" i="17" s="1"/>
  <c r="H244" i="17" s="1"/>
  <c r="I244" i="17" s="1"/>
  <c r="J244" i="17" s="1"/>
  <c r="K244" i="17" s="1"/>
  <c r="L244" i="17" s="1"/>
  <c r="M244" i="17" s="1"/>
  <c r="F845" i="17"/>
  <c r="G845" i="17" s="1"/>
  <c r="H845" i="17" s="1"/>
  <c r="I845" i="17" s="1"/>
  <c r="J845" i="17" s="1"/>
  <c r="K845" i="17" s="1"/>
  <c r="L845" i="17" s="1"/>
  <c r="M845" i="17" s="1"/>
  <c r="F232" i="17"/>
  <c r="G232" i="17" s="1"/>
  <c r="H232" i="17" s="1"/>
  <c r="I232" i="17" s="1"/>
  <c r="J232" i="17" s="1"/>
  <c r="K232" i="17" s="1"/>
  <c r="L232" i="17" s="1"/>
  <c r="M232" i="17" s="1"/>
  <c r="F309" i="17"/>
  <c r="G309" i="17" s="1"/>
  <c r="H309" i="17" s="1"/>
  <c r="I309" i="17" s="1"/>
  <c r="J309" i="17" s="1"/>
  <c r="K309" i="17" s="1"/>
  <c r="L309" i="17" s="1"/>
  <c r="M309" i="17" s="1"/>
  <c r="N309" i="17" s="1"/>
  <c r="F187" i="17"/>
  <c r="G187" i="17" s="1"/>
  <c r="H187" i="17" s="1"/>
  <c r="I187" i="17" s="1"/>
  <c r="J187" i="17" s="1"/>
  <c r="K187" i="17" s="1"/>
  <c r="L187" i="17" s="1"/>
  <c r="M187" i="17" s="1"/>
  <c r="N187" i="17" s="1"/>
  <c r="F709" i="17"/>
  <c r="G709" i="17" s="1"/>
  <c r="H709" i="17" s="1"/>
  <c r="I709" i="17" s="1"/>
  <c r="J709" i="17" s="1"/>
  <c r="K709" i="17" s="1"/>
  <c r="L709" i="17" s="1"/>
  <c r="M709" i="17" s="1"/>
  <c r="G278" i="17"/>
  <c r="H278" i="17" s="1"/>
  <c r="I278" i="17" s="1"/>
  <c r="J278" i="17" s="1"/>
  <c r="K278" i="17" s="1"/>
  <c r="L278" i="17" s="1"/>
  <c r="M278" i="17" s="1"/>
  <c r="F224" i="17"/>
  <c r="G224" i="17" s="1"/>
  <c r="H224" i="17" s="1"/>
  <c r="I224" i="17" s="1"/>
  <c r="J224" i="17" s="1"/>
  <c r="K224" i="17" s="1"/>
  <c r="L224" i="17" s="1"/>
  <c r="M224" i="17" s="1"/>
  <c r="F143" i="17"/>
  <c r="G143" i="17" s="1"/>
  <c r="H143" i="17" s="1"/>
  <c r="I143" i="17" s="1"/>
  <c r="J143" i="17" s="1"/>
  <c r="K143" i="17" s="1"/>
  <c r="L143" i="17" s="1"/>
  <c r="M143" i="17" s="1"/>
  <c r="G211" i="17"/>
  <c r="H211" i="17" s="1"/>
  <c r="I211" i="17" s="1"/>
  <c r="J211" i="17" s="1"/>
  <c r="K211" i="17" s="1"/>
  <c r="L211" i="17" s="1"/>
  <c r="M211" i="17" s="1"/>
  <c r="F476" i="17"/>
  <c r="G476" i="17" s="1"/>
  <c r="H476" i="17" s="1"/>
  <c r="I476" i="17" s="1"/>
  <c r="J476" i="17" s="1"/>
  <c r="K476" i="17" s="1"/>
  <c r="L476" i="17" s="1"/>
  <c r="M476" i="17" s="1"/>
  <c r="F204" i="17"/>
  <c r="G204" i="17" s="1"/>
  <c r="H204" i="17" s="1"/>
  <c r="I204" i="17" s="1"/>
  <c r="J204" i="17" s="1"/>
  <c r="K204" i="17" s="1"/>
  <c r="L204" i="17" s="1"/>
  <c r="M204" i="17" s="1"/>
  <c r="F276" i="17"/>
  <c r="G276" i="17" s="1"/>
  <c r="H276" i="17" s="1"/>
  <c r="I276" i="17" s="1"/>
  <c r="J276" i="17" s="1"/>
  <c r="K276" i="17" s="1"/>
  <c r="L276" i="17" s="1"/>
  <c r="M276" i="17" s="1"/>
  <c r="F29" i="17"/>
  <c r="G29" i="17" s="1"/>
  <c r="H29" i="17" s="1"/>
  <c r="I29" i="17" s="1"/>
  <c r="J29" i="17" s="1"/>
  <c r="K29" i="17" s="1"/>
  <c r="L29" i="17" s="1"/>
  <c r="M29" i="17" s="1"/>
  <c r="F954" i="17"/>
  <c r="G954" i="17" s="1"/>
  <c r="H954" i="17" s="1"/>
  <c r="I954" i="17" s="1"/>
  <c r="J954" i="17" s="1"/>
  <c r="K954" i="17" s="1"/>
  <c r="L954" i="17" s="1"/>
  <c r="M954" i="17" s="1"/>
  <c r="G967" i="17"/>
  <c r="H967" i="17" s="1"/>
  <c r="I967" i="17" s="1"/>
  <c r="J967" i="17" s="1"/>
  <c r="K967" i="17" s="1"/>
  <c r="L967" i="17" s="1"/>
  <c r="M967" i="17" s="1"/>
  <c r="F587" i="17"/>
  <c r="G587" i="17" s="1"/>
  <c r="H587" i="17" s="1"/>
  <c r="I587" i="17" s="1"/>
  <c r="J587" i="17" s="1"/>
  <c r="K587" i="17" s="1"/>
  <c r="L587" i="17" s="1"/>
  <c r="M587" i="17" s="1"/>
  <c r="F1149" i="17"/>
  <c r="G1149" i="17" s="1"/>
  <c r="H1149" i="17" s="1"/>
  <c r="I1149" i="17" s="1"/>
  <c r="J1149" i="17" s="1"/>
  <c r="K1149" i="17" s="1"/>
  <c r="L1149" i="17" s="1"/>
  <c r="M1149" i="17" s="1"/>
  <c r="F1061" i="17"/>
  <c r="G1061" i="17" s="1"/>
  <c r="H1061" i="17" s="1"/>
  <c r="I1061" i="17" s="1"/>
  <c r="J1061" i="17" s="1"/>
  <c r="K1061" i="17" s="1"/>
  <c r="L1061" i="17" s="1"/>
  <c r="M1061" i="17" s="1"/>
  <c r="F225" i="17"/>
  <c r="G225" i="17" s="1"/>
  <c r="H225" i="17" s="1"/>
  <c r="I225" i="17" s="1"/>
  <c r="J225" i="17" s="1"/>
  <c r="K225" i="17" s="1"/>
  <c r="L225" i="17" s="1"/>
  <c r="M225" i="17" s="1"/>
  <c r="F1120" i="17"/>
  <c r="G1120" i="17" s="1"/>
  <c r="H1120" i="17" s="1"/>
  <c r="I1120" i="17" s="1"/>
  <c r="J1120" i="17" s="1"/>
  <c r="K1120" i="17" s="1"/>
  <c r="L1120" i="17" s="1"/>
  <c r="M1120" i="17" s="1"/>
  <c r="F215" i="17"/>
  <c r="G215" i="17" s="1"/>
  <c r="H215" i="17" s="1"/>
  <c r="I215" i="17" s="1"/>
  <c r="J215" i="17" s="1"/>
  <c r="K215" i="17" s="1"/>
  <c r="L215" i="17" s="1"/>
  <c r="M215" i="17" s="1"/>
  <c r="F950" i="17"/>
  <c r="G950" i="17" s="1"/>
  <c r="H950" i="17" s="1"/>
  <c r="I950" i="17" s="1"/>
  <c r="J950" i="17" s="1"/>
  <c r="K950" i="17" s="1"/>
  <c r="L950" i="17" s="1"/>
  <c r="M950" i="17" s="1"/>
  <c r="F439" i="17"/>
  <c r="G439" i="17" s="1"/>
  <c r="H439" i="17" s="1"/>
  <c r="I439" i="17" s="1"/>
  <c r="J439" i="17" s="1"/>
  <c r="K439" i="17" s="1"/>
  <c r="L439" i="17" s="1"/>
  <c r="M439" i="17" s="1"/>
  <c r="F245" i="17"/>
  <c r="G245" i="17" s="1"/>
  <c r="H245" i="17" s="1"/>
  <c r="I245" i="17" s="1"/>
  <c r="J245" i="17" s="1"/>
  <c r="K245" i="17" s="1"/>
  <c r="L245" i="17" s="1"/>
  <c r="M245" i="17" s="1"/>
  <c r="F460" i="17"/>
  <c r="G460" i="17" s="1"/>
  <c r="H460" i="17" s="1"/>
  <c r="I460" i="17" s="1"/>
  <c r="J460" i="17" s="1"/>
  <c r="K460" i="17" s="1"/>
  <c r="L460" i="17" s="1"/>
  <c r="M460" i="17" s="1"/>
  <c r="G221" i="17"/>
  <c r="H221" i="17" s="1"/>
  <c r="I221" i="17" s="1"/>
  <c r="J221" i="17" s="1"/>
  <c r="K221" i="17" s="1"/>
  <c r="L221" i="17" s="1"/>
  <c r="M221" i="17" s="1"/>
  <c r="F720" i="17"/>
  <c r="G720" i="17" s="1"/>
  <c r="H720" i="17" s="1"/>
  <c r="I720" i="17" s="1"/>
  <c r="J720" i="17" s="1"/>
  <c r="K720" i="17" s="1"/>
  <c r="L720" i="17" s="1"/>
  <c r="M720" i="17" s="1"/>
  <c r="F835" i="17"/>
  <c r="G835" i="17" s="1"/>
  <c r="H835" i="17" s="1"/>
  <c r="I835" i="17" s="1"/>
  <c r="J835" i="17" s="1"/>
  <c r="K835" i="17" s="1"/>
  <c r="L835" i="17" s="1"/>
  <c r="M835" i="17" s="1"/>
  <c r="F105" i="17"/>
  <c r="G105" i="17" s="1"/>
  <c r="H105" i="17" s="1"/>
  <c r="I105" i="17" s="1"/>
  <c r="J105" i="17" s="1"/>
  <c r="K105" i="17" s="1"/>
  <c r="L105" i="17" s="1"/>
  <c r="M105" i="17" s="1"/>
  <c r="F1077" i="17"/>
  <c r="G1077" i="17" s="1"/>
  <c r="H1077" i="17" s="1"/>
  <c r="I1077" i="17" s="1"/>
  <c r="J1077" i="17" s="1"/>
  <c r="K1077" i="17" s="1"/>
  <c r="L1077" i="17" s="1"/>
  <c r="M1077" i="17" s="1"/>
  <c r="F139" i="17"/>
  <c r="G139" i="17" s="1"/>
  <c r="H139" i="17" s="1"/>
  <c r="I139" i="17" s="1"/>
  <c r="J139" i="17" s="1"/>
  <c r="K139" i="17" s="1"/>
  <c r="L139" i="17" s="1"/>
  <c r="M139" i="17" s="1"/>
  <c r="F60" i="17"/>
  <c r="G60" i="17" s="1"/>
  <c r="H60" i="17" s="1"/>
  <c r="I60" i="17" s="1"/>
  <c r="J60" i="17" s="1"/>
  <c r="K60" i="17" s="1"/>
  <c r="L60" i="17" s="1"/>
  <c r="M60" i="17" s="1"/>
  <c r="F424" i="17"/>
  <c r="G424" i="17" s="1"/>
  <c r="H424" i="17" s="1"/>
  <c r="I424" i="17" s="1"/>
  <c r="J424" i="17" s="1"/>
  <c r="K424" i="17" s="1"/>
  <c r="L424" i="17" s="1"/>
  <c r="M424" i="17" s="1"/>
  <c r="F113" i="17"/>
  <c r="G113" i="17" s="1"/>
  <c r="H113" i="17" s="1"/>
  <c r="I113" i="17" s="1"/>
  <c r="J113" i="17" s="1"/>
  <c r="K113" i="17" s="1"/>
  <c r="L113" i="17" s="1"/>
  <c r="M113" i="17" s="1"/>
  <c r="F676" i="17"/>
  <c r="G676" i="17" s="1"/>
  <c r="H676" i="17" s="1"/>
  <c r="I676" i="17" s="1"/>
  <c r="J676" i="17" s="1"/>
  <c r="K676" i="17" s="1"/>
  <c r="L676" i="17" s="1"/>
  <c r="M676" i="17" s="1"/>
  <c r="F311" i="17"/>
  <c r="G311" i="17" s="1"/>
  <c r="H311" i="17" s="1"/>
  <c r="I311" i="17" s="1"/>
  <c r="J311" i="17" s="1"/>
  <c r="K311" i="17" s="1"/>
  <c r="L311" i="17" s="1"/>
  <c r="M311" i="17" s="1"/>
  <c r="G478" i="17"/>
  <c r="H478" i="17" s="1"/>
  <c r="I478" i="17" s="1"/>
  <c r="J478" i="17" s="1"/>
  <c r="K478" i="17" s="1"/>
  <c r="L478" i="17" s="1"/>
  <c r="M478" i="17" s="1"/>
  <c r="F16" i="17"/>
  <c r="G16" i="17" s="1"/>
  <c r="H16" i="17" s="1"/>
  <c r="I16" i="17" s="1"/>
  <c r="J16" i="17" s="1"/>
  <c r="K16" i="17" s="1"/>
  <c r="L16" i="17" s="1"/>
  <c r="M16" i="17" s="1"/>
  <c r="F1060" i="17"/>
  <c r="G1060" i="17" s="1"/>
  <c r="H1060" i="17" s="1"/>
  <c r="I1060" i="17" s="1"/>
  <c r="J1060" i="17" s="1"/>
  <c r="K1060" i="17" s="1"/>
  <c r="L1060" i="17" s="1"/>
  <c r="M1060" i="17" s="1"/>
  <c r="F1029" i="17"/>
  <c r="G1029" i="17" s="1"/>
  <c r="H1029" i="17" s="1"/>
  <c r="I1029" i="17" s="1"/>
  <c r="J1029" i="17" s="1"/>
  <c r="K1029" i="17" s="1"/>
  <c r="L1029" i="17" s="1"/>
  <c r="M1029" i="17" s="1"/>
  <c r="F1039" i="17"/>
  <c r="G1039" i="17" s="1"/>
  <c r="H1039" i="17" s="1"/>
  <c r="I1039" i="17" s="1"/>
  <c r="J1039" i="17" s="1"/>
  <c r="K1039" i="17" s="1"/>
  <c r="L1039" i="17" s="1"/>
  <c r="M1039" i="17" s="1"/>
  <c r="F80" i="17"/>
  <c r="G80" i="17" s="1"/>
  <c r="H80" i="17" s="1"/>
  <c r="I80" i="17" s="1"/>
  <c r="J80" i="17" s="1"/>
  <c r="K80" i="17" s="1"/>
  <c r="L80" i="17" s="1"/>
  <c r="M80" i="17" s="1"/>
  <c r="F209" i="17"/>
  <c r="G209" i="17" s="1"/>
  <c r="H209" i="17" s="1"/>
  <c r="I209" i="17" s="1"/>
  <c r="J209" i="17" s="1"/>
  <c r="K209" i="17" s="1"/>
  <c r="L209" i="17" s="1"/>
  <c r="M209" i="17" s="1"/>
  <c r="F923" i="17"/>
  <c r="G923" i="17" s="1"/>
  <c r="H923" i="17" s="1"/>
  <c r="I923" i="17" s="1"/>
  <c r="J923" i="17" s="1"/>
  <c r="K923" i="17" s="1"/>
  <c r="L923" i="17" s="1"/>
  <c r="M923" i="17" s="1"/>
  <c r="F481" i="17"/>
  <c r="G481" i="17" s="1"/>
  <c r="H481" i="17" s="1"/>
  <c r="I481" i="17" s="1"/>
  <c r="J481" i="17" s="1"/>
  <c r="K481" i="17" s="1"/>
  <c r="L481" i="17" s="1"/>
  <c r="M481" i="17" s="1"/>
  <c r="F268" i="17"/>
  <c r="G268" i="17" s="1"/>
  <c r="H268" i="17" s="1"/>
  <c r="I268" i="17" s="1"/>
  <c r="J268" i="17" s="1"/>
  <c r="K268" i="17" s="1"/>
  <c r="L268" i="17" s="1"/>
  <c r="M268" i="17" s="1"/>
  <c r="F65" i="17"/>
  <c r="G65" i="17" s="1"/>
  <c r="H65" i="17" s="1"/>
  <c r="I65" i="17" s="1"/>
  <c r="J65" i="17" s="1"/>
  <c r="K65" i="17" s="1"/>
  <c r="L65" i="17" s="1"/>
  <c r="M65" i="17" s="1"/>
  <c r="N65" i="17" s="1"/>
  <c r="F641" i="17"/>
  <c r="G641" i="17" s="1"/>
  <c r="H641" i="17" s="1"/>
  <c r="I641" i="17" s="1"/>
  <c r="J641" i="17" s="1"/>
  <c r="K641" i="17" s="1"/>
  <c r="L641" i="17" s="1"/>
  <c r="M641" i="17" s="1"/>
  <c r="N641" i="17" s="1"/>
  <c r="F510" i="17"/>
  <c r="G510" i="17" s="1"/>
  <c r="H510" i="17" s="1"/>
  <c r="I510" i="17" s="1"/>
  <c r="J510" i="17" s="1"/>
  <c r="K510" i="17" s="1"/>
  <c r="L510" i="17" s="1"/>
  <c r="M510" i="17" s="1"/>
  <c r="F673" i="17"/>
  <c r="G673" i="17" s="1"/>
  <c r="H673" i="17" s="1"/>
  <c r="I673" i="17" s="1"/>
  <c r="J673" i="17" s="1"/>
  <c r="K673" i="17" s="1"/>
  <c r="L673" i="17" s="1"/>
  <c r="M673" i="17" s="1"/>
  <c r="F112" i="17"/>
  <c r="G112" i="17" s="1"/>
  <c r="H112" i="17" s="1"/>
  <c r="I112" i="17" s="1"/>
  <c r="J112" i="17" s="1"/>
  <c r="K112" i="17" s="1"/>
  <c r="L112" i="17" s="1"/>
  <c r="M112" i="17" s="1"/>
  <c r="F659" i="17"/>
  <c r="G659" i="17" s="1"/>
  <c r="H659" i="17" s="1"/>
  <c r="I659" i="17" s="1"/>
  <c r="J659" i="17" s="1"/>
  <c r="K659" i="17" s="1"/>
  <c r="L659" i="17" s="1"/>
  <c r="M659" i="17" s="1"/>
  <c r="F486" i="17"/>
  <c r="G486" i="17" s="1"/>
  <c r="H486" i="17" s="1"/>
  <c r="I486" i="17" s="1"/>
  <c r="J486" i="17" s="1"/>
  <c r="K486" i="17" s="1"/>
  <c r="L486" i="17" s="1"/>
  <c r="M486" i="17" s="1"/>
  <c r="F758" i="17"/>
  <c r="G758" i="17" s="1"/>
  <c r="H758" i="17" s="1"/>
  <c r="I758" i="17" s="1"/>
  <c r="J758" i="17" s="1"/>
  <c r="K758" i="17" s="1"/>
  <c r="L758" i="17" s="1"/>
  <c r="M758" i="17" s="1"/>
  <c r="F287" i="17"/>
  <c r="G287" i="17" s="1"/>
  <c r="H287" i="17" s="1"/>
  <c r="I287" i="17" s="1"/>
  <c r="J287" i="17" s="1"/>
  <c r="K287" i="17" s="1"/>
  <c r="L287" i="17" s="1"/>
  <c r="M287" i="17" s="1"/>
  <c r="F370" i="17"/>
  <c r="G370" i="17" s="1"/>
  <c r="H370" i="17" s="1"/>
  <c r="I370" i="17" s="1"/>
  <c r="J370" i="17" s="1"/>
  <c r="K370" i="17" s="1"/>
  <c r="L370" i="17" s="1"/>
  <c r="M370" i="17" s="1"/>
  <c r="G548" i="17"/>
  <c r="H548" i="17" s="1"/>
  <c r="I548" i="17" s="1"/>
  <c r="J548" i="17" s="1"/>
  <c r="K548" i="17" s="1"/>
  <c r="L548" i="17" s="1"/>
  <c r="M548" i="17" s="1"/>
  <c r="F125" i="17"/>
  <c r="G125" i="17" s="1"/>
  <c r="H125" i="17" s="1"/>
  <c r="I125" i="17" s="1"/>
  <c r="J125" i="17" s="1"/>
  <c r="K125" i="17" s="1"/>
  <c r="L125" i="17" s="1"/>
  <c r="M125" i="17" s="1"/>
  <c r="F839" i="17"/>
  <c r="G839" i="17" s="1"/>
  <c r="H839" i="17" s="1"/>
  <c r="I839" i="17" s="1"/>
  <c r="J839" i="17" s="1"/>
  <c r="K839" i="17" s="1"/>
  <c r="L839" i="17" s="1"/>
  <c r="M839" i="17" s="1"/>
  <c r="F833" i="17"/>
  <c r="G833" i="17" s="1"/>
  <c r="H833" i="17" s="1"/>
  <c r="I833" i="17" s="1"/>
  <c r="J833" i="17" s="1"/>
  <c r="K833" i="17" s="1"/>
  <c r="L833" i="17" s="1"/>
  <c r="M833" i="17" s="1"/>
  <c r="N833" i="17" s="1"/>
  <c r="F174" i="17"/>
  <c r="G174" i="17" s="1"/>
  <c r="H174" i="17" s="1"/>
  <c r="I174" i="17" s="1"/>
  <c r="J174" i="17" s="1"/>
  <c r="K174" i="17" s="1"/>
  <c r="L174" i="17" s="1"/>
  <c r="M174" i="17" s="1"/>
  <c r="F634" i="17"/>
  <c r="G634" i="17" s="1"/>
  <c r="H634" i="17" s="1"/>
  <c r="I634" i="17" s="1"/>
  <c r="J634" i="17" s="1"/>
  <c r="K634" i="17" s="1"/>
  <c r="L634" i="17" s="1"/>
  <c r="M634" i="17" s="1"/>
  <c r="F122" i="17"/>
  <c r="G122" i="17" s="1"/>
  <c r="H122" i="17" s="1"/>
  <c r="I122" i="17" s="1"/>
  <c r="J122" i="17" s="1"/>
  <c r="K122" i="17" s="1"/>
  <c r="L122" i="17" s="1"/>
  <c r="M122" i="17" s="1"/>
  <c r="F851" i="17"/>
  <c r="G851" i="17" s="1"/>
  <c r="H851" i="17" s="1"/>
  <c r="I851" i="17" s="1"/>
  <c r="J851" i="17" s="1"/>
  <c r="K851" i="17" s="1"/>
  <c r="L851" i="17" s="1"/>
  <c r="M851" i="17" s="1"/>
  <c r="F4" i="17"/>
  <c r="G4" i="17" s="1"/>
  <c r="H4" i="17" s="1"/>
  <c r="I4" i="17" s="1"/>
  <c r="J4" i="17" s="1"/>
  <c r="K4" i="17" s="1"/>
  <c r="L4" i="17" s="1"/>
  <c r="M4" i="17" s="1"/>
  <c r="F871" i="17"/>
  <c r="G871" i="17" s="1"/>
  <c r="H871" i="17" s="1"/>
  <c r="I871" i="17" s="1"/>
  <c r="J871" i="17" s="1"/>
  <c r="K871" i="17" s="1"/>
  <c r="L871" i="17" s="1"/>
  <c r="M871" i="17" s="1"/>
  <c r="F1095" i="17"/>
  <c r="G1095" i="17" s="1"/>
  <c r="H1095" i="17" s="1"/>
  <c r="I1095" i="17" s="1"/>
  <c r="J1095" i="17" s="1"/>
  <c r="K1095" i="17" s="1"/>
  <c r="L1095" i="17" s="1"/>
  <c r="M1095" i="17" s="1"/>
  <c r="F608" i="17"/>
  <c r="G608" i="17" s="1"/>
  <c r="H608" i="17" s="1"/>
  <c r="I608" i="17" s="1"/>
  <c r="J608" i="17" s="1"/>
  <c r="K608" i="17" s="1"/>
  <c r="L608" i="17" s="1"/>
  <c r="M608" i="17" s="1"/>
  <c r="N608" i="17" s="1"/>
  <c r="F1088" i="17"/>
  <c r="G1088" i="17" s="1"/>
  <c r="H1088" i="17" s="1"/>
  <c r="I1088" i="17" s="1"/>
  <c r="J1088" i="17" s="1"/>
  <c r="K1088" i="17" s="1"/>
  <c r="L1088" i="17" s="1"/>
  <c r="M1088" i="17" s="1"/>
  <c r="F1089" i="17"/>
  <c r="G1089" i="17" s="1"/>
  <c r="H1089" i="17" s="1"/>
  <c r="I1089" i="17" s="1"/>
  <c r="J1089" i="17" s="1"/>
  <c r="K1089" i="17" s="1"/>
  <c r="L1089" i="17" s="1"/>
  <c r="M1089" i="17" s="1"/>
  <c r="N1089" i="17" s="1"/>
  <c r="F650" i="17"/>
  <c r="G650" i="17" s="1"/>
  <c r="H650" i="17" s="1"/>
  <c r="I650" i="17" s="1"/>
  <c r="J650" i="17" s="1"/>
  <c r="K650" i="17" s="1"/>
  <c r="L650" i="17" s="1"/>
  <c r="M650" i="17" s="1"/>
  <c r="N650" i="17" s="1"/>
  <c r="F48" i="17"/>
  <c r="G48" i="17" s="1"/>
  <c r="H48" i="17" s="1"/>
  <c r="I48" i="17" s="1"/>
  <c r="J48" i="17" s="1"/>
  <c r="K48" i="17" s="1"/>
  <c r="L48" i="17" s="1"/>
  <c r="M48" i="17" s="1"/>
  <c r="F11" i="17"/>
  <c r="G11" i="17" s="1"/>
  <c r="H11" i="17" s="1"/>
  <c r="I11" i="17" s="1"/>
  <c r="J11" i="17" s="1"/>
  <c r="K11" i="17" s="1"/>
  <c r="L11" i="17" s="1"/>
  <c r="M11" i="17" s="1"/>
  <c r="F578" i="17"/>
  <c r="G578" i="17" s="1"/>
  <c r="H578" i="17" s="1"/>
  <c r="I578" i="17" s="1"/>
  <c r="J578" i="17" s="1"/>
  <c r="K578" i="17" s="1"/>
  <c r="L578" i="17" s="1"/>
  <c r="M578" i="17" s="1"/>
  <c r="F1143" i="17"/>
  <c r="G1143" i="17" s="1"/>
  <c r="H1143" i="17" s="1"/>
  <c r="I1143" i="17" s="1"/>
  <c r="J1143" i="17" s="1"/>
  <c r="K1143" i="17" s="1"/>
  <c r="L1143" i="17" s="1"/>
  <c r="M1143" i="17" s="1"/>
  <c r="F417" i="17"/>
  <c r="G417" i="17" s="1"/>
  <c r="H417" i="17" s="1"/>
  <c r="I417" i="17" s="1"/>
  <c r="J417" i="17" s="1"/>
  <c r="K417" i="17" s="1"/>
  <c r="L417" i="17" s="1"/>
  <c r="M417" i="17" s="1"/>
  <c r="F798" i="17"/>
  <c r="G798" i="17" s="1"/>
  <c r="H798" i="17" s="1"/>
  <c r="I798" i="17" s="1"/>
  <c r="J798" i="17" s="1"/>
  <c r="K798" i="17" s="1"/>
  <c r="L798" i="17" s="1"/>
  <c r="M798" i="17" s="1"/>
  <c r="F258" i="17"/>
  <c r="G258" i="17" s="1"/>
  <c r="H258" i="17" s="1"/>
  <c r="I258" i="17" s="1"/>
  <c r="J258" i="17" s="1"/>
  <c r="K258" i="17" s="1"/>
  <c r="L258" i="17" s="1"/>
  <c r="M258" i="17" s="1"/>
  <c r="F156" i="17"/>
  <c r="G156" i="17" s="1"/>
  <c r="H156" i="17" s="1"/>
  <c r="I156" i="17" s="1"/>
  <c r="J156" i="17" s="1"/>
  <c r="K156" i="17" s="1"/>
  <c r="L156" i="17" s="1"/>
  <c r="M156" i="17" s="1"/>
  <c r="F482" i="17"/>
  <c r="G482" i="17" s="1"/>
  <c r="H482" i="17" s="1"/>
  <c r="I482" i="17" s="1"/>
  <c r="J482" i="17" s="1"/>
  <c r="K482" i="17" s="1"/>
  <c r="L482" i="17" s="1"/>
  <c r="M482" i="17" s="1"/>
  <c r="F455" i="17"/>
  <c r="G455" i="17" s="1"/>
  <c r="H455" i="17" s="1"/>
  <c r="I455" i="17" s="1"/>
  <c r="J455" i="17" s="1"/>
  <c r="K455" i="17" s="1"/>
  <c r="L455" i="17" s="1"/>
  <c r="M455" i="17" s="1"/>
  <c r="F85" i="17"/>
  <c r="G85" i="17" s="1"/>
  <c r="H85" i="17" s="1"/>
  <c r="I85" i="17" s="1"/>
  <c r="J85" i="17" s="1"/>
  <c r="K85" i="17" s="1"/>
  <c r="L85" i="17" s="1"/>
  <c r="M85" i="17" s="1"/>
  <c r="F28" i="17"/>
  <c r="G28" i="17" s="1"/>
  <c r="H28" i="17" s="1"/>
  <c r="I28" i="17" s="1"/>
  <c r="J28" i="17" s="1"/>
  <c r="K28" i="17" s="1"/>
  <c r="L28" i="17" s="1"/>
  <c r="M28" i="17" s="1"/>
  <c r="F58" i="17"/>
  <c r="G58" i="17" s="1"/>
  <c r="H58" i="17" s="1"/>
  <c r="I58" i="17" s="1"/>
  <c r="J58" i="17" s="1"/>
  <c r="K58" i="17" s="1"/>
  <c r="L58" i="17" s="1"/>
  <c r="M58" i="17" s="1"/>
  <c r="F182" i="17"/>
  <c r="G182" i="17" s="1"/>
  <c r="H182" i="17" s="1"/>
  <c r="I182" i="17" s="1"/>
  <c r="J182" i="17" s="1"/>
  <c r="K182" i="17" s="1"/>
  <c r="L182" i="17" s="1"/>
  <c r="M182" i="17" s="1"/>
  <c r="F825" i="17"/>
  <c r="G825" i="17" s="1"/>
  <c r="H825" i="17" s="1"/>
  <c r="I825" i="17" s="1"/>
  <c r="J825" i="17" s="1"/>
  <c r="K825" i="17" s="1"/>
  <c r="L825" i="17" s="1"/>
  <c r="M825" i="17" s="1"/>
  <c r="G346" i="17"/>
  <c r="H346" i="17" s="1"/>
  <c r="I346" i="17" s="1"/>
  <c r="J346" i="17" s="1"/>
  <c r="K346" i="17" s="1"/>
  <c r="L346" i="17" s="1"/>
  <c r="M346" i="17" s="1"/>
  <c r="F667" i="17"/>
  <c r="G667" i="17" s="1"/>
  <c r="H667" i="17" s="1"/>
  <c r="I667" i="17" s="1"/>
  <c r="J667" i="17" s="1"/>
  <c r="K667" i="17" s="1"/>
  <c r="L667" i="17" s="1"/>
  <c r="M667" i="17" s="1"/>
  <c r="F683" i="17"/>
  <c r="G683" i="17" s="1"/>
  <c r="H683" i="17" s="1"/>
  <c r="I683" i="17" s="1"/>
  <c r="J683" i="17" s="1"/>
  <c r="K683" i="17" s="1"/>
  <c r="L683" i="17" s="1"/>
  <c r="M683" i="17" s="1"/>
  <c r="F809" i="17"/>
  <c r="G809" i="17" s="1"/>
  <c r="H809" i="17" s="1"/>
  <c r="I809" i="17" s="1"/>
  <c r="J809" i="17" s="1"/>
  <c r="K809" i="17" s="1"/>
  <c r="L809" i="17" s="1"/>
  <c r="M809" i="17" s="1"/>
  <c r="F570" i="17"/>
  <c r="G570" i="17" s="1"/>
  <c r="H570" i="17" s="1"/>
  <c r="I570" i="17" s="1"/>
  <c r="J570" i="17" s="1"/>
  <c r="K570" i="17" s="1"/>
  <c r="L570" i="17" s="1"/>
  <c r="M570" i="17" s="1"/>
  <c r="F549" i="17"/>
  <c r="G549" i="17" s="1"/>
  <c r="H549" i="17" s="1"/>
  <c r="I549" i="17" s="1"/>
  <c r="J549" i="17" s="1"/>
  <c r="K549" i="17" s="1"/>
  <c r="L549" i="17" s="1"/>
  <c r="M549" i="17" s="1"/>
  <c r="F218" i="17"/>
  <c r="G218" i="17" s="1"/>
  <c r="H218" i="17" s="1"/>
  <c r="I218" i="17" s="1"/>
  <c r="J218" i="17" s="1"/>
  <c r="K218" i="17" s="1"/>
  <c r="L218" i="17" s="1"/>
  <c r="M218" i="17" s="1"/>
  <c r="G243" i="17"/>
  <c r="H243" i="17" s="1"/>
  <c r="I243" i="17" s="1"/>
  <c r="J243" i="17" s="1"/>
  <c r="K243" i="17" s="1"/>
  <c r="L243" i="17" s="1"/>
  <c r="M243" i="17" s="1"/>
  <c r="F371" i="17"/>
  <c r="G371" i="17" s="1"/>
  <c r="H371" i="17" s="1"/>
  <c r="I371" i="17" s="1"/>
  <c r="J371" i="17" s="1"/>
  <c r="K371" i="17" s="1"/>
  <c r="L371" i="17" s="1"/>
  <c r="M371" i="17" s="1"/>
  <c r="F397" i="17"/>
  <c r="G397" i="17" s="1"/>
  <c r="H397" i="17" s="1"/>
  <c r="I397" i="17" s="1"/>
  <c r="J397" i="17" s="1"/>
  <c r="K397" i="17" s="1"/>
  <c r="L397" i="17" s="1"/>
  <c r="M397" i="17" s="1"/>
  <c r="F451" i="17"/>
  <c r="G451" i="17" s="1"/>
  <c r="H451" i="17" s="1"/>
  <c r="I451" i="17" s="1"/>
  <c r="J451" i="17" s="1"/>
  <c r="K451" i="17" s="1"/>
  <c r="L451" i="17" s="1"/>
  <c r="M451" i="17" s="1"/>
  <c r="F952" i="17"/>
  <c r="G952" i="17" s="1"/>
  <c r="H952" i="17" s="1"/>
  <c r="I952" i="17" s="1"/>
  <c r="J952" i="17" s="1"/>
  <c r="K952" i="17" s="1"/>
  <c r="L952" i="17" s="1"/>
  <c r="M952" i="17" s="1"/>
  <c r="F799" i="17"/>
  <c r="G799" i="17" s="1"/>
  <c r="H799" i="17" s="1"/>
  <c r="I799" i="17" s="1"/>
  <c r="J799" i="17" s="1"/>
  <c r="K799" i="17" s="1"/>
  <c r="L799" i="17" s="1"/>
  <c r="M799" i="17" s="1"/>
  <c r="F936" i="17"/>
  <c r="G936" i="17" s="1"/>
  <c r="H936" i="17" s="1"/>
  <c r="I936" i="17" s="1"/>
  <c r="J936" i="17" s="1"/>
  <c r="K936" i="17" s="1"/>
  <c r="L936" i="17" s="1"/>
  <c r="M936" i="17" s="1"/>
  <c r="F130" i="17"/>
  <c r="G130" i="17" s="1"/>
  <c r="H130" i="17" s="1"/>
  <c r="I130" i="17" s="1"/>
  <c r="J130" i="17" s="1"/>
  <c r="K130" i="17" s="1"/>
  <c r="L130" i="17" s="1"/>
  <c r="M130" i="17" s="1"/>
  <c r="G399" i="17"/>
  <c r="H399" i="17" s="1"/>
  <c r="I399" i="17" s="1"/>
  <c r="J399" i="17" s="1"/>
  <c r="K399" i="17" s="1"/>
  <c r="L399" i="17" s="1"/>
  <c r="M399" i="17" s="1"/>
  <c r="F1056" i="17"/>
  <c r="G1056" i="17" s="1"/>
  <c r="H1056" i="17" s="1"/>
  <c r="I1056" i="17" s="1"/>
  <c r="J1056" i="17" s="1"/>
  <c r="K1056" i="17" s="1"/>
  <c r="L1056" i="17" s="1"/>
  <c r="M1056" i="17" s="1"/>
  <c r="F992" i="17"/>
  <c r="G992" i="17" s="1"/>
  <c r="H992" i="17" s="1"/>
  <c r="I992" i="17" s="1"/>
  <c r="J992" i="17" s="1"/>
  <c r="K992" i="17" s="1"/>
  <c r="L992" i="17" s="1"/>
  <c r="M992" i="17" s="1"/>
  <c r="F572" i="17"/>
  <c r="G572" i="17" s="1"/>
  <c r="H572" i="17" s="1"/>
  <c r="I572" i="17" s="1"/>
  <c r="J572" i="17" s="1"/>
  <c r="K572" i="17" s="1"/>
  <c r="L572" i="17" s="1"/>
  <c r="M572" i="17" s="1"/>
  <c r="F784" i="17"/>
  <c r="G784" i="17" s="1"/>
  <c r="H784" i="17" s="1"/>
  <c r="I784" i="17" s="1"/>
  <c r="J784" i="17" s="1"/>
  <c r="K784" i="17" s="1"/>
  <c r="L784" i="17" s="1"/>
  <c r="M784" i="17" s="1"/>
  <c r="F33" i="17"/>
  <c r="G33" i="17" s="1"/>
  <c r="H33" i="17" s="1"/>
  <c r="I33" i="17" s="1"/>
  <c r="J33" i="17" s="1"/>
  <c r="K33" i="17" s="1"/>
  <c r="L33" i="17" s="1"/>
  <c r="M33" i="17" s="1"/>
  <c r="F227" i="17"/>
  <c r="G227" i="17" s="1"/>
  <c r="H227" i="17" s="1"/>
  <c r="I227" i="17" s="1"/>
  <c r="J227" i="17" s="1"/>
  <c r="K227" i="17" s="1"/>
  <c r="L227" i="17" s="1"/>
  <c r="M227" i="17" s="1"/>
  <c r="F1016" i="17"/>
  <c r="G1016" i="17" s="1"/>
  <c r="H1016" i="17" s="1"/>
  <c r="I1016" i="17" s="1"/>
  <c r="J1016" i="17" s="1"/>
  <c r="K1016" i="17" s="1"/>
  <c r="L1016" i="17" s="1"/>
  <c r="M1016" i="17" s="1"/>
  <c r="F475" i="17"/>
  <c r="G475" i="17" s="1"/>
  <c r="H475" i="17" s="1"/>
  <c r="I475" i="17" s="1"/>
  <c r="J475" i="17" s="1"/>
  <c r="K475" i="17" s="1"/>
  <c r="L475" i="17" s="1"/>
  <c r="M475" i="17" s="1"/>
  <c r="N475" i="17" s="1"/>
  <c r="F1071" i="17"/>
  <c r="G1071" i="17" s="1"/>
  <c r="H1071" i="17" s="1"/>
  <c r="I1071" i="17" s="1"/>
  <c r="J1071" i="17" s="1"/>
  <c r="K1071" i="17" s="1"/>
  <c r="L1071" i="17" s="1"/>
  <c r="M1071" i="17" s="1"/>
  <c r="F901" i="17"/>
  <c r="G901" i="17" s="1"/>
  <c r="H901" i="17" s="1"/>
  <c r="I901" i="17" s="1"/>
  <c r="J901" i="17" s="1"/>
  <c r="K901" i="17" s="1"/>
  <c r="L901" i="17" s="1"/>
  <c r="M901" i="17" s="1"/>
  <c r="F25" i="17"/>
  <c r="G25" i="17" s="1"/>
  <c r="H25" i="17" s="1"/>
  <c r="I25" i="17" s="1"/>
  <c r="J25" i="17" s="1"/>
  <c r="K25" i="17" s="1"/>
  <c r="L25" i="17" s="1"/>
  <c r="M25" i="17" s="1"/>
  <c r="N25" i="17" s="1"/>
  <c r="F283" i="17"/>
  <c r="G283" i="17" s="1"/>
  <c r="H283" i="17" s="1"/>
  <c r="I283" i="17" s="1"/>
  <c r="J283" i="17" s="1"/>
  <c r="K283" i="17" s="1"/>
  <c r="L283" i="17" s="1"/>
  <c r="M283" i="17" s="1"/>
  <c r="F772" i="17"/>
  <c r="G772" i="17" s="1"/>
  <c r="H772" i="17" s="1"/>
  <c r="I772" i="17" s="1"/>
  <c r="J772" i="17" s="1"/>
  <c r="K772" i="17" s="1"/>
  <c r="L772" i="17" s="1"/>
  <c r="M772" i="17" s="1"/>
  <c r="N772" i="17" s="1"/>
  <c r="F189" i="17"/>
  <c r="G189" i="17" s="1"/>
  <c r="H189" i="17" s="1"/>
  <c r="I189" i="17" s="1"/>
  <c r="J189" i="17" s="1"/>
  <c r="K189" i="17" s="1"/>
  <c r="L189" i="17" s="1"/>
  <c r="M189" i="17" s="1"/>
  <c r="F789" i="17"/>
  <c r="G789" i="17" s="1"/>
  <c r="H789" i="17" s="1"/>
  <c r="I789" i="17" s="1"/>
  <c r="J789" i="17" s="1"/>
  <c r="K789" i="17" s="1"/>
  <c r="L789" i="17" s="1"/>
  <c r="M789" i="17" s="1"/>
  <c r="N789" i="17" s="1"/>
  <c r="F1059" i="17"/>
  <c r="G1059" i="17" s="1"/>
  <c r="H1059" i="17" s="1"/>
  <c r="I1059" i="17" s="1"/>
  <c r="J1059" i="17" s="1"/>
  <c r="K1059" i="17" s="1"/>
  <c r="L1059" i="17" s="1"/>
  <c r="M1059" i="17" s="1"/>
  <c r="F935" i="17"/>
  <c r="G935" i="17" s="1"/>
  <c r="H935" i="17" s="1"/>
  <c r="I935" i="17" s="1"/>
  <c r="J935" i="17" s="1"/>
  <c r="K935" i="17" s="1"/>
  <c r="L935" i="17" s="1"/>
  <c r="M935" i="17" s="1"/>
  <c r="F614" i="17"/>
  <c r="G614" i="17" s="1"/>
  <c r="H614" i="17" s="1"/>
  <c r="I614" i="17" s="1"/>
  <c r="J614" i="17" s="1"/>
  <c r="K614" i="17" s="1"/>
  <c r="L614" i="17" s="1"/>
  <c r="M614" i="17" s="1"/>
  <c r="F363" i="17"/>
  <c r="G363" i="17" s="1"/>
  <c r="H363" i="17" s="1"/>
  <c r="I363" i="17" s="1"/>
  <c r="J363" i="17" s="1"/>
  <c r="K363" i="17" s="1"/>
  <c r="L363" i="17" s="1"/>
  <c r="M363" i="17" s="1"/>
  <c r="F407" i="17"/>
  <c r="G407" i="17" s="1"/>
  <c r="H407" i="17" s="1"/>
  <c r="I407" i="17" s="1"/>
  <c r="J407" i="17" s="1"/>
  <c r="K407" i="17" s="1"/>
  <c r="L407" i="17" s="1"/>
  <c r="M407" i="17" s="1"/>
  <c r="N407" i="17" s="1"/>
  <c r="F66" i="17"/>
  <c r="G66" i="17" s="1"/>
  <c r="H66" i="17" s="1"/>
  <c r="I66" i="17" s="1"/>
  <c r="J66" i="17" s="1"/>
  <c r="K66" i="17" s="1"/>
  <c r="L66" i="17" s="1"/>
  <c r="M66" i="17" s="1"/>
  <c r="F753" i="17"/>
  <c r="G753" i="17" s="1"/>
  <c r="H753" i="17" s="1"/>
  <c r="I753" i="17" s="1"/>
  <c r="J753" i="17" s="1"/>
  <c r="K753" i="17" s="1"/>
  <c r="L753" i="17" s="1"/>
  <c r="M753" i="17" s="1"/>
  <c r="G796" i="17"/>
  <c r="H796" i="17" s="1"/>
  <c r="I796" i="17" s="1"/>
  <c r="J796" i="17" s="1"/>
  <c r="K796" i="17" s="1"/>
  <c r="L796" i="17" s="1"/>
  <c r="M796" i="17" s="1"/>
  <c r="F687" i="17"/>
  <c r="G687" i="17" s="1"/>
  <c r="H687" i="17" s="1"/>
  <c r="I687" i="17" s="1"/>
  <c r="J687" i="17" s="1"/>
  <c r="K687" i="17" s="1"/>
  <c r="L687" i="17" s="1"/>
  <c r="M687" i="17" s="1"/>
  <c r="F961" i="17"/>
  <c r="G961" i="17" s="1"/>
  <c r="H961" i="17" s="1"/>
  <c r="I961" i="17" s="1"/>
  <c r="J961" i="17" s="1"/>
  <c r="K961" i="17" s="1"/>
  <c r="L961" i="17" s="1"/>
  <c r="M961" i="17" s="1"/>
  <c r="F95" i="17"/>
  <c r="G95" i="17" s="1"/>
  <c r="H95" i="17" s="1"/>
  <c r="I95" i="17" s="1"/>
  <c r="J95" i="17" s="1"/>
  <c r="K95" i="17" s="1"/>
  <c r="L95" i="17" s="1"/>
  <c r="M95" i="17" s="1"/>
  <c r="F446" i="17"/>
  <c r="G446" i="17" s="1"/>
  <c r="H446" i="17" s="1"/>
  <c r="I446" i="17" s="1"/>
  <c r="J446" i="17" s="1"/>
  <c r="K446" i="17" s="1"/>
  <c r="L446" i="17" s="1"/>
  <c r="M446" i="17" s="1"/>
  <c r="F21" i="17"/>
  <c r="G21" i="17" s="1"/>
  <c r="H21" i="17" s="1"/>
  <c r="I21" i="17" s="1"/>
  <c r="J21" i="17" s="1"/>
  <c r="K21" i="17" s="1"/>
  <c r="L21" i="17" s="1"/>
  <c r="M21" i="17" s="1"/>
  <c r="N21" i="17" s="1"/>
  <c r="F705" i="17"/>
  <c r="G705" i="17" s="1"/>
  <c r="H705" i="17" s="1"/>
  <c r="I705" i="17" s="1"/>
  <c r="J705" i="17" s="1"/>
  <c r="K705" i="17" s="1"/>
  <c r="L705" i="17" s="1"/>
  <c r="M705" i="17" s="1"/>
  <c r="G1161" i="17"/>
  <c r="H1161" i="17" s="1"/>
  <c r="I1161" i="17" s="1"/>
  <c r="J1161" i="17" s="1"/>
  <c r="K1161" i="17" s="1"/>
  <c r="L1161" i="17" s="1"/>
  <c r="M1161" i="17" s="1"/>
  <c r="F560" i="17"/>
  <c r="G560" i="17" s="1"/>
  <c r="H560" i="17" s="1"/>
  <c r="I560" i="17" s="1"/>
  <c r="J560" i="17" s="1"/>
  <c r="K560" i="17" s="1"/>
  <c r="L560" i="17" s="1"/>
  <c r="M560" i="17" s="1"/>
  <c r="F795" i="17"/>
  <c r="G795" i="17" s="1"/>
  <c r="H795" i="17" s="1"/>
  <c r="I795" i="17" s="1"/>
  <c r="J795" i="17" s="1"/>
  <c r="K795" i="17" s="1"/>
  <c r="L795" i="17" s="1"/>
  <c r="M795" i="17" s="1"/>
  <c r="F366" i="17"/>
  <c r="G366" i="17" s="1"/>
  <c r="H366" i="17" s="1"/>
  <c r="I366" i="17" s="1"/>
  <c r="J366" i="17" s="1"/>
  <c r="K366" i="17" s="1"/>
  <c r="L366" i="17" s="1"/>
  <c r="M366" i="17" s="1"/>
  <c r="N366" i="17" s="1"/>
  <c r="F1159" i="17"/>
  <c r="G1159" i="17" s="1"/>
  <c r="H1159" i="17" s="1"/>
  <c r="I1159" i="17" s="1"/>
  <c r="J1159" i="17" s="1"/>
  <c r="K1159" i="17" s="1"/>
  <c r="L1159" i="17" s="1"/>
  <c r="M1159" i="17" s="1"/>
  <c r="N1159" i="17" s="1"/>
  <c r="F452" i="17"/>
  <c r="G452" i="17" s="1"/>
  <c r="H452" i="17" s="1"/>
  <c r="I452" i="17" s="1"/>
  <c r="J452" i="17" s="1"/>
  <c r="K452" i="17" s="1"/>
  <c r="L452" i="17" s="1"/>
  <c r="M452" i="17" s="1"/>
  <c r="F674" i="17"/>
  <c r="G674" i="17" s="1"/>
  <c r="H674" i="17" s="1"/>
  <c r="I674" i="17" s="1"/>
  <c r="J674" i="17" s="1"/>
  <c r="K674" i="17" s="1"/>
  <c r="L674" i="17" s="1"/>
  <c r="M674" i="17" s="1"/>
  <c r="F464" i="17"/>
  <c r="G464" i="17" s="1"/>
  <c r="H464" i="17" s="1"/>
  <c r="I464" i="17" s="1"/>
  <c r="J464" i="17" s="1"/>
  <c r="K464" i="17" s="1"/>
  <c r="L464" i="17" s="1"/>
  <c r="M464" i="17" s="1"/>
  <c r="G469" i="17"/>
  <c r="H469" i="17" s="1"/>
  <c r="I469" i="17" s="1"/>
  <c r="J469" i="17" s="1"/>
  <c r="K469" i="17" s="1"/>
  <c r="L469" i="17" s="1"/>
  <c r="M469" i="17" s="1"/>
  <c r="F770" i="17"/>
  <c r="G770" i="17" s="1"/>
  <c r="H770" i="17" s="1"/>
  <c r="I770" i="17" s="1"/>
  <c r="J770" i="17" s="1"/>
  <c r="K770" i="17" s="1"/>
  <c r="L770" i="17" s="1"/>
  <c r="M770" i="17" s="1"/>
  <c r="F50" i="17"/>
  <c r="G50" i="17" s="1"/>
  <c r="H50" i="17" s="1"/>
  <c r="I50" i="17" s="1"/>
  <c r="J50" i="17" s="1"/>
  <c r="K50" i="17" s="1"/>
  <c r="L50" i="17" s="1"/>
  <c r="M50" i="17" s="1"/>
  <c r="F432" i="17"/>
  <c r="G432" i="17" s="1"/>
  <c r="H432" i="17" s="1"/>
  <c r="I432" i="17" s="1"/>
  <c r="J432" i="17" s="1"/>
  <c r="K432" i="17" s="1"/>
  <c r="L432" i="17" s="1"/>
  <c r="M432" i="17" s="1"/>
  <c r="F724" i="17"/>
  <c r="G724" i="17" s="1"/>
  <c r="H724" i="17" s="1"/>
  <c r="I724" i="17" s="1"/>
  <c r="J724" i="17" s="1"/>
  <c r="K724" i="17" s="1"/>
  <c r="L724" i="17" s="1"/>
  <c r="M724" i="17" s="1"/>
  <c r="F1005" i="17"/>
  <c r="G1005" i="17" s="1"/>
  <c r="H1005" i="17" s="1"/>
  <c r="I1005" i="17" s="1"/>
  <c r="J1005" i="17" s="1"/>
  <c r="K1005" i="17" s="1"/>
  <c r="L1005" i="17" s="1"/>
  <c r="M1005" i="17" s="1"/>
  <c r="G853" i="17"/>
  <c r="H853" i="17" s="1"/>
  <c r="I853" i="17" s="1"/>
  <c r="J853" i="17" s="1"/>
  <c r="K853" i="17" s="1"/>
  <c r="L853" i="17" s="1"/>
  <c r="M853" i="17" s="1"/>
  <c r="F555" i="17"/>
  <c r="G555" i="17" s="1"/>
  <c r="H555" i="17" s="1"/>
  <c r="I555" i="17" s="1"/>
  <c r="J555" i="17" s="1"/>
  <c r="K555" i="17" s="1"/>
  <c r="L555" i="17" s="1"/>
  <c r="M555" i="17" s="1"/>
  <c r="F681" i="17"/>
  <c r="G681" i="17" s="1"/>
  <c r="H681" i="17" s="1"/>
  <c r="I681" i="17" s="1"/>
  <c r="J681" i="17" s="1"/>
  <c r="K681" i="17" s="1"/>
  <c r="L681" i="17" s="1"/>
  <c r="M681" i="17" s="1"/>
  <c r="F890" i="17"/>
  <c r="G890" i="17" s="1"/>
  <c r="H890" i="17" s="1"/>
  <c r="I890" i="17" s="1"/>
  <c r="J890" i="17" s="1"/>
  <c r="K890" i="17" s="1"/>
  <c r="L890" i="17" s="1"/>
  <c r="M890" i="17" s="1"/>
  <c r="F916" i="17"/>
  <c r="G916" i="17" s="1"/>
  <c r="H916" i="17" s="1"/>
  <c r="I916" i="17" s="1"/>
  <c r="J916" i="17" s="1"/>
  <c r="K916" i="17" s="1"/>
  <c r="L916" i="17" s="1"/>
  <c r="M916" i="17" s="1"/>
  <c r="F512" i="17"/>
  <c r="G512" i="17" s="1"/>
  <c r="H512" i="17" s="1"/>
  <c r="I512" i="17" s="1"/>
  <c r="J512" i="17" s="1"/>
  <c r="K512" i="17" s="1"/>
  <c r="L512" i="17" s="1"/>
  <c r="M512" i="17" s="1"/>
  <c r="F503" i="17"/>
  <c r="G503" i="17" s="1"/>
  <c r="H503" i="17" s="1"/>
  <c r="I503" i="17" s="1"/>
  <c r="J503" i="17" s="1"/>
  <c r="K503" i="17" s="1"/>
  <c r="L503" i="17" s="1"/>
  <c r="M503" i="17" s="1"/>
  <c r="F395" i="17"/>
  <c r="G395" i="17" s="1"/>
  <c r="H395" i="17" s="1"/>
  <c r="I395" i="17" s="1"/>
  <c r="J395" i="17" s="1"/>
  <c r="K395" i="17" s="1"/>
  <c r="L395" i="17" s="1"/>
  <c r="M395" i="17" s="1"/>
  <c r="F360" i="17"/>
  <c r="G360" i="17" s="1"/>
  <c r="H360" i="17" s="1"/>
  <c r="I360" i="17" s="1"/>
  <c r="J360" i="17" s="1"/>
  <c r="K360" i="17" s="1"/>
  <c r="L360" i="17" s="1"/>
  <c r="M360" i="17" s="1"/>
  <c r="F152" i="17"/>
  <c r="G152" i="17" s="1"/>
  <c r="H152" i="17" s="1"/>
  <c r="I152" i="17" s="1"/>
  <c r="J152" i="17" s="1"/>
  <c r="K152" i="17" s="1"/>
  <c r="L152" i="17" s="1"/>
  <c r="M152" i="17" s="1"/>
  <c r="F525" i="17"/>
  <c r="G525" i="17" s="1"/>
  <c r="H525" i="17" s="1"/>
  <c r="I525" i="17" s="1"/>
  <c r="J525" i="17" s="1"/>
  <c r="K525" i="17" s="1"/>
  <c r="L525" i="17" s="1"/>
  <c r="M525" i="17" s="1"/>
  <c r="F531" i="17"/>
  <c r="G531" i="17" s="1"/>
  <c r="H531" i="17" s="1"/>
  <c r="I531" i="17" s="1"/>
  <c r="J531" i="17" s="1"/>
  <c r="K531" i="17" s="1"/>
  <c r="L531" i="17" s="1"/>
  <c r="M531" i="17" s="1"/>
  <c r="N531" i="17" s="1"/>
  <c r="F400" i="17"/>
  <c r="G400" i="17" s="1"/>
  <c r="H400" i="17" s="1"/>
  <c r="I400" i="17" s="1"/>
  <c r="J400" i="17" s="1"/>
  <c r="K400" i="17" s="1"/>
  <c r="L400" i="17" s="1"/>
  <c r="M400" i="17" s="1"/>
  <c r="F1155" i="17"/>
  <c r="G1155" i="17" s="1"/>
  <c r="H1155" i="17" s="1"/>
  <c r="I1155" i="17" s="1"/>
  <c r="J1155" i="17" s="1"/>
  <c r="K1155" i="17" s="1"/>
  <c r="L1155" i="17" s="1"/>
  <c r="M1155" i="17" s="1"/>
  <c r="F972" i="17"/>
  <c r="G972" i="17" s="1"/>
  <c r="H972" i="17" s="1"/>
  <c r="I972" i="17" s="1"/>
  <c r="J972" i="17" s="1"/>
  <c r="K972" i="17" s="1"/>
  <c r="L972" i="17" s="1"/>
  <c r="M972" i="17" s="1"/>
  <c r="F856" i="17"/>
  <c r="G856" i="17" s="1"/>
  <c r="H856" i="17" s="1"/>
  <c r="I856" i="17" s="1"/>
  <c r="J856" i="17" s="1"/>
  <c r="K856" i="17" s="1"/>
  <c r="L856" i="17" s="1"/>
  <c r="M856" i="17" s="1"/>
  <c r="F159" i="17"/>
  <c r="G159" i="17" s="1"/>
  <c r="H159" i="17" s="1"/>
  <c r="I159" i="17" s="1"/>
  <c r="J159" i="17" s="1"/>
  <c r="K159" i="17" s="1"/>
  <c r="L159" i="17" s="1"/>
  <c r="M159" i="17" s="1"/>
  <c r="F824" i="17"/>
  <c r="G824" i="17" s="1"/>
  <c r="H824" i="17" s="1"/>
  <c r="I824" i="17" s="1"/>
  <c r="J824" i="17" s="1"/>
  <c r="K824" i="17" s="1"/>
  <c r="L824" i="17" s="1"/>
  <c r="M824" i="17" s="1"/>
  <c r="F485" i="17"/>
  <c r="G485" i="17" s="1"/>
  <c r="H485" i="17" s="1"/>
  <c r="I485" i="17" s="1"/>
  <c r="J485" i="17" s="1"/>
  <c r="K485" i="17" s="1"/>
  <c r="L485" i="17" s="1"/>
  <c r="M485" i="17" s="1"/>
  <c r="F951" i="17"/>
  <c r="G951" i="17" s="1"/>
  <c r="H951" i="17" s="1"/>
  <c r="I951" i="17" s="1"/>
  <c r="J951" i="17" s="1"/>
  <c r="K951" i="17" s="1"/>
  <c r="L951" i="17" s="1"/>
  <c r="M951" i="17" s="1"/>
  <c r="F193" i="17"/>
  <c r="G193" i="17" s="1"/>
  <c r="H193" i="17" s="1"/>
  <c r="I193" i="17" s="1"/>
  <c r="J193" i="17" s="1"/>
  <c r="K193" i="17" s="1"/>
  <c r="L193" i="17" s="1"/>
  <c r="M193" i="17" s="1"/>
  <c r="F497" i="17"/>
  <c r="G497" i="17" s="1"/>
  <c r="H497" i="17" s="1"/>
  <c r="I497" i="17" s="1"/>
  <c r="J497" i="17" s="1"/>
  <c r="K497" i="17" s="1"/>
  <c r="L497" i="17" s="1"/>
  <c r="M497" i="17" s="1"/>
  <c r="BL669" i="17" a="1"/>
  <c r="BL669" i="17" s="1"/>
  <c r="F196" i="17"/>
  <c r="G196" i="17" s="1"/>
  <c r="H196" i="17" s="1"/>
  <c r="I196" i="17" s="1"/>
  <c r="J196" i="17" s="1"/>
  <c r="K196" i="17" s="1"/>
  <c r="L196" i="17" s="1"/>
  <c r="M196" i="17" s="1"/>
  <c r="N196" i="17" s="1"/>
  <c r="F969" i="17"/>
  <c r="G969" i="17" s="1"/>
  <c r="H969" i="17" s="1"/>
  <c r="I969" i="17" s="1"/>
  <c r="J969" i="17" s="1"/>
  <c r="K969" i="17" s="1"/>
  <c r="L969" i="17" s="1"/>
  <c r="M969" i="17" s="1"/>
  <c r="F930" i="17"/>
  <c r="G930" i="17" s="1"/>
  <c r="H930" i="17" s="1"/>
  <c r="I930" i="17" s="1"/>
  <c r="J930" i="17" s="1"/>
  <c r="K930" i="17" s="1"/>
  <c r="L930" i="17" s="1"/>
  <c r="M930" i="17" s="1"/>
  <c r="F203" i="17"/>
  <c r="G203" i="17" s="1"/>
  <c r="H203" i="17" s="1"/>
  <c r="I203" i="17" s="1"/>
  <c r="J203" i="17" s="1"/>
  <c r="K203" i="17" s="1"/>
  <c r="L203" i="17" s="1"/>
  <c r="M203" i="17" s="1"/>
  <c r="F611" i="17"/>
  <c r="G611" i="17" s="1"/>
  <c r="H611" i="17" s="1"/>
  <c r="I611" i="17" s="1"/>
  <c r="J611" i="17" s="1"/>
  <c r="K611" i="17" s="1"/>
  <c r="L611" i="17" s="1"/>
  <c r="M611" i="17" s="1"/>
  <c r="F474" i="17"/>
  <c r="G474" i="17" s="1"/>
  <c r="H474" i="17" s="1"/>
  <c r="I474" i="17" s="1"/>
  <c r="J474" i="17" s="1"/>
  <c r="K474" i="17" s="1"/>
  <c r="L474" i="17" s="1"/>
  <c r="M474" i="17" s="1"/>
  <c r="F1070" i="17"/>
  <c r="G1070" i="17" s="1"/>
  <c r="H1070" i="17" s="1"/>
  <c r="I1070" i="17" s="1"/>
  <c r="J1070" i="17" s="1"/>
  <c r="K1070" i="17" s="1"/>
  <c r="L1070" i="17" s="1"/>
  <c r="M1070" i="17" s="1"/>
  <c r="F334" i="17"/>
  <c r="G334" i="17" s="1"/>
  <c r="H334" i="17" s="1"/>
  <c r="I334" i="17" s="1"/>
  <c r="J334" i="17" s="1"/>
  <c r="K334" i="17" s="1"/>
  <c r="L334" i="17" s="1"/>
  <c r="M334" i="17" s="1"/>
  <c r="F351" i="17"/>
  <c r="G351" i="17" s="1"/>
  <c r="H351" i="17" s="1"/>
  <c r="I351" i="17" s="1"/>
  <c r="J351" i="17" s="1"/>
  <c r="K351" i="17" s="1"/>
  <c r="L351" i="17" s="1"/>
  <c r="M351" i="17" s="1"/>
  <c r="N351" i="17" s="1"/>
  <c r="F181" i="17"/>
  <c r="G181" i="17" s="1"/>
  <c r="H181" i="17" s="1"/>
  <c r="I181" i="17" s="1"/>
  <c r="J181" i="17" s="1"/>
  <c r="K181" i="17" s="1"/>
  <c r="L181" i="17" s="1"/>
  <c r="M181" i="17" s="1"/>
  <c r="F940" i="17"/>
  <c r="G940" i="17" s="1"/>
  <c r="H940" i="17" s="1"/>
  <c r="I940" i="17" s="1"/>
  <c r="J940" i="17" s="1"/>
  <c r="K940" i="17" s="1"/>
  <c r="L940" i="17" s="1"/>
  <c r="M940" i="17" s="1"/>
  <c r="F489" i="17"/>
  <c r="G489" i="17" s="1"/>
  <c r="H489" i="17" s="1"/>
  <c r="I489" i="17" s="1"/>
  <c r="J489" i="17" s="1"/>
  <c r="K489" i="17" s="1"/>
  <c r="L489" i="17" s="1"/>
  <c r="M489" i="17" s="1"/>
  <c r="G533" i="17"/>
  <c r="H533" i="17" s="1"/>
  <c r="I533" i="17" s="1"/>
  <c r="J533" i="17" s="1"/>
  <c r="K533" i="17" s="1"/>
  <c r="L533" i="17" s="1"/>
  <c r="M533" i="17" s="1"/>
  <c r="F1114" i="17"/>
  <c r="G1114" i="17" s="1"/>
  <c r="H1114" i="17" s="1"/>
  <c r="I1114" i="17" s="1"/>
  <c r="J1114" i="17" s="1"/>
  <c r="K1114" i="17" s="1"/>
  <c r="L1114" i="17" s="1"/>
  <c r="M1114" i="17" s="1"/>
  <c r="F1133" i="17"/>
  <c r="G1133" i="17" s="1"/>
  <c r="H1133" i="17" s="1"/>
  <c r="I1133" i="17" s="1"/>
  <c r="J1133" i="17" s="1"/>
  <c r="K1133" i="17" s="1"/>
  <c r="L1133" i="17" s="1"/>
  <c r="M1133" i="17" s="1"/>
  <c r="F274" i="17"/>
  <c r="G274" i="17" s="1"/>
  <c r="H274" i="17" s="1"/>
  <c r="I274" i="17" s="1"/>
  <c r="J274" i="17" s="1"/>
  <c r="K274" i="17" s="1"/>
  <c r="L274" i="17" s="1"/>
  <c r="M274" i="17" s="1"/>
  <c r="F357" i="17"/>
  <c r="G357" i="17" s="1"/>
  <c r="H357" i="17" s="1"/>
  <c r="I357" i="17" s="1"/>
  <c r="J357" i="17" s="1"/>
  <c r="K357" i="17" s="1"/>
  <c r="L357" i="17" s="1"/>
  <c r="M357" i="17" s="1"/>
  <c r="F908" i="17"/>
  <c r="G908" i="17" s="1"/>
  <c r="H908" i="17" s="1"/>
  <c r="I908" i="17" s="1"/>
  <c r="J908" i="17" s="1"/>
  <c r="K908" i="17" s="1"/>
  <c r="L908" i="17" s="1"/>
  <c r="M908" i="17" s="1"/>
  <c r="F55" i="17"/>
  <c r="G55" i="17" s="1"/>
  <c r="H55" i="17" s="1"/>
  <c r="I55" i="17" s="1"/>
  <c r="J55" i="17" s="1"/>
  <c r="K55" i="17" s="1"/>
  <c r="L55" i="17" s="1"/>
  <c r="M55" i="17" s="1"/>
  <c r="G523" i="17"/>
  <c r="H523" i="17" s="1"/>
  <c r="I523" i="17" s="1"/>
  <c r="J523" i="17" s="1"/>
  <c r="K523" i="17" s="1"/>
  <c r="L523" i="17" s="1"/>
  <c r="M523" i="17" s="1"/>
  <c r="F987" i="17"/>
  <c r="G987" i="17" s="1"/>
  <c r="H987" i="17" s="1"/>
  <c r="I987" i="17" s="1"/>
  <c r="J987" i="17" s="1"/>
  <c r="K987" i="17" s="1"/>
  <c r="L987" i="17" s="1"/>
  <c r="M987" i="17" s="1"/>
  <c r="F948" i="17"/>
  <c r="G948" i="17" s="1"/>
  <c r="H948" i="17" s="1"/>
  <c r="I948" i="17" s="1"/>
  <c r="J948" i="17" s="1"/>
  <c r="K948" i="17" s="1"/>
  <c r="L948" i="17" s="1"/>
  <c r="M948" i="17" s="1"/>
  <c r="F330" i="17"/>
  <c r="G330" i="17" s="1"/>
  <c r="H330" i="17" s="1"/>
  <c r="I330" i="17" s="1"/>
  <c r="J330" i="17" s="1"/>
  <c r="K330" i="17" s="1"/>
  <c r="L330" i="17" s="1"/>
  <c r="M330" i="17" s="1"/>
  <c r="F931" i="17"/>
  <c r="G931" i="17" s="1"/>
  <c r="H931" i="17" s="1"/>
  <c r="I931" i="17" s="1"/>
  <c r="J931" i="17" s="1"/>
  <c r="K931" i="17" s="1"/>
  <c r="L931" i="17" s="1"/>
  <c r="M931" i="17" s="1"/>
  <c r="F914" i="17"/>
  <c r="G914" i="17" s="1"/>
  <c r="H914" i="17" s="1"/>
  <c r="I914" i="17" s="1"/>
  <c r="J914" i="17" s="1"/>
  <c r="K914" i="17" s="1"/>
  <c r="L914" i="17" s="1"/>
  <c r="M914" i="17" s="1"/>
  <c r="F1043" i="17"/>
  <c r="G1043" i="17" s="1"/>
  <c r="H1043" i="17" s="1"/>
  <c r="I1043" i="17" s="1"/>
  <c r="J1043" i="17" s="1"/>
  <c r="K1043" i="17" s="1"/>
  <c r="L1043" i="17" s="1"/>
  <c r="M1043" i="17" s="1"/>
  <c r="N1043" i="17" s="1"/>
  <c r="G511" i="17"/>
  <c r="H511" i="17" s="1"/>
  <c r="I511" i="17" s="1"/>
  <c r="J511" i="17" s="1"/>
  <c r="K511" i="17" s="1"/>
  <c r="L511" i="17" s="1"/>
  <c r="M511" i="17" s="1"/>
  <c r="F35" i="17"/>
  <c r="G35" i="17" s="1"/>
  <c r="H35" i="17" s="1"/>
  <c r="I35" i="17" s="1"/>
  <c r="J35" i="17" s="1"/>
  <c r="K35" i="17" s="1"/>
  <c r="L35" i="17" s="1"/>
  <c r="M35" i="17" s="1"/>
  <c r="G855" i="17"/>
  <c r="H855" i="17" s="1"/>
  <c r="I855" i="17" s="1"/>
  <c r="J855" i="17" s="1"/>
  <c r="K855" i="17" s="1"/>
  <c r="L855" i="17" s="1"/>
  <c r="M855" i="17" s="1"/>
  <c r="F158" i="17"/>
  <c r="G158" i="17" s="1"/>
  <c r="H158" i="17" s="1"/>
  <c r="I158" i="17" s="1"/>
  <c r="J158" i="17" s="1"/>
  <c r="K158" i="17" s="1"/>
  <c r="L158" i="17" s="1"/>
  <c r="M158" i="17" s="1"/>
  <c r="G528" i="17"/>
  <c r="H528" i="17" s="1"/>
  <c r="I528" i="17" s="1"/>
  <c r="J528" i="17" s="1"/>
  <c r="K528" i="17" s="1"/>
  <c r="L528" i="17" s="1"/>
  <c r="M528" i="17" s="1"/>
  <c r="F937" i="17"/>
  <c r="G937" i="17" s="1"/>
  <c r="H937" i="17" s="1"/>
  <c r="I937" i="17" s="1"/>
  <c r="J937" i="17" s="1"/>
  <c r="K937" i="17" s="1"/>
  <c r="L937" i="17" s="1"/>
  <c r="M937" i="17" s="1"/>
  <c r="F603" i="17"/>
  <c r="G603" i="17" s="1"/>
  <c r="H603" i="17" s="1"/>
  <c r="I603" i="17" s="1"/>
  <c r="J603" i="17" s="1"/>
  <c r="K603" i="17" s="1"/>
  <c r="L603" i="17" s="1"/>
  <c r="M603" i="17" s="1"/>
  <c r="F1103" i="17"/>
  <c r="G1103" i="17" s="1"/>
  <c r="H1103" i="17" s="1"/>
  <c r="I1103" i="17" s="1"/>
  <c r="J1103" i="17" s="1"/>
  <c r="K1103" i="17" s="1"/>
  <c r="L1103" i="17" s="1"/>
  <c r="M1103" i="17" s="1"/>
  <c r="F76" i="17"/>
  <c r="G76" i="17" s="1"/>
  <c r="H76" i="17" s="1"/>
  <c r="I76" i="17" s="1"/>
  <c r="J76" i="17" s="1"/>
  <c r="K76" i="17" s="1"/>
  <c r="L76" i="17" s="1"/>
  <c r="M76" i="17" s="1"/>
  <c r="F567" i="17"/>
  <c r="G567" i="17" s="1"/>
  <c r="H567" i="17" s="1"/>
  <c r="I567" i="17" s="1"/>
  <c r="J567" i="17" s="1"/>
  <c r="K567" i="17" s="1"/>
  <c r="L567" i="17" s="1"/>
  <c r="M567" i="17" s="1"/>
  <c r="F883" i="17"/>
  <c r="G883" i="17" s="1"/>
  <c r="H883" i="17" s="1"/>
  <c r="I883" i="17" s="1"/>
  <c r="J883" i="17" s="1"/>
  <c r="K883" i="17" s="1"/>
  <c r="L883" i="17" s="1"/>
  <c r="M883" i="17" s="1"/>
  <c r="F751" i="17"/>
  <c r="G751" i="17" s="1"/>
  <c r="H751" i="17" s="1"/>
  <c r="I751" i="17" s="1"/>
  <c r="J751" i="17" s="1"/>
  <c r="K751" i="17" s="1"/>
  <c r="L751" i="17" s="1"/>
  <c r="M751" i="17" s="1"/>
  <c r="F892" i="17"/>
  <c r="G892" i="17" s="1"/>
  <c r="H892" i="17" s="1"/>
  <c r="I892" i="17" s="1"/>
  <c r="J892" i="17" s="1"/>
  <c r="K892" i="17" s="1"/>
  <c r="L892" i="17" s="1"/>
  <c r="M892" i="17" s="1"/>
  <c r="F814" i="17"/>
  <c r="G814" i="17" s="1"/>
  <c r="H814" i="17" s="1"/>
  <c r="I814" i="17" s="1"/>
  <c r="J814" i="17" s="1"/>
  <c r="K814" i="17" s="1"/>
  <c r="L814" i="17" s="1"/>
  <c r="M814" i="17" s="1"/>
  <c r="F412" i="17"/>
  <c r="G412" i="17" s="1"/>
  <c r="H412" i="17" s="1"/>
  <c r="I412" i="17" s="1"/>
  <c r="J412" i="17" s="1"/>
  <c r="K412" i="17" s="1"/>
  <c r="L412" i="17" s="1"/>
  <c r="M412" i="17" s="1"/>
  <c r="F733" i="17"/>
  <c r="G733" i="17" s="1"/>
  <c r="H733" i="17" s="1"/>
  <c r="I733" i="17" s="1"/>
  <c r="J733" i="17" s="1"/>
  <c r="K733" i="17" s="1"/>
  <c r="L733" i="17" s="1"/>
  <c r="M733" i="17" s="1"/>
  <c r="F24" i="17"/>
  <c r="G24" i="17" s="1"/>
  <c r="H24" i="17" s="1"/>
  <c r="I24" i="17" s="1"/>
  <c r="J24" i="17" s="1"/>
  <c r="K24" i="17" s="1"/>
  <c r="L24" i="17" s="1"/>
  <c r="M24" i="17" s="1"/>
  <c r="F212" i="17"/>
  <c r="G212" i="17" s="1"/>
  <c r="H212" i="17" s="1"/>
  <c r="I212" i="17" s="1"/>
  <c r="J212" i="17" s="1"/>
  <c r="K212" i="17" s="1"/>
  <c r="L212" i="17" s="1"/>
  <c r="M212" i="17" s="1"/>
  <c r="F861" i="17"/>
  <c r="G861" i="17" s="1"/>
  <c r="H861" i="17" s="1"/>
  <c r="I861" i="17" s="1"/>
  <c r="J861" i="17" s="1"/>
  <c r="K861" i="17" s="1"/>
  <c r="L861" i="17" s="1"/>
  <c r="M861" i="17" s="1"/>
  <c r="F97" i="17"/>
  <c r="G97" i="17" s="1"/>
  <c r="H97" i="17" s="1"/>
  <c r="I97" i="17" s="1"/>
  <c r="J97" i="17" s="1"/>
  <c r="K97" i="17" s="1"/>
  <c r="L97" i="17" s="1"/>
  <c r="M97" i="17" s="1"/>
  <c r="F179" i="17"/>
  <c r="G179" i="17" s="1"/>
  <c r="H179" i="17" s="1"/>
  <c r="I179" i="17" s="1"/>
  <c r="J179" i="17" s="1"/>
  <c r="K179" i="17" s="1"/>
  <c r="L179" i="17" s="1"/>
  <c r="M179" i="17" s="1"/>
  <c r="F148" i="17"/>
  <c r="G148" i="17" s="1"/>
  <c r="H148" i="17" s="1"/>
  <c r="I148" i="17" s="1"/>
  <c r="J148" i="17" s="1"/>
  <c r="K148" i="17" s="1"/>
  <c r="L148" i="17" s="1"/>
  <c r="M148" i="17" s="1"/>
  <c r="F743" i="17"/>
  <c r="G743" i="17" s="1"/>
  <c r="H743" i="17" s="1"/>
  <c r="I743" i="17" s="1"/>
  <c r="J743" i="17" s="1"/>
  <c r="K743" i="17" s="1"/>
  <c r="L743" i="17" s="1"/>
  <c r="M743" i="17" s="1"/>
  <c r="F862" i="17"/>
  <c r="G862" i="17" s="1"/>
  <c r="H862" i="17" s="1"/>
  <c r="I862" i="17" s="1"/>
  <c r="J862" i="17" s="1"/>
  <c r="K862" i="17" s="1"/>
  <c r="L862" i="17" s="1"/>
  <c r="M862" i="17" s="1"/>
  <c r="F68" i="17"/>
  <c r="G68" i="17" s="1"/>
  <c r="H68" i="17" s="1"/>
  <c r="I68" i="17" s="1"/>
  <c r="J68" i="17" s="1"/>
  <c r="K68" i="17" s="1"/>
  <c r="L68" i="17" s="1"/>
  <c r="M68" i="17" s="1"/>
  <c r="F831" i="17"/>
  <c r="G831" i="17" s="1"/>
  <c r="H831" i="17" s="1"/>
  <c r="I831" i="17" s="1"/>
  <c r="J831" i="17" s="1"/>
  <c r="K831" i="17" s="1"/>
  <c r="L831" i="17" s="1"/>
  <c r="M831" i="17" s="1"/>
  <c r="F235" i="17"/>
  <c r="G235" i="17" s="1"/>
  <c r="H235" i="17" s="1"/>
  <c r="I235" i="17" s="1"/>
  <c r="J235" i="17" s="1"/>
  <c r="K235" i="17" s="1"/>
  <c r="L235" i="17" s="1"/>
  <c r="M235" i="17" s="1"/>
  <c r="F749" i="17"/>
  <c r="G749" i="17" s="1"/>
  <c r="H749" i="17" s="1"/>
  <c r="I749" i="17" s="1"/>
  <c r="J749" i="17" s="1"/>
  <c r="K749" i="17" s="1"/>
  <c r="L749" i="17" s="1"/>
  <c r="M749" i="17" s="1"/>
  <c r="F138" i="17"/>
  <c r="G138" i="17" s="1"/>
  <c r="H138" i="17" s="1"/>
  <c r="I138" i="17" s="1"/>
  <c r="J138" i="17" s="1"/>
  <c r="K138" i="17" s="1"/>
  <c r="L138" i="17" s="1"/>
  <c r="M138" i="17" s="1"/>
  <c r="N138" i="17" s="1"/>
  <c r="BJ430" i="17" a="1"/>
  <c r="BJ430" i="17" s="1"/>
  <c r="F794" i="17"/>
  <c r="G794" i="17" s="1"/>
  <c r="H794" i="17" s="1"/>
  <c r="I794" i="17" s="1"/>
  <c r="J794" i="17" s="1"/>
  <c r="K794" i="17" s="1"/>
  <c r="L794" i="17" s="1"/>
  <c r="M794" i="17" s="1"/>
  <c r="F922" i="17"/>
  <c r="G922" i="17" s="1"/>
  <c r="H922" i="17" s="1"/>
  <c r="I922" i="17" s="1"/>
  <c r="J922" i="17" s="1"/>
  <c r="K922" i="17" s="1"/>
  <c r="L922" i="17" s="1"/>
  <c r="M922" i="17" s="1"/>
  <c r="F958" i="17"/>
  <c r="G958" i="17" s="1"/>
  <c r="H958" i="17" s="1"/>
  <c r="I958" i="17" s="1"/>
  <c r="J958" i="17" s="1"/>
  <c r="K958" i="17" s="1"/>
  <c r="L958" i="17" s="1"/>
  <c r="M958" i="17" s="1"/>
  <c r="F289" i="17"/>
  <c r="G289" i="17" s="1"/>
  <c r="H289" i="17" s="1"/>
  <c r="I289" i="17" s="1"/>
  <c r="J289" i="17" s="1"/>
  <c r="K289" i="17" s="1"/>
  <c r="L289" i="17" s="1"/>
  <c r="M289" i="17" s="1"/>
  <c r="BL820" i="17" a="1"/>
  <c r="BL820" i="17" s="1"/>
  <c r="F759" i="17"/>
  <c r="G759" i="17" s="1"/>
  <c r="H759" i="17" s="1"/>
  <c r="I759" i="17" s="1"/>
  <c r="J759" i="17" s="1"/>
  <c r="K759" i="17" s="1"/>
  <c r="L759" i="17" s="1"/>
  <c r="M759" i="17" s="1"/>
  <c r="F151" i="17"/>
  <c r="G151" i="17" s="1"/>
  <c r="H151" i="17" s="1"/>
  <c r="I151" i="17" s="1"/>
  <c r="J151" i="17" s="1"/>
  <c r="K151" i="17" s="1"/>
  <c r="L151" i="17" s="1"/>
  <c r="M151" i="17" s="1"/>
  <c r="F575" i="17"/>
  <c r="G575" i="17" s="1"/>
  <c r="H575" i="17" s="1"/>
  <c r="I575" i="17" s="1"/>
  <c r="J575" i="17" s="1"/>
  <c r="K575" i="17" s="1"/>
  <c r="L575" i="17" s="1"/>
  <c r="M575" i="17" s="1"/>
  <c r="F666" i="17"/>
  <c r="G666" i="17" s="1"/>
  <c r="H666" i="17" s="1"/>
  <c r="I666" i="17" s="1"/>
  <c r="J666" i="17" s="1"/>
  <c r="K666" i="17" s="1"/>
  <c r="L666" i="17" s="1"/>
  <c r="M666" i="17" s="1"/>
  <c r="F551" i="17"/>
  <c r="G551" i="17" s="1"/>
  <c r="H551" i="17" s="1"/>
  <c r="I551" i="17" s="1"/>
  <c r="J551" i="17" s="1"/>
  <c r="K551" i="17" s="1"/>
  <c r="L551" i="17" s="1"/>
  <c r="M551" i="17" s="1"/>
  <c r="BF1011" i="17" a="1"/>
  <c r="BF1011" i="17" s="1"/>
  <c r="BL87" i="17" a="1"/>
  <c r="BL87" i="17" s="1"/>
  <c r="F1003" i="17"/>
  <c r="G1003" i="17" s="1"/>
  <c r="H1003" i="17" s="1"/>
  <c r="I1003" i="17" s="1"/>
  <c r="J1003" i="17" s="1"/>
  <c r="K1003" i="17" s="1"/>
  <c r="L1003" i="17" s="1"/>
  <c r="M1003" i="17" s="1"/>
  <c r="N1003" i="17" s="1"/>
  <c r="G388" i="17"/>
  <c r="H388" i="17" s="1"/>
  <c r="I388" i="17" s="1"/>
  <c r="J388" i="17" s="1"/>
  <c r="K388" i="17" s="1"/>
  <c r="L388" i="17" s="1"/>
  <c r="M388" i="17" s="1"/>
  <c r="F457" i="17"/>
  <c r="G457" i="17" s="1"/>
  <c r="H457" i="17" s="1"/>
  <c r="I457" i="17" s="1"/>
  <c r="J457" i="17" s="1"/>
  <c r="K457" i="17" s="1"/>
  <c r="L457" i="17" s="1"/>
  <c r="M457" i="17" s="1"/>
  <c r="F1011" i="17"/>
  <c r="G1011" i="17" s="1"/>
  <c r="H1011" i="17" s="1"/>
  <c r="I1011" i="17" s="1"/>
  <c r="J1011" i="17" s="1"/>
  <c r="K1011" i="17" s="1"/>
  <c r="L1011" i="17" s="1"/>
  <c r="M1011" i="17" s="1"/>
  <c r="F921" i="17"/>
  <c r="G921" i="17" s="1"/>
  <c r="H921" i="17" s="1"/>
  <c r="I921" i="17" s="1"/>
  <c r="J921" i="17" s="1"/>
  <c r="K921" i="17" s="1"/>
  <c r="L921" i="17" s="1"/>
  <c r="M921" i="17" s="1"/>
  <c r="F1132" i="17"/>
  <c r="G1132" i="17" s="1"/>
  <c r="H1132" i="17" s="1"/>
  <c r="I1132" i="17" s="1"/>
  <c r="J1132" i="17" s="1"/>
  <c r="K1132" i="17" s="1"/>
  <c r="L1132" i="17" s="1"/>
  <c r="M1132" i="17" s="1"/>
  <c r="F79" i="17"/>
  <c r="G79" i="17" s="1"/>
  <c r="H79" i="17" s="1"/>
  <c r="I79" i="17" s="1"/>
  <c r="J79" i="17" s="1"/>
  <c r="K79" i="17" s="1"/>
  <c r="L79" i="17" s="1"/>
  <c r="M79" i="17" s="1"/>
  <c r="F1037" i="17"/>
  <c r="G1037" i="17" s="1"/>
  <c r="H1037" i="17" s="1"/>
  <c r="I1037" i="17" s="1"/>
  <c r="J1037" i="17" s="1"/>
  <c r="K1037" i="17" s="1"/>
  <c r="L1037" i="17" s="1"/>
  <c r="M1037" i="17" s="1"/>
  <c r="F515" i="17"/>
  <c r="G515" i="17" s="1"/>
  <c r="H515" i="17" s="1"/>
  <c r="I515" i="17" s="1"/>
  <c r="J515" i="17" s="1"/>
  <c r="K515" i="17" s="1"/>
  <c r="L515" i="17" s="1"/>
  <c r="M515" i="17" s="1"/>
  <c r="F36" i="17"/>
  <c r="G36" i="17" s="1"/>
  <c r="H36" i="17" s="1"/>
  <c r="I36" i="17" s="1"/>
  <c r="J36" i="17" s="1"/>
  <c r="K36" i="17" s="1"/>
  <c r="L36" i="17" s="1"/>
  <c r="M36" i="17" s="1"/>
  <c r="F543" i="17"/>
  <c r="G543" i="17" s="1"/>
  <c r="H543" i="17" s="1"/>
  <c r="I543" i="17" s="1"/>
  <c r="J543" i="17" s="1"/>
  <c r="K543" i="17" s="1"/>
  <c r="L543" i="17" s="1"/>
  <c r="M543" i="17" s="1"/>
  <c r="F604" i="17"/>
  <c r="G604" i="17" s="1"/>
  <c r="H604" i="17" s="1"/>
  <c r="I604" i="17" s="1"/>
  <c r="J604" i="17" s="1"/>
  <c r="K604" i="17" s="1"/>
  <c r="L604" i="17" s="1"/>
  <c r="M604" i="17" s="1"/>
  <c r="BH534" i="17" a="1"/>
  <c r="BH534" i="17" s="1"/>
  <c r="G581" i="17"/>
  <c r="H581" i="17" s="1"/>
  <c r="I581" i="17" s="1"/>
  <c r="J581" i="17" s="1"/>
  <c r="K581" i="17" s="1"/>
  <c r="L581" i="17" s="1"/>
  <c r="M581" i="17" s="1"/>
  <c r="N581" i="17" s="1"/>
  <c r="G468" i="17"/>
  <c r="H468" i="17" s="1"/>
  <c r="I468" i="17" s="1"/>
  <c r="J468" i="17" s="1"/>
  <c r="K468" i="17" s="1"/>
  <c r="L468" i="17" s="1"/>
  <c r="M468" i="17" s="1"/>
  <c r="F430" i="17"/>
  <c r="G430" i="17" s="1"/>
  <c r="H430" i="17" s="1"/>
  <c r="I430" i="17" s="1"/>
  <c r="J430" i="17" s="1"/>
  <c r="K430" i="17" s="1"/>
  <c r="L430" i="17" s="1"/>
  <c r="M430" i="17" s="1"/>
  <c r="N430" i="17" s="1"/>
  <c r="F61" i="17"/>
  <c r="G61" i="17" s="1"/>
  <c r="H61" i="17" s="1"/>
  <c r="I61" i="17" s="1"/>
  <c r="J61" i="17" s="1"/>
  <c r="K61" i="17" s="1"/>
  <c r="L61" i="17" s="1"/>
  <c r="M61" i="17" s="1"/>
  <c r="N61" i="17" s="1"/>
  <c r="F993" i="17"/>
  <c r="G993" i="17" s="1"/>
  <c r="H993" i="17" s="1"/>
  <c r="I993" i="17" s="1"/>
  <c r="J993" i="17" s="1"/>
  <c r="K993" i="17" s="1"/>
  <c r="L993" i="17" s="1"/>
  <c r="M993" i="17" s="1"/>
  <c r="F382" i="17"/>
  <c r="G382" i="17" s="1"/>
  <c r="H382" i="17" s="1"/>
  <c r="I382" i="17" s="1"/>
  <c r="J382" i="17" s="1"/>
  <c r="K382" i="17" s="1"/>
  <c r="L382" i="17" s="1"/>
  <c r="M382" i="17" s="1"/>
  <c r="F1053" i="17"/>
  <c r="G1053" i="17" s="1"/>
  <c r="H1053" i="17" s="1"/>
  <c r="I1053" i="17" s="1"/>
  <c r="J1053" i="17" s="1"/>
  <c r="K1053" i="17" s="1"/>
  <c r="L1053" i="17" s="1"/>
  <c r="M1053" i="17" s="1"/>
  <c r="F1032" i="17"/>
  <c r="G1032" i="17" s="1"/>
  <c r="H1032" i="17" s="1"/>
  <c r="I1032" i="17" s="1"/>
  <c r="J1032" i="17" s="1"/>
  <c r="K1032" i="17" s="1"/>
  <c r="L1032" i="17" s="1"/>
  <c r="M1032" i="17" s="1"/>
  <c r="N1032" i="17" s="1"/>
  <c r="F437" i="17"/>
  <c r="G437" i="17" s="1"/>
  <c r="H437" i="17" s="1"/>
  <c r="I437" i="17" s="1"/>
  <c r="J437" i="17" s="1"/>
  <c r="K437" i="17" s="1"/>
  <c r="L437" i="17" s="1"/>
  <c r="M437" i="17" s="1"/>
  <c r="F805" i="17"/>
  <c r="G805" i="17" s="1"/>
  <c r="H805" i="17" s="1"/>
  <c r="I805" i="17" s="1"/>
  <c r="J805" i="17" s="1"/>
  <c r="K805" i="17" s="1"/>
  <c r="L805" i="17" s="1"/>
  <c r="M805" i="17" s="1"/>
  <c r="F342" i="17"/>
  <c r="G342" i="17" s="1"/>
  <c r="H342" i="17" s="1"/>
  <c r="I342" i="17" s="1"/>
  <c r="J342" i="17" s="1"/>
  <c r="K342" i="17" s="1"/>
  <c r="L342" i="17" s="1"/>
  <c r="M342" i="17" s="1"/>
  <c r="F782" i="17"/>
  <c r="G782" i="17" s="1"/>
  <c r="H782" i="17" s="1"/>
  <c r="I782" i="17" s="1"/>
  <c r="J782" i="17" s="1"/>
  <c r="K782" i="17" s="1"/>
  <c r="L782" i="17" s="1"/>
  <c r="M782" i="17" s="1"/>
  <c r="F406" i="17"/>
  <c r="G406" i="17" s="1"/>
  <c r="H406" i="17" s="1"/>
  <c r="I406" i="17" s="1"/>
  <c r="J406" i="17" s="1"/>
  <c r="K406" i="17" s="1"/>
  <c r="L406" i="17" s="1"/>
  <c r="M406" i="17" s="1"/>
  <c r="BJ561" i="17" a="1"/>
  <c r="BJ561" i="17" s="1"/>
  <c r="F519" i="17"/>
  <c r="G519" i="17" s="1"/>
  <c r="H519" i="17" s="1"/>
  <c r="I519" i="17" s="1"/>
  <c r="J519" i="17" s="1"/>
  <c r="K519" i="17" s="1"/>
  <c r="L519" i="17" s="1"/>
  <c r="M519" i="17" s="1"/>
  <c r="N519" i="17" s="1"/>
  <c r="F1129" i="17"/>
  <c r="G1129" i="17" s="1"/>
  <c r="H1129" i="17" s="1"/>
  <c r="I1129" i="17" s="1"/>
  <c r="J1129" i="17" s="1"/>
  <c r="K1129" i="17" s="1"/>
  <c r="L1129" i="17" s="1"/>
  <c r="M1129" i="17" s="1"/>
  <c r="F348" i="17"/>
  <c r="G348" i="17" s="1"/>
  <c r="H348" i="17" s="1"/>
  <c r="I348" i="17" s="1"/>
  <c r="J348" i="17" s="1"/>
  <c r="K348" i="17" s="1"/>
  <c r="L348" i="17" s="1"/>
  <c r="M348" i="17" s="1"/>
  <c r="F686" i="17"/>
  <c r="G686" i="17" s="1"/>
  <c r="H686" i="17" s="1"/>
  <c r="I686" i="17" s="1"/>
  <c r="J686" i="17" s="1"/>
  <c r="K686" i="17" s="1"/>
  <c r="L686" i="17" s="1"/>
  <c r="M686" i="17" s="1"/>
  <c r="F175" i="17"/>
  <c r="G175" i="17" s="1"/>
  <c r="H175" i="17" s="1"/>
  <c r="I175" i="17" s="1"/>
  <c r="J175" i="17" s="1"/>
  <c r="K175" i="17" s="1"/>
  <c r="L175" i="17" s="1"/>
  <c r="M175" i="17" s="1"/>
  <c r="F1024" i="17"/>
  <c r="G1024" i="17" s="1"/>
  <c r="H1024" i="17" s="1"/>
  <c r="I1024" i="17" s="1"/>
  <c r="J1024" i="17" s="1"/>
  <c r="K1024" i="17" s="1"/>
  <c r="L1024" i="17" s="1"/>
  <c r="M1024" i="17" s="1"/>
  <c r="N1024" i="17" s="1"/>
  <c r="F391" i="17"/>
  <c r="G391" i="17" s="1"/>
  <c r="H391" i="17" s="1"/>
  <c r="I391" i="17" s="1"/>
  <c r="J391" i="17" s="1"/>
  <c r="K391" i="17" s="1"/>
  <c r="L391" i="17" s="1"/>
  <c r="M391" i="17" s="1"/>
  <c r="F900" i="17"/>
  <c r="G900" i="17" s="1"/>
  <c r="H900" i="17" s="1"/>
  <c r="I900" i="17" s="1"/>
  <c r="J900" i="17" s="1"/>
  <c r="K900" i="17" s="1"/>
  <c r="L900" i="17" s="1"/>
  <c r="M900" i="17" s="1"/>
  <c r="F943" i="17"/>
  <c r="G943" i="17" s="1"/>
  <c r="H943" i="17" s="1"/>
  <c r="I943" i="17" s="1"/>
  <c r="J943" i="17" s="1"/>
  <c r="K943" i="17" s="1"/>
  <c r="L943" i="17" s="1"/>
  <c r="M943" i="17" s="1"/>
  <c r="F723" i="17"/>
  <c r="G723" i="17" s="1"/>
  <c r="H723" i="17" s="1"/>
  <c r="I723" i="17" s="1"/>
  <c r="J723" i="17" s="1"/>
  <c r="K723" i="17" s="1"/>
  <c r="L723" i="17" s="1"/>
  <c r="M723" i="17" s="1"/>
  <c r="F879" i="17"/>
  <c r="G879" i="17" s="1"/>
  <c r="H879" i="17" s="1"/>
  <c r="I879" i="17" s="1"/>
  <c r="J879" i="17" s="1"/>
  <c r="K879" i="17" s="1"/>
  <c r="L879" i="17" s="1"/>
  <c r="M879" i="17" s="1"/>
  <c r="F1145" i="17"/>
  <c r="G1145" i="17" s="1"/>
  <c r="H1145" i="17" s="1"/>
  <c r="I1145" i="17" s="1"/>
  <c r="J1145" i="17" s="1"/>
  <c r="K1145" i="17" s="1"/>
  <c r="L1145" i="17" s="1"/>
  <c r="M1145" i="17" s="1"/>
  <c r="BH1038" i="17" a="1"/>
  <c r="BH1038" i="17" s="1"/>
  <c r="F711" i="17"/>
  <c r="G711" i="17" s="1"/>
  <c r="H711" i="17" s="1"/>
  <c r="I711" i="17" s="1"/>
  <c r="J711" i="17" s="1"/>
  <c r="K711" i="17" s="1"/>
  <c r="L711" i="17" s="1"/>
  <c r="M711" i="17" s="1"/>
  <c r="F868" i="17"/>
  <c r="G868" i="17" s="1"/>
  <c r="H868" i="17" s="1"/>
  <c r="I868" i="17" s="1"/>
  <c r="J868" i="17" s="1"/>
  <c r="K868" i="17" s="1"/>
  <c r="L868" i="17" s="1"/>
  <c r="M868" i="17" s="1"/>
  <c r="F30" i="17"/>
  <c r="G30" i="17" s="1"/>
  <c r="H30" i="17" s="1"/>
  <c r="I30" i="17" s="1"/>
  <c r="J30" i="17" s="1"/>
  <c r="K30" i="17" s="1"/>
  <c r="L30" i="17" s="1"/>
  <c r="M30" i="17" s="1"/>
  <c r="BJ989" i="17" a="1"/>
  <c r="BJ989" i="17" s="1"/>
  <c r="F639" i="17"/>
  <c r="G639" i="17" s="1"/>
  <c r="H639" i="17" s="1"/>
  <c r="I639" i="17" s="1"/>
  <c r="J639" i="17" s="1"/>
  <c r="K639" i="17" s="1"/>
  <c r="L639" i="17" s="1"/>
  <c r="M639" i="17" s="1"/>
  <c r="BJ1044" i="17" a="1"/>
  <c r="BJ1044" i="17" s="1"/>
  <c r="F907" i="17"/>
  <c r="G907" i="17" s="1"/>
  <c r="H907" i="17" s="1"/>
  <c r="I907" i="17" s="1"/>
  <c r="J907" i="17" s="1"/>
  <c r="K907" i="17" s="1"/>
  <c r="L907" i="17" s="1"/>
  <c r="M907" i="17" s="1"/>
  <c r="F135" i="17"/>
  <c r="G135" i="17" s="1"/>
  <c r="H135" i="17" s="1"/>
  <c r="I135" i="17" s="1"/>
  <c r="J135" i="17" s="1"/>
  <c r="K135" i="17" s="1"/>
  <c r="L135" i="17" s="1"/>
  <c r="M135" i="17" s="1"/>
  <c r="F761" i="17"/>
  <c r="G761" i="17" s="1"/>
  <c r="H761" i="17" s="1"/>
  <c r="I761" i="17" s="1"/>
  <c r="J761" i="17" s="1"/>
  <c r="K761" i="17" s="1"/>
  <c r="L761" i="17" s="1"/>
  <c r="M761" i="17" s="1"/>
  <c r="F712" i="17"/>
  <c r="G712" i="17" s="1"/>
  <c r="H712" i="17" s="1"/>
  <c r="I712" i="17" s="1"/>
  <c r="J712" i="17" s="1"/>
  <c r="K712" i="17" s="1"/>
  <c r="L712" i="17" s="1"/>
  <c r="M712" i="17" s="1"/>
  <c r="F1013" i="17"/>
  <c r="G1013" i="17" s="1"/>
  <c r="H1013" i="17" s="1"/>
  <c r="I1013" i="17" s="1"/>
  <c r="J1013" i="17" s="1"/>
  <c r="K1013" i="17" s="1"/>
  <c r="L1013" i="17" s="1"/>
  <c r="M1013" i="17" s="1"/>
  <c r="F495" i="17"/>
  <c r="G495" i="17" s="1"/>
  <c r="H495" i="17" s="1"/>
  <c r="I495" i="17" s="1"/>
  <c r="J495" i="17" s="1"/>
  <c r="K495" i="17" s="1"/>
  <c r="L495" i="17" s="1"/>
  <c r="M495" i="17" s="1"/>
  <c r="F680" i="17"/>
  <c r="G680" i="17" s="1"/>
  <c r="H680" i="17" s="1"/>
  <c r="I680" i="17" s="1"/>
  <c r="J680" i="17" s="1"/>
  <c r="K680" i="17" s="1"/>
  <c r="L680" i="17" s="1"/>
  <c r="M680" i="17" s="1"/>
  <c r="F529" i="17"/>
  <c r="G529" i="17" s="1"/>
  <c r="H529" i="17" s="1"/>
  <c r="I529" i="17" s="1"/>
  <c r="J529" i="17" s="1"/>
  <c r="K529" i="17" s="1"/>
  <c r="L529" i="17" s="1"/>
  <c r="M529" i="17" s="1"/>
  <c r="F255" i="17"/>
  <c r="G255" i="17" s="1"/>
  <c r="H255" i="17" s="1"/>
  <c r="I255" i="17" s="1"/>
  <c r="J255" i="17" s="1"/>
  <c r="K255" i="17" s="1"/>
  <c r="L255" i="17" s="1"/>
  <c r="M255" i="17" s="1"/>
  <c r="F116" i="17"/>
  <c r="G116" i="17" s="1"/>
  <c r="H116" i="17" s="1"/>
  <c r="I116" i="17" s="1"/>
  <c r="J116" i="17" s="1"/>
  <c r="K116" i="17" s="1"/>
  <c r="L116" i="17" s="1"/>
  <c r="M116" i="17" s="1"/>
  <c r="F377" i="17"/>
  <c r="G377" i="17" s="1"/>
  <c r="H377" i="17" s="1"/>
  <c r="I377" i="17" s="1"/>
  <c r="J377" i="17" s="1"/>
  <c r="K377" i="17" s="1"/>
  <c r="L377" i="17" s="1"/>
  <c r="M377" i="17" s="1"/>
  <c r="F834" i="17"/>
  <c r="G834" i="17" s="1"/>
  <c r="H834" i="17" s="1"/>
  <c r="I834" i="17" s="1"/>
  <c r="J834" i="17" s="1"/>
  <c r="K834" i="17" s="1"/>
  <c r="L834" i="17" s="1"/>
  <c r="M834" i="17" s="1"/>
  <c r="F431" i="17"/>
  <c r="G431" i="17" s="1"/>
  <c r="H431" i="17" s="1"/>
  <c r="I431" i="17" s="1"/>
  <c r="J431" i="17" s="1"/>
  <c r="K431" i="17" s="1"/>
  <c r="L431" i="17" s="1"/>
  <c r="M431" i="17" s="1"/>
  <c r="F540" i="17"/>
  <c r="G540" i="17" s="1"/>
  <c r="H540" i="17" s="1"/>
  <c r="I540" i="17" s="1"/>
  <c r="J540" i="17" s="1"/>
  <c r="K540" i="17" s="1"/>
  <c r="L540" i="17" s="1"/>
  <c r="M540" i="17" s="1"/>
  <c r="F315" i="17"/>
  <c r="G315" i="17" s="1"/>
  <c r="H315" i="17" s="1"/>
  <c r="I315" i="17" s="1"/>
  <c r="J315" i="17" s="1"/>
  <c r="K315" i="17" s="1"/>
  <c r="L315" i="17" s="1"/>
  <c r="M315" i="17" s="1"/>
  <c r="N315" i="17" s="1"/>
  <c r="BH281" i="17" a="1"/>
  <c r="BH281" i="17" s="1"/>
  <c r="F577" i="17"/>
  <c r="G577" i="17" s="1"/>
  <c r="H577" i="17" s="1"/>
  <c r="I577" i="17" s="1"/>
  <c r="J577" i="17" s="1"/>
  <c r="K577" i="17" s="1"/>
  <c r="L577" i="17" s="1"/>
  <c r="M577" i="17" s="1"/>
  <c r="F13" i="17"/>
  <c r="G13" i="17" s="1"/>
  <c r="H13" i="17" s="1"/>
  <c r="I13" i="17" s="1"/>
  <c r="J13" i="17" s="1"/>
  <c r="K13" i="17" s="1"/>
  <c r="L13" i="17" s="1"/>
  <c r="M13" i="17" s="1"/>
  <c r="N13" i="17" s="1"/>
  <c r="F241" i="17"/>
  <c r="G241" i="17" s="1"/>
  <c r="H241" i="17" s="1"/>
  <c r="I241" i="17" s="1"/>
  <c r="J241" i="17" s="1"/>
  <c r="K241" i="17" s="1"/>
  <c r="L241" i="17" s="1"/>
  <c r="M241" i="17" s="1"/>
  <c r="G300" i="17"/>
  <c r="H300" i="17" s="1"/>
  <c r="I300" i="17" s="1"/>
  <c r="J300" i="17" s="1"/>
  <c r="K300" i="17" s="1"/>
  <c r="L300" i="17" s="1"/>
  <c r="M300" i="17" s="1"/>
  <c r="F20" i="17"/>
  <c r="G20" i="17" s="1"/>
  <c r="H20" i="17" s="1"/>
  <c r="I20" i="17" s="1"/>
  <c r="J20" i="17" s="1"/>
  <c r="K20" i="17" s="1"/>
  <c r="L20" i="17" s="1"/>
  <c r="M20" i="17" s="1"/>
  <c r="F340" i="17"/>
  <c r="G340" i="17" s="1"/>
  <c r="H340" i="17" s="1"/>
  <c r="I340" i="17" s="1"/>
  <c r="J340" i="17" s="1"/>
  <c r="K340" i="17" s="1"/>
  <c r="L340" i="17" s="1"/>
  <c r="M340" i="17" s="1"/>
  <c r="BF989" i="17" a="1"/>
  <c r="BF989" i="17" s="1"/>
  <c r="F1135" i="17"/>
  <c r="G1135" i="17" s="1"/>
  <c r="H1135" i="17" s="1"/>
  <c r="I1135" i="17" s="1"/>
  <c r="J1135" i="17" s="1"/>
  <c r="K1135" i="17" s="1"/>
  <c r="L1135" i="17" s="1"/>
  <c r="M1135" i="17" s="1"/>
  <c r="BG1159" i="17" a="1"/>
  <c r="BG1159" i="17" s="1"/>
  <c r="BL1001" i="17" a="1"/>
  <c r="BL1001" i="17" s="1"/>
  <c r="F420" i="17"/>
  <c r="G420" i="17" s="1"/>
  <c r="H420" i="17" s="1"/>
  <c r="I420" i="17" s="1"/>
  <c r="J420" i="17" s="1"/>
  <c r="K420" i="17" s="1"/>
  <c r="L420" i="17" s="1"/>
  <c r="M420" i="17" s="1"/>
  <c r="F236" i="17"/>
  <c r="G236" i="17" s="1"/>
  <c r="H236" i="17" s="1"/>
  <c r="I236" i="17" s="1"/>
  <c r="J236" i="17" s="1"/>
  <c r="K236" i="17" s="1"/>
  <c r="L236" i="17" s="1"/>
  <c r="M236" i="17" s="1"/>
  <c r="BF1109" i="17" a="1"/>
  <c r="BF1109" i="17" s="1"/>
  <c r="BF863" i="17" a="1"/>
  <c r="BF863" i="17" s="1"/>
  <c r="F392" i="17"/>
  <c r="G392" i="17" s="1"/>
  <c r="H392" i="17" s="1"/>
  <c r="I392" i="17" s="1"/>
  <c r="J392" i="17" s="1"/>
  <c r="K392" i="17" s="1"/>
  <c r="L392" i="17" s="1"/>
  <c r="M392" i="17" s="1"/>
  <c r="N392" i="17" s="1"/>
  <c r="F124" i="17"/>
  <c r="G124" i="17" s="1"/>
  <c r="H124" i="17" s="1"/>
  <c r="I124" i="17" s="1"/>
  <c r="J124" i="17" s="1"/>
  <c r="K124" i="17" s="1"/>
  <c r="L124" i="17" s="1"/>
  <c r="M124" i="17" s="1"/>
  <c r="F530" i="17"/>
  <c r="G530" i="17" s="1"/>
  <c r="H530" i="17" s="1"/>
  <c r="I530" i="17" s="1"/>
  <c r="J530" i="17" s="1"/>
  <c r="K530" i="17" s="1"/>
  <c r="L530" i="17" s="1"/>
  <c r="M530" i="17" s="1"/>
  <c r="F941" i="17"/>
  <c r="G941" i="17" s="1"/>
  <c r="H941" i="17" s="1"/>
  <c r="I941" i="17" s="1"/>
  <c r="J941" i="17" s="1"/>
  <c r="K941" i="17" s="1"/>
  <c r="L941" i="17" s="1"/>
  <c r="M941" i="17" s="1"/>
  <c r="F652" i="17"/>
  <c r="G652" i="17" s="1"/>
  <c r="H652" i="17" s="1"/>
  <c r="I652" i="17" s="1"/>
  <c r="J652" i="17" s="1"/>
  <c r="K652" i="17" s="1"/>
  <c r="L652" i="17" s="1"/>
  <c r="M652" i="17" s="1"/>
  <c r="BL847" i="17" a="1"/>
  <c r="BL847" i="17" s="1"/>
  <c r="F847" i="17"/>
  <c r="G847" i="17" s="1"/>
  <c r="H847" i="17" s="1"/>
  <c r="I847" i="17" s="1"/>
  <c r="J847" i="17" s="1"/>
  <c r="K847" i="17" s="1"/>
  <c r="L847" i="17" s="1"/>
  <c r="M847" i="17" s="1"/>
  <c r="F381" i="17"/>
  <c r="G381" i="17" s="1"/>
  <c r="H381" i="17" s="1"/>
  <c r="I381" i="17" s="1"/>
  <c r="J381" i="17" s="1"/>
  <c r="K381" i="17" s="1"/>
  <c r="L381" i="17" s="1"/>
  <c r="M381" i="17" s="1"/>
  <c r="N381" i="17" s="1"/>
  <c r="F1067" i="17"/>
  <c r="G1067" i="17" s="1"/>
  <c r="H1067" i="17" s="1"/>
  <c r="I1067" i="17" s="1"/>
  <c r="J1067" i="17" s="1"/>
  <c r="K1067" i="17" s="1"/>
  <c r="L1067" i="17" s="1"/>
  <c r="M1067" i="17" s="1"/>
  <c r="F467" i="17"/>
  <c r="G467" i="17" s="1"/>
  <c r="H467" i="17" s="1"/>
  <c r="I467" i="17" s="1"/>
  <c r="J467" i="17" s="1"/>
  <c r="K467" i="17" s="1"/>
  <c r="L467" i="17" s="1"/>
  <c r="M467" i="17" s="1"/>
  <c r="BJ1010" i="17" a="1"/>
  <c r="BJ1010" i="17" s="1"/>
  <c r="F1049" i="17"/>
  <c r="G1049" i="17" s="1"/>
  <c r="H1049" i="17" s="1"/>
  <c r="I1049" i="17" s="1"/>
  <c r="J1049" i="17" s="1"/>
  <c r="K1049" i="17" s="1"/>
  <c r="L1049" i="17" s="1"/>
  <c r="M1049" i="17" s="1"/>
  <c r="BF632" i="17" a="1"/>
  <c r="BF632" i="17" s="1"/>
  <c r="F31" i="17"/>
  <c r="G31" i="17" s="1"/>
  <c r="H31" i="17" s="1"/>
  <c r="I31" i="17" s="1"/>
  <c r="J31" i="17" s="1"/>
  <c r="K31" i="17" s="1"/>
  <c r="L31" i="17" s="1"/>
  <c r="M31" i="17" s="1"/>
  <c r="F576" i="17"/>
  <c r="G576" i="17" s="1"/>
  <c r="H576" i="17" s="1"/>
  <c r="I576" i="17" s="1"/>
  <c r="J576" i="17" s="1"/>
  <c r="K576" i="17" s="1"/>
  <c r="L576" i="17" s="1"/>
  <c r="M576" i="17" s="1"/>
  <c r="F286" i="17"/>
  <c r="G286" i="17" s="1"/>
  <c r="H286" i="17" s="1"/>
  <c r="I286" i="17" s="1"/>
  <c r="J286" i="17" s="1"/>
  <c r="K286" i="17" s="1"/>
  <c r="L286" i="17" s="1"/>
  <c r="M286" i="17" s="1"/>
  <c r="G1035" i="17"/>
  <c r="H1035" i="17" s="1"/>
  <c r="I1035" i="17" s="1"/>
  <c r="J1035" i="17" s="1"/>
  <c r="K1035" i="17" s="1"/>
  <c r="L1035" i="17" s="1"/>
  <c r="M1035" i="17" s="1"/>
  <c r="N1035" i="17" s="1"/>
  <c r="F252" i="17"/>
  <c r="G252" i="17" s="1"/>
  <c r="H252" i="17" s="1"/>
  <c r="I252" i="17" s="1"/>
  <c r="J252" i="17" s="1"/>
  <c r="K252" i="17" s="1"/>
  <c r="L252" i="17" s="1"/>
  <c r="M252" i="17" s="1"/>
  <c r="BJ848" i="17" a="1"/>
  <c r="BJ848" i="17" s="1"/>
  <c r="F453" i="17"/>
  <c r="G453" i="17" s="1"/>
  <c r="H453" i="17" s="1"/>
  <c r="I453" i="17" s="1"/>
  <c r="J453" i="17" s="1"/>
  <c r="K453" i="17" s="1"/>
  <c r="L453" i="17" s="1"/>
  <c r="M453" i="17" s="1"/>
  <c r="F915" i="17"/>
  <c r="G915" i="17" s="1"/>
  <c r="H915" i="17" s="1"/>
  <c r="I915" i="17" s="1"/>
  <c r="J915" i="17" s="1"/>
  <c r="K915" i="17" s="1"/>
  <c r="L915" i="17" s="1"/>
  <c r="M915" i="17" s="1"/>
  <c r="F750" i="17"/>
  <c r="G750" i="17" s="1"/>
  <c r="H750" i="17" s="1"/>
  <c r="I750" i="17" s="1"/>
  <c r="J750" i="17" s="1"/>
  <c r="K750" i="17" s="1"/>
  <c r="L750" i="17" s="1"/>
  <c r="M750" i="17" s="1"/>
  <c r="F909" i="17"/>
  <c r="G909" i="17" s="1"/>
  <c r="H909" i="17" s="1"/>
  <c r="I909" i="17" s="1"/>
  <c r="J909" i="17" s="1"/>
  <c r="K909" i="17" s="1"/>
  <c r="L909" i="17" s="1"/>
  <c r="M909" i="17" s="1"/>
  <c r="F579" i="17"/>
  <c r="G579" i="17" s="1"/>
  <c r="H579" i="17" s="1"/>
  <c r="I579" i="17" s="1"/>
  <c r="J579" i="17" s="1"/>
  <c r="K579" i="17" s="1"/>
  <c r="L579" i="17" s="1"/>
  <c r="M579" i="17" s="1"/>
  <c r="F730" i="17"/>
  <c r="G730" i="17" s="1"/>
  <c r="H730" i="17" s="1"/>
  <c r="I730" i="17" s="1"/>
  <c r="J730" i="17" s="1"/>
  <c r="K730" i="17" s="1"/>
  <c r="L730" i="17" s="1"/>
  <c r="M730" i="17" s="1"/>
  <c r="F88" i="17"/>
  <c r="G88" i="17" s="1"/>
  <c r="H88" i="17" s="1"/>
  <c r="I88" i="17" s="1"/>
  <c r="J88" i="17" s="1"/>
  <c r="K88" i="17" s="1"/>
  <c r="L88" i="17" s="1"/>
  <c r="M88" i="17" s="1"/>
  <c r="F327" i="17"/>
  <c r="G327" i="17" s="1"/>
  <c r="H327" i="17" s="1"/>
  <c r="I327" i="17" s="1"/>
  <c r="J327" i="17" s="1"/>
  <c r="K327" i="17" s="1"/>
  <c r="L327" i="17" s="1"/>
  <c r="M327" i="17" s="1"/>
  <c r="BH642" i="17" a="1"/>
  <c r="BH642" i="17" s="1"/>
  <c r="F653" i="17"/>
  <c r="G653" i="17" s="1"/>
  <c r="H653" i="17" s="1"/>
  <c r="I653" i="17" s="1"/>
  <c r="J653" i="17" s="1"/>
  <c r="K653" i="17" s="1"/>
  <c r="L653" i="17" s="1"/>
  <c r="M653" i="17" s="1"/>
  <c r="F459" i="17"/>
  <c r="G459" i="17" s="1"/>
  <c r="H459" i="17" s="1"/>
  <c r="I459" i="17" s="1"/>
  <c r="J459" i="17" s="1"/>
  <c r="K459" i="17" s="1"/>
  <c r="L459" i="17" s="1"/>
  <c r="M459" i="17" s="1"/>
  <c r="F108" i="17"/>
  <c r="G108" i="17" s="1"/>
  <c r="H108" i="17" s="1"/>
  <c r="I108" i="17" s="1"/>
  <c r="J108" i="17" s="1"/>
  <c r="K108" i="17" s="1"/>
  <c r="L108" i="17" s="1"/>
  <c r="M108" i="17" s="1"/>
  <c r="BG1001" i="17" a="1"/>
  <c r="BG1001" i="17" s="1"/>
  <c r="BM293" i="17" a="1"/>
  <c r="BM293" i="17" s="1"/>
  <c r="F390" i="17"/>
  <c r="G390" i="17" s="1"/>
  <c r="H390" i="17" s="1"/>
  <c r="I390" i="17" s="1"/>
  <c r="J390" i="17" s="1"/>
  <c r="K390" i="17" s="1"/>
  <c r="L390" i="17" s="1"/>
  <c r="M390" i="17" s="1"/>
  <c r="F1065" i="17"/>
  <c r="G1065" i="17" s="1"/>
  <c r="H1065" i="17" s="1"/>
  <c r="I1065" i="17" s="1"/>
  <c r="J1065" i="17" s="1"/>
  <c r="K1065" i="17" s="1"/>
  <c r="L1065" i="17" s="1"/>
  <c r="M1065" i="17" s="1"/>
  <c r="F981" i="17"/>
  <c r="G981" i="17" s="1"/>
  <c r="H981" i="17" s="1"/>
  <c r="I981" i="17" s="1"/>
  <c r="J981" i="17" s="1"/>
  <c r="K981" i="17" s="1"/>
  <c r="L981" i="17" s="1"/>
  <c r="M981" i="17" s="1"/>
  <c r="F904" i="17"/>
  <c r="G904" i="17" s="1"/>
  <c r="H904" i="17" s="1"/>
  <c r="I904" i="17" s="1"/>
  <c r="J904" i="17" s="1"/>
  <c r="K904" i="17" s="1"/>
  <c r="L904" i="17" s="1"/>
  <c r="M904" i="17" s="1"/>
  <c r="BJ199" i="17" a="1"/>
  <c r="BJ199" i="17" s="1"/>
  <c r="BL493" i="17" a="1"/>
  <c r="BL493" i="17" s="1"/>
  <c r="BF347" i="17" a="1"/>
  <c r="BF347" i="17" s="1"/>
  <c r="F134" i="17"/>
  <c r="G134" i="17" s="1"/>
  <c r="H134" i="17" s="1"/>
  <c r="I134" i="17" s="1"/>
  <c r="J134" i="17" s="1"/>
  <c r="K134" i="17" s="1"/>
  <c r="L134" i="17" s="1"/>
  <c r="M134" i="17" s="1"/>
  <c r="F312" i="17"/>
  <c r="G312" i="17" s="1"/>
  <c r="H312" i="17" s="1"/>
  <c r="I312" i="17" s="1"/>
  <c r="J312" i="17" s="1"/>
  <c r="K312" i="17" s="1"/>
  <c r="L312" i="17" s="1"/>
  <c r="M312" i="17" s="1"/>
  <c r="F585" i="17"/>
  <c r="G585" i="17" s="1"/>
  <c r="H585" i="17" s="1"/>
  <c r="I585" i="17" s="1"/>
  <c r="J585" i="17" s="1"/>
  <c r="K585" i="17" s="1"/>
  <c r="L585" i="17" s="1"/>
  <c r="M585" i="17" s="1"/>
  <c r="F438" i="17"/>
  <c r="G438" i="17" s="1"/>
  <c r="H438" i="17" s="1"/>
  <c r="I438" i="17" s="1"/>
  <c r="J438" i="17" s="1"/>
  <c r="K438" i="17" s="1"/>
  <c r="L438" i="17" s="1"/>
  <c r="M438" i="17" s="1"/>
  <c r="BG782" i="17" a="1"/>
  <c r="BG782" i="17" s="1"/>
  <c r="F81" i="17"/>
  <c r="G81" i="17" s="1"/>
  <c r="H81" i="17" s="1"/>
  <c r="I81" i="17" s="1"/>
  <c r="J81" i="17" s="1"/>
  <c r="K81" i="17" s="1"/>
  <c r="L81" i="17" s="1"/>
  <c r="M81" i="17" s="1"/>
  <c r="F763" i="17"/>
  <c r="G763" i="17" s="1"/>
  <c r="H763" i="17" s="1"/>
  <c r="I763" i="17" s="1"/>
  <c r="J763" i="17" s="1"/>
  <c r="K763" i="17" s="1"/>
  <c r="L763" i="17" s="1"/>
  <c r="M763" i="17" s="1"/>
  <c r="F1012" i="17"/>
  <c r="G1012" i="17" s="1"/>
  <c r="H1012" i="17" s="1"/>
  <c r="I1012" i="17" s="1"/>
  <c r="J1012" i="17" s="1"/>
  <c r="K1012" i="17" s="1"/>
  <c r="L1012" i="17" s="1"/>
  <c r="M1012" i="17" s="1"/>
  <c r="F1102" i="17"/>
  <c r="G1102" i="17" s="1"/>
  <c r="H1102" i="17" s="1"/>
  <c r="I1102" i="17" s="1"/>
  <c r="J1102" i="17" s="1"/>
  <c r="K1102" i="17" s="1"/>
  <c r="L1102" i="17" s="1"/>
  <c r="M1102" i="17" s="1"/>
  <c r="F100" i="17"/>
  <c r="G100" i="17" s="1"/>
  <c r="H100" i="17" s="1"/>
  <c r="I100" i="17" s="1"/>
  <c r="J100" i="17" s="1"/>
  <c r="K100" i="17" s="1"/>
  <c r="L100" i="17" s="1"/>
  <c r="M100" i="17" s="1"/>
  <c r="F694" i="17"/>
  <c r="G694" i="17" s="1"/>
  <c r="H694" i="17" s="1"/>
  <c r="I694" i="17" s="1"/>
  <c r="J694" i="17" s="1"/>
  <c r="K694" i="17" s="1"/>
  <c r="L694" i="17" s="1"/>
  <c r="M694" i="17" s="1"/>
  <c r="F651" i="17"/>
  <c r="G651" i="17" s="1"/>
  <c r="H651" i="17" s="1"/>
  <c r="I651" i="17" s="1"/>
  <c r="J651" i="17" s="1"/>
  <c r="K651" i="17" s="1"/>
  <c r="L651" i="17" s="1"/>
  <c r="M651" i="17" s="1"/>
  <c r="F633" i="17"/>
  <c r="G633" i="17" s="1"/>
  <c r="H633" i="17" s="1"/>
  <c r="I633" i="17" s="1"/>
  <c r="J633" i="17" s="1"/>
  <c r="K633" i="17" s="1"/>
  <c r="L633" i="17" s="1"/>
  <c r="M633" i="17" s="1"/>
  <c r="F131" i="17"/>
  <c r="G131" i="17" s="1"/>
  <c r="H131" i="17" s="1"/>
  <c r="I131" i="17" s="1"/>
  <c r="J131" i="17" s="1"/>
  <c r="K131" i="17" s="1"/>
  <c r="L131" i="17" s="1"/>
  <c r="M131" i="17" s="1"/>
  <c r="F344" i="17"/>
  <c r="G344" i="17" s="1"/>
  <c r="H344" i="17" s="1"/>
  <c r="I344" i="17" s="1"/>
  <c r="J344" i="17" s="1"/>
  <c r="K344" i="17" s="1"/>
  <c r="L344" i="17" s="1"/>
  <c r="M344" i="17" s="1"/>
  <c r="F1147" i="17"/>
  <c r="G1147" i="17" s="1"/>
  <c r="H1147" i="17" s="1"/>
  <c r="I1147" i="17" s="1"/>
  <c r="J1147" i="17" s="1"/>
  <c r="K1147" i="17" s="1"/>
  <c r="L1147" i="17" s="1"/>
  <c r="M1147" i="17" s="1"/>
  <c r="F1150" i="17"/>
  <c r="G1150" i="17" s="1"/>
  <c r="H1150" i="17" s="1"/>
  <c r="I1150" i="17" s="1"/>
  <c r="J1150" i="17" s="1"/>
  <c r="K1150" i="17" s="1"/>
  <c r="L1150" i="17" s="1"/>
  <c r="M1150" i="17" s="1"/>
  <c r="F1004" i="17"/>
  <c r="G1004" i="17" s="1"/>
  <c r="H1004" i="17" s="1"/>
  <c r="I1004" i="17" s="1"/>
  <c r="J1004" i="17" s="1"/>
  <c r="K1004" i="17" s="1"/>
  <c r="L1004" i="17" s="1"/>
  <c r="M1004" i="17" s="1"/>
  <c r="F195" i="17"/>
  <c r="G195" i="17" s="1"/>
  <c r="H195" i="17" s="1"/>
  <c r="I195" i="17" s="1"/>
  <c r="J195" i="17" s="1"/>
  <c r="K195" i="17" s="1"/>
  <c r="L195" i="17" s="1"/>
  <c r="M195" i="17" s="1"/>
  <c r="F271" i="17"/>
  <c r="G271" i="17" s="1"/>
  <c r="H271" i="17" s="1"/>
  <c r="I271" i="17" s="1"/>
  <c r="J271" i="17" s="1"/>
  <c r="K271" i="17" s="1"/>
  <c r="L271" i="17" s="1"/>
  <c r="M271" i="17" s="1"/>
  <c r="F986" i="17"/>
  <c r="G986" i="17" s="1"/>
  <c r="H986" i="17" s="1"/>
  <c r="I986" i="17" s="1"/>
  <c r="J986" i="17" s="1"/>
  <c r="K986" i="17" s="1"/>
  <c r="L986" i="17" s="1"/>
  <c r="M986" i="17" s="1"/>
  <c r="BL676" i="17" a="1"/>
  <c r="BL676" i="17" s="1"/>
  <c r="BH104" i="17" a="1"/>
  <c r="BH104" i="17" s="1"/>
  <c r="BH887" i="17" a="1"/>
  <c r="BH887" i="17" s="1"/>
  <c r="BF1044" i="17" a="1"/>
  <c r="BF1044" i="17" s="1"/>
  <c r="F919" i="17"/>
  <c r="G919" i="17" s="1"/>
  <c r="H919" i="17" s="1"/>
  <c r="I919" i="17" s="1"/>
  <c r="J919" i="17" s="1"/>
  <c r="K919" i="17" s="1"/>
  <c r="L919" i="17" s="1"/>
  <c r="M919" i="17" s="1"/>
  <c r="F965" i="17"/>
  <c r="G965" i="17" s="1"/>
  <c r="H965" i="17" s="1"/>
  <c r="I965" i="17" s="1"/>
  <c r="J965" i="17" s="1"/>
  <c r="K965" i="17" s="1"/>
  <c r="L965" i="17" s="1"/>
  <c r="M965" i="17" s="1"/>
  <c r="F767" i="17"/>
  <c r="G767" i="17" s="1"/>
  <c r="H767" i="17" s="1"/>
  <c r="I767" i="17" s="1"/>
  <c r="J767" i="17" s="1"/>
  <c r="K767" i="17" s="1"/>
  <c r="L767" i="17" s="1"/>
  <c r="M767" i="17" s="1"/>
  <c r="BG538" i="17" a="1"/>
  <c r="BG538" i="17" s="1"/>
  <c r="BH314" i="17" a="1"/>
  <c r="BH314" i="17" s="1"/>
  <c r="F719" i="17"/>
  <c r="G719" i="17" s="1"/>
  <c r="H719" i="17" s="1"/>
  <c r="I719" i="17" s="1"/>
  <c r="J719" i="17" s="1"/>
  <c r="K719" i="17" s="1"/>
  <c r="L719" i="17" s="1"/>
  <c r="M719" i="17" s="1"/>
  <c r="G233" i="17"/>
  <c r="H233" i="17" s="1"/>
  <c r="I233" i="17" s="1"/>
  <c r="J233" i="17" s="1"/>
  <c r="K233" i="17" s="1"/>
  <c r="L233" i="17" s="1"/>
  <c r="M233" i="17" s="1"/>
  <c r="BL643" i="17" a="1"/>
  <c r="BL643" i="17" s="1"/>
  <c r="F1146" i="17"/>
  <c r="G1146" i="17" s="1"/>
  <c r="H1146" i="17" s="1"/>
  <c r="I1146" i="17" s="1"/>
  <c r="J1146" i="17" s="1"/>
  <c r="K1146" i="17" s="1"/>
  <c r="L1146" i="17" s="1"/>
  <c r="M1146" i="17" s="1"/>
  <c r="F1010" i="17"/>
  <c r="G1010" i="17" s="1"/>
  <c r="H1010" i="17" s="1"/>
  <c r="I1010" i="17" s="1"/>
  <c r="J1010" i="17" s="1"/>
  <c r="K1010" i="17" s="1"/>
  <c r="L1010" i="17" s="1"/>
  <c r="M1010" i="17" s="1"/>
  <c r="N1010" i="17" s="1"/>
  <c r="G1009" i="17"/>
  <c r="H1009" i="17" s="1"/>
  <c r="I1009" i="17" s="1"/>
  <c r="J1009" i="17" s="1"/>
  <c r="K1009" i="17" s="1"/>
  <c r="L1009" i="17" s="1"/>
  <c r="M1009" i="17" s="1"/>
  <c r="F466" i="17"/>
  <c r="G466" i="17" s="1"/>
  <c r="H466" i="17" s="1"/>
  <c r="I466" i="17" s="1"/>
  <c r="J466" i="17" s="1"/>
  <c r="K466" i="17" s="1"/>
  <c r="L466" i="17" s="1"/>
  <c r="M466" i="17" s="1"/>
  <c r="F588" i="17"/>
  <c r="G588" i="17" s="1"/>
  <c r="H588" i="17" s="1"/>
  <c r="I588" i="17" s="1"/>
  <c r="J588" i="17" s="1"/>
  <c r="K588" i="17" s="1"/>
  <c r="L588" i="17" s="1"/>
  <c r="M588" i="17" s="1"/>
  <c r="BG178" i="17" a="1"/>
  <c r="BG178" i="17" s="1"/>
  <c r="BF537" i="17" a="1"/>
  <c r="BF537" i="17" s="1"/>
  <c r="F228" i="17"/>
  <c r="G228" i="17" s="1"/>
  <c r="H228" i="17" s="1"/>
  <c r="I228" i="17" s="1"/>
  <c r="J228" i="17" s="1"/>
  <c r="K228" i="17" s="1"/>
  <c r="L228" i="17" s="1"/>
  <c r="M228" i="17" s="1"/>
  <c r="F1026" i="17"/>
  <c r="G1026" i="17" s="1"/>
  <c r="H1026" i="17" s="1"/>
  <c r="I1026" i="17" s="1"/>
  <c r="J1026" i="17" s="1"/>
  <c r="K1026" i="17" s="1"/>
  <c r="L1026" i="17" s="1"/>
  <c r="M1026" i="17" s="1"/>
  <c r="F973" i="17"/>
  <c r="G973" i="17" s="1"/>
  <c r="H973" i="17" s="1"/>
  <c r="I973" i="17" s="1"/>
  <c r="J973" i="17" s="1"/>
  <c r="K973" i="17" s="1"/>
  <c r="L973" i="17" s="1"/>
  <c r="M973" i="17" s="1"/>
  <c r="F294" i="17"/>
  <c r="G294" i="17" s="1"/>
  <c r="H294" i="17" s="1"/>
  <c r="I294" i="17" s="1"/>
  <c r="J294" i="17" s="1"/>
  <c r="K294" i="17" s="1"/>
  <c r="L294" i="17" s="1"/>
  <c r="M294" i="17" s="1"/>
  <c r="N294" i="17" s="1"/>
  <c r="F802" i="17"/>
  <c r="G802" i="17" s="1"/>
  <c r="H802" i="17" s="1"/>
  <c r="I802" i="17" s="1"/>
  <c r="J802" i="17" s="1"/>
  <c r="K802" i="17" s="1"/>
  <c r="L802" i="17" s="1"/>
  <c r="M802" i="17" s="1"/>
  <c r="F87" i="17"/>
  <c r="G87" i="17" s="1"/>
  <c r="H87" i="17" s="1"/>
  <c r="I87" i="17" s="1"/>
  <c r="J87" i="17" s="1"/>
  <c r="K87" i="17" s="1"/>
  <c r="L87" i="17" s="1"/>
  <c r="M87" i="17" s="1"/>
  <c r="F1097" i="17"/>
  <c r="G1097" i="17" s="1"/>
  <c r="H1097" i="17" s="1"/>
  <c r="I1097" i="17" s="1"/>
  <c r="J1097" i="17" s="1"/>
  <c r="K1097" i="17" s="1"/>
  <c r="L1097" i="17" s="1"/>
  <c r="M1097" i="17" s="1"/>
  <c r="BK150" i="17" a="1"/>
  <c r="BK150" i="17" s="1"/>
  <c r="F6" i="17"/>
  <c r="G6" i="17" s="1"/>
  <c r="H6" i="17" s="1"/>
  <c r="I6" i="17" s="1"/>
  <c r="J6" i="17" s="1"/>
  <c r="K6" i="17" s="1"/>
  <c r="L6" i="17" s="1"/>
  <c r="M6" i="17" s="1"/>
  <c r="BL829" i="17" a="1"/>
  <c r="BL829" i="17" s="1"/>
  <c r="F895" i="17"/>
  <c r="G895" i="17" s="1"/>
  <c r="H895" i="17" s="1"/>
  <c r="I895" i="17" s="1"/>
  <c r="J895" i="17" s="1"/>
  <c r="K895" i="17" s="1"/>
  <c r="L895" i="17" s="1"/>
  <c r="M895" i="17" s="1"/>
  <c r="N895" i="17" s="1"/>
  <c r="O895" i="17" s="1"/>
  <c r="P895" i="17" s="1"/>
  <c r="Q895" i="17" s="1"/>
  <c r="R895" i="17" s="1"/>
  <c r="S895" i="17" s="1"/>
  <c r="T895" i="17" s="1"/>
  <c r="U895" i="17" s="1"/>
  <c r="BH31" i="17" a="1"/>
  <c r="BH31" i="17" s="1"/>
  <c r="BF855" i="17" a="1"/>
  <c r="BF855" i="17" s="1"/>
  <c r="F210" i="17"/>
  <c r="G210" i="17" s="1"/>
  <c r="H210" i="17" s="1"/>
  <c r="I210" i="17" s="1"/>
  <c r="J210" i="17" s="1"/>
  <c r="K210" i="17" s="1"/>
  <c r="L210" i="17" s="1"/>
  <c r="M210" i="17" s="1"/>
  <c r="F52" i="17"/>
  <c r="G52" i="17" s="1"/>
  <c r="H52" i="17" s="1"/>
  <c r="I52" i="17" s="1"/>
  <c r="J52" i="17" s="1"/>
  <c r="K52" i="17" s="1"/>
  <c r="L52" i="17" s="1"/>
  <c r="M52" i="17" s="1"/>
  <c r="BH152" i="17" a="1"/>
  <c r="BH152" i="17" s="1"/>
  <c r="BI1123" i="17" a="1"/>
  <c r="BI1123" i="17" s="1"/>
  <c r="F780" i="17"/>
  <c r="G780" i="17" s="1"/>
  <c r="H780" i="17" s="1"/>
  <c r="I780" i="17" s="1"/>
  <c r="J780" i="17" s="1"/>
  <c r="K780" i="17" s="1"/>
  <c r="L780" i="17" s="1"/>
  <c r="M780" i="17" s="1"/>
  <c r="BG1109" i="17" a="1"/>
  <c r="BG1109" i="17" s="1"/>
  <c r="BK640" i="17" a="1"/>
  <c r="BK640" i="17" s="1"/>
  <c r="F840" i="17"/>
  <c r="G840" i="17" s="1"/>
  <c r="H840" i="17" s="1"/>
  <c r="I840" i="17" s="1"/>
  <c r="J840" i="17" s="1"/>
  <c r="K840" i="17" s="1"/>
  <c r="L840" i="17" s="1"/>
  <c r="M840" i="17" s="1"/>
  <c r="BK698" i="17" a="1"/>
  <c r="BK698" i="17" s="1"/>
  <c r="F852" i="17"/>
  <c r="G852" i="17" s="1"/>
  <c r="H852" i="17" s="1"/>
  <c r="I852" i="17" s="1"/>
  <c r="J852" i="17" s="1"/>
  <c r="K852" i="17" s="1"/>
  <c r="L852" i="17" s="1"/>
  <c r="M852" i="17" s="1"/>
  <c r="BK390" i="17" a="1"/>
  <c r="BK390" i="17" s="1"/>
  <c r="BJ350" i="17" a="1"/>
  <c r="BJ350" i="17" s="1"/>
  <c r="BH1109" i="17" a="1"/>
  <c r="BH1109" i="17" s="1"/>
  <c r="BI594" i="17" a="1"/>
  <c r="BI594" i="17" s="1"/>
  <c r="F86" i="17"/>
  <c r="G86" i="17" s="1"/>
  <c r="H86" i="17" s="1"/>
  <c r="I86" i="17" s="1"/>
  <c r="J86" i="17" s="1"/>
  <c r="K86" i="17" s="1"/>
  <c r="L86" i="17" s="1"/>
  <c r="M86" i="17" s="1"/>
  <c r="G1127" i="17"/>
  <c r="H1127" i="17" s="1"/>
  <c r="I1127" i="17" s="1"/>
  <c r="J1127" i="17" s="1"/>
  <c r="K1127" i="17" s="1"/>
  <c r="L1127" i="17" s="1"/>
  <c r="M1127" i="17" s="1"/>
  <c r="F1118" i="17"/>
  <c r="G1118" i="17" s="1"/>
  <c r="H1118" i="17" s="1"/>
  <c r="I1118" i="17" s="1"/>
  <c r="J1118" i="17" s="1"/>
  <c r="K1118" i="17" s="1"/>
  <c r="L1118" i="17" s="1"/>
  <c r="M1118" i="17" s="1"/>
  <c r="N1118" i="17" s="1"/>
  <c r="F194" i="17"/>
  <c r="G194" i="17" s="1"/>
  <c r="H194" i="17" s="1"/>
  <c r="I194" i="17" s="1"/>
  <c r="J194" i="17" s="1"/>
  <c r="K194" i="17" s="1"/>
  <c r="L194" i="17" s="1"/>
  <c r="M194" i="17" s="1"/>
  <c r="F1100" i="17"/>
  <c r="G1100" i="17" s="1"/>
  <c r="H1100" i="17" s="1"/>
  <c r="I1100" i="17" s="1"/>
  <c r="J1100" i="17" s="1"/>
  <c r="K1100" i="17" s="1"/>
  <c r="L1100" i="17" s="1"/>
  <c r="M1100" i="17" s="1"/>
  <c r="N1100" i="17" s="1"/>
  <c r="F669" i="17"/>
  <c r="G669" i="17" s="1"/>
  <c r="H669" i="17" s="1"/>
  <c r="I669" i="17" s="1"/>
  <c r="J669" i="17" s="1"/>
  <c r="K669" i="17" s="1"/>
  <c r="L669" i="17" s="1"/>
  <c r="M669" i="17" s="1"/>
  <c r="F644" i="17"/>
  <c r="G644" i="17" s="1"/>
  <c r="H644" i="17" s="1"/>
  <c r="I644" i="17" s="1"/>
  <c r="J644" i="17" s="1"/>
  <c r="K644" i="17" s="1"/>
  <c r="L644" i="17" s="1"/>
  <c r="M644" i="17" s="1"/>
  <c r="F790" i="17"/>
  <c r="G790" i="17" s="1"/>
  <c r="H790" i="17" s="1"/>
  <c r="I790" i="17" s="1"/>
  <c r="J790" i="17" s="1"/>
  <c r="K790" i="17" s="1"/>
  <c r="L790" i="17" s="1"/>
  <c r="M790" i="17" s="1"/>
  <c r="F240" i="17"/>
  <c r="G240" i="17" s="1"/>
  <c r="H240" i="17" s="1"/>
  <c r="I240" i="17" s="1"/>
  <c r="J240" i="17" s="1"/>
  <c r="K240" i="17" s="1"/>
  <c r="L240" i="17" s="1"/>
  <c r="M240" i="17" s="1"/>
  <c r="BM196" i="17" a="1"/>
  <c r="BM196" i="17" s="1"/>
  <c r="BM402" i="17" a="1"/>
  <c r="BM402" i="17" s="1"/>
  <c r="G254" i="17"/>
  <c r="H254" i="17" s="1"/>
  <c r="I254" i="17" s="1"/>
  <c r="J254" i="17" s="1"/>
  <c r="K254" i="17" s="1"/>
  <c r="L254" i="17" s="1"/>
  <c r="M254" i="17" s="1"/>
  <c r="F738" i="17"/>
  <c r="G738" i="17" s="1"/>
  <c r="H738" i="17" s="1"/>
  <c r="I738" i="17" s="1"/>
  <c r="J738" i="17" s="1"/>
  <c r="K738" i="17" s="1"/>
  <c r="L738" i="17" s="1"/>
  <c r="M738" i="17" s="1"/>
  <c r="F552" i="17"/>
  <c r="G552" i="17" s="1"/>
  <c r="H552" i="17" s="1"/>
  <c r="I552" i="17" s="1"/>
  <c r="J552" i="17" s="1"/>
  <c r="K552" i="17" s="1"/>
  <c r="L552" i="17" s="1"/>
  <c r="M552" i="17" s="1"/>
  <c r="F1055" i="17"/>
  <c r="G1055" i="17" s="1"/>
  <c r="H1055" i="17" s="1"/>
  <c r="I1055" i="17" s="1"/>
  <c r="J1055" i="17" s="1"/>
  <c r="K1055" i="17" s="1"/>
  <c r="L1055" i="17" s="1"/>
  <c r="M1055" i="17" s="1"/>
  <c r="F265" i="17"/>
  <c r="G265" i="17" s="1"/>
  <c r="H265" i="17" s="1"/>
  <c r="I265" i="17" s="1"/>
  <c r="J265" i="17" s="1"/>
  <c r="K265" i="17" s="1"/>
  <c r="L265" i="17" s="1"/>
  <c r="M265" i="17" s="1"/>
  <c r="F547" i="17"/>
  <c r="G547" i="17" s="1"/>
  <c r="H547" i="17" s="1"/>
  <c r="I547" i="17" s="1"/>
  <c r="J547" i="17" s="1"/>
  <c r="K547" i="17" s="1"/>
  <c r="L547" i="17" s="1"/>
  <c r="M547" i="17" s="1"/>
  <c r="BG632" i="17" a="1"/>
  <c r="BG632" i="17" s="1"/>
  <c r="F983" i="17"/>
  <c r="G983" i="17" s="1"/>
  <c r="H983" i="17" s="1"/>
  <c r="I983" i="17" s="1"/>
  <c r="J983" i="17" s="1"/>
  <c r="K983" i="17" s="1"/>
  <c r="L983" i="17" s="1"/>
  <c r="M983" i="17" s="1"/>
  <c r="F147" i="17"/>
  <c r="G147" i="17" s="1"/>
  <c r="H147" i="17" s="1"/>
  <c r="I147" i="17" s="1"/>
  <c r="J147" i="17" s="1"/>
  <c r="K147" i="17" s="1"/>
  <c r="L147" i="17" s="1"/>
  <c r="M147" i="17" s="1"/>
  <c r="F89" i="17"/>
  <c r="G89" i="17" s="1"/>
  <c r="H89" i="17" s="1"/>
  <c r="I89" i="17" s="1"/>
  <c r="J89" i="17" s="1"/>
  <c r="K89" i="17" s="1"/>
  <c r="L89" i="17" s="1"/>
  <c r="M89" i="17" s="1"/>
  <c r="BF117" i="17" a="1"/>
  <c r="BF117" i="17" s="1"/>
  <c r="BM642" i="17" a="1"/>
  <c r="BM642" i="17" s="1"/>
  <c r="BF205" i="17" a="1"/>
  <c r="BF205" i="17" s="1"/>
  <c r="BI1001" i="17" a="1"/>
  <c r="BI1001" i="17" s="1"/>
  <c r="F484" i="17"/>
  <c r="G484" i="17" s="1"/>
  <c r="H484" i="17" s="1"/>
  <c r="I484" i="17" s="1"/>
  <c r="J484" i="17" s="1"/>
  <c r="K484" i="17" s="1"/>
  <c r="L484" i="17" s="1"/>
  <c r="M484" i="17" s="1"/>
  <c r="BH893" i="17" a="1"/>
  <c r="BH893" i="17" s="1"/>
  <c r="BH234" i="17" a="1"/>
  <c r="BH234" i="17" s="1"/>
  <c r="BL468" i="17" a="1"/>
  <c r="BL468" i="17" s="1"/>
  <c r="BM294" i="17" a="1"/>
  <c r="BM294" i="17" s="1"/>
  <c r="F1018" i="17"/>
  <c r="G1018" i="17" s="1"/>
  <c r="H1018" i="17" s="1"/>
  <c r="I1018" i="17" s="1"/>
  <c r="J1018" i="17" s="1"/>
  <c r="K1018" i="17" s="1"/>
  <c r="L1018" i="17" s="1"/>
  <c r="M1018" i="17" s="1"/>
  <c r="BG642" i="17" a="1"/>
  <c r="BG642" i="17" s="1"/>
  <c r="BI893" i="17" a="1"/>
  <c r="BI893" i="17" s="1"/>
  <c r="F837" i="17"/>
  <c r="G837" i="17" s="1"/>
  <c r="H837" i="17" s="1"/>
  <c r="I837" i="17" s="1"/>
  <c r="J837" i="17" s="1"/>
  <c r="K837" i="17" s="1"/>
  <c r="L837" i="17" s="1"/>
  <c r="M837" i="17" s="1"/>
  <c r="F423" i="17"/>
  <c r="G423" i="17" s="1"/>
  <c r="H423" i="17" s="1"/>
  <c r="I423" i="17" s="1"/>
  <c r="J423" i="17" s="1"/>
  <c r="K423" i="17" s="1"/>
  <c r="L423" i="17" s="1"/>
  <c r="M423" i="17" s="1"/>
  <c r="BG1054" i="17" a="1"/>
  <c r="BG1054" i="17" s="1"/>
  <c r="F1125" i="17"/>
  <c r="G1125" i="17" s="1"/>
  <c r="H1125" i="17" s="1"/>
  <c r="I1125" i="17" s="1"/>
  <c r="J1125" i="17" s="1"/>
  <c r="K1125" i="17" s="1"/>
  <c r="L1125" i="17" s="1"/>
  <c r="M1125" i="17" s="1"/>
  <c r="BH1062" i="17" a="1"/>
  <c r="BH1062" i="17" s="1"/>
  <c r="F642" i="17"/>
  <c r="G642" i="17" s="1"/>
  <c r="H642" i="17" s="1"/>
  <c r="I642" i="17" s="1"/>
  <c r="J642" i="17" s="1"/>
  <c r="K642" i="17" s="1"/>
  <c r="L642" i="17" s="1"/>
  <c r="M642" i="17" s="1"/>
  <c r="BL591" i="17" a="1"/>
  <c r="BL591" i="17" s="1"/>
  <c r="BG662" i="17" a="1"/>
  <c r="BG662" i="17" s="1"/>
  <c r="F488" i="17"/>
  <c r="G488" i="17" s="1"/>
  <c r="H488" i="17" s="1"/>
  <c r="I488" i="17" s="1"/>
  <c r="J488" i="17" s="1"/>
  <c r="K488" i="17" s="1"/>
  <c r="L488" i="17" s="1"/>
  <c r="M488" i="17" s="1"/>
  <c r="BM835" i="17" a="1"/>
  <c r="BM835" i="17" s="1"/>
  <c r="BH475" i="17" a="1"/>
  <c r="BH475" i="17" s="1"/>
  <c r="BL662" i="17" a="1"/>
  <c r="BL662" i="17" s="1"/>
  <c r="BJ138" i="17" a="1"/>
  <c r="BJ138" i="17" s="1"/>
  <c r="BG311" i="17" a="1"/>
  <c r="BG311" i="17" s="1"/>
  <c r="BI975" i="17" a="1"/>
  <c r="BI975" i="17" s="1"/>
  <c r="BF662" i="17" a="1"/>
  <c r="BF662" i="17" s="1"/>
  <c r="BK886" i="17" a="1"/>
  <c r="BK886" i="17" s="1"/>
  <c r="F697" i="17"/>
  <c r="G697" i="17" s="1"/>
  <c r="H697" i="17" s="1"/>
  <c r="I697" i="17" s="1"/>
  <c r="J697" i="17" s="1"/>
  <c r="K697" i="17" s="1"/>
  <c r="L697" i="17" s="1"/>
  <c r="M697" i="17" s="1"/>
  <c r="BL374" i="17" a="1"/>
  <c r="BL374" i="17" s="1"/>
  <c r="BL311" i="17" a="1"/>
  <c r="BL311" i="17" s="1"/>
  <c r="BJ76" i="17" a="1"/>
  <c r="BJ76" i="17" s="1"/>
  <c r="BM4" i="17" a="1"/>
  <c r="BM4" i="17" s="1"/>
  <c r="BF374" i="17" a="1"/>
  <c r="BF374" i="17" s="1"/>
  <c r="BH250" i="17" a="1"/>
  <c r="BH250" i="17" s="1"/>
  <c r="BK662" i="17" a="1"/>
  <c r="BK662" i="17" s="1"/>
  <c r="F590" i="17"/>
  <c r="G590" i="17" s="1"/>
  <c r="H590" i="17" s="1"/>
  <c r="I590" i="17" s="1"/>
  <c r="J590" i="17" s="1"/>
  <c r="K590" i="17" s="1"/>
  <c r="L590" i="17" s="1"/>
  <c r="M590" i="17" s="1"/>
  <c r="BJ173" i="17" a="1"/>
  <c r="BJ173" i="17" s="1"/>
  <c r="BL362" i="17" a="1"/>
  <c r="BL362" i="17" s="1"/>
  <c r="BM936" i="17" a="1"/>
  <c r="BM936" i="17" s="1"/>
  <c r="BG163" i="17" a="1"/>
  <c r="BG163" i="17" s="1"/>
  <c r="F378" i="17"/>
  <c r="G378" i="17" s="1"/>
  <c r="H378" i="17" s="1"/>
  <c r="I378" i="17" s="1"/>
  <c r="J378" i="17" s="1"/>
  <c r="K378" i="17" s="1"/>
  <c r="L378" i="17" s="1"/>
  <c r="M378" i="17" s="1"/>
  <c r="BH777" i="17" a="1"/>
  <c r="BH777" i="17" s="1"/>
  <c r="BK855" i="17" a="1"/>
  <c r="BK855" i="17" s="1"/>
  <c r="BM342" i="17" a="1"/>
  <c r="BM342" i="17" s="1"/>
  <c r="BF311" i="17" a="1"/>
  <c r="BF311" i="17" s="1"/>
  <c r="BF1037" i="17" a="1"/>
  <c r="BF1037" i="17" s="1"/>
  <c r="BL76" i="17" a="1"/>
  <c r="BL76" i="17" s="1"/>
  <c r="F272" i="17"/>
  <c r="G272" i="17" s="1"/>
  <c r="H272" i="17" s="1"/>
  <c r="I272" i="17" s="1"/>
  <c r="J272" i="17" s="1"/>
  <c r="K272" i="17" s="1"/>
  <c r="L272" i="17" s="1"/>
  <c r="M272" i="17" s="1"/>
  <c r="BG362" i="17" a="1"/>
  <c r="BG362" i="17" s="1"/>
  <c r="BL951" i="17" a="1"/>
  <c r="BL951" i="17" s="1"/>
  <c r="BJ374" i="17" a="1"/>
  <c r="BJ374" i="17" s="1"/>
  <c r="BL503" i="17" a="1"/>
  <c r="BL503" i="17" s="1"/>
  <c r="F882" i="17"/>
  <c r="G882" i="17" s="1"/>
  <c r="H882" i="17" s="1"/>
  <c r="I882" i="17" s="1"/>
  <c r="J882" i="17" s="1"/>
  <c r="K882" i="17" s="1"/>
  <c r="L882" i="17" s="1"/>
  <c r="M882" i="17" s="1"/>
  <c r="F1048" i="17"/>
  <c r="G1048" i="17" s="1"/>
  <c r="H1048" i="17" s="1"/>
  <c r="I1048" i="17" s="1"/>
  <c r="J1048" i="17" s="1"/>
  <c r="K1048" i="17" s="1"/>
  <c r="L1048" i="17" s="1"/>
  <c r="M1048" i="17" s="1"/>
  <c r="F160" i="17"/>
  <c r="G160" i="17" s="1"/>
  <c r="H160" i="17" s="1"/>
  <c r="I160" i="17" s="1"/>
  <c r="J160" i="17" s="1"/>
  <c r="K160" i="17" s="1"/>
  <c r="L160" i="17" s="1"/>
  <c r="M160" i="17" s="1"/>
  <c r="BL855" i="17" a="1"/>
  <c r="BL855" i="17" s="1"/>
  <c r="F15" i="17"/>
  <c r="G15" i="17" s="1"/>
  <c r="H15" i="17" s="1"/>
  <c r="I15" i="17" s="1"/>
  <c r="J15" i="17" s="1"/>
  <c r="K15" i="17" s="1"/>
  <c r="L15" i="17" s="1"/>
  <c r="M15" i="17" s="1"/>
  <c r="BM559" i="17" a="1"/>
  <c r="BM559" i="17" s="1"/>
  <c r="BI76" i="17" a="1"/>
  <c r="BI76" i="17" s="1"/>
  <c r="F501" i="17"/>
  <c r="G501" i="17" s="1"/>
  <c r="H501" i="17" s="1"/>
  <c r="I501" i="17" s="1"/>
  <c r="J501" i="17" s="1"/>
  <c r="K501" i="17" s="1"/>
  <c r="L501" i="17" s="1"/>
  <c r="M501" i="17" s="1"/>
  <c r="F359" i="17"/>
  <c r="G359" i="17" s="1"/>
  <c r="H359" i="17" s="1"/>
  <c r="I359" i="17" s="1"/>
  <c r="J359" i="17" s="1"/>
  <c r="K359" i="17" s="1"/>
  <c r="L359" i="17" s="1"/>
  <c r="M359" i="17" s="1"/>
  <c r="F997" i="17"/>
  <c r="G997" i="17" s="1"/>
  <c r="H997" i="17" s="1"/>
  <c r="I997" i="17" s="1"/>
  <c r="J997" i="17" s="1"/>
  <c r="K997" i="17" s="1"/>
  <c r="L997" i="17" s="1"/>
  <c r="M997" i="17" s="1"/>
  <c r="BK374" i="17" a="1"/>
  <c r="BK374" i="17" s="1"/>
  <c r="BH503" i="17" a="1"/>
  <c r="BH503" i="17" s="1"/>
  <c r="G996" i="17"/>
  <c r="H996" i="17" s="1"/>
  <c r="I996" i="17" s="1"/>
  <c r="J996" i="17" s="1"/>
  <c r="K996" i="17" s="1"/>
  <c r="L996" i="17" s="1"/>
  <c r="M996" i="17" s="1"/>
  <c r="BK407" i="17" a="1"/>
  <c r="BK407" i="17" s="1"/>
  <c r="F69" i="17"/>
  <c r="G69" i="17" s="1"/>
  <c r="H69" i="17" s="1"/>
  <c r="I69" i="17" s="1"/>
  <c r="J69" i="17" s="1"/>
  <c r="K69" i="17" s="1"/>
  <c r="L69" i="17" s="1"/>
  <c r="M69" i="17" s="1"/>
  <c r="BH1112" i="17" a="1"/>
  <c r="BH1112" i="17" s="1"/>
  <c r="BM622" i="17" a="1"/>
  <c r="BM622" i="17" s="1"/>
  <c r="BF685" i="17" a="1"/>
  <c r="BF685" i="17" s="1"/>
  <c r="F288" i="17"/>
  <c r="G288" i="17" s="1"/>
  <c r="H288" i="17" s="1"/>
  <c r="I288" i="17" s="1"/>
  <c r="J288" i="17" s="1"/>
  <c r="K288" i="17" s="1"/>
  <c r="L288" i="17" s="1"/>
  <c r="M288" i="17" s="1"/>
  <c r="F59" i="17"/>
  <c r="G59" i="17" s="1"/>
  <c r="H59" i="17" s="1"/>
  <c r="I59" i="17" s="1"/>
  <c r="J59" i="17" s="1"/>
  <c r="K59" i="17" s="1"/>
  <c r="L59" i="17" s="1"/>
  <c r="M59" i="17" s="1"/>
  <c r="F404" i="17"/>
  <c r="G404" i="17" s="1"/>
  <c r="H404" i="17" s="1"/>
  <c r="I404" i="17" s="1"/>
  <c r="J404" i="17" s="1"/>
  <c r="K404" i="17" s="1"/>
  <c r="L404" i="17" s="1"/>
  <c r="M404" i="17" s="1"/>
  <c r="F609" i="17"/>
  <c r="G609" i="17" s="1"/>
  <c r="H609" i="17" s="1"/>
  <c r="I609" i="17" s="1"/>
  <c r="J609" i="17" s="1"/>
  <c r="K609" i="17" s="1"/>
  <c r="L609" i="17" s="1"/>
  <c r="M609" i="17" s="1"/>
  <c r="F199" i="17"/>
  <c r="G199" i="17" s="1"/>
  <c r="H199" i="17" s="1"/>
  <c r="I199" i="17" s="1"/>
  <c r="J199" i="17" s="1"/>
  <c r="K199" i="17" s="1"/>
  <c r="L199" i="17" s="1"/>
  <c r="M199" i="17" s="1"/>
  <c r="BH669" i="17" a="1"/>
  <c r="BH669" i="17" s="1"/>
  <c r="BH1117" i="17" a="1"/>
  <c r="BH1117" i="17" s="1"/>
  <c r="BJ1017" i="17" a="1"/>
  <c r="BJ1017" i="17" s="1"/>
  <c r="F14" i="17"/>
  <c r="G14" i="17" s="1"/>
  <c r="H14" i="17" s="1"/>
  <c r="I14" i="17" s="1"/>
  <c r="J14" i="17" s="1"/>
  <c r="K14" i="17" s="1"/>
  <c r="L14" i="17" s="1"/>
  <c r="M14" i="17" s="1"/>
  <c r="N14" i="17" s="1"/>
  <c r="BJ685" i="17" a="1"/>
  <c r="BJ685" i="17" s="1"/>
  <c r="BF557" i="17" a="1"/>
  <c r="BF557" i="17" s="1"/>
  <c r="F1044" i="17"/>
  <c r="G1044" i="17" s="1"/>
  <c r="H1044" i="17" s="1"/>
  <c r="I1044" i="17" s="1"/>
  <c r="J1044" i="17" s="1"/>
  <c r="K1044" i="17" s="1"/>
  <c r="L1044" i="17" s="1"/>
  <c r="M1044" i="17" s="1"/>
  <c r="F167" i="17"/>
  <c r="G167" i="17" s="1"/>
  <c r="H167" i="17" s="1"/>
  <c r="I167" i="17" s="1"/>
  <c r="J167" i="17" s="1"/>
  <c r="K167" i="17" s="1"/>
  <c r="L167" i="17" s="1"/>
  <c r="M167" i="17" s="1"/>
  <c r="N167" i="17" s="1"/>
  <c r="G817" i="17"/>
  <c r="H817" i="17" s="1"/>
  <c r="I817" i="17" s="1"/>
  <c r="J817" i="17" s="1"/>
  <c r="K817" i="17" s="1"/>
  <c r="L817" i="17" s="1"/>
  <c r="M817" i="17" s="1"/>
  <c r="F985" i="17"/>
  <c r="G985" i="17" s="1"/>
  <c r="H985" i="17" s="1"/>
  <c r="I985" i="17" s="1"/>
  <c r="J985" i="17" s="1"/>
  <c r="K985" i="17" s="1"/>
  <c r="L985" i="17" s="1"/>
  <c r="M985" i="17" s="1"/>
  <c r="BF17" i="17" a="1"/>
  <c r="BF17" i="17" s="1"/>
  <c r="BH1015" i="17" a="1"/>
  <c r="BH1015" i="17" s="1"/>
  <c r="BM937" i="17" a="1"/>
  <c r="BM937" i="17" s="1"/>
  <c r="BI374" i="17" a="1"/>
  <c r="BI374" i="17" s="1"/>
  <c r="BG250" i="17" a="1"/>
  <c r="BG250" i="17" s="1"/>
  <c r="F429" i="17"/>
  <c r="G429" i="17" s="1"/>
  <c r="H429" i="17" s="1"/>
  <c r="I429" i="17" s="1"/>
  <c r="J429" i="17" s="1"/>
  <c r="K429" i="17" s="1"/>
  <c r="L429" i="17" s="1"/>
  <c r="M429" i="17" s="1"/>
  <c r="BG669" i="17" a="1"/>
  <c r="BG669" i="17" s="1"/>
  <c r="BG629" i="17" a="1"/>
  <c r="BG629" i="17" s="1"/>
  <c r="BF922" i="17" a="1"/>
  <c r="BF922" i="17" s="1"/>
  <c r="BM1017" i="17" a="1"/>
  <c r="BM1017" i="17" s="1"/>
  <c r="F293" i="17"/>
  <c r="G293" i="17" s="1"/>
  <c r="H293" i="17" s="1"/>
  <c r="I293" i="17" s="1"/>
  <c r="J293" i="17" s="1"/>
  <c r="K293" i="17" s="1"/>
  <c r="L293" i="17" s="1"/>
  <c r="M293" i="17" s="1"/>
  <c r="F137" i="17"/>
  <c r="G137" i="17" s="1"/>
  <c r="H137" i="17" s="1"/>
  <c r="I137" i="17" s="1"/>
  <c r="J137" i="17" s="1"/>
  <c r="K137" i="17" s="1"/>
  <c r="L137" i="17" s="1"/>
  <c r="M137" i="17" s="1"/>
  <c r="F73" i="17"/>
  <c r="G73" i="17" s="1"/>
  <c r="H73" i="17" s="1"/>
  <c r="I73" i="17" s="1"/>
  <c r="J73" i="17" s="1"/>
  <c r="K73" i="17" s="1"/>
  <c r="L73" i="17" s="1"/>
  <c r="M73" i="17" s="1"/>
  <c r="BG664" i="17" a="1"/>
  <c r="BG664" i="17" s="1"/>
  <c r="BM718" i="17" a="1"/>
  <c r="BM718" i="17" s="1"/>
  <c r="BM439" i="17" a="1"/>
  <c r="BM439" i="17" s="1"/>
  <c r="BK764" i="17" a="1"/>
  <c r="BK764" i="17" s="1"/>
  <c r="BI678" i="17" a="1"/>
  <c r="BI678" i="17" s="1"/>
  <c r="BM250" i="17" a="1"/>
  <c r="BM250" i="17" s="1"/>
  <c r="BJ552" i="17" a="1"/>
  <c r="BJ552" i="17" s="1"/>
  <c r="BF669" i="17" a="1"/>
  <c r="BF669" i="17" s="1"/>
  <c r="BJ400" i="17" a="1"/>
  <c r="BJ400" i="17" s="1"/>
  <c r="BH820" i="17" a="1"/>
  <c r="BH820" i="17" s="1"/>
  <c r="BI87" i="17" a="1"/>
  <c r="BI87" i="17" s="1"/>
  <c r="F67" i="17"/>
  <c r="G67" i="17" s="1"/>
  <c r="H67" i="17" s="1"/>
  <c r="I67" i="17" s="1"/>
  <c r="J67" i="17" s="1"/>
  <c r="K67" i="17" s="1"/>
  <c r="L67" i="17" s="1"/>
  <c r="M67" i="17" s="1"/>
  <c r="BH403" i="17" a="1"/>
  <c r="BH403" i="17" s="1"/>
  <c r="BH576" i="17" a="1"/>
  <c r="BH576" i="17" s="1"/>
  <c r="BL428" i="17" a="1"/>
  <c r="BL428" i="17" s="1"/>
  <c r="BJ250" i="17" a="1"/>
  <c r="BJ250" i="17" s="1"/>
  <c r="BG1116" i="17" a="1"/>
  <c r="BG1116" i="17" s="1"/>
  <c r="F375" i="17"/>
  <c r="G375" i="17" s="1"/>
  <c r="H375" i="17" s="1"/>
  <c r="I375" i="17" s="1"/>
  <c r="J375" i="17" s="1"/>
  <c r="K375" i="17" s="1"/>
  <c r="L375" i="17" s="1"/>
  <c r="M375" i="17" s="1"/>
  <c r="F53" i="17"/>
  <c r="G53" i="17" s="1"/>
  <c r="H53" i="17" s="1"/>
  <c r="I53" i="17" s="1"/>
  <c r="J53" i="17" s="1"/>
  <c r="K53" i="17" s="1"/>
  <c r="L53" i="17" s="1"/>
  <c r="M53" i="17" s="1"/>
  <c r="BL801" i="17" a="1"/>
  <c r="BL801" i="17" s="1"/>
  <c r="BG462" i="17" a="1"/>
  <c r="BG462" i="17" s="1"/>
  <c r="BF587" i="17" a="1"/>
  <c r="BF587" i="17" s="1"/>
  <c r="F479" i="17"/>
  <c r="G479" i="17" s="1"/>
  <c r="H479" i="17" s="1"/>
  <c r="I479" i="17" s="1"/>
  <c r="J479" i="17" s="1"/>
  <c r="K479" i="17" s="1"/>
  <c r="L479" i="17" s="1"/>
  <c r="M479" i="17" s="1"/>
  <c r="F123" i="17"/>
  <c r="G123" i="17" s="1"/>
  <c r="H123" i="17" s="1"/>
  <c r="I123" i="17" s="1"/>
  <c r="J123" i="17" s="1"/>
  <c r="K123" i="17" s="1"/>
  <c r="L123" i="17" s="1"/>
  <c r="M123" i="17" s="1"/>
  <c r="BH392" i="17" a="1"/>
  <c r="BH392" i="17" s="1"/>
  <c r="BI392" i="17" a="1"/>
  <c r="BI392" i="17" s="1"/>
  <c r="F7" i="17"/>
  <c r="G7" i="17" s="1"/>
  <c r="H7" i="17" s="1"/>
  <c r="I7" i="17" s="1"/>
  <c r="J7" i="17" s="1"/>
  <c r="K7" i="17" s="1"/>
  <c r="L7" i="17" s="1"/>
  <c r="M7" i="17" s="1"/>
  <c r="F760" i="17"/>
  <c r="G760" i="17" s="1"/>
  <c r="H760" i="17" s="1"/>
  <c r="I760" i="17" s="1"/>
  <c r="J760" i="17" s="1"/>
  <c r="K760" i="17" s="1"/>
  <c r="L760" i="17" s="1"/>
  <c r="M760" i="17" s="1"/>
  <c r="F54" i="17"/>
  <c r="G54" i="17" s="1"/>
  <c r="H54" i="17" s="1"/>
  <c r="I54" i="17" s="1"/>
  <c r="J54" i="17" s="1"/>
  <c r="K54" i="17" s="1"/>
  <c r="L54" i="17" s="1"/>
  <c r="M54" i="17" s="1"/>
  <c r="F897" i="17"/>
  <c r="G897" i="17" s="1"/>
  <c r="H897" i="17" s="1"/>
  <c r="I897" i="17" s="1"/>
  <c r="J897" i="17" s="1"/>
  <c r="K897" i="17" s="1"/>
  <c r="L897" i="17" s="1"/>
  <c r="M897" i="17" s="1"/>
  <c r="BJ160" i="17" a="1"/>
  <c r="BJ160" i="17" s="1"/>
  <c r="F568" i="17"/>
  <c r="G568" i="17" s="1"/>
  <c r="H568" i="17" s="1"/>
  <c r="I568" i="17" s="1"/>
  <c r="J568" i="17" s="1"/>
  <c r="K568" i="17" s="1"/>
  <c r="L568" i="17" s="1"/>
  <c r="M568" i="17" s="1"/>
  <c r="BI106" i="17" a="1"/>
  <c r="BI106" i="17" s="1"/>
  <c r="BH1102" i="17" a="1"/>
  <c r="BH1102" i="17" s="1"/>
  <c r="F43" i="17"/>
  <c r="G43" i="17" s="1"/>
  <c r="H43" i="17" s="1"/>
  <c r="I43" i="17" s="1"/>
  <c r="J43" i="17" s="1"/>
  <c r="K43" i="17" s="1"/>
  <c r="L43" i="17" s="1"/>
  <c r="M43" i="17" s="1"/>
  <c r="G507" i="17"/>
  <c r="H507" i="17" s="1"/>
  <c r="I507" i="17" s="1"/>
  <c r="J507" i="17" s="1"/>
  <c r="K507" i="17" s="1"/>
  <c r="L507" i="17" s="1"/>
  <c r="M507" i="17" s="1"/>
  <c r="F725" i="17"/>
  <c r="G725" i="17" s="1"/>
  <c r="H725" i="17" s="1"/>
  <c r="I725" i="17" s="1"/>
  <c r="J725" i="17" s="1"/>
  <c r="K725" i="17" s="1"/>
  <c r="L725" i="17" s="1"/>
  <c r="M725" i="17" s="1"/>
  <c r="BL915" i="17" a="1"/>
  <c r="BL915" i="17" s="1"/>
  <c r="BG131" i="17" a="1"/>
  <c r="BG131" i="17" s="1"/>
  <c r="F1117" i="17"/>
  <c r="G1117" i="17" s="1"/>
  <c r="H1117" i="17" s="1"/>
  <c r="I1117" i="17" s="1"/>
  <c r="J1117" i="17" s="1"/>
  <c r="K1117" i="17" s="1"/>
  <c r="L1117" i="17" s="1"/>
  <c r="M1117" i="17" s="1"/>
  <c r="F924" i="17"/>
  <c r="G924" i="17" s="1"/>
  <c r="H924" i="17" s="1"/>
  <c r="I924" i="17" s="1"/>
  <c r="J924" i="17" s="1"/>
  <c r="K924" i="17" s="1"/>
  <c r="L924" i="17" s="1"/>
  <c r="M924" i="17" s="1"/>
  <c r="BL160" i="17" a="1"/>
  <c r="BL160" i="17" s="1"/>
  <c r="F447" i="17"/>
  <c r="G447" i="17" s="1"/>
  <c r="H447" i="17" s="1"/>
  <c r="I447" i="17" s="1"/>
  <c r="J447" i="17" s="1"/>
  <c r="K447" i="17" s="1"/>
  <c r="L447" i="17" s="1"/>
  <c r="M447" i="17" s="1"/>
  <c r="N447" i="17" s="1"/>
  <c r="BG852" i="17" a="1"/>
  <c r="BG852" i="17" s="1"/>
  <c r="F307" i="17"/>
  <c r="G307" i="17" s="1"/>
  <c r="H307" i="17" s="1"/>
  <c r="I307" i="17" s="1"/>
  <c r="J307" i="17" s="1"/>
  <c r="K307" i="17" s="1"/>
  <c r="L307" i="17" s="1"/>
  <c r="M307" i="17" s="1"/>
  <c r="F635" i="17"/>
  <c r="G635" i="17" s="1"/>
  <c r="H635" i="17" s="1"/>
  <c r="I635" i="17" s="1"/>
  <c r="J635" i="17" s="1"/>
  <c r="K635" i="17" s="1"/>
  <c r="L635" i="17" s="1"/>
  <c r="M635" i="17" s="1"/>
  <c r="F655" i="17"/>
  <c r="G655" i="17" s="1"/>
  <c r="H655" i="17" s="1"/>
  <c r="I655" i="17" s="1"/>
  <c r="J655" i="17" s="1"/>
  <c r="K655" i="17" s="1"/>
  <c r="L655" i="17" s="1"/>
  <c r="M655" i="17" s="1"/>
  <c r="BF369" i="17" a="1"/>
  <c r="BF369" i="17" s="1"/>
  <c r="F396" i="17"/>
  <c r="G396" i="17" s="1"/>
  <c r="H396" i="17" s="1"/>
  <c r="I396" i="17" s="1"/>
  <c r="J396" i="17" s="1"/>
  <c r="K396" i="17" s="1"/>
  <c r="L396" i="17" s="1"/>
  <c r="M396" i="17" s="1"/>
  <c r="BF655" i="17" a="1"/>
  <c r="BF655" i="17" s="1"/>
  <c r="BH852" i="17" a="1"/>
  <c r="BH852" i="17" s="1"/>
  <c r="BF646" i="17" a="1"/>
  <c r="BF646" i="17" s="1"/>
  <c r="F605" i="17"/>
  <c r="G605" i="17" s="1"/>
  <c r="H605" i="17" s="1"/>
  <c r="I605" i="17" s="1"/>
  <c r="J605" i="17" s="1"/>
  <c r="K605" i="17" s="1"/>
  <c r="L605" i="17" s="1"/>
  <c r="M605" i="17" s="1"/>
  <c r="BF288" i="17" a="1"/>
  <c r="BF288" i="17" s="1"/>
  <c r="G104" i="17"/>
  <c r="H104" i="17" s="1"/>
  <c r="I104" i="17" s="1"/>
  <c r="J104" i="17" s="1"/>
  <c r="K104" i="17" s="1"/>
  <c r="L104" i="17" s="1"/>
  <c r="M104" i="17" s="1"/>
  <c r="BF504" i="17" a="1"/>
  <c r="BF504" i="17" s="1"/>
  <c r="F250" i="17"/>
  <c r="G250" i="17" s="1"/>
  <c r="H250" i="17" s="1"/>
  <c r="I250" i="17" s="1"/>
  <c r="J250" i="17" s="1"/>
  <c r="K250" i="17" s="1"/>
  <c r="L250" i="17" s="1"/>
  <c r="M250" i="17" s="1"/>
  <c r="BJ423" i="17" a="1"/>
  <c r="BJ423" i="17" s="1"/>
  <c r="BG288" i="17" a="1"/>
  <c r="BG288" i="17" s="1"/>
  <c r="F672" i="17"/>
  <c r="G672" i="17" s="1"/>
  <c r="H672" i="17" s="1"/>
  <c r="I672" i="17" s="1"/>
  <c r="J672" i="17" s="1"/>
  <c r="K672" i="17" s="1"/>
  <c r="L672" i="17" s="1"/>
  <c r="M672" i="17" s="1"/>
  <c r="BH213" i="17" a="1"/>
  <c r="BH213" i="17" s="1"/>
  <c r="BL165" i="17" a="1"/>
  <c r="BL165" i="17" s="1"/>
  <c r="F444" i="17"/>
  <c r="G444" i="17" s="1"/>
  <c r="H444" i="17" s="1"/>
  <c r="I444" i="17" s="1"/>
  <c r="J444" i="17" s="1"/>
  <c r="K444" i="17" s="1"/>
  <c r="L444" i="17" s="1"/>
  <c r="M444" i="17" s="1"/>
  <c r="F891" i="17"/>
  <c r="G891" i="17" s="1"/>
  <c r="H891" i="17" s="1"/>
  <c r="I891" i="17" s="1"/>
  <c r="J891" i="17" s="1"/>
  <c r="K891" i="17" s="1"/>
  <c r="L891" i="17" s="1"/>
  <c r="M891" i="17" s="1"/>
  <c r="BK423" i="17" a="1"/>
  <c r="BK423" i="17" s="1"/>
  <c r="BI843" i="17" a="1"/>
  <c r="BI843" i="17" s="1"/>
  <c r="F773" i="17"/>
  <c r="G773" i="17" s="1"/>
  <c r="H773" i="17" s="1"/>
  <c r="I773" i="17" s="1"/>
  <c r="J773" i="17" s="1"/>
  <c r="K773" i="17" s="1"/>
  <c r="L773" i="17" s="1"/>
  <c r="M773" i="17" s="1"/>
  <c r="G257" i="17"/>
  <c r="H257" i="17" s="1"/>
  <c r="I257" i="17" s="1"/>
  <c r="J257" i="17" s="1"/>
  <c r="K257" i="17" s="1"/>
  <c r="L257" i="17" s="1"/>
  <c r="M257" i="17" s="1"/>
  <c r="BM809" i="17" a="1"/>
  <c r="BM809" i="17" s="1"/>
  <c r="F732" i="17"/>
  <c r="G732" i="17" s="1"/>
  <c r="H732" i="17" s="1"/>
  <c r="I732" i="17" s="1"/>
  <c r="J732" i="17" s="1"/>
  <c r="K732" i="17" s="1"/>
  <c r="L732" i="17" s="1"/>
  <c r="M732" i="17" s="1"/>
  <c r="G1085" i="17"/>
  <c r="H1085" i="17" s="1"/>
  <c r="I1085" i="17" s="1"/>
  <c r="J1085" i="17" s="1"/>
  <c r="K1085" i="17" s="1"/>
  <c r="L1085" i="17" s="1"/>
  <c r="M1085" i="17" s="1"/>
  <c r="F491" i="17"/>
  <c r="G491" i="17" s="1"/>
  <c r="H491" i="17" s="1"/>
  <c r="I491" i="17" s="1"/>
  <c r="J491" i="17" s="1"/>
  <c r="K491" i="17" s="1"/>
  <c r="L491" i="17" s="1"/>
  <c r="M491" i="17" s="1"/>
  <c r="F982" i="17"/>
  <c r="G982" i="17" s="1"/>
  <c r="H982" i="17" s="1"/>
  <c r="I982" i="17" s="1"/>
  <c r="J982" i="17" s="1"/>
  <c r="K982" i="17" s="1"/>
  <c r="L982" i="17" s="1"/>
  <c r="M982" i="17" s="1"/>
  <c r="F1051" i="17"/>
  <c r="G1051" i="17" s="1"/>
  <c r="H1051" i="17" s="1"/>
  <c r="I1051" i="17" s="1"/>
  <c r="J1051" i="17" s="1"/>
  <c r="K1051" i="17" s="1"/>
  <c r="L1051" i="17" s="1"/>
  <c r="M1051" i="17" s="1"/>
  <c r="BM701" i="17" a="1"/>
  <c r="BM701" i="17" s="1"/>
  <c r="BM1063" i="17" a="1"/>
  <c r="BM1063" i="17" s="1"/>
  <c r="BL1159" i="17" a="1"/>
  <c r="BL1159" i="17" s="1"/>
  <c r="BM974" i="17" a="1"/>
  <c r="BM974" i="17" s="1"/>
  <c r="F269" i="17"/>
  <c r="G269" i="17" s="1"/>
  <c r="H269" i="17" s="1"/>
  <c r="I269" i="17" s="1"/>
  <c r="J269" i="17" s="1"/>
  <c r="K269" i="17" s="1"/>
  <c r="L269" i="17" s="1"/>
  <c r="M269" i="17" s="1"/>
  <c r="BH897" i="17" a="1"/>
  <c r="BH897" i="17" s="1"/>
  <c r="BF760" i="17" a="1"/>
  <c r="BF760" i="17" s="1"/>
  <c r="BG304" i="17" a="1"/>
  <c r="BG304" i="17" s="1"/>
  <c r="BJ87" i="17" a="1"/>
  <c r="BJ87" i="17" s="1"/>
  <c r="F281" i="17"/>
  <c r="G281" i="17" s="1"/>
  <c r="H281" i="17" s="1"/>
  <c r="I281" i="17" s="1"/>
  <c r="J281" i="17" s="1"/>
  <c r="K281" i="17" s="1"/>
  <c r="L281" i="17" s="1"/>
  <c r="M281" i="17" s="1"/>
  <c r="F589" i="17"/>
  <c r="G589" i="17" s="1"/>
  <c r="H589" i="17" s="1"/>
  <c r="I589" i="17" s="1"/>
  <c r="J589" i="17" s="1"/>
  <c r="K589" i="17" s="1"/>
  <c r="L589" i="17" s="1"/>
  <c r="M589" i="17" s="1"/>
  <c r="BL363" i="17" a="1"/>
  <c r="BL363" i="17" s="1"/>
  <c r="BH814" i="17" a="1"/>
  <c r="BH814" i="17" s="1"/>
  <c r="BI472" i="17" a="1"/>
  <c r="BI472" i="17" s="1"/>
  <c r="F811" i="17"/>
  <c r="G811" i="17" s="1"/>
  <c r="H811" i="17" s="1"/>
  <c r="I811" i="17" s="1"/>
  <c r="J811" i="17" s="1"/>
  <c r="K811" i="17" s="1"/>
  <c r="L811" i="17" s="1"/>
  <c r="M811" i="17" s="1"/>
  <c r="BM87" i="17" a="1"/>
  <c r="BM87" i="17" s="1"/>
  <c r="BM206" i="17" a="1"/>
  <c r="BM206" i="17" s="1"/>
  <c r="F613" i="17"/>
  <c r="G613" i="17" s="1"/>
  <c r="H613" i="17" s="1"/>
  <c r="I613" i="17" s="1"/>
  <c r="J613" i="17" s="1"/>
  <c r="K613" i="17" s="1"/>
  <c r="L613" i="17" s="1"/>
  <c r="M613" i="17" s="1"/>
  <c r="BL629" i="17" a="1"/>
  <c r="BL629" i="17" s="1"/>
  <c r="F220" i="17"/>
  <c r="G220" i="17" s="1"/>
  <c r="H220" i="17" s="1"/>
  <c r="I220" i="17" s="1"/>
  <c r="J220" i="17" s="1"/>
  <c r="K220" i="17" s="1"/>
  <c r="L220" i="17" s="1"/>
  <c r="M220" i="17" s="1"/>
  <c r="BG621" i="17" a="1"/>
  <c r="BG621" i="17" s="1"/>
  <c r="BK814" i="17" a="1"/>
  <c r="BK814" i="17" s="1"/>
  <c r="BM143" i="17" a="1"/>
  <c r="BM143" i="17" s="1"/>
  <c r="F774" i="17"/>
  <c r="G774" i="17" s="1"/>
  <c r="H774" i="17" s="1"/>
  <c r="I774" i="17" s="1"/>
  <c r="J774" i="17" s="1"/>
  <c r="K774" i="17" s="1"/>
  <c r="L774" i="17" s="1"/>
  <c r="M774" i="17" s="1"/>
  <c r="BJ629" i="17" a="1"/>
  <c r="BJ629" i="17" s="1"/>
  <c r="F1093" i="17"/>
  <c r="G1093" i="17" s="1"/>
  <c r="H1093" i="17" s="1"/>
  <c r="I1093" i="17" s="1"/>
  <c r="J1093" i="17" s="1"/>
  <c r="K1093" i="17" s="1"/>
  <c r="L1093" i="17" s="1"/>
  <c r="M1093" i="17" s="1"/>
  <c r="BH190" i="17" a="1"/>
  <c r="BH190" i="17" s="1"/>
  <c r="F422" i="17"/>
  <c r="G422" i="17" s="1"/>
  <c r="H422" i="17" s="1"/>
  <c r="I422" i="17" s="1"/>
  <c r="J422" i="17" s="1"/>
  <c r="K422" i="17" s="1"/>
  <c r="L422" i="17" s="1"/>
  <c r="M422" i="17" s="1"/>
  <c r="F200" i="17"/>
  <c r="G200" i="17" s="1"/>
  <c r="H200" i="17" s="1"/>
  <c r="I200" i="17" s="1"/>
  <c r="J200" i="17" s="1"/>
  <c r="K200" i="17" s="1"/>
  <c r="L200" i="17" s="1"/>
  <c r="M200" i="17" s="1"/>
  <c r="BJ143" i="17" a="1"/>
  <c r="BJ143" i="17" s="1"/>
  <c r="F374" i="17"/>
  <c r="G374" i="17" s="1"/>
  <c r="H374" i="17" s="1"/>
  <c r="I374" i="17" s="1"/>
  <c r="J374" i="17" s="1"/>
  <c r="K374" i="17" s="1"/>
  <c r="L374" i="17" s="1"/>
  <c r="M374" i="17" s="1"/>
  <c r="F526" i="17"/>
  <c r="G526" i="17" s="1"/>
  <c r="H526" i="17" s="1"/>
  <c r="I526" i="17" s="1"/>
  <c r="J526" i="17" s="1"/>
  <c r="K526" i="17" s="1"/>
  <c r="L526" i="17" s="1"/>
  <c r="M526" i="17" s="1"/>
  <c r="BK1140" i="17" a="1"/>
  <c r="BK1140" i="17" s="1"/>
  <c r="BI387" i="17" a="1"/>
  <c r="BI387" i="17" s="1"/>
  <c r="BH580" i="17" a="1"/>
  <c r="BH580" i="17" s="1"/>
  <c r="BL1083" i="17" a="1"/>
  <c r="BL1083" i="17" s="1"/>
  <c r="BF456" i="17" a="1"/>
  <c r="BF456" i="17" s="1"/>
  <c r="F870" i="17"/>
  <c r="G870" i="17" s="1"/>
  <c r="H870" i="17" s="1"/>
  <c r="I870" i="17" s="1"/>
  <c r="J870" i="17" s="1"/>
  <c r="K870" i="17" s="1"/>
  <c r="L870" i="17" s="1"/>
  <c r="M870" i="17" s="1"/>
  <c r="F1151" i="17"/>
  <c r="G1151" i="17" s="1"/>
  <c r="H1151" i="17" s="1"/>
  <c r="I1151" i="17" s="1"/>
  <c r="J1151" i="17" s="1"/>
  <c r="K1151" i="17" s="1"/>
  <c r="L1151" i="17" s="1"/>
  <c r="M1151" i="17" s="1"/>
  <c r="F745" i="17"/>
  <c r="G745" i="17" s="1"/>
  <c r="H745" i="17" s="1"/>
  <c r="I745" i="17" s="1"/>
  <c r="J745" i="17" s="1"/>
  <c r="K745" i="17" s="1"/>
  <c r="L745" i="17" s="1"/>
  <c r="M745" i="17" s="1"/>
  <c r="F169" i="17"/>
  <c r="G169" i="17" s="1"/>
  <c r="H169" i="17" s="1"/>
  <c r="I169" i="17" s="1"/>
  <c r="J169" i="17" s="1"/>
  <c r="K169" i="17" s="1"/>
  <c r="L169" i="17" s="1"/>
  <c r="M169" i="17" s="1"/>
  <c r="F90" i="17"/>
  <c r="G90" i="17" s="1"/>
  <c r="H90" i="17" s="1"/>
  <c r="I90" i="17" s="1"/>
  <c r="J90" i="17" s="1"/>
  <c r="K90" i="17" s="1"/>
  <c r="L90" i="17" s="1"/>
  <c r="M90" i="17" s="1"/>
  <c r="BJ523" i="17" a="1"/>
  <c r="BJ523" i="17" s="1"/>
  <c r="BF795" i="17" a="1"/>
  <c r="BF795" i="17" s="1"/>
  <c r="BL1140" i="17" a="1"/>
  <c r="BL1140" i="17" s="1"/>
  <c r="F820" i="17"/>
  <c r="G820" i="17" s="1"/>
  <c r="H820" i="17" s="1"/>
  <c r="I820" i="17" s="1"/>
  <c r="J820" i="17" s="1"/>
  <c r="K820" i="17" s="1"/>
  <c r="L820" i="17" s="1"/>
  <c r="M820" i="17" s="1"/>
  <c r="BH968" i="17" a="1"/>
  <c r="BH968" i="17" s="1"/>
  <c r="F504" i="17"/>
  <c r="G504" i="17" s="1"/>
  <c r="H504" i="17" s="1"/>
  <c r="I504" i="17" s="1"/>
  <c r="J504" i="17" s="1"/>
  <c r="K504" i="17" s="1"/>
  <c r="L504" i="17" s="1"/>
  <c r="M504" i="17" s="1"/>
  <c r="BL1130" i="17" a="1"/>
  <c r="BL1130" i="17" s="1"/>
  <c r="BK288" i="17" a="1"/>
  <c r="BK288" i="17" s="1"/>
  <c r="BL1109" i="17" a="1"/>
  <c r="BL1109" i="17" s="1"/>
  <c r="BM523" i="17" a="1"/>
  <c r="BM523" i="17" s="1"/>
  <c r="BF943" i="17" a="1"/>
  <c r="BF943" i="17" s="1"/>
  <c r="F191" i="17"/>
  <c r="G191" i="17" s="1"/>
  <c r="H191" i="17" s="1"/>
  <c r="I191" i="17" s="1"/>
  <c r="J191" i="17" s="1"/>
  <c r="K191" i="17" s="1"/>
  <c r="L191" i="17" s="1"/>
  <c r="M191" i="17" s="1"/>
  <c r="BK812" i="17" a="1"/>
  <c r="BK812" i="17" s="1"/>
  <c r="BK1050" i="17" a="1"/>
  <c r="BK1050" i="17" s="1"/>
  <c r="F1031" i="17"/>
  <c r="G1031" i="17" s="1"/>
  <c r="H1031" i="17" s="1"/>
  <c r="I1031" i="17" s="1"/>
  <c r="J1031" i="17" s="1"/>
  <c r="K1031" i="17" s="1"/>
  <c r="L1031" i="17" s="1"/>
  <c r="M1031" i="17" s="1"/>
  <c r="BM658" i="17" a="1"/>
  <c r="BM658" i="17" s="1"/>
  <c r="F19" i="17"/>
  <c r="G19" i="17" s="1"/>
  <c r="H19" i="17" s="1"/>
  <c r="I19" i="17" s="1"/>
  <c r="J19" i="17" s="1"/>
  <c r="K19" i="17" s="1"/>
  <c r="L19" i="17" s="1"/>
  <c r="M19" i="17" s="1"/>
  <c r="BF115" i="17" a="1"/>
  <c r="BF115" i="17" s="1"/>
  <c r="BI1130" i="17" a="1"/>
  <c r="BI1130" i="17" s="1"/>
  <c r="BM612" i="17" a="1"/>
  <c r="BM612" i="17" s="1"/>
  <c r="BG1153" i="17" a="1"/>
  <c r="BG1153" i="17" s="1"/>
  <c r="F979" i="17"/>
  <c r="G979" i="17" s="1"/>
  <c r="H979" i="17" s="1"/>
  <c r="I979" i="17" s="1"/>
  <c r="J979" i="17" s="1"/>
  <c r="K979" i="17" s="1"/>
  <c r="L979" i="17" s="1"/>
  <c r="M979" i="17" s="1"/>
  <c r="BJ612" i="17" a="1"/>
  <c r="BJ612" i="17" s="1"/>
  <c r="F643" i="17"/>
  <c r="G643" i="17" s="1"/>
  <c r="H643" i="17" s="1"/>
  <c r="I643" i="17" s="1"/>
  <c r="J643" i="17" s="1"/>
  <c r="K643" i="17" s="1"/>
  <c r="L643" i="17" s="1"/>
  <c r="M643" i="17" s="1"/>
  <c r="F960" i="17"/>
  <c r="G960" i="17" s="1"/>
  <c r="H960" i="17" s="1"/>
  <c r="I960" i="17" s="1"/>
  <c r="J960" i="17" s="1"/>
  <c r="K960" i="17" s="1"/>
  <c r="L960" i="17" s="1"/>
  <c r="M960" i="17" s="1"/>
  <c r="F848" i="17"/>
  <c r="G848" i="17" s="1"/>
  <c r="H848" i="17" s="1"/>
  <c r="I848" i="17" s="1"/>
  <c r="J848" i="17" s="1"/>
  <c r="K848" i="17" s="1"/>
  <c r="L848" i="17" s="1"/>
  <c r="M848" i="17" s="1"/>
  <c r="F1131" i="17"/>
  <c r="G1131" i="17" s="1"/>
  <c r="H1131" i="17" s="1"/>
  <c r="I1131" i="17" s="1"/>
  <c r="J1131" i="17" s="1"/>
  <c r="K1131" i="17" s="1"/>
  <c r="L1131" i="17" s="1"/>
  <c r="M1131" i="17" s="1"/>
  <c r="BG763" i="17" a="1"/>
  <c r="BG763" i="17" s="1"/>
  <c r="BI1153" i="17" a="1"/>
  <c r="BI1153" i="17" s="1"/>
  <c r="BM1039" i="17" a="1"/>
  <c r="BM1039" i="17" s="1"/>
  <c r="BJ42" i="17" a="1"/>
  <c r="BJ42" i="17" s="1"/>
  <c r="BG35" i="17" a="1"/>
  <c r="BG35" i="17" s="1"/>
  <c r="BF925" i="17" a="1"/>
  <c r="BF925" i="17" s="1"/>
  <c r="F600" i="17"/>
  <c r="G600" i="17" s="1"/>
  <c r="H600" i="17" s="1"/>
  <c r="I600" i="17" s="1"/>
  <c r="J600" i="17" s="1"/>
  <c r="K600" i="17" s="1"/>
  <c r="L600" i="17" s="1"/>
  <c r="M600" i="17" s="1"/>
  <c r="G1001" i="17"/>
  <c r="H1001" i="17" s="1"/>
  <c r="I1001" i="17" s="1"/>
  <c r="J1001" i="17" s="1"/>
  <c r="K1001" i="17" s="1"/>
  <c r="L1001" i="17" s="1"/>
  <c r="M1001" i="17" s="1"/>
  <c r="N1001" i="17" s="1"/>
  <c r="F207" i="17"/>
  <c r="G207" i="17" s="1"/>
  <c r="H207" i="17" s="1"/>
  <c r="I207" i="17" s="1"/>
  <c r="J207" i="17" s="1"/>
  <c r="K207" i="17" s="1"/>
  <c r="L207" i="17" s="1"/>
  <c r="M207" i="17" s="1"/>
  <c r="BK1153" i="17" a="1"/>
  <c r="BK1153" i="17" s="1"/>
  <c r="BG993" i="17" a="1"/>
  <c r="BG993" i="17" s="1"/>
  <c r="BF694" i="17" a="1"/>
  <c r="BF694" i="17" s="1"/>
  <c r="BJ741" i="17" a="1"/>
  <c r="BJ741" i="17" s="1"/>
  <c r="BH1010" i="17" a="1"/>
  <c r="BH1010" i="17" s="1"/>
  <c r="F129" i="17"/>
  <c r="G129" i="17" s="1"/>
  <c r="H129" i="17" s="1"/>
  <c r="I129" i="17" s="1"/>
  <c r="J129" i="17" s="1"/>
  <c r="K129" i="17" s="1"/>
  <c r="L129" i="17" s="1"/>
  <c r="M129" i="17" s="1"/>
  <c r="BK161" i="17" a="1"/>
  <c r="BK161" i="17" s="1"/>
  <c r="F1081" i="17"/>
  <c r="G1081" i="17" s="1"/>
  <c r="H1081" i="17" s="1"/>
  <c r="I1081" i="17" s="1"/>
  <c r="J1081" i="17" s="1"/>
  <c r="K1081" i="17" s="1"/>
  <c r="L1081" i="17" s="1"/>
  <c r="M1081" i="17" s="1"/>
  <c r="BH765" i="17" a="1"/>
  <c r="BH765" i="17" s="1"/>
  <c r="BK146" i="17" a="1"/>
  <c r="BK146" i="17" s="1"/>
  <c r="BH977" i="17" a="1"/>
  <c r="BH977" i="17" s="1"/>
  <c r="BL1153" i="17" a="1"/>
  <c r="BL1153" i="17" s="1"/>
  <c r="BI59" i="17" a="1"/>
  <c r="BI59" i="17" s="1"/>
  <c r="BM819" i="17" a="1"/>
  <c r="BM819" i="17" s="1"/>
  <c r="F640" i="17"/>
  <c r="G640" i="17" s="1"/>
  <c r="H640" i="17" s="1"/>
  <c r="I640" i="17" s="1"/>
  <c r="J640" i="17" s="1"/>
  <c r="K640" i="17" s="1"/>
  <c r="L640" i="17" s="1"/>
  <c r="M640" i="17" s="1"/>
  <c r="N640" i="17" s="1"/>
  <c r="BI862" i="17" a="1"/>
  <c r="BI862" i="17" s="1"/>
  <c r="F1107" i="17"/>
  <c r="G1107" i="17" s="1"/>
  <c r="H1107" i="17" s="1"/>
  <c r="I1107" i="17" s="1"/>
  <c r="J1107" i="17" s="1"/>
  <c r="K1107" i="17" s="1"/>
  <c r="L1107" i="17" s="1"/>
  <c r="M1107" i="17" s="1"/>
  <c r="BF462" i="17" a="1"/>
  <c r="BF462" i="17" s="1"/>
  <c r="BL335" i="17" a="1"/>
  <c r="BL335" i="17" s="1"/>
  <c r="F1163" i="17"/>
  <c r="G1163" i="17" s="1"/>
  <c r="H1163" i="17" s="1"/>
  <c r="I1163" i="17" s="1"/>
  <c r="J1163" i="17" s="1"/>
  <c r="K1163" i="17" s="1"/>
  <c r="L1163" i="17" s="1"/>
  <c r="M1163" i="17" s="1"/>
  <c r="BF463" i="17" a="1"/>
  <c r="BF463" i="17" s="1"/>
  <c r="F876" i="17"/>
  <c r="G876" i="17" s="1"/>
  <c r="H876" i="17" s="1"/>
  <c r="I876" i="17" s="1"/>
  <c r="J876" i="17" s="1"/>
  <c r="K876" i="17" s="1"/>
  <c r="L876" i="17" s="1"/>
  <c r="M876" i="17" s="1"/>
  <c r="BK304" i="17" a="1"/>
  <c r="BK304" i="17" s="1"/>
  <c r="BH763" i="17" a="1"/>
  <c r="BH763" i="17" s="1"/>
  <c r="BI161" i="17" a="1"/>
  <c r="BI161" i="17" s="1"/>
  <c r="F785" i="17"/>
  <c r="G785" i="17" s="1"/>
  <c r="H785" i="17" s="1"/>
  <c r="I785" i="17" s="1"/>
  <c r="J785" i="17" s="1"/>
  <c r="K785" i="17" s="1"/>
  <c r="L785" i="17" s="1"/>
  <c r="M785" i="17" s="1"/>
  <c r="BJ1153" i="17" a="1"/>
  <c r="BJ1153" i="17" s="1"/>
  <c r="BJ819" i="17" a="1"/>
  <c r="BJ819" i="17" s="1"/>
  <c r="F51" i="17"/>
  <c r="G51" i="17" s="1"/>
  <c r="H51" i="17" s="1"/>
  <c r="I51" i="17" s="1"/>
  <c r="J51" i="17" s="1"/>
  <c r="K51" i="17" s="1"/>
  <c r="L51" i="17" s="1"/>
  <c r="M51" i="17" s="1"/>
  <c r="F776" i="17"/>
  <c r="G776" i="17" s="1"/>
  <c r="H776" i="17" s="1"/>
  <c r="I776" i="17" s="1"/>
  <c r="J776" i="17" s="1"/>
  <c r="K776" i="17" s="1"/>
  <c r="L776" i="17" s="1"/>
  <c r="M776" i="17" s="1"/>
  <c r="F1007" i="17"/>
  <c r="G1007" i="17" s="1"/>
  <c r="H1007" i="17" s="1"/>
  <c r="I1007" i="17" s="1"/>
  <c r="J1007" i="17" s="1"/>
  <c r="K1007" i="17" s="1"/>
  <c r="L1007" i="17" s="1"/>
  <c r="M1007" i="17" s="1"/>
  <c r="F247" i="17"/>
  <c r="G247" i="17" s="1"/>
  <c r="H247" i="17" s="1"/>
  <c r="I247" i="17" s="1"/>
  <c r="J247" i="17" s="1"/>
  <c r="K247" i="17" s="1"/>
  <c r="L247" i="17" s="1"/>
  <c r="M247" i="17" s="1"/>
  <c r="BI741" i="17" a="1"/>
  <c r="BI741" i="17" s="1"/>
  <c r="BM962" i="17" a="1"/>
  <c r="BM962" i="17" s="1"/>
  <c r="BI659" i="17" a="1"/>
  <c r="BI659" i="17" s="1"/>
  <c r="BJ161" i="17" a="1"/>
  <c r="BJ161" i="17" s="1"/>
  <c r="BM1081" i="17" a="1"/>
  <c r="BM1081" i="17" s="1"/>
  <c r="BL552" i="17" a="1"/>
  <c r="BL552" i="17" s="1"/>
  <c r="F744" i="17"/>
  <c r="G744" i="17" s="1"/>
  <c r="H744" i="17" s="1"/>
  <c r="I744" i="17" s="1"/>
  <c r="J744" i="17" s="1"/>
  <c r="K744" i="17" s="1"/>
  <c r="L744" i="17" s="1"/>
  <c r="M744" i="17" s="1"/>
  <c r="BI146" i="17" a="1"/>
  <c r="BI146" i="17" s="1"/>
  <c r="BM669" i="17" a="1"/>
  <c r="BM669" i="17" s="1"/>
  <c r="BH641" i="17" a="1"/>
  <c r="BH641" i="17" s="1"/>
  <c r="F822" i="17"/>
  <c r="G822" i="17" s="1"/>
  <c r="H822" i="17" s="1"/>
  <c r="I822" i="17" s="1"/>
  <c r="J822" i="17" s="1"/>
  <c r="K822" i="17" s="1"/>
  <c r="L822" i="17" s="1"/>
  <c r="M822" i="17" s="1"/>
  <c r="BK819" i="17" a="1"/>
  <c r="BK819" i="17" s="1"/>
  <c r="F527" i="17"/>
  <c r="G527" i="17" s="1"/>
  <c r="H527" i="17" s="1"/>
  <c r="I527" i="17" s="1"/>
  <c r="J527" i="17" s="1"/>
  <c r="K527" i="17" s="1"/>
  <c r="L527" i="17" s="1"/>
  <c r="M527" i="17" s="1"/>
  <c r="BG138" i="17" a="1"/>
  <c r="BG138" i="17" s="1"/>
  <c r="BG1119" i="17" a="1"/>
  <c r="BG1119" i="17" s="1"/>
  <c r="BK903" i="17" a="1"/>
  <c r="BK903" i="17" s="1"/>
  <c r="BG643" i="17" a="1"/>
  <c r="BG643" i="17" s="1"/>
  <c r="F1066" i="17"/>
  <c r="G1066" i="17" s="1"/>
  <c r="H1066" i="17" s="1"/>
  <c r="I1066" i="17" s="1"/>
  <c r="J1066" i="17" s="1"/>
  <c r="K1066" i="17" s="1"/>
  <c r="L1066" i="17" s="1"/>
  <c r="M1066" i="17" s="1"/>
  <c r="BL138" i="17" a="1"/>
  <c r="BL138" i="17" s="1"/>
  <c r="F713" i="17"/>
  <c r="G713" i="17" s="1"/>
  <c r="H713" i="17" s="1"/>
  <c r="I713" i="17" s="1"/>
  <c r="J713" i="17" s="1"/>
  <c r="K713" i="17" s="1"/>
  <c r="L713" i="17" s="1"/>
  <c r="M713" i="17" s="1"/>
  <c r="N713" i="17" s="1"/>
  <c r="F78" i="17"/>
  <c r="G78" i="17" s="1"/>
  <c r="H78" i="17" s="1"/>
  <c r="I78" i="17" s="1"/>
  <c r="J78" i="17" s="1"/>
  <c r="K78" i="17" s="1"/>
  <c r="L78" i="17" s="1"/>
  <c r="M78" i="17" s="1"/>
  <c r="F999" i="17"/>
  <c r="G999" i="17" s="1"/>
  <c r="H999" i="17" s="1"/>
  <c r="I999" i="17" s="1"/>
  <c r="J999" i="17" s="1"/>
  <c r="K999" i="17" s="1"/>
  <c r="L999" i="17" s="1"/>
  <c r="M999" i="17" s="1"/>
  <c r="F441" i="17"/>
  <c r="G441" i="17" s="1"/>
  <c r="H441" i="17" s="1"/>
  <c r="I441" i="17" s="1"/>
  <c r="J441" i="17" s="1"/>
  <c r="K441" i="17" s="1"/>
  <c r="L441" i="17" s="1"/>
  <c r="M441" i="17" s="1"/>
  <c r="N441" i="17" s="1"/>
  <c r="F403" i="17"/>
  <c r="G403" i="17" s="1"/>
  <c r="H403" i="17" s="1"/>
  <c r="I403" i="17" s="1"/>
  <c r="J403" i="17" s="1"/>
  <c r="K403" i="17" s="1"/>
  <c r="L403" i="17" s="1"/>
  <c r="M403" i="17" s="1"/>
  <c r="F408" i="17"/>
  <c r="G408" i="17" s="1"/>
  <c r="H408" i="17" s="1"/>
  <c r="I408" i="17" s="1"/>
  <c r="J408" i="17" s="1"/>
  <c r="K408" i="17" s="1"/>
  <c r="L408" i="17" s="1"/>
  <c r="M408" i="17" s="1"/>
  <c r="N408" i="17" s="1"/>
  <c r="F898" i="17"/>
  <c r="G898" i="17" s="1"/>
  <c r="H898" i="17" s="1"/>
  <c r="I898" i="17" s="1"/>
  <c r="J898" i="17" s="1"/>
  <c r="K898" i="17" s="1"/>
  <c r="L898" i="17" s="1"/>
  <c r="M898" i="17" s="1"/>
  <c r="F804" i="17"/>
  <c r="G804" i="17" s="1"/>
  <c r="H804" i="17" s="1"/>
  <c r="I804" i="17" s="1"/>
  <c r="J804" i="17" s="1"/>
  <c r="K804" i="17" s="1"/>
  <c r="L804" i="17" s="1"/>
  <c r="M804" i="17" s="1"/>
  <c r="BH439" i="17" a="1"/>
  <c r="BH439" i="17" s="1"/>
  <c r="F627" i="17"/>
  <c r="G627" i="17" s="1"/>
  <c r="H627" i="17" s="1"/>
  <c r="I627" i="17" s="1"/>
  <c r="J627" i="17" s="1"/>
  <c r="K627" i="17" s="1"/>
  <c r="L627" i="17" s="1"/>
  <c r="M627" i="17" s="1"/>
  <c r="BF552" i="17" a="1"/>
  <c r="BF552" i="17" s="1"/>
  <c r="F92" i="17"/>
  <c r="G92" i="17" s="1"/>
  <c r="H92" i="17" s="1"/>
  <c r="I92" i="17" s="1"/>
  <c r="J92" i="17" s="1"/>
  <c r="K92" i="17" s="1"/>
  <c r="L92" i="17" s="1"/>
  <c r="M92" i="17" s="1"/>
  <c r="BG412" i="17" a="1"/>
  <c r="BG412" i="17" s="1"/>
  <c r="BM138" i="17" a="1"/>
  <c r="BM138" i="17" s="1"/>
  <c r="BH1027" i="17" a="1"/>
  <c r="BH1027" i="17" s="1"/>
  <c r="BF748" i="17" a="1"/>
  <c r="BF748" i="17" s="1"/>
  <c r="F599" i="17"/>
  <c r="G599" i="17" s="1"/>
  <c r="H599" i="17" s="1"/>
  <c r="I599" i="17" s="1"/>
  <c r="J599" i="17" s="1"/>
  <c r="K599" i="17" s="1"/>
  <c r="L599" i="17" s="1"/>
  <c r="M599" i="17" s="1"/>
  <c r="BH538" i="17" a="1"/>
  <c r="BH538" i="17" s="1"/>
  <c r="BJ1001" i="17" a="1"/>
  <c r="BJ1001" i="17" s="1"/>
  <c r="BK685" i="17" a="1"/>
  <c r="BK685" i="17" s="1"/>
  <c r="BK643" i="17" a="1"/>
  <c r="BK643" i="17" s="1"/>
  <c r="F121" i="17"/>
  <c r="G121" i="17" s="1"/>
  <c r="H121" i="17" s="1"/>
  <c r="I121" i="17" s="1"/>
  <c r="J121" i="17" s="1"/>
  <c r="K121" i="17" s="1"/>
  <c r="L121" i="17" s="1"/>
  <c r="M121" i="17" s="1"/>
  <c r="BF814" i="17" a="1"/>
  <c r="BF814" i="17" s="1"/>
  <c r="F978" i="17"/>
  <c r="G978" i="17" s="1"/>
  <c r="H978" i="17" s="1"/>
  <c r="I978" i="17" s="1"/>
  <c r="J978" i="17" s="1"/>
  <c r="K978" i="17" s="1"/>
  <c r="L978" i="17" s="1"/>
  <c r="M978" i="17" s="1"/>
  <c r="BI1159" i="17" a="1"/>
  <c r="BI1159" i="17" s="1"/>
  <c r="BK810" i="17" a="1"/>
  <c r="BK810" i="17" s="1"/>
  <c r="F1124" i="17"/>
  <c r="G1124" i="17" s="1"/>
  <c r="H1124" i="17" s="1"/>
  <c r="I1124" i="17" s="1"/>
  <c r="J1124" i="17" s="1"/>
  <c r="K1124" i="17" s="1"/>
  <c r="L1124" i="17" s="1"/>
  <c r="M1124" i="17" s="1"/>
  <c r="F38" i="17"/>
  <c r="G38" i="17" s="1"/>
  <c r="H38" i="17" s="1"/>
  <c r="I38" i="17" s="1"/>
  <c r="J38" i="17" s="1"/>
  <c r="K38" i="17" s="1"/>
  <c r="L38" i="17" s="1"/>
  <c r="M38" i="17" s="1"/>
  <c r="F864" i="17"/>
  <c r="G864" i="17" s="1"/>
  <c r="H864" i="17" s="1"/>
  <c r="I864" i="17" s="1"/>
  <c r="J864" i="17" s="1"/>
  <c r="K864" i="17" s="1"/>
  <c r="L864" i="17" s="1"/>
  <c r="M864" i="17" s="1"/>
  <c r="BK241" i="17" a="1"/>
  <c r="BK241" i="17" s="1"/>
  <c r="BL439" i="17" a="1"/>
  <c r="BL439" i="17" s="1"/>
  <c r="G684" i="17"/>
  <c r="H684" i="17" s="1"/>
  <c r="I684" i="17" s="1"/>
  <c r="J684" i="17" s="1"/>
  <c r="K684" i="17" s="1"/>
  <c r="L684" i="17" s="1"/>
  <c r="M684" i="17" s="1"/>
  <c r="BM309" i="17" a="1"/>
  <c r="BM309" i="17" s="1"/>
  <c r="BG974" i="17" a="1"/>
  <c r="BG974" i="17" s="1"/>
  <c r="BF337" i="17" a="1"/>
  <c r="BF337" i="17" s="1"/>
  <c r="BI737" i="17" a="1"/>
  <c r="BI737" i="17" s="1"/>
  <c r="BJ882" i="17" a="1"/>
  <c r="BJ882" i="17" s="1"/>
  <c r="BF642" i="17" a="1"/>
  <c r="BF642" i="17" s="1"/>
  <c r="BF87" i="17" a="1"/>
  <c r="BF87" i="17" s="1"/>
  <c r="BI810" i="17" a="1"/>
  <c r="BI810" i="17" s="1"/>
  <c r="BI622" i="17" a="1"/>
  <c r="BI622" i="17" s="1"/>
  <c r="BI704" i="17" a="1"/>
  <c r="BI704" i="17" s="1"/>
  <c r="F1104" i="17"/>
  <c r="G1104" i="17" s="1"/>
  <c r="H1104" i="17" s="1"/>
  <c r="I1104" i="17" s="1"/>
  <c r="J1104" i="17" s="1"/>
  <c r="K1104" i="17" s="1"/>
  <c r="L1104" i="17" s="1"/>
  <c r="M1104" i="17" s="1"/>
  <c r="F231" i="17"/>
  <c r="G231" i="17" s="1"/>
  <c r="H231" i="17" s="1"/>
  <c r="I231" i="17" s="1"/>
  <c r="J231" i="17" s="1"/>
  <c r="K231" i="17" s="1"/>
  <c r="L231" i="17" s="1"/>
  <c r="M231" i="17" s="1"/>
  <c r="F757" i="17"/>
  <c r="G757" i="17" s="1"/>
  <c r="H757" i="17" s="1"/>
  <c r="I757" i="17" s="1"/>
  <c r="J757" i="17" s="1"/>
  <c r="K757" i="17" s="1"/>
  <c r="L757" i="17" s="1"/>
  <c r="M757" i="17" s="1"/>
  <c r="F1075" i="17"/>
  <c r="G1075" i="17" s="1"/>
  <c r="H1075" i="17" s="1"/>
  <c r="I1075" i="17" s="1"/>
  <c r="J1075" i="17" s="1"/>
  <c r="K1075" i="17" s="1"/>
  <c r="L1075" i="17" s="1"/>
  <c r="M1075" i="17" s="1"/>
  <c r="F103" i="17"/>
  <c r="G103" i="17" s="1"/>
  <c r="H103" i="17" s="1"/>
  <c r="I103" i="17" s="1"/>
  <c r="J103" i="17" s="1"/>
  <c r="K103" i="17" s="1"/>
  <c r="L103" i="17" s="1"/>
  <c r="M103" i="17" s="1"/>
  <c r="BL1015" i="17" a="1"/>
  <c r="BL1015" i="17" s="1"/>
  <c r="BF794" i="17" a="1"/>
  <c r="BF794" i="17" s="1"/>
  <c r="BF809" i="17" a="1"/>
  <c r="BF809" i="17" s="1"/>
  <c r="BF213" i="17" a="1"/>
  <c r="BF213" i="17" s="1"/>
  <c r="BM234" i="17" a="1"/>
  <c r="BM234" i="17" s="1"/>
  <c r="BL818" i="17" a="1"/>
  <c r="BL818" i="17" s="1"/>
  <c r="BJ503" i="17" a="1"/>
  <c r="BJ503" i="17" s="1"/>
  <c r="BJ615" i="17" a="1"/>
  <c r="BJ615" i="17" s="1"/>
  <c r="BJ944" i="17" a="1"/>
  <c r="BJ944" i="17" s="1"/>
  <c r="F328" i="17"/>
  <c r="G328" i="17" s="1"/>
  <c r="H328" i="17" s="1"/>
  <c r="I328" i="17" s="1"/>
  <c r="J328" i="17" s="1"/>
  <c r="K328" i="17" s="1"/>
  <c r="L328" i="17" s="1"/>
  <c r="M328" i="17" s="1"/>
  <c r="BI626" i="17" a="1"/>
  <c r="BI626" i="17" s="1"/>
  <c r="BH165" i="17" a="1"/>
  <c r="BH165" i="17" s="1"/>
  <c r="BK622" i="17" a="1"/>
  <c r="BK622" i="17" s="1"/>
  <c r="BK145" i="17" a="1"/>
  <c r="BK145" i="17" s="1"/>
  <c r="F202" i="17"/>
  <c r="G202" i="17" s="1"/>
  <c r="H202" i="17" s="1"/>
  <c r="I202" i="17" s="1"/>
  <c r="J202" i="17" s="1"/>
  <c r="K202" i="17" s="1"/>
  <c r="L202" i="17" s="1"/>
  <c r="M202" i="17" s="1"/>
  <c r="BK559" i="17" a="1"/>
  <c r="BK559" i="17" s="1"/>
  <c r="BH1045" i="17" a="1"/>
  <c r="BH1045" i="17" s="1"/>
  <c r="F591" i="17"/>
  <c r="G591" i="17" s="1"/>
  <c r="H591" i="17" s="1"/>
  <c r="I591" i="17" s="1"/>
  <c r="J591" i="17" s="1"/>
  <c r="K591" i="17" s="1"/>
  <c r="L591" i="17" s="1"/>
  <c r="M591" i="17" s="1"/>
  <c r="BF403" i="17" a="1"/>
  <c r="BF403" i="17" s="1"/>
  <c r="BM1015" i="17" a="1"/>
  <c r="BM1015" i="17" s="1"/>
  <c r="BI809" i="17" a="1"/>
  <c r="BI809" i="17" s="1"/>
  <c r="BM944" i="17" a="1"/>
  <c r="BM944" i="17" s="1"/>
  <c r="F77" i="17"/>
  <c r="G77" i="17" s="1"/>
  <c r="H77" i="17" s="1"/>
  <c r="I77" i="17" s="1"/>
  <c r="J77" i="17" s="1"/>
  <c r="K77" i="17" s="1"/>
  <c r="L77" i="17" s="1"/>
  <c r="M77" i="17" s="1"/>
  <c r="BJ12" i="17" a="1"/>
  <c r="BJ12" i="17" s="1"/>
  <c r="BF317" i="17" a="1"/>
  <c r="BF317" i="17" s="1"/>
  <c r="BG1022" i="17" a="1"/>
  <c r="BG1022" i="17" s="1"/>
  <c r="F1140" i="17"/>
  <c r="G1140" i="17" s="1"/>
  <c r="H1140" i="17" s="1"/>
  <c r="I1140" i="17" s="1"/>
  <c r="J1140" i="17" s="1"/>
  <c r="K1140" i="17" s="1"/>
  <c r="L1140" i="17" s="1"/>
  <c r="M1140" i="17" s="1"/>
  <c r="F170" i="17"/>
  <c r="G170" i="17" s="1"/>
  <c r="H170" i="17" s="1"/>
  <c r="I170" i="17" s="1"/>
  <c r="J170" i="17" s="1"/>
  <c r="K170" i="17" s="1"/>
  <c r="L170" i="17" s="1"/>
  <c r="M170" i="17" s="1"/>
  <c r="F1036" i="17"/>
  <c r="G1036" i="17" s="1"/>
  <c r="H1036" i="17" s="1"/>
  <c r="I1036" i="17" s="1"/>
  <c r="J1036" i="17" s="1"/>
  <c r="K1036" i="17" s="1"/>
  <c r="L1036" i="17" s="1"/>
  <c r="M1036" i="17" s="1"/>
  <c r="BG1064" i="17" a="1"/>
  <c r="BG1064" i="17" s="1"/>
  <c r="BG88" i="17" a="1"/>
  <c r="BG88" i="17" s="1"/>
  <c r="BF306" i="17" a="1"/>
  <c r="BF306" i="17" s="1"/>
  <c r="BI88" i="17" a="1"/>
  <c r="BI88" i="17" s="1"/>
  <c r="BG1015" i="17" a="1"/>
  <c r="BG1015" i="17" s="1"/>
  <c r="BK549" i="17" a="1"/>
  <c r="BK549" i="17" s="1"/>
  <c r="F522" i="17"/>
  <c r="G522" i="17" s="1"/>
  <c r="H522" i="17" s="1"/>
  <c r="I522" i="17" s="1"/>
  <c r="J522" i="17" s="1"/>
  <c r="K522" i="17" s="1"/>
  <c r="L522" i="17" s="1"/>
  <c r="M522" i="17" s="1"/>
  <c r="BJ809" i="17" a="1"/>
  <c r="BJ809" i="17" s="1"/>
  <c r="F638" i="17"/>
  <c r="G638" i="17" s="1"/>
  <c r="H638" i="17" s="1"/>
  <c r="I638" i="17" s="1"/>
  <c r="J638" i="17" s="1"/>
  <c r="K638" i="17" s="1"/>
  <c r="L638" i="17" s="1"/>
  <c r="M638" i="17" s="1"/>
  <c r="BK802" i="17" a="1"/>
  <c r="BK802" i="17" s="1"/>
  <c r="F144" i="17"/>
  <c r="G144" i="17" s="1"/>
  <c r="H144" i="17" s="1"/>
  <c r="I144" i="17" s="1"/>
  <c r="J144" i="17" s="1"/>
  <c r="K144" i="17" s="1"/>
  <c r="L144" i="17" s="1"/>
  <c r="M144" i="17" s="1"/>
  <c r="BM451" i="17" a="1"/>
  <c r="BM451" i="17" s="1"/>
  <c r="F502" i="17"/>
  <c r="G502" i="17" s="1"/>
  <c r="H502" i="17" s="1"/>
  <c r="I502" i="17" s="1"/>
  <c r="J502" i="17" s="1"/>
  <c r="K502" i="17" s="1"/>
  <c r="L502" i="17" s="1"/>
  <c r="M502" i="17" s="1"/>
  <c r="BL117" i="17" a="1"/>
  <c r="BL117" i="17" s="1"/>
  <c r="BI565" i="17" a="1"/>
  <c r="BI565" i="17" s="1"/>
  <c r="BL317" i="17" a="1"/>
  <c r="BL317" i="17" s="1"/>
  <c r="BH1022" i="17" a="1"/>
  <c r="BH1022" i="17" s="1"/>
  <c r="F842" i="17"/>
  <c r="G842" i="17" s="1"/>
  <c r="H842" i="17" s="1"/>
  <c r="I842" i="17" s="1"/>
  <c r="J842" i="17" s="1"/>
  <c r="K842" i="17" s="1"/>
  <c r="L842" i="17" s="1"/>
  <c r="M842" i="17" s="1"/>
  <c r="F1106" i="17"/>
  <c r="G1106" i="17" s="1"/>
  <c r="H1106" i="17" s="1"/>
  <c r="I1106" i="17" s="1"/>
  <c r="J1106" i="17" s="1"/>
  <c r="K1106" i="17" s="1"/>
  <c r="L1106" i="17" s="1"/>
  <c r="M1106" i="17" s="1"/>
  <c r="BI644" i="17" a="1"/>
  <c r="BI644" i="17" s="1"/>
  <c r="BK1077" i="17" a="1"/>
  <c r="BK1077" i="17" s="1"/>
  <c r="BM1150" i="17" a="1"/>
  <c r="BM1150" i="17" s="1"/>
  <c r="BH288" i="17" a="1"/>
  <c r="BH288" i="17" s="1"/>
  <c r="BG143" i="17" a="1"/>
  <c r="BG143" i="17" s="1"/>
  <c r="F1080" i="17"/>
  <c r="G1080" i="17" s="1"/>
  <c r="H1080" i="17" s="1"/>
  <c r="I1080" i="17" s="1"/>
  <c r="J1080" i="17" s="1"/>
  <c r="K1080" i="17" s="1"/>
  <c r="L1080" i="17" s="1"/>
  <c r="M1080" i="17" s="1"/>
  <c r="BH88" i="17" a="1"/>
  <c r="BH88" i="17" s="1"/>
  <c r="BJ1015" i="17" a="1"/>
  <c r="BJ1015" i="17" s="1"/>
  <c r="BL950" i="17" a="1"/>
  <c r="BL950" i="17" s="1"/>
  <c r="BF716" i="17" a="1"/>
  <c r="BF716" i="17" s="1"/>
  <c r="F1042" i="17"/>
  <c r="G1042" i="17" s="1"/>
  <c r="H1042" i="17" s="1"/>
  <c r="I1042" i="17" s="1"/>
  <c r="J1042" i="17" s="1"/>
  <c r="K1042" i="17" s="1"/>
  <c r="L1042" i="17" s="1"/>
  <c r="M1042" i="17" s="1"/>
  <c r="BJ772" i="17" a="1"/>
  <c r="BJ772" i="17" s="1"/>
  <c r="F291" i="17"/>
  <c r="G291" i="17" s="1"/>
  <c r="H291" i="17" s="1"/>
  <c r="I291" i="17" s="1"/>
  <c r="J291" i="17" s="1"/>
  <c r="K291" i="17" s="1"/>
  <c r="L291" i="17" s="1"/>
  <c r="M291" i="17" s="1"/>
  <c r="F63" i="17"/>
  <c r="G63" i="17" s="1"/>
  <c r="H63" i="17" s="1"/>
  <c r="I63" i="17" s="1"/>
  <c r="J63" i="17" s="1"/>
  <c r="K63" i="17" s="1"/>
  <c r="L63" i="17" s="1"/>
  <c r="M63" i="17" s="1"/>
  <c r="BL802" i="17" a="1"/>
  <c r="BL802" i="17" s="1"/>
  <c r="BF602" i="17" a="1"/>
  <c r="BF602" i="17" s="1"/>
  <c r="BM820" i="17" a="1"/>
  <c r="BM820" i="17" s="1"/>
  <c r="BF740" i="17" a="1"/>
  <c r="BF740" i="17" s="1"/>
  <c r="BM663" i="17" a="1"/>
  <c r="BM663" i="17" s="1"/>
  <c r="F83" i="17"/>
  <c r="G83" i="17" s="1"/>
  <c r="H83" i="17" s="1"/>
  <c r="I83" i="17" s="1"/>
  <c r="J83" i="17" s="1"/>
  <c r="K83" i="17" s="1"/>
  <c r="L83" i="17" s="1"/>
  <c r="M83" i="17" s="1"/>
  <c r="BG62" i="17" a="1"/>
  <c r="BG62" i="17" s="1"/>
  <c r="BL586" i="17" a="1"/>
  <c r="BL586" i="17" s="1"/>
  <c r="BL1022" i="17" a="1"/>
  <c r="BL1022" i="17" s="1"/>
  <c r="BH639" i="17" a="1"/>
  <c r="BH639" i="17" s="1"/>
  <c r="BJ644" i="17" a="1"/>
  <c r="BJ644" i="17" s="1"/>
  <c r="BL367" i="17" a="1"/>
  <c r="BL367" i="17" s="1"/>
  <c r="BM760" i="17" a="1"/>
  <c r="BM760" i="17" s="1"/>
  <c r="BM241" i="17" a="1"/>
  <c r="BM241" i="17" s="1"/>
  <c r="BL143" i="17" a="1"/>
  <c r="BL143" i="17" s="1"/>
  <c r="BL88" i="17" a="1"/>
  <c r="BL88" i="17" s="1"/>
  <c r="BK1015" i="17" a="1"/>
  <c r="BK1015" i="17" s="1"/>
  <c r="BM894" i="17" a="1"/>
  <c r="BM894" i="17" s="1"/>
  <c r="F492" i="17"/>
  <c r="G492" i="17" s="1"/>
  <c r="H492" i="17" s="1"/>
  <c r="I492" i="17" s="1"/>
  <c r="J492" i="17" s="1"/>
  <c r="K492" i="17" s="1"/>
  <c r="L492" i="17" s="1"/>
  <c r="M492" i="17" s="1"/>
  <c r="BF753" i="17" a="1"/>
  <c r="BF753" i="17" s="1"/>
  <c r="BL610" i="17" a="1"/>
  <c r="BL610" i="17" s="1"/>
  <c r="BG663" i="17" a="1"/>
  <c r="BG663" i="17" s="1"/>
  <c r="F376" i="17"/>
  <c r="G376" i="17" s="1"/>
  <c r="H376" i="17" s="1"/>
  <c r="I376" i="17" s="1"/>
  <c r="J376" i="17" s="1"/>
  <c r="K376" i="17" s="1"/>
  <c r="L376" i="17" s="1"/>
  <c r="M376" i="17" s="1"/>
  <c r="F140" i="17"/>
  <c r="G140" i="17" s="1"/>
  <c r="H140" i="17" s="1"/>
  <c r="I140" i="17" s="1"/>
  <c r="J140" i="17" s="1"/>
  <c r="K140" i="17" s="1"/>
  <c r="L140" i="17" s="1"/>
  <c r="M140" i="17" s="1"/>
  <c r="BH62" i="17" a="1"/>
  <c r="BH62" i="17" s="1"/>
  <c r="BG586" i="17" a="1"/>
  <c r="BG586" i="17" s="1"/>
  <c r="F828" i="17"/>
  <c r="G828" i="17" s="1"/>
  <c r="H828" i="17" s="1"/>
  <c r="I828" i="17" s="1"/>
  <c r="J828" i="17" s="1"/>
  <c r="K828" i="17" s="1"/>
  <c r="L828" i="17" s="1"/>
  <c r="M828" i="17" s="1"/>
  <c r="BM664" i="17" a="1"/>
  <c r="BM664" i="17" s="1"/>
  <c r="BJ1022" i="17" a="1"/>
  <c r="BJ1022" i="17" s="1"/>
  <c r="BK639" i="17" a="1"/>
  <c r="BK639" i="17" s="1"/>
  <c r="BM644" i="17" a="1"/>
  <c r="BM644" i="17" s="1"/>
  <c r="BI615" i="17" a="1"/>
  <c r="BI615" i="17" s="1"/>
  <c r="BK894" i="17" a="1"/>
  <c r="BK894" i="17" s="1"/>
  <c r="F201" i="17"/>
  <c r="G201" i="17" s="1"/>
  <c r="H201" i="17" s="1"/>
  <c r="I201" i="17" s="1"/>
  <c r="J201" i="17" s="1"/>
  <c r="K201" i="17" s="1"/>
  <c r="L201" i="17" s="1"/>
  <c r="M201" i="17" s="1"/>
  <c r="F714" i="17"/>
  <c r="G714" i="17" s="1"/>
  <c r="H714" i="17" s="1"/>
  <c r="I714" i="17" s="1"/>
  <c r="J714" i="17" s="1"/>
  <c r="K714" i="17" s="1"/>
  <c r="L714" i="17" s="1"/>
  <c r="M714" i="17" s="1"/>
  <c r="BL648" i="17" a="1"/>
  <c r="BL648" i="17" s="1"/>
  <c r="BK753" i="17" a="1"/>
  <c r="BK753" i="17" s="1"/>
  <c r="F700" i="17"/>
  <c r="G700" i="17" s="1"/>
  <c r="H700" i="17" s="1"/>
  <c r="I700" i="17" s="1"/>
  <c r="J700" i="17" s="1"/>
  <c r="K700" i="17" s="1"/>
  <c r="L700" i="17" s="1"/>
  <c r="M700" i="17" s="1"/>
  <c r="BJ54" i="17" a="1"/>
  <c r="BJ54" i="17" s="1"/>
  <c r="BM610" i="17" a="1"/>
  <c r="BM610" i="17" s="1"/>
  <c r="F637" i="17"/>
  <c r="G637" i="17" s="1"/>
  <c r="H637" i="17" s="1"/>
  <c r="I637" i="17" s="1"/>
  <c r="J637" i="17" s="1"/>
  <c r="K637" i="17" s="1"/>
  <c r="L637" i="17" s="1"/>
  <c r="M637" i="17" s="1"/>
  <c r="F260" i="17"/>
  <c r="G260" i="17" s="1"/>
  <c r="H260" i="17" s="1"/>
  <c r="I260" i="17" s="1"/>
  <c r="J260" i="17" s="1"/>
  <c r="K260" i="17" s="1"/>
  <c r="L260" i="17" s="1"/>
  <c r="M260" i="17" s="1"/>
  <c r="F463" i="17"/>
  <c r="G463" i="17" s="1"/>
  <c r="H463" i="17" s="1"/>
  <c r="I463" i="17" s="1"/>
  <c r="J463" i="17" s="1"/>
  <c r="K463" i="17" s="1"/>
  <c r="L463" i="17" s="1"/>
  <c r="M463" i="17" s="1"/>
  <c r="BF664" i="17" a="1"/>
  <c r="BF664" i="17" s="1"/>
  <c r="F39" i="17"/>
  <c r="G39" i="17" s="1"/>
  <c r="H39" i="17" s="1"/>
  <c r="I39" i="17" s="1"/>
  <c r="J39" i="17" s="1"/>
  <c r="K39" i="17" s="1"/>
  <c r="L39" i="17" s="1"/>
  <c r="M39" i="17" s="1"/>
  <c r="BK1022" i="17" a="1"/>
  <c r="BK1022" i="17" s="1"/>
  <c r="BL639" i="17" a="1"/>
  <c r="BL639" i="17" s="1"/>
  <c r="BL571" i="17" a="1"/>
  <c r="BL571" i="17" s="1"/>
  <c r="BF1158" i="17" a="1"/>
  <c r="BF1158" i="17" s="1"/>
  <c r="BH1064" i="17" a="1"/>
  <c r="BH1064" i="17" s="1"/>
  <c r="F857" i="17"/>
  <c r="G857" i="17" s="1"/>
  <c r="H857" i="17" s="1"/>
  <c r="I857" i="17" s="1"/>
  <c r="J857" i="17" s="1"/>
  <c r="K857" i="17" s="1"/>
  <c r="L857" i="17" s="1"/>
  <c r="M857" i="17" s="1"/>
  <c r="F658" i="17"/>
  <c r="G658" i="17" s="1"/>
  <c r="H658" i="17" s="1"/>
  <c r="I658" i="17" s="1"/>
  <c r="J658" i="17" s="1"/>
  <c r="K658" i="17" s="1"/>
  <c r="L658" i="17" s="1"/>
  <c r="M658" i="17" s="1"/>
  <c r="BK1045" i="17" a="1"/>
  <c r="BK1045" i="17" s="1"/>
  <c r="F688" i="17"/>
  <c r="G688" i="17" s="1"/>
  <c r="H688" i="17" s="1"/>
  <c r="I688" i="17" s="1"/>
  <c r="J688" i="17" s="1"/>
  <c r="K688" i="17" s="1"/>
  <c r="L688" i="17" s="1"/>
  <c r="M688" i="17" s="1"/>
  <c r="BJ387" i="17" a="1"/>
  <c r="BJ387" i="17" s="1"/>
  <c r="BK521" i="17" a="1"/>
  <c r="BK521" i="17" s="1"/>
  <c r="BG373" i="17" a="1"/>
  <c r="BG373" i="17" s="1"/>
  <c r="BJ32" i="17" a="1"/>
  <c r="BJ32" i="17" s="1"/>
  <c r="BJ1143" i="17" a="1"/>
  <c r="BJ1143" i="17" s="1"/>
  <c r="F786" i="17"/>
  <c r="G786" i="17" s="1"/>
  <c r="H786" i="17" s="1"/>
  <c r="I786" i="17" s="1"/>
  <c r="J786" i="17" s="1"/>
  <c r="K786" i="17" s="1"/>
  <c r="L786" i="17" s="1"/>
  <c r="M786" i="17" s="1"/>
  <c r="BG936" i="17" a="1"/>
  <c r="BG936" i="17" s="1"/>
  <c r="BH904" i="17" a="1"/>
  <c r="BH904" i="17" s="1"/>
  <c r="BG1029" i="17" a="1"/>
  <c r="BG1029" i="17" s="1"/>
  <c r="BL230" i="17" a="1"/>
  <c r="BL230" i="17" s="1"/>
  <c r="BI1085" i="17" a="1"/>
  <c r="BI1085" i="17" s="1"/>
  <c r="BG1081" i="17" a="1"/>
  <c r="BG1081" i="17" s="1"/>
  <c r="BH387" i="17" a="1"/>
  <c r="BH387" i="17" s="1"/>
  <c r="BM662" i="17" a="1"/>
  <c r="BM662" i="17" s="1"/>
  <c r="F282" i="17"/>
  <c r="G282" i="17" s="1"/>
  <c r="H282" i="17" s="1"/>
  <c r="I282" i="17" s="1"/>
  <c r="J282" i="17" s="1"/>
  <c r="K282" i="17" s="1"/>
  <c r="L282" i="17" s="1"/>
  <c r="M282" i="17" s="1"/>
  <c r="BM1117" i="17" a="1"/>
  <c r="BM1117" i="17" s="1"/>
  <c r="BF1053" i="17" a="1"/>
  <c r="BF1053" i="17" s="1"/>
  <c r="BM31" i="17" a="1"/>
  <c r="BM31" i="17" s="1"/>
  <c r="BK106" i="17" a="1"/>
  <c r="BK106" i="17" s="1"/>
  <c r="BG718" i="17" a="1"/>
  <c r="BG718" i="17" s="1"/>
  <c r="F401" i="17"/>
  <c r="G401" i="17" s="1"/>
  <c r="H401" i="17" s="1"/>
  <c r="I401" i="17" s="1"/>
  <c r="J401" i="17" s="1"/>
  <c r="K401" i="17" s="1"/>
  <c r="L401" i="17" s="1"/>
  <c r="M401" i="17" s="1"/>
  <c r="F57" i="17"/>
  <c r="G57" i="17" s="1"/>
  <c r="H57" i="17" s="1"/>
  <c r="I57" i="17" s="1"/>
  <c r="J57" i="17" s="1"/>
  <c r="K57" i="17" s="1"/>
  <c r="L57" i="17" s="1"/>
  <c r="M57" i="17" s="1"/>
  <c r="BI664" i="17" a="1"/>
  <c r="BI664" i="17" s="1"/>
  <c r="BF1163" i="17" a="1"/>
  <c r="BF1163" i="17" s="1"/>
  <c r="F1017" i="17"/>
  <c r="G1017" i="17" s="1"/>
  <c r="H1017" i="17" s="1"/>
  <c r="I1017" i="17" s="1"/>
  <c r="J1017" i="17" s="1"/>
  <c r="K1017" i="17" s="1"/>
  <c r="L1017" i="17" s="1"/>
  <c r="M1017" i="17" s="1"/>
  <c r="F198" i="17"/>
  <c r="G198" i="17" s="1"/>
  <c r="H198" i="17" s="1"/>
  <c r="I198" i="17" s="1"/>
  <c r="J198" i="17" s="1"/>
  <c r="K198" i="17" s="1"/>
  <c r="L198" i="17" s="1"/>
  <c r="M198" i="17" s="1"/>
  <c r="F970" i="17"/>
  <c r="G970" i="17" s="1"/>
  <c r="H970" i="17" s="1"/>
  <c r="I970" i="17" s="1"/>
  <c r="J970" i="17" s="1"/>
  <c r="K970" i="17" s="1"/>
  <c r="L970" i="17" s="1"/>
  <c r="M970" i="17" s="1"/>
  <c r="BL1045" i="17" a="1"/>
  <c r="BL1045" i="17" s="1"/>
  <c r="BH437" i="17" a="1"/>
  <c r="BH437" i="17" s="1"/>
  <c r="BI1078" i="17" a="1"/>
  <c r="BI1078" i="17" s="1"/>
  <c r="BM194" i="17" a="1"/>
  <c r="BM194" i="17" s="1"/>
  <c r="BI1122" i="17" a="1"/>
  <c r="BI1122" i="17" s="1"/>
  <c r="F630" i="17"/>
  <c r="G630" i="17" s="1"/>
  <c r="H630" i="17" s="1"/>
  <c r="I630" i="17" s="1"/>
  <c r="J630" i="17" s="1"/>
  <c r="K630" i="17" s="1"/>
  <c r="L630" i="17" s="1"/>
  <c r="M630" i="17" s="1"/>
  <c r="F490" i="17"/>
  <c r="G490" i="17" s="1"/>
  <c r="H490" i="17" s="1"/>
  <c r="I490" i="17" s="1"/>
  <c r="J490" i="17" s="1"/>
  <c r="K490" i="17" s="1"/>
  <c r="L490" i="17" s="1"/>
  <c r="M490" i="17" s="1"/>
  <c r="BH638" i="17" a="1"/>
  <c r="BH638" i="17" s="1"/>
  <c r="BJ662" i="17" a="1"/>
  <c r="BJ662" i="17" s="1"/>
  <c r="BH905" i="17" a="1"/>
  <c r="BH905" i="17" s="1"/>
  <c r="F715" i="17"/>
  <c r="G715" i="17" s="1"/>
  <c r="H715" i="17" s="1"/>
  <c r="I715" i="17" s="1"/>
  <c r="J715" i="17" s="1"/>
  <c r="K715" i="17" s="1"/>
  <c r="L715" i="17" s="1"/>
  <c r="M715" i="17" s="1"/>
  <c r="BL660" i="17" a="1"/>
  <c r="BL660" i="17" s="1"/>
  <c r="F1160" i="17"/>
  <c r="G1160" i="17" s="1"/>
  <c r="H1160" i="17" s="1"/>
  <c r="I1160" i="17" s="1"/>
  <c r="J1160" i="17" s="1"/>
  <c r="K1160" i="17" s="1"/>
  <c r="L1160" i="17" s="1"/>
  <c r="M1160" i="17" s="1"/>
  <c r="F559" i="17"/>
  <c r="G559" i="17" s="1"/>
  <c r="H559" i="17" s="1"/>
  <c r="I559" i="17" s="1"/>
  <c r="J559" i="17" s="1"/>
  <c r="K559" i="17" s="1"/>
  <c r="L559" i="17" s="1"/>
  <c r="M559" i="17" s="1"/>
  <c r="N559" i="17" s="1"/>
  <c r="BJ104" i="17" a="1"/>
  <c r="BJ104" i="17" s="1"/>
  <c r="BF106" i="17" a="1"/>
  <c r="BF106" i="17" s="1"/>
  <c r="BM863" i="17" a="1"/>
  <c r="BM863" i="17" s="1"/>
  <c r="BH293" i="17" a="1"/>
  <c r="BH293" i="17" s="1"/>
  <c r="F768" i="17"/>
  <c r="G768" i="17" s="1"/>
  <c r="H768" i="17" s="1"/>
  <c r="I768" i="17" s="1"/>
  <c r="J768" i="17" s="1"/>
  <c r="K768" i="17" s="1"/>
  <c r="L768" i="17" s="1"/>
  <c r="M768" i="17" s="1"/>
  <c r="F450" i="17"/>
  <c r="G450" i="17" s="1"/>
  <c r="H450" i="17" s="1"/>
  <c r="I450" i="17" s="1"/>
  <c r="J450" i="17" s="1"/>
  <c r="K450" i="17" s="1"/>
  <c r="L450" i="17" s="1"/>
  <c r="M450" i="17" s="1"/>
  <c r="F358" i="17"/>
  <c r="G358" i="17" s="1"/>
  <c r="H358" i="17" s="1"/>
  <c r="I358" i="17" s="1"/>
  <c r="J358" i="17" s="1"/>
  <c r="K358" i="17" s="1"/>
  <c r="L358" i="17" s="1"/>
  <c r="M358" i="17" s="1"/>
  <c r="BG626" i="17" a="1"/>
  <c r="BG626" i="17" s="1"/>
  <c r="F362" i="17"/>
  <c r="G362" i="17" s="1"/>
  <c r="H362" i="17" s="1"/>
  <c r="I362" i="17" s="1"/>
  <c r="J362" i="17" s="1"/>
  <c r="K362" i="17" s="1"/>
  <c r="L362" i="17" s="1"/>
  <c r="M362" i="17" s="1"/>
  <c r="BK311" i="17" a="1"/>
  <c r="BK311" i="17" s="1"/>
  <c r="BJ437" i="17" a="1"/>
  <c r="BJ437" i="17" s="1"/>
  <c r="BG824" i="17" a="1"/>
  <c r="BG824" i="17" s="1"/>
  <c r="BJ1078" i="17" a="1"/>
  <c r="BJ1078" i="17" s="1"/>
  <c r="BL333" i="17" a="1"/>
  <c r="BL333" i="17" s="1"/>
  <c r="BK194" i="17" a="1"/>
  <c r="BK194" i="17" s="1"/>
  <c r="F812" i="17"/>
  <c r="G812" i="17" s="1"/>
  <c r="H812" i="17" s="1"/>
  <c r="I812" i="17" s="1"/>
  <c r="J812" i="17" s="1"/>
  <c r="K812" i="17" s="1"/>
  <c r="L812" i="17" s="1"/>
  <c r="M812" i="17" s="1"/>
  <c r="BH800" i="17" a="1"/>
  <c r="BH800" i="17" s="1"/>
  <c r="BM1122" i="17" a="1"/>
  <c r="BM1122" i="17" s="1"/>
  <c r="BH1024" i="17" a="1"/>
  <c r="BH1024" i="17" s="1"/>
  <c r="BI620" i="17" a="1"/>
  <c r="BI620" i="17" s="1"/>
  <c r="F149" i="17"/>
  <c r="G149" i="17" s="1"/>
  <c r="H149" i="17" s="1"/>
  <c r="I149" i="17" s="1"/>
  <c r="J149" i="17" s="1"/>
  <c r="K149" i="17" s="1"/>
  <c r="L149" i="17" s="1"/>
  <c r="M149" i="17" s="1"/>
  <c r="F34" i="17"/>
  <c r="G34" i="17" s="1"/>
  <c r="H34" i="17" s="1"/>
  <c r="I34" i="17" s="1"/>
  <c r="J34" i="17" s="1"/>
  <c r="K34" i="17" s="1"/>
  <c r="L34" i="17" s="1"/>
  <c r="M34" i="17" s="1"/>
  <c r="BK642" i="17" a="1"/>
  <c r="BK642" i="17" s="1"/>
  <c r="BH376" i="17" a="1"/>
  <c r="BH376" i="17" s="1"/>
  <c r="BJ922" i="17" a="1"/>
  <c r="BJ922" i="17" s="1"/>
  <c r="BM454" i="17" a="1"/>
  <c r="BM454" i="17" s="1"/>
  <c r="F506" i="17"/>
  <c r="G506" i="17" s="1"/>
  <c r="H506" i="17" s="1"/>
  <c r="I506" i="17" s="1"/>
  <c r="J506" i="17" s="1"/>
  <c r="K506" i="17" s="1"/>
  <c r="L506" i="17" s="1"/>
  <c r="M506" i="17" s="1"/>
  <c r="BF104" i="17" a="1"/>
  <c r="BF104" i="17" s="1"/>
  <c r="BG577" i="17" a="1"/>
  <c r="BG577" i="17" s="1"/>
  <c r="F746" i="17"/>
  <c r="G746" i="17" s="1"/>
  <c r="H746" i="17" s="1"/>
  <c r="I746" i="17" s="1"/>
  <c r="J746" i="17" s="1"/>
  <c r="K746" i="17" s="1"/>
  <c r="L746" i="17" s="1"/>
  <c r="M746" i="17" s="1"/>
  <c r="BL42" i="17" a="1"/>
  <c r="BL42" i="17" s="1"/>
  <c r="BL944" i="17" a="1"/>
  <c r="BL944" i="17" s="1"/>
  <c r="F1022" i="17"/>
  <c r="G1022" i="17" s="1"/>
  <c r="H1022" i="17" s="1"/>
  <c r="I1022" i="17" s="1"/>
  <c r="J1022" i="17" s="1"/>
  <c r="K1022" i="17" s="1"/>
  <c r="L1022" i="17" s="1"/>
  <c r="M1022" i="17" s="1"/>
  <c r="N1022" i="17" s="1"/>
  <c r="F1040" i="17"/>
  <c r="G1040" i="17" s="1"/>
  <c r="H1040" i="17" s="1"/>
  <c r="I1040" i="17" s="1"/>
  <c r="J1040" i="17" s="1"/>
  <c r="K1040" i="17" s="1"/>
  <c r="L1040" i="17" s="1"/>
  <c r="M1040" i="17" s="1"/>
  <c r="F906" i="17"/>
  <c r="G906" i="17" s="1"/>
  <c r="H906" i="17" s="1"/>
  <c r="I906" i="17" s="1"/>
  <c r="J906" i="17" s="1"/>
  <c r="K906" i="17" s="1"/>
  <c r="L906" i="17" s="1"/>
  <c r="M906" i="17" s="1"/>
  <c r="N906" i="17" s="1"/>
  <c r="BK600" i="17" a="1"/>
  <c r="BK600" i="17" s="1"/>
  <c r="BJ577" i="17" a="1"/>
  <c r="BJ577" i="17" s="1"/>
  <c r="BI403" i="17" a="1"/>
  <c r="BI403" i="17" s="1"/>
  <c r="BM158" i="17" a="1"/>
  <c r="BM158" i="17" s="1"/>
  <c r="F45" i="17"/>
  <c r="G45" i="17" s="1"/>
  <c r="H45" i="17" s="1"/>
  <c r="I45" i="17" s="1"/>
  <c r="J45" i="17" s="1"/>
  <c r="K45" i="17" s="1"/>
  <c r="L45" i="17" s="1"/>
  <c r="M45" i="17" s="1"/>
  <c r="BK909" i="17" a="1"/>
  <c r="BK909" i="17" s="1"/>
  <c r="BK726" i="17" a="1"/>
  <c r="BK726" i="17" s="1"/>
  <c r="BK626" i="17" a="1"/>
  <c r="BK626" i="17" s="1"/>
  <c r="F1069" i="17"/>
  <c r="G1069" i="17" s="1"/>
  <c r="H1069" i="17" s="1"/>
  <c r="I1069" i="17" s="1"/>
  <c r="J1069" i="17" s="1"/>
  <c r="K1069" i="17" s="1"/>
  <c r="L1069" i="17" s="1"/>
  <c r="M1069" i="17" s="1"/>
  <c r="BM311" i="17" a="1"/>
  <c r="BM311" i="17" s="1"/>
  <c r="BI342" i="17" a="1"/>
  <c r="BI342" i="17" s="1"/>
  <c r="BL51" i="17" a="1"/>
  <c r="BL51" i="17" s="1"/>
  <c r="F341" i="17"/>
  <c r="G341" i="17" s="1"/>
  <c r="H341" i="17" s="1"/>
  <c r="I341" i="17" s="1"/>
  <c r="J341" i="17" s="1"/>
  <c r="K341" i="17" s="1"/>
  <c r="L341" i="17" s="1"/>
  <c r="M341" i="17" s="1"/>
  <c r="BK1088" i="17" a="1"/>
  <c r="BK1088" i="17" s="1"/>
  <c r="BF774" i="17" a="1"/>
  <c r="BF774" i="17" s="1"/>
  <c r="BF974" i="17" a="1"/>
  <c r="BF974" i="17" s="1"/>
  <c r="BI291" i="17" a="1"/>
  <c r="BI291" i="17" s="1"/>
  <c r="BG468" i="17" a="1"/>
  <c r="BG468" i="17" s="1"/>
  <c r="BK763" i="17" a="1"/>
  <c r="BK763" i="17" s="1"/>
  <c r="BG407" i="17" a="1"/>
  <c r="BG407" i="17" s="1"/>
  <c r="BF1153" i="17" a="1"/>
  <c r="BF1153" i="17" s="1"/>
  <c r="BI629" i="17" a="1"/>
  <c r="BI629" i="17" s="1"/>
  <c r="BG59" i="17" a="1"/>
  <c r="BG59" i="17" s="1"/>
  <c r="BH378" i="17" a="1"/>
  <c r="BH378" i="17" s="1"/>
  <c r="BF658" i="17" a="1"/>
  <c r="BF658" i="17" s="1"/>
  <c r="F157" i="17"/>
  <c r="G157" i="17" s="1"/>
  <c r="H157" i="17" s="1"/>
  <c r="I157" i="17" s="1"/>
  <c r="J157" i="17" s="1"/>
  <c r="K157" i="17" s="1"/>
  <c r="L157" i="17" s="1"/>
  <c r="M157" i="17" s="1"/>
  <c r="BL642" i="17" a="1"/>
  <c r="BL642" i="17" s="1"/>
  <c r="BL925" i="17" a="1"/>
  <c r="BL925" i="17" s="1"/>
  <c r="BI591" i="17" a="1"/>
  <c r="BI591" i="17" s="1"/>
  <c r="BH91" i="17" a="1"/>
  <c r="BH91" i="17" s="1"/>
  <c r="BL600" i="17" a="1"/>
  <c r="BL600" i="17" s="1"/>
  <c r="BK577" i="17" a="1"/>
  <c r="BK577" i="17" s="1"/>
  <c r="BG335" i="17" a="1"/>
  <c r="BG335" i="17" s="1"/>
  <c r="BL1041" i="17" a="1"/>
  <c r="BL1041" i="17" s="1"/>
  <c r="BJ403" i="17" a="1"/>
  <c r="BJ403" i="17" s="1"/>
  <c r="F383" i="17"/>
  <c r="G383" i="17" s="1"/>
  <c r="H383" i="17" s="1"/>
  <c r="I383" i="17" s="1"/>
  <c r="J383" i="17" s="1"/>
  <c r="K383" i="17" s="1"/>
  <c r="L383" i="17" s="1"/>
  <c r="M383" i="17" s="1"/>
  <c r="BJ342" i="17" a="1"/>
  <c r="BJ342" i="17" s="1"/>
  <c r="BL687" i="17" a="1"/>
  <c r="BL687" i="17" s="1"/>
  <c r="BM1088" i="17" a="1"/>
  <c r="BM1088" i="17" s="1"/>
  <c r="F728" i="17"/>
  <c r="G728" i="17" s="1"/>
  <c r="H728" i="17" s="1"/>
  <c r="I728" i="17" s="1"/>
  <c r="J728" i="17" s="1"/>
  <c r="K728" i="17" s="1"/>
  <c r="L728" i="17" s="1"/>
  <c r="M728" i="17" s="1"/>
  <c r="BM542" i="17" a="1"/>
  <c r="BM542" i="17" s="1"/>
  <c r="F107" i="17"/>
  <c r="G107" i="17" s="1"/>
  <c r="H107" i="17" s="1"/>
  <c r="I107" i="17" s="1"/>
  <c r="J107" i="17" s="1"/>
  <c r="K107" i="17" s="1"/>
  <c r="L107" i="17" s="1"/>
  <c r="M107" i="17" s="1"/>
  <c r="F1002" i="17"/>
  <c r="G1002" i="17" s="1"/>
  <c r="H1002" i="17" s="1"/>
  <c r="I1002" i="17" s="1"/>
  <c r="J1002" i="17" s="1"/>
  <c r="K1002" i="17" s="1"/>
  <c r="L1002" i="17" s="1"/>
  <c r="M1002" i="17" s="1"/>
  <c r="BL763" i="17" a="1"/>
  <c r="BL763" i="17" s="1"/>
  <c r="F477" i="17"/>
  <c r="G477" i="17" s="1"/>
  <c r="H477" i="17" s="1"/>
  <c r="I477" i="17" s="1"/>
  <c r="J477" i="17" s="1"/>
  <c r="K477" i="17" s="1"/>
  <c r="L477" i="17" s="1"/>
  <c r="M477" i="17" s="1"/>
  <c r="BJ925" i="17" a="1"/>
  <c r="BJ925" i="17" s="1"/>
  <c r="F126" i="17"/>
  <c r="G126" i="17" s="1"/>
  <c r="H126" i="17" s="1"/>
  <c r="I126" i="17" s="1"/>
  <c r="J126" i="17" s="1"/>
  <c r="K126" i="17" s="1"/>
  <c r="L126" i="17" s="1"/>
  <c r="M126" i="17" s="1"/>
  <c r="BI14" i="17" a="1"/>
  <c r="BI14" i="17" s="1"/>
  <c r="BI968" i="17" a="1"/>
  <c r="BI968" i="17" s="1"/>
  <c r="F168" i="17"/>
  <c r="G168" i="17" s="1"/>
  <c r="H168" i="17" s="1"/>
  <c r="I168" i="17" s="1"/>
  <c r="J168" i="17" s="1"/>
  <c r="K168" i="17" s="1"/>
  <c r="L168" i="17" s="1"/>
  <c r="M168" i="17" s="1"/>
  <c r="F91" i="17"/>
  <c r="G91" i="17" s="1"/>
  <c r="H91" i="17" s="1"/>
  <c r="I91" i="17" s="1"/>
  <c r="J91" i="17" s="1"/>
  <c r="K91" i="17" s="1"/>
  <c r="L91" i="17" s="1"/>
  <c r="M91" i="17" s="1"/>
  <c r="BM600" i="17" a="1"/>
  <c r="BM600" i="17" s="1"/>
  <c r="BH335" i="17" a="1"/>
  <c r="BH335" i="17" s="1"/>
  <c r="F621" i="17"/>
  <c r="G621" i="17" s="1"/>
  <c r="H621" i="17" s="1"/>
  <c r="I621" i="17" s="1"/>
  <c r="J621" i="17" s="1"/>
  <c r="K621" i="17" s="1"/>
  <c r="L621" i="17" s="1"/>
  <c r="M621" i="17" s="1"/>
  <c r="BH837" i="17" a="1"/>
  <c r="BH837" i="17" s="1"/>
  <c r="BK403" i="17" a="1"/>
  <c r="BK403" i="17" s="1"/>
  <c r="BF687" i="17" a="1"/>
  <c r="BF687" i="17" s="1"/>
  <c r="F154" i="17"/>
  <c r="G154" i="17" s="1"/>
  <c r="H154" i="17" s="1"/>
  <c r="I154" i="17" s="1"/>
  <c r="J154" i="17" s="1"/>
  <c r="K154" i="17" s="1"/>
  <c r="L154" i="17" s="1"/>
  <c r="M154" i="17" s="1"/>
  <c r="BH942" i="17" a="1"/>
  <c r="BH942" i="17" s="1"/>
  <c r="BJ238" i="17" a="1"/>
  <c r="BJ238" i="17" s="1"/>
  <c r="BM411" i="17" a="1"/>
  <c r="BM411" i="17" s="1"/>
  <c r="BI282" i="17" a="1"/>
  <c r="BI282" i="17" s="1"/>
  <c r="F136" i="17"/>
  <c r="G136" i="17" s="1"/>
  <c r="H136" i="17" s="1"/>
  <c r="I136" i="17" s="1"/>
  <c r="J136" i="17" s="1"/>
  <c r="K136" i="17" s="1"/>
  <c r="L136" i="17" s="1"/>
  <c r="M136" i="17" s="1"/>
  <c r="BM925" i="17" a="1"/>
  <c r="BM925" i="17" s="1"/>
  <c r="BM403" i="17" a="1"/>
  <c r="BM403" i="17" s="1"/>
  <c r="BH686" i="17" a="1"/>
  <c r="BH686" i="17" s="1"/>
  <c r="BG1045" i="17" a="1"/>
  <c r="BG1045" i="17" s="1"/>
  <c r="BG692" i="17" a="1"/>
  <c r="BG692" i="17" s="1"/>
  <c r="BL286" i="17" a="1"/>
  <c r="BL286" i="17" s="1"/>
  <c r="BJ150" i="17" a="1"/>
  <c r="BJ150" i="17" s="1"/>
  <c r="F470" i="17"/>
  <c r="G470" i="17" s="1"/>
  <c r="H470" i="17" s="1"/>
  <c r="I470" i="17" s="1"/>
  <c r="J470" i="17" s="1"/>
  <c r="K470" i="17" s="1"/>
  <c r="L470" i="17" s="1"/>
  <c r="M470" i="17" s="1"/>
  <c r="BM503" i="17" a="1"/>
  <c r="BM503" i="17" s="1"/>
  <c r="BF575" i="17" a="1"/>
  <c r="BF575" i="17" s="1"/>
  <c r="F1154" i="17"/>
  <c r="G1154" i="17" s="1"/>
  <c r="H1154" i="17" s="1"/>
  <c r="I1154" i="17" s="1"/>
  <c r="J1154" i="17" s="1"/>
  <c r="K1154" i="17" s="1"/>
  <c r="L1154" i="17" s="1"/>
  <c r="M1154" i="17" s="1"/>
  <c r="BG411" i="17" a="1"/>
  <c r="BG411" i="17" s="1"/>
  <c r="F418" i="17"/>
  <c r="G418" i="17" s="1"/>
  <c r="H418" i="17" s="1"/>
  <c r="I418" i="17" s="1"/>
  <c r="J418" i="17" s="1"/>
  <c r="K418" i="17" s="1"/>
  <c r="L418" i="17" s="1"/>
  <c r="M418" i="17" s="1"/>
  <c r="F797" i="17"/>
  <c r="G797" i="17" s="1"/>
  <c r="H797" i="17" s="1"/>
  <c r="I797" i="17" s="1"/>
  <c r="J797" i="17" s="1"/>
  <c r="K797" i="17" s="1"/>
  <c r="L797" i="17" s="1"/>
  <c r="M797" i="17" s="1"/>
  <c r="N797" i="17" s="1"/>
  <c r="BF852" i="17" a="1"/>
  <c r="BF852" i="17" s="1"/>
  <c r="F646" i="17"/>
  <c r="G646" i="17" s="1"/>
  <c r="H646" i="17" s="1"/>
  <c r="I646" i="17" s="1"/>
  <c r="J646" i="17" s="1"/>
  <c r="K646" i="17" s="1"/>
  <c r="L646" i="17" s="1"/>
  <c r="M646" i="17" s="1"/>
  <c r="BL403" i="17" a="1"/>
  <c r="BL403" i="17" s="1"/>
  <c r="F413" i="17"/>
  <c r="G413" i="17" s="1"/>
  <c r="H413" i="17" s="1"/>
  <c r="I413" i="17" s="1"/>
  <c r="J413" i="17" s="1"/>
  <c r="K413" i="17" s="1"/>
  <c r="L413" i="17" s="1"/>
  <c r="M413" i="17" s="1"/>
  <c r="BF686" i="17" a="1"/>
  <c r="BF686" i="17" s="1"/>
  <c r="BM1045" i="17" a="1"/>
  <c r="BM1045" i="17" s="1"/>
  <c r="BF692" i="17" a="1"/>
  <c r="BF692" i="17" s="1"/>
  <c r="F988" i="17"/>
  <c r="G988" i="17" s="1"/>
  <c r="H988" i="17" s="1"/>
  <c r="I988" i="17" s="1"/>
  <c r="J988" i="17" s="1"/>
  <c r="K988" i="17" s="1"/>
  <c r="L988" i="17" s="1"/>
  <c r="M988" i="17" s="1"/>
  <c r="BG666" i="17" a="1"/>
  <c r="BG666" i="17" s="1"/>
  <c r="BL666" i="17" a="1"/>
  <c r="BL666" i="17" s="1"/>
  <c r="BI286" i="17" a="1"/>
  <c r="BI286" i="17" s="1"/>
  <c r="BK225" i="17" a="1"/>
  <c r="BK225" i="17" s="1"/>
  <c r="BH225" i="17" a="1"/>
  <c r="BH225" i="17" s="1"/>
  <c r="BF225" i="17" a="1"/>
  <c r="BF225" i="17" s="1"/>
  <c r="BG894" i="17" a="1"/>
  <c r="BG894" i="17" s="1"/>
  <c r="BL894" i="17" a="1"/>
  <c r="BL894" i="17" s="1"/>
  <c r="BH894" i="17" a="1"/>
  <c r="BH894" i="17" s="1"/>
  <c r="BJ327" i="17" a="1"/>
  <c r="BJ327" i="17" s="1"/>
  <c r="BI327" i="17" a="1"/>
  <c r="BI327" i="17" s="1"/>
  <c r="BF216" i="17" a="1"/>
  <c r="BF216" i="17" s="1"/>
  <c r="BM216" i="17" a="1"/>
  <c r="BM216" i="17" s="1"/>
  <c r="BJ216" i="17" a="1"/>
  <c r="BJ216" i="17" s="1"/>
  <c r="BI216" i="17" a="1"/>
  <c r="BI216" i="17" s="1"/>
  <c r="BF46" i="17" a="1"/>
  <c r="BF46" i="17" s="1"/>
  <c r="BK461" i="17" a="1"/>
  <c r="BK461" i="17" s="1"/>
  <c r="BF461" i="17" a="1"/>
  <c r="BF461" i="17" s="1"/>
  <c r="BM381" i="17" a="1"/>
  <c r="BM381" i="17" s="1"/>
  <c r="BH381" i="17" a="1"/>
  <c r="BH381" i="17" s="1"/>
  <c r="BH666" i="17" a="1"/>
  <c r="BH666" i="17" s="1"/>
  <c r="BI236" i="17" a="1"/>
  <c r="BI236" i="17" s="1"/>
  <c r="BG236" i="17" a="1"/>
  <c r="BG236" i="17" s="1"/>
  <c r="BJ1037" i="17" a="1"/>
  <c r="BJ1037" i="17" s="1"/>
  <c r="BL1037" i="17" a="1"/>
  <c r="BL1037" i="17" s="1"/>
  <c r="BL397" i="17" a="1"/>
  <c r="BL397" i="17" s="1"/>
  <c r="BF397" i="17" a="1"/>
  <c r="BF397" i="17" s="1"/>
  <c r="BJ894" i="17" a="1"/>
  <c r="BJ894" i="17" s="1"/>
  <c r="BJ402" i="17" a="1"/>
  <c r="BJ402" i="17" s="1"/>
  <c r="F670" i="17"/>
  <c r="G670" i="17" s="1"/>
  <c r="H670" i="17" s="1"/>
  <c r="I670" i="17" s="1"/>
  <c r="J670" i="17" s="1"/>
  <c r="K670" i="17" s="1"/>
  <c r="L670" i="17" s="1"/>
  <c r="M670" i="17" s="1"/>
  <c r="N670" i="17" s="1"/>
  <c r="BI915" i="17" a="1"/>
  <c r="BI915" i="17" s="1"/>
  <c r="BF915" i="17" a="1"/>
  <c r="BF915" i="17" s="1"/>
  <c r="BM915" i="17" a="1"/>
  <c r="BM915" i="17" s="1"/>
  <c r="BJ915" i="17" a="1"/>
  <c r="BJ915" i="17" s="1"/>
  <c r="BH915" i="17" a="1"/>
  <c r="BH915" i="17" s="1"/>
  <c r="BG915" i="17" a="1"/>
  <c r="BG915" i="17" s="1"/>
  <c r="BF624" i="17" a="1"/>
  <c r="BF624" i="17" s="1"/>
  <c r="BJ624" i="17" a="1"/>
  <c r="BJ624" i="17" s="1"/>
  <c r="BJ592" i="17" a="1"/>
  <c r="BJ592" i="17" s="1"/>
  <c r="BG592" i="17" a="1"/>
  <c r="BG592" i="17" s="1"/>
  <c r="BF235" i="17" a="1"/>
  <c r="BF235" i="17" s="1"/>
  <c r="BL235" i="17" a="1"/>
  <c r="BL235" i="17" s="1"/>
  <c r="BK235" i="17" a="1"/>
  <c r="BK235" i="17" s="1"/>
  <c r="BG235" i="17" a="1"/>
  <c r="BG235" i="17" s="1"/>
  <c r="BK566" i="17" a="1"/>
  <c r="BK566" i="17" s="1"/>
  <c r="BF954" i="17" a="1"/>
  <c r="BF954" i="17" s="1"/>
  <c r="BL954" i="17" a="1"/>
  <c r="BL954" i="17" s="1"/>
  <c r="BH954" i="17" a="1"/>
  <c r="BH954" i="17" s="1"/>
  <c r="BL678" i="17" a="1"/>
  <c r="BL678" i="17" s="1"/>
  <c r="BJ627" i="17" a="1"/>
  <c r="BJ627" i="17" s="1"/>
  <c r="BM627" i="17" a="1"/>
  <c r="BM627" i="17" s="1"/>
  <c r="BL627" i="17" a="1"/>
  <c r="BL627" i="17" s="1"/>
  <c r="BK4" i="17" a="1"/>
  <c r="BK4" i="17" s="1"/>
  <c r="BL566" i="17" a="1"/>
  <c r="BL566" i="17" s="1"/>
  <c r="BJ174" i="17" a="1"/>
  <c r="BJ174" i="17" s="1"/>
  <c r="BI174" i="17" a="1"/>
  <c r="BI174" i="17" s="1"/>
  <c r="BI485" i="17" a="1"/>
  <c r="BI485" i="17" s="1"/>
  <c r="BJ485" i="17" a="1"/>
  <c r="BJ485" i="17" s="1"/>
  <c r="BM485" i="17" a="1"/>
  <c r="BM485" i="17" s="1"/>
  <c r="BG485" i="17" a="1"/>
  <c r="BG485" i="17" s="1"/>
  <c r="BJ247" i="17" a="1"/>
  <c r="BJ247" i="17" s="1"/>
  <c r="BG181" i="17" a="1"/>
  <c r="BG181" i="17" s="1"/>
  <c r="BF1123" i="17" a="1"/>
  <c r="BF1123" i="17" s="1"/>
  <c r="BG4" i="17" a="1"/>
  <c r="BG4" i="17" s="1"/>
  <c r="BG144" i="17" a="1"/>
  <c r="BG144" i="17" s="1"/>
  <c r="BK144" i="17" a="1"/>
  <c r="BK144" i="17" s="1"/>
  <c r="BI144" i="17" a="1"/>
  <c r="BI144" i="17" s="1"/>
  <c r="BK388" i="17" a="1"/>
  <c r="BK388" i="17" s="1"/>
  <c r="BH380" i="17" a="1"/>
  <c r="BH380" i="17" s="1"/>
  <c r="BM380" i="17" a="1"/>
  <c r="BM380" i="17" s="1"/>
  <c r="BJ271" i="17" a="1"/>
  <c r="BJ271" i="17" s="1"/>
  <c r="BG271" i="17" a="1"/>
  <c r="BG271" i="17" s="1"/>
  <c r="BJ566" i="17" a="1"/>
  <c r="BJ566" i="17" s="1"/>
  <c r="BI566" i="17" a="1"/>
  <c r="BI566" i="17" s="1"/>
  <c r="BG1032" i="17" a="1"/>
  <c r="BG1032" i="17" s="1"/>
  <c r="BK1032" i="17" a="1"/>
  <c r="BK1032" i="17" s="1"/>
  <c r="BH678" i="17" a="1"/>
  <c r="BH678" i="17" s="1"/>
  <c r="BG678" i="17" a="1"/>
  <c r="BG678" i="17" s="1"/>
  <c r="BG914" i="17" a="1"/>
  <c r="BG914" i="17" s="1"/>
  <c r="BK563" i="17" a="1"/>
  <c r="BK563" i="17" s="1"/>
  <c r="BG563" i="17" a="1"/>
  <c r="BG563" i="17" s="1"/>
  <c r="BJ914" i="17" a="1"/>
  <c r="BJ914" i="17" s="1"/>
  <c r="BL614" i="17" a="1"/>
  <c r="BL614" i="17" s="1"/>
  <c r="BI614" i="17" a="1"/>
  <c r="BI614" i="17" s="1"/>
  <c r="BG614" i="17" a="1"/>
  <c r="BG614" i="17" s="1"/>
  <c r="BG286" i="17" a="1"/>
  <c r="BG286" i="17" s="1"/>
  <c r="BM286" i="17" a="1"/>
  <c r="BM286" i="17" s="1"/>
  <c r="BH286" i="17" a="1"/>
  <c r="BH286" i="17" s="1"/>
  <c r="BI90" i="17" a="1"/>
  <c r="BI90" i="17" s="1"/>
  <c r="BH90" i="17" a="1"/>
  <c r="BH90" i="17" s="1"/>
  <c r="BF287" i="17" a="1"/>
  <c r="BF287" i="17" s="1"/>
  <c r="BH1080" i="17" a="1"/>
  <c r="BH1080" i="17" s="1"/>
  <c r="BG1080" i="17" a="1"/>
  <c r="BG1080" i="17" s="1"/>
  <c r="BM634" i="17" a="1"/>
  <c r="BM634" i="17" s="1"/>
  <c r="BM581" i="17" a="1"/>
  <c r="BM581" i="17" s="1"/>
  <c r="BM11" i="17" a="1"/>
  <c r="BM11" i="17" s="1"/>
  <c r="BG500" i="17" a="1"/>
  <c r="BG500" i="17" s="1"/>
  <c r="BJ500" i="17" a="1"/>
  <c r="BJ500" i="17" s="1"/>
  <c r="BL284" i="17" a="1"/>
  <c r="BL284" i="17" s="1"/>
  <c r="BL510" i="17" a="1"/>
  <c r="BL510" i="17" s="1"/>
  <c r="BJ471" i="17" a="1"/>
  <c r="BJ471" i="17" s="1"/>
  <c r="BL471" i="17" a="1"/>
  <c r="BL471" i="17" s="1"/>
  <c r="BH471" i="17" a="1"/>
  <c r="BH471" i="17" s="1"/>
  <c r="BH440" i="17" a="1"/>
  <c r="BH440" i="17" s="1"/>
  <c r="BL1031" i="17" a="1"/>
  <c r="BL1031" i="17" s="1"/>
  <c r="BK1031" i="17" a="1"/>
  <c r="BK1031" i="17" s="1"/>
  <c r="BJ1031" i="17" a="1"/>
  <c r="BJ1031" i="17" s="1"/>
  <c r="BG1031" i="17" a="1"/>
  <c r="BG1031" i="17" s="1"/>
  <c r="BM1031" i="17" a="1"/>
  <c r="BM1031" i="17" s="1"/>
  <c r="BM870" i="17" a="1"/>
  <c r="BM870" i="17" s="1"/>
  <c r="BH870" i="17" a="1"/>
  <c r="BH870" i="17" s="1"/>
  <c r="BL105" i="17" a="1"/>
  <c r="BL105" i="17" s="1"/>
  <c r="BI105" i="17" a="1"/>
  <c r="BI105" i="17" s="1"/>
  <c r="BL914" i="17" a="1"/>
  <c r="BL914" i="17" s="1"/>
  <c r="BH914" i="17" a="1"/>
  <c r="BH914" i="17" s="1"/>
  <c r="BK674" i="17" a="1"/>
  <c r="BK674" i="17" s="1"/>
  <c r="BF674" i="17" a="1"/>
  <c r="BF674" i="17" s="1"/>
  <c r="BG1077" i="17" a="1"/>
  <c r="BG1077" i="17" s="1"/>
  <c r="BL1077" i="17" a="1"/>
  <c r="BL1077" i="17" s="1"/>
  <c r="BI498" i="17" a="1"/>
  <c r="BI498" i="17" s="1"/>
  <c r="BI333" i="17" a="1"/>
  <c r="BI333" i="17" s="1"/>
  <c r="BG223" i="17" a="1"/>
  <c r="BG223" i="17" s="1"/>
  <c r="BL223" i="17" a="1"/>
  <c r="BL223" i="17" s="1"/>
  <c r="F117" i="17"/>
  <c r="G117" i="17" s="1"/>
  <c r="H117" i="17" s="1"/>
  <c r="I117" i="17" s="1"/>
  <c r="J117" i="17" s="1"/>
  <c r="K117" i="17" s="1"/>
  <c r="L117" i="17" s="1"/>
  <c r="M117" i="17" s="1"/>
  <c r="BG649" i="17" a="1"/>
  <c r="BG649" i="17" s="1"/>
  <c r="BL116" i="17" a="1"/>
  <c r="BL116" i="17" s="1"/>
  <c r="BM116" i="17" a="1"/>
  <c r="BM116" i="17" s="1"/>
  <c r="BK116" i="17" a="1"/>
  <c r="BK116" i="17" s="1"/>
  <c r="BK100" i="17" a="1"/>
  <c r="BK100" i="17" s="1"/>
  <c r="BH100" i="17" a="1"/>
  <c r="BH100" i="17" s="1"/>
  <c r="BI634" i="17" a="1"/>
  <c r="BI634" i="17" s="1"/>
  <c r="BK634" i="17" a="1"/>
  <c r="BK634" i="17" s="1"/>
  <c r="BH479" i="17" a="1"/>
  <c r="BH479" i="17" s="1"/>
  <c r="F716" i="17"/>
  <c r="G716" i="17" s="1"/>
  <c r="H716" i="17" s="1"/>
  <c r="I716" i="17" s="1"/>
  <c r="J716" i="17" s="1"/>
  <c r="K716" i="17" s="1"/>
  <c r="L716" i="17" s="1"/>
  <c r="M716" i="17" s="1"/>
  <c r="BM1012" i="17" a="1"/>
  <c r="BM1012" i="17" s="1"/>
  <c r="BI1012" i="17" a="1"/>
  <c r="BI1012" i="17" s="1"/>
  <c r="BL332" i="17" a="1"/>
  <c r="BL332" i="17" s="1"/>
  <c r="BF332" i="17" a="1"/>
  <c r="BF332" i="17" s="1"/>
  <c r="BH332" i="17" a="1"/>
  <c r="BH332" i="17" s="1"/>
  <c r="BI714" i="17" a="1"/>
  <c r="BI714" i="17" s="1"/>
  <c r="BF714" i="17" a="1"/>
  <c r="BF714" i="17" s="1"/>
  <c r="BH789" i="17" a="1"/>
  <c r="BH789" i="17" s="1"/>
  <c r="BI789" i="17" a="1"/>
  <c r="BI789" i="17" s="1"/>
  <c r="BL27" i="17" a="1"/>
  <c r="BL27" i="17" s="1"/>
  <c r="BG27" i="17" a="1"/>
  <c r="BG27" i="17" s="1"/>
  <c r="BF27" i="17" a="1"/>
  <c r="BF27" i="17" s="1"/>
  <c r="BM27" i="17" a="1"/>
  <c r="BM27" i="17" s="1"/>
  <c r="BK1142" i="17" a="1"/>
  <c r="BK1142" i="17" s="1"/>
  <c r="BF1142" i="17" a="1"/>
  <c r="BF1142" i="17" s="1"/>
  <c r="BL1142" i="17" a="1"/>
  <c r="BL1142" i="17" s="1"/>
  <c r="BI1142" i="17" a="1"/>
  <c r="BI1142" i="17" s="1"/>
  <c r="BJ1142" i="17" a="1"/>
  <c r="BJ1142" i="17" s="1"/>
  <c r="BJ695" i="17" a="1"/>
  <c r="BJ695" i="17" s="1"/>
  <c r="BK695" i="17" a="1"/>
  <c r="BK695" i="17" s="1"/>
  <c r="BF276" i="17" a="1"/>
  <c r="BF276" i="17" s="1"/>
  <c r="BM276" i="17" a="1"/>
  <c r="BM276" i="17" s="1"/>
  <c r="BI430" i="17" a="1"/>
  <c r="BI430" i="17" s="1"/>
  <c r="BL466" i="17" a="1"/>
  <c r="BL466" i="17" s="1"/>
  <c r="F701" i="17"/>
  <c r="G701" i="17" s="1"/>
  <c r="H701" i="17" s="1"/>
  <c r="I701" i="17" s="1"/>
  <c r="J701" i="17" s="1"/>
  <c r="K701" i="17" s="1"/>
  <c r="L701" i="17" s="1"/>
  <c r="M701" i="17" s="1"/>
  <c r="BJ933" i="17" a="1"/>
  <c r="BJ933" i="17" s="1"/>
  <c r="BG933" i="17" a="1"/>
  <c r="BG933" i="17" s="1"/>
  <c r="BF933" i="17" a="1"/>
  <c r="BF933" i="17" s="1"/>
  <c r="BM933" i="17" a="1"/>
  <c r="BM933" i="17" s="1"/>
  <c r="BF251" i="17" a="1"/>
  <c r="BF251" i="17" s="1"/>
  <c r="BI251" i="17" a="1"/>
  <c r="BI251" i="17" s="1"/>
  <c r="BH251" i="17" a="1"/>
  <c r="BH251" i="17" s="1"/>
  <c r="BL628" i="17" a="1"/>
  <c r="BL628" i="17" s="1"/>
  <c r="BG628" i="17" a="1"/>
  <c r="BG628" i="17" s="1"/>
  <c r="BK333" i="17" a="1"/>
  <c r="BK333" i="17" s="1"/>
  <c r="BM333" i="17" a="1"/>
  <c r="BM333" i="17" s="1"/>
  <c r="BL309" i="17" a="1"/>
  <c r="BL309" i="17" s="1"/>
  <c r="BK309" i="17" a="1"/>
  <c r="BK309" i="17" s="1"/>
  <c r="BI309" i="17" a="1"/>
  <c r="BI309" i="17" s="1"/>
  <c r="BM430" i="17" a="1"/>
  <c r="BM430" i="17" s="1"/>
  <c r="F17" i="17"/>
  <c r="G17" i="17" s="1"/>
  <c r="H17" i="17" s="1"/>
  <c r="I17" i="17" s="1"/>
  <c r="J17" i="17" s="1"/>
  <c r="K17" i="17" s="1"/>
  <c r="L17" i="17" s="1"/>
  <c r="M17" i="17" s="1"/>
  <c r="BM466" i="17" a="1"/>
  <c r="BM466" i="17" s="1"/>
  <c r="F838" i="17"/>
  <c r="G838" i="17" s="1"/>
  <c r="H838" i="17" s="1"/>
  <c r="I838" i="17" s="1"/>
  <c r="J838" i="17" s="1"/>
  <c r="K838" i="17" s="1"/>
  <c r="L838" i="17" s="1"/>
  <c r="M838" i="17" s="1"/>
  <c r="BF333" i="17" a="1"/>
  <c r="BF333" i="17" s="1"/>
  <c r="BH725" i="17" a="1"/>
  <c r="BH725" i="17" s="1"/>
  <c r="BK27" i="17" a="1"/>
  <c r="BK27" i="17" s="1"/>
  <c r="BH933" i="17" a="1"/>
  <c r="BH933" i="17" s="1"/>
  <c r="BH761" i="17" a="1"/>
  <c r="BH761" i="17" s="1"/>
  <c r="BF67" i="17" a="1"/>
  <c r="BF67" i="17" s="1"/>
  <c r="BK673" i="17" a="1"/>
  <c r="BK673" i="17" s="1"/>
  <c r="BL673" i="17" a="1"/>
  <c r="BL673" i="17" s="1"/>
  <c r="BH673" i="17" a="1"/>
  <c r="BH673" i="17" s="1"/>
  <c r="BL414" i="17" a="1"/>
  <c r="BL414" i="17" s="1"/>
  <c r="BG414" i="17" a="1"/>
  <c r="BG414" i="17" s="1"/>
  <c r="BF617" i="17" a="1"/>
  <c r="BF617" i="17" s="1"/>
  <c r="BI617" i="17" a="1"/>
  <c r="BI617" i="17" s="1"/>
  <c r="F787" i="17"/>
  <c r="G787" i="17" s="1"/>
  <c r="H787" i="17" s="1"/>
  <c r="I787" i="17" s="1"/>
  <c r="J787" i="17" s="1"/>
  <c r="K787" i="17" s="1"/>
  <c r="L787" i="17" s="1"/>
  <c r="M787" i="17" s="1"/>
  <c r="BF342" i="17" a="1"/>
  <c r="BF342" i="17" s="1"/>
  <c r="BI277" i="17" a="1"/>
  <c r="BI277" i="17" s="1"/>
  <c r="BL277" i="17" a="1"/>
  <c r="BL277" i="17" s="1"/>
  <c r="F742" i="17"/>
  <c r="G742" i="17" s="1"/>
  <c r="H742" i="17" s="1"/>
  <c r="I742" i="17" s="1"/>
  <c r="J742" i="17" s="1"/>
  <c r="K742" i="17" s="1"/>
  <c r="L742" i="17" s="1"/>
  <c r="M742" i="17" s="1"/>
  <c r="BM437" i="17" a="1"/>
  <c r="BM437" i="17" s="1"/>
  <c r="BG437" i="17" a="1"/>
  <c r="BG437" i="17" s="1"/>
  <c r="BL437" i="17" a="1"/>
  <c r="BL437" i="17" s="1"/>
  <c r="BM920" i="17" a="1"/>
  <c r="BM920" i="17" s="1"/>
  <c r="BG920" i="17" a="1"/>
  <c r="BG920" i="17" s="1"/>
  <c r="BH230" i="17" a="1"/>
  <c r="BH230" i="17" s="1"/>
  <c r="BK230" i="17" a="1"/>
  <c r="BK230" i="17" s="1"/>
  <c r="BF230" i="17" a="1"/>
  <c r="BF230" i="17" s="1"/>
  <c r="BM230" i="17" a="1"/>
  <c r="BM230" i="17" s="1"/>
  <c r="BJ214" i="17" a="1"/>
  <c r="BJ214" i="17" s="1"/>
  <c r="BF214" i="17" a="1"/>
  <c r="BF214" i="17" s="1"/>
  <c r="BM214" i="17" a="1"/>
  <c r="BM214" i="17" s="1"/>
  <c r="BK214" i="17" a="1"/>
  <c r="BK214" i="17" s="1"/>
  <c r="BF97" i="17" a="1"/>
  <c r="BF97" i="17" s="1"/>
  <c r="BI97" i="17" a="1"/>
  <c r="BI97" i="17" s="1"/>
  <c r="BM97" i="17" a="1"/>
  <c r="BM97" i="17" s="1"/>
  <c r="BJ97" i="17" a="1"/>
  <c r="BJ97" i="17" s="1"/>
  <c r="BJ680" i="17" a="1"/>
  <c r="BJ680" i="17" s="1"/>
  <c r="BK680" i="17" a="1"/>
  <c r="BK680" i="17" s="1"/>
  <c r="BI680" i="17" a="1"/>
  <c r="BI680" i="17" s="1"/>
  <c r="BH680" i="17" a="1"/>
  <c r="BH680" i="17" s="1"/>
  <c r="BG680" i="17" a="1"/>
  <c r="BG680" i="17" s="1"/>
  <c r="BH651" i="17" a="1"/>
  <c r="BH651" i="17" s="1"/>
  <c r="BF851" i="17" a="1"/>
  <c r="BF851" i="17" s="1"/>
  <c r="BL653" i="17" a="1"/>
  <c r="BL653" i="17" s="1"/>
  <c r="BK653" i="17" a="1"/>
  <c r="BK653" i="17" s="1"/>
  <c r="BM532" i="17" a="1"/>
  <c r="BM532" i="17" s="1"/>
  <c r="BI532" i="17" a="1"/>
  <c r="BI532" i="17" s="1"/>
  <c r="BL532" i="17" a="1"/>
  <c r="BL532" i="17" s="1"/>
  <c r="BK952" i="17" a="1"/>
  <c r="BK952" i="17" s="1"/>
  <c r="BH952" i="17" a="1"/>
  <c r="BH952" i="17" s="1"/>
  <c r="BJ191" i="17" a="1"/>
  <c r="BJ191" i="17" s="1"/>
  <c r="BI191" i="17" a="1"/>
  <c r="BI191" i="17" s="1"/>
  <c r="BM1078" i="17" a="1"/>
  <c r="BM1078" i="17" s="1"/>
  <c r="BF1078" i="17" a="1"/>
  <c r="BF1078" i="17" s="1"/>
  <c r="BK1078" i="17" a="1"/>
  <c r="BK1078" i="17" s="1"/>
  <c r="BL1078" i="17" a="1"/>
  <c r="BL1078" i="17" s="1"/>
  <c r="BL651" i="17" a="1"/>
  <c r="BL651" i="17" s="1"/>
  <c r="BH535" i="17" a="1"/>
  <c r="BH535" i="17" s="1"/>
  <c r="BF535" i="17" a="1"/>
  <c r="BF535" i="17" s="1"/>
  <c r="F372" i="17"/>
  <c r="G372" i="17" s="1"/>
  <c r="H372" i="17" s="1"/>
  <c r="I372" i="17" s="1"/>
  <c r="J372" i="17" s="1"/>
  <c r="K372" i="17" s="1"/>
  <c r="L372" i="17" s="1"/>
  <c r="M372" i="17" s="1"/>
  <c r="BI10" i="17" a="1"/>
  <c r="BI10" i="17" s="1"/>
  <c r="BF961" i="17" a="1"/>
  <c r="BF961" i="17" s="1"/>
  <c r="BI961" i="17" a="1"/>
  <c r="BI961" i="17" s="1"/>
  <c r="F1123" i="17"/>
  <c r="G1123" i="17" s="1"/>
  <c r="H1123" i="17" s="1"/>
  <c r="I1123" i="17" s="1"/>
  <c r="J1123" i="17" s="1"/>
  <c r="K1123" i="17" s="1"/>
  <c r="L1123" i="17" s="1"/>
  <c r="M1123" i="17" s="1"/>
  <c r="BK342" i="17" a="1"/>
  <c r="BK342" i="17" s="1"/>
  <c r="BH342" i="17" a="1"/>
  <c r="BH342" i="17" s="1"/>
  <c r="BL342" i="17" a="1"/>
  <c r="BL342" i="17" s="1"/>
  <c r="BF48" i="17" a="1"/>
  <c r="BF48" i="17" s="1"/>
  <c r="BJ48" i="17" a="1"/>
  <c r="BJ48" i="17" s="1"/>
  <c r="BI48" i="17" a="1"/>
  <c r="BI48" i="17" s="1"/>
  <c r="BG1078" i="17" a="1"/>
  <c r="BG1078" i="17" s="1"/>
  <c r="BM651" i="17" a="1"/>
  <c r="BM651" i="17" s="1"/>
  <c r="BJ522" i="17" a="1"/>
  <c r="BJ522" i="17" s="1"/>
  <c r="F259" i="17"/>
  <c r="G259" i="17" s="1"/>
  <c r="H259" i="17" s="1"/>
  <c r="I259" i="17" s="1"/>
  <c r="J259" i="17" s="1"/>
  <c r="K259" i="17" s="1"/>
  <c r="L259" i="17" s="1"/>
  <c r="M259" i="17" s="1"/>
  <c r="N259" i="17" s="1"/>
  <c r="BJ574" i="17" a="1"/>
  <c r="BJ574" i="17" s="1"/>
  <c r="BF574" i="17" a="1"/>
  <c r="BF574" i="17" s="1"/>
  <c r="BI384" i="17" a="1"/>
  <c r="BI384" i="17" s="1"/>
  <c r="BL384" i="17" a="1"/>
  <c r="BL384" i="17" s="1"/>
  <c r="BK384" i="17" a="1"/>
  <c r="BK384" i="17" s="1"/>
  <c r="F279" i="17"/>
  <c r="G279" i="17" s="1"/>
  <c r="H279" i="17" s="1"/>
  <c r="I279" i="17" s="1"/>
  <c r="J279" i="17" s="1"/>
  <c r="K279" i="17" s="1"/>
  <c r="L279" i="17" s="1"/>
  <c r="M279" i="17" s="1"/>
  <c r="F356" i="17"/>
  <c r="G356" i="17" s="1"/>
  <c r="H356" i="17" s="1"/>
  <c r="I356" i="17" s="1"/>
  <c r="J356" i="17" s="1"/>
  <c r="K356" i="17" s="1"/>
  <c r="L356" i="17" s="1"/>
  <c r="M356" i="17" s="1"/>
  <c r="F302" i="17"/>
  <c r="G302" i="17" s="1"/>
  <c r="H302" i="17" s="1"/>
  <c r="I302" i="17" s="1"/>
  <c r="J302" i="17" s="1"/>
  <c r="K302" i="17" s="1"/>
  <c r="L302" i="17" s="1"/>
  <c r="M302" i="17" s="1"/>
  <c r="BM42" i="17" a="1"/>
  <c r="BM42" i="17" s="1"/>
  <c r="BK659" i="17" a="1"/>
  <c r="BK659" i="17" s="1"/>
  <c r="BH542" i="17" a="1"/>
  <c r="BH542" i="17" s="1"/>
  <c r="F26" i="17"/>
  <c r="G26" i="17" s="1"/>
  <c r="H26" i="17" s="1"/>
  <c r="I26" i="17" s="1"/>
  <c r="J26" i="17" s="1"/>
  <c r="K26" i="17" s="1"/>
  <c r="L26" i="17" s="1"/>
  <c r="M26" i="17" s="1"/>
  <c r="BI503" i="17" a="1"/>
  <c r="BI503" i="17" s="1"/>
  <c r="F18" i="17"/>
  <c r="G18" i="17" s="1"/>
  <c r="H18" i="17" s="1"/>
  <c r="I18" i="17" s="1"/>
  <c r="J18" i="17" s="1"/>
  <c r="K18" i="17" s="1"/>
  <c r="L18" i="17" s="1"/>
  <c r="M18" i="17" s="1"/>
  <c r="BK944" i="17" a="1"/>
  <c r="BK944" i="17" s="1"/>
  <c r="BM167" i="17" a="1"/>
  <c r="BM167" i="17" s="1"/>
  <c r="F49" i="17"/>
  <c r="G49" i="17" s="1"/>
  <c r="H49" i="17" s="1"/>
  <c r="I49" i="17" s="1"/>
  <c r="J49" i="17" s="1"/>
  <c r="K49" i="17" s="1"/>
  <c r="L49" i="17" s="1"/>
  <c r="M49" i="17" s="1"/>
  <c r="N49" i="17" s="1"/>
  <c r="BM626" i="17" a="1"/>
  <c r="BM626" i="17" s="1"/>
  <c r="BF521" i="17" a="1"/>
  <c r="BF521" i="17" s="1"/>
  <c r="BJ282" i="17" a="1"/>
  <c r="BJ282" i="17" s="1"/>
  <c r="F493" i="17"/>
  <c r="G493" i="17" s="1"/>
  <c r="H493" i="17" s="1"/>
  <c r="I493" i="17" s="1"/>
  <c r="J493" i="17" s="1"/>
  <c r="K493" i="17" s="1"/>
  <c r="L493" i="17" s="1"/>
  <c r="M493" i="17" s="1"/>
  <c r="BI740" i="17" a="1"/>
  <c r="BI740" i="17" s="1"/>
  <c r="F40" i="17"/>
  <c r="G40" i="17" s="1"/>
  <c r="H40" i="17" s="1"/>
  <c r="I40" i="17" s="1"/>
  <c r="J40" i="17" s="1"/>
  <c r="K40" i="17" s="1"/>
  <c r="L40" i="17" s="1"/>
  <c r="M40" i="17" s="1"/>
  <c r="BH663" i="17" a="1"/>
  <c r="BH663" i="17" s="1"/>
  <c r="BM882" i="17" a="1"/>
  <c r="BM882" i="17" s="1"/>
  <c r="BL1053" i="17" a="1"/>
  <c r="BL1053" i="17" s="1"/>
  <c r="BK973" i="17" a="1"/>
  <c r="BK973" i="17" s="1"/>
  <c r="BG640" i="17" a="1"/>
  <c r="BG640" i="17" s="1"/>
  <c r="BG1017" i="17" a="1"/>
  <c r="BG1017" i="17" s="1"/>
  <c r="BF292" i="17" a="1"/>
  <c r="BF292" i="17" s="1"/>
  <c r="BK1027" i="17" a="1"/>
  <c r="BK1027" i="17" s="1"/>
  <c r="BG1112" i="17" a="1"/>
  <c r="BG1112" i="17" s="1"/>
  <c r="BJ702" i="17" a="1"/>
  <c r="BJ702" i="17" s="1"/>
  <c r="BF1119" i="17" a="1"/>
  <c r="BF1119" i="17" s="1"/>
  <c r="F657" i="17"/>
  <c r="G657" i="17" s="1"/>
  <c r="H657" i="17" s="1"/>
  <c r="I657" i="17" s="1"/>
  <c r="J657" i="17" s="1"/>
  <c r="K657" i="17" s="1"/>
  <c r="L657" i="17" s="1"/>
  <c r="M657" i="17" s="1"/>
  <c r="BJ462" i="17" a="1"/>
  <c r="BJ462" i="17" s="1"/>
  <c r="BG347" i="17" a="1"/>
  <c r="BG347" i="17" s="1"/>
  <c r="BK1033" i="17" a="1"/>
  <c r="BK1033" i="17" s="1"/>
  <c r="BF394" i="17" a="1"/>
  <c r="BF394" i="17" s="1"/>
  <c r="BM893" i="17" a="1"/>
  <c r="BM893" i="17" s="1"/>
  <c r="BL1096" i="17" a="1"/>
  <c r="BL1096" i="17" s="1"/>
  <c r="F456" i="17"/>
  <c r="G456" i="17" s="1"/>
  <c r="H456" i="17" s="1"/>
  <c r="I456" i="17" s="1"/>
  <c r="J456" i="17" s="1"/>
  <c r="K456" i="17" s="1"/>
  <c r="L456" i="17" s="1"/>
  <c r="M456" i="17" s="1"/>
  <c r="BI542" i="17" a="1"/>
  <c r="BI542" i="17" s="1"/>
  <c r="F337" i="17"/>
  <c r="G337" i="17" s="1"/>
  <c r="H337" i="17" s="1"/>
  <c r="I337" i="17" s="1"/>
  <c r="J337" i="17" s="1"/>
  <c r="K337" i="17" s="1"/>
  <c r="L337" i="17" s="1"/>
  <c r="M337" i="17" s="1"/>
  <c r="F722" i="17"/>
  <c r="G722" i="17" s="1"/>
  <c r="H722" i="17" s="1"/>
  <c r="I722" i="17" s="1"/>
  <c r="J722" i="17" s="1"/>
  <c r="K722" i="17" s="1"/>
  <c r="L722" i="17" s="1"/>
  <c r="M722" i="17" s="1"/>
  <c r="BH995" i="17" a="1"/>
  <c r="BH995" i="17" s="1"/>
  <c r="BG1013" i="17" a="1"/>
  <c r="BG1013" i="17" s="1"/>
  <c r="BG521" i="17" a="1"/>
  <c r="BG521" i="17" s="1"/>
  <c r="BK282" i="17" a="1"/>
  <c r="BK282" i="17" s="1"/>
  <c r="BJ663" i="17" a="1"/>
  <c r="BJ663" i="17" s="1"/>
  <c r="BH292" i="17" a="1"/>
  <c r="BH292" i="17" s="1"/>
  <c r="BI1112" i="17" a="1"/>
  <c r="BI1112" i="17" s="1"/>
  <c r="BG702" i="17" a="1"/>
  <c r="BG702" i="17" s="1"/>
  <c r="BF546" i="17" a="1"/>
  <c r="BF546" i="17" s="1"/>
  <c r="BG206" i="17" a="1"/>
  <c r="BG206" i="17" s="1"/>
  <c r="F991" i="17"/>
  <c r="G991" i="17" s="1"/>
  <c r="H991" i="17" s="1"/>
  <c r="I991" i="17" s="1"/>
  <c r="J991" i="17" s="1"/>
  <c r="K991" i="17" s="1"/>
  <c r="L991" i="17" s="1"/>
  <c r="M991" i="17" s="1"/>
  <c r="BJ145" i="17" a="1"/>
  <c r="BJ145" i="17" s="1"/>
  <c r="BK462" i="17" a="1"/>
  <c r="BK462" i="17" s="1"/>
  <c r="BK347" i="17" a="1"/>
  <c r="BK347" i="17" s="1"/>
  <c r="BL1033" i="17" a="1"/>
  <c r="BL1033" i="17" s="1"/>
  <c r="BK771" i="17" a="1"/>
  <c r="BK771" i="17" s="1"/>
  <c r="BI180" i="17" a="1"/>
  <c r="BI180" i="17" s="1"/>
  <c r="BF293" i="17" a="1"/>
  <c r="BF293" i="17" s="1"/>
  <c r="BG848" i="17" a="1"/>
  <c r="BG848" i="17" s="1"/>
  <c r="F899" i="17"/>
  <c r="G899" i="17" s="1"/>
  <c r="H899" i="17" s="1"/>
  <c r="I899" i="17" s="1"/>
  <c r="J899" i="17" s="1"/>
  <c r="K899" i="17" s="1"/>
  <c r="L899" i="17" s="1"/>
  <c r="M899" i="17" s="1"/>
  <c r="F781" i="17"/>
  <c r="G781" i="17" s="1"/>
  <c r="H781" i="17" s="1"/>
  <c r="I781" i="17" s="1"/>
  <c r="J781" i="17" s="1"/>
  <c r="K781" i="17" s="1"/>
  <c r="L781" i="17" s="1"/>
  <c r="M781" i="17" s="1"/>
  <c r="BF1096" i="17" a="1"/>
  <c r="BF1096" i="17" s="1"/>
  <c r="BG886" i="17" a="1"/>
  <c r="BG886" i="17" s="1"/>
  <c r="F368" i="17"/>
  <c r="G368" i="17" s="1"/>
  <c r="H368" i="17" s="1"/>
  <c r="I368" i="17" s="1"/>
  <c r="J368" i="17" s="1"/>
  <c r="K368" i="17" s="1"/>
  <c r="L368" i="17" s="1"/>
  <c r="M368" i="17" s="1"/>
  <c r="F524" i="17"/>
  <c r="G524" i="17" s="1"/>
  <c r="H524" i="17" s="1"/>
  <c r="I524" i="17" s="1"/>
  <c r="J524" i="17" s="1"/>
  <c r="K524" i="17" s="1"/>
  <c r="L524" i="17" s="1"/>
  <c r="M524" i="17" s="1"/>
  <c r="BK663" i="17" a="1"/>
  <c r="BK663" i="17" s="1"/>
  <c r="F242" i="17"/>
  <c r="G242" i="17" s="1"/>
  <c r="H242" i="17" s="1"/>
  <c r="I242" i="17" s="1"/>
  <c r="J242" i="17" s="1"/>
  <c r="K242" i="17" s="1"/>
  <c r="L242" i="17" s="1"/>
  <c r="M242" i="17" s="1"/>
  <c r="BM771" i="17" a="1"/>
  <c r="BM771" i="17" s="1"/>
  <c r="F153" i="17"/>
  <c r="G153" i="17" s="1"/>
  <c r="H153" i="17" s="1"/>
  <c r="I153" i="17" s="1"/>
  <c r="J153" i="17" s="1"/>
  <c r="K153" i="17" s="1"/>
  <c r="L153" i="17" s="1"/>
  <c r="M153" i="17" s="1"/>
  <c r="F677" i="17"/>
  <c r="G677" i="17" s="1"/>
  <c r="H677" i="17" s="1"/>
  <c r="I677" i="17" s="1"/>
  <c r="J677" i="17" s="1"/>
  <c r="K677" i="17" s="1"/>
  <c r="L677" i="17" s="1"/>
  <c r="M677" i="17" s="1"/>
  <c r="F917" i="17"/>
  <c r="G917" i="17" s="1"/>
  <c r="H917" i="17" s="1"/>
  <c r="I917" i="17" s="1"/>
  <c r="J917" i="17" s="1"/>
  <c r="K917" i="17" s="1"/>
  <c r="L917" i="17" s="1"/>
  <c r="M917" i="17" s="1"/>
  <c r="F953" i="17"/>
  <c r="G953" i="17" s="1"/>
  <c r="H953" i="17" s="1"/>
  <c r="I953" i="17" s="1"/>
  <c r="J953" i="17" s="1"/>
  <c r="K953" i="17" s="1"/>
  <c r="L953" i="17" s="1"/>
  <c r="M953" i="17" s="1"/>
  <c r="BL221" i="17" a="1"/>
  <c r="BL221" i="17" s="1"/>
  <c r="F1006" i="17"/>
  <c r="G1006" i="17" s="1"/>
  <c r="H1006" i="17" s="1"/>
  <c r="I1006" i="17" s="1"/>
  <c r="J1006" i="17" s="1"/>
  <c r="K1006" i="17" s="1"/>
  <c r="L1006" i="17" s="1"/>
  <c r="M1006" i="17" s="1"/>
  <c r="BH525" i="17" a="1"/>
  <c r="BH525" i="17" s="1"/>
  <c r="BL1013" i="17" a="1"/>
  <c r="BL1013" i="17" s="1"/>
  <c r="BI944" i="17" a="1"/>
  <c r="BI944" i="17" s="1"/>
  <c r="BK858" i="17" a="1"/>
  <c r="BK858" i="17" s="1"/>
  <c r="BH521" i="17" a="1"/>
  <c r="BH521" i="17" s="1"/>
  <c r="BH802" i="17" a="1"/>
  <c r="BH802" i="17" s="1"/>
  <c r="BH1025" i="17" a="1"/>
  <c r="BH1025" i="17" s="1"/>
  <c r="BI378" i="17" a="1"/>
  <c r="BI378" i="17" s="1"/>
  <c r="BK862" i="17" a="1"/>
  <c r="BK862" i="17" s="1"/>
  <c r="BK292" i="17" a="1"/>
  <c r="BK292" i="17" s="1"/>
  <c r="BM1068" i="17" a="1"/>
  <c r="BM1068" i="17" s="1"/>
  <c r="BM801" i="17" a="1"/>
  <c r="BM801" i="17" s="1"/>
  <c r="BG832" i="17" a="1"/>
  <c r="BG832" i="17" s="1"/>
  <c r="F325" i="17"/>
  <c r="G325" i="17" s="1"/>
  <c r="H325" i="17" s="1"/>
  <c r="I325" i="17" s="1"/>
  <c r="J325" i="17" s="1"/>
  <c r="K325" i="17" s="1"/>
  <c r="L325" i="17" s="1"/>
  <c r="M325" i="17" s="1"/>
  <c r="BM584" i="17" a="1"/>
  <c r="BM584" i="17" s="1"/>
  <c r="BG771" i="17" a="1"/>
  <c r="BG771" i="17" s="1"/>
  <c r="F946" i="17"/>
  <c r="G946" i="17" s="1"/>
  <c r="H946" i="17" s="1"/>
  <c r="I946" i="17" s="1"/>
  <c r="J946" i="17" s="1"/>
  <c r="K946" i="17" s="1"/>
  <c r="L946" i="17" s="1"/>
  <c r="M946" i="17" s="1"/>
  <c r="BG906" i="17" a="1"/>
  <c r="BG906" i="17" s="1"/>
  <c r="BM571" i="17" a="1"/>
  <c r="BM571" i="17" s="1"/>
  <c r="BG803" i="17" a="1"/>
  <c r="BG803" i="17" s="1"/>
  <c r="BF944" i="17" a="1"/>
  <c r="BF944" i="17" s="1"/>
  <c r="BG858" i="17" a="1"/>
  <c r="BG858" i="17" s="1"/>
  <c r="BI521" i="17" a="1"/>
  <c r="BI521" i="17" s="1"/>
  <c r="BI1024" i="17" a="1"/>
  <c r="BI1024" i="17" s="1"/>
  <c r="F1094" i="17"/>
  <c r="G1094" i="17" s="1"/>
  <c r="H1094" i="17" s="1"/>
  <c r="I1094" i="17" s="1"/>
  <c r="J1094" i="17" s="1"/>
  <c r="K1094" i="17" s="1"/>
  <c r="L1094" i="17" s="1"/>
  <c r="M1094" i="17" s="1"/>
  <c r="BG862" i="17" a="1"/>
  <c r="BG862" i="17" s="1"/>
  <c r="BH771" i="17" a="1"/>
  <c r="BH771" i="17" s="1"/>
  <c r="F1130" i="17"/>
  <c r="G1130" i="17" s="1"/>
  <c r="H1130" i="17" s="1"/>
  <c r="I1130" i="17" s="1"/>
  <c r="J1130" i="17" s="1"/>
  <c r="K1130" i="17" s="1"/>
  <c r="L1130" i="17" s="1"/>
  <c r="M1130" i="17" s="1"/>
  <c r="F689" i="17"/>
  <c r="G689" i="17" s="1"/>
  <c r="H689" i="17" s="1"/>
  <c r="I689" i="17" s="1"/>
  <c r="J689" i="17" s="1"/>
  <c r="K689" i="17" s="1"/>
  <c r="L689" i="17" s="1"/>
  <c r="M689" i="17" s="1"/>
  <c r="BI1070" i="17" a="1"/>
  <c r="BI1070" i="17" s="1"/>
  <c r="BI1015" i="17" a="1"/>
  <c r="BI1015" i="17" s="1"/>
  <c r="BL1010" i="17" a="1"/>
  <c r="BL1010" i="17" s="1"/>
  <c r="F980" i="17"/>
  <c r="G980" i="17" s="1"/>
  <c r="H980" i="17" s="1"/>
  <c r="I980" i="17" s="1"/>
  <c r="J980" i="17" s="1"/>
  <c r="K980" i="17" s="1"/>
  <c r="L980" i="17" s="1"/>
  <c r="M980" i="17" s="1"/>
  <c r="BG944" i="17" a="1"/>
  <c r="BG944" i="17" s="1"/>
  <c r="BI858" i="17" a="1"/>
  <c r="BI858" i="17" s="1"/>
  <c r="F322" i="17"/>
  <c r="G322" i="17" s="1"/>
  <c r="H322" i="17" s="1"/>
  <c r="I322" i="17" s="1"/>
  <c r="J322" i="17" s="1"/>
  <c r="K322" i="17" s="1"/>
  <c r="L322" i="17" s="1"/>
  <c r="M322" i="17" s="1"/>
  <c r="BI427" i="17" a="1"/>
  <c r="BI427" i="17" s="1"/>
  <c r="BJ521" i="17" a="1"/>
  <c r="BJ521" i="17" s="1"/>
  <c r="BF802" i="17" a="1"/>
  <c r="BF802" i="17" s="1"/>
  <c r="BH629" i="17" a="1"/>
  <c r="BH629" i="17" s="1"/>
  <c r="BG1024" i="17" a="1"/>
  <c r="BG1024" i="17" s="1"/>
  <c r="BF131" i="17" a="1"/>
  <c r="BF131" i="17" s="1"/>
  <c r="BG117" i="17" a="1"/>
  <c r="BG117" i="17" s="1"/>
  <c r="BL412" i="17" a="1"/>
  <c r="BL412" i="17" s="1"/>
  <c r="F285" i="17"/>
  <c r="G285" i="17" s="1"/>
  <c r="H285" i="17" s="1"/>
  <c r="I285" i="17" s="1"/>
  <c r="J285" i="17" s="1"/>
  <c r="K285" i="17" s="1"/>
  <c r="L285" i="17" s="1"/>
  <c r="M285" i="17" s="1"/>
  <c r="BL862" i="17" a="1"/>
  <c r="BL862" i="17" s="1"/>
  <c r="BI104" i="17" a="1"/>
  <c r="BI104" i="17" s="1"/>
  <c r="F896" i="17"/>
  <c r="G896" i="17" s="1"/>
  <c r="H896" i="17" s="1"/>
  <c r="I896" i="17" s="1"/>
  <c r="J896" i="17" s="1"/>
  <c r="K896" i="17" s="1"/>
  <c r="L896" i="17" s="1"/>
  <c r="M896" i="17" s="1"/>
  <c r="BJ584" i="17" a="1"/>
  <c r="BJ584" i="17" s="1"/>
  <c r="F565" i="17"/>
  <c r="G565" i="17" s="1"/>
  <c r="H565" i="17" s="1"/>
  <c r="I565" i="17" s="1"/>
  <c r="J565" i="17" s="1"/>
  <c r="K565" i="17" s="1"/>
  <c r="L565" i="17" s="1"/>
  <c r="M565" i="17" s="1"/>
  <c r="BJ771" i="17" a="1"/>
  <c r="BJ771" i="17" s="1"/>
  <c r="BM335" i="17" a="1"/>
  <c r="BM335" i="17" s="1"/>
  <c r="F841" i="17"/>
  <c r="G841" i="17" s="1"/>
  <c r="H841" i="17" s="1"/>
  <c r="I841" i="17" s="1"/>
  <c r="J841" i="17" s="1"/>
  <c r="K841" i="17" s="1"/>
  <c r="L841" i="17" s="1"/>
  <c r="M841" i="17" s="1"/>
  <c r="BI103" i="17" a="1"/>
  <c r="BI103" i="17" s="1"/>
  <c r="BF621" i="17" a="1"/>
  <c r="BF621" i="17" s="1"/>
  <c r="BH1041" i="17" a="1"/>
  <c r="BH1041" i="17" s="1"/>
  <c r="F10" i="17"/>
  <c r="G10" i="17" s="1"/>
  <c r="H10" i="17" s="1"/>
  <c r="I10" i="17" s="1"/>
  <c r="J10" i="17" s="1"/>
  <c r="K10" i="17" s="1"/>
  <c r="L10" i="17" s="1"/>
  <c r="M10" i="17" s="1"/>
  <c r="BJ1024" i="17" a="1"/>
  <c r="BJ1024" i="17" s="1"/>
  <c r="BJ38" i="17" a="1"/>
  <c r="BJ38" i="17" s="1"/>
  <c r="BH750" i="17" a="1"/>
  <c r="BH750" i="17" s="1"/>
  <c r="F465" i="17"/>
  <c r="G465" i="17" s="1"/>
  <c r="H465" i="17" s="1"/>
  <c r="I465" i="17" s="1"/>
  <c r="J465" i="17" s="1"/>
  <c r="K465" i="17" s="1"/>
  <c r="L465" i="17" s="1"/>
  <c r="M465" i="17" s="1"/>
  <c r="F42" i="17"/>
  <c r="G42" i="17" s="1"/>
  <c r="H42" i="17" s="1"/>
  <c r="I42" i="17" s="1"/>
  <c r="J42" i="17" s="1"/>
  <c r="K42" i="17" s="1"/>
  <c r="L42" i="17" s="1"/>
  <c r="M42" i="17" s="1"/>
  <c r="F762" i="17"/>
  <c r="G762" i="17" s="1"/>
  <c r="H762" i="17" s="1"/>
  <c r="I762" i="17" s="1"/>
  <c r="J762" i="17" s="1"/>
  <c r="K762" i="17" s="1"/>
  <c r="L762" i="17" s="1"/>
  <c r="M762" i="17" s="1"/>
  <c r="BF771" i="17" a="1"/>
  <c r="BF771" i="17" s="1"/>
  <c r="BL781" i="17" a="1"/>
  <c r="BL781" i="17" s="1"/>
  <c r="BL415" i="17" a="1"/>
  <c r="BL415" i="17" s="1"/>
  <c r="BG590" i="17" a="1"/>
  <c r="BG590" i="17" s="1"/>
  <c r="BJ900" i="17" a="1"/>
  <c r="BJ900" i="17" s="1"/>
  <c r="BM908" i="17" a="1"/>
  <c r="BM908" i="17" s="1"/>
  <c r="G284" i="17"/>
  <c r="H284" i="17" s="1"/>
  <c r="I284" i="17" s="1"/>
  <c r="J284" i="17" s="1"/>
  <c r="K284" i="17" s="1"/>
  <c r="L284" i="17" s="1"/>
  <c r="M284" i="17" s="1"/>
  <c r="F263" i="17"/>
  <c r="G263" i="17" s="1"/>
  <c r="H263" i="17" s="1"/>
  <c r="I263" i="17" s="1"/>
  <c r="J263" i="17" s="1"/>
  <c r="K263" i="17" s="1"/>
  <c r="L263" i="17" s="1"/>
  <c r="M263" i="17" s="1"/>
  <c r="BH774" i="17" a="1"/>
  <c r="BH774" i="17" s="1"/>
  <c r="BG809" i="17" a="1"/>
  <c r="BG809" i="17" s="1"/>
  <c r="F1020" i="17"/>
  <c r="G1020" i="17" s="1"/>
  <c r="H1020" i="17" s="1"/>
  <c r="I1020" i="17" s="1"/>
  <c r="J1020" i="17" s="1"/>
  <c r="K1020" i="17" s="1"/>
  <c r="L1020" i="17" s="1"/>
  <c r="M1020" i="17" s="1"/>
  <c r="BM1085" i="17" a="1"/>
  <c r="BM1085" i="17" s="1"/>
  <c r="BH480" i="17" a="1"/>
  <c r="BH480" i="17" s="1"/>
  <c r="F595" i="17"/>
  <c r="G595" i="17" s="1"/>
  <c r="H595" i="17" s="1"/>
  <c r="I595" i="17" s="1"/>
  <c r="J595" i="17" s="1"/>
  <c r="K595" i="17" s="1"/>
  <c r="L595" i="17" s="1"/>
  <c r="M595" i="17" s="1"/>
  <c r="BK917" i="17" a="1"/>
  <c r="BK917" i="17" s="1"/>
  <c r="BK387" i="17" a="1"/>
  <c r="BK387" i="17" s="1"/>
  <c r="BK238" i="17" a="1"/>
  <c r="BK238" i="17" s="1"/>
  <c r="BK1024" i="17" a="1"/>
  <c r="BK1024" i="17" s="1"/>
  <c r="BM59" i="17" a="1"/>
  <c r="BM59" i="17" s="1"/>
  <c r="BH760" i="17" a="1"/>
  <c r="BH760" i="17" s="1"/>
  <c r="BM117" i="17" a="1"/>
  <c r="BM117" i="17" s="1"/>
  <c r="BI925" i="17" a="1"/>
  <c r="BI925" i="17" s="1"/>
  <c r="BK750" i="17" a="1"/>
  <c r="BK750" i="17" s="1"/>
  <c r="F1083" i="17"/>
  <c r="G1083" i="17" s="1"/>
  <c r="H1083" i="17" s="1"/>
  <c r="I1083" i="17" s="1"/>
  <c r="J1083" i="17" s="1"/>
  <c r="K1083" i="17" s="1"/>
  <c r="L1083" i="17" s="1"/>
  <c r="M1083" i="17" s="1"/>
  <c r="BF726" i="17" a="1"/>
  <c r="BF726" i="17" s="1"/>
  <c r="BM401" i="17" a="1"/>
  <c r="BM401" i="17" s="1"/>
  <c r="BK1001" i="17" a="1"/>
  <c r="BK1001" i="17" s="1"/>
  <c r="BH928" i="17" a="1"/>
  <c r="BH928" i="17" s="1"/>
  <c r="BJ837" i="17" a="1"/>
  <c r="BJ837" i="17" s="1"/>
  <c r="BG899" i="17" a="1"/>
  <c r="BG899" i="17" s="1"/>
  <c r="BM415" i="17" a="1"/>
  <c r="BM415" i="17" s="1"/>
  <c r="F1014" i="17"/>
  <c r="G1014" i="17" s="1"/>
  <c r="H1014" i="17" s="1"/>
  <c r="I1014" i="17" s="1"/>
  <c r="J1014" i="17" s="1"/>
  <c r="K1014" i="17" s="1"/>
  <c r="L1014" i="17" s="1"/>
  <c r="M1014" i="17" s="1"/>
  <c r="BF1038" i="17" a="1"/>
  <c r="BF1038" i="17" s="1"/>
  <c r="BF1085" i="17" a="1"/>
  <c r="BF1085" i="17" s="1"/>
  <c r="BF480" i="17" a="1"/>
  <c r="BF480" i="17" s="1"/>
  <c r="BG917" i="17" a="1"/>
  <c r="BG917" i="17" s="1"/>
  <c r="BI238" i="17" a="1"/>
  <c r="BI238" i="17" s="1"/>
  <c r="BM95" i="17" a="1"/>
  <c r="BM95" i="17" s="1"/>
  <c r="BL1024" i="17" a="1"/>
  <c r="BL1024" i="17" s="1"/>
  <c r="BI176" i="17" a="1"/>
  <c r="BI176" i="17" s="1"/>
  <c r="BJ957" i="17" a="1"/>
  <c r="BJ957" i="17" s="1"/>
  <c r="BI760" i="17" a="1"/>
  <c r="BI760" i="17" s="1"/>
  <c r="BH117" i="17" a="1"/>
  <c r="BH117" i="17" s="1"/>
  <c r="BH1075" i="17" a="1"/>
  <c r="BH1075" i="17" s="1"/>
  <c r="F624" i="17"/>
  <c r="G624" i="17" s="1"/>
  <c r="H624" i="17" s="1"/>
  <c r="I624" i="17" s="1"/>
  <c r="J624" i="17" s="1"/>
  <c r="K624" i="17" s="1"/>
  <c r="L624" i="17" s="1"/>
  <c r="M624" i="17" s="1"/>
  <c r="BG190" i="17" a="1"/>
  <c r="BG190" i="17" s="1"/>
  <c r="BL748" i="17" a="1"/>
  <c r="BL748" i="17" s="1"/>
  <c r="BG726" i="17" a="1"/>
  <c r="BG726" i="17" s="1"/>
  <c r="BM1001" i="17" a="1"/>
  <c r="BM1001" i="17" s="1"/>
  <c r="BI266" i="17" a="1"/>
  <c r="BI266" i="17" s="1"/>
  <c r="BM1023" i="17" a="1"/>
  <c r="BM1023" i="17" s="1"/>
  <c r="F777" i="17"/>
  <c r="G777" i="17" s="1"/>
  <c r="H777" i="17" s="1"/>
  <c r="I777" i="17" s="1"/>
  <c r="J777" i="17" s="1"/>
  <c r="K777" i="17" s="1"/>
  <c r="L777" i="17" s="1"/>
  <c r="M777" i="17" s="1"/>
  <c r="BF1127" i="17" a="1"/>
  <c r="BF1127" i="17" s="1"/>
  <c r="F461" i="17"/>
  <c r="G461" i="17" s="1"/>
  <c r="H461" i="17" s="1"/>
  <c r="I461" i="17" s="1"/>
  <c r="J461" i="17" s="1"/>
  <c r="K461" i="17" s="1"/>
  <c r="L461" i="17" s="1"/>
  <c r="M461" i="17" s="1"/>
  <c r="BI837" i="17" a="1"/>
  <c r="BI837" i="17" s="1"/>
  <c r="BJ193" i="17" a="1"/>
  <c r="BJ193" i="17" s="1"/>
  <c r="BH917" i="17" a="1"/>
  <c r="BH917" i="17" s="1"/>
  <c r="BI630" i="17" a="1"/>
  <c r="BI630" i="17" s="1"/>
  <c r="F911" i="17"/>
  <c r="G911" i="17" s="1"/>
  <c r="H911" i="17" s="1"/>
  <c r="I911" i="17" s="1"/>
  <c r="J911" i="17" s="1"/>
  <c r="K911" i="17" s="1"/>
  <c r="L911" i="17" s="1"/>
  <c r="M911" i="17" s="1"/>
  <c r="BM238" i="17" a="1"/>
  <c r="BM238" i="17" s="1"/>
  <c r="BM1024" i="17" a="1"/>
  <c r="BM1024" i="17" s="1"/>
  <c r="BJ117" i="17" a="1"/>
  <c r="BJ117" i="17" s="1"/>
  <c r="BM127" i="17" a="1"/>
  <c r="BM127" i="17" s="1"/>
  <c r="BJ537" i="17" a="1"/>
  <c r="BJ537" i="17" s="1"/>
  <c r="BG266" i="17" a="1"/>
  <c r="BG266" i="17" s="1"/>
  <c r="BH1023" i="17" a="1"/>
  <c r="BH1023" i="17" s="1"/>
  <c r="BL837" i="17" a="1"/>
  <c r="BL837" i="17" s="1"/>
  <c r="BJ36" i="17" a="1"/>
  <c r="BJ36" i="17" s="1"/>
  <c r="G387" i="17"/>
  <c r="H387" i="17" s="1"/>
  <c r="I387" i="17" s="1"/>
  <c r="J387" i="17" s="1"/>
  <c r="K387" i="17" s="1"/>
  <c r="L387" i="17" s="1"/>
  <c r="M387" i="17" s="1"/>
  <c r="F878" i="17"/>
  <c r="G878" i="17" s="1"/>
  <c r="H878" i="17" s="1"/>
  <c r="I878" i="17" s="1"/>
  <c r="J878" i="17" s="1"/>
  <c r="K878" i="17" s="1"/>
  <c r="L878" i="17" s="1"/>
  <c r="M878" i="17" s="1"/>
  <c r="BG537" i="17" a="1"/>
  <c r="BG537" i="17" s="1"/>
  <c r="BH143" i="17" a="1"/>
  <c r="BH143" i="17" s="1"/>
  <c r="BF51" i="17" a="1"/>
  <c r="BF51" i="17" s="1"/>
  <c r="F56" i="17"/>
  <c r="G56" i="17" s="1"/>
  <c r="H56" i="17" s="1"/>
  <c r="I56" i="17" s="1"/>
  <c r="J56" i="17" s="1"/>
  <c r="K56" i="17" s="1"/>
  <c r="L56" i="17" s="1"/>
  <c r="M56" i="17" s="1"/>
  <c r="BJ764" i="17" a="1"/>
  <c r="BJ764" i="17" s="1"/>
  <c r="BM814" i="17" a="1"/>
  <c r="BM814" i="17" s="1"/>
  <c r="F734" i="17"/>
  <c r="G734" i="17" s="1"/>
  <c r="H734" i="17" s="1"/>
  <c r="I734" i="17" s="1"/>
  <c r="J734" i="17" s="1"/>
  <c r="K734" i="17" s="1"/>
  <c r="L734" i="17" s="1"/>
  <c r="M734" i="17" s="1"/>
  <c r="BM281" i="17" a="1"/>
  <c r="BM281" i="17" s="1"/>
  <c r="BL809" i="17" a="1"/>
  <c r="BL809" i="17" s="1"/>
  <c r="F1091" i="17"/>
  <c r="G1091" i="17" s="1"/>
  <c r="H1091" i="17" s="1"/>
  <c r="I1091" i="17" s="1"/>
  <c r="J1091" i="17" s="1"/>
  <c r="K1091" i="17" s="1"/>
  <c r="L1091" i="17" s="1"/>
  <c r="M1091" i="17" s="1"/>
  <c r="BI213" i="17" a="1"/>
  <c r="BI213" i="17" s="1"/>
  <c r="BF648" i="17" a="1"/>
  <c r="BF648" i="17" s="1"/>
  <c r="BI1038" i="17" a="1"/>
  <c r="BI1038" i="17" s="1"/>
  <c r="BI981" i="17" a="1"/>
  <c r="BI981" i="17" s="1"/>
  <c r="BG753" i="17" a="1"/>
  <c r="BG753" i="17" s="1"/>
  <c r="BJ1060" i="17" a="1"/>
  <c r="BJ1060" i="17" s="1"/>
  <c r="F607" i="17"/>
  <c r="G607" i="17" s="1"/>
  <c r="H607" i="17" s="1"/>
  <c r="I607" i="17" s="1"/>
  <c r="J607" i="17" s="1"/>
  <c r="K607" i="17" s="1"/>
  <c r="L607" i="17" s="1"/>
  <c r="M607" i="17" s="1"/>
  <c r="F133" i="17"/>
  <c r="G133" i="17" s="1"/>
  <c r="H133" i="17" s="1"/>
  <c r="I133" i="17" s="1"/>
  <c r="J133" i="17" s="1"/>
  <c r="K133" i="17" s="1"/>
  <c r="L133" i="17" s="1"/>
  <c r="M133" i="17" s="1"/>
  <c r="BH630" i="17" a="1"/>
  <c r="BH630" i="17" s="1"/>
  <c r="BI490" i="17" a="1"/>
  <c r="BI490" i="17" s="1"/>
  <c r="BH238" i="17" a="1"/>
  <c r="BH238" i="17" s="1"/>
  <c r="BL146" i="17" a="1"/>
  <c r="BL146" i="17" s="1"/>
  <c r="BH798" i="17" a="1"/>
  <c r="BH798" i="17" s="1"/>
  <c r="BJ833" i="17" a="1"/>
  <c r="BJ833" i="17" s="1"/>
  <c r="BM637" i="17" a="1"/>
  <c r="BM637" i="17" s="1"/>
  <c r="BM1144" i="17" a="1"/>
  <c r="BM1144" i="17" s="1"/>
  <c r="BL760" i="17" a="1"/>
  <c r="BL760" i="17" s="1"/>
  <c r="F663" i="17"/>
  <c r="G663" i="17" s="1"/>
  <c r="H663" i="17" s="1"/>
  <c r="I663" i="17" s="1"/>
  <c r="J663" i="17" s="1"/>
  <c r="K663" i="17" s="1"/>
  <c r="L663" i="17" s="1"/>
  <c r="M663" i="17" s="1"/>
  <c r="BJ1103" i="17" a="1"/>
  <c r="BJ1103" i="17" s="1"/>
  <c r="F324" i="17"/>
  <c r="G324" i="17" s="1"/>
  <c r="H324" i="17" s="1"/>
  <c r="I324" i="17" s="1"/>
  <c r="J324" i="17" s="1"/>
  <c r="K324" i="17" s="1"/>
  <c r="L324" i="17" s="1"/>
  <c r="M324" i="17" s="1"/>
  <c r="BH866" i="17" a="1"/>
  <c r="BH866" i="17" s="1"/>
  <c r="BJ68" i="17" a="1"/>
  <c r="BJ68" i="17" s="1"/>
  <c r="BM782" i="17" a="1"/>
  <c r="BM782" i="17" s="1"/>
  <c r="BI596" i="17" a="1"/>
  <c r="BI596" i="17" s="1"/>
  <c r="F968" i="17"/>
  <c r="G968" i="17" s="1"/>
  <c r="H968" i="17" s="1"/>
  <c r="I968" i="17" s="1"/>
  <c r="J968" i="17" s="1"/>
  <c r="K968" i="17" s="1"/>
  <c r="L968" i="17" s="1"/>
  <c r="M968" i="17" s="1"/>
  <c r="BF561" i="17" a="1"/>
  <c r="BF561" i="17" s="1"/>
  <c r="BL726" i="17" a="1"/>
  <c r="BL726" i="17" s="1"/>
  <c r="BH1090" i="17" a="1"/>
  <c r="BH1090" i="17" s="1"/>
  <c r="F810" i="17"/>
  <c r="G810" i="17" s="1"/>
  <c r="H810" i="17" s="1"/>
  <c r="I810" i="17" s="1"/>
  <c r="J810" i="17" s="1"/>
  <c r="K810" i="17" s="1"/>
  <c r="L810" i="17" s="1"/>
  <c r="M810" i="17" s="1"/>
  <c r="N810" i="17" s="1"/>
  <c r="BH1001" i="17" a="1"/>
  <c r="BH1001" i="17" s="1"/>
  <c r="BG295" i="17" a="1"/>
  <c r="BG295" i="17" s="1"/>
  <c r="BF916" i="17" a="1"/>
  <c r="BF916" i="17" s="1"/>
  <c r="BM537" i="17" a="1"/>
  <c r="BM537" i="17" s="1"/>
  <c r="BJ178" i="17" a="1"/>
  <c r="BJ178" i="17" s="1"/>
  <c r="BM855" i="17" a="1"/>
  <c r="BM855" i="17" s="1"/>
  <c r="BH1163" i="17" a="1"/>
  <c r="BH1163" i="17" s="1"/>
  <c r="BF837" i="17" a="1"/>
  <c r="BF837" i="17" s="1"/>
  <c r="BG84" i="17" a="1"/>
  <c r="BG84" i="17" s="1"/>
  <c r="F886" i="17"/>
  <c r="G886" i="17" s="1"/>
  <c r="H886" i="17" s="1"/>
  <c r="I886" i="17" s="1"/>
  <c r="J886" i="17" s="1"/>
  <c r="K886" i="17" s="1"/>
  <c r="L886" i="17" s="1"/>
  <c r="M886" i="17" s="1"/>
  <c r="BH692" i="17" a="1"/>
  <c r="BH692" i="17" s="1"/>
  <c r="BM213" i="17" a="1"/>
  <c r="BM213" i="17" s="1"/>
  <c r="BJ1038" i="17" a="1"/>
  <c r="BJ1038" i="17" s="1"/>
  <c r="BL798" i="17" a="1"/>
  <c r="BL798" i="17" s="1"/>
  <c r="BG1117" i="17" a="1"/>
  <c r="BG1117" i="17" s="1"/>
  <c r="F304" i="17"/>
  <c r="G304" i="17" s="1"/>
  <c r="H304" i="17" s="1"/>
  <c r="I304" i="17" s="1"/>
  <c r="J304" i="17" s="1"/>
  <c r="K304" i="17" s="1"/>
  <c r="L304" i="17" s="1"/>
  <c r="M304" i="17" s="1"/>
  <c r="BH596" i="17" a="1"/>
  <c r="BH596" i="17" s="1"/>
  <c r="BJ295" i="17" a="1"/>
  <c r="BJ295" i="17" s="1"/>
  <c r="BH537" i="17" a="1"/>
  <c r="BH537" i="17" s="1"/>
  <c r="F184" i="17"/>
  <c r="G184" i="17" s="1"/>
  <c r="H184" i="17" s="1"/>
  <c r="I184" i="17" s="1"/>
  <c r="J184" i="17" s="1"/>
  <c r="K184" i="17" s="1"/>
  <c r="L184" i="17" s="1"/>
  <c r="M184" i="17" s="1"/>
  <c r="F557" i="17"/>
  <c r="G557" i="17" s="1"/>
  <c r="H557" i="17" s="1"/>
  <c r="I557" i="17" s="1"/>
  <c r="J557" i="17" s="1"/>
  <c r="K557" i="17" s="1"/>
  <c r="L557" i="17" s="1"/>
  <c r="M557" i="17" s="1"/>
  <c r="BM30" i="17" a="1"/>
  <c r="BM30" i="17" s="1"/>
  <c r="BL730" i="17" a="1"/>
  <c r="BL730" i="17" s="1"/>
  <c r="BM101" i="17" a="1"/>
  <c r="BM101" i="17" s="1"/>
  <c r="BH486" i="17" a="1"/>
  <c r="BH486" i="17" s="1"/>
  <c r="BK213" i="17" a="1"/>
  <c r="BK213" i="17" s="1"/>
  <c r="BI576" i="17" a="1"/>
  <c r="BI576" i="17" s="1"/>
  <c r="BF818" i="17" a="1"/>
  <c r="BF818" i="17" s="1"/>
  <c r="BM588" i="17" a="1"/>
  <c r="BM588" i="17" s="1"/>
  <c r="BJ839" i="17" a="1"/>
  <c r="BJ839" i="17" s="1"/>
  <c r="BM737" i="17" a="1"/>
  <c r="BM737" i="17" s="1"/>
  <c r="BF146" i="17" a="1"/>
  <c r="BF146" i="17" s="1"/>
  <c r="BM798" i="17" a="1"/>
  <c r="BM798" i="17" s="1"/>
  <c r="BI1117" i="17" a="1"/>
  <c r="BI1117" i="17" s="1"/>
  <c r="BL73" i="17" a="1"/>
  <c r="BL73" i="17" s="1"/>
  <c r="BI611" i="17" a="1"/>
  <c r="BI611" i="17" s="1"/>
  <c r="BG641" i="17" a="1"/>
  <c r="BG641" i="17" s="1"/>
  <c r="BG658" i="17" a="1"/>
  <c r="BG658" i="17" s="1"/>
  <c r="BF924" i="17" a="1"/>
  <c r="BF924" i="17" s="1"/>
  <c r="BG13" i="17" a="1"/>
  <c r="BG13" i="17" s="1"/>
  <c r="BG561" i="17" a="1"/>
  <c r="BG561" i="17" s="1"/>
  <c r="BG29" i="17" a="1"/>
  <c r="BG29" i="17" s="1"/>
  <c r="BL295" i="17" a="1"/>
  <c r="BL295" i="17" s="1"/>
  <c r="BI537" i="17" a="1"/>
  <c r="BI537" i="17" s="1"/>
  <c r="BG317" i="17" a="1"/>
  <c r="BG317" i="17" s="1"/>
  <c r="BJ855" i="17" a="1"/>
  <c r="BJ855" i="17" s="1"/>
  <c r="F628" i="17"/>
  <c r="G628" i="17" s="1"/>
  <c r="H628" i="17" s="1"/>
  <c r="I628" i="17" s="1"/>
  <c r="J628" i="17" s="1"/>
  <c r="K628" i="17" s="1"/>
  <c r="L628" i="17" s="1"/>
  <c r="M628" i="17" s="1"/>
  <c r="N628" i="17" s="1"/>
  <c r="F350" i="17"/>
  <c r="G350" i="17" s="1"/>
  <c r="H350" i="17" s="1"/>
  <c r="I350" i="17" s="1"/>
  <c r="J350" i="17" s="1"/>
  <c r="K350" i="17" s="1"/>
  <c r="L350" i="17" s="1"/>
  <c r="M350" i="17" s="1"/>
  <c r="BI557" i="17" a="1"/>
  <c r="BI557" i="17" s="1"/>
  <c r="BK692" i="17" a="1"/>
  <c r="BK692" i="17" s="1"/>
  <c r="BI51" i="17" a="1"/>
  <c r="BI51" i="17" s="1"/>
  <c r="BK439" i="17" a="1"/>
  <c r="BK439" i="17" s="1"/>
  <c r="BM428" i="17" a="1"/>
  <c r="BM428" i="17" s="1"/>
  <c r="BF764" i="17" a="1"/>
  <c r="BF764" i="17" s="1"/>
  <c r="BH553" i="17" a="1"/>
  <c r="BH553" i="17" s="1"/>
  <c r="BM125" i="17" a="1"/>
  <c r="BM125" i="17" s="1"/>
  <c r="BK1029" i="17" a="1"/>
  <c r="BK1029" i="17" s="1"/>
  <c r="BL213" i="17" a="1"/>
  <c r="BL213" i="17" s="1"/>
  <c r="BL576" i="17" a="1"/>
  <c r="BL576" i="17" s="1"/>
  <c r="BJ818" i="17" a="1"/>
  <c r="BJ818" i="17" s="1"/>
  <c r="BI753" i="17" a="1"/>
  <c r="BI753" i="17" s="1"/>
  <c r="F995" i="17"/>
  <c r="G995" i="17" s="1"/>
  <c r="H995" i="17" s="1"/>
  <c r="I995" i="17" s="1"/>
  <c r="J995" i="17" s="1"/>
  <c r="K995" i="17" s="1"/>
  <c r="L995" i="17" s="1"/>
  <c r="M995" i="17" s="1"/>
  <c r="N995" i="17" s="1"/>
  <c r="BK839" i="17" a="1"/>
  <c r="BK839" i="17" s="1"/>
  <c r="BI638" i="17" a="1"/>
  <c r="BI638" i="17" s="1"/>
  <c r="BF737" i="17" a="1"/>
  <c r="BF737" i="17" s="1"/>
  <c r="BH146" i="17" a="1"/>
  <c r="BH146" i="17" s="1"/>
  <c r="BG798" i="17" a="1"/>
  <c r="BG798" i="17" s="1"/>
  <c r="BH1153" i="17" a="1"/>
  <c r="BH1153" i="17" s="1"/>
  <c r="BJ1117" i="17" a="1"/>
  <c r="BJ1117" i="17" s="1"/>
  <c r="BG451" i="17" a="1"/>
  <c r="BG451" i="17" s="1"/>
  <c r="BK641" i="17" a="1"/>
  <c r="BK641" i="17" s="1"/>
  <c r="BK376" i="17" a="1"/>
  <c r="BK376" i="17" s="1"/>
  <c r="BM205" i="17" a="1"/>
  <c r="BM205" i="17" s="1"/>
  <c r="BM29" i="17" a="1"/>
  <c r="BM29" i="17" s="1"/>
  <c r="BJ718" i="17" a="1"/>
  <c r="BJ718" i="17" s="1"/>
  <c r="BM64" i="17" a="1"/>
  <c r="BM64" i="17" s="1"/>
  <c r="BI109" i="17" a="1"/>
  <c r="BI109" i="17" s="1"/>
  <c r="BK537" i="17" a="1"/>
  <c r="BK537" i="17" s="1"/>
  <c r="F717" i="17"/>
  <c r="G717" i="17" s="1"/>
  <c r="H717" i="17" s="1"/>
  <c r="I717" i="17" s="1"/>
  <c r="J717" i="17" s="1"/>
  <c r="K717" i="17" s="1"/>
  <c r="L717" i="17" s="1"/>
  <c r="M717" i="17" s="1"/>
  <c r="BF577" i="17" a="1"/>
  <c r="BF577" i="17" s="1"/>
  <c r="BK317" i="17" a="1"/>
  <c r="BK317" i="17" s="1"/>
  <c r="BI685" i="17" a="1"/>
  <c r="BI685" i="17" s="1"/>
  <c r="BI855" i="17" a="1"/>
  <c r="BI855" i="17" s="1"/>
  <c r="BK426" i="17" a="1"/>
  <c r="BK426" i="17" s="1"/>
  <c r="F571" i="17"/>
  <c r="G571" i="17" s="1"/>
  <c r="H571" i="17" s="1"/>
  <c r="I571" i="17" s="1"/>
  <c r="J571" i="17" s="1"/>
  <c r="K571" i="17" s="1"/>
  <c r="L571" i="17" s="1"/>
  <c r="M571" i="17" s="1"/>
  <c r="BK557" i="17" a="1"/>
  <c r="BK557" i="17" s="1"/>
  <c r="BM576" i="17" a="1"/>
  <c r="BM576" i="17" s="1"/>
  <c r="BI705" i="17" a="1"/>
  <c r="BI705" i="17" s="1"/>
  <c r="F185" i="17"/>
  <c r="G185" i="17" s="1"/>
  <c r="H185" i="17" s="1"/>
  <c r="I185" i="17" s="1"/>
  <c r="J185" i="17" s="1"/>
  <c r="K185" i="17" s="1"/>
  <c r="L185" i="17" s="1"/>
  <c r="M185" i="17" s="1"/>
  <c r="BF626" i="17" a="1"/>
  <c r="BF626" i="17" s="1"/>
  <c r="F826" i="17"/>
  <c r="G826" i="17" s="1"/>
  <c r="H826" i="17" s="1"/>
  <c r="I826" i="17" s="1"/>
  <c r="J826" i="17" s="1"/>
  <c r="K826" i="17" s="1"/>
  <c r="L826" i="17" s="1"/>
  <c r="M826" i="17" s="1"/>
  <c r="BH483" i="17" a="1"/>
  <c r="BH483" i="17" s="1"/>
  <c r="F329" i="17"/>
  <c r="G329" i="17" s="1"/>
  <c r="H329" i="17" s="1"/>
  <c r="I329" i="17" s="1"/>
  <c r="J329" i="17" s="1"/>
  <c r="K329" i="17" s="1"/>
  <c r="L329" i="17" s="1"/>
  <c r="M329" i="17" s="1"/>
  <c r="BL1017" i="17" a="1"/>
  <c r="BL1017" i="17" s="1"/>
  <c r="F331" i="17"/>
  <c r="G331" i="17" s="1"/>
  <c r="H331" i="17" s="1"/>
  <c r="I331" i="17" s="1"/>
  <c r="J331" i="17" s="1"/>
  <c r="K331" i="17" s="1"/>
  <c r="L331" i="17" s="1"/>
  <c r="M331" i="17" s="1"/>
  <c r="BJ109" i="17" a="1"/>
  <c r="BJ109" i="17" s="1"/>
  <c r="BJ456" i="17" a="1"/>
  <c r="BJ456" i="17" s="1"/>
  <c r="BM639" i="17" a="1"/>
  <c r="BM639" i="17" s="1"/>
  <c r="F534" i="17"/>
  <c r="G534" i="17" s="1"/>
  <c r="H534" i="17" s="1"/>
  <c r="I534" i="17" s="1"/>
  <c r="J534" i="17" s="1"/>
  <c r="K534" i="17" s="1"/>
  <c r="L534" i="17" s="1"/>
  <c r="M534" i="17" s="1"/>
  <c r="F1101" i="17"/>
  <c r="G1101" i="17" s="1"/>
  <c r="H1101" i="17" s="1"/>
  <c r="I1101" i="17" s="1"/>
  <c r="J1101" i="17" s="1"/>
  <c r="K1101" i="17" s="1"/>
  <c r="L1101" i="17" s="1"/>
  <c r="M1101" i="17" s="1"/>
  <c r="BL945" i="17" a="1"/>
  <c r="BL945" i="17" s="1"/>
  <c r="BI945" i="17" a="1"/>
  <c r="BI945" i="17" s="1"/>
  <c r="BM945" i="17" a="1"/>
  <c r="BM945" i="17" s="1"/>
  <c r="BH945" i="17" a="1"/>
  <c r="BH945" i="17" s="1"/>
  <c r="BL383" i="17" a="1"/>
  <c r="BL383" i="17" s="1"/>
  <c r="BG945" i="17" a="1"/>
  <c r="BG945" i="17" s="1"/>
  <c r="BF796" i="17" a="1"/>
  <c r="BF796" i="17" s="1"/>
  <c r="BL796" i="17" a="1"/>
  <c r="BL796" i="17" s="1"/>
  <c r="BK796" i="17" a="1"/>
  <c r="BK796" i="17" s="1"/>
  <c r="BJ796" i="17" a="1"/>
  <c r="BJ796" i="17" s="1"/>
  <c r="BH796" i="17" a="1"/>
  <c r="BH796" i="17" s="1"/>
  <c r="BG119" i="17" a="1"/>
  <c r="BG119" i="17" s="1"/>
  <c r="BL102" i="17" a="1"/>
  <c r="BL102" i="17" s="1"/>
  <c r="BJ102" i="17" a="1"/>
  <c r="BJ102" i="17" s="1"/>
  <c r="BI445" i="17" a="1"/>
  <c r="BI445" i="17" s="1"/>
  <c r="BG383" i="17" a="1"/>
  <c r="BG383" i="17" s="1"/>
  <c r="BJ945" i="17" a="1"/>
  <c r="BJ945" i="17" s="1"/>
  <c r="F756" i="17"/>
  <c r="G756" i="17" s="1"/>
  <c r="H756" i="17" s="1"/>
  <c r="I756" i="17" s="1"/>
  <c r="J756" i="17" s="1"/>
  <c r="K756" i="17" s="1"/>
  <c r="L756" i="17" s="1"/>
  <c r="M756" i="17" s="1"/>
  <c r="BJ1159" i="17" a="1"/>
  <c r="BJ1159" i="17" s="1"/>
  <c r="BM1159" i="17" a="1"/>
  <c r="BM1159" i="17" s="1"/>
  <c r="BG796" i="17" a="1"/>
  <c r="BG796" i="17" s="1"/>
  <c r="BH769" i="17" a="1"/>
  <c r="BH769" i="17" s="1"/>
  <c r="BL769" i="17" a="1"/>
  <c r="BL769" i="17" s="1"/>
  <c r="BF769" i="17" a="1"/>
  <c r="BF769" i="17" s="1"/>
  <c r="BH382" i="17" a="1"/>
  <c r="BH382" i="17" s="1"/>
  <c r="BL382" i="17" a="1"/>
  <c r="BL382" i="17" s="1"/>
  <c r="BG382" i="17" a="1"/>
  <c r="BG382" i="17" s="1"/>
  <c r="BM382" i="17" a="1"/>
  <c r="BM382" i="17" s="1"/>
  <c r="BI150" i="17" a="1"/>
  <c r="BI150" i="17" s="1"/>
  <c r="BG150" i="17" a="1"/>
  <c r="BG150" i="17" s="1"/>
  <c r="BF150" i="17" a="1"/>
  <c r="BF150" i="17" s="1"/>
  <c r="BL150" i="17" a="1"/>
  <c r="BL150" i="17" s="1"/>
  <c r="BH221" i="17" a="1"/>
  <c r="BH221" i="17" s="1"/>
  <c r="BJ172" i="17" a="1"/>
  <c r="BJ172" i="17" s="1"/>
  <c r="BL172" i="17" a="1"/>
  <c r="BL172" i="17" s="1"/>
  <c r="BM172" i="17" a="1"/>
  <c r="BM172" i="17" s="1"/>
  <c r="BH102" i="17" a="1"/>
  <c r="BH102" i="17" s="1"/>
  <c r="BK445" i="17" a="1"/>
  <c r="BK445" i="17" s="1"/>
  <c r="BI926" i="17" a="1"/>
  <c r="BI926" i="17" s="1"/>
  <c r="BK926" i="17" a="1"/>
  <c r="BK926" i="17" s="1"/>
  <c r="BK1111" i="17" a="1"/>
  <c r="BK1111" i="17" s="1"/>
  <c r="BF383" i="17" a="1"/>
  <c r="BF383" i="17" s="1"/>
  <c r="BK945" i="17" a="1"/>
  <c r="BK945" i="17" s="1"/>
  <c r="BK1159" i="17" a="1"/>
  <c r="BK1159" i="17" s="1"/>
  <c r="BL670" i="17" a="1"/>
  <c r="BL670" i="17" s="1"/>
  <c r="BM670" i="17" a="1"/>
  <c r="BM670" i="17" s="1"/>
  <c r="BK670" i="17" a="1"/>
  <c r="BK670" i="17" s="1"/>
  <c r="BI796" i="17" a="1"/>
  <c r="BI796" i="17" s="1"/>
  <c r="BI769" i="17" a="1"/>
  <c r="BI769" i="17" s="1"/>
  <c r="BI683" i="17" a="1"/>
  <c r="BI683" i="17" s="1"/>
  <c r="BK683" i="17" a="1"/>
  <c r="BK683" i="17" s="1"/>
  <c r="BF683" i="17" a="1"/>
  <c r="BF683" i="17" s="1"/>
  <c r="BF119" i="17" a="1"/>
  <c r="BF119" i="17" s="1"/>
  <c r="BM150" i="17" a="1"/>
  <c r="BM150" i="17" s="1"/>
  <c r="BL1063" i="17" a="1"/>
  <c r="BL1063" i="17" s="1"/>
  <c r="BI1118" i="17" a="1"/>
  <c r="BI1118" i="17" s="1"/>
  <c r="BM1118" i="17" a="1"/>
  <c r="BM1118" i="17" s="1"/>
  <c r="BI408" i="17" a="1"/>
  <c r="BI408" i="17" s="1"/>
  <c r="F428" i="17"/>
  <c r="G428" i="17" s="1"/>
  <c r="H428" i="17" s="1"/>
  <c r="I428" i="17" s="1"/>
  <c r="J428" i="17" s="1"/>
  <c r="K428" i="17" s="1"/>
  <c r="L428" i="17" s="1"/>
  <c r="M428" i="17" s="1"/>
  <c r="BM1007" i="17" a="1"/>
  <c r="BM1007" i="17" s="1"/>
  <c r="BH1007" i="17" a="1"/>
  <c r="BH1007" i="17" s="1"/>
  <c r="BF787" i="17" a="1"/>
  <c r="BF787" i="17" s="1"/>
  <c r="BK687" i="17" a="1"/>
  <c r="BK687" i="17" s="1"/>
  <c r="BI687" i="17" a="1"/>
  <c r="BI687" i="17" s="1"/>
  <c r="BM687" i="17" a="1"/>
  <c r="BM687" i="17" s="1"/>
  <c r="BJ687" i="17" a="1"/>
  <c r="BJ687" i="17" s="1"/>
  <c r="BH687" i="17" a="1"/>
  <c r="BH687" i="17" s="1"/>
  <c r="BM221" i="17" a="1"/>
  <c r="BM221" i="17" s="1"/>
  <c r="BG102" i="17" a="1"/>
  <c r="BG102" i="17" s="1"/>
  <c r="BI402" i="17" a="1"/>
  <c r="BI402" i="17" s="1"/>
  <c r="BL402" i="17" a="1"/>
  <c r="BL402" i="17" s="1"/>
  <c r="BH383" i="17" a="1"/>
  <c r="BH383" i="17" s="1"/>
  <c r="BI904" i="17" a="1"/>
  <c r="BI904" i="17" s="1"/>
  <c r="BG904" i="17" a="1"/>
  <c r="BG904" i="17" s="1"/>
  <c r="BK904" i="17" a="1"/>
  <c r="BK904" i="17" s="1"/>
  <c r="BF945" i="17" a="1"/>
  <c r="BF945" i="17" s="1"/>
  <c r="BK26" i="17" a="1"/>
  <c r="BK26" i="17" s="1"/>
  <c r="BH26" i="17" a="1"/>
  <c r="BH26" i="17" s="1"/>
  <c r="BJ670" i="17" a="1"/>
  <c r="BJ670" i="17" s="1"/>
  <c r="BJ445" i="17" a="1"/>
  <c r="BJ445" i="17" s="1"/>
  <c r="BG445" i="17" a="1"/>
  <c r="BG445" i="17" s="1"/>
  <c r="BF445" i="17" a="1"/>
  <c r="BF445" i="17" s="1"/>
  <c r="BL445" i="17" a="1"/>
  <c r="BL445" i="17" s="1"/>
  <c r="BG756" i="17" a="1"/>
  <c r="BG756" i="17" s="1"/>
  <c r="BI756" i="17" a="1"/>
  <c r="BI756" i="17" s="1"/>
  <c r="BM308" i="17" a="1"/>
  <c r="BM308" i="17" s="1"/>
  <c r="BF308" i="17" a="1"/>
  <c r="BF308" i="17" s="1"/>
  <c r="BL308" i="17" a="1"/>
  <c r="BL308" i="17" s="1"/>
  <c r="BK308" i="17" a="1"/>
  <c r="BK308" i="17" s="1"/>
  <c r="BI308" i="17" a="1"/>
  <c r="BI308" i="17" s="1"/>
  <c r="BI787" i="17" a="1"/>
  <c r="BI787" i="17" s="1"/>
  <c r="BI102" i="17" a="1"/>
  <c r="BI102" i="17" s="1"/>
  <c r="BF966" i="17" a="1"/>
  <c r="BF966" i="17" s="1"/>
  <c r="BJ966" i="17" a="1"/>
  <c r="BJ966" i="17" s="1"/>
  <c r="BJ203" i="17" a="1"/>
  <c r="BJ203" i="17" s="1"/>
  <c r="BM756" i="17" a="1"/>
  <c r="BM756" i="17" s="1"/>
  <c r="BL459" i="17" a="1"/>
  <c r="BL459" i="17" s="1"/>
  <c r="BI459" i="17" a="1"/>
  <c r="BI459" i="17" s="1"/>
  <c r="BF459" i="17" a="1"/>
  <c r="BF459" i="17" s="1"/>
  <c r="BM459" i="17" a="1"/>
  <c r="BM459" i="17" s="1"/>
  <c r="BG459" i="17" a="1"/>
  <c r="BG459" i="17" s="1"/>
  <c r="BG793" i="17" a="1"/>
  <c r="BG793" i="17" s="1"/>
  <c r="BH793" i="17" a="1"/>
  <c r="BH793" i="17" s="1"/>
  <c r="BF793" i="17" a="1"/>
  <c r="BF793" i="17" s="1"/>
  <c r="BI119" i="17" a="1"/>
  <c r="BI119" i="17" s="1"/>
  <c r="BM119" i="17" a="1"/>
  <c r="BM119" i="17" s="1"/>
  <c r="BL119" i="17" a="1"/>
  <c r="BL119" i="17" s="1"/>
  <c r="BJ119" i="17" a="1"/>
  <c r="BJ119" i="17" s="1"/>
  <c r="BJ408" i="17" a="1"/>
  <c r="BJ408" i="17" s="1"/>
  <c r="BH408" i="17" a="1"/>
  <c r="BH408" i="17" s="1"/>
  <c r="BG408" i="17" a="1"/>
  <c r="BG408" i="17" s="1"/>
  <c r="BL408" i="17" a="1"/>
  <c r="BL408" i="17" s="1"/>
  <c r="BK408" i="17" a="1"/>
  <c r="BK408" i="17" s="1"/>
  <c r="BF1012" i="17" a="1"/>
  <c r="BF1012" i="17" s="1"/>
  <c r="BJ1012" i="17" a="1"/>
  <c r="BJ1012" i="17" s="1"/>
  <c r="BG541" i="17" a="1"/>
  <c r="BG541" i="17" s="1"/>
  <c r="BG701" i="17" a="1"/>
  <c r="BG701" i="17" s="1"/>
  <c r="BF701" i="17" a="1"/>
  <c r="BF701" i="17" s="1"/>
  <c r="BK701" i="17" a="1"/>
  <c r="BK701" i="17" s="1"/>
  <c r="BK816" i="17" a="1"/>
  <c r="BK816" i="17" s="1"/>
  <c r="BL816" i="17" a="1"/>
  <c r="BL816" i="17" s="1"/>
  <c r="BG816" i="17" a="1"/>
  <c r="BG816" i="17" s="1"/>
  <c r="BF816" i="17" a="1"/>
  <c r="BF816" i="17" s="1"/>
  <c r="BJ756" i="17" a="1"/>
  <c r="BJ756" i="17" s="1"/>
  <c r="BM352" i="17" a="1"/>
  <c r="BM352" i="17" s="1"/>
  <c r="BH693" i="17" a="1"/>
  <c r="BH693" i="17" s="1"/>
  <c r="BI693" i="17" a="1"/>
  <c r="BI693" i="17" s="1"/>
  <c r="BL693" i="17" a="1"/>
  <c r="BL693" i="17" s="1"/>
  <c r="BJ693" i="17" a="1"/>
  <c r="BJ693" i="17" s="1"/>
  <c r="BF693" i="17" a="1"/>
  <c r="BF693" i="17" s="1"/>
  <c r="BM693" i="17" a="1"/>
  <c r="BM693" i="17" s="1"/>
  <c r="BG693" i="17" a="1"/>
  <c r="BG693" i="17" s="1"/>
  <c r="BH287" i="17" a="1"/>
  <c r="BH287" i="17" s="1"/>
  <c r="BI287" i="17" a="1"/>
  <c r="BI287" i="17" s="1"/>
  <c r="BH764" i="17" a="1"/>
  <c r="BH764" i="17" s="1"/>
  <c r="BI764" i="17" a="1"/>
  <c r="BI764" i="17" s="1"/>
  <c r="BL764" i="17" a="1"/>
  <c r="BL764" i="17" s="1"/>
  <c r="BM764" i="17" a="1"/>
  <c r="BM764" i="17" s="1"/>
  <c r="BG694" i="17" a="1"/>
  <c r="BG694" i="17" s="1"/>
  <c r="BJ694" i="17" a="1"/>
  <c r="BJ694" i="17" s="1"/>
  <c r="BL694" i="17" a="1"/>
  <c r="BL694" i="17" s="1"/>
  <c r="BK694" i="17" a="1"/>
  <c r="BK694" i="17" s="1"/>
  <c r="BH694" i="17" a="1"/>
  <c r="BH694" i="17" s="1"/>
  <c r="BH1006" i="17" a="1"/>
  <c r="BH1006" i="17" s="1"/>
  <c r="BI1006" i="17" a="1"/>
  <c r="BI1006" i="17" s="1"/>
  <c r="G82" i="17"/>
  <c r="H82" i="17" s="1"/>
  <c r="I82" i="17" s="1"/>
  <c r="J82" i="17" s="1"/>
  <c r="K82" i="17" s="1"/>
  <c r="L82" i="17" s="1"/>
  <c r="M82" i="17" s="1"/>
  <c r="BM898" i="17" a="1"/>
  <c r="BM898" i="17" s="1"/>
  <c r="BJ898" i="17" a="1"/>
  <c r="BJ898" i="17" s="1"/>
  <c r="BF898" i="17" a="1"/>
  <c r="BF898" i="17" s="1"/>
  <c r="BL898" i="17" a="1"/>
  <c r="BL898" i="17" s="1"/>
  <c r="BK898" i="17" a="1"/>
  <c r="BK898" i="17" s="1"/>
  <c r="BK502" i="17" a="1"/>
  <c r="BK502" i="17" s="1"/>
  <c r="BJ502" i="17" a="1"/>
  <c r="BJ502" i="17" s="1"/>
  <c r="BL881" i="17" a="1"/>
  <c r="BL881" i="17" s="1"/>
  <c r="BK693" i="17" a="1"/>
  <c r="BK693" i="17" s="1"/>
  <c r="BJ187" i="17" a="1"/>
  <c r="BJ187" i="17" s="1"/>
  <c r="BI187" i="17" a="1"/>
  <c r="BI187" i="17" s="1"/>
  <c r="BL187" i="17" a="1"/>
  <c r="BL187" i="17" s="1"/>
  <c r="BG556" i="17" a="1"/>
  <c r="BG556" i="17" s="1"/>
  <c r="BJ556" i="17" a="1"/>
  <c r="BJ556" i="17" s="1"/>
  <c r="BM556" i="17" a="1"/>
  <c r="BM556" i="17" s="1"/>
  <c r="BM603" i="17" a="1"/>
  <c r="BM603" i="17" s="1"/>
  <c r="BH603" i="17" a="1"/>
  <c r="BH603" i="17" s="1"/>
  <c r="BL181" i="17" a="1"/>
  <c r="BL181" i="17" s="1"/>
  <c r="BF181" i="17" a="1"/>
  <c r="BF181" i="17" s="1"/>
  <c r="BI181" i="17" a="1"/>
  <c r="BI181" i="17" s="1"/>
  <c r="BK181" i="17" a="1"/>
  <c r="BK181" i="17" s="1"/>
  <c r="BJ181" i="17" a="1"/>
  <c r="BJ181" i="17" s="1"/>
  <c r="BG475" i="17" a="1"/>
  <c r="BG475" i="17" s="1"/>
  <c r="BK475" i="17" a="1"/>
  <c r="BK475" i="17" s="1"/>
  <c r="BJ475" i="17" a="1"/>
  <c r="BJ475" i="17" s="1"/>
  <c r="BI475" i="17" a="1"/>
  <c r="BI475" i="17" s="1"/>
  <c r="BI500" i="17" a="1"/>
  <c r="BI500" i="17" s="1"/>
  <c r="BH500" i="17" a="1"/>
  <c r="BH500" i="17" s="1"/>
  <c r="BM500" i="17" a="1"/>
  <c r="BM500" i="17" s="1"/>
  <c r="BH898" i="17" a="1"/>
  <c r="BH898" i="17" s="1"/>
  <c r="BI267" i="17" a="1"/>
  <c r="BI267" i="17" s="1"/>
  <c r="BL267" i="17" a="1"/>
  <c r="BL267" i="17" s="1"/>
  <c r="BH267" i="17" a="1"/>
  <c r="BH267" i="17" s="1"/>
  <c r="BJ489" i="17" a="1"/>
  <c r="BJ489" i="17" s="1"/>
  <c r="BL1073" i="17" a="1"/>
  <c r="BL1073" i="17" s="1"/>
  <c r="BH181" i="17" a="1"/>
  <c r="BH181" i="17" s="1"/>
  <c r="BH581" i="17" a="1"/>
  <c r="BH581" i="17" s="1"/>
  <c r="BL581" i="17" a="1"/>
  <c r="BL581" i="17" s="1"/>
  <c r="BK581" i="17" a="1"/>
  <c r="BK581" i="17" s="1"/>
  <c r="BF666" i="17" a="1"/>
  <c r="BF666" i="17" s="1"/>
  <c r="BI666" i="17" a="1"/>
  <c r="BI666" i="17" s="1"/>
  <c r="BI954" i="17" a="1"/>
  <c r="BI954" i="17" s="1"/>
  <c r="BL475" i="17" a="1"/>
  <c r="BL475" i="17" s="1"/>
  <c r="BL392" i="17" a="1"/>
  <c r="BL392" i="17" s="1"/>
  <c r="BM392" i="17" a="1"/>
  <c r="BM392" i="17" s="1"/>
  <c r="BJ392" i="17" a="1"/>
  <c r="BJ392" i="17" s="1"/>
  <c r="BF500" i="17" a="1"/>
  <c r="BF500" i="17" s="1"/>
  <c r="BG898" i="17" a="1"/>
  <c r="BG898" i="17" s="1"/>
  <c r="BI694" i="17" a="1"/>
  <c r="BI694" i="17" s="1"/>
  <c r="BF122" i="17" a="1"/>
  <c r="BF122" i="17" s="1"/>
  <c r="BG482" i="17" a="1"/>
  <c r="BG482" i="17" s="1"/>
  <c r="BM482" i="17" a="1"/>
  <c r="BM482" i="17" s="1"/>
  <c r="BL482" i="17" a="1"/>
  <c r="BL482" i="17" s="1"/>
  <c r="BF482" i="17" a="1"/>
  <c r="BF482" i="17" s="1"/>
  <c r="BM130" i="17" a="1"/>
  <c r="BM130" i="17" s="1"/>
  <c r="BL130" i="17" a="1"/>
  <c r="BL130" i="17" s="1"/>
  <c r="BF130" i="17" a="1"/>
  <c r="BF130" i="17" s="1"/>
  <c r="BH556" i="17" a="1"/>
  <c r="BH556" i="17" s="1"/>
  <c r="BI898" i="17" a="1"/>
  <c r="BI898" i="17" s="1"/>
  <c r="BG166" i="17" a="1"/>
  <c r="BG166" i="17" s="1"/>
  <c r="BH166" i="17" a="1"/>
  <c r="BH166" i="17" s="1"/>
  <c r="BJ1073" i="17" a="1"/>
  <c r="BJ1073" i="17" s="1"/>
  <c r="BK1073" i="17" a="1"/>
  <c r="BK1073" i="17" s="1"/>
  <c r="BI1073" i="17" a="1"/>
  <c r="BI1073" i="17" s="1"/>
  <c r="BG1073" i="17" a="1"/>
  <c r="BG1073" i="17" s="1"/>
  <c r="BI609" i="17" a="1"/>
  <c r="BI609" i="17" s="1"/>
  <c r="BF609" i="17" a="1"/>
  <c r="BF609" i="17" s="1"/>
  <c r="BF478" i="17" a="1"/>
  <c r="BF478" i="17" s="1"/>
  <c r="BI478" i="17" a="1"/>
  <c r="BI478" i="17" s="1"/>
  <c r="BM563" i="17" a="1"/>
  <c r="BM563" i="17" s="1"/>
  <c r="BL563" i="17" a="1"/>
  <c r="BL563" i="17" s="1"/>
  <c r="BF563" i="17" a="1"/>
  <c r="BF563" i="17" s="1"/>
  <c r="BH122" i="17" a="1"/>
  <c r="BH122" i="17" s="1"/>
  <c r="BH1073" i="17" a="1"/>
  <c r="BH1073" i="17" s="1"/>
  <c r="BM823" i="17" a="1"/>
  <c r="BM823" i="17" s="1"/>
  <c r="BG823" i="17" a="1"/>
  <c r="BG823" i="17" s="1"/>
  <c r="BH993" i="17" a="1"/>
  <c r="BH993" i="17" s="1"/>
  <c r="BM1070" i="17" a="1"/>
  <c r="BM1070" i="17" s="1"/>
  <c r="BI563" i="17" a="1"/>
  <c r="BI563" i="17" s="1"/>
  <c r="BF700" i="17" a="1"/>
  <c r="BF700" i="17" s="1"/>
  <c r="BH700" i="17" a="1"/>
  <c r="BH700" i="17" s="1"/>
  <c r="BG700" i="17" a="1"/>
  <c r="BG700" i="17" s="1"/>
  <c r="BJ700" i="17" a="1"/>
  <c r="BJ700" i="17" s="1"/>
  <c r="BI700" i="17" a="1"/>
  <c r="BI700" i="17" s="1"/>
  <c r="BK700" i="17" a="1"/>
  <c r="BK700" i="17" s="1"/>
  <c r="BM700" i="17" a="1"/>
  <c r="BM700" i="17" s="1"/>
  <c r="F984" i="17"/>
  <c r="G984" i="17" s="1"/>
  <c r="H984" i="17" s="1"/>
  <c r="I984" i="17" s="1"/>
  <c r="J984" i="17" s="1"/>
  <c r="K984" i="17" s="1"/>
  <c r="L984" i="17" s="1"/>
  <c r="M984" i="17" s="1"/>
  <c r="N984" i="17" s="1"/>
  <c r="BJ43" i="17" a="1"/>
  <c r="BJ43" i="17" s="1"/>
  <c r="BI993" i="17" a="1"/>
  <c r="BI993" i="17" s="1"/>
  <c r="BM475" i="17" a="1"/>
  <c r="BM475" i="17" s="1"/>
  <c r="BG627" i="17" a="1"/>
  <c r="BG627" i="17" s="1"/>
  <c r="BK627" i="17" a="1"/>
  <c r="BK627" i="17" s="1"/>
  <c r="BF627" i="17" a="1"/>
  <c r="BF627" i="17" s="1"/>
  <c r="BL43" i="17" a="1"/>
  <c r="BL43" i="17" s="1"/>
  <c r="BK993" i="17" a="1"/>
  <c r="BK993" i="17" s="1"/>
  <c r="BH709" i="17" a="1"/>
  <c r="BH709" i="17" s="1"/>
  <c r="BJ709" i="17" a="1"/>
  <c r="BJ709" i="17" s="1"/>
  <c r="BI709" i="17" a="1"/>
  <c r="BI709" i="17" s="1"/>
  <c r="BK709" i="17" a="1"/>
  <c r="BK709" i="17" s="1"/>
  <c r="BJ929" i="17" a="1"/>
  <c r="BJ929" i="17" s="1"/>
  <c r="BK105" i="17" a="1"/>
  <c r="BK105" i="17" s="1"/>
  <c r="BF105" i="17" a="1"/>
  <c r="BF105" i="17" s="1"/>
  <c r="BG105" i="17" a="1"/>
  <c r="BG105" i="17" s="1"/>
  <c r="BM105" i="17" a="1"/>
  <c r="BM105" i="17" s="1"/>
  <c r="BG551" i="17" a="1"/>
  <c r="BG551" i="17" s="1"/>
  <c r="BF551" i="17" a="1"/>
  <c r="BF551" i="17" s="1"/>
  <c r="BJ551" i="17" a="1"/>
  <c r="BJ551" i="17" s="1"/>
  <c r="BL700" i="17" a="1"/>
  <c r="BL700" i="17" s="1"/>
  <c r="BI1018" i="17" a="1"/>
  <c r="BI1018" i="17" s="1"/>
  <c r="BK1018" i="17" a="1"/>
  <c r="BK1018" i="17" s="1"/>
  <c r="BF572" i="17" a="1"/>
  <c r="BF572" i="17" s="1"/>
  <c r="BK572" i="17" a="1"/>
  <c r="BK572" i="17" s="1"/>
  <c r="BF507" i="17" a="1"/>
  <c r="BF507" i="17" s="1"/>
  <c r="BG43" i="17" a="1"/>
  <c r="BG43" i="17" s="1"/>
  <c r="BK276" i="17" a="1"/>
  <c r="BK276" i="17" s="1"/>
  <c r="BF743" i="17" a="1"/>
  <c r="BF743" i="17" s="1"/>
  <c r="BG743" i="17" a="1"/>
  <c r="BG743" i="17" s="1"/>
  <c r="BK1070" i="17" a="1"/>
  <c r="BK1070" i="17" s="1"/>
  <c r="BJ1070" i="17" a="1"/>
  <c r="BJ1070" i="17" s="1"/>
  <c r="BH1070" i="17" a="1"/>
  <c r="BH1070" i="17" s="1"/>
  <c r="BG1070" i="17" a="1"/>
  <c r="BG1070" i="17" s="1"/>
  <c r="BF1070" i="17" a="1"/>
  <c r="BF1070" i="17" s="1"/>
  <c r="BM985" i="17" a="1"/>
  <c r="BM985" i="17" s="1"/>
  <c r="BI985" i="17" a="1"/>
  <c r="BI985" i="17" s="1"/>
  <c r="BG929" i="17" a="1"/>
  <c r="BG929" i="17" s="1"/>
  <c r="BM929" i="17" a="1"/>
  <c r="BM929" i="17" s="1"/>
  <c r="BL436" i="17" a="1"/>
  <c r="BL436" i="17" s="1"/>
  <c r="BI436" i="17" a="1"/>
  <c r="BI436" i="17" s="1"/>
  <c r="BH734" i="17" a="1"/>
  <c r="BH734" i="17" s="1"/>
  <c r="BJ734" i="17" a="1"/>
  <c r="BJ734" i="17" s="1"/>
  <c r="BG734" i="17" a="1"/>
  <c r="BG734" i="17" s="1"/>
  <c r="BK734" i="17" a="1"/>
  <c r="BK734" i="17" s="1"/>
  <c r="BL1134" i="17" a="1"/>
  <c r="BL1134" i="17" s="1"/>
  <c r="BI1134" i="17" a="1"/>
  <c r="BI1134" i="17" s="1"/>
  <c r="BK1134" i="17" a="1"/>
  <c r="BK1134" i="17" s="1"/>
  <c r="BL993" i="17" a="1"/>
  <c r="BL993" i="17" s="1"/>
  <c r="BJ993" i="17" a="1"/>
  <c r="BJ993" i="17" s="1"/>
  <c r="BJ985" i="17" a="1"/>
  <c r="BJ985" i="17" s="1"/>
  <c r="BH1134" i="17" a="1"/>
  <c r="BH1134" i="17" s="1"/>
  <c r="BF1077" i="17" a="1"/>
  <c r="BF1077" i="17" s="1"/>
  <c r="BM1077" i="17" a="1"/>
  <c r="BM1077" i="17" s="1"/>
  <c r="BF993" i="17" a="1"/>
  <c r="BF993" i="17" s="1"/>
  <c r="BK479" i="17" a="1"/>
  <c r="BK479" i="17" s="1"/>
  <c r="BF479" i="17" a="1"/>
  <c r="BF479" i="17" s="1"/>
  <c r="BJ479" i="17" a="1"/>
  <c r="BJ479" i="17" s="1"/>
  <c r="BK509" i="17" a="1"/>
  <c r="BK509" i="17" s="1"/>
  <c r="BG509" i="17" a="1"/>
  <c r="BG509" i="17" s="1"/>
  <c r="BM509" i="17" a="1"/>
  <c r="BM509" i="17" s="1"/>
  <c r="BM1134" i="17" a="1"/>
  <c r="BM1134" i="17" s="1"/>
  <c r="BM56" i="17" a="1"/>
  <c r="BM56" i="17" s="1"/>
  <c r="BL56" i="17" a="1"/>
  <c r="BL56" i="17" s="1"/>
  <c r="BG723" i="17" a="1"/>
  <c r="BG723" i="17" s="1"/>
  <c r="BF723" i="17" a="1"/>
  <c r="BF723" i="17" s="1"/>
  <c r="BL683" i="17" a="1"/>
  <c r="BL683" i="17" s="1"/>
  <c r="BI734" i="17" a="1"/>
  <c r="BI734" i="17" s="1"/>
  <c r="BG194" i="17" a="1"/>
  <c r="BG194" i="17" s="1"/>
  <c r="BL194" i="17" a="1"/>
  <c r="BL194" i="17" s="1"/>
  <c r="BF194" i="17" a="1"/>
  <c r="BF194" i="17" s="1"/>
  <c r="BJ194" i="17" a="1"/>
  <c r="BJ194" i="17" s="1"/>
  <c r="BI194" i="17" a="1"/>
  <c r="BI194" i="17" s="1"/>
  <c r="BG167" i="17" a="1"/>
  <c r="BG167" i="17" s="1"/>
  <c r="BJ167" i="17" a="1"/>
  <c r="BJ167" i="17" s="1"/>
  <c r="BI167" i="17" a="1"/>
  <c r="BI167" i="17" s="1"/>
  <c r="BL167" i="17" a="1"/>
  <c r="BL167" i="17" s="1"/>
  <c r="BG72" i="17" a="1"/>
  <c r="BG72" i="17" s="1"/>
  <c r="BL72" i="17" a="1"/>
  <c r="BL72" i="17" s="1"/>
  <c r="BG523" i="17" a="1"/>
  <c r="BG523" i="17" s="1"/>
  <c r="BH523" i="17" a="1"/>
  <c r="BH523" i="17" s="1"/>
  <c r="BH284" i="17" a="1"/>
  <c r="BH284" i="17" s="1"/>
  <c r="BK284" i="17" a="1"/>
  <c r="BK284" i="17" s="1"/>
  <c r="BL1011" i="17" a="1"/>
  <c r="BL1011" i="17" s="1"/>
  <c r="BM1011" i="17" a="1"/>
  <c r="BM1011" i="17" s="1"/>
  <c r="BG937" i="17" a="1"/>
  <c r="BG937" i="17" s="1"/>
  <c r="BK997" i="17" a="1"/>
  <c r="BK997" i="17" s="1"/>
  <c r="BI651" i="17" a="1"/>
  <c r="BI651" i="17" s="1"/>
  <c r="BK520" i="17" a="1"/>
  <c r="BK520" i="17" s="1"/>
  <c r="BL520" i="17" a="1"/>
  <c r="BL520" i="17" s="1"/>
  <c r="BG1020" i="17" a="1"/>
  <c r="BG1020" i="17" s="1"/>
  <c r="BG891" i="17" a="1"/>
  <c r="BG891" i="17" s="1"/>
  <c r="BK468" i="17" a="1"/>
  <c r="BK468" i="17" s="1"/>
  <c r="F1047" i="17"/>
  <c r="G1047" i="17" s="1"/>
  <c r="H1047" i="17" s="1"/>
  <c r="I1047" i="17" s="1"/>
  <c r="J1047" i="17" s="1"/>
  <c r="K1047" i="17" s="1"/>
  <c r="L1047" i="17" s="1"/>
  <c r="M1047" i="17" s="1"/>
  <c r="BG1046" i="17" a="1"/>
  <c r="BG1046" i="17" s="1"/>
  <c r="F593" i="17"/>
  <c r="G593" i="17" s="1"/>
  <c r="H593" i="17" s="1"/>
  <c r="I593" i="17" s="1"/>
  <c r="J593" i="17" s="1"/>
  <c r="K593" i="17" s="1"/>
  <c r="L593" i="17" s="1"/>
  <c r="M593" i="17" s="1"/>
  <c r="BK1048" i="17" a="1"/>
  <c r="BK1048" i="17" s="1"/>
  <c r="BJ1048" i="17" a="1"/>
  <c r="BJ1048" i="17" s="1"/>
  <c r="BF72" i="17" a="1"/>
  <c r="BF72" i="17" s="1"/>
  <c r="BK678" i="17" a="1"/>
  <c r="BK678" i="17" s="1"/>
  <c r="BJ678" i="17" a="1"/>
  <c r="BJ678" i="17" s="1"/>
  <c r="BL937" i="17" a="1"/>
  <c r="BL937" i="17" s="1"/>
  <c r="BL997" i="17" a="1"/>
  <c r="BL997" i="17" s="1"/>
  <c r="F752" i="17"/>
  <c r="G752" i="17" s="1"/>
  <c r="H752" i="17" s="1"/>
  <c r="I752" i="17" s="1"/>
  <c r="J752" i="17" s="1"/>
  <c r="K752" i="17" s="1"/>
  <c r="L752" i="17" s="1"/>
  <c r="M752" i="17" s="1"/>
  <c r="BL795" i="17" a="1"/>
  <c r="BL795" i="17" s="1"/>
  <c r="BG795" i="17" a="1"/>
  <c r="BG795" i="17" s="1"/>
  <c r="BM792" i="17" a="1"/>
  <c r="BM792" i="17" s="1"/>
  <c r="BG792" i="17" a="1"/>
  <c r="BG792" i="17" s="1"/>
  <c r="G815" i="17"/>
  <c r="H815" i="17" s="1"/>
  <c r="I815" i="17" s="1"/>
  <c r="J815" i="17" s="1"/>
  <c r="K815" i="17" s="1"/>
  <c r="L815" i="17" s="1"/>
  <c r="M815" i="17" s="1"/>
  <c r="BJ891" i="17" a="1"/>
  <c r="BJ891" i="17" s="1"/>
  <c r="F964" i="17"/>
  <c r="G964" i="17" s="1"/>
  <c r="H964" i="17" s="1"/>
  <c r="I964" i="17" s="1"/>
  <c r="J964" i="17" s="1"/>
  <c r="K964" i="17" s="1"/>
  <c r="L964" i="17" s="1"/>
  <c r="M964" i="17" s="1"/>
  <c r="F649" i="17"/>
  <c r="G649" i="17" s="1"/>
  <c r="H649" i="17" s="1"/>
  <c r="I649" i="17" s="1"/>
  <c r="J649" i="17" s="1"/>
  <c r="K649" i="17" s="1"/>
  <c r="L649" i="17" s="1"/>
  <c r="M649" i="17" s="1"/>
  <c r="BF195" i="17" a="1"/>
  <c r="BF195" i="17" s="1"/>
  <c r="BK174" i="17" a="1"/>
  <c r="BK174" i="17" s="1"/>
  <c r="BM174" i="17" a="1"/>
  <c r="BM174" i="17" s="1"/>
  <c r="BF174" i="17" a="1"/>
  <c r="BF174" i="17" s="1"/>
  <c r="BL174" i="17" a="1"/>
  <c r="BL174" i="17" s="1"/>
  <c r="BG174" i="17" a="1"/>
  <c r="BG174" i="17" s="1"/>
  <c r="BL210" i="17" a="1"/>
  <c r="BL210" i="17" s="1"/>
  <c r="BH210" i="17" a="1"/>
  <c r="BH210" i="17" s="1"/>
  <c r="BF791" i="17" a="1"/>
  <c r="BF791" i="17" s="1"/>
  <c r="BH791" i="17" a="1"/>
  <c r="BH791" i="17" s="1"/>
  <c r="BL409" i="17" a="1"/>
  <c r="BL409" i="17" s="1"/>
  <c r="BG409" i="17" a="1"/>
  <c r="BG409" i="17" s="1"/>
  <c r="BM409" i="17" a="1"/>
  <c r="BM409" i="17" s="1"/>
  <c r="F27" i="17"/>
  <c r="G27" i="17" s="1"/>
  <c r="H27" i="17" s="1"/>
  <c r="I27" i="17" s="1"/>
  <c r="J27" i="17" s="1"/>
  <c r="K27" i="17" s="1"/>
  <c r="L27" i="17" s="1"/>
  <c r="M27" i="17" s="1"/>
  <c r="BM1020" i="17" a="1"/>
  <c r="BM1020" i="17" s="1"/>
  <c r="BF1020" i="17" a="1"/>
  <c r="BF1020" i="17" s="1"/>
  <c r="F480" i="17"/>
  <c r="G480" i="17" s="1"/>
  <c r="H480" i="17" s="1"/>
  <c r="I480" i="17" s="1"/>
  <c r="J480" i="17" s="1"/>
  <c r="K480" i="17" s="1"/>
  <c r="L480" i="17" s="1"/>
  <c r="M480" i="17" s="1"/>
  <c r="BG975" i="17" a="1"/>
  <c r="BG975" i="17" s="1"/>
  <c r="BK328" i="17" a="1"/>
  <c r="BK328" i="17" s="1"/>
  <c r="BL328" i="17" a="1"/>
  <c r="BL328" i="17" s="1"/>
  <c r="BI901" i="17" a="1"/>
  <c r="BI901" i="17" s="1"/>
  <c r="BH901" i="17" a="1"/>
  <c r="BH901" i="17" s="1"/>
  <c r="F435" i="17"/>
  <c r="G435" i="17" s="1"/>
  <c r="H435" i="17" s="1"/>
  <c r="I435" i="17" s="1"/>
  <c r="J435" i="17" s="1"/>
  <c r="K435" i="17" s="1"/>
  <c r="L435" i="17" s="1"/>
  <c r="M435" i="17" s="1"/>
  <c r="BI369" i="17" a="1"/>
  <c r="BI369" i="17" s="1"/>
  <c r="BH23" i="17" a="1"/>
  <c r="BH23" i="17" s="1"/>
  <c r="BH414" i="17" a="1"/>
  <c r="BH414" i="17" s="1"/>
  <c r="F764" i="17"/>
  <c r="G764" i="17" s="1"/>
  <c r="H764" i="17" s="1"/>
  <c r="I764" i="17" s="1"/>
  <c r="J764" i="17" s="1"/>
  <c r="K764" i="17" s="1"/>
  <c r="L764" i="17" s="1"/>
  <c r="M764" i="17" s="1"/>
  <c r="BL659" i="17" a="1"/>
  <c r="BL659" i="17" s="1"/>
  <c r="BF579" i="17" a="1"/>
  <c r="BF579" i="17" s="1"/>
  <c r="BM397" i="17" a="1"/>
  <c r="BM397" i="17" s="1"/>
  <c r="BL301" i="17" a="1"/>
  <c r="BL301" i="17" s="1"/>
  <c r="BG553" i="17" a="1"/>
  <c r="BG553" i="17" s="1"/>
  <c r="BJ937" i="17" a="1"/>
  <c r="BJ937" i="17" s="1"/>
  <c r="BH997" i="17" a="1"/>
  <c r="BH997" i="17" s="1"/>
  <c r="BK716" i="17" a="1"/>
  <c r="BK716" i="17" s="1"/>
  <c r="BK1158" i="17" a="1"/>
  <c r="BK1158" i="17" s="1"/>
  <c r="BH795" i="17" a="1"/>
  <c r="BH795" i="17" s="1"/>
  <c r="BJ653" i="17" a="1"/>
  <c r="BJ653" i="17" s="1"/>
  <c r="BF653" i="17" a="1"/>
  <c r="BF653" i="17" s="1"/>
  <c r="BI974" i="17" a="1"/>
  <c r="BI974" i="17" s="1"/>
  <c r="BJ974" i="17" a="1"/>
  <c r="BJ974" i="17" s="1"/>
  <c r="BI113" i="17" a="1"/>
  <c r="BI113" i="17" s="1"/>
  <c r="BF871" i="17" a="1"/>
  <c r="BF871" i="17" s="1"/>
  <c r="BI1020" i="17" a="1"/>
  <c r="BI1020" i="17" s="1"/>
  <c r="BH722" i="17" a="1"/>
  <c r="BH722" i="17" s="1"/>
  <c r="BH956" i="17" a="1"/>
  <c r="BH956" i="17" s="1"/>
  <c r="BF975" i="17" a="1"/>
  <c r="BF975" i="17" s="1"/>
  <c r="F618" i="17"/>
  <c r="G618" i="17" s="1"/>
  <c r="H618" i="17" s="1"/>
  <c r="I618" i="17" s="1"/>
  <c r="J618" i="17" s="1"/>
  <c r="K618" i="17" s="1"/>
  <c r="L618" i="17" s="1"/>
  <c r="M618" i="17" s="1"/>
  <c r="N618" i="17" s="1"/>
  <c r="BG880" i="17" a="1"/>
  <c r="BG880" i="17" s="1"/>
  <c r="BH858" i="17" a="1"/>
  <c r="BH858" i="17" s="1"/>
  <c r="BK71" i="17" a="1"/>
  <c r="BK71" i="17" s="1"/>
  <c r="BJ1116" i="17" a="1"/>
  <c r="BJ1116" i="17" s="1"/>
  <c r="BK1116" i="17" a="1"/>
  <c r="BK1116" i="17" s="1"/>
  <c r="BI1116" i="17" a="1"/>
  <c r="BI1116" i="17" s="1"/>
  <c r="F343" i="17"/>
  <c r="G343" i="17" s="1"/>
  <c r="H343" i="17" s="1"/>
  <c r="I343" i="17" s="1"/>
  <c r="J343" i="17" s="1"/>
  <c r="K343" i="17" s="1"/>
  <c r="L343" i="17" s="1"/>
  <c r="M343" i="17" s="1"/>
  <c r="F1134" i="17"/>
  <c r="G1134" i="17" s="1"/>
  <c r="H1134" i="17" s="1"/>
  <c r="I1134" i="17" s="1"/>
  <c r="J1134" i="17" s="1"/>
  <c r="K1134" i="17" s="1"/>
  <c r="L1134" i="17" s="1"/>
  <c r="M1134" i="17" s="1"/>
  <c r="BK937" i="17" a="1"/>
  <c r="BK937" i="17" s="1"/>
  <c r="BI795" i="17" a="1"/>
  <c r="BI795" i="17" s="1"/>
  <c r="BK124" i="17" a="1"/>
  <c r="BK124" i="17" s="1"/>
  <c r="BG124" i="17" a="1"/>
  <c r="BG124" i="17" s="1"/>
  <c r="BJ1020" i="17" a="1"/>
  <c r="BJ1020" i="17" s="1"/>
  <c r="BJ975" i="17" a="1"/>
  <c r="BJ975" i="17" s="1"/>
  <c r="BL880" i="17" a="1"/>
  <c r="BL880" i="17" s="1"/>
  <c r="G933" i="17"/>
  <c r="H933" i="17" s="1"/>
  <c r="I933" i="17" s="1"/>
  <c r="J933" i="17" s="1"/>
  <c r="K933" i="17" s="1"/>
  <c r="L933" i="17" s="1"/>
  <c r="M933" i="17" s="1"/>
  <c r="BG1050" i="17" a="1"/>
  <c r="BG1050" i="17" s="1"/>
  <c r="BL1050" i="17" a="1"/>
  <c r="BL1050" i="17" s="1"/>
  <c r="BJ1050" i="17" a="1"/>
  <c r="BJ1050" i="17" s="1"/>
  <c r="BM1050" i="17" a="1"/>
  <c r="BM1050" i="17" s="1"/>
  <c r="BL1061" i="17" a="1"/>
  <c r="BL1061" i="17" s="1"/>
  <c r="BM1061" i="17" a="1"/>
  <c r="BM1061" i="17" s="1"/>
  <c r="BL861" i="17" a="1"/>
  <c r="BL861" i="17" s="1"/>
  <c r="BF861" i="17" a="1"/>
  <c r="BF861" i="17" s="1"/>
  <c r="BK861" i="17" a="1"/>
  <c r="BK861" i="17" s="1"/>
  <c r="BH861" i="17" a="1"/>
  <c r="BH861" i="17" s="1"/>
  <c r="BI414" i="17" a="1"/>
  <c r="BI414" i="17" s="1"/>
  <c r="BG1158" i="17" a="1"/>
  <c r="BG1158" i="17" s="1"/>
  <c r="BL369" i="17" a="1"/>
  <c r="BL369" i="17" s="1"/>
  <c r="BL824" i="17" a="1"/>
  <c r="BL824" i="17" s="1"/>
  <c r="BK414" i="17" a="1"/>
  <c r="BK414" i="17" s="1"/>
  <c r="BH301" i="17" a="1"/>
  <c r="BH301" i="17" s="1"/>
  <c r="BL553" i="17" a="1"/>
  <c r="BL553" i="17" s="1"/>
  <c r="BJ795" i="17" a="1"/>
  <c r="BJ795" i="17" s="1"/>
  <c r="BK486" i="17" a="1"/>
  <c r="BK486" i="17" s="1"/>
  <c r="BF163" i="17" a="1"/>
  <c r="BF163" i="17" s="1"/>
  <c r="BJ512" i="17" a="1"/>
  <c r="BJ512" i="17" s="1"/>
  <c r="BI124" i="17" a="1"/>
  <c r="BI124" i="17" s="1"/>
  <c r="BH1020" i="17" a="1"/>
  <c r="BH1020" i="17" s="1"/>
  <c r="BK975" i="17" a="1"/>
  <c r="BK975" i="17" s="1"/>
  <c r="BJ880" i="17" a="1"/>
  <c r="BJ880" i="17" s="1"/>
  <c r="F1000" i="17"/>
  <c r="G1000" i="17" s="1"/>
  <c r="H1000" i="17" s="1"/>
  <c r="I1000" i="17" s="1"/>
  <c r="J1000" i="17" s="1"/>
  <c r="K1000" i="17" s="1"/>
  <c r="L1000" i="17" s="1"/>
  <c r="M1000" i="17" s="1"/>
  <c r="BH1050" i="17" a="1"/>
  <c r="BH1050" i="17" s="1"/>
  <c r="BK638" i="17" a="1"/>
  <c r="BK638" i="17" s="1"/>
  <c r="BK1061" i="17" a="1"/>
  <c r="BK1061" i="17" s="1"/>
  <c r="BM861" i="17" a="1"/>
  <c r="BM861" i="17" s="1"/>
  <c r="BM1162" i="17" a="1"/>
  <c r="BM1162" i="17" s="1"/>
  <c r="BK131" i="17" a="1"/>
  <c r="BK131" i="17" s="1"/>
  <c r="BK369" i="17" a="1"/>
  <c r="BK369" i="17" s="1"/>
  <c r="BK397" i="17" a="1"/>
  <c r="BK397" i="17" s="1"/>
  <c r="BG397" i="17" a="1"/>
  <c r="BG397" i="17" s="1"/>
  <c r="BJ553" i="17" a="1"/>
  <c r="BJ553" i="17" s="1"/>
  <c r="BI288" i="17" a="1"/>
  <c r="BI288" i="17" s="1"/>
  <c r="BJ288" i="17" a="1"/>
  <c r="BJ288" i="17" s="1"/>
  <c r="BM23" i="17" a="1"/>
  <c r="BM23" i="17" s="1"/>
  <c r="BF659" i="17" a="1"/>
  <c r="BF659" i="17" s="1"/>
  <c r="BJ66" i="17" a="1"/>
  <c r="BJ66" i="17" s="1"/>
  <c r="BG66" i="17" a="1"/>
  <c r="BG66" i="17" s="1"/>
  <c r="BH579" i="17" a="1"/>
  <c r="BH579" i="17" s="1"/>
  <c r="BJ439" i="17" a="1"/>
  <c r="BJ439" i="17" s="1"/>
  <c r="BM288" i="17" a="1"/>
  <c r="BM288" i="17" s="1"/>
  <c r="BM369" i="17" a="1"/>
  <c r="BM369" i="17" s="1"/>
  <c r="BF286" i="17" a="1"/>
  <c r="BF286" i="17" s="1"/>
  <c r="BF437" i="17" a="1"/>
  <c r="BF437" i="17" s="1"/>
  <c r="BK437" i="17" a="1"/>
  <c r="BK437" i="17" s="1"/>
  <c r="BG659" i="17" a="1"/>
  <c r="BG659" i="17" s="1"/>
  <c r="BK795" i="17" a="1"/>
  <c r="BK795" i="17" s="1"/>
  <c r="BM653" i="17" a="1"/>
  <c r="BM653" i="17" s="1"/>
  <c r="BG532" i="17" a="1"/>
  <c r="BG532" i="17" s="1"/>
  <c r="BL486" i="17" a="1"/>
  <c r="BL486" i="17" s="1"/>
  <c r="BI163" i="17" a="1"/>
  <c r="BI163" i="17" s="1"/>
  <c r="BL512" i="17" a="1"/>
  <c r="BL512" i="17" s="1"/>
  <c r="BL1038" i="17" a="1"/>
  <c r="BL1038" i="17" s="1"/>
  <c r="BM1038" i="17" a="1"/>
  <c r="BM1038" i="17" s="1"/>
  <c r="BH161" i="17" a="1"/>
  <c r="BH161" i="17" s="1"/>
  <c r="BM161" i="17" a="1"/>
  <c r="BM161" i="17" s="1"/>
  <c r="BH636" i="17" a="1"/>
  <c r="BH636" i="17" s="1"/>
  <c r="BJ1122" i="17" a="1"/>
  <c r="BJ1122" i="17" s="1"/>
  <c r="BH975" i="17" a="1"/>
  <c r="BH975" i="17" s="1"/>
  <c r="BM763" i="17" a="1"/>
  <c r="BM763" i="17" s="1"/>
  <c r="BI964" i="17" a="1"/>
  <c r="BI964" i="17" s="1"/>
  <c r="BF533" i="17" a="1"/>
  <c r="BF533" i="17" s="1"/>
  <c r="BJ533" i="17" a="1"/>
  <c r="BJ533" i="17" s="1"/>
  <c r="BH533" i="17" a="1"/>
  <c r="BH533" i="17" s="1"/>
  <c r="BG533" i="17" a="1"/>
  <c r="BG533" i="17" s="1"/>
  <c r="BF1050" i="17" a="1"/>
  <c r="BF1050" i="17" s="1"/>
  <c r="BF638" i="17" a="1"/>
  <c r="BF638" i="17" s="1"/>
  <c r="F219" i="17"/>
  <c r="G219" i="17" s="1"/>
  <c r="H219" i="17" s="1"/>
  <c r="I219" i="17" s="1"/>
  <c r="J219" i="17" s="1"/>
  <c r="K219" i="17" s="1"/>
  <c r="L219" i="17" s="1"/>
  <c r="M219" i="17" s="1"/>
  <c r="BI861" i="17" a="1"/>
  <c r="BI861" i="17" s="1"/>
  <c r="F1082" i="17"/>
  <c r="G1082" i="17" s="1"/>
  <c r="H1082" i="17" s="1"/>
  <c r="I1082" i="17" s="1"/>
  <c r="J1082" i="17" s="1"/>
  <c r="K1082" i="17" s="1"/>
  <c r="L1082" i="17" s="1"/>
  <c r="M1082" i="17" s="1"/>
  <c r="BH176" i="17" a="1"/>
  <c r="BH176" i="17" s="1"/>
  <c r="BK675" i="17" a="1"/>
  <c r="BK675" i="17" s="1"/>
  <c r="F569" i="17"/>
  <c r="G569" i="17" s="1"/>
  <c r="H569" i="17" s="1"/>
  <c r="I569" i="17" s="1"/>
  <c r="J569" i="17" s="1"/>
  <c r="K569" i="17" s="1"/>
  <c r="L569" i="17" s="1"/>
  <c r="M569" i="17" s="1"/>
  <c r="BF518" i="17" a="1"/>
  <c r="BF518" i="17" s="1"/>
  <c r="BK518" i="17" a="1"/>
  <c r="BK518" i="17" s="1"/>
  <c r="BL285" i="17" a="1"/>
  <c r="BL285" i="17" s="1"/>
  <c r="BL636" i="17" a="1"/>
  <c r="BL636" i="17" s="1"/>
  <c r="BM964" i="17" a="1"/>
  <c r="BM964" i="17" s="1"/>
  <c r="BK923" i="17" a="1"/>
  <c r="BK923" i="17" s="1"/>
  <c r="BF923" i="17" a="1"/>
  <c r="BF923" i="17" s="1"/>
  <c r="BH265" i="17" a="1"/>
  <c r="BH265" i="17" s="1"/>
  <c r="F238" i="17"/>
  <c r="G238" i="17" s="1"/>
  <c r="H238" i="17" s="1"/>
  <c r="I238" i="17" s="1"/>
  <c r="J238" i="17" s="1"/>
  <c r="K238" i="17" s="1"/>
  <c r="L238" i="17" s="1"/>
  <c r="M238" i="17" s="1"/>
  <c r="N238" i="17" s="1"/>
  <c r="BJ555" i="17" a="1"/>
  <c r="BJ555" i="17" s="1"/>
  <c r="BM555" i="17" a="1"/>
  <c r="BM555" i="17" s="1"/>
  <c r="BL131" i="17" a="1"/>
  <c r="BL131" i="17" s="1"/>
  <c r="BH131" i="17" a="1"/>
  <c r="BH131" i="17" s="1"/>
  <c r="BL807" i="17" a="1"/>
  <c r="BL807" i="17" s="1"/>
  <c r="BM807" i="17" a="1"/>
  <c r="BM807" i="17" s="1"/>
  <c r="BK807" i="17" a="1"/>
  <c r="BK807" i="17" s="1"/>
  <c r="BI807" i="17" a="1"/>
  <c r="BI807" i="17" s="1"/>
  <c r="BG807" i="17" a="1"/>
  <c r="BG807" i="17" s="1"/>
  <c r="BH807" i="17" a="1"/>
  <c r="BH807" i="17" s="1"/>
  <c r="BM285" i="17" a="1"/>
  <c r="BM285" i="17" s="1"/>
  <c r="BK285" i="17" a="1"/>
  <c r="BK285" i="17" s="1"/>
  <c r="BG234" i="17" a="1"/>
  <c r="BG234" i="17" s="1"/>
  <c r="BI234" i="17" a="1"/>
  <c r="BI234" i="17" s="1"/>
  <c r="BJ636" i="17" a="1"/>
  <c r="BJ636" i="17" s="1"/>
  <c r="BL49" i="17" a="1"/>
  <c r="BL49" i="17" s="1"/>
  <c r="BG772" i="17" a="1"/>
  <c r="BG772" i="17" s="1"/>
  <c r="BG574" i="17" a="1"/>
  <c r="BG574" i="17" s="1"/>
  <c r="BL638" i="17" a="1"/>
  <c r="BL638" i="17" s="1"/>
  <c r="BM638" i="17" a="1"/>
  <c r="BM638" i="17" s="1"/>
  <c r="BJ638" i="17" a="1"/>
  <c r="BJ638" i="17" s="1"/>
  <c r="F808" i="17"/>
  <c r="G808" i="17" s="1"/>
  <c r="H808" i="17" s="1"/>
  <c r="I808" i="17" s="1"/>
  <c r="J808" i="17" s="1"/>
  <c r="K808" i="17" s="1"/>
  <c r="L808" i="17" s="1"/>
  <c r="M808" i="17" s="1"/>
  <c r="N808" i="17" s="1"/>
  <c r="BI285" i="17" a="1"/>
  <c r="BI285" i="17" s="1"/>
  <c r="BM49" i="17" a="1"/>
  <c r="BM49" i="17" s="1"/>
  <c r="BL772" i="17" a="1"/>
  <c r="BL772" i="17" s="1"/>
  <c r="BL671" i="17" a="1"/>
  <c r="BL671" i="17" s="1"/>
  <c r="BM671" i="17" a="1"/>
  <c r="BM671" i="17" s="1"/>
  <c r="BG351" i="17" a="1"/>
  <c r="BG351" i="17" s="1"/>
  <c r="BH1059" i="17" a="1"/>
  <c r="BH1059" i="17" s="1"/>
  <c r="BG1131" i="17" a="1"/>
  <c r="BG1131" i="17" s="1"/>
  <c r="BH996" i="17" a="1"/>
  <c r="BH996" i="17" s="1"/>
  <c r="BM996" i="17" a="1"/>
  <c r="BM996" i="17" s="1"/>
  <c r="BK996" i="17" a="1"/>
  <c r="BK996" i="17" s="1"/>
  <c r="BF996" i="17" a="1"/>
  <c r="BF996" i="17" s="1"/>
  <c r="BF343" i="17" a="1"/>
  <c r="BF343" i="17" s="1"/>
  <c r="BH343" i="17" a="1"/>
  <c r="BH343" i="17" s="1"/>
  <c r="BL343" i="17" a="1"/>
  <c r="BL343" i="17" s="1"/>
  <c r="F566" i="17"/>
  <c r="G566" i="17" s="1"/>
  <c r="H566" i="17" s="1"/>
  <c r="I566" i="17" s="1"/>
  <c r="J566" i="17" s="1"/>
  <c r="K566" i="17" s="1"/>
  <c r="L566" i="17" s="1"/>
  <c r="M566" i="17" s="1"/>
  <c r="N566" i="17" s="1"/>
  <c r="F421" i="17"/>
  <c r="G421" i="17" s="1"/>
  <c r="H421" i="17" s="1"/>
  <c r="I421" i="17" s="1"/>
  <c r="J421" i="17" s="1"/>
  <c r="K421" i="17" s="1"/>
  <c r="L421" i="17" s="1"/>
  <c r="M421" i="17" s="1"/>
  <c r="BK234" i="17" a="1"/>
  <c r="BK234" i="17" s="1"/>
  <c r="BF277" i="17" a="1"/>
  <c r="BF277" i="17" s="1"/>
  <c r="BK237" i="17" a="1"/>
  <c r="BK237" i="17" s="1"/>
  <c r="BI237" i="17" a="1"/>
  <c r="BI237" i="17" s="1"/>
  <c r="G262" i="17"/>
  <c r="H262" i="17" s="1"/>
  <c r="I262" i="17" s="1"/>
  <c r="J262" i="17" s="1"/>
  <c r="K262" i="17" s="1"/>
  <c r="L262" i="17" s="1"/>
  <c r="M262" i="17" s="1"/>
  <c r="BG542" i="17" a="1"/>
  <c r="BG542" i="17" s="1"/>
  <c r="BH133" i="17" a="1"/>
  <c r="BH133" i="17" s="1"/>
  <c r="BG133" i="17" a="1"/>
  <c r="BG133" i="17" s="1"/>
  <c r="BF1059" i="17" a="1"/>
  <c r="BF1059" i="17" s="1"/>
  <c r="BL234" i="17" a="1"/>
  <c r="BL234" i="17" s="1"/>
  <c r="F70" i="17"/>
  <c r="G70" i="17" s="1"/>
  <c r="H70" i="17" s="1"/>
  <c r="I70" i="17" s="1"/>
  <c r="J70" i="17" s="1"/>
  <c r="K70" i="17" s="1"/>
  <c r="L70" i="17" s="1"/>
  <c r="M70" i="17" s="1"/>
  <c r="BF913" i="17" a="1"/>
  <c r="BF913" i="17" s="1"/>
  <c r="BJ291" i="17" a="1"/>
  <c r="BJ291" i="17" s="1"/>
  <c r="BG480" i="17" a="1"/>
  <c r="BG480" i="17" s="1"/>
  <c r="BH589" i="17" a="1"/>
  <c r="BH589" i="17" s="1"/>
  <c r="BF589" i="17" a="1"/>
  <c r="BF589" i="17" s="1"/>
  <c r="BF1060" i="17" a="1"/>
  <c r="BF1060" i="17" s="1"/>
  <c r="BH691" i="17" a="1"/>
  <c r="BH691" i="17" s="1"/>
  <c r="BH772" i="17" a="1"/>
  <c r="BH772" i="17" s="1"/>
  <c r="BL996" i="17" a="1"/>
  <c r="BL996" i="17" s="1"/>
  <c r="BM351" i="17" a="1"/>
  <c r="BM351" i="17" s="1"/>
  <c r="BH351" i="17" a="1"/>
  <c r="BH351" i="17" s="1"/>
  <c r="F818" i="17"/>
  <c r="G818" i="17" s="1"/>
  <c r="H818" i="17" s="1"/>
  <c r="I818" i="17" s="1"/>
  <c r="J818" i="17" s="1"/>
  <c r="K818" i="17" s="1"/>
  <c r="L818" i="17" s="1"/>
  <c r="M818" i="17" s="1"/>
  <c r="BH913" i="17" a="1"/>
  <c r="BH913" i="17" s="1"/>
  <c r="BG839" i="17" a="1"/>
  <c r="BG839" i="17" s="1"/>
  <c r="BH839" i="17" a="1"/>
  <c r="BH839" i="17" s="1"/>
  <c r="BG996" i="17" a="1"/>
  <c r="BG996" i="17" s="1"/>
  <c r="G192" i="17"/>
  <c r="H192" i="17" s="1"/>
  <c r="I192" i="17" s="1"/>
  <c r="J192" i="17" s="1"/>
  <c r="K192" i="17" s="1"/>
  <c r="L192" i="17" s="1"/>
  <c r="M192" i="17" s="1"/>
  <c r="BF494" i="17" a="1"/>
  <c r="BF494" i="17" s="1"/>
  <c r="BG494" i="17" a="1"/>
  <c r="BG494" i="17" s="1"/>
  <c r="BJ494" i="17" a="1"/>
  <c r="BJ494" i="17" s="1"/>
  <c r="BL494" i="17" a="1"/>
  <c r="BL494" i="17" s="1"/>
  <c r="BK494" i="17" a="1"/>
  <c r="BK494" i="17" s="1"/>
  <c r="BM494" i="17" a="1"/>
  <c r="BM494" i="17" s="1"/>
  <c r="BH494" i="17" a="1"/>
  <c r="BH494" i="17" s="1"/>
  <c r="BG613" i="17" a="1"/>
  <c r="BG613" i="17" s="1"/>
  <c r="BF613" i="17" a="1"/>
  <c r="BF613" i="17" s="1"/>
  <c r="BF914" i="17" a="1"/>
  <c r="BF914" i="17" s="1"/>
  <c r="BK914" i="17" a="1"/>
  <c r="BK914" i="17" s="1"/>
  <c r="BK936" i="17" a="1"/>
  <c r="BK936" i="17" s="1"/>
  <c r="BI936" i="17" a="1"/>
  <c r="BI936" i="17" s="1"/>
  <c r="BH978" i="17" a="1"/>
  <c r="BH978" i="17" s="1"/>
  <c r="BL209" i="17" a="1"/>
  <c r="BL209" i="17" s="1"/>
  <c r="F829" i="17"/>
  <c r="G829" i="17" s="1"/>
  <c r="H829" i="17" s="1"/>
  <c r="I829" i="17" s="1"/>
  <c r="J829" i="17" s="1"/>
  <c r="K829" i="17" s="1"/>
  <c r="L829" i="17" s="1"/>
  <c r="M829" i="17" s="1"/>
  <c r="BM424" i="17" a="1"/>
  <c r="BM424" i="17" s="1"/>
  <c r="BI175" i="17" a="1"/>
  <c r="BI175" i="17" s="1"/>
  <c r="BM913" i="17" a="1"/>
  <c r="BM913" i="17" s="1"/>
  <c r="BJ753" i="17" a="1"/>
  <c r="BJ753" i="17" s="1"/>
  <c r="BM753" i="17" a="1"/>
  <c r="BM753" i="17" s="1"/>
  <c r="BF839" i="17" a="1"/>
  <c r="BF839" i="17" s="1"/>
  <c r="BI996" i="17" a="1"/>
  <c r="BI996" i="17" s="1"/>
  <c r="BJ697" i="17" a="1"/>
  <c r="BJ697" i="17" s="1"/>
  <c r="BM755" i="17" a="1"/>
  <c r="BM755" i="17" s="1"/>
  <c r="BF755" i="17" a="1"/>
  <c r="BF755" i="17" s="1"/>
  <c r="BM406" i="17" a="1"/>
  <c r="BM406" i="17" s="1"/>
  <c r="BI406" i="17" a="1"/>
  <c r="BI406" i="17" s="1"/>
  <c r="BH950" i="17" a="1"/>
  <c r="BH950" i="17" s="1"/>
  <c r="BI950" i="17" a="1"/>
  <c r="BI950" i="17" s="1"/>
  <c r="BJ513" i="17" a="1"/>
  <c r="BJ513" i="17" s="1"/>
  <c r="BK542" i="17" a="1"/>
  <c r="BK542" i="17" s="1"/>
  <c r="BL542" i="17" a="1"/>
  <c r="BL542" i="17" s="1"/>
  <c r="BG315" i="17" a="1"/>
  <c r="BG315" i="17" s="1"/>
  <c r="BJ725" i="17" a="1"/>
  <c r="BJ725" i="17" s="1"/>
  <c r="BK725" i="17" a="1"/>
  <c r="BK725" i="17" s="1"/>
  <c r="BI960" i="17" a="1"/>
  <c r="BI960" i="17" s="1"/>
  <c r="F496" i="17"/>
  <c r="G496" i="17" s="1"/>
  <c r="H496" i="17" s="1"/>
  <c r="I496" i="17" s="1"/>
  <c r="J496" i="17" s="1"/>
  <c r="K496" i="17" s="1"/>
  <c r="L496" i="17" s="1"/>
  <c r="M496" i="17" s="1"/>
  <c r="BL1100" i="17" a="1"/>
  <c r="BL1100" i="17" s="1"/>
  <c r="BI839" i="17" a="1"/>
  <c r="BI839" i="17" s="1"/>
  <c r="BJ996" i="17" a="1"/>
  <c r="BJ996" i="17" s="1"/>
  <c r="BI183" i="17" a="1"/>
  <c r="BI183" i="17" s="1"/>
  <c r="BG840" i="17" a="1"/>
  <c r="BG840" i="17" s="1"/>
  <c r="BH840" i="17" a="1"/>
  <c r="BH840" i="17" s="1"/>
  <c r="BI914" i="17" a="1"/>
  <c r="BI914" i="17" s="1"/>
  <c r="BM747" i="17" a="1"/>
  <c r="BM747" i="17" s="1"/>
  <c r="BI262" i="17" a="1"/>
  <c r="BI262" i="17" s="1"/>
  <c r="BM741" i="17" a="1"/>
  <c r="BM741" i="17" s="1"/>
  <c r="BG741" i="17" a="1"/>
  <c r="BG741" i="17" s="1"/>
  <c r="BF741" i="17" a="1"/>
  <c r="BF741" i="17" s="1"/>
  <c r="BH936" i="17" a="1"/>
  <c r="BH936" i="17" s="1"/>
  <c r="BK513" i="17" a="1"/>
  <c r="BK513" i="17" s="1"/>
  <c r="BF542" i="17" a="1"/>
  <c r="BF542" i="17" s="1"/>
  <c r="BL70" i="17" a="1"/>
  <c r="BL70" i="17" s="1"/>
  <c r="BF576" i="17" a="1"/>
  <c r="BF576" i="17" s="1"/>
  <c r="BG576" i="17" a="1"/>
  <c r="BG576" i="17" s="1"/>
  <c r="BG175" i="17" a="1"/>
  <c r="BG175" i="17" s="1"/>
  <c r="BL315" i="17" a="1"/>
  <c r="BL315" i="17" s="1"/>
  <c r="BL753" i="17" a="1"/>
  <c r="BL753" i="17" s="1"/>
  <c r="BL725" i="17" a="1"/>
  <c r="BL725" i="17" s="1"/>
  <c r="BK490" i="17" a="1"/>
  <c r="BK490" i="17" s="1"/>
  <c r="BH183" i="17" a="1"/>
  <c r="BH183" i="17" s="1"/>
  <c r="BF840" i="17" a="1"/>
  <c r="BF840" i="17" s="1"/>
  <c r="BF884" i="17" a="1"/>
  <c r="BF884" i="17" s="1"/>
  <c r="BF1082" i="17" a="1"/>
  <c r="BF1082" i="17" s="1"/>
  <c r="BJ1082" i="17" a="1"/>
  <c r="BJ1082" i="17" s="1"/>
  <c r="BI473" i="17" a="1"/>
  <c r="BI473" i="17" s="1"/>
  <c r="F505" i="17"/>
  <c r="G505" i="17" s="1"/>
  <c r="H505" i="17" s="1"/>
  <c r="I505" i="17" s="1"/>
  <c r="J505" i="17" s="1"/>
  <c r="K505" i="17" s="1"/>
  <c r="L505" i="17" s="1"/>
  <c r="M505" i="17" s="1"/>
  <c r="BF1081" i="17" a="1"/>
  <c r="BF1081" i="17" s="1"/>
  <c r="BL1081" i="17" a="1"/>
  <c r="BL1081" i="17" s="1"/>
  <c r="BL960" i="17" a="1"/>
  <c r="BL960" i="17" s="1"/>
  <c r="BH960" i="17" a="1"/>
  <c r="BH960" i="17" s="1"/>
  <c r="F1050" i="17"/>
  <c r="G1050" i="17" s="1"/>
  <c r="H1050" i="17" s="1"/>
  <c r="I1050" i="17" s="1"/>
  <c r="J1050" i="17" s="1"/>
  <c r="K1050" i="17" s="1"/>
  <c r="L1050" i="17" s="1"/>
  <c r="M1050" i="17" s="1"/>
  <c r="BH33" i="17" a="1"/>
  <c r="BH33" i="17" s="1"/>
  <c r="BG33" i="17" a="1"/>
  <c r="BG33" i="17" s="1"/>
  <c r="BF33" i="17" a="1"/>
  <c r="BF33" i="17" s="1"/>
  <c r="BK986" i="17" a="1"/>
  <c r="BK986" i="17" s="1"/>
  <c r="BH986" i="17" a="1"/>
  <c r="BH986" i="17" s="1"/>
  <c r="BI279" i="17" a="1"/>
  <c r="BI279" i="17" s="1"/>
  <c r="BF279" i="17" a="1"/>
  <c r="BF279" i="17" s="1"/>
  <c r="BK279" i="17" a="1"/>
  <c r="BK279" i="17" s="1"/>
  <c r="BM279" i="17" a="1"/>
  <c r="BM279" i="17" s="1"/>
  <c r="BL279" i="17" a="1"/>
  <c r="BL279" i="17" s="1"/>
  <c r="BM757" i="17" a="1"/>
  <c r="BM757" i="17" s="1"/>
  <c r="BI757" i="17" a="1"/>
  <c r="BI757" i="17" s="1"/>
  <c r="BM360" i="17" a="1"/>
  <c r="BM360" i="17" s="1"/>
  <c r="BI360" i="17" a="1"/>
  <c r="BI360" i="17" s="1"/>
  <c r="BJ1076" i="17" a="1"/>
  <c r="BJ1076" i="17" s="1"/>
  <c r="BF1076" i="17" a="1"/>
  <c r="BF1076" i="17" s="1"/>
  <c r="BG1076" i="17" a="1"/>
  <c r="BG1076" i="17" s="1"/>
  <c r="BM1076" i="17" a="1"/>
  <c r="BM1076" i="17" s="1"/>
  <c r="G545" i="17"/>
  <c r="H545" i="17" s="1"/>
  <c r="I545" i="17" s="1"/>
  <c r="J545" i="17" s="1"/>
  <c r="K545" i="17" s="1"/>
  <c r="L545" i="17" s="1"/>
  <c r="M545" i="17" s="1"/>
  <c r="BK741" i="17" a="1"/>
  <c r="BK741" i="17" s="1"/>
  <c r="BJ936" i="17" a="1"/>
  <c r="BJ936" i="17" s="1"/>
  <c r="BI513" i="17" a="1"/>
  <c r="BI513" i="17" s="1"/>
  <c r="BJ30" i="17" a="1"/>
  <c r="BJ30" i="17" s="1"/>
  <c r="BG566" i="17" a="1"/>
  <c r="BG566" i="17" s="1"/>
  <c r="BH566" i="17" a="1"/>
  <c r="BH566" i="17" s="1"/>
  <c r="BF70" i="17" a="1"/>
  <c r="BF70" i="17" s="1"/>
  <c r="BH1081" i="17" a="1"/>
  <c r="BH1081" i="17" s="1"/>
  <c r="BH909" i="17" a="1"/>
  <c r="BH909" i="17" s="1"/>
  <c r="BM960" i="17" a="1"/>
  <c r="BM960" i="17" s="1"/>
  <c r="BM1013" i="17" a="1"/>
  <c r="BM1013" i="17" s="1"/>
  <c r="BL183" i="17" a="1"/>
  <c r="BL183" i="17" s="1"/>
  <c r="BF986" i="17" a="1"/>
  <c r="BF986" i="17" s="1"/>
  <c r="BF136" i="17" a="1"/>
  <c r="BF136" i="17" s="1"/>
  <c r="BH136" i="17" a="1"/>
  <c r="BH136" i="17" s="1"/>
  <c r="BM136" i="17" a="1"/>
  <c r="BM136" i="17" s="1"/>
  <c r="BK136" i="17" a="1"/>
  <c r="BK136" i="17" s="1"/>
  <c r="BJ136" i="17" a="1"/>
  <c r="BJ136" i="17" s="1"/>
  <c r="BL1093" i="17" a="1"/>
  <c r="BL1093" i="17" s="1"/>
  <c r="BI1093" i="17" a="1"/>
  <c r="BI1093" i="17" s="1"/>
  <c r="BF1093" i="17" a="1"/>
  <c r="BF1093" i="17" s="1"/>
  <c r="BL1076" i="17" a="1"/>
  <c r="BL1076" i="17" s="1"/>
  <c r="BI495" i="17" a="1"/>
  <c r="BI495" i="17" s="1"/>
  <c r="BF495" i="17" a="1"/>
  <c r="BF495" i="17" s="1"/>
  <c r="BJ1138" i="17" a="1"/>
  <c r="BJ1138" i="17" s="1"/>
  <c r="BF1138" i="17" a="1"/>
  <c r="BF1138" i="17" s="1"/>
  <c r="BL1138" i="17" a="1"/>
  <c r="BL1138" i="17" s="1"/>
  <c r="BK1113" i="17" a="1"/>
  <c r="BK1113" i="17" s="1"/>
  <c r="BL1113" i="17" a="1"/>
  <c r="BL1113" i="17" s="1"/>
  <c r="BH1113" i="17" a="1"/>
  <c r="BH1113" i="17" s="1"/>
  <c r="BJ307" i="17" a="1"/>
  <c r="BJ307" i="17" s="1"/>
  <c r="BI307" i="17" a="1"/>
  <c r="BI307" i="17" s="1"/>
  <c r="F178" i="17"/>
  <c r="G178" i="17" s="1"/>
  <c r="H178" i="17" s="1"/>
  <c r="I178" i="17" s="1"/>
  <c r="J178" i="17" s="1"/>
  <c r="K178" i="17" s="1"/>
  <c r="L178" i="17" s="1"/>
  <c r="M178" i="17" s="1"/>
  <c r="BK1137" i="17" a="1"/>
  <c r="BK1137" i="17" s="1"/>
  <c r="BK740" i="17" a="1"/>
  <c r="BK740" i="17" s="1"/>
  <c r="BI1155" i="17" a="1"/>
  <c r="BI1155" i="17" s="1"/>
  <c r="BJ1155" i="17" a="1"/>
  <c r="BJ1155" i="17" s="1"/>
  <c r="BK1125" i="17" a="1"/>
  <c r="BK1125" i="17" s="1"/>
  <c r="BJ1125" i="17" a="1"/>
  <c r="BJ1125" i="17" s="1"/>
  <c r="BI1113" i="17" a="1"/>
  <c r="BI1113" i="17" s="1"/>
  <c r="BF953" i="17" a="1"/>
  <c r="BF953" i="17" s="1"/>
  <c r="BK953" i="17" a="1"/>
  <c r="BK953" i="17" s="1"/>
  <c r="BM1155" i="17" a="1"/>
  <c r="BM1155" i="17" s="1"/>
  <c r="BF454" i="17" a="1"/>
  <c r="BF454" i="17" s="1"/>
  <c r="F162" i="17"/>
  <c r="G162" i="17" s="1"/>
  <c r="H162" i="17" s="1"/>
  <c r="I162" i="17" s="1"/>
  <c r="J162" i="17" s="1"/>
  <c r="K162" i="17" s="1"/>
  <c r="L162" i="17" s="1"/>
  <c r="M162" i="17" s="1"/>
  <c r="BI318" i="17" a="1"/>
  <c r="BI318" i="17" s="1"/>
  <c r="BG318" i="17" a="1"/>
  <c r="BG318" i="17" s="1"/>
  <c r="BJ318" i="17" a="1"/>
  <c r="BJ318" i="17" s="1"/>
  <c r="BL128" i="17" a="1"/>
  <c r="BL128" i="17" s="1"/>
  <c r="BF128" i="17" a="1"/>
  <c r="BF128" i="17" s="1"/>
  <c r="BG897" i="17" a="1"/>
  <c r="BG897" i="17" s="1"/>
  <c r="BJ1039" i="17" a="1"/>
  <c r="BJ1039" i="17" s="1"/>
  <c r="BL524" i="17" a="1"/>
  <c r="BL524" i="17" s="1"/>
  <c r="BM740" i="17" a="1"/>
  <c r="BM740" i="17" s="1"/>
  <c r="BH953" i="17" a="1"/>
  <c r="BH953" i="17" s="1"/>
  <c r="BJ1053" i="17" a="1"/>
  <c r="BJ1053" i="17" s="1"/>
  <c r="BF1155" i="17" a="1"/>
  <c r="BF1155" i="17" s="1"/>
  <c r="BJ927" i="17" a="1"/>
  <c r="BJ927" i="17" s="1"/>
  <c r="BL661" i="17" a="1"/>
  <c r="BL661" i="17" s="1"/>
  <c r="BF661" i="17" a="1"/>
  <c r="BF661" i="17" s="1"/>
  <c r="BK661" i="17" a="1"/>
  <c r="BK661" i="17" s="1"/>
  <c r="BK358" i="17" a="1"/>
  <c r="BK358" i="17" s="1"/>
  <c r="BF358" i="17" a="1"/>
  <c r="BF358" i="17" s="1"/>
  <c r="F636" i="17"/>
  <c r="G636" i="17" s="1"/>
  <c r="H636" i="17" s="1"/>
  <c r="I636" i="17" s="1"/>
  <c r="J636" i="17" s="1"/>
  <c r="K636" i="17" s="1"/>
  <c r="L636" i="17" s="1"/>
  <c r="M636" i="17" s="1"/>
  <c r="BG216" i="17" a="1"/>
  <c r="BG216" i="17" s="1"/>
  <c r="BL96" i="17" a="1"/>
  <c r="BL96" i="17" s="1"/>
  <c r="BM897" i="17" a="1"/>
  <c r="BM897" i="17" s="1"/>
  <c r="G1030" i="17"/>
  <c r="H1030" i="17" s="1"/>
  <c r="I1030" i="17" s="1"/>
  <c r="J1030" i="17" s="1"/>
  <c r="K1030" i="17" s="1"/>
  <c r="L1030" i="17" s="1"/>
  <c r="M1030" i="17" s="1"/>
  <c r="BI73" i="17" a="1"/>
  <c r="BI73" i="17" s="1"/>
  <c r="BG54" i="17" a="1"/>
  <c r="BG54" i="17" s="1"/>
  <c r="BK313" i="17" a="1"/>
  <c r="BK313" i="17" s="1"/>
  <c r="BG313" i="17" a="1"/>
  <c r="BG313" i="17" s="1"/>
  <c r="BL1039" i="17" a="1"/>
  <c r="BL1039" i="17" s="1"/>
  <c r="BF378" i="17" a="1"/>
  <c r="BF378" i="17" s="1"/>
  <c r="BM1053" i="17" a="1"/>
  <c r="BM1053" i="17" s="1"/>
  <c r="BL1155" i="17" a="1"/>
  <c r="BL1155" i="17" s="1"/>
  <c r="BI1108" i="17" a="1"/>
  <c r="BI1108" i="17" s="1"/>
  <c r="BG1108" i="17" a="1"/>
  <c r="BG1108" i="17" s="1"/>
  <c r="BJ1108" i="17" a="1"/>
  <c r="BJ1108" i="17" s="1"/>
  <c r="BF1108" i="17" a="1"/>
  <c r="BF1108" i="17" s="1"/>
  <c r="BM1108" i="17" a="1"/>
  <c r="BM1108" i="17" s="1"/>
  <c r="BJ168" i="17" a="1"/>
  <c r="BJ168" i="17" s="1"/>
  <c r="BL168" i="17" a="1"/>
  <c r="BL168" i="17" s="1"/>
  <c r="BK168" i="17" a="1"/>
  <c r="BK168" i="17" s="1"/>
  <c r="BH168" i="17" a="1"/>
  <c r="BH168" i="17" s="1"/>
  <c r="BG168" i="17" a="1"/>
  <c r="BG168" i="17" s="1"/>
  <c r="BF168" i="17" a="1"/>
  <c r="BF168" i="17" s="1"/>
  <c r="F703" i="17"/>
  <c r="G703" i="17" s="1"/>
  <c r="H703" i="17" s="1"/>
  <c r="I703" i="17" s="1"/>
  <c r="J703" i="17" s="1"/>
  <c r="K703" i="17" s="1"/>
  <c r="L703" i="17" s="1"/>
  <c r="M703" i="17" s="1"/>
  <c r="BH216" i="17" a="1"/>
  <c r="BH216" i="17" s="1"/>
  <c r="BG238" i="17" a="1"/>
  <c r="BG238" i="17" s="1"/>
  <c r="BK580" i="17" a="1"/>
  <c r="BK580" i="17" s="1"/>
  <c r="BM580" i="17" a="1"/>
  <c r="BM580" i="17" s="1"/>
  <c r="BG580" i="17" a="1"/>
  <c r="BG580" i="17" s="1"/>
  <c r="BF897" i="17" a="1"/>
  <c r="BF897" i="17" s="1"/>
  <c r="BH73" i="17" a="1"/>
  <c r="BH73" i="17" s="1"/>
  <c r="BI1132" i="17" a="1"/>
  <c r="BI1132" i="17" s="1"/>
  <c r="BI40" i="17" a="1"/>
  <c r="BI40" i="17" s="1"/>
  <c r="BK40" i="17" a="1"/>
  <c r="BK40" i="17" s="1"/>
  <c r="BF663" i="17" a="1"/>
  <c r="BF663" i="17" s="1"/>
  <c r="BI663" i="17" a="1"/>
  <c r="BI663" i="17" s="1"/>
  <c r="F494" i="17"/>
  <c r="G494" i="17" s="1"/>
  <c r="H494" i="17" s="1"/>
  <c r="I494" i="17" s="1"/>
  <c r="J494" i="17" s="1"/>
  <c r="K494" i="17" s="1"/>
  <c r="L494" i="17" s="1"/>
  <c r="M494" i="17" s="1"/>
  <c r="BH1053" i="17" a="1"/>
  <c r="BH1053" i="17" s="1"/>
  <c r="BH890" i="17" a="1"/>
  <c r="BH890" i="17" s="1"/>
  <c r="BL890" i="17" a="1"/>
  <c r="BL890" i="17" s="1"/>
  <c r="BK890" i="17" a="1"/>
  <c r="BK890" i="17" s="1"/>
  <c r="BM890" i="17" a="1"/>
  <c r="BM890" i="17" s="1"/>
  <c r="BJ890" i="17" a="1"/>
  <c r="BJ890" i="17" s="1"/>
  <c r="BG890" i="17" a="1"/>
  <c r="BG890" i="17" s="1"/>
  <c r="BM596" i="17" a="1"/>
  <c r="BM596" i="17" s="1"/>
  <c r="BM168" i="17" a="1"/>
  <c r="BM168" i="17" s="1"/>
  <c r="BK599" i="17" a="1"/>
  <c r="BK599" i="17" s="1"/>
  <c r="BL599" i="17" a="1"/>
  <c r="BL599" i="17" s="1"/>
  <c r="BL255" i="17" a="1"/>
  <c r="BL255" i="17" s="1"/>
  <c r="BI255" i="17" a="1"/>
  <c r="BI255" i="17" s="1"/>
  <c r="BK941" i="17" a="1"/>
  <c r="BK941" i="17" s="1"/>
  <c r="BJ941" i="17" a="1"/>
  <c r="BJ941" i="17" s="1"/>
  <c r="BF896" i="17" a="1"/>
  <c r="BF896" i="17" s="1"/>
  <c r="BG896" i="17" a="1"/>
  <c r="BG896" i="17" s="1"/>
  <c r="BK896" i="17" a="1"/>
  <c r="BK896" i="17" s="1"/>
  <c r="BJ896" i="17" a="1"/>
  <c r="BJ896" i="17" s="1"/>
  <c r="BI896" i="17" a="1"/>
  <c r="BI896" i="17" s="1"/>
  <c r="BF393" i="17" a="1"/>
  <c r="BF393" i="17" s="1"/>
  <c r="BM393" i="17" a="1"/>
  <c r="BM393" i="17" s="1"/>
  <c r="BF96" i="17" a="1"/>
  <c r="BF96" i="17" s="1"/>
  <c r="BM96" i="17" a="1"/>
  <c r="BM96" i="17" s="1"/>
  <c r="BG760" i="17" a="1"/>
  <c r="BG760" i="17" s="1"/>
  <c r="BG198" i="17" a="1"/>
  <c r="BG198" i="17" s="1"/>
  <c r="BM198" i="17" a="1"/>
  <c r="BM198" i="17" s="1"/>
  <c r="F905" i="17"/>
  <c r="G905" i="17" s="1"/>
  <c r="H905" i="17" s="1"/>
  <c r="I905" i="17" s="1"/>
  <c r="J905" i="17" s="1"/>
  <c r="K905" i="17" s="1"/>
  <c r="L905" i="17" s="1"/>
  <c r="M905" i="17" s="1"/>
  <c r="F622" i="17"/>
  <c r="G622" i="17" s="1"/>
  <c r="H622" i="17" s="1"/>
  <c r="I622" i="17" s="1"/>
  <c r="J622" i="17" s="1"/>
  <c r="K622" i="17" s="1"/>
  <c r="L622" i="17" s="1"/>
  <c r="M622" i="17" s="1"/>
  <c r="BK596" i="17" a="1"/>
  <c r="BK596" i="17" s="1"/>
  <c r="BF596" i="17" a="1"/>
  <c r="BF596" i="17" s="1"/>
  <c r="BL596" i="17" a="1"/>
  <c r="BL596" i="17" s="1"/>
  <c r="BG46" i="17" a="1"/>
  <c r="BG46" i="17" s="1"/>
  <c r="BI46" i="17" a="1"/>
  <c r="BI46" i="17" s="1"/>
  <c r="BM46" i="17" a="1"/>
  <c r="BM46" i="17" s="1"/>
  <c r="BK46" i="17" a="1"/>
  <c r="BK46" i="17" s="1"/>
  <c r="BL46" i="17" a="1"/>
  <c r="BL46" i="17" s="1"/>
  <c r="BJ46" i="17" a="1"/>
  <c r="BJ46" i="17" s="1"/>
  <c r="BK761" i="17" a="1"/>
  <c r="BK761" i="17" s="1"/>
  <c r="BL761" i="17" a="1"/>
  <c r="BL761" i="17" s="1"/>
  <c r="BM761" i="17" a="1"/>
  <c r="BM761" i="17" s="1"/>
  <c r="BG761" i="17" a="1"/>
  <c r="BG761" i="17" s="1"/>
  <c r="BF761" i="17" a="1"/>
  <c r="BF761" i="17" s="1"/>
  <c r="BH162" i="17" a="1"/>
  <c r="BH162" i="17" s="1"/>
  <c r="BJ162" i="17" a="1"/>
  <c r="BJ162" i="17" s="1"/>
  <c r="BI162" i="17" a="1"/>
  <c r="BI162" i="17" s="1"/>
  <c r="BF162" i="17" a="1"/>
  <c r="BF162" i="17" s="1"/>
  <c r="BG162" i="17" a="1"/>
  <c r="BG162" i="17" s="1"/>
  <c r="BI487" i="17" a="1"/>
  <c r="BI487" i="17" s="1"/>
  <c r="BM487" i="17" a="1"/>
  <c r="BM487" i="17" s="1"/>
  <c r="BL487" i="17" a="1"/>
  <c r="BL487" i="17" s="1"/>
  <c r="BJ487" i="17" a="1"/>
  <c r="BJ487" i="17" s="1"/>
  <c r="BH487" i="17" a="1"/>
  <c r="BH487" i="17" s="1"/>
  <c r="BI24" i="17" a="1"/>
  <c r="BI24" i="17" s="1"/>
  <c r="BF24" i="17" a="1"/>
  <c r="BF24" i="17" s="1"/>
  <c r="BH24" i="17" a="1"/>
  <c r="BH24" i="17" s="1"/>
  <c r="BI37" i="17" a="1"/>
  <c r="BI37" i="17" s="1"/>
  <c r="BG165" i="17" a="1"/>
  <c r="BG165" i="17" s="1"/>
  <c r="F632" i="17"/>
  <c r="G632" i="17" s="1"/>
  <c r="H632" i="17" s="1"/>
  <c r="I632" i="17" s="1"/>
  <c r="J632" i="17" s="1"/>
  <c r="K632" i="17" s="1"/>
  <c r="L632" i="17" s="1"/>
  <c r="M632" i="17" s="1"/>
  <c r="BK620" i="17" a="1"/>
  <c r="BK620" i="17" s="1"/>
  <c r="BJ384" i="17" a="1"/>
  <c r="BJ384" i="17" s="1"/>
  <c r="BM13" i="17" a="1"/>
  <c r="BM13" i="17" s="1"/>
  <c r="BL13" i="17" a="1"/>
  <c r="BL13" i="17" s="1"/>
  <c r="BJ13" i="17" a="1"/>
  <c r="BJ13" i="17" s="1"/>
  <c r="BJ24" i="17" a="1"/>
  <c r="BJ24" i="17" s="1"/>
  <c r="F1115" i="17"/>
  <c r="G1115" i="17" s="1"/>
  <c r="H1115" i="17" s="1"/>
  <c r="I1115" i="17" s="1"/>
  <c r="J1115" i="17" s="1"/>
  <c r="K1115" i="17" s="1"/>
  <c r="L1115" i="17" s="1"/>
  <c r="M1115" i="17" s="1"/>
  <c r="BJ596" i="17" a="1"/>
  <c r="BJ596" i="17" s="1"/>
  <c r="BJ404" i="17" a="1"/>
  <c r="BJ404" i="17" s="1"/>
  <c r="BG404" i="17" a="1"/>
  <c r="BG404" i="17" s="1"/>
  <c r="BF404" i="17" a="1"/>
  <c r="BF404" i="17" s="1"/>
  <c r="BK404" i="17" a="1"/>
  <c r="BK404" i="17" s="1"/>
  <c r="BH404" i="17" a="1"/>
  <c r="BH404" i="17" s="1"/>
  <c r="BL404" i="17" a="1"/>
  <c r="BL404" i="17" s="1"/>
  <c r="BM404" i="17" a="1"/>
  <c r="BM404" i="17" s="1"/>
  <c r="BK165" i="17" a="1"/>
  <c r="BK165" i="17" s="1"/>
  <c r="BK59" i="17" a="1"/>
  <c r="BK59" i="17" s="1"/>
  <c r="BL620" i="17" a="1"/>
  <c r="BL620" i="17" s="1"/>
  <c r="BM443" i="17" a="1"/>
  <c r="BM443" i="17" s="1"/>
  <c r="BK443" i="17" a="1"/>
  <c r="BK443" i="17" s="1"/>
  <c r="BK24" i="17" a="1"/>
  <c r="BK24" i="17" s="1"/>
  <c r="BF971" i="17" a="1"/>
  <c r="BF971" i="17" s="1"/>
  <c r="BM971" i="17" a="1"/>
  <c r="BM971" i="17" s="1"/>
  <c r="BI971" i="17" a="1"/>
  <c r="BI971" i="17" s="1"/>
  <c r="BH971" i="17" a="1"/>
  <c r="BH971" i="17" s="1"/>
  <c r="BL971" i="17" a="1"/>
  <c r="BL971" i="17" s="1"/>
  <c r="BM78" i="17" a="1"/>
  <c r="BM78" i="17" s="1"/>
  <c r="BJ78" i="17" a="1"/>
  <c r="BJ78" i="17" s="1"/>
  <c r="F1111" i="17"/>
  <c r="G1111" i="17" s="1"/>
  <c r="H1111" i="17" s="1"/>
  <c r="I1111" i="17" s="1"/>
  <c r="J1111" i="17" s="1"/>
  <c r="K1111" i="17" s="1"/>
  <c r="L1111" i="17" s="1"/>
  <c r="M1111" i="17" s="1"/>
  <c r="F966" i="17"/>
  <c r="G966" i="17" s="1"/>
  <c r="H966" i="17" s="1"/>
  <c r="I966" i="17" s="1"/>
  <c r="J966" i="17" s="1"/>
  <c r="K966" i="17" s="1"/>
  <c r="L966" i="17" s="1"/>
  <c r="M966" i="17" s="1"/>
  <c r="F1122" i="17"/>
  <c r="G1122" i="17" s="1"/>
  <c r="H1122" i="17" s="1"/>
  <c r="I1122" i="17" s="1"/>
  <c r="J1122" i="17" s="1"/>
  <c r="K1122" i="17" s="1"/>
  <c r="L1122" i="17" s="1"/>
  <c r="M1122" i="17" s="1"/>
  <c r="G662" i="17"/>
  <c r="H662" i="17" s="1"/>
  <c r="I662" i="17" s="1"/>
  <c r="J662" i="17" s="1"/>
  <c r="K662" i="17" s="1"/>
  <c r="L662" i="17" s="1"/>
  <c r="M662" i="17" s="1"/>
  <c r="F737" i="17"/>
  <c r="G737" i="17" s="1"/>
  <c r="H737" i="17" s="1"/>
  <c r="I737" i="17" s="1"/>
  <c r="J737" i="17" s="1"/>
  <c r="K737" i="17" s="1"/>
  <c r="L737" i="17" s="1"/>
  <c r="M737" i="17" s="1"/>
  <c r="BJ165" i="17" a="1"/>
  <c r="BJ165" i="17" s="1"/>
  <c r="BK788" i="17" a="1"/>
  <c r="BK788" i="17" s="1"/>
  <c r="BM611" i="17" a="1"/>
  <c r="BM611" i="17" s="1"/>
  <c r="BH59" i="17" a="1"/>
  <c r="BH59" i="17" s="1"/>
  <c r="F521" i="17"/>
  <c r="G521" i="17" s="1"/>
  <c r="H521" i="17" s="1"/>
  <c r="I521" i="17" s="1"/>
  <c r="J521" i="17" s="1"/>
  <c r="K521" i="17" s="1"/>
  <c r="L521" i="17" s="1"/>
  <c r="M521" i="17" s="1"/>
  <c r="BL641" i="17" a="1"/>
  <c r="BL641" i="17" s="1"/>
  <c r="BJ760" i="17" a="1"/>
  <c r="BJ760" i="17" s="1"/>
  <c r="BL819" i="17" a="1"/>
  <c r="BL819" i="17" s="1"/>
  <c r="BG819" i="17" a="1"/>
  <c r="BG819" i="17" s="1"/>
  <c r="BI658" i="17" a="1"/>
  <c r="BI658" i="17" s="1"/>
  <c r="BH658" i="17" a="1"/>
  <c r="BH658" i="17" s="1"/>
  <c r="BI324" i="17" a="1"/>
  <c r="BI324" i="17" s="1"/>
  <c r="BH324" i="17" a="1"/>
  <c r="BH324" i="17" s="1"/>
  <c r="BM412" i="17" a="1"/>
  <c r="BM412" i="17" s="1"/>
  <c r="BJ412" i="17" a="1"/>
  <c r="BJ412" i="17" s="1"/>
  <c r="BH412" i="17" a="1"/>
  <c r="BH412" i="17" s="1"/>
  <c r="BF412" i="17" a="1"/>
  <c r="BF412" i="17" s="1"/>
  <c r="BG384" i="17" a="1"/>
  <c r="BG384" i="17" s="1"/>
  <c r="BF304" i="17" a="1"/>
  <c r="BF304" i="17" s="1"/>
  <c r="BK13" i="17" a="1"/>
  <c r="BK13" i="17" s="1"/>
  <c r="BL24" i="17" a="1"/>
  <c r="BL24" i="17" s="1"/>
  <c r="F959" i="17"/>
  <c r="G959" i="17" s="1"/>
  <c r="H959" i="17" s="1"/>
  <c r="I959" i="17" s="1"/>
  <c r="J959" i="17" s="1"/>
  <c r="K959" i="17" s="1"/>
  <c r="L959" i="17" s="1"/>
  <c r="M959" i="17" s="1"/>
  <c r="BL366" i="17" a="1"/>
  <c r="BL366" i="17" s="1"/>
  <c r="BG366" i="17" a="1"/>
  <c r="BG366" i="17" s="1"/>
  <c r="BG535" i="17" a="1"/>
  <c r="BG535" i="17" s="1"/>
  <c r="BL535" i="17" a="1"/>
  <c r="BL535" i="17" s="1"/>
  <c r="BI535" i="17" a="1"/>
  <c r="BI535" i="17" s="1"/>
  <c r="BK535" i="17" a="1"/>
  <c r="BK535" i="17" s="1"/>
  <c r="BJ535" i="17" a="1"/>
  <c r="BJ535" i="17" s="1"/>
  <c r="BM535" i="17" a="1"/>
  <c r="BM535" i="17" s="1"/>
  <c r="F9" i="17"/>
  <c r="G9" i="17" s="1"/>
  <c r="H9" i="17" s="1"/>
  <c r="I9" i="17" s="1"/>
  <c r="J9" i="17" s="1"/>
  <c r="K9" i="17" s="1"/>
  <c r="L9" i="17" s="1"/>
  <c r="M9" i="17" s="1"/>
  <c r="BJ620" i="17" a="1"/>
  <c r="BJ620" i="17" s="1"/>
  <c r="BH620" i="17" a="1"/>
  <c r="BH620" i="17" s="1"/>
  <c r="BG620" i="17" a="1"/>
  <c r="BG620" i="17" s="1"/>
  <c r="BF620" i="17" a="1"/>
  <c r="BF620" i="17" s="1"/>
  <c r="BG24" i="17" a="1"/>
  <c r="BG24" i="17" s="1"/>
  <c r="BM69" i="17" a="1"/>
  <c r="BM69" i="17" s="1"/>
  <c r="BI69" i="17" a="1"/>
  <c r="BI69" i="17" s="1"/>
  <c r="BI715" i="17" a="1"/>
  <c r="BI715" i="17" s="1"/>
  <c r="BM715" i="17" a="1"/>
  <c r="BM715" i="17" s="1"/>
  <c r="BK715" i="17" a="1"/>
  <c r="BK715" i="17" s="1"/>
  <c r="BJ715" i="17" a="1"/>
  <c r="BJ715" i="17" s="1"/>
  <c r="BH715" i="17" a="1"/>
  <c r="BH715" i="17" s="1"/>
  <c r="BH506" i="17" a="1"/>
  <c r="BH506" i="17" s="1"/>
  <c r="BM506" i="17" a="1"/>
  <c r="BM506" i="17" s="1"/>
  <c r="BG422" i="17" a="1"/>
  <c r="BG422" i="17" s="1"/>
  <c r="BM422" i="17" a="1"/>
  <c r="BM422" i="17" s="1"/>
  <c r="BL422" i="17" a="1"/>
  <c r="BL422" i="17" s="1"/>
  <c r="BK422" i="17" a="1"/>
  <c r="BK422" i="17" s="1"/>
  <c r="BI165" i="17" a="1"/>
  <c r="BI165" i="17" s="1"/>
  <c r="BJ637" i="17" a="1"/>
  <c r="BJ637" i="17" s="1"/>
  <c r="BF9" i="17" a="1"/>
  <c r="BF9" i="17" s="1"/>
  <c r="BK611" i="17" a="1"/>
  <c r="BK611" i="17" s="1"/>
  <c r="BI1031" i="17" a="1"/>
  <c r="BI1031" i="17" s="1"/>
  <c r="BI641" i="17" a="1"/>
  <c r="BI641" i="17" s="1"/>
  <c r="F955" i="17"/>
  <c r="G955" i="17" s="1"/>
  <c r="H955" i="17" s="1"/>
  <c r="I955" i="17" s="1"/>
  <c r="J955" i="17" s="1"/>
  <c r="K955" i="17" s="1"/>
  <c r="L955" i="17" s="1"/>
  <c r="M955" i="17" s="1"/>
  <c r="BG302" i="17" a="1"/>
  <c r="BG302" i="17" s="1"/>
  <c r="BF715" i="17" a="1"/>
  <c r="BF715" i="17" s="1"/>
  <c r="BK68" i="17" a="1"/>
  <c r="BK68" i="17" s="1"/>
  <c r="BK260" i="17" a="1"/>
  <c r="BK260" i="17" s="1"/>
  <c r="BJ260" i="17" a="1"/>
  <c r="BJ260" i="17" s="1"/>
  <c r="BL260" i="17" a="1"/>
  <c r="BL260" i="17" s="1"/>
  <c r="BF260" i="17" a="1"/>
  <c r="BF260" i="17" s="1"/>
  <c r="BJ50" i="17" a="1"/>
  <c r="BJ50" i="17" s="1"/>
  <c r="BM50" i="17" a="1"/>
  <c r="BM50" i="17" s="1"/>
  <c r="BH50" i="17" a="1"/>
  <c r="BH50" i="17" s="1"/>
  <c r="BK50" i="17" a="1"/>
  <c r="BK50" i="17" s="1"/>
  <c r="BG50" i="17" a="1"/>
  <c r="BG50" i="17" s="1"/>
  <c r="BJ422" i="17" a="1"/>
  <c r="BJ422" i="17" s="1"/>
  <c r="BF411" i="17" a="1"/>
  <c r="BF411" i="17" s="1"/>
  <c r="BH411" i="17" a="1"/>
  <c r="BH411" i="17" s="1"/>
  <c r="BK411" i="17" a="1"/>
  <c r="BK411" i="17" s="1"/>
  <c r="BL411" i="17" a="1"/>
  <c r="BL411" i="17" s="1"/>
  <c r="BM641" i="17" a="1"/>
  <c r="BM641" i="17" s="1"/>
  <c r="BJ660" i="17" a="1"/>
  <c r="BJ660" i="17" s="1"/>
  <c r="BK660" i="17" a="1"/>
  <c r="BK660" i="17" s="1"/>
  <c r="BF660" i="17" a="1"/>
  <c r="BF660" i="17" s="1"/>
  <c r="BM68" i="17" a="1"/>
  <c r="BM68" i="17" s="1"/>
  <c r="BF1115" i="17" a="1"/>
  <c r="BF1115" i="17" s="1"/>
  <c r="BG1115" i="17" a="1"/>
  <c r="BG1115" i="17" s="1"/>
  <c r="F563" i="17"/>
  <c r="G563" i="17" s="1"/>
  <c r="H563" i="17" s="1"/>
  <c r="I563" i="17" s="1"/>
  <c r="J563" i="17" s="1"/>
  <c r="K563" i="17" s="1"/>
  <c r="L563" i="17" s="1"/>
  <c r="M563" i="17" s="1"/>
  <c r="F213" i="17"/>
  <c r="G213" i="17" s="1"/>
  <c r="H213" i="17" s="1"/>
  <c r="I213" i="17" s="1"/>
  <c r="J213" i="17" s="1"/>
  <c r="K213" i="17" s="1"/>
  <c r="L213" i="17" s="1"/>
  <c r="M213" i="17" s="1"/>
  <c r="BH662" i="17" a="1"/>
  <c r="BH662" i="17" s="1"/>
  <c r="BI411" i="17" a="1"/>
  <c r="BI411" i="17" s="1"/>
  <c r="BH637" i="17" a="1"/>
  <c r="BH637" i="17" s="1"/>
  <c r="BH1031" i="17" a="1"/>
  <c r="BH1031" i="17" s="1"/>
  <c r="F440" i="17"/>
  <c r="G440" i="17" s="1"/>
  <c r="H440" i="17" s="1"/>
  <c r="I440" i="17" s="1"/>
  <c r="J440" i="17" s="1"/>
  <c r="K440" i="17" s="1"/>
  <c r="L440" i="17" s="1"/>
  <c r="M440" i="17" s="1"/>
  <c r="BI660" i="17" a="1"/>
  <c r="BI660" i="17" s="1"/>
  <c r="F292" i="17"/>
  <c r="G292" i="17" s="1"/>
  <c r="H292" i="17" s="1"/>
  <c r="I292" i="17" s="1"/>
  <c r="J292" i="17" s="1"/>
  <c r="K292" i="17" s="1"/>
  <c r="L292" i="17" s="1"/>
  <c r="M292" i="17" s="1"/>
  <c r="BG91" i="17" a="1"/>
  <c r="BG91" i="17" s="1"/>
  <c r="BG364" i="17" a="1"/>
  <c r="BG364" i="17" s="1"/>
  <c r="BL364" i="17" a="1"/>
  <c r="BL364" i="17" s="1"/>
  <c r="BK832" i="17" a="1"/>
  <c r="BK832" i="17" s="1"/>
  <c r="BL832" i="17" a="1"/>
  <c r="BL832" i="17" s="1"/>
  <c r="BH832" i="17" a="1"/>
  <c r="BH832" i="17" s="1"/>
  <c r="BF832" i="17" a="1"/>
  <c r="BF832" i="17" s="1"/>
  <c r="BI832" i="17" a="1"/>
  <c r="BI832" i="17" s="1"/>
  <c r="BI863" i="17" a="1"/>
  <c r="BI863" i="17" s="1"/>
  <c r="BK1130" i="17" a="1"/>
  <c r="BK1130" i="17" s="1"/>
  <c r="BI559" i="17" a="1"/>
  <c r="BI559" i="17" s="1"/>
  <c r="F115" i="17"/>
  <c r="G115" i="17" s="1"/>
  <c r="H115" i="17" s="1"/>
  <c r="I115" i="17" s="1"/>
  <c r="J115" i="17" s="1"/>
  <c r="K115" i="17" s="1"/>
  <c r="L115" i="17" s="1"/>
  <c r="M115" i="17" s="1"/>
  <c r="F726" i="17"/>
  <c r="G726" i="17" s="1"/>
  <c r="H726" i="17" s="1"/>
  <c r="I726" i="17" s="1"/>
  <c r="J726" i="17" s="1"/>
  <c r="K726" i="17" s="1"/>
  <c r="L726" i="17" s="1"/>
  <c r="M726" i="17" s="1"/>
  <c r="BI801" i="17" a="1"/>
  <c r="BI801" i="17" s="1"/>
  <c r="BF565" i="17" a="1"/>
  <c r="BF565" i="17" s="1"/>
  <c r="BM1130" i="17" a="1"/>
  <c r="BM1130" i="17" s="1"/>
  <c r="F1041" i="17"/>
  <c r="G1041" i="17" s="1"/>
  <c r="H1041" i="17" s="1"/>
  <c r="I1041" i="17" s="1"/>
  <c r="J1041" i="17" s="1"/>
  <c r="K1041" i="17" s="1"/>
  <c r="L1041" i="17" s="1"/>
  <c r="M1041" i="17" s="1"/>
  <c r="BH559" i="17" a="1"/>
  <c r="BH559" i="17" s="1"/>
  <c r="BK1151" i="17" a="1"/>
  <c r="BK1151" i="17" s="1"/>
  <c r="BF264" i="17" a="1"/>
  <c r="BF264" i="17" s="1"/>
  <c r="F266" i="17"/>
  <c r="G266" i="17" s="1"/>
  <c r="H266" i="17" s="1"/>
  <c r="I266" i="17" s="1"/>
  <c r="J266" i="17" s="1"/>
  <c r="K266" i="17" s="1"/>
  <c r="L266" i="17" s="1"/>
  <c r="M266" i="17" s="1"/>
  <c r="F305" i="17"/>
  <c r="G305" i="17" s="1"/>
  <c r="H305" i="17" s="1"/>
  <c r="I305" i="17" s="1"/>
  <c r="J305" i="17" s="1"/>
  <c r="K305" i="17" s="1"/>
  <c r="L305" i="17" s="1"/>
  <c r="M305" i="17" s="1"/>
  <c r="BG160" i="17" a="1"/>
  <c r="BG160" i="17" s="1"/>
  <c r="BM910" i="17" a="1"/>
  <c r="BM910" i="17" s="1"/>
  <c r="F256" i="17"/>
  <c r="G256" i="17" s="1"/>
  <c r="H256" i="17" s="1"/>
  <c r="I256" i="17" s="1"/>
  <c r="J256" i="17" s="1"/>
  <c r="K256" i="17" s="1"/>
  <c r="L256" i="17" s="1"/>
  <c r="M256" i="17" s="1"/>
  <c r="BG115" i="17" a="1"/>
  <c r="BG115" i="17" s="1"/>
  <c r="BH702" i="17" a="1"/>
  <c r="BH702" i="17" s="1"/>
  <c r="G832" i="17"/>
  <c r="H832" i="17" s="1"/>
  <c r="I832" i="17" s="1"/>
  <c r="J832" i="17" s="1"/>
  <c r="K832" i="17" s="1"/>
  <c r="L832" i="17" s="1"/>
  <c r="M832" i="17" s="1"/>
  <c r="BJ810" i="17" a="1"/>
  <c r="BJ810" i="17" s="1"/>
  <c r="BG584" i="17" a="1"/>
  <c r="BG584" i="17" s="1"/>
  <c r="BI1119" i="17" a="1"/>
  <c r="BI1119" i="17" s="1"/>
  <c r="BJ1033" i="17" a="1"/>
  <c r="BJ1033" i="17" s="1"/>
  <c r="BK565" i="17" a="1"/>
  <c r="BK565" i="17" s="1"/>
  <c r="BJ946" i="17" a="1"/>
  <c r="BJ946" i="17" s="1"/>
  <c r="F685" i="17"/>
  <c r="G685" i="17" s="1"/>
  <c r="H685" i="17" s="1"/>
  <c r="I685" i="17" s="1"/>
  <c r="J685" i="17" s="1"/>
  <c r="K685" i="17" s="1"/>
  <c r="L685" i="17" s="1"/>
  <c r="M685" i="17" s="1"/>
  <c r="BF180" i="17" a="1"/>
  <c r="BF180" i="17" s="1"/>
  <c r="BI426" i="17" a="1"/>
  <c r="BI426" i="17" s="1"/>
  <c r="BJ621" i="17" a="1"/>
  <c r="BJ621" i="17" s="1"/>
  <c r="BI639" i="17" a="1"/>
  <c r="BI639" i="17" s="1"/>
  <c r="BG94" i="17" a="1"/>
  <c r="BG94" i="17" s="1"/>
  <c r="BF1106" i="17" a="1"/>
  <c r="BF1106" i="17" s="1"/>
  <c r="BI115" i="17" a="1"/>
  <c r="BI115" i="17" s="1"/>
  <c r="BK702" i="17" a="1"/>
  <c r="BK702" i="17" s="1"/>
  <c r="BI584" i="17" a="1"/>
  <c r="BI584" i="17" s="1"/>
  <c r="BJ1119" i="17" a="1"/>
  <c r="BJ1119" i="17" s="1"/>
  <c r="BL565" i="17" a="1"/>
  <c r="BL565" i="17" s="1"/>
  <c r="BL946" i="17" a="1"/>
  <c r="BL946" i="17" s="1"/>
  <c r="BJ426" i="17" a="1"/>
  <c r="BJ426" i="17" s="1"/>
  <c r="BL621" i="17" a="1"/>
  <c r="BL621" i="17" s="1"/>
  <c r="BJ639" i="17" a="1"/>
  <c r="BJ639" i="17" s="1"/>
  <c r="BI94" i="17" a="1"/>
  <c r="BI94" i="17" s="1"/>
  <c r="BJ1106" i="17" a="1"/>
  <c r="BJ1106" i="17" s="1"/>
  <c r="BL1119" i="17" a="1"/>
  <c r="BL1119" i="17" s="1"/>
  <c r="BK94" i="17" a="1"/>
  <c r="BK94" i="17" s="1"/>
  <c r="BH1106" i="17" a="1"/>
  <c r="BH1106" i="17" s="1"/>
  <c r="F902" i="17"/>
  <c r="G902" i="17" s="1"/>
  <c r="H902" i="17" s="1"/>
  <c r="I902" i="17" s="1"/>
  <c r="J902" i="17" s="1"/>
  <c r="K902" i="17" s="1"/>
  <c r="L902" i="17" s="1"/>
  <c r="M902" i="17" s="1"/>
  <c r="F164" i="17"/>
  <c r="G164" i="17" s="1"/>
  <c r="H164" i="17" s="1"/>
  <c r="I164" i="17" s="1"/>
  <c r="J164" i="17" s="1"/>
  <c r="K164" i="17" s="1"/>
  <c r="L164" i="17" s="1"/>
  <c r="M164" i="17" s="1"/>
  <c r="F866" i="17"/>
  <c r="G866" i="17" s="1"/>
  <c r="H866" i="17" s="1"/>
  <c r="I866" i="17" s="1"/>
  <c r="J866" i="17" s="1"/>
  <c r="K866" i="17" s="1"/>
  <c r="L866" i="17" s="1"/>
  <c r="M866" i="17" s="1"/>
  <c r="BK368" i="17" a="1"/>
  <c r="BK368" i="17" s="1"/>
  <c r="BF1008" i="17" a="1"/>
  <c r="BF1008" i="17" s="1"/>
  <c r="BM569" i="17" a="1"/>
  <c r="BM569" i="17" s="1"/>
  <c r="BF331" i="17" a="1"/>
  <c r="BF331" i="17" s="1"/>
  <c r="BM273" i="17" a="1"/>
  <c r="BM273" i="17" s="1"/>
  <c r="BM354" i="17" a="1"/>
  <c r="BM354" i="17" s="1"/>
  <c r="BJ726" i="17" a="1"/>
  <c r="BJ726" i="17" s="1"/>
  <c r="F297" i="17"/>
  <c r="G297" i="17" s="1"/>
  <c r="H297" i="17" s="1"/>
  <c r="I297" i="17" s="1"/>
  <c r="J297" i="17" s="1"/>
  <c r="K297" i="17" s="1"/>
  <c r="L297" i="17" s="1"/>
  <c r="M297" i="17" s="1"/>
  <c r="BI702" i="17" a="1"/>
  <c r="BI702" i="17" s="1"/>
  <c r="BH1119" i="17" a="1"/>
  <c r="BH1119" i="17" s="1"/>
  <c r="BI916" i="17" a="1"/>
  <c r="BI916" i="17" s="1"/>
  <c r="F410" i="17"/>
  <c r="G410" i="17" s="1"/>
  <c r="H410" i="17" s="1"/>
  <c r="I410" i="17" s="1"/>
  <c r="J410" i="17" s="1"/>
  <c r="K410" i="17" s="1"/>
  <c r="L410" i="17" s="1"/>
  <c r="M410" i="17" s="1"/>
  <c r="F1148" i="17"/>
  <c r="G1148" i="17" s="1"/>
  <c r="H1148" i="17" s="1"/>
  <c r="I1148" i="17" s="1"/>
  <c r="J1148" i="17" s="1"/>
  <c r="K1148" i="17" s="1"/>
  <c r="L1148" i="17" s="1"/>
  <c r="M1148" i="17" s="1"/>
  <c r="F323" i="17"/>
  <c r="G323" i="17" s="1"/>
  <c r="H323" i="17" s="1"/>
  <c r="I323" i="17" s="1"/>
  <c r="J323" i="17" s="1"/>
  <c r="K323" i="17" s="1"/>
  <c r="L323" i="17" s="1"/>
  <c r="M323" i="17" s="1"/>
  <c r="BF1033" i="17" a="1"/>
  <c r="BF1033" i="17" s="1"/>
  <c r="BJ1160" i="17" a="1"/>
  <c r="BJ1160" i="17" s="1"/>
  <c r="BJ646" i="17" a="1"/>
  <c r="BJ646" i="17" s="1"/>
  <c r="BH180" i="17" a="1"/>
  <c r="BH180" i="17" s="1"/>
  <c r="BG42" i="17" a="1"/>
  <c r="BG42" i="17" s="1"/>
  <c r="BF353" i="17" a="1"/>
  <c r="BF353" i="17" s="1"/>
  <c r="BK1127" i="17" a="1"/>
  <c r="BK1127" i="17" s="1"/>
  <c r="BI841" i="17" a="1"/>
  <c r="BI841" i="17" s="1"/>
  <c r="BK848" i="17" a="1"/>
  <c r="BK848" i="17" s="1"/>
  <c r="BH689" i="17" a="1"/>
  <c r="BH689" i="17" s="1"/>
  <c r="F885" i="17"/>
  <c r="G885" i="17" s="1"/>
  <c r="H885" i="17" s="1"/>
  <c r="I885" i="17" s="1"/>
  <c r="J885" i="17" s="1"/>
  <c r="K885" i="17" s="1"/>
  <c r="L885" i="17" s="1"/>
  <c r="M885" i="17" s="1"/>
  <c r="BI1101" i="17" a="1"/>
  <c r="BI1101" i="17" s="1"/>
  <c r="BH94" i="17" a="1"/>
  <c r="BH94" i="17" s="1"/>
  <c r="BH803" i="17" a="1"/>
  <c r="BH803" i="17" s="1"/>
  <c r="BK1106" i="17" a="1"/>
  <c r="BK1106" i="17" s="1"/>
  <c r="BH643" i="17" a="1"/>
  <c r="BH643" i="17" s="1"/>
  <c r="BM686" i="17" a="1"/>
  <c r="BM686" i="17" s="1"/>
  <c r="BF1045" i="17" a="1"/>
  <c r="BF1045" i="17" s="1"/>
  <c r="F516" i="17"/>
  <c r="G516" i="17" s="1"/>
  <c r="H516" i="17" s="1"/>
  <c r="I516" i="17" s="1"/>
  <c r="J516" i="17" s="1"/>
  <c r="K516" i="17" s="1"/>
  <c r="L516" i="17" s="1"/>
  <c r="M516" i="17" s="1"/>
  <c r="N516" i="17" s="1"/>
  <c r="BF368" i="17" a="1"/>
  <c r="BF368" i="17" s="1"/>
  <c r="BG1008" i="17" a="1"/>
  <c r="BG1008" i="17" s="1"/>
  <c r="BK331" i="17" a="1"/>
  <c r="BK331" i="17" s="1"/>
  <c r="BL702" i="17" a="1"/>
  <c r="BL702" i="17" s="1"/>
  <c r="BK1119" i="17" a="1"/>
  <c r="BK1119" i="17" s="1"/>
  <c r="F623" i="17"/>
  <c r="G623" i="17" s="1"/>
  <c r="H623" i="17" s="1"/>
  <c r="I623" i="17" s="1"/>
  <c r="J623" i="17" s="1"/>
  <c r="K623" i="17" s="1"/>
  <c r="L623" i="17" s="1"/>
  <c r="M623" i="17" s="1"/>
  <c r="BH12" i="17" a="1"/>
  <c r="BH12" i="17" s="1"/>
  <c r="BH1160" i="17" a="1"/>
  <c r="BH1160" i="17" s="1"/>
  <c r="BM777" i="17" a="1"/>
  <c r="BM777" i="17" s="1"/>
  <c r="BK180" i="17" a="1"/>
  <c r="BK180" i="17" s="1"/>
  <c r="BM353" i="17" a="1"/>
  <c r="BM353" i="17" s="1"/>
  <c r="BI877" i="17" a="1"/>
  <c r="BI877" i="17" s="1"/>
  <c r="BL94" i="17" a="1"/>
  <c r="BL94" i="17" s="1"/>
  <c r="BL1106" i="17" a="1"/>
  <c r="BL1106" i="17" s="1"/>
  <c r="BK380" i="17" a="1"/>
  <c r="BK380" i="17" s="1"/>
  <c r="F349" i="17"/>
  <c r="G349" i="17" s="1"/>
  <c r="H349" i="17" s="1"/>
  <c r="I349" i="17" s="1"/>
  <c r="J349" i="17" s="1"/>
  <c r="K349" i="17" s="1"/>
  <c r="L349" i="17" s="1"/>
  <c r="M349" i="17" s="1"/>
  <c r="F971" i="17"/>
  <c r="G971" i="17" s="1"/>
  <c r="H971" i="17" s="1"/>
  <c r="I971" i="17" s="1"/>
  <c r="J971" i="17" s="1"/>
  <c r="K971" i="17" s="1"/>
  <c r="L971" i="17" s="1"/>
  <c r="M971" i="17" s="1"/>
  <c r="BI726" i="17" a="1"/>
  <c r="BI726" i="17" s="1"/>
  <c r="BG12" i="17" a="1"/>
  <c r="BG12" i="17" s="1"/>
  <c r="BI1033" i="17" a="1"/>
  <c r="BI1033" i="17" s="1"/>
  <c r="BL777" i="17" a="1"/>
  <c r="BL777" i="17" s="1"/>
  <c r="BL646" i="17" a="1"/>
  <c r="BL646" i="17" s="1"/>
  <c r="BI42" i="17" a="1"/>
  <c r="BI42" i="17" s="1"/>
  <c r="F893" i="17"/>
  <c r="G893" i="17" s="1"/>
  <c r="H893" i="17" s="1"/>
  <c r="I893" i="17" s="1"/>
  <c r="J893" i="17" s="1"/>
  <c r="K893" i="17" s="1"/>
  <c r="L893" i="17" s="1"/>
  <c r="M893" i="17" s="1"/>
  <c r="BG841" i="17" a="1"/>
  <c r="BG841" i="17" s="1"/>
  <c r="BF848" i="17" a="1"/>
  <c r="BF848" i="17" s="1"/>
  <c r="F298" i="17"/>
  <c r="G298" i="17" s="1"/>
  <c r="H298" i="17" s="1"/>
  <c r="I298" i="17" s="1"/>
  <c r="J298" i="17" s="1"/>
  <c r="K298" i="17" s="1"/>
  <c r="L298" i="17" s="1"/>
  <c r="M298" i="17" s="1"/>
  <c r="N298" i="17" s="1"/>
  <c r="BJ877" i="17" a="1"/>
  <c r="BJ877" i="17" s="1"/>
  <c r="BM94" i="17" a="1"/>
  <c r="BM94" i="17" s="1"/>
  <c r="BM1106" i="17" a="1"/>
  <c r="BM1106" i="17" s="1"/>
  <c r="BF643" i="17" a="1"/>
  <c r="BF643" i="17" s="1"/>
  <c r="BJ380" i="17" a="1"/>
  <c r="BJ380" i="17" s="1"/>
  <c r="F295" i="17"/>
  <c r="G295" i="17" s="1"/>
  <c r="H295" i="17" s="1"/>
  <c r="I295" i="17" s="1"/>
  <c r="J295" i="17" s="1"/>
  <c r="K295" i="17" s="1"/>
  <c r="L295" i="17" s="1"/>
  <c r="M295" i="17" s="1"/>
  <c r="BG298" i="17" a="1"/>
  <c r="BG298" i="17" s="1"/>
  <c r="BK877" i="17" a="1"/>
  <c r="BK877" i="17" s="1"/>
  <c r="BL75" i="17" a="1"/>
  <c r="BL75" i="17" s="1"/>
  <c r="BJ94" i="17" a="1"/>
  <c r="BJ94" i="17" s="1"/>
  <c r="BG1106" i="17" a="1"/>
  <c r="BG1106" i="17" s="1"/>
  <c r="BG1148" i="17" a="1"/>
  <c r="BG1148" i="17" s="1"/>
  <c r="BG75" i="17" a="1"/>
  <c r="BG75" i="17" s="1"/>
  <c r="BJ444" i="17" a="1"/>
  <c r="BJ444" i="17" s="1"/>
  <c r="F1058" i="17"/>
  <c r="G1058" i="17" s="1"/>
  <c r="H1058" i="17" s="1"/>
  <c r="I1058" i="17" s="1"/>
  <c r="J1058" i="17" s="1"/>
  <c r="K1058" i="17" s="1"/>
  <c r="L1058" i="17" s="1"/>
  <c r="M1058" i="17" s="1"/>
  <c r="F877" i="17"/>
  <c r="G877" i="17" s="1"/>
  <c r="H877" i="17" s="1"/>
  <c r="I877" i="17" s="1"/>
  <c r="J877" i="17" s="1"/>
  <c r="K877" i="17" s="1"/>
  <c r="L877" i="17" s="1"/>
  <c r="M877" i="17" s="1"/>
  <c r="N877" i="17" s="1"/>
  <c r="BK864" i="17" a="1"/>
  <c r="BK864" i="17" s="1"/>
  <c r="BM75" i="17" a="1"/>
  <c r="BM75" i="17" s="1"/>
  <c r="BJ381" i="17" a="1"/>
  <c r="BJ381" i="17" s="1"/>
  <c r="BK612" i="17" a="1"/>
  <c r="BK612" i="17" s="1"/>
  <c r="F1121" i="17"/>
  <c r="G1121" i="17" s="1"/>
  <c r="H1121" i="17" s="1"/>
  <c r="I1121" i="17" s="1"/>
  <c r="J1121" i="17" s="1"/>
  <c r="K1121" i="17" s="1"/>
  <c r="L1121" i="17" s="1"/>
  <c r="M1121" i="17" s="1"/>
  <c r="BI350" i="17" a="1"/>
  <c r="BI350" i="17" s="1"/>
  <c r="BJ886" i="17" a="1"/>
  <c r="BJ886" i="17" s="1"/>
  <c r="F860" i="17"/>
  <c r="G860" i="17" s="1"/>
  <c r="H860" i="17" s="1"/>
  <c r="I860" i="17" s="1"/>
  <c r="J860" i="17" s="1"/>
  <c r="K860" i="17" s="1"/>
  <c r="L860" i="17" s="1"/>
  <c r="M860" i="17" s="1"/>
  <c r="F957" i="17"/>
  <c r="G957" i="17" s="1"/>
  <c r="H957" i="17" s="1"/>
  <c r="I957" i="17" s="1"/>
  <c r="J957" i="17" s="1"/>
  <c r="K957" i="17" s="1"/>
  <c r="L957" i="17" s="1"/>
  <c r="M957" i="17" s="1"/>
  <c r="F755" i="17"/>
  <c r="G755" i="17" s="1"/>
  <c r="H755" i="17" s="1"/>
  <c r="I755" i="17" s="1"/>
  <c r="J755" i="17" s="1"/>
  <c r="K755" i="17" s="1"/>
  <c r="L755" i="17" s="1"/>
  <c r="M755" i="17" s="1"/>
  <c r="BK38" i="17" a="1"/>
  <c r="BK38" i="17" s="1"/>
  <c r="BK782" i="17" a="1"/>
  <c r="BK782" i="17" s="1"/>
  <c r="BF1021" i="17" a="1"/>
  <c r="BF1021" i="17" s="1"/>
  <c r="BM1027" i="17" a="1"/>
  <c r="BM1027" i="17" s="1"/>
  <c r="BI190" i="17" a="1"/>
  <c r="BI190" i="17" s="1"/>
  <c r="BH29" i="17" a="1"/>
  <c r="BH29" i="17" s="1"/>
  <c r="BK606" i="17" a="1"/>
  <c r="BK606" i="17" s="1"/>
  <c r="F736" i="17"/>
  <c r="G736" i="17" s="1"/>
  <c r="H736" i="17" s="1"/>
  <c r="I736" i="17" s="1"/>
  <c r="J736" i="17" s="1"/>
  <c r="K736" i="17" s="1"/>
  <c r="L736" i="17" s="1"/>
  <c r="M736" i="17" s="1"/>
  <c r="BH295" i="17" a="1"/>
  <c r="BH295" i="17" s="1"/>
  <c r="BI623" i="17" a="1"/>
  <c r="BI623" i="17" s="1"/>
  <c r="F64" i="17"/>
  <c r="G64" i="17" s="1"/>
  <c r="H64" i="17" s="1"/>
  <c r="I64" i="17" s="1"/>
  <c r="J64" i="17" s="1"/>
  <c r="K64" i="17" s="1"/>
  <c r="L64" i="17" s="1"/>
  <c r="M64" i="17" s="1"/>
  <c r="N64" i="17" s="1"/>
  <c r="BH685" i="17" a="1"/>
  <c r="BH685" i="17" s="1"/>
  <c r="BI293" i="17" a="1"/>
  <c r="BI293" i="17" s="1"/>
  <c r="BK664" i="17" a="1"/>
  <c r="BK664" i="17" s="1"/>
  <c r="G1074" i="17"/>
  <c r="H1074" i="17" s="1"/>
  <c r="I1074" i="17" s="1"/>
  <c r="J1074" i="17" s="1"/>
  <c r="K1074" i="17" s="1"/>
  <c r="L1074" i="17" s="1"/>
  <c r="M1074" i="17" s="1"/>
  <c r="BM864" i="17" a="1"/>
  <c r="BM864" i="17" s="1"/>
  <c r="BH75" i="17" a="1"/>
  <c r="BH75" i="17" s="1"/>
  <c r="BH885" i="17" a="1"/>
  <c r="BH885" i="17" s="1"/>
  <c r="BK381" i="17" a="1"/>
  <c r="BK381" i="17" s="1"/>
  <c r="BG612" i="17" a="1"/>
  <c r="BG612" i="17" s="1"/>
  <c r="G314" i="17"/>
  <c r="H314" i="17" s="1"/>
  <c r="I314" i="17" s="1"/>
  <c r="J314" i="17" s="1"/>
  <c r="K314" i="17" s="1"/>
  <c r="L314" i="17" s="1"/>
  <c r="M314" i="17" s="1"/>
  <c r="BF415" i="17" a="1"/>
  <c r="BF415" i="17" s="1"/>
  <c r="F373" i="17"/>
  <c r="G373" i="17" s="1"/>
  <c r="H373" i="17" s="1"/>
  <c r="I373" i="17" s="1"/>
  <c r="J373" i="17" s="1"/>
  <c r="K373" i="17" s="1"/>
  <c r="L373" i="17" s="1"/>
  <c r="M373" i="17" s="1"/>
  <c r="BF629" i="17" a="1"/>
  <c r="BF629" i="17" s="1"/>
  <c r="BK602" i="17" a="1"/>
  <c r="BK602" i="17" s="1"/>
  <c r="BH144" i="17" a="1"/>
  <c r="BH144" i="17" s="1"/>
  <c r="BL933" i="17" a="1"/>
  <c r="BL933" i="17" s="1"/>
  <c r="F251" i="17"/>
  <c r="G251" i="17" s="1"/>
  <c r="H251" i="17" s="1"/>
  <c r="I251" i="17" s="1"/>
  <c r="J251" i="17" s="1"/>
  <c r="K251" i="17" s="1"/>
  <c r="L251" i="17" s="1"/>
  <c r="M251" i="17" s="1"/>
  <c r="BF873" i="17" a="1"/>
  <c r="BF873" i="17" s="1"/>
  <c r="BG214" i="17" a="1"/>
  <c r="BG214" i="17" s="1"/>
  <c r="BH38" i="17" a="1"/>
  <c r="BH38" i="17" s="1"/>
  <c r="BF862" i="17" a="1"/>
  <c r="BF862" i="17" s="1"/>
  <c r="BM418" i="17" a="1"/>
  <c r="BM418" i="17" s="1"/>
  <c r="BG797" i="17" a="1"/>
  <c r="BG797" i="17" s="1"/>
  <c r="BK1021" i="17" a="1"/>
  <c r="BK1021" i="17" s="1"/>
  <c r="BF698" i="17" a="1"/>
  <c r="BF698" i="17" s="1"/>
  <c r="BM190" i="17" a="1"/>
  <c r="BM190" i="17" s="1"/>
  <c r="BM326" i="17" a="1"/>
  <c r="BM326" i="17" s="1"/>
  <c r="BK295" i="17" a="1"/>
  <c r="BK295" i="17" s="1"/>
  <c r="F1119" i="17"/>
  <c r="G1119" i="17" s="1"/>
  <c r="H1119" i="17" s="1"/>
  <c r="I1119" i="17" s="1"/>
  <c r="J1119" i="17" s="1"/>
  <c r="K1119" i="17" s="1"/>
  <c r="L1119" i="17" s="1"/>
  <c r="M1119" i="17" s="1"/>
  <c r="BL623" i="17" a="1"/>
  <c r="BL623" i="17" s="1"/>
  <c r="BH323" i="17" a="1"/>
  <c r="BH323" i="17" s="1"/>
  <c r="BM685" i="17" a="1"/>
  <c r="BM685" i="17" s="1"/>
  <c r="F654" i="17"/>
  <c r="G654" i="17" s="1"/>
  <c r="H654" i="17" s="1"/>
  <c r="I654" i="17" s="1"/>
  <c r="J654" i="17" s="1"/>
  <c r="K654" i="17" s="1"/>
  <c r="L654" i="17" s="1"/>
  <c r="M654" i="17" s="1"/>
  <c r="BF783" i="17" a="1"/>
  <c r="BF783" i="17" s="1"/>
  <c r="BI75" i="17" a="1"/>
  <c r="BI75" i="17" s="1"/>
  <c r="BG885" i="17" a="1"/>
  <c r="BG885" i="17" s="1"/>
  <c r="BH612" i="17" a="1"/>
  <c r="BH612" i="17" s="1"/>
  <c r="BF781" i="17" a="1"/>
  <c r="BF781" i="17" s="1"/>
  <c r="BH640" i="17" a="1"/>
  <c r="BH640" i="17" s="1"/>
  <c r="BM1021" i="17" a="1"/>
  <c r="BM1021" i="17" s="1"/>
  <c r="BL1068" i="17" a="1"/>
  <c r="BL1068" i="17" s="1"/>
  <c r="BF190" i="17" a="1"/>
  <c r="BF190" i="17" s="1"/>
  <c r="F903" i="17"/>
  <c r="G903" i="17" s="1"/>
  <c r="H903" i="17" s="1"/>
  <c r="I903" i="17" s="1"/>
  <c r="J903" i="17" s="1"/>
  <c r="K903" i="17" s="1"/>
  <c r="L903" i="17" s="1"/>
  <c r="M903" i="17" s="1"/>
  <c r="BF295" i="17" a="1"/>
  <c r="BF295" i="17" s="1"/>
  <c r="F989" i="17"/>
  <c r="G989" i="17" s="1"/>
  <c r="H989" i="17" s="1"/>
  <c r="I989" i="17" s="1"/>
  <c r="J989" i="17" s="1"/>
  <c r="K989" i="17" s="1"/>
  <c r="L989" i="17" s="1"/>
  <c r="M989" i="17" s="1"/>
  <c r="BM623" i="17" a="1"/>
  <c r="BM623" i="17" s="1"/>
  <c r="BJ323" i="17" a="1"/>
  <c r="BJ323" i="17" s="1"/>
  <c r="BJ75" i="17" a="1"/>
  <c r="BJ75" i="17" s="1"/>
  <c r="BL963" i="17" a="1"/>
  <c r="BL963" i="17" s="1"/>
  <c r="BI612" i="17" a="1"/>
  <c r="BI612" i="17" s="1"/>
  <c r="BJ781" i="17" a="1"/>
  <c r="BJ781" i="17" s="1"/>
  <c r="BL590" i="17" a="1"/>
  <c r="BL590" i="17" s="1"/>
  <c r="F111" i="17"/>
  <c r="G111" i="17" s="1"/>
  <c r="H111" i="17" s="1"/>
  <c r="I111" i="17" s="1"/>
  <c r="J111" i="17" s="1"/>
  <c r="K111" i="17" s="1"/>
  <c r="L111" i="17" s="1"/>
  <c r="M111" i="17" s="1"/>
  <c r="BK75" i="17" a="1"/>
  <c r="BK75" i="17" s="1"/>
  <c r="F695" i="17"/>
  <c r="G695" i="17" s="1"/>
  <c r="H695" i="17" s="1"/>
  <c r="I695" i="17" s="1"/>
  <c r="J695" i="17" s="1"/>
  <c r="K695" i="17" s="1"/>
  <c r="L695" i="17" s="1"/>
  <c r="M695" i="17" s="1"/>
  <c r="BK401" i="17" a="1"/>
  <c r="BK401" i="17" s="1"/>
  <c r="F801" i="17"/>
  <c r="G801" i="17" s="1"/>
  <c r="H801" i="17" s="1"/>
  <c r="I801" i="17" s="1"/>
  <c r="J801" i="17" s="1"/>
  <c r="K801" i="17" s="1"/>
  <c r="L801" i="17" s="1"/>
  <c r="M801" i="17" s="1"/>
  <c r="BH206" i="17" a="1"/>
  <c r="BH206" i="17" s="1"/>
  <c r="BL989" i="17" a="1"/>
  <c r="BL989" i="17" s="1"/>
  <c r="BL568" i="17" a="1"/>
  <c r="BL568" i="17" s="1"/>
  <c r="BF623" i="17" a="1"/>
  <c r="BF623" i="17" s="1"/>
  <c r="BI323" i="17" a="1"/>
  <c r="BI323" i="17" s="1"/>
  <c r="BL771" i="17" a="1"/>
  <c r="BL771" i="17" s="1"/>
  <c r="BI35" i="17" a="1"/>
  <c r="BI35" i="17" s="1"/>
  <c r="BI463" i="17" a="1"/>
  <c r="BI463" i="17" s="1"/>
  <c r="BK963" i="17" a="1"/>
  <c r="BK963" i="17" s="1"/>
  <c r="BK949" i="17" a="1"/>
  <c r="BK949" i="17" s="1"/>
  <c r="BM781" i="17" a="1"/>
  <c r="BM781" i="17" s="1"/>
  <c r="BI590" i="17" a="1"/>
  <c r="BI590" i="17" s="1"/>
  <c r="F364" i="17"/>
  <c r="G364" i="17" s="1"/>
  <c r="H364" i="17" s="1"/>
  <c r="I364" i="17" s="1"/>
  <c r="J364" i="17" s="1"/>
  <c r="K364" i="17" s="1"/>
  <c r="L364" i="17" s="1"/>
  <c r="M364" i="17" s="1"/>
  <c r="BH623" i="17" a="1"/>
  <c r="BH623" i="17" s="1"/>
  <c r="F353" i="17"/>
  <c r="G353" i="17" s="1"/>
  <c r="H353" i="17" s="1"/>
  <c r="I353" i="17" s="1"/>
  <c r="J353" i="17" s="1"/>
  <c r="K353" i="17" s="1"/>
  <c r="L353" i="17" s="1"/>
  <c r="M353" i="17" s="1"/>
  <c r="BK35" i="17" a="1"/>
  <c r="BK35" i="17" s="1"/>
  <c r="F710" i="17"/>
  <c r="G710" i="17" s="1"/>
  <c r="H710" i="17" s="1"/>
  <c r="I710" i="17" s="1"/>
  <c r="J710" i="17" s="1"/>
  <c r="K710" i="17" s="1"/>
  <c r="L710" i="17" s="1"/>
  <c r="M710" i="17" s="1"/>
  <c r="N710" i="17" s="1"/>
  <c r="F155" i="17"/>
  <c r="G155" i="17" s="1"/>
  <c r="H155" i="17" s="1"/>
  <c r="I155" i="17" s="1"/>
  <c r="J155" i="17" s="1"/>
  <c r="K155" i="17" s="1"/>
  <c r="L155" i="17" s="1"/>
  <c r="M155" i="17" s="1"/>
  <c r="BM629" i="17" a="1"/>
  <c r="BM629" i="17" s="1"/>
  <c r="BI933" i="17" a="1"/>
  <c r="BI933" i="17" s="1"/>
  <c r="BK117" i="17" a="1"/>
  <c r="BK117" i="17" s="1"/>
  <c r="BJ862" i="17" a="1"/>
  <c r="BJ862" i="17" s="1"/>
  <c r="BL190" i="17" a="1"/>
  <c r="BL190" i="17" s="1"/>
  <c r="F702" i="17"/>
  <c r="G702" i="17" s="1"/>
  <c r="H702" i="17" s="1"/>
  <c r="I702" i="17" s="1"/>
  <c r="J702" i="17" s="1"/>
  <c r="K702" i="17" s="1"/>
  <c r="L702" i="17" s="1"/>
  <c r="M702" i="17" s="1"/>
  <c r="BG401" i="17" a="1"/>
  <c r="BG401" i="17" s="1"/>
  <c r="F668" i="17"/>
  <c r="G668" i="17" s="1"/>
  <c r="H668" i="17" s="1"/>
  <c r="I668" i="17" s="1"/>
  <c r="J668" i="17" s="1"/>
  <c r="K668" i="17" s="1"/>
  <c r="L668" i="17" s="1"/>
  <c r="M668" i="17" s="1"/>
  <c r="BF206" i="17" a="1"/>
  <c r="BF206" i="17" s="1"/>
  <c r="BM295" i="17" a="1"/>
  <c r="BM295" i="17" s="1"/>
  <c r="BH989" i="17" a="1"/>
  <c r="BH989" i="17" s="1"/>
  <c r="F517" i="17"/>
  <c r="G517" i="17" s="1"/>
  <c r="H517" i="17" s="1"/>
  <c r="I517" i="17" s="1"/>
  <c r="J517" i="17" s="1"/>
  <c r="K517" i="17" s="1"/>
  <c r="L517" i="17" s="1"/>
  <c r="M517" i="17" s="1"/>
  <c r="BI235" i="17" a="1"/>
  <c r="BI235" i="17" s="1"/>
  <c r="BH1083" i="17" a="1"/>
  <c r="BH1083" i="17" s="1"/>
  <c r="BJ623" i="17" a="1"/>
  <c r="BJ623" i="17" s="1"/>
  <c r="BM577" i="17" a="1"/>
  <c r="BM577" i="17" s="1"/>
  <c r="BH35" i="17" a="1"/>
  <c r="BH35" i="17" s="1"/>
  <c r="BM1022" i="17" a="1"/>
  <c r="BM1022" i="17" s="1"/>
  <c r="BJ1130" i="17" a="1"/>
  <c r="BJ1130" i="17" s="1"/>
  <c r="BG870" i="17" a="1"/>
  <c r="BG870" i="17" s="1"/>
  <c r="BH84" i="17" a="1"/>
  <c r="BH84" i="17" s="1"/>
  <c r="F380" i="17"/>
  <c r="G380" i="17" s="1"/>
  <c r="H380" i="17" s="1"/>
  <c r="I380" i="17" s="1"/>
  <c r="J380" i="17" s="1"/>
  <c r="K380" i="17" s="1"/>
  <c r="L380" i="17" s="1"/>
  <c r="M380" i="17" s="1"/>
  <c r="F692" i="17"/>
  <c r="G692" i="17" s="1"/>
  <c r="H692" i="17" s="1"/>
  <c r="I692" i="17" s="1"/>
  <c r="J692" i="17" s="1"/>
  <c r="K692" i="17" s="1"/>
  <c r="L692" i="17" s="1"/>
  <c r="M692" i="17" s="1"/>
  <c r="BJ547" i="17" a="1"/>
  <c r="BJ547" i="17" s="1"/>
  <c r="BL547" i="17" a="1"/>
  <c r="BL547" i="17" s="1"/>
  <c r="BF547" i="17" a="1"/>
  <c r="BF547" i="17" s="1"/>
  <c r="BK547" i="17" a="1"/>
  <c r="BK547" i="17" s="1"/>
  <c r="BI547" i="17" a="1"/>
  <c r="BI547" i="17" s="1"/>
  <c r="BH547" i="17" a="1"/>
  <c r="BH547" i="17" s="1"/>
  <c r="BG547" i="17" a="1"/>
  <c r="BG547" i="17" s="1"/>
  <c r="BH667" i="17" a="1"/>
  <c r="BH667" i="17" s="1"/>
  <c r="BJ667" i="17" a="1"/>
  <c r="BJ667" i="17" s="1"/>
  <c r="BL667" i="17" a="1"/>
  <c r="BL667" i="17" s="1"/>
  <c r="BL1120" i="17" a="1"/>
  <c r="BL1120" i="17" s="1"/>
  <c r="BI1120" i="17" a="1"/>
  <c r="BI1120" i="17" s="1"/>
  <c r="BG1120" i="17" a="1"/>
  <c r="BG1120" i="17" s="1"/>
  <c r="BK876" i="17" a="1"/>
  <c r="BK876" i="17" s="1"/>
  <c r="BK541" i="17" a="1"/>
  <c r="BK541" i="17" s="1"/>
  <c r="BH541" i="17" a="1"/>
  <c r="BH541" i="17" s="1"/>
  <c r="BG278" i="17" a="1"/>
  <c r="BG278" i="17" s="1"/>
  <c r="BM799" i="17" a="1"/>
  <c r="BM799" i="17" s="1"/>
  <c r="BF1120" i="17" a="1"/>
  <c r="BF1120" i="17" s="1"/>
  <c r="BF836" i="17" a="1"/>
  <c r="BF836" i="17" s="1"/>
  <c r="BK836" i="17" a="1"/>
  <c r="BK836" i="17" s="1"/>
  <c r="BH836" i="17" a="1"/>
  <c r="BH836" i="17" s="1"/>
  <c r="BM780" i="17" a="1"/>
  <c r="BM780" i="17" s="1"/>
  <c r="BF780" i="17" a="1"/>
  <c r="BF780" i="17" s="1"/>
  <c r="BL780" i="17" a="1"/>
  <c r="BL780" i="17" s="1"/>
  <c r="BK780" i="17" a="1"/>
  <c r="BK780" i="17" s="1"/>
  <c r="BH780" i="17" a="1"/>
  <c r="BH780" i="17" s="1"/>
  <c r="BG1035" i="17" a="1"/>
  <c r="BG1035" i="17" s="1"/>
  <c r="BK1035" i="17" a="1"/>
  <c r="BK1035" i="17" s="1"/>
  <c r="BH851" i="17" a="1"/>
  <c r="BH851" i="17" s="1"/>
  <c r="BK851" i="17" a="1"/>
  <c r="BK851" i="17" s="1"/>
  <c r="BF1004" i="17" a="1"/>
  <c r="BF1004" i="17" s="1"/>
  <c r="BL1004" i="17" a="1"/>
  <c r="BL1004" i="17" s="1"/>
  <c r="BI1004" i="17" a="1"/>
  <c r="BI1004" i="17" s="1"/>
  <c r="BH1004" i="17" a="1"/>
  <c r="BH1004" i="17" s="1"/>
  <c r="BJ1004" i="17" a="1"/>
  <c r="BJ1004" i="17" s="1"/>
  <c r="BF708" i="17" a="1"/>
  <c r="BF708" i="17" s="1"/>
  <c r="BK708" i="17" a="1"/>
  <c r="BK708" i="17" s="1"/>
  <c r="BJ708" i="17" a="1"/>
  <c r="BJ708" i="17" s="1"/>
  <c r="BK593" i="17" a="1"/>
  <c r="BK593" i="17" s="1"/>
  <c r="BH593" i="17" a="1"/>
  <c r="BH593" i="17" s="1"/>
  <c r="BG667" i="17" a="1"/>
  <c r="BG667" i="17" s="1"/>
  <c r="BL799" i="17" a="1"/>
  <c r="BL799" i="17" s="1"/>
  <c r="BJ452" i="17" a="1"/>
  <c r="BJ452" i="17" s="1"/>
  <c r="BL452" i="17" a="1"/>
  <c r="BL452" i="17" s="1"/>
  <c r="BK452" i="17" a="1"/>
  <c r="BK452" i="17" s="1"/>
  <c r="BJ1028" i="17" a="1"/>
  <c r="BJ1028" i="17" s="1"/>
  <c r="BH733" i="17" a="1"/>
  <c r="BH733" i="17" s="1"/>
  <c r="BI44" i="17" a="1"/>
  <c r="BI44" i="17" s="1"/>
  <c r="BG44" i="17" a="1"/>
  <c r="BG44" i="17" s="1"/>
  <c r="BM44" i="17" a="1"/>
  <c r="BM44" i="17" s="1"/>
  <c r="BI733" i="17" a="1"/>
  <c r="BI733" i="17" s="1"/>
  <c r="BI983" i="17" a="1"/>
  <c r="BI983" i="17" s="1"/>
  <c r="BL983" i="17" a="1"/>
  <c r="BL983" i="17" s="1"/>
  <c r="BF983" i="17" a="1"/>
  <c r="BF983" i="17" s="1"/>
  <c r="BJ983" i="17" a="1"/>
  <c r="BJ983" i="17" s="1"/>
  <c r="BH843" i="17" a="1"/>
  <c r="BH843" i="17" s="1"/>
  <c r="BL306" i="17" a="1"/>
  <c r="BL306" i="17" s="1"/>
  <c r="BH306" i="17" a="1"/>
  <c r="BH306" i="17" s="1"/>
  <c r="BG306" i="17" a="1"/>
  <c r="BG306" i="17" s="1"/>
  <c r="BM984" i="17" a="1"/>
  <c r="BM984" i="17" s="1"/>
  <c r="BI984" i="17" a="1"/>
  <c r="BI984" i="17" s="1"/>
  <c r="BL984" i="17" a="1"/>
  <c r="BL984" i="17" s="1"/>
  <c r="BK984" i="17" a="1"/>
  <c r="BK984" i="17" s="1"/>
  <c r="BG984" i="17" a="1"/>
  <c r="BG984" i="17" s="1"/>
  <c r="BF541" i="17" a="1"/>
  <c r="BF541" i="17" s="1"/>
  <c r="BL278" i="17" a="1"/>
  <c r="BL278" i="17" s="1"/>
  <c r="BL1088" i="17" a="1"/>
  <c r="BL1088" i="17" s="1"/>
  <c r="BM1120" i="17" a="1"/>
  <c r="BM1120" i="17" s="1"/>
  <c r="BG1011" i="17" a="1"/>
  <c r="BG1011" i="17" s="1"/>
  <c r="BI197" i="17" a="1"/>
  <c r="BI197" i="17" s="1"/>
  <c r="BG780" i="17" a="1"/>
  <c r="BG780" i="17" s="1"/>
  <c r="BL446" i="17" a="1"/>
  <c r="BL446" i="17" s="1"/>
  <c r="BJ446" i="17" a="1"/>
  <c r="BJ446" i="17" s="1"/>
  <c r="BG446" i="17" a="1"/>
  <c r="BG446" i="17" s="1"/>
  <c r="BL851" i="17" a="1"/>
  <c r="BL851" i="17" s="1"/>
  <c r="BI433" i="17" a="1"/>
  <c r="BI433" i="17" s="1"/>
  <c r="BH433" i="17" a="1"/>
  <c r="BH433" i="17" s="1"/>
  <c r="BL433" i="17" a="1"/>
  <c r="BL433" i="17" s="1"/>
  <c r="BK433" i="17" a="1"/>
  <c r="BK433" i="17" s="1"/>
  <c r="BM433" i="17" a="1"/>
  <c r="BM433" i="17" s="1"/>
  <c r="BG433" i="17" a="1"/>
  <c r="BG433" i="17" s="1"/>
  <c r="BF433" i="17" a="1"/>
  <c r="BF433" i="17" s="1"/>
  <c r="BL921" i="17" a="1"/>
  <c r="BL921" i="17" s="1"/>
  <c r="BJ921" i="17" a="1"/>
  <c r="BJ921" i="17" s="1"/>
  <c r="BK921" i="17" a="1"/>
  <c r="BK921" i="17" s="1"/>
  <c r="BG341" i="17" a="1"/>
  <c r="BG341" i="17" s="1"/>
  <c r="BJ341" i="17" a="1"/>
  <c r="BJ341" i="17" s="1"/>
  <c r="BI341" i="17" a="1"/>
  <c r="BI341" i="17" s="1"/>
  <c r="BH921" i="17" a="1"/>
  <c r="BH921" i="17" s="1"/>
  <c r="BI531" i="17" a="1"/>
  <c r="BI531" i="17" s="1"/>
  <c r="BL531" i="17" a="1"/>
  <c r="BL531" i="17" s="1"/>
  <c r="BL121" i="17" a="1"/>
  <c r="BL121" i="17" s="1"/>
  <c r="BF121" i="17" a="1"/>
  <c r="BF121" i="17" s="1"/>
  <c r="BJ531" i="17" a="1"/>
  <c r="BJ531" i="17" s="1"/>
  <c r="BM278" i="17" a="1"/>
  <c r="BM278" i="17" s="1"/>
  <c r="BK972" i="17" a="1"/>
  <c r="BK972" i="17" s="1"/>
  <c r="BH972" i="17" a="1"/>
  <c r="BH972" i="17" s="1"/>
  <c r="BF972" i="17" a="1"/>
  <c r="BF972" i="17" s="1"/>
  <c r="BI972" i="17" a="1"/>
  <c r="BI972" i="17" s="1"/>
  <c r="BG972" i="17" a="1"/>
  <c r="BG972" i="17" s="1"/>
  <c r="BM972" i="17" a="1"/>
  <c r="BM972" i="17" s="1"/>
  <c r="BL467" i="17" a="1"/>
  <c r="BL467" i="17" s="1"/>
  <c r="BK467" i="17" a="1"/>
  <c r="BK467" i="17" s="1"/>
  <c r="BM467" i="17" a="1"/>
  <c r="BM467" i="17" s="1"/>
  <c r="BJ467" i="17" a="1"/>
  <c r="BJ467" i="17" s="1"/>
  <c r="BH467" i="17" a="1"/>
  <c r="BH467" i="17" s="1"/>
  <c r="BI467" i="17" a="1"/>
  <c r="BI467" i="17" s="1"/>
  <c r="BK560" i="17" a="1"/>
  <c r="BK560" i="17" s="1"/>
  <c r="BF143" i="17" a="1"/>
  <c r="BF143" i="17" s="1"/>
  <c r="BK143" i="17" a="1"/>
  <c r="BK143" i="17" s="1"/>
  <c r="BG1123" i="17" a="1"/>
  <c r="BG1123" i="17" s="1"/>
  <c r="BM1123" i="17" a="1"/>
  <c r="BM1123" i="17" s="1"/>
  <c r="BL1123" i="17" a="1"/>
  <c r="BL1123" i="17" s="1"/>
  <c r="BF582" i="17" a="1"/>
  <c r="BF582" i="17" s="1"/>
  <c r="BI541" i="17" a="1"/>
  <c r="BI541" i="17" s="1"/>
  <c r="F544" i="17"/>
  <c r="G544" i="17" s="1"/>
  <c r="H544" i="17" s="1"/>
  <c r="I544" i="17" s="1"/>
  <c r="J544" i="17" s="1"/>
  <c r="K544" i="17" s="1"/>
  <c r="L544" i="17" s="1"/>
  <c r="M544" i="17" s="1"/>
  <c r="BH278" i="17" a="1"/>
  <c r="BH278" i="17" s="1"/>
  <c r="BK76" i="17" a="1"/>
  <c r="BK76" i="17" s="1"/>
  <c r="BF76" i="17" a="1"/>
  <c r="BF76" i="17" s="1"/>
  <c r="BK277" i="17" a="1"/>
  <c r="BK277" i="17" s="1"/>
  <c r="BG277" i="17" a="1"/>
  <c r="BG277" i="17" s="1"/>
  <c r="BH277" i="17" a="1"/>
  <c r="BH277" i="17" s="1"/>
  <c r="BG544" i="17" a="1"/>
  <c r="BG544" i="17" s="1"/>
  <c r="BI544" i="17" a="1"/>
  <c r="BI544" i="17" s="1"/>
  <c r="BH544" i="17" a="1"/>
  <c r="BH544" i="17" s="1"/>
  <c r="BI417" i="17" a="1"/>
  <c r="BI417" i="17" s="1"/>
  <c r="BF467" i="17" a="1"/>
  <c r="BF467" i="17" s="1"/>
  <c r="BF549" i="17" a="1"/>
  <c r="BF549" i="17" s="1"/>
  <c r="BG549" i="17" a="1"/>
  <c r="BG549" i="17" s="1"/>
  <c r="BH549" i="17" a="1"/>
  <c r="BH549" i="17" s="1"/>
  <c r="BM197" i="17" a="1"/>
  <c r="BM197" i="17" s="1"/>
  <c r="BJ651" i="17" a="1"/>
  <c r="BJ651" i="17" s="1"/>
  <c r="BF651" i="17" a="1"/>
  <c r="BF651" i="17" s="1"/>
  <c r="BG651" i="17" a="1"/>
  <c r="BG651" i="17" s="1"/>
  <c r="BG300" i="17" a="1"/>
  <c r="BG300" i="17" s="1"/>
  <c r="BL300" i="17" a="1"/>
  <c r="BL300" i="17" s="1"/>
  <c r="BK300" i="17" a="1"/>
  <c r="BK300" i="17" s="1"/>
  <c r="BI300" i="17" a="1"/>
  <c r="BI300" i="17" s="1"/>
  <c r="BJ300" i="17" a="1"/>
  <c r="BJ300" i="17" s="1"/>
  <c r="BM300" i="17" a="1"/>
  <c r="BM300" i="17" s="1"/>
  <c r="BH300" i="17" a="1"/>
  <c r="BH300" i="17" s="1"/>
  <c r="BL485" i="17" a="1"/>
  <c r="BL485" i="17" s="1"/>
  <c r="BH485" i="17" a="1"/>
  <c r="BH485" i="17" s="1"/>
  <c r="BF485" i="17" a="1"/>
  <c r="BF485" i="17" s="1"/>
  <c r="BL244" i="17" a="1"/>
  <c r="BL244" i="17" s="1"/>
  <c r="BM244" i="17" a="1"/>
  <c r="BM244" i="17" s="1"/>
  <c r="BJ244" i="17" a="1"/>
  <c r="BJ244" i="17" s="1"/>
  <c r="BM507" i="17" a="1"/>
  <c r="BM507" i="17" s="1"/>
  <c r="BJ507" i="17" a="1"/>
  <c r="BJ507" i="17" s="1"/>
  <c r="BI507" i="17" a="1"/>
  <c r="BI507" i="17" s="1"/>
  <c r="BG560" i="17" a="1"/>
  <c r="BG560" i="17" s="1"/>
  <c r="BH1123" i="17" a="1"/>
  <c r="BH1123" i="17" s="1"/>
  <c r="BH1067" i="17" a="1"/>
  <c r="BH1067" i="17" s="1"/>
  <c r="BF1067" i="17" a="1"/>
  <c r="BF1067" i="17" s="1"/>
  <c r="BI1067" i="17" a="1"/>
  <c r="BI1067" i="17" s="1"/>
  <c r="BJ541" i="17" a="1"/>
  <c r="BJ541" i="17" s="1"/>
  <c r="BI278" i="17" a="1"/>
  <c r="BI278" i="17" s="1"/>
  <c r="BK88" i="17" a="1"/>
  <c r="BK88" i="17" s="1"/>
  <c r="BF88" i="17" a="1"/>
  <c r="BF88" i="17" s="1"/>
  <c r="BJ88" i="17" a="1"/>
  <c r="BJ88" i="17" s="1"/>
  <c r="BG814" i="17" a="1"/>
  <c r="BG814" i="17" s="1"/>
  <c r="BM579" i="17" a="1"/>
  <c r="BM579" i="17" s="1"/>
  <c r="BG579" i="17" a="1"/>
  <c r="BG579" i="17" s="1"/>
  <c r="BK579" i="17" a="1"/>
  <c r="BK579" i="17" s="1"/>
  <c r="BJ579" i="17" a="1"/>
  <c r="BJ579" i="17" s="1"/>
  <c r="BG262" i="17" a="1"/>
  <c r="BG262" i="17" s="1"/>
  <c r="BG467" i="17" a="1"/>
  <c r="BG467" i="17" s="1"/>
  <c r="BI549" i="17" a="1"/>
  <c r="BI549" i="17" s="1"/>
  <c r="BK197" i="17" a="1"/>
  <c r="BK197" i="17" s="1"/>
  <c r="BL227" i="17" a="1"/>
  <c r="BL227" i="17" s="1"/>
  <c r="BG227" i="17" a="1"/>
  <c r="BG227" i="17" s="1"/>
  <c r="BH227" i="17" a="1"/>
  <c r="BH227" i="17" s="1"/>
  <c r="BJ227" i="17" a="1"/>
  <c r="BJ227" i="17" s="1"/>
  <c r="BK485" i="17" a="1"/>
  <c r="BK485" i="17" s="1"/>
  <c r="BH154" i="17" a="1"/>
  <c r="BH154" i="17" s="1"/>
  <c r="BK310" i="17" a="1"/>
  <c r="BK310" i="17" s="1"/>
  <c r="BL310" i="17" a="1"/>
  <c r="BL310" i="17" s="1"/>
  <c r="BM310" i="17" a="1"/>
  <c r="BM310" i="17" s="1"/>
  <c r="BH310" i="17" a="1"/>
  <c r="BH310" i="17" s="1"/>
  <c r="BK665" i="17" a="1"/>
  <c r="BK665" i="17" s="1"/>
  <c r="BI665" i="17" a="1"/>
  <c r="BI665" i="17" s="1"/>
  <c r="BJ869" i="17" a="1"/>
  <c r="BJ869" i="17" s="1"/>
  <c r="BG869" i="17" a="1"/>
  <c r="BG869" i="17" s="1"/>
  <c r="BM767" i="17" a="1"/>
  <c r="BM767" i="17" s="1"/>
  <c r="BI767" i="17" a="1"/>
  <c r="BI767" i="17" s="1"/>
  <c r="BL767" i="17" a="1"/>
  <c r="BL767" i="17" s="1"/>
  <c r="BI869" i="17" a="1"/>
  <c r="BI869" i="17" s="1"/>
  <c r="BI560" i="17" a="1"/>
  <c r="BI560" i="17" s="1"/>
  <c r="F1109" i="17"/>
  <c r="G1109" i="17" s="1"/>
  <c r="H1109" i="17" s="1"/>
  <c r="I1109" i="17" s="1"/>
  <c r="J1109" i="17" s="1"/>
  <c r="K1109" i="17" s="1"/>
  <c r="L1109" i="17" s="1"/>
  <c r="M1109" i="17" s="1"/>
  <c r="BK262" i="17" a="1"/>
  <c r="BK262" i="17" s="1"/>
  <c r="BJ417" i="17" a="1"/>
  <c r="BJ417" i="17" s="1"/>
  <c r="BL417" i="17" a="1"/>
  <c r="BL417" i="17" s="1"/>
  <c r="BH417" i="17" a="1"/>
  <c r="BH417" i="17" s="1"/>
  <c r="BK774" i="17" a="1"/>
  <c r="BK774" i="17" s="1"/>
  <c r="F678" i="17"/>
  <c r="G678" i="17" s="1"/>
  <c r="H678" i="17" s="1"/>
  <c r="I678" i="17" s="1"/>
  <c r="J678" i="17" s="1"/>
  <c r="K678" i="17" s="1"/>
  <c r="L678" i="17" s="1"/>
  <c r="M678" i="17" s="1"/>
  <c r="BH665" i="17" a="1"/>
  <c r="BH665" i="17" s="1"/>
  <c r="BM290" i="17" a="1"/>
  <c r="BM290" i="17" s="1"/>
  <c r="BH341" i="17" a="1"/>
  <c r="BH341" i="17" s="1"/>
  <c r="BI1032" i="17" a="1"/>
  <c r="BI1032" i="17" s="1"/>
  <c r="BM1032" i="17" a="1"/>
  <c r="BM1032" i="17" s="1"/>
  <c r="BH1032" i="17" a="1"/>
  <c r="BH1032" i="17" s="1"/>
  <c r="BK869" i="17" a="1"/>
  <c r="BK869" i="17" s="1"/>
  <c r="BL733" i="17" a="1"/>
  <c r="BL733" i="17" s="1"/>
  <c r="BJ733" i="17" a="1"/>
  <c r="BJ733" i="17" s="1"/>
  <c r="BF656" i="17" a="1"/>
  <c r="BF656" i="17" s="1"/>
  <c r="BG656" i="17" a="1"/>
  <c r="BG656" i="17" s="1"/>
  <c r="BJ582" i="17" a="1"/>
  <c r="BJ582" i="17" s="1"/>
  <c r="BK582" i="17" a="1"/>
  <c r="BK582" i="17" s="1"/>
  <c r="BH582" i="17" a="1"/>
  <c r="BH582" i="17" s="1"/>
  <c r="BL723" i="17" a="1"/>
  <c r="BL723" i="17" s="1"/>
  <c r="BJ278" i="17" a="1"/>
  <c r="BJ278" i="17" s="1"/>
  <c r="BK507" i="17" a="1"/>
  <c r="BK507" i="17" s="1"/>
  <c r="BF634" i="17" a="1"/>
  <c r="BF634" i="17" s="1"/>
  <c r="BG634" i="17" a="1"/>
  <c r="BG634" i="17" s="1"/>
  <c r="BH634" i="17" a="1"/>
  <c r="BH634" i="17" s="1"/>
  <c r="BJ560" i="17" a="1"/>
  <c r="BJ560" i="17" s="1"/>
  <c r="BG617" i="17" a="1"/>
  <c r="BG617" i="17" s="1"/>
  <c r="BH1118" i="17" a="1"/>
  <c r="BH1118" i="17" s="1"/>
  <c r="BK1118" i="17" a="1"/>
  <c r="BK1118" i="17" s="1"/>
  <c r="BJ1110" i="17" a="1"/>
  <c r="BJ1110" i="17" s="1"/>
  <c r="BK1123" i="17" a="1"/>
  <c r="BK1123" i="17" s="1"/>
  <c r="BM236" i="17" a="1"/>
  <c r="BM236" i="17" s="1"/>
  <c r="BM1067" i="17" a="1"/>
  <c r="BM1067" i="17" s="1"/>
  <c r="BL500" i="17" a="1"/>
  <c r="BL500" i="17" s="1"/>
  <c r="BM582" i="17" a="1"/>
  <c r="BM582" i="17" s="1"/>
  <c r="BL908" i="17" a="1"/>
  <c r="BL908" i="17" s="1"/>
  <c r="BF908" i="17" a="1"/>
  <c r="BF908" i="17" s="1"/>
  <c r="BI908" i="17" a="1"/>
  <c r="BI908" i="17" s="1"/>
  <c r="BJ908" i="17" a="1"/>
  <c r="BJ908" i="17" s="1"/>
  <c r="BH908" i="17" a="1"/>
  <c r="BH908" i="17" s="1"/>
  <c r="BM541" i="17" a="1"/>
  <c r="BM541" i="17" s="1"/>
  <c r="BF278" i="17" a="1"/>
  <c r="BF278" i="17" s="1"/>
  <c r="BI603" i="17" a="1"/>
  <c r="BI603" i="17" s="1"/>
  <c r="BI814" i="17" a="1"/>
  <c r="BI814" i="17" s="1"/>
  <c r="BI579" i="17" a="1"/>
  <c r="BI579" i="17" s="1"/>
  <c r="F208" i="17"/>
  <c r="G208" i="17" s="1"/>
  <c r="H208" i="17" s="1"/>
  <c r="I208" i="17" s="1"/>
  <c r="J208" i="17" s="1"/>
  <c r="K208" i="17" s="1"/>
  <c r="L208" i="17" s="1"/>
  <c r="M208" i="17" s="1"/>
  <c r="BM417" i="17" a="1"/>
  <c r="BM417" i="17" s="1"/>
  <c r="F625" i="17"/>
  <c r="G625" i="17" s="1"/>
  <c r="H625" i="17" s="1"/>
  <c r="I625" i="17" s="1"/>
  <c r="J625" i="17" s="1"/>
  <c r="K625" i="17" s="1"/>
  <c r="L625" i="17" s="1"/>
  <c r="M625" i="17" s="1"/>
  <c r="BM549" i="17" a="1"/>
  <c r="BM549" i="17" s="1"/>
  <c r="BG865" i="17" a="1"/>
  <c r="BG865" i="17" s="1"/>
  <c r="BL1069" i="17" a="1"/>
  <c r="BL1069" i="17" s="1"/>
  <c r="BH1069" i="17" a="1"/>
  <c r="BH1069" i="17" s="1"/>
  <c r="BM1069" i="17" a="1"/>
  <c r="BM1069" i="17" s="1"/>
  <c r="BG1069" i="17" a="1"/>
  <c r="BG1069" i="17" s="1"/>
  <c r="BK1069" i="17" a="1"/>
  <c r="BK1069" i="17" s="1"/>
  <c r="BJ1069" i="17" a="1"/>
  <c r="BJ1069" i="17" s="1"/>
  <c r="BF1069" i="17" a="1"/>
  <c r="BF1069" i="17" s="1"/>
  <c r="BF1087" i="17" a="1"/>
  <c r="BF1087" i="17" s="1"/>
  <c r="BG1087" i="17" a="1"/>
  <c r="BG1087" i="17" s="1"/>
  <c r="BF262" i="17" a="1"/>
  <c r="BF262" i="17" s="1"/>
  <c r="BJ262" i="17" a="1"/>
  <c r="BJ262" i="17" s="1"/>
  <c r="BM262" i="17" a="1"/>
  <c r="BM262" i="17" s="1"/>
  <c r="BI5" i="17" a="1"/>
  <c r="BI5" i="17" s="1"/>
  <c r="BG5" i="17" a="1"/>
  <c r="BG5" i="17" s="1"/>
  <c r="BM5" i="17" a="1"/>
  <c r="BM5" i="17" s="1"/>
  <c r="BF5" i="17" a="1"/>
  <c r="BF5" i="17" s="1"/>
  <c r="BJ723" i="17" a="1"/>
  <c r="BJ723" i="17" s="1"/>
  <c r="BM723" i="17" a="1"/>
  <c r="BM723" i="17" s="1"/>
  <c r="BK723" i="17" a="1"/>
  <c r="BK723" i="17" s="1"/>
  <c r="BI723" i="17" a="1"/>
  <c r="BI723" i="17" s="1"/>
  <c r="BG196" i="17" a="1"/>
  <c r="BG196" i="17" s="1"/>
  <c r="BJ1087" i="17" a="1"/>
  <c r="BJ1087" i="17" s="1"/>
  <c r="BL85" i="17" a="1"/>
  <c r="BL85" i="17" s="1"/>
  <c r="BH262" i="17" a="1"/>
  <c r="BH262" i="17" s="1"/>
  <c r="BJ774" i="17" a="1"/>
  <c r="BJ774" i="17" s="1"/>
  <c r="BG774" i="17" a="1"/>
  <c r="BG774" i="17" s="1"/>
  <c r="BH359" i="17" a="1"/>
  <c r="BH359" i="17" s="1"/>
  <c r="BM436" i="17" a="1"/>
  <c r="BM436" i="17" s="1"/>
  <c r="BH436" i="17" a="1"/>
  <c r="BH436" i="17" s="1"/>
  <c r="BG436" i="17" a="1"/>
  <c r="BG436" i="17" s="1"/>
  <c r="BF436" i="17" a="1"/>
  <c r="BF436" i="17" s="1"/>
  <c r="BJ436" i="17" a="1"/>
  <c r="BJ436" i="17" s="1"/>
  <c r="BK548" i="17" a="1"/>
  <c r="BK548" i="17" s="1"/>
  <c r="BL548" i="17" a="1"/>
  <c r="BL548" i="17" s="1"/>
  <c r="BG548" i="17" a="1"/>
  <c r="BG548" i="17" s="1"/>
  <c r="BH786" i="17" a="1"/>
  <c r="BH786" i="17" s="1"/>
  <c r="BI786" i="17" a="1"/>
  <c r="BI786" i="17" s="1"/>
  <c r="BI243" i="17" a="1"/>
  <c r="BI243" i="17" s="1"/>
  <c r="BK243" i="17" a="1"/>
  <c r="BK243" i="17" s="1"/>
  <c r="BJ243" i="17" a="1"/>
  <c r="BJ243" i="17" s="1"/>
  <c r="BM243" i="17" a="1"/>
  <c r="BM243" i="17" s="1"/>
  <c r="BH243" i="17" a="1"/>
  <c r="BH243" i="17" s="1"/>
  <c r="BF243" i="17" a="1"/>
  <c r="BF243" i="17" s="1"/>
  <c r="BI211" i="17" a="1"/>
  <c r="BI211" i="17" s="1"/>
  <c r="BG211" i="17" a="1"/>
  <c r="BG211" i="17" s="1"/>
  <c r="BH211" i="17" a="1"/>
  <c r="BH211" i="17" s="1"/>
  <c r="BF211" i="17" a="1"/>
  <c r="BF211" i="17" s="1"/>
  <c r="BM211" i="17" a="1"/>
  <c r="BM211" i="17" s="1"/>
  <c r="BL211" i="17" a="1"/>
  <c r="BL211" i="17" s="1"/>
  <c r="BF156" i="17" a="1"/>
  <c r="BF156" i="17" s="1"/>
  <c r="BJ156" i="17" a="1"/>
  <c r="BJ156" i="17" s="1"/>
  <c r="BI156" i="17" a="1"/>
  <c r="BI156" i="17" s="1"/>
  <c r="BM156" i="17" a="1"/>
  <c r="BM156" i="17" s="1"/>
  <c r="BL156" i="17" a="1"/>
  <c r="BL156" i="17" s="1"/>
  <c r="BF236" i="17" a="1"/>
  <c r="BF236" i="17" s="1"/>
  <c r="BI1087" i="17" a="1"/>
  <c r="BI1087" i="17" s="1"/>
  <c r="BJ743" i="17" a="1"/>
  <c r="BJ743" i="17" s="1"/>
  <c r="BL572" i="17" a="1"/>
  <c r="BL572" i="17" s="1"/>
  <c r="BI572" i="17" a="1"/>
  <c r="BI572" i="17" s="1"/>
  <c r="BG572" i="17" a="1"/>
  <c r="BG572" i="17" s="1"/>
  <c r="BF679" i="17" a="1"/>
  <c r="BF679" i="17" s="1"/>
  <c r="BF359" i="17" a="1"/>
  <c r="BF359" i="17" s="1"/>
  <c r="BK436" i="17" a="1"/>
  <c r="BK436" i="17" s="1"/>
  <c r="BM321" i="17" a="1"/>
  <c r="BM321" i="17" s="1"/>
  <c r="BG321" i="17" a="1"/>
  <c r="BG321" i="17" s="1"/>
  <c r="BF321" i="17" a="1"/>
  <c r="BF321" i="17" s="1"/>
  <c r="BK321" i="17" a="1"/>
  <c r="BK321" i="17" s="1"/>
  <c r="BI321" i="17" a="1"/>
  <c r="BI321" i="17" s="1"/>
  <c r="BI43" i="17" a="1"/>
  <c r="BI43" i="17" s="1"/>
  <c r="BK498" i="17" a="1"/>
  <c r="BK498" i="17" s="1"/>
  <c r="BL583" i="17" a="1"/>
  <c r="BL583" i="17" s="1"/>
  <c r="BI583" i="17" a="1"/>
  <c r="BI583" i="17" s="1"/>
  <c r="BH236" i="17" a="1"/>
  <c r="BH236" i="17" s="1"/>
  <c r="BH920" i="17" a="1"/>
  <c r="BH920" i="17" s="1"/>
  <c r="BL920" i="17" a="1"/>
  <c r="BL920" i="17" s="1"/>
  <c r="BH794" i="17" a="1"/>
  <c r="BH794" i="17" s="1"/>
  <c r="BG794" i="17" a="1"/>
  <c r="BG794" i="17" s="1"/>
  <c r="BI774" i="17" a="1"/>
  <c r="BI774" i="17" s="1"/>
  <c r="BL7" i="17" a="1"/>
  <c r="BL7" i="17" s="1"/>
  <c r="BG7" i="17" a="1"/>
  <c r="BG7" i="17" s="1"/>
  <c r="BF7" i="17" a="1"/>
  <c r="BF7" i="17" s="1"/>
  <c r="BK7" i="17" a="1"/>
  <c r="BK7" i="17" s="1"/>
  <c r="BI276" i="17" a="1"/>
  <c r="BI276" i="17" s="1"/>
  <c r="BG758" i="17" a="1"/>
  <c r="BG758" i="17" s="1"/>
  <c r="BK743" i="17" a="1"/>
  <c r="BK743" i="17" s="1"/>
  <c r="BJ236" i="17" a="1"/>
  <c r="BJ236" i="17" s="1"/>
  <c r="BH1037" i="17" a="1"/>
  <c r="BH1037" i="17" s="1"/>
  <c r="BG1037" i="17" a="1"/>
  <c r="BG1037" i="17" s="1"/>
  <c r="BI1037" i="17" a="1"/>
  <c r="BI1037" i="17" s="1"/>
  <c r="BF958" i="17" a="1"/>
  <c r="BF958" i="17" s="1"/>
  <c r="BH679" i="17" a="1"/>
  <c r="BH679" i="17" s="1"/>
  <c r="BL794" i="17" a="1"/>
  <c r="BL794" i="17" s="1"/>
  <c r="BG472" i="17" a="1"/>
  <c r="BG472" i="17" s="1"/>
  <c r="BL472" i="17" a="1"/>
  <c r="BL472" i="17" s="1"/>
  <c r="BG1014" i="17" a="1"/>
  <c r="BG1014" i="17" s="1"/>
  <c r="BJ1014" i="17" a="1"/>
  <c r="BJ1014" i="17" s="1"/>
  <c r="BH1014" i="17" a="1"/>
  <c r="BH1014" i="17" s="1"/>
  <c r="BJ359" i="17" a="1"/>
  <c r="BJ359" i="17" s="1"/>
  <c r="BI7" i="17" a="1"/>
  <c r="BI7" i="17" s="1"/>
  <c r="BI196" i="17" a="1"/>
  <c r="BI196" i="17" s="1"/>
  <c r="BL196" i="17" a="1"/>
  <c r="BL196" i="17" s="1"/>
  <c r="BK196" i="17" a="1"/>
  <c r="BK196" i="17" s="1"/>
  <c r="BJ196" i="17" a="1"/>
  <c r="BJ196" i="17" s="1"/>
  <c r="BK1003" i="17" a="1"/>
  <c r="BK1003" i="17" s="1"/>
  <c r="BL743" i="17" a="1"/>
  <c r="BL743" i="17" s="1"/>
  <c r="BL958" i="17" a="1"/>
  <c r="BL958" i="17" s="1"/>
  <c r="BH747" i="17" a="1"/>
  <c r="BH747" i="17" s="1"/>
  <c r="BI747" i="17" a="1"/>
  <c r="BI747" i="17" s="1"/>
  <c r="BG747" i="17" a="1"/>
  <c r="BG747" i="17" s="1"/>
  <c r="BH201" i="17" a="1"/>
  <c r="BH201" i="17" s="1"/>
  <c r="BM201" i="17" a="1"/>
  <c r="BM201" i="17" s="1"/>
  <c r="BK201" i="17" a="1"/>
  <c r="BK201" i="17" s="1"/>
  <c r="BG201" i="17" a="1"/>
  <c r="BG201" i="17" s="1"/>
  <c r="BF201" i="17" a="1"/>
  <c r="BF201" i="17" s="1"/>
  <c r="BF316" i="17" a="1"/>
  <c r="BF316" i="17" s="1"/>
  <c r="BM316" i="17" a="1"/>
  <c r="BM316" i="17" s="1"/>
  <c r="BL316" i="17" a="1"/>
  <c r="BL316" i="17" s="1"/>
  <c r="BH316" i="17" a="1"/>
  <c r="BH316" i="17" s="1"/>
  <c r="BK316" i="17" a="1"/>
  <c r="BK316" i="17" s="1"/>
  <c r="BG316" i="17" a="1"/>
  <c r="BG316" i="17" s="1"/>
  <c r="BJ316" i="17" a="1"/>
  <c r="BJ316" i="17" s="1"/>
  <c r="BJ498" i="17" a="1"/>
  <c r="BJ498" i="17" s="1"/>
  <c r="BH498" i="17" a="1"/>
  <c r="BH498" i="17" s="1"/>
  <c r="BM498" i="17" a="1"/>
  <c r="BM498" i="17" s="1"/>
  <c r="BH617" i="17" a="1"/>
  <c r="BH617" i="17" s="1"/>
  <c r="BM617" i="17" a="1"/>
  <c r="BM617" i="17" s="1"/>
  <c r="BK43" i="17" a="1"/>
  <c r="BK43" i="17" s="1"/>
  <c r="BH43" i="17" a="1"/>
  <c r="BH43" i="17" s="1"/>
  <c r="BG498" i="17" a="1"/>
  <c r="BG498" i="17" s="1"/>
  <c r="BK1156" i="17" a="1"/>
  <c r="BK1156" i="17" s="1"/>
  <c r="BF1156" i="17" a="1"/>
  <c r="BF1156" i="17" s="1"/>
  <c r="BI1156" i="17" a="1"/>
  <c r="BI1156" i="17" s="1"/>
  <c r="BG1156" i="17" a="1"/>
  <c r="BG1156" i="17" s="1"/>
  <c r="BM1156" i="17" a="1"/>
  <c r="BM1156" i="17" s="1"/>
  <c r="BF907" i="17" a="1"/>
  <c r="BF907" i="17" s="1"/>
  <c r="BK907" i="17" a="1"/>
  <c r="BK907" i="17" s="1"/>
  <c r="BF56" i="17" a="1"/>
  <c r="BF56" i="17" s="1"/>
  <c r="BG56" i="17" a="1"/>
  <c r="BG56" i="17" s="1"/>
  <c r="BK56" i="17" a="1"/>
  <c r="BK56" i="17" s="1"/>
  <c r="BJ56" i="17" a="1"/>
  <c r="BJ56" i="17" s="1"/>
  <c r="BI56" i="17" a="1"/>
  <c r="BI56" i="17" s="1"/>
  <c r="BG212" i="17" a="1"/>
  <c r="BG212" i="17" s="1"/>
  <c r="BM359" i="17" a="1"/>
  <c r="BM359" i="17" s="1"/>
  <c r="BF43" i="17" a="1"/>
  <c r="BF43" i="17" s="1"/>
  <c r="BL276" i="17" a="1"/>
  <c r="BL276" i="17" s="1"/>
  <c r="BI439" i="17" a="1"/>
  <c r="BI439" i="17" s="1"/>
  <c r="BL271" i="17" a="1"/>
  <c r="BL271" i="17" s="1"/>
  <c r="BM743" i="17" a="1"/>
  <c r="BM743" i="17" s="1"/>
  <c r="BG478" i="17" a="1"/>
  <c r="BG478" i="17" s="1"/>
  <c r="BL1156" i="17" a="1"/>
  <c r="BL1156" i="17" s="1"/>
  <c r="BI900" i="17" a="1"/>
  <c r="BI900" i="17" s="1"/>
  <c r="BM907" i="17" a="1"/>
  <c r="BM907" i="17" s="1"/>
  <c r="BJ420" i="17" a="1"/>
  <c r="BJ420" i="17" s="1"/>
  <c r="BG466" i="17" a="1"/>
  <c r="BG466" i="17" s="1"/>
  <c r="BJ466" i="17" a="1"/>
  <c r="BJ466" i="17" s="1"/>
  <c r="BK466" i="17" a="1"/>
  <c r="BK466" i="17" s="1"/>
  <c r="BF466" i="17" a="1"/>
  <c r="BF466" i="17" s="1"/>
  <c r="BH56" i="17" a="1"/>
  <c r="BH56" i="17" s="1"/>
  <c r="BM1037" i="17" a="1"/>
  <c r="BM1037" i="17" s="1"/>
  <c r="BL609" i="17" a="1"/>
  <c r="BL609" i="17" s="1"/>
  <c r="BM609" i="17" a="1"/>
  <c r="BM609" i="17" s="1"/>
  <c r="BF747" i="17" a="1"/>
  <c r="BF747" i="17" s="1"/>
  <c r="BJ1111" i="17" a="1"/>
  <c r="BJ1111" i="17" s="1"/>
  <c r="F402" i="17"/>
  <c r="G402" i="17" s="1"/>
  <c r="H402" i="17" s="1"/>
  <c r="I402" i="17" s="1"/>
  <c r="J402" i="17" s="1"/>
  <c r="K402" i="17" s="1"/>
  <c r="L402" i="17" s="1"/>
  <c r="M402" i="17" s="1"/>
  <c r="N402" i="17" s="1"/>
  <c r="BH716" i="17" a="1"/>
  <c r="BH716" i="17" s="1"/>
  <c r="BJ201" i="17" a="1"/>
  <c r="BJ201" i="17" s="1"/>
  <c r="F433" i="17"/>
  <c r="G433" i="17" s="1"/>
  <c r="H433" i="17" s="1"/>
  <c r="I433" i="17" s="1"/>
  <c r="J433" i="17" s="1"/>
  <c r="K433" i="17" s="1"/>
  <c r="L433" i="17" s="1"/>
  <c r="M433" i="17" s="1"/>
  <c r="BI316" i="17" a="1"/>
  <c r="BI316" i="17" s="1"/>
  <c r="BK607" i="17" a="1"/>
  <c r="BK607" i="17" s="1"/>
  <c r="BL607" i="17" a="1"/>
  <c r="BL607" i="17" s="1"/>
  <c r="BJ607" i="17" a="1"/>
  <c r="BJ607" i="17" s="1"/>
  <c r="BM607" i="17" a="1"/>
  <c r="BM607" i="17" s="1"/>
  <c r="BH607" i="17" a="1"/>
  <c r="BH607" i="17" s="1"/>
  <c r="BG607" i="17" a="1"/>
  <c r="BG607" i="17" s="1"/>
  <c r="BF607" i="17" a="1"/>
  <c r="BF607" i="17" s="1"/>
  <c r="BH449" i="17" a="1"/>
  <c r="BH449" i="17" s="1"/>
  <c r="BM449" i="17" a="1"/>
  <c r="BM449" i="17" s="1"/>
  <c r="BJ449" i="17" a="1"/>
  <c r="BJ449" i="17" s="1"/>
  <c r="BL449" i="17" a="1"/>
  <c r="BL449" i="17" s="1"/>
  <c r="BH958" i="17" a="1"/>
  <c r="BH958" i="17" s="1"/>
  <c r="BM958" i="17" a="1"/>
  <c r="BM958" i="17" s="1"/>
  <c r="BL212" i="17" a="1"/>
  <c r="BL212" i="17" s="1"/>
  <c r="BJ212" i="17" a="1"/>
  <c r="BJ212" i="17" s="1"/>
  <c r="BL110" i="17" a="1"/>
  <c r="BL110" i="17" s="1"/>
  <c r="BM110" i="17" a="1"/>
  <c r="BM110" i="17" s="1"/>
  <c r="BK110" i="17" a="1"/>
  <c r="BK110" i="17" s="1"/>
  <c r="F445" i="17"/>
  <c r="G445" i="17" s="1"/>
  <c r="H445" i="17" s="1"/>
  <c r="I445" i="17" s="1"/>
  <c r="J445" i="17" s="1"/>
  <c r="K445" i="17" s="1"/>
  <c r="L445" i="17" s="1"/>
  <c r="M445" i="17" s="1"/>
  <c r="BK744" i="17" a="1"/>
  <c r="BK744" i="17" s="1"/>
  <c r="BL744" i="17" a="1"/>
  <c r="BL744" i="17" s="1"/>
  <c r="BM744" i="17" a="1"/>
  <c r="BM744" i="17" s="1"/>
  <c r="BH744" i="17" a="1"/>
  <c r="BH744" i="17" s="1"/>
  <c r="BF667" i="17" a="1"/>
  <c r="BF667" i="17" s="1"/>
  <c r="BK80" i="17" a="1"/>
  <c r="BK80" i="17" s="1"/>
  <c r="BJ80" i="17" a="1"/>
  <c r="BJ80" i="17" s="1"/>
  <c r="BH110" i="17" a="1"/>
  <c r="BH110" i="17" s="1"/>
  <c r="BG481" i="17" a="1"/>
  <c r="BG481" i="17" s="1"/>
  <c r="BH481" i="17" a="1"/>
  <c r="BH481" i="17" s="1"/>
  <c r="BI481" i="17" a="1"/>
  <c r="BI481" i="17" s="1"/>
  <c r="BF481" i="17" a="1"/>
  <c r="BF481" i="17" s="1"/>
  <c r="BJ52" i="17" a="1"/>
  <c r="BJ52" i="17" s="1"/>
  <c r="BM52" i="17" a="1"/>
  <c r="BM52" i="17" s="1"/>
  <c r="BH52" i="17" a="1"/>
  <c r="BH52" i="17" s="1"/>
  <c r="BL52" i="17" a="1"/>
  <c r="BL52" i="17" s="1"/>
  <c r="BG52" i="17" a="1"/>
  <c r="BG52" i="17" s="1"/>
  <c r="F500" i="17"/>
  <c r="G500" i="17" s="1"/>
  <c r="H500" i="17" s="1"/>
  <c r="I500" i="17" s="1"/>
  <c r="J500" i="17" s="1"/>
  <c r="K500" i="17" s="1"/>
  <c r="L500" i="17" s="1"/>
  <c r="M500" i="17" s="1"/>
  <c r="BL1003" i="17" a="1"/>
  <c r="BL1003" i="17" s="1"/>
  <c r="BI1003" i="17" a="1"/>
  <c r="BI1003" i="17" s="1"/>
  <c r="BG1003" i="17" a="1"/>
  <c r="BG1003" i="17" s="1"/>
  <c r="BM1003" i="17" a="1"/>
  <c r="BM1003" i="17" s="1"/>
  <c r="BM528" i="17" a="1"/>
  <c r="BM528" i="17" s="1"/>
  <c r="BJ528" i="17" a="1"/>
  <c r="BJ528" i="17" s="1"/>
  <c r="BI528" i="17" a="1"/>
  <c r="BI528" i="17" s="1"/>
  <c r="BG907" i="17" a="1"/>
  <c r="BG907" i="17" s="1"/>
  <c r="F1158" i="17"/>
  <c r="G1158" i="17" s="1"/>
  <c r="H1158" i="17" s="1"/>
  <c r="I1158" i="17" s="1"/>
  <c r="J1158" i="17" s="1"/>
  <c r="K1158" i="17" s="1"/>
  <c r="L1158" i="17" s="1"/>
  <c r="M1158" i="17" s="1"/>
  <c r="BK958" i="17" a="1"/>
  <c r="BK958" i="17" s="1"/>
  <c r="BM688" i="17" a="1"/>
  <c r="BM688" i="17" s="1"/>
  <c r="BG688" i="17" a="1"/>
  <c r="BG688" i="17" s="1"/>
  <c r="BI965" i="17" a="1"/>
  <c r="BI965" i="17" s="1"/>
  <c r="BF965" i="17" a="1"/>
  <c r="BF965" i="17" s="1"/>
  <c r="F741" i="17"/>
  <c r="G741" i="17" s="1"/>
  <c r="H741" i="17" s="1"/>
  <c r="I741" i="17" s="1"/>
  <c r="J741" i="17" s="1"/>
  <c r="K741" i="17" s="1"/>
  <c r="L741" i="17" s="1"/>
  <c r="M741" i="17" s="1"/>
  <c r="F747" i="17"/>
  <c r="G747" i="17" s="1"/>
  <c r="H747" i="17" s="1"/>
  <c r="I747" i="17" s="1"/>
  <c r="J747" i="17" s="1"/>
  <c r="K747" i="17" s="1"/>
  <c r="L747" i="17" s="1"/>
  <c r="M747" i="17" s="1"/>
  <c r="BH385" i="17" a="1"/>
  <c r="BH385" i="17" s="1"/>
  <c r="BL385" i="17" a="1"/>
  <c r="BL385" i="17" s="1"/>
  <c r="BJ385" i="17" a="1"/>
  <c r="BJ385" i="17" s="1"/>
  <c r="BM385" i="17" a="1"/>
  <c r="BM385" i="17" s="1"/>
  <c r="BK385" i="17" a="1"/>
  <c r="BK385" i="17" s="1"/>
  <c r="BF385" i="17" a="1"/>
  <c r="BF385" i="17" s="1"/>
  <c r="BI385" i="17" a="1"/>
  <c r="BI385" i="17" s="1"/>
  <c r="BF241" i="17" a="1"/>
  <c r="BF241" i="17" s="1"/>
  <c r="BF271" i="17" a="1"/>
  <c r="BF271" i="17" s="1"/>
  <c r="BH743" i="17" a="1"/>
  <c r="BH743" i="17" s="1"/>
  <c r="BG528" i="17" a="1"/>
  <c r="BG528" i="17" s="1"/>
  <c r="BI907" i="17" a="1"/>
  <c r="BI907" i="17" s="1"/>
  <c r="BF23" i="17" a="1"/>
  <c r="BF23" i="17" s="1"/>
  <c r="BL23" i="17" a="1"/>
  <c r="BL23" i="17" s="1"/>
  <c r="BI23" i="17" a="1"/>
  <c r="BI23" i="17" s="1"/>
  <c r="BM363" i="17" a="1"/>
  <c r="BM363" i="17" s="1"/>
  <c r="BF688" i="17" a="1"/>
  <c r="BF688" i="17" s="1"/>
  <c r="BJ543" i="17" a="1"/>
  <c r="BJ543" i="17" s="1"/>
  <c r="BM543" i="17" a="1"/>
  <c r="BM543" i="17" s="1"/>
  <c r="BF110" i="17" a="1"/>
  <c r="BF110" i="17" s="1"/>
  <c r="BL1111" i="17" a="1"/>
  <c r="BL1111" i="17" s="1"/>
  <c r="BG385" i="17" a="1"/>
  <c r="BG385" i="17" s="1"/>
  <c r="BK52" i="17" a="1"/>
  <c r="BK52" i="17" s="1"/>
  <c r="BM259" i="17" a="1"/>
  <c r="BM259" i="17" s="1"/>
  <c r="BJ259" i="17" a="1"/>
  <c r="BJ259" i="17" s="1"/>
  <c r="BI259" i="17" a="1"/>
  <c r="BI259" i="17" s="1"/>
  <c r="BK259" i="17" a="1"/>
  <c r="BK259" i="17" s="1"/>
  <c r="BH259" i="17" a="1"/>
  <c r="BH259" i="17" s="1"/>
  <c r="BL259" i="17" a="1"/>
  <c r="BL259" i="17" s="1"/>
  <c r="BG259" i="17" a="1"/>
  <c r="BG259" i="17" s="1"/>
  <c r="BK799" i="17" a="1"/>
  <c r="BK799" i="17" s="1"/>
  <c r="BJ799" i="17" a="1"/>
  <c r="BJ799" i="17" s="1"/>
  <c r="BH799" i="17" a="1"/>
  <c r="BH799" i="17" s="1"/>
  <c r="BG799" i="17" a="1"/>
  <c r="BG799" i="17" s="1"/>
  <c r="BF799" i="17" a="1"/>
  <c r="BF799" i="17" s="1"/>
  <c r="BH276" i="17" a="1"/>
  <c r="BH276" i="17" s="1"/>
  <c r="BG276" i="17" a="1"/>
  <c r="BG276" i="17" s="1"/>
  <c r="BJ276" i="17" a="1"/>
  <c r="BJ276" i="17" s="1"/>
  <c r="BM478" i="17" a="1"/>
  <c r="BM478" i="17" s="1"/>
  <c r="BK478" i="17" a="1"/>
  <c r="BK478" i="17" s="1"/>
  <c r="BH478" i="17" a="1"/>
  <c r="BH478" i="17" s="1"/>
  <c r="BL478" i="17" a="1"/>
  <c r="BL478" i="17" s="1"/>
  <c r="BJ478" i="17" a="1"/>
  <c r="BJ478" i="17" s="1"/>
  <c r="BH1156" i="17" a="1"/>
  <c r="BH1156" i="17" s="1"/>
  <c r="BM900" i="17" a="1"/>
  <c r="BM900" i="17" s="1"/>
  <c r="BH900" i="17" a="1"/>
  <c r="BH900" i="17" s="1"/>
  <c r="BF921" i="17" a="1"/>
  <c r="BF921" i="17" s="1"/>
  <c r="BF985" i="17" a="1"/>
  <c r="BF985" i="17" s="1"/>
  <c r="BH985" i="17" a="1"/>
  <c r="BH985" i="17" s="1"/>
  <c r="BK985" i="17" a="1"/>
  <c r="BK985" i="17" s="1"/>
  <c r="BH187" i="17" a="1"/>
  <c r="BH187" i="17" s="1"/>
  <c r="BM187" i="17" a="1"/>
  <c r="BM187" i="17" s="1"/>
  <c r="BG187" i="17" a="1"/>
  <c r="BG187" i="17" s="1"/>
  <c r="BH363" i="17" a="1"/>
  <c r="BH363" i="17" s="1"/>
  <c r="BJ847" i="17" a="1"/>
  <c r="BJ847" i="17" s="1"/>
  <c r="BH847" i="17" a="1"/>
  <c r="BH847" i="17" s="1"/>
  <c r="BG847" i="17" a="1"/>
  <c r="BG847" i="17" s="1"/>
  <c r="BI847" i="17" a="1"/>
  <c r="BI847" i="17" s="1"/>
  <c r="BF847" i="17" a="1"/>
  <c r="BF847" i="17" s="1"/>
  <c r="BJ867" i="17" a="1"/>
  <c r="BJ867" i="17" s="1"/>
  <c r="BF867" i="17" a="1"/>
  <c r="BF867" i="17" s="1"/>
  <c r="BK1028" i="17" a="1"/>
  <c r="BK1028" i="17" s="1"/>
  <c r="BH1028" i="17" a="1"/>
  <c r="BH1028" i="17" s="1"/>
  <c r="BH218" i="17" a="1"/>
  <c r="BH218" i="17" s="1"/>
  <c r="BK218" i="17" a="1"/>
  <c r="BK218" i="17" s="1"/>
  <c r="BM218" i="17" a="1"/>
  <c r="BM218" i="17" s="1"/>
  <c r="BL218" i="17" a="1"/>
  <c r="BL218" i="17" s="1"/>
  <c r="BG218" i="17" a="1"/>
  <c r="BG218" i="17" s="1"/>
  <c r="BF218" i="17" a="1"/>
  <c r="BF218" i="17" s="1"/>
  <c r="BI218" i="17" a="1"/>
  <c r="BI218" i="17" s="1"/>
  <c r="BM420" i="17" a="1"/>
  <c r="BM420" i="17" s="1"/>
  <c r="BF420" i="17" a="1"/>
  <c r="BF420" i="17" s="1"/>
  <c r="BG241" i="17" a="1"/>
  <c r="BG241" i="17" s="1"/>
  <c r="BL665" i="17" a="1"/>
  <c r="BL665" i="17" s="1"/>
  <c r="BH528" i="17" a="1"/>
  <c r="BH528" i="17" s="1"/>
  <c r="BG79" i="17" a="1"/>
  <c r="BG79" i="17" s="1"/>
  <c r="BI79" i="17" a="1"/>
  <c r="BI79" i="17" s="1"/>
  <c r="BL79" i="17" a="1"/>
  <c r="BL79" i="17" s="1"/>
  <c r="BJ79" i="17" a="1"/>
  <c r="BJ79" i="17" s="1"/>
  <c r="BJ907" i="17" a="1"/>
  <c r="BJ907" i="17" s="1"/>
  <c r="BH824" i="17" a="1"/>
  <c r="BH824" i="17" s="1"/>
  <c r="BM824" i="17" a="1"/>
  <c r="BM824" i="17" s="1"/>
  <c r="BF824" i="17" a="1"/>
  <c r="BF824" i="17" s="1"/>
  <c r="BJ824" i="17" a="1"/>
  <c r="BJ824" i="17" s="1"/>
  <c r="BG110" i="17" a="1"/>
  <c r="BG110" i="17" s="1"/>
  <c r="BM716" i="17" a="1"/>
  <c r="BM716" i="17" s="1"/>
  <c r="BL716" i="17" a="1"/>
  <c r="BL716" i="17" s="1"/>
  <c r="BI501" i="17" a="1"/>
  <c r="BI501" i="17" s="1"/>
  <c r="BM501" i="17" a="1"/>
  <c r="BM501" i="17" s="1"/>
  <c r="BK501" i="17" a="1"/>
  <c r="BK501" i="17" s="1"/>
  <c r="BH501" i="17" a="1"/>
  <c r="BH501" i="17" s="1"/>
  <c r="BF501" i="17" a="1"/>
  <c r="BF501" i="17" s="1"/>
  <c r="BJ501" i="17" a="1"/>
  <c r="BJ501" i="17" s="1"/>
  <c r="BM921" i="17" a="1"/>
  <c r="BM921" i="17" s="1"/>
  <c r="BJ369" i="17" a="1"/>
  <c r="BJ369" i="17" s="1"/>
  <c r="BG665" i="17" a="1"/>
  <c r="BG665" i="17" s="1"/>
  <c r="BG985" i="17" a="1"/>
  <c r="BG985" i="17" s="1"/>
  <c r="BI667" i="17" a="1"/>
  <c r="BI667" i="17" s="1"/>
  <c r="BK23" i="17" a="1"/>
  <c r="BK23" i="17" s="1"/>
  <c r="BI824" i="17" a="1"/>
  <c r="BI824" i="17" s="1"/>
  <c r="BK187" i="17" a="1"/>
  <c r="BK187" i="17" s="1"/>
  <c r="BM998" i="17" a="1"/>
  <c r="BM998" i="17" s="1"/>
  <c r="BG998" i="17" a="1"/>
  <c r="BG998" i="17" s="1"/>
  <c r="BK998" i="17" a="1"/>
  <c r="BK998" i="17" s="1"/>
  <c r="BJ998" i="17" a="1"/>
  <c r="BJ998" i="17" s="1"/>
  <c r="BH998" i="17" a="1"/>
  <c r="BH998" i="17" s="1"/>
  <c r="BI998" i="17" a="1"/>
  <c r="BI998" i="17" s="1"/>
  <c r="BF998" i="17" a="1"/>
  <c r="BF998" i="17" s="1"/>
  <c r="BI363" i="17" a="1"/>
  <c r="BI363" i="17" s="1"/>
  <c r="BL787" i="17" a="1"/>
  <c r="BL787" i="17" s="1"/>
  <c r="BI867" i="17" a="1"/>
  <c r="BI867" i="17" s="1"/>
  <c r="BK847" i="17" a="1"/>
  <c r="BK847" i="17" s="1"/>
  <c r="BK543" i="17" a="1"/>
  <c r="BK543" i="17" s="1"/>
  <c r="BJ110" i="17" a="1"/>
  <c r="BJ110" i="17" s="1"/>
  <c r="BG333" i="17" a="1"/>
  <c r="BG333" i="17" s="1"/>
  <c r="BH333" i="17" a="1"/>
  <c r="BH333" i="17" s="1"/>
  <c r="BH244" i="17" a="1"/>
  <c r="BH244" i="17" s="1"/>
  <c r="BL501" i="17" a="1"/>
  <c r="BL501" i="17" s="1"/>
  <c r="BJ254" i="17" a="1"/>
  <c r="BJ254" i="17" s="1"/>
  <c r="BI254" i="17" a="1"/>
  <c r="BI254" i="17" s="1"/>
  <c r="BH254" i="17" a="1"/>
  <c r="BH254" i="17" s="1"/>
  <c r="BL254" i="17" a="1"/>
  <c r="BL254" i="17" s="1"/>
  <c r="BG254" i="17" a="1"/>
  <c r="BG254" i="17" s="1"/>
  <c r="BK254" i="17" a="1"/>
  <c r="BK254" i="17" s="1"/>
  <c r="BF254" i="17" a="1"/>
  <c r="BF254" i="17" s="1"/>
  <c r="BJ218" i="17" a="1"/>
  <c r="BJ218" i="17" s="1"/>
  <c r="BM496" i="17" a="1"/>
  <c r="BM496" i="17" s="1"/>
  <c r="BJ496" i="17" a="1"/>
  <c r="BJ496" i="17" s="1"/>
  <c r="BF496" i="17" a="1"/>
  <c r="BF496" i="17" s="1"/>
  <c r="BI496" i="17" a="1"/>
  <c r="BI496" i="17" s="1"/>
  <c r="BH496" i="17" a="1"/>
  <c r="BH496" i="17" s="1"/>
  <c r="BG496" i="17" a="1"/>
  <c r="BG496" i="17" s="1"/>
  <c r="BJ509" i="17" a="1"/>
  <c r="BJ509" i="17" s="1"/>
  <c r="BL430" i="17" a="1"/>
  <c r="BL430" i="17" s="1"/>
  <c r="BL1007" i="17" a="1"/>
  <c r="BL1007" i="17" s="1"/>
  <c r="BF1063" i="17" a="1"/>
  <c r="BF1063" i="17" s="1"/>
  <c r="BG237" i="17" a="1"/>
  <c r="BG237" i="17" s="1"/>
  <c r="BG225" i="17" a="1"/>
  <c r="BG225" i="17" s="1"/>
  <c r="BH929" i="17" a="1"/>
  <c r="BH929" i="17" s="1"/>
  <c r="BJ397" i="17" a="1"/>
  <c r="BJ397" i="17" s="1"/>
  <c r="BF994" i="17" a="1"/>
  <c r="BF994" i="17" s="1"/>
  <c r="F816" i="17"/>
  <c r="G816" i="17" s="1"/>
  <c r="H816" i="17" s="1"/>
  <c r="I816" i="17" s="1"/>
  <c r="J816" i="17" s="1"/>
  <c r="K816" i="17" s="1"/>
  <c r="L816" i="17" s="1"/>
  <c r="M816" i="17" s="1"/>
  <c r="BL352" i="17" a="1"/>
  <c r="BL352" i="17" s="1"/>
  <c r="BF352" i="17" a="1"/>
  <c r="BF352" i="17" s="1"/>
  <c r="BJ520" i="17" a="1"/>
  <c r="BJ520" i="17" s="1"/>
  <c r="BL1060" i="17" a="1"/>
  <c r="BL1060" i="17" s="1"/>
  <c r="BG710" i="17" a="1"/>
  <c r="BG710" i="17" s="1"/>
  <c r="BJ710" i="17" a="1"/>
  <c r="BJ710" i="17" s="1"/>
  <c r="BI710" i="17" a="1"/>
  <c r="BI710" i="17" s="1"/>
  <c r="BL710" i="17" a="1"/>
  <c r="BL710" i="17" s="1"/>
  <c r="BH710" i="17" a="1"/>
  <c r="BH710" i="17" s="1"/>
  <c r="BK1089" i="17" a="1"/>
  <c r="BK1089" i="17" s="1"/>
  <c r="BG1089" i="17" a="1"/>
  <c r="BG1089" i="17" s="1"/>
  <c r="BI1089" i="17" a="1"/>
  <c r="BI1089" i="17" s="1"/>
  <c r="BJ1089" i="17" a="1"/>
  <c r="BJ1089" i="17" s="1"/>
  <c r="BM1089" i="17" a="1"/>
  <c r="BM1089" i="17" s="1"/>
  <c r="BH1089" i="17" a="1"/>
  <c r="BH1089" i="17" s="1"/>
  <c r="BL1089" i="17" a="1"/>
  <c r="BL1089" i="17" s="1"/>
  <c r="BG460" i="17" a="1"/>
  <c r="BG460" i="17" s="1"/>
  <c r="BM460" i="17" a="1"/>
  <c r="BM460" i="17" s="1"/>
  <c r="BL460" i="17" a="1"/>
  <c r="BL460" i="17" s="1"/>
  <c r="BH460" i="17" a="1"/>
  <c r="BH460" i="17" s="1"/>
  <c r="BI460" i="17" a="1"/>
  <c r="BI460" i="17" s="1"/>
  <c r="BF191" i="17" a="1"/>
  <c r="BF191" i="17" s="1"/>
  <c r="BH191" i="17" a="1"/>
  <c r="BH191" i="17" s="1"/>
  <c r="BG191" i="17" a="1"/>
  <c r="BG191" i="17" s="1"/>
  <c r="BM191" i="17" a="1"/>
  <c r="BM191" i="17" s="1"/>
  <c r="BL191" i="17" a="1"/>
  <c r="BL191" i="17" s="1"/>
  <c r="BK191" i="17" a="1"/>
  <c r="BK191" i="17" s="1"/>
  <c r="BM775" i="17" a="1"/>
  <c r="BM775" i="17" s="1"/>
  <c r="BG775" i="17" a="1"/>
  <c r="BG775" i="17" s="1"/>
  <c r="BF775" i="17" a="1"/>
  <c r="BF775" i="17" s="1"/>
  <c r="BK775" i="17" a="1"/>
  <c r="BK775" i="17" s="1"/>
  <c r="BJ775" i="17" a="1"/>
  <c r="BJ775" i="17" s="1"/>
  <c r="BI775" i="17" a="1"/>
  <c r="BI775" i="17" s="1"/>
  <c r="BH959" i="17" a="1"/>
  <c r="BH959" i="17" s="1"/>
  <c r="BM147" i="17" a="1"/>
  <c r="BM147" i="17" s="1"/>
  <c r="BG147" i="17" a="1"/>
  <c r="BG147" i="17" s="1"/>
  <c r="BM930" i="17" a="1"/>
  <c r="BM930" i="17" s="1"/>
  <c r="BG930" i="17" a="1"/>
  <c r="BG930" i="17" s="1"/>
  <c r="BG994" i="17" a="1"/>
  <c r="BG994" i="17" s="1"/>
  <c r="BH74" i="17" a="1"/>
  <c r="BH74" i="17" s="1"/>
  <c r="BM74" i="17" a="1"/>
  <c r="BM74" i="17" s="1"/>
  <c r="BK74" i="17" a="1"/>
  <c r="BK74" i="17" s="1"/>
  <c r="BJ74" i="17" a="1"/>
  <c r="BJ74" i="17" s="1"/>
  <c r="BJ70" i="17" a="1"/>
  <c r="BJ70" i="17" s="1"/>
  <c r="BK70" i="17" a="1"/>
  <c r="BK70" i="17" s="1"/>
  <c r="BH70" i="17" a="1"/>
  <c r="BH70" i="17" s="1"/>
  <c r="BG70" i="17" a="1"/>
  <c r="BG70" i="17" s="1"/>
  <c r="BM70" i="17" a="1"/>
  <c r="BM70" i="17" s="1"/>
  <c r="F146" i="17"/>
  <c r="G146" i="17" s="1"/>
  <c r="H146" i="17" s="1"/>
  <c r="I146" i="17" s="1"/>
  <c r="J146" i="17" s="1"/>
  <c r="K146" i="17" s="1"/>
  <c r="L146" i="17" s="1"/>
  <c r="M146" i="17" s="1"/>
  <c r="BJ1062" i="17" a="1"/>
  <c r="BJ1062" i="17" s="1"/>
  <c r="BL1062" i="17" a="1"/>
  <c r="BL1062" i="17" s="1"/>
  <c r="BM1062" i="17" a="1"/>
  <c r="BM1062" i="17" s="1"/>
  <c r="BG1062" i="17" a="1"/>
  <c r="BG1062" i="17" s="1"/>
  <c r="BM356" i="17" a="1"/>
  <c r="BM356" i="17" s="1"/>
  <c r="BJ356" i="17" a="1"/>
  <c r="BJ356" i="17" s="1"/>
  <c r="BH356" i="17" a="1"/>
  <c r="BH356" i="17" s="1"/>
  <c r="BG356" i="17" a="1"/>
  <c r="BG356" i="17" s="1"/>
  <c r="BF356" i="17" a="1"/>
  <c r="BF356" i="17" s="1"/>
  <c r="BL834" i="17" a="1"/>
  <c r="BL834" i="17" s="1"/>
  <c r="BK834" i="17" a="1"/>
  <c r="BK834" i="17" s="1"/>
  <c r="BJ834" i="17" a="1"/>
  <c r="BJ834" i="17" s="1"/>
  <c r="BH834" i="17" a="1"/>
  <c r="BH834" i="17" s="1"/>
  <c r="BM520" i="17" a="1"/>
  <c r="BM520" i="17" s="1"/>
  <c r="BI520" i="17" a="1"/>
  <c r="BI520" i="17" s="1"/>
  <c r="BH520" i="17" a="1"/>
  <c r="BH520" i="17" s="1"/>
  <c r="BI28" i="17" a="1"/>
  <c r="BI28" i="17" s="1"/>
  <c r="BJ28" i="17" a="1"/>
  <c r="BJ28" i="17" s="1"/>
  <c r="BK938" i="17" a="1"/>
  <c r="BK938" i="17" s="1"/>
  <c r="BL938" i="17" a="1"/>
  <c r="BL938" i="17" s="1"/>
  <c r="BI1000" i="17" a="1"/>
  <c r="BI1000" i="17" s="1"/>
  <c r="BF1000" i="17" a="1"/>
  <c r="BF1000" i="17" s="1"/>
  <c r="BJ1000" i="17" a="1"/>
  <c r="BJ1000" i="17" s="1"/>
  <c r="BH1000" i="17" a="1"/>
  <c r="BH1000" i="17" s="1"/>
  <c r="BH857" i="17" a="1"/>
  <c r="BH857" i="17" s="1"/>
  <c r="BI857" i="17" a="1"/>
  <c r="BI857" i="17" s="1"/>
  <c r="BL857" i="17" a="1"/>
  <c r="BL857" i="17" s="1"/>
  <c r="F1162" i="17"/>
  <c r="G1162" i="17" s="1"/>
  <c r="H1162" i="17" s="1"/>
  <c r="I1162" i="17" s="1"/>
  <c r="J1162" i="17" s="1"/>
  <c r="K1162" i="17" s="1"/>
  <c r="L1162" i="17" s="1"/>
  <c r="M1162" i="17" s="1"/>
  <c r="BG959" i="17" a="1"/>
  <c r="BG959" i="17" s="1"/>
  <c r="BI959" i="17" a="1"/>
  <c r="BI959" i="17" s="1"/>
  <c r="BH1077" i="17" a="1"/>
  <c r="BH1077" i="17" s="1"/>
  <c r="BL509" i="17" a="1"/>
  <c r="BL509" i="17" s="1"/>
  <c r="BG287" i="17" a="1"/>
  <c r="BG287" i="17" s="1"/>
  <c r="BI107" i="17" a="1"/>
  <c r="BI107" i="17" s="1"/>
  <c r="BJ107" i="17" a="1"/>
  <c r="BJ107" i="17" s="1"/>
  <c r="BL147" i="17" a="1"/>
  <c r="BL147" i="17" s="1"/>
  <c r="BL237" i="17" a="1"/>
  <c r="BL237" i="17" s="1"/>
  <c r="BJ1109" i="17" a="1"/>
  <c r="BJ1109" i="17" s="1"/>
  <c r="BM1109" i="17" a="1"/>
  <c r="BM1109" i="17" s="1"/>
  <c r="BH445" i="17" a="1"/>
  <c r="BH445" i="17" s="1"/>
  <c r="BI930" i="17" a="1"/>
  <c r="BI930" i="17" s="1"/>
  <c r="BH994" i="17" a="1"/>
  <c r="BH994" i="17" s="1"/>
  <c r="BM834" i="17" a="1"/>
  <c r="BM834" i="17" s="1"/>
  <c r="BG1129" i="17" a="1"/>
  <c r="BG1129" i="17" s="1"/>
  <c r="BM1129" i="17" a="1"/>
  <c r="BM1129" i="17" s="1"/>
  <c r="BF1129" i="17" a="1"/>
  <c r="BF1129" i="17" s="1"/>
  <c r="BL122" i="17" a="1"/>
  <c r="BL122" i="17" s="1"/>
  <c r="BK122" i="17" a="1"/>
  <c r="BK122" i="17" s="1"/>
  <c r="BF520" i="17" a="1"/>
  <c r="BF520" i="17" s="1"/>
  <c r="BG647" i="17" a="1"/>
  <c r="BG647" i="17" s="1"/>
  <c r="BL647" i="17" a="1"/>
  <c r="BL647" i="17" s="1"/>
  <c r="BK28" i="17" a="1"/>
  <c r="BK28" i="17" s="1"/>
  <c r="BF934" i="17" a="1"/>
  <c r="BF934" i="17" s="1"/>
  <c r="BJ934" i="17" a="1"/>
  <c r="BJ934" i="17" s="1"/>
  <c r="BG1000" i="17" a="1"/>
  <c r="BG1000" i="17" s="1"/>
  <c r="BL395" i="17" a="1"/>
  <c r="BL395" i="17" s="1"/>
  <c r="BI395" i="17" a="1"/>
  <c r="BI395" i="17" s="1"/>
  <c r="BH395" i="17" a="1"/>
  <c r="BH395" i="17" s="1"/>
  <c r="BK395" i="17" a="1"/>
  <c r="BK395" i="17" s="1"/>
  <c r="BM395" i="17" a="1"/>
  <c r="BM395" i="17" s="1"/>
  <c r="BJ395" i="17" a="1"/>
  <c r="BJ395" i="17" s="1"/>
  <c r="BG395" i="17" a="1"/>
  <c r="BG395" i="17" s="1"/>
  <c r="BJ857" i="17" a="1"/>
  <c r="BJ857" i="17" s="1"/>
  <c r="BJ666" i="17" a="1"/>
  <c r="BJ666" i="17" s="1"/>
  <c r="BK666" i="17" a="1"/>
  <c r="BK666" i="17" s="1"/>
  <c r="BI311" i="17" a="1"/>
  <c r="BI311" i="17" s="1"/>
  <c r="BL961" i="17" a="1"/>
  <c r="BL961" i="17" s="1"/>
  <c r="BJ287" i="17" a="1"/>
  <c r="BJ287" i="17" s="1"/>
  <c r="BI550" i="17" a="1"/>
  <c r="BI550" i="17" s="1"/>
  <c r="BG550" i="17" a="1"/>
  <c r="BG550" i="17" s="1"/>
  <c r="BI225" i="17" a="1"/>
  <c r="BI225" i="17" s="1"/>
  <c r="BF221" i="17" a="1"/>
  <c r="BF221" i="17" s="1"/>
  <c r="BG221" i="17" a="1"/>
  <c r="BG221" i="17" s="1"/>
  <c r="BI274" i="17" a="1"/>
  <c r="BI274" i="17" s="1"/>
  <c r="BK929" i="17" a="1"/>
  <c r="BK929" i="17" s="1"/>
  <c r="BI397" i="17" a="1"/>
  <c r="BI397" i="17" s="1"/>
  <c r="BF614" i="17" a="1"/>
  <c r="BF614" i="17" s="1"/>
  <c r="BF284" i="17" a="1"/>
  <c r="BF284" i="17" s="1"/>
  <c r="BI834" i="17" a="1"/>
  <c r="BI834" i="17" s="1"/>
  <c r="BM209" i="17" a="1"/>
  <c r="BM209" i="17" s="1"/>
  <c r="BK209" i="17" a="1"/>
  <c r="BK209" i="17" s="1"/>
  <c r="BI122" i="17" a="1"/>
  <c r="BI122" i="17" s="1"/>
  <c r="BL871" i="17" a="1"/>
  <c r="BL871" i="17" s="1"/>
  <c r="F188" i="17"/>
  <c r="G188" i="17" s="1"/>
  <c r="H188" i="17" s="1"/>
  <c r="I188" i="17" s="1"/>
  <c r="J188" i="17" s="1"/>
  <c r="K188" i="17" s="1"/>
  <c r="L188" i="17" s="1"/>
  <c r="M188" i="17" s="1"/>
  <c r="BG424" i="17" a="1"/>
  <c r="BG424" i="17" s="1"/>
  <c r="BF28" i="17" a="1"/>
  <c r="BF28" i="17" s="1"/>
  <c r="BK1085" i="17" a="1"/>
  <c r="BK1085" i="17" s="1"/>
  <c r="BG1085" i="17" a="1"/>
  <c r="BG1085" i="17" s="1"/>
  <c r="BJ1085" i="17" a="1"/>
  <c r="BJ1085" i="17" s="1"/>
  <c r="BH1085" i="17" a="1"/>
  <c r="BH1085" i="17" s="1"/>
  <c r="BI505" i="17" a="1"/>
  <c r="BI505" i="17" s="1"/>
  <c r="BL505" i="17" a="1"/>
  <c r="BL505" i="17" s="1"/>
  <c r="BH934" i="17" a="1"/>
  <c r="BH934" i="17" s="1"/>
  <c r="BL1000" i="17" a="1"/>
  <c r="BL1000" i="17" s="1"/>
  <c r="BL6" i="17" a="1"/>
  <c r="BL6" i="17" s="1"/>
  <c r="BI6" i="17" a="1"/>
  <c r="BI6" i="17" s="1"/>
  <c r="BH311" i="17" a="1"/>
  <c r="BH311" i="17" s="1"/>
  <c r="BI1077" i="17" a="1"/>
  <c r="BI1077" i="17" s="1"/>
  <c r="BG954" i="17" a="1"/>
  <c r="BG954" i="17" s="1"/>
  <c r="BM479" i="17" a="1"/>
  <c r="BM479" i="17" s="1"/>
  <c r="BM51" i="17" a="1"/>
  <c r="BM51" i="17" s="1"/>
  <c r="BM287" i="17" a="1"/>
  <c r="BM287" i="17" s="1"/>
  <c r="BG97" i="17" a="1"/>
  <c r="BG97" i="17" s="1"/>
  <c r="BK550" i="17" a="1"/>
  <c r="BK550" i="17" s="1"/>
  <c r="BJ414" i="17" a="1"/>
  <c r="BJ414" i="17" s="1"/>
  <c r="BM414" i="17" a="1"/>
  <c r="BM414" i="17" s="1"/>
  <c r="BM709" i="17" a="1"/>
  <c r="BM709" i="17" s="1"/>
  <c r="BM225" i="17" a="1"/>
  <c r="BM225" i="17" s="1"/>
  <c r="BL929" i="17" a="1"/>
  <c r="BL929" i="17" s="1"/>
  <c r="BK614" i="17" a="1"/>
  <c r="BK614" i="17" s="1"/>
  <c r="BI284" i="17" a="1"/>
  <c r="BI284" i="17" s="1"/>
  <c r="BG209" i="17" a="1"/>
  <c r="BG209" i="17" s="1"/>
  <c r="BG122" i="17" a="1"/>
  <c r="BG122" i="17" s="1"/>
  <c r="BG113" i="17" a="1"/>
  <c r="BG113" i="17" s="1"/>
  <c r="BL113" i="17" a="1"/>
  <c r="BL113" i="17" s="1"/>
  <c r="BH113" i="17" a="1"/>
  <c r="BH113" i="17" s="1"/>
  <c r="BF113" i="17" a="1"/>
  <c r="BF113" i="17" s="1"/>
  <c r="BL250" i="17" a="1"/>
  <c r="BL250" i="17" s="1"/>
  <c r="BH28" i="17" a="1"/>
  <c r="BH28" i="17" s="1"/>
  <c r="BG818" i="17" a="1"/>
  <c r="BG818" i="17" s="1"/>
  <c r="BH818" i="17" a="1"/>
  <c r="BH818" i="17" s="1"/>
  <c r="BK505" i="17" a="1"/>
  <c r="BK505" i="17" s="1"/>
  <c r="BI691" i="17" a="1"/>
  <c r="BI691" i="17" s="1"/>
  <c r="BJ691" i="17" a="1"/>
  <c r="BJ691" i="17" s="1"/>
  <c r="BG691" i="17" a="1"/>
  <c r="BG691" i="17" s="1"/>
  <c r="BM691" i="17" a="1"/>
  <c r="BM691" i="17" s="1"/>
  <c r="BL691" i="17" a="1"/>
  <c r="BL691" i="17" s="1"/>
  <c r="BL749" i="17" a="1"/>
  <c r="BL749" i="17" s="1"/>
  <c r="BM1000" i="17" a="1"/>
  <c r="BM1000" i="17" s="1"/>
  <c r="BG829" i="17" a="1"/>
  <c r="BG829" i="17" s="1"/>
  <c r="F788" i="17"/>
  <c r="G788" i="17" s="1"/>
  <c r="H788" i="17" s="1"/>
  <c r="I788" i="17" s="1"/>
  <c r="J788" i="17" s="1"/>
  <c r="K788" i="17" s="1"/>
  <c r="L788" i="17" s="1"/>
  <c r="M788" i="17" s="1"/>
  <c r="BH489" i="17" a="1"/>
  <c r="BH489" i="17" s="1"/>
  <c r="BM489" i="17" a="1"/>
  <c r="BM489" i="17" s="1"/>
  <c r="BI489" i="17" a="1"/>
  <c r="BI489" i="17" s="1"/>
  <c r="BF489" i="17" a="1"/>
  <c r="BF489" i="17" s="1"/>
  <c r="BG489" i="17" a="1"/>
  <c r="BG489" i="17" s="1"/>
  <c r="BH424" i="17" a="1"/>
  <c r="BH424" i="17" s="1"/>
  <c r="BL424" i="17" a="1"/>
  <c r="BL424" i="17" s="1"/>
  <c r="BF424" i="17" a="1"/>
  <c r="BF424" i="17" s="1"/>
  <c r="BJ424" i="17" a="1"/>
  <c r="BJ424" i="17" s="1"/>
  <c r="BF322" i="17" a="1"/>
  <c r="BF322" i="17" s="1"/>
  <c r="BH322" i="17" a="1"/>
  <c r="BH322" i="17" s="1"/>
  <c r="BG322" i="17" a="1"/>
  <c r="BG322" i="17" s="1"/>
  <c r="BK322" i="17" a="1"/>
  <c r="BK322" i="17" s="1"/>
  <c r="BI322" i="17" a="1"/>
  <c r="BI322" i="17" s="1"/>
  <c r="BM322" i="17" a="1"/>
  <c r="BM322" i="17" s="1"/>
  <c r="BJ322" i="17" a="1"/>
  <c r="BJ322" i="17" s="1"/>
  <c r="BK511" i="17" a="1"/>
  <c r="BK511" i="17" s="1"/>
  <c r="BI511" i="17" a="1"/>
  <c r="BI511" i="17" s="1"/>
  <c r="BM511" i="17" a="1"/>
  <c r="BM511" i="17" s="1"/>
  <c r="BJ511" i="17" a="1"/>
  <c r="BJ511" i="17" s="1"/>
  <c r="BG511" i="17" a="1"/>
  <c r="BG511" i="17" s="1"/>
  <c r="F518" i="17"/>
  <c r="G518" i="17" s="1"/>
  <c r="H518" i="17" s="1"/>
  <c r="I518" i="17" s="1"/>
  <c r="J518" i="17" s="1"/>
  <c r="K518" i="17" s="1"/>
  <c r="L518" i="17" s="1"/>
  <c r="M518" i="17" s="1"/>
  <c r="BK287" i="17" a="1"/>
  <c r="BK287" i="17" s="1"/>
  <c r="BL1143" i="17" a="1"/>
  <c r="BL1143" i="17" s="1"/>
  <c r="BM1143" i="17" a="1"/>
  <c r="BM1143" i="17" s="1"/>
  <c r="F141" i="17"/>
  <c r="G141" i="17" s="1"/>
  <c r="H141" i="17" s="1"/>
  <c r="I141" i="17" s="1"/>
  <c r="J141" i="17" s="1"/>
  <c r="K141" i="17" s="1"/>
  <c r="L141" i="17" s="1"/>
  <c r="M141" i="17" s="1"/>
  <c r="F110" i="17"/>
  <c r="G110" i="17" s="1"/>
  <c r="H110" i="17" s="1"/>
  <c r="I110" i="17" s="1"/>
  <c r="J110" i="17" s="1"/>
  <c r="K110" i="17" s="1"/>
  <c r="L110" i="17" s="1"/>
  <c r="M110" i="17" s="1"/>
  <c r="BI4" i="17" a="1"/>
  <c r="BI4" i="17" s="1"/>
  <c r="BF4" i="17" a="1"/>
  <c r="BF4" i="17" s="1"/>
  <c r="BK383" i="17" a="1"/>
  <c r="BK383" i="17" s="1"/>
  <c r="BJ383" i="17" a="1"/>
  <c r="BJ383" i="17" s="1"/>
  <c r="BI383" i="17" a="1"/>
  <c r="BI383" i="17" s="1"/>
  <c r="BG267" i="17" a="1"/>
  <c r="BG267" i="17" s="1"/>
  <c r="BJ267" i="17" a="1"/>
  <c r="BJ267" i="17" s="1"/>
  <c r="BK267" i="17" a="1"/>
  <c r="BK267" i="17" s="1"/>
  <c r="BF267" i="17" a="1"/>
  <c r="BF267" i="17" s="1"/>
  <c r="BM267" i="17" a="1"/>
  <c r="BM267" i="17" s="1"/>
  <c r="BF166" i="17" a="1"/>
  <c r="BF166" i="17" s="1"/>
  <c r="BK166" i="17" a="1"/>
  <c r="BK166" i="17" s="1"/>
  <c r="BI166" i="17" a="1"/>
  <c r="BI166" i="17" s="1"/>
  <c r="BJ166" i="17" a="1"/>
  <c r="BJ166" i="17" s="1"/>
  <c r="BL489" i="17" a="1"/>
  <c r="BL489" i="17" s="1"/>
  <c r="BH482" i="17" a="1"/>
  <c r="BH482" i="17" s="1"/>
  <c r="BJ482" i="17" a="1"/>
  <c r="BJ482" i="17" s="1"/>
  <c r="BK482" i="17" a="1"/>
  <c r="BK482" i="17" s="1"/>
  <c r="BM327" i="17" a="1"/>
  <c r="BM327" i="17" s="1"/>
  <c r="BK188" i="17" a="1"/>
  <c r="BK188" i="17" s="1"/>
  <c r="BI424" i="17" a="1"/>
  <c r="BI424" i="17" s="1"/>
  <c r="BM28" i="17" a="1"/>
  <c r="BM28" i="17" s="1"/>
  <c r="BK588" i="17" a="1"/>
  <c r="BK588" i="17" s="1"/>
  <c r="BG588" i="17" a="1"/>
  <c r="BG588" i="17" s="1"/>
  <c r="BI588" i="17" a="1"/>
  <c r="BI588" i="17" s="1"/>
  <c r="BJ995" i="17" a="1"/>
  <c r="BJ995" i="17" s="1"/>
  <c r="BL995" i="17" a="1"/>
  <c r="BL995" i="17" s="1"/>
  <c r="BK995" i="17" a="1"/>
  <c r="BK995" i="17" s="1"/>
  <c r="BM493" i="17" a="1"/>
  <c r="BM493" i="17" s="1"/>
  <c r="BI493" i="17" a="1"/>
  <c r="BI493" i="17" s="1"/>
  <c r="BF493" i="17" a="1"/>
  <c r="BF493" i="17" s="1"/>
  <c r="BF511" i="17" a="1"/>
  <c r="BF511" i="17" s="1"/>
  <c r="BM1049" i="17" a="1"/>
  <c r="BM1049" i="17" s="1"/>
  <c r="BJ1049" i="17" a="1"/>
  <c r="BJ1049" i="17" s="1"/>
  <c r="BH1049" i="17" a="1"/>
  <c r="BH1049" i="17" s="1"/>
  <c r="BG1049" i="17" a="1"/>
  <c r="BG1049" i="17" s="1"/>
  <c r="BL327" i="17" a="1"/>
  <c r="BL327" i="17" s="1"/>
  <c r="BK327" i="17" a="1"/>
  <c r="BK327" i="17" s="1"/>
  <c r="BL525" i="17" a="1"/>
  <c r="BL525" i="17" s="1"/>
  <c r="BM525" i="17" a="1"/>
  <c r="BM525" i="17" s="1"/>
  <c r="F913" i="17"/>
  <c r="G913" i="17" s="1"/>
  <c r="H913" i="17" s="1"/>
  <c r="I913" i="17" s="1"/>
  <c r="J913" i="17" s="1"/>
  <c r="K913" i="17" s="1"/>
  <c r="L913" i="17" s="1"/>
  <c r="M913" i="17" s="1"/>
  <c r="BI956" i="17" a="1"/>
  <c r="BI956" i="17" s="1"/>
  <c r="BM956" i="17" a="1"/>
  <c r="BM956" i="17" s="1"/>
  <c r="BJ956" i="17" a="1"/>
  <c r="BJ956" i="17" s="1"/>
  <c r="BK956" i="17" a="1"/>
  <c r="BK956" i="17" s="1"/>
  <c r="BJ142" i="17" a="1"/>
  <c r="BJ142" i="17" s="1"/>
  <c r="BH615" i="17" a="1"/>
  <c r="BH615" i="17" s="1"/>
  <c r="BF615" i="17" a="1"/>
  <c r="BF615" i="17" s="1"/>
  <c r="BG615" i="17" a="1"/>
  <c r="BG615" i="17" s="1"/>
  <c r="BK615" i="17" a="1"/>
  <c r="BK615" i="17" s="1"/>
  <c r="BI1049" i="17" a="1"/>
  <c r="BI1049" i="17" s="1"/>
  <c r="BH1162" i="17" a="1"/>
  <c r="BH1162" i="17" s="1"/>
  <c r="BI1162" i="17" a="1"/>
  <c r="BI1162" i="17" s="1"/>
  <c r="BL1162" i="17" a="1"/>
  <c r="BL1162" i="17" s="1"/>
  <c r="BJ1162" i="17" a="1"/>
  <c r="BJ1162" i="17" s="1"/>
  <c r="BF1162" i="17" a="1"/>
  <c r="BF1162" i="17" s="1"/>
  <c r="BK1162" i="17" a="1"/>
  <c r="BK1162" i="17" s="1"/>
  <c r="BI315" i="17" a="1"/>
  <c r="BI315" i="17" s="1"/>
  <c r="BM315" i="17" a="1"/>
  <c r="BM315" i="17" s="1"/>
  <c r="BK315" i="17" a="1"/>
  <c r="BK315" i="17" s="1"/>
  <c r="BJ315" i="17" a="1"/>
  <c r="BJ315" i="17" s="1"/>
  <c r="BH315" i="17" a="1"/>
  <c r="BH315" i="17" s="1"/>
  <c r="BM554" i="17" a="1"/>
  <c r="BM554" i="17" s="1"/>
  <c r="BH554" i="17" a="1"/>
  <c r="BH554" i="17" s="1"/>
  <c r="BL554" i="17" a="1"/>
  <c r="BL554" i="17" s="1"/>
  <c r="BK554" i="17" a="1"/>
  <c r="BK554" i="17" s="1"/>
  <c r="BI554" i="17" a="1"/>
  <c r="BI554" i="17" s="1"/>
  <c r="BI199" i="17" a="1"/>
  <c r="BI199" i="17" s="1"/>
  <c r="BL199" i="17" a="1"/>
  <c r="BL199" i="17" s="1"/>
  <c r="BM199" i="17" a="1"/>
  <c r="BM199" i="17" s="1"/>
  <c r="BH199" i="17" a="1"/>
  <c r="BH199" i="17" s="1"/>
  <c r="BG199" i="17" a="1"/>
  <c r="BG199" i="17" s="1"/>
  <c r="BG597" i="17" a="1"/>
  <c r="BG597" i="17" s="1"/>
  <c r="BI597" i="17" a="1"/>
  <c r="BI597" i="17" s="1"/>
  <c r="BM615" i="17" a="1"/>
  <c r="BM615" i="17" s="1"/>
  <c r="F163" i="17"/>
  <c r="G163" i="17" s="1"/>
  <c r="H163" i="17" s="1"/>
  <c r="I163" i="17" s="1"/>
  <c r="J163" i="17" s="1"/>
  <c r="K163" i="17" s="1"/>
  <c r="L163" i="17" s="1"/>
  <c r="M163" i="17" s="1"/>
  <c r="BM337" i="17" a="1"/>
  <c r="BM337" i="17" s="1"/>
  <c r="BK337" i="17" a="1"/>
  <c r="BK337" i="17" s="1"/>
  <c r="BH337" i="17" a="1"/>
  <c r="BH337" i="17" s="1"/>
  <c r="F765" i="17"/>
  <c r="G765" i="17" s="1"/>
  <c r="H765" i="17" s="1"/>
  <c r="I765" i="17" s="1"/>
  <c r="J765" i="17" s="1"/>
  <c r="K765" i="17" s="1"/>
  <c r="L765" i="17" s="1"/>
  <c r="M765" i="17" s="1"/>
  <c r="BI26" i="17" a="1"/>
  <c r="BI26" i="17" s="1"/>
  <c r="BM26" i="17" a="1"/>
  <c r="BM26" i="17" s="1"/>
  <c r="BL26" i="17" a="1"/>
  <c r="BL26" i="17" s="1"/>
  <c r="BJ26" i="17" a="1"/>
  <c r="BJ26" i="17" s="1"/>
  <c r="BI337" i="17" a="1"/>
  <c r="BI337" i="17" s="1"/>
  <c r="BG554" i="17" a="1"/>
  <c r="BG554" i="17" s="1"/>
  <c r="F867" i="17"/>
  <c r="G867" i="17" s="1"/>
  <c r="H867" i="17" s="1"/>
  <c r="I867" i="17" s="1"/>
  <c r="J867" i="17" s="1"/>
  <c r="K867" i="17" s="1"/>
  <c r="L867" i="17" s="1"/>
  <c r="M867" i="17" s="1"/>
  <c r="BI627" i="17" a="1"/>
  <c r="BI627" i="17" s="1"/>
  <c r="BK246" i="17" a="1"/>
  <c r="BK246" i="17" s="1"/>
  <c r="BI246" i="17" a="1"/>
  <c r="BI246" i="17" s="1"/>
  <c r="BL680" i="17" a="1"/>
  <c r="BL680" i="17" s="1"/>
  <c r="BF26" i="17" a="1"/>
  <c r="BF26" i="17" s="1"/>
  <c r="BM594" i="17" a="1"/>
  <c r="BM594" i="17" s="1"/>
  <c r="BH594" i="17" a="1"/>
  <c r="BH594" i="17" s="1"/>
  <c r="BM881" i="17" a="1"/>
  <c r="BM881" i="17" s="1"/>
  <c r="BH881" i="17" a="1"/>
  <c r="BH881" i="17" s="1"/>
  <c r="BJ881" i="17" a="1"/>
  <c r="BJ881" i="17" s="1"/>
  <c r="BG881" i="17" a="1"/>
  <c r="BG881" i="17" s="1"/>
  <c r="BM754" i="17" a="1"/>
  <c r="BM754" i="17" s="1"/>
  <c r="BJ554" i="17" a="1"/>
  <c r="BJ554" i="17" s="1"/>
  <c r="BK49" i="17" a="1"/>
  <c r="BK49" i="17" s="1"/>
  <c r="F975" i="17"/>
  <c r="G975" i="17" s="1"/>
  <c r="H975" i="17" s="1"/>
  <c r="I975" i="17" s="1"/>
  <c r="J975" i="17" s="1"/>
  <c r="K975" i="17" s="1"/>
  <c r="L975" i="17" s="1"/>
  <c r="M975" i="17" s="1"/>
  <c r="BF812" i="17" a="1"/>
  <c r="BF812" i="17" s="1"/>
  <c r="BK429" i="17" a="1"/>
  <c r="BK429" i="17" s="1"/>
  <c r="BJ429" i="17" a="1"/>
  <c r="BJ429" i="17" s="1"/>
  <c r="BF429" i="17" a="1"/>
  <c r="BF429" i="17" s="1"/>
  <c r="BI429" i="17" a="1"/>
  <c r="BI429" i="17" s="1"/>
  <c r="F541" i="17"/>
  <c r="G541" i="17" s="1"/>
  <c r="H541" i="17" s="1"/>
  <c r="I541" i="17" s="1"/>
  <c r="J541" i="17" s="1"/>
  <c r="K541" i="17" s="1"/>
  <c r="L541" i="17" s="1"/>
  <c r="M541" i="17" s="1"/>
  <c r="BF281" i="17" a="1"/>
  <c r="BF281" i="17" s="1"/>
  <c r="BG281" i="17" a="1"/>
  <c r="BG281" i="17" s="1"/>
  <c r="BG26" i="17" a="1"/>
  <c r="BG26" i="17" s="1"/>
  <c r="BK730" i="17" a="1"/>
  <c r="BK730" i="17" s="1"/>
  <c r="BG730" i="17" a="1"/>
  <c r="BG730" i="17" s="1"/>
  <c r="BF730" i="17" a="1"/>
  <c r="BF730" i="17" s="1"/>
  <c r="BI421" i="17" a="1"/>
  <c r="BI421" i="17" s="1"/>
  <c r="BJ421" i="17" a="1"/>
  <c r="BJ421" i="17" s="1"/>
  <c r="BH488" i="17" a="1"/>
  <c r="BH488" i="17" s="1"/>
  <c r="BK488" i="17" a="1"/>
  <c r="BK488" i="17" s="1"/>
  <c r="BF488" i="17" a="1"/>
  <c r="BF488" i="17" s="1"/>
  <c r="BI581" i="17" a="1"/>
  <c r="BI581" i="17" s="1"/>
  <c r="BH428" i="17" a="1"/>
  <c r="BH428" i="17" s="1"/>
  <c r="F237" i="17"/>
  <c r="G237" i="17" s="1"/>
  <c r="H237" i="17" s="1"/>
  <c r="I237" i="17" s="1"/>
  <c r="J237" i="17" s="1"/>
  <c r="K237" i="17" s="1"/>
  <c r="L237" i="17" s="1"/>
  <c r="M237" i="17" s="1"/>
  <c r="N237" i="17" s="1"/>
  <c r="BH627" i="17" a="1"/>
  <c r="BH627" i="17" s="1"/>
  <c r="BF246" i="17" a="1"/>
  <c r="BF246" i="17" s="1"/>
  <c r="F405" i="17"/>
  <c r="G405" i="17" s="1"/>
  <c r="H405" i="17" s="1"/>
  <c r="I405" i="17" s="1"/>
  <c r="J405" i="17" s="1"/>
  <c r="K405" i="17" s="1"/>
  <c r="L405" i="17" s="1"/>
  <c r="M405" i="17" s="1"/>
  <c r="BG402" i="17" a="1"/>
  <c r="BG402" i="17" s="1"/>
  <c r="BH510" i="17" a="1"/>
  <c r="BH510" i="17" s="1"/>
  <c r="BF680" i="17" a="1"/>
  <c r="BF680" i="17" s="1"/>
  <c r="N939" i="17"/>
  <c r="O939" i="17" s="1"/>
  <c r="P939" i="17" s="1"/>
  <c r="BL594" i="17" a="1"/>
  <c r="BL594" i="17" s="1"/>
  <c r="BI730" i="17" a="1"/>
  <c r="BI730" i="17" s="1"/>
  <c r="BL458" i="17" a="1"/>
  <c r="BL458" i="17" s="1"/>
  <c r="BI458" i="17" a="1"/>
  <c r="BI458" i="17" s="1"/>
  <c r="BL1059" i="17" a="1"/>
  <c r="BL1059" i="17" s="1"/>
  <c r="BG1059" i="17" a="1"/>
  <c r="BG1059" i="17" s="1"/>
  <c r="BJ1059" i="17" a="1"/>
  <c r="BJ1059" i="17" s="1"/>
  <c r="BI1059" i="17" a="1"/>
  <c r="BI1059" i="17" s="1"/>
  <c r="BK1059" i="17" a="1"/>
  <c r="BK1059" i="17" s="1"/>
  <c r="BH981" i="17" a="1"/>
  <c r="BH981" i="17" s="1"/>
  <c r="BF981" i="17" a="1"/>
  <c r="BF981" i="17" s="1"/>
  <c r="BK981" i="17" a="1"/>
  <c r="BK981" i="17" s="1"/>
  <c r="BJ981" i="17" a="1"/>
  <c r="BJ981" i="17" s="1"/>
  <c r="BL981" i="17" a="1"/>
  <c r="BL981" i="17" s="1"/>
  <c r="BM981" i="17" a="1"/>
  <c r="BM981" i="17" s="1"/>
  <c r="BF396" i="17" a="1"/>
  <c r="BF396" i="17" s="1"/>
  <c r="BG488" i="17" a="1"/>
  <c r="BG488" i="17" s="1"/>
  <c r="BM1051" i="17" a="1"/>
  <c r="BM1051" i="17" s="1"/>
  <c r="BH1051" i="17" a="1"/>
  <c r="BH1051" i="17" s="1"/>
  <c r="BJ1051" i="17" a="1"/>
  <c r="BJ1051" i="17" s="1"/>
  <c r="BG1051" i="17" a="1"/>
  <c r="BG1051" i="17" s="1"/>
  <c r="BF1051" i="17" a="1"/>
  <c r="BF1051" i="17" s="1"/>
  <c r="BK1051" i="17" a="1"/>
  <c r="BK1051" i="17" s="1"/>
  <c r="BH1100" i="17" a="1"/>
  <c r="BH1100" i="17" s="1"/>
  <c r="BJ1100" i="17" a="1"/>
  <c r="BJ1100" i="17" s="1"/>
  <c r="BG1100" i="17" a="1"/>
  <c r="BG1100" i="17" s="1"/>
  <c r="BL195" i="17" a="1"/>
  <c r="BL195" i="17" s="1"/>
  <c r="BM195" i="17" a="1"/>
  <c r="BM195" i="17" s="1"/>
  <c r="BK195" i="17" a="1"/>
  <c r="BK195" i="17" s="1"/>
  <c r="BH195" i="17" a="1"/>
  <c r="BH195" i="17" s="1"/>
  <c r="BG344" i="17" a="1"/>
  <c r="BG344" i="17" s="1"/>
  <c r="BF344" i="17" a="1"/>
  <c r="BF344" i="17" s="1"/>
  <c r="BH344" i="17" a="1"/>
  <c r="BH344" i="17" s="1"/>
  <c r="BG203" i="17" a="1"/>
  <c r="BG203" i="17" s="1"/>
  <c r="BM203" i="17" a="1"/>
  <c r="BM203" i="17" s="1"/>
  <c r="BK203" i="17" a="1"/>
  <c r="BK203" i="17" s="1"/>
  <c r="BH203" i="17" a="1"/>
  <c r="BH203" i="17" s="1"/>
  <c r="BF203" i="17" a="1"/>
  <c r="BF203" i="17" s="1"/>
  <c r="BJ730" i="17" a="1"/>
  <c r="BJ730" i="17" s="1"/>
  <c r="BL476" i="17" a="1"/>
  <c r="BL476" i="17" s="1"/>
  <c r="BH476" i="17" a="1"/>
  <c r="BH476" i="17" s="1"/>
  <c r="BF476" i="17" a="1"/>
  <c r="BF476" i="17" s="1"/>
  <c r="BI396" i="17" a="1"/>
  <c r="BI396" i="17" s="1"/>
  <c r="BK1154" i="17" a="1"/>
  <c r="BK1154" i="17" s="1"/>
  <c r="BL1154" i="17" a="1"/>
  <c r="BL1154" i="17" s="1"/>
  <c r="BH1154" i="17" a="1"/>
  <c r="BH1154" i="17" s="1"/>
  <c r="BI1154" i="17" a="1"/>
  <c r="BI1154" i="17" s="1"/>
  <c r="BM1154" i="17" a="1"/>
  <c r="BM1154" i="17" s="1"/>
  <c r="BJ604" i="17" a="1"/>
  <c r="BJ604" i="17" s="1"/>
  <c r="BK833" i="17" a="1"/>
  <c r="BK833" i="17" s="1"/>
  <c r="BI833" i="17" a="1"/>
  <c r="BI833" i="17" s="1"/>
  <c r="BL675" i="17" a="1"/>
  <c r="BL675" i="17" s="1"/>
  <c r="BH675" i="17" a="1"/>
  <c r="BH675" i="17" s="1"/>
  <c r="BF1144" i="17" a="1"/>
  <c r="BF1144" i="17" s="1"/>
  <c r="BH473" i="17" a="1"/>
  <c r="BH473" i="17" s="1"/>
  <c r="BJ473" i="17" a="1"/>
  <c r="BJ473" i="17" s="1"/>
  <c r="BL813" i="17" a="1"/>
  <c r="BL813" i="17" s="1"/>
  <c r="BM813" i="17" a="1"/>
  <c r="BM813" i="17" s="1"/>
  <c r="BH790" i="17" a="1"/>
  <c r="BH790" i="17" s="1"/>
  <c r="BM790" i="17" a="1"/>
  <c r="BM790" i="17" s="1"/>
  <c r="BJ790" i="17" a="1"/>
  <c r="BJ790" i="17" s="1"/>
  <c r="BI790" i="17" a="1"/>
  <c r="BI790" i="17" s="1"/>
  <c r="BG790" i="17" a="1"/>
  <c r="BG790" i="17" s="1"/>
  <c r="BF790" i="17" a="1"/>
  <c r="BF790" i="17" s="1"/>
  <c r="BL1131" i="17" a="1"/>
  <c r="BL1131" i="17" s="1"/>
  <c r="BF1131" i="17" a="1"/>
  <c r="BF1131" i="17" s="1"/>
  <c r="F671" i="17"/>
  <c r="G671" i="17" s="1"/>
  <c r="H671" i="17" s="1"/>
  <c r="I671" i="17" s="1"/>
  <c r="J671" i="17" s="1"/>
  <c r="K671" i="17" s="1"/>
  <c r="L671" i="17" s="1"/>
  <c r="M671" i="17" s="1"/>
  <c r="BM732" i="17" a="1"/>
  <c r="BM732" i="17" s="1"/>
  <c r="BJ732" i="17" a="1"/>
  <c r="BJ732" i="17" s="1"/>
  <c r="BJ808" i="17" a="1"/>
  <c r="BJ808" i="17" s="1"/>
  <c r="BI808" i="17" a="1"/>
  <c r="BI808" i="17" s="1"/>
  <c r="BM833" i="17" a="1"/>
  <c r="BM833" i="17" s="1"/>
  <c r="BG788" i="17" a="1"/>
  <c r="BG788" i="17" s="1"/>
  <c r="BI788" i="17" a="1"/>
  <c r="BI788" i="17" s="1"/>
  <c r="BF788" i="17" a="1"/>
  <c r="BF788" i="17" s="1"/>
  <c r="BJ788" i="17" a="1"/>
  <c r="BJ788" i="17" s="1"/>
  <c r="BK884" i="17" a="1"/>
  <c r="BK884" i="17" s="1"/>
  <c r="BH884" i="17" a="1"/>
  <c r="BH884" i="17" s="1"/>
  <c r="BM675" i="17" a="1"/>
  <c r="BM675" i="17" s="1"/>
  <c r="BF55" i="17" a="1"/>
  <c r="BF55" i="17" s="1"/>
  <c r="BM55" i="17" a="1"/>
  <c r="BM55" i="17" s="1"/>
  <c r="BK55" i="17" a="1"/>
  <c r="BK55" i="17" s="1"/>
  <c r="BJ55" i="17" a="1"/>
  <c r="BJ55" i="17" s="1"/>
  <c r="BG55" i="17" a="1"/>
  <c r="BG55" i="17" s="1"/>
  <c r="BK1144" i="17" a="1"/>
  <c r="BK1144" i="17" s="1"/>
  <c r="BI1025" i="17" a="1"/>
  <c r="BI1025" i="17" s="1"/>
  <c r="BK1025" i="17" a="1"/>
  <c r="BK1025" i="17" s="1"/>
  <c r="BK473" i="17" a="1"/>
  <c r="BK473" i="17" s="1"/>
  <c r="BG901" i="17" a="1"/>
  <c r="BG901" i="17" s="1"/>
  <c r="BF901" i="17" a="1"/>
  <c r="BF901" i="17" s="1"/>
  <c r="BK790" i="17" a="1"/>
  <c r="BK790" i="17" s="1"/>
  <c r="BF604" i="17" a="1"/>
  <c r="BF604" i="17" s="1"/>
  <c r="BG604" i="17" a="1"/>
  <c r="BG604" i="17" s="1"/>
  <c r="BM155" i="17" a="1"/>
  <c r="BM155" i="17" s="1"/>
  <c r="BK155" i="17" a="1"/>
  <c r="BK155" i="17" s="1"/>
  <c r="BJ155" i="17" a="1"/>
  <c r="BJ155" i="17" s="1"/>
  <c r="BM883" i="17" a="1"/>
  <c r="BM883" i="17" s="1"/>
  <c r="BJ883" i="17" a="1"/>
  <c r="BJ883" i="17" s="1"/>
  <c r="BG883" i="17" a="1"/>
  <c r="BG883" i="17" s="1"/>
  <c r="F398" i="17"/>
  <c r="G398" i="17" s="1"/>
  <c r="H398" i="17" s="1"/>
  <c r="I398" i="17" s="1"/>
  <c r="J398" i="17" s="1"/>
  <c r="K398" i="17" s="1"/>
  <c r="L398" i="17" s="1"/>
  <c r="M398" i="17" s="1"/>
  <c r="BH705" i="17" a="1"/>
  <c r="BH705" i="17" s="1"/>
  <c r="BJ705" i="17" a="1"/>
  <c r="BJ705" i="17" s="1"/>
  <c r="BM1140" i="17" a="1"/>
  <c r="BM1140" i="17" s="1"/>
  <c r="BM1131" i="17" a="1"/>
  <c r="BM1131" i="17" s="1"/>
  <c r="BJ765" i="17" a="1"/>
  <c r="BJ765" i="17" s="1"/>
  <c r="BL765" i="17" a="1"/>
  <c r="BL765" i="17" s="1"/>
  <c r="BG765" i="17" a="1"/>
  <c r="BG765" i="17" s="1"/>
  <c r="BH732" i="17" a="1"/>
  <c r="BH732" i="17" s="1"/>
  <c r="BH808" i="17" a="1"/>
  <c r="BH808" i="17" s="1"/>
  <c r="BI883" i="17" a="1"/>
  <c r="BI883" i="17" s="1"/>
  <c r="BH833" i="17" a="1"/>
  <c r="BH833" i="17" s="1"/>
  <c r="BK632" i="17" a="1"/>
  <c r="BK632" i="17" s="1"/>
  <c r="BJ632" i="17" a="1"/>
  <c r="BJ632" i="17" s="1"/>
  <c r="BF158" i="17" a="1"/>
  <c r="BF158" i="17" s="1"/>
  <c r="BL158" i="17" a="1"/>
  <c r="BL158" i="17" s="1"/>
  <c r="BH158" i="17" a="1"/>
  <c r="BH158" i="17" s="1"/>
  <c r="BG884" i="17" a="1"/>
  <c r="BG884" i="17" s="1"/>
  <c r="BJ176" i="17" a="1"/>
  <c r="BJ176" i="17" s="1"/>
  <c r="BM601" i="17" a="1"/>
  <c r="BM601" i="17" s="1"/>
  <c r="BI55" i="17" a="1"/>
  <c r="BI55" i="17" s="1"/>
  <c r="F740" i="17"/>
  <c r="G740" i="17" s="1"/>
  <c r="H740" i="17" s="1"/>
  <c r="I740" i="17" s="1"/>
  <c r="J740" i="17" s="1"/>
  <c r="K740" i="17" s="1"/>
  <c r="L740" i="17" s="1"/>
  <c r="M740" i="17" s="1"/>
  <c r="BG1144" i="17" a="1"/>
  <c r="BG1144" i="17" s="1"/>
  <c r="BF473" i="17" a="1"/>
  <c r="BF473" i="17" s="1"/>
  <c r="BF497" i="17" a="1"/>
  <c r="BF497" i="17" s="1"/>
  <c r="BH497" i="17" a="1"/>
  <c r="BH497" i="17" s="1"/>
  <c r="BJ497" i="17" a="1"/>
  <c r="BJ497" i="17" s="1"/>
  <c r="BH522" i="17" a="1"/>
  <c r="BH522" i="17" s="1"/>
  <c r="F945" i="17"/>
  <c r="G945" i="17" s="1"/>
  <c r="H945" i="17" s="1"/>
  <c r="I945" i="17" s="1"/>
  <c r="J945" i="17" s="1"/>
  <c r="K945" i="17" s="1"/>
  <c r="L945" i="17" s="1"/>
  <c r="M945" i="17" s="1"/>
  <c r="F352" i="17"/>
  <c r="G352" i="17" s="1"/>
  <c r="H352" i="17" s="1"/>
  <c r="I352" i="17" s="1"/>
  <c r="J352" i="17" s="1"/>
  <c r="K352" i="17" s="1"/>
  <c r="L352" i="17" s="1"/>
  <c r="M352" i="17" s="1"/>
  <c r="BM1135" i="17" a="1"/>
  <c r="BM1135" i="17" s="1"/>
  <c r="BH1159" i="17" a="1"/>
  <c r="BH1159" i="17" s="1"/>
  <c r="BI1010" i="17" a="1"/>
  <c r="BI1010" i="17" s="1"/>
  <c r="BL974" i="17" a="1"/>
  <c r="BL974" i="17" s="1"/>
  <c r="BG374" i="17" a="1"/>
  <c r="BG374" i="17" s="1"/>
  <c r="F647" i="17"/>
  <c r="G647" i="17" s="1"/>
  <c r="H647" i="17" s="1"/>
  <c r="I647" i="17" s="1"/>
  <c r="J647" i="17" s="1"/>
  <c r="K647" i="17" s="1"/>
  <c r="L647" i="17" s="1"/>
  <c r="M647" i="17" s="1"/>
  <c r="N647" i="17" s="1"/>
  <c r="F769" i="17"/>
  <c r="G769" i="17" s="1"/>
  <c r="H769" i="17" s="1"/>
  <c r="I769" i="17" s="1"/>
  <c r="J769" i="17" s="1"/>
  <c r="K769" i="17" s="1"/>
  <c r="L769" i="17" s="1"/>
  <c r="M769" i="17" s="1"/>
  <c r="BK351" i="17" a="1"/>
  <c r="BK351" i="17" s="1"/>
  <c r="BI223" i="17" a="1"/>
  <c r="BI223" i="17" s="1"/>
  <c r="BH223" i="17" a="1"/>
  <c r="BH223" i="17" s="1"/>
  <c r="BL1020" i="17" a="1"/>
  <c r="BL1020" i="17" s="1"/>
  <c r="BJ175" i="17" a="1"/>
  <c r="BJ175" i="17" s="1"/>
  <c r="BK705" i="17" a="1"/>
  <c r="BK705" i="17" s="1"/>
  <c r="BF291" i="17" a="1"/>
  <c r="BF291" i="17" s="1"/>
  <c r="BL193" i="17" a="1"/>
  <c r="BL193" i="17" s="1"/>
  <c r="BH58" i="17" a="1"/>
  <c r="BH58" i="17" s="1"/>
  <c r="BH1140" i="17" a="1"/>
  <c r="BH1140" i="17" s="1"/>
  <c r="BI1131" i="17" a="1"/>
  <c r="BI1131" i="17" s="1"/>
  <c r="BL917" i="17" a="1"/>
  <c r="BL917" i="17" s="1"/>
  <c r="BM765" i="17" a="1"/>
  <c r="BM765" i="17" s="1"/>
  <c r="BL533" i="17" a="1"/>
  <c r="BL533" i="17" s="1"/>
  <c r="BI732" i="17" a="1"/>
  <c r="BI732" i="17" s="1"/>
  <c r="BK883" i="17" a="1"/>
  <c r="BK883" i="17" s="1"/>
  <c r="BL833" i="17" a="1"/>
  <c r="BL833" i="17" s="1"/>
  <c r="BI158" i="17" a="1"/>
  <c r="BI158" i="17" s="1"/>
  <c r="BM176" i="17" a="1"/>
  <c r="BM176" i="17" s="1"/>
  <c r="BH9" i="17" a="1"/>
  <c r="BH9" i="17" s="1"/>
  <c r="BF601" i="17" a="1"/>
  <c r="BF601" i="17" s="1"/>
  <c r="BL55" i="17" a="1"/>
  <c r="BL55" i="17" s="1"/>
  <c r="BI231" i="17" a="1"/>
  <c r="BI231" i="17" s="1"/>
  <c r="BJ1144" i="17" a="1"/>
  <c r="BJ1144" i="17" s="1"/>
  <c r="BM473" i="17" a="1"/>
  <c r="BM473" i="17" s="1"/>
  <c r="BI497" i="17" a="1"/>
  <c r="BI497" i="17" s="1"/>
  <c r="F1086" i="17"/>
  <c r="G1086" i="17" s="1"/>
  <c r="H1086" i="17" s="1"/>
  <c r="I1086" i="17" s="1"/>
  <c r="J1086" i="17" s="1"/>
  <c r="K1086" i="17" s="1"/>
  <c r="L1086" i="17" s="1"/>
  <c r="M1086" i="17" s="1"/>
  <c r="N1086" i="17" s="1"/>
  <c r="BH1094" i="17" a="1"/>
  <c r="BH1094" i="17" s="1"/>
  <c r="BK1094" i="17" a="1"/>
  <c r="BK1094" i="17" s="1"/>
  <c r="BJ1094" i="17" a="1"/>
  <c r="BJ1094" i="17" s="1"/>
  <c r="BI1094" i="17" a="1"/>
  <c r="BI1094" i="17" s="1"/>
  <c r="BG1094" i="17" a="1"/>
  <c r="BG1094" i="17" s="1"/>
  <c r="BK82" i="17" a="1"/>
  <c r="BK82" i="17" s="1"/>
  <c r="BL82" i="17" a="1"/>
  <c r="BL82" i="17" s="1"/>
  <c r="BL522" i="17" a="1"/>
  <c r="BL522" i="17" s="1"/>
  <c r="BH816" i="17" a="1"/>
  <c r="BH816" i="17" s="1"/>
  <c r="BL756" i="17" a="1"/>
  <c r="BL756" i="17" s="1"/>
  <c r="BK1010" i="17" a="1"/>
  <c r="BK1010" i="17" s="1"/>
  <c r="F332" i="17"/>
  <c r="G332" i="17" s="1"/>
  <c r="H332" i="17" s="1"/>
  <c r="I332" i="17" s="1"/>
  <c r="J332" i="17" s="1"/>
  <c r="K332" i="17" s="1"/>
  <c r="L332" i="17" s="1"/>
  <c r="M332" i="17" s="1"/>
  <c r="BM769" i="17" a="1"/>
  <c r="BM769" i="17" s="1"/>
  <c r="BI351" i="17" a="1"/>
  <c r="BI351" i="17" s="1"/>
  <c r="BG213" i="17" a="1"/>
  <c r="BG213" i="17" s="1"/>
  <c r="BG291" i="17" a="1"/>
  <c r="BG291" i="17" s="1"/>
  <c r="BM551" i="17" a="1"/>
  <c r="BM551" i="17" s="1"/>
  <c r="BG725" i="17" a="1"/>
  <c r="BG725" i="17" s="1"/>
  <c r="BI58" i="17" a="1"/>
  <c r="BI58" i="17" s="1"/>
  <c r="BI763" i="17" a="1"/>
  <c r="BI763" i="17" s="1"/>
  <c r="BF763" i="17" a="1"/>
  <c r="BF763" i="17" s="1"/>
  <c r="BK1131" i="17" a="1"/>
  <c r="BK1131" i="17" s="1"/>
  <c r="BF765" i="17" a="1"/>
  <c r="BF765" i="17" s="1"/>
  <c r="F574" i="17"/>
  <c r="G574" i="17" s="1"/>
  <c r="H574" i="17" s="1"/>
  <c r="I574" i="17" s="1"/>
  <c r="J574" i="17" s="1"/>
  <c r="K574" i="17" s="1"/>
  <c r="L574" i="17" s="1"/>
  <c r="M574" i="17" s="1"/>
  <c r="BK732" i="17" a="1"/>
  <c r="BK732" i="17" s="1"/>
  <c r="BL626" i="17" a="1"/>
  <c r="BL626" i="17" s="1"/>
  <c r="BJ626" i="17" a="1"/>
  <c r="BJ626" i="17" s="1"/>
  <c r="BI96" i="17" a="1"/>
  <c r="BI96" i="17" s="1"/>
  <c r="BK96" i="17" a="1"/>
  <c r="BK96" i="17" s="1"/>
  <c r="BJ96" i="17" a="1"/>
  <c r="BJ96" i="17" s="1"/>
  <c r="BK737" i="17" a="1"/>
  <c r="BK737" i="17" s="1"/>
  <c r="BG737" i="17" a="1"/>
  <c r="BG737" i="17" s="1"/>
  <c r="BL883" i="17" a="1"/>
  <c r="BL883" i="17" s="1"/>
  <c r="BG833" i="17" a="1"/>
  <c r="BG833" i="17" s="1"/>
  <c r="BJ158" i="17" a="1"/>
  <c r="BJ158" i="17" s="1"/>
  <c r="BI555" i="17" a="1"/>
  <c r="BI555" i="17" s="1"/>
  <c r="BH555" i="17" a="1"/>
  <c r="BH555" i="17" s="1"/>
  <c r="BK9" i="17" a="1"/>
  <c r="BK9" i="17" s="1"/>
  <c r="BG601" i="17" a="1"/>
  <c r="BG601" i="17" s="1"/>
  <c r="BF313" i="17" a="1"/>
  <c r="BF313" i="17" s="1"/>
  <c r="BH313" i="17" a="1"/>
  <c r="BH313" i="17" s="1"/>
  <c r="BI313" i="17" a="1"/>
  <c r="BI313" i="17" s="1"/>
  <c r="BJ59" i="17" a="1"/>
  <c r="BJ59" i="17" s="1"/>
  <c r="BF59" i="17" a="1"/>
  <c r="BF59" i="17" s="1"/>
  <c r="BL1144" i="17" a="1"/>
  <c r="BL1144" i="17" s="1"/>
  <c r="BI682" i="17" a="1"/>
  <c r="BI682" i="17" s="1"/>
  <c r="BK497" i="17" a="1"/>
  <c r="BK497" i="17" s="1"/>
  <c r="BL360" i="17" a="1"/>
  <c r="BL360" i="17" s="1"/>
  <c r="BG360" i="17" a="1"/>
  <c r="BG360" i="17" s="1"/>
  <c r="BF360" i="17" a="1"/>
  <c r="BF360" i="17" s="1"/>
  <c r="BK888" i="17" a="1"/>
  <c r="BK888" i="17" s="1"/>
  <c r="BH888" i="17" a="1"/>
  <c r="BH888" i="17" s="1"/>
  <c r="BG888" i="17" a="1"/>
  <c r="BG888" i="17" s="1"/>
  <c r="BF888" i="17" a="1"/>
  <c r="BF888" i="17" s="1"/>
  <c r="BM816" i="17" a="1"/>
  <c r="BM816" i="17" s="1"/>
  <c r="BH670" i="17" a="1"/>
  <c r="BH670" i="17" s="1"/>
  <c r="BM1010" i="17" a="1"/>
  <c r="BM1010" i="17" s="1"/>
  <c r="BF175" i="17" a="1"/>
  <c r="BF175" i="17" s="1"/>
  <c r="BK175" i="17" a="1"/>
  <c r="BK175" i="17" s="1"/>
  <c r="BF725" i="17" a="1"/>
  <c r="BF725" i="17" s="1"/>
  <c r="BJ58" i="17" a="1"/>
  <c r="BJ58" i="17" s="1"/>
  <c r="BJ1131" i="17" a="1"/>
  <c r="BJ1131" i="17" s="1"/>
  <c r="BM533" i="17" a="1"/>
  <c r="BM533" i="17" s="1"/>
  <c r="BK533" i="17" a="1"/>
  <c r="BK533" i="17" s="1"/>
  <c r="BL732" i="17" a="1"/>
  <c r="BL732" i="17" s="1"/>
  <c r="BF185" i="17" a="1"/>
  <c r="BF185" i="17" s="1"/>
  <c r="BK185" i="17" a="1"/>
  <c r="BK185" i="17" s="1"/>
  <c r="BM185" i="17" a="1"/>
  <c r="BM185" i="17" s="1"/>
  <c r="F471" i="17"/>
  <c r="G471" i="17" s="1"/>
  <c r="H471" i="17" s="1"/>
  <c r="I471" i="17" s="1"/>
  <c r="J471" i="17" s="1"/>
  <c r="K471" i="17" s="1"/>
  <c r="L471" i="17" s="1"/>
  <c r="M471" i="17" s="1"/>
  <c r="BK158" i="17" a="1"/>
  <c r="BK158" i="17" s="1"/>
  <c r="BL9" i="17" a="1"/>
  <c r="BL9" i="17" s="1"/>
  <c r="BH1144" i="17" a="1"/>
  <c r="BH1144" i="17" s="1"/>
  <c r="BL440" i="17" a="1"/>
  <c r="BL440" i="17" s="1"/>
  <c r="BM440" i="17" a="1"/>
  <c r="BM440" i="17" s="1"/>
  <c r="BF440" i="17" a="1"/>
  <c r="BF440" i="17" s="1"/>
  <c r="BI440" i="17" a="1"/>
  <c r="BI440" i="17" s="1"/>
  <c r="BM682" i="17" a="1"/>
  <c r="BM682" i="17" s="1"/>
  <c r="BL682" i="17" a="1"/>
  <c r="BL682" i="17" s="1"/>
  <c r="BK114" i="17" a="1"/>
  <c r="BK114" i="17" s="1"/>
  <c r="BM114" i="17" a="1"/>
  <c r="BM114" i="17" s="1"/>
  <c r="BI114" i="17" a="1"/>
  <c r="BI114" i="17" s="1"/>
  <c r="BF114" i="17" a="1"/>
  <c r="BF114" i="17" s="1"/>
  <c r="BJ114" i="17" a="1"/>
  <c r="BJ114" i="17" s="1"/>
  <c r="BF219" i="17" a="1"/>
  <c r="BF219" i="17" s="1"/>
  <c r="BJ1018" i="17" a="1"/>
  <c r="BJ1018" i="17" s="1"/>
  <c r="BL1018" i="17" a="1"/>
  <c r="BL1018" i="17" s="1"/>
  <c r="BH1018" i="17" a="1"/>
  <c r="BH1018" i="17" s="1"/>
  <c r="BF977" i="17" a="1"/>
  <c r="BF977" i="17" s="1"/>
  <c r="BK977" i="17" a="1"/>
  <c r="BK977" i="17" s="1"/>
  <c r="BL977" i="17" a="1"/>
  <c r="BL977" i="17" s="1"/>
  <c r="BG1132" i="17" a="1"/>
  <c r="BG1132" i="17" s="1"/>
  <c r="BM1086" i="17" a="1"/>
  <c r="BM1086" i="17" s="1"/>
  <c r="BM822" i="17" a="1"/>
  <c r="BM822" i="17" s="1"/>
  <c r="BG822" i="17" a="1"/>
  <c r="BG822" i="17" s="1"/>
  <c r="BF822" i="17" a="1"/>
  <c r="BF822" i="17" s="1"/>
  <c r="BH114" i="17" a="1"/>
  <c r="BH114" i="17" s="1"/>
  <c r="BG1010" i="17" a="1"/>
  <c r="BG1010" i="17" s="1"/>
  <c r="F520" i="17"/>
  <c r="G520" i="17" s="1"/>
  <c r="H520" i="17" s="1"/>
  <c r="I520" i="17" s="1"/>
  <c r="J520" i="17" s="1"/>
  <c r="K520" i="17" s="1"/>
  <c r="L520" i="17" s="1"/>
  <c r="M520" i="17" s="1"/>
  <c r="BI230" i="17" a="1"/>
  <c r="BI230" i="17" s="1"/>
  <c r="F830" i="17"/>
  <c r="G830" i="17" s="1"/>
  <c r="H830" i="17" s="1"/>
  <c r="I830" i="17" s="1"/>
  <c r="J830" i="17" s="1"/>
  <c r="K830" i="17" s="1"/>
  <c r="L830" i="17" s="1"/>
  <c r="M830" i="17" s="1"/>
  <c r="BF917" i="17" a="1"/>
  <c r="BF917" i="17" s="1"/>
  <c r="BI917" i="17" a="1"/>
  <c r="BI917" i="17" s="1"/>
  <c r="BL338" i="17" a="1"/>
  <c r="BL338" i="17" s="1"/>
  <c r="BM338" i="17" a="1"/>
  <c r="BM338" i="17" s="1"/>
  <c r="BH338" i="17" a="1"/>
  <c r="BH338" i="17" s="1"/>
  <c r="BI533" i="17" a="1"/>
  <c r="BI533" i="17" s="1"/>
  <c r="BG1018" i="17" a="1"/>
  <c r="BG1018" i="17" s="1"/>
  <c r="BG977" i="17" a="1"/>
  <c r="BG977" i="17" s="1"/>
  <c r="BL95" i="17" a="1"/>
  <c r="BL95" i="17" s="1"/>
  <c r="BK95" i="17" a="1"/>
  <c r="BK95" i="17" s="1"/>
  <c r="BF95" i="17" a="1"/>
  <c r="BF95" i="17" s="1"/>
  <c r="BI382" i="17" a="1"/>
  <c r="BI382" i="17" s="1"/>
  <c r="BH400" i="17" a="1"/>
  <c r="BH400" i="17" s="1"/>
  <c r="BK1082" i="17" a="1"/>
  <c r="BK1082" i="17" s="1"/>
  <c r="BG73" i="17" a="1"/>
  <c r="BG73" i="17" s="1"/>
  <c r="BJ73" i="17" a="1"/>
  <c r="BJ73" i="17" s="1"/>
  <c r="BK98" i="17" a="1"/>
  <c r="BK98" i="17" s="1"/>
  <c r="BJ98" i="17" a="1"/>
  <c r="BJ98" i="17" s="1"/>
  <c r="BG820" i="17" a="1"/>
  <c r="BG820" i="17" s="1"/>
  <c r="BK820" i="17" a="1"/>
  <c r="BK820" i="17" s="1"/>
  <c r="BJ822" i="17" a="1"/>
  <c r="BJ822" i="17" s="1"/>
  <c r="BL219" i="17" a="1"/>
  <c r="BL219" i="17" s="1"/>
  <c r="BI219" i="17" a="1"/>
  <c r="BI219" i="17" s="1"/>
  <c r="BM219" i="17" a="1"/>
  <c r="BM219" i="17" s="1"/>
  <c r="BJ875" i="17" a="1"/>
  <c r="BJ875" i="17" s="1"/>
  <c r="BH875" i="17" a="1"/>
  <c r="BH875" i="17" s="1"/>
  <c r="BJ1132" i="17" a="1"/>
  <c r="BJ1132" i="17" s="1"/>
  <c r="BF1132" i="17" a="1"/>
  <c r="BF1132" i="17" s="1"/>
  <c r="BI1086" i="17" a="1"/>
  <c r="BI1086" i="17" s="1"/>
  <c r="BH1086" i="17" a="1"/>
  <c r="BH1086" i="17" s="1"/>
  <c r="BK1086" i="17" a="1"/>
  <c r="BK1086" i="17" s="1"/>
  <c r="BJ219" i="17" a="1"/>
  <c r="BJ219" i="17" s="1"/>
  <c r="BF875" i="17" a="1"/>
  <c r="BF875" i="17" s="1"/>
  <c r="BI977" i="17" a="1"/>
  <c r="BI977" i="17" s="1"/>
  <c r="BH1030" i="17" a="1"/>
  <c r="BH1030" i="17" s="1"/>
  <c r="BL1030" i="17" a="1"/>
  <c r="BL1030" i="17" s="1"/>
  <c r="BK1132" i="17" a="1"/>
  <c r="BK1132" i="17" s="1"/>
  <c r="BJ1086" i="17" a="1"/>
  <c r="BJ1086" i="17" s="1"/>
  <c r="BG653" i="17" a="1"/>
  <c r="BG653" i="17" s="1"/>
  <c r="F74" i="17"/>
  <c r="G74" i="17" s="1"/>
  <c r="H74" i="17" s="1"/>
  <c r="I74" i="17" s="1"/>
  <c r="J74" i="17" s="1"/>
  <c r="K74" i="17" s="1"/>
  <c r="L74" i="17" s="1"/>
  <c r="M74" i="17" s="1"/>
  <c r="N74" i="17" s="1"/>
  <c r="BJ234" i="17" a="1"/>
  <c r="BJ234" i="17" s="1"/>
  <c r="BM725" i="17" a="1"/>
  <c r="BM725" i="17" s="1"/>
  <c r="G691" i="17"/>
  <c r="H691" i="17" s="1"/>
  <c r="I691" i="17" s="1"/>
  <c r="J691" i="17" s="1"/>
  <c r="K691" i="17" s="1"/>
  <c r="L691" i="17" s="1"/>
  <c r="M691" i="17" s="1"/>
  <c r="BJ1013" i="17" a="1"/>
  <c r="BJ1013" i="17" s="1"/>
  <c r="BH1013" i="17" a="1"/>
  <c r="BH1013" i="17" s="1"/>
  <c r="F944" i="17"/>
  <c r="G944" i="17" s="1"/>
  <c r="H944" i="17" s="1"/>
  <c r="I944" i="17" s="1"/>
  <c r="J944" i="17" s="1"/>
  <c r="K944" i="17" s="1"/>
  <c r="L944" i="17" s="1"/>
  <c r="M944" i="17" s="1"/>
  <c r="BG490" i="17" a="1"/>
  <c r="BG490" i="17" s="1"/>
  <c r="BH490" i="17" a="1"/>
  <c r="BH490" i="17" s="1"/>
  <c r="BG183" i="17" a="1"/>
  <c r="BG183" i="17" s="1"/>
  <c r="BJ183" i="17" a="1"/>
  <c r="BJ183" i="17" s="1"/>
  <c r="BM183" i="17" a="1"/>
  <c r="BM183" i="17" s="1"/>
  <c r="BH219" i="17" a="1"/>
  <c r="BH219" i="17" s="1"/>
  <c r="BM1018" i="17" a="1"/>
  <c r="BM1018" i="17" s="1"/>
  <c r="BM840" i="17" a="1"/>
  <c r="BM840" i="17" s="1"/>
  <c r="BL840" i="17" a="1"/>
  <c r="BL840" i="17" s="1"/>
  <c r="BJ897" i="17" a="1"/>
  <c r="BJ897" i="17" s="1"/>
  <c r="BL897" i="17" a="1"/>
  <c r="BL897" i="17" s="1"/>
  <c r="BI897" i="17" a="1"/>
  <c r="BI897" i="17" s="1"/>
  <c r="BL71" i="17" a="1"/>
  <c r="BL71" i="17" s="1"/>
  <c r="BI71" i="17" a="1"/>
  <c r="BI71" i="17" s="1"/>
  <c r="BF71" i="17" a="1"/>
  <c r="BF71" i="17" s="1"/>
  <c r="BI875" i="17" a="1"/>
  <c r="BI875" i="17" s="1"/>
  <c r="BJ977" i="17" a="1"/>
  <c r="BJ977" i="17" s="1"/>
  <c r="BF1030" i="17" a="1"/>
  <c r="BF1030" i="17" s="1"/>
  <c r="F884" i="17"/>
  <c r="G884" i="17" s="1"/>
  <c r="H884" i="17" s="1"/>
  <c r="I884" i="17" s="1"/>
  <c r="J884" i="17" s="1"/>
  <c r="K884" i="17" s="1"/>
  <c r="L884" i="17" s="1"/>
  <c r="M884" i="17" s="1"/>
  <c r="BL1082" i="17" a="1"/>
  <c r="BL1082" i="17" s="1"/>
  <c r="BK73" i="17" a="1"/>
  <c r="BK73" i="17" s="1"/>
  <c r="BL1132" i="17" a="1"/>
  <c r="BL1132" i="17" s="1"/>
  <c r="BH1039" i="17" a="1"/>
  <c r="BH1039" i="17" s="1"/>
  <c r="BI1039" i="17" a="1"/>
  <c r="BI1039" i="17" s="1"/>
  <c r="BK1039" i="17" a="1"/>
  <c r="BK1039" i="17" s="1"/>
  <c r="BL378" i="17" a="1"/>
  <c r="BL378" i="17" s="1"/>
  <c r="BK378" i="17" a="1"/>
  <c r="BK378" i="17" s="1"/>
  <c r="BK219" i="17" a="1"/>
  <c r="BK219" i="17" s="1"/>
  <c r="BG875" i="17" a="1"/>
  <c r="BG875" i="17" s="1"/>
  <c r="BM1132" i="17" a="1"/>
  <c r="BM1132" i="17" s="1"/>
  <c r="F321" i="17"/>
  <c r="G321" i="17" s="1"/>
  <c r="H321" i="17" s="1"/>
  <c r="I321" i="17" s="1"/>
  <c r="J321" i="17" s="1"/>
  <c r="K321" i="17" s="1"/>
  <c r="L321" i="17" s="1"/>
  <c r="M321" i="17" s="1"/>
  <c r="BL265" i="17" a="1"/>
  <c r="BL265" i="17" s="1"/>
  <c r="BI265" i="17" a="1"/>
  <c r="BI265" i="17" s="1"/>
  <c r="BF265" i="17" a="1"/>
  <c r="BF265" i="17" s="1"/>
  <c r="F216" i="17"/>
  <c r="G216" i="17" s="1"/>
  <c r="H216" i="17" s="1"/>
  <c r="I216" i="17" s="1"/>
  <c r="J216" i="17" s="1"/>
  <c r="K216" i="17" s="1"/>
  <c r="L216" i="17" s="1"/>
  <c r="M216" i="17" s="1"/>
  <c r="BJ1137" i="17" a="1"/>
  <c r="BJ1137" i="17" s="1"/>
  <c r="BM1137" i="17" a="1"/>
  <c r="BM1137" i="17" s="1"/>
  <c r="BI1137" i="17" a="1"/>
  <c r="BI1137" i="17" s="1"/>
  <c r="BM875" i="17" a="1"/>
  <c r="BM875" i="17" s="1"/>
  <c r="BF471" i="17" a="1"/>
  <c r="BF471" i="17" s="1"/>
  <c r="BM471" i="17" a="1"/>
  <c r="BM471" i="17" s="1"/>
  <c r="BK382" i="17" a="1"/>
  <c r="BK382" i="17" s="1"/>
  <c r="BJ382" i="17" a="1"/>
  <c r="BJ382" i="17" s="1"/>
  <c r="BH362" i="17" a="1"/>
  <c r="BH362" i="17" s="1"/>
  <c r="BM553" i="17" a="1"/>
  <c r="BM553" i="17" s="1"/>
  <c r="BL90" i="17" a="1"/>
  <c r="BL90" i="17" s="1"/>
  <c r="BK459" i="17" a="1"/>
  <c r="BK459" i="17" s="1"/>
  <c r="BG125" i="17" a="1"/>
  <c r="BG125" i="17" s="1"/>
  <c r="BL1029" i="17" a="1"/>
  <c r="BL1029" i="17" s="1"/>
  <c r="BK809" i="17" a="1"/>
  <c r="BK809" i="17" s="1"/>
  <c r="BM796" i="17" a="1"/>
  <c r="BM796" i="17" s="1"/>
  <c r="BG230" i="17" a="1"/>
  <c r="BG230" i="17" s="1"/>
  <c r="BJ124" i="17" a="1"/>
  <c r="BJ124" i="17" s="1"/>
  <c r="BG1122" i="17" a="1"/>
  <c r="BG1122" i="17" s="1"/>
  <c r="F956" i="17"/>
  <c r="G956" i="17" s="1"/>
  <c r="H956" i="17" s="1"/>
  <c r="I956" i="17" s="1"/>
  <c r="J956" i="17" s="1"/>
  <c r="K956" i="17" s="1"/>
  <c r="L956" i="17" s="1"/>
  <c r="M956" i="17" s="1"/>
  <c r="BJ789" i="17" a="1"/>
  <c r="BJ789" i="17" s="1"/>
  <c r="BM789" i="17" a="1"/>
  <c r="BM789" i="17" s="1"/>
  <c r="BG789" i="17" a="1"/>
  <c r="BG789" i="17" s="1"/>
  <c r="BJ817" i="17" a="1"/>
  <c r="BJ817" i="17" s="1"/>
  <c r="BF817" i="17" a="1"/>
  <c r="BF817" i="17" s="1"/>
  <c r="BG964" i="17" a="1"/>
  <c r="BG964" i="17" s="1"/>
  <c r="BF964" i="17" a="1"/>
  <c r="BF964" i="17" s="1"/>
  <c r="BI1013" i="17" a="1"/>
  <c r="BI1013" i="17" s="1"/>
  <c r="BJ858" i="17" a="1"/>
  <c r="BJ858" i="17" s="1"/>
  <c r="BF858" i="17" a="1"/>
  <c r="BF858" i="17" s="1"/>
  <c r="BG630" i="17" a="1"/>
  <c r="BG630" i="17" s="1"/>
  <c r="BJ630" i="17" a="1"/>
  <c r="BJ630" i="17" s="1"/>
  <c r="BI328" i="17" a="1"/>
  <c r="BI328" i="17" s="1"/>
  <c r="BM490" i="17" a="1"/>
  <c r="BM490" i="17" s="1"/>
  <c r="BI574" i="17" a="1"/>
  <c r="BI574" i="17" s="1"/>
  <c r="BF1072" i="17" a="1"/>
  <c r="BF1072" i="17" s="1"/>
  <c r="BH427" i="17" a="1"/>
  <c r="BH427" i="17" s="1"/>
  <c r="BL427" i="17" a="1"/>
  <c r="BL427" i="17" s="1"/>
  <c r="BF427" i="17" a="1"/>
  <c r="BF427" i="17" s="1"/>
  <c r="BF183" i="17" a="1"/>
  <c r="BF183" i="17" s="1"/>
  <c r="BK840" i="17" a="1"/>
  <c r="BK840" i="17" s="1"/>
  <c r="BG1137" i="17" a="1"/>
  <c r="BG1137" i="17" s="1"/>
  <c r="BK875" i="17" a="1"/>
  <c r="BK875" i="17" s="1"/>
  <c r="BJ1046" i="17" a="1"/>
  <c r="BJ1046" i="17" s="1"/>
  <c r="BL697" i="17" a="1"/>
  <c r="BL697" i="17" s="1"/>
  <c r="BG471" i="17" a="1"/>
  <c r="BG471" i="17" s="1"/>
  <c r="BF382" i="17" a="1"/>
  <c r="BF382" i="17" s="1"/>
  <c r="F629" i="17"/>
  <c r="G629" i="17" s="1"/>
  <c r="H629" i="17" s="1"/>
  <c r="I629" i="17" s="1"/>
  <c r="J629" i="17" s="1"/>
  <c r="K629" i="17" s="1"/>
  <c r="L629" i="17" s="1"/>
  <c r="M629" i="17" s="1"/>
  <c r="BJ378" i="17" a="1"/>
  <c r="BJ378" i="17" s="1"/>
  <c r="BK172" i="17" a="1"/>
  <c r="BK172" i="17" s="1"/>
  <c r="BF340" i="17" a="1"/>
  <c r="BF340" i="17" s="1"/>
  <c r="F161" i="17"/>
  <c r="G161" i="17" s="1"/>
  <c r="H161" i="17" s="1"/>
  <c r="I161" i="17" s="1"/>
  <c r="J161" i="17" s="1"/>
  <c r="K161" i="17" s="1"/>
  <c r="L161" i="17" s="1"/>
  <c r="M161" i="17" s="1"/>
  <c r="N161" i="17" s="1"/>
  <c r="BI1092" i="17" a="1"/>
  <c r="BI1092" i="17" s="1"/>
  <c r="BL1122" i="17" a="1"/>
  <c r="BL1122" i="17" s="1"/>
  <c r="BI1081" i="17" a="1"/>
  <c r="BI1081" i="17" s="1"/>
  <c r="BI468" i="17" a="1"/>
  <c r="BI468" i="17" s="1"/>
  <c r="BM468" i="17" a="1"/>
  <c r="BM468" i="17" s="1"/>
  <c r="BJ328" i="17" a="1"/>
  <c r="BJ328" i="17" s="1"/>
  <c r="BG387" i="17" a="1"/>
  <c r="BG387" i="17" s="1"/>
  <c r="BL387" i="17" a="1"/>
  <c r="BL387" i="17" s="1"/>
  <c r="BH1047" i="17" a="1"/>
  <c r="BH1047" i="17" s="1"/>
  <c r="BL1047" i="17" a="1"/>
  <c r="BL1047" i="17" s="1"/>
  <c r="BI840" i="17" a="1"/>
  <c r="BI840" i="17" s="1"/>
  <c r="BF1137" i="17" a="1"/>
  <c r="BF1137" i="17" s="1"/>
  <c r="BL875" i="17" a="1"/>
  <c r="BL875" i="17" s="1"/>
  <c r="BH697" i="17" a="1"/>
  <c r="BH697" i="17" s="1"/>
  <c r="BM92" i="17" a="1"/>
  <c r="BM92" i="17" s="1"/>
  <c r="F1142" i="17"/>
  <c r="G1142" i="17" s="1"/>
  <c r="H1142" i="17" s="1"/>
  <c r="I1142" i="17" s="1"/>
  <c r="J1142" i="17" s="1"/>
  <c r="K1142" i="17" s="1"/>
  <c r="L1142" i="17" s="1"/>
  <c r="M1142" i="17" s="1"/>
  <c r="BG483" i="17" a="1"/>
  <c r="BG483" i="17" s="1"/>
  <c r="BI483" i="17" a="1"/>
  <c r="BI483" i="17" s="1"/>
  <c r="BG950" i="17" a="1"/>
  <c r="BG950" i="17" s="1"/>
  <c r="BG48" i="17" a="1"/>
  <c r="BG48" i="17" s="1"/>
  <c r="F1078" i="17"/>
  <c r="G1078" i="17" s="1"/>
  <c r="H1078" i="17" s="1"/>
  <c r="I1078" i="17" s="1"/>
  <c r="J1078" i="17" s="1"/>
  <c r="K1078" i="17" s="1"/>
  <c r="L1078" i="17" s="1"/>
  <c r="M1078" i="17" s="1"/>
  <c r="BF66" i="17" a="1"/>
  <c r="BF66" i="17" s="1"/>
  <c r="BH172" i="17" a="1"/>
  <c r="BH172" i="17" s="1"/>
  <c r="F514" i="17"/>
  <c r="G514" i="17" s="1"/>
  <c r="H514" i="17" s="1"/>
  <c r="I514" i="17" s="1"/>
  <c r="J514" i="17" s="1"/>
  <c r="K514" i="17" s="1"/>
  <c r="L514" i="17" s="1"/>
  <c r="M514" i="17" s="1"/>
  <c r="N514" i="17" s="1"/>
  <c r="BF102" i="17" a="1"/>
  <c r="BF102" i="17" s="1"/>
  <c r="BI894" i="17" a="1"/>
  <c r="BI894" i="17" s="1"/>
  <c r="BG308" i="17" a="1"/>
  <c r="BG308" i="17" s="1"/>
  <c r="BF553" i="17" a="1"/>
  <c r="BF553" i="17" s="1"/>
  <c r="BJ997" i="17" a="1"/>
  <c r="BJ997" i="17" s="1"/>
  <c r="BF936" i="17" a="1"/>
  <c r="BF936" i="17" s="1"/>
  <c r="BH340" i="17" a="1"/>
  <c r="BH340" i="17" s="1"/>
  <c r="BF30" i="17" a="1"/>
  <c r="BF30" i="17" s="1"/>
  <c r="BJ90" i="17" a="1"/>
  <c r="BJ90" i="17" s="1"/>
  <c r="BH459" i="17" a="1"/>
  <c r="BH459" i="17" s="1"/>
  <c r="BK125" i="17" a="1"/>
  <c r="BK125" i="17" s="1"/>
  <c r="BK474" i="17" a="1"/>
  <c r="BK474" i="17" s="1"/>
  <c r="BJ943" i="17" a="1"/>
  <c r="BJ943" i="17" s="1"/>
  <c r="BH1029" i="17" a="1"/>
  <c r="BH1029" i="17" s="1"/>
  <c r="BK830" i="17" a="1"/>
  <c r="BK830" i="17" s="1"/>
  <c r="BF438" i="17" a="1"/>
  <c r="BF438" i="17" s="1"/>
  <c r="BH124" i="17" a="1"/>
  <c r="BH124" i="17" s="1"/>
  <c r="BG1038" i="17" a="1"/>
  <c r="BG1038" i="17" s="1"/>
  <c r="BK132" i="17" a="1"/>
  <c r="BK132" i="17" s="1"/>
  <c r="BK1122" i="17" a="1"/>
  <c r="BK1122" i="17" s="1"/>
  <c r="BJ1081" i="17" a="1"/>
  <c r="BJ1081" i="17" s="1"/>
  <c r="BJ468" i="17" a="1"/>
  <c r="BJ468" i="17" s="1"/>
  <c r="BK772" i="17" a="1"/>
  <c r="BK772" i="17" s="1"/>
  <c r="BM772" i="17" a="1"/>
  <c r="BM772" i="17" s="1"/>
  <c r="BF151" i="17" a="1"/>
  <c r="BF151" i="17" s="1"/>
  <c r="F310" i="17"/>
  <c r="G310" i="17" s="1"/>
  <c r="H310" i="17" s="1"/>
  <c r="I310" i="17" s="1"/>
  <c r="J310" i="17" s="1"/>
  <c r="K310" i="17" s="1"/>
  <c r="L310" i="17" s="1"/>
  <c r="M310" i="17" s="1"/>
  <c r="N310" i="17" s="1"/>
  <c r="BL858" i="17" a="1"/>
  <c r="BL858" i="17" s="1"/>
  <c r="BK630" i="17" a="1"/>
  <c r="BK630" i="17" s="1"/>
  <c r="BF387" i="17" a="1"/>
  <c r="BF387" i="17" s="1"/>
  <c r="BF1047" i="17" a="1"/>
  <c r="BF1047" i="17" s="1"/>
  <c r="BJ427" i="17" a="1"/>
  <c r="BJ427" i="17" s="1"/>
  <c r="BJ840" i="17" a="1"/>
  <c r="BJ840" i="17" s="1"/>
  <c r="BF798" i="17" a="1"/>
  <c r="BF798" i="17" s="1"/>
  <c r="BK798" i="17" a="1"/>
  <c r="BK798" i="17" s="1"/>
  <c r="BF1117" i="17" a="1"/>
  <c r="BF1117" i="17" s="1"/>
  <c r="BK1117" i="17" a="1"/>
  <c r="BK1117" i="17" s="1"/>
  <c r="BF282" i="17" a="1"/>
  <c r="BF282" i="17" s="1"/>
  <c r="BG282" i="17" a="1"/>
  <c r="BG282" i="17" s="1"/>
  <c r="BL282" i="17" a="1"/>
  <c r="BL282" i="17" s="1"/>
  <c r="BI578" i="17" a="1"/>
  <c r="BI578" i="17" s="1"/>
  <c r="BL578" i="17" a="1"/>
  <c r="BL578" i="17" s="1"/>
  <c r="BL556" i="17" a="1"/>
  <c r="BL556" i="17" s="1"/>
  <c r="BK556" i="17" a="1"/>
  <c r="BK556" i="17" s="1"/>
  <c r="BI556" i="17" a="1"/>
  <c r="BI556" i="17" s="1"/>
  <c r="BG1092" i="17" a="1"/>
  <c r="BG1092" i="17" s="1"/>
  <c r="BL1092" i="17" a="1"/>
  <c r="BL1092" i="17" s="1"/>
  <c r="F938" i="17"/>
  <c r="G938" i="17" s="1"/>
  <c r="H938" i="17" s="1"/>
  <c r="I938" i="17" s="1"/>
  <c r="J938" i="17" s="1"/>
  <c r="K938" i="17" s="1"/>
  <c r="L938" i="17" s="1"/>
  <c r="M938" i="17" s="1"/>
  <c r="N938" i="17" s="1"/>
  <c r="BF1122" i="17" a="1"/>
  <c r="BF1122" i="17" s="1"/>
  <c r="BF328" i="17" a="1"/>
  <c r="BF328" i="17" s="1"/>
  <c r="BH328" i="17" a="1"/>
  <c r="BH328" i="17" s="1"/>
  <c r="BG189" i="17" a="1"/>
  <c r="BG189" i="17" s="1"/>
  <c r="BI189" i="17" a="1"/>
  <c r="BI189" i="17" s="1"/>
  <c r="BI986" i="17" a="1"/>
  <c r="BI986" i="17" s="1"/>
  <c r="BJ986" i="17" a="1"/>
  <c r="BJ986" i="17" s="1"/>
  <c r="BK92" i="17" a="1"/>
  <c r="BK92" i="17" s="1"/>
  <c r="BJ92" i="17" a="1"/>
  <c r="BJ92" i="17" s="1"/>
  <c r="BG477" i="17" a="1"/>
  <c r="BG477" i="17" s="1"/>
  <c r="BL477" i="17" a="1"/>
  <c r="BL477" i="17" s="1"/>
  <c r="BM217" i="17" a="1"/>
  <c r="BM217" i="17" s="1"/>
  <c r="BH217" i="17" a="1"/>
  <c r="BH217" i="17" s="1"/>
  <c r="BG217" i="17" a="1"/>
  <c r="BG217" i="17" s="1"/>
  <c r="BL1147" i="17" a="1"/>
  <c r="BL1147" i="17" s="1"/>
  <c r="BJ1147" i="17" a="1"/>
  <c r="BJ1147" i="17" s="1"/>
  <c r="BK1147" i="17" a="1"/>
  <c r="BK1147" i="17" s="1"/>
  <c r="BI1147" i="17" a="1"/>
  <c r="BI1147" i="17" s="1"/>
  <c r="BH1147" i="17" a="1"/>
  <c r="BH1147" i="17" s="1"/>
  <c r="BG1147" i="17" a="1"/>
  <c r="BG1147" i="17" s="1"/>
  <c r="BM1147" i="17" a="1"/>
  <c r="BM1147" i="17" s="1"/>
  <c r="BF1147" i="17" a="1"/>
  <c r="BF1147" i="17" s="1"/>
  <c r="BJ302" i="17" a="1"/>
  <c r="BJ302" i="17" s="1"/>
  <c r="BI302" i="17" a="1"/>
  <c r="BI302" i="17" s="1"/>
  <c r="BK302" i="17" a="1"/>
  <c r="BK302" i="17" s="1"/>
  <c r="F735" i="17"/>
  <c r="G735" i="17" s="1"/>
  <c r="H735" i="17" s="1"/>
  <c r="I735" i="17" s="1"/>
  <c r="J735" i="17" s="1"/>
  <c r="K735" i="17" s="1"/>
  <c r="L735" i="17" s="1"/>
  <c r="M735" i="17" s="1"/>
  <c r="BH973" i="17" a="1"/>
  <c r="BH973" i="17" s="1"/>
  <c r="BJ973" i="17" a="1"/>
  <c r="BJ973" i="17" s="1"/>
  <c r="BI882" i="17" a="1"/>
  <c r="BI882" i="17" s="1"/>
  <c r="BK882" i="17" a="1"/>
  <c r="BK882" i="17" s="1"/>
  <c r="BF882" i="17" a="1"/>
  <c r="BF882" i="17" s="1"/>
  <c r="BG502" i="17" a="1"/>
  <c r="BG502" i="17" s="1"/>
  <c r="BI948" i="17" a="1"/>
  <c r="BI948" i="17" s="1"/>
  <c r="BM948" i="17" a="1"/>
  <c r="BM948" i="17" s="1"/>
  <c r="BG443" i="17" a="1"/>
  <c r="BG443" i="17" s="1"/>
  <c r="BL302" i="17" a="1"/>
  <c r="BL302" i="17" s="1"/>
  <c r="BM973" i="17" a="1"/>
  <c r="BM973" i="17" s="1"/>
  <c r="BJ717" i="17" a="1"/>
  <c r="BJ717" i="17" s="1"/>
  <c r="BK717" i="17" a="1"/>
  <c r="BK717" i="17" s="1"/>
  <c r="BI717" i="17" a="1"/>
  <c r="BI717" i="17" s="1"/>
  <c r="BG717" i="17" a="1"/>
  <c r="BG717" i="17" s="1"/>
  <c r="BL717" i="17" a="1"/>
  <c r="BL717" i="17" s="1"/>
  <c r="BM717" i="17" a="1"/>
  <c r="BM717" i="17" s="1"/>
  <c r="BG1098" i="17" a="1"/>
  <c r="BG1098" i="17" s="1"/>
  <c r="BI1098" i="17" a="1"/>
  <c r="BI1098" i="17" s="1"/>
  <c r="BK1098" i="17" a="1"/>
  <c r="BK1098" i="17" s="1"/>
  <c r="BG960" i="17" a="1"/>
  <c r="BG960" i="17" s="1"/>
  <c r="BK216" i="17" a="1"/>
  <c r="BK216" i="17" s="1"/>
  <c r="F874" i="17"/>
  <c r="G874" i="17" s="1"/>
  <c r="H874" i="17" s="1"/>
  <c r="I874" i="17" s="1"/>
  <c r="J874" i="17" s="1"/>
  <c r="K874" i="17" s="1"/>
  <c r="L874" i="17" s="1"/>
  <c r="M874" i="17" s="1"/>
  <c r="BJ669" i="17" a="1"/>
  <c r="BJ669" i="17" s="1"/>
  <c r="BI669" i="17" a="1"/>
  <c r="BI669" i="17" s="1"/>
  <c r="BF1116" i="17" a="1"/>
  <c r="BF1116" i="17" s="1"/>
  <c r="BH1116" i="17" a="1"/>
  <c r="BH1116" i="17" s="1"/>
  <c r="BI131" i="17" a="1"/>
  <c r="BI131" i="17" s="1"/>
  <c r="BJ131" i="17" a="1"/>
  <c r="BJ131" i="17" s="1"/>
  <c r="BI136" i="17" a="1"/>
  <c r="BI136" i="17" s="1"/>
  <c r="BF807" i="17" a="1"/>
  <c r="BF807" i="17" s="1"/>
  <c r="BJ807" i="17" a="1"/>
  <c r="BJ807" i="17" s="1"/>
  <c r="BI610" i="17" a="1"/>
  <c r="BI610" i="17" s="1"/>
  <c r="BK873" i="17" a="1"/>
  <c r="BK873" i="17" s="1"/>
  <c r="BL882" i="17" a="1"/>
  <c r="BL882" i="17" s="1"/>
  <c r="BL793" i="17" a="1"/>
  <c r="BL793" i="17" s="1"/>
  <c r="BI793" i="17" a="1"/>
  <c r="BI793" i="17" s="1"/>
  <c r="BJ793" i="17" a="1"/>
  <c r="BJ793" i="17" s="1"/>
  <c r="BL948" i="17" a="1"/>
  <c r="BL948" i="17" s="1"/>
  <c r="BI443" i="17" a="1"/>
  <c r="BI443" i="17" s="1"/>
  <c r="BM302" i="17" a="1"/>
  <c r="BM302" i="17" s="1"/>
  <c r="BF973" i="17" a="1"/>
  <c r="BF973" i="17" s="1"/>
  <c r="BH375" i="17" a="1"/>
  <c r="BH375" i="17" s="1"/>
  <c r="BK375" i="17" a="1"/>
  <c r="BK375" i="17" s="1"/>
  <c r="BI375" i="17" a="1"/>
  <c r="BI375" i="17" s="1"/>
  <c r="BI562" i="17" a="1"/>
  <c r="BI562" i="17" s="1"/>
  <c r="BF717" i="17" a="1"/>
  <c r="BF717" i="17" s="1"/>
  <c r="BJ806" i="17" a="1"/>
  <c r="BJ806" i="17" s="1"/>
  <c r="BF806" i="17" a="1"/>
  <c r="BF806" i="17" s="1"/>
  <c r="BL806" i="17" a="1"/>
  <c r="BL806" i="17" s="1"/>
  <c r="BH806" i="17" a="1"/>
  <c r="BH806" i="17" s="1"/>
  <c r="BG806" i="17" a="1"/>
  <c r="BG806" i="17" s="1"/>
  <c r="BI806" i="17" a="1"/>
  <c r="BI806" i="17" s="1"/>
  <c r="BM806" i="17" a="1"/>
  <c r="BM806" i="17" s="1"/>
  <c r="F538" i="17"/>
  <c r="G538" i="17" s="1"/>
  <c r="H538" i="17" s="1"/>
  <c r="I538" i="17" s="1"/>
  <c r="J538" i="17" s="1"/>
  <c r="K538" i="17" s="1"/>
  <c r="L538" i="17" s="1"/>
  <c r="M538" i="17" s="1"/>
  <c r="F393" i="17"/>
  <c r="G393" i="17" s="1"/>
  <c r="H393" i="17" s="1"/>
  <c r="I393" i="17" s="1"/>
  <c r="J393" i="17" s="1"/>
  <c r="K393" i="17" s="1"/>
  <c r="L393" i="17" s="1"/>
  <c r="M393" i="17" s="1"/>
  <c r="BM502" i="17" a="1"/>
  <c r="BM502" i="17" s="1"/>
  <c r="BI502" i="17" a="1"/>
  <c r="BI502" i="17" s="1"/>
  <c r="BH502" i="17" a="1"/>
  <c r="BH502" i="17" s="1"/>
  <c r="BK924" i="17" a="1"/>
  <c r="BK924" i="17" s="1"/>
  <c r="BL924" i="17" a="1"/>
  <c r="BL924" i="17" s="1"/>
  <c r="BG924" i="17" a="1"/>
  <c r="BG924" i="17" s="1"/>
  <c r="BH177" i="17" a="1"/>
  <c r="BH177" i="17" s="1"/>
  <c r="BM177" i="17" a="1"/>
  <c r="BM177" i="17" s="1"/>
  <c r="BF177" i="17" a="1"/>
  <c r="BF177" i="17" s="1"/>
  <c r="BJ177" i="17" a="1"/>
  <c r="BJ177" i="17" s="1"/>
  <c r="BG177" i="17" a="1"/>
  <c r="BG177" i="17" s="1"/>
  <c r="F72" i="17"/>
  <c r="G72" i="17" s="1"/>
  <c r="H72" i="17" s="1"/>
  <c r="I72" i="17" s="1"/>
  <c r="J72" i="17" s="1"/>
  <c r="K72" i="17" s="1"/>
  <c r="L72" i="17" s="1"/>
  <c r="M72" i="17" s="1"/>
  <c r="BH882" i="17" a="1"/>
  <c r="BH882" i="17" s="1"/>
  <c r="BF502" i="17" a="1"/>
  <c r="BF502" i="17" s="1"/>
  <c r="BI924" i="17" a="1"/>
  <c r="BI924" i="17" s="1"/>
  <c r="BL177" i="17" a="1"/>
  <c r="BL177" i="17" s="1"/>
  <c r="BF19" i="17" a="1"/>
  <c r="BF19" i="17" s="1"/>
  <c r="BG19" i="17" a="1"/>
  <c r="BG19" i="17" s="1"/>
  <c r="BM19" i="17" a="1"/>
  <c r="BM19" i="17" s="1"/>
  <c r="BL1052" i="17" a="1"/>
  <c r="BL1052" i="17" s="1"/>
  <c r="BF1052" i="17" a="1"/>
  <c r="BF1052" i="17" s="1"/>
  <c r="BI1052" i="17" a="1"/>
  <c r="BI1052" i="17" s="1"/>
  <c r="BG1052" i="17" a="1"/>
  <c r="BG1052" i="17" s="1"/>
  <c r="BM1052" i="17" a="1"/>
  <c r="BM1052" i="17" s="1"/>
  <c r="BK1052" i="17" a="1"/>
  <c r="BK1052" i="17" s="1"/>
  <c r="F554" i="17"/>
  <c r="G554" i="17" s="1"/>
  <c r="H554" i="17" s="1"/>
  <c r="I554" i="17" s="1"/>
  <c r="J554" i="17" s="1"/>
  <c r="K554" i="17" s="1"/>
  <c r="L554" i="17" s="1"/>
  <c r="M554" i="17" s="1"/>
  <c r="N554" i="17" s="1"/>
  <c r="BF960" i="17" a="1"/>
  <c r="BF960" i="17" s="1"/>
  <c r="BL839" i="17" a="1"/>
  <c r="BL839" i="17" s="1"/>
  <c r="BJ671" i="17" a="1"/>
  <c r="BJ671" i="17" s="1"/>
  <c r="BL216" i="17" a="1"/>
  <c r="BL216" i="17" s="1"/>
  <c r="BG861" i="17" a="1"/>
  <c r="BG861" i="17" s="1"/>
  <c r="F71" i="17"/>
  <c r="G71" i="17" s="1"/>
  <c r="H71" i="17" s="1"/>
  <c r="I71" i="17" s="1"/>
  <c r="J71" i="17" s="1"/>
  <c r="K71" i="17" s="1"/>
  <c r="L71" i="17" s="1"/>
  <c r="M71" i="17" s="1"/>
  <c r="BF54" i="17" a="1"/>
  <c r="BF54" i="17" s="1"/>
  <c r="BL136" i="17" a="1"/>
  <c r="BL136" i="17" s="1"/>
  <c r="BG610" i="17" a="1"/>
  <c r="BG610" i="17" s="1"/>
  <c r="BL502" i="17" a="1"/>
  <c r="BL502" i="17" s="1"/>
  <c r="BH1076" i="17" a="1"/>
  <c r="BH1076" i="17" s="1"/>
  <c r="BF1075" i="17" a="1"/>
  <c r="BF1075" i="17" s="1"/>
  <c r="BJ1075" i="17" a="1"/>
  <c r="BJ1075" i="17" s="1"/>
  <c r="BG1075" i="17" a="1"/>
  <c r="BG1075" i="17" s="1"/>
  <c r="BI1053" i="17" a="1"/>
  <c r="BI1053" i="17" s="1"/>
  <c r="BK1053" i="17" a="1"/>
  <c r="BK1053" i="17" s="1"/>
  <c r="BH924" i="17" a="1"/>
  <c r="BH924" i="17" s="1"/>
  <c r="BI177" i="17" a="1"/>
  <c r="BI177" i="17" s="1"/>
  <c r="BH384" i="17" a="1"/>
  <c r="BH384" i="17" s="1"/>
  <c r="BM384" i="17" a="1"/>
  <c r="BM384" i="17" s="1"/>
  <c r="BI19" i="17" a="1"/>
  <c r="BI19" i="17" s="1"/>
  <c r="BG922" i="17" a="1"/>
  <c r="BG922" i="17" s="1"/>
  <c r="BM922" i="17" a="1"/>
  <c r="BM922" i="17" s="1"/>
  <c r="BL922" i="17" a="1"/>
  <c r="BL922" i="17" s="1"/>
  <c r="BK922" i="17" a="1"/>
  <c r="BK922" i="17" s="1"/>
  <c r="BJ1052" i="17" a="1"/>
  <c r="BJ1052" i="17" s="1"/>
  <c r="F1137" i="17"/>
  <c r="G1137" i="17" s="1"/>
  <c r="H1137" i="17" s="1"/>
  <c r="I1137" i="17" s="1"/>
  <c r="J1137" i="17" s="1"/>
  <c r="K1137" i="17" s="1"/>
  <c r="L1137" i="17" s="1"/>
  <c r="M1137" i="17" s="1"/>
  <c r="F675" i="17"/>
  <c r="G675" i="17" s="1"/>
  <c r="H675" i="17" s="1"/>
  <c r="I675" i="17" s="1"/>
  <c r="J675" i="17" s="1"/>
  <c r="K675" i="17" s="1"/>
  <c r="L675" i="17" s="1"/>
  <c r="M675" i="17" s="1"/>
  <c r="BG136" i="17" a="1"/>
  <c r="BG136" i="17" s="1"/>
  <c r="BK1076" i="17" a="1"/>
  <c r="BK1076" i="17" s="1"/>
  <c r="BH72" i="17" a="1"/>
  <c r="BH72" i="17" s="1"/>
  <c r="BI72" i="17" a="1"/>
  <c r="BI72" i="17" s="1"/>
  <c r="BJ924" i="17" a="1"/>
  <c r="BJ924" i="17" s="1"/>
  <c r="BJ19" i="17" a="1"/>
  <c r="BJ19" i="17" s="1"/>
  <c r="BJ990" i="17" a="1"/>
  <c r="BJ990" i="17" s="1"/>
  <c r="BF990" i="17" a="1"/>
  <c r="BF990" i="17" s="1"/>
  <c r="BG990" i="17" a="1"/>
  <c r="BG990" i="17" s="1"/>
  <c r="BK527" i="17" a="1"/>
  <c r="BK527" i="17" s="1"/>
  <c r="BM527" i="17" a="1"/>
  <c r="BM527" i="17" s="1"/>
  <c r="BH527" i="17" a="1"/>
  <c r="BH527" i="17" s="1"/>
  <c r="BF1066" i="17" a="1"/>
  <c r="BF1066" i="17" s="1"/>
  <c r="BI1066" i="17" a="1"/>
  <c r="BI1066" i="17" s="1"/>
  <c r="BG1066" i="17" a="1"/>
  <c r="BG1066" i="17" s="1"/>
  <c r="BL1066" i="17" a="1"/>
  <c r="BL1066" i="17" s="1"/>
  <c r="BK1066" i="17" a="1"/>
  <c r="BK1066" i="17" s="1"/>
  <c r="BM1066" i="17" a="1"/>
  <c r="BM1066" i="17" s="1"/>
  <c r="F925" i="17"/>
  <c r="G925" i="17" s="1"/>
  <c r="H925" i="17" s="1"/>
  <c r="I925" i="17" s="1"/>
  <c r="J925" i="17" s="1"/>
  <c r="K925" i="17" s="1"/>
  <c r="L925" i="17" s="1"/>
  <c r="M925" i="17" s="1"/>
  <c r="BF89" i="17" a="1"/>
  <c r="BF89" i="17" s="1"/>
  <c r="BL89" i="17" a="1"/>
  <c r="BL89" i="17" s="1"/>
  <c r="BH89" i="17" a="1"/>
  <c r="BH89" i="17" s="1"/>
  <c r="BM89" i="17" a="1"/>
  <c r="BM89" i="17" s="1"/>
  <c r="BK89" i="17" a="1"/>
  <c r="BK89" i="17" s="1"/>
  <c r="BJ89" i="17" a="1"/>
  <c r="BJ89" i="17" s="1"/>
  <c r="BG89" i="17" a="1"/>
  <c r="BG89" i="17" s="1"/>
  <c r="BK853" i="17" a="1"/>
  <c r="BK853" i="17" s="1"/>
  <c r="BM853" i="17" a="1"/>
  <c r="BM853" i="17" s="1"/>
  <c r="BJ527" i="17" a="1"/>
  <c r="BJ527" i="17" s="1"/>
  <c r="BI68" i="17" a="1"/>
  <c r="BI68" i="17" s="1"/>
  <c r="BF68" i="17" a="1"/>
  <c r="BF68" i="17" s="1"/>
  <c r="BG68" i="17" a="1"/>
  <c r="BG68" i="17" s="1"/>
  <c r="BH68" i="17" a="1"/>
  <c r="BH68" i="17" s="1"/>
  <c r="BM827" i="17" a="1"/>
  <c r="BM827" i="17" s="1"/>
  <c r="BL827" i="17" a="1"/>
  <c r="BL827" i="17" s="1"/>
  <c r="BH827" i="17" a="1"/>
  <c r="BH827" i="17" s="1"/>
  <c r="BH1066" i="17" a="1"/>
  <c r="BH1066" i="17" s="1"/>
  <c r="BG564" i="17" a="1"/>
  <c r="BG564" i="17" s="1"/>
  <c r="BM564" i="17" a="1"/>
  <c r="BM564" i="17" s="1"/>
  <c r="BK564" i="17" a="1"/>
  <c r="BK564" i="17" s="1"/>
  <c r="BI564" i="17" a="1"/>
  <c r="BI564" i="17" s="1"/>
  <c r="BL564" i="17" a="1"/>
  <c r="BL564" i="17" s="1"/>
  <c r="BH564" i="17" a="1"/>
  <c r="BH564" i="17" s="1"/>
  <c r="BF564" i="17" a="1"/>
  <c r="BF564" i="17" s="1"/>
  <c r="BJ564" i="17" a="1"/>
  <c r="BJ564" i="17" s="1"/>
  <c r="F217" i="17"/>
  <c r="G217" i="17" s="1"/>
  <c r="H217" i="17" s="1"/>
  <c r="I217" i="17" s="1"/>
  <c r="J217" i="17" s="1"/>
  <c r="K217" i="17" s="1"/>
  <c r="L217" i="17" s="1"/>
  <c r="M217" i="17" s="1"/>
  <c r="BM391" i="17" a="1"/>
  <c r="BM391" i="17" s="1"/>
  <c r="BI391" i="17" a="1"/>
  <c r="BI391" i="17" s="1"/>
  <c r="BK762" i="17" a="1"/>
  <c r="BK762" i="17" s="1"/>
  <c r="BK932" i="17" a="1"/>
  <c r="BK932" i="17" s="1"/>
  <c r="BG932" i="17" a="1"/>
  <c r="BG932" i="17" s="1"/>
  <c r="BH932" i="17" a="1"/>
  <c r="BH932" i="17" s="1"/>
  <c r="BI932" i="17" a="1"/>
  <c r="BI932" i="17" s="1"/>
  <c r="BK804" i="17" a="1"/>
  <c r="BK804" i="17" s="1"/>
  <c r="BJ804" i="17" a="1"/>
  <c r="BJ804" i="17" s="1"/>
  <c r="BI804" i="17" a="1"/>
  <c r="BI804" i="17" s="1"/>
  <c r="BG804" i="17" a="1"/>
  <c r="BG804" i="17" s="1"/>
  <c r="BJ329" i="17" a="1"/>
  <c r="BJ329" i="17" s="1"/>
  <c r="BI329" i="17" a="1"/>
  <c r="BI329" i="17" s="1"/>
  <c r="BH329" i="17" a="1"/>
  <c r="BH329" i="17" s="1"/>
  <c r="BG329" i="17" a="1"/>
  <c r="BG329" i="17" s="1"/>
  <c r="BF329" i="17" a="1"/>
  <c r="BF329" i="17" s="1"/>
  <c r="BK329" i="17" a="1"/>
  <c r="BK329" i="17" s="1"/>
  <c r="BI797" i="17" a="1"/>
  <c r="BI797" i="17" s="1"/>
  <c r="BH797" i="17" a="1"/>
  <c r="BH797" i="17" s="1"/>
  <c r="BK797" i="17" a="1"/>
  <c r="BK797" i="17" s="1"/>
  <c r="BM797" i="17" a="1"/>
  <c r="BM797" i="17" s="1"/>
  <c r="BL797" i="17" a="1"/>
  <c r="BL797" i="17" s="1"/>
  <c r="BJ797" i="17" a="1"/>
  <c r="BJ797" i="17" s="1"/>
  <c r="BL280" i="17" a="1"/>
  <c r="BL280" i="17" s="1"/>
  <c r="BI280" i="17" a="1"/>
  <c r="BI280" i="17" s="1"/>
  <c r="BM280" i="17" a="1"/>
  <c r="BM280" i="17" s="1"/>
  <c r="BH280" i="17" a="1"/>
  <c r="BH280" i="17" s="1"/>
  <c r="BG280" i="17" a="1"/>
  <c r="BG280" i="17" s="1"/>
  <c r="BL766" i="17" a="1"/>
  <c r="BL766" i="17" s="1"/>
  <c r="BH766" i="17" a="1"/>
  <c r="BH766" i="17" s="1"/>
  <c r="BM804" i="17" a="1"/>
  <c r="BM804" i="17" s="1"/>
  <c r="BH844" i="17" a="1"/>
  <c r="BH844" i="17" s="1"/>
  <c r="BG715" i="17" a="1"/>
  <c r="BG715" i="17" s="1"/>
  <c r="BL715" i="17" a="1"/>
  <c r="BL715" i="17" s="1"/>
  <c r="BL329" i="17" a="1"/>
  <c r="BL329" i="17" s="1"/>
  <c r="BH111" i="17" a="1"/>
  <c r="BH111" i="17" s="1"/>
  <c r="BL111" i="17" a="1"/>
  <c r="BL111" i="17" s="1"/>
  <c r="BJ111" i="17" a="1"/>
  <c r="BJ111" i="17" s="1"/>
  <c r="BF111" i="17" a="1"/>
  <c r="BF111" i="17" s="1"/>
  <c r="BK111" i="17" a="1"/>
  <c r="BK111" i="17" s="1"/>
  <c r="BM111" i="17" a="1"/>
  <c r="BM111" i="17" s="1"/>
  <c r="BI111" i="17" a="1"/>
  <c r="BI111" i="17" s="1"/>
  <c r="BG111" i="17" a="1"/>
  <c r="BG111" i="17" s="1"/>
  <c r="BG157" i="17" a="1"/>
  <c r="BG157" i="17" s="1"/>
  <c r="BJ157" i="17" a="1"/>
  <c r="BJ157" i="17" s="1"/>
  <c r="BF157" i="17" a="1"/>
  <c r="BF157" i="17" s="1"/>
  <c r="BF804" i="17" a="1"/>
  <c r="BF804" i="17" s="1"/>
  <c r="BM329" i="17" a="1"/>
  <c r="BM329" i="17" s="1"/>
  <c r="BG735" i="17" a="1"/>
  <c r="BG735" i="17" s="1"/>
  <c r="BH735" i="17" a="1"/>
  <c r="BH735" i="17" s="1"/>
  <c r="BL735" i="17" a="1"/>
  <c r="BL735" i="17" s="1"/>
  <c r="BJ668" i="17" a="1"/>
  <c r="BJ668" i="17" s="1"/>
  <c r="BL668" i="17" a="1"/>
  <c r="BL668" i="17" s="1"/>
  <c r="BG668" i="17" a="1"/>
  <c r="BG668" i="17" s="1"/>
  <c r="BK668" i="17" a="1"/>
  <c r="BK668" i="17" s="1"/>
  <c r="BF668" i="17" a="1"/>
  <c r="BF668" i="17" s="1"/>
  <c r="F142" i="17"/>
  <c r="G142" i="17" s="1"/>
  <c r="H142" i="17" s="1"/>
  <c r="I142" i="17" s="1"/>
  <c r="J142" i="17" s="1"/>
  <c r="K142" i="17" s="1"/>
  <c r="L142" i="17" s="1"/>
  <c r="M142" i="17" s="1"/>
  <c r="F1046" i="17"/>
  <c r="G1046" i="17" s="1"/>
  <c r="H1046" i="17" s="1"/>
  <c r="I1046" i="17" s="1"/>
  <c r="J1046" i="17" s="1"/>
  <c r="K1046" i="17" s="1"/>
  <c r="L1046" i="17" s="1"/>
  <c r="M1046" i="17" s="1"/>
  <c r="N1046" i="17" s="1"/>
  <c r="BG1142" i="17" a="1"/>
  <c r="BG1142" i="17" s="1"/>
  <c r="BH1142" i="17" a="1"/>
  <c r="BH1142" i="17" s="1"/>
  <c r="F620" i="17"/>
  <c r="G620" i="17" s="1"/>
  <c r="H620" i="17" s="1"/>
  <c r="I620" i="17" s="1"/>
  <c r="J620" i="17" s="1"/>
  <c r="K620" i="17" s="1"/>
  <c r="L620" i="17" s="1"/>
  <c r="M620" i="17" s="1"/>
  <c r="F873" i="17"/>
  <c r="G873" i="17" s="1"/>
  <c r="H873" i="17" s="1"/>
  <c r="I873" i="17" s="1"/>
  <c r="J873" i="17" s="1"/>
  <c r="K873" i="17" s="1"/>
  <c r="L873" i="17" s="1"/>
  <c r="M873" i="17" s="1"/>
  <c r="BF1031" i="17" a="1"/>
  <c r="BF1031" i="17" s="1"/>
  <c r="BK933" i="17" a="1"/>
  <c r="BK933" i="17" s="1"/>
  <c r="BH157" i="17" a="1"/>
  <c r="BH157" i="17" s="1"/>
  <c r="BL804" i="17" a="1"/>
  <c r="BL804" i="17" s="1"/>
  <c r="BH285" i="17" a="1"/>
  <c r="BH285" i="17" s="1"/>
  <c r="BM735" i="17" a="1"/>
  <c r="BM735" i="17" s="1"/>
  <c r="BL253" i="17" a="1"/>
  <c r="BL253" i="17" s="1"/>
  <c r="BH253" i="17" a="1"/>
  <c r="BH253" i="17" s="1"/>
  <c r="BM253" i="17" a="1"/>
  <c r="BM253" i="17" s="1"/>
  <c r="BG253" i="17" a="1"/>
  <c r="BG253" i="17" s="1"/>
  <c r="BJ253" i="17" a="1"/>
  <c r="BJ253" i="17" s="1"/>
  <c r="BI157" i="17" a="1"/>
  <c r="BI157" i="17" s="1"/>
  <c r="BK157" i="17" a="1"/>
  <c r="BK157" i="17" s="1"/>
  <c r="BF285" i="17" a="1"/>
  <c r="BF285" i="17" s="1"/>
  <c r="BF198" i="17" a="1"/>
  <c r="BF198" i="17" s="1"/>
  <c r="BL198" i="17" a="1"/>
  <c r="BL198" i="17" s="1"/>
  <c r="BI198" i="17" a="1"/>
  <c r="BI198" i="17" s="1"/>
  <c r="BJ198" i="17" a="1"/>
  <c r="BJ198" i="17" s="1"/>
  <c r="BL376" i="17" a="1"/>
  <c r="BL376" i="17" s="1"/>
  <c r="BM376" i="17" a="1"/>
  <c r="BM376" i="17" s="1"/>
  <c r="BF140" i="17" a="1"/>
  <c r="BF140" i="17" s="1"/>
  <c r="BG140" i="17" a="1"/>
  <c r="BG140" i="17" s="1"/>
  <c r="BJ140" i="17" a="1"/>
  <c r="BJ140" i="17" s="1"/>
  <c r="BI140" i="17" a="1"/>
  <c r="BI140" i="17" s="1"/>
  <c r="BH140" i="17" a="1"/>
  <c r="BH140" i="17" s="1"/>
  <c r="BK736" i="17" a="1"/>
  <c r="BK736" i="17" s="1"/>
  <c r="BI736" i="17" a="1"/>
  <c r="BI736" i="17" s="1"/>
  <c r="BM736" i="17" a="1"/>
  <c r="BM736" i="17" s="1"/>
  <c r="BJ736" i="17" a="1"/>
  <c r="BJ736" i="17" s="1"/>
  <c r="BL736" i="17" a="1"/>
  <c r="BL736" i="17" s="1"/>
  <c r="BJ740" i="17" a="1"/>
  <c r="BJ740" i="17" s="1"/>
  <c r="BL740" i="17" a="1"/>
  <c r="BL740" i="17" s="1"/>
  <c r="BL157" i="17" a="1"/>
  <c r="BL157" i="17" s="1"/>
  <c r="BG285" i="17" a="1"/>
  <c r="BG285" i="17" s="1"/>
  <c r="BK198" i="17" a="1"/>
  <c r="BK198" i="17" s="1"/>
  <c r="BL973" i="17" a="1"/>
  <c r="BL973" i="17" s="1"/>
  <c r="BJ376" i="17" a="1"/>
  <c r="BJ376" i="17" s="1"/>
  <c r="BK140" i="17" a="1"/>
  <c r="BK140" i="17" s="1"/>
  <c r="BH736" i="17" a="1"/>
  <c r="BH736" i="17" s="1"/>
  <c r="BM157" i="17" a="1"/>
  <c r="BM157" i="17" s="1"/>
  <c r="F443" i="17"/>
  <c r="G443" i="17" s="1"/>
  <c r="H443" i="17" s="1"/>
  <c r="I443" i="17" s="1"/>
  <c r="J443" i="17" s="1"/>
  <c r="K443" i="17" s="1"/>
  <c r="L443" i="17" s="1"/>
  <c r="M443" i="17" s="1"/>
  <c r="BF302" i="17" a="1"/>
  <c r="BF302" i="17" s="1"/>
  <c r="BG973" i="17" a="1"/>
  <c r="BG973" i="17" s="1"/>
  <c r="F1021" i="17"/>
  <c r="G1021" i="17" s="1"/>
  <c r="H1021" i="17" s="1"/>
  <c r="I1021" i="17" s="1"/>
  <c r="J1021" i="17" s="1"/>
  <c r="K1021" i="17" s="1"/>
  <c r="L1021" i="17" s="1"/>
  <c r="M1021" i="17" s="1"/>
  <c r="BL624" i="17" a="1"/>
  <c r="BL624" i="17" s="1"/>
  <c r="BH624" i="17" a="1"/>
  <c r="BH624" i="17" s="1"/>
  <c r="BL592" i="17" a="1"/>
  <c r="BL592" i="17" s="1"/>
  <c r="BI592" i="17" a="1"/>
  <c r="BI592" i="17" s="1"/>
  <c r="BH592" i="17" a="1"/>
  <c r="BH592" i="17" s="1"/>
  <c r="F1105" i="17"/>
  <c r="G1105" i="17" s="1"/>
  <c r="H1105" i="17" s="1"/>
  <c r="I1105" i="17" s="1"/>
  <c r="J1105" i="17" s="1"/>
  <c r="K1105" i="17" s="1"/>
  <c r="L1105" i="17" s="1"/>
  <c r="M1105" i="17" s="1"/>
  <c r="BL64" i="17" a="1"/>
  <c r="BL64" i="17" s="1"/>
  <c r="BG64" i="17" a="1"/>
  <c r="BG64" i="17" s="1"/>
  <c r="F273" i="17"/>
  <c r="G273" i="17" s="1"/>
  <c r="H273" i="17" s="1"/>
  <c r="I273" i="17" s="1"/>
  <c r="J273" i="17" s="1"/>
  <c r="K273" i="17" s="1"/>
  <c r="L273" i="17" s="1"/>
  <c r="M273" i="17" s="1"/>
  <c r="BF81" i="17" a="1"/>
  <c r="BF81" i="17" s="1"/>
  <c r="BJ81" i="17" a="1"/>
  <c r="BJ81" i="17" s="1"/>
  <c r="BG81" i="17" a="1"/>
  <c r="BG81" i="17" s="1"/>
  <c r="BJ613" i="17" a="1"/>
  <c r="BJ613" i="17" s="1"/>
  <c r="BM613" i="17" a="1"/>
  <c r="BM613" i="17" s="1"/>
  <c r="BH613" i="17" a="1"/>
  <c r="BH613" i="17" s="1"/>
  <c r="BF592" i="17" a="1"/>
  <c r="BF592" i="17" s="1"/>
  <c r="F1113" i="17"/>
  <c r="G1113" i="17" s="1"/>
  <c r="H1113" i="17" s="1"/>
  <c r="I1113" i="17" s="1"/>
  <c r="J1113" i="17" s="1"/>
  <c r="K1113" i="17" s="1"/>
  <c r="L1113" i="17" s="1"/>
  <c r="M1113" i="17" s="1"/>
  <c r="N1113" i="17" s="1"/>
  <c r="BH64" i="17" a="1"/>
  <c r="BH64" i="17" s="1"/>
  <c r="BL109" i="17" a="1"/>
  <c r="BL109" i="17" s="1"/>
  <c r="BM109" i="17" a="1"/>
  <c r="BM109" i="17" s="1"/>
  <c r="F12" i="17"/>
  <c r="G12" i="17" s="1"/>
  <c r="H12" i="17" s="1"/>
  <c r="I12" i="17" s="1"/>
  <c r="J12" i="17" s="1"/>
  <c r="K12" i="17" s="1"/>
  <c r="L12" i="17" s="1"/>
  <c r="M12" i="17" s="1"/>
  <c r="N12" i="17" s="1"/>
  <c r="BI928" i="17" a="1"/>
  <c r="BI928" i="17" s="1"/>
  <c r="BJ928" i="17" a="1"/>
  <c r="BJ928" i="17" s="1"/>
  <c r="BM928" i="17" a="1"/>
  <c r="BM928" i="17" s="1"/>
  <c r="BK928" i="17" a="1"/>
  <c r="BK928" i="17" s="1"/>
  <c r="BG928" i="17" a="1"/>
  <c r="BG928" i="17" s="1"/>
  <c r="BF928" i="17" a="1"/>
  <c r="BF928" i="17" s="1"/>
  <c r="BM1097" i="17" a="1"/>
  <c r="BM1097" i="17" s="1"/>
  <c r="BG1097" i="17" a="1"/>
  <c r="BG1097" i="17" s="1"/>
  <c r="BK389" i="17" a="1"/>
  <c r="BK389" i="17" s="1"/>
  <c r="BI389" i="17" a="1"/>
  <c r="BI389" i="17" s="1"/>
  <c r="BK138" i="17" a="1"/>
  <c r="BK138" i="17" s="1"/>
  <c r="BI138" i="17" a="1"/>
  <c r="BI138" i="17" s="1"/>
  <c r="BK613" i="17" a="1"/>
  <c r="BK613" i="17" s="1"/>
  <c r="BM592" i="17" a="1"/>
  <c r="BM592" i="17" s="1"/>
  <c r="BK971" i="17" a="1"/>
  <c r="BK971" i="17" s="1"/>
  <c r="BG971" i="17" a="1"/>
  <c r="BG971" i="17" s="1"/>
  <c r="BF109" i="17" a="1"/>
  <c r="BF109" i="17" s="1"/>
  <c r="BG872" i="17" a="1"/>
  <c r="BG872" i="17" s="1"/>
  <c r="BI872" i="17" a="1"/>
  <c r="BI872" i="17" s="1"/>
  <c r="F918" i="17"/>
  <c r="G918" i="17" s="1"/>
  <c r="H918" i="17" s="1"/>
  <c r="I918" i="17" s="1"/>
  <c r="J918" i="17" s="1"/>
  <c r="K918" i="17" s="1"/>
  <c r="L918" i="17" s="1"/>
  <c r="M918" i="17" s="1"/>
  <c r="BF1097" i="17" a="1"/>
  <c r="BF1097" i="17" s="1"/>
  <c r="BK126" i="17" a="1"/>
  <c r="BK126" i="17" s="1"/>
  <c r="BI126" i="17" a="1"/>
  <c r="BI126" i="17" s="1"/>
  <c r="BL613" i="17" a="1"/>
  <c r="BL613" i="17" s="1"/>
  <c r="BK504" i="17" a="1"/>
  <c r="BK504" i="17" s="1"/>
  <c r="BH504" i="17" a="1"/>
  <c r="BH504" i="17" s="1"/>
  <c r="BL504" i="17" a="1"/>
  <c r="BL504" i="17" s="1"/>
  <c r="F1112" i="17"/>
  <c r="G1112" i="17" s="1"/>
  <c r="H1112" i="17" s="1"/>
  <c r="I1112" i="17" s="1"/>
  <c r="J1112" i="17" s="1"/>
  <c r="K1112" i="17" s="1"/>
  <c r="L1112" i="17" s="1"/>
  <c r="M1112" i="17" s="1"/>
  <c r="BG109" i="17" a="1"/>
  <c r="BG109" i="17" s="1"/>
  <c r="BI1083" i="17" a="1"/>
  <c r="BI1083" i="17" s="1"/>
  <c r="BK1083" i="17" a="1"/>
  <c r="BK1083" i="17" s="1"/>
  <c r="BM1083" i="17" a="1"/>
  <c r="BM1083" i="17" s="1"/>
  <c r="F409" i="17"/>
  <c r="G409" i="17" s="1"/>
  <c r="H409" i="17" s="1"/>
  <c r="I409" i="17" s="1"/>
  <c r="J409" i="17" s="1"/>
  <c r="K409" i="17" s="1"/>
  <c r="L409" i="17" s="1"/>
  <c r="M409" i="17" s="1"/>
  <c r="BG20" i="17" a="1"/>
  <c r="BG20" i="17" s="1"/>
  <c r="BF20" i="17" a="1"/>
  <c r="BF20" i="17" s="1"/>
  <c r="BJ20" i="17" a="1"/>
  <c r="BJ20" i="17" s="1"/>
  <c r="BI750" i="17" a="1"/>
  <c r="BI750" i="17" s="1"/>
  <c r="BL750" i="17" a="1"/>
  <c r="BL750" i="17" s="1"/>
  <c r="F462" i="17"/>
  <c r="G462" i="17" s="1"/>
  <c r="H462" i="17" s="1"/>
  <c r="I462" i="17" s="1"/>
  <c r="J462" i="17" s="1"/>
  <c r="K462" i="17" s="1"/>
  <c r="L462" i="17" s="1"/>
  <c r="M462" i="17" s="1"/>
  <c r="F275" i="17"/>
  <c r="G275" i="17" s="1"/>
  <c r="H275" i="17" s="1"/>
  <c r="I275" i="17" s="1"/>
  <c r="J275" i="17" s="1"/>
  <c r="K275" i="17" s="1"/>
  <c r="L275" i="17" s="1"/>
  <c r="M275" i="17" s="1"/>
  <c r="BI613" i="17" a="1"/>
  <c r="BI613" i="17" s="1"/>
  <c r="BJ504" i="17" a="1"/>
  <c r="BJ504" i="17" s="1"/>
  <c r="BH748" i="17" a="1"/>
  <c r="BH748" i="17" s="1"/>
  <c r="BI748" i="17" a="1"/>
  <c r="BI748" i="17" s="1"/>
  <c r="BG748" i="17" a="1"/>
  <c r="BG748" i="17" s="1"/>
  <c r="BJ748" i="17" a="1"/>
  <c r="BJ748" i="17" s="1"/>
  <c r="BH109" i="17" a="1"/>
  <c r="BH109" i="17" s="1"/>
  <c r="F803" i="17"/>
  <c r="G803" i="17" s="1"/>
  <c r="H803" i="17" s="1"/>
  <c r="I803" i="17" s="1"/>
  <c r="J803" i="17" s="1"/>
  <c r="K803" i="17" s="1"/>
  <c r="L803" i="17" s="1"/>
  <c r="M803" i="17" s="1"/>
  <c r="BM918" i="17" a="1"/>
  <c r="BM918" i="17" s="1"/>
  <c r="BG918" i="17" a="1"/>
  <c r="BG918" i="17" s="1"/>
  <c r="BH940" i="17" a="1"/>
  <c r="BH940" i="17" s="1"/>
  <c r="BI940" i="17" a="1"/>
  <c r="BI940" i="17" s="1"/>
  <c r="BL940" i="17" a="1"/>
  <c r="BL940" i="17" s="1"/>
  <c r="BK940" i="17" a="1"/>
  <c r="BK940" i="17" s="1"/>
  <c r="BM940" i="17" a="1"/>
  <c r="BM940" i="17" s="1"/>
  <c r="BM517" i="17" a="1"/>
  <c r="BM517" i="17" s="1"/>
  <c r="BG517" i="17" a="1"/>
  <c r="BG517" i="17" s="1"/>
  <c r="BF517" i="17" a="1"/>
  <c r="BF517" i="17" s="1"/>
  <c r="BK517" i="17" a="1"/>
  <c r="BK517" i="17" s="1"/>
  <c r="BJ517" i="17" a="1"/>
  <c r="BJ517" i="17" s="1"/>
  <c r="BG261" i="17" a="1"/>
  <c r="BG261" i="17" s="1"/>
  <c r="BF261" i="17" a="1"/>
  <c r="BF261" i="17" s="1"/>
  <c r="BI261" i="17" a="1"/>
  <c r="BI261" i="17" s="1"/>
  <c r="BH261" i="17" a="1"/>
  <c r="BH261" i="17" s="1"/>
  <c r="BG454" i="17" a="1"/>
  <c r="BG454" i="17" s="1"/>
  <c r="BI561" i="17" a="1"/>
  <c r="BI561" i="17" s="1"/>
  <c r="BK561" i="17" a="1"/>
  <c r="BK561" i="17" s="1"/>
  <c r="BF1027" i="17" a="1"/>
  <c r="BF1027" i="17" s="1"/>
  <c r="BJ1027" i="17" a="1"/>
  <c r="BJ1027" i="17" s="1"/>
  <c r="BG1027" i="17" a="1"/>
  <c r="BG1027" i="17" s="1"/>
  <c r="BK748" i="17" a="1"/>
  <c r="BK748" i="17" s="1"/>
  <c r="BL718" i="17" a="1"/>
  <c r="BL718" i="17" s="1"/>
  <c r="BI273" i="17" a="1"/>
  <c r="BI273" i="17" s="1"/>
  <c r="F318" i="17"/>
  <c r="G318" i="17" s="1"/>
  <c r="H318" i="17" s="1"/>
  <c r="I318" i="17" s="1"/>
  <c r="J318" i="17" s="1"/>
  <c r="K318" i="17" s="1"/>
  <c r="L318" i="17" s="1"/>
  <c r="M318" i="17" s="1"/>
  <c r="F354" i="17"/>
  <c r="G354" i="17" s="1"/>
  <c r="H354" i="17" s="1"/>
  <c r="I354" i="17" s="1"/>
  <c r="J354" i="17" s="1"/>
  <c r="K354" i="17" s="1"/>
  <c r="L354" i="17" s="1"/>
  <c r="M354" i="17" s="1"/>
  <c r="N354" i="17" s="1"/>
  <c r="BJ1054" i="17" a="1"/>
  <c r="BJ1054" i="17" s="1"/>
  <c r="BI941" i="17" a="1"/>
  <c r="BI941" i="17" s="1"/>
  <c r="BL941" i="17" a="1"/>
  <c r="BL941" i="17" s="1"/>
  <c r="BG941" i="17" a="1"/>
  <c r="BG941" i="17" s="1"/>
  <c r="BJ918" i="17" a="1"/>
  <c r="BJ918" i="17" s="1"/>
  <c r="BL622" i="17" a="1"/>
  <c r="BL622" i="17" s="1"/>
  <c r="BF622" i="17" a="1"/>
  <c r="BF622" i="17" s="1"/>
  <c r="BJ622" i="17" a="1"/>
  <c r="BJ622" i="17" s="1"/>
  <c r="BG940" i="17" a="1"/>
  <c r="BG940" i="17" s="1"/>
  <c r="BH517" i="17" a="1"/>
  <c r="BH517" i="17" s="1"/>
  <c r="BG100" i="17" a="1"/>
  <c r="BG100" i="17" s="1"/>
  <c r="BI100" i="17" a="1"/>
  <c r="BI100" i="17" s="1"/>
  <c r="BF100" i="17" a="1"/>
  <c r="BF100" i="17" s="1"/>
  <c r="BM261" i="17" a="1"/>
  <c r="BM261" i="17" s="1"/>
  <c r="BL982" i="17" a="1"/>
  <c r="BL982" i="17" s="1"/>
  <c r="BJ982" i="17" a="1"/>
  <c r="BJ982" i="17" s="1"/>
  <c r="G214" i="17"/>
  <c r="H214" i="17" s="1"/>
  <c r="I214" i="17" s="1"/>
  <c r="J214" i="17" s="1"/>
  <c r="K214" i="17" s="1"/>
  <c r="L214" i="17" s="1"/>
  <c r="M214" i="17" s="1"/>
  <c r="BL866" i="17" a="1"/>
  <c r="BL866" i="17" s="1"/>
  <c r="BH1107" i="17" a="1"/>
  <c r="BH1107" i="17" s="1"/>
  <c r="BG1107" i="17" a="1"/>
  <c r="BG1107" i="17" s="1"/>
  <c r="BM561" i="17" a="1"/>
  <c r="BM561" i="17" s="1"/>
  <c r="BM115" i="17" a="1"/>
  <c r="BM115" i="17" s="1"/>
  <c r="BJ115" i="17" a="1"/>
  <c r="BJ115" i="17" s="1"/>
  <c r="BM538" i="17" a="1"/>
  <c r="BM538" i="17" s="1"/>
  <c r="BI538" i="17" a="1"/>
  <c r="BI538" i="17" s="1"/>
  <c r="BL538" i="17" a="1"/>
  <c r="BL538" i="17" s="1"/>
  <c r="BJ100" i="17" a="1"/>
  <c r="BJ100" i="17" s="1"/>
  <c r="BH982" i="17" a="1"/>
  <c r="BH982" i="17" s="1"/>
  <c r="BJ248" i="17" a="1"/>
  <c r="BJ248" i="17" s="1"/>
  <c r="BH248" i="17" a="1"/>
  <c r="BH248" i="17" s="1"/>
  <c r="BM248" i="17" a="1"/>
  <c r="BM248" i="17" s="1"/>
  <c r="BG255" i="17" a="1"/>
  <c r="BG255" i="17" s="1"/>
  <c r="BF255" i="17" a="1"/>
  <c r="BF255" i="17" s="1"/>
  <c r="BK255" i="17" a="1"/>
  <c r="BK255" i="17" s="1"/>
  <c r="BJ273" i="17" a="1"/>
  <c r="BJ273" i="17" s="1"/>
  <c r="BH273" i="17" a="1"/>
  <c r="BH273" i="17" s="1"/>
  <c r="BH1054" i="17" a="1"/>
  <c r="BH1054" i="17" s="1"/>
  <c r="BL1054" i="17" a="1"/>
  <c r="BL1054" i="17" s="1"/>
  <c r="BM1054" i="17" a="1"/>
  <c r="BM1054" i="17" s="1"/>
  <c r="BF573" i="17" a="1"/>
  <c r="BF573" i="17" s="1"/>
  <c r="BJ573" i="17" a="1"/>
  <c r="BJ573" i="17" s="1"/>
  <c r="BM982" i="17" a="1"/>
  <c r="BM982" i="17" s="1"/>
  <c r="BM371" i="17" a="1"/>
  <c r="BM371" i="17" s="1"/>
  <c r="BJ371" i="17" a="1"/>
  <c r="BJ371" i="17" s="1"/>
  <c r="BH371" i="17" a="1"/>
  <c r="BH371" i="17" s="1"/>
  <c r="BF371" i="17" a="1"/>
  <c r="BF371" i="17" s="1"/>
  <c r="BH159" i="17" a="1"/>
  <c r="BH159" i="17" s="1"/>
  <c r="BK159" i="17" a="1"/>
  <c r="BK159" i="17" s="1"/>
  <c r="BJ159" i="17" a="1"/>
  <c r="BJ159" i="17" s="1"/>
  <c r="BM159" i="17" a="1"/>
  <c r="BM159" i="17" s="1"/>
  <c r="BI159" i="17" a="1"/>
  <c r="BI159" i="17" s="1"/>
  <c r="BF159" i="17" a="1"/>
  <c r="BF159" i="17" s="1"/>
  <c r="BG159" i="17" a="1"/>
  <c r="BG159" i="17" s="1"/>
  <c r="BI412" i="17" a="1"/>
  <c r="BI412" i="17" s="1"/>
  <c r="BI13" i="17" a="1"/>
  <c r="BI13" i="17" s="1"/>
  <c r="BF890" i="17" a="1"/>
  <c r="BF890" i="17" s="1"/>
  <c r="BG660" i="17" a="1"/>
  <c r="BG660" i="17" s="1"/>
  <c r="BM24" i="17" a="1"/>
  <c r="BM24" i="17" s="1"/>
  <c r="BG260" i="17" a="1"/>
  <c r="BG260" i="17" s="1"/>
  <c r="BM260" i="17" a="1"/>
  <c r="BM260" i="17" s="1"/>
  <c r="BH260" i="17" a="1"/>
  <c r="BH260" i="17" s="1"/>
  <c r="BG925" i="17" a="1"/>
  <c r="BG925" i="17" s="1"/>
  <c r="BK925" i="17" a="1"/>
  <c r="BK925" i="17" s="1"/>
  <c r="BI62" i="17" a="1"/>
  <c r="BI62" i="17" s="1"/>
  <c r="BJ782" i="17" a="1"/>
  <c r="BJ782" i="17" s="1"/>
  <c r="BH782" i="17" a="1"/>
  <c r="BH782" i="17" s="1"/>
  <c r="BM1125" i="17" a="1"/>
  <c r="BM1125" i="17" s="1"/>
  <c r="BF1125" i="17" a="1"/>
  <c r="BF1125" i="17" s="1"/>
  <c r="F927" i="17"/>
  <c r="G927" i="17" s="1"/>
  <c r="H927" i="17" s="1"/>
  <c r="I927" i="17" s="1"/>
  <c r="J927" i="17" s="1"/>
  <c r="K927" i="17" s="1"/>
  <c r="L927" i="17" s="1"/>
  <c r="M927" i="17" s="1"/>
  <c r="F592" i="17"/>
  <c r="G592" i="17" s="1"/>
  <c r="H592" i="17" s="1"/>
  <c r="I592" i="17" s="1"/>
  <c r="J592" i="17" s="1"/>
  <c r="K592" i="17" s="1"/>
  <c r="L592" i="17" s="1"/>
  <c r="M592" i="17" s="1"/>
  <c r="BG1068" i="17" a="1"/>
  <c r="BG1068" i="17" s="1"/>
  <c r="BG248" i="17" a="1"/>
  <c r="BG248" i="17" s="1"/>
  <c r="BF29" i="17" a="1"/>
  <c r="BF29" i="17" s="1"/>
  <c r="BK115" i="17" a="1"/>
  <c r="BK115" i="17" s="1"/>
  <c r="BM255" i="17" a="1"/>
  <c r="BM255" i="17" s="1"/>
  <c r="BF273" i="17" a="1"/>
  <c r="BF273" i="17" s="1"/>
  <c r="BJ354" i="17" a="1"/>
  <c r="BJ354" i="17" s="1"/>
  <c r="BI1054" i="17" a="1"/>
  <c r="BI1054" i="17" s="1"/>
  <c r="BH401" i="17" a="1"/>
  <c r="BH401" i="17" s="1"/>
  <c r="BK538" i="17" a="1"/>
  <c r="BK538" i="17" s="1"/>
  <c r="F584" i="17"/>
  <c r="G584" i="17" s="1"/>
  <c r="H584" i="17" s="1"/>
  <c r="I584" i="17" s="1"/>
  <c r="J584" i="17" s="1"/>
  <c r="K584" i="17" s="1"/>
  <c r="L584" i="17" s="1"/>
  <c r="M584" i="17" s="1"/>
  <c r="BK982" i="17" a="1"/>
  <c r="BK982" i="17" s="1"/>
  <c r="BL456" i="17" a="1"/>
  <c r="BL456" i="17" s="1"/>
  <c r="BI456" i="17" a="1"/>
  <c r="BI456" i="17" s="1"/>
  <c r="BG456" i="17" a="1"/>
  <c r="BG456" i="17" s="1"/>
  <c r="BM456" i="17" a="1"/>
  <c r="BM456" i="17" s="1"/>
  <c r="BH456" i="17" a="1"/>
  <c r="BH456" i="17" s="1"/>
  <c r="BL159" i="17" a="1"/>
  <c r="BL159" i="17" s="1"/>
  <c r="N1099" i="17"/>
  <c r="O1099" i="17" s="1"/>
  <c r="F690" i="17"/>
  <c r="G690" i="17" s="1"/>
  <c r="H690" i="17" s="1"/>
  <c r="I690" i="17" s="1"/>
  <c r="J690" i="17" s="1"/>
  <c r="K690" i="17" s="1"/>
  <c r="L690" i="17" s="1"/>
  <c r="M690" i="17" s="1"/>
  <c r="BG53" i="17" a="1"/>
  <c r="BG53" i="17" s="1"/>
  <c r="BI248" i="17" a="1"/>
  <c r="BI248" i="17" s="1"/>
  <c r="BL25" i="17" a="1"/>
  <c r="BL25" i="17" s="1"/>
  <c r="BG25" i="17" a="1"/>
  <c r="BG25" i="17" s="1"/>
  <c r="BH255" i="17" a="1"/>
  <c r="BH255" i="17" s="1"/>
  <c r="BG273" i="17" a="1"/>
  <c r="BG273" i="17" s="1"/>
  <c r="BM318" i="17" a="1"/>
  <c r="BM318" i="17" s="1"/>
  <c r="BF318" i="17" a="1"/>
  <c r="BF318" i="17" s="1"/>
  <c r="BF1054" i="17" a="1"/>
  <c r="BF1054" i="17" s="1"/>
  <c r="BK431" i="17" a="1"/>
  <c r="BK431" i="17" s="1"/>
  <c r="BH431" i="17" a="1"/>
  <c r="BH431" i="17" s="1"/>
  <c r="BI431" i="17" a="1"/>
  <c r="BI431" i="17" s="1"/>
  <c r="BG431" i="17" a="1"/>
  <c r="BG431" i="17" s="1"/>
  <c r="BG148" i="17" a="1"/>
  <c r="BG148" i="17" s="1"/>
  <c r="BK148" i="17" a="1"/>
  <c r="BK148" i="17" s="1"/>
  <c r="BJ148" i="17" a="1"/>
  <c r="BJ148" i="17" s="1"/>
  <c r="BI148" i="17" a="1"/>
  <c r="BI148" i="17" s="1"/>
  <c r="BH148" i="17" a="1"/>
  <c r="BH148" i="17" s="1"/>
  <c r="BL148" i="17" a="1"/>
  <c r="BL148" i="17" s="1"/>
  <c r="BK248" i="17" a="1"/>
  <c r="BK248" i="17" s="1"/>
  <c r="BJ255" i="17" a="1"/>
  <c r="BJ255" i="17" s="1"/>
  <c r="BL273" i="17" a="1"/>
  <c r="BL273" i="17" s="1"/>
  <c r="F573" i="17"/>
  <c r="G573" i="17" s="1"/>
  <c r="H573" i="17" s="1"/>
  <c r="I573" i="17" s="1"/>
  <c r="J573" i="17" s="1"/>
  <c r="K573" i="17" s="1"/>
  <c r="L573" i="17" s="1"/>
  <c r="M573" i="17" s="1"/>
  <c r="BL326" i="17" a="1"/>
  <c r="BL326" i="17" s="1"/>
  <c r="BM441" i="17" a="1"/>
  <c r="BM441" i="17" s="1"/>
  <c r="BK441" i="17" a="1"/>
  <c r="BK441" i="17" s="1"/>
  <c r="BG441" i="17" a="1"/>
  <c r="BG441" i="17" s="1"/>
  <c r="BF431" i="17" a="1"/>
  <c r="BF431" i="17" s="1"/>
  <c r="BF148" i="17" a="1"/>
  <c r="BF148" i="17" s="1"/>
  <c r="F118" i="17"/>
  <c r="G118" i="17" s="1"/>
  <c r="H118" i="17" s="1"/>
  <c r="I118" i="17" s="1"/>
  <c r="J118" i="17" s="1"/>
  <c r="K118" i="17" s="1"/>
  <c r="L118" i="17" s="1"/>
  <c r="M118" i="17" s="1"/>
  <c r="BH13" i="17" a="1"/>
  <c r="BH13" i="17" s="1"/>
  <c r="BL640" i="17" a="1"/>
  <c r="BL640" i="17" s="1"/>
  <c r="BL62" i="17" a="1"/>
  <c r="BL62" i="17" s="1"/>
  <c r="BG791" i="17" a="1"/>
  <c r="BG791" i="17" s="1"/>
  <c r="BH698" i="17" a="1"/>
  <c r="BH698" i="17" s="1"/>
  <c r="BM25" i="17" a="1"/>
  <c r="BM25" i="17" s="1"/>
  <c r="BK318" i="17" a="1"/>
  <c r="BK318" i="17" s="1"/>
  <c r="BI50" i="17" a="1"/>
  <c r="BI50" i="17" s="1"/>
  <c r="BF50" i="17" a="1"/>
  <c r="BF50" i="17" s="1"/>
  <c r="BL50" i="17" a="1"/>
  <c r="BL50" i="17" s="1"/>
  <c r="BI326" i="17" a="1"/>
  <c r="BI326" i="17" s="1"/>
  <c r="F698" i="17"/>
  <c r="G698" i="17" s="1"/>
  <c r="H698" i="17" s="1"/>
  <c r="I698" i="17" s="1"/>
  <c r="J698" i="17" s="1"/>
  <c r="K698" i="17" s="1"/>
  <c r="L698" i="17" s="1"/>
  <c r="M698" i="17" s="1"/>
  <c r="BI441" i="17" a="1"/>
  <c r="BI441" i="17" s="1"/>
  <c r="BL431" i="17" a="1"/>
  <c r="BL431" i="17" s="1"/>
  <c r="BG677" i="17" a="1"/>
  <c r="BG677" i="17" s="1"/>
  <c r="BK413" i="17" a="1"/>
  <c r="BK413" i="17" s="1"/>
  <c r="BI413" i="17" a="1"/>
  <c r="BI413" i="17" s="1"/>
  <c r="BL413" i="17" a="1"/>
  <c r="BL413" i="17" s="1"/>
  <c r="BH413" i="17" a="1"/>
  <c r="BH413" i="17" s="1"/>
  <c r="BM413" i="17" a="1"/>
  <c r="BM413" i="17" s="1"/>
  <c r="BG413" i="17" a="1"/>
  <c r="BG413" i="17" s="1"/>
  <c r="BF413" i="17" a="1"/>
  <c r="BF413" i="17" s="1"/>
  <c r="BM640" i="17" a="1"/>
  <c r="BM640" i="17" s="1"/>
  <c r="BM62" i="17" a="1"/>
  <c r="BM62" i="17" s="1"/>
  <c r="BF275" i="17" a="1"/>
  <c r="BF275" i="17" s="1"/>
  <c r="BG676" i="17" a="1"/>
  <c r="BG676" i="17" s="1"/>
  <c r="BK366" i="17" a="1"/>
  <c r="BK366" i="17" s="1"/>
  <c r="BH366" i="17" a="1"/>
  <c r="BH366" i="17" s="1"/>
  <c r="BK1068" i="17" a="1"/>
  <c r="BK1068" i="17" s="1"/>
  <c r="BI1068" i="17" a="1"/>
  <c r="BI1068" i="17" s="1"/>
  <c r="BF1068" i="17" a="1"/>
  <c r="BF1068" i="17" s="1"/>
  <c r="BF635" i="17" a="1"/>
  <c r="BF635" i="17" s="1"/>
  <c r="BJ106" i="17" a="1"/>
  <c r="BJ106" i="17" s="1"/>
  <c r="BL106" i="17" a="1"/>
  <c r="BL106" i="17" s="1"/>
  <c r="BL29" i="17" a="1"/>
  <c r="BL29" i="17" s="1"/>
  <c r="BK29" i="17" a="1"/>
  <c r="BK29" i="17" s="1"/>
  <c r="BJ661" i="17" a="1"/>
  <c r="BJ661" i="17" s="1"/>
  <c r="BL318" i="17" a="1"/>
  <c r="BL318" i="17" s="1"/>
  <c r="BJ326" i="17" a="1"/>
  <c r="BJ326" i="17" s="1"/>
  <c r="BJ390" i="17" a="1"/>
  <c r="BJ390" i="17" s="1"/>
  <c r="BJ441" i="17" a="1"/>
  <c r="BJ441" i="17" s="1"/>
  <c r="BM431" i="17" a="1"/>
  <c r="BM431" i="17" s="1"/>
  <c r="F912" i="17"/>
  <c r="G912" i="17" s="1"/>
  <c r="H912" i="17" s="1"/>
  <c r="I912" i="17" s="1"/>
  <c r="J912" i="17" s="1"/>
  <c r="K912" i="17" s="1"/>
  <c r="L912" i="17" s="1"/>
  <c r="M912" i="17" s="1"/>
  <c r="BI530" i="17" a="1"/>
  <c r="BI530" i="17" s="1"/>
  <c r="BK791" i="17" a="1"/>
  <c r="BK791" i="17" s="1"/>
  <c r="BJ791" i="17" a="1"/>
  <c r="BJ791" i="17" s="1"/>
  <c r="BM791" i="17" a="1"/>
  <c r="BM791" i="17" s="1"/>
  <c r="BI676" i="17" a="1"/>
  <c r="BI676" i="17" s="1"/>
  <c r="BI677" i="17" a="1"/>
  <c r="BI677" i="17" s="1"/>
  <c r="BM677" i="17" a="1"/>
  <c r="BM677" i="17" s="1"/>
  <c r="BK677" i="17" a="1"/>
  <c r="BK677" i="17" s="1"/>
  <c r="BJ677" i="17" a="1"/>
  <c r="BJ677" i="17" s="1"/>
  <c r="F850" i="17"/>
  <c r="G850" i="17" s="1"/>
  <c r="H850" i="17" s="1"/>
  <c r="I850" i="17" s="1"/>
  <c r="J850" i="17" s="1"/>
  <c r="K850" i="17" s="1"/>
  <c r="L850" i="17" s="1"/>
  <c r="M850" i="17" s="1"/>
  <c r="BL304" i="17" a="1"/>
  <c r="BL304" i="17" s="1"/>
  <c r="BJ640" i="17" a="1"/>
  <c r="BJ640" i="17" s="1"/>
  <c r="BM660" i="17" a="1"/>
  <c r="BM660" i="17" s="1"/>
  <c r="BM862" i="17" a="1"/>
  <c r="BM862" i="17" s="1"/>
  <c r="BG1155" i="17" a="1"/>
  <c r="BG1155" i="17" s="1"/>
  <c r="BF1017" i="17" a="1"/>
  <c r="BF1017" i="17" s="1"/>
  <c r="BH1017" i="17" a="1"/>
  <c r="BH1017" i="17" s="1"/>
  <c r="BI1017" i="17" a="1"/>
  <c r="BI1017" i="17" s="1"/>
  <c r="BL791" i="17" a="1"/>
  <c r="BL791" i="17" s="1"/>
  <c r="BG591" i="17" a="1"/>
  <c r="BG591" i="17" s="1"/>
  <c r="BH695" i="17" a="1"/>
  <c r="BH695" i="17" s="1"/>
  <c r="BM106" i="17" a="1"/>
  <c r="BM106" i="17" s="1"/>
  <c r="BI29" i="17" a="1"/>
  <c r="BI29" i="17" s="1"/>
  <c r="BH318" i="17" a="1"/>
  <c r="BH318" i="17" s="1"/>
  <c r="F707" i="17"/>
  <c r="G707" i="17" s="1"/>
  <c r="H707" i="17" s="1"/>
  <c r="I707" i="17" s="1"/>
  <c r="J707" i="17" s="1"/>
  <c r="K707" i="17" s="1"/>
  <c r="L707" i="17" s="1"/>
  <c r="M707" i="17" s="1"/>
  <c r="BF677" i="17" a="1"/>
  <c r="BF677" i="17" s="1"/>
  <c r="F846" i="17"/>
  <c r="G846" i="17" s="1"/>
  <c r="H846" i="17" s="1"/>
  <c r="I846" i="17" s="1"/>
  <c r="J846" i="17" s="1"/>
  <c r="K846" i="17" s="1"/>
  <c r="L846" i="17" s="1"/>
  <c r="M846" i="17" s="1"/>
  <c r="BL530" i="17" a="1"/>
  <c r="BL530" i="17" s="1"/>
  <c r="BG530" i="17" a="1"/>
  <c r="BG530" i="17" s="1"/>
  <c r="BH530" i="17" a="1"/>
  <c r="BH530" i="17" s="1"/>
  <c r="BK676" i="17" a="1"/>
  <c r="BK676" i="17" s="1"/>
  <c r="BF676" i="17" a="1"/>
  <c r="BF676" i="17" s="1"/>
  <c r="BI661" i="17" a="1"/>
  <c r="BI661" i="17" s="1"/>
  <c r="BH661" i="17" a="1"/>
  <c r="BH661" i="17" s="1"/>
  <c r="BM661" i="17" a="1"/>
  <c r="BM661" i="17" s="1"/>
  <c r="F22" i="17"/>
  <c r="G22" i="17" s="1"/>
  <c r="H22" i="17" s="1"/>
  <c r="I22" i="17" s="1"/>
  <c r="J22" i="17" s="1"/>
  <c r="K22" i="17" s="1"/>
  <c r="L22" i="17" s="1"/>
  <c r="M22" i="17" s="1"/>
  <c r="BG606" i="17" a="1"/>
  <c r="BG606" i="17" s="1"/>
  <c r="BM606" i="17" a="1"/>
  <c r="BM606" i="17" s="1"/>
  <c r="BH606" i="17" a="1"/>
  <c r="BH606" i="17" s="1"/>
  <c r="BG326" i="17" a="1"/>
  <c r="BG326" i="17" s="1"/>
  <c r="BK326" i="17" a="1"/>
  <c r="BK326" i="17" s="1"/>
  <c r="BH326" i="17" a="1"/>
  <c r="BH326" i="17" s="1"/>
  <c r="BI390" i="17" a="1"/>
  <c r="BI390" i="17" s="1"/>
  <c r="BF390" i="17" a="1"/>
  <c r="BF390" i="17" s="1"/>
  <c r="BL677" i="17" a="1"/>
  <c r="BL677" i="17" s="1"/>
  <c r="BM1152" i="17" a="1"/>
  <c r="BM1152" i="17" s="1"/>
  <c r="BI1152" i="17" a="1"/>
  <c r="BI1152" i="17" s="1"/>
  <c r="BK1152" i="17" a="1"/>
  <c r="BK1152" i="17" s="1"/>
  <c r="BF591" i="17" a="1"/>
  <c r="BF591" i="17" s="1"/>
  <c r="BM591" i="17" a="1"/>
  <c r="BM591" i="17" s="1"/>
  <c r="BJ591" i="17" a="1"/>
  <c r="BJ591" i="17" s="1"/>
  <c r="BF606" i="17" a="1"/>
  <c r="BF606" i="17" s="1"/>
  <c r="F872" i="17"/>
  <c r="G872" i="17" s="1"/>
  <c r="H872" i="17" s="1"/>
  <c r="I872" i="17" s="1"/>
  <c r="J872" i="17" s="1"/>
  <c r="K872" i="17" s="1"/>
  <c r="L872" i="17" s="1"/>
  <c r="M872" i="17" s="1"/>
  <c r="BL390" i="17" a="1"/>
  <c r="BL390" i="17" s="1"/>
  <c r="F128" i="17"/>
  <c r="G128" i="17" s="1"/>
  <c r="H128" i="17" s="1"/>
  <c r="I128" i="17" s="1"/>
  <c r="J128" i="17" s="1"/>
  <c r="K128" i="17" s="1"/>
  <c r="L128" i="17" s="1"/>
  <c r="M128" i="17" s="1"/>
  <c r="BG1152" i="17" a="1"/>
  <c r="BG1152" i="17" s="1"/>
  <c r="BG568" i="17" a="1"/>
  <c r="BG568" i="17" s="1"/>
  <c r="BI568" i="17" a="1"/>
  <c r="BI568" i="17" s="1"/>
  <c r="BH568" i="17" a="1"/>
  <c r="BH568" i="17" s="1"/>
  <c r="BF568" i="17" a="1"/>
  <c r="BF568" i="17" s="1"/>
  <c r="BG657" i="17" a="1"/>
  <c r="BG657" i="17" s="1"/>
  <c r="BH657" i="17" a="1"/>
  <c r="BH657" i="17" s="1"/>
  <c r="BF657" i="17" a="1"/>
  <c r="BF657" i="17" s="1"/>
  <c r="F261" i="17"/>
  <c r="G261" i="17" s="1"/>
  <c r="H261" i="17" s="1"/>
  <c r="I261" i="17" s="1"/>
  <c r="J261" i="17" s="1"/>
  <c r="K261" i="17" s="1"/>
  <c r="L261" i="17" s="1"/>
  <c r="M261" i="17" s="1"/>
  <c r="BI226" i="17" a="1"/>
  <c r="BI226" i="17" s="1"/>
  <c r="BH226" i="17" a="1"/>
  <c r="BH226" i="17" s="1"/>
  <c r="BG226" i="17" a="1"/>
  <c r="BG226" i="17" s="1"/>
  <c r="BM226" i="17" a="1"/>
  <c r="BM226" i="17" s="1"/>
  <c r="BL226" i="17" a="1"/>
  <c r="BL226" i="17" s="1"/>
  <c r="BH654" i="17" a="1"/>
  <c r="BH654" i="17" s="1"/>
  <c r="BI654" i="17" a="1"/>
  <c r="BI654" i="17" s="1"/>
  <c r="BK654" i="17" a="1"/>
  <c r="BK654" i="17" s="1"/>
  <c r="BM654" i="17" a="1"/>
  <c r="BM654" i="17" s="1"/>
  <c r="BH912" i="17" a="1"/>
  <c r="BH912" i="17" s="1"/>
  <c r="BK912" i="17" a="1"/>
  <c r="BK912" i="17" s="1"/>
  <c r="BF912" i="17" a="1"/>
  <c r="BF912" i="17" s="1"/>
  <c r="BM912" i="17" a="1"/>
  <c r="BM912" i="17" s="1"/>
  <c r="BJ912" i="17" a="1"/>
  <c r="BJ912" i="17" s="1"/>
  <c r="BI912" i="17" a="1"/>
  <c r="BI912" i="17" s="1"/>
  <c r="BJ849" i="17" a="1"/>
  <c r="BJ849" i="17" s="1"/>
  <c r="BF849" i="17" a="1"/>
  <c r="BF849" i="17" s="1"/>
  <c r="BL849" i="17" a="1"/>
  <c r="BL849" i="17" s="1"/>
  <c r="BK849" i="17" a="1"/>
  <c r="BK849" i="17" s="1"/>
  <c r="F727" i="17"/>
  <c r="G727" i="17" s="1"/>
  <c r="H727" i="17" s="1"/>
  <c r="I727" i="17" s="1"/>
  <c r="J727" i="17" s="1"/>
  <c r="K727" i="17" s="1"/>
  <c r="L727" i="17" s="1"/>
  <c r="M727" i="17" s="1"/>
  <c r="F109" i="17"/>
  <c r="G109" i="17" s="1"/>
  <c r="H109" i="17" s="1"/>
  <c r="I109" i="17" s="1"/>
  <c r="J109" i="17" s="1"/>
  <c r="K109" i="17" s="1"/>
  <c r="L109" i="17" s="1"/>
  <c r="M109" i="17" s="1"/>
  <c r="BI494" i="17" a="1"/>
  <c r="BI494" i="17" s="1"/>
  <c r="F229" i="17"/>
  <c r="G229" i="17" s="1"/>
  <c r="H229" i="17" s="1"/>
  <c r="I229" i="17" s="1"/>
  <c r="J229" i="17" s="1"/>
  <c r="K229" i="17" s="1"/>
  <c r="L229" i="17" s="1"/>
  <c r="M229" i="17" s="1"/>
  <c r="N229" i="17" s="1"/>
  <c r="BK1155" i="17" a="1"/>
  <c r="BK1155" i="17" s="1"/>
  <c r="BH138" i="17" a="1"/>
  <c r="BH138" i="17" s="1"/>
  <c r="BK1008" i="17" a="1"/>
  <c r="BK1008" i="17" s="1"/>
  <c r="BH1008" i="17" a="1"/>
  <c r="BH1008" i="17" s="1"/>
  <c r="BK591" i="17" a="1"/>
  <c r="BK591" i="17" s="1"/>
  <c r="BL418" i="17" a="1"/>
  <c r="BL418" i="17" s="1"/>
  <c r="BG31" i="17" a="1"/>
  <c r="BG31" i="17" s="1"/>
  <c r="BL31" i="17" a="1"/>
  <c r="BL31" i="17" s="1"/>
  <c r="BJ31" i="17" a="1"/>
  <c r="BJ31" i="17" s="1"/>
  <c r="BM695" i="17" a="1"/>
  <c r="BM695" i="17" s="1"/>
  <c r="F888" i="17"/>
  <c r="G888" i="17" s="1"/>
  <c r="H888" i="17" s="1"/>
  <c r="I888" i="17" s="1"/>
  <c r="J888" i="17" s="1"/>
  <c r="K888" i="17" s="1"/>
  <c r="L888" i="17" s="1"/>
  <c r="M888" i="17" s="1"/>
  <c r="BJ971" i="17" a="1"/>
  <c r="BJ971" i="17" s="1"/>
  <c r="BG106" i="17" a="1"/>
  <c r="BG106" i="17" s="1"/>
  <c r="BI606" i="17" a="1"/>
  <c r="BI606" i="17" s="1"/>
  <c r="BH390" i="17" a="1"/>
  <c r="BH390" i="17" s="1"/>
  <c r="BJ1152" i="17" a="1"/>
  <c r="BJ1152" i="17" s="1"/>
  <c r="F706" i="17"/>
  <c r="G706" i="17" s="1"/>
  <c r="H706" i="17" s="1"/>
  <c r="I706" i="17" s="1"/>
  <c r="J706" i="17" s="1"/>
  <c r="K706" i="17" s="1"/>
  <c r="L706" i="17" s="1"/>
  <c r="M706" i="17" s="1"/>
  <c r="BK568" i="17" a="1"/>
  <c r="BK568" i="17" s="1"/>
  <c r="BK226" i="17" a="1"/>
  <c r="BK226" i="17" s="1"/>
  <c r="BM849" i="17" a="1"/>
  <c r="BM849" i="17" s="1"/>
  <c r="BH1043" i="17" a="1"/>
  <c r="BH1043" i="17" s="1"/>
  <c r="BI1043" i="17" a="1"/>
  <c r="BI1043" i="17" s="1"/>
  <c r="BG1043" i="17" a="1"/>
  <c r="BG1043" i="17" s="1"/>
  <c r="BM1043" i="17" a="1"/>
  <c r="BM1043" i="17" s="1"/>
  <c r="BL1043" i="17" a="1"/>
  <c r="BL1043" i="17" s="1"/>
  <c r="BK1043" i="17" a="1"/>
  <c r="BK1043" i="17" s="1"/>
  <c r="BJ1043" i="17" a="1"/>
  <c r="BJ1043" i="17" s="1"/>
  <c r="F264" i="17"/>
  <c r="G264" i="17" s="1"/>
  <c r="H264" i="17" s="1"/>
  <c r="I264" i="17" s="1"/>
  <c r="J264" i="17" s="1"/>
  <c r="K264" i="17" s="1"/>
  <c r="L264" i="17" s="1"/>
  <c r="M264" i="17" s="1"/>
  <c r="BF702" i="17" a="1"/>
  <c r="BF702" i="17" s="1"/>
  <c r="BF266" i="17" a="1"/>
  <c r="BF266" i="17" s="1"/>
  <c r="F415" i="17"/>
  <c r="G415" i="17" s="1"/>
  <c r="H415" i="17" s="1"/>
  <c r="I415" i="17" s="1"/>
  <c r="J415" i="17" s="1"/>
  <c r="K415" i="17" s="1"/>
  <c r="L415" i="17" s="1"/>
  <c r="M415" i="17" s="1"/>
  <c r="BH235" i="17" a="1"/>
  <c r="BH235" i="17" s="1"/>
  <c r="BI1023" i="17" a="1"/>
  <c r="BI1023" i="17" s="1"/>
  <c r="BK42" i="17" a="1"/>
  <c r="BK42" i="17" s="1"/>
  <c r="BI1022" i="17" a="1"/>
  <c r="BI1022" i="17" s="1"/>
  <c r="BM837" i="17" a="1"/>
  <c r="BM837" i="17" s="1"/>
  <c r="BG877" i="17" a="1"/>
  <c r="BG877" i="17" s="1"/>
  <c r="BG559" i="17" a="1"/>
  <c r="BG559" i="17" s="1"/>
  <c r="F487" i="17"/>
  <c r="G487" i="17" s="1"/>
  <c r="H487" i="17" s="1"/>
  <c r="I487" i="17" s="1"/>
  <c r="J487" i="17" s="1"/>
  <c r="K487" i="17" s="1"/>
  <c r="L487" i="17" s="1"/>
  <c r="M487" i="17" s="1"/>
  <c r="BM1138" i="17" a="1"/>
  <c r="BM1138" i="17" s="1"/>
  <c r="BL686" i="17" a="1"/>
  <c r="BL686" i="17" s="1"/>
  <c r="BG415" i="17" a="1"/>
  <c r="BG415" i="17" s="1"/>
  <c r="BJ692" i="17" a="1"/>
  <c r="BJ692" i="17" s="1"/>
  <c r="BL15" i="17" a="1"/>
  <c r="BL15" i="17" s="1"/>
  <c r="BG854" i="17" a="1"/>
  <c r="BG854" i="17" s="1"/>
  <c r="F127" i="17"/>
  <c r="G127" i="17" s="1"/>
  <c r="H127" i="17" s="1"/>
  <c r="I127" i="17" s="1"/>
  <c r="J127" i="17" s="1"/>
  <c r="K127" i="17" s="1"/>
  <c r="L127" i="17" s="1"/>
  <c r="M127" i="17" s="1"/>
  <c r="BH266" i="17" a="1"/>
  <c r="BH266" i="17" s="1"/>
  <c r="BJ235" i="17" a="1"/>
  <c r="BJ235" i="17" s="1"/>
  <c r="F990" i="17"/>
  <c r="G990" i="17" s="1"/>
  <c r="H990" i="17" s="1"/>
  <c r="I990" i="17" s="1"/>
  <c r="J990" i="17" s="1"/>
  <c r="K990" i="17" s="1"/>
  <c r="L990" i="17" s="1"/>
  <c r="M990" i="17" s="1"/>
  <c r="BL12" i="17" a="1"/>
  <c r="BL12" i="17" s="1"/>
  <c r="BM704" i="17" a="1"/>
  <c r="BM704" i="17" s="1"/>
  <c r="F394" i="17"/>
  <c r="G394" i="17" s="1"/>
  <c r="H394" i="17" s="1"/>
  <c r="I394" i="17" s="1"/>
  <c r="J394" i="17" s="1"/>
  <c r="K394" i="17" s="1"/>
  <c r="L394" i="17" s="1"/>
  <c r="M394" i="17" s="1"/>
  <c r="BL393" i="17" a="1"/>
  <c r="BL393" i="17" s="1"/>
  <c r="BF15" i="17" a="1"/>
  <c r="BF15" i="17" s="1"/>
  <c r="BH399" i="17" a="1"/>
  <c r="BH399" i="17" s="1"/>
  <c r="BF86" i="17" a="1"/>
  <c r="BF86" i="17" s="1"/>
  <c r="BH298" i="17" a="1"/>
  <c r="BH298" i="17" s="1"/>
  <c r="BK837" i="17" a="1"/>
  <c r="BK837" i="17" s="1"/>
  <c r="BM877" i="17" a="1"/>
  <c r="BM877" i="17" s="1"/>
  <c r="BJ559" i="17" a="1"/>
  <c r="BJ559" i="17" s="1"/>
  <c r="BI1151" i="17" a="1"/>
  <c r="BI1151" i="17" s="1"/>
  <c r="BJ949" i="17" a="1"/>
  <c r="BJ949" i="17" s="1"/>
  <c r="BJ249" i="17" a="1"/>
  <c r="BJ249" i="17" s="1"/>
  <c r="BF690" i="17" a="1"/>
  <c r="BF690" i="17" s="1"/>
  <c r="BH854" i="17" a="1"/>
  <c r="BH854" i="17" s="1"/>
  <c r="BK644" i="17" a="1"/>
  <c r="BK644" i="17" s="1"/>
  <c r="BM692" i="17" a="1"/>
  <c r="BM692" i="17" s="1"/>
  <c r="F1108" i="17"/>
  <c r="G1108" i="17" s="1"/>
  <c r="H1108" i="17" s="1"/>
  <c r="I1108" i="17" s="1"/>
  <c r="J1108" i="17" s="1"/>
  <c r="K1108" i="17" s="1"/>
  <c r="L1108" i="17" s="1"/>
  <c r="M1108" i="17" s="1"/>
  <c r="F367" i="17"/>
  <c r="G367" i="17" s="1"/>
  <c r="H367" i="17" s="1"/>
  <c r="I367" i="17" s="1"/>
  <c r="J367" i="17" s="1"/>
  <c r="K367" i="17" s="1"/>
  <c r="L367" i="17" s="1"/>
  <c r="M367" i="17" s="1"/>
  <c r="F748" i="17"/>
  <c r="G748" i="17" s="1"/>
  <c r="H748" i="17" s="1"/>
  <c r="I748" i="17" s="1"/>
  <c r="J748" i="17" s="1"/>
  <c r="K748" i="17" s="1"/>
  <c r="L748" i="17" s="1"/>
  <c r="M748" i="17" s="1"/>
  <c r="BM989" i="17" a="1"/>
  <c r="BM989" i="17" s="1"/>
  <c r="BM145" i="17" a="1"/>
  <c r="BM145" i="17" s="1"/>
  <c r="BF422" i="17" a="1"/>
  <c r="BF422" i="17" s="1"/>
  <c r="BJ266" i="17" a="1"/>
  <c r="BJ266" i="17" s="1"/>
  <c r="BM235" i="17" a="1"/>
  <c r="BM235" i="17" s="1"/>
  <c r="F347" i="17"/>
  <c r="G347" i="17" s="1"/>
  <c r="H347" i="17" s="1"/>
  <c r="I347" i="17" s="1"/>
  <c r="J347" i="17" s="1"/>
  <c r="K347" i="17" s="1"/>
  <c r="L347" i="17" s="1"/>
  <c r="M347" i="17" s="1"/>
  <c r="BI12" i="17" a="1"/>
  <c r="BI12" i="17" s="1"/>
  <c r="BF704" i="17" a="1"/>
  <c r="BF704" i="17" s="1"/>
  <c r="BH394" i="17" a="1"/>
  <c r="BH394" i="17" s="1"/>
  <c r="BG393" i="17" a="1"/>
  <c r="BG393" i="17" s="1"/>
  <c r="BL178" i="17" a="1"/>
  <c r="BL178" i="17" s="1"/>
  <c r="BG855" i="17" a="1"/>
  <c r="BG855" i="17" s="1"/>
  <c r="BH15" i="17" a="1"/>
  <c r="BH15" i="17" s="1"/>
  <c r="BM399" i="17" a="1"/>
  <c r="BM399" i="17" s="1"/>
  <c r="BJ1084" i="17" a="1"/>
  <c r="BJ1084" i="17" s="1"/>
  <c r="BI298" i="17" a="1"/>
  <c r="BI298" i="17" s="1"/>
  <c r="BL877" i="17" a="1"/>
  <c r="BL877" i="17" s="1"/>
  <c r="BL559" i="17" a="1"/>
  <c r="BL559" i="17" s="1"/>
  <c r="BM803" i="17" a="1"/>
  <c r="BM803" i="17" s="1"/>
  <c r="BJ899" i="17" a="1"/>
  <c r="BJ899" i="17" s="1"/>
  <c r="BG686" i="17" a="1"/>
  <c r="BG686" i="17" s="1"/>
  <c r="BF249" i="17" a="1"/>
  <c r="BF249" i="17" s="1"/>
  <c r="BH690" i="17" a="1"/>
  <c r="BH690" i="17" s="1"/>
  <c r="BI854" i="17" a="1"/>
  <c r="BI854" i="17" s="1"/>
  <c r="BI425" i="17" a="1"/>
  <c r="BI425" i="17" s="1"/>
  <c r="BL644" i="17" a="1"/>
  <c r="BL644" i="17" s="1"/>
  <c r="BL692" i="17" a="1"/>
  <c r="BL692" i="17" s="1"/>
  <c r="BK12" i="17" a="1"/>
  <c r="BK12" i="17" s="1"/>
  <c r="F1033" i="17"/>
  <c r="G1033" i="17" s="1"/>
  <c r="H1033" i="17" s="1"/>
  <c r="I1033" i="17" s="1"/>
  <c r="J1033" i="17" s="1"/>
  <c r="K1033" i="17" s="1"/>
  <c r="L1033" i="17" s="1"/>
  <c r="M1033" i="17" s="1"/>
  <c r="BK704" i="17" a="1"/>
  <c r="BK704" i="17" s="1"/>
  <c r="BM394" i="17" a="1"/>
  <c r="BM394" i="17" s="1"/>
  <c r="BH393" i="17" a="1"/>
  <c r="BH393" i="17" s="1"/>
  <c r="BF178" i="17" a="1"/>
  <c r="BF178" i="17" s="1"/>
  <c r="BI353" i="17" a="1"/>
  <c r="BI353" i="17" s="1"/>
  <c r="BJ15" i="17" a="1"/>
  <c r="BJ15" i="17" s="1"/>
  <c r="BL298" i="17" a="1"/>
  <c r="BL298" i="17" s="1"/>
  <c r="BI899" i="17" a="1"/>
  <c r="BI899" i="17" s="1"/>
  <c r="BI690" i="17" a="1"/>
  <c r="BI690" i="17" s="1"/>
  <c r="BJ854" i="17" a="1"/>
  <c r="BJ854" i="17" s="1"/>
  <c r="BL425" i="17" a="1"/>
  <c r="BL425" i="17" s="1"/>
  <c r="BH422" i="17" a="1"/>
  <c r="BH422" i="17" s="1"/>
  <c r="BL266" i="17" a="1"/>
  <c r="BL266" i="17" s="1"/>
  <c r="BM12" i="17" a="1"/>
  <c r="BM12" i="17" s="1"/>
  <c r="BJ394" i="17" a="1"/>
  <c r="BJ394" i="17" s="1"/>
  <c r="BI393" i="17" a="1"/>
  <c r="BI393" i="17" s="1"/>
  <c r="BH178" i="17" a="1"/>
  <c r="BH178" i="17" s="1"/>
  <c r="BJ353" i="17" a="1"/>
  <c r="BJ353" i="17" s="1"/>
  <c r="BM15" i="17" a="1"/>
  <c r="BM15" i="17" s="1"/>
  <c r="BL399" i="17" a="1"/>
  <c r="BL399" i="17" s="1"/>
  <c r="BJ298" i="17" a="1"/>
  <c r="BJ298" i="17" s="1"/>
  <c r="BH877" i="17" a="1"/>
  <c r="BH877" i="17" s="1"/>
  <c r="BL899" i="17" a="1"/>
  <c r="BL899" i="17" s="1"/>
  <c r="BL264" i="17" a="1"/>
  <c r="BL264" i="17" s="1"/>
  <c r="BJ590" i="17" a="1"/>
  <c r="BJ590" i="17" s="1"/>
  <c r="BG690" i="17" a="1"/>
  <c r="BG690" i="17" s="1"/>
  <c r="BK854" i="17" a="1"/>
  <c r="BK854" i="17" s="1"/>
  <c r="BJ425" i="17" a="1"/>
  <c r="BJ425" i="17" s="1"/>
  <c r="F1152" i="17"/>
  <c r="G1152" i="17" s="1"/>
  <c r="H1152" i="17" s="1"/>
  <c r="I1152" i="17" s="1"/>
  <c r="J1152" i="17" s="1"/>
  <c r="K1152" i="17" s="1"/>
  <c r="L1152" i="17" s="1"/>
  <c r="M1152" i="17" s="1"/>
  <c r="BJ190" i="17" a="1"/>
  <c r="BJ190" i="17" s="1"/>
  <c r="F226" i="17"/>
  <c r="G226" i="17" s="1"/>
  <c r="H226" i="17" s="1"/>
  <c r="I226" i="17" s="1"/>
  <c r="J226" i="17" s="1"/>
  <c r="K226" i="17" s="1"/>
  <c r="L226" i="17" s="1"/>
  <c r="M226" i="17" s="1"/>
  <c r="F1019" i="17"/>
  <c r="G1019" i="17" s="1"/>
  <c r="H1019" i="17" s="1"/>
  <c r="I1019" i="17" s="1"/>
  <c r="J1019" i="17" s="1"/>
  <c r="K1019" i="17" s="1"/>
  <c r="L1019" i="17" s="1"/>
  <c r="M1019" i="17" s="1"/>
  <c r="N1019" i="17" s="1"/>
  <c r="BG989" i="17" a="1"/>
  <c r="BG989" i="17" s="1"/>
  <c r="BI145" i="17" a="1"/>
  <c r="BI145" i="17" s="1"/>
  <c r="BI422" i="17" a="1"/>
  <c r="BI422" i="17" s="1"/>
  <c r="BH577" i="17" a="1"/>
  <c r="BH577" i="17" s="1"/>
  <c r="BI317" i="17" a="1"/>
  <c r="BI317" i="17" s="1"/>
  <c r="BG180" i="17" a="1"/>
  <c r="BG180" i="17" s="1"/>
  <c r="BK394" i="17" a="1"/>
  <c r="BK394" i="17" s="1"/>
  <c r="BJ393" i="17" a="1"/>
  <c r="BJ393" i="17" s="1"/>
  <c r="BK1104" i="17" a="1"/>
  <c r="BK1104" i="17" s="1"/>
  <c r="BK178" i="17" a="1"/>
  <c r="BK178" i="17" s="1"/>
  <c r="F173" i="17"/>
  <c r="G173" i="17" s="1"/>
  <c r="H173" i="17" s="1"/>
  <c r="I173" i="17" s="1"/>
  <c r="J173" i="17" s="1"/>
  <c r="K173" i="17" s="1"/>
  <c r="L173" i="17" s="1"/>
  <c r="M173" i="17" s="1"/>
  <c r="BK353" i="17" a="1"/>
  <c r="BK353" i="17" s="1"/>
  <c r="BG399" i="17" a="1"/>
  <c r="BG399" i="17" s="1"/>
  <c r="BK298" i="17" a="1"/>
  <c r="BK298" i="17" s="1"/>
  <c r="BF864" i="17" a="1"/>
  <c r="BF864" i="17" s="1"/>
  <c r="BL381" i="17" a="1"/>
  <c r="BL381" i="17" s="1"/>
  <c r="BF803" i="17" a="1"/>
  <c r="BF803" i="17" s="1"/>
  <c r="F849" i="17"/>
  <c r="G849" i="17" s="1"/>
  <c r="H849" i="17" s="1"/>
  <c r="I849" i="17" s="1"/>
  <c r="J849" i="17" s="1"/>
  <c r="K849" i="17" s="1"/>
  <c r="L849" i="17" s="1"/>
  <c r="M849" i="17" s="1"/>
  <c r="BM899" i="17" a="1"/>
  <c r="BM899" i="17" s="1"/>
  <c r="BI314" i="17" a="1"/>
  <c r="BI314" i="17" s="1"/>
  <c r="BK264" i="17" a="1"/>
  <c r="BK264" i="17" s="1"/>
  <c r="BM590" i="17" a="1"/>
  <c r="BM590" i="17" s="1"/>
  <c r="BK690" i="17" a="1"/>
  <c r="BK690" i="17" s="1"/>
  <c r="BL854" i="17" a="1"/>
  <c r="BL854" i="17" s="1"/>
  <c r="BK425" i="17" a="1"/>
  <c r="BK425" i="17" s="1"/>
  <c r="BF1104" i="17" a="1"/>
  <c r="BF1104" i="17" s="1"/>
  <c r="BJ10" i="17" a="1"/>
  <c r="BJ10" i="17" s="1"/>
  <c r="BM298" i="17" a="1"/>
  <c r="BM298" i="17" s="1"/>
  <c r="BK899" i="17" a="1"/>
  <c r="BK899" i="17" s="1"/>
  <c r="F41" i="17"/>
  <c r="G41" i="17" s="1"/>
  <c r="H41" i="17" s="1"/>
  <c r="I41" i="17" s="1"/>
  <c r="J41" i="17" s="1"/>
  <c r="K41" i="17" s="1"/>
  <c r="L41" i="17" s="1"/>
  <c r="M41" i="17" s="1"/>
  <c r="BM690" i="17" a="1"/>
  <c r="BM690" i="17" s="1"/>
  <c r="BM854" i="17" a="1"/>
  <c r="BM854" i="17" s="1"/>
  <c r="BG425" i="17" a="1"/>
  <c r="BG425" i="17" s="1"/>
  <c r="BL233" i="17" a="1"/>
  <c r="BL233" i="17" s="1"/>
  <c r="BL448" i="17" a="1"/>
  <c r="BL448" i="17" s="1"/>
  <c r="BH425" i="17" a="1"/>
  <c r="BH425" i="17" s="1"/>
  <c r="F1098" i="17"/>
  <c r="G1098" i="17" s="1"/>
  <c r="H1098" i="17" s="1"/>
  <c r="I1098" i="17" s="1"/>
  <c r="J1098" i="17" s="1"/>
  <c r="K1098" i="17" s="1"/>
  <c r="L1098" i="17" s="1"/>
  <c r="M1098" i="17" s="1"/>
  <c r="F1126" i="17"/>
  <c r="G1126" i="17" s="1"/>
  <c r="H1126" i="17" s="1"/>
  <c r="I1126" i="17" s="1"/>
  <c r="J1126" i="17" s="1"/>
  <c r="K1126" i="17" s="1"/>
  <c r="L1126" i="17" s="1"/>
  <c r="M1126" i="17" s="1"/>
  <c r="N1126" i="17" s="1"/>
  <c r="F806" i="17"/>
  <c r="G806" i="17" s="1"/>
  <c r="H806" i="17" s="1"/>
  <c r="I806" i="17" s="1"/>
  <c r="J806" i="17" s="1"/>
  <c r="K806" i="17" s="1"/>
  <c r="L806" i="17" s="1"/>
  <c r="M806" i="17" s="1"/>
  <c r="F508" i="17"/>
  <c r="G508" i="17" s="1"/>
  <c r="H508" i="17" s="1"/>
  <c r="I508" i="17" s="1"/>
  <c r="J508" i="17" s="1"/>
  <c r="K508" i="17" s="1"/>
  <c r="L508" i="17" s="1"/>
  <c r="M508" i="17" s="1"/>
  <c r="F1084" i="17"/>
  <c r="G1084" i="17" s="1"/>
  <c r="H1084" i="17" s="1"/>
  <c r="I1084" i="17" s="1"/>
  <c r="J1084" i="17" s="1"/>
  <c r="K1084" i="17" s="1"/>
  <c r="L1084" i="17" s="1"/>
  <c r="M1084" i="17" s="1"/>
  <c r="F546" i="17"/>
  <c r="G546" i="17" s="1"/>
  <c r="H546" i="17" s="1"/>
  <c r="I546" i="17" s="1"/>
  <c r="J546" i="17" s="1"/>
  <c r="K546" i="17" s="1"/>
  <c r="L546" i="17" s="1"/>
  <c r="M546" i="17" s="1"/>
  <c r="BI600" i="17" a="1"/>
  <c r="BI600" i="17" s="1"/>
  <c r="BI989" i="17" a="1"/>
  <c r="BI989" i="17" s="1"/>
  <c r="BL577" i="17" a="1"/>
  <c r="BL577" i="17" s="1"/>
  <c r="BG1160" i="17" a="1"/>
  <c r="BG1160" i="17" s="1"/>
  <c r="BJ565" i="17" a="1"/>
  <c r="BJ565" i="17" s="1"/>
  <c r="BM317" i="17" a="1"/>
  <c r="BM317" i="17" s="1"/>
  <c r="BM180" i="17" a="1"/>
  <c r="BM180" i="17" s="1"/>
  <c r="BH863" i="17" a="1"/>
  <c r="BH863" i="17" s="1"/>
  <c r="BI394" i="17" a="1"/>
  <c r="BI394" i="17" s="1"/>
  <c r="BI178" i="17" a="1"/>
  <c r="BI178" i="17" s="1"/>
  <c r="BM233" i="17" a="1"/>
  <c r="BM233" i="17" s="1"/>
  <c r="BL353" i="17" a="1"/>
  <c r="BL353" i="17" s="1"/>
  <c r="BG10" i="17" a="1"/>
  <c r="BG10" i="17" s="1"/>
  <c r="BI1163" i="17" a="1"/>
  <c r="BI1163" i="17" s="1"/>
  <c r="BF870" i="17" a="1"/>
  <c r="BF870" i="17" s="1"/>
  <c r="BL864" i="17" a="1"/>
  <c r="BL864" i="17" s="1"/>
  <c r="BK1101" i="17" a="1"/>
  <c r="BK1101" i="17" s="1"/>
  <c r="BK487" i="17" a="1"/>
  <c r="BK487" i="17" s="1"/>
  <c r="BM448" i="17" a="1"/>
  <c r="BM448" i="17" s="1"/>
  <c r="BF899" i="17" a="1"/>
  <c r="BF899" i="17" s="1"/>
  <c r="BK314" i="17" a="1"/>
  <c r="BK314" i="17" s="1"/>
  <c r="BL37" i="17" a="1"/>
  <c r="BL37" i="17" s="1"/>
  <c r="BH590" i="17" a="1"/>
  <c r="BH590" i="17" s="1"/>
  <c r="F887" i="17"/>
  <c r="G887" i="17" s="1"/>
  <c r="H887" i="17" s="1"/>
  <c r="I887" i="17" s="1"/>
  <c r="J887" i="17" s="1"/>
  <c r="K887" i="17" s="1"/>
  <c r="L887" i="17" s="1"/>
  <c r="M887" i="17" s="1"/>
  <c r="BG1146" i="17" a="1"/>
  <c r="BG1146" i="17" s="1"/>
  <c r="BF457" i="17" a="1"/>
  <c r="BF457" i="17" s="1"/>
  <c r="BL380" i="17" a="1"/>
  <c r="BL380" i="17" s="1"/>
  <c r="BM425" i="17" a="1"/>
  <c r="BM425" i="17" s="1"/>
  <c r="F335" i="17"/>
  <c r="G335" i="17" s="1"/>
  <c r="H335" i="17" s="1"/>
  <c r="I335" i="17" s="1"/>
  <c r="J335" i="17" s="1"/>
  <c r="K335" i="17" s="1"/>
  <c r="L335" i="17" s="1"/>
  <c r="M335" i="17" s="1"/>
  <c r="N335" i="17" s="1"/>
  <c r="BI1160" i="17" a="1"/>
  <c r="BI1160" i="17" s="1"/>
  <c r="BK906" i="17" a="1"/>
  <c r="BK906" i="17" s="1"/>
  <c r="BF233" i="17" a="1"/>
  <c r="BF233" i="17" s="1"/>
  <c r="BI448" i="17" a="1"/>
  <c r="BI448" i="17" s="1"/>
  <c r="F729" i="17"/>
  <c r="G729" i="17" s="1"/>
  <c r="H729" i="17" s="1"/>
  <c r="I729" i="17" s="1"/>
  <c r="J729" i="17" s="1"/>
  <c r="K729" i="17" s="1"/>
  <c r="L729" i="17" s="1"/>
  <c r="M729" i="17" s="1"/>
  <c r="BF41" i="17" a="1"/>
  <c r="BF41" i="17" s="1"/>
  <c r="BH1146" i="17" a="1"/>
  <c r="BH1146" i="17" s="1"/>
  <c r="BI457" i="17" a="1"/>
  <c r="BI457" i="17" s="1"/>
  <c r="BL1160" i="17" a="1"/>
  <c r="BL1160" i="17" s="1"/>
  <c r="BL906" i="17" a="1"/>
  <c r="BL906" i="17" s="1"/>
  <c r="BM202" i="17" a="1"/>
  <c r="BM202" i="17" s="1"/>
  <c r="BH233" i="17" a="1"/>
  <c r="BH233" i="17" s="1"/>
  <c r="G910" i="17"/>
  <c r="H910" i="17" s="1"/>
  <c r="I910" i="17" s="1"/>
  <c r="J910" i="17" s="1"/>
  <c r="K910" i="17" s="1"/>
  <c r="L910" i="17" s="1"/>
  <c r="M910" i="17" s="1"/>
  <c r="N910" i="17" s="1"/>
  <c r="BG1163" i="17" a="1"/>
  <c r="BG1163" i="17" s="1"/>
  <c r="BI768" i="17" a="1"/>
  <c r="BI768" i="17" s="1"/>
  <c r="BF1101" i="17" a="1"/>
  <c r="BF1101" i="17" s="1"/>
  <c r="BJ448" i="17" a="1"/>
  <c r="BJ448" i="17" s="1"/>
  <c r="BJ41" i="17" a="1"/>
  <c r="BJ41" i="17" s="1"/>
  <c r="BI1146" i="17" a="1"/>
  <c r="BI1146" i="17" s="1"/>
  <c r="BL457" i="17" a="1"/>
  <c r="BL457" i="17" s="1"/>
  <c r="F606" i="17"/>
  <c r="G606" i="17" s="1"/>
  <c r="H606" i="17" s="1"/>
  <c r="I606" i="17" s="1"/>
  <c r="J606" i="17" s="1"/>
  <c r="K606" i="17" s="1"/>
  <c r="L606" i="17" s="1"/>
  <c r="M606" i="17" s="1"/>
  <c r="BL1108" i="17" a="1"/>
  <c r="BL1108" i="17" s="1"/>
  <c r="BH1021" i="17" a="1"/>
  <c r="BH1021" i="17" s="1"/>
  <c r="BJ367" i="17" a="1"/>
  <c r="BJ367" i="17" s="1"/>
  <c r="BG1113" i="17" a="1"/>
  <c r="BG1113" i="17" s="1"/>
  <c r="BH600" i="17" a="1"/>
  <c r="BH600" i="17" s="1"/>
  <c r="BK584" i="17" a="1"/>
  <c r="BK584" i="17" s="1"/>
  <c r="F537" i="17"/>
  <c r="G537" i="17" s="1"/>
  <c r="H537" i="17" s="1"/>
  <c r="I537" i="17" s="1"/>
  <c r="J537" i="17" s="1"/>
  <c r="K537" i="17" s="1"/>
  <c r="L537" i="17" s="1"/>
  <c r="M537" i="17" s="1"/>
  <c r="BK623" i="17" a="1"/>
  <c r="BK623" i="17" s="1"/>
  <c r="G564" i="17"/>
  <c r="H564" i="17" s="1"/>
  <c r="I564" i="17" s="1"/>
  <c r="J564" i="17" s="1"/>
  <c r="K564" i="17" s="1"/>
  <c r="L564" i="17" s="1"/>
  <c r="M564" i="17" s="1"/>
  <c r="BM1160" i="17" a="1"/>
  <c r="BM1160" i="17" s="1"/>
  <c r="BL587" i="17" a="1"/>
  <c r="BL587" i="17" s="1"/>
  <c r="BG685" i="17" a="1"/>
  <c r="BG685" i="17" s="1"/>
  <c r="BM906" i="17" a="1"/>
  <c r="BM906" i="17" s="1"/>
  <c r="BK863" i="17" a="1"/>
  <c r="BK863" i="17" s="1"/>
  <c r="BJ202" i="17" a="1"/>
  <c r="BJ202" i="17" s="1"/>
  <c r="BJ128" i="17" a="1"/>
  <c r="BJ128" i="17" s="1"/>
  <c r="BJ738" i="17" a="1"/>
  <c r="BJ738" i="17" s="1"/>
  <c r="BF173" i="17" a="1"/>
  <c r="BF173" i="17" s="1"/>
  <c r="BG47" i="17" a="1"/>
  <c r="BG47" i="17" s="1"/>
  <c r="F317" i="17"/>
  <c r="G317" i="17" s="1"/>
  <c r="H317" i="17" s="1"/>
  <c r="I317" i="17" s="1"/>
  <c r="J317" i="17" s="1"/>
  <c r="K317" i="17" s="1"/>
  <c r="L317" i="17" s="1"/>
  <c r="M317" i="17" s="1"/>
  <c r="BJ783" i="17" a="1"/>
  <c r="BJ783" i="17" s="1"/>
  <c r="BL848" i="17" a="1"/>
  <c r="BL848" i="17" s="1"/>
  <c r="BK463" i="17" a="1"/>
  <c r="BK463" i="17" s="1"/>
  <c r="BH621" i="17" a="1"/>
  <c r="BH621" i="17" s="1"/>
  <c r="BI870" i="17" a="1"/>
  <c r="BI870" i="17" s="1"/>
  <c r="BJ571" i="17" a="1"/>
  <c r="BJ571" i="17" s="1"/>
  <c r="BF768" i="17" a="1"/>
  <c r="BF768" i="17" s="1"/>
  <c r="BH1101" i="17" a="1"/>
  <c r="BH1101" i="17" s="1"/>
  <c r="BH781" i="17" a="1"/>
  <c r="BH781" i="17" s="1"/>
  <c r="BI643" i="17" a="1"/>
  <c r="BI643" i="17" s="1"/>
  <c r="BH41" i="17" a="1"/>
  <c r="BH41" i="17" s="1"/>
  <c r="BF444" i="17" a="1"/>
  <c r="BF444" i="17" s="1"/>
  <c r="BJ557" i="17" a="1"/>
  <c r="BJ557" i="17" s="1"/>
  <c r="BM457" i="17" a="1"/>
  <c r="BM457" i="17" s="1"/>
  <c r="BF380" i="17" a="1"/>
  <c r="BF380" i="17" s="1"/>
  <c r="BM1113" i="17" a="1"/>
  <c r="BM1113" i="17" s="1"/>
  <c r="F253" i="17"/>
  <c r="G253" i="17" s="1"/>
  <c r="H253" i="17" s="1"/>
  <c r="I253" i="17" s="1"/>
  <c r="J253" i="17" s="1"/>
  <c r="K253" i="17" s="1"/>
  <c r="L253" i="17" s="1"/>
  <c r="M253" i="17" s="1"/>
  <c r="F434" i="17"/>
  <c r="G434" i="17" s="1"/>
  <c r="H434" i="17" s="1"/>
  <c r="I434" i="17" s="1"/>
  <c r="J434" i="17" s="1"/>
  <c r="K434" i="17" s="1"/>
  <c r="L434" i="17" s="1"/>
  <c r="M434" i="17" s="1"/>
  <c r="BJ600" i="17" a="1"/>
  <c r="BJ600" i="17" s="1"/>
  <c r="BL153" i="17" a="1"/>
  <c r="BL153" i="17" s="1"/>
  <c r="BM462" i="17" a="1"/>
  <c r="BM462" i="17" s="1"/>
  <c r="F771" i="17"/>
  <c r="G771" i="17" s="1"/>
  <c r="H771" i="17" s="1"/>
  <c r="I771" i="17" s="1"/>
  <c r="J771" i="17" s="1"/>
  <c r="K771" i="17" s="1"/>
  <c r="L771" i="17" s="1"/>
  <c r="M771" i="17" s="1"/>
  <c r="BG946" i="17" a="1"/>
  <c r="BG946" i="17" s="1"/>
  <c r="BM587" i="17" a="1"/>
  <c r="BM587" i="17" s="1"/>
  <c r="BH906" i="17" a="1"/>
  <c r="BH906" i="17" s="1"/>
  <c r="BL863" i="17" a="1"/>
  <c r="BL863" i="17" s="1"/>
  <c r="BK202" i="17" a="1"/>
  <c r="BK202" i="17" s="1"/>
  <c r="BK128" i="17" a="1"/>
  <c r="BK128" i="17" s="1"/>
  <c r="BM738" i="17" a="1"/>
  <c r="BM738" i="17" s="1"/>
  <c r="BK335" i="17" a="1"/>
  <c r="BK335" i="17" s="1"/>
  <c r="BI173" i="17" a="1"/>
  <c r="BI173" i="17" s="1"/>
  <c r="BL47" i="17" a="1"/>
  <c r="BL47" i="17" s="1"/>
  <c r="BH664" i="17" a="1"/>
  <c r="BH664" i="17" s="1"/>
  <c r="BM848" i="17" a="1"/>
  <c r="BM848" i="17" s="1"/>
  <c r="BM426" i="17" a="1"/>
  <c r="BM426" i="17" s="1"/>
  <c r="BM463" i="17" a="1"/>
  <c r="BM463" i="17" s="1"/>
  <c r="BI621" i="17" a="1"/>
  <c r="BI621" i="17" s="1"/>
  <c r="BJ870" i="17" a="1"/>
  <c r="BJ870" i="17" s="1"/>
  <c r="BI571" i="17" a="1"/>
  <c r="BI571" i="17" s="1"/>
  <c r="BK768" i="17" a="1"/>
  <c r="BK768" i="17" s="1"/>
  <c r="BG1101" i="17" a="1"/>
  <c r="BG1101" i="17" s="1"/>
  <c r="F1128" i="17"/>
  <c r="G1128" i="17" s="1"/>
  <c r="H1128" i="17" s="1"/>
  <c r="I1128" i="17" s="1"/>
  <c r="J1128" i="17" s="1"/>
  <c r="K1128" i="17" s="1"/>
  <c r="L1128" i="17" s="1"/>
  <c r="M1128" i="17" s="1"/>
  <c r="F963" i="17"/>
  <c r="G963" i="17" s="1"/>
  <c r="H963" i="17" s="1"/>
  <c r="I963" i="17" s="1"/>
  <c r="J963" i="17" s="1"/>
  <c r="K963" i="17" s="1"/>
  <c r="L963" i="17" s="1"/>
  <c r="M963" i="17" s="1"/>
  <c r="BJ643" i="17" a="1"/>
  <c r="BJ643" i="17" s="1"/>
  <c r="BH444" i="17" a="1"/>
  <c r="BH444" i="17" s="1"/>
  <c r="BL557" i="17" a="1"/>
  <c r="BL557" i="17" s="1"/>
  <c r="F854" i="17"/>
  <c r="G854" i="17" s="1"/>
  <c r="H854" i="17" s="1"/>
  <c r="I854" i="17" s="1"/>
  <c r="J854" i="17" s="1"/>
  <c r="K854" i="17" s="1"/>
  <c r="L854" i="17" s="1"/>
  <c r="M854" i="17" s="1"/>
  <c r="N854" i="17" s="1"/>
  <c r="BG457" i="17" a="1"/>
  <c r="BG457" i="17" s="1"/>
  <c r="BG380" i="17" a="1"/>
  <c r="BG380" i="17" s="1"/>
  <c r="BF946" i="17" a="1"/>
  <c r="BF946" i="17" s="1"/>
  <c r="BI906" i="17" a="1"/>
  <c r="BI906" i="17" s="1"/>
  <c r="BJ863" i="17" a="1"/>
  <c r="BJ863" i="17" s="1"/>
  <c r="BL173" i="17" a="1"/>
  <c r="BL173" i="17" s="1"/>
  <c r="BG461" i="17" a="1"/>
  <c r="BG461" i="17" s="1"/>
  <c r="BL426" i="17" a="1"/>
  <c r="BL426" i="17" s="1"/>
  <c r="BL463" i="17" a="1"/>
  <c r="BL463" i="17" s="1"/>
  <c r="BF846" i="17" a="1"/>
  <c r="BF846" i="17" s="1"/>
  <c r="BK571" i="17" a="1"/>
  <c r="BK571" i="17" s="1"/>
  <c r="BM768" i="17" a="1"/>
  <c r="BM768" i="17" s="1"/>
  <c r="F186" i="17"/>
  <c r="G186" i="17" s="1"/>
  <c r="H186" i="17" s="1"/>
  <c r="I186" i="17" s="1"/>
  <c r="J186" i="17" s="1"/>
  <c r="K186" i="17" s="1"/>
  <c r="L186" i="17" s="1"/>
  <c r="M186" i="17" s="1"/>
  <c r="BI444" i="17" a="1"/>
  <c r="BI444" i="17" s="1"/>
  <c r="BJ457" i="17" a="1"/>
  <c r="BJ457" i="17" s="1"/>
  <c r="BJ906" i="17" a="1"/>
  <c r="BJ906" i="17" s="1"/>
  <c r="BL846" i="17" a="1"/>
  <c r="BL846" i="17" s="1"/>
  <c r="F1138" i="17"/>
  <c r="G1138" i="17" s="1"/>
  <c r="H1138" i="17" s="1"/>
  <c r="I1138" i="17" s="1"/>
  <c r="J1138" i="17" s="1"/>
  <c r="K1138" i="17" s="1"/>
  <c r="L1138" i="17" s="1"/>
  <c r="M1138" i="17" s="1"/>
  <c r="F631" i="17"/>
  <c r="G631" i="17" s="1"/>
  <c r="H631" i="17" s="1"/>
  <c r="I631" i="17" s="1"/>
  <c r="J631" i="17" s="1"/>
  <c r="K631" i="17" s="1"/>
  <c r="L631" i="17" s="1"/>
  <c r="M631" i="17" s="1"/>
  <c r="F448" i="17"/>
  <c r="G448" i="17" s="1"/>
  <c r="H448" i="17" s="1"/>
  <c r="I448" i="17" s="1"/>
  <c r="J448" i="17" s="1"/>
  <c r="K448" i="17" s="1"/>
  <c r="L448" i="17" s="1"/>
  <c r="M448" i="17" s="1"/>
  <c r="F249" i="17"/>
  <c r="G249" i="17" s="1"/>
  <c r="H249" i="17" s="1"/>
  <c r="I249" i="17" s="1"/>
  <c r="J249" i="17" s="1"/>
  <c r="K249" i="17" s="1"/>
  <c r="L249" i="17" s="1"/>
  <c r="M249" i="17" s="1"/>
  <c r="BL1023" i="17" a="1"/>
  <c r="BL1023" i="17" s="1"/>
  <c r="BK946" i="17" a="1"/>
  <c r="BK946" i="17" s="1"/>
  <c r="F180" i="17"/>
  <c r="G180" i="17" s="1"/>
  <c r="H180" i="17" s="1"/>
  <c r="I180" i="17" s="1"/>
  <c r="J180" i="17" s="1"/>
  <c r="K180" i="17" s="1"/>
  <c r="L180" i="17" s="1"/>
  <c r="M180" i="17" s="1"/>
  <c r="F426" i="17"/>
  <c r="G426" i="17" s="1"/>
  <c r="H426" i="17" s="1"/>
  <c r="I426" i="17" s="1"/>
  <c r="J426" i="17" s="1"/>
  <c r="K426" i="17" s="1"/>
  <c r="L426" i="17" s="1"/>
  <c r="M426" i="17" s="1"/>
  <c r="BK878" i="17" a="1"/>
  <c r="BK878" i="17" s="1"/>
  <c r="BG426" i="17" a="1"/>
  <c r="BG426" i="17" s="1"/>
  <c r="BJ689" i="17" a="1"/>
  <c r="BJ689" i="17" s="1"/>
  <c r="F84" i="17"/>
  <c r="G84" i="17" s="1"/>
  <c r="H84" i="17" s="1"/>
  <c r="I84" i="17" s="1"/>
  <c r="J84" i="17" s="1"/>
  <c r="K84" i="17" s="1"/>
  <c r="L84" i="17" s="1"/>
  <c r="M84" i="17" s="1"/>
  <c r="F94" i="17"/>
  <c r="G94" i="17" s="1"/>
  <c r="H94" i="17" s="1"/>
  <c r="I94" i="17" s="1"/>
  <c r="J94" i="17" s="1"/>
  <c r="K94" i="17" s="1"/>
  <c r="L94" i="17" s="1"/>
  <c r="M94" i="17" s="1"/>
  <c r="N94" i="17" s="1"/>
  <c r="BG492" i="17" a="1"/>
  <c r="BG492" i="17" s="1"/>
  <c r="BF492" i="17" a="1"/>
  <c r="BF492" i="17" s="1"/>
  <c r="BH492" i="17" a="1"/>
  <c r="BH492" i="17" s="1"/>
  <c r="BM492" i="17" a="1"/>
  <c r="BM492" i="17" s="1"/>
  <c r="BK492" i="17" a="1"/>
  <c r="BK492" i="17" s="1"/>
  <c r="BL492" i="17" a="1"/>
  <c r="BL492" i="17" s="1"/>
  <c r="BI492" i="17" a="1"/>
  <c r="BI492" i="17" s="1"/>
  <c r="BF192" i="17" a="1"/>
  <c r="BF192" i="17" s="1"/>
  <c r="BJ192" i="17" a="1"/>
  <c r="BJ192" i="17" s="1"/>
  <c r="BI192" i="17" a="1"/>
  <c r="BI192" i="17" s="1"/>
  <c r="BL192" i="17" a="1"/>
  <c r="BL192" i="17" s="1"/>
  <c r="BK192" i="17" a="1"/>
  <c r="BK192" i="17" s="1"/>
  <c r="BM192" i="17" a="1"/>
  <c r="BM192" i="17" s="1"/>
  <c r="BH192" i="17" a="1"/>
  <c r="BH192" i="17" s="1"/>
  <c r="BG192" i="17" a="1"/>
  <c r="BG192" i="17" s="1"/>
  <c r="BK152" i="17" a="1"/>
  <c r="BK152" i="17" s="1"/>
  <c r="BL152" i="17" a="1"/>
  <c r="BL152" i="17" s="1"/>
  <c r="BG152" i="17" a="1"/>
  <c r="BG152" i="17" s="1"/>
  <c r="BI152" i="17" a="1"/>
  <c r="BI152" i="17" s="1"/>
  <c r="BF152" i="17" a="1"/>
  <c r="BF152" i="17" s="1"/>
  <c r="BH11" i="17" a="1"/>
  <c r="BH11" i="17" s="1"/>
  <c r="BG11" i="17" a="1"/>
  <c r="BG11" i="17" s="1"/>
  <c r="BF11" i="17" a="1"/>
  <c r="BF11" i="17" s="1"/>
  <c r="BL11" i="17" a="1"/>
  <c r="BL11" i="17" s="1"/>
  <c r="BJ11" i="17" a="1"/>
  <c r="BJ11" i="17" s="1"/>
  <c r="BJ492" i="17" a="1"/>
  <c r="BJ492" i="17" s="1"/>
  <c r="BG1161" i="17" a="1"/>
  <c r="BG1161" i="17" s="1"/>
  <c r="BI1161" i="17" a="1"/>
  <c r="BI1161" i="17" s="1"/>
  <c r="BK1161" i="17" a="1"/>
  <c r="BK1161" i="17" s="1"/>
  <c r="BJ1161" i="17" a="1"/>
  <c r="BJ1161" i="17" s="1"/>
  <c r="BL1161" i="17" a="1"/>
  <c r="BL1161" i="17" s="1"/>
  <c r="BM1161" i="17" a="1"/>
  <c r="BM1161" i="17" s="1"/>
  <c r="BF1161" i="17" a="1"/>
  <c r="BF1161" i="17" s="1"/>
  <c r="F594" i="17"/>
  <c r="G594" i="17" s="1"/>
  <c r="H594" i="17" s="1"/>
  <c r="I594" i="17" s="1"/>
  <c r="J594" i="17" s="1"/>
  <c r="K594" i="17" s="1"/>
  <c r="L594" i="17" s="1"/>
  <c r="M594" i="17" s="1"/>
  <c r="N594" i="17" s="1"/>
  <c r="BG684" i="17" a="1"/>
  <c r="BG684" i="17" s="1"/>
  <c r="BF684" i="17" a="1"/>
  <c r="BF684" i="17" s="1"/>
  <c r="BK684" i="17" a="1"/>
  <c r="BK684" i="17" s="1"/>
  <c r="BL684" i="17" a="1"/>
  <c r="BL684" i="17" s="1"/>
  <c r="BM684" i="17" a="1"/>
  <c r="BM684" i="17" s="1"/>
  <c r="BI684" i="17" a="1"/>
  <c r="BI684" i="17" s="1"/>
  <c r="BI65" i="17" a="1"/>
  <c r="BI65" i="17" s="1"/>
  <c r="BH65" i="17" a="1"/>
  <c r="BH65" i="17" s="1"/>
  <c r="BK65" i="17" a="1"/>
  <c r="BK65" i="17" s="1"/>
  <c r="BG65" i="17" a="1"/>
  <c r="BG65" i="17" s="1"/>
  <c r="BM65" i="17" a="1"/>
  <c r="BM65" i="17" s="1"/>
  <c r="BK11" i="17" a="1"/>
  <c r="BK11" i="17" s="1"/>
  <c r="BI845" i="17" a="1"/>
  <c r="BI845" i="17" s="1"/>
  <c r="BH845" i="17" a="1"/>
  <c r="BH845" i="17" s="1"/>
  <c r="BJ845" i="17" a="1"/>
  <c r="BJ845" i="17" s="1"/>
  <c r="BG845" i="17" a="1"/>
  <c r="BG845" i="17" s="1"/>
  <c r="BM845" i="17" a="1"/>
  <c r="BM845" i="17" s="1"/>
  <c r="BL845" i="17" a="1"/>
  <c r="BL845" i="17" s="1"/>
  <c r="BK845" i="17" a="1"/>
  <c r="BK845" i="17" s="1"/>
  <c r="BF845" i="17" a="1"/>
  <c r="BF845" i="17" s="1"/>
  <c r="BH312" i="17" a="1"/>
  <c r="BH312" i="17" s="1"/>
  <c r="BM312" i="17" a="1"/>
  <c r="BM312" i="17" s="1"/>
  <c r="BJ312" i="17" a="1"/>
  <c r="BJ312" i="17" s="1"/>
  <c r="BF312" i="17" a="1"/>
  <c r="BF312" i="17" s="1"/>
  <c r="BL312" i="17" a="1"/>
  <c r="BL312" i="17" s="1"/>
  <c r="BK312" i="17" a="1"/>
  <c r="BK312" i="17" s="1"/>
  <c r="BG312" i="17" a="1"/>
  <c r="BG312" i="17" s="1"/>
  <c r="BM751" i="17" a="1"/>
  <c r="BM751" i="17" s="1"/>
  <c r="BG751" i="17" a="1"/>
  <c r="BG751" i="17" s="1"/>
  <c r="BF751" i="17" a="1"/>
  <c r="BF751" i="17" s="1"/>
  <c r="BH751" i="17" a="1"/>
  <c r="BH751" i="17" s="1"/>
  <c r="BJ751" i="17" a="1"/>
  <c r="BJ751" i="17" s="1"/>
  <c r="BI751" i="17" a="1"/>
  <c r="BI751" i="17" s="1"/>
  <c r="BL751" i="17" a="1"/>
  <c r="BL751" i="17" s="1"/>
  <c r="BH684" i="17" a="1"/>
  <c r="BH684" i="17" s="1"/>
  <c r="BL65" i="17" a="1"/>
  <c r="BL65" i="17" s="1"/>
  <c r="BM152" i="17" a="1"/>
  <c r="BM152" i="17" s="1"/>
  <c r="BM770" i="17" a="1"/>
  <c r="BM770" i="17" s="1"/>
  <c r="BL770" i="17" a="1"/>
  <c r="BL770" i="17" s="1"/>
  <c r="BH770" i="17" a="1"/>
  <c r="BH770" i="17" s="1"/>
  <c r="BF770" i="17" a="1"/>
  <c r="BF770" i="17" s="1"/>
  <c r="BI770" i="17" a="1"/>
  <c r="BI770" i="17" s="1"/>
  <c r="BG770" i="17" a="1"/>
  <c r="BG770" i="17" s="1"/>
  <c r="BL1055" i="17" a="1"/>
  <c r="BL1055" i="17" s="1"/>
  <c r="BM1055" i="17" a="1"/>
  <c r="BM1055" i="17" s="1"/>
  <c r="BF1055" i="17" a="1"/>
  <c r="BF1055" i="17" s="1"/>
  <c r="BH1055" i="17" a="1"/>
  <c r="BH1055" i="17" s="1"/>
  <c r="BG1055" i="17" a="1"/>
  <c r="BG1055" i="17" s="1"/>
  <c r="BJ1055" i="17" a="1"/>
  <c r="BJ1055" i="17" s="1"/>
  <c r="BK1055" i="17" a="1"/>
  <c r="BK1055" i="17" s="1"/>
  <c r="BI1055" i="17" a="1"/>
  <c r="BI1055" i="17" s="1"/>
  <c r="BJ608" i="17" a="1"/>
  <c r="BJ608" i="17" s="1"/>
  <c r="BI608" i="17" a="1"/>
  <c r="BI608" i="17" s="1"/>
  <c r="BG608" i="17" a="1"/>
  <c r="BG608" i="17" s="1"/>
  <c r="BM608" i="17" a="1"/>
  <c r="BM608" i="17" s="1"/>
  <c r="BL608" i="17" a="1"/>
  <c r="BL608" i="17" s="1"/>
  <c r="BK608" i="17" a="1"/>
  <c r="BK608" i="17" s="1"/>
  <c r="BH608" i="17" a="1"/>
  <c r="BH608" i="17" s="1"/>
  <c r="BI312" i="17" a="1"/>
  <c r="BI312" i="17" s="1"/>
  <c r="BM742" i="17" a="1"/>
  <c r="BM742" i="17" s="1"/>
  <c r="BL742" i="17" a="1"/>
  <c r="BL742" i="17" s="1"/>
  <c r="BJ742" i="17" a="1"/>
  <c r="BJ742" i="17" s="1"/>
  <c r="BK742" i="17" a="1"/>
  <c r="BK742" i="17" s="1"/>
  <c r="BI742" i="17" a="1"/>
  <c r="BI742" i="17" s="1"/>
  <c r="BH742" i="17" a="1"/>
  <c r="BH742" i="17" s="1"/>
  <c r="BF742" i="17" a="1"/>
  <c r="BF742" i="17" s="1"/>
  <c r="BM21" i="17" a="1"/>
  <c r="BM21" i="17" s="1"/>
  <c r="BL21" i="17" a="1"/>
  <c r="BL21" i="17" s="1"/>
  <c r="BK21" i="17" a="1"/>
  <c r="BK21" i="17" s="1"/>
  <c r="BH21" i="17" a="1"/>
  <c r="BH21" i="17" s="1"/>
  <c r="BJ21" i="17" a="1"/>
  <c r="BJ21" i="17" s="1"/>
  <c r="BI21" i="17" a="1"/>
  <c r="BI21" i="17" s="1"/>
  <c r="BG21" i="17" a="1"/>
  <c r="BG21" i="17" s="1"/>
  <c r="BF758" i="17" a="1"/>
  <c r="BF758" i="17" s="1"/>
  <c r="BM758" i="17" a="1"/>
  <c r="BM758" i="17" s="1"/>
  <c r="BJ758" i="17" a="1"/>
  <c r="BJ758" i="17" s="1"/>
  <c r="BK758" i="17" a="1"/>
  <c r="BK758" i="17" s="1"/>
  <c r="BI758" i="17" a="1"/>
  <c r="BI758" i="17" s="1"/>
  <c r="BJ65" i="17" a="1"/>
  <c r="BJ65" i="17" s="1"/>
  <c r="BJ770" i="17" a="1"/>
  <c r="BJ770" i="17" s="1"/>
  <c r="BG1145" i="17" a="1"/>
  <c r="BG1145" i="17" s="1"/>
  <c r="BF1145" i="17" a="1"/>
  <c r="BF1145" i="17" s="1"/>
  <c r="BI1145" i="17" a="1"/>
  <c r="BI1145" i="17" s="1"/>
  <c r="BL1145" i="17" a="1"/>
  <c r="BL1145" i="17" s="1"/>
  <c r="BJ1145" i="17" a="1"/>
  <c r="BJ1145" i="17" s="1"/>
  <c r="BM1145" i="17" a="1"/>
  <c r="BM1145" i="17" s="1"/>
  <c r="BH1145" i="17" a="1"/>
  <c r="BH1145" i="17" s="1"/>
  <c r="F246" i="17"/>
  <c r="G246" i="17" s="1"/>
  <c r="H246" i="17" s="1"/>
  <c r="I246" i="17" s="1"/>
  <c r="J246" i="17" s="1"/>
  <c r="K246" i="17" s="1"/>
  <c r="L246" i="17" s="1"/>
  <c r="M246" i="17" s="1"/>
  <c r="F166" i="17"/>
  <c r="G166" i="17" s="1"/>
  <c r="H166" i="17" s="1"/>
  <c r="I166" i="17" s="1"/>
  <c r="J166" i="17" s="1"/>
  <c r="K166" i="17" s="1"/>
  <c r="L166" i="17" s="1"/>
  <c r="M166" i="17" s="1"/>
  <c r="F998" i="17"/>
  <c r="G998" i="17" s="1"/>
  <c r="H998" i="17" s="1"/>
  <c r="I998" i="17" s="1"/>
  <c r="J998" i="17" s="1"/>
  <c r="K998" i="17" s="1"/>
  <c r="L998" i="17" s="1"/>
  <c r="M998" i="17" s="1"/>
  <c r="BL18" i="17" a="1"/>
  <c r="BL18" i="17" s="1"/>
  <c r="BK18" i="17" a="1"/>
  <c r="BK18" i="17" s="1"/>
  <c r="BJ18" i="17" a="1"/>
  <c r="BJ18" i="17" s="1"/>
  <c r="BF18" i="17" a="1"/>
  <c r="BF18" i="17" s="1"/>
  <c r="BM18" i="17" a="1"/>
  <c r="BM18" i="17" s="1"/>
  <c r="BG18" i="17" a="1"/>
  <c r="BG18" i="17" s="1"/>
  <c r="BI18" i="17" a="1"/>
  <c r="BI18" i="17" s="1"/>
  <c r="BM129" i="17" a="1"/>
  <c r="BM129" i="17" s="1"/>
  <c r="BK129" i="17" a="1"/>
  <c r="BK129" i="17" s="1"/>
  <c r="BJ129" i="17" a="1"/>
  <c r="BJ129" i="17" s="1"/>
  <c r="BI129" i="17" a="1"/>
  <c r="BI129" i="17" s="1"/>
  <c r="BH129" i="17" a="1"/>
  <c r="BH129" i="17" s="1"/>
  <c r="BL129" i="17" a="1"/>
  <c r="BL129" i="17" s="1"/>
  <c r="BF129" i="17" a="1"/>
  <c r="BF129" i="17" s="1"/>
  <c r="BG129" i="17" a="1"/>
  <c r="BG129" i="17" s="1"/>
  <c r="BK770" i="17" a="1"/>
  <c r="BK770" i="17" s="1"/>
  <c r="BK224" i="17" a="1"/>
  <c r="BK224" i="17" s="1"/>
  <c r="BJ224" i="17" a="1"/>
  <c r="BJ224" i="17" s="1"/>
  <c r="BG224" i="17" a="1"/>
  <c r="BG224" i="17" s="1"/>
  <c r="BI224" i="17" a="1"/>
  <c r="BI224" i="17" s="1"/>
  <c r="BF224" i="17" a="1"/>
  <c r="BF224" i="17" s="1"/>
  <c r="BH224" i="17" a="1"/>
  <c r="BH224" i="17" s="1"/>
  <c r="BM224" i="17" a="1"/>
  <c r="BM224" i="17" s="1"/>
  <c r="BK1145" i="17" a="1"/>
  <c r="BK1145" i="17" s="1"/>
  <c r="BK889" i="17" a="1"/>
  <c r="BK889" i="17" s="1"/>
  <c r="BJ889" i="17" a="1"/>
  <c r="BJ889" i="17" s="1"/>
  <c r="BI889" i="17" a="1"/>
  <c r="BI889" i="17" s="1"/>
  <c r="BL889" i="17" a="1"/>
  <c r="BL889" i="17" s="1"/>
  <c r="BG889" i="17" a="1"/>
  <c r="BG889" i="17" s="1"/>
  <c r="BF889" i="17" a="1"/>
  <c r="BF889" i="17" s="1"/>
  <c r="BH889" i="17" a="1"/>
  <c r="BH889" i="17" s="1"/>
  <c r="BJ625" i="17" a="1"/>
  <c r="BJ625" i="17" s="1"/>
  <c r="BG625" i="17" a="1"/>
  <c r="BG625" i="17" s="1"/>
  <c r="BK625" i="17" a="1"/>
  <c r="BK625" i="17" s="1"/>
  <c r="BI625" i="17" a="1"/>
  <c r="BI625" i="17" s="1"/>
  <c r="BH625" i="17" a="1"/>
  <c r="BH625" i="17" s="1"/>
  <c r="BF625" i="17" a="1"/>
  <c r="BF625" i="17" s="1"/>
  <c r="BM625" i="17" a="1"/>
  <c r="BM625" i="17" s="1"/>
  <c r="BI1016" i="17" a="1"/>
  <c r="BI1016" i="17" s="1"/>
  <c r="BH1016" i="17" a="1"/>
  <c r="BH1016" i="17" s="1"/>
  <c r="BK1016" i="17" a="1"/>
  <c r="BK1016" i="17" s="1"/>
  <c r="BF1016" i="17" a="1"/>
  <c r="BF1016" i="17" s="1"/>
  <c r="BJ1016" i="17" a="1"/>
  <c r="BJ1016" i="17" s="1"/>
  <c r="BL1016" i="17" a="1"/>
  <c r="BL1016" i="17" s="1"/>
  <c r="BG1016" i="17" a="1"/>
  <c r="BG1016" i="17" s="1"/>
  <c r="F889" i="17"/>
  <c r="G889" i="17" s="1"/>
  <c r="H889" i="17" s="1"/>
  <c r="I889" i="17" s="1"/>
  <c r="J889" i="17" s="1"/>
  <c r="K889" i="17" s="1"/>
  <c r="L889" i="17" s="1"/>
  <c r="M889" i="17" s="1"/>
  <c r="BI558" i="17" a="1"/>
  <c r="BI558" i="17" s="1"/>
  <c r="BG558" i="17" a="1"/>
  <c r="BG558" i="17" s="1"/>
  <c r="BH558" i="17" a="1"/>
  <c r="BH558" i="17" s="1"/>
  <c r="BM558" i="17" a="1"/>
  <c r="BM558" i="17" s="1"/>
  <c r="BL558" i="17" a="1"/>
  <c r="BL558" i="17" s="1"/>
  <c r="BK558" i="17" a="1"/>
  <c r="BK558" i="17" s="1"/>
  <c r="BF558" i="17" a="1"/>
  <c r="BF558" i="17" s="1"/>
  <c r="BK583" i="17" a="1"/>
  <c r="BK583" i="17" s="1"/>
  <c r="BJ583" i="17" a="1"/>
  <c r="BJ583" i="17" s="1"/>
  <c r="BH583" i="17" a="1"/>
  <c r="BH583" i="17" s="1"/>
  <c r="BF583" i="17" a="1"/>
  <c r="BF583" i="17" s="1"/>
  <c r="BG583" i="17" a="1"/>
  <c r="BG583" i="17" s="1"/>
  <c r="BM583" i="17" a="1"/>
  <c r="BM583" i="17" s="1"/>
  <c r="BJ1150" i="17" a="1"/>
  <c r="BJ1150" i="17" s="1"/>
  <c r="BL1150" i="17" a="1"/>
  <c r="BL1150" i="17" s="1"/>
  <c r="BK1150" i="17" a="1"/>
  <c r="BK1150" i="17" s="1"/>
  <c r="BH1150" i="17" a="1"/>
  <c r="BH1150" i="17" s="1"/>
  <c r="BF1150" i="17" a="1"/>
  <c r="BF1150" i="17" s="1"/>
  <c r="F920" i="17"/>
  <c r="G920" i="17" s="1"/>
  <c r="H920" i="17" s="1"/>
  <c r="I920" i="17" s="1"/>
  <c r="J920" i="17" s="1"/>
  <c r="K920" i="17" s="1"/>
  <c r="L920" i="17" s="1"/>
  <c r="M920" i="17" s="1"/>
  <c r="F679" i="17"/>
  <c r="G679" i="17" s="1"/>
  <c r="H679" i="17" s="1"/>
  <c r="I679" i="17" s="1"/>
  <c r="J679" i="17" s="1"/>
  <c r="K679" i="17" s="1"/>
  <c r="L679" i="17" s="1"/>
  <c r="M679" i="17" s="1"/>
  <c r="BG605" i="17" a="1"/>
  <c r="BG605" i="17" s="1"/>
  <c r="BF605" i="17" a="1"/>
  <c r="BF605" i="17" s="1"/>
  <c r="BM605" i="17" a="1"/>
  <c r="BM605" i="17" s="1"/>
  <c r="BL605" i="17" a="1"/>
  <c r="BL605" i="17" s="1"/>
  <c r="BK605" i="17" a="1"/>
  <c r="BK605" i="17" s="1"/>
  <c r="BJ605" i="17" a="1"/>
  <c r="BJ605" i="17" s="1"/>
  <c r="BH605" i="17" a="1"/>
  <c r="BH605" i="17" s="1"/>
  <c r="BH570" i="17" a="1"/>
  <c r="BH570" i="17" s="1"/>
  <c r="BG570" i="17" a="1"/>
  <c r="BG570" i="17" s="1"/>
  <c r="BF570" i="17" a="1"/>
  <c r="BF570" i="17" s="1"/>
  <c r="BL570" i="17" a="1"/>
  <c r="BL570" i="17" s="1"/>
  <c r="BM570" i="17" a="1"/>
  <c r="BM570" i="17" s="1"/>
  <c r="BK570" i="17" a="1"/>
  <c r="BK570" i="17" s="1"/>
  <c r="BI570" i="17" a="1"/>
  <c r="BI570" i="17" s="1"/>
  <c r="BH455" i="17" a="1"/>
  <c r="BH455" i="17" s="1"/>
  <c r="BF455" i="17" a="1"/>
  <c r="BF455" i="17" s="1"/>
  <c r="BG455" i="17" a="1"/>
  <c r="BG455" i="17" s="1"/>
  <c r="BM455" i="17" a="1"/>
  <c r="BM455" i="17" s="1"/>
  <c r="BK455" i="17" a="1"/>
  <c r="BK455" i="17" s="1"/>
  <c r="BJ455" i="17" a="1"/>
  <c r="BJ455" i="17" s="1"/>
  <c r="BI455" i="17" a="1"/>
  <c r="BI455" i="17" s="1"/>
  <c r="BL1005" i="17" a="1"/>
  <c r="BL1005" i="17" s="1"/>
  <c r="BK1005" i="17" a="1"/>
  <c r="BK1005" i="17" s="1"/>
  <c r="BM1005" i="17" a="1"/>
  <c r="BM1005" i="17" s="1"/>
  <c r="BJ1005" i="17" a="1"/>
  <c r="BJ1005" i="17" s="1"/>
  <c r="BG1005" i="17" a="1"/>
  <c r="BG1005" i="17" s="1"/>
  <c r="BF1005" i="17" a="1"/>
  <c r="BF1005" i="17" s="1"/>
  <c r="BH1005" i="17" a="1"/>
  <c r="BH1005" i="17" s="1"/>
  <c r="BJ645" i="17" a="1"/>
  <c r="BJ645" i="17" s="1"/>
  <c r="BF645" i="17" a="1"/>
  <c r="BF645" i="17" s="1"/>
  <c r="BM645" i="17" a="1"/>
  <c r="BM645" i="17" s="1"/>
  <c r="BL645" i="17" a="1"/>
  <c r="BL645" i="17" s="1"/>
  <c r="BK645" i="17" a="1"/>
  <c r="BK645" i="17" s="1"/>
  <c r="BH645" i="17" a="1"/>
  <c r="BH645" i="17" s="1"/>
  <c r="BG645" i="17" a="1"/>
  <c r="BG645" i="17" s="1"/>
  <c r="BI645" i="17" a="1"/>
  <c r="BI645" i="17" s="1"/>
  <c r="BG1150" i="17" a="1"/>
  <c r="BG1150" i="17" s="1"/>
  <c r="BL758" i="17" a="1"/>
  <c r="BL758" i="17" s="1"/>
  <c r="BM258" i="17" a="1"/>
  <c r="BM258" i="17" s="1"/>
  <c r="BL258" i="17" a="1"/>
  <c r="BL258" i="17" s="1"/>
  <c r="BI258" i="17" a="1"/>
  <c r="BI258" i="17" s="1"/>
  <c r="BF258" i="17" a="1"/>
  <c r="BF258" i="17" s="1"/>
  <c r="BK258" i="17" a="1"/>
  <c r="BK258" i="17" s="1"/>
  <c r="BJ258" i="17" a="1"/>
  <c r="BJ258" i="17" s="1"/>
  <c r="BH258" i="17" a="1"/>
  <c r="BH258" i="17" s="1"/>
  <c r="BJ570" i="17" a="1"/>
  <c r="BJ570" i="17" s="1"/>
  <c r="BL455" i="17" a="1"/>
  <c r="BL455" i="17" s="1"/>
  <c r="BJ773" i="17" a="1"/>
  <c r="BJ773" i="17" s="1"/>
  <c r="BI773" i="17" a="1"/>
  <c r="BI773" i="17" s="1"/>
  <c r="BG773" i="17" a="1"/>
  <c r="BG773" i="17" s="1"/>
  <c r="BF773" i="17" a="1"/>
  <c r="BF773" i="17" s="1"/>
  <c r="BM773" i="17" a="1"/>
  <c r="BM773" i="17" s="1"/>
  <c r="BL773" i="17" a="1"/>
  <c r="BL773" i="17" s="1"/>
  <c r="BK773" i="17" a="1"/>
  <c r="BK773" i="17" s="1"/>
  <c r="BH773" i="17" a="1"/>
  <c r="BH773" i="17" s="1"/>
  <c r="BI1005" i="17" a="1"/>
  <c r="BI1005" i="17" s="1"/>
  <c r="BJ208" i="17" a="1"/>
  <c r="BJ208" i="17" s="1"/>
  <c r="BH208" i="17" a="1"/>
  <c r="BH208" i="17" s="1"/>
  <c r="BF208" i="17" a="1"/>
  <c r="BF208" i="17" s="1"/>
  <c r="BI208" i="17" a="1"/>
  <c r="BI208" i="17" s="1"/>
  <c r="BM208" i="17" a="1"/>
  <c r="BM208" i="17" s="1"/>
  <c r="BL208" i="17" a="1"/>
  <c r="BL208" i="17" s="1"/>
  <c r="BG208" i="17" a="1"/>
  <c r="BG208" i="17" s="1"/>
  <c r="BK320" i="17" a="1"/>
  <c r="BK320" i="17" s="1"/>
  <c r="BL320" i="17" a="1"/>
  <c r="BL320" i="17" s="1"/>
  <c r="BI320" i="17" a="1"/>
  <c r="BI320" i="17" s="1"/>
  <c r="BJ320" i="17" a="1"/>
  <c r="BJ320" i="17" s="1"/>
  <c r="BH320" i="17" a="1"/>
  <c r="BH320" i="17" s="1"/>
  <c r="BG320" i="17" a="1"/>
  <c r="BG320" i="17" s="1"/>
  <c r="BF320" i="17" a="1"/>
  <c r="BF320" i="17" s="1"/>
  <c r="F5" i="17"/>
  <c r="G5" i="17" s="1"/>
  <c r="H5" i="17" s="1"/>
  <c r="I5" i="17" s="1"/>
  <c r="J5" i="17" s="1"/>
  <c r="K5" i="17" s="1"/>
  <c r="L5" i="17" s="1"/>
  <c r="M5" i="17" s="1"/>
  <c r="BJ969" i="17" a="1"/>
  <c r="BJ969" i="17" s="1"/>
  <c r="BH1110" i="17" a="1"/>
  <c r="BH1110" i="17" s="1"/>
  <c r="BF1110" i="17" a="1"/>
  <c r="BF1110" i="17" s="1"/>
  <c r="BK1110" i="17" a="1"/>
  <c r="BK1110" i="17" s="1"/>
  <c r="BM1110" i="17" a="1"/>
  <c r="BM1110" i="17" s="1"/>
  <c r="BI1110" i="17" a="1"/>
  <c r="BI1110" i="17" s="1"/>
  <c r="BG1110" i="17" a="1"/>
  <c r="BG1110" i="17" s="1"/>
  <c r="BK123" i="17" a="1"/>
  <c r="BK123" i="17" s="1"/>
  <c r="BH123" i="17" a="1"/>
  <c r="BH123" i="17" s="1"/>
  <c r="BG123" i="17" a="1"/>
  <c r="BG123" i="17" s="1"/>
  <c r="BM123" i="17" a="1"/>
  <c r="BM123" i="17" s="1"/>
  <c r="BJ123" i="17" a="1"/>
  <c r="BJ123" i="17" s="1"/>
  <c r="BL123" i="17" a="1"/>
  <c r="BL123" i="17" s="1"/>
  <c r="BF123" i="17" a="1"/>
  <c r="BF123" i="17" s="1"/>
  <c r="BF876" i="17" a="1"/>
  <c r="BF876" i="17" s="1"/>
  <c r="BL876" i="17" a="1"/>
  <c r="BL876" i="17" s="1"/>
  <c r="BI876" i="17" a="1"/>
  <c r="BI876" i="17" s="1"/>
  <c r="BH876" i="17" a="1"/>
  <c r="BH876" i="17" s="1"/>
  <c r="BJ876" i="17" a="1"/>
  <c r="BJ876" i="17" s="1"/>
  <c r="BM876" i="17" a="1"/>
  <c r="BM876" i="17" s="1"/>
  <c r="BL650" i="17" a="1"/>
  <c r="BL650" i="17" s="1"/>
  <c r="BK650" i="17" a="1"/>
  <c r="BK650" i="17" s="1"/>
  <c r="BJ650" i="17" a="1"/>
  <c r="BJ650" i="17" s="1"/>
  <c r="BM650" i="17" a="1"/>
  <c r="BM650" i="17" s="1"/>
  <c r="BI650" i="17" a="1"/>
  <c r="BI650" i="17" s="1"/>
  <c r="BG650" i="17" a="1"/>
  <c r="BG650" i="17" s="1"/>
  <c r="BH650" i="17" a="1"/>
  <c r="BH650" i="17" s="1"/>
  <c r="BM272" i="17" a="1"/>
  <c r="BM272" i="17" s="1"/>
  <c r="BL272" i="17" a="1"/>
  <c r="BL272" i="17" s="1"/>
  <c r="BH272" i="17" a="1"/>
  <c r="BH272" i="17" s="1"/>
  <c r="BG272" i="17" a="1"/>
  <c r="BG272" i="17" s="1"/>
  <c r="BK272" i="17" a="1"/>
  <c r="BK272" i="17" s="1"/>
  <c r="BF272" i="17" a="1"/>
  <c r="BF272" i="17" s="1"/>
  <c r="BI272" i="17" a="1"/>
  <c r="BI272" i="17" s="1"/>
  <c r="BK1002" i="17" a="1"/>
  <c r="BK1002" i="17" s="1"/>
  <c r="BJ1002" i="17" a="1"/>
  <c r="BJ1002" i="17" s="1"/>
  <c r="BF1002" i="17" a="1"/>
  <c r="BF1002" i="17" s="1"/>
  <c r="BH1002" i="17" a="1"/>
  <c r="BH1002" i="17" s="1"/>
  <c r="BG1002" i="17" a="1"/>
  <c r="BG1002" i="17" s="1"/>
  <c r="BI1002" i="17" a="1"/>
  <c r="BI1002" i="17" s="1"/>
  <c r="BL1002" i="17" a="1"/>
  <c r="BL1002" i="17" s="1"/>
  <c r="BK1065" i="17" a="1"/>
  <c r="BK1065" i="17" s="1"/>
  <c r="BJ1065" i="17" a="1"/>
  <c r="BJ1065" i="17" s="1"/>
  <c r="BL1065" i="17" a="1"/>
  <c r="BL1065" i="17" s="1"/>
  <c r="BF1065" i="17" a="1"/>
  <c r="BF1065" i="17" s="1"/>
  <c r="BM1065" i="17" a="1"/>
  <c r="BM1065" i="17" s="1"/>
  <c r="BG1065" i="17" a="1"/>
  <c r="BG1065" i="17" s="1"/>
  <c r="BM892" i="17" a="1"/>
  <c r="BM892" i="17" s="1"/>
  <c r="BK892" i="17" a="1"/>
  <c r="BK892" i="17" s="1"/>
  <c r="BH892" i="17" a="1"/>
  <c r="BH892" i="17" s="1"/>
  <c r="BJ892" i="17" a="1"/>
  <c r="BJ892" i="17" s="1"/>
  <c r="BI892" i="17" a="1"/>
  <c r="BI892" i="17" s="1"/>
  <c r="BL892" i="17" a="1"/>
  <c r="BL892" i="17" s="1"/>
  <c r="BF892" i="17" a="1"/>
  <c r="BF892" i="17" s="1"/>
  <c r="BJ272" i="17" a="1"/>
  <c r="BJ272" i="17" s="1"/>
  <c r="BM1002" i="17" a="1"/>
  <c r="BM1002" i="17" s="1"/>
  <c r="BF987" i="17" a="1"/>
  <c r="BF987" i="17" s="1"/>
  <c r="BM987" i="17" a="1"/>
  <c r="BM987" i="17" s="1"/>
  <c r="BL987" i="17" a="1"/>
  <c r="BL987" i="17" s="1"/>
  <c r="BK987" i="17" a="1"/>
  <c r="BK987" i="17" s="1"/>
  <c r="BH987" i="17" a="1"/>
  <c r="BH987" i="17" s="1"/>
  <c r="BG987" i="17" a="1"/>
  <c r="BG987" i="17" s="1"/>
  <c r="BI987" i="17" a="1"/>
  <c r="BI987" i="17" s="1"/>
  <c r="BF1026" i="17" a="1"/>
  <c r="BF1026" i="17" s="1"/>
  <c r="BJ1026" i="17" a="1"/>
  <c r="BJ1026" i="17" s="1"/>
  <c r="BM1026" i="17" a="1"/>
  <c r="BM1026" i="17" s="1"/>
  <c r="BI1026" i="17" a="1"/>
  <c r="BI1026" i="17" s="1"/>
  <c r="BH1026" i="17" a="1"/>
  <c r="BH1026" i="17" s="1"/>
  <c r="BL1026" i="17" a="1"/>
  <c r="BL1026" i="17" s="1"/>
  <c r="BG1026" i="17" a="1"/>
  <c r="BG1026" i="17" s="1"/>
  <c r="BK962" i="17" a="1"/>
  <c r="BK962" i="17" s="1"/>
  <c r="BH1065" i="17" a="1"/>
  <c r="BH1065" i="17" s="1"/>
  <c r="BK961" i="17" a="1"/>
  <c r="BK961" i="17" s="1"/>
  <c r="BH961" i="17" a="1"/>
  <c r="BH961" i="17" s="1"/>
  <c r="BJ961" i="17" a="1"/>
  <c r="BJ961" i="17" s="1"/>
  <c r="BG961" i="17" a="1"/>
  <c r="BG961" i="17" s="1"/>
  <c r="BM961" i="17" a="1"/>
  <c r="BM961" i="17" s="1"/>
  <c r="BG892" i="17" a="1"/>
  <c r="BG892" i="17" s="1"/>
  <c r="BM469" i="17" a="1"/>
  <c r="BM469" i="17" s="1"/>
  <c r="BJ469" i="17" a="1"/>
  <c r="BJ469" i="17" s="1"/>
  <c r="BL469" i="17" a="1"/>
  <c r="BL469" i="17" s="1"/>
  <c r="BK469" i="17" a="1"/>
  <c r="BK469" i="17" s="1"/>
  <c r="BG469" i="17" a="1"/>
  <c r="BG469" i="17" s="1"/>
  <c r="BI469" i="17" a="1"/>
  <c r="BI469" i="17" s="1"/>
  <c r="BF469" i="17" a="1"/>
  <c r="BF469" i="17" s="1"/>
  <c r="F1028" i="17"/>
  <c r="G1028" i="17" s="1"/>
  <c r="H1028" i="17" s="1"/>
  <c r="I1028" i="17" s="1"/>
  <c r="J1028" i="17" s="1"/>
  <c r="K1028" i="17" s="1"/>
  <c r="L1028" i="17" s="1"/>
  <c r="M1028" i="17" s="1"/>
  <c r="N1028" i="17" s="1"/>
  <c r="BI464" i="17" a="1"/>
  <c r="BI464" i="17" s="1"/>
  <c r="BH464" i="17" a="1"/>
  <c r="BH464" i="17" s="1"/>
  <c r="BF464" i="17" a="1"/>
  <c r="BF464" i="17" s="1"/>
  <c r="BL464" i="17" a="1"/>
  <c r="BL464" i="17" s="1"/>
  <c r="BJ464" i="17" a="1"/>
  <c r="BJ464" i="17" s="1"/>
  <c r="BM464" i="17" a="1"/>
  <c r="BM464" i="17" s="1"/>
  <c r="BK464" i="17" a="1"/>
  <c r="BK464" i="17" s="1"/>
  <c r="BI112" i="17" a="1"/>
  <c r="BI112" i="17" s="1"/>
  <c r="BJ112" i="17" a="1"/>
  <c r="BJ112" i="17" s="1"/>
  <c r="BF112" i="17" a="1"/>
  <c r="BF112" i="17" s="1"/>
  <c r="BM112" i="17" a="1"/>
  <c r="BM112" i="17" s="1"/>
  <c r="BL112" i="17" a="1"/>
  <c r="BL112" i="17" s="1"/>
  <c r="BK112" i="17" a="1"/>
  <c r="BK112" i="17" s="1"/>
  <c r="BG112" i="17" a="1"/>
  <c r="BG112" i="17" s="1"/>
  <c r="BG719" i="17" a="1"/>
  <c r="BG719" i="17" s="1"/>
  <c r="BM719" i="17" a="1"/>
  <c r="BM719" i="17" s="1"/>
  <c r="BL719" i="17" a="1"/>
  <c r="BL719" i="17" s="1"/>
  <c r="BF719" i="17" a="1"/>
  <c r="BF719" i="17" s="1"/>
  <c r="BJ719" i="17" a="1"/>
  <c r="BJ719" i="17" s="1"/>
  <c r="BH719" i="17" a="1"/>
  <c r="BH719" i="17" s="1"/>
  <c r="BI719" i="17" a="1"/>
  <c r="BI719" i="17" s="1"/>
  <c r="BJ987" i="17" a="1"/>
  <c r="BJ987" i="17" s="1"/>
  <c r="BM1034" i="17" a="1"/>
  <c r="BM1034" i="17" s="1"/>
  <c r="BL1034" i="17" a="1"/>
  <c r="BL1034" i="17" s="1"/>
  <c r="BI1034" i="17" a="1"/>
  <c r="BI1034" i="17" s="1"/>
  <c r="BJ1034" i="17" a="1"/>
  <c r="BJ1034" i="17" s="1"/>
  <c r="BH1034" i="17" a="1"/>
  <c r="BH1034" i="17" s="1"/>
  <c r="BG1034" i="17" a="1"/>
  <c r="BG1034" i="17" s="1"/>
  <c r="BK1034" i="17" a="1"/>
  <c r="BK1034" i="17" s="1"/>
  <c r="BL283" i="17" a="1"/>
  <c r="BL283" i="17" s="1"/>
  <c r="BI283" i="17" a="1"/>
  <c r="BI283" i="17" s="1"/>
  <c r="BH283" i="17" a="1"/>
  <c r="BH283" i="17" s="1"/>
  <c r="BM283" i="17" a="1"/>
  <c r="BM283" i="17" s="1"/>
  <c r="BK283" i="17" a="1"/>
  <c r="BK283" i="17" s="1"/>
  <c r="BF283" i="17" a="1"/>
  <c r="BF283" i="17" s="1"/>
  <c r="BI988" i="17" a="1"/>
  <c r="BI988" i="17" s="1"/>
  <c r="BH988" i="17" a="1"/>
  <c r="BH988" i="17" s="1"/>
  <c r="BM988" i="17" a="1"/>
  <c r="BM988" i="17" s="1"/>
  <c r="BG988" i="17" a="1"/>
  <c r="BG988" i="17" s="1"/>
  <c r="BJ988" i="17" a="1"/>
  <c r="BJ988" i="17" s="1"/>
  <c r="BF988" i="17" a="1"/>
  <c r="BF988" i="17" s="1"/>
  <c r="BL988" i="17" a="1"/>
  <c r="BL988" i="17" s="1"/>
  <c r="BL8" i="17" a="1"/>
  <c r="BL8" i="17" s="1"/>
  <c r="BJ8" i="17" a="1"/>
  <c r="BJ8" i="17" s="1"/>
  <c r="BH8" i="17" a="1"/>
  <c r="BH8" i="17" s="1"/>
  <c r="BM8" i="17" a="1"/>
  <c r="BM8" i="17" s="1"/>
  <c r="BK8" i="17" a="1"/>
  <c r="BK8" i="17" s="1"/>
  <c r="BI8" i="17" a="1"/>
  <c r="BI8" i="17" s="1"/>
  <c r="BG8" i="17" a="1"/>
  <c r="BG8" i="17" s="1"/>
  <c r="BM361" i="17" a="1"/>
  <c r="BM361" i="17" s="1"/>
  <c r="BL361" i="17" a="1"/>
  <c r="BL361" i="17" s="1"/>
  <c r="BI361" i="17" a="1"/>
  <c r="BI361" i="17" s="1"/>
  <c r="BK361" i="17" a="1"/>
  <c r="BK361" i="17" s="1"/>
  <c r="BJ361" i="17" a="1"/>
  <c r="BJ361" i="17" s="1"/>
  <c r="BH361" i="17" a="1"/>
  <c r="BH361" i="17" s="1"/>
  <c r="BF361" i="17" a="1"/>
  <c r="BF361" i="17" s="1"/>
  <c r="BF815" i="17" a="1"/>
  <c r="BF815" i="17" s="1"/>
  <c r="BG815" i="17" a="1"/>
  <c r="BG815" i="17" s="1"/>
  <c r="BK815" i="17" a="1"/>
  <c r="BK815" i="17" s="1"/>
  <c r="BJ815" i="17" a="1"/>
  <c r="BJ815" i="17" s="1"/>
  <c r="BM815" i="17" a="1"/>
  <c r="BM815" i="17" s="1"/>
  <c r="BL815" i="17" a="1"/>
  <c r="BL815" i="17" s="1"/>
  <c r="BI815" i="17" a="1"/>
  <c r="BI815" i="17" s="1"/>
  <c r="BH815" i="17" a="1"/>
  <c r="BH815" i="17" s="1"/>
  <c r="BI838" i="17" a="1"/>
  <c r="BI838" i="17" s="1"/>
  <c r="BG838" i="17" a="1"/>
  <c r="BG838" i="17" s="1"/>
  <c r="BF838" i="17" a="1"/>
  <c r="BF838" i="17" s="1"/>
  <c r="BM838" i="17" a="1"/>
  <c r="BM838" i="17" s="1"/>
  <c r="BL838" i="17" a="1"/>
  <c r="BL838" i="17" s="1"/>
  <c r="BK838" i="17" a="1"/>
  <c r="BK838" i="17" s="1"/>
  <c r="BJ838" i="17" a="1"/>
  <c r="BJ838" i="17" s="1"/>
  <c r="BM1133" i="17" a="1"/>
  <c r="BM1133" i="17" s="1"/>
  <c r="BG1133" i="17" a="1"/>
  <c r="BG1133" i="17" s="1"/>
  <c r="BF1133" i="17" a="1"/>
  <c r="BF1133" i="17" s="1"/>
  <c r="BJ1133" i="17" a="1"/>
  <c r="BJ1133" i="17" s="1"/>
  <c r="BI1133" i="17" a="1"/>
  <c r="BI1133" i="17" s="1"/>
  <c r="BH1133" i="17" a="1"/>
  <c r="BH1133" i="17" s="1"/>
  <c r="BL1133" i="17" a="1"/>
  <c r="BL1133" i="17" s="1"/>
  <c r="BI778" i="17" a="1"/>
  <c r="BI778" i="17" s="1"/>
  <c r="BF778" i="17" a="1"/>
  <c r="BF778" i="17" s="1"/>
  <c r="BJ778" i="17" a="1"/>
  <c r="BJ778" i="17" s="1"/>
  <c r="BG778" i="17" a="1"/>
  <c r="BG778" i="17" s="1"/>
  <c r="BL778" i="17" a="1"/>
  <c r="BL778" i="17" s="1"/>
  <c r="BK778" i="17" a="1"/>
  <c r="BK778" i="17" s="1"/>
  <c r="BH778" i="17" a="1"/>
  <c r="BH778" i="17" s="1"/>
  <c r="BH16" i="17" a="1"/>
  <c r="BH16" i="17" s="1"/>
  <c r="BG16" i="17" a="1"/>
  <c r="BG16" i="17" s="1"/>
  <c r="BM16" i="17" a="1"/>
  <c r="BM16" i="17" s="1"/>
  <c r="BK16" i="17" a="1"/>
  <c r="BK16" i="17" s="1"/>
  <c r="BL16" i="17" a="1"/>
  <c r="BL16" i="17" s="1"/>
  <c r="BF16" i="17" a="1"/>
  <c r="BF16" i="17" s="1"/>
  <c r="BJ16" i="17" a="1"/>
  <c r="BJ16" i="17" s="1"/>
  <c r="BI207" i="17" a="1"/>
  <c r="BI207" i="17" s="1"/>
  <c r="BK207" i="17" a="1"/>
  <c r="BK207" i="17" s="1"/>
  <c r="BJ207" i="17" a="1"/>
  <c r="BJ207" i="17" s="1"/>
  <c r="BG207" i="17" a="1"/>
  <c r="BG207" i="17" s="1"/>
  <c r="BM207" i="17" a="1"/>
  <c r="BM207" i="17" s="1"/>
  <c r="BH207" i="17" a="1"/>
  <c r="BH207" i="17" s="1"/>
  <c r="BF207" i="17" a="1"/>
  <c r="BF207" i="17" s="1"/>
  <c r="BL207" i="17" a="1"/>
  <c r="BL207" i="17" s="1"/>
  <c r="BM232" i="17" a="1"/>
  <c r="BM232" i="17" s="1"/>
  <c r="BL232" i="17" a="1"/>
  <c r="BL232" i="17" s="1"/>
  <c r="BH232" i="17" a="1"/>
  <c r="BH232" i="17" s="1"/>
  <c r="BG232" i="17" a="1"/>
  <c r="BG232" i="17" s="1"/>
  <c r="BF232" i="17" a="1"/>
  <c r="BF232" i="17" s="1"/>
  <c r="BK232" i="17" a="1"/>
  <c r="BK232" i="17" s="1"/>
  <c r="BI232" i="17" a="1"/>
  <c r="BI232" i="17" s="1"/>
  <c r="BJ232" i="17" a="1"/>
  <c r="BJ232" i="17" s="1"/>
  <c r="BK519" i="17" a="1"/>
  <c r="BK519" i="17" s="1"/>
  <c r="BG519" i="17" a="1"/>
  <c r="BG519" i="17" s="1"/>
  <c r="BM519" i="17" a="1"/>
  <c r="BM519" i="17" s="1"/>
  <c r="BL519" i="17" a="1"/>
  <c r="BL519" i="17" s="1"/>
  <c r="BJ519" i="17" a="1"/>
  <c r="BJ519" i="17" s="1"/>
  <c r="BI519" i="17" a="1"/>
  <c r="BI519" i="17" s="1"/>
  <c r="BH519" i="17" a="1"/>
  <c r="BH519" i="17" s="1"/>
  <c r="BL731" i="17" a="1"/>
  <c r="BL731" i="17" s="1"/>
  <c r="BK731" i="17" a="1"/>
  <c r="BK731" i="17" s="1"/>
  <c r="BJ731" i="17" a="1"/>
  <c r="BJ731" i="17" s="1"/>
  <c r="BF731" i="17" a="1"/>
  <c r="BF731" i="17" s="1"/>
  <c r="BH731" i="17" a="1"/>
  <c r="BH731" i="17" s="1"/>
  <c r="BI731" i="17" a="1"/>
  <c r="BI731" i="17" s="1"/>
  <c r="BM731" i="17" a="1"/>
  <c r="BM731" i="17" s="1"/>
  <c r="BM778" i="17" a="1"/>
  <c r="BM778" i="17" s="1"/>
  <c r="BM268" i="17" a="1"/>
  <c r="BM268" i="17" s="1"/>
  <c r="BH268" i="17" a="1"/>
  <c r="BH268" i="17" s="1"/>
  <c r="BF268" i="17" a="1"/>
  <c r="BF268" i="17" s="1"/>
  <c r="BJ268" i="17" a="1"/>
  <c r="BJ268" i="17" s="1"/>
  <c r="BI268" i="17" a="1"/>
  <c r="BI268" i="17" s="1"/>
  <c r="BK268" i="17" a="1"/>
  <c r="BK268" i="17" s="1"/>
  <c r="BL268" i="17" a="1"/>
  <c r="BL268" i="17" s="1"/>
  <c r="BL805" i="17" a="1"/>
  <c r="BL805" i="17" s="1"/>
  <c r="BF805" i="17" a="1"/>
  <c r="BF805" i="17" s="1"/>
  <c r="BJ805" i="17" a="1"/>
  <c r="BJ805" i="17" s="1"/>
  <c r="BM805" i="17" a="1"/>
  <c r="BM805" i="17" s="1"/>
  <c r="BK805" i="17" a="1"/>
  <c r="BK805" i="17" s="1"/>
  <c r="BI805" i="17" a="1"/>
  <c r="BI805" i="17" s="1"/>
  <c r="BG805" i="17" a="1"/>
  <c r="BG805" i="17" s="1"/>
  <c r="BH805" i="17" a="1"/>
  <c r="BH805" i="17" s="1"/>
  <c r="BL470" i="17" a="1"/>
  <c r="BL470" i="17" s="1"/>
  <c r="BJ825" i="17" a="1"/>
  <c r="BJ825" i="17" s="1"/>
  <c r="BF825" i="17" a="1"/>
  <c r="BF825" i="17" s="1"/>
  <c r="BG825" i="17" a="1"/>
  <c r="BG825" i="17" s="1"/>
  <c r="BK825" i="17" a="1"/>
  <c r="BK825" i="17" s="1"/>
  <c r="BL825" i="17" a="1"/>
  <c r="BL825" i="17" s="1"/>
  <c r="BM825" i="17" a="1"/>
  <c r="BM825" i="17" s="1"/>
  <c r="BJ1079" i="17" a="1"/>
  <c r="BJ1079" i="17" s="1"/>
  <c r="BI1079" i="17" a="1"/>
  <c r="BI1079" i="17" s="1"/>
  <c r="BF1079" i="17" a="1"/>
  <c r="BF1079" i="17" s="1"/>
  <c r="BH1079" i="17" a="1"/>
  <c r="BH1079" i="17" s="1"/>
  <c r="BM1079" i="17" a="1"/>
  <c r="BM1079" i="17" s="1"/>
  <c r="BK1079" i="17" a="1"/>
  <c r="BK1079" i="17" s="1"/>
  <c r="BL1079" i="17" a="1"/>
  <c r="BL1079" i="17" s="1"/>
  <c r="BG731" i="17" a="1"/>
  <c r="BG731" i="17" s="1"/>
  <c r="BG268" i="17" a="1"/>
  <c r="BG268" i="17" s="1"/>
  <c r="BI228" i="17" a="1"/>
  <c r="BI228" i="17" s="1"/>
  <c r="BL228" i="17" a="1"/>
  <c r="BL228" i="17" s="1"/>
  <c r="BM228" i="17" a="1"/>
  <c r="BM228" i="17" s="1"/>
  <c r="BH228" i="17" a="1"/>
  <c r="BH228" i="17" s="1"/>
  <c r="BG228" i="17" a="1"/>
  <c r="BG228" i="17" s="1"/>
  <c r="BF228" i="17" a="1"/>
  <c r="BF228" i="17" s="1"/>
  <c r="BK228" i="17" a="1"/>
  <c r="BK228" i="17" s="1"/>
  <c r="BJ823" i="17" a="1"/>
  <c r="BJ823" i="17" s="1"/>
  <c r="BI825" i="17" a="1"/>
  <c r="BI825" i="17" s="1"/>
  <c r="F881" i="17"/>
  <c r="G881" i="17" s="1"/>
  <c r="H881" i="17" s="1"/>
  <c r="I881" i="17" s="1"/>
  <c r="J881" i="17" s="1"/>
  <c r="K881" i="17" s="1"/>
  <c r="L881" i="17" s="1"/>
  <c r="M881" i="17" s="1"/>
  <c r="N881" i="17" s="1"/>
  <c r="BG1079" i="17" a="1"/>
  <c r="BG1079" i="17" s="1"/>
  <c r="BG969" i="17" a="1"/>
  <c r="BG969" i="17" s="1"/>
  <c r="BI969" i="17" a="1"/>
  <c r="BI969" i="17" s="1"/>
  <c r="BF969" i="17" a="1"/>
  <c r="BF969" i="17" s="1"/>
  <c r="BM969" i="17" a="1"/>
  <c r="BM969" i="17" s="1"/>
  <c r="BK969" i="17" a="1"/>
  <c r="BK969" i="17" s="1"/>
  <c r="BL969" i="17" a="1"/>
  <c r="BL969" i="17" s="1"/>
  <c r="BI1124" i="17" a="1"/>
  <c r="BI1124" i="17" s="1"/>
  <c r="BL1124" i="17" a="1"/>
  <c r="BL1124" i="17" s="1"/>
  <c r="BH1124" i="17" a="1"/>
  <c r="BH1124" i="17" s="1"/>
  <c r="BM1124" i="17" a="1"/>
  <c r="BM1124" i="17" s="1"/>
  <c r="BF1124" i="17" a="1"/>
  <c r="BF1124" i="17" s="1"/>
  <c r="BG1124" i="17" a="1"/>
  <c r="BG1124" i="17" s="1"/>
  <c r="BK1124" i="17" a="1"/>
  <c r="BK1124" i="17" s="1"/>
  <c r="BG1056" i="17" a="1"/>
  <c r="BG1056" i="17" s="1"/>
  <c r="BF1056" i="17" a="1"/>
  <c r="BF1056" i="17" s="1"/>
  <c r="BM1056" i="17" a="1"/>
  <c r="BM1056" i="17" s="1"/>
  <c r="BL1056" i="17" a="1"/>
  <c r="BL1056" i="17" s="1"/>
  <c r="BJ1056" i="17" a="1"/>
  <c r="BJ1056" i="17" s="1"/>
  <c r="BI1056" i="17" a="1"/>
  <c r="BI1056" i="17" s="1"/>
  <c r="BL585" i="17" a="1"/>
  <c r="BL585" i="17" s="1"/>
  <c r="BK585" i="17" a="1"/>
  <c r="BK585" i="17" s="1"/>
  <c r="BG585" i="17" a="1"/>
  <c r="BG585" i="17" s="1"/>
  <c r="BF585" i="17" a="1"/>
  <c r="BF585" i="17" s="1"/>
  <c r="BJ585" i="17" a="1"/>
  <c r="BJ585" i="17" s="1"/>
  <c r="BI585" i="17" a="1"/>
  <c r="BI585" i="17" s="1"/>
  <c r="BH585" i="17" a="1"/>
  <c r="BH585" i="17" s="1"/>
  <c r="F513" i="17"/>
  <c r="G513" i="17" s="1"/>
  <c r="H513" i="17" s="1"/>
  <c r="I513" i="17" s="1"/>
  <c r="J513" i="17" s="1"/>
  <c r="K513" i="17" s="1"/>
  <c r="L513" i="17" s="1"/>
  <c r="M513" i="17" s="1"/>
  <c r="BM135" i="17" a="1"/>
  <c r="BM135" i="17" s="1"/>
  <c r="BI135" i="17" a="1"/>
  <c r="BI135" i="17" s="1"/>
  <c r="BK135" i="17" a="1"/>
  <c r="BK135" i="17" s="1"/>
  <c r="BH135" i="17" a="1"/>
  <c r="BH135" i="17" s="1"/>
  <c r="BJ135" i="17" a="1"/>
  <c r="BJ135" i="17" s="1"/>
  <c r="BF135" i="17" a="1"/>
  <c r="BF135" i="17" s="1"/>
  <c r="BG135" i="17" a="1"/>
  <c r="BG135" i="17" s="1"/>
  <c r="BL135" i="17" a="1"/>
  <c r="BL135" i="17" s="1"/>
  <c r="BL17" i="17" a="1"/>
  <c r="BL17" i="17" s="1"/>
  <c r="BJ17" i="17" a="1"/>
  <c r="BJ17" i="17" s="1"/>
  <c r="BI17" i="17" a="1"/>
  <c r="BI17" i="17" s="1"/>
  <c r="BM17" i="17" a="1"/>
  <c r="BM17" i="17" s="1"/>
  <c r="BK17" i="17" a="1"/>
  <c r="BK17" i="17" s="1"/>
  <c r="BH17" i="17" a="1"/>
  <c r="BH17" i="17" s="1"/>
  <c r="BM470" i="17" a="1"/>
  <c r="BM470" i="17" s="1"/>
  <c r="BG470" i="17" a="1"/>
  <c r="BG470" i="17" s="1"/>
  <c r="BF470" i="17" a="1"/>
  <c r="BF470" i="17" s="1"/>
  <c r="BJ470" i="17" a="1"/>
  <c r="BJ470" i="17" s="1"/>
  <c r="BH470" i="17" a="1"/>
  <c r="BH470" i="17" s="1"/>
  <c r="BM257" i="17" a="1"/>
  <c r="BM257" i="17" s="1"/>
  <c r="BI257" i="17" a="1"/>
  <c r="BI257" i="17" s="1"/>
  <c r="BH257" i="17" a="1"/>
  <c r="BH257" i="17" s="1"/>
  <c r="BF257" i="17" a="1"/>
  <c r="BF257" i="17" s="1"/>
  <c r="BL257" i="17" a="1"/>
  <c r="BL257" i="17" s="1"/>
  <c r="BK257" i="17" a="1"/>
  <c r="BK257" i="17" s="1"/>
  <c r="BG257" i="17" a="1"/>
  <c r="BG257" i="17" s="1"/>
  <c r="BG283" i="17" a="1"/>
  <c r="BG283" i="17" s="1"/>
  <c r="BH708" i="17" a="1"/>
  <c r="BH708" i="17" s="1"/>
  <c r="BI708" i="17" a="1"/>
  <c r="BI708" i="17" s="1"/>
  <c r="BM708" i="17" a="1"/>
  <c r="BM708" i="17" s="1"/>
  <c r="BL708" i="17" a="1"/>
  <c r="BL708" i="17" s="1"/>
  <c r="BK44" i="17" a="1"/>
  <c r="BK44" i="17" s="1"/>
  <c r="BJ44" i="17" a="1"/>
  <c r="BJ44" i="17" s="1"/>
  <c r="BH44" i="17" a="1"/>
  <c r="BH44" i="17" s="1"/>
  <c r="BF823" i="17" a="1"/>
  <c r="BF823" i="17" s="1"/>
  <c r="BK823" i="17" a="1"/>
  <c r="BK823" i="17" s="1"/>
  <c r="BH823" i="17" a="1"/>
  <c r="BH823" i="17" s="1"/>
  <c r="BL823" i="17" a="1"/>
  <c r="BL823" i="17" s="1"/>
  <c r="BI823" i="17" a="1"/>
  <c r="BI823" i="17" s="1"/>
  <c r="BI967" i="17" a="1"/>
  <c r="BI967" i="17" s="1"/>
  <c r="BG967" i="17" a="1"/>
  <c r="BG967" i="17" s="1"/>
  <c r="BF967" i="17" a="1"/>
  <c r="BF967" i="17" s="1"/>
  <c r="BM967" i="17" a="1"/>
  <c r="BM967" i="17" s="1"/>
  <c r="BK967" i="17" a="1"/>
  <c r="BK967" i="17" s="1"/>
  <c r="BL967" i="17" a="1"/>
  <c r="BL967" i="17" s="1"/>
  <c r="BH967" i="17" a="1"/>
  <c r="BH967" i="17" s="1"/>
  <c r="BK1149" i="17" a="1"/>
  <c r="BK1149" i="17" s="1"/>
  <c r="BH1149" i="17" a="1"/>
  <c r="BH1149" i="17" s="1"/>
  <c r="BG1149" i="17" a="1"/>
  <c r="BG1149" i="17" s="1"/>
  <c r="BJ1149" i="17" a="1"/>
  <c r="BJ1149" i="17" s="1"/>
  <c r="BL1149" i="17" a="1"/>
  <c r="BL1149" i="17" s="1"/>
  <c r="BM1149" i="17" a="1"/>
  <c r="BM1149" i="17" s="1"/>
  <c r="BF1149" i="17" a="1"/>
  <c r="BF1149" i="17" s="1"/>
  <c r="BK1056" i="17" a="1"/>
  <c r="BK1056" i="17" s="1"/>
  <c r="BL514" i="17" a="1"/>
  <c r="BL514" i="17" s="1"/>
  <c r="BK514" i="17" a="1"/>
  <c r="BK514" i="17" s="1"/>
  <c r="BM514" i="17" a="1"/>
  <c r="BM514" i="17" s="1"/>
  <c r="BG514" i="17" a="1"/>
  <c r="BG514" i="17" s="1"/>
  <c r="BJ514" i="17" a="1"/>
  <c r="BJ514" i="17" s="1"/>
  <c r="BI514" i="17" a="1"/>
  <c r="BI514" i="17" s="1"/>
  <c r="BH514" i="17" a="1"/>
  <c r="BH514" i="17" s="1"/>
  <c r="BJ962" i="17" a="1"/>
  <c r="BJ962" i="17" s="1"/>
  <c r="BI962" i="17" a="1"/>
  <c r="BI962" i="17" s="1"/>
  <c r="BF962" i="17" a="1"/>
  <c r="BF962" i="17" s="1"/>
  <c r="BH962" i="17" a="1"/>
  <c r="BH962" i="17" s="1"/>
  <c r="BL962" i="17" a="1"/>
  <c r="BL962" i="17" s="1"/>
  <c r="BJ283" i="17" a="1"/>
  <c r="BJ283" i="17" s="1"/>
  <c r="BG728" i="17" a="1"/>
  <c r="BG728" i="17" s="1"/>
  <c r="BL728" i="17" a="1"/>
  <c r="BL728" i="17" s="1"/>
  <c r="BM728" i="17" a="1"/>
  <c r="BM728" i="17" s="1"/>
  <c r="BK728" i="17" a="1"/>
  <c r="BK728" i="17" s="1"/>
  <c r="BJ728" i="17" a="1"/>
  <c r="BJ728" i="17" s="1"/>
  <c r="BF728" i="17" a="1"/>
  <c r="BF728" i="17" s="1"/>
  <c r="BI728" i="17" a="1"/>
  <c r="BI728" i="17" s="1"/>
  <c r="BI470" i="17" a="1"/>
  <c r="BI470" i="17" s="1"/>
  <c r="BK720" i="17" a="1"/>
  <c r="BK720" i="17" s="1"/>
  <c r="BJ720" i="17" a="1"/>
  <c r="BJ720" i="17" s="1"/>
  <c r="BF720" i="17" a="1"/>
  <c r="BF720" i="17" s="1"/>
  <c r="BI720" i="17" a="1"/>
  <c r="BI720" i="17" s="1"/>
  <c r="BH720" i="17" a="1"/>
  <c r="BH720" i="17" s="1"/>
  <c r="BG720" i="17" a="1"/>
  <c r="BG720" i="17" s="1"/>
  <c r="BM720" i="17" a="1"/>
  <c r="BM720" i="17" s="1"/>
  <c r="BK712" i="17" a="1"/>
  <c r="BK712" i="17" s="1"/>
  <c r="BI712" i="17" a="1"/>
  <c r="BI712" i="17" s="1"/>
  <c r="BF712" i="17" a="1"/>
  <c r="BF712" i="17" s="1"/>
  <c r="BL712" i="17" a="1"/>
  <c r="BL712" i="17" s="1"/>
  <c r="BM712" i="17" a="1"/>
  <c r="BM712" i="17" s="1"/>
  <c r="BG712" i="17" a="1"/>
  <c r="BG712" i="17" s="1"/>
  <c r="BJ712" i="17" a="1"/>
  <c r="BJ712" i="17" s="1"/>
  <c r="BF1080" i="17" a="1"/>
  <c r="BF1080" i="17" s="1"/>
  <c r="BM1080" i="17" a="1"/>
  <c r="BM1080" i="17" s="1"/>
  <c r="BJ1080" i="17" a="1"/>
  <c r="BJ1080" i="17" s="1"/>
  <c r="BI1080" i="17" a="1"/>
  <c r="BI1080" i="17" s="1"/>
  <c r="BL1080" i="17" a="1"/>
  <c r="BL1080" i="17" s="1"/>
  <c r="BK1080" i="17" a="1"/>
  <c r="BK1080" i="17" s="1"/>
  <c r="BI241" i="17" a="1"/>
  <c r="BI241" i="17" s="1"/>
  <c r="BH241" i="17" a="1"/>
  <c r="BH241" i="17" s="1"/>
  <c r="BL241" i="17" a="1"/>
  <c r="BL241" i="17" s="1"/>
  <c r="BG708" i="17" a="1"/>
  <c r="BG708" i="17" s="1"/>
  <c r="BL44" i="17" a="1"/>
  <c r="BL44" i="17" s="1"/>
  <c r="BJ967" i="17" a="1"/>
  <c r="BJ967" i="17" s="1"/>
  <c r="BH1056" i="17" a="1"/>
  <c r="BH1056" i="17" s="1"/>
  <c r="BF423" i="17" a="1"/>
  <c r="BF423" i="17" s="1"/>
  <c r="BH560" i="17" a="1"/>
  <c r="BH560" i="17" s="1"/>
  <c r="BJ617" i="17" a="1"/>
  <c r="BJ617" i="17" s="1"/>
  <c r="BG733" i="17" a="1"/>
  <c r="BG733" i="17" s="1"/>
  <c r="BK983" i="17" a="1"/>
  <c r="BK983" i="17" s="1"/>
  <c r="BL985" i="17" a="1"/>
  <c r="BL985" i="17" s="1"/>
  <c r="BK392" i="17" a="1"/>
  <c r="BK392" i="17" s="1"/>
  <c r="BL479" i="17" a="1"/>
  <c r="BL479" i="17" s="1"/>
  <c r="BM667" i="17" a="1"/>
  <c r="BM667" i="17" s="1"/>
  <c r="BK236" i="17" a="1"/>
  <c r="BK236" i="17" s="1"/>
  <c r="BK79" i="17" a="1"/>
  <c r="BK79" i="17" s="1"/>
  <c r="BG430" i="17" a="1"/>
  <c r="BG430" i="17" s="1"/>
  <c r="BJ51" i="17" a="1"/>
  <c r="BJ51" i="17" s="1"/>
  <c r="BL582" i="17" a="1"/>
  <c r="BL582" i="17" s="1"/>
  <c r="BJ23" i="17" a="1"/>
  <c r="BJ23" i="17" s="1"/>
  <c r="BK306" i="17" a="1"/>
  <c r="BK306" i="17" s="1"/>
  <c r="BJ984" i="17" a="1"/>
  <c r="BJ984" i="17" s="1"/>
  <c r="BI920" i="17" a="1"/>
  <c r="BI920" i="17" s="1"/>
  <c r="BK119" i="17" a="1"/>
  <c r="BK119" i="17" s="1"/>
  <c r="BJ701" i="17" a="1"/>
  <c r="BJ701" i="17" s="1"/>
  <c r="BK531" i="17" a="1"/>
  <c r="BK531" i="17" s="1"/>
  <c r="BL869" i="17" a="1"/>
  <c r="BL869" i="17" s="1"/>
  <c r="BF709" i="17" a="1"/>
  <c r="BF709" i="17" s="1"/>
  <c r="BJ406" i="17" a="1"/>
  <c r="BJ406" i="17" s="1"/>
  <c r="BG965" i="17" a="1"/>
  <c r="BG965" i="17" s="1"/>
  <c r="BM237" i="17" a="1"/>
  <c r="BM237" i="17" s="1"/>
  <c r="BL544" i="17" a="1"/>
  <c r="BL544" i="17" s="1"/>
  <c r="BJ659" i="17" a="1"/>
  <c r="BJ659" i="17" s="1"/>
  <c r="BI221" i="17" a="1"/>
  <c r="BI221" i="17" s="1"/>
  <c r="BF929" i="17" a="1"/>
  <c r="BF929" i="17" s="1"/>
  <c r="BJ814" i="17" a="1"/>
  <c r="BJ814" i="17" s="1"/>
  <c r="BJ308" i="17" a="1"/>
  <c r="BJ308" i="17" s="1"/>
  <c r="BJ1011" i="17" a="1"/>
  <c r="BJ1011" i="17" s="1"/>
  <c r="BK417" i="17" a="1"/>
  <c r="BK417" i="17" s="1"/>
  <c r="BG1111" i="17" a="1"/>
  <c r="BG1111" i="17" s="1"/>
  <c r="BF362" i="17" a="1"/>
  <c r="BF362" i="17" s="1"/>
  <c r="BG679" i="17" a="1"/>
  <c r="BG679" i="17" s="1"/>
  <c r="BI301" i="17" a="1"/>
  <c r="BI301" i="17" s="1"/>
  <c r="BK794" i="17" a="1"/>
  <c r="BK794" i="17" s="1"/>
  <c r="BK472" i="17" a="1"/>
  <c r="BK472" i="17" s="1"/>
  <c r="BK553" i="17" a="1"/>
  <c r="BK553" i="17" s="1"/>
  <c r="BJ549" i="17" a="1"/>
  <c r="BJ549" i="17" s="1"/>
  <c r="BH741" i="17" a="1"/>
  <c r="BH741" i="17" s="1"/>
  <c r="BL774" i="17" a="1"/>
  <c r="BL774" i="17" s="1"/>
  <c r="BJ836" i="17" a="1"/>
  <c r="BJ836" i="17" s="1"/>
  <c r="BL4" i="17" a="1"/>
  <c r="BL4" i="17" s="1"/>
  <c r="BI1014" i="17" a="1"/>
  <c r="BI1014" i="17" s="1"/>
  <c r="BL734" i="17" a="1"/>
  <c r="BL734" i="17" s="1"/>
  <c r="BJ780" i="17" a="1"/>
  <c r="BJ780" i="17" s="1"/>
  <c r="BG716" i="17" a="1"/>
  <c r="BG716" i="17" s="1"/>
  <c r="BM1035" i="17" a="1"/>
  <c r="BM1035" i="17" s="1"/>
  <c r="BG340" i="17" a="1"/>
  <c r="BG340" i="17" s="1"/>
  <c r="BI281" i="17" a="1"/>
  <c r="BI281" i="17" s="1"/>
  <c r="BL201" i="17" a="1"/>
  <c r="BL201" i="17" s="1"/>
  <c r="BI203" i="17" a="1"/>
  <c r="BI203" i="17" s="1"/>
  <c r="BM166" i="17" a="1"/>
  <c r="BM166" i="17" s="1"/>
  <c r="BM7" i="17" a="1"/>
  <c r="BM7" i="17" s="1"/>
  <c r="BL125" i="17" a="1"/>
  <c r="BL125" i="17" s="1"/>
  <c r="BG670" i="17" a="1"/>
  <c r="BG670" i="17" s="1"/>
  <c r="BM943" i="17" a="1"/>
  <c r="BM943" i="17" s="1"/>
  <c r="BJ122" i="17" a="1"/>
  <c r="BJ122" i="17" s="1"/>
  <c r="BJ532" i="17" a="1"/>
  <c r="BJ532" i="17" s="1"/>
  <c r="BG476" i="17" a="1"/>
  <c r="BG476" i="17" s="1"/>
  <c r="BG1004" i="17" a="1"/>
  <c r="BG1004" i="17" s="1"/>
  <c r="BG332" i="17" a="1"/>
  <c r="BG332" i="17" s="1"/>
  <c r="BM1073" i="17" a="1"/>
  <c r="BM1073" i="17" s="1"/>
  <c r="BK647" i="17" a="1"/>
  <c r="BK647" i="17" s="1"/>
  <c r="BF327" i="17" a="1"/>
  <c r="BF327" i="17" s="1"/>
  <c r="BK525" i="17" a="1"/>
  <c r="BK525" i="17" s="1"/>
  <c r="F458" i="17"/>
  <c r="G458" i="17" s="1"/>
  <c r="H458" i="17" s="1"/>
  <c r="I458" i="17" s="1"/>
  <c r="J458" i="17" s="1"/>
  <c r="K458" i="17" s="1"/>
  <c r="L458" i="17" s="1"/>
  <c r="M458" i="17" s="1"/>
  <c r="BK512" i="17" a="1"/>
  <c r="BK512" i="17" s="1"/>
  <c r="BG438" i="17" a="1"/>
  <c r="BG438" i="17" s="1"/>
  <c r="BL188" i="17" a="1"/>
  <c r="BL188" i="17" s="1"/>
  <c r="BK648" i="17" a="1"/>
  <c r="BK648" i="17" s="1"/>
  <c r="BF124" i="17" a="1"/>
  <c r="BF124" i="17" s="1"/>
  <c r="BK1092" i="17" a="1"/>
  <c r="BK1092" i="17" s="1"/>
  <c r="BM938" i="17" a="1"/>
  <c r="BM938" i="17" s="1"/>
  <c r="BJ913" i="17" a="1"/>
  <c r="BJ913" i="17" s="1"/>
  <c r="BL913" i="17" a="1"/>
  <c r="BL913" i="17" s="1"/>
  <c r="BK913" i="17" a="1"/>
  <c r="BK913" i="17" s="1"/>
  <c r="BG913" i="17" a="1"/>
  <c r="BG913" i="17" s="1"/>
  <c r="BM154" i="17" a="1"/>
  <c r="BM154" i="17" s="1"/>
  <c r="BH49" i="17" a="1"/>
  <c r="BH49" i="17" s="1"/>
  <c r="BG49" i="17" a="1"/>
  <c r="BG49" i="17" s="1"/>
  <c r="BJ49" i="17" a="1"/>
  <c r="BJ49" i="17" s="1"/>
  <c r="BL551" i="17" a="1"/>
  <c r="BL551" i="17" s="1"/>
  <c r="BK551" i="17" a="1"/>
  <c r="BK551" i="17" s="1"/>
  <c r="BI551" i="17" a="1"/>
  <c r="BI551" i="17" s="1"/>
  <c r="BL952" i="17" a="1"/>
  <c r="BL952" i="17" s="1"/>
  <c r="BM142" i="17" a="1"/>
  <c r="BM142" i="17" s="1"/>
  <c r="BL142" i="17" a="1"/>
  <c r="BL142" i="17" s="1"/>
  <c r="BK142" i="17" a="1"/>
  <c r="BK142" i="17" s="1"/>
  <c r="BI142" i="17" a="1"/>
  <c r="BI142" i="17" s="1"/>
  <c r="BF142" i="17" a="1"/>
  <c r="BF142" i="17" s="1"/>
  <c r="BG142" i="17" a="1"/>
  <c r="BG142" i="17" s="1"/>
  <c r="BK294" i="17" a="1"/>
  <c r="BK294" i="17" s="1"/>
  <c r="BH294" i="17" a="1"/>
  <c r="BH294" i="17" s="1"/>
  <c r="BG294" i="17" a="1"/>
  <c r="BG294" i="17" s="1"/>
  <c r="BJ294" i="17" a="1"/>
  <c r="BJ294" i="17" s="1"/>
  <c r="BI294" i="17" a="1"/>
  <c r="BI294" i="17" s="1"/>
  <c r="BL294" i="17" a="1"/>
  <c r="BL294" i="17" s="1"/>
  <c r="BK344" i="17" a="1"/>
  <c r="BK344" i="17" s="1"/>
  <c r="BJ344" i="17" a="1"/>
  <c r="BJ344" i="17" s="1"/>
  <c r="BI344" i="17" a="1"/>
  <c r="BI344" i="17" s="1"/>
  <c r="BJ185" i="17" a="1"/>
  <c r="BJ185" i="17" s="1"/>
  <c r="BI185" i="17" a="1"/>
  <c r="BI185" i="17" s="1"/>
  <c r="BG185" i="17" a="1"/>
  <c r="BG185" i="17" s="1"/>
  <c r="BK118" i="17" a="1"/>
  <c r="BK118" i="17" s="1"/>
  <c r="BM118" i="17" a="1"/>
  <c r="BM118" i="17" s="1"/>
  <c r="BJ118" i="17" a="1"/>
  <c r="BJ118" i="17" s="1"/>
  <c r="BI118" i="17" a="1"/>
  <c r="BI118" i="17" s="1"/>
  <c r="BH118" i="17" a="1"/>
  <c r="BH118" i="17" s="1"/>
  <c r="BL118" i="17" a="1"/>
  <c r="BL118" i="17" s="1"/>
  <c r="BI290" i="17" a="1"/>
  <c r="BI290" i="17" s="1"/>
  <c r="BG674" i="17" a="1"/>
  <c r="BG674" i="17" s="1"/>
  <c r="BM830" i="17" a="1"/>
  <c r="BM830" i="17" s="1"/>
  <c r="BL830" i="17" a="1"/>
  <c r="BL830" i="17" s="1"/>
  <c r="BF597" i="17" a="1"/>
  <c r="BF597" i="17" s="1"/>
  <c r="BM597" i="17" a="1"/>
  <c r="BM597" i="17" s="1"/>
  <c r="BL597" i="17" a="1"/>
  <c r="BL597" i="17" s="1"/>
  <c r="BK597" i="17" a="1"/>
  <c r="BK597" i="17" s="1"/>
  <c r="BH597" i="17" a="1"/>
  <c r="BH597" i="17" s="1"/>
  <c r="BF534" i="17" a="1"/>
  <c r="BF534" i="17" s="1"/>
  <c r="BG534" i="17" a="1"/>
  <c r="BG534" i="17" s="1"/>
  <c r="BM534" i="17" a="1"/>
  <c r="BM534" i="17" s="1"/>
  <c r="BL534" i="17" a="1"/>
  <c r="BL534" i="17" s="1"/>
  <c r="BK534" i="17" a="1"/>
  <c r="BK534" i="17" s="1"/>
  <c r="BJ534" i="17" a="1"/>
  <c r="BJ534" i="17" s="1"/>
  <c r="BF784" i="17" a="1"/>
  <c r="BF784" i="17" s="1"/>
  <c r="BM784" i="17" a="1"/>
  <c r="BM784" i="17" s="1"/>
  <c r="BJ784" i="17" a="1"/>
  <c r="BJ784" i="17" s="1"/>
  <c r="BH784" i="17" a="1"/>
  <c r="BH784" i="17" s="1"/>
  <c r="BG784" i="17" a="1"/>
  <c r="BG784" i="17" s="1"/>
  <c r="BL784" i="17" a="1"/>
  <c r="BL784" i="17" s="1"/>
  <c r="BI784" i="17" a="1"/>
  <c r="BI784" i="17" s="1"/>
  <c r="BK784" i="17" a="1"/>
  <c r="BK784" i="17" s="1"/>
  <c r="BL423" i="17" a="1"/>
  <c r="BL423" i="17" s="1"/>
  <c r="BK341" i="17" a="1"/>
  <c r="BK341" i="17" s="1"/>
  <c r="BI921" i="17" a="1"/>
  <c r="BI921" i="17" s="1"/>
  <c r="BH1012" i="17" a="1"/>
  <c r="BH1012" i="17" s="1"/>
  <c r="BM665" i="17" a="1"/>
  <c r="BM665" i="17" s="1"/>
  <c r="BJ1032" i="17" a="1"/>
  <c r="BJ1032" i="17" s="1"/>
  <c r="BJ1118" i="17" a="1"/>
  <c r="BJ1118" i="17" s="1"/>
  <c r="BK954" i="17" a="1"/>
  <c r="BK954" i="17" s="1"/>
  <c r="BL528" i="17" a="1"/>
  <c r="BL528" i="17" s="1"/>
  <c r="BI673" i="17" a="1"/>
  <c r="BI673" i="17" s="1"/>
  <c r="BI479" i="17" a="1"/>
  <c r="BI479" i="17" s="1"/>
  <c r="BK667" i="17" a="1"/>
  <c r="BK667" i="17" s="1"/>
  <c r="BL236" i="17" a="1"/>
  <c r="BL236" i="17" s="1"/>
  <c r="BM79" i="17" a="1"/>
  <c r="BM79" i="17" s="1"/>
  <c r="BF428" i="17" a="1"/>
  <c r="BF428" i="17" s="1"/>
  <c r="BH430" i="17" a="1"/>
  <c r="BH430" i="17" s="1"/>
  <c r="BL907" i="17" a="1"/>
  <c r="BL907" i="17" s="1"/>
  <c r="BF843" i="17" a="1"/>
  <c r="BF843" i="17" s="1"/>
  <c r="BK97" i="17" a="1"/>
  <c r="BK97" i="17" s="1"/>
  <c r="BF414" i="17" a="1"/>
  <c r="BF414" i="17" s="1"/>
  <c r="BL107" i="17" a="1"/>
  <c r="BL107" i="17" s="1"/>
  <c r="BJ920" i="17" a="1"/>
  <c r="BJ920" i="17" s="1"/>
  <c r="BJ363" i="17" a="1"/>
  <c r="BJ363" i="17" s="1"/>
  <c r="BI958" i="17" a="1"/>
  <c r="BI958" i="17" s="1"/>
  <c r="BH688" i="17" a="1"/>
  <c r="BH688" i="17" s="1"/>
  <c r="BL709" i="17" a="1"/>
  <c r="BL709" i="17" s="1"/>
  <c r="BF406" i="17" a="1"/>
  <c r="BF406" i="17" s="1"/>
  <c r="BH965" i="17" a="1"/>
  <c r="BH965" i="17" s="1"/>
  <c r="BJ544" i="17" a="1"/>
  <c r="BJ544" i="17" s="1"/>
  <c r="BF603" i="17" a="1"/>
  <c r="BF603" i="17" s="1"/>
  <c r="BM659" i="17" a="1"/>
  <c r="BM659" i="17" s="1"/>
  <c r="BH66" i="17" a="1"/>
  <c r="BH66" i="17" s="1"/>
  <c r="BF172" i="17" a="1"/>
  <c r="BF172" i="17" s="1"/>
  <c r="BJ481" i="17" a="1"/>
  <c r="BJ481" i="17" s="1"/>
  <c r="BK290" i="17" a="1"/>
  <c r="BK290" i="17" s="1"/>
  <c r="BM447" i="17" a="1"/>
  <c r="BM447" i="17" s="1"/>
  <c r="BL523" i="17" a="1"/>
  <c r="BL523" i="17" s="1"/>
  <c r="BJ1120" i="17" a="1"/>
  <c r="BJ1120" i="17" s="1"/>
  <c r="BH308" i="17" a="1"/>
  <c r="BH308" i="17" s="1"/>
  <c r="BH1011" i="17" a="1"/>
  <c r="BH1011" i="17" s="1"/>
  <c r="BI362" i="17" a="1"/>
  <c r="BI362" i="17" s="1"/>
  <c r="BL679" i="17" a="1"/>
  <c r="BL679" i="17" s="1"/>
  <c r="BL674" i="17" a="1"/>
  <c r="BL674" i="17" s="1"/>
  <c r="BF937" i="17" a="1"/>
  <c r="BF937" i="17" s="1"/>
  <c r="BL836" i="17" a="1"/>
  <c r="BL836" i="17" s="1"/>
  <c r="BL1014" i="17" a="1"/>
  <c r="BL1014" i="17" s="1"/>
  <c r="BF244" i="17" a="1"/>
  <c r="BF244" i="17" s="1"/>
  <c r="BL1035" i="17" a="1"/>
  <c r="BL1035" i="17" s="1"/>
  <c r="BI340" i="17" a="1"/>
  <c r="BI340" i="17" s="1"/>
  <c r="BJ281" i="17" a="1"/>
  <c r="BJ281" i="17" s="1"/>
  <c r="BI201" i="17" a="1"/>
  <c r="BI201" i="17" s="1"/>
  <c r="BL166" i="17" a="1"/>
  <c r="BL166" i="17" s="1"/>
  <c r="BH7" i="17" a="1"/>
  <c r="BH7" i="17" s="1"/>
  <c r="BF209" i="17" a="1"/>
  <c r="BF209" i="17" s="1"/>
  <c r="BH730" i="17" a="1"/>
  <c r="BH730" i="17" s="1"/>
  <c r="BF532" i="17" a="1"/>
  <c r="BF532" i="17" s="1"/>
  <c r="BK1004" i="17" a="1"/>
  <c r="BK1004" i="17" s="1"/>
  <c r="BI332" i="17" a="1"/>
  <c r="BI332" i="17" s="1"/>
  <c r="BG714" i="17" a="1"/>
  <c r="BG714" i="17" s="1"/>
  <c r="BH647" i="17" a="1"/>
  <c r="BH647" i="17" s="1"/>
  <c r="BF525" i="17" a="1"/>
  <c r="BF525" i="17" s="1"/>
  <c r="BF512" i="17" a="1"/>
  <c r="BF512" i="17" s="1"/>
  <c r="BF830" i="17" a="1"/>
  <c r="BF830" i="17" s="1"/>
  <c r="BK223" i="17" a="1"/>
  <c r="BK223" i="17" s="1"/>
  <c r="BG648" i="17" a="1"/>
  <c r="BG648" i="17" s="1"/>
  <c r="BM722" i="17" a="1"/>
  <c r="BM722" i="17" s="1"/>
  <c r="BM1092" i="17" a="1"/>
  <c r="BM1092" i="17" s="1"/>
  <c r="F132" i="17"/>
  <c r="G132" i="17" s="1"/>
  <c r="H132" i="17" s="1"/>
  <c r="I132" i="17" s="1"/>
  <c r="J132" i="17" s="1"/>
  <c r="K132" i="17" s="1"/>
  <c r="L132" i="17" s="1"/>
  <c r="M132" i="17" s="1"/>
  <c r="BG938" i="17" a="1"/>
  <c r="BG938" i="17" s="1"/>
  <c r="F693" i="17"/>
  <c r="G693" i="17" s="1"/>
  <c r="H693" i="17" s="1"/>
  <c r="I693" i="17" s="1"/>
  <c r="J693" i="17" s="1"/>
  <c r="K693" i="17" s="1"/>
  <c r="L693" i="17" s="1"/>
  <c r="M693" i="17" s="1"/>
  <c r="BJ952" i="17" a="1"/>
  <c r="BJ952" i="17" s="1"/>
  <c r="BJ597" i="17" a="1"/>
  <c r="BJ597" i="17" s="1"/>
  <c r="BM151" i="17" a="1"/>
  <c r="BM151" i="17" s="1"/>
  <c r="BM398" i="17" a="1"/>
  <c r="BM398" i="17" s="1"/>
  <c r="BJ398" i="17" a="1"/>
  <c r="BJ398" i="17" s="1"/>
  <c r="BL398" i="17" a="1"/>
  <c r="BL398" i="17" s="1"/>
  <c r="BM423" i="17" a="1"/>
  <c r="BM423" i="17" s="1"/>
  <c r="BF341" i="17" a="1"/>
  <c r="BF341" i="17" s="1"/>
  <c r="BL1012" i="17" a="1"/>
  <c r="BL1012" i="17" s="1"/>
  <c r="BF665" i="17" a="1"/>
  <c r="BF665" i="17" s="1"/>
  <c r="BL1032" i="17" a="1"/>
  <c r="BL1032" i="17" s="1"/>
  <c r="BL1118" i="17" a="1"/>
  <c r="BL1118" i="17" s="1"/>
  <c r="BJ954" i="17" a="1"/>
  <c r="BJ954" i="17" s="1"/>
  <c r="BF528" i="17" a="1"/>
  <c r="BF528" i="17" s="1"/>
  <c r="BJ673" i="17" a="1"/>
  <c r="BJ673" i="17" s="1"/>
  <c r="BH79" i="17" a="1"/>
  <c r="BH79" i="17" s="1"/>
  <c r="BL1067" i="17" a="1"/>
  <c r="BL1067" i="17" s="1"/>
  <c r="BI428" i="17" a="1"/>
  <c r="BI428" i="17" s="1"/>
  <c r="BK430" i="17" a="1"/>
  <c r="BK430" i="17" s="1"/>
  <c r="BG843" i="17" a="1"/>
  <c r="BG843" i="17" s="1"/>
  <c r="BL97" i="17" a="1"/>
  <c r="BL97" i="17" s="1"/>
  <c r="BK107" i="17" a="1"/>
  <c r="BK107" i="17" s="1"/>
  <c r="BK920" i="17" a="1"/>
  <c r="BK920" i="17" s="1"/>
  <c r="BF363" i="17" a="1"/>
  <c r="BF363" i="17" s="1"/>
  <c r="BJ958" i="17" a="1"/>
  <c r="BJ958" i="17" s="1"/>
  <c r="BI688" i="17" a="1"/>
  <c r="BI688" i="17" s="1"/>
  <c r="BG406" i="17" a="1"/>
  <c r="BG406" i="17" s="1"/>
  <c r="BJ965" i="17" a="1"/>
  <c r="BJ965" i="17" s="1"/>
  <c r="BK544" i="17" a="1"/>
  <c r="BK544" i="17" s="1"/>
  <c r="BG603" i="17" a="1"/>
  <c r="BG603" i="17" s="1"/>
  <c r="BF274" i="17" a="1"/>
  <c r="BF274" i="17" s="1"/>
  <c r="BK66" i="17" a="1"/>
  <c r="BK66" i="17" s="1"/>
  <c r="BG172" i="17" a="1"/>
  <c r="BG172" i="17" s="1"/>
  <c r="BL481" i="17" a="1"/>
  <c r="BL481" i="17" s="1"/>
  <c r="BJ290" i="17" a="1"/>
  <c r="BJ290" i="17" s="1"/>
  <c r="BM102" i="17" a="1"/>
  <c r="BM102" i="17" s="1"/>
  <c r="BI447" i="17" a="1"/>
  <c r="BI447" i="17" s="1"/>
  <c r="BK523" i="17" a="1"/>
  <c r="BK523" i="17" s="1"/>
  <c r="BH1120" i="17" a="1"/>
  <c r="BH1120" i="17" s="1"/>
  <c r="BK402" i="17" a="1"/>
  <c r="BK402" i="17" s="1"/>
  <c r="BJ362" i="17" a="1"/>
  <c r="BJ362" i="17" s="1"/>
  <c r="BM679" i="17" a="1"/>
  <c r="BM679" i="17" s="1"/>
  <c r="BM674" i="17" a="1"/>
  <c r="BM674" i="17" s="1"/>
  <c r="BI937" i="17" a="1"/>
  <c r="BI937" i="17" s="1"/>
  <c r="BM836" i="17" a="1"/>
  <c r="BM836" i="17" s="1"/>
  <c r="BM1014" i="17" a="1"/>
  <c r="BM1014" i="17" s="1"/>
  <c r="F436" i="17"/>
  <c r="G436" i="17" s="1"/>
  <c r="H436" i="17" s="1"/>
  <c r="I436" i="17" s="1"/>
  <c r="J436" i="17" s="1"/>
  <c r="K436" i="17" s="1"/>
  <c r="L436" i="17" s="1"/>
  <c r="M436" i="17" s="1"/>
  <c r="BG244" i="17" a="1"/>
  <c r="BG244" i="17" s="1"/>
  <c r="BH1035" i="17" a="1"/>
  <c r="BH1035" i="17" s="1"/>
  <c r="BJ340" i="17" a="1"/>
  <c r="BJ340" i="17" s="1"/>
  <c r="BK281" i="17" a="1"/>
  <c r="BK281" i="17" s="1"/>
  <c r="BF834" i="17" a="1"/>
  <c r="BF834" i="17" s="1"/>
  <c r="BI209" i="17" a="1"/>
  <c r="BI209" i="17" s="1"/>
  <c r="F974" i="17"/>
  <c r="G974" i="17" s="1"/>
  <c r="H974" i="17" s="1"/>
  <c r="I974" i="17" s="1"/>
  <c r="J974" i="17" s="1"/>
  <c r="K974" i="17" s="1"/>
  <c r="L974" i="17" s="1"/>
  <c r="M974" i="17" s="1"/>
  <c r="BH532" i="17" a="1"/>
  <c r="BH532" i="17" s="1"/>
  <c r="BM1004" i="17" a="1"/>
  <c r="BM1004" i="17" s="1"/>
  <c r="BM332" i="17" a="1"/>
  <c r="BM332" i="17" s="1"/>
  <c r="BK714" i="17" a="1"/>
  <c r="BK714" i="17" s="1"/>
  <c r="BJ113" i="17" a="1"/>
  <c r="BJ113" i="17" s="1"/>
  <c r="BI647" i="17" a="1"/>
  <c r="BI647" i="17" s="1"/>
  <c r="BH327" i="17" a="1"/>
  <c r="BH327" i="17" s="1"/>
  <c r="BG525" i="17" a="1"/>
  <c r="BG525" i="17" s="1"/>
  <c r="BF458" i="17" a="1"/>
  <c r="BF458" i="17" s="1"/>
  <c r="BG512" i="17" a="1"/>
  <c r="BG512" i="17" s="1"/>
  <c r="BG800" i="17" a="1"/>
  <c r="BG800" i="17" s="1"/>
  <c r="BG830" i="17" a="1"/>
  <c r="BG830" i="17" s="1"/>
  <c r="BJ223" i="17" a="1"/>
  <c r="BJ223" i="17" s="1"/>
  <c r="BH648" i="17" a="1"/>
  <c r="BH648" i="17" s="1"/>
  <c r="BL124" i="17" a="1"/>
  <c r="BL124" i="17" s="1"/>
  <c r="BL161" i="17" a="1"/>
  <c r="BL161" i="17" s="1"/>
  <c r="BI818" i="17" a="1"/>
  <c r="BI818" i="17" s="1"/>
  <c r="BK818" i="17" a="1"/>
  <c r="BK818" i="17" s="1"/>
  <c r="BJ1092" i="17" a="1"/>
  <c r="BJ1092" i="17" s="1"/>
  <c r="BM705" i="17" a="1"/>
  <c r="BM705" i="17" s="1"/>
  <c r="BG705" i="17" a="1"/>
  <c r="BG705" i="17" s="1"/>
  <c r="BF705" i="17" a="1"/>
  <c r="BF705" i="17" s="1"/>
  <c r="BH938" i="17" a="1"/>
  <c r="BH938" i="17" s="1"/>
  <c r="BK291" i="17" a="1"/>
  <c r="BK291" i="17" s="1"/>
  <c r="BH745" i="17" a="1"/>
  <c r="BH745" i="17" s="1"/>
  <c r="BG505" i="17" a="1"/>
  <c r="BG505" i="17" s="1"/>
  <c r="BF505" i="17" a="1"/>
  <c r="BF505" i="17" s="1"/>
  <c r="BJ505" i="17" a="1"/>
  <c r="BJ505" i="17" s="1"/>
  <c r="BI1100" i="17" a="1"/>
  <c r="BI1100" i="17" s="1"/>
  <c r="BM1100" i="17" a="1"/>
  <c r="BM1100" i="17" s="1"/>
  <c r="BK1100" i="17" a="1"/>
  <c r="BK1100" i="17" s="1"/>
  <c r="BG151" i="17" a="1"/>
  <c r="BG151" i="17" s="1"/>
  <c r="BH240" i="17" a="1"/>
  <c r="BH240" i="17" s="1"/>
  <c r="BG398" i="17" a="1"/>
  <c r="BG398" i="17" s="1"/>
  <c r="BF1009" i="17" a="1"/>
  <c r="BF1009" i="17" s="1"/>
  <c r="BI1009" i="17" a="1"/>
  <c r="BI1009" i="17" s="1"/>
  <c r="BM1009" i="17" a="1"/>
  <c r="BM1009" i="17" s="1"/>
  <c r="BL1009" i="17" a="1"/>
  <c r="BL1009" i="17" s="1"/>
  <c r="BK1009" i="17" a="1"/>
  <c r="BK1009" i="17" s="1"/>
  <c r="BG1009" i="17" a="1"/>
  <c r="BG1009" i="17" s="1"/>
  <c r="BJ1009" i="17" a="1"/>
  <c r="BJ1009" i="17" s="1"/>
  <c r="BF1061" i="17" a="1"/>
  <c r="BF1061" i="17" s="1"/>
  <c r="BI1061" i="17" a="1"/>
  <c r="BI1061" i="17" s="1"/>
  <c r="BH1061" i="17" a="1"/>
  <c r="BH1061" i="17" s="1"/>
  <c r="BG1061" i="17" a="1"/>
  <c r="BG1061" i="17" s="1"/>
  <c r="BJ1061" i="17" a="1"/>
  <c r="BJ1061" i="17" s="1"/>
  <c r="BJ843" i="17" a="1"/>
  <c r="BJ843" i="17" s="1"/>
  <c r="BF107" i="17" a="1"/>
  <c r="BF107" i="17" s="1"/>
  <c r="BJ688" i="17" a="1"/>
  <c r="BJ688" i="17" s="1"/>
  <c r="BH406" i="17" a="1"/>
  <c r="BH406" i="17" s="1"/>
  <c r="BK965" i="17" a="1"/>
  <c r="BK965" i="17" s="1"/>
  <c r="BF544" i="17" a="1"/>
  <c r="BF544" i="17" s="1"/>
  <c r="BJ609" i="17" a="1"/>
  <c r="BJ609" i="17" s="1"/>
  <c r="BL274" i="17" a="1"/>
  <c r="BL274" i="17" s="1"/>
  <c r="BL66" i="17" a="1"/>
  <c r="BL66" i="17" s="1"/>
  <c r="BL290" i="17" a="1"/>
  <c r="BL290" i="17" s="1"/>
  <c r="BH683" i="17" a="1"/>
  <c r="BH683" i="17" s="1"/>
  <c r="BK447" i="17" a="1"/>
  <c r="BK447" i="17" s="1"/>
  <c r="BI679" i="17" a="1"/>
  <c r="BI679" i="17" s="1"/>
  <c r="BH674" i="17" a="1"/>
  <c r="BH674" i="17" s="1"/>
  <c r="BG836" i="17" a="1"/>
  <c r="BG836" i="17" s="1"/>
  <c r="BI61" i="17" a="1"/>
  <c r="BI61" i="17" s="1"/>
  <c r="BH5" i="17" a="1"/>
  <c r="BH5" i="17" s="1"/>
  <c r="BL714" i="17" a="1"/>
  <c r="BL714" i="17" s="1"/>
  <c r="BJ647" i="17" a="1"/>
  <c r="BJ647" i="17" s="1"/>
  <c r="BJ458" i="17" a="1"/>
  <c r="BJ458" i="17" s="1"/>
  <c r="BM512" i="17" a="1"/>
  <c r="BM512" i="17" s="1"/>
  <c r="BI800" i="17" a="1"/>
  <c r="BI800" i="17" s="1"/>
  <c r="BH830" i="17" a="1"/>
  <c r="BH830" i="17" s="1"/>
  <c r="F880" i="17"/>
  <c r="G880" i="17" s="1"/>
  <c r="H880" i="17" s="1"/>
  <c r="I880" i="17" s="1"/>
  <c r="J880" i="17" s="1"/>
  <c r="K880" i="17" s="1"/>
  <c r="L880" i="17" s="1"/>
  <c r="M880" i="17" s="1"/>
  <c r="BI938" i="17" a="1"/>
  <c r="BI938" i="17" s="1"/>
  <c r="BG745" i="17" a="1"/>
  <c r="BG745" i="17" s="1"/>
  <c r="BG952" i="17" a="1"/>
  <c r="BG952" i="17" s="1"/>
  <c r="BF952" i="17" a="1"/>
  <c r="BF952" i="17" s="1"/>
  <c r="BI952" i="17" a="1"/>
  <c r="BI952" i="17" s="1"/>
  <c r="F580" i="17"/>
  <c r="G580" i="17" s="1"/>
  <c r="H580" i="17" s="1"/>
  <c r="I580" i="17" s="1"/>
  <c r="J580" i="17" s="1"/>
  <c r="K580" i="17" s="1"/>
  <c r="L580" i="17" s="1"/>
  <c r="M580" i="17" s="1"/>
  <c r="BI398" i="17" a="1"/>
  <c r="BI398" i="17" s="1"/>
  <c r="BL703" i="17" a="1"/>
  <c r="BL703" i="17" s="1"/>
  <c r="BM703" i="17" a="1"/>
  <c r="BM703" i="17" s="1"/>
  <c r="BK703" i="17" a="1"/>
  <c r="BK703" i="17" s="1"/>
  <c r="BJ703" i="17" a="1"/>
  <c r="BJ703" i="17" s="1"/>
  <c r="BF703" i="17" a="1"/>
  <c r="BF703" i="17" s="1"/>
  <c r="BI703" i="17" a="1"/>
  <c r="BI703" i="17" s="1"/>
  <c r="BH423" i="17" a="1"/>
  <c r="BH423" i="17" s="1"/>
  <c r="BM341" i="17" a="1"/>
  <c r="BM341" i="17" s="1"/>
  <c r="BF498" i="17" a="1"/>
  <c r="BF498" i="17" s="1"/>
  <c r="BF439" i="17" a="1"/>
  <c r="BF439" i="17" s="1"/>
  <c r="BK528" i="17" a="1"/>
  <c r="BK528" i="17" s="1"/>
  <c r="BK1067" i="17" a="1"/>
  <c r="BK1067" i="17" s="1"/>
  <c r="BG428" i="17" a="1"/>
  <c r="BG428" i="17" s="1"/>
  <c r="BM80" i="17" a="1"/>
  <c r="BM80" i="17" s="1"/>
  <c r="BK843" i="17" a="1"/>
  <c r="BK843" i="17" s="1"/>
  <c r="BG107" i="17" a="1"/>
  <c r="BG107" i="17" s="1"/>
  <c r="BF920" i="17" a="1"/>
  <c r="BF920" i="17" s="1"/>
  <c r="BG363" i="17" a="1"/>
  <c r="BG363" i="17" s="1"/>
  <c r="BK688" i="17" a="1"/>
  <c r="BK688" i="17" s="1"/>
  <c r="BL965" i="17" a="1"/>
  <c r="BL965" i="17" s="1"/>
  <c r="BM544" i="17" a="1"/>
  <c r="BM544" i="17" s="1"/>
  <c r="BK603" i="17" a="1"/>
  <c r="BK603" i="17" s="1"/>
  <c r="BK609" i="17" a="1"/>
  <c r="BK609" i="17" s="1"/>
  <c r="BJ274" i="17" a="1"/>
  <c r="BJ274" i="17" s="1"/>
  <c r="BM66" i="17" a="1"/>
  <c r="BM66" i="17" s="1"/>
  <c r="BH330" i="17" a="1"/>
  <c r="BH330" i="17" s="1"/>
  <c r="BK481" i="17" a="1"/>
  <c r="BK481" i="17" s="1"/>
  <c r="BF290" i="17" a="1"/>
  <c r="BF290" i="17" s="1"/>
  <c r="BJ683" i="17" a="1"/>
  <c r="BJ683" i="17" s="1"/>
  <c r="BG447" i="17" a="1"/>
  <c r="BG447" i="17" s="1"/>
  <c r="BK362" i="17" a="1"/>
  <c r="BK362" i="17" s="1"/>
  <c r="BK679" i="17" a="1"/>
  <c r="BK679" i="17" s="1"/>
  <c r="BI674" i="17" a="1"/>
  <c r="BI674" i="17" s="1"/>
  <c r="BI836" i="17" a="1"/>
  <c r="BI836" i="17" s="1"/>
  <c r="BI244" i="17" a="1"/>
  <c r="BI244" i="17" s="1"/>
  <c r="BI1035" i="17" a="1"/>
  <c r="BI1035" i="17" s="1"/>
  <c r="BK340" i="17" a="1"/>
  <c r="BK340" i="17" s="1"/>
  <c r="BM752" i="17" a="1"/>
  <c r="BM752" i="17" s="1"/>
  <c r="BL545" i="17" a="1"/>
  <c r="BL545" i="17" s="1"/>
  <c r="BI653" i="17" a="1"/>
  <c r="BI653" i="17" s="1"/>
  <c r="BF474" i="17" a="1"/>
  <c r="BF474" i="17" s="1"/>
  <c r="BK61" i="17" a="1"/>
  <c r="BK61" i="17" s="1"/>
  <c r="BJ5" i="17" a="1"/>
  <c r="BJ5" i="17" s="1"/>
  <c r="BK332" i="17" a="1"/>
  <c r="BK332" i="17" s="1"/>
  <c r="BM714" i="17" a="1"/>
  <c r="BM714" i="17" s="1"/>
  <c r="BG74" i="17" a="1"/>
  <c r="BG74" i="17" s="1"/>
  <c r="BG486" i="17" a="1"/>
  <c r="BG486" i="17" s="1"/>
  <c r="BF346" i="17" a="1"/>
  <c r="BF346" i="17" s="1"/>
  <c r="BK458" i="17" a="1"/>
  <c r="BK458" i="17" s="1"/>
  <c r="BF204" i="17" a="1"/>
  <c r="BF204" i="17" s="1"/>
  <c r="BJ800" i="17" a="1"/>
  <c r="BJ800" i="17" s="1"/>
  <c r="BJ830" i="17" a="1"/>
  <c r="BJ830" i="17" s="1"/>
  <c r="BI648" i="17" a="1"/>
  <c r="BI648" i="17" s="1"/>
  <c r="BL722" i="17" a="1"/>
  <c r="BL722" i="17" s="1"/>
  <c r="BF722" i="17" a="1"/>
  <c r="BF722" i="17" s="1"/>
  <c r="BK722" i="17" a="1"/>
  <c r="BK722" i="17" s="1"/>
  <c r="BI722" i="17" a="1"/>
  <c r="BI722" i="17" s="1"/>
  <c r="BG722" i="17" a="1"/>
  <c r="BG722" i="17" s="1"/>
  <c r="BF935" i="17" a="1"/>
  <c r="BF935" i="17" s="1"/>
  <c r="BM636" i="17" a="1"/>
  <c r="BM636" i="17" s="1"/>
  <c r="BJ938" i="17" a="1"/>
  <c r="BJ938" i="17" s="1"/>
  <c r="BI745" i="17" a="1"/>
  <c r="BI745" i="17" s="1"/>
  <c r="BG58" i="17" a="1"/>
  <c r="BG58" i="17" s="1"/>
  <c r="BL817" i="17" a="1"/>
  <c r="BL817" i="17" s="1"/>
  <c r="BH151" i="17" a="1"/>
  <c r="BH151" i="17" s="1"/>
  <c r="BL151" i="17" a="1"/>
  <c r="BL151" i="17" s="1"/>
  <c r="BK151" i="17" a="1"/>
  <c r="BK151" i="17" s="1"/>
  <c r="BK240" i="17" a="1"/>
  <c r="BK240" i="17" s="1"/>
  <c r="BJ240" i="17" a="1"/>
  <c r="BJ240" i="17" s="1"/>
  <c r="BI240" i="17" a="1"/>
  <c r="BI240" i="17" s="1"/>
  <c r="BG240" i="17" a="1"/>
  <c r="BG240" i="17" s="1"/>
  <c r="BM240" i="17" a="1"/>
  <c r="BM240" i="17" s="1"/>
  <c r="BK398" i="17" a="1"/>
  <c r="BK398" i="17" s="1"/>
  <c r="BG369" i="17" a="1"/>
  <c r="BG369" i="17" s="1"/>
  <c r="BK1012" i="17" a="1"/>
  <c r="BK1012" i="17" s="1"/>
  <c r="BH271" i="17" a="1"/>
  <c r="BH271" i="17" s="1"/>
  <c r="BG1118" i="17" a="1"/>
  <c r="BG1118" i="17" s="1"/>
  <c r="BM954" i="17" a="1"/>
  <c r="BM954" i="17" s="1"/>
  <c r="BF673" i="17" a="1"/>
  <c r="BF673" i="17" s="1"/>
  <c r="BF79" i="17" a="1"/>
  <c r="BF79" i="17" s="1"/>
  <c r="BF900" i="17" a="1"/>
  <c r="BF900" i="17" s="1"/>
  <c r="BK271" i="17" a="1"/>
  <c r="BK271" i="17" s="1"/>
  <c r="BM408" i="17" a="1"/>
  <c r="BM408" i="17" s="1"/>
  <c r="BG673" i="17" a="1"/>
  <c r="BG673" i="17" s="1"/>
  <c r="BG1067" i="17" a="1"/>
  <c r="BG1067" i="17" s="1"/>
  <c r="BK900" i="17" a="1"/>
  <c r="BK900" i="17" s="1"/>
  <c r="BJ428" i="17" a="1"/>
  <c r="BJ428" i="17" s="1"/>
  <c r="BF80" i="17" a="1"/>
  <c r="BF80" i="17" s="1"/>
  <c r="BF1134" i="17" a="1"/>
  <c r="BF1134" i="17" s="1"/>
  <c r="BL843" i="17" a="1"/>
  <c r="BL843" i="17" s="1"/>
  <c r="BH107" i="17" a="1"/>
  <c r="BH107" i="17" s="1"/>
  <c r="BH196" i="17" a="1"/>
  <c r="BH196" i="17" s="1"/>
  <c r="BF678" i="17" a="1"/>
  <c r="BF678" i="17" s="1"/>
  <c r="BL688" i="17" a="1"/>
  <c r="BL688" i="17" s="1"/>
  <c r="BK950" i="17" a="1"/>
  <c r="BK950" i="17" s="1"/>
  <c r="BL603" i="17" a="1"/>
  <c r="BL603" i="17" s="1"/>
  <c r="BG609" i="17" a="1"/>
  <c r="BG609" i="17" s="1"/>
  <c r="BJ1088" i="17" a="1"/>
  <c r="BJ1088" i="17" s="1"/>
  <c r="BK274" i="17" a="1"/>
  <c r="BK274" i="17" s="1"/>
  <c r="BM48" i="17" a="1"/>
  <c r="BM48" i="17" s="1"/>
  <c r="BI66" i="17" a="1"/>
  <c r="BI66" i="17" s="1"/>
  <c r="BF330" i="17" a="1"/>
  <c r="BF330" i="17" s="1"/>
  <c r="BM481" i="17" a="1"/>
  <c r="BM481" i="17" s="1"/>
  <c r="BG290" i="17" a="1"/>
  <c r="BG290" i="17" s="1"/>
  <c r="BG683" i="17" a="1"/>
  <c r="BG683" i="17" s="1"/>
  <c r="BH447" i="17" a="1"/>
  <c r="BH447" i="17" s="1"/>
  <c r="BH85" i="17" a="1"/>
  <c r="BH85" i="17" s="1"/>
  <c r="BM926" i="17" a="1"/>
  <c r="BM926" i="17" s="1"/>
  <c r="BF523" i="17" a="1"/>
  <c r="BF523" i="17" s="1"/>
  <c r="BG284" i="17" a="1"/>
  <c r="BG284" i="17" s="1"/>
  <c r="BK1120" i="17" a="1"/>
  <c r="BK1120" i="17" s="1"/>
  <c r="BH402" i="17" a="1"/>
  <c r="BH402" i="17" s="1"/>
  <c r="BJ674" i="17" a="1"/>
  <c r="BJ674" i="17" s="1"/>
  <c r="BK244" i="17" a="1"/>
  <c r="BK244" i="17" s="1"/>
  <c r="BJ1035" i="17" a="1"/>
  <c r="BJ1035" i="17" s="1"/>
  <c r="BK522" i="17" a="1"/>
  <c r="BK522" i="17" s="1"/>
  <c r="BL340" i="17" a="1"/>
  <c r="BL340" i="17" s="1"/>
  <c r="BF300" i="17" a="1"/>
  <c r="BF300" i="17" s="1"/>
  <c r="BF752" i="17" a="1"/>
  <c r="BF752" i="17" s="1"/>
  <c r="BJ545" i="17" a="1"/>
  <c r="BJ545" i="17" s="1"/>
  <c r="BF90" i="17" a="1"/>
  <c r="BF90" i="17" s="1"/>
  <c r="BH209" i="17" a="1"/>
  <c r="BH209" i="17" s="1"/>
  <c r="BM474" i="17" a="1"/>
  <c r="BM474" i="17" s="1"/>
  <c r="BL61" i="17" a="1"/>
  <c r="BL61" i="17" s="1"/>
  <c r="BL5" i="17" a="1"/>
  <c r="BL5" i="17" s="1"/>
  <c r="BJ332" i="17" a="1"/>
  <c r="BJ332" i="17" s="1"/>
  <c r="BM566" i="17" a="1"/>
  <c r="BM566" i="17" s="1"/>
  <c r="BH714" i="17" a="1"/>
  <c r="BH714" i="17" s="1"/>
  <c r="BL74" i="17" a="1"/>
  <c r="BL74" i="17" s="1"/>
  <c r="BK113" i="17" a="1"/>
  <c r="BK113" i="17" s="1"/>
  <c r="BM486" i="17" a="1"/>
  <c r="BM486" i="17" s="1"/>
  <c r="BK346" i="17" a="1"/>
  <c r="BK346" i="17" s="1"/>
  <c r="BK163" i="17" a="1"/>
  <c r="BK163" i="17" s="1"/>
  <c r="BM133" i="17" a="1"/>
  <c r="BM133" i="17" s="1"/>
  <c r="BH421" i="17" a="1"/>
  <c r="BH421" i="17" s="1"/>
  <c r="BG458" i="17" a="1"/>
  <c r="BG458" i="17" s="1"/>
  <c r="BK204" i="17" a="1"/>
  <c r="BK204" i="17" s="1"/>
  <c r="BK800" i="17" a="1"/>
  <c r="BK800" i="17" s="1"/>
  <c r="BF223" i="17" a="1"/>
  <c r="BF223" i="17" s="1"/>
  <c r="BJ648" i="17" a="1"/>
  <c r="BJ648" i="17" s="1"/>
  <c r="BG161" i="17" a="1"/>
  <c r="BG161" i="17" s="1"/>
  <c r="BI935" i="17" a="1"/>
  <c r="BI935" i="17" s="1"/>
  <c r="BH1092" i="17" a="1"/>
  <c r="BH1092" i="17" s="1"/>
  <c r="BF636" i="17" a="1"/>
  <c r="BF636" i="17" s="1"/>
  <c r="BK745" i="17" a="1"/>
  <c r="BK745" i="17" s="1"/>
  <c r="BH505" i="17" a="1"/>
  <c r="BH505" i="17" s="1"/>
  <c r="BF334" i="17" a="1"/>
  <c r="BF334" i="17" s="1"/>
  <c r="BM880" i="17" a="1"/>
  <c r="BM880" i="17" s="1"/>
  <c r="BH880" i="17" a="1"/>
  <c r="BH880" i="17" s="1"/>
  <c r="BF880" i="17" a="1"/>
  <c r="BF880" i="17" s="1"/>
  <c r="BI880" i="17" a="1"/>
  <c r="BI880" i="17" s="1"/>
  <c r="BH817" i="17" a="1"/>
  <c r="BH817" i="17" s="1"/>
  <c r="BI151" i="17" a="1"/>
  <c r="BI151" i="17" s="1"/>
  <c r="BF240" i="17" a="1"/>
  <c r="BF240" i="17" s="1"/>
  <c r="BF398" i="17" a="1"/>
  <c r="BF398" i="17" s="1"/>
  <c r="BF189" i="17" a="1"/>
  <c r="BF189" i="17" s="1"/>
  <c r="BH703" i="17" a="1"/>
  <c r="BH703" i="17" s="1"/>
  <c r="F427" i="17"/>
  <c r="G427" i="17" s="1"/>
  <c r="H427" i="17" s="1"/>
  <c r="I427" i="17" s="1"/>
  <c r="J427" i="17" s="1"/>
  <c r="K427" i="17" s="1"/>
  <c r="L427" i="17" s="1"/>
  <c r="M427" i="17" s="1"/>
  <c r="BI919" i="17" a="1"/>
  <c r="BI919" i="17" s="1"/>
  <c r="BH919" i="17" a="1"/>
  <c r="BH919" i="17" s="1"/>
  <c r="BF919" i="17" a="1"/>
  <c r="BF919" i="17" s="1"/>
  <c r="BM919" i="17" a="1"/>
  <c r="BM919" i="17" s="1"/>
  <c r="BK919" i="17" a="1"/>
  <c r="BK919" i="17" s="1"/>
  <c r="BL919" i="17" a="1"/>
  <c r="BL919" i="17" s="1"/>
  <c r="BJ919" i="17" a="1"/>
  <c r="BJ919" i="17" s="1"/>
  <c r="BG919" i="17" a="1"/>
  <c r="BG919" i="17" s="1"/>
  <c r="BG423" i="17" a="1"/>
  <c r="BG423" i="17" s="1"/>
  <c r="BI271" i="17" a="1"/>
  <c r="BI271" i="17" s="1"/>
  <c r="BG900" i="17" a="1"/>
  <c r="BG900" i="17" s="1"/>
  <c r="BH80" i="17" a="1"/>
  <c r="BH80" i="17" s="1"/>
  <c r="BG1134" i="17" a="1"/>
  <c r="BG1134" i="17" s="1"/>
  <c r="BG420" i="17" a="1"/>
  <c r="BG420" i="17" s="1"/>
  <c r="BI466" i="17" a="1"/>
  <c r="BI466" i="17" s="1"/>
  <c r="BG1063" i="17" a="1"/>
  <c r="BG1063" i="17" s="1"/>
  <c r="BM867" i="17" a="1"/>
  <c r="BM867" i="17" s="1"/>
  <c r="BM452" i="17" a="1"/>
  <c r="BM452" i="17" s="1"/>
  <c r="BJ950" i="17" a="1"/>
  <c r="BJ950" i="17" s="1"/>
  <c r="BH609" i="17" a="1"/>
  <c r="BH609" i="17" s="1"/>
  <c r="BG1088" i="17" a="1"/>
  <c r="BG1088" i="17" s="1"/>
  <c r="BM274" i="17" a="1"/>
  <c r="BM274" i="17" s="1"/>
  <c r="BH48" i="17" a="1"/>
  <c r="BH48" i="17" s="1"/>
  <c r="BG330" i="17" a="1"/>
  <c r="BG330" i="17" s="1"/>
  <c r="BJ447" i="17" a="1"/>
  <c r="BJ447" i="17" s="1"/>
  <c r="BG85" i="17" a="1"/>
  <c r="BG85" i="17" s="1"/>
  <c r="BF926" i="17" a="1"/>
  <c r="BF926" i="17" s="1"/>
  <c r="BJ284" i="17" a="1"/>
  <c r="BJ284" i="17" s="1"/>
  <c r="BG997" i="17" a="1"/>
  <c r="BG997" i="17" s="1"/>
  <c r="BH309" i="17" a="1"/>
  <c r="BH309" i="17" s="1"/>
  <c r="BF904" i="17" a="1"/>
  <c r="BF904" i="17" s="1"/>
  <c r="BF548" i="17" a="1"/>
  <c r="BF548" i="17" s="1"/>
  <c r="BF522" i="17" a="1"/>
  <c r="BF522" i="17" s="1"/>
  <c r="BH752" i="17" a="1"/>
  <c r="BH752" i="17" s="1"/>
  <c r="BK545" i="17" a="1"/>
  <c r="BK545" i="17" s="1"/>
  <c r="BG90" i="17" a="1"/>
  <c r="BG90" i="17" s="1"/>
  <c r="BF792" i="17" a="1"/>
  <c r="BF792" i="17" s="1"/>
  <c r="BK1129" i="17" a="1"/>
  <c r="BK1129" i="17" s="1"/>
  <c r="BH474" i="17" a="1"/>
  <c r="BH474" i="17" s="1"/>
  <c r="BM61" i="17" a="1"/>
  <c r="BM61" i="17" s="1"/>
  <c r="BJ714" i="17" a="1"/>
  <c r="BJ714" i="17" s="1"/>
  <c r="BI74" i="17" a="1"/>
  <c r="BI74" i="17" s="1"/>
  <c r="BJ486" i="17" a="1"/>
  <c r="BJ486" i="17" s="1"/>
  <c r="BM346" i="17" a="1"/>
  <c r="BM346" i="17" s="1"/>
  <c r="BJ163" i="17" a="1"/>
  <c r="BJ163" i="17" s="1"/>
  <c r="BI133" i="17" a="1"/>
  <c r="BI133" i="17" s="1"/>
  <c r="BK421" i="17" a="1"/>
  <c r="BK421" i="17" s="1"/>
  <c r="BG130" i="17" a="1"/>
  <c r="BG130" i="17" s="1"/>
  <c r="BH458" i="17" a="1"/>
  <c r="BH458" i="17" s="1"/>
  <c r="BL204" i="17" a="1"/>
  <c r="BL204" i="17" s="1"/>
  <c r="F1038" i="17"/>
  <c r="G1038" i="17" s="1"/>
  <c r="H1038" i="17" s="1"/>
  <c r="I1038" i="17" s="1"/>
  <c r="J1038" i="17" s="1"/>
  <c r="K1038" i="17" s="1"/>
  <c r="L1038" i="17" s="1"/>
  <c r="M1038" i="17" s="1"/>
  <c r="BL175" i="17" a="1"/>
  <c r="BL175" i="17" s="1"/>
  <c r="BK935" i="17" a="1"/>
  <c r="BK935" i="17" s="1"/>
  <c r="BG835" i="17" a="1"/>
  <c r="BG835" i="17" s="1"/>
  <c r="BF835" i="17" a="1"/>
  <c r="BF835" i="17" s="1"/>
  <c r="BL835" i="17" a="1"/>
  <c r="BL835" i="17" s="1"/>
  <c r="BK835" i="17" a="1"/>
  <c r="BK835" i="17" s="1"/>
  <c r="BJ835" i="17" a="1"/>
  <c r="BJ835" i="17" s="1"/>
  <c r="BI835" i="17" a="1"/>
  <c r="BI835" i="17" s="1"/>
  <c r="BG636" i="17" a="1"/>
  <c r="BG636" i="17" s="1"/>
  <c r="BH291" i="17" a="1"/>
  <c r="BH291" i="17" s="1"/>
  <c r="BM291" i="17" a="1"/>
  <c r="BM291" i="17" s="1"/>
  <c r="BL745" i="17" a="1"/>
  <c r="BL745" i="17" s="1"/>
  <c r="BG334" i="17" a="1"/>
  <c r="BG334" i="17" s="1"/>
  <c r="BM58" i="17" a="1"/>
  <c r="BM58" i="17" s="1"/>
  <c r="BK58" i="17" a="1"/>
  <c r="BK58" i="17" s="1"/>
  <c r="BF58" i="17" a="1"/>
  <c r="BF58" i="17" s="1"/>
  <c r="F754" i="17"/>
  <c r="G754" i="17" s="1"/>
  <c r="H754" i="17" s="1"/>
  <c r="I754" i="17" s="1"/>
  <c r="J754" i="17" s="1"/>
  <c r="K754" i="17" s="1"/>
  <c r="L754" i="17" s="1"/>
  <c r="M754" i="17" s="1"/>
  <c r="BM911" i="17" a="1"/>
  <c r="BM911" i="17" s="1"/>
  <c r="BH911" i="17" a="1"/>
  <c r="BH911" i="17" s="1"/>
  <c r="BL911" i="17" a="1"/>
  <c r="BL911" i="17" s="1"/>
  <c r="BK911" i="17" a="1"/>
  <c r="BK911" i="17" s="1"/>
  <c r="BF911" i="17" a="1"/>
  <c r="BF911" i="17" s="1"/>
  <c r="BG911" i="17" a="1"/>
  <c r="BG911" i="17" s="1"/>
  <c r="BJ911" i="17" a="1"/>
  <c r="BJ911" i="17" s="1"/>
  <c r="BG757" i="17" a="1"/>
  <c r="BG757" i="17" s="1"/>
  <c r="BH757" i="17" a="1"/>
  <c r="BH757" i="17" s="1"/>
  <c r="BF757" i="17" a="1"/>
  <c r="BF757" i="17" s="1"/>
  <c r="BL757" i="17" a="1"/>
  <c r="BL757" i="17" s="1"/>
  <c r="BK757" i="17" a="1"/>
  <c r="BK757" i="17" s="1"/>
  <c r="BJ757" i="17" a="1"/>
  <c r="BJ757" i="17" s="1"/>
  <c r="BM330" i="17" a="1"/>
  <c r="BM330" i="17" s="1"/>
  <c r="BL247" i="17" a="1"/>
  <c r="BL247" i="17" s="1"/>
  <c r="BL447" i="17" a="1"/>
  <c r="BL447" i="17" s="1"/>
  <c r="BM85" i="17" a="1"/>
  <c r="BM85" i="17" s="1"/>
  <c r="BG926" i="17" a="1"/>
  <c r="BG926" i="17" s="1"/>
  <c r="BI263" i="17" a="1"/>
  <c r="BI263" i="17" s="1"/>
  <c r="BI865" i="17" a="1"/>
  <c r="BI865" i="17" s="1"/>
  <c r="BJ752" i="17" a="1"/>
  <c r="BJ752" i="17" s="1"/>
  <c r="BM545" i="17" a="1"/>
  <c r="BM545" i="17" s="1"/>
  <c r="BJ405" i="17" a="1"/>
  <c r="BJ405" i="17" s="1"/>
  <c r="F101" i="17"/>
  <c r="G101" i="17" s="1"/>
  <c r="H101" i="17" s="1"/>
  <c r="I101" i="17" s="1"/>
  <c r="J101" i="17" s="1"/>
  <c r="K101" i="17" s="1"/>
  <c r="L101" i="17" s="1"/>
  <c r="M101" i="17" s="1"/>
  <c r="BH61" i="17" a="1"/>
  <c r="BH61" i="17" s="1"/>
  <c r="BL831" i="17" a="1"/>
  <c r="BL831" i="17" s="1"/>
  <c r="BJ346" i="17" a="1"/>
  <c r="BJ346" i="17" s="1"/>
  <c r="BF421" i="17" a="1"/>
  <c r="BF421" i="17" s="1"/>
  <c r="BM204" i="17" a="1"/>
  <c r="BM204" i="17" s="1"/>
  <c r="BM800" i="17" a="1"/>
  <c r="BM800" i="17" s="1"/>
  <c r="BF800" i="17" a="1"/>
  <c r="BF800" i="17" s="1"/>
  <c r="F942" i="17"/>
  <c r="G942" i="17" s="1"/>
  <c r="H942" i="17" s="1"/>
  <c r="I942" i="17" s="1"/>
  <c r="J942" i="17" s="1"/>
  <c r="K942" i="17" s="1"/>
  <c r="L942" i="17" s="1"/>
  <c r="M942" i="17" s="1"/>
  <c r="BJ269" i="17" a="1"/>
  <c r="BJ269" i="17" s="1"/>
  <c r="BF269" i="17" a="1"/>
  <c r="BF269" i="17" s="1"/>
  <c r="BI269" i="17" a="1"/>
  <c r="BI269" i="17" s="1"/>
  <c r="BM269" i="17" a="1"/>
  <c r="BM269" i="17" s="1"/>
  <c r="BK269" i="17" a="1"/>
  <c r="BK269" i="17" s="1"/>
  <c r="BL269" i="17" a="1"/>
  <c r="BL269" i="17" s="1"/>
  <c r="G1064" i="17"/>
  <c r="H1064" i="17" s="1"/>
  <c r="I1064" i="17" s="1"/>
  <c r="J1064" i="17" s="1"/>
  <c r="K1064" i="17" s="1"/>
  <c r="L1064" i="17" s="1"/>
  <c r="M1064" i="17" s="1"/>
  <c r="BG222" i="17" a="1"/>
  <c r="BG222" i="17" s="1"/>
  <c r="BH222" i="17" a="1"/>
  <c r="BH222" i="17" s="1"/>
  <c r="BF222" i="17" a="1"/>
  <c r="BF222" i="17" s="1"/>
  <c r="BM222" i="17" a="1"/>
  <c r="BM222" i="17" s="1"/>
  <c r="BI222" i="17" a="1"/>
  <c r="BI222" i="17" s="1"/>
  <c r="BM618" i="17" a="1"/>
  <c r="BM618" i="17" s="1"/>
  <c r="BL618" i="17" a="1"/>
  <c r="BL618" i="17" s="1"/>
  <c r="BG618" i="17" a="1"/>
  <c r="BG618" i="17" s="1"/>
  <c r="BJ63" i="17" a="1"/>
  <c r="BJ63" i="17" s="1"/>
  <c r="BI63" i="17" a="1"/>
  <c r="BI63" i="17" s="1"/>
  <c r="BF63" i="17" a="1"/>
  <c r="BF63" i="17" s="1"/>
  <c r="BG63" i="17" a="1"/>
  <c r="BG63" i="17" s="1"/>
  <c r="BL63" i="17" a="1"/>
  <c r="BL63" i="17" s="1"/>
  <c r="BH63" i="17" a="1"/>
  <c r="BH63" i="17" s="1"/>
  <c r="BM189" i="17" a="1"/>
  <c r="BM189" i="17" s="1"/>
  <c r="BL189" i="17" a="1"/>
  <c r="BL189" i="17" s="1"/>
  <c r="BK189" i="17" a="1"/>
  <c r="BK189" i="17" s="1"/>
  <c r="BK121" i="17" a="1"/>
  <c r="BK121" i="17" s="1"/>
  <c r="BJ121" i="17" a="1"/>
  <c r="BJ121" i="17" s="1"/>
  <c r="BI121" i="17" a="1"/>
  <c r="BI121" i="17" s="1"/>
  <c r="BH121" i="17" a="1"/>
  <c r="BH121" i="17" s="1"/>
  <c r="BM121" i="17" a="1"/>
  <c r="BM121" i="17" s="1"/>
  <c r="BJ263" i="17" a="1"/>
  <c r="BJ263" i="17" s="1"/>
  <c r="BJ182" i="17" a="1"/>
  <c r="BJ182" i="17" s="1"/>
  <c r="BF711" i="17" a="1"/>
  <c r="BF711" i="17" s="1"/>
  <c r="BI405" i="17" a="1"/>
  <c r="BI405" i="17" s="1"/>
  <c r="BH831" i="17" a="1"/>
  <c r="BH831" i="17" s="1"/>
  <c r="BH935" i="17" a="1"/>
  <c r="BH935" i="17" s="1"/>
  <c r="BL935" i="17" a="1"/>
  <c r="BL935" i="17" s="1"/>
  <c r="BF745" i="17" a="1"/>
  <c r="BF745" i="17" s="1"/>
  <c r="BJ745" i="17" a="1"/>
  <c r="BJ745" i="17" s="1"/>
  <c r="BG526" i="17" a="1"/>
  <c r="BG526" i="17" s="1"/>
  <c r="BF526" i="17" a="1"/>
  <c r="BF526" i="17" s="1"/>
  <c r="BH334" i="17" a="1"/>
  <c r="BH334" i="17" s="1"/>
  <c r="BM334" i="17" a="1"/>
  <c r="BM334" i="17" s="1"/>
  <c r="BL334" i="17" a="1"/>
  <c r="BL334" i="17" s="1"/>
  <c r="F1153" i="17"/>
  <c r="G1153" i="17" s="1"/>
  <c r="H1153" i="17" s="1"/>
  <c r="I1153" i="17" s="1"/>
  <c r="J1153" i="17" s="1"/>
  <c r="K1153" i="17" s="1"/>
  <c r="L1153" i="17" s="1"/>
  <c r="M1153" i="17" s="1"/>
  <c r="F411" i="17"/>
  <c r="G411" i="17" s="1"/>
  <c r="H411" i="17" s="1"/>
  <c r="I411" i="17" s="1"/>
  <c r="J411" i="17" s="1"/>
  <c r="K411" i="17" s="1"/>
  <c r="L411" i="17" s="1"/>
  <c r="M411" i="17" s="1"/>
  <c r="BJ979" i="17" a="1"/>
  <c r="BJ979" i="17" s="1"/>
  <c r="BG979" i="17" a="1"/>
  <c r="BG979" i="17" s="1"/>
  <c r="BK979" i="17" a="1"/>
  <c r="BK979" i="17" s="1"/>
  <c r="BI979" i="17" a="1"/>
  <c r="BI979" i="17" s="1"/>
  <c r="BH979" i="17" a="1"/>
  <c r="BH979" i="17" s="1"/>
  <c r="BF979" i="17" a="1"/>
  <c r="BF979" i="17" s="1"/>
  <c r="BM979" i="17" a="1"/>
  <c r="BM979" i="17" s="1"/>
  <c r="BK164" i="17" a="1"/>
  <c r="BK164" i="17" s="1"/>
  <c r="BH164" i="17" a="1"/>
  <c r="BH164" i="17" s="1"/>
  <c r="BF164" i="17" a="1"/>
  <c r="BF164" i="17" s="1"/>
  <c r="BG164" i="17" a="1"/>
  <c r="BG164" i="17" s="1"/>
  <c r="BM164" i="17" a="1"/>
  <c r="BM164" i="17" s="1"/>
  <c r="BL164" i="17" a="1"/>
  <c r="BL164" i="17" s="1"/>
  <c r="BI164" i="17" a="1"/>
  <c r="BI164" i="17" s="1"/>
  <c r="BJ164" i="17" a="1"/>
  <c r="BJ164" i="17" s="1"/>
  <c r="BJ1063" i="17" a="1"/>
  <c r="BJ1063" i="17" s="1"/>
  <c r="BG787" i="17" a="1"/>
  <c r="BG787" i="17" s="1"/>
  <c r="BL141" i="17" a="1"/>
  <c r="BL141" i="17" s="1"/>
  <c r="BH867" i="17" a="1"/>
  <c r="BH867" i="17" s="1"/>
  <c r="BF452" i="17" a="1"/>
  <c r="BF452" i="17" s="1"/>
  <c r="BF212" i="17" a="1"/>
  <c r="BF212" i="17" s="1"/>
  <c r="BG543" i="17" a="1"/>
  <c r="BG543" i="17" s="1"/>
  <c r="BI1088" i="17" a="1"/>
  <c r="BI1088" i="17" s="1"/>
  <c r="BG274" i="17" a="1"/>
  <c r="BG274" i="17" s="1"/>
  <c r="BK48" i="17" a="1"/>
  <c r="BK48" i="17" s="1"/>
  <c r="BM931" i="17" a="1"/>
  <c r="BM931" i="17" s="1"/>
  <c r="BI330" i="17" a="1"/>
  <c r="BI330" i="17" s="1"/>
  <c r="BF247" i="17" a="1"/>
  <c r="BF247" i="17" s="1"/>
  <c r="BF85" i="17" a="1"/>
  <c r="BF85" i="17" s="1"/>
  <c r="BJ926" i="17" a="1"/>
  <c r="BJ926" i="17" s="1"/>
  <c r="BM966" i="17" a="1"/>
  <c r="BM966" i="17" s="1"/>
  <c r="BL263" i="17" a="1"/>
  <c r="BL263" i="17" s="1"/>
  <c r="BL197" i="17" a="1"/>
  <c r="BL197" i="17" s="1"/>
  <c r="BM182" i="17" a="1"/>
  <c r="BM182" i="17" s="1"/>
  <c r="BI994" i="17" a="1"/>
  <c r="BI994" i="17" s="1"/>
  <c r="BJ865" i="17" a="1"/>
  <c r="BJ865" i="17" s="1"/>
  <c r="BH548" i="17" a="1"/>
  <c r="BH548" i="17" s="1"/>
  <c r="BM522" i="17" a="1"/>
  <c r="BM522" i="17" s="1"/>
  <c r="BL513" i="17" a="1"/>
  <c r="BL513" i="17" s="1"/>
  <c r="BJ656" i="17" a="1"/>
  <c r="BJ656" i="17" s="1"/>
  <c r="BK752" i="17" a="1"/>
  <c r="BK752" i="17" s="1"/>
  <c r="BG30" i="17" a="1"/>
  <c r="BG30" i="17" s="1"/>
  <c r="BG1135" i="17" a="1"/>
  <c r="BG1135" i="17" s="1"/>
  <c r="BF545" i="17" a="1"/>
  <c r="BF545" i="17" s="1"/>
  <c r="BI711" i="17" a="1"/>
  <c r="BI711" i="17" s="1"/>
  <c r="BK90" i="17" a="1"/>
  <c r="BK90" i="17" s="1"/>
  <c r="BH792" i="17" a="1"/>
  <c r="BH792" i="17" s="1"/>
  <c r="BF951" i="17" a="1"/>
  <c r="BF951" i="17" s="1"/>
  <c r="BL1129" i="17" a="1"/>
  <c r="BL1129" i="17" s="1"/>
  <c r="BL474" i="17" a="1"/>
  <c r="BL474" i="17" s="1"/>
  <c r="BK405" i="17" a="1"/>
  <c r="BK405" i="17" s="1"/>
  <c r="BJ61" i="17" a="1"/>
  <c r="BJ61" i="17" s="1"/>
  <c r="BJ831" i="17" a="1"/>
  <c r="BJ831" i="17" s="1"/>
  <c r="BL346" i="17" a="1"/>
  <c r="BL346" i="17" s="1"/>
  <c r="BL133" i="17" a="1"/>
  <c r="BL133" i="17" s="1"/>
  <c r="BL421" i="17" a="1"/>
  <c r="BL421" i="17" s="1"/>
  <c r="BH130" i="17" a="1"/>
  <c r="BH130" i="17" s="1"/>
  <c r="BJ204" i="17" a="1"/>
  <c r="BJ204" i="17" s="1"/>
  <c r="BL1064" i="17" a="1"/>
  <c r="BL1064" i="17" s="1"/>
  <c r="BM935" i="17" a="1"/>
  <c r="BM935" i="17" s="1"/>
  <c r="BH132" i="17" a="1"/>
  <c r="BH132" i="17" s="1"/>
  <c r="BI942" i="17" a="1"/>
  <c r="BI942" i="17" s="1"/>
  <c r="BH269" i="17" a="1"/>
  <c r="BH269" i="17" s="1"/>
  <c r="BH526" i="17" a="1"/>
  <c r="BH526" i="17" s="1"/>
  <c r="BK222" i="17" a="1"/>
  <c r="BK222" i="17" s="1"/>
  <c r="BK334" i="17" a="1"/>
  <c r="BK334" i="17" s="1"/>
  <c r="BH618" i="17" a="1"/>
  <c r="BH618" i="17" s="1"/>
  <c r="BM817" i="17" a="1"/>
  <c r="BM817" i="17" s="1"/>
  <c r="BI817" i="17" a="1"/>
  <c r="BI817" i="17" s="1"/>
  <c r="BG817" i="17" a="1"/>
  <c r="BG817" i="17" s="1"/>
  <c r="BI179" i="17" a="1"/>
  <c r="BI179" i="17" s="1"/>
  <c r="BH179" i="17" a="1"/>
  <c r="BH179" i="17" s="1"/>
  <c r="BG179" i="17" a="1"/>
  <c r="BG179" i="17" s="1"/>
  <c r="BF179" i="17" a="1"/>
  <c r="BF179" i="17" s="1"/>
  <c r="BM179" i="17" a="1"/>
  <c r="BM179" i="17" s="1"/>
  <c r="BK179" i="17" a="1"/>
  <c r="BK179" i="17" s="1"/>
  <c r="BK829" i="17" a="1"/>
  <c r="BK829" i="17" s="1"/>
  <c r="BM829" i="17" a="1"/>
  <c r="BM829" i="17" s="1"/>
  <c r="BJ829" i="17" a="1"/>
  <c r="BJ829" i="17" s="1"/>
  <c r="BI829" i="17" a="1"/>
  <c r="BI829" i="17" s="1"/>
  <c r="BK63" i="17" a="1"/>
  <c r="BK63" i="17" s="1"/>
  <c r="BJ189" i="17" a="1"/>
  <c r="BJ189" i="17" s="1"/>
  <c r="BL649" i="17" a="1"/>
  <c r="BL649" i="17" s="1"/>
  <c r="BK649" i="17" a="1"/>
  <c r="BK649" i="17" s="1"/>
  <c r="BI649" i="17" a="1"/>
  <c r="BI649" i="17" s="1"/>
  <c r="BJ649" i="17" a="1"/>
  <c r="BJ649" i="17" s="1"/>
  <c r="BG121" i="17" a="1"/>
  <c r="BG121" i="17" s="1"/>
  <c r="BL979" i="17" a="1"/>
  <c r="BL979" i="17" s="1"/>
  <c r="F598" i="17"/>
  <c r="G598" i="17" s="1"/>
  <c r="H598" i="17" s="1"/>
  <c r="I598" i="17" s="1"/>
  <c r="J598" i="17" s="1"/>
  <c r="K598" i="17" s="1"/>
  <c r="L598" i="17" s="1"/>
  <c r="M598" i="17" s="1"/>
  <c r="BL80" i="17" a="1"/>
  <c r="BL80" i="17" s="1"/>
  <c r="BH420" i="17" a="1"/>
  <c r="BH420" i="17" s="1"/>
  <c r="BF147" i="17" a="1"/>
  <c r="BF147" i="17" s="1"/>
  <c r="BK1063" i="17" a="1"/>
  <c r="BK1063" i="17" s="1"/>
  <c r="BM787" i="17" a="1"/>
  <c r="BM787" i="17" s="1"/>
  <c r="BL1071" i="17" a="1"/>
  <c r="BL1071" i="17" s="1"/>
  <c r="BM141" i="17" a="1"/>
  <c r="BM141" i="17" s="1"/>
  <c r="BK867" i="17" a="1"/>
  <c r="BK867" i="17" s="1"/>
  <c r="BG452" i="17" a="1"/>
  <c r="BG452" i="17" s="1"/>
  <c r="BH212" i="17" a="1"/>
  <c r="BH212" i="17" s="1"/>
  <c r="BF950" i="17" a="1"/>
  <c r="BF950" i="17" s="1"/>
  <c r="BK1087" i="17" a="1"/>
  <c r="BK1087" i="17" s="1"/>
  <c r="BL543" i="17" a="1"/>
  <c r="BL543" i="17" s="1"/>
  <c r="BF1088" i="17" a="1"/>
  <c r="BF1088" i="17" s="1"/>
  <c r="BL48" i="17" a="1"/>
  <c r="BL48" i="17" s="1"/>
  <c r="BJ931" i="17" a="1"/>
  <c r="BJ931" i="17" s="1"/>
  <c r="BJ330" i="17" a="1"/>
  <c r="BJ330" i="17" s="1"/>
  <c r="BG247" i="17" a="1"/>
  <c r="BG247" i="17" s="1"/>
  <c r="BI85" i="17" a="1"/>
  <c r="BI85" i="17" s="1"/>
  <c r="BL926" i="17" a="1"/>
  <c r="BL926" i="17" s="1"/>
  <c r="BI252" i="17" a="1"/>
  <c r="BI252" i="17" s="1"/>
  <c r="BH966" i="17" a="1"/>
  <c r="BH966" i="17" s="1"/>
  <c r="BF263" i="17" a="1"/>
  <c r="BF263" i="17" s="1"/>
  <c r="BI992" i="17" a="1"/>
  <c r="BI992" i="17" s="1"/>
  <c r="BJ197" i="17" a="1"/>
  <c r="BJ197" i="17" s="1"/>
  <c r="BF997" i="17" a="1"/>
  <c r="BF997" i="17" s="1"/>
  <c r="BK182" i="17" a="1"/>
  <c r="BK182" i="17" s="1"/>
  <c r="BL994" i="17" a="1"/>
  <c r="BL994" i="17" s="1"/>
  <c r="BG309" i="17" a="1"/>
  <c r="BG309" i="17" s="1"/>
  <c r="BK865" i="17" a="1"/>
  <c r="BK865" i="17" s="1"/>
  <c r="BJ904" i="17" a="1"/>
  <c r="BJ904" i="17" s="1"/>
  <c r="BM548" i="17" a="1"/>
  <c r="BM548" i="17" s="1"/>
  <c r="BM446" i="17" a="1"/>
  <c r="BM446" i="17" s="1"/>
  <c r="BJ1158" i="17" a="1"/>
  <c r="BJ1158" i="17" s="1"/>
  <c r="BG522" i="17" a="1"/>
  <c r="BG522" i="17" s="1"/>
  <c r="BM513" i="17" a="1"/>
  <c r="BM513" i="17" s="1"/>
  <c r="BJ851" i="17" a="1"/>
  <c r="BJ851" i="17" s="1"/>
  <c r="BK656" i="17" a="1"/>
  <c r="BK656" i="17" s="1"/>
  <c r="BL752" i="17" a="1"/>
  <c r="BL752" i="17" s="1"/>
  <c r="BI978" i="17" a="1"/>
  <c r="BI978" i="17" s="1"/>
  <c r="BH30" i="17" a="1"/>
  <c r="BH30" i="17" s="1"/>
  <c r="BK786" i="17" a="1"/>
  <c r="BK786" i="17" s="1"/>
  <c r="BH1135" i="17" a="1"/>
  <c r="BH1135" i="17" s="1"/>
  <c r="BG545" i="17" a="1"/>
  <c r="BG545" i="17" s="1"/>
  <c r="BL711" i="17" a="1"/>
  <c r="BL711" i="17" s="1"/>
  <c r="BK756" i="17" a="1"/>
  <c r="BK756" i="17" s="1"/>
  <c r="BM90" i="17" a="1"/>
  <c r="BM90" i="17" s="1"/>
  <c r="BI792" i="17" a="1"/>
  <c r="BI792" i="17" s="1"/>
  <c r="BI951" i="17" a="1"/>
  <c r="BI951" i="17" s="1"/>
  <c r="BI1129" i="17" a="1"/>
  <c r="BI1129" i="17" s="1"/>
  <c r="BG474" i="17" a="1"/>
  <c r="BG474" i="17" s="1"/>
  <c r="BG1028" i="17" a="1"/>
  <c r="BG1028" i="17" s="1"/>
  <c r="BM405" i="17" a="1"/>
  <c r="BM405" i="17" s="1"/>
  <c r="BG61" i="17" a="1"/>
  <c r="BG61" i="17" s="1"/>
  <c r="BF486" i="17" a="1"/>
  <c r="BF486" i="17" s="1"/>
  <c r="BK831" i="17" a="1"/>
  <c r="BK831" i="17" s="1"/>
  <c r="BG346" i="17" a="1"/>
  <c r="BG346" i="17" s="1"/>
  <c r="BM163" i="17" a="1"/>
  <c r="BM163" i="17" s="1"/>
  <c r="BK133" i="17" a="1"/>
  <c r="BK133" i="17" s="1"/>
  <c r="BM421" i="17" a="1"/>
  <c r="BM421" i="17" s="1"/>
  <c r="BI130" i="17" a="1"/>
  <c r="BI130" i="17" s="1"/>
  <c r="BG204" i="17" a="1"/>
  <c r="BG204" i="17" s="1"/>
  <c r="BK1064" i="17" a="1"/>
  <c r="BK1064" i="17" s="1"/>
  <c r="N616" i="17"/>
  <c r="O616" i="17" s="1"/>
  <c r="P616" i="17" s="1"/>
  <c r="BI744" i="17" a="1"/>
  <c r="BI744" i="17" s="1"/>
  <c r="BJ980" i="17" a="1"/>
  <c r="BJ980" i="17" s="1"/>
  <c r="BG935" i="17" a="1"/>
  <c r="BG935" i="17" s="1"/>
  <c r="BI636" i="17" a="1"/>
  <c r="BI636" i="17" s="1"/>
  <c r="BJ942" i="17" a="1"/>
  <c r="BJ942" i="17" s="1"/>
  <c r="BL526" i="17" a="1"/>
  <c r="BL526" i="17" s="1"/>
  <c r="BG995" i="17" a="1"/>
  <c r="BG995" i="17" s="1"/>
  <c r="BM995" i="17" a="1"/>
  <c r="BM995" i="17" s="1"/>
  <c r="BI995" i="17" a="1"/>
  <c r="BI995" i="17" s="1"/>
  <c r="BL222" i="17" a="1"/>
  <c r="BL222" i="17" s="1"/>
  <c r="BJ334" i="17" a="1"/>
  <c r="BJ334" i="17" s="1"/>
  <c r="BI618" i="17" a="1"/>
  <c r="BI618" i="17" s="1"/>
  <c r="BH552" i="17" a="1"/>
  <c r="BH552" i="17" s="1"/>
  <c r="BI552" i="17" a="1"/>
  <c r="BI552" i="17" s="1"/>
  <c r="BK552" i="17" a="1"/>
  <c r="BK552" i="17" s="1"/>
  <c r="BL179" i="17" a="1"/>
  <c r="BL179" i="17" s="1"/>
  <c r="BJ812" i="17" a="1"/>
  <c r="BJ812" i="17" s="1"/>
  <c r="BI812" i="17" a="1"/>
  <c r="BI812" i="17" s="1"/>
  <c r="BH812" i="17" a="1"/>
  <c r="BH812" i="17" s="1"/>
  <c r="BG812" i="17" a="1"/>
  <c r="BG812" i="17" s="1"/>
  <c r="BF829" i="17" a="1"/>
  <c r="BF829" i="17" s="1"/>
  <c r="BH239" i="17" a="1"/>
  <c r="BH239" i="17" s="1"/>
  <c r="BI155" i="17" a="1"/>
  <c r="BI155" i="17" s="1"/>
  <c r="BH155" i="17" a="1"/>
  <c r="BH155" i="17" s="1"/>
  <c r="BG155" i="17" a="1"/>
  <c r="BG155" i="17" s="1"/>
  <c r="BF155" i="17" a="1"/>
  <c r="BF155" i="17" s="1"/>
  <c r="BH189" i="17" a="1"/>
  <c r="BH189" i="17" s="1"/>
  <c r="F222" i="17"/>
  <c r="G222" i="17" s="1"/>
  <c r="H222" i="17" s="1"/>
  <c r="I222" i="17" s="1"/>
  <c r="J222" i="17" s="1"/>
  <c r="K222" i="17" s="1"/>
  <c r="L222" i="17" s="1"/>
  <c r="M222" i="17" s="1"/>
  <c r="BF649" i="17" a="1"/>
  <c r="BF649" i="17" s="1"/>
  <c r="BF672" i="17" a="1"/>
  <c r="BF672" i="17" s="1"/>
  <c r="BI420" i="17" a="1"/>
  <c r="BI420" i="17" s="1"/>
  <c r="BF1071" i="17" a="1"/>
  <c r="BF1071" i="17" s="1"/>
  <c r="BL931" i="17" a="1"/>
  <c r="BL931" i="17" s="1"/>
  <c r="BK330" i="17" a="1"/>
  <c r="BK330" i="17" s="1"/>
  <c r="BH247" i="17" a="1"/>
  <c r="BH247" i="17" s="1"/>
  <c r="BJ85" i="17" a="1"/>
  <c r="BJ85" i="17" s="1"/>
  <c r="BH926" i="17" a="1"/>
  <c r="BH926" i="17" s="1"/>
  <c r="BF252" i="17" a="1"/>
  <c r="BF252" i="17" s="1"/>
  <c r="BL966" i="17" a="1"/>
  <c r="BL966" i="17" s="1"/>
  <c r="BF510" i="17" a="1"/>
  <c r="BF510" i="17" s="1"/>
  <c r="BG263" i="17" a="1"/>
  <c r="BG263" i="17" s="1"/>
  <c r="BF992" i="17" a="1"/>
  <c r="BF992" i="17" s="1"/>
  <c r="BL182" i="17" a="1"/>
  <c r="BL182" i="17" s="1"/>
  <c r="BJ1006" i="17" a="1"/>
  <c r="BJ1006" i="17" s="1"/>
  <c r="BL865" i="17" a="1"/>
  <c r="BL865" i="17" s="1"/>
  <c r="BM656" i="17" a="1"/>
  <c r="BM656" i="17" s="1"/>
  <c r="BG752" i="17" a="1"/>
  <c r="BG752" i="17" s="1"/>
  <c r="BF978" i="17" a="1"/>
  <c r="BF978" i="17" s="1"/>
  <c r="BM786" i="17" a="1"/>
  <c r="BM786" i="17" s="1"/>
  <c r="BI1135" i="17" a="1"/>
  <c r="BI1135" i="17" s="1"/>
  <c r="BH545" i="17" a="1"/>
  <c r="BH545" i="17" s="1"/>
  <c r="BM711" i="17" a="1"/>
  <c r="BM711" i="17" s="1"/>
  <c r="BL792" i="17" a="1"/>
  <c r="BL792" i="17" s="1"/>
  <c r="BJ951" i="17" a="1"/>
  <c r="BJ951" i="17" s="1"/>
  <c r="BI474" i="17" a="1"/>
  <c r="BI474" i="17" s="1"/>
  <c r="BF405" i="17" a="1"/>
  <c r="BF405" i="17" s="1"/>
  <c r="BL101" i="17" a="1"/>
  <c r="BL101" i="17" s="1"/>
  <c r="BG831" i="17" a="1"/>
  <c r="BG831" i="17" s="1"/>
  <c r="BH346" i="17" a="1"/>
  <c r="BH346" i="17" s="1"/>
  <c r="BG421" i="17" a="1"/>
  <c r="BG421" i="17" s="1"/>
  <c r="BJ130" i="17" a="1"/>
  <c r="BJ130" i="17" s="1"/>
  <c r="BH204" i="17" a="1"/>
  <c r="BH204" i="17" s="1"/>
  <c r="BF744" i="17" a="1"/>
  <c r="BF744" i="17" s="1"/>
  <c r="BL980" i="17" a="1"/>
  <c r="BL980" i="17" s="1"/>
  <c r="BG132" i="17" a="1"/>
  <c r="BG132" i="17" s="1"/>
  <c r="BF132" i="17" a="1"/>
  <c r="BF132" i="17" s="1"/>
  <c r="BM132" i="17" a="1"/>
  <c r="BM132" i="17" s="1"/>
  <c r="BK942" i="17" a="1"/>
  <c r="BK942" i="17" s="1"/>
  <c r="BI526" i="17" a="1"/>
  <c r="BI526" i="17" s="1"/>
  <c r="BL776" i="17" a="1"/>
  <c r="BL776" i="17" s="1"/>
  <c r="BJ618" i="17" a="1"/>
  <c r="BJ618" i="17" s="1"/>
  <c r="BM6" i="17" a="1"/>
  <c r="BM6" i="17" s="1"/>
  <c r="BG6" i="17" a="1"/>
  <c r="BG6" i="17" s="1"/>
  <c r="BF6" i="17" a="1"/>
  <c r="BF6" i="17" s="1"/>
  <c r="F858" i="17"/>
  <c r="G858" i="17" s="1"/>
  <c r="H858" i="17" s="1"/>
  <c r="I858" i="17" s="1"/>
  <c r="J858" i="17" s="1"/>
  <c r="K858" i="17" s="1"/>
  <c r="L858" i="17" s="1"/>
  <c r="M858" i="17" s="1"/>
  <c r="BI239" i="17" a="1"/>
  <c r="BI239" i="17" s="1"/>
  <c r="BL672" i="17" a="1"/>
  <c r="BL672" i="17" s="1"/>
  <c r="BG80" i="17" a="1"/>
  <c r="BG80" i="17" s="1"/>
  <c r="BF1007" i="17" a="1"/>
  <c r="BF1007" i="17" s="1"/>
  <c r="BJ141" i="17" a="1"/>
  <c r="BJ141" i="17" s="1"/>
  <c r="BH1003" i="17" a="1"/>
  <c r="BH1003" i="17" s="1"/>
  <c r="BK420" i="17" a="1"/>
  <c r="BK420" i="17" s="1"/>
  <c r="BG1143" i="17" a="1"/>
  <c r="BG1143" i="17" s="1"/>
  <c r="BF550" i="17" a="1"/>
  <c r="BF550" i="17" s="1"/>
  <c r="BJ1007" i="17" a="1"/>
  <c r="BJ1007" i="17" s="1"/>
  <c r="BH147" i="17" a="1"/>
  <c r="BH147" i="17" s="1"/>
  <c r="BI1063" i="17" a="1"/>
  <c r="BI1063" i="17" s="1"/>
  <c r="BH787" i="17" a="1"/>
  <c r="BH787" i="17" s="1"/>
  <c r="BM1071" i="17" a="1"/>
  <c r="BM1071" i="17" s="1"/>
  <c r="BK141" i="17" a="1"/>
  <c r="BK141" i="17" s="1"/>
  <c r="BL867" i="17" a="1"/>
  <c r="BL867" i="17" s="1"/>
  <c r="BH452" i="17" a="1"/>
  <c r="BH452" i="17" s="1"/>
  <c r="BI212" i="17" a="1"/>
  <c r="BI212" i="17" s="1"/>
  <c r="BH1087" i="17" a="1"/>
  <c r="BH1087" i="17" s="1"/>
  <c r="BF543" i="17" a="1"/>
  <c r="BF543" i="17" s="1"/>
  <c r="BF931" i="17" a="1"/>
  <c r="BF931" i="17" s="1"/>
  <c r="BL246" i="17" a="1"/>
  <c r="BL246" i="17" s="1"/>
  <c r="BI247" i="17" a="1"/>
  <c r="BI247" i="17" s="1"/>
  <c r="BH614" i="17" a="1"/>
  <c r="BH614" i="17" s="1"/>
  <c r="BL252" i="17" a="1"/>
  <c r="BL252" i="17" s="1"/>
  <c r="BI966" i="17" a="1"/>
  <c r="BI966" i="17" s="1"/>
  <c r="BJ301" i="17" a="1"/>
  <c r="BJ301" i="17" s="1"/>
  <c r="BG510" i="17" a="1"/>
  <c r="BG510" i="17" s="1"/>
  <c r="BH263" i="17" a="1"/>
  <c r="BH263" i="17" s="1"/>
  <c r="BG992" i="17" a="1"/>
  <c r="BG992" i="17" s="1"/>
  <c r="BG197" i="17" a="1"/>
  <c r="BG197" i="17" s="1"/>
  <c r="BI997" i="17" a="1"/>
  <c r="BI997" i="17" s="1"/>
  <c r="BH930" i="17" a="1"/>
  <c r="BH930" i="17" s="1"/>
  <c r="BF182" i="17" a="1"/>
  <c r="BF182" i="17" s="1"/>
  <c r="BL1006" i="17" a="1"/>
  <c r="BL1006" i="17" s="1"/>
  <c r="BI227" i="17" a="1"/>
  <c r="BI227" i="17" s="1"/>
  <c r="BM994" i="17" a="1"/>
  <c r="BM994" i="17" s="1"/>
  <c r="BJ309" i="17" a="1"/>
  <c r="BJ309" i="17" s="1"/>
  <c r="BM865" i="17" a="1"/>
  <c r="BM865" i="17" s="1"/>
  <c r="BM904" i="17" a="1"/>
  <c r="BM904" i="17" s="1"/>
  <c r="BI548" i="17" a="1"/>
  <c r="BI548" i="17" s="1"/>
  <c r="BF446" i="17" a="1"/>
  <c r="BF446" i="17" s="1"/>
  <c r="BI1158" i="17" a="1"/>
  <c r="BI1158" i="17" s="1"/>
  <c r="BF513" i="17" a="1"/>
  <c r="BF513" i="17" s="1"/>
  <c r="BM851" i="17" a="1"/>
  <c r="BM851" i="17" s="1"/>
  <c r="BL656" i="17" a="1"/>
  <c r="BL656" i="17" s="1"/>
  <c r="BG978" i="17" a="1"/>
  <c r="BG978" i="17" s="1"/>
  <c r="BI30" i="17" a="1"/>
  <c r="BI30" i="17" s="1"/>
  <c r="BG786" i="17" a="1"/>
  <c r="BG786" i="17" s="1"/>
  <c r="BK1135" i="17" a="1"/>
  <c r="BK1135" i="17" s="1"/>
  <c r="BH711" i="17" a="1"/>
  <c r="BH711" i="17" s="1"/>
  <c r="BH756" i="17" a="1"/>
  <c r="BH756" i="17" s="1"/>
  <c r="BG352" i="17" a="1"/>
  <c r="BG352" i="17" s="1"/>
  <c r="BJ792" i="17" a="1"/>
  <c r="BJ792" i="17" s="1"/>
  <c r="BK951" i="17" a="1"/>
  <c r="BK951" i="17" s="1"/>
  <c r="BH1129" i="17" a="1"/>
  <c r="BH1129" i="17" s="1"/>
  <c r="BK594" i="17" a="1"/>
  <c r="BK594" i="17" s="1"/>
  <c r="BI1028" i="17" a="1"/>
  <c r="BI1028" i="17" s="1"/>
  <c r="BG405" i="17" a="1"/>
  <c r="BG405" i="17" s="1"/>
  <c r="BI881" i="17" a="1"/>
  <c r="BI881" i="17" s="1"/>
  <c r="BK101" i="17" a="1"/>
  <c r="BK101" i="17" s="1"/>
  <c r="BG769" i="17" a="1"/>
  <c r="BG769" i="17" s="1"/>
  <c r="BM831" i="17" a="1"/>
  <c r="BM831" i="17" s="1"/>
  <c r="BH163" i="17" a="1"/>
  <c r="BH163" i="17" s="1"/>
  <c r="BL351" i="17" a="1"/>
  <c r="BL351" i="17" s="1"/>
  <c r="BF133" i="17" a="1"/>
  <c r="BF133" i="17" s="1"/>
  <c r="F230" i="17"/>
  <c r="G230" i="17" s="1"/>
  <c r="H230" i="17" s="1"/>
  <c r="I230" i="17" s="1"/>
  <c r="J230" i="17" s="1"/>
  <c r="K230" i="17" s="1"/>
  <c r="L230" i="17" s="1"/>
  <c r="M230" i="17" s="1"/>
  <c r="BK130" i="17" a="1"/>
  <c r="BK130" i="17" s="1"/>
  <c r="BM1064" i="17" a="1"/>
  <c r="BM1064" i="17" s="1"/>
  <c r="BL754" i="17" a="1"/>
  <c r="BL754" i="17" s="1"/>
  <c r="BG744" i="17" a="1"/>
  <c r="BG744" i="17" s="1"/>
  <c r="BI980" i="17" a="1"/>
  <c r="BI980" i="17" s="1"/>
  <c r="BH175" i="17" a="1"/>
  <c r="BH175" i="17" s="1"/>
  <c r="BJ132" i="17" a="1"/>
  <c r="BJ132" i="17" s="1"/>
  <c r="BJ526" i="17" a="1"/>
  <c r="BJ526" i="17" s="1"/>
  <c r="BM480" i="17" a="1"/>
  <c r="BM480" i="17" s="1"/>
  <c r="BI480" i="17" a="1"/>
  <c r="BI480" i="17" s="1"/>
  <c r="BM589" i="17" a="1"/>
  <c r="BM589" i="17" s="1"/>
  <c r="BJ589" i="17" a="1"/>
  <c r="BJ589" i="17" s="1"/>
  <c r="BI589" i="17" a="1"/>
  <c r="BI589" i="17" s="1"/>
  <c r="BG589" i="17" a="1"/>
  <c r="BG589" i="17" s="1"/>
  <c r="F934" i="17"/>
  <c r="G934" i="17" s="1"/>
  <c r="H934" i="17" s="1"/>
  <c r="I934" i="17" s="1"/>
  <c r="J934" i="17" s="1"/>
  <c r="K934" i="17" s="1"/>
  <c r="L934" i="17" s="1"/>
  <c r="M934" i="17" s="1"/>
  <c r="BK618" i="17" a="1"/>
  <c r="BK618" i="17" s="1"/>
  <c r="BG552" i="17" a="1"/>
  <c r="BG552" i="17" s="1"/>
  <c r="BK749" i="17" a="1"/>
  <c r="BK749" i="17" s="1"/>
  <c r="BI529" i="17" a="1"/>
  <c r="BI529" i="17" s="1"/>
  <c r="BH529" i="17" a="1"/>
  <c r="BH529" i="17" s="1"/>
  <c r="BG529" i="17" a="1"/>
  <c r="BG529" i="17" s="1"/>
  <c r="BJ529" i="17" a="1"/>
  <c r="BJ529" i="17" s="1"/>
  <c r="BF529" i="17" a="1"/>
  <c r="BF529" i="17" s="1"/>
  <c r="BL812" i="17" a="1"/>
  <c r="BL812" i="17" s="1"/>
  <c r="BH6" i="17" a="1"/>
  <c r="BH6" i="17" s="1"/>
  <c r="BH649" i="17" a="1"/>
  <c r="BH649" i="17" s="1"/>
  <c r="F558" i="17"/>
  <c r="G558" i="17" s="1"/>
  <c r="H558" i="17" s="1"/>
  <c r="I558" i="17" s="1"/>
  <c r="J558" i="17" s="1"/>
  <c r="K558" i="17" s="1"/>
  <c r="L558" i="17" s="1"/>
  <c r="M558" i="17" s="1"/>
  <c r="BG942" i="17" a="1"/>
  <c r="BG942" i="17" s="1"/>
  <c r="BM942" i="17" a="1"/>
  <c r="BM942" i="17" s="1"/>
  <c r="BK526" i="17" a="1"/>
  <c r="BK526" i="17" s="1"/>
  <c r="BF776" i="17" a="1"/>
  <c r="BF776" i="17" s="1"/>
  <c r="BM776" i="17" a="1"/>
  <c r="BM776" i="17" s="1"/>
  <c r="BK776" i="17" a="1"/>
  <c r="BK776" i="17" s="1"/>
  <c r="BJ776" i="17" a="1"/>
  <c r="BJ776" i="17" s="1"/>
  <c r="BJ1042" i="17" a="1"/>
  <c r="BJ1042" i="17" s="1"/>
  <c r="BI1042" i="17" a="1"/>
  <c r="BI1042" i="17" s="1"/>
  <c r="BF1042" i="17" a="1"/>
  <c r="BF1042" i="17" s="1"/>
  <c r="BM239" i="17" a="1"/>
  <c r="BM239" i="17" s="1"/>
  <c r="BK239" i="17" a="1"/>
  <c r="BK239" i="17" s="1"/>
  <c r="BJ239" i="17" a="1"/>
  <c r="BJ239" i="17" s="1"/>
  <c r="BJ672" i="17" a="1"/>
  <c r="BJ672" i="17" s="1"/>
  <c r="BI672" i="17" a="1"/>
  <c r="BI672" i="17" s="1"/>
  <c r="BG672" i="17" a="1"/>
  <c r="BG672" i="17" s="1"/>
  <c r="BH672" i="17" a="1"/>
  <c r="BH672" i="17" s="1"/>
  <c r="BK672" i="17" a="1"/>
  <c r="BK672" i="17" s="1"/>
  <c r="BF1091" i="17" a="1"/>
  <c r="BF1091" i="17" s="1"/>
  <c r="BL1091" i="17" a="1"/>
  <c r="BL1091" i="17" s="1"/>
  <c r="BH1091" i="17" a="1"/>
  <c r="BH1091" i="17" s="1"/>
  <c r="BG1091" i="17" a="1"/>
  <c r="BG1091" i="17" s="1"/>
  <c r="BK1091" i="17" a="1"/>
  <c r="BK1091" i="17" s="1"/>
  <c r="BM1091" i="17" a="1"/>
  <c r="BM1091" i="17" s="1"/>
  <c r="BJ1091" i="17" a="1"/>
  <c r="BJ1091" i="17" s="1"/>
  <c r="BJ170" i="17" a="1"/>
  <c r="BJ170" i="17" s="1"/>
  <c r="BK170" i="17" a="1"/>
  <c r="BK170" i="17" s="1"/>
  <c r="BH170" i="17" a="1"/>
  <c r="BH170" i="17" s="1"/>
  <c r="BF170" i="17" a="1"/>
  <c r="BF170" i="17" s="1"/>
  <c r="BL170" i="17" a="1"/>
  <c r="BL170" i="17" s="1"/>
  <c r="BM170" i="17" a="1"/>
  <c r="BM170" i="17" s="1"/>
  <c r="BI170" i="17" a="1"/>
  <c r="BI170" i="17" s="1"/>
  <c r="BI200" i="17" a="1"/>
  <c r="BI200" i="17" s="1"/>
  <c r="BH200" i="17" a="1"/>
  <c r="BH200" i="17" s="1"/>
  <c r="BM200" i="17" a="1"/>
  <c r="BM200" i="17" s="1"/>
  <c r="BL200" i="17" a="1"/>
  <c r="BL200" i="17" s="1"/>
  <c r="BG200" i="17" a="1"/>
  <c r="BG200" i="17" s="1"/>
  <c r="BF200" i="17" a="1"/>
  <c r="BF200" i="17" s="1"/>
  <c r="BK200" i="17" a="1"/>
  <c r="BK200" i="17" s="1"/>
  <c r="BJ200" i="17" a="1"/>
  <c r="BJ200" i="17" s="1"/>
  <c r="G1116" i="17"/>
  <c r="H1116" i="17" s="1"/>
  <c r="I1116" i="17" s="1"/>
  <c r="J1116" i="17" s="1"/>
  <c r="K1116" i="17" s="1"/>
  <c r="L1116" i="17" s="1"/>
  <c r="M1116" i="17" s="1"/>
  <c r="BG507" i="17" a="1"/>
  <c r="BG507" i="17" s="1"/>
  <c r="BL634" i="17" a="1"/>
  <c r="BL634" i="17" s="1"/>
  <c r="BF560" i="17" a="1"/>
  <c r="BF560" i="17" s="1"/>
  <c r="BJ581" i="17" a="1"/>
  <c r="BJ581" i="17" s="1"/>
  <c r="BJ1003" i="17" a="1"/>
  <c r="BJ1003" i="17" s="1"/>
  <c r="BF733" i="17" a="1"/>
  <c r="BF733" i="17" s="1"/>
  <c r="BG983" i="17" a="1"/>
  <c r="BG983" i="17" s="1"/>
  <c r="BK286" i="17" a="1"/>
  <c r="BK286" i="17" s="1"/>
  <c r="BG392" i="17" a="1"/>
  <c r="BG392" i="17" s="1"/>
  <c r="BH509" i="17" a="1"/>
  <c r="BH509" i="17" s="1"/>
  <c r="BK51" i="17" a="1"/>
  <c r="BK51" i="17" s="1"/>
  <c r="BK500" i="17" a="1"/>
  <c r="BK500" i="17" s="1"/>
  <c r="BG582" i="17" a="1"/>
  <c r="BG582" i="17" s="1"/>
  <c r="BM306" i="17" a="1"/>
  <c r="BM306" i="17" s="1"/>
  <c r="BK908" i="17" a="1"/>
  <c r="BK908" i="17" s="1"/>
  <c r="BF1143" i="17" a="1"/>
  <c r="BF1143" i="17" s="1"/>
  <c r="BH984" i="17" a="1"/>
  <c r="BH984" i="17" s="1"/>
  <c r="BM550" i="17" a="1"/>
  <c r="BM550" i="17" s="1"/>
  <c r="BG1007" i="17" a="1"/>
  <c r="BG1007" i="17" s="1"/>
  <c r="BJ147" i="17" a="1"/>
  <c r="BJ147" i="17" s="1"/>
  <c r="BL701" i="17" a="1"/>
  <c r="BL701" i="17" s="1"/>
  <c r="BM531" i="17" a="1"/>
  <c r="BM531" i="17" s="1"/>
  <c r="BM869" i="17" a="1"/>
  <c r="BM869" i="17" s="1"/>
  <c r="BH572" i="17" a="1"/>
  <c r="BH572" i="17" s="1"/>
  <c r="BM76" i="17" a="1"/>
  <c r="BM76" i="17" s="1"/>
  <c r="BJ787" i="17" a="1"/>
  <c r="BJ787" i="17" s="1"/>
  <c r="BM277" i="17" a="1"/>
  <c r="BM277" i="17" s="1"/>
  <c r="BH1071" i="17" a="1"/>
  <c r="BH1071" i="17" s="1"/>
  <c r="BF141" i="17" a="1"/>
  <c r="BF141" i="17" s="1"/>
  <c r="BH237" i="17" a="1"/>
  <c r="BH237" i="17" s="1"/>
  <c r="BL225" i="17" a="1"/>
  <c r="BL225" i="17" s="1"/>
  <c r="BK212" i="17" a="1"/>
  <c r="BK212" i="17" s="1"/>
  <c r="BJ972" i="17" a="1"/>
  <c r="BJ972" i="17" s="1"/>
  <c r="BL1087" i="17" a="1"/>
  <c r="BL1087" i="17" s="1"/>
  <c r="BK221" i="17" a="1"/>
  <c r="BK221" i="17" s="1"/>
  <c r="BI1109" i="17" a="1"/>
  <c r="BI1109" i="17" s="1"/>
  <c r="BI543" i="17" a="1"/>
  <c r="BI543" i="17" s="1"/>
  <c r="BH931" i="17" a="1"/>
  <c r="BH931" i="17" s="1"/>
  <c r="BH246" i="17" a="1"/>
  <c r="BH246" i="17" s="1"/>
  <c r="BJ747" i="17" a="1"/>
  <c r="BJ747" i="17" s="1"/>
  <c r="BK247" i="17" a="1"/>
  <c r="BK247" i="17" s="1"/>
  <c r="BH563" i="17" a="1"/>
  <c r="BH563" i="17" s="1"/>
  <c r="BM614" i="17" a="1"/>
  <c r="BM614" i="17" s="1"/>
  <c r="BH105" i="17" a="1"/>
  <c r="BH105" i="17" s="1"/>
  <c r="BF417" i="17" a="1"/>
  <c r="BF417" i="17" s="1"/>
  <c r="BJ252" i="17" a="1"/>
  <c r="BJ252" i="17" s="1"/>
  <c r="BK966" i="17" a="1"/>
  <c r="BK966" i="17" s="1"/>
  <c r="BM1111" i="17" a="1"/>
  <c r="BM1111" i="17" s="1"/>
  <c r="BK301" i="17" a="1"/>
  <c r="BK301" i="17" s="1"/>
  <c r="BJ794" i="17" a="1"/>
  <c r="BJ794" i="17" s="1"/>
  <c r="BI510" i="17" a="1"/>
  <c r="BI510" i="17" s="1"/>
  <c r="BJ472" i="17" a="1"/>
  <c r="BJ472" i="17" s="1"/>
  <c r="BK263" i="17" a="1"/>
  <c r="BK263" i="17" s="1"/>
  <c r="BH992" i="17" a="1"/>
  <c r="BH992" i="17" s="1"/>
  <c r="BF197" i="17" a="1"/>
  <c r="BF197" i="17" s="1"/>
  <c r="BH4" i="17" a="1"/>
  <c r="BH4" i="17" s="1"/>
  <c r="BK930" i="17" a="1"/>
  <c r="BK930" i="17" s="1"/>
  <c r="BF734" i="17" a="1"/>
  <c r="BF734" i="17" s="1"/>
  <c r="BG182" i="17" a="1"/>
  <c r="BG182" i="17" s="1"/>
  <c r="BK1006" i="17" a="1"/>
  <c r="BK1006" i="17" s="1"/>
  <c r="BM227" i="17" a="1"/>
  <c r="BM227" i="17" s="1"/>
  <c r="BJ716" i="17" a="1"/>
  <c r="BJ716" i="17" s="1"/>
  <c r="BG359" i="17" a="1"/>
  <c r="BG359" i="17" s="1"/>
  <c r="BJ994" i="17" a="1"/>
  <c r="BJ994" i="17" s="1"/>
  <c r="BH865" i="17" a="1"/>
  <c r="BH865" i="17" s="1"/>
  <c r="BH446" i="17" a="1"/>
  <c r="BH446" i="17" s="1"/>
  <c r="BH1158" i="17" a="1"/>
  <c r="BH1158" i="17" s="1"/>
  <c r="BG513" i="17" a="1"/>
  <c r="BG513" i="17" s="1"/>
  <c r="BI851" i="17" a="1"/>
  <c r="BI851" i="17" s="1"/>
  <c r="BH656" i="17" a="1"/>
  <c r="BH656" i="17" s="1"/>
  <c r="BL978" i="17" a="1"/>
  <c r="BL978" i="17" s="1"/>
  <c r="BK30" i="17" a="1"/>
  <c r="BK30" i="17" s="1"/>
  <c r="BJ786" i="17" a="1"/>
  <c r="BJ786" i="17" s="1"/>
  <c r="F472" i="17"/>
  <c r="G472" i="17" s="1"/>
  <c r="H472" i="17" s="1"/>
  <c r="I472" i="17" s="1"/>
  <c r="J472" i="17" s="1"/>
  <c r="K472" i="17" s="1"/>
  <c r="L472" i="17" s="1"/>
  <c r="M472" i="17" s="1"/>
  <c r="BJ1135" i="17" a="1"/>
  <c r="BJ1135" i="17" s="1"/>
  <c r="BJ711" i="17" a="1"/>
  <c r="BJ711" i="17" s="1"/>
  <c r="BJ816" i="17" a="1"/>
  <c r="BJ816" i="17" s="1"/>
  <c r="BF756" i="17" a="1"/>
  <c r="BF756" i="17" s="1"/>
  <c r="BH352" i="17" a="1"/>
  <c r="BH352" i="17" s="1"/>
  <c r="BG951" i="17" a="1"/>
  <c r="BG951" i="17" s="1"/>
  <c r="BF125" i="17" a="1"/>
  <c r="BF125" i="17" s="1"/>
  <c r="BI670" i="17" a="1"/>
  <c r="BI670" i="17" s="1"/>
  <c r="BG594" i="17" a="1"/>
  <c r="BG594" i="17" s="1"/>
  <c r="BH943" i="17" a="1"/>
  <c r="BH943" i="17" s="1"/>
  <c r="BI1029" i="17" a="1"/>
  <c r="BI1029" i="17" s="1"/>
  <c r="BL1028" i="17" a="1"/>
  <c r="BL1028" i="17" s="1"/>
  <c r="BH405" i="17" a="1"/>
  <c r="BH405" i="17" s="1"/>
  <c r="BK881" i="17" a="1"/>
  <c r="BK881" i="17" s="1"/>
  <c r="BL243" i="17" a="1"/>
  <c r="BL243" i="17" s="1"/>
  <c r="BH974" i="17" a="1"/>
  <c r="BH974" i="17" s="1"/>
  <c r="BG101" i="17" a="1"/>
  <c r="BG101" i="17" s="1"/>
  <c r="BJ476" i="17" a="1"/>
  <c r="BJ476" i="17" s="1"/>
  <c r="BI52" i="17" a="1"/>
  <c r="BI52" i="17" s="1"/>
  <c r="BH374" i="17" a="1"/>
  <c r="BH374" i="17" s="1"/>
  <c r="BJ769" i="17" a="1"/>
  <c r="BJ769" i="17" s="1"/>
  <c r="BF831" i="17" a="1"/>
  <c r="BF831" i="17" s="1"/>
  <c r="BF250" i="17" a="1"/>
  <c r="BF250" i="17" s="1"/>
  <c r="BJ351" i="17" a="1"/>
  <c r="BJ351" i="17" s="1"/>
  <c r="BJ1064" i="17" a="1"/>
  <c r="BJ1064" i="17" s="1"/>
  <c r="BI871" i="17" a="1"/>
  <c r="BI871" i="17" s="1"/>
  <c r="BF754" i="17" a="1"/>
  <c r="BF754" i="17" s="1"/>
  <c r="F800" i="17"/>
  <c r="G800" i="17" s="1"/>
  <c r="H800" i="17" s="1"/>
  <c r="I800" i="17" s="1"/>
  <c r="J800" i="17" s="1"/>
  <c r="K800" i="17" s="1"/>
  <c r="L800" i="17" s="1"/>
  <c r="M800" i="17" s="1"/>
  <c r="BK576" i="17" a="1"/>
  <c r="BK576" i="17" s="1"/>
  <c r="BH438" i="17" a="1"/>
  <c r="BH438" i="17" s="1"/>
  <c r="G234" i="17"/>
  <c r="H234" i="17" s="1"/>
  <c r="I234" i="17" s="1"/>
  <c r="J234" i="17" s="1"/>
  <c r="K234" i="17" s="1"/>
  <c r="L234" i="17" s="1"/>
  <c r="M234" i="17" s="1"/>
  <c r="N234" i="17" s="1"/>
  <c r="BJ744" i="17" a="1"/>
  <c r="BJ744" i="17" s="1"/>
  <c r="F778" i="17"/>
  <c r="G778" i="17" s="1"/>
  <c r="H778" i="17" s="1"/>
  <c r="I778" i="17" s="1"/>
  <c r="J778" i="17" s="1"/>
  <c r="K778" i="17" s="1"/>
  <c r="L778" i="17" s="1"/>
  <c r="M778" i="17" s="1"/>
  <c r="BF980" i="17" a="1"/>
  <c r="BF980" i="17" s="1"/>
  <c r="BL396" i="17" a="1"/>
  <c r="BL396" i="17" s="1"/>
  <c r="BK396" i="17" a="1"/>
  <c r="BK396" i="17" s="1"/>
  <c r="BH396" i="17" a="1"/>
  <c r="BH396" i="17" s="1"/>
  <c r="BJ396" i="17" a="1"/>
  <c r="BJ396" i="17" s="1"/>
  <c r="BL132" i="17" a="1"/>
  <c r="BL132" i="17" s="1"/>
  <c r="BG193" i="17" a="1"/>
  <c r="BG193" i="17" s="1"/>
  <c r="BF942" i="17" a="1"/>
  <c r="BF942" i="17" s="1"/>
  <c r="BK480" i="17" a="1"/>
  <c r="BK480" i="17" s="1"/>
  <c r="BK589" i="17" a="1"/>
  <c r="BK589" i="17" s="1"/>
  <c r="BI776" i="17" a="1"/>
  <c r="BI776" i="17" s="1"/>
  <c r="BM1060" i="17" a="1"/>
  <c r="BM1060" i="17" s="1"/>
  <c r="BK1060" i="17" a="1"/>
  <c r="BK1060" i="17" s="1"/>
  <c r="BH1060" i="17" a="1"/>
  <c r="BH1060" i="17" s="1"/>
  <c r="BG1060" i="17" a="1"/>
  <c r="BG1060" i="17" s="1"/>
  <c r="BF567" i="17" a="1"/>
  <c r="BF567" i="17" s="1"/>
  <c r="BM1042" i="17" a="1"/>
  <c r="BM1042" i="17" s="1"/>
  <c r="BM749" i="17" a="1"/>
  <c r="BM749" i="17" s="1"/>
  <c r="BL529" i="17" a="1"/>
  <c r="BL529" i="17" s="1"/>
  <c r="BJ6" i="17" a="1"/>
  <c r="BJ6" i="17" s="1"/>
  <c r="BF239" i="17" a="1"/>
  <c r="BF239" i="17" s="1"/>
  <c r="BL575" i="17" a="1"/>
  <c r="BL575" i="17" s="1"/>
  <c r="BJ575" i="17" a="1"/>
  <c r="BJ575" i="17" s="1"/>
  <c r="BI575" i="17" a="1"/>
  <c r="BI575" i="17" s="1"/>
  <c r="BH575" i="17" a="1"/>
  <c r="BH575" i="17" s="1"/>
  <c r="BG575" i="17" a="1"/>
  <c r="BG575" i="17" s="1"/>
  <c r="BK575" i="17" a="1"/>
  <c r="BK575" i="17" s="1"/>
  <c r="BI1091" i="17" a="1"/>
  <c r="BI1091" i="17" s="1"/>
  <c r="BG931" i="17" a="1"/>
  <c r="BG931" i="17" s="1"/>
  <c r="BH507" i="17" a="1"/>
  <c r="BH507" i="17" s="1"/>
  <c r="BH1143" i="17" a="1"/>
  <c r="BH1143" i="17" s="1"/>
  <c r="BL550" i="17" a="1"/>
  <c r="BL550" i="17" s="1"/>
  <c r="BK1007" i="17" a="1"/>
  <c r="BK1007" i="17" s="1"/>
  <c r="BK147" i="17" a="1"/>
  <c r="BK147" i="17" s="1"/>
  <c r="BH531" i="17" a="1"/>
  <c r="BH531" i="17" s="1"/>
  <c r="BF869" i="17" a="1"/>
  <c r="BF869" i="17" s="1"/>
  <c r="BG1071" i="17" a="1"/>
  <c r="BG1071" i="17" s="1"/>
  <c r="BG141" i="17" a="1"/>
  <c r="BG141" i="17" s="1"/>
  <c r="BM1087" i="17" a="1"/>
  <c r="BM1087" i="17" s="1"/>
  <c r="BI931" i="17" a="1"/>
  <c r="BI931" i="17" s="1"/>
  <c r="BM246" i="17" a="1"/>
  <c r="BM246" i="17" s="1"/>
  <c r="BL747" i="17" a="1"/>
  <c r="BL747" i="17" s="1"/>
  <c r="BK252" i="17" a="1"/>
  <c r="BK252" i="17" s="1"/>
  <c r="BG966" i="17" a="1"/>
  <c r="BG966" i="17" s="1"/>
  <c r="BI1111" i="17" a="1"/>
  <c r="BI1111" i="17" s="1"/>
  <c r="BM301" i="17" a="1"/>
  <c r="BM301" i="17" s="1"/>
  <c r="BJ510" i="17" a="1"/>
  <c r="BJ510" i="17" s="1"/>
  <c r="BM472" i="17" a="1"/>
  <c r="BM472" i="17" s="1"/>
  <c r="BK992" i="17" a="1"/>
  <c r="BK992" i="17" s="1"/>
  <c r="BF930" i="17" a="1"/>
  <c r="BF930" i="17" s="1"/>
  <c r="BH182" i="17" a="1"/>
  <c r="BH182" i="17" s="1"/>
  <c r="BM1006" i="17" a="1"/>
  <c r="BM1006" i="17" s="1"/>
  <c r="BF227" i="17" a="1"/>
  <c r="BF227" i="17" s="1"/>
  <c r="BI359" i="17" a="1"/>
  <c r="BI359" i="17" s="1"/>
  <c r="BI446" i="17" a="1"/>
  <c r="BI446" i="17" s="1"/>
  <c r="BL1158" i="17" a="1"/>
  <c r="BL1158" i="17" s="1"/>
  <c r="BI656" i="17" a="1"/>
  <c r="BI656" i="17" s="1"/>
  <c r="BJ978" i="17" a="1"/>
  <c r="BJ978" i="17" s="1"/>
  <c r="BL786" i="17" a="1"/>
  <c r="BL786" i="17" s="1"/>
  <c r="BF1135" i="17" a="1"/>
  <c r="BF1135" i="17" s="1"/>
  <c r="BK711" i="17" a="1"/>
  <c r="BK711" i="17" s="1"/>
  <c r="BI352" i="17" a="1"/>
  <c r="BI352" i="17" s="1"/>
  <c r="BH951" i="17" a="1"/>
  <c r="BH951" i="17" s="1"/>
  <c r="BI125" i="17" a="1"/>
  <c r="BI125" i="17" s="1"/>
  <c r="BJ594" i="17" a="1"/>
  <c r="BJ594" i="17" s="1"/>
  <c r="BL943" i="17" a="1"/>
  <c r="BL943" i="17" s="1"/>
  <c r="BJ1029" i="17" a="1"/>
  <c r="BJ1029" i="17" s="1"/>
  <c r="BM1028" i="17" a="1"/>
  <c r="BM1028" i="17" s="1"/>
  <c r="BH101" i="17" a="1"/>
  <c r="BH101" i="17" s="1"/>
  <c r="BM476" i="17" a="1"/>
  <c r="BM476" i="17" s="1"/>
  <c r="BK769" i="17" a="1"/>
  <c r="BK769" i="17" s="1"/>
  <c r="BF1064" i="17" a="1"/>
  <c r="BF1064" i="17" s="1"/>
  <c r="BJ438" i="17" a="1"/>
  <c r="BJ438" i="17" s="1"/>
  <c r="BG980" i="17" a="1"/>
  <c r="BG980" i="17" s="1"/>
  <c r="BL480" i="17" a="1"/>
  <c r="BL480" i="17" s="1"/>
  <c r="BL589" i="17" a="1"/>
  <c r="BL589" i="17" s="1"/>
  <c r="BG776" i="17" a="1"/>
  <c r="BG776" i="17" s="1"/>
  <c r="BM891" i="17" a="1"/>
  <c r="BM891" i="17" s="1"/>
  <c r="BL891" i="17" a="1"/>
  <c r="BL891" i="17" s="1"/>
  <c r="BK891" i="17" a="1"/>
  <c r="BK891" i="17" s="1"/>
  <c r="BM909" i="17" a="1"/>
  <c r="BM909" i="17" s="1"/>
  <c r="BL909" i="17" a="1"/>
  <c r="BL909" i="17" s="1"/>
  <c r="BG909" i="17" a="1"/>
  <c r="BG909" i="17" s="1"/>
  <c r="BF909" i="17" a="1"/>
  <c r="BF909" i="17" s="1"/>
  <c r="BG1042" i="17" a="1"/>
  <c r="BG1042" i="17" s="1"/>
  <c r="BM529" i="17" a="1"/>
  <c r="BM529" i="17" s="1"/>
  <c r="BK6" i="17" a="1"/>
  <c r="BK6" i="17" s="1"/>
  <c r="BG239" i="17" a="1"/>
  <c r="BG239" i="17" s="1"/>
  <c r="F1072" i="17"/>
  <c r="G1072" i="17" s="1"/>
  <c r="H1072" i="17" s="1"/>
  <c r="I1072" i="17" s="1"/>
  <c r="J1072" i="17" s="1"/>
  <c r="K1072" i="17" s="1"/>
  <c r="L1072" i="17" s="1"/>
  <c r="M1072" i="17" s="1"/>
  <c r="BK808" i="17" a="1"/>
  <c r="BK808" i="17" s="1"/>
  <c r="BM808" i="17" a="1"/>
  <c r="BM808" i="17" s="1"/>
  <c r="BL808" i="17" a="1"/>
  <c r="BL808" i="17" s="1"/>
  <c r="BG808" i="17" a="1"/>
  <c r="BG808" i="17" s="1"/>
  <c r="F682" i="17"/>
  <c r="G682" i="17" s="1"/>
  <c r="H682" i="17" s="1"/>
  <c r="I682" i="17" s="1"/>
  <c r="J682" i="17" s="1"/>
  <c r="K682" i="17" s="1"/>
  <c r="L682" i="17" s="1"/>
  <c r="M682" i="17" s="1"/>
  <c r="BM83" i="17" a="1"/>
  <c r="BM83" i="17" s="1"/>
  <c r="BL83" i="17" a="1"/>
  <c r="BL83" i="17" s="1"/>
  <c r="BK83" i="17" a="1"/>
  <c r="BK83" i="17" s="1"/>
  <c r="BG83" i="17" a="1"/>
  <c r="BG83" i="17" s="1"/>
  <c r="BI83" i="17" a="1"/>
  <c r="BI83" i="17" s="1"/>
  <c r="BJ83" i="17" a="1"/>
  <c r="BJ83" i="17" s="1"/>
  <c r="BF83" i="17" a="1"/>
  <c r="BF83" i="17" s="1"/>
  <c r="BH83" i="17" a="1"/>
  <c r="BH83" i="17" s="1"/>
  <c r="BJ992" i="17" a="1"/>
  <c r="BJ992" i="17" s="1"/>
  <c r="BF1006" i="17" a="1"/>
  <c r="BF1006" i="17" s="1"/>
  <c r="BG943" i="17" a="1"/>
  <c r="BG943" i="17" s="1"/>
  <c r="BI101" i="17" a="1"/>
  <c r="BI101" i="17" s="1"/>
  <c r="BJ871" i="17" a="1"/>
  <c r="BJ871" i="17" s="1"/>
  <c r="BH871" i="17" a="1"/>
  <c r="BH871" i="17" s="1"/>
  <c r="BJ754" i="17" a="1"/>
  <c r="BJ754" i="17" s="1"/>
  <c r="BI754" i="17" a="1"/>
  <c r="BI754" i="17" s="1"/>
  <c r="BL438" i="17" a="1"/>
  <c r="BL438" i="17" s="1"/>
  <c r="BM188" i="17" a="1"/>
  <c r="BM188" i="17" s="1"/>
  <c r="BH188" i="17" a="1"/>
  <c r="BH188" i="17" s="1"/>
  <c r="BG188" i="17" a="1"/>
  <c r="BG188" i="17" s="1"/>
  <c r="BK980" i="17" a="1"/>
  <c r="BK980" i="17" s="1"/>
  <c r="BL154" i="17" a="1"/>
  <c r="BL154" i="17" s="1"/>
  <c r="BK154" i="17" a="1"/>
  <c r="BK154" i="17" s="1"/>
  <c r="BI154" i="17" a="1"/>
  <c r="BI154" i="17" s="1"/>
  <c r="BH193" i="17" a="1"/>
  <c r="BH193" i="17" s="1"/>
  <c r="BI193" i="17" a="1"/>
  <c r="BI193" i="17" s="1"/>
  <c r="BG1114" i="17" a="1"/>
  <c r="BG1114" i="17" s="1"/>
  <c r="BH1114" i="17" a="1"/>
  <c r="BH1114" i="17" s="1"/>
  <c r="BJ1114" i="17" a="1"/>
  <c r="BJ1114" i="17" s="1"/>
  <c r="BF1114" i="17" a="1"/>
  <c r="BF1114" i="17" s="1"/>
  <c r="BL1114" i="17" a="1"/>
  <c r="BL1114" i="17" s="1"/>
  <c r="BL567" i="17" a="1"/>
  <c r="BL567" i="17" s="1"/>
  <c r="BK567" i="17" a="1"/>
  <c r="BK567" i="17" s="1"/>
  <c r="BJ567" i="17" a="1"/>
  <c r="BJ567" i="17" s="1"/>
  <c r="BI567" i="17" a="1"/>
  <c r="BI567" i="17" s="1"/>
  <c r="BM567" i="17" a="1"/>
  <c r="BM567" i="17" s="1"/>
  <c r="BG567" i="17" a="1"/>
  <c r="BG567" i="17" s="1"/>
  <c r="BK1042" i="17" a="1"/>
  <c r="BK1042" i="17" s="1"/>
  <c r="BF749" i="17" a="1"/>
  <c r="BF749" i="17" s="1"/>
  <c r="BH749" i="17" a="1"/>
  <c r="BH749" i="17" s="1"/>
  <c r="BJ749" i="17" a="1"/>
  <c r="BJ749" i="17" s="1"/>
  <c r="BI749" i="17" a="1"/>
  <c r="BI749" i="17" s="1"/>
  <c r="BF785" i="17" a="1"/>
  <c r="BF785" i="17" s="1"/>
  <c r="BM785" i="17" a="1"/>
  <c r="BM785" i="17" s="1"/>
  <c r="BL785" i="17" a="1"/>
  <c r="BL785" i="17" s="1"/>
  <c r="BJ785" i="17" a="1"/>
  <c r="BJ785" i="17" s="1"/>
  <c r="BI785" i="17" a="1"/>
  <c r="BI785" i="17" s="1"/>
  <c r="BK785" i="17" a="1"/>
  <c r="BK785" i="17" s="1"/>
  <c r="BK171" i="17" a="1"/>
  <c r="BK171" i="17" s="1"/>
  <c r="BL171" i="17" a="1"/>
  <c r="BL171" i="17" s="1"/>
  <c r="BH171" i="17" a="1"/>
  <c r="BH171" i="17" s="1"/>
  <c r="BM171" i="17" a="1"/>
  <c r="BM171" i="17" s="1"/>
  <c r="BF171" i="17" a="1"/>
  <c r="BF171" i="17" s="1"/>
  <c r="BI171" i="17" a="1"/>
  <c r="BI171" i="17" s="1"/>
  <c r="BI1071" i="17" a="1"/>
  <c r="BI1071" i="17" s="1"/>
  <c r="BH141" i="17" a="1"/>
  <c r="BH141" i="17" s="1"/>
  <c r="BL617" i="17" a="1"/>
  <c r="BL617" i="17" s="1"/>
  <c r="BI509" i="17" a="1"/>
  <c r="BI509" i="17" s="1"/>
  <c r="BG51" i="17" a="1"/>
  <c r="BG51" i="17" s="1"/>
  <c r="BJ306" i="17" a="1"/>
  <c r="BJ306" i="17" s="1"/>
  <c r="BK1143" i="17" a="1"/>
  <c r="BK1143" i="17" s="1"/>
  <c r="BH550" i="17" a="1"/>
  <c r="BH550" i="17" s="1"/>
  <c r="BI1007" i="17" a="1"/>
  <c r="BI1007" i="17" s="1"/>
  <c r="BH701" i="17" a="1"/>
  <c r="BH701" i="17" s="1"/>
  <c r="BG531" i="17" a="1"/>
  <c r="BG531" i="17" s="1"/>
  <c r="BH869" i="17" a="1"/>
  <c r="BH869" i="17" s="1"/>
  <c r="BJ572" i="17" a="1"/>
  <c r="BJ572" i="17" s="1"/>
  <c r="BG76" i="17" a="1"/>
  <c r="BG76" i="17" s="1"/>
  <c r="BJ277" i="17" a="1"/>
  <c r="BJ277" i="17" s="1"/>
  <c r="BK1071" i="17" a="1"/>
  <c r="BK1071" i="17" s="1"/>
  <c r="BK406" i="17" a="1"/>
  <c r="BK406" i="17" s="1"/>
  <c r="BJ237" i="17" a="1"/>
  <c r="BJ237" i="17" s="1"/>
  <c r="BJ225" i="17" a="1"/>
  <c r="BJ225" i="17" s="1"/>
  <c r="BJ246" i="17" a="1"/>
  <c r="BJ246" i="17" s="1"/>
  <c r="BJ563" i="17" a="1"/>
  <c r="BJ563" i="17" s="1"/>
  <c r="BJ105" i="17" a="1"/>
  <c r="BJ105" i="17" s="1"/>
  <c r="BI1011" i="17" a="1"/>
  <c r="BI1011" i="17" s="1"/>
  <c r="BG252" i="17" a="1"/>
  <c r="BG252" i="17" s="1"/>
  <c r="BF1111" i="17" a="1"/>
  <c r="BF1111" i="17" s="1"/>
  <c r="BF301" i="17" a="1"/>
  <c r="BF301" i="17" s="1"/>
  <c r="BM794" i="17" a="1"/>
  <c r="BM794" i="17" s="1"/>
  <c r="BM510" i="17" a="1"/>
  <c r="BM510" i="17" s="1"/>
  <c r="BF472" i="17" a="1"/>
  <c r="BF472" i="17" s="1"/>
  <c r="BL992" i="17" a="1"/>
  <c r="BL992" i="17" s="1"/>
  <c r="F836" i="17"/>
  <c r="G836" i="17" s="1"/>
  <c r="H836" i="17" s="1"/>
  <c r="I836" i="17" s="1"/>
  <c r="J836" i="17" s="1"/>
  <c r="K836" i="17" s="1"/>
  <c r="L836" i="17" s="1"/>
  <c r="M836" i="17" s="1"/>
  <c r="BF1014" i="17" a="1"/>
  <c r="BF1014" i="17" s="1"/>
  <c r="BJ930" i="17" a="1"/>
  <c r="BJ930" i="17" s="1"/>
  <c r="BG1006" i="17" a="1"/>
  <c r="BG1006" i="17" s="1"/>
  <c r="BK227" i="17" a="1"/>
  <c r="BK227" i="17" s="1"/>
  <c r="BK359" i="17" a="1"/>
  <c r="BK359" i="17" s="1"/>
  <c r="BK446" i="17" a="1"/>
  <c r="BK446" i="17" s="1"/>
  <c r="BM978" i="17" a="1"/>
  <c r="BM978" i="17" s="1"/>
  <c r="BF786" i="17" a="1"/>
  <c r="BF786" i="17" s="1"/>
  <c r="BJ7" i="17" a="1"/>
  <c r="BJ7" i="17" s="1"/>
  <c r="BK352" i="17" a="1"/>
  <c r="BK352" i="17" s="1"/>
  <c r="BJ125" i="17" a="1"/>
  <c r="BJ125" i="17" s="1"/>
  <c r="BI943" i="17" a="1"/>
  <c r="BI943" i="17" s="1"/>
  <c r="BF1029" i="17" a="1"/>
  <c r="BF1029" i="17" s="1"/>
  <c r="BG243" i="17" a="1"/>
  <c r="BG243" i="17" s="1"/>
  <c r="BF101" i="17" a="1"/>
  <c r="BF101" i="17" s="1"/>
  <c r="BK476" i="17" a="1"/>
  <c r="BK476" i="17" s="1"/>
  <c r="BI525" i="17" a="1"/>
  <c r="BI525" i="17" s="1"/>
  <c r="BK871" i="17" a="1"/>
  <c r="BK871" i="17" s="1"/>
  <c r="BH512" i="17" a="1"/>
  <c r="BH512" i="17" s="1"/>
  <c r="BK754" i="17" a="1"/>
  <c r="BK754" i="17" s="1"/>
  <c r="BK438" i="17" a="1"/>
  <c r="BK438" i="17" s="1"/>
  <c r="BF188" i="17" a="1"/>
  <c r="BF188" i="17" s="1"/>
  <c r="BM980" i="17" a="1"/>
  <c r="BM980" i="17" s="1"/>
  <c r="BH767" i="17" a="1"/>
  <c r="BH767" i="17" s="1"/>
  <c r="BG767" i="17" a="1"/>
  <c r="BG767" i="17" s="1"/>
  <c r="BF767" i="17" a="1"/>
  <c r="BF767" i="17" s="1"/>
  <c r="BJ767" i="17" a="1"/>
  <c r="BJ767" i="17" s="1"/>
  <c r="BJ60" i="17" a="1"/>
  <c r="BJ60" i="17" s="1"/>
  <c r="BI60" i="17" a="1"/>
  <c r="BI60" i="17" s="1"/>
  <c r="BM60" i="17" a="1"/>
  <c r="BM60" i="17" s="1"/>
  <c r="BL60" i="17" a="1"/>
  <c r="BL60" i="17" s="1"/>
  <c r="BF60" i="17" a="1"/>
  <c r="BF60" i="17" s="1"/>
  <c r="BG60" i="17" a="1"/>
  <c r="BG60" i="17" s="1"/>
  <c r="BJ588" i="17" a="1"/>
  <c r="BJ588" i="17" s="1"/>
  <c r="BL588" i="17" a="1"/>
  <c r="BL588" i="17" s="1"/>
  <c r="BF154" i="17" a="1"/>
  <c r="BF154" i="17" s="1"/>
  <c r="BK193" i="17" a="1"/>
  <c r="BK193" i="17" s="1"/>
  <c r="BF891" i="17" a="1"/>
  <c r="BF891" i="17" s="1"/>
  <c r="BL934" i="17" a="1"/>
  <c r="BL934" i="17" s="1"/>
  <c r="BK934" i="17" a="1"/>
  <c r="BK934" i="17" s="1"/>
  <c r="BI934" i="17" a="1"/>
  <c r="BI934" i="17" s="1"/>
  <c r="BM1114" i="17" a="1"/>
  <c r="BM1114" i="17" s="1"/>
  <c r="BL1042" i="17" a="1"/>
  <c r="BL1042" i="17" s="1"/>
  <c r="BH785" i="17" a="1"/>
  <c r="BH785" i="17" s="1"/>
  <c r="BG171" i="17" a="1"/>
  <c r="BG171" i="17" s="1"/>
  <c r="BK595" i="17" a="1"/>
  <c r="BK595" i="17" s="1"/>
  <c r="BM595" i="17" a="1"/>
  <c r="BM595" i="17" s="1"/>
  <c r="BL595" i="17" a="1"/>
  <c r="BL595" i="17" s="1"/>
  <c r="BJ595" i="17" a="1"/>
  <c r="BJ595" i="17" s="1"/>
  <c r="BI595" i="17" a="1"/>
  <c r="BI595" i="17" s="1"/>
  <c r="BH595" i="17" a="1"/>
  <c r="BH595" i="17" s="1"/>
  <c r="F96" i="17"/>
  <c r="G96" i="17" s="1"/>
  <c r="H96" i="17" s="1"/>
  <c r="I96" i="17" s="1"/>
  <c r="J96" i="17" s="1"/>
  <c r="K96" i="17" s="1"/>
  <c r="L96" i="17" s="1"/>
  <c r="M96" i="17" s="1"/>
  <c r="BK652" i="17" a="1"/>
  <c r="BK652" i="17" s="1"/>
  <c r="BG652" i="17" a="1"/>
  <c r="BG652" i="17" s="1"/>
  <c r="BF652" i="17" a="1"/>
  <c r="BF652" i="17" s="1"/>
  <c r="BM652" i="17" a="1"/>
  <c r="BM652" i="17" s="1"/>
  <c r="BH652" i="17" a="1"/>
  <c r="BH652" i="17" s="1"/>
  <c r="BJ652" i="17" a="1"/>
  <c r="BJ652" i="17" s="1"/>
  <c r="BL652" i="17" a="1"/>
  <c r="BL652" i="17" s="1"/>
  <c r="BI652" i="17" a="1"/>
  <c r="BI652" i="17" s="1"/>
  <c r="BM252" i="17" a="1"/>
  <c r="BM252" i="17" s="1"/>
  <c r="BL560" i="17" a="1"/>
  <c r="BL560" i="17" s="1"/>
  <c r="BG581" i="17" a="1"/>
  <c r="BG581" i="17" s="1"/>
  <c r="BK733" i="17" a="1"/>
  <c r="BK733" i="17" s="1"/>
  <c r="BH983" i="17" a="1"/>
  <c r="BH983" i="17" s="1"/>
  <c r="BF52" i="17" a="1"/>
  <c r="BF52" i="17" s="1"/>
  <c r="BM647" i="17" a="1"/>
  <c r="BM647" i="17" s="1"/>
  <c r="BI250" i="17" a="1"/>
  <c r="BI250" i="17" s="1"/>
  <c r="F183" i="17"/>
  <c r="G183" i="17" s="1"/>
  <c r="H183" i="17" s="1"/>
  <c r="I183" i="17" s="1"/>
  <c r="J183" i="17" s="1"/>
  <c r="K183" i="17" s="1"/>
  <c r="L183" i="17" s="1"/>
  <c r="M183" i="17" s="1"/>
  <c r="BM871" i="17" a="1"/>
  <c r="BM871" i="17" s="1"/>
  <c r="BG754" i="17" a="1"/>
  <c r="BG754" i="17" s="1"/>
  <c r="BM438" i="17" a="1"/>
  <c r="BM438" i="17" s="1"/>
  <c r="F223" i="17"/>
  <c r="G223" i="17" s="1"/>
  <c r="H223" i="17" s="1"/>
  <c r="I223" i="17" s="1"/>
  <c r="J223" i="17" s="1"/>
  <c r="K223" i="17" s="1"/>
  <c r="L223" i="17" s="1"/>
  <c r="M223" i="17" s="1"/>
  <c r="BJ188" i="17" a="1"/>
  <c r="BJ188" i="17" s="1"/>
  <c r="BK767" i="17" a="1"/>
  <c r="BK767" i="17" s="1"/>
  <c r="BG396" i="17" a="1"/>
  <c r="BG396" i="17" s="1"/>
  <c r="BK60" i="17" a="1"/>
  <c r="BK60" i="17" s="1"/>
  <c r="BF588" i="17" a="1"/>
  <c r="BF588" i="17" s="1"/>
  <c r="BG154" i="17" a="1"/>
  <c r="BG154" i="17" s="1"/>
  <c r="BI49" i="17" a="1"/>
  <c r="BI49" i="17" s="1"/>
  <c r="BF193" i="17" a="1"/>
  <c r="BF193" i="17" s="1"/>
  <c r="BH551" i="17" a="1"/>
  <c r="BH551" i="17" s="1"/>
  <c r="BH891" i="17" a="1"/>
  <c r="BH891" i="17" s="1"/>
  <c r="BM934" i="17" a="1"/>
  <c r="BM934" i="17" s="1"/>
  <c r="BJ909" i="17" a="1"/>
  <c r="BJ909" i="17" s="1"/>
  <c r="BI1114" i="17" a="1"/>
  <c r="BI1114" i="17" s="1"/>
  <c r="BH1042" i="17" a="1"/>
  <c r="BH1042" i="17" s="1"/>
  <c r="BJ923" i="17" a="1"/>
  <c r="BJ923" i="17" s="1"/>
  <c r="BG923" i="17" a="1"/>
  <c r="BG923" i="17" s="1"/>
  <c r="BH923" i="17" a="1"/>
  <c r="BH923" i="17" s="1"/>
  <c r="BM923" i="17" a="1"/>
  <c r="BM923" i="17" s="1"/>
  <c r="BL923" i="17" a="1"/>
  <c r="BL923" i="17" s="1"/>
  <c r="BI923" i="17" a="1"/>
  <c r="BI923" i="17" s="1"/>
  <c r="BL344" i="17" a="1"/>
  <c r="BL344" i="17" s="1"/>
  <c r="BJ171" i="17" a="1"/>
  <c r="BJ171" i="17" s="1"/>
  <c r="BH185" i="17" a="1"/>
  <c r="BH185" i="17" s="1"/>
  <c r="BJ1072" i="17" a="1"/>
  <c r="BJ1072" i="17" s="1"/>
  <c r="BM1072" i="17" a="1"/>
  <c r="BM1072" i="17" s="1"/>
  <c r="BI1072" i="17" a="1"/>
  <c r="BI1072" i="17" s="1"/>
  <c r="BG1072" i="17" a="1"/>
  <c r="BG1072" i="17" s="1"/>
  <c r="BK1072" i="17" a="1"/>
  <c r="BK1072" i="17" s="1"/>
  <c r="BH1072" i="17" a="1"/>
  <c r="BH1072" i="17" s="1"/>
  <c r="BF595" i="17" a="1"/>
  <c r="BF595" i="17" s="1"/>
  <c r="BK108" i="17" a="1"/>
  <c r="BK108" i="17" s="1"/>
  <c r="BI108" i="17" a="1"/>
  <c r="BI108" i="17" s="1"/>
  <c r="BH108" i="17" a="1"/>
  <c r="BH108" i="17" s="1"/>
  <c r="BG108" i="17" a="1"/>
  <c r="BG108" i="17" s="1"/>
  <c r="BM108" i="17" a="1"/>
  <c r="BM108" i="17" s="1"/>
  <c r="BJ108" i="17" a="1"/>
  <c r="BJ108" i="17" s="1"/>
  <c r="BF108" i="17" a="1"/>
  <c r="BF108" i="17" s="1"/>
  <c r="BF118" i="17" a="1"/>
  <c r="BF118" i="17" s="1"/>
  <c r="BI377" i="17" a="1"/>
  <c r="BI377" i="17" s="1"/>
  <c r="BH377" i="17" a="1"/>
  <c r="BH377" i="17" s="1"/>
  <c r="BM377" i="17" a="1"/>
  <c r="BM377" i="17" s="1"/>
  <c r="BL377" i="17" a="1"/>
  <c r="BL377" i="17" s="1"/>
  <c r="BJ377" i="17" a="1"/>
  <c r="BJ377" i="17" s="1"/>
  <c r="BG377" i="17" a="1"/>
  <c r="BG377" i="17" s="1"/>
  <c r="BK377" i="17" a="1"/>
  <c r="BK377" i="17" s="1"/>
  <c r="BF377" i="17" a="1"/>
  <c r="BF377" i="17" s="1"/>
  <c r="F177" i="17"/>
  <c r="G177" i="17" s="1"/>
  <c r="H177" i="17" s="1"/>
  <c r="I177" i="17" s="1"/>
  <c r="J177" i="17" s="1"/>
  <c r="K177" i="17" s="1"/>
  <c r="L177" i="17" s="1"/>
  <c r="M177" i="17" s="1"/>
  <c r="BL964" i="17" a="1"/>
  <c r="BL964" i="17" s="1"/>
  <c r="BG310" i="17" a="1"/>
  <c r="BG310" i="17" s="1"/>
  <c r="BH671" i="17" a="1"/>
  <c r="BH671" i="17" s="1"/>
  <c r="BG338" i="17" a="1"/>
  <c r="BG338" i="17" s="1"/>
  <c r="BH604" i="17" a="1"/>
  <c r="BH604" i="17" s="1"/>
  <c r="BK574" i="17" a="1"/>
  <c r="BK574" i="17" s="1"/>
  <c r="BK167" i="17" a="1"/>
  <c r="BK167" i="17" s="1"/>
  <c r="BG1154" i="17" a="1"/>
  <c r="BG1154" i="17" s="1"/>
  <c r="F176" i="17"/>
  <c r="G176" i="17" s="1"/>
  <c r="H176" i="17" s="1"/>
  <c r="I176" i="17" s="1"/>
  <c r="J176" i="17" s="1"/>
  <c r="K176" i="17" s="1"/>
  <c r="L176" i="17" s="1"/>
  <c r="M176" i="17" s="1"/>
  <c r="BG555" i="17" a="1"/>
  <c r="BG555" i="17" s="1"/>
  <c r="BJ611" i="17" a="1"/>
  <c r="BJ611" i="17" s="1"/>
  <c r="BF611" i="17" a="1"/>
  <c r="BF611" i="17" s="1"/>
  <c r="F556" i="17"/>
  <c r="G556" i="17" s="1"/>
  <c r="H556" i="17" s="1"/>
  <c r="I556" i="17" s="1"/>
  <c r="J556" i="17" s="1"/>
  <c r="K556" i="17" s="1"/>
  <c r="L556" i="17" s="1"/>
  <c r="M556" i="17" s="1"/>
  <c r="BJ873" i="17" a="1"/>
  <c r="BJ873" i="17" s="1"/>
  <c r="BG873" i="17" a="1"/>
  <c r="BG873" i="17" s="1"/>
  <c r="BI873" i="17" a="1"/>
  <c r="BI873" i="17" s="1"/>
  <c r="BH873" i="17" a="1"/>
  <c r="BH873" i="17" s="1"/>
  <c r="BM873" i="17" a="1"/>
  <c r="BM873" i="17" s="1"/>
  <c r="BM93" i="17" a="1"/>
  <c r="BM93" i="17" s="1"/>
  <c r="BK93" i="17" a="1"/>
  <c r="BK93" i="17" s="1"/>
  <c r="BJ93" i="17" a="1"/>
  <c r="BJ93" i="17" s="1"/>
  <c r="BI93" i="17" a="1"/>
  <c r="BI93" i="17" s="1"/>
  <c r="BH93" i="17" a="1"/>
  <c r="BH93" i="17" s="1"/>
  <c r="BG93" i="17" a="1"/>
  <c r="BG93" i="17" s="1"/>
  <c r="BF93" i="17" a="1"/>
  <c r="BF93" i="17" s="1"/>
  <c r="BF45" i="17" a="1"/>
  <c r="BF45" i="17" s="1"/>
  <c r="BM45" i="17" a="1"/>
  <c r="BM45" i="17" s="1"/>
  <c r="BK45" i="17" a="1"/>
  <c r="BK45" i="17" s="1"/>
  <c r="BL45" i="17" a="1"/>
  <c r="BL45" i="17" s="1"/>
  <c r="BJ45" i="17" a="1"/>
  <c r="BJ45" i="17" s="1"/>
  <c r="BI45" i="17" a="1"/>
  <c r="BI45" i="17" s="1"/>
  <c r="BH45" i="17" a="1"/>
  <c r="BH45" i="17" s="1"/>
  <c r="BJ33" i="17" a="1"/>
  <c r="BJ33" i="17" s="1"/>
  <c r="BM33" i="17" a="1"/>
  <c r="BM33" i="17" s="1"/>
  <c r="BM407" i="17" a="1"/>
  <c r="BM407" i="17" s="1"/>
  <c r="BJ407" i="17" a="1"/>
  <c r="BJ407" i="17" s="1"/>
  <c r="BH407" i="17" a="1"/>
  <c r="BH407" i="17" s="1"/>
  <c r="BI407" i="17" a="1"/>
  <c r="BI407" i="17" s="1"/>
  <c r="BJ116" i="17" a="1"/>
  <c r="BJ116" i="17" s="1"/>
  <c r="BH116" i="17" a="1"/>
  <c r="BH116" i="17" s="1"/>
  <c r="BI98" i="17" a="1"/>
  <c r="BI98" i="17" s="1"/>
  <c r="BH98" i="17" a="1"/>
  <c r="BH98" i="17" s="1"/>
  <c r="BF98" i="17" a="1"/>
  <c r="BF98" i="17" s="1"/>
  <c r="BL98" i="17" a="1"/>
  <c r="BL98" i="17" s="1"/>
  <c r="BK578" i="17" a="1"/>
  <c r="BK578" i="17" s="1"/>
  <c r="BJ578" i="17" a="1"/>
  <c r="BJ578" i="17" s="1"/>
  <c r="BG578" i="17" a="1"/>
  <c r="BG578" i="17" s="1"/>
  <c r="BM578" i="17" a="1"/>
  <c r="BM578" i="17" s="1"/>
  <c r="BF578" i="17" a="1"/>
  <c r="BF578" i="17" s="1"/>
  <c r="F807" i="17"/>
  <c r="G807" i="17" s="1"/>
  <c r="H807" i="17" s="1"/>
  <c r="I807" i="17" s="1"/>
  <c r="J807" i="17" s="1"/>
  <c r="K807" i="17" s="1"/>
  <c r="L807" i="17" s="1"/>
  <c r="M807" i="17" s="1"/>
  <c r="F610" i="17"/>
  <c r="G610" i="17" s="1"/>
  <c r="H610" i="17" s="1"/>
  <c r="I610" i="17" s="1"/>
  <c r="J610" i="17" s="1"/>
  <c r="K610" i="17" s="1"/>
  <c r="L610" i="17" s="1"/>
  <c r="M610" i="17" s="1"/>
  <c r="BK902" i="17" a="1"/>
  <c r="BK902" i="17" s="1"/>
  <c r="BJ902" i="17" a="1"/>
  <c r="BJ902" i="17" s="1"/>
  <c r="BH902" i="17" a="1"/>
  <c r="BH902" i="17" s="1"/>
  <c r="BF902" i="17" a="1"/>
  <c r="BF902" i="17" s="1"/>
  <c r="BM902" i="17" a="1"/>
  <c r="BM902" i="17" s="1"/>
  <c r="BJ868" i="17" a="1"/>
  <c r="BJ868" i="17" s="1"/>
  <c r="BH868" i="17" a="1"/>
  <c r="BH868" i="17" s="1"/>
  <c r="BG868" i="17" a="1"/>
  <c r="BG868" i="17" s="1"/>
  <c r="BL868" i="17" a="1"/>
  <c r="BL868" i="17" s="1"/>
  <c r="BK868" i="17" a="1"/>
  <c r="BK868" i="17" s="1"/>
  <c r="BI868" i="17" a="1"/>
  <c r="BI868" i="17" s="1"/>
  <c r="BF868" i="17" a="1"/>
  <c r="BF868" i="17" s="1"/>
  <c r="F596" i="17"/>
  <c r="G596" i="17" s="1"/>
  <c r="H596" i="17" s="1"/>
  <c r="I596" i="17" s="1"/>
  <c r="J596" i="17" s="1"/>
  <c r="K596" i="17" s="1"/>
  <c r="L596" i="17" s="1"/>
  <c r="M596" i="17" s="1"/>
  <c r="BK77" i="17" a="1"/>
  <c r="BK77" i="17" s="1"/>
  <c r="BM77" i="17" a="1"/>
  <c r="BM77" i="17" s="1"/>
  <c r="BL77" i="17" a="1"/>
  <c r="BL77" i="17" s="1"/>
  <c r="BJ77" i="17" a="1"/>
  <c r="BJ77" i="17" s="1"/>
  <c r="BI77" i="17" a="1"/>
  <c r="BI77" i="17" s="1"/>
  <c r="BH77" i="17" a="1"/>
  <c r="BH77" i="17" s="1"/>
  <c r="BF77" i="17" a="1"/>
  <c r="BF77" i="17" s="1"/>
  <c r="BM372" i="17" a="1"/>
  <c r="BM372" i="17" s="1"/>
  <c r="BK372" i="17" a="1"/>
  <c r="BK372" i="17" s="1"/>
  <c r="BL372" i="17" a="1"/>
  <c r="BL372" i="17" s="1"/>
  <c r="BJ372" i="17" a="1"/>
  <c r="BJ372" i="17" s="1"/>
  <c r="BI372" i="17" a="1"/>
  <c r="BI372" i="17" s="1"/>
  <c r="BH372" i="17" a="1"/>
  <c r="BH372" i="17" s="1"/>
  <c r="BG372" i="17" a="1"/>
  <c r="BG372" i="17" s="1"/>
  <c r="BF372" i="17" a="1"/>
  <c r="BF372" i="17" s="1"/>
  <c r="BI33" i="17" a="1"/>
  <c r="BI33" i="17" s="1"/>
  <c r="F165" i="17"/>
  <c r="G165" i="17" s="1"/>
  <c r="H165" i="17" s="1"/>
  <c r="I165" i="17" s="1"/>
  <c r="J165" i="17" s="1"/>
  <c r="K165" i="17" s="1"/>
  <c r="L165" i="17" s="1"/>
  <c r="M165" i="17" s="1"/>
  <c r="N165" i="17" s="1"/>
  <c r="BL407" i="17" a="1"/>
  <c r="BL407" i="17" s="1"/>
  <c r="BL400" i="17" a="1"/>
  <c r="BL400" i="17" s="1"/>
  <c r="BI400" i="17" a="1"/>
  <c r="BI400" i="17" s="1"/>
  <c r="BF116" i="17" a="1"/>
  <c r="BF116" i="17" s="1"/>
  <c r="F602" i="17"/>
  <c r="G602" i="17" s="1"/>
  <c r="H602" i="17" s="1"/>
  <c r="I602" i="17" s="1"/>
  <c r="J602" i="17" s="1"/>
  <c r="K602" i="17" s="1"/>
  <c r="L602" i="17" s="1"/>
  <c r="M602" i="17" s="1"/>
  <c r="BM98" i="17" a="1"/>
  <c r="BM98" i="17" s="1"/>
  <c r="BM826" i="17" a="1"/>
  <c r="BM826" i="17" s="1"/>
  <c r="BG231" i="17" a="1"/>
  <c r="BG231" i="17" s="1"/>
  <c r="BL231" i="17" a="1"/>
  <c r="BL231" i="17" s="1"/>
  <c r="BF231" i="17" a="1"/>
  <c r="BF231" i="17" s="1"/>
  <c r="BM231" i="17" a="1"/>
  <c r="BM231" i="17" s="1"/>
  <c r="BF483" i="17" a="1"/>
  <c r="BF483" i="17" s="1"/>
  <c r="BK483" i="17" a="1"/>
  <c r="BK483" i="17" s="1"/>
  <c r="BJ483" i="17" a="1"/>
  <c r="BJ483" i="17" s="1"/>
  <c r="BM483" i="17" a="1"/>
  <c r="BM483" i="17" s="1"/>
  <c r="BM289" i="17" a="1"/>
  <c r="BM289" i="17" s="1"/>
  <c r="BK289" i="17" a="1"/>
  <c r="BK289" i="17" s="1"/>
  <c r="BH289" i="17" a="1"/>
  <c r="BH289" i="17" s="1"/>
  <c r="BF289" i="17" a="1"/>
  <c r="BF289" i="17" s="1"/>
  <c r="BJ289" i="17" a="1"/>
  <c r="BJ289" i="17" s="1"/>
  <c r="BL755" i="17" a="1"/>
  <c r="BL755" i="17" s="1"/>
  <c r="BG755" i="17" a="1"/>
  <c r="BG755" i="17" s="1"/>
  <c r="BH755" i="17" a="1"/>
  <c r="BH755" i="17" s="1"/>
  <c r="BI755" i="17" a="1"/>
  <c r="BI755" i="17" s="1"/>
  <c r="BG766" i="17" a="1"/>
  <c r="BG766" i="17" s="1"/>
  <c r="BM766" i="17" a="1"/>
  <c r="BM766" i="17" s="1"/>
  <c r="BK766" i="17" a="1"/>
  <c r="BK766" i="17" s="1"/>
  <c r="BJ766" i="17" a="1"/>
  <c r="BJ766" i="17" s="1"/>
  <c r="BI902" i="17" a="1"/>
  <c r="BI902" i="17" s="1"/>
  <c r="BH516" i="17" a="1"/>
  <c r="BH516" i="17" s="1"/>
  <c r="BL516" i="17" a="1"/>
  <c r="BL516" i="17" s="1"/>
  <c r="BG516" i="17" a="1"/>
  <c r="BG516" i="17" s="1"/>
  <c r="BJ516" i="17" a="1"/>
  <c r="BJ516" i="17" s="1"/>
  <c r="BI516" i="17" a="1"/>
  <c r="BI516" i="17" s="1"/>
  <c r="BM516" i="17" a="1"/>
  <c r="BM516" i="17" s="1"/>
  <c r="BK516" i="17" a="1"/>
  <c r="BK516" i="17" s="1"/>
  <c r="BM868" i="17" a="1"/>
  <c r="BM868" i="17" s="1"/>
  <c r="BG77" i="17" a="1"/>
  <c r="BG77" i="17" s="1"/>
  <c r="BF468" i="17" a="1"/>
  <c r="BF468" i="17" s="1"/>
  <c r="BK710" i="17" a="1"/>
  <c r="BK710" i="17" s="1"/>
  <c r="BG1140" i="17" a="1"/>
  <c r="BG1140" i="17" s="1"/>
  <c r="BK496" i="17" a="1"/>
  <c r="BK496" i="17" s="1"/>
  <c r="BK460" i="17" a="1"/>
  <c r="BK460" i="17" s="1"/>
  <c r="BH27" i="17" a="1"/>
  <c r="BH27" i="17" s="1"/>
  <c r="BJ964" i="17" a="1"/>
  <c r="BJ964" i="17" s="1"/>
  <c r="BI310" i="17" a="1"/>
  <c r="BI310" i="17" s="1"/>
  <c r="BF1013" i="17" a="1"/>
  <c r="BF1013" i="17" s="1"/>
  <c r="BF449" i="17" a="1"/>
  <c r="BF449" i="17" s="1"/>
  <c r="BF1049" i="17" a="1"/>
  <c r="BF1049" i="17" s="1"/>
  <c r="BF671" i="17" a="1"/>
  <c r="BF671" i="17" s="1"/>
  <c r="BM630" i="17" a="1"/>
  <c r="BM630" i="17" s="1"/>
  <c r="BK211" i="17" a="1"/>
  <c r="BK211" i="17" s="1"/>
  <c r="BF338" i="17" a="1"/>
  <c r="BF338" i="17" s="1"/>
  <c r="BM328" i="17" a="1"/>
  <c r="BM328" i="17" s="1"/>
  <c r="BK604" i="17" a="1"/>
  <c r="BK604" i="17" s="1"/>
  <c r="BL574" i="17" a="1"/>
  <c r="BL574" i="17" s="1"/>
  <c r="BL322" i="17" a="1"/>
  <c r="BL322" i="17" s="1"/>
  <c r="BF395" i="17" a="1"/>
  <c r="BF395" i="17" s="1"/>
  <c r="BH156" i="17" a="1"/>
  <c r="BH156" i="17" s="1"/>
  <c r="BH167" i="17" a="1"/>
  <c r="BH167" i="17" s="1"/>
  <c r="BJ1154" i="17" a="1"/>
  <c r="BJ1154" i="17" s="1"/>
  <c r="BK33" i="17" a="1"/>
  <c r="BK33" i="17" s="1"/>
  <c r="BL737" i="17" a="1"/>
  <c r="BL737" i="17" s="1"/>
  <c r="BH737" i="17" a="1"/>
  <c r="BH737" i="17" s="1"/>
  <c r="BK697" i="17" a="1"/>
  <c r="BK697" i="17" s="1"/>
  <c r="BI697" i="17" a="1"/>
  <c r="BI697" i="17" s="1"/>
  <c r="BG697" i="17" a="1"/>
  <c r="BG697" i="17" s="1"/>
  <c r="BF697" i="17" a="1"/>
  <c r="BF697" i="17" s="1"/>
  <c r="BK400" i="17" a="1"/>
  <c r="BK400" i="17" s="1"/>
  <c r="BI826" i="17" a="1"/>
  <c r="BI826" i="17" s="1"/>
  <c r="BH231" i="17" a="1"/>
  <c r="BH231" i="17" s="1"/>
  <c r="BJ493" i="17" a="1"/>
  <c r="BJ493" i="17" s="1"/>
  <c r="BH493" i="17" a="1"/>
  <c r="BH493" i="17" s="1"/>
  <c r="BG493" i="17" a="1"/>
  <c r="BG493" i="17" s="1"/>
  <c r="BG289" i="17" a="1"/>
  <c r="BG289" i="17" s="1"/>
  <c r="BJ755" i="17" a="1"/>
  <c r="BJ755" i="17" s="1"/>
  <c r="BI217" i="17" a="1"/>
  <c r="BI217" i="17" s="1"/>
  <c r="BL217" i="17" a="1"/>
  <c r="BL217" i="17" s="1"/>
  <c r="BK217" i="17" a="1"/>
  <c r="BK217" i="17" s="1"/>
  <c r="BF217" i="17" a="1"/>
  <c r="BF217" i="17" s="1"/>
  <c r="BJ217" i="17" a="1"/>
  <c r="BJ217" i="17" s="1"/>
  <c r="BF766" i="17" a="1"/>
  <c r="BF766" i="17" s="1"/>
  <c r="BL902" i="17" a="1"/>
  <c r="BL902" i="17" s="1"/>
  <c r="F660" i="17"/>
  <c r="G660" i="17" s="1"/>
  <c r="H660" i="17" s="1"/>
  <c r="I660" i="17" s="1"/>
  <c r="J660" i="17" s="1"/>
  <c r="K660" i="17" s="1"/>
  <c r="L660" i="17" s="1"/>
  <c r="M660" i="17" s="1"/>
  <c r="F562" i="17"/>
  <c r="G562" i="17" s="1"/>
  <c r="H562" i="17" s="1"/>
  <c r="I562" i="17" s="1"/>
  <c r="J562" i="17" s="1"/>
  <c r="K562" i="17" s="1"/>
  <c r="L562" i="17" s="1"/>
  <c r="M562" i="17" s="1"/>
  <c r="BH811" i="17" a="1"/>
  <c r="BH811" i="17" s="1"/>
  <c r="BG811" i="17" a="1"/>
  <c r="BG811" i="17" s="1"/>
  <c r="BF811" i="17" a="1"/>
  <c r="BF811" i="17" s="1"/>
  <c r="BK811" i="17" a="1"/>
  <c r="BK811" i="17" s="1"/>
  <c r="BI811" i="17" a="1"/>
  <c r="BI811" i="17" s="1"/>
  <c r="BM811" i="17" a="1"/>
  <c r="BM811" i="17" s="1"/>
  <c r="BL811" i="17" a="1"/>
  <c r="BL811" i="17" s="1"/>
  <c r="BG449" i="17" a="1"/>
  <c r="BG449" i="17" s="1"/>
  <c r="BK1049" i="17" a="1"/>
  <c r="BK1049" i="17" s="1"/>
  <c r="BG671" i="17" a="1"/>
  <c r="BG671" i="17" s="1"/>
  <c r="BM604" i="17" a="1"/>
  <c r="BM604" i="17" s="1"/>
  <c r="BM574" i="17" a="1"/>
  <c r="BM574" i="17" s="1"/>
  <c r="BL33" i="17" a="1"/>
  <c r="BL33" i="17" s="1"/>
  <c r="BF400" i="17" a="1"/>
  <c r="BF400" i="17" s="1"/>
  <c r="BI54" i="17" a="1"/>
  <c r="BI54" i="17" s="1"/>
  <c r="BF139" i="17" a="1"/>
  <c r="BF139" i="17" s="1"/>
  <c r="BG826" i="17" a="1"/>
  <c r="BG826" i="17" s="1"/>
  <c r="BJ231" i="17" a="1"/>
  <c r="BJ231" i="17" s="1"/>
  <c r="BG957" i="17" a="1"/>
  <c r="BG957" i="17" s="1"/>
  <c r="BJ388" i="17" a="1"/>
  <c r="BJ388" i="17" s="1"/>
  <c r="BI388" i="17" a="1"/>
  <c r="BI388" i="17" s="1"/>
  <c r="BL388" i="17" a="1"/>
  <c r="BL388" i="17" s="1"/>
  <c r="BG388" i="17" a="1"/>
  <c r="BG388" i="17" s="1"/>
  <c r="BI289" i="17" a="1"/>
  <c r="BI289" i="17" s="1"/>
  <c r="BK755" i="17" a="1"/>
  <c r="BK755" i="17" s="1"/>
  <c r="BH1093" i="17" a="1"/>
  <c r="BH1093" i="17" s="1"/>
  <c r="BG1093" i="17" a="1"/>
  <c r="BG1093" i="17" s="1"/>
  <c r="BK1093" i="17" a="1"/>
  <c r="BK1093" i="17" s="1"/>
  <c r="BM1093" i="17" a="1"/>
  <c r="BM1093" i="17" s="1"/>
  <c r="F1076" i="17"/>
  <c r="G1076" i="17" s="1"/>
  <c r="H1076" i="17" s="1"/>
  <c r="I1076" i="17" s="1"/>
  <c r="J1076" i="17" s="1"/>
  <c r="K1076" i="17" s="1"/>
  <c r="L1076" i="17" s="1"/>
  <c r="M1076" i="17" s="1"/>
  <c r="BG902" i="17" a="1"/>
  <c r="BG902" i="17" s="1"/>
  <c r="BF821" i="17" a="1"/>
  <c r="BF821" i="17" s="1"/>
  <c r="BK821" i="17" a="1"/>
  <c r="BK821" i="17" s="1"/>
  <c r="BL821" i="17" a="1"/>
  <c r="BL821" i="17" s="1"/>
  <c r="BG821" i="17" a="1"/>
  <c r="BG821" i="17" s="1"/>
  <c r="BI821" i="17" a="1"/>
  <c r="BI821" i="17" s="1"/>
  <c r="BH821" i="17" a="1"/>
  <c r="BH821" i="17" s="1"/>
  <c r="BJ821" i="17" a="1"/>
  <c r="BJ821" i="17" s="1"/>
  <c r="BM710" i="17" a="1"/>
  <c r="BM710" i="17" s="1"/>
  <c r="BL496" i="17" a="1"/>
  <c r="BL496" i="17" s="1"/>
  <c r="BF460" i="17" a="1"/>
  <c r="BF460" i="17" s="1"/>
  <c r="BI27" i="17" a="1"/>
  <c r="BI27" i="17" s="1"/>
  <c r="BK964" i="17" a="1"/>
  <c r="BK964" i="17" s="1"/>
  <c r="BJ310" i="17" a="1"/>
  <c r="BJ310" i="17" s="1"/>
  <c r="BI449" i="17" a="1"/>
  <c r="BI449" i="17" s="1"/>
  <c r="BL1049" i="17" a="1"/>
  <c r="BL1049" i="17" s="1"/>
  <c r="BK671" i="17" a="1"/>
  <c r="BK671" i="17" s="1"/>
  <c r="BJ211" i="17" a="1"/>
  <c r="BJ211" i="17" s="1"/>
  <c r="BH574" i="17" a="1"/>
  <c r="BH574" i="17" s="1"/>
  <c r="BK156" i="17" a="1"/>
  <c r="BK156" i="17" s="1"/>
  <c r="BF1154" i="17" a="1"/>
  <c r="BF1154" i="17" s="1"/>
  <c r="BL788" i="17" a="1"/>
  <c r="BL788" i="17" s="1"/>
  <c r="BG400" i="17" a="1"/>
  <c r="BG400" i="17" s="1"/>
  <c r="BL176" i="17" a="1"/>
  <c r="BL176" i="17" s="1"/>
  <c r="BG176" i="17" a="1"/>
  <c r="BG176" i="17" s="1"/>
  <c r="BM54" i="17" a="1"/>
  <c r="BM54" i="17" s="1"/>
  <c r="BG139" i="17" a="1"/>
  <c r="BG139" i="17" s="1"/>
  <c r="BJ826" i="17" a="1"/>
  <c r="BJ826" i="17" s="1"/>
  <c r="BL957" i="17" a="1"/>
  <c r="BL957" i="17" s="1"/>
  <c r="BF388" i="17" a="1"/>
  <c r="BF388" i="17" s="1"/>
  <c r="BL953" i="17" a="1"/>
  <c r="BL953" i="17" s="1"/>
  <c r="BM953" i="17" a="1"/>
  <c r="BM953" i="17" s="1"/>
  <c r="BI953" i="17" a="1"/>
  <c r="BI953" i="17" s="1"/>
  <c r="BJ953" i="17" a="1"/>
  <c r="BJ953" i="17" s="1"/>
  <c r="BK477" i="17" a="1"/>
  <c r="BK477" i="17" s="1"/>
  <c r="BI477" i="17" a="1"/>
  <c r="BI477" i="17" s="1"/>
  <c r="BH477" i="17" a="1"/>
  <c r="BH477" i="17" s="1"/>
  <c r="BF477" i="17" a="1"/>
  <c r="BF477" i="17" s="1"/>
  <c r="BJ1093" i="17" a="1"/>
  <c r="BJ1093" i="17" s="1"/>
  <c r="BG905" i="17" a="1"/>
  <c r="BG905" i="17" s="1"/>
  <c r="BM905" i="17" a="1"/>
  <c r="BM905" i="17" s="1"/>
  <c r="BL905" i="17" a="1"/>
  <c r="BL905" i="17" s="1"/>
  <c r="BK905" i="17" a="1"/>
  <c r="BK905" i="17" s="1"/>
  <c r="BJ905" i="17" a="1"/>
  <c r="BJ905" i="17" s="1"/>
  <c r="BJ853" i="17" a="1"/>
  <c r="BJ853" i="17" s="1"/>
  <c r="N1136" i="17"/>
  <c r="O1136" i="17" s="1"/>
  <c r="BL844" i="17" a="1"/>
  <c r="BL844" i="17" s="1"/>
  <c r="BJ844" i="17" a="1"/>
  <c r="BJ844" i="17" s="1"/>
  <c r="BM844" i="17" a="1"/>
  <c r="BM844" i="17" s="1"/>
  <c r="BI844" i="17" a="1"/>
  <c r="BI844" i="17" s="1"/>
  <c r="BF844" i="17" a="1"/>
  <c r="BF844" i="17" s="1"/>
  <c r="BM1095" i="17" a="1"/>
  <c r="BM1095" i="17" s="1"/>
  <c r="BJ1095" i="17" a="1"/>
  <c r="BJ1095" i="17" s="1"/>
  <c r="BH1095" i="17" a="1"/>
  <c r="BH1095" i="17" s="1"/>
  <c r="BK1095" i="17" a="1"/>
  <c r="BK1095" i="17" s="1"/>
  <c r="BG1095" i="17" a="1"/>
  <c r="BG1095" i="17" s="1"/>
  <c r="BF1095" i="17" a="1"/>
  <c r="BF1095" i="17" s="1"/>
  <c r="BL1095" i="17" a="1"/>
  <c r="BL1095" i="17" s="1"/>
  <c r="BI1105" i="17" a="1"/>
  <c r="BI1105" i="17" s="1"/>
  <c r="BG1105" i="17" a="1"/>
  <c r="BG1105" i="17" s="1"/>
  <c r="BM1105" i="17" a="1"/>
  <c r="BM1105" i="17" s="1"/>
  <c r="BL1105" i="17" a="1"/>
  <c r="BL1105" i="17" s="1"/>
  <c r="BJ1105" i="17" a="1"/>
  <c r="BJ1105" i="17" s="1"/>
  <c r="BF1105" i="17" a="1"/>
  <c r="BF1105" i="17" s="1"/>
  <c r="BK1105" i="17" a="1"/>
  <c r="BK1105" i="17" s="1"/>
  <c r="BF732" i="17" a="1"/>
  <c r="BF732" i="17" s="1"/>
  <c r="BG156" i="17" a="1"/>
  <c r="BG156" i="17" s="1"/>
  <c r="BF1018" i="17" a="1"/>
  <c r="BF1018" i="17" s="1"/>
  <c r="BM146" i="17" a="1"/>
  <c r="BM146" i="17" s="1"/>
  <c r="BJ146" i="17" a="1"/>
  <c r="BJ146" i="17" s="1"/>
  <c r="BG986" i="17" a="1"/>
  <c r="BG986" i="17" s="1"/>
  <c r="BL986" i="17" a="1"/>
  <c r="BL986" i="17" s="1"/>
  <c r="BG71" i="17" a="1"/>
  <c r="BG71" i="17" s="1"/>
  <c r="BH788" i="17" a="1"/>
  <c r="BH788" i="17" s="1"/>
  <c r="BF176" i="17" a="1"/>
  <c r="BF176" i="17" s="1"/>
  <c r="BG602" i="17" a="1"/>
  <c r="BG602" i="17" s="1"/>
  <c r="BM388" i="17" a="1"/>
  <c r="BM388" i="17" s="1"/>
  <c r="F473" i="17"/>
  <c r="G473" i="17" s="1"/>
  <c r="H473" i="17" s="1"/>
  <c r="I473" i="17" s="1"/>
  <c r="J473" i="17" s="1"/>
  <c r="K473" i="17" s="1"/>
  <c r="L473" i="17" s="1"/>
  <c r="M473" i="17" s="1"/>
  <c r="BG953" i="17" a="1"/>
  <c r="BG953" i="17" s="1"/>
  <c r="BJ477" i="17" a="1"/>
  <c r="BJ477" i="17" s="1"/>
  <c r="F813" i="17"/>
  <c r="G813" i="17" s="1"/>
  <c r="H813" i="17" s="1"/>
  <c r="I813" i="17" s="1"/>
  <c r="J813" i="17" s="1"/>
  <c r="K813" i="17" s="1"/>
  <c r="L813" i="17" s="1"/>
  <c r="M813" i="17" s="1"/>
  <c r="BF905" i="17" a="1"/>
  <c r="BF905" i="17" s="1"/>
  <c r="BK844" i="17" a="1"/>
  <c r="BK844" i="17" s="1"/>
  <c r="BI1095" i="17" a="1"/>
  <c r="BI1095" i="17" s="1"/>
  <c r="BH1105" i="17" a="1"/>
  <c r="BH1105" i="17" s="1"/>
  <c r="BM139" i="17" a="1"/>
  <c r="BM139" i="17" s="1"/>
  <c r="BI139" i="17" a="1"/>
  <c r="BI139" i="17" s="1"/>
  <c r="BH633" i="17" a="1"/>
  <c r="BH633" i="17" s="1"/>
  <c r="BF633" i="17" a="1"/>
  <c r="BF633" i="17" s="1"/>
  <c r="BG633" i="17" a="1"/>
  <c r="BG633" i="17" s="1"/>
  <c r="BH270" i="17" a="1"/>
  <c r="BH270" i="17" s="1"/>
  <c r="BF270" i="17" a="1"/>
  <c r="BF270" i="17" s="1"/>
  <c r="BL270" i="17" a="1"/>
  <c r="BL270" i="17" s="1"/>
  <c r="BH826" i="17" a="1"/>
  <c r="BH826" i="17" s="1"/>
  <c r="BL826" i="17" a="1"/>
  <c r="BL826" i="17" s="1"/>
  <c r="BJ1040" i="17" a="1"/>
  <c r="BJ1040" i="17" s="1"/>
  <c r="BK1040" i="17" a="1"/>
  <c r="BK1040" i="17" s="1"/>
  <c r="BM1040" i="17" a="1"/>
  <c r="BM1040" i="17" s="1"/>
  <c r="BL1040" i="17" a="1"/>
  <c r="BL1040" i="17" s="1"/>
  <c r="BH1040" i="17" a="1"/>
  <c r="BH1040" i="17" s="1"/>
  <c r="BG1040" i="17" a="1"/>
  <c r="BG1040" i="17" s="1"/>
  <c r="BI1040" i="17" a="1"/>
  <c r="BI1040" i="17" s="1"/>
  <c r="BF1040" i="17" a="1"/>
  <c r="BF1040" i="17" s="1"/>
  <c r="BH602" i="17" a="1"/>
  <c r="BH602" i="17" s="1"/>
  <c r="BH139" i="17" a="1"/>
  <c r="BH139" i="17" s="1"/>
  <c r="BI633" i="17" a="1"/>
  <c r="BI633" i="17" s="1"/>
  <c r="BI270" i="17" a="1"/>
  <c r="BI270" i="17" s="1"/>
  <c r="BF826" i="17" a="1"/>
  <c r="BF826" i="17" s="1"/>
  <c r="BK957" i="17" a="1"/>
  <c r="BK957" i="17" s="1"/>
  <c r="BF957" i="17" a="1"/>
  <c r="BF957" i="17" s="1"/>
  <c r="BH957" i="17" a="1"/>
  <c r="BH957" i="17" s="1"/>
  <c r="BH524" i="17" a="1"/>
  <c r="BH524" i="17" s="1"/>
  <c r="BH853" i="17" a="1"/>
  <c r="BH853" i="17" s="1"/>
  <c r="BG853" i="17" a="1"/>
  <c r="BG853" i="17" s="1"/>
  <c r="BI853" i="17" a="1"/>
  <c r="BI853" i="17" s="1"/>
  <c r="BF853" i="17" a="1"/>
  <c r="BF853" i="17" s="1"/>
  <c r="BL853" i="17" a="1"/>
  <c r="BL853" i="17" s="1"/>
  <c r="BI1030" i="17" a="1"/>
  <c r="BI1030" i="17" s="1"/>
  <c r="BG1030" i="17" a="1"/>
  <c r="BG1030" i="17" s="1"/>
  <c r="BL602" i="17" a="1"/>
  <c r="BL602" i="17" s="1"/>
  <c r="BL54" i="17" a="1"/>
  <c r="BL54" i="17" s="1"/>
  <c r="BK54" i="17" a="1"/>
  <c r="BK54" i="17" s="1"/>
  <c r="BJ139" i="17" a="1"/>
  <c r="BJ139" i="17" s="1"/>
  <c r="BJ633" i="17" a="1"/>
  <c r="BJ633" i="17" s="1"/>
  <c r="BJ270" i="17" a="1"/>
  <c r="BJ270" i="17" s="1"/>
  <c r="BI957" i="17" a="1"/>
  <c r="BI957" i="17" s="1"/>
  <c r="BK655" i="17" a="1"/>
  <c r="BK655" i="17" s="1"/>
  <c r="BJ655" i="17" a="1"/>
  <c r="BJ655" i="17" s="1"/>
  <c r="BG655" i="17" a="1"/>
  <c r="BG655" i="17" s="1"/>
  <c r="F1025" i="17"/>
  <c r="G1025" i="17" s="1"/>
  <c r="H1025" i="17" s="1"/>
  <c r="I1025" i="17" s="1"/>
  <c r="J1025" i="17" s="1"/>
  <c r="K1025" i="17" s="1"/>
  <c r="L1025" i="17" s="1"/>
  <c r="M1025" i="17" s="1"/>
  <c r="BM251" i="17" a="1"/>
  <c r="BM251" i="17" s="1"/>
  <c r="BL251" i="17" a="1"/>
  <c r="BL251" i="17" s="1"/>
  <c r="BJ251" i="17" a="1"/>
  <c r="BJ251" i="17" s="1"/>
  <c r="BK251" i="17" a="1"/>
  <c r="BK251" i="17" s="1"/>
  <c r="BH518" i="17" a="1"/>
  <c r="BH518" i="17" s="1"/>
  <c r="BJ518" i="17" a="1"/>
  <c r="BJ518" i="17" s="1"/>
  <c r="BL518" i="17" a="1"/>
  <c r="BL518" i="17" s="1"/>
  <c r="BI518" i="17" a="1"/>
  <c r="BI518" i="17" s="1"/>
  <c r="BM562" i="17" a="1"/>
  <c r="BM562" i="17" s="1"/>
  <c r="BL562" i="17" a="1"/>
  <c r="BL562" i="17" s="1"/>
  <c r="BJ562" i="17" a="1"/>
  <c r="BJ562" i="17" s="1"/>
  <c r="BF562" i="17" a="1"/>
  <c r="BF562" i="17" s="1"/>
  <c r="BH562" i="17" a="1"/>
  <c r="BH562" i="17" s="1"/>
  <c r="F1008" i="17"/>
  <c r="G1008" i="17" s="1"/>
  <c r="H1008" i="17" s="1"/>
  <c r="I1008" i="17" s="1"/>
  <c r="J1008" i="17" s="1"/>
  <c r="K1008" i="17" s="1"/>
  <c r="L1008" i="17" s="1"/>
  <c r="M1008" i="17" s="1"/>
  <c r="BK139" i="17" a="1"/>
  <c r="BK139" i="17" s="1"/>
  <c r="BK633" i="17" a="1"/>
  <c r="BK633" i="17" s="1"/>
  <c r="BM270" i="17" a="1"/>
  <c r="BM270" i="17" s="1"/>
  <c r="BJ856" i="17" a="1"/>
  <c r="BJ856" i="17" s="1"/>
  <c r="BI856" i="17" a="1"/>
  <c r="BI856" i="17" s="1"/>
  <c r="BF856" i="17" a="1"/>
  <c r="BF856" i="17" s="1"/>
  <c r="BM856" i="17" a="1"/>
  <c r="BM856" i="17" s="1"/>
  <c r="BJ134" i="17" a="1"/>
  <c r="BJ134" i="17" s="1"/>
  <c r="BK134" i="17" a="1"/>
  <c r="BK134" i="17" s="1"/>
  <c r="BH134" i="17" a="1"/>
  <c r="BH134" i="17" s="1"/>
  <c r="BF134" i="17" a="1"/>
  <c r="BF134" i="17" s="1"/>
  <c r="BM524" i="17" a="1"/>
  <c r="BM524" i="17" s="1"/>
  <c r="BK524" i="17" a="1"/>
  <c r="BK524" i="17" s="1"/>
  <c r="BG524" i="17" a="1"/>
  <c r="BG524" i="17" s="1"/>
  <c r="BJ524" i="17" a="1"/>
  <c r="BJ524" i="17" s="1"/>
  <c r="BI598" i="17" a="1"/>
  <c r="BI598" i="17" s="1"/>
  <c r="BH598" i="17" a="1"/>
  <c r="BH598" i="17" s="1"/>
  <c r="BM598" i="17" a="1"/>
  <c r="BM598" i="17" s="1"/>
  <c r="BL598" i="17" a="1"/>
  <c r="BL598" i="17" s="1"/>
  <c r="BJ598" i="17" a="1"/>
  <c r="BJ598" i="17" s="1"/>
  <c r="BG598" i="17" a="1"/>
  <c r="BG598" i="17" s="1"/>
  <c r="BF727" i="17" a="1"/>
  <c r="BF727" i="17" s="1"/>
  <c r="BH727" i="17" a="1"/>
  <c r="BH727" i="17" s="1"/>
  <c r="BG727" i="17" a="1"/>
  <c r="BG727" i="17" s="1"/>
  <c r="BL727" i="17" a="1"/>
  <c r="BL727" i="17" s="1"/>
  <c r="BM727" i="17" a="1"/>
  <c r="BM727" i="17" s="1"/>
  <c r="BK727" i="17" a="1"/>
  <c r="BK727" i="17" s="1"/>
  <c r="BI727" i="17" a="1"/>
  <c r="BI727" i="17" s="1"/>
  <c r="BG184" i="17" a="1"/>
  <c r="BG184" i="17" s="1"/>
  <c r="BM184" i="17" a="1"/>
  <c r="BM184" i="17" s="1"/>
  <c r="BL184" i="17" a="1"/>
  <c r="BL184" i="17" s="1"/>
  <c r="BK184" i="17" a="1"/>
  <c r="BK184" i="17" s="1"/>
  <c r="BF184" i="17" a="1"/>
  <c r="BF184" i="17" s="1"/>
  <c r="BJ184" i="17" a="1"/>
  <c r="BJ184" i="17" s="1"/>
  <c r="BI184" i="17" a="1"/>
  <c r="BI184" i="17" s="1"/>
  <c r="BH184" i="17" a="1"/>
  <c r="BH184" i="17" s="1"/>
  <c r="BJ71" i="17" a="1"/>
  <c r="BJ71" i="17" s="1"/>
  <c r="F977" i="17"/>
  <c r="G977" i="17" s="1"/>
  <c r="H977" i="17" s="1"/>
  <c r="I977" i="17" s="1"/>
  <c r="J977" i="17" s="1"/>
  <c r="K977" i="17" s="1"/>
  <c r="L977" i="17" s="1"/>
  <c r="M977" i="17" s="1"/>
  <c r="BI32" i="17" a="1"/>
  <c r="BI32" i="17" s="1"/>
  <c r="BF32" i="17" a="1"/>
  <c r="BF32" i="17" s="1"/>
  <c r="BM32" i="17" a="1"/>
  <c r="BM32" i="17" s="1"/>
  <c r="BG32" i="17" a="1"/>
  <c r="BG32" i="17" s="1"/>
  <c r="BK1030" i="17" a="1"/>
  <c r="BK1030" i="17" s="1"/>
  <c r="BJ602" i="17" a="1"/>
  <c r="BJ602" i="17" s="1"/>
  <c r="BJ144" i="17" a="1"/>
  <c r="BJ144" i="17" s="1"/>
  <c r="BF144" i="17" a="1"/>
  <c r="BF144" i="17" s="1"/>
  <c r="BL144" i="17" a="1"/>
  <c r="BL144" i="17" s="1"/>
  <c r="BM144" i="17" a="1"/>
  <c r="BM144" i="17" s="1"/>
  <c r="BL633" i="17" a="1"/>
  <c r="BL633" i="17" s="1"/>
  <c r="BK270" i="17" a="1"/>
  <c r="BK270" i="17" s="1"/>
  <c r="BH856" i="17" a="1"/>
  <c r="BH856" i="17" s="1"/>
  <c r="BH655" i="17" a="1"/>
  <c r="BH655" i="17" s="1"/>
  <c r="BG134" i="17" a="1"/>
  <c r="BG134" i="17" s="1"/>
  <c r="BI210" i="17" a="1"/>
  <c r="BI210" i="17" s="1"/>
  <c r="BF210" i="17" a="1"/>
  <c r="BF210" i="17" s="1"/>
  <c r="BG210" i="17" a="1"/>
  <c r="BG210" i="17" s="1"/>
  <c r="BJ210" i="17" a="1"/>
  <c r="BJ210" i="17" s="1"/>
  <c r="BG169" i="17" a="1"/>
  <c r="BG169" i="17" s="1"/>
  <c r="BF169" i="17" a="1"/>
  <c r="BF169" i="17" s="1"/>
  <c r="BJ169" i="17" a="1"/>
  <c r="BJ169" i="17" s="1"/>
  <c r="BI169" i="17" a="1"/>
  <c r="BI169" i="17" s="1"/>
  <c r="BK169" i="17" a="1"/>
  <c r="BK169" i="17" s="1"/>
  <c r="BF524" i="17" a="1"/>
  <c r="BF524" i="17" s="1"/>
  <c r="BG251" i="17" a="1"/>
  <c r="BG251" i="17" s="1"/>
  <c r="BM518" i="17" a="1"/>
  <c r="BM518" i="17" s="1"/>
  <c r="BF598" i="17" a="1"/>
  <c r="BF598" i="17" s="1"/>
  <c r="BF970" i="17" a="1"/>
  <c r="BF970" i="17" s="1"/>
  <c r="BL970" i="17" a="1"/>
  <c r="BL970" i="17" s="1"/>
  <c r="BG970" i="17" a="1"/>
  <c r="BG970" i="17" s="1"/>
  <c r="BK970" i="17" a="1"/>
  <c r="BK970" i="17" s="1"/>
  <c r="BH970" i="17" a="1"/>
  <c r="BH970" i="17" s="1"/>
  <c r="BI970" i="17" a="1"/>
  <c r="BI970" i="17" s="1"/>
  <c r="BI1048" i="17" a="1"/>
  <c r="BI1048" i="17" s="1"/>
  <c r="BH1048" i="17" a="1"/>
  <c r="BH1048" i="17" s="1"/>
  <c r="BM1048" i="17" a="1"/>
  <c r="BM1048" i="17" s="1"/>
  <c r="BL1048" i="17" a="1"/>
  <c r="BL1048" i="17" s="1"/>
  <c r="BG1048" i="17" a="1"/>
  <c r="BG1048" i="17" s="1"/>
  <c r="BF1048" i="17" a="1"/>
  <c r="BF1048" i="17" s="1"/>
  <c r="BJ727" i="17" a="1"/>
  <c r="BJ727" i="17" s="1"/>
  <c r="BK562" i="17" a="1"/>
  <c r="BK562" i="17" s="1"/>
  <c r="BM245" i="17" a="1"/>
  <c r="BM245" i="17" s="1"/>
  <c r="BJ245" i="17" a="1"/>
  <c r="BJ245" i="17" s="1"/>
  <c r="BF245" i="17" a="1"/>
  <c r="BF245" i="17" s="1"/>
  <c r="BG245" i="17" a="1"/>
  <c r="BG245" i="17" s="1"/>
  <c r="BI245" i="17" a="1"/>
  <c r="BI245" i="17" s="1"/>
  <c r="BH245" i="17" a="1"/>
  <c r="BH245" i="17" s="1"/>
  <c r="BK245" i="17" a="1"/>
  <c r="BK245" i="17" s="1"/>
  <c r="BL245" i="17" a="1"/>
  <c r="BL245" i="17" s="1"/>
  <c r="BJ410" i="17" a="1"/>
  <c r="BJ410" i="17" s="1"/>
  <c r="BI410" i="17" a="1"/>
  <c r="BI410" i="17" s="1"/>
  <c r="BM410" i="17" a="1"/>
  <c r="BM410" i="17" s="1"/>
  <c r="BK410" i="17" a="1"/>
  <c r="BK410" i="17" s="1"/>
  <c r="BF410" i="17" a="1"/>
  <c r="BF410" i="17" s="1"/>
  <c r="BG410" i="17" a="1"/>
  <c r="BG410" i="17" s="1"/>
  <c r="BL410" i="17" a="1"/>
  <c r="BL410" i="17" s="1"/>
  <c r="BH410" i="17" a="1"/>
  <c r="BH410" i="17" s="1"/>
  <c r="BM149" i="17" a="1"/>
  <c r="BM149" i="17" s="1"/>
  <c r="BL149" i="17" a="1"/>
  <c r="BL149" i="17" s="1"/>
  <c r="BK149" i="17" a="1"/>
  <c r="BK149" i="17" s="1"/>
  <c r="BJ149" i="17" a="1"/>
  <c r="BJ149" i="17" s="1"/>
  <c r="BH149" i="17" a="1"/>
  <c r="BH149" i="17" s="1"/>
  <c r="BG1103" i="17" a="1"/>
  <c r="BG1103" i="17" s="1"/>
  <c r="BF1103" i="17" a="1"/>
  <c r="BF1103" i="17" s="1"/>
  <c r="BH1103" i="17" a="1"/>
  <c r="BH1103" i="17" s="1"/>
  <c r="BI1103" i="17" a="1"/>
  <c r="BI1103" i="17" s="1"/>
  <c r="BM1103" i="17" a="1"/>
  <c r="BM1103" i="17" s="1"/>
  <c r="BF956" i="17" a="1"/>
  <c r="BF956" i="17" s="1"/>
  <c r="BM71" i="17" a="1"/>
  <c r="BM71" i="17" s="1"/>
  <c r="BK32" i="17" a="1"/>
  <c r="BK32" i="17" s="1"/>
  <c r="BJ1030" i="17" a="1"/>
  <c r="BJ1030" i="17" s="1"/>
  <c r="BM602" i="17" a="1"/>
  <c r="BM602" i="17" s="1"/>
  <c r="BG856" i="17" a="1"/>
  <c r="BG856" i="17" s="1"/>
  <c r="BL655" i="17" a="1"/>
  <c r="BL655" i="17" s="1"/>
  <c r="BL134" i="17" a="1"/>
  <c r="BL134" i="17" s="1"/>
  <c r="BM210" i="17" a="1"/>
  <c r="BM210" i="17" s="1"/>
  <c r="BM169" i="17" a="1"/>
  <c r="BM169" i="17" s="1"/>
  <c r="BG149" i="17" a="1"/>
  <c r="BG149" i="17" s="1"/>
  <c r="BG518" i="17" a="1"/>
  <c r="BG518" i="17" s="1"/>
  <c r="BK1103" i="17" a="1"/>
  <c r="BK1103" i="17" s="1"/>
  <c r="BM970" i="17" a="1"/>
  <c r="BM970" i="17" s="1"/>
  <c r="BM305" i="17" a="1"/>
  <c r="BM305" i="17" s="1"/>
  <c r="BG305" i="17" a="1"/>
  <c r="BG305" i="17" s="1"/>
  <c r="BF305" i="17" a="1"/>
  <c r="BF305" i="17" s="1"/>
  <c r="BJ305" i="17" a="1"/>
  <c r="BJ305" i="17" s="1"/>
  <c r="BI305" i="17" a="1"/>
  <c r="BI305" i="17" s="1"/>
  <c r="BL391" i="17" a="1"/>
  <c r="BL391" i="17" s="1"/>
  <c r="BJ391" i="17" a="1"/>
  <c r="BJ391" i="17" s="1"/>
  <c r="BH391" i="17" a="1"/>
  <c r="BH391" i="17" s="1"/>
  <c r="BF391" i="17" a="1"/>
  <c r="BF391" i="17" s="1"/>
  <c r="BG391" i="17" a="1"/>
  <c r="BG391" i="17" s="1"/>
  <c r="BK391" i="17" a="1"/>
  <c r="BK391" i="17" s="1"/>
  <c r="BK215" i="17" a="1"/>
  <c r="BK215" i="17" s="1"/>
  <c r="BG215" i="17" a="1"/>
  <c r="BG215" i="17" s="1"/>
  <c r="BF215" i="17" a="1"/>
  <c r="BF215" i="17" s="1"/>
  <c r="BL215" i="17" a="1"/>
  <c r="BL215" i="17" s="1"/>
  <c r="BM215" i="17" a="1"/>
  <c r="BM215" i="17" s="1"/>
  <c r="BH215" i="17" a="1"/>
  <c r="BH215" i="17" s="1"/>
  <c r="BI215" i="17" a="1"/>
  <c r="BI215" i="17" s="1"/>
  <c r="BG681" i="17" a="1"/>
  <c r="BG681" i="17" s="1"/>
  <c r="BJ681" i="17" a="1"/>
  <c r="BJ681" i="17" s="1"/>
  <c r="BH681" i="17" a="1"/>
  <c r="BH681" i="17" s="1"/>
  <c r="BL681" i="17" a="1"/>
  <c r="BL681" i="17" s="1"/>
  <c r="BI681" i="17" a="1"/>
  <c r="BI681" i="17" s="1"/>
  <c r="BF681" i="17" a="1"/>
  <c r="BF681" i="17" s="1"/>
  <c r="BK681" i="17" a="1"/>
  <c r="BK681" i="17" s="1"/>
  <c r="BF199" i="17" a="1"/>
  <c r="BF199" i="17" s="1"/>
  <c r="BI1051" i="17" a="1"/>
  <c r="BI1051" i="17" s="1"/>
  <c r="BH775" i="17" a="1"/>
  <c r="BH775" i="17" s="1"/>
  <c r="BK1047" i="17" a="1"/>
  <c r="BK1047" i="17" s="1"/>
  <c r="BJ265" i="17" a="1"/>
  <c r="BJ265" i="17" s="1"/>
  <c r="BH96" i="17" a="1"/>
  <c r="BH96" i="17" s="1"/>
  <c r="BL32" i="17" a="1"/>
  <c r="BL32" i="17" s="1"/>
  <c r="BH1082" i="17" a="1"/>
  <c r="BH1082" i="17" s="1"/>
  <c r="BI1082" i="17" a="1"/>
  <c r="BI1082" i="17" s="1"/>
  <c r="BM1082" i="17" a="1"/>
  <c r="BM1082" i="17" s="1"/>
  <c r="BM9" i="17" a="1"/>
  <c r="BM9" i="17" s="1"/>
  <c r="BG9" i="17" a="1"/>
  <c r="BG9" i="17" s="1"/>
  <c r="BL451" i="17" a="1"/>
  <c r="BL451" i="17" s="1"/>
  <c r="BK451" i="17" a="1"/>
  <c r="BK451" i="17" s="1"/>
  <c r="BH451" i="17" a="1"/>
  <c r="BH451" i="17" s="1"/>
  <c r="BF451" i="17" a="1"/>
  <c r="BF451" i="17" s="1"/>
  <c r="BK856" i="17" a="1"/>
  <c r="BK856" i="17" s="1"/>
  <c r="BM655" i="17" a="1"/>
  <c r="BM655" i="17" s="1"/>
  <c r="BJ349" i="17" a="1"/>
  <c r="BJ349" i="17" s="1"/>
  <c r="BI134" i="17" a="1"/>
  <c r="BI134" i="17" s="1"/>
  <c r="BH169" i="17" a="1"/>
  <c r="BH169" i="17" s="1"/>
  <c r="BI149" i="17" a="1"/>
  <c r="BI149" i="17" s="1"/>
  <c r="BF40" i="17" a="1"/>
  <c r="BF40" i="17" s="1"/>
  <c r="BH40" i="17" a="1"/>
  <c r="BH40" i="17" s="1"/>
  <c r="BM40" i="17" a="1"/>
  <c r="BM40" i="17" s="1"/>
  <c r="BL40" i="17" a="1"/>
  <c r="BL40" i="17" s="1"/>
  <c r="BG40" i="17" a="1"/>
  <c r="BG40" i="17" s="1"/>
  <c r="G766" i="17"/>
  <c r="H766" i="17" s="1"/>
  <c r="I766" i="17" s="1"/>
  <c r="J766" i="17" s="1"/>
  <c r="K766" i="17" s="1"/>
  <c r="L766" i="17" s="1"/>
  <c r="M766" i="17" s="1"/>
  <c r="BH1057" i="17" a="1"/>
  <c r="BH1057" i="17" s="1"/>
  <c r="BJ1057" i="17" a="1"/>
  <c r="BJ1057" i="17" s="1"/>
  <c r="BK1057" i="17" a="1"/>
  <c r="BK1057" i="17" s="1"/>
  <c r="BI1057" i="17" a="1"/>
  <c r="BI1057" i="17" s="1"/>
  <c r="BG1057" i="17" a="1"/>
  <c r="BG1057" i="17" s="1"/>
  <c r="BF1057" i="17" a="1"/>
  <c r="BF1057" i="17" s="1"/>
  <c r="BM1057" i="17" a="1"/>
  <c r="BM1057" i="17" s="1"/>
  <c r="BH305" i="17" a="1"/>
  <c r="BH305" i="17" s="1"/>
  <c r="BJ215" i="17" a="1"/>
  <c r="BJ215" i="17" s="1"/>
  <c r="BG491" i="17" a="1"/>
  <c r="BG491" i="17" s="1"/>
  <c r="BK491" i="17" a="1"/>
  <c r="BK491" i="17" s="1"/>
  <c r="BM491" i="17" a="1"/>
  <c r="BM491" i="17" s="1"/>
  <c r="BL491" i="17" a="1"/>
  <c r="BL491" i="17" s="1"/>
  <c r="BJ491" i="17" a="1"/>
  <c r="BJ491" i="17" s="1"/>
  <c r="BI491" i="17" a="1"/>
  <c r="BI491" i="17" s="1"/>
  <c r="BF491" i="17" a="1"/>
  <c r="BF491" i="17" s="1"/>
  <c r="BG956" i="17" a="1"/>
  <c r="BG956" i="17" s="1"/>
  <c r="BJ488" i="17" a="1"/>
  <c r="BJ488" i="17" s="1"/>
  <c r="BI607" i="17" a="1"/>
  <c r="BI607" i="17" s="1"/>
  <c r="BH321" i="17" a="1"/>
  <c r="BH321" i="17" s="1"/>
  <c r="BG1047" i="17" a="1"/>
  <c r="BG1047" i="17" s="1"/>
  <c r="BM265" i="17" a="1"/>
  <c r="BM265" i="17" s="1"/>
  <c r="BH429" i="17" a="1"/>
  <c r="BH429" i="17" s="1"/>
  <c r="BF580" i="17" a="1"/>
  <c r="BF580" i="17" s="1"/>
  <c r="BM857" i="17" a="1"/>
  <c r="BM857" i="17" s="1"/>
  <c r="BF857" i="17" a="1"/>
  <c r="BF857" i="17" s="1"/>
  <c r="BH1046" i="17" a="1"/>
  <c r="BH1046" i="17" s="1"/>
  <c r="BL1046" i="17" a="1"/>
  <c r="BL1046" i="17" s="1"/>
  <c r="BK1046" i="17" a="1"/>
  <c r="BK1046" i="17" s="1"/>
  <c r="BI1046" i="17" a="1"/>
  <c r="BI1046" i="17" s="1"/>
  <c r="BH632" i="17" a="1"/>
  <c r="BH632" i="17" s="1"/>
  <c r="BL632" i="17" a="1"/>
  <c r="BL632" i="17" s="1"/>
  <c r="BI632" i="17" a="1"/>
  <c r="BI632" i="17" s="1"/>
  <c r="BG1082" i="17" a="1"/>
  <c r="BG1082" i="17" s="1"/>
  <c r="BI9" i="17" a="1"/>
  <c r="BI9" i="17" s="1"/>
  <c r="BJ675" i="17" a="1"/>
  <c r="BJ675" i="17" s="1"/>
  <c r="BI675" i="17" a="1"/>
  <c r="BI675" i="17" s="1"/>
  <c r="BF675" i="17" a="1"/>
  <c r="BF675" i="17" s="1"/>
  <c r="F313" i="17"/>
  <c r="G313" i="17" s="1"/>
  <c r="H313" i="17" s="1"/>
  <c r="I313" i="17" s="1"/>
  <c r="J313" i="17" s="1"/>
  <c r="K313" i="17" s="1"/>
  <c r="L313" i="17" s="1"/>
  <c r="M313" i="17" s="1"/>
  <c r="F98" i="17"/>
  <c r="G98" i="17" s="1"/>
  <c r="H98" i="17" s="1"/>
  <c r="I98" i="17" s="1"/>
  <c r="J98" i="17" s="1"/>
  <c r="K98" i="17" s="1"/>
  <c r="L98" i="17" s="1"/>
  <c r="M98" i="17" s="1"/>
  <c r="BJ451" i="17" a="1"/>
  <c r="BJ451" i="17" s="1"/>
  <c r="F1144" i="17"/>
  <c r="G1144" i="17" s="1"/>
  <c r="H1144" i="17" s="1"/>
  <c r="I1144" i="17" s="1"/>
  <c r="J1144" i="17" s="1"/>
  <c r="K1144" i="17" s="1"/>
  <c r="L1144" i="17" s="1"/>
  <c r="M1144" i="17" s="1"/>
  <c r="F93" i="17"/>
  <c r="G93" i="17" s="1"/>
  <c r="H93" i="17" s="1"/>
  <c r="I93" i="17" s="1"/>
  <c r="J93" i="17" s="1"/>
  <c r="K93" i="17" s="1"/>
  <c r="L93" i="17" s="1"/>
  <c r="M93" i="17" s="1"/>
  <c r="BF149" i="17" a="1"/>
  <c r="BF149" i="17" s="1"/>
  <c r="BJ40" i="17" a="1"/>
  <c r="BJ40" i="17" s="1"/>
  <c r="BH813" i="17" a="1"/>
  <c r="BH813" i="17" s="1"/>
  <c r="BI813" i="17" a="1"/>
  <c r="BI813" i="17" s="1"/>
  <c r="BG813" i="17" a="1"/>
  <c r="BG813" i="17" s="1"/>
  <c r="BK813" i="17" a="1"/>
  <c r="BK813" i="17" s="1"/>
  <c r="BJ813" i="17" a="1"/>
  <c r="BJ813" i="17" s="1"/>
  <c r="BF813" i="17" a="1"/>
  <c r="BF813" i="17" s="1"/>
  <c r="BG343" i="17" a="1"/>
  <c r="BG343" i="17" s="1"/>
  <c r="BJ343" i="17" a="1"/>
  <c r="BJ343" i="17" s="1"/>
  <c r="BI343" i="17" a="1"/>
  <c r="BI343" i="17" s="1"/>
  <c r="BK343" i="17" a="1"/>
  <c r="BK343" i="17" s="1"/>
  <c r="BM343" i="17" a="1"/>
  <c r="BM343" i="17" s="1"/>
  <c r="BK305" i="17" a="1"/>
  <c r="BK305" i="17" s="1"/>
  <c r="BH491" i="17" a="1"/>
  <c r="BH491" i="17" s="1"/>
  <c r="BJ955" i="17" a="1"/>
  <c r="BJ955" i="17" s="1"/>
  <c r="BM955" i="17" a="1"/>
  <c r="BM955" i="17" s="1"/>
  <c r="BH955" i="17" a="1"/>
  <c r="BH955" i="17" s="1"/>
  <c r="BG955" i="17" a="1"/>
  <c r="BG955" i="17" s="1"/>
  <c r="BK955" i="17" a="1"/>
  <c r="BK955" i="17" s="1"/>
  <c r="BI955" i="17" a="1"/>
  <c r="BI955" i="17" s="1"/>
  <c r="BL955" i="17" a="1"/>
  <c r="BL955" i="17" s="1"/>
  <c r="BF955" i="17" a="1"/>
  <c r="BF955" i="17" s="1"/>
  <c r="F145" i="17"/>
  <c r="G145" i="17" s="1"/>
  <c r="H145" i="17" s="1"/>
  <c r="I145" i="17" s="1"/>
  <c r="J145" i="17" s="1"/>
  <c r="K145" i="17" s="1"/>
  <c r="L145" i="17" s="1"/>
  <c r="M145" i="17" s="1"/>
  <c r="BL1058" i="17" a="1"/>
  <c r="BL1058" i="17" s="1"/>
  <c r="BM1058" i="17" a="1"/>
  <c r="BM1058" i="17" s="1"/>
  <c r="BI1058" i="17" a="1"/>
  <c r="BI1058" i="17" s="1"/>
  <c r="BH1058" i="17" a="1"/>
  <c r="BH1058" i="17" s="1"/>
  <c r="BK1058" i="17" a="1"/>
  <c r="BK1058" i="17" s="1"/>
  <c r="BF1058" i="17" a="1"/>
  <c r="BF1058" i="17" s="1"/>
  <c r="BG1058" i="17" a="1"/>
  <c r="BG1058" i="17" s="1"/>
  <c r="BJ1058" i="17" a="1"/>
  <c r="BJ1058" i="17" s="1"/>
  <c r="BL349" i="17" a="1"/>
  <c r="BL349" i="17" s="1"/>
  <c r="BK349" i="17" a="1"/>
  <c r="BK349" i="17" s="1"/>
  <c r="BM349" i="17" a="1"/>
  <c r="BM349" i="17" s="1"/>
  <c r="BH349" i="17" a="1"/>
  <c r="BH349" i="17" s="1"/>
  <c r="BI349" i="17" a="1"/>
  <c r="BI349" i="17" s="1"/>
  <c r="BH34" i="17" a="1"/>
  <c r="BH34" i="17" s="1"/>
  <c r="BJ34" i="17" a="1"/>
  <c r="BJ34" i="17" s="1"/>
  <c r="BI34" i="17" a="1"/>
  <c r="BI34" i="17" s="1"/>
  <c r="BF34" i="17" a="1"/>
  <c r="BF34" i="17" s="1"/>
  <c r="BL34" i="17" a="1"/>
  <c r="BL34" i="17" s="1"/>
  <c r="BG860" i="17" a="1"/>
  <c r="BG860" i="17" s="1"/>
  <c r="BF860" i="17" a="1"/>
  <c r="BF860" i="17" s="1"/>
  <c r="BM860" i="17" a="1"/>
  <c r="BM860" i="17" s="1"/>
  <c r="BL860" i="17" a="1"/>
  <c r="BL860" i="17" s="1"/>
  <c r="BJ860" i="17" a="1"/>
  <c r="BJ860" i="17" s="1"/>
  <c r="BI860" i="17" a="1"/>
  <c r="BI860" i="17" s="1"/>
  <c r="BK860" i="17" a="1"/>
  <c r="BK860" i="17" s="1"/>
  <c r="BJ337" i="17" a="1"/>
  <c r="BJ337" i="17" s="1"/>
  <c r="BL975" i="17" a="1"/>
  <c r="BL975" i="17" s="1"/>
  <c r="BK789" i="17" a="1"/>
  <c r="BK789" i="17" s="1"/>
  <c r="BK960" i="17" a="1"/>
  <c r="BK960" i="17" s="1"/>
  <c r="BL488" i="17" a="1"/>
  <c r="BL488" i="17" s="1"/>
  <c r="BF1140" i="17" a="1"/>
  <c r="BF1140" i="17" s="1"/>
  <c r="BK503" i="17" a="1"/>
  <c r="BK503" i="17" s="1"/>
  <c r="BI772" i="17" a="1"/>
  <c r="BI772" i="17" s="1"/>
  <c r="BK1000" i="17" a="1"/>
  <c r="BK1000" i="17" s="1"/>
  <c r="BG195" i="17" a="1"/>
  <c r="BG195" i="17" s="1"/>
  <c r="F449" i="17"/>
  <c r="G449" i="17" s="1"/>
  <c r="H449" i="17" s="1"/>
  <c r="I449" i="17" s="1"/>
  <c r="J449" i="17" s="1"/>
  <c r="K449" i="17" s="1"/>
  <c r="L449" i="17" s="1"/>
  <c r="M449" i="17" s="1"/>
  <c r="BJ917" i="17" a="1"/>
  <c r="BJ917" i="17" s="1"/>
  <c r="BJ321" i="17" a="1"/>
  <c r="BJ321" i="17" s="1"/>
  <c r="BI338" i="17" a="1"/>
  <c r="BI338" i="17" s="1"/>
  <c r="BK765" i="17" a="1"/>
  <c r="BK765" i="17" s="1"/>
  <c r="BL490" i="17" a="1"/>
  <c r="BL490" i="17" s="1"/>
  <c r="BM1047" i="17" a="1"/>
  <c r="BM1047" i="17" s="1"/>
  <c r="BK265" i="17" a="1"/>
  <c r="BK265" i="17" s="1"/>
  <c r="BL429" i="17" a="1"/>
  <c r="BL429" i="17" s="1"/>
  <c r="BG427" i="17" a="1"/>
  <c r="BG427" i="17" s="1"/>
  <c r="BI580" i="17" a="1"/>
  <c r="BI580" i="17" s="1"/>
  <c r="BK857" i="17" a="1"/>
  <c r="BK857" i="17" s="1"/>
  <c r="BM1046" i="17" a="1"/>
  <c r="BM1046" i="17" s="1"/>
  <c r="BJ95" i="17" a="1"/>
  <c r="BJ95" i="17" s="1"/>
  <c r="BG95" i="17" a="1"/>
  <c r="BG95" i="17" s="1"/>
  <c r="BI884" i="17" a="1"/>
  <c r="BI884" i="17" s="1"/>
  <c r="BF555" i="17" a="1"/>
  <c r="BF555" i="17" s="1"/>
  <c r="BG92" i="17" a="1"/>
  <c r="BG92" i="17" s="1"/>
  <c r="BF92" i="17" a="1"/>
  <c r="BF92" i="17" s="1"/>
  <c r="BI92" i="17" a="1"/>
  <c r="BI92" i="17" s="1"/>
  <c r="BG682" i="17" a="1"/>
  <c r="BG682" i="17" s="1"/>
  <c r="BK682" i="17" a="1"/>
  <c r="BK682" i="17" s="1"/>
  <c r="BJ682" i="17" a="1"/>
  <c r="BJ682" i="17" s="1"/>
  <c r="BF682" i="17" a="1"/>
  <c r="BF682" i="17" s="1"/>
  <c r="BF349" i="17" a="1"/>
  <c r="BF349" i="17" s="1"/>
  <c r="BK34" i="17" a="1"/>
  <c r="BK34" i="17" s="1"/>
  <c r="F248" i="17"/>
  <c r="G248" i="17" s="1"/>
  <c r="H248" i="17" s="1"/>
  <c r="I248" i="17" s="1"/>
  <c r="J248" i="17" s="1"/>
  <c r="K248" i="17" s="1"/>
  <c r="L248" i="17" s="1"/>
  <c r="M248" i="17" s="1"/>
  <c r="BI22" i="17" a="1"/>
  <c r="BI22" i="17" s="1"/>
  <c r="BM22" i="17" a="1"/>
  <c r="BM22" i="17" s="1"/>
  <c r="BG22" i="17" a="1"/>
  <c r="BG22" i="17" s="1"/>
  <c r="BL22" i="17" a="1"/>
  <c r="BL22" i="17" s="1"/>
  <c r="BH22" i="17" a="1"/>
  <c r="BH22" i="17" s="1"/>
  <c r="BF22" i="17" a="1"/>
  <c r="BF22" i="17" s="1"/>
  <c r="BJ22" i="17" a="1"/>
  <c r="BJ22" i="17" s="1"/>
  <c r="BG28" i="17" a="1"/>
  <c r="BG28" i="17" s="1"/>
  <c r="BL337" i="17" a="1"/>
  <c r="BL337" i="17" s="1"/>
  <c r="BL789" i="17" a="1"/>
  <c r="BL789" i="17" s="1"/>
  <c r="BF691" i="17" a="1"/>
  <c r="BF691" i="17" s="1"/>
  <c r="BM488" i="17" a="1"/>
  <c r="BM488" i="17" s="1"/>
  <c r="BI1140" i="17" a="1"/>
  <c r="BI1140" i="17" s="1"/>
  <c r="BF503" i="17" a="1"/>
  <c r="BF503" i="17" s="1"/>
  <c r="BI195" i="17" a="1"/>
  <c r="BI195" i="17" s="1"/>
  <c r="BL321" i="17" a="1"/>
  <c r="BL321" i="17" s="1"/>
  <c r="BF630" i="17" a="1"/>
  <c r="BF630" i="17" s="1"/>
  <c r="BJ338" i="17" a="1"/>
  <c r="BJ338" i="17" s="1"/>
  <c r="BI604" i="17" a="1"/>
  <c r="BI604" i="17" s="1"/>
  <c r="BF490" i="17" a="1"/>
  <c r="BF490" i="17" s="1"/>
  <c r="BJ1047" i="17" a="1"/>
  <c r="BJ1047" i="17" s="1"/>
  <c r="BM429" i="17" a="1"/>
  <c r="BM429" i="17" s="1"/>
  <c r="BJ580" i="17" a="1"/>
  <c r="BJ580" i="17" s="1"/>
  <c r="BG802" i="17" a="1"/>
  <c r="BG802" i="17" s="1"/>
  <c r="BI802" i="17" a="1"/>
  <c r="BI802" i="17" s="1"/>
  <c r="BJ884" i="17" a="1"/>
  <c r="BJ884" i="17" s="1"/>
  <c r="BK555" i="17" a="1"/>
  <c r="BK555" i="17" s="1"/>
  <c r="BG116" i="17" a="1"/>
  <c r="BG116" i="17" s="1"/>
  <c r="BJ601" i="17" a="1"/>
  <c r="BJ601" i="17" s="1"/>
  <c r="BH601" i="17" a="1"/>
  <c r="BH601" i="17" s="1"/>
  <c r="BL601" i="17" a="1"/>
  <c r="BL601" i="17" s="1"/>
  <c r="BG611" i="17" a="1"/>
  <c r="BG611" i="17" s="1"/>
  <c r="F483" i="17"/>
  <c r="G483" i="17" s="1"/>
  <c r="H483" i="17" s="1"/>
  <c r="I483" i="17" s="1"/>
  <c r="J483" i="17" s="1"/>
  <c r="K483" i="17" s="1"/>
  <c r="L483" i="17" s="1"/>
  <c r="M483" i="17" s="1"/>
  <c r="BK901" i="17" a="1"/>
  <c r="BK901" i="17" s="1"/>
  <c r="BJ901" i="17" a="1"/>
  <c r="BJ901" i="17" s="1"/>
  <c r="BM901" i="17" a="1"/>
  <c r="BM901" i="17" s="1"/>
  <c r="BL901" i="17" a="1"/>
  <c r="BL901" i="17" s="1"/>
  <c r="BM34" i="17" a="1"/>
  <c r="BM34" i="17" s="1"/>
  <c r="BF874" i="17" a="1"/>
  <c r="BF874" i="17" s="1"/>
  <c r="BK874" i="17" a="1"/>
  <c r="BK874" i="17" s="1"/>
  <c r="BJ874" i="17" a="1"/>
  <c r="BJ874" i="17" s="1"/>
  <c r="BG874" i="17" a="1"/>
  <c r="BG874" i="17" s="1"/>
  <c r="BI874" i="17" a="1"/>
  <c r="BI874" i="17" s="1"/>
  <c r="BH874" i="17" a="1"/>
  <c r="BH874" i="17" s="1"/>
  <c r="BM874" i="17" a="1"/>
  <c r="BM874" i="17" s="1"/>
  <c r="BL874" i="17" a="1"/>
  <c r="BL874" i="17" s="1"/>
  <c r="BK22" i="17" a="1"/>
  <c r="BK22" i="17" s="1"/>
  <c r="BM427" i="17" a="1"/>
  <c r="BM427" i="17" s="1"/>
  <c r="BI95" i="17" a="1"/>
  <c r="BI95" i="17" s="1"/>
  <c r="BM802" i="17" a="1"/>
  <c r="BM802" i="17" s="1"/>
  <c r="BI637" i="17" a="1"/>
  <c r="BI637" i="17" s="1"/>
  <c r="BG637" i="17" a="1"/>
  <c r="BG637" i="17" s="1"/>
  <c r="BF637" i="17" a="1"/>
  <c r="BF637" i="17" s="1"/>
  <c r="BL637" i="17" a="1"/>
  <c r="BL637" i="17" s="1"/>
  <c r="BL884" i="17" a="1"/>
  <c r="BL884" i="17" s="1"/>
  <c r="BL555" i="17" a="1"/>
  <c r="BL555" i="17" s="1"/>
  <c r="BI116" i="17" a="1"/>
  <c r="BI116" i="17" s="1"/>
  <c r="BI601" i="17" a="1"/>
  <c r="BI601" i="17" s="1"/>
  <c r="BH611" i="17" a="1"/>
  <c r="BH611" i="17" s="1"/>
  <c r="F270" i="17"/>
  <c r="G270" i="17" s="1"/>
  <c r="H270" i="17" s="1"/>
  <c r="I270" i="17" s="1"/>
  <c r="J270" i="17" s="1"/>
  <c r="K270" i="17" s="1"/>
  <c r="L270" i="17" s="1"/>
  <c r="M270" i="17" s="1"/>
  <c r="BH92" i="17" a="1"/>
  <c r="BH92" i="17" s="1"/>
  <c r="BG1025" i="17" a="1"/>
  <c r="BG1025" i="17" s="1"/>
  <c r="BF1025" i="17" a="1"/>
  <c r="BF1025" i="17" s="1"/>
  <c r="BJ1025" i="17" a="1"/>
  <c r="BJ1025" i="17" s="1"/>
  <c r="BM1025" i="17" a="1"/>
  <c r="BM1025" i="17" s="1"/>
  <c r="BG34" i="17" a="1"/>
  <c r="BG34" i="17" s="1"/>
  <c r="BF850" i="17" a="1"/>
  <c r="BF850" i="17" s="1"/>
  <c r="BG850" i="17" a="1"/>
  <c r="BG850" i="17" s="1"/>
  <c r="BI850" i="17" a="1"/>
  <c r="BI850" i="17" s="1"/>
  <c r="BK850" i="17" a="1"/>
  <c r="BK850" i="17" s="1"/>
  <c r="BM850" i="17" a="1"/>
  <c r="BM850" i="17" s="1"/>
  <c r="BJ850" i="17" a="1"/>
  <c r="BJ850" i="17" s="1"/>
  <c r="BL850" i="17" a="1"/>
  <c r="BL850" i="17" s="1"/>
  <c r="BH373" i="17" a="1"/>
  <c r="BH373" i="17" s="1"/>
  <c r="BM373" i="17" a="1"/>
  <c r="BM373" i="17" s="1"/>
  <c r="BL373" i="17" a="1"/>
  <c r="BL373" i="17" s="1"/>
  <c r="BF373" i="17" a="1"/>
  <c r="BF373" i="17" s="1"/>
  <c r="BK373" i="17" a="1"/>
  <c r="BK373" i="17" s="1"/>
  <c r="BJ373" i="17" a="1"/>
  <c r="BJ373" i="17" s="1"/>
  <c r="F205" i="17"/>
  <c r="G205" i="17" s="1"/>
  <c r="H205" i="17" s="1"/>
  <c r="I205" i="17" s="1"/>
  <c r="J205" i="17" s="1"/>
  <c r="K205" i="17" s="1"/>
  <c r="L205" i="17" s="1"/>
  <c r="M205" i="17" s="1"/>
  <c r="BL1086" i="17" a="1"/>
  <c r="BL1086" i="17" s="1"/>
  <c r="BK610" i="17" a="1"/>
  <c r="BK610" i="17" s="1"/>
  <c r="BK959" i="17" a="1"/>
  <c r="BK959" i="17" s="1"/>
  <c r="BL527" i="17" a="1"/>
  <c r="BL527" i="17" s="1"/>
  <c r="BK1075" i="17" a="1"/>
  <c r="BK1075" i="17" s="1"/>
  <c r="BK72" i="17" a="1"/>
  <c r="BK72" i="17" s="1"/>
  <c r="BH443" i="17" a="1"/>
  <c r="BH443" i="17" s="1"/>
  <c r="F844" i="17"/>
  <c r="G844" i="17" s="1"/>
  <c r="H844" i="17" s="1"/>
  <c r="I844" i="17" s="1"/>
  <c r="J844" i="17" s="1"/>
  <c r="K844" i="17" s="1"/>
  <c r="L844" i="17" s="1"/>
  <c r="M844" i="17" s="1"/>
  <c r="BG38" i="17" a="1"/>
  <c r="BG38" i="17" s="1"/>
  <c r="BJ698" i="17" a="1"/>
  <c r="BJ698" i="17" s="1"/>
  <c r="BI292" i="17" a="1"/>
  <c r="BI292" i="17" s="1"/>
  <c r="BG292" i="17" a="1"/>
  <c r="BG292" i="17" s="1"/>
  <c r="BM292" i="17" a="1"/>
  <c r="BM292" i="17" s="1"/>
  <c r="BJ292" i="17" a="1"/>
  <c r="BJ292" i="17" s="1"/>
  <c r="BI506" i="17" a="1"/>
  <c r="BI506" i="17" s="1"/>
  <c r="BL506" i="17" a="1"/>
  <c r="BL506" i="17" s="1"/>
  <c r="BJ506" i="17" a="1"/>
  <c r="BJ506" i="17" s="1"/>
  <c r="BK506" i="17" a="1"/>
  <c r="BK506" i="17" s="1"/>
  <c r="BG506" i="17" a="1"/>
  <c r="BG506" i="17" s="1"/>
  <c r="BF506" i="17" a="1"/>
  <c r="BF506" i="17" s="1"/>
  <c r="G365" i="17"/>
  <c r="H365" i="17" s="1"/>
  <c r="I365" i="17" s="1"/>
  <c r="J365" i="17" s="1"/>
  <c r="K365" i="17" s="1"/>
  <c r="L365" i="17" s="1"/>
  <c r="M365" i="17" s="1"/>
  <c r="F1027" i="17"/>
  <c r="G1027" i="17" s="1"/>
  <c r="H1027" i="17" s="1"/>
  <c r="I1027" i="17" s="1"/>
  <c r="J1027" i="17" s="1"/>
  <c r="K1027" i="17" s="1"/>
  <c r="L1027" i="17" s="1"/>
  <c r="M1027" i="17" s="1"/>
  <c r="F661" i="17"/>
  <c r="G661" i="17" s="1"/>
  <c r="H661" i="17" s="1"/>
  <c r="I661" i="17" s="1"/>
  <c r="J661" i="17" s="1"/>
  <c r="K661" i="17" s="1"/>
  <c r="L661" i="17" s="1"/>
  <c r="M661" i="17" s="1"/>
  <c r="F1054" i="17"/>
  <c r="G1054" i="17" s="1"/>
  <c r="H1054" i="17" s="1"/>
  <c r="I1054" i="17" s="1"/>
  <c r="J1054" i="17" s="1"/>
  <c r="K1054" i="17" s="1"/>
  <c r="L1054" i="17" s="1"/>
  <c r="M1054" i="17" s="1"/>
  <c r="BF355" i="17" a="1"/>
  <c r="BF355" i="17" s="1"/>
  <c r="BM355" i="17" a="1"/>
  <c r="BM355" i="17" s="1"/>
  <c r="BL355" i="17" a="1"/>
  <c r="BL355" i="17" s="1"/>
  <c r="BJ355" i="17" a="1"/>
  <c r="BJ355" i="17" s="1"/>
  <c r="BI355" i="17" a="1"/>
  <c r="BI355" i="17" s="1"/>
  <c r="BK355" i="17" a="1"/>
  <c r="BK355" i="17" s="1"/>
  <c r="BG355" i="17" a="1"/>
  <c r="BG355" i="17" s="1"/>
  <c r="F120" i="17"/>
  <c r="G120" i="17" s="1"/>
  <c r="H120" i="17" s="1"/>
  <c r="I120" i="17" s="1"/>
  <c r="J120" i="17" s="1"/>
  <c r="K120" i="17" s="1"/>
  <c r="L120" i="17" s="1"/>
  <c r="M120" i="17" s="1"/>
  <c r="BJ435" i="17" a="1"/>
  <c r="BJ435" i="17" s="1"/>
  <c r="BM435" i="17" a="1"/>
  <c r="BM435" i="17" s="1"/>
  <c r="BI435" i="17" a="1"/>
  <c r="BI435" i="17" s="1"/>
  <c r="BH435" i="17" a="1"/>
  <c r="BH435" i="17" s="1"/>
  <c r="BG435" i="17" a="1"/>
  <c r="BG435" i="17" s="1"/>
  <c r="BF435" i="17" a="1"/>
  <c r="BF435" i="17" s="1"/>
  <c r="BL435" i="17" a="1"/>
  <c r="BL435" i="17" s="1"/>
  <c r="BJ443" i="17" a="1"/>
  <c r="BJ443" i="17" s="1"/>
  <c r="F442" i="17"/>
  <c r="G442" i="17" s="1"/>
  <c r="H442" i="17" s="1"/>
  <c r="I442" i="17" s="1"/>
  <c r="J442" i="17" s="1"/>
  <c r="K442" i="17" s="1"/>
  <c r="L442" i="17" s="1"/>
  <c r="M442" i="17" s="1"/>
  <c r="BJ229" i="17" a="1"/>
  <c r="BJ229" i="17" s="1"/>
  <c r="BI229" i="17" a="1"/>
  <c r="BI229" i="17" s="1"/>
  <c r="BM442" i="17" a="1"/>
  <c r="BM442" i="17" s="1"/>
  <c r="BL442" i="17" a="1"/>
  <c r="BL442" i="17" s="1"/>
  <c r="BK442" i="17" a="1"/>
  <c r="BK442" i="17" s="1"/>
  <c r="F62" i="17"/>
  <c r="G62" i="17" s="1"/>
  <c r="H62" i="17" s="1"/>
  <c r="I62" i="17" s="1"/>
  <c r="J62" i="17" s="1"/>
  <c r="K62" i="17" s="1"/>
  <c r="L62" i="17" s="1"/>
  <c r="M62" i="17" s="1"/>
  <c r="F326" i="17"/>
  <c r="G326" i="17" s="1"/>
  <c r="H326" i="17" s="1"/>
  <c r="I326" i="17" s="1"/>
  <c r="J326" i="17" s="1"/>
  <c r="K326" i="17" s="1"/>
  <c r="L326" i="17" s="1"/>
  <c r="M326" i="17" s="1"/>
  <c r="N326" i="17" s="1"/>
  <c r="BM357" i="17" a="1"/>
  <c r="BM357" i="17" s="1"/>
  <c r="BH357" i="17" a="1"/>
  <c r="BH357" i="17" s="1"/>
  <c r="BG357" i="17" a="1"/>
  <c r="BG357" i="17" s="1"/>
  <c r="BF357" i="17" a="1"/>
  <c r="BF357" i="17" s="1"/>
  <c r="F863" i="17"/>
  <c r="G863" i="17" s="1"/>
  <c r="H863" i="17" s="1"/>
  <c r="I863" i="17" s="1"/>
  <c r="J863" i="17" s="1"/>
  <c r="K863" i="17" s="1"/>
  <c r="L863" i="17" s="1"/>
  <c r="M863" i="17" s="1"/>
  <c r="BM631" i="17" a="1"/>
  <c r="BM631" i="17" s="1"/>
  <c r="BJ631" i="17" a="1"/>
  <c r="BJ631" i="17" s="1"/>
  <c r="BI631" i="17" a="1"/>
  <c r="BI631" i="17" s="1"/>
  <c r="BF631" i="17" a="1"/>
  <c r="BF631" i="17" s="1"/>
  <c r="BK631" i="17" a="1"/>
  <c r="BK631" i="17" s="1"/>
  <c r="BL631" i="17" a="1"/>
  <c r="BL631" i="17" s="1"/>
  <c r="BG631" i="17" a="1"/>
  <c r="BG631" i="17" s="1"/>
  <c r="BH282" i="17" a="1"/>
  <c r="BH282" i="17" s="1"/>
  <c r="BM497" i="17" a="1"/>
  <c r="BM497" i="17" s="1"/>
  <c r="BG1086" i="17" a="1"/>
  <c r="BG1086" i="17" s="1"/>
  <c r="BF610" i="17" a="1"/>
  <c r="BF610" i="17" s="1"/>
  <c r="BI356" i="17" a="1"/>
  <c r="BI356" i="17" s="1"/>
  <c r="BL959" i="17" a="1"/>
  <c r="BL959" i="17" s="1"/>
  <c r="BI214" i="17" a="1"/>
  <c r="BI214" i="17" s="1"/>
  <c r="BL214" i="17" a="1"/>
  <c r="BL214" i="17" s="1"/>
  <c r="BF593" i="17" a="1"/>
  <c r="BF593" i="17" s="1"/>
  <c r="BL324" i="17" a="1"/>
  <c r="BL324" i="17" s="1"/>
  <c r="BI527" i="17" a="1"/>
  <c r="BI527" i="17" s="1"/>
  <c r="BM1075" i="17" a="1"/>
  <c r="BM1075" i="17" s="1"/>
  <c r="BJ72" i="17" a="1"/>
  <c r="BJ72" i="17" s="1"/>
  <c r="BI866" i="17" a="1"/>
  <c r="BI866" i="17" s="1"/>
  <c r="BI376" i="17" a="1"/>
  <c r="BI376" i="17" s="1"/>
  <c r="BG229" i="17" a="1"/>
  <c r="BG229" i="17" s="1"/>
  <c r="BF38" i="17" a="1"/>
  <c r="BF38" i="17" s="1"/>
  <c r="BF442" i="17" a="1"/>
  <c r="BF442" i="17" s="1"/>
  <c r="BK1107" i="17" a="1"/>
  <c r="BK1107" i="17" s="1"/>
  <c r="BG968" i="17" a="1"/>
  <c r="BG968" i="17" s="1"/>
  <c r="BF968" i="17" a="1"/>
  <c r="BF968" i="17" s="1"/>
  <c r="BL968" i="17" a="1"/>
  <c r="BL968" i="17" s="1"/>
  <c r="BK968" i="17" a="1"/>
  <c r="BK968" i="17" s="1"/>
  <c r="BJ968" i="17" a="1"/>
  <c r="BJ968" i="17" s="1"/>
  <c r="F190" i="17"/>
  <c r="G190" i="17" s="1"/>
  <c r="H190" i="17" s="1"/>
  <c r="I190" i="17" s="1"/>
  <c r="J190" i="17" s="1"/>
  <c r="K190" i="17" s="1"/>
  <c r="L190" i="17" s="1"/>
  <c r="M190" i="17" s="1"/>
  <c r="BL999" i="17" a="1"/>
  <c r="BL999" i="17" s="1"/>
  <c r="BI357" i="17" a="1"/>
  <c r="BI357" i="17" s="1"/>
  <c r="BJ991" i="17" a="1"/>
  <c r="BJ991" i="17" s="1"/>
  <c r="BL991" i="17" a="1"/>
  <c r="BL991" i="17" s="1"/>
  <c r="BF991" i="17" a="1"/>
  <c r="BF991" i="17" s="1"/>
  <c r="BH991" i="17" a="1"/>
  <c r="BH991" i="17" s="1"/>
  <c r="BG991" i="17" a="1"/>
  <c r="BG991" i="17" s="1"/>
  <c r="BI991" i="17" a="1"/>
  <c r="BI991" i="17" s="1"/>
  <c r="BK991" i="17" a="1"/>
  <c r="BK991" i="17" s="1"/>
  <c r="F1023" i="17"/>
  <c r="G1023" i="17" s="1"/>
  <c r="H1023" i="17" s="1"/>
  <c r="I1023" i="17" s="1"/>
  <c r="J1023" i="17" s="1"/>
  <c r="K1023" i="17" s="1"/>
  <c r="L1023" i="17" s="1"/>
  <c r="M1023" i="17" s="1"/>
  <c r="BJ1141" i="17" a="1"/>
  <c r="BJ1141" i="17" s="1"/>
  <c r="BM1141" i="17" a="1"/>
  <c r="BM1141" i="17" s="1"/>
  <c r="BL1141" i="17" a="1"/>
  <c r="BL1141" i="17" s="1"/>
  <c r="BG1141" i="17" a="1"/>
  <c r="BG1141" i="17" s="1"/>
  <c r="BI1141" i="17" a="1"/>
  <c r="BI1141" i="17" s="1"/>
  <c r="BF1141" i="17" a="1"/>
  <c r="BF1141" i="17" s="1"/>
  <c r="BK1141" i="17" a="1"/>
  <c r="BK1141" i="17" s="1"/>
  <c r="F949" i="17"/>
  <c r="G949" i="17" s="1"/>
  <c r="H949" i="17" s="1"/>
  <c r="I949" i="17" s="1"/>
  <c r="J949" i="17" s="1"/>
  <c r="K949" i="17" s="1"/>
  <c r="L949" i="17" s="1"/>
  <c r="M949" i="17" s="1"/>
  <c r="BH631" i="17" a="1"/>
  <c r="BH631" i="17" s="1"/>
  <c r="BM959" i="17" a="1"/>
  <c r="BM959" i="17" s="1"/>
  <c r="BJ593" i="17" a="1"/>
  <c r="BJ593" i="17" s="1"/>
  <c r="BJ324" i="17" a="1"/>
  <c r="BJ324" i="17" s="1"/>
  <c r="BI1075" i="17" a="1"/>
  <c r="BI1075" i="17" s="1"/>
  <c r="BK229" i="17" a="1"/>
  <c r="BK229" i="17" s="1"/>
  <c r="BG442" i="17" a="1"/>
  <c r="BG442" i="17" s="1"/>
  <c r="F319" i="17"/>
  <c r="G319" i="17" s="1"/>
  <c r="H319" i="17" s="1"/>
  <c r="I319" i="17" s="1"/>
  <c r="J319" i="17" s="1"/>
  <c r="K319" i="17" s="1"/>
  <c r="L319" i="17" s="1"/>
  <c r="M319" i="17" s="1"/>
  <c r="N319" i="17" s="1"/>
  <c r="BM698" i="17" a="1"/>
  <c r="BM698" i="17" s="1"/>
  <c r="BL698" i="17" a="1"/>
  <c r="BL698" i="17" s="1"/>
  <c r="BG698" i="17" a="1"/>
  <c r="BG698" i="17" s="1"/>
  <c r="BH331" i="17" a="1"/>
  <c r="BH331" i="17" s="1"/>
  <c r="BI331" i="17" a="1"/>
  <c r="BI331" i="17" s="1"/>
  <c r="BM331" i="17" a="1"/>
  <c r="BM331" i="17" s="1"/>
  <c r="N699" i="17"/>
  <c r="O699" i="17" s="1"/>
  <c r="P699" i="17" s="1"/>
  <c r="BJ357" i="17" a="1"/>
  <c r="BJ357" i="17" s="1"/>
  <c r="BH724" i="17" a="1"/>
  <c r="BH724" i="17" s="1"/>
  <c r="BF724" i="17" a="1"/>
  <c r="BF724" i="17" s="1"/>
  <c r="BI724" i="17" a="1"/>
  <c r="BI724" i="17" s="1"/>
  <c r="BG724" i="17" a="1"/>
  <c r="BG724" i="17" s="1"/>
  <c r="BJ724" i="17" a="1"/>
  <c r="BJ724" i="17" s="1"/>
  <c r="BM724" i="17" a="1"/>
  <c r="BM724" i="17" s="1"/>
  <c r="BL724" i="17" a="1"/>
  <c r="BL724" i="17" s="1"/>
  <c r="BH386" i="17" a="1"/>
  <c r="BH386" i="17" s="1"/>
  <c r="BG386" i="17" a="1"/>
  <c r="BG386" i="17" s="1"/>
  <c r="BF386" i="17" a="1"/>
  <c r="BF386" i="17" s="1"/>
  <c r="BJ386" i="17" a="1"/>
  <c r="BJ386" i="17" s="1"/>
  <c r="BM386" i="17" a="1"/>
  <c r="BM386" i="17" s="1"/>
  <c r="BL386" i="17" a="1"/>
  <c r="BL386" i="17" s="1"/>
  <c r="BI386" i="17" a="1"/>
  <c r="BI386" i="17" s="1"/>
  <c r="F303" i="17"/>
  <c r="G303" i="17" s="1"/>
  <c r="H303" i="17" s="1"/>
  <c r="I303" i="17" s="1"/>
  <c r="J303" i="17" s="1"/>
  <c r="K303" i="17" s="1"/>
  <c r="L303" i="17" s="1"/>
  <c r="M303" i="17" s="1"/>
  <c r="BL593" i="17" a="1"/>
  <c r="BL593" i="17" s="1"/>
  <c r="BK324" i="17" a="1"/>
  <c r="BK324" i="17" s="1"/>
  <c r="BJ866" i="17" a="1"/>
  <c r="BJ866" i="17" s="1"/>
  <c r="BF866" i="17" a="1"/>
  <c r="BF866" i="17" s="1"/>
  <c r="BM229" i="17" a="1"/>
  <c r="BM229" i="17" s="1"/>
  <c r="BH442" i="17" a="1"/>
  <c r="BH442" i="17" s="1"/>
  <c r="BJ713" i="17" a="1"/>
  <c r="BJ713" i="17" s="1"/>
  <c r="BM1107" i="17" a="1"/>
  <c r="BM1107" i="17" s="1"/>
  <c r="BJ1107" i="17" a="1"/>
  <c r="BJ1107" i="17" s="1"/>
  <c r="BF1107" i="17" a="1"/>
  <c r="BF1107" i="17" s="1"/>
  <c r="F947" i="17"/>
  <c r="G947" i="17" s="1"/>
  <c r="H947" i="17" s="1"/>
  <c r="I947" i="17" s="1"/>
  <c r="J947" i="17" s="1"/>
  <c r="K947" i="17" s="1"/>
  <c r="L947" i="17" s="1"/>
  <c r="M947" i="17" s="1"/>
  <c r="F718" i="17"/>
  <c r="G718" i="17" s="1"/>
  <c r="H718" i="17" s="1"/>
  <c r="I718" i="17" s="1"/>
  <c r="J718" i="17" s="1"/>
  <c r="K718" i="17" s="1"/>
  <c r="L718" i="17" s="1"/>
  <c r="M718" i="17" s="1"/>
  <c r="BF999" i="17" a="1"/>
  <c r="BF999" i="17" s="1"/>
  <c r="BI999" i="17" a="1"/>
  <c r="BI999" i="17" s="1"/>
  <c r="BK999" i="17" a="1"/>
  <c r="BK999" i="17" s="1"/>
  <c r="BJ999" i="17" a="1"/>
  <c r="BJ999" i="17" s="1"/>
  <c r="BG999" i="17" a="1"/>
  <c r="BG999" i="17" s="1"/>
  <c r="BH999" i="17" a="1"/>
  <c r="BH999" i="17" s="1"/>
  <c r="BL357" i="17" a="1"/>
  <c r="BL357" i="17" s="1"/>
  <c r="BH39" i="17" a="1"/>
  <c r="BH39" i="17" s="1"/>
  <c r="BG39" i="17" a="1"/>
  <c r="BG39" i="17" s="1"/>
  <c r="BF39" i="17" a="1"/>
  <c r="BF39" i="17" s="1"/>
  <c r="BK39" i="17" a="1"/>
  <c r="BK39" i="17" s="1"/>
  <c r="BJ39" i="17" a="1"/>
  <c r="BJ39" i="17" s="1"/>
  <c r="BI39" i="17" a="1"/>
  <c r="BI39" i="17" s="1"/>
  <c r="BL39" i="17" a="1"/>
  <c r="BL39" i="17" s="1"/>
  <c r="BK386" i="17" a="1"/>
  <c r="BK386" i="17" s="1"/>
  <c r="F1096" i="17"/>
  <c r="G1096" i="17" s="1"/>
  <c r="H1096" i="17" s="1"/>
  <c r="I1096" i="17" s="1"/>
  <c r="J1096" i="17" s="1"/>
  <c r="K1096" i="17" s="1"/>
  <c r="L1096" i="17" s="1"/>
  <c r="M1096" i="17" s="1"/>
  <c r="BJ313" i="17" a="1"/>
  <c r="BJ313" i="17" s="1"/>
  <c r="BH610" i="17" a="1"/>
  <c r="BH610" i="17" s="1"/>
  <c r="BF959" i="17" a="1"/>
  <c r="BF959" i="17" s="1"/>
  <c r="BM593" i="17" a="1"/>
  <c r="BM593" i="17" s="1"/>
  <c r="BM324" i="17" a="1"/>
  <c r="BM324" i="17" s="1"/>
  <c r="BF527" i="17" a="1"/>
  <c r="BF527" i="17" s="1"/>
  <c r="BM72" i="17" a="1"/>
  <c r="BM72" i="17" s="1"/>
  <c r="BH948" i="17" a="1"/>
  <c r="BH948" i="17" s="1"/>
  <c r="BG948" i="17" a="1"/>
  <c r="BG948" i="17" s="1"/>
  <c r="BI642" i="17" a="1"/>
  <c r="BI642" i="17" s="1"/>
  <c r="BM866" i="17" a="1"/>
  <c r="BM866" i="17" s="1"/>
  <c r="BH229" i="17" a="1"/>
  <c r="BH229" i="17" s="1"/>
  <c r="BI442" i="17" a="1"/>
  <c r="BI442" i="17" s="1"/>
  <c r="BI569" i="17" a="1"/>
  <c r="BI569" i="17" s="1"/>
  <c r="BG569" i="17" a="1"/>
  <c r="BG569" i="17" s="1"/>
  <c r="BK569" i="17" a="1"/>
  <c r="BK569" i="17" s="1"/>
  <c r="BF569" i="17" a="1"/>
  <c r="BF569" i="17" s="1"/>
  <c r="BI927" i="17" a="1"/>
  <c r="BI927" i="17" s="1"/>
  <c r="BF927" i="17" a="1"/>
  <c r="BF927" i="17" s="1"/>
  <c r="BM927" i="17" a="1"/>
  <c r="BM927" i="17" s="1"/>
  <c r="BK927" i="17" a="1"/>
  <c r="BK927" i="17" s="1"/>
  <c r="F454" i="17"/>
  <c r="G454" i="17" s="1"/>
  <c r="H454" i="17" s="1"/>
  <c r="I454" i="17" s="1"/>
  <c r="J454" i="17" s="1"/>
  <c r="K454" i="17" s="1"/>
  <c r="L454" i="17" s="1"/>
  <c r="M454" i="17" s="1"/>
  <c r="BL713" i="17" a="1"/>
  <c r="BL713" i="17" s="1"/>
  <c r="F586" i="17"/>
  <c r="G586" i="17" s="1"/>
  <c r="H586" i="17" s="1"/>
  <c r="I586" i="17" s="1"/>
  <c r="J586" i="17" s="1"/>
  <c r="K586" i="17" s="1"/>
  <c r="L586" i="17" s="1"/>
  <c r="M586" i="17" s="1"/>
  <c r="BL1107" i="17" a="1"/>
  <c r="BL1107" i="17" s="1"/>
  <c r="BM624" i="17" a="1"/>
  <c r="BM624" i="17" s="1"/>
  <c r="BK624" i="17" a="1"/>
  <c r="BK624" i="17" s="1"/>
  <c r="BI624" i="17" a="1"/>
  <c r="BI624" i="17" s="1"/>
  <c r="BG624" i="17" a="1"/>
  <c r="BG624" i="17" s="1"/>
  <c r="BL331" i="17" a="1"/>
  <c r="BL331" i="17" s="1"/>
  <c r="BH1098" i="17" a="1"/>
  <c r="BH1098" i="17" s="1"/>
  <c r="BM1098" i="17" a="1"/>
  <c r="BM1098" i="17" s="1"/>
  <c r="BL1098" i="17" a="1"/>
  <c r="BL1098" i="17" s="1"/>
  <c r="BH872" i="17" a="1"/>
  <c r="BH872" i="17" s="1"/>
  <c r="BL872" i="17" a="1"/>
  <c r="BL872" i="17" s="1"/>
  <c r="BK872" i="17" a="1"/>
  <c r="BK872" i="17" s="1"/>
  <c r="BM872" i="17" a="1"/>
  <c r="BM872" i="17" s="1"/>
  <c r="BL707" i="17" a="1"/>
  <c r="BL707" i="17" s="1"/>
  <c r="BK707" i="17" a="1"/>
  <c r="BK707" i="17" s="1"/>
  <c r="BJ707" i="17" a="1"/>
  <c r="BJ707" i="17" s="1"/>
  <c r="BH707" i="17" a="1"/>
  <c r="BH707" i="17" s="1"/>
  <c r="BM707" i="17" a="1"/>
  <c r="BM707" i="17" s="1"/>
  <c r="BF707" i="17" a="1"/>
  <c r="BF707" i="17" s="1"/>
  <c r="BH370" i="17" a="1"/>
  <c r="BH370" i="17" s="1"/>
  <c r="BL370" i="17" a="1"/>
  <c r="BL370" i="17" s="1"/>
  <c r="BK370" i="17" a="1"/>
  <c r="BK370" i="17" s="1"/>
  <c r="BM370" i="17" a="1"/>
  <c r="BM370" i="17" s="1"/>
  <c r="BG370" i="17" a="1"/>
  <c r="BG370" i="17" s="1"/>
  <c r="BF370" i="17" a="1"/>
  <c r="BF370" i="17" s="1"/>
  <c r="BJ370" i="17" a="1"/>
  <c r="BJ370" i="17" s="1"/>
  <c r="BM39" i="17" a="1"/>
  <c r="BM39" i="17" s="1"/>
  <c r="F612" i="17"/>
  <c r="G612" i="17" s="1"/>
  <c r="H612" i="17" s="1"/>
  <c r="I612" i="17" s="1"/>
  <c r="J612" i="17" s="1"/>
  <c r="K612" i="17" s="1"/>
  <c r="L612" i="17" s="1"/>
  <c r="M612" i="17" s="1"/>
  <c r="BF883" i="17" a="1"/>
  <c r="BF883" i="17" s="1"/>
  <c r="BM313" i="17" a="1"/>
  <c r="BM313" i="17" s="1"/>
  <c r="BG378" i="17" a="1"/>
  <c r="BG378" i="17" s="1"/>
  <c r="BF556" i="17" a="1"/>
  <c r="BF556" i="17" s="1"/>
  <c r="BI822" i="17" a="1"/>
  <c r="BI822" i="17" s="1"/>
  <c r="BH214" i="17" a="1"/>
  <c r="BH214" i="17" s="1"/>
  <c r="BG593" i="17" a="1"/>
  <c r="BG593" i="17" s="1"/>
  <c r="BF324" i="17" a="1"/>
  <c r="BF324" i="17" s="1"/>
  <c r="F793" i="17"/>
  <c r="G793" i="17" s="1"/>
  <c r="H793" i="17" s="1"/>
  <c r="I793" i="17" s="1"/>
  <c r="J793" i="17" s="1"/>
  <c r="K793" i="17" s="1"/>
  <c r="L793" i="17" s="1"/>
  <c r="M793" i="17" s="1"/>
  <c r="BF948" i="17" a="1"/>
  <c r="BF948" i="17" s="1"/>
  <c r="BL1094" i="17" a="1"/>
  <c r="BL1094" i="17" s="1"/>
  <c r="BF1094" i="17" a="1"/>
  <c r="BF1094" i="17" s="1"/>
  <c r="BG866" i="17" a="1"/>
  <c r="BG866" i="17" s="1"/>
  <c r="BF376" i="17" a="1"/>
  <c r="BF376" i="17" s="1"/>
  <c r="BI640" i="17" a="1"/>
  <c r="BI640" i="17" s="1"/>
  <c r="BL229" i="17" a="1"/>
  <c r="BL229" i="17" s="1"/>
  <c r="BJ442" i="17" a="1"/>
  <c r="BJ442" i="17" s="1"/>
  <c r="BL569" i="17" a="1"/>
  <c r="BL569" i="17" s="1"/>
  <c r="BG927" i="17" a="1"/>
  <c r="BG927" i="17" s="1"/>
  <c r="BM676" i="17" a="1"/>
  <c r="BM676" i="17" s="1"/>
  <c r="BH676" i="17" a="1"/>
  <c r="BH676" i="17" s="1"/>
  <c r="BM713" i="17" a="1"/>
  <c r="BM713" i="17" s="1"/>
  <c r="BI1107" i="17" a="1"/>
  <c r="BI1107" i="17" s="1"/>
  <c r="BJ331" i="17" a="1"/>
  <c r="BJ331" i="17" s="1"/>
  <c r="BF1098" i="17" a="1"/>
  <c r="BF1098" i="17" s="1"/>
  <c r="BG432" i="17" a="1"/>
  <c r="BG432" i="17" s="1"/>
  <c r="BH220" i="17" a="1"/>
  <c r="BH220" i="17" s="1"/>
  <c r="F46" i="17"/>
  <c r="G46" i="17" s="1"/>
  <c r="H46" i="17" s="1"/>
  <c r="I46" i="17" s="1"/>
  <c r="J46" i="17" s="1"/>
  <c r="K46" i="17" s="1"/>
  <c r="L46" i="17" s="1"/>
  <c r="M46" i="17" s="1"/>
  <c r="BI78" i="17" a="1"/>
  <c r="BI78" i="17" s="1"/>
  <c r="BL78" i="17" a="1"/>
  <c r="BL78" i="17" s="1"/>
  <c r="BH78" i="17" a="1"/>
  <c r="BH78" i="17" s="1"/>
  <c r="BG78" i="17" a="1"/>
  <c r="BG78" i="17" s="1"/>
  <c r="BF78" i="17" a="1"/>
  <c r="BF78" i="17" s="1"/>
  <c r="BK78" i="17" a="1"/>
  <c r="BK78" i="17" s="1"/>
  <c r="F75" i="17"/>
  <c r="G75" i="17" s="1"/>
  <c r="H75" i="17" s="1"/>
  <c r="I75" i="17" s="1"/>
  <c r="J75" i="17" s="1"/>
  <c r="K75" i="17" s="1"/>
  <c r="L75" i="17" s="1"/>
  <c r="M75" i="17" s="1"/>
  <c r="N75" i="17" s="1"/>
  <c r="F280" i="17"/>
  <c r="G280" i="17" s="1"/>
  <c r="H280" i="17" s="1"/>
  <c r="I280" i="17" s="1"/>
  <c r="J280" i="17" s="1"/>
  <c r="K280" i="17" s="1"/>
  <c r="L280" i="17" s="1"/>
  <c r="M280" i="17" s="1"/>
  <c r="BF872" i="17" a="1"/>
  <c r="BF872" i="17" s="1"/>
  <c r="BM546" i="17" a="1"/>
  <c r="BM546" i="17" s="1"/>
  <c r="BL546" i="17" a="1"/>
  <c r="BL546" i="17" s="1"/>
  <c r="BK546" i="17" a="1"/>
  <c r="BK546" i="17" s="1"/>
  <c r="BJ546" i="17" a="1"/>
  <c r="BJ546" i="17" s="1"/>
  <c r="BI546" i="17" a="1"/>
  <c r="BI546" i="17" s="1"/>
  <c r="BG546" i="17" a="1"/>
  <c r="BG546" i="17" s="1"/>
  <c r="BG707" i="17" a="1"/>
  <c r="BG707" i="17" s="1"/>
  <c r="F1157" i="17"/>
  <c r="G1157" i="17" s="1"/>
  <c r="H1157" i="17" s="1"/>
  <c r="I1157" i="17" s="1"/>
  <c r="J1157" i="17" s="1"/>
  <c r="K1157" i="17" s="1"/>
  <c r="L1157" i="17" s="1"/>
  <c r="M1157" i="17" s="1"/>
  <c r="BM347" i="17" a="1"/>
  <c r="BM347" i="17" s="1"/>
  <c r="BJ347" i="17" a="1"/>
  <c r="BJ347" i="17" s="1"/>
  <c r="BI347" i="17" a="1"/>
  <c r="BI347" i="17" s="1"/>
  <c r="BH347" i="17" a="1"/>
  <c r="BH347" i="17" s="1"/>
  <c r="BL990" i="17" a="1"/>
  <c r="BL990" i="17" s="1"/>
  <c r="BH990" i="17" a="1"/>
  <c r="BH990" i="17" s="1"/>
  <c r="BK990" i="17" a="1"/>
  <c r="BK990" i="17" s="1"/>
  <c r="BI990" i="17" a="1"/>
  <c r="BI990" i="17" s="1"/>
  <c r="BK484" i="17" a="1"/>
  <c r="BK484" i="17" s="1"/>
  <c r="BH484" i="17" a="1"/>
  <c r="BH484" i="17" s="1"/>
  <c r="BL484" i="17" a="1"/>
  <c r="BL484" i="17" s="1"/>
  <c r="BG484" i="17" a="1"/>
  <c r="BG484" i="17" s="1"/>
  <c r="BF484" i="17" a="1"/>
  <c r="BF484" i="17" s="1"/>
  <c r="BI484" i="17" a="1"/>
  <c r="BI484" i="17" s="1"/>
  <c r="BM484" i="17" a="1"/>
  <c r="BM484" i="17" s="1"/>
  <c r="F345" i="17"/>
  <c r="G345" i="17" s="1"/>
  <c r="H345" i="17" s="1"/>
  <c r="I345" i="17" s="1"/>
  <c r="J345" i="17" s="1"/>
  <c r="K345" i="17" s="1"/>
  <c r="L345" i="17" s="1"/>
  <c r="M345" i="17" s="1"/>
  <c r="BJ364" i="17" a="1"/>
  <c r="BJ364" i="17" s="1"/>
  <c r="BH364" i="17" a="1"/>
  <c r="BH364" i="17" s="1"/>
  <c r="BF364" i="17" a="1"/>
  <c r="BF364" i="17" s="1"/>
  <c r="BI364" i="17" a="1"/>
  <c r="BI364" i="17" s="1"/>
  <c r="BK364" i="17" a="1"/>
  <c r="BK364" i="17" s="1"/>
  <c r="BM1157" i="17" a="1"/>
  <c r="BM1157" i="17" s="1"/>
  <c r="BL1157" i="17" a="1"/>
  <c r="BL1157" i="17" s="1"/>
  <c r="BK1157" i="17" a="1"/>
  <c r="BK1157" i="17" s="1"/>
  <c r="BI1157" i="17" a="1"/>
  <c r="BI1157" i="17" s="1"/>
  <c r="BG1157" i="17" a="1"/>
  <c r="BG1157" i="17" s="1"/>
  <c r="BL434" i="17" a="1"/>
  <c r="BL434" i="17" s="1"/>
  <c r="BJ434" i="17" a="1"/>
  <c r="BJ434" i="17" s="1"/>
  <c r="BF434" i="17" a="1"/>
  <c r="BF434" i="17" s="1"/>
  <c r="BM434" i="17" a="1"/>
  <c r="BM434" i="17" s="1"/>
  <c r="BK434" i="17" a="1"/>
  <c r="BK434" i="17" s="1"/>
  <c r="BI434" i="17" a="1"/>
  <c r="BI434" i="17" s="1"/>
  <c r="BH434" i="17" a="1"/>
  <c r="BH434" i="17" s="1"/>
  <c r="BG713" i="17" a="1"/>
  <c r="BG713" i="17" s="1"/>
  <c r="BK713" i="17" a="1"/>
  <c r="BK713" i="17" s="1"/>
  <c r="BI713" i="17" a="1"/>
  <c r="BI713" i="17" s="1"/>
  <c r="BG365" i="17" a="1"/>
  <c r="BG365" i="17" s="1"/>
  <c r="BH365" i="17" a="1"/>
  <c r="BH365" i="17" s="1"/>
  <c r="BL365" i="17" a="1"/>
  <c r="BL365" i="17" s="1"/>
  <c r="BK365" i="17" a="1"/>
  <c r="BK365" i="17" s="1"/>
  <c r="BJ365" i="17" a="1"/>
  <c r="BJ365" i="17" s="1"/>
  <c r="BM365" i="17" a="1"/>
  <c r="BM365" i="17" s="1"/>
  <c r="BI432" i="17" a="1"/>
  <c r="BI432" i="17" s="1"/>
  <c r="BF432" i="17" a="1"/>
  <c r="BF432" i="17" s="1"/>
  <c r="BM432" i="17" a="1"/>
  <c r="BM432" i="17" s="1"/>
  <c r="BI220" i="17" a="1"/>
  <c r="BI220" i="17" s="1"/>
  <c r="BG220" i="17" a="1"/>
  <c r="BG220" i="17" s="1"/>
  <c r="BK220" i="17" a="1"/>
  <c r="BK220" i="17" s="1"/>
  <c r="BF220" i="17" a="1"/>
  <c r="BF220" i="17" s="1"/>
  <c r="BL1019" i="17" a="1"/>
  <c r="BL1019" i="17" s="1"/>
  <c r="BK1019" i="17" a="1"/>
  <c r="BK1019" i="17" s="1"/>
  <c r="BJ1019" i="17" a="1"/>
  <c r="BJ1019" i="17" s="1"/>
  <c r="BI1019" i="17" a="1"/>
  <c r="BI1019" i="17" s="1"/>
  <c r="BH1019" i="17" a="1"/>
  <c r="BH1019" i="17" s="1"/>
  <c r="BG1019" i="17" a="1"/>
  <c r="BG1019" i="17" s="1"/>
  <c r="BM1019" i="17" a="1"/>
  <c r="BM1019" i="17" s="1"/>
  <c r="BH822" i="17" a="1"/>
  <c r="BH822" i="17" s="1"/>
  <c r="BJ948" i="17" a="1"/>
  <c r="BJ948" i="17" s="1"/>
  <c r="BF62" i="17" a="1"/>
  <c r="BF62" i="17" s="1"/>
  <c r="BK62" i="17" a="1"/>
  <c r="BK62" i="17" s="1"/>
  <c r="BM530" i="17" a="1"/>
  <c r="BM530" i="17" s="1"/>
  <c r="BK530" i="17" a="1"/>
  <c r="BK530" i="17" s="1"/>
  <c r="BJ569" i="17" a="1"/>
  <c r="BJ569" i="17" s="1"/>
  <c r="BI275" i="17" a="1"/>
  <c r="BI275" i="17" s="1"/>
  <c r="BL927" i="17" a="1"/>
  <c r="BL927" i="17" s="1"/>
  <c r="BI454" i="17" a="1"/>
  <c r="BI454" i="17" s="1"/>
  <c r="BJ454" i="17" a="1"/>
  <c r="BJ454" i="17" s="1"/>
  <c r="BH454" i="17" a="1"/>
  <c r="BH454" i="17" s="1"/>
  <c r="BK418" i="17" a="1"/>
  <c r="BK418" i="17" s="1"/>
  <c r="BF418" i="17" a="1"/>
  <c r="BF418" i="17" s="1"/>
  <c r="BI418" i="17" a="1"/>
  <c r="BI418" i="17" s="1"/>
  <c r="BH713" i="17" a="1"/>
  <c r="BH713" i="17" s="1"/>
  <c r="BG695" i="17" a="1"/>
  <c r="BG695" i="17" s="1"/>
  <c r="BM14" i="17" a="1"/>
  <c r="BM14" i="17" s="1"/>
  <c r="BF365" i="17" a="1"/>
  <c r="BF365" i="17" s="1"/>
  <c r="BJ256" i="17" a="1"/>
  <c r="BJ256" i="17" s="1"/>
  <c r="BJ205" i="17" a="1"/>
  <c r="BJ205" i="17" s="1"/>
  <c r="BH432" i="17" a="1"/>
  <c r="BH432" i="17" s="1"/>
  <c r="BL220" i="17" a="1"/>
  <c r="BL220" i="17" s="1"/>
  <c r="BL297" i="17" a="1"/>
  <c r="BL297" i="17" s="1"/>
  <c r="BK297" i="17" a="1"/>
  <c r="BK297" i="17" s="1"/>
  <c r="BJ297" i="17" a="1"/>
  <c r="BJ297" i="17" s="1"/>
  <c r="BH297" i="17" a="1"/>
  <c r="BH297" i="17" s="1"/>
  <c r="BI297" i="17" a="1"/>
  <c r="BI297" i="17" s="1"/>
  <c r="BF297" i="17" a="1"/>
  <c r="BF297" i="17" s="1"/>
  <c r="BM364" i="17" a="1"/>
  <c r="BM364" i="17" s="1"/>
  <c r="BM153" i="17" a="1"/>
  <c r="BM153" i="17" s="1"/>
  <c r="BH325" i="17" a="1"/>
  <c r="BH325" i="17" s="1"/>
  <c r="BG325" i="17" a="1"/>
  <c r="BG325" i="17" s="1"/>
  <c r="BL325" i="17" a="1"/>
  <c r="BL325" i="17" s="1"/>
  <c r="BK325" i="17" a="1"/>
  <c r="BK325" i="17" s="1"/>
  <c r="BF325" i="17" a="1"/>
  <c r="BF325" i="17" s="1"/>
  <c r="BJ325" i="17" a="1"/>
  <c r="BJ325" i="17" s="1"/>
  <c r="F721" i="17"/>
  <c r="G721" i="17" s="1"/>
  <c r="H721" i="17" s="1"/>
  <c r="I721" i="17" s="1"/>
  <c r="J721" i="17" s="1"/>
  <c r="K721" i="17" s="1"/>
  <c r="L721" i="17" s="1"/>
  <c r="M721" i="17" s="1"/>
  <c r="BF1157" i="17" a="1"/>
  <c r="BF1157" i="17" s="1"/>
  <c r="BH120" i="17" a="1"/>
  <c r="BH120" i="17" s="1"/>
  <c r="BJ120" i="17" a="1"/>
  <c r="BJ120" i="17" s="1"/>
  <c r="BG120" i="17" a="1"/>
  <c r="BG120" i="17" s="1"/>
  <c r="BM120" i="17" a="1"/>
  <c r="BM120" i="17" s="1"/>
  <c r="BL120" i="17" a="1"/>
  <c r="BL120" i="17" s="1"/>
  <c r="BK120" i="17" a="1"/>
  <c r="BK120" i="17" s="1"/>
  <c r="BF120" i="17" a="1"/>
  <c r="BF120" i="17" s="1"/>
  <c r="BM303" i="17" a="1"/>
  <c r="BM303" i="17" s="1"/>
  <c r="BJ303" i="17" a="1"/>
  <c r="BJ303" i="17" s="1"/>
  <c r="BK303" i="17" a="1"/>
  <c r="BK303" i="17" s="1"/>
  <c r="BI303" i="17" a="1"/>
  <c r="BI303" i="17" s="1"/>
  <c r="BL303" i="17" a="1"/>
  <c r="BL303" i="17" s="1"/>
  <c r="BH303" i="17" a="1"/>
  <c r="BH303" i="17" s="1"/>
  <c r="BF303" i="17" a="1"/>
  <c r="BF303" i="17" s="1"/>
  <c r="BH174" i="17" a="1"/>
  <c r="BH174" i="17" s="1"/>
  <c r="BK822" i="17" a="1"/>
  <c r="BK822" i="17" s="1"/>
  <c r="F819" i="17"/>
  <c r="G819" i="17" s="1"/>
  <c r="H819" i="17" s="1"/>
  <c r="I819" i="17" s="1"/>
  <c r="J819" i="17" s="1"/>
  <c r="K819" i="17" s="1"/>
  <c r="L819" i="17" s="1"/>
  <c r="M819" i="17" s="1"/>
  <c r="BK948" i="17" a="1"/>
  <c r="BK948" i="17" s="1"/>
  <c r="F1057" i="17"/>
  <c r="G1057" i="17" s="1"/>
  <c r="H1057" i="17" s="1"/>
  <c r="I1057" i="17" s="1"/>
  <c r="J1057" i="17" s="1"/>
  <c r="K1057" i="17" s="1"/>
  <c r="L1057" i="17" s="1"/>
  <c r="M1057" i="17" s="1"/>
  <c r="BI82" i="17" a="1"/>
  <c r="BI82" i="17" s="1"/>
  <c r="BH82" i="17" a="1"/>
  <c r="BH82" i="17" s="1"/>
  <c r="BG82" i="17" a="1"/>
  <c r="BG82" i="17" s="1"/>
  <c r="BG368" i="17" a="1"/>
  <c r="BG368" i="17" s="1"/>
  <c r="BM368" i="17" a="1"/>
  <c r="BM368" i="17" s="1"/>
  <c r="BL368" i="17" a="1"/>
  <c r="BL368" i="17" s="1"/>
  <c r="BF530" i="17" a="1"/>
  <c r="BF530" i="17" s="1"/>
  <c r="BK275" i="17" a="1"/>
  <c r="BK275" i="17" s="1"/>
  <c r="BL454" i="17" a="1"/>
  <c r="BL454" i="17" s="1"/>
  <c r="BH418" i="17" a="1"/>
  <c r="BH418" i="17" s="1"/>
  <c r="BK910" i="17" a="1"/>
  <c r="BK910" i="17" s="1"/>
  <c r="BK586" i="17" a="1"/>
  <c r="BK586" i="17" s="1"/>
  <c r="BH586" i="17" a="1"/>
  <c r="BH586" i="17" s="1"/>
  <c r="BF586" i="17" a="1"/>
  <c r="BF586" i="17" s="1"/>
  <c r="BJ14" i="17" a="1"/>
  <c r="BJ14" i="17" s="1"/>
  <c r="BF91" i="17" a="1"/>
  <c r="BF91" i="17" s="1"/>
  <c r="BL91" i="17" a="1"/>
  <c r="BL91" i="17" s="1"/>
  <c r="BM91" i="17" a="1"/>
  <c r="BM91" i="17" s="1"/>
  <c r="BK91" i="17" a="1"/>
  <c r="BK91" i="17" s="1"/>
  <c r="BJ91" i="17" a="1"/>
  <c r="BJ91" i="17" s="1"/>
  <c r="BG256" i="17" a="1"/>
  <c r="BG256" i="17" s="1"/>
  <c r="BJ432" i="17" a="1"/>
  <c r="BJ432" i="17" s="1"/>
  <c r="BM220" i="17" a="1"/>
  <c r="BM220" i="17" s="1"/>
  <c r="BJ599" i="17" a="1"/>
  <c r="BJ599" i="17" s="1"/>
  <c r="BJ879" i="17" a="1"/>
  <c r="BJ879" i="17" s="1"/>
  <c r="BL354" i="17" a="1"/>
  <c r="BL354" i="17" s="1"/>
  <c r="BI354" i="17" a="1"/>
  <c r="BI354" i="17" s="1"/>
  <c r="BG354" i="17" a="1"/>
  <c r="BG354" i="17" s="1"/>
  <c r="BH354" i="17" a="1"/>
  <c r="BH354" i="17" s="1"/>
  <c r="BM297" i="17" a="1"/>
  <c r="BM297" i="17" s="1"/>
  <c r="G1090" i="17"/>
  <c r="H1090" i="17" s="1"/>
  <c r="I1090" i="17" s="1"/>
  <c r="J1090" i="17" s="1"/>
  <c r="K1090" i="17" s="1"/>
  <c r="L1090" i="17" s="1"/>
  <c r="M1090" i="17" s="1"/>
  <c r="BJ358" i="17" a="1"/>
  <c r="BJ358" i="17" s="1"/>
  <c r="BJ153" i="17" a="1"/>
  <c r="BJ153" i="17" s="1"/>
  <c r="BI325" i="17" a="1"/>
  <c r="BI325" i="17" s="1"/>
  <c r="BL127" i="17" a="1"/>
  <c r="BL127" i="17" s="1"/>
  <c r="BK127" i="17" a="1"/>
  <c r="BK127" i="17" s="1"/>
  <c r="BJ127" i="17" a="1"/>
  <c r="BJ127" i="17" s="1"/>
  <c r="BI127" i="17" a="1"/>
  <c r="BI127" i="17" s="1"/>
  <c r="BF127" i="17" a="1"/>
  <c r="BF127" i="17" s="1"/>
  <c r="BG127" i="17" a="1"/>
  <c r="BG127" i="17" s="1"/>
  <c r="BH1157" i="17" a="1"/>
  <c r="BH1157" i="17" s="1"/>
  <c r="BM573" i="17" a="1"/>
  <c r="BM573" i="17" s="1"/>
  <c r="BL573" i="17" a="1"/>
  <c r="BL573" i="17" s="1"/>
  <c r="BI573" i="17" a="1"/>
  <c r="BI573" i="17" s="1"/>
  <c r="BH573" i="17" a="1"/>
  <c r="BH573" i="17" s="1"/>
  <c r="BG573" i="17" a="1"/>
  <c r="BG573" i="17" s="1"/>
  <c r="BG303" i="17" a="1"/>
  <c r="BG303" i="17" s="1"/>
  <c r="BL1121" i="17" a="1"/>
  <c r="BL1121" i="17" s="1"/>
  <c r="BH1121" i="17" a="1"/>
  <c r="BH1121" i="17" s="1"/>
  <c r="BF1121" i="17" a="1"/>
  <c r="BF1121" i="17" s="1"/>
  <c r="BG1121" i="17" a="1"/>
  <c r="BG1121" i="17" s="1"/>
  <c r="BM1121" i="17" a="1"/>
  <c r="BM1121" i="17" s="1"/>
  <c r="BK1121" i="17" a="1"/>
  <c r="BK1121" i="17" s="1"/>
  <c r="BI1121" i="17" a="1"/>
  <c r="BI1121" i="17" s="1"/>
  <c r="BL695" i="17" a="1"/>
  <c r="BL695" i="17" s="1"/>
  <c r="BF695" i="17" a="1"/>
  <c r="BF695" i="17" s="1"/>
  <c r="BI695" i="17" a="1"/>
  <c r="BI695" i="17" s="1"/>
  <c r="BL14" i="17" a="1"/>
  <c r="BL14" i="17" s="1"/>
  <c r="BL205" i="17" a="1"/>
  <c r="BL205" i="17" s="1"/>
  <c r="BG205" i="17" a="1"/>
  <c r="BG205" i="17" s="1"/>
  <c r="BH205" i="17" a="1"/>
  <c r="BH205" i="17" s="1"/>
  <c r="BL432" i="17" a="1"/>
  <c r="BL432" i="17" s="1"/>
  <c r="BK947" i="17" a="1"/>
  <c r="BK947" i="17" s="1"/>
  <c r="F106" i="17"/>
  <c r="G106" i="17" s="1"/>
  <c r="H106" i="17" s="1"/>
  <c r="I106" i="17" s="1"/>
  <c r="J106" i="17" s="1"/>
  <c r="K106" i="17" s="1"/>
  <c r="L106" i="17" s="1"/>
  <c r="M106" i="17" s="1"/>
  <c r="BG307" i="17" a="1"/>
  <c r="BG307" i="17" s="1"/>
  <c r="BF307" i="17" a="1"/>
  <c r="BF307" i="17" s="1"/>
  <c r="BM307" i="17" a="1"/>
  <c r="BM307" i="17" s="1"/>
  <c r="BL307" i="17" a="1"/>
  <c r="BL307" i="17" s="1"/>
  <c r="BK307" i="17" a="1"/>
  <c r="BK307" i="17" s="1"/>
  <c r="BH307" i="17" a="1"/>
  <c r="BH307" i="17" s="1"/>
  <c r="BM275" i="17" a="1"/>
  <c r="BM275" i="17" s="1"/>
  <c r="BL275" i="17" a="1"/>
  <c r="BL275" i="17" s="1"/>
  <c r="BG275" i="17" a="1"/>
  <c r="BG275" i="17" s="1"/>
  <c r="BH256" i="17" a="1"/>
  <c r="BH256" i="17" s="1"/>
  <c r="BF256" i="17" a="1"/>
  <c r="BF256" i="17" s="1"/>
  <c r="BM256" i="17" a="1"/>
  <c r="BM256" i="17" s="1"/>
  <c r="BK256" i="17" a="1"/>
  <c r="BK256" i="17" s="1"/>
  <c r="BL256" i="17" a="1"/>
  <c r="BL256" i="17" s="1"/>
  <c r="BG599" i="17" a="1"/>
  <c r="BG599" i="17" s="1"/>
  <c r="BI599" i="17" a="1"/>
  <c r="BI599" i="17" s="1"/>
  <c r="BH599" i="17" a="1"/>
  <c r="BH599" i="17" s="1"/>
  <c r="BF599" i="17" a="1"/>
  <c r="BF599" i="17" s="1"/>
  <c r="BF879" i="17" a="1"/>
  <c r="BF879" i="17" s="1"/>
  <c r="BH879" i="17" a="1"/>
  <c r="BH879" i="17" s="1"/>
  <c r="BL879" i="17" a="1"/>
  <c r="BL879" i="17" s="1"/>
  <c r="BK879" i="17" a="1"/>
  <c r="BK879" i="17" s="1"/>
  <c r="BM879" i="17" a="1"/>
  <c r="BM879" i="17" s="1"/>
  <c r="BI879" i="17" a="1"/>
  <c r="BI879" i="17" s="1"/>
  <c r="BM495" i="17" a="1"/>
  <c r="BM495" i="17" s="1"/>
  <c r="BL495" i="17" a="1"/>
  <c r="BL495" i="17" s="1"/>
  <c r="BK495" i="17" a="1"/>
  <c r="BK495" i="17" s="1"/>
  <c r="BJ495" i="17" a="1"/>
  <c r="BJ495" i="17" s="1"/>
  <c r="BH495" i="17" a="1"/>
  <c r="BH495" i="17" s="1"/>
  <c r="BG495" i="17" a="1"/>
  <c r="BG495" i="17" s="1"/>
  <c r="F389" i="17"/>
  <c r="G389" i="17" s="1"/>
  <c r="H389" i="17" s="1"/>
  <c r="I389" i="17" s="1"/>
  <c r="J389" i="17" s="1"/>
  <c r="K389" i="17" s="1"/>
  <c r="L389" i="17" s="1"/>
  <c r="M389" i="17" s="1"/>
  <c r="BH358" i="17" a="1"/>
  <c r="BH358" i="17" s="1"/>
  <c r="BM358" i="17" a="1"/>
  <c r="BM358" i="17" s="1"/>
  <c r="BL358" i="17" a="1"/>
  <c r="BL358" i="17" s="1"/>
  <c r="BI358" i="17" a="1"/>
  <c r="BI358" i="17" s="1"/>
  <c r="BG153" i="17" a="1"/>
  <c r="BG153" i="17" s="1"/>
  <c r="BF153" i="17" a="1"/>
  <c r="BF153" i="17" s="1"/>
  <c r="BI153" i="17" a="1"/>
  <c r="BI153" i="17" s="1"/>
  <c r="BH153" i="17" a="1"/>
  <c r="BH153" i="17" s="1"/>
  <c r="BG721" i="17" a="1"/>
  <c r="BG721" i="17" s="1"/>
  <c r="BM721" i="17" a="1"/>
  <c r="BM721" i="17" s="1"/>
  <c r="BK721" i="17" a="1"/>
  <c r="BK721" i="17" s="1"/>
  <c r="BI721" i="17" a="1"/>
  <c r="BI721" i="17" s="1"/>
  <c r="BL721" i="17" a="1"/>
  <c r="BL721" i="17" s="1"/>
  <c r="BJ721" i="17" a="1"/>
  <c r="BJ721" i="17" s="1"/>
  <c r="BF721" i="17" a="1"/>
  <c r="BF721" i="17" s="1"/>
  <c r="F1052" i="17"/>
  <c r="G1052" i="17" s="1"/>
  <c r="H1052" i="17" s="1"/>
  <c r="I1052" i="17" s="1"/>
  <c r="J1052" i="17" s="1"/>
  <c r="K1052" i="17" s="1"/>
  <c r="L1052" i="17" s="1"/>
  <c r="M1052" i="17" s="1"/>
  <c r="BM137" i="17" a="1"/>
  <c r="BM137" i="17" s="1"/>
  <c r="BL137" i="17" a="1"/>
  <c r="BL137" i="17" s="1"/>
  <c r="BK137" i="17" a="1"/>
  <c r="BK137" i="17" s="1"/>
  <c r="BJ137" i="17" a="1"/>
  <c r="BJ137" i="17" s="1"/>
  <c r="BG137" i="17" a="1"/>
  <c r="BG137" i="17" s="1"/>
  <c r="BI137" i="17" a="1"/>
  <c r="BI137" i="17" s="1"/>
  <c r="BH137" i="17" a="1"/>
  <c r="BH137" i="17" s="1"/>
  <c r="BK828" i="17" a="1"/>
  <c r="BK828" i="17" s="1"/>
  <c r="BJ828" i="17" a="1"/>
  <c r="BJ828" i="17" s="1"/>
  <c r="BI828" i="17" a="1"/>
  <c r="BI828" i="17" s="1"/>
  <c r="BH828" i="17" a="1"/>
  <c r="BH828" i="17" s="1"/>
  <c r="BG828" i="17" a="1"/>
  <c r="BG828" i="17" s="1"/>
  <c r="BF828" i="17" a="1"/>
  <c r="BF828" i="17" s="1"/>
  <c r="BM828" i="17" a="1"/>
  <c r="BM828" i="17" s="1"/>
  <c r="BJ275" i="17" a="1"/>
  <c r="BJ275" i="17" s="1"/>
  <c r="BI319" i="17" a="1"/>
  <c r="BI319" i="17" s="1"/>
  <c r="BM319" i="17" a="1"/>
  <c r="BM319" i="17" s="1"/>
  <c r="BK319" i="17" a="1"/>
  <c r="BK319" i="17" s="1"/>
  <c r="BJ910" i="17" a="1"/>
  <c r="BJ910" i="17" s="1"/>
  <c r="BI910" i="17" a="1"/>
  <c r="BI910" i="17" s="1"/>
  <c r="BG910" i="17" a="1"/>
  <c r="BG910" i="17" s="1"/>
  <c r="BL910" i="17" a="1"/>
  <c r="BL910" i="17" s="1"/>
  <c r="BK14" i="17" a="1"/>
  <c r="BK14" i="17" s="1"/>
  <c r="BG14" i="17" a="1"/>
  <c r="BG14" i="17" s="1"/>
  <c r="BF947" i="17" a="1"/>
  <c r="BF947" i="17" s="1"/>
  <c r="BG947" i="17" a="1"/>
  <c r="BG947" i="17" s="1"/>
  <c r="BJ947" i="17" a="1"/>
  <c r="BJ947" i="17" s="1"/>
  <c r="BM947" i="17" a="1"/>
  <c r="BM947" i="17" s="1"/>
  <c r="BI947" i="17" a="1"/>
  <c r="BI947" i="17" s="1"/>
  <c r="BH947" i="17" a="1"/>
  <c r="BH947" i="17" s="1"/>
  <c r="BF515" i="17" a="1"/>
  <c r="BF515" i="17" s="1"/>
  <c r="BM515" i="17" a="1"/>
  <c r="BM515" i="17" s="1"/>
  <c r="BK515" i="17" a="1"/>
  <c r="BK515" i="17" s="1"/>
  <c r="BG515" i="17" a="1"/>
  <c r="BG515" i="17" s="1"/>
  <c r="BL515" i="17" a="1"/>
  <c r="BL515" i="17" s="1"/>
  <c r="BI515" i="17" a="1"/>
  <c r="BI515" i="17" s="1"/>
  <c r="BH515" i="17" a="1"/>
  <c r="BH515" i="17" s="1"/>
  <c r="BF137" i="17" a="1"/>
  <c r="BF137" i="17" s="1"/>
  <c r="N379" i="17"/>
  <c r="BL238" i="17" a="1"/>
  <c r="BL238" i="17" s="1"/>
  <c r="BH1137" i="17" a="1"/>
  <c r="BH1137" i="17" s="1"/>
  <c r="BM165" i="17" a="1"/>
  <c r="BM165" i="17" s="1"/>
  <c r="BM521" i="17" a="1"/>
  <c r="BM521" i="17" s="1"/>
  <c r="BJ279" i="17" a="1"/>
  <c r="BJ279" i="17" s="1"/>
  <c r="BI471" i="17" a="1"/>
  <c r="BI471" i="17" s="1"/>
  <c r="BI1062" i="17" a="1"/>
  <c r="BI1062" i="17" s="1"/>
  <c r="BF1039" i="17" a="1"/>
  <c r="BF1039" i="17" s="1"/>
  <c r="BL1116" i="17" a="1"/>
  <c r="BL1116" i="17" s="1"/>
  <c r="BG473" i="17" a="1"/>
  <c r="BG473" i="17" s="1"/>
  <c r="BF820" i="17" a="1"/>
  <c r="BF820" i="17" s="1"/>
  <c r="BG740" i="17" a="1"/>
  <c r="BG740" i="17" s="1"/>
  <c r="BJ641" i="17" a="1"/>
  <c r="BJ641" i="17" s="1"/>
  <c r="BK440" i="17" a="1"/>
  <c r="BK440" i="17" s="1"/>
  <c r="BK360" i="17" a="1"/>
  <c r="BK360" i="17" s="1"/>
  <c r="BF819" i="17" a="1"/>
  <c r="BF819" i="17" s="1"/>
  <c r="BL658" i="17" a="1"/>
  <c r="BL658" i="17" s="1"/>
  <c r="BK658" i="17" a="1"/>
  <c r="BK658" i="17" s="1"/>
  <c r="BL114" i="17" a="1"/>
  <c r="BL114" i="17" s="1"/>
  <c r="BF82" i="17" a="1"/>
  <c r="BF82" i="17" s="1"/>
  <c r="BL375" i="17" a="1"/>
  <c r="BL375" i="17" s="1"/>
  <c r="BL140" i="17" a="1"/>
  <c r="BL140" i="17" s="1"/>
  <c r="F827" i="17"/>
  <c r="G827" i="17" s="1"/>
  <c r="H827" i="17" s="1"/>
  <c r="I827" i="17" s="1"/>
  <c r="J827" i="17" s="1"/>
  <c r="K827" i="17" s="1"/>
  <c r="L827" i="17" s="1"/>
  <c r="M827" i="17" s="1"/>
  <c r="BI1115" i="17" a="1"/>
  <c r="BI1115" i="17" s="1"/>
  <c r="BH368" i="17" a="1"/>
  <c r="BH368" i="17" s="1"/>
  <c r="BL1008" i="17" a="1"/>
  <c r="BL1008" i="17" s="1"/>
  <c r="BI1008" i="17" a="1"/>
  <c r="BI1008" i="17" s="1"/>
  <c r="BJ1008" i="17" a="1"/>
  <c r="BJ1008" i="17" s="1"/>
  <c r="BG69" i="17" a="1"/>
  <c r="BG69" i="17" s="1"/>
  <c r="F1062" i="17"/>
  <c r="G1062" i="17" s="1"/>
  <c r="H1062" i="17" s="1"/>
  <c r="I1062" i="17" s="1"/>
  <c r="J1062" i="17" s="1"/>
  <c r="K1062" i="17" s="1"/>
  <c r="L1062" i="17" s="1"/>
  <c r="M1062" i="17" s="1"/>
  <c r="N1062" i="17" s="1"/>
  <c r="BF782" i="17" a="1"/>
  <c r="BF782" i="17" s="1"/>
  <c r="BL1125" i="17" a="1"/>
  <c r="BL1125" i="17" s="1"/>
  <c r="BL126" i="17" a="1"/>
  <c r="BL126" i="17" s="1"/>
  <c r="BG319" i="17" a="1"/>
  <c r="BG319" i="17" s="1"/>
  <c r="BG418" i="17" a="1"/>
  <c r="BG418" i="17" s="1"/>
  <c r="BF160" i="17" a="1"/>
  <c r="BF160" i="17" s="1"/>
  <c r="BM160" i="17" a="1"/>
  <c r="BM160" i="17" s="1"/>
  <c r="BK160" i="17" a="1"/>
  <c r="BK160" i="17" s="1"/>
  <c r="BI160" i="17" a="1"/>
  <c r="BI160" i="17" s="1"/>
  <c r="BH910" i="17" a="1"/>
  <c r="BH910" i="17" s="1"/>
  <c r="BI586" i="17" a="1"/>
  <c r="BI586" i="17" s="1"/>
  <c r="BH14" i="17" a="1"/>
  <c r="BH14" i="17" s="1"/>
  <c r="BJ888" i="17" a="1"/>
  <c r="BJ888" i="17" s="1"/>
  <c r="BH53" i="17" a="1"/>
  <c r="BH53" i="17" s="1"/>
  <c r="BK205" i="17" a="1"/>
  <c r="BK205" i="17" s="1"/>
  <c r="BG465" i="17" a="1"/>
  <c r="BG465" i="17" s="1"/>
  <c r="BF1112" i="17" a="1"/>
  <c r="BF1112" i="17" s="1"/>
  <c r="BL1112" i="17" a="1"/>
  <c r="BL1112" i="17" s="1"/>
  <c r="BK1112" i="17" a="1"/>
  <c r="BK1112" i="17" s="1"/>
  <c r="BJ1112" i="17" a="1"/>
  <c r="BJ1112" i="17" s="1"/>
  <c r="BM599" i="17" a="1"/>
  <c r="BM599" i="17" s="1"/>
  <c r="BG508" i="17" a="1"/>
  <c r="BG508" i="17" s="1"/>
  <c r="BF508" i="17" a="1"/>
  <c r="BF508" i="17" s="1"/>
  <c r="BI508" i="17" a="1"/>
  <c r="BI508" i="17" s="1"/>
  <c r="BL508" i="17" a="1"/>
  <c r="BL508" i="17" s="1"/>
  <c r="BH508" i="17" a="1"/>
  <c r="BH508" i="17" s="1"/>
  <c r="BM508" i="17" a="1"/>
  <c r="BM508" i="17" s="1"/>
  <c r="BK508" i="17" a="1"/>
  <c r="BK508" i="17" s="1"/>
  <c r="BK354" i="17" a="1"/>
  <c r="BK354" i="17" s="1"/>
  <c r="BG358" i="17" a="1"/>
  <c r="BG358" i="17" s="1"/>
  <c r="BH1148" i="17" a="1"/>
  <c r="BH1148" i="17" s="1"/>
  <c r="BJ762" i="17" a="1"/>
  <c r="BJ762" i="17" s="1"/>
  <c r="BH762" i="17" a="1"/>
  <c r="BH762" i="17" s="1"/>
  <c r="BL762" i="17" a="1"/>
  <c r="BL762" i="17" s="1"/>
  <c r="BI762" i="17" a="1"/>
  <c r="BI762" i="17" s="1"/>
  <c r="BG762" i="17" a="1"/>
  <c r="BG762" i="17" s="1"/>
  <c r="BF762" i="17" a="1"/>
  <c r="BF762" i="17" s="1"/>
  <c r="BM1126" i="17" a="1"/>
  <c r="BM1126" i="17" s="1"/>
  <c r="BK1126" i="17" a="1"/>
  <c r="BK1126" i="17" s="1"/>
  <c r="BH1126" i="17" a="1"/>
  <c r="BH1126" i="17" s="1"/>
  <c r="BG1126" i="17" a="1"/>
  <c r="BG1126" i="17" s="1"/>
  <c r="BJ1126" i="17" a="1"/>
  <c r="BJ1126" i="17" s="1"/>
  <c r="BI1126" i="17" a="1"/>
  <c r="BI1126" i="17" s="1"/>
  <c r="BL1126" i="17" a="1"/>
  <c r="BL1126" i="17" s="1"/>
  <c r="BK57" i="17" a="1"/>
  <c r="BK57" i="17" s="1"/>
  <c r="BH57" i="17" a="1"/>
  <c r="BH57" i="17" s="1"/>
  <c r="BL57" i="17" a="1"/>
  <c r="BL57" i="17" s="1"/>
  <c r="BF57" i="17" a="1"/>
  <c r="BF57" i="17" s="1"/>
  <c r="BM57" i="17" a="1"/>
  <c r="BM57" i="17" s="1"/>
  <c r="BJ57" i="17" a="1"/>
  <c r="BJ57" i="17" s="1"/>
  <c r="BI57" i="17" a="1"/>
  <c r="BI57" i="17" s="1"/>
  <c r="BL1074" i="17" a="1"/>
  <c r="BL1074" i="17" s="1"/>
  <c r="BH1074" i="17" a="1"/>
  <c r="BH1074" i="17" s="1"/>
  <c r="BK1074" i="17" a="1"/>
  <c r="BK1074" i="17" s="1"/>
  <c r="BF1074" i="17" a="1"/>
  <c r="BF1074" i="17" s="1"/>
  <c r="BM1074" i="17" a="1"/>
  <c r="BM1074" i="17" s="1"/>
  <c r="BI1074" i="17" a="1"/>
  <c r="BI1074" i="17" s="1"/>
  <c r="BG1074" i="17" a="1"/>
  <c r="BG1074" i="17" s="1"/>
  <c r="BJ1074" i="17" a="1"/>
  <c r="BJ1074" i="17" s="1"/>
  <c r="BJ186" i="17" a="1"/>
  <c r="BJ186" i="17" s="1"/>
  <c r="BI186" i="17" a="1"/>
  <c r="BI186" i="17" s="1"/>
  <c r="BH186" i="17" a="1"/>
  <c r="BH186" i="17" s="1"/>
  <c r="BM186" i="17" a="1"/>
  <c r="BM186" i="17" s="1"/>
  <c r="BK186" i="17" a="1"/>
  <c r="BK186" i="17" s="1"/>
  <c r="BG186" i="17" a="1"/>
  <c r="BG186" i="17" s="1"/>
  <c r="BF186" i="17" a="1"/>
  <c r="BF186" i="17" s="1"/>
  <c r="BI1128" i="17" a="1"/>
  <c r="BI1128" i="17" s="1"/>
  <c r="BH1128" i="17" a="1"/>
  <c r="BH1128" i="17" s="1"/>
  <c r="BG1128" i="17" a="1"/>
  <c r="BG1128" i="17" s="1"/>
  <c r="BJ1128" i="17" a="1"/>
  <c r="BJ1128" i="17" s="1"/>
  <c r="BF1128" i="17" a="1"/>
  <c r="BF1128" i="17" s="1"/>
  <c r="BM1128" i="17" a="1"/>
  <c r="BM1128" i="17" s="1"/>
  <c r="BL1128" i="17" a="1"/>
  <c r="BL1128" i="17" s="1"/>
  <c r="BH360" i="17" a="1"/>
  <c r="BH360" i="17" s="1"/>
  <c r="BM793" i="17" a="1"/>
  <c r="BM793" i="17" s="1"/>
  <c r="BK793" i="17" a="1"/>
  <c r="BK793" i="17" s="1"/>
  <c r="BF443" i="17" a="1"/>
  <c r="BF443" i="17" s="1"/>
  <c r="BJ82" i="17" a="1"/>
  <c r="BJ82" i="17" s="1"/>
  <c r="BM375" i="17" a="1"/>
  <c r="BM375" i="17" s="1"/>
  <c r="BI735" i="17" a="1"/>
  <c r="BI735" i="17" s="1"/>
  <c r="BF735" i="17" a="1"/>
  <c r="BF735" i="17" s="1"/>
  <c r="BI368" i="17" a="1"/>
  <c r="BI368" i="17" s="1"/>
  <c r="BH319" i="17" a="1"/>
  <c r="BH319" i="17" s="1"/>
  <c r="BG1021" i="17" a="1"/>
  <c r="BG1021" i="17" s="1"/>
  <c r="BI1021" i="17" a="1"/>
  <c r="BI1021" i="17" s="1"/>
  <c r="BJ586" i="17" a="1"/>
  <c r="BJ586" i="17" s="1"/>
  <c r="BF367" i="17" a="1"/>
  <c r="BF367" i="17" s="1"/>
  <c r="BK367" i="17" a="1"/>
  <c r="BK367" i="17" s="1"/>
  <c r="BH367" i="17" a="1"/>
  <c r="BH367" i="17" s="1"/>
  <c r="BG367" i="17" a="1"/>
  <c r="BG367" i="17" s="1"/>
  <c r="BM635" i="17" a="1"/>
  <c r="BM635" i="17" s="1"/>
  <c r="BG104" i="17" a="1"/>
  <c r="BG104" i="17" s="1"/>
  <c r="BM104" i="17" a="1"/>
  <c r="BM104" i="17" s="1"/>
  <c r="BK104" i="17" a="1"/>
  <c r="BK104" i="17" s="1"/>
  <c r="F355" i="17"/>
  <c r="G355" i="17" s="1"/>
  <c r="H355" i="17" s="1"/>
  <c r="I355" i="17" s="1"/>
  <c r="J355" i="17" s="1"/>
  <c r="K355" i="17" s="1"/>
  <c r="L355" i="17" s="1"/>
  <c r="M355" i="17" s="1"/>
  <c r="BH918" i="17" a="1"/>
  <c r="BH918" i="17" s="1"/>
  <c r="BK918" i="17" a="1"/>
  <c r="BK918" i="17" s="1"/>
  <c r="BF918" i="17" a="1"/>
  <c r="BF918" i="17" s="1"/>
  <c r="BL918" i="17" a="1"/>
  <c r="BL918" i="17" s="1"/>
  <c r="BI746" i="17" a="1"/>
  <c r="BI746" i="17" s="1"/>
  <c r="BM746" i="17" a="1"/>
  <c r="BM746" i="17" s="1"/>
  <c r="BK746" i="17" a="1"/>
  <c r="BK746" i="17" s="1"/>
  <c r="BG746" i="17" a="1"/>
  <c r="BG746" i="17" s="1"/>
  <c r="BF746" i="17" a="1"/>
  <c r="BF746" i="17" s="1"/>
  <c r="BJ746" i="17" a="1"/>
  <c r="BJ746" i="17" s="1"/>
  <c r="BH746" i="17" a="1"/>
  <c r="BH746" i="17" s="1"/>
  <c r="BH345" i="17" a="1"/>
  <c r="BH345" i="17" s="1"/>
  <c r="BF345" i="17" a="1"/>
  <c r="BF345" i="17" s="1"/>
  <c r="BK345" i="17" a="1"/>
  <c r="BK345" i="17" s="1"/>
  <c r="BI345" i="17" a="1"/>
  <c r="BI345" i="17" s="1"/>
  <c r="BG345" i="17" a="1"/>
  <c r="BG345" i="17" s="1"/>
  <c r="BJ345" i="17" a="1"/>
  <c r="BJ345" i="17" s="1"/>
  <c r="BM345" i="17" a="1"/>
  <c r="BM345" i="17" s="1"/>
  <c r="F37" i="17"/>
  <c r="G37" i="17" s="1"/>
  <c r="H37" i="17" s="1"/>
  <c r="I37" i="17" s="1"/>
  <c r="J37" i="17" s="1"/>
  <c r="K37" i="17" s="1"/>
  <c r="L37" i="17" s="1"/>
  <c r="M37" i="17" s="1"/>
  <c r="F1045" i="17"/>
  <c r="G1045" i="17" s="1"/>
  <c r="H1045" i="17" s="1"/>
  <c r="I1045" i="17" s="1"/>
  <c r="J1045" i="17" s="1"/>
  <c r="K1045" i="17" s="1"/>
  <c r="L1045" i="17" s="1"/>
  <c r="M1045" i="17" s="1"/>
  <c r="F425" i="17"/>
  <c r="G425" i="17" s="1"/>
  <c r="H425" i="17" s="1"/>
  <c r="I425" i="17" s="1"/>
  <c r="J425" i="17" s="1"/>
  <c r="K425" i="17" s="1"/>
  <c r="L425" i="17" s="1"/>
  <c r="M425" i="17" s="1"/>
  <c r="N425" i="17" s="1"/>
  <c r="BJ1115" i="17" a="1"/>
  <c r="BJ1115" i="17" s="1"/>
  <c r="BK1115" i="17" a="1"/>
  <c r="BK1115" i="17" s="1"/>
  <c r="BM1115" i="17" a="1"/>
  <c r="BM1115" i="17" s="1"/>
  <c r="BH69" i="17" a="1"/>
  <c r="BH69" i="17" s="1"/>
  <c r="BJ69" i="17" a="1"/>
  <c r="BJ69" i="17" s="1"/>
  <c r="BL69" i="17" a="1"/>
  <c r="BL69" i="17" s="1"/>
  <c r="BM126" i="17" a="1"/>
  <c r="BM126" i="17" s="1"/>
  <c r="BJ126" i="17" a="1"/>
  <c r="BJ126" i="17" s="1"/>
  <c r="BJ319" i="17" a="1"/>
  <c r="BJ319" i="17" s="1"/>
  <c r="BM888" i="17" a="1"/>
  <c r="BM888" i="17" s="1"/>
  <c r="BL888" i="17" a="1"/>
  <c r="BL888" i="17" s="1"/>
  <c r="BI888" i="17" a="1"/>
  <c r="BI888" i="17" s="1"/>
  <c r="BF53" i="17" a="1"/>
  <c r="BF53" i="17" s="1"/>
  <c r="BL53" i="17" a="1"/>
  <c r="BL53" i="17" s="1"/>
  <c r="BK53" i="17" a="1"/>
  <c r="BK53" i="17" s="1"/>
  <c r="BJ53" i="17" a="1"/>
  <c r="BJ53" i="17" s="1"/>
  <c r="BF465" i="17" a="1"/>
  <c r="BF465" i="17" s="1"/>
  <c r="BM465" i="17" a="1"/>
  <c r="BM465" i="17" s="1"/>
  <c r="BL465" i="17" a="1"/>
  <c r="BL465" i="17" s="1"/>
  <c r="BJ465" i="17" a="1"/>
  <c r="BJ465" i="17" s="1"/>
  <c r="F932" i="17"/>
  <c r="G932" i="17" s="1"/>
  <c r="H932" i="17" s="1"/>
  <c r="I932" i="17" s="1"/>
  <c r="J932" i="17" s="1"/>
  <c r="K932" i="17" s="1"/>
  <c r="L932" i="17" s="1"/>
  <c r="M932" i="17" s="1"/>
  <c r="BF1148" i="17" a="1"/>
  <c r="BF1148" i="17" s="1"/>
  <c r="BJ1148" i="17" a="1"/>
  <c r="BJ1148" i="17" s="1"/>
  <c r="BM1148" i="17" a="1"/>
  <c r="BM1148" i="17" s="1"/>
  <c r="BK1148" i="17" a="1"/>
  <c r="BK1148" i="17" s="1"/>
  <c r="BL746" i="17" a="1"/>
  <c r="BL746" i="17" s="1"/>
  <c r="F561" i="17"/>
  <c r="G561" i="17" s="1"/>
  <c r="H561" i="17" s="1"/>
  <c r="I561" i="17" s="1"/>
  <c r="J561" i="17" s="1"/>
  <c r="K561" i="17" s="1"/>
  <c r="L561" i="17" s="1"/>
  <c r="M561" i="17" s="1"/>
  <c r="F1141" i="17"/>
  <c r="G1141" i="17" s="1"/>
  <c r="H1141" i="17" s="1"/>
  <c r="I1141" i="17" s="1"/>
  <c r="J1141" i="17" s="1"/>
  <c r="K1141" i="17" s="1"/>
  <c r="L1141" i="17" s="1"/>
  <c r="M1141" i="17" s="1"/>
  <c r="BI798" i="17" a="1"/>
  <c r="BI798" i="17" s="1"/>
  <c r="BH279" i="17" a="1"/>
  <c r="BH279" i="17" s="1"/>
  <c r="BF73" i="17" a="1"/>
  <c r="BF73" i="17" s="1"/>
  <c r="BK1062" i="17" a="1"/>
  <c r="BK1062" i="17" s="1"/>
  <c r="BM1142" i="17" a="1"/>
  <c r="BM1142" i="17" s="1"/>
  <c r="BJ820" i="17" a="1"/>
  <c r="BJ820" i="17" s="1"/>
  <c r="BL497" i="17" a="1"/>
  <c r="BL497" i="17" s="1"/>
  <c r="BH511" i="17" a="1"/>
  <c r="BH511" i="17" s="1"/>
  <c r="BJ440" i="17" a="1"/>
  <c r="BJ440" i="17" s="1"/>
  <c r="BL356" i="17" a="1"/>
  <c r="BL356" i="17" s="1"/>
  <c r="BJ360" i="17" a="1"/>
  <c r="BJ360" i="17" s="1"/>
  <c r="BH804" i="17" a="1"/>
  <c r="BH804" i="17" s="1"/>
  <c r="BL443" i="17" a="1"/>
  <c r="BL443" i="17" s="1"/>
  <c r="BF375" i="17" a="1"/>
  <c r="BF375" i="17" s="1"/>
  <c r="BL19" i="17" a="1"/>
  <c r="BL19" i="17" s="1"/>
  <c r="BK19" i="17" a="1"/>
  <c r="BK19" i="17" s="1"/>
  <c r="BM38" i="17" a="1"/>
  <c r="BM38" i="17" s="1"/>
  <c r="BJ735" i="17" a="1"/>
  <c r="BJ735" i="17" s="1"/>
  <c r="BJ827" i="17" a="1"/>
  <c r="BJ827" i="17" s="1"/>
  <c r="BI827" i="17" a="1"/>
  <c r="BI827" i="17" s="1"/>
  <c r="BF827" i="17" a="1"/>
  <c r="BF827" i="17" s="1"/>
  <c r="BL1115" i="17" a="1"/>
  <c r="BL1115" i="17" s="1"/>
  <c r="BH1155" i="17" a="1"/>
  <c r="BH1155" i="17" s="1"/>
  <c r="BF69" i="17" a="1"/>
  <c r="BF69" i="17" s="1"/>
  <c r="BG750" i="17" a="1"/>
  <c r="BG750" i="17" s="1"/>
  <c r="BF750" i="17" a="1"/>
  <c r="BF750" i="17" s="1"/>
  <c r="BH1125" i="17" a="1"/>
  <c r="BH1125" i="17" s="1"/>
  <c r="BG1125" i="17" a="1"/>
  <c r="BG1125" i="17" s="1"/>
  <c r="BF126" i="17" a="1"/>
  <c r="BF126" i="17" s="1"/>
  <c r="BL319" i="17" a="1"/>
  <c r="BL319" i="17" s="1"/>
  <c r="BJ1021" i="17" a="1"/>
  <c r="BJ1021" i="17" s="1"/>
  <c r="BM367" i="17" a="1"/>
  <c r="BM367" i="17" s="1"/>
  <c r="BM53" i="17" a="1"/>
  <c r="BM53" i="17" s="1"/>
  <c r="BG635" i="17" a="1"/>
  <c r="BG635" i="17" s="1"/>
  <c r="BI465" i="17" a="1"/>
  <c r="BI465" i="17" s="1"/>
  <c r="BK1090" i="17" a="1"/>
  <c r="BK1090" i="17" s="1"/>
  <c r="BH706" i="17" a="1"/>
  <c r="BH706" i="17" s="1"/>
  <c r="BK706" i="17" a="1"/>
  <c r="BK706" i="17" s="1"/>
  <c r="BJ706" i="17" a="1"/>
  <c r="BJ706" i="17" s="1"/>
  <c r="BI706" i="17" a="1"/>
  <c r="BI706" i="17" s="1"/>
  <c r="BG706" i="17" a="1"/>
  <c r="BG706" i="17" s="1"/>
  <c r="BF706" i="17" a="1"/>
  <c r="BF706" i="17" s="1"/>
  <c r="BM706" i="17" a="1"/>
  <c r="BM706" i="17" s="1"/>
  <c r="F206" i="17"/>
  <c r="G206" i="17" s="1"/>
  <c r="H206" i="17" s="1"/>
  <c r="I206" i="17" s="1"/>
  <c r="J206" i="17" s="1"/>
  <c r="K206" i="17" s="1"/>
  <c r="L206" i="17" s="1"/>
  <c r="M206" i="17" s="1"/>
  <c r="F47" i="17"/>
  <c r="G47" i="17" s="1"/>
  <c r="H47" i="17" s="1"/>
  <c r="I47" i="17" s="1"/>
  <c r="J47" i="17" s="1"/>
  <c r="K47" i="17" s="1"/>
  <c r="L47" i="17" s="1"/>
  <c r="M47" i="17" s="1"/>
  <c r="BK842" i="17" a="1"/>
  <c r="BK842" i="17" s="1"/>
  <c r="BJ842" i="17" a="1"/>
  <c r="BJ842" i="17" s="1"/>
  <c r="BF842" i="17" a="1"/>
  <c r="BF842" i="17" s="1"/>
  <c r="BM842" i="17" a="1"/>
  <c r="BM842" i="17" s="1"/>
  <c r="BL842" i="17" a="1"/>
  <c r="BL842" i="17" s="1"/>
  <c r="BI842" i="17" a="1"/>
  <c r="BI842" i="17" s="1"/>
  <c r="BG842" i="17" a="1"/>
  <c r="BG842" i="17" s="1"/>
  <c r="BG453" i="17" a="1"/>
  <c r="BG453" i="17" s="1"/>
  <c r="BF453" i="17" a="1"/>
  <c r="BF453" i="17" s="1"/>
  <c r="BM453" i="17" a="1"/>
  <c r="BM453" i="17" s="1"/>
  <c r="BL453" i="17" a="1"/>
  <c r="BL453" i="17" s="1"/>
  <c r="BJ453" i="17" a="1"/>
  <c r="BJ453" i="17" s="1"/>
  <c r="BI453" i="17" a="1"/>
  <c r="BI453" i="17" s="1"/>
  <c r="BH453" i="17" a="1"/>
  <c r="BH453" i="17" s="1"/>
  <c r="BI1076" i="17" a="1"/>
  <c r="BI1076" i="17" s="1"/>
  <c r="BH819" i="17" a="1"/>
  <c r="BH819" i="17" s="1"/>
  <c r="BJ304" i="17" a="1"/>
  <c r="BJ304" i="17" s="1"/>
  <c r="BI304" i="17" a="1"/>
  <c r="BI304" i="17" s="1"/>
  <c r="BH304" i="17" a="1"/>
  <c r="BH304" i="17" s="1"/>
  <c r="F32" i="17"/>
  <c r="G32" i="17" s="1"/>
  <c r="H32" i="17" s="1"/>
  <c r="I32" i="17" s="1"/>
  <c r="J32" i="17" s="1"/>
  <c r="K32" i="17" s="1"/>
  <c r="L32" i="17" s="1"/>
  <c r="M32" i="17" s="1"/>
  <c r="BG375" i="17" a="1"/>
  <c r="BG375" i="17" s="1"/>
  <c r="BL38" i="17" a="1"/>
  <c r="BL38" i="17" s="1"/>
  <c r="BK735" i="17" a="1"/>
  <c r="BK735" i="17" s="1"/>
  <c r="BK827" i="17" a="1"/>
  <c r="BK827" i="17" s="1"/>
  <c r="BH1115" i="17" a="1"/>
  <c r="BH1115" i="17" s="1"/>
  <c r="BJ750" i="17" a="1"/>
  <c r="BJ750" i="17" s="1"/>
  <c r="BI782" i="17" a="1"/>
  <c r="BI782" i="17" s="1"/>
  <c r="BI1125" i="17" a="1"/>
  <c r="BI1125" i="17" s="1"/>
  <c r="BG126" i="17" a="1"/>
  <c r="BG126" i="17" s="1"/>
  <c r="BM932" i="17" a="1"/>
  <c r="BM932" i="17" s="1"/>
  <c r="BL932" i="17" a="1"/>
  <c r="BL932" i="17" s="1"/>
  <c r="BJ932" i="17" a="1"/>
  <c r="BJ932" i="17" s="1"/>
  <c r="BF932" i="17" a="1"/>
  <c r="BF932" i="17" s="1"/>
  <c r="BM852" i="17" a="1"/>
  <c r="BM852" i="17" s="1"/>
  <c r="BK852" i="17" a="1"/>
  <c r="BK852" i="17" s="1"/>
  <c r="BJ852" i="17" a="1"/>
  <c r="BJ852" i="17" s="1"/>
  <c r="BI852" i="17" a="1"/>
  <c r="BI852" i="17" s="1"/>
  <c r="F1068" i="17"/>
  <c r="G1068" i="17" s="1"/>
  <c r="H1068" i="17" s="1"/>
  <c r="I1068" i="17" s="1"/>
  <c r="J1068" i="17" s="1"/>
  <c r="K1068" i="17" s="1"/>
  <c r="L1068" i="17" s="1"/>
  <c r="M1068" i="17" s="1"/>
  <c r="BK465" i="17" a="1"/>
  <c r="BK465" i="17" s="1"/>
  <c r="F821" i="17"/>
  <c r="G821" i="17" s="1"/>
  <c r="H821" i="17" s="1"/>
  <c r="I821" i="17" s="1"/>
  <c r="J821" i="17" s="1"/>
  <c r="K821" i="17" s="1"/>
  <c r="L821" i="17" s="1"/>
  <c r="M821" i="17" s="1"/>
  <c r="F704" i="17"/>
  <c r="G704" i="17" s="1"/>
  <c r="H704" i="17" s="1"/>
  <c r="I704" i="17" s="1"/>
  <c r="J704" i="17" s="1"/>
  <c r="K704" i="17" s="1"/>
  <c r="L704" i="17" s="1"/>
  <c r="M704" i="17" s="1"/>
  <c r="BL1148" i="17" a="1"/>
  <c r="BL1148" i="17" s="1"/>
  <c r="F664" i="17"/>
  <c r="G664" i="17" s="1"/>
  <c r="H664" i="17" s="1"/>
  <c r="I664" i="17" s="1"/>
  <c r="J664" i="17" s="1"/>
  <c r="K664" i="17" s="1"/>
  <c r="L664" i="17" s="1"/>
  <c r="M664" i="17" s="1"/>
  <c r="F386" i="17"/>
  <c r="G386" i="17" s="1"/>
  <c r="H386" i="17" s="1"/>
  <c r="I386" i="17" s="1"/>
  <c r="J386" i="17" s="1"/>
  <c r="K386" i="17" s="1"/>
  <c r="L386" i="17" s="1"/>
  <c r="M386" i="17" s="1"/>
  <c r="BH759" i="17" a="1"/>
  <c r="BH759" i="17" s="1"/>
  <c r="BF759" i="17" a="1"/>
  <c r="BF759" i="17" s="1"/>
  <c r="BM759" i="17" a="1"/>
  <c r="BM759" i="17" s="1"/>
  <c r="BL759" i="17" a="1"/>
  <c r="BL759" i="17" s="1"/>
  <c r="BK759" i="17" a="1"/>
  <c r="BK759" i="17" s="1"/>
  <c r="BG759" i="17" a="1"/>
  <c r="BG759" i="17" s="1"/>
  <c r="BJ759" i="17" a="1"/>
  <c r="BJ759" i="17" s="1"/>
  <c r="F791" i="17"/>
  <c r="G791" i="17" s="1"/>
  <c r="H791" i="17" s="1"/>
  <c r="I791" i="17" s="1"/>
  <c r="J791" i="17" s="1"/>
  <c r="K791" i="17" s="1"/>
  <c r="L791" i="17" s="1"/>
  <c r="M791" i="17" s="1"/>
  <c r="BK635" i="17" a="1"/>
  <c r="BK635" i="17" s="1"/>
  <c r="BJ635" i="17" a="1"/>
  <c r="BJ635" i="17" s="1"/>
  <c r="BI635" i="17" a="1"/>
  <c r="BI635" i="17" s="1"/>
  <c r="BH635" i="17" a="1"/>
  <c r="BH635" i="17" s="1"/>
  <c r="F535" i="17"/>
  <c r="G535" i="17" s="1"/>
  <c r="H535" i="17" s="1"/>
  <c r="I535" i="17" s="1"/>
  <c r="J535" i="17" s="1"/>
  <c r="K535" i="17" s="1"/>
  <c r="L535" i="17" s="1"/>
  <c r="M535" i="17" s="1"/>
  <c r="BM1090" i="17" a="1"/>
  <c r="BM1090" i="17" s="1"/>
  <c r="BF1090" i="17" a="1"/>
  <c r="BF1090" i="17" s="1"/>
  <c r="BG1090" i="17" a="1"/>
  <c r="BG1090" i="17" s="1"/>
  <c r="BL1090" i="17" a="1"/>
  <c r="BL1090" i="17" s="1"/>
  <c r="BI1090" i="17" a="1"/>
  <c r="BI1090" i="17" s="1"/>
  <c r="BL1036" i="17" a="1"/>
  <c r="BL1036" i="17" s="1"/>
  <c r="BK1036" i="17" a="1"/>
  <c r="BK1036" i="17" s="1"/>
  <c r="BF1036" i="17" a="1"/>
  <c r="BF1036" i="17" s="1"/>
  <c r="BJ1036" i="17" a="1"/>
  <c r="BJ1036" i="17" s="1"/>
  <c r="BI1036" i="17" a="1"/>
  <c r="BI1036" i="17" s="1"/>
  <c r="BH1036" i="17" a="1"/>
  <c r="BH1036" i="17" s="1"/>
  <c r="BG1036" i="17" a="1"/>
  <c r="BG1036" i="17" s="1"/>
  <c r="BM242" i="17" a="1"/>
  <c r="BM242" i="17" s="1"/>
  <c r="BH242" i="17" a="1"/>
  <c r="BH242" i="17" s="1"/>
  <c r="BG242" i="17" a="1"/>
  <c r="BG242" i="17" s="1"/>
  <c r="BF242" i="17" a="1"/>
  <c r="BF242" i="17" s="1"/>
  <c r="BL242" i="17" a="1"/>
  <c r="BL242" i="17" s="1"/>
  <c r="BI242" i="17" a="1"/>
  <c r="BI242" i="17" s="1"/>
  <c r="BJ242" i="17" a="1"/>
  <c r="BJ242" i="17" s="1"/>
  <c r="F928" i="17"/>
  <c r="G928" i="17" s="1"/>
  <c r="H928" i="17" s="1"/>
  <c r="I928" i="17" s="1"/>
  <c r="J928" i="17" s="1"/>
  <c r="K928" i="17" s="1"/>
  <c r="L928" i="17" s="1"/>
  <c r="M928" i="17" s="1"/>
  <c r="F783" i="17"/>
  <c r="G783" i="17" s="1"/>
  <c r="H783" i="17" s="1"/>
  <c r="I783" i="17" s="1"/>
  <c r="J783" i="17" s="1"/>
  <c r="K783" i="17" s="1"/>
  <c r="L783" i="17" s="1"/>
  <c r="M783" i="17" s="1"/>
  <c r="BM348" i="17" a="1"/>
  <c r="BM348" i="17" s="1"/>
  <c r="BI348" i="17" a="1"/>
  <c r="BI348" i="17" s="1"/>
  <c r="BH348" i="17" a="1"/>
  <c r="BH348" i="17" s="1"/>
  <c r="BL348" i="17" a="1"/>
  <c r="BL348" i="17" s="1"/>
  <c r="BK348" i="17" a="1"/>
  <c r="BK348" i="17" s="1"/>
  <c r="BJ348" i="17" a="1"/>
  <c r="BJ348" i="17" s="1"/>
  <c r="BF348" i="17" a="1"/>
  <c r="BF348" i="17" s="1"/>
  <c r="BH81" i="17" a="1"/>
  <c r="BH81" i="17" s="1"/>
  <c r="BJ916" i="17" a="1"/>
  <c r="BJ916" i="17" s="1"/>
  <c r="BF409" i="17" a="1"/>
  <c r="BF409" i="17" s="1"/>
  <c r="BG371" i="17" a="1"/>
  <c r="BG371" i="17" s="1"/>
  <c r="BI202" i="17" a="1"/>
  <c r="BI202" i="17" s="1"/>
  <c r="BF738" i="17" a="1"/>
  <c r="BF738" i="17" s="1"/>
  <c r="BM1104" i="17" a="1"/>
  <c r="BM1104" i="17" s="1"/>
  <c r="BJ1127" i="17" a="1"/>
  <c r="BJ1127" i="17" s="1"/>
  <c r="BJ841" i="17" a="1"/>
  <c r="BJ841" i="17" s="1"/>
  <c r="BL783" i="17" a="1"/>
  <c r="BL783" i="17" s="1"/>
  <c r="BH1084" i="17" a="1"/>
  <c r="BH1084" i="17" s="1"/>
  <c r="BG846" i="17" a="1"/>
  <c r="BG846" i="17" s="1"/>
  <c r="BK249" i="17" a="1"/>
  <c r="BK249" i="17" s="1"/>
  <c r="BI887" i="17" a="1"/>
  <c r="BI887" i="17" s="1"/>
  <c r="BI1097" i="17" a="1"/>
  <c r="BI1097" i="17" s="1"/>
  <c r="BL461" i="17" a="1"/>
  <c r="BL461" i="17" s="1"/>
  <c r="BH350" i="17" a="1"/>
  <c r="BH350" i="17" s="1"/>
  <c r="BM366" i="17" a="1"/>
  <c r="BM366" i="17" s="1"/>
  <c r="BI25" i="17" a="1"/>
  <c r="BI25" i="17" s="1"/>
  <c r="BM668" i="17" a="1"/>
  <c r="BM668" i="17" s="1"/>
  <c r="BL162" i="17" a="1"/>
  <c r="BL162" i="17" s="1"/>
  <c r="BJ606" i="17" a="1"/>
  <c r="BJ606" i="17" s="1"/>
  <c r="BL401" i="17" a="1"/>
  <c r="BL401" i="17" s="1"/>
  <c r="BF736" i="17" a="1"/>
  <c r="BF736" i="17" s="1"/>
  <c r="BL896" i="17" a="1"/>
  <c r="BL896" i="17" s="1"/>
  <c r="BL441" i="17" a="1"/>
  <c r="BL441" i="17" s="1"/>
  <c r="BL1152" i="17" a="1"/>
  <c r="BL1152" i="17" s="1"/>
  <c r="BJ940" i="17" a="1"/>
  <c r="BJ940" i="17" s="1"/>
  <c r="BI81" i="17" a="1"/>
  <c r="BI81" i="17" s="1"/>
  <c r="BH584" i="17" a="1"/>
  <c r="BH584" i="17" s="1"/>
  <c r="BK916" i="17" a="1"/>
  <c r="BK916" i="17" s="1"/>
  <c r="BL517" i="17" a="1"/>
  <c r="BL517" i="17" s="1"/>
  <c r="BI657" i="17" a="1"/>
  <c r="BI657" i="17" s="1"/>
  <c r="BI462" i="17" a="1"/>
  <c r="BI462" i="17" s="1"/>
  <c r="BF982" i="17" a="1"/>
  <c r="BF982" i="17" s="1"/>
  <c r="BI409" i="17" a="1"/>
  <c r="BI409" i="17" s="1"/>
  <c r="BK1023" i="17" a="1"/>
  <c r="BK1023" i="17" s="1"/>
  <c r="BK371" i="17" a="1"/>
  <c r="BK371" i="17" s="1"/>
  <c r="BM1033" i="17" a="1"/>
  <c r="BM1033" i="17" s="1"/>
  <c r="BG587" i="17" a="1"/>
  <c r="BG587" i="17" s="1"/>
  <c r="BJ1097" i="17" a="1"/>
  <c r="BJ1097" i="17" s="1"/>
  <c r="BG646" i="17" a="1"/>
  <c r="BG646" i="17" s="1"/>
  <c r="BK67" i="17" a="1"/>
  <c r="BK67" i="17" s="1"/>
  <c r="BF389" i="17" a="1"/>
  <c r="BF389" i="17" s="1"/>
  <c r="BI738" i="17" a="1"/>
  <c r="BI738" i="17" s="1"/>
  <c r="BH1104" i="17" a="1"/>
  <c r="BH1104" i="17" s="1"/>
  <c r="BK20" i="17" a="1"/>
  <c r="BK20" i="17" s="1"/>
  <c r="BI47" i="17" a="1"/>
  <c r="BI47" i="17" s="1"/>
  <c r="BG1127" i="17" a="1"/>
  <c r="BG1127" i="17" s="1"/>
  <c r="BI399" i="17" a="1"/>
  <c r="BI399" i="17" s="1"/>
  <c r="BM461" i="17" a="1"/>
  <c r="BM461" i="17" s="1"/>
  <c r="BK10" i="17" a="1"/>
  <c r="BK10" i="17" s="1"/>
  <c r="BG1130" i="17" a="1"/>
  <c r="BG1130" i="17" s="1"/>
  <c r="BK846" i="17" a="1"/>
  <c r="BK846" i="17" s="1"/>
  <c r="BF689" i="17" a="1"/>
  <c r="BF689" i="17" s="1"/>
  <c r="BJ864" i="17" a="1"/>
  <c r="BJ864" i="17" s="1"/>
  <c r="BH849" i="17" a="1"/>
  <c r="BH849" i="17" s="1"/>
  <c r="BJ729" i="17" a="1"/>
  <c r="BJ729" i="17" s="1"/>
  <c r="BL314" i="17" a="1"/>
  <c r="BL314" i="17" s="1"/>
  <c r="BG249" i="17" a="1"/>
  <c r="BG249" i="17" s="1"/>
  <c r="BH415" i="17" a="1"/>
  <c r="BH415" i="17" s="1"/>
  <c r="BG350" i="17" a="1"/>
  <c r="BG350" i="17" s="1"/>
  <c r="BF1146" i="17" a="1"/>
  <c r="BF1146" i="17" s="1"/>
  <c r="BJ25" i="17" a="1"/>
  <c r="BJ25" i="17" s="1"/>
  <c r="BI718" i="17" a="1"/>
  <c r="BI718" i="17" s="1"/>
  <c r="BK280" i="17" a="1"/>
  <c r="BK280" i="17" s="1"/>
  <c r="BK801" i="17" a="1"/>
  <c r="BK801" i="17" s="1"/>
  <c r="BF1152" i="17" a="1"/>
  <c r="BF1152" i="17" s="1"/>
  <c r="BK81" i="17" a="1"/>
  <c r="BK81" i="17" s="1"/>
  <c r="BL916" i="17" a="1"/>
  <c r="BL916" i="17" s="1"/>
  <c r="BJ657" i="17" a="1"/>
  <c r="BJ657" i="17" s="1"/>
  <c r="BH409" i="17" a="1"/>
  <c r="BH409" i="17" s="1"/>
  <c r="BL371" i="17" a="1"/>
  <c r="BL371" i="17" s="1"/>
  <c r="BH587" i="17" a="1"/>
  <c r="BH587" i="17" s="1"/>
  <c r="BK1097" i="17" a="1"/>
  <c r="BK1097" i="17" s="1"/>
  <c r="BH646" i="17" a="1"/>
  <c r="BH646" i="17" s="1"/>
  <c r="BM67" i="17" a="1"/>
  <c r="BM67" i="17" s="1"/>
  <c r="BL389" i="17" a="1"/>
  <c r="BL389" i="17" s="1"/>
  <c r="BK738" i="17" a="1"/>
  <c r="BK738" i="17" s="1"/>
  <c r="BL1104" i="17" a="1"/>
  <c r="BL1104" i="17" s="1"/>
  <c r="BL20" i="17" a="1"/>
  <c r="BL20" i="17" s="1"/>
  <c r="BK47" i="17" a="1"/>
  <c r="BK47" i="17" s="1"/>
  <c r="BL1127" i="17" a="1"/>
  <c r="BL1127" i="17" s="1"/>
  <c r="BJ399" i="17" a="1"/>
  <c r="BJ399" i="17" s="1"/>
  <c r="BH461" i="17" a="1"/>
  <c r="BH461" i="17" s="1"/>
  <c r="BM10" i="17" a="1"/>
  <c r="BM10" i="17" s="1"/>
  <c r="BH846" i="17" a="1"/>
  <c r="BH846" i="17" s="1"/>
  <c r="BL689" i="17" a="1"/>
  <c r="BL689" i="17" s="1"/>
  <c r="BM729" i="17" a="1"/>
  <c r="BM729" i="17" s="1"/>
  <c r="BM37" i="17" a="1"/>
  <c r="BM37" i="17" s="1"/>
  <c r="BM350" i="17" a="1"/>
  <c r="BM350" i="17" s="1"/>
  <c r="BJ1146" i="17" a="1"/>
  <c r="BJ1146" i="17" s="1"/>
  <c r="BK592" i="17" a="1"/>
  <c r="BK592" i="17" s="1"/>
  <c r="BI366" i="17" a="1"/>
  <c r="BI366" i="17" s="1"/>
  <c r="BL1027" i="17" a="1"/>
  <c r="BL1027" i="17" s="1"/>
  <c r="BH25" i="17" a="1"/>
  <c r="BH25" i="17" s="1"/>
  <c r="BH718" i="17" a="1"/>
  <c r="BH718" i="17" s="1"/>
  <c r="BG661" i="17" a="1"/>
  <c r="BG661" i="17" s="1"/>
  <c r="BH668" i="17" a="1"/>
  <c r="BH668" i="17" s="1"/>
  <c r="BJ280" i="17" a="1"/>
  <c r="BJ280" i="17" s="1"/>
  <c r="BF401" i="17" a="1"/>
  <c r="BF401" i="17" s="1"/>
  <c r="BG736" i="17" a="1"/>
  <c r="BG736" i="17" s="1"/>
  <c r="BJ801" i="17" a="1"/>
  <c r="BJ801" i="17" s="1"/>
  <c r="BG390" i="17" a="1"/>
  <c r="BG390" i="17" s="1"/>
  <c r="BH896" i="17" a="1"/>
  <c r="BH896" i="17" s="1"/>
  <c r="BG622" i="17" a="1"/>
  <c r="BG622" i="17" s="1"/>
  <c r="BH1152" i="17" a="1"/>
  <c r="BH1152" i="17" s="1"/>
  <c r="BF940" i="17" a="1"/>
  <c r="BF940" i="17" s="1"/>
  <c r="BL81" i="17" a="1"/>
  <c r="BL81" i="17" s="1"/>
  <c r="BM916" i="17" a="1"/>
  <c r="BM916" i="17" s="1"/>
  <c r="BK657" i="17" a="1"/>
  <c r="BK657" i="17" s="1"/>
  <c r="BL462" i="17" a="1"/>
  <c r="BL462" i="17" s="1"/>
  <c r="BG982" i="17" a="1"/>
  <c r="BG982" i="17" s="1"/>
  <c r="BJ409" i="17" a="1"/>
  <c r="BJ409" i="17" s="1"/>
  <c r="BG1023" i="17" a="1"/>
  <c r="BG1023" i="17" s="1"/>
  <c r="BG1033" i="17" a="1"/>
  <c r="BG1033" i="17" s="1"/>
  <c r="BG565" i="17" a="1"/>
  <c r="BG565" i="17" s="1"/>
  <c r="BI587" i="17" a="1"/>
  <c r="BI587" i="17" s="1"/>
  <c r="BL1097" i="17" a="1"/>
  <c r="BL1097" i="17" s="1"/>
  <c r="BI646" i="17" a="1"/>
  <c r="BI646" i="17" s="1"/>
  <c r="BL67" i="17" a="1"/>
  <c r="BL67" i="17" s="1"/>
  <c r="BJ226" i="17" a="1"/>
  <c r="BJ226" i="17" s="1"/>
  <c r="BG389" i="17" a="1"/>
  <c r="BG389" i="17" s="1"/>
  <c r="BL738" i="17" a="1"/>
  <c r="BL738" i="17" s="1"/>
  <c r="BM20" i="17" a="1"/>
  <c r="BM20" i="17" s="1"/>
  <c r="BH47" i="17" a="1"/>
  <c r="BH47" i="17" s="1"/>
  <c r="BI1127" i="17" a="1"/>
  <c r="BI1127" i="17" s="1"/>
  <c r="BI461" i="17" a="1"/>
  <c r="BI461" i="17" s="1"/>
  <c r="BL10" i="17" a="1"/>
  <c r="BL10" i="17" s="1"/>
  <c r="BI846" i="17" a="1"/>
  <c r="BI846" i="17" s="1"/>
  <c r="BH768" i="17" a="1"/>
  <c r="BH768" i="17" s="1"/>
  <c r="BM689" i="17" a="1"/>
  <c r="BM689" i="17" s="1"/>
  <c r="BG864" i="17" a="1"/>
  <c r="BG864" i="17" s="1"/>
  <c r="BG448" i="17" a="1"/>
  <c r="BG448" i="17" s="1"/>
  <c r="BK803" i="17" a="1"/>
  <c r="BK803" i="17" s="1"/>
  <c r="BG849" i="17" a="1"/>
  <c r="BG849" i="17" s="1"/>
  <c r="BL729" i="17" a="1"/>
  <c r="BL729" i="17" s="1"/>
  <c r="BI686" i="17" a="1"/>
  <c r="BI686" i="17" s="1"/>
  <c r="BI41" i="17" a="1"/>
  <c r="BI41" i="17" s="1"/>
  <c r="BG1102" i="17" a="1"/>
  <c r="BG1102" i="17" s="1"/>
  <c r="BI415" i="17" a="1"/>
  <c r="BI415" i="17" s="1"/>
  <c r="BH37" i="17" a="1"/>
  <c r="BH37" i="17" s="1"/>
  <c r="BF350" i="17" a="1"/>
  <c r="BF350" i="17" s="1"/>
  <c r="BG557" i="17" a="1"/>
  <c r="BG557" i="17" s="1"/>
  <c r="BL1146" i="17" a="1"/>
  <c r="BL1146" i="17" s="1"/>
  <c r="BF644" i="17" a="1"/>
  <c r="BF644" i="17" s="1"/>
  <c r="BJ366" i="17" a="1"/>
  <c r="BJ366" i="17" s="1"/>
  <c r="BK25" i="17" a="1"/>
  <c r="BK25" i="17" s="1"/>
  <c r="BI668" i="17" a="1"/>
  <c r="BI668" i="17" s="1"/>
  <c r="BI401" i="17" a="1"/>
  <c r="BI401" i="17" s="1"/>
  <c r="BF801" i="17" a="1"/>
  <c r="BF801" i="17" s="1"/>
  <c r="BM81" i="17" a="1"/>
  <c r="BM81" i="17" s="1"/>
  <c r="BK409" i="17" a="1"/>
  <c r="BK409" i="17" s="1"/>
  <c r="BJ587" i="17" a="1"/>
  <c r="BJ587" i="17" s="1"/>
  <c r="BH1097" i="17" a="1"/>
  <c r="BH1097" i="17" s="1"/>
  <c r="BK646" i="17" a="1"/>
  <c r="BK646" i="17" s="1"/>
  <c r="BJ67" i="17" a="1"/>
  <c r="BJ67" i="17" s="1"/>
  <c r="BM389" i="17" a="1"/>
  <c r="BM389" i="17" s="1"/>
  <c r="BG738" i="17" a="1"/>
  <c r="BG738" i="17" s="1"/>
  <c r="BJ293" i="17" a="1"/>
  <c r="BJ293" i="17" s="1"/>
  <c r="BJ47" i="17" a="1"/>
  <c r="BJ47" i="17" s="1"/>
  <c r="BJ461" i="17" a="1"/>
  <c r="BJ461" i="17" s="1"/>
  <c r="BJ664" i="17" a="1"/>
  <c r="BJ664" i="17" s="1"/>
  <c r="BH848" i="17" a="1"/>
  <c r="BH848" i="17" s="1"/>
  <c r="BF1130" i="17" a="1"/>
  <c r="BF1130" i="17" s="1"/>
  <c r="BJ846" i="17" a="1"/>
  <c r="BJ846" i="17" s="1"/>
  <c r="BJ768" i="17" a="1"/>
  <c r="BJ768" i="17" s="1"/>
  <c r="BG689" i="17" a="1"/>
  <c r="BG689" i="17" s="1"/>
  <c r="BH864" i="17" a="1"/>
  <c r="BH864" i="17" s="1"/>
  <c r="BK84" i="17" a="1"/>
  <c r="BK84" i="17" s="1"/>
  <c r="BK448" i="17" a="1"/>
  <c r="BK448" i="17" s="1"/>
  <c r="BF612" i="17" a="1"/>
  <c r="BF612" i="17" s="1"/>
  <c r="BJ803" i="17" a="1"/>
  <c r="BJ803" i="17" s="1"/>
  <c r="BF1151" i="17" a="1"/>
  <c r="BF1151" i="17" s="1"/>
  <c r="BI849" i="17" a="1"/>
  <c r="BI849" i="17" s="1"/>
  <c r="BH729" i="17" a="1"/>
  <c r="BH729" i="17" s="1"/>
  <c r="BJ686" i="17" a="1"/>
  <c r="BJ686" i="17" s="1"/>
  <c r="BK41" i="17" a="1"/>
  <c r="BK41" i="17" s="1"/>
  <c r="BF1102" i="17" a="1"/>
  <c r="BF1102" i="17" s="1"/>
  <c r="BI1045" i="17" a="1"/>
  <c r="BI1045" i="17" s="1"/>
  <c r="BJ415" i="17" a="1"/>
  <c r="BJ415" i="17" s="1"/>
  <c r="BF37" i="17" a="1"/>
  <c r="BF37" i="17" s="1"/>
  <c r="BK350" i="17" a="1"/>
  <c r="BK350" i="17" s="1"/>
  <c r="BH557" i="17" a="1"/>
  <c r="BH557" i="17" s="1"/>
  <c r="BF590" i="17" a="1"/>
  <c r="BF590" i="17" s="1"/>
  <c r="BM1146" i="17" a="1"/>
  <c r="BM1146" i="17" s="1"/>
  <c r="BG644" i="17" a="1"/>
  <c r="BG644" i="17" s="1"/>
  <c r="BJ1113" i="17" a="1"/>
  <c r="BJ1113" i="17" s="1"/>
  <c r="BI761" i="17" a="1"/>
  <c r="BI761" i="17" s="1"/>
  <c r="BF718" i="17" a="1"/>
  <c r="BF718" i="17" s="1"/>
  <c r="BF280" i="17" a="1"/>
  <c r="BF280" i="17" s="1"/>
  <c r="BM726" i="17" a="1"/>
  <c r="BM726" i="17" s="1"/>
  <c r="BF538" i="17" a="1"/>
  <c r="BF538" i="17" s="1"/>
  <c r="BG801" i="17" a="1"/>
  <c r="BG801" i="17" s="1"/>
  <c r="BJ832" i="17" a="1"/>
  <c r="BJ832" i="17" s="1"/>
  <c r="BF584" i="17" a="1"/>
  <c r="BF584" i="17" s="1"/>
  <c r="BJ568" i="17" a="1"/>
  <c r="BJ568" i="17" s="1"/>
  <c r="BF1083" i="17" a="1"/>
  <c r="BF1083" i="17" s="1"/>
  <c r="BI982" i="17" a="1"/>
  <c r="BI982" i="17" s="1"/>
  <c r="BF1160" i="17" a="1"/>
  <c r="BF1160" i="17" s="1"/>
  <c r="BH565" i="17" a="1"/>
  <c r="BH565" i="17" s="1"/>
  <c r="BH317" i="17" a="1"/>
  <c r="BH317" i="17" s="1"/>
  <c r="BH946" i="17" a="1"/>
  <c r="BH946" i="17" s="1"/>
  <c r="BI67" i="17" a="1"/>
  <c r="BI67" i="17" s="1"/>
  <c r="BF226" i="17" a="1"/>
  <c r="BF226" i="17" s="1"/>
  <c r="BH389" i="17" a="1"/>
  <c r="BH389" i="17" s="1"/>
  <c r="BK293" i="17" a="1"/>
  <c r="BK293" i="17" s="1"/>
  <c r="BF47" i="17" a="1"/>
  <c r="BF47" i="17" s="1"/>
  <c r="BG768" i="17" a="1"/>
  <c r="BG768" i="17" s="1"/>
  <c r="BI689" i="17" a="1"/>
  <c r="BI689" i="17" s="1"/>
  <c r="BJ1101" i="17" a="1"/>
  <c r="BJ1101" i="17" s="1"/>
  <c r="BM84" i="17" a="1"/>
  <c r="BM84" i="17" s="1"/>
  <c r="BF448" i="17" a="1"/>
  <c r="BF448" i="17" s="1"/>
  <c r="BG381" i="17" a="1"/>
  <c r="BG381" i="17" s="1"/>
  <c r="BL803" i="17" a="1"/>
  <c r="BL803" i="17" s="1"/>
  <c r="BL1151" i="17" a="1"/>
  <c r="BL1151" i="17" s="1"/>
  <c r="BI903" i="17" a="1"/>
  <c r="BI903" i="17" s="1"/>
  <c r="BF729" i="17" a="1"/>
  <c r="BF729" i="17" s="1"/>
  <c r="BM41" i="17" a="1"/>
  <c r="BM41" i="17" s="1"/>
  <c r="BI1102" i="17" a="1"/>
  <c r="BI1102" i="17" s="1"/>
  <c r="BM264" i="17" a="1"/>
  <c r="BM264" i="17" s="1"/>
  <c r="BG37" i="17" a="1"/>
  <c r="BG37" i="17" s="1"/>
  <c r="BJ777" i="17" a="1"/>
  <c r="BJ777" i="17" s="1"/>
  <c r="BI878" i="17" a="1"/>
  <c r="BI878" i="17" s="1"/>
  <c r="BL84" i="17" a="1"/>
  <c r="BL84" i="17" s="1"/>
  <c r="BJ1151" i="17" a="1"/>
  <c r="BJ1151" i="17" s="1"/>
  <c r="BL903" i="17" a="1"/>
  <c r="BL903" i="17" s="1"/>
  <c r="BG729" i="17" a="1"/>
  <c r="BG729" i="17" s="1"/>
  <c r="BJ1102" i="17" a="1"/>
  <c r="BJ1102" i="17" s="1"/>
  <c r="BJ264" i="17" a="1"/>
  <c r="BJ264" i="17" s="1"/>
  <c r="BJ878" i="17" a="1"/>
  <c r="BJ878" i="17" s="1"/>
  <c r="BI540" i="17" a="1"/>
  <c r="BI540" i="17" s="1"/>
  <c r="BM36" i="17" a="1"/>
  <c r="BM36" i="17" s="1"/>
  <c r="BG903" i="17" a="1"/>
  <c r="BG903" i="17" s="1"/>
  <c r="BI450" i="17" a="1"/>
  <c r="BI450" i="17" s="1"/>
  <c r="BF777" i="17" a="1"/>
  <c r="BF777" i="17" s="1"/>
  <c r="BG67" i="17" a="1"/>
  <c r="BG67" i="17" s="1"/>
  <c r="BJ389" i="17" a="1"/>
  <c r="BJ389" i="17" s="1"/>
  <c r="BL293" i="17" a="1"/>
  <c r="BL293" i="17" s="1"/>
  <c r="BF654" i="17" a="1"/>
  <c r="BF654" i="17" s="1"/>
  <c r="BG173" i="17" a="1"/>
  <c r="BG173" i="17" s="1"/>
  <c r="BG878" i="17" a="1"/>
  <c r="BG878" i="17" s="1"/>
  <c r="BK86" i="17" a="1"/>
  <c r="BK86" i="17" s="1"/>
  <c r="BF103" i="17" a="1"/>
  <c r="BF103" i="17" s="1"/>
  <c r="BL540" i="17" a="1"/>
  <c r="BL540" i="17" s="1"/>
  <c r="BF885" i="17" a="1"/>
  <c r="BF885" i="17" s="1"/>
  <c r="BL36" i="17" a="1"/>
  <c r="BL36" i="17" s="1"/>
  <c r="BJ84" i="17" a="1"/>
  <c r="BJ84" i="17" s="1"/>
  <c r="BM1151" i="17" a="1"/>
  <c r="BM1151" i="17" s="1"/>
  <c r="BF903" i="17" a="1"/>
  <c r="BF903" i="17" s="1"/>
  <c r="BH949" i="17" a="1"/>
  <c r="BH949" i="17" s="1"/>
  <c r="BI729" i="17" a="1"/>
  <c r="BI729" i="17" s="1"/>
  <c r="BJ450" i="17" a="1"/>
  <c r="BJ450" i="17" s="1"/>
  <c r="BL41" i="17" a="1"/>
  <c r="BL41" i="17" s="1"/>
  <c r="BL1102" i="17" a="1"/>
  <c r="BL1102" i="17" s="1"/>
  <c r="BH628" i="17" a="1"/>
  <c r="BH628" i="17" s="1"/>
  <c r="BK444" i="17" a="1"/>
  <c r="BK444" i="17" s="1"/>
  <c r="BH264" i="17" a="1"/>
  <c r="BH264" i="17" s="1"/>
  <c r="BJ37" i="17" a="1"/>
  <c r="BJ37" i="17" s="1"/>
  <c r="BG87" i="17" a="1"/>
  <c r="BG87" i="17" s="1"/>
  <c r="BK31" i="17" a="1"/>
  <c r="BK31" i="17" s="1"/>
  <c r="BG810" i="17" a="1"/>
  <c r="BG810" i="17" s="1"/>
  <c r="BJ1083" i="17" a="1"/>
  <c r="BJ1083" i="17" s="1"/>
  <c r="BF253" i="17" a="1"/>
  <c r="BF253" i="17" s="1"/>
  <c r="BG777" i="17" a="1"/>
  <c r="BG777" i="17" s="1"/>
  <c r="BI946" i="17" a="1"/>
  <c r="BI946" i="17" s="1"/>
  <c r="BJ654" i="17" a="1"/>
  <c r="BJ654" i="17" s="1"/>
  <c r="BH173" i="17" a="1"/>
  <c r="BH173" i="17" s="1"/>
  <c r="BH878" i="17" a="1"/>
  <c r="BH878" i="17" s="1"/>
  <c r="BM86" i="17" a="1"/>
  <c r="BM86" i="17" s="1"/>
  <c r="BG103" i="17" a="1"/>
  <c r="BG103" i="17" s="1"/>
  <c r="BM540" i="17" a="1"/>
  <c r="BM540" i="17" s="1"/>
  <c r="BK621" i="17" a="1"/>
  <c r="BK621" i="17" s="1"/>
  <c r="BL885" i="17" a="1"/>
  <c r="BL885" i="17" s="1"/>
  <c r="BI36" i="17" a="1"/>
  <c r="BI36" i="17" s="1"/>
  <c r="BL1101" i="17" a="1"/>
  <c r="BL1101" i="17" s="1"/>
  <c r="BF84" i="17" a="1"/>
  <c r="BF84" i="17" s="1"/>
  <c r="BI381" i="17" a="1"/>
  <c r="BI381" i="17" s="1"/>
  <c r="BG1151" i="17" a="1"/>
  <c r="BG1151" i="17" s="1"/>
  <c r="BH903" i="17" a="1"/>
  <c r="BH903" i="17" s="1"/>
  <c r="BI949" i="17" a="1"/>
  <c r="BI949" i="17" s="1"/>
  <c r="BK450" i="17" a="1"/>
  <c r="BK450" i="17" s="1"/>
  <c r="BM1102" i="17" a="1"/>
  <c r="BM1102" i="17" s="1"/>
  <c r="BM628" i="17" a="1"/>
  <c r="BM628" i="17" s="1"/>
  <c r="BG444" i="17" a="1"/>
  <c r="BG444" i="17" s="1"/>
  <c r="BI264" i="17" a="1"/>
  <c r="BI264" i="17" s="1"/>
  <c r="BJ690" i="17" a="1"/>
  <c r="BJ690" i="17" s="1"/>
  <c r="BJ540" i="17" a="1"/>
  <c r="BJ540" i="17" s="1"/>
  <c r="BL450" i="17" a="1"/>
  <c r="BL450" i="17" s="1"/>
  <c r="BL654" i="17" a="1"/>
  <c r="BL654" i="17" s="1"/>
  <c r="BF878" i="17" a="1"/>
  <c r="BF878" i="17" s="1"/>
  <c r="BJ86" i="17" a="1"/>
  <c r="BJ86" i="17" s="1"/>
  <c r="BH103" i="17" a="1"/>
  <c r="BH103" i="17" s="1"/>
  <c r="BK540" i="17" a="1"/>
  <c r="BK540" i="17" s="1"/>
  <c r="BM885" i="17" a="1"/>
  <c r="BM885" i="17" s="1"/>
  <c r="BK36" i="17" a="1"/>
  <c r="BK36" i="17" s="1"/>
  <c r="BJ903" i="17" a="1"/>
  <c r="BJ903" i="17" s="1"/>
  <c r="BL949" i="17" a="1"/>
  <c r="BL949" i="17" s="1"/>
  <c r="BM450" i="17" a="1"/>
  <c r="BM450" i="17" s="1"/>
  <c r="BL115" i="17" a="1"/>
  <c r="BL115" i="17" s="1"/>
  <c r="BM941" i="17" a="1"/>
  <c r="BM941" i="17" s="1"/>
  <c r="BL810" i="17" a="1"/>
  <c r="BL810" i="17" s="1"/>
  <c r="BK206" i="17" a="1"/>
  <c r="BK206" i="17" s="1"/>
  <c r="BI253" i="17" a="1"/>
  <c r="BI253" i="17" s="1"/>
  <c r="BK323" i="17" a="1"/>
  <c r="BK323" i="17" s="1"/>
  <c r="BI777" i="17" a="1"/>
  <c r="BI777" i="17" s="1"/>
  <c r="BG704" i="17" a="1"/>
  <c r="BG704" i="17" s="1"/>
  <c r="BM128" i="17" a="1"/>
  <c r="BM128" i="17" s="1"/>
  <c r="BG654" i="17" a="1"/>
  <c r="BG654" i="17" s="1"/>
  <c r="BI233" i="17" a="1"/>
  <c r="BI233" i="17" s="1"/>
  <c r="BG893" i="17" a="1"/>
  <c r="BG893" i="17" s="1"/>
  <c r="BK173" i="17" a="1"/>
  <c r="BK173" i="17" s="1"/>
  <c r="BG353" i="17" a="1"/>
  <c r="BG353" i="17" s="1"/>
  <c r="BG15" i="17" a="1"/>
  <c r="BG15" i="17" s="1"/>
  <c r="BF841" i="17" a="1"/>
  <c r="BF841" i="17" s="1"/>
  <c r="BG783" i="17" a="1"/>
  <c r="BG783" i="17" s="1"/>
  <c r="BJ35" i="17" a="1"/>
  <c r="BJ35" i="17" s="1"/>
  <c r="BF1084" i="17" a="1"/>
  <c r="BF1084" i="17" s="1"/>
  <c r="BL878" i="17" a="1"/>
  <c r="BL878" i="17" s="1"/>
  <c r="BG86" i="17" a="1"/>
  <c r="BG86" i="17" s="1"/>
  <c r="BJ103" i="17" a="1"/>
  <c r="BJ103" i="17" s="1"/>
  <c r="BF540" i="17" a="1"/>
  <c r="BF540" i="17" s="1"/>
  <c r="BF1041" i="17" a="1"/>
  <c r="BF1041" i="17" s="1"/>
  <c r="BI885" i="17" a="1"/>
  <c r="BI885" i="17" s="1"/>
  <c r="BF36" i="17" a="1"/>
  <c r="BF36" i="17" s="1"/>
  <c r="BG963" i="17" a="1"/>
  <c r="BG963" i="17" s="1"/>
  <c r="BM949" i="17" a="1"/>
  <c r="BM949" i="17" s="1"/>
  <c r="BF450" i="17" a="1"/>
  <c r="BF450" i="17" s="1"/>
  <c r="BM1096" i="17" a="1"/>
  <c r="BM1096" i="17" s="1"/>
  <c r="BI628" i="17" a="1"/>
  <c r="BI628" i="17" s="1"/>
  <c r="BL444" i="17" a="1"/>
  <c r="BL444" i="17" s="1"/>
  <c r="BF887" i="17" a="1"/>
  <c r="BF887" i="17" s="1"/>
  <c r="BH1044" i="17" a="1"/>
  <c r="BH1044" i="17" s="1"/>
  <c r="BK87" i="17" a="1"/>
  <c r="BK87" i="17" s="1"/>
  <c r="BF31" i="17" a="1"/>
  <c r="BF31" i="17" s="1"/>
  <c r="BJ1068" i="17" a="1"/>
  <c r="BJ1068" i="17" s="1"/>
  <c r="BI504" i="17" a="1"/>
  <c r="BI504" i="17" s="1"/>
  <c r="BH561" i="17" a="1"/>
  <c r="BH561" i="17" s="1"/>
  <c r="BF248" i="17" a="1"/>
  <c r="BF248" i="17" s="1"/>
  <c r="BI168" i="17" a="1"/>
  <c r="BI168" i="17" s="1"/>
  <c r="BI64" i="17" a="1"/>
  <c r="BI64" i="17" s="1"/>
  <c r="BF941" i="17" a="1"/>
  <c r="BF941" i="17" s="1"/>
  <c r="BM810" i="17" a="1"/>
  <c r="BM810" i="17" s="1"/>
  <c r="BF600" i="17" a="1"/>
  <c r="BF600" i="17" s="1"/>
  <c r="BL206" i="17" a="1"/>
  <c r="BL206" i="17" s="1"/>
  <c r="BH1052" i="17" a="1"/>
  <c r="BH1052" i="17" s="1"/>
  <c r="BF145" i="17" a="1"/>
  <c r="BF145" i="17" s="1"/>
  <c r="BK266" i="17" a="1"/>
  <c r="BK266" i="17" s="1"/>
  <c r="BL100" i="17" a="1"/>
  <c r="BL100" i="17" s="1"/>
  <c r="BK253" i="17" a="1"/>
  <c r="BK253" i="17" s="1"/>
  <c r="BJ261" i="17" a="1"/>
  <c r="BJ261" i="17" s="1"/>
  <c r="BF323" i="17" a="1"/>
  <c r="BF323" i="17" s="1"/>
  <c r="BH704" i="17" a="1"/>
  <c r="BH704" i="17" s="1"/>
  <c r="BL394" i="17" a="1"/>
  <c r="BL394" i="17" s="1"/>
  <c r="BF202" i="17" a="1"/>
  <c r="BF202" i="17" s="1"/>
  <c r="BH128" i="17" a="1"/>
  <c r="BH128" i="17" s="1"/>
  <c r="BJ335" i="17" a="1"/>
  <c r="BJ335" i="17" s="1"/>
  <c r="BJ233" i="17" a="1"/>
  <c r="BJ233" i="17" s="1"/>
  <c r="BJ893" i="17" a="1"/>
  <c r="BJ893" i="17" s="1"/>
  <c r="BI15" i="17" a="1"/>
  <c r="BI15" i="17" s="1"/>
  <c r="BM841" i="17" a="1"/>
  <c r="BM841" i="17" s="1"/>
  <c r="BK783" i="17" a="1"/>
  <c r="BK783" i="17" s="1"/>
  <c r="BL35" i="17" a="1"/>
  <c r="BL35" i="17" s="1"/>
  <c r="BG1084" i="17" a="1"/>
  <c r="BG1084" i="17" s="1"/>
  <c r="BH86" i="17" a="1"/>
  <c r="BH86" i="17" s="1"/>
  <c r="BK103" i="17" a="1"/>
  <c r="BK103" i="17" s="1"/>
  <c r="BG540" i="17" a="1"/>
  <c r="BG540" i="17" s="1"/>
  <c r="BL912" i="17" a="1"/>
  <c r="BL912" i="17" s="1"/>
  <c r="BK1041" i="17" a="1"/>
  <c r="BK1041" i="17" s="1"/>
  <c r="BJ885" i="17" a="1"/>
  <c r="BJ885" i="17" s="1"/>
  <c r="BG36" i="17" a="1"/>
  <c r="BG36" i="17" s="1"/>
  <c r="BH963" i="17" a="1"/>
  <c r="BH963" i="17" s="1"/>
  <c r="BF949" i="17" a="1"/>
  <c r="BF949" i="17" s="1"/>
  <c r="BG450" i="17" a="1"/>
  <c r="BG450" i="17" s="1"/>
  <c r="BI781" i="17" a="1"/>
  <c r="BI781" i="17" s="1"/>
  <c r="BH1138" i="17" a="1"/>
  <c r="BH1138" i="17" s="1"/>
  <c r="BI1096" i="17" a="1"/>
  <c r="BI1096" i="17" s="1"/>
  <c r="BJ628" i="17" a="1"/>
  <c r="BJ628" i="17" s="1"/>
  <c r="BM887" i="17" a="1"/>
  <c r="BM887" i="17" s="1"/>
  <c r="BG1044" i="17" a="1"/>
  <c r="BG1044" i="17" s="1"/>
  <c r="BH886" i="17" a="1"/>
  <c r="BH886" i="17" s="1"/>
  <c r="BF384" i="17" a="1"/>
  <c r="BF384" i="17" s="1"/>
  <c r="BI890" i="17" a="1"/>
  <c r="BI890" i="17" s="1"/>
  <c r="BI922" i="17" a="1"/>
  <c r="BI922" i="17" s="1"/>
  <c r="BI260" i="17" a="1"/>
  <c r="BI260" i="17" s="1"/>
  <c r="BJ1066" i="17" a="1"/>
  <c r="BJ1066" i="17" s="1"/>
  <c r="BK1108" i="17" a="1"/>
  <c r="BK1108" i="17" s="1"/>
  <c r="BM504" i="17" a="1"/>
  <c r="BM504" i="17" s="1"/>
  <c r="BL248" i="17" a="1"/>
  <c r="BL248" i="17" s="1"/>
  <c r="BK64" i="17" a="1"/>
  <c r="BK64" i="17" s="1"/>
  <c r="BM162" i="17" a="1"/>
  <c r="BM162" i="17" s="1"/>
  <c r="BH941" i="17" a="1"/>
  <c r="BH941" i="17" s="1"/>
  <c r="BH810" i="17" a="1"/>
  <c r="BH810" i="17" s="1"/>
  <c r="BH441" i="17" a="1"/>
  <c r="BH441" i="17" s="1"/>
  <c r="BJ206" i="17" a="1"/>
  <c r="BJ206" i="17" s="1"/>
  <c r="BL145" i="17" a="1"/>
  <c r="BL145" i="17" s="1"/>
  <c r="BI517" i="17" a="1"/>
  <c r="BI517" i="17" s="1"/>
  <c r="BM100" i="17" a="1"/>
  <c r="BM100" i="17" s="1"/>
  <c r="BL261" i="17" a="1"/>
  <c r="BL261" i="17" s="1"/>
  <c r="BM323" i="17" a="1"/>
  <c r="BM323" i="17" s="1"/>
  <c r="BJ704" i="17" a="1"/>
  <c r="BJ704" i="17" s="1"/>
  <c r="BJ180" i="17" a="1"/>
  <c r="BJ180" i="17" s="1"/>
  <c r="BG202" i="17" a="1"/>
  <c r="BG202" i="17" s="1"/>
  <c r="BF42" i="17" a="1"/>
  <c r="BF42" i="17" s="1"/>
  <c r="BI128" i="17" a="1"/>
  <c r="BI128" i="17" s="1"/>
  <c r="BI335" i="17" a="1"/>
  <c r="BI335" i="17" s="1"/>
  <c r="BK233" i="17" a="1"/>
  <c r="BK233" i="17" s="1"/>
  <c r="BF893" i="17" a="1"/>
  <c r="BF893" i="17" s="1"/>
  <c r="BH841" i="17" a="1"/>
  <c r="BH841" i="17" s="1"/>
  <c r="BM783" i="17" a="1"/>
  <c r="BM783" i="17" s="1"/>
  <c r="BF35" i="17" a="1"/>
  <c r="BF35" i="17" s="1"/>
  <c r="BK1084" i="17" a="1"/>
  <c r="BK1084" i="17" s="1"/>
  <c r="BJ1163" i="17" a="1"/>
  <c r="BJ1163" i="17" s="1"/>
  <c r="BI86" i="17" a="1"/>
  <c r="BI86" i="17" s="1"/>
  <c r="BL103" i="17" a="1"/>
  <c r="BL103" i="17" s="1"/>
  <c r="BG912" i="17" a="1"/>
  <c r="BG912" i="17" s="1"/>
  <c r="BJ1041" i="17" a="1"/>
  <c r="BJ1041" i="17" s="1"/>
  <c r="BF639" i="17" a="1"/>
  <c r="BF639" i="17" s="1"/>
  <c r="BI963" i="17" a="1"/>
  <c r="BI963" i="17" s="1"/>
  <c r="BK781" i="17" a="1"/>
  <c r="BK781" i="17" s="1"/>
  <c r="BI1138" i="17" a="1"/>
  <c r="BI1138" i="17" s="1"/>
  <c r="BG1096" i="17" a="1"/>
  <c r="BG1096" i="17" s="1"/>
  <c r="BF314" i="17" a="1"/>
  <c r="BF314" i="17" s="1"/>
  <c r="BH249" i="17" a="1"/>
  <c r="BH249" i="17" s="1"/>
  <c r="BK628" i="17" a="1"/>
  <c r="BK628" i="17" s="1"/>
  <c r="BJ887" i="17" a="1"/>
  <c r="BJ887" i="17" s="1"/>
  <c r="BI1044" i="17" a="1"/>
  <c r="BI1044" i="17" s="1"/>
  <c r="BF886" i="17" a="1"/>
  <c r="BF886" i="17" s="1"/>
  <c r="BI1104" i="17" a="1"/>
  <c r="BI1104" i="17" s="1"/>
  <c r="BM1084" i="17" a="1"/>
  <c r="BM1084" i="17" s="1"/>
  <c r="BK1163" i="17" a="1"/>
  <c r="BK1163" i="17" s="1"/>
  <c r="BG463" i="17" a="1"/>
  <c r="BG463" i="17" s="1"/>
  <c r="BG1041" i="17" a="1"/>
  <c r="BG1041" i="17" s="1"/>
  <c r="BF571" i="17" a="1"/>
  <c r="BF571" i="17" s="1"/>
  <c r="BJ963" i="17" a="1"/>
  <c r="BJ963" i="17" s="1"/>
  <c r="BK1138" i="17" a="1"/>
  <c r="BK1138" i="17" s="1"/>
  <c r="BJ1096" i="17" a="1"/>
  <c r="BJ1096" i="17" s="1"/>
  <c r="BG314" i="17" a="1"/>
  <c r="BG314" i="17" s="1"/>
  <c r="BI249" i="17" a="1"/>
  <c r="BI249" i="17" s="1"/>
  <c r="BK887" i="17" a="1"/>
  <c r="BK887" i="17" s="1"/>
  <c r="BK1044" i="17" a="1"/>
  <c r="BK1044" i="17" s="1"/>
  <c r="BI886" i="17" a="1"/>
  <c r="BI886" i="17" s="1"/>
  <c r="BJ64" i="17" a="1"/>
  <c r="BJ64" i="17" s="1"/>
  <c r="BG145" i="17" a="1"/>
  <c r="BG145" i="17" s="1"/>
  <c r="BH916" i="17" a="1"/>
  <c r="BH916" i="17" s="1"/>
  <c r="BM657" i="17" a="1"/>
  <c r="BM657" i="17" s="1"/>
  <c r="BL323" i="17" a="1"/>
  <c r="BL323" i="17" s="1"/>
  <c r="BF1023" i="17" a="1"/>
  <c r="BF1023" i="17" s="1"/>
  <c r="BI371" i="17" a="1"/>
  <c r="BI371" i="17" s="1"/>
  <c r="BH202" i="17" a="1"/>
  <c r="BH202" i="17" s="1"/>
  <c r="BG128" i="17" a="1"/>
  <c r="BG128" i="17" s="1"/>
  <c r="BG1104" i="17" a="1"/>
  <c r="BG1104" i="17" s="1"/>
  <c r="BK893" i="17" a="1"/>
  <c r="BK893" i="17" s="1"/>
  <c r="BI20" i="17" a="1"/>
  <c r="BI20" i="17" s="1"/>
  <c r="BH1127" i="17" a="1"/>
  <c r="BH1127" i="17" s="1"/>
  <c r="BF399" i="17" a="1"/>
  <c r="BF399" i="17" s="1"/>
  <c r="BK841" i="17" a="1"/>
  <c r="BK841" i="17" s="1"/>
  <c r="BH783" i="17" a="1"/>
  <c r="BH783" i="17" s="1"/>
  <c r="BI1084" i="17" a="1"/>
  <c r="BI1084" i="17" s="1"/>
  <c r="BF10" i="17" a="1"/>
  <c r="BF10" i="17" s="1"/>
  <c r="BL1163" i="17" a="1"/>
  <c r="BL1163" i="17" s="1"/>
  <c r="BF426" i="17" a="1"/>
  <c r="BF426" i="17" s="1"/>
  <c r="BH463" i="17" a="1"/>
  <c r="BH463" i="17" s="1"/>
  <c r="BL870" i="17" a="1"/>
  <c r="BL870" i="17" s="1"/>
  <c r="BI1041" i="17" a="1"/>
  <c r="BI1041" i="17" s="1"/>
  <c r="BG571" i="17" a="1"/>
  <c r="BG571" i="17" s="1"/>
  <c r="BF487" i="17" a="1"/>
  <c r="BF487" i="17" s="1"/>
  <c r="BF963" i="17" a="1"/>
  <c r="BF963" i="17" s="1"/>
  <c r="BG1138" i="17" a="1"/>
  <c r="BG1138" i="17" s="1"/>
  <c r="BK1096" i="17" a="1"/>
  <c r="BK1096" i="17" s="1"/>
  <c r="BJ314" i="17" a="1"/>
  <c r="BJ314" i="17" s="1"/>
  <c r="BL249" i="17" a="1"/>
  <c r="BL249" i="17" s="1"/>
  <c r="BL887" i="17" a="1"/>
  <c r="BL887" i="17" s="1"/>
  <c r="BL1044" i="17" a="1"/>
  <c r="BL1044" i="17" s="1"/>
  <c r="BL886" i="17" a="1"/>
  <c r="BL886" i="17" s="1"/>
  <c r="BK457" i="17" a="1"/>
  <c r="BK457" i="17" s="1"/>
  <c r="N739" i="17" l="1"/>
  <c r="O739" i="17" s="1"/>
  <c r="P739" i="17" s="1"/>
  <c r="Q739" i="17" s="1"/>
  <c r="R739" i="17" s="1"/>
  <c r="S739" i="17" s="1"/>
  <c r="T739" i="17" s="1"/>
  <c r="U739" i="17" s="1"/>
  <c r="Q416" i="17"/>
  <c r="R416" i="17" s="1"/>
  <c r="S416" i="17" s="1"/>
  <c r="T416" i="17" s="1"/>
  <c r="U416" i="17" s="1"/>
  <c r="N779" i="17"/>
  <c r="O779" i="17" s="1"/>
  <c r="P779" i="17" s="1"/>
  <c r="Q779" i="17" s="1"/>
  <c r="R779" i="17" s="1"/>
  <c r="S779" i="17" s="1"/>
  <c r="T779" i="17" s="1"/>
  <c r="U779" i="17" s="1"/>
  <c r="N696" i="17"/>
  <c r="N336" i="17"/>
  <c r="O336" i="17" s="1"/>
  <c r="P336" i="17" s="1"/>
  <c r="Q336" i="17" s="1"/>
  <c r="R336" i="17" s="1"/>
  <c r="S336" i="17" s="1"/>
  <c r="T336" i="17" s="1"/>
  <c r="U336" i="17" s="1"/>
  <c r="N976" i="17"/>
  <c r="O976" i="17" s="1"/>
  <c r="P976" i="17" s="1"/>
  <c r="Q976" i="17" s="1"/>
  <c r="R976" i="17" s="1"/>
  <c r="S976" i="17" s="1"/>
  <c r="T976" i="17" s="1"/>
  <c r="U976" i="17" s="1"/>
  <c r="N296" i="17"/>
  <c r="O296" i="17" s="1"/>
  <c r="P296" i="17" s="1"/>
  <c r="Q296" i="17" s="1"/>
  <c r="R296" i="17" s="1"/>
  <c r="S296" i="17" s="1"/>
  <c r="T296" i="17" s="1"/>
  <c r="U296" i="17" s="1"/>
  <c r="P1136" i="17"/>
  <c r="Q1136" i="17" s="1"/>
  <c r="R1136" i="17" s="1"/>
  <c r="S1136" i="17" s="1"/>
  <c r="T1136" i="17" s="1"/>
  <c r="U1136" i="17" s="1"/>
  <c r="N499" i="17"/>
  <c r="O499" i="17" s="1"/>
  <c r="P499" i="17" s="1"/>
  <c r="Q499" i="17" s="1"/>
  <c r="R499" i="17" s="1"/>
  <c r="S499" i="17" s="1"/>
  <c r="T499" i="17" s="1"/>
  <c r="U499" i="17" s="1"/>
  <c r="N1139" i="17"/>
  <c r="O1139" i="17" s="1"/>
  <c r="P1139" i="17" s="1"/>
  <c r="Q1139" i="17" s="1"/>
  <c r="R1139" i="17" s="1"/>
  <c r="S1139" i="17" s="1"/>
  <c r="T1139" i="17" s="1"/>
  <c r="U1139" i="17" s="1"/>
  <c r="Q616" i="17"/>
  <c r="R616" i="17" s="1"/>
  <c r="S616" i="17" s="1"/>
  <c r="T616" i="17" s="1"/>
  <c r="U616" i="17" s="1"/>
  <c r="N619" i="17"/>
  <c r="O619" i="17" s="1"/>
  <c r="P619" i="17" s="1"/>
  <c r="Q619" i="17" s="1"/>
  <c r="R619" i="17" s="1"/>
  <c r="S619" i="17" s="1"/>
  <c r="T619" i="17" s="1"/>
  <c r="U619" i="17" s="1"/>
  <c r="N419" i="17"/>
  <c r="O419" i="17" s="1"/>
  <c r="Q699" i="17"/>
  <c r="R699" i="17" s="1"/>
  <c r="S699" i="17" s="1"/>
  <c r="T699" i="17" s="1"/>
  <c r="U699" i="17" s="1"/>
  <c r="Q939" i="17"/>
  <c r="R939" i="17" s="1"/>
  <c r="S939" i="17" s="1"/>
  <c r="T939" i="17" s="1"/>
  <c r="U939" i="17" s="1"/>
  <c r="P419" i="17"/>
  <c r="Q419" i="17" s="1"/>
  <c r="R419" i="17" s="1"/>
  <c r="S419" i="17" s="1"/>
  <c r="T419" i="17" s="1"/>
  <c r="U419" i="17" s="1"/>
  <c r="N539" i="17"/>
  <c r="O539" i="17" s="1"/>
  <c r="P539" i="17" s="1"/>
  <c r="Q539" i="17" s="1"/>
  <c r="R539" i="17" s="1"/>
  <c r="S539" i="17" s="1"/>
  <c r="T539" i="17" s="1"/>
  <c r="U539" i="17" s="1"/>
  <c r="N536" i="17"/>
  <c r="O536" i="17" s="1"/>
  <c r="P536" i="17" s="1"/>
  <c r="Q536" i="17" s="1"/>
  <c r="R536" i="17" s="1"/>
  <c r="S536" i="17" s="1"/>
  <c r="T536" i="17" s="1"/>
  <c r="U536" i="17" s="1"/>
  <c r="P1099" i="17"/>
  <c r="Q1099" i="17" s="1"/>
  <c r="R1099" i="17" s="1"/>
  <c r="S1099" i="17" s="1"/>
  <c r="T1099" i="17" s="1"/>
  <c r="U1099" i="17" s="1"/>
  <c r="N299" i="17"/>
  <c r="O299" i="17" s="1"/>
  <c r="P299" i="17" s="1"/>
  <c r="Q299" i="17" s="1"/>
  <c r="R299" i="17" s="1"/>
  <c r="S299" i="17" s="1"/>
  <c r="T299" i="17" s="1"/>
  <c r="U299" i="17" s="1"/>
  <c r="N339" i="17"/>
  <c r="O339" i="17" s="1"/>
  <c r="P339" i="17" s="1"/>
  <c r="Q339" i="17" s="1"/>
  <c r="R339" i="17" s="1"/>
  <c r="S339" i="17" s="1"/>
  <c r="T339" i="17" s="1"/>
  <c r="U339" i="17" s="1"/>
  <c r="O379" i="17"/>
  <c r="P379" i="17" s="1"/>
  <c r="Q379" i="17" s="1"/>
  <c r="R379" i="17" s="1"/>
  <c r="S379" i="17" s="1"/>
  <c r="T379" i="17" s="1"/>
  <c r="U379" i="17" s="1"/>
  <c r="O99" i="17"/>
  <c r="P99" i="17" s="1"/>
  <c r="Q99" i="17" s="1"/>
  <c r="R99" i="17" s="1"/>
  <c r="S99" i="17" s="1"/>
  <c r="T99" i="17" s="1"/>
  <c r="U99" i="17" s="1"/>
  <c r="O696" i="17"/>
  <c r="P696" i="17" s="1"/>
  <c r="Q696" i="17" s="1"/>
  <c r="R696" i="17" s="1"/>
  <c r="S696" i="17" s="1"/>
  <c r="T696" i="17" s="1"/>
  <c r="U696" i="17" s="1"/>
  <c r="O859" i="17"/>
  <c r="P859" i="17" s="1"/>
  <c r="Q859" i="17" s="1"/>
  <c r="R859" i="17" s="1"/>
  <c r="S859" i="17" s="1"/>
  <c r="T859" i="17" s="1"/>
  <c r="U859" i="17" s="1"/>
  <c r="N1067" i="17"/>
  <c r="O1067" i="17" s="1"/>
  <c r="P1067" i="17" s="1"/>
  <c r="Q1067" i="17" s="1"/>
  <c r="R1067" i="17" s="1"/>
  <c r="S1067" i="17" s="1"/>
  <c r="T1067" i="17" s="1"/>
  <c r="U1067" i="17" s="1"/>
  <c r="N708" i="17"/>
  <c r="O708" i="17" s="1"/>
  <c r="P708" i="17" s="1"/>
  <c r="Q708" i="17" s="1"/>
  <c r="R708" i="17" s="1"/>
  <c r="S708" i="17" s="1"/>
  <c r="T708" i="17" s="1"/>
  <c r="U708" i="17" s="1"/>
  <c r="N277" i="17"/>
  <c r="O277" i="17" s="1"/>
  <c r="P277" i="17" s="1"/>
  <c r="Q277" i="17" s="1"/>
  <c r="R277" i="17" s="1"/>
  <c r="S277" i="17" s="1"/>
  <c r="T277" i="17" s="1"/>
  <c r="U277" i="17" s="1"/>
  <c r="N582" i="17"/>
  <c r="O582" i="17" s="1"/>
  <c r="P582" i="17" s="1"/>
  <c r="Q582" i="17" s="1"/>
  <c r="R582" i="17" s="1"/>
  <c r="S582" i="17" s="1"/>
  <c r="T582" i="17" s="1"/>
  <c r="U582" i="17" s="1"/>
  <c r="N1161" i="17"/>
  <c r="O1161" i="17" s="1"/>
  <c r="P1161" i="17" s="1"/>
  <c r="Q1161" i="17" s="1"/>
  <c r="R1161" i="17" s="1"/>
  <c r="S1161" i="17" s="1"/>
  <c r="T1161" i="17" s="1"/>
  <c r="U1161" i="17" s="1"/>
  <c r="N498" i="17"/>
  <c r="O498" i="17" s="1"/>
  <c r="P498" i="17" s="1"/>
  <c r="Q498" i="17" s="1"/>
  <c r="R498" i="17" s="1"/>
  <c r="S498" i="17" s="1"/>
  <c r="T498" i="17" s="1"/>
  <c r="U498" i="17" s="1"/>
  <c r="N82" i="17"/>
  <c r="O82" i="17" s="1"/>
  <c r="P82" i="17" s="1"/>
  <c r="Q82" i="17" s="1"/>
  <c r="R82" i="17" s="1"/>
  <c r="S82" i="17" s="1"/>
  <c r="T82" i="17" s="1"/>
  <c r="U82" i="17" s="1"/>
  <c r="N477" i="17"/>
  <c r="O477" i="17" s="1"/>
  <c r="P477" i="17" s="1"/>
  <c r="Q477" i="17" s="1"/>
  <c r="R477" i="17" s="1"/>
  <c r="S477" i="17" s="1"/>
  <c r="T477" i="17" s="1"/>
  <c r="U477" i="17" s="1"/>
  <c r="N384" i="17"/>
  <c r="O384" i="17" s="1"/>
  <c r="P384" i="17" s="1"/>
  <c r="Q384" i="17" s="1"/>
  <c r="R384" i="17" s="1"/>
  <c r="S384" i="17" s="1"/>
  <c r="T384" i="17" s="1"/>
  <c r="U384" i="17" s="1"/>
  <c r="N172" i="17"/>
  <c r="O172" i="17" s="1"/>
  <c r="P172" i="17" s="1"/>
  <c r="Q172" i="17" s="1"/>
  <c r="R172" i="17" s="1"/>
  <c r="S172" i="17" s="1"/>
  <c r="T172" i="17" s="1"/>
  <c r="U172" i="17" s="1"/>
  <c r="N931" i="17"/>
  <c r="O931" i="17" s="1"/>
  <c r="P931" i="17" s="1"/>
  <c r="Q931" i="17" s="1"/>
  <c r="R931" i="17" s="1"/>
  <c r="S931" i="17" s="1"/>
  <c r="T931" i="17" s="1"/>
  <c r="U931" i="17" s="1"/>
  <c r="N1076" i="17"/>
  <c r="O1076" i="17" s="1"/>
  <c r="P1076" i="17" s="1"/>
  <c r="Q1076" i="17" s="1"/>
  <c r="R1076" i="17" s="1"/>
  <c r="S1076" i="17" s="1"/>
  <c r="T1076" i="17" s="1"/>
  <c r="U1076" i="17" s="1"/>
  <c r="N96" i="17"/>
  <c r="O96" i="17" s="1"/>
  <c r="P96" i="17" s="1"/>
  <c r="Q96" i="17" s="1"/>
  <c r="R96" i="17" s="1"/>
  <c r="S96" i="17" s="1"/>
  <c r="T96" i="17" s="1"/>
  <c r="U96" i="17" s="1"/>
  <c r="N705" i="17"/>
  <c r="O705" i="17" s="1"/>
  <c r="P705" i="17" s="1"/>
  <c r="Q705" i="17" s="1"/>
  <c r="R705" i="17" s="1"/>
  <c r="S705" i="17" s="1"/>
  <c r="T705" i="17" s="1"/>
  <c r="U705" i="17" s="1"/>
  <c r="N1079" i="17"/>
  <c r="O1079" i="17" s="1"/>
  <c r="P1079" i="17" s="1"/>
  <c r="Q1079" i="17" s="1"/>
  <c r="R1079" i="17" s="1"/>
  <c r="S1079" i="17" s="1"/>
  <c r="T1079" i="17" s="1"/>
  <c r="U1079" i="17" s="1"/>
  <c r="N106" i="17"/>
  <c r="O106" i="17" s="1"/>
  <c r="P106" i="17" s="1"/>
  <c r="Q106" i="17" s="1"/>
  <c r="R106" i="17" s="1"/>
  <c r="S106" i="17" s="1"/>
  <c r="T106" i="17" s="1"/>
  <c r="U106" i="17" s="1"/>
  <c r="N550" i="17"/>
  <c r="O550" i="17" s="1"/>
  <c r="P550" i="17" s="1"/>
  <c r="Q550" i="17" s="1"/>
  <c r="R550" i="17" s="1"/>
  <c r="S550" i="17" s="1"/>
  <c r="T550" i="17" s="1"/>
  <c r="U550" i="17" s="1"/>
  <c r="N369" i="17"/>
  <c r="O369" i="17" s="1"/>
  <c r="P369" i="17" s="1"/>
  <c r="Q369" i="17" s="1"/>
  <c r="R369" i="17" s="1"/>
  <c r="S369" i="17" s="1"/>
  <c r="T369" i="17" s="1"/>
  <c r="U369" i="17" s="1"/>
  <c r="N546" i="17"/>
  <c r="O546" i="17" s="1"/>
  <c r="P546" i="17" s="1"/>
  <c r="Q546" i="17" s="1"/>
  <c r="R546" i="17" s="1"/>
  <c r="S546" i="17" s="1"/>
  <c r="T546" i="17" s="1"/>
  <c r="U546" i="17" s="1"/>
  <c r="N23" i="17"/>
  <c r="O23" i="17" s="1"/>
  <c r="P23" i="17" s="1"/>
  <c r="Q23" i="17" s="1"/>
  <c r="R23" i="17" s="1"/>
  <c r="S23" i="17" s="1"/>
  <c r="T23" i="17" s="1"/>
  <c r="U23" i="17" s="1"/>
  <c r="N247" i="17"/>
  <c r="O247" i="17" s="1"/>
  <c r="P247" i="17" s="1"/>
  <c r="Q247" i="17" s="1"/>
  <c r="R247" i="17" s="1"/>
  <c r="S247" i="17" s="1"/>
  <c r="T247" i="17" s="1"/>
  <c r="U247" i="17" s="1"/>
  <c r="N871" i="17"/>
  <c r="O871" i="17" s="1"/>
  <c r="P871" i="17" s="1"/>
  <c r="Q871" i="17" s="1"/>
  <c r="R871" i="17" s="1"/>
  <c r="S871" i="17" s="1"/>
  <c r="T871" i="17" s="1"/>
  <c r="U871" i="17" s="1"/>
  <c r="N994" i="17"/>
  <c r="O994" i="17" s="1"/>
  <c r="P994" i="17" s="1"/>
  <c r="Q994" i="17" s="1"/>
  <c r="R994" i="17" s="1"/>
  <c r="S994" i="17" s="1"/>
  <c r="T994" i="17" s="1"/>
  <c r="U994" i="17" s="1"/>
  <c r="N46" i="17"/>
  <c r="O46" i="17" s="1"/>
  <c r="P46" i="17" s="1"/>
  <c r="Q46" i="17" s="1"/>
  <c r="R46" i="17" s="1"/>
  <c r="S46" i="17" s="1"/>
  <c r="T46" i="17" s="1"/>
  <c r="U46" i="17" s="1"/>
  <c r="N659" i="17"/>
  <c r="O659" i="17" s="1"/>
  <c r="P659" i="17" s="1"/>
  <c r="Q659" i="17" s="1"/>
  <c r="R659" i="17" s="1"/>
  <c r="S659" i="17" s="1"/>
  <c r="T659" i="17" s="1"/>
  <c r="U659" i="17" s="1"/>
  <c r="N535" i="17"/>
  <c r="O535" i="17" s="1"/>
  <c r="P535" i="17" s="1"/>
  <c r="Q535" i="17" s="1"/>
  <c r="R535" i="17" s="1"/>
  <c r="S535" i="17" s="1"/>
  <c r="T535" i="17" s="1"/>
  <c r="U535" i="17" s="1"/>
  <c r="N1013" i="17"/>
  <c r="O1013" i="17" s="1"/>
  <c r="P1013" i="17" s="1"/>
  <c r="Q1013" i="17" s="1"/>
  <c r="R1013" i="17" s="1"/>
  <c r="S1013" i="17" s="1"/>
  <c r="T1013" i="17" s="1"/>
  <c r="U1013" i="17" s="1"/>
  <c r="N340" i="17"/>
  <c r="O340" i="17" s="1"/>
  <c r="P340" i="17" s="1"/>
  <c r="Q340" i="17" s="1"/>
  <c r="R340" i="17" s="1"/>
  <c r="S340" i="17" s="1"/>
  <c r="T340" i="17" s="1"/>
  <c r="U340" i="17" s="1"/>
  <c r="N464" i="17"/>
  <c r="O464" i="17" s="1"/>
  <c r="P464" i="17" s="1"/>
  <c r="Q464" i="17" s="1"/>
  <c r="R464" i="17" s="1"/>
  <c r="S464" i="17" s="1"/>
  <c r="T464" i="17" s="1"/>
  <c r="U464" i="17" s="1"/>
  <c r="N122" i="17"/>
  <c r="O122" i="17" s="1"/>
  <c r="P122" i="17" s="1"/>
  <c r="Q122" i="17" s="1"/>
  <c r="R122" i="17" s="1"/>
  <c r="S122" i="17" s="1"/>
  <c r="T122" i="17" s="1"/>
  <c r="U122" i="17" s="1"/>
  <c r="N385" i="17"/>
  <c r="O385" i="17" s="1"/>
  <c r="P385" i="17" s="1"/>
  <c r="Q385" i="17" s="1"/>
  <c r="R385" i="17" s="1"/>
  <c r="S385" i="17" s="1"/>
  <c r="T385" i="17" s="1"/>
  <c r="U385" i="17" s="1"/>
  <c r="N962" i="17"/>
  <c r="O962" i="17" s="1"/>
  <c r="P962" i="17" s="1"/>
  <c r="Q962" i="17" s="1"/>
  <c r="R962" i="17" s="1"/>
  <c r="S962" i="17" s="1"/>
  <c r="T962" i="17" s="1"/>
  <c r="U962" i="17" s="1"/>
  <c r="N954" i="17"/>
  <c r="O954" i="17" s="1"/>
  <c r="P954" i="17" s="1"/>
  <c r="Q954" i="17" s="1"/>
  <c r="R954" i="17" s="1"/>
  <c r="S954" i="17" s="1"/>
  <c r="T954" i="17" s="1"/>
  <c r="U954" i="17" s="1"/>
  <c r="N244" i="17"/>
  <c r="O244" i="17" s="1"/>
  <c r="P244" i="17" s="1"/>
  <c r="Q244" i="17" s="1"/>
  <c r="R244" i="17" s="1"/>
  <c r="S244" i="17" s="1"/>
  <c r="T244" i="17" s="1"/>
  <c r="U244" i="17" s="1"/>
  <c r="N709" i="17"/>
  <c r="O709" i="17" s="1"/>
  <c r="P709" i="17" s="1"/>
  <c r="Q709" i="17" s="1"/>
  <c r="R709" i="17" s="1"/>
  <c r="S709" i="17" s="1"/>
  <c r="T709" i="17" s="1"/>
  <c r="U709" i="17" s="1"/>
  <c r="N1014" i="17"/>
  <c r="O1014" i="17" s="1"/>
  <c r="P1014" i="17" s="1"/>
  <c r="Q1014" i="17" s="1"/>
  <c r="R1014" i="17" s="1"/>
  <c r="S1014" i="17" s="1"/>
  <c r="T1014" i="17" s="1"/>
  <c r="U1014" i="17" s="1"/>
  <c r="N245" i="17"/>
  <c r="O245" i="17" s="1"/>
  <c r="P245" i="17" s="1"/>
  <c r="Q245" i="17" s="1"/>
  <c r="R245" i="17" s="1"/>
  <c r="S245" i="17" s="1"/>
  <c r="T245" i="17" s="1"/>
  <c r="U245" i="17" s="1"/>
  <c r="N16" i="17"/>
  <c r="O16" i="17" s="1"/>
  <c r="P16" i="17" s="1"/>
  <c r="Q16" i="17" s="1"/>
  <c r="R16" i="17" s="1"/>
  <c r="S16" i="17" s="1"/>
  <c r="T16" i="17" s="1"/>
  <c r="U16" i="17" s="1"/>
  <c r="N1066" i="17"/>
  <c r="O1066" i="17" s="1"/>
  <c r="P1066" i="17" s="1"/>
  <c r="Q1066" i="17" s="1"/>
  <c r="R1066" i="17" s="1"/>
  <c r="S1066" i="17" s="1"/>
  <c r="T1066" i="17" s="1"/>
  <c r="U1066" i="17" s="1"/>
  <c r="N648" i="17"/>
  <c r="O648" i="17" s="1"/>
  <c r="P648" i="17" s="1"/>
  <c r="Q648" i="17" s="1"/>
  <c r="R648" i="17" s="1"/>
  <c r="S648" i="17" s="1"/>
  <c r="T648" i="17" s="1"/>
  <c r="U648" i="17" s="1"/>
  <c r="N338" i="17"/>
  <c r="O338" i="17" s="1"/>
  <c r="P338" i="17" s="1"/>
  <c r="Q338" i="17" s="1"/>
  <c r="R338" i="17" s="1"/>
  <c r="S338" i="17" s="1"/>
  <c r="T338" i="17" s="1"/>
  <c r="U338" i="17" s="1"/>
  <c r="N125" i="17"/>
  <c r="O125" i="17" s="1"/>
  <c r="P125" i="17" s="1"/>
  <c r="Q125" i="17" s="1"/>
  <c r="R125" i="17" s="1"/>
  <c r="S125" i="17" s="1"/>
  <c r="T125" i="17" s="1"/>
  <c r="U125" i="17" s="1"/>
  <c r="N211" i="17"/>
  <c r="O211" i="17" s="1"/>
  <c r="P211" i="17" s="1"/>
  <c r="Q211" i="17" s="1"/>
  <c r="R211" i="17" s="1"/>
  <c r="S211" i="17" s="1"/>
  <c r="T211" i="17" s="1"/>
  <c r="U211" i="17" s="1"/>
  <c r="N532" i="17"/>
  <c r="O532" i="17" s="1"/>
  <c r="P532" i="17" s="1"/>
  <c r="Q532" i="17" s="1"/>
  <c r="R532" i="17" s="1"/>
  <c r="S532" i="17" s="1"/>
  <c r="T532" i="17" s="1"/>
  <c r="U532" i="17" s="1"/>
  <c r="N693" i="17"/>
  <c r="O693" i="17" s="1"/>
  <c r="P693" i="17" s="1"/>
  <c r="Q693" i="17" s="1"/>
  <c r="R693" i="17" s="1"/>
  <c r="S693" i="17" s="1"/>
  <c r="T693" i="17" s="1"/>
  <c r="U693" i="17" s="1"/>
  <c r="N197" i="17"/>
  <c r="O197" i="17" s="1"/>
  <c r="P197" i="17" s="1"/>
  <c r="Q197" i="17" s="1"/>
  <c r="R197" i="17" s="1"/>
  <c r="S197" i="17" s="1"/>
  <c r="T197" i="17" s="1"/>
  <c r="U197" i="17" s="1"/>
  <c r="N656" i="17"/>
  <c r="O656" i="17" s="1"/>
  <c r="P656" i="17" s="1"/>
  <c r="Q656" i="17" s="1"/>
  <c r="R656" i="17" s="1"/>
  <c r="S656" i="17" s="1"/>
  <c r="T656" i="17" s="1"/>
  <c r="U656" i="17" s="1"/>
  <c r="N510" i="17"/>
  <c r="O510" i="17" s="1"/>
  <c r="P510" i="17" s="1"/>
  <c r="Q510" i="17" s="1"/>
  <c r="R510" i="17" s="1"/>
  <c r="S510" i="17" s="1"/>
  <c r="T510" i="17" s="1"/>
  <c r="U510" i="17" s="1"/>
  <c r="N1038" i="17"/>
  <c r="O1038" i="17" s="1"/>
  <c r="P1038" i="17" s="1"/>
  <c r="Q1038" i="17" s="1"/>
  <c r="R1038" i="17" s="1"/>
  <c r="S1038" i="17" s="1"/>
  <c r="T1038" i="17" s="1"/>
  <c r="U1038" i="17" s="1"/>
  <c r="N215" i="17"/>
  <c r="O215" i="17" s="1"/>
  <c r="P215" i="17" s="1"/>
  <c r="Q215" i="17" s="1"/>
  <c r="R215" i="17" s="1"/>
  <c r="S215" i="17" s="1"/>
  <c r="T215" i="17" s="1"/>
  <c r="U215" i="17" s="1"/>
  <c r="N517" i="17"/>
  <c r="O517" i="17" s="1"/>
  <c r="P517" i="17" s="1"/>
  <c r="Q517" i="17" s="1"/>
  <c r="R517" i="17" s="1"/>
  <c r="S517" i="17" s="1"/>
  <c r="T517" i="17" s="1"/>
  <c r="U517" i="17" s="1"/>
  <c r="N243" i="17"/>
  <c r="O243" i="17" s="1"/>
  <c r="P243" i="17" s="1"/>
  <c r="Q243" i="17" s="1"/>
  <c r="R243" i="17" s="1"/>
  <c r="S243" i="17" s="1"/>
  <c r="T243" i="17" s="1"/>
  <c r="U243" i="17" s="1"/>
  <c r="N311" i="17"/>
  <c r="O311" i="17" s="1"/>
  <c r="P311" i="17" s="1"/>
  <c r="Q311" i="17" s="1"/>
  <c r="R311" i="17" s="1"/>
  <c r="S311" i="17" s="1"/>
  <c r="T311" i="17" s="1"/>
  <c r="U311" i="17" s="1"/>
  <c r="N662" i="17"/>
  <c r="O662" i="17" s="1"/>
  <c r="P662" i="17" s="1"/>
  <c r="Q662" i="17" s="1"/>
  <c r="R662" i="17" s="1"/>
  <c r="S662" i="17" s="1"/>
  <c r="T662" i="17" s="1"/>
  <c r="U662" i="17" s="1"/>
  <c r="N926" i="17"/>
  <c r="O926" i="17" s="1"/>
  <c r="P926" i="17" s="1"/>
  <c r="Q926" i="17" s="1"/>
  <c r="R926" i="17" s="1"/>
  <c r="S926" i="17" s="1"/>
  <c r="T926" i="17" s="1"/>
  <c r="U926" i="17" s="1"/>
  <c r="N478" i="17"/>
  <c r="O478" i="17" s="1"/>
  <c r="P478" i="17" s="1"/>
  <c r="Q478" i="17" s="1"/>
  <c r="R478" i="17" s="1"/>
  <c r="S478" i="17" s="1"/>
  <c r="T478" i="17" s="1"/>
  <c r="U478" i="17" s="1"/>
  <c r="N424" i="17"/>
  <c r="O424" i="17" s="1"/>
  <c r="P424" i="17" s="1"/>
  <c r="Q424" i="17" s="1"/>
  <c r="R424" i="17" s="1"/>
  <c r="S424" i="17" s="1"/>
  <c r="T424" i="17" s="1"/>
  <c r="U424" i="17" s="1"/>
  <c r="N1061" i="17"/>
  <c r="O1061" i="17" s="1"/>
  <c r="P1061" i="17" s="1"/>
  <c r="Q1061" i="17" s="1"/>
  <c r="R1061" i="17" s="1"/>
  <c r="S1061" i="17" s="1"/>
  <c r="T1061" i="17" s="1"/>
  <c r="U1061" i="17" s="1"/>
  <c r="N494" i="17"/>
  <c r="O494" i="17" s="1"/>
  <c r="P494" i="17" s="1"/>
  <c r="Q494" i="17" s="1"/>
  <c r="R494" i="17" s="1"/>
  <c r="S494" i="17" s="1"/>
  <c r="T494" i="17" s="1"/>
  <c r="U494" i="17" s="1"/>
  <c r="N119" i="17"/>
  <c r="O119" i="17" s="1"/>
  <c r="P119" i="17" s="1"/>
  <c r="Q119" i="17" s="1"/>
  <c r="R119" i="17" s="1"/>
  <c r="S119" i="17" s="1"/>
  <c r="T119" i="17" s="1"/>
  <c r="U119" i="17" s="1"/>
  <c r="N775" i="17"/>
  <c r="O775" i="17" s="1"/>
  <c r="P775" i="17" s="1"/>
  <c r="Q775" i="17" s="1"/>
  <c r="R775" i="17" s="1"/>
  <c r="S775" i="17" s="1"/>
  <c r="T775" i="17" s="1"/>
  <c r="U775" i="17" s="1"/>
  <c r="N306" i="17"/>
  <c r="O306" i="17" s="1"/>
  <c r="P306" i="17" s="1"/>
  <c r="Q306" i="17" s="1"/>
  <c r="R306" i="17" s="1"/>
  <c r="S306" i="17" s="1"/>
  <c r="T306" i="17" s="1"/>
  <c r="U306" i="17" s="1"/>
  <c r="N308" i="17"/>
  <c r="O308" i="17" s="1"/>
  <c r="P308" i="17" s="1"/>
  <c r="Q308" i="17" s="1"/>
  <c r="R308" i="17" s="1"/>
  <c r="S308" i="17" s="1"/>
  <c r="T308" i="17" s="1"/>
  <c r="U308" i="17" s="1"/>
  <c r="N1080" i="17"/>
  <c r="O1080" i="17" s="1"/>
  <c r="P1080" i="17" s="1"/>
  <c r="Q1080" i="17" s="1"/>
  <c r="R1080" i="17" s="1"/>
  <c r="S1080" i="17" s="1"/>
  <c r="T1080" i="17" s="1"/>
  <c r="U1080" i="17" s="1"/>
  <c r="N330" i="17"/>
  <c r="O330" i="17" s="1"/>
  <c r="P330" i="17" s="1"/>
  <c r="Q330" i="17" s="1"/>
  <c r="R330" i="17" s="1"/>
  <c r="S330" i="17" s="1"/>
  <c r="T330" i="17" s="1"/>
  <c r="U330" i="17" s="1"/>
  <c r="N320" i="17"/>
  <c r="O320" i="17" s="1"/>
  <c r="P320" i="17" s="1"/>
  <c r="Q320" i="17" s="1"/>
  <c r="R320" i="17" s="1"/>
  <c r="S320" i="17" s="1"/>
  <c r="T320" i="17" s="1"/>
  <c r="U320" i="17" s="1"/>
  <c r="N758" i="17"/>
  <c r="O758" i="17" s="1"/>
  <c r="P758" i="17" s="1"/>
  <c r="Q758" i="17" s="1"/>
  <c r="R758" i="17" s="1"/>
  <c r="S758" i="17" s="1"/>
  <c r="T758" i="17" s="1"/>
  <c r="U758" i="17" s="1"/>
  <c r="N239" i="17"/>
  <c r="O239" i="17" s="1"/>
  <c r="P239" i="17" s="1"/>
  <c r="Q239" i="17" s="1"/>
  <c r="R239" i="17" s="1"/>
  <c r="S239" i="17" s="1"/>
  <c r="T239" i="17" s="1"/>
  <c r="U239" i="17" s="1"/>
  <c r="N230" i="17"/>
  <c r="O230" i="17" s="1"/>
  <c r="P230" i="17" s="1"/>
  <c r="Q230" i="17" s="1"/>
  <c r="R230" i="17" s="1"/>
  <c r="S230" i="17" s="1"/>
  <c r="T230" i="17" s="1"/>
  <c r="U230" i="17" s="1"/>
  <c r="N436" i="17"/>
  <c r="O436" i="17" s="1"/>
  <c r="P436" i="17" s="1"/>
  <c r="Q436" i="17" s="1"/>
  <c r="R436" i="17" s="1"/>
  <c r="S436" i="17" s="1"/>
  <c r="T436" i="17" s="1"/>
  <c r="U436" i="17" s="1"/>
  <c r="O1092" i="17"/>
  <c r="P1092" i="17" s="1"/>
  <c r="Q1092" i="17" s="1"/>
  <c r="R1092" i="17" s="1"/>
  <c r="S1092" i="17" s="1"/>
  <c r="T1092" i="17" s="1"/>
  <c r="U1092" i="17" s="1"/>
  <c r="N792" i="17"/>
  <c r="O792" i="17" s="1"/>
  <c r="P792" i="17" s="1"/>
  <c r="Q792" i="17" s="1"/>
  <c r="R792" i="17" s="1"/>
  <c r="S792" i="17" s="1"/>
  <c r="T792" i="17" s="1"/>
  <c r="U792" i="17" s="1"/>
  <c r="N929" i="17"/>
  <c r="O929" i="17" s="1"/>
  <c r="P929" i="17" s="1"/>
  <c r="Q929" i="17" s="1"/>
  <c r="R929" i="17" s="1"/>
  <c r="S929" i="17" s="1"/>
  <c r="T929" i="17" s="1"/>
  <c r="U929" i="17" s="1"/>
  <c r="N634" i="17"/>
  <c r="O634" i="17" s="1"/>
  <c r="P634" i="17" s="1"/>
  <c r="Q634" i="17" s="1"/>
  <c r="R634" i="17" s="1"/>
  <c r="S634" i="17" s="1"/>
  <c r="T634" i="17" s="1"/>
  <c r="U634" i="17" s="1"/>
  <c r="N996" i="17"/>
  <c r="O996" i="17" s="1"/>
  <c r="P996" i="17" s="1"/>
  <c r="Q996" i="17" s="1"/>
  <c r="R996" i="17" s="1"/>
  <c r="S996" i="17" s="1"/>
  <c r="T996" i="17" s="1"/>
  <c r="U996" i="17" s="1"/>
  <c r="N149" i="17"/>
  <c r="O149" i="17" s="1"/>
  <c r="P149" i="17" s="1"/>
  <c r="Q149" i="17" s="1"/>
  <c r="R149" i="17" s="1"/>
  <c r="S149" i="17" s="1"/>
  <c r="T149" i="17" s="1"/>
  <c r="U149" i="17" s="1"/>
  <c r="N76" i="17"/>
  <c r="O76" i="17" s="1"/>
  <c r="P76" i="17" s="1"/>
  <c r="Q76" i="17" s="1"/>
  <c r="R76" i="17" s="1"/>
  <c r="S76" i="17" s="1"/>
  <c r="T76" i="17" s="1"/>
  <c r="U76" i="17" s="1"/>
  <c r="N672" i="17"/>
  <c r="O672" i="17" s="1"/>
  <c r="P672" i="17" s="1"/>
  <c r="Q672" i="17" s="1"/>
  <c r="R672" i="17" s="1"/>
  <c r="S672" i="17" s="1"/>
  <c r="T672" i="17" s="1"/>
  <c r="U672" i="17" s="1"/>
  <c r="N80" i="17"/>
  <c r="O80" i="17" s="1"/>
  <c r="P80" i="17" s="1"/>
  <c r="Q80" i="17" s="1"/>
  <c r="R80" i="17" s="1"/>
  <c r="S80" i="17" s="1"/>
  <c r="T80" i="17" s="1"/>
  <c r="U80" i="17" s="1"/>
  <c r="N1068" i="17"/>
  <c r="O1068" i="17" s="1"/>
  <c r="P1068" i="17" s="1"/>
  <c r="Q1068" i="17" s="1"/>
  <c r="R1068" i="17" s="1"/>
  <c r="S1068" i="17" s="1"/>
  <c r="T1068" i="17" s="1"/>
  <c r="U1068" i="17" s="1"/>
  <c r="N11" i="17"/>
  <c r="O11" i="17" s="1"/>
  <c r="P11" i="17" s="1"/>
  <c r="Q11" i="17" s="1"/>
  <c r="R11" i="17" s="1"/>
  <c r="S11" i="17" s="1"/>
  <c r="T11" i="17" s="1"/>
  <c r="U11" i="17" s="1"/>
  <c r="N863" i="17"/>
  <c r="O863" i="17" s="1"/>
  <c r="P863" i="17" s="1"/>
  <c r="Q863" i="17" s="1"/>
  <c r="R863" i="17" s="1"/>
  <c r="S863" i="17" s="1"/>
  <c r="T863" i="17" s="1"/>
  <c r="U863" i="17" s="1"/>
  <c r="N811" i="17"/>
  <c r="O811" i="17" s="1"/>
  <c r="P811" i="17" s="1"/>
  <c r="Q811" i="17" s="1"/>
  <c r="R811" i="17" s="1"/>
  <c r="S811" i="17" s="1"/>
  <c r="T811" i="17" s="1"/>
  <c r="U811" i="17" s="1"/>
  <c r="N113" i="17"/>
  <c r="O113" i="17" s="1"/>
  <c r="P113" i="17" s="1"/>
  <c r="Q113" i="17" s="1"/>
  <c r="R113" i="17" s="1"/>
  <c r="S113" i="17" s="1"/>
  <c r="T113" i="17" s="1"/>
  <c r="U113" i="17" s="1"/>
  <c r="N793" i="17"/>
  <c r="O793" i="17" s="1"/>
  <c r="P793" i="17" s="1"/>
  <c r="Q793" i="17" s="1"/>
  <c r="R793" i="17" s="1"/>
  <c r="S793" i="17" s="1"/>
  <c r="T793" i="17" s="1"/>
  <c r="U793" i="17" s="1"/>
  <c r="N1095" i="17"/>
  <c r="O1095" i="17" s="1"/>
  <c r="P1095" i="17" s="1"/>
  <c r="Q1095" i="17" s="1"/>
  <c r="R1095" i="17" s="1"/>
  <c r="S1095" i="17" s="1"/>
  <c r="T1095" i="17" s="1"/>
  <c r="U1095" i="17" s="1"/>
  <c r="N108" i="17"/>
  <c r="O108" i="17" s="1"/>
  <c r="P108" i="17" s="1"/>
  <c r="Q108" i="17" s="1"/>
  <c r="R108" i="17" s="1"/>
  <c r="S108" i="17" s="1"/>
  <c r="T108" i="17" s="1"/>
  <c r="U108" i="17" s="1"/>
  <c r="N818" i="17"/>
  <c r="O818" i="17" s="1"/>
  <c r="P818" i="17" s="1"/>
  <c r="Q818" i="17" s="1"/>
  <c r="R818" i="17" s="1"/>
  <c r="S818" i="17" s="1"/>
  <c r="T818" i="17" s="1"/>
  <c r="U818" i="17" s="1"/>
  <c r="N1085" i="17"/>
  <c r="O1085" i="17" s="1"/>
  <c r="P1085" i="17" s="1"/>
  <c r="Q1085" i="17" s="1"/>
  <c r="R1085" i="17" s="1"/>
  <c r="S1085" i="17" s="1"/>
  <c r="T1085" i="17" s="1"/>
  <c r="U1085" i="17" s="1"/>
  <c r="N1088" i="17"/>
  <c r="O1088" i="17" s="1"/>
  <c r="P1088" i="17" s="1"/>
  <c r="Q1088" i="17" s="1"/>
  <c r="R1088" i="17" s="1"/>
  <c r="S1088" i="17" s="1"/>
  <c r="T1088" i="17" s="1"/>
  <c r="U1088" i="17" s="1"/>
  <c r="N105" i="17"/>
  <c r="O105" i="17" s="1"/>
  <c r="P105" i="17" s="1"/>
  <c r="Q105" i="17" s="1"/>
  <c r="R105" i="17" s="1"/>
  <c r="S105" i="17" s="1"/>
  <c r="T105" i="17" s="1"/>
  <c r="U105" i="17" s="1"/>
  <c r="N417" i="17"/>
  <c r="O417" i="17" s="1"/>
  <c r="P417" i="17" s="1"/>
  <c r="Q417" i="17" s="1"/>
  <c r="R417" i="17" s="1"/>
  <c r="S417" i="17" s="1"/>
  <c r="T417" i="17" s="1"/>
  <c r="U417" i="17" s="1"/>
  <c r="N7" i="17"/>
  <c r="O7" i="17" s="1"/>
  <c r="P7" i="17" s="1"/>
  <c r="Q7" i="17" s="1"/>
  <c r="R7" i="17" s="1"/>
  <c r="S7" i="17" s="1"/>
  <c r="T7" i="17" s="1"/>
  <c r="U7" i="17" s="1"/>
  <c r="N950" i="17"/>
  <c r="O950" i="17" s="1"/>
  <c r="P950" i="17" s="1"/>
  <c r="Q950" i="17" s="1"/>
  <c r="R950" i="17" s="1"/>
  <c r="S950" i="17" s="1"/>
  <c r="T950" i="17" s="1"/>
  <c r="U950" i="17" s="1"/>
  <c r="N845" i="17"/>
  <c r="O845" i="17" s="1"/>
  <c r="P845" i="17" s="1"/>
  <c r="Q845" i="17" s="1"/>
  <c r="R845" i="17" s="1"/>
  <c r="S845" i="17" s="1"/>
  <c r="T845" i="17" s="1"/>
  <c r="U845" i="17" s="1"/>
  <c r="N529" i="17"/>
  <c r="O529" i="17" s="1"/>
  <c r="P529" i="17" s="1"/>
  <c r="Q529" i="17" s="1"/>
  <c r="R529" i="17" s="1"/>
  <c r="S529" i="17" s="1"/>
  <c r="T529" i="17" s="1"/>
  <c r="U529" i="17" s="1"/>
  <c r="N542" i="17"/>
  <c r="O542" i="17" s="1"/>
  <c r="P542" i="17" s="1"/>
  <c r="Q542" i="17" s="1"/>
  <c r="R542" i="17" s="1"/>
  <c r="S542" i="17" s="1"/>
  <c r="T542" i="17" s="1"/>
  <c r="U542" i="17" s="1"/>
  <c r="N583" i="17"/>
  <c r="O583" i="17" s="1"/>
  <c r="P583" i="17" s="1"/>
  <c r="Q583" i="17" s="1"/>
  <c r="R583" i="17" s="1"/>
  <c r="S583" i="17" s="1"/>
  <c r="T583" i="17" s="1"/>
  <c r="U583" i="17" s="1"/>
  <c r="N617" i="17"/>
  <c r="O617" i="17" s="1"/>
  <c r="P617" i="17" s="1"/>
  <c r="Q617" i="17" s="1"/>
  <c r="R617" i="17" s="1"/>
  <c r="S617" i="17" s="1"/>
  <c r="T617" i="17" s="1"/>
  <c r="U617" i="17" s="1"/>
  <c r="N205" i="17"/>
  <c r="O205" i="17" s="1"/>
  <c r="P205" i="17" s="1"/>
  <c r="Q205" i="17" s="1"/>
  <c r="R205" i="17" s="1"/>
  <c r="S205" i="17" s="1"/>
  <c r="T205" i="17" s="1"/>
  <c r="U205" i="17" s="1"/>
  <c r="N1110" i="17"/>
  <c r="O1110" i="17" s="1"/>
  <c r="P1110" i="17" s="1"/>
  <c r="Q1110" i="17" s="1"/>
  <c r="R1110" i="17" s="1"/>
  <c r="S1110" i="17" s="1"/>
  <c r="T1110" i="17" s="1"/>
  <c r="U1110" i="17" s="1"/>
  <c r="N474" i="17"/>
  <c r="O474" i="17" s="1"/>
  <c r="P474" i="17" s="1"/>
  <c r="Q474" i="17" s="1"/>
  <c r="R474" i="17" s="1"/>
  <c r="S474" i="17" s="1"/>
  <c r="T474" i="17" s="1"/>
  <c r="U474" i="17" s="1"/>
  <c r="N658" i="17"/>
  <c r="O658" i="17" s="1"/>
  <c r="P658" i="17" s="1"/>
  <c r="Q658" i="17" s="1"/>
  <c r="R658" i="17" s="1"/>
  <c r="S658" i="17" s="1"/>
  <c r="T658" i="17" s="1"/>
  <c r="U658" i="17" s="1"/>
  <c r="N717" i="17"/>
  <c r="O717" i="17" s="1"/>
  <c r="P717" i="17" s="1"/>
  <c r="Q717" i="17" s="1"/>
  <c r="R717" i="17" s="1"/>
  <c r="S717" i="17" s="1"/>
  <c r="T717" i="17" s="1"/>
  <c r="U717" i="17" s="1"/>
  <c r="N597" i="17"/>
  <c r="O597" i="17" s="1"/>
  <c r="P597" i="17" s="1"/>
  <c r="Q597" i="17" s="1"/>
  <c r="R597" i="17" s="1"/>
  <c r="S597" i="17" s="1"/>
  <c r="T597" i="17" s="1"/>
  <c r="U597" i="17" s="1"/>
  <c r="O640" i="17"/>
  <c r="P640" i="17" s="1"/>
  <c r="Q640" i="17" s="1"/>
  <c r="R640" i="17" s="1"/>
  <c r="S640" i="17" s="1"/>
  <c r="T640" i="17" s="1"/>
  <c r="U640" i="17" s="1"/>
  <c r="N169" i="17"/>
  <c r="O169" i="17" s="1"/>
  <c r="P169" i="17" s="1"/>
  <c r="Q169" i="17" s="1"/>
  <c r="R169" i="17" s="1"/>
  <c r="S169" i="17" s="1"/>
  <c r="T169" i="17" s="1"/>
  <c r="U169" i="17" s="1"/>
  <c r="N560" i="17"/>
  <c r="O560" i="17" s="1"/>
  <c r="P560" i="17" s="1"/>
  <c r="Q560" i="17" s="1"/>
  <c r="R560" i="17" s="1"/>
  <c r="S560" i="17" s="1"/>
  <c r="T560" i="17" s="1"/>
  <c r="U560" i="17" s="1"/>
  <c r="N719" i="17"/>
  <c r="O719" i="17" s="1"/>
  <c r="P719" i="17" s="1"/>
  <c r="Q719" i="17" s="1"/>
  <c r="R719" i="17" s="1"/>
  <c r="S719" i="17" s="1"/>
  <c r="T719" i="17" s="1"/>
  <c r="U719" i="17" s="1"/>
  <c r="N952" i="17"/>
  <c r="O952" i="17" s="1"/>
  <c r="P952" i="17" s="1"/>
  <c r="Q952" i="17" s="1"/>
  <c r="R952" i="17" s="1"/>
  <c r="S952" i="17" s="1"/>
  <c r="T952" i="17" s="1"/>
  <c r="U952" i="17" s="1"/>
  <c r="N414" i="17"/>
  <c r="O414" i="17" s="1"/>
  <c r="P414" i="17" s="1"/>
  <c r="Q414" i="17" s="1"/>
  <c r="R414" i="17" s="1"/>
  <c r="S414" i="17" s="1"/>
  <c r="T414" i="17" s="1"/>
  <c r="U414" i="17" s="1"/>
  <c r="N285" i="17"/>
  <c r="O285" i="17" s="1"/>
  <c r="P285" i="17" s="1"/>
  <c r="Q285" i="17" s="1"/>
  <c r="R285" i="17" s="1"/>
  <c r="S285" i="17" s="1"/>
  <c r="T285" i="17" s="1"/>
  <c r="U285" i="17" s="1"/>
  <c r="N512" i="17"/>
  <c r="O512" i="17" s="1"/>
  <c r="P512" i="17" s="1"/>
  <c r="Q512" i="17" s="1"/>
  <c r="R512" i="17" s="1"/>
  <c r="S512" i="17" s="1"/>
  <c r="T512" i="17" s="1"/>
  <c r="U512" i="17" s="1"/>
  <c r="N504" i="17"/>
  <c r="O504" i="17" s="1"/>
  <c r="P504" i="17" s="1"/>
  <c r="Q504" i="17" s="1"/>
  <c r="R504" i="17" s="1"/>
  <c r="S504" i="17" s="1"/>
  <c r="T504" i="17" s="1"/>
  <c r="U504" i="17" s="1"/>
  <c r="N665" i="17"/>
  <c r="O665" i="17" s="1"/>
  <c r="P665" i="17" s="1"/>
  <c r="Q665" i="17" s="1"/>
  <c r="R665" i="17" s="1"/>
  <c r="S665" i="17" s="1"/>
  <c r="T665" i="17" s="1"/>
  <c r="U665" i="17" s="1"/>
  <c r="N204" i="17"/>
  <c r="O204" i="17" s="1"/>
  <c r="P204" i="17" s="1"/>
  <c r="Q204" i="17" s="1"/>
  <c r="R204" i="17" s="1"/>
  <c r="S204" i="17" s="1"/>
  <c r="T204" i="17" s="1"/>
  <c r="U204" i="17" s="1"/>
  <c r="N143" i="17"/>
  <c r="O143" i="17" s="1"/>
  <c r="P143" i="17" s="1"/>
  <c r="Q143" i="17" s="1"/>
  <c r="R143" i="17" s="1"/>
  <c r="S143" i="17" s="1"/>
  <c r="T143" i="17" s="1"/>
  <c r="U143" i="17" s="1"/>
  <c r="O628" i="17"/>
  <c r="P628" i="17" s="1"/>
  <c r="Q628" i="17" s="1"/>
  <c r="R628" i="17" s="1"/>
  <c r="S628" i="17" s="1"/>
  <c r="T628" i="17" s="1"/>
  <c r="U628" i="17" s="1"/>
  <c r="N346" i="17"/>
  <c r="O346" i="17" s="1"/>
  <c r="P346" i="17" s="1"/>
  <c r="Q346" i="17" s="1"/>
  <c r="R346" i="17" s="1"/>
  <c r="S346" i="17" s="1"/>
  <c r="T346" i="17" s="1"/>
  <c r="U346" i="17" s="1"/>
  <c r="N85" i="17"/>
  <c r="O85" i="17" s="1"/>
  <c r="P85" i="17" s="1"/>
  <c r="Q85" i="17" s="1"/>
  <c r="R85" i="17" s="1"/>
  <c r="S85" i="17" s="1"/>
  <c r="T85" i="17" s="1"/>
  <c r="U85" i="17" s="1"/>
  <c r="N770" i="17"/>
  <c r="O770" i="17" s="1"/>
  <c r="P770" i="17" s="1"/>
  <c r="Q770" i="17" s="1"/>
  <c r="R770" i="17" s="1"/>
  <c r="S770" i="17" s="1"/>
  <c r="T770" i="17" s="1"/>
  <c r="U770" i="17" s="1"/>
  <c r="N1120" i="17"/>
  <c r="O1120" i="17" s="1"/>
  <c r="P1120" i="17" s="1"/>
  <c r="Q1120" i="17" s="1"/>
  <c r="R1120" i="17" s="1"/>
  <c r="S1120" i="17" s="1"/>
  <c r="T1120" i="17" s="1"/>
  <c r="U1120" i="17" s="1"/>
  <c r="N278" i="17"/>
  <c r="O278" i="17" s="1"/>
  <c r="P278" i="17" s="1"/>
  <c r="Q278" i="17" s="1"/>
  <c r="R278" i="17" s="1"/>
  <c r="S278" i="17" s="1"/>
  <c r="T278" i="17" s="1"/>
  <c r="U278" i="17" s="1"/>
  <c r="N130" i="17"/>
  <c r="O130" i="17" s="1"/>
  <c r="P130" i="17" s="1"/>
  <c r="Q130" i="17" s="1"/>
  <c r="R130" i="17" s="1"/>
  <c r="S130" i="17" s="1"/>
  <c r="T130" i="17" s="1"/>
  <c r="U130" i="17" s="1"/>
  <c r="N90" i="17"/>
  <c r="O90" i="17" s="1"/>
  <c r="P90" i="17" s="1"/>
  <c r="Q90" i="17" s="1"/>
  <c r="R90" i="17" s="1"/>
  <c r="S90" i="17" s="1"/>
  <c r="T90" i="17" s="1"/>
  <c r="U90" i="17" s="1"/>
  <c r="N255" i="17"/>
  <c r="O255" i="17" s="1"/>
  <c r="P255" i="17" s="1"/>
  <c r="Q255" i="17" s="1"/>
  <c r="R255" i="17" s="1"/>
  <c r="S255" i="17" s="1"/>
  <c r="T255" i="17" s="1"/>
  <c r="U255" i="17" s="1"/>
  <c r="N908" i="17"/>
  <c r="O908" i="17" s="1"/>
  <c r="P908" i="17" s="1"/>
  <c r="Q908" i="17" s="1"/>
  <c r="R908" i="17" s="1"/>
  <c r="S908" i="17" s="1"/>
  <c r="T908" i="17" s="1"/>
  <c r="U908" i="17" s="1"/>
  <c r="N268" i="17"/>
  <c r="O268" i="17" s="1"/>
  <c r="P268" i="17" s="1"/>
  <c r="Q268" i="17" s="1"/>
  <c r="R268" i="17" s="1"/>
  <c r="S268" i="17" s="1"/>
  <c r="T268" i="17" s="1"/>
  <c r="U268" i="17" s="1"/>
  <c r="N953" i="17"/>
  <c r="O953" i="17" s="1"/>
  <c r="P953" i="17" s="1"/>
  <c r="Q953" i="17" s="1"/>
  <c r="R953" i="17" s="1"/>
  <c r="S953" i="17" s="1"/>
  <c r="T953" i="17" s="1"/>
  <c r="U953" i="17" s="1"/>
  <c r="N825" i="17"/>
  <c r="O825" i="17" s="1"/>
  <c r="P825" i="17" s="1"/>
  <c r="Q825" i="17" s="1"/>
  <c r="R825" i="17" s="1"/>
  <c r="S825" i="17" s="1"/>
  <c r="T825" i="17" s="1"/>
  <c r="U825" i="17" s="1"/>
  <c r="N66" i="17"/>
  <c r="O66" i="17" s="1"/>
  <c r="P66" i="17" s="1"/>
  <c r="Q66" i="17" s="1"/>
  <c r="R66" i="17" s="1"/>
  <c r="S66" i="17" s="1"/>
  <c r="T66" i="17" s="1"/>
  <c r="U66" i="17" s="1"/>
  <c r="N901" i="17"/>
  <c r="O901" i="17" s="1"/>
  <c r="P901" i="17" s="1"/>
  <c r="Q901" i="17" s="1"/>
  <c r="R901" i="17" s="1"/>
  <c r="S901" i="17" s="1"/>
  <c r="T901" i="17" s="1"/>
  <c r="U901" i="17" s="1"/>
  <c r="N213" i="17"/>
  <c r="O213" i="17" s="1"/>
  <c r="P213" i="17" s="1"/>
  <c r="Q213" i="17" s="1"/>
  <c r="R213" i="17" s="1"/>
  <c r="S213" i="17" s="1"/>
  <c r="T213" i="17" s="1"/>
  <c r="U213" i="17" s="1"/>
  <c r="N1037" i="17"/>
  <c r="O1037" i="17" s="1"/>
  <c r="P1037" i="17" s="1"/>
  <c r="Q1037" i="17" s="1"/>
  <c r="R1037" i="17" s="1"/>
  <c r="S1037" i="17" s="1"/>
  <c r="T1037" i="17" s="1"/>
  <c r="U1037" i="17" s="1"/>
  <c r="N1056" i="17"/>
  <c r="O1056" i="17" s="1"/>
  <c r="P1056" i="17" s="1"/>
  <c r="Q1056" i="17" s="1"/>
  <c r="R1056" i="17" s="1"/>
  <c r="S1056" i="17" s="1"/>
  <c r="T1056" i="17" s="1"/>
  <c r="U1056" i="17" s="1"/>
  <c r="N570" i="17"/>
  <c r="O570" i="17" s="1"/>
  <c r="P570" i="17" s="1"/>
  <c r="Q570" i="17" s="1"/>
  <c r="R570" i="17" s="1"/>
  <c r="S570" i="17" s="1"/>
  <c r="T570" i="17" s="1"/>
  <c r="U570" i="17" s="1"/>
  <c r="N575" i="17"/>
  <c r="O575" i="17" s="1"/>
  <c r="P575" i="17" s="1"/>
  <c r="Q575" i="17" s="1"/>
  <c r="R575" i="17" s="1"/>
  <c r="S575" i="17" s="1"/>
  <c r="T575" i="17" s="1"/>
  <c r="U575" i="17" s="1"/>
  <c r="N677" i="17"/>
  <c r="O677" i="17" s="1"/>
  <c r="P677" i="17" s="1"/>
  <c r="Q677" i="17" s="1"/>
  <c r="R677" i="17" s="1"/>
  <c r="S677" i="17" s="1"/>
  <c r="T677" i="17" s="1"/>
  <c r="U677" i="17" s="1"/>
  <c r="N666" i="17"/>
  <c r="O666" i="17" s="1"/>
  <c r="P666" i="17" s="1"/>
  <c r="Q666" i="17" s="1"/>
  <c r="R666" i="17" s="1"/>
  <c r="S666" i="17" s="1"/>
  <c r="T666" i="17" s="1"/>
  <c r="U666" i="17" s="1"/>
  <c r="N190" i="17"/>
  <c r="O190" i="17" s="1"/>
  <c r="P190" i="17" s="1"/>
  <c r="Q190" i="17" s="1"/>
  <c r="R190" i="17" s="1"/>
  <c r="S190" i="17" s="1"/>
  <c r="T190" i="17" s="1"/>
  <c r="U190" i="17" s="1"/>
  <c r="N853" i="17"/>
  <c r="O853" i="17" s="1"/>
  <c r="P853" i="17" s="1"/>
  <c r="Q853" i="17" s="1"/>
  <c r="R853" i="17" s="1"/>
  <c r="S853" i="17" s="1"/>
  <c r="T853" i="17" s="1"/>
  <c r="U853" i="17" s="1"/>
  <c r="N395" i="17"/>
  <c r="O395" i="17" s="1"/>
  <c r="P395" i="17" s="1"/>
  <c r="Q395" i="17" s="1"/>
  <c r="R395" i="17" s="1"/>
  <c r="S395" i="17" s="1"/>
  <c r="T395" i="17" s="1"/>
  <c r="U395" i="17" s="1"/>
  <c r="N333" i="17"/>
  <c r="O333" i="17" s="1"/>
  <c r="P333" i="17" s="1"/>
  <c r="Q333" i="17" s="1"/>
  <c r="R333" i="17" s="1"/>
  <c r="S333" i="17" s="1"/>
  <c r="T333" i="17" s="1"/>
  <c r="U333" i="17" s="1"/>
  <c r="N667" i="17"/>
  <c r="O667" i="17" s="1"/>
  <c r="P667" i="17" s="1"/>
  <c r="Q667" i="17" s="1"/>
  <c r="R667" i="17" s="1"/>
  <c r="S667" i="17" s="1"/>
  <c r="T667" i="17" s="1"/>
  <c r="U667" i="17" s="1"/>
  <c r="N1109" i="17"/>
  <c r="O1109" i="17" s="1"/>
  <c r="P1109" i="17" s="1"/>
  <c r="Q1109" i="17" s="1"/>
  <c r="R1109" i="17" s="1"/>
  <c r="S1109" i="17" s="1"/>
  <c r="T1109" i="17" s="1"/>
  <c r="U1109" i="17" s="1"/>
  <c r="N276" i="17"/>
  <c r="O276" i="17" s="1"/>
  <c r="P276" i="17" s="1"/>
  <c r="Q276" i="17" s="1"/>
  <c r="R276" i="17" s="1"/>
  <c r="S276" i="17" s="1"/>
  <c r="T276" i="17" s="1"/>
  <c r="U276" i="17" s="1"/>
  <c r="N674" i="17"/>
  <c r="O674" i="17" s="1"/>
  <c r="P674" i="17" s="1"/>
  <c r="Q674" i="17" s="1"/>
  <c r="R674" i="17" s="1"/>
  <c r="S674" i="17" s="1"/>
  <c r="T674" i="17" s="1"/>
  <c r="U674" i="17" s="1"/>
  <c r="N533" i="17"/>
  <c r="O533" i="17" s="1"/>
  <c r="P533" i="17" s="1"/>
  <c r="Q533" i="17" s="1"/>
  <c r="R533" i="17" s="1"/>
  <c r="S533" i="17" s="1"/>
  <c r="T533" i="17" s="1"/>
  <c r="U533" i="17" s="1"/>
  <c r="N203" i="17"/>
  <c r="O203" i="17" s="1"/>
  <c r="P203" i="17" s="1"/>
  <c r="Q203" i="17" s="1"/>
  <c r="R203" i="17" s="1"/>
  <c r="S203" i="17" s="1"/>
  <c r="T203" i="17" s="1"/>
  <c r="U203" i="17" s="1"/>
  <c r="N712" i="17"/>
  <c r="O712" i="17" s="1"/>
  <c r="P712" i="17" s="1"/>
  <c r="Q712" i="17" s="1"/>
  <c r="R712" i="17" s="1"/>
  <c r="S712" i="17" s="1"/>
  <c r="T712" i="17" s="1"/>
  <c r="U712" i="17" s="1"/>
  <c r="N967" i="17"/>
  <c r="O967" i="17" s="1"/>
  <c r="P967" i="17" s="1"/>
  <c r="Q967" i="17" s="1"/>
  <c r="R967" i="17" s="1"/>
  <c r="S967" i="17" s="1"/>
  <c r="T967" i="17" s="1"/>
  <c r="U967" i="17" s="1"/>
  <c r="N1011" i="17"/>
  <c r="O1011" i="17" s="1"/>
  <c r="P1011" i="17" s="1"/>
  <c r="Q1011" i="17" s="1"/>
  <c r="R1011" i="17" s="1"/>
  <c r="S1011" i="17" s="1"/>
  <c r="T1011" i="17" s="1"/>
  <c r="U1011" i="17" s="1"/>
  <c r="N1115" i="17"/>
  <c r="O1115" i="17" s="1"/>
  <c r="P1115" i="17" s="1"/>
  <c r="Q1115" i="17" s="1"/>
  <c r="R1115" i="17" s="1"/>
  <c r="S1115" i="17" s="1"/>
  <c r="T1115" i="17" s="1"/>
  <c r="U1115" i="17" s="1"/>
  <c r="N29" i="17"/>
  <c r="O29" i="17" s="1"/>
  <c r="P29" i="17" s="1"/>
  <c r="Q29" i="17" s="1"/>
  <c r="R29" i="17" s="1"/>
  <c r="S29" i="17" s="1"/>
  <c r="T29" i="17" s="1"/>
  <c r="U29" i="17" s="1"/>
  <c r="O1003" i="17"/>
  <c r="P1003" i="17" s="1"/>
  <c r="Q1003" i="17" s="1"/>
  <c r="R1003" i="17" s="1"/>
  <c r="S1003" i="17" s="1"/>
  <c r="T1003" i="17" s="1"/>
  <c r="U1003" i="17" s="1"/>
  <c r="N946" i="17"/>
  <c r="O946" i="17" s="1"/>
  <c r="P946" i="17" s="1"/>
  <c r="Q946" i="17" s="1"/>
  <c r="R946" i="17" s="1"/>
  <c r="S946" i="17" s="1"/>
  <c r="T946" i="17" s="1"/>
  <c r="U946" i="17" s="1"/>
  <c r="N1069" i="17"/>
  <c r="O1069" i="17" s="1"/>
  <c r="P1069" i="17" s="1"/>
  <c r="Q1069" i="17" s="1"/>
  <c r="R1069" i="17" s="1"/>
  <c r="S1069" i="17" s="1"/>
  <c r="T1069" i="17" s="1"/>
  <c r="U1069" i="17" s="1"/>
  <c r="N787" i="17"/>
  <c r="O787" i="17" s="1"/>
  <c r="P787" i="17" s="1"/>
  <c r="Q787" i="17" s="1"/>
  <c r="R787" i="17" s="1"/>
  <c r="S787" i="17" s="1"/>
  <c r="T787" i="17" s="1"/>
  <c r="U787" i="17" s="1"/>
  <c r="N371" i="17"/>
  <c r="O371" i="17" s="1"/>
  <c r="P371" i="17" s="1"/>
  <c r="Q371" i="17" s="1"/>
  <c r="R371" i="17" s="1"/>
  <c r="S371" i="17" s="1"/>
  <c r="T371" i="17" s="1"/>
  <c r="U371" i="17" s="1"/>
  <c r="N1081" i="17"/>
  <c r="O1081" i="17" s="1"/>
  <c r="P1081" i="17" s="1"/>
  <c r="Q1081" i="17" s="1"/>
  <c r="R1081" i="17" s="1"/>
  <c r="S1081" i="17" s="1"/>
  <c r="T1081" i="17" s="1"/>
  <c r="U1081" i="17" s="1"/>
  <c r="N660" i="17"/>
  <c r="O660" i="17" s="1"/>
  <c r="P660" i="17" s="1"/>
  <c r="Q660" i="17" s="1"/>
  <c r="R660" i="17" s="1"/>
  <c r="S660" i="17" s="1"/>
  <c r="T660" i="17" s="1"/>
  <c r="U660" i="17" s="1"/>
  <c r="N212" i="17"/>
  <c r="O212" i="17" s="1"/>
  <c r="P212" i="17" s="1"/>
  <c r="Q212" i="17" s="1"/>
  <c r="R212" i="17" s="1"/>
  <c r="S212" i="17" s="1"/>
  <c r="T212" i="17" s="1"/>
  <c r="U212" i="17" s="1"/>
  <c r="N393" i="17"/>
  <c r="O393" i="17" s="1"/>
  <c r="P393" i="17" s="1"/>
  <c r="Q393" i="17" s="1"/>
  <c r="R393" i="17" s="1"/>
  <c r="S393" i="17" s="1"/>
  <c r="T393" i="17" s="1"/>
  <c r="U393" i="17" s="1"/>
  <c r="N930" i="17"/>
  <c r="O930" i="17" s="1"/>
  <c r="P930" i="17" s="1"/>
  <c r="Q930" i="17" s="1"/>
  <c r="R930" i="17" s="1"/>
  <c r="S930" i="17" s="1"/>
  <c r="T930" i="17" s="1"/>
  <c r="U930" i="17" s="1"/>
  <c r="N452" i="17"/>
  <c r="O452" i="17" s="1"/>
  <c r="P452" i="17" s="1"/>
  <c r="Q452" i="17" s="1"/>
  <c r="R452" i="17" s="1"/>
  <c r="S452" i="17" s="1"/>
  <c r="T452" i="17" s="1"/>
  <c r="U452" i="17" s="1"/>
  <c r="N884" i="17"/>
  <c r="O884" i="17" s="1"/>
  <c r="P884" i="17" s="1"/>
  <c r="Q884" i="17" s="1"/>
  <c r="R884" i="17" s="1"/>
  <c r="S884" i="17" s="1"/>
  <c r="T884" i="17" s="1"/>
  <c r="U884" i="17" s="1"/>
  <c r="O797" i="17"/>
  <c r="P797" i="17" s="1"/>
  <c r="Q797" i="17" s="1"/>
  <c r="R797" i="17" s="1"/>
  <c r="S797" i="17" s="1"/>
  <c r="T797" i="17" s="1"/>
  <c r="U797" i="17" s="1"/>
  <c r="N832" i="17"/>
  <c r="O832" i="17" s="1"/>
  <c r="P832" i="17" s="1"/>
  <c r="Q832" i="17" s="1"/>
  <c r="R832" i="17" s="1"/>
  <c r="S832" i="17" s="1"/>
  <c r="T832" i="17" s="1"/>
  <c r="U832" i="17" s="1"/>
  <c r="N55" i="17"/>
  <c r="O55" i="17" s="1"/>
  <c r="P55" i="17" s="1"/>
  <c r="Q55" i="17" s="1"/>
  <c r="R55" i="17" s="1"/>
  <c r="S55" i="17" s="1"/>
  <c r="T55" i="17" s="1"/>
  <c r="U55" i="17" s="1"/>
  <c r="N198" i="17"/>
  <c r="O198" i="17" s="1"/>
  <c r="P198" i="17" s="1"/>
  <c r="Q198" i="17" s="1"/>
  <c r="R198" i="17" s="1"/>
  <c r="S198" i="17" s="1"/>
  <c r="T198" i="17" s="1"/>
  <c r="U198" i="17" s="1"/>
  <c r="N892" i="17"/>
  <c r="O892" i="17" s="1"/>
  <c r="P892" i="17" s="1"/>
  <c r="Q892" i="17" s="1"/>
  <c r="R892" i="17" s="1"/>
  <c r="S892" i="17" s="1"/>
  <c r="T892" i="17" s="1"/>
  <c r="U892" i="17" s="1"/>
  <c r="N112" i="17"/>
  <c r="O112" i="17" s="1"/>
  <c r="P112" i="17" s="1"/>
  <c r="Q112" i="17" s="1"/>
  <c r="R112" i="17" s="1"/>
  <c r="S112" i="17" s="1"/>
  <c r="T112" i="17" s="1"/>
  <c r="U112" i="17" s="1"/>
  <c r="N1033" i="17"/>
  <c r="O1033" i="17" s="1"/>
  <c r="P1033" i="17" s="1"/>
  <c r="Q1033" i="17" s="1"/>
  <c r="R1033" i="17" s="1"/>
  <c r="S1033" i="17" s="1"/>
  <c r="T1033" i="17" s="1"/>
  <c r="U1033" i="17" s="1"/>
  <c r="N633" i="17"/>
  <c r="O633" i="17" s="1"/>
  <c r="P633" i="17" s="1"/>
  <c r="Q633" i="17" s="1"/>
  <c r="R633" i="17" s="1"/>
  <c r="S633" i="17" s="1"/>
  <c r="T633" i="17" s="1"/>
  <c r="U633" i="17" s="1"/>
  <c r="N233" i="17"/>
  <c r="O233" i="17" s="1"/>
  <c r="P233" i="17" s="1"/>
  <c r="Q233" i="17" s="1"/>
  <c r="R233" i="17" s="1"/>
  <c r="S233" i="17" s="1"/>
  <c r="T233" i="17" s="1"/>
  <c r="U233" i="17" s="1"/>
  <c r="N1132" i="17"/>
  <c r="O1132" i="17" s="1"/>
  <c r="P1132" i="17" s="1"/>
  <c r="Q1132" i="17" s="1"/>
  <c r="R1132" i="17" s="1"/>
  <c r="S1132" i="17" s="1"/>
  <c r="T1132" i="17" s="1"/>
  <c r="U1132" i="17" s="1"/>
  <c r="N664" i="17"/>
  <c r="O664" i="17" s="1"/>
  <c r="P664" i="17" s="1"/>
  <c r="Q664" i="17" s="1"/>
  <c r="R664" i="17" s="1"/>
  <c r="S664" i="17" s="1"/>
  <c r="T664" i="17" s="1"/>
  <c r="U664" i="17" s="1"/>
  <c r="N856" i="17"/>
  <c r="O856" i="17" s="1"/>
  <c r="P856" i="17" s="1"/>
  <c r="Q856" i="17" s="1"/>
  <c r="R856" i="17" s="1"/>
  <c r="S856" i="17" s="1"/>
  <c r="T856" i="17" s="1"/>
  <c r="U856" i="17" s="1"/>
  <c r="N937" i="17"/>
  <c r="O937" i="17" s="1"/>
  <c r="P937" i="17" s="1"/>
  <c r="Q937" i="17" s="1"/>
  <c r="R937" i="17" s="1"/>
  <c r="S937" i="17" s="1"/>
  <c r="T937" i="17" s="1"/>
  <c r="U937" i="17" s="1"/>
  <c r="N615" i="17"/>
  <c r="O615" i="17" s="1"/>
  <c r="P615" i="17" s="1"/>
  <c r="Q615" i="17" s="1"/>
  <c r="R615" i="17" s="1"/>
  <c r="S615" i="17" s="1"/>
  <c r="T615" i="17" s="1"/>
  <c r="U615" i="17" s="1"/>
  <c r="N851" i="17"/>
  <c r="O851" i="17" s="1"/>
  <c r="P851" i="17" s="1"/>
  <c r="Q851" i="17" s="1"/>
  <c r="R851" i="17" s="1"/>
  <c r="S851" i="17" s="1"/>
  <c r="T851" i="17" s="1"/>
  <c r="U851" i="17" s="1"/>
  <c r="N891" i="17"/>
  <c r="O891" i="17" s="1"/>
  <c r="P891" i="17" s="1"/>
  <c r="Q891" i="17" s="1"/>
  <c r="R891" i="17" s="1"/>
  <c r="S891" i="17" s="1"/>
  <c r="T891" i="17" s="1"/>
  <c r="U891" i="17" s="1"/>
  <c r="N1077" i="17"/>
  <c r="O1077" i="17" s="1"/>
  <c r="P1077" i="17" s="1"/>
  <c r="Q1077" i="17" s="1"/>
  <c r="R1077" i="17" s="1"/>
  <c r="S1077" i="17" s="1"/>
  <c r="T1077" i="17" s="1"/>
  <c r="U1077" i="17" s="1"/>
  <c r="N374" i="17"/>
  <c r="O374" i="17" s="1"/>
  <c r="P374" i="17" s="1"/>
  <c r="Q374" i="17" s="1"/>
  <c r="R374" i="17" s="1"/>
  <c r="S374" i="17" s="1"/>
  <c r="T374" i="17" s="1"/>
  <c r="U374" i="17" s="1"/>
  <c r="N861" i="17"/>
  <c r="O861" i="17" s="1"/>
  <c r="P861" i="17" s="1"/>
  <c r="Q861" i="17" s="1"/>
  <c r="R861" i="17" s="1"/>
  <c r="S861" i="17" s="1"/>
  <c r="T861" i="17" s="1"/>
  <c r="U861" i="17" s="1"/>
  <c r="N802" i="17"/>
  <c r="O802" i="17" s="1"/>
  <c r="P802" i="17" s="1"/>
  <c r="Q802" i="17" s="1"/>
  <c r="R802" i="17" s="1"/>
  <c r="S802" i="17" s="1"/>
  <c r="T802" i="17" s="1"/>
  <c r="U802" i="17" s="1"/>
  <c r="N439" i="17"/>
  <c r="O439" i="17" s="1"/>
  <c r="P439" i="17" s="1"/>
  <c r="Q439" i="17" s="1"/>
  <c r="R439" i="17" s="1"/>
  <c r="S439" i="17" s="1"/>
  <c r="T439" i="17" s="1"/>
  <c r="U439" i="17" s="1"/>
  <c r="N378" i="17"/>
  <c r="O378" i="17" s="1"/>
  <c r="P378" i="17" s="1"/>
  <c r="Q378" i="17" s="1"/>
  <c r="R378" i="17" s="1"/>
  <c r="S378" i="17" s="1"/>
  <c r="T378" i="17" s="1"/>
  <c r="U378" i="17" s="1"/>
  <c r="N377" i="17"/>
  <c r="O377" i="17" s="1"/>
  <c r="P377" i="17" s="1"/>
  <c r="Q377" i="17" s="1"/>
  <c r="R377" i="17" s="1"/>
  <c r="S377" i="17" s="1"/>
  <c r="T377" i="17" s="1"/>
  <c r="U377" i="17" s="1"/>
  <c r="N489" i="17"/>
  <c r="O489" i="17" s="1"/>
  <c r="P489" i="17" s="1"/>
  <c r="Q489" i="17" s="1"/>
  <c r="R489" i="17" s="1"/>
  <c r="S489" i="17" s="1"/>
  <c r="T489" i="17" s="1"/>
  <c r="U489" i="17" s="1"/>
  <c r="O165" i="17"/>
  <c r="P165" i="17" s="1"/>
  <c r="Q165" i="17" s="1"/>
  <c r="R165" i="17" s="1"/>
  <c r="S165" i="17" s="1"/>
  <c r="T165" i="17" s="1"/>
  <c r="U165" i="17" s="1"/>
  <c r="N567" i="17"/>
  <c r="O567" i="17" s="1"/>
  <c r="P567" i="17" s="1"/>
  <c r="Q567" i="17" s="1"/>
  <c r="R567" i="17" s="1"/>
  <c r="S567" i="17" s="1"/>
  <c r="T567" i="17" s="1"/>
  <c r="U567" i="17" s="1"/>
  <c r="N274" i="17"/>
  <c r="O274" i="17" s="1"/>
  <c r="P274" i="17" s="1"/>
  <c r="Q274" i="17" s="1"/>
  <c r="R274" i="17" s="1"/>
  <c r="S274" i="17" s="1"/>
  <c r="T274" i="17" s="1"/>
  <c r="U274" i="17" s="1"/>
  <c r="N438" i="17"/>
  <c r="O438" i="17" s="1"/>
  <c r="P438" i="17" s="1"/>
  <c r="Q438" i="17" s="1"/>
  <c r="R438" i="17" s="1"/>
  <c r="S438" i="17" s="1"/>
  <c r="T438" i="17" s="1"/>
  <c r="U438" i="17" s="1"/>
  <c r="N587" i="17"/>
  <c r="O587" i="17" s="1"/>
  <c r="P587" i="17" s="1"/>
  <c r="Q587" i="17" s="1"/>
  <c r="R587" i="17" s="1"/>
  <c r="S587" i="17" s="1"/>
  <c r="T587" i="17" s="1"/>
  <c r="U587" i="17" s="1"/>
  <c r="N189" i="17"/>
  <c r="O189" i="17" s="1"/>
  <c r="P189" i="17" s="1"/>
  <c r="Q189" i="17" s="1"/>
  <c r="R189" i="17" s="1"/>
  <c r="S189" i="17" s="1"/>
  <c r="T189" i="17" s="1"/>
  <c r="U189" i="17" s="1"/>
  <c r="N714" i="17"/>
  <c r="O714" i="17" s="1"/>
  <c r="P714" i="17" s="1"/>
  <c r="Q714" i="17" s="1"/>
  <c r="R714" i="17" s="1"/>
  <c r="S714" i="17" s="1"/>
  <c r="T714" i="17" s="1"/>
  <c r="U714" i="17" s="1"/>
  <c r="N473" i="17"/>
  <c r="O473" i="17" s="1"/>
  <c r="P473" i="17" s="1"/>
  <c r="Q473" i="17" s="1"/>
  <c r="R473" i="17" s="1"/>
  <c r="S473" i="17" s="1"/>
  <c r="T473" i="17" s="1"/>
  <c r="U473" i="17" s="1"/>
  <c r="N876" i="17"/>
  <c r="O876" i="17" s="1"/>
  <c r="P876" i="17" s="1"/>
  <c r="Q876" i="17" s="1"/>
  <c r="R876" i="17" s="1"/>
  <c r="S876" i="17" s="1"/>
  <c r="T876" i="17" s="1"/>
  <c r="U876" i="17" s="1"/>
  <c r="N390" i="17"/>
  <c r="O390" i="17" s="1"/>
  <c r="P390" i="17" s="1"/>
  <c r="Q390" i="17" s="1"/>
  <c r="R390" i="17" s="1"/>
  <c r="S390" i="17" s="1"/>
  <c r="T390" i="17" s="1"/>
  <c r="U390" i="17" s="1"/>
  <c r="N51" i="17"/>
  <c r="O51" i="17" s="1"/>
  <c r="P51" i="17" s="1"/>
  <c r="Q51" i="17" s="1"/>
  <c r="R51" i="17" s="1"/>
  <c r="S51" i="17" s="1"/>
  <c r="T51" i="17" s="1"/>
  <c r="U51" i="17" s="1"/>
  <c r="N38" i="17"/>
  <c r="O38" i="17" s="1"/>
  <c r="P38" i="17" s="1"/>
  <c r="Q38" i="17" s="1"/>
  <c r="R38" i="17" s="1"/>
  <c r="S38" i="17" s="1"/>
  <c r="T38" i="17" s="1"/>
  <c r="U38" i="17" s="1"/>
  <c r="N279" i="17"/>
  <c r="O279" i="17" s="1"/>
  <c r="P279" i="17" s="1"/>
  <c r="Q279" i="17" s="1"/>
  <c r="R279" i="17" s="1"/>
  <c r="S279" i="17" s="1"/>
  <c r="T279" i="17" s="1"/>
  <c r="U279" i="17" s="1"/>
  <c r="N140" i="17"/>
  <c r="O140" i="17" s="1"/>
  <c r="P140" i="17" s="1"/>
  <c r="Q140" i="17" s="1"/>
  <c r="R140" i="17" s="1"/>
  <c r="S140" i="17" s="1"/>
  <c r="T140" i="17" s="1"/>
  <c r="U140" i="17" s="1"/>
  <c r="N798" i="17"/>
  <c r="O798" i="17" s="1"/>
  <c r="P798" i="17" s="1"/>
  <c r="Q798" i="17" s="1"/>
  <c r="R798" i="17" s="1"/>
  <c r="S798" i="17" s="1"/>
  <c r="T798" i="17" s="1"/>
  <c r="U798" i="17" s="1"/>
  <c r="N572" i="17"/>
  <c r="O572" i="17" s="1"/>
  <c r="P572" i="17" s="1"/>
  <c r="Q572" i="17" s="1"/>
  <c r="R572" i="17" s="1"/>
  <c r="S572" i="17" s="1"/>
  <c r="T572" i="17" s="1"/>
  <c r="U572" i="17" s="1"/>
  <c r="N463" i="17"/>
  <c r="O463" i="17" s="1"/>
  <c r="P463" i="17" s="1"/>
  <c r="Q463" i="17" s="1"/>
  <c r="R463" i="17" s="1"/>
  <c r="S463" i="17" s="1"/>
  <c r="T463" i="17" s="1"/>
  <c r="U463" i="17" s="1"/>
  <c r="N1030" i="17"/>
  <c r="O1030" i="17" s="1"/>
  <c r="P1030" i="17" s="1"/>
  <c r="Q1030" i="17" s="1"/>
  <c r="R1030" i="17" s="1"/>
  <c r="S1030" i="17" s="1"/>
  <c r="T1030" i="17" s="1"/>
  <c r="U1030" i="17" s="1"/>
  <c r="N987" i="17"/>
  <c r="O987" i="17" s="1"/>
  <c r="P987" i="17" s="1"/>
  <c r="Q987" i="17" s="1"/>
  <c r="R987" i="17" s="1"/>
  <c r="S987" i="17" s="1"/>
  <c r="T987" i="17" s="1"/>
  <c r="U987" i="17" s="1"/>
  <c r="N839" i="17"/>
  <c r="O839" i="17" s="1"/>
  <c r="P839" i="17" s="1"/>
  <c r="Q839" i="17" s="1"/>
  <c r="R839" i="17" s="1"/>
  <c r="S839" i="17" s="1"/>
  <c r="T839" i="17" s="1"/>
  <c r="U839" i="17" s="1"/>
  <c r="N733" i="17"/>
  <c r="O733" i="17" s="1"/>
  <c r="P733" i="17" s="1"/>
  <c r="Q733" i="17" s="1"/>
  <c r="R733" i="17" s="1"/>
  <c r="S733" i="17" s="1"/>
  <c r="T733" i="17" s="1"/>
  <c r="U733" i="17" s="1"/>
  <c r="N283" i="17"/>
  <c r="O283" i="17" s="1"/>
  <c r="P283" i="17" s="1"/>
  <c r="Q283" i="17" s="1"/>
  <c r="R283" i="17" s="1"/>
  <c r="S283" i="17" s="1"/>
  <c r="T283" i="17" s="1"/>
  <c r="U283" i="17" s="1"/>
  <c r="N731" i="17"/>
  <c r="O731" i="17" s="1"/>
  <c r="P731" i="17" s="1"/>
  <c r="Q731" i="17" s="1"/>
  <c r="R731" i="17" s="1"/>
  <c r="S731" i="17" s="1"/>
  <c r="T731" i="17" s="1"/>
  <c r="U731" i="17" s="1"/>
  <c r="N35" i="17"/>
  <c r="O35" i="17" s="1"/>
  <c r="P35" i="17" s="1"/>
  <c r="Q35" i="17" s="1"/>
  <c r="R35" i="17" s="1"/>
  <c r="S35" i="17" s="1"/>
  <c r="T35" i="17" s="1"/>
  <c r="U35" i="17" s="1"/>
  <c r="N749" i="17"/>
  <c r="O749" i="17" s="1"/>
  <c r="P749" i="17" s="1"/>
  <c r="Q749" i="17" s="1"/>
  <c r="R749" i="17" s="1"/>
  <c r="S749" i="17" s="1"/>
  <c r="T749" i="17" s="1"/>
  <c r="U749" i="17" s="1"/>
  <c r="N883" i="17"/>
  <c r="O883" i="17" s="1"/>
  <c r="P883" i="17" s="1"/>
  <c r="Q883" i="17" s="1"/>
  <c r="R883" i="17" s="1"/>
  <c r="S883" i="17" s="1"/>
  <c r="T883" i="17" s="1"/>
  <c r="U883" i="17" s="1"/>
  <c r="N45" i="17"/>
  <c r="O45" i="17" s="1"/>
  <c r="P45" i="17" s="1"/>
  <c r="Q45" i="17" s="1"/>
  <c r="R45" i="17" s="1"/>
  <c r="S45" i="17" s="1"/>
  <c r="T45" i="17" s="1"/>
  <c r="U45" i="17" s="1"/>
  <c r="N115" i="17"/>
  <c r="O115" i="17" s="1"/>
  <c r="P115" i="17" s="1"/>
  <c r="Q115" i="17" s="1"/>
  <c r="R115" i="17" s="1"/>
  <c r="S115" i="17" s="1"/>
  <c r="T115" i="17" s="1"/>
  <c r="U115" i="17" s="1"/>
  <c r="N835" i="17"/>
  <c r="O835" i="17" s="1"/>
  <c r="P835" i="17" s="1"/>
  <c r="Q835" i="17" s="1"/>
  <c r="R835" i="17" s="1"/>
  <c r="S835" i="17" s="1"/>
  <c r="T835" i="17" s="1"/>
  <c r="U835" i="17" s="1"/>
  <c r="N1119" i="17"/>
  <c r="O1119" i="17" s="1"/>
  <c r="P1119" i="17" s="1"/>
  <c r="Q1119" i="17" s="1"/>
  <c r="R1119" i="17" s="1"/>
  <c r="S1119" i="17" s="1"/>
  <c r="T1119" i="17" s="1"/>
  <c r="U1119" i="17" s="1"/>
  <c r="N252" i="17"/>
  <c r="O252" i="17" s="1"/>
  <c r="P252" i="17" s="1"/>
  <c r="Q252" i="17" s="1"/>
  <c r="R252" i="17" s="1"/>
  <c r="S252" i="17" s="1"/>
  <c r="T252" i="17" s="1"/>
  <c r="U252" i="17" s="1"/>
  <c r="O138" i="17"/>
  <c r="P138" i="17" s="1"/>
  <c r="Q138" i="17" s="1"/>
  <c r="R138" i="17" s="1"/>
  <c r="S138" i="17" s="1"/>
  <c r="T138" i="17" s="1"/>
  <c r="U138" i="17" s="1"/>
  <c r="N301" i="17"/>
  <c r="O301" i="17" s="1"/>
  <c r="P301" i="17" s="1"/>
  <c r="Q301" i="17" s="1"/>
  <c r="R301" i="17" s="1"/>
  <c r="S301" i="17" s="1"/>
  <c r="T301" i="17" s="1"/>
  <c r="U301" i="17" s="1"/>
  <c r="O1113" i="17"/>
  <c r="P1113" i="17" s="1"/>
  <c r="Q1113" i="17" s="1"/>
  <c r="R1113" i="17" s="1"/>
  <c r="S1113" i="17" s="1"/>
  <c r="T1113" i="17" s="1"/>
  <c r="U1113" i="17" s="1"/>
  <c r="N602" i="17"/>
  <c r="O602" i="17" s="1"/>
  <c r="P602" i="17" s="1"/>
  <c r="Q602" i="17" s="1"/>
  <c r="R602" i="17" s="1"/>
  <c r="S602" i="17" s="1"/>
  <c r="T602" i="17" s="1"/>
  <c r="U602" i="17" s="1"/>
  <c r="N673" i="17"/>
  <c r="O673" i="17" s="1"/>
  <c r="P673" i="17" s="1"/>
  <c r="Q673" i="17" s="1"/>
  <c r="R673" i="17" s="1"/>
  <c r="S673" i="17" s="1"/>
  <c r="T673" i="17" s="1"/>
  <c r="U673" i="17" s="1"/>
  <c r="N936" i="17"/>
  <c r="O936" i="17" s="1"/>
  <c r="P936" i="17" s="1"/>
  <c r="Q936" i="17" s="1"/>
  <c r="R936" i="17" s="1"/>
  <c r="S936" i="17" s="1"/>
  <c r="T936" i="17" s="1"/>
  <c r="U936" i="17" s="1"/>
  <c r="N511" i="17"/>
  <c r="O511" i="17" s="1"/>
  <c r="P511" i="17" s="1"/>
  <c r="Q511" i="17" s="1"/>
  <c r="R511" i="17" s="1"/>
  <c r="S511" i="17" s="1"/>
  <c r="T511" i="17" s="1"/>
  <c r="U511" i="17" s="1"/>
  <c r="N528" i="17"/>
  <c r="O528" i="17" s="1"/>
  <c r="P528" i="17" s="1"/>
  <c r="Q528" i="17" s="1"/>
  <c r="R528" i="17" s="1"/>
  <c r="S528" i="17" s="1"/>
  <c r="T528" i="17" s="1"/>
  <c r="U528" i="17" s="1"/>
  <c r="N42" i="17"/>
  <c r="O42" i="17" s="1"/>
  <c r="P42" i="17" s="1"/>
  <c r="Q42" i="17" s="1"/>
  <c r="R42" i="17" s="1"/>
  <c r="S42" i="17" s="1"/>
  <c r="T42" i="17" s="1"/>
  <c r="U42" i="17" s="1"/>
  <c r="N116" i="17"/>
  <c r="O116" i="17" s="1"/>
  <c r="P116" i="17" s="1"/>
  <c r="Q116" i="17" s="1"/>
  <c r="R116" i="17" s="1"/>
  <c r="S116" i="17" s="1"/>
  <c r="T116" i="17" s="1"/>
  <c r="U116" i="17" s="1"/>
  <c r="N171" i="17"/>
  <c r="O171" i="17" s="1"/>
  <c r="P171" i="17" s="1"/>
  <c r="Q171" i="17" s="1"/>
  <c r="R171" i="17" s="1"/>
  <c r="S171" i="17" s="1"/>
  <c r="T171" i="17" s="1"/>
  <c r="U171" i="17" s="1"/>
  <c r="N869" i="17"/>
  <c r="O869" i="17" s="1"/>
  <c r="P869" i="17" s="1"/>
  <c r="Q869" i="17" s="1"/>
  <c r="R869" i="17" s="1"/>
  <c r="S869" i="17" s="1"/>
  <c r="T869" i="17" s="1"/>
  <c r="U869" i="17" s="1"/>
  <c r="N1103" i="17"/>
  <c r="O1103" i="17" s="1"/>
  <c r="P1103" i="17" s="1"/>
  <c r="Q1103" i="17" s="1"/>
  <c r="R1103" i="17" s="1"/>
  <c r="S1103" i="17" s="1"/>
  <c r="T1103" i="17" s="1"/>
  <c r="U1103" i="17" s="1"/>
  <c r="N290" i="17"/>
  <c r="O290" i="17" s="1"/>
  <c r="P290" i="17" s="1"/>
  <c r="Q290" i="17" s="1"/>
  <c r="R290" i="17" s="1"/>
  <c r="S290" i="17" s="1"/>
  <c r="T290" i="17" s="1"/>
  <c r="U290" i="17" s="1"/>
  <c r="N585" i="17"/>
  <c r="O585" i="17" s="1"/>
  <c r="P585" i="17" s="1"/>
  <c r="Q585" i="17" s="1"/>
  <c r="R585" i="17" s="1"/>
  <c r="S585" i="17" s="1"/>
  <c r="T585" i="17" s="1"/>
  <c r="U585" i="17" s="1"/>
  <c r="N969" i="17"/>
  <c r="O969" i="17" s="1"/>
  <c r="P969" i="17" s="1"/>
  <c r="Q969" i="17" s="1"/>
  <c r="R969" i="17" s="1"/>
  <c r="S969" i="17" s="1"/>
  <c r="T969" i="17" s="1"/>
  <c r="U969" i="17" s="1"/>
  <c r="N5" i="17"/>
  <c r="O5" i="17" s="1"/>
  <c r="P5" i="17" s="1"/>
  <c r="Q5" i="17" s="1"/>
  <c r="R5" i="17" s="1"/>
  <c r="S5" i="17" s="1"/>
  <c r="T5" i="17" s="1"/>
  <c r="U5" i="17" s="1"/>
  <c r="N232" i="17"/>
  <c r="O232" i="17" s="1"/>
  <c r="P232" i="17" s="1"/>
  <c r="Q232" i="17" s="1"/>
  <c r="R232" i="17" s="1"/>
  <c r="S232" i="17" s="1"/>
  <c r="T232" i="17" s="1"/>
  <c r="U232" i="17" s="1"/>
  <c r="N50" i="17"/>
  <c r="O50" i="17" s="1"/>
  <c r="P50" i="17" s="1"/>
  <c r="Q50" i="17" s="1"/>
  <c r="R50" i="17" s="1"/>
  <c r="S50" i="17" s="1"/>
  <c r="T50" i="17" s="1"/>
  <c r="U50" i="17" s="1"/>
  <c r="N852" i="17"/>
  <c r="O852" i="17" s="1"/>
  <c r="P852" i="17" s="1"/>
  <c r="Q852" i="17" s="1"/>
  <c r="R852" i="17" s="1"/>
  <c r="S852" i="17" s="1"/>
  <c r="T852" i="17" s="1"/>
  <c r="U852" i="17" s="1"/>
  <c r="N958" i="17"/>
  <c r="O958" i="17" s="1"/>
  <c r="P958" i="17" s="1"/>
  <c r="Q958" i="17" s="1"/>
  <c r="R958" i="17" s="1"/>
  <c r="S958" i="17" s="1"/>
  <c r="T958" i="17" s="1"/>
  <c r="U958" i="17" s="1"/>
  <c r="N131" i="17"/>
  <c r="O131" i="17" s="1"/>
  <c r="P131" i="17" s="1"/>
  <c r="Q131" i="17" s="1"/>
  <c r="R131" i="17" s="1"/>
  <c r="S131" i="17" s="1"/>
  <c r="T131" i="17" s="1"/>
  <c r="U131" i="17" s="1"/>
  <c r="N48" i="17"/>
  <c r="O48" i="17" s="1"/>
  <c r="P48" i="17" s="1"/>
  <c r="Q48" i="17" s="1"/>
  <c r="R48" i="17" s="1"/>
  <c r="S48" i="17" s="1"/>
  <c r="T48" i="17" s="1"/>
  <c r="U48" i="17" s="1"/>
  <c r="N412" i="17"/>
  <c r="O412" i="17" s="1"/>
  <c r="P412" i="17" s="1"/>
  <c r="Q412" i="17" s="1"/>
  <c r="R412" i="17" s="1"/>
  <c r="S412" i="17" s="1"/>
  <c r="T412" i="17" s="1"/>
  <c r="U412" i="17" s="1"/>
  <c r="O351" i="17"/>
  <c r="P351" i="17" s="1"/>
  <c r="Q351" i="17" s="1"/>
  <c r="R351" i="17" s="1"/>
  <c r="S351" i="17" s="1"/>
  <c r="T351" i="17" s="1"/>
  <c r="U351" i="17" s="1"/>
  <c r="N28" i="17"/>
  <c r="O28" i="17" s="1"/>
  <c r="P28" i="17" s="1"/>
  <c r="Q28" i="17" s="1"/>
  <c r="R28" i="17" s="1"/>
  <c r="S28" i="17" s="1"/>
  <c r="T28" i="17" s="1"/>
  <c r="U28" i="17" s="1"/>
  <c r="N915" i="17"/>
  <c r="O915" i="17" s="1"/>
  <c r="P915" i="17" s="1"/>
  <c r="Q915" i="17" s="1"/>
  <c r="R915" i="17" s="1"/>
  <c r="S915" i="17" s="1"/>
  <c r="T915" i="17" s="1"/>
  <c r="U915" i="17" s="1"/>
  <c r="N834" i="17"/>
  <c r="O834" i="17" s="1"/>
  <c r="P834" i="17" s="1"/>
  <c r="Q834" i="17" s="1"/>
  <c r="R834" i="17" s="1"/>
  <c r="S834" i="17" s="1"/>
  <c r="T834" i="17" s="1"/>
  <c r="U834" i="17" s="1"/>
  <c r="N716" i="17"/>
  <c r="O716" i="17" s="1"/>
  <c r="P716" i="17" s="1"/>
  <c r="Q716" i="17" s="1"/>
  <c r="R716" i="17" s="1"/>
  <c r="S716" i="17" s="1"/>
  <c r="T716" i="17" s="1"/>
  <c r="U716" i="17" s="1"/>
  <c r="N555" i="17"/>
  <c r="O555" i="17" s="1"/>
  <c r="P555" i="17" s="1"/>
  <c r="Q555" i="17" s="1"/>
  <c r="R555" i="17" s="1"/>
  <c r="S555" i="17" s="1"/>
  <c r="T555" i="17" s="1"/>
  <c r="U555" i="17" s="1"/>
  <c r="N698" i="17"/>
  <c r="O698" i="17" s="1"/>
  <c r="P698" i="17" s="1"/>
  <c r="Q698" i="17" s="1"/>
  <c r="R698" i="17" s="1"/>
  <c r="S698" i="17" s="1"/>
  <c r="T698" i="17" s="1"/>
  <c r="U698" i="17" s="1"/>
  <c r="N20" i="17"/>
  <c r="O20" i="17" s="1"/>
  <c r="P20" i="17" s="1"/>
  <c r="Q20" i="17" s="1"/>
  <c r="R20" i="17" s="1"/>
  <c r="S20" i="17" s="1"/>
  <c r="T20" i="17" s="1"/>
  <c r="U20" i="17" s="1"/>
  <c r="N824" i="17"/>
  <c r="O824" i="17" s="1"/>
  <c r="P824" i="17" s="1"/>
  <c r="Q824" i="17" s="1"/>
  <c r="R824" i="17" s="1"/>
  <c r="S824" i="17" s="1"/>
  <c r="T824" i="17" s="1"/>
  <c r="U824" i="17" s="1"/>
  <c r="N780" i="17"/>
  <c r="O780" i="17" s="1"/>
  <c r="P780" i="17" s="1"/>
  <c r="Q780" i="17" s="1"/>
  <c r="R780" i="17" s="1"/>
  <c r="S780" i="17" s="1"/>
  <c r="T780" i="17" s="1"/>
  <c r="U780" i="17" s="1"/>
  <c r="O315" i="17"/>
  <c r="P315" i="17" s="1"/>
  <c r="Q315" i="17" s="1"/>
  <c r="R315" i="17" s="1"/>
  <c r="S315" i="17" s="1"/>
  <c r="T315" i="17" s="1"/>
  <c r="U315" i="17" s="1"/>
  <c r="N359" i="17"/>
  <c r="O359" i="17" s="1"/>
  <c r="P359" i="17" s="1"/>
  <c r="Q359" i="17" s="1"/>
  <c r="R359" i="17" s="1"/>
  <c r="S359" i="17" s="1"/>
  <c r="T359" i="17" s="1"/>
  <c r="U359" i="17" s="1"/>
  <c r="N840" i="17"/>
  <c r="O840" i="17" s="1"/>
  <c r="P840" i="17" s="1"/>
  <c r="Q840" i="17" s="1"/>
  <c r="R840" i="17" s="1"/>
  <c r="S840" i="17" s="1"/>
  <c r="T840" i="17" s="1"/>
  <c r="U840" i="17" s="1"/>
  <c r="N609" i="17"/>
  <c r="O609" i="17" s="1"/>
  <c r="P609" i="17" s="1"/>
  <c r="Q609" i="17" s="1"/>
  <c r="R609" i="17" s="1"/>
  <c r="S609" i="17" s="1"/>
  <c r="T609" i="17" s="1"/>
  <c r="U609" i="17" s="1"/>
  <c r="N924" i="17"/>
  <c r="O924" i="17" s="1"/>
  <c r="P924" i="17" s="1"/>
  <c r="Q924" i="17" s="1"/>
  <c r="R924" i="17" s="1"/>
  <c r="S924" i="17" s="1"/>
  <c r="T924" i="17" s="1"/>
  <c r="U924" i="17" s="1"/>
  <c r="N317" i="17"/>
  <c r="O317" i="17" s="1"/>
  <c r="P317" i="17" s="1"/>
  <c r="Q317" i="17" s="1"/>
  <c r="R317" i="17" s="1"/>
  <c r="S317" i="17" s="1"/>
  <c r="T317" i="17" s="1"/>
  <c r="U317" i="17" s="1"/>
  <c r="N748" i="17"/>
  <c r="O748" i="17" s="1"/>
  <c r="P748" i="17" s="1"/>
  <c r="Q748" i="17" s="1"/>
  <c r="R748" i="17" s="1"/>
  <c r="S748" i="17" s="1"/>
  <c r="T748" i="17" s="1"/>
  <c r="U748" i="17" s="1"/>
  <c r="N638" i="17"/>
  <c r="O638" i="17" s="1"/>
  <c r="P638" i="17" s="1"/>
  <c r="Q638" i="17" s="1"/>
  <c r="R638" i="17" s="1"/>
  <c r="S638" i="17" s="1"/>
  <c r="T638" i="17" s="1"/>
  <c r="U638" i="17" s="1"/>
  <c r="N1153" i="17"/>
  <c r="O1153" i="17" s="1"/>
  <c r="P1153" i="17" s="1"/>
  <c r="Q1153" i="17" s="1"/>
  <c r="R1153" i="17" s="1"/>
  <c r="S1153" i="17" s="1"/>
  <c r="T1153" i="17" s="1"/>
  <c r="U1153" i="17" s="1"/>
  <c r="N445" i="17"/>
  <c r="O445" i="17" s="1"/>
  <c r="P445" i="17" s="1"/>
  <c r="Q445" i="17" s="1"/>
  <c r="R445" i="17" s="1"/>
  <c r="S445" i="17" s="1"/>
  <c r="T445" i="17" s="1"/>
  <c r="U445" i="17" s="1"/>
  <c r="N626" i="17"/>
  <c r="O626" i="17" s="1"/>
  <c r="P626" i="17" s="1"/>
  <c r="Q626" i="17" s="1"/>
  <c r="R626" i="17" s="1"/>
  <c r="S626" i="17" s="1"/>
  <c r="T626" i="17" s="1"/>
  <c r="U626" i="17" s="1"/>
  <c r="O1001" i="17"/>
  <c r="P1001" i="17" s="1"/>
  <c r="Q1001" i="17" s="1"/>
  <c r="R1001" i="17" s="1"/>
  <c r="S1001" i="17" s="1"/>
  <c r="T1001" i="17" s="1"/>
  <c r="U1001" i="17" s="1"/>
  <c r="N288" i="17"/>
  <c r="O288" i="17" s="1"/>
  <c r="P288" i="17" s="1"/>
  <c r="Q288" i="17" s="1"/>
  <c r="R288" i="17" s="1"/>
  <c r="S288" i="17" s="1"/>
  <c r="T288" i="17" s="1"/>
  <c r="U288" i="17" s="1"/>
  <c r="N917" i="17"/>
  <c r="O917" i="17" s="1"/>
  <c r="P917" i="17" s="1"/>
  <c r="Q917" i="17" s="1"/>
  <c r="R917" i="17" s="1"/>
  <c r="S917" i="17" s="1"/>
  <c r="T917" i="17" s="1"/>
  <c r="U917" i="17" s="1"/>
  <c r="N814" i="17"/>
  <c r="O814" i="17" s="1"/>
  <c r="P814" i="17" s="1"/>
  <c r="Q814" i="17" s="1"/>
  <c r="R814" i="17" s="1"/>
  <c r="S814" i="17" s="1"/>
  <c r="T814" i="17" s="1"/>
  <c r="U814" i="17" s="1"/>
  <c r="N403" i="17"/>
  <c r="O403" i="17" s="1"/>
  <c r="P403" i="17" s="1"/>
  <c r="Q403" i="17" s="1"/>
  <c r="R403" i="17" s="1"/>
  <c r="S403" i="17" s="1"/>
  <c r="T403" i="17" s="1"/>
  <c r="U403" i="17" s="1"/>
  <c r="N537" i="17"/>
  <c r="O537" i="17" s="1"/>
  <c r="P537" i="17" s="1"/>
  <c r="Q537" i="17" s="1"/>
  <c r="R537" i="17" s="1"/>
  <c r="S537" i="17" s="1"/>
  <c r="T537" i="17" s="1"/>
  <c r="U537" i="17" s="1"/>
  <c r="N683" i="17"/>
  <c r="O683" i="17" s="1"/>
  <c r="P683" i="17" s="1"/>
  <c r="Q683" i="17" s="1"/>
  <c r="R683" i="17" s="1"/>
  <c r="S683" i="17" s="1"/>
  <c r="T683" i="17" s="1"/>
  <c r="U683" i="17" s="1"/>
  <c r="O1034" i="17"/>
  <c r="P1034" i="17" s="1"/>
  <c r="Q1034" i="17" s="1"/>
  <c r="R1034" i="17" s="1"/>
  <c r="S1034" i="17" s="1"/>
  <c r="T1034" i="17" s="1"/>
  <c r="U1034" i="17" s="1"/>
  <c r="N796" i="17"/>
  <c r="O796" i="17" s="1"/>
  <c r="P796" i="17" s="1"/>
  <c r="Q796" i="17" s="1"/>
  <c r="R796" i="17" s="1"/>
  <c r="S796" i="17" s="1"/>
  <c r="T796" i="17" s="1"/>
  <c r="U796" i="17" s="1"/>
  <c r="N79" i="17"/>
  <c r="O79" i="17" s="1"/>
  <c r="P79" i="17" s="1"/>
  <c r="Q79" i="17" s="1"/>
  <c r="R79" i="17" s="1"/>
  <c r="S79" i="17" s="1"/>
  <c r="T79" i="17" s="1"/>
  <c r="U79" i="17" s="1"/>
  <c r="N896" i="17"/>
  <c r="O896" i="17" s="1"/>
  <c r="P896" i="17" s="1"/>
  <c r="Q896" i="17" s="1"/>
  <c r="R896" i="17" s="1"/>
  <c r="S896" i="17" s="1"/>
  <c r="T896" i="17" s="1"/>
  <c r="U896" i="17" s="1"/>
  <c r="N704" i="17"/>
  <c r="O704" i="17" s="1"/>
  <c r="P704" i="17" s="1"/>
  <c r="Q704" i="17" s="1"/>
  <c r="R704" i="17" s="1"/>
  <c r="S704" i="17" s="1"/>
  <c r="T704" i="17" s="1"/>
  <c r="U704" i="17" s="1"/>
  <c r="N868" i="17"/>
  <c r="O868" i="17" s="1"/>
  <c r="P868" i="17" s="1"/>
  <c r="Q868" i="17" s="1"/>
  <c r="R868" i="17" s="1"/>
  <c r="S868" i="17" s="1"/>
  <c r="T868" i="17" s="1"/>
  <c r="U868" i="17" s="1"/>
  <c r="N1055" i="17"/>
  <c r="O1055" i="17" s="1"/>
  <c r="P1055" i="17" s="1"/>
  <c r="Q1055" i="17" s="1"/>
  <c r="R1055" i="17" s="1"/>
  <c r="S1055" i="17" s="1"/>
  <c r="T1055" i="17" s="1"/>
  <c r="U1055" i="17" s="1"/>
  <c r="N332" i="17"/>
  <c r="O332" i="17" s="1"/>
  <c r="P332" i="17" s="1"/>
  <c r="Q332" i="17" s="1"/>
  <c r="R332" i="17" s="1"/>
  <c r="S332" i="17" s="1"/>
  <c r="T332" i="17" s="1"/>
  <c r="U332" i="17" s="1"/>
  <c r="N668" i="17"/>
  <c r="O668" i="17" s="1"/>
  <c r="P668" i="17" s="1"/>
  <c r="Q668" i="17" s="1"/>
  <c r="R668" i="17" s="1"/>
  <c r="S668" i="17" s="1"/>
  <c r="T668" i="17" s="1"/>
  <c r="U668" i="17" s="1"/>
  <c r="N909" i="17"/>
  <c r="O909" i="17" s="1"/>
  <c r="P909" i="17" s="1"/>
  <c r="Q909" i="17" s="1"/>
  <c r="R909" i="17" s="1"/>
  <c r="S909" i="17" s="1"/>
  <c r="T909" i="17" s="1"/>
  <c r="U909" i="17" s="1"/>
  <c r="O12" i="17"/>
  <c r="P12" i="17" s="1"/>
  <c r="Q12" i="17" s="1"/>
  <c r="R12" i="17" s="1"/>
  <c r="S12" i="17" s="1"/>
  <c r="T12" i="17" s="1"/>
  <c r="U12" i="17" s="1"/>
  <c r="N680" i="17"/>
  <c r="O680" i="17" s="1"/>
  <c r="P680" i="17" s="1"/>
  <c r="Q680" i="17" s="1"/>
  <c r="R680" i="17" s="1"/>
  <c r="S680" i="17" s="1"/>
  <c r="T680" i="17" s="1"/>
  <c r="U680" i="17" s="1"/>
  <c r="N479" i="17"/>
  <c r="O479" i="17" s="1"/>
  <c r="P479" i="17" s="1"/>
  <c r="Q479" i="17" s="1"/>
  <c r="R479" i="17" s="1"/>
  <c r="S479" i="17" s="1"/>
  <c r="T479" i="17" s="1"/>
  <c r="U479" i="17" s="1"/>
  <c r="N455" i="17"/>
  <c r="O455" i="17" s="1"/>
  <c r="P455" i="17" s="1"/>
  <c r="Q455" i="17" s="1"/>
  <c r="R455" i="17" s="1"/>
  <c r="S455" i="17" s="1"/>
  <c r="T455" i="17" s="1"/>
  <c r="U455" i="17" s="1"/>
  <c r="N684" i="17"/>
  <c r="O684" i="17" s="1"/>
  <c r="P684" i="17" s="1"/>
  <c r="Q684" i="17" s="1"/>
  <c r="R684" i="17" s="1"/>
  <c r="S684" i="17" s="1"/>
  <c r="T684" i="17" s="1"/>
  <c r="U684" i="17" s="1"/>
  <c r="N620" i="17"/>
  <c r="O620" i="17" s="1"/>
  <c r="P620" i="17" s="1"/>
  <c r="Q620" i="17" s="1"/>
  <c r="R620" i="17" s="1"/>
  <c r="S620" i="17" s="1"/>
  <c r="T620" i="17" s="1"/>
  <c r="U620" i="17" s="1"/>
  <c r="N218" i="17"/>
  <c r="O218" i="17" s="1"/>
  <c r="P218" i="17" s="1"/>
  <c r="Q218" i="17" s="1"/>
  <c r="R218" i="17" s="1"/>
  <c r="S218" i="17" s="1"/>
  <c r="T218" i="17" s="1"/>
  <c r="U218" i="17" s="1"/>
  <c r="N482" i="17"/>
  <c r="O482" i="17" s="1"/>
  <c r="P482" i="17" s="1"/>
  <c r="Q482" i="17" s="1"/>
  <c r="R482" i="17" s="1"/>
  <c r="S482" i="17" s="1"/>
  <c r="T482" i="17" s="1"/>
  <c r="U482" i="17" s="1"/>
  <c r="N507" i="17"/>
  <c r="O507" i="17" s="1"/>
  <c r="P507" i="17" s="1"/>
  <c r="Q507" i="17" s="1"/>
  <c r="R507" i="17" s="1"/>
  <c r="S507" i="17" s="1"/>
  <c r="T507" i="17" s="1"/>
  <c r="U507" i="17" s="1"/>
  <c r="N823" i="17"/>
  <c r="O823" i="17" s="1"/>
  <c r="P823" i="17" s="1"/>
  <c r="Q823" i="17" s="1"/>
  <c r="R823" i="17" s="1"/>
  <c r="S823" i="17" s="1"/>
  <c r="T823" i="17" s="1"/>
  <c r="U823" i="17" s="1"/>
  <c r="N768" i="17"/>
  <c r="O768" i="17" s="1"/>
  <c r="P768" i="17" s="1"/>
  <c r="Q768" i="17" s="1"/>
  <c r="R768" i="17" s="1"/>
  <c r="S768" i="17" s="1"/>
  <c r="T768" i="17" s="1"/>
  <c r="U768" i="17" s="1"/>
  <c r="N117" i="17"/>
  <c r="O117" i="17" s="1"/>
  <c r="P117" i="17" s="1"/>
  <c r="Q117" i="17" s="1"/>
  <c r="R117" i="17" s="1"/>
  <c r="S117" i="17" s="1"/>
  <c r="T117" i="17" s="1"/>
  <c r="U117" i="17" s="1"/>
  <c r="N440" i="17"/>
  <c r="O440" i="17" s="1"/>
  <c r="P440" i="17" s="1"/>
  <c r="Q440" i="17" s="1"/>
  <c r="R440" i="17" s="1"/>
  <c r="S440" i="17" s="1"/>
  <c r="T440" i="17" s="1"/>
  <c r="U440" i="17" s="1"/>
  <c r="N596" i="17"/>
  <c r="O596" i="17" s="1"/>
  <c r="P596" i="17" s="1"/>
  <c r="Q596" i="17" s="1"/>
  <c r="R596" i="17" s="1"/>
  <c r="S596" i="17" s="1"/>
  <c r="T596" i="17" s="1"/>
  <c r="U596" i="17" s="1"/>
  <c r="N1116" i="17"/>
  <c r="O1116" i="17" s="1"/>
  <c r="P1116" i="17" s="1"/>
  <c r="Q1116" i="17" s="1"/>
  <c r="R1116" i="17" s="1"/>
  <c r="S1116" i="17" s="1"/>
  <c r="T1116" i="17" s="1"/>
  <c r="U1116" i="17" s="1"/>
  <c r="N855" i="17"/>
  <c r="O855" i="17" s="1"/>
  <c r="P855" i="17" s="1"/>
  <c r="Q855" i="17" s="1"/>
  <c r="R855" i="17" s="1"/>
  <c r="S855" i="17" s="1"/>
  <c r="T855" i="17" s="1"/>
  <c r="U855" i="17" s="1"/>
  <c r="N1145" i="17"/>
  <c r="O1145" i="17" s="1"/>
  <c r="P1145" i="17" s="1"/>
  <c r="Q1145" i="17" s="1"/>
  <c r="R1145" i="17" s="1"/>
  <c r="S1145" i="17" s="1"/>
  <c r="T1145" i="17" s="1"/>
  <c r="U1145" i="17" s="1"/>
  <c r="O425" i="17"/>
  <c r="P425" i="17" s="1"/>
  <c r="Q425" i="17" s="1"/>
  <c r="R425" i="17" s="1"/>
  <c r="S425" i="17" s="1"/>
  <c r="T425" i="17" s="1"/>
  <c r="U425" i="17" s="1"/>
  <c r="N544" i="17"/>
  <c r="O544" i="17" s="1"/>
  <c r="P544" i="17" s="1"/>
  <c r="Q544" i="17" s="1"/>
  <c r="R544" i="17" s="1"/>
  <c r="S544" i="17" s="1"/>
  <c r="T544" i="17" s="1"/>
  <c r="U544" i="17" s="1"/>
  <c r="N406" i="17"/>
  <c r="O406" i="17" s="1"/>
  <c r="P406" i="17" s="1"/>
  <c r="Q406" i="17" s="1"/>
  <c r="R406" i="17" s="1"/>
  <c r="S406" i="17" s="1"/>
  <c r="T406" i="17" s="1"/>
  <c r="U406" i="17" s="1"/>
  <c r="N360" i="17"/>
  <c r="O360" i="17" s="1"/>
  <c r="P360" i="17" s="1"/>
  <c r="Q360" i="17" s="1"/>
  <c r="R360" i="17" s="1"/>
  <c r="S360" i="17" s="1"/>
  <c r="T360" i="17" s="1"/>
  <c r="U360" i="17" s="1"/>
  <c r="N760" i="17"/>
  <c r="O760" i="17" s="1"/>
  <c r="P760" i="17" s="1"/>
  <c r="Q760" i="17" s="1"/>
  <c r="R760" i="17" s="1"/>
  <c r="S760" i="17" s="1"/>
  <c r="T760" i="17" s="1"/>
  <c r="U760" i="17" s="1"/>
  <c r="N898" i="17"/>
  <c r="O898" i="17" s="1"/>
  <c r="P898" i="17" s="1"/>
  <c r="Q898" i="17" s="1"/>
  <c r="R898" i="17" s="1"/>
  <c r="S898" i="17" s="1"/>
  <c r="T898" i="17" s="1"/>
  <c r="U898" i="17" s="1"/>
  <c r="N686" i="17"/>
  <c r="O686" i="17" s="1"/>
  <c r="P686" i="17" s="1"/>
  <c r="Q686" i="17" s="1"/>
  <c r="R686" i="17" s="1"/>
  <c r="S686" i="17" s="1"/>
  <c r="T686" i="17" s="1"/>
  <c r="U686" i="17" s="1"/>
  <c r="N1149" i="17"/>
  <c r="O1149" i="17" s="1"/>
  <c r="P1149" i="17" s="1"/>
  <c r="Q1149" i="17" s="1"/>
  <c r="R1149" i="17" s="1"/>
  <c r="S1149" i="17" s="1"/>
  <c r="T1149" i="17" s="1"/>
  <c r="U1149" i="17" s="1"/>
  <c r="N1138" i="17"/>
  <c r="O1138" i="17" s="1"/>
  <c r="P1138" i="17" s="1"/>
  <c r="Q1138" i="17" s="1"/>
  <c r="R1138" i="17" s="1"/>
  <c r="S1138" i="17" s="1"/>
  <c r="T1138" i="17" s="1"/>
  <c r="U1138" i="17" s="1"/>
  <c r="O408" i="17"/>
  <c r="P408" i="17" s="1"/>
  <c r="Q408" i="17" s="1"/>
  <c r="R408" i="17" s="1"/>
  <c r="S408" i="17" s="1"/>
  <c r="T408" i="17" s="1"/>
  <c r="U408" i="17" s="1"/>
  <c r="N1163" i="17"/>
  <c r="O1163" i="17" s="1"/>
  <c r="P1163" i="17" s="1"/>
  <c r="Q1163" i="17" s="1"/>
  <c r="R1163" i="17" s="1"/>
  <c r="S1163" i="17" s="1"/>
  <c r="T1163" i="17" s="1"/>
  <c r="U1163" i="17" s="1"/>
  <c r="N295" i="17"/>
  <c r="O295" i="17" s="1"/>
  <c r="P295" i="17" s="1"/>
  <c r="Q295" i="17" s="1"/>
  <c r="R295" i="17" s="1"/>
  <c r="S295" i="17" s="1"/>
  <c r="T295" i="17" s="1"/>
  <c r="U295" i="17" s="1"/>
  <c r="O234" i="17"/>
  <c r="P234" i="17" s="1"/>
  <c r="Q234" i="17" s="1"/>
  <c r="R234" i="17" s="1"/>
  <c r="S234" i="17" s="1"/>
  <c r="T234" i="17" s="1"/>
  <c r="U234" i="17" s="1"/>
  <c r="N623" i="17"/>
  <c r="O623" i="17" s="1"/>
  <c r="P623" i="17" s="1"/>
  <c r="Q623" i="17" s="1"/>
  <c r="R623" i="17" s="1"/>
  <c r="S623" i="17" s="1"/>
  <c r="T623" i="17" s="1"/>
  <c r="U623" i="17" s="1"/>
  <c r="N151" i="17"/>
  <c r="O151" i="17" s="1"/>
  <c r="P151" i="17" s="1"/>
  <c r="Q151" i="17" s="1"/>
  <c r="R151" i="17" s="1"/>
  <c r="S151" i="17" s="1"/>
  <c r="T151" i="17" s="1"/>
  <c r="U151" i="17" s="1"/>
  <c r="N563" i="17"/>
  <c r="O563" i="17" s="1"/>
  <c r="P563" i="17" s="1"/>
  <c r="Q563" i="17" s="1"/>
  <c r="R563" i="17" s="1"/>
  <c r="S563" i="17" s="1"/>
  <c r="T563" i="17" s="1"/>
  <c r="U563" i="17" s="1"/>
  <c r="O877" i="17"/>
  <c r="P877" i="17" s="1"/>
  <c r="Q877" i="17" s="1"/>
  <c r="R877" i="17" s="1"/>
  <c r="S877" i="17" s="1"/>
  <c r="T877" i="17" s="1"/>
  <c r="U877" i="17" s="1"/>
  <c r="N1071" i="17"/>
  <c r="O1071" i="17" s="1"/>
  <c r="P1071" i="17" s="1"/>
  <c r="Q1071" i="17" s="1"/>
  <c r="R1071" i="17" s="1"/>
  <c r="S1071" i="17" s="1"/>
  <c r="T1071" i="17" s="1"/>
  <c r="U1071" i="17" s="1"/>
  <c r="O554" i="17"/>
  <c r="P554" i="17" s="1"/>
  <c r="Q554" i="17" s="1"/>
  <c r="R554" i="17" s="1"/>
  <c r="S554" i="17" s="1"/>
  <c r="T554" i="17" s="1"/>
  <c r="U554" i="17" s="1"/>
  <c r="N1059" i="17"/>
  <c r="O1059" i="17" s="1"/>
  <c r="P1059" i="17" s="1"/>
  <c r="Q1059" i="17" s="1"/>
  <c r="R1059" i="17" s="1"/>
  <c r="S1059" i="17" s="1"/>
  <c r="T1059" i="17" s="1"/>
  <c r="U1059" i="17" s="1"/>
  <c r="N921" i="17"/>
  <c r="O921" i="17" s="1"/>
  <c r="P921" i="17" s="1"/>
  <c r="Q921" i="17" s="1"/>
  <c r="R921" i="17" s="1"/>
  <c r="S921" i="17" s="1"/>
  <c r="T921" i="17" s="1"/>
  <c r="U921" i="17" s="1"/>
  <c r="N264" i="17"/>
  <c r="O264" i="17" s="1"/>
  <c r="P264" i="17" s="1"/>
  <c r="Q264" i="17" s="1"/>
  <c r="R264" i="17" s="1"/>
  <c r="S264" i="17" s="1"/>
  <c r="T264" i="17" s="1"/>
  <c r="U264" i="17" s="1"/>
  <c r="N221" i="17"/>
  <c r="O221" i="17" s="1"/>
  <c r="P221" i="17" s="1"/>
  <c r="Q221" i="17" s="1"/>
  <c r="R221" i="17" s="1"/>
  <c r="S221" i="17" s="1"/>
  <c r="T221" i="17" s="1"/>
  <c r="U221" i="17" s="1"/>
  <c r="N300" i="17"/>
  <c r="O300" i="17" s="1"/>
  <c r="P300" i="17" s="1"/>
  <c r="Q300" i="17" s="1"/>
  <c r="R300" i="17" s="1"/>
  <c r="S300" i="17" s="1"/>
  <c r="T300" i="17" s="1"/>
  <c r="U300" i="17" s="1"/>
  <c r="N795" i="17"/>
  <c r="O795" i="17" s="1"/>
  <c r="P795" i="17" s="1"/>
  <c r="Q795" i="17" s="1"/>
  <c r="R795" i="17" s="1"/>
  <c r="S795" i="17" s="1"/>
  <c r="T795" i="17" s="1"/>
  <c r="U795" i="17" s="1"/>
  <c r="N468" i="17"/>
  <c r="O468" i="17" s="1"/>
  <c r="P468" i="17" s="1"/>
  <c r="Q468" i="17" s="1"/>
  <c r="R468" i="17" s="1"/>
  <c r="S468" i="17" s="1"/>
  <c r="T468" i="17" s="1"/>
  <c r="U468" i="17" s="1"/>
  <c r="N644" i="17"/>
  <c r="O644" i="17" s="1"/>
  <c r="P644" i="17" s="1"/>
  <c r="Q644" i="17" s="1"/>
  <c r="R644" i="17" s="1"/>
  <c r="S644" i="17" s="1"/>
  <c r="T644" i="17" s="1"/>
  <c r="U644" i="17" s="1"/>
  <c r="N611" i="17"/>
  <c r="O611" i="17" s="1"/>
  <c r="P611" i="17" s="1"/>
  <c r="Q611" i="17" s="1"/>
  <c r="R611" i="17" s="1"/>
  <c r="S611" i="17" s="1"/>
  <c r="T611" i="17" s="1"/>
  <c r="U611" i="17" s="1"/>
  <c r="O326" i="17"/>
  <c r="P326" i="17" s="1"/>
  <c r="Q326" i="17" s="1"/>
  <c r="R326" i="17" s="1"/>
  <c r="S326" i="17" s="1"/>
  <c r="T326" i="17" s="1"/>
  <c r="U326" i="17" s="1"/>
  <c r="N1150" i="17"/>
  <c r="O1150" i="17" s="1"/>
  <c r="P1150" i="17" s="1"/>
  <c r="Q1150" i="17" s="1"/>
  <c r="R1150" i="17" s="1"/>
  <c r="S1150" i="17" s="1"/>
  <c r="T1150" i="17" s="1"/>
  <c r="U1150" i="17" s="1"/>
  <c r="N849" i="17"/>
  <c r="O849" i="17" s="1"/>
  <c r="P849" i="17" s="1"/>
  <c r="Q849" i="17" s="1"/>
  <c r="R849" i="17" s="1"/>
  <c r="S849" i="17" s="1"/>
  <c r="T849" i="17" s="1"/>
  <c r="U849" i="17" s="1"/>
  <c r="N265" i="17"/>
  <c r="O265" i="17" s="1"/>
  <c r="P265" i="17" s="1"/>
  <c r="Q265" i="17" s="1"/>
  <c r="R265" i="17" s="1"/>
  <c r="S265" i="17" s="1"/>
  <c r="T265" i="17" s="1"/>
  <c r="U265" i="17" s="1"/>
  <c r="N461" i="17"/>
  <c r="O461" i="17" s="1"/>
  <c r="P461" i="17" s="1"/>
  <c r="Q461" i="17" s="1"/>
  <c r="R461" i="17" s="1"/>
  <c r="S461" i="17" s="1"/>
  <c r="T461" i="17" s="1"/>
  <c r="U461" i="17" s="1"/>
  <c r="N342" i="17"/>
  <c r="O342" i="17" s="1"/>
  <c r="P342" i="17" s="1"/>
  <c r="Q342" i="17" s="1"/>
  <c r="R342" i="17" s="1"/>
  <c r="S342" i="17" s="1"/>
  <c r="T342" i="17" s="1"/>
  <c r="U342" i="17" s="1"/>
  <c r="N552" i="17"/>
  <c r="O552" i="17" s="1"/>
  <c r="P552" i="17" s="1"/>
  <c r="Q552" i="17" s="1"/>
  <c r="R552" i="17" s="1"/>
  <c r="S552" i="17" s="1"/>
  <c r="T552" i="17" s="1"/>
  <c r="U552" i="17" s="1"/>
  <c r="N240" i="17"/>
  <c r="O240" i="17" s="1"/>
  <c r="P240" i="17" s="1"/>
  <c r="Q240" i="17" s="1"/>
  <c r="R240" i="17" s="1"/>
  <c r="S240" i="17" s="1"/>
  <c r="T240" i="17" s="1"/>
  <c r="U240" i="17" s="1"/>
  <c r="N805" i="17"/>
  <c r="O805" i="17" s="1"/>
  <c r="P805" i="17" s="1"/>
  <c r="Q805" i="17" s="1"/>
  <c r="R805" i="17" s="1"/>
  <c r="S805" i="17" s="1"/>
  <c r="T805" i="17" s="1"/>
  <c r="U805" i="17" s="1"/>
  <c r="N782" i="17"/>
  <c r="O782" i="17" s="1"/>
  <c r="P782" i="17" s="1"/>
  <c r="Q782" i="17" s="1"/>
  <c r="R782" i="17" s="1"/>
  <c r="S782" i="17" s="1"/>
  <c r="T782" i="17" s="1"/>
  <c r="U782" i="17" s="1"/>
  <c r="N454" i="17"/>
  <c r="O454" i="17" s="1"/>
  <c r="P454" i="17" s="1"/>
  <c r="Q454" i="17" s="1"/>
  <c r="R454" i="17" s="1"/>
  <c r="S454" i="17" s="1"/>
  <c r="T454" i="17" s="1"/>
  <c r="U454" i="17" s="1"/>
  <c r="N109" i="17"/>
  <c r="O109" i="17" s="1"/>
  <c r="P109" i="17" s="1"/>
  <c r="Q109" i="17" s="1"/>
  <c r="R109" i="17" s="1"/>
  <c r="S109" i="17" s="1"/>
  <c r="T109" i="17" s="1"/>
  <c r="U109" i="17" s="1"/>
  <c r="N150" i="17"/>
  <c r="O150" i="17" s="1"/>
  <c r="P150" i="17" s="1"/>
  <c r="Q150" i="17" s="1"/>
  <c r="R150" i="17" s="1"/>
  <c r="S150" i="17" s="1"/>
  <c r="T150" i="17" s="1"/>
  <c r="U150" i="17" s="1"/>
  <c r="N357" i="17"/>
  <c r="O357" i="17" s="1"/>
  <c r="P357" i="17" s="1"/>
  <c r="Q357" i="17" s="1"/>
  <c r="R357" i="17" s="1"/>
  <c r="S357" i="17" s="1"/>
  <c r="T357" i="17" s="1"/>
  <c r="U357" i="17" s="1"/>
  <c r="N523" i="17"/>
  <c r="O523" i="17" s="1"/>
  <c r="P523" i="17" s="1"/>
  <c r="Q523" i="17" s="1"/>
  <c r="R523" i="17" s="1"/>
  <c r="S523" i="17" s="1"/>
  <c r="T523" i="17" s="1"/>
  <c r="U523" i="17" s="1"/>
  <c r="O196" i="17"/>
  <c r="P196" i="17" s="1"/>
  <c r="Q196" i="17" s="1"/>
  <c r="R196" i="17" s="1"/>
  <c r="S196" i="17" s="1"/>
  <c r="T196" i="17" s="1"/>
  <c r="U196" i="17" s="1"/>
  <c r="N907" i="17"/>
  <c r="O907" i="17" s="1"/>
  <c r="P907" i="17" s="1"/>
  <c r="Q907" i="17" s="1"/>
  <c r="R907" i="17" s="1"/>
  <c r="S907" i="17" s="1"/>
  <c r="T907" i="17" s="1"/>
  <c r="U907" i="17" s="1"/>
  <c r="N652" i="17"/>
  <c r="O652" i="17" s="1"/>
  <c r="P652" i="17" s="1"/>
  <c r="Q652" i="17" s="1"/>
  <c r="R652" i="17" s="1"/>
  <c r="S652" i="17" s="1"/>
  <c r="T652" i="17" s="1"/>
  <c r="U652" i="17" s="1"/>
  <c r="N363" i="17"/>
  <c r="O363" i="17" s="1"/>
  <c r="P363" i="17" s="1"/>
  <c r="Q363" i="17" s="1"/>
  <c r="R363" i="17" s="1"/>
  <c r="S363" i="17" s="1"/>
  <c r="T363" i="17" s="1"/>
  <c r="U363" i="17" s="1"/>
  <c r="N209" i="17"/>
  <c r="O209" i="17" s="1"/>
  <c r="P209" i="17" s="1"/>
  <c r="Q209" i="17" s="1"/>
  <c r="R209" i="17" s="1"/>
  <c r="S209" i="17" s="1"/>
  <c r="T209" i="17" s="1"/>
  <c r="U209" i="17" s="1"/>
  <c r="N152" i="17"/>
  <c r="O152" i="17" s="1"/>
  <c r="P152" i="17" s="1"/>
  <c r="Q152" i="17" s="1"/>
  <c r="R152" i="17" s="1"/>
  <c r="S152" i="17" s="1"/>
  <c r="T152" i="17" s="1"/>
  <c r="U152" i="17" s="1"/>
  <c r="N1039" i="17"/>
  <c r="O1039" i="17" s="1"/>
  <c r="P1039" i="17" s="1"/>
  <c r="Q1039" i="17" s="1"/>
  <c r="R1039" i="17" s="1"/>
  <c r="S1039" i="17" s="1"/>
  <c r="T1039" i="17" s="1"/>
  <c r="U1039" i="17" s="1"/>
  <c r="N162" i="17"/>
  <c r="O162" i="17" s="1"/>
  <c r="P162" i="17" s="1"/>
  <c r="Q162" i="17" s="1"/>
  <c r="R162" i="17" s="1"/>
  <c r="S162" i="17" s="1"/>
  <c r="T162" i="17" s="1"/>
  <c r="U162" i="17" s="1"/>
  <c r="N914" i="17"/>
  <c r="O914" i="17" s="1"/>
  <c r="P914" i="17" s="1"/>
  <c r="Q914" i="17" s="1"/>
  <c r="R914" i="17" s="1"/>
  <c r="S914" i="17" s="1"/>
  <c r="T914" i="17" s="1"/>
  <c r="U914" i="17" s="1"/>
  <c r="N643" i="17"/>
  <c r="O643" i="17" s="1"/>
  <c r="P643" i="17" s="1"/>
  <c r="Q643" i="17" s="1"/>
  <c r="R643" i="17" s="1"/>
  <c r="S643" i="17" s="1"/>
  <c r="T643" i="17" s="1"/>
  <c r="U643" i="17" s="1"/>
  <c r="N1127" i="17"/>
  <c r="O1127" i="17" s="1"/>
  <c r="P1127" i="17" s="1"/>
  <c r="Q1127" i="17" s="1"/>
  <c r="R1127" i="17" s="1"/>
  <c r="S1127" i="17" s="1"/>
  <c r="T1127" i="17" s="1"/>
  <c r="U1127" i="17" s="1"/>
  <c r="N961" i="17"/>
  <c r="O961" i="17" s="1"/>
  <c r="P961" i="17" s="1"/>
  <c r="Q961" i="17" s="1"/>
  <c r="R961" i="17" s="1"/>
  <c r="S961" i="17" s="1"/>
  <c r="T961" i="17" s="1"/>
  <c r="U961" i="17" s="1"/>
  <c r="N720" i="17"/>
  <c r="O720" i="17" s="1"/>
  <c r="P720" i="17" s="1"/>
  <c r="Q720" i="17" s="1"/>
  <c r="R720" i="17" s="1"/>
  <c r="S720" i="17" s="1"/>
  <c r="T720" i="17" s="1"/>
  <c r="U720" i="17" s="1"/>
  <c r="N467" i="17"/>
  <c r="O467" i="17" s="1"/>
  <c r="P467" i="17" s="1"/>
  <c r="Q467" i="17" s="1"/>
  <c r="R467" i="17" s="1"/>
  <c r="S467" i="17" s="1"/>
  <c r="T467" i="17" s="1"/>
  <c r="U467" i="17" s="1"/>
  <c r="N97" i="17"/>
  <c r="O97" i="17" s="1"/>
  <c r="P97" i="17" s="1"/>
  <c r="Q97" i="17" s="1"/>
  <c r="R97" i="17" s="1"/>
  <c r="S97" i="17" s="1"/>
  <c r="T97" i="17" s="1"/>
  <c r="U97" i="17" s="1"/>
  <c r="N17" i="17"/>
  <c r="O17" i="17" s="1"/>
  <c r="P17" i="17" s="1"/>
  <c r="Q17" i="17" s="1"/>
  <c r="R17" i="17" s="1"/>
  <c r="S17" i="17" s="1"/>
  <c r="T17" i="17" s="1"/>
  <c r="U17" i="17" s="1"/>
  <c r="N900" i="17"/>
  <c r="O900" i="17" s="1"/>
  <c r="P900" i="17" s="1"/>
  <c r="Q900" i="17" s="1"/>
  <c r="R900" i="17" s="1"/>
  <c r="S900" i="17" s="1"/>
  <c r="T900" i="17" s="1"/>
  <c r="U900" i="17" s="1"/>
  <c r="N225" i="17"/>
  <c r="O225" i="17" s="1"/>
  <c r="P225" i="17" s="1"/>
  <c r="Q225" i="17" s="1"/>
  <c r="R225" i="17" s="1"/>
  <c r="S225" i="17" s="1"/>
  <c r="T225" i="17" s="1"/>
  <c r="U225" i="17" s="1"/>
  <c r="N362" i="17"/>
  <c r="O362" i="17" s="1"/>
  <c r="P362" i="17" s="1"/>
  <c r="Q362" i="17" s="1"/>
  <c r="R362" i="17" s="1"/>
  <c r="S362" i="17" s="1"/>
  <c r="T362" i="17" s="1"/>
  <c r="U362" i="17" s="1"/>
  <c r="N1096" i="17"/>
  <c r="O1096" i="17" s="1"/>
  <c r="P1096" i="17" s="1"/>
  <c r="Q1096" i="17" s="1"/>
  <c r="R1096" i="17" s="1"/>
  <c r="S1096" i="17" s="1"/>
  <c r="T1096" i="17" s="1"/>
  <c r="U1096" i="17" s="1"/>
  <c r="N1065" i="17"/>
  <c r="O1065" i="17" s="1"/>
  <c r="P1065" i="17" s="1"/>
  <c r="Q1065" i="17" s="1"/>
  <c r="R1065" i="17" s="1"/>
  <c r="S1065" i="17" s="1"/>
  <c r="T1065" i="17" s="1"/>
  <c r="U1065" i="17" s="1"/>
  <c r="N267" i="17"/>
  <c r="O267" i="17" s="1"/>
  <c r="P267" i="17" s="1"/>
  <c r="Q267" i="17" s="1"/>
  <c r="R267" i="17" s="1"/>
  <c r="S267" i="17" s="1"/>
  <c r="T267" i="17" s="1"/>
  <c r="U267" i="17" s="1"/>
  <c r="N661" i="17"/>
  <c r="O661" i="17" s="1"/>
  <c r="P661" i="17" s="1"/>
  <c r="Q661" i="17" s="1"/>
  <c r="R661" i="17" s="1"/>
  <c r="S661" i="17" s="1"/>
  <c r="T661" i="17" s="1"/>
  <c r="U661" i="17" s="1"/>
  <c r="N632" i="17"/>
  <c r="O632" i="17" s="1"/>
  <c r="P632" i="17" s="1"/>
  <c r="Q632" i="17" s="1"/>
  <c r="R632" i="17" s="1"/>
  <c r="S632" i="17" s="1"/>
  <c r="T632" i="17" s="1"/>
  <c r="U632" i="17" s="1"/>
  <c r="O309" i="17"/>
  <c r="P309" i="17" s="1"/>
  <c r="Q309" i="17" s="1"/>
  <c r="R309" i="17" s="1"/>
  <c r="S309" i="17" s="1"/>
  <c r="T309" i="17" s="1"/>
  <c r="U309" i="17" s="1"/>
  <c r="N864" i="17"/>
  <c r="O864" i="17" s="1"/>
  <c r="P864" i="17" s="1"/>
  <c r="Q864" i="17" s="1"/>
  <c r="R864" i="17" s="1"/>
  <c r="S864" i="17" s="1"/>
  <c r="T864" i="17" s="1"/>
  <c r="U864" i="17" s="1"/>
  <c r="N769" i="17"/>
  <c r="O769" i="17" s="1"/>
  <c r="P769" i="17" s="1"/>
  <c r="Q769" i="17" s="1"/>
  <c r="R769" i="17" s="1"/>
  <c r="S769" i="17" s="1"/>
  <c r="T769" i="17" s="1"/>
  <c r="U769" i="17" s="1"/>
  <c r="N174" i="17"/>
  <c r="O174" i="17" s="1"/>
  <c r="P174" i="17" s="1"/>
  <c r="Q174" i="17" s="1"/>
  <c r="R174" i="17" s="1"/>
  <c r="S174" i="17" s="1"/>
  <c r="T174" i="17" s="1"/>
  <c r="U174" i="17" s="1"/>
  <c r="N711" i="17"/>
  <c r="O711" i="17" s="1"/>
  <c r="P711" i="17" s="1"/>
  <c r="Q711" i="17" s="1"/>
  <c r="R711" i="17" s="1"/>
  <c r="S711" i="17" s="1"/>
  <c r="T711" i="17" s="1"/>
  <c r="U711" i="17" s="1"/>
  <c r="N469" i="17"/>
  <c r="O469" i="17" s="1"/>
  <c r="P469" i="17" s="1"/>
  <c r="Q469" i="17" s="1"/>
  <c r="R469" i="17" s="1"/>
  <c r="S469" i="17" s="1"/>
  <c r="T469" i="17" s="1"/>
  <c r="U469" i="17" s="1"/>
  <c r="N1026" i="17"/>
  <c r="O1026" i="17" s="1"/>
  <c r="P1026" i="17" s="1"/>
  <c r="Q1026" i="17" s="1"/>
  <c r="R1026" i="17" s="1"/>
  <c r="S1026" i="17" s="1"/>
  <c r="T1026" i="17" s="1"/>
  <c r="U1026" i="17" s="1"/>
  <c r="N614" i="17"/>
  <c r="O614" i="17" s="1"/>
  <c r="P614" i="17" s="1"/>
  <c r="Q614" i="17" s="1"/>
  <c r="R614" i="17" s="1"/>
  <c r="S614" i="17" s="1"/>
  <c r="T614" i="17" s="1"/>
  <c r="U614" i="17" s="1"/>
  <c r="N437" i="17"/>
  <c r="O437" i="17" s="1"/>
  <c r="P437" i="17" s="1"/>
  <c r="Q437" i="17" s="1"/>
  <c r="R437" i="17" s="1"/>
  <c r="S437" i="17" s="1"/>
  <c r="T437" i="17" s="1"/>
  <c r="U437" i="17" s="1"/>
  <c r="N783" i="17"/>
  <c r="O783" i="17" s="1"/>
  <c r="P783" i="17" s="1"/>
  <c r="Q783" i="17" s="1"/>
  <c r="R783" i="17" s="1"/>
  <c r="S783" i="17" s="1"/>
  <c r="T783" i="17" s="1"/>
  <c r="U783" i="17" s="1"/>
  <c r="N227" i="17"/>
  <c r="O227" i="17" s="1"/>
  <c r="P227" i="17" s="1"/>
  <c r="Q227" i="17" s="1"/>
  <c r="R227" i="17" s="1"/>
  <c r="S227" i="17" s="1"/>
  <c r="T227" i="17" s="1"/>
  <c r="U227" i="17" s="1"/>
  <c r="N989" i="17"/>
  <c r="O989" i="17" s="1"/>
  <c r="P989" i="17" s="1"/>
  <c r="Q989" i="17" s="1"/>
  <c r="R989" i="17" s="1"/>
  <c r="S989" i="17" s="1"/>
  <c r="T989" i="17" s="1"/>
  <c r="U989" i="17" s="1"/>
  <c r="N135" i="17"/>
  <c r="O135" i="17" s="1"/>
  <c r="P135" i="17" s="1"/>
  <c r="Q135" i="17" s="1"/>
  <c r="R135" i="17" s="1"/>
  <c r="S135" i="17" s="1"/>
  <c r="T135" i="17" s="1"/>
  <c r="U135" i="17" s="1"/>
  <c r="N100" i="17"/>
  <c r="O100" i="17" s="1"/>
  <c r="P100" i="17" s="1"/>
  <c r="Q100" i="17" s="1"/>
  <c r="R100" i="17" s="1"/>
  <c r="S100" i="17" s="1"/>
  <c r="T100" i="17" s="1"/>
  <c r="U100" i="17" s="1"/>
  <c r="O1159" i="17"/>
  <c r="P1159" i="17" s="1"/>
  <c r="Q1159" i="17" s="1"/>
  <c r="R1159" i="17" s="1"/>
  <c r="S1159" i="17" s="1"/>
  <c r="T1159" i="17" s="1"/>
  <c r="U1159" i="17" s="1"/>
  <c r="N530" i="17"/>
  <c r="O530" i="17" s="1"/>
  <c r="P530" i="17" s="1"/>
  <c r="Q530" i="17" s="1"/>
  <c r="R530" i="17" s="1"/>
  <c r="S530" i="17" s="1"/>
  <c r="T530" i="17" s="1"/>
  <c r="U530" i="17" s="1"/>
  <c r="N4" i="17"/>
  <c r="O4" i="17" s="1"/>
  <c r="P4" i="17" s="1"/>
  <c r="Q4" i="17" s="1"/>
  <c r="R4" i="17" s="1"/>
  <c r="S4" i="17" s="1"/>
  <c r="T4" i="17" s="1"/>
  <c r="U4" i="17" s="1"/>
  <c r="N271" i="17"/>
  <c r="O271" i="17" s="1"/>
  <c r="P271" i="17" s="1"/>
  <c r="Q271" i="17" s="1"/>
  <c r="R271" i="17" s="1"/>
  <c r="S271" i="17" s="1"/>
  <c r="T271" i="17" s="1"/>
  <c r="U271" i="17" s="1"/>
  <c r="N114" i="17"/>
  <c r="O114" i="17" s="1"/>
  <c r="P114" i="17" s="1"/>
  <c r="Q114" i="17" s="1"/>
  <c r="R114" i="17" s="1"/>
  <c r="S114" i="17" s="1"/>
  <c r="T114" i="17" s="1"/>
  <c r="U114" i="17" s="1"/>
  <c r="N1052" i="17"/>
  <c r="O1052" i="17" s="1"/>
  <c r="P1052" i="17" s="1"/>
  <c r="Q1052" i="17" s="1"/>
  <c r="R1052" i="17" s="1"/>
  <c r="S1052" i="17" s="1"/>
  <c r="T1052" i="17" s="1"/>
  <c r="U1052" i="17" s="1"/>
  <c r="N951" i="17"/>
  <c r="O951" i="17" s="1"/>
  <c r="P951" i="17" s="1"/>
  <c r="Q951" i="17" s="1"/>
  <c r="R951" i="17" s="1"/>
  <c r="S951" i="17" s="1"/>
  <c r="T951" i="17" s="1"/>
  <c r="U951" i="17" s="1"/>
  <c r="N974" i="17"/>
  <c r="O974" i="17" s="1"/>
  <c r="P974" i="17" s="1"/>
  <c r="Q974" i="17" s="1"/>
  <c r="R974" i="17" s="1"/>
  <c r="S974" i="17" s="1"/>
  <c r="T974" i="17" s="1"/>
  <c r="U974" i="17" s="1"/>
  <c r="N843" i="17"/>
  <c r="O843" i="17" s="1"/>
  <c r="P843" i="17" s="1"/>
  <c r="Q843" i="17" s="1"/>
  <c r="R843" i="17" s="1"/>
  <c r="S843" i="17" s="1"/>
  <c r="T843" i="17" s="1"/>
  <c r="U843" i="17" s="1"/>
  <c r="N1005" i="17"/>
  <c r="O1005" i="17" s="1"/>
  <c r="P1005" i="17" s="1"/>
  <c r="Q1005" i="17" s="1"/>
  <c r="R1005" i="17" s="1"/>
  <c r="S1005" i="17" s="1"/>
  <c r="T1005" i="17" s="1"/>
  <c r="U1005" i="17" s="1"/>
  <c r="N972" i="17"/>
  <c r="O972" i="17" s="1"/>
  <c r="P972" i="17" s="1"/>
  <c r="Q972" i="17" s="1"/>
  <c r="R972" i="17" s="1"/>
  <c r="S972" i="17" s="1"/>
  <c r="T972" i="17" s="1"/>
  <c r="U972" i="17" s="1"/>
  <c r="N794" i="17"/>
  <c r="O794" i="17" s="1"/>
  <c r="P794" i="17" s="1"/>
  <c r="Q794" i="17" s="1"/>
  <c r="R794" i="17" s="1"/>
  <c r="S794" i="17" s="1"/>
  <c r="T794" i="17" s="1"/>
  <c r="U794" i="17" s="1"/>
  <c r="N236" i="17"/>
  <c r="O236" i="17" s="1"/>
  <c r="P236" i="17" s="1"/>
  <c r="Q236" i="17" s="1"/>
  <c r="R236" i="17" s="1"/>
  <c r="S236" i="17" s="1"/>
  <c r="T236" i="17" s="1"/>
  <c r="U236" i="17" s="1"/>
  <c r="O984" i="17"/>
  <c r="P984" i="17" s="1"/>
  <c r="Q984" i="17" s="1"/>
  <c r="R984" i="17" s="1"/>
  <c r="S984" i="17" s="1"/>
  <c r="T984" i="17" s="1"/>
  <c r="U984" i="17" s="1"/>
  <c r="N913" i="17"/>
  <c r="O913" i="17" s="1"/>
  <c r="P913" i="17" s="1"/>
  <c r="Q913" i="17" s="1"/>
  <c r="R913" i="17" s="1"/>
  <c r="S913" i="17" s="1"/>
  <c r="T913" i="17" s="1"/>
  <c r="U913" i="17" s="1"/>
  <c r="N500" i="17"/>
  <c r="O500" i="17" s="1"/>
  <c r="P500" i="17" s="1"/>
  <c r="Q500" i="17" s="1"/>
  <c r="R500" i="17" s="1"/>
  <c r="S500" i="17" s="1"/>
  <c r="T500" i="17" s="1"/>
  <c r="U500" i="17" s="1"/>
  <c r="N1053" i="17"/>
  <c r="O1053" i="17" s="1"/>
  <c r="P1053" i="17" s="1"/>
  <c r="Q1053" i="17" s="1"/>
  <c r="R1053" i="17" s="1"/>
  <c r="S1053" i="17" s="1"/>
  <c r="T1053" i="17" s="1"/>
  <c r="U1053" i="17" s="1"/>
  <c r="N123" i="17"/>
  <c r="O123" i="17" s="1"/>
  <c r="P123" i="17" s="1"/>
  <c r="Q123" i="17" s="1"/>
  <c r="R123" i="17" s="1"/>
  <c r="S123" i="17" s="1"/>
  <c r="T123" i="17" s="1"/>
  <c r="U123" i="17" s="1"/>
  <c r="N605" i="17"/>
  <c r="O605" i="17" s="1"/>
  <c r="P605" i="17" s="1"/>
  <c r="Q605" i="17" s="1"/>
  <c r="R605" i="17" s="1"/>
  <c r="S605" i="17" s="1"/>
  <c r="T605" i="17" s="1"/>
  <c r="U605" i="17" s="1"/>
  <c r="N30" i="17"/>
  <c r="O30" i="17" s="1"/>
  <c r="P30" i="17" s="1"/>
  <c r="Q30" i="17" s="1"/>
  <c r="R30" i="17" s="1"/>
  <c r="S30" i="17" s="1"/>
  <c r="T30" i="17" s="1"/>
  <c r="U30" i="17" s="1"/>
  <c r="N945" i="17"/>
  <c r="O945" i="17" s="1"/>
  <c r="P945" i="17" s="1"/>
  <c r="Q945" i="17" s="1"/>
  <c r="R945" i="17" s="1"/>
  <c r="S945" i="17" s="1"/>
  <c r="T945" i="17" s="1"/>
  <c r="U945" i="17" s="1"/>
  <c r="N476" i="17"/>
  <c r="O476" i="17" s="1"/>
  <c r="P476" i="17" s="1"/>
  <c r="Q476" i="17" s="1"/>
  <c r="R476" i="17" s="1"/>
  <c r="S476" i="17" s="1"/>
  <c r="T476" i="17" s="1"/>
  <c r="U476" i="17" s="1"/>
  <c r="N181" i="17"/>
  <c r="O181" i="17" s="1"/>
  <c r="P181" i="17" s="1"/>
  <c r="Q181" i="17" s="1"/>
  <c r="R181" i="17" s="1"/>
  <c r="S181" i="17" s="1"/>
  <c r="T181" i="17" s="1"/>
  <c r="U181" i="17" s="1"/>
  <c r="N791" i="17"/>
  <c r="O791" i="17" s="1"/>
  <c r="P791" i="17" s="1"/>
  <c r="Q791" i="17" s="1"/>
  <c r="R791" i="17" s="1"/>
  <c r="S791" i="17" s="1"/>
  <c r="T791" i="17" s="1"/>
  <c r="U791" i="17" s="1"/>
  <c r="N1049" i="17"/>
  <c r="O1049" i="17" s="1"/>
  <c r="P1049" i="17" s="1"/>
  <c r="Q1049" i="17" s="1"/>
  <c r="R1049" i="17" s="1"/>
  <c r="S1049" i="17" s="1"/>
  <c r="T1049" i="17" s="1"/>
  <c r="U1049" i="17" s="1"/>
  <c r="N1133" i="17"/>
  <c r="O1133" i="17" s="1"/>
  <c r="P1133" i="17" s="1"/>
  <c r="Q1133" i="17" s="1"/>
  <c r="R1133" i="17" s="1"/>
  <c r="S1133" i="17" s="1"/>
  <c r="T1133" i="17" s="1"/>
  <c r="U1133" i="17" s="1"/>
  <c r="N387" i="17"/>
  <c r="O387" i="17" s="1"/>
  <c r="P387" i="17" s="1"/>
  <c r="Q387" i="17" s="1"/>
  <c r="R387" i="17" s="1"/>
  <c r="S387" i="17" s="1"/>
  <c r="T387" i="17" s="1"/>
  <c r="U387" i="17" s="1"/>
  <c r="N501" i="17"/>
  <c r="O501" i="17" s="1"/>
  <c r="P501" i="17" s="1"/>
  <c r="Q501" i="17" s="1"/>
  <c r="R501" i="17" s="1"/>
  <c r="S501" i="17" s="1"/>
  <c r="T501" i="17" s="1"/>
  <c r="U501" i="17" s="1"/>
  <c r="N480" i="17"/>
  <c r="O480" i="17" s="1"/>
  <c r="P480" i="17" s="1"/>
  <c r="Q480" i="17" s="1"/>
  <c r="R480" i="17" s="1"/>
  <c r="S480" i="17" s="1"/>
  <c r="T480" i="17" s="1"/>
  <c r="U480" i="17" s="1"/>
  <c r="N551" i="17"/>
  <c r="O551" i="17" s="1"/>
  <c r="P551" i="17" s="1"/>
  <c r="Q551" i="17" s="1"/>
  <c r="R551" i="17" s="1"/>
  <c r="S551" i="17" s="1"/>
  <c r="T551" i="17" s="1"/>
  <c r="U551" i="17" s="1"/>
  <c r="N121" i="17"/>
  <c r="O121" i="17" s="1"/>
  <c r="P121" i="17" s="1"/>
  <c r="Q121" i="17" s="1"/>
  <c r="R121" i="17" s="1"/>
  <c r="S121" i="17" s="1"/>
  <c r="T121" i="17" s="1"/>
  <c r="U121" i="17" s="1"/>
  <c r="N72" i="17"/>
  <c r="O72" i="17" s="1"/>
  <c r="P72" i="17" s="1"/>
  <c r="Q72" i="17" s="1"/>
  <c r="R72" i="17" s="1"/>
  <c r="S72" i="17" s="1"/>
  <c r="T72" i="17" s="1"/>
  <c r="U72" i="17" s="1"/>
  <c r="N503" i="17"/>
  <c r="O503" i="17" s="1"/>
  <c r="P503" i="17" s="1"/>
  <c r="Q503" i="17" s="1"/>
  <c r="R503" i="17" s="1"/>
  <c r="S503" i="17" s="1"/>
  <c r="T503" i="17" s="1"/>
  <c r="U503" i="17" s="1"/>
  <c r="N973" i="17"/>
  <c r="O973" i="17" s="1"/>
  <c r="P973" i="17" s="1"/>
  <c r="Q973" i="17" s="1"/>
  <c r="R973" i="17" s="1"/>
  <c r="S973" i="17" s="1"/>
  <c r="T973" i="17" s="1"/>
  <c r="U973" i="17" s="1"/>
  <c r="N669" i="17"/>
  <c r="O669" i="17" s="1"/>
  <c r="P669" i="17" s="1"/>
  <c r="Q669" i="17" s="1"/>
  <c r="R669" i="17" s="1"/>
  <c r="S669" i="17" s="1"/>
  <c r="T669" i="17" s="1"/>
  <c r="U669" i="17" s="1"/>
  <c r="N156" i="17"/>
  <c r="O156" i="17" s="1"/>
  <c r="P156" i="17" s="1"/>
  <c r="Q156" i="17" s="1"/>
  <c r="R156" i="17" s="1"/>
  <c r="S156" i="17" s="1"/>
  <c r="T156" i="17" s="1"/>
  <c r="U156" i="17" s="1"/>
  <c r="N24" i="17"/>
  <c r="O24" i="17" s="1"/>
  <c r="P24" i="17" s="1"/>
  <c r="Q24" i="17" s="1"/>
  <c r="R24" i="17" s="1"/>
  <c r="S24" i="17" s="1"/>
  <c r="T24" i="17" s="1"/>
  <c r="U24" i="17" s="1"/>
  <c r="N214" i="17"/>
  <c r="O214" i="17" s="1"/>
  <c r="P214" i="17" s="1"/>
  <c r="Q214" i="17" s="1"/>
  <c r="R214" i="17" s="1"/>
  <c r="S214" i="17" s="1"/>
  <c r="T214" i="17" s="1"/>
  <c r="U214" i="17" s="1"/>
  <c r="N459" i="17"/>
  <c r="O459" i="17" s="1"/>
  <c r="P459" i="17" s="1"/>
  <c r="Q459" i="17" s="1"/>
  <c r="R459" i="17" s="1"/>
  <c r="S459" i="17" s="1"/>
  <c r="T459" i="17" s="1"/>
  <c r="U459" i="17" s="1"/>
  <c r="N104" i="17"/>
  <c r="O104" i="17" s="1"/>
  <c r="P104" i="17" s="1"/>
  <c r="Q104" i="17" s="1"/>
  <c r="R104" i="17" s="1"/>
  <c r="S104" i="17" s="1"/>
  <c r="T104" i="17" s="1"/>
  <c r="U104" i="17" s="1"/>
  <c r="N697" i="17"/>
  <c r="O697" i="17" s="1"/>
  <c r="P697" i="17" s="1"/>
  <c r="Q697" i="17" s="1"/>
  <c r="R697" i="17" s="1"/>
  <c r="S697" i="17" s="1"/>
  <c r="T697" i="17" s="1"/>
  <c r="U697" i="17" s="1"/>
  <c r="N525" i="17"/>
  <c r="O525" i="17" s="1"/>
  <c r="P525" i="17" s="1"/>
  <c r="Q525" i="17" s="1"/>
  <c r="R525" i="17" s="1"/>
  <c r="S525" i="17" s="1"/>
  <c r="T525" i="17" s="1"/>
  <c r="U525" i="17" s="1"/>
  <c r="N944" i="17"/>
  <c r="O944" i="17" s="1"/>
  <c r="P944" i="17" s="1"/>
  <c r="Q944" i="17" s="1"/>
  <c r="R944" i="17" s="1"/>
  <c r="S944" i="17" s="1"/>
  <c r="T944" i="17" s="1"/>
  <c r="U944" i="17" s="1"/>
  <c r="N235" i="17"/>
  <c r="O235" i="17" s="1"/>
  <c r="P235" i="17" s="1"/>
  <c r="Q235" i="17" s="1"/>
  <c r="R235" i="17" s="1"/>
  <c r="S235" i="17" s="1"/>
  <c r="T235" i="17" s="1"/>
  <c r="U235" i="17" s="1"/>
  <c r="O509" i="17"/>
  <c r="P509" i="17" s="1"/>
  <c r="Q509" i="17" s="1"/>
  <c r="R509" i="17" s="1"/>
  <c r="S509" i="17" s="1"/>
  <c r="T509" i="17" s="1"/>
  <c r="U509" i="17" s="1"/>
  <c r="N943" i="17"/>
  <c r="O943" i="17" s="1"/>
  <c r="P943" i="17" s="1"/>
  <c r="Q943" i="17" s="1"/>
  <c r="R943" i="17" s="1"/>
  <c r="S943" i="17" s="1"/>
  <c r="T943" i="17" s="1"/>
  <c r="U943" i="17" s="1"/>
  <c r="N1070" i="17"/>
  <c r="O1070" i="17" s="1"/>
  <c r="P1070" i="17" s="1"/>
  <c r="Q1070" i="17" s="1"/>
  <c r="R1070" i="17" s="1"/>
  <c r="S1070" i="17" s="1"/>
  <c r="T1070" i="17" s="1"/>
  <c r="U1070" i="17" s="1"/>
  <c r="N948" i="17"/>
  <c r="O948" i="17" s="1"/>
  <c r="P948" i="17" s="1"/>
  <c r="Q948" i="17" s="1"/>
  <c r="R948" i="17" s="1"/>
  <c r="S948" i="17" s="1"/>
  <c r="T948" i="17" s="1"/>
  <c r="U948" i="17" s="1"/>
  <c r="N730" i="17"/>
  <c r="O730" i="17" s="1"/>
  <c r="P730" i="17" s="1"/>
  <c r="Q730" i="17" s="1"/>
  <c r="R730" i="17" s="1"/>
  <c r="S730" i="17" s="1"/>
  <c r="T730" i="17" s="1"/>
  <c r="U730" i="17" s="1"/>
  <c r="N1044" i="17"/>
  <c r="O1044" i="17" s="1"/>
  <c r="P1044" i="17" s="1"/>
  <c r="Q1044" i="17" s="1"/>
  <c r="R1044" i="17" s="1"/>
  <c r="S1044" i="17" s="1"/>
  <c r="T1044" i="17" s="1"/>
  <c r="U1044" i="17" s="1"/>
  <c r="N781" i="17"/>
  <c r="O781" i="17" s="1"/>
  <c r="P781" i="17" s="1"/>
  <c r="Q781" i="17" s="1"/>
  <c r="R781" i="17" s="1"/>
  <c r="S781" i="17" s="1"/>
  <c r="T781" i="17" s="1"/>
  <c r="U781" i="17" s="1"/>
  <c r="O1024" i="17"/>
  <c r="P1024" i="17" s="1"/>
  <c r="Q1024" i="17" s="1"/>
  <c r="R1024" i="17" s="1"/>
  <c r="S1024" i="17" s="1"/>
  <c r="T1024" i="17" s="1"/>
  <c r="U1024" i="17" s="1"/>
  <c r="N1097" i="17"/>
  <c r="O1097" i="17" s="1"/>
  <c r="P1097" i="17" s="1"/>
  <c r="Q1097" i="17" s="1"/>
  <c r="R1097" i="17" s="1"/>
  <c r="S1097" i="17" s="1"/>
  <c r="T1097" i="17" s="1"/>
  <c r="U1097" i="17" s="1"/>
  <c r="N549" i="17"/>
  <c r="O549" i="17" s="1"/>
  <c r="P549" i="17" s="1"/>
  <c r="Q549" i="17" s="1"/>
  <c r="R549" i="17" s="1"/>
  <c r="S549" i="17" s="1"/>
  <c r="T549" i="17" s="1"/>
  <c r="U549" i="17" s="1"/>
  <c r="N651" i="17"/>
  <c r="O651" i="17" s="1"/>
  <c r="P651" i="17" s="1"/>
  <c r="Q651" i="17" s="1"/>
  <c r="R651" i="17" s="1"/>
  <c r="S651" i="17" s="1"/>
  <c r="T651" i="17" s="1"/>
  <c r="U651" i="17" s="1"/>
  <c r="N1114" i="17"/>
  <c r="O1114" i="17" s="1"/>
  <c r="P1114" i="17" s="1"/>
  <c r="Q1114" i="17" s="1"/>
  <c r="R1114" i="17" s="1"/>
  <c r="S1114" i="17" s="1"/>
  <c r="T1114" i="17" s="1"/>
  <c r="U1114" i="17" s="1"/>
  <c r="N347" i="17"/>
  <c r="O347" i="17" s="1"/>
  <c r="P347" i="17" s="1"/>
  <c r="Q347" i="17" s="1"/>
  <c r="R347" i="17" s="1"/>
  <c r="S347" i="17" s="1"/>
  <c r="T347" i="17" s="1"/>
  <c r="U347" i="17" s="1"/>
  <c r="N635" i="17"/>
  <c r="O635" i="17" s="1"/>
  <c r="P635" i="17" s="1"/>
  <c r="Q635" i="17" s="1"/>
  <c r="R635" i="17" s="1"/>
  <c r="S635" i="17" s="1"/>
  <c r="T635" i="17" s="1"/>
  <c r="U635" i="17" s="1"/>
  <c r="N361" i="17"/>
  <c r="O361" i="17" s="1"/>
  <c r="P361" i="17" s="1"/>
  <c r="Q361" i="17" s="1"/>
  <c r="R361" i="17" s="1"/>
  <c r="S361" i="17" s="1"/>
  <c r="T361" i="17" s="1"/>
  <c r="U361" i="17" s="1"/>
  <c r="N804" i="17"/>
  <c r="O804" i="17" s="1"/>
  <c r="P804" i="17" s="1"/>
  <c r="Q804" i="17" s="1"/>
  <c r="R804" i="17" s="1"/>
  <c r="S804" i="17" s="1"/>
  <c r="T804" i="17" s="1"/>
  <c r="U804" i="17" s="1"/>
  <c r="N134" i="17"/>
  <c r="O134" i="17" s="1"/>
  <c r="P134" i="17" s="1"/>
  <c r="Q134" i="17" s="1"/>
  <c r="R134" i="17" s="1"/>
  <c r="S134" i="17" s="1"/>
  <c r="T134" i="17" s="1"/>
  <c r="U134" i="17" s="1"/>
  <c r="N334" i="17"/>
  <c r="O334" i="17" s="1"/>
  <c r="P334" i="17" s="1"/>
  <c r="Q334" i="17" s="1"/>
  <c r="R334" i="17" s="1"/>
  <c r="S334" i="17" s="1"/>
  <c r="T334" i="17" s="1"/>
  <c r="U334" i="17" s="1"/>
  <c r="N382" i="17"/>
  <c r="O382" i="17" s="1"/>
  <c r="P382" i="17" s="1"/>
  <c r="Q382" i="17" s="1"/>
  <c r="R382" i="17" s="1"/>
  <c r="S382" i="17" s="1"/>
  <c r="T382" i="17" s="1"/>
  <c r="U382" i="17" s="1"/>
  <c r="O865" i="17"/>
  <c r="P865" i="17" s="1"/>
  <c r="Q865" i="17" s="1"/>
  <c r="R865" i="17" s="1"/>
  <c r="S865" i="17" s="1"/>
  <c r="T865" i="17" s="1"/>
  <c r="U865" i="17" s="1"/>
  <c r="N352" i="17"/>
  <c r="O352" i="17" s="1"/>
  <c r="P352" i="17" s="1"/>
  <c r="Q352" i="17" s="1"/>
  <c r="R352" i="17" s="1"/>
  <c r="S352" i="17" s="1"/>
  <c r="T352" i="17" s="1"/>
  <c r="U352" i="17" s="1"/>
  <c r="N241" i="17"/>
  <c r="O241" i="17" s="1"/>
  <c r="P241" i="17" s="1"/>
  <c r="Q241" i="17" s="1"/>
  <c r="R241" i="17" s="1"/>
  <c r="S241" i="17" s="1"/>
  <c r="T241" i="17" s="1"/>
  <c r="U241" i="17" s="1"/>
  <c r="N485" i="17"/>
  <c r="O485" i="17" s="1"/>
  <c r="P485" i="17" s="1"/>
  <c r="Q485" i="17" s="1"/>
  <c r="R485" i="17" s="1"/>
  <c r="S485" i="17" s="1"/>
  <c r="T485" i="17" s="1"/>
  <c r="U485" i="17" s="1"/>
  <c r="O298" i="17"/>
  <c r="P298" i="17" s="1"/>
  <c r="Q298" i="17" s="1"/>
  <c r="R298" i="17" s="1"/>
  <c r="S298" i="17" s="1"/>
  <c r="T298" i="17" s="1"/>
  <c r="U298" i="17" s="1"/>
  <c r="N1155" i="17"/>
  <c r="O1155" i="17" s="1"/>
  <c r="P1155" i="17" s="1"/>
  <c r="Q1155" i="17" s="1"/>
  <c r="R1155" i="17" s="1"/>
  <c r="S1155" i="17" s="1"/>
  <c r="T1155" i="17" s="1"/>
  <c r="U1155" i="17" s="1"/>
  <c r="O559" i="17"/>
  <c r="P559" i="17" s="1"/>
  <c r="Q559" i="17" s="1"/>
  <c r="R559" i="17" s="1"/>
  <c r="S559" i="17" s="1"/>
  <c r="T559" i="17" s="1"/>
  <c r="U559" i="17" s="1"/>
  <c r="N875" i="17"/>
  <c r="O875" i="17" s="1"/>
  <c r="P875" i="17" s="1"/>
  <c r="Q875" i="17" s="1"/>
  <c r="R875" i="17" s="1"/>
  <c r="S875" i="17" s="1"/>
  <c r="T875" i="17" s="1"/>
  <c r="U875" i="17" s="1"/>
  <c r="N291" i="17"/>
  <c r="O291" i="17" s="1"/>
  <c r="P291" i="17" s="1"/>
  <c r="Q291" i="17" s="1"/>
  <c r="R291" i="17" s="1"/>
  <c r="S291" i="17" s="1"/>
  <c r="T291" i="17" s="1"/>
  <c r="U291" i="17" s="1"/>
  <c r="N857" i="17"/>
  <c r="O857" i="17" s="1"/>
  <c r="P857" i="17" s="1"/>
  <c r="Q857" i="17" s="1"/>
  <c r="R857" i="17" s="1"/>
  <c r="S857" i="17" s="1"/>
  <c r="T857" i="17" s="1"/>
  <c r="U857" i="17" s="1"/>
  <c r="N224" i="17"/>
  <c r="O224" i="17" s="1"/>
  <c r="P224" i="17" s="1"/>
  <c r="Q224" i="17" s="1"/>
  <c r="R224" i="17" s="1"/>
  <c r="S224" i="17" s="1"/>
  <c r="T224" i="17" s="1"/>
  <c r="U224" i="17" s="1"/>
  <c r="N983" i="17"/>
  <c r="O983" i="17" s="1"/>
  <c r="P983" i="17" s="1"/>
  <c r="Q983" i="17" s="1"/>
  <c r="R983" i="17" s="1"/>
  <c r="S983" i="17" s="1"/>
  <c r="T983" i="17" s="1"/>
  <c r="U983" i="17" s="1"/>
  <c r="N444" i="17"/>
  <c r="O444" i="17" s="1"/>
  <c r="P444" i="17" s="1"/>
  <c r="Q444" i="17" s="1"/>
  <c r="R444" i="17" s="1"/>
  <c r="S444" i="17" s="1"/>
  <c r="T444" i="17" s="1"/>
  <c r="U444" i="17" s="1"/>
  <c r="N767" i="17"/>
  <c r="O767" i="17" s="1"/>
  <c r="P767" i="17" s="1"/>
  <c r="Q767" i="17" s="1"/>
  <c r="R767" i="17" s="1"/>
  <c r="S767" i="17" s="1"/>
  <c r="T767" i="17" s="1"/>
  <c r="U767" i="17" s="1"/>
  <c r="N1093" i="17"/>
  <c r="O1093" i="17" s="1"/>
  <c r="P1093" i="17" s="1"/>
  <c r="Q1093" i="17" s="1"/>
  <c r="R1093" i="17" s="1"/>
  <c r="S1093" i="17" s="1"/>
  <c r="T1093" i="17" s="1"/>
  <c r="U1093" i="17" s="1"/>
  <c r="N1016" i="17"/>
  <c r="O1016" i="17" s="1"/>
  <c r="P1016" i="17" s="1"/>
  <c r="Q1016" i="17" s="1"/>
  <c r="R1016" i="17" s="1"/>
  <c r="S1016" i="17" s="1"/>
  <c r="T1016" i="17" s="1"/>
  <c r="U1016" i="17" s="1"/>
  <c r="N1125" i="17"/>
  <c r="O1125" i="17" s="1"/>
  <c r="P1125" i="17" s="1"/>
  <c r="Q1125" i="17" s="1"/>
  <c r="R1125" i="17" s="1"/>
  <c r="S1125" i="17" s="1"/>
  <c r="T1125" i="17" s="1"/>
  <c r="U1125" i="17" s="1"/>
  <c r="N321" i="17"/>
  <c r="O321" i="17" s="1"/>
  <c r="P321" i="17" s="1"/>
  <c r="Q321" i="17" s="1"/>
  <c r="R321" i="17" s="1"/>
  <c r="S321" i="17" s="1"/>
  <c r="T321" i="17" s="1"/>
  <c r="U321" i="17" s="1"/>
  <c r="N163" i="17"/>
  <c r="O163" i="17" s="1"/>
  <c r="P163" i="17" s="1"/>
  <c r="Q163" i="17" s="1"/>
  <c r="R163" i="17" s="1"/>
  <c r="S163" i="17" s="1"/>
  <c r="T163" i="17" s="1"/>
  <c r="U163" i="17" s="1"/>
  <c r="N985" i="17"/>
  <c r="O985" i="17" s="1"/>
  <c r="P985" i="17" s="1"/>
  <c r="Q985" i="17" s="1"/>
  <c r="R985" i="17" s="1"/>
  <c r="S985" i="17" s="1"/>
  <c r="T985" i="17" s="1"/>
  <c r="U985" i="17" s="1"/>
  <c r="N577" i="17"/>
  <c r="O577" i="17" s="1"/>
  <c r="P577" i="17" s="1"/>
  <c r="Q577" i="17" s="1"/>
  <c r="R577" i="17" s="1"/>
  <c r="S577" i="17" s="1"/>
  <c r="T577" i="17" s="1"/>
  <c r="U577" i="17" s="1"/>
  <c r="N250" i="17"/>
  <c r="O250" i="17" s="1"/>
  <c r="P250" i="17" s="1"/>
  <c r="Q250" i="17" s="1"/>
  <c r="R250" i="17" s="1"/>
  <c r="S250" i="17" s="1"/>
  <c r="T250" i="17" s="1"/>
  <c r="U250" i="17" s="1"/>
  <c r="N394" i="17"/>
  <c r="O394" i="17" s="1"/>
  <c r="P394" i="17" s="1"/>
  <c r="Q394" i="17" s="1"/>
  <c r="R394" i="17" s="1"/>
  <c r="S394" i="17" s="1"/>
  <c r="T394" i="17" s="1"/>
  <c r="U394" i="17" s="1"/>
  <c r="N591" i="17"/>
  <c r="O591" i="17" s="1"/>
  <c r="P591" i="17" s="1"/>
  <c r="Q591" i="17" s="1"/>
  <c r="R591" i="17" s="1"/>
  <c r="S591" i="17" s="1"/>
  <c r="T591" i="17" s="1"/>
  <c r="U591" i="17" s="1"/>
  <c r="N195" i="17"/>
  <c r="O195" i="17" s="1"/>
  <c r="P195" i="17" s="1"/>
  <c r="Q195" i="17" s="1"/>
  <c r="R195" i="17" s="1"/>
  <c r="S195" i="17" s="1"/>
  <c r="T195" i="17" s="1"/>
  <c r="U195" i="17" s="1"/>
  <c r="N59" i="17"/>
  <c r="O59" i="17" s="1"/>
  <c r="P59" i="17" s="1"/>
  <c r="Q59" i="17" s="1"/>
  <c r="R59" i="17" s="1"/>
  <c r="S59" i="17" s="1"/>
  <c r="T59" i="17" s="1"/>
  <c r="U59" i="17" s="1"/>
  <c r="N193" i="17"/>
  <c r="O193" i="17" s="1"/>
  <c r="P193" i="17" s="1"/>
  <c r="Q193" i="17" s="1"/>
  <c r="R193" i="17" s="1"/>
  <c r="S193" i="17" s="1"/>
  <c r="T193" i="17" s="1"/>
  <c r="U193" i="17" s="1"/>
  <c r="N68" i="17"/>
  <c r="O68" i="17" s="1"/>
  <c r="P68" i="17" s="1"/>
  <c r="Q68" i="17" s="1"/>
  <c r="R68" i="17" s="1"/>
  <c r="S68" i="17" s="1"/>
  <c r="T68" i="17" s="1"/>
  <c r="U68" i="17" s="1"/>
  <c r="N304" i="17"/>
  <c r="O304" i="17" s="1"/>
  <c r="P304" i="17" s="1"/>
  <c r="Q304" i="17" s="1"/>
  <c r="R304" i="17" s="1"/>
  <c r="S304" i="17" s="1"/>
  <c r="T304" i="17" s="1"/>
  <c r="U304" i="17" s="1"/>
  <c r="N399" i="17"/>
  <c r="O399" i="17" s="1"/>
  <c r="P399" i="17" s="1"/>
  <c r="Q399" i="17" s="1"/>
  <c r="R399" i="17" s="1"/>
  <c r="S399" i="17" s="1"/>
  <c r="T399" i="17" s="1"/>
  <c r="U399" i="17" s="1"/>
  <c r="N466" i="17"/>
  <c r="O466" i="17" s="1"/>
  <c r="P466" i="17" s="1"/>
  <c r="Q466" i="17" s="1"/>
  <c r="R466" i="17" s="1"/>
  <c r="S466" i="17" s="1"/>
  <c r="T466" i="17" s="1"/>
  <c r="U466" i="17" s="1"/>
  <c r="N88" i="17"/>
  <c r="O88" i="17" s="1"/>
  <c r="P88" i="17" s="1"/>
  <c r="Q88" i="17" s="1"/>
  <c r="R88" i="17" s="1"/>
  <c r="S88" i="17" s="1"/>
  <c r="T88" i="17" s="1"/>
  <c r="U88" i="17" s="1"/>
  <c r="N897" i="17"/>
  <c r="O897" i="17" s="1"/>
  <c r="P897" i="17" s="1"/>
  <c r="Q897" i="17" s="1"/>
  <c r="R897" i="17" s="1"/>
  <c r="S897" i="17" s="1"/>
  <c r="T897" i="17" s="1"/>
  <c r="U897" i="17" s="1"/>
  <c r="O1100" i="17"/>
  <c r="P1100" i="17" s="1"/>
  <c r="Q1100" i="17" s="1"/>
  <c r="R1100" i="17" s="1"/>
  <c r="S1100" i="17" s="1"/>
  <c r="T1100" i="17" s="1"/>
  <c r="U1100" i="17" s="1"/>
  <c r="N732" i="17"/>
  <c r="O732" i="17" s="1"/>
  <c r="P732" i="17" s="1"/>
  <c r="Q732" i="17" s="1"/>
  <c r="R732" i="17" s="1"/>
  <c r="S732" i="17" s="1"/>
  <c r="T732" i="17" s="1"/>
  <c r="U732" i="17" s="1"/>
  <c r="N180" i="17"/>
  <c r="O180" i="17" s="1"/>
  <c r="P180" i="17" s="1"/>
  <c r="Q180" i="17" s="1"/>
  <c r="R180" i="17" s="1"/>
  <c r="S180" i="17" s="1"/>
  <c r="T180" i="17" s="1"/>
  <c r="U180" i="17" s="1"/>
  <c r="N481" i="17"/>
  <c r="O481" i="17" s="1"/>
  <c r="P481" i="17" s="1"/>
  <c r="Q481" i="17" s="1"/>
  <c r="R481" i="17" s="1"/>
  <c r="S481" i="17" s="1"/>
  <c r="T481" i="17" s="1"/>
  <c r="U481" i="17" s="1"/>
  <c r="N15" i="17"/>
  <c r="O15" i="17" s="1"/>
  <c r="P15" i="17" s="1"/>
  <c r="Q15" i="17" s="1"/>
  <c r="R15" i="17" s="1"/>
  <c r="S15" i="17" s="1"/>
  <c r="T15" i="17" s="1"/>
  <c r="U15" i="17" s="1"/>
  <c r="N837" i="17"/>
  <c r="O837" i="17" s="1"/>
  <c r="P837" i="17" s="1"/>
  <c r="Q837" i="17" s="1"/>
  <c r="R837" i="17" s="1"/>
  <c r="S837" i="17" s="1"/>
  <c r="T837" i="17" s="1"/>
  <c r="U837" i="17" s="1"/>
  <c r="N694" i="17"/>
  <c r="O694" i="17" s="1"/>
  <c r="P694" i="17" s="1"/>
  <c r="Q694" i="17" s="1"/>
  <c r="R694" i="17" s="1"/>
  <c r="S694" i="17" s="1"/>
  <c r="T694" i="17" s="1"/>
  <c r="U694" i="17" s="1"/>
  <c r="N43" i="17"/>
  <c r="O43" i="17" s="1"/>
  <c r="P43" i="17" s="1"/>
  <c r="Q43" i="17" s="1"/>
  <c r="R43" i="17" s="1"/>
  <c r="S43" i="17" s="1"/>
  <c r="T43" i="17" s="1"/>
  <c r="U43" i="17" s="1"/>
  <c r="N110" i="17"/>
  <c r="O110" i="17" s="1"/>
  <c r="P110" i="17" s="1"/>
  <c r="Q110" i="17" s="1"/>
  <c r="R110" i="17" s="1"/>
  <c r="S110" i="17" s="1"/>
  <c r="T110" i="17" s="1"/>
  <c r="U110" i="17" s="1"/>
  <c r="O1022" i="17"/>
  <c r="P1022" i="17" s="1"/>
  <c r="Q1022" i="17" s="1"/>
  <c r="R1022" i="17" s="1"/>
  <c r="S1022" i="17" s="1"/>
  <c r="T1022" i="17" s="1"/>
  <c r="U1022" i="17" s="1"/>
  <c r="N992" i="17"/>
  <c r="O992" i="17" s="1"/>
  <c r="P992" i="17" s="1"/>
  <c r="Q992" i="17" s="1"/>
  <c r="R992" i="17" s="1"/>
  <c r="S992" i="17" s="1"/>
  <c r="T992" i="17" s="1"/>
  <c r="U992" i="17" s="1"/>
  <c r="N862" i="17"/>
  <c r="O862" i="17" s="1"/>
  <c r="P862" i="17" s="1"/>
  <c r="Q862" i="17" s="1"/>
  <c r="R862" i="17" s="1"/>
  <c r="S862" i="17" s="1"/>
  <c r="T862" i="17" s="1"/>
  <c r="U862" i="17" s="1"/>
  <c r="N383" i="17"/>
  <c r="O383" i="17" s="1"/>
  <c r="P383" i="17" s="1"/>
  <c r="Q383" i="17" s="1"/>
  <c r="R383" i="17" s="1"/>
  <c r="S383" i="17" s="1"/>
  <c r="T383" i="17" s="1"/>
  <c r="U383" i="17" s="1"/>
  <c r="N553" i="17"/>
  <c r="O553" i="17" s="1"/>
  <c r="P553" i="17" s="1"/>
  <c r="Q553" i="17" s="1"/>
  <c r="R553" i="17" s="1"/>
  <c r="S553" i="17" s="1"/>
  <c r="T553" i="17" s="1"/>
  <c r="U553" i="17" s="1"/>
  <c r="N451" i="17"/>
  <c r="O451" i="17" s="1"/>
  <c r="P451" i="17" s="1"/>
  <c r="Q451" i="17" s="1"/>
  <c r="R451" i="17" s="1"/>
  <c r="S451" i="17" s="1"/>
  <c r="T451" i="17" s="1"/>
  <c r="U451" i="17" s="1"/>
  <c r="N728" i="17"/>
  <c r="O728" i="17" s="1"/>
  <c r="P728" i="17" s="1"/>
  <c r="Q728" i="17" s="1"/>
  <c r="R728" i="17" s="1"/>
  <c r="S728" i="17" s="1"/>
  <c r="T728" i="17" s="1"/>
  <c r="U728" i="17" s="1"/>
  <c r="N420" i="17"/>
  <c r="O420" i="17" s="1"/>
  <c r="P420" i="17" s="1"/>
  <c r="Q420" i="17" s="1"/>
  <c r="R420" i="17" s="1"/>
  <c r="S420" i="17" s="1"/>
  <c r="T420" i="17" s="1"/>
  <c r="U420" i="17" s="1"/>
  <c r="N1123" i="17"/>
  <c r="O1123" i="17" s="1"/>
  <c r="P1123" i="17" s="1"/>
  <c r="Q1123" i="17" s="1"/>
  <c r="R1123" i="17" s="1"/>
  <c r="S1123" i="17" s="1"/>
  <c r="T1123" i="17" s="1"/>
  <c r="U1123" i="17" s="1"/>
  <c r="N655" i="17"/>
  <c r="O655" i="17" s="1"/>
  <c r="P655" i="17" s="1"/>
  <c r="Q655" i="17" s="1"/>
  <c r="R655" i="17" s="1"/>
  <c r="S655" i="17" s="1"/>
  <c r="T655" i="17" s="1"/>
  <c r="U655" i="17" s="1"/>
  <c r="N959" i="17"/>
  <c r="O959" i="17" s="1"/>
  <c r="P959" i="17" s="1"/>
  <c r="Q959" i="17" s="1"/>
  <c r="R959" i="17" s="1"/>
  <c r="S959" i="17" s="1"/>
  <c r="T959" i="17" s="1"/>
  <c r="U959" i="17" s="1"/>
  <c r="N60" i="17"/>
  <c r="O60" i="17" s="1"/>
  <c r="P60" i="17" s="1"/>
  <c r="Q60" i="17" s="1"/>
  <c r="R60" i="17" s="1"/>
  <c r="S60" i="17" s="1"/>
  <c r="T60" i="17" s="1"/>
  <c r="U60" i="17" s="1"/>
  <c r="N124" i="17"/>
  <c r="O124" i="17" s="1"/>
  <c r="P124" i="17" s="1"/>
  <c r="Q124" i="17" s="1"/>
  <c r="R124" i="17" s="1"/>
  <c r="S124" i="17" s="1"/>
  <c r="T124" i="17" s="1"/>
  <c r="U124" i="17" s="1"/>
  <c r="N771" i="17"/>
  <c r="O771" i="17" s="1"/>
  <c r="P771" i="17" s="1"/>
  <c r="Q771" i="17" s="1"/>
  <c r="R771" i="17" s="1"/>
  <c r="S771" i="17" s="1"/>
  <c r="T771" i="17" s="1"/>
  <c r="U771" i="17" s="1"/>
  <c r="N568" i="17"/>
  <c r="O568" i="17" s="1"/>
  <c r="P568" i="17" s="1"/>
  <c r="Q568" i="17" s="1"/>
  <c r="R568" i="17" s="1"/>
  <c r="S568" i="17" s="1"/>
  <c r="T568" i="17" s="1"/>
  <c r="U568" i="17" s="1"/>
  <c r="N147" i="17"/>
  <c r="O147" i="17" s="1"/>
  <c r="P147" i="17" s="1"/>
  <c r="Q147" i="17" s="1"/>
  <c r="R147" i="17" s="1"/>
  <c r="S147" i="17" s="1"/>
  <c r="T147" i="17" s="1"/>
  <c r="U147" i="17" s="1"/>
  <c r="N200" i="17"/>
  <c r="O200" i="17" s="1"/>
  <c r="P200" i="17" s="1"/>
  <c r="Q200" i="17" s="1"/>
  <c r="R200" i="17" s="1"/>
  <c r="S200" i="17" s="1"/>
  <c r="T200" i="17" s="1"/>
  <c r="U200" i="17" s="1"/>
  <c r="N70" i="17"/>
  <c r="O70" i="17" s="1"/>
  <c r="P70" i="17" s="1"/>
  <c r="Q70" i="17" s="1"/>
  <c r="R70" i="17" s="1"/>
  <c r="S70" i="17" s="1"/>
  <c r="T70" i="17" s="1"/>
  <c r="U70" i="17" s="1"/>
  <c r="O64" i="17"/>
  <c r="P64" i="17" s="1"/>
  <c r="Q64" i="17" s="1"/>
  <c r="R64" i="17" s="1"/>
  <c r="S64" i="17" s="1"/>
  <c r="T64" i="17" s="1"/>
  <c r="U64" i="17" s="1"/>
  <c r="N788" i="17"/>
  <c r="O788" i="17" s="1"/>
  <c r="P788" i="17" s="1"/>
  <c r="Q788" i="17" s="1"/>
  <c r="R788" i="17" s="1"/>
  <c r="S788" i="17" s="1"/>
  <c r="T788" i="17" s="1"/>
  <c r="U788" i="17" s="1"/>
  <c r="N981" i="17"/>
  <c r="O981" i="17" s="1"/>
  <c r="P981" i="17" s="1"/>
  <c r="Q981" i="17" s="1"/>
  <c r="R981" i="17" s="1"/>
  <c r="S981" i="17" s="1"/>
  <c r="T981" i="17" s="1"/>
  <c r="U981" i="17" s="1"/>
  <c r="N1087" i="17"/>
  <c r="O1087" i="17" s="1"/>
  <c r="P1087" i="17" s="1"/>
  <c r="Q1087" i="17" s="1"/>
  <c r="R1087" i="17" s="1"/>
  <c r="S1087" i="17" s="1"/>
  <c r="T1087" i="17" s="1"/>
  <c r="U1087" i="17" s="1"/>
  <c r="N764" i="17"/>
  <c r="O764" i="17" s="1"/>
  <c r="P764" i="17" s="1"/>
  <c r="Q764" i="17" s="1"/>
  <c r="R764" i="17" s="1"/>
  <c r="S764" i="17" s="1"/>
  <c r="T764" i="17" s="1"/>
  <c r="U764" i="17" s="1"/>
  <c r="N576" i="17"/>
  <c r="O576" i="17" s="1"/>
  <c r="P576" i="17" s="1"/>
  <c r="Q576" i="17" s="1"/>
  <c r="R576" i="17" s="1"/>
  <c r="S576" i="17" s="1"/>
  <c r="T576" i="17" s="1"/>
  <c r="U576" i="17" s="1"/>
  <c r="N139" i="17"/>
  <c r="O139" i="17" s="1"/>
  <c r="P139" i="17" s="1"/>
  <c r="Q139" i="17" s="1"/>
  <c r="R139" i="17" s="1"/>
  <c r="S139" i="17" s="1"/>
  <c r="T139" i="17" s="1"/>
  <c r="U139" i="17" s="1"/>
  <c r="N457" i="17"/>
  <c r="O457" i="17" s="1"/>
  <c r="P457" i="17" s="1"/>
  <c r="Q457" i="17" s="1"/>
  <c r="R457" i="17" s="1"/>
  <c r="S457" i="17" s="1"/>
  <c r="T457" i="17" s="1"/>
  <c r="U457" i="17" s="1"/>
  <c r="O894" i="17"/>
  <c r="P894" i="17" s="1"/>
  <c r="Q894" i="17" s="1"/>
  <c r="R894" i="17" s="1"/>
  <c r="S894" i="17" s="1"/>
  <c r="T894" i="17" s="1"/>
  <c r="U894" i="17" s="1"/>
  <c r="O407" i="17"/>
  <c r="P407" i="17" s="1"/>
  <c r="Q407" i="17" s="1"/>
  <c r="R407" i="17" s="1"/>
  <c r="S407" i="17" s="1"/>
  <c r="T407" i="17" s="1"/>
  <c r="U407" i="17" s="1"/>
  <c r="N168" i="17"/>
  <c r="O168" i="17" s="1"/>
  <c r="P168" i="17" s="1"/>
  <c r="Q168" i="17" s="1"/>
  <c r="R168" i="17" s="1"/>
  <c r="S168" i="17" s="1"/>
  <c r="T168" i="17" s="1"/>
  <c r="U168" i="17" s="1"/>
  <c r="N646" i="17"/>
  <c r="O646" i="17" s="1"/>
  <c r="P646" i="17" s="1"/>
  <c r="Q646" i="17" s="1"/>
  <c r="R646" i="17" s="1"/>
  <c r="S646" i="17" s="1"/>
  <c r="T646" i="17" s="1"/>
  <c r="U646" i="17" s="1"/>
  <c r="N1106" i="17"/>
  <c r="O1106" i="17" s="1"/>
  <c r="P1106" i="17" s="1"/>
  <c r="Q1106" i="17" s="1"/>
  <c r="R1106" i="17" s="1"/>
  <c r="S1106" i="17" s="1"/>
  <c r="T1106" i="17" s="1"/>
  <c r="U1106" i="17" s="1"/>
  <c r="N548" i="17"/>
  <c r="O548" i="17" s="1"/>
  <c r="P548" i="17" s="1"/>
  <c r="Q548" i="17" s="1"/>
  <c r="R548" i="17" s="1"/>
  <c r="S548" i="17" s="1"/>
  <c r="T548" i="17" s="1"/>
  <c r="U548" i="17" s="1"/>
  <c r="N423" i="17"/>
  <c r="O423" i="17" s="1"/>
  <c r="P423" i="17" s="1"/>
  <c r="Q423" i="17" s="1"/>
  <c r="R423" i="17" s="1"/>
  <c r="S423" i="17" s="1"/>
  <c r="T423" i="17" s="1"/>
  <c r="U423" i="17" s="1"/>
  <c r="N312" i="17"/>
  <c r="O312" i="17" s="1"/>
  <c r="P312" i="17" s="1"/>
  <c r="Q312" i="17" s="1"/>
  <c r="R312" i="17" s="1"/>
  <c r="S312" i="17" s="1"/>
  <c r="T312" i="17" s="1"/>
  <c r="U312" i="17" s="1"/>
  <c r="N604" i="17"/>
  <c r="O604" i="17" s="1"/>
  <c r="P604" i="17" s="1"/>
  <c r="Q604" i="17" s="1"/>
  <c r="R604" i="17" s="1"/>
  <c r="S604" i="17" s="1"/>
  <c r="T604" i="17" s="1"/>
  <c r="U604" i="17" s="1"/>
  <c r="N627" i="17"/>
  <c r="O627" i="17" s="1"/>
  <c r="P627" i="17" s="1"/>
  <c r="Q627" i="17" s="1"/>
  <c r="R627" i="17" s="1"/>
  <c r="S627" i="17" s="1"/>
  <c r="T627" i="17" s="1"/>
  <c r="U627" i="17" s="1"/>
  <c r="N1117" i="17"/>
  <c r="O1117" i="17" s="1"/>
  <c r="P1117" i="17" s="1"/>
  <c r="Q1117" i="17" s="1"/>
  <c r="R1117" i="17" s="1"/>
  <c r="S1117" i="17" s="1"/>
  <c r="T1117" i="17" s="1"/>
  <c r="U1117" i="17" s="1"/>
  <c r="N831" i="17"/>
  <c r="O831" i="17" s="1"/>
  <c r="P831" i="17" s="1"/>
  <c r="Q831" i="17" s="1"/>
  <c r="R831" i="17" s="1"/>
  <c r="S831" i="17" s="1"/>
  <c r="T831" i="17" s="1"/>
  <c r="U831" i="17" s="1"/>
  <c r="N1124" i="17"/>
  <c r="O1124" i="17" s="1"/>
  <c r="P1124" i="17" s="1"/>
  <c r="Q1124" i="17" s="1"/>
  <c r="R1124" i="17" s="1"/>
  <c r="S1124" i="17" s="1"/>
  <c r="T1124" i="17" s="1"/>
  <c r="U1124" i="17" s="1"/>
  <c r="N1108" i="17"/>
  <c r="O1108" i="17" s="1"/>
  <c r="P1108" i="17" s="1"/>
  <c r="Q1108" i="17" s="1"/>
  <c r="R1108" i="17" s="1"/>
  <c r="S1108" i="17" s="1"/>
  <c r="T1108" i="17" s="1"/>
  <c r="U1108" i="17" s="1"/>
  <c r="N175" i="17"/>
  <c r="O175" i="17" s="1"/>
  <c r="P175" i="17" s="1"/>
  <c r="Q175" i="17" s="1"/>
  <c r="R175" i="17" s="1"/>
  <c r="S175" i="17" s="1"/>
  <c r="T175" i="17" s="1"/>
  <c r="U175" i="17" s="1"/>
  <c r="N624" i="17"/>
  <c r="O624" i="17" s="1"/>
  <c r="P624" i="17" s="1"/>
  <c r="Q624" i="17" s="1"/>
  <c r="R624" i="17" s="1"/>
  <c r="S624" i="17" s="1"/>
  <c r="T624" i="17" s="1"/>
  <c r="U624" i="17" s="1"/>
  <c r="N935" i="17"/>
  <c r="O935" i="17" s="1"/>
  <c r="P935" i="17" s="1"/>
  <c r="Q935" i="17" s="1"/>
  <c r="R935" i="17" s="1"/>
  <c r="S935" i="17" s="1"/>
  <c r="T935" i="17" s="1"/>
  <c r="U935" i="17" s="1"/>
  <c r="N254" i="17"/>
  <c r="O254" i="17" s="1"/>
  <c r="P254" i="17" s="1"/>
  <c r="Q254" i="17" s="1"/>
  <c r="R254" i="17" s="1"/>
  <c r="S254" i="17" s="1"/>
  <c r="T254" i="17" s="1"/>
  <c r="U254" i="17" s="1"/>
  <c r="N495" i="17"/>
  <c r="O495" i="17" s="1"/>
  <c r="P495" i="17" s="1"/>
  <c r="Q495" i="17" s="1"/>
  <c r="R495" i="17" s="1"/>
  <c r="S495" i="17" s="1"/>
  <c r="T495" i="17" s="1"/>
  <c r="U495" i="17" s="1"/>
  <c r="N56" i="17"/>
  <c r="O56" i="17" s="1"/>
  <c r="P56" i="17" s="1"/>
  <c r="Q56" i="17" s="1"/>
  <c r="R56" i="17" s="1"/>
  <c r="S56" i="17" s="1"/>
  <c r="T56" i="17" s="1"/>
  <c r="U56" i="17" s="1"/>
  <c r="N578" i="17"/>
  <c r="O578" i="17" s="1"/>
  <c r="P578" i="17" s="1"/>
  <c r="Q578" i="17" s="1"/>
  <c r="R578" i="17" s="1"/>
  <c r="S578" i="17" s="1"/>
  <c r="T578" i="17" s="1"/>
  <c r="U578" i="17" s="1"/>
  <c r="N314" i="17"/>
  <c r="O314" i="17" s="1"/>
  <c r="P314" i="17" s="1"/>
  <c r="Q314" i="17" s="1"/>
  <c r="R314" i="17" s="1"/>
  <c r="S314" i="17" s="1"/>
  <c r="T314" i="17" s="1"/>
  <c r="U314" i="17" s="1"/>
  <c r="N776" i="17"/>
  <c r="O776" i="17" s="1"/>
  <c r="P776" i="17" s="1"/>
  <c r="Q776" i="17" s="1"/>
  <c r="R776" i="17" s="1"/>
  <c r="S776" i="17" s="1"/>
  <c r="T776" i="17" s="1"/>
  <c r="U776" i="17" s="1"/>
  <c r="N1122" i="17"/>
  <c r="O1122" i="17" s="1"/>
  <c r="P1122" i="17" s="1"/>
  <c r="Q1122" i="17" s="1"/>
  <c r="R1122" i="17" s="1"/>
  <c r="S1122" i="17" s="1"/>
  <c r="T1122" i="17" s="1"/>
  <c r="U1122" i="17" s="1"/>
  <c r="N33" i="17"/>
  <c r="O33" i="17" s="1"/>
  <c r="P33" i="17" s="1"/>
  <c r="Q33" i="17" s="1"/>
  <c r="R33" i="17" s="1"/>
  <c r="S33" i="17" s="1"/>
  <c r="T33" i="17" s="1"/>
  <c r="U33" i="17" s="1"/>
  <c r="N923" i="17"/>
  <c r="O923" i="17" s="1"/>
  <c r="P923" i="17" s="1"/>
  <c r="Q923" i="17" s="1"/>
  <c r="R923" i="17" s="1"/>
  <c r="S923" i="17" s="1"/>
  <c r="T923" i="17" s="1"/>
  <c r="U923" i="17" s="1"/>
  <c r="N738" i="17"/>
  <c r="O738" i="17" s="1"/>
  <c r="P738" i="17" s="1"/>
  <c r="Q738" i="17" s="1"/>
  <c r="R738" i="17" s="1"/>
  <c r="S738" i="17" s="1"/>
  <c r="T738" i="17" s="1"/>
  <c r="U738" i="17" s="1"/>
  <c r="N1147" i="17"/>
  <c r="O1147" i="17" s="1"/>
  <c r="P1147" i="17" s="1"/>
  <c r="Q1147" i="17" s="1"/>
  <c r="R1147" i="17" s="1"/>
  <c r="S1147" i="17" s="1"/>
  <c r="T1147" i="17" s="1"/>
  <c r="U1147" i="17" s="1"/>
  <c r="N1051" i="17"/>
  <c r="O1051" i="17" s="1"/>
  <c r="P1051" i="17" s="1"/>
  <c r="Q1051" i="17" s="1"/>
  <c r="R1051" i="17" s="1"/>
  <c r="S1051" i="17" s="1"/>
  <c r="T1051" i="17" s="1"/>
  <c r="U1051" i="17" s="1"/>
  <c r="N753" i="17"/>
  <c r="O753" i="17" s="1"/>
  <c r="P753" i="17" s="1"/>
  <c r="Q753" i="17" s="1"/>
  <c r="R753" i="17" s="1"/>
  <c r="S753" i="17" s="1"/>
  <c r="T753" i="17" s="1"/>
  <c r="U753" i="17" s="1"/>
  <c r="O641" i="17"/>
  <c r="P641" i="17" s="1"/>
  <c r="Q641" i="17" s="1"/>
  <c r="R641" i="17" s="1"/>
  <c r="S641" i="17" s="1"/>
  <c r="T641" i="17" s="1"/>
  <c r="U641" i="17" s="1"/>
  <c r="O772" i="17"/>
  <c r="P772" i="17" s="1"/>
  <c r="Q772" i="17" s="1"/>
  <c r="R772" i="17" s="1"/>
  <c r="S772" i="17" s="1"/>
  <c r="T772" i="17" s="1"/>
  <c r="U772" i="17" s="1"/>
  <c r="N774" i="17"/>
  <c r="O774" i="17" s="1"/>
  <c r="P774" i="17" s="1"/>
  <c r="Q774" i="17" s="1"/>
  <c r="R774" i="17" s="1"/>
  <c r="S774" i="17" s="1"/>
  <c r="T774" i="17" s="1"/>
  <c r="U774" i="17" s="1"/>
  <c r="N589" i="17"/>
  <c r="O589" i="17" s="1"/>
  <c r="P589" i="17" s="1"/>
  <c r="Q589" i="17" s="1"/>
  <c r="R589" i="17" s="1"/>
  <c r="S589" i="17" s="1"/>
  <c r="T589" i="17" s="1"/>
  <c r="U589" i="17" s="1"/>
  <c r="N817" i="17"/>
  <c r="O817" i="17" s="1"/>
  <c r="P817" i="17" s="1"/>
  <c r="Q817" i="17" s="1"/>
  <c r="R817" i="17" s="1"/>
  <c r="S817" i="17" s="1"/>
  <c r="T817" i="17" s="1"/>
  <c r="U817" i="17" s="1"/>
  <c r="N129" i="17"/>
  <c r="O129" i="17" s="1"/>
  <c r="P129" i="17" s="1"/>
  <c r="Q129" i="17" s="1"/>
  <c r="R129" i="17" s="1"/>
  <c r="S129" i="17" s="1"/>
  <c r="T129" i="17" s="1"/>
  <c r="U129" i="17" s="1"/>
  <c r="N353" i="17"/>
  <c r="O353" i="17" s="1"/>
  <c r="P353" i="17" s="1"/>
  <c r="Q353" i="17" s="1"/>
  <c r="R353" i="17" s="1"/>
  <c r="S353" i="17" s="1"/>
  <c r="T353" i="17" s="1"/>
  <c r="U353" i="17" s="1"/>
  <c r="N182" i="17"/>
  <c r="O182" i="17" s="1"/>
  <c r="P182" i="17" s="1"/>
  <c r="Q182" i="17" s="1"/>
  <c r="R182" i="17" s="1"/>
  <c r="S182" i="17" s="1"/>
  <c r="T182" i="17" s="1"/>
  <c r="U182" i="17" s="1"/>
  <c r="O881" i="17"/>
  <c r="P881" i="17" s="1"/>
  <c r="Q881" i="17" s="1"/>
  <c r="R881" i="17" s="1"/>
  <c r="S881" i="17" s="1"/>
  <c r="T881" i="17" s="1"/>
  <c r="U881" i="17" s="1"/>
  <c r="N806" i="17"/>
  <c r="O806" i="17" s="1"/>
  <c r="P806" i="17" s="1"/>
  <c r="Q806" i="17" s="1"/>
  <c r="R806" i="17" s="1"/>
  <c r="S806" i="17" s="1"/>
  <c r="T806" i="17" s="1"/>
  <c r="U806" i="17" s="1"/>
  <c r="N978" i="17"/>
  <c r="O978" i="17" s="1"/>
  <c r="P978" i="17" s="1"/>
  <c r="Q978" i="17" s="1"/>
  <c r="R978" i="17" s="1"/>
  <c r="S978" i="17" s="1"/>
  <c r="T978" i="17" s="1"/>
  <c r="U978" i="17" s="1"/>
  <c r="N904" i="17"/>
  <c r="O904" i="17" s="1"/>
  <c r="P904" i="17" s="1"/>
  <c r="Q904" i="17" s="1"/>
  <c r="R904" i="17" s="1"/>
  <c r="S904" i="17" s="1"/>
  <c r="T904" i="17" s="1"/>
  <c r="U904" i="17" s="1"/>
  <c r="O647" i="17"/>
  <c r="P647" i="17" s="1"/>
  <c r="Q647" i="17" s="1"/>
  <c r="R647" i="17" s="1"/>
  <c r="S647" i="17" s="1"/>
  <c r="T647" i="17" s="1"/>
  <c r="U647" i="17" s="1"/>
  <c r="N761" i="17"/>
  <c r="O761" i="17" s="1"/>
  <c r="P761" i="17" s="1"/>
  <c r="Q761" i="17" s="1"/>
  <c r="R761" i="17" s="1"/>
  <c r="S761" i="17" s="1"/>
  <c r="T761" i="17" s="1"/>
  <c r="U761" i="17" s="1"/>
  <c r="N375" i="17"/>
  <c r="O375" i="17" s="1"/>
  <c r="P375" i="17" s="1"/>
  <c r="Q375" i="17" s="1"/>
  <c r="R375" i="17" s="1"/>
  <c r="S375" i="17" s="1"/>
  <c r="T375" i="17" s="1"/>
  <c r="U375" i="17" s="1"/>
  <c r="N1144" i="17"/>
  <c r="O1144" i="17" s="1"/>
  <c r="P1144" i="17" s="1"/>
  <c r="Q1144" i="17" s="1"/>
  <c r="R1144" i="17" s="1"/>
  <c r="S1144" i="17" s="1"/>
  <c r="T1144" i="17" s="1"/>
  <c r="U1144" i="17" s="1"/>
  <c r="N882" i="17"/>
  <c r="O882" i="17" s="1"/>
  <c r="P882" i="17" s="1"/>
  <c r="Q882" i="17" s="1"/>
  <c r="R882" i="17" s="1"/>
  <c r="S882" i="17" s="1"/>
  <c r="T882" i="17" s="1"/>
  <c r="U882" i="17" s="1"/>
  <c r="N136" i="17"/>
  <c r="O136" i="17" s="1"/>
  <c r="P136" i="17" s="1"/>
  <c r="Q136" i="17" s="1"/>
  <c r="R136" i="17" s="1"/>
  <c r="S136" i="17" s="1"/>
  <c r="T136" i="17" s="1"/>
  <c r="U136" i="17" s="1"/>
  <c r="N540" i="17"/>
  <c r="O540" i="17" s="1"/>
  <c r="P540" i="17" s="1"/>
  <c r="Q540" i="17" s="1"/>
  <c r="R540" i="17" s="1"/>
  <c r="S540" i="17" s="1"/>
  <c r="T540" i="17" s="1"/>
  <c r="U540" i="17" s="1"/>
  <c r="N84" i="17"/>
  <c r="O84" i="17" s="1"/>
  <c r="P84" i="17" s="1"/>
  <c r="Q84" i="17" s="1"/>
  <c r="R84" i="17" s="1"/>
  <c r="S84" i="17" s="1"/>
  <c r="T84" i="17" s="1"/>
  <c r="U84" i="17" s="1"/>
  <c r="N260" i="17"/>
  <c r="O260" i="17" s="1"/>
  <c r="P260" i="17" s="1"/>
  <c r="Q260" i="17" s="1"/>
  <c r="R260" i="17" s="1"/>
  <c r="S260" i="17" s="1"/>
  <c r="T260" i="17" s="1"/>
  <c r="U260" i="17" s="1"/>
  <c r="N249" i="17"/>
  <c r="O249" i="17" s="1"/>
  <c r="P249" i="17" s="1"/>
  <c r="Q249" i="17" s="1"/>
  <c r="R249" i="17" s="1"/>
  <c r="S249" i="17" s="1"/>
  <c r="T249" i="17" s="1"/>
  <c r="U249" i="17" s="1"/>
  <c r="N287" i="17"/>
  <c r="O287" i="17" s="1"/>
  <c r="P287" i="17" s="1"/>
  <c r="Q287" i="17" s="1"/>
  <c r="R287" i="17" s="1"/>
  <c r="S287" i="17" s="1"/>
  <c r="T287" i="17" s="1"/>
  <c r="U287" i="17" s="1"/>
  <c r="N685" i="17"/>
  <c r="O685" i="17" s="1"/>
  <c r="P685" i="17" s="1"/>
  <c r="Q685" i="17" s="1"/>
  <c r="R685" i="17" s="1"/>
  <c r="S685" i="17" s="1"/>
  <c r="T685" i="17" s="1"/>
  <c r="U685" i="17" s="1"/>
  <c r="N344" i="17"/>
  <c r="O344" i="17" s="1"/>
  <c r="P344" i="17" s="1"/>
  <c r="Q344" i="17" s="1"/>
  <c r="R344" i="17" s="1"/>
  <c r="S344" i="17" s="1"/>
  <c r="T344" i="17" s="1"/>
  <c r="U344" i="17" s="1"/>
  <c r="N313" i="17"/>
  <c r="O313" i="17" s="1"/>
  <c r="P313" i="17" s="1"/>
  <c r="Q313" i="17" s="1"/>
  <c r="R313" i="17" s="1"/>
  <c r="S313" i="17" s="1"/>
  <c r="T313" i="17" s="1"/>
  <c r="U313" i="17" s="1"/>
  <c r="N391" i="17"/>
  <c r="O391" i="17" s="1"/>
  <c r="P391" i="17" s="1"/>
  <c r="Q391" i="17" s="1"/>
  <c r="R391" i="17" s="1"/>
  <c r="S391" i="17" s="1"/>
  <c r="T391" i="17" s="1"/>
  <c r="U391" i="17" s="1"/>
  <c r="N970" i="17"/>
  <c r="O970" i="17" s="1"/>
  <c r="P970" i="17" s="1"/>
  <c r="Q970" i="17" s="1"/>
  <c r="R970" i="17" s="1"/>
  <c r="S970" i="17" s="1"/>
  <c r="T970" i="17" s="1"/>
  <c r="U970" i="17" s="1"/>
  <c r="N228" i="17"/>
  <c r="O228" i="17" s="1"/>
  <c r="P228" i="17" s="1"/>
  <c r="Q228" i="17" s="1"/>
  <c r="R228" i="17" s="1"/>
  <c r="S228" i="17" s="1"/>
  <c r="T228" i="17" s="1"/>
  <c r="U228" i="17" s="1"/>
  <c r="N388" i="17"/>
  <c r="O388" i="17" s="1"/>
  <c r="P388" i="17" s="1"/>
  <c r="Q388" i="17" s="1"/>
  <c r="R388" i="17" s="1"/>
  <c r="S388" i="17" s="1"/>
  <c r="T388" i="17" s="1"/>
  <c r="U388" i="17" s="1"/>
  <c r="N257" i="17"/>
  <c r="O257" i="17" s="1"/>
  <c r="P257" i="17" s="1"/>
  <c r="Q257" i="17" s="1"/>
  <c r="R257" i="17" s="1"/>
  <c r="S257" i="17" s="1"/>
  <c r="T257" i="17" s="1"/>
  <c r="U257" i="17" s="1"/>
  <c r="N790" i="17"/>
  <c r="O790" i="17" s="1"/>
  <c r="P790" i="17" s="1"/>
  <c r="Q790" i="17" s="1"/>
  <c r="R790" i="17" s="1"/>
  <c r="S790" i="17" s="1"/>
  <c r="T790" i="17" s="1"/>
  <c r="U790" i="17" s="1"/>
  <c r="N456" i="17"/>
  <c r="O456" i="17" s="1"/>
  <c r="P456" i="17" s="1"/>
  <c r="Q456" i="17" s="1"/>
  <c r="R456" i="17" s="1"/>
  <c r="S456" i="17" s="1"/>
  <c r="T456" i="17" s="1"/>
  <c r="U456" i="17" s="1"/>
  <c r="N307" i="17"/>
  <c r="O307" i="17" s="1"/>
  <c r="P307" i="17" s="1"/>
  <c r="Q307" i="17" s="1"/>
  <c r="R307" i="17" s="1"/>
  <c r="S307" i="17" s="1"/>
  <c r="T307" i="17" s="1"/>
  <c r="U307" i="17" s="1"/>
  <c r="N545" i="17"/>
  <c r="O545" i="17" s="1"/>
  <c r="P545" i="17" s="1"/>
  <c r="Q545" i="17" s="1"/>
  <c r="R545" i="17" s="1"/>
  <c r="S545" i="17" s="1"/>
  <c r="T545" i="17" s="1"/>
  <c r="U545" i="17" s="1"/>
  <c r="N547" i="17"/>
  <c r="O547" i="17" s="1"/>
  <c r="P547" i="17" s="1"/>
  <c r="Q547" i="17" s="1"/>
  <c r="R547" i="17" s="1"/>
  <c r="S547" i="17" s="1"/>
  <c r="T547" i="17" s="1"/>
  <c r="U547" i="17" s="1"/>
  <c r="N1000" i="17"/>
  <c r="O1000" i="17" s="1"/>
  <c r="P1000" i="17" s="1"/>
  <c r="Q1000" i="17" s="1"/>
  <c r="R1000" i="17" s="1"/>
  <c r="S1000" i="17" s="1"/>
  <c r="T1000" i="17" s="1"/>
  <c r="U1000" i="17" s="1"/>
  <c r="N993" i="17"/>
  <c r="O993" i="17" s="1"/>
  <c r="P993" i="17" s="1"/>
  <c r="Q993" i="17" s="1"/>
  <c r="R993" i="17" s="1"/>
  <c r="S993" i="17" s="1"/>
  <c r="T993" i="17" s="1"/>
  <c r="U993" i="17" s="1"/>
  <c r="N759" i="17"/>
  <c r="O759" i="17" s="1"/>
  <c r="P759" i="17" s="1"/>
  <c r="Q759" i="17" s="1"/>
  <c r="R759" i="17" s="1"/>
  <c r="S759" i="17" s="1"/>
  <c r="T759" i="17" s="1"/>
  <c r="U759" i="17" s="1"/>
  <c r="N73" i="17"/>
  <c r="O73" i="17" s="1"/>
  <c r="P73" i="17" s="1"/>
  <c r="Q73" i="17" s="1"/>
  <c r="R73" i="17" s="1"/>
  <c r="S73" i="17" s="1"/>
  <c r="T73" i="17" s="1"/>
  <c r="U73" i="17" s="1"/>
  <c r="O650" i="17"/>
  <c r="P650" i="17" s="1"/>
  <c r="Q650" i="17" s="1"/>
  <c r="R650" i="17" s="1"/>
  <c r="S650" i="17" s="1"/>
  <c r="T650" i="17" s="1"/>
  <c r="U650" i="17" s="1"/>
  <c r="N998" i="17"/>
  <c r="O998" i="17" s="1"/>
  <c r="P998" i="17" s="1"/>
  <c r="Q998" i="17" s="1"/>
  <c r="R998" i="17" s="1"/>
  <c r="S998" i="17" s="1"/>
  <c r="T998" i="17" s="1"/>
  <c r="U998" i="17" s="1"/>
  <c r="N262" i="17"/>
  <c r="O262" i="17" s="1"/>
  <c r="P262" i="17" s="1"/>
  <c r="Q262" i="17" s="1"/>
  <c r="R262" i="17" s="1"/>
  <c r="S262" i="17" s="1"/>
  <c r="T262" i="17" s="1"/>
  <c r="U262" i="17" s="1"/>
  <c r="N286" i="17"/>
  <c r="O286" i="17" s="1"/>
  <c r="P286" i="17" s="1"/>
  <c r="Q286" i="17" s="1"/>
  <c r="R286" i="17" s="1"/>
  <c r="S286" i="17" s="1"/>
  <c r="T286" i="17" s="1"/>
  <c r="U286" i="17" s="1"/>
  <c r="O259" i="17"/>
  <c r="P259" i="17" s="1"/>
  <c r="Q259" i="17" s="1"/>
  <c r="R259" i="17" s="1"/>
  <c r="S259" i="17" s="1"/>
  <c r="T259" i="17" s="1"/>
  <c r="U259" i="17" s="1"/>
  <c r="N988" i="17"/>
  <c r="O988" i="17" s="1"/>
  <c r="P988" i="17" s="1"/>
  <c r="Q988" i="17" s="1"/>
  <c r="R988" i="17" s="1"/>
  <c r="S988" i="17" s="1"/>
  <c r="T988" i="17" s="1"/>
  <c r="U988" i="17" s="1"/>
  <c r="N847" i="17"/>
  <c r="O847" i="17" s="1"/>
  <c r="P847" i="17" s="1"/>
  <c r="Q847" i="17" s="1"/>
  <c r="R847" i="17" s="1"/>
  <c r="S847" i="17" s="1"/>
  <c r="T847" i="17" s="1"/>
  <c r="U847" i="17" s="1"/>
  <c r="N692" i="17"/>
  <c r="O692" i="17" s="1"/>
  <c r="P692" i="17" s="1"/>
  <c r="Q692" i="17" s="1"/>
  <c r="R692" i="17" s="1"/>
  <c r="S692" i="17" s="1"/>
  <c r="T692" i="17" s="1"/>
  <c r="U692" i="17" s="1"/>
  <c r="O1043" i="17"/>
  <c r="P1043" i="17" s="1"/>
  <c r="Q1043" i="17" s="1"/>
  <c r="R1043" i="17" s="1"/>
  <c r="S1043" i="17" s="1"/>
  <c r="T1043" i="17" s="1"/>
  <c r="U1043" i="17" s="1"/>
  <c r="N809" i="17"/>
  <c r="O809" i="17" s="1"/>
  <c r="P809" i="17" s="1"/>
  <c r="Q809" i="17" s="1"/>
  <c r="R809" i="17" s="1"/>
  <c r="S809" i="17" s="1"/>
  <c r="T809" i="17" s="1"/>
  <c r="U809" i="17" s="1"/>
  <c r="N890" i="17"/>
  <c r="O890" i="17" s="1"/>
  <c r="P890" i="17" s="1"/>
  <c r="Q890" i="17" s="1"/>
  <c r="R890" i="17" s="1"/>
  <c r="S890" i="17" s="1"/>
  <c r="T890" i="17" s="1"/>
  <c r="U890" i="17" s="1"/>
  <c r="N95" i="17"/>
  <c r="O95" i="17" s="1"/>
  <c r="P95" i="17" s="1"/>
  <c r="Q95" i="17" s="1"/>
  <c r="R95" i="17" s="1"/>
  <c r="S95" i="17" s="1"/>
  <c r="T95" i="17" s="1"/>
  <c r="U95" i="17" s="1"/>
  <c r="N322" i="17"/>
  <c r="O322" i="17" s="1"/>
  <c r="P322" i="17" s="1"/>
  <c r="Q322" i="17" s="1"/>
  <c r="R322" i="17" s="1"/>
  <c r="S322" i="17" s="1"/>
  <c r="T322" i="17" s="1"/>
  <c r="U322" i="17" s="1"/>
  <c r="N687" i="17"/>
  <c r="O687" i="17" s="1"/>
  <c r="P687" i="17" s="1"/>
  <c r="Q687" i="17" s="1"/>
  <c r="R687" i="17" s="1"/>
  <c r="S687" i="17" s="1"/>
  <c r="T687" i="17" s="1"/>
  <c r="U687" i="17" s="1"/>
  <c r="N888" i="17"/>
  <c r="O888" i="17" s="1"/>
  <c r="P888" i="17" s="1"/>
  <c r="Q888" i="17" s="1"/>
  <c r="R888" i="17" s="1"/>
  <c r="S888" i="17" s="1"/>
  <c r="T888" i="17" s="1"/>
  <c r="U888" i="17" s="1"/>
  <c r="N111" i="17"/>
  <c r="O111" i="17" s="1"/>
  <c r="P111" i="17" s="1"/>
  <c r="Q111" i="17" s="1"/>
  <c r="R111" i="17" s="1"/>
  <c r="S111" i="17" s="1"/>
  <c r="T111" i="17" s="1"/>
  <c r="U111" i="17" s="1"/>
  <c r="O1015" i="17"/>
  <c r="P1015" i="17" s="1"/>
  <c r="Q1015" i="17" s="1"/>
  <c r="R1015" i="17" s="1"/>
  <c r="S1015" i="17" s="1"/>
  <c r="T1015" i="17" s="1"/>
  <c r="U1015" i="17" s="1"/>
  <c r="N613" i="17"/>
  <c r="O613" i="17" s="1"/>
  <c r="P613" i="17" s="1"/>
  <c r="Q613" i="17" s="1"/>
  <c r="R613" i="17" s="1"/>
  <c r="S613" i="17" s="1"/>
  <c r="T613" i="17" s="1"/>
  <c r="U613" i="17" s="1"/>
  <c r="N87" i="17"/>
  <c r="O87" i="17" s="1"/>
  <c r="P87" i="17" s="1"/>
  <c r="Q87" i="17" s="1"/>
  <c r="R87" i="17" s="1"/>
  <c r="S87" i="17" s="1"/>
  <c r="T87" i="17" s="1"/>
  <c r="U87" i="17" s="1"/>
  <c r="N579" i="17"/>
  <c r="O579" i="17" s="1"/>
  <c r="P579" i="17" s="1"/>
  <c r="Q579" i="17" s="1"/>
  <c r="R579" i="17" s="1"/>
  <c r="S579" i="17" s="1"/>
  <c r="T579" i="17" s="1"/>
  <c r="U579" i="17" s="1"/>
  <c r="N380" i="17"/>
  <c r="O380" i="17" s="1"/>
  <c r="P380" i="17" s="1"/>
  <c r="Q380" i="17" s="1"/>
  <c r="R380" i="17" s="1"/>
  <c r="S380" i="17" s="1"/>
  <c r="T380" i="17" s="1"/>
  <c r="U380" i="17" s="1"/>
  <c r="N681" i="17"/>
  <c r="O681" i="17" s="1"/>
  <c r="P681" i="17" s="1"/>
  <c r="Q681" i="17" s="1"/>
  <c r="R681" i="17" s="1"/>
  <c r="S681" i="17" s="1"/>
  <c r="T681" i="17" s="1"/>
  <c r="U681" i="17" s="1"/>
  <c r="N52" i="17"/>
  <c r="O52" i="17" s="1"/>
  <c r="P52" i="17" s="1"/>
  <c r="Q52" i="17" s="1"/>
  <c r="R52" i="17" s="1"/>
  <c r="S52" i="17" s="1"/>
  <c r="T52" i="17" s="1"/>
  <c r="U52" i="17" s="1"/>
  <c r="N657" i="17"/>
  <c r="O657" i="17" s="1"/>
  <c r="P657" i="17" s="1"/>
  <c r="Q657" i="17" s="1"/>
  <c r="R657" i="17" s="1"/>
  <c r="S657" i="17" s="1"/>
  <c r="T657" i="17" s="1"/>
  <c r="U657" i="17" s="1"/>
  <c r="N922" i="17"/>
  <c r="O922" i="17" s="1"/>
  <c r="P922" i="17" s="1"/>
  <c r="Q922" i="17" s="1"/>
  <c r="R922" i="17" s="1"/>
  <c r="S922" i="17" s="1"/>
  <c r="T922" i="17" s="1"/>
  <c r="U922" i="17" s="1"/>
  <c r="N543" i="17"/>
  <c r="O543" i="17" s="1"/>
  <c r="P543" i="17" s="1"/>
  <c r="Q543" i="17" s="1"/>
  <c r="R543" i="17" s="1"/>
  <c r="S543" i="17" s="1"/>
  <c r="T543" i="17" s="1"/>
  <c r="U543" i="17" s="1"/>
  <c r="N1020" i="17"/>
  <c r="O1020" i="17" s="1"/>
  <c r="P1020" i="17" s="1"/>
  <c r="Q1020" i="17" s="1"/>
  <c r="R1020" i="17" s="1"/>
  <c r="S1020" i="17" s="1"/>
  <c r="T1020" i="17" s="1"/>
  <c r="U1020" i="17" s="1"/>
  <c r="N773" i="17"/>
  <c r="O773" i="17" s="1"/>
  <c r="P773" i="17" s="1"/>
  <c r="Q773" i="17" s="1"/>
  <c r="R773" i="17" s="1"/>
  <c r="S773" i="17" s="1"/>
  <c r="T773" i="17" s="1"/>
  <c r="U773" i="17" s="1"/>
  <c r="N642" i="17"/>
  <c r="O642" i="17" s="1"/>
  <c r="P642" i="17" s="1"/>
  <c r="Q642" i="17" s="1"/>
  <c r="R642" i="17" s="1"/>
  <c r="S642" i="17" s="1"/>
  <c r="T642" i="17" s="1"/>
  <c r="U642" i="17" s="1"/>
  <c r="N1036" i="17"/>
  <c r="O1036" i="17" s="1"/>
  <c r="P1036" i="17" s="1"/>
  <c r="Q1036" i="17" s="1"/>
  <c r="R1036" i="17" s="1"/>
  <c r="S1036" i="17" s="1"/>
  <c r="T1036" i="17" s="1"/>
  <c r="U1036" i="17" s="1"/>
  <c r="N557" i="17"/>
  <c r="O557" i="17" s="1"/>
  <c r="P557" i="17" s="1"/>
  <c r="Q557" i="17" s="1"/>
  <c r="R557" i="17" s="1"/>
  <c r="S557" i="17" s="1"/>
  <c r="T557" i="17" s="1"/>
  <c r="U557" i="17" s="1"/>
  <c r="N1031" i="17"/>
  <c r="O1031" i="17" s="1"/>
  <c r="P1031" i="17" s="1"/>
  <c r="Q1031" i="17" s="1"/>
  <c r="R1031" i="17" s="1"/>
  <c r="S1031" i="17" s="1"/>
  <c r="T1031" i="17" s="1"/>
  <c r="U1031" i="17" s="1"/>
  <c r="N765" i="17"/>
  <c r="O765" i="17" s="1"/>
  <c r="P765" i="17" s="1"/>
  <c r="Q765" i="17" s="1"/>
  <c r="R765" i="17" s="1"/>
  <c r="S765" i="17" s="1"/>
  <c r="T765" i="17" s="1"/>
  <c r="U765" i="17" s="1"/>
  <c r="N343" i="17"/>
  <c r="O343" i="17" s="1"/>
  <c r="P343" i="17" s="1"/>
  <c r="Q343" i="17" s="1"/>
  <c r="R343" i="17" s="1"/>
  <c r="S343" i="17" s="1"/>
  <c r="T343" i="17" s="1"/>
  <c r="U343" i="17" s="1"/>
  <c r="N1135" i="17"/>
  <c r="O1135" i="17" s="1"/>
  <c r="P1135" i="17" s="1"/>
  <c r="Q1135" i="17" s="1"/>
  <c r="R1135" i="17" s="1"/>
  <c r="S1135" i="17" s="1"/>
  <c r="T1135" i="17" s="1"/>
  <c r="U1135" i="17" s="1"/>
  <c r="N157" i="17"/>
  <c r="O157" i="17" s="1"/>
  <c r="P157" i="17" s="1"/>
  <c r="Q157" i="17" s="1"/>
  <c r="R157" i="17" s="1"/>
  <c r="S157" i="17" s="1"/>
  <c r="T157" i="17" s="1"/>
  <c r="U157" i="17" s="1"/>
  <c r="N1156" i="17"/>
  <c r="O1156" i="17" s="1"/>
  <c r="P1156" i="17" s="1"/>
  <c r="Q1156" i="17" s="1"/>
  <c r="R1156" i="17" s="1"/>
  <c r="S1156" i="17" s="1"/>
  <c r="T1156" i="17" s="1"/>
  <c r="U1156" i="17" s="1"/>
  <c r="N702" i="17"/>
  <c r="O702" i="17" s="1"/>
  <c r="P702" i="17" s="1"/>
  <c r="Q702" i="17" s="1"/>
  <c r="R702" i="17" s="1"/>
  <c r="S702" i="17" s="1"/>
  <c r="T702" i="17" s="1"/>
  <c r="U702" i="17" s="1"/>
  <c r="N251" i="17"/>
  <c r="O251" i="17" s="1"/>
  <c r="P251" i="17" s="1"/>
  <c r="Q251" i="17" s="1"/>
  <c r="R251" i="17" s="1"/>
  <c r="S251" i="17" s="1"/>
  <c r="T251" i="17" s="1"/>
  <c r="U251" i="17" s="1"/>
  <c r="N148" i="17"/>
  <c r="O148" i="17" s="1"/>
  <c r="P148" i="17" s="1"/>
  <c r="Q148" i="17" s="1"/>
  <c r="R148" i="17" s="1"/>
  <c r="S148" i="17" s="1"/>
  <c r="T148" i="17" s="1"/>
  <c r="U148" i="17" s="1"/>
  <c r="N231" i="17"/>
  <c r="O231" i="17" s="1"/>
  <c r="P231" i="17" s="1"/>
  <c r="Q231" i="17" s="1"/>
  <c r="R231" i="17" s="1"/>
  <c r="S231" i="17" s="1"/>
  <c r="T231" i="17" s="1"/>
  <c r="U231" i="17" s="1"/>
  <c r="N155" i="17"/>
  <c r="O155" i="17" s="1"/>
  <c r="P155" i="17" s="1"/>
  <c r="Q155" i="17" s="1"/>
  <c r="R155" i="17" s="1"/>
  <c r="S155" i="17" s="1"/>
  <c r="T155" i="17" s="1"/>
  <c r="U155" i="17" s="1"/>
  <c r="N933" i="17"/>
  <c r="O933" i="17" s="1"/>
  <c r="P933" i="17" s="1"/>
  <c r="Q933" i="17" s="1"/>
  <c r="R933" i="17" s="1"/>
  <c r="S933" i="17" s="1"/>
  <c r="T933" i="17" s="1"/>
  <c r="U933" i="17" s="1"/>
  <c r="N471" i="17"/>
  <c r="O471" i="17" s="1"/>
  <c r="P471" i="17" s="1"/>
  <c r="Q471" i="17" s="1"/>
  <c r="R471" i="17" s="1"/>
  <c r="S471" i="17" s="1"/>
  <c r="T471" i="17" s="1"/>
  <c r="U471" i="17" s="1"/>
  <c r="N688" i="17"/>
  <c r="O688" i="17" s="1"/>
  <c r="P688" i="17" s="1"/>
  <c r="Q688" i="17" s="1"/>
  <c r="R688" i="17" s="1"/>
  <c r="S688" i="17" s="1"/>
  <c r="T688" i="17" s="1"/>
  <c r="U688" i="17" s="1"/>
  <c r="O441" i="17"/>
  <c r="P441" i="17" s="1"/>
  <c r="Q441" i="17" s="1"/>
  <c r="R441" i="17" s="1"/>
  <c r="S441" i="17" s="1"/>
  <c r="T441" i="17" s="1"/>
  <c r="U441" i="17" s="1"/>
  <c r="N1054" i="17"/>
  <c r="O1054" i="17" s="1"/>
  <c r="P1054" i="17" s="1"/>
  <c r="Q1054" i="17" s="1"/>
  <c r="R1054" i="17" s="1"/>
  <c r="S1054" i="17" s="1"/>
  <c r="T1054" i="17" s="1"/>
  <c r="U1054" i="17" s="1"/>
  <c r="N1143" i="17"/>
  <c r="O1143" i="17" s="1"/>
  <c r="P1143" i="17" s="1"/>
  <c r="Q1143" i="17" s="1"/>
  <c r="R1143" i="17" s="1"/>
  <c r="S1143" i="17" s="1"/>
  <c r="T1143" i="17" s="1"/>
  <c r="U1143" i="17" s="1"/>
  <c r="N497" i="17"/>
  <c r="O497" i="17" s="1"/>
  <c r="P497" i="17" s="1"/>
  <c r="Q497" i="17" s="1"/>
  <c r="R497" i="17" s="1"/>
  <c r="S497" i="17" s="1"/>
  <c r="T497" i="17" s="1"/>
  <c r="U497" i="17" s="1"/>
  <c r="N816" i="17"/>
  <c r="O816" i="17" s="1"/>
  <c r="P816" i="17" s="1"/>
  <c r="Q816" i="17" s="1"/>
  <c r="R816" i="17" s="1"/>
  <c r="S816" i="17" s="1"/>
  <c r="T816" i="17" s="1"/>
  <c r="U816" i="17" s="1"/>
  <c r="N331" i="17"/>
  <c r="O331" i="17" s="1"/>
  <c r="P331" i="17" s="1"/>
  <c r="Q331" i="17" s="1"/>
  <c r="R331" i="17" s="1"/>
  <c r="S331" i="17" s="1"/>
  <c r="T331" i="17" s="1"/>
  <c r="U331" i="17" s="1"/>
  <c r="N1021" i="17"/>
  <c r="O1021" i="17" s="1"/>
  <c r="P1021" i="17" s="1"/>
  <c r="Q1021" i="17" s="1"/>
  <c r="R1021" i="17" s="1"/>
  <c r="S1021" i="17" s="1"/>
  <c r="T1021" i="17" s="1"/>
  <c r="U1021" i="17" s="1"/>
  <c r="N284" i="17"/>
  <c r="O284" i="17" s="1"/>
  <c r="P284" i="17" s="1"/>
  <c r="Q284" i="17" s="1"/>
  <c r="R284" i="17" s="1"/>
  <c r="S284" i="17" s="1"/>
  <c r="T284" i="17" s="1"/>
  <c r="U284" i="17" s="1"/>
  <c r="N745" i="17"/>
  <c r="O745" i="17" s="1"/>
  <c r="P745" i="17" s="1"/>
  <c r="Q745" i="17" s="1"/>
  <c r="R745" i="17" s="1"/>
  <c r="S745" i="17" s="1"/>
  <c r="T745" i="17" s="1"/>
  <c r="U745" i="17" s="1"/>
  <c r="N1027" i="17"/>
  <c r="O1027" i="17" s="1"/>
  <c r="P1027" i="17" s="1"/>
  <c r="Q1027" i="17" s="1"/>
  <c r="R1027" i="17" s="1"/>
  <c r="S1027" i="17" s="1"/>
  <c r="T1027" i="17" s="1"/>
  <c r="U1027" i="17" s="1"/>
  <c r="N1075" i="17"/>
  <c r="O1075" i="17" s="1"/>
  <c r="P1075" i="17" s="1"/>
  <c r="Q1075" i="17" s="1"/>
  <c r="R1075" i="17" s="1"/>
  <c r="S1075" i="17" s="1"/>
  <c r="T1075" i="17" s="1"/>
  <c r="U1075" i="17" s="1"/>
  <c r="N19" i="17"/>
  <c r="O19" i="17" s="1"/>
  <c r="P19" i="17" s="1"/>
  <c r="Q19" i="17" s="1"/>
  <c r="R19" i="17" s="1"/>
  <c r="S19" i="17" s="1"/>
  <c r="T19" i="17" s="1"/>
  <c r="U19" i="17" s="1"/>
  <c r="N397" i="17"/>
  <c r="O397" i="17" s="1"/>
  <c r="P397" i="17" s="1"/>
  <c r="Q397" i="17" s="1"/>
  <c r="R397" i="17" s="1"/>
  <c r="S397" i="17" s="1"/>
  <c r="T397" i="17" s="1"/>
  <c r="U397" i="17" s="1"/>
  <c r="N1007" i="17"/>
  <c r="O1007" i="17" s="1"/>
  <c r="P1007" i="17" s="1"/>
  <c r="Q1007" i="17" s="1"/>
  <c r="R1007" i="17" s="1"/>
  <c r="S1007" i="17" s="1"/>
  <c r="T1007" i="17" s="1"/>
  <c r="U1007" i="17" s="1"/>
  <c r="N569" i="17"/>
  <c r="O569" i="17" s="1"/>
  <c r="P569" i="17" s="1"/>
  <c r="Q569" i="17" s="1"/>
  <c r="R569" i="17" s="1"/>
  <c r="S569" i="17" s="1"/>
  <c r="T569" i="17" s="1"/>
  <c r="U569" i="17" s="1"/>
  <c r="N460" i="17"/>
  <c r="O460" i="17" s="1"/>
  <c r="P460" i="17" s="1"/>
  <c r="Q460" i="17" s="1"/>
  <c r="R460" i="17" s="1"/>
  <c r="S460" i="17" s="1"/>
  <c r="T460" i="17" s="1"/>
  <c r="U460" i="17" s="1"/>
  <c r="N564" i="17"/>
  <c r="O564" i="17" s="1"/>
  <c r="P564" i="17" s="1"/>
  <c r="Q564" i="17" s="1"/>
  <c r="R564" i="17" s="1"/>
  <c r="S564" i="17" s="1"/>
  <c r="T564" i="17" s="1"/>
  <c r="U564" i="17" s="1"/>
  <c r="N592" i="17"/>
  <c r="O592" i="17" s="1"/>
  <c r="P592" i="17" s="1"/>
  <c r="Q592" i="17" s="1"/>
  <c r="R592" i="17" s="1"/>
  <c r="S592" i="17" s="1"/>
  <c r="T592" i="17" s="1"/>
  <c r="U592" i="17" s="1"/>
  <c r="N462" i="17"/>
  <c r="O462" i="17" s="1"/>
  <c r="P462" i="17" s="1"/>
  <c r="Q462" i="17" s="1"/>
  <c r="R462" i="17" s="1"/>
  <c r="S462" i="17" s="1"/>
  <c r="T462" i="17" s="1"/>
  <c r="U462" i="17" s="1"/>
  <c r="N415" i="17"/>
  <c r="O415" i="17" s="1"/>
  <c r="P415" i="17" s="1"/>
  <c r="Q415" i="17" s="1"/>
  <c r="R415" i="17" s="1"/>
  <c r="S415" i="17" s="1"/>
  <c r="T415" i="17" s="1"/>
  <c r="U415" i="17" s="1"/>
  <c r="N784" i="17"/>
  <c r="O784" i="17" s="1"/>
  <c r="P784" i="17" s="1"/>
  <c r="Q784" i="17" s="1"/>
  <c r="R784" i="17" s="1"/>
  <c r="S784" i="17" s="1"/>
  <c r="T784" i="17" s="1"/>
  <c r="U784" i="17" s="1"/>
  <c r="N1162" i="17"/>
  <c r="O1162" i="17" s="1"/>
  <c r="P1162" i="17" s="1"/>
  <c r="Q1162" i="17" s="1"/>
  <c r="R1162" i="17" s="1"/>
  <c r="S1162" i="17" s="1"/>
  <c r="T1162" i="17" s="1"/>
  <c r="U1162" i="17" s="1"/>
  <c r="N67" i="17"/>
  <c r="O67" i="17" s="1"/>
  <c r="P67" i="17" s="1"/>
  <c r="Q67" i="17" s="1"/>
  <c r="R67" i="17" s="1"/>
  <c r="S67" i="17" s="1"/>
  <c r="T67" i="17" s="1"/>
  <c r="U67" i="17" s="1"/>
  <c r="N750" i="17"/>
  <c r="O750" i="17" s="1"/>
  <c r="P750" i="17" s="1"/>
  <c r="Q750" i="17" s="1"/>
  <c r="R750" i="17" s="1"/>
  <c r="S750" i="17" s="1"/>
  <c r="T750" i="17" s="1"/>
  <c r="U750" i="17" s="1"/>
  <c r="N1083" i="17"/>
  <c r="O1083" i="17" s="1"/>
  <c r="P1083" i="17" s="1"/>
  <c r="Q1083" i="17" s="1"/>
  <c r="R1083" i="17" s="1"/>
  <c r="S1083" i="17" s="1"/>
  <c r="T1083" i="17" s="1"/>
  <c r="U1083" i="17" s="1"/>
  <c r="N916" i="17"/>
  <c r="O916" i="17" s="1"/>
  <c r="P916" i="17" s="1"/>
  <c r="Q916" i="17" s="1"/>
  <c r="R916" i="17" s="1"/>
  <c r="S916" i="17" s="1"/>
  <c r="T916" i="17" s="1"/>
  <c r="U916" i="17" s="1"/>
  <c r="N170" i="17"/>
  <c r="O170" i="17" s="1"/>
  <c r="P170" i="17" s="1"/>
  <c r="Q170" i="17" s="1"/>
  <c r="R170" i="17" s="1"/>
  <c r="S170" i="17" s="1"/>
  <c r="T170" i="17" s="1"/>
  <c r="U170" i="17" s="1"/>
  <c r="N58" i="17"/>
  <c r="O58" i="17" s="1"/>
  <c r="P58" i="17" s="1"/>
  <c r="Q58" i="17" s="1"/>
  <c r="R58" i="17" s="1"/>
  <c r="S58" i="17" s="1"/>
  <c r="T58" i="17" s="1"/>
  <c r="U58" i="17" s="1"/>
  <c r="N191" i="17"/>
  <c r="O191" i="17" s="1"/>
  <c r="P191" i="17" s="1"/>
  <c r="Q191" i="17" s="1"/>
  <c r="R191" i="17" s="1"/>
  <c r="S191" i="17" s="1"/>
  <c r="T191" i="17" s="1"/>
  <c r="U191" i="17" s="1"/>
  <c r="N925" i="17"/>
  <c r="O925" i="17" s="1"/>
  <c r="P925" i="17" s="1"/>
  <c r="Q925" i="17" s="1"/>
  <c r="R925" i="17" s="1"/>
  <c r="S925" i="17" s="1"/>
  <c r="T925" i="17" s="1"/>
  <c r="U925" i="17" s="1"/>
  <c r="N26" i="17"/>
  <c r="O26" i="17" s="1"/>
  <c r="P26" i="17" s="1"/>
  <c r="Q26" i="17" s="1"/>
  <c r="R26" i="17" s="1"/>
  <c r="S26" i="17" s="1"/>
  <c r="T26" i="17" s="1"/>
  <c r="U26" i="17" s="1"/>
  <c r="N1063" i="17"/>
  <c r="O1063" i="17" s="1"/>
  <c r="P1063" i="17" s="1"/>
  <c r="Q1063" i="17" s="1"/>
  <c r="R1063" i="17" s="1"/>
  <c r="S1063" i="17" s="1"/>
  <c r="T1063" i="17" s="1"/>
  <c r="U1063" i="17" s="1"/>
  <c r="N446" i="17"/>
  <c r="O446" i="17" s="1"/>
  <c r="P446" i="17" s="1"/>
  <c r="Q446" i="17" s="1"/>
  <c r="R446" i="17" s="1"/>
  <c r="S446" i="17" s="1"/>
  <c r="T446" i="17" s="1"/>
  <c r="U446" i="17" s="1"/>
  <c r="N1129" i="17"/>
  <c r="O1129" i="17" s="1"/>
  <c r="P1129" i="17" s="1"/>
  <c r="Q1129" i="17" s="1"/>
  <c r="R1129" i="17" s="1"/>
  <c r="S1129" i="17" s="1"/>
  <c r="T1129" i="17" s="1"/>
  <c r="U1129" i="17" s="1"/>
  <c r="N726" i="17"/>
  <c r="O726" i="17" s="1"/>
  <c r="P726" i="17" s="1"/>
  <c r="Q726" i="17" s="1"/>
  <c r="R726" i="17" s="1"/>
  <c r="S726" i="17" s="1"/>
  <c r="T726" i="17" s="1"/>
  <c r="U726" i="17" s="1"/>
  <c r="N966" i="17"/>
  <c r="O966" i="17" s="1"/>
  <c r="P966" i="17" s="1"/>
  <c r="Q966" i="17" s="1"/>
  <c r="R966" i="17" s="1"/>
  <c r="S966" i="17" s="1"/>
  <c r="T966" i="17" s="1"/>
  <c r="U966" i="17" s="1"/>
  <c r="N358" i="17"/>
  <c r="O358" i="17" s="1"/>
  <c r="P358" i="17" s="1"/>
  <c r="Q358" i="17" s="1"/>
  <c r="R358" i="17" s="1"/>
  <c r="S358" i="17" s="1"/>
  <c r="T358" i="17" s="1"/>
  <c r="U358" i="17" s="1"/>
  <c r="N934" i="17"/>
  <c r="O934" i="17" s="1"/>
  <c r="P934" i="17" s="1"/>
  <c r="Q934" i="17" s="1"/>
  <c r="R934" i="17" s="1"/>
  <c r="S934" i="17" s="1"/>
  <c r="T934" i="17" s="1"/>
  <c r="U934" i="17" s="1"/>
  <c r="N486" i="17"/>
  <c r="O486" i="17" s="1"/>
  <c r="P486" i="17" s="1"/>
  <c r="Q486" i="17" s="1"/>
  <c r="R486" i="17" s="1"/>
  <c r="S486" i="17" s="1"/>
  <c r="T486" i="17" s="1"/>
  <c r="U486" i="17" s="1"/>
  <c r="N653" i="17"/>
  <c r="O653" i="17" s="1"/>
  <c r="P653" i="17" s="1"/>
  <c r="Q653" i="17" s="1"/>
  <c r="R653" i="17" s="1"/>
  <c r="S653" i="17" s="1"/>
  <c r="T653" i="17" s="1"/>
  <c r="U653" i="17" s="1"/>
  <c r="N723" i="17"/>
  <c r="O723" i="17" s="1"/>
  <c r="P723" i="17" s="1"/>
  <c r="Q723" i="17" s="1"/>
  <c r="R723" i="17" s="1"/>
  <c r="S723" i="17" s="1"/>
  <c r="T723" i="17" s="1"/>
  <c r="U723" i="17" s="1"/>
  <c r="N1009" i="17"/>
  <c r="O1009" i="17" s="1"/>
  <c r="P1009" i="17" s="1"/>
  <c r="Q1009" i="17" s="1"/>
  <c r="R1009" i="17" s="1"/>
  <c r="S1009" i="17" s="1"/>
  <c r="T1009" i="17" s="1"/>
  <c r="U1009" i="17" s="1"/>
  <c r="N450" i="17"/>
  <c r="O450" i="17" s="1"/>
  <c r="P450" i="17" s="1"/>
  <c r="Q450" i="17" s="1"/>
  <c r="R450" i="17" s="1"/>
  <c r="S450" i="17" s="1"/>
  <c r="T450" i="17" s="1"/>
  <c r="U450" i="17" s="1"/>
  <c r="N755" i="17"/>
  <c r="O755" i="17" s="1"/>
  <c r="P755" i="17" s="1"/>
  <c r="Q755" i="17" s="1"/>
  <c r="R755" i="17" s="1"/>
  <c r="S755" i="17" s="1"/>
  <c r="T755" i="17" s="1"/>
  <c r="U755" i="17" s="1"/>
  <c r="N858" i="17"/>
  <c r="O858" i="17" s="1"/>
  <c r="P858" i="17" s="1"/>
  <c r="Q858" i="17" s="1"/>
  <c r="R858" i="17" s="1"/>
  <c r="S858" i="17" s="1"/>
  <c r="T858" i="17" s="1"/>
  <c r="U858" i="17" s="1"/>
  <c r="N603" i="17"/>
  <c r="O603" i="17" s="1"/>
  <c r="P603" i="17" s="1"/>
  <c r="Q603" i="17" s="1"/>
  <c r="R603" i="17" s="1"/>
  <c r="S603" i="17" s="1"/>
  <c r="T603" i="17" s="1"/>
  <c r="U603" i="17" s="1"/>
  <c r="N645" i="17"/>
  <c r="O645" i="17" s="1"/>
  <c r="P645" i="17" s="1"/>
  <c r="Q645" i="17" s="1"/>
  <c r="R645" i="17" s="1"/>
  <c r="S645" i="17" s="1"/>
  <c r="T645" i="17" s="1"/>
  <c r="U645" i="17" s="1"/>
  <c r="N396" i="17"/>
  <c r="O396" i="17" s="1"/>
  <c r="P396" i="17" s="1"/>
  <c r="Q396" i="17" s="1"/>
  <c r="R396" i="17" s="1"/>
  <c r="S396" i="17" s="1"/>
  <c r="T396" i="17" s="1"/>
  <c r="U396" i="17" s="1"/>
  <c r="N520" i="17"/>
  <c r="O520" i="17" s="1"/>
  <c r="P520" i="17" s="1"/>
  <c r="Q520" i="17" s="1"/>
  <c r="R520" i="17" s="1"/>
  <c r="S520" i="17" s="1"/>
  <c r="T520" i="17" s="1"/>
  <c r="U520" i="17" s="1"/>
  <c r="N1004" i="17"/>
  <c r="O1004" i="17" s="1"/>
  <c r="P1004" i="17" s="1"/>
  <c r="Q1004" i="17" s="1"/>
  <c r="R1004" i="17" s="1"/>
  <c r="S1004" i="17" s="1"/>
  <c r="T1004" i="17" s="1"/>
  <c r="U1004" i="17" s="1"/>
  <c r="N629" i="17"/>
  <c r="O629" i="17" s="1"/>
  <c r="P629" i="17" s="1"/>
  <c r="Q629" i="17" s="1"/>
  <c r="R629" i="17" s="1"/>
  <c r="S629" i="17" s="1"/>
  <c r="T629" i="17" s="1"/>
  <c r="U629" i="17" s="1"/>
  <c r="N273" i="17"/>
  <c r="O273" i="17" s="1"/>
  <c r="P273" i="17" s="1"/>
  <c r="Q273" i="17" s="1"/>
  <c r="R273" i="17" s="1"/>
  <c r="S273" i="17" s="1"/>
  <c r="T273" i="17" s="1"/>
  <c r="U273" i="17" s="1"/>
  <c r="N216" i="17"/>
  <c r="O216" i="17" s="1"/>
  <c r="P216" i="17" s="1"/>
  <c r="Q216" i="17" s="1"/>
  <c r="R216" i="17" s="1"/>
  <c r="S216" i="17" s="1"/>
  <c r="T216" i="17" s="1"/>
  <c r="U216" i="17" s="1"/>
  <c r="N146" i="17"/>
  <c r="O146" i="17" s="1"/>
  <c r="P146" i="17" s="1"/>
  <c r="Q146" i="17" s="1"/>
  <c r="R146" i="17" s="1"/>
  <c r="S146" i="17" s="1"/>
  <c r="T146" i="17" s="1"/>
  <c r="U146" i="17" s="1"/>
  <c r="N812" i="17"/>
  <c r="O812" i="17" s="1"/>
  <c r="P812" i="17" s="1"/>
  <c r="Q812" i="17" s="1"/>
  <c r="R812" i="17" s="1"/>
  <c r="S812" i="17" s="1"/>
  <c r="T812" i="17" s="1"/>
  <c r="U812" i="17" s="1"/>
  <c r="N206" i="17"/>
  <c r="O206" i="17" s="1"/>
  <c r="P206" i="17" s="1"/>
  <c r="Q206" i="17" s="1"/>
  <c r="R206" i="17" s="1"/>
  <c r="S206" i="17" s="1"/>
  <c r="T206" i="17" s="1"/>
  <c r="U206" i="17" s="1"/>
  <c r="N10" i="17"/>
  <c r="O10" i="17" s="1"/>
  <c r="P10" i="17" s="1"/>
  <c r="Q10" i="17" s="1"/>
  <c r="R10" i="17" s="1"/>
  <c r="S10" i="17" s="1"/>
  <c r="T10" i="17" s="1"/>
  <c r="U10" i="17" s="1"/>
  <c r="O94" i="17"/>
  <c r="P94" i="17" s="1"/>
  <c r="Q94" i="17" s="1"/>
  <c r="R94" i="17" s="1"/>
  <c r="S94" i="17" s="1"/>
  <c r="T94" i="17" s="1"/>
  <c r="U94" i="17" s="1"/>
  <c r="N448" i="17"/>
  <c r="O448" i="17" s="1"/>
  <c r="P448" i="17" s="1"/>
  <c r="Q448" i="17" s="1"/>
  <c r="R448" i="17" s="1"/>
  <c r="S448" i="17" s="1"/>
  <c r="T448" i="17" s="1"/>
  <c r="U448" i="17" s="1"/>
  <c r="O475" i="17"/>
  <c r="P475" i="17" s="1"/>
  <c r="Q475" i="17" s="1"/>
  <c r="R475" i="17" s="1"/>
  <c r="S475" i="17" s="1"/>
  <c r="T475" i="17" s="1"/>
  <c r="U475" i="17" s="1"/>
  <c r="N1048" i="17"/>
  <c r="O1048" i="17" s="1"/>
  <c r="P1048" i="17" s="1"/>
  <c r="Q1048" i="17" s="1"/>
  <c r="R1048" i="17" s="1"/>
  <c r="S1048" i="17" s="1"/>
  <c r="T1048" i="17" s="1"/>
  <c r="U1048" i="17" s="1"/>
  <c r="O366" i="17"/>
  <c r="P366" i="17" s="1"/>
  <c r="Q366" i="17" s="1"/>
  <c r="R366" i="17" s="1"/>
  <c r="S366" i="17" s="1"/>
  <c r="T366" i="17" s="1"/>
  <c r="U366" i="17" s="1"/>
  <c r="N600" i="17"/>
  <c r="O600" i="17" s="1"/>
  <c r="P600" i="17" s="1"/>
  <c r="Q600" i="17" s="1"/>
  <c r="R600" i="17" s="1"/>
  <c r="S600" i="17" s="1"/>
  <c r="T600" i="17" s="1"/>
  <c r="U600" i="17" s="1"/>
  <c r="N431" i="17"/>
  <c r="O431" i="17" s="1"/>
  <c r="P431" i="17" s="1"/>
  <c r="Q431" i="17" s="1"/>
  <c r="R431" i="17" s="1"/>
  <c r="S431" i="17" s="1"/>
  <c r="T431" i="17" s="1"/>
  <c r="U431" i="17" s="1"/>
  <c r="N676" i="17"/>
  <c r="O676" i="17" s="1"/>
  <c r="P676" i="17" s="1"/>
  <c r="Q676" i="17" s="1"/>
  <c r="R676" i="17" s="1"/>
  <c r="S676" i="17" s="1"/>
  <c r="T676" i="17" s="1"/>
  <c r="U676" i="17" s="1"/>
  <c r="N747" i="17"/>
  <c r="O747" i="17" s="1"/>
  <c r="P747" i="17" s="1"/>
  <c r="Q747" i="17" s="1"/>
  <c r="R747" i="17" s="1"/>
  <c r="S747" i="17" s="1"/>
  <c r="T747" i="17" s="1"/>
  <c r="U747" i="17" s="1"/>
  <c r="N27" i="17"/>
  <c r="O27" i="17" s="1"/>
  <c r="P27" i="17" s="1"/>
  <c r="Q27" i="17" s="1"/>
  <c r="R27" i="17" s="1"/>
  <c r="S27" i="17" s="1"/>
  <c r="T27" i="17" s="1"/>
  <c r="U27" i="17" s="1"/>
  <c r="N281" i="17"/>
  <c r="O281" i="17" s="1"/>
  <c r="P281" i="17" s="1"/>
  <c r="Q281" i="17" s="1"/>
  <c r="R281" i="17" s="1"/>
  <c r="S281" i="17" s="1"/>
  <c r="T281" i="17" s="1"/>
  <c r="U281" i="17" s="1"/>
  <c r="N337" i="17"/>
  <c r="O337" i="17" s="1"/>
  <c r="P337" i="17" s="1"/>
  <c r="Q337" i="17" s="1"/>
  <c r="R337" i="17" s="1"/>
  <c r="S337" i="17" s="1"/>
  <c r="T337" i="17" s="1"/>
  <c r="U337" i="17" s="1"/>
  <c r="N941" i="17"/>
  <c r="O941" i="17" s="1"/>
  <c r="P941" i="17" s="1"/>
  <c r="Q941" i="17" s="1"/>
  <c r="R941" i="17" s="1"/>
  <c r="S941" i="17" s="1"/>
  <c r="T941" i="17" s="1"/>
  <c r="U941" i="17" s="1"/>
  <c r="N179" i="17"/>
  <c r="O179" i="17" s="1"/>
  <c r="P179" i="17" s="1"/>
  <c r="Q179" i="17" s="1"/>
  <c r="R179" i="17" s="1"/>
  <c r="S179" i="17" s="1"/>
  <c r="T179" i="17" s="1"/>
  <c r="U179" i="17" s="1"/>
  <c r="O8" i="17"/>
  <c r="P8" i="17" s="1"/>
  <c r="Q8" i="17" s="1"/>
  <c r="R8" i="17" s="1"/>
  <c r="S8" i="17" s="1"/>
  <c r="T8" i="17" s="1"/>
  <c r="U8" i="17" s="1"/>
  <c r="N128" i="17"/>
  <c r="O128" i="17" s="1"/>
  <c r="P128" i="17" s="1"/>
  <c r="Q128" i="17" s="1"/>
  <c r="R128" i="17" s="1"/>
  <c r="S128" i="17" s="1"/>
  <c r="T128" i="17" s="1"/>
  <c r="U128" i="17" s="1"/>
  <c r="N848" i="17"/>
  <c r="O848" i="17" s="1"/>
  <c r="P848" i="17" s="1"/>
  <c r="Q848" i="17" s="1"/>
  <c r="R848" i="17" s="1"/>
  <c r="S848" i="17" s="1"/>
  <c r="T848" i="17" s="1"/>
  <c r="U848" i="17" s="1"/>
  <c r="N715" i="17"/>
  <c r="O715" i="17" s="1"/>
  <c r="P715" i="17" s="1"/>
  <c r="Q715" i="17" s="1"/>
  <c r="R715" i="17" s="1"/>
  <c r="S715" i="17" s="1"/>
  <c r="T715" i="17" s="1"/>
  <c r="U715" i="17" s="1"/>
  <c r="N1142" i="17"/>
  <c r="O1142" i="17" s="1"/>
  <c r="P1142" i="17" s="1"/>
  <c r="Q1142" i="17" s="1"/>
  <c r="R1142" i="17" s="1"/>
  <c r="S1142" i="17" s="1"/>
  <c r="T1142" i="17" s="1"/>
  <c r="U1142" i="17" s="1"/>
  <c r="N1140" i="17"/>
  <c r="O1140" i="17" s="1"/>
  <c r="P1140" i="17" s="1"/>
  <c r="Q1140" i="17" s="1"/>
  <c r="R1140" i="17" s="1"/>
  <c r="S1140" i="17" s="1"/>
  <c r="T1140" i="17" s="1"/>
  <c r="U1140" i="17" s="1"/>
  <c r="N990" i="17"/>
  <c r="O990" i="17" s="1"/>
  <c r="P990" i="17" s="1"/>
  <c r="Q990" i="17" s="1"/>
  <c r="R990" i="17" s="1"/>
  <c r="S990" i="17" s="1"/>
  <c r="T990" i="17" s="1"/>
  <c r="U990" i="17" s="1"/>
  <c r="N743" i="17"/>
  <c r="O743" i="17" s="1"/>
  <c r="P743" i="17" s="1"/>
  <c r="Q743" i="17" s="1"/>
  <c r="R743" i="17" s="1"/>
  <c r="S743" i="17" s="1"/>
  <c r="T743" i="17" s="1"/>
  <c r="U743" i="17" s="1"/>
  <c r="N1012" i="17"/>
  <c r="O1012" i="17" s="1"/>
  <c r="P1012" i="17" s="1"/>
  <c r="Q1012" i="17" s="1"/>
  <c r="R1012" i="17" s="1"/>
  <c r="S1012" i="17" s="1"/>
  <c r="T1012" i="17" s="1"/>
  <c r="U1012" i="17" s="1"/>
  <c r="N565" i="17"/>
  <c r="O565" i="17" s="1"/>
  <c r="P565" i="17" s="1"/>
  <c r="Q565" i="17" s="1"/>
  <c r="R565" i="17" s="1"/>
  <c r="S565" i="17" s="1"/>
  <c r="T565" i="17" s="1"/>
  <c r="U565" i="17" s="1"/>
  <c r="O906" i="17"/>
  <c r="P906" i="17" s="1"/>
  <c r="Q906" i="17" s="1"/>
  <c r="R906" i="17" s="1"/>
  <c r="S906" i="17" s="1"/>
  <c r="T906" i="17" s="1"/>
  <c r="U906" i="17" s="1"/>
  <c r="N637" i="17"/>
  <c r="O637" i="17" s="1"/>
  <c r="P637" i="17" s="1"/>
  <c r="Q637" i="17" s="1"/>
  <c r="R637" i="17" s="1"/>
  <c r="S637" i="17" s="1"/>
  <c r="T637" i="17" s="1"/>
  <c r="U637" i="17" s="1"/>
  <c r="N1137" i="17"/>
  <c r="O1137" i="17" s="1"/>
  <c r="P1137" i="17" s="1"/>
  <c r="Q1137" i="17" s="1"/>
  <c r="R1137" i="17" s="1"/>
  <c r="S1137" i="17" s="1"/>
  <c r="T1137" i="17" s="1"/>
  <c r="U1137" i="17" s="1"/>
  <c r="N107" i="17"/>
  <c r="O107" i="17" s="1"/>
  <c r="P107" i="17" s="1"/>
  <c r="Q107" i="17" s="1"/>
  <c r="R107" i="17" s="1"/>
  <c r="S107" i="17" s="1"/>
  <c r="T107" i="17" s="1"/>
  <c r="U107" i="17" s="1"/>
  <c r="O789" i="17"/>
  <c r="P789" i="17" s="1"/>
  <c r="Q789" i="17" s="1"/>
  <c r="R789" i="17" s="1"/>
  <c r="S789" i="17" s="1"/>
  <c r="T789" i="17" s="1"/>
  <c r="U789" i="17" s="1"/>
  <c r="N102" i="17"/>
  <c r="O102" i="17" s="1"/>
  <c r="P102" i="17" s="1"/>
  <c r="Q102" i="17" s="1"/>
  <c r="R102" i="17" s="1"/>
  <c r="S102" i="17" s="1"/>
  <c r="T102" i="17" s="1"/>
  <c r="U102" i="17" s="1"/>
  <c r="N541" i="17"/>
  <c r="O541" i="17" s="1"/>
  <c r="P541" i="17" s="1"/>
  <c r="Q541" i="17" s="1"/>
  <c r="R541" i="17" s="1"/>
  <c r="S541" i="17" s="1"/>
  <c r="T541" i="17" s="1"/>
  <c r="U541" i="17" s="1"/>
  <c r="N158" i="17"/>
  <c r="O158" i="17" s="1"/>
  <c r="P158" i="17" s="1"/>
  <c r="Q158" i="17" s="1"/>
  <c r="R158" i="17" s="1"/>
  <c r="S158" i="17" s="1"/>
  <c r="T158" i="17" s="1"/>
  <c r="U158" i="17" s="1"/>
  <c r="N9" i="17"/>
  <c r="O9" i="17" s="1"/>
  <c r="P9" i="17" s="1"/>
  <c r="Q9" i="17" s="1"/>
  <c r="R9" i="17" s="1"/>
  <c r="S9" i="17" s="1"/>
  <c r="T9" i="17" s="1"/>
  <c r="U9" i="17" s="1"/>
  <c r="N521" i="17"/>
  <c r="O521" i="17" s="1"/>
  <c r="P521" i="17" s="1"/>
  <c r="Q521" i="17" s="1"/>
  <c r="R521" i="17" s="1"/>
  <c r="S521" i="17" s="1"/>
  <c r="T521" i="17" s="1"/>
  <c r="U521" i="17" s="1"/>
  <c r="O531" i="17"/>
  <c r="P531" i="17" s="1"/>
  <c r="Q531" i="17" s="1"/>
  <c r="R531" i="17" s="1"/>
  <c r="S531" i="17" s="1"/>
  <c r="T531" i="17" s="1"/>
  <c r="U531" i="17" s="1"/>
  <c r="N979" i="17"/>
  <c r="O979" i="17" s="1"/>
  <c r="P979" i="17" s="1"/>
  <c r="Q979" i="17" s="1"/>
  <c r="R979" i="17" s="1"/>
  <c r="S979" i="17" s="1"/>
  <c r="T979" i="17" s="1"/>
  <c r="U979" i="17" s="1"/>
  <c r="N126" i="17"/>
  <c r="O126" i="17" s="1"/>
  <c r="P126" i="17" s="1"/>
  <c r="Q126" i="17" s="1"/>
  <c r="R126" i="17" s="1"/>
  <c r="S126" i="17" s="1"/>
  <c r="T126" i="17" s="1"/>
  <c r="U126" i="17" s="1"/>
  <c r="N1078" i="17"/>
  <c r="O1078" i="17" s="1"/>
  <c r="P1078" i="17" s="1"/>
  <c r="Q1078" i="17" s="1"/>
  <c r="R1078" i="17" s="1"/>
  <c r="S1078" i="17" s="1"/>
  <c r="T1078" i="17" s="1"/>
  <c r="U1078" i="17" s="1"/>
  <c r="N368" i="17"/>
  <c r="O368" i="17" s="1"/>
  <c r="P368" i="17" s="1"/>
  <c r="Q368" i="17" s="1"/>
  <c r="R368" i="17" s="1"/>
  <c r="S368" i="17" s="1"/>
  <c r="T368" i="17" s="1"/>
  <c r="U368" i="17" s="1"/>
  <c r="N722" i="17"/>
  <c r="O722" i="17" s="1"/>
  <c r="P722" i="17" s="1"/>
  <c r="Q722" i="17" s="1"/>
  <c r="R722" i="17" s="1"/>
  <c r="S722" i="17" s="1"/>
  <c r="T722" i="17" s="1"/>
  <c r="U722" i="17" s="1"/>
  <c r="O335" i="17"/>
  <c r="P335" i="17" s="1"/>
  <c r="Q335" i="17" s="1"/>
  <c r="R335" i="17" s="1"/>
  <c r="S335" i="17" s="1"/>
  <c r="T335" i="17" s="1"/>
  <c r="U335" i="17" s="1"/>
  <c r="O581" i="17"/>
  <c r="P581" i="17" s="1"/>
  <c r="Q581" i="17" s="1"/>
  <c r="R581" i="17" s="1"/>
  <c r="S581" i="17" s="1"/>
  <c r="T581" i="17" s="1"/>
  <c r="U581" i="17" s="1"/>
  <c r="N328" i="17"/>
  <c r="O328" i="17" s="1"/>
  <c r="P328" i="17" s="1"/>
  <c r="Q328" i="17" s="1"/>
  <c r="R328" i="17" s="1"/>
  <c r="S328" i="17" s="1"/>
  <c r="T328" i="17" s="1"/>
  <c r="U328" i="17" s="1"/>
  <c r="N751" i="17"/>
  <c r="O751" i="17" s="1"/>
  <c r="P751" i="17" s="1"/>
  <c r="Q751" i="17" s="1"/>
  <c r="R751" i="17" s="1"/>
  <c r="S751" i="17" s="1"/>
  <c r="T751" i="17" s="1"/>
  <c r="U751" i="17" s="1"/>
  <c r="O566" i="17"/>
  <c r="P566" i="17" s="1"/>
  <c r="Q566" i="17" s="1"/>
  <c r="R566" i="17" s="1"/>
  <c r="S566" i="17" s="1"/>
  <c r="T566" i="17" s="1"/>
  <c r="U566" i="17" s="1"/>
  <c r="N965" i="17"/>
  <c r="O965" i="17" s="1"/>
  <c r="P965" i="17" s="1"/>
  <c r="Q965" i="17" s="1"/>
  <c r="R965" i="17" s="1"/>
  <c r="S965" i="17" s="1"/>
  <c r="T965" i="17" s="1"/>
  <c r="U965" i="17" s="1"/>
  <c r="N54" i="17"/>
  <c r="O54" i="17" s="1"/>
  <c r="P54" i="17" s="1"/>
  <c r="Q54" i="17" s="1"/>
  <c r="R54" i="17" s="1"/>
  <c r="S54" i="17" s="1"/>
  <c r="T54" i="17" s="1"/>
  <c r="U54" i="17" s="1"/>
  <c r="N1047" i="17"/>
  <c r="O1047" i="17" s="1"/>
  <c r="P1047" i="17" s="1"/>
  <c r="Q1047" i="17" s="1"/>
  <c r="R1047" i="17" s="1"/>
  <c r="S1047" i="17" s="1"/>
  <c r="T1047" i="17" s="1"/>
  <c r="U1047" i="17" s="1"/>
  <c r="N1101" i="17"/>
  <c r="O1101" i="17" s="1"/>
  <c r="P1101" i="17" s="1"/>
  <c r="Q1101" i="17" s="1"/>
  <c r="R1101" i="17" s="1"/>
  <c r="S1101" i="17" s="1"/>
  <c r="T1101" i="17" s="1"/>
  <c r="U1101" i="17" s="1"/>
  <c r="N975" i="17"/>
  <c r="O975" i="17" s="1"/>
  <c r="P975" i="17" s="1"/>
  <c r="Q975" i="17" s="1"/>
  <c r="R975" i="17" s="1"/>
  <c r="S975" i="17" s="1"/>
  <c r="T975" i="17" s="1"/>
  <c r="U975" i="17" s="1"/>
  <c r="N57" i="17"/>
  <c r="O57" i="17" s="1"/>
  <c r="P57" i="17" s="1"/>
  <c r="Q57" i="17" s="1"/>
  <c r="R57" i="17" s="1"/>
  <c r="S57" i="17" s="1"/>
  <c r="T57" i="17" s="1"/>
  <c r="U57" i="17" s="1"/>
  <c r="N289" i="17"/>
  <c r="O289" i="17" s="1"/>
  <c r="P289" i="17" s="1"/>
  <c r="Q289" i="17" s="1"/>
  <c r="R289" i="17" s="1"/>
  <c r="S289" i="17" s="1"/>
  <c r="T289" i="17" s="1"/>
  <c r="U289" i="17" s="1"/>
  <c r="N411" i="17"/>
  <c r="O411" i="17" s="1"/>
  <c r="P411" i="17" s="1"/>
  <c r="Q411" i="17" s="1"/>
  <c r="R411" i="17" s="1"/>
  <c r="S411" i="17" s="1"/>
  <c r="T411" i="17" s="1"/>
  <c r="U411" i="17" s="1"/>
  <c r="N763" i="17"/>
  <c r="O763" i="17" s="1"/>
  <c r="P763" i="17" s="1"/>
  <c r="Q763" i="17" s="1"/>
  <c r="R763" i="17" s="1"/>
  <c r="S763" i="17" s="1"/>
  <c r="T763" i="17" s="1"/>
  <c r="U763" i="17" s="1"/>
  <c r="N1082" i="17"/>
  <c r="O1082" i="17" s="1"/>
  <c r="P1082" i="17" s="1"/>
  <c r="Q1082" i="17" s="1"/>
  <c r="R1082" i="17" s="1"/>
  <c r="S1082" i="17" s="1"/>
  <c r="T1082" i="17" s="1"/>
  <c r="U1082" i="17" s="1"/>
  <c r="N740" i="17"/>
  <c r="O740" i="17" s="1"/>
  <c r="P740" i="17" s="1"/>
  <c r="Q740" i="17" s="1"/>
  <c r="R740" i="17" s="1"/>
  <c r="S740" i="17" s="1"/>
  <c r="T740" i="17" s="1"/>
  <c r="U740" i="17" s="1"/>
  <c r="O75" i="17"/>
  <c r="P75" i="17" s="1"/>
  <c r="Q75" i="17" s="1"/>
  <c r="R75" i="17" s="1"/>
  <c r="S75" i="17" s="1"/>
  <c r="T75" i="17" s="1"/>
  <c r="U75" i="17" s="1"/>
  <c r="N376" i="17"/>
  <c r="O376" i="17" s="1"/>
  <c r="P376" i="17" s="1"/>
  <c r="Q376" i="17" s="1"/>
  <c r="R376" i="17" s="1"/>
  <c r="S376" i="17" s="1"/>
  <c r="T376" i="17" s="1"/>
  <c r="U376" i="17" s="1"/>
  <c r="N201" i="17"/>
  <c r="O201" i="17" s="1"/>
  <c r="P201" i="17" s="1"/>
  <c r="Q201" i="17" s="1"/>
  <c r="R201" i="17" s="1"/>
  <c r="S201" i="17" s="1"/>
  <c r="T201" i="17" s="1"/>
  <c r="U201" i="17" s="1"/>
  <c r="N815" i="17"/>
  <c r="O815" i="17" s="1"/>
  <c r="P815" i="17" s="1"/>
  <c r="Q815" i="17" s="1"/>
  <c r="R815" i="17" s="1"/>
  <c r="S815" i="17" s="1"/>
  <c r="T815" i="17" s="1"/>
  <c r="U815" i="17" s="1"/>
  <c r="N194" i="17"/>
  <c r="O194" i="17" s="1"/>
  <c r="P194" i="17" s="1"/>
  <c r="Q194" i="17" s="1"/>
  <c r="R194" i="17" s="1"/>
  <c r="S194" i="17" s="1"/>
  <c r="T194" i="17" s="1"/>
  <c r="U194" i="17" s="1"/>
  <c r="N799" i="17"/>
  <c r="O799" i="17" s="1"/>
  <c r="P799" i="17" s="1"/>
  <c r="Q799" i="17" s="1"/>
  <c r="R799" i="17" s="1"/>
  <c r="S799" i="17" s="1"/>
  <c r="T799" i="17" s="1"/>
  <c r="U799" i="17" s="1"/>
  <c r="N1158" i="17"/>
  <c r="O1158" i="17" s="1"/>
  <c r="P1158" i="17" s="1"/>
  <c r="Q1158" i="17" s="1"/>
  <c r="R1158" i="17" s="1"/>
  <c r="S1158" i="17" s="1"/>
  <c r="T1158" i="17" s="1"/>
  <c r="U1158" i="17" s="1"/>
  <c r="N737" i="17"/>
  <c r="O737" i="17" s="1"/>
  <c r="P737" i="17" s="1"/>
  <c r="Q737" i="17" s="1"/>
  <c r="R737" i="17" s="1"/>
  <c r="S737" i="17" s="1"/>
  <c r="T737" i="17" s="1"/>
  <c r="U737" i="17" s="1"/>
  <c r="O1032" i="17"/>
  <c r="P1032" i="17" s="1"/>
  <c r="Q1032" i="17" s="1"/>
  <c r="R1032" i="17" s="1"/>
  <c r="S1032" i="17" s="1"/>
  <c r="T1032" i="17" s="1"/>
  <c r="U1032" i="17" s="1"/>
  <c r="N571" i="17"/>
  <c r="O571" i="17" s="1"/>
  <c r="P571" i="17" s="1"/>
  <c r="Q571" i="17" s="1"/>
  <c r="R571" i="17" s="1"/>
  <c r="S571" i="17" s="1"/>
  <c r="T571" i="17" s="1"/>
  <c r="U571" i="17" s="1"/>
  <c r="N1041" i="17"/>
  <c r="O1041" i="17" s="1"/>
  <c r="P1041" i="17" s="1"/>
  <c r="Q1041" i="17" s="1"/>
  <c r="R1041" i="17" s="1"/>
  <c r="S1041" i="17" s="1"/>
  <c r="T1041" i="17" s="1"/>
  <c r="U1041" i="17" s="1"/>
  <c r="N689" i="17"/>
  <c r="O689" i="17" s="1"/>
  <c r="P689" i="17" s="1"/>
  <c r="Q689" i="17" s="1"/>
  <c r="R689" i="17" s="1"/>
  <c r="S689" i="17" s="1"/>
  <c r="T689" i="17" s="1"/>
  <c r="U689" i="17" s="1"/>
  <c r="N870" i="17"/>
  <c r="O870" i="17" s="1"/>
  <c r="P870" i="17" s="1"/>
  <c r="Q870" i="17" s="1"/>
  <c r="R870" i="17" s="1"/>
  <c r="S870" i="17" s="1"/>
  <c r="T870" i="17" s="1"/>
  <c r="U870" i="17" s="1"/>
  <c r="N1029" i="17"/>
  <c r="O1029" i="17" s="1"/>
  <c r="P1029" i="17" s="1"/>
  <c r="Q1029" i="17" s="1"/>
  <c r="R1029" i="17" s="1"/>
  <c r="S1029" i="17" s="1"/>
  <c r="T1029" i="17" s="1"/>
  <c r="U1029" i="17" s="1"/>
  <c r="N433" i="17"/>
  <c r="O433" i="17" s="1"/>
  <c r="P433" i="17" s="1"/>
  <c r="Q433" i="17" s="1"/>
  <c r="R433" i="17" s="1"/>
  <c r="S433" i="17" s="1"/>
  <c r="T433" i="17" s="1"/>
  <c r="U433" i="17" s="1"/>
  <c r="N258" i="17"/>
  <c r="O258" i="17" s="1"/>
  <c r="P258" i="17" s="1"/>
  <c r="Q258" i="17" s="1"/>
  <c r="R258" i="17" s="1"/>
  <c r="S258" i="17" s="1"/>
  <c r="T258" i="17" s="1"/>
  <c r="U258" i="17" s="1"/>
  <c r="O238" i="17"/>
  <c r="P238" i="17" s="1"/>
  <c r="Q238" i="17" s="1"/>
  <c r="R238" i="17" s="1"/>
  <c r="S238" i="17" s="1"/>
  <c r="T238" i="17" s="1"/>
  <c r="U238" i="17" s="1"/>
  <c r="N185" i="17"/>
  <c r="O185" i="17" s="1"/>
  <c r="P185" i="17" s="1"/>
  <c r="Q185" i="17" s="1"/>
  <c r="R185" i="17" s="1"/>
  <c r="S185" i="17" s="1"/>
  <c r="T185" i="17" s="1"/>
  <c r="U185" i="17" s="1"/>
  <c r="O1010" i="17"/>
  <c r="P1010" i="17" s="1"/>
  <c r="Q1010" i="17" s="1"/>
  <c r="R1010" i="17" s="1"/>
  <c r="S1010" i="17" s="1"/>
  <c r="T1010" i="17" s="1"/>
  <c r="U1010" i="17" s="1"/>
  <c r="N429" i="17"/>
  <c r="O429" i="17" s="1"/>
  <c r="P429" i="17" s="1"/>
  <c r="Q429" i="17" s="1"/>
  <c r="R429" i="17" s="1"/>
  <c r="S429" i="17" s="1"/>
  <c r="T429" i="17" s="1"/>
  <c r="U429" i="17" s="1"/>
  <c r="O1035" i="17"/>
  <c r="P1035" i="17" s="1"/>
  <c r="Q1035" i="17" s="1"/>
  <c r="R1035" i="17" s="1"/>
  <c r="S1035" i="17" s="1"/>
  <c r="T1035" i="17" s="1"/>
  <c r="U1035" i="17" s="1"/>
  <c r="N561" i="17"/>
  <c r="O561" i="17" s="1"/>
  <c r="P561" i="17" s="1"/>
  <c r="Q561" i="17" s="1"/>
  <c r="R561" i="17" s="1"/>
  <c r="S561" i="17" s="1"/>
  <c r="T561" i="17" s="1"/>
  <c r="U561" i="17" s="1"/>
  <c r="N879" i="17"/>
  <c r="O879" i="17" s="1"/>
  <c r="P879" i="17" s="1"/>
  <c r="Q879" i="17" s="1"/>
  <c r="R879" i="17" s="1"/>
  <c r="S879" i="17" s="1"/>
  <c r="T879" i="17" s="1"/>
  <c r="U879" i="17" s="1"/>
  <c r="N964" i="17"/>
  <c r="O964" i="17" s="1"/>
  <c r="P964" i="17" s="1"/>
  <c r="Q964" i="17" s="1"/>
  <c r="R964" i="17" s="1"/>
  <c r="S964" i="17" s="1"/>
  <c r="T964" i="17" s="1"/>
  <c r="U964" i="17" s="1"/>
  <c r="N971" i="17"/>
  <c r="O971" i="17" s="1"/>
  <c r="P971" i="17" s="1"/>
  <c r="Q971" i="17" s="1"/>
  <c r="R971" i="17" s="1"/>
  <c r="S971" i="17" s="1"/>
  <c r="T971" i="17" s="1"/>
  <c r="U971" i="17" s="1"/>
  <c r="O61" i="17"/>
  <c r="P61" i="17" s="1"/>
  <c r="Q61" i="17" s="1"/>
  <c r="R61" i="17" s="1"/>
  <c r="S61" i="17" s="1"/>
  <c r="T61" i="17" s="1"/>
  <c r="U61" i="17" s="1"/>
  <c r="N599" i="17"/>
  <c r="O599" i="17" s="1"/>
  <c r="P599" i="17" s="1"/>
  <c r="Q599" i="17" s="1"/>
  <c r="R599" i="17" s="1"/>
  <c r="S599" i="17" s="1"/>
  <c r="T599" i="17" s="1"/>
  <c r="U599" i="17" s="1"/>
  <c r="N178" i="17"/>
  <c r="O178" i="17" s="1"/>
  <c r="P178" i="17" s="1"/>
  <c r="Q178" i="17" s="1"/>
  <c r="R178" i="17" s="1"/>
  <c r="S178" i="17" s="1"/>
  <c r="T178" i="17" s="1"/>
  <c r="U178" i="17" s="1"/>
  <c r="N1060" i="17"/>
  <c r="O1060" i="17" s="1"/>
  <c r="P1060" i="17" s="1"/>
  <c r="Q1060" i="17" s="1"/>
  <c r="R1060" i="17" s="1"/>
  <c r="S1060" i="17" s="1"/>
  <c r="T1060" i="17" s="1"/>
  <c r="U1060" i="17" s="1"/>
  <c r="N173" i="17"/>
  <c r="O173" i="17" s="1"/>
  <c r="P173" i="17" s="1"/>
  <c r="Q173" i="17" s="1"/>
  <c r="R173" i="17" s="1"/>
  <c r="S173" i="17" s="1"/>
  <c r="T173" i="17" s="1"/>
  <c r="U173" i="17" s="1"/>
  <c r="N679" i="17"/>
  <c r="O679" i="17" s="1"/>
  <c r="P679" i="17" s="1"/>
  <c r="Q679" i="17" s="1"/>
  <c r="R679" i="17" s="1"/>
  <c r="S679" i="17" s="1"/>
  <c r="T679" i="17" s="1"/>
  <c r="U679" i="17" s="1"/>
  <c r="N663" i="17"/>
  <c r="O663" i="17" s="1"/>
  <c r="P663" i="17" s="1"/>
  <c r="Q663" i="17" s="1"/>
  <c r="R663" i="17" s="1"/>
  <c r="S663" i="17" s="1"/>
  <c r="T663" i="17" s="1"/>
  <c r="U663" i="17" s="1"/>
  <c r="N69" i="17"/>
  <c r="O69" i="17" s="1"/>
  <c r="P69" i="17" s="1"/>
  <c r="Q69" i="17" s="1"/>
  <c r="R69" i="17" s="1"/>
  <c r="S69" i="17" s="1"/>
  <c r="T69" i="17" s="1"/>
  <c r="U69" i="17" s="1"/>
  <c r="N867" i="17"/>
  <c r="O867" i="17" s="1"/>
  <c r="P867" i="17" s="1"/>
  <c r="Q867" i="17" s="1"/>
  <c r="R867" i="17" s="1"/>
  <c r="S867" i="17" s="1"/>
  <c r="T867" i="17" s="1"/>
  <c r="U867" i="17" s="1"/>
  <c r="N292" i="17"/>
  <c r="O292" i="17" s="1"/>
  <c r="P292" i="17" s="1"/>
  <c r="Q292" i="17" s="1"/>
  <c r="R292" i="17" s="1"/>
  <c r="S292" i="17" s="1"/>
  <c r="T292" i="17" s="1"/>
  <c r="U292" i="17" s="1"/>
  <c r="N977" i="17"/>
  <c r="O977" i="17" s="1"/>
  <c r="P977" i="17" s="1"/>
  <c r="Q977" i="17" s="1"/>
  <c r="R977" i="17" s="1"/>
  <c r="S977" i="17" s="1"/>
  <c r="T977" i="17" s="1"/>
  <c r="U977" i="17" s="1"/>
  <c r="N1008" i="17"/>
  <c r="O1008" i="17" s="1"/>
  <c r="P1008" i="17" s="1"/>
  <c r="Q1008" i="17" s="1"/>
  <c r="R1008" i="17" s="1"/>
  <c r="S1008" i="17" s="1"/>
  <c r="T1008" i="17" s="1"/>
  <c r="U1008" i="17" s="1"/>
  <c r="N293" i="17"/>
  <c r="O293" i="17" s="1"/>
  <c r="P293" i="17" s="1"/>
  <c r="Q293" i="17" s="1"/>
  <c r="R293" i="17" s="1"/>
  <c r="S293" i="17" s="1"/>
  <c r="T293" i="17" s="1"/>
  <c r="U293" i="17" s="1"/>
  <c r="N590" i="17"/>
  <c r="O590" i="17" s="1"/>
  <c r="P590" i="17" s="1"/>
  <c r="Q590" i="17" s="1"/>
  <c r="R590" i="17" s="1"/>
  <c r="S590" i="17" s="1"/>
  <c r="T590" i="17" s="1"/>
  <c r="U590" i="17" s="1"/>
  <c r="N86" i="17"/>
  <c r="O86" i="17" s="1"/>
  <c r="P86" i="17" s="1"/>
  <c r="Q86" i="17" s="1"/>
  <c r="R86" i="17" s="1"/>
  <c r="S86" i="17" s="1"/>
  <c r="T86" i="17" s="1"/>
  <c r="U86" i="17" s="1"/>
  <c r="N81" i="17"/>
  <c r="O81" i="17" s="1"/>
  <c r="P81" i="17" s="1"/>
  <c r="Q81" i="17" s="1"/>
  <c r="R81" i="17" s="1"/>
  <c r="S81" i="17" s="1"/>
  <c r="T81" i="17" s="1"/>
  <c r="U81" i="17" s="1"/>
  <c r="N873" i="17"/>
  <c r="O873" i="17" s="1"/>
  <c r="P873" i="17" s="1"/>
  <c r="Q873" i="17" s="1"/>
  <c r="R873" i="17" s="1"/>
  <c r="S873" i="17" s="1"/>
  <c r="T873" i="17" s="1"/>
  <c r="U873" i="17" s="1"/>
  <c r="N574" i="17"/>
  <c r="O574" i="17" s="1"/>
  <c r="P574" i="17" s="1"/>
  <c r="Q574" i="17" s="1"/>
  <c r="R574" i="17" s="1"/>
  <c r="S574" i="17" s="1"/>
  <c r="T574" i="17" s="1"/>
  <c r="U574" i="17" s="1"/>
  <c r="N404" i="17"/>
  <c r="O404" i="17" s="1"/>
  <c r="P404" i="17" s="1"/>
  <c r="Q404" i="17" s="1"/>
  <c r="R404" i="17" s="1"/>
  <c r="S404" i="17" s="1"/>
  <c r="T404" i="17" s="1"/>
  <c r="U404" i="17" s="1"/>
  <c r="N621" i="17"/>
  <c r="O621" i="17" s="1"/>
  <c r="P621" i="17" s="1"/>
  <c r="Q621" i="17" s="1"/>
  <c r="R621" i="17" s="1"/>
  <c r="S621" i="17" s="1"/>
  <c r="T621" i="17" s="1"/>
  <c r="U621" i="17" s="1"/>
  <c r="O1073" i="17"/>
  <c r="P1073" i="17" s="1"/>
  <c r="Q1073" i="17" s="1"/>
  <c r="R1073" i="17" s="1"/>
  <c r="S1073" i="17" s="1"/>
  <c r="T1073" i="17" s="1"/>
  <c r="U1073" i="17" s="1"/>
  <c r="O14" i="17"/>
  <c r="P14" i="17" s="1"/>
  <c r="Q14" i="17" s="1"/>
  <c r="R14" i="17" s="1"/>
  <c r="S14" i="17" s="1"/>
  <c r="T14" i="17" s="1"/>
  <c r="U14" i="17" s="1"/>
  <c r="N912" i="17"/>
  <c r="O912" i="17" s="1"/>
  <c r="P912" i="17" s="1"/>
  <c r="Q912" i="17" s="1"/>
  <c r="R912" i="17" s="1"/>
  <c r="S912" i="17" s="1"/>
  <c r="T912" i="17" s="1"/>
  <c r="U912" i="17" s="1"/>
  <c r="N601" i="17"/>
  <c r="O601" i="17" s="1"/>
  <c r="P601" i="17" s="1"/>
  <c r="Q601" i="17" s="1"/>
  <c r="R601" i="17" s="1"/>
  <c r="S601" i="17" s="1"/>
  <c r="T601" i="17" s="1"/>
  <c r="U601" i="17" s="1"/>
  <c r="N496" i="17"/>
  <c r="O496" i="17" s="1"/>
  <c r="P496" i="17" s="1"/>
  <c r="Q496" i="17" s="1"/>
  <c r="R496" i="17" s="1"/>
  <c r="S496" i="17" s="1"/>
  <c r="T496" i="17" s="1"/>
  <c r="U496" i="17" s="1"/>
  <c r="O1046" i="17"/>
  <c r="P1046" i="17" s="1"/>
  <c r="Q1046" i="17" s="1"/>
  <c r="R1046" i="17" s="1"/>
  <c r="S1046" i="17" s="1"/>
  <c r="T1046" i="17" s="1"/>
  <c r="U1046" i="17" s="1"/>
  <c r="N1160" i="17"/>
  <c r="O1160" i="17" s="1"/>
  <c r="P1160" i="17" s="1"/>
  <c r="Q1160" i="17" s="1"/>
  <c r="R1160" i="17" s="1"/>
  <c r="S1160" i="17" s="1"/>
  <c r="T1160" i="17" s="1"/>
  <c r="U1160" i="17" s="1"/>
  <c r="N502" i="17"/>
  <c r="O502" i="17" s="1"/>
  <c r="P502" i="17" s="1"/>
  <c r="Q502" i="17" s="1"/>
  <c r="R502" i="17" s="1"/>
  <c r="S502" i="17" s="1"/>
  <c r="T502" i="17" s="1"/>
  <c r="U502" i="17" s="1"/>
  <c r="N422" i="17"/>
  <c r="O422" i="17" s="1"/>
  <c r="P422" i="17" s="1"/>
  <c r="Q422" i="17" s="1"/>
  <c r="R422" i="17" s="1"/>
  <c r="S422" i="17" s="1"/>
  <c r="T422" i="17" s="1"/>
  <c r="U422" i="17" s="1"/>
  <c r="N1050" i="17"/>
  <c r="O1050" i="17" s="1"/>
  <c r="P1050" i="17" s="1"/>
  <c r="Q1050" i="17" s="1"/>
  <c r="R1050" i="17" s="1"/>
  <c r="S1050" i="17" s="1"/>
  <c r="T1050" i="17" s="1"/>
  <c r="U1050" i="17" s="1"/>
  <c r="N1102" i="17"/>
  <c r="O1102" i="17" s="1"/>
  <c r="P1102" i="17" s="1"/>
  <c r="Q1102" i="17" s="1"/>
  <c r="R1102" i="17" s="1"/>
  <c r="S1102" i="17" s="1"/>
  <c r="T1102" i="17" s="1"/>
  <c r="U1102" i="17" s="1"/>
  <c r="N1045" i="17"/>
  <c r="O1045" i="17" s="1"/>
  <c r="P1045" i="17" s="1"/>
  <c r="Q1045" i="17" s="1"/>
  <c r="R1045" i="17" s="1"/>
  <c r="S1045" i="17" s="1"/>
  <c r="T1045" i="17" s="1"/>
  <c r="U1045" i="17" s="1"/>
  <c r="N318" i="17"/>
  <c r="O318" i="17" s="1"/>
  <c r="P318" i="17" s="1"/>
  <c r="Q318" i="17" s="1"/>
  <c r="R318" i="17" s="1"/>
  <c r="S318" i="17" s="1"/>
  <c r="T318" i="17" s="1"/>
  <c r="U318" i="17" s="1"/>
  <c r="N71" i="17"/>
  <c r="O71" i="17" s="1"/>
  <c r="P71" i="17" s="1"/>
  <c r="Q71" i="17" s="1"/>
  <c r="R71" i="17" s="1"/>
  <c r="S71" i="17" s="1"/>
  <c r="T71" i="17" s="1"/>
  <c r="U71" i="17" s="1"/>
  <c r="O13" i="17"/>
  <c r="P13" i="17" s="1"/>
  <c r="Q13" i="17" s="1"/>
  <c r="R13" i="17" s="1"/>
  <c r="S13" i="17" s="1"/>
  <c r="T13" i="17" s="1"/>
  <c r="U13" i="17" s="1"/>
  <c r="N639" i="17"/>
  <c r="O639" i="17" s="1"/>
  <c r="P639" i="17" s="1"/>
  <c r="Q639" i="17" s="1"/>
  <c r="R639" i="17" s="1"/>
  <c r="S639" i="17" s="1"/>
  <c r="T639" i="17" s="1"/>
  <c r="U639" i="17" s="1"/>
  <c r="N413" i="17"/>
  <c r="O413" i="17" s="1"/>
  <c r="P413" i="17" s="1"/>
  <c r="Q413" i="17" s="1"/>
  <c r="R413" i="17" s="1"/>
  <c r="S413" i="17" s="1"/>
  <c r="T413" i="17" s="1"/>
  <c r="U413" i="17" s="1"/>
  <c r="N518" i="17"/>
  <c r="O518" i="17" s="1"/>
  <c r="P518" i="17" s="1"/>
  <c r="Q518" i="17" s="1"/>
  <c r="R518" i="17" s="1"/>
  <c r="S518" i="17" s="1"/>
  <c r="T518" i="17" s="1"/>
  <c r="U518" i="17" s="1"/>
  <c r="N701" i="17"/>
  <c r="O701" i="17" s="1"/>
  <c r="P701" i="17" s="1"/>
  <c r="Q701" i="17" s="1"/>
  <c r="R701" i="17" s="1"/>
  <c r="S701" i="17" s="1"/>
  <c r="T701" i="17" s="1"/>
  <c r="U701" i="17" s="1"/>
  <c r="N622" i="17"/>
  <c r="O622" i="17" s="1"/>
  <c r="P622" i="17" s="1"/>
  <c r="Q622" i="17" s="1"/>
  <c r="R622" i="17" s="1"/>
  <c r="S622" i="17" s="1"/>
  <c r="T622" i="17" s="1"/>
  <c r="U622" i="17" s="1"/>
  <c r="N836" i="17"/>
  <c r="O836" i="17" s="1"/>
  <c r="P836" i="17" s="1"/>
  <c r="Q836" i="17" s="1"/>
  <c r="R836" i="17" s="1"/>
  <c r="S836" i="17" s="1"/>
  <c r="T836" i="17" s="1"/>
  <c r="U836" i="17" s="1"/>
  <c r="N997" i="17"/>
  <c r="O997" i="17" s="1"/>
  <c r="P997" i="17" s="1"/>
  <c r="Q997" i="17" s="1"/>
  <c r="R997" i="17" s="1"/>
  <c r="S997" i="17" s="1"/>
  <c r="T997" i="17" s="1"/>
  <c r="U997" i="17" s="1"/>
  <c r="N302" i="17"/>
  <c r="O302" i="17" s="1"/>
  <c r="P302" i="17" s="1"/>
  <c r="Q302" i="17" s="1"/>
  <c r="R302" i="17" s="1"/>
  <c r="S302" i="17" s="1"/>
  <c r="T302" i="17" s="1"/>
  <c r="U302" i="17" s="1"/>
  <c r="N186" i="17"/>
  <c r="O186" i="17" s="1"/>
  <c r="P186" i="17" s="1"/>
  <c r="Q186" i="17" s="1"/>
  <c r="R186" i="17" s="1"/>
  <c r="S186" i="17" s="1"/>
  <c r="T186" i="17" s="1"/>
  <c r="U186" i="17" s="1"/>
  <c r="N350" i="17"/>
  <c r="O350" i="17" s="1"/>
  <c r="P350" i="17" s="1"/>
  <c r="Q350" i="17" s="1"/>
  <c r="R350" i="17" s="1"/>
  <c r="S350" i="17" s="1"/>
  <c r="T350" i="17" s="1"/>
  <c r="U350" i="17" s="1"/>
  <c r="N807" i="17"/>
  <c r="O807" i="17" s="1"/>
  <c r="P807" i="17" s="1"/>
  <c r="Q807" i="17" s="1"/>
  <c r="R807" i="17" s="1"/>
  <c r="S807" i="17" s="1"/>
  <c r="T807" i="17" s="1"/>
  <c r="U807" i="17" s="1"/>
  <c r="N421" i="17"/>
  <c r="O421" i="17" s="1"/>
  <c r="P421" i="17" s="1"/>
  <c r="Q421" i="17" s="1"/>
  <c r="R421" i="17" s="1"/>
  <c r="S421" i="17" s="1"/>
  <c r="T421" i="17" s="1"/>
  <c r="U421" i="17" s="1"/>
  <c r="O402" i="17"/>
  <c r="P402" i="17" s="1"/>
  <c r="Q402" i="17" s="1"/>
  <c r="R402" i="17" s="1"/>
  <c r="S402" i="17" s="1"/>
  <c r="T402" i="17" s="1"/>
  <c r="U402" i="17" s="1"/>
  <c r="N1131" i="17"/>
  <c r="O1131" i="17" s="1"/>
  <c r="P1131" i="17" s="1"/>
  <c r="Q1131" i="17" s="1"/>
  <c r="R1131" i="17" s="1"/>
  <c r="S1131" i="17" s="1"/>
  <c r="T1131" i="17" s="1"/>
  <c r="U1131" i="17" s="1"/>
  <c r="O833" i="17"/>
  <c r="P833" i="17" s="1"/>
  <c r="Q833" i="17" s="1"/>
  <c r="R833" i="17" s="1"/>
  <c r="S833" i="17" s="1"/>
  <c r="T833" i="17" s="1"/>
  <c r="U833" i="17" s="1"/>
  <c r="N493" i="17"/>
  <c r="O493" i="17" s="1"/>
  <c r="P493" i="17" s="1"/>
  <c r="Q493" i="17" s="1"/>
  <c r="R493" i="17" s="1"/>
  <c r="S493" i="17" s="1"/>
  <c r="T493" i="17" s="1"/>
  <c r="U493" i="17" s="1"/>
  <c r="O1089" i="17"/>
  <c r="P1089" i="17" s="1"/>
  <c r="Q1089" i="17" s="1"/>
  <c r="R1089" i="17" s="1"/>
  <c r="S1089" i="17" s="1"/>
  <c r="T1089" i="17" s="1"/>
  <c r="U1089" i="17" s="1"/>
  <c r="N432" i="17"/>
  <c r="O432" i="17" s="1"/>
  <c r="P432" i="17" s="1"/>
  <c r="Q432" i="17" s="1"/>
  <c r="R432" i="17" s="1"/>
  <c r="S432" i="17" s="1"/>
  <c r="T432" i="17" s="1"/>
  <c r="U432" i="17" s="1"/>
  <c r="N822" i="17"/>
  <c r="O822" i="17" s="1"/>
  <c r="P822" i="17" s="1"/>
  <c r="Q822" i="17" s="1"/>
  <c r="R822" i="17" s="1"/>
  <c r="S822" i="17" s="1"/>
  <c r="T822" i="17" s="1"/>
  <c r="U822" i="17" s="1"/>
  <c r="N607" i="17"/>
  <c r="O607" i="17" s="1"/>
  <c r="P607" i="17" s="1"/>
  <c r="Q607" i="17" s="1"/>
  <c r="R607" i="17" s="1"/>
  <c r="S607" i="17" s="1"/>
  <c r="T607" i="17" s="1"/>
  <c r="U607" i="17" s="1"/>
  <c r="N398" i="17"/>
  <c r="O398" i="17" s="1"/>
  <c r="P398" i="17" s="1"/>
  <c r="Q398" i="17" s="1"/>
  <c r="R398" i="17" s="1"/>
  <c r="S398" i="17" s="1"/>
  <c r="T398" i="17" s="1"/>
  <c r="U398" i="17" s="1"/>
  <c r="N846" i="17"/>
  <c r="O846" i="17" s="1"/>
  <c r="P846" i="17" s="1"/>
  <c r="Q846" i="17" s="1"/>
  <c r="R846" i="17" s="1"/>
  <c r="S846" i="17" s="1"/>
  <c r="T846" i="17" s="1"/>
  <c r="U846" i="17" s="1"/>
  <c r="N329" i="17"/>
  <c r="O329" i="17" s="1"/>
  <c r="P329" i="17" s="1"/>
  <c r="Q329" i="17" s="1"/>
  <c r="R329" i="17" s="1"/>
  <c r="S329" i="17" s="1"/>
  <c r="T329" i="17" s="1"/>
  <c r="U329" i="17" s="1"/>
  <c r="N573" i="17"/>
  <c r="O573" i="17" s="1"/>
  <c r="P573" i="17" s="1"/>
  <c r="Q573" i="17" s="1"/>
  <c r="R573" i="17" s="1"/>
  <c r="S573" i="17" s="1"/>
  <c r="T573" i="17" s="1"/>
  <c r="U573" i="17" s="1"/>
  <c r="N282" i="17"/>
  <c r="O282" i="17" s="1"/>
  <c r="P282" i="17" s="1"/>
  <c r="Q282" i="17" s="1"/>
  <c r="R282" i="17" s="1"/>
  <c r="S282" i="17" s="1"/>
  <c r="T282" i="17" s="1"/>
  <c r="U282" i="17" s="1"/>
  <c r="N700" i="17"/>
  <c r="O700" i="17" s="1"/>
  <c r="P700" i="17" s="1"/>
  <c r="Q700" i="17" s="1"/>
  <c r="R700" i="17" s="1"/>
  <c r="S700" i="17" s="1"/>
  <c r="T700" i="17" s="1"/>
  <c r="U700" i="17" s="1"/>
  <c r="N159" i="17"/>
  <c r="O159" i="17" s="1"/>
  <c r="P159" i="17" s="1"/>
  <c r="Q159" i="17" s="1"/>
  <c r="R159" i="17" s="1"/>
  <c r="S159" i="17" s="1"/>
  <c r="T159" i="17" s="1"/>
  <c r="U159" i="17" s="1"/>
  <c r="N266" i="17"/>
  <c r="O266" i="17" s="1"/>
  <c r="P266" i="17" s="1"/>
  <c r="Q266" i="17" s="1"/>
  <c r="R266" i="17" s="1"/>
  <c r="S266" i="17" s="1"/>
  <c r="T266" i="17" s="1"/>
  <c r="U266" i="17" s="1"/>
  <c r="N103" i="17"/>
  <c r="O103" i="17" s="1"/>
  <c r="P103" i="17" s="1"/>
  <c r="Q103" i="17" s="1"/>
  <c r="R103" i="17" s="1"/>
  <c r="S103" i="17" s="1"/>
  <c r="T103" i="17" s="1"/>
  <c r="U103" i="17" s="1"/>
  <c r="N1074" i="17"/>
  <c r="O1074" i="17" s="1"/>
  <c r="P1074" i="17" s="1"/>
  <c r="Q1074" i="17" s="1"/>
  <c r="R1074" i="17" s="1"/>
  <c r="S1074" i="17" s="1"/>
  <c r="T1074" i="17" s="1"/>
  <c r="U1074" i="17" s="1"/>
  <c r="N593" i="17"/>
  <c r="O593" i="17" s="1"/>
  <c r="P593" i="17" s="1"/>
  <c r="Q593" i="17" s="1"/>
  <c r="R593" i="17" s="1"/>
  <c r="S593" i="17" s="1"/>
  <c r="T593" i="17" s="1"/>
  <c r="U593" i="17" s="1"/>
  <c r="O1062" i="17"/>
  <c r="P1062" i="17" s="1"/>
  <c r="Q1062" i="17" s="1"/>
  <c r="R1062" i="17" s="1"/>
  <c r="S1062" i="17" s="1"/>
  <c r="T1062" i="17" s="1"/>
  <c r="U1062" i="17" s="1"/>
  <c r="N803" i="17"/>
  <c r="O803" i="17" s="1"/>
  <c r="P803" i="17" s="1"/>
  <c r="Q803" i="17" s="1"/>
  <c r="R803" i="17" s="1"/>
  <c r="S803" i="17" s="1"/>
  <c r="T803" i="17" s="1"/>
  <c r="U803" i="17" s="1"/>
  <c r="N210" i="17"/>
  <c r="O210" i="17" s="1"/>
  <c r="P210" i="17" s="1"/>
  <c r="Q210" i="17" s="1"/>
  <c r="R210" i="17" s="1"/>
  <c r="S210" i="17" s="1"/>
  <c r="T210" i="17" s="1"/>
  <c r="U210" i="17" s="1"/>
  <c r="N41" i="17"/>
  <c r="O41" i="17" s="1"/>
  <c r="P41" i="17" s="1"/>
  <c r="Q41" i="17" s="1"/>
  <c r="R41" i="17" s="1"/>
  <c r="S41" i="17" s="1"/>
  <c r="T41" i="17" s="1"/>
  <c r="U41" i="17" s="1"/>
  <c r="N986" i="17"/>
  <c r="O986" i="17" s="1"/>
  <c r="P986" i="17" s="1"/>
  <c r="Q986" i="17" s="1"/>
  <c r="R986" i="17" s="1"/>
  <c r="S986" i="17" s="1"/>
  <c r="T986" i="17" s="1"/>
  <c r="U986" i="17" s="1"/>
  <c r="N356" i="17"/>
  <c r="O356" i="17" s="1"/>
  <c r="P356" i="17" s="1"/>
  <c r="Q356" i="17" s="1"/>
  <c r="R356" i="17" s="1"/>
  <c r="S356" i="17" s="1"/>
  <c r="T356" i="17" s="1"/>
  <c r="U356" i="17" s="1"/>
  <c r="N89" i="17"/>
  <c r="O89" i="17" s="1"/>
  <c r="P89" i="17" s="1"/>
  <c r="Q89" i="17" s="1"/>
  <c r="R89" i="17" s="1"/>
  <c r="S89" i="17" s="1"/>
  <c r="T89" i="17" s="1"/>
  <c r="U89" i="17" s="1"/>
  <c r="O237" i="17"/>
  <c r="P237" i="17" s="1"/>
  <c r="Q237" i="17" s="1"/>
  <c r="R237" i="17" s="1"/>
  <c r="S237" i="17" s="1"/>
  <c r="T237" i="17" s="1"/>
  <c r="U237" i="17" s="1"/>
  <c r="N78" i="17"/>
  <c r="O78" i="17" s="1"/>
  <c r="P78" i="17" s="1"/>
  <c r="Q78" i="17" s="1"/>
  <c r="R78" i="17" s="1"/>
  <c r="S78" i="17" s="1"/>
  <c r="T78" i="17" s="1"/>
  <c r="U78" i="17" s="1"/>
  <c r="N1072" i="17"/>
  <c r="O1072" i="17" s="1"/>
  <c r="P1072" i="17" s="1"/>
  <c r="Q1072" i="17" s="1"/>
  <c r="R1072" i="17" s="1"/>
  <c r="S1072" i="17" s="1"/>
  <c r="T1072" i="17" s="1"/>
  <c r="U1072" i="17" s="1"/>
  <c r="N756" i="17"/>
  <c r="O756" i="17" s="1"/>
  <c r="P756" i="17" s="1"/>
  <c r="Q756" i="17" s="1"/>
  <c r="R756" i="17" s="1"/>
  <c r="S756" i="17" s="1"/>
  <c r="T756" i="17" s="1"/>
  <c r="U756" i="17" s="1"/>
  <c r="O167" i="17"/>
  <c r="P167" i="17" s="1"/>
  <c r="Q167" i="17" s="1"/>
  <c r="R167" i="17" s="1"/>
  <c r="S167" i="17" s="1"/>
  <c r="T167" i="17" s="1"/>
  <c r="U167" i="17" s="1"/>
  <c r="N606" i="17"/>
  <c r="O606" i="17" s="1"/>
  <c r="P606" i="17" s="1"/>
  <c r="Q606" i="17" s="1"/>
  <c r="R606" i="17" s="1"/>
  <c r="S606" i="17" s="1"/>
  <c r="T606" i="17" s="1"/>
  <c r="U606" i="17" s="1"/>
  <c r="O187" i="17"/>
  <c r="P187" i="17" s="1"/>
  <c r="Q187" i="17" s="1"/>
  <c r="R187" i="17" s="1"/>
  <c r="S187" i="17" s="1"/>
  <c r="T187" i="17" s="1"/>
  <c r="U187" i="17" s="1"/>
  <c r="N166" i="17"/>
  <c r="O166" i="17" s="1"/>
  <c r="P166" i="17" s="1"/>
  <c r="Q166" i="17" s="1"/>
  <c r="R166" i="17" s="1"/>
  <c r="S166" i="17" s="1"/>
  <c r="T166" i="17" s="1"/>
  <c r="U166" i="17" s="1"/>
  <c r="N690" i="17"/>
  <c r="O690" i="17" s="1"/>
  <c r="P690" i="17" s="1"/>
  <c r="Q690" i="17" s="1"/>
  <c r="R690" i="17" s="1"/>
  <c r="S690" i="17" s="1"/>
  <c r="T690" i="17" s="1"/>
  <c r="U690" i="17" s="1"/>
  <c r="N316" i="17"/>
  <c r="O316" i="17" s="1"/>
  <c r="P316" i="17" s="1"/>
  <c r="Q316" i="17" s="1"/>
  <c r="R316" i="17" s="1"/>
  <c r="S316" i="17" s="1"/>
  <c r="T316" i="17" s="1"/>
  <c r="U316" i="17" s="1"/>
  <c r="O392" i="17"/>
  <c r="P392" i="17" s="1"/>
  <c r="Q392" i="17" s="1"/>
  <c r="R392" i="17" s="1"/>
  <c r="S392" i="17" s="1"/>
  <c r="T392" i="17" s="1"/>
  <c r="U392" i="17" s="1"/>
  <c r="O430" i="17"/>
  <c r="P430" i="17" s="1"/>
  <c r="Q430" i="17" s="1"/>
  <c r="R430" i="17" s="1"/>
  <c r="S430" i="17" s="1"/>
  <c r="T430" i="17" s="1"/>
  <c r="U430" i="17" s="1"/>
  <c r="O608" i="17"/>
  <c r="P608" i="17" s="1"/>
  <c r="Q608" i="17" s="1"/>
  <c r="R608" i="17" s="1"/>
  <c r="S608" i="17" s="1"/>
  <c r="T608" i="17" s="1"/>
  <c r="U608" i="17" s="1"/>
  <c r="N741" i="17"/>
  <c r="O741" i="17" s="1"/>
  <c r="P741" i="17" s="1"/>
  <c r="Q741" i="17" s="1"/>
  <c r="R741" i="17" s="1"/>
  <c r="S741" i="17" s="1"/>
  <c r="T741" i="17" s="1"/>
  <c r="U741" i="17" s="1"/>
  <c r="N137" i="17"/>
  <c r="O137" i="17" s="1"/>
  <c r="P137" i="17" s="1"/>
  <c r="Q137" i="17" s="1"/>
  <c r="R137" i="17" s="1"/>
  <c r="S137" i="17" s="1"/>
  <c r="T137" i="17" s="1"/>
  <c r="U137" i="17" s="1"/>
  <c r="N275" i="17"/>
  <c r="O275" i="17" s="1"/>
  <c r="P275" i="17" s="1"/>
  <c r="Q275" i="17" s="1"/>
  <c r="R275" i="17" s="1"/>
  <c r="S275" i="17" s="1"/>
  <c r="T275" i="17" s="1"/>
  <c r="U275" i="17" s="1"/>
  <c r="N199" i="17"/>
  <c r="O199" i="17" s="1"/>
  <c r="P199" i="17" s="1"/>
  <c r="Q199" i="17" s="1"/>
  <c r="R199" i="17" s="1"/>
  <c r="S199" i="17" s="1"/>
  <c r="T199" i="17" s="1"/>
  <c r="U199" i="17" s="1"/>
  <c r="O44" i="17"/>
  <c r="P44" i="17" s="1"/>
  <c r="Q44" i="17" s="1"/>
  <c r="R44" i="17" s="1"/>
  <c r="S44" i="17" s="1"/>
  <c r="T44" i="17" s="1"/>
  <c r="U44" i="17" s="1"/>
  <c r="N928" i="17"/>
  <c r="O928" i="17" s="1"/>
  <c r="P928" i="17" s="1"/>
  <c r="Q928" i="17" s="1"/>
  <c r="R928" i="17" s="1"/>
  <c r="S928" i="17" s="1"/>
  <c r="T928" i="17" s="1"/>
  <c r="U928" i="17" s="1"/>
  <c r="N654" i="17"/>
  <c r="O654" i="17" s="1"/>
  <c r="P654" i="17" s="1"/>
  <c r="Q654" i="17" s="1"/>
  <c r="R654" i="17" s="1"/>
  <c r="S654" i="17" s="1"/>
  <c r="T654" i="17" s="1"/>
  <c r="U654" i="17" s="1"/>
  <c r="N584" i="17"/>
  <c r="O584" i="17" s="1"/>
  <c r="P584" i="17" s="1"/>
  <c r="Q584" i="17" s="1"/>
  <c r="R584" i="17" s="1"/>
  <c r="S584" i="17" s="1"/>
  <c r="T584" i="17" s="1"/>
  <c r="U584" i="17" s="1"/>
  <c r="N940" i="17"/>
  <c r="O940" i="17" s="1"/>
  <c r="P940" i="17" s="1"/>
  <c r="Q940" i="17" s="1"/>
  <c r="R940" i="17" s="1"/>
  <c r="S940" i="17" s="1"/>
  <c r="T940" i="17" s="1"/>
  <c r="U940" i="17" s="1"/>
  <c r="N427" i="17"/>
  <c r="O427" i="17" s="1"/>
  <c r="P427" i="17" s="1"/>
  <c r="Q427" i="17" s="1"/>
  <c r="R427" i="17" s="1"/>
  <c r="S427" i="17" s="1"/>
  <c r="T427" i="17" s="1"/>
  <c r="U427" i="17" s="1"/>
  <c r="N426" i="17"/>
  <c r="O426" i="17" s="1"/>
  <c r="P426" i="17" s="1"/>
  <c r="Q426" i="17" s="1"/>
  <c r="R426" i="17" s="1"/>
  <c r="S426" i="17" s="1"/>
  <c r="T426" i="17" s="1"/>
  <c r="U426" i="17" s="1"/>
  <c r="N367" i="17"/>
  <c r="O367" i="17" s="1"/>
  <c r="P367" i="17" s="1"/>
  <c r="Q367" i="17" s="1"/>
  <c r="R367" i="17" s="1"/>
  <c r="S367" i="17" s="1"/>
  <c r="T367" i="17" s="1"/>
  <c r="U367" i="17" s="1"/>
  <c r="N324" i="17"/>
  <c r="O324" i="17" s="1"/>
  <c r="P324" i="17" s="1"/>
  <c r="Q324" i="17" s="1"/>
  <c r="R324" i="17" s="1"/>
  <c r="S324" i="17" s="1"/>
  <c r="T324" i="17" s="1"/>
  <c r="U324" i="17" s="1"/>
  <c r="N999" i="17"/>
  <c r="O999" i="17" s="1"/>
  <c r="P999" i="17" s="1"/>
  <c r="Q999" i="17" s="1"/>
  <c r="R999" i="17" s="1"/>
  <c r="S999" i="17" s="1"/>
  <c r="T999" i="17" s="1"/>
  <c r="U999" i="17" s="1"/>
  <c r="N724" i="17"/>
  <c r="O724" i="17" s="1"/>
  <c r="P724" i="17" s="1"/>
  <c r="Q724" i="17" s="1"/>
  <c r="R724" i="17" s="1"/>
  <c r="S724" i="17" s="1"/>
  <c r="T724" i="17" s="1"/>
  <c r="U724" i="17" s="1"/>
  <c r="N899" i="17"/>
  <c r="O899" i="17" s="1"/>
  <c r="P899" i="17" s="1"/>
  <c r="Q899" i="17" s="1"/>
  <c r="R899" i="17" s="1"/>
  <c r="S899" i="17" s="1"/>
  <c r="T899" i="17" s="1"/>
  <c r="U899" i="17" s="1"/>
  <c r="N725" i="17"/>
  <c r="O725" i="17" s="1"/>
  <c r="P725" i="17" s="1"/>
  <c r="Q725" i="17" s="1"/>
  <c r="R725" i="17" s="1"/>
  <c r="S725" i="17" s="1"/>
  <c r="T725" i="17" s="1"/>
  <c r="U725" i="17" s="1"/>
  <c r="O713" i="17"/>
  <c r="P713" i="17" s="1"/>
  <c r="Q713" i="17" s="1"/>
  <c r="R713" i="17" s="1"/>
  <c r="S713" i="17" s="1"/>
  <c r="T713" i="17" s="1"/>
  <c r="U713" i="17" s="1"/>
  <c r="N1107" i="17"/>
  <c r="O1107" i="17" s="1"/>
  <c r="P1107" i="17" s="1"/>
  <c r="Q1107" i="17" s="1"/>
  <c r="R1107" i="17" s="1"/>
  <c r="S1107" i="17" s="1"/>
  <c r="T1107" i="17" s="1"/>
  <c r="U1107" i="17" s="1"/>
  <c r="N183" i="17"/>
  <c r="O183" i="17" s="1"/>
  <c r="P183" i="17" s="1"/>
  <c r="Q183" i="17" s="1"/>
  <c r="R183" i="17" s="1"/>
  <c r="S183" i="17" s="1"/>
  <c r="T183" i="17" s="1"/>
  <c r="U183" i="17" s="1"/>
  <c r="N1017" i="17"/>
  <c r="O1017" i="17" s="1"/>
  <c r="P1017" i="17" s="1"/>
  <c r="Q1017" i="17" s="1"/>
  <c r="R1017" i="17" s="1"/>
  <c r="S1017" i="17" s="1"/>
  <c r="T1017" i="17" s="1"/>
  <c r="U1017" i="17" s="1"/>
  <c r="N1130" i="17"/>
  <c r="O1130" i="17" s="1"/>
  <c r="P1130" i="17" s="1"/>
  <c r="Q1130" i="17" s="1"/>
  <c r="R1130" i="17" s="1"/>
  <c r="S1130" i="17" s="1"/>
  <c r="T1130" i="17" s="1"/>
  <c r="U1130" i="17" s="1"/>
  <c r="N83" i="17"/>
  <c r="O83" i="17" s="1"/>
  <c r="P83" i="17" s="1"/>
  <c r="Q83" i="17" s="1"/>
  <c r="R83" i="17" s="1"/>
  <c r="S83" i="17" s="1"/>
  <c r="T83" i="17" s="1"/>
  <c r="U83" i="17" s="1"/>
  <c r="N1023" i="17"/>
  <c r="O1023" i="17" s="1"/>
  <c r="P1023" i="17" s="1"/>
  <c r="Q1023" i="17" s="1"/>
  <c r="R1023" i="17" s="1"/>
  <c r="S1023" i="17" s="1"/>
  <c r="T1023" i="17" s="1"/>
  <c r="U1023" i="17" s="1"/>
  <c r="O25" i="17"/>
  <c r="P25" i="17" s="1"/>
  <c r="Q25" i="17" s="1"/>
  <c r="R25" i="17" s="1"/>
  <c r="S25" i="17" s="1"/>
  <c r="T25" i="17" s="1"/>
  <c r="U25" i="17" s="1"/>
  <c r="N963" i="17"/>
  <c r="O963" i="17" s="1"/>
  <c r="P963" i="17" s="1"/>
  <c r="Q963" i="17" s="1"/>
  <c r="R963" i="17" s="1"/>
  <c r="S963" i="17" s="1"/>
  <c r="T963" i="17" s="1"/>
  <c r="U963" i="17" s="1"/>
  <c r="N226" i="17"/>
  <c r="O226" i="17" s="1"/>
  <c r="P226" i="17" s="1"/>
  <c r="Q226" i="17" s="1"/>
  <c r="R226" i="17" s="1"/>
  <c r="S226" i="17" s="1"/>
  <c r="T226" i="17" s="1"/>
  <c r="U226" i="17" s="1"/>
  <c r="N219" i="17"/>
  <c r="O219" i="17" s="1"/>
  <c r="P219" i="17" s="1"/>
  <c r="Q219" i="17" s="1"/>
  <c r="R219" i="17" s="1"/>
  <c r="S219" i="17" s="1"/>
  <c r="T219" i="17" s="1"/>
  <c r="U219" i="17" s="1"/>
  <c r="N177" i="17"/>
  <c r="O177" i="17" s="1"/>
  <c r="P177" i="17" s="1"/>
  <c r="Q177" i="17" s="1"/>
  <c r="R177" i="17" s="1"/>
  <c r="S177" i="17" s="1"/>
  <c r="T177" i="17" s="1"/>
  <c r="U177" i="17" s="1"/>
  <c r="O447" i="17"/>
  <c r="P447" i="17" s="1"/>
  <c r="Q447" i="17" s="1"/>
  <c r="R447" i="17" s="1"/>
  <c r="S447" i="17" s="1"/>
  <c r="T447" i="17" s="1"/>
  <c r="U447" i="17" s="1"/>
  <c r="N982" i="17"/>
  <c r="O982" i="17" s="1"/>
  <c r="P982" i="17" s="1"/>
  <c r="Q982" i="17" s="1"/>
  <c r="R982" i="17" s="1"/>
  <c r="S982" i="17" s="1"/>
  <c r="T982" i="17" s="1"/>
  <c r="U982" i="17" s="1"/>
  <c r="N1104" i="17"/>
  <c r="O1104" i="17" s="1"/>
  <c r="P1104" i="17" s="1"/>
  <c r="Q1104" i="17" s="1"/>
  <c r="R1104" i="17" s="1"/>
  <c r="S1104" i="17" s="1"/>
  <c r="T1104" i="17" s="1"/>
  <c r="U1104" i="17" s="1"/>
  <c r="N842" i="17"/>
  <c r="O842" i="17" s="1"/>
  <c r="P842" i="17" s="1"/>
  <c r="Q842" i="17" s="1"/>
  <c r="R842" i="17" s="1"/>
  <c r="S842" i="17" s="1"/>
  <c r="T842" i="17" s="1"/>
  <c r="U842" i="17" s="1"/>
  <c r="O65" i="17"/>
  <c r="P65" i="17" s="1"/>
  <c r="Q65" i="17" s="1"/>
  <c r="R65" i="17" s="1"/>
  <c r="S65" i="17" s="1"/>
  <c r="T65" i="17" s="1"/>
  <c r="U65" i="17" s="1"/>
  <c r="N960" i="17"/>
  <c r="O960" i="17" s="1"/>
  <c r="P960" i="17" s="1"/>
  <c r="Q960" i="17" s="1"/>
  <c r="R960" i="17" s="1"/>
  <c r="S960" i="17" s="1"/>
  <c r="T960" i="17" s="1"/>
  <c r="U960" i="17" s="1"/>
  <c r="N246" i="17"/>
  <c r="O246" i="17" s="1"/>
  <c r="P246" i="17" s="1"/>
  <c r="Q246" i="17" s="1"/>
  <c r="R246" i="17" s="1"/>
  <c r="S246" i="17" s="1"/>
  <c r="T246" i="17" s="1"/>
  <c r="U246" i="17" s="1"/>
  <c r="N919" i="17"/>
  <c r="O919" i="17" s="1"/>
  <c r="P919" i="17" s="1"/>
  <c r="Q919" i="17" s="1"/>
  <c r="R919" i="17" s="1"/>
  <c r="S919" i="17" s="1"/>
  <c r="T919" i="17" s="1"/>
  <c r="U919" i="17" s="1"/>
  <c r="N885" i="17"/>
  <c r="O885" i="17" s="1"/>
  <c r="P885" i="17" s="1"/>
  <c r="Q885" i="17" s="1"/>
  <c r="R885" i="17" s="1"/>
  <c r="S885" i="17" s="1"/>
  <c r="T885" i="17" s="1"/>
  <c r="U885" i="17" s="1"/>
  <c r="O710" i="17"/>
  <c r="P710" i="17" s="1"/>
  <c r="Q710" i="17" s="1"/>
  <c r="R710" i="17" s="1"/>
  <c r="S710" i="17" s="1"/>
  <c r="T710" i="17" s="1"/>
  <c r="U710" i="17" s="1"/>
  <c r="N261" i="17"/>
  <c r="O261" i="17" s="1"/>
  <c r="P261" i="17" s="1"/>
  <c r="Q261" i="17" s="1"/>
  <c r="R261" i="17" s="1"/>
  <c r="S261" i="17" s="1"/>
  <c r="T261" i="17" s="1"/>
  <c r="U261" i="17" s="1"/>
  <c r="O854" i="17"/>
  <c r="P854" i="17" s="1"/>
  <c r="Q854" i="17" s="1"/>
  <c r="R854" i="17" s="1"/>
  <c r="S854" i="17" s="1"/>
  <c r="T854" i="17" s="1"/>
  <c r="U854" i="17" s="1"/>
  <c r="N488" i="17"/>
  <c r="O488" i="17" s="1"/>
  <c r="P488" i="17" s="1"/>
  <c r="Q488" i="17" s="1"/>
  <c r="R488" i="17" s="1"/>
  <c r="S488" i="17" s="1"/>
  <c r="T488" i="17" s="1"/>
  <c r="U488" i="17" s="1"/>
  <c r="N757" i="17"/>
  <c r="O757" i="17" s="1"/>
  <c r="P757" i="17" s="1"/>
  <c r="Q757" i="17" s="1"/>
  <c r="R757" i="17" s="1"/>
  <c r="S757" i="17" s="1"/>
  <c r="T757" i="17" s="1"/>
  <c r="U757" i="17" s="1"/>
  <c r="N207" i="17"/>
  <c r="O207" i="17" s="1"/>
  <c r="P207" i="17" s="1"/>
  <c r="Q207" i="17" s="1"/>
  <c r="R207" i="17" s="1"/>
  <c r="S207" i="17" s="1"/>
  <c r="T207" i="17" s="1"/>
  <c r="U207" i="17" s="1"/>
  <c r="N625" i="17"/>
  <c r="O625" i="17" s="1"/>
  <c r="P625" i="17" s="1"/>
  <c r="Q625" i="17" s="1"/>
  <c r="R625" i="17" s="1"/>
  <c r="S625" i="17" s="1"/>
  <c r="T625" i="17" s="1"/>
  <c r="U625" i="17" s="1"/>
  <c r="N18" i="17"/>
  <c r="O18" i="17" s="1"/>
  <c r="P18" i="17" s="1"/>
  <c r="Q18" i="17" s="1"/>
  <c r="R18" i="17" s="1"/>
  <c r="S18" i="17" s="1"/>
  <c r="T18" i="17" s="1"/>
  <c r="U18" i="17" s="1"/>
  <c r="N323" i="17"/>
  <c r="O323" i="17" s="1"/>
  <c r="P323" i="17" s="1"/>
  <c r="Q323" i="17" s="1"/>
  <c r="R323" i="17" s="1"/>
  <c r="S323" i="17" s="1"/>
  <c r="T323" i="17" s="1"/>
  <c r="U323" i="17" s="1"/>
  <c r="N253" i="17"/>
  <c r="O253" i="17" s="1"/>
  <c r="P253" i="17" s="1"/>
  <c r="Q253" i="17" s="1"/>
  <c r="R253" i="17" s="1"/>
  <c r="S253" i="17" s="1"/>
  <c r="T253" i="17" s="1"/>
  <c r="U253" i="17" s="1"/>
  <c r="N1152" i="17"/>
  <c r="O1152" i="17" s="1"/>
  <c r="P1152" i="17" s="1"/>
  <c r="Q1152" i="17" s="1"/>
  <c r="R1152" i="17" s="1"/>
  <c r="S1152" i="17" s="1"/>
  <c r="T1152" i="17" s="1"/>
  <c r="U1152" i="17" s="1"/>
  <c r="N736" i="17"/>
  <c r="O736" i="17" s="1"/>
  <c r="P736" i="17" s="1"/>
  <c r="Q736" i="17" s="1"/>
  <c r="R736" i="17" s="1"/>
  <c r="S736" i="17" s="1"/>
  <c r="T736" i="17" s="1"/>
  <c r="U736" i="17" s="1"/>
  <c r="N153" i="17"/>
  <c r="O153" i="17" s="1"/>
  <c r="P153" i="17" s="1"/>
  <c r="Q153" i="17" s="1"/>
  <c r="R153" i="17" s="1"/>
  <c r="S153" i="17" s="1"/>
  <c r="T153" i="17" s="1"/>
  <c r="U153" i="17" s="1"/>
  <c r="N127" i="17"/>
  <c r="O127" i="17" s="1"/>
  <c r="P127" i="17" s="1"/>
  <c r="Q127" i="17" s="1"/>
  <c r="R127" i="17" s="1"/>
  <c r="S127" i="17" s="1"/>
  <c r="T127" i="17" s="1"/>
  <c r="U127" i="17" s="1"/>
  <c r="N1098" i="17"/>
  <c r="O1098" i="17" s="1"/>
  <c r="P1098" i="17" s="1"/>
  <c r="Q1098" i="17" s="1"/>
  <c r="R1098" i="17" s="1"/>
  <c r="S1098" i="17" s="1"/>
  <c r="T1098" i="17" s="1"/>
  <c r="U1098" i="17" s="1"/>
  <c r="N1018" i="17"/>
  <c r="O1018" i="17" s="1"/>
  <c r="P1018" i="17" s="1"/>
  <c r="Q1018" i="17" s="1"/>
  <c r="R1018" i="17" s="1"/>
  <c r="S1018" i="17" s="1"/>
  <c r="T1018" i="17" s="1"/>
  <c r="U1018" i="17" s="1"/>
  <c r="O74" i="17"/>
  <c r="P74" i="17" s="1"/>
  <c r="Q74" i="17" s="1"/>
  <c r="R74" i="17" s="1"/>
  <c r="S74" i="17" s="1"/>
  <c r="T74" i="17" s="1"/>
  <c r="U74" i="17" s="1"/>
  <c r="N1025" i="17"/>
  <c r="O1025" i="17" s="1"/>
  <c r="P1025" i="17" s="1"/>
  <c r="Q1025" i="17" s="1"/>
  <c r="R1025" i="17" s="1"/>
  <c r="S1025" i="17" s="1"/>
  <c r="T1025" i="17" s="1"/>
  <c r="U1025" i="17" s="1"/>
  <c r="N22" i="17"/>
  <c r="O22" i="17" s="1"/>
  <c r="P22" i="17" s="1"/>
  <c r="Q22" i="17" s="1"/>
  <c r="R22" i="17" s="1"/>
  <c r="S22" i="17" s="1"/>
  <c r="T22" i="17" s="1"/>
  <c r="U22" i="17" s="1"/>
  <c r="N32" i="17"/>
  <c r="O32" i="17" s="1"/>
  <c r="P32" i="17" s="1"/>
  <c r="Q32" i="17" s="1"/>
  <c r="R32" i="17" s="1"/>
  <c r="S32" i="17" s="1"/>
  <c r="T32" i="17" s="1"/>
  <c r="U32" i="17" s="1"/>
  <c r="N1064" i="17"/>
  <c r="O1064" i="17" s="1"/>
  <c r="P1064" i="17" s="1"/>
  <c r="Q1064" i="17" s="1"/>
  <c r="R1064" i="17" s="1"/>
  <c r="S1064" i="17" s="1"/>
  <c r="T1064" i="17" s="1"/>
  <c r="U1064" i="17" s="1"/>
  <c r="N133" i="17"/>
  <c r="O133" i="17" s="1"/>
  <c r="P133" i="17" s="1"/>
  <c r="Q133" i="17" s="1"/>
  <c r="R133" i="17" s="1"/>
  <c r="S133" i="17" s="1"/>
  <c r="T133" i="17" s="1"/>
  <c r="U133" i="17" s="1"/>
  <c r="N880" i="17"/>
  <c r="O880" i="17" s="1"/>
  <c r="P880" i="17" s="1"/>
  <c r="Q880" i="17" s="1"/>
  <c r="R880" i="17" s="1"/>
  <c r="S880" i="17" s="1"/>
  <c r="T880" i="17" s="1"/>
  <c r="U880" i="17" s="1"/>
  <c r="N678" i="17"/>
  <c r="O678" i="17" s="1"/>
  <c r="P678" i="17" s="1"/>
  <c r="Q678" i="17" s="1"/>
  <c r="R678" i="17" s="1"/>
  <c r="S678" i="17" s="1"/>
  <c r="T678" i="17" s="1"/>
  <c r="U678" i="17" s="1"/>
  <c r="N534" i="17"/>
  <c r="O534" i="17" s="1"/>
  <c r="P534" i="17" s="1"/>
  <c r="Q534" i="17" s="1"/>
  <c r="R534" i="17" s="1"/>
  <c r="S534" i="17" s="1"/>
  <c r="T534" i="17" s="1"/>
  <c r="U534" i="17" s="1"/>
  <c r="N838" i="17"/>
  <c r="O838" i="17" s="1"/>
  <c r="P838" i="17" s="1"/>
  <c r="Q838" i="17" s="1"/>
  <c r="R838" i="17" s="1"/>
  <c r="S838" i="17" s="1"/>
  <c r="T838" i="17" s="1"/>
  <c r="U838" i="17" s="1"/>
  <c r="N389" i="17"/>
  <c r="O389" i="17" s="1"/>
  <c r="P389" i="17" s="1"/>
  <c r="Q389" i="17" s="1"/>
  <c r="R389" i="17" s="1"/>
  <c r="S389" i="17" s="1"/>
  <c r="T389" i="17" s="1"/>
  <c r="U389" i="17" s="1"/>
  <c r="N729" i="17"/>
  <c r="O729" i="17" s="1"/>
  <c r="P729" i="17" s="1"/>
  <c r="Q729" i="17" s="1"/>
  <c r="R729" i="17" s="1"/>
  <c r="S729" i="17" s="1"/>
  <c r="T729" i="17" s="1"/>
  <c r="U729" i="17" s="1"/>
  <c r="N1151" i="17"/>
  <c r="O1151" i="17" s="1"/>
  <c r="P1151" i="17" s="1"/>
  <c r="Q1151" i="17" s="1"/>
  <c r="R1151" i="17" s="1"/>
  <c r="S1151" i="17" s="1"/>
  <c r="T1151" i="17" s="1"/>
  <c r="U1151" i="17" s="1"/>
  <c r="N927" i="17"/>
  <c r="O927" i="17" s="1"/>
  <c r="P927" i="17" s="1"/>
  <c r="Q927" i="17" s="1"/>
  <c r="R927" i="17" s="1"/>
  <c r="S927" i="17" s="1"/>
  <c r="T927" i="17" s="1"/>
  <c r="U927" i="17" s="1"/>
  <c r="N955" i="17"/>
  <c r="O955" i="17" s="1"/>
  <c r="P955" i="17" s="1"/>
  <c r="Q955" i="17" s="1"/>
  <c r="R955" i="17" s="1"/>
  <c r="S955" i="17" s="1"/>
  <c r="T955" i="17" s="1"/>
  <c r="U955" i="17" s="1"/>
  <c r="N905" i="17"/>
  <c r="O905" i="17" s="1"/>
  <c r="P905" i="17" s="1"/>
  <c r="Q905" i="17" s="1"/>
  <c r="R905" i="17" s="1"/>
  <c r="S905" i="17" s="1"/>
  <c r="T905" i="17" s="1"/>
  <c r="U905" i="17" s="1"/>
  <c r="N472" i="17"/>
  <c r="O472" i="17" s="1"/>
  <c r="P472" i="17" s="1"/>
  <c r="Q472" i="17" s="1"/>
  <c r="R472" i="17" s="1"/>
  <c r="S472" i="17" s="1"/>
  <c r="T472" i="17" s="1"/>
  <c r="U472" i="17" s="1"/>
  <c r="N649" i="17"/>
  <c r="O649" i="17" s="1"/>
  <c r="P649" i="17" s="1"/>
  <c r="Q649" i="17" s="1"/>
  <c r="R649" i="17" s="1"/>
  <c r="S649" i="17" s="1"/>
  <c r="T649" i="17" s="1"/>
  <c r="U649" i="17" s="1"/>
  <c r="N327" i="17"/>
  <c r="O327" i="17" s="1"/>
  <c r="P327" i="17" s="1"/>
  <c r="Q327" i="17" s="1"/>
  <c r="R327" i="17" s="1"/>
  <c r="S327" i="17" s="1"/>
  <c r="T327" i="17" s="1"/>
  <c r="U327" i="17" s="1"/>
  <c r="O514" i="17"/>
  <c r="P514" i="17" s="1"/>
  <c r="Q514" i="17" s="1"/>
  <c r="R514" i="17" s="1"/>
  <c r="S514" i="17" s="1"/>
  <c r="T514" i="17" s="1"/>
  <c r="U514" i="17" s="1"/>
  <c r="O810" i="17"/>
  <c r="P810" i="17" s="1"/>
  <c r="Q810" i="17" s="1"/>
  <c r="R810" i="17" s="1"/>
  <c r="S810" i="17" s="1"/>
  <c r="T810" i="17" s="1"/>
  <c r="U810" i="17" s="1"/>
  <c r="N801" i="17"/>
  <c r="O801" i="17" s="1"/>
  <c r="P801" i="17" s="1"/>
  <c r="Q801" i="17" s="1"/>
  <c r="R801" i="17" s="1"/>
  <c r="S801" i="17" s="1"/>
  <c r="T801" i="17" s="1"/>
  <c r="U801" i="17" s="1"/>
  <c r="N1148" i="17"/>
  <c r="O1148" i="17" s="1"/>
  <c r="P1148" i="17" s="1"/>
  <c r="Q1148" i="17" s="1"/>
  <c r="R1148" i="17" s="1"/>
  <c r="S1148" i="17" s="1"/>
  <c r="T1148" i="17" s="1"/>
  <c r="U1148" i="17" s="1"/>
  <c r="N220" i="17"/>
  <c r="O220" i="17" s="1"/>
  <c r="P220" i="17" s="1"/>
  <c r="Q220" i="17" s="1"/>
  <c r="R220" i="17" s="1"/>
  <c r="S220" i="17" s="1"/>
  <c r="T220" i="17" s="1"/>
  <c r="U220" i="17" s="1"/>
  <c r="N386" i="17"/>
  <c r="O386" i="17" s="1"/>
  <c r="P386" i="17" s="1"/>
  <c r="Q386" i="17" s="1"/>
  <c r="R386" i="17" s="1"/>
  <c r="S386" i="17" s="1"/>
  <c r="T386" i="17" s="1"/>
  <c r="U386" i="17" s="1"/>
  <c r="N610" i="17"/>
  <c r="O610" i="17" s="1"/>
  <c r="P610" i="17" s="1"/>
  <c r="Q610" i="17" s="1"/>
  <c r="R610" i="17" s="1"/>
  <c r="S610" i="17" s="1"/>
  <c r="T610" i="17" s="1"/>
  <c r="U610" i="17" s="1"/>
  <c r="N400" i="17"/>
  <c r="O400" i="17" s="1"/>
  <c r="P400" i="17" s="1"/>
  <c r="Q400" i="17" s="1"/>
  <c r="R400" i="17" s="1"/>
  <c r="S400" i="17" s="1"/>
  <c r="T400" i="17" s="1"/>
  <c r="U400" i="17" s="1"/>
  <c r="N766" i="17"/>
  <c r="O766" i="17" s="1"/>
  <c r="P766" i="17" s="1"/>
  <c r="Q766" i="17" s="1"/>
  <c r="R766" i="17" s="1"/>
  <c r="S766" i="17" s="1"/>
  <c r="T766" i="17" s="1"/>
  <c r="U766" i="17" s="1"/>
  <c r="N483" i="17"/>
  <c r="O483" i="17" s="1"/>
  <c r="P483" i="17" s="1"/>
  <c r="Q483" i="17" s="1"/>
  <c r="R483" i="17" s="1"/>
  <c r="S483" i="17" s="1"/>
  <c r="T483" i="17" s="1"/>
  <c r="U483" i="17" s="1"/>
  <c r="N1042" i="17"/>
  <c r="O1042" i="17" s="1"/>
  <c r="P1042" i="17" s="1"/>
  <c r="Q1042" i="17" s="1"/>
  <c r="R1042" i="17" s="1"/>
  <c r="S1042" i="17" s="1"/>
  <c r="T1042" i="17" s="1"/>
  <c r="U1042" i="17" s="1"/>
  <c r="O1028" i="17"/>
  <c r="P1028" i="17" s="1"/>
  <c r="Q1028" i="17" s="1"/>
  <c r="R1028" i="17" s="1"/>
  <c r="S1028" i="17" s="1"/>
  <c r="T1028" i="17" s="1"/>
  <c r="U1028" i="17" s="1"/>
  <c r="N222" i="17"/>
  <c r="O222" i="17" s="1"/>
  <c r="P222" i="17" s="1"/>
  <c r="Q222" i="17" s="1"/>
  <c r="R222" i="17" s="1"/>
  <c r="S222" i="17" s="1"/>
  <c r="T222" i="17" s="1"/>
  <c r="U222" i="17" s="1"/>
  <c r="N703" i="17"/>
  <c r="O703" i="17" s="1"/>
  <c r="P703" i="17" s="1"/>
  <c r="Q703" i="17" s="1"/>
  <c r="R703" i="17" s="1"/>
  <c r="S703" i="17" s="1"/>
  <c r="T703" i="17" s="1"/>
  <c r="U703" i="17" s="1"/>
  <c r="N830" i="17"/>
  <c r="O830" i="17" s="1"/>
  <c r="P830" i="17" s="1"/>
  <c r="Q830" i="17" s="1"/>
  <c r="R830" i="17" s="1"/>
  <c r="S830" i="17" s="1"/>
  <c r="T830" i="17" s="1"/>
  <c r="U830" i="17" s="1"/>
  <c r="N355" i="17"/>
  <c r="O355" i="17" s="1"/>
  <c r="P355" i="17" s="1"/>
  <c r="Q355" i="17" s="1"/>
  <c r="R355" i="17" s="1"/>
  <c r="S355" i="17" s="1"/>
  <c r="T355" i="17" s="1"/>
  <c r="U355" i="17" s="1"/>
  <c r="N949" i="17"/>
  <c r="O949" i="17" s="1"/>
  <c r="P949" i="17" s="1"/>
  <c r="Q949" i="17" s="1"/>
  <c r="R949" i="17" s="1"/>
  <c r="S949" i="17" s="1"/>
  <c r="T949" i="17" s="1"/>
  <c r="U949" i="17" s="1"/>
  <c r="N527" i="17"/>
  <c r="O527" i="17" s="1"/>
  <c r="P527" i="17" s="1"/>
  <c r="Q527" i="17" s="1"/>
  <c r="R527" i="17" s="1"/>
  <c r="S527" i="17" s="1"/>
  <c r="T527" i="17" s="1"/>
  <c r="U527" i="17" s="1"/>
  <c r="N860" i="17"/>
  <c r="O860" i="17" s="1"/>
  <c r="P860" i="17" s="1"/>
  <c r="Q860" i="17" s="1"/>
  <c r="R860" i="17" s="1"/>
  <c r="S860" i="17" s="1"/>
  <c r="T860" i="17" s="1"/>
  <c r="U860" i="17" s="1"/>
  <c r="N145" i="17"/>
  <c r="O145" i="17" s="1"/>
  <c r="P145" i="17" s="1"/>
  <c r="Q145" i="17" s="1"/>
  <c r="R145" i="17" s="1"/>
  <c r="S145" i="17" s="1"/>
  <c r="T145" i="17" s="1"/>
  <c r="U145" i="17" s="1"/>
  <c r="N36" i="17"/>
  <c r="O36" i="17" s="1"/>
  <c r="P36" i="17" s="1"/>
  <c r="Q36" i="17" s="1"/>
  <c r="R36" i="17" s="1"/>
  <c r="S36" i="17" s="1"/>
  <c r="T36" i="17" s="1"/>
  <c r="U36" i="17" s="1"/>
  <c r="N612" i="17"/>
  <c r="O612" i="17" s="1"/>
  <c r="P612" i="17" s="1"/>
  <c r="Q612" i="17" s="1"/>
  <c r="R612" i="17" s="1"/>
  <c r="S612" i="17" s="1"/>
  <c r="T612" i="17" s="1"/>
  <c r="U612" i="17" s="1"/>
  <c r="N1146" i="17"/>
  <c r="O1146" i="17" s="1"/>
  <c r="P1146" i="17" s="1"/>
  <c r="Q1146" i="17" s="1"/>
  <c r="R1146" i="17" s="1"/>
  <c r="S1146" i="17" s="1"/>
  <c r="T1146" i="17" s="1"/>
  <c r="U1146" i="17" s="1"/>
  <c r="O910" i="17"/>
  <c r="P910" i="17" s="1"/>
  <c r="Q910" i="17" s="1"/>
  <c r="R910" i="17" s="1"/>
  <c r="S910" i="17" s="1"/>
  <c r="T910" i="17" s="1"/>
  <c r="U910" i="17" s="1"/>
  <c r="N1121" i="17"/>
  <c r="O1121" i="17" s="1"/>
  <c r="P1121" i="17" s="1"/>
  <c r="Q1121" i="17" s="1"/>
  <c r="R1121" i="17" s="1"/>
  <c r="S1121" i="17" s="1"/>
  <c r="T1121" i="17" s="1"/>
  <c r="U1121" i="17" s="1"/>
  <c r="N297" i="17"/>
  <c r="O297" i="17" s="1"/>
  <c r="P297" i="17" s="1"/>
  <c r="Q297" i="17" s="1"/>
  <c r="R297" i="17" s="1"/>
  <c r="S297" i="17" s="1"/>
  <c r="T297" i="17" s="1"/>
  <c r="U297" i="17" s="1"/>
  <c r="N484" i="17"/>
  <c r="O484" i="17" s="1"/>
  <c r="P484" i="17" s="1"/>
  <c r="Q484" i="17" s="1"/>
  <c r="R484" i="17" s="1"/>
  <c r="S484" i="17" s="1"/>
  <c r="T484" i="17" s="1"/>
  <c r="U484" i="17" s="1"/>
  <c r="N39" i="17"/>
  <c r="O39" i="17" s="1"/>
  <c r="P39" i="17" s="1"/>
  <c r="Q39" i="17" s="1"/>
  <c r="R39" i="17" s="1"/>
  <c r="S39" i="17" s="1"/>
  <c r="T39" i="17" s="1"/>
  <c r="U39" i="17" s="1"/>
  <c r="N490" i="17"/>
  <c r="O490" i="17" s="1"/>
  <c r="P490" i="17" s="1"/>
  <c r="Q490" i="17" s="1"/>
  <c r="R490" i="17" s="1"/>
  <c r="S490" i="17" s="1"/>
  <c r="T490" i="17" s="1"/>
  <c r="U490" i="17" s="1"/>
  <c r="N1154" i="17"/>
  <c r="O1154" i="17" s="1"/>
  <c r="P1154" i="17" s="1"/>
  <c r="Q1154" i="17" s="1"/>
  <c r="R1154" i="17" s="1"/>
  <c r="S1154" i="17" s="1"/>
  <c r="T1154" i="17" s="1"/>
  <c r="U1154" i="17" s="1"/>
  <c r="N800" i="17"/>
  <c r="O800" i="17" s="1"/>
  <c r="P800" i="17" s="1"/>
  <c r="Q800" i="17" s="1"/>
  <c r="R800" i="17" s="1"/>
  <c r="S800" i="17" s="1"/>
  <c r="T800" i="17" s="1"/>
  <c r="U800" i="17" s="1"/>
  <c r="N505" i="17"/>
  <c r="O505" i="17" s="1"/>
  <c r="P505" i="17" s="1"/>
  <c r="Q505" i="17" s="1"/>
  <c r="R505" i="17" s="1"/>
  <c r="S505" i="17" s="1"/>
  <c r="T505" i="17" s="1"/>
  <c r="U505" i="17" s="1"/>
  <c r="N341" i="17"/>
  <c r="O341" i="17" s="1"/>
  <c r="P341" i="17" s="1"/>
  <c r="Q341" i="17" s="1"/>
  <c r="R341" i="17" s="1"/>
  <c r="S341" i="17" s="1"/>
  <c r="T341" i="17" s="1"/>
  <c r="U341" i="17" s="1"/>
  <c r="O49" i="17"/>
  <c r="P49" i="17" s="1"/>
  <c r="Q49" i="17" s="1"/>
  <c r="R49" i="17" s="1"/>
  <c r="S49" i="17" s="1"/>
  <c r="T49" i="17" s="1"/>
  <c r="U49" i="17" s="1"/>
  <c r="O354" i="17"/>
  <c r="P354" i="17" s="1"/>
  <c r="Q354" i="17" s="1"/>
  <c r="R354" i="17" s="1"/>
  <c r="S354" i="17" s="1"/>
  <c r="T354" i="17" s="1"/>
  <c r="U354" i="17" s="1"/>
  <c r="N538" i="17"/>
  <c r="O538" i="17" s="1"/>
  <c r="P538" i="17" s="1"/>
  <c r="Q538" i="17" s="1"/>
  <c r="R538" i="17" s="1"/>
  <c r="S538" i="17" s="1"/>
  <c r="T538" i="17" s="1"/>
  <c r="U538" i="17" s="1"/>
  <c r="N932" i="17"/>
  <c r="O932" i="17" s="1"/>
  <c r="P932" i="17" s="1"/>
  <c r="Q932" i="17" s="1"/>
  <c r="R932" i="17" s="1"/>
  <c r="S932" i="17" s="1"/>
  <c r="T932" i="17" s="1"/>
  <c r="U932" i="17" s="1"/>
  <c r="N508" i="17"/>
  <c r="O508" i="17" s="1"/>
  <c r="P508" i="17" s="1"/>
  <c r="Q508" i="17" s="1"/>
  <c r="R508" i="17" s="1"/>
  <c r="S508" i="17" s="1"/>
  <c r="T508" i="17" s="1"/>
  <c r="U508" i="17" s="1"/>
  <c r="N1157" i="17"/>
  <c r="O1157" i="17" s="1"/>
  <c r="P1157" i="17" s="1"/>
  <c r="Q1157" i="17" s="1"/>
  <c r="R1157" i="17" s="1"/>
  <c r="S1157" i="17" s="1"/>
  <c r="T1157" i="17" s="1"/>
  <c r="U1157" i="17" s="1"/>
  <c r="O1086" i="17"/>
  <c r="P1086" i="17" s="1"/>
  <c r="Q1086" i="17" s="1"/>
  <c r="R1086" i="17" s="1"/>
  <c r="S1086" i="17" s="1"/>
  <c r="T1086" i="17" s="1"/>
  <c r="U1086" i="17" s="1"/>
  <c r="N598" i="17"/>
  <c r="O598" i="17" s="1"/>
  <c r="P598" i="17" s="1"/>
  <c r="Q598" i="17" s="1"/>
  <c r="R598" i="17" s="1"/>
  <c r="S598" i="17" s="1"/>
  <c r="T598" i="17" s="1"/>
  <c r="U598" i="17" s="1"/>
  <c r="N270" i="17"/>
  <c r="O270" i="17" s="1"/>
  <c r="P270" i="17" s="1"/>
  <c r="Q270" i="17" s="1"/>
  <c r="R270" i="17" s="1"/>
  <c r="S270" i="17" s="1"/>
  <c r="T270" i="17" s="1"/>
  <c r="U270" i="17" s="1"/>
  <c r="N118" i="17"/>
  <c r="O118" i="17" s="1"/>
  <c r="P118" i="17" s="1"/>
  <c r="Q118" i="17" s="1"/>
  <c r="R118" i="17" s="1"/>
  <c r="S118" i="17" s="1"/>
  <c r="T118" i="17" s="1"/>
  <c r="U118" i="17" s="1"/>
  <c r="O808" i="17"/>
  <c r="P808" i="17" s="1"/>
  <c r="Q808" i="17" s="1"/>
  <c r="R808" i="17" s="1"/>
  <c r="S808" i="17" s="1"/>
  <c r="T808" i="17" s="1"/>
  <c r="U808" i="17" s="1"/>
  <c r="N754" i="17"/>
  <c r="O754" i="17" s="1"/>
  <c r="P754" i="17" s="1"/>
  <c r="Q754" i="17" s="1"/>
  <c r="R754" i="17" s="1"/>
  <c r="S754" i="17" s="1"/>
  <c r="T754" i="17" s="1"/>
  <c r="U754" i="17" s="1"/>
  <c r="N1134" i="17"/>
  <c r="O1134" i="17" s="1"/>
  <c r="P1134" i="17" s="1"/>
  <c r="Q1134" i="17" s="1"/>
  <c r="R1134" i="17" s="1"/>
  <c r="S1134" i="17" s="1"/>
  <c r="T1134" i="17" s="1"/>
  <c r="U1134" i="17" s="1"/>
  <c r="O519" i="17"/>
  <c r="P519" i="17" s="1"/>
  <c r="Q519" i="17" s="1"/>
  <c r="R519" i="17" s="1"/>
  <c r="S519" i="17" s="1"/>
  <c r="T519" i="17" s="1"/>
  <c r="U519" i="17" s="1"/>
  <c r="N778" i="17"/>
  <c r="O778" i="17" s="1"/>
  <c r="P778" i="17" s="1"/>
  <c r="Q778" i="17" s="1"/>
  <c r="R778" i="17" s="1"/>
  <c r="S778" i="17" s="1"/>
  <c r="T778" i="17" s="1"/>
  <c r="U778" i="17" s="1"/>
  <c r="N707" i="17"/>
  <c r="O707" i="17" s="1"/>
  <c r="P707" i="17" s="1"/>
  <c r="Q707" i="17" s="1"/>
  <c r="R707" i="17" s="1"/>
  <c r="S707" i="17" s="1"/>
  <c r="T707" i="17" s="1"/>
  <c r="U707" i="17" s="1"/>
  <c r="N92" i="17"/>
  <c r="O92" i="17" s="1"/>
  <c r="P92" i="17" s="1"/>
  <c r="Q92" i="17" s="1"/>
  <c r="R92" i="17" s="1"/>
  <c r="S92" i="17" s="1"/>
  <c r="T92" i="17" s="1"/>
  <c r="U92" i="17" s="1"/>
  <c r="N777" i="17"/>
  <c r="O777" i="17" s="1"/>
  <c r="P777" i="17" s="1"/>
  <c r="Q777" i="17" s="1"/>
  <c r="R777" i="17" s="1"/>
  <c r="S777" i="17" s="1"/>
  <c r="T777" i="17" s="1"/>
  <c r="U777" i="17" s="1"/>
  <c r="O381" i="17"/>
  <c r="P381" i="17" s="1"/>
  <c r="Q381" i="17" s="1"/>
  <c r="R381" i="17" s="1"/>
  <c r="S381" i="17" s="1"/>
  <c r="T381" i="17" s="1"/>
  <c r="U381" i="17" s="1"/>
  <c r="N695" i="17"/>
  <c r="O695" i="17" s="1"/>
  <c r="P695" i="17" s="1"/>
  <c r="Q695" i="17" s="1"/>
  <c r="R695" i="17" s="1"/>
  <c r="S695" i="17" s="1"/>
  <c r="T695" i="17" s="1"/>
  <c r="U695" i="17" s="1"/>
  <c r="N991" i="17"/>
  <c r="O991" i="17" s="1"/>
  <c r="P991" i="17" s="1"/>
  <c r="Q991" i="17" s="1"/>
  <c r="R991" i="17" s="1"/>
  <c r="S991" i="17" s="1"/>
  <c r="T991" i="17" s="1"/>
  <c r="U991" i="17" s="1"/>
  <c r="N1058" i="17"/>
  <c r="O1058" i="17" s="1"/>
  <c r="P1058" i="17" s="1"/>
  <c r="Q1058" i="17" s="1"/>
  <c r="R1058" i="17" s="1"/>
  <c r="S1058" i="17" s="1"/>
  <c r="T1058" i="17" s="1"/>
  <c r="U1058" i="17" s="1"/>
  <c r="N217" i="17"/>
  <c r="O217" i="17" s="1"/>
  <c r="P217" i="17" s="1"/>
  <c r="Q217" i="17" s="1"/>
  <c r="R217" i="17" s="1"/>
  <c r="S217" i="17" s="1"/>
  <c r="T217" i="17" s="1"/>
  <c r="U217" i="17" s="1"/>
  <c r="N101" i="17"/>
  <c r="O101" i="17" s="1"/>
  <c r="P101" i="17" s="1"/>
  <c r="Q101" i="17" s="1"/>
  <c r="R101" i="17" s="1"/>
  <c r="S101" i="17" s="1"/>
  <c r="T101" i="17" s="1"/>
  <c r="U101" i="17" s="1"/>
  <c r="N1111" i="17"/>
  <c r="O1111" i="17" s="1"/>
  <c r="P1111" i="17" s="1"/>
  <c r="Q1111" i="17" s="1"/>
  <c r="R1111" i="17" s="1"/>
  <c r="S1111" i="17" s="1"/>
  <c r="T1111" i="17" s="1"/>
  <c r="U1111" i="17" s="1"/>
  <c r="O594" i="17"/>
  <c r="P594" i="17" s="1"/>
  <c r="Q594" i="17" s="1"/>
  <c r="R594" i="17" s="1"/>
  <c r="S594" i="17" s="1"/>
  <c r="T594" i="17" s="1"/>
  <c r="U594" i="17" s="1"/>
  <c r="N280" i="17"/>
  <c r="O280" i="17" s="1"/>
  <c r="P280" i="17" s="1"/>
  <c r="Q280" i="17" s="1"/>
  <c r="R280" i="17" s="1"/>
  <c r="S280" i="17" s="1"/>
  <c r="T280" i="17" s="1"/>
  <c r="U280" i="17" s="1"/>
  <c r="N442" i="17"/>
  <c r="O442" i="17" s="1"/>
  <c r="P442" i="17" s="1"/>
  <c r="Q442" i="17" s="1"/>
  <c r="R442" i="17" s="1"/>
  <c r="S442" i="17" s="1"/>
  <c r="T442" i="17" s="1"/>
  <c r="U442" i="17" s="1"/>
  <c r="N630" i="17"/>
  <c r="O630" i="17" s="1"/>
  <c r="P630" i="17" s="1"/>
  <c r="Q630" i="17" s="1"/>
  <c r="R630" i="17" s="1"/>
  <c r="S630" i="17" s="1"/>
  <c r="T630" i="17" s="1"/>
  <c r="U630" i="17" s="1"/>
  <c r="N1040" i="17"/>
  <c r="O1040" i="17" s="1"/>
  <c r="P1040" i="17" s="1"/>
  <c r="Q1040" i="17" s="1"/>
  <c r="R1040" i="17" s="1"/>
  <c r="S1040" i="17" s="1"/>
  <c r="T1040" i="17" s="1"/>
  <c r="U1040" i="17" s="1"/>
  <c r="N1091" i="17"/>
  <c r="O1091" i="17" s="1"/>
  <c r="P1091" i="17" s="1"/>
  <c r="Q1091" i="17" s="1"/>
  <c r="R1091" i="17" s="1"/>
  <c r="S1091" i="17" s="1"/>
  <c r="T1091" i="17" s="1"/>
  <c r="U1091" i="17" s="1"/>
  <c r="N911" i="17"/>
  <c r="O911" i="17" s="1"/>
  <c r="P911" i="17" s="1"/>
  <c r="Q911" i="17" s="1"/>
  <c r="R911" i="17" s="1"/>
  <c r="S911" i="17" s="1"/>
  <c r="T911" i="17" s="1"/>
  <c r="U911" i="17" s="1"/>
  <c r="N458" i="17"/>
  <c r="O458" i="17" s="1"/>
  <c r="P458" i="17" s="1"/>
  <c r="Q458" i="17" s="1"/>
  <c r="R458" i="17" s="1"/>
  <c r="S458" i="17" s="1"/>
  <c r="T458" i="17" s="1"/>
  <c r="U458" i="17" s="1"/>
  <c r="N742" i="17"/>
  <c r="O742" i="17" s="1"/>
  <c r="P742" i="17" s="1"/>
  <c r="Q742" i="17" s="1"/>
  <c r="R742" i="17" s="1"/>
  <c r="S742" i="17" s="1"/>
  <c r="T742" i="17" s="1"/>
  <c r="U742" i="17" s="1"/>
  <c r="N192" i="17"/>
  <c r="O192" i="17" s="1"/>
  <c r="P192" i="17" s="1"/>
  <c r="Q192" i="17" s="1"/>
  <c r="R192" i="17" s="1"/>
  <c r="S192" i="17" s="1"/>
  <c r="T192" i="17" s="1"/>
  <c r="U192" i="17" s="1"/>
  <c r="N465" i="17"/>
  <c r="O465" i="17" s="1"/>
  <c r="P465" i="17" s="1"/>
  <c r="Q465" i="17" s="1"/>
  <c r="R465" i="17" s="1"/>
  <c r="S465" i="17" s="1"/>
  <c r="T465" i="17" s="1"/>
  <c r="U465" i="17" s="1"/>
  <c r="O1126" i="17"/>
  <c r="P1126" i="17" s="1"/>
  <c r="Q1126" i="17" s="1"/>
  <c r="R1126" i="17" s="1"/>
  <c r="S1126" i="17" s="1"/>
  <c r="T1126" i="17" s="1"/>
  <c r="U1126" i="17" s="1"/>
  <c r="N176" i="17"/>
  <c r="O176" i="17" s="1"/>
  <c r="P176" i="17" s="1"/>
  <c r="Q176" i="17" s="1"/>
  <c r="R176" i="17" s="1"/>
  <c r="S176" i="17" s="1"/>
  <c r="T176" i="17" s="1"/>
  <c r="U176" i="17" s="1"/>
  <c r="N902" i="17"/>
  <c r="O902" i="17" s="1"/>
  <c r="P902" i="17" s="1"/>
  <c r="Q902" i="17" s="1"/>
  <c r="R902" i="17" s="1"/>
  <c r="S902" i="17" s="1"/>
  <c r="T902" i="17" s="1"/>
  <c r="U902" i="17" s="1"/>
  <c r="N513" i="17"/>
  <c r="O513" i="17" s="1"/>
  <c r="P513" i="17" s="1"/>
  <c r="Q513" i="17" s="1"/>
  <c r="R513" i="17" s="1"/>
  <c r="S513" i="17" s="1"/>
  <c r="T513" i="17" s="1"/>
  <c r="U513" i="17" s="1"/>
  <c r="N558" i="17"/>
  <c r="O558" i="17" s="1"/>
  <c r="P558" i="17" s="1"/>
  <c r="Q558" i="17" s="1"/>
  <c r="R558" i="17" s="1"/>
  <c r="S558" i="17" s="1"/>
  <c r="T558" i="17" s="1"/>
  <c r="U558" i="17" s="1"/>
  <c r="N735" i="17"/>
  <c r="O735" i="17" s="1"/>
  <c r="P735" i="17" s="1"/>
  <c r="Q735" i="17" s="1"/>
  <c r="R735" i="17" s="1"/>
  <c r="S735" i="17" s="1"/>
  <c r="T735" i="17" s="1"/>
  <c r="U735" i="17" s="1"/>
  <c r="N325" i="17"/>
  <c r="O325" i="17" s="1"/>
  <c r="P325" i="17" s="1"/>
  <c r="Q325" i="17" s="1"/>
  <c r="R325" i="17" s="1"/>
  <c r="S325" i="17" s="1"/>
  <c r="T325" i="17" s="1"/>
  <c r="U325" i="17" s="1"/>
  <c r="N556" i="17"/>
  <c r="O556" i="17" s="1"/>
  <c r="P556" i="17" s="1"/>
  <c r="Q556" i="17" s="1"/>
  <c r="R556" i="17" s="1"/>
  <c r="S556" i="17" s="1"/>
  <c r="T556" i="17" s="1"/>
  <c r="U556" i="17" s="1"/>
  <c r="O229" i="17"/>
  <c r="P229" i="17" s="1"/>
  <c r="Q229" i="17" s="1"/>
  <c r="R229" i="17" s="1"/>
  <c r="S229" i="17" s="1"/>
  <c r="T229" i="17" s="1"/>
  <c r="U229" i="17" s="1"/>
  <c r="N942" i="17"/>
  <c r="O942" i="17" s="1"/>
  <c r="P942" i="17" s="1"/>
  <c r="Q942" i="17" s="1"/>
  <c r="R942" i="17" s="1"/>
  <c r="S942" i="17" s="1"/>
  <c r="T942" i="17" s="1"/>
  <c r="U942" i="17" s="1"/>
  <c r="N734" i="17"/>
  <c r="O734" i="17" s="1"/>
  <c r="P734" i="17" s="1"/>
  <c r="Q734" i="17" s="1"/>
  <c r="R734" i="17" s="1"/>
  <c r="S734" i="17" s="1"/>
  <c r="T734" i="17" s="1"/>
  <c r="U734" i="17" s="1"/>
  <c r="O995" i="17"/>
  <c r="P995" i="17" s="1"/>
  <c r="Q995" i="17" s="1"/>
  <c r="R995" i="17" s="1"/>
  <c r="S995" i="17" s="1"/>
  <c r="T995" i="17" s="1"/>
  <c r="U995" i="17" s="1"/>
  <c r="N63" i="17"/>
  <c r="O63" i="17" s="1"/>
  <c r="P63" i="17" s="1"/>
  <c r="Q63" i="17" s="1"/>
  <c r="R63" i="17" s="1"/>
  <c r="S63" i="17" s="1"/>
  <c r="T63" i="17" s="1"/>
  <c r="U63" i="17" s="1"/>
  <c r="O294" i="17"/>
  <c r="P294" i="17" s="1"/>
  <c r="Q294" i="17" s="1"/>
  <c r="R294" i="17" s="1"/>
  <c r="S294" i="17" s="1"/>
  <c r="T294" i="17" s="1"/>
  <c r="U294" i="17" s="1"/>
  <c r="N401" i="17"/>
  <c r="O401" i="17" s="1"/>
  <c r="P401" i="17" s="1"/>
  <c r="Q401" i="17" s="1"/>
  <c r="R401" i="17" s="1"/>
  <c r="S401" i="17" s="1"/>
  <c r="T401" i="17" s="1"/>
  <c r="U401" i="17" s="1"/>
  <c r="N453" i="17"/>
  <c r="O453" i="17" s="1"/>
  <c r="P453" i="17" s="1"/>
  <c r="Q453" i="17" s="1"/>
  <c r="R453" i="17" s="1"/>
  <c r="S453" i="17" s="1"/>
  <c r="T453" i="17" s="1"/>
  <c r="U453" i="17" s="1"/>
  <c r="N91" i="17"/>
  <c r="O91" i="17" s="1"/>
  <c r="P91" i="17" s="1"/>
  <c r="Q91" i="17" s="1"/>
  <c r="R91" i="17" s="1"/>
  <c r="S91" i="17" s="1"/>
  <c r="T91" i="17" s="1"/>
  <c r="U91" i="17" s="1"/>
  <c r="N365" i="17"/>
  <c r="O365" i="17" s="1"/>
  <c r="P365" i="17" s="1"/>
  <c r="Q365" i="17" s="1"/>
  <c r="R365" i="17" s="1"/>
  <c r="S365" i="17" s="1"/>
  <c r="T365" i="17" s="1"/>
  <c r="U365" i="17" s="1"/>
  <c r="N62" i="17"/>
  <c r="O62" i="17" s="1"/>
  <c r="P62" i="17" s="1"/>
  <c r="Q62" i="17" s="1"/>
  <c r="R62" i="17" s="1"/>
  <c r="S62" i="17" s="1"/>
  <c r="T62" i="17" s="1"/>
  <c r="U62" i="17" s="1"/>
  <c r="N580" i="17"/>
  <c r="O580" i="17" s="1"/>
  <c r="P580" i="17" s="1"/>
  <c r="Q580" i="17" s="1"/>
  <c r="R580" i="17" s="1"/>
  <c r="S580" i="17" s="1"/>
  <c r="T580" i="17" s="1"/>
  <c r="U580" i="17" s="1"/>
  <c r="N77" i="17"/>
  <c r="O77" i="17" s="1"/>
  <c r="P77" i="17" s="1"/>
  <c r="Q77" i="17" s="1"/>
  <c r="R77" i="17" s="1"/>
  <c r="S77" i="17" s="1"/>
  <c r="T77" i="17" s="1"/>
  <c r="U77" i="17" s="1"/>
  <c r="N829" i="17"/>
  <c r="O829" i="17" s="1"/>
  <c r="P829" i="17" s="1"/>
  <c r="Q829" i="17" s="1"/>
  <c r="R829" i="17" s="1"/>
  <c r="S829" i="17" s="1"/>
  <c r="T829" i="17" s="1"/>
  <c r="U829" i="17" s="1"/>
  <c r="N721" i="17"/>
  <c r="O721" i="17" s="1"/>
  <c r="P721" i="17" s="1"/>
  <c r="Q721" i="17" s="1"/>
  <c r="R721" i="17" s="1"/>
  <c r="S721" i="17" s="1"/>
  <c r="T721" i="17" s="1"/>
  <c r="U721" i="17" s="1"/>
  <c r="N364" i="17"/>
  <c r="O364" i="17" s="1"/>
  <c r="P364" i="17" s="1"/>
  <c r="Q364" i="17" s="1"/>
  <c r="R364" i="17" s="1"/>
  <c r="S364" i="17" s="1"/>
  <c r="T364" i="17" s="1"/>
  <c r="U364" i="17" s="1"/>
  <c r="N506" i="17"/>
  <c r="O506" i="17" s="1"/>
  <c r="P506" i="17" s="1"/>
  <c r="Q506" i="17" s="1"/>
  <c r="R506" i="17" s="1"/>
  <c r="S506" i="17" s="1"/>
  <c r="T506" i="17" s="1"/>
  <c r="U506" i="17" s="1"/>
  <c r="N850" i="17"/>
  <c r="O850" i="17" s="1"/>
  <c r="P850" i="17" s="1"/>
  <c r="Q850" i="17" s="1"/>
  <c r="R850" i="17" s="1"/>
  <c r="S850" i="17" s="1"/>
  <c r="T850" i="17" s="1"/>
  <c r="U850" i="17" s="1"/>
  <c r="N349" i="17"/>
  <c r="O349" i="17" s="1"/>
  <c r="P349" i="17" s="1"/>
  <c r="Q349" i="17" s="1"/>
  <c r="R349" i="17" s="1"/>
  <c r="S349" i="17" s="1"/>
  <c r="T349" i="17" s="1"/>
  <c r="U349" i="17" s="1"/>
  <c r="N813" i="17"/>
  <c r="O813" i="17" s="1"/>
  <c r="P813" i="17" s="1"/>
  <c r="Q813" i="17" s="1"/>
  <c r="R813" i="17" s="1"/>
  <c r="S813" i="17" s="1"/>
  <c r="T813" i="17" s="1"/>
  <c r="U813" i="17" s="1"/>
  <c r="N675" i="17"/>
  <c r="O675" i="17" s="1"/>
  <c r="P675" i="17" s="1"/>
  <c r="Q675" i="17" s="1"/>
  <c r="R675" i="17" s="1"/>
  <c r="S675" i="17" s="1"/>
  <c r="T675" i="17" s="1"/>
  <c r="U675" i="17" s="1"/>
  <c r="N40" i="17"/>
  <c r="O40" i="17" s="1"/>
  <c r="P40" i="17" s="1"/>
  <c r="Q40" i="17" s="1"/>
  <c r="R40" i="17" s="1"/>
  <c r="S40" i="17" s="1"/>
  <c r="T40" i="17" s="1"/>
  <c r="U40" i="17" s="1"/>
  <c r="N305" i="17"/>
  <c r="O305" i="17" s="1"/>
  <c r="P305" i="17" s="1"/>
  <c r="Q305" i="17" s="1"/>
  <c r="R305" i="17" s="1"/>
  <c r="S305" i="17" s="1"/>
  <c r="T305" i="17" s="1"/>
  <c r="U305" i="17" s="1"/>
  <c r="N184" i="17"/>
  <c r="O184" i="17" s="1"/>
  <c r="P184" i="17" s="1"/>
  <c r="Q184" i="17" s="1"/>
  <c r="R184" i="17" s="1"/>
  <c r="S184" i="17" s="1"/>
  <c r="T184" i="17" s="1"/>
  <c r="U184" i="17" s="1"/>
  <c r="N263" i="17"/>
  <c r="O263" i="17" s="1"/>
  <c r="P263" i="17" s="1"/>
  <c r="Q263" i="17" s="1"/>
  <c r="R263" i="17" s="1"/>
  <c r="S263" i="17" s="1"/>
  <c r="T263" i="17" s="1"/>
  <c r="U263" i="17" s="1"/>
  <c r="O938" i="17"/>
  <c r="P938" i="17" s="1"/>
  <c r="Q938" i="17" s="1"/>
  <c r="R938" i="17" s="1"/>
  <c r="S938" i="17" s="1"/>
  <c r="T938" i="17" s="1"/>
  <c r="U938" i="17" s="1"/>
  <c r="N470" i="17"/>
  <c r="O470" i="17" s="1"/>
  <c r="P470" i="17" s="1"/>
  <c r="Q470" i="17" s="1"/>
  <c r="R470" i="17" s="1"/>
  <c r="S470" i="17" s="1"/>
  <c r="T470" i="17" s="1"/>
  <c r="U470" i="17" s="1"/>
  <c r="N208" i="17"/>
  <c r="O208" i="17" s="1"/>
  <c r="P208" i="17" s="1"/>
  <c r="Q208" i="17" s="1"/>
  <c r="R208" i="17" s="1"/>
  <c r="S208" i="17" s="1"/>
  <c r="T208" i="17" s="1"/>
  <c r="U208" i="17" s="1"/>
  <c r="N893" i="17"/>
  <c r="O893" i="17" s="1"/>
  <c r="P893" i="17" s="1"/>
  <c r="Q893" i="17" s="1"/>
  <c r="R893" i="17" s="1"/>
  <c r="S893" i="17" s="1"/>
  <c r="T893" i="17" s="1"/>
  <c r="U893" i="17" s="1"/>
  <c r="N248" i="17"/>
  <c r="O248" i="17" s="1"/>
  <c r="P248" i="17" s="1"/>
  <c r="Q248" i="17" s="1"/>
  <c r="R248" i="17" s="1"/>
  <c r="S248" i="17" s="1"/>
  <c r="T248" i="17" s="1"/>
  <c r="U248" i="17" s="1"/>
  <c r="N1141" i="17"/>
  <c r="O1141" i="17" s="1"/>
  <c r="P1141" i="17" s="1"/>
  <c r="Q1141" i="17" s="1"/>
  <c r="R1141" i="17" s="1"/>
  <c r="S1141" i="17" s="1"/>
  <c r="T1141" i="17" s="1"/>
  <c r="U1141" i="17" s="1"/>
  <c r="N874" i="17"/>
  <c r="O874" i="17" s="1"/>
  <c r="P874" i="17" s="1"/>
  <c r="Q874" i="17" s="1"/>
  <c r="R874" i="17" s="1"/>
  <c r="S874" i="17" s="1"/>
  <c r="T874" i="17" s="1"/>
  <c r="U874" i="17" s="1"/>
  <c r="N682" i="17"/>
  <c r="O682" i="17" s="1"/>
  <c r="P682" i="17" s="1"/>
  <c r="Q682" i="17" s="1"/>
  <c r="R682" i="17" s="1"/>
  <c r="S682" i="17" s="1"/>
  <c r="T682" i="17" s="1"/>
  <c r="U682" i="17" s="1"/>
  <c r="N34" i="17"/>
  <c r="O34" i="17" s="1"/>
  <c r="P34" i="17" s="1"/>
  <c r="Q34" i="17" s="1"/>
  <c r="R34" i="17" s="1"/>
  <c r="S34" i="17" s="1"/>
  <c r="T34" i="17" s="1"/>
  <c r="U34" i="17" s="1"/>
  <c r="N1057" i="17"/>
  <c r="O1057" i="17" s="1"/>
  <c r="P1057" i="17" s="1"/>
  <c r="Q1057" i="17" s="1"/>
  <c r="R1057" i="17" s="1"/>
  <c r="S1057" i="17" s="1"/>
  <c r="T1057" i="17" s="1"/>
  <c r="U1057" i="17" s="1"/>
  <c r="N524" i="17"/>
  <c r="O524" i="17" s="1"/>
  <c r="P524" i="17" s="1"/>
  <c r="Q524" i="17" s="1"/>
  <c r="R524" i="17" s="1"/>
  <c r="S524" i="17" s="1"/>
  <c r="T524" i="17" s="1"/>
  <c r="U524" i="17" s="1"/>
  <c r="N144" i="17"/>
  <c r="O144" i="17" s="1"/>
  <c r="P144" i="17" s="1"/>
  <c r="Q144" i="17" s="1"/>
  <c r="R144" i="17" s="1"/>
  <c r="S144" i="17" s="1"/>
  <c r="T144" i="17" s="1"/>
  <c r="U144" i="17" s="1"/>
  <c r="N522" i="17"/>
  <c r="O522" i="17" s="1"/>
  <c r="P522" i="17" s="1"/>
  <c r="Q522" i="17" s="1"/>
  <c r="R522" i="17" s="1"/>
  <c r="S522" i="17" s="1"/>
  <c r="T522" i="17" s="1"/>
  <c r="U522" i="17" s="1"/>
  <c r="N886" i="17"/>
  <c r="O886" i="17" s="1"/>
  <c r="P886" i="17" s="1"/>
  <c r="Q886" i="17" s="1"/>
  <c r="R886" i="17" s="1"/>
  <c r="S886" i="17" s="1"/>
  <c r="T886" i="17" s="1"/>
  <c r="U886" i="17" s="1"/>
  <c r="N821" i="17"/>
  <c r="O821" i="17" s="1"/>
  <c r="P821" i="17" s="1"/>
  <c r="Q821" i="17" s="1"/>
  <c r="R821" i="17" s="1"/>
  <c r="S821" i="17" s="1"/>
  <c r="T821" i="17" s="1"/>
  <c r="U821" i="17" s="1"/>
  <c r="N98" i="17"/>
  <c r="O98" i="17" s="1"/>
  <c r="P98" i="17" s="1"/>
  <c r="Q98" i="17" s="1"/>
  <c r="R98" i="17" s="1"/>
  <c r="S98" i="17" s="1"/>
  <c r="T98" i="17" s="1"/>
  <c r="U98" i="17" s="1"/>
  <c r="N93" i="17"/>
  <c r="O93" i="17" s="1"/>
  <c r="P93" i="17" s="1"/>
  <c r="Q93" i="17" s="1"/>
  <c r="R93" i="17" s="1"/>
  <c r="S93" i="17" s="1"/>
  <c r="T93" i="17" s="1"/>
  <c r="U93" i="17" s="1"/>
  <c r="N188" i="17"/>
  <c r="O188" i="17" s="1"/>
  <c r="P188" i="17" s="1"/>
  <c r="Q188" i="17" s="1"/>
  <c r="R188" i="17" s="1"/>
  <c r="S188" i="17" s="1"/>
  <c r="T188" i="17" s="1"/>
  <c r="U188" i="17" s="1"/>
  <c r="N920" i="17"/>
  <c r="O920" i="17" s="1"/>
  <c r="P920" i="17" s="1"/>
  <c r="Q920" i="17" s="1"/>
  <c r="R920" i="17" s="1"/>
  <c r="S920" i="17" s="1"/>
  <c r="T920" i="17" s="1"/>
  <c r="U920" i="17" s="1"/>
  <c r="N142" i="17"/>
  <c r="O142" i="17" s="1"/>
  <c r="P142" i="17" s="1"/>
  <c r="Q142" i="17" s="1"/>
  <c r="R142" i="17" s="1"/>
  <c r="S142" i="17" s="1"/>
  <c r="T142" i="17" s="1"/>
  <c r="U142" i="17" s="1"/>
  <c r="N272" i="17"/>
  <c r="O272" i="17" s="1"/>
  <c r="P272" i="17" s="1"/>
  <c r="Q272" i="17" s="1"/>
  <c r="R272" i="17" s="1"/>
  <c r="S272" i="17" s="1"/>
  <c r="T272" i="17" s="1"/>
  <c r="U272" i="17" s="1"/>
  <c r="N947" i="17"/>
  <c r="O947" i="17" s="1"/>
  <c r="P947" i="17" s="1"/>
  <c r="Q947" i="17" s="1"/>
  <c r="R947" i="17" s="1"/>
  <c r="S947" i="17" s="1"/>
  <c r="T947" i="17" s="1"/>
  <c r="U947" i="17" s="1"/>
  <c r="N120" i="17"/>
  <c r="O120" i="17" s="1"/>
  <c r="P120" i="17" s="1"/>
  <c r="Q120" i="17" s="1"/>
  <c r="R120" i="17" s="1"/>
  <c r="S120" i="17" s="1"/>
  <c r="T120" i="17" s="1"/>
  <c r="U120" i="17" s="1"/>
  <c r="N434" i="17"/>
  <c r="O434" i="17" s="1"/>
  <c r="P434" i="17" s="1"/>
  <c r="Q434" i="17" s="1"/>
  <c r="R434" i="17" s="1"/>
  <c r="S434" i="17" s="1"/>
  <c r="T434" i="17" s="1"/>
  <c r="U434" i="17" s="1"/>
  <c r="N841" i="17"/>
  <c r="O841" i="17" s="1"/>
  <c r="P841" i="17" s="1"/>
  <c r="Q841" i="17" s="1"/>
  <c r="R841" i="17" s="1"/>
  <c r="S841" i="17" s="1"/>
  <c r="T841" i="17" s="1"/>
  <c r="U841" i="17" s="1"/>
  <c r="N903" i="17"/>
  <c r="O903" i="17" s="1"/>
  <c r="P903" i="17" s="1"/>
  <c r="Q903" i="17" s="1"/>
  <c r="R903" i="17" s="1"/>
  <c r="S903" i="17" s="1"/>
  <c r="T903" i="17" s="1"/>
  <c r="U903" i="17" s="1"/>
  <c r="N443" i="17"/>
  <c r="O443" i="17" s="1"/>
  <c r="P443" i="17" s="1"/>
  <c r="Q443" i="17" s="1"/>
  <c r="R443" i="17" s="1"/>
  <c r="S443" i="17" s="1"/>
  <c r="T443" i="17" s="1"/>
  <c r="U443" i="17" s="1"/>
  <c r="N762" i="17"/>
  <c r="O762" i="17" s="1"/>
  <c r="P762" i="17" s="1"/>
  <c r="Q762" i="17" s="1"/>
  <c r="R762" i="17" s="1"/>
  <c r="S762" i="17" s="1"/>
  <c r="T762" i="17" s="1"/>
  <c r="U762" i="17" s="1"/>
  <c r="N819" i="17"/>
  <c r="O819" i="17" s="1"/>
  <c r="P819" i="17" s="1"/>
  <c r="Q819" i="17" s="1"/>
  <c r="R819" i="17" s="1"/>
  <c r="S819" i="17" s="1"/>
  <c r="T819" i="17" s="1"/>
  <c r="U819" i="17" s="1"/>
  <c r="N844" i="17"/>
  <c r="O844" i="17" s="1"/>
  <c r="P844" i="17" s="1"/>
  <c r="Q844" i="17" s="1"/>
  <c r="R844" i="17" s="1"/>
  <c r="S844" i="17" s="1"/>
  <c r="T844" i="17" s="1"/>
  <c r="U844" i="17" s="1"/>
  <c r="N588" i="17"/>
  <c r="O588" i="17" s="1"/>
  <c r="P588" i="17" s="1"/>
  <c r="Q588" i="17" s="1"/>
  <c r="R588" i="17" s="1"/>
  <c r="S588" i="17" s="1"/>
  <c r="T588" i="17" s="1"/>
  <c r="U588" i="17" s="1"/>
  <c r="N786" i="17"/>
  <c r="O786" i="17" s="1"/>
  <c r="P786" i="17" s="1"/>
  <c r="Q786" i="17" s="1"/>
  <c r="R786" i="17" s="1"/>
  <c r="S786" i="17" s="1"/>
  <c r="T786" i="17" s="1"/>
  <c r="U786" i="17" s="1"/>
  <c r="N132" i="17"/>
  <c r="O132" i="17" s="1"/>
  <c r="P132" i="17" s="1"/>
  <c r="Q132" i="17" s="1"/>
  <c r="R132" i="17" s="1"/>
  <c r="S132" i="17" s="1"/>
  <c r="T132" i="17" s="1"/>
  <c r="U132" i="17" s="1"/>
  <c r="O670" i="17"/>
  <c r="P670" i="17" s="1"/>
  <c r="Q670" i="17" s="1"/>
  <c r="R670" i="17" s="1"/>
  <c r="S670" i="17" s="1"/>
  <c r="T670" i="17" s="1"/>
  <c r="U670" i="17" s="1"/>
  <c r="N1002" i="17"/>
  <c r="O1002" i="17" s="1"/>
  <c r="P1002" i="17" s="1"/>
  <c r="Q1002" i="17" s="1"/>
  <c r="R1002" i="17" s="1"/>
  <c r="S1002" i="17" s="1"/>
  <c r="T1002" i="17" s="1"/>
  <c r="U1002" i="17" s="1"/>
  <c r="N492" i="17"/>
  <c r="O492" i="17" s="1"/>
  <c r="P492" i="17" s="1"/>
  <c r="Q492" i="17" s="1"/>
  <c r="R492" i="17" s="1"/>
  <c r="S492" i="17" s="1"/>
  <c r="T492" i="17" s="1"/>
  <c r="U492" i="17" s="1"/>
  <c r="N744" i="17"/>
  <c r="O744" i="17" s="1"/>
  <c r="P744" i="17" s="1"/>
  <c r="Q744" i="17" s="1"/>
  <c r="R744" i="17" s="1"/>
  <c r="S744" i="17" s="1"/>
  <c r="T744" i="17" s="1"/>
  <c r="U744" i="17" s="1"/>
  <c r="O310" i="17"/>
  <c r="P310" i="17" s="1"/>
  <c r="Q310" i="17" s="1"/>
  <c r="R310" i="17" s="1"/>
  <c r="S310" i="17" s="1"/>
  <c r="T310" i="17" s="1"/>
  <c r="U310" i="17" s="1"/>
  <c r="N785" i="17"/>
  <c r="O785" i="17" s="1"/>
  <c r="P785" i="17" s="1"/>
  <c r="Q785" i="17" s="1"/>
  <c r="R785" i="17" s="1"/>
  <c r="S785" i="17" s="1"/>
  <c r="T785" i="17" s="1"/>
  <c r="U785" i="17" s="1"/>
  <c r="N718" i="17"/>
  <c r="O718" i="17" s="1"/>
  <c r="P718" i="17" s="1"/>
  <c r="Q718" i="17" s="1"/>
  <c r="R718" i="17" s="1"/>
  <c r="S718" i="17" s="1"/>
  <c r="T718" i="17" s="1"/>
  <c r="U718" i="17" s="1"/>
  <c r="N47" i="17"/>
  <c r="O47" i="17" s="1"/>
  <c r="P47" i="17" s="1"/>
  <c r="Q47" i="17" s="1"/>
  <c r="R47" i="17" s="1"/>
  <c r="S47" i="17" s="1"/>
  <c r="T47" i="17" s="1"/>
  <c r="U47" i="17" s="1"/>
  <c r="N957" i="17"/>
  <c r="O957" i="17" s="1"/>
  <c r="P957" i="17" s="1"/>
  <c r="Q957" i="17" s="1"/>
  <c r="R957" i="17" s="1"/>
  <c r="S957" i="17" s="1"/>
  <c r="T957" i="17" s="1"/>
  <c r="U957" i="17" s="1"/>
  <c r="N827" i="17"/>
  <c r="O827" i="17" s="1"/>
  <c r="P827" i="17" s="1"/>
  <c r="Q827" i="17" s="1"/>
  <c r="R827" i="17" s="1"/>
  <c r="S827" i="17" s="1"/>
  <c r="T827" i="17" s="1"/>
  <c r="U827" i="17" s="1"/>
  <c r="N53" i="17"/>
  <c r="O53" i="17" s="1"/>
  <c r="P53" i="17" s="1"/>
  <c r="Q53" i="17" s="1"/>
  <c r="R53" i="17" s="1"/>
  <c r="S53" i="17" s="1"/>
  <c r="T53" i="17" s="1"/>
  <c r="U53" i="17" s="1"/>
  <c r="N1128" i="17"/>
  <c r="O1128" i="17" s="1"/>
  <c r="P1128" i="17" s="1"/>
  <c r="Q1128" i="17" s="1"/>
  <c r="R1128" i="17" s="1"/>
  <c r="S1128" i="17" s="1"/>
  <c r="T1128" i="17" s="1"/>
  <c r="U1128" i="17" s="1"/>
  <c r="N1112" i="17"/>
  <c r="O1112" i="17" s="1"/>
  <c r="P1112" i="17" s="1"/>
  <c r="Q1112" i="17" s="1"/>
  <c r="R1112" i="17" s="1"/>
  <c r="S1112" i="17" s="1"/>
  <c r="T1112" i="17" s="1"/>
  <c r="U1112" i="17" s="1"/>
  <c r="O319" i="17"/>
  <c r="P319" i="17" s="1"/>
  <c r="Q319" i="17" s="1"/>
  <c r="R319" i="17" s="1"/>
  <c r="S319" i="17" s="1"/>
  <c r="T319" i="17" s="1"/>
  <c r="U319" i="17" s="1"/>
  <c r="N586" i="17"/>
  <c r="O586" i="17" s="1"/>
  <c r="P586" i="17" s="1"/>
  <c r="Q586" i="17" s="1"/>
  <c r="R586" i="17" s="1"/>
  <c r="S586" i="17" s="1"/>
  <c r="T586" i="17" s="1"/>
  <c r="U586" i="17" s="1"/>
  <c r="O1019" i="17"/>
  <c r="P1019" i="17" s="1"/>
  <c r="Q1019" i="17" s="1"/>
  <c r="R1019" i="17" s="1"/>
  <c r="S1019" i="17" s="1"/>
  <c r="T1019" i="17" s="1"/>
  <c r="U1019" i="17" s="1"/>
  <c r="N866" i="17"/>
  <c r="O866" i="17" s="1"/>
  <c r="P866" i="17" s="1"/>
  <c r="Q866" i="17" s="1"/>
  <c r="R866" i="17" s="1"/>
  <c r="S866" i="17" s="1"/>
  <c r="T866" i="17" s="1"/>
  <c r="U866" i="17" s="1"/>
  <c r="N691" i="17"/>
  <c r="O691" i="17" s="1"/>
  <c r="P691" i="17" s="1"/>
  <c r="Q691" i="17" s="1"/>
  <c r="R691" i="17" s="1"/>
  <c r="S691" i="17" s="1"/>
  <c r="T691" i="17" s="1"/>
  <c r="U691" i="17" s="1"/>
  <c r="N956" i="17"/>
  <c r="O956" i="17" s="1"/>
  <c r="P956" i="17" s="1"/>
  <c r="Q956" i="17" s="1"/>
  <c r="R956" i="17" s="1"/>
  <c r="S956" i="17" s="1"/>
  <c r="T956" i="17" s="1"/>
  <c r="U956" i="17" s="1"/>
  <c r="N410" i="17"/>
  <c r="O410" i="17" s="1"/>
  <c r="P410" i="17" s="1"/>
  <c r="Q410" i="17" s="1"/>
  <c r="R410" i="17" s="1"/>
  <c r="S410" i="17" s="1"/>
  <c r="T410" i="17" s="1"/>
  <c r="U410" i="17" s="1"/>
  <c r="N671" i="17"/>
  <c r="O671" i="17" s="1"/>
  <c r="P671" i="17" s="1"/>
  <c r="Q671" i="17" s="1"/>
  <c r="R671" i="17" s="1"/>
  <c r="S671" i="17" s="1"/>
  <c r="T671" i="17" s="1"/>
  <c r="U671" i="17" s="1"/>
  <c r="O516" i="17"/>
  <c r="P516" i="17" s="1"/>
  <c r="Q516" i="17" s="1"/>
  <c r="R516" i="17" s="1"/>
  <c r="S516" i="17" s="1"/>
  <c r="T516" i="17" s="1"/>
  <c r="U516" i="17" s="1"/>
  <c r="N595" i="17"/>
  <c r="O595" i="17" s="1"/>
  <c r="P595" i="17" s="1"/>
  <c r="Q595" i="17" s="1"/>
  <c r="R595" i="17" s="1"/>
  <c r="S595" i="17" s="1"/>
  <c r="T595" i="17" s="1"/>
  <c r="U595" i="17" s="1"/>
  <c r="N636" i="17"/>
  <c r="O636" i="17" s="1"/>
  <c r="P636" i="17" s="1"/>
  <c r="Q636" i="17" s="1"/>
  <c r="R636" i="17" s="1"/>
  <c r="S636" i="17" s="1"/>
  <c r="T636" i="17" s="1"/>
  <c r="U636" i="17" s="1"/>
  <c r="N889" i="17"/>
  <c r="O889" i="17" s="1"/>
  <c r="P889" i="17" s="1"/>
  <c r="Q889" i="17" s="1"/>
  <c r="R889" i="17" s="1"/>
  <c r="S889" i="17" s="1"/>
  <c r="T889" i="17" s="1"/>
  <c r="U889" i="17" s="1"/>
  <c r="N1090" i="17"/>
  <c r="O1090" i="17" s="1"/>
  <c r="P1090" i="17" s="1"/>
  <c r="Q1090" i="17" s="1"/>
  <c r="R1090" i="17" s="1"/>
  <c r="S1090" i="17" s="1"/>
  <c r="T1090" i="17" s="1"/>
  <c r="U1090" i="17" s="1"/>
  <c r="N918" i="17"/>
  <c r="O918" i="17" s="1"/>
  <c r="P918" i="17" s="1"/>
  <c r="Q918" i="17" s="1"/>
  <c r="R918" i="17" s="1"/>
  <c r="S918" i="17" s="1"/>
  <c r="T918" i="17" s="1"/>
  <c r="U918" i="17" s="1"/>
  <c r="N31" i="17"/>
  <c r="O31" i="17" s="1"/>
  <c r="P31" i="17" s="1"/>
  <c r="Q31" i="17" s="1"/>
  <c r="R31" i="17" s="1"/>
  <c r="S31" i="17" s="1"/>
  <c r="T31" i="17" s="1"/>
  <c r="U31" i="17" s="1"/>
  <c r="N878" i="17"/>
  <c r="O878" i="17" s="1"/>
  <c r="P878" i="17" s="1"/>
  <c r="Q878" i="17" s="1"/>
  <c r="R878" i="17" s="1"/>
  <c r="S878" i="17" s="1"/>
  <c r="T878" i="17" s="1"/>
  <c r="U878" i="17" s="1"/>
  <c r="N37" i="17"/>
  <c r="O37" i="17" s="1"/>
  <c r="P37" i="17" s="1"/>
  <c r="Q37" i="17" s="1"/>
  <c r="R37" i="17" s="1"/>
  <c r="S37" i="17" s="1"/>
  <c r="T37" i="17" s="1"/>
  <c r="U37" i="17" s="1"/>
  <c r="N303" i="17"/>
  <c r="O303" i="17" s="1"/>
  <c r="P303" i="17" s="1"/>
  <c r="Q303" i="17" s="1"/>
  <c r="R303" i="17" s="1"/>
  <c r="S303" i="17" s="1"/>
  <c r="T303" i="17" s="1"/>
  <c r="U303" i="17" s="1"/>
  <c r="N1006" i="17"/>
  <c r="O1006" i="17" s="1"/>
  <c r="P1006" i="17" s="1"/>
  <c r="Q1006" i="17" s="1"/>
  <c r="R1006" i="17" s="1"/>
  <c r="S1006" i="17" s="1"/>
  <c r="T1006" i="17" s="1"/>
  <c r="U1006" i="17" s="1"/>
  <c r="N141" i="17"/>
  <c r="O141" i="17" s="1"/>
  <c r="P141" i="17" s="1"/>
  <c r="Q141" i="17" s="1"/>
  <c r="R141" i="17" s="1"/>
  <c r="S141" i="17" s="1"/>
  <c r="T141" i="17" s="1"/>
  <c r="U141" i="17" s="1"/>
  <c r="N405" i="17"/>
  <c r="O405" i="17" s="1"/>
  <c r="P405" i="17" s="1"/>
  <c r="Q405" i="17" s="1"/>
  <c r="R405" i="17" s="1"/>
  <c r="S405" i="17" s="1"/>
  <c r="T405" i="17" s="1"/>
  <c r="U405" i="17" s="1"/>
  <c r="N164" i="17"/>
  <c r="O164" i="17" s="1"/>
  <c r="P164" i="17" s="1"/>
  <c r="Q164" i="17" s="1"/>
  <c r="R164" i="17" s="1"/>
  <c r="S164" i="17" s="1"/>
  <c r="T164" i="17" s="1"/>
  <c r="U164" i="17" s="1"/>
  <c r="N968" i="17"/>
  <c r="O968" i="17" s="1"/>
  <c r="P968" i="17" s="1"/>
  <c r="Q968" i="17" s="1"/>
  <c r="R968" i="17" s="1"/>
  <c r="S968" i="17" s="1"/>
  <c r="T968" i="17" s="1"/>
  <c r="U968" i="17" s="1"/>
  <c r="N1084" i="17"/>
  <c r="O1084" i="17" s="1"/>
  <c r="P1084" i="17" s="1"/>
  <c r="Q1084" i="17" s="1"/>
  <c r="R1084" i="17" s="1"/>
  <c r="S1084" i="17" s="1"/>
  <c r="T1084" i="17" s="1"/>
  <c r="U1084" i="17" s="1"/>
  <c r="N746" i="17"/>
  <c r="O746" i="17" s="1"/>
  <c r="P746" i="17" s="1"/>
  <c r="Q746" i="17" s="1"/>
  <c r="R746" i="17" s="1"/>
  <c r="S746" i="17" s="1"/>
  <c r="T746" i="17" s="1"/>
  <c r="U746" i="17" s="1"/>
  <c r="N706" i="17"/>
  <c r="O706" i="17" s="1"/>
  <c r="P706" i="17" s="1"/>
  <c r="Q706" i="17" s="1"/>
  <c r="R706" i="17" s="1"/>
  <c r="S706" i="17" s="1"/>
  <c r="T706" i="17" s="1"/>
  <c r="U706" i="17" s="1"/>
  <c r="N435" i="17"/>
  <c r="O435" i="17" s="1"/>
  <c r="P435" i="17" s="1"/>
  <c r="Q435" i="17" s="1"/>
  <c r="R435" i="17" s="1"/>
  <c r="S435" i="17" s="1"/>
  <c r="T435" i="17" s="1"/>
  <c r="U435" i="17" s="1"/>
  <c r="N872" i="17"/>
  <c r="O872" i="17" s="1"/>
  <c r="P872" i="17" s="1"/>
  <c r="Q872" i="17" s="1"/>
  <c r="R872" i="17" s="1"/>
  <c r="S872" i="17" s="1"/>
  <c r="T872" i="17" s="1"/>
  <c r="U872" i="17" s="1"/>
  <c r="N370" i="17"/>
  <c r="O370" i="17" s="1"/>
  <c r="P370" i="17" s="1"/>
  <c r="Q370" i="17" s="1"/>
  <c r="R370" i="17" s="1"/>
  <c r="S370" i="17" s="1"/>
  <c r="T370" i="17" s="1"/>
  <c r="U370" i="17" s="1"/>
  <c r="N826" i="17"/>
  <c r="O826" i="17" s="1"/>
  <c r="P826" i="17" s="1"/>
  <c r="Q826" i="17" s="1"/>
  <c r="R826" i="17" s="1"/>
  <c r="S826" i="17" s="1"/>
  <c r="T826" i="17" s="1"/>
  <c r="U826" i="17" s="1"/>
  <c r="N1105" i="17"/>
  <c r="O1105" i="17" s="1"/>
  <c r="P1105" i="17" s="1"/>
  <c r="Q1105" i="17" s="1"/>
  <c r="R1105" i="17" s="1"/>
  <c r="S1105" i="17" s="1"/>
  <c r="T1105" i="17" s="1"/>
  <c r="U1105" i="17" s="1"/>
  <c r="N372" i="17"/>
  <c r="O372" i="17" s="1"/>
  <c r="P372" i="17" s="1"/>
  <c r="Q372" i="17" s="1"/>
  <c r="R372" i="17" s="1"/>
  <c r="S372" i="17" s="1"/>
  <c r="T372" i="17" s="1"/>
  <c r="U372" i="17" s="1"/>
  <c r="N6" i="17"/>
  <c r="O6" i="17" s="1"/>
  <c r="P6" i="17" s="1"/>
  <c r="Q6" i="17" s="1"/>
  <c r="R6" i="17" s="1"/>
  <c r="S6" i="17" s="1"/>
  <c r="T6" i="17" s="1"/>
  <c r="U6" i="17" s="1"/>
  <c r="O1118" i="17"/>
  <c r="P1118" i="17" s="1"/>
  <c r="Q1118" i="17" s="1"/>
  <c r="R1118" i="17" s="1"/>
  <c r="S1118" i="17" s="1"/>
  <c r="T1118" i="17" s="1"/>
  <c r="U1118" i="17" s="1"/>
  <c r="N428" i="17"/>
  <c r="O428" i="17" s="1"/>
  <c r="P428" i="17" s="1"/>
  <c r="Q428" i="17" s="1"/>
  <c r="R428" i="17" s="1"/>
  <c r="S428" i="17" s="1"/>
  <c r="T428" i="17" s="1"/>
  <c r="U428" i="17" s="1"/>
  <c r="N1094" i="17"/>
  <c r="O1094" i="17" s="1"/>
  <c r="P1094" i="17" s="1"/>
  <c r="Q1094" i="17" s="1"/>
  <c r="R1094" i="17" s="1"/>
  <c r="S1094" i="17" s="1"/>
  <c r="T1094" i="17" s="1"/>
  <c r="U1094" i="17" s="1"/>
  <c r="N373" i="17"/>
  <c r="O373" i="17" s="1"/>
  <c r="P373" i="17" s="1"/>
  <c r="Q373" i="17" s="1"/>
  <c r="R373" i="17" s="1"/>
  <c r="S373" i="17" s="1"/>
  <c r="T373" i="17" s="1"/>
  <c r="U373" i="17" s="1"/>
  <c r="N348" i="17"/>
  <c r="O348" i="17" s="1"/>
  <c r="P348" i="17" s="1"/>
  <c r="Q348" i="17" s="1"/>
  <c r="R348" i="17" s="1"/>
  <c r="S348" i="17" s="1"/>
  <c r="T348" i="17" s="1"/>
  <c r="U348" i="17" s="1"/>
  <c r="N202" i="17"/>
  <c r="O202" i="17" s="1"/>
  <c r="P202" i="17" s="1"/>
  <c r="Q202" i="17" s="1"/>
  <c r="R202" i="17" s="1"/>
  <c r="S202" i="17" s="1"/>
  <c r="T202" i="17" s="1"/>
  <c r="U202" i="17" s="1"/>
  <c r="N242" i="17"/>
  <c r="O242" i="17" s="1"/>
  <c r="P242" i="17" s="1"/>
  <c r="Q242" i="17" s="1"/>
  <c r="R242" i="17" s="1"/>
  <c r="S242" i="17" s="1"/>
  <c r="T242" i="17" s="1"/>
  <c r="U242" i="17" s="1"/>
  <c r="N345" i="17"/>
  <c r="O345" i="17" s="1"/>
  <c r="P345" i="17" s="1"/>
  <c r="Q345" i="17" s="1"/>
  <c r="R345" i="17" s="1"/>
  <c r="S345" i="17" s="1"/>
  <c r="T345" i="17" s="1"/>
  <c r="U345" i="17" s="1"/>
  <c r="N515" i="17"/>
  <c r="O515" i="17" s="1"/>
  <c r="P515" i="17" s="1"/>
  <c r="Q515" i="17" s="1"/>
  <c r="R515" i="17" s="1"/>
  <c r="S515" i="17" s="1"/>
  <c r="T515" i="17" s="1"/>
  <c r="U515" i="17" s="1"/>
  <c r="N631" i="17"/>
  <c r="O631" i="17" s="1"/>
  <c r="P631" i="17" s="1"/>
  <c r="Q631" i="17" s="1"/>
  <c r="R631" i="17" s="1"/>
  <c r="S631" i="17" s="1"/>
  <c r="T631" i="17" s="1"/>
  <c r="U631" i="17" s="1"/>
  <c r="N562" i="17"/>
  <c r="O562" i="17" s="1"/>
  <c r="P562" i="17" s="1"/>
  <c r="Q562" i="17" s="1"/>
  <c r="R562" i="17" s="1"/>
  <c r="S562" i="17" s="1"/>
  <c r="T562" i="17" s="1"/>
  <c r="U562" i="17" s="1"/>
  <c r="N449" i="17"/>
  <c r="O449" i="17" s="1"/>
  <c r="P449" i="17" s="1"/>
  <c r="Q449" i="17" s="1"/>
  <c r="R449" i="17" s="1"/>
  <c r="S449" i="17" s="1"/>
  <c r="T449" i="17" s="1"/>
  <c r="U449" i="17" s="1"/>
  <c r="N154" i="17"/>
  <c r="O154" i="17" s="1"/>
  <c r="P154" i="17" s="1"/>
  <c r="Q154" i="17" s="1"/>
  <c r="R154" i="17" s="1"/>
  <c r="S154" i="17" s="1"/>
  <c r="T154" i="17" s="1"/>
  <c r="U154" i="17" s="1"/>
  <c r="N526" i="17"/>
  <c r="O526" i="17" s="1"/>
  <c r="P526" i="17" s="1"/>
  <c r="Q526" i="17" s="1"/>
  <c r="R526" i="17" s="1"/>
  <c r="S526" i="17" s="1"/>
  <c r="T526" i="17" s="1"/>
  <c r="U526" i="17" s="1"/>
  <c r="O618" i="17"/>
  <c r="P618" i="17" s="1"/>
  <c r="Q618" i="17" s="1"/>
  <c r="R618" i="17" s="1"/>
  <c r="S618" i="17" s="1"/>
  <c r="T618" i="17" s="1"/>
  <c r="U618" i="17" s="1"/>
  <c r="N269" i="17"/>
  <c r="O269" i="17" s="1"/>
  <c r="P269" i="17" s="1"/>
  <c r="Q269" i="17" s="1"/>
  <c r="R269" i="17" s="1"/>
  <c r="S269" i="17" s="1"/>
  <c r="T269" i="17" s="1"/>
  <c r="U269" i="17" s="1"/>
  <c r="O161" i="17"/>
  <c r="P161" i="17" s="1"/>
  <c r="Q161" i="17" s="1"/>
  <c r="R161" i="17" s="1"/>
  <c r="S161" i="17" s="1"/>
  <c r="T161" i="17" s="1"/>
  <c r="U161" i="17" s="1"/>
  <c r="N409" i="17"/>
  <c r="O409" i="17" s="1"/>
  <c r="P409" i="17" s="1"/>
  <c r="Q409" i="17" s="1"/>
  <c r="R409" i="17" s="1"/>
  <c r="S409" i="17" s="1"/>
  <c r="T409" i="17" s="1"/>
  <c r="U409" i="17" s="1"/>
  <c r="N223" i="17"/>
  <c r="O223" i="17" s="1"/>
  <c r="P223" i="17" s="1"/>
  <c r="Q223" i="17" s="1"/>
  <c r="R223" i="17" s="1"/>
  <c r="S223" i="17" s="1"/>
  <c r="T223" i="17" s="1"/>
  <c r="U223" i="17" s="1"/>
  <c r="N160" i="17"/>
  <c r="O160" i="17" s="1"/>
  <c r="P160" i="17" s="1"/>
  <c r="Q160" i="17" s="1"/>
  <c r="R160" i="17" s="1"/>
  <c r="S160" i="17" s="1"/>
  <c r="T160" i="17" s="1"/>
  <c r="U160" i="17" s="1"/>
  <c r="N487" i="17"/>
  <c r="O487" i="17" s="1"/>
  <c r="P487" i="17" s="1"/>
  <c r="Q487" i="17" s="1"/>
  <c r="R487" i="17" s="1"/>
  <c r="S487" i="17" s="1"/>
  <c r="T487" i="17" s="1"/>
  <c r="U487" i="17" s="1"/>
  <c r="N887" i="17"/>
  <c r="O887" i="17" s="1"/>
  <c r="P887" i="17" s="1"/>
  <c r="Q887" i="17" s="1"/>
  <c r="R887" i="17" s="1"/>
  <c r="S887" i="17" s="1"/>
  <c r="T887" i="17" s="1"/>
  <c r="U887" i="17" s="1"/>
  <c r="N820" i="17"/>
  <c r="O820" i="17" s="1"/>
  <c r="P820" i="17" s="1"/>
  <c r="Q820" i="17" s="1"/>
  <c r="R820" i="17" s="1"/>
  <c r="S820" i="17" s="1"/>
  <c r="T820" i="17" s="1"/>
  <c r="U820" i="17" s="1"/>
  <c r="N828" i="17"/>
  <c r="O828" i="17" s="1"/>
  <c r="P828" i="17" s="1"/>
  <c r="Q828" i="17" s="1"/>
  <c r="R828" i="17" s="1"/>
  <c r="S828" i="17" s="1"/>
  <c r="T828" i="17" s="1"/>
  <c r="U828" i="17" s="1"/>
  <c r="N256" i="17"/>
  <c r="O256" i="17" s="1"/>
  <c r="P256" i="17" s="1"/>
  <c r="Q256" i="17" s="1"/>
  <c r="R256" i="17" s="1"/>
  <c r="S256" i="17" s="1"/>
  <c r="T256" i="17" s="1"/>
  <c r="U256" i="17" s="1"/>
  <c r="N418" i="17"/>
  <c r="O418" i="17" s="1"/>
  <c r="P418" i="17" s="1"/>
  <c r="Q418" i="17" s="1"/>
  <c r="R418" i="17" s="1"/>
  <c r="S418" i="17" s="1"/>
  <c r="T418" i="17" s="1"/>
  <c r="U418" i="17" s="1"/>
  <c r="N491" i="17"/>
  <c r="O491" i="17" s="1"/>
  <c r="P491" i="17" s="1"/>
  <c r="Q491" i="17" s="1"/>
  <c r="R491" i="17" s="1"/>
  <c r="S491" i="17" s="1"/>
  <c r="T491" i="17" s="1"/>
  <c r="U491" i="17" s="1"/>
  <c r="N727" i="17"/>
  <c r="O727" i="17" s="1"/>
  <c r="P727" i="17" s="1"/>
  <c r="Q727" i="17" s="1"/>
  <c r="R727" i="17" s="1"/>
  <c r="S727" i="17" s="1"/>
  <c r="T727" i="17" s="1"/>
  <c r="U727" i="17" s="1"/>
  <c r="N980" i="17"/>
  <c r="O980" i="17" s="1"/>
  <c r="P980" i="17" s="1"/>
  <c r="Q980" i="17" s="1"/>
  <c r="R980" i="17" s="1"/>
  <c r="S980" i="17" s="1"/>
  <c r="T980" i="17" s="1"/>
  <c r="U980" i="17" s="1"/>
  <c r="N752" i="17"/>
  <c r="O752" i="17" s="1"/>
  <c r="P752" i="17" s="1"/>
  <c r="Q752" i="17" s="1"/>
  <c r="R752" i="17" s="1"/>
  <c r="S752" i="17" s="1"/>
  <c r="T752" i="17" s="1"/>
  <c r="U752" i="17" s="1"/>
  <c r="O21" i="17"/>
  <c r="P21" i="17" s="1"/>
  <c r="Q21" i="17" s="1"/>
  <c r="R21" i="17" s="1"/>
  <c r="S21" i="17" s="1"/>
  <c r="T21" i="17" s="1"/>
  <c r="U21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X3" authorId="0" shapeId="0" xr:uid="{D48DDD83-753D-4880-B1F7-D9B6FEC9784E}">
      <text>
        <r>
          <rPr>
            <b/>
            <sz val="9"/>
            <rFont val="Tahoma"/>
            <family val="2"/>
            <charset val="1"/>
          </rPr>
          <t>Amit Kanudia:</t>
        </r>
        <r>
          <rPr>
            <sz val="9"/>
            <rFont val="Tahoma"/>
            <family val="2"/>
            <charset val="1"/>
          </rPr>
          <t xml:space="preserve">
28-04-2025
override elasticity reduction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<sst xmlns="http://schemas.openxmlformats.org/spreadsheetml/2006/main" count="27669" uniqueCount="256">
  <si>
    <t>GDP</t>
  </si>
  <si>
    <t>USA</t>
  </si>
  <si>
    <t>CSA</t>
  </si>
  <si>
    <t>POP</t>
  </si>
  <si>
    <t>HOU</t>
  </si>
  <si>
    <t>GDPPHOU</t>
  </si>
  <si>
    <t>TRT</t>
  </si>
  <si>
    <t>TRB</t>
  </si>
  <si>
    <t>TRL</t>
  </si>
  <si>
    <t>TRC</t>
  </si>
  <si>
    <t>TRM</t>
  </si>
  <si>
    <t>TRH</t>
  </si>
  <si>
    <t>TRW</t>
  </si>
  <si>
    <t>TRE</t>
  </si>
  <si>
    <t>TAI</t>
  </si>
  <si>
    <t>TAD</t>
  </si>
  <si>
    <t>TTF</t>
  </si>
  <si>
    <t>TTP</t>
  </si>
  <si>
    <t>TWD</t>
  </si>
  <si>
    <t>TWI</t>
  </si>
  <si>
    <t>NEU</t>
  </si>
  <si>
    <t>RRF</t>
  </si>
  <si>
    <t>RCW</t>
  </si>
  <si>
    <t>RCD</t>
  </si>
  <si>
    <t>RDW</t>
  </si>
  <si>
    <t>REA</t>
  </si>
  <si>
    <t>ROT</t>
  </si>
  <si>
    <t>CHW</t>
  </si>
  <si>
    <t>CLA</t>
  </si>
  <si>
    <t>CCK</t>
  </si>
  <si>
    <t>CRF</t>
  </si>
  <si>
    <t>COE</t>
  </si>
  <si>
    <t>COT</t>
  </si>
  <si>
    <t>AGR</t>
  </si>
  <si>
    <t>IIS</t>
  </si>
  <si>
    <t>INF</t>
  </si>
  <si>
    <t>ICH</t>
  </si>
  <si>
    <t>ILP</t>
  </si>
  <si>
    <t>INM</t>
  </si>
  <si>
    <t>IOI</t>
  </si>
  <si>
    <t>ONO</t>
  </si>
  <si>
    <t>Region</t>
  </si>
  <si>
    <t>Demand</t>
  </si>
  <si>
    <t>Driver</t>
  </si>
  <si>
    <t>RHW</t>
  </si>
  <si>
    <t>CSC</t>
  </si>
  <si>
    <t>CSH</t>
  </si>
  <si>
    <t>RSC</t>
  </si>
  <si>
    <t>RSH</t>
  </si>
  <si>
    <t>RCK</t>
  </si>
  <si>
    <t>RLI</t>
  </si>
  <si>
    <t>Scenario</t>
  </si>
  <si>
    <t>Attribute</t>
  </si>
  <si>
    <t>Year</t>
  </si>
  <si>
    <t>AllRegions</t>
  </si>
  <si>
    <t>*1</t>
  </si>
  <si>
    <t>~TFM_FILL-R:w=BYDem</t>
  </si>
  <si>
    <t>CSET_Set</t>
  </si>
  <si>
    <t>DEM</t>
  </si>
  <si>
    <t>Trd_Car</t>
  </si>
  <si>
    <t>region</t>
  </si>
  <si>
    <t>Trd_Bus</t>
  </si>
  <si>
    <t>2019</t>
  </si>
  <si>
    <t>-</t>
  </si>
  <si>
    <t>Trd_Hdt</t>
  </si>
  <si>
    <t>Trd_Lcv</t>
  </si>
  <si>
    <t>year2</t>
  </si>
  <si>
    <t>valfield</t>
  </si>
  <si>
    <t>sow</t>
  </si>
  <si>
    <t>stage</t>
  </si>
  <si>
    <t>currency</t>
  </si>
  <si>
    <t>commodity_group</t>
  </si>
  <si>
    <t>BASE</t>
  </si>
  <si>
    <t>process</t>
  </si>
  <si>
    <t>driver</t>
  </si>
  <si>
    <t>~TFM_DINS-TS: attribute=COM_PROJ</t>
  </si>
  <si>
    <t>CSET_CN</t>
  </si>
  <si>
    <t>*</t>
  </si>
  <si>
    <t>Africa</t>
  </si>
  <si>
    <t>ICH_Feedstock</t>
  </si>
  <si>
    <t>IFP</t>
  </si>
  <si>
    <t>IMC</t>
  </si>
  <si>
    <t>ITM</t>
  </si>
  <si>
    <t>AsiaCen</t>
  </si>
  <si>
    <t>AsiaDev</t>
  </si>
  <si>
    <t>AsiaEm</t>
  </si>
  <si>
    <t>Australia</t>
  </si>
  <si>
    <t>Brazil</t>
  </si>
  <si>
    <t>Canada</t>
  </si>
  <si>
    <t>China</t>
  </si>
  <si>
    <t>EU</t>
  </si>
  <si>
    <t>EurDev</t>
  </si>
  <si>
    <t>EurEm</t>
  </si>
  <si>
    <t>India</t>
  </si>
  <si>
    <t>Mexico</t>
  </si>
  <si>
    <t>MidEast</t>
  </si>
  <si>
    <t>Russia</t>
  </si>
  <si>
    <t>Dev</t>
  </si>
  <si>
    <t>ElastClass</t>
  </si>
  <si>
    <t>Eme</t>
  </si>
  <si>
    <t>Chi</t>
  </si>
  <si>
    <t>override</t>
  </si>
  <si>
    <t>elasticity</t>
  </si>
  <si>
    <t>scenario</t>
  </si>
  <si>
    <t>attribute</t>
  </si>
  <si>
    <t>time_slice</t>
  </si>
  <si>
    <t>lim_type</t>
  </si>
  <si>
    <t>Trd_car</t>
  </si>
  <si>
    <t>Trd_bus</t>
  </si>
  <si>
    <t>Trd_lcv</t>
  </si>
  <si>
    <t>Trd_hdt</t>
  </si>
  <si>
    <t>Trd_2w</t>
  </si>
  <si>
    <t>Trd_3w</t>
  </si>
  <si>
    <t>SSP1</t>
  </si>
  <si>
    <t>SSP2</t>
  </si>
  <si>
    <t>SSP3</t>
  </si>
  <si>
    <t>SSP4</t>
  </si>
  <si>
    <t>SSP5</t>
  </si>
  <si>
    <t>Grand Total</t>
  </si>
  <si>
    <t>Sum of 2020</t>
  </si>
  <si>
    <t>Sum of 2025</t>
  </si>
  <si>
    <t>Sum of 2030</t>
  </si>
  <si>
    <t>Sum of 2035</t>
  </si>
  <si>
    <t>Sum of 2040</t>
  </si>
  <si>
    <t>Sum of 2045</t>
  </si>
  <si>
    <t>Sum of 2050</t>
  </si>
  <si>
    <t>Sum of 2055</t>
  </si>
  <si>
    <t>Sum of 2060</t>
  </si>
  <si>
    <t>Model</t>
  </si>
  <si>
    <t>ActiveReg</t>
  </si>
  <si>
    <t>GDPPCAP</t>
  </si>
  <si>
    <t>drvr</t>
  </si>
  <si>
    <t>GDPIND</t>
  </si>
  <si>
    <t>GDPMFG</t>
  </si>
  <si>
    <t>GDPSER</t>
  </si>
  <si>
    <t>GDPAGR</t>
  </si>
  <si>
    <t>Status</t>
  </si>
  <si>
    <t>Scenario selection</t>
  </si>
  <si>
    <t>~UC_Sets: R_E: AllRegions</t>
  </si>
  <si>
    <t>~UC_T: UC_COMNET~repuc_unity~N</t>
  </si>
  <si>
    <t>uc_n</t>
  </si>
  <si>
    <t>uc_rhsrt~0</t>
  </si>
  <si>
    <t>Column Labels</t>
  </si>
  <si>
    <t>Values</t>
  </si>
  <si>
    <t>Germany</t>
  </si>
  <si>
    <t>commodity</t>
  </si>
  <si>
    <t>Africa_north</t>
  </si>
  <si>
    <t>Africa_other</t>
  </si>
  <si>
    <t>Arg-Chi</t>
  </si>
  <si>
    <t>Asia_central</t>
  </si>
  <si>
    <t>Asia_east</t>
  </si>
  <si>
    <t>Asia_other</t>
  </si>
  <si>
    <t>Australia_NZ</t>
  </si>
  <si>
    <t>EU_north</t>
  </si>
  <si>
    <t>EU_northeast</t>
  </si>
  <si>
    <t>EU_northwest</t>
  </si>
  <si>
    <t>EU_south</t>
  </si>
  <si>
    <t>EU_southeast</t>
  </si>
  <si>
    <t>EU_southwest</t>
  </si>
  <si>
    <t>Europe_other</t>
  </si>
  <si>
    <t>France</t>
  </si>
  <si>
    <t>LatAm_other</t>
  </si>
  <si>
    <t>MidEast_other</t>
  </si>
  <si>
    <t>Nor-Ice</t>
  </si>
  <si>
    <t>SaudiArabia</t>
  </si>
  <si>
    <t>SouthAfrica</t>
  </si>
  <si>
    <t>UK</t>
  </si>
  <si>
    <t>year</t>
  </si>
  <si>
    <t>OECD23</t>
  </si>
  <si>
    <t>Sector</t>
  </si>
  <si>
    <t>Period</t>
  </si>
  <si>
    <t>Region_agg</t>
  </si>
  <si>
    <t>Adjusted_R2</t>
  </si>
  <si>
    <t>Elasticity</t>
  </si>
  <si>
    <t>P_Value</t>
  </si>
  <si>
    <t>Sector_Agg</t>
  </si>
  <si>
    <t>agriculture</t>
  </si>
  <si>
    <t>2010-2022</t>
  </si>
  <si>
    <t>kinesys_elast</t>
  </si>
  <si>
    <t>Commercial</t>
  </si>
  <si>
    <t>kinesys_ifp</t>
  </si>
  <si>
    <t>world</t>
  </si>
  <si>
    <t>commercial</t>
  </si>
  <si>
    <t>commercial_elec</t>
  </si>
  <si>
    <t>chemical</t>
  </si>
  <si>
    <t>Industry</t>
  </si>
  <si>
    <t>iron and steel</t>
  </si>
  <si>
    <t>non-ferrous metals</t>
  </si>
  <si>
    <t>non-metals</t>
  </si>
  <si>
    <t>other industry</t>
  </si>
  <si>
    <t>pulp and paper</t>
  </si>
  <si>
    <t>residential</t>
  </si>
  <si>
    <t>Residential</t>
  </si>
  <si>
    <t>residential_elec</t>
  </si>
  <si>
    <t>domestic aviation</t>
  </si>
  <si>
    <t>Transport</t>
  </si>
  <si>
    <t>domestic ships</t>
  </si>
  <si>
    <t>international aviation</t>
  </si>
  <si>
    <t>international ships</t>
  </si>
  <si>
    <t>rail_elec</t>
  </si>
  <si>
    <t>road</t>
  </si>
  <si>
    <t>road_diesel</t>
  </si>
  <si>
    <t>road_gasoline</t>
  </si>
  <si>
    <t>Road</t>
  </si>
  <si>
    <t>International Aviation</t>
  </si>
  <si>
    <t>Domestic Aviation</t>
  </si>
  <si>
    <t>Rail_elec</t>
  </si>
  <si>
    <t>Domestic Ships</t>
  </si>
  <si>
    <t>International Ships</t>
  </si>
  <si>
    <t>Residential_elec</t>
  </si>
  <si>
    <t>Commercial_elec</t>
  </si>
  <si>
    <t>Agriculture</t>
  </si>
  <si>
    <t>Iron and Steel</t>
  </si>
  <si>
    <t>Non-ferrous metals</t>
  </si>
  <si>
    <t>Chemical</t>
  </si>
  <si>
    <t>Pulp and Paper</t>
  </si>
  <si>
    <t>Non-metals</t>
  </si>
  <si>
    <t>inm_cement</t>
  </si>
  <si>
    <t>inm_cer_construction</t>
  </si>
  <si>
    <t>inm_cer_sanitaryware</t>
  </si>
  <si>
    <t>inm_cer_technical</t>
  </si>
  <si>
    <t>inm_gls_container</t>
  </si>
  <si>
    <t>inm_gls_fiber</t>
  </si>
  <si>
    <t>inm_gls_flat</t>
  </si>
  <si>
    <t>Other Industry</t>
  </si>
  <si>
    <t>markups</t>
  </si>
  <si>
    <t>Sum of 2065</t>
  </si>
  <si>
    <t>Sum of 2070</t>
  </si>
  <si>
    <t>Sum of 2080</t>
  </si>
  <si>
    <t>Sum of 2075</t>
  </si>
  <si>
    <t>Sum of 2085</t>
  </si>
  <si>
    <t>Sum of 2095</t>
  </si>
  <si>
    <t>Sum of 2100</t>
  </si>
  <si>
    <t>Sum of 2090</t>
  </si>
  <si>
    <t>Africa_other Total</t>
  </si>
  <si>
    <t>Elasticity_Status</t>
  </si>
  <si>
    <t>Model_Fit</t>
  </si>
  <si>
    <t>loop_region</t>
  </si>
  <si>
    <t>used_region</t>
  </si>
  <si>
    <t>Accept</t>
  </si>
  <si>
    <t>Good Fit</t>
  </si>
  <si>
    <t>World</t>
  </si>
  <si>
    <t>1990-2022</t>
  </si>
  <si>
    <t>modelreg</t>
  </si>
  <si>
    <t>Weak Fit</t>
  </si>
  <si>
    <t>2000-2022</t>
  </si>
  <si>
    <t>aggreg</t>
  </si>
  <si>
    <t>MENA</t>
  </si>
  <si>
    <t>Flag</t>
  </si>
  <si>
    <t>Review</t>
  </si>
  <si>
    <t>LatAm</t>
  </si>
  <si>
    <t>Poor Fit</t>
  </si>
  <si>
    <t>Eurasia</t>
  </si>
  <si>
    <t>Asia_Dev</t>
  </si>
  <si>
    <t>Fallback_MinAccept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</si>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</sst>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theme="0" tint="-0.24936674092837305"/>
      <name val="Arial"/>
      <family val="2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sz val="13"/>
      <color theme="3"/>
      <name val="Calibri"/>
      <family val="2"/>
      <scheme val="minor"/>
    </font>
    <font>
      <sz val="9"/>
      <name val="Tahoma"/>
      <family val="2"/>
      <charset val="1"/>
    </font>
    <font>
      <b/>
      <sz val="9"/>
      <name val="Tahoma"/>
      <family val="2"/>
      <charset val="1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6795556505020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0" fontId="2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2" applyNumberFormat="0" applyAlignment="0" applyProtection="0"/>
    <xf numFmtId="0" fontId="8" fillId="4" borderId="2" applyNumberFormat="0" applyAlignment="0" applyProtection="0"/>
    <xf numFmtId="0" fontId="1" fillId="0" borderId="0"/>
    <xf numFmtId="0" fontId="15" fillId="0" borderId="0"/>
    <xf numFmtId="0" fontId="9" fillId="0" borderId="0"/>
    <xf numFmtId="0" fontId="1" fillId="0" borderId="0"/>
    <xf numFmtId="0" fontId="11" fillId="0" borderId="3" applyNumberFormat="0" applyFill="0" applyAlignment="0" applyProtection="0"/>
    <xf numFmtId="0" fontId="6" fillId="0" borderId="4" applyNumberFormat="0" applyFill="0" applyAlignment="0" applyProtection="0"/>
    <xf numFmtId="0" fontId="3" fillId="5" borderId="0" applyNumberFormat="0" applyBorder="0" applyAlignment="0" applyProtection="0"/>
    <xf numFmtId="0" fontId="15" fillId="0" borderId="0" applyNumberFormat="0" applyFill="0"/>
  </cellStyleXfs>
  <cellXfs count="22">
    <xf numFmtId="0" fontId="0" fillId="0" borderId="0" xfId="0"/>
    <xf numFmtId="0" fontId="2" fillId="2" borderId="0" xfId="1"/>
    <xf numFmtId="2" fontId="0" fillId="0" borderId="0" xfId="0" applyNumberFormat="1"/>
    <xf numFmtId="0" fontId="0" fillId="0" borderId="0" xfId="0" quotePrefix="1"/>
    <xf numFmtId="1" fontId="0" fillId="0" borderId="0" xfId="0" applyNumberFormat="1"/>
    <xf numFmtId="1" fontId="4" fillId="0" borderId="0" xfId="0" applyNumberFormat="1" applyFont="1"/>
    <xf numFmtId="0" fontId="5" fillId="0" borderId="1" xfId="2"/>
    <xf numFmtId="0" fontId="6" fillId="0" borderId="0" xfId="3"/>
    <xf numFmtId="0" fontId="8" fillId="4" borderId="2" xfId="5"/>
    <xf numFmtId="1" fontId="7" fillId="3" borderId="2" xfId="4" applyNumberFormat="1"/>
    <xf numFmtId="2" fontId="0" fillId="0" borderId="0" xfId="0" applyNumberFormat="1" applyAlignment="1">
      <alignment horizontal="left"/>
    </xf>
    <xf numFmtId="0" fontId="10" fillId="0" borderId="0" xfId="0" applyFont="1"/>
    <xf numFmtId="0" fontId="1" fillId="0" borderId="0" xfId="6"/>
    <xf numFmtId="0" fontId="1" fillId="0" borderId="0" xfId="9"/>
    <xf numFmtId="0" fontId="11" fillId="0" borderId="3" xfId="10"/>
    <xf numFmtId="0" fontId="6" fillId="0" borderId="4" xfId="11"/>
    <xf numFmtId="2" fontId="0" fillId="6" borderId="0" xfId="0" applyNumberFormat="1" applyFill="1"/>
    <xf numFmtId="0" fontId="0" fillId="7" borderId="0" xfId="0" applyFill="1"/>
    <xf numFmtId="0" fontId="14" fillId="0" borderId="0" xfId="0" applyFont="1"/>
    <xf numFmtId="1" fontId="14" fillId="0" borderId="0" xfId="0" applyNumberFormat="1" applyFont="1"/>
    <xf numFmtId="2" fontId="0" fillId="8" borderId="0" xfId="0" applyNumberFormat="1" applyFill="1"/>
    <xf numFmtId="0" fontId="16" fillId="0" borderId="5" xfId="0" applyFont="1" applyBorder="1" applyAlignment="1">
      <alignment horizontal="center" vertical="top"/>
    </xf>
  </cellXfs>
  <cellStyles count="14">
    <cellStyle name="Calculation" xfId="5" builtinId="22"/>
    <cellStyle name="Good 2" xfId="12" xr:uid="{00000000-0005-0000-0000-000011000000}"/>
    <cellStyle name="Heading 1" xfId="2" builtinId="16"/>
    <cellStyle name="Heading 2" xfId="10" builtinId="17"/>
    <cellStyle name="Heading 3" xfId="11" builtinId="18"/>
    <cellStyle name="Heading 4" xfId="3" builtinId="19"/>
    <cellStyle name="Input" xfId="4" builtinId="20"/>
    <cellStyle name="Neutral" xfId="1" builtinId="28"/>
    <cellStyle name="Normal" xfId="0" builtinId="0"/>
    <cellStyle name="Normal 10" xfId="7" xr:uid="{00000000-0005-0000-0000-00000C000000}"/>
    <cellStyle name="Normal 2" xfId="6" xr:uid="{00000000-0005-0000-0000-00000B000000}"/>
    <cellStyle name="Normal 3" xfId="9" xr:uid="{00000000-0005-0000-0000-00000E000000}"/>
    <cellStyle name="Normal 8" xfId="13" xr:uid="{00000000-0005-0000-0000-000012000000}"/>
    <cellStyle name="Normale_Scen_UC_IND-StrucConst" xfId="8" xr:uid="{00000000-0005-0000-0000-00000D000000}"/>
  </cellStyles>
  <dxfs count="7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[Scen_DemandProjection_v3.xlsx]demviz!PivotTable1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 cmpd="sng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 cmpd="sng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 cmpd="sng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 cmpd="sng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 cmpd="sng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 cmpd="sng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demviz!$B$3:$B$5</c:f>
              <c:strCache>
                <c:ptCount val="1"/>
                <c:pt idx="0">
                  <c:v>Africa_other - CLA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demviz!$A$6:$A$22</c:f>
              <c:strCache>
                <c:ptCount val="17"/>
                <c:pt idx="0">
                  <c:v>Sum of 2020</c:v>
                </c:pt>
                <c:pt idx="1">
                  <c:v>Sum of 2025</c:v>
                </c:pt>
                <c:pt idx="2">
                  <c:v>Sum of 2030</c:v>
                </c:pt>
                <c:pt idx="3">
                  <c:v>Sum of 2035</c:v>
                </c:pt>
                <c:pt idx="4">
                  <c:v>Sum of 2040</c:v>
                </c:pt>
                <c:pt idx="5">
                  <c:v>Sum of 2045</c:v>
                </c:pt>
                <c:pt idx="6">
                  <c:v>Sum of 2050</c:v>
                </c:pt>
                <c:pt idx="7">
                  <c:v>Sum of 2055</c:v>
                </c:pt>
                <c:pt idx="8">
                  <c:v>Sum of 2060</c:v>
                </c:pt>
                <c:pt idx="9">
                  <c:v>Sum of 2065</c:v>
                </c:pt>
                <c:pt idx="10">
                  <c:v>Sum of 2070</c:v>
                </c:pt>
                <c:pt idx="11">
                  <c:v>Sum of 2075</c:v>
                </c:pt>
                <c:pt idx="12">
                  <c:v>Sum of 2080</c:v>
                </c:pt>
                <c:pt idx="13">
                  <c:v>Sum of 2085</c:v>
                </c:pt>
                <c:pt idx="14">
                  <c:v>Sum of 2090</c:v>
                </c:pt>
                <c:pt idx="15">
                  <c:v>Sum of 2095</c:v>
                </c:pt>
                <c:pt idx="16">
                  <c:v>Sum of 2100</c:v>
                </c:pt>
              </c:strCache>
            </c:strRef>
          </c:cat>
          <c:val>
            <c:numRef>
              <c:f>demviz!$B$6:$B$22</c:f>
              <c:numCache>
                <c:formatCode>0.00</c:formatCode>
                <c:ptCount val="17"/>
                <c:pt idx="0">
                  <c:v>85.892845117268152</c:v>
                </c:pt>
                <c:pt idx="1">
                  <c:v>105.43366116439114</c:v>
                </c:pt>
                <c:pt idx="2">
                  <c:v>135.40501069807772</c:v>
                </c:pt>
                <c:pt idx="3">
                  <c:v>177.6442804899811</c:v>
                </c:pt>
                <c:pt idx="4">
                  <c:v>229.42787859934842</c:v>
                </c:pt>
                <c:pt idx="5">
                  <c:v>294.06741683858593</c:v>
                </c:pt>
                <c:pt idx="6">
                  <c:v>374.61101502213438</c:v>
                </c:pt>
                <c:pt idx="7">
                  <c:v>474.29584301048931</c:v>
                </c:pt>
                <c:pt idx="8">
                  <c:v>596.28036628643292</c:v>
                </c:pt>
                <c:pt idx="9">
                  <c:v>729.5492086810259</c:v>
                </c:pt>
                <c:pt idx="10">
                  <c:v>867.32106146748481</c:v>
                </c:pt>
                <c:pt idx="11">
                  <c:v>1003.3371107910414</c:v>
                </c:pt>
                <c:pt idx="12">
                  <c:v>1130.3877172766181</c:v>
                </c:pt>
                <c:pt idx="13">
                  <c:v>1242.5875591736326</c:v>
                </c:pt>
                <c:pt idx="14">
                  <c:v>1335.5078280334799</c:v>
                </c:pt>
                <c:pt idx="15">
                  <c:v>1406.0610959113621</c:v>
                </c:pt>
                <c:pt idx="16">
                  <c:v>1452.6995646952282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28-4EDF-819B-162DAE52D755}"/>
            </c:ext>
          </c:extLst>
        </c:ser>
        <c:ser>
          <c:idx val="1"/>
          <c:order val="1"/>
          <c:tx>
            <c:strRef>
              <c:f>demviz!$C$3:$C$5</c:f>
              <c:strCache>
                <c:ptCount val="1"/>
                <c:pt idx="0">
                  <c:v>Africa_other - COE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demviz!$A$6:$A$22</c:f>
              <c:strCache>
                <c:ptCount val="17"/>
                <c:pt idx="0">
                  <c:v>Sum of 2020</c:v>
                </c:pt>
                <c:pt idx="1">
                  <c:v>Sum of 2025</c:v>
                </c:pt>
                <c:pt idx="2">
                  <c:v>Sum of 2030</c:v>
                </c:pt>
                <c:pt idx="3">
                  <c:v>Sum of 2035</c:v>
                </c:pt>
                <c:pt idx="4">
                  <c:v>Sum of 2040</c:v>
                </c:pt>
                <c:pt idx="5">
                  <c:v>Sum of 2045</c:v>
                </c:pt>
                <c:pt idx="6">
                  <c:v>Sum of 2050</c:v>
                </c:pt>
                <c:pt idx="7">
                  <c:v>Sum of 2055</c:v>
                </c:pt>
                <c:pt idx="8">
                  <c:v>Sum of 2060</c:v>
                </c:pt>
                <c:pt idx="9">
                  <c:v>Sum of 2065</c:v>
                </c:pt>
                <c:pt idx="10">
                  <c:v>Sum of 2070</c:v>
                </c:pt>
                <c:pt idx="11">
                  <c:v>Sum of 2075</c:v>
                </c:pt>
                <c:pt idx="12">
                  <c:v>Sum of 2080</c:v>
                </c:pt>
                <c:pt idx="13">
                  <c:v>Sum of 2085</c:v>
                </c:pt>
                <c:pt idx="14">
                  <c:v>Sum of 2090</c:v>
                </c:pt>
                <c:pt idx="15">
                  <c:v>Sum of 2095</c:v>
                </c:pt>
                <c:pt idx="16">
                  <c:v>Sum of 2100</c:v>
                </c:pt>
              </c:strCache>
            </c:strRef>
          </c:cat>
          <c:val>
            <c:numRef>
              <c:f>demviz!$C$6:$C$22</c:f>
              <c:numCache>
                <c:formatCode>0.00</c:formatCode>
                <c:ptCount val="17"/>
                <c:pt idx="0">
                  <c:v>30.736405585609681</c:v>
                </c:pt>
                <c:pt idx="1">
                  <c:v>43.538082020020546</c:v>
                </c:pt>
                <c:pt idx="2">
                  <c:v>64.761336738385367</c:v>
                </c:pt>
                <c:pt idx="3">
                  <c:v>97.043870779583187</c:v>
                </c:pt>
                <c:pt idx="4">
                  <c:v>138.91745179443546</c:v>
                </c:pt>
                <c:pt idx="5">
                  <c:v>192.20821224519918</c:v>
                </c:pt>
                <c:pt idx="6">
                  <c:v>257.59290191144504</c:v>
                </c:pt>
                <c:pt idx="7">
                  <c:v>334.46541526919526</c:v>
                </c:pt>
                <c:pt idx="8">
                  <c:v>420.48684015653293</c:v>
                </c:pt>
                <c:pt idx="9">
                  <c:v>514.46577623792439</c:v>
                </c:pt>
                <c:pt idx="10">
                  <c:v>611.62015916936059</c:v>
                </c:pt>
                <c:pt idx="11">
                  <c:v>707.53637916303364</c:v>
                </c:pt>
                <c:pt idx="12">
                  <c:v>797.13032033839784</c:v>
                </c:pt>
                <c:pt idx="13">
                  <c:v>876.25175322937309</c:v>
                </c:pt>
                <c:pt idx="14">
                  <c:v>941.7775569426617</c:v>
                </c:pt>
                <c:pt idx="15">
                  <c:v>991.53052945364527</c:v>
                </c:pt>
                <c:pt idx="16">
                  <c:v>1024.4191896837333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E28-4EDF-819B-162DAE52D755}"/>
            </c:ext>
          </c:extLst>
        </c:ser>
        <c:ser>
          <c:idx val="2"/>
          <c:order val="2"/>
          <c:tx>
            <c:strRef>
              <c:f>demviz!$D$3:$D$5</c:f>
              <c:strCache>
                <c:ptCount val="1"/>
                <c:pt idx="0">
                  <c:v>Africa_other - COT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demviz!$A$6:$A$22</c:f>
              <c:strCache>
                <c:ptCount val="17"/>
                <c:pt idx="0">
                  <c:v>Sum of 2020</c:v>
                </c:pt>
                <c:pt idx="1">
                  <c:v>Sum of 2025</c:v>
                </c:pt>
                <c:pt idx="2">
                  <c:v>Sum of 2030</c:v>
                </c:pt>
                <c:pt idx="3">
                  <c:v>Sum of 2035</c:v>
                </c:pt>
                <c:pt idx="4">
                  <c:v>Sum of 2040</c:v>
                </c:pt>
                <c:pt idx="5">
                  <c:v>Sum of 2045</c:v>
                </c:pt>
                <c:pt idx="6">
                  <c:v>Sum of 2050</c:v>
                </c:pt>
                <c:pt idx="7">
                  <c:v>Sum of 2055</c:v>
                </c:pt>
                <c:pt idx="8">
                  <c:v>Sum of 2060</c:v>
                </c:pt>
                <c:pt idx="9">
                  <c:v>Sum of 2065</c:v>
                </c:pt>
                <c:pt idx="10">
                  <c:v>Sum of 2070</c:v>
                </c:pt>
                <c:pt idx="11">
                  <c:v>Sum of 2075</c:v>
                </c:pt>
                <c:pt idx="12">
                  <c:v>Sum of 2080</c:v>
                </c:pt>
                <c:pt idx="13">
                  <c:v>Sum of 2085</c:v>
                </c:pt>
                <c:pt idx="14">
                  <c:v>Sum of 2090</c:v>
                </c:pt>
                <c:pt idx="15">
                  <c:v>Sum of 2095</c:v>
                </c:pt>
                <c:pt idx="16">
                  <c:v>Sum of 2100</c:v>
                </c:pt>
              </c:strCache>
            </c:strRef>
          </c:cat>
          <c:val>
            <c:numRef>
              <c:f>demviz!$D$6:$D$22</c:f>
              <c:numCache>
                <c:formatCode>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E28-4EDF-819B-162DAE52D755}"/>
            </c:ext>
          </c:extLst>
        </c:ser>
        <c:ser>
          <c:idx val="3"/>
          <c:order val="3"/>
          <c:tx>
            <c:strRef>
              <c:f>demviz!$E$3:$E$5</c:f>
              <c:strCache>
                <c:ptCount val="1"/>
                <c:pt idx="0">
                  <c:v>Africa_other - CRF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demviz!$A$6:$A$22</c:f>
              <c:strCache>
                <c:ptCount val="17"/>
                <c:pt idx="0">
                  <c:v>Sum of 2020</c:v>
                </c:pt>
                <c:pt idx="1">
                  <c:v>Sum of 2025</c:v>
                </c:pt>
                <c:pt idx="2">
                  <c:v>Sum of 2030</c:v>
                </c:pt>
                <c:pt idx="3">
                  <c:v>Sum of 2035</c:v>
                </c:pt>
                <c:pt idx="4">
                  <c:v>Sum of 2040</c:v>
                </c:pt>
                <c:pt idx="5">
                  <c:v>Sum of 2045</c:v>
                </c:pt>
                <c:pt idx="6">
                  <c:v>Sum of 2050</c:v>
                </c:pt>
                <c:pt idx="7">
                  <c:v>Sum of 2055</c:v>
                </c:pt>
                <c:pt idx="8">
                  <c:v>Sum of 2060</c:v>
                </c:pt>
                <c:pt idx="9">
                  <c:v>Sum of 2065</c:v>
                </c:pt>
                <c:pt idx="10">
                  <c:v>Sum of 2070</c:v>
                </c:pt>
                <c:pt idx="11">
                  <c:v>Sum of 2075</c:v>
                </c:pt>
                <c:pt idx="12">
                  <c:v>Sum of 2080</c:v>
                </c:pt>
                <c:pt idx="13">
                  <c:v>Sum of 2085</c:v>
                </c:pt>
                <c:pt idx="14">
                  <c:v>Sum of 2090</c:v>
                </c:pt>
                <c:pt idx="15">
                  <c:v>Sum of 2095</c:v>
                </c:pt>
                <c:pt idx="16">
                  <c:v>Sum of 2100</c:v>
                </c:pt>
              </c:strCache>
            </c:strRef>
          </c:cat>
          <c:val>
            <c:numRef>
              <c:f>demviz!$E$6:$E$22</c:f>
              <c:numCache>
                <c:formatCode>0.00</c:formatCode>
                <c:ptCount val="17"/>
                <c:pt idx="0">
                  <c:v>45.203124912238799</c:v>
                </c:pt>
                <c:pt idx="1">
                  <c:v>55.486937812594086</c:v>
                </c:pt>
                <c:pt idx="2">
                  <c:v>71.260063675521536</c:v>
                </c:pt>
                <c:pt idx="3">
                  <c:v>93.489470397331274</c:v>
                </c:pt>
                <c:pt idx="4">
                  <c:v>120.74180381983082</c:v>
                </c:pt>
                <c:pt idx="5">
                  <c:v>154.75987735445938</c:v>
                </c:pt>
                <c:pt idx="6">
                  <c:v>197.14783556682679</c:v>
                </c:pt>
                <c:pt idx="7">
                  <c:v>249.60931504466436</c:v>
                </c:pt>
                <c:pt idx="8">
                  <c:v>313.80653235041422</c:v>
                </c:pt>
                <c:pt idx="9">
                  <c:v>383.9423873386562</c:v>
                </c:pt>
                <c:pt idx="10">
                  <c:v>456.44805719269669</c:v>
                </c:pt>
                <c:pt idx="11">
                  <c:v>528.02969428071856</c:v>
                </c:pt>
                <c:pt idx="12">
                  <c:v>594.8930567331123</c:v>
                </c:pt>
                <c:pt idx="13">
                  <c:v>653.94085590054885</c:v>
                </c:pt>
                <c:pt idx="14">
                  <c:v>702.84232743075484</c:v>
                </c:pt>
                <c:pt idx="15">
                  <c:v>739.97263993229501</c:v>
                </c:pt>
                <c:pt idx="16">
                  <c:v>764.51722833513975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E28-4EDF-819B-162DAE52D755}"/>
            </c:ext>
          </c:extLst>
        </c:ser>
        <c:ser>
          <c:idx val="4"/>
          <c:order val="4"/>
          <c:tx>
            <c:strRef>
              <c:f>demviz!$F$3:$F$5</c:f>
              <c:strCache>
                <c:ptCount val="1"/>
                <c:pt idx="0">
                  <c:v>Africa_other - CSC</c:v>
                </c:pt>
              </c:strCache>
            </c:strRef>
          </c:tx>
          <c:spPr>
            <a:ln w="28575" cap="rnd" cmpd="sng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demviz!$A$6:$A$22</c:f>
              <c:strCache>
                <c:ptCount val="17"/>
                <c:pt idx="0">
                  <c:v>Sum of 2020</c:v>
                </c:pt>
                <c:pt idx="1">
                  <c:v>Sum of 2025</c:v>
                </c:pt>
                <c:pt idx="2">
                  <c:v>Sum of 2030</c:v>
                </c:pt>
                <c:pt idx="3">
                  <c:v>Sum of 2035</c:v>
                </c:pt>
                <c:pt idx="4">
                  <c:v>Sum of 2040</c:v>
                </c:pt>
                <c:pt idx="5">
                  <c:v>Sum of 2045</c:v>
                </c:pt>
                <c:pt idx="6">
                  <c:v>Sum of 2050</c:v>
                </c:pt>
                <c:pt idx="7">
                  <c:v>Sum of 2055</c:v>
                </c:pt>
                <c:pt idx="8">
                  <c:v>Sum of 2060</c:v>
                </c:pt>
                <c:pt idx="9">
                  <c:v>Sum of 2065</c:v>
                </c:pt>
                <c:pt idx="10">
                  <c:v>Sum of 2070</c:v>
                </c:pt>
                <c:pt idx="11">
                  <c:v>Sum of 2075</c:v>
                </c:pt>
                <c:pt idx="12">
                  <c:v>Sum of 2080</c:v>
                </c:pt>
                <c:pt idx="13">
                  <c:v>Sum of 2085</c:v>
                </c:pt>
                <c:pt idx="14">
                  <c:v>Sum of 2090</c:v>
                </c:pt>
                <c:pt idx="15">
                  <c:v>Sum of 2095</c:v>
                </c:pt>
                <c:pt idx="16">
                  <c:v>Sum of 2100</c:v>
                </c:pt>
              </c:strCache>
            </c:strRef>
          </c:cat>
          <c:val>
            <c:numRef>
              <c:f>demviz!$F$6:$F$22</c:f>
              <c:numCache>
                <c:formatCode>0.00</c:formatCode>
                <c:ptCount val="17"/>
                <c:pt idx="0">
                  <c:v>11.191704531104021</c:v>
                </c:pt>
                <c:pt idx="1">
                  <c:v>15.853036180885532</c:v>
                </c:pt>
                <c:pt idx="2">
                  <c:v>23.580823196668007</c:v>
                </c:pt>
                <c:pt idx="3">
                  <c:v>35.335502236742464</c:v>
                </c:pt>
                <c:pt idx="4">
                  <c:v>50.582462232509897</c:v>
                </c:pt>
                <c:pt idx="5">
                  <c:v>69.986632428716035</c:v>
                </c:pt>
                <c:pt idx="6">
                  <c:v>93.794430174108754</c:v>
                </c:pt>
                <c:pt idx="7">
                  <c:v>121.78516102476108</c:v>
                </c:pt>
                <c:pt idx="8">
                  <c:v>153.1071829834502</c:v>
                </c:pt>
                <c:pt idx="9">
                  <c:v>187.3266847349131</c:v>
                </c:pt>
                <c:pt idx="10">
                  <c:v>222.70242652885398</c:v>
                </c:pt>
                <c:pt idx="11">
                  <c:v>257.62732986277348</c:v>
                </c:pt>
                <c:pt idx="12">
                  <c:v>290.25017232946851</c:v>
                </c:pt>
                <c:pt idx="13">
                  <c:v>319.05977716523859</c:v>
                </c:pt>
                <c:pt idx="14">
                  <c:v>342.91895719459069</c:v>
                </c:pt>
                <c:pt idx="15">
                  <c:v>361.0349521288768</c:v>
                </c:pt>
                <c:pt idx="16">
                  <c:v>373.01033313736224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E28-4EDF-819B-162DAE52D755}"/>
            </c:ext>
          </c:extLst>
        </c:ser>
        <c:ser>
          <c:idx val="5"/>
          <c:order val="5"/>
          <c:tx>
            <c:strRef>
              <c:f>demviz!$G$3:$G$5</c:f>
              <c:strCache>
                <c:ptCount val="1"/>
                <c:pt idx="0">
                  <c:v>Africa_other - CSH</c:v>
                </c:pt>
              </c:strCache>
            </c:strRef>
          </c:tx>
          <c:spPr>
            <a:ln w="28575" cap="rnd" cmpd="sng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demviz!$A$6:$A$22</c:f>
              <c:strCache>
                <c:ptCount val="17"/>
                <c:pt idx="0">
                  <c:v>Sum of 2020</c:v>
                </c:pt>
                <c:pt idx="1">
                  <c:v>Sum of 2025</c:v>
                </c:pt>
                <c:pt idx="2">
                  <c:v>Sum of 2030</c:v>
                </c:pt>
                <c:pt idx="3">
                  <c:v>Sum of 2035</c:v>
                </c:pt>
                <c:pt idx="4">
                  <c:v>Sum of 2040</c:v>
                </c:pt>
                <c:pt idx="5">
                  <c:v>Sum of 2045</c:v>
                </c:pt>
                <c:pt idx="6">
                  <c:v>Sum of 2050</c:v>
                </c:pt>
                <c:pt idx="7">
                  <c:v>Sum of 2055</c:v>
                </c:pt>
                <c:pt idx="8">
                  <c:v>Sum of 2060</c:v>
                </c:pt>
                <c:pt idx="9">
                  <c:v>Sum of 2065</c:v>
                </c:pt>
                <c:pt idx="10">
                  <c:v>Sum of 2070</c:v>
                </c:pt>
                <c:pt idx="11">
                  <c:v>Sum of 2075</c:v>
                </c:pt>
                <c:pt idx="12">
                  <c:v>Sum of 2080</c:v>
                </c:pt>
                <c:pt idx="13">
                  <c:v>Sum of 2085</c:v>
                </c:pt>
                <c:pt idx="14">
                  <c:v>Sum of 2090</c:v>
                </c:pt>
                <c:pt idx="15">
                  <c:v>Sum of 2095</c:v>
                </c:pt>
                <c:pt idx="16">
                  <c:v>Sum of 2100</c:v>
                </c:pt>
              </c:strCache>
            </c:strRef>
          </c:cat>
          <c:val>
            <c:numRef>
              <c:f>demviz!$G$6:$G$22</c:f>
              <c:numCache>
                <c:formatCode>0.00</c:formatCode>
                <c:ptCount val="17"/>
                <c:pt idx="0">
                  <c:v>28.070158975873522</c:v>
                </c:pt>
                <c:pt idx="1">
                  <c:v>33.685229700815526</c:v>
                </c:pt>
                <c:pt idx="2">
                  <c:v>42.137232261882595</c:v>
                </c:pt>
                <c:pt idx="3">
                  <c:v>53.78427441773318</c:v>
                </c:pt>
                <c:pt idx="4">
                  <c:v>67.730145542192687</c:v>
                </c:pt>
                <c:pt idx="5">
                  <c:v>84.770212718298964</c:v>
                </c:pt>
                <c:pt idx="6">
                  <c:v>105.5843835929432</c:v>
                </c:pt>
                <c:pt idx="7">
                  <c:v>130.87043711902942</c:v>
                </c:pt>
                <c:pt idx="8">
                  <c:v>161.28192177171545</c:v>
                </c:pt>
                <c:pt idx="9">
                  <c:v>193.8509244475004</c:v>
                </c:pt>
                <c:pt idx="10">
                  <c:v>226.92703532066872</c:v>
                </c:pt>
                <c:pt idx="11">
                  <c:v>259.08119450080852</c:v>
                </c:pt>
                <c:pt idx="12">
                  <c:v>288.72312001970539</c:v>
                </c:pt>
                <c:pt idx="13">
                  <c:v>314.61639787509574</c:v>
                </c:pt>
                <c:pt idx="14">
                  <c:v>335.87356883794587</c:v>
                </c:pt>
                <c:pt idx="15">
                  <c:v>351.90554946909418</c:v>
                </c:pt>
                <c:pt idx="16">
                  <c:v>362.4520131506543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E28-4EDF-819B-162DAE52D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042826"/>
        <c:axId val="20458387"/>
      </c:lineChart>
      <c:catAx>
        <c:axId val="600428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8387"/>
        <c:crosses val="autoZero"/>
        <c:auto val="1"/>
        <c:lblAlgn val="ctr"/>
        <c:lblOffset val="100"/>
        <c:noMultiLvlLbl val="0"/>
      </c:catAx>
      <c:valAx>
        <c:axId val="204583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42826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r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15</xdr:row>
      <xdr:rowOff>19050</xdr:rowOff>
    </xdr:from>
    <xdr:to>
      <xdr:col>16</xdr:col>
      <xdr:colOff>442912</xdr:colOff>
      <xdr:row>48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1BFBA4-54A9-2D90-A98E-CEE74E0682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t Kanudia" refreshedDate="45776.922092476903" createdVersion="7" refreshedVersion="8" minRefreshableVersion="3" recordCount="1325" xr:uid="{00000000-000A-0000-FFFF-FFFF00000000}">
  <cacheSource type="worksheet">
    <worksheetSource ref="A3:U1328" sheet="Demands"/>
  </cacheSource>
  <cacheFields count="21">
    <cacheField name="Region" numFmtId="0">
      <sharedItems count="60">
        <s v="Africa_north"/>
        <s v="Africa_other"/>
        <s v="Arg-Chi"/>
        <s v="Asia_central"/>
        <s v="Asia_east"/>
        <s v="Asia_other"/>
        <s v="Australia_NZ"/>
        <s v="Brazil"/>
        <s v="Canada"/>
        <s v="China"/>
        <s v="EU_north"/>
        <s v="EU_northeast"/>
        <s v="EU_northwest"/>
        <s v="EU_south"/>
        <s v="EU_southeast"/>
        <s v="EU_southwest"/>
        <s v="Europe_other"/>
        <s v="France"/>
        <s v="Germany"/>
        <s v="India"/>
        <s v="LatAm_other"/>
        <s v="Mexico"/>
        <s v="MidEast_other"/>
        <s v="Nor-Ice"/>
        <s v="Russia"/>
        <s v="SaudiArabia"/>
        <s v="SouthAfrica"/>
        <s v="UK"/>
        <s v="USA"/>
        <s v="\I:"/>
        <s v="Africa_SS" u="1"/>
        <s v="Asia_Cen" u="1"/>
        <s v="Asia_Dev" u="1"/>
        <s v="Asia_Em" u="1"/>
        <s v="Australia" u="1"/>
        <s v="Caucasus" u="1"/>
        <s v="Eur_east" u="1"/>
        <s v="Eur_noreas" u="1"/>
        <s v="Eur_north" u="1"/>
        <s v="Eur_south" u="1"/>
        <s v="Eur_souwes" u="1"/>
        <s v="Eur_west" u="1"/>
        <s v="LatAm" u="1"/>
        <s v="MidEast_Naf" u="1"/>
        <s v="NorthAm" u="1"/>
        <s v="Turkey" u="1"/>
        <s v="UK-Irl" u="1"/>
        <s v="Ukraine" u="1"/>
        <s v="WestBalkans" u="1"/>
        <s v="Eur_Em" u="1"/>
        <s v="Africa_South" u="1"/>
        <s v="EU28" u="1"/>
        <s v="Argentina" u="1"/>
        <s v="Eur_Dev" u="1"/>
        <s v="Indonesia" u="1"/>
        <s v="Egypt" u="1"/>
        <s v="GCCother" u="1"/>
        <s v="Africa_West" u="1"/>
        <s v="MidEast" u="1"/>
        <s v="Japan" u="1"/>
      </sharedItems>
    </cacheField>
    <cacheField name="CSET_CN" numFmtId="0">
      <sharedItems containsMixedTypes="1" containsNumber="1" containsInteger="1" minValue="0" maxValue="0" count="41">
        <s v="AGR"/>
        <s v="CCK"/>
        <s v="CHW"/>
        <s v="CLA"/>
        <s v="COE"/>
        <s v="COT"/>
        <s v="CRF"/>
        <s v="CSC"/>
        <s v="CSH"/>
        <s v="ICH"/>
        <s v="ICH_Feedstock"/>
        <s v="IFP"/>
        <s v="ILP"/>
        <s v="IMC"/>
        <s v="INF"/>
        <s v="INM"/>
        <s v="IOI"/>
        <s v="ITM"/>
        <s v="NEU"/>
        <s v="ONO"/>
        <s v="RCK"/>
        <s v="REA"/>
        <s v="RHW"/>
        <s v="RLI"/>
        <s v="ROT"/>
        <s v="RRF"/>
        <s v="RSC"/>
        <s v="RSH"/>
        <s v="TAD"/>
        <s v="TAI"/>
        <s v="TTF"/>
        <s v="TTP"/>
        <s v="TWD"/>
        <s v="TWI"/>
        <s v="Trd_2w"/>
        <s v="Trd_3w"/>
        <s v="Trd_Bus"/>
        <s v="Trd_Car"/>
        <s v="Trd_Hdt"/>
        <s v="Trd_Lcv"/>
        <n v="0"/>
      </sharedItems>
    </cacheField>
    <cacheField name="*" numFmtId="0">
      <sharedItems containsMixedTypes="1" containsNumber="1" containsInteger="1" minValue="0" maxValue="0"/>
    </cacheField>
    <cacheField name="2019" numFmtId="1">
      <sharedItems containsSemiMixedTypes="0" containsString="0" containsNumber="1" minValue="0" maxValue="56060.5"/>
    </cacheField>
    <cacheField name="2020" numFmtId="1">
      <sharedItems containsMixedTypes="1" containsNumber="1" minValue="0" maxValue="58580.450385106298"/>
    </cacheField>
    <cacheField name="2025" numFmtId="1">
      <sharedItems containsMixedTypes="1" containsNumber="1" minValue="0" maxValue="73235.617124255004"/>
    </cacheField>
    <cacheField name="2030" numFmtId="1">
      <sharedItems containsMixedTypes="1" containsNumber="1" minValue="0" maxValue="86393.197843094298"/>
    </cacheField>
    <cacheField name="2035" numFmtId="1">
      <sharedItems containsMixedTypes="1" containsNumber="1" minValue="0" maxValue="98102.298365128998"/>
    </cacheField>
    <cacheField name="2040" numFmtId="1">
      <sharedItems containsMixedTypes="1" containsNumber="1" minValue="0" maxValue="107325.069161034"/>
    </cacheField>
    <cacheField name="2045" numFmtId="1">
      <sharedItems containsMixedTypes="1" containsNumber="1" minValue="0" maxValue="116039.944994269"/>
    </cacheField>
    <cacheField name="2050" numFmtId="1">
      <sharedItems containsMixedTypes="1" containsNumber="1" minValue="0" maxValue="124091.040585751"/>
    </cacheField>
    <cacheField name="2055" numFmtId="1">
      <sharedItems containsMixedTypes="1" containsNumber="1" minValue="0" maxValue="131016.84446454199"/>
    </cacheField>
    <cacheField name="2060" numFmtId="1">
      <sharedItems containsMixedTypes="1" containsNumber="1" minValue="0" maxValue="137652.354186704"/>
    </cacheField>
    <cacheField name="2065" numFmtId="1">
      <sharedItems containsMixedTypes="1" containsNumber="1" minValue="0" maxValue="143278.750243235" count="1086">
        <n v="261.05285538174587"/>
        <n v="64.182468999523493"/>
        <n v="50.198016430371403"/>
        <n v="319.23014694038255"/>
        <n v="423.40096078390752"/>
        <n v="0"/>
        <n v="168.44140298669387"/>
        <n v="154.16826922330822"/>
        <n v="19.870292216207169"/>
        <n v="120.49842779809671"/>
        <n v="2718.7255055224741"/>
        <n v="52.558783143324703"/>
        <n v="3.3266677518752426"/>
        <n v="51.8696742286972"/>
        <n v="641.07122161827419"/>
        <n v="267.4189971400574"/>
        <n v="607.72285323506696"/>
        <n v="5.8474752311098097"/>
        <n v="3.8686418115409751"/>
        <n v="128.04195270599999"/>
        <n v="642.60135296337228"/>
        <n v="1065.0869340173992"/>
        <n v="606.61634448409313"/>
        <n v="650.03990365210723"/>
        <n v="16.587851114100488"/>
        <n v="322.01068320679332"/>
        <n v="1795.695918902504"/>
        <n v="8.5410424335247406"/>
        <n v="87.69896855070094"/>
        <n v="499.69509575486853"/>
        <n v="27.223282166544511"/>
        <n v="28.556871425715936"/>
        <n v="55.37910520948671"/>
        <n v="99.518862811658835"/>
        <n v="858.03905046590432"/>
        <n v="145.30720583673235"/>
        <n v="90.817003647957719"/>
        <n v="887.6194459398107"/>
        <n v="217.96080875509855"/>
        <n v="284.55994476360087"/>
        <n v="396.32791814380573"/>
        <n v="308.83621166285826"/>
        <n v="297.00500634039713"/>
        <n v="729.5492086810259"/>
        <n v="514.46577623792439"/>
        <n v="383.9423873386562"/>
        <n v="187.3266847349131"/>
        <n v="193.8509244475004"/>
        <n v="585.94055745885908"/>
        <n v="1123.2955450508575"/>
        <n v="126.43499106571399"/>
        <n v="3.2871911101026714"/>
        <n v="243.14819678676949"/>
        <n v="8230.2250623486634"/>
        <n v="424.72302444572148"/>
        <n v="2658.0583640043815"/>
        <n v="2.7953647153923153"/>
        <n v="41.79101057398168"/>
        <n v="84.447768560399993"/>
        <n v="3437.4651095255072"/>
        <n v="3354.2704059410398"/>
        <n v="3676.7041848904237"/>
        <n v="977.49283571454112"/>
        <n v="25.329183667783361"/>
        <n v="481.6622684912482"/>
        <n v="5655.1718798433612"/>
        <n v="15.453293303423129"/>
        <n v="117.86624889243996"/>
        <n v="928.57635147111978"/>
        <n v="58.954333435026371"/>
        <n v="25.722452080852328"/>
        <n v="591.8249468467601"/>
        <n v="248.74921173925443"/>
        <n v="5560.2009998442236"/>
        <n v="941.65318087499577"/>
        <n v="288.74786107597401"/>
        <n v="4785.9957973342698"/>
        <n v="721.86965268993538"/>
        <n v="870.11074208161801"/>
        <n v="203.46175358288525"/>
        <n v="81.185470294214596"/>
        <n v="36.966220812745306"/>
        <n v="321.99667024907598"/>
        <n v="124.01787997523896"/>
        <n v="265.87318867794193"/>
        <n v="148.92067027426702"/>
        <n v="19.105518484608059"/>
        <n v="69.630568949419199"/>
        <n v="189.8731928844"/>
        <n v="135.55898967221606"/>
        <n v="56.23470537751561"/>
        <n v="266.83395245189035"/>
        <n v="7539.7944365563144"/>
        <e v="#DIV/0!"/>
        <n v="348.49281417988215"/>
        <n v="15.028082080360925"/>
        <n v="3.4418317347195559"/>
        <n v="307.26095144851848"/>
        <n v="923.26577568046787"/>
        <n v="508.41125272969629"/>
        <n v="135.71453812188548"/>
        <n v="5.8933650910333935"/>
        <n v="151.00910754978324"/>
        <n v="637.23888735507205"/>
        <n v="19.597442779094475"/>
        <n v="123.4038938815988"/>
        <n v="256.18229397742749"/>
        <n v="4.2937343960322085"/>
        <n v="9.7698062217245329"/>
        <n v="58.220671486834476"/>
        <n v="35.280657245830433"/>
        <n v="21.221459626710089"/>
        <n v="4.4365420822390416"/>
        <n v="21.997854491101915"/>
        <n v="802.12680846881904"/>
        <n v="203.34151210262283"/>
        <n v="122.92918686204015"/>
        <n v="221.35538873306294"/>
        <n v="158.77278613441101"/>
        <n v="144.01705233967334"/>
        <n v="403.74477419144495"/>
        <n v="273.79556723532414"/>
        <n v="163.32481045611564"/>
        <n v="74.373982294471233"/>
        <n v="1359.4851818915151"/>
        <n v="1517.4582789530825"/>
        <n v="740.68953531555655"/>
        <n v="66.8170810055109"/>
        <n v="3.6287078090796836"/>
        <n v="168.120817363409"/>
        <n v="5384.7608549230445"/>
        <n v="379.03709551613787"/>
        <n v="103.532697362672"/>
        <n v="14.958422671354899"/>
        <n v="26.092273482433541"/>
        <n v="314.73826455239998"/>
        <n v="96.391134618234787"/>
        <n v="355.22785284561576"/>
        <n v="216.86551378813135"/>
        <n v="136.04893646169157"/>
        <n v="32.197092353703326"/>
        <n v="121.41480763546552"/>
        <n v="48.315112804303055"/>
        <n v="895.85832551672422"/>
        <n v="68.721932879381072"/>
        <n v="264.81223886730504"/>
        <n v="52.046302245078202"/>
        <n v="107.4175070427867"/>
        <n v="3.9853034442259854"/>
        <n v="35.727272195850261"/>
        <n v="15.032454361426471"/>
        <n v="3.16843300357935"/>
        <n v="6.1608419514042909"/>
        <n v="654.80948740639883"/>
        <n v="98.573471222468655"/>
        <n v="177.78429631195237"/>
        <n v="215.76199620957286"/>
        <n v="130.888784958934"/>
        <n v="265.82950912287401"/>
        <n v="1095.8487282308599"/>
        <n v="782.37752659946636"/>
        <n v="388.95438517784999"/>
        <n v="1109.1055486472276"/>
        <n v="475.75859378285099"/>
        <n v="1359.9584428811852"/>
        <n v="4353.5377385561424"/>
        <n v="315.45874131821301"/>
        <n v="46.804000000000002"/>
        <n v="136.53501051275501"/>
        <n v="3291.422"/>
        <n v="65.075000000000003"/>
        <n v="404.497370912321"/>
        <n v="1017.32653840631"/>
        <n v="62.848047079334997"/>
        <n v="70.590256052399994"/>
        <n v="135.786482488442"/>
        <n v="614.33374632702805"/>
        <n v="608.47484803128805"/>
        <n v="136.290148454041"/>
        <n v="173.423048894125"/>
        <n v="592.22972550714496"/>
        <n v="347.42884476423319"/>
        <n v="781.12857025783478"/>
        <n v="3.1475366778959999"/>
        <n v="79.973418215303994"/>
        <n v="146.88037138320001"/>
        <n v="624.64683233308392"/>
        <n v="18.13"/>
        <n v="5.85"/>
        <n v="5.95"/>
        <n v="955.2"/>
        <n v="184.5"/>
        <n v="204"/>
        <n v="849.83320179969849"/>
        <n v="282.92939566065814"/>
        <n v="404.88850222506215"/>
        <n v="1837.3878650247043"/>
        <n v="1847.6235486076994"/>
        <n v="2022.3266294271982"/>
        <n v="3316.7924329255684"/>
        <n v="241.37075500025568"/>
        <n v="2204.0169722295468"/>
        <n v="8960.8712327507219"/>
        <n v="854.49306909845347"/>
        <n v="70.764754568070259"/>
        <n v="329.40980521112635"/>
        <n v="53110.927532288071"/>
        <n v="381.57614346130293"/>
        <n v="5620.1713650371803"/>
        <n v="649.56358071277566"/>
        <n v="12.010387665060991"/>
        <n v="289.58187474163304"/>
        <n v="3802.3966714235871"/>
        <n v="5504.9157471116905"/>
        <n v="252.37554506580091"/>
        <n v="1614.4364227967596"/>
        <n v="14.898376306923147"/>
        <n v="1400.7583545180544"/>
        <n v="2988.8093970548161"/>
        <n v="1183.0604761151401"/>
        <n v="5830.6355240848834"/>
        <n v="150.84218280662145"/>
        <n v="84.137962177823368"/>
        <n v="1379.5576455547312"/>
        <n v="3917.8223580837694"/>
        <n v="4539.4764242258225"/>
        <n v="769.26119666442321"/>
        <n v="118.22215274516985"/>
        <n v="4136.5767804770776"/>
        <n v="1082.3410604626918"/>
        <n v="406.78590191886406"/>
        <n v="145.96414770863078"/>
        <n v="19.752951376198439"/>
        <n v="64.377941679599985"/>
        <n v="239.50763174639687"/>
        <n v="241.26821802204708"/>
        <n v="265.23547258737159"/>
        <n v="175.70061023094607"/>
        <n v="81.622132083528058"/>
        <n v="246.92809021230616"/>
        <n v="638.64845594632845"/>
        <n v="232.86908311630285"/>
        <n v="6.9164510000000003"/>
        <n v="315.01643864330339"/>
        <n v="2637.5990000000002"/>
        <n v="12.2"/>
        <n v="76.540212149531854"/>
        <n v="8.9577293253123838"/>
        <n v="4.3454991308581192"/>
        <n v="23.498524748671656"/>
        <n v="107.47165444492934"/>
        <n v="141.85100011817806"/>
        <n v="62.909265344044648"/>
        <n v="42.816238802347861"/>
        <n v="87.809733610370969"/>
        <n v="159.62023225778978"/>
        <n v="294.00865391538645"/>
        <n v="725.32826650828417"/>
        <n v="146.68197554984917"/>
        <n v="89.151782522324126"/>
        <n v="72.371465466952571"/>
        <n v="70.228903550529353"/>
        <n v="18.773793421705339"/>
        <n v="12.479689268763662"/>
        <n v="448.33865050018017"/>
        <n v="93.016317531157739"/>
        <n v="117.43310088308667"/>
        <n v="602.95908559095142"/>
        <n v="92.587244733072708"/>
        <n v="48.037064798104801"/>
        <n v="1532.0298846879273"/>
        <n v="605.64840935739392"/>
        <n v="1265.0948676200881"/>
        <n v="727.26260995635585"/>
        <n v="42.714602948097827"/>
        <n v="527.84835564906598"/>
        <n v="1111.4698062463763"/>
        <n v="2052.0543103548516"/>
        <n v="271.39185198814698"/>
        <n v="4787.1058750400907"/>
        <n v="810.27995536862954"/>
        <n v="23.814128357395937"/>
        <n v="102.07683004079556"/>
        <n v="166.945697623039"/>
        <n v="567.12888160166381"/>
        <n v="94.153850608527975"/>
        <n v="191.89112535485648"/>
        <n v="5.4652325964721662"/>
        <n v="213.51954159979823"/>
        <n v="391.4328755795309"/>
        <n v="24.583628964829835"/>
        <n v="350.50769941615346"/>
        <n v="331.087879603163"/>
        <n v="116.66632807696305"/>
        <n v="53.413312748898811"/>
        <n v="135.29048111607844"/>
        <n v="232.11658925457724"/>
        <n v="71.257341462404568"/>
        <n v="18.379869821651969"/>
        <n v="75.875872853486356"/>
        <n v="2642.1769786694767"/>
        <n v="1043.8823501271568"/>
        <n v="488.95166512727997"/>
        <n v="365.85054028770895"/>
        <n v="163.05651612232106"/>
        <n v="183.03491544971945"/>
        <n v="656.12949352320527"/>
        <n v="346.02627971308004"/>
        <n v="143.38163577981973"/>
        <n v="682.3722200571649"/>
        <n v="1037.5767093137165"/>
        <n v="369.6521198195565"/>
        <n v="1365.7454595484821"/>
        <n v="112.31375437046525"/>
        <n v="377.30056053257164"/>
        <n v="11333.427945706861"/>
        <n v="389.64661824194775"/>
        <n v="85.090234448127759"/>
        <n v="131.61159155713571"/>
        <n v="3.0423021632477907"/>
        <n v="63.253383134390518"/>
        <n v="110.05471440960552"/>
        <n v="427.25129757226694"/>
        <n v="109.74464913649581"/>
        <n v="105.5496176764522"/>
        <n v="132.86592975230096"/>
        <n v="1454.9515837660622"/>
        <n v="671.5364386623412"/>
        <n v="122.47754045242921"/>
        <n v="205.16191856085808"/>
        <n v="10.797995713729373"/>
        <n v="53.076000798000003"/>
        <n v="23.4995998644"/>
        <n v="2.0980281818625102"/>
        <n v="4.416901435500022"/>
        <n v="827.12789238931475"/>
        <n v="123.04225427464343"/>
        <n v="70.197183528482469"/>
        <n v="615.01527083865983"/>
        <n v="818.46448879001628"/>
        <n v="898.8273622710276"/>
        <n v="5070.2432086321305"/>
        <n v="1876.6989646657244"/>
        <n v="1144.160963848537"/>
        <n v="995.53107682613768"/>
        <n v="1132.2332936435423"/>
        <n v="19419.394792848969"/>
        <n v="14634.175903639289"/>
        <n v="1859.2346844560132"/>
        <n v="248.452201"/>
        <n v="2198.3983431725796"/>
        <n v="143278.7502432348"/>
        <n v="6171.7939978787581"/>
        <n v="4673.5807595409824"/>
        <n v="1615.0535606163269"/>
        <n v="4330.6907073748434"/>
        <n v="2330.2021296884723"/>
        <n v="5622.3927856210403"/>
        <n v="7766.9885184076793"/>
        <n v="1119.0903570583187"/>
        <n v="1441.5498279935298"/>
        <n v="4459.3094331945294"/>
        <n v="6399.8388989486584"/>
        <n v="2699.4823922606374"/>
        <n v="2199.986542777533"/>
        <n v="466.74308707026722"/>
        <n v="1098.8692052475617"/>
        <n v="1599.666747387251"/>
        <n v="1400.0179385548881"/>
        <n v="3166.2230628892767"/>
        <n v="273.14753559053497"/>
        <n v="264.71166920914459"/>
        <n v="6691.6007128667125"/>
        <n v="551.72505413920624"/>
        <n v="741.28963776700027"/>
        <n v="86.050015052399999"/>
        <n v="7.7250100171392004"/>
        <n v="17.671239513202099"/>
        <n v="187.77066377887701"/>
        <n v="75.709020057935277"/>
        <n v="62.401629667741091"/>
        <n v="135.458429184089"/>
        <n v="172.721176206286"/>
        <n v="104.33675994804649"/>
        <n v="231.96850405117823"/>
        <n v="59.395620057145301"/>
        <n v="74.133596811164907"/>
        <n v="1464.455698849526"/>
        <n v="95.518145640987896"/>
        <n v="51.827129729748101"/>
        <n v="1.7561288093225962"/>
        <n v="9.7570233900000005"/>
        <n v="24.365919830589299"/>
        <n v="186.76429134249307"/>
        <n v="69.418307484773194"/>
        <n v="42.09826763162026"/>
        <n v="0.38011316662404798"/>
        <n v="50.827875088034133"/>
        <n v="27.53658657409067"/>
        <n v="298.49318508157199"/>
        <n v="17.809077754528971"/>
        <n v="224.65430254836053"/>
        <n v="7.7782418696973536"/>
        <n v="26.02218783210575"/>
        <n v="16.446864088800002"/>
        <n v="170.15028895264646"/>
        <n v="4.0712645881323706"/>
        <n v="0.85113545396495538"/>
        <n v="2.4824784073977861"/>
        <n v="263.68176363834311"/>
        <n v="24.115504529007065"/>
        <n v="39.365014745879179"/>
        <n v="129.50770168233268"/>
        <n v="23.210570799857599"/>
        <n v="48.247176549272801"/>
        <n v="269.28205369432499"/>
        <n v="191.7854198927148"/>
        <n v="108.93285479685451"/>
        <n v="25.714519631079192"/>
        <n v="255.63745414390701"/>
        <n v="366.85291890742781"/>
        <n v="744.40124268497038"/>
        <n v="238.8584364448563"/>
        <n v="23.117049786197622"/>
        <n v="111.0987306611618"/>
        <n v="1979.9298716299377"/>
        <n v="27.81521726600451"/>
        <n v="264.97351093297658"/>
        <n v="241.48043145720067"/>
        <n v="39.379851775423553"/>
        <n v="3.4244246274573231"/>
        <n v="65.998191967817903"/>
        <n v="143.89873432435758"/>
        <n v="194.34438582460399"/>
        <n v="3.9666669772532428"/>
        <n v="18.484165526515"/>
        <n v="50.22956215912383"/>
        <n v="14.286532919255897"/>
        <n v="619.45449077992703"/>
        <n v="7.8633413022959591"/>
        <n v="262.63207471026095"/>
        <n v="27.24614137714639"/>
        <n v="46.90814313412146"/>
        <n v="3.2688835068855409"/>
        <n v="53.594686780805461"/>
        <n v="5.5142615288292447"/>
        <n v="1.1528072882569846"/>
        <n v="23.536482135246768"/>
        <n v="856.766376632591"/>
        <n v="122.96611074741169"/>
        <n v="209.90699373679263"/>
        <n v="324.12477715893641"/>
        <n v="35.163072703310398"/>
        <n v="64.083646796835794"/>
        <n v="206.48819947587785"/>
        <n v="100.48776304525562"/>
        <n v="68.62200886516672"/>
        <n v="182.1833966106413"/>
        <n v="173.22808321118501"/>
        <n v="710.37634416632795"/>
        <n v="1228.5699599980846"/>
        <n v="180.303179616123"/>
        <n v="5.5388099999999998"/>
        <n v="52.489485097325399"/>
        <n v="1915.510839002678"/>
        <n v="66.153308842321806"/>
        <n v="54.438600645701001"/>
        <n v="7.2057964941087072"/>
        <n v="5.0101007256000001"/>
        <n v="25.850885946708502"/>
        <n v="73.209453166202906"/>
        <n v="89.422136577546695"/>
        <n v="16.502036499598098"/>
        <n v="0.59190712456460104"/>
        <n v="19.923942173566999"/>
        <n v="10.7940250818938"/>
        <n v="412.94478436484297"/>
        <n v="1.4018809142487101"/>
        <n v="532.56157783048366"/>
        <n v="6.6569324849079372"/>
        <n v="26.046315483751229"/>
        <n v="21.6387766044"/>
        <n v="1096.5964266482945"/>
        <n v="6.7397192721948214"/>
        <n v="1.3331312846099643"/>
        <n v="4.6659594961348763"/>
        <n v="470.86196972423937"/>
        <n v="46.659594961348773"/>
        <n v="75.54410612789799"/>
        <n v="81.935513925477693"/>
        <n v="50.927309385476399"/>
        <n v="83.468947013950697"/>
        <n v="357.85430101557182"/>
        <n v="135.47672390665272"/>
        <n v="118.92534817515015"/>
        <n v="248.80398196816375"/>
        <n v="208.527477868293"/>
        <n v="205.05564477879346"/>
        <n v="444.3205908628168"/>
        <n v="144.243214272252"/>
        <n v="34.342703037442902"/>
        <n v="1011.7697271183899"/>
        <n v="163.72901275058101"/>
        <n v="185.16063453831799"/>
        <n v="23.496082228426925"/>
        <n v="13.216509241200001"/>
        <n v="123.22897919163121"/>
        <n v="470.52543911933395"/>
        <n v="464.22400762033107"/>
        <n v="74.108034254570981"/>
        <n v="3.4377491408285943"/>
        <n v="89.475271074619158"/>
        <n v="69.374420540923353"/>
        <n v="1916.8731322154347"/>
        <n v="73.147792917458489"/>
        <n v="403.40086500339191"/>
        <n v="3.5727239766631054"/>
        <n v="36.210738733659923"/>
        <n v="79.923928683034845"/>
        <n v="406.49556715434238"/>
        <n v="16.863464090822575"/>
        <n v="3.2120883982519173"/>
        <n v="14.989745858508952"/>
        <n v="1327.2349261576926"/>
        <n v="125.80679559820017"/>
        <n v="225.51537296060346"/>
        <n v="72.678669573600004"/>
        <n v="12.4624796787487"/>
        <n v="21.066345740800202"/>
        <n v="110.56072252570647"/>
        <n v="77.306441857229572"/>
        <n v="44.725066911756812"/>
        <n v="11.168336831640223"/>
        <n v="93.957529974828901"/>
        <n v="218.2670074962025"/>
        <n v="263.89914864410252"/>
        <n v="76.115475397180703"/>
        <n v="4.5576492600131093"/>
        <n v="50.4501934397192"/>
        <n v="1118.2131476880529"/>
        <n v="19.812626605551902"/>
        <n v="65.835858561519302"/>
        <n v="85.087610438410906"/>
        <n v="9.5059537188787537"/>
        <n v="11.4454049184"/>
        <n v="36.0225297529567"/>
        <n v="96.897936651579201"/>
        <n v="80.174408350395495"/>
        <n v="2.6710578608246736"/>
        <n v="11.798732340570799"/>
        <n v="33.823375549367078"/>
        <n v="9.6202066563029671"/>
        <n v="249.30414123351301"/>
        <n v="6.0827395500596833"/>
        <n v="75.884684044512341"/>
        <n v="10.919220346572217"/>
        <n v="13.097898365222948"/>
        <n v="7.0034927865249923"/>
        <n v="18.050019878633496"/>
        <n v="2.5700662902198776"/>
        <n v="0.57971420080147607"/>
        <n v="10.144998514025833"/>
        <n v="371.94463123422702"/>
        <n v="53.140468406801979"/>
        <n v="84.058559116214042"/>
        <n v="153.27401241678993"/>
        <n v="22.862999775610799"/>
        <n v="49.187587291996003"/>
        <n v="330.72440484255378"/>
        <n v="145.08018560331627"/>
        <n v="109.90929795813329"/>
        <n v="260.71216319164427"/>
        <n v="125.66049927476401"/>
        <n v="257.67042716884094"/>
        <n v="403.18065047475341"/>
        <n v="135.332154846885"/>
        <n v="91.516799440976101"/>
        <n v="3294.2280664067498"/>
        <n v="81.992348747816706"/>
        <n v="86.383297113912505"/>
        <n v="11.150372811409035"/>
        <n v="11.9083393944"/>
        <n v="30.950192967163701"/>
        <n v="233.34602033943469"/>
        <n v="72.067257060145295"/>
        <n v="52.598187503673245"/>
        <n v="0.58105538178198501"/>
        <n v="63.505085950036843"/>
        <n v="34.404611527227388"/>
        <n v="242.851161560739"/>
        <n v="338.97367336832366"/>
        <n v="744.93693015613098"/>
        <n v="7.4955469967088764"/>
        <n v="31.494663846260998"/>
        <n v="84.16117779488151"/>
        <n v="468.85692871213286"/>
        <n v="6.0786649888362927"/>
        <n v="1.1426062009090778"/>
        <n v="7.4650271792726421"/>
        <n v="613.53382564013828"/>
        <n v="76.173746727271862"/>
        <n v="119.21191362818043"/>
        <n v="332.44218552873394"/>
        <n v="230.6897727042155"/>
        <n v="94.219047603127635"/>
        <n v="675.91081692785724"/>
        <n v="387.72707901896121"/>
        <n v="637.99564704625163"/>
        <n v="597.52084566781036"/>
        <n v="410.15195032467273"/>
        <n v="245.323908758187"/>
        <n v="481.90250963160003"/>
        <n v="262.54053993858099"/>
        <n v="13.705033273010866"/>
        <n v="146.712516741889"/>
        <n v="487.11415776988224"/>
        <n v="154.82595301224831"/>
        <n v="443.05207860388799"/>
        <n v="134.06099713037901"/>
        <n v="54.924199947860771"/>
        <n v="8.5967271323999999"/>
        <n v="74.595976859578698"/>
        <n v="173.07445962815945"/>
        <n v="253.36550405712501"/>
        <n v="68.179390014862904"/>
        <n v="2.2199344218867402E-3"/>
        <n v="116.25347561768609"/>
        <n v="865.44046170102206"/>
        <n v="790.92073593952705"/>
        <n v="128.99869176309932"/>
        <n v="1551.1888107071682"/>
        <n v="28.377649294777591"/>
        <n v="76.545513284447523"/>
        <n v="54.731313207379358"/>
        <n v="446.12372833370188"/>
        <n v="14.956140837668364"/>
        <n v="4.3309288139966311"/>
        <n v="37.390352094170908"/>
        <n v="771.25180319651997"/>
        <n v="398.44545088769007"/>
        <n v="364.51984184471644"/>
        <n v="284.20070435649222"/>
        <n v="46.2047202980064"/>
        <n v="91.191244022371095"/>
        <n v="461.46926669709853"/>
        <n v="183.72869731935981"/>
        <n v="153.35960210157009"/>
        <n v="332.22879585199956"/>
        <n v="271.28985263151498"/>
        <n v="385.12193431471877"/>
        <n v="791.68489921782827"/>
        <n v="224.38755189666099"/>
        <n v="86.439107337991203"/>
        <n v="1268.6834234393184"/>
        <n v="89.274622682584805"/>
        <n v="131.54658045393199"/>
        <n v="12.541997661286567"/>
        <n v="26.795804702400002"/>
        <n v="60.227467959373698"/>
        <n v="386.30139535069776"/>
        <n v="145.151704748452"/>
        <n v="87.075636413383222"/>
        <n v="1.17681360950626"/>
        <n v="105.1318693101332"/>
        <n v="56.956400713985417"/>
        <n v="595.26398897046795"/>
        <n v="111.30044371203547"/>
        <n v="452.39676584115"/>
        <n v="4.7294540787599999"/>
        <n v="31.01840309844"/>
        <n v="32.117262302772744"/>
        <n v="71.088116814000003"/>
        <n v="7.3119711270173955"/>
        <n v="1.4821563095305537"/>
        <n v="8.3988857540064679"/>
        <n v="699.06961022086796"/>
        <n v="86.106223696536887"/>
        <n v="134.09985657657387"/>
        <n v="41.061897365516273"/>
        <n v="62.815860263235599"/>
        <n v="126.04357147216"/>
        <n v="400.98105996330094"/>
        <n v="140.61182992875626"/>
        <n v="133.25761918312458"/>
        <n v="257.64915415292847"/>
        <n v="390.084487041155"/>
        <n v="728.66518292732133"/>
        <n v="1173.732082333451"/>
        <n v="222.54410012730401"/>
        <n v="25.163931999999999"/>
        <n v="123.863489835255"/>
        <n v="2835.0083778851786"/>
        <n v="191.01768588756701"/>
        <n v="366.43562150543301"/>
        <n v="13.299084000388786"/>
        <n v="2.6343973620000001"/>
        <n v="63.664191329010599"/>
        <n v="182.31668711825401"/>
        <n v="255.556432063004"/>
        <n v="41.095739623693198"/>
        <n v="1.9932333884094799"/>
        <n v="49.617460236642501"/>
        <n v="26.880830391323201"/>
        <n v="1136.02051284757"/>
        <n v="44.036469701574418"/>
        <n v="711.60691411324353"/>
        <n v="16.129902616417407"/>
        <n v="65.970548438602904"/>
        <n v="16.412980532056821"/>
        <n v="56.795599972799998"/>
        <n v="13.917566755337516"/>
        <n v="2.8861313547934944"/>
        <n v="8.081167793421784"/>
        <n v="801.49791810185195"/>
        <n v="82.735765504080192"/>
        <n v="135.6481736752942"/>
        <n v="2113.6227595926443"/>
        <n v="764.77130072669411"/>
        <n v="418.58023854186843"/>
        <n v="1159.9652554565505"/>
        <n v="1558.1494787240301"/>
        <n v="753.97081820382584"/>
        <n v="736.46908955315496"/>
        <n v="238.90877638334308"/>
        <n v="639.06193183446703"/>
        <n v="4341.0275091079911"/>
        <n v="4297.8488492189072"/>
        <n v="50.278795555526024"/>
        <n v="3092.8542903260295"/>
        <n v="35688.838406053394"/>
        <n v="27316.022133126182"/>
        <n v="622.16003026490034"/>
        <n v="4521.7907218118016"/>
        <n v="4594.0043974214259"/>
        <n v="4341.9716963578721"/>
        <n v="647.20500769839816"/>
        <n v="2182.4975872451719"/>
        <n v="1124.1642467858182"/>
        <n v="6209.075940952499"/>
        <n v="1323.8238833494152"/>
        <n v="1301.6606821956022"/>
        <n v="271.39017471866259"/>
        <n v="370.29694715843505"/>
        <n v="506.51011884775551"/>
        <n v="180.08364393409002"/>
        <n v="2541.4819408126596"/>
        <n v="791.26215453872669"/>
        <n v="175.83603434193927"/>
        <n v="2682.755495388446"/>
        <n v="590.77186141339405"/>
        <n v="836.1515125122645"/>
        <n v="85.310400085200001"/>
        <n v="153.09138433362634"/>
        <n v="79.459051716280868"/>
        <n v="966.00985291080917"/>
        <n v="443.05665087250361"/>
        <n v="797.49843204394881"/>
        <n v="532.022426367702"/>
        <n v="46.01260571052984"/>
        <n v="114.24933575918401"/>
        <n v="588.72462112799997"/>
        <n v="352.21031540455186"/>
        <n v="35.233204586471025"/>
        <n v="227.53689040421438"/>
        <n v="3339.7208778380941"/>
        <n v="26.11363671209536"/>
        <n v="1590.6719043315477"/>
        <n v="6.0456460146724229"/>
        <n v="8.3342522477511185"/>
        <n v="248.23606273270232"/>
        <n v="601.44077771905222"/>
        <n v="734.59096833255819"/>
        <n v="351.82393719321931"/>
        <n v="236.5265040865655"/>
        <n v="17.986812927953721"/>
        <n v="263.18153049038085"/>
        <n v="507.01536182938793"/>
        <n v="154.28462323442716"/>
        <n v="130.02339831172296"/>
        <n v="999.35025407236526"/>
        <n v="0.78924065438685476"/>
        <n v="7.310797189275605"/>
        <n v="75.854103791652449"/>
        <n v="634.29397622994577"/>
        <n v="79.302640213088168"/>
        <n v="18.063874739201747"/>
        <n v="49.954419031866564"/>
        <n v="2713.0601793485525"/>
        <n v="501.77429831115967"/>
        <n v="313.3301729454131"/>
        <n v="236.17745816135306"/>
        <n v="89.707446422447731"/>
        <n v="37.929147035478536"/>
        <n v="201.41483056792339"/>
        <n v="103.16309372277684"/>
        <n v="169.7754733537235"/>
        <n v="156.0341792557"/>
        <n v="16.971119739729012"/>
        <n v="133.18722562504101"/>
        <n v="174.29561314559999"/>
        <n v="109.61144545854175"/>
        <n v="28.058294573233919"/>
        <n v="94.480830067488625"/>
        <n v="3329.8576950644051"/>
        <n v="727.18389162041831"/>
        <n v="26.18127414294397"/>
        <n v="3.67012655666732"/>
        <n v="83.682446145727297"/>
        <n v="161.70662723747702"/>
        <n v="449.27740543371863"/>
        <n v="198.25261136495487"/>
        <n v="235.30201720910281"/>
        <n v="1.0471106448228107"/>
        <n v="148.98235963230951"/>
        <n v="673.11068602174066"/>
        <n v="69.757276342416986"/>
        <n v="1.4694134544127042"/>
        <n v="1076.8143362694973"/>
        <n v="60.309224285004895"/>
        <n v="31.036031294785012"/>
        <n v="70.432034702653894"/>
        <n v="54.581185582857294"/>
        <n v="226.34915974919139"/>
        <n v="10.390933117789967"/>
        <n v="12.988666397237454"/>
        <n v="1673.2371157675507"/>
        <n v="117.51650549881511"/>
        <n v="118.13501342249309"/>
        <n v="753.40501022971864"/>
        <n v="1267.6798490462852"/>
        <n v="430.44967285693218"/>
        <n v="1684.0867187422159"/>
        <n v="931.14313465530552"/>
        <n v="1586.8262350482548"/>
        <n v="1457.8505797769956"/>
        <n v="293.95949787208775"/>
        <n v="3014.8513489486249"/>
        <n v="9845.6058913597863"/>
        <n v="17.964059067406058"/>
        <n v="2.0009999999999999"/>
        <n v="78.606457731072453"/>
        <n v="11791.629396003094"/>
        <n v="276.29453403659846"/>
        <n v="9523.5000310265859"/>
        <n v="41.509542849467344"/>
        <n v="13.708291356203025"/>
        <n v="742.29151336411098"/>
        <n v="344.764408876576"/>
        <n v="1201.2053183845435"/>
        <n v="627.43052887201054"/>
        <n v="364.97764475070431"/>
        <n v="1.3064823940515394E-2"/>
        <n v="622.31640680879639"/>
        <n v="6006.4996740356573"/>
        <n v="1565.949739038125"/>
        <n v="153.79986792086629"/>
        <n v="2351.7904870594316"/>
        <n v="5.8172686704123038"/>
        <n v="2.4931151444624153"/>
        <n v="1999.2476623903356"/>
        <n v="83.17597136727484"/>
        <n v="24.807761420340469"/>
        <n v="53.432101520733319"/>
        <n v="2311.6253749341263"/>
        <n v="446.53970556612842"/>
        <n v="564.85364464775216"/>
        <n v="49.382105271579462"/>
        <n v="3.4951280000508"/>
        <n v="8.4263933643744604"/>
        <n v="95.271203405770478"/>
        <n v="39.220752561543613"/>
        <n v="31.661380075473154"/>
        <n v="70.455518951874822"/>
        <n v="52.054014624144102"/>
        <n v="88.864965440176547"/>
        <n v="163.86955726492192"/>
        <n v="20.191452634004602"/>
        <n v="2.0190000000000001"/>
        <n v="23.635831878858799"/>
        <n v="2601.3249763142003"/>
        <n v="9.1476162511616295"/>
        <n v="7.42466511820178"/>
        <n v="2.1492045886776001"/>
        <n v="5.4846577584"/>
        <n v="12.429077692160901"/>
        <n v="102.72224779472303"/>
        <n v="17.372962008986299"/>
        <n v="23.154472668726708"/>
        <n v="5.2004588325881097E-2"/>
        <n v="27.955844996609095"/>
        <n v="15.145400917659352"/>
        <n v="48.052242595747401"/>
        <n v="25.639083850539286"/>
        <n v="87.764200749477823"/>
        <n v="1.0078448130505178"/>
        <n v="4.2674151632993933"/>
        <n v="74.518917988995"/>
        <n v="22.44772031096905"/>
        <n v="0.70883063618075248"/>
        <n v="0.21698897025941402"/>
        <n v="0.50630759727196595"/>
        <n v="68.568514601974826"/>
        <n v="7.2329656753138014"/>
        <n v="11.211096796736388"/>
        <n v="342.27931316691934"/>
        <n v="60.641526035238456"/>
        <n v="126.14954751540513"/>
        <n v="581.86476757649541"/>
        <n v="356.40230106344904"/>
        <n v="235.38218753094449"/>
        <n v="47.474082771810671"/>
        <n v="1619.4986919274918"/>
        <n v="2310.6523095818384"/>
        <n v="7519.7071487348767"/>
        <n v="335.19798376804198"/>
        <n v="685.51287374413505"/>
        <n v="7724.7206476422352"/>
        <n v="65.721000000000004"/>
        <n v="332.37148609029703"/>
        <n v="399.66576282215601"/>
        <n v="7.2373024800000005E-2"/>
        <n v="411.63660200499686"/>
        <n v="1000.9455001433988"/>
        <n v="1703.7231623025145"/>
        <n v="267.40890647130902"/>
        <n v="118.28929758481664"/>
        <n v="238.64501835606916"/>
        <n v="136.1402107491995"/>
        <n v="5101.3881986587785"/>
        <n v="422.79352727933536"/>
        <n v="515.47016763775582"/>
        <n v="392.50445024969031"/>
        <n v="355.79387072662388"/>
        <n v="45.343956426722954"/>
        <n v="8789.1973924397989"/>
        <n v="33.273400472701276"/>
        <n v="6.4234363846913674"/>
        <n v="12.739815496304546"/>
        <n v="1095.0674348621844"/>
        <n v="193.77366427152299"/>
        <n v="268.17846906086459"/>
        <n v="28.0365095174899"/>
        <n v="41.469662448997674"/>
        <n v="89.850935306161631"/>
        <n v="1098.3536311491655"/>
        <n v="606.43599557341099"/>
        <n v="1036.741561224942"/>
        <n v="920.06156192906838"/>
        <n v="118.48474985427907"/>
        <n v="60.507748558897319"/>
        <n v="3598.9321297848383"/>
        <n v="1.3858631971651687"/>
        <n v="171.6969162534732"/>
        <n v="1879.8049260746088"/>
        <n v="1.9534229402536114"/>
        <n v="51.521265708233976"/>
        <n v="317.79169825281519"/>
        <n v="60.343719149558638"/>
        <n v="100.84567549528364"/>
        <n v="2.9240007711114134E-3"/>
        <n v="171.95223337940701"/>
        <n v="1589.0836501905214"/>
        <n v="62.777951160004427"/>
        <n v="64.786565322935232"/>
        <n v="339.81758505584332"/>
        <n v="235.87912258687771"/>
        <n v="33.625219077154142"/>
        <n v="9.9876888347982575"/>
        <n v="19.143070266696661"/>
        <n v="611.81728176592753"/>
        <n v="225.91200935853203"/>
        <n v="253.25925259667019"/>
        <n v="88.235460041747942"/>
        <n v="51.303334376037348"/>
        <n v="113.17180745031609"/>
        <n v="290.2500084591278"/>
        <n v="157.72165991542184"/>
        <n v="152.22591824081624"/>
        <n v="57.429428792906798"/>
        <n v="45.33478196738595"/>
        <n v="810.35707367065606"/>
        <n v="917.85212426063924"/>
        <n v="12.743987816907699"/>
        <n v="3.0310000000000001"/>
        <n v="200.539767396305"/>
        <n v="1476.8149868507976"/>
        <n v="16.2"/>
        <n v="269.48785017316101"/>
        <n v="2.7020847548996998"/>
        <n v="46.823995155044322"/>
        <n v="42.129926208000001"/>
        <n v="68.191398112246773"/>
        <n v="241.78099424781723"/>
        <n v="585.20988902405395"/>
        <n v="146.58977614861496"/>
        <n v="2.6287759383996638"/>
        <n v="72.497804818105166"/>
        <n v="407.63352809274278"/>
        <n v="365.3957708758108"/>
        <n v="132.86171226226287"/>
        <n v="160.12903702002893"/>
        <n v="9.1734291061200004"/>
        <n v="9.6621006790799999"/>
        <n v="93.676217065459682"/>
        <n v="217.24993443695018"/>
        <n v="602.92620012194186"/>
        <n v="102.23746305285916"/>
        <n v="44.24793427825356"/>
        <n v="548.12472127049"/>
        <n v="107.18443707154589"/>
        <n v="130.54514771534437"/>
        <n v="125.30518022673958"/>
        <n v="51.758294220478803"/>
        <n v="81.800835321324996"/>
        <n v="219.65498633917201"/>
        <n v="121.70313851858454"/>
        <n v="72.997713467910003"/>
        <n v="220.49268725067159"/>
        <n v="200.75092082340601"/>
        <n v="223.38993297766169"/>
        <n v="478.43721180190926"/>
        <n v="122.171719984901"/>
        <n v="4.1217249999999996"/>
        <n v="33.416484943974702"/>
        <n v="881.43480146112199"/>
        <n v="222.08580052775099"/>
        <n v="152.05787718523899"/>
        <n v="5.8086465647639569"/>
        <n v="49.380232888800002"/>
        <n v="50.065334815784098"/>
        <n v="149.59028868816699"/>
        <n v="163.66133637448701"/>
        <n v="33.718929689494701"/>
        <n v="0.49447900451697802"/>
        <n v="40.710975600158598"/>
        <n v="22.055639787966999"/>
        <n v="704.06836691388503"/>
        <n v="71.960663632541227"/>
        <n v="1127.8648695449331"/>
        <n v="59.694710292595261"/>
        <n v="55.643991595206479"/>
        <n v="69.94732669712441"/>
        <n v="267.3133677468"/>
        <n v="12.105721914217781"/>
        <n v="2.3798929058095264"/>
        <n v="7.7743168256444513"/>
        <n v="786.50700751193222"/>
        <n v="74.569977715365127"/>
        <n v="120.58124056101592"/>
        <n v="1104.936628627016"/>
        <n v="272.03741377762719"/>
        <n v="1140.7830551934799"/>
        <n v="3691.8658303703805"/>
        <n v="2135.5986390308767"/>
        <n v="31.965959696770579"/>
        <n v="801.87655949442194"/>
        <n v="5798.7602926877398"/>
        <n v="2584.2285453201853"/>
        <n v="4298.099259664782"/>
        <n v="9384.0200095197433"/>
        <n v="1182.3454462750201"/>
        <n v="1054.6827887183399"/>
        <n v="6212.5280244361347"/>
        <n v="1328.6943610765099"/>
        <n v="1151.1074807622599"/>
        <n v="284.35457274119852"/>
        <n v="689.35857523560003"/>
        <n v="467.95444637069517"/>
        <n v="2116.0857832231059"/>
        <n v="2382.9756459536356"/>
        <n v="1944.6333819055792"/>
        <n v="955.91424925258013"/>
        <n v="5959.9015572805274"/>
        <n v="6160.4377826971277"/>
        <n v="4618.6168453870796"/>
        <n v="1906.4113369045517"/>
        <n v="829.99612505200446"/>
        <n v="73.635570316232901"/>
        <n v="577.17952658049148"/>
        <n v="1238.1597105740518"/>
        <n v="18.786422799856311"/>
        <n v="11.017601341269115"/>
        <n v="22.741459178773429"/>
        <n v="7222.0376792019051"/>
        <n v="1128.5978809838491"/>
        <n v="1374.3751416736989"/>
      </sharedItems>
    </cacheField>
    <cacheField name="2070" numFmtId="1">
      <sharedItems containsMixedTypes="1" containsNumber="1" minValue="0" maxValue="147264.01342887399" count="1086">
        <n v="265.36713798088186"/>
        <n v="69.418379158050172"/>
        <n v="54.293095791802983"/>
        <n v="338.22890655742469"/>
        <n v="482.61040145796358"/>
        <n v="0"/>
        <n v="178.46607564237249"/>
        <n v="175.72754243208624"/>
        <n v="21.491281039004015"/>
        <n v="135.03047024322137"/>
        <n v="3046.6022684383765"/>
        <n v="52.558783143324703"/>
        <n v="3.5667699520357057"/>
        <n v="51.8696742286972"/>
        <n v="658.67185070765765"/>
        <n v="289.93089713153012"/>
        <n v="607.72285323506696"/>
        <n v="5.8474752311098097"/>
        <n v="3.9492920875941038"/>
        <n v="128.04195270599999"/>
        <n v="658.37119806186695"/>
        <n v="1224.1160364710452"/>
        <n v="621.50309463271049"/>
        <n v="738.23136223554025"/>
        <n v="16.994927509722654"/>
        <n v="365.69814250260515"/>
        <n v="2063.8129158743918"/>
        <n v="8.7506450363440855"/>
        <n v="94.588367343270761"/>
        <n v="558.56145879245798"/>
        <n v="29.83156513751894"/>
        <n v="31.292926578372629"/>
        <n v="61.504136004168863"/>
        <n v="106.69071243165122"/>
        <n v="934.13218443934795"/>
        <n v="158.19342666204034"/>
        <n v="98.870891663775211"/>
        <n v="966.33584629554912"/>
        <n v="237.29013999306054"/>
        <n v="309.79546054649563"/>
        <n v="423.97190886170006"/>
        <n v="361.53186327104277"/>
        <n v="347.68194042054154"/>
        <n v="867.32106146748481"/>
        <n v="611.62015916936059"/>
        <n v="456.44805719269669"/>
        <n v="222.70242652885398"/>
        <n v="226.92703532066872"/>
        <n v="696.59260842850483"/>
        <n v="1335.424496226371"/>
        <n v="138.37331048878309"/>
        <n v="3.9079613121851349"/>
        <n v="266.10687947355052"/>
        <n v="9400.5696456351325"/>
        <n v="504.92992111928015"/>
        <n v="2909.0391212075187"/>
        <n v="3.0593102940255688"/>
        <n v="49.68304155432547"/>
        <n v="84.447768560399993"/>
        <n v="3620.3526391464511"/>
        <n v="4494.4584529348613"/>
        <n v="4371.0320543097896"/>
        <n v="1162.0876477702732"/>
        <n v="30.112477956852732"/>
        <n v="572.62186704573287"/>
        <n v="7577.4854087921422"/>
        <n v="18.3715732833498"/>
        <n v="134.56827263296688"/>
        <n v="1053.8357313641152"/>
        <n v="67.726460355005855"/>
        <n v="29.549831701639761"/>
        <n v="703.58823639886396"/>
        <n v="270.38535717135585"/>
        <n v="6610.2181672928809"/>
        <n v="1119.4798468047136"/>
        <n v="343.27650333231458"/>
        <n v="5689.8080427331142"/>
        <n v="858.19125833078681"/>
        <n v="1034.4269631665727"/>
        <n v="202.05950987380325"/>
        <n v="85.860411085977745"/>
        <n v="39.094863942711164"/>
        <n v="347.22331446616772"/>
        <n v="133.73398956194148"/>
        <n v="286.70287096146984"/>
        <n v="160.58777466597942"/>
        <n v="20.205680464181441"/>
        <n v="69.630568949419199"/>
        <n v="189.8731928844"/>
        <n v="137.31194804439639"/>
        <n v="60.72538778735202"/>
        <n v="270.28447101995829"/>
        <n v="8133.8011680499822"/>
        <e v="#DIV/0!"/>
        <n v="352.99929064255321"/>
        <n v="15.222415206952389"/>
        <n v="3.4863392053756992"/>
        <n v="331.79760262569624"/>
        <n v="1119.0233817886738"/>
        <n v="549.01097587697893"/>
        <n v="146.55216739390977"/>
        <n v="6.3639860495923628"/>
        <n v="163.06810098535738"/>
        <n v="772.35096709803236"/>
        <n v="21.162417485995718"/>
        <n v="131.98515906320256"/>
        <n v="276.25274868085006"/>
        <n v="4.6242642311465074"/>
        <n v="10.52188172097976"/>
        <n v="61.828189716986081"/>
        <n v="36.477766960084139"/>
        <n v="22.916121932077552"/>
        <n v="4.7908268847548872"/>
        <n v="23.754516636909649"/>
        <n v="866.18150076368397"/>
        <n v="219.57956555126574"/>
        <n v="132.74582826508339"/>
        <n v="223.26132842300774"/>
        <n v="172.58782742030448"/>
        <n v="156.54817667392135"/>
        <n v="438.87516939466724"/>
        <n v="297.61890092708484"/>
        <n v="177.53592971903413"/>
        <n v="80.845366093988403"/>
        <n v="1477.7758812780719"/>
        <n v="1648.3056125664839"/>
        <n v="804.55768383444331"/>
        <n v="66.8170810055109"/>
        <n v="3.9444467301970665"/>
        <n v="168.120817363409"/>
        <n v="5853.2963976731016"/>
        <n v="412.01764118098276"/>
        <n v="103.532697362672"/>
        <n v="14.958422671354899"/>
        <n v="28.173890947522832"/>
        <n v="314.73826455239998"/>
        <n v="97.2198622505651"/>
        <n v="387.96689916823755"/>
        <n v="218.7300259602055"/>
        <n v="147.88674393411972"/>
        <n v="32.47390847605611"/>
        <n v="131.97927917394938"/>
        <n v="52.768003261826472"/>
        <n v="903.5605125689807"/>
        <n v="73.208820719435536"/>
        <n v="287.85392064433609"/>
        <n v="57.049203340085484"/>
        <n v="117.74291231513013"/>
        <n v="4.2882853235811051"/>
        <n v="39.161522113329177"/>
        <n v="16.231729678043479"/>
        <n v="3.4212076604775485"/>
        <n v="6.6523482287063436"/>
        <n v="707.04958316535988"/>
        <n v="106.4375716593015"/>
        <n v="191.96776317124016"/>
        <n v="206.4988483372814"/>
        <n v="130.888784958934"/>
        <n v="265.82950912287401"/>
        <n v="1095.8487282308599"/>
        <n v="788.97811095117049"/>
        <n v="388.95438517784999"/>
        <n v="1118.4625974886073"/>
        <n v="475.75859378285099"/>
        <n v="1365.8038812826301"/>
        <n v="4372.2503226150939"/>
        <n v="315.45874131821301"/>
        <n v="46.804000000000002"/>
        <n v="136.53501051275501"/>
        <n v="3291.422"/>
        <n v="65.075000000000003"/>
        <n v="404.497370912321"/>
        <n v="1017.32653840631"/>
        <n v="61.509094454604977"/>
        <n v="70.590256052399994"/>
        <n v="135.786482488442"/>
        <n v="614.33374632702805"/>
        <n v="608.47484803128805"/>
        <n v="136.290148454041"/>
        <n v="173.423048894125"/>
        <n v="592.22972550714496"/>
        <n v="350.23308464524865"/>
        <n v="787.71861769941017"/>
        <n v="3.1475366778959999"/>
        <n v="79.973418215303994"/>
        <n v="146.88037138320001"/>
        <n v="626.92922176017748"/>
        <n v="18.13"/>
        <n v="5.85"/>
        <n v="5.95"/>
        <n v="955.2"/>
        <n v="184.5"/>
        <n v="204"/>
        <n v="855.12275016507897"/>
        <n v="299.24015671949888"/>
        <n v="428.23015465337926"/>
        <n v="1978.7524893920913"/>
        <n v="2018.6710869444732"/>
        <n v="2177.9200399199226"/>
        <n v="3623.8512930778302"/>
        <n v="255.28567784596476"/>
        <n v="2327.9072316560805"/>
        <n v="9464.5718283909755"/>
        <n v="867.30301352697848"/>
        <n v="73.442567502048931"/>
        <n v="334.34807967064637"/>
        <n v="58027.780546002039"/>
        <n v="415.55975710484057"/>
        <n v="5704.4249248008327"/>
        <n v="659.30136990339304"/>
        <n v="12.415279936178631"/>
        <n v="293.92307756363158"/>
        <n v="4089.6480329851611"/>
        <n v="6177.4760146472863"/>
        <n v="271.44120948998471"/>
        <n v="1763.8961848401184"/>
        <n v="16.023871421986492"/>
        <n v="1530.4364312699631"/>
        <n v="3353.9656573937273"/>
        <n v="1291.6578362655471"/>
        <n v="6426.3162101038388"/>
        <n v="160.05572159576604"/>
        <n v="89.277163717745182"/>
        <n v="1520.4986872837483"/>
        <n v="4065.3834695884357"/>
        <n v="4902.636197369945"/>
        <n v="830.80237356719158"/>
        <n v="127.67996817569446"/>
        <n v="4467.5044348590463"/>
        <n v="1168.9287409019032"/>
        <n v="439.32892275507777"/>
        <n v="147.29822399398955"/>
        <n v="20.175618298489514"/>
        <n v="65.755478937446853"/>
        <n v="248.59189077747931"/>
        <n v="256.18246043546645"/>
        <n v="275.29556010795011"/>
        <n v="186.56172370313405"/>
        <n v="83.368654651297362"/>
        <n v="259.81514423398988"/>
        <n v="671.97920072133115"/>
        <n v="235.32906366859194"/>
        <n v="6.9164510000000003"/>
        <n v="318.34420677097222"/>
        <n v="2637.5990000000002"/>
        <n v="12.2"/>
        <n v="77.348767028677798"/>
        <n v="9.0523569145056335"/>
        <n v="4.3914040797197131"/>
        <n v="23.993545387427904"/>
        <n v="110.10384399827733"/>
        <n v="144.83923761128634"/>
        <n v="64.450035437355552"/>
        <n v="43.864891650126836"/>
        <n v="89.960364534266574"/>
        <n v="162.98279693688261"/>
        <n v="308.4005600770783"/>
        <n v="770.16517741472308"/>
        <n v="155.74927234908941"/>
        <n v="94.662791419504629"/>
        <n v="75.909741175829737"/>
        <n v="72.109112673997572"/>
        <n v="19.297017942876042"/>
        <n v="12.827497476478293"/>
        <n v="460.83382238478526"/>
        <n v="95.608676843316474"/>
        <n v="120.70595451468706"/>
        <n v="571.83760870044307"/>
        <n v="100.96483868285212"/>
        <n v="52.383614094154993"/>
        <n v="1670.6529134846594"/>
        <n v="660.44944015330873"/>
        <n v="1379.5647510195365"/>
        <n v="793.06768773609019"/>
        <n v="46.579558647523555"/>
        <n v="555.68438831382048"/>
        <n v="1170.0830604157838"/>
        <n v="2202.6849077398028"/>
        <n v="291.31331146614377"/>
        <n v="5245.1050780267751"/>
        <n v="869.75837809376799"/>
        <n v="26.123545771949917"/>
        <n v="109.56975740174259"/>
        <n v="160.26034680192154"/>
        <n v="610.3117562103921"/>
        <n v="90.383453818199271"/>
        <n v="206.50228460550929"/>
        <n v="5.2463770180018363"/>
        <n v="229.77755259260354"/>
        <n v="421.23773534288392"/>
        <n v="23.599176017397955"/>
        <n v="376.01350439797756"/>
        <n v="361.04578390202545"/>
        <n v="127.57271368166597"/>
        <n v="58.406580256896383"/>
        <n v="144.97233693048335"/>
        <n v="241.2128628286296"/>
        <n v="78.167648773190038"/>
        <n v="20.162290358164093"/>
        <n v="83.23407045293385"/>
        <n v="2898.4067862566963"/>
        <n v="1145.1146959829093"/>
        <n v="536.36862170757047"/>
        <n v="370.312349887057"/>
        <n v="172.42883083983162"/>
        <n v="193.55556726225302"/>
        <n v="688.51305087978949"/>
        <n v="365.91550138372742"/>
        <n v="150.45829895681567"/>
        <n v="721.59424781142184"/>
        <n v="1097.2155124385915"/>
        <n v="381.20611877493411"/>
        <n v="1408.4337623252597"/>
        <n v="113.35914116873666"/>
        <n v="380.8123746213443"/>
        <n v="11984.861301830511"/>
        <n v="393.27334617909474"/>
        <n v="85.882231904294031"/>
        <n v="131.7416396494755"/>
        <n v="3.0706191092499813"/>
        <n v="66.326464538584901"/>
        <n v="112.69371686636966"/>
        <n v="448.00873302354785"/>
        <n v="112.37621653678023"/>
        <n v="108.08059239982452"/>
        <n v="136.05192243709928"/>
        <n v="1525.6384693445773"/>
        <n v="708.48074206911872"/>
        <n v="129.21559240982353"/>
        <n v="216.52962970004276"/>
        <n v="11.39629630000225"/>
        <n v="53.076000798000003"/>
        <n v="23.4995998644"/>
        <n v="2.1603974978379119"/>
        <n v="4.5482052586061306"/>
        <n v="851.71640903483512"/>
        <n v="126.70000363259932"/>
        <n v="72.283976431418836"/>
        <n v="504.44613532453599"/>
        <n v="835.85526439919352"/>
        <n v="917.92569235466112"/>
        <n v="5227.7383058667965"/>
        <n v="1934.9941733486162"/>
        <n v="1179.7016144324464"/>
        <n v="1026.454891975266"/>
        <n v="1156.2910449775115"/>
        <n v="19907.870073227958"/>
        <n v="15002.283831507257"/>
        <n v="1868.586756016701"/>
        <n v="248.452201"/>
        <n v="2209.4564300274205"/>
        <n v="147264.01342887434"/>
        <n v="6202.8385236766799"/>
        <n v="4697.0891751666668"/>
        <n v="1621.0736982807782"/>
        <n v="4352.4743637046122"/>
        <n v="2390.5200352169468"/>
        <n v="5836.3961730763131"/>
        <n v="7968.0390941174755"/>
        <n v="1153.8522486179202"/>
        <n v="1486.3281593252348"/>
        <n v="4629.0427408452269"/>
        <n v="6565.5004410037463"/>
        <n v="2767.8264343596552"/>
        <n v="2267.5475135738579"/>
        <n v="481.24135566546772"/>
        <n v="1133.0029746166517"/>
        <n v="1620.3412356979886"/>
        <n v="1418.6387517810392"/>
        <n v="3227.2008197650398"/>
        <n v="278.40803798901555"/>
        <n v="269.80970667732061"/>
        <n v="6820.4731243406286"/>
        <n v="562.35063406371967"/>
        <n v="755.56601009088524"/>
        <n v="86.050015052399999"/>
        <n v="7.7250100171392004"/>
        <n v="17.671239513202099"/>
        <n v="191.91029561413526"/>
        <n v="79.121134292943182"/>
        <n v="63.777349215970311"/>
        <n v="141.56337723541958"/>
        <n v="172.721176206286"/>
        <n v="106.89383633631455"/>
        <n v="237.65356830682975"/>
        <n v="59.395620057145301"/>
        <n v="74.133596811164907"/>
        <n v="1529.5699603505323"/>
        <n v="95.518145640987896"/>
        <n v="51.827129729748101"/>
        <n v="1.7574894186553218"/>
        <n v="9.7570233900000005"/>
        <n v="24.365919830589299"/>
        <n v="193.37323151142948"/>
        <n v="69.418307484773194"/>
        <n v="43.587979235446255"/>
        <n v="0.38011316662404798"/>
        <n v="52.626497206621977"/>
        <n v="28.511010816630534"/>
        <n v="298.49318508157199"/>
        <n v="18.411347564639883"/>
        <n v="234.10304910398247"/>
        <n v="8.1161704738327014"/>
        <n v="27.152731437969926"/>
        <n v="16.446864088800002"/>
        <n v="173.24971541698008"/>
        <n v="4.1661624055822015"/>
        <n v="0.87097471893704537"/>
        <n v="2.5403429302330487"/>
        <n v="269.8279679266966"/>
        <n v="24.677617036549616"/>
        <n v="40.282580750838342"/>
        <n v="119.52339199981709"/>
        <n v="23.210570799857599"/>
        <n v="48.247176549272801"/>
        <n v="271.45367270415659"/>
        <n v="195.85203914126734"/>
        <n v="109.81134133179681"/>
        <n v="26.259770466922326"/>
        <n v="255.63745414390701"/>
        <n v="371.08291846001958"/>
        <n v="752.98456521347612"/>
        <n v="241.724735277549"/>
        <n v="23.369780104919549"/>
        <n v="112.43191431063799"/>
        <n v="2021.348114985263"/>
        <n v="28.035829727300346"/>
        <n v="268.15319039662"/>
        <n v="244.37819420364525"/>
        <n v="39.799295147334256"/>
        <n v="3.4655176885123016"/>
        <n v="65.998191967817903"/>
        <n v="144.70253196041432"/>
        <n v="194.34438582460399"/>
        <n v="3.9888242085472561"/>
        <n v="18.484165526515"/>
        <n v="50.510137269900433"/>
        <n v="14.366335437616208"/>
        <n v="619.45449077992703"/>
        <n v="7.9884532475874988"/>
        <n v="268.20092687275326"/>
        <n v="27.803058413136206"/>
        <n v="47.866955748224434"/>
        <n v="3.3229884751367464"/>
        <n v="54.080450867269278"/>
        <n v="5.6311859649372353"/>
        <n v="1.1772514212412335"/>
        <n v="24.035549850341848"/>
        <n v="874.9332562664847"/>
        <n v="125.57348493239823"/>
        <n v="214.35786295100795"/>
        <n v="329.39206929400649"/>
        <n v="35.163072703310398"/>
        <n v="64.083646796835794"/>
        <n v="208.00239352240939"/>
        <n v="104.37070121759233"/>
        <n v="69.125219399949884"/>
        <n v="189.22312805283519"/>
        <n v="173.22808321118501"/>
        <n v="725.30312670795763"/>
        <n v="1254.3852856077679"/>
        <n v="180.303179616123"/>
        <n v="5.5388099999999998"/>
        <n v="52.489485097325399"/>
        <n v="1988.5331971806893"/>
        <n v="66.153308842321806"/>
        <n v="54.438600645701001"/>
        <n v="7.2105831304064107"/>
        <n v="5.0101007256000001"/>
        <n v="25.850885946708502"/>
        <n v="73.209453166202906"/>
        <n v="89.422136577546695"/>
        <n v="16.502036499598098"/>
        <n v="0.59190712456460104"/>
        <n v="19.923942173566999"/>
        <n v="10.7940250818938"/>
        <n v="412.94478436484297"/>
        <n v="1.4425282557406609"/>
        <n v="547.13439881139743"/>
        <n v="6.9048967068427549"/>
        <n v="27.016515251863567"/>
        <n v="21.6387766044"/>
        <n v="1112.2993083775818"/>
        <n v="6.8744107329720849"/>
        <n v="1.3597735515768956"/>
        <n v="4.7592074305191359"/>
        <n v="480.2720184169595"/>
        <n v="47.592074305191368"/>
        <n v="77.053834589357422"/>
        <n v="76.502006334291252"/>
        <n v="50.927309385476399"/>
        <n v="83.468947013950697"/>
        <n v="362.89577881913533"/>
        <n v="139.37846336024893"/>
        <n v="120.60077725733406"/>
        <n v="255.96955465595556"/>
        <n v="208.527477868293"/>
        <n v="208.26705456481335"/>
        <n v="451.27916786354393"/>
        <n v="144.243214272252"/>
        <n v="34.342703037442902"/>
        <n v="1040.5171689089718"/>
        <n v="163.72901275058101"/>
        <n v="185.16063453831799"/>
        <n v="24.528080852551508"/>
        <n v="13.216509241200001"/>
        <n v="128.64146182348802"/>
        <n v="513.0471606482796"/>
        <n v="484.61372759544099"/>
        <n v="77.36301900665724"/>
        <n v="3.5887425000162931"/>
        <n v="93.405218022560319"/>
        <n v="75.643836700428722"/>
        <n v="2001.0663358242625"/>
        <n v="74.728562359866629"/>
        <n v="412.66986832320163"/>
        <n v="3.6719123154491715"/>
        <n v="37.216045341354423"/>
        <n v="81.376362189140735"/>
        <n v="410.54077846635926"/>
        <n v="17.60414381651097"/>
        <n v="3.3531702507639922"/>
        <n v="15.648127836898635"/>
        <n v="1385.529947615682"/>
        <n v="131.33250148825644"/>
        <n v="235.42049468905537"/>
        <n v="72.678669573600004"/>
        <n v="12.4624796787487"/>
        <n v="21.066345740800202"/>
        <n v="111.55309282410677"/>
        <n v="78.724945759619246"/>
        <n v="45.126509910529492"/>
        <n v="11.37326580001962"/>
        <n v="93.957529974828901"/>
        <n v="220.44488456734632"/>
        <n v="266.53234507410519"/>
        <n v="76.115475397180703"/>
        <n v="4.5984400327514852"/>
        <n v="50.4501934397192"/>
        <n v="1132.8930027473548"/>
        <n v="20.123654438795416"/>
        <n v="65.835858561519302"/>
        <n v="85.087610438410906"/>
        <n v="9.5912721453388112"/>
        <n v="11.4454049184"/>
        <n v="36.0225297529567"/>
        <n v="98.209818735544317"/>
        <n v="80.174408350395495"/>
        <n v="2.7072207872391956"/>
        <n v="11.798732340570799"/>
        <n v="34.281303570703486"/>
        <n v="9.7504527398891039"/>
        <n v="249.30414123351301"/>
        <n v="6.1664901251119471"/>
        <n v="77.232634753051201"/>
        <n v="10.988927666458519"/>
        <n v="13.181514169484052"/>
        <n v="7.1018843336770239"/>
        <n v="18.188882945331805"/>
        <n v="2.6167125150490258"/>
        <n v="0.59023590565015605"/>
        <n v="10.329128348877733"/>
        <n v="378.69535706514012"/>
        <n v="54.104958017930983"/>
        <n v="85.584206319272639"/>
        <n v="148.09555638412814"/>
        <n v="22.862999775610799"/>
        <n v="49.187587291996003"/>
        <n v="337.81919906135249"/>
        <n v="151.44262448408256"/>
        <n v="112.26710355193825"/>
        <n v="272.14560047931536"/>
        <n v="125.66049927476401"/>
        <n v="263.81526628354226"/>
        <n v="412.79556926287103"/>
        <n v="135.332154846885"/>
        <n v="91.516799440976101"/>
        <n v="3436.7537481927125"/>
        <n v="81.992348747816706"/>
        <n v="86.383297113912505"/>
        <n v="11.158779133951404"/>
        <n v="11.9083393944"/>
        <n v="30.950192967163701"/>
        <n v="241.38087374663388"/>
        <n v="72.067257060145295"/>
        <n v="54.409312139360765"/>
        <n v="0.58105538178198501"/>
        <n v="65.691770151798224"/>
        <n v="35.589272871572547"/>
        <n v="242.851161560739"/>
        <n v="353.83924077869159"/>
        <n v="773.43805043971906"/>
        <n v="7.8124208648869615"/>
        <n v="32.826099159029383"/>
        <n v="86.707875832055194"/>
        <n v="476.62605088427125"/>
        <n v="6.2165365485363555"/>
        <n v="1.1685219076196161"/>
        <n v="7.6343431297814917"/>
        <n v="627.44952351542884"/>
        <n v="77.901460507974406"/>
        <n v="121.9157856949799"/>
        <n v="327.28334396363044"/>
        <n v="235.39067020842003"/>
        <n v="96.139003050367862"/>
        <n v="702.7774792163525"/>
        <n v="404.33150481078889"/>
        <n v="663.35522579752819"/>
        <n v="623.10969689291676"/>
        <n v="418.50985131449255"/>
        <n v="245.323908758187"/>
        <n v="481.90250963160003"/>
        <n v="262.54053993858099"/>
        <n v="14.151634843737993"/>
        <n v="146.712516741889"/>
        <n v="500.45128356171546"/>
        <n v="158.84728044819713"/>
        <n v="443.05207860388799"/>
        <n v="134.06099713037901"/>
        <n v="56.559356585331464"/>
        <n v="8.5967271323999999"/>
        <n v="74.595976859578698"/>
        <n v="175.59630605122689"/>
        <n v="253.36550405712501"/>
        <n v="69.172823426154778"/>
        <n v="2.2199344218867402E-3"/>
        <n v="117.94739055051608"/>
        <n v="878.05068701911659"/>
        <n v="790.92073593952705"/>
        <n v="133.14399934102815"/>
        <n v="1617.6185260669276"/>
        <n v="29.182822893701807"/>
        <n v="78.71737839464474"/>
        <n v="56.529355584220433"/>
        <n v="464.65461306685557"/>
        <n v="15.596638094913178"/>
        <n v="4.5164009927354769"/>
        <n v="38.991595237282944"/>
        <n v="804.2806887863336"/>
        <n v="415.50889133166385"/>
        <n v="380.1304168885693"/>
        <n v="293.39242029079594"/>
        <n v="46.2047202980064"/>
        <n v="91.191244022371095"/>
        <n v="472.58576250223632"/>
        <n v="192.77652003639446"/>
        <n v="157.05393560646789"/>
        <n v="348.58958918597614"/>
        <n v="271.28985263151498"/>
        <n v="395.43518938828049"/>
        <n v="812.88558288714171"/>
        <n v="224.38755189666099"/>
        <n v="86.439107337991203"/>
        <n v="1330.3208212236111"/>
        <n v="89.274622682584805"/>
        <n v="131.54658045393199"/>
        <n v="12.552615471110817"/>
        <n v="26.795804702400002"/>
        <n v="60.227467959373698"/>
        <n v="401.23812091652428"/>
        <n v="145.151704748452"/>
        <n v="90.442502027201783"/>
        <n v="1.17681360950626"/>
        <n v="109.19689702944082"/>
        <n v="59.158676286688724"/>
        <n v="595.26398897046795"/>
        <n v="115.41324482635758"/>
        <n v="469.08410836698522"/>
        <n v="4.7294540787599999"/>
        <n v="31.01840309844"/>
        <n v="33.054240381536964"/>
        <n v="71.088116814000003"/>
        <n v="7.4982023577112926"/>
        <n v="1.5199058833198571"/>
        <n v="8.6128000054791869"/>
        <n v="716.87446633840568"/>
        <n v="88.299294173820229"/>
        <n v="137.51529420512989"/>
        <n v="35.440239050818242"/>
        <n v="62.815860263235599"/>
        <n v="126.04357147216"/>
        <n v="407.58521696911998"/>
        <n v="145.34614711651318"/>
        <n v="135.45237182153483"/>
        <n v="266.32404885798474"/>
        <n v="390.084487041155"/>
        <n v="742.00635322350911"/>
        <n v="1195.2220065941406"/>
        <n v="222.54410012730401"/>
        <n v="25.163931999999999"/>
        <n v="123.863489835255"/>
        <n v="2929.1786403666588"/>
        <n v="191.01768588756701"/>
        <n v="366.43562150543301"/>
        <n v="13.306781653933296"/>
        <n v="2.6343973620000001"/>
        <n v="63.664191329010599"/>
        <n v="182.31668711825401"/>
        <n v="255.556432063004"/>
        <n v="41.095739623693198"/>
        <n v="1.9932333884094799"/>
        <n v="49.617460236642501"/>
        <n v="26.880830391323201"/>
        <n v="1136.02051284757"/>
        <n v="45.149025272086071"/>
        <n v="735.56629822850562"/>
        <n v="16.653424462897128"/>
        <n v="68.111728342361573"/>
        <n v="16.850045671483514"/>
        <n v="56.795599972799998"/>
        <n v="14.159920515864547"/>
        <n v="2.9363890470686851"/>
        <n v="8.2218893317923172"/>
        <n v="815.45481429795427"/>
        <n v="84.17648601596899"/>
        <n v="138.01028521222815"/>
        <n v="2047.0472029585312"/>
        <n v="834.25841064980341"/>
        <n v="456.61243329023614"/>
        <n v="1248.5419627193148"/>
        <n v="1716.625672974084"/>
        <n v="811.54517410332357"/>
        <n v="811.373853241657"/>
        <n v="260.61602453762185"/>
        <n v="660.71015691531113"/>
        <n v="4488.079830515313"/>
        <n v="4703.6114337954668"/>
        <n v="52.13958542231115"/>
        <n v="3384.8525886816055"/>
        <n v="39012.962410779932"/>
        <n v="29894.944782558621"/>
        <n v="680.89854591707285"/>
        <n v="4948.6957979477656"/>
        <n v="4926.7942743541344"/>
        <n v="4835.428976260464"/>
        <n v="694.08856640440968"/>
        <n v="2388.5485427118006"/>
        <n v="1230.2972929368655"/>
        <n v="6914.726262694835"/>
        <n v="1448.8069200445423"/>
        <n v="1434.0499259337657"/>
        <n v="289.22881251421006"/>
        <n v="394.63678600486344"/>
        <n v="554.33005438950852"/>
        <n v="188.66460990069174"/>
        <n v="2739.8158557748084"/>
        <n v="853.01121454616066"/>
        <n v="189.55804767692459"/>
        <n v="2892.1142131279366"/>
        <n v="636.87492208913841"/>
        <n v="901.40367909860345"/>
        <n v="85.310400085200001"/>
        <n v="166.75088017861762"/>
        <n v="86.548742566552221"/>
        <n v="1056.4454290789408"/>
        <n v="484.53457511524635"/>
        <n v="872.15836431871321"/>
        <n v="581.82911779838741"/>
        <n v="50.11805553225539"/>
        <n v="114.24933575918401"/>
        <n v="588.72462112799997"/>
        <n v="368.25863899975121"/>
        <n v="38.53165454267593"/>
        <n v="237.90451874257803"/>
        <n v="3648.1759162416697"/>
        <n v="27.356973142495452"/>
        <n v="1663.1502399679796"/>
        <n v="6.3211134820975303"/>
        <n v="8.9323149962558386"/>
        <n v="259.54684066422544"/>
        <n v="649.85076086236802"/>
        <n v="808.18914707751139"/>
        <n v="380.14225464008643"/>
        <n v="258.66956050741697"/>
        <n v="19.434571947464299"/>
        <n v="287.81996795040311"/>
        <n v="557.81289247567167"/>
        <n v="166.70299639225846"/>
        <n v="140.91094810747956"/>
        <n v="1093.6286123057316"/>
        <n v="0.86369734546528842"/>
        <n v="8.0004952741795812"/>
        <n v="81.513845192999042"/>
        <n v="660.21033941319581"/>
        <n v="86.726767345657734"/>
        <n v="19.754972314393353"/>
        <n v="54.631034548445818"/>
        <n v="2967.0505084936267"/>
        <n v="548.74923095537088"/>
        <n v="342.66340866324282"/>
        <n v="236.20866294101029"/>
        <n v="95.016496033741504"/>
        <n v="40.173862846216657"/>
        <n v="215.98661128716097"/>
        <n v="110.62664531829607"/>
        <n v="182.05823804507992"/>
        <n v="167.32280104392282"/>
        <n v="17.97550142988581"/>
        <n v="133.18722562504101"/>
        <n v="174.29561314559999"/>
        <n v="110.89558567849373"/>
        <n v="30.08823107157464"/>
        <n v="95.587709311682147"/>
        <n v="3567.5257429184253"/>
        <n v="735.70313045195223"/>
        <n v="26.487997834032043"/>
        <n v="3.7500325311944915"/>
        <n v="84.662818171204677"/>
        <n v="169.83118983354595"/>
        <n v="502.52500453376649"/>
        <n v="208.21333949580173"/>
        <n v="252.32543791698876"/>
        <n v="1.0997202139184512"/>
        <n v="159.76080265696308"/>
        <n v="752.88662740175175"/>
        <n v="73.26206379520913"/>
        <n v="1.5637716335887191"/>
        <n v="1154.718740524173"/>
        <n v="64.515255557242654"/>
        <n v="33.200518066744245"/>
        <n v="74.462123725418266"/>
        <n v="56.291410908364533"/>
        <n v="239.46508604474849"/>
        <n v="10.993041440462825"/>
        <n v="13.741301800578528"/>
        <n v="1770.1937588128144"/>
        <n v="124.32606390999625"/>
        <n v="124.98041161478571"/>
        <n v="766.3867733504153"/>
        <n v="1374.9513629213329"/>
        <n v="466.87447529354188"/>
        <n v="1826.5947281203339"/>
        <n v="1009.9367936094798"/>
        <n v="1721.1040281506152"/>
        <n v="1581.2144076503726"/>
        <n v="318.8344537834019"/>
        <n v="3269.9691285309527"/>
        <n v="10678.744518417579"/>
        <n v="19.149096821453426"/>
        <n v="2.0009999999999999"/>
        <n v="83.791901609525482"/>
        <n v="12869.726425125575"/>
        <n v="299.67467450645353"/>
        <n v="10151.7381728124"/>
        <n v="44.247809031140989"/>
        <n v="13.995143221838454"/>
        <n v="791.25836793438179"/>
        <n v="348.73299303422715"/>
        <n v="1344.0978167218063"/>
        <n v="634.65288359540523"/>
        <n v="395.86218118347358"/>
        <n v="1.3215213168573423E-2"/>
        <n v="674.97703963173103"/>
        <n v="6721.0184424333729"/>
        <n v="1583.9753912400884"/>
        <n v="163.31446640492015"/>
        <n v="2528.3273555048409"/>
        <n v="6.1649022002040619"/>
        <n v="2.6421009429445972"/>
        <n v="2111.3430150646304"/>
        <n v="88.43565412771288"/>
        <n v="26.376495189513637"/>
        <n v="56.810912715875531"/>
        <n v="2457.8024009822502"/>
        <n v="474.77691341124546"/>
        <n v="600.5725058535412"/>
        <n v="50.287536135506343"/>
        <n v="3.4951280000508"/>
        <n v="8.4263933643744604"/>
        <n v="97.360723138123831"/>
        <n v="40.979253925012038"/>
        <n v="32.355787997869918"/>
        <n v="73.614462063594431"/>
        <n v="52.054014624144102"/>
        <n v="91.031610551997346"/>
        <n v="167.86491329151372"/>
        <n v="20.191452634004602"/>
        <n v="2.0190000000000001"/>
        <n v="23.635831878858799"/>
        <n v="2690.7049162902408"/>
        <n v="9.1476162511616295"/>
        <n v="7.42466511820178"/>
        <n v="2.1508611430162179"/>
        <n v="5.4846577584"/>
        <n v="12.429077692160901"/>
        <n v="106.33845526663089"/>
        <n v="17.372962008986299"/>
        <n v="23.96959674233598"/>
        <n v="5.2004588325881097E-2"/>
        <n v="28.939995341160152"/>
        <n v="15.678575698578557"/>
        <n v="48.052242595747401"/>
        <n v="26.501671063122952"/>
        <n v="91.661009114069245"/>
        <n v="1.0514048284735293"/>
        <n v="4.4518569225093971"/>
        <n v="77.13578353858864"/>
        <n v="22.879391512072871"/>
        <n v="0.72526754800642379"/>
        <n v="0.22202067796115013"/>
        <n v="0.51804824857601683"/>
        <n v="70.158534235723437"/>
        <n v="7.400689265371672"/>
        <n v="11.471068361326088"/>
        <n v="338.46049039696294"/>
        <n v="63.408576595116905"/>
        <n v="131.90570503489229"/>
        <n v="609.63190672885673"/>
        <n v="379.41829952084208"/>
        <n v="246.61484900034631"/>
        <n v="50.539897477781437"/>
        <n v="1693.3958224122418"/>
        <n v="2459.8712395220196"/>
        <n v="8005.320085629226"/>
        <n v="335.19798376804198"/>
        <n v="685.51287374413505"/>
        <n v="8025.8429476978627"/>
        <n v="65.721000000000004"/>
        <n v="332.37148609029703"/>
        <n v="399.66576282215601"/>
        <n v="7.2373024800000005E-2"/>
        <n v="432.02212549872297"/>
        <n v="1128.8079275859325"/>
        <n v="1788.0968267987091"/>
        <n v="284.6778269032821"/>
        <n v="124.14735112822424"/>
        <n v="254.05640419156629"/>
        <n v="153.53098558802631"/>
        <n v="5354.0247923626421"/>
        <n v="443.28114096623676"/>
        <n v="548.75856265591983"/>
        <n v="417.85187868803393"/>
        <n v="378.77057754181368"/>
        <n v="47.659921227899531"/>
        <n v="9356.7923631302474"/>
        <n v="35.635454061667154"/>
        <n v="6.879431286036132"/>
        <n v="13.644205383971663"/>
        <n v="1172.80544564344"/>
        <n v="207.52951046209006"/>
        <n v="287.21625619200853"/>
        <n v="27.970407109417874"/>
        <n v="42.511469764380678"/>
        <n v="92.108184489491464"/>
        <n v="1125.9466420451668"/>
        <n v="621.67097505454308"/>
        <n v="1062.786744109517"/>
        <n v="943.17549170844086"/>
        <n v="121.46134218394479"/>
        <n v="61.224904937678112"/>
        <n v="3641.5877762953351"/>
        <n v="1.3915010355986919"/>
        <n v="176.01031291064552"/>
        <n v="1887.4521718355386"/>
        <n v="1.961369671902172"/>
        <n v="52.905241895724352"/>
        <n v="332.61818327490158"/>
        <n v="61.964686127360373"/>
        <n v="103.55461541704781"/>
        <n v="3.0025459579152182E-3"/>
        <n v="176.57125414901623"/>
        <n v="1663.2219145565364"/>
        <n v="64.464307042581169"/>
        <n v="65.49991981816018"/>
        <n v="346.44633059000961"/>
        <n v="239.04323479901072"/>
        <n v="34.528467509858913"/>
        <n v="10.255980448472943"/>
        <n v="19.657295859573139"/>
        <n v="628.25205947217114"/>
        <n v="231.98051014403086"/>
        <n v="260.06236137199255"/>
        <n v="87.778143094620873"/>
        <n v="56.81586925091495"/>
        <n v="125.33209962255731"/>
        <n v="318.92277735431674"/>
        <n v="174.78967930691181"/>
        <n v="167.2637767985068"/>
        <n v="63.644216316733022"/>
        <n v="50.205996863642568"/>
        <n v="899.47638782812396"/>
        <n v="1018.7932457363401"/>
        <n v="12.743987816907699"/>
        <n v="3.0310000000000001"/>
        <n v="200.539767396305"/>
        <n v="1549.2115582169756"/>
        <n v="16.2"/>
        <n v="269.48785017316101"/>
        <n v="2.7020847548996998"/>
        <n v="52.402764430321398"/>
        <n v="42.129926208000001"/>
        <n v="63.377177957856361"/>
        <n v="271.72788601063144"/>
        <n v="654.93377605388571"/>
        <n v="162.45314674235857"/>
        <n v="2.9419772017299635"/>
        <n v="80.343232891455557"/>
        <n v="458.12284460277141"/>
        <n v="408.93025983021079"/>
        <n v="143.65031893009055"/>
        <n v="177.33487581762907"/>
        <n v="9.1734291061200004"/>
        <n v="9.6621006790799999"/>
        <n v="103.81348984240155"/>
        <n v="227.36001458036571"/>
        <n v="674.76086842314703"/>
        <n v="114.41838046011976"/>
        <n v="49.519782941073338"/>
        <n v="613.43015588619039"/>
        <n v="119.95475370819007"/>
        <n v="146.09873849074435"/>
        <n v="131.68893600275973"/>
        <n v="51.758294220478803"/>
        <n v="81.800835321324996"/>
        <n v="219.65498633917201"/>
        <n v="128.60929164707312"/>
        <n v="72.997713467910003"/>
        <n v="233.00474142117721"/>
        <n v="200.75092082340601"/>
        <n v="231.43188193750203"/>
        <n v="495.66076161238357"/>
        <n v="122.171719984901"/>
        <n v="4.1217249999999996"/>
        <n v="33.416484943974702"/>
        <n v="939.00284011310259"/>
        <n v="222.08580052775099"/>
        <n v="152.05787718523899"/>
        <n v="5.8152572029610035"/>
        <n v="49.380232888800002"/>
        <n v="50.065334815784098"/>
        <n v="149.59028868816699"/>
        <n v="163.66133637448701"/>
        <n v="33.718929689494701"/>
        <n v="0.49447900451697802"/>
        <n v="40.710975600158598"/>
        <n v="22.055639787966999"/>
        <n v="704.06836691388503"/>
        <n v="75.53533549924343"/>
        <n v="1191.8665673822543"/>
        <n v="63.646584801553722"/>
        <n v="59.32770277973119"/>
        <n v="73.086597416792088"/>
        <n v="267.3133677468"/>
        <n v="12.5202070384924"/>
        <n v="2.4613775305030949"/>
        <n v="8.0404999329767737"/>
        <n v="813.43604628066271"/>
        <n v="77.123162622430272"/>
        <n v="124.70979487882337"/>
        <n v="1118.8852188539415"/>
        <n v="274.84612982081188"/>
        <n v="1152.5613456294209"/>
        <n v="3710.0356083149882"/>
        <n v="2205.617753490239"/>
        <n v="32.295999975382792"/>
        <n v="805.82305151077389"/>
        <n v="5988.8821878957078"/>
        <n v="2610.9100376697261"/>
        <n v="4400.2788112419248"/>
        <n v="9607.1081465392781"/>
        <n v="1182.3454462750201"/>
        <n v="1054.6827887183399"/>
        <n v="6459.275014510833"/>
        <n v="1328.6943610765099"/>
        <n v="1151.1074807622599"/>
        <n v="284.55137084812924"/>
        <n v="689.35857523560003"/>
        <n v="482.11103063622306"/>
        <n v="2182.974808481139"/>
        <n v="2455.0655593977322"/>
        <n v="2006.1028329227183"/>
        <n v="986.13049703880154"/>
        <n v="6148.2927883737793"/>
        <n v="6346.8036934383817"/>
        <n v="4770.04579632884"/>
        <n v="1968.5020116334179"/>
        <n v="850.01912619996767"/>
        <n v="75.411970307112952"/>
        <n v="592.14640114712074"/>
        <n v="1255.7414902329338"/>
        <n v="19.177582955770724"/>
        <n v="11.2470035379708"/>
        <n v="23.214968841196139"/>
        <n v="7372.41081913986"/>
        <n v="1152.0969008767524"/>
        <n v="1402.9915951853322"/>
      </sharedItems>
    </cacheField>
    <cacheField name="2075" numFmtId="1">
      <sharedItems containsMixedTypes="1" containsNumber="1" minValue="0" maxValue="149830.55784817101" count="1086">
        <n v="268.29686024099294"/>
        <n v="73.952869863765244"/>
        <n v="57.839585082368323"/>
        <n v="354.34687689678532"/>
        <n v="536.65024434878114"/>
        <n v="0"/>
        <n v="186.97070330138504"/>
        <n v="195.40446766190138"/>
        <n v="22.89511695835612"/>
        <n v="148.04185244438548"/>
        <n v="3340.1693904233884"/>
        <n v="52.558783143324703"/>
        <n v="3.7724575884557701"/>
        <n v="51.8696742286972"/>
        <n v="673.1208373643492"/>
        <n v="309.43207175599042"/>
        <n v="607.72285323506696"/>
        <n v="5.8474752311098097"/>
        <n v="4.0150749805990502"/>
        <n v="128.04195270599999"/>
        <n v="669.16453622598715"/>
        <n v="1370.1522336125417"/>
        <n v="631.69201706760055"/>
        <n v="818.25630577151253"/>
        <n v="17.273542370498973"/>
        <n v="405.34015001141597"/>
        <n v="2310.0243703984816"/>
        <n v="8.8941031209466352"/>
        <n v="100.53817394163316"/>
        <n v="611.24941637111738"/>
        <n v="32.115252443427927"/>
        <n v="33.688485070269948"/>
        <n v="66.95098010142604"/>
        <n v="112.8339705320051"/>
        <n v="1000.3222985932119"/>
        <n v="169.40259078631874"/>
        <n v="105.87661924144922"/>
        <n v="1034.8078260032839"/>
        <n v="254.10388617947814"/>
        <n v="331.7467402898742"/>
        <n v="446.52517193101625"/>
        <n v="412.75869511980335"/>
        <n v="396.94632375214604"/>
        <n v="1003.3371107910414"/>
        <n v="707.53637916303364"/>
        <n v="528.02969428071856"/>
        <n v="257.62732986277348"/>
        <n v="259.08119450080852"/>
        <n v="805.83447836087532"/>
        <n v="1544.8500160440071"/>
        <n v="149.22338196788539"/>
        <n v="4.5208202432173907"/>
        <n v="286.97274336861813"/>
        <n v="10510.665714447394"/>
        <n v="584.11463841381601"/>
        <n v="3137.1415080703746"/>
        <n v="3.2991956826867126"/>
        <n v="57.474494259467448"/>
        <n v="84.447768560399993"/>
        <n v="3763.7604127411314"/>
        <n v="5763.1619557056947"/>
        <n v="5056.5112129594336"/>
        <n v="1344.3299313255457"/>
        <n v="34.834812590470229"/>
        <n v="662.42225074684904"/>
        <n v="9716.4710910497779"/>
        <n v="21.252661877729704"/>
        <n v="150.40358619825719"/>
        <n v="1171.8867974538327"/>
        <n v="76.122941503937668"/>
        <n v="33.213312762607202"/>
        <n v="813.9271829748659"/>
        <n v="289.98062090398594"/>
        <n v="7646.8536189452734"/>
        <n v="1295.040239402681"/>
        <n v="397.11021714743396"/>
        <n v="6582.1018492187177"/>
        <n v="992.77554286858538"/>
        <n v="1196.6490918505262"/>
        <n v="200.27251584398147"/>
        <n v="89.856678771572618"/>
        <n v="40.914486507650174"/>
        <n v="369.2110641206213"/>
        <n v="142.20263023285989"/>
        <n v="304.85819259246631"/>
        <n v="170.75691838361823"/>
        <n v="21.14612911662973"/>
        <n v="69.630568949419199"/>
        <n v="189.8731928844"/>
        <n v="138.74980165082579"/>
        <n v="64.65221034932965"/>
        <n v="273.11473821048895"/>
        <n v="8652.7069093044483"/>
        <e v="#DIV/0!"/>
        <n v="356.6957009720702"/>
        <n v="15.381815790190821"/>
        <n v="3.5228461916291085"/>
        <n v="353.25337852890169"/>
        <n v="1311.1529171262666"/>
        <n v="584.51290950639429"/>
        <n v="156.02900036934267"/>
        <n v="6.7755148172827555"/>
        <n v="173.61294098424693"/>
        <n v="904.95894905895716"/>
        <n v="22.530890565838387"/>
        <n v="139.40357813268682"/>
        <n v="293.74632133649919"/>
        <n v="4.9125221159802335"/>
        <n v="11.177773170463018"/>
        <n v="64.924765114349455"/>
        <n v="37.478203017804987"/>
        <n v="24.397998753532043"/>
        <n v="5.1006269171147114"/>
        <n v="25.290608464027109"/>
        <n v="922.19334661434016"/>
        <n v="233.778733701091"/>
        <n v="141.32987082838685"/>
        <n v="224.40447525026329"/>
        <n v="184.9922758703907"/>
        <n v="167.79980326041019"/>
        <n v="470.41855513716911"/>
        <n v="319.00973925851986"/>
        <n v="190.2960143736417"/>
        <n v="86.655985481988452"/>
        <n v="1583.9884399161324"/>
        <n v="1765.7265814591497"/>
        <n v="861.87226314888392"/>
        <n v="66.8170810055109"/>
        <n v="4.2279469449004141"/>
        <n v="168.120817363409"/>
        <n v="6273.9918459748587"/>
        <n v="441.63068902420707"/>
        <n v="103.532697362672"/>
        <n v="14.958422671354899"/>
        <n v="30.078020215409609"/>
        <n v="314.73826455239998"/>
        <n v="97.716911227935597"/>
        <n v="417.50243559159441"/>
        <n v="219.84831118718452"/>
        <n v="158.51584518072403"/>
        <n v="32.639935485615602"/>
        <n v="141.4650591936832"/>
        <n v="56.785179174691272"/>
        <n v="908.18008122880121"/>
        <n v="77.157068811061308"/>
        <n v="308.54291808499681"/>
        <n v="61.626703785783263"/>
        <n v="127.19034018519747"/>
        <n v="4.5604211423005001"/>
        <n v="42.303755035660096"/>
        <n v="17.328749312497145"/>
        <n v="3.6524295974818344"/>
        <n v="7.1019464395480103"/>
        <n v="754.83545014624565"/>
        <n v="113.63114303276816"/>
        <n v="204.94188296981397"/>
        <n v="198.52581078294855"/>
        <n v="130.888784958934"/>
        <n v="265.82950912287401"/>
        <n v="1095.8487282308599"/>
        <n v="792.49122824039853"/>
        <n v="388.95438517784999"/>
        <n v="1123.4428247395954"/>
        <n v="475.75859378285099"/>
        <n v="1368.6061039138654"/>
        <n v="4381.2208775910776"/>
        <n v="315.45874131821301"/>
        <n v="46.804000000000002"/>
        <n v="136.53501051275501"/>
        <n v="3291.422"/>
        <n v="65.075000000000003"/>
        <n v="404.497370912321"/>
        <n v="1017.32653840631"/>
        <n v="60.430014497319362"/>
        <n v="70.590256052399994"/>
        <n v="135.786482488442"/>
        <n v="614.33374632702805"/>
        <n v="608.47484803128805"/>
        <n v="136.290148454041"/>
        <n v="173.423048894125"/>
        <n v="592.22972550714496"/>
        <n v="351.67543004219601"/>
        <n v="791.22612678803409"/>
        <n v="3.1475366778959999"/>
        <n v="79.973418215303994"/>
        <n v="146.88037138320001"/>
        <n v="628.1382470757934"/>
        <n v="18.13"/>
        <n v="5.85"/>
        <n v="5.95"/>
        <n v="955.2"/>
        <n v="184.5"/>
        <n v="204"/>
        <n v="856.55805208362904"/>
        <n v="313.41472553251464"/>
        <n v="448.5147911189074"/>
        <n v="2103.8432413965843"/>
        <n v="2172.2256517886917"/>
        <n v="2315.6015625255804"/>
        <n v="3899.5073481764339"/>
        <n v="267.3781872446848"/>
        <n v="2435.4253676775947"/>
        <n v="9901.7082861468098"/>
        <n v="877.98626339239866"/>
        <n v="75.726087980097176"/>
        <n v="338.46650658884573"/>
        <n v="62441.788676521341"/>
        <n v="445.96970362795048"/>
        <n v="5774.6907902016137"/>
        <n v="667.42250076704443"/>
        <n v="12.759180435879665"/>
        <n v="297.54355809909771"/>
        <n v="4343.5022820615859"/>
        <n v="6797.6098502934829"/>
        <n v="288.29021552857517"/>
        <n v="1898.070747920365"/>
        <n v="17.018511502090501"/>
        <n v="1646.8523752765273"/>
        <n v="3690.6577923066857"/>
        <n v="1388.9888170664592"/>
        <n v="6965.269354621284"/>
        <n v="168.08111180753673"/>
        <n v="93.753630217609398"/>
        <n v="1648.0177078165059"/>
        <n v="4191.079044445597"/>
        <n v="5224.9029241070575"/>
        <n v="885.41380111683384"/>
        <n v="136.07280087985336"/>
        <n v="4761.1684908781144"/>
        <n v="1245.7663490690109"/>
        <n v="468.2074868984202"/>
        <n v="148.26610627176797"/>
        <n v="20.518177273554901"/>
        <n v="66.871931932170284"/>
        <n v="256.03410218906839"/>
        <n v="268.68203886934509"/>
        <n v="283.53721172654264"/>
        <n v="195.66438785204969"/>
        <n v="84.784159270160345"/>
        <n v="270.57458859852829"/>
        <n v="699.80715064936408"/>
        <n v="237.30165735238947"/>
        <n v="6.9164510000000003"/>
        <n v="321.01265648033029"/>
        <n v="2637.5990000000002"/>
        <n v="12.2"/>
        <n v="77.99712591351647"/>
        <n v="9.1282362886664963"/>
        <n v="4.4282140504713796"/>
        <n v="24.404735000944058"/>
        <n v="112.29761206220952"/>
        <n v="147.32142143087998"/>
        <n v="65.734172524013317"/>
        <n v="44.738879287028958"/>
        <n v="91.75278310539349"/>
        <n v="165.77591617791705"/>
        <n v="320.37942296273917"/>
        <n v="807.74284774302578"/>
        <n v="163.34854453360097"/>
        <n v="99.281550190525408"/>
        <n v="78.839060436687603"/>
        <n v="73.632903349230787"/>
        <n v="19.723762986671186"/>
        <n v="13.111171927555988"/>
        <n v="471.02495918623492"/>
        <n v="97.72302057805706"/>
        <n v="123.37531347979706"/>
        <n v="541.42833146040255"/>
        <n v="108.18732450030208"/>
        <n v="56.13085833083661"/>
        <n v="1790.1625084182642"/>
        <n v="707.69446898590763"/>
        <n v="1478.2514520382028"/>
        <n v="849.79951835827467"/>
        <n v="49.911611727621782"/>
        <n v="579.01294873619008"/>
        <n v="1219.2051051378414"/>
        <n v="2332.6994090713479"/>
        <n v="308.50821518951636"/>
        <n v="5644.5965035252611"/>
        <n v="921.09627095781298"/>
        <n v="28.140339349653622"/>
        <n v="116.03716330240024"/>
        <n v="153.6482975838021"/>
        <n v="647.30676201865026"/>
        <n v="86.654397585167374"/>
        <n v="219.019744970087"/>
        <n v="5.0299210839415283"/>
        <n v="243.70587988807236"/>
        <n v="446.77172237015554"/>
        <n v="22.625517115193283"/>
        <n v="397.79594281357782"/>
        <n v="386.87307276516674"/>
        <n v="137.06683315905101"/>
        <n v="62.753270354029162"/>
        <n v="153.17443399730715"/>
        <n v="248.68605571260443"/>
        <n v="84.202358356880723"/>
        <n v="21.718862274592247"/>
        <n v="89.659918620752634"/>
        <n v="3122.1699860583067"/>
        <n v="1233.5199984159442"/>
        <n v="577.77742589460149"/>
        <n v="373.52562667814954"/>
        <n v="180.25093888654166"/>
        <n v="202.33607428531553"/>
        <n v="715.33265690059216"/>
        <n v="382.51499100416282"/>
        <n v="156.31909171219726"/>
        <n v="754.32884413602642"/>
        <n v="1146.9898932484532"/>
        <n v="390.60993662341309"/>
        <n v="1443.1778388241326"/>
        <n v="114.19187428448498"/>
        <n v="383.60981179283732"/>
        <n v="12528.545786444534"/>
        <n v="396.16232130300654"/>
        <n v="86.51312040453972"/>
        <n v="131.84437931127445"/>
        <n v="3.093175792299617"/>
        <n v="68.917487650715287"/>
        <n v="114.82644780383021"/>
        <n v="465.51005756686004"/>
        <n v="114.50293877389441"/>
        <n v="110.1260198607317"/>
        <n v="138.62670790119623"/>
        <n v="1585.2370709333507"/>
        <n v="739.09842100989499"/>
        <n v="134.79976892673471"/>
        <n v="225.99851450936629"/>
        <n v="11.894658658387698"/>
        <n v="53.076000798000003"/>
        <n v="23.4995998644"/>
        <n v="2.2110847270631271"/>
        <n v="4.6549152148697415"/>
        <n v="871.69937277314284"/>
        <n v="129.67263812851419"/>
        <n v="73.979902522036937"/>
        <n v="424.31857410084962"/>
        <n v="846.98352077531956"/>
        <n v="930.14660292833332"/>
        <n v="5329.4870403233854"/>
        <n v="1972.6554327307365"/>
        <n v="1202.6624321478607"/>
        <n v="1046.4330316839905"/>
        <n v="1171.6854604247571"/>
        <n v="20222.31584330184"/>
        <n v="15239.245629776637"/>
        <n v="1874.4760577439215"/>
        <n v="248.452201"/>
        <n v="2216.42006472497"/>
        <n v="149830.5578481711"/>
        <n v="6222.3882649522911"/>
        <n v="4711.8931842944994"/>
        <n v="1624.859860195023"/>
        <n v="4366.1922361583865"/>
        <n v="2429.2923719525093"/>
        <n v="5975.5903795234826"/>
        <n v="8097.2743610585503"/>
        <n v="1176.3099538773836"/>
        <n v="1515.2569236110855"/>
        <n v="4739.4423627719134"/>
        <n v="6671.9876447024926"/>
        <n v="2811.6570691723582"/>
        <n v="2311.1038154575608"/>
        <n v="490.60787251122935"/>
        <n v="1155.0548854159015"/>
        <n v="1633.4400046907265"/>
        <n v="1430.4407517374391"/>
        <n v="3266.1441293996309"/>
        <n v="281.76764621722447"/>
        <n v="273.06555703692669"/>
        <n v="6902.7772050500962"/>
        <n v="569.13663719418071"/>
        <n v="764.68358371696161"/>
        <n v="86.050015052399999"/>
        <n v="7.7250100171392004"/>
        <n v="17.671239513202099"/>
        <n v="195.26954821939486"/>
        <n v="81.952388430435974"/>
        <n v="64.893726145226211"/>
        <n v="146.62905154730799"/>
        <n v="172.721176206286"/>
        <n v="108.97386553444295"/>
        <n v="242.27802915565113"/>
        <n v="59.395620057145301"/>
        <n v="74.133596811164907"/>
        <n v="1583.5682045165286"/>
        <n v="95.518145640987896"/>
        <n v="51.827129729748101"/>
        <n v="1.7585705543557666"/>
        <n v="9.7570233900000005"/>
        <n v="24.365919830589299"/>
        <n v="198.80629452898376"/>
        <n v="69.418307484773194"/>
        <n v="44.812638078570721"/>
        <n v="0.38011316662404798"/>
        <n v="54.105104527200474"/>
        <n v="29.312063357616641"/>
        <n v="298.49318508157199"/>
        <n v="18.905710215154215"/>
        <n v="241.86529505269638"/>
        <n v="8.3961363387103276"/>
        <n v="28.089360106050545"/>
        <n v="16.446864088800002"/>
        <n v="175.73766769322768"/>
        <n v="4.2432658010239077"/>
        <n v="0.8870938956844403"/>
        <n v="2.587357195746284"/>
        <n v="274.82168888303954"/>
        <n v="25.134327044392474"/>
        <n v="41.028092675405361"/>
        <n v="111.08045833133038"/>
        <n v="23.210570799857599"/>
        <n v="48.247176549272801"/>
        <n v="272.96232585870064"/>
        <n v="198.71399862510467"/>
        <n v="110.42163783231786"/>
        <n v="26.643500957861921"/>
        <n v="255.63745414390701"/>
        <n v="374.03166039051001"/>
        <n v="758.96801810231159"/>
        <n v="243.73490185566484"/>
        <n v="23.545854831260254"/>
        <n v="113.36689051901537"/>
        <n v="2050.4888459030421"/>
        <n v="28.1890719548717"/>
        <n v="270.38313422314445"/>
        <n v="246.41042676703776"/>
        <n v="40.09143586981115"/>
        <n v="3.4943366996297116"/>
        <n v="65.998191967817903"/>
        <n v="145.25956805875742"/>
        <n v="194.34438582460399"/>
        <n v="4.0041792893741315"/>
        <n v="18.484165526515"/>
        <n v="50.704577335394909"/>
        <n v="14.421639013381192"/>
        <n v="619.45449077992703"/>
        <n v="8.0760467330069066"/>
        <n v="272.12011091394561"/>
        <n v="28.194706066560347"/>
        <n v="48.541233398430421"/>
        <n v="3.3608165801777714"/>
        <n v="54.417576689373412"/>
        <n v="5.7134737274148018"/>
        <n v="1.1944544377870663"/>
        <n v="24.386778104819268"/>
        <n v="887.7185381633476"/>
        <n v="127.40847336395373"/>
        <n v="217.49024554706168"/>
        <n v="334.10790468289122"/>
        <n v="35.163072703310398"/>
        <n v="64.083646796835794"/>
        <n v="209.14870362133323"/>
        <n v="107.40161363675186"/>
        <n v="69.506171444523119"/>
        <n v="194.71814458637252"/>
        <n v="173.22808321118501"/>
        <n v="736.75679901983233"/>
        <n v="1274.1939938362843"/>
        <n v="180.303179616123"/>
        <n v="5.5388099999999998"/>
        <n v="52.489485097325399"/>
        <n v="2045.5038996924361"/>
        <n v="66.153308842321806"/>
        <n v="54.438600645701001"/>
        <n v="7.214182830459241"/>
        <n v="5.0101007256000001"/>
        <n v="25.850885946708502"/>
        <n v="73.209453166202906"/>
        <n v="89.422136577546695"/>
        <n v="16.502036499598098"/>
        <n v="0.59190712456460104"/>
        <n v="19.923942173566999"/>
        <n v="10.7940250818938"/>
        <n v="412.94478436484297"/>
        <n v="1.4739617629855013"/>
        <n v="558.23782116699522"/>
        <n v="7.0981912283608102"/>
        <n v="27.77281105329374"/>
        <n v="21.6387766044"/>
        <n v="1124.1118469902392"/>
        <n v="6.9776586316564488"/>
        <n v="1.3801962128551215"/>
        <n v="4.8306867449929261"/>
        <n v="487.48530238042889"/>
        <n v="48.306867449929271"/>
        <n v="78.211118728456881"/>
        <n v="72.555622297118788"/>
        <n v="50.927309385476399"/>
        <n v="83.468947013950697"/>
        <n v="366.80511413298831"/>
        <n v="142.44789976150946"/>
        <n v="121.89996260179954"/>
        <n v="261.60659677662164"/>
        <n v="208.527477868293"/>
        <n v="210.76115512756144"/>
        <n v="456.68345818145724"/>
        <n v="144.243214272252"/>
        <n v="34.342703037442902"/>
        <n v="1063.1238163284891"/>
        <n v="163.72901275058101"/>
        <n v="185.16063453831799"/>
        <n v="25.354932918599729"/>
        <n v="13.216509241200001"/>
        <n v="132.97802036337677"/>
        <n v="548.63204843779965"/>
        <n v="500.95026302625672"/>
        <n v="79.970959370435352"/>
        <n v="3.7097205401854998"/>
        <n v="96.553947756692963"/>
        <n v="80.89048388497261"/>
        <n v="2068.5231354011325"/>
        <n v="75.963438275832814"/>
        <n v="419.62973109164312"/>
        <n v="3.7498635220342864"/>
        <n v="38.006106592675465"/>
        <n v="82.46183615412383"/>
        <n v="413.53955017576442"/>
        <n v="18.197587012217735"/>
        <n v="3.4662070499462332"/>
        <n v="16.175632899749093"/>
        <n v="1432.236753037784"/>
        <n v="135.75977612289421"/>
        <n v="243.35661996497521"/>
        <n v="72.678669573600004"/>
        <n v="12.4624796787487"/>
        <n v="21.066345740800202"/>
        <n v="112.31824444430345"/>
        <n v="79.828821572700775"/>
        <n v="45.436036265180242"/>
        <n v="11.53274095635347"/>
        <n v="93.957529974828901"/>
        <n v="222.12577068844217"/>
        <n v="268.56464680130324"/>
        <n v="76.115475397180703"/>
        <n v="4.6298903156924753"/>
        <n v="50.4501934397192"/>
        <n v="1144.2582546267088"/>
        <n v="20.365065435182348"/>
        <n v="65.835858561519302"/>
        <n v="85.087610438410906"/>
        <n v="9.6570555509031788"/>
        <n v="11.4454049184"/>
        <n v="36.0225297529567"/>
        <n v="99.28771044459404"/>
        <n v="80.174408350395495"/>
        <n v="2.7369336090191636"/>
        <n v="11.798732340570799"/>
        <n v="34.657554472802993"/>
        <n v="9.8574678255813843"/>
        <n v="249.30414123351301"/>
        <n v="6.2313714357267234"/>
        <n v="78.275030347048542"/>
        <n v="11.042536340721977"/>
        <n v="13.245819215513967"/>
        <n v="7.1776946892955076"/>
        <n v="18.295205873997585"/>
        <n v="2.6530053743255992"/>
        <n v="0.59842226488547334"/>
        <n v="10.472389635495785"/>
        <n v="383.94772515051966"/>
        <n v="54.855374281168402"/>
        <n v="86.77122840839364"/>
        <n v="143.58459442179944"/>
        <n v="22.862999775610799"/>
        <n v="49.187587291996003"/>
        <n v="343.12151979830281"/>
        <n v="156.30190258726003"/>
        <n v="114.02921829525299"/>
        <n v="280.8778260452043"/>
        <n v="125.66049927476401"/>
        <n v="268.41840401164501"/>
        <n v="419.99816555548028"/>
        <n v="135.332154846885"/>
        <n v="91.516799440976101"/>
        <n v="3545.5455040094289"/>
        <n v="81.992348747816706"/>
        <n v="86.383297113912505"/>
        <n v="11.164934323757848"/>
        <n v="11.9083393944"/>
        <n v="30.950192967163701"/>
        <n v="247.46206302293899"/>
        <n v="72.067257060145295"/>
        <n v="55.780064181050371"/>
        <n v="0.58105538178198501"/>
        <n v="67.346764940689141"/>
        <n v="36.485885354487309"/>
        <n v="242.851161560739"/>
        <n v="365.19273706560756"/>
        <n v="794.47762864730578"/>
        <n v="8.0540653188568143"/>
        <n v="33.841436779010337"/>
        <n v="88.573367290576485"/>
        <n v="482.24142191678123"/>
        <n v="6.3196993382794453"/>
        <n v="1.187913409451024"/>
        <n v="7.7610342750800232"/>
        <n v="637.86198433882157"/>
        <n v="79.194227296734937"/>
        <n v="123.93896571939013"/>
        <n v="322.3839766076768"/>
        <n v="238.94755207799426"/>
        <n v="97.591716008812725"/>
        <n v="723.6311339850331"/>
        <n v="417.25783765089693"/>
        <n v="683.03909626418999"/>
        <n v="643.03028987689868"/>
        <n v="424.83376424214038"/>
        <n v="245.323908758187"/>
        <n v="481.90250963160003"/>
        <n v="262.54053993858099"/>
        <n v="14.495895022447103"/>
        <n v="146.712516741889"/>
        <n v="510.78504806808093"/>
        <n v="161.9587869775703"/>
        <n v="443.05207860388799"/>
        <n v="134.06099713037901"/>
        <n v="57.816370561583575"/>
        <n v="8.5967271323999999"/>
        <n v="74.595976859578698"/>
        <n v="177.50633984159239"/>
        <n v="253.36550405712501"/>
        <n v="69.925244892699752"/>
        <n v="2.2199344218867402E-3"/>
        <n v="119.23035319650251"/>
        <n v="887.60160821771467"/>
        <n v="790.92073593952705"/>
        <n v="136.33798584307735"/>
        <n v="1669.3332087653512"/>
        <n v="29.800953762852139"/>
        <n v="80.384716804693426"/>
        <n v="57.906456745225505"/>
        <n v="478.96656404627026"/>
        <n v="16.095257007371906"/>
        <n v="4.660788708698429"/>
        <n v="40.238142518429761"/>
        <n v="829.99325324501604"/>
        <n v="428.79256120025542"/>
        <n v="392.28304964878441"/>
        <n v="302.25827683487609"/>
        <n v="46.2047202980064"/>
        <n v="91.191244022371095"/>
        <n v="482.27183812790105"/>
        <n v="200.8537662090082"/>
        <n v="160.27289905881128"/>
        <n v="363.1953301991133"/>
        <n v="271.28985263151498"/>
        <n v="404.44498450844765"/>
        <n v="831.4067786595275"/>
        <n v="224.38755189666099"/>
        <n v="86.439107337991203"/>
        <n v="1385.311554982829"/>
        <n v="89.274622682584805"/>
        <n v="131.54658045393199"/>
        <n v="12.561657055673258"/>
        <n v="26.795804702400002"/>
        <n v="60.227467959373698"/>
        <n v="414.43810504686314"/>
        <n v="145.151704748452"/>
        <n v="93.417891276708261"/>
        <n v="1.17681360950626"/>
        <n v="112.78927081630427"/>
        <n v="61.104886149232186"/>
        <n v="595.26398897046795"/>
        <n v="119.04184035021422"/>
        <n v="483.42657861434634"/>
        <n v="4.7294540787599999"/>
        <n v="31.01840309844"/>
        <n v="33.85356583266303"/>
        <n v="71.088116814000003"/>
        <n v="7.6606888631767012"/>
        <n v="1.552842337130413"/>
        <n v="8.7994399104056704"/>
        <n v="732.40918003853869"/>
        <n v="90.212745299957277"/>
        <n v="140.49525907370398"/>
        <n v="31.134672403277875"/>
        <n v="62.815860263235599"/>
        <n v="126.04357147216"/>
        <n v="413.03018436676348"/>
        <n v="149.31552407839771"/>
        <n v="137.26189218143938"/>
        <n v="273.59731041259113"/>
        <n v="390.084487041155"/>
        <n v="753.02572569085305"/>
        <n v="1212.971984629517"/>
        <n v="222.54410012730401"/>
        <n v="25.163931999999999"/>
        <n v="123.863489835255"/>
        <n v="3008.0989213364805"/>
        <n v="191.01768588756701"/>
        <n v="366.43562150543301"/>
        <n v="13.313028963001374"/>
        <n v="2.6343973620000001"/>
        <n v="63.664191329010599"/>
        <n v="182.31668711825401"/>
        <n v="255.556432063004"/>
        <n v="41.095739623693198"/>
        <n v="1.9932333884094799"/>
        <n v="49.617460236642501"/>
        <n v="26.880830391323201"/>
        <n v="1136.02051284757"/>
        <n v="46.07423656662354"/>
        <n v="755.65448065405269"/>
        <n v="17.091844046678293"/>
        <n v="69.904843965938198"/>
        <n v="17.213996846742734"/>
        <n v="56.795599972799998"/>
        <n v="14.359920791979256"/>
        <n v="2.977863758705376"/>
        <n v="8.3380185243750518"/>
        <n v="826.97261821754091"/>
        <n v="85.365427749554129"/>
        <n v="139.95959665915262"/>
        <n v="1966.5471318655309"/>
        <n v="893.68477710039519"/>
        <n v="489.13810811737591"/>
        <n v="1323.2872146541977"/>
        <n v="1853.5045500496312"/>
        <n v="860.12916271254596"/>
        <n v="876.07050998439615"/>
        <n v="279.18037244153567"/>
        <n v="678.12920143564486"/>
        <n v="4606.4041237932488"/>
        <n v="5049.2214314201992"/>
        <n v="53.64139212995876"/>
        <n v="3633.5633743406893"/>
        <n v="41841.01663462288"/>
        <n v="32091.553057012628"/>
        <n v="730.92932506397904"/>
        <n v="5312.3140021824111"/>
        <n v="5204.5590227021767"/>
        <n v="5263.1214227014189"/>
        <n v="733.22016501451151"/>
        <n v="2564.0533155427192"/>
        <n v="1320.6965638958864"/>
        <n v="7526.3320181057215"/>
        <n v="1555.2617501773207"/>
        <n v="1548.3970119772871"/>
        <n v="304.13323103572674"/>
        <n v="414.97304424785472"/>
        <n v="595.06088674618627"/>
        <n v="195.66119870414474"/>
        <n v="2906.2204568853285"/>
        <n v="904.81943756967939"/>
        <n v="201.07098612659541"/>
        <n v="3067.7687597600575"/>
        <n v="675.55595867930231"/>
        <n v="956.15105175279211"/>
        <n v="85.310400085200001"/>
        <n v="178.90688161418859"/>
        <n v="92.858074413909875"/>
        <n v="1137.2514105712969"/>
        <n v="521.59592332260706"/>
        <n v="938.86849501328732"/>
        <n v="626.33238472578614"/>
        <n v="53.771620385079743"/>
        <n v="114.24933575918401"/>
        <n v="588.72462112799997"/>
        <n v="382.09276044304488"/>
        <n v="41.478885017760575"/>
        <n v="246.84171574393713"/>
        <n v="3923.4695425320829"/>
        <n v="28.421184850389039"/>
        <n v="1725.6286721390593"/>
        <n v="6.5585744465047693"/>
        <n v="9.4560153039290764"/>
        <n v="269.29706003103985"/>
        <n v="692.58681105612175"/>
        <n v="874.34574819431202"/>
        <n v="405.14149977985801"/>
        <n v="278.45482072404889"/>
        <n v="20.712645148669424"/>
        <n v="309.83490063235701"/>
        <n v="603.47423940017143"/>
        <n v="177.6658636386008"/>
        <n v="150.49765441807827"/>
        <n v="1177.4548920067468"/>
        <n v="0.92989946787076694"/>
        <n v="8.6137306513942207"/>
        <n v="86.455414959738675"/>
        <n v="682.12737617238815"/>
        <n v="93.360372228718319"/>
        <n v="21.26600154816137"/>
        <n v="58.809683293680827"/>
        <n v="3193.995906596444"/>
        <n v="590.72226522670474"/>
        <n v="368.87323673045353"/>
        <n v="235.51462613401304"/>
        <n v="99.441956692742394"/>
        <n v="42.044988987122707"/>
        <n v="228.28417827331484"/>
        <n v="116.92536250797635"/>
        <n v="192.4240350933232"/>
        <n v="176.84961079331424"/>
        <n v="18.812723151633211"/>
        <n v="133.18722562504101"/>
        <n v="174.29561314559999"/>
        <n v="111.91803546106033"/>
        <n v="31.801355949512672"/>
        <n v="96.469021511836957"/>
        <n v="3767.9191481102825"/>
        <n v="742.48626344288107"/>
        <n v="26.732215378493624"/>
        <n v="3.8142871618875938"/>
        <n v="85.44340361562071"/>
        <n v="176.54641851341555"/>
        <n v="549.39709388903725"/>
        <n v="216.44622174955046"/>
        <n v="266.69201812583918"/>
        <n v="1.1432038209495008"/>
        <n v="168.85705709943699"/>
        <n v="823.11073357673536"/>
        <n v="76.158890417140071"/>
        <n v="1.6427994632157807"/>
        <n v="1220.4646262396707"/>
        <n v="68.056226485605407"/>
        <n v="35.022754811611733"/>
        <n v="77.815258484388139"/>
        <n v="57.679520281614572"/>
        <n v="250.38535833900133"/>
        <n v="11.494354629181395"/>
        <n v="14.36794328647674"/>
        <n v="1850.9195054304673"/>
        <n v="129.99567735383721"/>
        <n v="130.67986512938373"/>
        <n v="773.37297585679369"/>
        <n v="1467.4067064604733"/>
        <n v="498.2683421363721"/>
        <n v="1949.419758626384"/>
        <n v="1077.8475981106603"/>
        <n v="1836.8355867209293"/>
        <n v="1687.5394204550018"/>
        <n v="340.27372047428128"/>
        <n v="3489.850447458748"/>
        <n v="11396.811367647284"/>
        <n v="20.152893756694858"/>
        <n v="2.0009999999999999"/>
        <n v="88.184278692264016"/>
        <n v="13805.883599370354"/>
        <n v="319.82558727954734"/>
        <n v="10683.892966339057"/>
        <n v="46.567282137927243"/>
        <n v="14.227856710977395"/>
        <n v="832.73618446653427"/>
        <n v="350.85669807918168"/>
        <n v="1471.1531549913175"/>
        <n v="638.51777609943679"/>
        <n v="422.48099472296417"/>
        <n v="1.3295690827518339E-2"/>
        <n v="720.36426987352831"/>
        <n v="7356.3451731929836"/>
        <n v="1593.6214430810458"/>
        <n v="171.3205699115388"/>
        <n v="2678.7219176784124"/>
        <n v="6.4576533337738447"/>
        <n v="2.7675657144745038"/>
        <n v="2205.4126946195133"/>
        <n v="92.879499300559118"/>
        <n v="27.701900219652849"/>
        <n v="59.665631242329219"/>
        <n v="2581.3056807752837"/>
        <n v="498.6342039537513"/>
        <n v="630.75095884748021"/>
        <n v="51.053022440961769"/>
        <n v="3.4951280000508"/>
        <n v="8.4263933643744604"/>
        <n v="99.047306099899188"/>
        <n v="42.430462801359127"/>
        <n v="32.916288361806252"/>
        <n v="76.221389973255555"/>
        <n v="52.054014624144102"/>
        <n v="92.784637222434512"/>
        <n v="171.0975449921531"/>
        <n v="20.191452634004602"/>
        <n v="2.0190000000000001"/>
        <n v="23.635831878858799"/>
        <n v="2763.7263931184175"/>
        <n v="9.1476162511616295"/>
        <n v="7.42466511820178"/>
        <n v="2.1521705642911573"/>
        <n v="5.4846577584"/>
        <n v="12.429077692160901"/>
        <n v="109.29523017614488"/>
        <n v="17.372962008986299"/>
        <n v="24.63607907989865"/>
        <n v="5.2004588325881097E-2"/>
        <n v="29.74468120848482"/>
        <n v="16.114523532560494"/>
        <n v="48.052242595747401"/>
        <n v="27.205898375029584"/>
        <n v="94.872294396244968"/>
        <n v="1.0872973044987959"/>
        <n v="4.6038327966273354"/>
        <n v="79.273122354465755"/>
        <n v="23.226550098398683"/>
        <n v="0.73855112639852549"/>
        <n v="0.22608707950975271"/>
        <n v="0.52753651885608954"/>
        <n v="71.443517125081854"/>
        <n v="7.5362359836584245"/>
        <n v="11.681165774670554"/>
        <n v="335.11887425718675"/>
        <n v="65.78077214579389"/>
        <n v="136.84046533696755"/>
        <n v="633.4843171968779"/>
        <n v="399.50752085037209"/>
        <n v="256.26388236119629"/>
        <n v="53.215854825345097"/>
        <n v="1756.7479153177726"/>
        <n v="2590.1150834149225"/>
        <n v="8429.1811572144234"/>
        <n v="335.19798376804198"/>
        <n v="685.51287374413505"/>
        <n v="8282.3541304151313"/>
        <n v="65.721000000000004"/>
        <n v="332.37148609029703"/>
        <n v="399.66576282215601"/>
        <n v="7.2373024800000005E-2"/>
        <n v="449.72806359876682"/>
        <n v="1247.0325877483738"/>
        <n v="1861.3799525081502"/>
        <n v="299.75078432123479"/>
        <n v="129.23538987583058"/>
        <n v="267.50803617777876"/>
        <n v="169.61091216540879"/>
        <n v="5573.4534418796993"/>
        <n v="460.89270034798011"/>
        <n v="577.81391458699864"/>
        <n v="439.97605900438879"/>
        <n v="398.82550366151031"/>
        <n v="49.655741241744799"/>
        <n v="9852.2104095311824"/>
        <n v="37.728987609046875"/>
        <n v="7.283588341514843"/>
        <n v="14.44578354400444"/>
        <n v="1241.7061404614506"/>
        <n v="219.72158163569785"/>
        <n v="304.0898132582447"/>
        <n v="27.807337337642064"/>
        <n v="43.236608751897613"/>
        <n v="93.679318962444825"/>
        <n v="1145.1524660859723"/>
        <n v="632.27512174526578"/>
        <n v="1080.9152187974403"/>
        <n v="959.26369860646003"/>
        <n v="123.5331678625646"/>
        <n v="61.717612496370442"/>
        <n v="3670.8934620264718"/>
        <n v="1.3953445988399147"/>
        <n v="179.01260713392134"/>
        <n v="1892.6656367210405"/>
        <n v="1.966787309532696"/>
        <n v="54.034633747547929"/>
        <n v="344.95052340194621"/>
        <n v="63.287473985527264"/>
        <n v="105.76524208994448"/>
        <n v="3.0666426488684321E-3"/>
        <n v="180.3405996534791"/>
        <n v="1724.8884721545417"/>
        <n v="65.840455425965246"/>
        <n v="65.989607802436552"/>
        <n v="351.03492527216866"/>
        <n v="241.22042847295501"/>
        <n v="35.265562142909658"/>
        <n v="10.474919448389006"/>
        <n v="20.076928942745592"/>
        <n v="641.66363706702941"/>
        <n v="236.93270180879895"/>
        <n v="265.61402886986417"/>
        <n v="87.259669116180419"/>
        <n v="61.729845082653675"/>
        <n v="136.17200960908627"/>
        <n v="344.29621222845043"/>
        <n v="190.023326955795"/>
        <n v="180.57125073500612"/>
        <n v="69.191074518560939"/>
        <n v="54.54828817149432"/>
        <n v="979.23834863250283"/>
        <n v="1109.1357472559193"/>
        <n v="12.743987816907699"/>
        <n v="3.0310000000000001"/>
        <n v="200.539767396305"/>
        <n v="1610.3759932503674"/>
        <n v="16.2"/>
        <n v="269.48785017316101"/>
        <n v="2.7020847548996998"/>
        <n v="57.618636613719907"/>
        <n v="42.129926208000001"/>
        <n v="58.278052668680964"/>
        <n v="298.83355534552038"/>
        <n v="720.12214734734766"/>
        <n v="176.61161426022619"/>
        <n v="3.2348048267133689"/>
        <n v="87.345479853025438"/>
        <n v="503.82196854206256"/>
        <n v="449.63284471071688"/>
        <n v="153.04470581131906"/>
        <n v="192.67247964876617"/>
        <n v="9.1734291061200004"/>
        <n v="9.6621006790799999"/>
        <n v="112.86126732978506"/>
        <n v="235.87662213801528"/>
        <n v="741.92271536604744"/>
        <n v="125.80693322826589"/>
        <n v="54.448699596104319"/>
        <n v="674.48749363025127"/>
        <n v="131.8943654812465"/>
        <n v="160.64057334254383"/>
        <n v="137.48563041411086"/>
        <n v="51.758294220478803"/>
        <n v="81.800835321324996"/>
        <n v="219.65498633917201"/>
        <n v="134.27473183824145"/>
        <n v="72.997713467910003"/>
        <n v="243.26896424578342"/>
        <n v="200.75092082340601"/>
        <n v="238.05567998499092"/>
        <n v="509.84703861751791"/>
        <n v="122.171719984901"/>
        <n v="4.1217249999999996"/>
        <n v="33.416484943974702"/>
        <n v="987.76066538944247"/>
        <n v="222.08580052775099"/>
        <n v="152.05787718523899"/>
        <n v="5.8205188722245786"/>
        <n v="49.380232888800002"/>
        <n v="50.065334815784098"/>
        <n v="149.59028868816699"/>
        <n v="163.66133637448701"/>
        <n v="33.718929689494701"/>
        <n v="0.49447900451697802"/>
        <n v="40.710975600158598"/>
        <n v="22.055639787966999"/>
        <n v="704.06836691388503"/>
        <n v="78.518501126517648"/>
        <n v="1244.3701514303432"/>
        <n v="66.996459653637018"/>
        <n v="62.450264346755631"/>
        <n v="75.632971933510319"/>
        <n v="267.3133677468"/>
        <n v="12.861019877505097"/>
        <n v="2.5283787439394052"/>
        <n v="8.259370563535386"/>
        <n v="835.57860729709444"/>
        <n v="79.222533976767991"/>
        <n v="128.10452302626308"/>
        <n v="1129.6537876684081"/>
        <n v="277.16640697821981"/>
        <n v="1162.2913780825565"/>
        <n v="3724.7056151745751"/>
        <n v="2263.7177031452043"/>
        <n v="32.568645877536781"/>
        <n v="809.00939011808589"/>
        <n v="6146.6401462072272"/>
        <n v="2632.9515884254224"/>
        <n v="4485.8128123439164"/>
        <n v="9793.854131064998"/>
        <n v="1182.3454462750201"/>
        <n v="1054.6827887183399"/>
        <n v="6669.0425711862608"/>
        <n v="1328.6943610765099"/>
        <n v="1151.1074807622599"/>
        <n v="284.71239552012321"/>
        <n v="689.35857523560003"/>
        <n v="494.30895721602332"/>
        <n v="2239.3958842978841"/>
        <n v="2517.1813533521049"/>
        <n v="2057.9524830390528"/>
        <n v="1011.6179847195882"/>
        <n v="6307.2013072484169"/>
        <n v="6507.3846396299705"/>
        <n v="4895.6974058065161"/>
        <n v="2020.0123210911474"/>
        <n v="866.78602898780707"/>
        <n v="76.899495865310016"/>
        <n v="604.48306763954383"/>
        <n v="1270.0678197966477"/>
        <n v="19.504077124829198"/>
        <n v="11.4384813213284"/>
        <n v="23.610198624793238"/>
        <n v="7497.9245061307674"/>
        <n v="1171.7110994540246"/>
        <n v="1426.8772212375047"/>
      </sharedItems>
    </cacheField>
    <cacheField name="2080" numFmtId="1">
      <sharedItems containsMixedTypes="1" containsNumber="1" minValue="0" maxValue="151428.64071434099" count="1086">
        <n v="270.21746090463523"/>
        <n v="77.754317904885468"/>
        <n v="60.812751341035828"/>
        <n v="367.63514004177387"/>
        <n v="583.93800096989935"/>
        <n v="0"/>
        <n v="193.98223936353602"/>
        <n v="212.62283103130238"/>
        <n v="24.072009723611817"/>
        <n v="159.2459319370945"/>
        <n v="3592.9595490947404"/>
        <n v="52.558783143324703"/>
        <n v="3.9433243038317309"/>
        <n v="51.8696742286972"/>
        <n v="684.71825609633061"/>
        <n v="325.77882901234483"/>
        <n v="607.72285323506696"/>
        <n v="5.8474752311098097"/>
        <n v="4.0676025603160744"/>
        <n v="128.04195270599999"/>
        <n v="676.27765484573729"/>
        <n v="1498.5350111644891"/>
        <n v="638.40680843101143"/>
        <n v="887.92252826508604"/>
        <n v="17.457157534203859"/>
        <n v="439.85075124613354"/>
        <n v="2526.4728332838913"/>
        <n v="8.9886461026658839"/>
        <n v="105.51481241141667"/>
        <n v="656.6225563725161"/>
        <n v="34.046206563751426"/>
        <n v="35.71403100575602"/>
        <n v="71.616902823496602"/>
        <n v="117.9368115082372"/>
        <n v="1055.9927523551876"/>
        <n v="178.83027135566263"/>
        <n v="111.76891959728916"/>
        <n v="1092.3974861668762"/>
        <n v="268.24540703349402"/>
        <n v="350.20928140483932"/>
        <n v="463.57109444404387"/>
        <n v="459.98312806867989"/>
        <n v="442.3616360689353"/>
        <n v="1130.3877172766181"/>
        <n v="797.13032033839784"/>
        <n v="594.8930567331123"/>
        <n v="290.25017232946851"/>
        <n v="288.72312001970539"/>
        <n v="907.87571465285168"/>
        <n v="1740.4713374888995"/>
        <n v="158.67131376316269"/>
        <n v="5.0932828258684006"/>
        <n v="305.14214062188387"/>
        <n v="11512.869918308301"/>
        <n v="658.0799271182965"/>
        <n v="3335.766539948831"/>
        <n v="3.5080810153888335"/>
        <n v="64.752376513179797"/>
        <n v="84.447768560399993"/>
        <n v="3870.1928824603324"/>
        <n v="7076.7621255484137"/>
        <n v="5696.8072903178345"/>
        <n v="1514.5597885237564"/>
        <n v="39.245876448101598"/>
        <n v="746.30347850346459"/>
        <n v="11931.150840390948"/>
        <n v="23.943844683546203"/>
        <n v="164.69455872682013"/>
        <n v="1277.8859170569024"/>
        <n v="83.771667375444622"/>
        <n v="36.550539616783148"/>
        <n v="916.9931825475561"/>
        <n v="307.01285099537552"/>
        <n v="8615.1596643854282"/>
        <n v="1459.0286397815082"/>
        <n v="447.39550350589707"/>
        <n v="7415.5804706102435"/>
        <n v="1118.4887587647431"/>
        <n v="1348.178414582502"/>
        <n v="198.285087022304"/>
        <n v="93.137481339516995"/>
        <n v="42.408335982564111"/>
        <n v="387.55171475593988"/>
        <n v="149.26658094824856"/>
        <n v="320.00209846909632"/>
        <n v="179.23931040265697"/>
        <n v="21.918206113647233"/>
        <n v="69.630568949419199"/>
        <n v="189.8731928844"/>
        <n v="139.89208087600466"/>
        <n v="67.939121182917376"/>
        <n v="275.36319758006056"/>
        <n v="9086.6976682066779"/>
        <e v="#DIV/0!"/>
        <n v="359.63225355869207"/>
        <n v="15.50844897030073"/>
        <n v="3.5518485683555654"/>
        <n v="371.2127390923593"/>
        <n v="1488.140126503127"/>
        <n v="614.22947765228719"/>
        <n v="163.96149655001153"/>
        <n v="7.119981200345741"/>
        <n v="182.43940265491224"/>
        <n v="1027.1156837178"/>
        <n v="23.67635841436341"/>
        <n v="145.55008413606436"/>
        <n v="308.33824226897337"/>
        <n v="5.1532778487511468"/>
        <n v="11.725579960308869"/>
        <n v="67.475548861878764"/>
        <n v="38.284524029516191"/>
        <n v="25.638390164553243"/>
        <n v="5.3599421946801193"/>
        <n v="26.576380048622255"/>
        <n v="969.07754879816594"/>
        <n v="245.6640172561722"/>
        <n v="148.51506497759502"/>
        <n v="224.94359290357426"/>
        <n v="195.85609005321749"/>
        <n v="177.653976219573"/>
        <n v="498.04424787011658"/>
        <n v="337.74383241733204"/>
        <n v="201.47129469364921"/>
        <n v="91.744925112990302"/>
        <n v="1677.0093836178626"/>
        <n v="1868.5722186434589"/>
        <n v="912.07244873015327"/>
        <n v="66.8170810055109"/>
        <n v="4.4762363924902635"/>
        <n v="168.120817363409"/>
        <n v="6642.4368595763735"/>
        <n v="467.56579210037108"/>
        <n v="103.532697362672"/>
        <n v="14.958422671354899"/>
        <n v="31.78396593870724"/>
        <n v="314.73826455239998"/>
        <n v="97.951321933662186"/>
        <n v="443.47235722389524"/>
        <n v="220.37569991786162"/>
        <n v="167.82481053603246"/>
        <n v="32.718234627656699"/>
        <n v="149.77270398161755"/>
        <n v="60.317390072942104"/>
        <n v="910.35869218869016"/>
        <n v="80.557063041324938"/>
        <n v="326.66233909180141"/>
        <n v="65.701606579177991"/>
        <n v="135.60046502839981"/>
        <n v="4.7989146093437736"/>
        <n v="45.100978949583997"/>
        <n v="18.311590123429443"/>
        <n v="3.8595857403012888"/>
        <n v="7.5047500505858382"/>
        <n v="797.64771966226624"/>
        <n v="120.07600080937341"/>
        <n v="216.56564431690558"/>
        <n v="192.08740693335864"/>
        <n v="130.888784958934"/>
        <n v="265.82950912287401"/>
        <n v="1095.8487282308599"/>
        <n v="794.37644638318909"/>
        <n v="388.95438517784999"/>
        <n v="1126.115327248285"/>
        <n v="475.75859378285099"/>
        <n v="1369.7641139978223"/>
        <n v="4384.927932485677"/>
        <n v="315.45874131821301"/>
        <n v="46.804000000000002"/>
        <n v="136.53501051275501"/>
        <n v="3291.422"/>
        <n v="65.075000000000003"/>
        <n v="404.497370912321"/>
        <n v="1017.32653840631"/>
        <n v="59.585059283145561"/>
        <n v="70.590256052399994"/>
        <n v="135.786482488442"/>
        <n v="614.33374632702805"/>
        <n v="608.47484803128805"/>
        <n v="136.290148454041"/>
        <n v="173.423048894125"/>
        <n v="592.22972550714496"/>
        <n v="352.39273476264754"/>
        <n v="793.10833544362094"/>
        <n v="3.1475366778959999"/>
        <n v="79.973418215303994"/>
        <n v="146.88037138320001"/>
        <n v="628.78540693439686"/>
        <n v="18.13"/>
        <n v="5.85"/>
        <n v="5.95"/>
        <n v="955.2"/>
        <n v="184.5"/>
        <n v="204"/>
        <n v="855.18409285406619"/>
        <n v="325.25005300885402"/>
        <n v="465.45183650455414"/>
        <n v="2209.8706152481245"/>
        <n v="2303.9521070649221"/>
        <n v="2432.3009190794128"/>
        <n v="4135.9783059132242"/>
        <n v="277.47505937056877"/>
        <n v="2525.0983845533729"/>
        <n v="10266.291847616971"/>
        <n v="886.60792851413009"/>
        <n v="77.603127772676302"/>
        <n v="341.79018600890419"/>
        <n v="66228.336117710351"/>
        <n v="471.98677615115002"/>
        <n v="5831.3972015095706"/>
        <n v="673.97646810827405"/>
        <n v="13.040934356535946"/>
        <n v="300.46538162187915"/>
        <n v="4558.4384277049458"/>
        <n v="7341.6130987450397"/>
        <n v="302.55611979857247"/>
        <n v="2013.172110102131"/>
        <n v="17.860664453627653"/>
        <n v="1746.7195440394896"/>
        <n v="3986.0159949918848"/>
        <n v="1472.4269034610734"/>
        <n v="7430.9506601639505"/>
        <n v="174.79966617235894"/>
        <n v="97.501159340558729"/>
        <n v="1758.2002432879069"/>
        <n v="4294.3804647469906"/>
        <n v="5498.7038578517913"/>
        <n v="931.81219913830409"/>
        <n v="143.20343287040509"/>
        <n v="5010.6683184258618"/>
        <n v="1311.0483255109284"/>
        <n v="492.74299482289933"/>
        <n v="148.89569071365591"/>
        <n v="20.786322494726949"/>
        <n v="67.745858925737352"/>
        <n v="261.89560011397964"/>
        <n v="278.70694615059978"/>
        <n v="290.02835007085184"/>
        <n v="202.96490319246701"/>
        <n v="85.892175193615927"/>
        <n v="279.19911339690998"/>
        <n v="722.11339956993663"/>
        <n v="238.83269415006387"/>
        <n v="6.9164510000000003"/>
        <n v="323.08378482841744"/>
        <n v="2637.5990000000002"/>
        <n v="12.2"/>
        <n v="78.500352360473414"/>
        <n v="9.1871303807337146"/>
        <n v="4.4567842624745033"/>
        <n v="24.738612288175428"/>
        <n v="114.0837862932249"/>
        <n v="149.33690230114999"/>
        <n v="66.779721782838777"/>
        <n v="45.450483317065945"/>
        <n v="93.212177065756677"/>
        <n v="168.04387004750984"/>
        <n v="329.95770975927434"/>
        <n v="837.88087702773782"/>
        <n v="169.44331000571191"/>
        <n v="102.98588539502056"/>
        <n v="81.165578303837378"/>
        <n v="74.822782461865415"/>
        <n v="20.059493524743459"/>
        <n v="13.33434540662137"/>
        <n v="479.04257038445962"/>
        <n v="99.38642539096675"/>
        <n v="125.47536205609553"/>
        <n v="513.31146372724049"/>
        <n v="114.06992117534361"/>
        <n v="59.182927527568474"/>
        <n v="1887.5011205749581"/>
        <n v="746.17477293491743"/>
        <n v="1558.630157369907"/>
        <n v="896.00666734024549"/>
        <n v="52.625514511991426"/>
        <n v="597.65793705324029"/>
        <n v="1258.4651337624173"/>
        <n v="2439.7234670562202"/>
        <n v="322.66254685473365"/>
        <n v="5974.358244141672"/>
        <n v="963.35609248873334"/>
        <n v="29.806714388398948"/>
        <n v="121.36093885847161"/>
        <n v="147.45773199658177"/>
        <n v="677.40323498764849"/>
        <n v="83.16304922590902"/>
        <n v="229.20304942625023"/>
        <n v="4.8272630860440948"/>
        <n v="255.03696409235874"/>
        <n v="467.54433568828853"/>
        <n v="21.71392388670348"/>
        <n v="415.47167841779054"/>
        <n v="407.90897749821255"/>
        <n v="144.89109494927365"/>
        <n v="66.335449967625337"/>
        <n v="159.7616544716297"/>
        <n v="254.54249051987637"/>
        <n v="89.188535190996333"/>
        <n v="23.004979315137941"/>
        <n v="94.969273583005375"/>
        <n v="3307.0542572407521"/>
        <n v="1306.5648508469367"/>
        <n v="611.99143690911831"/>
        <n v="375.31839608617105"/>
        <n v="186.46948648909927"/>
        <n v="209.31654560729771"/>
        <n v="736.52337966771756"/>
        <n v="395.71152520778514"/>
        <n v="160.9498247057594"/>
        <n v="780.35272980463185"/>
        <n v="1186.5603459455544"/>
        <n v="397.93793109251345"/>
        <n v="1470.2524168859482"/>
        <n v="114.82981745239844"/>
        <n v="385.75288248075805"/>
        <n v="12960.772985066049"/>
        <n v="398.3755177133778"/>
        <n v="86.996433726461873"/>
        <n v="131.92257344775334"/>
        <n v="3.1104560968415749"/>
        <n v="71.055889708573616"/>
        <n v="116.4790784285432"/>
        <n v="479.95410796666295"/>
        <n v="116.15091332032172"/>
        <n v="111.71099994572504"/>
        <n v="140.62188189867155"/>
        <n v="1634.4245026031992"/>
        <n v="763.24131989910825"/>
        <n v="139.2030487863245"/>
        <n v="233.51447667399384"/>
        <n v="12.290235614420727"/>
        <n v="53.076000798000003"/>
        <n v="23.4995998644"/>
        <n v="2.2505366132135305"/>
        <n v="4.7379718172916441"/>
        <n v="887.25290809953583"/>
        <n v="131.98635776741006"/>
        <n v="75.299909239099307"/>
        <n v="364.61288646238"/>
        <n v="853.88461166170646"/>
        <n v="937.7252937611803"/>
        <n v="5392.9685627401896"/>
        <n v="1996.1524727133926"/>
        <n v="1216.9877962154708"/>
        <n v="1058.8974886675469"/>
        <n v="1181.2321725558827"/>
        <n v="20418.528854607695"/>
        <n v="15387.108925860921"/>
        <n v="1878.0916311424278"/>
        <n v="248.452201"/>
        <n v="2220.6951950435614"/>
        <n v="151428.64071434119"/>
        <n v="6234.3902862067089"/>
        <n v="4720.9816949657124"/>
        <n v="1627.1823781452581"/>
        <n v="4374.6139433530998"/>
        <n v="2453.4056425869526"/>
        <n v="6062.8079451684225"/>
        <n v="8177.6482881839274"/>
        <n v="1190.3214236757312"/>
        <n v="1533.3057181077502"/>
        <n v="4808.6175570442547"/>
        <n v="6738.2141086735901"/>
        <n v="2838.8176480926168"/>
        <n v="2338.1840126643674"/>
        <n v="496.45168720128106"/>
        <n v="1168.8131781083102"/>
        <n v="1641.4949936830576"/>
        <n v="1437.6999963150706"/>
        <n v="3290.2647766819882"/>
        <n v="283.84851519933977"/>
        <n v="275.08216062981802"/>
        <n v="6953.754580093957"/>
        <n v="573.33974138595784"/>
        <n v="770.33081245969197"/>
        <n v="86.050015052399999"/>
        <n v="7.7250100171392004"/>
        <n v="17.671239513202099"/>
        <n v="197.90363031003054"/>
        <n v="84.212335982445552"/>
        <n v="65.769107910547362"/>
        <n v="150.67254524461623"/>
        <n v="172.721176206286"/>
        <n v="110.60800650977775"/>
        <n v="245.91116131008931"/>
        <n v="59.395620057145301"/>
        <n v="74.133596811164907"/>
        <n v="1626.6503637534479"/>
        <n v="95.518145640987896"/>
        <n v="51.827129729748101"/>
        <n v="1.7594042310915687"/>
        <n v="9.7570233900000005"/>
        <n v="24.365919830589299"/>
        <n v="203.11085599964838"/>
        <n v="69.418307484773194"/>
        <n v="45.782923027188041"/>
        <n v="0.38011316662404798"/>
        <n v="55.276590313733834"/>
        <n v="29.946729271257933"/>
        <n v="298.49318508157199"/>
        <n v="19.29691437849938"/>
        <n v="247.99217598064917"/>
        <n v="8.6193309989807823"/>
        <n v="28.836060127723538"/>
        <n v="16.446864088800002"/>
        <n v="177.66572495763407"/>
        <n v="4.3037842711879062"/>
        <n v="0.89974584066646091"/>
        <n v="2.6242587019438441"/>
        <n v="278.74126143846951"/>
        <n v="25.49279881888306"/>
        <n v="41.613245130823813"/>
        <n v="104.41991664674464"/>
        <n v="23.210570799857599"/>
        <n v="48.247176549272801"/>
        <n v="273.96617496283193"/>
        <n v="200.63547871447906"/>
        <n v="110.82772560236442"/>
        <n v="26.901132312250517"/>
        <n v="255.63745414390701"/>
        <n v="375.99839703407076"/>
        <n v="762.95883056704793"/>
        <n v="245.09044171346295"/>
        <n v="23.663244236070046"/>
        <n v="113.99738429517618"/>
        <n v="2070.0497435450661"/>
        <n v="28.291029146231729"/>
        <n v="271.88687912190699"/>
        <n v="247.78084664665582"/>
        <n v="40.286169236106304"/>
        <n v="3.5137705707612237"/>
        <n v="65.998191967817903"/>
        <n v="145.62958703802403"/>
        <n v="194.34438582460399"/>
        <n v="4.0143791154734032"/>
        <n v="18.484165526515"/>
        <n v="50.833736854458039"/>
        <n v="14.458375183110983"/>
        <n v="619.45449077992703"/>
        <n v="8.1346443528109145"/>
        <n v="274.75139697661479"/>
        <n v="28.457516480618377"/>
        <n v="48.993699248516343"/>
        <n v="3.3860123766468906"/>
        <n v="54.640979401911885"/>
        <n v="5.7687205951963874"/>
        <n v="1.2060043056159691"/>
        <n v="24.622587906326032"/>
        <n v="896.30239993378814"/>
        <n v="128.64045926570336"/>
        <n v="219.59328398090773"/>
        <n v="337.2084334536392"/>
        <n v="35.163072703310398"/>
        <n v="64.083646796835794"/>
        <n v="209.98828161406004"/>
        <n v="109.67345328962286"/>
        <n v="69.785187526827755"/>
        <n v="198.83696912750972"/>
        <n v="173.22808321118501"/>
        <n v="745.23144255378543"/>
        <n v="1288.8505805216498"/>
        <n v="180.303179616123"/>
        <n v="5.5388099999999998"/>
        <n v="52.489485097325399"/>
        <n v="2088.1904564108586"/>
        <n v="66.153308842321806"/>
        <n v="54.438600645701001"/>
        <n v="7.2168061739182221"/>
        <n v="5.0101007256000001"/>
        <n v="25.850885946708502"/>
        <n v="73.209453166202906"/>
        <n v="89.422136577546695"/>
        <n v="16.502036499598098"/>
        <n v="0.59190712456460104"/>
        <n v="19.923942173566999"/>
        <n v="10.7940250818938"/>
        <n v="412.94478436484297"/>
        <n v="1.497356965700305"/>
        <n v="566.30082751994212"/>
        <n v="7.2429290851044117"/>
        <n v="28.339121119939694"/>
        <n v="21.6387766044"/>
        <n v="1132.6084632429477"/>
        <n v="7.0539943060097778"/>
        <n v="1.3952955770129229"/>
        <n v="4.8835345195452309"/>
        <n v="492.81839780096431"/>
        <n v="48.835345195452319"/>
        <n v="79.066749364065629"/>
        <n v="69.824052167084844"/>
        <n v="50.927309385476399"/>
        <n v="83.468947013950697"/>
        <n v="369.85182009647815"/>
        <n v="144.86666195625637"/>
        <n v="122.91247123021917"/>
        <n v="266.04867101737267"/>
        <n v="208.527477868293"/>
        <n v="212.70722356902826"/>
        <n v="460.90025641056621"/>
        <n v="144.243214272252"/>
        <n v="34.342703037442902"/>
        <n v="1080.9330368764715"/>
        <n v="163.72901275058101"/>
        <n v="185.16063453831799"/>
        <n v="26.00056176259697"/>
        <n v="13.216509241200001"/>
        <n v="136.3641245916892"/>
        <n v="577.37594872116711"/>
        <n v="513.70627939025576"/>
        <n v="82.007310963927793"/>
        <n v="3.8041835226592493"/>
        <n v="99.012562570372637"/>
        <n v="85.128493693702552"/>
        <n v="2121.195260583956"/>
        <n v="76.931304782843952"/>
        <n v="424.86199421497435"/>
        <n v="3.8112425711757103"/>
        <n v="38.628203549142967"/>
        <n v="83.27504023427683"/>
        <n v="415.77276016977783"/>
        <n v="18.660963788009504"/>
        <n v="3.5544692929541895"/>
        <n v="16.587523367119555"/>
        <n v="1468.7067118486714"/>
        <n v="139.21671397403915"/>
        <n v="249.55336494282545"/>
        <n v="72.678669573600004"/>
        <n v="12.4624796787487"/>
        <n v="21.066345740800202"/>
        <n v="112.90773601491091"/>
        <n v="80.685324737256295"/>
        <n v="45.674502958749514"/>
        <n v="11.65647858557702"/>
        <n v="93.957529974828901"/>
        <n v="223.42175164364195"/>
        <n v="270.13157290094358"/>
        <n v="76.115475397180703"/>
        <n v="4.6541199097552335"/>
        <n v="50.4501934397192"/>
        <n v="1153.0419169357497"/>
        <n v="20.552003358303594"/>
        <n v="65.835858561519302"/>
        <n v="85.087610438410906"/>
        <n v="9.7077366791672208"/>
        <n v="11.4454049184"/>
        <n v="36.0225297529567"/>
        <n v="100.14450542859697"/>
        <n v="80.174408350395495"/>
        <n v="2.7605517484369848"/>
        <n v="11.798732340570799"/>
        <n v="34.956628937277394"/>
        <n v="9.9425320188245312"/>
        <n v="249.30414123351301"/>
        <n v="6.2815394162287452"/>
        <n v="79.079025366363069"/>
        <n v="11.083756531344035"/>
        <n v="13.29526394235587"/>
        <n v="7.2360040550848028"/>
        <n v="18.376593166492537"/>
        <n v="2.6811609692932943"/>
        <n v="0.60477315096841211"/>
        <n v="10.583530141947213"/>
        <n v="388.02245366133315"/>
        <n v="55.437538838771118"/>
        <n v="87.692106890419751"/>
        <n v="140.48856264652386"/>
        <n v="22.862999775610799"/>
        <n v="49.187587291996003"/>
        <n v="347.100110906738"/>
        <n v="160.00689716210201"/>
        <n v="115.35141934600024"/>
        <n v="287.53577968789858"/>
        <n v="125.66049927476401"/>
        <n v="271.87832371447786"/>
        <n v="425.41195204120879"/>
        <n v="135.332154846885"/>
        <n v="91.516799440976101"/>
        <n v="3628.4599720354408"/>
        <n v="81.992348747816706"/>
        <n v="86.383297113912505"/>
        <n v="11.169484001381244"/>
        <n v="11.9083393944"/>
        <n v="30.950192967163701"/>
        <n v="252.06774534713298"/>
        <n v="72.067257060145295"/>
        <n v="56.818224343876039"/>
        <n v="0.58105538178198501"/>
        <n v="68.600200724299441"/>
        <n v="37.164948622638249"/>
        <n v="242.851161560739"/>
        <n v="373.84929906007466"/>
        <n v="809.98279727531451"/>
        <n v="8.2381026947989877"/>
        <n v="34.614721943254082"/>
        <n v="89.940533133943774"/>
        <n v="486.31755653794443"/>
        <n v="6.397175962180266"/>
        <n v="1.2024766846203512"/>
        <n v="7.8561810061862944"/>
        <n v="645.68188057374346"/>
        <n v="80.165112308023424"/>
        <n v="125.4584007620566"/>
        <n v="317.92032832358694"/>
        <n v="241.59181689591406"/>
        <n v="98.671695020601433"/>
        <n v="739.50159701502537"/>
        <n v="427.11723263373358"/>
        <n v="698.01930678333042"/>
        <n v="658.22446729371359"/>
        <n v="429.53510127815758"/>
        <n v="245.323908758187"/>
        <n v="481.90250963160003"/>
        <n v="262.54053993858099"/>
        <n v="14.75653031397251"/>
        <n v="146.712516741889"/>
        <n v="518.67653082022161"/>
        <n v="164.33245036510888"/>
        <n v="443.05207860388799"/>
        <n v="134.06099713037901"/>
        <n v="58.766088151030885"/>
        <n v="8.5967271323999999"/>
        <n v="74.595976859578698"/>
        <n v="178.93341732535049"/>
        <n v="253.36550405712501"/>
        <n v="70.48741491221395"/>
        <n v="2.2199344218867402E-3"/>
        <n v="120.18891587420234"/>
        <n v="894.73755767600085"/>
        <n v="790.92073593952705"/>
        <n v="138.75531818358337"/>
        <n v="1708.7779213101014"/>
        <n v="30.267496364547863"/>
        <n v="81.643162934071484"/>
        <n v="58.939553425665494"/>
        <n v="489.77084698017666"/>
        <n v="16.475572203077633"/>
        <n v="4.7709185916247971"/>
        <n v="41.188930507694074"/>
        <n v="849.60518279654377"/>
        <n v="438.9245104294813"/>
        <n v="401.55231479508711"/>
        <n v="310.25357898796375"/>
        <n v="46.2047202980064"/>
        <n v="91.191244022371095"/>
        <n v="490.59403724198614"/>
        <n v="207.93922767701756"/>
        <n v="163.03860684663641"/>
        <n v="376.00766907658732"/>
        <n v="271.28985263151498"/>
        <n v="412.20348931252551"/>
        <n v="847.3557302683912"/>
        <n v="224.38755189666099"/>
        <n v="86.439107337991203"/>
        <n v="1433.5240448926179"/>
        <n v="89.274622682584805"/>
        <n v="131.54658045393199"/>
        <n v="12.569274972627339"/>
        <n v="26.795804702400002"/>
        <n v="60.227467959373698"/>
        <n v="425.91725894840329"/>
        <n v="145.151704748452"/>
        <n v="96.005390683890965"/>
        <n v="1.17681360950626"/>
        <n v="115.91332090334066"/>
        <n v="62.797376254995534"/>
        <n v="595.26398897046795"/>
        <n v="122.19293551644581"/>
        <n v="495.63775156421349"/>
        <n v="4.7294540787599999"/>
        <n v="31.01840309844"/>
        <n v="34.529889368893436"/>
        <n v="71.088116814000003"/>
        <n v="7.8004566034809297"/>
        <n v="1.5811736358407296"/>
        <n v="8.9599839364307989"/>
        <n v="745.77183944167894"/>
        <n v="91.858658844080438"/>
        <n v="143.05856705225645"/>
        <n v="27.093522416839996"/>
        <n v="62.815860263235599"/>
        <n v="126.04357147216"/>
        <n v="417.10062226215092"/>
        <n v="152.32372102196948"/>
        <n v="138.61461657949883"/>
        <n v="279.10936013436338"/>
        <n v="390.084487041155"/>
        <n v="761.27548986875888"/>
        <n v="1226.2606844523807"/>
        <n v="222.54410012730401"/>
        <n v="25.163931999999999"/>
        <n v="123.863489835255"/>
        <n v="3067.8873803307788"/>
        <n v="191.01768588756701"/>
        <n v="366.43562150543301"/>
        <n v="13.317639795227656"/>
        <n v="2.6343973620000001"/>
        <n v="63.664191329010599"/>
        <n v="182.31668711825401"/>
        <n v="255.556432063004"/>
        <n v="41.095739623693198"/>
        <n v="1.9932333884094799"/>
        <n v="49.617460236642501"/>
        <n v="26.880830391323201"/>
        <n v="1136.02051284757"/>
        <n v="46.770755901725089"/>
        <n v="770.87833305071513"/>
        <n v="17.423782676704075"/>
        <n v="71.262457461290055"/>
        <n v="17.488284491107251"/>
        <n v="56.795599972799998"/>
        <n v="14.509545841082717"/>
        <n v="3.0088919946945731"/>
        <n v="8.4248975851448034"/>
        <n v="835.58936620664758"/>
        <n v="86.254903847911109"/>
        <n v="141.41792375064489"/>
        <n v="1883.1645083561802"/>
        <n v="941.76730224554751"/>
        <n v="515.45498850479225"/>
        <n v="1383.1227122977846"/>
        <n v="1965.1340067404146"/>
        <n v="899.02189583860138"/>
        <n v="928.83287037339926"/>
        <n v="294.20099002607924"/>
        <n v="691.50384983602748"/>
        <n v="4697.2555948925274"/>
        <n v="5326.7679973279692"/>
        <n v="54.797246416852786"/>
        <n v="3833.2937783750494"/>
        <n v="44110.03291917358"/>
        <n v="33855.567661362351"/>
        <n v="771.10718750241256"/>
        <n v="5604.32229065923"/>
        <n v="5424.0684715920888"/>
        <n v="5611.3757669170836"/>
        <n v="764.14473588310011"/>
        <n v="2704.9946868410557"/>
        <n v="1393.2928643145024"/>
        <n v="8024.3402551966001"/>
        <n v="1640.7516744581835"/>
        <n v="1641.6510140697171"/>
        <n v="315.97077711747573"/>
        <n v="431.12472394835612"/>
        <n v="627.77030697376824"/>
        <n v="201.08941569754674"/>
        <n v="3038.2676253216573"/>
        <n v="945.93085580161767"/>
        <n v="210.20685684480392"/>
        <n v="3207.1560444321531"/>
        <n v="706.25055077487059"/>
        <n v="999.5947756045905"/>
        <n v="85.310400085200001"/>
        <n v="189.19664043044378"/>
        <n v="98.198769982689114"/>
        <n v="1205.8805364226314"/>
        <n v="553.07240418910942"/>
        <n v="995.52590911115306"/>
        <n v="664.12934295028208"/>
        <n v="56.864273948372421"/>
        <n v="114.24933575918401"/>
        <n v="588.72462112799997"/>
        <n v="393.52811439183341"/>
        <n v="43.981989954449027"/>
        <n v="254.22924746682335"/>
        <n v="4157.0552209605985"/>
        <n v="29.293468454658189"/>
        <n v="1777.2736565329196"/>
        <n v="6.754860866871117"/>
        <n v="9.8934190591076163"/>
        <n v="277.35664010592097"/>
        <n v="728.52122015214252"/>
        <n v="930.81329424518913"/>
        <n v="426.16199881688794"/>
        <n v="295.25859054815629"/>
        <n v="21.787307057258214"/>
        <n v="328.53234799621822"/>
        <n v="642.44819160869076"/>
        <n v="186.88393958875051"/>
        <n v="158.52937613384069"/>
        <n v="1248.2509117803349"/>
        <n v="0.98581089306568703"/>
        <n v="9.1316425048845478"/>
        <n v="90.566722700909324"/>
        <n v="699.89049534989124"/>
        <n v="98.994342585363967"/>
        <n v="22.54933000397773"/>
        <n v="62.358640998654465"/>
        <n v="3386.7423345233515"/>
        <n v="626.37027788827027"/>
        <n v="391.13344019245335"/>
        <n v="234.40768137832865"/>
        <n v="102.94740567128574"/>
        <n v="43.527125588207227"/>
        <n v="238.12163181904549"/>
        <n v="121.96402892231187"/>
        <n v="200.71616694683365"/>
        <n v="184.47059374499673"/>
        <n v="19.475894345652208"/>
        <n v="133.18722562504101"/>
        <n v="174.29561314559999"/>
        <n v="112.69901979398556"/>
        <n v="33.17177226224559"/>
        <n v="97.142199825796766"/>
        <n v="3928.1080411002649"/>
        <n v="747.66746714049987"/>
        <n v="26.918757621743151"/>
        <n v="3.8637520804360799"/>
        <n v="86.03964316986864"/>
        <n v="181.8298585355958"/>
        <n v="588.18153254625906"/>
        <n v="222.92372857336846"/>
        <n v="278.18458129501789"/>
        <n v="1.1774160631007342"/>
        <n v="176.13361681395091"/>
        <n v="881.21786248148976"/>
        <n v="78.438069644127239"/>
        <n v="1.7056350668936435"/>
        <n v="1273.0581268302628"/>
        <n v="70.883333966887292"/>
        <n v="36.477626720561183"/>
        <n v="80.467388856143472"/>
        <n v="58.756029387965846"/>
        <n v="259.02736725366884"/>
        <n v="11.891080363596123"/>
        <n v="14.863850454495148"/>
        <n v="1914.8036836922217"/>
        <n v="134.48245649305139"/>
        <n v="135.19025889564639"/>
        <n v="776.2676697692159"/>
        <n v="1544.9172059674183"/>
        <n v="524.58758132033722"/>
        <n v="2052.3908698899468"/>
        <n v="1134.7810340518356"/>
        <n v="1933.8598426494659"/>
        <n v="1776.6776415366235"/>
        <n v="358.2474600837088"/>
        <n v="3674.1892883514247"/>
        <n v="11998.807077496227"/>
        <n v="20.982745175709404"/>
        <n v="2.0009999999999999"/>
        <n v="91.815511491436538"/>
        <n v="14594.548586331748"/>
        <n v="336.71922754710158"/>
        <n v="11123.831957024733"/>
        <n v="48.484819422068981"/>
        <n v="14.413700926675153"/>
        <n v="867.02641160152052"/>
        <n v="351.73400472563128"/>
        <n v="1580.3940586089416"/>
        <n v="640.11437064049869"/>
        <n v="444.79703893142783"/>
        <n v="1.3328936303508905E-2"/>
        <n v="758.41493036119527"/>
        <n v="7902.5927146649601"/>
        <n v="1597.6062456844838"/>
        <n v="177.91137476243628"/>
        <n v="2803.7647664091592"/>
        <n v="6.698539842009481"/>
        <n v="2.8708027894326338"/>
        <n v="2282.6000380773335"/>
        <n v="96.545704319741844"/>
        <n v="28.79536913788569"/>
        <n v="62.020795066215342"/>
        <n v="2683.1967968360941"/>
        <n v="518.31664448194249"/>
        <n v="655.64840498570493"/>
        <n v="51.610425303423497"/>
        <n v="3.4951280000508"/>
        <n v="8.4263933643744604"/>
        <n v="100.36226558528188"/>
        <n v="43.58203039256324"/>
        <n v="33.353287481815563"/>
        <n v="78.290047175055378"/>
        <n v="52.054014624144102"/>
        <n v="94.153998861403693"/>
        <n v="173.62268731794975"/>
        <n v="20.191452634004602"/>
        <n v="2.0190000000000001"/>
        <n v="23.635831878858799"/>
        <n v="2821.2075330541297"/>
        <n v="9.1476162511616295"/>
        <n v="7.42466511820178"/>
        <n v="2.1531746932510276"/>
        <n v="5.4846577584"/>
        <n v="12.429077692160901"/>
        <n v="111.62425926321421"/>
        <n v="17.372962008986299"/>
        <n v="25.161062143440866"/>
        <n v="5.2004588325881097E-2"/>
        <n v="30.378526140313202"/>
        <n v="16.45791632263111"/>
        <n v="48.052242595747401"/>
        <n v="27.759947741752011"/>
        <n v="97.416661215414464"/>
        <n v="1.1157437200217375"/>
        <n v="4.7242805712968181"/>
        <n v="80.954593839283135"/>
        <n v="23.496332871080103"/>
        <n v="0.74891788984758234"/>
        <n v="0.22926057852477011"/>
        <n v="0.53494134989113018"/>
        <n v="72.446342813827357"/>
        <n v="7.6420192841590042"/>
        <n v="11.845129890446453"/>
        <n v="332.30949990592336"/>
        <n v="67.773935839845393"/>
        <n v="140.98674453816415"/>
        <n v="653.55868935348542"/>
        <n v="416.63964874034082"/>
        <n v="264.38458307179803"/>
        <n v="55.497916571520037"/>
        <n v="1809.9775453478289"/>
        <n v="2701.1872924295344"/>
        <n v="8790.6507217566123"/>
        <n v="335.19798376804198"/>
        <n v="685.51287374413505"/>
        <n v="8496.7473073552155"/>
        <n v="65.721000000000004"/>
        <n v="332.37148609029703"/>
        <n v="399.66576282215601"/>
        <n v="7.2373024800000005E-2"/>
        <n v="464.74467349100121"/>
        <n v="1352.8135088090671"/>
        <n v="1923.5322148872624"/>
        <n v="312.60503237438513"/>
        <n v="133.55061409934618"/>
        <n v="278.97961467932231"/>
        <n v="183.99834573135627"/>
        <n v="5759.553405087483"/>
        <n v="475.7233407336733"/>
        <n v="602.59237647987368"/>
        <n v="458.84360396410113"/>
        <n v="415.92838452834945"/>
        <n v="51.339884535962206"/>
        <n v="10274.703904461374"/>
        <n v="39.534837872405049"/>
        <n v="7.6322080834758808"/>
        <n v="15.137212698893832"/>
        <n v="1301.1388340709684"/>
        <n v="230.23827718485583"/>
        <n v="318.64468748511803"/>
        <n v="27.620801958040889"/>
        <n v="43.763920519099138"/>
        <n v="94.821827791381466"/>
        <n v="1159.118694891567"/>
        <n v="639.98632115311534"/>
        <n v="1094.0980129774784"/>
        <n v="970.96283622909436"/>
        <n v="125.03977291171182"/>
        <n v="62.072729058116479"/>
        <n v="3692.0153916028548"/>
        <n v="1.3981003035430835"/>
        <n v="181.19583696956374"/>
        <n v="1896.4035145190944"/>
        <n v="1.9706715722757617"/>
        <n v="54.959848761228542"/>
        <n v="355.20895173918655"/>
        <n v="64.371121954400351"/>
        <n v="107.57622114394097"/>
        <n v="3.1191516347455709E-3"/>
        <n v="183.42850492466334"/>
        <n v="1776.1846540151241"/>
        <n v="66.967817150156378"/>
        <n v="66.342347981425206"/>
        <n v="354.35918358644489"/>
        <n v="242.79128092966394"/>
        <n v="35.86940129749609"/>
        <n v="10.654277613117648"/>
        <n v="20.420698758475492"/>
        <n v="652.6506057864068"/>
        <n v="240.98961267766111"/>
        <n v="270.16203947548331"/>
        <n v="86.71824269649413"/>
        <n v="65.962828600378529"/>
        <n v="145.50969499415308"/>
        <n v="366.02602583245061"/>
        <n v="203.16120024716525"/>
        <n v="191.96777350043615"/>
        <n v="73.974821779917306"/>
        <n v="58.288812782253878"/>
        <n v="1048.2055029533171"/>
        <n v="1187.2514954295418"/>
        <n v="12.743987816907699"/>
        <n v="3.0310000000000001"/>
        <n v="200.539767396305"/>
        <n v="1660.8125649201595"/>
        <n v="16.2"/>
        <n v="269.48785017316101"/>
        <n v="2.7020847548996998"/>
        <n v="62.348081847958504"/>
        <n v="42.129926208000001"/>
        <n v="53.352520901613488"/>
        <n v="322.48105994233401"/>
        <n v="779.23111725710442"/>
        <n v="188.82222569992055"/>
        <n v="3.5003236444173731"/>
        <n v="93.38439026085095"/>
        <n v="543.69075872293308"/>
        <n v="486.53954781149599"/>
        <n v="160.98451724971045"/>
        <n v="205.88455606950524"/>
        <n v="9.1734291061200004"/>
        <n v="9.6621006790799999"/>
        <n v="120.66429369205433"/>
        <n v="242.88190178405895"/>
        <n v="802.82111658794986"/>
        <n v="136.13340111711068"/>
        <n v="58.917950483480695"/>
        <n v="729.85068598915461"/>
        <n v="142.72050117116441"/>
        <n v="173.82625142641822"/>
        <n v="141.75014303294927"/>
        <n v="51.758294220478803"/>
        <n v="81.800835321324996"/>
        <n v="219.65498633917201"/>
        <n v="138.70417707439341"/>
        <n v="72.997713467910003"/>
        <n v="251.29390341363973"/>
        <n v="200.75092082340601"/>
        <n v="243.31379729673466"/>
        <n v="521.10841889739652"/>
        <n v="122.171719984901"/>
        <n v="4.1217249999999996"/>
        <n v="33.416484943974702"/>
        <n v="1027.3425962439228"/>
        <n v="222.08580052775099"/>
        <n v="152.05787718523899"/>
        <n v="5.8245831571542821"/>
        <n v="49.380232888800002"/>
        <n v="50.065334815784098"/>
        <n v="149.59028868816699"/>
        <n v="163.66133637448701"/>
        <n v="33.718929689494701"/>
        <n v="0.49447900451697802"/>
        <n v="40.710975600158598"/>
        <n v="22.055639787966999"/>
        <n v="704.06836691388503"/>
        <n v="80.911635207126722"/>
        <n v="1285.4193448549324"/>
        <n v="69.717739205973118"/>
        <n v="64.986885360513696"/>
        <n v="77.606255193992055"/>
        <n v="267.3133677468"/>
        <n v="13.131196440837879"/>
        <n v="2.5814934025238316"/>
        <n v="8.4328784482445123"/>
        <n v="853.1319396660756"/>
        <n v="80.88679327908001"/>
        <n v="130.79566572787402"/>
        <n v="1136.4866480445144"/>
        <n v="279.03641084342411"/>
        <n v="1170.1331991502836"/>
        <n v="3736.2442004127561"/>
        <n v="2310.434832043265"/>
        <n v="32.788382079840147"/>
        <n v="811.51558114922022"/>
        <n v="6273.4904949063548"/>
        <n v="2650.7157529247597"/>
        <n v="4555.4997553331523"/>
        <n v="9946.0013077368203"/>
        <n v="1182.3454462750201"/>
        <n v="1054.6827887183399"/>
        <n v="6842.1316662222698"/>
        <n v="1328.6943610765099"/>
        <n v="1151.1074807622599"/>
        <n v="284.84115813572805"/>
        <n v="689.35857523560003"/>
        <n v="504.94750126491994"/>
        <n v="2285.6526419988386"/>
        <n v="2571.3562662598524"/>
        <n v="2100.4613623468586"/>
        <n v="1032.5138737998584"/>
        <n v="6437.4822837770525"/>
        <n v="6647.4369229665281"/>
        <n v="4996.7316144603565"/>
        <n v="2061.4237946550966"/>
        <n v="880.45033957453904"/>
        <n v="78.111765745448437"/>
        <n v="614.34952493073786"/>
        <n v="1281.4197568940392"/>
        <n v="19.769451288664438"/>
        <n v="11.594114289592675"/>
        <n v="23.931441033646422"/>
        <n v="7599.9419168280001"/>
        <n v="1187.6535022287883"/>
        <n v="1446.2914363812406"/>
      </sharedItems>
    </cacheField>
    <cacheField name="2085" numFmtId="1">
      <sharedItems containsMixedTypes="1" containsNumber="1" minValue="0" maxValue="152398.20508331701" count="1086">
        <n v="271.33305683160631"/>
        <n v="80.833229739915225"/>
        <n v="63.220811817544387"/>
        <n v="378.25540464136981"/>
        <n v="623.57518827370689"/>
        <n v="0"/>
        <n v="199.58600920291761"/>
        <n v="227.05547792986923"/>
        <n v="25.025212036075583"/>
        <n v="168.51440550284619"/>
        <n v="3802.0779246696616"/>
        <n v="52.558783143324703"/>
        <n v="4.0806790904671217"/>
        <n v="51.8696742286972"/>
        <n v="693.79078600197772"/>
        <n v="339.01423734750284"/>
        <n v="607.72285323506696"/>
        <n v="5.8474752311098097"/>
        <n v="4.1085267831451491"/>
        <n v="128.04195270599999"/>
        <n v="680.4236061751609"/>
        <n v="1606.5174262847447"/>
        <n v="642.32059079120404"/>
        <n v="946.06000447674796"/>
        <n v="17.564179442983914"/>
        <n v="468.65035005484776"/>
        <n v="2708.5270637430845"/>
        <n v="9.0437514118418409"/>
        <n v="109.53824974130679"/>
        <n v="694.16952551770578"/>
        <n v="35.620470486212589"/>
        <n v="37.365413530054084"/>
        <n v="75.461712517050259"/>
        <n v="122.03856676920927"/>
        <n v="1101.188122433387"/>
        <n v="186.48401734689031"/>
        <n v="116.55251084180647"/>
        <n v="1139.1509402504328"/>
        <n v="279.72602602033555"/>
        <n v="365.19786730432685"/>
        <n v="475.32069950663129"/>
        <n v="501.23535249414692"/>
        <n v="482.03352917717086"/>
        <n v="1242.5875591736326"/>
        <n v="876.25175322937309"/>
        <n v="653.94085590054885"/>
        <n v="319.05977716523859"/>
        <n v="314.61639787509574"/>
        <n v="997.98949604779034"/>
        <n v="1913.2267610554425"/>
        <n v="166.54599961020548"/>
        <n v="5.598831071895007"/>
        <n v="320.28601533434846"/>
        <n v="12373.357371978595"/>
        <n v="723.3995184848427"/>
        <n v="3501.3170288064612"/>
        <n v="3.6821832854651748"/>
        <n v="71.179557467284994"/>
        <n v="84.447768560399993"/>
        <n v="3944.3733306057161"/>
        <n v="8341.1255320936616"/>
        <n v="6262.2600703881662"/>
        <n v="1664.8917199652553"/>
        <n v="43.141337328723679"/>
        <n v="820.37994891754443"/>
        <n v="14062.819286063461"/>
        <n v="26.320458960966857"/>
        <n v="176.96097763785392"/>
        <n v="1368.4891363500253"/>
        <n v="90.394234805756653"/>
        <n v="39.440041769600391"/>
        <n v="1008.011944101649"/>
        <n v="321.20064223015902"/>
        <n v="9470.2817941537924"/>
        <n v="1603.8486694091314"/>
        <n v="491.80301430204713"/>
        <n v="8151.6349620564306"/>
        <n v="1229.5075357551182"/>
        <n v="1481.9956904191149"/>
        <n v="196.27327386379187"/>
        <n v="95.735190018593542"/>
        <n v="43.591151975252544"/>
        <n v="402.25809924679226"/>
        <n v="154.93078432415746"/>
        <n v="332.14518471741746"/>
        <n v="186.04088581644839"/>
        <n v="22.529529433027704"/>
        <n v="69.630568949419199"/>
        <n v="189.8731928844"/>
        <n v="140.77403482329683"/>
        <n v="70.584192225743266"/>
        <n v="277.09923336939153"/>
        <n v="9435.7153567637342"/>
        <e v="#DIV/0!"/>
        <n v="361.89956621580239"/>
        <n v="15.606222466127555"/>
        <n v="3.5742413074257766"/>
        <n v="385.66514957111252"/>
        <n v="1641.9716120460891"/>
        <n v="638.14324893310618"/>
        <n v="170.34500282904003"/>
        <n v="7.3971831389430056"/>
        <n v="189.54230850106995"/>
        <n v="1133.2903164938568"/>
        <n v="24.598149113904373"/>
        <n v="150.45242011433885"/>
        <n v="320.03872138282975"/>
        <n v="5.3466832275902823"/>
        <n v="12.165647486433372"/>
        <n v="69.500646197003249"/>
        <n v="38.913723997702569"/>
        <n v="26.636568566454375"/>
        <n v="5.5686206062273937"/>
        <n v="27.61107717254416"/>
        <n v="1006.8066056059132"/>
        <n v="255.22844445208895"/>
        <n v="154.29719596421742"/>
        <n v="225.08374015282868"/>
        <n v="205.19015585417088"/>
        <n v="186.12056974435916"/>
        <n v="521.77992941130765"/>
        <n v="353.83995255734385"/>
        <n v="211.07296866336247"/>
        <n v="96.117284265445079"/>
        <n v="1756.9319223106966"/>
        <n v="1956.9359088397825"/>
        <n v="955.20382277717988"/>
        <n v="66.8170810055109"/>
        <n v="4.6895638668454067"/>
        <n v="168.120817363409"/>
        <n v="6959.000632033576"/>
        <n v="489.84893820297077"/>
        <n v="103.532697362672"/>
        <n v="14.958422671354899"/>
        <n v="33.282168254002663"/>
        <n v="314.73826455239998"/>
        <n v="98.012258352038316"/>
        <n v="465.85870387518241"/>
        <n v="220.51279766789733"/>
        <n v="175.82296787773279"/>
        <n v="32.738588942375898"/>
        <n v="156.91053806056436"/>
        <n v="63.362193162195474"/>
        <n v="910.92503470499776"/>
        <n v="83.437849907152909"/>
        <n v="342.23033989763667"/>
        <n v="69.247347944029826"/>
        <n v="142.9184623039294"/>
        <n v="5.0037463755041784"/>
        <n v="47.534959105976888"/>
        <n v="19.174744418666481"/>
        <n v="4.0415152170491417"/>
        <n v="7.8585018109288862"/>
        <n v="835.24647819015593"/>
        <n v="125.73602897486218"/>
        <n v="226.77390940109066"/>
        <n v="187.11783431715878"/>
        <n v="130.888784958934"/>
        <n v="265.82950912287401"/>
        <n v="1095.8487282308599"/>
        <n v="795.49798319374656"/>
        <n v="388.95438517784999"/>
        <n v="1127.705228104727"/>
        <n v="475.75859378285099"/>
        <n v="1370.1878220936962"/>
        <n v="4386.2843189217292"/>
        <n v="315.45874131821301"/>
        <n v="46.804000000000002"/>
        <n v="136.53501051275501"/>
        <n v="3291.422"/>
        <n v="65.075000000000003"/>
        <n v="404.497370912321"/>
        <n v="1017.32653840631"/>
        <n v="58.938383914058669"/>
        <n v="70.590256052399994"/>
        <n v="135.786482488442"/>
        <n v="614.33374632702805"/>
        <n v="608.47484803128805"/>
        <n v="136.290148454041"/>
        <n v="173.423048894125"/>
        <n v="592.22972550714496"/>
        <n v="352.77605321423579"/>
        <n v="794.22808187745579"/>
        <n v="3.1475366778959999"/>
        <n v="79.973418215303994"/>
        <n v="146.88037138320001"/>
        <n v="629.16989141458998"/>
        <n v="18.13"/>
        <n v="5.85"/>
        <n v="5.95"/>
        <n v="955.2"/>
        <n v="184.5"/>
        <n v="204"/>
        <n v="852.15957900706564"/>
        <n v="334.79371368052983"/>
        <n v="479.10937274632954"/>
        <n v="2296.4088847794815"/>
        <n v="2412.5142097107864"/>
        <n v="2527.5495327603671"/>
        <n v="4330.8653871206661"/>
        <n v="285.61688067693984"/>
        <n v="2597.3424190915744"/>
        <n v="10560.014400114536"/>
        <n v="893.37299036563491"/>
        <n v="79.097792946896746"/>
        <n v="344.39813894302995"/>
        <n v="69349.011847743255"/>
        <n v="493.38213790638156"/>
        <n v="5875.8923627642398"/>
        <n v="679.11909355360763"/>
        <n v="13.264699599697574"/>
        <n v="302.75801495566242"/>
        <n v="4733.714336466739"/>
        <n v="7798.147474162819"/>
        <n v="314.18966485795727"/>
        <n v="2108.0326745168668"/>
        <n v="18.54742248334512"/>
        <n v="1829.0248774932847"/>
        <n v="4233.8843174168251"/>
        <n v="1541.1723323242552"/>
        <n v="7817.0861870828903"/>
        <n v="180.23019368107182"/>
        <n v="100.53024251631385"/>
        <n v="1849.5618480702492"/>
        <n v="4376.6474258493517"/>
        <n v="5722.6036866599161"/>
        <n v="969.7543391883587"/>
        <n v="149.03448413872087"/>
        <n v="5214.6959961681105"/>
        <n v="1364.4324507938193"/>
        <n v="512.80682714398586"/>
        <n v="149.21329495650119"/>
        <n v="20.9879470629159"/>
        <n v="68.402984762015336"/>
        <n v="266.31072718517095"/>
        <n v="286.36456465147933"/>
        <n v="294.91774882078687"/>
        <n v="208.54146961530756"/>
        <n v="86.725317888222719"/>
        <n v="285.80447669331659"/>
        <n v="739.19734116033089"/>
        <n v="239.97639683526856"/>
        <n v="6.9164510000000003"/>
        <n v="324.63094232111058"/>
        <n v="2637.5990000000002"/>
        <n v="12.2"/>
        <n v="78.876268497515255"/>
        <n v="9.2311249675015077"/>
        <n v="4.4781265504159"/>
        <n v="25.004765632035909"/>
        <n v="115.51077664673397"/>
        <n v="150.94356137507933"/>
        <n v="67.615020311143226"/>
        <n v="46.018990055517612"/>
        <n v="94.378099777688206"/>
        <n v="169.85179029006034"/>
        <n v="337.2794785074326"/>
        <n v="860.90209050690896"/>
        <n v="174.0988531971216"/>
        <n v="105.81547623307681"/>
        <n v="82.929344617622846"/>
        <n v="75.713149296272519"/>
        <n v="20.31292207570964"/>
        <n v="13.50280947229253"/>
        <n v="485.09472042074526"/>
        <n v="100.64205817857788"/>
        <n v="127.06059845045458"/>
        <n v="489.47117495722779"/>
        <n v="118.70164337917566"/>
        <n v="61.586005189872267"/>
        <n v="1964.1416648994036"/>
        <n v="776.47263084637746"/>
        <n v="1621.9171469028925"/>
        <n v="932.38833512032647"/>
        <n v="54.762333416938326"/>
        <n v="612.16416512938326"/>
        <n v="1289.0103354981138"/>
        <n v="2525.1738179281274"/>
        <n v="333.96367512367971"/>
        <n v="6237.437494664453"/>
        <n v="997.09725915344484"/>
        <n v="31.137124380170594"/>
        <n v="125.6115578108373"/>
        <n v="142.14430504755882"/>
        <n v="701.14323398711269"/>
        <n v="80.166388549410144"/>
        <n v="237.23560652520257"/>
        <n v="4.6533196147583373"/>
        <n v="263.97488608573303"/>
        <n v="483.92970482761291"/>
        <n v="20.931493919915994"/>
        <n v="429.38678516823563"/>
        <n v="424.47181061630261"/>
        <n v="151.12529392156924"/>
        <n v="69.189651560619851"/>
        <n v="164.89224239676437"/>
        <n v="259.0188075564231"/>
        <n v="93.16942744310451"/>
        <n v="24.031796761118223"/>
        <n v="99.208186629231662"/>
        <n v="3454.663214398287"/>
        <n v="1364.8828160481244"/>
        <n v="639.30741383743987"/>
        <n v="375.80812528156599"/>
        <n v="191.21234816512728"/>
        <n v="214.64052349242723"/>
        <n v="752.60928509895837"/>
        <n v="405.77646968212048"/>
        <n v="164.46502019155599"/>
        <n v="800.20104453783404"/>
        <n v="1216.7405738050263"/>
        <n v="403.44193127813878"/>
        <n v="1490.5879238662442"/>
        <n v="115.30277560949463"/>
        <n v="387.34171172772841"/>
        <n v="13290.430960963155"/>
        <n v="400.01633675210928"/>
        <n v="87.354752444387771"/>
        <n v="131.98025712508931"/>
        <n v="3.1232673649941227"/>
        <n v="72.796323683882363"/>
        <n v="117.71503453787729"/>
        <n v="491.71004318216973"/>
        <n v="117.38338727924864"/>
        <n v="112.8963621131244"/>
        <n v="142.11401659258865"/>
        <n v="1674.4578896464759"/>
        <n v="781.49183525118997"/>
        <n v="142.53165182797747"/>
        <n v="239.23998521275087"/>
        <n v="12.591578169092148"/>
        <n v="53.076000798000003"/>
        <n v="23.4995998644"/>
        <n v="2.280141930882484"/>
        <n v="4.8002988018578616"/>
        <n v="898.92452634505389"/>
        <n v="133.72260948032613"/>
        <n v="76.290463100955265"/>
        <n v="320.48014875082953"/>
        <n v="858.06110408294421"/>
        <n v="942.31186497830879"/>
        <n v="5431.5305614659183"/>
        <n v="2010.4258044069902"/>
        <n v="1225.6897720013344"/>
        <n v="1066.4690521086525"/>
        <n v="1187.0097766361357"/>
        <n v="20538.038628501017"/>
        <n v="15477.169768230891"/>
        <n v="1880.2662531883104"/>
        <n v="248.452201"/>
        <n v="2223.2665140613612"/>
        <n v="152398.20508331718"/>
        <n v="6241.6090194858589"/>
        <n v="4726.4480687580472"/>
        <n v="1628.5785829418392"/>
        <n v="4379.6792616611601"/>
        <n v="2468.0245669141032"/>
        <n v="6115.9289983434874"/>
        <n v="8226.3758281487244"/>
        <n v="1198.8327236562504"/>
        <n v="1544.2695003846084"/>
        <n v="4850.7496567671005"/>
        <n v="6778.3646000741765"/>
        <n v="2855.2105242786861"/>
        <n v="2354.561679956289"/>
        <n v="500.0015260528383"/>
        <n v="1177.1706850658377"/>
        <n v="1646.3338454205559"/>
        <n v="1442.061445488031"/>
        <n v="3304.8513804203158"/>
        <n v="285.10688985729075"/>
        <n v="276.30167174668213"/>
        <n v="6984.5823916647014"/>
        <n v="575.88150631451344"/>
        <n v="773.74589029428034"/>
        <n v="86.050015052399999"/>
        <n v="7.7250100171392004"/>
        <n v="17.671239513202099"/>
        <n v="199.87534958936178"/>
        <n v="85.92751319293734"/>
        <n v="66.424367330743408"/>
        <n v="153.74133692264579"/>
        <n v="172.721176206286"/>
        <n v="111.83304650109189"/>
        <n v="248.6347526342737"/>
        <n v="59.395620057145301"/>
        <n v="74.133596811164907"/>
        <n v="1659.3355858981381"/>
        <n v="95.518145640987896"/>
        <n v="51.827129729748101"/>
        <n v="1.7600202585285616"/>
        <n v="9.7570233900000005"/>
        <n v="24.365919830589299"/>
        <n v="206.35894901647995"/>
        <n v="69.418307484773194"/>
        <n v="46.515070956174192"/>
        <n v="0.38011316662404798"/>
        <n v="56.1605583621606"/>
        <n v="30.425629139727231"/>
        <n v="298.49318508157199"/>
        <n v="19.591828031834929"/>
        <n v="252.57925765989944"/>
        <n v="8.7885598535426226"/>
        <n v="29.402216993734143"/>
        <n v="16.446864088800002"/>
        <n v="179.08900818993632"/>
        <n v="4.3491193876711112"/>
        <n v="0.9092235653667825"/>
        <n v="2.6519020656531156"/>
        <n v="281.67746055062912"/>
        <n v="25.761334352058839"/>
        <n v="42.051589898213685"/>
        <n v="99.478844335216635"/>
        <n v="23.210570799857599"/>
        <n v="48.247176549272801"/>
        <n v="274.66727745457166"/>
        <n v="201.985479425439"/>
        <n v="111.11134307661723"/>
        <n v="27.082139918581436"/>
        <n v="255.63745414390701"/>
        <n v="377.37415702812854"/>
        <n v="765.75046011783058"/>
        <n v="246.05071665343903"/>
        <n v="23.745337507633849"/>
        <n v="114.44403097219943"/>
        <n v="2083.7911437969801"/>
        <n v="28.362233191874587"/>
        <n v="272.95214366141244"/>
        <n v="248.75166270940142"/>
        <n v="40.42233363467227"/>
        <n v="3.5275376756729373"/>
        <n v="65.998191967817903"/>
        <n v="145.88772252263448"/>
        <n v="194.34438582460399"/>
        <n v="4.0214947965616989"/>
        <n v="18.484165526515"/>
        <n v="50.923842110981624"/>
        <n v="14.484003352224704"/>
        <n v="619.45449077992703"/>
        <n v="8.1757156633749322"/>
        <n v="276.60009583901046"/>
        <n v="28.642099112354007"/>
        <n v="49.311484742971359"/>
        <n v="3.403560582493566"/>
        <n v="54.796049698580951"/>
        <n v="5.8075361474344191"/>
        <n v="1.2141190552127701"/>
        <n v="24.788264043927388"/>
        <n v="902.33328183413073"/>
        <n v="129.5060325560288"/>
        <n v="221.07084463665859"/>
        <n v="338.13241682313537"/>
        <n v="35.163072703310398"/>
        <n v="64.083646796835794"/>
        <n v="210.58508990104755"/>
        <n v="111.31594166105361"/>
        <n v="69.983524204974088"/>
        <n v="201.81478554348442"/>
        <n v="173.22808321118501"/>
        <n v="751.30051572624075"/>
        <n v="1299.3468210650469"/>
        <n v="180.303179616123"/>
        <n v="5.5388099999999998"/>
        <n v="52.489485097325399"/>
        <n v="2119.043274250706"/>
        <n v="66.153308842321806"/>
        <n v="54.438600645701001"/>
        <n v="7.2186641792967512"/>
        <n v="5.0101007256000001"/>
        <n v="25.850885946708502"/>
        <n v="73.209453166202906"/>
        <n v="89.422136577546695"/>
        <n v="16.502036499598098"/>
        <n v="0.59190712456460104"/>
        <n v="19.923942173566999"/>
        <n v="10.7940250818938"/>
        <n v="412.94478436484297"/>
        <n v="1.5141837008337795"/>
        <n v="571.89893933872622"/>
        <n v="7.347493182100874"/>
        <n v="28.748244911538595"/>
        <n v="21.6387766044"/>
        <n v="1138.4675902109659"/>
        <n v="7.1086313064640549"/>
        <n v="1.4061028957840986"/>
        <n v="4.9213601352443463"/>
        <n v="496.63554279094359"/>
        <n v="49.213601352443469"/>
        <n v="79.679164094432252"/>
        <n v="67.797405847756437"/>
        <n v="50.927309385476399"/>
        <n v="83.468947013950697"/>
        <n v="372.17595607490915"/>
        <n v="146.72765259135628"/>
        <n v="123.68484892599339"/>
        <n v="269.46639376019124"/>
        <n v="208.527477868293"/>
        <n v="214.19311949389385"/>
        <n v="464.11993932155917"/>
        <n v="144.243214272252"/>
        <n v="34.342703037442902"/>
        <n v="1094.6323397767103"/>
        <n v="163.72901275058101"/>
        <n v="185.16063453831799"/>
        <n v="26.504023594058776"/>
        <n v="13.216509241200001"/>
        <n v="139.00461107576893"/>
        <n v="600.37905967853851"/>
        <n v="523.65343001787426"/>
        <n v="83.595259383971211"/>
        <n v="3.8778458235365343"/>
        <n v="100.9297921496626"/>
        <n v="88.520079696561538"/>
        <n v="2162.2690212408502"/>
        <n v="77.672875477413143"/>
        <n v="428.69686622743245"/>
        <n v="3.8584390825877377"/>
        <n v="39.106555796628186"/>
        <n v="83.86952545862917"/>
        <n v="417.39811508875687"/>
        <n v="19.022305327139978"/>
        <n v="3.6232962527885655"/>
        <n v="16.908715846346642"/>
        <n v="1497.1460116522355"/>
        <n v="141.91243656755222"/>
        <n v="254.38559108119725"/>
        <n v="72.678669573600004"/>
        <n v="12.4624796787487"/>
        <n v="21.066345740800202"/>
        <n v="113.37140248090995"/>
        <n v="81.36268310532769"/>
        <n v="45.862069693506726"/>
        <n v="11.754335455310107"/>
        <n v="93.957529974828901"/>
        <n v="224.44170384542187"/>
        <n v="271.36476210711385"/>
        <n v="76.115475397180703"/>
        <n v="4.6731774874739669"/>
        <n v="50.4501934397192"/>
        <n v="1159.9674206724908"/>
        <n v="20.699614949333363"/>
        <n v="65.835858561519302"/>
        <n v="85.087610438410906"/>
        <n v="9.7476000691344051"/>
        <n v="11.4454049184"/>
        <n v="36.0225297529567"/>
        <n v="100.81332109637783"/>
        <n v="80.174408350395495"/>
        <n v="2.7789881095051507"/>
        <n v="11.798732340570799"/>
        <n v="35.190086988979715"/>
        <n v="10.008933277317379"/>
        <n v="249.30414123351301"/>
        <n v="6.3211092079785836"/>
        <n v="79.7120558048845"/>
        <n v="11.116129522722867"/>
        <n v="13.334096215851595"/>
        <n v="7.281816694058179"/>
        <n v="18.440304613991842"/>
        <n v="2.7034250190246305"/>
        <n v="0.60979511707322476"/>
        <n v="10.671414548781435"/>
        <n v="391.24454711418093"/>
        <n v="55.897885731712279"/>
        <n v="88.420291975617587"/>
        <n v="138.55788261556833"/>
        <n v="22.862999775610799"/>
        <n v="49.187587291996003"/>
        <n v="350.09960247611201"/>
        <n v="162.83355706088381"/>
        <n v="116.34823726386203"/>
        <n v="292.6153473335691"/>
        <n v="125.66049927476401"/>
        <n v="274.49012334457768"/>
        <n v="429.49867276171807"/>
        <n v="135.332154846885"/>
        <n v="91.516799440976101"/>
        <n v="3691.6984099871693"/>
        <n v="81.992348747816706"/>
        <n v="86.383297113912505"/>
        <n v="11.172876104958794"/>
        <n v="11.9083393944"/>
        <n v="30.950192967163701"/>
        <n v="255.56408945656088"/>
        <n v="72.067257060145295"/>
        <n v="57.606330191053296"/>
        <n v="0.58105538178198501"/>
        <n v="69.551730271952067"/>
        <n v="37.680450711233533"/>
        <n v="242.851161560739"/>
        <n v="380.45366950024521"/>
        <n v="821.45769827231209"/>
        <n v="8.3783936359515305"/>
        <n v="35.204194070400369"/>
        <n v="90.948280872900654"/>
        <n v="489.30144294983069"/>
        <n v="6.4556245617219759"/>
        <n v="1.213463263481575"/>
        <n v="7.9279599880796221"/>
        <n v="651.58123395906614"/>
        <n v="80.897550898771669"/>
        <n v="126.60466715657761"/>
        <n v="314.01139719319497"/>
        <n v="243.56983628673987"/>
        <n v="99.479563964939416"/>
        <n v="751.60843917831085"/>
        <n v="434.65100106442054"/>
        <n v="709.44701648438195"/>
        <n v="669.83465375569494"/>
        <n v="433.05189572212902"/>
        <n v="245.323908758187"/>
        <n v="481.90250963160003"/>
        <n v="262.54053993858099"/>
        <n v="14.954588068522426"/>
        <n v="146.712516741889"/>
        <n v="524.72473166589714"/>
        <n v="166.15025463087406"/>
        <n v="443.05207860388799"/>
        <n v="134.06099713037901"/>
        <n v="59.486680835963554"/>
        <n v="8.5967271323999999"/>
        <n v="74.595976859578698"/>
        <n v="180.00726962575709"/>
        <n v="253.36550405712501"/>
        <n v="70.910438592109159"/>
        <n v="2.2199344218867402E-3"/>
        <n v="120.91021850019652"/>
        <n v="900.10724210349679"/>
        <n v="790.92073593952705"/>
        <n v="140.59180805210059"/>
        <n v="1738.9184452108552"/>
        <n v="30.621214276562984"/>
        <n v="82.597277168546967"/>
        <n v="59.717530464098658"/>
        <n v="497.94475311318263"/>
        <n v="16.766178941128608"/>
        <n v="4.8550711219484386"/>
        <n v="41.915447352821516"/>
        <n v="864.59106539657796"/>
        <n v="446.66654321925637"/>
        <n v="408.63515276399363"/>
        <n v="316.69370939521326"/>
        <n v="46.2047202980064"/>
        <n v="91.191244022371095"/>
        <n v="497.53805090532279"/>
        <n v="213.95604310014951"/>
        <n v="165.34630369505118"/>
        <n v="386.88762072298823"/>
        <n v="271.28985263151498"/>
        <n v="418.68942061388469"/>
        <n v="860.68868643404596"/>
        <n v="224.38755189666099"/>
        <n v="86.439107337991203"/>
        <n v="1474.4462650463595"/>
        <n v="89.274622682584805"/>
        <n v="131.54658045393199"/>
        <n v="12.575527298851103"/>
        <n v="26.795804702400002"/>
        <n v="60.227467959373698"/>
        <n v="435.59374198014308"/>
        <n v="145.151704748452"/>
        <n v="98.18655266873732"/>
        <n v="1.17681360950626"/>
        <n v="118.54677437184559"/>
        <n v="64.22407999381457"/>
        <n v="595.26398897046795"/>
        <n v="124.84601393436299"/>
        <n v="505.73794833175521"/>
        <n v="4.7294540787599999"/>
        <n v="31.01840309844"/>
        <n v="35.08641332824628"/>
        <n v="71.088116814000003"/>
        <n v="7.9171916461006457"/>
        <n v="1.6048361444798611"/>
        <n v="9.0940714853858786"/>
        <n v="756.93243065924423"/>
        <n v="93.233337917401414"/>
        <n v="145.19946069103503"/>
        <n v="23.330344296875332"/>
        <n v="62.815860263235599"/>
        <n v="126.04357147216"/>
        <n v="419.85236076402634"/>
        <n v="154.37807758582454"/>
        <n v="139.52909897776476"/>
        <n v="282.87364676141289"/>
        <n v="390.084487041155"/>
        <n v="766.85865598186012"/>
        <n v="1235.2540346789106"/>
        <n v="222.54410012730401"/>
        <n v="25.163931999999999"/>
        <n v="123.863489835255"/>
        <n v="3108.7072524626724"/>
        <n v="191.01768588756701"/>
        <n v="366.43562150543301"/>
        <n v="13.320727506535823"/>
        <n v="2.6343973620000001"/>
        <n v="63.664191329010599"/>
        <n v="182.31668711825401"/>
        <n v="255.556432063004"/>
        <n v="41.095739623693198"/>
        <n v="1.9932333884094799"/>
        <n v="49.617460236642501"/>
        <n v="26.880830391323201"/>
        <n v="1136.02051284757"/>
        <n v="47.244077583415262"/>
        <n v="781.27499978660705"/>
        <n v="17.650308805047928"/>
        <n v="72.188938747501112"/>
        <n v="17.674827387730669"/>
        <n v="56.795599972799998"/>
        <n v="14.610753425980288"/>
        <n v="3.0298797427148068"/>
        <n v="8.4836632796014584"/>
        <n v="841.41780375018664"/>
        <n v="86.856552624491144"/>
        <n v="142.40434790759588"/>
        <n v="1806.4559184925429"/>
        <n v="979.1005774274181"/>
        <n v="535.88851054769282"/>
        <n v="1429.2029892224878"/>
        <n v="2052.3360984084616"/>
        <n v="928.97381373661005"/>
        <n v="970.04948401337469"/>
        <n v="305.86362313431459"/>
        <n v="701.44669868575613"/>
        <n v="4764.7954970921082"/>
        <n v="5540.2304674085053"/>
        <n v="55.658057977068886"/>
        <n v="3986.9074440888089"/>
        <n v="45853.922865026543"/>
        <n v="35212.280231273093"/>
        <n v="802.00818507236283"/>
        <n v="5828.907344840607"/>
        <n v="5590.8472360126989"/>
        <n v="5882.0636482171094"/>
        <n v="787.64058877591754"/>
        <n v="2813.3934096120611"/>
        <n v="1449.1270467890065"/>
        <n v="8411.4274424984469"/>
        <n v="1706.5024083730655"/>
        <n v="1714.4986680845714"/>
        <n v="325.03215624578974"/>
        <n v="443.48847673247303"/>
        <n v="652.92728779911249"/>
        <n v="205.15654528364431"/>
        <n v="3138.9081450195399"/>
        <n v="977.26416302337987"/>
        <n v="217.16981400519552"/>
        <n v="3313.3908765364135"/>
        <n v="729.6446131920593"/>
        <n v="1032.7056631596274"/>
        <n v="85.310400085200001"/>
        <n v="197.56374513226541"/>
        <n v="102.54155000333819"/>
        <n v="1261.8356655455561"/>
        <n v="578.73600589424689"/>
        <n v="1041.720187156958"/>
        <n v="694.94619587781119"/>
        <n v="59.379061382423181"/>
        <n v="114.24933575918401"/>
        <n v="588.72462112799997"/>
        <n v="402.66779160690265"/>
        <n v="46.022837163315366"/>
        <n v="260.13371318477499"/>
        <n v="4347.3580977949923"/>
        <n v="29.984773872821645"/>
        <n v="1818.5507774030768"/>
        <n v="6.9117422832123996"/>
        <n v="10.24530699648939"/>
        <n v="283.79823873971065"/>
        <n v="757.58567160906762"/>
        <n v="977.03669810182612"/>
        <n v="443.16378872331359"/>
        <n v="308.95914550344793"/>
        <n v="22.656514584542812"/>
        <n v="343.7768679946264"/>
        <n v="674.35162745484047"/>
        <n v="194.33969933878473"/>
        <n v="165.00356093303702"/>
        <n v="1305.684093380931"/>
        <n v="1.0311689661189123"/>
        <n v="9.5517978417204237"/>
        <n v="93.862462061058778"/>
        <n v="713.83747816061702"/>
        <n v="103.58786661572589"/>
        <n v="23.595661405719337"/>
        <n v="65.252199442976931"/>
        <n v="3543.8935604619651"/>
        <n v="655.43503904775935"/>
        <n v="409.28276882760099"/>
        <n v="233.15517078230789"/>
        <n v="105.60867433155929"/>
        <n v="44.652334858361726"/>
        <n v="245.64660671853147"/>
        <n v="125.81826194293059"/>
        <n v="207.0590771085771"/>
        <n v="190.30012118868254"/>
        <n v="19.979361013072459"/>
        <n v="133.18722562504101"/>
        <n v="174.29561314559999"/>
        <n v="113.27573540325579"/>
        <n v="34.220046422547647"/>
        <n v="97.639306393899986"/>
        <n v="4050.5734884357248"/>
        <n v="751.49351194223539"/>
        <n v="27.056509198740006"/>
        <n v="3.9004965927678596"/>
        <n v="86.479934534627716"/>
        <n v="185.82031332367723"/>
        <n v="618.63115139259128"/>
        <n v="227.81603321038941"/>
        <n v="286.9756011434784"/>
        <n v="1.2032557442422367"/>
        <n v="181.69968418614107"/>
        <n v="926.83770354821104"/>
        <n v="80.159478730072252"/>
        <n v="1.7534767752930029"/>
        <n v="1313.2885350330098"/>
        <n v="73.042658479083741"/>
        <n v="37.588847498653472"/>
        <n v="82.478561426825465"/>
        <n v="59.560199321221269"/>
        <n v="265.58354555291379"/>
        <n v="12.192052588504076"/>
        <n v="15.240065735630091"/>
        <n v="1963.2688111088282"/>
        <n v="137.88630903665324"/>
        <n v="138.61202645263563"/>
        <n v="776.75400779618838"/>
        <n v="1608.3196340110194"/>
        <n v="546.11632489880105"/>
        <n v="2136.6196971325412"/>
        <n v="1181.3517321959225"/>
        <n v="2013.2242312693816"/>
        <n v="1849.5913717281792"/>
        <n v="372.94970996611397"/>
        <n v="3824.9757001238258"/>
        <n v="12491.230554561216"/>
        <n v="21.654043983286162"/>
        <n v="2.0009999999999999"/>
        <n v="94.752955704055751"/>
        <n v="15240.773681839995"/>
        <n v="350.53797234001979"/>
        <n v="11479.715568339785"/>
        <n v="50.035989261432427"/>
        <n v="14.559977815935495"/>
        <n v="894.76509838305014"/>
        <n v="351.88121871392377"/>
        <n v="1671.5706660109149"/>
        <n v="640.38228272235392"/>
        <n v="463.05122895916929"/>
        <n v="1.3334514967631717E-2"/>
        <n v="789.53980091327617"/>
        <n v="8358.5116606251286"/>
        <n v="1598.2749043412766"/>
        <n v="183.2357210182083"/>
        <n v="2905.5785167526315"/>
        <n v="6.8926769420124403"/>
        <n v="2.9540044037196163"/>
        <n v="2344.6693152726189"/>
        <n v="99.506582101268805"/>
        <n v="29.678469730418204"/>
        <n v="63.922857880900757"/>
        <n v="2765.4854686645699"/>
        <n v="534.21245514752775"/>
        <n v="675.75592616952213"/>
        <n v="51.911391642724332"/>
        <n v="3.4951280000508"/>
        <n v="8.4263933643744604"/>
        <n v="101.34153897590694"/>
        <n v="44.451356890343966"/>
        <n v="33.678728390610672"/>
        <n v="79.8516910890432"/>
        <n v="52.054014624144102"/>
        <n v="95.175278436457347"/>
        <n v="175.50595628653346"/>
        <n v="20.191452634004602"/>
        <n v="2.0190000000000001"/>
        <n v="23.635831878858799"/>
        <n v="2864.3325376275898"/>
        <n v="9.1476162511616295"/>
        <n v="7.42466511820178"/>
        <n v="2.1539130323468694"/>
        <n v="5.4846577584"/>
        <n v="12.429077692160901"/>
        <n v="113.37247927155146"/>
        <n v="17.372962008986299"/>
        <n v="25.555125876186064"/>
        <n v="5.2004588325881097E-2"/>
        <n v="30.85430396471121"/>
        <n v="16.715674437226237"/>
        <n v="48.052242595747401"/>
        <n v="28.175444680759146"/>
        <n v="99.334202034278761"/>
        <n v="1.1371976808025548"/>
        <n v="4.8151209034227342"/>
        <n v="82.214900112165765"/>
        <n v="23.696641957147754"/>
        <n v="0.75664399513210578"/>
        <n v="0.23162571279554259"/>
        <n v="0.54045999652293264"/>
        <n v="73.193725243391455"/>
        <n v="7.7208570931847538"/>
        <n v="11.967328494436364"/>
        <n v="330.0201333938798"/>
        <n v="69.447267865918022"/>
        <n v="144.46769384358623"/>
        <n v="670.43455704384144"/>
        <n v="431.19834079132482"/>
        <n v="271.21139038990322"/>
        <n v="57.437187304103411"/>
        <n v="1854.6657186931084"/>
        <n v="2795.575222338292"/>
        <n v="9097.8235440570024"/>
        <n v="335.19798376804198"/>
        <n v="685.51287374413505"/>
        <n v="8675.9668157726337"/>
        <n v="65.721000000000004"/>
        <n v="332.37148609029703"/>
        <n v="399.66576282215601"/>
        <n v="7.2373024800000005E-2"/>
        <n v="477.40157980457201"/>
        <n v="1446.3202427602155"/>
        <n v="1975.9178976581588"/>
        <n v="323.528429640311"/>
        <n v="137.18774585618382"/>
        <n v="288.72803471303274"/>
        <n v="196.71634732560381"/>
        <n v="5916.409700628461"/>
        <n v="488.19688721190175"/>
        <n v="623.64883826397192"/>
        <n v="474.87703417141256"/>
        <n v="430.46222278382794"/>
        <n v="52.758745609191259"/>
        <n v="10633.73418521442"/>
        <n v="41.078235335221095"/>
        <n v="7.9301612616256971"/>
        <n v="15.728153168890966"/>
        <n v="1351.933891881949"/>
        <n v="239.22653139237528"/>
        <n v="331.08423267287282"/>
        <n v="27.441574108049871"/>
        <n v="44.14359103588869"/>
        <n v="95.644447244425493"/>
        <n v="1169.1745397219645"/>
        <n v="645.53847311775485"/>
        <n v="1103.5897758972171"/>
        <n v="979.38634942082649"/>
        <n v="126.12454581682482"/>
        <n v="62.326789741765076"/>
        <n v="3707.1266323790346"/>
        <n v="1.4000644069301431"/>
        <n v="182.76778747688465"/>
        <n v="1899.0676528192287"/>
        <n v="1.9734400451099925"/>
        <n v="55.698141984465394"/>
        <n v="363.49639973883103"/>
        <n v="65.235839819938093"/>
        <n v="109.02132692283513"/>
        <n v="3.1610521960841846E-3"/>
        <n v="185.89255868730544"/>
        <n v="1817.6251579377986"/>
        <n v="67.867417252618878"/>
        <n v="66.594606031552914"/>
        <n v="356.74624142035515"/>
        <n v="243.91596154590076"/>
        <n v="36.351246435290321"/>
        <n v="10.79739993127435"/>
        <n v="20.695016534942507"/>
        <n v="661.41787007577739"/>
        <n v="244.22690320739608"/>
        <n v="273.79121254302828"/>
        <n v="86.222905489127271"/>
        <n v="69.479224411727756"/>
        <n v="153.26663466525153"/>
        <n v="383.99466948552521"/>
        <n v="214.08662913911215"/>
        <n v="201.39169494716532"/>
        <n v="77.952976339782424"/>
        <n v="61.396116417726851"/>
        <n v="1105.6929241922223"/>
        <n v="1252.3647071442085"/>
        <n v="12.743987816907699"/>
        <n v="3.0310000000000001"/>
        <n v="200.539767396305"/>
        <n v="1701.2718743764972"/>
        <n v="16.2"/>
        <n v="269.48785017316101"/>
        <n v="2.7020847548996998"/>
        <n v="66.440291720856948"/>
        <n v="42.129926208000001"/>
        <n v="49.2013784397084"/>
        <n v="342.3301107190448"/>
        <n v="830.37587066083108"/>
        <n v="198.97654550898761"/>
        <n v="3.7300670230662165"/>
        <n v="98.406335958018985"/>
        <n v="577.15550074111457"/>
        <n v="518.47352047107256"/>
        <n v="167.48066001254247"/>
        <n v="216.86000399897969"/>
        <n v="9.1734291061200004"/>
        <n v="9.6621006790799999"/>
        <n v="127.1532746536045"/>
        <n v="248.48957664292979"/>
        <n v="855.51419714629151"/>
        <n v="145.06850275249363"/>
        <n v="62.785024040729766"/>
        <n v="777.75435991820768"/>
        <n v="152.08794643406588"/>
        <n v="185.23531937482386"/>
        <n v="144.01180954525643"/>
        <n v="51.758294220478803"/>
        <n v="81.800835321324996"/>
        <n v="219.65498633917201"/>
        <n v="142.01593115960512"/>
        <n v="72.997713467910003"/>
        <n v="257.29389295088743"/>
        <n v="200.75092082340601"/>
        <n v="247.3460757707787"/>
        <n v="529.74440371826756"/>
        <n v="122.171719984901"/>
        <n v="4.1217249999999996"/>
        <n v="33.416484943974702"/>
        <n v="1058.2307962820382"/>
        <n v="222.08580052775099"/>
        <n v="152.05787718523899"/>
        <n v="5.8276346991619956"/>
        <n v="49.380232888800002"/>
        <n v="50.065334815784098"/>
        <n v="149.59028868816699"/>
        <n v="163.66133637448701"/>
        <n v="33.718929689494701"/>
        <n v="0.49447900451697802"/>
        <n v="40.710975600158598"/>
        <n v="22.055639787966999"/>
        <n v="704.06836691388503"/>
        <n v="82.761917816454044"/>
        <n v="1316.1105097233865"/>
        <n v="71.84243450961209"/>
        <n v="66.967404690259514"/>
        <n v="79.071764198046495"/>
        <n v="267.3133677468"/>
        <n v="13.338167022255995"/>
        <n v="2.6221822455287036"/>
        <n v="8.5657953353937604"/>
        <n v="866.57878850232566"/>
        <n v="82.161710359899331"/>
        <n v="132.8572337734542"/>
        <n v="1139.7697973286081"/>
        <n v="280.50626424211026"/>
        <n v="1176.2969978261906"/>
        <n v="3745.0964910090611"/>
        <n v="2346.9024502907569"/>
        <n v="32.961098302399776"/>
        <n v="813.4383065821479"/>
        <n v="6372.5104946373967"/>
        <n v="2664.6786746331154"/>
        <n v="4610.7529668146717"/>
        <n v="10066.635385920776"/>
        <n v="1182.3454462750201"/>
        <n v="1054.6827887183399"/>
        <n v="6980.778155276008"/>
        <n v="1328.6943610765099"/>
        <n v="1151.1074807622599"/>
        <n v="284.94173483738172"/>
        <n v="689.35857523560003"/>
        <n v="514.16412538505563"/>
        <n v="2322.5135283570708"/>
        <n v="2618.2903022253836"/>
        <n v="2134.3356554720008"/>
        <n v="1049.1653001216423"/>
        <n v="6541.3000286675988"/>
        <n v="6768.7701849943969"/>
        <n v="5075.5994095931737"/>
        <n v="2093.745461543484"/>
        <n v="891.28691152944918"/>
        <n v="79.073164397909267"/>
        <n v="622.01876665117061"/>
        <n v="1290.1795586684805"/>
        <n v="19.97946085596784"/>
        <n v="11.717277795229256"/>
        <n v="24.185663141434752"/>
        <n v="7680.6755947727797"/>
        <n v="1200.2698664600227"/>
        <n v="1461.6552941997527"/>
      </sharedItems>
    </cacheField>
    <cacheField name="2090" numFmtId="1">
      <sharedItems containsMixedTypes="1" containsNumber="1" minValue="0" maxValue="153020.24259704899" count="1086">
        <n v="271.88075962902343"/>
        <n v="83.228351068919068"/>
        <n v="65.094070071709709"/>
        <n v="386.43192104617208"/>
        <n v="655.2482295054192"/>
        <n v="0"/>
        <n v="203.90033824724131"/>
        <n v="238.58822915152672"/>
        <n v="25.76671920216684"/>
        <n v="175.84162188935781"/>
        <n v="3967.3970117192439"/>
        <n v="52.558783143324703"/>
        <n v="4.1868671932780881"/>
        <n v="51.8696742286972"/>
        <n v="700.65842004529441"/>
        <n v="349.30374370397664"/>
        <n v="607.72285323506696"/>
        <n v="5.8474752311098097"/>
        <n v="4.1394076986385304"/>
        <n v="128.04195270599999"/>
        <n v="682.46312291467609"/>
        <n v="1693.0010142786682"/>
        <n v="644.24589671117053"/>
        <n v="992.33665296121421"/>
        <n v="17.616826702227581"/>
        <n v="491.57444303942049"/>
        <n v="2854.3350922266986"/>
        <n v="9.0708593519912863"/>
        <n v="112.6637134223774"/>
        <n v="723.87178457708251"/>
        <n v="36.850939213056854"/>
        <n v="38.656159333990928"/>
        <n v="78.493165377662834"/>
        <n v="125.20944508469493"/>
        <n v="1136.3973618490788"/>
        <n v="192.44663198121577"/>
        <n v="120.27914498825987"/>
        <n v="1175.5739976452551"/>
        <n v="288.66994797182372"/>
        <n v="376.87465429654753"/>
        <n v="482.39486330563142"/>
        <n v="535.1015007704442"/>
        <n v="514.60229930088553"/>
        <n v="1335.5078280334799"/>
        <n v="941.7775569426617"/>
        <n v="702.84232743075484"/>
        <n v="342.91895719459069"/>
        <n v="335.87356883794587"/>
        <n v="1072.6188061575224"/>
        <n v="2056.2971979953995"/>
        <n v="172.7731257982401"/>
        <n v="6.0175097273028664"/>
        <n v="332.26145418258096"/>
        <n v="13070.091594398831"/>
        <n v="777.49508483301895"/>
        <n v="3632.2306683638308"/>
        <n v="3.8198594831506725"/>
        <n v="76.502340210726942"/>
        <n v="84.447768560399993"/>
        <n v="3992.1828311940139"/>
        <n v="9463.8692118970848"/>
        <n v="6730.5497173549629"/>
        <n v="1789.3917482325492"/>
        <n v="46.367431646152951"/>
        <n v="881.72767838567279"/>
        <n v="15955.722277739495"/>
        <n v="28.288693798915901"/>
        <n v="186.89064480760888"/>
        <n v="1441.5881540268738"/>
        <n v="95.797444595855666"/>
        <n v="41.797524193887114"/>
        <n v="1083.3907294181163"/>
        <n v="332.42383720895253"/>
        <n v="10178.466198540158"/>
        <n v="1723.7839194217061"/>
        <n v="528.57987399105025"/>
        <n v="8761.2114114016567"/>
        <n v="1321.4496849776258"/>
        <n v="1592.8188167141018"/>
        <n v="194.42342807273658"/>
        <n v="97.700930388344815"/>
        <n v="44.486213521430855"/>
        <n v="413.49559776942738"/>
        <n v="159.25893697841951"/>
        <n v="341.42400602530716"/>
        <n v="191.23813152368629"/>
        <n v="22.992130546676727"/>
        <n v="69.630568949419199"/>
        <n v="189.8731928844"/>
        <n v="141.42919098940064"/>
        <n v="72.612782605492569"/>
        <n v="278.38884101324766"/>
        <n v="9703.2534867290124"/>
        <e v="#DIV/0!"/>
        <n v="363.58383087877229"/>
        <n v="15.678853139043232"/>
        <n v="3.5908756692570778"/>
        <n v="396.74916976818997"/>
        <n v="1767.2674218910681"/>
        <n v="656.48349219249599"/>
        <n v="175.24071988806909"/>
        <n v="7.6097782552108466"/>
        <n v="194.98975631418682"/>
        <n v="1219.769599663452"/>
        <n v="25.305100161704363"/>
        <n v="154.18301754101023"/>
        <n v="328.97933604157674"/>
        <n v="5.4948118350419062"/>
        <n v="12.502693902726284"/>
        <n v="71.036241998166972"/>
        <n v="39.384546088143345"/>
        <n v="27.40210380939698"/>
        <n v="5.7286628172955343"/>
        <n v="28.404619802423692"/>
        <n v="1035.7422373670331"/>
        <n v="262.56371245937873"/>
        <n v="158.73169889589715"/>
        <n v="224.99019430071166"/>
        <n v="212.89394943000954"/>
        <n v="193.10840229197441"/>
        <n v="541.36997675771727"/>
        <n v="367.12475144079332"/>
        <n v="218.99763041554542"/>
        <n v="99.7259745262851"/>
        <n v="1822.8953248917753"/>
        <n v="2029.8488898605365"/>
        <n v="990.79352087945244"/>
        <n v="66.8170810055109"/>
        <n v="4.8656319235243268"/>
        <n v="168.120817363409"/>
        <n v="7220.2739087175642"/>
        <n v="508.24014750611786"/>
        <n v="103.532697362672"/>
        <n v="14.958422671354899"/>
        <n v="34.543301527490328"/>
        <n v="314.73826455239998"/>
        <n v="97.971584389827967"/>
        <n v="484.38485584805193"/>
        <n v="220.42128738795839"/>
        <n v="182.42418051769985"/>
        <n v="32.725002803745362"/>
        <n v="162.80169005106953"/>
        <n v="65.88196495156545"/>
        <n v="910.54701127138821"/>
        <n v="85.788483543792523"/>
        <n v="355.07925988107991"/>
        <n v="72.202788153086018"/>
        <n v="149.01814673445682"/>
        <n v="5.1726494456276741"/>
        <n v="49.56372603566777"/>
        <n v="19.901316918764756"/>
        <n v="4.1946569618005345"/>
        <n v="8.1562774257232604"/>
        <n v="866.89577210544383"/>
        <n v="130.50043881157217"/>
        <n v="235.36686285658547"/>
        <n v="183.32075076411851"/>
        <n v="130.888784958934"/>
        <n v="265.82950912287401"/>
        <n v="1095.8487282308599"/>
        <n v="795.91044968246558"/>
        <n v="388.95438517784999"/>
        <n v="1128.2899443775189"/>
        <n v="475.75859378285099"/>
        <n v="1370.0083243776885"/>
        <n v="4385.7097057159244"/>
        <n v="315.45874131821301"/>
        <n v="46.804000000000002"/>
        <n v="136.53501051275501"/>
        <n v="3291.422"/>
        <n v="65.075000000000003"/>
        <n v="404.497370912321"/>
        <n v="1017.32653840631"/>
        <n v="58.455781926608864"/>
        <n v="70.590256052399994"/>
        <n v="135.786482488442"/>
        <n v="614.33374632702805"/>
        <n v="608.47484803128805"/>
        <n v="136.290148454041"/>
        <n v="173.423048894125"/>
        <n v="592.22972550714496"/>
        <n v="352.86167863249051"/>
        <n v="794.63988992109012"/>
        <n v="3.1475366778959999"/>
        <n v="79.973418215303994"/>
        <n v="146.88037138320001"/>
        <n v="629.31117987888376"/>
        <n v="18.13"/>
        <n v="5.85"/>
        <n v="5.95"/>
        <n v="955.2"/>
        <n v="184.5"/>
        <n v="204"/>
        <n v="848.58168296510905"/>
        <n v="342.18153785807061"/>
        <n v="489.68178095779103"/>
        <n v="2364.0377687819418"/>
        <n v="2498.0044075512287"/>
        <n v="2601.9854728468554"/>
        <n v="4484.3345510638101"/>
        <n v="291.91952977205511"/>
        <n v="2653.2273268987219"/>
        <n v="10787.225655301658"/>
        <n v="898.49941553146846"/>
        <n v="80.243492380447535"/>
        <n v="346.37439220519894"/>
        <n v="71806.473328815104"/>
        <n v="510.20170712283169"/>
        <n v="5909.6098836710171"/>
        <n v="683.01606967593966"/>
        <n v="13.435867759985813"/>
        <n v="304.49532548974435"/>
        <n v="4870.5974337759644"/>
        <n v="8162.8301034991828"/>
        <n v="323.27497322500278"/>
        <n v="2182.7332212216957"/>
        <n v="19.083751559450299"/>
        <n v="1893.8384640838221"/>
        <n v="4431.8831460228876"/>
        <n v="1595.3160851613368"/>
        <n v="8122.738265305501"/>
        <n v="184.44343211882909"/>
        <n v="102.88033643385302"/>
        <n v="1921.8806647155197"/>
        <n v="4439.7364148208035"/>
        <n v="5897.8418707433157"/>
        <n v="999.45026061002056"/>
        <n v="153.59823410224823"/>
        <n v="5374.3809764587577"/>
        <n v="1406.21424769493"/>
        <n v="528.5100528249402"/>
        <n v="149.29990450257702"/>
        <n v="21.132733414631694"/>
        <n v="68.874866007973992"/>
        <n v="269.47495269065661"/>
        <n v="291.90991476545946"/>
        <n v="298.42187451899912"/>
        <n v="212.57980258331381"/>
        <n v="87.323596621287322"/>
        <n v="290.61335267189969"/>
        <n v="751.6348941982169"/>
        <n v="240.79369357575027"/>
        <n v="6.9164510000000003"/>
        <n v="325.73655026638147"/>
        <n v="2637.5990000000002"/>
        <n v="12.2"/>
        <n v="79.144900404629979"/>
        <n v="9.2625637608429088"/>
        <n v="4.4933778763020529"/>
        <n v="25.209877854812571"/>
        <n v="116.61239655260724"/>
        <n v="152.18174012240587"/>
        <n v="68.259861030538445"/>
        <n v="46.457870625495808"/>
        <n v="95.278178509835968"/>
        <n v="171.24507182533515"/>
        <n v="342.60227081698696"/>
        <n v="877.57315981860404"/>
        <n v="177.47021688730251"/>
        <n v="107.864556097075"/>
        <n v="84.199454077851613"/>
        <n v="76.348144130556307"/>
        <n v="20.495437618788621"/>
        <n v="13.62413483329879"/>
        <n v="489.45339053292048"/>
        <n v="101.54634658359349"/>
        <n v="128.20226256178677"/>
        <n v="470.50413268933937"/>
        <n v="122.18054071725606"/>
        <n v="63.390962420613008"/>
        <n v="2021.706556295255"/>
        <n v="799.22942251028826"/>
        <n v="1669.4521521843551"/>
        <n v="959.7146905503505"/>
        <n v="56.367303074710392"/>
        <n v="622.99386430269283"/>
        <n v="1311.8140129426781"/>
        <n v="2590.4448384630118"/>
        <n v="342.59601153638192"/>
        <n v="6437.6301874638502"/>
        <n v="1022.8703585002772"/>
        <n v="32.150094355544653"/>
        <n v="128.85838165760799"/>
        <n v="137.870855594326"/>
        <n v="719.05287402590375"/>
        <n v="77.756253235163811"/>
        <n v="243.29543012656495"/>
        <n v="4.5134214587488293"/>
        <n v="270.7177240108627"/>
        <n v="496.29095485102857"/>
        <n v="20.302206090076574"/>
        <n v="439.86869627012544"/>
        <n v="436.91219315865823"/>
        <n v="155.86468779743976"/>
        <n v="71.359486949328499"/>
        <n v="168.71439768933286"/>
        <n v="262.30660737743739"/>
        <n v="96.200466259353078"/>
        <n v="24.813612328801383"/>
        <n v="102.43568166505189"/>
        <n v="3567.0522092356941"/>
        <n v="1409.2859309819244"/>
        <n v="660.10571259311371"/>
        <n v="375.38371219272153"/>
        <n v="194.66111552324253"/>
        <n v="218.51184894945365"/>
        <n v="764.26513178649236"/>
        <n v="413.09518448668121"/>
        <n v="167.01213075578841"/>
        <n v="814.63372772390414"/>
        <n v="1238.6860977970721"/>
        <n v="407.39887083969802"/>
        <n v="1505.2075403925753"/>
        <n v="115.63953761578253"/>
        <n v="388.47301122395385"/>
        <n v="13530.141444691284"/>
        <n v="401.1846547167072"/>
        <n v="87.609887340633335"/>
        <n v="132.02117924041559"/>
        <n v="3.132389415859326"/>
        <n v="74.168495465979703"/>
        <n v="118.60076654268087"/>
        <n v="500.97851461155631"/>
        <n v="118.26662384587455"/>
        <n v="113.7458366219843"/>
        <n v="143.18333567592751"/>
        <n v="1706.020525645248"/>
        <n v="794.63726173739258"/>
        <n v="144.92916804829662"/>
        <n v="243.39956351814078"/>
        <n v="12.810503343060038"/>
        <n v="53.076000798000003"/>
        <n v="23.4995998644"/>
        <n v="2.3014116034603771"/>
        <n v="4.8450770599165844"/>
        <n v="907.30989485595057"/>
        <n v="134.97000381196199"/>
        <n v="77.002117559388537"/>
        <n v="289.57236498156539"/>
        <n v="860.73656633764097"/>
        <n v="945.2500238284257"/>
        <n v="5456.2889273418205"/>
        <n v="2019.5898617695671"/>
        <n v="1231.2767930964287"/>
        <n v="1071.3303026693611"/>
        <n v="1190.7109114833331"/>
        <n v="20614.95571297075"/>
        <n v="15535.133374004006"/>
        <n v="1881.6541413210257"/>
        <n v="248.452201"/>
        <n v="2224.9075822906598"/>
        <n v="153020.24259704904"/>
        <n v="6246.2161622628482"/>
        <n v="4729.9368199779346"/>
        <n v="1629.469402440126"/>
        <n v="4382.9120510930034"/>
        <n v="2477.3994020372083"/>
        <n v="6150.0894341311496"/>
        <n v="8257.6238627442708"/>
        <n v="1204.2973231573301"/>
        <n v="1551.3086929048102"/>
        <n v="4877.8434510568804"/>
        <n v="6804.1123383187114"/>
        <n v="2865.6878244051891"/>
        <n v="2365.0420596233571"/>
        <n v="502.28066644990241"/>
        <n v="1182.536543213818"/>
        <n v="1649.4178445453579"/>
        <n v="1444.841414126319"/>
        <n v="3314.191305070266"/>
        <n v="285.91263769945544"/>
        <n v="277.08253493770439"/>
        <n v="7004.3216978362307"/>
        <n v="577.50901970532539"/>
        <n v="775.93259325961549"/>
        <n v="86.050015052399999"/>
        <n v="7.7250100171392004"/>
        <n v="17.671239513202099"/>
        <n v="201.28320018659306"/>
        <n v="87.164803290829937"/>
        <n v="66.892236857473051"/>
        <n v="155.95509392250267"/>
        <n v="172.721176206286"/>
        <n v="112.70871528520438"/>
        <n v="250.58159838639438"/>
        <n v="59.395620057145301"/>
        <n v="74.133596811164907"/>
        <n v="1682.9076419135968"/>
        <n v="95.518145640987896"/>
        <n v="51.827129729748101"/>
        <n v="1.7604559289754445"/>
        <n v="9.7570233900000005"/>
        <n v="24.365919830589299"/>
        <n v="208.69200220391221"/>
        <n v="69.418307484773194"/>
        <n v="47.040961086334107"/>
        <n v="0.38011316662404798"/>
        <n v="56.79549845232529"/>
        <n v="30.769615244436476"/>
        <n v="298.49318508157199"/>
        <n v="19.803512005989646"/>
        <n v="255.8377991357284"/>
        <n v="8.9105499520235778"/>
        <n v="29.810336117503688"/>
        <n v="16.446864088800002"/>
        <n v="180.08966162023859"/>
        <n v="4.3815079434131956"/>
        <n v="0.91599469200275829"/>
        <n v="2.6716511850080451"/>
        <n v="283.77515558245443"/>
        <n v="25.953182940078154"/>
        <n v="42.364754505127564"/>
        <n v="96.031634874573783"/>
        <n v="23.210570799857599"/>
        <n v="48.247176549272801"/>
        <n v="275.20161058044931"/>
        <n v="203.01863809924228"/>
        <n v="111.32749722434387"/>
        <n v="27.220665459336288"/>
        <n v="255.63745414390701"/>
        <n v="378.42381896939821"/>
        <n v="767.88038634496093"/>
        <n v="246.78876567054544"/>
        <n v="23.807960272167421"/>
        <n v="114.7873150955767"/>
        <n v="2094.3065246732358"/>
        <n v="28.416497835995493"/>
        <n v="273.77088568373352"/>
        <n v="249.49781343256655"/>
        <n v="40.526193939658889"/>
        <n v="3.5381188101225609"/>
        <n v="65.998191967817903"/>
        <n v="146.08430167017224"/>
        <n v="194.34438582460399"/>
        <n v="4.0269136351402022"/>
        <n v="18.484165526515"/>
        <n v="50.992460397006148"/>
        <n v="14.503520094159398"/>
        <n v="619.45449077992703"/>
        <n v="8.2070951895764832"/>
        <n v="278.01490936423909"/>
        <n v="28.783326619369316"/>
        <n v="49.554628167276789"/>
        <n v="3.4169042160099665"/>
        <n v="54.913689920391647"/>
        <n v="5.8372417795482514"/>
        <n v="1.22032929189162"/>
        <n v="24.915056376120571"/>
        <n v="906.94872973385191"/>
        <n v="130.16845780177277"/>
        <n v="222.2016252319325"/>
        <n v="337.34287540277211"/>
        <n v="35.163072703310398"/>
        <n v="64.083646796835794"/>
        <n v="210.99114511322813"/>
        <n v="112.44697611680303"/>
        <n v="70.118468111893364"/>
        <n v="203.86534068161899"/>
        <n v="173.22808321118501"/>
        <n v="755.45160980465107"/>
        <n v="1306.5259867674831"/>
        <n v="180.303179616123"/>
        <n v="5.5388099999999998"/>
        <n v="52.489485097325399"/>
        <n v="2140.2846303635456"/>
        <n v="66.153308842321806"/>
        <n v="54.438600645701001"/>
        <n v="7.2199250671171136"/>
        <n v="5.0101007256000001"/>
        <n v="25.850885946708502"/>
        <n v="73.209453166202906"/>
        <n v="89.422136577546695"/>
        <n v="16.502036499598098"/>
        <n v="0.59190712456460104"/>
        <n v="19.923942173566999"/>
        <n v="10.7940250818938"/>
        <n v="412.94478436484297"/>
        <n v="1.525728084830198"/>
        <n v="575.56778283785366"/>
        <n v="7.4194588293468113"/>
        <n v="29.029822042808831"/>
        <n v="21.6387766044"/>
        <n v="1142.2895780533488"/>
        <n v="7.1459868809378015"/>
        <n v="1.4134919105151693"/>
        <n v="4.9472216868030943"/>
        <n v="499.24534279395778"/>
        <n v="49.472216868030948"/>
        <n v="80.097874929192926"/>
        <n v="66.100188339907987"/>
        <n v="50.927309385476399"/>
        <n v="83.468947013950697"/>
        <n v="373.83608825721063"/>
        <n v="148.06562847801453"/>
        <n v="124.23655892985998"/>
        <n v="271.92359613989544"/>
        <n v="208.527477868293"/>
        <n v="215.25523622734218"/>
        <n v="466.42136503983255"/>
        <n v="144.243214272252"/>
        <n v="34.342703037442902"/>
        <n v="1104.4798974956104"/>
        <n v="163.72901275058101"/>
        <n v="185.16063453831799"/>
        <n v="26.894415047829757"/>
        <n v="13.216509241200001"/>
        <n v="141.05208179304159"/>
        <n v="618.57431248191938"/>
        <n v="531.36659187389762"/>
        <n v="84.826577139309549"/>
        <n v="3.9349646177142419"/>
        <n v="102.41643919199855"/>
        <n v="91.202793562559378"/>
        <n v="2194.1181985421936"/>
        <n v="78.204346299152249"/>
        <n v="431.26923184244993"/>
        <n v="3.8923559347147139"/>
        <n v="39.450314306678322"/>
        <n v="84.26754994950457"/>
        <n v="418.48284610138955"/>
        <n v="19.302494687988656"/>
        <n v="3.6766656548549803"/>
        <n v="17.15777305598991"/>
        <n v="1519.1982485860781"/>
        <n v="144.0027381484868"/>
        <n v="258.1325678512768"/>
        <n v="72.678669573600004"/>
        <n v="12.4624796787487"/>
        <n v="21.066345740800202"/>
        <n v="113.73549647017992"/>
        <n v="81.896850300439567"/>
        <n v="46.009356430245276"/>
        <n v="11.831505727490523"/>
        <n v="93.957529974828901"/>
        <n v="225.24298684091741"/>
        <n v="272.3335658798872"/>
        <n v="76.115475397180703"/>
        <n v="4.6881422699716166"/>
        <n v="50.4501934397192"/>
        <n v="1165.4159596983177"/>
        <n v="20.815881976452843"/>
        <n v="65.835858561519302"/>
        <n v="85.087610438410906"/>
        <n v="9.7789027796476997"/>
        <n v="11.4454049184"/>
        <n v="36.0225297529567"/>
        <n v="101.32471961260477"/>
        <n v="80.174408350395495"/>
        <n v="2.7930851591842756"/>
        <n v="11.798732340570799"/>
        <n v="35.368596714444031"/>
        <n v="10.059705869385256"/>
        <n v="249.30414123351301"/>
        <n v="6.3522492339858845"/>
        <n v="80.209792104102689"/>
        <n v="11.141520385283044"/>
        <n v="13.364553238117194"/>
        <n v="7.3177782330719694"/>
        <n v="18.490173834718281"/>
        <n v="2.7209809395251403"/>
        <n v="0.6137550991410089"/>
        <n v="10.740714234967658"/>
        <n v="393.78527160887126"/>
        <n v="56.260884087925824"/>
        <n v="88.994489375446292"/>
        <n v="136.96391979955757"/>
        <n v="22.862999775610799"/>
        <n v="49.187587291996003"/>
        <n v="352.26636540314666"/>
        <n v="164.89373935178443"/>
        <n v="117.06831533691945"/>
        <n v="296.31753850044851"/>
        <n v="125.66049927476401"/>
        <n v="276.378631567924"/>
        <n v="432.45364893916189"/>
        <n v="135.332154846885"/>
        <n v="91.516799440976101"/>
        <n v="3737.778349190894"/>
        <n v="81.992348747816706"/>
        <n v="86.383297113912505"/>
        <n v="11.175306225760149"/>
        <n v="11.9083393944"/>
        <n v="30.950192967163701"/>
        <n v="258.10286091289544"/>
        <n v="72.067257060145295"/>
        <n v="58.178590977395459"/>
        <n v="0.58105538178198501"/>
        <n v="70.24265655947778"/>
        <n v="38.054767983002506"/>
        <n v="242.851161560739"/>
        <n v="385.26719766090253"/>
        <n v="829.54403065632982"/>
        <n v="8.4805793239566061"/>
        <n v="35.633556183002938"/>
        <n v="91.656363765774032"/>
        <n v="491.38752827419796"/>
        <n v="6.497867193131162"/>
        <n v="1.2214036077314221"/>
        <n v="7.9798369038452899"/>
        <n v="655.84488120746403"/>
        <n v="81.426907182094808"/>
        <n v="127.43310973997832"/>
        <n v="310.77250911238184"/>
        <n v="245.04939649010305"/>
        <n v="100.08385062922559"/>
        <n v="760.81149876824429"/>
        <n v="440.38496133046397"/>
        <n v="718.13383109192432"/>
        <n v="678.67118071651714"/>
        <n v="435.6824609869804"/>
        <n v="245.323908758187"/>
        <n v="481.90250963160003"/>
        <n v="262.54053993858099"/>
        <n v="15.104705413012001"/>
        <n v="146.712516741889"/>
        <n v="529.34510094570169"/>
        <n v="167.53809764816882"/>
        <n v="443.05207860388799"/>
        <n v="134.06099713037901"/>
        <n v="60.032227150478718"/>
        <n v="8.5967271323999999"/>
        <n v="74.595976859578698"/>
        <n v="180.81523353540385"/>
        <n v="253.36550405712501"/>
        <n v="71.228720599934519"/>
        <n v="2.2199344218867402E-3"/>
        <n v="121.45292487565995"/>
        <n v="904.14737985984016"/>
        <n v="790.92073593952705"/>
        <n v="141.98351481362369"/>
        <n v="1761.8584344121025"/>
        <n v="30.888854746849859"/>
        <n v="83.319207197387314"/>
        <n v="60.302350967581525"/>
        <n v="504.11040056251272"/>
        <n v="16.987360081000311"/>
        <n v="4.9191197145753796"/>
        <n v="42.468400202500774"/>
        <n v="875.99683877158361"/>
        <n v="452.55901374093497"/>
        <n v="414.02590931009451"/>
        <n v="321.56669535814507"/>
        <n v="46.2047202980064"/>
        <n v="91.191244022371095"/>
        <n v="503.05770587214118"/>
        <n v="218.80839343405509"/>
        <n v="167.18064489724622"/>
        <n v="395.66191963222906"/>
        <n v="271.28985263151498"/>
        <n v="423.85298975870813"/>
        <n v="871.3032979474043"/>
        <n v="224.38755189666099"/>
        <n v="86.439107337991203"/>
        <n v="1507.4361259444734"/>
        <n v="89.274622682584805"/>
        <n v="131.54658045393199"/>
        <n v="12.580430220307914"/>
        <n v="26.795804702400002"/>
        <n v="60.227467959373698"/>
        <n v="443.35033957824402"/>
        <n v="145.151704748452"/>
        <n v="99.934956066669642"/>
        <n v="1.17681360950626"/>
        <n v="120.6577312950908"/>
        <n v="65.367715213080359"/>
        <n v="595.26398897046795"/>
        <n v="126.97060816790541"/>
        <n v="513.67537813628985"/>
        <n v="4.7294540787599999"/>
        <n v="31.01840309844"/>
        <n v="35.521941801920839"/>
        <n v="71.088116814000003"/>
        <n v="8.0100561425105976"/>
        <n v="1.623660028887284"/>
        <n v="9.2007401636946078"/>
        <n v="765.81085019632235"/>
        <n v="94.326915963927888"/>
        <n v="146.90257404218281"/>
        <n v="20.311052754673835"/>
        <n v="62.815860263235599"/>
        <n v="126.04357147216"/>
        <n v="421.58129091568321"/>
        <n v="155.67767380224893"/>
        <n v="140.103672539331"/>
        <n v="285.2549532707709"/>
        <n v="390.084487041155"/>
        <n v="770.3691525442548"/>
        <n v="1240.9087338970767"/>
        <n v="222.54410012730401"/>
        <n v="25.163931999999999"/>
        <n v="123.863489835255"/>
        <n v="3134.5254892424168"/>
        <n v="191.01768588756701"/>
        <n v="366.43562150543301"/>
        <n v="13.322655261785217"/>
        <n v="2.6343973620000001"/>
        <n v="63.664191329010599"/>
        <n v="182.31668711825401"/>
        <n v="255.556432063004"/>
        <n v="41.095739623693198"/>
        <n v="1.9932333884094799"/>
        <n v="49.617460236642501"/>
        <n v="26.880830391323201"/>
        <n v="1136.02051284757"/>
        <n v="47.542508566788989"/>
        <n v="787.85198305772713"/>
        <n v="17.793541673990738"/>
        <n v="72.774754492536928"/>
        <n v="17.792506995941132"/>
        <n v="56.795599972799998"/>
        <n v="14.674366499613548"/>
        <n v="3.0430713939290772"/>
        <n v="8.5205999030014166"/>
        <n v="845.08121323673095"/>
        <n v="87.234713292633572"/>
        <n v="143.02435551466658"/>
        <n v="1742.3878746288412"/>
        <n v="1006.7574894311699"/>
        <n v="551.02589451184213"/>
        <n v="1463.1320768104406"/>
        <n v="2117.2304821524663"/>
        <n v="951.02752768128278"/>
        <n v="1000.7222200798769"/>
        <n v="314.50343349210345"/>
        <n v="708.55327967621724"/>
        <n v="4813.0691651648394"/>
        <n v="5696.6659906642317"/>
        <n v="56.274123923133288"/>
        <n v="4099.4828966547602"/>
        <n v="47131.267202929135"/>
        <n v="36206.544191122965"/>
        <n v="824.65391629694432"/>
        <n v="5993.4940305143191"/>
        <n v="5711.9748085411702"/>
        <n v="6081.9941147243708"/>
        <n v="804.7050851779627"/>
        <n v="2892.8331861242364"/>
        <n v="1490.0450102495595"/>
        <n v="8697.3306072968116"/>
        <n v="1754.687695747197"/>
        <n v="1768.7107119021243"/>
        <n v="331.67413695474937"/>
        <n v="452.55109361667905"/>
        <n v="671.36352840600796"/>
        <n v="208.08025313672442"/>
        <n v="3212.1695513229415"/>
        <n v="1000.0732875995831"/>
        <n v="222.2385083554629"/>
        <n v="3390.7246703376359"/>
        <n v="746.67435346941272"/>
        <n v="1056.8087798120232"/>
        <n v="85.310400085200001"/>
        <n v="204.06491274874256"/>
        <n v="105.91585232676687"/>
        <n v="1305.4029754736177"/>
        <n v="598.71798264747326"/>
        <n v="1077.6875856791446"/>
        <n v="718.94055356308536"/>
        <n v="61.333029357153443"/>
        <n v="114.24933575918401"/>
        <n v="588.72462112799997"/>
        <n v="409.68484764219488"/>
        <n v="47.611864375980154"/>
        <n v="264.66691122080812"/>
        <n v="4495.4418141328597"/>
        <n v="30.511302843333116"/>
        <n v="1850.241597910815"/>
        <n v="7.0321891724688106"/>
        <n v="10.516454294370519"/>
        <n v="288.74382461834955"/>
        <n v="780.07487159956725"/>
        <n v="1013.1388053708826"/>
        <n v="456.31926334043254"/>
        <n v="319.62655586027768"/>
        <n v="23.32908127458758"/>
        <n v="355.64642736989157"/>
        <n v="699.26933508929835"/>
        <n v="200.1087424032354"/>
        <n v="169.99743177949586"/>
        <n v="1350.205383942548"/>
        <n v="1.0663298242402868"/>
        <n v="9.8774955884057647"/>
        <n v="96.393768922402259"/>
        <n v="724.37936048085885"/>
        <n v="107.16443749009788"/>
        <n v="24.410347122322634"/>
        <n v="67.505157474077407"/>
        <n v="3666.2533203867683"/>
        <n v="678.06519784229533"/>
        <n v="423.41404576374458"/>
        <n v="231.93867601696255"/>
        <n v="107.51785216729782"/>
        <n v="45.459553096495448"/>
        <n v="251.07523937150475"/>
        <n v="128.59876493561538"/>
        <n v="211.63495007544492"/>
        <n v="194.50563196511828"/>
        <n v="20.340544916381599"/>
        <n v="133.18722562504101"/>
        <n v="174.29561314559999"/>
        <n v="113.68110571361466"/>
        <n v="34.976287527919638"/>
        <n v="97.988719935954833"/>
        <n v="4138.8855746749905"/>
        <n v="754.18281832443813"/>
        <n v="27.153334043814507"/>
        <n v="3.9264369897782871"/>
        <n v="86.789412974801309"/>
        <n v="188.67214482252913"/>
        <n v="641.02742379583833"/>
        <n v="231.31238367838796"/>
        <n v="293.31757809884976"/>
        <n v="1.2217224154647055"/>
        <n v="185.71513081406059"/>
        <n v="960.39196222971839"/>
        <n v="81.38970658990678"/>
        <n v="1.7878716760891129"/>
        <n v="1342.3113703951303"/>
        <n v="74.598709489260528"/>
        <n v="38.389614685110821"/>
        <n v="83.920158811241905"/>
        <n v="60.130265156856588"/>
        <n v="270.28443187117631"/>
        <n v="12.407854561798452"/>
        <n v="15.509818202248061"/>
        <n v="1998.0190945798884"/>
        <n v="140.3269265917682"/>
        <n v="141.06548936330384"/>
        <n v="776.04335250566874"/>
        <n v="1658.6501953184445"/>
        <n v="563.20642352724099"/>
        <n v="2203.4828171138547"/>
        <n v="1218.3208113053008"/>
        <n v="2076.2258283740543"/>
        <n v="1907.4722617949678"/>
        <n v="384.62075336140168"/>
        <n v="3944.6740299230964"/>
        <n v="12882.129622095212"/>
        <n v="22.182308346631579"/>
        <n v="2.0009999999999999"/>
        <n v="97.064515145734845"/>
        <n v="15753.469252183599"/>
        <n v="361.50766551191759"/>
        <n v="11759.770630607891"/>
        <n v="51.256649477692754"/>
        <n v="14.672650762789681"/>
        <n v="916.59346981361796"/>
        <n v="351.66614884498921"/>
        <n v="1745.106921515101"/>
        <n v="639.99088094729893"/>
        <n v="477.54189845966255"/>
        <n v="1.3326364909504498E-2"/>
        <n v="814.24756454071792"/>
        <n v="8726.2218996288284"/>
        <n v="1597.298038410624"/>
        <n v="187.42920219671817"/>
        <n v="2986.2647531495891"/>
        <n v="7.045003295964154"/>
        <n v="3.0192871268417791"/>
        <n v="2393.2862079792872"/>
        <n v="101.83359111377966"/>
        <n v="30.37251493910529"/>
        <n v="65.417724484226795"/>
        <n v="2830.1576689718922"/>
        <n v="546.70526890389533"/>
        <n v="691.55880169039733"/>
        <n v="52.014867114237269"/>
        <n v="3.4951280000508"/>
        <n v="8.4263933643744604"/>
        <n v="102.03618349147285"/>
        <n v="45.07423361038893"/>
        <n v="33.909578880983958"/>
        <n v="80.970616649814801"/>
        <n v="52.054014624144102"/>
        <n v="95.90050157378046"/>
        <n v="176.84328865191227"/>
        <n v="20.191452634004602"/>
        <n v="2.0190000000000001"/>
        <n v="23.635831878858799"/>
        <n v="2895.0906142509134"/>
        <n v="9.1476162511616295"/>
        <n v="7.42466511820178"/>
        <n v="2.1544318877949888"/>
        <n v="5.4846577584"/>
        <n v="12.429077692160901"/>
        <n v="114.61982475627877"/>
        <n v="17.372962008986299"/>
        <n v="25.836288210097358"/>
        <n v="5.2004588325881097E-2"/>
        <n v="31.193768859384676"/>
        <n v="16.899583452601171"/>
        <n v="48.052242595747401"/>
        <n v="28.471696879448825"/>
        <n v="100.70573292015077"/>
        <n v="1.1525587206358192"/>
        <n v="4.8801625977983862"/>
        <n v="83.112702055304126"/>
        <n v="23.838346175165242"/>
        <n v="0.762127517578845"/>
        <n v="0.23330434211597298"/>
        <n v="0.54437679827060359"/>
        <n v="73.724172108647451"/>
        <n v="7.776811403865767"/>
        <n v="12.054057675991935"/>
        <n v="328.17022981200097"/>
        <n v="70.822288550668816"/>
        <n v="147.32808091736862"/>
        <n v="684.31721299623541"/>
        <n v="443.28130516986567"/>
        <n v="276.82735153569365"/>
        <n v="59.04668210625276"/>
        <n v="1891.3871593612264"/>
        <n v="2873.9123415559939"/>
        <n v="9352.7611618672963"/>
        <n v="335.19798376804198"/>
        <n v="685.51287374413505"/>
        <n v="8822.7191818628744"/>
        <n v="65.721000000000004"/>
        <n v="332.37148609029703"/>
        <n v="399.66576282215601"/>
        <n v="7.2373024800000005E-2"/>
        <n v="487.84975360984981"/>
        <n v="1526.4888007629827"/>
        <n v="2019.1618551417989"/>
        <n v="332.59428662764333"/>
        <n v="140.19016870791893"/>
        <n v="296.8187211292219"/>
        <n v="207.62020211129649"/>
        <n v="6045.8933040985257"/>
        <n v="498.4620335804459"/>
        <n v="641.12461677377075"/>
        <n v="488.18395524525113"/>
        <n v="442.52455979249845"/>
        <n v="53.928013700537974"/>
        <n v="10931.710821986771"/>
        <n v="42.366938783520688"/>
        <n v="8.1789457111043831"/>
        <n v="16.221575660357026"/>
        <n v="1394.3466648290753"/>
        <n v="246.73152895164895"/>
        <n v="341.47098343860796"/>
        <n v="27.27380474109221"/>
        <n v="44.404396762298909"/>
        <n v="96.209526318314303"/>
        <n v="1176.0821656757437"/>
        <n v="649.35239324650797"/>
        <n v="1110.1099190574726"/>
        <n v="985.17268357042678"/>
        <n v="126.86970503513973"/>
        <n v="62.500517890286019"/>
        <n v="3717.4597852470752"/>
        <n v="1.4014038764632395"/>
        <n v="183.84760188388532"/>
        <n v="1900.8845287069728"/>
        <n v="1.9753280745483046"/>
        <n v="56.276678468968484"/>
        <n v="370.05398157765018"/>
        <n v="65.913444351944932"/>
        <n v="110.15373121796208"/>
        <n v="3.1938860386450979E-3"/>
        <n v="187.82342430627409"/>
        <n v="1850.4156497667068"/>
        <n v="68.572355973924616"/>
        <n v="66.767051608973617"/>
        <n v="358.38282227137449"/>
        <n v="244.68543768112625"/>
        <n v="36.728826756117613"/>
        <n v="10.90955250181711"/>
        <n v="20.909975628482798"/>
        <n v="668.28801611131098"/>
        <n v="246.76368754110135"/>
        <n v="276.63508129607681"/>
        <n v="85.794530591937246"/>
        <n v="72.24500082150297"/>
        <n v="159.36775692376708"/>
        <n v="398.07910149150928"/>
        <n v="222.68860226330415"/>
        <n v="208.77848403424704"/>
        <n v="81.085116866829836"/>
        <n v="63.840126578716777"/>
        <n v="1151.0550580463041"/>
        <n v="1303.7441943749029"/>
        <n v="12.743987816907699"/>
        <n v="3.0310000000000001"/>
        <n v="200.539767396305"/>
        <n v="1732.2376796825897"/>
        <n v="16.2"/>
        <n v="269.48785017316101"/>
        <n v="2.7020847548996998"/>
        <n v="69.791975830680329"/>
        <n v="42.129926208000001"/>
        <n v="45.871711141972156"/>
        <n v="358.07325381738229"/>
        <n v="872.26547618164739"/>
        <n v="206.97139742335307"/>
        <n v="3.9182360699799972"/>
        <n v="102.36028983437735"/>
        <n v="603.69783912635"/>
        <n v="544.62872561719269"/>
        <n v="172.53014315995995"/>
        <n v="225.49260300051512"/>
        <n v="9.1734291061200004"/>
        <n v="9.6621006790799999"/>
        <n v="132.26227681605428"/>
        <n v="252.77367535317649"/>
        <n v="898.67194474244468"/>
        <n v="152.38670956522449"/>
        <n v="65.952312473121353"/>
        <n v="816.98939128194536"/>
        <n v="159.76026002805793"/>
        <n v="194.57980388032698"/>
        <n v="144.73565143787695"/>
        <n v="51.758294220478803"/>
        <n v="81.800835321324996"/>
        <n v="219.65498633917201"/>
        <n v="144.36963054406678"/>
        <n v="72.997713467910003"/>
        <n v="261.55815029525291"/>
        <n v="200.75092082340601"/>
        <n v="250.31204139726026"/>
        <n v="536.09665203008399"/>
        <n v="122.171719984901"/>
        <n v="4.1217249999999996"/>
        <n v="33.416484943974702"/>
        <n v="1081.2523701124996"/>
        <n v="222.08580052775099"/>
        <n v="152.05787718523899"/>
        <n v="5.8298438437009281"/>
        <n v="49.380232888800002"/>
        <n v="50.065334815784098"/>
        <n v="149.59028868816699"/>
        <n v="163.66133637448701"/>
        <n v="33.718929689494701"/>
        <n v="0.49447900451697802"/>
        <n v="40.710975600158598"/>
        <n v="22.055639787966999"/>
        <n v="704.06836691388503"/>
        <n v="84.131332381945967"/>
        <n v="1337.9230519594971"/>
        <n v="73.426640720209591"/>
        <n v="68.444111028819222"/>
        <n v="80.108238597276298"/>
        <n v="267.3133677468"/>
        <n v="13.490284032477756"/>
        <n v="2.6520872934097839"/>
        <n v="8.663485158471957"/>
        <n v="876.4618087260651"/>
        <n v="83.098735193506513"/>
        <n v="134.3724228660956"/>
        <n v="1140.6528332587122"/>
        <n v="281.62087215763057"/>
        <n v="1180.9710821940469"/>
        <n v="3751.6529991859093"/>
        <n v="2374.2739064323659"/>
        <n v="33.092071138858032"/>
        <n v="814.86238602076082"/>
        <n v="6446.8318161283269"/>
        <n v="2675.2669299474446"/>
        <n v="4652.9381332679368"/>
        <n v="10158.738062519555"/>
        <n v="1182.3454462750201"/>
        <n v="1054.6827887183399"/>
        <n v="7087.4838752703918"/>
        <n v="1328.6943610765099"/>
        <n v="1151.1074807622599"/>
        <n v="285.01763052938048"/>
        <n v="689.35857523560003"/>
        <n v="521.81494433923285"/>
        <n v="2350.7675459520315"/>
        <n v="2657.250751005824"/>
        <n v="2160.3004373460235"/>
        <n v="1061.928685345335"/>
        <n v="6620.8767475315917"/>
        <n v="6869.4902326815863"/>
        <n v="5134.7951152412052"/>
        <n v="2118.0025982409147"/>
        <n v="899.5619685974616"/>
        <n v="79.807310652585201"/>
        <n v="627.75635749013998"/>
        <n v="1296.6964759264768"/>
        <n v="20.13956207699804"/>
        <n v="11.811171744404861"/>
        <n v="24.379469882681835"/>
        <n v="7742.2230784573894"/>
        <n v="1209.8879774076265"/>
        <n v="1473.3679624751198"/>
      </sharedItems>
    </cacheField>
    <cacheField name="2095" numFmtId="1">
      <sharedItems containsMixedTypes="1" containsNumber="1" minValue="0" maxValue="153396.81005758001" count="1086">
        <n v="271.95475141348754"/>
        <n v="84.966205997768313"/>
        <n v="66.453270981737404"/>
        <n v="392.31847063924056"/>
        <n v="678.70193344765346"/>
        <n v="0"/>
        <n v="207.00636905827366"/>
        <n v="247.12816476469965"/>
        <n v="26.304742837029917"/>
        <n v="181.21869901363806"/>
        <n v="4088.7164097402451"/>
        <n v="52.558783143324703"/>
        <n v="4.2634894968507915"/>
        <n v="51.8696742286972"/>
        <n v="705.53603555020106"/>
        <n v="356.75968436298632"/>
        <n v="607.72285323506696"/>
        <n v="5.8474752311098097"/>
        <n v="4.1612885818279608"/>
        <n v="128.04195270599999"/>
        <n v="682.73892012319379"/>
        <n v="1757.0965935350175"/>
        <n v="644.50624956240301"/>
        <n v="1026.4736133753242"/>
        <n v="17.623946019688521"/>
        <n v="508.48489097314274"/>
        <n v="2962.3977924761398"/>
        <n v="9.0745250704808811"/>
        <n v="114.92907413219892"/>
        <n v="745.69859264052786"/>
        <n v="37.746184596441282"/>
        <n v="39.595260179780674"/>
        <n v="80.71525027984417"/>
        <n v="127.49737211040403"/>
        <n v="1161.9507176595789"/>
        <n v="196.77404194065696"/>
        <n v="122.98377621291061"/>
        <n v="1202.0082904832129"/>
        <n v="295.16106291098549"/>
        <n v="385.34916546711986"/>
        <n v="485.66431834018528"/>
        <n v="560.64306668088739"/>
        <n v="539.16539345467629"/>
        <n v="1406.0610959113621"/>
        <n v="991.53052945364527"/>
        <n v="739.97263993229501"/>
        <n v="361.0349521288768"/>
        <n v="351.90554946909418"/>
        <n v="1129.283964064623"/>
        <n v="2164.9288989868751"/>
        <n v="177.33682373046844"/>
        <n v="6.3354075088331427"/>
        <n v="341.03794013435436"/>
        <n v="13590.022288780603"/>
        <n v="818.56921247383843"/>
        <n v="3728.173851159203"/>
        <n v="3.9207587679446223"/>
        <n v="80.543866579104758"/>
        <n v="84.447768560399993"/>
        <n v="4019.5328286840772"/>
        <n v="10363.805845868397"/>
        <n v="7086.1165416042668"/>
        <n v="1883.9231562119551"/>
        <n v="48.81696713899801"/>
        <n v="928.30828823510308"/>
        <n v="17472.981094160903"/>
        <n v="29.783151374989551"/>
        <n v="194.29917380027439"/>
        <n v="1495.988120393486"/>
        <n v="99.857423600890939"/>
        <n v="43.568939615306164"/>
        <n v="1140.6249550396933"/>
        <n v="340.65935722769473"/>
        <n v="10716.182292162015"/>
        <n v="1814.8493449307632"/>
        <n v="556.50411124502534"/>
        <n v="9224.0556438862932"/>
        <n v="1391.2602781125634"/>
        <n v="1676.9655137963928"/>
        <n v="192.89953173248117"/>
        <n v="99.085528520646875"/>
        <n v="45.116663281838782"/>
        <n v="421.46831258564487"/>
        <n v="162.32964944382988"/>
        <n v="348.00708997138622"/>
        <n v="194.92544305215105"/>
        <n v="23.317970442837751"/>
        <n v="69.630568949419199"/>
        <n v="189.8731928844"/>
        <n v="141.88487375840828"/>
        <n v="74.057561096594569"/>
        <n v="279.28580575614325"/>
        <n v="9893.7247701058441"/>
        <e v="#DIV/0!"/>
        <n v="364.75529262342479"/>
        <n v="15.729370172784863"/>
        <n v="3.6024454177416874"/>
        <n v="404.64329868427831"/>
        <n v="1860.6303470157395"/>
        <n v="669.54556191700067"/>
        <n v="178.7274892112483"/>
        <n v="7.7611902181005963"/>
        <n v="198.86947274701566"/>
        <n v="1284.2087764355051"/>
        <n v="25.808596421136333"/>
        <n v="156.82169458191041"/>
        <n v="335.32247110960861"/>
        <n v="5.6002040630842469"/>
        <n v="12.742499524192057"/>
        <n v="72.119516548763528"/>
        <n v="39.713435862176603"/>
        <n v="27.94732420688339"/>
        <n v="5.8426461756550623"/>
        <n v="28.969787287623021"/>
        <n v="1056.3504285584359"/>
        <n v="267.78794971752376"/>
        <n v="161.88998778377575"/>
        <n v="224.79125830818256"/>
        <n v="218.76161640773995"/>
        <n v="198.43075080532853"/>
        <n v="556.29092093607812"/>
        <n v="377.24324370656262"/>
        <n v="225.03352372125423"/>
        <n v="102.47456747181755"/>
        <n v="1873.136972107978"/>
        <n v="2085.3378519523935"/>
        <n v="1017.8783469448622"/>
        <n v="66.8170810055109"/>
        <n v="4.9997358181624438"/>
        <n v="168.120817363409"/>
        <n v="7419.2751621481075"/>
        <n v="522.24798539095593"/>
        <n v="103.532697362672"/>
        <n v="14.958422671354899"/>
        <n v="35.520894459993933"/>
        <n v="314.73826455239998"/>
        <n v="97.885086486961242"/>
        <n v="498.52570819220034"/>
        <n v="220.22668015337106"/>
        <n v="187.45205633488058"/>
        <n v="32.696110302603721"/>
        <n v="167.28874148296291"/>
        <n v="67.80528507042294"/>
        <n v="909.74310055148851"/>
        <n v="87.56269286162123"/>
        <n v="364.86576087492864"/>
        <n v="74.474246934694833"/>
        <n v="153.70617314835903"/>
        <n v="5.3013519986173652"/>
        <n v="51.122972757751022"/>
        <n v="20.464534269365011"/>
        <n v="4.3133678787888785"/>
        <n v="8.3871042087561509"/>
        <n v="891.42936161636817"/>
        <n v="134.19366734009841"/>
        <n v="242.0278643098203"/>
        <n v="180.49958686132402"/>
        <n v="130.888784958934"/>
        <n v="265.82950912287401"/>
        <n v="1095.8487282308599"/>
        <n v="795.60334280028655"/>
        <n v="388.95438517784999"/>
        <n v="1127.8545868481008"/>
        <n v="475.75859378285099"/>
        <n v="1369.2763115301914"/>
        <n v="4383.3663653194817"/>
        <n v="315.45874131821301"/>
        <n v="46.804000000000002"/>
        <n v="136.53501051275501"/>
        <n v="3291.422"/>
        <n v="65.075000000000003"/>
        <n v="404.497370912321"/>
        <n v="1017.32653840631"/>
        <n v="58.116073240300103"/>
        <n v="70.590256052399994"/>
        <n v="135.786482488442"/>
        <n v="614.33374632702805"/>
        <n v="608.47484803128805"/>
        <n v="136.290148454041"/>
        <n v="173.423048894125"/>
        <n v="592.22972550714496"/>
        <n v="352.65462490522947"/>
        <n v="794.33327329211374"/>
        <n v="3.1475366778959999"/>
        <n v="79.973418215303994"/>
        <n v="146.88037138320001"/>
        <n v="629.20601276009279"/>
        <n v="18.13"/>
        <n v="5.85"/>
        <n v="5.95"/>
        <n v="955.2"/>
        <n v="184.5"/>
        <n v="204"/>
        <n v="845.19250399745624"/>
        <n v="347.53795700928782"/>
        <n v="497.34712984231322"/>
        <n v="2413.4251657950394"/>
        <n v="2560.7984390344272"/>
        <n v="2656.3438639295882"/>
        <n v="4597.0603109261538"/>
        <n v="296.48916076288288"/>
        <n v="2693.7239225811122"/>
        <n v="10951.872653871536"/>
        <n v="902.15686493410283"/>
        <n v="81.068000389531733"/>
        <n v="347.78435062248894"/>
        <n v="73611.521363669148"/>
        <n v="522.53991483619461"/>
        <n v="5933.6656579600303"/>
        <n v="685.79636833038933"/>
        <n v="13.55885781859492"/>
        <n v="305.73481015391485"/>
        <n v="4970.5073827077449"/>
        <n v="8433.6266458066129"/>
        <n v="329.90627185006554"/>
        <n v="2237.6020670085531"/>
        <n v="19.475214140715881"/>
        <n v="1941.4451663691675"/>
        <n v="4578.9079666594344"/>
        <n v="1635.1056658646648"/>
        <n v="8348.2194874060187"/>
        <n v="187.50452953683714"/>
        <n v="104.58777989553492"/>
        <n v="1975.2306541965747"/>
        <n v="4485.1718466921557"/>
        <n v="6025.9589183851585"/>
        <n v="1021.1610184533956"/>
        <n v="156.93480241103887"/>
        <n v="5491.1270403066183"/>
        <n v="1436.7610174651179"/>
        <n v="539.99071797346721"/>
        <n v="149.26416005774755"/>
        <n v="21.230167046060188"/>
        <n v="69.192417371427126"/>
        <n v="271.59371699125273"/>
        <n v="295.65053842902103"/>
        <n v="300.76823587071135"/>
        <n v="215.30386572648345"/>
        <n v="87.726206873414867"/>
        <n v="293.88137988520367"/>
        <n v="760.08723565508672"/>
        <n v="241.3417835993132"/>
        <n v="6.9164510000000003"/>
        <n v="326.477985604075"/>
        <n v="2637.5990000000002"/>
        <n v="12.2"/>
        <n v="79.325048520984254"/>
        <n v="9.2836470322299007"/>
        <n v="4.5036056175253707"/>
        <n v="25.357353290454018"/>
        <n v="117.40550793974656"/>
        <n v="153.07198911728312"/>
        <n v="68.724114186020458"/>
        <n v="46.773842745995907"/>
        <n v="95.926190304087655"/>
        <n v="172.24683953378405"/>
        <n v="346.21583181512557"/>
        <n v="888.81865290424128"/>
        <n v="179.7443749726811"/>
        <n v="109.24676578091004"/>
        <n v="85.052805014222258"/>
        <n v="76.771867914518722"/>
        <n v="20.618515552999352"/>
        <n v="13.705949645057366"/>
        <n v="492.39262575783732"/>
        <n v="102.15614642278786"/>
        <n v="128.97213485876966"/>
        <n v="456.60941278551002"/>
        <n v="124.62027540142333"/>
        <n v="64.656770615374668"/>
        <n v="2062.0765495662476"/>
        <n v="815.18865571762603"/>
        <n v="1702.7882325072228"/>
        <n v="978.87853778572162"/>
        <n v="57.492860905417523"/>
        <n v="630.57902611277837"/>
        <n v="1327.7857939232904"/>
        <n v="2637.0848423533753"/>
        <n v="348.76432636541358"/>
        <n v="6579.8305259593735"/>
        <n v="1041.286762042804"/>
        <n v="32.869929280550942"/>
        <n v="131.17842929289472"/>
        <n v="134.7119587725164"/>
        <n v="731.69364395167577"/>
        <n v="75.974702085999184"/>
        <n v="247.5725030196925"/>
        <n v="4.4100099535393431"/>
        <n v="275.47687398114243"/>
        <n v="505.01562587749822"/>
        <n v="19.837041976767729"/>
        <n v="447.25874741966851"/>
        <n v="445.63657615227692"/>
        <n v="159.22876511775146"/>
        <n v="72.899661539401748"/>
        <n v="171.37889892665092"/>
        <n v="264.5751083741352"/>
        <n v="98.354377680251559"/>
        <n v="25.3691847191125"/>
        <n v="104.72919845582342"/>
        <n v="3646.9178771598026"/>
        <n v="1440.8395936624147"/>
        <n v="674.88536271997987"/>
        <n v="374.56345779861147"/>
        <n v="197.00103318816608"/>
        <n v="221.1384635867816"/>
        <n v="772.15358227962565"/>
        <n v="418.06078183711776"/>
        <n v="168.73596567959308"/>
        <n v="824.42600619112625"/>
        <n v="1253.5756841109064"/>
        <n v="410.06187354406296"/>
        <n v="1515.046477212489"/>
        <n v="115.86463117923003"/>
        <n v="389.22917798319941"/>
        <n v="13692.780073830176"/>
        <n v="401.96556482230346"/>
        <n v="87.780420898111402"/>
        <n v="132.04846060668146"/>
        <n v="3.1384866444565529"/>
        <n v="75.176523670004087"/>
        <n v="119.19551223202224"/>
        <n v="507.78734185236681"/>
        <n v="118.85969391427059"/>
        <n v="114.31623635871034"/>
        <n v="143.9013552483232"/>
        <n v="1729.2071468068398"/>
        <n v="803.46621143138145"/>
        <n v="146.53942771708236"/>
        <n v="246.21995072707116"/>
        <n v="12.958944775109005"/>
        <n v="53.076000798000003"/>
        <n v="23.4995998644"/>
        <n v="2.3157191980415064"/>
        <n v="4.8751983116663302"/>
        <n v="912.95052954968696"/>
        <n v="135.80909582499064"/>
        <n v="77.480830310411278"/>
        <n v="269.11969791762078"/>
        <n v="862.35467634721215"/>
        <n v="947.0270118000326"/>
        <n v="5471.2841972465994"/>
        <n v="2025.1402084387901"/>
        <n v="1234.6606549273979"/>
        <n v="1074.2745908585723"/>
        <n v="1192.9493446111073"/>
        <n v="20661.69266498775"/>
        <n v="15570.353667134283"/>
        <n v="1882.4915396503372"/>
        <n v="248.452201"/>
        <n v="2225.8977397544404"/>
        <n v="153396.81005757951"/>
        <n v="6248.9959350510217"/>
        <n v="4732.0417983072775"/>
        <n v="1630.0067860094323"/>
        <n v="4384.8625919222168"/>
        <n v="2483.0731150830552"/>
        <n v="6170.8003630131252"/>
        <n v="8276.5353827031522"/>
        <n v="1207.6070385420587"/>
        <n v="1555.572083803919"/>
        <n v="4894.2699875965918"/>
        <n v="6819.6950420634448"/>
        <n v="2872.0070884042748"/>
        <n v="2371.3681032791496"/>
        <n v="503.66106148793386"/>
        <n v="1185.7864544399074"/>
        <n v="1651.2745944069204"/>
        <n v="1446.5152107368363"/>
        <n v="3319.8384143334265"/>
        <n v="286.39980930670009"/>
        <n v="277.55466077646116"/>
        <n v="7016.2564856324252"/>
        <n v="578.49304755240451"/>
        <n v="777.25471854800207"/>
        <n v="86.050015052399999"/>
        <n v="7.7250100171392004"/>
        <n v="17.671239513202099"/>
        <n v="202.23468926141396"/>
        <n v="88.007127713168401"/>
        <n v="67.208444233454827"/>
        <n v="157.46217911560186"/>
        <n v="172.721176206286"/>
        <n v="113.3009940420101"/>
        <n v="251.89839236452755"/>
        <n v="59.395620057145301"/>
        <n v="74.133596811164907"/>
        <n v="1698.9520043572936"/>
        <n v="95.518145640987896"/>
        <n v="51.827129729748101"/>
        <n v="1.7607483876693817"/>
        <n v="9.7570233900000005"/>
        <n v="24.365919830589299"/>
        <n v="210.27545850418875"/>
        <n v="69.418307484773194"/>
        <n v="47.397885670968826"/>
        <n v="0.38011316662404798"/>
        <n v="57.226435857218306"/>
        <n v="31.003080545460719"/>
        <n v="298.49318508157199"/>
        <n v="19.947111920241731"/>
        <n v="258.02243437311722"/>
        <n v="8.9935561115348506"/>
        <n v="30.088034074215354"/>
        <n v="16.446864088800002"/>
        <n v="180.75568916806716"/>
        <n v="4.4034063643986689"/>
        <n v="0.92057275910773517"/>
        <n v="2.6850038807308945"/>
        <n v="285.19344077157626"/>
        <n v="26.082894841385833"/>
        <n v="42.576490108732749"/>
        <n v="93.767327318824243"/>
        <n v="23.210570799857599"/>
        <n v="48.247176549272801"/>
        <n v="275.60682083612909"/>
        <n v="203.80461008681766"/>
        <n v="111.49141720838509"/>
        <n v="27.326048298737174"/>
        <n v="255.63745414390701"/>
        <n v="379.22049186197177"/>
        <n v="769.49695871137806"/>
        <n v="247.35037398957115"/>
        <n v="23.855482890351428"/>
        <n v="115.04853246056146"/>
        <n v="2102.3055182262488"/>
        <n v="28.457647980962623"/>
        <n v="274.39389624294301"/>
        <n v="250.06558663416158"/>
        <n v="40.605005206907485"/>
        <n v="3.5461703798610262"/>
        <n v="65.998191967817903"/>
        <n v="146.23328803811859"/>
        <n v="194.34438582460399"/>
        <n v="4.031020546216026"/>
        <n v="18.484165526515"/>
        <n v="51.04446585810183"/>
        <n v="14.518311736769597"/>
        <n v="619.45449077992703"/>
        <n v="8.2309367323275087"/>
        <n v="279.0912239968975"/>
        <n v="28.890745275961748"/>
        <n v="49.73956480285262"/>
        <n v="3.4270172035787816"/>
        <n v="55.002690586983498"/>
        <n v="5.859840239307335"/>
        <n v="1.2250537085659927"/>
        <n v="25.011513216555681"/>
        <n v="910.45991620624579"/>
        <n v="130.67239558037255"/>
        <n v="223.06186276805789"/>
        <n v="335.73356090775513"/>
        <n v="35.163072703310398"/>
        <n v="64.083646796835794"/>
        <n v="211.24258024460275"/>
        <n v="113.15308310631754"/>
        <n v="70.202027287952816"/>
        <n v="205.14550620448301"/>
        <n v="173.22808321118501"/>
        <n v="758.03125393955565"/>
        <n v="1310.987387147233"/>
        <n v="180.303179616123"/>
        <n v="5.5388099999999998"/>
        <n v="52.489485097325399"/>
        <n v="2153.5438573508272"/>
        <n v="66.153308842321806"/>
        <n v="54.438600645701001"/>
        <n v="7.2207044602230335"/>
        <n v="5.0101007256000001"/>
        <n v="25.850885946708502"/>
        <n v="73.209453166202906"/>
        <n v="89.422136577546695"/>
        <n v="16.502036499598098"/>
        <n v="0.59190712456460104"/>
        <n v="19.923942173566999"/>
        <n v="10.7940250818938"/>
        <n v="412.94478436484297"/>
        <n v="1.5329171694603116"/>
        <n v="577.7088281896506"/>
        <n v="7.4643708434541809"/>
        <n v="29.205547497604005"/>
        <n v="21.6387766044"/>
        <n v="1144.5132173412694"/>
        <n v="7.1691947840537589"/>
        <n v="1.4180824847578861"/>
        <n v="4.9632886966526035"/>
        <n v="500.86673361648536"/>
        <n v="49.632886966526037"/>
        <n v="80.358007469613554"/>
        <n v="64.646921064937928"/>
        <n v="50.927309385476399"/>
        <n v="83.468947013950697"/>
        <n v="374.89157102969034"/>
        <n v="148.9202348781271"/>
        <n v="124.58732642337283"/>
        <n v="273.49308696630482"/>
        <n v="208.527477868293"/>
        <n v="215.93084616575061"/>
        <n v="467.88529648805115"/>
        <n v="144.243214272252"/>
        <n v="34.342703037442902"/>
        <n v="1110.769072005213"/>
        <n v="163.72901275058101"/>
        <n v="185.16063453831799"/>
        <n v="27.182019911783108"/>
        <n v="13.216509241200001"/>
        <n v="142.56047172166726"/>
        <n v="632.18468682276841"/>
        <n v="537.04894696856923"/>
        <n v="85.733699905668004"/>
        <n v="3.9770445425434784"/>
        <n v="103.51166532010051"/>
        <n v="93.209511488392891"/>
        <n v="2217.5817713645451"/>
        <n v="78.543047317866041"/>
        <n v="432.7259291704251"/>
        <n v="3.9140126210682356"/>
        <n v="39.669811983102974"/>
        <n v="84.492664951690671"/>
        <n v="419.09503816547391"/>
        <n v="19.508912687741628"/>
        <n v="3.7159833690936419"/>
        <n v="17.341255722436998"/>
        <n v="1535.444328109493"/>
        <n v="145.54268195616771"/>
        <n v="260.89299903844949"/>
        <n v="72.678669573600004"/>
        <n v="12.4624796787487"/>
        <n v="21.066345740800202"/>
        <n v="114.00627985146707"/>
        <n v="82.295448322892611"/>
        <n v="46.118896279207853"/>
        <n v="11.889090540194783"/>
        <n v="93.957529974828901"/>
        <n v="225.83912872559586"/>
        <n v="273.05434057525872"/>
        <n v="76.115475397180703"/>
        <n v="4.6992717507816879"/>
        <n v="50.4501934397192"/>
        <n v="1169.4741389363419"/>
        <n v="20.902559223059768"/>
        <n v="65.835858561519302"/>
        <n v="85.087610438410906"/>
        <n v="9.8021831754723845"/>
        <n v="11.4454049184"/>
        <n v="36.0225297529567"/>
        <n v="101.69871839676767"/>
        <n v="80.174408350395495"/>
        <n v="2.8033946913260097"/>
        <n v="11.798732340570799"/>
        <n v="35.499145431670428"/>
        <n v="10.096837161517827"/>
        <n v="249.30414123351301"/>
        <n v="6.3754482303077031"/>
        <n v="80.580226086323037"/>
        <n v="11.16038657965831"/>
        <n v="13.387183745481519"/>
        <n v="7.3445074291285337"/>
        <n v="18.527157811719128"/>
        <n v="2.7340803202722999"/>
        <n v="0.61670984667796225"/>
        <n v="10.792422316864341"/>
        <n v="395.6810376285805"/>
        <n v="56.53173594547988"/>
        <n v="89.422927768304518"/>
        <n v="135.26679619150156"/>
        <n v="22.862999775610799"/>
        <n v="49.187587291996003"/>
        <n v="353.66279736075967"/>
        <n v="166.23001092138534"/>
        <n v="117.5323901190046"/>
        <n v="298.71884678437021"/>
        <n v="125.66049927476401"/>
        <n v="277.59657030089386"/>
        <n v="434.35937531992118"/>
        <n v="135.332154846885"/>
        <n v="91.516799440976101"/>
        <n v="3767.6616143958531"/>
        <n v="81.992348747816706"/>
        <n v="86.383297113912505"/>
        <n v="11.176863091402589"/>
        <n v="11.9083393944"/>
        <n v="30.950192967163701"/>
        <n v="259.7451341607819"/>
        <n v="72.067257060145295"/>
        <n v="58.548773404757817"/>
        <n v="0.58105538178198501"/>
        <n v="70.689600988222551"/>
        <n v="38.296905273507406"/>
        <n v="242.851161560739"/>
        <n v="388.38933925923061"/>
        <n v="834.51524265502724"/>
        <n v="8.546828984217802"/>
        <n v="35.911922896035556"/>
        <n v="92.090782642410048"/>
        <n v="492.66289815874245"/>
        <n v="6.5251012507087998"/>
        <n v="1.2265227914866172"/>
        <n v="8.0132822377125645"/>
        <n v="658.59367811665356"/>
        <n v="81.768186099107822"/>
        <n v="127.96721124510368"/>
        <n v="308.26592628388443"/>
        <n v="246.10285566422468"/>
        <n v="100.5141077616117"/>
        <n v="767.45826796262679"/>
        <n v="444.53010339050343"/>
        <n v="724.40775023441051"/>
        <n v="685.05920188696223"/>
        <n v="437.5554453407662"/>
        <n v="245.323908758187"/>
        <n v="481.90250963160003"/>
        <n v="262.54053993858099"/>
        <n v="15.212889061158849"/>
        <n v="146.712516741889"/>
        <n v="532.70175658757194"/>
        <n v="168.5459006582449"/>
        <n v="443.05207860388799"/>
        <n v="134.06099713037901"/>
        <n v="60.425043258808422"/>
        <n v="8.5967271323999999"/>
        <n v="74.595976859578698"/>
        <n v="181.39430195197809"/>
        <n v="253.36550405712501"/>
        <n v="71.456833583812823"/>
        <n v="2.2199344218867402E-3"/>
        <n v="121.84188299340775"/>
        <n v="907.04295000273237"/>
        <n v="790.92073593952705"/>
        <n v="142.98632465716463"/>
        <n v="1778.4420013855365"/>
        <n v="31.081484836375907"/>
        <n v="83.838805171258755"/>
        <n v="60.720287109965838"/>
        <n v="508.52791645473548"/>
        <n v="17.147254325681274"/>
        <n v="4.9654211367802912"/>
        <n v="42.868135814203178"/>
        <n v="884.24219603783433"/>
        <n v="456.81874458378689"/>
        <n v="417.92294567900791"/>
        <n v="324.98013554916338"/>
        <n v="46.2047202980064"/>
        <n v="91.191244022371095"/>
        <n v="507.11036931683907"/>
        <n v="222.41192782812669"/>
        <n v="168.52746233056925"/>
        <n v="402.17803774562691"/>
        <n v="271.28985263151498"/>
        <n v="427.64885130600396"/>
        <n v="879.10634939359886"/>
        <n v="224.38755189666099"/>
        <n v="86.439107337991203"/>
        <n v="1531.9283123664029"/>
        <n v="89.274622682584805"/>
        <n v="131.54658045393199"/>
        <n v="12.583991953041741"/>
        <n v="26.795804702400002"/>
        <n v="60.227467959373698"/>
        <n v="449.08323180919211"/>
        <n v="145.151704748452"/>
        <n v="101.22719897727565"/>
        <n v="1.17681360950626"/>
        <n v="122.2179370930687"/>
        <n v="66.212974668743328"/>
        <n v="595.26398897046795"/>
        <n v="128.53967564311796"/>
        <n v="519.35995153478575"/>
        <n v="4.7294540787599999"/>
        <n v="31.01840309844"/>
        <n v="35.832847764023541"/>
        <n v="71.088116814000003"/>
        <n v="8.078282347225052"/>
        <n v="1.6374896649780519"/>
        <n v="9.2791081015422918"/>
        <n v="772.33369684164791"/>
        <n v="95.13035196539154"/>
        <n v="148.15382683134752"/>
        <n v="18.182542159319699"/>
        <n v="62.815860263235599"/>
        <n v="126.04357147216"/>
        <n v="422.5952291525262"/>
        <n v="156.44309144141332"/>
        <n v="140.44063358046546"/>
        <n v="286.65746120630058"/>
        <n v="390.084487041155"/>
        <n v="772.42884052796683"/>
        <n v="1244.2264742292928"/>
        <n v="222.54410012730401"/>
        <n v="25.163931999999999"/>
        <n v="123.863489835255"/>
        <n v="3149.7298400636005"/>
        <n v="191.01768588756701"/>
        <n v="366.43562150543301"/>
        <n v="13.323781328349366"/>
        <n v="2.6343973620000001"/>
        <n v="63.664191329010599"/>
        <n v="182.31668711825401"/>
        <n v="255.556432063004"/>
        <n v="41.095739623693198"/>
        <n v="1.9932333884094799"/>
        <n v="49.617460236642501"/>
        <n v="26.880830391323201"/>
        <n v="1136.02051284757"/>
        <n v="47.717907905804338"/>
        <n v="791.72560083575888"/>
        <n v="17.877875558656019"/>
        <n v="73.11967614244594"/>
        <n v="17.86169527062804"/>
        <n v="56.795599972799998"/>
        <n v="14.711681414317018"/>
        <n v="3.0508095098814101"/>
        <n v="8.5422666276679475"/>
        <n v="847.23013962413347"/>
        <n v="87.456539283267105"/>
        <n v="143.38804696442622"/>
        <n v="1693.1026376037528"/>
        <n v="1025.9141402187158"/>
        <n v="561.51085315071214"/>
        <n v="1486.5301518123968"/>
        <n v="2162.3272170073583"/>
        <n v="966.23614334509921"/>
        <n v="1022.0374736636345"/>
        <n v="320.48782646671793"/>
        <n v="713.33304866886215"/>
        <n v="4845.537236959839"/>
        <n v="5803.7677648265826"/>
        <n v="56.688864242420301"/>
        <n v="4176.5563800044038"/>
        <n v="48005.463511956528"/>
        <n v="36887.25552745755"/>
        <n v="840.1580546210231"/>
        <n v="6106.1764038799893"/>
        <n v="5794.3734463463807"/>
        <n v="6219.6401212972114"/>
        <n v="816.31343519281938"/>
        <n v="2947.22071158165"/>
        <n v="1518.0590213292012"/>
        <n v="8894.1661851280805"/>
        <n v="1787.6771962064752"/>
        <n v="1806.384020822449"/>
        <n v="336.23977229103758"/>
        <n v="458.78065159024538"/>
        <n v="683.98568759842283"/>
        <n v="210.05471079704191"/>
        <n v="3262.088274193809"/>
        <n v="1015.614927135292"/>
        <n v="225.69220603006488"/>
        <n v="3443.4182291444204"/>
        <n v="758.27804671476861"/>
        <n v="1073.2321172990526"/>
        <n v="85.310400085200001"/>
        <n v="208.77920966501941"/>
        <n v="108.36271479461162"/>
        <n v="1337.0452013094293"/>
        <n v="613.23056609858691"/>
        <n v="1103.8101199518567"/>
        <n v="736.36726377118259"/>
        <n v="62.749941785995908"/>
        <n v="114.24933575918401"/>
        <n v="588.72462112799997"/>
        <n v="414.73362222607881"/>
        <n v="48.765948894978742"/>
        <n v="267.92854899495813"/>
        <n v="4602.9443605840579"/>
        <n v="30.887440424372095"/>
        <n v="1873.0431557603147"/>
        <n v="7.1188507567752728"/>
        <n v="10.7118495992954"/>
        <n v="292.30217560783933"/>
        <n v="796.33196959298039"/>
        <n v="1039.42060541916"/>
        <n v="465.82915431435379"/>
        <n v="327.37412182548024"/>
        <n v="23.815269426757613"/>
        <n v="364.2670945385525"/>
        <n v="717.409057649803"/>
        <n v="204.27909521554596"/>
        <n v="173.59841742394457"/>
        <n v="1382.4282753169111"/>
        <n v="1.0917779749471133"/>
        <n v="10.113223775525402"/>
        <n v="98.213205225570675"/>
        <n v="731.86656895739702"/>
        <n v="109.76204251807717"/>
        <n v="25.002040056142437"/>
        <n v="69.141444105875379"/>
        <n v="3755.1212161358822"/>
        <n v="694.50111267062323"/>
        <n v="433.677361467656"/>
        <n v="230.92908190950737"/>
        <n v="108.78179598764703"/>
        <n v="45.993960360535162"/>
        <n v="254.68338426038798"/>
        <n v="130.44682839890484"/>
        <n v="214.67630757981394"/>
        <n v="197.3008279533436"/>
        <n v="20.579661542424244"/>
        <n v="133.18722562504101"/>
        <n v="174.29561314559999"/>
        <n v="113.94565325774893"/>
        <n v="35.478923763144905"/>
        <n v="98.216749695598637"/>
        <n v="4197.5652154480649"/>
        <n v="755.93787877325724"/>
        <n v="27.216522625516422"/>
        <n v="3.9434176959107003"/>
        <n v="86.99138080327387"/>
        <n v="190.55509512692103"/>
        <n v="656.11852610446181"/>
        <n v="233.62088408615364"/>
        <n v="297.53277798429536"/>
        <n v="1.2339152200583328"/>
        <n v="188.38400051906382"/>
        <n v="983.00156178876045"/>
        <n v="82.201976853447732"/>
        <n v="1.8106767133096919"/>
        <n v="1361.6014203518876"/>
        <n v="75.6321345068109"/>
        <n v="38.921430697764826"/>
        <n v="84.873985792432791"/>
        <n v="60.504515656489446"/>
        <n v="273.39543189050494"/>
        <n v="12.550670170948962"/>
        <n v="15.688337713686201"/>
        <n v="2021.0164880990963"/>
        <n v="141.94210312382754"/>
        <n v="142.68916682447929"/>
        <n v="774.76130280065797"/>
        <n v="1696.1699127652582"/>
        <n v="575.94650937211418"/>
        <n v="2253.3269933786087"/>
        <n v="1245.8799993298569"/>
        <n v="2123.1913709919272"/>
        <n v="1950.6204919053207"/>
        <n v="393.32111829128962"/>
        <n v="4033.9050537039025"/>
        <n v="13173.531549336083"/>
        <n v="22.573477303954807"/>
        <n v="2.0009999999999999"/>
        <n v="98.776177637722839"/>
        <n v="16135.156179270462"/>
        <n v="369.68519776262843"/>
        <n v="11967.14567670555"/>
        <n v="52.160523403650323"/>
        <n v="14.754726135811069"/>
        <n v="932.7569324376833"/>
        <n v="351.2780365172577"/>
        <n v="1800.6006821181356"/>
        <n v="639.28456232281042"/>
        <n v="488.34419851653598"/>
        <n v="1.3311657419112789E-2"/>
        <n v="832.66635991996816"/>
        <n v="9003.7125582794361"/>
        <n v="1595.5351986780977"/>
        <n v="190.53950989632801"/>
        <n v="3046.3955131589905"/>
        <n v="7.1575450471938309"/>
        <n v="3.0675193059402122"/>
        <n v="2429.1573811873104"/>
        <n v="103.55499452890268"/>
        <n v="30.885934434285755"/>
        <n v="66.523551089230878"/>
        <n v="2877.9988874089545"/>
        <n v="555.94681981714371"/>
        <n v="703.2489686575833"/>
        <n v="52.027715589355424"/>
        <n v="3.4951280000508"/>
        <n v="8.4263933643744604"/>
        <n v="102.49576372783386"/>
        <n v="45.489261660826784"/>
        <n v="34.062310703595955"/>
        <n v="81.716166257189116"/>
        <n v="52.054014624144102"/>
        <n v="96.380677514543734"/>
        <n v="177.72874692483668"/>
        <n v="20.191452634004602"/>
        <n v="2.0190000000000001"/>
        <n v="23.635831878858799"/>
        <n v="2915.5188058039244"/>
        <n v="9.1476162511616295"/>
        <n v="7.42466511820178"/>
        <n v="2.1547729102745805"/>
        <n v="5.4846577584"/>
        <n v="12.429077692160901"/>
        <n v="115.44847426541259"/>
        <n v="17.372962008986299"/>
        <n v="26.023072892316687"/>
        <n v="5.2004588325881097E-2"/>
        <n v="31.419285704383576"/>
        <n v="17.02175980003793"/>
        <n v="48.052242595747401"/>
        <n v="28.668411290345723"/>
        <n v="101.61797152535158"/>
        <n v="1.1627888172014078"/>
        <n v="4.9234788590329632"/>
        <n v="83.708151476452727"/>
        <n v="23.931869418918343"/>
        <n v="0.76575685795766324"/>
        <n v="0.23441536468091734"/>
        <n v="0.54696918425547381"/>
        <n v="74.075255239169877"/>
        <n v="7.8138454893639127"/>
        <n v="12.11146050851406"/>
        <n v="326.66712431206145"/>
        <n v="71.864627046356063"/>
        <n v="149.49640579613944"/>
        <n v="694.85036588062701"/>
        <n v="452.51468251236668"/>
        <n v="281.08833571222749"/>
        <n v="60.276601550973787"/>
        <n v="1919.2239560363339"/>
        <n v="2933.7748189250501"/>
        <n v="9547.5755427009644"/>
        <n v="335.19798376804198"/>
        <n v="685.51287374413505"/>
        <n v="8933.6505682096758"/>
        <n v="65.721000000000004"/>
        <n v="332.37148609029703"/>
        <n v="399.66576282215601"/>
        <n v="7.2373024800000005E-2"/>
        <n v="495.89841575998264"/>
        <n v="1589.3840705147534"/>
        <n v="2052.4744713278651"/>
        <n v="339.52209638315776"/>
        <n v="142.50305970837752"/>
        <n v="303.00133975658417"/>
        <n v="216.17468912173521"/>
        <n v="6145.6399007512227"/>
        <n v="506.25292191265027"/>
        <n v="654.47899342173275"/>
        <n v="498.35263734116472"/>
        <n v="451.74217442283469"/>
        <n v="54.816434700960372"/>
        <n v="11159.414110714068"/>
        <n v="43.368896440402523"/>
        <n v="8.3723738301935402"/>
        <n v="16.60520809655052"/>
        <n v="1427.3222905713949"/>
        <n v="252.56661054417188"/>
        <n v="349.54660741058029"/>
        <n v="27.116871543144665"/>
        <n v="44.562374047667021"/>
        <n v="96.551810436611888"/>
        <n v="1180.2663069196362"/>
        <n v="651.66259079026713"/>
        <n v="1114.0593511916754"/>
        <n v="988.67762716874665"/>
        <n v="127.32106870762006"/>
        <n v="62.605423390295201"/>
        <n v="3723.6994451842925"/>
        <n v="1.4022112366857133"/>
        <n v="184.50167551588461"/>
        <n v="1901.9796438138806"/>
        <n v="1.9764660771901634"/>
        <n v="56.714106620799484"/>
        <n v="375.04968807831244"/>
        <n v="66.425777292126995"/>
        <n v="111.0099356773374"/>
        <n v="3.2187115206218594E-3"/>
        <n v="189.283340840086"/>
        <n v="1875.3961497766143"/>
        <n v="69.105356139471183"/>
        <n v="66.871162080739794"/>
        <n v="359.37284337786178"/>
        <n v="245.15025496285034"/>
        <n v="37.0143130933347"/>
        <n v="10.99435042376278"/>
        <n v="21.072504978878666"/>
        <n v="673.4824945299257"/>
        <n v="248.68173577558673"/>
        <n v="278.785314316842"/>
        <n v="85.448473526126463"/>
        <n v="74.243082405246867"/>
        <n v="163.77539449773155"/>
        <n v="408.23039923639288"/>
        <n v="228.90937839222946"/>
        <n v="214.10248257176454"/>
        <n v="83.350218691933051"/>
        <n v="65.605754369848952"/>
        <n v="1183.9338035646401"/>
        <n v="1340.984353556008"/>
        <n v="12.743987816907699"/>
        <n v="3.0310000000000001"/>
        <n v="200.539767396305"/>
        <n v="1754.1583678267607"/>
        <n v="16.2"/>
        <n v="269.48785017316101"/>
        <n v="2.7020847548996998"/>
        <n v="72.320574133575946"/>
        <n v="42.129926208000001"/>
        <n v="43.351393554082762"/>
        <n v="369.52195633923179"/>
        <n v="903.86809204823771"/>
        <n v="212.75311555070994"/>
        <n v="4.0601957287942483"/>
        <n v="105.21971075255561"/>
        <n v="622.99991460827323"/>
        <n v="564.36089761709252"/>
        <n v="176.1466166996218"/>
        <n v="231.72905690324245"/>
        <n v="9.1734291061200004"/>
        <n v="9.6621006790799999"/>
        <n v="135.95700571556833"/>
        <n v="255.80147020531996"/>
        <n v="931.23128021459956"/>
        <n v="157.90775651373468"/>
        <n v="68.341797845998073"/>
        <n v="846.58932685750642"/>
        <n v="165.54845440956055"/>
        <n v="201.62952780651605"/>
        <n v="144.73948749643122"/>
        <n v="51.758294220478803"/>
        <n v="81.800835321324996"/>
        <n v="219.65498633917201"/>
        <n v="145.91482925253754"/>
        <n v="72.997713467910003"/>
        <n v="264.35762629656375"/>
        <n v="200.75092082340601"/>
        <n v="252.34784179122227"/>
        <n v="540.45675300370226"/>
        <n v="122.171719984901"/>
        <n v="4.1217249999999996"/>
        <n v="33.416484943974702"/>
        <n v="1097.2065340172521"/>
        <n v="222.08580052775099"/>
        <n v="152.05787718523899"/>
        <n v="5.831342772818509"/>
        <n v="49.380232888800002"/>
        <n v="50.065334815784098"/>
        <n v="149.59028868816699"/>
        <n v="163.66133637448701"/>
        <n v="33.718929689494701"/>
        <n v="0.49447900451697802"/>
        <n v="40.710975600158598"/>
        <n v="22.055639787966999"/>
        <n v="704.06836691388503"/>
        <n v="85.075511794937952"/>
        <n v="1352.2429401806562"/>
        <n v="74.524828719062313"/>
        <n v="69.46777901344629"/>
        <n v="80.786362256657753"/>
        <n v="267.3133677468"/>
        <n v="13.594634665080095"/>
        <n v="2.6726018345504796"/>
        <n v="8.7304993261982293"/>
        <n v="883.24145428224222"/>
        <n v="83.741524149248306"/>
        <n v="135.41182628389086"/>
        <n v="1140.3947795393126"/>
        <n v="282.41491743126466"/>
        <n v="1184.300894004266"/>
        <n v="3756.214521635754"/>
        <n v="2393.5053215315083"/>
        <n v="33.18537602241036"/>
        <n v="815.85315277562177"/>
        <n v="6499.0506011616926"/>
        <n v="2682.8099896828935"/>
        <n v="4683.1457218778442"/>
        <n v="10224.690149437347"/>
        <n v="1182.3454462750201"/>
        <n v="1054.6827887183399"/>
        <n v="7164.3574036676255"/>
        <n v="1328.6943610765099"/>
        <n v="1151.1074807622599"/>
        <n v="285.07149887694868"/>
        <n v="689.35857523560003"/>
        <n v="527.64536990792817"/>
        <n v="2371.0599038106766"/>
        <n v="2686.9411669074184"/>
        <n v="2178.9486399861785"/>
        <n v="1071.0954942629139"/>
        <n v="6678.0296551128831"/>
        <n v="6946.2455114083132"/>
        <n v="5176.3865154763344"/>
        <n v="2135.044564446318"/>
        <n v="905.48829301766102"/>
        <n v="80.33308211752194"/>
        <n v="631.7779194563218"/>
        <n v="1301.2453921587041"/>
        <n v="20.25407691674021"/>
        <n v="11.878330823351398"/>
        <n v="24.51809310973815"/>
        <n v="7786.2458547068445"/>
        <n v="1216.7674779304832"/>
        <n v="1481.745627066784"/>
      </sharedItems>
    </cacheField>
    <cacheField name="2100" numFmtId="1">
      <sharedItems containsMixedTypes="1" containsNumber="1" minValue="0" maxValue="153537.81157517299" count="1086">
        <n v="271.76624016699645"/>
        <n v="86.072681094756703"/>
        <n v="67.318660798679971"/>
        <n v="396.04564540402339"/>
        <n v="693.85281340338054"/>
        <n v="0"/>
        <n v="208.97300833897378"/>
        <n v="252.64488568961195"/>
        <n v="26.647297180136889"/>
        <n v="184.66571508264155"/>
        <n v="4166.4891298992843"/>
        <n v="52.558783143324703"/>
        <n v="4.3120235913545892"/>
        <n v="51.8696742286972"/>
        <n v="708.59121083738717"/>
        <n v="361.49654588301689"/>
        <n v="607.72285323506696"/>
        <n v="5.8474752311098097"/>
        <n v="4.174971231084184"/>
        <n v="128.04195270599999"/>
        <n v="682.03617000808208"/>
        <n v="1798.4758049819175"/>
        <n v="643.84285272399154"/>
        <n v="1048.438517933216"/>
        <n v="17.605805512784617"/>
        <n v="519.36565980521141"/>
        <n v="3032.1615636289162"/>
        <n v="9.0651845695223106"/>
        <n v="116.37031443615155"/>
        <n v="759.72172690778643"/>
        <n v="38.316588256263962"/>
        <n v="40.193606252626076"/>
        <n v="82.140324853541159"/>
        <n v="128.94655108995164"/>
        <n v="1178.2032541125022"/>
        <n v="199.52637664902667"/>
        <n v="124.70398540564169"/>
        <n v="1218.8211236446257"/>
        <n v="299.28956497354011"/>
        <n v="390.73915427101059"/>
        <n v="486.25481692142699"/>
        <n v="577.44530736731269"/>
        <n v="555.323957163042"/>
        <n v="1452.6995646952282"/>
        <n v="1024.4191896837333"/>
        <n v="764.51722833513975"/>
        <n v="373.01033313736224"/>
        <n v="362.4520131506543"/>
        <n v="1166.7418491162043"/>
        <n v="2236.7387009707954"/>
        <n v="180.27791851711518"/>
        <n v="6.5455503726055513"/>
        <n v="346.69398430317506"/>
        <n v="13929.457107957274"/>
        <n v="845.7208168916037"/>
        <n v="3790.0048485048105"/>
        <n v="3.98578374656738"/>
        <n v="83.21547353708452"/>
        <n v="84.447768560399993"/>
        <n v="4032.4388449108833"/>
        <n v="10982.579572198054"/>
        <n v="7321.1601155182707"/>
        <n v="1946.4121131766904"/>
        <n v="50.436205879516223"/>
        <n v="959.09989270275582"/>
        <n v="18516.209979622105"/>
        <n v="30.771046267840759"/>
        <n v="199.13515686689803"/>
        <n v="1531.4331192209272"/>
        <n v="102.84205650621021"/>
        <n v="44.871169195607003"/>
        <n v="1178.4590161017675"/>
        <n v="346.61131572417924"/>
        <n v="11071.633655384088"/>
        <n v="1875.047151958566"/>
        <n v="574.9631239407513"/>
        <n v="9530.013779317951"/>
        <n v="1437.4078098518783"/>
        <n v="1732.5897708036027"/>
        <n v="191.83195537429091"/>
        <n v="99.946687423354732"/>
        <n v="45.508775195916449"/>
        <n v="426.45197127205665"/>
        <n v="164.24911893502332"/>
        <n v="352.12210527640127"/>
        <n v="197.23034201717613"/>
        <n v="23.520628471106168"/>
        <n v="69.630568949419199"/>
        <n v="189.8731928844"/>
        <n v="142.16618948507224"/>
        <n v="74.964320268694919"/>
        <n v="279.83954687957691"/>
        <n v="10013.23534064774"/>
        <e v="#DIV/0!"/>
        <n v="365.47849445234988"/>
        <n v="15.760556860152665"/>
        <n v="3.609588001187086"/>
        <n v="409.59774245852492"/>
        <n v="1921.1179872984567"/>
        <n v="677.74346325776253"/>
        <n v="180.9158247133773"/>
        <n v="7.8562180628266605"/>
        <n v="201.30442625877004"/>
        <n v="1325.9574013794806"/>
        <n v="26.124596316047505"/>
        <n v="158.4675961656454"/>
        <n v="339.28749693952767"/>
        <n v="5.6663029242699663"/>
        <n v="12.892898455681134"/>
        <n v="72.793981509600542"/>
        <n v="39.916816690431226"/>
        <n v="28.289510638424126"/>
        <n v="5.9141834087297802"/>
        <n v="29.324492734951832"/>
        <n v="1069.2843602983448"/>
        <n v="271.06673956678168"/>
        <n v="163.87216528355441"/>
        <n v="224.5346115526695"/>
        <n v="222.6400213343758"/>
        <n v="201.94871165310826"/>
        <n v="566.15335239836895"/>
        <n v="383.93135508074727"/>
        <n v="229.02312272582557"/>
        <n v="104.29132981735083"/>
        <n v="1906.3456482010768"/>
        <n v="2121.9807326845585"/>
        <n v="1035.7641752925488"/>
        <n v="66.8170810055109"/>
        <n v="5.0883756826297866"/>
        <n v="168.120817363409"/>
        <n v="7550.8108209782649"/>
        <n v="531.50687272560936"/>
        <n v="103.532697362672"/>
        <n v="14.958422671354899"/>
        <n v="36.184509912600362"/>
        <n v="314.73826455239998"/>
        <n v="97.773495643228785"/>
        <n v="507.88735985789788"/>
        <n v="219.97561758671554"/>
        <n v="190.77537690059705"/>
        <n v="32.658836120535923"/>
        <n v="170.25458846193632"/>
        <n v="69.078578402123881"/>
        <n v="908.70597626817028"/>
        <n v="88.727555890319465"/>
        <n v="371.33443297461054"/>
        <n v="75.989153050720375"/>
        <n v="156.83276296104304"/>
        <n v="5.3866402995692244"/>
        <n v="52.162882623077166"/>
        <n v="20.846860823299057"/>
        <n v="4.393951929969357"/>
        <n v="8.5437954193848586"/>
        <n v="908.08339886033366"/>
        <n v="136.70072671015774"/>
        <n v="246.54952495939159"/>
        <n v="178.61612124783179"/>
        <n v="130.888784958934"/>
        <n v="265.82950912287401"/>
        <n v="1095.8487282308599"/>
        <n v="794.82134597714571"/>
        <n v="388.95438517784999"/>
        <n v="1126.746020988164"/>
        <n v="475.75859378285099"/>
        <n v="1368.2606896259292"/>
        <n v="4380.1151275250813"/>
        <n v="315.45874131821301"/>
        <n v="46.804000000000002"/>
        <n v="136.53501051275501"/>
        <n v="3291.422"/>
        <n v="65.075000000000003"/>
        <n v="404.497370912321"/>
        <n v="1017.32653840631"/>
        <n v="57.908079399483796"/>
        <n v="70.590256052399994"/>
        <n v="135.786482488442"/>
        <n v="614.33374632702805"/>
        <n v="608.47484803128805"/>
        <n v="136.290148454041"/>
        <n v="173.423048894125"/>
        <n v="592.22972550714496"/>
        <n v="352.26764804877121"/>
        <n v="793.55252481757475"/>
        <n v="3.1475366778959999"/>
        <n v="79.973418215303994"/>
        <n v="146.88037138320001"/>
        <n v="628.93816350668124"/>
        <n v="18.13"/>
        <n v="5.85"/>
        <n v="5.95"/>
        <n v="955.2"/>
        <n v="184.5"/>
        <n v="204"/>
        <n v="842.58618936152504"/>
        <n v="350.98832952517279"/>
        <n v="502.28481458451915"/>
        <n v="2445.402431454625"/>
        <n v="2601.6253314252813"/>
        <n v="2691.5397401572668"/>
        <n v="4670.3513922418761"/>
        <n v="299.4327185266373"/>
        <n v="2719.8000382763007"/>
        <n v="11057.890310694987"/>
        <n v="904.48596607270224"/>
        <n v="81.596299986371278"/>
        <n v="348.68222654463364"/>
        <n v="74785.112231123261"/>
        <n v="530.55439579959636"/>
        <n v="5948.9846207448809"/>
        <n v="687.56689091289195"/>
        <n v="13.637575656304827"/>
        <n v="306.5241266487696"/>
        <n v="5035.1729342668441"/>
        <n v="8611.071124254986"/>
        <n v="334.198302701123"/>
        <n v="2273.2762291803156"/>
        <n v="19.728583740069517"/>
        <n v="1972.3976894892551"/>
        <n v="4675.2487189988778"/>
        <n v="1662.3117122922365"/>
        <n v="8502.8156723131251"/>
        <n v="189.58050737226662"/>
        <n v="105.74573545776177"/>
        <n v="2011.8088879038971"/>
        <n v="4515.7924366421157"/>
        <n v="6108.9794912848884"/>
        <n v="1035.2297125688197"/>
        <n v="159.0969175831685"/>
        <n v="5566.7791512695021"/>
        <n v="1456.5554973820035"/>
        <n v="547.43025404961213"/>
        <n v="149.19198858628877"/>
        <n v="21.288058431601367"/>
        <n v="69.38109440359014"/>
        <n v="272.84209078169391"/>
        <n v="297.86533848522561"/>
        <n v="302.15070961427858"/>
        <n v="216.91676660752333"/>
        <n v="87.96542268613814"/>
        <n v="295.83594204952738"/>
        <n v="765.14246492132042"/>
        <n v="241.66668128981473"/>
        <n v="6.9164510000000003"/>
        <n v="326.91749484255178"/>
        <n v="2637.5990000000002"/>
        <n v="12.2"/>
        <n v="79.431837012720024"/>
        <n v="9.2961448079371145"/>
        <n v="4.5096684345073363"/>
        <n v="25.450138203014347"/>
        <n v="117.90496991614387"/>
        <n v="153.63209375292857"/>
        <n v="69.016477657716521"/>
        <n v="46.972826220890468"/>
        <n v="96.334275797164622"/>
        <n v="172.87710672933366"/>
        <n v="348.37556148279754"/>
        <n v="895.47703956867349"/>
        <n v="181.09088986119542"/>
        <n v="110.0651635564643"/>
        <n v="85.556732115676368"/>
        <n v="77.020952668233235"/>
        <n v="20.691745330539462"/>
        <n v="13.754628398913509"/>
        <n v="494.14143266655736"/>
        <n v="102.51896943289574"/>
        <n v="129.43019890903088"/>
        <n v="447.64032002352025"/>
        <n v="126.13555490580303"/>
        <n v="65.442943483451472"/>
        <n v="2087.1496953441301"/>
        <n v="825.10067571784555"/>
        <n v="1723.4927294336328"/>
        <n v="990.78089140198506"/>
        <n v="58.191926555027997"/>
        <n v="635.303205475303"/>
        <n v="1337.7333151470361"/>
        <n v="2666.6435582230724"/>
        <n v="352.67357701330764"/>
        <n v="6669.2629679388538"/>
        <n v="1052.9583999983854"/>
        <n v="33.322780152279918"/>
        <n v="132.6487899947679"/>
        <n v="132.65897071620032"/>
        <n v="739.60858635836712"/>
        <n v="74.816860143932857"/>
        <n v="250.25056660419824"/>
        <n v="4.3428021284483282"/>
        <n v="278.45678724123371"/>
        <n v="510.47852640470791"/>
        <n v="19.534728725427392"/>
        <n v="451.88244060383653"/>
        <n v="451.0551484357224"/>
        <n v="161.34344940523118"/>
        <n v="73.867826862457292"/>
        <n v="173.02700292682292"/>
        <n v="265.96840059239673"/>
        <n v="99.709411495222909"/>
        <n v="25.718697409482093"/>
        <n v="106.17205853657994"/>
        <n v="3697.16167068001"/>
        <n v="1460.6901221026365"/>
        <n v="684.18329647019664"/>
        <n v="373.77071707503501"/>
        <n v="198.38895135711124"/>
        <n v="222.69643557554551"/>
        <n v="776.8247486728136"/>
        <n v="421.00611742975371"/>
        <n v="169.75673899502294"/>
        <n v="830.23427944952402"/>
        <n v="1262.4074168179302"/>
        <n v="411.63286986168998"/>
        <n v="1520.8508023407037"/>
        <n v="115.99681600486454"/>
        <n v="389.67323231194433"/>
        <n v="13789.248899096117"/>
        <n v="402.42414953065094"/>
        <n v="87.880565692190899"/>
        <n v="132.0644536031069"/>
        <n v="3.1420672048539013"/>
        <n v="75.82024828117089"/>
        <n v="119.54584253143432"/>
        <n v="512.13544406874757"/>
        <n v="119.20903720226249"/>
        <n v="114.65222586503715"/>
        <n v="144.32429906496469"/>
        <n v="1744.0140724780949"/>
        <n v="808.64033867442583"/>
        <n v="147.48310603776784"/>
        <n v="247.89214283839922"/>
        <n v="13.046954886231534"/>
        <n v="53.076000798000003"/>
        <n v="23.4995998644"/>
        <n v="2.3241570560359222"/>
        <n v="4.8929622232335213"/>
        <n v="916.27707576080866"/>
        <n v="136.30394764721953"/>
        <n v="77.763149619246988"/>
        <n v="256.38843509729668"/>
        <n v="862.96020858448128"/>
        <n v="947.69199965356711"/>
        <n v="5476.9006195709344"/>
        <n v="2027.2190700490694"/>
        <n v="1235.9280677349434"/>
        <n v="1075.3773630007322"/>
        <n v="1193.7870153577321"/>
        <n v="20679.533982812387"/>
        <n v="15583.798626989295"/>
        <n v="1882.8044636536529"/>
        <n v="248.452201"/>
        <n v="2226.2677477024308"/>
        <n v="153537.81157517302"/>
        <n v="6250.0346971296349"/>
        <n v="4732.8283991669332"/>
        <n v="1630.2075755755754"/>
        <n v="4385.591481655505"/>
        <n v="2485.1972123567894"/>
        <n v="6178.5623551349208"/>
        <n v="8283.6153861615985"/>
        <n v="1208.8466800751571"/>
        <n v="1557.1689209382403"/>
        <n v="4900.4262854592434"/>
        <n v="6825.5288193930583"/>
        <n v="2874.3335646848777"/>
        <n v="2373.6981669623333"/>
        <n v="504.1780832926251"/>
        <n v="1187.0036965488005"/>
        <n v="1651.9574321393898"/>
        <n v="1447.1307857857139"/>
        <n v="3321.9513151853971"/>
        <n v="286.5820875761712"/>
        <n v="277.73130957861099"/>
        <n v="7020.7219602899058"/>
        <n v="578.86122765651896"/>
        <n v="777.74939990054258"/>
        <n v="86.050015052399999"/>
        <n v="7.7250100171392004"/>
        <n v="17.671239513202099"/>
        <n v="202.80239629879264"/>
        <n v="88.512170803758664"/>
        <n v="67.397109723544332"/>
        <n v="158.36580121597089"/>
        <n v="172.721176206286"/>
        <n v="113.65456348569791"/>
        <n v="252.68447173838686"/>
        <n v="59.395620057145301"/>
        <n v="74.133596811164907"/>
        <n v="1708.5706879811603"/>
        <n v="95.518145640987896"/>
        <n v="51.827129729748101"/>
        <n v="1.7609220913522683"/>
        <n v="9.7570233900000005"/>
        <n v="24.365919830589299"/>
        <n v="211.22291922356069"/>
        <n v="69.418307484773194"/>
        <n v="47.611451415511624"/>
        <n v="0.38011316662404798"/>
        <n v="57.484287156034014"/>
        <n v="31.142774455559906"/>
        <n v="298.49318508157199"/>
        <n v="20.033006218797691"/>
        <n v="259.30989853158241"/>
        <n v="9.043308004381224"/>
        <n v="30.254479541242407"/>
        <n v="16.446864088800002"/>
        <n v="181.14631309445753"/>
        <n v="4.4164756037398405"/>
        <n v="0.92330500426616813"/>
        <n v="2.6929729291096574"/>
        <n v="286.03989032165879"/>
        <n v="26.160308454208103"/>
        <n v="42.702856447310275"/>
        <n v="92.373245823127931"/>
        <n v="23.210570799857599"/>
        <n v="48.247176549272801"/>
        <n v="275.85844699344443"/>
        <n v="204.29384960279722"/>
        <n v="111.59320771124956"/>
        <n v="27.391645355828341"/>
        <n v="255.63745414390701"/>
        <n v="379.7155198338121"/>
        <n v="770.50144693652089"/>
        <n v="247.70133812786602"/>
        <n v="23.885008763451022"/>
        <n v="115.21177421518607"/>
        <n v="2107.2843482268136"/>
        <n v="28.483200645074096"/>
        <n v="274.7832322920259"/>
        <n v="250.42040337332674"/>
        <n v="40.653968253120162"/>
        <n v="3.5512020222698921"/>
        <n v="65.998191967817903"/>
        <n v="146.32576330550063"/>
        <n v="194.34438582460399"/>
        <n v="4.0335696901752094"/>
        <n v="18.484165526515"/>
        <n v="51.07674544841899"/>
        <n v="14.527492852627729"/>
        <n v="619.45449077992703"/>
        <n v="8.2457629548455724"/>
        <n v="279.76119144897928"/>
        <n v="28.95760026816459"/>
        <n v="49.854665267908267"/>
        <n v="3.4332822660086131"/>
        <n v="55.05775347885676"/>
        <n v="5.8739069741136527"/>
        <n v="1.2279944893617385"/>
        <n v="25.071554157802158"/>
        <n v="912.64550449364413"/>
        <n v="130.9860788652521"/>
        <n v="223.59732993794995"/>
        <n v="334.08075024586816"/>
        <n v="35.163072703310398"/>
        <n v="64.083646796835794"/>
        <n v="211.3708531334361"/>
        <n v="113.51514332023753"/>
        <n v="70.2446560838696"/>
        <n v="205.8019180654955"/>
        <n v="173.22808321118501"/>
        <n v="759.35021490339932"/>
        <n v="1313.2684819949086"/>
        <n v="180.303179616123"/>
        <n v="5.5388099999999998"/>
        <n v="52.489485097325399"/>
        <n v="2160.3420282146349"/>
        <n v="66.153308842321806"/>
        <n v="54.438600645701001"/>
        <n v="7.2211016473113938"/>
        <n v="5.0101007256000001"/>
        <n v="25.850885946708502"/>
        <n v="73.209453166202906"/>
        <n v="89.422136577546695"/>
        <n v="16.502036499598098"/>
        <n v="0.59190712456460104"/>
        <n v="19.923942173566999"/>
        <n v="10.7940250818938"/>
        <n v="412.94478436484297"/>
        <n v="1.5365976694992178"/>
        <n v="578.68156475566764"/>
        <n v="7.4873945474302239"/>
        <n v="29.295631430214719"/>
        <n v="21.6387766044"/>
        <n v="1145.5216938447718"/>
        <n v="7.1810589100677369"/>
        <n v="1.4204292349584533"/>
        <n v="4.9715023223545884"/>
        <n v="501.69560578732563"/>
        <n v="49.715023223545884"/>
        <n v="80.490989980979023"/>
        <n v="63.522107687128383"/>
        <n v="50.927309385476399"/>
        <n v="83.468947013950697"/>
        <n v="375.42726781791345"/>
        <n v="149.35525469391814"/>
        <n v="124.76535398060754"/>
        <n v="274.29200400004146"/>
        <n v="208.527477868293"/>
        <n v="216.27385115128638"/>
        <n v="468.62852976020298"/>
        <n v="144.243214272252"/>
        <n v="34.342703037442902"/>
        <n v="1113.9702000759514"/>
        <n v="163.72901275058101"/>
        <n v="185.16063453831799"/>
        <n v="27.36714069471444"/>
        <n v="13.216509241200001"/>
        <n v="143.53136741763925"/>
        <n v="641.0432133375773"/>
        <n v="540.70647212151687"/>
        <n v="86.317581813695639"/>
        <n v="4.0041298585670049"/>
        <n v="104.21662251565743"/>
        <n v="94.515615457949806"/>
        <n v="2232.6844191832711"/>
        <n v="78.715209120316047"/>
        <n v="433.28099503579364"/>
        <n v="3.9250342331738759"/>
        <n v="39.781519665808943"/>
        <n v="84.57838330758382"/>
        <n v="419.3278651465539"/>
        <n v="19.641776441157106"/>
        <n v="3.74129075069659"/>
        <n v="17.459356836584089"/>
        <n v="1545.901338187831"/>
        <n v="146.5338877356165"/>
        <n v="262.66978812182316"/>
        <n v="72.678669573600004"/>
        <n v="12.4624796787487"/>
        <n v="21.066345740800202"/>
        <n v="114.17286610843647"/>
        <n v="82.541274525386086"/>
        <n v="46.186285324063299"/>
        <n v="11.924604654743742"/>
        <n v="93.957529974828901"/>
        <n v="226.20597318543989"/>
        <n v="273.49787962290583"/>
        <n v="76.115475397180703"/>
        <n v="4.7061185737522644"/>
        <n v="50.4501934397192"/>
        <n v="1171.9734787211316"/>
        <n v="20.955978028157435"/>
        <n v="65.835858561519302"/>
        <n v="85.087610438410906"/>
        <n v="9.8165053005477034"/>
        <n v="11.4454049184"/>
        <n v="36.0225297529567"/>
        <n v="101.94321042754402"/>
        <n v="80.174408350395495"/>
        <n v="2.8101342812830419"/>
        <n v="11.798732340570799"/>
        <n v="35.584488278603388"/>
        <n v="10.121110783260104"/>
        <n v="249.30414123351301"/>
        <n v="6.3897383809329371"/>
        <n v="80.807246621507858"/>
        <n v="11.171985124342779"/>
        <n v="13.401096511653451"/>
        <n v="7.3608726759195662"/>
        <n v="18.549764380428329"/>
        <n v="2.7421586383892667"/>
        <n v="0.61853202369682692"/>
        <n v="10.824310414694473"/>
        <n v="396.85014640388408"/>
        <n v="56.698768838875807"/>
        <n v="89.687143436039889"/>
        <n v="133.64030607359589"/>
        <n v="22.862999775610799"/>
        <n v="49.187587291996003"/>
        <n v="354.38304668981067"/>
        <n v="166.9220727231567"/>
        <n v="117.77174983044924"/>
        <n v="299.9624964850637"/>
        <n v="125.66049927476401"/>
        <n v="278.22503365663425"/>
        <n v="435.3427410377144"/>
        <n v="135.332154846885"/>
        <n v="91.516799440976101"/>
        <n v="3783.1366365506915"/>
        <n v="81.992348747816706"/>
        <n v="86.383297113912505"/>
        <n v="11.177663029751271"/>
        <n v="11.9083393944"/>
        <n v="30.950192967163701"/>
        <n v="260.59420691389585"/>
        <n v="72.067257060145295"/>
        <n v="58.740161660737428"/>
        <n v="0.58105538178198501"/>
        <n v="70.920676016139893"/>
        <n v="38.422092830538574"/>
        <n v="242.851161560739"/>
        <n v="390.00631217781904"/>
        <n v="836.81424749765642"/>
        <n v="8.5811300830497679"/>
        <n v="36.056048678682835"/>
        <n v="92.291435338352457"/>
        <n v="493.25071856187657"/>
        <n v="6.539151164502913"/>
        <n v="1.2291637527261123"/>
        <n v="8.0305365178105994"/>
        <n v="660.01176866381286"/>
        <n v="81.944250181740827"/>
        <n v="128.24275153442434"/>
        <n v="306.51584499225964"/>
        <n v="246.76373828412088"/>
        <n v="100.78402753436174"/>
        <n v="771.68941259687188"/>
        <n v="447.17055180442816"/>
        <n v="728.40154910707986"/>
        <n v="689.12836046423399"/>
        <n v="438.73045319789236"/>
        <n v="245.323908758187"/>
        <n v="481.90250963160003"/>
        <n v="262.54053993858099"/>
        <n v="15.281648232255124"/>
        <n v="146.712516741889"/>
        <n v="534.85807972920463"/>
        <n v="169.19310599392929"/>
        <n v="443.05207860388799"/>
        <n v="134.06099713037901"/>
        <n v="60.674555222692625"/>
        <n v="8.5967271323999999"/>
        <n v="74.595976859578698"/>
        <n v="181.76089824899708"/>
        <n v="253.36550405712501"/>
        <n v="71.601247219228242"/>
        <n v="2.2199344218867402E-3"/>
        <n v="122.08812437280361"/>
        <n v="908.87607586793297"/>
        <n v="790.92073593952705"/>
        <n v="143.62362586258556"/>
        <n v="1789.0057052292118"/>
        <n v="31.203803759615756"/>
        <n v="84.168746692014608"/>
        <n v="60.98316442334341"/>
        <n v="511.31154234712926"/>
        <n v="17.24910668650471"/>
        <n v="4.9949150636596649"/>
        <n v="43.122766716261772"/>
        <n v="889.49447453651317"/>
        <n v="459.5321858566893"/>
        <n v="420.40535119135518"/>
        <n v="326.85821700670658"/>
        <n v="46.2047202980064"/>
        <n v="91.191244022371095"/>
        <n v="509.68160399361432"/>
        <n v="224.71729052236108"/>
        <n v="169.38195808011793"/>
        <n v="406.34672713973009"/>
        <n v="271.28985263151498"/>
        <n v="430.05930567560898"/>
        <n v="884.06145621727433"/>
        <n v="224.38755189666099"/>
        <n v="86.439107337991203"/>
        <n v="1547.5937875327588"/>
        <n v="89.274622682584805"/>
        <n v="131.54658045393199"/>
        <n v="12.586234289399689"/>
        <n v="26.795804702400002"/>
        <n v="60.227467959373698"/>
        <n v="452.73808607186447"/>
        <n v="145.151704748452"/>
        <n v="102.05103436785569"/>
        <n v="1.17681360950626"/>
        <n v="123.21260515618046"/>
        <n v="66.751847544796505"/>
        <n v="595.26398897046795"/>
        <n v="129.53942725360523"/>
        <n v="522.78556284635056"/>
        <n v="4.7294540787599999"/>
        <n v="31.01840309844"/>
        <n v="36.019775684136832"/>
        <n v="71.088116814000003"/>
        <n v="8.1215886565544508"/>
        <n v="1.6462679709232002"/>
        <n v="9.3288518352314664"/>
        <n v="776.47404754286242"/>
        <n v="95.640329739347777"/>
        <n v="148.94805451209902"/>
        <n v="16.821402089611471"/>
        <n v="62.815860263235599"/>
        <n v="126.04357147216"/>
        <n v="423.10775711945047"/>
        <n v="156.83096603090024"/>
        <n v="140.61096146738197"/>
        <n v="287.36818063829543"/>
        <n v="390.084487041155"/>
        <n v="773.47025555181312"/>
        <n v="1245.9039829852372"/>
        <n v="222.54410012730401"/>
        <n v="25.163931999999999"/>
        <n v="123.863489835255"/>
        <n v="3157.4341223622755"/>
        <n v="191.01768588756701"/>
        <n v="366.43562150543301"/>
        <n v="13.324349217506002"/>
        <n v="2.6343973620000001"/>
        <n v="63.664191329010599"/>
        <n v="182.31668711825401"/>
        <n v="255.556432063004"/>
        <n v="41.095739623693198"/>
        <n v="1.9932333884094799"/>
        <n v="49.617460236642501"/>
        <n v="26.880830391323201"/>
        <n v="1136.02051284757"/>
        <n v="47.806682778955398"/>
        <n v="793.68855260039766"/>
        <n v="17.92060413496208"/>
        <n v="73.294434024123561"/>
        <n v="17.896720487919886"/>
        <n v="56.795599972799998"/>
        <n v="14.730546040769596"/>
        <n v="3.0547215291918528"/>
        <n v="8.5532202817371861"/>
        <n v="848.31653346677206"/>
        <n v="87.568683836833131"/>
        <n v="143.57191187201701"/>
        <n v="1659.92561543038"/>
        <n v="1037.7637354670685"/>
        <n v="567.99646054859306"/>
        <n v="1500.9602108137578"/>
        <n v="2190.2845772552314"/>
        <n v="975.61559961829903"/>
        <n v="1035.2516947182933"/>
        <n v="324.18955049680613"/>
        <n v="716.22164575488875"/>
        <n v="4865.1589336820571"/>
        <n v="5869.2684982852788"/>
        <n v="56.939663068635468"/>
        <n v="4223.6925710628784"/>
        <n v="48539.967251129106"/>
        <n v="37303.561346406699"/>
        <n v="849.63999308389896"/>
        <n v="6175.0900905209764"/>
        <n v="5844.5499573014149"/>
        <n v="6304.1374745168823"/>
        <n v="823.38232027642084"/>
        <n v="2980.4827451597675"/>
        <n v="1535.1916812425195"/>
        <n v="9014.9984981048128"/>
        <n v="1807.8527394541827"/>
        <n v="1829.7392875086948"/>
        <n v="339.04932046472356"/>
        <n v="462.61412534326155"/>
        <n v="691.70508059075871"/>
        <n v="211.25120228131263"/>
        <n v="3292.5196048092598"/>
        <n v="1025.0893836882126"/>
        <n v="227.79764081960278"/>
        <n v="3475.5411485047989"/>
        <n v="765.35186201295153"/>
        <n v="1083.244072415969"/>
        <n v="85.310400085200001"/>
        <n v="211.81079333987375"/>
        <n v="109.93619827345671"/>
        <n v="1357.4157268585482"/>
        <n v="622.57342818131826"/>
        <n v="1120.6271970617661"/>
        <n v="747.58617256012644"/>
        <n v="63.661103866845373"/>
        <n v="114.24933575918401"/>
        <n v="588.72462112799997"/>
        <n v="417.9649044460345"/>
        <n v="49.508921538625579"/>
        <n v="270.01604012224851"/>
        <n v="4672.1299766679858"/>
        <n v="31.1267728883251"/>
        <n v="1887.6364530530013"/>
        <n v="7.1743153119599175"/>
        <n v="10.836945468229297"/>
        <n v="294.5795671003022"/>
        <n v="806.76317753691899"/>
        <n v="1056.3683221043361"/>
        <n v="471.93108285740306"/>
        <n v="332.36182374179185"/>
        <n v="24.127227300002868"/>
        <n v="369.8168786062368"/>
        <n v="729.10638729002596"/>
        <n v="206.95496131430639"/>
        <n v="175.93883614783502"/>
        <n v="1403.4261844696007"/>
        <n v="1.1083611533601789"/>
        <n v="10.266835039032452"/>
        <n v="99.393054560129684"/>
        <n v="736.68110608674226"/>
        <n v="111.43431993192092"/>
        <n v="25.382958139723272"/>
        <n v="70.194847201210038"/>
        <n v="3812.3322906742897"/>
        <n v="705.0821705478686"/>
        <n v="440.28464427544702"/>
        <n v="230.16382840557699"/>
        <n v="109.51211457404183"/>
        <n v="46.302745886718412"/>
        <n v="256.77359287569499"/>
        <n v="131.51741682912649"/>
        <n v="216.43817464824761"/>
        <n v="198.92009295405381"/>
        <n v="20.717825370201581"/>
        <n v="133.18722562504101"/>
        <n v="174.29561314559999"/>
        <n v="114.09708682244866"/>
        <n v="35.77010236644054"/>
        <n v="98.347279576242542"/>
        <n v="4231.5520264785528"/>
        <n v="756.94251883105085"/>
        <n v="27.252693334289226"/>
        <n v="3.9531572445911114"/>
        <n v="87.106992189198294"/>
        <n v="191.6411720228115"/>
        <n v="664.93988704767537"/>
        <n v="234.95241628388615"/>
        <n v="299.97465528887506"/>
        <n v="1.2409479725076984"/>
        <n v="189.93008434394483"/>
        <n v="996.21778910025796"/>
        <n v="82.670490528180963"/>
        <n v="1.8238666981181415"/>
        <n v="1372.7762012575943"/>
        <n v="76.230495055332639"/>
        <n v="39.229356009848516"/>
        <n v="85.424903639763073"/>
        <n v="60.719578803480978"/>
        <n v="275.19256056616854"/>
        <n v="12.633170339686389"/>
        <n v="15.791462924607984"/>
        <n v="2034.3013724135003"/>
        <n v="142.87514074645321"/>
        <n v="143.62711517143455"/>
        <n v="773.32581852356225"/>
        <n v="1720.7205918397451"/>
        <n v="584.28286636633391"/>
        <n v="2285.9420677576413"/>
        <n v="1263.9130983718055"/>
        <n v="2153.922838146631"/>
        <n v="1978.8541360305203"/>
        <n v="399.01412137766386"/>
        <n v="4092.2925463985339"/>
        <n v="13364.207697351294"/>
        <n v="22.828187017903335"/>
        <n v="2.0009999999999999"/>
        <n v="99.890726876737318"/>
        <n v="16384.800107183582"/>
        <n v="375.03609013523391"/>
        <n v="12102.177963094144"/>
        <n v="52.749081020035888"/>
        <n v="14.807537189974658"/>
        <n v="943.28177308343902"/>
        <n v="350.84323654463452"/>
        <n v="1837.2384430636209"/>
        <n v="638.49327769553281"/>
        <n v="495.41258335548235"/>
        <n v="1.3295180703577757E-2"/>
        <n v="844.71852782170208"/>
        <n v="9186.9157924046485"/>
        <n v="1593.5602996278108"/>
        <n v="192.56631254309218"/>
        <n v="3085.7156473999748"/>
        <n v="7.2307071125760922"/>
        <n v="3.0988744768183243"/>
        <n v="2452.4541663600908"/>
        <n v="104.67508228550928"/>
        <n v="31.220007717458419"/>
        <n v="67.243093545295082"/>
        <n v="2909.1283498938806"/>
        <n v="561.96013891425162"/>
        <n v="710.85556033597629"/>
        <n v="52.01220640868501"/>
        <n v="3.4951280000508"/>
        <n v="8.4263933643744604"/>
        <n v="102.75881585178026"/>
        <n v="45.727925567757737"/>
        <n v="34.149730542730921"/>
        <n v="82.144898199329091"/>
        <n v="52.054014624144102"/>
        <n v="96.655655705863623"/>
        <n v="178.23581463420786"/>
        <n v="20.191452634004602"/>
        <n v="2.0190000000000001"/>
        <n v="23.635831878858799"/>
        <n v="2927.2410932343737"/>
        <n v="9.1476162511616295"/>
        <n v="7.42466511820178"/>
        <n v="2.1549672584667725"/>
        <n v="5.4846577584"/>
        <n v="12.429077692160901"/>
        <n v="115.92405920569101"/>
        <n v="17.372962008986299"/>
        <n v="26.130273802905606"/>
        <n v="5.2004588325881097E-2"/>
        <n v="31.548716077633529"/>
        <n v="17.091880195040499"/>
        <n v="48.052242595747401"/>
        <n v="28.781275231236755"/>
        <n v="102.14141078127422"/>
        <n v="1.168669750820855"/>
        <n v="4.9483799003212789"/>
        <n v="84.049176888995831"/>
        <n v="23.98525962283043"/>
        <n v="0.76783473436334271"/>
        <n v="0.23505144929490085"/>
        <n v="0.54845338168810198"/>
        <n v="74.276257977188664"/>
        <n v="7.8350483098300296"/>
        <n v="12.144324880236542"/>
        <n v="325.47358297563221"/>
        <n v="72.535277277547962"/>
        <n v="150.89152608313219"/>
        <n v="701.63199907242142"/>
        <n v="458.4913063839258"/>
        <n v="283.83171483512166"/>
        <n v="61.072709588233245"/>
        <n v="1937.1344085458077"/>
        <n v="2972.5228845551364"/>
        <n v="9673.6759105104938"/>
        <n v="335.19798376804198"/>
        <n v="685.51287374413505"/>
        <n v="9004.8740215794132"/>
        <n v="65.721000000000004"/>
        <n v="332.37148609029703"/>
        <n v="399.66576282215601"/>
        <n v="7.2373024800000005E-2"/>
        <n v="501.29109875037267"/>
        <n v="1630.907699244375"/>
        <n v="2074.7942525935036"/>
        <n v="344.00636163373321"/>
        <n v="144.05271948091416"/>
        <n v="307.00325419226465"/>
        <n v="221.82238479099226"/>
        <n v="6212.4711038859468"/>
        <n v="511.2701577883517"/>
        <n v="663.12307708726428"/>
        <n v="504.93466966827327"/>
        <n v="457.70859533199882"/>
        <n v="55.389042499081171"/>
        <n v="11306.802965361643"/>
        <n v="44.044940835820981"/>
        <n v="8.5028843312395743"/>
        <n v="16.864053923625157"/>
        <n v="1449.5717207897228"/>
        <n v="256.50367732572727"/>
        <n v="354.99542082925223"/>
        <n v="26.990261900908454"/>
        <n v="44.638746039482989"/>
        <n v="96.717283085546484"/>
        <n v="1182.289073674305"/>
        <n v="652.77942469138225"/>
        <n v="1115.9686509870746"/>
        <n v="990.37204496547349"/>
        <n v="127.53927439852282"/>
        <n v="62.656043574874687"/>
        <n v="3726.7102762437462"/>
        <n v="1.4026003845062236"/>
        <n v="184.81787860770058"/>
        <n v="1902.5074895575751"/>
        <n v="1.9770145947359714"/>
        <n v="57.005239582422384"/>
        <n v="378.393506244739"/>
        <n v="66.76676359030607"/>
        <n v="111.57978775240223"/>
        <n v="3.2352342708411976E-3"/>
        <n v="190.25499715080079"/>
        <n v="1892.1165575364525"/>
        <n v="69.460097634940865"/>
        <n v="66.921392662920852"/>
        <n v="359.85107649746328"/>
        <n v="245.37459336273474"/>
        <n v="37.204320257960433"/>
        <n v="11.050788195433791"/>
        <n v="21.180677374581435"/>
        <n v="676.93971117171566"/>
        <n v="249.95830442052625"/>
        <n v="280.21641495564262"/>
        <n v="85.201915399426198"/>
        <n v="75.50808917155166"/>
        <n v="166.56591686671155"/>
        <n v="414.64866331152149"/>
        <n v="232.85186495255294"/>
        <n v="217.46863628020131"/>
        <n v="84.785752348531034"/>
        <n v="66.723592160222324"/>
        <n v="1204.817043538731"/>
        <n v="1364.6377858446167"/>
        <n v="12.743987816907699"/>
        <n v="3.0310000000000001"/>
        <n v="200.539767396305"/>
        <n v="1767.844336904529"/>
        <n v="16.2"/>
        <n v="269.48785017316101"/>
        <n v="2.7020847548996998"/>
        <n v="73.993364604539664"/>
        <n v="42.129926208000001"/>
        <n v="41.647508528345519"/>
        <n v="376.80620376657089"/>
        <n v="924.77475587800518"/>
        <n v="216.41734418396587"/>
        <n v="4.154108931319854"/>
        <n v="107.03190079228513"/>
        <n v="635.28087774825974"/>
        <n v="577.41468684690051"/>
        <n v="178.42304862490607"/>
        <n v="235.67742239986833"/>
        <n v="9.1734291061200004"/>
        <n v="9.6621006790799999"/>
        <n v="138.29858154605708"/>
        <n v="257.68915325748623"/>
        <n v="952.77086048575666"/>
        <n v="161.56019696449158"/>
        <n v="69.922558363664365"/>
        <n v="866.17112049995137"/>
        <n v="169.37762584987018"/>
        <n v="206.29326225304703"/>
        <n v="144.52416001267318"/>
        <n v="51.758294220478803"/>
        <n v="81.800835321324996"/>
        <n v="219.65498633917201"/>
        <n v="146.78130313173895"/>
        <n v="72.997713467910003"/>
        <n v="265.92743917389112"/>
        <n v="200.75092082340601"/>
        <n v="253.56565785973183"/>
        <n v="543.06496599046898"/>
        <n v="122.171719984901"/>
        <n v="4.1217249999999996"/>
        <n v="33.416484943974702"/>
        <n v="1106.8130081026281"/>
        <n v="222.08580052775099"/>
        <n v="152.05787718523899"/>
        <n v="5.8322324273554544"/>
        <n v="49.380232888800002"/>
        <n v="50.065334815784098"/>
        <n v="149.59028868816699"/>
        <n v="163.66133637448701"/>
        <n v="33.718929689494701"/>
        <n v="0.49447900451697802"/>
        <n v="40.710975600158598"/>
        <n v="22.055639787966999"/>
        <n v="704.06836691388503"/>
        <n v="85.642051019284708"/>
        <n v="1360.2728518215984"/>
        <n v="75.186211179766175"/>
        <n v="70.084281881191799"/>
        <n v="81.165779722674088"/>
        <n v="267.3133677468"/>
        <n v="13.657032595710451"/>
        <n v="2.6848687933899988"/>
        <n v="8.7705713917406598"/>
        <n v="887.29543883952658"/>
        <n v="84.125888859553243"/>
        <n v="136.03335219842651"/>
        <n v="1139.7273669655419"/>
        <n v="282.91169876207499"/>
        <n v="1186.3841358512427"/>
        <n v="3758.986239688491"/>
        <n v="2405.2712533868198"/>
        <n v="33.243750684109543"/>
        <n v="816.45517241505013"/>
        <n v="6530.9984668336856"/>
        <n v="2687.529180613416"/>
        <n v="4702.1138144023525"/>
        <n v="10266.103097123971"/>
        <n v="1182.3454462750201"/>
        <n v="1054.6827887183399"/>
        <n v="7212.8370208887391"/>
        <n v="1328.6943610765099"/>
        <n v="1151.1074807622599"/>
        <n v="285.10511231500362"/>
        <n v="689.35857523560003"/>
        <n v="531.50896232279308"/>
        <n v="2383.8290706202329"/>
        <n v="2706.6158311870713"/>
        <n v="2190.6832058690238"/>
        <n v="1076.8637994049418"/>
        <n v="6713.9936872692424"/>
        <n v="6997.1081987362613"/>
        <n v="5201.8324630787729"/>
        <n v="2145.470419062935"/>
        <n v="909.20993321071421"/>
        <n v="80.663258476008096"/>
        <n v="634.23420921543106"/>
        <n v="1304.015778405108"/>
        <n v="20.325926029495069"/>
        <n v="11.920467896997105"/>
        <n v="24.605068351494033"/>
        <n v="7813.8667064816054"/>
        <n v="1221.0838268847037"/>
        <n v="1487.001956894639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5">
  <r>
    <x v="0"/>
    <x v="0"/>
    <s v="AGR"/>
    <n v="146.48919028559999"/>
    <n v="149.52838268567658"/>
    <n v="164.79765220583531"/>
    <n v="179.64958511921384"/>
    <n v="194.1279435647609"/>
    <n v="208.44885306021172"/>
    <n v="222.16368923570715"/>
    <n v="234.69733967260868"/>
    <n v="245.56477624405588"/>
    <n v="254.65018460539119"/>
    <x v="0"/>
    <x v="0"/>
    <x v="0"/>
    <x v="0"/>
    <x v="0"/>
    <x v="0"/>
    <x v="0"/>
    <x v="0"/>
  </r>
  <r>
    <x v="0"/>
    <x v="1"/>
    <s v="CCK"/>
    <n v="20.322358615062001"/>
    <n v="20.631251280168446"/>
    <n v="23.298843193580804"/>
    <n v="26.840080703316634"/>
    <n v="31.019548347812528"/>
    <n v="35.606403123276408"/>
    <n v="40.610288436494017"/>
    <n v="46.054578840157355"/>
    <n v="51.955472234569015"/>
    <n v="58.257879909335159"/>
    <x v="1"/>
    <x v="1"/>
    <x v="1"/>
    <x v="1"/>
    <x v="1"/>
    <x v="1"/>
    <x v="1"/>
    <x v="1"/>
  </r>
  <r>
    <x v="0"/>
    <x v="2"/>
    <s v="CHW"/>
    <n v="15.894403994809799"/>
    <n v="16.135993315381896"/>
    <n v="18.222354665862095"/>
    <n v="20.992006589020214"/>
    <n v="24.260827324012009"/>
    <n v="27.848271293862606"/>
    <n v="31.761880743359733"/>
    <n v="36.019937240638363"/>
    <n v="40.635109392534638"/>
    <n v="45.564311539793238"/>
    <x v="2"/>
    <x v="2"/>
    <x v="2"/>
    <x v="2"/>
    <x v="2"/>
    <x v="2"/>
    <x v="2"/>
    <x v="2"/>
  </r>
  <r>
    <x v="0"/>
    <x v="3"/>
    <s v="CLA"/>
    <n v="136.034563083047"/>
    <n v="137.54300410597884"/>
    <n v="150.51712417997061"/>
    <n v="167.20696493703966"/>
    <n v="186.20186870614074"/>
    <n v="206.28859394432314"/>
    <n v="227.43809091189306"/>
    <n v="249.68214762870625"/>
    <n v="273.02092109309774"/>
    <n v="297.18202132419862"/>
    <x v="3"/>
    <x v="3"/>
    <x v="3"/>
    <x v="3"/>
    <x v="3"/>
    <x v="3"/>
    <x v="3"/>
    <x v="3"/>
  </r>
  <r>
    <x v="0"/>
    <x v="4"/>
    <s v="COE"/>
    <n v="47.852315703899997"/>
    <n v="49.616800483920201"/>
    <n v="64.609424117334143"/>
    <n v="86.685167752930326"/>
    <n v="115.82880007687092"/>
    <n v="151.28422626817257"/>
    <n v="193.40356023410538"/>
    <n v="242.46310476590537"/>
    <n v="298.48121761894151"/>
    <n v="360.54747477382131"/>
    <x v="4"/>
    <x v="4"/>
    <x v="4"/>
    <x v="4"/>
    <x v="4"/>
    <x v="4"/>
    <x v="4"/>
    <x v="4"/>
  </r>
  <r>
    <x v="0"/>
    <x v="5"/>
    <s v="COT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0"/>
    <x v="6"/>
    <s v="CRF"/>
    <n v="71.778473555849999"/>
    <n v="72.574400646886204"/>
    <n v="79.42017949555219"/>
    <n v="88.226553892486038"/>
    <n v="98.249192014637288"/>
    <n v="108.8479284214452"/>
    <n v="120.00743505270833"/>
    <n v="131.74448481886134"/>
    <n v="144.05916055988681"/>
    <n v="156.80773603007509"/>
    <x v="6"/>
    <x v="6"/>
    <x v="6"/>
    <x v="6"/>
    <x v="6"/>
    <x v="6"/>
    <x v="6"/>
    <x v="6"/>
  </r>
  <r>
    <x v="0"/>
    <x v="7"/>
    <s v="CSC"/>
    <n v="17.423929971105501"/>
    <n v="18.066412132938432"/>
    <n v="23.525508948402589"/>
    <n v="31.563703244929744"/>
    <n v="42.175449014102668"/>
    <n v="55.085437882260855"/>
    <n v="70.421881158969555"/>
    <n v="88.285385897711961"/>
    <n v="108.68263650318762"/>
    <n v="131.28213043211181"/>
    <x v="7"/>
    <x v="7"/>
    <x v="7"/>
    <x v="7"/>
    <x v="7"/>
    <x v="7"/>
    <x v="7"/>
    <x v="7"/>
  </r>
  <r>
    <x v="0"/>
    <x v="8"/>
    <s v="CSH"/>
    <n v="6.2916121878520297"/>
    <n v="6.3872424684377398"/>
    <n v="7.2131039795224616"/>
    <n v="8.309437997554193"/>
    <n v="9.6033620970607583"/>
    <n v="11.023409442737805"/>
    <n v="12.572565543148329"/>
    <n v="14.258066941224588"/>
    <n v="16.084928355429717"/>
    <n v="18.036094836173856"/>
    <x v="8"/>
    <x v="8"/>
    <x v="8"/>
    <x v="8"/>
    <x v="8"/>
    <x v="8"/>
    <x v="8"/>
    <x v="8"/>
  </r>
  <r>
    <x v="0"/>
    <x v="9"/>
    <s v="ICH"/>
    <n v="23.1513046470095"/>
    <n v="23.634916051642811"/>
    <n v="28.456633584137368"/>
    <n v="34.695161781338946"/>
    <n v="42.410801177940442"/>
    <n v="51.539027626471309"/>
    <n v="62.20537720938264"/>
    <n v="74.55875421421284"/>
    <n v="88.741060421160782"/>
    <n v="104.71757334690764"/>
    <x v="9"/>
    <x v="9"/>
    <x v="9"/>
    <x v="9"/>
    <x v="9"/>
    <x v="9"/>
    <x v="9"/>
    <x v="9"/>
  </r>
  <r>
    <x v="0"/>
    <x v="10"/>
    <s v="ICH_Feedstock"/>
    <n v="522.3474163116"/>
    <n v="533.25881726980322"/>
    <n v="642.04800793030483"/>
    <n v="782.8037508605953"/>
    <n v="956.88656673021319"/>
    <n v="1162.8406403168703"/>
    <n v="1403.4983583617036"/>
    <n v="1682.2193488018559"/>
    <n v="2002.205246680667"/>
    <n v="2362.672631809683"/>
    <x v="10"/>
    <x v="10"/>
    <x v="10"/>
    <x v="10"/>
    <x v="10"/>
    <x v="10"/>
    <x v="10"/>
    <x v="10"/>
  </r>
  <r>
    <x v="0"/>
    <x v="11"/>
    <s v="IFP"/>
    <n v="52.558783143324703"/>
    <n v="52.558783143324703"/>
    <n v="52.558783143324703"/>
    <n v="52.558783143324703"/>
    <n v="52.558783143324703"/>
    <n v="52.558783143324703"/>
    <n v="52.558783143324703"/>
    <n v="52.558783143324703"/>
    <n v="52.558783143324703"/>
    <n v="52.558783143324703"/>
    <x v="11"/>
    <x v="11"/>
    <x v="11"/>
    <x v="11"/>
    <x v="11"/>
    <x v="11"/>
    <x v="11"/>
    <x v="11"/>
  </r>
  <r>
    <x v="0"/>
    <x v="12"/>
    <s v="ILP"/>
    <n v="1.1964999999999999"/>
    <n v="1.2114580576014662"/>
    <n v="1.3593680510535884"/>
    <n v="1.5377196936184314"/>
    <n v="1.7423743431276526"/>
    <n v="1.9668105034862435"/>
    <n v="2.2104140159134475"/>
    <n v="2.4731217312820903"/>
    <n v="2.7546585136957646"/>
    <n v="3.0514603501041933"/>
    <x v="12"/>
    <x v="12"/>
    <x v="12"/>
    <x v="12"/>
    <x v="12"/>
    <x v="12"/>
    <x v="12"/>
    <x v="12"/>
  </r>
  <r>
    <x v="0"/>
    <x v="13"/>
    <s v="IMC"/>
    <n v="51.8696742286972"/>
    <n v="51.8696742286972"/>
    <n v="51.8696742286972"/>
    <n v="51.8696742286972"/>
    <n v="51.8696742286972"/>
    <n v="51.8696742286972"/>
    <n v="51.8696742286972"/>
    <n v="51.8696742286972"/>
    <n v="51.8696742286972"/>
    <n v="51.8696742286972"/>
    <x v="13"/>
    <x v="13"/>
    <x v="13"/>
    <x v="13"/>
    <x v="13"/>
    <x v="13"/>
    <x v="13"/>
    <x v="13"/>
  </r>
  <r>
    <x v="0"/>
    <x v="14"/>
    <s v="INF"/>
    <n v="428.6"/>
    <n v="430.63821438826278"/>
    <n v="450.63853230293711"/>
    <n v="473.12926358159137"/>
    <n v="497.08223784256052"/>
    <n v="521.43873362722945"/>
    <n v="546.00615152827163"/>
    <n v="570.69108354931086"/>
    <n v="595.4041100284411"/>
    <n v="619.80725733811323"/>
    <x v="14"/>
    <x v="14"/>
    <x v="14"/>
    <x v="14"/>
    <x v="14"/>
    <x v="14"/>
    <x v="14"/>
    <x v="14"/>
  </r>
  <r>
    <x v="0"/>
    <x v="15"/>
    <s v="INM"/>
    <n v="82"/>
    <n v="83.195665048554432"/>
    <n v="95.043064082408222"/>
    <n v="109.58739232591677"/>
    <n v="126.59872021826536"/>
    <n v="145.6188668958066"/>
    <n v="166.6552880959361"/>
    <n v="189.75738940817959"/>
    <n v="214.95280519524636"/>
    <n v="241.96594809200366"/>
    <x v="15"/>
    <x v="15"/>
    <x v="15"/>
    <x v="15"/>
    <x v="15"/>
    <x v="15"/>
    <x v="15"/>
    <x v="15"/>
  </r>
  <r>
    <x v="0"/>
    <x v="16"/>
    <s v="IOI"/>
    <n v="607.72285323506696"/>
    <n v="607.72285323506696"/>
    <n v="607.72285323506696"/>
    <n v="607.72285323506696"/>
    <n v="607.72285323506696"/>
    <n v="607.72285323506696"/>
    <n v="607.72285323506696"/>
    <n v="607.72285323506696"/>
    <n v="607.72285323506696"/>
    <n v="607.72285323506696"/>
    <x v="16"/>
    <x v="16"/>
    <x v="16"/>
    <x v="16"/>
    <x v="16"/>
    <x v="16"/>
    <x v="16"/>
    <x v="16"/>
  </r>
  <r>
    <x v="0"/>
    <x v="17"/>
    <s v="ITM"/>
    <n v="5.8474752311098097"/>
    <n v="5.8474752311098097"/>
    <n v="5.8474752311098097"/>
    <n v="5.8474752311098097"/>
    <n v="5.8474752311098097"/>
    <n v="5.8474752311098097"/>
    <n v="5.8474752311098097"/>
    <n v="5.8474752311098097"/>
    <n v="5.8474752311098097"/>
    <n v="5.8474752311098097"/>
    <x v="17"/>
    <x v="17"/>
    <x v="17"/>
    <x v="17"/>
    <x v="17"/>
    <x v="17"/>
    <x v="17"/>
    <x v="17"/>
  </r>
  <r>
    <x v="0"/>
    <x v="18"/>
    <s v="NEU"/>
    <n v="2.8450310831999999"/>
    <n v="2.8553043871964121"/>
    <n v="2.9559980579345693"/>
    <n v="3.0680204455183513"/>
    <n v="3.1859610404819345"/>
    <n v="3.30449763581943"/>
    <n v="3.4227165859064037"/>
    <n v="3.540214665037146"/>
    <n v="3.6566218726824986"/>
    <n v="3.7704211472460689"/>
    <x v="18"/>
    <x v="18"/>
    <x v="18"/>
    <x v="18"/>
    <x v="18"/>
    <x v="18"/>
    <x v="18"/>
    <x v="18"/>
  </r>
  <r>
    <x v="0"/>
    <x v="19"/>
    <s v="ONO"/>
    <n v="128.04195270599999"/>
    <n v="128.04195270599999"/>
    <n v="128.04195270599999"/>
    <n v="128.04195270599999"/>
    <n v="128.04195270599999"/>
    <n v="128.04195270599999"/>
    <n v="128.04195270599999"/>
    <n v="128.04195270599999"/>
    <n v="128.04195270599999"/>
    <n v="128.04195270599999"/>
    <x v="19"/>
    <x v="19"/>
    <x v="19"/>
    <x v="19"/>
    <x v="19"/>
    <x v="19"/>
    <x v="19"/>
    <x v="19"/>
  </r>
  <r>
    <x v="0"/>
    <x v="20"/>
    <s v="RCK"/>
    <n v="276.19645029717498"/>
    <n v="284.70540788762258"/>
    <n v="327.87679389882271"/>
    <n v="371.75494190097339"/>
    <n v="416.24423514860376"/>
    <n v="461.84125178403667"/>
    <n v="506.96337076606841"/>
    <n v="549.43380793930635"/>
    <n v="587.21189617595189"/>
    <n v="619.4729742396737"/>
    <x v="20"/>
    <x v="20"/>
    <x v="20"/>
    <x v="20"/>
    <x v="20"/>
    <x v="20"/>
    <x v="20"/>
    <x v="20"/>
  </r>
  <r>
    <x v="0"/>
    <x v="21"/>
    <s v="REA"/>
    <n v="143.85132101970001"/>
    <n v="147.5716486887606"/>
    <n v="184.84486791492992"/>
    <n v="235.0158140830822"/>
    <n v="299.72208405227525"/>
    <n v="379.59047699057527"/>
    <n v="476.85202441494897"/>
    <n v="594.09522672492494"/>
    <n v="734.00580503180788"/>
    <n v="897.61328275373035"/>
    <x v="21"/>
    <x v="21"/>
    <x v="21"/>
    <x v="21"/>
    <x v="21"/>
    <x v="21"/>
    <x v="21"/>
    <x v="21"/>
  </r>
  <r>
    <x v="0"/>
    <x v="22"/>
    <s v="RHW"/>
    <n v="260.72973588697801"/>
    <n v="268.76220068818691"/>
    <n v="309.51603391256026"/>
    <n v="350.93705119030295"/>
    <n v="392.93499021440067"/>
    <n v="435.97862126686022"/>
    <n v="478.57394844136832"/>
    <n v="518.66608523482978"/>
    <n v="554.32863975954399"/>
    <n v="584.78313095207398"/>
    <x v="22"/>
    <x v="22"/>
    <x v="22"/>
    <x v="22"/>
    <x v="22"/>
    <x v="22"/>
    <x v="22"/>
    <x v="22"/>
  </r>
  <r>
    <x v="0"/>
    <x v="23"/>
    <s v="RLI"/>
    <n v="96.824754187004601"/>
    <n v="99.323286639999978"/>
    <n v="124.07469407114922"/>
    <n v="156.9258883192629"/>
    <n v="198.59157014302292"/>
    <n v="249.03507207455343"/>
    <n v="309.14813651089509"/>
    <n v="379.90795215176007"/>
    <n v="462.20044528306022"/>
    <n v="555.81189511030686"/>
    <x v="23"/>
    <x v="23"/>
    <x v="23"/>
    <x v="23"/>
    <x v="23"/>
    <x v="23"/>
    <x v="23"/>
    <x v="23"/>
  </r>
  <r>
    <x v="0"/>
    <x v="24"/>
    <s v="ROT"/>
    <n v="7.1296233265692104"/>
    <n v="7.3492701122406778"/>
    <n v="8.4636787891610439"/>
    <n v="9.5963315339236708"/>
    <n v="10.744760134579471"/>
    <n v="11.921783058212867"/>
    <n v="13.086547166123689"/>
    <n v="14.182861833579089"/>
    <n v="15.158050105678083"/>
    <n v="15.990824511199593"/>
    <x v="24"/>
    <x v="24"/>
    <x v="24"/>
    <x v="24"/>
    <x v="24"/>
    <x v="24"/>
    <x v="24"/>
    <x v="24"/>
  </r>
  <r>
    <x v="0"/>
    <x v="25"/>
    <s v="RRF"/>
    <n v="47.964140465711402"/>
    <n v="49.201840086431872"/>
    <n v="61.462960630655608"/>
    <n v="77.736477755622147"/>
    <n v="98.376433233688189"/>
    <n v="123.36466307781875"/>
    <n v="153.14291029010064"/>
    <n v="188.19524546227512"/>
    <n v="228.96053046573587"/>
    <n v="275.33289429369984"/>
    <x v="25"/>
    <x v="25"/>
    <x v="25"/>
    <x v="25"/>
    <x v="25"/>
    <x v="25"/>
    <x v="25"/>
    <x v="25"/>
  </r>
  <r>
    <x v="0"/>
    <x v="26"/>
    <s v="RSC"/>
    <n v="242.52783677429801"/>
    <n v="248.8001672282204"/>
    <n v="311.64139221286302"/>
    <n v="396.22769254593663"/>
    <n v="505.31999402861118"/>
    <n v="639.97505613480348"/>
    <n v="803.95431284891981"/>
    <n v="1001.6218770476232"/>
    <n v="1237.5057720169466"/>
    <n v="1513.341734945386"/>
    <x v="26"/>
    <x v="26"/>
    <x v="26"/>
    <x v="26"/>
    <x v="26"/>
    <x v="26"/>
    <x v="26"/>
    <x v="26"/>
  </r>
  <r>
    <x v="0"/>
    <x v="27"/>
    <s v="RSH"/>
    <n v="3.6710249536488901"/>
    <n v="3.7841205260592679"/>
    <n v="4.3579267250897171"/>
    <n v="4.9411267483430281"/>
    <n v="5.5324497197517042"/>
    <n v="6.1384958354802599"/>
    <n v="6.7382299181099485"/>
    <n v="7.3027195575951112"/>
    <n v="7.8048415235677266"/>
    <n v="8.233634951130286"/>
    <x v="27"/>
    <x v="27"/>
    <x v="27"/>
    <x v="27"/>
    <x v="27"/>
    <x v="27"/>
    <x v="27"/>
    <x v="27"/>
  </r>
  <r>
    <x v="0"/>
    <x v="28"/>
    <s v="TAD"/>
    <n v="28.904666554799999"/>
    <n v="29.327736838211752"/>
    <n v="32.979338928428099"/>
    <n v="37.806299106526232"/>
    <n v="43.475376537526195"/>
    <n v="49.665993664385248"/>
    <n v="56.387234299748528"/>
    <n v="63.66665928834658"/>
    <n v="71.522055384772315"/>
    <n v="79.876666801555629"/>
    <x v="28"/>
    <x v="28"/>
    <x v="28"/>
    <x v="28"/>
    <x v="28"/>
    <x v="28"/>
    <x v="28"/>
    <x v="28"/>
  </r>
  <r>
    <x v="0"/>
    <x v="29"/>
    <s v="TAI"/>
    <n v="99.123030097200001"/>
    <n v="101.29870702171497"/>
    <n v="120.21273716030692"/>
    <n v="146.5977636281176"/>
    <n v="179.5625940763984"/>
    <n v="217.90521024007435"/>
    <n v="262.12668363272542"/>
    <n v="312.87279786546628"/>
    <n v="370.76220616503986"/>
    <n v="435.70889352126426"/>
    <x v="29"/>
    <x v="29"/>
    <x v="29"/>
    <x v="29"/>
    <x v="29"/>
    <x v="29"/>
    <x v="29"/>
    <x v="29"/>
  </r>
  <r>
    <x v="0"/>
    <x v="30"/>
    <s v="TTF"/>
    <n v="7.1712979966799999"/>
    <n v="7.2903091812176974"/>
    <n v="8.4718877139178552"/>
    <n v="9.9474167350194342"/>
    <n v="11.704863836467602"/>
    <n v="13.706316110885696"/>
    <n v="15.95987691647542"/>
    <n v="18.477879953029507"/>
    <n v="21.270226400947902"/>
    <n v="24.312501184904459"/>
    <x v="30"/>
    <x v="30"/>
    <x v="30"/>
    <x v="30"/>
    <x v="30"/>
    <x v="30"/>
    <x v="30"/>
    <x v="30"/>
  </r>
  <r>
    <x v="0"/>
    <x v="31"/>
    <s v="TTP"/>
    <n v="7.5225989869200003"/>
    <n v="7.647440182565461"/>
    <n v="8.8869008042230249"/>
    <n v="10.434711692077432"/>
    <n v="12.278251005468123"/>
    <n v="14.377748594171955"/>
    <n v="16.741704776294103"/>
    <n v="19.383057443637249"/>
    <n v="22.312192806575073"/>
    <n v="25.503499766391691"/>
    <x v="31"/>
    <x v="31"/>
    <x v="31"/>
    <x v="31"/>
    <x v="31"/>
    <x v="31"/>
    <x v="31"/>
    <x v="31"/>
  </r>
  <r>
    <x v="0"/>
    <x v="32"/>
    <s v="TWD"/>
    <n v="12.033072539999999"/>
    <n v="12.281041086110797"/>
    <n v="14.433900070542665"/>
    <n v="17.408242506645436"/>
    <n v="21.083422841725469"/>
    <n v="25.310179202168172"/>
    <n v="30.13255486440034"/>
    <n v="35.609365694948373"/>
    <n v="41.795164170942584"/>
    <n v="48.668820385494399"/>
    <x v="32"/>
    <x v="32"/>
    <x v="32"/>
    <x v="32"/>
    <x v="32"/>
    <x v="32"/>
    <x v="32"/>
    <x v="32"/>
  </r>
  <r>
    <x v="0"/>
    <x v="33"/>
    <s v="TWI"/>
    <n v="35.846569360799997"/>
    <n v="36.294024144370553"/>
    <n v="40.718515156786367"/>
    <n v="46.052736661489064"/>
    <n v="52.172560779218024"/>
    <n v="58.88271613085611"/>
    <n v="66.164669948666983"/>
    <n v="74.016382842377936"/>
    <n v="82.429492801752275"/>
    <n v="91.297386967248187"/>
    <x v="33"/>
    <x v="33"/>
    <x v="33"/>
    <x v="33"/>
    <x v="33"/>
    <x v="33"/>
    <x v="33"/>
    <x v="33"/>
  </r>
  <r>
    <x v="0"/>
    <x v="34"/>
    <s v="Trd_2w"/>
    <n v="248.01"/>
    <n v="251.81963525369969"/>
    <n v="289.59689322146255"/>
    <n v="336.28278506447305"/>
    <n v="391.27494541418918"/>
    <n v="453.20266795207635"/>
    <n v="522.17345646651438"/>
    <n v="598.42799545546666"/>
    <n v="682.13335340459264"/>
    <n v="772.4400189420229"/>
    <x v="34"/>
    <x v="34"/>
    <x v="34"/>
    <x v="34"/>
    <x v="34"/>
    <x v="34"/>
    <x v="34"/>
    <x v="34"/>
  </r>
  <r>
    <x v="0"/>
    <x v="35"/>
    <s v="Trd_3w"/>
    <n v="42"/>
    <n v="42.645154149652789"/>
    <n v="49.042657615827707"/>
    <n v="56.948820502027623"/>
    <n v="66.261633431700133"/>
    <n v="76.748970017286453"/>
    <n v="88.429035811433451"/>
    <n v="101.34259025494782"/>
    <n v="115.51792606343656"/>
    <n v="130.81118017646455"/>
    <x v="35"/>
    <x v="35"/>
    <x v="35"/>
    <x v="35"/>
    <x v="35"/>
    <x v="35"/>
    <x v="35"/>
    <x v="35"/>
  </r>
  <r>
    <x v="0"/>
    <x v="36"/>
    <s v="Trd_Bus"/>
    <n v="26.25"/>
    <n v="26.653221343532991"/>
    <n v="30.651661009892312"/>
    <n v="35.59301281376726"/>
    <n v="41.413520894812571"/>
    <n v="47.968106260804021"/>
    <n v="55.268147382145898"/>
    <n v="63.339118909342375"/>
    <n v="72.198703789647837"/>
    <n v="81.756987610290338"/>
    <x v="36"/>
    <x v="36"/>
    <x v="36"/>
    <x v="36"/>
    <x v="36"/>
    <x v="36"/>
    <x v="36"/>
    <x v="36"/>
  </r>
  <r>
    <x v="0"/>
    <x v="37"/>
    <s v="Trd_Car"/>
    <n v="256.56"/>
    <n v="260.50097020559332"/>
    <n v="299.58057709325607"/>
    <n v="347.87593780952869"/>
    <n v="404.76392079135672"/>
    <n v="468.82656541988115"/>
    <n v="540.17508161384194"/>
    <n v="619.0584513287954"/>
    <n v="705.64950263893513"/>
    <n v="799.0694377636604"/>
    <x v="37"/>
    <x v="37"/>
    <x v="37"/>
    <x v="37"/>
    <x v="37"/>
    <x v="37"/>
    <x v="37"/>
    <x v="37"/>
  </r>
  <r>
    <x v="0"/>
    <x v="38"/>
    <s v="Trd_Hdt"/>
    <n v="63"/>
    <n v="63.967731224479181"/>
    <n v="73.563986423741554"/>
    <n v="85.423230753041437"/>
    <n v="99.392450147550193"/>
    <n v="115.12345502592967"/>
    <n v="132.64355371715018"/>
    <n v="152.01388538242173"/>
    <n v="173.27688909515484"/>
    <n v="196.21677026469683"/>
    <x v="38"/>
    <x v="38"/>
    <x v="38"/>
    <x v="38"/>
    <x v="38"/>
    <x v="38"/>
    <x v="38"/>
    <x v="38"/>
  </r>
  <r>
    <x v="0"/>
    <x v="39"/>
    <s v="Trd_Lcv"/>
    <n v="82.25"/>
    <n v="83.513426876403372"/>
    <n v="96.041871164329251"/>
    <n v="111.52477348313742"/>
    <n v="129.76236547041273"/>
    <n v="150.3000662838526"/>
    <n v="173.17352846405714"/>
    <n v="198.4625725826061"/>
    <n v="226.22260520756322"/>
    <n v="256.17189451224306"/>
    <x v="39"/>
    <x v="39"/>
    <x v="39"/>
    <x v="39"/>
    <x v="39"/>
    <x v="39"/>
    <x v="39"/>
    <x v="39"/>
  </r>
  <r>
    <x v="1"/>
    <x v="0"/>
    <s v="AGR"/>
    <n v="140.82893394839999"/>
    <n v="142.92847434814388"/>
    <n v="157.27505302359245"/>
    <n v="178.8106591534837"/>
    <n v="205.40044750688702"/>
    <n v="233.2724399775837"/>
    <n v="263.22022038025295"/>
    <n v="295.2361829578565"/>
    <n v="329.06870619184014"/>
    <n v="364.18332859990028"/>
    <x v="40"/>
    <x v="40"/>
    <x v="40"/>
    <x v="40"/>
    <x v="40"/>
    <x v="40"/>
    <x v="40"/>
    <x v="40"/>
  </r>
  <r>
    <x v="1"/>
    <x v="1"/>
    <s v="CCK"/>
    <n v="43.892225141929202"/>
    <n v="44.720351907482168"/>
    <n v="53.666077473932873"/>
    <n v="67.131499211612848"/>
    <n v="85.687141320323391"/>
    <n v="107.90519376805862"/>
    <n v="135.05280633760569"/>
    <n v="168.21318305569264"/>
    <n v="208.49799986096747"/>
    <n v="256.94846631062495"/>
    <x v="41"/>
    <x v="41"/>
    <x v="41"/>
    <x v="41"/>
    <x v="41"/>
    <x v="41"/>
    <x v="41"/>
    <x v="41"/>
  </r>
  <r>
    <x v="1"/>
    <x v="2"/>
    <s v="CHW"/>
    <n v="42.210758046740402"/>
    <n v="43.007160107008559"/>
    <n v="51.610183904890079"/>
    <n v="64.559758849623577"/>
    <n v="82.404552931490954"/>
    <n v="103.77145408787008"/>
    <n v="129.87906886507417"/>
    <n v="161.76910483066501"/>
    <n v="200.5106507337529"/>
    <n v="247.10502843834874"/>
    <x v="42"/>
    <x v="42"/>
    <x v="42"/>
    <x v="42"/>
    <x v="42"/>
    <x v="42"/>
    <x v="42"/>
    <x v="42"/>
  </r>
  <r>
    <x v="1"/>
    <x v="3"/>
    <s v="CLA"/>
    <n v="84.081720954665499"/>
    <n v="85.892845117268152"/>
    <n v="105.43366116439114"/>
    <n v="135.40501069807772"/>
    <n v="177.6442804899811"/>
    <n v="229.42787859934842"/>
    <n v="294.06741683858593"/>
    <n v="374.61101502213438"/>
    <n v="474.29584301048931"/>
    <n v="596.28036628643292"/>
    <x v="43"/>
    <x v="43"/>
    <x v="43"/>
    <x v="43"/>
    <x v="43"/>
    <x v="43"/>
    <x v="43"/>
    <x v="43"/>
  </r>
  <r>
    <x v="1"/>
    <x v="4"/>
    <s v="COE"/>
    <n v="29.499985553399998"/>
    <n v="30.736405585609681"/>
    <n v="43.538082020020546"/>
    <n v="64.761336738385367"/>
    <n v="97.043870779583187"/>
    <n v="138.91745179443546"/>
    <n v="192.20821224519918"/>
    <n v="257.59290191144504"/>
    <n v="334.46541526919526"/>
    <n v="420.48684015653293"/>
    <x v="44"/>
    <x v="44"/>
    <x v="44"/>
    <x v="44"/>
    <x v="44"/>
    <x v="44"/>
    <x v="44"/>
    <x v="44"/>
  </r>
  <r>
    <x v="1"/>
    <x v="5"/>
    <s v="COT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1"/>
    <x v="6"/>
    <s v="CRF"/>
    <n v="44.249978330099999"/>
    <n v="45.203124912238799"/>
    <n v="55.486937812594086"/>
    <n v="71.260063675521536"/>
    <n v="93.489470397331274"/>
    <n v="120.74180381983082"/>
    <n v="154.75987735445938"/>
    <n v="197.14783556682679"/>
    <n v="249.60931504466436"/>
    <n v="313.80653235041422"/>
    <x v="45"/>
    <x v="45"/>
    <x v="45"/>
    <x v="45"/>
    <x v="45"/>
    <x v="45"/>
    <x v="45"/>
    <x v="45"/>
  </r>
  <r>
    <x v="1"/>
    <x v="7"/>
    <s v="CSC"/>
    <n v="10.741500695841401"/>
    <n v="11.191704531104021"/>
    <n v="15.853036180885532"/>
    <n v="23.580823196668007"/>
    <n v="35.335502236742464"/>
    <n v="50.582462232509897"/>
    <n v="69.986632428716035"/>
    <n v="93.794430174108754"/>
    <n v="121.78516102476108"/>
    <n v="153.1071829834502"/>
    <x v="46"/>
    <x v="46"/>
    <x v="46"/>
    <x v="46"/>
    <x v="46"/>
    <x v="46"/>
    <x v="46"/>
    <x v="46"/>
  </r>
  <r>
    <x v="1"/>
    <x v="8"/>
    <s v="CSH"/>
    <n v="27.550358729011901"/>
    <n v="28.070158975873522"/>
    <n v="33.685229700815526"/>
    <n v="42.137232261882595"/>
    <n v="53.78427441773318"/>
    <n v="67.730145542192687"/>
    <n v="84.770212718298964"/>
    <n v="105.5843835929432"/>
    <n v="130.87043711902942"/>
    <n v="161.28192177171545"/>
    <x v="47"/>
    <x v="47"/>
    <x v="47"/>
    <x v="47"/>
    <x v="47"/>
    <x v="47"/>
    <x v="47"/>
    <x v="47"/>
  </r>
  <r>
    <x v="1"/>
    <x v="9"/>
    <s v="ICH"/>
    <n v="58.167244792236602"/>
    <n v="59.662247994682893"/>
    <n v="75.539030838296043"/>
    <n v="100.14791121640287"/>
    <n v="135.20508448410354"/>
    <n v="178.48411478704105"/>
    <n v="232.48503271199942"/>
    <n v="299.30940597424222"/>
    <n v="380.93272852207724"/>
    <n v="478.90511848447983"/>
    <x v="48"/>
    <x v="48"/>
    <x v="48"/>
    <x v="48"/>
    <x v="48"/>
    <x v="48"/>
    <x v="48"/>
    <x v="48"/>
  </r>
  <r>
    <x v="1"/>
    <x v="10"/>
    <s v="ICH_Feedstock"/>
    <n v="111.5113233096"/>
    <n v="114.37736563380385"/>
    <n v="144.81444531867061"/>
    <n v="191.99166380189155"/>
    <n v="259.19910669416674"/>
    <n v="342.16851598757313"/>
    <n v="445.69265296971372"/>
    <n v="573.8003933040452"/>
    <n v="730.27891902321755"/>
    <n v="918.09993223321248"/>
    <x v="49"/>
    <x v="49"/>
    <x v="49"/>
    <x v="49"/>
    <x v="49"/>
    <x v="49"/>
    <x v="49"/>
    <x v="49"/>
  </r>
  <r>
    <x v="1"/>
    <x v="11"/>
    <s v="IFP"/>
    <n v="40.804797323349"/>
    <n v="41.230836756629294"/>
    <n v="45.795007230258683"/>
    <n v="52.153696292762035"/>
    <n v="60.131146183345557"/>
    <n v="68.759325563639237"/>
    <n v="78.332373901104546"/>
    <n v="88.975923316573301"/>
    <n v="100.7678078380828"/>
    <n v="113.7260839666157"/>
    <x v="50"/>
    <x v="50"/>
    <x v="50"/>
    <x v="50"/>
    <x v="50"/>
    <x v="50"/>
    <x v="50"/>
    <x v="50"/>
  </r>
  <r>
    <x v="1"/>
    <x v="12"/>
    <s v="ILP"/>
    <n v="0.32539099999999999"/>
    <n v="0.33378046003295736"/>
    <n v="0.4228536292908795"/>
    <n v="0.56095082289159337"/>
    <n v="0.75772939980487908"/>
    <n v="1.0006991444658091"/>
    <n v="1.3038685663233209"/>
    <n v="1.6789894225780733"/>
    <n v="2.1370745936678874"/>
    <n v="2.6867104999390357"/>
    <x v="51"/>
    <x v="51"/>
    <x v="51"/>
    <x v="51"/>
    <x v="51"/>
    <x v="51"/>
    <x v="51"/>
    <x v="51"/>
  </r>
  <r>
    <x v="1"/>
    <x v="13"/>
    <s v="IMC"/>
    <n v="78.472049594761302"/>
    <n v="79.291369619139047"/>
    <n v="88.068764319262883"/>
    <n v="100.29721284006725"/>
    <n v="115.63871395065809"/>
    <n v="132.23163842661114"/>
    <n v="150.64164835651636"/>
    <n v="171.11034793064789"/>
    <n v="193.78742042423198"/>
    <n v="218.70759044647062"/>
    <x v="52"/>
    <x v="52"/>
    <x v="52"/>
    <x v="52"/>
    <x v="52"/>
    <x v="52"/>
    <x v="52"/>
    <x v="52"/>
  </r>
  <r>
    <x v="1"/>
    <x v="14"/>
    <s v="INF"/>
    <n v="1574.768"/>
    <n v="1599.5297468761305"/>
    <n v="1866.1899189515416"/>
    <n v="2256.4295938591913"/>
    <n v="2776.2183773636934"/>
    <n v="3376.1467938941496"/>
    <n v="4084.0373041380431"/>
    <n v="4919.7577326577293"/>
    <n v="5901.6877949994969"/>
    <n v="7044.6392264357128"/>
    <x v="53"/>
    <x v="53"/>
    <x v="53"/>
    <x v="53"/>
    <x v="53"/>
    <x v="53"/>
    <x v="53"/>
    <x v="53"/>
  </r>
  <r>
    <x v="1"/>
    <x v="15"/>
    <s v="INM"/>
    <n v="21.84"/>
    <n v="22.829489580562711"/>
    <n v="33.056704025066864"/>
    <n v="50.289610027129754"/>
    <n v="76.92091393838362"/>
    <n v="111.90541318906365"/>
    <n v="156.73302928652032"/>
    <n v="211.78045436478473"/>
    <n v="276.12169614938722"/>
    <n v="347.137653736397"/>
    <x v="54"/>
    <x v="54"/>
    <x v="54"/>
    <x v="54"/>
    <x v="54"/>
    <x v="54"/>
    <x v="54"/>
    <x v="54"/>
  </r>
  <r>
    <x v="1"/>
    <x v="16"/>
    <s v="IOI"/>
    <n v="857.84427161037297"/>
    <n v="866.80095100332517"/>
    <n v="962.75406809467665"/>
    <n v="1096.4335701393725"/>
    <n v="1264.1444801205375"/>
    <n v="1445.5357561795504"/>
    <n v="1646.7911285091345"/>
    <n v="1870.5517766336436"/>
    <n v="2118.4540148952137"/>
    <n v="2390.8774473342855"/>
    <x v="55"/>
    <x v="55"/>
    <x v="55"/>
    <x v="55"/>
    <x v="55"/>
    <x v="55"/>
    <x v="55"/>
    <x v="55"/>
  </r>
  <r>
    <x v="1"/>
    <x v="17"/>
    <s v="ITM"/>
    <n v="0.90215762025197799"/>
    <n v="0.91157697156540118"/>
    <n v="1.0124867038276342"/>
    <n v="1.1530716391501235"/>
    <n v="1.3294459304359685"/>
    <n v="1.5202072694802586"/>
    <n v="1.7318588171707798"/>
    <n v="1.9671781874792105"/>
    <n v="2.2278862212408161"/>
    <n v="2.5143821315634942"/>
    <x v="56"/>
    <x v="56"/>
    <x v="56"/>
    <x v="56"/>
    <x v="56"/>
    <x v="56"/>
    <x v="56"/>
    <x v="56"/>
  </r>
  <r>
    <x v="1"/>
    <x v="18"/>
    <s v="NEU"/>
    <n v="4.6319154551999997"/>
    <n v="4.736687559618125"/>
    <n v="5.8617331437675517"/>
    <n v="7.5911494115742562"/>
    <n v="10.034227230171664"/>
    <n v="13.03365666874234"/>
    <n v="16.776148851821318"/>
    <n v="21.429975433173407"/>
    <n v="27.169246919316723"/>
    <n v="34.156927039350904"/>
    <x v="57"/>
    <x v="57"/>
    <x v="57"/>
    <x v="57"/>
    <x v="57"/>
    <x v="57"/>
    <x v="57"/>
    <x v="57"/>
  </r>
  <r>
    <x v="1"/>
    <x v="19"/>
    <s v="ONO"/>
    <n v="84.447768560399993"/>
    <n v="84.447768560399993"/>
    <n v="84.447768560399993"/>
    <n v="84.447768560399993"/>
    <n v="84.447768560399993"/>
    <n v="84.447768560399993"/>
    <n v="84.447768560399993"/>
    <n v="84.447768560399993"/>
    <n v="84.447768560399993"/>
    <n v="84.447768560399993"/>
    <x v="58"/>
    <x v="58"/>
    <x v="58"/>
    <x v="58"/>
    <x v="58"/>
    <x v="58"/>
    <x v="58"/>
    <x v="58"/>
  </r>
  <r>
    <x v="1"/>
    <x v="20"/>
    <s v="RCK"/>
    <n v="1162.75565635833"/>
    <n v="1203.9620897492484"/>
    <n v="1411.4142956865521"/>
    <n v="1639.9471234885068"/>
    <n v="1885.7325596159258"/>
    <n v="2145.1120363414238"/>
    <n v="2413.5483971306862"/>
    <n v="2685.888072925256"/>
    <n v="2954.3483393475549"/>
    <n v="3214.9555390109517"/>
    <x v="59"/>
    <x v="59"/>
    <x v="59"/>
    <x v="59"/>
    <x v="59"/>
    <x v="59"/>
    <x v="59"/>
    <x v="59"/>
  </r>
  <r>
    <x v="1"/>
    <x v="21"/>
    <s v="REA"/>
    <n v="96.742469417579997"/>
    <n v="100.37875716741237"/>
    <n v="140.38097066723998"/>
    <n v="210.55237991711294"/>
    <n v="326.49460925654955"/>
    <n v="495.1492124531988"/>
    <n v="743.32375899477029"/>
    <n v="1106.9252938333384"/>
    <n v="1635.0439703045702"/>
    <n v="2391.9768254953688"/>
    <x v="60"/>
    <x v="60"/>
    <x v="60"/>
    <x v="60"/>
    <x v="60"/>
    <x v="60"/>
    <x v="60"/>
    <x v="60"/>
  </r>
  <r>
    <x v="1"/>
    <x v="22"/>
    <s v="RHW"/>
    <n v="361.480152106243"/>
    <n v="370.86958461636743"/>
    <n v="470.50188330725797"/>
    <n v="625.06244965487883"/>
    <n v="845.43137445054265"/>
    <n v="1117.6400827306695"/>
    <n v="1457.312116079001"/>
    <n v="1877.4899753736479"/>
    <n v="2390.3055340510182"/>
    <n v="3005.0701063152851"/>
    <x v="61"/>
    <x v="61"/>
    <x v="61"/>
    <x v="61"/>
    <x v="61"/>
    <x v="61"/>
    <x v="61"/>
    <x v="61"/>
  </r>
  <r>
    <x v="1"/>
    <x v="23"/>
    <s v="RLI"/>
    <n v="65.462251280317005"/>
    <n v="67.896127621778646"/>
    <n v="93.193763872096412"/>
    <n v="134.223224192727"/>
    <n v="195.31498350529432"/>
    <n v="273.23988092514173"/>
    <n v="371.59223053896721"/>
    <n v="492.2774366537401"/>
    <n v="635.48939952952048"/>
    <n v="798.93142119364427"/>
    <x v="62"/>
    <x v="62"/>
    <x v="62"/>
    <x v="62"/>
    <x v="62"/>
    <x v="62"/>
    <x v="62"/>
    <x v="62"/>
  </r>
  <r>
    <x v="1"/>
    <x v="24"/>
    <s v="ROT"/>
    <n v="2.4902730011797698"/>
    <n v="2.554957742901053"/>
    <n v="3.2413346353244039"/>
    <n v="4.3061178694240976"/>
    <n v="5.8242614812381275"/>
    <n v="7.6995345576884926"/>
    <n v="10.039569242786699"/>
    <n v="12.934216632410005"/>
    <n v="16.467054418712131"/>
    <n v="20.702229178574399"/>
    <x v="63"/>
    <x v="63"/>
    <x v="63"/>
    <x v="63"/>
    <x v="63"/>
    <x v="63"/>
    <x v="63"/>
    <x v="63"/>
  </r>
  <r>
    <x v="1"/>
    <x v="25"/>
    <s v="RRF"/>
    <n v="32.256703374376002"/>
    <n v="33.456002598905506"/>
    <n v="45.921482056754826"/>
    <n v="66.138860855813178"/>
    <n v="96.241992358667204"/>
    <n v="134.63969870682143"/>
    <n v="183.10308799786461"/>
    <n v="242.57105341582397"/>
    <n v="313.13913984421094"/>
    <n v="393.67564307493893"/>
    <x v="64"/>
    <x v="64"/>
    <x v="64"/>
    <x v="64"/>
    <x v="64"/>
    <x v="64"/>
    <x v="64"/>
    <x v="64"/>
  </r>
  <r>
    <x v="1"/>
    <x v="26"/>
    <s v="RSC"/>
    <n v="163.104111006643"/>
    <n v="169.23475336435172"/>
    <n v="236.67695853512112"/>
    <n v="354.98327625357325"/>
    <n v="550.45744967901089"/>
    <n v="834.80267352098997"/>
    <n v="1253.215486754224"/>
    <n v="1866.2337966808745"/>
    <n v="2756.6217281697532"/>
    <n v="4032.781631683446"/>
    <x v="65"/>
    <x v="65"/>
    <x v="65"/>
    <x v="65"/>
    <x v="65"/>
    <x v="65"/>
    <x v="65"/>
    <x v="65"/>
  </r>
  <r>
    <x v="1"/>
    <x v="27"/>
    <s v="RSH"/>
    <n v="1.51931146291832"/>
    <n v="1.5587755174723781"/>
    <n v="1.9775329308350955"/>
    <n v="2.6271554309884926"/>
    <n v="3.5533723520620266"/>
    <n v="4.6974733722326532"/>
    <n v="6.1251246855673225"/>
    <n v="7.8911442979061235"/>
    <n v="10.046522821793646"/>
    <n v="12.630395978300065"/>
    <x v="66"/>
    <x v="66"/>
    <x v="66"/>
    <x v="66"/>
    <x v="66"/>
    <x v="66"/>
    <x v="66"/>
    <x v="66"/>
  </r>
  <r>
    <x v="1"/>
    <x v="28"/>
    <s v="TAD"/>
    <n v="22.6721667672"/>
    <n v="23.027417778159531"/>
    <n v="26.852921867969478"/>
    <n v="32.448496940686162"/>
    <n v="39.897142303549359"/>
    <n v="48.488567140175618"/>
    <n v="58.619786439871753"/>
    <n v="70.573233055844554"/>
    <n v="84.609591473962382"/>
    <n v="100.93818354111069"/>
    <x v="67"/>
    <x v="67"/>
    <x v="67"/>
    <x v="67"/>
    <x v="67"/>
    <x v="67"/>
    <x v="67"/>
    <x v="67"/>
  </r>
  <r>
    <x v="1"/>
    <x v="29"/>
    <s v="TAI"/>
    <n v="192.09280397040001"/>
    <n v="194.95807952758338"/>
    <n v="225.78979378112021"/>
    <n v="270.5787033681695"/>
    <n v="329.70617770903897"/>
    <n v="397.29322812447174"/>
    <n v="476.31495786809541"/>
    <n v="568.77543672410536"/>
    <n v="676.4636750422892"/>
    <n v="800.73949171567631"/>
    <x v="68"/>
    <x v="68"/>
    <x v="68"/>
    <x v="68"/>
    <x v="68"/>
    <x v="68"/>
    <x v="68"/>
    <x v="68"/>
  </r>
  <r>
    <x v="1"/>
    <x v="30"/>
    <s v="TTF"/>
    <n v="10.730680058520001"/>
    <n v="10.881566084111432"/>
    <n v="12.750490371803187"/>
    <n v="15.501747234782879"/>
    <n v="19.184509083876026"/>
    <n v="23.462863412571192"/>
    <n v="28.543073662953315"/>
    <n v="34.585709851897917"/>
    <n v="41.744837932405851"/>
    <n v="50.152363368105874"/>
    <x v="69"/>
    <x v="69"/>
    <x v="69"/>
    <x v="69"/>
    <x v="69"/>
    <x v="69"/>
    <x v="69"/>
    <x v="69"/>
  </r>
  <r>
    <x v="1"/>
    <x v="31"/>
    <s v="TTP"/>
    <n v="4.6819188262799996"/>
    <n v="4.7477521304123114"/>
    <n v="5.5631852399372264"/>
    <n v="6.7635901753624728"/>
    <n v="8.3704214237030428"/>
    <n v="10.23711650432938"/>
    <n v="12.453670523553878"/>
    <n v="15.090142022013829"/>
    <n v="18.213751742654669"/>
    <n v="21.882051552653941"/>
    <x v="70"/>
    <x v="70"/>
    <x v="70"/>
    <x v="70"/>
    <x v="70"/>
    <x v="70"/>
    <x v="70"/>
    <x v="70"/>
  </r>
  <r>
    <x v="1"/>
    <x v="32"/>
    <s v="TWD"/>
    <n v="23.5543757688"/>
    <n v="24.815119435069477"/>
    <n v="37.82385256973933"/>
    <n v="60.642435237614983"/>
    <n v="97.319590013918258"/>
    <n v="147.07761415415217"/>
    <n v="212.03905744075095"/>
    <n v="292.18058927161832"/>
    <n v="384.7582983289206"/>
    <n v="483.71458961793934"/>
    <x v="71"/>
    <x v="71"/>
    <x v="71"/>
    <x v="71"/>
    <x v="71"/>
    <x v="71"/>
    <x v="71"/>
    <x v="71"/>
  </r>
  <r>
    <x v="1"/>
    <x v="33"/>
    <s v="TWI"/>
    <n v="88.426882346400006"/>
    <n v="89.153716107373768"/>
    <n v="98.104658452705834"/>
    <n v="110.47902245269472"/>
    <n v="125.82172313986086"/>
    <n v="142.22424756797466"/>
    <n v="160.22552496610149"/>
    <n v="180.05386772798457"/>
    <n v="201.84074058059204"/>
    <n v="225.60384886920286"/>
    <x v="72"/>
    <x v="72"/>
    <x v="72"/>
    <x v="72"/>
    <x v="72"/>
    <x v="72"/>
    <x v="72"/>
    <x v="72"/>
  </r>
  <r>
    <x v="1"/>
    <x v="34"/>
    <s v="Trd_2w"/>
    <n v="431.34"/>
    <n v="445.4904819088452"/>
    <n v="593.40029425423654"/>
    <n v="828.76265136394886"/>
    <n v="1172.7827990351464"/>
    <n v="1605.4395330582586"/>
    <n v="2148.2013226028998"/>
    <n v="2815.3209452396827"/>
    <n v="3614.8078692275189"/>
    <n v="4544.5031662872834"/>
    <x v="73"/>
    <x v="73"/>
    <x v="73"/>
    <x v="73"/>
    <x v="73"/>
    <x v="73"/>
    <x v="73"/>
    <x v="73"/>
  </r>
  <r>
    <x v="1"/>
    <x v="35"/>
    <s v="Trd_3w"/>
    <n v="73.05"/>
    <n v="75.446468455142451"/>
    <n v="100.49587679156114"/>
    <n v="140.35589484429099"/>
    <n v="198.61775738284754"/>
    <n v="271.89075413804846"/>
    <n v="363.81069832647535"/>
    <n v="476.79138278332374"/>
    <n v="612.18925869863756"/>
    <n v="769.63869870006533"/>
    <x v="74"/>
    <x v="74"/>
    <x v="74"/>
    <x v="74"/>
    <x v="74"/>
    <x v="74"/>
    <x v="74"/>
    <x v="74"/>
  </r>
  <r>
    <x v="1"/>
    <x v="36"/>
    <s v="Trd_Bus"/>
    <n v="22.4"/>
    <n v="23.134851381179889"/>
    <n v="30.81598412225831"/>
    <n v="43.038631683944118"/>
    <n v="60.904007739572684"/>
    <n v="83.372387305849202"/>
    <n v="111.55865355938461"/>
    <n v="146.20297021692608"/>
    <n v="187.7212785058108"/>
    <n v="236.00146270884954"/>
    <x v="75"/>
    <x v="75"/>
    <x v="75"/>
    <x v="75"/>
    <x v="75"/>
    <x v="75"/>
    <x v="75"/>
    <x v="75"/>
  </r>
  <r>
    <x v="1"/>
    <x v="37"/>
    <s v="Trd_Car"/>
    <n v="371.28"/>
    <n v="383.46016164305667"/>
    <n v="510.77493682643154"/>
    <n v="713.3653201613738"/>
    <n v="1009.4839282834173"/>
    <n v="1381.8973195944507"/>
    <n v="1849.0846827468001"/>
    <n v="2423.3142313455501"/>
    <n v="3111.4801912338144"/>
    <n v="3911.7242443991818"/>
    <x v="76"/>
    <x v="76"/>
    <x v="76"/>
    <x v="76"/>
    <x v="76"/>
    <x v="76"/>
    <x v="76"/>
    <x v="76"/>
  </r>
  <r>
    <x v="1"/>
    <x v="38"/>
    <s v="Trd_Hdt"/>
    <n v="56"/>
    <n v="57.837128452949727"/>
    <n v="77.039960305645792"/>
    <n v="107.59657920986032"/>
    <n v="152.26001934893173"/>
    <n v="208.43096826462306"/>
    <n v="278.89663389846163"/>
    <n v="365.50742554231533"/>
    <n v="469.30319626452717"/>
    <n v="590.00365677212415"/>
    <x v="77"/>
    <x v="77"/>
    <x v="77"/>
    <x v="77"/>
    <x v="77"/>
    <x v="77"/>
    <x v="77"/>
    <x v="77"/>
  </r>
  <r>
    <x v="1"/>
    <x v="39"/>
    <s v="Trd_Lcv"/>
    <n v="67.5"/>
    <n v="69.714395903109036"/>
    <n v="92.860666439840884"/>
    <n v="129.69230529759946"/>
    <n v="183.52770189380161"/>
    <n v="251.23375639039381"/>
    <n v="336.17004978832415"/>
    <n v="440.56698614475488"/>
    <n v="565.67795978313518"/>
    <n v="711.16512200211355"/>
    <x v="78"/>
    <x v="78"/>
    <x v="78"/>
    <x v="78"/>
    <x v="78"/>
    <x v="78"/>
    <x v="78"/>
    <x v="78"/>
  </r>
  <r>
    <x v="2"/>
    <x v="0"/>
    <s v="AGR"/>
    <n v="175.79427820559999"/>
    <n v="176.88503175391313"/>
    <n v="182.34675487562839"/>
    <n v="187.9797238776666"/>
    <n v="193.00446946604339"/>
    <n v="197.23061762926039"/>
    <n v="200.50688288237376"/>
    <n v="202.83274438431272"/>
    <n v="204.14288073690707"/>
    <n v="204.2682068528398"/>
    <x v="79"/>
    <x v="79"/>
    <x v="79"/>
    <x v="79"/>
    <x v="79"/>
    <x v="79"/>
    <x v="79"/>
    <x v="79"/>
  </r>
  <r>
    <x v="2"/>
    <x v="1"/>
    <s v="CCK"/>
    <n v="39.819298046526001"/>
    <n v="39.26048691558038"/>
    <n v="43.929340029635803"/>
    <n v="47.49260686578782"/>
    <n v="51.279400766839316"/>
    <n v="55.449526205257314"/>
    <n v="60.069138926476242"/>
    <n v="65.110252984271284"/>
    <n v="70.464447951703775"/>
    <n v="75.999005394070622"/>
    <x v="80"/>
    <x v="80"/>
    <x v="80"/>
    <x v="80"/>
    <x v="80"/>
    <x v="80"/>
    <x v="80"/>
    <x v="80"/>
  </r>
  <r>
    <x v="2"/>
    <x v="2"/>
    <s v="CHW"/>
    <n v="18.130940904351601"/>
    <n v="17.876497152479566"/>
    <n v="20.002368377108603"/>
    <n v="21.624832448605328"/>
    <n v="23.349075210411467"/>
    <n v="25.24786051293858"/>
    <n v="27.351311084858413"/>
    <n v="29.64668407127278"/>
    <n v="32.084612344932161"/>
    <n v="34.604665154553381"/>
    <x v="81"/>
    <x v="81"/>
    <x v="81"/>
    <x v="81"/>
    <x v="81"/>
    <x v="81"/>
    <x v="81"/>
    <x v="81"/>
  </r>
  <r>
    <x v="2"/>
    <x v="3"/>
    <s v="CLA"/>
    <n v="113.570109865883"/>
    <n v="110.87903719478828"/>
    <n v="132.60207848292856"/>
    <n v="149.88107194283876"/>
    <n v="168.58969597306094"/>
    <n v="189.49053457637339"/>
    <n v="212.91042098885333"/>
    <n v="238.68507903837914"/>
    <n v="266.19386831510343"/>
    <n v="294.63986730605887"/>
    <x v="82"/>
    <x v="82"/>
    <x v="82"/>
    <x v="82"/>
    <x v="82"/>
    <x v="82"/>
    <x v="82"/>
    <x v="82"/>
  </r>
  <r>
    <x v="2"/>
    <x v="4"/>
    <s v="COE"/>
    <n v="31.258343163599999"/>
    <n v="29.935399540293474"/>
    <n v="39.934845967381435"/>
    <n v="48.363370418990904"/>
    <n v="57.599343814215089"/>
    <n v="67.848908470619136"/>
    <n v="79.048262533189941"/>
    <n v="90.81911643334081"/>
    <n v="102.5252813493707"/>
    <n v="113.48133404987594"/>
    <x v="83"/>
    <x v="83"/>
    <x v="83"/>
    <x v="83"/>
    <x v="83"/>
    <x v="83"/>
    <x v="83"/>
    <x v="83"/>
  </r>
  <r>
    <x v="2"/>
    <x v="5"/>
    <s v="COT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2"/>
    <x v="6"/>
    <s v="CRF"/>
    <n v="93.775029490799994"/>
    <n v="91.553006289521036"/>
    <n v="109.48975778012755"/>
    <n v="123.7570515530041"/>
    <n v="139.20479367668594"/>
    <n v="156.46265103653747"/>
    <n v="175.8004903817228"/>
    <n v="197.08266860241721"/>
    <n v="219.79672187512568"/>
    <n v="243.28463077494311"/>
    <x v="84"/>
    <x v="84"/>
    <x v="84"/>
    <x v="84"/>
    <x v="84"/>
    <x v="84"/>
    <x v="84"/>
    <x v="84"/>
  </r>
  <r>
    <x v="2"/>
    <x v="7"/>
    <s v="CSC"/>
    <n v="37.5350184708509"/>
    <n v="35.946427767984424"/>
    <n v="47.95376303763166"/>
    <n v="58.074735199124312"/>
    <n v="69.165292052109521"/>
    <n v="81.472969291519505"/>
    <n v="94.921153649854531"/>
    <n v="109.05559501315571"/>
    <n v="123.11235784432441"/>
    <n v="136.26838592709112"/>
    <x v="85"/>
    <x v="85"/>
    <x v="85"/>
    <x v="85"/>
    <x v="85"/>
    <x v="85"/>
    <x v="85"/>
    <x v="85"/>
  </r>
  <r>
    <x v="2"/>
    <x v="8"/>
    <s v="CSH"/>
    <n v="9.3707449389036004"/>
    <n v="9.2392389397020782"/>
    <n v="10.337968295450631"/>
    <n v="11.176518101924371"/>
    <n v="12.067670922887903"/>
    <n v="13.049033823886051"/>
    <n v="14.136175352008335"/>
    <n v="15.32250952566261"/>
    <n v="16.582521576461392"/>
    <n v="17.884978643422549"/>
    <x v="86"/>
    <x v="86"/>
    <x v="86"/>
    <x v="86"/>
    <x v="86"/>
    <x v="86"/>
    <x v="86"/>
    <x v="86"/>
  </r>
  <r>
    <x v="2"/>
    <x v="9"/>
    <s v="ICH"/>
    <n v="69.630568949419199"/>
    <n v="69.630568949419199"/>
    <n v="69.630568949419199"/>
    <n v="69.630568949419199"/>
    <n v="69.630568949419199"/>
    <n v="69.630568949419199"/>
    <n v="69.630568949419199"/>
    <n v="69.630568949419199"/>
    <n v="69.630568949419199"/>
    <n v="69.630568949419199"/>
    <x v="87"/>
    <x v="87"/>
    <x v="87"/>
    <x v="87"/>
    <x v="87"/>
    <x v="87"/>
    <x v="87"/>
    <x v="87"/>
  </r>
  <r>
    <x v="2"/>
    <x v="10"/>
    <s v="ICH_Feedstock"/>
    <n v="189.8731928844"/>
    <n v="189.8731928844"/>
    <n v="189.8731928844"/>
    <n v="189.8731928844"/>
    <n v="189.8731928844"/>
    <n v="189.8731928844"/>
    <n v="189.8731928844"/>
    <n v="189.8731928844"/>
    <n v="189.8731928844"/>
    <n v="189.8731928844"/>
    <x v="88"/>
    <x v="88"/>
    <x v="88"/>
    <x v="88"/>
    <x v="88"/>
    <x v="88"/>
    <x v="88"/>
    <x v="88"/>
  </r>
  <r>
    <x v="2"/>
    <x v="11"/>
    <s v="IFP"/>
    <n v="114.95878160928601"/>
    <n v="114.60798245800054"/>
    <n v="117.65270777040138"/>
    <n v="119.78313478549988"/>
    <n v="121.92263449756867"/>
    <n v="124.14345654782163"/>
    <n v="126.45904842225096"/>
    <n v="128.83446985208863"/>
    <n v="131.20631019651256"/>
    <n v="133.51544708962464"/>
    <x v="89"/>
    <x v="89"/>
    <x v="89"/>
    <x v="89"/>
    <x v="89"/>
    <x v="89"/>
    <x v="89"/>
    <x v="89"/>
  </r>
  <r>
    <x v="2"/>
    <x v="12"/>
    <s v="ILP"/>
    <n v="9.1691000000000003"/>
    <n v="8.5636332100134123"/>
    <n v="13.046961345845441"/>
    <n v="17.245966720269145"/>
    <n v="22.125428322429467"/>
    <n v="27.730336816320357"/>
    <n v="33.924010386080646"/>
    <n v="40.322730212985597"/>
    <n v="46.341931175143294"/>
    <n v="51.378487832697139"/>
    <x v="90"/>
    <x v="90"/>
    <x v="90"/>
    <x v="90"/>
    <x v="90"/>
    <x v="90"/>
    <x v="90"/>
    <x v="90"/>
  </r>
  <r>
    <x v="2"/>
    <x v="13"/>
    <s v="IMC"/>
    <n v="226.28455803655601"/>
    <n v="225.59404592606734"/>
    <n v="231.58727508189622"/>
    <n v="235.78080191640265"/>
    <n v="239.99218742334261"/>
    <n v="244.36364760310792"/>
    <n v="248.92165245113387"/>
    <n v="253.59742563589387"/>
    <n v="258.26614982171014"/>
    <n v="262.81144870178775"/>
    <x v="91"/>
    <x v="91"/>
    <x v="91"/>
    <x v="91"/>
    <x v="91"/>
    <x v="91"/>
    <x v="91"/>
    <x v="91"/>
  </r>
  <r>
    <x v="2"/>
    <x v="14"/>
    <s v="INF"/>
    <n v="2893.5"/>
    <n v="2839.7066674755888"/>
    <n v="3299.3228518935448"/>
    <n v="3663.3033627881227"/>
    <n v="4061.9407465193235"/>
    <n v="4512.7071999602149"/>
    <n v="5025.5259797403114"/>
    <n v="5600.649149960127"/>
    <n v="6228.8236838305374"/>
    <n v="6896.6900561223583"/>
    <x v="92"/>
    <x v="92"/>
    <x v="92"/>
    <x v="92"/>
    <x v="92"/>
    <x v="92"/>
    <x v="92"/>
    <x v="92"/>
  </r>
  <r>
    <x v="2"/>
    <x v="15"/>
    <s v="INM"/>
    <n v="12.89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"/>
    <x v="16"/>
    <s v="IOI"/>
    <n v="295.53413915655398"/>
    <n v="294.63231048595827"/>
    <n v="302.45964008681295"/>
    <n v="307.93650670917236"/>
    <n v="313.43669727122045"/>
    <n v="319.14594995860614"/>
    <n v="325.09883534645985"/>
    <n v="331.20552956828169"/>
    <n v="337.30301759480312"/>
    <n v="343.23930862318156"/>
    <x v="94"/>
    <x v="94"/>
    <x v="94"/>
    <x v="94"/>
    <x v="94"/>
    <x v="94"/>
    <x v="94"/>
    <x v="94"/>
  </r>
  <r>
    <x v="2"/>
    <x v="17"/>
    <s v="ITM"/>
    <n v="12.744341117177299"/>
    <n v="12.705451490956371"/>
    <n v="13.042990019515429"/>
    <n v="13.279169354626546"/>
    <n v="13.516354489759404"/>
    <n v="13.762555026793338"/>
    <n v="14.019261755263985"/>
    <n v="14.282601193757642"/>
    <n v="14.545543632792507"/>
    <n v="14.801534761439804"/>
    <x v="95"/>
    <x v="95"/>
    <x v="95"/>
    <x v="95"/>
    <x v="95"/>
    <x v="95"/>
    <x v="95"/>
    <x v="95"/>
  </r>
  <r>
    <x v="2"/>
    <x v="18"/>
    <s v="NEU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2"/>
    <x v="19"/>
    <s v="ONO"/>
    <n v="2.9187941255999998"/>
    <n v="2.9098873636484206"/>
    <n v="2.9871926919712752"/>
    <n v="3.0412840608048746"/>
    <n v="3.0956057846774669"/>
    <n v="3.1519922761097812"/>
    <n v="3.2107849656786613"/>
    <n v="3.2710967227986978"/>
    <n v="3.3313175564510136"/>
    <n v="3.389946354568663"/>
    <x v="96"/>
    <x v="96"/>
    <x v="96"/>
    <x v="96"/>
    <x v="96"/>
    <x v="96"/>
    <x v="96"/>
    <x v="96"/>
  </r>
  <r>
    <x v="2"/>
    <x v="20"/>
    <s v="RCK"/>
    <n v="114.64188990182301"/>
    <n v="112.38886280537055"/>
    <n v="131.51927959631442"/>
    <n v="146.69927595532505"/>
    <n v="163.3142599197059"/>
    <n v="182.0786723370023"/>
    <n v="203.38912986155592"/>
    <n v="227.23515447882173"/>
    <n v="253.20779702225511"/>
    <n v="280.72705190650169"/>
    <x v="97"/>
    <x v="97"/>
    <x v="97"/>
    <x v="97"/>
    <x v="97"/>
    <x v="97"/>
    <x v="97"/>
    <x v="97"/>
  </r>
  <r>
    <x v="2"/>
    <x v="21"/>
    <s v="REA"/>
    <n v="86.741258062285894"/>
    <n v="82.401248092579038"/>
    <n v="118.29473654081933"/>
    <n v="153.41669976517053"/>
    <n v="198.34684502593581"/>
    <n v="257.58524887289343"/>
    <n v="336.36376587662551"/>
    <n v="439.96110374222025"/>
    <n v="572.76667338618074"/>
    <n v="738.04706261699641"/>
    <x v="98"/>
    <x v="98"/>
    <x v="98"/>
    <x v="98"/>
    <x v="98"/>
    <x v="98"/>
    <x v="98"/>
    <x v="98"/>
  </r>
  <r>
    <x v="2"/>
    <x v="22"/>
    <s v="RHW"/>
    <n v="189.692919277611"/>
    <n v="185.96493391812652"/>
    <n v="217.61919756625105"/>
    <n v="242.73687336896339"/>
    <n v="270.22896037706477"/>
    <n v="301.27761260195626"/>
    <n v="336.53909426835213"/>
    <n v="375.99606786403075"/>
    <n v="418.97186309592183"/>
    <n v="464.50677009900653"/>
    <x v="99"/>
    <x v="99"/>
    <x v="99"/>
    <x v="99"/>
    <x v="99"/>
    <x v="99"/>
    <x v="99"/>
    <x v="99"/>
  </r>
  <r>
    <x v="2"/>
    <x v="23"/>
    <s v="RLI"/>
    <n v="29.349777447363302"/>
    <n v="27.903618447900641"/>
    <n v="38.949462315227798"/>
    <n v="48.579586632093388"/>
    <n v="59.345782244888824"/>
    <n v="71.410918184097639"/>
    <n v="84.617372299383561"/>
    <n v="98.395347060497841"/>
    <n v="111.83972144762791"/>
    <n v="123.99474130442144"/>
    <x v="100"/>
    <x v="100"/>
    <x v="100"/>
    <x v="100"/>
    <x v="100"/>
    <x v="100"/>
    <x v="100"/>
    <x v="100"/>
  </r>
  <r>
    <x v="2"/>
    <x v="24"/>
    <s v="ROT"/>
    <n v="2.1988687750018201"/>
    <n v="2.1556549817202812"/>
    <n v="2.5225826045150628"/>
    <n v="2.8137398771930928"/>
    <n v="3.1324206793651443"/>
    <n v="3.4923282191046243"/>
    <n v="3.9010697329777164"/>
    <n v="4.3584442492538713"/>
    <n v="4.856607989767463"/>
    <n v="5.3844362585451906"/>
    <x v="101"/>
    <x v="101"/>
    <x v="101"/>
    <x v="101"/>
    <x v="101"/>
    <x v="101"/>
    <x v="101"/>
    <x v="101"/>
  </r>
  <r>
    <x v="2"/>
    <x v="25"/>
    <s v="RRF"/>
    <n v="32.657398097841401"/>
    <n v="31.048261870388647"/>
    <n v="43.33893498192564"/>
    <n v="54.05434173796003"/>
    <n v="66.033851182515647"/>
    <n v="79.458687134950196"/>
    <n v="94.153463961699657"/>
    <n v="109.48416987804529"/>
    <n v="124.44367978657351"/>
    <n v="137.96852927009607"/>
    <x v="102"/>
    <x v="102"/>
    <x v="102"/>
    <x v="102"/>
    <x v="102"/>
    <x v="102"/>
    <x v="102"/>
    <x v="102"/>
  </r>
  <r>
    <x v="2"/>
    <x v="26"/>
    <s v="RSC"/>
    <n v="59.868896076702697"/>
    <n v="56.87341720479543"/>
    <n v="81.647135937292646"/>
    <n v="105.8883472508128"/>
    <n v="136.89917482488806"/>
    <n v="177.78557563217873"/>
    <n v="232.1585805082035"/>
    <n v="303.66155836500059"/>
    <n v="395.32408465338216"/>
    <n v="509.40076128252792"/>
    <x v="103"/>
    <x v="103"/>
    <x v="103"/>
    <x v="103"/>
    <x v="103"/>
    <x v="103"/>
    <x v="103"/>
    <x v="103"/>
  </r>
  <r>
    <x v="2"/>
    <x v="27"/>
    <s v="RSH"/>
    <n v="7.3119863322907701"/>
    <n v="7.1682857761533123"/>
    <n v="8.3884448840169306"/>
    <n v="9.3566418144440551"/>
    <n v="10.416363838939843"/>
    <n v="11.613178783688557"/>
    <n v="12.972383296871666"/>
    <n v="14.493309079151047"/>
    <n v="16.149872901098636"/>
    <n v="17.905081366004076"/>
    <x v="104"/>
    <x v="104"/>
    <x v="104"/>
    <x v="104"/>
    <x v="104"/>
    <x v="104"/>
    <x v="104"/>
    <x v="104"/>
  </r>
  <r>
    <x v="2"/>
    <x v="28"/>
    <s v="TAD"/>
    <n v="52.585056629999997"/>
    <n v="51.693890956740233"/>
    <n v="59.117556662699712"/>
    <n v="64.90830643320038"/>
    <n v="71.158170812860277"/>
    <n v="78.146214447928955"/>
    <n v="86.00834641091275"/>
    <n v="94.724811005472318"/>
    <n v="104.13142236864078"/>
    <n v="114.00829154300733"/>
    <x v="105"/>
    <x v="105"/>
    <x v="105"/>
    <x v="105"/>
    <x v="105"/>
    <x v="105"/>
    <x v="105"/>
    <x v="105"/>
  </r>
  <r>
    <x v="2"/>
    <x v="29"/>
    <s v="TAI"/>
    <n v="79.985694834"/>
    <n v="77.562379942733756"/>
    <n v="96.554705754535476"/>
    <n v="111.89963052697946"/>
    <n v="128.49049603449168"/>
    <n v="146.87773015957967"/>
    <n v="167.18953347324131"/>
    <n v="189.07934871792818"/>
    <n v="211.78528267058729"/>
    <n v="234.41707346005578"/>
    <x v="106"/>
    <x v="106"/>
    <x v="106"/>
    <x v="106"/>
    <x v="106"/>
    <x v="106"/>
    <x v="106"/>
    <x v="106"/>
  </r>
  <r>
    <x v="2"/>
    <x v="30"/>
    <s v="TTF"/>
    <n v="1.6823303463599999"/>
    <n v="1.6517698874248341"/>
    <n v="1.9129950487900573"/>
    <n v="2.1192055562231529"/>
    <n v="2.3445370278018975"/>
    <n v="2.5987623051713578"/>
    <n v="2.88732285283487"/>
    <n v="3.2101858842697291"/>
    <n v="3.5620020323402799"/>
    <n v="3.9351845857023733"/>
    <x v="107"/>
    <x v="107"/>
    <x v="107"/>
    <x v="107"/>
    <x v="107"/>
    <x v="107"/>
    <x v="107"/>
    <x v="107"/>
  </r>
  <r>
    <x v="2"/>
    <x v="31"/>
    <s v="TTP"/>
    <n v="3.8279129468400002"/>
    <n v="3.7583767961830228"/>
    <n v="4.3527589752799267"/>
    <n v="4.8219628227201721"/>
    <n v="5.334673812718691"/>
    <n v="5.9131287117592528"/>
    <n v="6.569708829176947"/>
    <n v="7.304339563717023"/>
    <n v="8.1048491610267863"/>
    <n v="8.9539750955618107"/>
    <x v="108"/>
    <x v="108"/>
    <x v="108"/>
    <x v="108"/>
    <x v="108"/>
    <x v="108"/>
    <x v="108"/>
    <x v="108"/>
  </r>
  <r>
    <x v="2"/>
    <x v="32"/>
    <s v="TWD"/>
    <n v="27.114261083999999"/>
    <n v="26.704809323956244"/>
    <n v="30.122065452725803"/>
    <n v="32.751194693040475"/>
    <n v="35.561194741461584"/>
    <n v="38.673026014774223"/>
    <n v="42.139990593261494"/>
    <n v="45.945414759260409"/>
    <n v="50.010975887861875"/>
    <n v="54.237775851094433"/>
    <x v="109"/>
    <x v="109"/>
    <x v="109"/>
    <x v="109"/>
    <x v="109"/>
    <x v="109"/>
    <x v="109"/>
    <x v="109"/>
  </r>
  <r>
    <x v="2"/>
    <x v="33"/>
    <s v="TWI"/>
    <n v="23.019110135999998"/>
    <n v="22.828757251107419"/>
    <n v="24.42844892121602"/>
    <n v="25.596035363510357"/>
    <n v="26.798626076742924"/>
    <n v="28.082783274163447"/>
    <n v="29.461412120001004"/>
    <n v="30.918306809709616"/>
    <n v="32.41647297638503"/>
    <n v="33.916772908811069"/>
    <x v="110"/>
    <x v="110"/>
    <x v="110"/>
    <x v="110"/>
    <x v="110"/>
    <x v="110"/>
    <x v="110"/>
    <x v="110"/>
  </r>
  <r>
    <x v="2"/>
    <x v="34"/>
    <s v="Trd_2w"/>
    <n v="5.74"/>
    <n v="5.529349738570021"/>
    <n v="7.1885266331312048"/>
    <n v="8.5635716632850976"/>
    <n v="10.067488907434836"/>
    <n v="11.736401164362777"/>
    <n v="13.568600401211011"/>
    <n v="15.515362873810892"/>
    <n v="17.488193720497243"/>
    <n v="19.388854229846192"/>
    <x v="111"/>
    <x v="111"/>
    <x v="111"/>
    <x v="111"/>
    <x v="111"/>
    <x v="111"/>
    <x v="111"/>
    <x v="111"/>
  </r>
  <r>
    <x v="2"/>
    <x v="35"/>
    <s v="Trd_3w"/>
    <n v="1.2"/>
    <n v="1.1559616178195165"/>
    <n v="1.5028278675535618"/>
    <n v="1.790293727516048"/>
    <n v="2.1047015137494425"/>
    <n v="2.4536030308772347"/>
    <n v="2.8366411988594438"/>
    <n v="3.2436298690893839"/>
    <n v="3.6560683736231159"/>
    <n v="4.0534190027552999"/>
    <x v="112"/>
    <x v="112"/>
    <x v="112"/>
    <x v="112"/>
    <x v="112"/>
    <x v="112"/>
    <x v="112"/>
    <x v="112"/>
  </r>
  <r>
    <x v="2"/>
    <x v="36"/>
    <s v="Trd_Bus"/>
    <n v="5.95"/>
    <n v="5.731643021688436"/>
    <n v="7.4515215099530776"/>
    <n v="8.8768730656004049"/>
    <n v="10.435811672340986"/>
    <n v="12.16578169476629"/>
    <n v="14.06501261101141"/>
    <n v="16.082998100901531"/>
    <n v="18.128005685881284"/>
    <n v="20.098202555328363"/>
    <x v="113"/>
    <x v="113"/>
    <x v="113"/>
    <x v="113"/>
    <x v="113"/>
    <x v="113"/>
    <x v="113"/>
    <x v="113"/>
  </r>
  <r>
    <x v="2"/>
    <x v="37"/>
    <s v="Trd_Car"/>
    <n v="216.96"/>
    <n v="208.9978605017686"/>
    <n v="271.71127845368403"/>
    <n v="323.68510593490157"/>
    <n v="380.5300336858993"/>
    <n v="443.6114279826042"/>
    <n v="512.86472875378763"/>
    <n v="586.44828033136082"/>
    <n v="661.01716195105962"/>
    <n v="732.8581556981585"/>
    <x v="114"/>
    <x v="114"/>
    <x v="114"/>
    <x v="114"/>
    <x v="114"/>
    <x v="114"/>
    <x v="114"/>
    <x v="114"/>
  </r>
  <r>
    <x v="2"/>
    <x v="38"/>
    <s v="Trd_Hdt"/>
    <n v="55"/>
    <n v="52.981574150061178"/>
    <n v="68.879610596204927"/>
    <n v="82.055129177818884"/>
    <n v="96.465486046849477"/>
    <n v="112.4568055818733"/>
    <n v="130.01272161439121"/>
    <n v="148.66636899993014"/>
    <n v="167.56980045772622"/>
    <n v="185.78170429295133"/>
    <x v="115"/>
    <x v="115"/>
    <x v="115"/>
    <x v="115"/>
    <x v="115"/>
    <x v="115"/>
    <x v="115"/>
    <x v="115"/>
  </r>
  <r>
    <x v="2"/>
    <x v="39"/>
    <s v="Trd_Lcv"/>
    <n v="33.25"/>
    <n v="32.02976982708244"/>
    <n v="41.640855496796611"/>
    <n v="49.606055366590503"/>
    <n v="58.317771110140811"/>
    <n v="67.985250647223396"/>
    <n v="78.598599885063777"/>
    <n v="89.875577622685029"/>
    <n v="101.3035611858072"/>
    <n v="112.31348486801147"/>
    <x v="116"/>
    <x v="116"/>
    <x v="116"/>
    <x v="116"/>
    <x v="116"/>
    <x v="116"/>
    <x v="116"/>
    <x v="116"/>
  </r>
  <r>
    <x v="3"/>
    <x v="0"/>
    <s v="AGR"/>
    <n v="143.87917265999999"/>
    <n v="146.30040827129091"/>
    <n v="158.45409745635686"/>
    <n v="169.53045756437254"/>
    <n v="179.7500449628258"/>
    <n v="189.64317297478269"/>
    <n v="199.01880428269357"/>
    <n v="207.26319193398834"/>
    <n v="213.75907155359533"/>
    <n v="218.40632591313408"/>
    <x v="117"/>
    <x v="117"/>
    <x v="117"/>
    <x v="117"/>
    <x v="117"/>
    <x v="117"/>
    <x v="117"/>
    <x v="117"/>
  </r>
  <r>
    <x v="3"/>
    <x v="1"/>
    <s v="CCK"/>
    <n v="43.243388173604203"/>
    <n v="44.161225173107191"/>
    <n v="55.576470665520269"/>
    <n v="66.611955172390509"/>
    <n v="79.090190419354613"/>
    <n v="91.540643503528884"/>
    <n v="103.76373145011685"/>
    <n v="116.18150717468291"/>
    <n v="129.4530043701422"/>
    <n v="144.12907499921621"/>
    <x v="118"/>
    <x v="118"/>
    <x v="118"/>
    <x v="118"/>
    <x v="118"/>
    <x v="118"/>
    <x v="118"/>
    <x v="118"/>
  </r>
  <r>
    <x v="3"/>
    <x v="2"/>
    <s v="CHW"/>
    <n v="39.224513530111899"/>
    <n v="40.057050279103684"/>
    <n v="50.411406636869778"/>
    <n v="60.42129553857454"/>
    <n v="71.739851460037357"/>
    <n v="83.033207186365814"/>
    <n v="94.120328218971238"/>
    <n v="105.38404349416447"/>
    <n v="117.4221386410635"/>
    <n v="130.73427155368239"/>
    <x v="119"/>
    <x v="119"/>
    <x v="119"/>
    <x v="119"/>
    <x v="119"/>
    <x v="119"/>
    <x v="119"/>
    <x v="119"/>
  </r>
  <r>
    <x v="3"/>
    <x v="3"/>
    <s v="CLA"/>
    <n v="60.351293271247201"/>
    <n v="63.048752413000891"/>
    <n v="95.119250351594673"/>
    <n v="129.67817507400042"/>
    <n v="170.77132139953645"/>
    <n v="212.5318443024839"/>
    <n v="252.6920693280787"/>
    <n v="291.3042992346335"/>
    <n v="329.18723220981212"/>
    <n v="366.50714682752863"/>
    <x v="120"/>
    <x v="120"/>
    <x v="120"/>
    <x v="120"/>
    <x v="120"/>
    <x v="120"/>
    <x v="120"/>
    <x v="120"/>
  </r>
  <r>
    <x v="3"/>
    <x v="4"/>
    <s v="COE"/>
    <n v="25.390144296504001"/>
    <n v="27.049780250189666"/>
    <n v="46.768298438994677"/>
    <n v="70.545938907611813"/>
    <n v="100.94975917162787"/>
    <n v="133.38099071421792"/>
    <n v="165.09613265532928"/>
    <n v="195.14013112647871"/>
    <n v="223.23509982267854"/>
    <n v="248.54323467691768"/>
    <x v="121"/>
    <x v="121"/>
    <x v="121"/>
    <x v="121"/>
    <x v="121"/>
    <x v="121"/>
    <x v="121"/>
    <x v="121"/>
  </r>
  <r>
    <x v="3"/>
    <x v="5"/>
    <s v="COT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3"/>
    <x v="6"/>
    <s v="CRF"/>
    <n v="24.413600285099999"/>
    <n v="25.504789648286991"/>
    <n v="38.478104306151515"/>
    <n v="52.45804953555453"/>
    <n v="69.081250041627627"/>
    <n v="85.974420984412532"/>
    <n v="102.22023160404433"/>
    <n v="117.83983966808761"/>
    <n v="133.1644289710292"/>
    <n v="148.26126333472737"/>
    <x v="122"/>
    <x v="122"/>
    <x v="122"/>
    <x v="122"/>
    <x v="122"/>
    <x v="122"/>
    <x v="122"/>
    <x v="122"/>
  </r>
  <r>
    <x v="3"/>
    <x v="7"/>
    <s v="CSC"/>
    <n v="6.8969931158134097"/>
    <n v="7.3478175622464503"/>
    <n v="12.704166963575195"/>
    <n v="19.163138630188342"/>
    <n v="27.42204951334627"/>
    <n v="36.231687539601708"/>
    <n v="44.846806582663177"/>
    <n v="53.007975271080504"/>
    <n v="60.639708412249142"/>
    <n v="67.514424436915405"/>
    <x v="123"/>
    <x v="123"/>
    <x v="123"/>
    <x v="123"/>
    <x v="123"/>
    <x v="123"/>
    <x v="123"/>
    <x v="123"/>
  </r>
  <r>
    <x v="3"/>
    <x v="8"/>
    <s v="CSH"/>
    <n v="370.26965935478"/>
    <n v="378.12859935700277"/>
    <n v="475.8711500322288"/>
    <n v="570.36201353186448"/>
    <n v="677.2063684583004"/>
    <n v="783.81283980560897"/>
    <n v="888.47250689916063"/>
    <n v="994.79917975421938"/>
    <n v="1108.435806143503"/>
    <n v="1234.0990324077879"/>
    <x v="124"/>
    <x v="124"/>
    <x v="124"/>
    <x v="124"/>
    <x v="124"/>
    <x v="124"/>
    <x v="124"/>
    <x v="124"/>
  </r>
  <r>
    <x v="3"/>
    <x v="9"/>
    <s v="ICH"/>
    <n v="169.88636817008299"/>
    <n v="178.37920247194907"/>
    <n v="293.08607242855345"/>
    <n v="424.5445665039685"/>
    <n v="588.33471107333878"/>
    <n v="760.1102771192019"/>
    <n v="927.80438326089939"/>
    <n v="1088.136403408146"/>
    <n v="1239.6060813163508"/>
    <n v="1378.664800150771"/>
    <x v="125"/>
    <x v="125"/>
    <x v="125"/>
    <x v="125"/>
    <x v="125"/>
    <x v="125"/>
    <x v="125"/>
    <x v="125"/>
  </r>
  <r>
    <x v="3"/>
    <x v="10"/>
    <s v="ICH_Feedstock"/>
    <n v="82.923568207200006"/>
    <n v="87.069022207359495"/>
    <n v="143.05881736948805"/>
    <n v="207.22528061958741"/>
    <n v="287.17320917420545"/>
    <n v="371.01891746007448"/>
    <n v="452.87241635096024"/>
    <n v="531.13239301470105"/>
    <n v="605.06655443469629"/>
    <n v="672.94277829114662"/>
    <x v="126"/>
    <x v="126"/>
    <x v="126"/>
    <x v="126"/>
    <x v="126"/>
    <x v="126"/>
    <x v="126"/>
    <x v="126"/>
  </r>
  <r>
    <x v="3"/>
    <x v="11"/>
    <s v="IFP"/>
    <n v="66.8170810055109"/>
    <n v="66.8170810055109"/>
    <n v="66.8170810055109"/>
    <n v="66.8170810055109"/>
    <n v="66.8170810055109"/>
    <n v="66.8170810055109"/>
    <n v="66.8170810055109"/>
    <n v="66.8170810055109"/>
    <n v="66.8170810055109"/>
    <n v="66.8170810055109"/>
    <x v="127"/>
    <x v="127"/>
    <x v="127"/>
    <x v="127"/>
    <x v="127"/>
    <x v="127"/>
    <x v="127"/>
    <x v="127"/>
  </r>
  <r>
    <x v="3"/>
    <x v="12"/>
    <s v="ILP"/>
    <n v="0.40837200000000001"/>
    <n v="0.43155333369653931"/>
    <n v="0.70658445905315648"/>
    <n v="1.0231653459120025"/>
    <n v="1.4155564542506025"/>
    <n v="1.8251324872017685"/>
    <n v="2.2220377509310847"/>
    <n v="2.5994276317068294"/>
    <n v="2.9586123623798608"/>
    <n v="3.2940298693400352"/>
    <x v="128"/>
    <x v="128"/>
    <x v="128"/>
    <x v="128"/>
    <x v="128"/>
    <x v="128"/>
    <x v="128"/>
    <x v="128"/>
  </r>
  <r>
    <x v="3"/>
    <x v="13"/>
    <s v="IMC"/>
    <n v="168.120817363409"/>
    <n v="168.120817363409"/>
    <n v="168.120817363409"/>
    <n v="168.120817363409"/>
    <n v="168.120817363409"/>
    <n v="168.120817363409"/>
    <n v="168.120817363409"/>
    <n v="168.120817363409"/>
    <n v="168.120817363409"/>
    <n v="168.120817363409"/>
    <x v="129"/>
    <x v="129"/>
    <x v="129"/>
    <x v="129"/>
    <x v="129"/>
    <x v="129"/>
    <x v="129"/>
    <x v="129"/>
  </r>
  <r>
    <x v="3"/>
    <x v="14"/>
    <s v="INF"/>
    <n v="1191.5070000000001"/>
    <n v="1226.1148758838244"/>
    <n v="1645.2591180867457"/>
    <n v="2062.2687711641684"/>
    <n v="2537.6136991149988"/>
    <n v="3010.7498126475089"/>
    <n v="3468.3752667103731"/>
    <n v="3921.7351241518527"/>
    <n v="4390.3838148585965"/>
    <n v="4888.1210691549477"/>
    <x v="130"/>
    <x v="130"/>
    <x v="130"/>
    <x v="130"/>
    <x v="130"/>
    <x v="130"/>
    <x v="130"/>
    <x v="130"/>
  </r>
  <r>
    <x v="3"/>
    <x v="15"/>
    <s v="INM"/>
    <n v="10.6"/>
    <n v="11.932833187967848"/>
    <n v="28.310380485603936"/>
    <n v="54.701717254441789"/>
    <n v="96.506770567913591"/>
    <n v="149.13725877558161"/>
    <n v="205.86471357697695"/>
    <n v="260.87125994080037"/>
    <n v="309.04219782827312"/>
    <n v="344.07827246214981"/>
    <x v="131"/>
    <x v="131"/>
    <x v="131"/>
    <x v="131"/>
    <x v="131"/>
    <x v="131"/>
    <x v="131"/>
    <x v="131"/>
  </r>
  <r>
    <x v="3"/>
    <x v="16"/>
    <s v="IOI"/>
    <n v="103.532697362672"/>
    <n v="103.532697362672"/>
    <n v="103.532697362672"/>
    <n v="103.532697362672"/>
    <n v="103.532697362672"/>
    <n v="103.532697362672"/>
    <n v="103.532697362672"/>
    <n v="103.532697362672"/>
    <n v="103.532697362672"/>
    <n v="103.532697362672"/>
    <x v="132"/>
    <x v="132"/>
    <x v="132"/>
    <x v="132"/>
    <x v="132"/>
    <x v="132"/>
    <x v="132"/>
    <x v="132"/>
  </r>
  <r>
    <x v="3"/>
    <x v="17"/>
    <s v="ITM"/>
    <n v="14.958422671354899"/>
    <n v="14.958422671354899"/>
    <n v="14.958422671354899"/>
    <n v="14.958422671354899"/>
    <n v="14.958422671354899"/>
    <n v="14.958422671354899"/>
    <n v="14.958422671354899"/>
    <n v="14.958422671354899"/>
    <n v="14.958422671354899"/>
    <n v="14.958422671354899"/>
    <x v="133"/>
    <x v="133"/>
    <x v="133"/>
    <x v="133"/>
    <x v="133"/>
    <x v="133"/>
    <x v="133"/>
    <x v="133"/>
  </r>
  <r>
    <x v="3"/>
    <x v="18"/>
    <s v="NEU"/>
    <n v="9.0245050488"/>
    <n v="9.1154154216785361"/>
    <n v="11.111301424413245"/>
    <n v="12.897030285992376"/>
    <n v="14.880336701475342"/>
    <n v="16.710641467184342"/>
    <n v="18.380918725659523"/>
    <n v="20.036409975688127"/>
    <n v="21.85230041498507"/>
    <n v="23.932290141453702"/>
    <x v="134"/>
    <x v="134"/>
    <x v="134"/>
    <x v="134"/>
    <x v="134"/>
    <x v="134"/>
    <x v="134"/>
    <x v="134"/>
  </r>
  <r>
    <x v="3"/>
    <x v="19"/>
    <s v="ONO"/>
    <n v="314.73826455239998"/>
    <n v="314.73826455239998"/>
    <n v="314.73826455239998"/>
    <n v="314.73826455239998"/>
    <n v="314.73826455239998"/>
    <n v="314.73826455239998"/>
    <n v="314.73826455239998"/>
    <n v="314.73826455239998"/>
    <n v="314.73826455239998"/>
    <n v="314.73826455239998"/>
    <x v="135"/>
    <x v="135"/>
    <x v="135"/>
    <x v="135"/>
    <x v="135"/>
    <x v="135"/>
    <x v="135"/>
    <x v="135"/>
  </r>
  <r>
    <x v="3"/>
    <x v="20"/>
    <s v="RCK"/>
    <n v="62.692418018667503"/>
    <n v="63.745858041078698"/>
    <n v="69.03359972864753"/>
    <n v="73.852076672422669"/>
    <n v="78.297406731696711"/>
    <n v="82.60037032410672"/>
    <n v="86.677936090056178"/>
    <n v="90.263261058286446"/>
    <n v="93.088027063588612"/>
    <n v="95.108818008942464"/>
    <x v="136"/>
    <x v="136"/>
    <x v="136"/>
    <x v="136"/>
    <x v="136"/>
    <x v="136"/>
    <x v="136"/>
    <x v="136"/>
  </r>
  <r>
    <x v="3"/>
    <x v="21"/>
    <s v="REA"/>
    <n v="90.203075872194006"/>
    <n v="92.2272876510755"/>
    <n v="117.43837171497482"/>
    <n v="142.10430855747802"/>
    <n v="170.2683269561191"/>
    <n v="198.63327845571482"/>
    <n v="226.70725330388075"/>
    <n v="255.43144838709046"/>
    <n v="286.33019230960326"/>
    <n v="320.71350337672027"/>
    <x v="137"/>
    <x v="137"/>
    <x v="137"/>
    <x v="137"/>
    <x v="137"/>
    <x v="137"/>
    <x v="137"/>
    <x v="137"/>
  </r>
  <r>
    <x v="3"/>
    <x v="22"/>
    <s v="RHW"/>
    <n v="141.04848436618201"/>
    <n v="143.4185655215704"/>
    <n v="155.31518674503926"/>
    <n v="166.15603307625756"/>
    <n v="176.15735520075009"/>
    <n v="185.83837424856497"/>
    <n v="195.01228218459875"/>
    <n v="203.07872257262986"/>
    <n v="209.43402001255868"/>
    <n v="213.98049483473244"/>
    <x v="138"/>
    <x v="138"/>
    <x v="138"/>
    <x v="138"/>
    <x v="138"/>
    <x v="138"/>
    <x v="138"/>
    <x v="138"/>
  </r>
  <r>
    <x v="3"/>
    <x v="23"/>
    <s v="RLI"/>
    <n v="35.8863770307332"/>
    <n v="36.690591103262769"/>
    <n v="46.638214074465694"/>
    <n v="56.286864735302622"/>
    <n v="67.199138629742151"/>
    <n v="78.073289719521171"/>
    <n v="88.716658669739346"/>
    <n v="99.482102453085702"/>
    <n v="110.92545514329488"/>
    <n v="123.50105987464906"/>
    <x v="139"/>
    <x v="139"/>
    <x v="139"/>
    <x v="139"/>
    <x v="139"/>
    <x v="139"/>
    <x v="139"/>
    <x v="139"/>
  </r>
  <r>
    <x v="3"/>
    <x v="24"/>
    <s v="ROT"/>
    <n v="20.940863294311299"/>
    <n v="21.292739074433552"/>
    <n v="23.058979384099683"/>
    <n v="24.66847332539799"/>
    <n v="26.153326709767882"/>
    <n v="27.590626070628804"/>
    <n v="28.952636820523409"/>
    <n v="30.150226615242048"/>
    <n v="31.093770358248371"/>
    <n v="31.76876596809128"/>
    <x v="140"/>
    <x v="140"/>
    <x v="140"/>
    <x v="140"/>
    <x v="140"/>
    <x v="140"/>
    <x v="140"/>
    <x v="140"/>
  </r>
  <r>
    <x v="3"/>
    <x v="25"/>
    <s v="RRF"/>
    <n v="32.026252297438099"/>
    <n v="32.743960935619228"/>
    <n v="41.62156601575029"/>
    <n v="50.232357796964898"/>
    <n v="59.97085094668499"/>
    <n v="69.675321978226421"/>
    <n v="79.173834993415625"/>
    <n v="88.781291839897207"/>
    <n v="98.993738197225099"/>
    <n v="110.21664569703455"/>
    <x v="141"/>
    <x v="141"/>
    <x v="141"/>
    <x v="141"/>
    <x v="141"/>
    <x v="141"/>
    <x v="141"/>
    <x v="141"/>
  </r>
  <r>
    <x v="3"/>
    <x v="26"/>
    <s v="RSC"/>
    <n v="12.268665734255499"/>
    <n v="12.543982040826096"/>
    <n v="15.972982218341587"/>
    <n v="19.327836043633528"/>
    <n v="23.158469579411481"/>
    <n v="27.016432350104356"/>
    <n v="30.834818917454417"/>
    <n v="34.741642986965758"/>
    <n v="38.944230948941509"/>
    <n v="43.620760504508709"/>
    <x v="142"/>
    <x v="142"/>
    <x v="142"/>
    <x v="142"/>
    <x v="142"/>
    <x v="142"/>
    <x v="142"/>
    <x v="142"/>
  </r>
  <r>
    <x v="3"/>
    <x v="27"/>
    <s v="RSH"/>
    <n v="582.66276096072897"/>
    <n v="592.45342291576594"/>
    <n v="641.59764590631323"/>
    <n v="686.38052665035559"/>
    <n v="727.69538365502694"/>
    <n v="767.6870880158408"/>
    <n v="805.58394703441661"/>
    <n v="838.90592457097364"/>
    <n v="865.15927404661977"/>
    <n v="883.94048665184607"/>
    <x v="143"/>
    <x v="143"/>
    <x v="143"/>
    <x v="143"/>
    <x v="143"/>
    <x v="143"/>
    <x v="143"/>
    <x v="143"/>
  </r>
  <r>
    <x v="3"/>
    <x v="28"/>
    <s v="TAD"/>
    <n v="25.455057364799998"/>
    <n v="25.859725972024151"/>
    <n v="30.867524363948728"/>
    <n v="35.460352850135443"/>
    <n v="40.439113634968663"/>
    <n v="45.211555407845836"/>
    <n v="49.738364483264704"/>
    <n v="54.202781828280692"/>
    <n v="58.847708573997139"/>
    <n v="63.853824958813796"/>
    <x v="144"/>
    <x v="144"/>
    <x v="144"/>
    <x v="144"/>
    <x v="144"/>
    <x v="144"/>
    <x v="144"/>
    <x v="144"/>
  </r>
  <r>
    <x v="3"/>
    <x v="29"/>
    <s v="TAI"/>
    <n v="68.640798236400002"/>
    <n v="70.22364657949025"/>
    <n v="89.749237332722018"/>
    <n v="108.72624321599625"/>
    <n v="130.19490701561531"/>
    <n v="151.57707281723074"/>
    <n v="172.47352282699867"/>
    <n v="193.56076757613363"/>
    <n v="215.91067808267601"/>
    <n v="240.38844417648065"/>
    <x v="145"/>
    <x v="145"/>
    <x v="145"/>
    <x v="145"/>
    <x v="145"/>
    <x v="145"/>
    <x v="145"/>
    <x v="145"/>
  </r>
  <r>
    <x v="3"/>
    <x v="30"/>
    <s v="TTF"/>
    <n v="8.8082086806"/>
    <n v="9.1320069975121392"/>
    <n v="13.142995478190665"/>
    <n v="17.287520632920319"/>
    <n v="22.174391268997038"/>
    <n v="27.1500166613326"/>
    <n v="32.005594957601794"/>
    <n v="36.801506616171977"/>
    <n v="41.717979423105646"/>
    <n v="46.84149049033023"/>
    <x v="146"/>
    <x v="146"/>
    <x v="146"/>
    <x v="146"/>
    <x v="146"/>
    <x v="146"/>
    <x v="146"/>
    <x v="146"/>
  </r>
  <r>
    <x v="3"/>
    <x v="31"/>
    <s v="TTP"/>
    <n v="18.179117001000002"/>
    <n v="18.847399020797887"/>
    <n v="27.125612165374662"/>
    <n v="35.679429454849426"/>
    <n v="45.765361371705232"/>
    <n v="56.034472769989364"/>
    <n v="66.055820941474906"/>
    <n v="75.954024120928693"/>
    <n v="86.101051471260931"/>
    <n v="96.675381681231556"/>
    <x v="147"/>
    <x v="147"/>
    <x v="147"/>
    <x v="147"/>
    <x v="147"/>
    <x v="147"/>
    <x v="147"/>
    <x v="147"/>
  </r>
  <r>
    <x v="3"/>
    <x v="32"/>
    <s v="TWD"/>
    <n v="1.3265792063999999"/>
    <n v="1.3491274139464073"/>
    <n v="1.6381198936459291"/>
    <n v="1.9046434764726465"/>
    <n v="2.1995218444273736"/>
    <n v="2.4875419590410659"/>
    <n v="2.7653702927898727"/>
    <n v="3.0436693633104031"/>
    <n v="3.3390309489870447"/>
    <n v="3.6633616647156697"/>
    <x v="148"/>
    <x v="148"/>
    <x v="148"/>
    <x v="148"/>
    <x v="148"/>
    <x v="148"/>
    <x v="148"/>
    <x v="148"/>
  </r>
  <r>
    <x v="3"/>
    <x v="33"/>
    <s v="TWI"/>
    <n v="1.4358128184000001"/>
    <n v="1.580597960523989"/>
    <n v="3.3916696807747861"/>
    <n v="6.0214419492941884"/>
    <n v="9.9201209899288898"/>
    <n v="14.594603380123225"/>
    <n v="19.50913102463182"/>
    <n v="24.28288580351655"/>
    <n v="28.637377527644112"/>
    <n v="32.154420364524881"/>
    <x v="149"/>
    <x v="149"/>
    <x v="149"/>
    <x v="149"/>
    <x v="149"/>
    <x v="149"/>
    <x v="149"/>
    <x v="149"/>
  </r>
  <r>
    <x v="3"/>
    <x v="34"/>
    <s v="Trd_2w"/>
    <n v="4.2699999999999996"/>
    <n v="4.3301512712414088"/>
    <n v="5.6165215731885256"/>
    <n v="6.8018231746448308"/>
    <n v="8.1274733705371638"/>
    <n v="9.3463897005529475"/>
    <n v="10.438211401278002"/>
    <n v="11.486894605245807"/>
    <n v="12.589692841507288"/>
    <n v="13.788030374510152"/>
    <x v="150"/>
    <x v="150"/>
    <x v="150"/>
    <x v="150"/>
    <x v="150"/>
    <x v="150"/>
    <x v="150"/>
    <x v="150"/>
  </r>
  <r>
    <x v="3"/>
    <x v="35"/>
    <s v="Trd_3w"/>
    <n v="0.9"/>
    <n v="0.91267825389163182"/>
    <n v="1.1838101676509774"/>
    <n v="1.4336395450071073"/>
    <n v="1.7130505933216504"/>
    <n v="1.969965042271113"/>
    <n v="2.2000913960539115"/>
    <n v="2.4211253266326058"/>
    <n v="2.6535652359148854"/>
    <n v="2.9061422335033109"/>
    <x v="151"/>
    <x v="151"/>
    <x v="151"/>
    <x v="151"/>
    <x v="151"/>
    <x v="151"/>
    <x v="151"/>
    <x v="151"/>
  </r>
  <r>
    <x v="3"/>
    <x v="36"/>
    <s v="Trd_Bus"/>
    <n v="1.75"/>
    <n v="1.7746521603448397"/>
    <n v="2.3018531037657892"/>
    <n v="2.7876324486249304"/>
    <n v="3.330931709236542"/>
    <n v="3.8304875821938302"/>
    <n v="4.2779554923270497"/>
    <n v="4.7077436906745112"/>
    <n v="5.1597101809456101"/>
    <n v="5.6508321207008816"/>
    <x v="152"/>
    <x v="152"/>
    <x v="152"/>
    <x v="152"/>
    <x v="152"/>
    <x v="152"/>
    <x v="152"/>
    <x v="152"/>
  </r>
  <r>
    <x v="3"/>
    <x v="37"/>
    <s v="Trd_Car"/>
    <n v="186"/>
    <n v="188.62017247093723"/>
    <n v="244.6541013145353"/>
    <n v="296.28550596813545"/>
    <n v="354.03045595314103"/>
    <n v="407.12610873602995"/>
    <n v="454.68555518447499"/>
    <n v="500.36590083740515"/>
    <n v="548.40348208907619"/>
    <n v="600.6027282573508"/>
    <x v="153"/>
    <x v="153"/>
    <x v="153"/>
    <x v="153"/>
    <x v="153"/>
    <x v="153"/>
    <x v="153"/>
    <x v="153"/>
  </r>
  <r>
    <x v="3"/>
    <x v="38"/>
    <s v="Trd_Hdt"/>
    <n v="28"/>
    <n v="28.394434565517436"/>
    <n v="36.829649660252628"/>
    <n v="44.602119177998887"/>
    <n v="53.294907347784672"/>
    <n v="61.287801315101284"/>
    <n v="68.447287877232796"/>
    <n v="75.323899050792178"/>
    <n v="82.555362895129761"/>
    <n v="90.413313931214105"/>
    <x v="154"/>
    <x v="154"/>
    <x v="154"/>
    <x v="154"/>
    <x v="154"/>
    <x v="154"/>
    <x v="154"/>
    <x v="154"/>
  </r>
  <r>
    <x v="3"/>
    <x v="39"/>
    <s v="Trd_Lcv"/>
    <n v="50.5"/>
    <n v="51.211390912808234"/>
    <n v="66.424903851527063"/>
    <n v="80.443107803176574"/>
    <n v="96.121172180825937"/>
    <n v="110.5369273718791"/>
    <n v="123.44957277858057"/>
    <n v="135.85203221660731"/>
    <n v="148.89449379300189"/>
    <n v="163.06686976879686"/>
    <x v="155"/>
    <x v="155"/>
    <x v="155"/>
    <x v="155"/>
    <x v="155"/>
    <x v="155"/>
    <x v="155"/>
    <x v="155"/>
  </r>
  <r>
    <x v="4"/>
    <x v="0"/>
    <s v="AGR"/>
    <n v="303.88793370479999"/>
    <n v="302.35636675008993"/>
    <n v="294.70768362322673"/>
    <n v="286.62603648537549"/>
    <n v="277.75904923977691"/>
    <n v="268.11026456693992"/>
    <n v="257.90315617360739"/>
    <n v="247.72156610409775"/>
    <n v="237.13510967734334"/>
    <n v="226.05909436329699"/>
    <x v="156"/>
    <x v="156"/>
    <x v="156"/>
    <x v="156"/>
    <x v="156"/>
    <x v="156"/>
    <x v="156"/>
    <x v="156"/>
  </r>
  <r>
    <x v="4"/>
    <x v="1"/>
    <s v="CCK"/>
    <n v="130.888784958934"/>
    <n v="130.888784958934"/>
    <n v="130.888784958934"/>
    <n v="130.888784958934"/>
    <n v="130.888784958934"/>
    <n v="130.888784958934"/>
    <n v="130.888784958934"/>
    <n v="130.888784958934"/>
    <n v="130.888784958934"/>
    <n v="130.888784958934"/>
    <x v="157"/>
    <x v="157"/>
    <x v="157"/>
    <x v="157"/>
    <x v="157"/>
    <x v="157"/>
    <x v="157"/>
    <x v="157"/>
  </r>
  <r>
    <x v="4"/>
    <x v="2"/>
    <s v="CHW"/>
    <n v="265.82950912287401"/>
    <n v="265.82950912287401"/>
    <n v="265.82950912287401"/>
    <n v="265.82950912287401"/>
    <n v="265.82950912287401"/>
    <n v="265.82950912287401"/>
    <n v="265.82950912287401"/>
    <n v="265.82950912287401"/>
    <n v="265.82950912287401"/>
    <n v="265.82950912287401"/>
    <x v="158"/>
    <x v="158"/>
    <x v="158"/>
    <x v="158"/>
    <x v="158"/>
    <x v="158"/>
    <x v="158"/>
    <x v="158"/>
  </r>
  <r>
    <x v="4"/>
    <x v="3"/>
    <s v="CLA"/>
    <n v="1095.8487282308599"/>
    <n v="1095.8487282308599"/>
    <n v="1095.8487282308599"/>
    <n v="1095.8487282308599"/>
    <n v="1095.8487282308599"/>
    <n v="1095.8487282308599"/>
    <n v="1095.8487282308599"/>
    <n v="1095.8487282308599"/>
    <n v="1095.8487282308599"/>
    <n v="1095.8487282308599"/>
    <x v="159"/>
    <x v="159"/>
    <x v="159"/>
    <x v="159"/>
    <x v="159"/>
    <x v="159"/>
    <x v="159"/>
    <x v="159"/>
  </r>
  <r>
    <x v="4"/>
    <x v="4"/>
    <s v="COE"/>
    <n v="553.17957003072001"/>
    <n v="554.66969306517717"/>
    <n v="603.60652181147657"/>
    <n v="637.16483872020331"/>
    <n v="668.21723197567064"/>
    <n v="693.00870208097274"/>
    <n v="715.89375169948732"/>
    <n v="737.87464255467592"/>
    <n v="756.75594839566804"/>
    <n v="771.65170199626778"/>
    <x v="160"/>
    <x v="160"/>
    <x v="160"/>
    <x v="160"/>
    <x v="160"/>
    <x v="160"/>
    <x v="160"/>
    <x v="160"/>
  </r>
  <r>
    <x v="4"/>
    <x v="5"/>
    <s v="COT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4"/>
    <x v="6"/>
    <s v="CRF"/>
    <n v="388.95438517784999"/>
    <n v="388.95438517784999"/>
    <n v="388.95438517784999"/>
    <n v="388.95438517784999"/>
    <n v="388.95438517784999"/>
    <n v="388.95438517784999"/>
    <n v="388.95438517784999"/>
    <n v="388.95438517784999"/>
    <n v="388.95438517784999"/>
    <n v="388.95438517784999"/>
    <x v="161"/>
    <x v="161"/>
    <x v="161"/>
    <x v="161"/>
    <x v="161"/>
    <x v="161"/>
    <x v="161"/>
    <x v="161"/>
  </r>
  <r>
    <x v="4"/>
    <x v="7"/>
    <s v="CSC"/>
    <n v="784.19242585613597"/>
    <n v="786.30483791999825"/>
    <n v="855.67813463472623"/>
    <n v="903.25071209423368"/>
    <n v="947.27086922746139"/>
    <n v="982.4154843500645"/>
    <n v="1014.8575403269045"/>
    <n v="1046.0178525583417"/>
    <n v="1072.7841646800223"/>
    <n v="1093.9005214362214"/>
    <x v="162"/>
    <x v="162"/>
    <x v="162"/>
    <x v="162"/>
    <x v="162"/>
    <x v="162"/>
    <x v="162"/>
    <x v="162"/>
  </r>
  <r>
    <x v="4"/>
    <x v="8"/>
    <s v="CSH"/>
    <n v="475.75859378285099"/>
    <n v="475.75859378285099"/>
    <n v="475.75859378285099"/>
    <n v="475.75859378285099"/>
    <n v="475.75859378285099"/>
    <n v="475.75859378285099"/>
    <n v="475.75859378285099"/>
    <n v="475.75859378285099"/>
    <n v="475.75859378285099"/>
    <n v="475.75859378285099"/>
    <x v="163"/>
    <x v="163"/>
    <x v="163"/>
    <x v="163"/>
    <x v="163"/>
    <x v="163"/>
    <x v="163"/>
    <x v="163"/>
  </r>
  <r>
    <x v="4"/>
    <x v="9"/>
    <s v="ICH"/>
    <n v="1100.1559979460201"/>
    <n v="1103.2385272550648"/>
    <n v="1163.6972288290651"/>
    <n v="1205.5357388858047"/>
    <n v="1241.774270615904"/>
    <n v="1269.8120021527645"/>
    <n v="1294.5596096482504"/>
    <n v="1317.2913434384018"/>
    <n v="1335.9618399862964"/>
    <n v="1350.043968255573"/>
    <x v="164"/>
    <x v="164"/>
    <x v="164"/>
    <x v="164"/>
    <x v="164"/>
    <x v="164"/>
    <x v="164"/>
    <x v="164"/>
  </r>
  <r>
    <x v="4"/>
    <x v="10"/>
    <s v="ICH_Feedstock"/>
    <n v="3521.8507450932002"/>
    <n v="3531.7186257974818"/>
    <n v="3725.2607448999474"/>
    <n v="3859.195376072269"/>
    <n v="3975.2031969749519"/>
    <n v="4064.9583825015234"/>
    <n v="4144.1811291483382"/>
    <n v="4216.9506034188698"/>
    <n v="4276.7191292472307"/>
    <n v="4321.7992397317839"/>
    <x v="165"/>
    <x v="165"/>
    <x v="165"/>
    <x v="165"/>
    <x v="165"/>
    <x v="165"/>
    <x v="165"/>
    <x v="165"/>
  </r>
  <r>
    <x v="4"/>
    <x v="11"/>
    <s v="IFP"/>
    <n v="315.45874131821301"/>
    <n v="315.45874131821301"/>
    <n v="315.45874131821301"/>
    <n v="315.45874131821301"/>
    <n v="315.45874131821301"/>
    <n v="315.45874131821301"/>
    <n v="315.45874131821301"/>
    <n v="315.45874131821301"/>
    <n v="315.45874131821301"/>
    <n v="315.45874131821301"/>
    <x v="166"/>
    <x v="166"/>
    <x v="166"/>
    <x v="166"/>
    <x v="166"/>
    <x v="166"/>
    <x v="166"/>
    <x v="166"/>
  </r>
  <r>
    <x v="4"/>
    <x v="12"/>
    <s v="ILP"/>
    <n v="46.804000000000002"/>
    <n v="46.804000000000002"/>
    <n v="46.804000000000002"/>
    <n v="46.804000000000002"/>
    <n v="46.804000000000002"/>
    <n v="46.804000000000002"/>
    <n v="46.804000000000002"/>
    <n v="46.804000000000002"/>
    <n v="46.804000000000002"/>
    <n v="46.804000000000002"/>
    <x v="167"/>
    <x v="167"/>
    <x v="167"/>
    <x v="167"/>
    <x v="167"/>
    <x v="167"/>
    <x v="167"/>
    <x v="167"/>
  </r>
  <r>
    <x v="4"/>
    <x v="13"/>
    <s v="IMC"/>
    <n v="136.53501051275501"/>
    <n v="136.53501051275501"/>
    <n v="136.53501051275501"/>
    <n v="136.53501051275501"/>
    <n v="136.53501051275501"/>
    <n v="136.53501051275501"/>
    <n v="136.53501051275501"/>
    <n v="136.53501051275501"/>
    <n v="136.53501051275501"/>
    <n v="136.53501051275501"/>
    <x v="168"/>
    <x v="168"/>
    <x v="168"/>
    <x v="168"/>
    <x v="168"/>
    <x v="168"/>
    <x v="168"/>
    <x v="168"/>
  </r>
  <r>
    <x v="4"/>
    <x v="14"/>
    <s v="INF"/>
    <n v="3291.422"/>
    <n v="3291.422"/>
    <n v="3291.422"/>
    <n v="3291.422"/>
    <n v="3291.422"/>
    <n v="3291.422"/>
    <n v="3291.422"/>
    <n v="3291.422"/>
    <n v="3291.422"/>
    <n v="3291.422"/>
    <x v="169"/>
    <x v="169"/>
    <x v="169"/>
    <x v="169"/>
    <x v="169"/>
    <x v="169"/>
    <x v="169"/>
    <x v="169"/>
  </r>
  <r>
    <x v="4"/>
    <x v="15"/>
    <s v="INM"/>
    <n v="65.075000000000003"/>
    <n v="65.075000000000003"/>
    <n v="65.075000000000003"/>
    <n v="65.075000000000003"/>
    <n v="65.075000000000003"/>
    <n v="65.075000000000003"/>
    <n v="65.075000000000003"/>
    <n v="65.075000000000003"/>
    <n v="65.075000000000003"/>
    <n v="65.075000000000003"/>
    <x v="170"/>
    <x v="170"/>
    <x v="170"/>
    <x v="170"/>
    <x v="170"/>
    <x v="170"/>
    <x v="170"/>
    <x v="170"/>
  </r>
  <r>
    <x v="4"/>
    <x v="16"/>
    <s v="IOI"/>
    <n v="404.497370912321"/>
    <n v="404.497370912321"/>
    <n v="404.497370912321"/>
    <n v="404.497370912321"/>
    <n v="404.497370912321"/>
    <n v="404.497370912321"/>
    <n v="404.497370912321"/>
    <n v="404.497370912321"/>
    <n v="404.497370912321"/>
    <n v="404.497370912321"/>
    <x v="171"/>
    <x v="171"/>
    <x v="171"/>
    <x v="171"/>
    <x v="171"/>
    <x v="171"/>
    <x v="171"/>
    <x v="171"/>
  </r>
  <r>
    <x v="4"/>
    <x v="17"/>
    <s v="ITM"/>
    <n v="1017.32653840631"/>
    <n v="1017.32653840631"/>
    <n v="1017.32653840631"/>
    <n v="1017.32653840631"/>
    <n v="1017.32653840631"/>
    <n v="1017.32653840631"/>
    <n v="1017.32653840631"/>
    <n v="1017.32653840631"/>
    <n v="1017.32653840631"/>
    <n v="1017.32653840631"/>
    <x v="172"/>
    <x v="172"/>
    <x v="172"/>
    <x v="172"/>
    <x v="172"/>
    <x v="172"/>
    <x v="172"/>
    <x v="172"/>
  </r>
  <r>
    <x v="4"/>
    <x v="18"/>
    <s v="NEU"/>
    <n v="86.866604337599995"/>
    <n v="86.548274641791664"/>
    <n v="81.695568501395698"/>
    <n v="78.402505013257368"/>
    <n v="75.448559255526007"/>
    <n v="72.954360266873934"/>
    <n v="70.610986412494427"/>
    <n v="68.398961003244253"/>
    <n v="66.353265228052422"/>
    <n v="64.466275374784772"/>
    <x v="173"/>
    <x v="173"/>
    <x v="173"/>
    <x v="173"/>
    <x v="173"/>
    <x v="173"/>
    <x v="173"/>
    <x v="173"/>
  </r>
  <r>
    <x v="4"/>
    <x v="19"/>
    <s v="ONO"/>
    <n v="70.590256052399994"/>
    <n v="70.590256052399994"/>
    <n v="70.590256052399994"/>
    <n v="70.590256052399994"/>
    <n v="70.590256052399994"/>
    <n v="70.590256052399994"/>
    <n v="70.590256052399994"/>
    <n v="70.590256052399994"/>
    <n v="70.590256052399994"/>
    <n v="70.590256052399994"/>
    <x v="174"/>
    <x v="174"/>
    <x v="174"/>
    <x v="174"/>
    <x v="174"/>
    <x v="174"/>
    <x v="174"/>
    <x v="174"/>
  </r>
  <r>
    <x v="4"/>
    <x v="20"/>
    <s v="RCK"/>
    <n v="135.786482488442"/>
    <n v="135.786482488442"/>
    <n v="135.786482488442"/>
    <n v="135.786482488442"/>
    <n v="135.786482488442"/>
    <n v="135.786482488442"/>
    <n v="135.786482488442"/>
    <n v="135.786482488442"/>
    <n v="135.786482488442"/>
    <n v="135.786482488442"/>
    <x v="175"/>
    <x v="175"/>
    <x v="175"/>
    <x v="175"/>
    <x v="175"/>
    <x v="175"/>
    <x v="175"/>
    <x v="175"/>
  </r>
  <r>
    <x v="4"/>
    <x v="21"/>
    <s v="REA"/>
    <n v="614.33374632702805"/>
    <n v="614.33374632702805"/>
    <n v="614.33374632702805"/>
    <n v="614.33374632702805"/>
    <n v="614.33374632702805"/>
    <n v="614.33374632702805"/>
    <n v="614.33374632702805"/>
    <n v="614.33374632702805"/>
    <n v="614.33374632702805"/>
    <n v="614.33374632702805"/>
    <x v="176"/>
    <x v="176"/>
    <x v="176"/>
    <x v="176"/>
    <x v="176"/>
    <x v="176"/>
    <x v="176"/>
    <x v="176"/>
  </r>
  <r>
    <x v="4"/>
    <x v="22"/>
    <s v="RHW"/>
    <n v="608.47484803128805"/>
    <n v="608.47484803128805"/>
    <n v="608.47484803128805"/>
    <n v="608.47484803128805"/>
    <n v="608.47484803128805"/>
    <n v="608.47484803128805"/>
    <n v="608.47484803128805"/>
    <n v="608.47484803128805"/>
    <n v="608.47484803128805"/>
    <n v="608.47484803128805"/>
    <x v="177"/>
    <x v="177"/>
    <x v="177"/>
    <x v="177"/>
    <x v="177"/>
    <x v="177"/>
    <x v="177"/>
    <x v="177"/>
  </r>
  <r>
    <x v="4"/>
    <x v="23"/>
    <s v="RLI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4"/>
    <x v="24"/>
    <s v="ROT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4"/>
    <x v="25"/>
    <s v="RRF"/>
    <n v="136.290148454041"/>
    <n v="136.290148454041"/>
    <n v="136.290148454041"/>
    <n v="136.290148454041"/>
    <n v="136.290148454041"/>
    <n v="136.290148454041"/>
    <n v="136.290148454041"/>
    <n v="136.290148454041"/>
    <n v="136.290148454041"/>
    <n v="136.290148454041"/>
    <x v="178"/>
    <x v="178"/>
    <x v="178"/>
    <x v="178"/>
    <x v="178"/>
    <x v="178"/>
    <x v="178"/>
    <x v="178"/>
  </r>
  <r>
    <x v="4"/>
    <x v="26"/>
    <s v="RSC"/>
    <n v="173.423048894125"/>
    <n v="173.423048894125"/>
    <n v="173.423048894125"/>
    <n v="173.423048894125"/>
    <n v="173.423048894125"/>
    <n v="173.423048894125"/>
    <n v="173.423048894125"/>
    <n v="173.423048894125"/>
    <n v="173.423048894125"/>
    <n v="173.423048894125"/>
    <x v="179"/>
    <x v="179"/>
    <x v="179"/>
    <x v="179"/>
    <x v="179"/>
    <x v="179"/>
    <x v="179"/>
    <x v="179"/>
  </r>
  <r>
    <x v="4"/>
    <x v="27"/>
    <s v="RSH"/>
    <n v="592.22972550714496"/>
    <n v="592.22972550714496"/>
    <n v="592.22972550714496"/>
    <n v="592.22972550714496"/>
    <n v="592.22972550714496"/>
    <n v="592.22972550714496"/>
    <n v="592.22972550714496"/>
    <n v="592.22972550714496"/>
    <n v="592.22972550714496"/>
    <n v="592.22972550714496"/>
    <x v="180"/>
    <x v="180"/>
    <x v="180"/>
    <x v="180"/>
    <x v="180"/>
    <x v="180"/>
    <x v="180"/>
    <x v="180"/>
  </r>
  <r>
    <x v="4"/>
    <x v="28"/>
    <s v="TAD"/>
    <n v="193.83090374880001"/>
    <n v="195.34535256620501"/>
    <n v="232.63433680446084"/>
    <n v="258.90829687914533"/>
    <n v="282.05255241558888"/>
    <n v="299.46444800816857"/>
    <n v="314.16068387622369"/>
    <n v="326.81585355353513"/>
    <n v="336.36137256358984"/>
    <n v="342.81046921848554"/>
    <x v="181"/>
    <x v="181"/>
    <x v="181"/>
    <x v="181"/>
    <x v="181"/>
    <x v="181"/>
    <x v="181"/>
    <x v="181"/>
  </r>
  <r>
    <x v="4"/>
    <x v="29"/>
    <s v="TAI"/>
    <n v="541.37213084159998"/>
    <n v="542.9903716856129"/>
    <n v="595.49365099167619"/>
    <n v="631.32391421409113"/>
    <n v="664.20045775430174"/>
    <n v="690.19408914738858"/>
    <n v="713.92348997684394"/>
    <n v="736.44485203135866"/>
    <n v="755.54789332163716"/>
    <n v="770.41986793410092"/>
    <x v="182"/>
    <x v="182"/>
    <x v="182"/>
    <x v="182"/>
    <x v="182"/>
    <x v="182"/>
    <x v="182"/>
    <x v="182"/>
  </r>
  <r>
    <x v="4"/>
    <x v="30"/>
    <s v="TTF"/>
    <n v="3.1475366778959999"/>
    <n v="3.1475366778959999"/>
    <n v="3.1475366778959999"/>
    <n v="3.1475366778959999"/>
    <n v="3.1475366778959999"/>
    <n v="3.1475366778959999"/>
    <n v="3.1475366778959999"/>
    <n v="3.1475366778959999"/>
    <n v="3.1475366778959999"/>
    <n v="3.1475366778959999"/>
    <x v="183"/>
    <x v="183"/>
    <x v="183"/>
    <x v="183"/>
    <x v="183"/>
    <x v="183"/>
    <x v="183"/>
    <x v="183"/>
  </r>
  <r>
    <x v="4"/>
    <x v="31"/>
    <s v="TTP"/>
    <n v="79.973418215303994"/>
    <n v="79.973418215303994"/>
    <n v="79.973418215303994"/>
    <n v="79.973418215303994"/>
    <n v="79.973418215303994"/>
    <n v="79.973418215303994"/>
    <n v="79.973418215303994"/>
    <n v="79.973418215303994"/>
    <n v="79.973418215303994"/>
    <n v="79.973418215303994"/>
    <x v="184"/>
    <x v="184"/>
    <x v="184"/>
    <x v="184"/>
    <x v="184"/>
    <x v="184"/>
    <x v="184"/>
    <x v="184"/>
  </r>
  <r>
    <x v="4"/>
    <x v="32"/>
    <s v="TWD"/>
    <n v="146.88037138320001"/>
    <n v="146.88037138320001"/>
    <n v="146.88037138320001"/>
    <n v="146.88037138320001"/>
    <n v="146.88037138320001"/>
    <n v="146.88037138320001"/>
    <n v="146.88037138320001"/>
    <n v="146.88037138320001"/>
    <n v="146.88037138320001"/>
    <n v="146.88037138320001"/>
    <x v="185"/>
    <x v="185"/>
    <x v="185"/>
    <x v="185"/>
    <x v="185"/>
    <x v="185"/>
    <x v="185"/>
    <x v="185"/>
  </r>
  <r>
    <x v="4"/>
    <x v="33"/>
    <s v="TWI"/>
    <n v="536.45126757119999"/>
    <n v="537.07712506691166"/>
    <n v="557.59948156150415"/>
    <n v="571.0258263358869"/>
    <n v="583.07863363998604"/>
    <n v="592.44779942082141"/>
    <n v="600.92109677651899"/>
    <n v="608.91213771518017"/>
    <n v="615.66042027497406"/>
    <n v="620.90894270283138"/>
    <x v="186"/>
    <x v="186"/>
    <x v="186"/>
    <x v="186"/>
    <x v="186"/>
    <x v="186"/>
    <x v="186"/>
    <x v="186"/>
  </r>
  <r>
    <x v="4"/>
    <x v="34"/>
    <s v="Trd_2w"/>
    <n v="18.13"/>
    <n v="18.13"/>
    <n v="18.13"/>
    <n v="18.13"/>
    <n v="18.13"/>
    <n v="18.13"/>
    <n v="18.13"/>
    <n v="18.13"/>
    <n v="18.13"/>
    <n v="18.13"/>
    <x v="187"/>
    <x v="187"/>
    <x v="187"/>
    <x v="187"/>
    <x v="187"/>
    <x v="187"/>
    <x v="187"/>
    <x v="187"/>
  </r>
  <r>
    <x v="4"/>
    <x v="35"/>
    <s v="Trd_3w"/>
    <n v="5.85"/>
    <n v="5.85"/>
    <n v="5.85"/>
    <n v="5.85"/>
    <n v="5.85"/>
    <n v="5.85"/>
    <n v="5.85"/>
    <n v="5.85"/>
    <n v="5.85"/>
    <n v="5.85"/>
    <x v="188"/>
    <x v="188"/>
    <x v="188"/>
    <x v="188"/>
    <x v="188"/>
    <x v="188"/>
    <x v="188"/>
    <x v="188"/>
  </r>
  <r>
    <x v="4"/>
    <x v="36"/>
    <s v="Trd_Bus"/>
    <n v="5.95"/>
    <n v="5.95"/>
    <n v="5.95"/>
    <n v="5.95"/>
    <n v="5.95"/>
    <n v="5.95"/>
    <n v="5.95"/>
    <n v="5.95"/>
    <n v="5.95"/>
    <n v="5.95"/>
    <x v="189"/>
    <x v="189"/>
    <x v="189"/>
    <x v="189"/>
    <x v="189"/>
    <x v="189"/>
    <x v="189"/>
    <x v="189"/>
  </r>
  <r>
    <x v="4"/>
    <x v="37"/>
    <s v="Trd_Car"/>
    <n v="955.2"/>
    <n v="955.2"/>
    <n v="955.2"/>
    <n v="955.2"/>
    <n v="955.2"/>
    <n v="955.2"/>
    <n v="955.2"/>
    <n v="955.2"/>
    <n v="955.2"/>
    <n v="955.2"/>
    <x v="190"/>
    <x v="190"/>
    <x v="190"/>
    <x v="190"/>
    <x v="190"/>
    <x v="190"/>
    <x v="190"/>
    <x v="190"/>
  </r>
  <r>
    <x v="4"/>
    <x v="38"/>
    <s v="Trd_Hdt"/>
    <n v="184.5"/>
    <n v="184.5"/>
    <n v="184.5"/>
    <n v="184.5"/>
    <n v="184.5"/>
    <n v="184.5"/>
    <n v="184.5"/>
    <n v="184.5"/>
    <n v="184.5"/>
    <n v="184.5"/>
    <x v="191"/>
    <x v="191"/>
    <x v="191"/>
    <x v="191"/>
    <x v="191"/>
    <x v="191"/>
    <x v="191"/>
    <x v="191"/>
  </r>
  <r>
    <x v="4"/>
    <x v="39"/>
    <s v="Trd_Lcv"/>
    <n v="204"/>
    <n v="204"/>
    <n v="204"/>
    <n v="204"/>
    <n v="204"/>
    <n v="204"/>
    <n v="204"/>
    <n v="204"/>
    <n v="204"/>
    <n v="204"/>
    <x v="192"/>
    <x v="192"/>
    <x v="192"/>
    <x v="192"/>
    <x v="192"/>
    <x v="192"/>
    <x v="192"/>
    <x v="192"/>
  </r>
  <r>
    <x v="5"/>
    <x v="0"/>
    <s v="AGR"/>
    <n v="574.96379020560005"/>
    <n v="583.78276204152633"/>
    <n v="628.03519429316202"/>
    <n v="671.39325678959005"/>
    <n v="711.04593609284166"/>
    <n v="746.1880392850386"/>
    <n v="776.58395460867155"/>
    <n v="802.3995355144815"/>
    <n v="823.47186574314401"/>
    <n v="839.66335318909603"/>
    <x v="193"/>
    <x v="193"/>
    <x v="193"/>
    <x v="193"/>
    <x v="193"/>
    <x v="193"/>
    <x v="193"/>
    <x v="193"/>
  </r>
  <r>
    <x v="5"/>
    <x v="1"/>
    <s v="CCK"/>
    <n v="109.64104034343799"/>
    <n v="112.15964396574687"/>
    <n v="128.73348958311266"/>
    <n v="149.14899666079316"/>
    <n v="169.36152304850816"/>
    <n v="188.52448931063594"/>
    <n v="207.25689129093459"/>
    <n v="225.9063485001812"/>
    <n v="244.98666600532243"/>
    <n v="264.64465405079187"/>
    <x v="194"/>
    <x v="194"/>
    <x v="194"/>
    <x v="194"/>
    <x v="194"/>
    <x v="194"/>
    <x v="194"/>
    <x v="194"/>
  </r>
  <r>
    <x v="5"/>
    <x v="2"/>
    <s v="CHW"/>
    <n v="156.90273717721399"/>
    <n v="160.50700617144156"/>
    <n v="184.22514798012517"/>
    <n v="213.4409318810718"/>
    <n v="242.36623855059173"/>
    <n v="269.78956333430631"/>
    <n v="296.59672546452799"/>
    <n v="323.28518877930759"/>
    <n v="350.59023836100965"/>
    <n v="378.72196825037952"/>
    <x v="195"/>
    <x v="195"/>
    <x v="195"/>
    <x v="195"/>
    <x v="195"/>
    <x v="195"/>
    <x v="195"/>
    <x v="195"/>
  </r>
  <r>
    <x v="5"/>
    <x v="3"/>
    <s v="CLA"/>
    <n v="529.73507886437903"/>
    <n v="545.9751958970329"/>
    <n v="653.64733121818949"/>
    <n v="791.98991029864044"/>
    <n v="935.22969467670771"/>
    <n v="1076.454185687883"/>
    <n v="1219.2005292331621"/>
    <n v="1365.6123376890012"/>
    <n v="1519.5441346640334"/>
    <n v="1682.2689111596064"/>
    <x v="196"/>
    <x v="196"/>
    <x v="196"/>
    <x v="196"/>
    <x v="196"/>
    <x v="196"/>
    <x v="196"/>
    <x v="196"/>
  </r>
  <r>
    <x v="5"/>
    <x v="4"/>
    <s v="COE"/>
    <n v="256.54400240990401"/>
    <n v="273.68064525685355"/>
    <n v="384.69877501079077"/>
    <n v="542.24546215175565"/>
    <n v="720.05056650824156"/>
    <n v="903.92350400457292"/>
    <n v="1092.0104091478834"/>
    <n v="1281.7894796281337"/>
    <n v="1473.2619365021076"/>
    <n v="1663.1002090726495"/>
    <x v="197"/>
    <x v="197"/>
    <x v="197"/>
    <x v="197"/>
    <x v="197"/>
    <x v="197"/>
    <x v="197"/>
    <x v="197"/>
  </r>
  <r>
    <x v="5"/>
    <x v="5"/>
    <s v="COT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5"/>
    <x v="6"/>
    <s v="CRF"/>
    <n v="583.05455093160003"/>
    <n v="600.9292859101663"/>
    <n v="719.43895425628659"/>
    <n v="871.70614126868827"/>
    <n v="1029.3634524196359"/>
    <n v="1184.8026247009668"/>
    <n v="1341.9168286750416"/>
    <n v="1503.0654379257383"/>
    <n v="1672.4909457697249"/>
    <n v="1851.5944736849708"/>
    <x v="198"/>
    <x v="198"/>
    <x v="198"/>
    <x v="198"/>
    <x v="198"/>
    <x v="198"/>
    <x v="198"/>
    <x v="198"/>
  </r>
  <r>
    <x v="5"/>
    <x v="7"/>
    <s v="CSC"/>
    <n v="460.53927302821899"/>
    <n v="491.30240514100348"/>
    <n v="690.59846464559666"/>
    <n v="973.42104510871002"/>
    <n v="1292.6108633536342"/>
    <n v="1622.6934541320436"/>
    <n v="1960.340819679981"/>
    <n v="2301.0259042421899"/>
    <n v="2644.7508998192557"/>
    <n v="2985.542262007792"/>
    <x v="199"/>
    <x v="199"/>
    <x v="199"/>
    <x v="199"/>
    <x v="199"/>
    <x v="199"/>
    <x v="199"/>
    <x v="199"/>
  </r>
  <r>
    <x v="5"/>
    <x v="8"/>
    <s v="CSH"/>
    <n v="93.536200524210898"/>
    <n v="95.684854100639555"/>
    <n v="109.8242178121407"/>
    <n v="127.24095298575637"/>
    <n v="144.48452268721229"/>
    <n v="160.83269896608093"/>
    <n v="176.81355524435872"/>
    <n v="192.72365025739077"/>
    <n v="209.00131780447106"/>
    <n v="225.77180361857813"/>
    <x v="200"/>
    <x v="200"/>
    <x v="200"/>
    <x v="200"/>
    <x v="200"/>
    <x v="200"/>
    <x v="200"/>
    <x v="200"/>
  </r>
  <r>
    <x v="5"/>
    <x v="9"/>
    <s v="ICH"/>
    <n v="873.49846771784496"/>
    <n v="893.06324450672162"/>
    <n v="1021.7384755889739"/>
    <n v="1179.730240836303"/>
    <n v="1335.616935984905"/>
    <n v="1482.9689159715849"/>
    <n v="1626.6447801117436"/>
    <n v="1769.3618808219028"/>
    <n v="1915.0754184755963"/>
    <n v="2064.9087979352057"/>
    <x v="201"/>
    <x v="201"/>
    <x v="201"/>
    <x v="201"/>
    <x v="201"/>
    <x v="201"/>
    <x v="201"/>
    <x v="201"/>
  </r>
  <r>
    <x v="5"/>
    <x v="10"/>
    <s v="ICH_Feedstock"/>
    <n v="3551.3824938048001"/>
    <n v="3630.9270017244853"/>
    <n v="4154.0818553852114"/>
    <n v="4796.4289344025538"/>
    <n v="5430.2174304650989"/>
    <n v="6029.3063373058676"/>
    <n v="6613.44926090222"/>
    <n v="7193.6941402697184"/>
    <n v="7786.12163254192"/>
    <n v="8395.2991645766433"/>
    <x v="202"/>
    <x v="202"/>
    <x v="202"/>
    <x v="202"/>
    <x v="202"/>
    <x v="202"/>
    <x v="202"/>
    <x v="202"/>
  </r>
  <r>
    <x v="5"/>
    <x v="11"/>
    <s v="IFP"/>
    <n v="661.14814739960502"/>
    <n v="665.09751908981696"/>
    <n v="690.65479388016252"/>
    <n v="719.13690704488806"/>
    <n v="744.47969495920336"/>
    <n v="766.38470159935309"/>
    <n v="786.18697581306913"/>
    <n v="804.58306934032521"/>
    <n v="822.25445473855302"/>
    <n v="839.41161475403578"/>
    <x v="203"/>
    <x v="203"/>
    <x v="203"/>
    <x v="203"/>
    <x v="203"/>
    <x v="203"/>
    <x v="203"/>
    <x v="203"/>
  </r>
  <r>
    <x v="5"/>
    <x v="12"/>
    <s v="ILP"/>
    <n v="37.551870000000001"/>
    <n v="38.118090150765234"/>
    <n v="41.815391730699304"/>
    <n v="46.168223429078061"/>
    <n v="50.275089148952979"/>
    <n v="54.009034093517123"/>
    <n v="57.531600446917111"/>
    <n v="60.929658142835223"/>
    <n v="64.307606294995338"/>
    <n v="67.694690860296376"/>
    <x v="204"/>
    <x v="204"/>
    <x v="204"/>
    <x v="204"/>
    <x v="204"/>
    <x v="204"/>
    <x v="204"/>
    <x v="204"/>
  </r>
  <r>
    <x v="5"/>
    <x v="13"/>
    <s v="IMC"/>
    <n v="254.87472084517"/>
    <n v="256.39721623597717"/>
    <n v="266.24962723247285"/>
    <n v="277.22957275677351"/>
    <n v="286.99929837803495"/>
    <n v="295.44374834659141"/>
    <n v="303.07758825398793"/>
    <n v="310.16934101899591"/>
    <n v="316.98171648739225"/>
    <n v="323.59585642961468"/>
    <x v="205"/>
    <x v="205"/>
    <x v="205"/>
    <x v="205"/>
    <x v="205"/>
    <x v="205"/>
    <x v="205"/>
    <x v="205"/>
  </r>
  <r>
    <x v="5"/>
    <x v="14"/>
    <s v="INF"/>
    <n v="1167.587"/>
    <n v="1404.1855042984826"/>
    <n v="3047.4412593041657"/>
    <n v="6438.8952487558745"/>
    <n v="11775.283129630279"/>
    <n v="18721.658515658743"/>
    <n v="26742.428581314733"/>
    <n v="34947.433609594009"/>
    <n v="42349.702678668138"/>
    <n v="47806.705402489555"/>
    <x v="206"/>
    <x v="206"/>
    <x v="206"/>
    <x v="206"/>
    <x v="206"/>
    <x v="206"/>
    <x v="206"/>
    <x v="206"/>
  </r>
  <r>
    <x v="5"/>
    <x v="15"/>
    <s v="INM"/>
    <n v="91.8"/>
    <n v="95.057778453813228"/>
    <n v="116.75811738866861"/>
    <n v="145.36350934023062"/>
    <n v="175.79672561704598"/>
    <n v="206.52590450247041"/>
    <n v="238.2283247147694"/>
    <n v="271.34470054923827"/>
    <n v="306.75019755141523"/>
    <n v="344.77558604541503"/>
    <x v="207"/>
    <x v="207"/>
    <x v="207"/>
    <x v="207"/>
    <x v="207"/>
    <x v="207"/>
    <x v="207"/>
    <x v="207"/>
  </r>
  <r>
    <x v="5"/>
    <x v="16"/>
    <s v="IOI"/>
    <n v="4348.5032476425104"/>
    <n v="4374.4790530479722"/>
    <n v="4542.5743473686534"/>
    <n v="4729.9068871083009"/>
    <n v="4896.5914584606689"/>
    <n v="5040.6650566231538"/>
    <n v="5170.9085641754873"/>
    <n v="5291.9033408557862"/>
    <n v="5408.1315676106751"/>
    <n v="5520.9776314483997"/>
    <x v="208"/>
    <x v="208"/>
    <x v="208"/>
    <x v="208"/>
    <x v="208"/>
    <x v="208"/>
    <x v="208"/>
    <x v="208"/>
  </r>
  <r>
    <x v="5"/>
    <x v="17"/>
    <s v="ITM"/>
    <n v="502.58776055329702"/>
    <n v="505.58997099763258"/>
    <n v="525.01795178113082"/>
    <n v="546.66931922061792"/>
    <n v="565.93425261584753"/>
    <n v="582.58587339929636"/>
    <n v="597.63905125372742"/>
    <n v="611.62328683716999"/>
    <n v="625.05661800220696"/>
    <n v="638.09904830100083"/>
    <x v="209"/>
    <x v="209"/>
    <x v="209"/>
    <x v="209"/>
    <x v="209"/>
    <x v="209"/>
    <x v="209"/>
    <x v="209"/>
  </r>
  <r>
    <x v="5"/>
    <x v="18"/>
    <s v="NEU"/>
    <n v="6.8147915579999996"/>
    <n v="6.9063346463693644"/>
    <n v="7.5031233483967199"/>
    <n v="8.1989435334484391"/>
    <n v="8.8486908081131954"/>
    <n v="9.4341724903743689"/>
    <n v="9.9823431866447052"/>
    <n v="10.507605231964989"/>
    <n v="11.026581163364863"/>
    <n v="11.543978042863923"/>
    <x v="210"/>
    <x v="210"/>
    <x v="210"/>
    <x v="210"/>
    <x v="210"/>
    <x v="210"/>
    <x v="210"/>
    <x v="210"/>
  </r>
  <r>
    <x v="5"/>
    <x v="19"/>
    <s v="ONO"/>
    <n v="224.05859910359999"/>
    <n v="225.39701424055335"/>
    <n v="234.0582004042794"/>
    <n v="243.71059435002158"/>
    <n v="252.29909237394347"/>
    <n v="259.72254976462199"/>
    <n v="266.4334054734997"/>
    <n v="272.66771613580357"/>
    <n v="278.65642815461473"/>
    <n v="284.47087269746828"/>
    <x v="211"/>
    <x v="211"/>
    <x v="211"/>
    <x v="211"/>
    <x v="211"/>
    <x v="211"/>
    <x v="211"/>
    <x v="211"/>
  </r>
  <r>
    <x v="5"/>
    <x v="20"/>
    <s v="RCK"/>
    <n v="1119.56506866515"/>
    <n v="1153.2662043753544"/>
    <n v="1376.5847309181804"/>
    <n v="1662.6598573816425"/>
    <n v="1957.925011341656"/>
    <n v="2248.2287037652904"/>
    <n v="2540.9637404379669"/>
    <n v="2840.5791909639702"/>
    <n v="3154.9719853275406"/>
    <n v="3486.7141296017217"/>
    <x v="212"/>
    <x v="212"/>
    <x v="212"/>
    <x v="212"/>
    <x v="212"/>
    <x v="212"/>
    <x v="212"/>
    <x v="212"/>
  </r>
  <r>
    <x v="5"/>
    <x v="21"/>
    <s v="REA"/>
    <n v="822.43800457817599"/>
    <n v="862.47617497704096"/>
    <n v="1132.5721740558215"/>
    <n v="1513.2160910292514"/>
    <n v="1947.8119576227198"/>
    <n v="2414.879178229065"/>
    <n v="2923.396182242308"/>
    <n v="3480.8761533953411"/>
    <n v="4103.9364968841519"/>
    <n v="4801.8179041021813"/>
    <x v="213"/>
    <x v="213"/>
    <x v="213"/>
    <x v="213"/>
    <x v="213"/>
    <x v="213"/>
    <x v="213"/>
    <x v="213"/>
  </r>
  <r>
    <x v="5"/>
    <x v="22"/>
    <s v="RHW"/>
    <n v="74.308618710002506"/>
    <n v="76.545455954817115"/>
    <n v="91.367721943819376"/>
    <n v="110.3553164032774"/>
    <n v="129.95287831196097"/>
    <n v="149.22113434654227"/>
    <n v="168.65076539880809"/>
    <n v="188.53706847836705"/>
    <n v="209.40418458925933"/>
    <n v="231.42282486203985"/>
    <x v="214"/>
    <x v="214"/>
    <x v="214"/>
    <x v="214"/>
    <x v="214"/>
    <x v="214"/>
    <x v="214"/>
    <x v="214"/>
  </r>
  <r>
    <x v="5"/>
    <x v="23"/>
    <s v="RLI"/>
    <n v="302.91091839696099"/>
    <n v="317.57018578864444"/>
    <n v="413.49580314559716"/>
    <n v="543.43431050318566"/>
    <n v="684.75364333766765"/>
    <n v="828.57723462419472"/>
    <n v="976.2517927791497"/>
    <n v="1128.3190703228206"/>
    <n v="1287.3226975275506"/>
    <n v="1453.2016299051204"/>
    <x v="215"/>
    <x v="215"/>
    <x v="215"/>
    <x v="215"/>
    <x v="215"/>
    <x v="215"/>
    <x v="215"/>
    <x v="215"/>
  </r>
  <r>
    <x v="5"/>
    <x v="24"/>
    <s v="ROT"/>
    <n v="4.3866285225878103"/>
    <n v="4.5186747674087986"/>
    <n v="5.393671179473559"/>
    <n v="6.5145576241031264"/>
    <n v="7.6714520131282837"/>
    <n v="8.8089066310330786"/>
    <n v="9.9558876305029873"/>
    <n v="11.12982715208202"/>
    <n v="12.361666584778543"/>
    <n v="13.661483444867455"/>
    <x v="216"/>
    <x v="216"/>
    <x v="216"/>
    <x v="216"/>
    <x v="216"/>
    <x v="216"/>
    <x v="216"/>
    <x v="216"/>
  </r>
  <r>
    <x v="5"/>
    <x v="25"/>
    <s v="RRF"/>
    <n v="262.819268462884"/>
    <n v="275.53831455231909"/>
    <n v="358.76773630451225"/>
    <n v="471.50828600013892"/>
    <n v="594.12335670072025"/>
    <n v="718.9112357566147"/>
    <n v="847.04038854602527"/>
    <n v="978.98086415738874"/>
    <n v="1116.9396317252451"/>
    <n v="1260.8637262794891"/>
    <x v="217"/>
    <x v="217"/>
    <x v="217"/>
    <x v="217"/>
    <x v="217"/>
    <x v="217"/>
    <x v="217"/>
    <x v="217"/>
  </r>
  <r>
    <x v="5"/>
    <x v="26"/>
    <s v="RSC"/>
    <n v="446.53007411929599"/>
    <n v="468.26818337043136"/>
    <n v="614.9126548279869"/>
    <n v="821.57741923947708"/>
    <n v="1057.5345654823159"/>
    <n v="1311.121534317753"/>
    <n v="1587.2130259912415"/>
    <n v="1889.8882081366273"/>
    <n v="2228.1692455037514"/>
    <n v="2607.0732294598142"/>
    <x v="218"/>
    <x v="218"/>
    <x v="218"/>
    <x v="218"/>
    <x v="218"/>
    <x v="218"/>
    <x v="218"/>
    <x v="218"/>
  </r>
  <r>
    <x v="5"/>
    <x v="27"/>
    <s v="RSH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5"/>
    <x v="28"/>
    <s v="TAD"/>
    <n v="278.04230651519998"/>
    <n v="285.81082089547385"/>
    <n v="350.58632387005082"/>
    <n v="436.68741016433006"/>
    <n v="529.91384148698808"/>
    <n v="625.72332081943841"/>
    <n v="725.79404734279149"/>
    <n v="831.15568201840767"/>
    <n v="944.10160561876046"/>
    <n v="1065.5180054035575"/>
    <x v="219"/>
    <x v="219"/>
    <x v="219"/>
    <x v="219"/>
    <x v="219"/>
    <x v="219"/>
    <x v="219"/>
    <x v="219"/>
  </r>
  <r>
    <x v="5"/>
    <x v="29"/>
    <s v="TAI"/>
    <n v="1095.7451465376"/>
    <n v="1133.5557158732997"/>
    <n v="1446.9226838131508"/>
    <n v="1874.9494256029107"/>
    <n v="2350.9789439788187"/>
    <n v="2850.0017958814769"/>
    <n v="3378.1520747241771"/>
    <n v="3938.9157317753084"/>
    <n v="4542.8129335625099"/>
    <n v="5193.0455800500185"/>
    <x v="220"/>
    <x v="220"/>
    <x v="220"/>
    <x v="220"/>
    <x v="220"/>
    <x v="220"/>
    <x v="220"/>
    <x v="220"/>
  </r>
  <r>
    <x v="5"/>
    <x v="30"/>
    <s v="TTF"/>
    <n v="56.075578392239997"/>
    <n v="57.118117105242071"/>
    <n v="65.731967936185114"/>
    <n v="76.473880981000875"/>
    <n v="87.337458231712887"/>
    <n v="97.844854290890794"/>
    <n v="108.25733092075346"/>
    <n v="118.71458718634504"/>
    <n v="129.44913135129232"/>
    <n v="140.52681842605548"/>
    <x v="221"/>
    <x v="221"/>
    <x v="221"/>
    <x v="221"/>
    <x v="221"/>
    <x v="221"/>
    <x v="221"/>
    <x v="221"/>
  </r>
  <r>
    <x v="5"/>
    <x v="31"/>
    <s v="TTP"/>
    <n v="31.27828572936"/>
    <n v="31.859801331769027"/>
    <n v="36.664504114069814"/>
    <n v="42.656214500817825"/>
    <n v="48.715787723833706"/>
    <n v="54.576687345976495"/>
    <n v="60.384642047772267"/>
    <n v="66.217574293827838"/>
    <n v="72.205174407679152"/>
    <n v="78.384175525085894"/>
    <x v="222"/>
    <x v="222"/>
    <x v="222"/>
    <x v="222"/>
    <x v="222"/>
    <x v="222"/>
    <x v="222"/>
    <x v="222"/>
  </r>
  <r>
    <x v="5"/>
    <x v="32"/>
    <s v="TWD"/>
    <n v="259.30507023360002"/>
    <n v="268.25068965819116"/>
    <n v="342.3917565767473"/>
    <n v="443.6589352586455"/>
    <n v="556.28162535662204"/>
    <n v="674.34401705587334"/>
    <n v="799.29860977571332"/>
    <n v="931.97131166463964"/>
    <n v="1074.8523533898463"/>
    <n v="1228.7006629172915"/>
    <x v="223"/>
    <x v="223"/>
    <x v="223"/>
    <x v="223"/>
    <x v="223"/>
    <x v="223"/>
    <x v="223"/>
    <x v="223"/>
  </r>
  <r>
    <x v="5"/>
    <x v="33"/>
    <s v="TWI"/>
    <n v="2100.7845061812"/>
    <n v="2124.8682196731443"/>
    <n v="2322.4645990511158"/>
    <n v="2556.4978782919147"/>
    <n v="2780.4363346161322"/>
    <n v="2986.7039399203677"/>
    <n v="3182.692959800424"/>
    <n v="3372.2669260378061"/>
    <n v="3560.2959886794288"/>
    <n v="3748.1669141473544"/>
    <x v="224"/>
    <x v="224"/>
    <x v="224"/>
    <x v="224"/>
    <x v="224"/>
    <x v="224"/>
    <x v="224"/>
    <x v="224"/>
  </r>
  <r>
    <x v="5"/>
    <x v="34"/>
    <s v="Trd_2w"/>
    <n v="1249.8499999999999"/>
    <n v="1289.6919318151959"/>
    <n v="1554.1570919928802"/>
    <n v="1896.1832811364716"/>
    <n v="2252.7792211218953"/>
    <n v="2606.5015156674585"/>
    <n v="2965.9026926541128"/>
    <n v="3336.250631743696"/>
    <n v="3727.2820453832896"/>
    <n v="4142.3170181349396"/>
    <x v="225"/>
    <x v="225"/>
    <x v="225"/>
    <x v="225"/>
    <x v="225"/>
    <x v="225"/>
    <x v="225"/>
    <x v="225"/>
  </r>
  <r>
    <x v="5"/>
    <x v="35"/>
    <s v="Trd_3w"/>
    <n v="211.8"/>
    <n v="218.55162712202144"/>
    <n v="263.36798182509261"/>
    <n v="321.32785449830351"/>
    <n v="381.75672203353793"/>
    <n v="441.69862064917208"/>
    <n v="502.60286458706332"/>
    <n v="565.36215050071189"/>
    <n v="631.62646494553803"/>
    <n v="701.95843056445199"/>
    <x v="226"/>
    <x v="226"/>
    <x v="226"/>
    <x v="226"/>
    <x v="226"/>
    <x v="226"/>
    <x v="226"/>
    <x v="226"/>
  </r>
  <r>
    <x v="5"/>
    <x v="36"/>
    <s v="Trd_Bus"/>
    <n v="32.549999999999997"/>
    <n v="33.587608417477796"/>
    <n v="40.475107688417204"/>
    <n v="49.382538545419166"/>
    <n v="58.669411247363833"/>
    <n v="67.881445241409594"/>
    <n v="77.241375081722907"/>
    <n v="86.886392817743982"/>
    <n v="97.070072870525337"/>
    <n v="107.878880617908"/>
    <x v="227"/>
    <x v="227"/>
    <x v="227"/>
    <x v="227"/>
    <x v="227"/>
    <x v="227"/>
    <x v="227"/>
    <x v="227"/>
  </r>
  <r>
    <x v="5"/>
    <x v="37"/>
    <s v="Trd_Car"/>
    <n v="1138.92"/>
    <n v="1175.2257750793799"/>
    <n v="1416.2184223807105"/>
    <n v="1727.8881966251552"/>
    <n v="2052.8345885667472"/>
    <n v="2375.1623844653218"/>
    <n v="2702.6650355783677"/>
    <n v="3040.1428727491548"/>
    <n v="3396.4684299139394"/>
    <n v="3774.6671186896401"/>
    <x v="228"/>
    <x v="228"/>
    <x v="228"/>
    <x v="228"/>
    <x v="228"/>
    <x v="228"/>
    <x v="228"/>
    <x v="228"/>
  </r>
  <r>
    <x v="5"/>
    <x v="38"/>
    <s v="Trd_Hdt"/>
    <n v="298"/>
    <n v="307.49945647952023"/>
    <n v="370.5555173931898"/>
    <n v="452.10434674454416"/>
    <n v="537.12702155804675"/>
    <n v="621.46453707957164"/>
    <n v="707.15606065601924"/>
    <n v="795.45760552035961"/>
    <n v="888.69068250127646"/>
    <n v="987.64689475073988"/>
    <x v="229"/>
    <x v="229"/>
    <x v="229"/>
    <x v="229"/>
    <x v="229"/>
    <x v="229"/>
    <x v="229"/>
    <x v="229"/>
  </r>
  <r>
    <x v="5"/>
    <x v="39"/>
    <s v="Trd_Lcv"/>
    <n v="112"/>
    <n v="115.57026552250426"/>
    <n v="139.26918774509147"/>
    <n v="169.91841219929177"/>
    <n v="201.873243001682"/>
    <n v="233.57056427151687"/>
    <n v="265.77677447474548"/>
    <n v="298.96393227610832"/>
    <n v="334.00455181256029"/>
    <n v="371.1961483626942"/>
    <x v="230"/>
    <x v="230"/>
    <x v="230"/>
    <x v="230"/>
    <x v="230"/>
    <x v="230"/>
    <x v="230"/>
    <x v="230"/>
  </r>
  <r>
    <x v="6"/>
    <x v="0"/>
    <s v="AGR"/>
    <n v="121.0127634936"/>
    <n v="121.6953650025619"/>
    <n v="125.10122055125426"/>
    <n v="128.33457349392123"/>
    <n v="131.30434753498716"/>
    <n v="134.07833604588882"/>
    <n v="136.77837798339871"/>
    <n v="139.47805535615461"/>
    <n v="141.95043196748972"/>
    <n v="144.21404653719762"/>
    <x v="231"/>
    <x v="231"/>
    <x v="231"/>
    <x v="231"/>
    <x v="231"/>
    <x v="231"/>
    <x v="231"/>
    <x v="231"/>
  </r>
  <r>
    <x v="6"/>
    <x v="1"/>
    <s v="CCK"/>
    <n v="14.080676463306"/>
    <n v="14.159192292760569"/>
    <n v="14.849031269833194"/>
    <n v="15.520884077453784"/>
    <n v="16.177763254418522"/>
    <n v="16.822604473698938"/>
    <n v="17.466084600655776"/>
    <n v="18.086653258623219"/>
    <n v="18.675286024798236"/>
    <n v="19.249387915778222"/>
    <x v="232"/>
    <x v="232"/>
    <x v="232"/>
    <x v="232"/>
    <x v="232"/>
    <x v="232"/>
    <x v="232"/>
    <x v="232"/>
  </r>
  <r>
    <x v="6"/>
    <x v="2"/>
    <s v="CHW"/>
    <n v="45.891115251582598"/>
    <n v="46.147010555189851"/>
    <n v="48.395303105932889"/>
    <n v="50.584975932161356"/>
    <n v="52.725847366499806"/>
    <n v="54.827485223891543"/>
    <n v="56.92468706964334"/>
    <n v="58.947216873415094"/>
    <n v="60.865662637280991"/>
    <n v="62.736750018187138"/>
    <x v="233"/>
    <x v="233"/>
    <x v="233"/>
    <x v="233"/>
    <x v="233"/>
    <x v="233"/>
    <x v="233"/>
    <x v="233"/>
  </r>
  <r>
    <x v="6"/>
    <x v="3"/>
    <s v="CLA"/>
    <n v="131.34990883862"/>
    <n v="132.72007006001999"/>
    <n v="144.4464923788646"/>
    <n v="156.27302472975126"/>
    <n v="168.21705197749748"/>
    <n v="180.30381670197983"/>
    <n v="192.71951884475271"/>
    <n v="205.01314667723972"/>
    <n v="216.95010720569323"/>
    <n v="228.85197576448587"/>
    <x v="234"/>
    <x v="234"/>
    <x v="234"/>
    <x v="234"/>
    <x v="234"/>
    <x v="234"/>
    <x v="234"/>
    <x v="234"/>
  </r>
  <r>
    <x v="6"/>
    <x v="4"/>
    <s v="COE"/>
    <n v="72.729739113299999"/>
    <n v="74.706380313612357"/>
    <n v="91.098733964561262"/>
    <n v="108.71239866132676"/>
    <n v="127.32063988949062"/>
    <n v="146.69293992744107"/>
    <n v="166.85142937646134"/>
    <n v="186.79403807699822"/>
    <n v="205.84620316346141"/>
    <n v="224.25091702347925"/>
    <x v="235"/>
    <x v="235"/>
    <x v="235"/>
    <x v="235"/>
    <x v="235"/>
    <x v="235"/>
    <x v="235"/>
    <x v="235"/>
  </r>
  <r>
    <x v="6"/>
    <x v="5"/>
    <s v="COT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6"/>
    <x v="6"/>
    <s v="CRF"/>
    <n v="145.4594782266"/>
    <n v="146.97682177189347"/>
    <n v="159.96289299984983"/>
    <n v="173.0598280506656"/>
    <n v="186.2868792663314"/>
    <n v="199.67200077738602"/>
    <n v="213.42139406949329"/>
    <n v="227.03559986405253"/>
    <n v="240.25482525547389"/>
    <n v="253.4351891079574"/>
    <x v="236"/>
    <x v="236"/>
    <x v="236"/>
    <x v="236"/>
    <x v="236"/>
    <x v="236"/>
    <x v="236"/>
    <x v="236"/>
  </r>
  <r>
    <x v="6"/>
    <x v="7"/>
    <s v="CSC"/>
    <n v="52.964537347296201"/>
    <n v="54.404001972805951"/>
    <n v="66.341531761043584"/>
    <n v="79.168466286427986"/>
    <n v="92.719688929496016"/>
    <n v="106.82732799670976"/>
    <n v="121.50749982606895"/>
    <n v="136.03045915741825"/>
    <n v="149.90496388645147"/>
    <n v="163.30797022869416"/>
    <x v="237"/>
    <x v="237"/>
    <x v="237"/>
    <x v="237"/>
    <x v="237"/>
    <x v="237"/>
    <x v="237"/>
    <x v="237"/>
  </r>
  <r>
    <x v="6"/>
    <x v="8"/>
    <s v="CSH"/>
    <n v="58.183448752789602"/>
    <n v="58.507887834339243"/>
    <n v="61.358405057341898"/>
    <n v="64.134600753868284"/>
    <n v="66.848923182148056"/>
    <n v="69.513502979394488"/>
    <n v="72.17245854078385"/>
    <n v="74.736740505683045"/>
    <n v="77.169058617260177"/>
    <n v="79.54133299198655"/>
    <x v="238"/>
    <x v="238"/>
    <x v="238"/>
    <x v="238"/>
    <x v="238"/>
    <x v="238"/>
    <x v="238"/>
    <x v="238"/>
  </r>
  <r>
    <x v="6"/>
    <x v="9"/>
    <s v="ICH"/>
    <n v="110.47245776281601"/>
    <n v="111.97492359447817"/>
    <n v="125.28090489482092"/>
    <n v="139.10630730300664"/>
    <n v="153.46559002591218"/>
    <n v="168.38536293982651"/>
    <n v="184.09489058403159"/>
    <n v="200.04827749480606"/>
    <n v="215.92781764291021"/>
    <n v="232.11783056763744"/>
    <x v="239"/>
    <x v="239"/>
    <x v="239"/>
    <x v="239"/>
    <x v="239"/>
    <x v="239"/>
    <x v="239"/>
    <x v="239"/>
  </r>
  <r>
    <x v="6"/>
    <x v="10"/>
    <s v="ICH_Feedstock"/>
    <n v="285.72312090600002"/>
    <n v="289.60905985558713"/>
    <n v="324.02330735982315"/>
    <n v="359.78097224611815"/>
    <n v="396.91945143492035"/>
    <n v="435.50756802525541"/>
    <n v="476.13828591964966"/>
    <n v="517.39971514351976"/>
    <n v="558.47014900142938"/>
    <n v="600.34358165641061"/>
    <x v="240"/>
    <x v="240"/>
    <x v="240"/>
    <x v="240"/>
    <x v="240"/>
    <x v="240"/>
    <x v="240"/>
    <x v="240"/>
  </r>
  <r>
    <x v="6"/>
    <x v="11"/>
    <s v="IFP"/>
    <n v="196.717966019811"/>
    <n v="197.25950696969815"/>
    <n v="202.00411966184188"/>
    <n v="206.51633497242162"/>
    <n v="210.83129744003708"/>
    <n v="214.98010193472871"/>
    <n v="219.03980007703018"/>
    <n v="222.88191973513659"/>
    <n v="226.46300477357818"/>
    <n v="229.89994955208977"/>
    <x v="241"/>
    <x v="241"/>
    <x v="241"/>
    <x v="241"/>
    <x v="241"/>
    <x v="241"/>
    <x v="241"/>
    <x v="241"/>
  </r>
  <r>
    <x v="6"/>
    <x v="12"/>
    <s v="ILP"/>
    <n v="6.9164510000000003"/>
    <n v="6.9164510000000003"/>
    <n v="6.9164510000000003"/>
    <n v="6.9164510000000003"/>
    <n v="6.9164510000000003"/>
    <n v="6.9164510000000003"/>
    <n v="6.9164510000000003"/>
    <n v="6.9164510000000003"/>
    <n v="6.9164510000000003"/>
    <n v="6.9164510000000003"/>
    <x v="242"/>
    <x v="242"/>
    <x v="242"/>
    <x v="242"/>
    <x v="242"/>
    <x v="242"/>
    <x v="242"/>
    <x v="242"/>
  </r>
  <r>
    <x v="6"/>
    <x v="13"/>
    <s v="IMC"/>
    <n v="266.11258241509699"/>
    <n v="266.84515841501093"/>
    <n v="273.26349000724923"/>
    <n v="279.36744326076337"/>
    <n v="285.20456037067561"/>
    <n v="290.81690529450719"/>
    <n v="296.30871053391689"/>
    <n v="301.5061838753378"/>
    <n v="306.35053951152707"/>
    <n v="310.99990768634689"/>
    <x v="243"/>
    <x v="243"/>
    <x v="243"/>
    <x v="243"/>
    <x v="243"/>
    <x v="243"/>
    <x v="243"/>
    <x v="243"/>
  </r>
  <r>
    <x v="6"/>
    <x v="14"/>
    <s v="INF"/>
    <n v="2637.5990000000002"/>
    <n v="2637.5990000000002"/>
    <n v="2637.5990000000002"/>
    <n v="2637.5990000000002"/>
    <n v="2637.5990000000002"/>
    <n v="2637.5990000000002"/>
    <n v="2637.5990000000002"/>
    <n v="2637.5990000000002"/>
    <n v="2637.5990000000002"/>
    <n v="2637.5990000000002"/>
    <x v="244"/>
    <x v="244"/>
    <x v="244"/>
    <x v="244"/>
    <x v="244"/>
    <x v="244"/>
    <x v="244"/>
    <x v="244"/>
  </r>
  <r>
    <x v="6"/>
    <x v="15"/>
    <s v="INM"/>
    <n v="12.2"/>
    <n v="12.2"/>
    <n v="12.2"/>
    <n v="12.2"/>
    <n v="12.2"/>
    <n v="12.2"/>
    <n v="12.2"/>
    <n v="12.2"/>
    <n v="12.2"/>
    <n v="12.2"/>
    <x v="245"/>
    <x v="245"/>
    <x v="245"/>
    <x v="245"/>
    <x v="245"/>
    <x v="245"/>
    <x v="245"/>
    <x v="245"/>
  </r>
  <r>
    <x v="6"/>
    <x v="16"/>
    <s v="IOI"/>
    <n v="64.657938491821298"/>
    <n v="64.835934036087352"/>
    <n v="66.395409674348315"/>
    <n v="67.878500140950322"/>
    <n v="69.296756863864488"/>
    <n v="70.660400212054398"/>
    <n v="71.994755777492969"/>
    <n v="73.25759689749033"/>
    <n v="74.434640259794207"/>
    <n v="75.564307105101093"/>
    <x v="246"/>
    <x v="246"/>
    <x v="246"/>
    <x v="246"/>
    <x v="246"/>
    <x v="246"/>
    <x v="246"/>
    <x v="246"/>
  </r>
  <r>
    <x v="6"/>
    <x v="17"/>
    <s v="ITM"/>
    <n v="7.5671113977435498"/>
    <n v="7.5879427471985528"/>
    <n v="7.7704528326118183"/>
    <n v="7.9440233335508239"/>
    <n v="8.1100061480856205"/>
    <n v="8.269597396480437"/>
    <n v="8.4257610083028265"/>
    <n v="8.5735550712681974"/>
    <n v="8.7113079667406499"/>
    <n v="8.8435162471184121"/>
    <x v="247"/>
    <x v="247"/>
    <x v="247"/>
    <x v="247"/>
    <x v="247"/>
    <x v="247"/>
    <x v="247"/>
    <x v="247"/>
  </r>
  <r>
    <x v="6"/>
    <x v="18"/>
    <s v="NEU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6"/>
    <x v="19"/>
    <s v="ONO"/>
    <n v="3.6708941303999998"/>
    <n v="3.6809996613514118"/>
    <n v="3.7695374356839184"/>
    <n v="3.8537385131647626"/>
    <n v="3.9342587153392334"/>
    <n v="4.0116782941193785"/>
    <n v="4.0874350863600499"/>
    <n v="4.1591317126855625"/>
    <n v="4.2259572513694801"/>
    <n v="4.2900930325043687"/>
    <x v="248"/>
    <x v="248"/>
    <x v="248"/>
    <x v="248"/>
    <x v="248"/>
    <x v="248"/>
    <x v="248"/>
    <x v="248"/>
  </r>
  <r>
    <x v="6"/>
    <x v="20"/>
    <s v="RCK"/>
    <n v="17.285249740204801"/>
    <n v="17.349682014237324"/>
    <n v="18.096683728263177"/>
    <n v="18.823748586989577"/>
    <n v="19.544253880812231"/>
    <n v="20.257788468873091"/>
    <n v="20.969956455717561"/>
    <n v="21.643319740416686"/>
    <n v="22.285810312040137"/>
    <n v="22.921902800361206"/>
    <x v="249"/>
    <x v="249"/>
    <x v="249"/>
    <x v="249"/>
    <x v="249"/>
    <x v="249"/>
    <x v="249"/>
    <x v="249"/>
  </r>
  <r>
    <x v="6"/>
    <x v="21"/>
    <s v="REA"/>
    <n v="75.277391665758898"/>
    <n v="75.603628415339713"/>
    <n v="79.388169602705872"/>
    <n v="83.096432066018608"/>
    <n v="86.794321803692199"/>
    <n v="90.478390898356238"/>
    <n v="94.17646664233942"/>
    <n v="97.692352882412749"/>
    <n v="101.06401441647718"/>
    <n v="104.41775063188229"/>
    <x v="250"/>
    <x v="250"/>
    <x v="250"/>
    <x v="250"/>
    <x v="250"/>
    <x v="250"/>
    <x v="250"/>
    <x v="250"/>
  </r>
  <r>
    <x v="6"/>
    <x v="22"/>
    <s v="RHW"/>
    <n v="104.34399559824"/>
    <n v="104.73294693068135"/>
    <n v="109.24229129837619"/>
    <n v="113.6312850102879"/>
    <n v="117.98068130696234"/>
    <n v="122.28799829889678"/>
    <n v="126.58706567723287"/>
    <n v="130.65188491159063"/>
    <n v="134.53033818157468"/>
    <n v="138.37016883482045"/>
    <x v="251"/>
    <x v="251"/>
    <x v="251"/>
    <x v="251"/>
    <x v="251"/>
    <x v="251"/>
    <x v="251"/>
    <x v="251"/>
  </r>
  <r>
    <x v="6"/>
    <x v="23"/>
    <s v="RLI"/>
    <n v="44.064134223740297"/>
    <n v="44.255099128396857"/>
    <n v="46.470406103907145"/>
    <n v="48.641062808456532"/>
    <n v="50.805647767363368"/>
    <n v="52.962142718697478"/>
    <n v="55.126836557665264"/>
    <n v="57.184884528905776"/>
    <n v="59.158509585598814"/>
    <n v="61.121641934854338"/>
    <x v="252"/>
    <x v="252"/>
    <x v="252"/>
    <x v="252"/>
    <x v="252"/>
    <x v="252"/>
    <x v="252"/>
    <x v="252"/>
  </r>
  <r>
    <x v="6"/>
    <x v="24"/>
    <s v="ROT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6"/>
    <x v="25"/>
    <s v="RRF"/>
    <n v="29.9901848038506"/>
    <n v="30.12015610324389"/>
    <n v="31.62790082042067"/>
    <n v="33.105256426333852"/>
    <n v="34.578479583553552"/>
    <n v="36.046196656824378"/>
    <n v="37.519493918147269"/>
    <n v="38.920207675038455"/>
    <n v="40.263462937542741"/>
    <n v="41.599576831206193"/>
    <x v="253"/>
    <x v="253"/>
    <x v="253"/>
    <x v="253"/>
    <x v="253"/>
    <x v="253"/>
    <x v="253"/>
    <x v="253"/>
  </r>
  <r>
    <x v="6"/>
    <x v="26"/>
    <s v="RSC"/>
    <n v="61.505405710870399"/>
    <n v="61.771957502806238"/>
    <n v="64.86411752599065"/>
    <n v="67.893954004665915"/>
    <n v="70.915315446087021"/>
    <n v="73.9253847287779"/>
    <n v="76.94689814668601"/>
    <n v="79.819553599323584"/>
    <n v="82.574370231296456"/>
    <n v="85.314540978598743"/>
    <x v="254"/>
    <x v="254"/>
    <x v="254"/>
    <x v="254"/>
    <x v="254"/>
    <x v="254"/>
    <x v="254"/>
    <x v="254"/>
  </r>
  <r>
    <x v="6"/>
    <x v="27"/>
    <s v="RSH"/>
    <n v="117.414842322021"/>
    <n v="117.85251637415699"/>
    <n v="122.926732239411"/>
    <n v="127.86552149778541"/>
    <n v="132.75975309627927"/>
    <n v="137.60663424683656"/>
    <n v="142.44423238044294"/>
    <n v="147.01823883604473"/>
    <n v="151.38253384446958"/>
    <n v="155.70336810147901"/>
    <x v="255"/>
    <x v="255"/>
    <x v="255"/>
    <x v="255"/>
    <x v="255"/>
    <x v="255"/>
    <x v="255"/>
    <x v="255"/>
  </r>
  <r>
    <x v="6"/>
    <x v="28"/>
    <s v="TAD"/>
    <n v="137.98737372240001"/>
    <n v="139.74758577499497"/>
    <n v="155.32321144816734"/>
    <n v="171.40018562187194"/>
    <n v="187.99499491041695"/>
    <n v="205.1374310362261"/>
    <n v="223.08802218592703"/>
    <n v="241.22072190159619"/>
    <n v="259.18016111432883"/>
    <n v="277.40717015229757"/>
    <x v="256"/>
    <x v="256"/>
    <x v="256"/>
    <x v="256"/>
    <x v="256"/>
    <x v="256"/>
    <x v="256"/>
    <x v="256"/>
  </r>
  <r>
    <x v="6"/>
    <x v="29"/>
    <s v="TAI"/>
    <n v="265.72400822520001"/>
    <n v="270.73697570138694"/>
    <n v="313.46377354944349"/>
    <n v="358.73219237534448"/>
    <n v="406.4805769300994"/>
    <n v="456.69100838233481"/>
    <n v="510.05178243765289"/>
    <n v="564.53287641374027"/>
    <n v="618.83853137350206"/>
    <n v="674.1688989996594"/>
    <x v="257"/>
    <x v="257"/>
    <x v="257"/>
    <x v="257"/>
    <x v="257"/>
    <x v="257"/>
    <x v="257"/>
    <x v="257"/>
  </r>
  <r>
    <x v="6"/>
    <x v="30"/>
    <s v="TTF"/>
    <n v="38.10467262996"/>
    <n v="39.389356312555726"/>
    <n v="49.940554906691688"/>
    <n v="61.518093630731471"/>
    <n v="73.889589407052867"/>
    <n v="86.795611489958489"/>
    <n v="100.12750140851598"/>
    <n v="113.09566528088125"/>
    <n v="125.14672668860608"/>
    <n v="136.3360984614369"/>
    <x v="258"/>
    <x v="258"/>
    <x v="258"/>
    <x v="258"/>
    <x v="258"/>
    <x v="258"/>
    <x v="258"/>
    <x v="258"/>
  </r>
  <r>
    <x v="6"/>
    <x v="31"/>
    <s v="TTP"/>
    <n v="23.15962458684"/>
    <n v="23.940441997100674"/>
    <n v="30.353351005778315"/>
    <n v="37.390058894394166"/>
    <n v="44.909325639963917"/>
    <n v="52.753471927538904"/>
    <n v="60.856456266108005"/>
    <n v="68.738371688429694"/>
    <n v="76.062881750128014"/>
    <n v="82.86366579406689"/>
    <x v="259"/>
    <x v="259"/>
    <x v="259"/>
    <x v="259"/>
    <x v="259"/>
    <x v="259"/>
    <x v="259"/>
    <x v="259"/>
  </r>
  <r>
    <x v="6"/>
    <x v="32"/>
    <s v="TWD"/>
    <n v="33.6053585736"/>
    <n v="34.057219284350076"/>
    <n v="37.935973543933407"/>
    <n v="41.939620819727971"/>
    <n v="46.071479109724898"/>
    <n v="50.338515605050219"/>
    <n v="54.8065954062874"/>
    <n v="59.313115734855778"/>
    <n v="63.764723955420862"/>
    <n v="68.273824462602576"/>
    <x v="260"/>
    <x v="260"/>
    <x v="260"/>
    <x v="260"/>
    <x v="260"/>
    <x v="260"/>
    <x v="260"/>
    <x v="260"/>
  </r>
  <r>
    <x v="6"/>
    <x v="33"/>
    <s v="TWI"/>
    <n v="45.769226745600001"/>
    <n v="46.106231157289621"/>
    <n v="48.981700004378773"/>
    <n v="51.812468755356186"/>
    <n v="54.607722050448736"/>
    <n v="57.377304037727662"/>
    <n v="60.166163427463211"/>
    <n v="62.875274383536116"/>
    <n v="65.459390676968326"/>
    <n v="67.994212012182317"/>
    <x v="261"/>
    <x v="261"/>
    <x v="261"/>
    <x v="261"/>
    <x v="261"/>
    <x v="261"/>
    <x v="261"/>
    <x v="261"/>
  </r>
  <r>
    <x v="6"/>
    <x v="34"/>
    <s v="Trd_2w"/>
    <n v="12.11"/>
    <n v="12.19795238771917"/>
    <n v="12.971996961920793"/>
    <n v="13.736453220385028"/>
    <n v="14.493658160745294"/>
    <n v="15.24611590542732"/>
    <n v="16.005691337688308"/>
    <n v="16.746384786181384"/>
    <n v="17.456251928078942"/>
    <n v="18.155196125797151"/>
    <x v="262"/>
    <x v="262"/>
    <x v="262"/>
    <x v="262"/>
    <x v="262"/>
    <x v="262"/>
    <x v="262"/>
    <x v="262"/>
  </r>
  <r>
    <x v="6"/>
    <x v="35"/>
    <s v="Trd_3w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6"/>
    <x v="36"/>
    <s v="Trd_Bus"/>
    <n v="8.0500000000000007"/>
    <n v="8.1084654600445347"/>
    <n v="8.6230037608143988"/>
    <n v="9.1311683256894689"/>
    <n v="9.6345126502064087"/>
    <n v="10.134701324417003"/>
    <n v="10.639621409445983"/>
    <n v="11.13198988676797"/>
    <n v="11.603866888607387"/>
    <n v="12.068482973795792"/>
    <x v="263"/>
    <x v="263"/>
    <x v="263"/>
    <x v="263"/>
    <x v="263"/>
    <x v="263"/>
    <x v="263"/>
    <x v="263"/>
  </r>
  <r>
    <x v="6"/>
    <x v="37"/>
    <s v="Trd_Car"/>
    <n v="289.2"/>
    <n v="291.30039888756266"/>
    <n v="309.78542703447505"/>
    <n v="328.04147575023529"/>
    <n v="346.12435508567614"/>
    <n v="364.09386621383811"/>
    <n v="382.23335547972397"/>
    <n v="399.92192239171385"/>
    <n v="416.87432350127398"/>
    <n v="433.56587279773191"/>
    <x v="264"/>
    <x v="264"/>
    <x v="264"/>
    <x v="264"/>
    <x v="264"/>
    <x v="264"/>
    <x v="264"/>
    <x v="264"/>
  </r>
  <r>
    <x v="6"/>
    <x v="38"/>
    <s v="Trd_Hdt"/>
    <n v="60"/>
    <n v="60.435767404058645"/>
    <n v="64.270835484330931"/>
    <n v="68.058397458555049"/>
    <n v="71.810032175451497"/>
    <n v="75.538146517393827"/>
    <n v="79.301526033137776"/>
    <n v="82.971353193301653"/>
    <n v="86.488448859185496"/>
    <n v="89.951425891645655"/>
    <x v="265"/>
    <x v="265"/>
    <x v="265"/>
    <x v="265"/>
    <x v="265"/>
    <x v="265"/>
    <x v="265"/>
    <x v="265"/>
  </r>
  <r>
    <x v="6"/>
    <x v="39"/>
    <s v="Trd_Lcv"/>
    <n v="75.75"/>
    <n v="76.300156347624039"/>
    <n v="81.141929798967794"/>
    <n v="85.92372679142575"/>
    <n v="90.660165621507517"/>
    <n v="95.366909978209705"/>
    <n v="100.11817661683645"/>
    <n v="104.75133340654335"/>
    <n v="109.19166668472171"/>
    <n v="113.56367518820267"/>
    <x v="266"/>
    <x v="266"/>
    <x v="266"/>
    <x v="266"/>
    <x v="266"/>
    <x v="266"/>
    <x v="266"/>
    <x v="266"/>
  </r>
  <r>
    <x v="7"/>
    <x v="0"/>
    <s v="AGR"/>
    <n v="531.02651036040004"/>
    <n v="539.25960866334356"/>
    <n v="580.86678903220536"/>
    <n v="621.69040554464982"/>
    <n v="652.74654582940275"/>
    <n v="672.1271153640796"/>
    <n v="679.28304223628618"/>
    <n v="673.7297571083426"/>
    <n v="657.62400972569469"/>
    <n v="632.55613229344237"/>
    <x v="267"/>
    <x v="267"/>
    <x v="267"/>
    <x v="267"/>
    <x v="267"/>
    <x v="267"/>
    <x v="267"/>
    <x v="267"/>
  </r>
  <r>
    <x v="7"/>
    <x v="1"/>
    <s v="CCK"/>
    <n v="24.267629135951999"/>
    <n v="24.06887159878406"/>
    <n v="29.398248044670364"/>
    <n v="32.623194715655785"/>
    <n v="38.174857630564887"/>
    <n v="45.34488466111582"/>
    <n v="53.869001992027528"/>
    <n v="63.297282479230986"/>
    <n v="73.218238780939146"/>
    <n v="83.168821415593428"/>
    <x v="268"/>
    <x v="268"/>
    <x v="268"/>
    <x v="268"/>
    <x v="268"/>
    <x v="268"/>
    <x v="268"/>
    <x v="268"/>
  </r>
  <r>
    <x v="7"/>
    <x v="2"/>
    <s v="CHW"/>
    <n v="12.590780475873601"/>
    <n v="12.487659050027373"/>
    <n v="15.252700848199455"/>
    <n v="16.925900786821472"/>
    <n v="19.806271532808928"/>
    <n v="23.526298563138159"/>
    <n v="27.948868623972768"/>
    <n v="32.840545895547507"/>
    <n v="37.987838290933865"/>
    <n v="43.150501724518477"/>
    <x v="269"/>
    <x v="269"/>
    <x v="269"/>
    <x v="269"/>
    <x v="269"/>
    <x v="269"/>
    <x v="269"/>
    <x v="269"/>
  </r>
  <r>
    <x v="7"/>
    <x v="3"/>
    <s v="CLA"/>
    <n v="368.93253717240498"/>
    <n v="365.47065444239331"/>
    <n v="457.16190653479833"/>
    <n v="513.29370069152242"/>
    <n v="609.74263325702941"/>
    <n v="734.28948352234374"/>
    <n v="881.86724997475551"/>
    <n v="1043.7263018741976"/>
    <n v="1211.5332974861342"/>
    <n v="1376.1843788558951"/>
    <x v="270"/>
    <x v="270"/>
    <x v="270"/>
    <x v="270"/>
    <x v="270"/>
    <x v="270"/>
    <x v="270"/>
    <x v="270"/>
  </r>
  <r>
    <x v="7"/>
    <x v="4"/>
    <s v="COE"/>
    <n v="101.5503818256"/>
    <n v="100.05832954674844"/>
    <n v="138.27823462538632"/>
    <n v="163.30659743209046"/>
    <n v="206.872378675193"/>
    <n v="264.2609222989729"/>
    <n v="332.65276818226306"/>
    <n v="406.31681035180804"/>
    <n v="478.94836898397858"/>
    <n v="544.03891749562433"/>
    <x v="271"/>
    <x v="271"/>
    <x v="271"/>
    <x v="271"/>
    <x v="271"/>
    <x v="271"/>
    <x v="271"/>
    <x v="271"/>
  </r>
  <r>
    <x v="7"/>
    <x v="5"/>
    <s v="COT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7"/>
    <x v="6"/>
    <s v="CRF"/>
    <n v="304.65114547680002"/>
    <n v="301.79244792930893"/>
    <n v="377.50776757621645"/>
    <n v="423.85937299052205"/>
    <n v="503.5034130941612"/>
    <n v="606.34969737600625"/>
    <n v="728.21407925248161"/>
    <n v="861.8714301190729"/>
    <n v="1000.4403777755027"/>
    <n v="1136.4032855952887"/>
    <x v="272"/>
    <x v="272"/>
    <x v="272"/>
    <x v="272"/>
    <x v="272"/>
    <x v="272"/>
    <x v="272"/>
    <x v="272"/>
  </r>
  <r>
    <x v="7"/>
    <x v="7"/>
    <s v="CSC"/>
    <n v="121.94169849618"/>
    <n v="120.15004211973506"/>
    <n v="166.04450413816323"/>
    <n v="196.09856219645346"/>
    <n v="248.41235231317077"/>
    <n v="317.32451549660539"/>
    <n v="399.44944403325991"/>
    <n v="487.90522587044916"/>
    <n v="575.1212014759592"/>
    <n v="653.28193212874316"/>
    <x v="273"/>
    <x v="273"/>
    <x v="273"/>
    <x v="273"/>
    <x v="273"/>
    <x v="273"/>
    <x v="273"/>
    <x v="273"/>
  </r>
  <r>
    <x v="7"/>
    <x v="8"/>
    <s v="CSH"/>
    <n v="11.1957337754496"/>
    <n v="11.104038107136471"/>
    <n v="13.562715860246703"/>
    <n v="15.050526810632682"/>
    <n v="17.611755172008845"/>
    <n v="20.919606686761959"/>
    <n v="24.852160121337089"/>
    <n v="29.201844126463751"/>
    <n v="33.778821338763493"/>
    <n v="38.369466492605831"/>
    <x v="274"/>
    <x v="274"/>
    <x v="274"/>
    <x v="274"/>
    <x v="274"/>
    <x v="274"/>
    <x v="274"/>
    <x v="274"/>
  </r>
  <r>
    <x v="7"/>
    <x v="9"/>
    <s v="ICH"/>
    <n v="269.10735907784198"/>
    <n v="268.31099731201476"/>
    <n v="291.86837641308045"/>
    <n v="305.67678806072854"/>
    <n v="328.47996626377352"/>
    <n v="356.70067436494196"/>
    <n v="388.93838259041092"/>
    <n v="423.53746159522393"/>
    <n v="459.37843677402964"/>
    <n v="495.36712651532952"/>
    <x v="275"/>
    <x v="275"/>
    <x v="275"/>
    <x v="275"/>
    <x v="275"/>
    <x v="275"/>
    <x v="275"/>
    <x v="275"/>
  </r>
  <r>
    <x v="7"/>
    <x v="10"/>
    <s v="ICH_Feedstock"/>
    <n v="566.64892682280004"/>
    <n v="564.9720587448885"/>
    <n v="614.57591808236384"/>
    <n v="643.65175483420808"/>
    <n v="691.66752259761165"/>
    <n v="751.09077291118251"/>
    <n v="818.97246455940126"/>
    <n v="891.82640305561119"/>
    <n v="967.29535414987765"/>
    <n v="1043.0753420682588"/>
    <x v="276"/>
    <x v="276"/>
    <x v="276"/>
    <x v="276"/>
    <x v="276"/>
    <x v="276"/>
    <x v="276"/>
    <x v="276"/>
  </r>
  <r>
    <x v="7"/>
    <x v="11"/>
    <s v="IFP"/>
    <n v="819.74153674901095"/>
    <n v="816.8616413866406"/>
    <n v="915.73165201617826"/>
    <n v="981.25011462984548"/>
    <n v="1083.6032843458615"/>
    <n v="1211.1348181157969"/>
    <n v="1359.8359136857719"/>
    <n v="1524.0317695216975"/>
    <n v="1699.600086482485"/>
    <n v="1881.9902571054336"/>
    <x v="277"/>
    <x v="277"/>
    <x v="277"/>
    <x v="277"/>
    <x v="277"/>
    <x v="277"/>
    <x v="277"/>
    <x v="277"/>
  </r>
  <r>
    <x v="7"/>
    <x v="12"/>
    <s v="ILP"/>
    <n v="31.581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7"/>
    <x v="13"/>
    <s v="IMC"/>
    <n v="108.413881975401"/>
    <n v="108.03300505027194"/>
    <n v="121.10893347742842"/>
    <n v="129.77399502985122"/>
    <n v="143.31058426431611"/>
    <n v="160.17710624770675"/>
    <n v="179.84338189926265"/>
    <n v="201.55889750683195"/>
    <n v="224.77846360213215"/>
    <n v="248.90024534056795"/>
    <x v="278"/>
    <x v="278"/>
    <x v="278"/>
    <x v="278"/>
    <x v="278"/>
    <x v="278"/>
    <x v="278"/>
    <x v="278"/>
  </r>
  <r>
    <x v="7"/>
    <x v="14"/>
    <s v="INF"/>
    <n v="1462"/>
    <n v="1454.1507940516472"/>
    <n v="1685.7790126924417"/>
    <n v="1830.4731220688429"/>
    <n v="2078.2095100089177"/>
    <n v="2402.1325742526615"/>
    <n v="2796.0006011644487"/>
    <n v="3247.24780110232"/>
    <n v="3745.784283033604"/>
    <n v="4278.1765244864646"/>
    <x v="279"/>
    <x v="279"/>
    <x v="279"/>
    <x v="279"/>
    <x v="279"/>
    <x v="279"/>
    <x v="279"/>
    <x v="279"/>
  </r>
  <r>
    <x v="7"/>
    <x v="15"/>
    <s v="INM"/>
    <n v="62.304000000000002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7"/>
    <x v="16"/>
    <s v="IOI"/>
    <n v="323.68545630546203"/>
    <n v="322.54829269633501"/>
    <n v="361.58838407985411"/>
    <n v="387.459189104134"/>
    <n v="427.87465051314018"/>
    <n v="478.23211179949698"/>
    <n v="536.9486459934044"/>
    <n v="601.78348494824718"/>
    <n v="671.10888599308214"/>
    <n v="743.12798342451583"/>
    <x v="280"/>
    <x v="280"/>
    <x v="280"/>
    <x v="280"/>
    <x v="280"/>
    <x v="280"/>
    <x v="280"/>
    <x v="280"/>
  </r>
  <r>
    <x v="7"/>
    <x v="17"/>
    <s v="ITM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7"/>
    <x v="18"/>
    <s v="NEU"/>
    <n v="6.1607003544000003"/>
    <n v="6.115113045959836"/>
    <n v="7.4132377761196206"/>
    <n v="8.2322193030847934"/>
    <n v="9.6154683948230204"/>
    <n v="11.4078697734048"/>
    <n v="13.559633237853063"/>
    <n v="15.977336384360104"/>
    <n v="18.575492931759406"/>
    <n v="21.25161154611731"/>
    <x v="281"/>
    <x v="281"/>
    <x v="281"/>
    <x v="281"/>
    <x v="281"/>
    <x v="281"/>
    <x v="281"/>
    <x v="281"/>
  </r>
  <r>
    <x v="7"/>
    <x v="19"/>
    <s v="ONO"/>
    <n v="40.7769994692"/>
    <n v="40.633742739611236"/>
    <n v="45.551905587561272"/>
    <n v="48.81103812562408"/>
    <n v="53.902466289351274"/>
    <n v="60.246360128703174"/>
    <n v="67.643306877520757"/>
    <n v="75.811020755750633"/>
    <n v="84.544443239025838"/>
    <n v="93.61721015062426"/>
    <x v="282"/>
    <x v="282"/>
    <x v="282"/>
    <x v="282"/>
    <x v="282"/>
    <x v="282"/>
    <x v="282"/>
    <x v="282"/>
  </r>
  <r>
    <x v="7"/>
    <x v="20"/>
    <s v="RCK"/>
    <n v="151.038871016543"/>
    <n v="152.85569328730116"/>
    <n v="162.00585203140841"/>
    <n v="170.83954393003052"/>
    <n v="177.46076874856644"/>
    <n v="181.54867500243236"/>
    <n v="183.04830520036685"/>
    <n v="181.88728031668322"/>
    <n v="178.51383170672983"/>
    <n v="173.23438524825471"/>
    <x v="283"/>
    <x v="283"/>
    <x v="283"/>
    <x v="283"/>
    <x v="283"/>
    <x v="283"/>
    <x v="283"/>
    <x v="283"/>
  </r>
  <r>
    <x v="7"/>
    <x v="21"/>
    <s v="REA"/>
    <n v="217.84972011401899"/>
    <n v="216.91888351020918"/>
    <n v="244.41792003349215"/>
    <n v="261.11426261647068"/>
    <n v="289.23943120935252"/>
    <n v="325.11907626364979"/>
    <n v="367.54529260647956"/>
    <n v="414.75444677702467"/>
    <n v="465.4314189828039"/>
    <n v="518.07952433143669"/>
    <x v="284"/>
    <x v="284"/>
    <x v="284"/>
    <x v="284"/>
    <x v="284"/>
    <x v="284"/>
    <x v="284"/>
    <x v="284"/>
  </r>
  <r>
    <x v="7"/>
    <x v="22"/>
    <s v="RHW"/>
    <n v="85.182736064770495"/>
    <n v="86.207385487299874"/>
    <n v="91.367881934367929"/>
    <n v="96.349897758595134"/>
    <n v="100.08412883664046"/>
    <n v="102.38962170173507"/>
    <n v="103.23538148850825"/>
    <n v="102.58058795379876"/>
    <n v="100.678034123545"/>
    <n v="97.700537726666369"/>
    <x v="285"/>
    <x v="285"/>
    <x v="285"/>
    <x v="285"/>
    <x v="285"/>
    <x v="285"/>
    <x v="285"/>
    <x v="285"/>
  </r>
  <r>
    <x v="7"/>
    <x v="23"/>
    <s v="RLI"/>
    <n v="73.710631405087298"/>
    <n v="73.395677804201895"/>
    <n v="82.700125586378803"/>
    <n v="88.349423429418792"/>
    <n v="97.865726384826814"/>
    <n v="110.00579840400806"/>
    <n v="124.36093823674256"/>
    <n v="140.334410960002"/>
    <n v="157.48123867697581"/>
    <n v="175.29500995700391"/>
    <x v="286"/>
    <x v="286"/>
    <x v="286"/>
    <x v="286"/>
    <x v="286"/>
    <x v="286"/>
    <x v="286"/>
    <x v="286"/>
  </r>
  <r>
    <x v="7"/>
    <x v="24"/>
    <s v="ROT"/>
    <n v="4.9444973603204101"/>
    <n v="5.0039739232838025"/>
    <n v="5.3035189043357045"/>
    <n v="5.5927038405091007"/>
    <n v="5.8094601524240188"/>
    <n v="5.9432842570762805"/>
    <n v="5.9923770336922537"/>
    <n v="5.9543690398956688"/>
    <n v="5.8439338410966517"/>
    <n v="5.6711027751452647"/>
    <x v="287"/>
    <x v="287"/>
    <x v="287"/>
    <x v="287"/>
    <x v="287"/>
    <x v="287"/>
    <x v="287"/>
    <x v="287"/>
  </r>
  <r>
    <x v="7"/>
    <x v="25"/>
    <s v="RRF"/>
    <n v="82.018697839939506"/>
    <n v="81.668245215505223"/>
    <n v="92.021415126910881"/>
    <n v="98.307456149266585"/>
    <n v="108.89635983621919"/>
    <n v="122.40476262311499"/>
    <n v="138.37789775908496"/>
    <n v="156.151771185071"/>
    <n v="175.23125069329987"/>
    <n v="195.0528462508924"/>
    <x v="288"/>
    <x v="288"/>
    <x v="288"/>
    <x v="288"/>
    <x v="288"/>
    <x v="288"/>
    <x v="288"/>
    <x v="288"/>
  </r>
  <r>
    <x v="7"/>
    <x v="26"/>
    <s v="RSC"/>
    <n v="150.36007714437"/>
    <n v="149.71761286447838"/>
    <n v="168.69747315933031"/>
    <n v="180.22130416306788"/>
    <n v="199.63332138811083"/>
    <n v="224.39748539737906"/>
    <n v="253.68009892983088"/>
    <n v="286.26390054907762"/>
    <n v="321.24119336504259"/>
    <n v="357.57896408874211"/>
    <x v="289"/>
    <x v="289"/>
    <x v="289"/>
    <x v="289"/>
    <x v="289"/>
    <x v="289"/>
    <x v="289"/>
    <x v="289"/>
  </r>
  <r>
    <x v="7"/>
    <x v="27"/>
    <s v="RSH"/>
    <n v="22.241265376730901"/>
    <n v="22.508801978364144"/>
    <n v="23.856210810919663"/>
    <n v="25.157018241822751"/>
    <n v="26.132028299279582"/>
    <n v="26.733993920549828"/>
    <n v="26.954822327004003"/>
    <n v="26.783855327759369"/>
    <n v="26.28709733914517"/>
    <n v="25.509671177688187"/>
    <x v="290"/>
    <x v="290"/>
    <x v="290"/>
    <x v="290"/>
    <x v="290"/>
    <x v="290"/>
    <x v="290"/>
    <x v="290"/>
  </r>
  <r>
    <x v="7"/>
    <x v="28"/>
    <s v="TAD"/>
    <n v="140.16918637800001"/>
    <n v="139.59681133777539"/>
    <n v="156.50929163326052"/>
    <n v="166.72668507193387"/>
    <n v="183.88921641124375"/>
    <n v="205.68932161164844"/>
    <n v="231.34097031408317"/>
    <n v="259.73843677824073"/>
    <n v="290.06809515575304"/>
    <n v="321.42539802684666"/>
    <x v="291"/>
    <x v="291"/>
    <x v="291"/>
    <x v="291"/>
    <x v="291"/>
    <x v="291"/>
    <x v="291"/>
    <x v="291"/>
  </r>
  <r>
    <x v="7"/>
    <x v="29"/>
    <s v="TAI"/>
    <n v="101.4462184284"/>
    <n v="100.83361201556508"/>
    <n v="117.80379054174129"/>
    <n v="127.94750612101974"/>
    <n v="145.6316125328531"/>
    <n v="168.66730398455249"/>
    <n v="196.42178067137831"/>
    <n v="227.78299570072048"/>
    <n v="261.82517360946963"/>
    <n v="297.4080156610047"/>
    <x v="292"/>
    <x v="292"/>
    <x v="292"/>
    <x v="292"/>
    <x v="292"/>
    <x v="292"/>
    <x v="292"/>
    <x v="292"/>
  </r>
  <r>
    <x v="7"/>
    <x v="30"/>
    <s v="TTF"/>
    <n v="36.547546025519999"/>
    <n v="36.355820382438552"/>
    <n v="42.014297986279253"/>
    <n v="45.537933263801349"/>
    <n v="51.559969868015692"/>
    <n v="59.412485848843239"/>
    <n v="68.931130378162095"/>
    <n v="79.80129921797554"/>
    <n v="91.772428060245659"/>
    <n v="104.51757382332245"/>
    <x v="293"/>
    <x v="293"/>
    <x v="293"/>
    <x v="293"/>
    <x v="293"/>
    <x v="293"/>
    <x v="293"/>
    <x v="293"/>
  </r>
  <r>
    <x v="7"/>
    <x v="31"/>
    <s v="TTP"/>
    <n v="16.732552898880002"/>
    <n v="16.644775200681277"/>
    <n v="19.235394438626273"/>
    <n v="20.848619404163731"/>
    <n v="23.605686758799465"/>
    <n v="27.200801980673734"/>
    <n v="31.558720375557165"/>
    <n v="36.535406772091982"/>
    <n v="42.016145382359397"/>
    <n v="47.851251945621044"/>
    <x v="294"/>
    <x v="294"/>
    <x v="294"/>
    <x v="294"/>
    <x v="294"/>
    <x v="294"/>
    <x v="294"/>
    <x v="294"/>
  </r>
  <r>
    <x v="7"/>
    <x v="32"/>
    <s v="TWD"/>
    <n v="54.311533851599997"/>
    <n v="54.077774120238942"/>
    <n v="60.645729613800896"/>
    <n v="64.461960402975777"/>
    <n v="71.056544191000967"/>
    <n v="79.483868814545801"/>
    <n v="89.419649446890119"/>
    <n v="100.41004085118566"/>
    <n v="112.11806368826841"/>
    <n v="124.16920126193062"/>
    <x v="295"/>
    <x v="295"/>
    <x v="295"/>
    <x v="295"/>
    <x v="295"/>
    <x v="295"/>
    <x v="295"/>
    <x v="295"/>
  </r>
  <r>
    <x v="7"/>
    <x v="33"/>
    <s v="TWI"/>
    <n v="139.15394599320001"/>
    <n v="138.82597221636459"/>
    <n v="148.05908373307088"/>
    <n v="153.16102467161463"/>
    <n v="161.7412384457966"/>
    <n v="172.24566549342805"/>
    <n v="184.03630230356768"/>
    <n v="196.42283230090769"/>
    <n v="208.96476164267878"/>
    <n v="221.264375441775"/>
    <x v="296"/>
    <x v="296"/>
    <x v="296"/>
    <x v="296"/>
    <x v="296"/>
    <x v="296"/>
    <x v="296"/>
    <x v="296"/>
  </r>
  <r>
    <x v="7"/>
    <x v="34"/>
    <s v="Trd_2w"/>
    <n v="15.12"/>
    <n v="14.96797891305809"/>
    <n v="19.176917091728757"/>
    <n v="21.905894666087161"/>
    <n v="26.502912288488108"/>
    <n v="32.464535074720885"/>
    <n v="39.575025480404257"/>
    <n v="47.420827983804131"/>
    <n v="55.582141105734813"/>
    <n v="63.589702627001891"/>
    <x v="297"/>
    <x v="297"/>
    <x v="297"/>
    <x v="297"/>
    <x v="297"/>
    <x v="297"/>
    <x v="297"/>
    <x v="297"/>
  </r>
  <r>
    <x v="7"/>
    <x v="35"/>
    <s v="Trd_3w"/>
    <n v="3.9"/>
    <n v="3.8607882117014913"/>
    <n v="4.9464270276284488"/>
    <n v="5.6503299733954968"/>
    <n v="6.8360686458401858"/>
    <n v="8.3737888089557835"/>
    <n v="10.207843873913795"/>
    <n v="12.23156277360027"/>
    <n v="14.336663380447471"/>
    <n v="16.402105836329852"/>
    <x v="298"/>
    <x v="298"/>
    <x v="298"/>
    <x v="298"/>
    <x v="298"/>
    <x v="298"/>
    <x v="298"/>
    <x v="298"/>
  </r>
  <r>
    <x v="7"/>
    <x v="36"/>
    <s v="Trd_Bus"/>
    <n v="16.100000000000001"/>
    <n v="15.938125694460005"/>
    <n v="20.419865421748217"/>
    <n v="23.325721172222444"/>
    <n v="28.220693640519748"/>
    <n v="34.568717903637989"/>
    <n v="42.140073428208247"/>
    <n v="50.494400167939595"/>
    <n v="59.184687288513935"/>
    <n v="67.711257426900175"/>
    <x v="299"/>
    <x v="299"/>
    <x v="299"/>
    <x v="299"/>
    <x v="299"/>
    <x v="299"/>
    <x v="299"/>
    <x v="299"/>
  </r>
  <r>
    <x v="7"/>
    <x v="37"/>
    <s v="Trd_Car"/>
    <n v="560.64"/>
    <n v="555.00315461751904"/>
    <n v="711.0679099409266"/>
    <n v="812.25666571396198"/>
    <n v="982.71116041124151"/>
    <n v="1203.7643481674284"/>
    <n v="1467.4168178130847"/>
    <n v="1758.334193177245"/>
    <n v="2060.9505019523253"/>
    <n v="2357.8657989948633"/>
    <x v="300"/>
    <x v="300"/>
    <x v="300"/>
    <x v="300"/>
    <x v="300"/>
    <x v="300"/>
    <x v="300"/>
    <x v="300"/>
  </r>
  <r>
    <x v="7"/>
    <x v="38"/>
    <s v="Trd_Hdt"/>
    <n v="221.5"/>
    <n v="219.27297151073856"/>
    <n v="280.93168887684652"/>
    <n v="320.90976643771864"/>
    <n v="388.25364232143625"/>
    <n v="475.58826184197596"/>
    <n v="579.75318412100148"/>
    <n v="694.69003957755388"/>
    <n v="814.24895865874737"/>
    <n v="931.55549814027233"/>
    <x v="301"/>
    <x v="301"/>
    <x v="301"/>
    <x v="301"/>
    <x v="301"/>
    <x v="301"/>
    <x v="301"/>
    <x v="301"/>
  </r>
  <r>
    <x v="7"/>
    <x v="39"/>
    <s v="Trd_Lcv"/>
    <n v="103.75"/>
    <n v="102.70686588821276"/>
    <n v="131.58764208114144"/>
    <n v="150.31326531789304"/>
    <n v="181.85695436049213"/>
    <n v="222.76425357158013"/>
    <n v="271.55482100475803"/>
    <n v="325.39093275923796"/>
    <n v="381.39200659523721"/>
    <n v="436.33807192800566"/>
    <x v="302"/>
    <x v="302"/>
    <x v="302"/>
    <x v="302"/>
    <x v="302"/>
    <x v="302"/>
    <x v="302"/>
    <x v="302"/>
  </r>
  <r>
    <x v="8"/>
    <x v="0"/>
    <s v="AGR"/>
    <n v="293.87109425400001"/>
    <n v="295.88457167773066"/>
    <n v="305.97340508545921"/>
    <n v="315.17951137080922"/>
    <n v="323.81226299246111"/>
    <n v="331.74608155436863"/>
    <n v="339.32727934412185"/>
    <n v="347.2463043517335"/>
    <n v="354.04486038308681"/>
    <n v="360.49114808157145"/>
    <x v="303"/>
    <x v="303"/>
    <x v="303"/>
    <x v="303"/>
    <x v="303"/>
    <x v="303"/>
    <x v="303"/>
    <x v="303"/>
  </r>
  <r>
    <x v="8"/>
    <x v="1"/>
    <s v="CCK"/>
    <n v="68.259220414520399"/>
    <n v="68.72986513306337"/>
    <n v="77.792626192051671"/>
    <n v="86.518962087166202"/>
    <n v="96.316389196520632"/>
    <n v="107.1812123477827"/>
    <n v="118.51408074292496"/>
    <n v="129.83645970094523"/>
    <n v="141.13013640142054"/>
    <n v="152.49963509049408"/>
    <x v="304"/>
    <x v="304"/>
    <x v="304"/>
    <x v="304"/>
    <x v="304"/>
    <x v="304"/>
    <x v="304"/>
    <x v="304"/>
  </r>
  <r>
    <x v="8"/>
    <x v="2"/>
    <s v="CHW"/>
    <n v="76.622639403524005"/>
    <n v="77.150949576671252"/>
    <n v="87.324119859105963"/>
    <n v="97.119644691428149"/>
    <n v="108.11749553009201"/>
    <n v="120.31352445404852"/>
    <n v="133.03494557745557"/>
    <n v="145.74459205191027"/>
    <n v="158.42201954237163"/>
    <n v="171.18455906393939"/>
    <x v="305"/>
    <x v="305"/>
    <x v="305"/>
    <x v="305"/>
    <x v="305"/>
    <x v="305"/>
    <x v="305"/>
    <x v="305"/>
  </r>
  <r>
    <x v="8"/>
    <x v="3"/>
    <s v="CLA"/>
    <n v="311.65886937758103"/>
    <n v="313.45635951538463"/>
    <n v="348.14222206773394"/>
    <n v="381.02135392819173"/>
    <n v="417.46607044614854"/>
    <n v="457.37289413457341"/>
    <n v="498.4896417178872"/>
    <n v="539.1133295499526"/>
    <n v="579.24685080741381"/>
    <n v="619.31612962324414"/>
    <x v="306"/>
    <x v="306"/>
    <x v="306"/>
    <x v="306"/>
    <x v="306"/>
    <x v="306"/>
    <x v="306"/>
    <x v="306"/>
  </r>
  <r>
    <x v="8"/>
    <x v="4"/>
    <s v="COE"/>
    <n v="108.96912012096"/>
    <n v="110.31419089206699"/>
    <n v="134.95085036360177"/>
    <n v="159.11915032177268"/>
    <n v="186.12429300010518"/>
    <n v="215.52402287111127"/>
    <n v="245.1765600529084"/>
    <n v="273.31870629568607"/>
    <n v="299.49576512323154"/>
    <n v="323.62326046743209"/>
    <x v="307"/>
    <x v="307"/>
    <x v="307"/>
    <x v="307"/>
    <x v="307"/>
    <x v="307"/>
    <x v="307"/>
    <x v="307"/>
  </r>
  <r>
    <x v="8"/>
    <x v="5"/>
    <s v="COT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8"/>
    <x v="6"/>
    <s v="CRF"/>
    <n v="68.105700075599998"/>
    <n v="68.498499178216861"/>
    <n v="76.078276890211981"/>
    <n v="83.26323619429499"/>
    <n v="91.227369984131485"/>
    <n v="99.948065693904283"/>
    <n v="108.93316175289279"/>
    <n v="117.81051122470753"/>
    <n v="126.58074634491163"/>
    <n v="135.33694279369729"/>
    <x v="308"/>
    <x v="308"/>
    <x v="308"/>
    <x v="308"/>
    <x v="308"/>
    <x v="308"/>
    <x v="308"/>
    <x v="308"/>
  </r>
  <r>
    <x v="8"/>
    <x v="7"/>
    <s v="CSC"/>
    <n v="214.88974905683901"/>
    <n v="217.54226125613016"/>
    <n v="266.12635155217163"/>
    <n v="313.78682552293282"/>
    <n v="367.04162217495042"/>
    <n v="425.01860287651482"/>
    <n v="483.49412572942742"/>
    <n v="538.99112100036689"/>
    <n v="590.61291620485406"/>
    <n v="638.19292248672571"/>
    <x v="309"/>
    <x v="309"/>
    <x v="309"/>
    <x v="309"/>
    <x v="309"/>
    <x v="309"/>
    <x v="309"/>
    <x v="309"/>
  </r>
  <r>
    <x v="8"/>
    <x v="8"/>
    <s v="CSH"/>
    <n v="434.35355410689101"/>
    <n v="437.34840527834228"/>
    <n v="495.01742716414924"/>
    <n v="550.54567649597493"/>
    <n v="612.88959516671969"/>
    <n v="682.02566970485827"/>
    <n v="754.14005419039461"/>
    <n v="826.18769129342581"/>
    <n v="898.05268746531488"/>
    <n v="970.40016131607422"/>
    <x v="310"/>
    <x v="310"/>
    <x v="310"/>
    <x v="310"/>
    <x v="310"/>
    <x v="310"/>
    <x v="310"/>
    <x v="310"/>
  </r>
  <r>
    <x v="8"/>
    <x v="9"/>
    <s v="ICH"/>
    <n v="229.04589500706501"/>
    <n v="229.88248692845141"/>
    <n v="245.9921118374111"/>
    <n v="260.70469579810663"/>
    <n v="276.49673606185399"/>
    <n v="293.23537400395378"/>
    <n v="309.92969726920506"/>
    <n v="325.92492870434785"/>
    <n v="341.29050677153384"/>
    <n v="356.24171125134433"/>
    <x v="311"/>
    <x v="311"/>
    <x v="311"/>
    <x v="311"/>
    <x v="311"/>
    <x v="311"/>
    <x v="311"/>
    <x v="311"/>
  </r>
  <r>
    <x v="8"/>
    <x v="10"/>
    <s v="ICH_Feedstock"/>
    <n v="846.25077028320004"/>
    <n v="849.34170783466368"/>
    <n v="908.86158042508953"/>
    <n v="963.21983691866603"/>
    <n v="1021.5663365890806"/>
    <n v="1083.4102096327631"/>
    <n v="1145.0903542262292"/>
    <n v="1204.1875797950618"/>
    <n v="1260.9584390798427"/>
    <n v="1316.1983214942861"/>
    <x v="312"/>
    <x v="312"/>
    <x v="312"/>
    <x v="312"/>
    <x v="312"/>
    <x v="312"/>
    <x v="312"/>
    <x v="312"/>
  </r>
  <r>
    <x v="8"/>
    <x v="11"/>
    <s v="IFP"/>
    <n v="97.129480035031506"/>
    <n v="97.235124600497699"/>
    <n v="99.264244268073995"/>
    <n v="101.0321762707036"/>
    <n v="102.85461963354129"/>
    <n v="104.70882935043065"/>
    <n v="106.48400244530663"/>
    <n v="108.12050484499424"/>
    <n v="109.63840894018496"/>
    <n v="111.06868424745932"/>
    <x v="313"/>
    <x v="313"/>
    <x v="313"/>
    <x v="313"/>
    <x v="313"/>
    <x v="313"/>
    <x v="313"/>
    <x v="313"/>
  </r>
  <r>
    <x v="8"/>
    <x v="12"/>
    <s v="ILP"/>
    <n v="26.352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8"/>
    <x v="13"/>
    <s v="IMC"/>
    <n v="326.29135644931802"/>
    <n v="326.64625290871459"/>
    <n v="333.46276431691598"/>
    <n v="339.40185645495808"/>
    <n v="345.52407101533555"/>
    <n v="351.7529996932933"/>
    <n v="357.71641715265281"/>
    <n v="363.21399201492989"/>
    <n v="368.31315434958998"/>
    <n v="373.11794142286777"/>
    <x v="314"/>
    <x v="314"/>
    <x v="314"/>
    <x v="314"/>
    <x v="314"/>
    <x v="314"/>
    <x v="314"/>
    <x v="314"/>
  </r>
  <r>
    <x v="8"/>
    <x v="14"/>
    <s v="INF"/>
    <n v="4509.5910000000003"/>
    <n v="4544.9738036191593"/>
    <n v="5216.8508762797755"/>
    <n v="5862.9873261650346"/>
    <n v="6584.7164539895548"/>
    <n v="7379.3992293904384"/>
    <n v="8200.691123509323"/>
    <n v="9011.7073182331224"/>
    <n v="9809.4100739487367"/>
    <n v="10599.659965432738"/>
    <x v="315"/>
    <x v="315"/>
    <x v="315"/>
    <x v="315"/>
    <x v="315"/>
    <x v="315"/>
    <x v="315"/>
    <x v="315"/>
  </r>
  <r>
    <x v="8"/>
    <x v="15"/>
    <s v="INM"/>
    <n v="15.381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8"/>
    <x v="16"/>
    <s v="IOI"/>
    <n v="336.96828709343799"/>
    <n v="337.33479650183835"/>
    <n v="344.37435831607013"/>
    <n v="350.5077898798848"/>
    <n v="356.83033601190084"/>
    <n v="363.26308816898916"/>
    <n v="369.42164102914012"/>
    <n v="375.09910795522831"/>
    <n v="380.36512546859348"/>
    <n v="385.3271351508285"/>
    <x v="316"/>
    <x v="316"/>
    <x v="316"/>
    <x v="316"/>
    <x v="316"/>
    <x v="316"/>
    <x v="316"/>
    <x v="316"/>
  </r>
  <r>
    <x v="8"/>
    <x v="17"/>
    <s v="ITM"/>
    <n v="73.586447842749095"/>
    <n v="73.666485420462308"/>
    <n v="75.203770583843664"/>
    <n v="76.543176869701568"/>
    <n v="77.923881609575105"/>
    <n v="79.328652916619944"/>
    <n v="80.673545139978188"/>
    <n v="81.913378797439478"/>
    <n v="83.063360970624814"/>
    <n v="84.146954533172007"/>
    <x v="317"/>
    <x v="317"/>
    <x v="317"/>
    <x v="317"/>
    <x v="317"/>
    <x v="317"/>
    <x v="317"/>
    <x v="317"/>
  </r>
  <r>
    <x v="8"/>
    <x v="18"/>
    <s v="NEU"/>
    <n v="129.5830007424"/>
    <n v="129.5979634403333"/>
    <n v="129.88507352070232"/>
    <n v="130.13065620381732"/>
    <n v="130.37985143713715"/>
    <n v="130.62937485500535"/>
    <n v="130.86448102670266"/>
    <n v="131.07799182557582"/>
    <n v="131.27335010673065"/>
    <n v="131.45515236083534"/>
    <x v="318"/>
    <x v="318"/>
    <x v="318"/>
    <x v="318"/>
    <x v="318"/>
    <x v="318"/>
    <x v="318"/>
    <x v="318"/>
  </r>
  <r>
    <x v="8"/>
    <x v="19"/>
    <s v="ONO"/>
    <n v="2.6309976804000001"/>
    <n v="2.6338593307103713"/>
    <n v="2.6888231700794467"/>
    <n v="2.7367120808030068"/>
    <n v="2.7860775696181119"/>
    <n v="2.8363035304937547"/>
    <n v="2.8843885845189869"/>
    <n v="2.9287173919623526"/>
    <n v="2.9698336643039327"/>
    <n v="3.008576289245557"/>
    <x v="319"/>
    <x v="319"/>
    <x v="319"/>
    <x v="319"/>
    <x v="319"/>
    <x v="319"/>
    <x v="319"/>
    <x v="319"/>
  </r>
  <r>
    <x v="8"/>
    <x v="20"/>
    <s v="RCK"/>
    <n v="29.3840734848661"/>
    <n v="29.454061640856601"/>
    <n v="33.001076498512646"/>
    <n v="36.30667581551613"/>
    <n v="40.003443648422667"/>
    <n v="44.079442636415088"/>
    <n v="48.220791655790464"/>
    <n v="52.144204682328393"/>
    <n v="56.003214944139053"/>
    <n v="59.766588457055938"/>
    <x v="320"/>
    <x v="320"/>
    <x v="320"/>
    <x v="320"/>
    <x v="320"/>
    <x v="320"/>
    <x v="320"/>
    <x v="320"/>
  </r>
  <r>
    <x v="8"/>
    <x v="21"/>
    <s v="REA"/>
    <n v="76.058035782775406"/>
    <n v="76.271157781144126"/>
    <n v="80.37161137507195"/>
    <n v="84.05936984746036"/>
    <n v="87.965687348739323"/>
    <n v="92.051095280164205"/>
    <n v="96.07153393706416"/>
    <n v="99.875302472827173"/>
    <n v="103.48758285354812"/>
    <n v="106.96560414820065"/>
    <x v="321"/>
    <x v="321"/>
    <x v="321"/>
    <x v="321"/>
    <x v="321"/>
    <x v="321"/>
    <x v="321"/>
    <x v="321"/>
  </r>
  <r>
    <x v="8"/>
    <x v="22"/>
    <s v="RHW"/>
    <n v="198.477660834273"/>
    <n v="198.95040282813756"/>
    <n v="222.9090691530966"/>
    <n v="245.23707008299257"/>
    <n v="270.20725784475985"/>
    <n v="297.73900034180548"/>
    <n v="325.71215615654569"/>
    <n v="352.2132415283553"/>
    <n v="378.27931198976074"/>
    <n v="403.69939447335884"/>
    <x v="322"/>
    <x v="322"/>
    <x v="322"/>
    <x v="322"/>
    <x v="322"/>
    <x v="322"/>
    <x v="322"/>
    <x v="322"/>
  </r>
  <r>
    <x v="8"/>
    <x v="23"/>
    <s v="RLI"/>
    <n v="75.843751862602701"/>
    <n v="76.056273416628954"/>
    <n v="80.145174499877925"/>
    <n v="83.822543178025924"/>
    <n v="87.717855122574449"/>
    <n v="91.791752932576387"/>
    <n v="95.800864510787704"/>
    <n v="99.593916408592818"/>
    <n v="103.19601964507414"/>
    <n v="106.66424205352365"/>
    <x v="323"/>
    <x v="323"/>
    <x v="323"/>
    <x v="323"/>
    <x v="323"/>
    <x v="323"/>
    <x v="323"/>
    <x v="323"/>
  </r>
  <r>
    <x v="8"/>
    <x v="24"/>
    <s v="ROT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8"/>
    <x v="25"/>
    <s v="RRF"/>
    <n v="72.9445952511889"/>
    <n v="73.148993087001173"/>
    <n v="77.081594352298183"/>
    <n v="80.618394197100855"/>
    <n v="84.364806343047448"/>
    <n v="88.282977840992885"/>
    <n v="92.138839585797712"/>
    <n v="95.78690061465322"/>
    <n v="99.251312068270764"/>
    <n v="102.58696034004616"/>
    <x v="324"/>
    <x v="324"/>
    <x v="324"/>
    <x v="324"/>
    <x v="324"/>
    <x v="324"/>
    <x v="324"/>
    <x v="324"/>
  </r>
  <r>
    <x v="8"/>
    <x v="26"/>
    <s v="RSC"/>
    <n v="91.822705584434502"/>
    <n v="92.080001717688177"/>
    <n v="97.0303628365739"/>
    <n v="101.4824888610184"/>
    <n v="106.19847499118472"/>
    <n v="111.13067190921893"/>
    <n v="115.98443326807337"/>
    <n v="120.57661494586792"/>
    <n v="124.9376184147806"/>
    <n v="129.13653470374948"/>
    <x v="325"/>
    <x v="325"/>
    <x v="325"/>
    <x v="325"/>
    <x v="325"/>
    <x v="325"/>
    <x v="325"/>
    <x v="325"/>
  </r>
  <r>
    <x v="8"/>
    <x v="27"/>
    <s v="RSH"/>
    <n v="675.89118772462996"/>
    <n v="677.50105226241908"/>
    <n v="759.08933464446534"/>
    <n v="835.12458719928634"/>
    <n v="920.15748104269039"/>
    <n v="1013.9134335173354"/>
    <n v="1109.1725645881006"/>
    <n v="1199.4187413752225"/>
    <n v="1288.1835285528784"/>
    <n v="1374.7484833678354"/>
    <x v="326"/>
    <x v="326"/>
    <x v="326"/>
    <x v="326"/>
    <x v="326"/>
    <x v="326"/>
    <x v="326"/>
    <x v="326"/>
  </r>
  <r>
    <x v="8"/>
    <x v="28"/>
    <s v="TAD"/>
    <n v="290.2215988584"/>
    <n v="292.18740808866158"/>
    <n v="329.18863499544648"/>
    <n v="364.59098946927594"/>
    <n v="404.27066779454714"/>
    <n v="448.19212942581964"/>
    <n v="493.85651490956445"/>
    <n v="539.28613463899148"/>
    <n v="584.41801245115403"/>
    <n v="629.6944379446104"/>
    <x v="327"/>
    <x v="327"/>
    <x v="327"/>
    <x v="327"/>
    <x v="327"/>
    <x v="327"/>
    <x v="327"/>
    <x v="327"/>
  </r>
  <r>
    <x v="8"/>
    <x v="29"/>
    <s v="TAI"/>
    <n v="35.947601031600001"/>
    <n v="36.466289913085411"/>
    <n v="45.655865350261202"/>
    <n v="54.736696138241179"/>
    <n v="64.915223971948024"/>
    <n v="75.970134179283605"/>
    <n v="87.008254326799928"/>
    <n v="97.287925900895814"/>
    <n v="106.58852839570937"/>
    <n v="114.84622658698278"/>
    <x v="328"/>
    <x v="328"/>
    <x v="328"/>
    <x v="328"/>
    <x v="328"/>
    <x v="328"/>
    <x v="328"/>
    <x v="328"/>
  </r>
  <r>
    <x v="8"/>
    <x v="30"/>
    <s v="TTF"/>
    <n v="89.317288893059995"/>
    <n v="89.895603072515797"/>
    <n v="101.06308213300025"/>
    <n v="111.77821268866288"/>
    <n v="123.78104406054439"/>
    <n v="137.06481575852246"/>
    <n v="150.89779103319606"/>
    <n v="164.70313949788712"/>
    <n v="178.46795379425254"/>
    <n v="192.32751153056753"/>
    <x v="329"/>
    <x v="329"/>
    <x v="329"/>
    <x v="329"/>
    <x v="329"/>
    <x v="329"/>
    <x v="329"/>
    <x v="329"/>
  </r>
  <r>
    <x v="8"/>
    <x v="31"/>
    <s v="TTP"/>
    <n v="4.70090994174"/>
    <n v="4.7313475301324104"/>
    <n v="5.3191095859473814"/>
    <n v="5.8830638257190984"/>
    <n v="6.5147917926602306"/>
    <n v="7.2139376715011814"/>
    <n v="7.9419890017471602"/>
    <n v="8.6685862893624801"/>
    <n v="9.3930501996975018"/>
    <n v="10.122500606871975"/>
    <x v="330"/>
    <x v="330"/>
    <x v="330"/>
    <x v="330"/>
    <x v="330"/>
    <x v="330"/>
    <x v="330"/>
    <x v="330"/>
  </r>
  <r>
    <x v="8"/>
    <x v="32"/>
    <s v="TWD"/>
    <n v="53.076000798000003"/>
    <n v="53.076000798000003"/>
    <n v="53.076000798000003"/>
    <n v="53.076000798000003"/>
    <n v="53.076000798000003"/>
    <n v="53.076000798000003"/>
    <n v="53.076000798000003"/>
    <n v="53.076000798000003"/>
    <n v="53.076000798000003"/>
    <n v="53.076000798000003"/>
    <x v="331"/>
    <x v="331"/>
    <x v="331"/>
    <x v="331"/>
    <x v="331"/>
    <x v="331"/>
    <x v="331"/>
    <x v="331"/>
  </r>
  <r>
    <x v="8"/>
    <x v="33"/>
    <s v="TWI"/>
    <n v="23.4995998644"/>
    <n v="23.4995998644"/>
    <n v="23.4995998644"/>
    <n v="23.4995998644"/>
    <n v="23.4995998644"/>
    <n v="23.4995998644"/>
    <n v="23.4995998644"/>
    <n v="23.4995998644"/>
    <n v="23.4995998644"/>
    <n v="23.4995998644"/>
    <x v="332"/>
    <x v="332"/>
    <x v="332"/>
    <x v="332"/>
    <x v="332"/>
    <x v="332"/>
    <x v="332"/>
    <x v="332"/>
  </r>
  <r>
    <x v="8"/>
    <x v="34"/>
    <s v="Trd_2w"/>
    <n v="1.33"/>
    <n v="1.3346202272294407"/>
    <n v="1.423572650749106"/>
    <n v="1.5045508192058454"/>
    <n v="1.5912303977362647"/>
    <n v="1.6828490109689958"/>
    <n v="1.7739699426595372"/>
    <n v="1.8610450731291828"/>
    <n v="1.9444916942971067"/>
    <n v="2.0255091510383045"/>
    <x v="333"/>
    <x v="333"/>
    <x v="333"/>
    <x v="333"/>
    <x v="333"/>
    <x v="333"/>
    <x v="333"/>
    <x v="333"/>
  </r>
  <r>
    <x v="8"/>
    <x v="35"/>
    <s v="Trd_3w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8"/>
    <x v="36"/>
    <s v="Trd_Bus"/>
    <n v="2.8"/>
    <n v="2.809726794167243"/>
    <n v="2.9969950542086434"/>
    <n v="3.1674754088544108"/>
    <n v="3.3499587320763462"/>
    <n v="3.542840023092622"/>
    <n v="3.7346735634937622"/>
    <n v="3.9179896276403845"/>
    <n v="4.0936667248360141"/>
    <n v="4.2642297916595888"/>
    <x v="334"/>
    <x v="334"/>
    <x v="334"/>
    <x v="334"/>
    <x v="334"/>
    <x v="334"/>
    <x v="334"/>
    <x v="334"/>
  </r>
  <r>
    <x v="8"/>
    <x v="37"/>
    <s v="Trd_Car"/>
    <n v="524.34"/>
    <n v="526.16148116201873"/>
    <n v="561.23013811562873"/>
    <n v="593.15501995668649"/>
    <n v="627.32762913461136"/>
    <n v="663.44740632442347"/>
    <n v="699.3709772436855"/>
    <n v="733.69952905605692"/>
    <n v="766.59757517875562"/>
    <n v="798.53794605671021"/>
    <x v="335"/>
    <x v="335"/>
    <x v="335"/>
    <x v="335"/>
    <x v="335"/>
    <x v="335"/>
    <x v="335"/>
    <x v="335"/>
  </r>
  <r>
    <x v="8"/>
    <x v="38"/>
    <s v="Trd_Hdt"/>
    <n v="78"/>
    <n v="78.270960694658925"/>
    <n v="83.487719367240786"/>
    <n v="88.236814960944301"/>
    <n v="93.320278964983927"/>
    <n v="98.693400643294467"/>
    <n v="104.03733498304051"/>
    <n v="109.14399676998212"/>
    <n v="114.03785876328894"/>
    <n v="118.78925848194565"/>
    <x v="336"/>
    <x v="336"/>
    <x v="336"/>
    <x v="336"/>
    <x v="336"/>
    <x v="336"/>
    <x v="336"/>
    <x v="336"/>
  </r>
  <r>
    <x v="8"/>
    <x v="39"/>
    <s v="Trd_Lcv"/>
    <n v="44.5"/>
    <n v="44.654586550157973"/>
    <n v="47.630814254387367"/>
    <n v="50.340234176436169"/>
    <n v="53.240415563356216"/>
    <n v="56.305850367007736"/>
    <n v="59.35463341981157"/>
    <n v="62.268049439284674"/>
    <n v="65.060060448286634"/>
    <n v="67.770794903161303"/>
    <x v="337"/>
    <x v="337"/>
    <x v="337"/>
    <x v="337"/>
    <x v="337"/>
    <x v="337"/>
    <x v="337"/>
    <x v="337"/>
  </r>
  <r>
    <x v="9"/>
    <x v="0"/>
    <s v="AGR"/>
    <n v="1768.6425430152001"/>
    <n v="1771.4372875994932"/>
    <n v="1785.428385310403"/>
    <n v="1726.4324842280489"/>
    <n v="1627.1246997438186"/>
    <n v="1501.0949863007904"/>
    <n v="1346.0145686931692"/>
    <n v="1162.189795931974"/>
    <n v="960.67055974484219"/>
    <n v="766.42741378550943"/>
    <x v="338"/>
    <x v="338"/>
    <x v="338"/>
    <x v="338"/>
    <x v="338"/>
    <x v="338"/>
    <x v="338"/>
    <x v="338"/>
  </r>
  <r>
    <x v="9"/>
    <x v="1"/>
    <s v="CCK"/>
    <n v="395.44609657165398"/>
    <n v="409.0250470315716"/>
    <n v="487.19355968893314"/>
    <n v="554.05860200268262"/>
    <n v="611.42314977845649"/>
    <n v="655.33361102922549"/>
    <n v="695.98415459893261"/>
    <n v="732.87263020793455"/>
    <n v="764.11918599658736"/>
    <n v="793.68243399601363"/>
    <x v="339"/>
    <x v="339"/>
    <x v="339"/>
    <x v="339"/>
    <x v="339"/>
    <x v="339"/>
    <x v="339"/>
    <x v="339"/>
  </r>
  <r>
    <x v="9"/>
    <x v="2"/>
    <s v="CHW"/>
    <n v="434.27390775052203"/>
    <n v="449.18613960842492"/>
    <n v="535.02981273874627"/>
    <n v="608.46015752970675"/>
    <n v="671.45717923482016"/>
    <n v="719.67909307799812"/>
    <n v="764.32100650500502"/>
    <n v="804.83146442219004"/>
    <n v="839.14603726467146"/>
    <n v="871.61202275754465"/>
    <x v="340"/>
    <x v="340"/>
    <x v="340"/>
    <x v="340"/>
    <x v="340"/>
    <x v="340"/>
    <x v="340"/>
    <x v="340"/>
  </r>
  <r>
    <x v="9"/>
    <x v="3"/>
    <s v="CLA"/>
    <n v="1554.8645998131301"/>
    <n v="1653.2846388805497"/>
    <n v="2220.6460073762446"/>
    <n v="2753.3904209911934"/>
    <n v="3238.1050975640233"/>
    <n v="3622.4263459024669"/>
    <n v="3983.0597561885425"/>
    <n v="4311.8147019507105"/>
    <n v="4589.3333212382058"/>
    <n v="4848.9064789020813"/>
    <x v="341"/>
    <x v="341"/>
    <x v="341"/>
    <x v="341"/>
    <x v="341"/>
    <x v="341"/>
    <x v="341"/>
    <x v="341"/>
  </r>
  <r>
    <x v="9"/>
    <x v="4"/>
    <s v="COE"/>
    <n v="350.87377586688001"/>
    <n v="390.26746647642483"/>
    <n v="617.27454477654601"/>
    <n v="855.98364603365837"/>
    <n v="1085.673719904815"/>
    <n v="1270.1312062639818"/>
    <n v="1438.71858151519"/>
    <n v="1584.6575340304639"/>
    <n v="1698.6950601916483"/>
    <n v="1794.7734249165287"/>
    <x v="342"/>
    <x v="342"/>
    <x v="342"/>
    <x v="342"/>
    <x v="342"/>
    <x v="342"/>
    <x v="342"/>
    <x v="342"/>
  </r>
  <r>
    <x v="9"/>
    <x v="5"/>
    <s v="COT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9"/>
    <x v="6"/>
    <s v="CRF"/>
    <n v="350.87377586688001"/>
    <n v="373.0834336934854"/>
    <n v="501.11530583785742"/>
    <n v="621.33544847891403"/>
    <n v="730.71710705397095"/>
    <n v="817.44378895706996"/>
    <n v="898.8250271600831"/>
    <n v="973.0125089307445"/>
    <n v="1035.6379014147392"/>
    <n v="1094.2136860548674"/>
    <x v="343"/>
    <x v="343"/>
    <x v="343"/>
    <x v="343"/>
    <x v="343"/>
    <x v="343"/>
    <x v="343"/>
    <x v="343"/>
  </r>
  <r>
    <x v="9"/>
    <x v="7"/>
    <s v="CSC"/>
    <n v="186.12774584283201"/>
    <n v="207.02488703119585"/>
    <n v="327.44515973461716"/>
    <n v="454.07299568326715"/>
    <n v="575.91651501294132"/>
    <n v="673.7655379416093"/>
    <n v="763.19595506395365"/>
    <n v="840.61208055016743"/>
    <n v="901.1054805867866"/>
    <n v="952.07209787337501"/>
    <x v="344"/>
    <x v="344"/>
    <x v="344"/>
    <x v="344"/>
    <x v="344"/>
    <x v="344"/>
    <x v="344"/>
    <x v="344"/>
  </r>
  <r>
    <x v="9"/>
    <x v="8"/>
    <s v="CSH"/>
    <n v="547.04540332803197"/>
    <n v="565.83001770535702"/>
    <n v="673.96542706942535"/>
    <n v="766.46403650870991"/>
    <n v="845.82001560873937"/>
    <n v="906.564112448988"/>
    <n v="962.79856057070504"/>
    <n v="1013.8287039774341"/>
    <n v="1057.0540256134468"/>
    <n v="1097.9507219413176"/>
    <x v="345"/>
    <x v="345"/>
    <x v="345"/>
    <x v="345"/>
    <x v="345"/>
    <x v="345"/>
    <x v="345"/>
    <x v="345"/>
  </r>
  <r>
    <x v="9"/>
    <x v="9"/>
    <s v="ICH"/>
    <n v="8284.2679704276507"/>
    <n v="8621.6676439760904"/>
    <n v="10566.237131071193"/>
    <n v="12273.691560782792"/>
    <n v="13772.487995435313"/>
    <n v="14942.008350742686"/>
    <n v="16039.315190278545"/>
    <n v="17046.208103427627"/>
    <n v="17907.383772931349"/>
    <n v="18727.685633043217"/>
    <x v="346"/>
    <x v="346"/>
    <x v="346"/>
    <x v="346"/>
    <x v="346"/>
    <x v="346"/>
    <x v="346"/>
    <x v="346"/>
  </r>
  <r>
    <x v="9"/>
    <x v="10"/>
    <s v="ICH_Feedstock"/>
    <n v="6242.9048899487998"/>
    <n v="6497.164418899546"/>
    <n v="7962.5639452266223"/>
    <n v="9249.2769833203201"/>
    <n v="10378.748365020087"/>
    <n v="11260.082041224932"/>
    <n v="12086.996653205917"/>
    <n v="12845.776633958847"/>
    <n v="13494.746201027569"/>
    <n v="14112.913854706463"/>
    <x v="347"/>
    <x v="347"/>
    <x v="347"/>
    <x v="347"/>
    <x v="347"/>
    <x v="347"/>
    <x v="347"/>
    <x v="347"/>
  </r>
  <r>
    <x v="9"/>
    <x v="11"/>
    <s v="IFP"/>
    <n v="1554.5770579346699"/>
    <n v="1567.2141067594559"/>
    <n v="1638.1171336421939"/>
    <n v="1691.3398500194696"/>
    <n v="1732.7944999666643"/>
    <n v="1762.2541565744045"/>
    <n v="1788.1319329996763"/>
    <n v="1810.5679320965282"/>
    <n v="1828.8423256244791"/>
    <n v="1845.5925953511753"/>
    <x v="348"/>
    <x v="348"/>
    <x v="348"/>
    <x v="348"/>
    <x v="348"/>
    <x v="348"/>
    <x v="348"/>
    <x v="348"/>
  </r>
  <r>
    <x v="9"/>
    <x v="12"/>
    <s v="ILP"/>
    <n v="248.452201"/>
    <n v="248.452201"/>
    <n v="248.452201"/>
    <n v="248.452201"/>
    <n v="248.452201"/>
    <n v="248.452201"/>
    <n v="248.452201"/>
    <n v="248.452201"/>
    <n v="248.452201"/>
    <n v="248.452201"/>
    <x v="349"/>
    <x v="349"/>
    <x v="349"/>
    <x v="349"/>
    <x v="349"/>
    <x v="349"/>
    <x v="349"/>
    <x v="349"/>
  </r>
  <r>
    <x v="9"/>
    <x v="13"/>
    <s v="IMC"/>
    <n v="1838.1647336240501"/>
    <n v="1853.1070469485937"/>
    <n v="1936.9442828436086"/>
    <n v="1999.8759463292115"/>
    <n v="2048.8927996197776"/>
    <n v="2083.7265195467694"/>
    <n v="2114.3249487251455"/>
    <n v="2140.8537477273931"/>
    <n v="2162.4617764449108"/>
    <n v="2182.2676490024337"/>
    <x v="350"/>
    <x v="350"/>
    <x v="350"/>
    <x v="350"/>
    <x v="350"/>
    <x v="350"/>
    <x v="350"/>
    <x v="350"/>
  </r>
  <r>
    <x v="9"/>
    <x v="14"/>
    <s v="INF"/>
    <n v="56060.5"/>
    <n v="58580.450385106313"/>
    <n v="73235.617124255048"/>
    <n v="86393.197843094327"/>
    <n v="98102.298365129012"/>
    <n v="107325.06916103384"/>
    <n v="116039.9449942693"/>
    <n v="124091.04058575149"/>
    <n v="131016.84446454156"/>
    <n v="137652.35418670374"/>
    <x v="351"/>
    <x v="351"/>
    <x v="351"/>
    <x v="351"/>
    <x v="351"/>
    <x v="351"/>
    <x v="351"/>
    <x v="351"/>
  </r>
  <r>
    <x v="9"/>
    <x v="15"/>
    <s v="INM"/>
    <n v="2631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9"/>
    <x v="16"/>
    <s v="IOI"/>
    <n v="5160.4724436433598"/>
    <n v="5202.4215653652018"/>
    <n v="5437.7866214309206"/>
    <n v="5614.4612737673378"/>
    <n v="5752.0714215702328"/>
    <n v="5849.8637730959999"/>
    <n v="5935.765949166188"/>
    <n v="6010.2430260624151"/>
    <n v="6070.9055089827361"/>
    <n v="6126.5086101008292"/>
    <x v="352"/>
    <x v="352"/>
    <x v="352"/>
    <x v="352"/>
    <x v="352"/>
    <x v="352"/>
    <x v="352"/>
    <x v="352"/>
  </r>
  <r>
    <x v="9"/>
    <x v="17"/>
    <s v="ITM"/>
    <n v="3907.7591914186301"/>
    <n v="3939.5250942057655"/>
    <n v="4117.7548921988773"/>
    <n v="4251.5414793957061"/>
    <n v="4355.7465353827083"/>
    <n v="4429.7996312375244"/>
    <n v="4494.8489114666309"/>
    <n v="4551.2465543122435"/>
    <n v="4597.1831188022179"/>
    <n v="4639.2884748211718"/>
    <x v="353"/>
    <x v="353"/>
    <x v="353"/>
    <x v="353"/>
    <x v="353"/>
    <x v="353"/>
    <x v="353"/>
    <x v="353"/>
  </r>
  <r>
    <x v="9"/>
    <x v="18"/>
    <s v="NEU"/>
    <n v="1413.8515702728"/>
    <n v="1422.3685009435851"/>
    <n v="1470.0548917870185"/>
    <n v="1505.4490444164876"/>
    <n v="1532.7925577231024"/>
    <n v="1552.1037855177753"/>
    <n v="1568.9936068412198"/>
    <n v="1583.5821832069951"/>
    <n v="1595.4266261450562"/>
    <n v="1606.2551251408388"/>
    <x v="354"/>
    <x v="354"/>
    <x v="354"/>
    <x v="354"/>
    <x v="354"/>
    <x v="354"/>
    <x v="354"/>
    <x v="354"/>
  </r>
  <r>
    <x v="9"/>
    <x v="19"/>
    <s v="ONO"/>
    <n v="3621.0557359872"/>
    <n v="3650.4910463176739"/>
    <n v="3815.6445270551872"/>
    <n v="3939.6154948750745"/>
    <n v="4036.1752615385931"/>
    <n v="4104.7952492035301"/>
    <n v="4165.0720108352862"/>
    <n v="4217.3318861548105"/>
    <n v="4259.8981887824766"/>
    <n v="4298.9143700412988"/>
    <x v="355"/>
    <x v="355"/>
    <x v="355"/>
    <x v="355"/>
    <x v="355"/>
    <x v="355"/>
    <x v="355"/>
    <x v="355"/>
  </r>
  <r>
    <x v="9"/>
    <x v="20"/>
    <s v="RCK"/>
    <n v="969.43780688521997"/>
    <n v="1009.9916868274927"/>
    <n v="1245.1353567487699"/>
    <n v="1453.3195242726936"/>
    <n v="1636.6279923298596"/>
    <n v="1779.8169882123539"/>
    <n v="1914.3140539938393"/>
    <n v="2037.9196382599"/>
    <n v="2143.7704645255653"/>
    <n v="2244.8126830027059"/>
    <x v="356"/>
    <x v="356"/>
    <x v="356"/>
    <x v="356"/>
    <x v="356"/>
    <x v="356"/>
    <x v="356"/>
    <x v="356"/>
  </r>
  <r>
    <x v="9"/>
    <x v="21"/>
    <s v="REA"/>
    <n v="1600.8914826047601"/>
    <n v="1699.3653875082196"/>
    <n v="2281.1323684947361"/>
    <n v="2841.9587400880027"/>
    <n v="3369.0502195693171"/>
    <n v="3802.47522245967"/>
    <n v="4224.9985216343675"/>
    <n v="4626.1406484718718"/>
    <n v="4979.4644039911009"/>
    <n v="5324.5716113242679"/>
    <x v="357"/>
    <x v="357"/>
    <x v="357"/>
    <x v="357"/>
    <x v="357"/>
    <x v="357"/>
    <x v="357"/>
    <x v="357"/>
  </r>
  <r>
    <x v="9"/>
    <x v="22"/>
    <s v="RHW"/>
    <n v="3231.3129489734301"/>
    <n v="3366.4864242163808"/>
    <n v="4150.2631452079513"/>
    <n v="4844.1789297106243"/>
    <n v="5455.1794727910883"/>
    <n v="5932.4545009150834"/>
    <n v="6380.7577413828867"/>
    <n v="6792.757688329084"/>
    <n v="7145.5777899823688"/>
    <n v="7482.36992521714"/>
    <x v="358"/>
    <x v="358"/>
    <x v="358"/>
    <x v="358"/>
    <x v="358"/>
    <x v="358"/>
    <x v="358"/>
    <x v="358"/>
  </r>
  <r>
    <x v="9"/>
    <x v="23"/>
    <s v="RLI"/>
    <n v="350.81590651374501"/>
    <n v="372.29846976821676"/>
    <n v="496.32226505270756"/>
    <n v="612.32448654513973"/>
    <n v="717.74031297398017"/>
    <n v="801.37906023541939"/>
    <n v="880.04149222791398"/>
    <n v="951.97832982122077"/>
    <n v="1012.945228422224"/>
    <n v="1070.2375131785582"/>
    <x v="359"/>
    <x v="359"/>
    <x v="359"/>
    <x v="359"/>
    <x v="359"/>
    <x v="359"/>
    <x v="359"/>
    <x v="359"/>
  </r>
  <r>
    <x v="9"/>
    <x v="24"/>
    <s v="ROT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9"/>
    <x v="25"/>
    <s v="RRF"/>
    <n v="451.90149884021298"/>
    <n v="479.57413954256697"/>
    <n v="639.33468044243421"/>
    <n v="788.76227704763721"/>
    <n v="924.55306954069727"/>
    <n v="1032.2918423465458"/>
    <n v="1133.6204031666118"/>
    <n v="1226.2854281174307"/>
    <n v="1304.8195890430932"/>
    <n v="1378.6203172103415"/>
    <x v="360"/>
    <x v="360"/>
    <x v="360"/>
    <x v="360"/>
    <x v="360"/>
    <x v="360"/>
    <x v="360"/>
    <x v="360"/>
  </r>
  <r>
    <x v="9"/>
    <x v="26"/>
    <s v="RSC"/>
    <n v="1269.72105331336"/>
    <n v="1347.8240300713228"/>
    <n v="1809.2430531016955"/>
    <n v="2254.053372228816"/>
    <n v="2672.1074101143704"/>
    <n v="3015.8714048523912"/>
    <n v="3350.9888905202092"/>
    <n v="3669.1482469481343"/>
    <n v="3949.3812395608302"/>
    <n v="4223.0974105583391"/>
    <x v="361"/>
    <x v="361"/>
    <x v="361"/>
    <x v="361"/>
    <x v="361"/>
    <x v="361"/>
    <x v="361"/>
    <x v="361"/>
  </r>
  <r>
    <x v="9"/>
    <x v="27"/>
    <s v="RSH"/>
    <n v="2662.5354545723299"/>
    <n v="2773.9156198597716"/>
    <n v="3419.7315284586207"/>
    <n v="3991.5038723638136"/>
    <n v="4494.9557615506874"/>
    <n v="4888.2205749652639"/>
    <n v="5257.6132308280767"/>
    <n v="5597.09271899547"/>
    <n v="5887.8092310052789"/>
    <n v="6165.3190281199722"/>
    <x v="362"/>
    <x v="362"/>
    <x v="362"/>
    <x v="362"/>
    <x v="362"/>
    <x v="362"/>
    <x v="362"/>
    <x v="362"/>
  </r>
  <r>
    <x v="9"/>
    <x v="28"/>
    <s v="TAD"/>
    <n v="1141.9091299080001"/>
    <n v="1188.5236786355647"/>
    <n v="1459.9270848184224"/>
    <n v="1699.8801970107725"/>
    <n v="1910.3097063194705"/>
    <n v="2073.9618824452596"/>
    <n v="2227.2243306823038"/>
    <n v="2367.7878784609484"/>
    <n v="2487.9476509115239"/>
    <n v="2602.6000425617094"/>
    <x v="363"/>
    <x v="363"/>
    <x v="363"/>
    <x v="363"/>
    <x v="363"/>
    <x v="363"/>
    <x v="363"/>
    <x v="363"/>
  </r>
  <r>
    <x v="9"/>
    <x v="29"/>
    <s v="TAI"/>
    <n v="739.07707225679997"/>
    <n v="779.68647775420447"/>
    <n v="1016.3743843944316"/>
    <n v="1235.6706536867821"/>
    <n v="1433.9316989258666"/>
    <n v="1591.1073756595229"/>
    <n v="1739.5957796220059"/>
    <n v="1876.4187615916267"/>
    <n v="1993.5073603864553"/>
    <n v="2104.9407700300312"/>
    <x v="364"/>
    <x v="364"/>
    <x v="364"/>
    <x v="364"/>
    <x v="364"/>
    <x v="364"/>
    <x v="364"/>
    <x v="364"/>
  </r>
  <r>
    <x v="9"/>
    <x v="30"/>
    <s v="TTF"/>
    <n v="138.68937280367999"/>
    <n v="147.88068992782578"/>
    <n v="200.77135106055042"/>
    <n v="250.72763420299924"/>
    <n v="296.27187719488461"/>
    <n v="332.35709138994144"/>
    <n v="366.1148564225465"/>
    <n v="396.75358405133187"/>
    <n v="422.47275205700629"/>
    <n v="446.36785372044312"/>
    <x v="365"/>
    <x v="365"/>
    <x v="365"/>
    <x v="365"/>
    <x v="365"/>
    <x v="365"/>
    <x v="365"/>
    <x v="365"/>
  </r>
  <r>
    <x v="9"/>
    <x v="31"/>
    <s v="TTP"/>
    <n v="326.52113141232002"/>
    <n v="348.16056351786256"/>
    <n v="472.68285506105877"/>
    <n v="590.29664019163647"/>
    <n v="697.52300837255484"/>
    <n v="782.47966170535608"/>
    <n v="861.95672191241601"/>
    <n v="934.0905257370697"/>
    <n v="994.64204216856888"/>
    <n v="1050.8990968558244"/>
    <x v="366"/>
    <x v="366"/>
    <x v="366"/>
    <x v="366"/>
    <x v="366"/>
    <x v="366"/>
    <x v="366"/>
    <x v="366"/>
  </r>
  <r>
    <x v="9"/>
    <x v="32"/>
    <s v="TWD"/>
    <n v="1018.0260679931999"/>
    <n v="1039.2406230980023"/>
    <n v="1160.3865063774053"/>
    <n v="1257.7470481775222"/>
    <n v="1337.2286709327179"/>
    <n v="1395.7088606054913"/>
    <n v="1448.3608657325788"/>
    <n v="1495.0236469572139"/>
    <n v="1533.7538217527922"/>
    <n v="1569.8351593391576"/>
    <x v="367"/>
    <x v="367"/>
    <x v="367"/>
    <x v="367"/>
    <x v="367"/>
    <x v="367"/>
    <x v="367"/>
    <x v="367"/>
  </r>
  <r>
    <x v="9"/>
    <x v="33"/>
    <s v="TWI"/>
    <n v="879.69327071040004"/>
    <n v="898.55867386554041"/>
    <n v="1006.3537138698209"/>
    <n v="1093.2479073951388"/>
    <n v="1164.345003784005"/>
    <n v="1216.7466062397934"/>
    <n v="1263.9833567281391"/>
    <n v="1305.8911685467408"/>
    <n v="1340.706310555086"/>
    <n v="1373.1642104009286"/>
    <x v="368"/>
    <x v="368"/>
    <x v="368"/>
    <x v="368"/>
    <x v="368"/>
    <x v="368"/>
    <x v="368"/>
    <x v="368"/>
  </r>
  <r>
    <x v="9"/>
    <x v="34"/>
    <s v="Trd_2w"/>
    <n v="1632.68"/>
    <n v="1683.4948689318353"/>
    <n v="1975.1063162859946"/>
    <n v="2220.8027705552777"/>
    <n v="2429.2080367814578"/>
    <n v="2587.3334438149295"/>
    <n v="2732.8013349139437"/>
    <n v="2864.0848643246222"/>
    <n v="2974.7651722634741"/>
    <n v="3079.0820443916605"/>
    <x v="369"/>
    <x v="369"/>
    <x v="369"/>
    <x v="369"/>
    <x v="369"/>
    <x v="369"/>
    <x v="369"/>
    <x v="369"/>
  </r>
  <r>
    <x v="9"/>
    <x v="35"/>
    <s v="Trd_3w"/>
    <n v="140.85"/>
    <n v="145.2337581700327"/>
    <n v="170.39084489849961"/>
    <n v="191.58688183398513"/>
    <n v="209.56583775183643"/>
    <n v="223.20719036267536"/>
    <n v="235.75658918013875"/>
    <n v="247.08231444013705"/>
    <n v="256.63061623423465"/>
    <n v="265.62994950177949"/>
    <x v="370"/>
    <x v="370"/>
    <x v="370"/>
    <x v="370"/>
    <x v="370"/>
    <x v="370"/>
    <x v="370"/>
    <x v="370"/>
  </r>
  <r>
    <x v="9"/>
    <x v="36"/>
    <s v="Trd_Bus"/>
    <n v="136.5"/>
    <n v="140.74837053751838"/>
    <n v="165.12850783560665"/>
    <n v="185.66992808192381"/>
    <n v="203.09362338037397"/>
    <n v="216.31367756127219"/>
    <n v="228.47550176136983"/>
    <n v="239.45144423911049"/>
    <n v="248.70485705341167"/>
    <n v="257.42625564070215"/>
    <x v="371"/>
    <x v="371"/>
    <x v="371"/>
    <x v="371"/>
    <x v="371"/>
    <x v="371"/>
    <x v="371"/>
    <x v="371"/>
  </r>
  <r>
    <x v="9"/>
    <x v="37"/>
    <s v="Trd_Car"/>
    <n v="3450.56"/>
    <n v="3557.9538274134757"/>
    <n v="4174.2551208588347"/>
    <n v="4693.5181468304991"/>
    <n v="5133.968740596214"/>
    <n v="5468.1562142551165"/>
    <n v="5775.5928744154753"/>
    <n v="6053.0518346791587"/>
    <n v="6286.9672641334819"/>
    <n v="6507.4339975353951"/>
    <x v="372"/>
    <x v="372"/>
    <x v="372"/>
    <x v="372"/>
    <x v="372"/>
    <x v="372"/>
    <x v="372"/>
    <x v="372"/>
  </r>
  <r>
    <x v="9"/>
    <x v="38"/>
    <s v="Trd_Hdt"/>
    <n v="284.5"/>
    <n v="293.35466240237349"/>
    <n v="344.16894123978091"/>
    <n v="386.98237757734307"/>
    <n v="423.29769854737287"/>
    <n v="450.85158436763328"/>
    <n v="476.19985531948515"/>
    <n v="499.0764533774867"/>
    <n v="518.36287056187268"/>
    <n v="536.54043758080422"/>
    <x v="373"/>
    <x v="373"/>
    <x v="373"/>
    <x v="373"/>
    <x v="373"/>
    <x v="373"/>
    <x v="373"/>
    <x v="373"/>
  </r>
  <r>
    <x v="9"/>
    <x v="39"/>
    <s v="Trd_Lcv"/>
    <n v="382.25"/>
    <n v="394.14699368473555"/>
    <n v="462.42030857260545"/>
    <n v="519.94380959205409"/>
    <n v="568.7365387336846"/>
    <n v="605.75753295088862"/>
    <n v="639.81509559182143"/>
    <n v="670.5517550212453"/>
    <n v="696.46470042979206"/>
    <n v="720.88781112570268"/>
    <x v="374"/>
    <x v="374"/>
    <x v="374"/>
    <x v="374"/>
    <x v="374"/>
    <x v="374"/>
    <x v="374"/>
    <x v="374"/>
  </r>
  <r>
    <x v="10"/>
    <x v="0"/>
    <s v="AGR"/>
    <n v="86.050015052399999"/>
    <n v="86.050015052399999"/>
    <n v="86.050015052399999"/>
    <n v="86.050015052399999"/>
    <n v="86.050015052399999"/>
    <n v="86.050015052399999"/>
    <n v="86.050015052399999"/>
    <n v="86.050015052399999"/>
    <n v="86.050015052399999"/>
    <n v="86.050015052399999"/>
    <x v="375"/>
    <x v="375"/>
    <x v="375"/>
    <x v="375"/>
    <x v="375"/>
    <x v="375"/>
    <x v="375"/>
    <x v="375"/>
  </r>
  <r>
    <x v="10"/>
    <x v="1"/>
    <s v="CCK"/>
    <n v="7.7250100171392004"/>
    <n v="7.7250100171392004"/>
    <n v="7.7250100171392004"/>
    <n v="7.7250100171392004"/>
    <n v="7.7250100171392004"/>
    <n v="7.7250100171392004"/>
    <n v="7.7250100171392004"/>
    <n v="7.7250100171392004"/>
    <n v="7.7250100171392004"/>
    <n v="7.7250100171392004"/>
    <x v="376"/>
    <x v="376"/>
    <x v="376"/>
    <x v="376"/>
    <x v="376"/>
    <x v="376"/>
    <x v="376"/>
    <x v="376"/>
  </r>
  <r>
    <x v="10"/>
    <x v="2"/>
    <s v="CHW"/>
    <n v="17.671239513202099"/>
    <n v="17.671239513202099"/>
    <n v="17.671239513202099"/>
    <n v="17.671239513202099"/>
    <n v="17.671239513202099"/>
    <n v="17.671239513202099"/>
    <n v="17.671239513202099"/>
    <n v="17.671239513202099"/>
    <n v="17.671239513202099"/>
    <n v="17.671239513202099"/>
    <x v="377"/>
    <x v="377"/>
    <x v="377"/>
    <x v="377"/>
    <x v="377"/>
    <x v="377"/>
    <x v="377"/>
    <x v="377"/>
  </r>
  <r>
    <x v="10"/>
    <x v="3"/>
    <s v="CLA"/>
    <n v="134.850892024963"/>
    <n v="135.67495271279961"/>
    <n v="143.46852805310789"/>
    <n v="150.67720111416898"/>
    <n v="156.6147486574001"/>
    <n v="162.03574794613934"/>
    <n v="167.27611085707341"/>
    <n v="172.43086675751633"/>
    <n v="177.59428727969475"/>
    <n v="182.89688296395354"/>
    <x v="378"/>
    <x v="378"/>
    <x v="378"/>
    <x v="378"/>
    <x v="378"/>
    <x v="378"/>
    <x v="378"/>
    <x v="378"/>
  </r>
  <r>
    <x v="10"/>
    <x v="4"/>
    <s v="COE"/>
    <n v="33.860114091108002"/>
    <n v="34.484978730934237"/>
    <n v="40.225579002961943"/>
    <n v="45.836312395277098"/>
    <n v="50.630083240343275"/>
    <n v="55.067547519375601"/>
    <n v="59.359834296250575"/>
    <n v="63.545445864640428"/>
    <n v="67.667495521973649"/>
    <n v="71.797795417280909"/>
    <x v="379"/>
    <x v="379"/>
    <x v="379"/>
    <x v="379"/>
    <x v="379"/>
    <x v="379"/>
    <x v="379"/>
    <x v="379"/>
  </r>
  <r>
    <x v="10"/>
    <x v="5"/>
    <s v="COT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10"/>
    <x v="6"/>
    <s v="CRF"/>
    <n v="44.814856885289998"/>
    <n v="45.088716117777352"/>
    <n v="47.67874691591242"/>
    <n v="50.07439774708746"/>
    <n v="52.047616755162323"/>
    <n v="53.849171818328948"/>
    <n v="55.590696181675533"/>
    <n v="57.303770856140353"/>
    <n v="59.019725035347122"/>
    <n v="60.781931151615332"/>
    <x v="380"/>
    <x v="380"/>
    <x v="380"/>
    <x v="380"/>
    <x v="380"/>
    <x v="380"/>
    <x v="380"/>
    <x v="380"/>
  </r>
  <r>
    <x v="10"/>
    <x v="7"/>
    <s v="CSC"/>
    <n v="60.582449267810702"/>
    <n v="61.700455847459615"/>
    <n v="71.971526518134922"/>
    <n v="82.010239624078309"/>
    <n v="90.587244953750215"/>
    <n v="98.526747279077469"/>
    <n v="106.20649830422866"/>
    <n v="113.69538625701117"/>
    <n v="121.07054936404766"/>
    <n v="128.46047378057546"/>
    <x v="381"/>
    <x v="381"/>
    <x v="381"/>
    <x v="381"/>
    <x v="381"/>
    <x v="381"/>
    <x v="381"/>
    <x v="381"/>
  </r>
  <r>
    <x v="10"/>
    <x v="8"/>
    <s v="CSH"/>
    <n v="172.721176206286"/>
    <n v="172.721176206286"/>
    <n v="172.721176206286"/>
    <n v="172.721176206286"/>
    <n v="172.721176206286"/>
    <n v="172.721176206286"/>
    <n v="172.721176206286"/>
    <n v="172.721176206286"/>
    <n v="172.721176206286"/>
    <n v="172.721176206286"/>
    <x v="382"/>
    <x v="382"/>
    <x v="382"/>
    <x v="382"/>
    <x v="382"/>
    <x v="382"/>
    <x v="382"/>
    <x v="382"/>
  </r>
  <r>
    <x v="10"/>
    <x v="9"/>
    <s v="ICH"/>
    <n v="72.267459450629403"/>
    <n v="72.758390544348146"/>
    <n v="77.404533005732389"/>
    <n v="81.728052889972034"/>
    <n v="85.308218258818357"/>
    <n v="88.590757625223361"/>
    <n v="91.775771445416837"/>
    <n v="94.9197140196096"/>
    <n v="98.079453565364773"/>
    <n v="101.33489539325505"/>
    <x v="383"/>
    <x v="383"/>
    <x v="383"/>
    <x v="383"/>
    <x v="383"/>
    <x v="383"/>
    <x v="383"/>
    <x v="383"/>
  </r>
  <r>
    <x v="10"/>
    <x v="10"/>
    <s v="ICH_Feedstock"/>
    <n v="160.66987769880001"/>
    <n v="161.76134873411729"/>
    <n v="172.09096522702563"/>
    <n v="181.70330550174748"/>
    <n v="189.66297000810795"/>
    <n v="196.96093236282573"/>
    <n v="204.04206936210096"/>
    <n v="211.03189400416818"/>
    <n v="218.05683953616619"/>
    <n v="225.29455682025059"/>
    <x v="384"/>
    <x v="384"/>
    <x v="384"/>
    <x v="384"/>
    <x v="384"/>
    <x v="384"/>
    <x v="384"/>
    <x v="384"/>
  </r>
  <r>
    <x v="10"/>
    <x v="11"/>
    <s v="IFP"/>
    <n v="59.395620057145301"/>
    <n v="59.395620057145301"/>
    <n v="59.395620057145301"/>
    <n v="59.395620057145301"/>
    <n v="59.395620057145301"/>
    <n v="59.395620057145301"/>
    <n v="59.395620057145301"/>
    <n v="59.395620057145301"/>
    <n v="59.395620057145301"/>
    <n v="59.395620057145301"/>
    <x v="385"/>
    <x v="385"/>
    <x v="385"/>
    <x v="385"/>
    <x v="385"/>
    <x v="385"/>
    <x v="385"/>
    <x v="385"/>
  </r>
  <r>
    <x v="10"/>
    <x v="12"/>
    <s v="ILP"/>
    <n v="44.011840999999997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10"/>
    <x v="13"/>
    <s v="IMC"/>
    <n v="74.133596811164907"/>
    <n v="74.133596811164907"/>
    <n v="74.133596811164907"/>
    <n v="74.133596811164907"/>
    <n v="74.133596811164907"/>
    <n v="74.133596811164907"/>
    <n v="74.133596811164907"/>
    <n v="74.133596811164907"/>
    <n v="74.133596811164907"/>
    <n v="74.133596811164907"/>
    <x v="386"/>
    <x v="386"/>
    <x v="386"/>
    <x v="386"/>
    <x v="386"/>
    <x v="386"/>
    <x v="386"/>
    <x v="386"/>
  </r>
  <r>
    <x v="10"/>
    <x v="14"/>
    <s v="INF"/>
    <n v="760.47900000000004"/>
    <n v="769.85156590615361"/>
    <n v="859.04029202837319"/>
    <n v="946.09216609816372"/>
    <n v="1021.2819620807286"/>
    <n v="1092.5768282632537"/>
    <n v="1163.8405362855856"/>
    <n v="1236.1730512500199"/>
    <n v="1310.8295573521034"/>
    <n v="1389.7649279401214"/>
    <x v="387"/>
    <x v="387"/>
    <x v="387"/>
    <x v="387"/>
    <x v="387"/>
    <x v="387"/>
    <x v="387"/>
    <x v="387"/>
  </r>
  <r>
    <x v="10"/>
    <x v="15"/>
    <s v="INM"/>
    <n v="4.2640000000000002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10"/>
    <x v="16"/>
    <s v="IOI"/>
    <n v="95.518145640987896"/>
    <n v="95.518145640987896"/>
    <n v="95.518145640987896"/>
    <n v="95.518145640987896"/>
    <n v="95.518145640987896"/>
    <n v="95.518145640987896"/>
    <n v="95.518145640987896"/>
    <n v="95.518145640987896"/>
    <n v="95.518145640987896"/>
    <n v="95.518145640987896"/>
    <x v="388"/>
    <x v="388"/>
    <x v="388"/>
    <x v="388"/>
    <x v="388"/>
    <x v="388"/>
    <x v="388"/>
    <x v="388"/>
  </r>
  <r>
    <x v="10"/>
    <x v="17"/>
    <s v="ITM"/>
    <n v="51.827129729748101"/>
    <n v="51.827129729748101"/>
    <n v="51.827129729748101"/>
    <n v="51.827129729748101"/>
    <n v="51.827129729748101"/>
    <n v="51.827129729748101"/>
    <n v="51.827129729748101"/>
    <n v="51.827129729748101"/>
    <n v="51.827129729748101"/>
    <n v="51.827129729748101"/>
    <x v="389"/>
    <x v="389"/>
    <x v="389"/>
    <x v="389"/>
    <x v="389"/>
    <x v="389"/>
    <x v="389"/>
    <x v="389"/>
  </r>
  <r>
    <x v="10"/>
    <x v="18"/>
    <s v="NEU"/>
    <n v="1.7354411604"/>
    <n v="1.735813859520422"/>
    <n v="1.7393180145529954"/>
    <n v="1.7423893042510761"/>
    <n v="1.7448022516441406"/>
    <n v="1.7469246945029324"/>
    <n v="1.74891018499407"/>
    <n v="1.7508042059945454"/>
    <n v="1.7526466876302864"/>
    <n v="1.7544857522954638"/>
    <x v="390"/>
    <x v="390"/>
    <x v="390"/>
    <x v="390"/>
    <x v="390"/>
    <x v="390"/>
    <x v="390"/>
    <x v="390"/>
  </r>
  <r>
    <x v="10"/>
    <x v="19"/>
    <s v="ONO"/>
    <n v="9.7570233900000005"/>
    <n v="9.7570233900000005"/>
    <n v="9.7570233900000005"/>
    <n v="9.7570233900000005"/>
    <n v="9.7570233900000005"/>
    <n v="9.7570233900000005"/>
    <n v="9.7570233900000005"/>
    <n v="9.7570233900000005"/>
    <n v="9.7570233900000005"/>
    <n v="9.7570233900000005"/>
    <x v="391"/>
    <x v="391"/>
    <x v="391"/>
    <x v="391"/>
    <x v="391"/>
    <x v="391"/>
    <x v="391"/>
    <x v="391"/>
  </r>
  <r>
    <x v="10"/>
    <x v="20"/>
    <s v="RCK"/>
    <n v="24.365919830589299"/>
    <n v="24.365919830589299"/>
    <n v="24.365919830589299"/>
    <n v="24.365919830589299"/>
    <n v="24.365919830589299"/>
    <n v="24.365919830589299"/>
    <n v="24.365919830589299"/>
    <n v="24.365919830589299"/>
    <n v="24.365919830589299"/>
    <n v="24.365919830589299"/>
    <x v="392"/>
    <x v="392"/>
    <x v="392"/>
    <x v="392"/>
    <x v="392"/>
    <x v="392"/>
    <x v="392"/>
    <x v="392"/>
  </r>
  <r>
    <x v="10"/>
    <x v="21"/>
    <s v="REA"/>
    <n v="110.432073449721"/>
    <n v="111.51526334145866"/>
    <n v="121.79721062230655"/>
    <n v="131.62011752758508"/>
    <n v="139.94514795000742"/>
    <n v="147.7202936718005"/>
    <n v="155.38851585231387"/>
    <n v="163.07445779671636"/>
    <n v="170.91258717444987"/>
    <n v="179.10359932174006"/>
    <x v="393"/>
    <x v="393"/>
    <x v="393"/>
    <x v="393"/>
    <x v="393"/>
    <x v="393"/>
    <x v="393"/>
    <x v="393"/>
  </r>
  <r>
    <x v="10"/>
    <x v="22"/>
    <s v="RHW"/>
    <n v="69.418307484773194"/>
    <n v="69.418307484773194"/>
    <n v="69.418307484773194"/>
    <n v="69.418307484773194"/>
    <n v="69.418307484773194"/>
    <n v="69.418307484773194"/>
    <n v="69.418307484773194"/>
    <n v="69.418307484773194"/>
    <n v="69.418307484773194"/>
    <n v="69.418307484773194"/>
    <x v="394"/>
    <x v="394"/>
    <x v="394"/>
    <x v="394"/>
    <x v="394"/>
    <x v="394"/>
    <x v="394"/>
    <x v="394"/>
  </r>
  <r>
    <x v="10"/>
    <x v="23"/>
    <s v="RLI"/>
    <n v="24.892333270901599"/>
    <n v="25.136493531037271"/>
    <n v="27.45413233282283"/>
    <n v="29.668299510319137"/>
    <n v="31.544832525518586"/>
    <n v="33.297416829070727"/>
    <n v="35.025899652492178"/>
    <n v="36.758376662153466"/>
    <n v="38.525158020105778"/>
    <n v="40.371482170572648"/>
    <x v="395"/>
    <x v="395"/>
    <x v="395"/>
    <x v="395"/>
    <x v="395"/>
    <x v="395"/>
    <x v="395"/>
    <x v="395"/>
  </r>
  <r>
    <x v="10"/>
    <x v="24"/>
    <s v="ROT"/>
    <n v="0.38011316662404798"/>
    <n v="0.38011316662404798"/>
    <n v="0.38011316662404798"/>
    <n v="0.38011316662404798"/>
    <n v="0.38011316662404798"/>
    <n v="0.38011316662404798"/>
    <n v="0.38011316662404798"/>
    <n v="0.38011316662404798"/>
    <n v="0.38011316662404798"/>
    <n v="0.38011316662404798"/>
    <x v="396"/>
    <x v="396"/>
    <x v="396"/>
    <x v="396"/>
    <x v="396"/>
    <x v="396"/>
    <x v="396"/>
    <x v="396"/>
  </r>
  <r>
    <x v="10"/>
    <x v="25"/>
    <s v="RRF"/>
    <n v="30.054072942250599"/>
    <n v="30.348862915848386"/>
    <n v="33.147093392863468"/>
    <n v="35.820396097540012"/>
    <n v="38.086051932353726"/>
    <n v="40.202056724800073"/>
    <n v="42.28896229083076"/>
    <n v="44.380690288061075"/>
    <n v="46.51383607343341"/>
    <n v="48.743018853901638"/>
    <x v="397"/>
    <x v="397"/>
    <x v="397"/>
    <x v="397"/>
    <x v="397"/>
    <x v="397"/>
    <x v="397"/>
    <x v="397"/>
  </r>
  <r>
    <x v="10"/>
    <x v="26"/>
    <s v="RSC"/>
    <n v="16.282140066743601"/>
    <n v="16.441845929227323"/>
    <n v="17.95781950969134"/>
    <n v="19.406112031040642"/>
    <n v="20.633557166891482"/>
    <n v="21.779927127419437"/>
    <n v="22.910532246980779"/>
    <n v="24.043749974171224"/>
    <n v="25.19940626498261"/>
    <n v="26.407091703681708"/>
    <x v="398"/>
    <x v="398"/>
    <x v="398"/>
    <x v="398"/>
    <x v="398"/>
    <x v="398"/>
    <x v="398"/>
    <x v="398"/>
  </r>
  <r>
    <x v="10"/>
    <x v="27"/>
    <s v="RSH"/>
    <n v="298.49318508157199"/>
    <n v="298.49318508157199"/>
    <n v="298.49318508157199"/>
    <n v="298.49318508157199"/>
    <n v="298.49318508157199"/>
    <n v="298.49318508157199"/>
    <n v="298.49318508157199"/>
    <n v="298.49318508157199"/>
    <n v="298.49318508157199"/>
    <n v="298.49318508157199"/>
    <x v="399"/>
    <x v="399"/>
    <x v="399"/>
    <x v="399"/>
    <x v="399"/>
    <x v="399"/>
    <x v="399"/>
    <x v="399"/>
  </r>
  <r>
    <x v="10"/>
    <x v="28"/>
    <s v="TAD"/>
    <n v="10.7713929204"/>
    <n v="10.872363053434411"/>
    <n v="11.830387722938575"/>
    <n v="12.742216621152359"/>
    <n v="13.512446260657356"/>
    <n v="14.229904057278047"/>
    <n v="14.935844698750234"/>
    <n v="15.641869013891434"/>
    <n v="16.36036908795754"/>
    <n v="17.10969078270827"/>
    <x v="400"/>
    <x v="400"/>
    <x v="400"/>
    <x v="400"/>
    <x v="400"/>
    <x v="400"/>
    <x v="400"/>
    <x v="400"/>
  </r>
  <r>
    <x v="10"/>
    <x v="29"/>
    <s v="TAI"/>
    <n v="115.4657935908"/>
    <n v="117.06880419726831"/>
    <n v="131.7307548585573"/>
    <n v="145.85628641933187"/>
    <n v="157.85445332480106"/>
    <n v="169.03477327109633"/>
    <n v="180.03244345042765"/>
    <n v="191.01123300705868"/>
    <n v="202.15017001435768"/>
    <n v="213.73429682894715"/>
    <x v="401"/>
    <x v="401"/>
    <x v="401"/>
    <x v="401"/>
    <x v="401"/>
    <x v="401"/>
    <x v="401"/>
    <x v="401"/>
  </r>
  <r>
    <x v="10"/>
    <x v="30"/>
    <s v="TTF"/>
    <n v="4.0980201620400001"/>
    <n v="4.1473703711986101"/>
    <n v="4.6168528771018931"/>
    <n v="5.0739981738546822"/>
    <n v="5.4680191987818807"/>
    <n v="5.8409998108220718"/>
    <n v="6.2132605645346368"/>
    <n v="6.590574879945855"/>
    <n v="6.9794904390437216"/>
    <n v="7.3901602451225754"/>
    <x v="402"/>
    <x v="402"/>
    <x v="402"/>
    <x v="402"/>
    <x v="402"/>
    <x v="402"/>
    <x v="402"/>
    <x v="402"/>
  </r>
  <r>
    <x v="10"/>
    <x v="31"/>
    <s v="TTP"/>
    <n v="13.709968419959999"/>
    <n v="13.87507005009599"/>
    <n v="15.445728581569284"/>
    <n v="16.975112853484148"/>
    <n v="18.293314227550358"/>
    <n v="19.541124684828059"/>
    <n v="20.78652684869861"/>
    <n v="22.048835754985571"/>
    <n v="23.349956740834639"/>
    <n v="24.723856782744004"/>
    <x v="403"/>
    <x v="403"/>
    <x v="403"/>
    <x v="403"/>
    <x v="403"/>
    <x v="403"/>
    <x v="403"/>
    <x v="403"/>
  </r>
  <r>
    <x v="10"/>
    <x v="32"/>
    <s v="TWD"/>
    <n v="16.446864088800002"/>
    <n v="16.446864088800002"/>
    <n v="16.446864088800002"/>
    <n v="16.446864088800002"/>
    <n v="16.446864088800002"/>
    <n v="16.446864088800002"/>
    <n v="16.446864088800002"/>
    <n v="16.446864088800002"/>
    <n v="16.446864088800002"/>
    <n v="16.446864088800002"/>
    <x v="404"/>
    <x v="404"/>
    <x v="404"/>
    <x v="404"/>
    <x v="404"/>
    <x v="404"/>
    <x v="404"/>
    <x v="404"/>
  </r>
  <r>
    <x v="10"/>
    <x v="33"/>
    <s v="TWI"/>
    <n v="128.55937001039999"/>
    <n v="129.25597199190506"/>
    <n v="135.65328293405295"/>
    <n v="141.47445583135257"/>
    <n v="146.19146076088501"/>
    <n v="150.44279655837408"/>
    <n v="154.51456295175936"/>
    <n v="158.48662501834676"/>
    <n v="162.43532193882589"/>
    <n v="166.46674942322679"/>
    <x v="405"/>
    <x v="405"/>
    <x v="405"/>
    <x v="405"/>
    <x v="405"/>
    <x v="405"/>
    <x v="405"/>
    <x v="405"/>
  </r>
  <r>
    <x v="10"/>
    <x v="34"/>
    <s v="Trd_2w"/>
    <n v="2.87"/>
    <n v="2.8885430081590049"/>
    <n v="3.0639750092594866"/>
    <n v="3.2267459318800475"/>
    <n v="3.3611824471999956"/>
    <n v="3.4841899775635001"/>
    <n v="3.6033265971313782"/>
    <n v="3.7207273086399044"/>
    <n v="3.8385267543529498"/>
    <n v="3.9597028664667002"/>
    <x v="406"/>
    <x v="406"/>
    <x v="406"/>
    <x v="406"/>
    <x v="406"/>
    <x v="406"/>
    <x v="406"/>
    <x v="406"/>
  </r>
  <r>
    <x v="10"/>
    <x v="35"/>
    <s v="Trd_3w"/>
    <n v="0.6"/>
    <n v="0.60387658707156888"/>
    <n v="0.64055226674414345"/>
    <n v="0.67458103105506217"/>
    <n v="0.70268622589546947"/>
    <n v="0.72840208590177702"/>
    <n v="0.75330869626439956"/>
    <n v="0.77785239901879533"/>
    <n v="0.80247946084033794"/>
    <n v="0.82781244595122649"/>
    <x v="407"/>
    <x v="407"/>
    <x v="407"/>
    <x v="407"/>
    <x v="407"/>
    <x v="407"/>
    <x v="407"/>
    <x v="407"/>
  </r>
  <r>
    <x v="10"/>
    <x v="36"/>
    <s v="Trd_Bus"/>
    <n v="1.75"/>
    <n v="1.761306712292076"/>
    <n v="1.8682774446704187"/>
    <n v="1.9675280072439314"/>
    <n v="2.0495014921951191"/>
    <n v="2.1245060838801826"/>
    <n v="2.1971503641044983"/>
    <n v="2.2687361638048191"/>
    <n v="2.3405650941176517"/>
    <n v="2.4144529673577435"/>
    <x v="408"/>
    <x v="408"/>
    <x v="408"/>
    <x v="408"/>
    <x v="408"/>
    <x v="408"/>
    <x v="408"/>
    <x v="408"/>
  </r>
  <r>
    <x v="10"/>
    <x v="37"/>
    <s v="Trd_Car"/>
    <n v="185.88"/>
    <n v="187.08096667477204"/>
    <n v="198.44309223733566"/>
    <n v="208.98520342085826"/>
    <n v="217.69219278241641"/>
    <n v="225.65896621237047"/>
    <n v="233.37503410271094"/>
    <n v="240.97867321602274"/>
    <n v="248.60813696833662"/>
    <n v="256.45629575568989"/>
    <x v="409"/>
    <x v="409"/>
    <x v="409"/>
    <x v="409"/>
    <x v="409"/>
    <x v="409"/>
    <x v="409"/>
    <x v="409"/>
  </r>
  <r>
    <x v="10"/>
    <x v="38"/>
    <s v="Trd_Hdt"/>
    <n v="17"/>
    <n v="17.109836633694453"/>
    <n v="18.148980891084065"/>
    <n v="19.11312921322676"/>
    <n v="19.9094430670383"/>
    <n v="20.638059100550347"/>
    <n v="21.343746394157986"/>
    <n v="22.039151305532531"/>
    <n v="22.736918057142905"/>
    <n v="23.45468596861808"/>
    <x v="410"/>
    <x v="410"/>
    <x v="410"/>
    <x v="410"/>
    <x v="410"/>
    <x v="410"/>
    <x v="410"/>
    <x v="410"/>
  </r>
  <r>
    <x v="10"/>
    <x v="39"/>
    <s v="Trd_Lcv"/>
    <n v="27.75"/>
    <n v="27.929292152060061"/>
    <n v="29.625542336916634"/>
    <n v="31.199372686296623"/>
    <n v="32.499237947665456"/>
    <n v="33.68859647295718"/>
    <n v="34.840527202228472"/>
    <n v="35.975673454619276"/>
    <n v="37.114675063865619"/>
    <n v="38.286325625244217"/>
    <x v="411"/>
    <x v="411"/>
    <x v="411"/>
    <x v="411"/>
    <x v="411"/>
    <x v="411"/>
    <x v="411"/>
    <x v="411"/>
  </r>
  <r>
    <x v="11"/>
    <x v="0"/>
    <s v="AGR"/>
    <n v="230.7507969708"/>
    <n v="233.42945519487887"/>
    <n v="246.94430780494127"/>
    <n v="227.53775337566373"/>
    <n v="208.45089845023779"/>
    <n v="191.34505575863255"/>
    <n v="176.73583188401722"/>
    <n v="164.52611711963436"/>
    <n v="152.63121281352343"/>
    <n v="140.62604377324885"/>
    <x v="412"/>
    <x v="412"/>
    <x v="412"/>
    <x v="412"/>
    <x v="412"/>
    <x v="412"/>
    <x v="412"/>
    <x v="412"/>
  </r>
  <r>
    <x v="11"/>
    <x v="1"/>
    <s v="CCK"/>
    <n v="23.210570799857599"/>
    <n v="23.210570799857599"/>
    <n v="23.210570799857599"/>
    <n v="23.210570799857599"/>
    <n v="23.210570799857599"/>
    <n v="23.210570799857599"/>
    <n v="23.210570799857599"/>
    <n v="23.210570799857599"/>
    <n v="23.210570799857599"/>
    <n v="23.210570799857599"/>
    <x v="413"/>
    <x v="413"/>
    <x v="413"/>
    <x v="413"/>
    <x v="413"/>
    <x v="413"/>
    <x v="413"/>
    <x v="413"/>
  </r>
  <r>
    <x v="11"/>
    <x v="2"/>
    <s v="CHW"/>
    <n v="48.247176549272801"/>
    <n v="48.247176549272801"/>
    <n v="48.247176549272801"/>
    <n v="48.247176549272801"/>
    <n v="48.247176549272801"/>
    <n v="48.247176549272801"/>
    <n v="48.247176549272801"/>
    <n v="48.247176549272801"/>
    <n v="48.247176549272801"/>
    <n v="48.247176549272801"/>
    <x v="414"/>
    <x v="414"/>
    <x v="414"/>
    <x v="414"/>
    <x v="414"/>
    <x v="414"/>
    <x v="414"/>
    <x v="414"/>
  </r>
  <r>
    <x v="11"/>
    <x v="3"/>
    <s v="CLA"/>
    <n v="208.64372986788501"/>
    <n v="210.33197757153079"/>
    <n v="222.59199833733044"/>
    <n v="234.42920024096497"/>
    <n v="243.02614240340043"/>
    <n v="250.04889037473944"/>
    <n v="255.1870058413478"/>
    <n v="259.40649772581975"/>
    <n v="263.05227848686962"/>
    <n v="266.42672374284138"/>
    <x v="415"/>
    <x v="415"/>
    <x v="415"/>
    <x v="415"/>
    <x v="415"/>
    <x v="415"/>
    <x v="415"/>
    <x v="415"/>
  </r>
  <r>
    <x v="11"/>
    <x v="4"/>
    <s v="COE"/>
    <n v="87.778903535856003"/>
    <n v="90.339354811129283"/>
    <n v="108.67990528376053"/>
    <n v="128.10483408569286"/>
    <n v="143.32143156401668"/>
    <n v="156.23118527188143"/>
    <n v="165.84658031936758"/>
    <n v="173.72566510137628"/>
    <n v="180.44313021229527"/>
    <n v="186.52927628732436"/>
    <x v="416"/>
    <x v="416"/>
    <x v="416"/>
    <x v="416"/>
    <x v="416"/>
    <x v="416"/>
    <x v="416"/>
    <x v="416"/>
  </r>
  <r>
    <x v="11"/>
    <x v="5"/>
    <s v="COT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11"/>
    <x v="6"/>
    <s v="CRF"/>
    <n v="84.402791861400004"/>
    <n v="85.085739868663524"/>
    <n v="90.04529451987429"/>
    <n v="94.833805965324714"/>
    <n v="98.311532904159606"/>
    <n v="101.15244998177954"/>
    <n v="103.23097537318522"/>
    <n v="104.9378893337028"/>
    <n v="106.41271953800387"/>
    <n v="107.77778620340436"/>
    <x v="417"/>
    <x v="417"/>
    <x v="417"/>
    <x v="417"/>
    <x v="417"/>
    <x v="417"/>
    <x v="417"/>
    <x v="417"/>
  </r>
  <r>
    <x v="11"/>
    <x v="7"/>
    <s v="CSC"/>
    <n v="11.769363590986501"/>
    <n v="12.112667970533538"/>
    <n v="14.571762334625967"/>
    <n v="17.176249752329706"/>
    <n v="19.216485630497477"/>
    <n v="20.947420731502493"/>
    <n v="22.236649416600034"/>
    <n v="23.293074250225235"/>
    <n v="24.193749539110307"/>
    <n v="25.009777800338398"/>
    <x v="418"/>
    <x v="418"/>
    <x v="418"/>
    <x v="418"/>
    <x v="418"/>
    <x v="418"/>
    <x v="418"/>
    <x v="418"/>
  </r>
  <r>
    <x v="11"/>
    <x v="8"/>
    <s v="CSH"/>
    <n v="255.63745414390701"/>
    <n v="255.63745414390701"/>
    <n v="255.63745414390701"/>
    <n v="255.63745414390701"/>
    <n v="255.63745414390701"/>
    <n v="255.63745414390701"/>
    <n v="255.63745414390701"/>
    <n v="255.63745414390701"/>
    <n v="255.63745414390701"/>
    <n v="255.63745414390701"/>
    <x v="419"/>
    <x v="419"/>
    <x v="419"/>
    <x v="419"/>
    <x v="419"/>
    <x v="419"/>
    <x v="419"/>
    <x v="419"/>
  </r>
  <r>
    <x v="11"/>
    <x v="9"/>
    <s v="ICH"/>
    <n v="255.42647802952499"/>
    <n v="258.38155544993572"/>
    <n v="279.91529855097377"/>
    <n v="301.19856394967076"/>
    <n v="316.99129773084383"/>
    <n v="330.08834961797896"/>
    <n v="339.78632869921262"/>
    <n v="347.81936296141686"/>
    <n v="354.80869338596676"/>
    <n v="361.31638088534044"/>
    <x v="420"/>
    <x v="420"/>
    <x v="420"/>
    <x v="420"/>
    <x v="420"/>
    <x v="420"/>
    <x v="420"/>
    <x v="420"/>
  </r>
  <r>
    <x v="11"/>
    <x v="10"/>
    <s v="ICH_Feedstock"/>
    <n v="518.29978135680005"/>
    <n v="524.29608993336922"/>
    <n v="567.99138114656682"/>
    <n v="611.17841440875009"/>
    <n v="643.22431085986898"/>
    <n v="669.80025232798937"/>
    <n v="689.47894999544576"/>
    <n v="705.77921742993965"/>
    <n v="719.96164854992674"/>
    <n v="733.16675177213017"/>
    <x v="421"/>
    <x v="421"/>
    <x v="421"/>
    <x v="421"/>
    <x v="421"/>
    <x v="421"/>
    <x v="421"/>
    <x v="421"/>
  </r>
  <r>
    <x v="11"/>
    <x v="11"/>
    <s v="IFP"/>
    <n v="164.86145849208501"/>
    <n v="166.81405968392136"/>
    <n v="180.95168437744246"/>
    <n v="194.94115123154674"/>
    <n v="205.41265205548083"/>
    <n v="214.13150162853569"/>
    <n v="220.61415602290251"/>
    <n v="226.00707382569317"/>
    <n v="230.72249131925062"/>
    <n v="235.11721282249485"/>
    <x v="422"/>
    <x v="422"/>
    <x v="422"/>
    <x v="422"/>
    <x v="422"/>
    <x v="422"/>
    <x v="422"/>
    <x v="422"/>
  </r>
  <r>
    <x v="11"/>
    <x v="12"/>
    <s v="ILP"/>
    <n v="16.393239999999999"/>
    <n v="16.573062627738025"/>
    <n v="17.882658763671685"/>
    <n v="19.171858800293634"/>
    <n v="20.124973644788351"/>
    <n v="20.913358227437524"/>
    <n v="21.495932655589559"/>
    <n v="21.977776821872247"/>
    <n v="22.396514625079909"/>
    <n v="22.785998489150668"/>
    <x v="423"/>
    <x v="423"/>
    <x v="423"/>
    <x v="423"/>
    <x v="423"/>
    <x v="423"/>
    <x v="423"/>
    <x v="423"/>
  </r>
  <r>
    <x v="11"/>
    <x v="13"/>
    <s v="IMC"/>
    <n v="76.680979102226203"/>
    <n v="77.589180282512217"/>
    <n v="84.164925235848642"/>
    <n v="90.67175845995456"/>
    <n v="95.542302146716779"/>
    <n v="99.597646118691713"/>
    <n v="102.61288261294645"/>
    <n v="105.12125674185585"/>
    <n v="107.31450938919374"/>
    <n v="109.35859871627289"/>
    <x v="424"/>
    <x v="424"/>
    <x v="424"/>
    <x v="424"/>
    <x v="424"/>
    <x v="424"/>
    <x v="424"/>
    <x v="424"/>
  </r>
  <r>
    <x v="11"/>
    <x v="14"/>
    <s v="INF"/>
    <n v="1040"/>
    <n v="1061.8287975325877"/>
    <n v="1222.377220442025"/>
    <n v="1390.9977304582776"/>
    <n v="1523.3173867234011"/>
    <n v="1637.5026696454872"/>
    <n v="1724.7850513372296"/>
    <n v="1798.7629894722502"/>
    <n v="1864.3396482968374"/>
    <n v="1926.3766783502213"/>
    <x v="425"/>
    <x v="425"/>
    <x v="425"/>
    <x v="425"/>
    <x v="425"/>
    <x v="425"/>
    <x v="425"/>
    <x v="425"/>
  </r>
  <r>
    <x v="11"/>
    <x v="15"/>
    <s v="INM"/>
    <n v="21.640999999999998"/>
    <n v="21.813218385789497"/>
    <n v="23.063699126865725"/>
    <n v="24.269956081455582"/>
    <n v="25.145287765773002"/>
    <n v="25.859919107461813"/>
    <n v="26.382528787361824"/>
    <n v="26.811560484953525"/>
    <n v="27.18215855171804"/>
    <n v="27.525096558898632"/>
    <x v="426"/>
    <x v="426"/>
    <x v="426"/>
    <x v="426"/>
    <x v="426"/>
    <x v="426"/>
    <x v="426"/>
    <x v="426"/>
  </r>
  <r>
    <x v="11"/>
    <x v="16"/>
    <s v="IOI"/>
    <n v="182.886232215055"/>
    <n v="185.05231686734334"/>
    <n v="200.73564841322269"/>
    <n v="216.25462360030298"/>
    <n v="227.87100349189598"/>
    <n v="237.54310976980082"/>
    <n v="244.73453126868947"/>
    <n v="250.71707216465776"/>
    <n v="255.94803970919813"/>
    <n v="260.82324865563243"/>
    <x v="427"/>
    <x v="427"/>
    <x v="427"/>
    <x v="427"/>
    <x v="427"/>
    <x v="427"/>
    <x v="427"/>
    <x v="427"/>
  </r>
  <r>
    <x v="11"/>
    <x v="17"/>
    <s v="ITM"/>
    <n v="166.67117444069399"/>
    <n v="168.64520971148644"/>
    <n v="182.93802583129559"/>
    <n v="197.0810577545796"/>
    <n v="207.66750625773648"/>
    <n v="216.48206432002951"/>
    <n v="223.03588005892229"/>
    <n v="228.48799695801185"/>
    <n v="233.25517649662515"/>
    <n v="237.69813970333882"/>
    <x v="428"/>
    <x v="428"/>
    <x v="428"/>
    <x v="428"/>
    <x v="428"/>
    <x v="428"/>
    <x v="428"/>
    <x v="428"/>
  </r>
  <r>
    <x v="11"/>
    <x v="18"/>
    <s v="NEU"/>
    <n v="28.168233555600001"/>
    <n v="28.469266119684836"/>
    <n v="30.660986810977622"/>
    <n v="32.81450562465028"/>
    <n v="34.403861675471994"/>
    <n v="35.716920907437427"/>
    <n v="36.686260552127266"/>
    <n v="37.487436828296204"/>
    <n v="38.183291392924112"/>
    <n v="38.830220535971549"/>
    <x v="429"/>
    <x v="429"/>
    <x v="429"/>
    <x v="429"/>
    <x v="429"/>
    <x v="429"/>
    <x v="429"/>
    <x v="429"/>
  </r>
  <r>
    <x v="11"/>
    <x v="19"/>
    <s v="ONO"/>
    <n v="2.3635574568000002"/>
    <n v="2.3915511743694888"/>
    <n v="2.5942370451087431"/>
    <n v="2.7947988319696915"/>
    <n v="2.944924847368767"/>
    <n v="3.069923753187016"/>
    <n v="3.1628631598488743"/>
    <n v="3.2401794180166821"/>
    <n v="3.3077826060556741"/>
    <n v="3.3707880948737343"/>
    <x v="430"/>
    <x v="430"/>
    <x v="430"/>
    <x v="430"/>
    <x v="430"/>
    <x v="430"/>
    <x v="430"/>
    <x v="430"/>
  </r>
  <r>
    <x v="11"/>
    <x v="20"/>
    <s v="RCK"/>
    <n v="65.998191967817903"/>
    <n v="65.998191967817903"/>
    <n v="65.998191967817903"/>
    <n v="65.998191967817903"/>
    <n v="65.998191967817903"/>
    <n v="65.998191967817903"/>
    <n v="65.998191967817903"/>
    <n v="65.998191967817903"/>
    <n v="65.998191967817903"/>
    <n v="65.998191967817903"/>
    <x v="431"/>
    <x v="431"/>
    <x v="431"/>
    <x v="431"/>
    <x v="431"/>
    <x v="431"/>
    <x v="431"/>
    <x v="431"/>
  </r>
  <r>
    <x v="11"/>
    <x v="21"/>
    <s v="REA"/>
    <n v="120.472007587226"/>
    <n v="121.14720458733542"/>
    <n v="126.03837534290713"/>
    <n v="130.68091722059455"/>
    <n v="134.00030506803492"/>
    <n v="136.68239541680535"/>
    <n v="138.62777805719304"/>
    <n v="140.21546688462305"/>
    <n v="141.58042444251817"/>
    <n v="142.83841405670236"/>
    <x v="432"/>
    <x v="432"/>
    <x v="432"/>
    <x v="432"/>
    <x v="432"/>
    <x v="432"/>
    <x v="432"/>
    <x v="432"/>
  </r>
  <r>
    <x v="11"/>
    <x v="22"/>
    <s v="RHW"/>
    <n v="194.34438582460399"/>
    <n v="194.34438582460399"/>
    <n v="194.34438582460399"/>
    <n v="194.34438582460399"/>
    <n v="194.34438582460399"/>
    <n v="194.34438582460399"/>
    <n v="194.34438582460399"/>
    <n v="194.34438582460399"/>
    <n v="194.34438582460399"/>
    <n v="194.34438582460399"/>
    <x v="433"/>
    <x v="433"/>
    <x v="433"/>
    <x v="433"/>
    <x v="433"/>
    <x v="433"/>
    <x v="433"/>
    <x v="433"/>
  </r>
  <r>
    <x v="11"/>
    <x v="23"/>
    <s v="RLI"/>
    <n v="3.3208932408154102"/>
    <n v="3.3395055076713329"/>
    <n v="3.4743339730315665"/>
    <n v="3.6023088134163914"/>
    <n v="3.6938100084822096"/>
    <n v="3.7677436623564429"/>
    <n v="3.8213694646540057"/>
    <n v="3.8651351924867807"/>
    <n v="3.9027611806212588"/>
    <n v="3.9374385242667151"/>
    <x v="434"/>
    <x v="434"/>
    <x v="434"/>
    <x v="434"/>
    <x v="434"/>
    <x v="434"/>
    <x v="434"/>
    <x v="434"/>
  </r>
  <r>
    <x v="11"/>
    <x v="24"/>
    <s v="ROT"/>
    <n v="18.484165526515"/>
    <n v="18.484165526515"/>
    <n v="18.484165526515"/>
    <n v="18.484165526515"/>
    <n v="18.484165526515"/>
    <n v="18.484165526515"/>
    <n v="18.484165526515"/>
    <n v="18.484165526515"/>
    <n v="18.484165526515"/>
    <n v="18.484165526515"/>
    <x v="435"/>
    <x v="435"/>
    <x v="435"/>
    <x v="435"/>
    <x v="435"/>
    <x v="435"/>
    <x v="435"/>
    <x v="435"/>
  </r>
  <r>
    <x v="11"/>
    <x v="25"/>
    <s v="RRF"/>
    <n v="42.052184975422101"/>
    <n v="42.287870506958491"/>
    <n v="43.995191746797161"/>
    <n v="45.6157261240906"/>
    <n v="46.774397873332134"/>
    <n v="47.71061336210969"/>
    <n v="48.389672276126099"/>
    <n v="48.94387391675334"/>
    <n v="49.420328562590015"/>
    <n v="49.859444777321734"/>
    <x v="436"/>
    <x v="436"/>
    <x v="436"/>
    <x v="436"/>
    <x v="436"/>
    <x v="436"/>
    <x v="436"/>
    <x v="436"/>
  </r>
  <r>
    <x v="11"/>
    <x v="26"/>
    <s v="RSC"/>
    <n v="11.960684090272901"/>
    <n v="12.027718899260885"/>
    <n v="12.513323392874202"/>
    <n v="12.974243550900768"/>
    <n v="13.303798525632798"/>
    <n v="13.570081424089405"/>
    <n v="13.763222616490728"/>
    <n v="13.92085130450605"/>
    <n v="14.056366819467424"/>
    <n v="14.18126235881674"/>
    <x v="437"/>
    <x v="437"/>
    <x v="437"/>
    <x v="437"/>
    <x v="437"/>
    <x v="437"/>
    <x v="437"/>
    <x v="437"/>
  </r>
  <r>
    <x v="11"/>
    <x v="27"/>
    <s v="RSH"/>
    <n v="619.45449077992703"/>
    <n v="619.45449077992703"/>
    <n v="619.45449077992703"/>
    <n v="619.45449077992703"/>
    <n v="619.45449077992703"/>
    <n v="619.45449077992703"/>
    <n v="619.45449077992703"/>
    <n v="619.45449077992703"/>
    <n v="619.45449077992703"/>
    <n v="619.45449077992703"/>
    <x v="438"/>
    <x v="438"/>
    <x v="438"/>
    <x v="438"/>
    <x v="438"/>
    <x v="438"/>
    <x v="438"/>
    <x v="438"/>
  </r>
  <r>
    <x v="11"/>
    <x v="28"/>
    <s v="TAD"/>
    <n v="4.7938525056000003"/>
    <n v="4.8703823665264645"/>
    <n v="5.4304808355246577"/>
    <n v="6.000242491824185"/>
    <n v="6.4343692225440172"/>
    <n v="6.8012082171763719"/>
    <n v="7.0769359345464187"/>
    <n v="7.3078031635188418"/>
    <n v="7.5104369995846403"/>
    <n v="7.7005189821408324"/>
    <x v="439"/>
    <x v="439"/>
    <x v="439"/>
    <x v="439"/>
    <x v="439"/>
    <x v="439"/>
    <x v="439"/>
    <x v="439"/>
  </r>
  <r>
    <x v="11"/>
    <x v="29"/>
    <s v="TAI"/>
    <n v="118.5745135248"/>
    <n v="122.13362545195466"/>
    <n v="147.5806653153503"/>
    <n v="174.5743130958131"/>
    <n v="195.72925681617801"/>
    <n v="213.65552667768145"/>
    <n v="226.97739172548663"/>
    <n v="237.85885283226267"/>
    <n v="247.09987694256967"/>
    <n v="255.43428094246056"/>
    <x v="440"/>
    <x v="440"/>
    <x v="440"/>
    <x v="440"/>
    <x v="440"/>
    <x v="440"/>
    <x v="440"/>
    <x v="440"/>
  </r>
  <r>
    <x v="11"/>
    <x v="30"/>
    <s v="TTF"/>
    <n v="14.514990832800001"/>
    <n v="14.812675776213267"/>
    <n v="17.001085778130989"/>
    <n v="19.292615206178954"/>
    <n v="21.085831493155478"/>
    <n v="22.630211229258773"/>
    <n v="23.808839378462046"/>
    <n v="24.806652241403267"/>
    <n v="25.690316176125187"/>
    <n v="26.525609560352557"/>
    <x v="441"/>
    <x v="441"/>
    <x v="441"/>
    <x v="441"/>
    <x v="441"/>
    <x v="441"/>
    <x v="441"/>
    <x v="441"/>
  </r>
  <r>
    <x v="11"/>
    <x v="31"/>
    <s v="TTP"/>
    <n v="24.9896401164"/>
    <n v="25.502147474458965"/>
    <n v="29.269809404459966"/>
    <n v="33.215006227709495"/>
    <n v="36.302285453621757"/>
    <n v="38.961156840648137"/>
    <n v="40.990334372961236"/>
    <n v="42.708212436795037"/>
    <n v="44.229566736423138"/>
    <n v="45.667644190546142"/>
    <x v="442"/>
    <x v="442"/>
    <x v="442"/>
    <x v="442"/>
    <x v="442"/>
    <x v="442"/>
    <x v="442"/>
    <x v="442"/>
  </r>
  <r>
    <x v="11"/>
    <x v="32"/>
    <s v="TWD"/>
    <n v="1.9498639356"/>
    <n v="1.982338873680987"/>
    <n v="2.221477738558149"/>
    <n v="2.4659769031435466"/>
    <n v="2.6524827670724314"/>
    <n v="2.8104323163049916"/>
    <n v="2.9293642548511634"/>
    <n v="3.0289872078450526"/>
    <n v="3.1163942464591345"/>
    <n v="3.1984831739575545"/>
    <x v="443"/>
    <x v="443"/>
    <x v="443"/>
    <x v="443"/>
    <x v="443"/>
    <x v="443"/>
    <x v="443"/>
    <x v="443"/>
  </r>
  <r>
    <x v="11"/>
    <x v="33"/>
    <s v="TWI"/>
    <n v="40.199974693199998"/>
    <n v="40.566611252208745"/>
    <n v="43.246439494306308"/>
    <n v="45.852903519851651"/>
    <n v="47.751953048051995"/>
    <n v="49.309076057521416"/>
    <n v="50.451739138323632"/>
    <n v="51.391306967524706"/>
    <n v="52.20339777311375"/>
    <n v="52.956401147288268"/>
    <x v="444"/>
    <x v="444"/>
    <x v="444"/>
    <x v="444"/>
    <x v="444"/>
    <x v="444"/>
    <x v="444"/>
    <x v="444"/>
  </r>
  <r>
    <x v="11"/>
    <x v="34"/>
    <s v="Trd_2w"/>
    <n v="2.87"/>
    <n v="2.9311979292675145"/>
    <n v="3.3813221479187852"/>
    <n v="3.8549145103895621"/>
    <n v="4.2271372906519415"/>
    <n v="4.5486762273188903"/>
    <n v="4.7946417731475064"/>
    <n v="5.0032086069777568"/>
    <n v="5.1881452282858458"/>
    <n v="5.3631355960580258"/>
    <x v="445"/>
    <x v="445"/>
    <x v="445"/>
    <x v="445"/>
    <x v="445"/>
    <x v="445"/>
    <x v="445"/>
    <x v="445"/>
  </r>
  <r>
    <x v="11"/>
    <x v="35"/>
    <s v="Trd_3w"/>
    <n v="0.6"/>
    <n v="0.61279399218136188"/>
    <n v="0.7068966162896414"/>
    <n v="0.80590547255530898"/>
    <n v="0.88372208166939514"/>
    <n v="0.95094276529314758"/>
    <n v="1.0023641337590603"/>
    <n v="1.0459669561625971"/>
    <n v="1.0846296644500024"/>
    <n v="1.1212130165974965"/>
    <x v="446"/>
    <x v="446"/>
    <x v="446"/>
    <x v="446"/>
    <x v="446"/>
    <x v="446"/>
    <x v="446"/>
    <x v="446"/>
  </r>
  <r>
    <x v="11"/>
    <x v="36"/>
    <s v="Trd_Bus"/>
    <n v="12.25"/>
    <n v="12.511210673702806"/>
    <n v="14.43247258258018"/>
    <n v="16.453903398004229"/>
    <n v="18.042659167416822"/>
    <n v="19.415081458068435"/>
    <n v="20.464934397580819"/>
    <n v="21.355158688319694"/>
    <n v="22.144522315854218"/>
    <n v="22.891432422198886"/>
    <x v="447"/>
    <x v="447"/>
    <x v="447"/>
    <x v="447"/>
    <x v="447"/>
    <x v="447"/>
    <x v="447"/>
    <x v="447"/>
  </r>
  <r>
    <x v="11"/>
    <x v="37"/>
    <s v="Trd_Car"/>
    <n v="445.92"/>
    <n v="455.42849498918815"/>
    <n v="525.36556522646151"/>
    <n v="598.94894720310572"/>
    <n v="656.78225109669461"/>
    <n v="706.74066316586743"/>
    <n v="744.95702420973373"/>
    <n v="777.3626418200422"/>
    <n v="806.09676661924175"/>
    <n v="833.28551393525936"/>
    <x v="448"/>
    <x v="448"/>
    <x v="448"/>
    <x v="448"/>
    <x v="448"/>
    <x v="448"/>
    <x v="448"/>
    <x v="448"/>
  </r>
  <r>
    <x v="11"/>
    <x v="38"/>
    <s v="Trd_Hdt"/>
    <n v="64"/>
    <n v="65.364692499345267"/>
    <n v="75.402305737561761"/>
    <n v="85.963250405899643"/>
    <n v="94.263688711402168"/>
    <n v="101.43389496460243"/>
    <n v="106.91884093429978"/>
    <n v="111.56980865734369"/>
    <n v="115.69383087466692"/>
    <n v="119.59605510373295"/>
    <x v="449"/>
    <x v="449"/>
    <x v="449"/>
    <x v="449"/>
    <x v="449"/>
    <x v="449"/>
    <x v="449"/>
    <x v="449"/>
  </r>
  <r>
    <x v="11"/>
    <x v="39"/>
    <s v="Trd_Lcv"/>
    <n v="109.25"/>
    <n v="111.57957274302298"/>
    <n v="128.71409221607223"/>
    <n v="146.74195479444589"/>
    <n v="160.91106237063576"/>
    <n v="173.15082851379401"/>
    <n v="182.51380268862894"/>
    <n v="190.45314993460624"/>
    <n v="197.49298473527128"/>
    <n v="204.15420343879416"/>
    <x v="450"/>
    <x v="450"/>
    <x v="450"/>
    <x v="450"/>
    <x v="450"/>
    <x v="450"/>
    <x v="450"/>
    <x v="450"/>
  </r>
  <r>
    <x v="12"/>
    <x v="0"/>
    <s v="AGR"/>
    <n v="219.48659675639999"/>
    <n v="222.80775292889601"/>
    <n v="239.60984514379291"/>
    <n v="252.77725805681911"/>
    <n v="265.69281917905118"/>
    <n v="278.04987645226623"/>
    <n v="289.86785899899945"/>
    <n v="301.89844992030953"/>
    <n v="311.0554179239578"/>
    <n v="318.48610469651919"/>
    <x v="451"/>
    <x v="451"/>
    <x v="451"/>
    <x v="451"/>
    <x v="451"/>
    <x v="451"/>
    <x v="451"/>
    <x v="451"/>
  </r>
  <r>
    <x v="12"/>
    <x v="1"/>
    <s v="CCK"/>
    <n v="35.163072703310398"/>
    <n v="35.163072703310398"/>
    <n v="35.163072703310398"/>
    <n v="35.163072703310398"/>
    <n v="35.163072703310398"/>
    <n v="35.163072703310398"/>
    <n v="35.163072703310398"/>
    <n v="35.163072703310398"/>
    <n v="35.163072703310398"/>
    <n v="35.163072703310398"/>
    <x v="452"/>
    <x v="452"/>
    <x v="452"/>
    <x v="452"/>
    <x v="452"/>
    <x v="452"/>
    <x v="452"/>
    <x v="452"/>
  </r>
  <r>
    <x v="12"/>
    <x v="2"/>
    <s v="CHW"/>
    <n v="64.083646796835794"/>
    <n v="64.083646796835794"/>
    <n v="64.083646796835794"/>
    <n v="64.083646796835794"/>
    <n v="64.083646796835794"/>
    <n v="64.083646796835794"/>
    <n v="64.083646796835794"/>
    <n v="64.083646796835794"/>
    <n v="64.083646796835794"/>
    <n v="64.083646796835794"/>
    <x v="453"/>
    <x v="453"/>
    <x v="453"/>
    <x v="453"/>
    <x v="453"/>
    <x v="453"/>
    <x v="453"/>
    <x v="453"/>
  </r>
  <r>
    <x v="12"/>
    <x v="3"/>
    <s v="CLA"/>
    <n v="178.36868115294899"/>
    <n v="179.00473610616697"/>
    <n v="184.98754119337818"/>
    <n v="188.57561743090866"/>
    <n v="191.45791293235234"/>
    <n v="194.24120019096458"/>
    <n v="197.03360976539693"/>
    <n v="199.75077683731092"/>
    <n v="202.23725107163946"/>
    <n v="204.55366012028711"/>
    <x v="454"/>
    <x v="454"/>
    <x v="454"/>
    <x v="454"/>
    <x v="454"/>
    <x v="454"/>
    <x v="454"/>
    <x v="454"/>
  </r>
  <r>
    <x v="12"/>
    <x v="4"/>
    <s v="COE"/>
    <n v="44.787126013235998"/>
    <n v="45.784509589746001"/>
    <n v="55.154241539073276"/>
    <n v="61.574157534872178"/>
    <n v="67.107229075023241"/>
    <n v="72.72372631085814"/>
    <n v="78.615244225037102"/>
    <n v="84.592398342730633"/>
    <n v="90.269468821862091"/>
    <n v="95.717705757493263"/>
    <x v="455"/>
    <x v="455"/>
    <x v="455"/>
    <x v="455"/>
    <x v="455"/>
    <x v="455"/>
    <x v="455"/>
    <x v="455"/>
  </r>
  <r>
    <x v="12"/>
    <x v="5"/>
    <s v="COT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12"/>
    <x v="6"/>
    <s v="CRF"/>
    <n v="59.277078546929999"/>
    <n v="59.48845802890159"/>
    <n v="61.476717429561106"/>
    <n v="62.669139078864482"/>
    <n v="63.627009349195376"/>
    <n v="64.551976313019892"/>
    <n v="65.47997488658612"/>
    <n v="66.382968197440206"/>
    <n v="67.209295597186042"/>
    <n v="67.979105410410838"/>
    <x v="456"/>
    <x v="456"/>
    <x v="456"/>
    <x v="456"/>
    <x v="456"/>
    <x v="456"/>
    <x v="456"/>
    <x v="456"/>
  </r>
  <r>
    <x v="12"/>
    <x v="7"/>
    <s v="CSC"/>
    <n v="81.198650405278201"/>
    <n v="83.006897720032626"/>
    <n v="99.994136167075382"/>
    <n v="111.63338523208732"/>
    <n v="121.66479339887491"/>
    <n v="131.84745158998078"/>
    <n v="142.52871975906299"/>
    <n v="153.36524558297126"/>
    <n v="163.65772251093688"/>
    <n v="173.53532631455445"/>
    <x v="457"/>
    <x v="457"/>
    <x v="457"/>
    <x v="457"/>
    <x v="457"/>
    <x v="457"/>
    <x v="457"/>
    <x v="457"/>
  </r>
  <r>
    <x v="12"/>
    <x v="8"/>
    <s v="CSH"/>
    <n v="173.22808321118501"/>
    <n v="173.22808321118501"/>
    <n v="173.22808321118501"/>
    <n v="173.22808321118501"/>
    <n v="173.22808321118501"/>
    <n v="173.22808321118501"/>
    <n v="173.22808321118501"/>
    <n v="173.22808321118501"/>
    <n v="173.22808321118501"/>
    <n v="173.22808321118501"/>
    <x v="458"/>
    <x v="458"/>
    <x v="458"/>
    <x v="458"/>
    <x v="458"/>
    <x v="458"/>
    <x v="458"/>
    <x v="458"/>
  </r>
  <r>
    <x v="12"/>
    <x v="9"/>
    <s v="ICH"/>
    <n v="470.22104543899002"/>
    <n v="475.02578131361554"/>
    <n v="520.51923747576984"/>
    <n v="549.44916763989488"/>
    <n v="573.51339396652554"/>
    <n v="597.40358894351607"/>
    <n v="622.01276147393696"/>
    <n v="646.59190480302027"/>
    <n v="669.65497747620486"/>
    <n v="691.63340508525323"/>
    <x v="459"/>
    <x v="459"/>
    <x v="459"/>
    <x v="459"/>
    <x v="459"/>
    <x v="459"/>
    <x v="459"/>
    <x v="459"/>
  </r>
  <r>
    <x v="12"/>
    <x v="10"/>
    <s v="ICH_Feedstock"/>
    <n v="813.23013601080004"/>
    <n v="821.53975134324401"/>
    <n v="900.21902336053688"/>
    <n v="950.25228169798584"/>
    <n v="991.87048283641104"/>
    <n v="1033.1877031074107"/>
    <n v="1075.7483688159045"/>
    <n v="1118.2571001166878"/>
    <n v="1158.1438425514739"/>
    <n v="1196.1547309350924"/>
    <x v="460"/>
    <x v="460"/>
    <x v="460"/>
    <x v="460"/>
    <x v="460"/>
    <x v="460"/>
    <x v="460"/>
    <x v="460"/>
  </r>
  <r>
    <x v="12"/>
    <x v="11"/>
    <s v="IFP"/>
    <n v="180.303179616123"/>
    <n v="180.303179616123"/>
    <n v="180.303179616123"/>
    <n v="180.303179616123"/>
    <n v="180.303179616123"/>
    <n v="180.303179616123"/>
    <n v="180.303179616123"/>
    <n v="180.303179616123"/>
    <n v="180.303179616123"/>
    <n v="180.303179616123"/>
    <x v="461"/>
    <x v="461"/>
    <x v="461"/>
    <x v="461"/>
    <x v="461"/>
    <x v="461"/>
    <x v="461"/>
    <x v="461"/>
  </r>
  <r>
    <x v="12"/>
    <x v="12"/>
    <s v="ILP"/>
    <n v="5.5388099999999998"/>
    <n v="5.5388099999999998"/>
    <n v="5.5388099999999998"/>
    <n v="5.5388099999999998"/>
    <n v="5.5388099999999998"/>
    <n v="5.5388099999999998"/>
    <n v="5.5388099999999998"/>
    <n v="5.5388099999999998"/>
    <n v="5.5388099999999998"/>
    <n v="5.5388099999999998"/>
    <x v="462"/>
    <x v="462"/>
    <x v="462"/>
    <x v="462"/>
    <x v="462"/>
    <x v="462"/>
    <x v="462"/>
    <x v="462"/>
  </r>
  <r>
    <x v="12"/>
    <x v="13"/>
    <s v="IMC"/>
    <n v="52.489485097325399"/>
    <n v="52.489485097325399"/>
    <n v="52.489485097325399"/>
    <n v="52.489485097325399"/>
    <n v="52.489485097325399"/>
    <n v="52.489485097325399"/>
    <n v="52.489485097325399"/>
    <n v="52.489485097325399"/>
    <n v="52.489485097325399"/>
    <n v="52.489485097325399"/>
    <x v="463"/>
    <x v="463"/>
    <x v="463"/>
    <x v="463"/>
    <x v="463"/>
    <x v="463"/>
    <x v="463"/>
    <x v="463"/>
  </r>
  <r>
    <x v="12"/>
    <x v="14"/>
    <s v="INF"/>
    <n v="919.6"/>
    <n v="936.64747034233596"/>
    <n v="1099.390141615497"/>
    <n v="1210.2453145139552"/>
    <n v="1306.4090485560328"/>
    <n v="1405.1389796785184"/>
    <n v="1510.1517196973118"/>
    <n v="1618.4150927169803"/>
    <n v="1723.1449108380709"/>
    <n v="1825.7480962799832"/>
    <x v="464"/>
    <x v="464"/>
    <x v="464"/>
    <x v="464"/>
    <x v="464"/>
    <x v="464"/>
    <x v="464"/>
    <x v="464"/>
  </r>
  <r>
    <x v="12"/>
    <x v="15"/>
    <s v="INM"/>
    <n v="8.2370000000000001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12"/>
    <x v="16"/>
    <s v="IOI"/>
    <n v="66.153308842321806"/>
    <n v="66.153308842321806"/>
    <n v="66.153308842321806"/>
    <n v="66.153308842321806"/>
    <n v="66.153308842321806"/>
    <n v="66.153308842321806"/>
    <n v="66.153308842321806"/>
    <n v="66.153308842321806"/>
    <n v="66.153308842321806"/>
    <n v="66.153308842321806"/>
    <x v="465"/>
    <x v="465"/>
    <x v="465"/>
    <x v="465"/>
    <x v="465"/>
    <x v="465"/>
    <x v="465"/>
    <x v="465"/>
  </r>
  <r>
    <x v="12"/>
    <x v="17"/>
    <s v="ITM"/>
    <n v="54.438600645701001"/>
    <n v="54.438600645701001"/>
    <n v="54.438600645701001"/>
    <n v="54.438600645701001"/>
    <n v="54.438600645701001"/>
    <n v="54.438600645701001"/>
    <n v="54.438600645701001"/>
    <n v="54.438600645701001"/>
    <n v="54.438600645701001"/>
    <n v="54.438600645701001"/>
    <x v="466"/>
    <x v="466"/>
    <x v="466"/>
    <x v="466"/>
    <x v="466"/>
    <x v="466"/>
    <x v="466"/>
    <x v="466"/>
  </r>
  <r>
    <x v="12"/>
    <x v="18"/>
    <s v="NEU"/>
    <n v="7.1100865620000002"/>
    <n v="7.1123833085153532"/>
    <n v="7.1339169573730059"/>
    <n v="7.1464515254114955"/>
    <n v="7.1563462920931462"/>
    <n v="7.1657703554901753"/>
    <n v="7.1751020989667573"/>
    <n v="7.1840653643370578"/>
    <n v="7.1921661641804748"/>
    <n v="7.1996285199809611"/>
    <x v="467"/>
    <x v="467"/>
    <x v="467"/>
    <x v="467"/>
    <x v="467"/>
    <x v="467"/>
    <x v="467"/>
    <x v="467"/>
  </r>
  <r>
    <x v="12"/>
    <x v="19"/>
    <s v="ONO"/>
    <n v="5.0101007256000001"/>
    <n v="5.0101007256000001"/>
    <n v="5.0101007256000001"/>
    <n v="5.0101007256000001"/>
    <n v="5.0101007256000001"/>
    <n v="5.0101007256000001"/>
    <n v="5.0101007256000001"/>
    <n v="5.0101007256000001"/>
    <n v="5.0101007256000001"/>
    <n v="5.0101007256000001"/>
    <x v="468"/>
    <x v="468"/>
    <x v="468"/>
    <x v="468"/>
    <x v="468"/>
    <x v="468"/>
    <x v="468"/>
    <x v="468"/>
  </r>
  <r>
    <x v="12"/>
    <x v="20"/>
    <s v="RCK"/>
    <n v="25.850885946708502"/>
    <n v="25.850885946708502"/>
    <n v="25.850885946708502"/>
    <n v="25.850885946708502"/>
    <n v="25.850885946708502"/>
    <n v="25.850885946708502"/>
    <n v="25.850885946708502"/>
    <n v="25.850885946708502"/>
    <n v="25.850885946708502"/>
    <n v="25.850885946708502"/>
    <x v="469"/>
    <x v="469"/>
    <x v="469"/>
    <x v="469"/>
    <x v="469"/>
    <x v="469"/>
    <x v="469"/>
    <x v="469"/>
  </r>
  <r>
    <x v="12"/>
    <x v="21"/>
    <s v="REA"/>
    <n v="73.209453166202906"/>
    <n v="73.209453166202906"/>
    <n v="73.209453166202906"/>
    <n v="73.209453166202906"/>
    <n v="73.209453166202906"/>
    <n v="73.209453166202906"/>
    <n v="73.209453166202906"/>
    <n v="73.209453166202906"/>
    <n v="73.209453166202906"/>
    <n v="73.209453166202906"/>
    <x v="470"/>
    <x v="470"/>
    <x v="470"/>
    <x v="470"/>
    <x v="470"/>
    <x v="470"/>
    <x v="470"/>
    <x v="470"/>
  </r>
  <r>
    <x v="12"/>
    <x v="22"/>
    <s v="RHW"/>
    <n v="89.422136577546695"/>
    <n v="89.422136577546695"/>
    <n v="89.422136577546695"/>
    <n v="89.422136577546695"/>
    <n v="89.422136577546695"/>
    <n v="89.422136577546695"/>
    <n v="89.422136577546695"/>
    <n v="89.422136577546695"/>
    <n v="89.422136577546695"/>
    <n v="89.422136577546695"/>
    <x v="471"/>
    <x v="471"/>
    <x v="471"/>
    <x v="471"/>
    <x v="471"/>
    <x v="471"/>
    <x v="471"/>
    <x v="471"/>
  </r>
  <r>
    <x v="12"/>
    <x v="23"/>
    <s v="RLI"/>
    <n v="16.502036499598098"/>
    <n v="16.502036499598098"/>
    <n v="16.502036499598098"/>
    <n v="16.502036499598098"/>
    <n v="16.502036499598098"/>
    <n v="16.502036499598098"/>
    <n v="16.502036499598098"/>
    <n v="16.502036499598098"/>
    <n v="16.502036499598098"/>
    <n v="16.502036499598098"/>
    <x v="472"/>
    <x v="472"/>
    <x v="472"/>
    <x v="472"/>
    <x v="472"/>
    <x v="472"/>
    <x v="472"/>
    <x v="472"/>
  </r>
  <r>
    <x v="12"/>
    <x v="24"/>
    <s v="ROT"/>
    <n v="0.59190712456460104"/>
    <n v="0.59190712456460104"/>
    <n v="0.59190712456460104"/>
    <n v="0.59190712456460104"/>
    <n v="0.59190712456460104"/>
    <n v="0.59190712456460104"/>
    <n v="0.59190712456460104"/>
    <n v="0.59190712456460104"/>
    <n v="0.59190712456460104"/>
    <n v="0.59190712456460104"/>
    <x v="473"/>
    <x v="473"/>
    <x v="473"/>
    <x v="473"/>
    <x v="473"/>
    <x v="473"/>
    <x v="473"/>
    <x v="473"/>
  </r>
  <r>
    <x v="12"/>
    <x v="25"/>
    <s v="RRF"/>
    <n v="19.923942173566999"/>
    <n v="19.923942173566999"/>
    <n v="19.923942173566999"/>
    <n v="19.923942173566999"/>
    <n v="19.923942173566999"/>
    <n v="19.923942173566999"/>
    <n v="19.923942173566999"/>
    <n v="19.923942173566999"/>
    <n v="19.923942173566999"/>
    <n v="19.923942173566999"/>
    <x v="474"/>
    <x v="474"/>
    <x v="474"/>
    <x v="474"/>
    <x v="474"/>
    <x v="474"/>
    <x v="474"/>
    <x v="474"/>
  </r>
  <r>
    <x v="12"/>
    <x v="26"/>
    <s v="RSC"/>
    <n v="10.7940250818938"/>
    <n v="10.7940250818938"/>
    <n v="10.7940250818938"/>
    <n v="10.7940250818938"/>
    <n v="10.7940250818938"/>
    <n v="10.7940250818938"/>
    <n v="10.7940250818938"/>
    <n v="10.7940250818938"/>
    <n v="10.7940250818938"/>
    <n v="10.7940250818938"/>
    <x v="475"/>
    <x v="475"/>
    <x v="475"/>
    <x v="475"/>
    <x v="475"/>
    <x v="475"/>
    <x v="475"/>
    <x v="475"/>
  </r>
  <r>
    <x v="12"/>
    <x v="27"/>
    <s v="RSH"/>
    <n v="412.94478436484297"/>
    <n v="412.94478436484297"/>
    <n v="412.94478436484297"/>
    <n v="412.94478436484297"/>
    <n v="412.94478436484297"/>
    <n v="412.94478436484297"/>
    <n v="412.94478436484297"/>
    <n v="412.94478436484297"/>
    <n v="412.94478436484297"/>
    <n v="412.94478436484297"/>
    <x v="476"/>
    <x v="476"/>
    <x v="476"/>
    <x v="476"/>
    <x v="476"/>
    <x v="476"/>
    <x v="476"/>
    <x v="476"/>
  </r>
  <r>
    <x v="12"/>
    <x v="28"/>
    <s v="TAD"/>
    <n v="0.79756027920000006"/>
    <n v="0.80880566295643719"/>
    <n v="0.9156912734241941"/>
    <n v="0.98591809026555155"/>
    <n v="1.0455019355188824"/>
    <n v="1.1055977573015894"/>
    <n v="1.1684425995933003"/>
    <n v="1.2321541446754642"/>
    <n v="1.2927991801783612"/>
    <n v="1.3513482356631383"/>
    <x v="477"/>
    <x v="477"/>
    <x v="477"/>
    <x v="477"/>
    <x v="477"/>
    <x v="477"/>
    <x v="477"/>
    <x v="477"/>
  </r>
  <r>
    <x v="12"/>
    <x v="29"/>
    <s v="TAI"/>
    <n v="306.15462535680001"/>
    <n v="310.4047707289842"/>
    <n v="351.86091604734435"/>
    <n v="379.32791506496022"/>
    <n v="402.05505009586955"/>
    <n v="424.54880254685486"/>
    <n v="447.72757937924598"/>
    <n v="471.01879852209271"/>
    <n v="493.05018806637287"/>
    <n v="514.27609822143586"/>
    <x v="478"/>
    <x v="478"/>
    <x v="478"/>
    <x v="478"/>
    <x v="478"/>
    <x v="478"/>
    <x v="478"/>
    <x v="478"/>
  </r>
  <r>
    <x v="12"/>
    <x v="30"/>
    <s v="TTF"/>
    <n v="3.2476815007200002"/>
    <n v="3.3065086823662826"/>
    <n v="3.8678649460662631"/>
    <n v="4.2489474907900506"/>
    <n v="4.5788327445514065"/>
    <n v="4.9169505674525986"/>
    <n v="5.2760065610319407"/>
    <n v="5.6455878100767833"/>
    <n v="6.0025590485166793"/>
    <n v="6.3517951352717033"/>
    <x v="479"/>
    <x v="479"/>
    <x v="479"/>
    <x v="479"/>
    <x v="479"/>
    <x v="479"/>
    <x v="479"/>
    <x v="479"/>
  </r>
  <r>
    <x v="12"/>
    <x v="31"/>
    <s v="TTP"/>
    <n v="12.70707448968"/>
    <n v="12.937245268135808"/>
    <n v="15.133641637823752"/>
    <n v="16.624688183320416"/>
    <n v="17.915417120768012"/>
    <n v="19.238357304693487"/>
    <n v="20.643221437881198"/>
    <n v="22.089267320323994"/>
    <n v="23.485974514832893"/>
    <n v="24.85241668839474"/>
    <x v="480"/>
    <x v="480"/>
    <x v="480"/>
    <x v="480"/>
    <x v="480"/>
    <x v="480"/>
    <x v="480"/>
    <x v="480"/>
  </r>
  <r>
    <x v="12"/>
    <x v="32"/>
    <s v="TWD"/>
    <n v="21.6387766044"/>
    <n v="21.6387766044"/>
    <n v="21.6387766044"/>
    <n v="21.6387766044"/>
    <n v="21.6387766044"/>
    <n v="21.6387766044"/>
    <n v="21.6387766044"/>
    <n v="21.6387766044"/>
    <n v="21.6387766044"/>
    <n v="21.6387766044"/>
    <x v="481"/>
    <x v="481"/>
    <x v="481"/>
    <x v="481"/>
    <x v="481"/>
    <x v="481"/>
    <x v="481"/>
    <x v="481"/>
  </r>
  <r>
    <x v="12"/>
    <x v="33"/>
    <s v="TWI"/>
    <n v="816.86822656319998"/>
    <n v="822.80258395388057"/>
    <n v="880.30881587563999"/>
    <n v="916.2699987171062"/>
    <n v="944.9984417202653"/>
    <n v="972.66570585541501"/>
    <n v="1000.4554937299517"/>
    <n v="1027.690964212371"/>
    <n v="1052.8459989454709"/>
    <n v="1076.5651301791313"/>
    <x v="482"/>
    <x v="482"/>
    <x v="482"/>
    <x v="482"/>
    <x v="482"/>
    <x v="482"/>
    <x v="482"/>
    <x v="482"/>
  </r>
  <r>
    <x v="12"/>
    <x v="34"/>
    <s v="Trd_2w"/>
    <n v="4.55"/>
    <n v="4.5942180303242894"/>
    <n v="5.012687610401148"/>
    <n v="5.2776607070767918"/>
    <n v="5.497500542834163"/>
    <n v="5.7153025866207443"/>
    <n v="5.9392205588568459"/>
    <n v="6.1624325087207774"/>
    <n v="6.3714870571162017"/>
    <n v="6.5703742706665826"/>
    <x v="483"/>
    <x v="483"/>
    <x v="483"/>
    <x v="483"/>
    <x v="483"/>
    <x v="483"/>
    <x v="483"/>
    <x v="483"/>
  </r>
  <r>
    <x v="12"/>
    <x v="35"/>
    <s v="Trd_3w"/>
    <n v="0.9"/>
    <n v="0.90874642358062874"/>
    <n v="0.99152062623319415"/>
    <n v="1.0439328871140907"/>
    <n v="1.0874176897913728"/>
    <n v="1.1304994127381691"/>
    <n v="1.1747908797738815"/>
    <n v="1.2189426940326811"/>
    <n v="1.2602941431658419"/>
    <n v="1.2996344711208623"/>
    <x v="484"/>
    <x v="484"/>
    <x v="484"/>
    <x v="484"/>
    <x v="484"/>
    <x v="484"/>
    <x v="484"/>
    <x v="484"/>
  </r>
  <r>
    <x v="12"/>
    <x v="36"/>
    <s v="Trd_Bus"/>
    <n v="3.15"/>
    <n v="3.1806124825322004"/>
    <n v="3.4703221918161793"/>
    <n v="3.6537651048993172"/>
    <n v="3.8059619142698047"/>
    <n v="3.9567479445835918"/>
    <n v="4.1117680792085851"/>
    <n v="4.2662994291143841"/>
    <n v="4.4110295010804474"/>
    <n v="4.5487206489230188"/>
    <x v="485"/>
    <x v="485"/>
    <x v="485"/>
    <x v="485"/>
    <x v="485"/>
    <x v="485"/>
    <x v="485"/>
    <x v="485"/>
  </r>
  <r>
    <x v="12"/>
    <x v="37"/>
    <s v="Trd_Car"/>
    <n v="317.88"/>
    <n v="320.96923680867803"/>
    <n v="350.20508518556409"/>
    <n v="368.71709572869673"/>
    <n v="384.07592803431277"/>
    <n v="399.29239257912121"/>
    <n v="414.93613873613486"/>
    <n v="430.53055953234292"/>
    <n v="445.13589136617531"/>
    <n v="459.0308951998885"/>
    <x v="486"/>
    <x v="486"/>
    <x v="486"/>
    <x v="486"/>
    <x v="486"/>
    <x v="486"/>
    <x v="486"/>
    <x v="486"/>
  </r>
  <r>
    <x v="12"/>
    <x v="38"/>
    <s v="Trd_Hdt"/>
    <n v="31.5"/>
    <n v="31.806124825322005"/>
    <n v="34.703221918161795"/>
    <n v="36.537651048993176"/>
    <n v="38.059619142698054"/>
    <n v="39.567479445835929"/>
    <n v="41.117680792085864"/>
    <n v="42.662994291143853"/>
    <n v="44.110295010804485"/>
    <n v="45.487206489230196"/>
    <x v="487"/>
    <x v="487"/>
    <x v="487"/>
    <x v="487"/>
    <x v="487"/>
    <x v="487"/>
    <x v="487"/>
    <x v="487"/>
  </r>
  <r>
    <x v="12"/>
    <x v="39"/>
    <s v="Trd_Lcv"/>
    <n v="51"/>
    <n v="51.495630669568961"/>
    <n v="56.186168819880997"/>
    <n v="59.156196936465136"/>
    <n v="61.620335754844454"/>
    <n v="64.061633388496247"/>
    <n v="66.571483187186615"/>
    <n v="69.073419328518597"/>
    <n v="71.416668112731045"/>
    <n v="73.645953363515531"/>
    <x v="488"/>
    <x v="488"/>
    <x v="488"/>
    <x v="488"/>
    <x v="488"/>
    <x v="488"/>
    <x v="488"/>
    <x v="488"/>
  </r>
  <r>
    <x v="13"/>
    <x v="0"/>
    <s v="AGR"/>
    <n v="137.0081691252"/>
    <n v="135.54819376019904"/>
    <n v="128.30967123165556"/>
    <n v="121.08413136840035"/>
    <n v="114.97231599073605"/>
    <n v="109.90593590587311"/>
    <n v="105.40829452318961"/>
    <n v="101.15358813240385"/>
    <n v="95.404929116136017"/>
    <n v="88.575677447604363"/>
    <x v="489"/>
    <x v="489"/>
    <x v="489"/>
    <x v="489"/>
    <x v="489"/>
    <x v="489"/>
    <x v="489"/>
    <x v="489"/>
  </r>
  <r>
    <x v="13"/>
    <x v="1"/>
    <s v="CCK"/>
    <n v="50.927309385476399"/>
    <n v="50.927309385476399"/>
    <n v="50.927309385476399"/>
    <n v="50.927309385476399"/>
    <n v="50.927309385476399"/>
    <n v="50.927309385476399"/>
    <n v="50.927309385476399"/>
    <n v="50.927309385476399"/>
    <n v="50.927309385476399"/>
    <n v="50.927309385476399"/>
    <x v="490"/>
    <x v="490"/>
    <x v="490"/>
    <x v="490"/>
    <x v="490"/>
    <x v="490"/>
    <x v="490"/>
    <x v="490"/>
  </r>
  <r>
    <x v="13"/>
    <x v="2"/>
    <s v="CHW"/>
    <n v="83.468947013950697"/>
    <n v="83.468947013950697"/>
    <n v="83.468947013950697"/>
    <n v="83.468947013950697"/>
    <n v="83.468947013950697"/>
    <n v="83.468947013950697"/>
    <n v="83.468947013950697"/>
    <n v="83.468947013950697"/>
    <n v="83.468947013950697"/>
    <n v="83.468947013950697"/>
    <x v="491"/>
    <x v="491"/>
    <x v="491"/>
    <x v="491"/>
    <x v="491"/>
    <x v="491"/>
    <x v="491"/>
    <x v="491"/>
  </r>
  <r>
    <x v="13"/>
    <x v="3"/>
    <s v="CLA"/>
    <n v="269.060151133624"/>
    <n v="267.89001326909175"/>
    <n v="289.14646211622227"/>
    <n v="297.69584452620302"/>
    <n v="307.36058486708851"/>
    <n v="317.00485714188795"/>
    <n v="326.4518434383213"/>
    <n v="335.37763086243274"/>
    <n v="343.73706859666635"/>
    <n v="351.45443470608899"/>
    <x v="492"/>
    <x v="492"/>
    <x v="492"/>
    <x v="492"/>
    <x v="492"/>
    <x v="492"/>
    <x v="492"/>
    <x v="492"/>
  </r>
  <r>
    <x v="13"/>
    <x v="4"/>
    <s v="COE"/>
    <n v="67.559118652836005"/>
    <n v="66.67183233271372"/>
    <n v="82.002704583153545"/>
    <n v="88.733457977672813"/>
    <n v="96.379080773490401"/>
    <n v="104.03652081473325"/>
    <n v="111.50884418526859"/>
    <n v="118.48520267551186"/>
    <n v="124.88274832259226"/>
    <n v="130.61449705198589"/>
    <x v="493"/>
    <x v="493"/>
    <x v="493"/>
    <x v="493"/>
    <x v="493"/>
    <x v="493"/>
    <x v="493"/>
    <x v="493"/>
  </r>
  <r>
    <x v="13"/>
    <x v="5"/>
    <s v="COT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13"/>
    <x v="6"/>
    <s v="CRF"/>
    <n v="89.416480569930002"/>
    <n v="89.027609868760564"/>
    <n v="96.09174343635533"/>
    <n v="98.932950812944114"/>
    <n v="102.14482393225646"/>
    <n v="105.34989492042537"/>
    <n v="108.48940206431273"/>
    <n v="111.45569972829871"/>
    <n v="114.23378298808036"/>
    <n v="116.79848725166906"/>
    <x v="494"/>
    <x v="494"/>
    <x v="494"/>
    <x v="494"/>
    <x v="494"/>
    <x v="494"/>
    <x v="494"/>
    <x v="494"/>
  </r>
  <r>
    <x v="13"/>
    <x v="7"/>
    <s v="CSC"/>
    <n v="124.07280936810299"/>
    <n v="122.44330163255711"/>
    <n v="150.59855925144424"/>
    <n v="162.95963647498269"/>
    <n v="177.00087796187228"/>
    <n v="191.0638219053383"/>
    <n v="204.78679774599979"/>
    <n v="217.59893050177791"/>
    <n v="229.34806929047087"/>
    <n v="239.87446723095184"/>
    <x v="495"/>
    <x v="495"/>
    <x v="495"/>
    <x v="495"/>
    <x v="495"/>
    <x v="495"/>
    <x v="495"/>
    <x v="495"/>
  </r>
  <r>
    <x v="13"/>
    <x v="8"/>
    <s v="CSH"/>
    <n v="208.527477868293"/>
    <n v="208.527477868293"/>
    <n v="208.527477868293"/>
    <n v="208.527477868293"/>
    <n v="208.527477868293"/>
    <n v="208.527477868293"/>
    <n v="208.527477868293"/>
    <n v="208.527477868293"/>
    <n v="208.527477868293"/>
    <n v="208.527477868293"/>
    <x v="496"/>
    <x v="496"/>
    <x v="496"/>
    <x v="496"/>
    <x v="496"/>
    <x v="496"/>
    <x v="496"/>
    <x v="496"/>
  </r>
  <r>
    <x v="13"/>
    <x v="9"/>
    <s v="ICH"/>
    <n v="149.449132401387"/>
    <n v="148.72660648652297"/>
    <n v="161.84544047084381"/>
    <n v="167.16517191886891"/>
    <n v="173.19820347056614"/>
    <n v="179.23959595589963"/>
    <n v="185.17750723583237"/>
    <n v="190.80594705652462"/>
    <n v="196.09292210436735"/>
    <n v="200.98706935768757"/>
    <x v="497"/>
    <x v="497"/>
    <x v="497"/>
    <x v="497"/>
    <x v="497"/>
    <x v="497"/>
    <x v="497"/>
    <x v="497"/>
  </r>
  <r>
    <x v="13"/>
    <x v="10"/>
    <s v="ICH_Feedstock"/>
    <n v="323.83076741999997"/>
    <n v="322.26517705669932"/>
    <n v="350.69145165954052"/>
    <n v="362.21840193085762"/>
    <n v="375.29095180694549"/>
    <n v="388.38161839948577"/>
    <n v="401.24805887829746"/>
    <n v="413.44392751416751"/>
    <n v="424.89990025594983"/>
    <n v="435.50468220043479"/>
    <x v="498"/>
    <x v="498"/>
    <x v="498"/>
    <x v="498"/>
    <x v="498"/>
    <x v="498"/>
    <x v="498"/>
    <x v="498"/>
  </r>
  <r>
    <x v="13"/>
    <x v="11"/>
    <s v="IFP"/>
    <n v="144.243214272252"/>
    <n v="144.243214272252"/>
    <n v="144.243214272252"/>
    <n v="144.243214272252"/>
    <n v="144.243214272252"/>
    <n v="144.243214272252"/>
    <n v="144.243214272252"/>
    <n v="144.243214272252"/>
    <n v="144.243214272252"/>
    <n v="144.243214272252"/>
    <x v="499"/>
    <x v="499"/>
    <x v="499"/>
    <x v="499"/>
    <x v="499"/>
    <x v="499"/>
    <x v="499"/>
    <x v="499"/>
  </r>
  <r>
    <x v="13"/>
    <x v="12"/>
    <s v="ILP"/>
    <n v="9.9735709999999997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13"/>
    <x v="13"/>
    <s v="IMC"/>
    <n v="34.342703037442902"/>
    <n v="34.342703037442902"/>
    <n v="34.342703037442902"/>
    <n v="34.342703037442902"/>
    <n v="34.342703037442902"/>
    <n v="34.342703037442902"/>
    <n v="34.342703037442902"/>
    <n v="34.342703037442902"/>
    <n v="34.342703037442902"/>
    <n v="34.342703037442902"/>
    <x v="500"/>
    <x v="500"/>
    <x v="500"/>
    <x v="500"/>
    <x v="500"/>
    <x v="500"/>
    <x v="500"/>
    <x v="500"/>
  </r>
  <r>
    <x v="13"/>
    <x v="14"/>
    <s v="INF"/>
    <n v="575.75"/>
    <n v="570.70004507097872"/>
    <n v="662.02889722862687"/>
    <n v="701.50731252964329"/>
    <n v="747.43933036615374"/>
    <n v="794.73954809976749"/>
    <n v="842.50546274173735"/>
    <n v="888.96405476583016"/>
    <n v="933.65227716224524"/>
    <n v="975.92826844118383"/>
    <x v="501"/>
    <x v="501"/>
    <x v="501"/>
    <x v="501"/>
    <x v="501"/>
    <x v="501"/>
    <x v="501"/>
    <x v="501"/>
  </r>
  <r>
    <x v="13"/>
    <x v="15"/>
    <s v="INM"/>
    <n v="23.6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13"/>
    <x v="16"/>
    <s v="IOI"/>
    <n v="163.72901275058101"/>
    <n v="163.72901275058101"/>
    <n v="163.72901275058101"/>
    <n v="163.72901275058101"/>
    <n v="163.72901275058101"/>
    <n v="163.72901275058101"/>
    <n v="163.72901275058101"/>
    <n v="163.72901275058101"/>
    <n v="163.72901275058101"/>
    <n v="163.72901275058101"/>
    <x v="502"/>
    <x v="502"/>
    <x v="502"/>
    <x v="502"/>
    <x v="502"/>
    <x v="502"/>
    <x v="502"/>
    <x v="502"/>
  </r>
  <r>
    <x v="13"/>
    <x v="17"/>
    <s v="ITM"/>
    <n v="185.16063453831799"/>
    <n v="185.16063453831799"/>
    <n v="185.16063453831799"/>
    <n v="185.16063453831799"/>
    <n v="185.16063453831799"/>
    <n v="185.16063453831799"/>
    <n v="185.16063453831799"/>
    <n v="185.16063453831799"/>
    <n v="185.16063453831799"/>
    <n v="185.16063453831799"/>
    <x v="503"/>
    <x v="503"/>
    <x v="503"/>
    <x v="503"/>
    <x v="503"/>
    <x v="503"/>
    <x v="503"/>
    <x v="503"/>
  </r>
  <r>
    <x v="13"/>
    <x v="18"/>
    <s v="NEU"/>
    <n v="10.088241138000001"/>
    <n v="9.9844432263700007"/>
    <n v="12.597075313914186"/>
    <n v="13.910952276486013"/>
    <n v="15.377167548410464"/>
    <n v="16.840244797386326"/>
    <n v="18.27385436101779"/>
    <n v="19.631403713193759"/>
    <n v="20.976065659451926"/>
    <n v="22.283614441360193"/>
    <x v="504"/>
    <x v="504"/>
    <x v="504"/>
    <x v="504"/>
    <x v="504"/>
    <x v="504"/>
    <x v="504"/>
    <x v="504"/>
  </r>
  <r>
    <x v="13"/>
    <x v="19"/>
    <s v="ONO"/>
    <n v="13.216509241200001"/>
    <n v="13.216509241200001"/>
    <n v="13.216509241200001"/>
    <n v="13.216509241200001"/>
    <n v="13.216509241200001"/>
    <n v="13.216509241200001"/>
    <n v="13.216509241200001"/>
    <n v="13.216509241200001"/>
    <n v="13.216509241200001"/>
    <n v="13.216509241200001"/>
    <x v="505"/>
    <x v="505"/>
    <x v="505"/>
    <x v="505"/>
    <x v="505"/>
    <x v="505"/>
    <x v="505"/>
    <x v="505"/>
  </r>
  <r>
    <x v="13"/>
    <x v="20"/>
    <s v="RCK"/>
    <n v="40.977701105260898"/>
    <n v="40.310123515281248"/>
    <n v="56.494693251665502"/>
    <n v="65.218830407280066"/>
    <n v="74.988251869984808"/>
    <n v="84.658425015455919"/>
    <n v="93.896973422418171"/>
    <n v="102.26368490450285"/>
    <n v="110.01234731565498"/>
    <n v="116.86999703237561"/>
    <x v="506"/>
    <x v="506"/>
    <x v="506"/>
    <x v="506"/>
    <x v="506"/>
    <x v="506"/>
    <x v="506"/>
    <x v="506"/>
  </r>
  <r>
    <x v="13"/>
    <x v="21"/>
    <s v="REA"/>
    <n v="123.325432989817"/>
    <n v="121.65014355936425"/>
    <n v="165.64805740168052"/>
    <n v="190.70299404288551"/>
    <n v="221.35999872033725"/>
    <n v="255.23622354610632"/>
    <n v="292.20187591965561"/>
    <n v="331.3940829250426"/>
    <n v="375.05046924833692"/>
    <n v="423.15296891863306"/>
    <x v="507"/>
    <x v="507"/>
    <x v="507"/>
    <x v="507"/>
    <x v="507"/>
    <x v="507"/>
    <x v="507"/>
    <x v="507"/>
  </r>
  <r>
    <x v="13"/>
    <x v="22"/>
    <s v="RHW"/>
    <n v="154.36979803727999"/>
    <n v="151.85492250840014"/>
    <n v="212.82488163588164"/>
    <n v="245.69015358713929"/>
    <n v="282.49318493008553"/>
    <n v="318.92233139726625"/>
    <n v="353.72547587032949"/>
    <n v="385.24426601445953"/>
    <n v="414.43476277746726"/>
    <n v="440.26866690647813"/>
    <x v="508"/>
    <x v="508"/>
    <x v="508"/>
    <x v="508"/>
    <x v="508"/>
    <x v="508"/>
    <x v="508"/>
    <x v="508"/>
  </r>
  <r>
    <x v="13"/>
    <x v="23"/>
    <s v="RLI"/>
    <n v="27.798606716901599"/>
    <n v="27.425716079587382"/>
    <n v="36.598847281304998"/>
    <n v="41.371213463043794"/>
    <n v="46.68797555968785"/>
    <n v="51.951988057066906"/>
    <n v="57.023746434873438"/>
    <n v="61.699864479624473"/>
    <n v="66.159752817687831"/>
    <n v="70.283839079266599"/>
    <x v="509"/>
    <x v="509"/>
    <x v="509"/>
    <x v="509"/>
    <x v="509"/>
    <x v="509"/>
    <x v="509"/>
    <x v="509"/>
  </r>
  <r>
    <x v="13"/>
    <x v="24"/>
    <s v="ROT"/>
    <n v="1.1431650062496701"/>
    <n v="1.1245414300304748"/>
    <n v="1.5760463525813058"/>
    <n v="1.8194257525237958"/>
    <n v="2.0919657058701473"/>
    <n v="2.3617369045003858"/>
    <n v="2.6194669616418049"/>
    <n v="2.8528751696605457"/>
    <n v="3.0690415107375486"/>
    <n v="3.2603510515323233"/>
    <x v="510"/>
    <x v="510"/>
    <x v="510"/>
    <x v="510"/>
    <x v="510"/>
    <x v="510"/>
    <x v="510"/>
    <x v="510"/>
  </r>
  <r>
    <x v="13"/>
    <x v="25"/>
    <s v="RRF"/>
    <n v="33.5629988908805"/>
    <n v="33.112784670648111"/>
    <n v="44.18808047538208"/>
    <n v="49.950057055567598"/>
    <n v="56.369316918841399"/>
    <n v="62.724888887262928"/>
    <n v="68.848340416423142"/>
    <n v="74.494110592889669"/>
    <n v="79.878813102201448"/>
    <n v="84.858080733593411"/>
    <x v="511"/>
    <x v="511"/>
    <x v="511"/>
    <x v="511"/>
    <x v="511"/>
    <x v="511"/>
    <x v="511"/>
    <x v="511"/>
  </r>
  <r>
    <x v="13"/>
    <x v="26"/>
    <s v="RSC"/>
    <n v="18.183141102084299"/>
    <n v="17.936135895110748"/>
    <n v="24.423202319262227"/>
    <n v="28.117310154167861"/>
    <n v="32.637388683820312"/>
    <n v="37.63211005701632"/>
    <n v="43.082337611411717"/>
    <n v="48.860849089574465"/>
    <n v="55.297560587592145"/>
    <n v="62.389808452962939"/>
    <x v="512"/>
    <x v="512"/>
    <x v="512"/>
    <x v="512"/>
    <x v="512"/>
    <x v="512"/>
    <x v="512"/>
    <x v="512"/>
  </r>
  <r>
    <x v="13"/>
    <x v="27"/>
    <s v="RSH"/>
    <n v="637.42355721765"/>
    <n v="627.03913665119262"/>
    <n v="878.79620781784979"/>
    <n v="1014.5034434458769"/>
    <n v="1166.4704697248653"/>
    <n v="1316.8936510903379"/>
    <n v="1460.6027472635562"/>
    <n v="1590.7500920700584"/>
    <n v="1711.2834510573728"/>
    <n v="1817.956772368301"/>
    <x v="513"/>
    <x v="513"/>
    <x v="513"/>
    <x v="513"/>
    <x v="513"/>
    <x v="513"/>
    <x v="513"/>
    <x v="513"/>
  </r>
  <r>
    <x v="13"/>
    <x v="28"/>
    <s v="TAD"/>
    <n v="47.447853029999997"/>
    <n v="47.131319366569898"/>
    <n v="52.867984146315436"/>
    <n v="55.26585229438372"/>
    <n v="58.018115582572278"/>
    <n v="60.810663249449249"/>
    <n v="63.590522429189704"/>
    <n v="66.257599061420635"/>
    <n v="68.790944171773177"/>
    <n v="71.160078535206708"/>
    <x v="514"/>
    <x v="514"/>
    <x v="514"/>
    <x v="514"/>
    <x v="514"/>
    <x v="514"/>
    <x v="514"/>
    <x v="514"/>
  </r>
  <r>
    <x v="13"/>
    <x v="29"/>
    <s v="TAI"/>
    <n v="233.41009741920001"/>
    <n v="231.01593574838049"/>
    <n v="271.18038431971854"/>
    <n v="287.30591336452125"/>
    <n v="305.90869356483921"/>
    <n v="324.6761197565944"/>
    <n v="343.155321674135"/>
    <n v="360.56166001034808"/>
    <n v="376.71025746248472"/>
    <n v="391.36226998674812"/>
    <x v="515"/>
    <x v="515"/>
    <x v="515"/>
    <x v="515"/>
    <x v="515"/>
    <x v="515"/>
    <x v="515"/>
    <x v="515"/>
  </r>
  <r>
    <x v="13"/>
    <x v="30"/>
    <s v="TTF"/>
    <n v="2.0584649221200002"/>
    <n v="2.0408232130492849"/>
    <n v="2.3599396011109013"/>
    <n v="2.4974473848959766"/>
    <n v="2.6572277096611683"/>
    <n v="2.8215360449447857"/>
    <n v="2.9872360438876351"/>
    <n v="3.1481917912720507"/>
    <n v="3.3028288893061748"/>
    <n v="3.4489585390270889"/>
    <x v="516"/>
    <x v="516"/>
    <x v="516"/>
    <x v="516"/>
    <x v="516"/>
    <x v="516"/>
    <x v="516"/>
    <x v="516"/>
  </r>
  <r>
    <x v="13"/>
    <x v="31"/>
    <s v="TTP"/>
    <n v="20.863222564680001"/>
    <n v="20.684418010466562"/>
    <n v="23.918768111176306"/>
    <n v="25.312454963284189"/>
    <n v="26.931881382073904"/>
    <n v="28.597200684539207"/>
    <n v="30.276624958308965"/>
    <n v="31.907964673968067"/>
    <n v="33.475262789361501"/>
    <n v="34.956335103329465"/>
    <x v="517"/>
    <x v="517"/>
    <x v="517"/>
    <x v="517"/>
    <x v="517"/>
    <x v="517"/>
    <x v="517"/>
    <x v="517"/>
  </r>
  <r>
    <x v="13"/>
    <x v="32"/>
    <s v="TWD"/>
    <n v="52.803406623599997"/>
    <n v="52.417370691020032"/>
    <n v="58.994030981237415"/>
    <n v="61.557690696417772"/>
    <n v="64.507868535347328"/>
    <n v="67.475197094681704"/>
    <n v="70.392609882084841"/>
    <n v="73.141267904807037"/>
    <n v="75.697075339073521"/>
    <n v="78.025660676977566"/>
    <x v="518"/>
    <x v="518"/>
    <x v="518"/>
    <x v="518"/>
    <x v="518"/>
    <x v="518"/>
    <x v="518"/>
    <x v="518"/>
  </r>
  <r>
    <x v="13"/>
    <x v="33"/>
    <s v="TWI"/>
    <n v="322.91296224479999"/>
    <n v="321.62020425288114"/>
    <n v="343.71751708157859"/>
    <n v="351.89688863232124"/>
    <n v="361.13210910400267"/>
    <n v="370.22883297920851"/>
    <n v="378.99459996779865"/>
    <n v="387.09847300231536"/>
    <n v="394.50565586420674"/>
    <n v="401.1512261530076"/>
    <x v="519"/>
    <x v="519"/>
    <x v="519"/>
    <x v="519"/>
    <x v="519"/>
    <x v="519"/>
    <x v="519"/>
    <x v="519"/>
  </r>
  <r>
    <x v="13"/>
    <x v="34"/>
    <s v="Trd_2w"/>
    <n v="6.3"/>
    <n v="6.2148894048255885"/>
    <n v="8.3074386722184528"/>
    <n v="9.3973337695007206"/>
    <n v="10.611664313174666"/>
    <n v="11.813831779052871"/>
    <n v="12.971660798016268"/>
    <n v="14.038437352672171"/>
    <n v="15.054813248267495"/>
    <n v="15.993259143899905"/>
    <x v="520"/>
    <x v="520"/>
    <x v="520"/>
    <x v="520"/>
    <x v="520"/>
    <x v="520"/>
    <x v="520"/>
    <x v="520"/>
  </r>
  <r>
    <x v="13"/>
    <x v="35"/>
    <s v="Trd_3w"/>
    <n v="1.2"/>
    <n v="1.1837884580620168"/>
    <n v="1.5823692708987527"/>
    <n v="1.7899683370477559"/>
    <n v="2.02126939298565"/>
    <n v="2.2502536722005462"/>
    <n v="2.4707925329554787"/>
    <n v="2.6739880671756504"/>
    <n v="2.8675834758604739"/>
    <n v="3.0463350750285518"/>
    <x v="521"/>
    <x v="521"/>
    <x v="521"/>
    <x v="521"/>
    <x v="521"/>
    <x v="521"/>
    <x v="521"/>
    <x v="521"/>
  </r>
  <r>
    <x v="13"/>
    <x v="36"/>
    <s v="Trd_Bus"/>
    <n v="5.6"/>
    <n v="5.5243461376227456"/>
    <n v="7.3843899308608467"/>
    <n v="8.3531855728895277"/>
    <n v="9.4325905005997015"/>
    <n v="10.501183803602551"/>
    <n v="11.530365153792237"/>
    <n v="12.478610980153039"/>
    <n v="13.382056220682216"/>
    <n v="14.216230350133246"/>
    <x v="522"/>
    <x v="522"/>
    <x v="522"/>
    <x v="522"/>
    <x v="522"/>
    <x v="522"/>
    <x v="522"/>
    <x v="522"/>
  </r>
  <r>
    <x v="13"/>
    <x v="37"/>
    <s v="Trd_Car"/>
    <n v="495.84"/>
    <n v="489.14139087122538"/>
    <n v="653.83498273536463"/>
    <n v="739.61491686813281"/>
    <n v="835.18851318167071"/>
    <n v="929.80481735326578"/>
    <n v="1020.931474617204"/>
    <n v="1104.891869356979"/>
    <n v="1184.8854922255482"/>
    <n v="1258.745653001798"/>
    <x v="523"/>
    <x v="523"/>
    <x v="523"/>
    <x v="523"/>
    <x v="523"/>
    <x v="523"/>
    <x v="523"/>
    <x v="523"/>
  </r>
  <r>
    <x v="13"/>
    <x v="38"/>
    <s v="Trd_Hdt"/>
    <n v="47"/>
    <n v="46.365047940762331"/>
    <n v="61.976129776867822"/>
    <n v="70.107093201037117"/>
    <n v="79.166384558604648"/>
    <n v="88.134935494521415"/>
    <n v="96.772707540756286"/>
    <n v="104.73119929771302"/>
    <n v="112.31368613786861"/>
    <n v="119.31479043861835"/>
    <x v="524"/>
    <x v="524"/>
    <x v="524"/>
    <x v="524"/>
    <x v="524"/>
    <x v="524"/>
    <x v="524"/>
    <x v="524"/>
  </r>
  <r>
    <x v="13"/>
    <x v="39"/>
    <s v="Trd_Lcv"/>
    <n v="84.25"/>
    <n v="83.111814659770772"/>
    <n v="111.09550922768328"/>
    <n v="125.67069366356121"/>
    <n v="141.90995529920087"/>
    <n v="157.98655990241338"/>
    <n v="173.47022575124927"/>
    <n v="187.73624554962385"/>
    <n v="201.32825653437084"/>
    <n v="213.87810839262966"/>
    <x v="525"/>
    <x v="525"/>
    <x v="525"/>
    <x v="525"/>
    <x v="525"/>
    <x v="525"/>
    <x v="525"/>
    <x v="525"/>
  </r>
  <r>
    <x v="14"/>
    <x v="0"/>
    <s v="AGR"/>
    <n v="72.678669573600004"/>
    <n v="72.678669573600004"/>
    <n v="72.678669573600004"/>
    <n v="72.678669573600004"/>
    <n v="72.678669573600004"/>
    <n v="72.678669573600004"/>
    <n v="72.678669573600004"/>
    <n v="72.678669573600004"/>
    <n v="72.678669573600004"/>
    <n v="72.678669573600004"/>
    <x v="526"/>
    <x v="526"/>
    <x v="526"/>
    <x v="526"/>
    <x v="526"/>
    <x v="526"/>
    <x v="526"/>
    <x v="526"/>
  </r>
  <r>
    <x v="14"/>
    <x v="1"/>
    <s v="CCK"/>
    <n v="12.4624796787487"/>
    <n v="12.4624796787487"/>
    <n v="12.4624796787487"/>
    <n v="12.4624796787487"/>
    <n v="12.4624796787487"/>
    <n v="12.4624796787487"/>
    <n v="12.4624796787487"/>
    <n v="12.4624796787487"/>
    <n v="12.4624796787487"/>
    <n v="12.4624796787487"/>
    <x v="527"/>
    <x v="527"/>
    <x v="527"/>
    <x v="527"/>
    <x v="527"/>
    <x v="527"/>
    <x v="527"/>
    <x v="527"/>
  </r>
  <r>
    <x v="14"/>
    <x v="2"/>
    <s v="CHW"/>
    <n v="21.066345740800202"/>
    <n v="21.066345740800202"/>
    <n v="21.066345740800202"/>
    <n v="21.066345740800202"/>
    <n v="21.066345740800202"/>
    <n v="21.066345740800202"/>
    <n v="21.066345740800202"/>
    <n v="21.066345740800202"/>
    <n v="21.066345740800202"/>
    <n v="21.066345740800202"/>
    <x v="528"/>
    <x v="528"/>
    <x v="528"/>
    <x v="528"/>
    <x v="528"/>
    <x v="528"/>
    <x v="528"/>
    <x v="528"/>
  </r>
  <r>
    <x v="14"/>
    <x v="3"/>
    <s v="CLA"/>
    <n v="79.145440566148807"/>
    <n v="80.081228197564968"/>
    <n v="87.896853703568553"/>
    <n v="93.736615947269527"/>
    <n v="98.25854563954114"/>
    <n v="101.58890089619645"/>
    <n v="104.03217933035165"/>
    <n v="105.98244313992717"/>
    <n v="107.69202287131722"/>
    <n v="109.26059670876235"/>
    <x v="529"/>
    <x v="529"/>
    <x v="529"/>
    <x v="529"/>
    <x v="529"/>
    <x v="529"/>
    <x v="529"/>
    <x v="529"/>
  </r>
  <r>
    <x v="14"/>
    <x v="4"/>
    <s v="COE"/>
    <n v="33.297326989056003"/>
    <n v="34.486247802906682"/>
    <n v="44.239944496028826"/>
    <n v="52.399284893242822"/>
    <n v="59.10813267736286"/>
    <n v="64.180924115419899"/>
    <n v="67.90119989777881"/>
    <n v="70.813896003209507"/>
    <n v="73.288354791334967"/>
    <n v="75.470573957924117"/>
    <x v="530"/>
    <x v="530"/>
    <x v="530"/>
    <x v="530"/>
    <x v="530"/>
    <x v="530"/>
    <x v="530"/>
    <x v="530"/>
  </r>
  <r>
    <x v="14"/>
    <x v="5"/>
    <s v="COT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14"/>
    <x v="6"/>
    <s v="CRF"/>
    <n v="32.016660566399999"/>
    <n v="32.395214210715686"/>
    <n v="35.556864801701728"/>
    <n v="37.919220538274899"/>
    <n v="39.748474213874609"/>
    <n v="41.095700953092027"/>
    <n v="42.084079004133038"/>
    <n v="42.873018126329548"/>
    <n v="43.564593453721471"/>
    <n v="44.199127746127644"/>
    <x v="531"/>
    <x v="531"/>
    <x v="531"/>
    <x v="531"/>
    <x v="531"/>
    <x v="531"/>
    <x v="531"/>
    <x v="531"/>
  </r>
  <r>
    <x v="14"/>
    <x v="7"/>
    <s v="CSC"/>
    <n v="4.81041106630967"/>
    <n v="4.9821725365860363"/>
    <n v="6.3912733489558695"/>
    <n v="7.5700400815961855"/>
    <n v="8.5392564884724855"/>
    <n v="9.2721144767047221"/>
    <n v="9.8095767120086297"/>
    <n v="10.230369215351798"/>
    <n v="10.58785028106732"/>
    <n v="10.903111960526568"/>
    <x v="532"/>
    <x v="532"/>
    <x v="532"/>
    <x v="532"/>
    <x v="532"/>
    <x v="532"/>
    <x v="532"/>
    <x v="532"/>
  </r>
  <r>
    <x v="14"/>
    <x v="8"/>
    <s v="CSH"/>
    <n v="93.957529974828901"/>
    <n v="93.957529974828901"/>
    <n v="93.957529974828901"/>
    <n v="93.957529974828901"/>
    <n v="93.957529974828901"/>
    <n v="93.957529974828901"/>
    <n v="93.957529974828901"/>
    <n v="93.957529974828901"/>
    <n v="93.957529974828901"/>
    <n v="93.957529974828901"/>
    <x v="533"/>
    <x v="533"/>
    <x v="533"/>
    <x v="533"/>
    <x v="533"/>
    <x v="533"/>
    <x v="533"/>
    <x v="533"/>
  </r>
  <r>
    <x v="14"/>
    <x v="9"/>
    <s v="ICH"/>
    <n v="150.68465664697899"/>
    <n v="152.66523857451696"/>
    <n v="169.22848854744959"/>
    <n v="181.72727048485663"/>
    <n v="191.47283537984981"/>
    <n v="198.6872280917363"/>
    <n v="203.99936219576648"/>
    <n v="208.25071213400881"/>
    <n v="211.9850560150212"/>
    <n v="215.41746521839801"/>
    <x v="534"/>
    <x v="534"/>
    <x v="534"/>
    <x v="534"/>
    <x v="534"/>
    <x v="534"/>
    <x v="534"/>
    <x v="534"/>
  </r>
  <r>
    <x v="14"/>
    <x v="10"/>
    <s v="ICH_Feedstock"/>
    <n v="182.1876474096"/>
    <n v="184.58230105191129"/>
    <n v="204.60835820446752"/>
    <n v="219.72020653283843"/>
    <n v="231.5032346154922"/>
    <n v="240.22590927205562"/>
    <n v="246.64862832436705"/>
    <n v="251.78878964402884"/>
    <n v="256.30385668163706"/>
    <n v="260.45386486180178"/>
    <x v="535"/>
    <x v="535"/>
    <x v="535"/>
    <x v="535"/>
    <x v="535"/>
    <x v="535"/>
    <x v="535"/>
    <x v="535"/>
  </r>
  <r>
    <x v="14"/>
    <x v="11"/>
    <s v="IFP"/>
    <n v="76.115475397180703"/>
    <n v="76.115475397180703"/>
    <n v="76.115475397180703"/>
    <n v="76.115475397180703"/>
    <n v="76.115475397180703"/>
    <n v="76.115475397180703"/>
    <n v="76.115475397180703"/>
    <n v="76.115475397180703"/>
    <n v="76.115475397180703"/>
    <n v="76.115475397180703"/>
    <x v="536"/>
    <x v="536"/>
    <x v="536"/>
    <x v="536"/>
    <x v="536"/>
    <x v="536"/>
    <x v="536"/>
    <x v="536"/>
  </r>
  <r>
    <x v="14"/>
    <x v="12"/>
    <s v="ILP"/>
    <n v="3.2656749999999999"/>
    <n v="3.3041760438482468"/>
    <n v="3.6257229516218126"/>
    <n v="3.8659183013571381"/>
    <n v="4.051876508217175"/>
    <n v="4.1888146956645214"/>
    <n v="4.2892684081238199"/>
    <n v="4.3694467429019692"/>
    <n v="4.4397264635886229"/>
    <n v="4.5042065764442025"/>
    <x v="537"/>
    <x v="537"/>
    <x v="537"/>
    <x v="537"/>
    <x v="537"/>
    <x v="537"/>
    <x v="537"/>
    <x v="537"/>
  </r>
  <r>
    <x v="14"/>
    <x v="13"/>
    <s v="IMC"/>
    <n v="50.4501934397192"/>
    <n v="50.4501934397192"/>
    <n v="50.4501934397192"/>
    <n v="50.4501934397192"/>
    <n v="50.4501934397192"/>
    <n v="50.4501934397192"/>
    <n v="50.4501934397192"/>
    <n v="50.4501934397192"/>
    <n v="50.4501934397192"/>
    <n v="50.4501934397192"/>
    <x v="538"/>
    <x v="538"/>
    <x v="538"/>
    <x v="538"/>
    <x v="538"/>
    <x v="538"/>
    <x v="538"/>
    <x v="538"/>
  </r>
  <r>
    <x v="14"/>
    <x v="14"/>
    <s v="INF"/>
    <n v="689.755"/>
    <n v="701.68307994580437"/>
    <n v="801.84399988525604"/>
    <n v="879.76167831253622"/>
    <n v="941.83483898678969"/>
    <n v="988.52434368961974"/>
    <n v="1023.297038828938"/>
    <n v="1051.3547129566525"/>
    <n v="1076.1591276487295"/>
    <n v="1099.0848067968154"/>
    <x v="539"/>
    <x v="539"/>
    <x v="539"/>
    <x v="539"/>
    <x v="539"/>
    <x v="539"/>
    <x v="539"/>
    <x v="539"/>
  </r>
  <r>
    <x v="14"/>
    <x v="15"/>
    <s v="INM"/>
    <n v="11.164"/>
    <n v="11.394863639809826"/>
    <n v="13.339894335765697"/>
    <n v="14.889990125848119"/>
    <n v="16.146289824426152"/>
    <n v="17.10343383527443"/>
    <n v="17.822873408612629"/>
    <n v="18.407243121147911"/>
    <n v="18.926555282203307"/>
    <n v="19.408699897515564"/>
    <x v="540"/>
    <x v="540"/>
    <x v="540"/>
    <x v="540"/>
    <x v="540"/>
    <x v="540"/>
    <x v="540"/>
    <x v="540"/>
  </r>
  <r>
    <x v="14"/>
    <x v="16"/>
    <s v="IOI"/>
    <n v="65.835858561519302"/>
    <n v="65.835858561519302"/>
    <n v="65.835858561519302"/>
    <n v="65.835858561519302"/>
    <n v="65.835858561519302"/>
    <n v="65.835858561519302"/>
    <n v="65.835858561519302"/>
    <n v="65.835858561519302"/>
    <n v="65.835858561519302"/>
    <n v="65.835858561519302"/>
    <x v="541"/>
    <x v="541"/>
    <x v="541"/>
    <x v="541"/>
    <x v="541"/>
    <x v="541"/>
    <x v="541"/>
    <x v="541"/>
  </r>
  <r>
    <x v="14"/>
    <x v="17"/>
    <s v="ITM"/>
    <n v="85.087610438410906"/>
    <n v="85.087610438410906"/>
    <n v="85.087610438410906"/>
    <n v="85.087610438410906"/>
    <n v="85.087610438410906"/>
    <n v="85.087610438410906"/>
    <n v="85.087610438410906"/>
    <n v="85.087610438410906"/>
    <n v="85.087610438410906"/>
    <n v="85.087610438410906"/>
    <x v="542"/>
    <x v="542"/>
    <x v="542"/>
    <x v="542"/>
    <x v="542"/>
    <x v="542"/>
    <x v="542"/>
    <x v="542"/>
  </r>
  <r>
    <x v="14"/>
    <x v="18"/>
    <s v="NEU"/>
    <n v="6.8050153800000004"/>
    <n v="6.8854706993851993"/>
    <n v="7.5574268030492444"/>
    <n v="8.0595034692185212"/>
    <n v="8.4482773446747341"/>
    <n v="8.7346045711899212"/>
    <n v="8.9446649773975579"/>
    <n v="9.1123383100477682"/>
    <n v="9.2593187425759726"/>
    <n v="9.3941761229435805"/>
    <x v="543"/>
    <x v="543"/>
    <x v="543"/>
    <x v="543"/>
    <x v="543"/>
    <x v="543"/>
    <x v="543"/>
    <x v="543"/>
  </r>
  <r>
    <x v="14"/>
    <x v="19"/>
    <s v="ONO"/>
    <n v="11.4454049184"/>
    <n v="11.4454049184"/>
    <n v="11.4454049184"/>
    <n v="11.4454049184"/>
    <n v="11.4454049184"/>
    <n v="11.4454049184"/>
    <n v="11.4454049184"/>
    <n v="11.4454049184"/>
    <n v="11.4454049184"/>
    <n v="11.4454049184"/>
    <x v="544"/>
    <x v="544"/>
    <x v="544"/>
    <x v="544"/>
    <x v="544"/>
    <x v="544"/>
    <x v="544"/>
    <x v="544"/>
  </r>
  <r>
    <x v="14"/>
    <x v="20"/>
    <s v="RCK"/>
    <n v="36.0225297529567"/>
    <n v="36.0225297529567"/>
    <n v="36.0225297529567"/>
    <n v="36.0225297529567"/>
    <n v="36.0225297529567"/>
    <n v="36.0225297529567"/>
    <n v="36.0225297529567"/>
    <n v="36.0225297529567"/>
    <n v="36.0225297529567"/>
    <n v="36.0225297529567"/>
    <x v="545"/>
    <x v="545"/>
    <x v="545"/>
    <x v="545"/>
    <x v="545"/>
    <x v="545"/>
    <x v="545"/>
    <x v="545"/>
  </r>
  <r>
    <x v="14"/>
    <x v="21"/>
    <s v="REA"/>
    <n v="72.3279674557715"/>
    <n v="72.980320253399654"/>
    <n v="78.120272823101658"/>
    <n v="82.044004540636607"/>
    <n v="85.275577256771683"/>
    <n v="87.871446913903753"/>
    <n v="90.000085453714576"/>
    <n v="91.865653059359673"/>
    <n v="93.61945004739772"/>
    <n v="95.346915219669938"/>
    <x v="546"/>
    <x v="546"/>
    <x v="546"/>
    <x v="546"/>
    <x v="546"/>
    <x v="546"/>
    <x v="546"/>
    <x v="546"/>
  </r>
  <r>
    <x v="14"/>
    <x v="22"/>
    <s v="RHW"/>
    <n v="80.174408350395495"/>
    <n v="80.174408350395495"/>
    <n v="80.174408350395495"/>
    <n v="80.174408350395495"/>
    <n v="80.174408350395495"/>
    <n v="80.174408350395495"/>
    <n v="80.174408350395495"/>
    <n v="80.174408350395495"/>
    <n v="80.174408350395495"/>
    <n v="80.174408350395495"/>
    <x v="547"/>
    <x v="547"/>
    <x v="547"/>
    <x v="547"/>
    <x v="547"/>
    <x v="547"/>
    <x v="547"/>
    <x v="547"/>
  </r>
  <r>
    <x v="14"/>
    <x v="23"/>
    <s v="RLI"/>
    <n v="1.99376986452127"/>
    <n v="2.0117524153200672"/>
    <n v="2.1534387214478743"/>
    <n v="2.2615990684073162"/>
    <n v="2.3506795793504609"/>
    <n v="2.4222365009213584"/>
    <n v="2.4809138773557038"/>
    <n v="2.5323395236610113"/>
    <n v="2.5806841364883608"/>
    <n v="2.6283028948143499"/>
    <x v="548"/>
    <x v="548"/>
    <x v="548"/>
    <x v="548"/>
    <x v="548"/>
    <x v="548"/>
    <x v="548"/>
    <x v="548"/>
  </r>
  <r>
    <x v="14"/>
    <x v="24"/>
    <s v="ROT"/>
    <n v="11.798732340570799"/>
    <n v="11.798732340570799"/>
    <n v="11.798732340570799"/>
    <n v="11.798732340570799"/>
    <n v="11.798732340570799"/>
    <n v="11.798732340570799"/>
    <n v="11.798732340570799"/>
    <n v="11.798732340570799"/>
    <n v="11.798732340570799"/>
    <n v="11.798732340570799"/>
    <x v="549"/>
    <x v="549"/>
    <x v="549"/>
    <x v="549"/>
    <x v="549"/>
    <x v="549"/>
    <x v="549"/>
    <x v="549"/>
  </r>
  <r>
    <x v="14"/>
    <x v="25"/>
    <s v="RRF"/>
    <n v="25.246936008302399"/>
    <n v="25.474647499664663"/>
    <n v="27.268808986261515"/>
    <n v="28.638434140555084"/>
    <n v="29.766452975320888"/>
    <n v="30.67257210772404"/>
    <n v="31.415598669783495"/>
    <n v="32.066797198038635"/>
    <n v="32.678980864828745"/>
    <n v="33.281973098608816"/>
    <x v="550"/>
    <x v="550"/>
    <x v="550"/>
    <x v="550"/>
    <x v="550"/>
    <x v="550"/>
    <x v="550"/>
    <x v="550"/>
  </r>
  <r>
    <x v="14"/>
    <x v="26"/>
    <s v="RSC"/>
    <n v="7.1808545981411003"/>
    <n v="7.2456213923873634"/>
    <n v="7.7559254053812543"/>
    <n v="8.1454807590964311"/>
    <n v="8.4663172849130319"/>
    <n v="8.7240400333780759"/>
    <n v="8.9353752109596662"/>
    <n v="9.1205922188526589"/>
    <n v="9.2947124327721227"/>
    <n v="9.4662183752420948"/>
    <x v="551"/>
    <x v="551"/>
    <x v="551"/>
    <x v="551"/>
    <x v="551"/>
    <x v="551"/>
    <x v="551"/>
    <x v="551"/>
  </r>
  <r>
    <x v="14"/>
    <x v="27"/>
    <s v="RSH"/>
    <n v="249.30414123351301"/>
    <n v="249.30414123351301"/>
    <n v="249.30414123351301"/>
    <n v="249.30414123351301"/>
    <n v="249.30414123351301"/>
    <n v="249.30414123351301"/>
    <n v="249.30414123351301"/>
    <n v="249.30414123351301"/>
    <n v="249.30414123351301"/>
    <n v="249.30414123351301"/>
    <x v="552"/>
    <x v="552"/>
    <x v="552"/>
    <x v="552"/>
    <x v="552"/>
    <x v="552"/>
    <x v="552"/>
    <x v="552"/>
  </r>
  <r>
    <x v="14"/>
    <x v="28"/>
    <s v="TAD"/>
    <n v="3.6679717439999999"/>
    <n v="3.7344979978134645"/>
    <n v="4.2935869807789686"/>
    <n v="4.731167308145408"/>
    <n v="5.0812724816365078"/>
    <n v="5.3454576323094738"/>
    <n v="5.5426668811665527"/>
    <n v="5.7020565361138811"/>
    <n v="5.8431486173355722"/>
    <n v="5.9737007744288526"/>
    <x v="553"/>
    <x v="553"/>
    <x v="553"/>
    <x v="553"/>
    <x v="553"/>
    <x v="553"/>
    <x v="553"/>
    <x v="553"/>
  </r>
  <r>
    <x v="14"/>
    <x v="29"/>
    <s v="TAI"/>
    <n v="37.673998703999999"/>
    <n v="38.671719765414601"/>
    <n v="47.125132249429889"/>
    <n v="54.010978664162053"/>
    <n v="59.647468558358412"/>
    <n v="63.948742521847805"/>
    <n v="67.167357707009018"/>
    <n v="69.759536489256703"/>
    <n v="72.038759178435058"/>
    <n v="74.130734232188246"/>
    <x v="554"/>
    <x v="554"/>
    <x v="554"/>
    <x v="554"/>
    <x v="554"/>
    <x v="554"/>
    <x v="554"/>
    <x v="554"/>
  </r>
  <r>
    <x v="14"/>
    <x v="30"/>
    <s v="TTF"/>
    <n v="8.5931482557599992"/>
    <n v="8.6654115191762298"/>
    <n v="9.2669121324474943"/>
    <n v="9.7048078998655321"/>
    <n v="10.03778574941307"/>
    <n v="10.279761596699357"/>
    <n v="10.455603999239807"/>
    <n v="10.595012307686371"/>
    <n v="10.716566730386079"/>
    <n v="10.827584109655076"/>
    <x v="555"/>
    <x v="555"/>
    <x v="555"/>
    <x v="555"/>
    <x v="555"/>
    <x v="555"/>
    <x v="555"/>
    <x v="555"/>
  </r>
  <r>
    <x v="14"/>
    <x v="31"/>
    <s v="TTP"/>
    <n v="10.30771235664"/>
    <n v="10.394394083880924"/>
    <n v="11.115910240638351"/>
    <n v="11.641177986334432"/>
    <n v="12.040593868862461"/>
    <n v="12.330850403120371"/>
    <n v="12.541778092430574"/>
    <n v="12.709002106356985"/>
    <n v="12.854809904334422"/>
    <n v="12.987978235431907"/>
    <x v="556"/>
    <x v="556"/>
    <x v="556"/>
    <x v="556"/>
    <x v="556"/>
    <x v="556"/>
    <x v="556"/>
    <x v="556"/>
  </r>
  <r>
    <x v="14"/>
    <x v="32"/>
    <s v="TWD"/>
    <n v="4.1350260311999998"/>
    <n v="4.2130768789784883"/>
    <n v="4.8776890132545869"/>
    <n v="5.3985423664766898"/>
    <n v="5.8155421094382884"/>
    <n v="6.1299803373666748"/>
    <n v="6.364358413395121"/>
    <n v="6.5534352278716828"/>
    <n v="6.7204914150247674"/>
    <n v="6.8748442217905383"/>
    <x v="557"/>
    <x v="557"/>
    <x v="557"/>
    <x v="557"/>
    <x v="557"/>
    <x v="557"/>
    <x v="557"/>
    <x v="557"/>
  </r>
  <r>
    <x v="14"/>
    <x v="33"/>
    <s v="TWI"/>
    <n v="13.4524019268"/>
    <n v="13.591450063950832"/>
    <n v="14.76553803774086"/>
    <n v="15.62894708926396"/>
    <n v="16.290028519215294"/>
    <n v="16.772345934583768"/>
    <n v="17.123516153466522"/>
    <n v="17.402091422707464"/>
    <n v="17.645010131002479"/>
    <n v="17.866932651432155"/>
    <x v="558"/>
    <x v="558"/>
    <x v="558"/>
    <x v="558"/>
    <x v="558"/>
    <x v="558"/>
    <x v="558"/>
    <x v="558"/>
  </r>
  <r>
    <x v="14"/>
    <x v="34"/>
    <s v="Trd_2w"/>
    <n v="1.33"/>
    <n v="1.3617981846844542"/>
    <n v="1.6305460689269244"/>
    <n v="1.8496015865059598"/>
    <n v="2.0300246326314038"/>
    <n v="2.1691546456962874"/>
    <n v="2.2746459111329362"/>
    <n v="2.3608720129623579"/>
    <n v="2.4378784738019705"/>
    <n v="2.5096798505393343"/>
    <x v="559"/>
    <x v="559"/>
    <x v="559"/>
    <x v="559"/>
    <x v="559"/>
    <x v="559"/>
    <x v="559"/>
    <x v="559"/>
  </r>
  <r>
    <x v="14"/>
    <x v="35"/>
    <s v="Trd_3w"/>
    <n v="0.3"/>
    <n v="0.30717252286115504"/>
    <n v="0.36779234637449415"/>
    <n v="0.41720336537728409"/>
    <n v="0.45790029307475261"/>
    <n v="0.48928300278863618"/>
    <n v="0.51307802506757949"/>
    <n v="0.53252752172083251"/>
    <n v="0.54989740010570753"/>
    <n v="0.56609319936977454"/>
    <x v="560"/>
    <x v="560"/>
    <x v="560"/>
    <x v="560"/>
    <x v="560"/>
    <x v="560"/>
    <x v="560"/>
    <x v="560"/>
  </r>
  <r>
    <x v="14"/>
    <x v="36"/>
    <s v="Trd_Bus"/>
    <n v="5.25"/>
    <n v="5.3755191500702137"/>
    <n v="6.4363660615536489"/>
    <n v="7.3010588941024732"/>
    <n v="8.0132551288081721"/>
    <n v="8.5624525488011347"/>
    <n v="8.978865438682643"/>
    <n v="9.3192316301145706"/>
    <n v="9.6232045018498837"/>
    <n v="9.906630988971056"/>
    <x v="561"/>
    <x v="561"/>
    <x v="561"/>
    <x v="561"/>
    <x v="561"/>
    <x v="561"/>
    <x v="561"/>
    <x v="561"/>
  </r>
  <r>
    <x v="14"/>
    <x v="37"/>
    <s v="Trd_Car"/>
    <n v="192.48"/>
    <n v="197.08189066771709"/>
    <n v="235.97556943387548"/>
    <n v="267.67767922606549"/>
    <n v="293.78882803676129"/>
    <n v="313.92397458918896"/>
    <n v="329.19086088335899"/>
    <n v="341.66965793608614"/>
    <n v="352.81417190782196"/>
    <n v="363.20539671564734"/>
    <x v="562"/>
    <x v="562"/>
    <x v="562"/>
    <x v="562"/>
    <x v="562"/>
    <x v="562"/>
    <x v="562"/>
    <x v="562"/>
  </r>
  <r>
    <x v="14"/>
    <x v="38"/>
    <s v="Trd_Hdt"/>
    <n v="27.5"/>
    <n v="28.157481262272547"/>
    <n v="33.714298417661972"/>
    <n v="38.24364182625105"/>
    <n v="41.974193531852329"/>
    <n v="44.850941922291653"/>
    <n v="47.032152297861458"/>
    <n v="48.815022824409652"/>
    <n v="50.407261676356534"/>
    <n v="51.891876608896006"/>
    <x v="563"/>
    <x v="563"/>
    <x v="563"/>
    <x v="563"/>
    <x v="563"/>
    <x v="563"/>
    <x v="563"/>
    <x v="563"/>
  </r>
  <r>
    <x v="14"/>
    <x v="39"/>
    <s v="Trd_Lcv"/>
    <n v="43.5"/>
    <n v="44.540015814867481"/>
    <n v="53.329890224301657"/>
    <n v="60.4944879797062"/>
    <n v="66.395542495839138"/>
    <n v="70.946035404352259"/>
    <n v="74.396313634799043"/>
    <n v="77.216490649520722"/>
    <n v="79.735123015327602"/>
    <n v="82.08351390861732"/>
    <x v="564"/>
    <x v="564"/>
    <x v="564"/>
    <x v="564"/>
    <x v="564"/>
    <x v="564"/>
    <x v="564"/>
    <x v="564"/>
  </r>
  <r>
    <x v="15"/>
    <x v="0"/>
    <s v="AGR"/>
    <n v="140.39971995959999"/>
    <n v="140.77343549738026"/>
    <n v="142.64590954833199"/>
    <n v="143.6616543879403"/>
    <n v="145.57195737380852"/>
    <n v="148.66793876356607"/>
    <n v="152.68267061033271"/>
    <n v="157.48381337892488"/>
    <n v="159.20828048906793"/>
    <n v="157.68572344701749"/>
    <x v="565"/>
    <x v="565"/>
    <x v="565"/>
    <x v="565"/>
    <x v="565"/>
    <x v="565"/>
    <x v="565"/>
    <x v="565"/>
  </r>
  <r>
    <x v="15"/>
    <x v="1"/>
    <s v="CCK"/>
    <n v="22.862999775610799"/>
    <n v="22.862999775610799"/>
    <n v="22.862999775610799"/>
    <n v="22.862999775610799"/>
    <n v="22.862999775610799"/>
    <n v="22.862999775610799"/>
    <n v="22.862999775610799"/>
    <n v="22.862999775610799"/>
    <n v="22.862999775610799"/>
    <n v="22.862999775610799"/>
    <x v="566"/>
    <x v="566"/>
    <x v="566"/>
    <x v="566"/>
    <x v="566"/>
    <x v="566"/>
    <x v="566"/>
    <x v="566"/>
  </r>
  <r>
    <x v="15"/>
    <x v="2"/>
    <s v="CHW"/>
    <n v="49.187587291996003"/>
    <n v="49.187587291996003"/>
    <n v="49.187587291996003"/>
    <n v="49.187587291996003"/>
    <n v="49.187587291996003"/>
    <n v="49.187587291996003"/>
    <n v="49.187587291996003"/>
    <n v="49.187587291996003"/>
    <n v="49.187587291996003"/>
    <n v="49.187587291996003"/>
    <x v="567"/>
    <x v="567"/>
    <x v="567"/>
    <x v="567"/>
    <x v="567"/>
    <x v="567"/>
    <x v="567"/>
    <x v="567"/>
  </r>
  <r>
    <x v="15"/>
    <x v="3"/>
    <s v="CLA"/>
    <n v="221.96825789125501"/>
    <n v="221.738024791942"/>
    <n v="242.56679040675041"/>
    <n v="251.62589723492707"/>
    <n v="262.69959256253406"/>
    <n v="274.75775324219859"/>
    <n v="286.7948073618677"/>
    <n v="298.57589462014425"/>
    <n v="310.15020486938232"/>
    <n v="321.37911354181171"/>
    <x v="568"/>
    <x v="568"/>
    <x v="568"/>
    <x v="568"/>
    <x v="568"/>
    <x v="568"/>
    <x v="568"/>
    <x v="568"/>
  </r>
  <r>
    <x v="15"/>
    <x v="4"/>
    <s v="COE"/>
    <n v="55.734674231231999"/>
    <n v="55.560094221771791"/>
    <n v="70.684440685095282"/>
    <n v="78.012627079196506"/>
    <n v="87.124553003030769"/>
    <n v="97.250642620581885"/>
    <n v="107.51910001836885"/>
    <n v="117.6253903462048"/>
    <n v="127.50290670561913"/>
    <n v="136.93976695996307"/>
    <x v="569"/>
    <x v="569"/>
    <x v="569"/>
    <x v="569"/>
    <x v="569"/>
    <x v="569"/>
    <x v="569"/>
    <x v="569"/>
  </r>
  <r>
    <x v="15"/>
    <x v="5"/>
    <s v="COT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15"/>
    <x v="6"/>
    <s v="CRF"/>
    <n v="73.766480600159994"/>
    <n v="73.689967473394333"/>
    <n v="80.611969516599899"/>
    <n v="83.622573079668172"/>
    <n v="87.302682746322404"/>
    <n v="91.309958760922015"/>
    <n v="95.310220454360433"/>
    <n v="99.225416946609371"/>
    <n v="103.07189545021117"/>
    <n v="106.80358700653963"/>
    <x v="570"/>
    <x v="570"/>
    <x v="570"/>
    <x v="570"/>
    <x v="570"/>
    <x v="570"/>
    <x v="570"/>
    <x v="570"/>
  </r>
  <r>
    <x v="15"/>
    <x v="7"/>
    <s v="CSC"/>
    <n v="100.156388849243"/>
    <n v="99.842664878411881"/>
    <n v="127.02143547975601"/>
    <n v="140.19034148254812"/>
    <n v="156.56466516131897"/>
    <n v="174.76146245576533"/>
    <n v="193.21409766356786"/>
    <n v="211.37531521547507"/>
    <n v="229.12542110564081"/>
    <n v="246.08365865142335"/>
    <x v="571"/>
    <x v="571"/>
    <x v="571"/>
    <x v="571"/>
    <x v="571"/>
    <x v="571"/>
    <x v="571"/>
    <x v="571"/>
  </r>
  <r>
    <x v="15"/>
    <x v="8"/>
    <s v="CSH"/>
    <n v="125.66049927476401"/>
    <n v="125.66049927476401"/>
    <n v="125.66049927476401"/>
    <n v="125.66049927476401"/>
    <n v="125.66049927476401"/>
    <n v="125.66049927476401"/>
    <n v="125.66049927476401"/>
    <n v="125.66049927476401"/>
    <n v="125.66049927476401"/>
    <n v="125.66049927476401"/>
    <x v="572"/>
    <x v="572"/>
    <x v="572"/>
    <x v="572"/>
    <x v="572"/>
    <x v="572"/>
    <x v="572"/>
    <x v="572"/>
  </r>
  <r>
    <x v="15"/>
    <x v="9"/>
    <s v="ICH"/>
    <n v="165.609621698621"/>
    <n v="165.41866502945143"/>
    <n v="182.69216124761581"/>
    <n v="190.27699964427143"/>
    <n v="199.58584698081509"/>
    <n v="209.76997355066692"/>
    <n v="219.98609293714384"/>
    <n v="230.03182740600388"/>
    <n v="239.94472651386459"/>
    <n v="249.60187848973774"/>
    <x v="573"/>
    <x v="573"/>
    <x v="573"/>
    <x v="573"/>
    <x v="573"/>
    <x v="573"/>
    <x v="573"/>
    <x v="573"/>
  </r>
  <r>
    <x v="15"/>
    <x v="10"/>
    <s v="ICH_Feedstock"/>
    <n v="259.1317743948"/>
    <n v="258.83298172800386"/>
    <n v="285.86107151593001"/>
    <n v="297.72917804297697"/>
    <n v="312.29486633540398"/>
    <n v="328.23011672507931"/>
    <n v="344.21542673843419"/>
    <n v="359.9341330026873"/>
    <n v="375.44498985308951"/>
    <n v="390.55567546085149"/>
    <x v="574"/>
    <x v="574"/>
    <x v="574"/>
    <x v="574"/>
    <x v="574"/>
    <x v="574"/>
    <x v="574"/>
    <x v="574"/>
  </r>
  <r>
    <x v="15"/>
    <x v="11"/>
    <s v="IFP"/>
    <n v="135.332154846885"/>
    <n v="135.332154846885"/>
    <n v="135.332154846885"/>
    <n v="135.332154846885"/>
    <n v="135.332154846885"/>
    <n v="135.332154846885"/>
    <n v="135.332154846885"/>
    <n v="135.332154846885"/>
    <n v="135.332154846885"/>
    <n v="135.332154846885"/>
    <x v="575"/>
    <x v="575"/>
    <x v="575"/>
    <x v="575"/>
    <x v="575"/>
    <x v="575"/>
    <x v="575"/>
    <x v="575"/>
  </r>
  <r>
    <x v="15"/>
    <x v="12"/>
    <s v="ILP"/>
    <n v="12.704499999999999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15"/>
    <x v="13"/>
    <s v="IMC"/>
    <n v="91.516799440976101"/>
    <n v="91.516799440976101"/>
    <n v="91.516799440976101"/>
    <n v="91.516799440976101"/>
    <n v="91.516799440976101"/>
    <n v="91.516799440976101"/>
    <n v="91.516799440976101"/>
    <n v="91.516799440976101"/>
    <n v="91.516799440976101"/>
    <n v="91.516799440976101"/>
    <x v="576"/>
    <x v="576"/>
    <x v="576"/>
    <x v="576"/>
    <x v="576"/>
    <x v="576"/>
    <x v="576"/>
    <x v="576"/>
  </r>
  <r>
    <x v="15"/>
    <x v="14"/>
    <s v="INF"/>
    <n v="1503.174"/>
    <n v="1500.0294967646284"/>
    <n v="1784.206586142735"/>
    <n v="1918.5960068082845"/>
    <n v="2088.8850379467258"/>
    <n v="2282.2608324162015"/>
    <n v="2483.9123237052854"/>
    <n v="2689.6985273325568"/>
    <n v="2899.9842981163192"/>
    <n v="3111.7360577559348"/>
    <x v="577"/>
    <x v="577"/>
    <x v="577"/>
    <x v="577"/>
    <x v="577"/>
    <x v="577"/>
    <x v="577"/>
    <x v="577"/>
  </r>
  <r>
    <x v="15"/>
    <x v="15"/>
    <s v="INM"/>
    <n v="16.399999999999999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15"/>
    <x v="16"/>
    <s v="IOI"/>
    <n v="81.992348747816706"/>
    <n v="81.992348747816706"/>
    <n v="81.992348747816706"/>
    <n v="81.992348747816706"/>
    <n v="81.992348747816706"/>
    <n v="81.992348747816706"/>
    <n v="81.992348747816706"/>
    <n v="81.992348747816706"/>
    <n v="81.992348747816706"/>
    <n v="81.992348747816706"/>
    <x v="578"/>
    <x v="578"/>
    <x v="578"/>
    <x v="578"/>
    <x v="578"/>
    <x v="578"/>
    <x v="578"/>
    <x v="578"/>
  </r>
  <r>
    <x v="15"/>
    <x v="17"/>
    <s v="ITM"/>
    <n v="86.383297113912505"/>
    <n v="86.383297113912505"/>
    <n v="86.383297113912505"/>
    <n v="86.383297113912505"/>
    <n v="86.383297113912505"/>
    <n v="86.383297113912505"/>
    <n v="86.383297113912505"/>
    <n v="86.383297113912505"/>
    <n v="86.383297113912505"/>
    <n v="86.383297113912505"/>
    <x v="579"/>
    <x v="579"/>
    <x v="579"/>
    <x v="579"/>
    <x v="579"/>
    <x v="579"/>
    <x v="579"/>
    <x v="579"/>
  </r>
  <r>
    <x v="15"/>
    <x v="18"/>
    <s v="NEU"/>
    <n v="10.991359018800001"/>
    <n v="10.990958363048543"/>
    <n v="11.027241265595503"/>
    <n v="11.041714447391941"/>
    <n v="11.058791654558066"/>
    <n v="11.076630734223672"/>
    <n v="11.093684529134073"/>
    <n v="11.109699752562307"/>
    <n v="11.1248348701886"/>
    <n v="11.138989618514046"/>
    <x v="580"/>
    <x v="580"/>
    <x v="580"/>
    <x v="580"/>
    <x v="580"/>
    <x v="580"/>
    <x v="580"/>
    <x v="580"/>
  </r>
  <r>
    <x v="15"/>
    <x v="19"/>
    <s v="ONO"/>
    <n v="11.9083393944"/>
    <n v="11.9083393944"/>
    <n v="11.9083393944"/>
    <n v="11.9083393944"/>
    <n v="11.9083393944"/>
    <n v="11.9083393944"/>
    <n v="11.9083393944"/>
    <n v="11.9083393944"/>
    <n v="11.9083393944"/>
    <n v="11.9083393944"/>
    <x v="581"/>
    <x v="581"/>
    <x v="581"/>
    <x v="581"/>
    <x v="581"/>
    <x v="581"/>
    <x v="581"/>
    <x v="581"/>
  </r>
  <r>
    <x v="15"/>
    <x v="20"/>
    <s v="RCK"/>
    <n v="30.950192967163701"/>
    <n v="30.950192967163701"/>
    <n v="30.950192967163701"/>
    <n v="30.950192967163701"/>
    <n v="30.950192967163701"/>
    <n v="30.950192967163701"/>
    <n v="30.950192967163701"/>
    <n v="30.950192967163701"/>
    <n v="30.950192967163701"/>
    <n v="30.950192967163701"/>
    <x v="582"/>
    <x v="582"/>
    <x v="582"/>
    <x v="582"/>
    <x v="582"/>
    <x v="582"/>
    <x v="582"/>
    <x v="582"/>
  </r>
  <r>
    <x v="15"/>
    <x v="21"/>
    <s v="REA"/>
    <n v="124.20275826221101"/>
    <n v="123.99597655040037"/>
    <n v="142.6913846992133"/>
    <n v="151.24511969090912"/>
    <n v="161.92884229290868"/>
    <n v="173.85910144623116"/>
    <n v="186.08474379665262"/>
    <n v="198.35430007361813"/>
    <n v="210.69631298276988"/>
    <n v="222.94040013997648"/>
    <x v="583"/>
    <x v="583"/>
    <x v="583"/>
    <x v="583"/>
    <x v="583"/>
    <x v="583"/>
    <x v="583"/>
    <x v="583"/>
  </r>
  <r>
    <x v="15"/>
    <x v="22"/>
    <s v="RHW"/>
    <n v="72.067257060145295"/>
    <n v="72.067257060145295"/>
    <n v="72.067257060145295"/>
    <n v="72.067257060145295"/>
    <n v="72.067257060145295"/>
    <n v="72.067257060145295"/>
    <n v="72.067257060145295"/>
    <n v="72.067257060145295"/>
    <n v="72.067257060145295"/>
    <n v="72.067257060145295"/>
    <x v="584"/>
    <x v="584"/>
    <x v="584"/>
    <x v="584"/>
    <x v="584"/>
    <x v="584"/>
    <x v="584"/>
    <x v="584"/>
  </r>
  <r>
    <x v="15"/>
    <x v="23"/>
    <s v="RLI"/>
    <n v="27.996363332214699"/>
    <n v="27.949752966911166"/>
    <n v="32.163857762178516"/>
    <n v="34.091942742138698"/>
    <n v="36.500145135476188"/>
    <n v="39.189327522221284"/>
    <n v="41.945091806372837"/>
    <n v="44.710754664920593"/>
    <n v="47.492749867684338"/>
    <n v="50.252671768941781"/>
    <x v="585"/>
    <x v="585"/>
    <x v="585"/>
    <x v="585"/>
    <x v="585"/>
    <x v="585"/>
    <x v="585"/>
    <x v="585"/>
  </r>
  <r>
    <x v="15"/>
    <x v="24"/>
    <s v="ROT"/>
    <n v="0.58105538178198501"/>
    <n v="0.58105538178198501"/>
    <n v="0.58105538178198501"/>
    <n v="0.58105538178198501"/>
    <n v="0.58105538178198501"/>
    <n v="0.58105538178198501"/>
    <n v="0.58105538178198501"/>
    <n v="0.58105538178198501"/>
    <n v="0.58105538178198501"/>
    <n v="0.58105538178198501"/>
    <x v="586"/>
    <x v="586"/>
    <x v="586"/>
    <x v="586"/>
    <x v="586"/>
    <x v="586"/>
    <x v="586"/>
    <x v="586"/>
  </r>
  <r>
    <x v="15"/>
    <x v="25"/>
    <s v="RRF"/>
    <n v="33.801762837865702"/>
    <n v="33.74548722466978"/>
    <n v="38.833439869563222"/>
    <n v="41.161337620085433"/>
    <n v="44.068911193096888"/>
    <n v="47.315729509671883"/>
    <n v="50.642936320949637"/>
    <n v="53.982094301034678"/>
    <n v="57.340971343171617"/>
    <n v="60.673197905969104"/>
    <x v="587"/>
    <x v="587"/>
    <x v="587"/>
    <x v="587"/>
    <x v="587"/>
    <x v="587"/>
    <x v="587"/>
    <x v="587"/>
  </r>
  <r>
    <x v="15"/>
    <x v="26"/>
    <s v="RSC"/>
    <n v="18.312494219552601"/>
    <n v="18.282006258131911"/>
    <n v="21.038463187490439"/>
    <n v="22.299628597845683"/>
    <n v="23.874840059570086"/>
    <n v="25.63384126727075"/>
    <n v="27.436393867590311"/>
    <n v="29.245421151220032"/>
    <n v="31.06513146376669"/>
    <n v="32.870403572270767"/>
    <x v="588"/>
    <x v="588"/>
    <x v="588"/>
    <x v="588"/>
    <x v="588"/>
    <x v="588"/>
    <x v="588"/>
    <x v="588"/>
  </r>
  <r>
    <x v="15"/>
    <x v="27"/>
    <s v="RSH"/>
    <n v="242.851161560739"/>
    <n v="242.851161560739"/>
    <n v="242.851161560739"/>
    <n v="242.851161560739"/>
    <n v="242.851161560739"/>
    <n v="242.851161560739"/>
    <n v="242.851161560739"/>
    <n v="242.851161560739"/>
    <n v="242.851161560739"/>
    <n v="242.851161560739"/>
    <x v="589"/>
    <x v="589"/>
    <x v="589"/>
    <x v="589"/>
    <x v="589"/>
    <x v="589"/>
    <x v="589"/>
    <x v="589"/>
  </r>
  <r>
    <x v="15"/>
    <x v="28"/>
    <s v="TAD"/>
    <n v="104.06784605039999"/>
    <n v="103.58936380947885"/>
    <n v="143.81735735255572"/>
    <n v="164.41899728319822"/>
    <n v="190.01269333300712"/>
    <n v="218.25824750237805"/>
    <n v="246.36961579600791"/>
    <n v="273.10186810634917"/>
    <n v="297.90511000114446"/>
    <n v="319.95393198311314"/>
    <x v="590"/>
    <x v="590"/>
    <x v="590"/>
    <x v="590"/>
    <x v="590"/>
    <x v="590"/>
    <x v="590"/>
    <x v="590"/>
  </r>
  <r>
    <x v="15"/>
    <x v="29"/>
    <s v="TAI"/>
    <n v="260.69910716160001"/>
    <n v="259.60078550118283"/>
    <n v="349.27373257588323"/>
    <n v="391.7573053251931"/>
    <n v="444.56151493951847"/>
    <n v="502.40781020198204"/>
    <n v="559.38114671054052"/>
    <n v="613.15786605097503"/>
    <n v="662.95667892753931"/>
    <n v="707.36060893859133"/>
    <x v="591"/>
    <x v="591"/>
    <x v="591"/>
    <x v="591"/>
    <x v="591"/>
    <x v="591"/>
    <x v="591"/>
    <x v="591"/>
  </r>
  <r>
    <x v="15"/>
    <x v="30"/>
    <s v="TTF"/>
    <n v="3.47931621072"/>
    <n v="3.4722043978464754"/>
    <n v="4.1149486109648938"/>
    <n v="4.4177988977839835"/>
    <n v="4.8009346770440855"/>
    <n v="5.2352018469351957"/>
    <n v="5.6871756066848969"/>
    <n v="6.1475596484786426"/>
    <n v="6.617186221287338"/>
    <n v="7.0893018398923688"/>
    <x v="592"/>
    <x v="592"/>
    <x v="592"/>
    <x v="592"/>
    <x v="592"/>
    <x v="592"/>
    <x v="592"/>
    <x v="592"/>
  </r>
  <r>
    <x v="15"/>
    <x v="31"/>
    <s v="TTP"/>
    <n v="14.619332587680001"/>
    <n v="14.589450291446315"/>
    <n v="17.290122162382801"/>
    <n v="18.562633425843487"/>
    <n v="20.172486926938255"/>
    <n v="21.997183448912292"/>
    <n v="23.896279223629964"/>
    <n v="25.83071318059714"/>
    <n v="27.803982249602477"/>
    <n v="29.78770974955194"/>
    <x v="593"/>
    <x v="593"/>
    <x v="593"/>
    <x v="593"/>
    <x v="593"/>
    <x v="593"/>
    <x v="593"/>
    <x v="593"/>
  </r>
  <r>
    <x v="15"/>
    <x v="32"/>
    <s v="TWD"/>
    <n v="46.700438054400003"/>
    <n v="46.622469306413144"/>
    <n v="53.429032572695299"/>
    <n v="56.371440873315201"/>
    <n v="60.075561893156539"/>
    <n v="64.203034435055812"/>
    <n v="68.395707047905802"/>
    <n v="72.559554887278622"/>
    <n v="76.704468351024943"/>
    <n v="80.767780121365945"/>
    <x v="594"/>
    <x v="594"/>
    <x v="594"/>
    <x v="594"/>
    <x v="594"/>
    <x v="594"/>
    <x v="594"/>
    <x v="594"/>
  </r>
  <r>
    <x v="15"/>
    <x v="33"/>
    <s v="TWI"/>
    <n v="337.72532473439998"/>
    <n v="337.41655892917817"/>
    <n v="364.3917773281326"/>
    <n v="375.38082755603136"/>
    <n v="388.88798874883787"/>
    <n v="403.51908423287432"/>
    <n v="417.94905461956796"/>
    <n v="431.88239728501054"/>
    <n v="445.39230321412884"/>
    <n v="458.31247099553372"/>
    <x v="595"/>
    <x v="595"/>
    <x v="595"/>
    <x v="595"/>
    <x v="595"/>
    <x v="595"/>
    <x v="595"/>
    <x v="595"/>
  </r>
  <r>
    <x v="15"/>
    <x v="34"/>
    <s v="Trd_2w"/>
    <n v="3.99"/>
    <n v="3.9856243487350027"/>
    <n v="4.381457935414744"/>
    <n v="4.5544657043875194"/>
    <n v="4.7663835791885756"/>
    <n v="4.9976984624372651"/>
    <n v="5.2291889906586615"/>
    <n v="5.4563016522040853"/>
    <n v="5.6799324789579364"/>
    <n v="5.8973535196112215"/>
    <x v="596"/>
    <x v="596"/>
    <x v="596"/>
    <x v="596"/>
    <x v="596"/>
    <x v="596"/>
    <x v="596"/>
    <x v="596"/>
  </r>
  <r>
    <x v="15"/>
    <x v="35"/>
    <s v="Trd_3w"/>
    <n v="0.75"/>
    <n v="0.74917750916071479"/>
    <n v="0.82358231868698195"/>
    <n v="0.85610257601269169"/>
    <n v="0.89593676300537151"/>
    <n v="0.93941700421753116"/>
    <n v="0.98293026140200412"/>
    <n v="1.0256206113165576"/>
    <n v="1.0676564810071312"/>
    <n v="1.1085250976712826"/>
    <x v="597"/>
    <x v="597"/>
    <x v="597"/>
    <x v="597"/>
    <x v="597"/>
    <x v="597"/>
    <x v="597"/>
    <x v="597"/>
  </r>
  <r>
    <x v="15"/>
    <x v="36"/>
    <s v="Trd_Bus"/>
    <n v="4.9000000000000004"/>
    <n v="4.8946263931833371"/>
    <n v="5.3807378154216154"/>
    <n v="5.593203496616252"/>
    <n v="5.8534535183017598"/>
    <n v="6.1375244275545366"/>
    <n v="6.42181104115976"/>
    <n v="6.7007213272681758"/>
    <n v="6.9753556759132564"/>
    <n v="7.2423639714523791"/>
    <x v="598"/>
    <x v="598"/>
    <x v="598"/>
    <x v="598"/>
    <x v="598"/>
    <x v="598"/>
    <x v="598"/>
    <x v="598"/>
  </r>
  <r>
    <x v="15"/>
    <x v="37"/>
    <s v="Trd_Car"/>
    <n v="402.72"/>
    <n v="402.27835531893743"/>
    <n v="442.23076184216183"/>
    <n v="459.69283921577494"/>
    <n v="481.0822042633643"/>
    <n v="504.42935458464558"/>
    <n v="527.79423316242014"/>
    <n v="550.7172434525387"/>
    <n v="573.28882404158901"/>
    <n v="595.23363644557173"/>
    <x v="599"/>
    <x v="599"/>
    <x v="599"/>
    <x v="599"/>
    <x v="599"/>
    <x v="599"/>
    <x v="599"/>
    <x v="599"/>
  </r>
  <r>
    <x v="15"/>
    <x v="38"/>
    <s v="Trd_Hdt"/>
    <n v="50"/>
    <n v="49.945167277380989"/>
    <n v="54.905487912465468"/>
    <n v="57.073505067512784"/>
    <n v="59.729117533691436"/>
    <n v="62.627800281168753"/>
    <n v="65.52868409346695"/>
    <n v="68.374707421103849"/>
    <n v="71.177098733808748"/>
    <n v="73.901673178085503"/>
    <x v="600"/>
    <x v="600"/>
    <x v="600"/>
    <x v="600"/>
    <x v="600"/>
    <x v="600"/>
    <x v="600"/>
    <x v="600"/>
  </r>
  <r>
    <x v="15"/>
    <x v="39"/>
    <s v="Trd_Lcv"/>
    <n v="78.25"/>
    <n v="78.164186789101237"/>
    <n v="85.927088583008441"/>
    <n v="89.320035430657484"/>
    <n v="93.47606894022708"/>
    <n v="98.012507440029069"/>
    <n v="102.55239060627575"/>
    <n v="107.00641711402749"/>
    <n v="111.39215951841065"/>
    <n v="115.65611852370378"/>
    <x v="601"/>
    <x v="601"/>
    <x v="601"/>
    <x v="601"/>
    <x v="601"/>
    <x v="601"/>
    <x v="601"/>
    <x v="601"/>
  </r>
  <r>
    <x v="16"/>
    <x v="0"/>
    <s v="AGR"/>
    <n v="345.73051145519997"/>
    <n v="343.07343167277213"/>
    <n v="329.80753485102957"/>
    <n v="337.72810931117709"/>
    <n v="342.61075998233366"/>
    <n v="345.15294359869432"/>
    <n v="345.80475546889335"/>
    <n v="344.7105633718935"/>
    <n v="341.91730116314784"/>
    <n v="337.53183336933427"/>
    <x v="602"/>
    <x v="602"/>
    <x v="602"/>
    <x v="602"/>
    <x v="602"/>
    <x v="602"/>
    <x v="602"/>
    <x v="602"/>
  </r>
  <r>
    <x v="16"/>
    <x v="1"/>
    <s v="CCK"/>
    <n v="141.64911843876001"/>
    <n v="143.18938645306014"/>
    <n v="155.62203504624412"/>
    <n v="168.59289179007516"/>
    <n v="180.64318999008921"/>
    <n v="191.16965253549014"/>
    <n v="200.65957028685611"/>
    <n v="209.21333281220129"/>
    <n v="217.16727973827253"/>
    <n v="224.60911517964286"/>
    <x v="603"/>
    <x v="603"/>
    <x v="603"/>
    <x v="603"/>
    <x v="603"/>
    <x v="603"/>
    <x v="603"/>
    <x v="603"/>
  </r>
  <r>
    <x v="16"/>
    <x v="2"/>
    <s v="CHW"/>
    <n v="57.852781580545198"/>
    <n v="58.481862721246621"/>
    <n v="63.559644436069711"/>
    <n v="68.857242828380379"/>
    <n v="73.778863784653751"/>
    <n v="78.078114956613263"/>
    <n v="81.954017220872487"/>
    <n v="85.447572002751286"/>
    <n v="88.696148197852636"/>
    <n v="91.735566198424877"/>
    <x v="604"/>
    <x v="604"/>
    <x v="604"/>
    <x v="604"/>
    <x v="604"/>
    <x v="604"/>
    <x v="604"/>
    <x v="604"/>
  </r>
  <r>
    <x v="16"/>
    <x v="3"/>
    <s v="CLA"/>
    <n v="272.83589557426001"/>
    <n v="278.48925708391778"/>
    <n v="324.12047925057664"/>
    <n v="375.40710117141157"/>
    <n v="426.37734409568435"/>
    <n v="473.79495710011906"/>
    <n v="518.84249269049008"/>
    <n v="561.31433556449406"/>
    <n v="602.38345384448576"/>
    <n v="642.21127845958063"/>
    <x v="605"/>
    <x v="605"/>
    <x v="605"/>
    <x v="605"/>
    <x v="605"/>
    <x v="605"/>
    <x v="605"/>
    <x v="605"/>
  </r>
  <r>
    <x v="16"/>
    <x v="4"/>
    <s v="COE"/>
    <n v="98.107118149680005"/>
    <n v="102.28056524401758"/>
    <n v="134.64292823839216"/>
    <n v="173.18573865071733"/>
    <n v="212.85730399952274"/>
    <n v="249.90855409141056"/>
    <n v="284.2012582229404"/>
    <n v="314.94034043780402"/>
    <n v="342.57669261727881"/>
    <n v="366.97977986134936"/>
    <x v="606"/>
    <x v="606"/>
    <x v="606"/>
    <x v="606"/>
    <x v="606"/>
    <x v="606"/>
    <x v="606"/>
    <x v="606"/>
  </r>
  <r>
    <x v="16"/>
    <x v="5"/>
    <s v="COT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16"/>
    <x v="6"/>
    <s v="CRF"/>
    <n v="257.53118514290998"/>
    <n v="262.86742173508964"/>
    <n v="305.93896369391007"/>
    <n v="354.34866615424511"/>
    <n v="402.45973687564606"/>
    <n v="447.21746220345665"/>
    <n v="489.73805944355877"/>
    <n v="529.82744726961425"/>
    <n v="568.59279623940142"/>
    <n v="606.18648182538641"/>
    <x v="607"/>
    <x v="607"/>
    <x v="607"/>
    <x v="607"/>
    <x v="607"/>
    <x v="607"/>
    <x v="607"/>
    <x v="607"/>
  </r>
  <r>
    <x v="16"/>
    <x v="7"/>
    <s v="CSC"/>
    <n v="151.19152459290001"/>
    <n v="157.62316626071475"/>
    <n v="207.49635683882676"/>
    <n v="266.89414956008358"/>
    <n v="328.03145092206756"/>
    <n v="385.13062063693724"/>
    <n v="437.97863327704914"/>
    <n v="485.350208268796"/>
    <n v="527.94020886208864"/>
    <n v="565.54746952563733"/>
    <x v="608"/>
    <x v="608"/>
    <x v="608"/>
    <x v="608"/>
    <x v="608"/>
    <x v="608"/>
    <x v="608"/>
    <x v="608"/>
  </r>
  <r>
    <x v="16"/>
    <x v="8"/>
    <s v="CSH"/>
    <n v="251.84325038942799"/>
    <n v="254.58175033540488"/>
    <n v="276.68621993724486"/>
    <n v="299.74758988226375"/>
    <n v="321.1722644605631"/>
    <n v="339.88765479800793"/>
    <n v="356.76013348883441"/>
    <n v="371.96818688998246"/>
    <n v="386.10980576742583"/>
    <n v="399.34092253733513"/>
    <x v="609"/>
    <x v="609"/>
    <x v="609"/>
    <x v="609"/>
    <x v="609"/>
    <x v="609"/>
    <x v="609"/>
    <x v="609"/>
  </r>
  <r>
    <x v="16"/>
    <x v="9"/>
    <s v="ICH"/>
    <n v="245.323908758187"/>
    <n v="245.323908758187"/>
    <n v="245.323908758187"/>
    <n v="245.323908758187"/>
    <n v="245.323908758187"/>
    <n v="245.323908758187"/>
    <n v="245.323908758187"/>
    <n v="245.323908758187"/>
    <n v="245.323908758187"/>
    <n v="245.323908758187"/>
    <x v="610"/>
    <x v="610"/>
    <x v="610"/>
    <x v="610"/>
    <x v="610"/>
    <x v="610"/>
    <x v="610"/>
    <x v="610"/>
  </r>
  <r>
    <x v="16"/>
    <x v="10"/>
    <s v="ICH_Feedstock"/>
    <n v="481.90250963160003"/>
    <n v="481.90250963160003"/>
    <n v="481.90250963160003"/>
    <n v="481.90250963160003"/>
    <n v="481.90250963160003"/>
    <n v="481.90250963160003"/>
    <n v="481.90250963160003"/>
    <n v="481.90250963160003"/>
    <n v="481.90250963160003"/>
    <n v="481.90250963160003"/>
    <x v="611"/>
    <x v="611"/>
    <x v="611"/>
    <x v="611"/>
    <x v="611"/>
    <x v="611"/>
    <x v="611"/>
    <x v="611"/>
  </r>
  <r>
    <x v="16"/>
    <x v="11"/>
    <s v="IFP"/>
    <n v="262.54053993858099"/>
    <n v="262.54053993858099"/>
    <n v="262.54053993858099"/>
    <n v="262.54053993858099"/>
    <n v="262.54053993858099"/>
    <n v="262.54053993858099"/>
    <n v="262.54053993858099"/>
    <n v="262.54053993858099"/>
    <n v="262.54053993858099"/>
    <n v="262.54053993858099"/>
    <x v="612"/>
    <x v="612"/>
    <x v="612"/>
    <x v="612"/>
    <x v="612"/>
    <x v="612"/>
    <x v="612"/>
    <x v="612"/>
  </r>
  <r>
    <x v="16"/>
    <x v="12"/>
    <s v="ILP"/>
    <n v="6.4685129999999997"/>
    <n v="6.5783947424927547"/>
    <n v="7.4620633294094239"/>
    <n v="8.4300567042961543"/>
    <n v="9.3683973917933354"/>
    <n v="10.222532758185245"/>
    <n v="11.019343071068187"/>
    <n v="11.758841243818242"/>
    <n v="12.46416677468862"/>
    <n v="13.139771433157184"/>
    <x v="613"/>
    <x v="613"/>
    <x v="613"/>
    <x v="613"/>
    <x v="613"/>
    <x v="613"/>
    <x v="613"/>
    <x v="613"/>
  </r>
  <r>
    <x v="16"/>
    <x v="13"/>
    <s v="IMC"/>
    <n v="146.712516741889"/>
    <n v="146.712516741889"/>
    <n v="146.712516741889"/>
    <n v="146.712516741889"/>
    <n v="146.712516741889"/>
    <n v="146.712516741889"/>
    <n v="146.712516741889"/>
    <n v="146.712516741889"/>
    <n v="146.712516741889"/>
    <n v="146.712516741889"/>
    <x v="614"/>
    <x v="614"/>
    <x v="614"/>
    <x v="614"/>
    <x v="614"/>
    <x v="614"/>
    <x v="614"/>
    <x v="614"/>
  </r>
  <r>
    <x v="16"/>
    <x v="14"/>
    <s v="INF"/>
    <n v="260"/>
    <n v="263.59815039391009"/>
    <n v="293.80590535480951"/>
    <n v="325.09231237253209"/>
    <n v="354.76209466972296"/>
    <n v="381.38631119734578"/>
    <n v="405.96075866108271"/>
    <n v="428.56480722097791"/>
    <n v="449.94236885884811"/>
    <n v="470.23207591191033"/>
    <x v="615"/>
    <x v="615"/>
    <x v="615"/>
    <x v="615"/>
    <x v="615"/>
    <x v="615"/>
    <x v="615"/>
    <x v="615"/>
  </r>
  <r>
    <x v="16"/>
    <x v="15"/>
    <s v="INM"/>
    <n v="85.251999999999995"/>
    <n v="86.371192316893257"/>
    <n v="95.760621397142074"/>
    <n v="105.43395812593766"/>
    <n v="114.56209935572194"/>
    <n v="122.71805339219502"/>
    <n v="130.21909023056995"/>
    <n v="137.09723025649834"/>
    <n v="143.58453834276139"/>
    <n v="149.7266929250097"/>
    <x v="616"/>
    <x v="616"/>
    <x v="616"/>
    <x v="616"/>
    <x v="616"/>
    <x v="616"/>
    <x v="616"/>
    <x v="616"/>
  </r>
  <r>
    <x v="16"/>
    <x v="16"/>
    <s v="IOI"/>
    <n v="443.05207860388799"/>
    <n v="443.05207860388799"/>
    <n v="443.05207860388799"/>
    <n v="443.05207860388799"/>
    <n v="443.05207860388799"/>
    <n v="443.05207860388799"/>
    <n v="443.05207860388799"/>
    <n v="443.05207860388799"/>
    <n v="443.05207860388799"/>
    <n v="443.05207860388799"/>
    <x v="617"/>
    <x v="617"/>
    <x v="617"/>
    <x v="617"/>
    <x v="617"/>
    <x v="617"/>
    <x v="617"/>
    <x v="617"/>
  </r>
  <r>
    <x v="16"/>
    <x v="17"/>
    <s v="ITM"/>
    <n v="134.06099713037901"/>
    <n v="134.06099713037901"/>
    <n v="134.06099713037901"/>
    <n v="134.06099713037901"/>
    <n v="134.06099713037901"/>
    <n v="134.06099713037901"/>
    <n v="134.06099713037901"/>
    <n v="134.06099713037901"/>
    <n v="134.06099713037901"/>
    <n v="134.06099713037901"/>
    <x v="618"/>
    <x v="618"/>
    <x v="618"/>
    <x v="618"/>
    <x v="618"/>
    <x v="618"/>
    <x v="618"/>
    <x v="618"/>
  </r>
  <r>
    <x v="16"/>
    <x v="18"/>
    <s v="NEU"/>
    <n v="27.588885105599999"/>
    <n v="28.017049651968655"/>
    <n v="31.455378068550342"/>
    <n v="35.183274463601649"/>
    <n v="38.761121578395901"/>
    <n v="41.989713869734679"/>
    <n v="44.979876577957349"/>
    <n v="47.73762808396048"/>
    <n v="50.353650037371729"/>
    <n v="52.847187006684749"/>
    <x v="619"/>
    <x v="619"/>
    <x v="619"/>
    <x v="619"/>
    <x v="619"/>
    <x v="619"/>
    <x v="619"/>
    <x v="619"/>
  </r>
  <r>
    <x v="16"/>
    <x v="19"/>
    <s v="ONO"/>
    <n v="8.5967271323999999"/>
    <n v="8.5967271323999999"/>
    <n v="8.5967271323999999"/>
    <n v="8.5967271323999999"/>
    <n v="8.5967271323999999"/>
    <n v="8.5967271323999999"/>
    <n v="8.5967271323999999"/>
    <n v="8.5967271323999999"/>
    <n v="8.5967271323999999"/>
    <n v="8.5967271323999999"/>
    <x v="620"/>
    <x v="620"/>
    <x v="620"/>
    <x v="620"/>
    <x v="620"/>
    <x v="620"/>
    <x v="620"/>
    <x v="620"/>
  </r>
  <r>
    <x v="16"/>
    <x v="20"/>
    <s v="RCK"/>
    <n v="74.595976859578698"/>
    <n v="74.595976859578698"/>
    <n v="74.595976859578698"/>
    <n v="74.595976859578698"/>
    <n v="74.595976859578698"/>
    <n v="74.595976859578698"/>
    <n v="74.595976859578698"/>
    <n v="74.595976859578698"/>
    <n v="74.595976859578698"/>
    <n v="74.595976859578698"/>
    <x v="621"/>
    <x v="621"/>
    <x v="621"/>
    <x v="621"/>
    <x v="621"/>
    <x v="621"/>
    <x v="621"/>
    <x v="621"/>
  </r>
  <r>
    <x v="16"/>
    <x v="21"/>
    <s v="REA"/>
    <n v="122.684751893784"/>
    <n v="123.61662584135622"/>
    <n v="131.0415474134056"/>
    <n v="138.6424989959034"/>
    <n v="145.54286185624505"/>
    <n v="151.47618237151397"/>
    <n v="156.75560324844136"/>
    <n v="161.45941543966535"/>
    <n v="165.78987464838445"/>
    <n v="169.80808701705541"/>
    <x v="622"/>
    <x v="622"/>
    <x v="622"/>
    <x v="622"/>
    <x v="622"/>
    <x v="622"/>
    <x v="622"/>
    <x v="622"/>
  </r>
  <r>
    <x v="16"/>
    <x v="22"/>
    <s v="RHW"/>
    <n v="253.36550405712501"/>
    <n v="253.36550405712501"/>
    <n v="253.36550405712501"/>
    <n v="253.36550405712501"/>
    <n v="253.36550405712501"/>
    <n v="253.36550405712501"/>
    <n v="253.36550405712501"/>
    <n v="253.36550405712501"/>
    <n v="253.36550405712501"/>
    <n v="253.36550405712501"/>
    <x v="623"/>
    <x v="623"/>
    <x v="623"/>
    <x v="623"/>
    <x v="623"/>
    <x v="623"/>
    <x v="623"/>
    <x v="623"/>
  </r>
  <r>
    <x v="16"/>
    <x v="23"/>
    <s v="RLI"/>
    <n v="48.329323495874497"/>
    <n v="48.696417505312496"/>
    <n v="51.621324073145331"/>
    <n v="54.615574313998842"/>
    <n v="57.333840958945018"/>
    <n v="59.671159673461396"/>
    <n v="61.750887068213743"/>
    <n v="63.603864374230703"/>
    <n v="65.309766377154972"/>
    <n v="66.892664679046248"/>
    <x v="624"/>
    <x v="624"/>
    <x v="624"/>
    <x v="624"/>
    <x v="624"/>
    <x v="624"/>
    <x v="624"/>
    <x v="624"/>
  </r>
  <r>
    <x v="16"/>
    <x v="24"/>
    <s v="ROT"/>
    <n v="2.2199344218867402E-3"/>
    <n v="2.2199344218867402E-3"/>
    <n v="2.2199344218867402E-3"/>
    <n v="2.2199344218867402E-3"/>
    <n v="2.2199344218867402E-3"/>
    <n v="2.2199344218867402E-3"/>
    <n v="2.2199344218867402E-3"/>
    <n v="2.2199344218867402E-3"/>
    <n v="2.2199344218867402E-3"/>
    <n v="2.2199344218867402E-3"/>
    <x v="625"/>
    <x v="625"/>
    <x v="625"/>
    <x v="625"/>
    <x v="625"/>
    <x v="625"/>
    <x v="625"/>
    <x v="625"/>
  </r>
  <r>
    <x v="16"/>
    <x v="25"/>
    <s v="RRF"/>
    <n v="82.406894949076303"/>
    <n v="83.032831239593079"/>
    <n v="88.020123650003882"/>
    <n v="93.125654768607774"/>
    <n v="97.760603028803871"/>
    <n v="101.74599251570829"/>
    <n v="105.2921600294477"/>
    <n v="108.45169331389346"/>
    <n v="111.36044677824518"/>
    <n v="114.05946519281414"/>
    <x v="626"/>
    <x v="626"/>
    <x v="626"/>
    <x v="626"/>
    <x v="626"/>
    <x v="626"/>
    <x v="626"/>
    <x v="626"/>
  </r>
  <r>
    <x v="16"/>
    <x v="26"/>
    <s v="RSC"/>
    <n v="613.47207757138494"/>
    <n v="618.13181431802411"/>
    <n v="655.25934640573826"/>
    <n v="693.26709787326752"/>
    <n v="727.77162981049764"/>
    <n v="757.4405691628815"/>
    <n v="783.83975279204526"/>
    <n v="807.36066629524976"/>
    <n v="829.01466784477429"/>
    <n v="849.10731221891604"/>
    <x v="627"/>
    <x v="627"/>
    <x v="627"/>
    <x v="627"/>
    <x v="627"/>
    <x v="627"/>
    <x v="627"/>
    <x v="627"/>
  </r>
  <r>
    <x v="16"/>
    <x v="27"/>
    <s v="RSH"/>
    <n v="790.92073593952705"/>
    <n v="790.92073593952705"/>
    <n v="790.92073593952705"/>
    <n v="790.92073593952705"/>
    <n v="790.92073593952705"/>
    <n v="790.92073593952705"/>
    <n v="790.92073593952705"/>
    <n v="790.92073593952705"/>
    <n v="790.92073593952705"/>
    <n v="790.92073593952705"/>
    <x v="628"/>
    <x v="628"/>
    <x v="628"/>
    <x v="628"/>
    <x v="628"/>
    <x v="628"/>
    <x v="628"/>
    <x v="628"/>
  </r>
  <r>
    <x v="16"/>
    <x v="28"/>
    <s v="TAD"/>
    <n v="61.495019204400002"/>
    <n v="62.525149895395465"/>
    <n v="70.807537110649875"/>
    <n v="79.865368780556921"/>
    <n v="88.631739977591039"/>
    <n v="96.600339074936855"/>
    <n v="104.02550886023158"/>
    <n v="110.90969416936802"/>
    <n v="117.47002721561196"/>
    <n v="123.74898778730494"/>
    <x v="629"/>
    <x v="629"/>
    <x v="629"/>
    <x v="629"/>
    <x v="629"/>
    <x v="629"/>
    <x v="629"/>
    <x v="629"/>
  </r>
  <r>
    <x v="16"/>
    <x v="29"/>
    <s v="TAI"/>
    <n v="287.25336281160003"/>
    <n v="304.30715287930593"/>
    <n v="436.02634617889117"/>
    <n v="602.86905866295979"/>
    <n v="782.51730094466529"/>
    <n v="954.06625150259424"/>
    <n v="1112.6114176217748"/>
    <n v="1251.4434940046142"/>
    <n v="1370.554601813109"/>
    <n v="1468.1846047922443"/>
    <x v="630"/>
    <x v="630"/>
    <x v="630"/>
    <x v="630"/>
    <x v="630"/>
    <x v="630"/>
    <x v="630"/>
    <x v="630"/>
  </r>
  <r>
    <x v="16"/>
    <x v="30"/>
    <s v="TTF"/>
    <n v="14.704399990080001"/>
    <n v="14.921891018841229"/>
    <n v="16.667175823670984"/>
    <n v="18.549734097180323"/>
    <n v="20.34753129031224"/>
    <n v="21.962804843014585"/>
    <n v="23.453391382723417"/>
    <n v="24.823831328288136"/>
    <n v="26.120314387152089"/>
    <n v="27.353080651645577"/>
    <x v="631"/>
    <x v="631"/>
    <x v="631"/>
    <x v="631"/>
    <x v="631"/>
    <x v="631"/>
    <x v="631"/>
    <x v="631"/>
  </r>
  <r>
    <x v="16"/>
    <x v="31"/>
    <s v="TTP"/>
    <n v="39.663463068719999"/>
    <n v="40.250120626516889"/>
    <n v="44.957829846033739"/>
    <n v="50.035818788556014"/>
    <n v="54.885174261947782"/>
    <n v="59.242192769789739"/>
    <n v="63.262882101442685"/>
    <n v="66.959489525443331"/>
    <n v="70.456606576065113"/>
    <n v="73.781854749202935"/>
    <x v="632"/>
    <x v="632"/>
    <x v="632"/>
    <x v="632"/>
    <x v="632"/>
    <x v="632"/>
    <x v="632"/>
    <x v="632"/>
  </r>
  <r>
    <x v="16"/>
    <x v="32"/>
    <s v="TWD"/>
    <n v="25.2715959756"/>
    <n v="25.714619414622092"/>
    <n v="29.314139032092054"/>
    <n v="33.253142193424807"/>
    <n v="37.084942229207456"/>
    <n v="40.568877487188736"/>
    <n v="43.81562190377295"/>
    <n v="46.826810138232311"/>
    <n v="49.696926594383001"/>
    <n v="52.442460529459645"/>
    <x v="633"/>
    <x v="633"/>
    <x v="633"/>
    <x v="633"/>
    <x v="633"/>
    <x v="633"/>
    <x v="633"/>
    <x v="633"/>
  </r>
  <r>
    <x v="16"/>
    <x v="33"/>
    <s v="TWI"/>
    <n v="39.020297738399996"/>
    <n v="43.078483713811451"/>
    <n v="75.334112316099137"/>
    <n v="123.57502271891755"/>
    <n v="183.12596057830967"/>
    <n v="245.03362282561176"/>
    <n v="304.15767044575142"/>
    <n v="354.98197159871143"/>
    <n v="395.18806483528726"/>
    <n v="422.79243747887188"/>
    <x v="634"/>
    <x v="634"/>
    <x v="634"/>
    <x v="634"/>
    <x v="634"/>
    <x v="634"/>
    <x v="634"/>
    <x v="634"/>
  </r>
  <r>
    <x v="16"/>
    <x v="34"/>
    <s v="Trd_2w"/>
    <n v="5.18"/>
    <n v="5.3176603315627782"/>
    <n v="6.4128171254792967"/>
    <n v="7.6622011748956718"/>
    <n v="8.9164284334866952"/>
    <n v="10.086486464427514"/>
    <n v="11.193489159321826"/>
    <n v="12.227683300727996"/>
    <n v="13.214514899115629"/>
    <n v="14.155836848100211"/>
    <x v="635"/>
    <x v="635"/>
    <x v="635"/>
    <x v="635"/>
    <x v="635"/>
    <x v="635"/>
    <x v="635"/>
    <x v="635"/>
  </r>
  <r>
    <x v="16"/>
    <x v="35"/>
    <s v="Trd_3w"/>
    <n v="1.5"/>
    <n v="1.539863030375322"/>
    <n v="1.8569933761040436"/>
    <n v="2.2187841240045385"/>
    <n v="2.5819773456042556"/>
    <n v="2.9207972387338366"/>
    <n v="3.2413578646684829"/>
    <n v="3.5408349326432424"/>
    <n v="3.8265969785083871"/>
    <n v="4.0991805544691733"/>
    <x v="636"/>
    <x v="636"/>
    <x v="636"/>
    <x v="636"/>
    <x v="636"/>
    <x v="636"/>
    <x v="636"/>
    <x v="636"/>
  </r>
  <r>
    <x v="16"/>
    <x v="36"/>
    <s v="Trd_Bus"/>
    <n v="12.95"/>
    <n v="13.294150828906947"/>
    <n v="16.032042813698244"/>
    <n v="19.155502937239181"/>
    <n v="22.291071083716737"/>
    <n v="25.216216161068782"/>
    <n v="27.983722898304563"/>
    <n v="30.569208251819987"/>
    <n v="33.036287247789069"/>
    <n v="35.389592120250526"/>
    <x v="637"/>
    <x v="637"/>
    <x v="637"/>
    <x v="637"/>
    <x v="637"/>
    <x v="637"/>
    <x v="637"/>
    <x v="637"/>
  </r>
  <r>
    <x v="16"/>
    <x v="37"/>
    <s v="Trd_Car"/>
    <n v="267.12"/>
    <n v="274.21880844923737"/>
    <n v="330.69338041660808"/>
    <n v="395.12107680272817"/>
    <n v="459.7985257052058"/>
    <n v="520.13557227372155"/>
    <n v="577.22100854016333"/>
    <n v="630.55188480510844"/>
    <n v="681.44038993277343"/>
    <n v="729.98207313987029"/>
    <x v="638"/>
    <x v="638"/>
    <x v="638"/>
    <x v="638"/>
    <x v="638"/>
    <x v="638"/>
    <x v="638"/>
    <x v="638"/>
  </r>
  <r>
    <x v="16"/>
    <x v="38"/>
    <s v="Trd_Hdt"/>
    <n v="138"/>
    <n v="141.66739879452962"/>
    <n v="170.843390601572"/>
    <n v="204.12813940841752"/>
    <n v="237.54191579559151"/>
    <n v="268.71334596351295"/>
    <n v="298.20492354950039"/>
    <n v="325.75681380317826"/>
    <n v="352.04692202277158"/>
    <n v="377.12461101116395"/>
    <x v="639"/>
    <x v="639"/>
    <x v="639"/>
    <x v="639"/>
    <x v="639"/>
    <x v="639"/>
    <x v="639"/>
    <x v="639"/>
  </r>
  <r>
    <x v="16"/>
    <x v="39"/>
    <s v="Trd_Lcv"/>
    <n v="126.25"/>
    <n v="129.60513838992293"/>
    <n v="156.296942488757"/>
    <n v="186.74766377038196"/>
    <n v="217.31642658835815"/>
    <n v="245.83376759343119"/>
    <n v="272.81428694293061"/>
    <n v="298.02027349747289"/>
    <n v="322.07191235778924"/>
    <n v="345.01436333448873"/>
    <x v="640"/>
    <x v="640"/>
    <x v="640"/>
    <x v="640"/>
    <x v="640"/>
    <x v="640"/>
    <x v="640"/>
    <x v="640"/>
  </r>
  <r>
    <x v="17"/>
    <x v="0"/>
    <s v="AGR"/>
    <n v="182.48999298480001"/>
    <n v="184.43131250746211"/>
    <n v="194.19750492539487"/>
    <n v="204.60673755831166"/>
    <n v="216.6948186346329"/>
    <n v="229.92336201294128"/>
    <n v="242.57757792369654"/>
    <n v="254.15700867646083"/>
    <n v="264.36532471219027"/>
    <n v="274.58298013281228"/>
    <x v="641"/>
    <x v="641"/>
    <x v="641"/>
    <x v="641"/>
    <x v="641"/>
    <x v="641"/>
    <x v="641"/>
    <x v="641"/>
  </r>
  <r>
    <x v="17"/>
    <x v="1"/>
    <s v="CCK"/>
    <n v="46.2047202980064"/>
    <n v="46.2047202980064"/>
    <n v="46.2047202980064"/>
    <n v="46.2047202980064"/>
    <n v="46.2047202980064"/>
    <n v="46.2047202980064"/>
    <n v="46.2047202980064"/>
    <n v="46.2047202980064"/>
    <n v="46.2047202980064"/>
    <n v="46.2047202980064"/>
    <x v="642"/>
    <x v="642"/>
    <x v="642"/>
    <x v="642"/>
    <x v="642"/>
    <x v="642"/>
    <x v="642"/>
    <x v="642"/>
  </r>
  <r>
    <x v="17"/>
    <x v="2"/>
    <s v="CHW"/>
    <n v="91.191244022371095"/>
    <n v="91.191244022371095"/>
    <n v="91.191244022371095"/>
    <n v="91.191244022371095"/>
    <n v="91.191244022371095"/>
    <n v="91.191244022371095"/>
    <n v="91.191244022371095"/>
    <n v="91.191244022371095"/>
    <n v="91.191244022371095"/>
    <n v="91.191244022371095"/>
    <x v="643"/>
    <x v="643"/>
    <x v="643"/>
    <x v="643"/>
    <x v="643"/>
    <x v="643"/>
    <x v="643"/>
    <x v="643"/>
  </r>
  <r>
    <x v="17"/>
    <x v="3"/>
    <s v="CLA"/>
    <n v="332.96330867040302"/>
    <n v="333.37795390977573"/>
    <n v="354.04004994120419"/>
    <n v="368.95783238914555"/>
    <n v="382.14944125242374"/>
    <n v="395.22260450165237"/>
    <n v="408.24170026279711"/>
    <n v="421.46313216862455"/>
    <n v="434.93151415528064"/>
    <n v="448.78390096144096"/>
    <x v="644"/>
    <x v="644"/>
    <x v="644"/>
    <x v="644"/>
    <x v="644"/>
    <x v="644"/>
    <x v="644"/>
    <x v="644"/>
  </r>
  <r>
    <x v="17"/>
    <x v="4"/>
    <s v="COE"/>
    <n v="83.604753742715999"/>
    <n v="83.919168872548852"/>
    <n v="98.991796101753906"/>
    <n v="110.57076059603915"/>
    <n v="121.06302852320034"/>
    <n v="131.54972083750695"/>
    <n v="141.99383103561127"/>
    <n v="152.51642145247195"/>
    <n v="163.07435062864809"/>
    <n v="173.69207267523223"/>
    <x v="645"/>
    <x v="645"/>
    <x v="645"/>
    <x v="645"/>
    <x v="645"/>
    <x v="645"/>
    <x v="645"/>
    <x v="645"/>
  </r>
  <r>
    <x v="17"/>
    <x v="5"/>
    <s v="COT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17"/>
    <x v="6"/>
    <s v="CRF"/>
    <n v="110.65335054182999"/>
    <n v="110.7911491635641"/>
    <n v="117.65776207723448"/>
    <n v="122.61537322397146"/>
    <n v="126.99932689618815"/>
    <n v="131.34391766050996"/>
    <n v="135.67054023267343"/>
    <n v="140.06440496564517"/>
    <n v="144.54033836248672"/>
    <n v="149.14388768215181"/>
    <x v="646"/>
    <x v="646"/>
    <x v="646"/>
    <x v="646"/>
    <x v="646"/>
    <x v="646"/>
    <x v="646"/>
    <x v="646"/>
  </r>
  <r>
    <x v="17"/>
    <x v="7"/>
    <s v="CSC"/>
    <n v="151.17892342732401"/>
    <n v="151.74746694559894"/>
    <n v="179.00265825619013"/>
    <n v="199.94040770565567"/>
    <n v="218.91312993172247"/>
    <n v="237.87577001399879"/>
    <n v="256.76141066506415"/>
    <n v="275.78896376070696"/>
    <n v="294.8804184331072"/>
    <n v="314.07999401218132"/>
    <x v="647"/>
    <x v="647"/>
    <x v="647"/>
    <x v="647"/>
    <x v="647"/>
    <x v="647"/>
    <x v="647"/>
    <x v="647"/>
  </r>
  <r>
    <x v="17"/>
    <x v="8"/>
    <s v="CSH"/>
    <n v="271.28985263151498"/>
    <n v="271.28985263151498"/>
    <n v="271.28985263151498"/>
    <n v="271.28985263151498"/>
    <n v="271.28985263151498"/>
    <n v="271.28985263151498"/>
    <n v="271.28985263151498"/>
    <n v="271.28985263151498"/>
    <n v="271.28985263151498"/>
    <n v="271.28985263151498"/>
    <x v="648"/>
    <x v="648"/>
    <x v="648"/>
    <x v="648"/>
    <x v="648"/>
    <x v="648"/>
    <x v="648"/>
    <x v="648"/>
  </r>
  <r>
    <x v="17"/>
    <x v="9"/>
    <s v="ICH"/>
    <n v="268.13633885159902"/>
    <n v="268.50753918661991"/>
    <n v="287.00731061415661"/>
    <n v="300.45096114706638"/>
    <n v="312.3926845738527"/>
    <n v="324.2728008149312"/>
    <n v="336.14748170426139"/>
    <n v="348.24965506508795"/>
    <n v="360.62105677647179"/>
    <n v="373.3891837891361"/>
    <x v="649"/>
    <x v="649"/>
    <x v="649"/>
    <x v="649"/>
    <x v="649"/>
    <x v="649"/>
    <x v="649"/>
    <x v="649"/>
  </r>
  <r>
    <x v="17"/>
    <x v="10"/>
    <s v="ICH_Feedstock"/>
    <n v="551.20072757759999"/>
    <n v="551.96379421607526"/>
    <n v="589.993281433476"/>
    <n v="617.62903564260625"/>
    <n v="642.17731831688445"/>
    <n v="666.59895674095912"/>
    <n v="691.00942185726387"/>
    <n v="715.88753718593546"/>
    <n v="741.31909806155249"/>
    <n v="767.56619656869987"/>
    <x v="650"/>
    <x v="650"/>
    <x v="650"/>
    <x v="650"/>
    <x v="650"/>
    <x v="650"/>
    <x v="650"/>
    <x v="650"/>
  </r>
  <r>
    <x v="17"/>
    <x v="11"/>
    <s v="IFP"/>
    <n v="224.38755189666099"/>
    <n v="224.38755189666099"/>
    <n v="224.38755189666099"/>
    <n v="224.38755189666099"/>
    <n v="224.38755189666099"/>
    <n v="224.38755189666099"/>
    <n v="224.38755189666099"/>
    <n v="224.38755189666099"/>
    <n v="224.38755189666099"/>
    <n v="224.38755189666099"/>
    <x v="651"/>
    <x v="651"/>
    <x v="651"/>
    <x v="651"/>
    <x v="651"/>
    <x v="651"/>
    <x v="651"/>
    <x v="651"/>
  </r>
  <r>
    <x v="17"/>
    <x v="12"/>
    <s v="ILP"/>
    <n v="9.4677030000000002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17"/>
    <x v="13"/>
    <s v="IMC"/>
    <n v="86.439107337991203"/>
    <n v="86.439107337991203"/>
    <n v="86.439107337991203"/>
    <n v="86.439107337991203"/>
    <n v="86.439107337991203"/>
    <n v="86.439107337991203"/>
    <n v="86.439107337991203"/>
    <n v="86.439107337991203"/>
    <n v="86.439107337991203"/>
    <n v="86.439107337991203"/>
    <x v="652"/>
    <x v="652"/>
    <x v="652"/>
    <x v="652"/>
    <x v="652"/>
    <x v="652"/>
    <x v="652"/>
    <x v="652"/>
  </r>
  <r>
    <x v="17"/>
    <x v="14"/>
    <s v="INF"/>
    <n v="665"/>
    <n v="666.67019759745801"/>
    <n v="750.00270399249484"/>
    <n v="813.73808839545268"/>
    <n v="872.41558544911288"/>
    <n v="932.60730845111846"/>
    <n v="994.56621781090905"/>
    <n v="1059.5284196262237"/>
    <n v="1127.8148403368789"/>
    <n v="1200.2596778161205"/>
    <x v="653"/>
    <x v="653"/>
    <x v="653"/>
    <x v="653"/>
    <x v="653"/>
    <x v="653"/>
    <x v="653"/>
    <x v="653"/>
  </r>
  <r>
    <x v="17"/>
    <x v="15"/>
    <s v="INM"/>
    <n v="19.8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17"/>
    <x v="16"/>
    <s v="IOI"/>
    <n v="89.274622682584805"/>
    <n v="89.274622682584805"/>
    <n v="89.274622682584805"/>
    <n v="89.274622682584805"/>
    <n v="89.274622682584805"/>
    <n v="89.274622682584805"/>
    <n v="89.274622682584805"/>
    <n v="89.274622682584805"/>
    <n v="89.274622682584805"/>
    <n v="89.274622682584805"/>
    <x v="654"/>
    <x v="654"/>
    <x v="654"/>
    <x v="654"/>
    <x v="654"/>
    <x v="654"/>
    <x v="654"/>
    <x v="654"/>
  </r>
  <r>
    <x v="17"/>
    <x v="17"/>
    <s v="ITM"/>
    <n v="131.54658045393199"/>
    <n v="131.54658045393199"/>
    <n v="131.54658045393199"/>
    <n v="131.54658045393199"/>
    <n v="131.54658045393199"/>
    <n v="131.54658045393199"/>
    <n v="131.54658045393199"/>
    <n v="131.54658045393199"/>
    <n v="131.54658045393199"/>
    <n v="131.54658045393199"/>
    <x v="655"/>
    <x v="655"/>
    <x v="655"/>
    <x v="655"/>
    <x v="655"/>
    <x v="655"/>
    <x v="655"/>
    <x v="655"/>
  </r>
  <r>
    <x v="17"/>
    <x v="18"/>
    <s v="NEU"/>
    <n v="12.396298374000001"/>
    <n v="12.396840893593128"/>
    <n v="12.423842625910723"/>
    <n v="12.442239791564319"/>
    <n v="12.457873524901878"/>
    <n v="12.472850857505485"/>
    <n v="12.487290215245656"/>
    <n v="12.501502779301777"/>
    <n v="12.515542586956473"/>
    <n v="12.529551244445342"/>
    <x v="656"/>
    <x v="656"/>
    <x v="656"/>
    <x v="656"/>
    <x v="656"/>
    <x v="656"/>
    <x v="656"/>
    <x v="656"/>
  </r>
  <r>
    <x v="17"/>
    <x v="19"/>
    <s v="ONO"/>
    <n v="26.795804702400002"/>
    <n v="26.795804702400002"/>
    <n v="26.795804702400002"/>
    <n v="26.795804702400002"/>
    <n v="26.795804702400002"/>
    <n v="26.795804702400002"/>
    <n v="26.795804702400002"/>
    <n v="26.795804702400002"/>
    <n v="26.795804702400002"/>
    <n v="26.795804702400002"/>
    <x v="657"/>
    <x v="657"/>
    <x v="657"/>
    <x v="657"/>
    <x v="657"/>
    <x v="657"/>
    <x v="657"/>
    <x v="657"/>
  </r>
  <r>
    <x v="17"/>
    <x v="20"/>
    <s v="RCK"/>
    <n v="60.227467959373698"/>
    <n v="60.227467959373698"/>
    <n v="60.227467959373698"/>
    <n v="60.227467959373698"/>
    <n v="60.227467959373698"/>
    <n v="60.227467959373698"/>
    <n v="60.227467959373698"/>
    <n v="60.227467959373698"/>
    <n v="60.227467959373698"/>
    <n v="60.227467959373698"/>
    <x v="658"/>
    <x v="658"/>
    <x v="658"/>
    <x v="658"/>
    <x v="658"/>
    <x v="658"/>
    <x v="658"/>
    <x v="658"/>
  </r>
  <r>
    <x v="17"/>
    <x v="21"/>
    <s v="REA"/>
    <n v="230.12668094934"/>
    <n v="230.58667400791205"/>
    <n v="253.52573854386006"/>
    <n v="270.67233519503543"/>
    <n v="286.2058201350851"/>
    <n v="301.92138211768469"/>
    <n v="317.8852055561261"/>
    <n v="334.40997633715472"/>
    <n v="351.56293572096013"/>
    <n v="369.53553183789802"/>
    <x v="659"/>
    <x v="659"/>
    <x v="659"/>
    <x v="659"/>
    <x v="659"/>
    <x v="659"/>
    <x v="659"/>
    <x v="659"/>
  </r>
  <r>
    <x v="17"/>
    <x v="22"/>
    <s v="RHW"/>
    <n v="145.151704748452"/>
    <n v="145.151704748452"/>
    <n v="145.151704748452"/>
    <n v="145.151704748452"/>
    <n v="145.151704748452"/>
    <n v="145.151704748452"/>
    <n v="145.151704748452"/>
    <n v="145.151704748452"/>
    <n v="145.151704748452"/>
    <n v="145.151704748452"/>
    <x v="660"/>
    <x v="660"/>
    <x v="660"/>
    <x v="660"/>
    <x v="660"/>
    <x v="660"/>
    <x v="660"/>
    <x v="660"/>
  </r>
  <r>
    <x v="17"/>
    <x v="23"/>
    <s v="RLI"/>
    <n v="51.872520887924303"/>
    <n v="51.976207255105393"/>
    <n v="57.146868472577836"/>
    <n v="61.011857917850847"/>
    <n v="64.513238195404853"/>
    <n v="68.055660194648496"/>
    <n v="71.654042448047363"/>
    <n v="75.378867027148502"/>
    <n v="79.245290686741612"/>
    <n v="83.296467471806892"/>
    <x v="661"/>
    <x v="661"/>
    <x v="661"/>
    <x v="661"/>
    <x v="661"/>
    <x v="661"/>
    <x v="661"/>
    <x v="661"/>
  </r>
  <r>
    <x v="17"/>
    <x v="24"/>
    <s v="ROT"/>
    <n v="1.17681360950626"/>
    <n v="1.17681360950626"/>
    <n v="1.17681360950626"/>
    <n v="1.17681360950626"/>
    <n v="1.17681360950626"/>
    <n v="1.17681360950626"/>
    <n v="1.17681360950626"/>
    <n v="1.17681360950626"/>
    <n v="1.17681360950626"/>
    <n v="1.17681360950626"/>
    <x v="662"/>
    <x v="662"/>
    <x v="662"/>
    <x v="662"/>
    <x v="662"/>
    <x v="662"/>
    <x v="662"/>
    <x v="662"/>
  </r>
  <r>
    <x v="17"/>
    <x v="25"/>
    <s v="RRF"/>
    <n v="62.628943197000098"/>
    <n v="62.754130241881107"/>
    <n v="68.996993363565252"/>
    <n v="73.663437181632304"/>
    <n v="77.890872878999303"/>
    <n v="82.167860817368066"/>
    <n v="86.512413075318463"/>
    <n v="91.009627072057583"/>
    <n v="95.677802506896839"/>
    <n v="100.56904196103957"/>
    <x v="663"/>
    <x v="663"/>
    <x v="663"/>
    <x v="663"/>
    <x v="663"/>
    <x v="663"/>
    <x v="663"/>
    <x v="663"/>
  </r>
  <r>
    <x v="17"/>
    <x v="26"/>
    <s v="RSC"/>
    <n v="33.929951102638199"/>
    <n v="33.997772625638127"/>
    <n v="37.379915603732513"/>
    <n v="39.908015272797464"/>
    <n v="42.198277237621419"/>
    <n v="44.515384699565253"/>
    <n v="46.869095909595288"/>
    <n v="49.305513374400398"/>
    <n v="51.834551166789964"/>
    <n v="54.484436460053338"/>
    <x v="664"/>
    <x v="664"/>
    <x v="664"/>
    <x v="664"/>
    <x v="664"/>
    <x v="664"/>
    <x v="664"/>
    <x v="664"/>
  </r>
  <r>
    <x v="17"/>
    <x v="27"/>
    <s v="RSH"/>
    <n v="595.26398897046795"/>
    <n v="595.26398897046795"/>
    <n v="595.26398897046795"/>
    <n v="595.26398897046795"/>
    <n v="595.26398897046795"/>
    <n v="595.26398897046795"/>
    <n v="595.26398897046795"/>
    <n v="595.26398897046795"/>
    <n v="595.26398897046795"/>
    <n v="595.26398897046795"/>
    <x v="665"/>
    <x v="665"/>
    <x v="665"/>
    <x v="665"/>
    <x v="665"/>
    <x v="665"/>
    <x v="665"/>
    <x v="665"/>
  </r>
  <r>
    <x v="17"/>
    <x v="28"/>
    <s v="TAD"/>
    <n v="67.799230502399993"/>
    <n v="67.928745707326257"/>
    <n v="74.386875686841037"/>
    <n v="79.194869294535451"/>
    <n v="83.538308681112952"/>
    <n v="87.922089387809478"/>
    <n v="92.364848159219108"/>
    <n v="96.953483401691528"/>
    <n v="101.70612362602613"/>
    <n v="106.67509531812009"/>
    <x v="666"/>
    <x v="666"/>
    <x v="666"/>
    <x v="666"/>
    <x v="666"/>
    <x v="666"/>
    <x v="666"/>
    <x v="666"/>
  </r>
  <r>
    <x v="17"/>
    <x v="29"/>
    <s v="TAI"/>
    <n v="260.04602497680003"/>
    <n v="259.51981809711526"/>
    <n v="291.44892175982466"/>
    <n v="313.97586378381703"/>
    <n v="333.64283905656595"/>
    <n v="353.18180573660749"/>
    <n v="372.60010602802618"/>
    <n v="392.25359993771309"/>
    <n v="412.39625096704009"/>
    <n v="433.19296542287799"/>
    <x v="667"/>
    <x v="667"/>
    <x v="667"/>
    <x v="667"/>
    <x v="667"/>
    <x v="667"/>
    <x v="667"/>
    <x v="667"/>
  </r>
  <r>
    <x v="17"/>
    <x v="30"/>
    <s v="TTF"/>
    <n v="4.7294540787599999"/>
    <n v="4.7294540787599999"/>
    <n v="4.7294540787599999"/>
    <n v="4.7294540787599999"/>
    <n v="4.7294540787599999"/>
    <n v="4.7294540787599999"/>
    <n v="4.7294540787599999"/>
    <n v="4.7294540787599999"/>
    <n v="4.7294540787599999"/>
    <n v="4.7294540787599999"/>
    <x v="668"/>
    <x v="668"/>
    <x v="668"/>
    <x v="668"/>
    <x v="668"/>
    <x v="668"/>
    <x v="668"/>
    <x v="668"/>
  </r>
  <r>
    <x v="17"/>
    <x v="31"/>
    <s v="TTP"/>
    <n v="31.01840309844"/>
    <n v="31.01840309844"/>
    <n v="31.01840309844"/>
    <n v="31.01840309844"/>
    <n v="31.01840309844"/>
    <n v="31.01840309844"/>
    <n v="31.01840309844"/>
    <n v="31.01840309844"/>
    <n v="31.01840309844"/>
    <n v="31.01840309844"/>
    <x v="669"/>
    <x v="669"/>
    <x v="669"/>
    <x v="669"/>
    <x v="669"/>
    <x v="669"/>
    <x v="669"/>
    <x v="669"/>
  </r>
  <r>
    <x v="17"/>
    <x v="32"/>
    <s v="TWD"/>
    <n v="21.093370541999999"/>
    <n v="21.062948788763698"/>
    <n v="22.933052438583076"/>
    <n v="24.228435636531206"/>
    <n v="25.351744715369158"/>
    <n v="26.464930583296759"/>
    <n v="27.570292520974469"/>
    <n v="28.689769399986755"/>
    <n v="29.839211576021956"/>
    <n v="31.029331119756907"/>
    <x v="670"/>
    <x v="670"/>
    <x v="670"/>
    <x v="670"/>
    <x v="670"/>
    <x v="670"/>
    <x v="670"/>
    <x v="670"/>
  </r>
  <r>
    <x v="17"/>
    <x v="33"/>
    <s v="TWI"/>
    <n v="71.088116814000003"/>
    <n v="71.088116814000003"/>
    <n v="71.088116814000003"/>
    <n v="71.088116814000003"/>
    <n v="71.088116814000003"/>
    <n v="71.088116814000003"/>
    <n v="71.088116814000003"/>
    <n v="71.088116814000003"/>
    <n v="71.088116814000003"/>
    <n v="71.088116814000003"/>
    <x v="671"/>
    <x v="671"/>
    <x v="671"/>
    <x v="671"/>
    <x v="671"/>
    <x v="671"/>
    <x v="671"/>
    <x v="671"/>
  </r>
  <r>
    <x v="17"/>
    <x v="34"/>
    <s v="Trd_2w"/>
    <n v="5.18"/>
    <n v="5.1868202922503288"/>
    <n v="5.5267049960459476"/>
    <n v="5.7729180524450161"/>
    <n v="5.991145485472182"/>
    <n v="6.2078411593797949"/>
    <n v="6.424049558698127"/>
    <n v="6.6440192934031472"/>
    <n v="6.8685003199167678"/>
    <n v="7.0997912358096578"/>
    <x v="672"/>
    <x v="672"/>
    <x v="672"/>
    <x v="672"/>
    <x v="672"/>
    <x v="672"/>
    <x v="672"/>
    <x v="672"/>
  </r>
  <r>
    <x v="17"/>
    <x v="35"/>
    <s v="Trd_3w"/>
    <n v="1.05"/>
    <n v="1.0513824916723642"/>
    <n v="1.1202780397390437"/>
    <n v="1.1701860917118279"/>
    <n v="1.2144213821903074"/>
    <n v="1.258346180955364"/>
    <n v="1.3021722078442153"/>
    <n v="1.3467606675817194"/>
    <n v="1.3922635783615074"/>
    <n v="1.4391468721235798"/>
    <x v="673"/>
    <x v="673"/>
    <x v="673"/>
    <x v="673"/>
    <x v="673"/>
    <x v="673"/>
    <x v="673"/>
    <x v="673"/>
  </r>
  <r>
    <x v="17"/>
    <x v="36"/>
    <s v="Trd_Bus"/>
    <n v="5.95"/>
    <n v="5.9578341194767299"/>
    <n v="6.3482422251879136"/>
    <n v="6.6310545197003572"/>
    <n v="6.8817211657450743"/>
    <n v="7.130628358747062"/>
    <n v="7.3789758444505518"/>
    <n v="7.6316437829630752"/>
    <n v="7.8894936107152072"/>
    <n v="8.1551656087002833"/>
    <x v="674"/>
    <x v="674"/>
    <x v="674"/>
    <x v="674"/>
    <x v="674"/>
    <x v="674"/>
    <x v="674"/>
    <x v="674"/>
  </r>
  <r>
    <x v="17"/>
    <x v="37"/>
    <s v="Trd_Car"/>
    <n v="495.24"/>
    <n v="495.89206207221105"/>
    <n v="528.38713942891809"/>
    <n v="551.92662862796726"/>
    <n v="572.7905193485027"/>
    <n v="593.50796443460422"/>
    <n v="614.17882305978014"/>
    <n v="635.20928858397212"/>
    <n v="656.67106147405036"/>
    <n v="678.78390185760156"/>
    <x v="675"/>
    <x v="675"/>
    <x v="675"/>
    <x v="675"/>
    <x v="675"/>
    <x v="675"/>
    <x v="675"/>
    <x v="675"/>
  </r>
  <r>
    <x v="17"/>
    <x v="38"/>
    <s v="Trd_Hdt"/>
    <n v="61"/>
    <n v="61.080316182870675"/>
    <n v="65.082819451506339"/>
    <n v="67.982239613734748"/>
    <n v="70.552099346294028"/>
    <n v="73.103920988835412"/>
    <n v="75.650004455711525"/>
    <n v="78.240381640461763"/>
    <n v="80.883884076239923"/>
    <n v="83.607580190036501"/>
    <x v="676"/>
    <x v="676"/>
    <x v="676"/>
    <x v="676"/>
    <x v="676"/>
    <x v="676"/>
    <x v="676"/>
    <x v="676"/>
  </r>
  <r>
    <x v="17"/>
    <x v="39"/>
    <s v="Trd_Lcv"/>
    <n v="95"/>
    <n v="95.125082579880555"/>
    <n v="101.35848930972298"/>
    <n v="105.87397972630822"/>
    <n v="109.87622029340875"/>
    <n v="113.85036875310435"/>
    <n v="117.81558070971469"/>
    <n v="121.84977468596507"/>
    <n v="125.96670470889826"/>
    <n v="130.20852652546671"/>
    <x v="677"/>
    <x v="677"/>
    <x v="677"/>
    <x v="677"/>
    <x v="677"/>
    <x v="677"/>
    <x v="677"/>
    <x v="677"/>
  </r>
  <r>
    <x v="18"/>
    <x v="0"/>
    <s v="AGR"/>
    <n v="150.60844045440001"/>
    <n v="153.62052203392662"/>
    <n v="168.96978678729741"/>
    <n v="139.60520052303193"/>
    <n v="114.84669671247454"/>
    <n v="96.334401356778216"/>
    <n v="82.710534298686568"/>
    <n v="70.961883956947815"/>
    <n v="59.580359661214032"/>
    <n v="49.294434539906369"/>
    <x v="678"/>
    <x v="678"/>
    <x v="678"/>
    <x v="678"/>
    <x v="678"/>
    <x v="678"/>
    <x v="678"/>
    <x v="678"/>
  </r>
  <r>
    <x v="18"/>
    <x v="1"/>
    <s v="CCK"/>
    <n v="62.815860263235599"/>
    <n v="62.815860263235599"/>
    <n v="62.815860263235599"/>
    <n v="62.815860263235599"/>
    <n v="62.815860263235599"/>
    <n v="62.815860263235599"/>
    <n v="62.815860263235599"/>
    <n v="62.815860263235599"/>
    <n v="62.815860263235599"/>
    <n v="62.815860263235599"/>
    <x v="679"/>
    <x v="679"/>
    <x v="679"/>
    <x v="679"/>
    <x v="679"/>
    <x v="679"/>
    <x v="679"/>
    <x v="679"/>
  </r>
  <r>
    <x v="18"/>
    <x v="2"/>
    <s v="CHW"/>
    <n v="126.04357147216"/>
    <n v="126.04357147216"/>
    <n v="126.04357147216"/>
    <n v="126.04357147216"/>
    <n v="126.04357147216"/>
    <n v="126.04357147216"/>
    <n v="126.04357147216"/>
    <n v="126.04357147216"/>
    <n v="126.04357147216"/>
    <n v="126.04357147216"/>
    <x v="680"/>
    <x v="680"/>
    <x v="680"/>
    <x v="680"/>
    <x v="680"/>
    <x v="680"/>
    <x v="680"/>
    <x v="680"/>
  </r>
  <r>
    <x v="18"/>
    <x v="3"/>
    <s v="CLA"/>
    <n v="316.79135006018601"/>
    <n v="317.67270932105936"/>
    <n v="328.45715334737832"/>
    <n v="336.92802259968278"/>
    <n v="345.71927635918598"/>
    <n v="355.75429131969014"/>
    <n v="366.09666011985973"/>
    <n v="375.76037521713016"/>
    <n v="384.72761751340863"/>
    <n v="393.32917580928608"/>
    <x v="681"/>
    <x v="681"/>
    <x v="681"/>
    <x v="681"/>
    <x v="681"/>
    <x v="681"/>
    <x v="681"/>
    <x v="681"/>
  </r>
  <r>
    <x v="18"/>
    <x v="4"/>
    <s v="COE"/>
    <n v="79.544088252143993"/>
    <n v="80.212400968952451"/>
    <n v="88.103720980695201"/>
    <n v="94.411291965047724"/>
    <n v="100.94930326911027"/>
    <n v="108.36884857465147"/>
    <n v="115.9619080360272"/>
    <n v="122.96606329545376"/>
    <n v="129.32287717676795"/>
    <n v="135.233606793825"/>
    <x v="682"/>
    <x v="682"/>
    <x v="682"/>
    <x v="682"/>
    <x v="682"/>
    <x v="682"/>
    <x v="682"/>
    <x v="682"/>
  </r>
  <r>
    <x v="18"/>
    <x v="5"/>
    <s v="COT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18"/>
    <x v="6"/>
    <s v="CRF"/>
    <n v="105.27894033372"/>
    <n v="105.57184154147214"/>
    <n v="109.15582462359693"/>
    <n v="111.97093980404195"/>
    <n v="114.89252803500057"/>
    <n v="118.22745413406922"/>
    <n v="121.66452281544426"/>
    <n v="124.87605521661088"/>
    <n v="127.8561295352075"/>
    <n v="130.71467646976444"/>
    <x v="683"/>
    <x v="683"/>
    <x v="683"/>
    <x v="683"/>
    <x v="683"/>
    <x v="683"/>
    <x v="683"/>
    <x v="683"/>
  </r>
  <r>
    <x v="18"/>
    <x v="7"/>
    <s v="CSC"/>
    <n v="145.752082640662"/>
    <n v="146.97666101562939"/>
    <n v="161.43626891068169"/>
    <n v="172.99390477746041"/>
    <n v="184.97378643597727"/>
    <n v="198.56894107652627"/>
    <n v="212.48203322992168"/>
    <n v="225.316050673983"/>
    <n v="236.96391643647277"/>
    <n v="247.79440265539915"/>
    <x v="684"/>
    <x v="684"/>
    <x v="684"/>
    <x v="684"/>
    <x v="684"/>
    <x v="684"/>
    <x v="684"/>
    <x v="684"/>
  </r>
  <r>
    <x v="18"/>
    <x v="8"/>
    <s v="CSH"/>
    <n v="390.084487041155"/>
    <n v="390.084487041155"/>
    <n v="390.084487041155"/>
    <n v="390.084487041155"/>
    <n v="390.084487041155"/>
    <n v="390.084487041155"/>
    <n v="390.084487041155"/>
    <n v="390.084487041155"/>
    <n v="390.084487041155"/>
    <n v="390.084487041155"/>
    <x v="685"/>
    <x v="685"/>
    <x v="685"/>
    <x v="685"/>
    <x v="685"/>
    <x v="685"/>
    <x v="685"/>
    <x v="685"/>
  </r>
  <r>
    <x v="18"/>
    <x v="9"/>
    <s v="ICH"/>
    <n v="560.93608706194004"/>
    <n v="562.67095099123708"/>
    <n v="583.90558242483223"/>
    <n v="600.64592188805227"/>
    <n v="618.06818607718378"/>
    <n v="638.01176967397498"/>
    <n v="658.63092843011611"/>
    <n v="677.95785741569466"/>
    <n v="695.9433775330117"/>
    <n v="713.2403486327928"/>
    <x v="686"/>
    <x v="686"/>
    <x v="686"/>
    <x v="686"/>
    <x v="686"/>
    <x v="686"/>
    <x v="686"/>
    <x v="686"/>
  </r>
  <r>
    <x v="18"/>
    <x v="10"/>
    <s v="ICH_Feedstock"/>
    <n v="903.55446774359996"/>
    <n v="906.34898228883822"/>
    <n v="940.553674312147"/>
    <n v="967.51897189669478"/>
    <n v="995.58271215051241"/>
    <n v="1027.7077874974811"/>
    <n v="1060.9210776475381"/>
    <n v="1092.0528472652675"/>
    <n v="1121.0238787811979"/>
    <n v="1148.8857972352221"/>
    <x v="687"/>
    <x v="687"/>
    <x v="687"/>
    <x v="687"/>
    <x v="687"/>
    <x v="687"/>
    <x v="687"/>
    <x v="687"/>
  </r>
  <r>
    <x v="18"/>
    <x v="11"/>
    <s v="IFP"/>
    <n v="222.54410012730401"/>
    <n v="222.54410012730401"/>
    <n v="222.54410012730401"/>
    <n v="222.54410012730401"/>
    <n v="222.54410012730401"/>
    <n v="222.54410012730401"/>
    <n v="222.54410012730401"/>
    <n v="222.54410012730401"/>
    <n v="222.54410012730401"/>
    <n v="222.54410012730401"/>
    <x v="688"/>
    <x v="688"/>
    <x v="688"/>
    <x v="688"/>
    <x v="688"/>
    <x v="688"/>
    <x v="688"/>
    <x v="688"/>
  </r>
  <r>
    <x v="18"/>
    <x v="12"/>
    <s v="ILP"/>
    <n v="25.163931999999999"/>
    <n v="25.163931999999999"/>
    <n v="25.163931999999999"/>
    <n v="25.163931999999999"/>
    <n v="25.163931999999999"/>
    <n v="25.163931999999999"/>
    <n v="25.163931999999999"/>
    <n v="25.163931999999999"/>
    <n v="25.163931999999999"/>
    <n v="25.163931999999999"/>
    <x v="689"/>
    <x v="689"/>
    <x v="689"/>
    <x v="689"/>
    <x v="689"/>
    <x v="689"/>
    <x v="689"/>
    <x v="689"/>
  </r>
  <r>
    <x v="18"/>
    <x v="13"/>
    <s v="IMC"/>
    <n v="123.863489835255"/>
    <n v="123.863489835255"/>
    <n v="123.863489835255"/>
    <n v="123.863489835255"/>
    <n v="123.863489835255"/>
    <n v="123.863489835255"/>
    <n v="123.863489835255"/>
    <n v="123.863489835255"/>
    <n v="123.863489835255"/>
    <n v="123.863489835255"/>
    <x v="690"/>
    <x v="690"/>
    <x v="690"/>
    <x v="690"/>
    <x v="690"/>
    <x v="690"/>
    <x v="690"/>
    <x v="690"/>
  </r>
  <r>
    <x v="18"/>
    <x v="14"/>
    <s v="INF"/>
    <n v="1773.4"/>
    <n v="1783.3506686754572"/>
    <n v="1905.452030274364"/>
    <n v="2004.561049404876"/>
    <n v="2110.0480331933622"/>
    <n v="2233.5724109909174"/>
    <n v="2364.5315507585506"/>
    <n v="2490.4123142978951"/>
    <n v="2610.2752977192863"/>
    <n v="2727.9751700413453"/>
    <x v="691"/>
    <x v="691"/>
    <x v="691"/>
    <x v="691"/>
    <x v="691"/>
    <x v="691"/>
    <x v="691"/>
    <x v="691"/>
  </r>
  <r>
    <x v="18"/>
    <x v="15"/>
    <s v="INM"/>
    <n v="40.991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18"/>
    <x v="16"/>
    <s v="IOI"/>
    <n v="191.01768588756701"/>
    <n v="191.01768588756701"/>
    <n v="191.01768588756701"/>
    <n v="191.01768588756701"/>
    <n v="191.01768588756701"/>
    <n v="191.01768588756701"/>
    <n v="191.01768588756701"/>
    <n v="191.01768588756701"/>
    <n v="191.01768588756701"/>
    <n v="191.01768588756701"/>
    <x v="692"/>
    <x v="692"/>
    <x v="692"/>
    <x v="692"/>
    <x v="692"/>
    <x v="692"/>
    <x v="692"/>
    <x v="692"/>
  </r>
  <r>
    <x v="18"/>
    <x v="17"/>
    <s v="ITM"/>
    <n v="366.43562150543301"/>
    <n v="366.43562150543301"/>
    <n v="366.43562150543301"/>
    <n v="366.43562150543301"/>
    <n v="366.43562150543301"/>
    <n v="366.43562150543301"/>
    <n v="366.43562150543301"/>
    <n v="366.43562150543301"/>
    <n v="366.43562150543301"/>
    <n v="366.43562150543301"/>
    <x v="693"/>
    <x v="693"/>
    <x v="693"/>
    <x v="693"/>
    <x v="693"/>
    <x v="693"/>
    <x v="693"/>
    <x v="693"/>
  </r>
  <r>
    <x v="18"/>
    <x v="18"/>
    <s v="NEU"/>
    <n v="13.18800132"/>
    <n v="13.189290761788399"/>
    <n v="13.205026328828517"/>
    <n v="13.216994605675929"/>
    <n v="13.229114239461332"/>
    <n v="13.242609096781225"/>
    <n v="13.256138745899037"/>
    <n v="13.268436009801915"/>
    <n v="13.279563846902377"/>
    <n v="13.289997843401352"/>
    <x v="694"/>
    <x v="694"/>
    <x v="694"/>
    <x v="694"/>
    <x v="694"/>
    <x v="694"/>
    <x v="694"/>
    <x v="694"/>
  </r>
  <r>
    <x v="18"/>
    <x v="19"/>
    <s v="ONO"/>
    <n v="2.6343973620000001"/>
    <n v="2.6343973620000001"/>
    <n v="2.6343973620000001"/>
    <n v="2.6343973620000001"/>
    <n v="2.6343973620000001"/>
    <n v="2.6343973620000001"/>
    <n v="2.6343973620000001"/>
    <n v="2.6343973620000001"/>
    <n v="2.6343973620000001"/>
    <n v="2.6343973620000001"/>
    <x v="695"/>
    <x v="695"/>
    <x v="695"/>
    <x v="695"/>
    <x v="695"/>
    <x v="695"/>
    <x v="695"/>
    <x v="695"/>
  </r>
  <r>
    <x v="18"/>
    <x v="20"/>
    <s v="RCK"/>
    <n v="63.664191329010599"/>
    <n v="63.664191329010599"/>
    <n v="63.664191329010599"/>
    <n v="63.664191329010599"/>
    <n v="63.664191329010599"/>
    <n v="63.664191329010599"/>
    <n v="63.664191329010599"/>
    <n v="63.664191329010599"/>
    <n v="63.664191329010599"/>
    <n v="63.664191329010599"/>
    <x v="696"/>
    <x v="696"/>
    <x v="696"/>
    <x v="696"/>
    <x v="696"/>
    <x v="696"/>
    <x v="696"/>
    <x v="696"/>
  </r>
  <r>
    <x v="18"/>
    <x v="21"/>
    <s v="REA"/>
    <n v="182.31668711825401"/>
    <n v="182.31668711825401"/>
    <n v="182.31668711825401"/>
    <n v="182.31668711825401"/>
    <n v="182.31668711825401"/>
    <n v="182.31668711825401"/>
    <n v="182.31668711825401"/>
    <n v="182.31668711825401"/>
    <n v="182.31668711825401"/>
    <n v="182.31668711825401"/>
    <x v="697"/>
    <x v="697"/>
    <x v="697"/>
    <x v="697"/>
    <x v="697"/>
    <x v="697"/>
    <x v="697"/>
    <x v="697"/>
  </r>
  <r>
    <x v="18"/>
    <x v="22"/>
    <s v="RHW"/>
    <n v="255.556432063004"/>
    <n v="255.556432063004"/>
    <n v="255.556432063004"/>
    <n v="255.556432063004"/>
    <n v="255.556432063004"/>
    <n v="255.556432063004"/>
    <n v="255.556432063004"/>
    <n v="255.556432063004"/>
    <n v="255.556432063004"/>
    <n v="255.556432063004"/>
    <x v="698"/>
    <x v="698"/>
    <x v="698"/>
    <x v="698"/>
    <x v="698"/>
    <x v="698"/>
    <x v="698"/>
    <x v="698"/>
  </r>
  <r>
    <x v="18"/>
    <x v="23"/>
    <s v="RLI"/>
    <n v="41.095739623693198"/>
    <n v="41.095739623693198"/>
    <n v="41.095739623693198"/>
    <n v="41.095739623693198"/>
    <n v="41.095739623693198"/>
    <n v="41.095739623693198"/>
    <n v="41.095739623693198"/>
    <n v="41.095739623693198"/>
    <n v="41.095739623693198"/>
    <n v="41.095739623693198"/>
    <x v="699"/>
    <x v="699"/>
    <x v="699"/>
    <x v="699"/>
    <x v="699"/>
    <x v="699"/>
    <x v="699"/>
    <x v="699"/>
  </r>
  <r>
    <x v="18"/>
    <x v="24"/>
    <s v="ROT"/>
    <n v="1.9932333884094799"/>
    <n v="1.9932333884094799"/>
    <n v="1.9932333884094799"/>
    <n v="1.9932333884094799"/>
    <n v="1.9932333884094799"/>
    <n v="1.9932333884094799"/>
    <n v="1.9932333884094799"/>
    <n v="1.9932333884094799"/>
    <n v="1.9932333884094799"/>
    <n v="1.9932333884094799"/>
    <x v="700"/>
    <x v="700"/>
    <x v="700"/>
    <x v="700"/>
    <x v="700"/>
    <x v="700"/>
    <x v="700"/>
    <x v="700"/>
  </r>
  <r>
    <x v="18"/>
    <x v="25"/>
    <s v="RRF"/>
    <n v="49.617460236642501"/>
    <n v="49.617460236642501"/>
    <n v="49.617460236642501"/>
    <n v="49.617460236642501"/>
    <n v="49.617460236642501"/>
    <n v="49.617460236642501"/>
    <n v="49.617460236642501"/>
    <n v="49.617460236642501"/>
    <n v="49.617460236642501"/>
    <n v="49.617460236642501"/>
    <x v="701"/>
    <x v="701"/>
    <x v="701"/>
    <x v="701"/>
    <x v="701"/>
    <x v="701"/>
    <x v="701"/>
    <x v="701"/>
  </r>
  <r>
    <x v="18"/>
    <x v="26"/>
    <s v="RSC"/>
    <n v="26.880830391323201"/>
    <n v="26.880830391323201"/>
    <n v="26.880830391323201"/>
    <n v="26.880830391323201"/>
    <n v="26.880830391323201"/>
    <n v="26.880830391323201"/>
    <n v="26.880830391323201"/>
    <n v="26.880830391323201"/>
    <n v="26.880830391323201"/>
    <n v="26.880830391323201"/>
    <x v="702"/>
    <x v="702"/>
    <x v="702"/>
    <x v="702"/>
    <x v="702"/>
    <x v="702"/>
    <x v="702"/>
    <x v="702"/>
  </r>
  <r>
    <x v="18"/>
    <x v="27"/>
    <s v="RSH"/>
    <n v="1136.02051284757"/>
    <n v="1136.02051284757"/>
    <n v="1136.02051284757"/>
    <n v="1136.02051284757"/>
    <n v="1136.02051284757"/>
    <n v="1136.02051284757"/>
    <n v="1136.02051284757"/>
    <n v="1136.02051284757"/>
    <n v="1136.02051284757"/>
    <n v="1136.02051284757"/>
    <x v="703"/>
    <x v="703"/>
    <x v="703"/>
    <x v="703"/>
    <x v="703"/>
    <x v="703"/>
    <x v="703"/>
    <x v="703"/>
  </r>
  <r>
    <x v="18"/>
    <x v="28"/>
    <s v="TAD"/>
    <n v="30.753000590399999"/>
    <n v="30.884245612781282"/>
    <n v="32.492558487498364"/>
    <n v="33.777989727408944"/>
    <n v="35.129947632476615"/>
    <n v="36.694130838027597"/>
    <n v="38.330503310877489"/>
    <n v="39.882563502745818"/>
    <n v="41.342542729077351"/>
    <n v="42.76041348499507"/>
    <x v="704"/>
    <x v="704"/>
    <x v="704"/>
    <x v="704"/>
    <x v="704"/>
    <x v="704"/>
    <x v="704"/>
    <x v="704"/>
  </r>
  <r>
    <x v="18"/>
    <x v="29"/>
    <s v="TAI"/>
    <n v="409.87600114679998"/>
    <n v="413.10569170448832"/>
    <n v="451.44427105580132"/>
    <n v="482.12562295289996"/>
    <n v="514.03747438478581"/>
    <n v="550.41801429778559"/>
    <n v="587.85794461841408"/>
    <n v="622.63682493897147"/>
    <n v="654.47589721741872"/>
    <n v="684.38885735087865"/>
    <x v="705"/>
    <x v="705"/>
    <x v="705"/>
    <x v="705"/>
    <x v="705"/>
    <x v="705"/>
    <x v="705"/>
    <x v="705"/>
  </r>
  <r>
    <x v="18"/>
    <x v="30"/>
    <s v="TTF"/>
    <n v="10.19603156004"/>
    <n v="10.251932661169949"/>
    <n v="10.937788961850154"/>
    <n v="11.493678278385591"/>
    <n v="12.084671165029171"/>
    <n v="12.77592698432835"/>
    <n v="13.507860826501027"/>
    <n v="14.210519582247024"/>
    <n v="14.878813356432079"/>
    <n v="15.534356989901811"/>
    <x v="706"/>
    <x v="706"/>
    <x v="706"/>
    <x v="706"/>
    <x v="706"/>
    <x v="706"/>
    <x v="706"/>
    <x v="706"/>
  </r>
  <r>
    <x v="18"/>
    <x v="31"/>
    <s v="TTP"/>
    <n v="41.701292928359997"/>
    <n v="41.929925821413612"/>
    <n v="44.73504606187258"/>
    <n v="47.00860740660611"/>
    <n v="49.425740713753733"/>
    <n v="52.252944733208096"/>
    <n v="55.246519966561245"/>
    <n v="58.12036146356872"/>
    <n v="60.853651790828252"/>
    <n v="63.534794637990593"/>
    <x v="707"/>
    <x v="707"/>
    <x v="707"/>
    <x v="707"/>
    <x v="707"/>
    <x v="707"/>
    <x v="707"/>
    <x v="707"/>
  </r>
  <r>
    <x v="18"/>
    <x v="32"/>
    <s v="TWD"/>
    <n v="11.2463979408"/>
    <n v="11.296987196267107"/>
    <n v="11.917064269717569"/>
    <n v="12.413981114849648"/>
    <n v="12.937690006225576"/>
    <n v="13.54486846287219"/>
    <n v="14.181531810617631"/>
    <n v="14.786784430864627"/>
    <n v="15.357325418086713"/>
    <n v="15.912468005019225"/>
    <x v="708"/>
    <x v="708"/>
    <x v="708"/>
    <x v="708"/>
    <x v="708"/>
    <x v="708"/>
    <x v="708"/>
    <x v="708"/>
  </r>
  <r>
    <x v="18"/>
    <x v="33"/>
    <s v="TWI"/>
    <n v="56.795599972799998"/>
    <n v="56.795599972799998"/>
    <n v="56.795599972799998"/>
    <n v="56.795599972799998"/>
    <n v="56.795599972799998"/>
    <n v="56.795599972799998"/>
    <n v="56.795599972799998"/>
    <n v="56.795599972799998"/>
    <n v="56.795599972799998"/>
    <n v="56.795599972799998"/>
    <x v="709"/>
    <x v="709"/>
    <x v="709"/>
    <x v="709"/>
    <x v="709"/>
    <x v="709"/>
    <x v="709"/>
    <x v="709"/>
  </r>
  <r>
    <x v="18"/>
    <x v="34"/>
    <s v="Trd_2w"/>
    <n v="10.85"/>
    <n v="10.881915548713708"/>
    <n v="11.272501056004028"/>
    <n v="11.579871750454183"/>
    <n v="11.899327237712541"/>
    <n v="12.264509569060284"/>
    <n v="12.641484941570724"/>
    <n v="12.994293703654481"/>
    <n v="13.322157544564769"/>
    <n v="13.637071030259609"/>
    <x v="710"/>
    <x v="710"/>
    <x v="710"/>
    <x v="710"/>
    <x v="710"/>
    <x v="710"/>
    <x v="710"/>
    <x v="710"/>
  </r>
  <r>
    <x v="18"/>
    <x v="35"/>
    <s v="Trd_3w"/>
    <n v="2.25"/>
    <n v="2.2566184317609075"/>
    <n v="2.3376154263602826"/>
    <n v="2.4013558929513286"/>
    <n v="2.4676024225671167"/>
    <n v="2.5433314774548976"/>
    <n v="2.6215060938741135"/>
    <n v="2.6946692012186717"/>
    <n v="2.7626593986424641"/>
    <n v="2.8279640385330991"/>
    <x v="711"/>
    <x v="711"/>
    <x v="711"/>
    <x v="711"/>
    <x v="711"/>
    <x v="711"/>
    <x v="711"/>
    <x v="711"/>
  </r>
  <r>
    <x v="18"/>
    <x v="36"/>
    <s v="Trd_Bus"/>
    <n v="6.3"/>
    <n v="6.3185316089305399"/>
    <n v="6.5453231938087901"/>
    <n v="6.7237965002637194"/>
    <n v="6.9092867831879268"/>
    <n v="7.1213281368737125"/>
    <n v="7.3402170628475165"/>
    <n v="7.5450737634122795"/>
    <n v="7.7354463161988987"/>
    <n v="7.9182993078926769"/>
    <x v="712"/>
    <x v="712"/>
    <x v="712"/>
    <x v="712"/>
    <x v="712"/>
    <x v="712"/>
    <x v="712"/>
    <x v="712"/>
  </r>
  <r>
    <x v="18"/>
    <x v="37"/>
    <s v="Trd_Car"/>
    <n v="624.84"/>
    <n v="626.67798262288238"/>
    <n v="649.17138800309283"/>
    <n v="666.87254051187028"/>
    <n v="685.26964342970552"/>
    <n v="706.30010683240812"/>
    <n v="728.00971897613374"/>
    <n v="748.3276016397665"/>
    <n v="767.20893273233651"/>
    <n v="785.34446659423179"/>
    <x v="713"/>
    <x v="713"/>
    <x v="713"/>
    <x v="713"/>
    <x v="713"/>
    <x v="713"/>
    <x v="713"/>
    <x v="713"/>
  </r>
  <r>
    <x v="18"/>
    <x v="38"/>
    <s v="Trd_Hdt"/>
    <n v="64.5"/>
    <n v="64.689728377146011"/>
    <n v="67.011642222328092"/>
    <n v="68.838868931271421"/>
    <n v="70.737936113590692"/>
    <n v="72.908835687040408"/>
    <n v="75.149841357724597"/>
    <n v="77.247183768268599"/>
    <n v="79.196236094417316"/>
    <n v="81.068302437948859"/>
    <x v="714"/>
    <x v="714"/>
    <x v="714"/>
    <x v="714"/>
    <x v="714"/>
    <x v="714"/>
    <x v="714"/>
    <x v="714"/>
  </r>
  <r>
    <x v="18"/>
    <x v="39"/>
    <s v="Trd_Lcv"/>
    <n v="105.75"/>
    <n v="106.06106629276265"/>
    <n v="109.86792503893328"/>
    <n v="112.86372696871244"/>
    <n v="115.97731386065449"/>
    <n v="119.53657944038018"/>
    <n v="123.21078641208332"/>
    <n v="126.64945245727756"/>
    <n v="129.84499173619579"/>
    <n v="132.91430981105563"/>
    <x v="715"/>
    <x v="715"/>
    <x v="715"/>
    <x v="715"/>
    <x v="715"/>
    <x v="715"/>
    <x v="715"/>
    <x v="715"/>
  </r>
  <r>
    <x v="19"/>
    <x v="0"/>
    <s v="AGR"/>
    <n v="1221.0019519607999"/>
    <n v="1256.7300862038571"/>
    <n v="1439.1293383409215"/>
    <n v="1642.6308354004275"/>
    <n v="1826.8413976796535"/>
    <n v="1979.5936987076609"/>
    <n v="2088.6488409651556"/>
    <n v="2148.4346538537211"/>
    <n v="2171.1005128374409"/>
    <n v="2159.0097909761084"/>
    <x v="716"/>
    <x v="716"/>
    <x v="716"/>
    <x v="716"/>
    <x v="716"/>
    <x v="716"/>
    <x v="716"/>
    <x v="716"/>
  </r>
  <r>
    <x v="19"/>
    <x v="1"/>
    <s v="CCK"/>
    <n v="137.111214902195"/>
    <n v="141.71966027431645"/>
    <n v="193.13410198876088"/>
    <n v="251.26804799748908"/>
    <n v="312.35284345525196"/>
    <n v="377.73714637985353"/>
    <n v="447.5646346641102"/>
    <n v="522.04267434516805"/>
    <n v="601.73288958858996"/>
    <n v="686.0121539971318"/>
    <x v="717"/>
    <x v="717"/>
    <x v="717"/>
    <x v="717"/>
    <x v="717"/>
    <x v="717"/>
    <x v="717"/>
    <x v="717"/>
  </r>
  <r>
    <x v="19"/>
    <x v="2"/>
    <s v="CHW"/>
    <n v="75.044715964094905"/>
    <n v="77.567044091911413"/>
    <n v="105.70757349838833"/>
    <n v="137.52587128831766"/>
    <n v="170.95924964560669"/>
    <n v="206.74586597007857"/>
    <n v="244.96435910002543"/>
    <n v="285.72822613609895"/>
    <n v="329.34485933657135"/>
    <n v="375.47320459055697"/>
    <x v="718"/>
    <x v="718"/>
    <x v="718"/>
    <x v="718"/>
    <x v="718"/>
    <x v="718"/>
    <x v="718"/>
    <x v="718"/>
  </r>
  <r>
    <x v="19"/>
    <x v="3"/>
    <s v="CLA"/>
    <n v="267.53929707094602"/>
    <n v="275.09667133356169"/>
    <n v="358.97354622641842"/>
    <n v="449.78385816512395"/>
    <n v="541.68091600098444"/>
    <n v="636.97664861130761"/>
    <n v="735.93720327656058"/>
    <n v="838.86083841076459"/>
    <n v="946.48029578754324"/>
    <n v="1057.8919050686306"/>
    <x v="719"/>
    <x v="719"/>
    <x v="719"/>
    <x v="719"/>
    <x v="719"/>
    <x v="719"/>
    <x v="719"/>
    <x v="719"/>
  </r>
  <r>
    <x v="19"/>
    <x v="4"/>
    <s v="COE"/>
    <n v="130.935733716096"/>
    <n v="139.47047042828405"/>
    <n v="232.41138532560177"/>
    <n v="353.73988428580964"/>
    <n v="494.07297193601153"/>
    <n v="652.24452335988667"/>
    <n v="824.28497967405235"/>
    <n v="1005.9456465492358"/>
    <n v="1193.5761178955217"/>
    <n v="1380.7086759994836"/>
    <x v="720"/>
    <x v="720"/>
    <x v="720"/>
    <x v="720"/>
    <x v="720"/>
    <x v="720"/>
    <x v="720"/>
    <x v="720"/>
  </r>
  <r>
    <x v="19"/>
    <x v="5"/>
    <s v="COT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19"/>
    <x v="6"/>
    <s v="CRF"/>
    <n v="173.89902134169"/>
    <n v="178.81127162630236"/>
    <n v="233.33076321784682"/>
    <n v="292.3569494520388"/>
    <n v="352.0895143380078"/>
    <n v="414.03119849583101"/>
    <n v="478.35499614397537"/>
    <n v="545.25477355507098"/>
    <n v="615.20680871416278"/>
    <n v="687.62372104142423"/>
    <x v="721"/>
    <x v="721"/>
    <x v="721"/>
    <x v="721"/>
    <x v="721"/>
    <x v="721"/>
    <x v="721"/>
    <x v="721"/>
  </r>
  <r>
    <x v="19"/>
    <x v="7"/>
    <s v="CSC"/>
    <n v="61.887592889248502"/>
    <n v="65.921589538368636"/>
    <n v="109.85069384530398"/>
    <n v="167.19736718196475"/>
    <n v="233.5266781416305"/>
    <n v="308.28745049432149"/>
    <n v="389.60344742406386"/>
    <n v="475.46649700178727"/>
    <n v="564.15121197405529"/>
    <n v="652.60058514038099"/>
    <x v="722"/>
    <x v="722"/>
    <x v="722"/>
    <x v="722"/>
    <x v="722"/>
    <x v="722"/>
    <x v="722"/>
    <x v="722"/>
  </r>
  <r>
    <x v="19"/>
    <x v="8"/>
    <s v="CSH"/>
    <n v="42.8325076393307"/>
    <n v="44.272151156074635"/>
    <n v="60.333634303727855"/>
    <n v="78.49423982603679"/>
    <n v="97.576668422107062"/>
    <n v="118.00223066738387"/>
    <n v="139.81581045007471"/>
    <n v="163.08218735350201"/>
    <n v="187.97680852383149"/>
    <n v="214.30501398237891"/>
    <x v="723"/>
    <x v="723"/>
    <x v="723"/>
    <x v="723"/>
    <x v="723"/>
    <x v="723"/>
    <x v="723"/>
    <x v="723"/>
  </r>
  <r>
    <x v="19"/>
    <x v="9"/>
    <s v="ICH"/>
    <n v="316.61500619736302"/>
    <n v="320.88919491182429"/>
    <n v="366.2335506094193"/>
    <n v="408.98950354658427"/>
    <n v="447.32254750634644"/>
    <n v="483.24626704047444"/>
    <n v="517.36073098454426"/>
    <n v="550.09753936858863"/>
    <n v="581.90785280674982"/>
    <n v="612.65604300869302"/>
    <x v="724"/>
    <x v="724"/>
    <x v="724"/>
    <x v="724"/>
    <x v="724"/>
    <x v="724"/>
    <x v="724"/>
    <x v="724"/>
  </r>
  <r>
    <x v="19"/>
    <x v="10"/>
    <s v="ICH_Feedstock"/>
    <n v="2150.7061886063998"/>
    <n v="2179.7399486605059"/>
    <n v="2487.7556286134536"/>
    <n v="2778.1887754378463"/>
    <n v="3038.5779334330628"/>
    <n v="3282.6010037471988"/>
    <n v="3514.3341411202437"/>
    <n v="3736.7091233814995"/>
    <n v="3952.7905997292"/>
    <n v="4161.6572726958739"/>
    <x v="725"/>
    <x v="725"/>
    <x v="725"/>
    <x v="725"/>
    <x v="725"/>
    <x v="725"/>
    <x v="725"/>
    <x v="725"/>
  </r>
  <r>
    <x v="19"/>
    <x v="11"/>
    <s v="IFP"/>
    <n v="664.90374658189398"/>
    <n v="691.14341818806361"/>
    <n v="974.98449671035974"/>
    <n v="1303.8525528814646"/>
    <n v="1654.8521612430768"/>
    <n v="2034.3007308347162"/>
    <n v="2441.8866304388739"/>
    <n v="2877.7871792146379"/>
    <n v="3344.4199279707759"/>
    <n v="3836.9442218332342"/>
    <x v="726"/>
    <x v="726"/>
    <x v="726"/>
    <x v="726"/>
    <x v="726"/>
    <x v="726"/>
    <x v="726"/>
    <x v="726"/>
  </r>
  <r>
    <x v="19"/>
    <x v="12"/>
    <s v="ILP"/>
    <n v="23.410799999999998"/>
    <n v="23.75608011958272"/>
    <n v="27.423630117682855"/>
    <n v="30.921442619206278"/>
    <n v="34.087756847130287"/>
    <n v="37.078589069318227"/>
    <n v="39.938327840597111"/>
    <n v="42.699324445160826"/>
    <n v="45.396954367272372"/>
    <n v="48.017701856654"/>
    <x v="727"/>
    <x v="727"/>
    <x v="727"/>
    <x v="727"/>
    <x v="727"/>
    <x v="727"/>
    <x v="727"/>
    <x v="727"/>
  </r>
  <r>
    <x v="19"/>
    <x v="13"/>
    <s v="IMC"/>
    <n v="478.48365017383099"/>
    <n v="497.36646428643922"/>
    <n v="701.62657865458345"/>
    <n v="938.28938699528146"/>
    <n v="1190.8786898557728"/>
    <n v="1463.9406744885882"/>
    <n v="1757.251082204815"/>
    <n v="2070.9375169154287"/>
    <n v="2406.7397169530923"/>
    <n v="2761.1742093711186"/>
    <x v="728"/>
    <x v="728"/>
    <x v="728"/>
    <x v="728"/>
    <x v="728"/>
    <x v="728"/>
    <x v="728"/>
    <x v="728"/>
  </r>
  <r>
    <x v="19"/>
    <x v="14"/>
    <s v="INF"/>
    <n v="5870.4769999999999"/>
    <n v="6088.3789146522759"/>
    <n v="8453.9460167361703"/>
    <n v="11167.655735886376"/>
    <n v="14045.641354005982"/>
    <n v="17147.11102951565"/>
    <n v="20475.441648941134"/>
    <n v="24037.832853324147"/>
    <n v="27859.818167303631"/>
    <n v="31907.525237070451"/>
    <x v="729"/>
    <x v="729"/>
    <x v="729"/>
    <x v="729"/>
    <x v="729"/>
    <x v="729"/>
    <x v="729"/>
    <x v="729"/>
  </r>
  <r>
    <x v="19"/>
    <x v="15"/>
    <s v="INM"/>
    <n v="314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19"/>
    <x v="16"/>
    <s v="IOI"/>
    <n v="4225.9572393594999"/>
    <n v="4392.7298447968351"/>
    <n v="6196.7507527481594"/>
    <n v="8286.9515523599766"/>
    <n v="10517.814806768502"/>
    <n v="12929.492343364987"/>
    <n v="15520.003514264065"/>
    <n v="18290.475314444895"/>
    <n v="21256.273075196936"/>
    <n v="24386.630838870817"/>
    <x v="730"/>
    <x v="730"/>
    <x v="730"/>
    <x v="730"/>
    <x v="730"/>
    <x v="730"/>
    <x v="730"/>
    <x v="730"/>
  </r>
  <r>
    <x v="19"/>
    <x v="17"/>
    <s v="ITM"/>
    <n v="96.251997129172807"/>
    <n v="100.05047293727446"/>
    <n v="141.1395340465194"/>
    <n v="188.74673638397695"/>
    <n v="239.55771988352859"/>
    <n v="294.48699772074531"/>
    <n v="353.48945791181416"/>
    <n v="416.59076931975352"/>
    <n v="484.14089852950349"/>
    <n v="555.4391084773373"/>
    <x v="731"/>
    <x v="731"/>
    <x v="731"/>
    <x v="731"/>
    <x v="731"/>
    <x v="731"/>
    <x v="731"/>
    <x v="731"/>
  </r>
  <r>
    <x v="19"/>
    <x v="18"/>
    <s v="NEU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19"/>
    <x v="19"/>
    <s v="ONO"/>
    <n v="699.54893661239998"/>
    <n v="727.15584131630317"/>
    <n v="1025.7866215877946"/>
    <n v="1371.7905359332342"/>
    <n v="1741.0791796549797"/>
    <n v="2140.2991340040171"/>
    <n v="2569.122530040001"/>
    <n v="3027.7359262382274"/>
    <n v="3518.6828412751574"/>
    <n v="4036.8703951857437"/>
    <x v="732"/>
    <x v="732"/>
    <x v="732"/>
    <x v="732"/>
    <x v="732"/>
    <x v="732"/>
    <x v="732"/>
    <x v="732"/>
  </r>
  <r>
    <x v="19"/>
    <x v="20"/>
    <s v="RCK"/>
    <n v="1092.9722371949199"/>
    <n v="1124.5245125080605"/>
    <n v="1464.3347213233271"/>
    <n v="1829.9111423638453"/>
    <n v="2196.6783511956532"/>
    <n v="2573.9258171606994"/>
    <n v="2962.4923777822564"/>
    <n v="3363.3586063587099"/>
    <n v="3779.269958761513"/>
    <n v="4206.313944516377"/>
    <x v="733"/>
    <x v="733"/>
    <x v="733"/>
    <x v="733"/>
    <x v="733"/>
    <x v="733"/>
    <x v="733"/>
    <x v="733"/>
  </r>
  <r>
    <x v="19"/>
    <x v="21"/>
    <s v="REA"/>
    <n v="503.01982083112398"/>
    <n v="525.80175131043609"/>
    <n v="775.07369236332499"/>
    <n v="1078.6477703617466"/>
    <n v="1417.8229162828022"/>
    <n v="1799.8249936085051"/>
    <n v="2226.0937946453023"/>
    <n v="2698.6675066580106"/>
    <n v="3222.2207466069713"/>
    <n v="3793.441339844816"/>
    <x v="734"/>
    <x v="734"/>
    <x v="734"/>
    <x v="734"/>
    <x v="734"/>
    <x v="734"/>
    <x v="734"/>
    <x v="734"/>
  </r>
  <r>
    <x v="19"/>
    <x v="22"/>
    <s v="RHW"/>
    <n v="153.97832565961801"/>
    <n v="158.42342166309706"/>
    <n v="206.29600727396891"/>
    <n v="257.79854621944412"/>
    <n v="309.46884378135894"/>
    <n v="362.61560377382904"/>
    <n v="417.35700193173454"/>
    <n v="473.83118177742085"/>
    <n v="532.42492413099717"/>
    <n v="592.58703591372944"/>
    <x v="735"/>
    <x v="735"/>
    <x v="735"/>
    <x v="735"/>
    <x v="735"/>
    <x v="735"/>
    <x v="735"/>
    <x v="735"/>
  </r>
  <r>
    <x v="19"/>
    <x v="23"/>
    <s v="RLI"/>
    <n v="299.95523067104699"/>
    <n v="313.48421266923231"/>
    <n v="458.4192379987104"/>
    <n v="629.81467409569359"/>
    <n v="814.77439104900088"/>
    <n v="1015.2650580426799"/>
    <n v="1229.908135199368"/>
    <n v="1457.5864956133003"/>
    <n v="1698.3353020563877"/>
    <n v="1948.4448616817351"/>
    <x v="736"/>
    <x v="736"/>
    <x v="736"/>
    <x v="736"/>
    <x v="736"/>
    <x v="736"/>
    <x v="736"/>
    <x v="736"/>
  </r>
  <r>
    <x v="19"/>
    <x v="24"/>
    <s v="ROT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19"/>
    <x v="25"/>
    <s v="RRF"/>
    <n v="154.50140606222101"/>
    <n v="161.4699351211539"/>
    <n v="236.12329306051063"/>
    <n v="324.4059204725736"/>
    <n v="419.6752587342408"/>
    <n v="522.94430286318482"/>
    <n v="633.50299239841979"/>
    <n v="750.77591587836048"/>
    <n v="874.78118499817265"/>
    <n v="1003.6080054049055"/>
    <x v="737"/>
    <x v="737"/>
    <x v="737"/>
    <x v="737"/>
    <x v="737"/>
    <x v="737"/>
    <x v="737"/>
    <x v="737"/>
  </r>
  <r>
    <x v="19"/>
    <x v="26"/>
    <s v="RSC"/>
    <n v="719.32487951606004"/>
    <n v="751.90333610669245"/>
    <n v="1108.365450598204"/>
    <n v="1542.4803264685231"/>
    <n v="2027.5051920322489"/>
    <n v="2573.7731259541756"/>
    <n v="3183.3430499397182"/>
    <n v="3859.1295982596953"/>
    <n v="4607.8175339046093"/>
    <n v="5424.6704040936984"/>
    <x v="738"/>
    <x v="738"/>
    <x v="738"/>
    <x v="738"/>
    <x v="738"/>
    <x v="738"/>
    <x v="738"/>
    <x v="738"/>
  </r>
  <r>
    <x v="19"/>
    <x v="27"/>
    <s v="RSH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19"/>
    <x v="28"/>
    <s v="TAD"/>
    <n v="179.28629130600001"/>
    <n v="187.4999304283119"/>
    <n v="275.40658399953753"/>
    <n v="379.64421517339446"/>
    <n v="492.30461724350266"/>
    <n v="614.48464766437064"/>
    <n v="745.25153697016367"/>
    <n v="883.83087828436692"/>
    <n v="1030.1486003636649"/>
    <n v="1181.8559884593224"/>
    <x v="739"/>
    <x v="739"/>
    <x v="739"/>
    <x v="739"/>
    <x v="739"/>
    <x v="739"/>
    <x v="739"/>
    <x v="739"/>
  </r>
  <r>
    <x v="19"/>
    <x v="29"/>
    <s v="TAI"/>
    <n v="177.46910706240001"/>
    <n v="184.87841669202376"/>
    <n v="267.162606629886"/>
    <n v="364.584232576609"/>
    <n v="470.59906313878014"/>
    <n v="586.91641751524799"/>
    <n v="713.36023443655495"/>
    <n v="849.88451019688455"/>
    <n v="997.10016598955144"/>
    <n v="1153.4286162240446"/>
    <x v="740"/>
    <x v="740"/>
    <x v="740"/>
    <x v="740"/>
    <x v="740"/>
    <x v="740"/>
    <x v="740"/>
    <x v="740"/>
  </r>
  <r>
    <x v="19"/>
    <x v="30"/>
    <s v="TTF"/>
    <n v="75.657849078240005"/>
    <n v="77.497478534204959"/>
    <n v="97.836848404434932"/>
    <n v="119.14119370421027"/>
    <n v="140.09450691576541"/>
    <n v="161.30955599984605"/>
    <n v="182.8816210420535"/>
    <n v="204.89757138798248"/>
    <n v="227.52476560634065"/>
    <n v="250.57846160344565"/>
    <x v="741"/>
    <x v="741"/>
    <x v="741"/>
    <x v="741"/>
    <x v="741"/>
    <x v="741"/>
    <x v="741"/>
    <x v="741"/>
  </r>
  <r>
    <x v="19"/>
    <x v="31"/>
    <s v="TTP"/>
    <n v="103.23096836976001"/>
    <n v="105.7410414486868"/>
    <n v="133.49299148844074"/>
    <n v="162.5615973578096"/>
    <n v="191.1512392751587"/>
    <n v="220.09800537601413"/>
    <n v="249.53190008982781"/>
    <n v="279.57145185451662"/>
    <n v="310.44501222015958"/>
    <n v="341.90051077421083"/>
    <x v="742"/>
    <x v="742"/>
    <x v="742"/>
    <x v="742"/>
    <x v="742"/>
    <x v="742"/>
    <x v="742"/>
    <x v="742"/>
  </r>
  <r>
    <x v="19"/>
    <x v="32"/>
    <s v="TWD"/>
    <n v="64.375403626799994"/>
    <n v="67.523467857736094"/>
    <n v="101.09109160331785"/>
    <n v="141.37786980401839"/>
    <n v="185.22696320085382"/>
    <n v="232.89825335218563"/>
    <n v="283.87137659117724"/>
    <n v="337.68462771900067"/>
    <n v="394.14660557482028"/>
    <n v="452.1915828115184"/>
    <x v="743"/>
    <x v="743"/>
    <x v="743"/>
    <x v="743"/>
    <x v="743"/>
    <x v="743"/>
    <x v="743"/>
    <x v="743"/>
  </r>
  <r>
    <x v="19"/>
    <x v="33"/>
    <s v="TWI"/>
    <n v="68.148941346000001"/>
    <n v="69.443029539756338"/>
    <n v="83.246216287501724"/>
    <n v="96.916751842071562"/>
    <n v="109.69415382413631"/>
    <n v="122.08573004824494"/>
    <n v="134.20893677400102"/>
    <n v="146.15450666062821"/>
    <n v="158.04289601624319"/>
    <n v="169.78978549934459"/>
    <x v="744"/>
    <x v="744"/>
    <x v="744"/>
    <x v="744"/>
    <x v="744"/>
    <x v="744"/>
    <x v="744"/>
    <x v="744"/>
  </r>
  <r>
    <x v="19"/>
    <x v="34"/>
    <s v="Trd_2w"/>
    <n v="546.35"/>
    <n v="563.34118841166855"/>
    <n v="746.72891093613703"/>
    <n v="947.56050656362083"/>
    <n v="1152.1572449777"/>
    <n v="1365.3158514541444"/>
    <n v="1587.3571639053539"/>
    <n v="1818.7490579119249"/>
    <n v="2061.0369084964"/>
    <n v="2311.9259657990124"/>
    <x v="745"/>
    <x v="745"/>
    <x v="745"/>
    <x v="745"/>
    <x v="745"/>
    <x v="745"/>
    <x v="745"/>
    <x v="745"/>
  </r>
  <r>
    <x v="19"/>
    <x v="35"/>
    <s v="Trd_3w"/>
    <n v="170.1"/>
    <n v="175.39001766051948"/>
    <n v="232.48574677447957"/>
    <n v="295.01243189616895"/>
    <n v="358.71135237614493"/>
    <n v="425.07591531499952"/>
    <n v="494.20601003075086"/>
    <n v="566.24730438513484"/>
    <n v="641.68093371508667"/>
    <n v="719.79245315715559"/>
    <x v="746"/>
    <x v="746"/>
    <x v="746"/>
    <x v="746"/>
    <x v="746"/>
    <x v="746"/>
    <x v="746"/>
    <x v="746"/>
  </r>
  <r>
    <x v="19"/>
    <x v="36"/>
    <s v="Trd_Bus"/>
    <n v="37.799999999999997"/>
    <n v="38.975559480115436"/>
    <n v="51.663499283217675"/>
    <n v="65.558318199148644"/>
    <n v="79.713633861365523"/>
    <n v="94.461314514444325"/>
    <n v="109.8235577846113"/>
    <n v="125.83273430780774"/>
    <n v="142.59576304779705"/>
    <n v="159.95387847936792"/>
    <x v="747"/>
    <x v="747"/>
    <x v="747"/>
    <x v="747"/>
    <x v="747"/>
    <x v="747"/>
    <x v="747"/>
    <x v="747"/>
  </r>
  <r>
    <x v="19"/>
    <x v="37"/>
    <s v="Trd_Car"/>
    <n v="576.72"/>
    <n v="594.65567892518993"/>
    <n v="788.23738906394988"/>
    <n v="1000.2326262384397"/>
    <n v="1216.2022994848346"/>
    <n v="1441.2097700203799"/>
    <n v="1675.5937101994989"/>
    <n v="1919.8480034391248"/>
    <n v="2175.6039276435331"/>
    <n v="2440.4391745137859"/>
    <x v="748"/>
    <x v="748"/>
    <x v="748"/>
    <x v="748"/>
    <x v="748"/>
    <x v="748"/>
    <x v="748"/>
    <x v="748"/>
  </r>
  <r>
    <x v="19"/>
    <x v="38"/>
    <s v="Trd_Hdt"/>
    <n v="127"/>
    <n v="130.94963105753072"/>
    <n v="173.57842351768906"/>
    <n v="220.2620743728011"/>
    <n v="267.82093916384724"/>
    <n v="317.37002495593742"/>
    <n v="368.98391107528147"/>
    <n v="422.77135600771402"/>
    <n v="479.09158484312786"/>
    <n v="537.41117901798236"/>
    <x v="749"/>
    <x v="749"/>
    <x v="749"/>
    <x v="749"/>
    <x v="749"/>
    <x v="749"/>
    <x v="749"/>
    <x v="749"/>
  </r>
  <r>
    <x v="19"/>
    <x v="39"/>
    <s v="Trd_Lcv"/>
    <n v="179.75"/>
    <n v="185.34012742197751"/>
    <n v="245.67497344334333"/>
    <n v="311.74888085441722"/>
    <n v="379.06152610001209"/>
    <n v="449.19103925850192"/>
    <n v="522.24297650221922"/>
    <n v="598.37126962509126"/>
    <n v="678.0843494137971"/>
    <n v="760.62723959434913"/>
    <x v="750"/>
    <x v="750"/>
    <x v="750"/>
    <x v="750"/>
    <x v="750"/>
    <x v="750"/>
    <x v="750"/>
    <x v="750"/>
  </r>
  <r>
    <x v="20"/>
    <x v="0"/>
    <s v="AGR"/>
    <n v="85.310400085200001"/>
    <n v="85.310400085200001"/>
    <n v="85.310400085200001"/>
    <n v="85.310400085200001"/>
    <n v="85.310400085200001"/>
    <n v="85.310400085200001"/>
    <n v="85.310400085200001"/>
    <n v="85.310400085200001"/>
    <n v="85.310400085200001"/>
    <n v="85.310400085200001"/>
    <x v="751"/>
    <x v="751"/>
    <x v="751"/>
    <x v="751"/>
    <x v="751"/>
    <x v="751"/>
    <x v="751"/>
    <x v="751"/>
  </r>
  <r>
    <x v="20"/>
    <x v="1"/>
    <s v="CCK"/>
    <n v="41.9967751283748"/>
    <n v="42.375442439388003"/>
    <n v="51.913759908524455"/>
    <n v="60.571342498099767"/>
    <n v="70.863925367778094"/>
    <n v="82.580345505411103"/>
    <n v="95.327277161759639"/>
    <n v="108.79364588492864"/>
    <n v="123.06759158640206"/>
    <n v="138.31507297505641"/>
    <x v="752"/>
    <x v="752"/>
    <x v="752"/>
    <x v="752"/>
    <x v="752"/>
    <x v="752"/>
    <x v="752"/>
    <x v="752"/>
  </r>
  <r>
    <x v="20"/>
    <x v="2"/>
    <s v="CHW"/>
    <n v="21.797594563324999"/>
    <n v="21.994134333214937"/>
    <n v="26.944809149863946"/>
    <n v="31.438355966475598"/>
    <n v="36.780517304265786"/>
    <n v="42.861693182961979"/>
    <n v="49.47773566056091"/>
    <n v="56.467187702309566"/>
    <n v="63.875796584028571"/>
    <n v="71.789699887455683"/>
    <x v="753"/>
    <x v="753"/>
    <x v="753"/>
    <x v="753"/>
    <x v="753"/>
    <x v="753"/>
    <x v="753"/>
    <x v="753"/>
  </r>
  <r>
    <x v="20"/>
    <x v="3"/>
    <s v="CLA"/>
    <n v="233.78794657915799"/>
    <n v="236.2648643073467"/>
    <n v="297.91776632392947"/>
    <n v="354.73456793696243"/>
    <n v="422.71973351238915"/>
    <n v="500.44792586549443"/>
    <n v="585.14339727959452"/>
    <n v="674.47284479315033"/>
    <n v="768.71359813125605"/>
    <n v="868.64288944952011"/>
    <x v="754"/>
    <x v="754"/>
    <x v="754"/>
    <x v="754"/>
    <x v="754"/>
    <x v="754"/>
    <x v="754"/>
    <x v="754"/>
  </r>
  <r>
    <x v="20"/>
    <x v="4"/>
    <s v="COE"/>
    <n v="64.335272311439994"/>
    <n v="65.610687560674506"/>
    <n v="95.959558108675623"/>
    <n v="126.54638497703721"/>
    <n v="164.55651856486264"/>
    <n v="208.73989001561486"/>
    <n v="256.43534958143437"/>
    <n v="304.85386617127466"/>
    <n v="352.5674932216574"/>
    <n v="398.39967288537832"/>
    <x v="755"/>
    <x v="755"/>
    <x v="755"/>
    <x v="755"/>
    <x v="755"/>
    <x v="755"/>
    <x v="755"/>
    <x v="755"/>
  </r>
  <r>
    <x v="20"/>
    <x v="5"/>
    <s v="COT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20"/>
    <x v="6"/>
    <s v="CRF"/>
    <n v="193.00581693431999"/>
    <n v="195.05065943626778"/>
    <n v="245.94878696677819"/>
    <n v="292.85442676290711"/>
    <n v="348.98021345677944"/>
    <n v="413.14944665914021"/>
    <n v="483.07058198756448"/>
    <n v="556.8173394484229"/>
    <n v="634.61867117947611"/>
    <n v="717.11622842637576"/>
    <x v="756"/>
    <x v="756"/>
    <x v="756"/>
    <x v="756"/>
    <x v="756"/>
    <x v="756"/>
    <x v="756"/>
    <x v="756"/>
  </r>
  <r>
    <x v="20"/>
    <x v="7"/>
    <s v="CSC"/>
    <n v="77.253794991577095"/>
    <n v="78.785313622857899"/>
    <n v="115.22823737689761"/>
    <n v="151.95689908042615"/>
    <n v="197.5994674926869"/>
    <n v="250.65485993075009"/>
    <n v="307.92756777738612"/>
    <n v="366.06852249846634"/>
    <n v="423.36304586056588"/>
    <n v="478.39832720076191"/>
    <x v="757"/>
    <x v="757"/>
    <x v="757"/>
    <x v="757"/>
    <x v="757"/>
    <x v="757"/>
    <x v="757"/>
    <x v="757"/>
  </r>
  <r>
    <x v="20"/>
    <x v="8"/>
    <s v="CSH"/>
    <n v="12.6224023873514"/>
    <n v="12.736213296782767"/>
    <n v="15.603016303102139"/>
    <n v="18.205108745040938"/>
    <n v="21.298611095855069"/>
    <n v="24.820056946504462"/>
    <n v="28.651229699142558"/>
    <n v="32.69863391531625"/>
    <n v="36.988760615484495"/>
    <n v="41.571489762971169"/>
    <x v="758"/>
    <x v="758"/>
    <x v="758"/>
    <x v="758"/>
    <x v="758"/>
    <x v="758"/>
    <x v="758"/>
    <x v="758"/>
  </r>
  <r>
    <x v="20"/>
    <x v="9"/>
    <s v="ICH"/>
    <n v="114.24933575918401"/>
    <n v="114.24933575918401"/>
    <n v="114.24933575918401"/>
    <n v="114.24933575918401"/>
    <n v="114.24933575918401"/>
    <n v="114.24933575918401"/>
    <n v="114.24933575918401"/>
    <n v="114.24933575918401"/>
    <n v="114.24933575918401"/>
    <n v="114.24933575918401"/>
    <x v="759"/>
    <x v="759"/>
    <x v="759"/>
    <x v="759"/>
    <x v="759"/>
    <x v="759"/>
    <x v="759"/>
    <x v="759"/>
  </r>
  <r>
    <x v="20"/>
    <x v="10"/>
    <s v="ICH_Feedstock"/>
    <n v="588.72462112799997"/>
    <n v="588.72462112799997"/>
    <n v="588.72462112799997"/>
    <n v="588.72462112799997"/>
    <n v="588.72462112799997"/>
    <n v="588.72462112799997"/>
    <n v="588.72462112799997"/>
    <n v="588.72462112799997"/>
    <n v="588.72462112799997"/>
    <n v="588.72462112799997"/>
    <x v="760"/>
    <x v="760"/>
    <x v="760"/>
    <x v="760"/>
    <x v="760"/>
    <x v="760"/>
    <x v="760"/>
    <x v="760"/>
  </r>
  <r>
    <x v="20"/>
    <x v="11"/>
    <s v="IFP"/>
    <n v="181.93476878726699"/>
    <n v="182.29306321779166"/>
    <n v="201.77409093869653"/>
    <n v="218.62376100807947"/>
    <n v="237.15932541702315"/>
    <n v="256.62940003305954"/>
    <n v="276.21575567380148"/>
    <n v="295.46418994063816"/>
    <n v="314.66523243647725"/>
    <n v="334.15939131613209"/>
    <x v="761"/>
    <x v="761"/>
    <x v="761"/>
    <x v="761"/>
    <x v="761"/>
    <x v="761"/>
    <x v="761"/>
    <x v="761"/>
  </r>
  <r>
    <x v="20"/>
    <x v="12"/>
    <s v="ILP"/>
    <n v="6.4495690000000003"/>
    <n v="6.5497370522594398"/>
    <n v="8.9651069381624868"/>
    <n v="11.288753350439903"/>
    <n v="14.10860633690787"/>
    <n v="17.341373040297736"/>
    <n v="20.825754844989468"/>
    <n v="24.407717846796587"/>
    <n v="28.037233150106889"/>
    <n v="31.681946663730372"/>
    <x v="762"/>
    <x v="762"/>
    <x v="762"/>
    <x v="762"/>
    <x v="762"/>
    <x v="762"/>
    <x v="762"/>
    <x v="762"/>
  </r>
  <r>
    <x v="20"/>
    <x v="13"/>
    <s v="IMC"/>
    <n v="117.534523367709"/>
    <n v="117.76599075240807"/>
    <n v="130.35123393133543"/>
    <n v="141.23655262939991"/>
    <n v="153.21100227791118"/>
    <n v="165.7891694703809"/>
    <n v="178.44245718492883"/>
    <n v="190.87743903148646"/>
    <n v="203.2818045793955"/>
    <n v="215.87553082340841"/>
    <x v="763"/>
    <x v="763"/>
    <x v="763"/>
    <x v="763"/>
    <x v="763"/>
    <x v="763"/>
    <x v="763"/>
    <x v="763"/>
  </r>
  <r>
    <x v="20"/>
    <x v="14"/>
    <s v="INF"/>
    <n v="878.33900000000006"/>
    <n v="886.53688489907074"/>
    <n v="1093.099685781837"/>
    <n v="1281.7996011033699"/>
    <n v="1507.2624975122708"/>
    <n v="1765.2248931100037"/>
    <n v="2047.275333263193"/>
    <n v="2346.6446898778922"/>
    <n v="2665.347302240616"/>
    <n v="3007.1740114156887"/>
    <x v="764"/>
    <x v="764"/>
    <x v="764"/>
    <x v="764"/>
    <x v="764"/>
    <x v="764"/>
    <x v="764"/>
    <x v="764"/>
  </r>
  <r>
    <x v="20"/>
    <x v="15"/>
    <s v="INM"/>
    <n v="12.79"/>
    <n v="12.851538909776101"/>
    <n v="14.395193197901957"/>
    <n v="15.67625191968876"/>
    <n v="17.097718938913857"/>
    <n v="18.606218837819604"/>
    <n v="20.138803472359658"/>
    <n v="21.656917376149519"/>
    <n v="23.173180349134952"/>
    <n v="24.70524620073865"/>
    <x v="765"/>
    <x v="765"/>
    <x v="765"/>
    <x v="765"/>
    <x v="765"/>
    <x v="765"/>
    <x v="765"/>
    <x v="765"/>
  </r>
  <r>
    <x v="20"/>
    <x v="16"/>
    <s v="IOI"/>
    <n v="821.66396744671204"/>
    <n v="823.28211677166701"/>
    <n v="911.2634225649241"/>
    <n v="987.36084391908946"/>
    <n v="1071.0721954800706"/>
    <n v="1159.0040342491734"/>
    <n v="1247.4610278786431"/>
    <n v="1334.3918821196999"/>
    <n v="1421.108702996811"/>
    <n v="1509.1493124628491"/>
    <x v="766"/>
    <x v="766"/>
    <x v="766"/>
    <x v="766"/>
    <x v="766"/>
    <x v="766"/>
    <x v="766"/>
    <x v="766"/>
  </r>
  <r>
    <x v="20"/>
    <x v="17"/>
    <s v="ITM"/>
    <n v="3.1228875525287201"/>
    <n v="3.1290376316185182"/>
    <n v="3.4634270360495996"/>
    <n v="3.7526495154835273"/>
    <n v="4.0708101604093354"/>
    <n v="4.4050115561652019"/>
    <n v="4.7412089011674317"/>
    <n v="5.071605868048775"/>
    <n v="5.4011893611080053"/>
    <n v="5.7358041602367793"/>
    <x v="767"/>
    <x v="767"/>
    <x v="767"/>
    <x v="767"/>
    <x v="767"/>
    <x v="767"/>
    <x v="767"/>
    <x v="767"/>
  </r>
  <r>
    <x v="20"/>
    <x v="18"/>
    <s v="NEU"/>
    <n v="2.902561902"/>
    <n v="2.9236103246013805"/>
    <n v="3.4528753617701464"/>
    <n v="3.9159929258570574"/>
    <n v="4.4511672421039341"/>
    <n v="5.043055650219447"/>
    <n v="5.66911991268754"/>
    <n v="6.3132078237206866"/>
    <n v="6.9793804555224028"/>
    <n v="7.6748329586752275"/>
    <x v="768"/>
    <x v="768"/>
    <x v="768"/>
    <x v="768"/>
    <x v="768"/>
    <x v="768"/>
    <x v="768"/>
    <x v="768"/>
  </r>
  <r>
    <x v="20"/>
    <x v="19"/>
    <s v="ONO"/>
    <n v="128.22671200319999"/>
    <n v="128.47923611973627"/>
    <n v="142.20936669206066"/>
    <n v="154.08492959703804"/>
    <n v="167.14870237189166"/>
    <n v="180.87111325087281"/>
    <n v="194.67547841251113"/>
    <n v="208.2416782856765"/>
    <n v="221.77447667647795"/>
    <n v="235.51386202359072"/>
    <x v="769"/>
    <x v="769"/>
    <x v="769"/>
    <x v="769"/>
    <x v="769"/>
    <x v="769"/>
    <x v="769"/>
    <x v="769"/>
  </r>
  <r>
    <x v="20"/>
    <x v="20"/>
    <s v="RCK"/>
    <n v="185.75686076531201"/>
    <n v="187.26779261887464"/>
    <n v="225.29362768658751"/>
    <n v="259.18750150840151"/>
    <n v="298.91848992451537"/>
    <n v="343.50265642699389"/>
    <n v="391.33450912626955"/>
    <n v="441.20453593147181"/>
    <n v="493.42474656846446"/>
    <n v="548.57321785632348"/>
    <x v="770"/>
    <x v="770"/>
    <x v="770"/>
    <x v="770"/>
    <x v="770"/>
    <x v="770"/>
    <x v="770"/>
    <x v="770"/>
  </r>
  <r>
    <x v="20"/>
    <x v="21"/>
    <s v="REA"/>
    <n v="174.03557938748801"/>
    <n v="175.79762634952905"/>
    <n v="220.23087808876193"/>
    <n v="261.47194881269763"/>
    <n v="311.36267662481595"/>
    <n v="369.16880005273254"/>
    <n v="433.15576550372185"/>
    <n v="501.86497872730195"/>
    <n v="575.80251291800255"/>
    <n v="655.90860195757637"/>
    <x v="771"/>
    <x v="771"/>
    <x v="771"/>
    <x v="771"/>
    <x v="771"/>
    <x v="771"/>
    <x v="771"/>
    <x v="771"/>
  </r>
  <r>
    <x v="20"/>
    <x v="22"/>
    <s v="RHW"/>
    <n v="108.661920734668"/>
    <n v="109.54576834401544"/>
    <n v="131.78968579058423"/>
    <n v="151.61653587538359"/>
    <n v="174.85791439671985"/>
    <n v="200.93824944627855"/>
    <n v="228.91837876794924"/>
    <n v="258.09077583267498"/>
    <n v="288.63795651610405"/>
    <n v="320.89807757451553"/>
    <x v="772"/>
    <x v="772"/>
    <x v="772"/>
    <x v="772"/>
    <x v="772"/>
    <x v="772"/>
    <x v="772"/>
    <x v="772"/>
  </r>
  <r>
    <x v="20"/>
    <x v="23"/>
    <s v="RLI"/>
    <n v="58.886848415023898"/>
    <n v="59.482102518967544"/>
    <n v="74.372027451467133"/>
    <n v="88.054058593237471"/>
    <n v="104.42534012622083"/>
    <n v="123.16112183305475"/>
    <n v="143.6203428112843"/>
    <n v="165.27223324374521"/>
    <n v="188.21872205746371"/>
    <n v="212.686304722523"/>
    <x v="773"/>
    <x v="773"/>
    <x v="773"/>
    <x v="773"/>
    <x v="773"/>
    <x v="773"/>
    <x v="773"/>
    <x v="773"/>
  </r>
  <r>
    <x v="20"/>
    <x v="24"/>
    <s v="ROT"/>
    <n v="5.5552832937948198"/>
    <n v="5.6004695359049483"/>
    <n v="6.7376780643756771"/>
    <n v="7.7513153008608553"/>
    <n v="8.9395184998417516"/>
    <n v="10.272861851568099"/>
    <n v="11.703331181835553"/>
    <n v="13.194754570617189"/>
    <n v="14.756463045636293"/>
    <n v="16.405744692416665"/>
    <x v="774"/>
    <x v="774"/>
    <x v="774"/>
    <x v="774"/>
    <x v="774"/>
    <x v="774"/>
    <x v="774"/>
    <x v="774"/>
  </r>
  <r>
    <x v="20"/>
    <x v="25"/>
    <s v="RRF"/>
    <n v="65.523020143015401"/>
    <n v="66.185355582807105"/>
    <n v="82.753279958791254"/>
    <n v="97.977188628199002"/>
    <n v="116.19340903266823"/>
    <n v="137.04059367939848"/>
    <n v="159.80543819644555"/>
    <n v="183.89735839807997"/>
    <n v="209.42976995042173"/>
    <n v="236.65469291649018"/>
    <x v="775"/>
    <x v="775"/>
    <x v="775"/>
    <x v="775"/>
    <x v="775"/>
    <x v="775"/>
    <x v="775"/>
    <x v="775"/>
  </r>
  <r>
    <x v="20"/>
    <x v="26"/>
    <s v="RSC"/>
    <n v="120.119516926034"/>
    <n v="121.33568335950852"/>
    <n v="152.00355456810823"/>
    <n v="180.46817950460962"/>
    <n v="214.90280571708595"/>
    <n v="254.80064526211427"/>
    <n v="298.96450765500288"/>
    <n v="346.38766980283242"/>
    <n v="397.41942388982221"/>
    <n v="452.7087202057412"/>
    <x v="776"/>
    <x v="776"/>
    <x v="776"/>
    <x v="776"/>
    <x v="776"/>
    <x v="776"/>
    <x v="776"/>
    <x v="776"/>
  </r>
  <r>
    <x v="20"/>
    <x v="27"/>
    <s v="RSH"/>
    <n v="47.651287272333299"/>
    <n v="48.03887913573152"/>
    <n v="57.793458229696903"/>
    <n v="66.488085774549745"/>
    <n v="76.680079409831549"/>
    <n v="88.117034777478835"/>
    <n v="100.38710299649742"/>
    <n v="113.18001392201094"/>
    <n v="126.57580586333214"/>
    <n v="140.72277000312729"/>
    <x v="777"/>
    <x v="777"/>
    <x v="777"/>
    <x v="777"/>
    <x v="777"/>
    <x v="777"/>
    <x v="777"/>
    <x v="777"/>
  </r>
  <r>
    <x v="20"/>
    <x v="28"/>
    <s v="TAD"/>
    <n v="37.480932795599998"/>
    <n v="37.601160627923889"/>
    <n v="45.990329944527019"/>
    <n v="53.333205232238427"/>
    <n v="62.034505445785435"/>
    <n v="71.89324056712141"/>
    <n v="82.577740696548631"/>
    <n v="93.819729403466212"/>
    <n v="105.63583488769096"/>
    <n v="118.10351753212402"/>
    <x v="778"/>
    <x v="778"/>
    <x v="778"/>
    <x v="778"/>
    <x v="778"/>
    <x v="778"/>
    <x v="778"/>
    <x v="778"/>
  </r>
  <r>
    <x v="20"/>
    <x v="29"/>
    <s v="TAI"/>
    <n v="242.4319689708"/>
    <n v="243.34968392096613"/>
    <n v="307.05931017270927"/>
    <n v="364.25952202918376"/>
    <n v="433.20059662309859"/>
    <n v="512.60564161748482"/>
    <n v="599.96242426220613"/>
    <n v="693.07588495240861"/>
    <n v="792.0030308699811"/>
    <n v="897.31723637806726"/>
    <x v="779"/>
    <x v="779"/>
    <x v="779"/>
    <x v="779"/>
    <x v="779"/>
    <x v="779"/>
    <x v="779"/>
    <x v="779"/>
  </r>
  <r>
    <x v="20"/>
    <x v="30"/>
    <s v="TTF"/>
    <n v="0.1626802074"/>
    <n v="0.16346786575094008"/>
    <n v="0.21677300709232988"/>
    <n v="0.26570226298897515"/>
    <n v="0.32491191939978248"/>
    <n v="0.39296975327004557"/>
    <n v="0.46715045986589299"/>
    <n v="0.54488732501021031"/>
    <n v="0.62548739824999589"/>
    <n v="0.70865969158031306"/>
    <x v="780"/>
    <x v="780"/>
    <x v="780"/>
    <x v="780"/>
    <x v="780"/>
    <x v="780"/>
    <x v="780"/>
    <x v="780"/>
  </r>
  <r>
    <x v="20"/>
    <x v="31"/>
    <s v="TTP"/>
    <n v="1.5069193362"/>
    <n v="1.5142154763901372"/>
    <n v="2.0079851210814943"/>
    <n v="2.4612206006456332"/>
    <n v="3.0096842248394378"/>
    <n v="3.6401092007974336"/>
    <n v="4.3272508201058271"/>
    <n v="5.0473334109369938"/>
    <n v="5.7939381196802469"/>
    <n v="6.5643695019527115"/>
    <x v="781"/>
    <x v="781"/>
    <x v="781"/>
    <x v="781"/>
    <x v="781"/>
    <x v="781"/>
    <x v="781"/>
    <x v="781"/>
  </r>
  <r>
    <x v="20"/>
    <x v="32"/>
    <s v="TWD"/>
    <n v="24.831383263199999"/>
    <n v="24.902358100307019"/>
    <n v="29.853063098850551"/>
    <n v="34.100211057352276"/>
    <n v="39.057593225495403"/>
    <n v="44.588574870685449"/>
    <n v="50.493285318236275"/>
    <n v="56.618518718039681"/>
    <n v="62.9725237049757"/>
    <n v="69.595213810529302"/>
    <x v="782"/>
    <x v="782"/>
    <x v="782"/>
    <x v="782"/>
    <x v="782"/>
    <x v="782"/>
    <x v="782"/>
    <x v="782"/>
  </r>
  <r>
    <x v="20"/>
    <x v="33"/>
    <s v="TWI"/>
    <n v="338.07709548359998"/>
    <n v="338.60625328519643"/>
    <n v="375.46898472760364"/>
    <n v="404.72051049040124"/>
    <n v="436.93984093854999"/>
    <n v="470.82303546024781"/>
    <n v="504.96579980506243"/>
    <n v="538.5099614470505"/>
    <n v="571.60392264512416"/>
    <n v="604.52276083497202"/>
    <x v="783"/>
    <x v="783"/>
    <x v="783"/>
    <x v="783"/>
    <x v="783"/>
    <x v="783"/>
    <x v="783"/>
    <x v="783"/>
  </r>
  <r>
    <x v="20"/>
    <x v="34"/>
    <s v="Trd_2w"/>
    <n v="17.78"/>
    <n v="17.991945432111418"/>
    <n v="23.207931511102629"/>
    <n v="28.060784315065863"/>
    <n v="33.876830867788001"/>
    <n v="40.517749492825089"/>
    <n v="47.719784784128343"/>
    <n v="55.25259492163763"/>
    <n v="63.106000126004851"/>
    <n v="71.309494751119033"/>
    <x v="784"/>
    <x v="784"/>
    <x v="784"/>
    <x v="784"/>
    <x v="784"/>
    <x v="784"/>
    <x v="784"/>
    <x v="784"/>
  </r>
  <r>
    <x v="20"/>
    <x v="35"/>
    <s v="Trd_3w"/>
    <n v="4.05"/>
    <n v="4.0982777840298779"/>
    <n v="5.286396097860834"/>
    <n v="6.3917984519694446"/>
    <n v="7.7166009569483345"/>
    <n v="9.2292961443161747"/>
    <n v="10.869804745541044"/>
    <n v="12.585658573263913"/>
    <n v="14.374538836350935"/>
    <n v="16.243163877504614"/>
    <x v="785"/>
    <x v="785"/>
    <x v="785"/>
    <x v="785"/>
    <x v="785"/>
    <x v="785"/>
    <x v="785"/>
    <x v="785"/>
  </r>
  <r>
    <x v="20"/>
    <x v="36"/>
    <s v="Trd_Bus"/>
    <n v="11.2"/>
    <n v="11.333508933613491"/>
    <n v="14.619169455812678"/>
    <n v="17.676084607915502"/>
    <n v="21.339735979708976"/>
    <n v="25.522991806503992"/>
    <n v="30.059706950632027"/>
    <n v="34.804784202606378"/>
    <n v="39.751811102995177"/>
    <n v="44.919366772358444"/>
    <x v="786"/>
    <x v="786"/>
    <x v="786"/>
    <x v="786"/>
    <x v="786"/>
    <x v="786"/>
    <x v="786"/>
    <x v="786"/>
  </r>
  <r>
    <x v="20"/>
    <x v="37"/>
    <s v="Trd_Car"/>
    <n v="608.28"/>
    <n v="615.53096554807269"/>
    <n v="793.97753540908354"/>
    <n v="960.00078083061089"/>
    <n v="1158.9763037265514"/>
    <n v="1386.1719157196649"/>
    <n v="1632.5641557080755"/>
    <n v="1890.2726906036969"/>
    <n v="2158.9492551544558"/>
    <n v="2439.602894668767"/>
    <x v="787"/>
    <x v="787"/>
    <x v="787"/>
    <x v="787"/>
    <x v="787"/>
    <x v="787"/>
    <x v="787"/>
    <x v="787"/>
  </r>
  <r>
    <x v="20"/>
    <x v="38"/>
    <s v="Trd_Hdt"/>
    <n v="112.5"/>
    <n v="113.84104955638551"/>
    <n v="146.84433605168985"/>
    <n v="177.54995699915128"/>
    <n v="214.35002658189822"/>
    <n v="256.36933734211601"/>
    <n v="301.93902070947348"/>
    <n v="349.60162703510872"/>
    <n v="399.29274545419264"/>
    <n v="451.19899659735046"/>
    <x v="788"/>
    <x v="788"/>
    <x v="788"/>
    <x v="788"/>
    <x v="788"/>
    <x v="788"/>
    <x v="788"/>
    <x v="788"/>
  </r>
  <r>
    <x v="20"/>
    <x v="39"/>
    <s v="Trd_Lcv"/>
    <n v="70.25"/>
    <n v="71.087410945209626"/>
    <n v="91.696129845610784"/>
    <n v="110.87008425947002"/>
    <n v="133.84968326558533"/>
    <n v="160.08840842918801"/>
    <n v="188.54414404302679"/>
    <n v="218.30679377081236"/>
    <n v="249.33613660584032"/>
    <n v="281.74870676412331"/>
    <x v="789"/>
    <x v="789"/>
    <x v="789"/>
    <x v="789"/>
    <x v="789"/>
    <x v="789"/>
    <x v="789"/>
    <x v="789"/>
  </r>
  <r>
    <x v="21"/>
    <x v="0"/>
    <s v="AGR"/>
    <n v="176.22902295719999"/>
    <n v="178.21067027469053"/>
    <n v="188.15374434449598"/>
    <n v="199.12460563258122"/>
    <n v="209.00054954824262"/>
    <n v="217.43155423744162"/>
    <n v="224.16626194530204"/>
    <n v="229.19534820615362"/>
    <n v="232.85516577958671"/>
    <n v="235.15745386937516"/>
    <x v="790"/>
    <x v="790"/>
    <x v="790"/>
    <x v="790"/>
    <x v="790"/>
    <x v="790"/>
    <x v="790"/>
    <x v="790"/>
  </r>
  <r>
    <x v="21"/>
    <x v="1"/>
    <s v="CCK"/>
    <n v="35.601329707002002"/>
    <n v="35.379665068690322"/>
    <n v="40.870183339616041"/>
    <n v="45.660968377317069"/>
    <n v="51.06706104167268"/>
    <n v="56.946996570394546"/>
    <n v="63.289844633075248"/>
    <n v="69.967644795684322"/>
    <n v="76.821710567536513"/>
    <n v="83.61649915668059"/>
    <x v="791"/>
    <x v="791"/>
    <x v="791"/>
    <x v="791"/>
    <x v="791"/>
    <x v="791"/>
    <x v="791"/>
    <x v="791"/>
  </r>
  <r>
    <x v="21"/>
    <x v="2"/>
    <s v="CHW"/>
    <n v="15.052575042171"/>
    <n v="14.958853160717622"/>
    <n v="17.280295617325237"/>
    <n v="19.305884321016872"/>
    <n v="21.591630841859274"/>
    <n v="24.077722555782131"/>
    <n v="26.759538016899924"/>
    <n v="29.582974357383719"/>
    <n v="32.480937445388527"/>
    <n v="35.353837586353272"/>
    <x v="792"/>
    <x v="792"/>
    <x v="792"/>
    <x v="792"/>
    <x v="792"/>
    <x v="792"/>
    <x v="792"/>
    <x v="792"/>
  </r>
  <r>
    <x v="21"/>
    <x v="3"/>
    <s v="CLA"/>
    <n v="61.322591285471901"/>
    <n v="60.780857111228315"/>
    <n v="73.932561049251348"/>
    <n v="85.803274489824375"/>
    <n v="99.468886091620888"/>
    <n v="114.59429096050108"/>
    <n v="131.13734322327625"/>
    <n v="148.73116695719176"/>
    <n v="166.89974128951479"/>
    <n v="184.94572377713266"/>
    <x v="793"/>
    <x v="793"/>
    <x v="793"/>
    <x v="793"/>
    <x v="793"/>
    <x v="793"/>
    <x v="793"/>
    <x v="793"/>
  </r>
  <r>
    <x v="21"/>
    <x v="4"/>
    <s v="COE"/>
    <n v="20.675879593200001"/>
    <n v="20.339691841138198"/>
    <n v="28.034755849863032"/>
    <n v="35.475512092639413"/>
    <n v="44.256388303266121"/>
    <n v="54.024780712308498"/>
    <n v="64.515107039959148"/>
    <n v="75.200266328492731"/>
    <n v="85.484736175626395"/>
    <n v="94.72774662048981"/>
    <x v="794"/>
    <x v="794"/>
    <x v="794"/>
    <x v="794"/>
    <x v="794"/>
    <x v="794"/>
    <x v="794"/>
    <x v="794"/>
  </r>
  <r>
    <x v="21"/>
    <x v="5"/>
    <s v="COT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21"/>
    <x v="6"/>
    <s v="CRF"/>
    <n v="51.689698983"/>
    <n v="51.23306341349025"/>
    <n v="62.318824850173073"/>
    <n v="72.324820872099835"/>
    <n v="83.843762510216862"/>
    <n v="96.593185003288269"/>
    <n v="110.53756298533011"/>
    <n v="125.36765143564494"/>
    <n v="140.68220547684916"/>
    <n v="155.89342507934577"/>
    <x v="795"/>
    <x v="795"/>
    <x v="795"/>
    <x v="795"/>
    <x v="795"/>
    <x v="795"/>
    <x v="795"/>
    <x v="795"/>
  </r>
  <r>
    <x v="21"/>
    <x v="7"/>
    <s v="CSC"/>
    <n v="31.272267884714999"/>
    <n v="30.763783909721525"/>
    <n v="42.402568222917836"/>
    <n v="53.656712040117114"/>
    <n v="66.937787308690019"/>
    <n v="81.712480827366619"/>
    <n v="97.579099397938222"/>
    <n v="113.74040282184527"/>
    <n v="129.29566346563493"/>
    <n v="143.27571676349086"/>
    <x v="796"/>
    <x v="796"/>
    <x v="796"/>
    <x v="796"/>
    <x v="796"/>
    <x v="796"/>
    <x v="796"/>
    <x v="796"/>
  </r>
  <r>
    <x v="21"/>
    <x v="8"/>
    <s v="CSH"/>
    <n v="6.7351647320986903"/>
    <n v="6.6932295609520738"/>
    <n v="7.7319420282566114"/>
    <n v="8.6382768952558031"/>
    <n v="9.6610174768881834"/>
    <n v="10.773401051490248"/>
    <n v="11.973359786863703"/>
    <n v="13.236685750061131"/>
    <n v="14.533358161962205"/>
    <n v="15.818816341314113"/>
    <x v="797"/>
    <x v="797"/>
    <x v="797"/>
    <x v="797"/>
    <x v="797"/>
    <x v="797"/>
    <x v="797"/>
    <x v="797"/>
  </r>
  <r>
    <x v="21"/>
    <x v="9"/>
    <s v="ICH"/>
    <n v="133.18722562504101"/>
    <n v="133.18722562504101"/>
    <n v="133.18722562504101"/>
    <n v="133.18722562504101"/>
    <n v="133.18722562504101"/>
    <n v="133.18722562504101"/>
    <n v="133.18722562504101"/>
    <n v="133.18722562504101"/>
    <n v="133.18722562504101"/>
    <n v="133.18722562504101"/>
    <x v="798"/>
    <x v="798"/>
    <x v="798"/>
    <x v="798"/>
    <x v="798"/>
    <x v="798"/>
    <x v="798"/>
    <x v="798"/>
  </r>
  <r>
    <x v="21"/>
    <x v="10"/>
    <s v="ICH_Feedstock"/>
    <n v="174.29561314559999"/>
    <n v="174.29561314559999"/>
    <n v="174.29561314559999"/>
    <n v="174.29561314559999"/>
    <n v="174.29561314559999"/>
    <n v="174.29561314559999"/>
    <n v="174.29561314559999"/>
    <n v="174.29561314559999"/>
    <n v="174.29561314559999"/>
    <n v="174.29561314559999"/>
    <x v="799"/>
    <x v="799"/>
    <x v="799"/>
    <x v="799"/>
    <x v="799"/>
    <x v="799"/>
    <x v="799"/>
    <x v="799"/>
  </r>
  <r>
    <x v="21"/>
    <x v="11"/>
    <s v="IFP"/>
    <n v="90.5509733970746"/>
    <n v="90.439366360958871"/>
    <n v="93.217706345492942"/>
    <n v="95.380757377515792"/>
    <n v="97.616219876624754"/>
    <n v="99.841178504788147"/>
    <n v="102.04254036301548"/>
    <n v="104.17386156407588"/>
    <n v="106.19398557117231"/>
    <n v="108.05333130007244"/>
    <x v="800"/>
    <x v="800"/>
    <x v="800"/>
    <x v="800"/>
    <x v="800"/>
    <x v="800"/>
    <x v="800"/>
    <x v="800"/>
  </r>
  <r>
    <x v="21"/>
    <x v="12"/>
    <s v="ILP"/>
    <n v="6.0979999999999999"/>
    <n v="6.0079160442871888"/>
    <n v="8.0860126405930455"/>
    <n v="10.06233771808474"/>
    <n v="12.375110606915264"/>
    <n v="14.936406995702074"/>
    <n v="17.687687063692156"/>
    <n v="20.505725784857944"/>
    <n v="23.250135514318593"/>
    <n v="25.764049167416044"/>
    <x v="801"/>
    <x v="801"/>
    <x v="801"/>
    <x v="801"/>
    <x v="801"/>
    <x v="801"/>
    <x v="801"/>
    <x v="801"/>
  </r>
  <r>
    <x v="21"/>
    <x v="13"/>
    <s v="IMC"/>
    <n v="78.051439739571407"/>
    <n v="77.955238787476716"/>
    <n v="80.350060485615515"/>
    <n v="82.214526884438385"/>
    <n v="84.141409169559253"/>
    <n v="86.059237523845567"/>
    <n v="87.956726374340604"/>
    <n v="89.793842885068372"/>
    <n v="91.535111711797981"/>
    <n v="93.137795875974689"/>
    <x v="802"/>
    <x v="802"/>
    <x v="802"/>
    <x v="802"/>
    <x v="802"/>
    <x v="802"/>
    <x v="802"/>
    <x v="802"/>
  </r>
  <r>
    <x v="21"/>
    <x v="14"/>
    <s v="INF"/>
    <n v="1105.3"/>
    <n v="1097.0002081040748"/>
    <n v="1302.3163853790127"/>
    <n v="1486.4247156104175"/>
    <n v="1698.6700349883874"/>
    <n v="1934.5535339976036"/>
    <n v="2194.4204979005262"/>
    <n v="2473.6594991329812"/>
    <n v="2765.9049547791933"/>
    <n v="3060.9484631791038"/>
    <x v="803"/>
    <x v="803"/>
    <x v="803"/>
    <x v="803"/>
    <x v="803"/>
    <x v="803"/>
    <x v="803"/>
    <x v="803"/>
  </r>
  <r>
    <x v="21"/>
    <x v="15"/>
    <s v="INM"/>
    <n v="48.328000000000003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1"/>
    <x v="16"/>
    <s v="IOI"/>
    <n v="600.73297044337403"/>
    <n v="599.99254741076697"/>
    <n v="618.42460141522099"/>
    <n v="632.77470747084146"/>
    <n v="647.60520544368683"/>
    <n v="662.36601867038814"/>
    <n v="676.97028628344481"/>
    <n v="691.10989039865933"/>
    <n v="704.51179045472452"/>
    <n v="716.84705578539479"/>
    <x v="804"/>
    <x v="804"/>
    <x v="804"/>
    <x v="804"/>
    <x v="804"/>
    <x v="804"/>
    <x v="804"/>
    <x v="804"/>
  </r>
  <r>
    <x v="21"/>
    <x v="17"/>
    <s v="ITM"/>
    <n v="21.6285794654165"/>
    <n v="21.601921533878386"/>
    <n v="22.26554275055965"/>
    <n v="22.78219894296419"/>
    <n v="23.31615099770266"/>
    <n v="23.847594147247541"/>
    <n v="24.373401083347744"/>
    <n v="24.882478437616705"/>
    <n v="25.364995753315622"/>
    <n v="25.809110325942608"/>
    <x v="805"/>
    <x v="805"/>
    <x v="805"/>
    <x v="805"/>
    <x v="805"/>
    <x v="805"/>
    <x v="805"/>
    <x v="805"/>
  </r>
  <r>
    <x v="21"/>
    <x v="18"/>
    <s v="NEU"/>
    <n v="2.5819618788000001"/>
    <n v="2.5760477613338417"/>
    <n v="2.7231175463676687"/>
    <n v="2.8405468296151328"/>
    <n v="2.9642697732436472"/>
    <n v="3.0898320980628018"/>
    <n v="3.216439264124979"/>
    <n v="3.3412881487538826"/>
    <n v="3.4617015615905604"/>
    <n v="3.574341271274335"/>
    <x v="806"/>
    <x v="806"/>
    <x v="806"/>
    <x v="806"/>
    <x v="806"/>
    <x v="806"/>
    <x v="806"/>
    <x v="806"/>
  </r>
  <r>
    <x v="21"/>
    <x v="19"/>
    <s v="ONO"/>
    <n v="69.130800374399996"/>
    <n v="69.045594402065916"/>
    <n v="71.166707623022674"/>
    <n v="72.818080805271009"/>
    <n v="74.524736249963894"/>
    <n v="76.223372553854048"/>
    <n v="77.903993992406669"/>
    <n v="79.531143154438681"/>
    <n v="81.073399236587292"/>
    <n v="82.492909746407406"/>
    <x v="807"/>
    <x v="807"/>
    <x v="807"/>
    <x v="807"/>
    <x v="807"/>
    <x v="807"/>
    <x v="807"/>
    <x v="807"/>
  </r>
  <r>
    <x v="21"/>
    <x v="20"/>
    <s v="RCK"/>
    <n v="73.330892589956406"/>
    <n v="72.943277166574617"/>
    <n v="82.553396396341213"/>
    <n v="90.768611229420856"/>
    <n v="99.892036923630414"/>
    <n v="109.6564568768041"/>
    <n v="120.02533033535867"/>
    <n v="130.77651148585642"/>
    <n v="141.65239735206126"/>
    <n v="152.2889228443554"/>
    <x v="808"/>
    <x v="808"/>
    <x v="808"/>
    <x v="808"/>
    <x v="808"/>
    <x v="808"/>
    <x v="808"/>
    <x v="808"/>
  </r>
  <r>
    <x v="21"/>
    <x v="21"/>
    <s v="REA"/>
    <n v="77.247435508886596"/>
    <n v="76.284246693277211"/>
    <n v="99.992068204407502"/>
    <n v="123.46475549378435"/>
    <n v="152.73851708541989"/>
    <n v="187.95755050157541"/>
    <n v="229.88229495325416"/>
    <n v="278.45609447827263"/>
    <n v="333.08278661994621"/>
    <n v="392.08133523974215"/>
    <x v="809"/>
    <x v="809"/>
    <x v="809"/>
    <x v="809"/>
    <x v="809"/>
    <x v="809"/>
    <x v="809"/>
    <x v="809"/>
  </r>
  <r>
    <x v="21"/>
    <x v="22"/>
    <s v="RHW"/>
    <n v="89.903804179477405"/>
    <n v="89.428586983969893"/>
    <n v="101.21061017855322"/>
    <n v="111.28247811251437"/>
    <n v="122.46781417060251"/>
    <n v="134.43901032533938"/>
    <n v="147.15126754812064"/>
    <n v="160.33223467826602"/>
    <n v="173.66609001071217"/>
    <n v="186.70648910085231"/>
    <x v="810"/>
    <x v="810"/>
    <x v="810"/>
    <x v="810"/>
    <x v="810"/>
    <x v="810"/>
    <x v="810"/>
    <x v="810"/>
  </r>
  <r>
    <x v="21"/>
    <x v="23"/>
    <s v="RLI"/>
    <n v="58.518289846832701"/>
    <n v="57.795565449859964"/>
    <n v="74.733414796822771"/>
    <n v="90.443138436506359"/>
    <n v="108.62728728740808"/>
    <n v="128.67706797995785"/>
    <n v="150.28837859983972"/>
    <n v="172.69035294486926"/>
    <n v="194.97991129236394"/>
    <n v="216.06205340614804"/>
    <x v="811"/>
    <x v="811"/>
    <x v="811"/>
    <x v="811"/>
    <x v="811"/>
    <x v="811"/>
    <x v="811"/>
    <x v="811"/>
  </r>
  <r>
    <x v="21"/>
    <x v="24"/>
    <s v="ROT"/>
    <n v="0.474844844253271"/>
    <n v="0.47233489000554241"/>
    <n v="0.53456399165347301"/>
    <n v="0.58776056775045005"/>
    <n v="0.6468381474691044"/>
    <n v="0.71006640377596042"/>
    <n v="0.77720872168064625"/>
    <n v="0.84682662429493971"/>
    <n v="0.91725203639420172"/>
    <n v="0.98612750091399559"/>
    <x v="812"/>
    <x v="812"/>
    <x v="812"/>
    <x v="812"/>
    <x v="812"/>
    <x v="812"/>
    <x v="812"/>
    <x v="812"/>
  </r>
  <r>
    <x v="21"/>
    <x v="25"/>
    <s v="RRF"/>
    <n v="37.051075916961103"/>
    <n v="36.593480239278698"/>
    <n v="47.317743434033282"/>
    <n v="57.264414205375026"/>
    <n v="68.777776631439608"/>
    <n v="81.472370894232981"/>
    <n v="95.15565371979234"/>
    <n v="109.33954826489975"/>
    <n v="123.4522661971935"/>
    <n v="136.80050398736972"/>
    <x v="813"/>
    <x v="813"/>
    <x v="813"/>
    <x v="813"/>
    <x v="813"/>
    <x v="813"/>
    <x v="813"/>
    <x v="813"/>
  </r>
  <r>
    <x v="21"/>
    <x v="26"/>
    <s v="RSC"/>
    <n v="115.732671351704"/>
    <n v="114.28961484229102"/>
    <n v="149.80884596416891"/>
    <n v="184.97579727985701"/>
    <n v="228.83396043044004"/>
    <n v="281.59937319560169"/>
    <n v="344.41133114820099"/>
    <n v="417.18495191242442"/>
    <n v="499.02706054703037"/>
    <n v="587.4191164471498"/>
    <x v="814"/>
    <x v="814"/>
    <x v="814"/>
    <x v="814"/>
    <x v="814"/>
    <x v="814"/>
    <x v="814"/>
    <x v="814"/>
  </r>
  <r>
    <x v="21"/>
    <x v="27"/>
    <s v="RSH"/>
    <n v="31.633603558631101"/>
    <n v="31.466393366536021"/>
    <n v="35.61202273403196"/>
    <n v="39.155915901019277"/>
    <n v="43.091594594050513"/>
    <n v="47.303786466660952"/>
    <n v="51.776728507222614"/>
    <n v="56.414591081780365"/>
    <n v="61.106248985963092"/>
    <n v="65.694651210192816"/>
    <x v="815"/>
    <x v="815"/>
    <x v="815"/>
    <x v="815"/>
    <x v="815"/>
    <x v="815"/>
    <x v="815"/>
    <x v="815"/>
  </r>
  <r>
    <x v="21"/>
    <x v="28"/>
    <s v="TAD"/>
    <n v="0.54145372319999996"/>
    <n v="0.53779576454710165"/>
    <n v="0.62835322853220577"/>
    <n v="0.70827244177011817"/>
    <n v="0.79926082796522913"/>
    <n v="0.89911529055412243"/>
    <n v="1.0077768962193641"/>
    <n v="1.1231517163365536"/>
    <n v="1.2425331219074742"/>
    <n v="1.3617800500834334"/>
    <x v="816"/>
    <x v="816"/>
    <x v="816"/>
    <x v="816"/>
    <x v="816"/>
    <x v="816"/>
    <x v="816"/>
    <x v="816"/>
  </r>
  <r>
    <x v="21"/>
    <x v="29"/>
    <s v="TAI"/>
    <n v="176.72738613480001"/>
    <n v="173.18757263192532"/>
    <n v="252.94831852909292"/>
    <n v="333.54836047394957"/>
    <n v="431.05236279888817"/>
    <n v="541.22099746311005"/>
    <n v="660.00055272868497"/>
    <n v="779.8525788063472"/>
    <n v="892.28798908932606"/>
    <n v="988.76634969436816"/>
    <x v="817"/>
    <x v="817"/>
    <x v="817"/>
    <x v="817"/>
    <x v="817"/>
    <x v="817"/>
    <x v="817"/>
    <x v="817"/>
  </r>
  <r>
    <x v="21"/>
    <x v="30"/>
    <s v="TTF"/>
    <n v="20.499374362859999"/>
    <n v="20.348966247437282"/>
    <n v="24.070332722834962"/>
    <n v="27.395263880735257"/>
    <n v="31.217471918551347"/>
    <n v="35.453217778538175"/>
    <n v="40.106609452087568"/>
    <n v="45.093338864832759"/>
    <n v="50.298855888943464"/>
    <n v="55.541502057297151"/>
    <x v="818"/>
    <x v="818"/>
    <x v="818"/>
    <x v="818"/>
    <x v="818"/>
    <x v="818"/>
    <x v="818"/>
    <x v="818"/>
  </r>
  <r>
    <x v="21"/>
    <x v="31"/>
    <s v="TTP"/>
    <n v="10.54928548314"/>
    <n v="10.471883211222373"/>
    <n v="12.386954210046726"/>
    <n v="14.098013649013128"/>
    <n v="16.064979228212824"/>
    <n v="18.244757572667393"/>
    <n v="20.639462716355997"/>
    <n v="23.20570845981295"/>
    <n v="25.884545589309997"/>
    <n v="28.582489933272747"/>
    <x v="819"/>
    <x v="819"/>
    <x v="819"/>
    <x v="819"/>
    <x v="819"/>
    <x v="819"/>
    <x v="819"/>
    <x v="819"/>
  </r>
  <r>
    <x v="21"/>
    <x v="32"/>
    <s v="TWD"/>
    <n v="28.7770110228"/>
    <n v="28.603777476496113"/>
    <n v="32.895574063875308"/>
    <n v="36.623726691908836"/>
    <n v="40.816071719283116"/>
    <n v="45.359869755843313"/>
    <n v="50.244609151133176"/>
    <n v="55.370212284865097"/>
    <n v="60.614461433900104"/>
    <n v="65.79797622036773"/>
    <x v="820"/>
    <x v="820"/>
    <x v="820"/>
    <x v="820"/>
    <x v="820"/>
    <x v="820"/>
    <x v="820"/>
    <x v="820"/>
  </r>
  <r>
    <x v="21"/>
    <x v="33"/>
    <s v="TWI"/>
    <n v="33.049803707999999"/>
    <n v="32.940855231671193"/>
    <n v="35.647408464914555"/>
    <n v="37.859739644703495"/>
    <n v="40.232960028659846"/>
    <n v="42.685611084376006"/>
    <n v="45.202807279307436"/>
    <n v="47.727955497978144"/>
    <n v="50.203358552617097"/>
    <n v="52.554327141303226"/>
    <x v="821"/>
    <x v="821"/>
    <x v="821"/>
    <x v="821"/>
    <x v="821"/>
    <x v="821"/>
    <x v="821"/>
    <x v="821"/>
  </r>
  <r>
    <x v="21"/>
    <x v="34"/>
    <s v="Trd_2w"/>
    <n v="91.49"/>
    <n v="90.932255088743645"/>
    <n v="104.74911572148949"/>
    <n v="116.77126885515327"/>
    <n v="130.30776171992437"/>
    <n v="144.99816696565418"/>
    <n v="160.81093091727922"/>
    <n v="177.42388047453721"/>
    <n v="194.4413459227635"/>
    <n v="211.28019427114731"/>
    <x v="822"/>
    <x v="822"/>
    <x v="822"/>
    <x v="822"/>
    <x v="822"/>
    <x v="822"/>
    <x v="822"/>
    <x v="822"/>
  </r>
  <r>
    <x v="21"/>
    <x v="35"/>
    <s v="Trd_3w"/>
    <n v="4.2"/>
    <n v="4.1743957959637488"/>
    <n v="4.8086816704585855"/>
    <n v="5.3605785243375657"/>
    <n v="5.981993652024074"/>
    <n v="6.65638103897418"/>
    <n v="7.3822921614665304"/>
    <n v="8.1449371296650614"/>
    <n v="8.9261520699049832"/>
    <n v="9.6991672963036279"/>
    <x v="823"/>
    <x v="823"/>
    <x v="823"/>
    <x v="823"/>
    <x v="823"/>
    <x v="823"/>
    <x v="823"/>
    <x v="823"/>
  </r>
  <r>
    <x v="21"/>
    <x v="36"/>
    <s v="Trd_Bus"/>
    <n v="5.25"/>
    <n v="5.2179947449546855"/>
    <n v="6.0108520880732312"/>
    <n v="6.7007231554219562"/>
    <n v="7.4774920650300913"/>
    <n v="8.3204762987177237"/>
    <n v="9.2278652018331613"/>
    <n v="10.181171412081325"/>
    <n v="11.157690087381226"/>
    <n v="12.123959120379531"/>
    <x v="824"/>
    <x v="824"/>
    <x v="824"/>
    <x v="824"/>
    <x v="824"/>
    <x v="824"/>
    <x v="824"/>
    <x v="824"/>
  </r>
  <r>
    <x v="21"/>
    <x v="37"/>
    <s v="Trd_Car"/>
    <n v="676.32"/>
    <n v="672.19699160147684"/>
    <n v="774.33513984870251"/>
    <n v="863.20630180475769"/>
    <n v="963.27189208021946"/>
    <n v="1071.8675295902424"/>
    <n v="1188.7599606292963"/>
    <n v="1311.5675903654942"/>
    <n v="1437.3655161709858"/>
    <n v="1561.8430537704933"/>
    <x v="825"/>
    <x v="825"/>
    <x v="825"/>
    <x v="825"/>
    <x v="825"/>
    <x v="825"/>
    <x v="825"/>
    <x v="825"/>
  </r>
  <r>
    <x v="21"/>
    <x v="38"/>
    <s v="Trd_Hdt"/>
    <n v="47.5"/>
    <n v="47.210428644828106"/>
    <n v="54.38389984447209"/>
    <n v="60.625590453817701"/>
    <n v="67.653499635986549"/>
    <n v="75.280499845541328"/>
    <n v="83.490208968966726"/>
    <n v="92.11536039502154"/>
    <n v="100.95052936202066"/>
    <n v="109.69296347010057"/>
    <x v="826"/>
    <x v="826"/>
    <x v="826"/>
    <x v="826"/>
    <x v="826"/>
    <x v="826"/>
    <x v="826"/>
    <x v="826"/>
  </r>
  <r>
    <x v="21"/>
    <x v="39"/>
    <s v="Trd_Lcv"/>
    <n v="47.75"/>
    <n v="47.458904585064047"/>
    <n v="54.670130896285102"/>
    <n v="60.94467250883779"/>
    <n v="68.009570686702261"/>
    <n v="75.676713002623117"/>
    <n v="83.929631121434966"/>
    <n v="92.600178081311128"/>
    <n v="101.48184793761024"/>
    <n v="110.27029485678531"/>
    <x v="827"/>
    <x v="827"/>
    <x v="827"/>
    <x v="827"/>
    <x v="827"/>
    <x v="827"/>
    <x v="827"/>
    <x v="827"/>
  </r>
  <r>
    <x v="22"/>
    <x v="0"/>
    <s v="AGR"/>
    <n v="373.58424515519999"/>
    <n v="383.0223876809647"/>
    <n v="430.64729165622902"/>
    <n v="480.13777527705372"/>
    <n v="529.31876959056376"/>
    <n v="577.50924346570775"/>
    <n v="623.48081606943776"/>
    <n v="665.31202863963824"/>
    <n v="702.0222900678159"/>
    <n v="732.44777466002472"/>
    <x v="828"/>
    <x v="828"/>
    <x v="828"/>
    <x v="828"/>
    <x v="828"/>
    <x v="828"/>
    <x v="828"/>
    <x v="828"/>
  </r>
  <r>
    <x v="22"/>
    <x v="1"/>
    <s v="CCK"/>
    <n v="264.59133908028298"/>
    <n v="268.74998622766441"/>
    <n v="347.97856473840079"/>
    <n v="435.31908929305712"/>
    <n v="538.13588650512531"/>
    <n v="654.66827326658483"/>
    <n v="776.31308139717078"/>
    <n v="898.83123888942043"/>
    <n v="1022.5521294807453"/>
    <n v="1147.5168798352752"/>
    <x v="829"/>
    <x v="829"/>
    <x v="829"/>
    <x v="829"/>
    <x v="829"/>
    <x v="829"/>
    <x v="829"/>
    <x v="829"/>
  </r>
  <r>
    <x v="22"/>
    <x v="2"/>
    <s v="CHW"/>
    <n v="89.843863522458605"/>
    <n v="91.255961620779317"/>
    <n v="118.15858670117613"/>
    <n v="147.81568052497485"/>
    <n v="182.7278523619166"/>
    <n v="222.29724979017556"/>
    <n v="263.60260611018691"/>
    <n v="305.20451439266793"/>
    <n v="347.21481921897714"/>
    <n v="389.64748543925685"/>
    <x v="830"/>
    <x v="830"/>
    <x v="830"/>
    <x v="830"/>
    <x v="830"/>
    <x v="830"/>
    <x v="830"/>
    <x v="830"/>
  </r>
  <r>
    <x v="22"/>
    <x v="3"/>
    <s v="CLA"/>
    <n v="310.67434980274101"/>
    <n v="316.32102057166338"/>
    <n v="423.02656438018698"/>
    <n v="543.08398642520615"/>
    <n v="686.17511948912772"/>
    <n v="849.38831028182892"/>
    <n v="1019.6679684707899"/>
    <n v="1189.6860296238956"/>
    <n v="1358.4395632506564"/>
    <n v="1524.4526749533704"/>
    <x v="831"/>
    <x v="831"/>
    <x v="831"/>
    <x v="831"/>
    <x v="831"/>
    <x v="831"/>
    <x v="831"/>
    <x v="831"/>
  </r>
  <r>
    <x v="22"/>
    <x v="4"/>
    <s v="COE"/>
    <n v="111.51698302584001"/>
    <n v="114.55154693279671"/>
    <n v="171.10119493016288"/>
    <n v="240.29719596882057"/>
    <n v="327.71665705242248"/>
    <n v="431.33893461474952"/>
    <n v="541.05751704848728"/>
    <n v="649.0091826133222"/>
    <n v="751.09058167129911"/>
    <n v="842.88037343463429"/>
    <x v="832"/>
    <x v="832"/>
    <x v="832"/>
    <x v="832"/>
    <x v="832"/>
    <x v="832"/>
    <x v="832"/>
    <x v="832"/>
  </r>
  <r>
    <x v="22"/>
    <x v="5"/>
    <s v="COT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22"/>
    <x v="6"/>
    <s v="CRF"/>
    <n v="292.73208044283001"/>
    <n v="298.05264096806133"/>
    <n v="398.59565603733137"/>
    <n v="511.71944289052993"/>
    <n v="646.54668273610935"/>
    <n v="800.33387799956085"/>
    <n v="960.77943338705211"/>
    <n v="1120.9784996627379"/>
    <n v="1279.9860682373771"/>
    <n v="1436.4114815371224"/>
    <x v="833"/>
    <x v="833"/>
    <x v="833"/>
    <x v="833"/>
    <x v="833"/>
    <x v="833"/>
    <x v="833"/>
    <x v="833"/>
  </r>
  <r>
    <x v="22"/>
    <x v="7"/>
    <s v="CSC"/>
    <n v="174.597322697745"/>
    <n v="179.34840831119888"/>
    <n v="267.88574918915486"/>
    <n v="376.22293869096001"/>
    <n v="513.09181231660239"/>
    <n v="675.3287357279246"/>
    <n v="847.11038031100679"/>
    <n v="1016.1256394847164"/>
    <n v="1175.9500759890022"/>
    <n v="1319.6613875580065"/>
    <x v="834"/>
    <x v="834"/>
    <x v="834"/>
    <x v="834"/>
    <x v="834"/>
    <x v="834"/>
    <x v="834"/>
    <x v="834"/>
  </r>
  <r>
    <x v="22"/>
    <x v="8"/>
    <s v="CSH"/>
    <n v="61.355504890181003"/>
    <n v="62.319844449724478"/>
    <n v="80.691985628474882"/>
    <n v="100.94518817112578"/>
    <n v="124.78714961274235"/>
    <n v="151.8095890117801"/>
    <n v="180.01753658128342"/>
    <n v="208.42800321742232"/>
    <n v="237.11736899212863"/>
    <n v="266.095170677282"/>
    <x v="835"/>
    <x v="835"/>
    <x v="835"/>
    <x v="835"/>
    <x v="835"/>
    <x v="835"/>
    <x v="835"/>
    <x v="835"/>
  </r>
  <r>
    <x v="22"/>
    <x v="9"/>
    <s v="ICH"/>
    <n v="705.35470189928503"/>
    <n v="714.87167590338936"/>
    <n v="898.10376000669316"/>
    <n v="1096.8530133592189"/>
    <n v="1328.8241547303637"/>
    <n v="1590.9498527224232"/>
    <n v="1865.4557450437981"/>
    <n v="2144.8068960129362"/>
    <n v="2431.8779455669601"/>
    <n v="2729.0745496313248"/>
    <x v="836"/>
    <x v="836"/>
    <x v="836"/>
    <x v="836"/>
    <x v="836"/>
    <x v="836"/>
    <x v="836"/>
    <x v="836"/>
  </r>
  <r>
    <x v="22"/>
    <x v="10"/>
    <s v="ICH_Feedstock"/>
    <n v="2303.4782165759998"/>
    <n v="2334.5578170197841"/>
    <n v="2932.9391890773959"/>
    <n v="3581.9950108158005"/>
    <n v="4339.5436166220752"/>
    <n v="5195.5680164079613"/>
    <n v="6092.0224408009963"/>
    <n v="7004.3000357474366"/>
    <n v="7941.7885184593897"/>
    <n v="8912.3440441534349"/>
    <x v="837"/>
    <x v="837"/>
    <x v="837"/>
    <x v="837"/>
    <x v="837"/>
    <x v="837"/>
    <x v="837"/>
    <x v="837"/>
  </r>
  <r>
    <x v="22"/>
    <x v="11"/>
    <s v="IFP"/>
    <n v="6.7955242348885996"/>
    <n v="6.8445904937327064"/>
    <n v="7.8217222574271794"/>
    <n v="8.826801744966609"/>
    <n v="9.9588914253223138"/>
    <n v="11.205630233656802"/>
    <n v="12.492467232735983"/>
    <n v="13.801373667095344"/>
    <n v="15.16364317696522"/>
    <n v="16.608279446672718"/>
    <x v="838"/>
    <x v="838"/>
    <x v="838"/>
    <x v="838"/>
    <x v="838"/>
    <x v="838"/>
    <x v="838"/>
    <x v="838"/>
  </r>
  <r>
    <x v="22"/>
    <x v="12"/>
    <s v="ILP"/>
    <n v="2.0009999999999999"/>
    <n v="2.0009999999999999"/>
    <n v="2.0009999999999999"/>
    <n v="2.0009999999999999"/>
    <n v="2.0009999999999999"/>
    <n v="2.0009999999999999"/>
    <n v="2.0009999999999999"/>
    <n v="2.0009999999999999"/>
    <n v="2.0009999999999999"/>
    <n v="2.0009999999999999"/>
    <x v="839"/>
    <x v="839"/>
    <x v="839"/>
    <x v="839"/>
    <x v="839"/>
    <x v="839"/>
    <x v="839"/>
    <x v="839"/>
  </r>
  <r>
    <x v="22"/>
    <x v="13"/>
    <s v="IMC"/>
    <n v="29.735600764052801"/>
    <n v="29.95030306420551"/>
    <n v="34.225999686685434"/>
    <n v="38.623988913796353"/>
    <n v="43.577744591883963"/>
    <n v="49.033177635791432"/>
    <n v="54.664070842908011"/>
    <n v="60.391534659428103"/>
    <n v="66.352502625749622"/>
    <n v="72.673887978883727"/>
    <x v="840"/>
    <x v="840"/>
    <x v="840"/>
    <x v="840"/>
    <x v="840"/>
    <x v="840"/>
    <x v="840"/>
    <x v="840"/>
  </r>
  <r>
    <x v="22"/>
    <x v="14"/>
    <s v="INF"/>
    <n v="3030.1"/>
    <n v="3057.0044766282126"/>
    <n v="3667.5932536850805"/>
    <n v="4345.0667402304171"/>
    <n v="5145.7296484806102"/>
    <n v="6095.9970892674837"/>
    <n v="7120.9966019059084"/>
    <n v="8200.2408674009566"/>
    <n v="9350.6372670865258"/>
    <n v="10592.58800210918"/>
    <x v="841"/>
    <x v="841"/>
    <x v="841"/>
    <x v="841"/>
    <x v="841"/>
    <x v="841"/>
    <x v="841"/>
    <x v="841"/>
  </r>
  <r>
    <x v="22"/>
    <x v="15"/>
    <s v="INM"/>
    <n v="61.3"/>
    <n v="62.190158644128772"/>
    <n v="79.23739120295923"/>
    <n v="97.86069447145897"/>
    <n v="119.67486671060156"/>
    <n v="144.34953668723213"/>
    <n v="170.14172303732076"/>
    <n v="196.25543222676004"/>
    <n v="222.86822998375092"/>
    <n v="250.10466313852606"/>
    <x v="842"/>
    <x v="842"/>
    <x v="842"/>
    <x v="842"/>
    <x v="842"/>
    <x v="842"/>
    <x v="842"/>
    <x v="842"/>
  </r>
  <r>
    <x v="22"/>
    <x v="16"/>
    <s v="IOI"/>
    <n v="3602.5919876441599"/>
    <n v="3628.6040663102813"/>
    <n v="4146.6225356853702"/>
    <n v="4679.4572638973877"/>
    <n v="5279.6254143993128"/>
    <n v="5940.573869049992"/>
    <n v="6622.7800538922875"/>
    <n v="7316.6861706256377"/>
    <n v="8038.8822884869705"/>
    <n v="8804.7444751875228"/>
    <x v="843"/>
    <x v="843"/>
    <x v="843"/>
    <x v="843"/>
    <x v="843"/>
    <x v="843"/>
    <x v="843"/>
    <x v="843"/>
  </r>
  <r>
    <x v="22"/>
    <x v="17"/>
    <s v="ITM"/>
    <n v="15.7024146577488"/>
    <n v="15.815792039013814"/>
    <n v="18.073649946430955"/>
    <n v="20.396086646209792"/>
    <n v="23.012005738873434"/>
    <n v="25.89284451770779"/>
    <n v="28.866338167062079"/>
    <n v="31.890827650152424"/>
    <n v="35.038623166760665"/>
    <n v="38.376743516638633"/>
    <x v="844"/>
    <x v="844"/>
    <x v="844"/>
    <x v="844"/>
    <x v="844"/>
    <x v="844"/>
    <x v="844"/>
    <x v="844"/>
  </r>
  <r>
    <x v="22"/>
    <x v="18"/>
    <s v="NEU"/>
    <n v="9.9543221531999997"/>
    <n v="9.9771212851376596"/>
    <n v="10.428933068439674"/>
    <n v="10.854026642032299"/>
    <n v="11.295612323403532"/>
    <n v="11.74417269143524"/>
    <n v="12.171987999687381"/>
    <n v="12.576534584569119"/>
    <n v="12.970309776225216"/>
    <n v="13.36227898003615"/>
    <x v="845"/>
    <x v="845"/>
    <x v="845"/>
    <x v="845"/>
    <x v="845"/>
    <x v="845"/>
    <x v="845"/>
    <x v="845"/>
  </r>
  <r>
    <x v="22"/>
    <x v="19"/>
    <s v="ONO"/>
    <n v="280.79733814560001"/>
    <n v="282.82480128162314"/>
    <n v="323.20078829587908"/>
    <n v="364.73160107362821"/>
    <n v="411.51059233289436"/>
    <n v="463.02699145716014"/>
    <n v="516.20028486012734"/>
    <n v="570.28550771354594"/>
    <n v="626.57574213644511"/>
    <n v="686.2694471547901"/>
    <x v="846"/>
    <x v="846"/>
    <x v="846"/>
    <x v="846"/>
    <x v="846"/>
    <x v="846"/>
    <x v="846"/>
    <x v="846"/>
  </r>
  <r>
    <x v="22"/>
    <x v="20"/>
    <s v="RCK"/>
    <n v="214.38982299850599"/>
    <n v="218.00816935746039"/>
    <n v="236.11701279977115"/>
    <n v="254.24440160755196"/>
    <n v="271.64206083160252"/>
    <n v="288.16353940354787"/>
    <n v="303.48772638949202"/>
    <n v="317.09046907567694"/>
    <n v="328.77882108762981"/>
    <n v="338.29797674363942"/>
    <x v="847"/>
    <x v="847"/>
    <x v="847"/>
    <x v="847"/>
    <x v="847"/>
    <x v="847"/>
    <x v="847"/>
    <x v="847"/>
  </r>
  <r>
    <x v="22"/>
    <x v="21"/>
    <s v="REA"/>
    <n v="223.205659234693"/>
    <n v="226.11188703220861"/>
    <n v="284.32134116234676"/>
    <n v="350.20412610695274"/>
    <n v="431.20005469585686"/>
    <n v="528.54373434745003"/>
    <n v="637.99798988745056"/>
    <n v="758.5415919547479"/>
    <n v="893.5573911860032"/>
    <n v="1047.0692322719237"/>
    <x v="848"/>
    <x v="848"/>
    <x v="848"/>
    <x v="848"/>
    <x v="848"/>
    <x v="848"/>
    <x v="848"/>
    <x v="848"/>
  </r>
  <r>
    <x v="22"/>
    <x v="22"/>
    <s v="RHW"/>
    <n v="390.164171722508"/>
    <n v="396.74913499362572"/>
    <n v="429.70509252791118"/>
    <n v="462.69480043829532"/>
    <n v="494.35648664207298"/>
    <n v="524.42362748158541"/>
    <n v="552.31183896041762"/>
    <n v="577.06722500944068"/>
    <n v="598.33864600210825"/>
    <n v="615.66238567444566"/>
    <x v="849"/>
    <x v="849"/>
    <x v="849"/>
    <x v="849"/>
    <x v="849"/>
    <x v="849"/>
    <x v="849"/>
    <x v="849"/>
  </r>
  <r>
    <x v="22"/>
    <x v="23"/>
    <s v="RLI"/>
    <n v="87.929211064873101"/>
    <n v="89.066024669560619"/>
    <n v="111.02631900770389"/>
    <n v="134.76090414779429"/>
    <n v="162.41780841724969"/>
    <n v="193.66283038463408"/>
    <n v="226.42668838273079"/>
    <n v="259.87092097809455"/>
    <n v="294.40293472636336"/>
    <n v="330.38153002829972"/>
    <x v="850"/>
    <x v="850"/>
    <x v="850"/>
    <x v="850"/>
    <x v="850"/>
    <x v="850"/>
    <x v="850"/>
    <x v="850"/>
  </r>
  <r>
    <x v="22"/>
    <x v="24"/>
    <s v="ROT"/>
    <n v="8.1242878324962794E-3"/>
    <n v="8.2614048228769991E-3"/>
    <n v="8.9476382195059542E-3"/>
    <n v="9.6345743915042352E-3"/>
    <n v="1.0293857510315595E-2"/>
    <n v="1.0919937822615862E-2"/>
    <n v="1.1500646851298028E-2"/>
    <n v="1.2016121864749204E-2"/>
    <n v="1.2459051173167469E-2"/>
    <n v="1.2819778932489777E-2"/>
    <x v="851"/>
    <x v="851"/>
    <x v="851"/>
    <x v="851"/>
    <x v="851"/>
    <x v="851"/>
    <x v="851"/>
    <x v="851"/>
  </r>
  <r>
    <x v="22"/>
    <x v="25"/>
    <s v="RRF"/>
    <n v="149.926417331122"/>
    <n v="151.86477648230704"/>
    <n v="189.30885466499004"/>
    <n v="229.77824218478551"/>
    <n v="276.93550109081644"/>
    <n v="330.21079090941851"/>
    <n v="386.07581901681425"/>
    <n v="443.10094084705815"/>
    <n v="501.98081753203462"/>
    <n v="563.32723277788421"/>
    <x v="852"/>
    <x v="852"/>
    <x v="852"/>
    <x v="852"/>
    <x v="852"/>
    <x v="852"/>
    <x v="852"/>
    <x v="852"/>
  </r>
  <r>
    <x v="22"/>
    <x v="26"/>
    <s v="RSC"/>
    <n v="1116.11620338073"/>
    <n v="1130.6484869556373"/>
    <n v="1421.7186827891685"/>
    <n v="1751.1585547558805"/>
    <n v="2156.1700970971569"/>
    <n v="2642.9268331421322"/>
    <n v="3190.2412182524072"/>
    <n v="3793.0067034219592"/>
    <n v="4468.138874134328"/>
    <n v="5235.7585385920675"/>
    <x v="853"/>
    <x v="853"/>
    <x v="853"/>
    <x v="853"/>
    <x v="853"/>
    <x v="853"/>
    <x v="853"/>
    <x v="853"/>
  </r>
  <r>
    <x v="22"/>
    <x v="27"/>
    <s v="RSH"/>
    <n v="973.77710324248596"/>
    <n v="990.21194509584745"/>
    <n v="1072.4638769445339"/>
    <n v="1154.8000434458424"/>
    <n v="1233.8217151159288"/>
    <n v="1308.8636985461958"/>
    <n v="1378.4674801250578"/>
    <n v="1440.2523129302901"/>
    <n v="1493.3418178549587"/>
    <n v="1536.5786454728814"/>
    <x v="854"/>
    <x v="854"/>
    <x v="854"/>
    <x v="854"/>
    <x v="854"/>
    <x v="854"/>
    <x v="854"/>
    <x v="854"/>
  </r>
  <r>
    <x v="22"/>
    <x v="28"/>
    <s v="TAD"/>
    <n v="60.200674171199999"/>
    <n v="60.664779821251898"/>
    <n v="69.470188213175689"/>
    <n v="78.351655778997497"/>
    <n v="88.189482634586099"/>
    <n v="98.660283238291555"/>
    <n v="109.31578706645197"/>
    <n v="120.03236961088547"/>
    <n v="131.12332474378874"/>
    <n v="142.84343514565001"/>
    <x v="855"/>
    <x v="855"/>
    <x v="855"/>
    <x v="855"/>
    <x v="855"/>
    <x v="855"/>
    <x v="855"/>
    <x v="855"/>
  </r>
  <r>
    <x v="22"/>
    <x v="29"/>
    <s v="TAI"/>
    <n v="762.82424179199995"/>
    <n v="769.96003527496237"/>
    <n v="905.56742208742867"/>
    <n v="1046.0457517948921"/>
    <n v="1205.4147937777952"/>
    <n v="1379.0756338490314"/>
    <n v="1559.8022023386434"/>
    <n v="1745.3454877994945"/>
    <n v="1941.0290123476093"/>
    <n v="2151.5454744411581"/>
    <x v="856"/>
    <x v="856"/>
    <x v="856"/>
    <x v="856"/>
    <x v="856"/>
    <x v="856"/>
    <x v="856"/>
    <x v="856"/>
  </r>
  <r>
    <x v="22"/>
    <x v="30"/>
    <s v="TTF"/>
    <n v="2.40085514592"/>
    <n v="2.4165588015021835"/>
    <n v="2.7290788278602105"/>
    <n v="3.0467581322291069"/>
    <n v="3.4007475359256834"/>
    <n v="3.7864156165835858"/>
    <n v="4.1803195868173209"/>
    <n v="4.5770949449774356"/>
    <n v="4.986360756621373"/>
    <n v="5.4167025026620621"/>
    <x v="857"/>
    <x v="857"/>
    <x v="857"/>
    <x v="857"/>
    <x v="857"/>
    <x v="857"/>
    <x v="857"/>
    <x v="857"/>
  </r>
  <r>
    <x v="22"/>
    <x v="31"/>
    <s v="TTP"/>
    <n v="1.0289379196799999"/>
    <n v="1.0356680577866499"/>
    <n v="1.1696052119400902"/>
    <n v="1.3057534852410457"/>
    <n v="1.4574632296824357"/>
    <n v="1.6227495499643938"/>
    <n v="1.7915655372074231"/>
    <n v="1.9616121192760434"/>
    <n v="2.1370117528377306"/>
    <n v="2.3214439297123115"/>
    <x v="858"/>
    <x v="858"/>
    <x v="858"/>
    <x v="858"/>
    <x v="858"/>
    <x v="858"/>
    <x v="858"/>
    <x v="858"/>
  </r>
  <r>
    <x v="22"/>
    <x v="32"/>
    <s v="TWD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22"/>
    <x v="33"/>
    <s v="TWI"/>
    <n v="869.30892232919996"/>
    <n v="874.64383623870856"/>
    <n v="980.77188996131463"/>
    <n v="1087.8891185106409"/>
    <n v="1206.481117781497"/>
    <n v="1334.8554828227989"/>
    <n v="1465.1465976005102"/>
    <n v="1595.6238380692521"/>
    <n v="1729.4880656448263"/>
    <n v="1869.5324910260972"/>
    <x v="859"/>
    <x v="859"/>
    <x v="859"/>
    <x v="859"/>
    <x v="859"/>
    <x v="859"/>
    <x v="859"/>
    <x v="859"/>
  </r>
  <r>
    <x v="22"/>
    <x v="34"/>
    <s v="Trd_2w"/>
    <n v="32.69"/>
    <n v="32.916260559674114"/>
    <n v="37.420797049887007"/>
    <n v="42.030203543327261"/>
    <n v="47.197613397982821"/>
    <n v="52.861551204239746"/>
    <n v="58.680722099123194"/>
    <n v="64.574446036819396"/>
    <n v="70.684363840225146"/>
    <n v="77.139601976656422"/>
    <x v="860"/>
    <x v="860"/>
    <x v="860"/>
    <x v="860"/>
    <x v="860"/>
    <x v="860"/>
    <x v="860"/>
    <x v="860"/>
  </r>
  <r>
    <x v="22"/>
    <x v="35"/>
    <s v="Trd_3w"/>
    <n v="9.75"/>
    <n v="9.8174836481132655"/>
    <n v="11.160990248895637"/>
    <n v="12.535774993803637"/>
    <n v="14.076987783124276"/>
    <n v="15.766293185724614"/>
    <n v="17.50189784235091"/>
    <n v="19.259738417222064"/>
    <n v="21.082060184833139"/>
    <n v="23.00737593369227"/>
    <x v="861"/>
    <x v="861"/>
    <x v="861"/>
    <x v="861"/>
    <x v="861"/>
    <x v="861"/>
    <x v="861"/>
    <x v="861"/>
  </r>
  <r>
    <x v="22"/>
    <x v="36"/>
    <s v="Trd_Bus"/>
    <n v="21"/>
    <n v="21.145349395936265"/>
    <n v="24.039055920698296"/>
    <n v="27.000130755884758"/>
    <n v="30.31966599442152"/>
    <n v="33.958169938483785"/>
    <n v="37.696395352755808"/>
    <n v="41.482513514016759"/>
    <n v="45.407514244255999"/>
    <n v="49.554348164875663"/>
    <x v="862"/>
    <x v="862"/>
    <x v="862"/>
    <x v="862"/>
    <x v="862"/>
    <x v="862"/>
    <x v="862"/>
    <x v="862"/>
  </r>
  <r>
    <x v="22"/>
    <x v="37"/>
    <s v="Trd_Car"/>
    <n v="908.52"/>
    <n v="914.80823015219119"/>
    <n v="1039.9982421463246"/>
    <n v="1168.1027997303058"/>
    <n v="1311.7153785358021"/>
    <n v="1469.1274548814902"/>
    <n v="1630.8537669469388"/>
    <n v="1794.6520560835481"/>
    <n v="1964.4588019614985"/>
    <n v="2143.8626854644212"/>
    <x v="863"/>
    <x v="863"/>
    <x v="863"/>
    <x v="863"/>
    <x v="863"/>
    <x v="863"/>
    <x v="863"/>
    <x v="863"/>
  </r>
  <r>
    <x v="22"/>
    <x v="38"/>
    <s v="Trd_Hdt"/>
    <n v="175.5"/>
    <n v="176.71470566603878"/>
    <n v="200.89782448012147"/>
    <n v="225.64394988846547"/>
    <n v="253.38578009623697"/>
    <n v="283.79327734304303"/>
    <n v="315.03416116231637"/>
    <n v="346.67529150999712"/>
    <n v="379.47708332699648"/>
    <n v="414.13276680646084"/>
    <x v="864"/>
    <x v="864"/>
    <x v="864"/>
    <x v="864"/>
    <x v="864"/>
    <x v="864"/>
    <x v="864"/>
    <x v="864"/>
  </r>
  <r>
    <x v="22"/>
    <x v="39"/>
    <s v="Trd_Lcv"/>
    <n v="222"/>
    <n v="223.53655075704052"/>
    <n v="254.12716259023912"/>
    <n v="285.42995370506742"/>
    <n v="320.52218336959891"/>
    <n v="358.98636792111427"/>
    <n v="398.50475087198993"/>
    <n v="438.5294285767485"/>
    <n v="480.02229343927763"/>
    <n v="523.86025202868552"/>
    <x v="865"/>
    <x v="865"/>
    <x v="865"/>
    <x v="865"/>
    <x v="865"/>
    <x v="865"/>
    <x v="865"/>
    <x v="865"/>
  </r>
  <r>
    <x v="23"/>
    <x v="0"/>
    <s v="AGR"/>
    <n v="34.908989929199997"/>
    <n v="35.275538042886431"/>
    <n v="37.117760977961751"/>
    <n v="38.722239370505612"/>
    <n v="40.338335640627875"/>
    <n v="41.965550044875499"/>
    <n v="43.624046921838811"/>
    <n v="45.414771117972542"/>
    <n v="46.948229042744721"/>
    <n v="48.30980388017943"/>
    <x v="866"/>
    <x v="866"/>
    <x v="866"/>
    <x v="866"/>
    <x v="866"/>
    <x v="866"/>
    <x v="866"/>
    <x v="866"/>
  </r>
  <r>
    <x v="23"/>
    <x v="1"/>
    <s v="CCK"/>
    <n v="3.4951280000508"/>
    <n v="3.4951280000508"/>
    <n v="3.4951280000508"/>
    <n v="3.4951280000508"/>
    <n v="3.4951280000508"/>
    <n v="3.4951280000508"/>
    <n v="3.4951280000508"/>
    <n v="3.4951280000508"/>
    <n v="3.4951280000508"/>
    <n v="3.4951280000508"/>
    <x v="867"/>
    <x v="867"/>
    <x v="867"/>
    <x v="867"/>
    <x v="867"/>
    <x v="867"/>
    <x v="867"/>
    <x v="867"/>
  </r>
  <r>
    <x v="23"/>
    <x v="2"/>
    <s v="CHW"/>
    <n v="8.4263933643744604"/>
    <n v="8.4263933643744604"/>
    <n v="8.4263933643744604"/>
    <n v="8.4263933643744604"/>
    <n v="8.4263933643744604"/>
    <n v="8.4263933643744604"/>
    <n v="8.4263933643744604"/>
    <n v="8.4263933643744604"/>
    <n v="8.4263933643744604"/>
    <n v="8.4263933643744604"/>
    <x v="868"/>
    <x v="868"/>
    <x v="868"/>
    <x v="868"/>
    <x v="868"/>
    <x v="868"/>
    <x v="868"/>
    <x v="868"/>
  </r>
  <r>
    <x v="23"/>
    <x v="3"/>
    <s v="CLA"/>
    <n v="67.163570038210494"/>
    <n v="67.45561015392127"/>
    <n v="71.325601786418517"/>
    <n v="74.621354717993853"/>
    <n v="77.753755295638868"/>
    <n v="80.856132258714723"/>
    <n v="83.937424713284003"/>
    <n v="86.971280124402085"/>
    <n v="89.884409972454591"/>
    <n v="92.73768024267666"/>
    <x v="869"/>
    <x v="869"/>
    <x v="869"/>
    <x v="869"/>
    <x v="869"/>
    <x v="869"/>
    <x v="869"/>
    <x v="869"/>
  </r>
  <r>
    <x v="23"/>
    <x v="4"/>
    <s v="COE"/>
    <n v="16.864301823371999"/>
    <n v="17.085748549823066"/>
    <n v="19.926388870476071"/>
    <n v="22.48236295435289"/>
    <n v="24.987111680018977"/>
    <n v="27.511573387833081"/>
    <n v="30.03841403767278"/>
    <n v="32.522738402706473"/>
    <n v="34.882550315729084"/>
    <n v="37.146197457082991"/>
    <x v="870"/>
    <x v="870"/>
    <x v="870"/>
    <x v="870"/>
    <x v="870"/>
    <x v="870"/>
    <x v="870"/>
    <x v="870"/>
  </r>
  <r>
    <x v="23"/>
    <x v="5"/>
    <s v="COT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23"/>
    <x v="6"/>
    <s v="CRF"/>
    <n v="22.320399472110001"/>
    <n v="22.417452860439976"/>
    <n v="23.703563160144395"/>
    <n v="24.798837308798021"/>
    <n v="25.83982473933407"/>
    <n v="26.870834453224042"/>
    <n v="27.894837174301209"/>
    <n v="28.903075191998195"/>
    <n v="29.871192608711848"/>
    <n v="30.819416954097594"/>
    <x v="871"/>
    <x v="871"/>
    <x v="871"/>
    <x v="871"/>
    <x v="871"/>
    <x v="871"/>
    <x v="871"/>
    <x v="871"/>
  </r>
  <r>
    <x v="23"/>
    <x v="7"/>
    <s v="CSC"/>
    <n v="30.2947561973033"/>
    <n v="30.692559477794198"/>
    <n v="35.795439327771014"/>
    <n v="40.386949402048806"/>
    <n v="44.886439079967055"/>
    <n v="49.421340836864367"/>
    <n v="53.960516086339538"/>
    <n v="58.423315776594819"/>
    <n v="62.662443332853037"/>
    <n v="66.728822064820449"/>
    <x v="872"/>
    <x v="872"/>
    <x v="872"/>
    <x v="872"/>
    <x v="872"/>
    <x v="872"/>
    <x v="872"/>
    <x v="872"/>
  </r>
  <r>
    <x v="23"/>
    <x v="8"/>
    <s v="CSH"/>
    <n v="52.054014624144102"/>
    <n v="52.054014624144102"/>
    <n v="52.054014624144102"/>
    <n v="52.054014624144102"/>
    <n v="52.054014624144102"/>
    <n v="52.054014624144102"/>
    <n v="52.054014624144102"/>
    <n v="52.054014624144102"/>
    <n v="52.054014624144102"/>
    <n v="52.054014624144102"/>
    <x v="873"/>
    <x v="873"/>
    <x v="873"/>
    <x v="873"/>
    <x v="873"/>
    <x v="873"/>
    <x v="873"/>
    <x v="873"/>
  </r>
  <r>
    <x v="23"/>
    <x v="9"/>
    <s v="ICH"/>
    <n v="60.2998532943258"/>
    <n v="60.591325651998048"/>
    <n v="64.455660796406193"/>
    <n v="67.766534747046677"/>
    <n v="70.92882568815196"/>
    <n v="74.074895404835743"/>
    <n v="77.212970871240202"/>
    <n v="80.315400081551687"/>
    <n v="83.305978445118626"/>
    <n v="86.245706034301776"/>
    <x v="874"/>
    <x v="874"/>
    <x v="874"/>
    <x v="874"/>
    <x v="874"/>
    <x v="874"/>
    <x v="874"/>
    <x v="874"/>
  </r>
  <r>
    <x v="23"/>
    <x v="10"/>
    <s v="ICH_Feedstock"/>
    <n v="111.194667252"/>
    <n v="111.73215067946916"/>
    <n v="118.85809605176259"/>
    <n v="124.96344303258891"/>
    <n v="130.79479866182896"/>
    <n v="136.59624188575742"/>
    <n v="142.38294348178508"/>
    <n v="148.10391235429034"/>
    <n v="153.61862504197691"/>
    <n v="159.03956743623485"/>
    <x v="875"/>
    <x v="875"/>
    <x v="875"/>
    <x v="875"/>
    <x v="875"/>
    <x v="875"/>
    <x v="875"/>
    <x v="875"/>
  </r>
  <r>
    <x v="23"/>
    <x v="11"/>
    <s v="IFP"/>
    <n v="20.191452634004602"/>
    <n v="20.191452634004602"/>
    <n v="20.191452634004602"/>
    <n v="20.191452634004602"/>
    <n v="20.191452634004602"/>
    <n v="20.191452634004602"/>
    <n v="20.191452634004602"/>
    <n v="20.191452634004602"/>
    <n v="20.191452634004602"/>
    <n v="20.191452634004602"/>
    <x v="876"/>
    <x v="876"/>
    <x v="876"/>
    <x v="876"/>
    <x v="876"/>
    <x v="876"/>
    <x v="876"/>
    <x v="876"/>
  </r>
  <r>
    <x v="23"/>
    <x v="12"/>
    <s v="ILP"/>
    <n v="2.0190000000000001"/>
    <n v="2.0190000000000001"/>
    <n v="2.0190000000000001"/>
    <n v="2.0190000000000001"/>
    <n v="2.0190000000000001"/>
    <n v="2.0190000000000001"/>
    <n v="2.0190000000000001"/>
    <n v="2.0190000000000001"/>
    <n v="2.0190000000000001"/>
    <n v="2.0190000000000001"/>
    <x v="877"/>
    <x v="877"/>
    <x v="877"/>
    <x v="877"/>
    <x v="877"/>
    <x v="877"/>
    <x v="877"/>
    <x v="877"/>
  </r>
  <r>
    <x v="23"/>
    <x v="13"/>
    <s v="IMC"/>
    <n v="23.635831878858799"/>
    <n v="23.635831878858799"/>
    <n v="23.635831878858799"/>
    <n v="23.635831878858799"/>
    <n v="23.635831878858799"/>
    <n v="23.635831878858799"/>
    <n v="23.635831878858799"/>
    <n v="23.635831878858799"/>
    <n v="23.635831878858799"/>
    <n v="23.635831878858799"/>
    <x v="878"/>
    <x v="878"/>
    <x v="878"/>
    <x v="878"/>
    <x v="878"/>
    <x v="878"/>
    <x v="878"/>
    <x v="878"/>
  </r>
  <r>
    <x v="23"/>
    <x v="14"/>
    <s v="INF"/>
    <n v="1513.32"/>
    <n v="1523.6286105565653"/>
    <n v="1660.5690421768368"/>
    <n v="1780.7752126876148"/>
    <n v="1897.8824916861117"/>
    <n v="2016.5148420748467"/>
    <n v="2136.9025101938905"/>
    <n v="2257.902287214853"/>
    <n v="2376.3835696114697"/>
    <n v="2494.561315610687"/>
    <x v="879"/>
    <x v="879"/>
    <x v="879"/>
    <x v="879"/>
    <x v="879"/>
    <x v="879"/>
    <x v="879"/>
    <x v="879"/>
  </r>
  <r>
    <x v="23"/>
    <x v="15"/>
    <s v="INM"/>
    <n v="1.95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3"/>
    <x v="16"/>
    <s v="IOI"/>
    <n v="9.1476162511616295"/>
    <n v="9.1476162511616295"/>
    <n v="9.1476162511616295"/>
    <n v="9.1476162511616295"/>
    <n v="9.1476162511616295"/>
    <n v="9.1476162511616295"/>
    <n v="9.1476162511616295"/>
    <n v="9.1476162511616295"/>
    <n v="9.1476162511616295"/>
    <n v="9.1476162511616295"/>
    <x v="880"/>
    <x v="880"/>
    <x v="880"/>
    <x v="880"/>
    <x v="880"/>
    <x v="880"/>
    <x v="880"/>
    <x v="880"/>
  </r>
  <r>
    <x v="23"/>
    <x v="17"/>
    <s v="ITM"/>
    <n v="7.42466511820178"/>
    <n v="7.42466511820178"/>
    <n v="7.42466511820178"/>
    <n v="7.42466511820178"/>
    <n v="7.42466511820178"/>
    <n v="7.42466511820178"/>
    <n v="7.42466511820178"/>
    <n v="7.42466511820178"/>
    <n v="7.42466511820178"/>
    <n v="7.42466511820178"/>
    <x v="881"/>
    <x v="881"/>
    <x v="881"/>
    <x v="881"/>
    <x v="881"/>
    <x v="881"/>
    <x v="881"/>
    <x v="881"/>
  </r>
  <r>
    <x v="23"/>
    <x v="18"/>
    <s v="NEU"/>
    <n v="2.1224563920000001"/>
    <n v="2.1227807246096093"/>
    <n v="2.1270606893175068"/>
    <n v="2.1305147676725493"/>
    <n v="2.1336577491123805"/>
    <n v="2.1366496076289936"/>
    <n v="2.1395111248646441"/>
    <n v="2.1422287959207278"/>
    <n v="2.1447504931121091"/>
    <n v="2.1471431389413063"/>
    <x v="882"/>
    <x v="882"/>
    <x v="882"/>
    <x v="882"/>
    <x v="882"/>
    <x v="882"/>
    <x v="882"/>
    <x v="882"/>
  </r>
  <r>
    <x v="23"/>
    <x v="19"/>
    <s v="ONO"/>
    <n v="5.4846577584"/>
    <n v="5.4846577584"/>
    <n v="5.4846577584"/>
    <n v="5.4846577584"/>
    <n v="5.4846577584"/>
    <n v="5.4846577584"/>
    <n v="5.4846577584"/>
    <n v="5.4846577584"/>
    <n v="5.4846577584"/>
    <n v="5.4846577584"/>
    <x v="883"/>
    <x v="883"/>
    <x v="883"/>
    <x v="883"/>
    <x v="883"/>
    <x v="883"/>
    <x v="883"/>
    <x v="883"/>
  </r>
  <r>
    <x v="23"/>
    <x v="20"/>
    <s v="RCK"/>
    <n v="12.429077692160901"/>
    <n v="12.429077692160901"/>
    <n v="12.429077692160901"/>
    <n v="12.429077692160901"/>
    <n v="12.429077692160901"/>
    <n v="12.429077692160901"/>
    <n v="12.429077692160901"/>
    <n v="12.429077692160901"/>
    <n v="12.429077692160901"/>
    <n v="12.429077692160901"/>
    <x v="884"/>
    <x v="884"/>
    <x v="884"/>
    <x v="884"/>
    <x v="884"/>
    <x v="884"/>
    <x v="884"/>
    <x v="884"/>
  </r>
  <r>
    <x v="23"/>
    <x v="21"/>
    <s v="REA"/>
    <n v="58.992490753659901"/>
    <n v="59.40421787089376"/>
    <n v="64.874544173201372"/>
    <n v="69.686122069708816"/>
    <n v="74.381434141933767"/>
    <n v="79.145104931393533"/>
    <n v="83.986249097637014"/>
    <n v="88.858744338841035"/>
    <n v="93.636106349731492"/>
    <n v="98.407067551535448"/>
    <x v="885"/>
    <x v="885"/>
    <x v="885"/>
    <x v="885"/>
    <x v="885"/>
    <x v="885"/>
    <x v="885"/>
    <x v="885"/>
  </r>
  <r>
    <x v="23"/>
    <x v="22"/>
    <s v="RHW"/>
    <n v="17.372962008986299"/>
    <n v="17.372962008986299"/>
    <n v="17.372962008986299"/>
    <n v="17.372962008986299"/>
    <n v="17.372962008986299"/>
    <n v="17.372962008986299"/>
    <n v="17.372962008986299"/>
    <n v="17.372962008986299"/>
    <n v="17.372962008986299"/>
    <n v="17.372962008986299"/>
    <x v="886"/>
    <x v="886"/>
    <x v="886"/>
    <x v="886"/>
    <x v="886"/>
    <x v="886"/>
    <x v="886"/>
    <x v="886"/>
  </r>
  <r>
    <x v="23"/>
    <x v="23"/>
    <s v="RLI"/>
    <n v="13.297411652686799"/>
    <n v="13.390218464138357"/>
    <n v="14.623276770153204"/>
    <n v="15.707847554865477"/>
    <n v="16.766211029005305"/>
    <n v="17.839983142304252"/>
    <n v="18.931218416931966"/>
    <n v="20.029520491828297"/>
    <n v="21.106378723463088"/>
    <n v="22.181794158019031"/>
    <x v="887"/>
    <x v="887"/>
    <x v="887"/>
    <x v="887"/>
    <x v="887"/>
    <x v="887"/>
    <x v="887"/>
    <x v="887"/>
  </r>
  <r>
    <x v="23"/>
    <x v="24"/>
    <s v="ROT"/>
    <n v="5.2004588325881097E-2"/>
    <n v="5.2004588325881097E-2"/>
    <n v="5.2004588325881097E-2"/>
    <n v="5.2004588325881097E-2"/>
    <n v="5.2004588325881097E-2"/>
    <n v="5.2004588325881097E-2"/>
    <n v="5.2004588325881097E-2"/>
    <n v="5.2004588325881097E-2"/>
    <n v="5.2004588325881097E-2"/>
    <n v="5.2004588325881097E-2"/>
    <x v="888"/>
    <x v="888"/>
    <x v="888"/>
    <x v="888"/>
    <x v="888"/>
    <x v="888"/>
    <x v="888"/>
    <x v="888"/>
  </r>
  <r>
    <x v="23"/>
    <x v="25"/>
    <s v="RRF"/>
    <n v="16.0547978931389"/>
    <n v="16.166849369010922"/>
    <n v="17.655597887187739"/>
    <n v="18.965068121256962"/>
    <n v="20.242896627931941"/>
    <n v="21.539328949692845"/>
    <n v="22.856845639827945"/>
    <n v="24.182894520514651"/>
    <n v="25.483052906223218"/>
    <n v="26.781469312657414"/>
    <x v="889"/>
    <x v="889"/>
    <x v="889"/>
    <x v="889"/>
    <x v="889"/>
    <x v="889"/>
    <x v="889"/>
    <x v="889"/>
  </r>
  <r>
    <x v="23"/>
    <x v="26"/>
    <s v="RSC"/>
    <n v="8.6978716176554496"/>
    <n v="8.7585767948984579"/>
    <n v="9.5651234464517927"/>
    <n v="10.274544023333844"/>
    <n v="10.966822330069125"/>
    <n v="11.669179467836289"/>
    <n v="12.382959304940981"/>
    <n v="13.101361554518828"/>
    <n v="13.805737330332489"/>
    <n v="14.509169368816668"/>
    <x v="890"/>
    <x v="890"/>
    <x v="890"/>
    <x v="890"/>
    <x v="890"/>
    <x v="890"/>
    <x v="890"/>
    <x v="890"/>
  </r>
  <r>
    <x v="23"/>
    <x v="27"/>
    <s v="RSH"/>
    <n v="48.052242595747401"/>
    <n v="48.052242595747401"/>
    <n v="48.052242595747401"/>
    <n v="48.052242595747401"/>
    <n v="48.052242595747401"/>
    <n v="48.052242595747401"/>
    <n v="48.052242595747401"/>
    <n v="48.052242595747401"/>
    <n v="48.052242595747401"/>
    <n v="48.052242595747401"/>
    <x v="891"/>
    <x v="891"/>
    <x v="891"/>
    <x v="891"/>
    <x v="891"/>
    <x v="891"/>
    <x v="891"/>
    <x v="891"/>
  </r>
  <r>
    <x v="23"/>
    <x v="28"/>
    <s v="TAD"/>
    <n v="15.0798403944"/>
    <n v="15.180422603832538"/>
    <n v="16.516376590248395"/>
    <n v="17.687060546003117"/>
    <n v="18.825960343905873"/>
    <n v="19.978208495608282"/>
    <n v="21.146072265586557"/>
    <n v="22.318496097893615"/>
    <n v="23.465235129003926"/>
    <n v="24.607848065802628"/>
    <x v="892"/>
    <x v="892"/>
    <x v="892"/>
    <x v="892"/>
    <x v="892"/>
    <x v="892"/>
    <x v="892"/>
    <x v="892"/>
  </r>
  <r>
    <x v="23"/>
    <x v="29"/>
    <s v="TAI"/>
    <n v="35.984771442000003"/>
    <n v="36.515741397259617"/>
    <n v="43.244282310551704"/>
    <n v="49.304057676724938"/>
    <n v="55.232150087608353"/>
    <n v="61.173851820704286"/>
    <n v="67.066815871527695"/>
    <n v="72.786944353713125"/>
    <n v="78.132848950297173"/>
    <n v="83.160904992560688"/>
    <x v="893"/>
    <x v="893"/>
    <x v="893"/>
    <x v="893"/>
    <x v="893"/>
    <x v="893"/>
    <x v="893"/>
    <x v="893"/>
  </r>
  <r>
    <x v="23"/>
    <x v="30"/>
    <s v="TTF"/>
    <n v="0.51252837803999995"/>
    <n v="0.51692011367968127"/>
    <n v="0.57536209300439678"/>
    <n v="0.62775349038914985"/>
    <n v="0.67968283438731769"/>
    <n v="0.73312561290925982"/>
    <n v="0.7881820222153687"/>
    <n v="0.84432239569076817"/>
    <n v="0.90005403577021859"/>
    <n v="0.95635769966618023"/>
    <x v="894"/>
    <x v="894"/>
    <x v="894"/>
    <x v="894"/>
    <x v="894"/>
    <x v="894"/>
    <x v="894"/>
    <x v="894"/>
  </r>
  <r>
    <x v="23"/>
    <x v="31"/>
    <s v="TTP"/>
    <n v="2.1701469747600002"/>
    <n v="2.1887424559484709"/>
    <n v="2.4361974068636369"/>
    <n v="2.6580329917980139"/>
    <n v="2.8779121508991325"/>
    <n v="3.1041994924424139"/>
    <n v="3.3373192672999843"/>
    <n v="3.5750287617975287"/>
    <n v="3.8110075978950557"/>
    <n v="4.0494084964735713"/>
    <x v="895"/>
    <x v="895"/>
    <x v="895"/>
    <x v="895"/>
    <x v="895"/>
    <x v="895"/>
    <x v="895"/>
    <x v="895"/>
  </r>
  <r>
    <x v="23"/>
    <x v="32"/>
    <s v="TWD"/>
    <n v="42.699791556000001"/>
    <n v="43.002607674013674"/>
    <n v="47.007354279585499"/>
    <n v="50.517515022048208"/>
    <n v="53.94036095738042"/>
    <n v="57.409835489509206"/>
    <n v="60.931293088165852"/>
    <n v="64.47029654148939"/>
    <n v="67.935638073314948"/>
    <n v="71.39333824171716"/>
    <x v="896"/>
    <x v="896"/>
    <x v="896"/>
    <x v="896"/>
    <x v="896"/>
    <x v="896"/>
    <x v="896"/>
    <x v="896"/>
  </r>
  <r>
    <x v="23"/>
    <x v="33"/>
    <s v="TWI"/>
    <n v="16.476100513199999"/>
    <n v="16.540084843546278"/>
    <n v="17.383582628709274"/>
    <n v="18.094413770550535"/>
    <n v="18.7657743750942"/>
    <n v="19.426745229373978"/>
    <n v="20.079277763036956"/>
    <n v="20.71791559609126"/>
    <n v="21.327731011772201"/>
    <n v="21.922160424753727"/>
    <x v="897"/>
    <x v="897"/>
    <x v="897"/>
    <x v="897"/>
    <x v="897"/>
    <x v="897"/>
    <x v="897"/>
    <x v="897"/>
  </r>
  <r>
    <x v="23"/>
    <x v="34"/>
    <s v="Trd_2w"/>
    <n v="0.49"/>
    <n v="0.49225267084873553"/>
    <n v="0.52211151225803565"/>
    <n v="0.54761886520683734"/>
    <n v="0.57192329782330686"/>
    <n v="0.59605032989719564"/>
    <n v="0.6200660608694375"/>
    <n v="0.6437617923356086"/>
    <n v="0.66656007310605614"/>
    <n v="0.68893134906691211"/>
    <x v="898"/>
    <x v="898"/>
    <x v="898"/>
    <x v="898"/>
    <x v="898"/>
    <x v="898"/>
    <x v="898"/>
    <x v="898"/>
  </r>
  <r>
    <x v="23"/>
    <x v="35"/>
    <s v="Trd_3w"/>
    <n v="0.15"/>
    <n v="0.15068959311695987"/>
    <n v="0.15983005477286807"/>
    <n v="0.16763842812454205"/>
    <n v="0.17507856055815518"/>
    <n v="0.18246438670322315"/>
    <n v="0.18981614108248088"/>
    <n v="0.19706993642926793"/>
    <n v="0.20404900197124168"/>
    <n v="0.21089735175517718"/>
    <x v="899"/>
    <x v="899"/>
    <x v="899"/>
    <x v="899"/>
    <x v="899"/>
    <x v="899"/>
    <x v="899"/>
    <x v="899"/>
  </r>
  <r>
    <x v="23"/>
    <x v="36"/>
    <s v="Trd_Bus"/>
    <n v="0.35"/>
    <n v="0.35160905060623965"/>
    <n v="0.37293679447002542"/>
    <n v="0.39115633229059804"/>
    <n v="0.40851664130236198"/>
    <n v="0.42575023564085396"/>
    <n v="0.44290432919245531"/>
    <n v="0.45982985166829177"/>
    <n v="0.47611433793289715"/>
    <n v="0.49209382076207997"/>
    <x v="900"/>
    <x v="900"/>
    <x v="900"/>
    <x v="900"/>
    <x v="900"/>
    <x v="900"/>
    <x v="900"/>
    <x v="900"/>
  </r>
  <r>
    <x v="23"/>
    <x v="37"/>
    <s v="Trd_Car"/>
    <n v="47.4"/>
    <n v="47.617911424959317"/>
    <n v="50.506297308226308"/>
    <n v="52.97374328735529"/>
    <n v="55.324825136377036"/>
    <n v="57.658746198218516"/>
    <n v="59.981900582063957"/>
    <n v="62.274099911648669"/>
    <n v="64.479484622912366"/>
    <n v="66.643563154635984"/>
    <x v="901"/>
    <x v="901"/>
    <x v="901"/>
    <x v="901"/>
    <x v="901"/>
    <x v="901"/>
    <x v="901"/>
    <x v="901"/>
  </r>
  <r>
    <x v="23"/>
    <x v="38"/>
    <s v="Trd_Hdt"/>
    <n v="5"/>
    <n v="5.0229864372319959"/>
    <n v="5.3276684924289359"/>
    <n v="5.5879476041514025"/>
    <n v="5.8359520186051732"/>
    <n v="6.0821462234407724"/>
    <n v="6.3272047027493628"/>
    <n v="6.5689978809755978"/>
    <n v="6.8016333990413891"/>
    <n v="7.0299117251725729"/>
    <x v="902"/>
    <x v="902"/>
    <x v="902"/>
    <x v="902"/>
    <x v="902"/>
    <x v="902"/>
    <x v="902"/>
    <x v="902"/>
  </r>
  <r>
    <x v="23"/>
    <x v="39"/>
    <s v="Trd_Lcv"/>
    <n v="7.75"/>
    <n v="7.7856289777095933"/>
    <n v="8.2578861632648497"/>
    <n v="8.6613187864346717"/>
    <n v="9.0457256288380155"/>
    <n v="9.4273266463331939"/>
    <n v="9.8071672892615087"/>
    <n v="10.181946715512174"/>
    <n v="10.54253176851415"/>
    <n v="10.896363174017484"/>
    <x v="903"/>
    <x v="903"/>
    <x v="903"/>
    <x v="903"/>
    <x v="903"/>
    <x v="903"/>
    <x v="903"/>
    <x v="903"/>
  </r>
  <r>
    <x v="24"/>
    <x v="0"/>
    <s v="AGR"/>
    <n v="375.99760041119998"/>
    <n v="375.73352743871317"/>
    <n v="374.41338173642293"/>
    <n v="367.76776689947002"/>
    <n v="361.61629066503741"/>
    <n v="357.00922664231138"/>
    <n v="354.14816224279076"/>
    <n v="352.23260840329795"/>
    <n v="349.61444503210475"/>
    <n v="346.20935334035903"/>
    <x v="904"/>
    <x v="904"/>
    <x v="904"/>
    <x v="904"/>
    <x v="904"/>
    <x v="904"/>
    <x v="904"/>
    <x v="904"/>
  </r>
  <r>
    <x v="24"/>
    <x v="1"/>
    <s v="CCK"/>
    <n v="36.265674877771303"/>
    <n v="36.480395147419152"/>
    <n v="38.285859640165903"/>
    <n v="40.313381282835252"/>
    <n v="43.081379159702415"/>
    <n v="45.875157161356228"/>
    <n v="48.639092600897911"/>
    <n v="51.355763888148537"/>
    <n v="54.272543012094509"/>
    <n v="57.568481626264301"/>
    <x v="905"/>
    <x v="905"/>
    <x v="905"/>
    <x v="905"/>
    <x v="905"/>
    <x v="905"/>
    <x v="905"/>
    <x v="905"/>
  </r>
  <r>
    <x v="24"/>
    <x v="2"/>
    <s v="CHW"/>
    <n v="75.441677927319901"/>
    <n v="75.88834981421671"/>
    <n v="79.644167711721195"/>
    <n v="83.861920042884535"/>
    <n v="89.620048218740251"/>
    <n v="95.431805504701757"/>
    <n v="101.18148279444156"/>
    <n v="106.83283882126079"/>
    <n v="112.90046921819953"/>
    <n v="119.75684622583722"/>
    <x v="906"/>
    <x v="906"/>
    <x v="906"/>
    <x v="906"/>
    <x v="906"/>
    <x v="906"/>
    <x v="906"/>
    <x v="906"/>
  </r>
  <r>
    <x v="24"/>
    <x v="3"/>
    <s v="CLA"/>
    <n v="340.10272832398601"/>
    <n v="342.20868532031534"/>
    <n v="359.92129483247481"/>
    <n v="379.85539981472289"/>
    <n v="407.13242054050062"/>
    <n v="434.74456172996918"/>
    <n v="462.13800279175456"/>
    <n v="489.13313223136407"/>
    <n v="518.18697176786509"/>
    <n v="551.09846107836881"/>
    <x v="907"/>
    <x v="907"/>
    <x v="907"/>
    <x v="907"/>
    <x v="907"/>
    <x v="907"/>
    <x v="907"/>
    <x v="907"/>
  </r>
  <r>
    <x v="24"/>
    <x v="4"/>
    <s v="COE"/>
    <n v="143.08529023339199"/>
    <n v="145.14866916242013"/>
    <n v="161.72888836471819"/>
    <n v="180.40452443981394"/>
    <n v="205.83469224186109"/>
    <n v="231.53576969508373"/>
    <n v="256.61616225121975"/>
    <n v="280.55736571695502"/>
    <n v="305.14130170344896"/>
    <n v="331.36791936390728"/>
    <x v="908"/>
    <x v="908"/>
    <x v="908"/>
    <x v="908"/>
    <x v="908"/>
    <x v="908"/>
    <x v="908"/>
    <x v="908"/>
  </r>
  <r>
    <x v="24"/>
    <x v="5"/>
    <s v="COT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24"/>
    <x v="6"/>
    <s v="CRF"/>
    <n v="137.58200983980001"/>
    <n v="138.4339341910659"/>
    <n v="145.59922930116278"/>
    <n v="153.6631876273149"/>
    <n v="164.69758112479778"/>
    <n v="175.86754115289995"/>
    <n v="186.94903025556394"/>
    <n v="197.8693900612312"/>
    <n v="209.62256139476719"/>
    <n v="222.93627066277031"/>
    <x v="909"/>
    <x v="909"/>
    <x v="909"/>
    <x v="909"/>
    <x v="909"/>
    <x v="909"/>
    <x v="909"/>
    <x v="909"/>
  </r>
  <r>
    <x v="24"/>
    <x v="7"/>
    <s v="CSC"/>
    <n v="19.059481074335999"/>
    <n v="19.334330652394289"/>
    <n v="21.542876154025414"/>
    <n v="24.03053880435008"/>
    <n v="27.417929647599699"/>
    <n v="30.84140664171089"/>
    <n v="34.182206150038233"/>
    <n v="37.371261528181634"/>
    <n v="40.64593121577137"/>
    <n v="44.139412076927684"/>
    <x v="910"/>
    <x v="910"/>
    <x v="910"/>
    <x v="910"/>
    <x v="910"/>
    <x v="910"/>
    <x v="910"/>
    <x v="910"/>
  </r>
  <r>
    <x v="24"/>
    <x v="8"/>
    <s v="CSH"/>
    <n v="968.51475987410595"/>
    <n v="974.24910098588703"/>
    <n v="1022.4660172723572"/>
    <n v="1076.6132141329645"/>
    <n v="1150.5356437604696"/>
    <n v="1225.1465599927719"/>
    <n v="1298.9604977605766"/>
    <n v="1371.5121943247884"/>
    <n v="1449.4079908970414"/>
    <n v="1537.4296589404798"/>
    <x v="911"/>
    <x v="911"/>
    <x v="911"/>
    <x v="911"/>
    <x v="911"/>
    <x v="911"/>
    <x v="911"/>
    <x v="911"/>
  </r>
  <r>
    <x v="24"/>
    <x v="9"/>
    <s v="ICH"/>
    <n v="1062.7145975706901"/>
    <n v="1073.5030417257524"/>
    <n v="1162.6108000220981"/>
    <n v="1263.5700245016253"/>
    <n v="1402.5896005132236"/>
    <n v="1544.931162263033"/>
    <n v="1687.1144816432275"/>
    <n v="1827.5299947692226"/>
    <n v="1978.3134155588982"/>
    <n v="2148.3476563279232"/>
    <x v="912"/>
    <x v="912"/>
    <x v="912"/>
    <x v="912"/>
    <x v="912"/>
    <x v="912"/>
    <x v="912"/>
    <x v="912"/>
  </r>
  <r>
    <x v="24"/>
    <x v="10"/>
    <s v="ICH_Feedstock"/>
    <n v="3458.4617180519999"/>
    <n v="3493.5712584619246"/>
    <n v="3783.5604724558002"/>
    <n v="4112.1186890690215"/>
    <n v="4564.5392004603227"/>
    <n v="5027.7706676150829"/>
    <n v="5490.4871562622184"/>
    <n v="5947.4505572327025"/>
    <n v="6438.1549191658987"/>
    <n v="6991.5084854027573"/>
    <x v="913"/>
    <x v="913"/>
    <x v="913"/>
    <x v="913"/>
    <x v="913"/>
    <x v="913"/>
    <x v="913"/>
    <x v="913"/>
  </r>
  <r>
    <x v="24"/>
    <x v="11"/>
    <s v="IFP"/>
    <n v="335.19798376804198"/>
    <n v="335.19798376804198"/>
    <n v="335.19798376804198"/>
    <n v="335.19798376804198"/>
    <n v="335.19798376804198"/>
    <n v="335.19798376804198"/>
    <n v="335.19798376804198"/>
    <n v="335.19798376804198"/>
    <n v="335.19798376804198"/>
    <n v="335.19798376804198"/>
    <x v="914"/>
    <x v="914"/>
    <x v="914"/>
    <x v="914"/>
    <x v="914"/>
    <x v="914"/>
    <x v="914"/>
    <x v="914"/>
  </r>
  <r>
    <x v="24"/>
    <x v="12"/>
    <s v="ILP"/>
    <n v="17.727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4"/>
    <x v="13"/>
    <s v="IMC"/>
    <n v="685.51287374413505"/>
    <n v="685.51287374413505"/>
    <n v="685.51287374413505"/>
    <n v="685.51287374413505"/>
    <n v="685.51287374413505"/>
    <n v="685.51287374413505"/>
    <n v="685.51287374413505"/>
    <n v="685.51287374413505"/>
    <n v="685.51287374413505"/>
    <n v="685.51287374413505"/>
    <x v="915"/>
    <x v="915"/>
    <x v="915"/>
    <x v="915"/>
    <x v="915"/>
    <x v="915"/>
    <x v="915"/>
    <x v="915"/>
  </r>
  <r>
    <x v="24"/>
    <x v="14"/>
    <s v="INF"/>
    <n v="4970.1000000000004"/>
    <n v="4995.2394383265473"/>
    <n v="5206.441858939168"/>
    <n v="5441.9908683030308"/>
    <n v="5761.2089610771673"/>
    <n v="6080.3841221827624"/>
    <n v="6393.3482122890564"/>
    <n v="6698.4137506782417"/>
    <n v="7023.4258152549046"/>
    <n v="7387.8113312340447"/>
    <x v="916"/>
    <x v="916"/>
    <x v="916"/>
    <x v="916"/>
    <x v="916"/>
    <x v="916"/>
    <x v="916"/>
    <x v="916"/>
  </r>
  <r>
    <x v="24"/>
    <x v="15"/>
    <s v="INM"/>
    <n v="65.721000000000004"/>
    <n v="65.721000000000004"/>
    <n v="65.721000000000004"/>
    <n v="65.721000000000004"/>
    <n v="65.721000000000004"/>
    <n v="65.721000000000004"/>
    <n v="65.721000000000004"/>
    <n v="65.721000000000004"/>
    <n v="65.721000000000004"/>
    <n v="65.721000000000004"/>
    <x v="917"/>
    <x v="917"/>
    <x v="917"/>
    <x v="917"/>
    <x v="917"/>
    <x v="917"/>
    <x v="917"/>
    <x v="917"/>
  </r>
  <r>
    <x v="24"/>
    <x v="16"/>
    <s v="IOI"/>
    <n v="332.37148609029703"/>
    <n v="332.37148609029703"/>
    <n v="332.37148609029703"/>
    <n v="332.37148609029703"/>
    <n v="332.37148609029703"/>
    <n v="332.37148609029703"/>
    <n v="332.37148609029703"/>
    <n v="332.37148609029703"/>
    <n v="332.37148609029703"/>
    <n v="332.37148609029703"/>
    <x v="918"/>
    <x v="918"/>
    <x v="918"/>
    <x v="918"/>
    <x v="918"/>
    <x v="918"/>
    <x v="918"/>
    <x v="918"/>
  </r>
  <r>
    <x v="24"/>
    <x v="17"/>
    <s v="ITM"/>
    <n v="399.66576282215601"/>
    <n v="399.66576282215601"/>
    <n v="399.66576282215601"/>
    <n v="399.66576282215601"/>
    <n v="399.66576282215601"/>
    <n v="399.66576282215601"/>
    <n v="399.66576282215601"/>
    <n v="399.66576282215601"/>
    <n v="399.66576282215601"/>
    <n v="399.66576282215601"/>
    <x v="919"/>
    <x v="919"/>
    <x v="919"/>
    <x v="919"/>
    <x v="919"/>
    <x v="919"/>
    <x v="919"/>
    <x v="919"/>
  </r>
  <r>
    <x v="24"/>
    <x v="18"/>
    <s v="NEU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24"/>
    <x v="19"/>
    <s v="ONO"/>
    <n v="7.2373024800000005E-2"/>
    <n v="7.2373024800000005E-2"/>
    <n v="7.2373024800000005E-2"/>
    <n v="7.2373024800000005E-2"/>
    <n v="7.2373024800000005E-2"/>
    <n v="7.2373024800000005E-2"/>
    <n v="7.2373024800000005E-2"/>
    <n v="7.2373024800000005E-2"/>
    <n v="7.2373024800000005E-2"/>
    <n v="7.2373024800000005E-2"/>
    <x v="920"/>
    <x v="920"/>
    <x v="920"/>
    <x v="920"/>
    <x v="920"/>
    <x v="920"/>
    <x v="920"/>
    <x v="920"/>
  </r>
  <r>
    <x v="24"/>
    <x v="20"/>
    <s v="RCK"/>
    <n v="240.41449995281599"/>
    <n v="241.85197156080639"/>
    <n v="253.67296972865549"/>
    <n v="268.92805332411785"/>
    <n v="289.00321324474555"/>
    <n v="308.85942059425167"/>
    <n v="327.89494889030266"/>
    <n v="346.25137675204417"/>
    <n v="366.33756230563074"/>
    <n v="389.4397540714445"/>
    <x v="921"/>
    <x v="921"/>
    <x v="921"/>
    <x v="921"/>
    <x v="921"/>
    <x v="921"/>
    <x v="921"/>
    <x v="921"/>
  </r>
  <r>
    <x v="24"/>
    <x v="21"/>
    <s v="REA"/>
    <n v="253.818597300558"/>
    <n v="258.02573048394731"/>
    <n v="293.77588925076287"/>
    <n v="337.32996339999397"/>
    <n v="402.17205068396123"/>
    <n v="475.18497141066564"/>
    <n v="555.33405608439273"/>
    <n v="642.16838988705365"/>
    <n v="744.27381415033074"/>
    <n v="870.8107236411654"/>
    <x v="922"/>
    <x v="922"/>
    <x v="922"/>
    <x v="922"/>
    <x v="922"/>
    <x v="922"/>
    <x v="922"/>
    <x v="922"/>
  </r>
  <r>
    <x v="24"/>
    <x v="22"/>
    <s v="RHW"/>
    <n v="995.05182514847695"/>
    <n v="1001.0013778893086"/>
    <n v="1049.9273195621427"/>
    <n v="1113.0666010008106"/>
    <n v="1196.1557013799002"/>
    <n v="1278.3385787335139"/>
    <n v="1357.1247466949658"/>
    <n v="1433.1001851590231"/>
    <n v="1516.2349195418906"/>
    <n v="1611.8526051890321"/>
    <x v="923"/>
    <x v="923"/>
    <x v="923"/>
    <x v="923"/>
    <x v="923"/>
    <x v="923"/>
    <x v="923"/>
    <x v="923"/>
  </r>
  <r>
    <x v="24"/>
    <x v="23"/>
    <s v="RLI"/>
    <n v="100.979149458777"/>
    <n v="102.63272909290571"/>
    <n v="115.82381064927107"/>
    <n v="130.7174235575493"/>
    <n v="150.99569446396308"/>
    <n v="171.46590268451146"/>
    <n v="191.31847661267517"/>
    <n v="210.04970741485118"/>
    <n v="228.94774125833874"/>
    <n v="248.62559162040958"/>
    <x v="924"/>
    <x v="924"/>
    <x v="924"/>
    <x v="924"/>
    <x v="924"/>
    <x v="924"/>
    <x v="924"/>
    <x v="924"/>
  </r>
  <r>
    <x v="24"/>
    <x v="24"/>
    <s v="ROT"/>
    <n v="69.086330491762993"/>
    <n v="69.499407234645147"/>
    <n v="72.89632957637923"/>
    <n v="77.280082416421862"/>
    <n v="83.048948825160437"/>
    <n v="88.754896276458851"/>
    <n v="94.225010596536833"/>
    <n v="99.499976300158608"/>
    <n v="105.27201107238035"/>
    <n v="111.91073567397609"/>
    <x v="925"/>
    <x v="925"/>
    <x v="925"/>
    <x v="925"/>
    <x v="925"/>
    <x v="925"/>
    <x v="925"/>
    <x v="925"/>
  </r>
  <r>
    <x v="24"/>
    <x v="25"/>
    <s v="RRF"/>
    <n v="90.117308709594695"/>
    <n v="91.593020746815881"/>
    <n v="103.36520119396555"/>
    <n v="116.6567798956106"/>
    <n v="134.75381486931175"/>
    <n v="153.02214138471697"/>
    <n v="170.73926955378255"/>
    <n v="187.45567207606231"/>
    <n v="204.32093543989339"/>
    <n v="221.88213421532845"/>
    <x v="926"/>
    <x v="926"/>
    <x v="926"/>
    <x v="926"/>
    <x v="926"/>
    <x v="926"/>
    <x v="926"/>
    <x v="926"/>
  </r>
  <r>
    <x v="24"/>
    <x v="26"/>
    <s v="RSC"/>
    <n v="34.5222765111724"/>
    <n v="35.094495476295393"/>
    <n v="39.95693219051644"/>
    <n v="45.880792013866575"/>
    <n v="54.700068814644062"/>
    <n v="64.630673841315442"/>
    <n v="75.531880028139213"/>
    <n v="87.342357723944815"/>
    <n v="101.22988104649086"/>
    <n v="118.44037005230251"/>
    <x v="927"/>
    <x v="927"/>
    <x v="927"/>
    <x v="927"/>
    <x v="927"/>
    <x v="927"/>
    <x v="927"/>
    <x v="927"/>
  </r>
  <r>
    <x v="24"/>
    <x v="27"/>
    <s v="RSH"/>
    <n v="2979.4427581803302"/>
    <n v="2997.257259274721"/>
    <n v="3143.7541943288597"/>
    <n v="3332.8095481151595"/>
    <n v="3581.599824311334"/>
    <n v="3827.6766341710718"/>
    <n v="4063.5828167887462"/>
    <n v="4291.0729476646266"/>
    <n v="4539.9998638815987"/>
    <n v="4826.3039677033566"/>
    <x v="928"/>
    <x v="928"/>
    <x v="928"/>
    <x v="928"/>
    <x v="928"/>
    <x v="928"/>
    <x v="928"/>
    <x v="928"/>
  </r>
  <r>
    <x v="24"/>
    <x v="28"/>
    <s v="TAD"/>
    <n v="245.14399797839999"/>
    <n v="246.68539536509061"/>
    <n v="259.65088523106937"/>
    <n v="274.25357897864467"/>
    <n v="294.25150253766282"/>
    <n v="314.51605693201117"/>
    <n v="334.63982138751288"/>
    <n v="354.48912715478855"/>
    <n v="375.87038949721659"/>
    <n v="400.11153457010903"/>
    <x v="929"/>
    <x v="929"/>
    <x v="929"/>
    <x v="929"/>
    <x v="929"/>
    <x v="929"/>
    <x v="929"/>
    <x v="929"/>
  </r>
  <r>
    <x v="24"/>
    <x v="29"/>
    <s v="TAI"/>
    <n v="245.09999889720001"/>
    <n v="247.33546561861695"/>
    <n v="266.00054206392355"/>
    <n v="287.25960848446232"/>
    <n v="316.71735968016759"/>
    <n v="347.07087003027829"/>
    <n v="377.64688161805219"/>
    <n v="408.1593767666966"/>
    <n v="441.33059038324745"/>
    <n v="479.26255367772973"/>
    <x v="930"/>
    <x v="930"/>
    <x v="930"/>
    <x v="930"/>
    <x v="930"/>
    <x v="930"/>
    <x v="930"/>
    <x v="930"/>
  </r>
  <r>
    <x v="24"/>
    <x v="30"/>
    <s v="TTF"/>
    <n v="186.83170960896001"/>
    <n v="188.52953770474528"/>
    <n v="202.71112440950296"/>
    <n v="218.86693823324347"/>
    <n v="241.25859201580238"/>
    <n v="264.33648659386364"/>
    <n v="287.59037434125042"/>
    <n v="310.80414145540499"/>
    <n v="336.0509135777578"/>
    <n v="364.93418429742241"/>
    <x v="931"/>
    <x v="931"/>
    <x v="931"/>
    <x v="931"/>
    <x v="931"/>
    <x v="931"/>
    <x v="931"/>
    <x v="931"/>
  </r>
  <r>
    <x v="24"/>
    <x v="31"/>
    <s v="TTP"/>
    <n v="169.35751198224"/>
    <n v="170.89654378084398"/>
    <n v="183.75173975001363"/>
    <n v="198.39651519505807"/>
    <n v="218.69389823415233"/>
    <n v="239.61333859954439"/>
    <n v="260.69231165531983"/>
    <n v="281.73491652371644"/>
    <n v="304.62038131539111"/>
    <n v="330.80222634175215"/>
    <x v="932"/>
    <x v="932"/>
    <x v="932"/>
    <x v="932"/>
    <x v="932"/>
    <x v="932"/>
    <x v="932"/>
    <x v="932"/>
  </r>
  <r>
    <x v="24"/>
    <x v="32"/>
    <s v="TWD"/>
    <n v="25.551659401199998"/>
    <n v="25.721000338874084"/>
    <n v="27.145895276072174"/>
    <n v="28.755046409920734"/>
    <n v="30.965066236105653"/>
    <n v="33.212774173243936"/>
    <n v="35.452635092451168"/>
    <n v="37.669124802021621"/>
    <n v="40.063903849985429"/>
    <n v="42.787343639770825"/>
    <x v="933"/>
    <x v="933"/>
    <x v="933"/>
    <x v="933"/>
    <x v="933"/>
    <x v="933"/>
    <x v="933"/>
    <x v="933"/>
  </r>
  <r>
    <x v="24"/>
    <x v="33"/>
    <s v="TWI"/>
    <n v="452.4944431788"/>
    <n v="493.945773152154"/>
    <n v="829.22227481907237"/>
    <n v="1354.3337455682672"/>
    <n v="2302.9157535733084"/>
    <n v="3563.9050817326424"/>
    <n v="4999.6584313045159"/>
    <n v="6376.2099466371283"/>
    <n v="7525.0556050146806"/>
    <n v="8171.8272977507122"/>
    <x v="934"/>
    <x v="934"/>
    <x v="934"/>
    <x v="934"/>
    <x v="934"/>
    <x v="934"/>
    <x v="934"/>
    <x v="934"/>
  </r>
  <r>
    <x v="24"/>
    <x v="34"/>
    <s v="Trd_2w"/>
    <n v="15.54"/>
    <n v="15.673190824665541"/>
    <n v="16.771302766643998"/>
    <n v="18.217048346443438"/>
    <n v="20.166379356664066"/>
    <n v="22.152502791526057"/>
    <n v="24.109596213595086"/>
    <n v="26.044360479391464"/>
    <n v="28.210090589332591"/>
    <n v="30.760212186944287"/>
    <x v="935"/>
    <x v="935"/>
    <x v="935"/>
    <x v="935"/>
    <x v="935"/>
    <x v="935"/>
    <x v="935"/>
    <x v="935"/>
  </r>
  <r>
    <x v="24"/>
    <x v="35"/>
    <s v="Trd_3w"/>
    <n v="3"/>
    <n v="3.0257125144141974"/>
    <n v="3.2377032368038612"/>
    <n v="3.516804700085606"/>
    <n v="3.8931234279274265"/>
    <n v="4.2765449404490461"/>
    <n v="4.6543622033967349"/>
    <n v="5.0278688184153406"/>
    <n v="5.4459634342340912"/>
    <n v="5.9382649009544961"/>
    <x v="936"/>
    <x v="936"/>
    <x v="936"/>
    <x v="936"/>
    <x v="936"/>
    <x v="936"/>
    <x v="936"/>
    <x v="936"/>
  </r>
  <r>
    <x v="24"/>
    <x v="36"/>
    <s v="Trd_Bus"/>
    <n v="5.95"/>
    <n v="6.0009964869214913"/>
    <n v="6.4214447529943248"/>
    <n v="6.9749959885031192"/>
    <n v="7.7213614653893963"/>
    <n v="8.4818141318906086"/>
    <n v="9.2311517034035262"/>
    <n v="9.9719398231904268"/>
    <n v="10.801160811230949"/>
    <n v="11.777558720226418"/>
    <x v="937"/>
    <x v="937"/>
    <x v="937"/>
    <x v="937"/>
    <x v="937"/>
    <x v="937"/>
    <x v="937"/>
    <x v="937"/>
  </r>
  <r>
    <x v="24"/>
    <x v="37"/>
    <s v="Trd_Car"/>
    <n v="511.44"/>
    <n v="515.82346945733241"/>
    <n v="551.9636478103223"/>
    <n v="599.54486527059419"/>
    <n v="663.69968199306777"/>
    <n v="729.06538144775357"/>
    <n v="793.47566843507559"/>
    <n v="857.15107616344744"/>
    <n v="928.427846268228"/>
    <n v="1012.3554003147226"/>
    <x v="938"/>
    <x v="938"/>
    <x v="938"/>
    <x v="938"/>
    <x v="938"/>
    <x v="938"/>
    <x v="938"/>
    <x v="938"/>
  </r>
  <r>
    <x v="24"/>
    <x v="38"/>
    <s v="Trd_Hdt"/>
    <n v="90.5"/>
    <n v="91.275660851494962"/>
    <n v="97.670714310249821"/>
    <n v="106.09027511924913"/>
    <n v="117.44255674247738"/>
    <n v="129.00910570354625"/>
    <n v="140.40659313580156"/>
    <n v="151.67404268886284"/>
    <n v="164.28656359939515"/>
    <n v="179.13765784546069"/>
    <x v="939"/>
    <x v="939"/>
    <x v="939"/>
    <x v="939"/>
    <x v="939"/>
    <x v="939"/>
    <x v="939"/>
    <x v="939"/>
  </r>
  <r>
    <x v="24"/>
    <x v="39"/>
    <s v="Trd_Lcv"/>
    <n v="125.25"/>
    <n v="126.32349747679274"/>
    <n v="135.17411013656121"/>
    <n v="146.82659622857406"/>
    <n v="162.53790311597007"/>
    <n v="178.54575126374769"/>
    <n v="194.3196219918137"/>
    <n v="209.9135231688405"/>
    <n v="227.36897337927331"/>
    <n v="247.9225596148502"/>
    <x v="940"/>
    <x v="940"/>
    <x v="940"/>
    <x v="940"/>
    <x v="940"/>
    <x v="940"/>
    <x v="940"/>
    <x v="940"/>
  </r>
  <r>
    <x v="25"/>
    <x v="0"/>
    <s v="AGR"/>
    <n v="16.9201399608"/>
    <n v="17.318209794963376"/>
    <n v="19.321727324752672"/>
    <n v="21.178768342149912"/>
    <n v="22.884708597092636"/>
    <n v="24.413205570830293"/>
    <n v="25.709522241634541"/>
    <n v="26.728526500192807"/>
    <n v="27.462313115374261"/>
    <n v="27.908505267366916"/>
    <x v="941"/>
    <x v="941"/>
    <x v="941"/>
    <x v="941"/>
    <x v="941"/>
    <x v="941"/>
    <x v="941"/>
    <x v="941"/>
  </r>
  <r>
    <x v="25"/>
    <x v="1"/>
    <s v="CCK"/>
    <n v="9.2530280913588001"/>
    <n v="9.3036676166206895"/>
    <n v="13.045852389507793"/>
    <n v="18.506370976727347"/>
    <n v="23.727073788135471"/>
    <n v="28.445370777146643"/>
    <n v="32.410022793373322"/>
    <n v="35.603689197796079"/>
    <n v="38.150844248496639"/>
    <n v="40.042764665901963"/>
    <x v="942"/>
    <x v="942"/>
    <x v="942"/>
    <x v="942"/>
    <x v="942"/>
    <x v="942"/>
    <x v="942"/>
    <x v="942"/>
  </r>
  <r>
    <x v="25"/>
    <x v="2"/>
    <s v="CHW"/>
    <n v="20.048227531277401"/>
    <n v="20.157946502678165"/>
    <n v="28.266013510600224"/>
    <n v="40.097137116242592"/>
    <n v="51.408659874293527"/>
    <n v="61.631636683817732"/>
    <n v="70.221716052308878"/>
    <n v="77.141326595224854"/>
    <n v="82.660162538409395"/>
    <n v="86.75932344278759"/>
    <x v="943"/>
    <x v="943"/>
    <x v="943"/>
    <x v="943"/>
    <x v="943"/>
    <x v="943"/>
    <x v="943"/>
    <x v="943"/>
  </r>
  <r>
    <x v="25"/>
    <x v="3"/>
    <s v="CLA"/>
    <n v="245.07305830541699"/>
    <n v="246.41428230306764"/>
    <n v="345.52871900210596"/>
    <n v="490.15445415503507"/>
    <n v="628.42849718861578"/>
    <n v="753.39596315471147"/>
    <n v="858.40260369877228"/>
    <n v="942.98913961019775"/>
    <n v="1010.4523605244667"/>
    <n v="1060.5612241511733"/>
    <x v="944"/>
    <x v="944"/>
    <x v="944"/>
    <x v="944"/>
    <x v="944"/>
    <x v="944"/>
    <x v="944"/>
    <x v="944"/>
  </r>
  <r>
    <x v="25"/>
    <x v="4"/>
    <s v="COE"/>
    <n v="88.124077060559998"/>
    <n v="88.840634099186175"/>
    <n v="140.78041687905585"/>
    <n v="224.25551679677477"/>
    <n v="311.18079726416579"/>
    <n v="393.1288998003368"/>
    <n v="462.46820632318219"/>
    <n v="516.91664909455562"/>
    <n v="557.90290654662419"/>
    <n v="585.56960490198037"/>
    <x v="945"/>
    <x v="945"/>
    <x v="945"/>
    <x v="945"/>
    <x v="945"/>
    <x v="945"/>
    <x v="945"/>
    <x v="945"/>
  </r>
  <r>
    <x v="25"/>
    <x v="5"/>
    <s v="COT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25"/>
    <x v="6"/>
    <s v="CRF"/>
    <n v="231.32570228397"/>
    <n v="232.59169041551726"/>
    <n v="326.14630973769488"/>
    <n v="462.65927441818371"/>
    <n v="593.17684470338679"/>
    <n v="711.13426942866613"/>
    <n v="810.25056983433319"/>
    <n v="890.0922299449021"/>
    <n v="953.77110621241604"/>
    <n v="1001.0691166475491"/>
    <x v="946"/>
    <x v="946"/>
    <x v="946"/>
    <x v="946"/>
    <x v="946"/>
    <x v="946"/>
    <x v="946"/>
    <x v="946"/>
  </r>
  <r>
    <x v="25"/>
    <x v="7"/>
    <s v="CSC"/>
    <n v="133.69848850616501"/>
    <n v="134.78562151439993"/>
    <n v="213.5866788716863"/>
    <n v="340.23191657704672"/>
    <n v="472.11163661630468"/>
    <n v="596.44017213679535"/>
    <n v="701.63912326792888"/>
    <n v="784.24622387953991"/>
    <n v="846.42901039655862"/>
    <n v="888.40386988388275"/>
    <x v="947"/>
    <x v="947"/>
    <x v="947"/>
    <x v="947"/>
    <x v="947"/>
    <x v="947"/>
    <x v="947"/>
    <x v="947"/>
  </r>
  <r>
    <x v="25"/>
    <x v="8"/>
    <s v="CSH"/>
    <n v="26.437223118167999"/>
    <n v="26.581907476059115"/>
    <n v="37.273863970022269"/>
    <n v="52.875345647792422"/>
    <n v="67.791639394672771"/>
    <n v="81.272487934704685"/>
    <n v="92.600065123923784"/>
    <n v="101.72482627941737"/>
    <n v="109.00241213856182"/>
    <n v="114.40789904543418"/>
    <x v="948"/>
    <x v="948"/>
    <x v="948"/>
    <x v="948"/>
    <x v="948"/>
    <x v="948"/>
    <x v="948"/>
    <x v="948"/>
  </r>
  <r>
    <x v="25"/>
    <x v="9"/>
    <s v="ICH"/>
    <n v="36.873877441016397"/>
    <n v="36.921282159923216"/>
    <n v="40.643438309224528"/>
    <n v="45.213270202954732"/>
    <n v="48.904459887603053"/>
    <n v="51.954677259306777"/>
    <n v="54.433630294986905"/>
    <n v="56.454717136138925"/>
    <n v="58.146907407131579"/>
    <n v="59.507322063893859"/>
    <x v="949"/>
    <x v="949"/>
    <x v="949"/>
    <x v="949"/>
    <x v="949"/>
    <x v="949"/>
    <x v="949"/>
    <x v="949"/>
  </r>
  <r>
    <x v="25"/>
    <x v="10"/>
    <s v="ICH_Feedstock"/>
    <n v="2193.2163306828002"/>
    <n v="2196.035909497753"/>
    <n v="2417.4255278002329"/>
    <n v="2689.2339361737872"/>
    <n v="2908.7817043456675"/>
    <n v="3090.2051676756082"/>
    <n v="3237.6504774222226"/>
    <n v="3357.8624261882092"/>
    <n v="3458.5119806838088"/>
    <n v="3539.4278986391141"/>
    <x v="950"/>
    <x v="950"/>
    <x v="950"/>
    <x v="950"/>
    <x v="950"/>
    <x v="950"/>
    <x v="950"/>
    <x v="950"/>
  </r>
  <r>
    <x v="25"/>
    <x v="11"/>
    <s v="IFP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25"/>
    <x v="12"/>
    <s v="ILP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25"/>
    <x v="13"/>
    <s v="IMC"/>
    <n v="1.1644924423132601"/>
    <n v="1.1650062834077395"/>
    <n v="1.2053183881503429"/>
    <n v="1.2518342377526079"/>
    <n v="1.2869123861340206"/>
    <n v="1.3144623285946198"/>
    <n v="1.3359892132475926"/>
    <n v="1.3530151109160002"/>
    <n v="1.3669351673829302"/>
    <n v="1.3779121250588"/>
    <x v="951"/>
    <x v="951"/>
    <x v="951"/>
    <x v="951"/>
    <x v="951"/>
    <x v="951"/>
    <x v="951"/>
    <x v="951"/>
  </r>
  <r>
    <x v="25"/>
    <x v="14"/>
    <s v="INF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25"/>
    <x v="15"/>
    <s v="INM"/>
    <n v="47.134"/>
    <n v="47.33536822601576"/>
    <n v="62.475757919874034"/>
    <n v="83.706088887724306"/>
    <n v="103.33143834006572"/>
    <n v="120.8704710165062"/>
    <n v="135.69757364964664"/>
    <n v="147.89291695057099"/>
    <n v="157.95600743048132"/>
    <n v="165.78912885665602"/>
    <x v="952"/>
    <x v="952"/>
    <x v="952"/>
    <x v="952"/>
    <x v="952"/>
    <x v="952"/>
    <x v="952"/>
    <x v="952"/>
  </r>
  <r>
    <x v="25"/>
    <x v="16"/>
    <s v="IOI"/>
    <n v="1579.5344258472501"/>
    <n v="1580.2314073549471"/>
    <n v="1634.9113304747684"/>
    <n v="1698.0061030336665"/>
    <n v="1745.5866118889692"/>
    <n v="1782.955753126316"/>
    <n v="1812.1551314606809"/>
    <n v="1835.2493058159728"/>
    <n v="1854.1306721523449"/>
    <n v="1869.0199766339281"/>
    <x v="953"/>
    <x v="953"/>
    <x v="953"/>
    <x v="953"/>
    <x v="953"/>
    <x v="953"/>
    <x v="953"/>
    <x v="953"/>
  </r>
  <r>
    <x v="25"/>
    <x v="17"/>
    <s v="ITM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25"/>
    <x v="18"/>
    <s v="NEU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25"/>
    <x v="19"/>
    <s v="ONO"/>
    <n v="1.6413930720000001"/>
    <n v="1.642117349103003"/>
    <n v="1.6989386791846348"/>
    <n v="1.764504405934807"/>
    <n v="1.8139482903600781"/>
    <n v="1.8527809036478002"/>
    <n v="1.8831238050245938"/>
    <n v="1.9071224068720993"/>
    <n v="1.9267432162620508"/>
    <n v="1.9422156243482882"/>
    <x v="954"/>
    <x v="954"/>
    <x v="954"/>
    <x v="954"/>
    <x v="954"/>
    <x v="954"/>
    <x v="954"/>
    <x v="954"/>
  </r>
  <r>
    <x v="25"/>
    <x v="20"/>
    <s v="RCK"/>
    <n v="22.7096780777592"/>
    <n v="22.222514613508149"/>
    <n v="26.207452609519869"/>
    <n v="32.085097978571049"/>
    <n v="36.794598232249555"/>
    <n v="40.578400203436779"/>
    <n v="43.559572953886253"/>
    <n v="45.987891280892249"/>
    <n v="48.105486000012654"/>
    <n v="49.912004954621409"/>
    <x v="955"/>
    <x v="955"/>
    <x v="955"/>
    <x v="955"/>
    <x v="955"/>
    <x v="955"/>
    <x v="955"/>
    <x v="955"/>
  </r>
  <r>
    <x v="25"/>
    <x v="21"/>
    <s v="REA"/>
    <n v="107.16569323166701"/>
    <n v="104.58938416835298"/>
    <n v="126.58281513068106"/>
    <n v="161.4940328017758"/>
    <n v="192.13509483863069"/>
    <n v="219.05222815583218"/>
    <n v="242.22528883750763"/>
    <n v="262.84406666757559"/>
    <n v="282.51319975109737"/>
    <n v="300.93958815768229"/>
    <x v="956"/>
    <x v="956"/>
    <x v="956"/>
    <x v="956"/>
    <x v="956"/>
    <x v="956"/>
    <x v="956"/>
    <x v="956"/>
  </r>
  <r>
    <x v="25"/>
    <x v="22"/>
    <s v="RHW"/>
    <n v="26.598462150788698"/>
    <n v="26.027877269719031"/>
    <n v="30.695192327961195"/>
    <n v="37.57932020283296"/>
    <n v="43.095270883317362"/>
    <n v="47.527007571618043"/>
    <n v="51.018673560729994"/>
    <n v="53.862814851054651"/>
    <n v="56.343024512960696"/>
    <n v="58.458890086850182"/>
    <x v="957"/>
    <x v="957"/>
    <x v="957"/>
    <x v="957"/>
    <x v="957"/>
    <x v="957"/>
    <x v="957"/>
    <x v="957"/>
  </r>
  <r>
    <x v="25"/>
    <x v="23"/>
    <s v="RLI"/>
    <n v="42.216108516616202"/>
    <n v="41.211716486776403"/>
    <n v="49.339844152814642"/>
    <n v="61.398824524709767"/>
    <n v="71.119699585833587"/>
    <n v="78.91822940455377"/>
    <n v="85.0208298606927"/>
    <n v="89.936591712897069"/>
    <n v="94.159764206353273"/>
    <n v="97.695772527737319"/>
    <x v="958"/>
    <x v="958"/>
    <x v="958"/>
    <x v="958"/>
    <x v="958"/>
    <x v="958"/>
    <x v="958"/>
    <x v="958"/>
  </r>
  <r>
    <x v="25"/>
    <x v="24"/>
    <s v="ROT"/>
    <n v="1.2888486976834401E-3"/>
    <n v="1.2612005736409493E-3"/>
    <n v="1.4873588718309577E-3"/>
    <n v="1.8209345197731321E-3"/>
    <n v="2.0882141019807673E-3"/>
    <n v="2.302957271221583E-3"/>
    <n v="2.4721486003029544E-3"/>
    <n v="2.6099636280019875E-3"/>
    <n v="2.730144072067048E-3"/>
    <n v="2.8326699464548584E-3"/>
    <x v="959"/>
    <x v="959"/>
    <x v="959"/>
    <x v="959"/>
    <x v="959"/>
    <x v="959"/>
    <x v="959"/>
    <x v="959"/>
  </r>
  <r>
    <x v="25"/>
    <x v="25"/>
    <s v="RRF"/>
    <n v="71.982800535250107"/>
    <n v="70.270208975213336"/>
    <n v="84.129501389131349"/>
    <n v="104.69130135766619"/>
    <n v="121.26639165234714"/>
    <n v="134.56368588751295"/>
    <n v="144.969246390743"/>
    <n v="153.35112518818696"/>
    <n v="160.55206800134937"/>
    <n v="166.58132533066927"/>
    <x v="960"/>
    <x v="960"/>
    <x v="960"/>
    <x v="960"/>
    <x v="960"/>
    <x v="960"/>
    <x v="960"/>
    <x v="960"/>
  </r>
  <r>
    <x v="25"/>
    <x v="26"/>
    <s v="RSC"/>
    <n v="535.87067224235295"/>
    <n v="522.98811227348597"/>
    <n v="632.96392896718066"/>
    <n v="807.53376673948515"/>
    <n v="960.75114458459143"/>
    <n v="1095.3474122011717"/>
    <n v="1211.2218420763927"/>
    <n v="1314.3238517160721"/>
    <n v="1412.6772636153999"/>
    <n v="1504.8164626880894"/>
    <x v="961"/>
    <x v="961"/>
    <x v="961"/>
    <x v="961"/>
    <x v="961"/>
    <x v="961"/>
    <x v="961"/>
    <x v="961"/>
  </r>
  <r>
    <x v="25"/>
    <x v="27"/>
    <s v="RSH"/>
    <n v="27.671429294819202"/>
    <n v="27.077827337544242"/>
    <n v="31.93341928487656"/>
    <n v="39.095249042780793"/>
    <n v="44.833710100545666"/>
    <n v="49.444220577743771"/>
    <n v="53.076738427501162"/>
    <n v="56.035610792885677"/>
    <n v="58.615870730722925"/>
    <n v="60.817089143024589"/>
    <x v="962"/>
    <x v="962"/>
    <x v="962"/>
    <x v="962"/>
    <x v="962"/>
    <x v="962"/>
    <x v="962"/>
    <x v="962"/>
  </r>
  <r>
    <x v="25"/>
    <x v="28"/>
    <s v="TAD"/>
    <n v="40.847534488800001"/>
    <n v="40.89631947537876"/>
    <n v="44.726503255125877"/>
    <n v="49.398389972081894"/>
    <n v="53.144933750564178"/>
    <n v="56.224302990251083"/>
    <n v="58.716516820685371"/>
    <n v="60.741845598032022"/>
    <n v="62.433277491976348"/>
    <n v="63.790272934250147"/>
    <x v="963"/>
    <x v="963"/>
    <x v="963"/>
    <x v="963"/>
    <x v="963"/>
    <x v="963"/>
    <x v="963"/>
    <x v="963"/>
  </r>
  <r>
    <x v="25"/>
    <x v="29"/>
    <s v="TAI"/>
    <n v="153.09619095959999"/>
    <n v="153.42011992179334"/>
    <n v="178.87568593682948"/>
    <n v="211.9768846902104"/>
    <n v="240.45895636547604"/>
    <n v="265.14240901267283"/>
    <n v="285.96359539342563"/>
    <n v="303.43834856724851"/>
    <n v="318.40766780784946"/>
    <n v="330.6682424282273"/>
    <x v="964"/>
    <x v="964"/>
    <x v="964"/>
    <x v="964"/>
    <x v="964"/>
    <x v="964"/>
    <x v="964"/>
    <x v="964"/>
  </r>
  <r>
    <x v="25"/>
    <x v="30"/>
    <s v="TTF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25"/>
    <x v="31"/>
    <s v="TTP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25"/>
    <x v="32"/>
    <s v="TWD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25"/>
    <x v="33"/>
    <s v="TWI"/>
    <n v="135.01029096720001"/>
    <n v="135.20673061293797"/>
    <n v="150.63352270942775"/>
    <n v="169.80214577081537"/>
    <n v="185.49142956471388"/>
    <n v="198.58522865313941"/>
    <n v="209.30906283738383"/>
    <n v="218.10465755020385"/>
    <n v="225.50366388480933"/>
    <n v="231.47481118234262"/>
    <x v="965"/>
    <x v="965"/>
    <x v="965"/>
    <x v="965"/>
    <x v="965"/>
    <x v="965"/>
    <x v="965"/>
    <x v="965"/>
  </r>
  <r>
    <x v="25"/>
    <x v="34"/>
    <s v="Trd_2w"/>
    <n v="14.14"/>
    <n v="13.806502025704518"/>
    <n v="16.507744240383431"/>
    <n v="20.513050314019274"/>
    <n v="23.739878517716893"/>
    <n v="26.328774733351729"/>
    <n v="28.355769345968138"/>
    <n v="29.990075469274394"/>
    <n v="31.395919400032973"/>
    <n v="32.574939262622316"/>
    <x v="966"/>
    <x v="966"/>
    <x v="966"/>
    <x v="966"/>
    <x v="966"/>
    <x v="966"/>
    <x v="966"/>
    <x v="966"/>
  </r>
  <r>
    <x v="25"/>
    <x v="35"/>
    <s v="Trd_3w"/>
    <n v="4.2"/>
    <n v="4.1009411957538173"/>
    <n v="4.9032903684307216"/>
    <n v="6.0929852417879022"/>
    <n v="7.0514490646683825"/>
    <n v="7.8204281386193237"/>
    <n v="8.4225057463271682"/>
    <n v="8.9079432086953627"/>
    <n v="9.3255206138711788"/>
    <n v="9.675724533452172"/>
    <x v="967"/>
    <x v="967"/>
    <x v="967"/>
    <x v="967"/>
    <x v="967"/>
    <x v="967"/>
    <x v="967"/>
    <x v="967"/>
  </r>
  <r>
    <x v="25"/>
    <x v="36"/>
    <s v="Trd_Bus"/>
    <n v="8.0500000000000007"/>
    <n v="7.8601372918614834"/>
    <n v="9.3979732061588841"/>
    <n v="11.678221713426813"/>
    <n v="13.515277373947734"/>
    <n v="14.989153932353705"/>
    <n v="16.14313601379374"/>
    <n v="17.073557816666113"/>
    <n v="17.873914509919761"/>
    <n v="18.545138689116662"/>
    <x v="968"/>
    <x v="968"/>
    <x v="968"/>
    <x v="968"/>
    <x v="968"/>
    <x v="968"/>
    <x v="968"/>
    <x v="968"/>
  </r>
  <r>
    <x v="25"/>
    <x v="37"/>
    <s v="Trd_Car"/>
    <n v="257.27999999999997"/>
    <n v="251.21194067703379"/>
    <n v="300.36155856901331"/>
    <n v="373.23886738266458"/>
    <n v="431.95162270425743"/>
    <n v="479.05708369142366"/>
    <n v="515.93863771786994"/>
    <n v="545.67514969836736"/>
    <n v="571.2547484611373"/>
    <n v="592.70723999204154"/>
    <x v="969"/>
    <x v="969"/>
    <x v="969"/>
    <x v="969"/>
    <x v="969"/>
    <x v="969"/>
    <x v="969"/>
    <x v="969"/>
  </r>
  <r>
    <x v="25"/>
    <x v="38"/>
    <s v="Trd_Hdt"/>
    <n v="95"/>
    <n v="92.759384189669674"/>
    <n v="110.90775833355204"/>
    <n v="137.81752332615494"/>
    <n v="159.49706217702294"/>
    <n v="176.89063646877042"/>
    <n v="190.50905854787644"/>
    <n v="201.48919162525229"/>
    <n v="210.93439483756239"/>
    <n v="218.85567397094198"/>
    <x v="970"/>
    <x v="970"/>
    <x v="970"/>
    <x v="970"/>
    <x v="970"/>
    <x v="970"/>
    <x v="970"/>
    <x v="970"/>
  </r>
  <r>
    <x v="25"/>
    <x v="39"/>
    <s v="Trd_Lcv"/>
    <n v="106.5"/>
    <n v="103.9881517494718"/>
    <n v="124.33343434235046"/>
    <n v="154.50069720247896"/>
    <n v="178.80460128266259"/>
    <n v="198.30371351499005"/>
    <n v="213.57068142472468"/>
    <n v="225.87998850620392"/>
    <n v="236.46855842316211"/>
    <n v="245.34872924110871"/>
    <x v="971"/>
    <x v="971"/>
    <x v="971"/>
    <x v="971"/>
    <x v="971"/>
    <x v="971"/>
    <x v="971"/>
    <x v="971"/>
  </r>
  <r>
    <x v="26"/>
    <x v="0"/>
    <s v="AGR"/>
    <n v="80.925556071599999"/>
    <n v="81.285180562679628"/>
    <n v="83.076684460387966"/>
    <n v="84.897323886572138"/>
    <n v="86.343261041908903"/>
    <n v="87.444412831982547"/>
    <n v="88.215021787729626"/>
    <n v="88.612235761729366"/>
    <n v="88.717949570981531"/>
    <n v="88.565985528758091"/>
    <x v="972"/>
    <x v="972"/>
    <x v="972"/>
    <x v="972"/>
    <x v="972"/>
    <x v="972"/>
    <x v="972"/>
    <x v="972"/>
  </r>
  <r>
    <x v="26"/>
    <x v="1"/>
    <s v="CCK"/>
    <n v="9.5861953348560007"/>
    <n v="9.4758214120948718"/>
    <n v="11.427832184839168"/>
    <n v="13.279282419998141"/>
    <n v="16.648778000962057"/>
    <n v="21.265901515184094"/>
    <n v="26.84904257921648"/>
    <n v="32.956589690932809"/>
    <n v="39.248704432705225"/>
    <n v="45.366358383852713"/>
    <x v="973"/>
    <x v="973"/>
    <x v="973"/>
    <x v="973"/>
    <x v="973"/>
    <x v="973"/>
    <x v="973"/>
    <x v="973"/>
  </r>
  <r>
    <x v="26"/>
    <x v="2"/>
    <s v="CHW"/>
    <n v="21.146521289738399"/>
    <n v="20.903043619404109"/>
    <n v="25.209051990999225"/>
    <n v="29.29323037951195"/>
    <n v="36.726117729454856"/>
    <n v="46.911190876862683"/>
    <n v="59.227235694443806"/>
    <n v="72.700086029172525"/>
    <n v="86.580080510462324"/>
    <n v="100.07522587337871"/>
    <x v="974"/>
    <x v="974"/>
    <x v="974"/>
    <x v="974"/>
    <x v="974"/>
    <x v="974"/>
    <x v="974"/>
    <x v="974"/>
  </r>
  <r>
    <x v="26"/>
    <x v="3"/>
    <s v="CLA"/>
    <n v="95.516921660917006"/>
    <n v="95.072282309047864"/>
    <n v="103.66302882145337"/>
    <n v="111.63789752533015"/>
    <n v="126.21283074910748"/>
    <n v="145.94140714114891"/>
    <n v="169.83960764063971"/>
    <n v="196.82342568262206"/>
    <n v="226.64229193714559"/>
    <n v="259.09212933256816"/>
    <x v="975"/>
    <x v="975"/>
    <x v="975"/>
    <x v="975"/>
    <x v="975"/>
    <x v="975"/>
    <x v="975"/>
    <x v="975"/>
  </r>
  <r>
    <x v="26"/>
    <x v="4"/>
    <s v="COE"/>
    <n v="33.396843373199999"/>
    <n v="33.074865075936245"/>
    <n v="38.900082249734808"/>
    <n v="44.36806592551423"/>
    <n v="54.245484962843506"/>
    <n v="67.6702885831033"/>
    <n v="83.863259926037074"/>
    <n v="101.70891671396613"/>
    <n v="120.46787655424555"/>
    <n v="139.36245566242772"/>
    <x v="976"/>
    <x v="976"/>
    <x v="976"/>
    <x v="976"/>
    <x v="976"/>
    <x v="976"/>
    <x v="976"/>
    <x v="976"/>
  </r>
  <r>
    <x v="26"/>
    <x v="5"/>
    <s v="COT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26"/>
    <x v="6"/>
    <s v="CRF"/>
    <n v="50.095265059799999"/>
    <n v="49.862067362464487"/>
    <n v="54.367611679818637"/>
    <n v="58.550149753606632"/>
    <n v="66.194189473248926"/>
    <n v="76.5411337259155"/>
    <n v="89.074899132680002"/>
    <n v="103.22696238632257"/>
    <n v="118.86590868848653"/>
    <n v="135.88470679466806"/>
    <x v="977"/>
    <x v="977"/>
    <x v="977"/>
    <x v="977"/>
    <x v="977"/>
    <x v="977"/>
    <x v="977"/>
    <x v="977"/>
  </r>
  <r>
    <x v="26"/>
    <x v="7"/>
    <s v="CSC"/>
    <n v="12.160420068096901"/>
    <n v="12.043181702069775"/>
    <n v="14.164253056919064"/>
    <n v="16.155248962727725"/>
    <n v="19.751803383764084"/>
    <n v="24.640027385349562"/>
    <n v="30.536193423567031"/>
    <n v="37.034133378767919"/>
    <n v="43.864624187411671"/>
    <n v="50.744496527375503"/>
    <x v="978"/>
    <x v="978"/>
    <x v="978"/>
    <x v="978"/>
    <x v="978"/>
    <x v="978"/>
    <x v="978"/>
    <x v="978"/>
  </r>
  <r>
    <x v="26"/>
    <x v="8"/>
    <s v="CSH"/>
    <n v="8.4709518530915506"/>
    <n v="8.373418665743829"/>
    <n v="10.098335454421113"/>
    <n v="11.734390766521875"/>
    <n v="14.711884322465446"/>
    <n v="18.791858662915214"/>
    <n v="23.725465530957102"/>
    <n v="29.122469839404623"/>
    <n v="34.682569458685165"/>
    <n v="40.08850479213455"/>
    <x v="979"/>
    <x v="979"/>
    <x v="979"/>
    <x v="979"/>
    <x v="979"/>
    <x v="979"/>
    <x v="979"/>
    <x v="979"/>
  </r>
  <r>
    <x v="26"/>
    <x v="9"/>
    <s v="ICH"/>
    <n v="120.067192455553"/>
    <n v="118.35356214491854"/>
    <n v="149.16806111375729"/>
    <n v="179.44609628216509"/>
    <n v="234.81820661094997"/>
    <n v="312.21398749209038"/>
    <n v="407.20453404808063"/>
    <n v="511.29978579648781"/>
    <n v="616.65873912471523"/>
    <n v="714.76477285929082"/>
    <x v="980"/>
    <x v="980"/>
    <x v="980"/>
    <x v="980"/>
    <x v="980"/>
    <x v="980"/>
    <x v="980"/>
    <x v="980"/>
  </r>
  <r>
    <x v="26"/>
    <x v="10"/>
    <s v="ICH_Feedstock"/>
    <n v="135.99428107680001"/>
    <n v="134.05333520007838"/>
    <n v="168.95542250890182"/>
    <n v="203.24988330984019"/>
    <n v="265.96718502950807"/>
    <n v="353.62962939960164"/>
    <n v="461.22081083541559"/>
    <n v="579.12444991878635"/>
    <n v="698.45942244411208"/>
    <n v="809.57936498769106"/>
    <x v="981"/>
    <x v="981"/>
    <x v="981"/>
    <x v="981"/>
    <x v="981"/>
    <x v="981"/>
    <x v="981"/>
    <x v="981"/>
  </r>
  <r>
    <x v="26"/>
    <x v="11"/>
    <s v="IFP"/>
    <n v="12.743987816907699"/>
    <n v="12.743987816907699"/>
    <n v="12.743987816907699"/>
    <n v="12.743987816907699"/>
    <n v="12.743987816907699"/>
    <n v="12.743987816907699"/>
    <n v="12.743987816907699"/>
    <n v="12.743987816907699"/>
    <n v="12.743987816907699"/>
    <n v="12.743987816907699"/>
    <x v="982"/>
    <x v="982"/>
    <x v="982"/>
    <x v="982"/>
    <x v="982"/>
    <x v="982"/>
    <x v="982"/>
    <x v="982"/>
  </r>
  <r>
    <x v="26"/>
    <x v="12"/>
    <s v="ILP"/>
    <n v="3.0310000000000001"/>
    <n v="3.0310000000000001"/>
    <n v="3.0310000000000001"/>
    <n v="3.0310000000000001"/>
    <n v="3.0310000000000001"/>
    <n v="3.0310000000000001"/>
    <n v="3.0310000000000001"/>
    <n v="3.0310000000000001"/>
    <n v="3.0310000000000001"/>
    <n v="3.0310000000000001"/>
    <x v="983"/>
    <x v="983"/>
    <x v="983"/>
    <x v="983"/>
    <x v="983"/>
    <x v="983"/>
    <x v="983"/>
    <x v="983"/>
  </r>
  <r>
    <x v="26"/>
    <x v="13"/>
    <s v="IMC"/>
    <n v="200.539767396305"/>
    <n v="200.539767396305"/>
    <n v="200.539767396305"/>
    <n v="200.539767396305"/>
    <n v="200.539767396305"/>
    <n v="200.539767396305"/>
    <n v="200.539767396305"/>
    <n v="200.539767396305"/>
    <n v="200.539767396305"/>
    <n v="200.539767396305"/>
    <x v="984"/>
    <x v="984"/>
    <x v="984"/>
    <x v="984"/>
    <x v="984"/>
    <x v="984"/>
    <x v="984"/>
    <x v="984"/>
  </r>
  <r>
    <x v="26"/>
    <x v="14"/>
    <s v="INF"/>
    <n v="835.50300000000004"/>
    <n v="833.57294312381714"/>
    <n v="870.95086129649087"/>
    <n v="904.20056775286071"/>
    <n v="962.78122163146043"/>
    <n v="1037.4629510230968"/>
    <n v="1121.7680383025263"/>
    <n v="1210.2107395211715"/>
    <n v="1301.1957518016977"/>
    <n v="1393.6461365706327"/>
    <x v="985"/>
    <x v="985"/>
    <x v="985"/>
    <x v="985"/>
    <x v="985"/>
    <x v="985"/>
    <x v="985"/>
    <x v="985"/>
  </r>
  <r>
    <x v="26"/>
    <x v="15"/>
    <s v="INM"/>
    <n v="16.2"/>
    <n v="16.2"/>
    <n v="16.2"/>
    <n v="16.2"/>
    <n v="16.2"/>
    <n v="16.2"/>
    <n v="16.2"/>
    <n v="16.2"/>
    <n v="16.2"/>
    <n v="16.2"/>
    <x v="986"/>
    <x v="986"/>
    <x v="986"/>
    <x v="986"/>
    <x v="986"/>
    <x v="986"/>
    <x v="986"/>
    <x v="986"/>
  </r>
  <r>
    <x v="26"/>
    <x v="16"/>
    <s v="IOI"/>
    <n v="269.48785017316101"/>
    <n v="269.48785017316101"/>
    <n v="269.48785017316101"/>
    <n v="269.48785017316101"/>
    <n v="269.48785017316101"/>
    <n v="269.48785017316101"/>
    <n v="269.48785017316101"/>
    <n v="269.48785017316101"/>
    <n v="269.48785017316101"/>
    <n v="269.48785017316101"/>
    <x v="987"/>
    <x v="987"/>
    <x v="987"/>
    <x v="987"/>
    <x v="987"/>
    <x v="987"/>
    <x v="987"/>
    <x v="987"/>
  </r>
  <r>
    <x v="26"/>
    <x v="17"/>
    <s v="ITM"/>
    <n v="2.7020847548996998"/>
    <n v="2.7020847548996998"/>
    <n v="2.7020847548996998"/>
    <n v="2.7020847548996998"/>
    <n v="2.7020847548996998"/>
    <n v="2.7020847548996998"/>
    <n v="2.7020847548996998"/>
    <n v="2.7020847548996998"/>
    <n v="2.7020847548996998"/>
    <n v="2.7020847548996998"/>
    <x v="988"/>
    <x v="988"/>
    <x v="988"/>
    <x v="988"/>
    <x v="988"/>
    <x v="988"/>
    <x v="988"/>
    <x v="988"/>
  </r>
  <r>
    <x v="26"/>
    <x v="18"/>
    <s v="NEU"/>
    <n v="9.6880500468000008"/>
    <n v="9.3223993946334627"/>
    <n v="10.705576568559394"/>
    <n v="11.7952435307828"/>
    <n v="14.568270752335094"/>
    <n v="18.641102618034019"/>
    <n v="23.735600958533734"/>
    <n v="29.463558546444659"/>
    <n v="35.404295519661098"/>
    <n v="41.08636557999467"/>
    <x v="989"/>
    <x v="989"/>
    <x v="989"/>
    <x v="989"/>
    <x v="989"/>
    <x v="989"/>
    <x v="989"/>
    <x v="989"/>
  </r>
  <r>
    <x v="26"/>
    <x v="19"/>
    <s v="ONO"/>
    <n v="42.129926208000001"/>
    <n v="42.129926208000001"/>
    <n v="42.129926208000001"/>
    <n v="42.129926208000001"/>
    <n v="42.129926208000001"/>
    <n v="42.129926208000001"/>
    <n v="42.129926208000001"/>
    <n v="42.129926208000001"/>
    <n v="42.129926208000001"/>
    <n v="42.129926208000001"/>
    <x v="990"/>
    <x v="990"/>
    <x v="990"/>
    <x v="990"/>
    <x v="990"/>
    <x v="990"/>
    <x v="990"/>
    <x v="990"/>
  </r>
  <r>
    <x v="26"/>
    <x v="20"/>
    <s v="RCK"/>
    <n v="23.517832156880399"/>
    <n v="24.941416048610879"/>
    <n v="32.429137847597275"/>
    <n v="42.10974064012877"/>
    <n v="51.878967482959027"/>
    <n v="60.891197685560101"/>
    <n v="68.200546927258287"/>
    <n v="72.383587152939882"/>
    <n v="73.559839059845984"/>
    <n v="71.843542538357823"/>
    <x v="991"/>
    <x v="991"/>
    <x v="991"/>
    <x v="991"/>
    <x v="991"/>
    <x v="991"/>
    <x v="991"/>
    <x v="991"/>
  </r>
  <r>
    <x v="26"/>
    <x v="21"/>
    <s v="REA"/>
    <n v="61.316786291040003"/>
    <n v="60.958904860876729"/>
    <n v="67.865219204278873"/>
    <n v="74.411265984062709"/>
    <n v="86.591785692666178"/>
    <n v="103.56253963775109"/>
    <n v="124.82539395653855"/>
    <n v="149.69102972064107"/>
    <n v="178.12531505457997"/>
    <n v="210.10170398395113"/>
    <x v="992"/>
    <x v="992"/>
    <x v="992"/>
    <x v="992"/>
    <x v="992"/>
    <x v="992"/>
    <x v="992"/>
    <x v="992"/>
  </r>
  <r>
    <x v="26"/>
    <x v="22"/>
    <s v="RHW"/>
    <n v="41.762693057707502"/>
    <n v="37.773121124546677"/>
    <n v="51.551733698497358"/>
    <n v="63.99707269249037"/>
    <n v="98.096421053840302"/>
    <n v="156.66303322691482"/>
    <n v="240.95320018953836"/>
    <n v="342.63601606486492"/>
    <n v="442.48560558386367"/>
    <n v="513.50055376212663"/>
    <x v="993"/>
    <x v="993"/>
    <x v="993"/>
    <x v="993"/>
    <x v="993"/>
    <x v="993"/>
    <x v="993"/>
    <x v="993"/>
  </r>
  <r>
    <x v="26"/>
    <x v="23"/>
    <s v="RLI"/>
    <n v="41.339100392502203"/>
    <n v="41.09856394409568"/>
    <n v="45.668747806933503"/>
    <n v="49.924531818021165"/>
    <n v="57.69397939123072"/>
    <n v="68.269708865582459"/>
    <n v="81.163805208926675"/>
    <n v="95.787928260178205"/>
    <n v="111.96533860127806"/>
    <n v="129.52635161227479"/>
    <x v="994"/>
    <x v="994"/>
    <x v="994"/>
    <x v="994"/>
    <x v="994"/>
    <x v="994"/>
    <x v="994"/>
    <x v="994"/>
  </r>
  <r>
    <x v="26"/>
    <x v="24"/>
    <s v="ROT"/>
    <n v="0.187598953284878"/>
    <n v="0.16967770673879182"/>
    <n v="0.23157154325501619"/>
    <n v="0.28747628496605582"/>
    <n v="0.44065132210856761"/>
    <n v="0.70373385670298039"/>
    <n v="1.0823671759802072"/>
    <n v="1.5391286640124009"/>
    <n v="1.9876552581620057"/>
    <n v="2.3066559971089231"/>
    <x v="995"/>
    <x v="995"/>
    <x v="995"/>
    <x v="995"/>
    <x v="995"/>
    <x v="995"/>
    <x v="995"/>
    <x v="995"/>
  </r>
  <r>
    <x v="26"/>
    <x v="25"/>
    <s v="RRF"/>
    <n v="20.444768457612501"/>
    <n v="20.325808152560004"/>
    <n v="22.586049667186266"/>
    <n v="24.690800808023322"/>
    <n v="28.533278151982138"/>
    <n v="33.763637262861231"/>
    <n v="40.140573667061098"/>
    <n v="47.37311638907687"/>
    <n v="55.373856742090467"/>
    <n v="64.058875077807969"/>
    <x v="996"/>
    <x v="996"/>
    <x v="996"/>
    <x v="996"/>
    <x v="996"/>
    <x v="996"/>
    <x v="996"/>
    <x v="996"/>
  </r>
  <r>
    <x v="26"/>
    <x v="26"/>
    <s v="RSC"/>
    <n v="103.377761369889"/>
    <n v="102.77438693812202"/>
    <n v="114.41816932340332"/>
    <n v="125.4545543469855"/>
    <n v="145.99044567404354"/>
    <n v="174.60248909189067"/>
    <n v="210.45084992047387"/>
    <n v="252.37336275620601"/>
    <n v="300.31248255976305"/>
    <n v="354.22345383149673"/>
    <x v="997"/>
    <x v="997"/>
    <x v="997"/>
    <x v="997"/>
    <x v="997"/>
    <x v="997"/>
    <x v="997"/>
    <x v="997"/>
  </r>
  <r>
    <x v="26"/>
    <x v="27"/>
    <s v="RSH"/>
    <n v="26.075963017507501"/>
    <n v="23.584937593427767"/>
    <n v="32.18808469925343"/>
    <n v="39.958756932944866"/>
    <n v="61.24984909414745"/>
    <n v="97.817912628161992"/>
    <n v="150.44735569161077"/>
    <n v="213.93649281735219"/>
    <n v="276.28099248869694"/>
    <n v="320.62159954264848"/>
    <x v="998"/>
    <x v="998"/>
    <x v="998"/>
    <x v="998"/>
    <x v="998"/>
    <x v="998"/>
    <x v="998"/>
    <x v="998"/>
  </r>
  <r>
    <x v="26"/>
    <x v="28"/>
    <s v="TAD"/>
    <n v="52.743296735999998"/>
    <n v="52.541477307323099"/>
    <n v="56.444017511739446"/>
    <n v="60.013339169781339"/>
    <n v="66.453709463076763"/>
    <n v="74.992170290951066"/>
    <n v="85.086342623690427"/>
    <n v="96.198346890487628"/>
    <n v="108.1781607809549"/>
    <n v="120.90965233969536"/>
    <x v="999"/>
    <x v="999"/>
    <x v="999"/>
    <x v="999"/>
    <x v="999"/>
    <x v="999"/>
    <x v="999"/>
    <x v="999"/>
  </r>
  <r>
    <x v="26"/>
    <x v="29"/>
    <s v="TAI"/>
    <n v="46.072598086799999"/>
    <n v="45.811889133993439"/>
    <n v="50.735528845739722"/>
    <n v="55.312991950060059"/>
    <n v="63.709256985668212"/>
    <n v="75.150457030240318"/>
    <n v="89.108018244499917"/>
    <n v="104.95153251961069"/>
    <n v="122.50387468047975"/>
    <n v="141.59842375673978"/>
    <x v="1000"/>
    <x v="1000"/>
    <x v="1000"/>
    <x v="1000"/>
    <x v="1000"/>
    <x v="1000"/>
    <x v="1000"/>
    <x v="1000"/>
  </r>
  <r>
    <x v="26"/>
    <x v="30"/>
    <s v="TTF"/>
    <n v="9.1734291061200004"/>
    <n v="9.1734291061200004"/>
    <n v="9.1734291061200004"/>
    <n v="9.1734291061200004"/>
    <n v="9.1734291061200004"/>
    <n v="9.1734291061200004"/>
    <n v="9.1734291061200004"/>
    <n v="9.1734291061200004"/>
    <n v="9.1734291061200004"/>
    <n v="9.1734291061200004"/>
    <x v="1001"/>
    <x v="1001"/>
    <x v="1001"/>
    <x v="1001"/>
    <x v="1001"/>
    <x v="1001"/>
    <x v="1001"/>
    <x v="1001"/>
  </r>
  <r>
    <x v="26"/>
    <x v="31"/>
    <s v="TTP"/>
    <n v="9.6621006790799999"/>
    <n v="9.6621006790799999"/>
    <n v="9.6621006790799999"/>
    <n v="9.6621006790799999"/>
    <n v="9.6621006790799999"/>
    <n v="9.6621006790799999"/>
    <n v="9.6621006790799999"/>
    <n v="9.6621006790799999"/>
    <n v="9.6621006790799999"/>
    <n v="9.6621006790799999"/>
    <x v="1002"/>
    <x v="1002"/>
    <x v="1002"/>
    <x v="1002"/>
    <x v="1002"/>
    <x v="1002"/>
    <x v="1002"/>
    <x v="1002"/>
  </r>
  <r>
    <x v="26"/>
    <x v="32"/>
    <s v="TWD"/>
    <n v="11.0551951584"/>
    <n v="10.855927282385624"/>
    <n v="14.313746425331274"/>
    <n v="17.81316177754476"/>
    <n v="24.396576710512996"/>
    <n v="33.868348862441387"/>
    <n v="45.718430555599085"/>
    <n v="58.717546455637944"/>
    <n v="71.549937780023797"/>
    <n v="82.772066020670778"/>
    <x v="1003"/>
    <x v="1003"/>
    <x v="1003"/>
    <x v="1003"/>
    <x v="1003"/>
    <x v="1003"/>
    <x v="1003"/>
    <x v="1003"/>
  </r>
  <r>
    <x v="26"/>
    <x v="33"/>
    <s v="TWI"/>
    <n v="126.36496346040001"/>
    <n v="126.08587759815971"/>
    <n v="131.44101700785407"/>
    <n v="136.18678105947828"/>
    <n v="144.56578692011919"/>
    <n v="155.22537872398925"/>
    <n v="167.21836849728263"/>
    <n v="179.75155896824009"/>
    <n v="192.59541122894791"/>
    <n v="205.59694844645489"/>
    <x v="1004"/>
    <x v="1004"/>
    <x v="1004"/>
    <x v="1004"/>
    <x v="1004"/>
    <x v="1004"/>
    <x v="1004"/>
    <x v="1004"/>
  </r>
  <r>
    <x v="26"/>
    <x v="34"/>
    <s v="Trd_2w"/>
    <n v="109.69"/>
    <n v="104.84657374144868"/>
    <n v="122.92079750651929"/>
    <n v="137.33706029580495"/>
    <n v="174.16244767760313"/>
    <n v="228.98883047843611"/>
    <n v="298.29790289134627"/>
    <n v="376.2655157458089"/>
    <n v="455.88116295890114"/>
    <n v="529.04597725891517"/>
    <x v="1005"/>
    <x v="1005"/>
    <x v="1005"/>
    <x v="1005"/>
    <x v="1005"/>
    <x v="1005"/>
    <x v="1005"/>
    <x v="1005"/>
  </r>
  <r>
    <x v="26"/>
    <x v="35"/>
    <s v="Trd_3w"/>
    <n v="18.600000000000001"/>
    <n v="17.778706095277105"/>
    <n v="20.843530254546987"/>
    <n v="23.28807841646433"/>
    <n v="29.532514603003179"/>
    <n v="38.829357707164853"/>
    <n v="50.582012888859893"/>
    <n v="63.802886250998696"/>
    <n v="77.30321479656817"/>
    <n v="89.709683444396234"/>
    <x v="1006"/>
    <x v="1006"/>
    <x v="1006"/>
    <x v="1006"/>
    <x v="1006"/>
    <x v="1006"/>
    <x v="1006"/>
    <x v="1006"/>
  </r>
  <r>
    <x v="26"/>
    <x v="36"/>
    <s v="Trd_Bus"/>
    <n v="8.0500000000000007"/>
    <n v="7.6945475304828337"/>
    <n v="9.0209902445754437"/>
    <n v="10.078980174867628"/>
    <n v="12.781545298611592"/>
    <n v="16.805179007670809"/>
    <n v="21.891677621253876"/>
    <n v="27.613614748416101"/>
    <n v="33.456498877009345"/>
    <n v="38.825965146633855"/>
    <x v="1007"/>
    <x v="1007"/>
    <x v="1007"/>
    <x v="1007"/>
    <x v="1007"/>
    <x v="1007"/>
    <x v="1007"/>
    <x v="1007"/>
  </r>
  <r>
    <x v="26"/>
    <x v="37"/>
    <s v="Trd_Car"/>
    <n v="99.72"/>
    <n v="95.316804936614673"/>
    <n v="111.74821704211966"/>
    <n v="124.85414944568942"/>
    <n v="158.33238474255253"/>
    <n v="208.1754597074451"/>
    <n v="271.18485619769399"/>
    <n v="342.06579661019299"/>
    <n v="414.44497739321383"/>
    <n v="480.95965769221465"/>
    <x v="1008"/>
    <x v="1008"/>
    <x v="1008"/>
    <x v="1008"/>
    <x v="1008"/>
    <x v="1008"/>
    <x v="1008"/>
    <x v="1008"/>
  </r>
  <r>
    <x v="26"/>
    <x v="38"/>
    <s v="Trd_Hdt"/>
    <n v="19.5"/>
    <n v="18.638966067629223"/>
    <n v="21.852088170089583"/>
    <n v="24.414920920486797"/>
    <n v="30.961507245083975"/>
    <n v="40.708197596221211"/>
    <n v="53.029529641546652"/>
    <n v="66.890122682498628"/>
    <n v="81.043692931885985"/>
    <n v="94.050474578802508"/>
    <x v="1009"/>
    <x v="1009"/>
    <x v="1009"/>
    <x v="1009"/>
    <x v="1009"/>
    <x v="1009"/>
    <x v="1009"/>
    <x v="1009"/>
  </r>
  <r>
    <x v="26"/>
    <x v="39"/>
    <s v="Trd_Lcv"/>
    <n v="23.75"/>
    <n v="22.701304825958669"/>
    <n v="26.614722771262954"/>
    <n v="29.736121633926228"/>
    <n v="37.709528054909974"/>
    <n v="49.580497072320711"/>
    <n v="64.587247640345296"/>
    <n v="81.468739164581677"/>
    <n v="98.707061904220126"/>
    <n v="114.54865493572102"/>
    <x v="1010"/>
    <x v="1010"/>
    <x v="1010"/>
    <x v="1010"/>
    <x v="1010"/>
    <x v="1010"/>
    <x v="1010"/>
    <x v="1010"/>
  </r>
  <r>
    <x v="27"/>
    <x v="0"/>
    <s v="AGR"/>
    <n v="57.528214610399999"/>
    <n v="58.575453473975926"/>
    <n v="63.892724281535948"/>
    <n v="69.493531086589144"/>
    <n v="75.585587954182103"/>
    <n v="82.691779737768698"/>
    <n v="91.281135893449388"/>
    <n v="101.45529040003564"/>
    <n v="110.49546017904926"/>
    <n v="118.55455430520244"/>
    <x v="1011"/>
    <x v="1011"/>
    <x v="1011"/>
    <x v="1011"/>
    <x v="1011"/>
    <x v="1011"/>
    <x v="1011"/>
    <x v="1011"/>
  </r>
  <r>
    <x v="27"/>
    <x v="1"/>
    <s v="CCK"/>
    <n v="51.758294220478803"/>
    <n v="51.758294220478803"/>
    <n v="51.758294220478803"/>
    <n v="51.758294220478803"/>
    <n v="51.758294220478803"/>
    <n v="51.758294220478803"/>
    <n v="51.758294220478803"/>
    <n v="51.758294220478803"/>
    <n v="51.758294220478803"/>
    <n v="51.758294220478803"/>
    <x v="1012"/>
    <x v="1012"/>
    <x v="1012"/>
    <x v="1012"/>
    <x v="1012"/>
    <x v="1012"/>
    <x v="1012"/>
    <x v="1012"/>
  </r>
  <r>
    <x v="27"/>
    <x v="2"/>
    <s v="CHW"/>
    <n v="81.800835321324996"/>
    <n v="81.800835321324996"/>
    <n v="81.800835321324996"/>
    <n v="81.800835321324996"/>
    <n v="81.800835321324996"/>
    <n v="81.800835321324996"/>
    <n v="81.800835321324996"/>
    <n v="81.800835321324996"/>
    <n v="81.800835321324996"/>
    <n v="81.800835321324996"/>
    <x v="1013"/>
    <x v="1013"/>
    <x v="1013"/>
    <x v="1013"/>
    <x v="1013"/>
    <x v="1013"/>
    <x v="1013"/>
    <x v="1013"/>
  </r>
  <r>
    <x v="27"/>
    <x v="3"/>
    <s v="CLA"/>
    <n v="219.65498633917201"/>
    <n v="219.65498633917201"/>
    <n v="219.65498633917201"/>
    <n v="219.65498633917201"/>
    <n v="219.65498633917201"/>
    <n v="219.65498633917201"/>
    <n v="219.65498633917201"/>
    <n v="219.65498633917201"/>
    <n v="219.65498633917201"/>
    <n v="219.65498633917201"/>
    <x v="1014"/>
    <x v="1014"/>
    <x v="1014"/>
    <x v="1014"/>
    <x v="1014"/>
    <x v="1014"/>
    <x v="1014"/>
    <x v="1014"/>
  </r>
  <r>
    <x v="27"/>
    <x v="4"/>
    <s v="COE"/>
    <n v="55.153827953532002"/>
    <n v="54.775935777349964"/>
    <n v="63.103234981386116"/>
    <n v="68.207355948531699"/>
    <n v="74.005759999239274"/>
    <n v="80.848260542820597"/>
    <n v="88.555747144429134"/>
    <n v="96.674313739113344"/>
    <n v="105.01173904574523"/>
    <n v="113.68368228040131"/>
    <x v="1015"/>
    <x v="1015"/>
    <x v="1015"/>
    <x v="1015"/>
    <x v="1015"/>
    <x v="1015"/>
    <x v="1015"/>
    <x v="1015"/>
  </r>
  <r>
    <x v="27"/>
    <x v="5"/>
    <s v="COT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27"/>
    <x v="6"/>
    <s v="CRF"/>
    <n v="72.997713467910003"/>
    <n v="72.997713467910003"/>
    <n v="72.997713467910003"/>
    <n v="72.997713467910003"/>
    <n v="72.997713467910003"/>
    <n v="72.997713467910003"/>
    <n v="72.997713467910003"/>
    <n v="72.997713467910003"/>
    <n v="72.997713467910003"/>
    <n v="72.997713467910003"/>
    <x v="1016"/>
    <x v="1016"/>
    <x v="1016"/>
    <x v="1016"/>
    <x v="1016"/>
    <x v="1016"/>
    <x v="1016"/>
    <x v="1016"/>
  </r>
  <r>
    <x v="27"/>
    <x v="7"/>
    <s v="CSC"/>
    <n v="99.923600045683699"/>
    <n v="99.238963129728916"/>
    <n v="114.32574397521984"/>
    <n v="123.57301041220305"/>
    <n v="134.07812726020003"/>
    <n v="146.47486041542626"/>
    <n v="160.4387109243242"/>
    <n v="175.14732556545033"/>
    <n v="190.25245212987576"/>
    <n v="205.96363337605715"/>
    <x v="1017"/>
    <x v="1017"/>
    <x v="1017"/>
    <x v="1017"/>
    <x v="1017"/>
    <x v="1017"/>
    <x v="1017"/>
    <x v="1017"/>
  </r>
  <r>
    <x v="27"/>
    <x v="8"/>
    <s v="CSH"/>
    <n v="200.75092082340601"/>
    <n v="200.75092082340601"/>
    <n v="200.75092082340601"/>
    <n v="200.75092082340601"/>
    <n v="200.75092082340601"/>
    <n v="200.75092082340601"/>
    <n v="200.75092082340601"/>
    <n v="200.75092082340601"/>
    <n v="200.75092082340601"/>
    <n v="200.75092082340601"/>
    <x v="1018"/>
    <x v="1018"/>
    <x v="1018"/>
    <x v="1018"/>
    <x v="1018"/>
    <x v="1018"/>
    <x v="1018"/>
    <x v="1018"/>
  </r>
  <r>
    <x v="27"/>
    <x v="9"/>
    <s v="ICH"/>
    <n v="137.586250970306"/>
    <n v="137.14609958926374"/>
    <n v="149.05036112332826"/>
    <n v="156.35142380153454"/>
    <n v="164.35761949035577"/>
    <n v="173.45538417971747"/>
    <n v="183.35223779123214"/>
    <n v="193.48071518199595"/>
    <n v="203.64561638931508"/>
    <n v="213.99428704384056"/>
    <x v="1019"/>
    <x v="1019"/>
    <x v="1019"/>
    <x v="1019"/>
    <x v="1019"/>
    <x v="1019"/>
    <x v="1019"/>
    <x v="1019"/>
  </r>
  <r>
    <x v="27"/>
    <x v="10"/>
    <s v="ICH_Feedstock"/>
    <n v="294.67031669279999"/>
    <n v="293.72763858412407"/>
    <n v="319.22315497110498"/>
    <n v="334.85993870791418"/>
    <n v="352.00691525892614"/>
    <n v="371.49171976013582"/>
    <n v="392.68794370984364"/>
    <n v="414.38023941020668"/>
    <n v="436.15054448638904"/>
    <n v="458.31443104927416"/>
    <x v="1020"/>
    <x v="1020"/>
    <x v="1020"/>
    <x v="1020"/>
    <x v="1020"/>
    <x v="1020"/>
    <x v="1020"/>
    <x v="1020"/>
  </r>
  <r>
    <x v="27"/>
    <x v="11"/>
    <s v="IFP"/>
    <n v="122.171719984901"/>
    <n v="122.171719984901"/>
    <n v="122.171719984901"/>
    <n v="122.171719984901"/>
    <n v="122.171719984901"/>
    <n v="122.171719984901"/>
    <n v="122.171719984901"/>
    <n v="122.171719984901"/>
    <n v="122.171719984901"/>
    <n v="122.171719984901"/>
    <x v="1021"/>
    <x v="1021"/>
    <x v="1021"/>
    <x v="1021"/>
    <x v="1021"/>
    <x v="1021"/>
    <x v="1021"/>
    <x v="1021"/>
  </r>
  <r>
    <x v="27"/>
    <x v="12"/>
    <s v="ILP"/>
    <n v="4.1217249999999996"/>
    <n v="4.1217249999999996"/>
    <n v="4.1217249999999996"/>
    <n v="4.1217249999999996"/>
    <n v="4.1217249999999996"/>
    <n v="4.1217249999999996"/>
    <n v="4.1217249999999996"/>
    <n v="4.1217249999999996"/>
    <n v="4.1217249999999996"/>
    <n v="4.1217249999999996"/>
    <x v="1022"/>
    <x v="1022"/>
    <x v="1022"/>
    <x v="1022"/>
    <x v="1022"/>
    <x v="1022"/>
    <x v="1022"/>
    <x v="1022"/>
  </r>
  <r>
    <x v="27"/>
    <x v="13"/>
    <s v="IMC"/>
    <n v="33.416484943974702"/>
    <n v="33.416484943974702"/>
    <n v="33.416484943974702"/>
    <n v="33.416484943974702"/>
    <n v="33.416484943974702"/>
    <n v="33.416484943974702"/>
    <n v="33.416484943974702"/>
    <n v="33.416484943974702"/>
    <n v="33.416484943974702"/>
    <n v="33.416484943974702"/>
    <x v="1023"/>
    <x v="1023"/>
    <x v="1023"/>
    <x v="1023"/>
    <x v="1023"/>
    <x v="1023"/>
    <x v="1023"/>
    <x v="1023"/>
  </r>
  <r>
    <x v="27"/>
    <x v="14"/>
    <s v="INF"/>
    <n v="373"/>
    <n v="370.83514212998625"/>
    <n v="429.23252806918799"/>
    <n v="467.37766651020121"/>
    <n v="510.79726883480993"/>
    <n v="562.09367610851962"/>
    <n v="620.27874937824129"/>
    <n v="682.44266692604367"/>
    <n v="747.48935285514028"/>
    <n v="816.4034444468947"/>
    <x v="1024"/>
    <x v="1024"/>
    <x v="1024"/>
    <x v="1024"/>
    <x v="1024"/>
    <x v="1024"/>
    <x v="1024"/>
    <x v="1024"/>
  </r>
  <r>
    <x v="27"/>
    <x v="15"/>
    <s v="INM"/>
    <n v="11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7"/>
    <x v="16"/>
    <s v="IOI"/>
    <n v="222.08580052775099"/>
    <n v="222.08580052775099"/>
    <n v="222.08580052775099"/>
    <n v="222.08580052775099"/>
    <n v="222.08580052775099"/>
    <n v="222.08580052775099"/>
    <n v="222.08580052775099"/>
    <n v="222.08580052775099"/>
    <n v="222.08580052775099"/>
    <n v="222.08580052775099"/>
    <x v="1025"/>
    <x v="1025"/>
    <x v="1025"/>
    <x v="1025"/>
    <x v="1025"/>
    <x v="1025"/>
    <x v="1025"/>
    <x v="1025"/>
  </r>
  <r>
    <x v="27"/>
    <x v="17"/>
    <s v="ITM"/>
    <n v="152.05787718523899"/>
    <n v="152.05787718523899"/>
    <n v="152.05787718523899"/>
    <n v="152.05787718523899"/>
    <n v="152.05787718523899"/>
    <n v="152.05787718523899"/>
    <n v="152.05787718523899"/>
    <n v="152.05787718523899"/>
    <n v="152.05787718523899"/>
    <n v="152.05787718523899"/>
    <x v="1026"/>
    <x v="1026"/>
    <x v="1026"/>
    <x v="1026"/>
    <x v="1026"/>
    <x v="1026"/>
    <x v="1026"/>
    <x v="1026"/>
  </r>
  <r>
    <x v="27"/>
    <x v="18"/>
    <s v="NEU"/>
    <n v="5.7178708919999996"/>
    <n v="5.7172926200869654"/>
    <n v="5.7329810738297819"/>
    <n v="5.7418588516985709"/>
    <n v="5.7511538131917233"/>
    <n v="5.761217811665758"/>
    <n v="5.7716096977668698"/>
    <n v="5.7816888875961236"/>
    <n v="5.7912915335906678"/>
    <n v="5.8005952325553549"/>
    <x v="1027"/>
    <x v="1027"/>
    <x v="1027"/>
    <x v="1027"/>
    <x v="1027"/>
    <x v="1027"/>
    <x v="1027"/>
    <x v="1027"/>
  </r>
  <r>
    <x v="27"/>
    <x v="19"/>
    <s v="ONO"/>
    <n v="49.380232888800002"/>
    <n v="49.380232888800002"/>
    <n v="49.380232888800002"/>
    <n v="49.380232888800002"/>
    <n v="49.380232888800002"/>
    <n v="49.380232888800002"/>
    <n v="49.380232888800002"/>
    <n v="49.380232888800002"/>
    <n v="49.380232888800002"/>
    <n v="49.380232888800002"/>
    <x v="1028"/>
    <x v="1028"/>
    <x v="1028"/>
    <x v="1028"/>
    <x v="1028"/>
    <x v="1028"/>
    <x v="1028"/>
    <x v="1028"/>
  </r>
  <r>
    <x v="27"/>
    <x v="20"/>
    <s v="RCK"/>
    <n v="50.065334815784098"/>
    <n v="50.065334815784098"/>
    <n v="50.065334815784098"/>
    <n v="50.065334815784098"/>
    <n v="50.065334815784098"/>
    <n v="50.065334815784098"/>
    <n v="50.065334815784098"/>
    <n v="50.065334815784098"/>
    <n v="50.065334815784098"/>
    <n v="50.065334815784098"/>
    <x v="1029"/>
    <x v="1029"/>
    <x v="1029"/>
    <x v="1029"/>
    <x v="1029"/>
    <x v="1029"/>
    <x v="1029"/>
    <x v="1029"/>
  </r>
  <r>
    <x v="27"/>
    <x v="21"/>
    <s v="REA"/>
    <n v="149.59028868816699"/>
    <n v="149.59028868816699"/>
    <n v="149.59028868816699"/>
    <n v="149.59028868816699"/>
    <n v="149.59028868816699"/>
    <n v="149.59028868816699"/>
    <n v="149.59028868816699"/>
    <n v="149.59028868816699"/>
    <n v="149.59028868816699"/>
    <n v="149.59028868816699"/>
    <x v="1030"/>
    <x v="1030"/>
    <x v="1030"/>
    <x v="1030"/>
    <x v="1030"/>
    <x v="1030"/>
    <x v="1030"/>
    <x v="1030"/>
  </r>
  <r>
    <x v="27"/>
    <x v="22"/>
    <s v="RHW"/>
    <n v="163.66133637448701"/>
    <n v="163.66133637448701"/>
    <n v="163.66133637448701"/>
    <n v="163.66133637448701"/>
    <n v="163.66133637448701"/>
    <n v="163.66133637448701"/>
    <n v="163.66133637448701"/>
    <n v="163.66133637448701"/>
    <n v="163.66133637448701"/>
    <n v="163.66133637448701"/>
    <x v="1031"/>
    <x v="1031"/>
    <x v="1031"/>
    <x v="1031"/>
    <x v="1031"/>
    <x v="1031"/>
    <x v="1031"/>
    <x v="1031"/>
  </r>
  <r>
    <x v="27"/>
    <x v="23"/>
    <s v="RLI"/>
    <n v="33.718929689494701"/>
    <n v="33.718929689494701"/>
    <n v="33.718929689494701"/>
    <n v="33.718929689494701"/>
    <n v="33.718929689494701"/>
    <n v="33.718929689494701"/>
    <n v="33.718929689494701"/>
    <n v="33.718929689494701"/>
    <n v="33.718929689494701"/>
    <n v="33.718929689494701"/>
    <x v="1032"/>
    <x v="1032"/>
    <x v="1032"/>
    <x v="1032"/>
    <x v="1032"/>
    <x v="1032"/>
    <x v="1032"/>
    <x v="1032"/>
  </r>
  <r>
    <x v="27"/>
    <x v="24"/>
    <s v="ROT"/>
    <n v="0.49447900451697802"/>
    <n v="0.49447900451697802"/>
    <n v="0.49447900451697802"/>
    <n v="0.49447900451697802"/>
    <n v="0.49447900451697802"/>
    <n v="0.49447900451697802"/>
    <n v="0.49447900451697802"/>
    <n v="0.49447900451697802"/>
    <n v="0.49447900451697802"/>
    <n v="0.49447900451697802"/>
    <x v="1033"/>
    <x v="1033"/>
    <x v="1033"/>
    <x v="1033"/>
    <x v="1033"/>
    <x v="1033"/>
    <x v="1033"/>
    <x v="1033"/>
  </r>
  <r>
    <x v="27"/>
    <x v="25"/>
    <s v="RRF"/>
    <n v="40.710975600158598"/>
    <n v="40.710975600158598"/>
    <n v="40.710975600158598"/>
    <n v="40.710975600158598"/>
    <n v="40.710975600158598"/>
    <n v="40.710975600158598"/>
    <n v="40.710975600158598"/>
    <n v="40.710975600158598"/>
    <n v="40.710975600158598"/>
    <n v="40.710975600158598"/>
    <x v="1034"/>
    <x v="1034"/>
    <x v="1034"/>
    <x v="1034"/>
    <x v="1034"/>
    <x v="1034"/>
    <x v="1034"/>
    <x v="1034"/>
  </r>
  <r>
    <x v="27"/>
    <x v="26"/>
    <s v="RSC"/>
    <n v="22.055639787966999"/>
    <n v="22.055639787966999"/>
    <n v="22.055639787966999"/>
    <n v="22.055639787966999"/>
    <n v="22.055639787966999"/>
    <n v="22.055639787966999"/>
    <n v="22.055639787966999"/>
    <n v="22.055639787966999"/>
    <n v="22.055639787966999"/>
    <n v="22.055639787966999"/>
    <x v="1035"/>
    <x v="1035"/>
    <x v="1035"/>
    <x v="1035"/>
    <x v="1035"/>
    <x v="1035"/>
    <x v="1035"/>
    <x v="1035"/>
  </r>
  <r>
    <x v="27"/>
    <x v="27"/>
    <s v="RSH"/>
    <n v="704.06836691388503"/>
    <n v="704.06836691388503"/>
    <n v="704.06836691388503"/>
    <n v="704.06836691388503"/>
    <n v="704.06836691388503"/>
    <n v="704.06836691388503"/>
    <n v="704.06836691388503"/>
    <n v="704.06836691388503"/>
    <n v="704.06836691388503"/>
    <n v="704.06836691388503"/>
    <x v="1036"/>
    <x v="1036"/>
    <x v="1036"/>
    <x v="1036"/>
    <x v="1036"/>
    <x v="1036"/>
    <x v="1036"/>
    <x v="1036"/>
  </r>
  <r>
    <x v="27"/>
    <x v="28"/>
    <s v="TAD"/>
    <n v="37.125494409600002"/>
    <n v="36.96160813396925"/>
    <n v="41.388645270266878"/>
    <n v="44.186193377461677"/>
    <n v="47.308346921373726"/>
    <n v="50.92182927488043"/>
    <n v="54.93101952678019"/>
    <n v="59.118173349062822"/>
    <n v="63.403952547506428"/>
    <n v="67.849949287835841"/>
    <x v="1037"/>
    <x v="1037"/>
    <x v="1037"/>
    <x v="1037"/>
    <x v="1037"/>
    <x v="1037"/>
    <x v="1037"/>
    <x v="1037"/>
  </r>
  <r>
    <x v="27"/>
    <x v="29"/>
    <s v="TAI"/>
    <n v="493.59478083840003"/>
    <n v="489.84199252939362"/>
    <n v="571.45573482718669"/>
    <n v="621.47974982090386"/>
    <n v="677.9337705545089"/>
    <n v="744.05177872699278"/>
    <n v="817.90128967015858"/>
    <n v="894.94013444433767"/>
    <n v="973.17992618103199"/>
    <n v="1053.5458086398717"/>
    <x v="1038"/>
    <x v="1038"/>
    <x v="1038"/>
    <x v="1038"/>
    <x v="1038"/>
    <x v="1038"/>
    <x v="1038"/>
    <x v="1038"/>
  </r>
  <r>
    <x v="27"/>
    <x v="30"/>
    <s v="TTF"/>
    <n v="24.738562744559999"/>
    <n v="24.588915024212486"/>
    <n v="28.610830144499168"/>
    <n v="31.242666055581193"/>
    <n v="34.236607681213719"/>
    <n v="37.770853973045575"/>
    <n v="41.775945755491207"/>
    <n v="46.049707662581582"/>
    <n v="50.514413785008713"/>
    <n v="55.234983316154441"/>
    <x v="1039"/>
    <x v="1039"/>
    <x v="1039"/>
    <x v="1039"/>
    <x v="1039"/>
    <x v="1039"/>
    <x v="1039"/>
    <x v="1039"/>
  </r>
  <r>
    <x v="27"/>
    <x v="31"/>
    <s v="TTP"/>
    <n v="23.059871983440001"/>
    <n v="22.920378945406249"/>
    <n v="26.669377978200387"/>
    <n v="29.122624749956252"/>
    <n v="31.913405739371662"/>
    <n v="35.207827807828799"/>
    <n v="38.941145088172142"/>
    <n v="42.924901278166566"/>
    <n v="47.086644734725709"/>
    <n v="51.4868894134949"/>
    <x v="1040"/>
    <x v="1040"/>
    <x v="1040"/>
    <x v="1040"/>
    <x v="1040"/>
    <x v="1040"/>
    <x v="1040"/>
    <x v="1040"/>
  </r>
  <r>
    <x v="27"/>
    <x v="32"/>
    <s v="TWD"/>
    <n v="37.178976592799998"/>
    <n v="36.977505429405838"/>
    <n v="41.42356416846377"/>
    <n v="44.073528456934909"/>
    <n v="47.036846765620439"/>
    <n v="50.476468943546017"/>
    <n v="54.282341902269089"/>
    <n v="58.218245067148374"/>
    <n v="62.189275278303349"/>
    <n v="66.251063672859914"/>
    <x v="1041"/>
    <x v="1041"/>
    <x v="1041"/>
    <x v="1041"/>
    <x v="1041"/>
    <x v="1041"/>
    <x v="1041"/>
    <x v="1041"/>
  </r>
  <r>
    <x v="27"/>
    <x v="33"/>
    <s v="TWI"/>
    <n v="267.3133677468"/>
    <n v="267.3133677468"/>
    <n v="267.3133677468"/>
    <n v="267.3133677468"/>
    <n v="267.3133677468"/>
    <n v="267.3133677468"/>
    <n v="267.3133677468"/>
    <n v="267.3133677468"/>
    <n v="267.3133677468"/>
    <n v="267.3133677468"/>
    <x v="1042"/>
    <x v="1042"/>
    <x v="1042"/>
    <x v="1042"/>
    <x v="1042"/>
    <x v="1042"/>
    <x v="1042"/>
    <x v="1042"/>
  </r>
  <r>
    <x v="27"/>
    <x v="34"/>
    <s v="Trd_2w"/>
    <n v="7.63"/>
    <n v="7.6067848170525041"/>
    <n v="8.2347573816973316"/>
    <n v="8.6183978327889594"/>
    <n v="9.0381292123459307"/>
    <n v="9.5139505830811935"/>
    <n v="10.03023711161844"/>
    <n v="10.557211718379154"/>
    <n v="11.08472724840613"/>
    <n v="11.620468455189243"/>
    <x v="1043"/>
    <x v="1043"/>
    <x v="1043"/>
    <x v="1043"/>
    <x v="1043"/>
    <x v="1043"/>
    <x v="1043"/>
    <x v="1043"/>
  </r>
  <r>
    <x v="27"/>
    <x v="35"/>
    <s v="Trd_3w"/>
    <n v="1.5"/>
    <n v="1.4954360715044241"/>
    <n v="1.6188907041344691"/>
    <n v="1.6943115005482887"/>
    <n v="1.7768274991505768"/>
    <n v="1.8703703636463691"/>
    <n v="1.9718683705671911"/>
    <n v="2.0754675724205427"/>
    <n v="2.179173115676174"/>
    <n v="2.2844957644539812"/>
    <x v="1044"/>
    <x v="1044"/>
    <x v="1044"/>
    <x v="1044"/>
    <x v="1044"/>
    <x v="1044"/>
    <x v="1044"/>
    <x v="1044"/>
  </r>
  <r>
    <x v="27"/>
    <x v="36"/>
    <s v="Trd_Bus"/>
    <n v="4.9000000000000004"/>
    <n v="4.8850911669144521"/>
    <n v="5.2883763001725992"/>
    <n v="5.5347509017910763"/>
    <n v="5.8043031638918841"/>
    <n v="6.1098765212448054"/>
    <n v="6.4414366771861573"/>
    <n v="6.779860736573772"/>
    <n v="7.1186321778755"/>
    <n v="7.4626861638830038"/>
    <x v="1045"/>
    <x v="1045"/>
    <x v="1045"/>
    <x v="1045"/>
    <x v="1045"/>
    <x v="1045"/>
    <x v="1045"/>
    <x v="1045"/>
  </r>
  <r>
    <x v="27"/>
    <x v="37"/>
    <s v="Trd_Car"/>
    <n v="495.72"/>
    <n v="494.21171291078213"/>
    <n v="535.01099990235934"/>
    <n v="559.93606470119846"/>
    <n v="587.2059519192826"/>
    <n v="618.11999777785206"/>
    <n v="651.66305910504536"/>
    <n v="685.90052333354095"/>
    <n v="720.1731312686619"/>
    <n v="754.98016023675166"/>
    <x v="1046"/>
    <x v="1046"/>
    <x v="1046"/>
    <x v="1046"/>
    <x v="1046"/>
    <x v="1046"/>
    <x v="1046"/>
    <x v="1046"/>
  </r>
  <r>
    <x v="27"/>
    <x v="38"/>
    <s v="Trd_Hdt"/>
    <n v="47"/>
    <n v="46.856996907138623"/>
    <n v="50.725242062880028"/>
    <n v="53.088427017179704"/>
    <n v="55.673928306718061"/>
    <n v="58.604938060919551"/>
    <n v="61.785208944438637"/>
    <n v="65.031317269176981"/>
    <n v="68.280757624520092"/>
    <n v="71.580867286224716"/>
    <x v="1047"/>
    <x v="1047"/>
    <x v="1047"/>
    <x v="1047"/>
    <x v="1047"/>
    <x v="1047"/>
    <x v="1047"/>
    <x v="1047"/>
  </r>
  <r>
    <x v="27"/>
    <x v="39"/>
    <s v="Trd_Lcv"/>
    <n v="76"/>
    <n v="75.768760956224156"/>
    <n v="82.023795676146435"/>
    <n v="85.845116027779952"/>
    <n v="90.025926623629204"/>
    <n v="94.76543175808267"/>
    <n v="99.907997442070979"/>
    <n v="105.15702366930745"/>
    <n v="110.41143786092609"/>
    <n v="115.74778539900164"/>
    <x v="1048"/>
    <x v="1048"/>
    <x v="1048"/>
    <x v="1048"/>
    <x v="1048"/>
    <x v="1048"/>
    <x v="1048"/>
    <x v="1048"/>
  </r>
  <r>
    <x v="28"/>
    <x v="0"/>
    <s v="AGR"/>
    <n v="897.34909004639997"/>
    <n v="902.00739720274521"/>
    <n v="925.32738034396391"/>
    <n v="952.59399748897329"/>
    <n v="979.51173734670795"/>
    <n v="1005.0292070113388"/>
    <n v="1028.6115479510813"/>
    <n v="1050.8705835790554"/>
    <n v="1070.047850652611"/>
    <n v="1088.6355315940559"/>
    <x v="1049"/>
    <x v="1049"/>
    <x v="1049"/>
    <x v="1049"/>
    <x v="1049"/>
    <x v="1049"/>
    <x v="1049"/>
    <x v="1049"/>
  </r>
  <r>
    <x v="28"/>
    <x v="1"/>
    <s v="CCK"/>
    <n v="228.808128378948"/>
    <n v="229.65213801360036"/>
    <n v="237.92578243314526"/>
    <n v="243.8445456263178"/>
    <n v="248.81900381430688"/>
    <n v="253.23611454956864"/>
    <n v="257.32686245625058"/>
    <n v="261.20047877710596"/>
    <n v="264.97909408912318"/>
    <n v="268.71382913093805"/>
    <x v="1050"/>
    <x v="1050"/>
    <x v="1050"/>
    <x v="1050"/>
    <x v="1050"/>
    <x v="1050"/>
    <x v="1050"/>
    <x v="1050"/>
  </r>
  <r>
    <x v="28"/>
    <x v="2"/>
    <s v="CHW"/>
    <n v="959.50197482249803"/>
    <n v="963.04131110812568"/>
    <n v="997.73666138162957"/>
    <n v="1022.5568677815971"/>
    <n v="1043.4171514125287"/>
    <n v="1061.9402104643209"/>
    <n v="1079.0946740000816"/>
    <n v="1095.3386008915677"/>
    <n v="1111.1841430917575"/>
    <n v="1126.845674320776"/>
    <x v="1051"/>
    <x v="1051"/>
    <x v="1051"/>
    <x v="1051"/>
    <x v="1051"/>
    <x v="1051"/>
    <x v="1051"/>
    <x v="1051"/>
  </r>
  <r>
    <x v="28"/>
    <x v="3"/>
    <s v="CLA"/>
    <n v="3375.34520975854"/>
    <n v="3382.6327546978991"/>
    <n v="3449.1940985230203"/>
    <n v="3494.7008071091054"/>
    <n v="3531.6881584424095"/>
    <n v="3563.5993372699545"/>
    <n v="3592.4521287815596"/>
    <n v="3619.202262902485"/>
    <n v="3644.8762021108423"/>
    <n v="3669.9020737258988"/>
    <x v="1052"/>
    <x v="1052"/>
    <x v="1052"/>
    <x v="1052"/>
    <x v="1052"/>
    <x v="1052"/>
    <x v="1052"/>
    <x v="1052"/>
  </r>
  <r>
    <x v="28"/>
    <x v="4"/>
    <s v="COE"/>
    <n v="1148.37188662325"/>
    <n v="1167.3081007883525"/>
    <n v="1339.9354896464431"/>
    <n v="1470.6409405318086"/>
    <n v="1583.8233096907868"/>
    <n v="1686.1410249034034"/>
    <n v="1782.082149335859"/>
    <n v="1873.7194259840542"/>
    <n v="1963.8881187922877"/>
    <n v="2053.7170931577775"/>
    <x v="1053"/>
    <x v="1053"/>
    <x v="1053"/>
    <x v="1053"/>
    <x v="1053"/>
    <x v="1053"/>
    <x v="1053"/>
    <x v="1053"/>
  </r>
  <r>
    <x v="28"/>
    <x v="5"/>
    <s v="COT"/>
    <n v="26.8862701952965"/>
    <n v="26.985446178446516"/>
    <n v="27.957646951817981"/>
    <n v="28.653135646039797"/>
    <n v="29.237663074610754"/>
    <n v="29.756698974043946"/>
    <n v="30.237385365297229"/>
    <n v="30.692557547217891"/>
    <n v="31.136566564566802"/>
    <n v="31.575419397958168"/>
    <x v="1054"/>
    <x v="1054"/>
    <x v="1054"/>
    <x v="1054"/>
    <x v="1054"/>
    <x v="1054"/>
    <x v="1054"/>
    <x v="1054"/>
  </r>
  <r>
    <x v="28"/>
    <x v="6"/>
    <s v="CRF"/>
    <n v="733.12799767580395"/>
    <n v="734.71085895290196"/>
    <n v="749.16804234855613"/>
    <n v="759.05214014396927"/>
    <n v="767.0858259263656"/>
    <n v="774.0169625015742"/>
    <n v="780.28381461705715"/>
    <n v="786.09396766716134"/>
    <n v="791.67037021995964"/>
    <n v="797.10601191201351"/>
    <x v="1055"/>
    <x v="1055"/>
    <x v="1055"/>
    <x v="1055"/>
    <x v="1055"/>
    <x v="1055"/>
    <x v="1055"/>
    <x v="1055"/>
  </r>
  <r>
    <x v="28"/>
    <x v="7"/>
    <s v="CSC"/>
    <n v="3118.1576798586502"/>
    <n v="3169.5749100383141"/>
    <n v="3638.3075780807144"/>
    <n v="3993.2102104292021"/>
    <n v="4300.5326707999593"/>
    <n v="4578.3544924521293"/>
    <n v="4838.8620488004517"/>
    <n v="5087.6834291131563"/>
    <n v="5332.5171848310456"/>
    <n v="5576.4285079436349"/>
    <x v="1056"/>
    <x v="1056"/>
    <x v="1056"/>
    <x v="1056"/>
    <x v="1056"/>
    <x v="1056"/>
    <x v="1056"/>
    <x v="1056"/>
  </r>
  <r>
    <x v="28"/>
    <x v="8"/>
    <s v="CSH"/>
    <n v="2173.5704973342599"/>
    <n v="2181.5881951946608"/>
    <n v="2260.1839581300287"/>
    <n v="2316.4094477948065"/>
    <n v="2363.6644803595968"/>
    <n v="2405.6249720853216"/>
    <n v="2444.4851691639401"/>
    <n v="2481.2827174532185"/>
    <n v="2517.1778004695607"/>
    <n v="2552.6560413859183"/>
    <x v="1057"/>
    <x v="1057"/>
    <x v="1057"/>
    <x v="1057"/>
    <x v="1057"/>
    <x v="1057"/>
    <x v="1057"/>
    <x v="1057"/>
  </r>
  <r>
    <x v="28"/>
    <x v="9"/>
    <s v="ICH"/>
    <n v="2900.7828182841299"/>
    <n v="2925.4204820533355"/>
    <n v="3168.0943492165047"/>
    <n v="3349.5606220135896"/>
    <n v="3506.8969229937411"/>
    <n v="3650.2430934507452"/>
    <n v="3786.0141561825949"/>
    <n v="3917.2408130173776"/>
    <n v="4047.7218309841201"/>
    <n v="4179.0830586967913"/>
    <x v="1058"/>
    <x v="1058"/>
    <x v="1058"/>
    <x v="1058"/>
    <x v="1058"/>
    <x v="1058"/>
    <x v="1058"/>
    <x v="1058"/>
  </r>
  <r>
    <x v="28"/>
    <x v="10"/>
    <s v="ICH_Feedstock"/>
    <n v="6333.2655589187998"/>
    <n v="6387.0568549848831"/>
    <n v="6916.8855740694962"/>
    <n v="7313.0800386695591"/>
    <n v="7656.5916486682336"/>
    <n v="7969.5586721337331"/>
    <n v="8265.9869983350236"/>
    <n v="8552.4935443974391"/>
    <n v="8837.3721406069435"/>
    <n v="9124.1724946376071"/>
    <x v="1059"/>
    <x v="1059"/>
    <x v="1059"/>
    <x v="1059"/>
    <x v="1059"/>
    <x v="1059"/>
    <x v="1059"/>
    <x v="1059"/>
  </r>
  <r>
    <x v="28"/>
    <x v="11"/>
    <s v="IFP"/>
    <n v="1182.3454462750201"/>
    <n v="1182.3454462750201"/>
    <n v="1182.3454462750201"/>
    <n v="1182.3454462750201"/>
    <n v="1182.3454462750201"/>
    <n v="1182.3454462750201"/>
    <n v="1182.3454462750201"/>
    <n v="1182.3454462750201"/>
    <n v="1182.3454462750201"/>
    <n v="1182.3454462750201"/>
    <x v="1060"/>
    <x v="1060"/>
    <x v="1060"/>
    <x v="1060"/>
    <x v="1060"/>
    <x v="1060"/>
    <x v="1060"/>
    <x v="1060"/>
  </r>
  <r>
    <x v="28"/>
    <x v="12"/>
    <s v="ILP"/>
    <n v="123.077174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8"/>
    <x v="13"/>
    <s v="IMC"/>
    <n v="1054.6827887183399"/>
    <n v="1054.6827887183399"/>
    <n v="1054.6827887183399"/>
    <n v="1054.6827887183399"/>
    <n v="1054.6827887183399"/>
    <n v="1054.6827887183399"/>
    <n v="1054.6827887183399"/>
    <n v="1054.6827887183399"/>
    <n v="1054.6827887183399"/>
    <n v="1054.6827887183399"/>
    <x v="1061"/>
    <x v="1061"/>
    <x v="1061"/>
    <x v="1061"/>
    <x v="1061"/>
    <x v="1061"/>
    <x v="1061"/>
    <x v="1061"/>
  </r>
  <r>
    <x v="28"/>
    <x v="14"/>
    <s v="INF"/>
    <n v="3253.3"/>
    <n v="3299.4641001078207"/>
    <n v="3756.7355343166641"/>
    <n v="4116.2400801925432"/>
    <n v="4439.2662750749505"/>
    <n v="4742.4251180545589"/>
    <n v="5037.1262899859439"/>
    <n v="5328.8143298636169"/>
    <n v="5625.3613779579546"/>
    <n v="5930.3635400533167"/>
    <x v="1062"/>
    <x v="1062"/>
    <x v="1062"/>
    <x v="1062"/>
    <x v="1062"/>
    <x v="1062"/>
    <x v="1062"/>
    <x v="1062"/>
  </r>
  <r>
    <x v="28"/>
    <x v="15"/>
    <s v="INM"/>
    <n v="105.099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8"/>
    <x v="16"/>
    <s v="IOI"/>
    <n v="1328.6943610765099"/>
    <n v="1328.6943610765099"/>
    <n v="1328.6943610765099"/>
    <n v="1328.6943610765099"/>
    <n v="1328.6943610765099"/>
    <n v="1328.6943610765099"/>
    <n v="1328.6943610765099"/>
    <n v="1328.6943610765099"/>
    <n v="1328.6943610765099"/>
    <n v="1328.6943610765099"/>
    <x v="1063"/>
    <x v="1063"/>
    <x v="1063"/>
    <x v="1063"/>
    <x v="1063"/>
    <x v="1063"/>
    <x v="1063"/>
    <x v="1063"/>
  </r>
  <r>
    <x v="28"/>
    <x v="17"/>
    <s v="ITM"/>
    <n v="1151.1074807622599"/>
    <n v="1151.1074807622599"/>
    <n v="1151.1074807622599"/>
    <n v="1151.1074807622599"/>
    <n v="1151.1074807622599"/>
    <n v="1151.1074807622599"/>
    <n v="1151.1074807622599"/>
    <n v="1151.1074807622599"/>
    <n v="1151.1074807622599"/>
    <n v="1151.1074807622599"/>
    <x v="1064"/>
    <x v="1064"/>
    <x v="1064"/>
    <x v="1064"/>
    <x v="1064"/>
    <x v="1064"/>
    <x v="1064"/>
    <x v="1064"/>
  </r>
  <r>
    <x v="28"/>
    <x v="18"/>
    <s v="NEU"/>
    <n v="281.04299863559999"/>
    <n v="281.11248990237078"/>
    <n v="281.79136206921913"/>
    <n v="282.2612547029695"/>
    <n v="282.64723533177641"/>
    <n v="282.98357724032672"/>
    <n v="283.2899991466129"/>
    <n v="283.57585311299067"/>
    <n v="283.8508384021938"/>
    <n v="284.11901437780836"/>
    <x v="1065"/>
    <x v="1065"/>
    <x v="1065"/>
    <x v="1065"/>
    <x v="1065"/>
    <x v="1065"/>
    <x v="1065"/>
    <x v="1065"/>
  </r>
  <r>
    <x v="28"/>
    <x v="19"/>
    <s v="ONO"/>
    <n v="689.35857523560003"/>
    <n v="689.35857523560003"/>
    <n v="689.35857523560003"/>
    <n v="689.35857523560003"/>
    <n v="689.35857523560003"/>
    <n v="689.35857523560003"/>
    <n v="689.35857523560003"/>
    <n v="689.35857523560003"/>
    <n v="689.35857523560003"/>
    <n v="689.35857523560003"/>
    <x v="1066"/>
    <x v="1066"/>
    <x v="1066"/>
    <x v="1066"/>
    <x v="1066"/>
    <x v="1066"/>
    <x v="1066"/>
    <x v="1066"/>
  </r>
  <r>
    <x v="28"/>
    <x v="20"/>
    <s v="RCK"/>
    <n v="272.06130535706598"/>
    <n v="275.43006566986503"/>
    <n v="313.5527197724183"/>
    <n v="339.7067235046448"/>
    <n v="361.3087661500943"/>
    <n v="380.47011872281047"/>
    <n v="398.53515993753399"/>
    <n v="415.86604436775849"/>
    <n v="433.70558916553784"/>
    <n v="451.55000513957469"/>
    <x v="1067"/>
    <x v="1067"/>
    <x v="1067"/>
    <x v="1067"/>
    <x v="1067"/>
    <x v="1067"/>
    <x v="1067"/>
    <x v="1067"/>
  </r>
  <r>
    <x v="28"/>
    <x v="21"/>
    <s v="REA"/>
    <n v="1259.5111667481599"/>
    <n v="1273.7351220277619"/>
    <n v="1414.2259214185196"/>
    <n v="1521.9345885670712"/>
    <n v="1616.9887482202812"/>
    <n v="1704.8715993829546"/>
    <n v="1789.1878239377786"/>
    <n v="1871.6452571074956"/>
    <n v="1954.5395535405419"/>
    <n v="2038.8798356587943"/>
    <x v="1068"/>
    <x v="1068"/>
    <x v="1068"/>
    <x v="1068"/>
    <x v="1068"/>
    <x v="1068"/>
    <x v="1068"/>
    <x v="1068"/>
  </r>
  <r>
    <x v="28"/>
    <x v="22"/>
    <s v="RHW"/>
    <n v="1385.42430764441"/>
    <n v="1402.5791265476503"/>
    <n v="1596.7120319833532"/>
    <n v="1729.8966922028339"/>
    <n v="1839.9012918517917"/>
    <n v="1937.4771069304729"/>
    <n v="2029.470149397973"/>
    <n v="2117.7246276711562"/>
    <n v="2208.5693693286198"/>
    <n v="2299.4389165937205"/>
    <x v="1069"/>
    <x v="1069"/>
    <x v="1069"/>
    <x v="1069"/>
    <x v="1069"/>
    <x v="1069"/>
    <x v="1069"/>
    <x v="1069"/>
  </r>
  <r>
    <x v="28"/>
    <x v="23"/>
    <s v="RLI"/>
    <n v="1157.4613274943399"/>
    <n v="1170.5328099827839"/>
    <n v="1299.6405713561151"/>
    <n v="1398.6223193165411"/>
    <n v="1485.9748706242995"/>
    <n v="1566.7371570225705"/>
    <n v="1644.2217969202102"/>
    <n v="1719.998250974849"/>
    <n v="1796.176172159003"/>
    <n v="1873.6829203952091"/>
    <x v="1070"/>
    <x v="1070"/>
    <x v="1070"/>
    <x v="1070"/>
    <x v="1070"/>
    <x v="1070"/>
    <x v="1070"/>
    <x v="1070"/>
  </r>
  <r>
    <x v="28"/>
    <x v="24"/>
    <s v="ROT"/>
    <n v="0"/>
    <n v="0"/>
    <n v="0"/>
    <n v="0"/>
    <n v="0"/>
    <n v="0"/>
    <n v="0"/>
    <n v="0"/>
    <n v="0"/>
    <n v="0"/>
    <x v="5"/>
    <x v="5"/>
    <x v="5"/>
    <x v="5"/>
    <x v="5"/>
    <x v="5"/>
    <x v="5"/>
    <x v="5"/>
  </r>
  <r>
    <x v="28"/>
    <x v="25"/>
    <s v="RRF"/>
    <n v="568.96779938356997"/>
    <n v="575.39328630867612"/>
    <n v="638.85817893791386"/>
    <n v="687.51416940465208"/>
    <n v="730.45365058430184"/>
    <n v="770.15358636071733"/>
    <n v="808.24234492341236"/>
    <n v="845.49141863708155"/>
    <n v="882.93783965193404"/>
    <n v="921.03746590622563"/>
    <x v="1071"/>
    <x v="1071"/>
    <x v="1071"/>
    <x v="1071"/>
    <x v="1071"/>
    <x v="1071"/>
    <x v="1071"/>
    <x v="1071"/>
  </r>
  <r>
    <x v="28"/>
    <x v="26"/>
    <s v="RSC"/>
    <n v="3547.38102945949"/>
    <n v="3587.4424361820788"/>
    <n v="3983.131184110443"/>
    <n v="4286.4898939324548"/>
    <n v="4554.2075066278512"/>
    <n v="4801.7273121363442"/>
    <n v="5039.2018049061526"/>
    <n v="5271.4410592189051"/>
    <n v="5504.9107277540288"/>
    <n v="5742.4529780367311"/>
    <x v="1072"/>
    <x v="1072"/>
    <x v="1072"/>
    <x v="1072"/>
    <x v="1072"/>
    <x v="1072"/>
    <x v="1072"/>
    <x v="1072"/>
  </r>
  <r>
    <x v="28"/>
    <x v="27"/>
    <s v="RSH"/>
    <n v="3581.5809802219401"/>
    <n v="3625.9293959123388"/>
    <n v="4127.799269211976"/>
    <n v="4472.1065281992687"/>
    <n v="4756.4889947589354"/>
    <n v="5008.740728388223"/>
    <n v="5246.5599505545733"/>
    <n v="5474.7142849765542"/>
    <n v="5709.5649347581784"/>
    <n v="5944.4797116754571"/>
    <x v="1073"/>
    <x v="1073"/>
    <x v="1073"/>
    <x v="1073"/>
    <x v="1073"/>
    <x v="1073"/>
    <x v="1073"/>
    <x v="1073"/>
  </r>
  <r>
    <x v="28"/>
    <x v="28"/>
    <s v="TAD"/>
    <n v="2524.0834341827999"/>
    <n v="2563.6089714498494"/>
    <n v="2925.7546705350815"/>
    <n v="3200.0177232564988"/>
    <n v="3438.1550927406661"/>
    <n v="3654.2926661159918"/>
    <n v="3857.9546631421304"/>
    <n v="4053.5746187109689"/>
    <n v="4247.2619068654785"/>
    <n v="4441.5332491606623"/>
    <x v="1074"/>
    <x v="1074"/>
    <x v="1074"/>
    <x v="1074"/>
    <x v="1074"/>
    <x v="1074"/>
    <x v="1074"/>
    <x v="1074"/>
  </r>
  <r>
    <x v="28"/>
    <x v="29"/>
    <s v="TAI"/>
    <n v="1072.1840007132"/>
    <n v="1087.5032833497403"/>
    <n v="1229.1165253812208"/>
    <n v="1336.430654476331"/>
    <n v="1430.0349368560157"/>
    <n v="1515.5442077394666"/>
    <n v="1596.7474994045415"/>
    <n v="1675.4298409752023"/>
    <n v="1754.0822369811524"/>
    <n v="1833.7829924140005"/>
    <x v="1075"/>
    <x v="1075"/>
    <x v="1075"/>
    <x v="1075"/>
    <x v="1075"/>
    <x v="1075"/>
    <x v="1075"/>
    <x v="1075"/>
  </r>
  <r>
    <x v="28"/>
    <x v="30"/>
    <s v="TTF"/>
    <n v="556.99713338623098"/>
    <n v="561.7978141328573"/>
    <n v="609.08901194323528"/>
    <n v="644.49234355377803"/>
    <n v="675.21256991841801"/>
    <n v="703.21973611643182"/>
    <n v="729.76224896038377"/>
    <n v="755.42993865998994"/>
    <n v="780.96440665610066"/>
    <n v="806.68336270745419"/>
    <x v="1076"/>
    <x v="1076"/>
    <x v="1076"/>
    <x v="1076"/>
    <x v="1076"/>
    <x v="1076"/>
    <x v="1076"/>
    <x v="1076"/>
  </r>
  <r>
    <x v="28"/>
    <x v="31"/>
    <s v="TTP"/>
    <n v="49.4156542945693"/>
    <n v="49.841560939207966"/>
    <n v="54.037139950479585"/>
    <n v="57.178051619282492"/>
    <n v="59.903487703050118"/>
    <n v="62.388226599635992"/>
    <n v="64.743024425671479"/>
    <n v="67.020209719292183"/>
    <n v="69.285575853980333"/>
    <n v="71.56730939419522"/>
    <x v="1077"/>
    <x v="1077"/>
    <x v="1077"/>
    <x v="1077"/>
    <x v="1077"/>
    <x v="1077"/>
    <x v="1077"/>
    <x v="1077"/>
  </r>
  <r>
    <x v="28"/>
    <x v="32"/>
    <s v="TWD"/>
    <n v="363.82728456720002"/>
    <n v="367.96608804782795"/>
    <n v="406.11582241606368"/>
    <n v="434.34668784171987"/>
    <n v="458.56792028628109"/>
    <n v="480.39927366189335"/>
    <n v="500.89285223948161"/>
    <n v="520.54437911482466"/>
    <n v="540.00039472947128"/>
    <n v="559.53555589554787"/>
    <x v="1078"/>
    <x v="1078"/>
    <x v="1078"/>
    <x v="1078"/>
    <x v="1078"/>
    <x v="1078"/>
    <x v="1078"/>
    <x v="1078"/>
  </r>
  <r>
    <x v="28"/>
    <x v="33"/>
    <s v="TWI"/>
    <n v="958.55684452920002"/>
    <n v="964.52806871465361"/>
    <n v="1019.2882096026065"/>
    <n v="1058.0887027943181"/>
    <n v="1090.3995067655874"/>
    <n v="1118.8263477160988"/>
    <n v="1144.9626478091566"/>
    <n v="1169.5611547686678"/>
    <n v="1193.4989994003156"/>
    <n v="1217.1424546248086"/>
    <x v="1079"/>
    <x v="1079"/>
    <x v="1079"/>
    <x v="1079"/>
    <x v="1079"/>
    <x v="1079"/>
    <x v="1079"/>
    <x v="1079"/>
  </r>
  <r>
    <x v="28"/>
    <x v="34"/>
    <s v="Trd_2w"/>
    <n v="13.3"/>
    <n v="13.398937041020012"/>
    <n v="14.372419266896729"/>
    <n v="15.093444820887713"/>
    <n v="15.714388815853308"/>
    <n v="16.276967865963659"/>
    <n v="16.807219361840616"/>
    <n v="17.317440757538794"/>
    <n v="17.822652856887952"/>
    <n v="18.329237306779149"/>
    <x v="1080"/>
    <x v="1080"/>
    <x v="1080"/>
    <x v="1080"/>
    <x v="1080"/>
    <x v="1080"/>
    <x v="1080"/>
    <x v="1080"/>
  </r>
  <r>
    <x v="28"/>
    <x v="35"/>
    <s v="Trd_3w"/>
    <n v="7.8"/>
    <n v="7.8580232270643675"/>
    <n v="8.4289376151725168"/>
    <n v="8.8517947069867784"/>
    <n v="9.215957350650811"/>
    <n v="9.5458909289110174"/>
    <n v="9.8568654904027664"/>
    <n v="10.156093075849817"/>
    <n v="10.452382878475641"/>
    <n v="10.749477518261456"/>
    <x v="1081"/>
    <x v="1081"/>
    <x v="1081"/>
    <x v="1081"/>
    <x v="1081"/>
    <x v="1081"/>
    <x v="1081"/>
    <x v="1081"/>
  </r>
  <r>
    <x v="28"/>
    <x v="36"/>
    <s v="Trd_Bus"/>
    <n v="16.100000000000001"/>
    <n v="16.219765891761067"/>
    <n v="17.398191744138146"/>
    <n v="18.271012151600914"/>
    <n v="19.022681198138212"/>
    <n v="19.703697943008638"/>
    <n v="20.345581332754428"/>
    <n v="20.963217759125904"/>
    <n v="21.574790300443308"/>
    <n v="22.188024108206335"/>
    <x v="1082"/>
    <x v="1082"/>
    <x v="1082"/>
    <x v="1082"/>
    <x v="1082"/>
    <x v="1082"/>
    <x v="1082"/>
    <x v="1082"/>
  </r>
  <r>
    <x v="28"/>
    <x v="37"/>
    <s v="Trd_Car"/>
    <n v="5112.8999999999996"/>
    <n v="5150.934225340693"/>
    <n v="5525.1686067455848"/>
    <n v="5802.3514304298333"/>
    <n v="6041.0600433516074"/>
    <n v="6257.3315039011732"/>
    <n v="6461.1753289590142"/>
    <n v="6657.3190112195562"/>
    <n v="6851.5369768407827"/>
    <n v="7046.2825132203843"/>
    <x v="1083"/>
    <x v="1083"/>
    <x v="1083"/>
    <x v="1083"/>
    <x v="1083"/>
    <x v="1083"/>
    <x v="1083"/>
    <x v="1083"/>
  </r>
  <r>
    <x v="28"/>
    <x v="38"/>
    <s v="Trd_Hdt"/>
    <n v="799"/>
    <n v="804.94366133646542"/>
    <n v="863.42578904138998"/>
    <n v="906.74153472851754"/>
    <n v="944.04486194487174"/>
    <n v="977.84190412819294"/>
    <n v="1009.6968624143349"/>
    <n v="1040.3485086671801"/>
    <n v="1070.6992205002612"/>
    <n v="1101.1323765501159"/>
    <x v="1084"/>
    <x v="1084"/>
    <x v="1084"/>
    <x v="1084"/>
    <x v="1084"/>
    <x v="1084"/>
    <x v="1084"/>
    <x v="1084"/>
  </r>
  <r>
    <x v="28"/>
    <x v="39"/>
    <s v="Trd_Lcv"/>
    <n v="973"/>
    <n v="980.23802563251672"/>
    <n v="1051.4559358413924"/>
    <n v="1104.204647422838"/>
    <n v="1149.6316028440051"/>
    <n v="1190.7887017731309"/>
    <n v="1229.5807848925504"/>
    <n v="1266.9075080515222"/>
    <n v="1303.8677616354871"/>
    <n v="1340.9284134959485"/>
    <x v="1085"/>
    <x v="1085"/>
    <x v="1085"/>
    <x v="1085"/>
    <x v="1085"/>
    <x v="1085"/>
    <x v="1085"/>
    <x v="1085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  <r>
    <x v="29"/>
    <x v="40"/>
    <n v="0"/>
    <n v="0"/>
    <e v="#DIV/0!"/>
    <e v="#DIV/0!"/>
    <e v="#DIV/0!"/>
    <e v="#DIV/0!"/>
    <e v="#DIV/0!"/>
    <e v="#DIV/0!"/>
    <e v="#DIV/0!"/>
    <e v="#DIV/0!"/>
    <e v="#DIV/0!"/>
    <x v="93"/>
    <x v="93"/>
    <x v="93"/>
    <x v="93"/>
    <x v="93"/>
    <x v="93"/>
    <x v="93"/>
    <x v="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Table1" cacheId="1" dataOnRows="1" applyNumberFormats="0" applyBorderFormats="0" applyFontFormats="0" applyPatternFormats="0" applyAlignmentFormats="0" applyWidthHeightFormats="1" dataCaption="Values" updatedVersion="8" useAutoFormatting="1" itemPrintTitles="1" createdVersion="7" indent="0" outline="1" outlineData="1" multipleFieldFilters="0" chartFormat="1">
  <location ref="A3:I22" firstHeaderRow="1" firstDataRow="3" firstDataCol="1"/>
  <pivotFields count="21">
    <pivotField axis="axisCol" multipleItemSelectionAllowed="1" showAll="0">
      <items count="61">
        <item h="1" m="1" x="34"/>
        <item h="1" x="7"/>
        <item h="1" x="8"/>
        <item h="1" x="9"/>
        <item h="1" x="19"/>
        <item h="1" x="21"/>
        <item h="1" m="1" x="58"/>
        <item h="1" x="24"/>
        <item h="1" x="28"/>
        <item h="1" m="1" x="52"/>
        <item h="1" m="1" x="54"/>
        <item h="1" m="1" x="59"/>
        <item h="1" m="1" x="42"/>
        <item h="1" x="0"/>
        <item x="1"/>
        <item h="1" m="1" x="50"/>
        <item h="1" m="1" x="57"/>
        <item h="1" m="1" x="31"/>
        <item h="1" m="1" x="32"/>
        <item h="1" m="1" x="33"/>
        <item h="1" m="1" x="51"/>
        <item h="1" m="1" x="55"/>
        <item h="1" m="1" x="53"/>
        <item h="1" m="1" x="49"/>
        <item h="1" m="1" x="56"/>
        <item h="1" x="25"/>
        <item h="1" x="26"/>
        <item h="1" x="29"/>
        <item h="1" m="1" x="30"/>
        <item h="1" m="1" x="35"/>
        <item h="1" m="1" x="36"/>
        <item h="1" m="1" x="37"/>
        <item h="1" m="1" x="38"/>
        <item h="1" m="1" x="39"/>
        <item h="1" m="1" x="40"/>
        <item h="1" m="1" x="41"/>
        <item h="1" m="1" x="43"/>
        <item h="1" m="1" x="44"/>
        <item h="1" m="1" x="45"/>
        <item h="1" m="1" x="46"/>
        <item h="1" m="1" x="47"/>
        <item h="1" m="1" x="48"/>
        <item h="1" x="2"/>
        <item h="1" x="3"/>
        <item h="1" x="4"/>
        <item h="1" x="5"/>
        <item h="1" x="6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20"/>
        <item h="1" x="22"/>
        <item h="1" x="23"/>
        <item h="1" x="27"/>
        <item t="default"/>
      </items>
    </pivotField>
    <pivotField axis="axisCol" showAll="0">
      <items count="42">
        <item h="1" x="0"/>
        <item h="1" x="1"/>
        <item h="1" x="2"/>
        <item x="3"/>
        <item x="4"/>
        <item x="5"/>
        <item x="6"/>
        <item x="7"/>
        <item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40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t="default"/>
      </items>
    </pivotField>
    <pivotField showAll="0"/>
    <pivotField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showAll="0">
      <items count="1087">
        <item x="5"/>
        <item x="625"/>
        <item x="959"/>
        <item x="851"/>
        <item x="888"/>
        <item x="920"/>
        <item x="899"/>
        <item x="396"/>
        <item x="1033"/>
        <item x="900"/>
        <item x="560"/>
        <item x="586"/>
        <item x="473"/>
        <item x="898"/>
        <item x="780"/>
        <item x="407"/>
        <item x="894"/>
        <item x="812"/>
        <item x="597"/>
        <item x="446"/>
        <item x="662"/>
        <item x="484"/>
        <item x="951"/>
        <item x="477"/>
        <item x="816"/>
        <item x="673"/>
        <item x="390"/>
        <item x="954"/>
        <item x="700"/>
        <item x="839"/>
        <item x="877"/>
        <item x="333"/>
        <item x="882"/>
        <item x="1044"/>
        <item x="408"/>
        <item x="858"/>
        <item x="559"/>
        <item x="995"/>
        <item x="695"/>
        <item x="548"/>
        <item x="988"/>
        <item x="56"/>
        <item x="711"/>
        <item x="983"/>
        <item x="319"/>
        <item x="183"/>
        <item x="151"/>
        <item x="521"/>
        <item x="443"/>
        <item x="51"/>
        <item x="12"/>
        <item x="430"/>
        <item x="510"/>
        <item x="96"/>
        <item x="867"/>
        <item x="516"/>
        <item x="128"/>
        <item x="806"/>
        <item x="18"/>
        <item x="434"/>
        <item x="148"/>
        <item x="406"/>
        <item x="1022"/>
        <item x="895"/>
        <item x="107"/>
        <item x="636"/>
        <item x="248"/>
        <item x="334"/>
        <item x="112"/>
        <item x="537"/>
        <item x="485"/>
        <item x="668"/>
        <item x="468"/>
        <item x="287"/>
        <item x="883"/>
        <item x="445"/>
        <item x="462"/>
        <item x="1027"/>
        <item x="857"/>
        <item x="17"/>
        <item x="188"/>
        <item x="101"/>
        <item x="189"/>
        <item x="767"/>
        <item x="596"/>
        <item x="553"/>
        <item x="152"/>
        <item x="936"/>
        <item x="479"/>
        <item x="483"/>
        <item x="242"/>
        <item x="557"/>
        <item x="467"/>
        <item x="902"/>
        <item x="781"/>
        <item x="672"/>
        <item x="881"/>
        <item x="598"/>
        <item x="592"/>
        <item x="376"/>
        <item x="1045"/>
        <item x="402"/>
        <item x="439"/>
        <item x="712"/>
        <item x="768"/>
        <item x="674"/>
        <item x="868"/>
        <item x="27"/>
        <item x="620"/>
        <item x="247"/>
        <item x="880"/>
        <item x="1001"/>
        <item x="543"/>
        <item x="551"/>
        <item x="1002"/>
        <item x="391"/>
        <item x="108"/>
        <item x="967"/>
        <item x="561"/>
        <item x="823"/>
        <item x="475"/>
        <item x="330"/>
        <item x="555"/>
        <item x="1081"/>
        <item x="580"/>
        <item x="532"/>
        <item x="903"/>
        <item x="544"/>
        <item x="549"/>
        <item x="581"/>
        <item x="210"/>
        <item x="1043"/>
        <item x="245"/>
        <item x="884"/>
        <item x="527"/>
        <item x="263"/>
        <item x="656"/>
        <item x="937"/>
        <item x="982"/>
        <item x="824"/>
        <item x="556"/>
        <item x="505"/>
        <item x="694"/>
        <item x="613"/>
        <item x="845"/>
        <item x="710"/>
        <item x="437"/>
        <item x="216"/>
        <item x="635"/>
        <item x="133"/>
        <item x="522"/>
        <item x="95"/>
        <item x="150"/>
        <item x="890"/>
        <item x="66"/>
        <item x="706"/>
        <item x="986"/>
        <item x="708"/>
        <item x="404"/>
        <item x="472"/>
        <item x="24"/>
        <item x="520"/>
        <item x="797"/>
        <item x="886"/>
        <item x="377"/>
        <item x="400"/>
        <item x="838"/>
        <item x="774"/>
        <item x="558"/>
        <item x="785"/>
        <item x="187"/>
        <item x="298"/>
        <item x="435"/>
        <item x="262"/>
        <item x="1080"/>
        <item x="86"/>
        <item x="968"/>
        <item x="104"/>
        <item x="232"/>
        <item x="540"/>
        <item x="8"/>
        <item x="474"/>
        <item x="876"/>
        <item x="528"/>
        <item x="111"/>
        <item x="481"/>
        <item x="113"/>
        <item x="1035"/>
        <item x="897"/>
        <item x="1082"/>
        <item x="566"/>
        <item x="423"/>
        <item x="887"/>
        <item x="413"/>
        <item x="504"/>
        <item x="249"/>
        <item x="332"/>
        <item x="447"/>
        <item x="878"/>
        <item x="281"/>
        <item x="410"/>
        <item x="392"/>
        <item x="290"/>
        <item x="861"/>
        <item x="689"/>
        <item x="63"/>
        <item x="892"/>
        <item x="418"/>
        <item x="70"/>
        <item x="469"/>
        <item x="403"/>
        <item x="480"/>
        <item x="134"/>
        <item x="765"/>
        <item x="805"/>
        <item x="657"/>
        <item x="702"/>
        <item x="30"/>
        <item x="441"/>
        <item x="398"/>
        <item x="426"/>
        <item x="889"/>
        <item x="941"/>
        <item x="801"/>
        <item x="631"/>
        <item x="31"/>
        <item x="582"/>
        <item x="669"/>
        <item x="819"/>
        <item x="593"/>
        <item x="871"/>
        <item x="1054"/>
        <item x="670"/>
        <item x="140"/>
        <item x="935"/>
        <item x="1023"/>
        <item x="966"/>
        <item x="1032"/>
        <item x="550"/>
        <item x="500"/>
        <item x="588"/>
        <item x="452"/>
        <item x="762"/>
        <item x="110"/>
        <item x="149"/>
        <item x="545"/>
        <item x="517"/>
        <item x="81"/>
        <item x="637"/>
        <item x="792"/>
        <item x="870"/>
        <item x="411"/>
        <item x="429"/>
        <item x="1034"/>
        <item x="678"/>
        <item x="699"/>
        <item x="942"/>
        <item x="844"/>
        <item x="57"/>
        <item x="395"/>
        <item x="990"/>
        <item x="274"/>
        <item x="253"/>
        <item x="704"/>
        <item x="1007"/>
        <item x="531"/>
        <item x="979"/>
        <item x="933"/>
        <item x="758"/>
        <item x="642"/>
        <item x="487"/>
        <item x="167"/>
        <item x="989"/>
        <item x="442"/>
        <item x="910"/>
        <item x="269"/>
        <item x="891"/>
        <item x="414"/>
        <item x="142"/>
        <item x="567"/>
        <item x="1028"/>
        <item x="866"/>
        <item x="701"/>
        <item x="786"/>
        <item x="1029"/>
        <item x="2"/>
        <item x="436"/>
        <item x="727"/>
        <item x="538"/>
        <item x="397"/>
        <item x="490"/>
        <item x="973"/>
        <item x="955"/>
        <item x="1012"/>
        <item x="389"/>
        <item x="13"/>
        <item x="146"/>
        <item x="873"/>
        <item x="463"/>
        <item x="11"/>
        <item x="585"/>
        <item x="331"/>
        <item x="563"/>
        <item x="294"/>
        <item x="862"/>
        <item x="444"/>
        <item x="466"/>
        <item x="821"/>
        <item x="633"/>
        <item x="619"/>
        <item x="32"/>
        <item x="1040"/>
        <item x="90"/>
        <item x="709"/>
        <item x="664"/>
        <item x="978"/>
        <item x="109"/>
        <item x="69"/>
        <item x="385"/>
        <item x="1039"/>
        <item x="658"/>
        <item x="818"/>
        <item x="957"/>
        <item x="949"/>
        <item x="905"/>
        <item x="380"/>
        <item x="962"/>
        <item x="679"/>
        <item x="173"/>
        <item x="252"/>
        <item x="320"/>
        <item x="587"/>
        <item x="696"/>
        <item x="453"/>
        <item x="1"/>
        <item x="233"/>
        <item x="963"/>
        <item x="170"/>
        <item x="917"/>
        <item x="541"/>
        <item x="707"/>
        <item x="431"/>
        <item x="465"/>
        <item x="127"/>
        <item x="624"/>
        <item x="991"/>
        <item x="901"/>
        <item x="456"/>
        <item x="144"/>
        <item x="512"/>
        <item x="394"/>
        <item x="87"/>
        <item x="815"/>
        <item x="1041"/>
        <item x="337"/>
        <item x="261"/>
        <item x="820"/>
        <item x="872"/>
        <item x="174"/>
        <item x="204"/>
        <item x="671"/>
        <item x="297"/>
        <item x="1037"/>
        <item x="584"/>
        <item x="260"/>
        <item x="996"/>
        <item x="526"/>
        <item x="1016"/>
        <item x="514"/>
        <item x="470"/>
        <item x="1077"/>
        <item x="509"/>
        <item x="386"/>
        <item x="123"/>
        <item x="896"/>
        <item x="1047"/>
        <item x="621"/>
        <item x="488"/>
        <item x="379"/>
        <item x="782"/>
        <item x="299"/>
        <item x="554"/>
        <item x="536"/>
        <item x="600"/>
        <item x="246"/>
        <item x="632"/>
        <item x="530"/>
        <item x="840"/>
        <item x="784"/>
        <item x="753"/>
        <item x="518"/>
        <item x="184"/>
        <item x="547"/>
        <item x="80"/>
        <item x="238"/>
        <item x="1013"/>
        <item x="489"/>
        <item x="578"/>
        <item x="714"/>
        <item x="860"/>
        <item x="491"/>
        <item x="807"/>
        <item x="564"/>
        <item x="222"/>
        <item x="594"/>
        <item x="58"/>
        <item x="542"/>
        <item x="317"/>
        <item x="751"/>
        <item x="375"/>
        <item x="676"/>
        <item x="579"/>
        <item x="652"/>
        <item x="661"/>
        <item x="28"/>
        <item x="893"/>
        <item x="254"/>
        <item x="972"/>
        <item x="874"/>
        <item x="259"/>
        <item x="654"/>
        <item x="471"/>
        <item x="511"/>
        <item x="791"/>
        <item x="943"/>
        <item x="36"/>
        <item x="643"/>
        <item x="576"/>
        <item x="268"/>
        <item x="265"/>
        <item x="1003"/>
        <item x="533"/>
        <item x="285"/>
        <item x="604"/>
        <item x="802"/>
        <item x="869"/>
        <item x="388"/>
        <item x="136"/>
        <item x="546"/>
        <item x="154"/>
        <item x="33"/>
        <item x="455"/>
        <item x="958"/>
        <item x="282"/>
        <item x="1006"/>
        <item x="885"/>
        <item x="794"/>
        <item x="132"/>
        <item x="383"/>
        <item x="663"/>
        <item x="324"/>
        <item x="1009"/>
        <item x="147"/>
        <item x="250"/>
        <item x="417"/>
        <item x="800"/>
        <item x="323"/>
        <item x="570"/>
        <item x="321"/>
        <item x="529"/>
        <item x="424"/>
        <item x="666"/>
        <item x="313"/>
        <item x="974"/>
        <item x="759"/>
        <item x="626"/>
        <item x="293"/>
        <item x="266"/>
        <item x="826"/>
        <item x="67"/>
        <item x="827"/>
        <item x="227"/>
        <item x="925"/>
        <item x="948"/>
        <item x="494"/>
        <item x="601"/>
        <item x="9"/>
        <item x="1048"/>
        <item x="141"/>
        <item x="1015"/>
        <item x="1021"/>
        <item x="328"/>
        <item x="116"/>
        <item x="449"/>
        <item x="336"/>
        <item x="506"/>
        <item x="105"/>
        <item x="690"/>
        <item x="83"/>
        <item x="1011"/>
        <item x="572"/>
        <item x="524"/>
        <item x="680"/>
        <item x="906"/>
        <item x="50"/>
        <item x="19"/>
        <item x="629"/>
        <item x="412"/>
        <item x="778"/>
        <item x="1010"/>
        <item x="157"/>
        <item x="655"/>
        <item x="318"/>
        <item x="999"/>
        <item x="325"/>
        <item x="798"/>
        <item x="683"/>
        <item x="618"/>
        <item x="677"/>
        <item x="295"/>
        <item x="575"/>
        <item x="381"/>
        <item x="493"/>
        <item x="89"/>
        <item x="715"/>
        <item x="100"/>
        <item x="175"/>
        <item x="139"/>
        <item x="927"/>
        <item x="178"/>
        <item x="168"/>
        <item x="682"/>
        <item x="251"/>
        <item x="308"/>
        <item x="432"/>
        <item x="119"/>
        <item x="499"/>
        <item x="569"/>
        <item x="660"/>
        <item x="35"/>
        <item x="231"/>
        <item x="994"/>
        <item x="258"/>
        <item x="614"/>
        <item x="185"/>
        <item x="85"/>
        <item x="813"/>
        <item x="1030"/>
        <item x="221"/>
        <item x="102"/>
        <item x="1026"/>
        <item x="977"/>
        <item x="752"/>
        <item x="565"/>
        <item x="646"/>
        <item x="855"/>
        <item x="7"/>
        <item x="777"/>
        <item x="616"/>
        <item x="796"/>
        <item x="976"/>
        <item x="118"/>
        <item x="255"/>
        <item x="1000"/>
        <item x="808"/>
        <item x="304"/>
        <item x="122"/>
        <item x="1031"/>
        <item x="502"/>
        <item x="875"/>
        <item x="283"/>
        <item x="129"/>
        <item x="6"/>
        <item x="795"/>
        <item x="405"/>
        <item x="952"/>
        <item x="960"/>
        <item x="382"/>
        <item x="622"/>
        <item x="458"/>
        <item x="179"/>
        <item x="799"/>
        <item x="237"/>
        <item x="747"/>
        <item x="155"/>
        <item x="744"/>
        <item x="461"/>
        <item x="457"/>
        <item x="697"/>
        <item x="305"/>
        <item x="645"/>
        <item x="191"/>
        <item x="503"/>
        <item x="393"/>
        <item x="46"/>
        <item x="378"/>
        <item x="88"/>
        <item x="692"/>
        <item x="416"/>
        <item x="286"/>
        <item x="939"/>
        <item x="47"/>
        <item x="433"/>
        <item x="810"/>
        <item x="984"/>
        <item x="1018"/>
        <item x="793"/>
        <item x="115"/>
        <item x="79"/>
        <item x="192"/>
        <item x="497"/>
        <item x="329"/>
        <item x="454"/>
        <item x="496"/>
        <item x="450"/>
        <item x="288"/>
        <item x="156"/>
        <item x="138"/>
        <item x="1004"/>
        <item x="38"/>
        <item x="534"/>
        <item x="1014"/>
        <item x="1017"/>
        <item x="117"/>
        <item x="1025"/>
        <item x="688"/>
        <item x="1019"/>
        <item x="651"/>
        <item x="401"/>
        <item x="525"/>
        <item x="970"/>
        <item x="822"/>
        <item x="763"/>
        <item x="603"/>
        <item x="384"/>
        <item x="296"/>
        <item x="241"/>
        <item x="583"/>
        <item x="811"/>
        <item x="909"/>
        <item x="965"/>
        <item x="790"/>
        <item x="773"/>
        <item x="926"/>
        <item x="422"/>
        <item x="723"/>
        <item x="234"/>
        <item x="235"/>
        <item x="200"/>
        <item x="428"/>
        <item x="992"/>
        <item x="589"/>
        <item x="52"/>
        <item x="610"/>
        <item x="239"/>
        <item x="769"/>
        <item x="349"/>
        <item x="72"/>
        <item x="495"/>
        <item x="552"/>
        <item x="214"/>
        <item x="971"/>
        <item x="623"/>
        <item x="698"/>
        <item x="419"/>
        <item x="106"/>
        <item x="684"/>
        <item x="573"/>
        <item x="571"/>
        <item x="0"/>
        <item x="612"/>
        <item x="440"/>
        <item x="775"/>
        <item x="409"/>
        <item x="535"/>
        <item x="371"/>
        <item x="145"/>
        <item x="427"/>
        <item x="236"/>
        <item x="158"/>
        <item x="84"/>
        <item x="91"/>
        <item x="1042"/>
        <item x="924"/>
        <item x="15"/>
        <item x="940"/>
        <item x="415"/>
        <item x="987"/>
        <item x="648"/>
        <item x="741"/>
        <item x="278"/>
        <item x="1050"/>
        <item x="370"/>
        <item x="121"/>
        <item x="842"/>
        <item x="194"/>
        <item x="641"/>
        <item x="1065"/>
        <item x="39"/>
        <item x="75"/>
        <item x="211"/>
        <item x="975"/>
        <item x="835"/>
        <item x="256"/>
        <item x="42"/>
        <item x="399"/>
        <item x="97"/>
        <item x="41"/>
        <item x="789"/>
        <item x="135"/>
        <item x="243"/>
        <item x="166"/>
        <item x="956"/>
        <item x="3"/>
        <item x="82"/>
        <item x="25"/>
        <item x="451"/>
        <item x="205"/>
        <item x="568"/>
        <item x="292"/>
        <item x="647"/>
        <item x="918"/>
        <item x="602"/>
        <item x="914"/>
        <item x="590"/>
        <item x="964"/>
        <item x="904"/>
        <item x="847"/>
        <item x="307"/>
        <item x="181"/>
        <item x="94"/>
        <item x="291"/>
        <item x="772"/>
        <item x="761"/>
        <item x="137"/>
        <item x="932"/>
        <item x="908"/>
        <item x="492"/>
        <item x="640"/>
        <item x="850"/>
        <item x="998"/>
        <item x="303"/>
        <item x="693"/>
        <item x="420"/>
        <item x="311"/>
        <item x="742"/>
        <item x="562"/>
        <item x="314"/>
        <item x="131"/>
        <item x="207"/>
        <item x="45"/>
        <item x="649"/>
        <item x="659"/>
        <item x="606"/>
        <item x="161"/>
        <item x="316"/>
        <item x="685"/>
        <item x="289"/>
        <item x="931"/>
        <item x="40"/>
        <item x="639"/>
        <item x="919"/>
        <item x="681"/>
        <item x="574"/>
        <item x="515"/>
        <item x="120"/>
        <item x="171"/>
        <item x="195"/>
        <item x="519"/>
        <item x="230"/>
        <item x="997"/>
        <item x="609"/>
        <item x="921"/>
        <item x="476"/>
        <item x="718"/>
        <item x="929"/>
        <item x="4"/>
        <item x="54"/>
        <item x="322"/>
        <item x="830"/>
        <item x="617"/>
        <item x="755"/>
        <item x="498"/>
        <item x="634"/>
        <item x="864"/>
        <item x="264"/>
        <item x="809"/>
        <item x="667"/>
        <item x="644"/>
        <item x="508"/>
        <item x="365"/>
        <item x="1067"/>
        <item x="595"/>
        <item x="507"/>
        <item x="486"/>
        <item x="163"/>
        <item x="1020"/>
        <item x="64"/>
        <item x="611"/>
        <item x="615"/>
        <item x="302"/>
        <item x="29"/>
        <item x="788"/>
        <item x="743"/>
        <item x="776"/>
        <item x="99"/>
        <item x="44"/>
        <item x="930"/>
        <item x="275"/>
        <item x="757"/>
        <item x="478"/>
        <item x="1008"/>
        <item x="373"/>
        <item x="865"/>
        <item x="284"/>
        <item x="1078"/>
        <item x="907"/>
        <item x="993"/>
        <item x="48"/>
        <item x="760"/>
        <item x="749"/>
        <item x="71"/>
        <item x="180"/>
        <item x="665"/>
        <item x="608"/>
        <item x="770"/>
        <item x="1005"/>
        <item x="267"/>
        <item x="271"/>
        <item x="945"/>
        <item x="22"/>
        <item x="16"/>
        <item x="177"/>
        <item x="969"/>
        <item x="599"/>
        <item x="176"/>
        <item x="338"/>
        <item x="438"/>
        <item x="731"/>
        <item x="852"/>
        <item x="186"/>
        <item x="849"/>
        <item x="783"/>
        <item x="103"/>
        <item x="607"/>
        <item x="240"/>
        <item x="724"/>
        <item x="14"/>
        <item x="20"/>
        <item x="735"/>
        <item x="209"/>
        <item x="23"/>
        <item x="153"/>
        <item x="306"/>
        <item x="327"/>
        <item x="814"/>
        <item x="605"/>
        <item x="309"/>
        <item x="915"/>
        <item x="1066"/>
        <item x="675"/>
        <item x="1036"/>
        <item x="459"/>
        <item x="705"/>
        <item x="77"/>
        <item x="257"/>
        <item x="804"/>
        <item x="273"/>
        <item x="686"/>
        <item x="43"/>
        <item x="771"/>
        <item x="722"/>
        <item x="126"/>
        <item x="374"/>
        <item x="846"/>
        <item x="421"/>
        <item x="591"/>
        <item x="828"/>
        <item x="721"/>
        <item x="717"/>
        <item x="226"/>
        <item x="638"/>
        <item x="182"/>
        <item x="160"/>
        <item x="1046"/>
        <item x="628"/>
        <item x="746"/>
        <item x="650"/>
        <item x="756"/>
        <item x="713"/>
        <item x="1055"/>
        <item x="114"/>
        <item x="280"/>
        <item x="980"/>
        <item x="339"/>
        <item x="335"/>
        <item x="1076"/>
        <item x="750"/>
        <item x="193"/>
        <item x="203"/>
        <item x="448"/>
        <item x="34"/>
        <item x="627"/>
        <item x="78"/>
        <item x="1024"/>
        <item x="37"/>
        <item x="143"/>
        <item x="340"/>
        <item x="981"/>
        <item x="947"/>
        <item x="98"/>
        <item x="68"/>
        <item x="832"/>
        <item x="74"/>
        <item x="190"/>
        <item x="1071"/>
        <item x="754"/>
        <item x="62"/>
        <item x="344"/>
        <item x="779"/>
        <item x="922"/>
        <item x="501"/>
        <item x="172"/>
        <item x="946"/>
        <item x="310"/>
        <item x="301"/>
        <item x="1061"/>
        <item x="21"/>
        <item x="817"/>
        <item x="229"/>
        <item x="938"/>
        <item x="159"/>
        <item x="482"/>
        <item x="944"/>
        <item x="366"/>
        <item x="1049"/>
        <item x="162"/>
        <item x="276"/>
        <item x="539"/>
        <item x="359"/>
        <item x="49"/>
        <item x="737"/>
        <item x="1038"/>
        <item x="1084"/>
        <item x="345"/>
        <item x="703"/>
        <item x="1051"/>
        <item x="343"/>
        <item x="1064"/>
        <item x="719"/>
        <item x="687"/>
        <item x="1060"/>
        <item x="219"/>
        <item x="848"/>
        <item x="460"/>
        <item x="1079"/>
        <item x="272"/>
        <item x="829"/>
        <item x="653"/>
        <item x="740"/>
        <item x="739"/>
        <item x="523"/>
        <item x="1063"/>
        <item x="124"/>
        <item x="164"/>
        <item x="312"/>
        <item x="1085"/>
        <item x="223"/>
        <item x="368"/>
        <item x="217"/>
        <item x="360"/>
        <item x="326"/>
        <item x="834"/>
        <item x="387"/>
        <item x="985"/>
        <item x="125"/>
        <item x="270"/>
        <item x="630"/>
        <item x="720"/>
        <item x="854"/>
        <item x="833"/>
        <item x="961"/>
        <item x="766"/>
        <item x="367"/>
        <item x="215"/>
        <item x="354"/>
        <item x="911"/>
        <item x="825"/>
        <item x="831"/>
        <item x="923"/>
        <item x="26"/>
        <item x="196"/>
        <item x="197"/>
        <item x="348"/>
        <item x="342"/>
        <item x="953"/>
        <item x="1075"/>
        <item x="464"/>
        <item x="513"/>
        <item x="1070"/>
        <item x="425"/>
        <item x="859"/>
        <item x="198"/>
        <item x="277"/>
        <item x="716"/>
        <item x="1068"/>
        <item x="1053"/>
        <item x="736"/>
        <item x="350"/>
        <item x="364"/>
        <item x="201"/>
        <item x="912"/>
        <item x="863"/>
        <item x="356"/>
        <item x="856"/>
        <item x="1069"/>
        <item x="745"/>
        <item x="1057"/>
        <item x="879"/>
        <item x="244"/>
        <item x="300"/>
        <item x="55"/>
        <item x="748"/>
        <item x="363"/>
        <item x="787"/>
        <item x="10"/>
        <item x="691"/>
        <item x="218"/>
        <item x="836"/>
        <item x="728"/>
        <item x="369"/>
        <item x="169"/>
        <item x="577"/>
        <item x="199"/>
        <item x="803"/>
        <item x="764"/>
        <item x="60"/>
        <item x="59"/>
        <item x="950"/>
        <item x="61"/>
        <item x="1052"/>
        <item x="212"/>
        <item x="224"/>
        <item x="228"/>
        <item x="726"/>
        <item x="1058"/>
        <item x="355"/>
        <item x="725"/>
        <item x="734"/>
        <item x="165"/>
        <item x="361"/>
        <item x="732"/>
        <item x="225"/>
        <item x="733"/>
        <item x="1074"/>
        <item x="353"/>
        <item x="76"/>
        <item x="279"/>
        <item x="341"/>
        <item x="928"/>
        <item x="130"/>
        <item x="213"/>
        <item x="73"/>
        <item x="208"/>
        <item x="357"/>
        <item x="65"/>
        <item x="1056"/>
        <item x="220"/>
        <item x="1072"/>
        <item x="853"/>
        <item x="1073"/>
        <item x="352"/>
        <item x="738"/>
        <item x="1062"/>
        <item x="362"/>
        <item x="372"/>
        <item x="1083"/>
        <item x="913"/>
        <item x="92"/>
        <item x="916"/>
        <item x="358"/>
        <item x="53"/>
        <item x="934"/>
        <item x="202"/>
        <item x="1059"/>
        <item x="843"/>
        <item x="837"/>
        <item x="315"/>
        <item x="841"/>
        <item x="347"/>
        <item x="346"/>
        <item x="730"/>
        <item x="729"/>
        <item x="206"/>
        <item x="351"/>
        <item x="93"/>
        <item t="default"/>
      </items>
    </pivotField>
    <pivotField dataField="1" showAll="0">
      <items count="1087">
        <item x="5"/>
        <item x="625"/>
        <item x="959"/>
        <item x="851"/>
        <item x="888"/>
        <item x="920"/>
        <item x="899"/>
        <item x="396"/>
        <item x="1033"/>
        <item x="900"/>
        <item x="586"/>
        <item x="560"/>
        <item x="473"/>
        <item x="898"/>
        <item x="780"/>
        <item x="407"/>
        <item x="894"/>
        <item x="812"/>
        <item x="597"/>
        <item x="662"/>
        <item x="446"/>
        <item x="484"/>
        <item x="951"/>
        <item x="477"/>
        <item x="673"/>
        <item x="816"/>
        <item x="390"/>
        <item x="954"/>
        <item x="700"/>
        <item x="839"/>
        <item x="877"/>
        <item x="882"/>
        <item x="333"/>
        <item x="1044"/>
        <item x="408"/>
        <item x="559"/>
        <item x="695"/>
        <item x="858"/>
        <item x="988"/>
        <item x="548"/>
        <item x="711"/>
        <item x="995"/>
        <item x="983"/>
        <item x="56"/>
        <item x="319"/>
        <item x="183"/>
        <item x="443"/>
        <item x="521"/>
        <item x="151"/>
        <item x="430"/>
        <item x="96"/>
        <item x="867"/>
        <item x="12"/>
        <item x="510"/>
        <item x="516"/>
        <item x="806"/>
        <item x="51"/>
        <item x="128"/>
        <item x="18"/>
        <item x="434"/>
        <item x="1022"/>
        <item x="406"/>
        <item x="148"/>
        <item x="248"/>
        <item x="895"/>
        <item x="636"/>
        <item x="334"/>
        <item x="537"/>
        <item x="107"/>
        <item x="668"/>
        <item x="485"/>
        <item x="112"/>
        <item x="468"/>
        <item x="287"/>
        <item x="883"/>
        <item x="462"/>
        <item x="445"/>
        <item x="1027"/>
        <item x="17"/>
        <item x="188"/>
        <item x="189"/>
        <item x="857"/>
        <item x="553"/>
        <item x="596"/>
        <item x="767"/>
        <item x="101"/>
        <item x="152"/>
        <item x="483"/>
        <item x="936"/>
        <item x="479"/>
        <item x="242"/>
        <item x="557"/>
        <item x="467"/>
        <item x="902"/>
        <item x="881"/>
        <item x="672"/>
        <item x="598"/>
        <item x="376"/>
        <item x="592"/>
        <item x="439"/>
        <item x="781"/>
        <item x="1045"/>
        <item x="402"/>
        <item x="712"/>
        <item x="868"/>
        <item x="620"/>
        <item x="674"/>
        <item x="27"/>
        <item x="768"/>
        <item x="247"/>
        <item x="880"/>
        <item x="1001"/>
        <item x="543"/>
        <item x="1002"/>
        <item x="551"/>
        <item x="391"/>
        <item x="967"/>
        <item x="561"/>
        <item x="108"/>
        <item x="475"/>
        <item x="555"/>
        <item x="823"/>
        <item x="580"/>
        <item x="1081"/>
        <item x="532"/>
        <item x="330"/>
        <item x="544"/>
        <item x="903"/>
        <item x="549"/>
        <item x="581"/>
        <item x="245"/>
        <item x="210"/>
        <item x="884"/>
        <item x="527"/>
        <item x="1043"/>
        <item x="656"/>
        <item x="982"/>
        <item x="263"/>
        <item x="556"/>
        <item x="505"/>
        <item x="694"/>
        <item x="937"/>
        <item x="824"/>
        <item x="845"/>
        <item x="613"/>
        <item x="710"/>
        <item x="437"/>
        <item x="133"/>
        <item x="95"/>
        <item x="635"/>
        <item x="522"/>
        <item x="890"/>
        <item x="216"/>
        <item x="986"/>
        <item x="150"/>
        <item x="404"/>
        <item x="472"/>
        <item x="706"/>
        <item x="708"/>
        <item x="24"/>
        <item x="886"/>
        <item x="520"/>
        <item x="377"/>
        <item x="797"/>
        <item x="187"/>
        <item x="558"/>
        <item x="66"/>
        <item x="400"/>
        <item x="435"/>
        <item x="838"/>
        <item x="1080"/>
        <item x="262"/>
        <item x="774"/>
        <item x="968"/>
        <item x="785"/>
        <item x="474"/>
        <item x="540"/>
        <item x="298"/>
        <item x="232"/>
        <item x="876"/>
        <item x="86"/>
        <item x="528"/>
        <item x="104"/>
        <item x="8"/>
        <item x="481"/>
        <item x="1035"/>
        <item x="566"/>
        <item x="897"/>
        <item x="111"/>
        <item x="413"/>
        <item x="1082"/>
        <item x="423"/>
        <item x="332"/>
        <item x="290"/>
        <item x="878"/>
        <item x="113"/>
        <item x="887"/>
        <item x="249"/>
        <item x="447"/>
        <item x="392"/>
        <item x="504"/>
        <item x="410"/>
        <item x="689"/>
        <item x="469"/>
        <item x="281"/>
        <item x="418"/>
        <item x="861"/>
        <item x="805"/>
        <item x="892"/>
        <item x="657"/>
        <item x="702"/>
        <item x="480"/>
        <item x="403"/>
        <item x="765"/>
        <item x="441"/>
        <item x="941"/>
        <item x="426"/>
        <item x="134"/>
        <item x="398"/>
        <item x="889"/>
        <item x="631"/>
        <item x="70"/>
        <item x="30"/>
        <item x="801"/>
        <item x="63"/>
        <item x="582"/>
        <item x="669"/>
        <item x="31"/>
        <item x="1054"/>
        <item x="871"/>
        <item x="140"/>
        <item x="593"/>
        <item x="670"/>
        <item x="819"/>
        <item x="1023"/>
        <item x="1032"/>
        <item x="550"/>
        <item x="500"/>
        <item x="966"/>
        <item x="452"/>
        <item x="678"/>
        <item x="588"/>
        <item x="935"/>
        <item x="545"/>
        <item x="110"/>
        <item x="517"/>
        <item x="762"/>
        <item x="637"/>
        <item x="81"/>
        <item x="149"/>
        <item x="429"/>
        <item x="792"/>
        <item x="411"/>
        <item x="1034"/>
        <item x="870"/>
        <item x="699"/>
        <item x="990"/>
        <item x="942"/>
        <item x="395"/>
        <item x="253"/>
        <item x="844"/>
        <item x="531"/>
        <item x="704"/>
        <item x="642"/>
        <item x="274"/>
        <item x="167"/>
        <item x="487"/>
        <item x="933"/>
        <item x="442"/>
        <item x="891"/>
        <item x="414"/>
        <item x="567"/>
        <item x="1028"/>
        <item x="1007"/>
        <item x="701"/>
        <item x="57"/>
        <item x="1029"/>
        <item x="758"/>
        <item x="979"/>
        <item x="866"/>
        <item x="538"/>
        <item x="436"/>
        <item x="910"/>
        <item x="490"/>
        <item x="1012"/>
        <item x="389"/>
        <item x="13"/>
        <item x="873"/>
        <item x="727"/>
        <item x="269"/>
        <item x="989"/>
        <item x="463"/>
        <item x="11"/>
        <item x="397"/>
        <item x="142"/>
        <item x="955"/>
        <item x="331"/>
        <item x="444"/>
        <item x="563"/>
        <item x="2"/>
        <item x="585"/>
        <item x="466"/>
        <item x="786"/>
        <item x="821"/>
        <item x="633"/>
        <item x="619"/>
        <item x="709"/>
        <item x="862"/>
        <item x="973"/>
        <item x="146"/>
        <item x="294"/>
        <item x="664"/>
        <item x="1040"/>
        <item x="385"/>
        <item x="658"/>
        <item x="90"/>
        <item x="949"/>
        <item x="32"/>
        <item x="173"/>
        <item x="109"/>
        <item x="957"/>
        <item x="679"/>
        <item x="991"/>
        <item x="905"/>
        <item x="978"/>
        <item x="1039"/>
        <item x="696"/>
        <item x="380"/>
        <item x="453"/>
        <item x="252"/>
        <item x="962"/>
        <item x="818"/>
        <item x="170"/>
        <item x="963"/>
        <item x="587"/>
        <item x="917"/>
        <item x="233"/>
        <item x="541"/>
        <item x="431"/>
        <item x="465"/>
        <item x="320"/>
        <item x="127"/>
        <item x="69"/>
        <item x="707"/>
        <item x="456"/>
        <item x="624"/>
        <item x="394"/>
        <item x="1"/>
        <item x="87"/>
        <item x="901"/>
        <item x="174"/>
        <item x="671"/>
        <item x="584"/>
        <item x="261"/>
        <item x="337"/>
        <item x="526"/>
        <item x="1016"/>
        <item x="1041"/>
        <item x="144"/>
        <item x="470"/>
        <item x="815"/>
        <item x="204"/>
        <item x="872"/>
        <item x="386"/>
        <item x="820"/>
        <item x="621"/>
        <item x="514"/>
        <item x="1077"/>
        <item x="1037"/>
        <item x="512"/>
        <item x="260"/>
        <item x="536"/>
        <item x="489"/>
        <item x="488"/>
        <item x="1047"/>
        <item x="896"/>
        <item x="554"/>
        <item x="246"/>
        <item x="509"/>
        <item x="600"/>
        <item x="297"/>
        <item x="632"/>
        <item x="530"/>
        <item x="379"/>
        <item x="184"/>
        <item x="547"/>
        <item x="996"/>
        <item x="123"/>
        <item x="518"/>
        <item x="782"/>
        <item x="1013"/>
        <item x="578"/>
        <item x="299"/>
        <item x="238"/>
        <item x="491"/>
        <item x="840"/>
        <item x="714"/>
        <item x="58"/>
        <item x="807"/>
        <item x="542"/>
        <item x="751"/>
        <item x="564"/>
        <item x="80"/>
        <item x="317"/>
        <item x="375"/>
        <item x="579"/>
        <item x="652"/>
        <item x="753"/>
        <item x="594"/>
        <item x="784"/>
        <item x="972"/>
        <item x="676"/>
        <item x="860"/>
        <item x="654"/>
        <item x="222"/>
        <item x="471"/>
        <item x="254"/>
        <item x="285"/>
        <item x="661"/>
        <item x="874"/>
        <item x="643"/>
        <item x="576"/>
        <item x="893"/>
        <item x="943"/>
        <item x="511"/>
        <item x="533"/>
        <item x="28"/>
        <item x="259"/>
        <item x="791"/>
        <item x="388"/>
        <item x="802"/>
        <item x="265"/>
        <item x="604"/>
        <item x="136"/>
        <item x="869"/>
        <item x="546"/>
        <item x="36"/>
        <item x="268"/>
        <item x="132"/>
        <item x="958"/>
        <item x="1003"/>
        <item x="455"/>
        <item x="885"/>
        <item x="154"/>
        <item x="33"/>
        <item x="383"/>
        <item x="324"/>
        <item x="663"/>
        <item x="282"/>
        <item x="417"/>
        <item x="250"/>
        <item x="794"/>
        <item x="800"/>
        <item x="529"/>
        <item x="570"/>
        <item x="323"/>
        <item x="424"/>
        <item x="321"/>
        <item x="313"/>
        <item x="759"/>
        <item x="1006"/>
        <item x="666"/>
        <item x="147"/>
        <item x="626"/>
        <item x="412"/>
        <item x="1009"/>
        <item x="494"/>
        <item x="266"/>
        <item x="948"/>
        <item x="601"/>
        <item x="1021"/>
        <item x="690"/>
        <item x="925"/>
        <item x="826"/>
        <item x="1048"/>
        <item x="827"/>
        <item x="974"/>
        <item x="449"/>
        <item x="572"/>
        <item x="680"/>
        <item x="336"/>
        <item x="293"/>
        <item x="227"/>
        <item x="19"/>
        <item x="1015"/>
        <item x="506"/>
        <item x="328"/>
        <item x="157"/>
        <item x="524"/>
        <item x="655"/>
        <item x="1011"/>
        <item x="318"/>
        <item x="906"/>
        <item x="141"/>
        <item x="105"/>
        <item x="116"/>
        <item x="629"/>
        <item x="798"/>
        <item x="83"/>
        <item x="618"/>
        <item x="67"/>
        <item x="9"/>
        <item x="575"/>
        <item x="683"/>
        <item x="175"/>
        <item x="325"/>
        <item x="178"/>
        <item x="168"/>
        <item x="89"/>
        <item x="677"/>
        <item x="715"/>
        <item x="50"/>
        <item x="493"/>
        <item x="778"/>
        <item x="381"/>
        <item x="999"/>
        <item x="499"/>
        <item x="432"/>
        <item x="251"/>
        <item x="295"/>
        <item x="660"/>
        <item x="682"/>
        <item x="1010"/>
        <item x="100"/>
        <item x="614"/>
        <item x="185"/>
        <item x="231"/>
        <item x="139"/>
        <item x="565"/>
        <item x="1030"/>
        <item x="308"/>
        <item x="569"/>
        <item x="1026"/>
        <item x="927"/>
        <item x="258"/>
        <item x="119"/>
        <item x="646"/>
        <item x="35"/>
        <item x="616"/>
        <item x="813"/>
        <item x="221"/>
        <item x="283"/>
        <item x="85"/>
        <item x="994"/>
        <item x="255"/>
        <item x="102"/>
        <item x="855"/>
        <item x="1031"/>
        <item x="502"/>
        <item x="777"/>
        <item x="752"/>
        <item x="977"/>
        <item x="796"/>
        <item x="875"/>
        <item x="129"/>
        <item x="808"/>
        <item x="304"/>
        <item x="118"/>
        <item x="382"/>
        <item x="458"/>
        <item x="405"/>
        <item x="179"/>
        <item x="799"/>
        <item x="976"/>
        <item x="622"/>
        <item x="7"/>
        <item x="952"/>
        <item x="960"/>
        <item x="1000"/>
        <item x="122"/>
        <item x="6"/>
        <item x="461"/>
        <item x="795"/>
        <item x="697"/>
        <item x="191"/>
        <item x="503"/>
        <item x="237"/>
        <item x="744"/>
        <item x="457"/>
        <item x="747"/>
        <item x="88"/>
        <item x="692"/>
        <item x="378"/>
        <item x="155"/>
        <item x="645"/>
        <item x="393"/>
        <item x="305"/>
        <item x="433"/>
        <item x="416"/>
        <item x="984"/>
        <item x="1018"/>
        <item x="79"/>
        <item x="192"/>
        <item x="156"/>
        <item x="286"/>
        <item x="939"/>
        <item x="454"/>
        <item x="810"/>
        <item x="497"/>
        <item x="496"/>
        <item x="450"/>
        <item x="793"/>
        <item x="329"/>
        <item x="138"/>
        <item x="115"/>
        <item x="1014"/>
        <item x="534"/>
        <item x="1025"/>
        <item x="688"/>
        <item x="46"/>
        <item x="117"/>
        <item x="651"/>
        <item x="47"/>
        <item x="1004"/>
        <item x="288"/>
        <item x="1019"/>
        <item x="970"/>
        <item x="1017"/>
        <item x="401"/>
        <item x="241"/>
        <item x="603"/>
        <item x="525"/>
        <item x="790"/>
        <item x="38"/>
        <item x="384"/>
        <item x="763"/>
        <item x="965"/>
        <item x="822"/>
        <item x="296"/>
        <item x="583"/>
        <item x="422"/>
        <item x="589"/>
        <item x="428"/>
        <item x="610"/>
        <item x="909"/>
        <item x="349"/>
        <item x="234"/>
        <item x="552"/>
        <item x="811"/>
        <item x="623"/>
        <item x="926"/>
        <item x="200"/>
        <item x="698"/>
        <item x="419"/>
        <item x="495"/>
        <item x="235"/>
        <item x="773"/>
        <item x="769"/>
        <item x="239"/>
        <item x="971"/>
        <item x="723"/>
        <item x="612"/>
        <item x="573"/>
        <item x="0"/>
        <item x="158"/>
        <item x="52"/>
        <item x="684"/>
        <item x="535"/>
        <item x="1042"/>
        <item x="427"/>
        <item x="440"/>
        <item x="987"/>
        <item x="371"/>
        <item x="409"/>
        <item x="91"/>
        <item x="72"/>
        <item x="648"/>
        <item x="214"/>
        <item x="415"/>
        <item x="992"/>
        <item x="571"/>
        <item x="1050"/>
        <item x="236"/>
        <item x="106"/>
        <item x="370"/>
        <item x="1065"/>
        <item x="924"/>
        <item x="84"/>
        <item x="940"/>
        <item x="775"/>
        <item x="145"/>
        <item x="741"/>
        <item x="15"/>
        <item x="278"/>
        <item x="641"/>
        <item x="211"/>
        <item x="121"/>
        <item x="399"/>
        <item x="194"/>
        <item x="842"/>
        <item x="256"/>
        <item x="39"/>
        <item x="135"/>
        <item x="166"/>
        <item x="243"/>
        <item x="835"/>
        <item x="975"/>
        <item x="602"/>
        <item x="451"/>
        <item x="97"/>
        <item x="918"/>
        <item x="956"/>
        <item x="205"/>
        <item x="914"/>
        <item x="568"/>
        <item x="3"/>
        <item x="904"/>
        <item x="789"/>
        <item x="75"/>
        <item x="964"/>
        <item x="82"/>
        <item x="42"/>
        <item x="647"/>
        <item x="847"/>
        <item x="181"/>
        <item x="94"/>
        <item x="590"/>
        <item x="292"/>
        <item x="41"/>
        <item x="492"/>
        <item x="25"/>
        <item x="307"/>
        <item x="693"/>
        <item x="761"/>
        <item x="303"/>
        <item x="420"/>
        <item x="291"/>
        <item x="562"/>
        <item x="932"/>
        <item x="908"/>
        <item x="640"/>
        <item x="772"/>
        <item x="314"/>
        <item x="311"/>
        <item x="137"/>
        <item x="161"/>
        <item x="685"/>
        <item x="316"/>
        <item x="742"/>
        <item x="649"/>
        <item x="850"/>
        <item x="919"/>
        <item x="659"/>
        <item x="606"/>
        <item x="171"/>
        <item x="681"/>
        <item x="998"/>
        <item x="519"/>
        <item x="131"/>
        <item x="515"/>
        <item x="574"/>
        <item x="476"/>
        <item x="639"/>
        <item x="207"/>
        <item x="931"/>
        <item x="609"/>
        <item x="289"/>
        <item x="40"/>
        <item x="195"/>
        <item x="921"/>
        <item x="120"/>
        <item x="230"/>
        <item x="617"/>
        <item x="929"/>
        <item x="322"/>
        <item x="498"/>
        <item x="45"/>
        <item x="718"/>
        <item x="997"/>
        <item x="264"/>
        <item x="634"/>
        <item x="830"/>
        <item x="667"/>
        <item x="644"/>
        <item x="864"/>
        <item x="163"/>
        <item x="595"/>
        <item x="486"/>
        <item x="365"/>
        <item x="611"/>
        <item x="1067"/>
        <item x="4"/>
        <item x="755"/>
        <item x="508"/>
        <item x="1020"/>
        <item x="615"/>
        <item x="809"/>
        <item x="338"/>
        <item x="54"/>
        <item x="507"/>
        <item x="302"/>
        <item x="478"/>
        <item x="788"/>
        <item x="930"/>
        <item x="99"/>
        <item x="743"/>
        <item x="275"/>
        <item x="776"/>
        <item x="29"/>
        <item x="373"/>
        <item x="267"/>
        <item x="64"/>
        <item x="757"/>
        <item x="760"/>
        <item x="1078"/>
        <item x="180"/>
        <item x="665"/>
        <item x="865"/>
        <item x="16"/>
        <item x="177"/>
        <item x="907"/>
        <item x="284"/>
        <item x="44"/>
        <item x="1008"/>
        <item x="176"/>
        <item x="438"/>
        <item x="22"/>
        <item x="945"/>
        <item x="608"/>
        <item x="186"/>
        <item x="599"/>
        <item x="969"/>
        <item x="849"/>
        <item x="749"/>
        <item x="770"/>
        <item x="993"/>
        <item x="20"/>
        <item x="14"/>
        <item x="209"/>
        <item x="783"/>
        <item x="271"/>
        <item x="724"/>
        <item x="607"/>
        <item x="240"/>
        <item x="1005"/>
        <item x="852"/>
        <item x="731"/>
        <item x="915"/>
        <item x="306"/>
        <item x="1066"/>
        <item x="735"/>
        <item x="48"/>
        <item x="605"/>
        <item x="71"/>
        <item x="1036"/>
        <item x="153"/>
        <item x="327"/>
        <item x="675"/>
        <item x="309"/>
        <item x="459"/>
        <item x="705"/>
        <item x="804"/>
        <item x="23"/>
        <item x="686"/>
        <item x="814"/>
        <item x="421"/>
        <item x="374"/>
        <item x="828"/>
        <item x="257"/>
        <item x="103"/>
        <item x="591"/>
        <item x="182"/>
        <item x="160"/>
        <item x="628"/>
        <item x="846"/>
        <item x="273"/>
        <item x="638"/>
        <item x="126"/>
        <item x="1055"/>
        <item x="771"/>
        <item x="722"/>
        <item x="721"/>
        <item x="650"/>
        <item x="1046"/>
        <item x="713"/>
        <item x="226"/>
        <item x="717"/>
        <item x="339"/>
        <item x="1076"/>
        <item x="335"/>
        <item x="746"/>
        <item x="193"/>
        <item x="77"/>
        <item x="114"/>
        <item x="203"/>
        <item x="43"/>
        <item x="280"/>
        <item x="756"/>
        <item x="448"/>
        <item x="627"/>
        <item x="980"/>
        <item x="750"/>
        <item x="143"/>
        <item x="340"/>
        <item x="34"/>
        <item x="1024"/>
        <item x="947"/>
        <item x="190"/>
        <item x="37"/>
        <item x="1071"/>
        <item x="832"/>
        <item x="172"/>
        <item x="981"/>
        <item x="344"/>
        <item x="78"/>
        <item x="501"/>
        <item x="68"/>
        <item x="1061"/>
        <item x="754"/>
        <item x="946"/>
        <item x="779"/>
        <item x="159"/>
        <item x="310"/>
        <item x="482"/>
        <item x="162"/>
        <item x="1049"/>
        <item x="98"/>
        <item x="74"/>
        <item x="944"/>
        <item x="922"/>
        <item x="539"/>
        <item x="366"/>
        <item x="703"/>
        <item x="301"/>
        <item x="1064"/>
        <item x="1084"/>
        <item x="1051"/>
        <item x="359"/>
        <item x="817"/>
        <item x="345"/>
        <item x="62"/>
        <item x="229"/>
        <item x="276"/>
        <item x="938"/>
        <item x="343"/>
        <item x="1060"/>
        <item x="1038"/>
        <item x="687"/>
        <item x="21"/>
        <item x="737"/>
        <item x="719"/>
        <item x="460"/>
        <item x="1079"/>
        <item x="219"/>
        <item x="1063"/>
        <item x="653"/>
        <item x="49"/>
        <item x="848"/>
        <item x="164"/>
        <item x="829"/>
        <item x="272"/>
        <item x="523"/>
        <item x="1085"/>
        <item x="312"/>
        <item x="368"/>
        <item x="740"/>
        <item x="739"/>
        <item x="124"/>
        <item x="360"/>
        <item x="223"/>
        <item x="326"/>
        <item x="387"/>
        <item x="217"/>
        <item x="985"/>
        <item x="834"/>
        <item x="854"/>
        <item x="630"/>
        <item x="367"/>
        <item x="354"/>
        <item x="125"/>
        <item x="766"/>
        <item x="961"/>
        <item x="270"/>
        <item x="911"/>
        <item x="720"/>
        <item x="833"/>
        <item x="215"/>
        <item x="825"/>
        <item x="923"/>
        <item x="831"/>
        <item x="348"/>
        <item x="953"/>
        <item x="342"/>
        <item x="1075"/>
        <item x="196"/>
        <item x="464"/>
        <item x="513"/>
        <item x="1070"/>
        <item x="197"/>
        <item x="425"/>
        <item x="716"/>
        <item x="26"/>
        <item x="859"/>
        <item x="198"/>
        <item x="1068"/>
        <item x="277"/>
        <item x="1053"/>
        <item x="350"/>
        <item x="364"/>
        <item x="201"/>
        <item x="736"/>
        <item x="356"/>
        <item x="1069"/>
        <item x="863"/>
        <item x="912"/>
        <item x="856"/>
        <item x="1057"/>
        <item x="244"/>
        <item x="879"/>
        <item x="745"/>
        <item x="363"/>
        <item x="748"/>
        <item x="300"/>
        <item x="55"/>
        <item x="691"/>
        <item x="787"/>
        <item x="10"/>
        <item x="369"/>
        <item x="836"/>
        <item x="169"/>
        <item x="218"/>
        <item x="728"/>
        <item x="577"/>
        <item x="803"/>
        <item x="59"/>
        <item x="199"/>
        <item x="950"/>
        <item x="764"/>
        <item x="1052"/>
        <item x="224"/>
        <item x="212"/>
        <item x="355"/>
        <item x="61"/>
        <item x="165"/>
        <item x="1058"/>
        <item x="228"/>
        <item x="725"/>
        <item x="60"/>
        <item x="361"/>
        <item x="353"/>
        <item x="726"/>
        <item x="1074"/>
        <item x="734"/>
        <item x="225"/>
        <item x="733"/>
        <item x="732"/>
        <item x="341"/>
        <item x="279"/>
        <item x="928"/>
        <item x="76"/>
        <item x="208"/>
        <item x="357"/>
        <item x="130"/>
        <item x="1056"/>
        <item x="1072"/>
        <item x="213"/>
        <item x="352"/>
        <item x="1073"/>
        <item x="220"/>
        <item x="1062"/>
        <item x="362"/>
        <item x="73"/>
        <item x="853"/>
        <item x="372"/>
        <item x="738"/>
        <item x="1083"/>
        <item x="65"/>
        <item x="358"/>
        <item x="913"/>
        <item x="916"/>
        <item x="92"/>
        <item x="934"/>
        <item x="53"/>
        <item x="202"/>
        <item x="1059"/>
        <item x="843"/>
        <item x="837"/>
        <item x="315"/>
        <item x="841"/>
        <item x="347"/>
        <item x="346"/>
        <item x="730"/>
        <item x="729"/>
        <item x="206"/>
        <item x="351"/>
        <item x="93"/>
        <item t="default"/>
      </items>
    </pivotField>
    <pivotField dataField="1" showAll="0">
      <items count="1087">
        <item x="5"/>
        <item x="625"/>
        <item x="959"/>
        <item x="851"/>
        <item x="888"/>
        <item x="920"/>
        <item x="899"/>
        <item x="396"/>
        <item x="1033"/>
        <item x="900"/>
        <item x="586"/>
        <item x="473"/>
        <item x="560"/>
        <item x="898"/>
        <item x="407"/>
        <item x="780"/>
        <item x="894"/>
        <item x="812"/>
        <item x="662"/>
        <item x="597"/>
        <item x="446"/>
        <item x="484"/>
        <item x="951"/>
        <item x="477"/>
        <item x="673"/>
        <item x="816"/>
        <item x="390"/>
        <item x="954"/>
        <item x="700"/>
        <item x="839"/>
        <item x="877"/>
        <item x="882"/>
        <item x="333"/>
        <item x="1044"/>
        <item x="408"/>
        <item x="695"/>
        <item x="559"/>
        <item x="988"/>
        <item x="548"/>
        <item x="858"/>
        <item x="711"/>
        <item x="983"/>
        <item x="319"/>
        <item x="183"/>
        <item x="995"/>
        <item x="56"/>
        <item x="443"/>
        <item x="521"/>
        <item x="430"/>
        <item x="867"/>
        <item x="96"/>
        <item x="151"/>
        <item x="510"/>
        <item x="516"/>
        <item x="12"/>
        <item x="806"/>
        <item x="434"/>
        <item x="18"/>
        <item x="1022"/>
        <item x="128"/>
        <item x="406"/>
        <item x="248"/>
        <item x="51"/>
        <item x="148"/>
        <item x="895"/>
        <item x="537"/>
        <item x="334"/>
        <item x="636"/>
        <item x="668"/>
        <item x="485"/>
        <item x="107"/>
        <item x="468"/>
        <item x="287"/>
        <item x="112"/>
        <item x="883"/>
        <item x="462"/>
        <item x="445"/>
        <item x="1027"/>
        <item x="17"/>
        <item x="188"/>
        <item x="189"/>
        <item x="553"/>
        <item x="596"/>
        <item x="857"/>
        <item x="767"/>
        <item x="101"/>
        <item x="242"/>
        <item x="483"/>
        <item x="479"/>
        <item x="152"/>
        <item x="557"/>
        <item x="467"/>
        <item x="936"/>
        <item x="881"/>
        <item x="902"/>
        <item x="672"/>
        <item x="376"/>
        <item x="598"/>
        <item x="592"/>
        <item x="439"/>
        <item x="1045"/>
        <item x="712"/>
        <item x="402"/>
        <item x="868"/>
        <item x="620"/>
        <item x="781"/>
        <item x="674"/>
        <item x="27"/>
        <item x="247"/>
        <item x="880"/>
        <item x="1001"/>
        <item x="768"/>
        <item x="543"/>
        <item x="1002"/>
        <item x="391"/>
        <item x="551"/>
        <item x="561"/>
        <item x="967"/>
        <item x="475"/>
        <item x="555"/>
        <item x="580"/>
        <item x="108"/>
        <item x="1081"/>
        <item x="544"/>
        <item x="823"/>
        <item x="532"/>
        <item x="903"/>
        <item x="549"/>
        <item x="330"/>
        <item x="581"/>
        <item x="245"/>
        <item x="884"/>
        <item x="527"/>
        <item x="656"/>
        <item x="982"/>
        <item x="210"/>
        <item x="1043"/>
        <item x="263"/>
        <item x="505"/>
        <item x="556"/>
        <item x="694"/>
        <item x="845"/>
        <item x="710"/>
        <item x="824"/>
        <item x="437"/>
        <item x="937"/>
        <item x="613"/>
        <item x="133"/>
        <item x="95"/>
        <item x="635"/>
        <item x="890"/>
        <item x="522"/>
        <item x="986"/>
        <item x="404"/>
        <item x="472"/>
        <item x="216"/>
        <item x="706"/>
        <item x="708"/>
        <item x="24"/>
        <item x="150"/>
        <item x="886"/>
        <item x="377"/>
        <item x="187"/>
        <item x="520"/>
        <item x="558"/>
        <item x="435"/>
        <item x="797"/>
        <item x="400"/>
        <item x="1080"/>
        <item x="262"/>
        <item x="474"/>
        <item x="968"/>
        <item x="838"/>
        <item x="876"/>
        <item x="540"/>
        <item x="232"/>
        <item x="774"/>
        <item x="528"/>
        <item x="86"/>
        <item x="66"/>
        <item x="785"/>
        <item x="481"/>
        <item x="298"/>
        <item x="1035"/>
        <item x="104"/>
        <item x="290"/>
        <item x="566"/>
        <item x="8"/>
        <item x="413"/>
        <item x="897"/>
        <item x="332"/>
        <item x="423"/>
        <item x="1082"/>
        <item x="878"/>
        <item x="392"/>
        <item x="447"/>
        <item x="111"/>
        <item x="249"/>
        <item x="887"/>
        <item x="410"/>
        <item x="689"/>
        <item x="113"/>
        <item x="504"/>
        <item x="469"/>
        <item x="418"/>
        <item x="805"/>
        <item x="657"/>
        <item x="702"/>
        <item x="892"/>
        <item x="861"/>
        <item x="480"/>
        <item x="941"/>
        <item x="403"/>
        <item x="281"/>
        <item x="426"/>
        <item x="441"/>
        <item x="765"/>
        <item x="398"/>
        <item x="889"/>
        <item x="631"/>
        <item x="134"/>
        <item x="582"/>
        <item x="669"/>
        <item x="678"/>
        <item x="801"/>
        <item x="30"/>
        <item x="1054"/>
        <item x="140"/>
        <item x="871"/>
        <item x="70"/>
        <item x="1023"/>
        <item x="31"/>
        <item x="1032"/>
        <item x="593"/>
        <item x="670"/>
        <item x="500"/>
        <item x="550"/>
        <item x="63"/>
        <item x="819"/>
        <item x="452"/>
        <item x="966"/>
        <item x="545"/>
        <item x="588"/>
        <item x="110"/>
        <item x="935"/>
        <item x="517"/>
        <item x="429"/>
        <item x="637"/>
        <item x="1034"/>
        <item x="81"/>
        <item x="411"/>
        <item x="699"/>
        <item x="762"/>
        <item x="792"/>
        <item x="990"/>
        <item x="149"/>
        <item x="870"/>
        <item x="942"/>
        <item x="253"/>
        <item x="395"/>
        <item x="531"/>
        <item x="704"/>
        <item x="642"/>
        <item x="844"/>
        <item x="167"/>
        <item x="891"/>
        <item x="414"/>
        <item x="487"/>
        <item x="442"/>
        <item x="567"/>
        <item x="1028"/>
        <item x="701"/>
        <item x="933"/>
        <item x="274"/>
        <item x="1029"/>
        <item x="538"/>
        <item x="436"/>
        <item x="490"/>
        <item x="866"/>
        <item x="1012"/>
        <item x="389"/>
        <item x="13"/>
        <item x="873"/>
        <item x="463"/>
        <item x="11"/>
        <item x="331"/>
        <item x="910"/>
        <item x="727"/>
        <item x="758"/>
        <item x="955"/>
        <item x="397"/>
        <item x="444"/>
        <item x="466"/>
        <item x="1007"/>
        <item x="979"/>
        <item x="563"/>
        <item x="585"/>
        <item x="269"/>
        <item x="142"/>
        <item x="709"/>
        <item x="57"/>
        <item x="989"/>
        <item x="821"/>
        <item x="619"/>
        <item x="2"/>
        <item x="633"/>
        <item x="991"/>
        <item x="786"/>
        <item x="385"/>
        <item x="862"/>
        <item x="658"/>
        <item x="173"/>
        <item x="664"/>
        <item x="146"/>
        <item x="949"/>
        <item x="973"/>
        <item x="1040"/>
        <item x="294"/>
        <item x="679"/>
        <item x="957"/>
        <item x="696"/>
        <item x="453"/>
        <item x="90"/>
        <item x="380"/>
        <item x="109"/>
        <item x="170"/>
        <item x="917"/>
        <item x="252"/>
        <item x="905"/>
        <item x="541"/>
        <item x="962"/>
        <item x="963"/>
        <item x="431"/>
        <item x="465"/>
        <item x="127"/>
        <item x="233"/>
        <item x="32"/>
        <item x="1039"/>
        <item x="587"/>
        <item x="818"/>
        <item x="320"/>
        <item x="978"/>
        <item x="394"/>
        <item x="456"/>
        <item x="87"/>
        <item x="707"/>
        <item x="624"/>
        <item x="174"/>
        <item x="671"/>
        <item x="901"/>
        <item x="584"/>
        <item x="489"/>
        <item x="526"/>
        <item x="1016"/>
        <item x="470"/>
        <item x="261"/>
        <item x="1"/>
        <item x="337"/>
        <item x="386"/>
        <item x="621"/>
        <item x="1041"/>
        <item x="204"/>
        <item x="514"/>
        <item x="536"/>
        <item x="69"/>
        <item x="815"/>
        <item x="872"/>
        <item x="1077"/>
        <item x="144"/>
        <item x="820"/>
        <item x="246"/>
        <item x="488"/>
        <item x="554"/>
        <item x="1037"/>
        <item x="260"/>
        <item x="600"/>
        <item x="1047"/>
        <item x="896"/>
        <item x="530"/>
        <item x="509"/>
        <item x="184"/>
        <item x="547"/>
        <item x="632"/>
        <item x="512"/>
        <item x="1013"/>
        <item x="379"/>
        <item x="578"/>
        <item x="518"/>
        <item x="491"/>
        <item x="297"/>
        <item x="58"/>
        <item x="238"/>
        <item x="542"/>
        <item x="751"/>
        <item x="714"/>
        <item x="807"/>
        <item x="375"/>
        <item x="579"/>
        <item x="652"/>
        <item x="782"/>
        <item x="317"/>
        <item x="285"/>
        <item x="123"/>
        <item x="564"/>
        <item x="972"/>
        <item x="996"/>
        <item x="840"/>
        <item x="594"/>
        <item x="654"/>
        <item x="471"/>
        <item x="299"/>
        <item x="80"/>
        <item x="676"/>
        <item x="643"/>
        <item x="576"/>
        <item x="254"/>
        <item x="874"/>
        <item x="753"/>
        <item x="860"/>
        <item x="784"/>
        <item x="661"/>
        <item x="943"/>
        <item x="222"/>
        <item x="533"/>
        <item x="893"/>
        <item x="388"/>
        <item x="802"/>
        <item x="511"/>
        <item x="604"/>
        <item x="136"/>
        <item x="265"/>
        <item x="869"/>
        <item x="259"/>
        <item x="546"/>
        <item x="791"/>
        <item x="28"/>
        <item x="132"/>
        <item x="958"/>
        <item x="36"/>
        <item x="455"/>
        <item x="268"/>
        <item x="383"/>
        <item x="885"/>
        <item x="324"/>
        <item x="417"/>
        <item x="412"/>
        <item x="800"/>
        <item x="250"/>
        <item x="529"/>
        <item x="663"/>
        <item x="33"/>
        <item x="1003"/>
        <item x="424"/>
        <item x="154"/>
        <item x="570"/>
        <item x="313"/>
        <item x="759"/>
        <item x="323"/>
        <item x="321"/>
        <item x="282"/>
        <item x="794"/>
        <item x="666"/>
        <item x="626"/>
        <item x="494"/>
        <item x="1021"/>
        <item x="266"/>
        <item x="948"/>
        <item x="690"/>
        <item x="601"/>
        <item x="572"/>
        <item x="1006"/>
        <item x="680"/>
        <item x="147"/>
        <item x="449"/>
        <item x="19"/>
        <item x="1048"/>
        <item x="925"/>
        <item x="336"/>
        <item x="826"/>
        <item x="827"/>
        <item x="157"/>
        <item x="655"/>
        <item x="318"/>
        <item x="1009"/>
        <item x="506"/>
        <item x="798"/>
        <item x="618"/>
        <item x="1015"/>
        <item x="328"/>
        <item x="575"/>
        <item x="524"/>
        <item x="175"/>
        <item x="227"/>
        <item x="974"/>
        <item x="178"/>
        <item x="629"/>
        <item x="168"/>
        <item x="906"/>
        <item x="293"/>
        <item x="683"/>
        <item x="1011"/>
        <item x="325"/>
        <item x="89"/>
        <item x="105"/>
        <item x="715"/>
        <item x="677"/>
        <item x="116"/>
        <item x="141"/>
        <item x="83"/>
        <item x="493"/>
        <item x="565"/>
        <item x="499"/>
        <item x="660"/>
        <item x="432"/>
        <item x="381"/>
        <item x="614"/>
        <item x="185"/>
        <item x="251"/>
        <item x="9"/>
        <item x="231"/>
        <item x="50"/>
        <item x="682"/>
        <item x="1030"/>
        <item x="67"/>
        <item x="778"/>
        <item x="1026"/>
        <item x="999"/>
        <item x="295"/>
        <item x="283"/>
        <item x="100"/>
        <item x="569"/>
        <item x="308"/>
        <item x="139"/>
        <item x="646"/>
        <item x="1010"/>
        <item x="616"/>
        <item x="258"/>
        <item x="1031"/>
        <item x="502"/>
        <item x="255"/>
        <item x="119"/>
        <item x="221"/>
        <item x="129"/>
        <item x="813"/>
        <item x="35"/>
        <item x="927"/>
        <item x="85"/>
        <item x="875"/>
        <item x="855"/>
        <item x="382"/>
        <item x="458"/>
        <item x="179"/>
        <item x="102"/>
        <item x="799"/>
        <item x="405"/>
        <item x="808"/>
        <item x="994"/>
        <item x="796"/>
        <item x="622"/>
        <item x="777"/>
        <item x="752"/>
        <item x="952"/>
        <item x="304"/>
        <item x="461"/>
        <item x="960"/>
        <item x="977"/>
        <item x="697"/>
        <item x="191"/>
        <item x="118"/>
        <item x="503"/>
        <item x="6"/>
        <item x="88"/>
        <item x="976"/>
        <item x="122"/>
        <item x="692"/>
        <item x="795"/>
        <item x="1000"/>
        <item x="433"/>
        <item x="457"/>
        <item x="378"/>
        <item x="7"/>
        <item x="744"/>
        <item x="237"/>
        <item x="156"/>
        <item x="416"/>
        <item x="393"/>
        <item x="79"/>
        <item x="984"/>
        <item x="1018"/>
        <item x="645"/>
        <item x="747"/>
        <item x="305"/>
        <item x="192"/>
        <item x="155"/>
        <item x="496"/>
        <item x="454"/>
        <item x="497"/>
        <item x="810"/>
        <item x="450"/>
        <item x="286"/>
        <item x="1014"/>
        <item x="939"/>
        <item x="138"/>
        <item x="1025"/>
        <item x="534"/>
        <item x="688"/>
        <item x="651"/>
        <item x="117"/>
        <item x="329"/>
        <item x="793"/>
        <item x="115"/>
        <item x="790"/>
        <item x="1004"/>
        <item x="970"/>
        <item x="241"/>
        <item x="1019"/>
        <item x="603"/>
        <item x="965"/>
        <item x="401"/>
        <item x="384"/>
        <item x="589"/>
        <item x="1017"/>
        <item x="525"/>
        <item x="288"/>
        <item x="422"/>
        <item x="610"/>
        <item x="428"/>
        <item x="763"/>
        <item x="583"/>
        <item x="349"/>
        <item x="296"/>
        <item x="552"/>
        <item x="822"/>
        <item x="623"/>
        <item x="38"/>
        <item x="698"/>
        <item x="419"/>
        <item x="234"/>
        <item x="909"/>
        <item x="46"/>
        <item x="47"/>
        <item x="495"/>
        <item x="612"/>
        <item x="971"/>
        <item x="158"/>
        <item x="811"/>
        <item x="1042"/>
        <item x="200"/>
        <item x="926"/>
        <item x="0"/>
        <item x="573"/>
        <item x="535"/>
        <item x="235"/>
        <item x="769"/>
        <item x="987"/>
        <item x="427"/>
        <item x="239"/>
        <item x="648"/>
        <item x="440"/>
        <item x="415"/>
        <item x="371"/>
        <item x="91"/>
        <item x="684"/>
        <item x="409"/>
        <item x="1050"/>
        <item x="773"/>
        <item x="723"/>
        <item x="571"/>
        <item x="370"/>
        <item x="236"/>
        <item x="1065"/>
        <item x="52"/>
        <item x="214"/>
        <item x="72"/>
        <item x="106"/>
        <item x="211"/>
        <item x="399"/>
        <item x="992"/>
        <item x="924"/>
        <item x="641"/>
        <item x="940"/>
        <item x="741"/>
        <item x="84"/>
        <item x="278"/>
        <item x="145"/>
        <item x="15"/>
        <item x="775"/>
        <item x="194"/>
        <item x="135"/>
        <item x="166"/>
        <item x="121"/>
        <item x="842"/>
        <item x="256"/>
        <item x="243"/>
        <item x="602"/>
        <item x="39"/>
        <item x="918"/>
        <item x="451"/>
        <item x="904"/>
        <item x="914"/>
        <item x="205"/>
        <item x="835"/>
        <item x="568"/>
        <item x="975"/>
        <item x="956"/>
        <item x="847"/>
        <item x="964"/>
        <item x="181"/>
        <item x="97"/>
        <item x="3"/>
        <item x="94"/>
        <item x="647"/>
        <item x="590"/>
        <item x="693"/>
        <item x="492"/>
        <item x="789"/>
        <item x="82"/>
        <item x="303"/>
        <item x="420"/>
        <item x="761"/>
        <item x="307"/>
        <item x="314"/>
        <item x="562"/>
        <item x="292"/>
        <item x="161"/>
        <item x="685"/>
        <item x="311"/>
        <item x="640"/>
        <item x="316"/>
        <item x="42"/>
        <item x="75"/>
        <item x="291"/>
        <item x="932"/>
        <item x="908"/>
        <item x="919"/>
        <item x="649"/>
        <item x="171"/>
        <item x="772"/>
        <item x="25"/>
        <item x="41"/>
        <item x="476"/>
        <item x="681"/>
        <item x="519"/>
        <item x="659"/>
        <item x="742"/>
        <item x="606"/>
        <item x="137"/>
        <item x="515"/>
        <item x="574"/>
        <item x="850"/>
        <item x="338"/>
        <item x="609"/>
        <item x="639"/>
        <item x="931"/>
        <item x="131"/>
        <item x="617"/>
        <item x="207"/>
        <item x="40"/>
        <item x="289"/>
        <item x="195"/>
        <item x="998"/>
        <item x="921"/>
        <item x="498"/>
        <item x="929"/>
        <item x="322"/>
        <item x="230"/>
        <item x="120"/>
        <item x="264"/>
        <item x="163"/>
        <item x="634"/>
        <item x="611"/>
        <item x="595"/>
        <item x="644"/>
        <item x="667"/>
        <item x="486"/>
        <item x="718"/>
        <item x="365"/>
        <item x="1067"/>
        <item x="830"/>
        <item x="864"/>
        <item x="508"/>
        <item x="997"/>
        <item x="1020"/>
        <item x="615"/>
        <item x="755"/>
        <item x="45"/>
        <item x="4"/>
        <item x="267"/>
        <item x="507"/>
        <item x="809"/>
        <item x="478"/>
        <item x="373"/>
        <item x="302"/>
        <item x="930"/>
        <item x="275"/>
        <item x="54"/>
        <item x="99"/>
        <item x="760"/>
        <item x="788"/>
        <item x="180"/>
        <item x="743"/>
        <item x="665"/>
        <item x="776"/>
        <item x="1078"/>
        <item x="16"/>
        <item x="177"/>
        <item x="29"/>
        <item x="176"/>
        <item x="438"/>
        <item x="757"/>
        <item x="186"/>
        <item x="865"/>
        <item x="22"/>
        <item x="945"/>
        <item x="907"/>
        <item x="599"/>
        <item x="849"/>
        <item x="969"/>
        <item x="608"/>
        <item x="284"/>
        <item x="64"/>
        <item x="209"/>
        <item x="20"/>
        <item x="14"/>
        <item x="1008"/>
        <item x="749"/>
        <item x="724"/>
        <item x="783"/>
        <item x="607"/>
        <item x="915"/>
        <item x="1066"/>
        <item x="770"/>
        <item x="240"/>
        <item x="1036"/>
        <item x="44"/>
        <item x="271"/>
        <item x="306"/>
        <item x="993"/>
        <item x="852"/>
        <item x="605"/>
        <item x="731"/>
        <item x="675"/>
        <item x="735"/>
        <item x="459"/>
        <item x="327"/>
        <item x="1005"/>
        <item x="804"/>
        <item x="686"/>
        <item x="309"/>
        <item x="153"/>
        <item x="705"/>
        <item x="421"/>
        <item x="374"/>
        <item x="828"/>
        <item x="628"/>
        <item x="182"/>
        <item x="160"/>
        <item x="591"/>
        <item x="48"/>
        <item x="257"/>
        <item x="1055"/>
        <item x="71"/>
        <item x="23"/>
        <item x="814"/>
        <item x="713"/>
        <item x="638"/>
        <item x="650"/>
        <item x="846"/>
        <item x="1046"/>
        <item x="339"/>
        <item x="273"/>
        <item x="193"/>
        <item x="721"/>
        <item x="126"/>
        <item x="1076"/>
        <item x="335"/>
        <item x="771"/>
        <item x="722"/>
        <item x="203"/>
        <item x="226"/>
        <item x="627"/>
        <item x="448"/>
        <item x="717"/>
        <item x="746"/>
        <item x="103"/>
        <item x="143"/>
        <item x="280"/>
        <item x="114"/>
        <item x="340"/>
        <item x="756"/>
        <item x="190"/>
        <item x="750"/>
        <item x="947"/>
        <item x="980"/>
        <item x="1024"/>
        <item x="77"/>
        <item x="34"/>
        <item x="43"/>
        <item x="1071"/>
        <item x="172"/>
        <item x="37"/>
        <item x="344"/>
        <item x="1061"/>
        <item x="501"/>
        <item x="832"/>
        <item x="946"/>
        <item x="159"/>
        <item x="981"/>
        <item x="162"/>
        <item x="482"/>
        <item x="1049"/>
        <item x="703"/>
        <item x="754"/>
        <item x="539"/>
        <item x="944"/>
        <item x="310"/>
        <item x="1064"/>
        <item x="366"/>
        <item x="1051"/>
        <item x="345"/>
        <item x="1084"/>
        <item x="68"/>
        <item x="359"/>
        <item x="779"/>
        <item x="1060"/>
        <item x="78"/>
        <item x="343"/>
        <item x="687"/>
        <item x="276"/>
        <item x="817"/>
        <item x="301"/>
        <item x="938"/>
        <item x="1038"/>
        <item x="229"/>
        <item x="922"/>
        <item x="1079"/>
        <item x="460"/>
        <item x="74"/>
        <item x="98"/>
        <item x="737"/>
        <item x="719"/>
        <item x="1063"/>
        <item x="62"/>
        <item x="164"/>
        <item x="21"/>
        <item x="653"/>
        <item x="219"/>
        <item x="1085"/>
        <item x="368"/>
        <item x="523"/>
        <item x="312"/>
        <item x="829"/>
        <item x="848"/>
        <item x="272"/>
        <item x="360"/>
        <item x="49"/>
        <item x="740"/>
        <item x="739"/>
        <item x="387"/>
        <item x="124"/>
        <item x="326"/>
        <item x="854"/>
        <item x="985"/>
        <item x="354"/>
        <item x="367"/>
        <item x="217"/>
        <item x="223"/>
        <item x="630"/>
        <item x="834"/>
        <item x="961"/>
        <item x="766"/>
        <item x="911"/>
        <item x="125"/>
        <item x="270"/>
        <item x="833"/>
        <item x="825"/>
        <item x="720"/>
        <item x="923"/>
        <item x="348"/>
        <item x="953"/>
        <item x="215"/>
        <item x="831"/>
        <item x="716"/>
        <item x="342"/>
        <item x="1075"/>
        <item x="464"/>
        <item x="425"/>
        <item x="1070"/>
        <item x="513"/>
        <item x="196"/>
        <item x="197"/>
        <item x="859"/>
        <item x="350"/>
        <item x="1068"/>
        <item x="1053"/>
        <item x="26"/>
        <item x="364"/>
        <item x="198"/>
        <item x="277"/>
        <item x="356"/>
        <item x="201"/>
        <item x="1069"/>
        <item x="736"/>
        <item x="863"/>
        <item x="912"/>
        <item x="1057"/>
        <item x="244"/>
        <item x="856"/>
        <item x="879"/>
        <item x="363"/>
        <item x="745"/>
        <item x="691"/>
        <item x="748"/>
        <item x="300"/>
        <item x="55"/>
        <item x="787"/>
        <item x="369"/>
        <item x="169"/>
        <item x="10"/>
        <item x="836"/>
        <item x="577"/>
        <item x="728"/>
        <item x="950"/>
        <item x="218"/>
        <item x="1052"/>
        <item x="59"/>
        <item x="803"/>
        <item x="199"/>
        <item x="764"/>
        <item x="224"/>
        <item x="212"/>
        <item x="355"/>
        <item x="165"/>
        <item x="1058"/>
        <item x="725"/>
        <item x="353"/>
        <item x="361"/>
        <item x="228"/>
        <item x="1074"/>
        <item x="726"/>
        <item x="61"/>
        <item x="733"/>
        <item x="225"/>
        <item x="734"/>
        <item x="732"/>
        <item x="341"/>
        <item x="928"/>
        <item x="279"/>
        <item x="60"/>
        <item x="208"/>
        <item x="357"/>
        <item x="1056"/>
        <item x="352"/>
        <item x="130"/>
        <item x="1072"/>
        <item x="1073"/>
        <item x="76"/>
        <item x="1062"/>
        <item x="362"/>
        <item x="213"/>
        <item x="372"/>
        <item x="220"/>
        <item x="853"/>
        <item x="1083"/>
        <item x="738"/>
        <item x="73"/>
        <item x="358"/>
        <item x="916"/>
        <item x="913"/>
        <item x="92"/>
        <item x="65"/>
        <item x="1059"/>
        <item x="934"/>
        <item x="202"/>
        <item x="53"/>
        <item x="843"/>
        <item x="837"/>
        <item x="315"/>
        <item x="841"/>
        <item x="347"/>
        <item x="346"/>
        <item x="730"/>
        <item x="729"/>
        <item x="206"/>
        <item x="351"/>
        <item x="93"/>
        <item t="default"/>
      </items>
    </pivotField>
    <pivotField dataField="1" showAll="0">
      <items count="1087">
        <item x="5"/>
        <item x="625"/>
        <item x="959"/>
        <item x="851"/>
        <item x="888"/>
        <item x="920"/>
        <item x="899"/>
        <item x="396"/>
        <item x="1033"/>
        <item x="900"/>
        <item x="586"/>
        <item x="473"/>
        <item x="560"/>
        <item x="898"/>
        <item x="407"/>
        <item x="780"/>
        <item x="894"/>
        <item x="662"/>
        <item x="812"/>
        <item x="597"/>
        <item x="446"/>
        <item x="484"/>
        <item x="951"/>
        <item x="477"/>
        <item x="673"/>
        <item x="816"/>
        <item x="390"/>
        <item x="954"/>
        <item x="700"/>
        <item x="839"/>
        <item x="877"/>
        <item x="882"/>
        <item x="333"/>
        <item x="1044"/>
        <item x="408"/>
        <item x="695"/>
        <item x="559"/>
        <item x="988"/>
        <item x="548"/>
        <item x="858"/>
        <item x="711"/>
        <item x="983"/>
        <item x="319"/>
        <item x="183"/>
        <item x="443"/>
        <item x="867"/>
        <item x="995"/>
        <item x="56"/>
        <item x="430"/>
        <item x="96"/>
        <item x="521"/>
        <item x="510"/>
        <item x="516"/>
        <item x="151"/>
        <item x="806"/>
        <item x="12"/>
        <item x="434"/>
        <item x="18"/>
        <item x="1022"/>
        <item x="406"/>
        <item x="248"/>
        <item x="128"/>
        <item x="537"/>
        <item x="895"/>
        <item x="668"/>
        <item x="334"/>
        <item x="636"/>
        <item x="148"/>
        <item x="287"/>
        <item x="485"/>
        <item x="468"/>
        <item x="51"/>
        <item x="107"/>
        <item x="112"/>
        <item x="883"/>
        <item x="462"/>
        <item x="445"/>
        <item x="1027"/>
        <item x="17"/>
        <item x="188"/>
        <item x="189"/>
        <item x="553"/>
        <item x="596"/>
        <item x="857"/>
        <item x="767"/>
        <item x="242"/>
        <item x="483"/>
        <item x="101"/>
        <item x="467"/>
        <item x="557"/>
        <item x="479"/>
        <item x="881"/>
        <item x="152"/>
        <item x="936"/>
        <item x="902"/>
        <item x="376"/>
        <item x="672"/>
        <item x="598"/>
        <item x="439"/>
        <item x="592"/>
        <item x="712"/>
        <item x="868"/>
        <item x="1045"/>
        <item x="620"/>
        <item x="402"/>
        <item x="674"/>
        <item x="27"/>
        <item x="781"/>
        <item x="880"/>
        <item x="1001"/>
        <item x="247"/>
        <item x="1002"/>
        <item x="543"/>
        <item x="391"/>
        <item x="768"/>
        <item x="551"/>
        <item x="561"/>
        <item x="967"/>
        <item x="475"/>
        <item x="555"/>
        <item x="580"/>
        <item x="544"/>
        <item x="1081"/>
        <item x="532"/>
        <item x="108"/>
        <item x="549"/>
        <item x="903"/>
        <item x="823"/>
        <item x="581"/>
        <item x="245"/>
        <item x="330"/>
        <item x="884"/>
        <item x="527"/>
        <item x="656"/>
        <item x="982"/>
        <item x="210"/>
        <item x="1043"/>
        <item x="505"/>
        <item x="556"/>
        <item x="694"/>
        <item x="263"/>
        <item x="845"/>
        <item x="437"/>
        <item x="710"/>
        <item x="613"/>
        <item x="824"/>
        <item x="133"/>
        <item x="937"/>
        <item x="95"/>
        <item x="986"/>
        <item x="404"/>
        <item x="890"/>
        <item x="635"/>
        <item x="472"/>
        <item x="522"/>
        <item x="886"/>
        <item x="706"/>
        <item x="24"/>
        <item x="708"/>
        <item x="377"/>
        <item x="216"/>
        <item x="187"/>
        <item x="150"/>
        <item x="558"/>
        <item x="435"/>
        <item x="520"/>
        <item x="400"/>
        <item x="797"/>
        <item x="1080"/>
        <item x="474"/>
        <item x="262"/>
        <item x="876"/>
        <item x="968"/>
        <item x="540"/>
        <item x="232"/>
        <item x="838"/>
        <item x="528"/>
        <item x="481"/>
        <item x="290"/>
        <item x="774"/>
        <item x="86"/>
        <item x="1035"/>
        <item x="785"/>
        <item x="566"/>
        <item x="298"/>
        <item x="413"/>
        <item x="897"/>
        <item x="332"/>
        <item x="878"/>
        <item x="423"/>
        <item x="104"/>
        <item x="1082"/>
        <item x="66"/>
        <item x="8"/>
        <item x="392"/>
        <item x="447"/>
        <item x="249"/>
        <item x="887"/>
        <item x="689"/>
        <item x="410"/>
        <item x="111"/>
        <item x="469"/>
        <item x="504"/>
        <item x="113"/>
        <item x="657"/>
        <item x="702"/>
        <item x="418"/>
        <item x="805"/>
        <item x="678"/>
        <item x="941"/>
        <item x="892"/>
        <item x="426"/>
        <item x="480"/>
        <item x="441"/>
        <item x="861"/>
        <item x="403"/>
        <item x="765"/>
        <item x="281"/>
        <item x="398"/>
        <item x="631"/>
        <item x="889"/>
        <item x="582"/>
        <item x="669"/>
        <item x="134"/>
        <item x="140"/>
        <item x="1054"/>
        <item x="801"/>
        <item x="871"/>
        <item x="1023"/>
        <item x="1032"/>
        <item x="30"/>
        <item x="500"/>
        <item x="670"/>
        <item x="593"/>
        <item x="550"/>
        <item x="452"/>
        <item x="31"/>
        <item x="966"/>
        <item x="545"/>
        <item x="819"/>
        <item x="70"/>
        <item x="588"/>
        <item x="110"/>
        <item x="517"/>
        <item x="63"/>
        <item x="935"/>
        <item x="429"/>
        <item x="1034"/>
        <item x="699"/>
        <item x="637"/>
        <item x="411"/>
        <item x="990"/>
        <item x="81"/>
        <item x="792"/>
        <item x="870"/>
        <item x="942"/>
        <item x="762"/>
        <item x="149"/>
        <item x="253"/>
        <item x="531"/>
        <item x="395"/>
        <item x="642"/>
        <item x="704"/>
        <item x="167"/>
        <item x="891"/>
        <item x="414"/>
        <item x="844"/>
        <item x="487"/>
        <item x="442"/>
        <item x="567"/>
        <item x="1028"/>
        <item x="701"/>
        <item x="1029"/>
        <item x="538"/>
        <item x="436"/>
        <item x="490"/>
        <item x="933"/>
        <item x="866"/>
        <item x="1012"/>
        <item x="389"/>
        <item x="13"/>
        <item x="873"/>
        <item x="463"/>
        <item x="11"/>
        <item x="274"/>
        <item x="331"/>
        <item x="991"/>
        <item x="466"/>
        <item x="444"/>
        <item x="727"/>
        <item x="955"/>
        <item x="397"/>
        <item x="563"/>
        <item x="910"/>
        <item x="709"/>
        <item x="585"/>
        <item x="758"/>
        <item x="979"/>
        <item x="821"/>
        <item x="619"/>
        <item x="1007"/>
        <item x="633"/>
        <item x="269"/>
        <item x="385"/>
        <item x="173"/>
        <item x="658"/>
        <item x="142"/>
        <item x="2"/>
        <item x="862"/>
        <item x="949"/>
        <item x="989"/>
        <item x="786"/>
        <item x="664"/>
        <item x="679"/>
        <item x="696"/>
        <item x="453"/>
        <item x="957"/>
        <item x="57"/>
        <item x="1040"/>
        <item x="170"/>
        <item x="146"/>
        <item x="917"/>
        <item x="380"/>
        <item x="541"/>
        <item x="973"/>
        <item x="431"/>
        <item x="465"/>
        <item x="294"/>
        <item x="963"/>
        <item x="252"/>
        <item x="127"/>
        <item x="962"/>
        <item x="109"/>
        <item x="233"/>
        <item x="905"/>
        <item x="90"/>
        <item x="587"/>
        <item x="394"/>
        <item x="87"/>
        <item x="1039"/>
        <item x="456"/>
        <item x="489"/>
        <item x="624"/>
        <item x="174"/>
        <item x="818"/>
        <item x="320"/>
        <item x="671"/>
        <item x="707"/>
        <item x="32"/>
        <item x="584"/>
        <item x="901"/>
        <item x="526"/>
        <item x="1016"/>
        <item x="470"/>
        <item x="978"/>
        <item x="386"/>
        <item x="621"/>
        <item x="261"/>
        <item x="337"/>
        <item x="536"/>
        <item x="514"/>
        <item x="204"/>
        <item x="1041"/>
        <item x="1"/>
        <item x="1077"/>
        <item x="872"/>
        <item x="815"/>
        <item x="246"/>
        <item x="488"/>
        <item x="554"/>
        <item x="184"/>
        <item x="600"/>
        <item x="547"/>
        <item x="820"/>
        <item x="144"/>
        <item x="530"/>
        <item x="1047"/>
        <item x="1037"/>
        <item x="896"/>
        <item x="260"/>
        <item x="632"/>
        <item x="1013"/>
        <item x="578"/>
        <item x="509"/>
        <item x="285"/>
        <item x="518"/>
        <item x="491"/>
        <item x="69"/>
        <item x="379"/>
        <item x="58"/>
        <item x="542"/>
        <item x="512"/>
        <item x="751"/>
        <item x="238"/>
        <item x="807"/>
        <item x="375"/>
        <item x="714"/>
        <item x="579"/>
        <item x="652"/>
        <item x="972"/>
        <item x="317"/>
        <item x="564"/>
        <item x="297"/>
        <item x="654"/>
        <item x="471"/>
        <item x="594"/>
        <item x="782"/>
        <item x="643"/>
        <item x="576"/>
        <item x="123"/>
        <item x="840"/>
        <item x="676"/>
        <item x="80"/>
        <item x="254"/>
        <item x="996"/>
        <item x="533"/>
        <item x="874"/>
        <item x="943"/>
        <item x="299"/>
        <item x="388"/>
        <item x="661"/>
        <item x="860"/>
        <item x="802"/>
        <item x="893"/>
        <item x="222"/>
        <item x="136"/>
        <item x="753"/>
        <item x="604"/>
        <item x="784"/>
        <item x="511"/>
        <item x="265"/>
        <item x="546"/>
        <item x="869"/>
        <item x="791"/>
        <item x="259"/>
        <item x="132"/>
        <item x="412"/>
        <item x="28"/>
        <item x="958"/>
        <item x="455"/>
        <item x="383"/>
        <item x="417"/>
        <item x="885"/>
        <item x="324"/>
        <item x="36"/>
        <item x="800"/>
        <item x="529"/>
        <item x="424"/>
        <item x="268"/>
        <item x="250"/>
        <item x="759"/>
        <item x="313"/>
        <item x="570"/>
        <item x="663"/>
        <item x="323"/>
        <item x="321"/>
        <item x="33"/>
        <item x="154"/>
        <item x="626"/>
        <item x="1003"/>
        <item x="282"/>
        <item x="794"/>
        <item x="1021"/>
        <item x="666"/>
        <item x="494"/>
        <item x="690"/>
        <item x="948"/>
        <item x="601"/>
        <item x="266"/>
        <item x="572"/>
        <item x="680"/>
        <item x="19"/>
        <item x="449"/>
        <item x="1048"/>
        <item x="157"/>
        <item x="655"/>
        <item x="318"/>
        <item x="336"/>
        <item x="798"/>
        <item x="925"/>
        <item x="618"/>
        <item x="826"/>
        <item x="827"/>
        <item x="575"/>
        <item x="147"/>
        <item x="175"/>
        <item x="1006"/>
        <item x="178"/>
        <item x="506"/>
        <item x="168"/>
        <item x="683"/>
        <item x="1015"/>
        <item x="629"/>
        <item x="328"/>
        <item x="524"/>
        <item x="89"/>
        <item x="565"/>
        <item x="325"/>
        <item x="906"/>
        <item x="715"/>
        <item x="1011"/>
        <item x="1009"/>
        <item x="677"/>
        <item x="227"/>
        <item x="499"/>
        <item x="493"/>
        <item x="293"/>
        <item x="660"/>
        <item x="974"/>
        <item x="105"/>
        <item x="432"/>
        <item x="614"/>
        <item x="185"/>
        <item x="283"/>
        <item x="116"/>
        <item x="231"/>
        <item x="83"/>
        <item x="251"/>
        <item x="1030"/>
        <item x="141"/>
        <item x="381"/>
        <item x="1026"/>
        <item x="682"/>
        <item x="778"/>
        <item x="50"/>
        <item x="9"/>
        <item x="295"/>
        <item x="569"/>
        <item x="308"/>
        <item x="999"/>
        <item x="646"/>
        <item x="1031"/>
        <item x="502"/>
        <item x="100"/>
        <item x="616"/>
        <item x="67"/>
        <item x="139"/>
        <item x="255"/>
        <item x="129"/>
        <item x="258"/>
        <item x="382"/>
        <item x="458"/>
        <item x="179"/>
        <item x="875"/>
        <item x="1010"/>
        <item x="799"/>
        <item x="221"/>
        <item x="813"/>
        <item x="119"/>
        <item x="405"/>
        <item x="855"/>
        <item x="35"/>
        <item x="622"/>
        <item x="85"/>
        <item x="461"/>
        <item x="952"/>
        <item x="808"/>
        <item x="697"/>
        <item x="102"/>
        <item x="960"/>
        <item x="927"/>
        <item x="796"/>
        <item x="191"/>
        <item x="503"/>
        <item x="304"/>
        <item x="777"/>
        <item x="994"/>
        <item x="752"/>
        <item x="88"/>
        <item x="692"/>
        <item x="977"/>
        <item x="156"/>
        <item x="6"/>
        <item x="433"/>
        <item x="118"/>
        <item x="378"/>
        <item x="79"/>
        <item x="457"/>
        <item x="984"/>
        <item x="416"/>
        <item x="795"/>
        <item x="1018"/>
        <item x="744"/>
        <item x="122"/>
        <item x="237"/>
        <item x="393"/>
        <item x="976"/>
        <item x="192"/>
        <item x="1000"/>
        <item x="645"/>
        <item x="496"/>
        <item x="305"/>
        <item x="454"/>
        <item x="747"/>
        <item x="7"/>
        <item x="497"/>
        <item x="155"/>
        <item x="450"/>
        <item x="1014"/>
        <item x="138"/>
        <item x="1025"/>
        <item x="688"/>
        <item x="810"/>
        <item x="534"/>
        <item x="651"/>
        <item x="117"/>
        <item x="286"/>
        <item x="939"/>
        <item x="329"/>
        <item x="790"/>
        <item x="793"/>
        <item x="241"/>
        <item x="970"/>
        <item x="603"/>
        <item x="965"/>
        <item x="589"/>
        <item x="1004"/>
        <item x="1019"/>
        <item x="422"/>
        <item x="610"/>
        <item x="115"/>
        <item x="384"/>
        <item x="428"/>
        <item x="401"/>
        <item x="349"/>
        <item x="552"/>
        <item x="525"/>
        <item x="1017"/>
        <item x="583"/>
        <item x="623"/>
        <item x="763"/>
        <item x="296"/>
        <item x="288"/>
        <item x="698"/>
        <item x="419"/>
        <item x="822"/>
        <item x="234"/>
        <item x="612"/>
        <item x="909"/>
        <item x="158"/>
        <item x="495"/>
        <item x="1042"/>
        <item x="38"/>
        <item x="987"/>
        <item x="535"/>
        <item x="971"/>
        <item x="0"/>
        <item x="648"/>
        <item x="573"/>
        <item x="427"/>
        <item x="415"/>
        <item x="440"/>
        <item x="371"/>
        <item x="91"/>
        <item x="769"/>
        <item x="200"/>
        <item x="811"/>
        <item x="235"/>
        <item x="409"/>
        <item x="926"/>
        <item x="1050"/>
        <item x="684"/>
        <item x="239"/>
        <item x="370"/>
        <item x="1065"/>
        <item x="571"/>
        <item x="47"/>
        <item x="236"/>
        <item x="46"/>
        <item x="723"/>
        <item x="773"/>
        <item x="399"/>
        <item x="211"/>
        <item x="214"/>
        <item x="52"/>
        <item x="72"/>
        <item x="106"/>
        <item x="641"/>
        <item x="924"/>
        <item x="135"/>
        <item x="166"/>
        <item x="741"/>
        <item x="602"/>
        <item x="940"/>
        <item x="84"/>
        <item x="992"/>
        <item x="278"/>
        <item x="243"/>
        <item x="194"/>
        <item x="15"/>
        <item x="145"/>
        <item x="775"/>
        <item x="256"/>
        <item x="904"/>
        <item x="918"/>
        <item x="914"/>
        <item x="842"/>
        <item x="451"/>
        <item x="121"/>
        <item x="205"/>
        <item x="568"/>
        <item x="39"/>
        <item x="847"/>
        <item x="181"/>
        <item x="964"/>
        <item x="956"/>
        <item x="835"/>
        <item x="94"/>
        <item x="338"/>
        <item x="975"/>
        <item x="693"/>
        <item x="3"/>
        <item x="492"/>
        <item x="97"/>
        <item x="590"/>
        <item x="303"/>
        <item x="420"/>
        <item x="647"/>
        <item x="314"/>
        <item x="82"/>
        <item x="562"/>
        <item x="161"/>
        <item x="685"/>
        <item x="789"/>
        <item x="761"/>
        <item x="307"/>
        <item x="311"/>
        <item x="316"/>
        <item x="919"/>
        <item x="640"/>
        <item x="171"/>
        <item x="292"/>
        <item x="649"/>
        <item x="476"/>
        <item x="291"/>
        <item x="519"/>
        <item x="932"/>
        <item x="908"/>
        <item x="681"/>
        <item x="515"/>
        <item x="574"/>
        <item x="659"/>
        <item x="772"/>
        <item x="606"/>
        <item x="609"/>
        <item x="742"/>
        <item x="639"/>
        <item x="25"/>
        <item x="42"/>
        <item x="617"/>
        <item x="137"/>
        <item x="850"/>
        <item x="75"/>
        <item x="931"/>
        <item x="41"/>
        <item x="498"/>
        <item x="40"/>
        <item x="921"/>
        <item x="195"/>
        <item x="289"/>
        <item x="131"/>
        <item x="207"/>
        <item x="929"/>
        <item x="163"/>
        <item x="264"/>
        <item x="322"/>
        <item x="611"/>
        <item x="595"/>
        <item x="998"/>
        <item x="634"/>
        <item x="644"/>
        <item x="230"/>
        <item x="486"/>
        <item x="667"/>
        <item x="365"/>
        <item x="120"/>
        <item x="1067"/>
        <item x="267"/>
        <item x="508"/>
        <item x="718"/>
        <item x="864"/>
        <item x="615"/>
        <item x="1020"/>
        <item x="830"/>
        <item x="997"/>
        <item x="755"/>
        <item x="478"/>
        <item x="373"/>
        <item x="507"/>
        <item x="4"/>
        <item x="809"/>
        <item x="760"/>
        <item x="180"/>
        <item x="45"/>
        <item x="665"/>
        <item x="275"/>
        <item x="930"/>
        <item x="16"/>
        <item x="177"/>
        <item x="302"/>
        <item x="99"/>
        <item x="176"/>
        <item x="1078"/>
        <item x="438"/>
        <item x="788"/>
        <item x="743"/>
        <item x="186"/>
        <item x="22"/>
        <item x="945"/>
        <item x="849"/>
        <item x="776"/>
        <item x="599"/>
        <item x="969"/>
        <item x="907"/>
        <item x="865"/>
        <item x="29"/>
        <item x="54"/>
        <item x="608"/>
        <item x="757"/>
        <item x="209"/>
        <item x="20"/>
        <item x="284"/>
        <item x="14"/>
        <item x="915"/>
        <item x="1066"/>
        <item x="724"/>
        <item x="607"/>
        <item x="783"/>
        <item x="1036"/>
        <item x="749"/>
        <item x="240"/>
        <item x="770"/>
        <item x="1008"/>
        <item x="306"/>
        <item x="605"/>
        <item x="459"/>
        <item x="675"/>
        <item x="271"/>
        <item x="64"/>
        <item x="804"/>
        <item x="852"/>
        <item x="686"/>
        <item x="421"/>
        <item x="327"/>
        <item x="735"/>
        <item x="374"/>
        <item x="705"/>
        <item x="731"/>
        <item x="828"/>
        <item x="993"/>
        <item x="309"/>
        <item x="628"/>
        <item x="182"/>
        <item x="160"/>
        <item x="44"/>
        <item x="153"/>
        <item x="1005"/>
        <item x="591"/>
        <item x="1055"/>
        <item x="713"/>
        <item x="257"/>
        <item x="650"/>
        <item x="638"/>
        <item x="1046"/>
        <item x="339"/>
        <item x="193"/>
        <item x="846"/>
        <item x="1076"/>
        <item x="814"/>
        <item x="203"/>
        <item x="335"/>
        <item x="23"/>
        <item x="627"/>
        <item x="273"/>
        <item x="448"/>
        <item x="721"/>
        <item x="48"/>
        <item x="143"/>
        <item x="126"/>
        <item x="71"/>
        <item x="722"/>
        <item x="771"/>
        <item x="226"/>
        <item x="340"/>
        <item x="717"/>
        <item x="746"/>
        <item x="190"/>
        <item x="280"/>
        <item x="114"/>
        <item x="947"/>
        <item x="756"/>
        <item x="750"/>
        <item x="172"/>
        <item x="103"/>
        <item x="1024"/>
        <item x="1071"/>
        <item x="980"/>
        <item x="1061"/>
        <item x="34"/>
        <item x="344"/>
        <item x="501"/>
        <item x="37"/>
        <item x="946"/>
        <item x="159"/>
        <item x="77"/>
        <item x="162"/>
        <item x="43"/>
        <item x="482"/>
        <item x="832"/>
        <item x="703"/>
        <item x="1049"/>
        <item x="1064"/>
        <item x="539"/>
        <item x="944"/>
        <item x="366"/>
        <item x="1051"/>
        <item x="345"/>
        <item x="1060"/>
        <item x="310"/>
        <item x="981"/>
        <item x="1084"/>
        <item x="359"/>
        <item x="754"/>
        <item x="343"/>
        <item x="687"/>
        <item x="779"/>
        <item x="276"/>
        <item x="817"/>
        <item x="68"/>
        <item x="1079"/>
        <item x="1038"/>
        <item x="460"/>
        <item x="938"/>
        <item x="301"/>
        <item x="229"/>
        <item x="1063"/>
        <item x="78"/>
        <item x="922"/>
        <item x="164"/>
        <item x="719"/>
        <item x="737"/>
        <item x="653"/>
        <item x="368"/>
        <item x="1085"/>
        <item x="74"/>
        <item x="523"/>
        <item x="312"/>
        <item x="219"/>
        <item x="98"/>
        <item x="21"/>
        <item x="62"/>
        <item x="360"/>
        <item x="829"/>
        <item x="272"/>
        <item x="848"/>
        <item x="854"/>
        <item x="387"/>
        <item x="354"/>
        <item x="326"/>
        <item x="739"/>
        <item x="367"/>
        <item x="740"/>
        <item x="985"/>
        <item x="124"/>
        <item x="630"/>
        <item x="49"/>
        <item x="217"/>
        <item x="223"/>
        <item x="961"/>
        <item x="834"/>
        <item x="766"/>
        <item x="911"/>
        <item x="125"/>
        <item x="348"/>
        <item x="716"/>
        <item x="270"/>
        <item x="953"/>
        <item x="825"/>
        <item x="923"/>
        <item x="833"/>
        <item x="720"/>
        <item x="342"/>
        <item x="215"/>
        <item x="831"/>
        <item x="1075"/>
        <item x="425"/>
        <item x="464"/>
        <item x="1070"/>
        <item x="513"/>
        <item x="196"/>
        <item x="350"/>
        <item x="859"/>
        <item x="1068"/>
        <item x="197"/>
        <item x="1053"/>
        <item x="364"/>
        <item x="198"/>
        <item x="277"/>
        <item x="356"/>
        <item x="201"/>
        <item x="26"/>
        <item x="1069"/>
        <item x="244"/>
        <item x="1057"/>
        <item x="863"/>
        <item x="912"/>
        <item x="736"/>
        <item x="856"/>
        <item x="879"/>
        <item x="363"/>
        <item x="745"/>
        <item x="691"/>
        <item x="748"/>
        <item x="369"/>
        <item x="169"/>
        <item x="300"/>
        <item x="55"/>
        <item x="787"/>
        <item x="10"/>
        <item x="577"/>
        <item x="836"/>
        <item x="950"/>
        <item x="1052"/>
        <item x="728"/>
        <item x="59"/>
        <item x="803"/>
        <item x="218"/>
        <item x="199"/>
        <item x="764"/>
        <item x="224"/>
        <item x="355"/>
        <item x="165"/>
        <item x="1058"/>
        <item x="212"/>
        <item x="725"/>
        <item x="353"/>
        <item x="361"/>
        <item x="1074"/>
        <item x="228"/>
        <item x="726"/>
        <item x="341"/>
        <item x="733"/>
        <item x="225"/>
        <item x="732"/>
        <item x="734"/>
        <item x="61"/>
        <item x="928"/>
        <item x="208"/>
        <item x="279"/>
        <item x="357"/>
        <item x="352"/>
        <item x="1056"/>
        <item x="1072"/>
        <item x="130"/>
        <item x="1073"/>
        <item x="362"/>
        <item x="1062"/>
        <item x="372"/>
        <item x="60"/>
        <item x="213"/>
        <item x="76"/>
        <item x="220"/>
        <item x="1083"/>
        <item x="853"/>
        <item x="738"/>
        <item x="358"/>
        <item x="916"/>
        <item x="73"/>
        <item x="913"/>
        <item x="92"/>
        <item x="1059"/>
        <item x="202"/>
        <item x="934"/>
        <item x="843"/>
        <item x="53"/>
        <item x="65"/>
        <item x="837"/>
        <item x="315"/>
        <item x="841"/>
        <item x="347"/>
        <item x="346"/>
        <item x="730"/>
        <item x="729"/>
        <item x="206"/>
        <item x="351"/>
        <item x="93"/>
        <item t="default"/>
      </items>
    </pivotField>
    <pivotField dataField="1" showAll="0">
      <items count="1087">
        <item x="5"/>
        <item x="625"/>
        <item x="959"/>
        <item x="851"/>
        <item x="888"/>
        <item x="920"/>
        <item x="899"/>
        <item x="396"/>
        <item x="1033"/>
        <item x="900"/>
        <item x="586"/>
        <item x="473"/>
        <item x="560"/>
        <item x="898"/>
        <item x="407"/>
        <item x="780"/>
        <item x="894"/>
        <item x="662"/>
        <item x="812"/>
        <item x="597"/>
        <item x="446"/>
        <item x="951"/>
        <item x="484"/>
        <item x="477"/>
        <item x="673"/>
        <item x="816"/>
        <item x="390"/>
        <item x="954"/>
        <item x="700"/>
        <item x="839"/>
        <item x="877"/>
        <item x="882"/>
        <item x="333"/>
        <item x="1044"/>
        <item x="695"/>
        <item x="408"/>
        <item x="988"/>
        <item x="559"/>
        <item x="548"/>
        <item x="858"/>
        <item x="711"/>
        <item x="983"/>
        <item x="319"/>
        <item x="183"/>
        <item x="443"/>
        <item x="867"/>
        <item x="430"/>
        <item x="96"/>
        <item x="521"/>
        <item x="56"/>
        <item x="995"/>
        <item x="516"/>
        <item x="510"/>
        <item x="806"/>
        <item x="434"/>
        <item x="151"/>
        <item x="12"/>
        <item x="18"/>
        <item x="1022"/>
        <item x="406"/>
        <item x="248"/>
        <item x="287"/>
        <item x="537"/>
        <item x="128"/>
        <item x="668"/>
        <item x="334"/>
        <item x="895"/>
        <item x="636"/>
        <item x="485"/>
        <item x="148"/>
        <item x="468"/>
        <item x="107"/>
        <item x="883"/>
        <item x="462"/>
        <item x="112"/>
        <item x="51"/>
        <item x="445"/>
        <item x="1027"/>
        <item x="17"/>
        <item x="188"/>
        <item x="189"/>
        <item x="553"/>
        <item x="596"/>
        <item x="857"/>
        <item x="767"/>
        <item x="242"/>
        <item x="483"/>
        <item x="467"/>
        <item x="557"/>
        <item x="479"/>
        <item x="101"/>
        <item x="881"/>
        <item x="902"/>
        <item x="376"/>
        <item x="152"/>
        <item x="672"/>
        <item x="598"/>
        <item x="936"/>
        <item x="439"/>
        <item x="592"/>
        <item x="868"/>
        <item x="712"/>
        <item x="1045"/>
        <item x="620"/>
        <item x="402"/>
        <item x="27"/>
        <item x="674"/>
        <item x="880"/>
        <item x="1001"/>
        <item x="247"/>
        <item x="781"/>
        <item x="1002"/>
        <item x="543"/>
        <item x="391"/>
        <item x="551"/>
        <item x="768"/>
        <item x="561"/>
        <item x="475"/>
        <item x="967"/>
        <item x="555"/>
        <item x="580"/>
        <item x="544"/>
        <item x="1081"/>
        <item x="532"/>
        <item x="549"/>
        <item x="581"/>
        <item x="903"/>
        <item x="108"/>
        <item x="823"/>
        <item x="245"/>
        <item x="884"/>
        <item x="527"/>
        <item x="656"/>
        <item x="330"/>
        <item x="982"/>
        <item x="505"/>
        <item x="210"/>
        <item x="694"/>
        <item x="556"/>
        <item x="1043"/>
        <item x="263"/>
        <item x="437"/>
        <item x="845"/>
        <item x="710"/>
        <item x="613"/>
        <item x="133"/>
        <item x="824"/>
        <item x="95"/>
        <item x="937"/>
        <item x="986"/>
        <item x="404"/>
        <item x="472"/>
        <item x="890"/>
        <item x="635"/>
        <item x="522"/>
        <item x="886"/>
        <item x="24"/>
        <item x="706"/>
        <item x="377"/>
        <item x="708"/>
        <item x="187"/>
        <item x="558"/>
        <item x="435"/>
        <item x="216"/>
        <item x="520"/>
        <item x="150"/>
        <item x="400"/>
        <item x="474"/>
        <item x="797"/>
        <item x="1080"/>
        <item x="876"/>
        <item x="262"/>
        <item x="968"/>
        <item x="540"/>
        <item x="290"/>
        <item x="232"/>
        <item x="528"/>
        <item x="481"/>
        <item x="838"/>
        <item x="1035"/>
        <item x="86"/>
        <item x="774"/>
        <item x="566"/>
        <item x="413"/>
        <item x="678"/>
        <item x="332"/>
        <item x="785"/>
        <item x="878"/>
        <item x="897"/>
        <item x="423"/>
        <item x="298"/>
        <item x="1082"/>
        <item x="392"/>
        <item x="104"/>
        <item x="447"/>
        <item x="249"/>
        <item x="8"/>
        <item x="689"/>
        <item x="887"/>
        <item x="410"/>
        <item x="469"/>
        <item x="66"/>
        <item x="504"/>
        <item x="111"/>
        <item x="657"/>
        <item x="702"/>
        <item x="805"/>
        <item x="418"/>
        <item x="941"/>
        <item x="113"/>
        <item x="892"/>
        <item x="426"/>
        <item x="441"/>
        <item x="480"/>
        <item x="403"/>
        <item x="861"/>
        <item x="765"/>
        <item x="398"/>
        <item x="631"/>
        <item x="889"/>
        <item x="582"/>
        <item x="669"/>
        <item x="281"/>
        <item x="140"/>
        <item x="1054"/>
        <item x="134"/>
        <item x="1023"/>
        <item x="871"/>
        <item x="1032"/>
        <item x="801"/>
        <item x="500"/>
        <item x="670"/>
        <item x="452"/>
        <item x="550"/>
        <item x="593"/>
        <item x="30"/>
        <item x="545"/>
        <item x="966"/>
        <item x="31"/>
        <item x="819"/>
        <item x="588"/>
        <item x="110"/>
        <item x="517"/>
        <item x="70"/>
        <item x="429"/>
        <item x="1034"/>
        <item x="935"/>
        <item x="699"/>
        <item x="637"/>
        <item x="411"/>
        <item x="990"/>
        <item x="63"/>
        <item x="81"/>
        <item x="942"/>
        <item x="870"/>
        <item x="792"/>
        <item x="531"/>
        <item x="253"/>
        <item x="762"/>
        <item x="642"/>
        <item x="395"/>
        <item x="167"/>
        <item x="704"/>
        <item x="149"/>
        <item x="891"/>
        <item x="414"/>
        <item x="567"/>
        <item x="991"/>
        <item x="487"/>
        <item x="442"/>
        <item x="1028"/>
        <item x="701"/>
        <item x="844"/>
        <item x="1029"/>
        <item x="538"/>
        <item x="436"/>
        <item x="490"/>
        <item x="1012"/>
        <item x="389"/>
        <item x="13"/>
        <item x="866"/>
        <item x="873"/>
        <item x="463"/>
        <item x="11"/>
        <item x="933"/>
        <item x="331"/>
        <item x="466"/>
        <item x="274"/>
        <item x="444"/>
        <item x="727"/>
        <item x="955"/>
        <item x="563"/>
        <item x="397"/>
        <item x="709"/>
        <item x="910"/>
        <item x="585"/>
        <item x="173"/>
        <item x="758"/>
        <item x="385"/>
        <item x="619"/>
        <item x="821"/>
        <item x="633"/>
        <item x="658"/>
        <item x="979"/>
        <item x="269"/>
        <item x="949"/>
        <item x="1007"/>
        <item x="679"/>
        <item x="2"/>
        <item x="142"/>
        <item x="696"/>
        <item x="862"/>
        <item x="453"/>
        <item x="664"/>
        <item x="170"/>
        <item x="957"/>
        <item x="786"/>
        <item x="917"/>
        <item x="541"/>
        <item x="431"/>
        <item x="465"/>
        <item x="380"/>
        <item x="989"/>
        <item x="963"/>
        <item x="127"/>
        <item x="1040"/>
        <item x="252"/>
        <item x="489"/>
        <item x="962"/>
        <item x="233"/>
        <item x="294"/>
        <item x="146"/>
        <item x="394"/>
        <item x="905"/>
        <item x="973"/>
        <item x="109"/>
        <item x="587"/>
        <item x="87"/>
        <item x="456"/>
        <item x="90"/>
        <item x="174"/>
        <item x="624"/>
        <item x="671"/>
        <item x="57"/>
        <item x="1039"/>
        <item x="584"/>
        <item x="707"/>
        <item x="526"/>
        <item x="320"/>
        <item x="1016"/>
        <item x="818"/>
        <item x="901"/>
        <item x="470"/>
        <item x="386"/>
        <item x="621"/>
        <item x="32"/>
        <item x="261"/>
        <item x="536"/>
        <item x="337"/>
        <item x="514"/>
        <item x="978"/>
        <item x="246"/>
        <item x="1041"/>
        <item x="1077"/>
        <item x="204"/>
        <item x="488"/>
        <item x="554"/>
        <item x="872"/>
        <item x="184"/>
        <item x="815"/>
        <item x="285"/>
        <item x="547"/>
        <item x="1"/>
        <item x="600"/>
        <item x="530"/>
        <item x="1013"/>
        <item x="578"/>
        <item x="1047"/>
        <item x="896"/>
        <item x="820"/>
        <item x="632"/>
        <item x="1037"/>
        <item x="260"/>
        <item x="144"/>
        <item x="491"/>
        <item x="509"/>
        <item x="518"/>
        <item x="58"/>
        <item x="542"/>
        <item x="751"/>
        <item x="379"/>
        <item x="375"/>
        <item x="972"/>
        <item x="579"/>
        <item x="652"/>
        <item x="807"/>
        <item x="238"/>
        <item x="714"/>
        <item x="317"/>
        <item x="564"/>
        <item x="512"/>
        <item x="654"/>
        <item x="471"/>
        <item x="69"/>
        <item x="594"/>
        <item x="643"/>
        <item x="576"/>
        <item x="297"/>
        <item x="676"/>
        <item x="782"/>
        <item x="533"/>
        <item x="254"/>
        <item x="840"/>
        <item x="874"/>
        <item x="388"/>
        <item x="943"/>
        <item x="80"/>
        <item x="123"/>
        <item x="802"/>
        <item x="136"/>
        <item x="661"/>
        <item x="996"/>
        <item x="299"/>
        <item x="893"/>
        <item x="412"/>
        <item x="604"/>
        <item x="860"/>
        <item x="222"/>
        <item x="265"/>
        <item x="546"/>
        <item x="511"/>
        <item x="869"/>
        <item x="753"/>
        <item x="132"/>
        <item x="784"/>
        <item x="791"/>
        <item x="259"/>
        <item x="958"/>
        <item x="28"/>
        <item x="417"/>
        <item x="455"/>
        <item x="383"/>
        <item x="324"/>
        <item x="800"/>
        <item x="529"/>
        <item x="885"/>
        <item x="759"/>
        <item x="424"/>
        <item x="313"/>
        <item x="250"/>
        <item x="570"/>
        <item x="36"/>
        <item x="323"/>
        <item x="321"/>
        <item x="663"/>
        <item x="268"/>
        <item x="626"/>
        <item x="33"/>
        <item x="1021"/>
        <item x="494"/>
        <item x="690"/>
        <item x="666"/>
        <item x="282"/>
        <item x="572"/>
        <item x="154"/>
        <item x="794"/>
        <item x="680"/>
        <item x="948"/>
        <item x="601"/>
        <item x="266"/>
        <item x="1003"/>
        <item x="19"/>
        <item x="449"/>
        <item x="157"/>
        <item x="655"/>
        <item x="318"/>
        <item x="1048"/>
        <item x="798"/>
        <item x="336"/>
        <item x="618"/>
        <item x="575"/>
        <item x="175"/>
        <item x="178"/>
        <item x="168"/>
        <item x="925"/>
        <item x="826"/>
        <item x="565"/>
        <item x="827"/>
        <item x="506"/>
        <item x="683"/>
        <item x="629"/>
        <item x="89"/>
        <item x="524"/>
        <item x="1015"/>
        <item x="325"/>
        <item x="283"/>
        <item x="715"/>
        <item x="328"/>
        <item x="147"/>
        <item x="1011"/>
        <item x="499"/>
        <item x="906"/>
        <item x="1006"/>
        <item x="660"/>
        <item x="677"/>
        <item x="432"/>
        <item x="614"/>
        <item x="493"/>
        <item x="185"/>
        <item x="227"/>
        <item x="231"/>
        <item x="1030"/>
        <item x="105"/>
        <item x="251"/>
        <item x="293"/>
        <item x="1026"/>
        <item x="1009"/>
        <item x="974"/>
        <item x="381"/>
        <item x="116"/>
        <item x="682"/>
        <item x="83"/>
        <item x="141"/>
        <item x="569"/>
        <item x="1031"/>
        <item x="502"/>
        <item x="308"/>
        <item x="295"/>
        <item x="778"/>
        <item x="646"/>
        <item x="616"/>
        <item x="50"/>
        <item x="999"/>
        <item x="129"/>
        <item x="9"/>
        <item x="255"/>
        <item x="100"/>
        <item x="382"/>
        <item x="458"/>
        <item x="179"/>
        <item x="258"/>
        <item x="799"/>
        <item x="875"/>
        <item x="139"/>
        <item x="67"/>
        <item x="405"/>
        <item x="622"/>
        <item x="221"/>
        <item x="461"/>
        <item x="813"/>
        <item x="697"/>
        <item x="952"/>
        <item x="855"/>
        <item x="191"/>
        <item x="503"/>
        <item x="1010"/>
        <item x="808"/>
        <item x="960"/>
        <item x="85"/>
        <item x="119"/>
        <item x="35"/>
        <item x="156"/>
        <item x="102"/>
        <item x="88"/>
        <item x="796"/>
        <item x="692"/>
        <item x="304"/>
        <item x="777"/>
        <item x="433"/>
        <item x="79"/>
        <item x="927"/>
        <item x="752"/>
        <item x="994"/>
        <item x="6"/>
        <item x="378"/>
        <item x="984"/>
        <item x="1018"/>
        <item x="977"/>
        <item x="457"/>
        <item x="416"/>
        <item x="192"/>
        <item x="744"/>
        <item x="118"/>
        <item x="393"/>
        <item x="795"/>
        <item x="496"/>
        <item x="237"/>
        <item x="454"/>
        <item x="122"/>
        <item x="645"/>
        <item x="976"/>
        <item x="497"/>
        <item x="305"/>
        <item x="1000"/>
        <item x="747"/>
        <item x="1014"/>
        <item x="138"/>
        <item x="450"/>
        <item x="1025"/>
        <item x="688"/>
        <item x="651"/>
        <item x="534"/>
        <item x="117"/>
        <item x="155"/>
        <item x="7"/>
        <item x="810"/>
        <item x="790"/>
        <item x="286"/>
        <item x="939"/>
        <item x="329"/>
        <item x="241"/>
        <item x="589"/>
        <item x="603"/>
        <item x="965"/>
        <item x="970"/>
        <item x="610"/>
        <item x="793"/>
        <item x="422"/>
        <item x="1019"/>
        <item x="349"/>
        <item x="1004"/>
        <item x="384"/>
        <item x="428"/>
        <item x="552"/>
        <item x="401"/>
        <item x="623"/>
        <item x="525"/>
        <item x="115"/>
        <item x="698"/>
        <item x="583"/>
        <item x="419"/>
        <item x="1017"/>
        <item x="296"/>
        <item x="763"/>
        <item x="612"/>
        <item x="288"/>
        <item x="822"/>
        <item x="158"/>
        <item x="234"/>
        <item x="1042"/>
        <item x="495"/>
        <item x="987"/>
        <item x="909"/>
        <item x="648"/>
        <item x="0"/>
        <item x="535"/>
        <item x="427"/>
        <item x="971"/>
        <item x="573"/>
        <item x="415"/>
        <item x="371"/>
        <item x="440"/>
        <item x="91"/>
        <item x="38"/>
        <item x="1050"/>
        <item x="409"/>
        <item x="684"/>
        <item x="769"/>
        <item x="1065"/>
        <item x="370"/>
        <item x="200"/>
        <item x="239"/>
        <item x="235"/>
        <item x="811"/>
        <item x="926"/>
        <item x="571"/>
        <item x="236"/>
        <item x="399"/>
        <item x="211"/>
        <item x="723"/>
        <item x="773"/>
        <item x="602"/>
        <item x="214"/>
        <item x="47"/>
        <item x="135"/>
        <item x="166"/>
        <item x="641"/>
        <item x="46"/>
        <item x="106"/>
        <item x="52"/>
        <item x="338"/>
        <item x="72"/>
        <item x="924"/>
        <item x="243"/>
        <item x="741"/>
        <item x="904"/>
        <item x="940"/>
        <item x="84"/>
        <item x="918"/>
        <item x="278"/>
        <item x="194"/>
        <item x="914"/>
        <item x="256"/>
        <item x="451"/>
        <item x="15"/>
        <item x="145"/>
        <item x="992"/>
        <item x="775"/>
        <item x="205"/>
        <item x="568"/>
        <item x="842"/>
        <item x="847"/>
        <item x="181"/>
        <item x="121"/>
        <item x="964"/>
        <item x="94"/>
        <item x="956"/>
        <item x="39"/>
        <item x="693"/>
        <item x="492"/>
        <item x="835"/>
        <item x="303"/>
        <item x="420"/>
        <item x="3"/>
        <item x="590"/>
        <item x="975"/>
        <item x="97"/>
        <item x="647"/>
        <item x="314"/>
        <item x="161"/>
        <item x="685"/>
        <item x="562"/>
        <item x="919"/>
        <item x="316"/>
        <item x="82"/>
        <item x="761"/>
        <item x="311"/>
        <item x="171"/>
        <item x="307"/>
        <item x="640"/>
        <item x="789"/>
        <item x="476"/>
        <item x="519"/>
        <item x="649"/>
        <item x="681"/>
        <item x="292"/>
        <item x="515"/>
        <item x="291"/>
        <item x="574"/>
        <item x="932"/>
        <item x="908"/>
        <item x="609"/>
        <item x="606"/>
        <item x="659"/>
        <item x="617"/>
        <item x="772"/>
        <item x="742"/>
        <item x="639"/>
        <item x="850"/>
        <item x="498"/>
        <item x="137"/>
        <item x="25"/>
        <item x="931"/>
        <item x="40"/>
        <item x="163"/>
        <item x="921"/>
        <item x="195"/>
        <item x="611"/>
        <item x="42"/>
        <item x="289"/>
        <item x="264"/>
        <item x="929"/>
        <item x="595"/>
        <item x="267"/>
        <item x="131"/>
        <item x="322"/>
        <item x="75"/>
        <item x="207"/>
        <item x="486"/>
        <item x="644"/>
        <item x="634"/>
        <item x="365"/>
        <item x="41"/>
        <item x="667"/>
        <item x="230"/>
        <item x="1067"/>
        <item x="998"/>
        <item x="120"/>
        <item x="508"/>
        <item x="615"/>
        <item x="1020"/>
        <item x="864"/>
        <item x="718"/>
        <item x="830"/>
        <item x="478"/>
        <item x="373"/>
        <item x="997"/>
        <item x="755"/>
        <item x="760"/>
        <item x="180"/>
        <item x="665"/>
        <item x="507"/>
        <item x="16"/>
        <item x="177"/>
        <item x="275"/>
        <item x="176"/>
        <item x="809"/>
        <item x="438"/>
        <item x="1078"/>
        <item x="4"/>
        <item x="930"/>
        <item x="186"/>
        <item x="99"/>
        <item x="302"/>
        <item x="849"/>
        <item x="22"/>
        <item x="945"/>
        <item x="599"/>
        <item x="743"/>
        <item x="45"/>
        <item x="788"/>
        <item x="969"/>
        <item x="608"/>
        <item x="907"/>
        <item x="776"/>
        <item x="865"/>
        <item x="209"/>
        <item x="20"/>
        <item x="915"/>
        <item x="1066"/>
        <item x="14"/>
        <item x="29"/>
        <item x="757"/>
        <item x="284"/>
        <item x="724"/>
        <item x="1036"/>
        <item x="607"/>
        <item x="783"/>
        <item x="54"/>
        <item x="749"/>
        <item x="240"/>
        <item x="459"/>
        <item x="804"/>
        <item x="605"/>
        <item x="306"/>
        <item x="675"/>
        <item x="770"/>
        <item x="421"/>
        <item x="686"/>
        <item x="374"/>
        <item x="271"/>
        <item x="828"/>
        <item x="1008"/>
        <item x="705"/>
        <item x="327"/>
        <item x="735"/>
        <item x="852"/>
        <item x="628"/>
        <item x="182"/>
        <item x="160"/>
        <item x="309"/>
        <item x="731"/>
        <item x="1055"/>
        <item x="64"/>
        <item x="591"/>
        <item x="993"/>
        <item x="153"/>
        <item x="713"/>
        <item x="193"/>
        <item x="1005"/>
        <item x="339"/>
        <item x="650"/>
        <item x="257"/>
        <item x="638"/>
        <item x="1046"/>
        <item x="44"/>
        <item x="1076"/>
        <item x="203"/>
        <item x="846"/>
        <item x="335"/>
        <item x="627"/>
        <item x="448"/>
        <item x="143"/>
        <item x="814"/>
        <item x="721"/>
        <item x="273"/>
        <item x="340"/>
        <item x="23"/>
        <item x="190"/>
        <item x="126"/>
        <item x="226"/>
        <item x="722"/>
        <item x="771"/>
        <item x="746"/>
        <item x="717"/>
        <item x="947"/>
        <item x="280"/>
        <item x="48"/>
        <item x="114"/>
        <item x="71"/>
        <item x="172"/>
        <item x="750"/>
        <item x="756"/>
        <item x="1071"/>
        <item x="1061"/>
        <item x="1024"/>
        <item x="344"/>
        <item x="501"/>
        <item x="159"/>
        <item x="34"/>
        <item x="946"/>
        <item x="980"/>
        <item x="162"/>
        <item x="103"/>
        <item x="703"/>
        <item x="482"/>
        <item x="37"/>
        <item x="1049"/>
        <item x="1064"/>
        <item x="539"/>
        <item x="944"/>
        <item x="1051"/>
        <item x="366"/>
        <item x="832"/>
        <item x="1060"/>
        <item x="345"/>
        <item x="359"/>
        <item x="1084"/>
        <item x="310"/>
        <item x="343"/>
        <item x="77"/>
        <item x="687"/>
        <item x="43"/>
        <item x="981"/>
        <item x="754"/>
        <item x="276"/>
        <item x="1079"/>
        <item x="460"/>
        <item x="779"/>
        <item x="817"/>
        <item x="1038"/>
        <item x="1063"/>
        <item x="938"/>
        <item x="229"/>
        <item x="301"/>
        <item x="68"/>
        <item x="164"/>
        <item x="719"/>
        <item x="368"/>
        <item x="922"/>
        <item x="737"/>
        <item x="1085"/>
        <item x="653"/>
        <item x="78"/>
        <item x="312"/>
        <item x="523"/>
        <item x="219"/>
        <item x="360"/>
        <item x="854"/>
        <item x="74"/>
        <item x="21"/>
        <item x="829"/>
        <item x="272"/>
        <item x="354"/>
        <item x="98"/>
        <item x="367"/>
        <item x="387"/>
        <item x="62"/>
        <item x="848"/>
        <item x="326"/>
        <item x="985"/>
        <item x="739"/>
        <item x="740"/>
        <item x="630"/>
        <item x="124"/>
        <item x="716"/>
        <item x="961"/>
        <item x="766"/>
        <item x="217"/>
        <item x="223"/>
        <item x="834"/>
        <item x="911"/>
        <item x="348"/>
        <item x="953"/>
        <item x="49"/>
        <item x="125"/>
        <item x="825"/>
        <item x="270"/>
        <item x="923"/>
        <item x="342"/>
        <item x="833"/>
        <item x="720"/>
        <item x="425"/>
        <item x="1075"/>
        <item x="215"/>
        <item x="464"/>
        <item x="1070"/>
        <item x="831"/>
        <item x="513"/>
        <item x="350"/>
        <item x="196"/>
        <item x="1068"/>
        <item x="859"/>
        <item x="1053"/>
        <item x="364"/>
        <item x="197"/>
        <item x="356"/>
        <item x="277"/>
        <item x="198"/>
        <item x="201"/>
        <item x="1069"/>
        <item x="244"/>
        <item x="1057"/>
        <item x="26"/>
        <item x="863"/>
        <item x="912"/>
        <item x="736"/>
        <item x="363"/>
        <item x="879"/>
        <item x="856"/>
        <item x="691"/>
        <item x="745"/>
        <item x="169"/>
        <item x="369"/>
        <item x="748"/>
        <item x="300"/>
        <item x="55"/>
        <item x="787"/>
        <item x="577"/>
        <item x="950"/>
        <item x="1052"/>
        <item x="10"/>
        <item x="836"/>
        <item x="59"/>
        <item x="728"/>
        <item x="803"/>
        <item x="218"/>
        <item x="199"/>
        <item x="764"/>
        <item x="224"/>
        <item x="355"/>
        <item x="165"/>
        <item x="1058"/>
        <item x="353"/>
        <item x="212"/>
        <item x="725"/>
        <item x="361"/>
        <item x="1074"/>
        <item x="228"/>
        <item x="341"/>
        <item x="726"/>
        <item x="733"/>
        <item x="225"/>
        <item x="732"/>
        <item x="208"/>
        <item x="734"/>
        <item x="928"/>
        <item x="357"/>
        <item x="279"/>
        <item x="352"/>
        <item x="61"/>
        <item x="1056"/>
        <item x="1072"/>
        <item x="1073"/>
        <item x="362"/>
        <item x="130"/>
        <item x="1062"/>
        <item x="372"/>
        <item x="1083"/>
        <item x="213"/>
        <item x="220"/>
        <item x="76"/>
        <item x="358"/>
        <item x="60"/>
        <item x="853"/>
        <item x="738"/>
        <item x="916"/>
        <item x="913"/>
        <item x="92"/>
        <item x="73"/>
        <item x="1059"/>
        <item x="202"/>
        <item x="934"/>
        <item x="843"/>
        <item x="53"/>
        <item x="837"/>
        <item x="315"/>
        <item x="65"/>
        <item x="841"/>
        <item x="347"/>
        <item x="346"/>
        <item x="730"/>
        <item x="729"/>
        <item x="206"/>
        <item x="351"/>
        <item x="93"/>
        <item t="default"/>
      </items>
    </pivotField>
    <pivotField dataField="1" showAll="0">
      <items count="1087">
        <item x="5"/>
        <item x="625"/>
        <item x="959"/>
        <item x="851"/>
        <item x="888"/>
        <item x="920"/>
        <item x="899"/>
        <item x="396"/>
        <item x="1033"/>
        <item x="900"/>
        <item x="586"/>
        <item x="473"/>
        <item x="560"/>
        <item x="898"/>
        <item x="407"/>
        <item x="780"/>
        <item x="894"/>
        <item x="662"/>
        <item x="446"/>
        <item x="597"/>
        <item x="812"/>
        <item x="951"/>
        <item x="484"/>
        <item x="477"/>
        <item x="673"/>
        <item x="390"/>
        <item x="816"/>
        <item x="954"/>
        <item x="700"/>
        <item x="839"/>
        <item x="877"/>
        <item x="882"/>
        <item x="333"/>
        <item x="695"/>
        <item x="1044"/>
        <item x="408"/>
        <item x="988"/>
        <item x="559"/>
        <item x="548"/>
        <item x="858"/>
        <item x="983"/>
        <item x="711"/>
        <item x="319"/>
        <item x="183"/>
        <item x="443"/>
        <item x="867"/>
        <item x="430"/>
        <item x="96"/>
        <item x="521"/>
        <item x="56"/>
        <item x="516"/>
        <item x="995"/>
        <item x="806"/>
        <item x="510"/>
        <item x="434"/>
        <item x="1022"/>
        <item x="18"/>
        <item x="12"/>
        <item x="151"/>
        <item x="406"/>
        <item x="248"/>
        <item x="287"/>
        <item x="537"/>
        <item x="668"/>
        <item x="334"/>
        <item x="128"/>
        <item x="895"/>
        <item x="636"/>
        <item x="485"/>
        <item x="468"/>
        <item x="148"/>
        <item x="883"/>
        <item x="107"/>
        <item x="462"/>
        <item x="112"/>
        <item x="1027"/>
        <item x="445"/>
        <item x="17"/>
        <item x="188"/>
        <item x="189"/>
        <item x="51"/>
        <item x="553"/>
        <item x="596"/>
        <item x="242"/>
        <item x="767"/>
        <item x="857"/>
        <item x="483"/>
        <item x="467"/>
        <item x="557"/>
        <item x="479"/>
        <item x="881"/>
        <item x="101"/>
        <item x="376"/>
        <item x="902"/>
        <item x="598"/>
        <item x="672"/>
        <item x="152"/>
        <item x="936"/>
        <item x="439"/>
        <item x="868"/>
        <item x="592"/>
        <item x="712"/>
        <item x="620"/>
        <item x="1045"/>
        <item x="402"/>
        <item x="27"/>
        <item x="880"/>
        <item x="1001"/>
        <item x="674"/>
        <item x="247"/>
        <item x="1002"/>
        <item x="391"/>
        <item x="543"/>
        <item x="781"/>
        <item x="551"/>
        <item x="768"/>
        <item x="561"/>
        <item x="475"/>
        <item x="967"/>
        <item x="555"/>
        <item x="580"/>
        <item x="544"/>
        <item x="549"/>
        <item x="1081"/>
        <item x="532"/>
        <item x="581"/>
        <item x="903"/>
        <item x="245"/>
        <item x="823"/>
        <item x="884"/>
        <item x="527"/>
        <item x="108"/>
        <item x="656"/>
        <item x="982"/>
        <item x="330"/>
        <item x="505"/>
        <item x="694"/>
        <item x="556"/>
        <item x="210"/>
        <item x="1043"/>
        <item x="263"/>
        <item x="437"/>
        <item x="845"/>
        <item x="710"/>
        <item x="133"/>
        <item x="613"/>
        <item x="824"/>
        <item x="95"/>
        <item x="986"/>
        <item x="937"/>
        <item x="404"/>
        <item x="472"/>
        <item x="890"/>
        <item x="635"/>
        <item x="522"/>
        <item x="886"/>
        <item x="24"/>
        <item x="377"/>
        <item x="708"/>
        <item x="706"/>
        <item x="187"/>
        <item x="435"/>
        <item x="558"/>
        <item x="216"/>
        <item x="520"/>
        <item x="400"/>
        <item x="150"/>
        <item x="474"/>
        <item x="1080"/>
        <item x="876"/>
        <item x="290"/>
        <item x="678"/>
        <item x="797"/>
        <item x="262"/>
        <item x="540"/>
        <item x="968"/>
        <item x="528"/>
        <item x="232"/>
        <item x="481"/>
        <item x="1035"/>
        <item x="838"/>
        <item x="566"/>
        <item x="86"/>
        <item x="413"/>
        <item x="774"/>
        <item x="332"/>
        <item x="878"/>
        <item x="423"/>
        <item x="897"/>
        <item x="392"/>
        <item x="1082"/>
        <item x="785"/>
        <item x="298"/>
        <item x="447"/>
        <item x="689"/>
        <item x="249"/>
        <item x="104"/>
        <item x="8"/>
        <item x="887"/>
        <item x="469"/>
        <item x="410"/>
        <item x="657"/>
        <item x="702"/>
        <item x="504"/>
        <item x="805"/>
        <item x="418"/>
        <item x="941"/>
        <item x="111"/>
        <item x="66"/>
        <item x="113"/>
        <item x="426"/>
        <item x="892"/>
        <item x="441"/>
        <item x="480"/>
        <item x="403"/>
        <item x="861"/>
        <item x="765"/>
        <item x="398"/>
        <item x="631"/>
        <item x="582"/>
        <item x="669"/>
        <item x="889"/>
        <item x="281"/>
        <item x="140"/>
        <item x="1054"/>
        <item x="1023"/>
        <item x="1032"/>
        <item x="871"/>
        <item x="500"/>
        <item x="134"/>
        <item x="801"/>
        <item x="452"/>
        <item x="550"/>
        <item x="670"/>
        <item x="593"/>
        <item x="545"/>
        <item x="966"/>
        <item x="30"/>
        <item x="588"/>
        <item x="819"/>
        <item x="31"/>
        <item x="110"/>
        <item x="517"/>
        <item x="429"/>
        <item x="1034"/>
        <item x="699"/>
        <item x="70"/>
        <item x="990"/>
        <item x="411"/>
        <item x="935"/>
        <item x="637"/>
        <item x="942"/>
        <item x="81"/>
        <item x="870"/>
        <item x="792"/>
        <item x="991"/>
        <item x="531"/>
        <item x="642"/>
        <item x="63"/>
        <item x="253"/>
        <item x="167"/>
        <item x="395"/>
        <item x="704"/>
        <item x="762"/>
        <item x="891"/>
        <item x="414"/>
        <item x="567"/>
        <item x="1028"/>
        <item x="487"/>
        <item x="442"/>
        <item x="149"/>
        <item x="701"/>
        <item x="1029"/>
        <item x="538"/>
        <item x="490"/>
        <item x="436"/>
        <item x="844"/>
        <item x="1012"/>
        <item x="389"/>
        <item x="13"/>
        <item x="866"/>
        <item x="873"/>
        <item x="463"/>
        <item x="11"/>
        <item x="331"/>
        <item x="933"/>
        <item x="466"/>
        <item x="444"/>
        <item x="563"/>
        <item x="727"/>
        <item x="955"/>
        <item x="274"/>
        <item x="397"/>
        <item x="709"/>
        <item x="585"/>
        <item x="173"/>
        <item x="910"/>
        <item x="385"/>
        <item x="619"/>
        <item x="821"/>
        <item x="658"/>
        <item x="633"/>
        <item x="758"/>
        <item x="949"/>
        <item x="679"/>
        <item x="269"/>
        <item x="696"/>
        <item x="979"/>
        <item x="453"/>
        <item x="170"/>
        <item x="2"/>
        <item x="664"/>
        <item x="862"/>
        <item x="917"/>
        <item x="541"/>
        <item x="142"/>
        <item x="957"/>
        <item x="1007"/>
        <item x="431"/>
        <item x="489"/>
        <item x="465"/>
        <item x="963"/>
        <item x="127"/>
        <item x="380"/>
        <item x="786"/>
        <item x="252"/>
        <item x="1040"/>
        <item x="962"/>
        <item x="233"/>
        <item x="394"/>
        <item x="87"/>
        <item x="989"/>
        <item x="456"/>
        <item x="587"/>
        <item x="174"/>
        <item x="905"/>
        <item x="109"/>
        <item x="671"/>
        <item x="624"/>
        <item x="294"/>
        <item x="584"/>
        <item x="146"/>
        <item x="973"/>
        <item x="90"/>
        <item x="526"/>
        <item x="707"/>
        <item x="1016"/>
        <item x="470"/>
        <item x="1039"/>
        <item x="901"/>
        <item x="386"/>
        <item x="320"/>
        <item x="621"/>
        <item x="818"/>
        <item x="536"/>
        <item x="261"/>
        <item x="57"/>
        <item x="337"/>
        <item x="285"/>
        <item x="514"/>
        <item x="32"/>
        <item x="246"/>
        <item x="1077"/>
        <item x="184"/>
        <item x="488"/>
        <item x="1041"/>
        <item x="547"/>
        <item x="554"/>
        <item x="204"/>
        <item x="872"/>
        <item x="978"/>
        <item x="815"/>
        <item x="600"/>
        <item x="1013"/>
        <item x="530"/>
        <item x="578"/>
        <item x="1047"/>
        <item x="896"/>
        <item x="1"/>
        <item x="632"/>
        <item x="491"/>
        <item x="820"/>
        <item x="1037"/>
        <item x="260"/>
        <item x="518"/>
        <item x="58"/>
        <item x="509"/>
        <item x="542"/>
        <item x="751"/>
        <item x="144"/>
        <item x="972"/>
        <item x="375"/>
        <item x="579"/>
        <item x="652"/>
        <item x="807"/>
        <item x="379"/>
        <item x="714"/>
        <item x="238"/>
        <item x="317"/>
        <item x="564"/>
        <item x="654"/>
        <item x="471"/>
        <item x="643"/>
        <item x="512"/>
        <item x="576"/>
        <item x="594"/>
        <item x="533"/>
        <item x="676"/>
        <item x="254"/>
        <item x="388"/>
        <item x="69"/>
        <item x="874"/>
        <item x="412"/>
        <item x="297"/>
        <item x="943"/>
        <item x="782"/>
        <item x="840"/>
        <item x="80"/>
        <item x="136"/>
        <item x="802"/>
        <item x="123"/>
        <item x="661"/>
        <item x="604"/>
        <item x="893"/>
        <item x="546"/>
        <item x="265"/>
        <item x="860"/>
        <item x="869"/>
        <item x="996"/>
        <item x="511"/>
        <item x="299"/>
        <item x="222"/>
        <item x="132"/>
        <item x="753"/>
        <item x="784"/>
        <item x="791"/>
        <item x="259"/>
        <item x="958"/>
        <item x="417"/>
        <item x="455"/>
        <item x="28"/>
        <item x="383"/>
        <item x="800"/>
        <item x="529"/>
        <item x="324"/>
        <item x="759"/>
        <item x="885"/>
        <item x="424"/>
        <item x="313"/>
        <item x="250"/>
        <item x="570"/>
        <item x="323"/>
        <item x="321"/>
        <item x="36"/>
        <item x="663"/>
        <item x="626"/>
        <item x="1021"/>
        <item x="268"/>
        <item x="690"/>
        <item x="494"/>
        <item x="33"/>
        <item x="572"/>
        <item x="680"/>
        <item x="948"/>
        <item x="666"/>
        <item x="601"/>
        <item x="19"/>
        <item x="266"/>
        <item x="794"/>
        <item x="282"/>
        <item x="449"/>
        <item x="154"/>
        <item x="157"/>
        <item x="655"/>
        <item x="318"/>
        <item x="1003"/>
        <item x="798"/>
        <item x="618"/>
        <item x="1048"/>
        <item x="336"/>
        <item x="575"/>
        <item x="175"/>
        <item x="178"/>
        <item x="168"/>
        <item x="565"/>
        <item x="283"/>
        <item x="683"/>
        <item x="925"/>
        <item x="826"/>
        <item x="506"/>
        <item x="827"/>
        <item x="89"/>
        <item x="629"/>
        <item x="715"/>
        <item x="325"/>
        <item x="524"/>
        <item x="499"/>
        <item x="1015"/>
        <item x="1011"/>
        <item x="328"/>
        <item x="660"/>
        <item x="432"/>
        <item x="614"/>
        <item x="185"/>
        <item x="677"/>
        <item x="906"/>
        <item x="493"/>
        <item x="147"/>
        <item x="231"/>
        <item x="1030"/>
        <item x="1026"/>
        <item x="251"/>
        <item x="1006"/>
        <item x="227"/>
        <item x="105"/>
        <item x="682"/>
        <item x="293"/>
        <item x="381"/>
        <item x="116"/>
        <item x="83"/>
        <item x="974"/>
        <item x="1009"/>
        <item x="141"/>
        <item x="1031"/>
        <item x="502"/>
        <item x="569"/>
        <item x="308"/>
        <item x="646"/>
        <item x="616"/>
        <item x="129"/>
        <item x="295"/>
        <item x="778"/>
        <item x="255"/>
        <item x="999"/>
        <item x="382"/>
        <item x="50"/>
        <item x="458"/>
        <item x="179"/>
        <item x="799"/>
        <item x="100"/>
        <item x="9"/>
        <item x="875"/>
        <item x="258"/>
        <item x="405"/>
        <item x="461"/>
        <item x="622"/>
        <item x="697"/>
        <item x="139"/>
        <item x="156"/>
        <item x="952"/>
        <item x="221"/>
        <item x="191"/>
        <item x="503"/>
        <item x="813"/>
        <item x="67"/>
        <item x="855"/>
        <item x="960"/>
        <item x="808"/>
        <item x="88"/>
        <item x="692"/>
        <item x="85"/>
        <item x="35"/>
        <item x="119"/>
        <item x="433"/>
        <item x="79"/>
        <item x="796"/>
        <item x="1010"/>
        <item x="304"/>
        <item x="102"/>
        <item x="777"/>
        <item x="984"/>
        <item x="1018"/>
        <item x="378"/>
        <item x="416"/>
        <item x="457"/>
        <item x="6"/>
        <item x="192"/>
        <item x="752"/>
        <item x="994"/>
        <item x="927"/>
        <item x="744"/>
        <item x="496"/>
        <item x="393"/>
        <item x="977"/>
        <item x="454"/>
        <item x="795"/>
        <item x="237"/>
        <item x="118"/>
        <item x="497"/>
        <item x="305"/>
        <item x="645"/>
        <item x="122"/>
        <item x="1014"/>
        <item x="138"/>
        <item x="1025"/>
        <item x="450"/>
        <item x="747"/>
        <item x="688"/>
        <item x="976"/>
        <item x="651"/>
        <item x="117"/>
        <item x="534"/>
        <item x="1000"/>
        <item x="810"/>
        <item x="790"/>
        <item x="155"/>
        <item x="7"/>
        <item x="241"/>
        <item x="589"/>
        <item x="286"/>
        <item x="329"/>
        <item x="965"/>
        <item x="603"/>
        <item x="610"/>
        <item x="939"/>
        <item x="970"/>
        <item x="422"/>
        <item x="349"/>
        <item x="552"/>
        <item x="428"/>
        <item x="1019"/>
        <item x="384"/>
        <item x="793"/>
        <item x="1004"/>
        <item x="623"/>
        <item x="698"/>
        <item x="419"/>
        <item x="401"/>
        <item x="583"/>
        <item x="525"/>
        <item x="1017"/>
        <item x="296"/>
        <item x="612"/>
        <item x="115"/>
        <item x="763"/>
        <item x="158"/>
        <item x="1042"/>
        <item x="234"/>
        <item x="987"/>
        <item x="822"/>
        <item x="288"/>
        <item x="648"/>
        <item x="0"/>
        <item x="495"/>
        <item x="535"/>
        <item x="427"/>
        <item x="415"/>
        <item x="573"/>
        <item x="971"/>
        <item x="909"/>
        <item x="371"/>
        <item x="440"/>
        <item x="91"/>
        <item x="1050"/>
        <item x="409"/>
        <item x="1065"/>
        <item x="684"/>
        <item x="370"/>
        <item x="38"/>
        <item x="769"/>
        <item x="338"/>
        <item x="239"/>
        <item x="235"/>
        <item x="200"/>
        <item x="811"/>
        <item x="571"/>
        <item x="926"/>
        <item x="236"/>
        <item x="399"/>
        <item x="211"/>
        <item x="602"/>
        <item x="723"/>
        <item x="135"/>
        <item x="166"/>
        <item x="773"/>
        <item x="641"/>
        <item x="214"/>
        <item x="243"/>
        <item x="904"/>
        <item x="106"/>
        <item x="741"/>
        <item x="52"/>
        <item x="918"/>
        <item x="72"/>
        <item x="924"/>
        <item x="914"/>
        <item x="47"/>
        <item x="451"/>
        <item x="84"/>
        <item x="940"/>
        <item x="194"/>
        <item x="278"/>
        <item x="256"/>
        <item x="46"/>
        <item x="205"/>
        <item x="15"/>
        <item x="847"/>
        <item x="568"/>
        <item x="181"/>
        <item x="145"/>
        <item x="775"/>
        <item x="992"/>
        <item x="964"/>
        <item x="842"/>
        <item x="94"/>
        <item x="693"/>
        <item x="121"/>
        <item x="956"/>
        <item x="492"/>
        <item x="303"/>
        <item x="39"/>
        <item x="420"/>
        <item x="835"/>
        <item x="590"/>
        <item x="3"/>
        <item x="314"/>
        <item x="161"/>
        <item x="685"/>
        <item x="562"/>
        <item x="647"/>
        <item x="97"/>
        <item x="975"/>
        <item x="919"/>
        <item x="316"/>
        <item x="171"/>
        <item x="311"/>
        <item x="761"/>
        <item x="476"/>
        <item x="307"/>
        <item x="82"/>
        <item x="640"/>
        <item x="519"/>
        <item x="681"/>
        <item x="789"/>
        <item x="649"/>
        <item x="515"/>
        <item x="574"/>
        <item x="609"/>
        <item x="292"/>
        <item x="291"/>
        <item x="606"/>
        <item x="932"/>
        <item x="617"/>
        <item x="908"/>
        <item x="659"/>
        <item x="742"/>
        <item x="639"/>
        <item x="772"/>
        <item x="498"/>
        <item x="267"/>
        <item x="163"/>
        <item x="850"/>
        <item x="611"/>
        <item x="40"/>
        <item x="137"/>
        <item x="921"/>
        <item x="931"/>
        <item x="264"/>
        <item x="195"/>
        <item x="595"/>
        <item x="25"/>
        <item x="289"/>
        <item x="929"/>
        <item x="486"/>
        <item x="322"/>
        <item x="365"/>
        <item x="644"/>
        <item x="634"/>
        <item x="131"/>
        <item x="207"/>
        <item x="667"/>
        <item x="42"/>
        <item x="1067"/>
        <item x="230"/>
        <item x="75"/>
        <item x="615"/>
        <item x="508"/>
        <item x="41"/>
        <item x="1020"/>
        <item x="120"/>
        <item x="998"/>
        <item x="864"/>
        <item x="718"/>
        <item x="830"/>
        <item x="478"/>
        <item x="373"/>
        <item x="760"/>
        <item x="180"/>
        <item x="665"/>
        <item x="755"/>
        <item x="997"/>
        <item x="16"/>
        <item x="177"/>
        <item x="176"/>
        <item x="507"/>
        <item x="438"/>
        <item x="275"/>
        <item x="1078"/>
        <item x="186"/>
        <item x="849"/>
        <item x="809"/>
        <item x="930"/>
        <item x="22"/>
        <item x="945"/>
        <item x="4"/>
        <item x="599"/>
        <item x="99"/>
        <item x="302"/>
        <item x="969"/>
        <item x="743"/>
        <item x="788"/>
        <item x="608"/>
        <item x="20"/>
        <item x="209"/>
        <item x="907"/>
        <item x="915"/>
        <item x="1066"/>
        <item x="865"/>
        <item x="776"/>
        <item x="14"/>
        <item x="45"/>
        <item x="1036"/>
        <item x="724"/>
        <item x="607"/>
        <item x="757"/>
        <item x="284"/>
        <item x="29"/>
        <item x="783"/>
        <item x="749"/>
        <item x="240"/>
        <item x="804"/>
        <item x="459"/>
        <item x="605"/>
        <item x="306"/>
        <item x="675"/>
        <item x="421"/>
        <item x="686"/>
        <item x="374"/>
        <item x="828"/>
        <item x="54"/>
        <item x="770"/>
        <item x="705"/>
        <item x="628"/>
        <item x="327"/>
        <item x="182"/>
        <item x="160"/>
        <item x="271"/>
        <item x="735"/>
        <item x="852"/>
        <item x="309"/>
        <item x="1055"/>
        <item x="1008"/>
        <item x="731"/>
        <item x="591"/>
        <item x="713"/>
        <item x="193"/>
        <item x="339"/>
        <item x="153"/>
        <item x="650"/>
        <item x="993"/>
        <item x="638"/>
        <item x="1046"/>
        <item x="257"/>
        <item x="64"/>
        <item x="203"/>
        <item x="1005"/>
        <item x="1076"/>
        <item x="627"/>
        <item x="448"/>
        <item x="335"/>
        <item x="143"/>
        <item x="846"/>
        <item x="44"/>
        <item x="340"/>
        <item x="721"/>
        <item x="190"/>
        <item x="273"/>
        <item x="814"/>
        <item x="947"/>
        <item x="126"/>
        <item x="23"/>
        <item x="226"/>
        <item x="746"/>
        <item x="722"/>
        <item x="717"/>
        <item x="771"/>
        <item x="172"/>
        <item x="280"/>
        <item x="114"/>
        <item x="1061"/>
        <item x="750"/>
        <item x="1071"/>
        <item x="344"/>
        <item x="48"/>
        <item x="756"/>
        <item x="1024"/>
        <item x="71"/>
        <item x="159"/>
        <item x="501"/>
        <item x="946"/>
        <item x="162"/>
        <item x="703"/>
        <item x="34"/>
        <item x="1049"/>
        <item x="482"/>
        <item x="980"/>
        <item x="1064"/>
        <item x="539"/>
        <item x="37"/>
        <item x="944"/>
        <item x="1051"/>
        <item x="1060"/>
        <item x="366"/>
        <item x="345"/>
        <item x="359"/>
        <item x="1084"/>
        <item x="832"/>
        <item x="103"/>
        <item x="343"/>
        <item x="310"/>
        <item x="687"/>
        <item x="1079"/>
        <item x="981"/>
        <item x="754"/>
        <item x="460"/>
        <item x="276"/>
        <item x="77"/>
        <item x="1063"/>
        <item x="43"/>
        <item x="1038"/>
        <item x="817"/>
        <item x="779"/>
        <item x="164"/>
        <item x="938"/>
        <item x="229"/>
        <item x="301"/>
        <item x="68"/>
        <item x="368"/>
        <item x="719"/>
        <item x="1085"/>
        <item x="737"/>
        <item x="312"/>
        <item x="653"/>
        <item x="523"/>
        <item x="922"/>
        <item x="360"/>
        <item x="78"/>
        <item x="219"/>
        <item x="854"/>
        <item x="354"/>
        <item x="367"/>
        <item x="829"/>
        <item x="272"/>
        <item x="387"/>
        <item x="21"/>
        <item x="326"/>
        <item x="74"/>
        <item x="985"/>
        <item x="716"/>
        <item x="848"/>
        <item x="739"/>
        <item x="630"/>
        <item x="98"/>
        <item x="740"/>
        <item x="62"/>
        <item x="124"/>
        <item x="766"/>
        <item x="961"/>
        <item x="348"/>
        <item x="911"/>
        <item x="217"/>
        <item x="953"/>
        <item x="834"/>
        <item x="223"/>
        <item x="825"/>
        <item x="923"/>
        <item x="342"/>
        <item x="270"/>
        <item x="125"/>
        <item x="49"/>
        <item x="833"/>
        <item x="425"/>
        <item x="720"/>
        <item x="1075"/>
        <item x="464"/>
        <item x="1070"/>
        <item x="215"/>
        <item x="513"/>
        <item x="831"/>
        <item x="350"/>
        <item x="1068"/>
        <item x="196"/>
        <item x="364"/>
        <item x="1053"/>
        <item x="859"/>
        <item x="356"/>
        <item x="197"/>
        <item x="277"/>
        <item x="198"/>
        <item x="244"/>
        <item x="201"/>
        <item x="1069"/>
        <item x="1057"/>
        <item x="863"/>
        <item x="26"/>
        <item x="363"/>
        <item x="912"/>
        <item x="736"/>
        <item x="879"/>
        <item x="856"/>
        <item x="691"/>
        <item x="745"/>
        <item x="169"/>
        <item x="369"/>
        <item x="748"/>
        <item x="300"/>
        <item x="55"/>
        <item x="787"/>
        <item x="950"/>
        <item x="577"/>
        <item x="1052"/>
        <item x="836"/>
        <item x="10"/>
        <item x="59"/>
        <item x="728"/>
        <item x="803"/>
        <item x="355"/>
        <item x="165"/>
        <item x="218"/>
        <item x="224"/>
        <item x="199"/>
        <item x="764"/>
        <item x="1058"/>
        <item x="353"/>
        <item x="725"/>
        <item x="212"/>
        <item x="361"/>
        <item x="1074"/>
        <item x="228"/>
        <item x="341"/>
        <item x="726"/>
        <item x="733"/>
        <item x="225"/>
        <item x="208"/>
        <item x="732"/>
        <item x="928"/>
        <item x="734"/>
        <item x="357"/>
        <item x="352"/>
        <item x="279"/>
        <item x="1056"/>
        <item x="1072"/>
        <item x="61"/>
        <item x="362"/>
        <item x="1073"/>
        <item x="372"/>
        <item x="1062"/>
        <item x="130"/>
        <item x="1083"/>
        <item x="220"/>
        <item x="213"/>
        <item x="358"/>
        <item x="738"/>
        <item x="853"/>
        <item x="76"/>
        <item x="916"/>
        <item x="913"/>
        <item x="60"/>
        <item x="92"/>
        <item x="1059"/>
        <item x="73"/>
        <item x="202"/>
        <item x="934"/>
        <item x="843"/>
        <item x="837"/>
        <item x="53"/>
        <item x="315"/>
        <item x="347"/>
        <item x="841"/>
        <item x="65"/>
        <item x="346"/>
        <item x="730"/>
        <item x="729"/>
        <item x="206"/>
        <item x="351"/>
        <item x="93"/>
        <item t="default"/>
      </items>
    </pivotField>
    <pivotField dataField="1" showAll="0">
      <items count="1087">
        <item x="5"/>
        <item x="625"/>
        <item x="959"/>
        <item x="851"/>
        <item x="888"/>
        <item x="920"/>
        <item x="899"/>
        <item x="396"/>
        <item x="1033"/>
        <item x="900"/>
        <item x="586"/>
        <item x="473"/>
        <item x="560"/>
        <item x="898"/>
        <item x="407"/>
        <item x="780"/>
        <item x="894"/>
        <item x="662"/>
        <item x="446"/>
        <item x="597"/>
        <item x="812"/>
        <item x="951"/>
        <item x="484"/>
        <item x="477"/>
        <item x="673"/>
        <item x="390"/>
        <item x="816"/>
        <item x="954"/>
        <item x="700"/>
        <item x="839"/>
        <item x="877"/>
        <item x="882"/>
        <item x="333"/>
        <item x="695"/>
        <item x="1044"/>
        <item x="408"/>
        <item x="988"/>
        <item x="559"/>
        <item x="548"/>
        <item x="983"/>
        <item x="711"/>
        <item x="858"/>
        <item x="319"/>
        <item x="183"/>
        <item x="443"/>
        <item x="867"/>
        <item x="430"/>
        <item x="96"/>
        <item x="521"/>
        <item x="516"/>
        <item x="56"/>
        <item x="806"/>
        <item x="510"/>
        <item x="434"/>
        <item x="995"/>
        <item x="1022"/>
        <item x="18"/>
        <item x="12"/>
        <item x="151"/>
        <item x="406"/>
        <item x="287"/>
        <item x="248"/>
        <item x="537"/>
        <item x="668"/>
        <item x="334"/>
        <item x="895"/>
        <item x="485"/>
        <item x="636"/>
        <item x="128"/>
        <item x="468"/>
        <item x="148"/>
        <item x="883"/>
        <item x="462"/>
        <item x="107"/>
        <item x="1027"/>
        <item x="112"/>
        <item x="17"/>
        <item x="188"/>
        <item x="445"/>
        <item x="189"/>
        <item x="51"/>
        <item x="553"/>
        <item x="596"/>
        <item x="242"/>
        <item x="767"/>
        <item x="857"/>
        <item x="483"/>
        <item x="467"/>
        <item x="557"/>
        <item x="881"/>
        <item x="479"/>
        <item x="376"/>
        <item x="101"/>
        <item x="902"/>
        <item x="598"/>
        <item x="672"/>
        <item x="439"/>
        <item x="936"/>
        <item x="152"/>
        <item x="868"/>
        <item x="712"/>
        <item x="592"/>
        <item x="620"/>
        <item x="1045"/>
        <item x="402"/>
        <item x="27"/>
        <item x="880"/>
        <item x="1001"/>
        <item x="674"/>
        <item x="247"/>
        <item x="1002"/>
        <item x="391"/>
        <item x="543"/>
        <item x="551"/>
        <item x="781"/>
        <item x="768"/>
        <item x="561"/>
        <item x="475"/>
        <item x="967"/>
        <item x="555"/>
        <item x="580"/>
        <item x="544"/>
        <item x="549"/>
        <item x="1081"/>
        <item x="532"/>
        <item x="581"/>
        <item x="903"/>
        <item x="245"/>
        <item x="884"/>
        <item x="527"/>
        <item x="823"/>
        <item x="656"/>
        <item x="108"/>
        <item x="982"/>
        <item x="330"/>
        <item x="505"/>
        <item x="694"/>
        <item x="556"/>
        <item x="210"/>
        <item x="1043"/>
        <item x="263"/>
        <item x="437"/>
        <item x="710"/>
        <item x="845"/>
        <item x="133"/>
        <item x="613"/>
        <item x="824"/>
        <item x="95"/>
        <item x="986"/>
        <item x="404"/>
        <item x="472"/>
        <item x="937"/>
        <item x="890"/>
        <item x="635"/>
        <item x="522"/>
        <item x="886"/>
        <item x="24"/>
        <item x="377"/>
        <item x="708"/>
        <item x="706"/>
        <item x="187"/>
        <item x="678"/>
        <item x="435"/>
        <item x="558"/>
        <item x="216"/>
        <item x="520"/>
        <item x="290"/>
        <item x="474"/>
        <item x="400"/>
        <item x="876"/>
        <item x="1080"/>
        <item x="150"/>
        <item x="797"/>
        <item x="262"/>
        <item x="540"/>
        <item x="528"/>
        <item x="968"/>
        <item x="232"/>
        <item x="481"/>
        <item x="1035"/>
        <item x="838"/>
        <item x="566"/>
        <item x="413"/>
        <item x="86"/>
        <item x="332"/>
        <item x="878"/>
        <item x="774"/>
        <item x="423"/>
        <item x="897"/>
        <item x="392"/>
        <item x="1082"/>
        <item x="785"/>
        <item x="447"/>
        <item x="689"/>
        <item x="249"/>
        <item x="298"/>
        <item x="104"/>
        <item x="469"/>
        <item x="887"/>
        <item x="410"/>
        <item x="8"/>
        <item x="657"/>
        <item x="702"/>
        <item x="941"/>
        <item x="504"/>
        <item x="805"/>
        <item x="418"/>
        <item x="111"/>
        <item x="426"/>
        <item x="892"/>
        <item x="441"/>
        <item x="113"/>
        <item x="480"/>
        <item x="66"/>
        <item x="403"/>
        <item x="861"/>
        <item x="765"/>
        <item x="582"/>
        <item x="398"/>
        <item x="669"/>
        <item x="631"/>
        <item x="889"/>
        <item x="140"/>
        <item x="281"/>
        <item x="1054"/>
        <item x="1023"/>
        <item x="1032"/>
        <item x="871"/>
        <item x="500"/>
        <item x="452"/>
        <item x="801"/>
        <item x="550"/>
        <item x="134"/>
        <item x="670"/>
        <item x="593"/>
        <item x="545"/>
        <item x="966"/>
        <item x="30"/>
        <item x="588"/>
        <item x="819"/>
        <item x="31"/>
        <item x="517"/>
        <item x="110"/>
        <item x="429"/>
        <item x="1034"/>
        <item x="699"/>
        <item x="990"/>
        <item x="411"/>
        <item x="637"/>
        <item x="991"/>
        <item x="935"/>
        <item x="70"/>
        <item x="942"/>
        <item x="81"/>
        <item x="870"/>
        <item x="792"/>
        <item x="531"/>
        <item x="642"/>
        <item x="253"/>
        <item x="167"/>
        <item x="395"/>
        <item x="704"/>
        <item x="891"/>
        <item x="414"/>
        <item x="762"/>
        <item x="63"/>
        <item x="567"/>
        <item x="1028"/>
        <item x="701"/>
        <item x="487"/>
        <item x="442"/>
        <item x="1029"/>
        <item x="538"/>
        <item x="490"/>
        <item x="436"/>
        <item x="149"/>
        <item x="1012"/>
        <item x="389"/>
        <item x="13"/>
        <item x="866"/>
        <item x="873"/>
        <item x="844"/>
        <item x="463"/>
        <item x="11"/>
        <item x="331"/>
        <item x="466"/>
        <item x="933"/>
        <item x="444"/>
        <item x="563"/>
        <item x="727"/>
        <item x="955"/>
        <item x="709"/>
        <item x="397"/>
        <item x="274"/>
        <item x="173"/>
        <item x="585"/>
        <item x="385"/>
        <item x="658"/>
        <item x="910"/>
        <item x="619"/>
        <item x="821"/>
        <item x="633"/>
        <item x="949"/>
        <item x="758"/>
        <item x="679"/>
        <item x="696"/>
        <item x="453"/>
        <item x="489"/>
        <item x="269"/>
        <item x="170"/>
        <item x="979"/>
        <item x="917"/>
        <item x="541"/>
        <item x="431"/>
        <item x="465"/>
        <item x="664"/>
        <item x="957"/>
        <item x="2"/>
        <item x="862"/>
        <item x="127"/>
        <item x="963"/>
        <item x="380"/>
        <item x="142"/>
        <item x="1007"/>
        <item x="252"/>
        <item x="962"/>
        <item x="786"/>
        <item x="233"/>
        <item x="394"/>
        <item x="1040"/>
        <item x="87"/>
        <item x="456"/>
        <item x="174"/>
        <item x="587"/>
        <item x="671"/>
        <item x="624"/>
        <item x="905"/>
        <item x="584"/>
        <item x="109"/>
        <item x="989"/>
        <item x="526"/>
        <item x="294"/>
        <item x="1016"/>
        <item x="707"/>
        <item x="470"/>
        <item x="90"/>
        <item x="901"/>
        <item x="386"/>
        <item x="973"/>
        <item x="146"/>
        <item x="1039"/>
        <item x="621"/>
        <item x="320"/>
        <item x="818"/>
        <item x="285"/>
        <item x="536"/>
        <item x="261"/>
        <item x="337"/>
        <item x="514"/>
        <item x="246"/>
        <item x="184"/>
        <item x="547"/>
        <item x="1077"/>
        <item x="488"/>
        <item x="57"/>
        <item x="554"/>
        <item x="32"/>
        <item x="1041"/>
        <item x="204"/>
        <item x="872"/>
        <item x="600"/>
        <item x="1013"/>
        <item x="578"/>
        <item x="815"/>
        <item x="530"/>
        <item x="978"/>
        <item x="491"/>
        <item x="896"/>
        <item x="1047"/>
        <item x="632"/>
        <item x="58"/>
        <item x="518"/>
        <item x="820"/>
        <item x="1"/>
        <item x="260"/>
        <item x="1037"/>
        <item x="542"/>
        <item x="751"/>
        <item x="972"/>
        <item x="509"/>
        <item x="375"/>
        <item x="579"/>
        <item x="652"/>
        <item x="807"/>
        <item x="714"/>
        <item x="144"/>
        <item x="238"/>
        <item x="317"/>
        <item x="379"/>
        <item x="654"/>
        <item x="471"/>
        <item x="564"/>
        <item x="643"/>
        <item x="576"/>
        <item x="594"/>
        <item x="512"/>
        <item x="412"/>
        <item x="533"/>
        <item x="676"/>
        <item x="388"/>
        <item x="254"/>
        <item x="874"/>
        <item x="943"/>
        <item x="136"/>
        <item x="782"/>
        <item x="802"/>
        <item x="297"/>
        <item x="840"/>
        <item x="80"/>
        <item x="69"/>
        <item x="604"/>
        <item x="661"/>
        <item x="893"/>
        <item x="546"/>
        <item x="265"/>
        <item x="123"/>
        <item x="869"/>
        <item x="511"/>
        <item x="132"/>
        <item x="860"/>
        <item x="222"/>
        <item x="299"/>
        <item x="996"/>
        <item x="753"/>
        <item x="791"/>
        <item x="259"/>
        <item x="784"/>
        <item x="958"/>
        <item x="417"/>
        <item x="455"/>
        <item x="383"/>
        <item x="800"/>
        <item x="529"/>
        <item x="759"/>
        <item x="324"/>
        <item x="28"/>
        <item x="424"/>
        <item x="885"/>
        <item x="313"/>
        <item x="250"/>
        <item x="570"/>
        <item x="323"/>
        <item x="321"/>
        <item x="626"/>
        <item x="1021"/>
        <item x="663"/>
        <item x="36"/>
        <item x="690"/>
        <item x="494"/>
        <item x="268"/>
        <item x="572"/>
        <item x="680"/>
        <item x="948"/>
        <item x="33"/>
        <item x="601"/>
        <item x="19"/>
        <item x="666"/>
        <item x="266"/>
        <item x="794"/>
        <item x="449"/>
        <item x="157"/>
        <item x="282"/>
        <item x="655"/>
        <item x="318"/>
        <item x="798"/>
        <item x="618"/>
        <item x="154"/>
        <item x="283"/>
        <item x="565"/>
        <item x="575"/>
        <item x="1048"/>
        <item x="175"/>
        <item x="336"/>
        <item x="1003"/>
        <item x="178"/>
        <item x="168"/>
        <item x="683"/>
        <item x="89"/>
        <item x="826"/>
        <item x="925"/>
        <item x="506"/>
        <item x="827"/>
        <item x="629"/>
        <item x="715"/>
        <item x="325"/>
        <item x="499"/>
        <item x="1011"/>
        <item x="660"/>
        <item x="524"/>
        <item x="1015"/>
        <item x="432"/>
        <item x="328"/>
        <item x="614"/>
        <item x="185"/>
        <item x="677"/>
        <item x="493"/>
        <item x="231"/>
        <item x="906"/>
        <item x="1030"/>
        <item x="1026"/>
        <item x="251"/>
        <item x="147"/>
        <item x="682"/>
        <item x="105"/>
        <item x="227"/>
        <item x="381"/>
        <item x="1006"/>
        <item x="293"/>
        <item x="116"/>
        <item x="83"/>
        <item x="1031"/>
        <item x="502"/>
        <item x="974"/>
        <item x="1009"/>
        <item x="569"/>
        <item x="141"/>
        <item x="129"/>
        <item x="646"/>
        <item x="616"/>
        <item x="308"/>
        <item x="295"/>
        <item x="255"/>
        <item x="382"/>
        <item x="458"/>
        <item x="179"/>
        <item x="778"/>
        <item x="799"/>
        <item x="999"/>
        <item x="50"/>
        <item x="875"/>
        <item x="100"/>
        <item x="258"/>
        <item x="461"/>
        <item x="156"/>
        <item x="405"/>
        <item x="9"/>
        <item x="622"/>
        <item x="697"/>
        <item x="191"/>
        <item x="952"/>
        <item x="503"/>
        <item x="139"/>
        <item x="221"/>
        <item x="813"/>
        <item x="960"/>
        <item x="88"/>
        <item x="855"/>
        <item x="808"/>
        <item x="692"/>
        <item x="79"/>
        <item x="67"/>
        <item x="433"/>
        <item x="85"/>
        <item x="35"/>
        <item x="304"/>
        <item x="796"/>
        <item x="119"/>
        <item x="102"/>
        <item x="984"/>
        <item x="1018"/>
        <item x="1010"/>
        <item x="378"/>
        <item x="416"/>
        <item x="192"/>
        <item x="777"/>
        <item x="457"/>
        <item x="6"/>
        <item x="496"/>
        <item x="752"/>
        <item x="744"/>
        <item x="393"/>
        <item x="454"/>
        <item x="994"/>
        <item x="977"/>
        <item x="795"/>
        <item x="237"/>
        <item x="497"/>
        <item x="927"/>
        <item x="118"/>
        <item x="1014"/>
        <item x="138"/>
        <item x="305"/>
        <item x="1025"/>
        <item x="645"/>
        <item x="688"/>
        <item x="450"/>
        <item x="651"/>
        <item x="117"/>
        <item x="122"/>
        <item x="747"/>
        <item x="534"/>
        <item x="976"/>
        <item x="790"/>
        <item x="1000"/>
        <item x="810"/>
        <item x="241"/>
        <item x="155"/>
        <item x="589"/>
        <item x="965"/>
        <item x="610"/>
        <item x="603"/>
        <item x="329"/>
        <item x="7"/>
        <item x="422"/>
        <item x="286"/>
        <item x="349"/>
        <item x="970"/>
        <item x="552"/>
        <item x="428"/>
        <item x="384"/>
        <item x="1019"/>
        <item x="939"/>
        <item x="623"/>
        <item x="793"/>
        <item x="698"/>
        <item x="419"/>
        <item x="1004"/>
        <item x="401"/>
        <item x="583"/>
        <item x="525"/>
        <item x="612"/>
        <item x="1017"/>
        <item x="296"/>
        <item x="158"/>
        <item x="1042"/>
        <item x="115"/>
        <item x="763"/>
        <item x="338"/>
        <item x="987"/>
        <item x="648"/>
        <item x="234"/>
        <item x="0"/>
        <item x="535"/>
        <item x="822"/>
        <item x="495"/>
        <item x="427"/>
        <item x="288"/>
        <item x="415"/>
        <item x="371"/>
        <item x="573"/>
        <item x="971"/>
        <item x="440"/>
        <item x="91"/>
        <item x="909"/>
        <item x="1050"/>
        <item x="1065"/>
        <item x="409"/>
        <item x="370"/>
        <item x="684"/>
        <item x="769"/>
        <item x="239"/>
        <item x="38"/>
        <item x="235"/>
        <item x="200"/>
        <item x="811"/>
        <item x="399"/>
        <item x="571"/>
        <item x="236"/>
        <item x="926"/>
        <item x="211"/>
        <item x="602"/>
        <item x="135"/>
        <item x="166"/>
        <item x="723"/>
        <item x="641"/>
        <item x="243"/>
        <item x="904"/>
        <item x="773"/>
        <item x="214"/>
        <item x="918"/>
        <item x="914"/>
        <item x="106"/>
        <item x="451"/>
        <item x="741"/>
        <item x="924"/>
        <item x="72"/>
        <item x="52"/>
        <item x="256"/>
        <item x="194"/>
        <item x="205"/>
        <item x="84"/>
        <item x="278"/>
        <item x="940"/>
        <item x="847"/>
        <item x="47"/>
        <item x="181"/>
        <item x="568"/>
        <item x="15"/>
        <item x="964"/>
        <item x="46"/>
        <item x="775"/>
        <item x="94"/>
        <item x="145"/>
        <item x="693"/>
        <item x="992"/>
        <item x="842"/>
        <item x="303"/>
        <item x="492"/>
        <item x="956"/>
        <item x="121"/>
        <item x="420"/>
        <item x="39"/>
        <item x="590"/>
        <item x="161"/>
        <item x="314"/>
        <item x="685"/>
        <item x="3"/>
        <item x="835"/>
        <item x="562"/>
        <item x="919"/>
        <item x="316"/>
        <item x="647"/>
        <item x="171"/>
        <item x="97"/>
        <item x="975"/>
        <item x="311"/>
        <item x="476"/>
        <item x="761"/>
        <item x="640"/>
        <item x="307"/>
        <item x="519"/>
        <item x="82"/>
        <item x="681"/>
        <item x="649"/>
        <item x="515"/>
        <item x="789"/>
        <item x="574"/>
        <item x="609"/>
        <item x="617"/>
        <item x="606"/>
        <item x="292"/>
        <item x="291"/>
        <item x="659"/>
        <item x="932"/>
        <item x="908"/>
        <item x="267"/>
        <item x="639"/>
        <item x="742"/>
        <item x="772"/>
        <item x="498"/>
        <item x="163"/>
        <item x="611"/>
        <item x="40"/>
        <item x="850"/>
        <item x="264"/>
        <item x="595"/>
        <item x="921"/>
        <item x="195"/>
        <item x="931"/>
        <item x="137"/>
        <item x="486"/>
        <item x="365"/>
        <item x="289"/>
        <item x="929"/>
        <item x="644"/>
        <item x="322"/>
        <item x="25"/>
        <item x="634"/>
        <item x="667"/>
        <item x="131"/>
        <item x="207"/>
        <item x="1067"/>
        <item x="615"/>
        <item x="508"/>
        <item x="42"/>
        <item x="230"/>
        <item x="1020"/>
        <item x="864"/>
        <item x="120"/>
        <item x="75"/>
        <item x="41"/>
        <item x="718"/>
        <item x="998"/>
        <item x="830"/>
        <item x="478"/>
        <item x="373"/>
        <item x="760"/>
        <item x="180"/>
        <item x="665"/>
        <item x="16"/>
        <item x="177"/>
        <item x="755"/>
        <item x="176"/>
        <item x="438"/>
        <item x="997"/>
        <item x="186"/>
        <item x="275"/>
        <item x="1078"/>
        <item x="507"/>
        <item x="849"/>
        <item x="22"/>
        <item x="945"/>
        <item x="930"/>
        <item x="809"/>
        <item x="599"/>
        <item x="99"/>
        <item x="969"/>
        <item x="302"/>
        <item x="4"/>
        <item x="20"/>
        <item x="743"/>
        <item x="608"/>
        <item x="915"/>
        <item x="209"/>
        <item x="1066"/>
        <item x="788"/>
        <item x="907"/>
        <item x="865"/>
        <item x="1036"/>
        <item x="14"/>
        <item x="724"/>
        <item x="776"/>
        <item x="607"/>
        <item x="284"/>
        <item x="783"/>
        <item x="757"/>
        <item x="45"/>
        <item x="29"/>
        <item x="804"/>
        <item x="459"/>
        <item x="749"/>
        <item x="240"/>
        <item x="605"/>
        <item x="421"/>
        <item x="306"/>
        <item x="675"/>
        <item x="686"/>
        <item x="828"/>
        <item x="374"/>
        <item x="628"/>
        <item x="705"/>
        <item x="182"/>
        <item x="160"/>
        <item x="770"/>
        <item x="327"/>
        <item x="271"/>
        <item x="1055"/>
        <item x="735"/>
        <item x="54"/>
        <item x="309"/>
        <item x="852"/>
        <item x="591"/>
        <item x="731"/>
        <item x="193"/>
        <item x="1008"/>
        <item x="713"/>
        <item x="339"/>
        <item x="650"/>
        <item x="1046"/>
        <item x="638"/>
        <item x="257"/>
        <item x="153"/>
        <item x="203"/>
        <item x="993"/>
        <item x="1076"/>
        <item x="627"/>
        <item x="143"/>
        <item x="448"/>
        <item x="335"/>
        <item x="64"/>
        <item x="1005"/>
        <item x="846"/>
        <item x="340"/>
        <item x="190"/>
        <item x="721"/>
        <item x="273"/>
        <item x="814"/>
        <item x="947"/>
        <item x="44"/>
        <item x="746"/>
        <item x="172"/>
        <item x="126"/>
        <item x="226"/>
        <item x="722"/>
        <item x="717"/>
        <item x="23"/>
        <item x="771"/>
        <item x="280"/>
        <item x="1061"/>
        <item x="114"/>
        <item x="1071"/>
        <item x="750"/>
        <item x="344"/>
        <item x="159"/>
        <item x="1024"/>
        <item x="756"/>
        <item x="501"/>
        <item x="946"/>
        <item x="162"/>
        <item x="48"/>
        <item x="703"/>
        <item x="1049"/>
        <item x="71"/>
        <item x="482"/>
        <item x="1064"/>
        <item x="34"/>
        <item x="539"/>
        <item x="944"/>
        <item x="1060"/>
        <item x="980"/>
        <item x="1051"/>
        <item x="366"/>
        <item x="345"/>
        <item x="37"/>
        <item x="359"/>
        <item x="1084"/>
        <item x="343"/>
        <item x="687"/>
        <item x="832"/>
        <item x="310"/>
        <item x="103"/>
        <item x="1079"/>
        <item x="460"/>
        <item x="276"/>
        <item x="1063"/>
        <item x="754"/>
        <item x="981"/>
        <item x="1038"/>
        <item x="817"/>
        <item x="164"/>
        <item x="779"/>
        <item x="77"/>
        <item x="43"/>
        <item x="938"/>
        <item x="229"/>
        <item x="301"/>
        <item x="368"/>
        <item x="1085"/>
        <item x="719"/>
        <item x="68"/>
        <item x="312"/>
        <item x="737"/>
        <item x="653"/>
        <item x="523"/>
        <item x="360"/>
        <item x="922"/>
        <item x="854"/>
        <item x="354"/>
        <item x="219"/>
        <item x="367"/>
        <item x="78"/>
        <item x="716"/>
        <item x="829"/>
        <item x="387"/>
        <item x="272"/>
        <item x="326"/>
        <item x="985"/>
        <item x="21"/>
        <item x="630"/>
        <item x="739"/>
        <item x="848"/>
        <item x="740"/>
        <item x="74"/>
        <item x="98"/>
        <item x="766"/>
        <item x="124"/>
        <item x="961"/>
        <item x="348"/>
        <item x="62"/>
        <item x="953"/>
        <item x="911"/>
        <item x="217"/>
        <item x="834"/>
        <item x="223"/>
        <item x="825"/>
        <item x="342"/>
        <item x="923"/>
        <item x="270"/>
        <item x="125"/>
        <item x="425"/>
        <item x="833"/>
        <item x="1075"/>
        <item x="464"/>
        <item x="720"/>
        <item x="49"/>
        <item x="1070"/>
        <item x="513"/>
        <item x="350"/>
        <item x="215"/>
        <item x="831"/>
        <item x="1068"/>
        <item x="364"/>
        <item x="1053"/>
        <item x="196"/>
        <item x="859"/>
        <item x="356"/>
        <item x="197"/>
        <item x="277"/>
        <item x="244"/>
        <item x="198"/>
        <item x="1057"/>
        <item x="1069"/>
        <item x="201"/>
        <item x="363"/>
        <item x="863"/>
        <item x="879"/>
        <item x="912"/>
        <item x="736"/>
        <item x="26"/>
        <item x="856"/>
        <item x="691"/>
        <item x="745"/>
        <item x="169"/>
        <item x="369"/>
        <item x="748"/>
        <item x="300"/>
        <item x="950"/>
        <item x="55"/>
        <item x="787"/>
        <item x="1052"/>
        <item x="577"/>
        <item x="59"/>
        <item x="836"/>
        <item x="10"/>
        <item x="728"/>
        <item x="803"/>
        <item x="165"/>
        <item x="355"/>
        <item x="224"/>
        <item x="218"/>
        <item x="199"/>
        <item x="764"/>
        <item x="1058"/>
        <item x="353"/>
        <item x="725"/>
        <item x="361"/>
        <item x="212"/>
        <item x="1074"/>
        <item x="341"/>
        <item x="228"/>
        <item x="733"/>
        <item x="726"/>
        <item x="208"/>
        <item x="225"/>
        <item x="732"/>
        <item x="928"/>
        <item x="357"/>
        <item x="734"/>
        <item x="352"/>
        <item x="1056"/>
        <item x="279"/>
        <item x="1072"/>
        <item x="362"/>
        <item x="1073"/>
        <item x="372"/>
        <item x="61"/>
        <item x="1062"/>
        <item x="130"/>
        <item x="1083"/>
        <item x="358"/>
        <item x="220"/>
        <item x="213"/>
        <item x="738"/>
        <item x="916"/>
        <item x="853"/>
        <item x="76"/>
        <item x="913"/>
        <item x="92"/>
        <item x="1059"/>
        <item x="60"/>
        <item x="73"/>
        <item x="202"/>
        <item x="934"/>
        <item x="843"/>
        <item x="837"/>
        <item x="53"/>
        <item x="315"/>
        <item x="347"/>
        <item x="841"/>
        <item x="65"/>
        <item x="346"/>
        <item x="730"/>
        <item x="729"/>
        <item x="206"/>
        <item x="351"/>
        <item x="93"/>
        <item t="default"/>
      </items>
    </pivotField>
    <pivotField dataField="1" showAll="0">
      <items count="1087">
        <item x="5"/>
        <item x="625"/>
        <item x="959"/>
        <item x="851"/>
        <item x="888"/>
        <item x="920"/>
        <item x="899"/>
        <item x="396"/>
        <item x="1033"/>
        <item x="900"/>
        <item x="586"/>
        <item x="473"/>
        <item x="560"/>
        <item x="898"/>
        <item x="407"/>
        <item x="780"/>
        <item x="894"/>
        <item x="662"/>
        <item x="446"/>
        <item x="597"/>
        <item x="812"/>
        <item x="951"/>
        <item x="484"/>
        <item x="477"/>
        <item x="673"/>
        <item x="390"/>
        <item x="816"/>
        <item x="954"/>
        <item x="700"/>
        <item x="839"/>
        <item x="877"/>
        <item x="882"/>
        <item x="333"/>
        <item x="695"/>
        <item x="1044"/>
        <item x="408"/>
        <item x="988"/>
        <item x="559"/>
        <item x="548"/>
        <item x="983"/>
        <item x="711"/>
        <item x="858"/>
        <item x="319"/>
        <item x="183"/>
        <item x="443"/>
        <item x="867"/>
        <item x="430"/>
        <item x="96"/>
        <item x="521"/>
        <item x="516"/>
        <item x="806"/>
        <item x="56"/>
        <item x="510"/>
        <item x="434"/>
        <item x="1022"/>
        <item x="995"/>
        <item x="18"/>
        <item x="12"/>
        <item x="287"/>
        <item x="151"/>
        <item x="406"/>
        <item x="248"/>
        <item x="537"/>
        <item x="668"/>
        <item x="334"/>
        <item x="895"/>
        <item x="485"/>
        <item x="636"/>
        <item x="468"/>
        <item x="128"/>
        <item x="148"/>
        <item x="883"/>
        <item x="462"/>
        <item x="107"/>
        <item x="1027"/>
        <item x="17"/>
        <item x="188"/>
        <item x="445"/>
        <item x="112"/>
        <item x="189"/>
        <item x="553"/>
        <item x="596"/>
        <item x="51"/>
        <item x="242"/>
        <item x="767"/>
        <item x="483"/>
        <item x="467"/>
        <item x="857"/>
        <item x="557"/>
        <item x="881"/>
        <item x="479"/>
        <item x="376"/>
        <item x="902"/>
        <item x="101"/>
        <item x="598"/>
        <item x="672"/>
        <item x="439"/>
        <item x="868"/>
        <item x="936"/>
        <item x="152"/>
        <item x="712"/>
        <item x="592"/>
        <item x="620"/>
        <item x="1045"/>
        <item x="402"/>
        <item x="27"/>
        <item x="880"/>
        <item x="1001"/>
        <item x="247"/>
        <item x="674"/>
        <item x="1002"/>
        <item x="391"/>
        <item x="543"/>
        <item x="551"/>
        <item x="781"/>
        <item x="475"/>
        <item x="561"/>
        <item x="768"/>
        <item x="967"/>
        <item x="555"/>
        <item x="580"/>
        <item x="544"/>
        <item x="549"/>
        <item x="581"/>
        <item x="1081"/>
        <item x="532"/>
        <item x="903"/>
        <item x="245"/>
        <item x="884"/>
        <item x="527"/>
        <item x="656"/>
        <item x="823"/>
        <item x="982"/>
        <item x="108"/>
        <item x="330"/>
        <item x="505"/>
        <item x="694"/>
        <item x="556"/>
        <item x="210"/>
        <item x="1043"/>
        <item x="263"/>
        <item x="437"/>
        <item x="710"/>
        <item x="845"/>
        <item x="133"/>
        <item x="613"/>
        <item x="95"/>
        <item x="824"/>
        <item x="986"/>
        <item x="404"/>
        <item x="472"/>
        <item x="678"/>
        <item x="937"/>
        <item x="890"/>
        <item x="635"/>
        <item x="886"/>
        <item x="522"/>
        <item x="24"/>
        <item x="377"/>
        <item x="708"/>
        <item x="706"/>
        <item x="187"/>
        <item x="435"/>
        <item x="558"/>
        <item x="290"/>
        <item x="520"/>
        <item x="216"/>
        <item x="474"/>
        <item x="400"/>
        <item x="876"/>
        <item x="1080"/>
        <item x="262"/>
        <item x="797"/>
        <item x="150"/>
        <item x="540"/>
        <item x="528"/>
        <item x="968"/>
        <item x="232"/>
        <item x="481"/>
        <item x="1035"/>
        <item x="838"/>
        <item x="566"/>
        <item x="413"/>
        <item x="332"/>
        <item x="86"/>
        <item x="878"/>
        <item x="423"/>
        <item x="897"/>
        <item x="774"/>
        <item x="392"/>
        <item x="1082"/>
        <item x="447"/>
        <item x="689"/>
        <item x="785"/>
        <item x="249"/>
        <item x="298"/>
        <item x="469"/>
        <item x="104"/>
        <item x="887"/>
        <item x="410"/>
        <item x="8"/>
        <item x="657"/>
        <item x="702"/>
        <item x="941"/>
        <item x="805"/>
        <item x="504"/>
        <item x="418"/>
        <item x="111"/>
        <item x="426"/>
        <item x="892"/>
        <item x="441"/>
        <item x="480"/>
        <item x="113"/>
        <item x="403"/>
        <item x="66"/>
        <item x="582"/>
        <item x="669"/>
        <item x="765"/>
        <item x="398"/>
        <item x="631"/>
        <item x="861"/>
        <item x="889"/>
        <item x="140"/>
        <item x="1054"/>
        <item x="281"/>
        <item x="1023"/>
        <item x="1032"/>
        <item x="871"/>
        <item x="500"/>
        <item x="452"/>
        <item x="550"/>
        <item x="801"/>
        <item x="670"/>
        <item x="545"/>
        <item x="593"/>
        <item x="134"/>
        <item x="966"/>
        <item x="30"/>
        <item x="588"/>
        <item x="819"/>
        <item x="517"/>
        <item x="110"/>
        <item x="31"/>
        <item x="429"/>
        <item x="1034"/>
        <item x="699"/>
        <item x="991"/>
        <item x="990"/>
        <item x="411"/>
        <item x="637"/>
        <item x="935"/>
        <item x="942"/>
        <item x="70"/>
        <item x="81"/>
        <item x="870"/>
        <item x="531"/>
        <item x="642"/>
        <item x="792"/>
        <item x="167"/>
        <item x="253"/>
        <item x="395"/>
        <item x="704"/>
        <item x="891"/>
        <item x="414"/>
        <item x="567"/>
        <item x="1028"/>
        <item x="762"/>
        <item x="701"/>
        <item x="487"/>
        <item x="442"/>
        <item x="1029"/>
        <item x="63"/>
        <item x="538"/>
        <item x="490"/>
        <item x="436"/>
        <item x="1012"/>
        <item x="389"/>
        <item x="13"/>
        <item x="866"/>
        <item x="873"/>
        <item x="149"/>
        <item x="463"/>
        <item x="11"/>
        <item x="844"/>
        <item x="331"/>
        <item x="466"/>
        <item x="444"/>
        <item x="933"/>
        <item x="563"/>
        <item x="709"/>
        <item x="727"/>
        <item x="955"/>
        <item x="397"/>
        <item x="173"/>
        <item x="274"/>
        <item x="585"/>
        <item x="385"/>
        <item x="658"/>
        <item x="619"/>
        <item x="821"/>
        <item x="633"/>
        <item x="910"/>
        <item x="949"/>
        <item x="679"/>
        <item x="489"/>
        <item x="758"/>
        <item x="696"/>
        <item x="453"/>
        <item x="170"/>
        <item x="269"/>
        <item x="917"/>
        <item x="541"/>
        <item x="431"/>
        <item x="465"/>
        <item x="979"/>
        <item x="664"/>
        <item x="957"/>
        <item x="127"/>
        <item x="963"/>
        <item x="862"/>
        <item x="2"/>
        <item x="380"/>
        <item x="252"/>
        <item x="142"/>
        <item x="233"/>
        <item x="394"/>
        <item x="962"/>
        <item x="87"/>
        <item x="1007"/>
        <item x="1040"/>
        <item x="786"/>
        <item x="456"/>
        <item x="174"/>
        <item x="587"/>
        <item x="671"/>
        <item x="624"/>
        <item x="584"/>
        <item x="905"/>
        <item x="526"/>
        <item x="109"/>
        <item x="1016"/>
        <item x="470"/>
        <item x="707"/>
        <item x="294"/>
        <item x="989"/>
        <item x="386"/>
        <item x="901"/>
        <item x="621"/>
        <item x="285"/>
        <item x="90"/>
        <item x="1039"/>
        <item x="973"/>
        <item x="320"/>
        <item x="146"/>
        <item x="536"/>
        <item x="818"/>
        <item x="261"/>
        <item x="337"/>
        <item x="514"/>
        <item x="246"/>
        <item x="184"/>
        <item x="547"/>
        <item x="488"/>
        <item x="1077"/>
        <item x="554"/>
        <item x="1041"/>
        <item x="204"/>
        <item x="1013"/>
        <item x="600"/>
        <item x="578"/>
        <item x="32"/>
        <item x="872"/>
        <item x="530"/>
        <item x="815"/>
        <item x="57"/>
        <item x="491"/>
        <item x="896"/>
        <item x="1047"/>
        <item x="632"/>
        <item x="58"/>
        <item x="518"/>
        <item x="978"/>
        <item x="542"/>
        <item x="972"/>
        <item x="751"/>
        <item x="820"/>
        <item x="260"/>
        <item x="1037"/>
        <item x="375"/>
        <item x="1"/>
        <item x="509"/>
        <item x="579"/>
        <item x="652"/>
        <item x="807"/>
        <item x="714"/>
        <item x="317"/>
        <item x="238"/>
        <item x="379"/>
        <item x="144"/>
        <item x="654"/>
        <item x="471"/>
        <item x="564"/>
        <item x="643"/>
        <item x="576"/>
        <item x="594"/>
        <item x="412"/>
        <item x="533"/>
        <item x="512"/>
        <item x="388"/>
        <item x="676"/>
        <item x="254"/>
        <item x="874"/>
        <item x="943"/>
        <item x="136"/>
        <item x="802"/>
        <item x="782"/>
        <item x="297"/>
        <item x="840"/>
        <item x="80"/>
        <item x="604"/>
        <item x="546"/>
        <item x="661"/>
        <item x="893"/>
        <item x="265"/>
        <item x="869"/>
        <item x="69"/>
        <item x="132"/>
        <item x="511"/>
        <item x="123"/>
        <item x="860"/>
        <item x="222"/>
        <item x="299"/>
        <item x="996"/>
        <item x="791"/>
        <item x="753"/>
        <item x="259"/>
        <item x="784"/>
        <item x="958"/>
        <item x="417"/>
        <item x="455"/>
        <item x="383"/>
        <item x="800"/>
        <item x="529"/>
        <item x="759"/>
        <item x="324"/>
        <item x="424"/>
        <item x="885"/>
        <item x="313"/>
        <item x="28"/>
        <item x="570"/>
        <item x="250"/>
        <item x="323"/>
        <item x="321"/>
        <item x="626"/>
        <item x="1021"/>
        <item x="663"/>
        <item x="690"/>
        <item x="36"/>
        <item x="494"/>
        <item x="572"/>
        <item x="680"/>
        <item x="268"/>
        <item x="948"/>
        <item x="19"/>
        <item x="601"/>
        <item x="33"/>
        <item x="266"/>
        <item x="666"/>
        <item x="157"/>
        <item x="449"/>
        <item x="794"/>
        <item x="655"/>
        <item x="318"/>
        <item x="282"/>
        <item x="283"/>
        <item x="798"/>
        <item x="565"/>
        <item x="618"/>
        <item x="575"/>
        <item x="175"/>
        <item x="1048"/>
        <item x="178"/>
        <item x="336"/>
        <item x="168"/>
        <item x="154"/>
        <item x="1003"/>
        <item x="683"/>
        <item x="89"/>
        <item x="826"/>
        <item x="506"/>
        <item x="715"/>
        <item x="629"/>
        <item x="827"/>
        <item x="925"/>
        <item x="499"/>
        <item x="325"/>
        <item x="1011"/>
        <item x="660"/>
        <item x="432"/>
        <item x="524"/>
        <item x="614"/>
        <item x="1015"/>
        <item x="185"/>
        <item x="328"/>
        <item x="677"/>
        <item x="231"/>
        <item x="493"/>
        <item x="1030"/>
        <item x="906"/>
        <item x="1026"/>
        <item x="251"/>
        <item x="682"/>
        <item x="147"/>
        <item x="381"/>
        <item x="105"/>
        <item x="227"/>
        <item x="293"/>
        <item x="1006"/>
        <item x="1031"/>
        <item x="502"/>
        <item x="116"/>
        <item x="83"/>
        <item x="974"/>
        <item x="569"/>
        <item x="129"/>
        <item x="616"/>
        <item x="1009"/>
        <item x="646"/>
        <item x="308"/>
        <item x="141"/>
        <item x="382"/>
        <item x="255"/>
        <item x="295"/>
        <item x="458"/>
        <item x="179"/>
        <item x="799"/>
        <item x="778"/>
        <item x="875"/>
        <item x="999"/>
        <item x="156"/>
        <item x="50"/>
        <item x="461"/>
        <item x="100"/>
        <item x="258"/>
        <item x="405"/>
        <item x="622"/>
        <item x="697"/>
        <item x="191"/>
        <item x="9"/>
        <item x="952"/>
        <item x="503"/>
        <item x="221"/>
        <item x="88"/>
        <item x="813"/>
        <item x="960"/>
        <item x="139"/>
        <item x="692"/>
        <item x="808"/>
        <item x="79"/>
        <item x="855"/>
        <item x="433"/>
        <item x="85"/>
        <item x="304"/>
        <item x="796"/>
        <item x="67"/>
        <item x="35"/>
        <item x="984"/>
        <item x="1018"/>
        <item x="102"/>
        <item x="119"/>
        <item x="378"/>
        <item x="192"/>
        <item x="416"/>
        <item x="457"/>
        <item x="1010"/>
        <item x="777"/>
        <item x="496"/>
        <item x="6"/>
        <item x="393"/>
        <item x="744"/>
        <item x="454"/>
        <item x="752"/>
        <item x="497"/>
        <item x="994"/>
        <item x="795"/>
        <item x="237"/>
        <item x="977"/>
        <item x="1014"/>
        <item x="138"/>
        <item x="927"/>
        <item x="1025"/>
        <item x="688"/>
        <item x="118"/>
        <item x="305"/>
        <item x="450"/>
        <item x="651"/>
        <item x="117"/>
        <item x="645"/>
        <item x="534"/>
        <item x="747"/>
        <item x="122"/>
        <item x="790"/>
        <item x="976"/>
        <item x="810"/>
        <item x="1000"/>
        <item x="241"/>
        <item x="589"/>
        <item x="610"/>
        <item x="965"/>
        <item x="155"/>
        <item x="603"/>
        <item x="422"/>
        <item x="329"/>
        <item x="349"/>
        <item x="552"/>
        <item x="970"/>
        <item x="286"/>
        <item x="428"/>
        <item x="7"/>
        <item x="384"/>
        <item x="623"/>
        <item x="1019"/>
        <item x="698"/>
        <item x="419"/>
        <item x="338"/>
        <item x="939"/>
        <item x="793"/>
        <item x="1004"/>
        <item x="401"/>
        <item x="583"/>
        <item x="612"/>
        <item x="525"/>
        <item x="158"/>
        <item x="1017"/>
        <item x="296"/>
        <item x="1042"/>
        <item x="987"/>
        <item x="763"/>
        <item x="115"/>
        <item x="648"/>
        <item x="0"/>
        <item x="234"/>
        <item x="535"/>
        <item x="495"/>
        <item x="427"/>
        <item x="822"/>
        <item x="415"/>
        <item x="371"/>
        <item x="573"/>
        <item x="288"/>
        <item x="440"/>
        <item x="91"/>
        <item x="971"/>
        <item x="1050"/>
        <item x="909"/>
        <item x="1065"/>
        <item x="409"/>
        <item x="370"/>
        <item x="684"/>
        <item x="769"/>
        <item x="239"/>
        <item x="235"/>
        <item x="399"/>
        <item x="38"/>
        <item x="200"/>
        <item x="571"/>
        <item x="811"/>
        <item x="236"/>
        <item x="602"/>
        <item x="211"/>
        <item x="926"/>
        <item x="135"/>
        <item x="166"/>
        <item x="723"/>
        <item x="904"/>
        <item x="641"/>
        <item x="243"/>
        <item x="773"/>
        <item x="918"/>
        <item x="451"/>
        <item x="214"/>
        <item x="914"/>
        <item x="741"/>
        <item x="106"/>
        <item x="924"/>
        <item x="72"/>
        <item x="52"/>
        <item x="256"/>
        <item x="205"/>
        <item x="847"/>
        <item x="194"/>
        <item x="84"/>
        <item x="181"/>
        <item x="278"/>
        <item x="568"/>
        <item x="940"/>
        <item x="964"/>
        <item x="15"/>
        <item x="47"/>
        <item x="94"/>
        <item x="693"/>
        <item x="775"/>
        <item x="145"/>
        <item x="46"/>
        <item x="303"/>
        <item x="842"/>
        <item x="492"/>
        <item x="992"/>
        <item x="956"/>
        <item x="420"/>
        <item x="121"/>
        <item x="161"/>
        <item x="314"/>
        <item x="590"/>
        <item x="685"/>
        <item x="39"/>
        <item x="3"/>
        <item x="562"/>
        <item x="835"/>
        <item x="919"/>
        <item x="316"/>
        <item x="171"/>
        <item x="647"/>
        <item x="97"/>
        <item x="311"/>
        <item x="476"/>
        <item x="975"/>
        <item x="761"/>
        <item x="519"/>
        <item x="640"/>
        <item x="307"/>
        <item x="681"/>
        <item x="82"/>
        <item x="649"/>
        <item x="515"/>
        <item x="574"/>
        <item x="609"/>
        <item x="789"/>
        <item x="617"/>
        <item x="606"/>
        <item x="267"/>
        <item x="292"/>
        <item x="291"/>
        <item x="659"/>
        <item x="932"/>
        <item x="908"/>
        <item x="639"/>
        <item x="742"/>
        <item x="498"/>
        <item x="772"/>
        <item x="163"/>
        <item x="611"/>
        <item x="40"/>
        <item x="595"/>
        <item x="264"/>
        <item x="850"/>
        <item x="921"/>
        <item x="486"/>
        <item x="195"/>
        <item x="365"/>
        <item x="931"/>
        <item x="137"/>
        <item x="644"/>
        <item x="289"/>
        <item x="929"/>
        <item x="634"/>
        <item x="322"/>
        <item x="25"/>
        <item x="667"/>
        <item x="207"/>
        <item x="131"/>
        <item x="1067"/>
        <item x="615"/>
        <item x="508"/>
        <item x="1020"/>
        <item x="230"/>
        <item x="42"/>
        <item x="864"/>
        <item x="120"/>
        <item x="718"/>
        <item x="75"/>
        <item x="998"/>
        <item x="41"/>
        <item x="478"/>
        <item x="373"/>
        <item x="830"/>
        <item x="760"/>
        <item x="180"/>
        <item x="665"/>
        <item x="16"/>
        <item x="177"/>
        <item x="176"/>
        <item x="438"/>
        <item x="755"/>
        <item x="186"/>
        <item x="1078"/>
        <item x="997"/>
        <item x="275"/>
        <item x="849"/>
        <item x="507"/>
        <item x="22"/>
        <item x="945"/>
        <item x="599"/>
        <item x="930"/>
        <item x="809"/>
        <item x="969"/>
        <item x="99"/>
        <item x="20"/>
        <item x="302"/>
        <item x="915"/>
        <item x="209"/>
        <item x="608"/>
        <item x="1066"/>
        <item x="743"/>
        <item x="4"/>
        <item x="907"/>
        <item x="1036"/>
        <item x="788"/>
        <item x="14"/>
        <item x="865"/>
        <item x="724"/>
        <item x="607"/>
        <item x="776"/>
        <item x="783"/>
        <item x="284"/>
        <item x="757"/>
        <item x="804"/>
        <item x="459"/>
        <item x="29"/>
        <item x="45"/>
        <item x="240"/>
        <item x="749"/>
        <item x="421"/>
        <item x="605"/>
        <item x="828"/>
        <item x="686"/>
        <item x="675"/>
        <item x="306"/>
        <item x="374"/>
        <item x="628"/>
        <item x="182"/>
        <item x="705"/>
        <item x="160"/>
        <item x="770"/>
        <item x="327"/>
        <item x="1055"/>
        <item x="735"/>
        <item x="271"/>
        <item x="309"/>
        <item x="591"/>
        <item x="193"/>
        <item x="852"/>
        <item x="54"/>
        <item x="713"/>
        <item x="731"/>
        <item x="339"/>
        <item x="1008"/>
        <item x="650"/>
        <item x="1046"/>
        <item x="638"/>
        <item x="257"/>
        <item x="203"/>
        <item x="153"/>
        <item x="143"/>
        <item x="627"/>
        <item x="1076"/>
        <item x="448"/>
        <item x="335"/>
        <item x="993"/>
        <item x="846"/>
        <item x="340"/>
        <item x="1005"/>
        <item x="190"/>
        <item x="64"/>
        <item x="721"/>
        <item x="947"/>
        <item x="273"/>
        <item x="814"/>
        <item x="172"/>
        <item x="44"/>
        <item x="746"/>
        <item x="226"/>
        <item x="722"/>
        <item x="126"/>
        <item x="717"/>
        <item x="23"/>
        <item x="280"/>
        <item x="1061"/>
        <item x="771"/>
        <item x="114"/>
        <item x="344"/>
        <item x="1071"/>
        <item x="750"/>
        <item x="159"/>
        <item x="1024"/>
        <item x="501"/>
        <item x="946"/>
        <item x="756"/>
        <item x="162"/>
        <item x="703"/>
        <item x="1049"/>
        <item x="482"/>
        <item x="1064"/>
        <item x="48"/>
        <item x="539"/>
        <item x="34"/>
        <item x="71"/>
        <item x="944"/>
        <item x="1060"/>
        <item x="1051"/>
        <item x="366"/>
        <item x="345"/>
        <item x="980"/>
        <item x="359"/>
        <item x="37"/>
        <item x="1084"/>
        <item x="343"/>
        <item x="687"/>
        <item x="310"/>
        <item x="832"/>
        <item x="1079"/>
        <item x="460"/>
        <item x="103"/>
        <item x="1063"/>
        <item x="276"/>
        <item x="754"/>
        <item x="1038"/>
        <item x="981"/>
        <item x="164"/>
        <item x="817"/>
        <item x="779"/>
        <item x="77"/>
        <item x="368"/>
        <item x="938"/>
        <item x="43"/>
        <item x="229"/>
        <item x="301"/>
        <item x="1085"/>
        <item x="719"/>
        <item x="312"/>
        <item x="68"/>
        <item x="737"/>
        <item x="523"/>
        <item x="653"/>
        <item x="360"/>
        <item x="854"/>
        <item x="354"/>
        <item x="922"/>
        <item x="367"/>
        <item x="716"/>
        <item x="219"/>
        <item x="387"/>
        <item x="829"/>
        <item x="272"/>
        <item x="78"/>
        <item x="326"/>
        <item x="985"/>
        <item x="630"/>
        <item x="21"/>
        <item x="739"/>
        <item x="740"/>
        <item x="848"/>
        <item x="74"/>
        <item x="348"/>
        <item x="766"/>
        <item x="961"/>
        <item x="953"/>
        <item x="124"/>
        <item x="98"/>
        <item x="911"/>
        <item x="62"/>
        <item x="217"/>
        <item x="834"/>
        <item x="223"/>
        <item x="342"/>
        <item x="825"/>
        <item x="923"/>
        <item x="270"/>
        <item x="425"/>
        <item x="125"/>
        <item x="1075"/>
        <item x="833"/>
        <item x="464"/>
        <item x="720"/>
        <item x="1070"/>
        <item x="350"/>
        <item x="513"/>
        <item x="49"/>
        <item x="215"/>
        <item x="831"/>
        <item x="364"/>
        <item x="1068"/>
        <item x="1053"/>
        <item x="196"/>
        <item x="859"/>
        <item x="356"/>
        <item x="197"/>
        <item x="244"/>
        <item x="277"/>
        <item x="1057"/>
        <item x="198"/>
        <item x="1069"/>
        <item x="201"/>
        <item x="363"/>
        <item x="863"/>
        <item x="879"/>
        <item x="912"/>
        <item x="736"/>
        <item x="26"/>
        <item x="856"/>
        <item x="691"/>
        <item x="169"/>
        <item x="745"/>
        <item x="369"/>
        <item x="748"/>
        <item x="300"/>
        <item x="950"/>
        <item x="1052"/>
        <item x="577"/>
        <item x="55"/>
        <item x="787"/>
        <item x="59"/>
        <item x="836"/>
        <item x="10"/>
        <item x="728"/>
        <item x="803"/>
        <item x="165"/>
        <item x="355"/>
        <item x="224"/>
        <item x="199"/>
        <item x="764"/>
        <item x="218"/>
        <item x="1058"/>
        <item x="353"/>
        <item x="725"/>
        <item x="361"/>
        <item x="212"/>
        <item x="1074"/>
        <item x="341"/>
        <item x="228"/>
        <item x="733"/>
        <item x="726"/>
        <item x="208"/>
        <item x="225"/>
        <item x="732"/>
        <item x="357"/>
        <item x="928"/>
        <item x="352"/>
        <item x="734"/>
        <item x="1056"/>
        <item x="279"/>
        <item x="1072"/>
        <item x="362"/>
        <item x="1073"/>
        <item x="372"/>
        <item x="1062"/>
        <item x="61"/>
        <item x="130"/>
        <item x="1083"/>
        <item x="358"/>
        <item x="220"/>
        <item x="213"/>
        <item x="916"/>
        <item x="738"/>
        <item x="853"/>
        <item x="76"/>
        <item x="913"/>
        <item x="92"/>
        <item x="1059"/>
        <item x="60"/>
        <item x="202"/>
        <item x="73"/>
        <item x="934"/>
        <item x="843"/>
        <item x="837"/>
        <item x="315"/>
        <item x="53"/>
        <item x="347"/>
        <item x="841"/>
        <item x="65"/>
        <item x="346"/>
        <item x="730"/>
        <item x="729"/>
        <item x="206"/>
        <item x="351"/>
        <item x="93"/>
        <item t="default"/>
      </items>
    </pivotField>
  </pivotFields>
  <rowFields count="1">
    <field x="-2"/>
  </rowFields>
  <row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rowItems>
  <colFields count="2">
    <field x="0"/>
    <field x="1"/>
  </colFields>
  <colItems count="8">
    <i>
      <x v="14"/>
      <x v="3"/>
    </i>
    <i r="1">
      <x v="4"/>
    </i>
    <i r="1">
      <x v="5"/>
    </i>
    <i r="1">
      <x v="6"/>
    </i>
    <i r="1">
      <x v="7"/>
    </i>
    <i r="1">
      <x v="8"/>
    </i>
    <i t="default">
      <x v="14"/>
    </i>
    <i t="grand">
      <x/>
    </i>
  </colItems>
  <dataFields count="17">
    <dataField name="Sum of 2020" fld="4" baseField="0" baseItem="0"/>
    <dataField name="Sum of 2025" fld="5" baseField="0" baseItem="0"/>
    <dataField name="Sum of 2030" fld="6" baseField="0" baseItem="0"/>
    <dataField name="Sum of 2035" fld="7" baseField="0" baseItem="0"/>
    <dataField name="Sum of 2040" fld="8" baseField="0" baseItem="0"/>
    <dataField name="Sum of 2045" fld="9" baseField="0" baseItem="0"/>
    <dataField name="Sum of 2050" fld="10" baseField="0" baseItem="0"/>
    <dataField name="Sum of 2055" fld="11" baseField="0" baseItem="0"/>
    <dataField name="Sum of 2060" fld="12" baseField="0" baseItem="0"/>
    <dataField name="Sum of 2065" fld="13" baseField="0" baseItem="14"/>
    <dataField name="Sum of 2070" fld="14" baseField="0" baseItem="14"/>
    <dataField name="Sum of 2075" fld="15" baseField="0" baseItem="14"/>
    <dataField name="Sum of 2080" fld="16" baseField="0" baseItem="14"/>
    <dataField name="Sum of 2085" fld="17" baseField="0" baseItem="14"/>
    <dataField name="Sum of 2090" fld="18" baseField="0" baseItem="14"/>
    <dataField name="Sum of 2095" fld="19" baseField="0" baseItem="14"/>
    <dataField name="Sum of 2100" fld="20" baseField="0" baseItem="14"/>
  </dataFields>
  <formats count="7">
    <format dxfId="6">
      <pivotArea type="all" dataOnly="0" outline="0" fieldPosition="0"/>
    </format>
    <format dxfId="5">
      <pivotArea outline="0" collapsedLevelsAreSubtotals="1" fieldPosition="0"/>
    </format>
    <format dxfId="4">
      <pivotArea field="1" type="button" dataOnly="0" labelOnly="1" outline="0" axis="axisCol" fieldPosition="1"/>
    </format>
    <format dxfId="3">
      <pivotArea dataOnly="0" labelOnly="1" outline="0" fieldPosition="0">
        <references count="1">
          <reference field="1" count="0"/>
        </references>
      </pivotArea>
    </format>
    <format dxfId="2">
      <pivotArea dataOnly="0" labelOnly="1" grandRow="1" outline="0" fieldPosition="0"/>
    </format>
    <format dxfId="1">
      <pivotArea dataOnly="0" labelOnly="1" outline="0" fieldPosition="0">
        <references count="2">
          <reference field="0" count="0"/>
          <reference field="1" count="0" selected="0"/>
        </references>
      </pivotArea>
    </format>
    <format dxfId="0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chartFormats count="6"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3"/>
          </reference>
        </references>
      </pivotArea>
    </chartFormat>
    <chartFormat chart="0" format="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4"/>
          </reference>
        </references>
      </pivotArea>
    </chartFormat>
    <chartFormat chart="0" format="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5"/>
          </reference>
        </references>
      </pivotArea>
    </chartFormat>
    <chartFormat chart="0" format="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6"/>
          </reference>
        </references>
      </pivotArea>
    </chartFormat>
    <chartFormat chart="0" format="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7"/>
          </reference>
        </references>
      </pivotArea>
    </chartFormat>
    <chartFormat chart="0" format="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87839-337C-4C5C-A833-15B66DB2664A}">
  <dimension ref="A1:X214"/>
  <sheetViews>
    <sheetView workbookViewId="0"/>
  </sheetViews>
  <sheetFormatPr defaultColWidth="8.86328125" defaultRowHeight="12.75" x14ac:dyDescent="0.35"/>
  <cols>
    <col min="1" max="1" width="3" bestFit="1" customWidth="1"/>
    <col min="2" max="2" width="2" bestFit="1" customWidth="1"/>
    <col min="4" max="4" width="12.59765625" bestFit="1" customWidth="1"/>
    <col min="5" max="5" width="38.86328125" bestFit="1" customWidth="1"/>
    <col min="6" max="23" width="6" bestFit="1" customWidth="1"/>
    <col min="24" max="24" width="10.1328125" bestFit="1" customWidth="1"/>
  </cols>
  <sheetData>
    <row r="1" spans="1:24" ht="14.25" x14ac:dyDescent="0.45">
      <c r="E1" s="13" t="s">
        <v>138</v>
      </c>
    </row>
    <row r="3" spans="1:24" ht="17.25" thickBot="1" x14ac:dyDescent="0.55000000000000004">
      <c r="E3" s="14" t="s">
        <v>139</v>
      </c>
    </row>
    <row r="4" spans="1:24" ht="15" thickTop="1" thickBot="1" x14ac:dyDescent="0.5">
      <c r="D4" s="15" t="s">
        <v>140</v>
      </c>
      <c r="E4" s="15" t="s">
        <v>60</v>
      </c>
      <c r="F4" s="15">
        <f>'Selected scen drivers'!F1</f>
        <v>2019</v>
      </c>
      <c r="G4" s="15">
        <f>'Selected scen drivers'!G1</f>
        <v>2020</v>
      </c>
      <c r="H4" s="15">
        <f>'Selected scen drivers'!H1</f>
        <v>2025</v>
      </c>
      <c r="I4" s="15">
        <f>'Selected scen drivers'!I1</f>
        <v>2030</v>
      </c>
      <c r="J4" s="15">
        <f>'Selected scen drivers'!J1</f>
        <v>2035</v>
      </c>
      <c r="K4" s="15">
        <f>'Selected scen drivers'!K1</f>
        <v>2040</v>
      </c>
      <c r="L4" s="15">
        <f>'Selected scen drivers'!L1</f>
        <v>2045</v>
      </c>
      <c r="M4" s="15">
        <f>'Selected scen drivers'!M1</f>
        <v>2050</v>
      </c>
      <c r="N4" s="15">
        <f>'Selected scen drivers'!N1</f>
        <v>2055</v>
      </c>
      <c r="O4" s="15">
        <f>'Selected scen drivers'!O1</f>
        <v>2060</v>
      </c>
      <c r="P4" s="15">
        <f>'Selected scen drivers'!P1</f>
        <v>2065</v>
      </c>
      <c r="Q4" s="15">
        <f>'Selected scen drivers'!Q1</f>
        <v>2070</v>
      </c>
      <c r="R4" s="15">
        <f>'Selected scen drivers'!R1</f>
        <v>2075</v>
      </c>
      <c r="S4" s="15">
        <f>'Selected scen drivers'!S1</f>
        <v>2080</v>
      </c>
      <c r="T4" s="15">
        <f>'Selected scen drivers'!T1</f>
        <v>2085</v>
      </c>
      <c r="U4" s="15">
        <f>'Selected scen drivers'!U1</f>
        <v>2090</v>
      </c>
      <c r="V4" s="15">
        <f>'Selected scen drivers'!V1</f>
        <v>2095</v>
      </c>
      <c r="W4" s="15">
        <f>'Selected scen drivers'!W1</f>
        <v>2100</v>
      </c>
      <c r="X4" s="15" t="s">
        <v>141</v>
      </c>
    </row>
    <row r="5" spans="1:24" ht="14.25" x14ac:dyDescent="0.45">
      <c r="A5" s="1">
        <v>1</v>
      </c>
      <c r="B5" s="1">
        <v>1</v>
      </c>
      <c r="D5" t="str">
        <f>IFERROR("rep_"&amp;VLOOKUP(B5,Classification!$N$5:$O$14,2,FALSE),"\I:")</f>
        <v>rep_GDP</v>
      </c>
      <c r="E5" t="str">
        <f>IFERROR(VLOOKUP(A5,Classification!$A$4:$B$39,2,FALSE),"\I:")</f>
        <v>Africa_other</v>
      </c>
      <c r="F5" s="4">
        <f>SUMIFS('Selected scen drivers'!F$2:F$271,'Selected scen drivers'!$A$2:$A$271,reporting!$A5,'Selected scen drivers'!$B$2:$B$271,reporting!$B5)</f>
        <v>3397.8569819999998</v>
      </c>
      <c r="G5" s="4">
        <f>SUMIFS('Selected scen drivers'!G$2:G$271,'Selected scen drivers'!$A$2:$A$271,reporting!$A5,'Selected scen drivers'!$B$2:$B$271,reporting!$B5)</f>
        <v>3468.8104560000002</v>
      </c>
      <c r="H5" s="4">
        <f>SUMIFS('Selected scen drivers'!H$2:H$271,'Selected scen drivers'!$A$2:$A$271,reporting!$A5,'Selected scen drivers'!$B$2:$B$271,reporting!$B5)</f>
        <v>4236.791099</v>
      </c>
      <c r="I5" s="4">
        <f>SUMIFS('Selected scen drivers'!I$2:I$271,'Selected scen drivers'!$A$2:$A$271,reporting!$A5,'Selected scen drivers'!$B$2:$B$271,reporting!$B5)</f>
        <v>5413.3576659999999</v>
      </c>
      <c r="J5" s="4">
        <f>SUMIFS('Selected scen drivers'!J$2:J$271,'Selected scen drivers'!$A$2:$A$271,reporting!$A5,'Selected scen drivers'!$B$2:$B$271,reporting!$B5)</f>
        <v>7069.4162999999999</v>
      </c>
      <c r="K5" s="4">
        <f>SUMIFS('Selected scen drivers'!K$2:K$271,'Selected scen drivers'!$A$2:$A$271,reporting!$A5,'Selected scen drivers'!$B$2:$B$271,reporting!$B5)</f>
        <v>9098.1882700000006</v>
      </c>
      <c r="L5" s="4">
        <f>SUMIFS('Selected scen drivers'!L$2:L$271,'Selected scen drivers'!$A$2:$A$271,reporting!$A5,'Selected scen drivers'!$B$2:$B$271,reporting!$B5)</f>
        <v>11631.58706</v>
      </c>
      <c r="M5" s="4">
        <f>SUMIFS('Selected scen drivers'!M$2:M$271,'Selected scen drivers'!$A$2:$A$271,reporting!$A5,'Selected scen drivers'!$B$2:$B$271,reporting!$B5)</f>
        <v>14792.511860000001</v>
      </c>
      <c r="N5" s="4">
        <f>SUMIFS('Selected scen drivers'!N$2:N$271,'Selected scen drivers'!$A$2:$A$271,reporting!$A5,'Selected scen drivers'!$B$2:$B$271,reporting!$B5)</f>
        <v>18713.383600000001</v>
      </c>
      <c r="O5" s="4">
        <f>SUMIFS('Selected scen drivers'!O$2:O$271,'Selected scen drivers'!$A$2:$A$271,reporting!$A5,'Selected scen drivers'!$B$2:$B$271,reporting!$B5)</f>
        <v>23526.293539999999</v>
      </c>
      <c r="P5" s="4">
        <f>SUMIFS('Selected scen drivers'!P$2:P$271,'Selected scen drivers'!$A$2:$A$271,reporting!$A5,'Selected scen drivers'!$B$2:$B$271,reporting!$B5)</f>
        <v>29368.664349999999</v>
      </c>
      <c r="Q5" s="4">
        <f>SUMIFS('Selected scen drivers'!Q$2:Q$271,'Selected scen drivers'!$A$2:$A$271,reporting!$A5,'Selected scen drivers'!$B$2:$B$271,reporting!$B5)</f>
        <v>36301.327790000003</v>
      </c>
      <c r="R5" s="4">
        <f>SUMIFS('Selected scen drivers'!R$2:R$271,'Selected scen drivers'!$A$2:$A$271,reporting!$A5,'Selected scen drivers'!$B$2:$B$271,reporting!$B5)</f>
        <v>44434.027450000001</v>
      </c>
      <c r="S5" s="4">
        <f>SUMIFS('Selected scen drivers'!S$2:S$271,'Selected scen drivers'!$A$2:$A$271,reporting!$A5,'Selected scen drivers'!$B$2:$B$271,reporting!$B5)</f>
        <v>53811.683400000002</v>
      </c>
      <c r="T5" s="4">
        <f>SUMIFS('Selected scen drivers'!T$2:T$271,'Selected scen drivers'!$A$2:$A$271,reporting!$A5,'Selected scen drivers'!$B$2:$B$271,reporting!$B5)</f>
        <v>64494.146200000003</v>
      </c>
      <c r="U5" s="4">
        <f>SUMIFS('Selected scen drivers'!U$2:U$271,'Selected scen drivers'!$A$2:$A$271,reporting!$A5,'Selected scen drivers'!$B$2:$B$271,reporting!$B5)</f>
        <v>76551.271189999999</v>
      </c>
      <c r="V5" s="4">
        <f>SUMIFS('Selected scen drivers'!V$2:V$271,'Selected scen drivers'!$A$2:$A$271,reporting!$A5,'Selected scen drivers'!$B$2:$B$271,reporting!$B5)</f>
        <v>90031.642300000007</v>
      </c>
      <c r="W5" s="4">
        <f>SUMIFS('Selected scen drivers'!W$2:W$271,'Selected scen drivers'!$A$2:$A$271,reporting!$A5,'Selected scen drivers'!$B$2:$B$271,reporting!$B5)</f>
        <v>104963.2052</v>
      </c>
      <c r="X5">
        <v>2</v>
      </c>
    </row>
    <row r="6" spans="1:24" ht="14.25" x14ac:dyDescent="0.45">
      <c r="A6" s="1">
        <v>1</v>
      </c>
      <c r="B6" s="1">
        <v>2</v>
      </c>
      <c r="D6" t="str">
        <f>IFERROR("rep_"&amp;VLOOKUP(B6,Classification!$N$5:$O$14,2,FALSE),"\I:")</f>
        <v>rep_GDPAGR</v>
      </c>
      <c r="E6" t="str">
        <f>IFERROR(VLOOKUP(A6,Classification!$A$4:$B$39,2,FALSE),"\I:")</f>
        <v>Africa_other</v>
      </c>
      <c r="F6" s="4">
        <f>SUMIFS('Selected scen drivers'!F$2:F$271,'Selected scen drivers'!$A$2:$A$271,reporting!$A6,'Selected scen drivers'!$B$2:$B$271,reporting!$B6)</f>
        <v>791.76348059928398</v>
      </c>
      <c r="G6" s="4">
        <f>SUMIFS('Selected scen drivers'!G$2:G$271,'Selected scen drivers'!$A$2:$A$271,reporting!$A6,'Selected scen drivers'!$B$2:$B$271,reporting!$B6)</f>
        <v>812.018509128912</v>
      </c>
      <c r="H6" s="4">
        <f>SUMIFS('Selected scen drivers'!H$2:H$271,'Selected scen drivers'!$A$2:$A$271,reporting!$A6,'Selected scen drivers'!$B$2:$B$271,reporting!$B6)</f>
        <v>951.88077624814798</v>
      </c>
      <c r="I6" s="4">
        <f>SUMIFS('Selected scen drivers'!I$2:I$271,'Selected scen drivers'!$A$2:$A$271,reporting!$A6,'Selected scen drivers'!$B$2:$B$271,reporting!$B6)</f>
        <v>1175.53899627075</v>
      </c>
      <c r="J6" s="4">
        <f>SUMIFS('Selected scen drivers'!J$2:J$271,'Selected scen drivers'!$A$2:$A$271,reporting!$A6,'Selected scen drivers'!$B$2:$B$271,reporting!$B6)</f>
        <v>1475.4991487510099</v>
      </c>
      <c r="K6" s="4">
        <f>SUMIFS('Selected scen drivers'!K$2:K$271,'Selected scen drivers'!$A$2:$A$271,reporting!$A6,'Selected scen drivers'!$B$2:$B$271,reporting!$B6)</f>
        <v>1819.0655157859201</v>
      </c>
      <c r="L6" s="4">
        <f>SUMIFS('Selected scen drivers'!L$2:L$271,'Selected scen drivers'!$A$2:$A$271,reporting!$A6,'Selected scen drivers'!$B$2:$B$271,reporting!$B6)</f>
        <v>2219.7980451682602</v>
      </c>
      <c r="M6" s="4">
        <f>SUMIFS('Selected scen drivers'!M$2:M$271,'Selected scen drivers'!$A$2:$A$271,reporting!$A6,'Selected scen drivers'!$B$2:$B$271,reporting!$B6)</f>
        <v>2683.10180923908</v>
      </c>
      <c r="N6" s="4">
        <f>SUMIFS('Selected scen drivers'!N$2:N$271,'Selected scen drivers'!$A$2:$A$271,reporting!$A6,'Selected scen drivers'!$B$2:$B$271,reporting!$B6)</f>
        <v>3210.7045073204299</v>
      </c>
      <c r="O6" s="4">
        <f>SUMIFS('Selected scen drivers'!O$2:O$271,'Selected scen drivers'!$A$2:$A$271,reporting!$A6,'Selected scen drivers'!$B$2:$B$271,reporting!$B6)</f>
        <v>3798.6090359046002</v>
      </c>
      <c r="P6" s="4">
        <f>SUMIFS('Selected scen drivers'!P$2:P$271,'Selected scen drivers'!$A$2:$A$271,reporting!$A6,'Selected scen drivers'!$B$2:$B$271,reporting!$B6)</f>
        <v>4437.8652521560698</v>
      </c>
      <c r="Q6" s="4">
        <f>SUMIFS('Selected scen drivers'!Q$2:Q$271,'Selected scen drivers'!$A$2:$A$271,reporting!$A6,'Selected scen drivers'!$B$2:$B$271,reporting!$B6)</f>
        <v>5101.8150541852901</v>
      </c>
      <c r="R6" s="4">
        <f>SUMIFS('Selected scen drivers'!R$2:R$271,'Selected scen drivers'!$A$2:$A$271,reporting!$A6,'Selected scen drivers'!$B$2:$B$271,reporting!$B6)</f>
        <v>5767.0943729212404</v>
      </c>
      <c r="S6" s="4">
        <f>SUMIFS('Selected scen drivers'!S$2:S$271,'Selected scen drivers'!$A$2:$A$271,reporting!$A6,'Selected scen drivers'!$B$2:$B$271,reporting!$B6)</f>
        <v>6396.7243837770602</v>
      </c>
      <c r="T6" s="4">
        <f>SUMIFS('Selected scen drivers'!T$2:T$271,'Selected scen drivers'!$A$2:$A$271,reporting!$A6,'Selected scen drivers'!$B$2:$B$271,reporting!$B6)</f>
        <v>6953.1403762114796</v>
      </c>
      <c r="U6" s="4">
        <f>SUMIFS('Selected scen drivers'!U$2:U$271,'Selected scen drivers'!$A$2:$A$271,reporting!$A6,'Selected scen drivers'!$B$2:$B$271,reporting!$B6)</f>
        <v>7397.07031881276</v>
      </c>
      <c r="V6" s="4">
        <f>SUMIFS('Selected scen drivers'!V$2:V$271,'Selected scen drivers'!$A$2:$A$271,reporting!$A6,'Selected scen drivers'!$B$2:$B$271,reporting!$B6)</f>
        <v>7683.8287761951597</v>
      </c>
      <c r="W6" s="4">
        <f>SUMIFS('Selected scen drivers'!W$2:W$271,'Selected scen drivers'!$A$2:$A$271,reporting!$A6,'Selected scen drivers'!$B$2:$B$271,reporting!$B6)</f>
        <v>7763.9846574238099</v>
      </c>
      <c r="X6">
        <v>2</v>
      </c>
    </row>
    <row r="7" spans="1:24" ht="14.25" x14ac:dyDescent="0.45">
      <c r="A7" s="1">
        <v>1</v>
      </c>
      <c r="B7" s="1">
        <v>3</v>
      </c>
      <c r="D7" t="str">
        <f>IFERROR("rep_"&amp;VLOOKUP(B7,Classification!$N$5:$O$14,2,FALSE),"\I:")</f>
        <v>rep_GDPIND</v>
      </c>
      <c r="E7" t="str">
        <f>IFERROR(VLOOKUP(A7,Classification!$A$4:$B$39,2,FALSE),"\I:")</f>
        <v>Africa_other</v>
      </c>
      <c r="F7" s="4">
        <f>SUMIFS('Selected scen drivers'!F$2:F$271,'Selected scen drivers'!$A$2:$A$271,reporting!$A7,'Selected scen drivers'!$B$2:$B$271,reporting!$B7)</f>
        <v>923.83923751670397</v>
      </c>
      <c r="G7" s="4">
        <f>SUMIFS('Selected scen drivers'!G$2:G$271,'Selected scen drivers'!$A$2:$A$271,reporting!$A7,'Selected scen drivers'!$B$2:$B$271,reporting!$B7)</f>
        <v>941.62527461444699</v>
      </c>
      <c r="H7" s="4">
        <f>SUMIFS('Selected scen drivers'!H$2:H$271,'Selected scen drivers'!$A$2:$A$271,reporting!$A7,'Selected scen drivers'!$B$2:$B$271,reporting!$B7)</f>
        <v>1171.0964742260201</v>
      </c>
      <c r="I7" s="4">
        <f>SUMIFS('Selected scen drivers'!I$2:I$271,'Selected scen drivers'!$A$2:$A$271,reporting!$A7,'Selected scen drivers'!$B$2:$B$271,reporting!$B7)</f>
        <v>1507.2619204569401</v>
      </c>
      <c r="J7" s="4">
        <f>SUMIFS('Selected scen drivers'!J$2:J$271,'Selected scen drivers'!$A$2:$A$271,reporting!$A7,'Selected scen drivers'!$B$2:$B$271,reporting!$B7)</f>
        <v>1985.9925727974401</v>
      </c>
      <c r="K7" s="4">
        <f>SUMIFS('Selected scen drivers'!K$2:K$271,'Selected scen drivers'!$A$2:$A$271,reporting!$A7,'Selected scen drivers'!$B$2:$B$271,reporting!$B7)</f>
        <v>2581.9862187069202</v>
      </c>
      <c r="L7" s="4">
        <f>SUMIFS('Selected scen drivers'!L$2:L$271,'Selected scen drivers'!$A$2:$A$271,reporting!$A7,'Selected scen drivers'!$B$2:$B$271,reporting!$B7)</f>
        <v>3336.6232243264399</v>
      </c>
      <c r="M7" s="4">
        <f>SUMIFS('Selected scen drivers'!M$2:M$271,'Selected scen drivers'!$A$2:$A$271,reporting!$A7,'Selected scen drivers'!$B$2:$B$271,reporting!$B7)</f>
        <v>4290.2769880480801</v>
      </c>
      <c r="N7" s="4">
        <f>SUMIFS('Selected scen drivers'!N$2:N$271,'Selected scen drivers'!$A$2:$A$271,reporting!$A7,'Selected scen drivers'!$B$2:$B$271,reporting!$B7)</f>
        <v>5487.5294246827398</v>
      </c>
      <c r="O7" s="4">
        <f>SUMIFS('Selected scen drivers'!O$2:O$271,'Selected scen drivers'!$A$2:$A$271,reporting!$A7,'Selected scen drivers'!$B$2:$B$271,reporting!$B7)</f>
        <v>6974.4654599024198</v>
      </c>
      <c r="P7" s="4">
        <f>SUMIFS('Selected scen drivers'!P$2:P$271,'Selected scen drivers'!$A$2:$A$271,reporting!$A7,'Selected scen drivers'!$B$2:$B$271,reporting!$B7)</f>
        <v>8800.3221354080506</v>
      </c>
      <c r="Q7" s="4">
        <f>SUMIFS('Selected scen drivers'!Q$2:Q$271,'Selected scen drivers'!$A$2:$A$271,reporting!$A7,'Selected scen drivers'!$B$2:$B$271,reporting!$B7)</f>
        <v>10993.1259677898</v>
      </c>
      <c r="R7" s="4">
        <f>SUMIFS('Selected scen drivers'!R$2:R$271,'Selected scen drivers'!$A$2:$A$271,reporting!$A7,'Selected scen drivers'!$B$2:$B$271,reporting!$B7)</f>
        <v>13596.752083093201</v>
      </c>
      <c r="S7" s="4">
        <f>SUMIFS('Selected scen drivers'!S$2:S$271,'Selected scen drivers'!$A$2:$A$271,reporting!$A7,'Selected scen drivers'!$B$2:$B$271,reporting!$B7)</f>
        <v>16636.595991999799</v>
      </c>
      <c r="T7" s="4">
        <f>SUMIFS('Selected scen drivers'!T$2:T$271,'Selected scen drivers'!$A$2:$A$271,reporting!$A7,'Selected scen drivers'!$B$2:$B$271,reporting!$B7)</f>
        <v>20143.403850227001</v>
      </c>
      <c r="U7" s="4">
        <f>SUMIFS('Selected scen drivers'!U$2:U$271,'Selected scen drivers'!$A$2:$A$271,reporting!$A7,'Selected scen drivers'!$B$2:$B$271,reporting!$B7)</f>
        <v>24151.7330150575</v>
      </c>
      <c r="V7" s="4">
        <f>SUMIFS('Selected scen drivers'!V$2:V$271,'Selected scen drivers'!$A$2:$A$271,reporting!$A7,'Selected scen drivers'!$B$2:$B$271,reporting!$B7)</f>
        <v>28689.735619955802</v>
      </c>
      <c r="W7" s="4">
        <f>SUMIFS('Selected scen drivers'!W$2:W$271,'Selected scen drivers'!$A$2:$A$271,reporting!$A7,'Selected scen drivers'!$B$2:$B$271,reporting!$B7)</f>
        <v>33780.084917299202</v>
      </c>
      <c r="X7">
        <v>2</v>
      </c>
    </row>
    <row r="8" spans="1:24" ht="14.25" x14ac:dyDescent="0.45">
      <c r="A8" s="1">
        <v>1</v>
      </c>
      <c r="B8" s="1">
        <v>7</v>
      </c>
      <c r="D8" t="str">
        <f>IFERROR("rep_"&amp;VLOOKUP(B8,Classification!$N$5:$O$14,2,FALSE),"\I:")</f>
        <v>rep_GDPSER</v>
      </c>
      <c r="E8" t="str">
        <f>IFERROR(VLOOKUP(A8,Classification!$A$4:$B$39,2,FALSE),"\I:")</f>
        <v>Africa_other</v>
      </c>
      <c r="F8" s="4">
        <f>SUMIFS('Selected scen drivers'!F$2:F$271,'Selected scen drivers'!$A$2:$A$271,reporting!$A8,'Selected scen drivers'!$B$2:$B$271,reporting!$B8)</f>
        <v>1681.2763305512301</v>
      </c>
      <c r="G8" s="4">
        <f>SUMIFS('Selected scen drivers'!G$2:G$271,'Selected scen drivers'!$A$2:$A$271,reporting!$A8,'Selected scen drivers'!$B$2:$B$271,reporting!$B8)</f>
        <v>1713.18441191479</v>
      </c>
      <c r="H8" s="4">
        <f>SUMIFS('Selected scen drivers'!H$2:H$271,'Selected scen drivers'!$A$2:$A$271,reporting!$A8,'Selected scen drivers'!$B$2:$B$271,reporting!$B8)</f>
        <v>2110.32496587797</v>
      </c>
      <c r="I8" s="4">
        <f>SUMIFS('Selected scen drivers'!I$2:I$271,'Selected scen drivers'!$A$2:$A$271,reporting!$A8,'Selected scen drivers'!$B$2:$B$271,reporting!$B8)</f>
        <v>2724.9261704842302</v>
      </c>
      <c r="J8" s="4">
        <f>SUMIFS('Selected scen drivers'!J$2:J$271,'Selected scen drivers'!$A$2:$A$271,reporting!$A8,'Selected scen drivers'!$B$2:$B$271,reporting!$B8)</f>
        <v>3598.6768838152002</v>
      </c>
      <c r="K8" s="4">
        <f>SUMIFS('Selected scen drivers'!K$2:K$271,'Selected scen drivers'!$A$2:$A$271,reporting!$A8,'Selected scen drivers'!$B$2:$B$271,reporting!$B8)</f>
        <v>4681.8770858175703</v>
      </c>
      <c r="L8" s="4">
        <f>SUMIFS('Selected scen drivers'!L$2:L$271,'Selected scen drivers'!$A$2:$A$271,reporting!$A8,'Selected scen drivers'!$B$2:$B$271,reporting!$B8)</f>
        <v>6050.1114724885801</v>
      </c>
      <c r="M8" s="4">
        <f>SUMIFS('Selected scen drivers'!M$2:M$271,'Selected scen drivers'!$A$2:$A$271,reporting!$A8,'Selected scen drivers'!$B$2:$B$271,reporting!$B8)</f>
        <v>7778.8483822066</v>
      </c>
      <c r="N8" s="4">
        <f>SUMIFS('Selected scen drivers'!N$2:N$271,'Selected scen drivers'!$A$2:$A$271,reporting!$A8,'Selected scen drivers'!$B$2:$B$271,reporting!$B8)</f>
        <v>9952.1427987960597</v>
      </c>
      <c r="O8" s="4">
        <f>SUMIFS('Selected scen drivers'!O$2:O$271,'Selected scen drivers'!$A$2:$A$271,reporting!$A8,'Selected scen drivers'!$B$2:$B$271,reporting!$B8)</f>
        <v>12657.4826408277</v>
      </c>
      <c r="P8" s="4">
        <f>SUMIFS('Selected scen drivers'!P$2:P$271,'Selected scen drivers'!$A$2:$A$271,reporting!$A8,'Selected scen drivers'!$B$2:$B$271,reporting!$B8)</f>
        <v>15988.931370381701</v>
      </c>
      <c r="Q8" s="4">
        <f>SUMIFS('Selected scen drivers'!Q$2:Q$271,'Selected scen drivers'!$A$2:$A$271,reporting!$A8,'Selected scen drivers'!$B$2:$B$271,reporting!$B8)</f>
        <v>20002.756463603499</v>
      </c>
      <c r="R8" s="4">
        <f>SUMIFS('Selected scen drivers'!R$2:R$271,'Selected scen drivers'!$A$2:$A$271,reporting!$A8,'Selected scen drivers'!$B$2:$B$271,reporting!$B8)</f>
        <v>24784.3269850734</v>
      </c>
      <c r="S8" s="4">
        <f>SUMIFS('Selected scen drivers'!S$2:S$271,'Selected scen drivers'!$A$2:$A$271,reporting!$A8,'Selected scen drivers'!$B$2:$B$271,reporting!$B8)</f>
        <v>30386.277050846998</v>
      </c>
      <c r="T8" s="4">
        <f>SUMIFS('Selected scen drivers'!T$2:T$271,'Selected scen drivers'!$A$2:$A$271,reporting!$A8,'Selected scen drivers'!$B$2:$B$271,reporting!$B8)</f>
        <v>36870.777687952199</v>
      </c>
      <c r="U8" s="4">
        <f>SUMIFS('Selected scen drivers'!U$2:U$271,'Selected scen drivers'!$A$2:$A$271,reporting!$A8,'Selected scen drivers'!$B$2:$B$271,reporting!$B8)</f>
        <v>44307.357153803699</v>
      </c>
      <c r="V8" s="4">
        <f>SUMIFS('Selected scen drivers'!V$2:V$271,'Selected scen drivers'!$A$2:$A$271,reporting!$A8,'Selected scen drivers'!$B$2:$B$271,reporting!$B8)</f>
        <v>52755.558846734901</v>
      </c>
      <c r="W8" s="4">
        <f>SUMIFS('Selected scen drivers'!W$2:W$271,'Selected scen drivers'!$A$2:$A$271,reporting!$A8,'Selected scen drivers'!$B$2:$B$271,reporting!$B8)</f>
        <v>63396.710125277001</v>
      </c>
      <c r="X8">
        <v>2</v>
      </c>
    </row>
    <row r="9" spans="1:24" ht="14.25" x14ac:dyDescent="0.45">
      <c r="A9" s="1">
        <v>1</v>
      </c>
      <c r="B9" s="1">
        <v>8</v>
      </c>
      <c r="D9" t="str">
        <f>IFERROR("rep_"&amp;VLOOKUP(B9,Classification!$N$5:$O$14,2,FALSE),"\I:")</f>
        <v>rep_HOU</v>
      </c>
      <c r="E9" t="str">
        <f>IFERROR(VLOOKUP(A9,Classification!$A$4:$B$39,2,FALSE),"\I:")</f>
        <v>Africa_other</v>
      </c>
      <c r="F9" s="4">
        <f>SUMIFS('Selected scen drivers'!F$2:F$271,'Selected scen drivers'!$A$2:$A$271,reporting!$A9,'Selected scen drivers'!$B$2:$B$271,reporting!$B9)</f>
        <v>230.00091380000001</v>
      </c>
      <c r="G9" s="4">
        <f>SUMIFS('Selected scen drivers'!G$2:G$271,'Selected scen drivers'!$A$2:$A$271,reporting!$A9,'Selected scen drivers'!$B$2:$B$271,reporting!$B9)</f>
        <v>238.056817</v>
      </c>
      <c r="H9" s="4">
        <f>SUMIFS('Selected scen drivers'!H$2:H$271,'Selected scen drivers'!$A$2:$A$271,reporting!$A9,'Selected scen drivers'!$B$2:$B$271,reporting!$B9)</f>
        <v>278.33633300000002</v>
      </c>
      <c r="I9" s="4">
        <f>SUMIFS('Selected scen drivers'!I$2:I$271,'Selected scen drivers'!$A$2:$A$271,reporting!$A9,'Selected scen drivers'!$B$2:$B$271,reporting!$B9)</f>
        <v>324.35781200000002</v>
      </c>
      <c r="J9" s="4">
        <f>SUMIFS('Selected scen drivers'!J$2:J$271,'Selected scen drivers'!$A$2:$A$271,reporting!$A9,'Selected scen drivers'!$B$2:$B$271,reporting!$B9)</f>
        <v>375.62397750000002</v>
      </c>
      <c r="K9" s="4">
        <f>SUMIFS('Selected scen drivers'!K$2:K$271,'Selected scen drivers'!$A$2:$A$271,reporting!$A9,'Selected scen drivers'!$B$2:$B$271,reporting!$B9)</f>
        <v>430.53618499999999</v>
      </c>
      <c r="L9" s="4">
        <f>SUMIFS('Selected scen drivers'!L$2:L$271,'Selected scen drivers'!$A$2:$A$271,reporting!$A9,'Selected scen drivers'!$B$2:$B$271,reporting!$B9)</f>
        <v>488.075154</v>
      </c>
      <c r="M9" s="4">
        <f>SUMIFS('Selected scen drivers'!M$2:M$271,'Selected scen drivers'!$A$2:$A$271,reporting!$A9,'Selected scen drivers'!$B$2:$B$271,reporting!$B9)</f>
        <v>547.08217000000002</v>
      </c>
      <c r="N9" s="4">
        <f>SUMIFS('Selected scen drivers'!N$2:N$271,'Selected scen drivers'!$A$2:$A$271,reporting!$A9,'Selected scen drivers'!$B$2:$B$271,reporting!$B9)</f>
        <v>607.12407199999996</v>
      </c>
      <c r="O9" s="4">
        <f>SUMIFS('Selected scen drivers'!O$2:O$271,'Selected scen drivers'!$A$2:$A$271,reporting!$A9,'Selected scen drivers'!$B$2:$B$271,reporting!$B9)</f>
        <v>666.91022350000003</v>
      </c>
      <c r="P9" s="4">
        <f>SUMIFS('Selected scen drivers'!P$2:P$271,'Selected scen drivers'!$A$2:$A$271,reporting!$A9,'Selected scen drivers'!$B$2:$B$271,reporting!$B9)</f>
        <v>724.67274750000001</v>
      </c>
      <c r="Q9" s="4">
        <f>SUMIFS('Selected scen drivers'!Q$2:Q$271,'Selected scen drivers'!$A$2:$A$271,reporting!$A9,'Selected scen drivers'!$B$2:$B$271,reporting!$B9)</f>
        <v>777.86885050000001</v>
      </c>
      <c r="R9" s="4">
        <f>SUMIFS('Selected scen drivers'!R$2:R$271,'Selected scen drivers'!$A$2:$A$271,reporting!$A9,'Selected scen drivers'!$B$2:$B$271,reporting!$B9)</f>
        <v>825.18972799999995</v>
      </c>
      <c r="S9" s="4">
        <f>SUMIFS('Selected scen drivers'!S$2:S$271,'Selected scen drivers'!$A$2:$A$271,reporting!$A9,'Selected scen drivers'!$B$2:$B$271,reporting!$B9)</f>
        <v>865.6369095</v>
      </c>
      <c r="T9" s="4">
        <f>SUMIFS('Selected scen drivers'!T$2:T$271,'Selected scen drivers'!$A$2:$A$271,reporting!$A9,'Selected scen drivers'!$B$2:$B$271,reporting!$B9)</f>
        <v>898.76099550000004</v>
      </c>
      <c r="U9" s="4">
        <f>SUMIFS('Selected scen drivers'!U$2:U$271,'Selected scen drivers'!$A$2:$A$271,reporting!$A9,'Selected scen drivers'!$B$2:$B$271,reporting!$B9)</f>
        <v>924.08903450000003</v>
      </c>
      <c r="V9" s="4">
        <f>SUMIFS('Selected scen drivers'!V$2:V$271,'Selected scen drivers'!$A$2:$A$271,reporting!$A9,'Selected scen drivers'!$B$2:$B$271,reporting!$B9)</f>
        <v>941.03426449999995</v>
      </c>
      <c r="W9" s="4">
        <f>SUMIFS('Selected scen drivers'!W$2:W$271,'Selected scen drivers'!$A$2:$A$271,reporting!$A9,'Selected scen drivers'!$B$2:$B$271,reporting!$B9)</f>
        <v>949.59982749999995</v>
      </c>
      <c r="X9">
        <v>2</v>
      </c>
    </row>
    <row r="10" spans="1:24" ht="14.25" x14ac:dyDescent="0.45">
      <c r="A10" s="1">
        <v>1</v>
      </c>
      <c r="B10" s="1">
        <v>9</v>
      </c>
      <c r="D10" t="str">
        <f>IFERROR("rep_"&amp;VLOOKUP(B10,Classification!$N$5:$O$14,2,FALSE),"\I:")</f>
        <v>rep_POP</v>
      </c>
      <c r="E10" t="str">
        <f>IFERROR(VLOOKUP(A10,Classification!$A$4:$B$39,2,FALSE),"\I:")</f>
        <v>Africa_other</v>
      </c>
      <c r="F10" s="4">
        <f>SUMIFS('Selected scen drivers'!F$2:F$271,'Selected scen drivers'!$A$2:$A$271,reporting!$A10,'Selected scen drivers'!$B$2:$B$271,reporting!$B10)</f>
        <v>1049.7463088</v>
      </c>
      <c r="G10" s="4">
        <f>SUMIFS('Selected scen drivers'!G$2:G$271,'Selected scen drivers'!$A$2:$A$271,reporting!$A10,'Selected scen drivers'!$B$2:$B$271,reporting!$B10)</f>
        <v>1079.5075409999999</v>
      </c>
      <c r="H10" s="4">
        <f>SUMIFS('Selected scen drivers'!H$2:H$271,'Selected scen drivers'!$A$2:$A$271,reporting!$A10,'Selected scen drivers'!$B$2:$B$271,reporting!$B10)</f>
        <v>1228.3137019999999</v>
      </c>
      <c r="I10" s="4">
        <f>SUMIFS('Selected scen drivers'!I$2:I$271,'Selected scen drivers'!$A$2:$A$271,reporting!$A10,'Selected scen drivers'!$B$2:$B$271,reporting!$B10)</f>
        <v>1387.422196</v>
      </c>
      <c r="J10" s="4">
        <f>SUMIFS('Selected scen drivers'!J$2:J$271,'Selected scen drivers'!$A$2:$A$271,reporting!$A10,'Selected scen drivers'!$B$2:$B$271,reporting!$B10)</f>
        <v>1553.7730079999999</v>
      </c>
      <c r="K10" s="4">
        <f>SUMIFS('Selected scen drivers'!K$2:K$271,'Selected scen drivers'!$A$2:$A$271,reporting!$A10,'Selected scen drivers'!$B$2:$B$271,reporting!$B10)</f>
        <v>1724.748188</v>
      </c>
      <c r="L10" s="4">
        <f>SUMIFS('Selected scen drivers'!L$2:L$271,'Selected scen drivers'!$A$2:$A$271,reporting!$A10,'Selected scen drivers'!$B$2:$B$271,reporting!$B10)</f>
        <v>1897.4142750000001</v>
      </c>
      <c r="M10" s="4">
        <f>SUMIFS('Selected scen drivers'!M$2:M$271,'Selected scen drivers'!$A$2:$A$271,reporting!$A10,'Selected scen drivers'!$B$2:$B$271,reporting!$B10)</f>
        <v>2068.6944330000001</v>
      </c>
      <c r="N10" s="4">
        <f>SUMIFS('Selected scen drivers'!N$2:N$271,'Selected scen drivers'!$A$2:$A$271,reporting!$A10,'Selected scen drivers'!$B$2:$B$271,reporting!$B10)</f>
        <v>2234.1107849999999</v>
      </c>
      <c r="O10" s="4">
        <f>SUMIFS('Selected scen drivers'!O$2:O$271,'Selected scen drivers'!$A$2:$A$271,reporting!$A10,'Selected scen drivers'!$B$2:$B$271,reporting!$B10)</f>
        <v>2391.7700150000001</v>
      </c>
      <c r="P10" s="4">
        <f>SUMIFS('Selected scen drivers'!P$2:P$271,'Selected scen drivers'!$A$2:$A$271,reporting!$A10,'Selected scen drivers'!$B$2:$B$271,reporting!$B10)</f>
        <v>2538.9133579999998</v>
      </c>
      <c r="Q10" s="4">
        <f>SUMIFS('Selected scen drivers'!Q$2:Q$271,'Selected scen drivers'!$A$2:$A$271,reporting!$A10,'Selected scen drivers'!$B$2:$B$271,reporting!$B10)</f>
        <v>2673.9941739999999</v>
      </c>
      <c r="R10" s="4">
        <f>SUMIFS('Selected scen drivers'!R$2:R$271,'Selected scen drivers'!$A$2:$A$271,reporting!$A10,'Selected scen drivers'!$B$2:$B$271,reporting!$B10)</f>
        <v>2795.0468019999998</v>
      </c>
      <c r="S10" s="4">
        <f>SUMIFS('Selected scen drivers'!S$2:S$271,'Selected scen drivers'!$A$2:$A$271,reporting!$A10,'Selected scen drivers'!$B$2:$B$271,reporting!$B10)</f>
        <v>2900.4320910000001</v>
      </c>
      <c r="T10" s="4">
        <f>SUMIFS('Selected scen drivers'!T$2:T$271,'Selected scen drivers'!$A$2:$A$271,reporting!$A10,'Selected scen drivers'!$B$2:$B$271,reporting!$B10)</f>
        <v>2989.3807750000001</v>
      </c>
      <c r="U10" s="4">
        <f>SUMIFS('Selected scen drivers'!U$2:U$271,'Selected scen drivers'!$A$2:$A$271,reporting!$A10,'Selected scen drivers'!$B$2:$B$271,reporting!$B10)</f>
        <v>3061.8489669999999</v>
      </c>
      <c r="V10" s="4">
        <f>SUMIFS('Selected scen drivers'!V$2:V$271,'Selected scen drivers'!$A$2:$A$271,reporting!$A10,'Selected scen drivers'!$B$2:$B$271,reporting!$B10)</f>
        <v>3117.7859920000001</v>
      </c>
      <c r="W10" s="4">
        <f>SUMIFS('Selected scen drivers'!W$2:W$271,'Selected scen drivers'!$A$2:$A$271,reporting!$A10,'Selected scen drivers'!$B$2:$B$271,reporting!$B10)</f>
        <v>3157.8286520000001</v>
      </c>
      <c r="X10">
        <v>2</v>
      </c>
    </row>
    <row r="11" spans="1:24" ht="14.25" x14ac:dyDescent="0.45">
      <c r="A11" s="1">
        <f t="shared" ref="A11:A74" si="0">A5+1</f>
        <v>2</v>
      </c>
      <c r="B11" s="1">
        <f t="shared" ref="B11:B74" si="1">B5</f>
        <v>1</v>
      </c>
      <c r="D11" t="str">
        <f>IFERROR("rep_"&amp;VLOOKUP(B11,Classification!$N$5:$O$14,2,FALSE),"\I:")</f>
        <v>rep_GDP</v>
      </c>
      <c r="E11" t="str">
        <f>IFERROR(VLOOKUP(A11,Classification!$A$4:$B$39,2,FALSE),"\I:")</f>
        <v>India</v>
      </c>
      <c r="F11" s="4">
        <f>SUMIFS('Selected scen drivers'!F$2:F$271,'Selected scen drivers'!$A$2:$A$271,reporting!$A11,'Selected scen drivers'!$B$2:$B$271,reporting!$B11)</f>
        <v>8195.4840000000004</v>
      </c>
      <c r="G11" s="4">
        <f>SUMIFS('Selected scen drivers'!G$2:G$271,'Selected scen drivers'!$A$2:$A$271,reporting!$A11,'Selected scen drivers'!$B$2:$B$271,reporting!$B11)</f>
        <v>8503.83</v>
      </c>
      <c r="H11" s="4">
        <f>SUMIFS('Selected scen drivers'!H$2:H$271,'Selected scen drivers'!$A$2:$A$271,reporting!$A11,'Selected scen drivers'!$B$2:$B$271,reporting!$B11)</f>
        <v>11852.9</v>
      </c>
      <c r="I11" s="4">
        <f>SUMIFS('Selected scen drivers'!I$2:I$271,'Selected scen drivers'!$A$2:$A$271,reporting!$A11,'Selected scen drivers'!$B$2:$B$271,reporting!$B11)</f>
        <v>15709.5</v>
      </c>
      <c r="J11" s="4">
        <f>SUMIFS('Selected scen drivers'!J$2:J$271,'Selected scen drivers'!$A$2:$A$271,reporting!$A11,'Selected scen drivers'!$B$2:$B$271,reporting!$B11)</f>
        <v>19813.099999999999</v>
      </c>
      <c r="K11" s="4">
        <f>SUMIFS('Selected scen drivers'!K$2:K$271,'Selected scen drivers'!$A$2:$A$271,reporting!$A11,'Selected scen drivers'!$B$2:$B$271,reporting!$B11)</f>
        <v>24247.7</v>
      </c>
      <c r="L11" s="4">
        <f>SUMIFS('Selected scen drivers'!L$2:L$271,'Selected scen drivers'!$A$2:$A$271,reporting!$A11,'Selected scen drivers'!$B$2:$B$271,reporting!$B11)</f>
        <v>29018.400000000001</v>
      </c>
      <c r="M11" s="4">
        <f>SUMIFS('Selected scen drivers'!M$2:M$271,'Selected scen drivers'!$A$2:$A$271,reporting!$A11,'Selected scen drivers'!$B$2:$B$271,reporting!$B11)</f>
        <v>34135.9</v>
      </c>
      <c r="N11" s="4">
        <f>SUMIFS('Selected scen drivers'!N$2:N$271,'Selected scen drivers'!$A$2:$A$271,reporting!$A11,'Selected scen drivers'!$B$2:$B$271,reporting!$B11)</f>
        <v>39637.4</v>
      </c>
      <c r="O11" s="4">
        <f>SUMIFS('Selected scen drivers'!O$2:O$271,'Selected scen drivers'!$A$2:$A$271,reporting!$A11,'Selected scen drivers'!$B$2:$B$271,reporting!$B11)</f>
        <v>45474.7</v>
      </c>
      <c r="P11" s="4">
        <f>SUMIFS('Selected scen drivers'!P$2:P$271,'Selected scen drivers'!$A$2:$A$271,reporting!$A11,'Selected scen drivers'!$B$2:$B$271,reporting!$B11)</f>
        <v>51544.2</v>
      </c>
      <c r="Q11" s="4">
        <f>SUMIFS('Selected scen drivers'!Q$2:Q$271,'Selected scen drivers'!$A$2:$A$271,reporting!$A11,'Selected scen drivers'!$B$2:$B$271,reporting!$B11)</f>
        <v>57627.1</v>
      </c>
      <c r="R11" s="4">
        <f>SUMIFS('Selected scen drivers'!R$2:R$271,'Selected scen drivers'!$A$2:$A$271,reporting!$A11,'Selected scen drivers'!$B$2:$B$271,reporting!$B11)</f>
        <v>63676.1</v>
      </c>
      <c r="S11" s="4">
        <f>SUMIFS('Selected scen drivers'!S$2:S$271,'Selected scen drivers'!$A$2:$A$271,reporting!$A11,'Selected scen drivers'!$B$2:$B$271,reporting!$B11)</f>
        <v>69509.7</v>
      </c>
      <c r="T11" s="4">
        <f>SUMIFS('Selected scen drivers'!T$2:T$271,'Selected scen drivers'!$A$2:$A$271,reporting!$A11,'Selected scen drivers'!$B$2:$B$271,reporting!$B11)</f>
        <v>75080.7</v>
      </c>
      <c r="U11" s="4">
        <f>SUMIFS('Selected scen drivers'!U$2:U$271,'Selected scen drivers'!$A$2:$A$271,reporting!$A11,'Selected scen drivers'!$B$2:$B$271,reporting!$B11)</f>
        <v>80380.7</v>
      </c>
      <c r="V11" s="4">
        <f>SUMIFS('Selected scen drivers'!V$2:V$271,'Selected scen drivers'!$A$2:$A$271,reporting!$A11,'Selected scen drivers'!$B$2:$B$271,reporting!$B11)</f>
        <v>85418.1</v>
      </c>
      <c r="W11" s="4">
        <f>SUMIFS('Selected scen drivers'!W$2:W$271,'Selected scen drivers'!$A$2:$A$271,reporting!$A11,'Selected scen drivers'!$B$2:$B$271,reporting!$B11)</f>
        <v>90238.2</v>
      </c>
      <c r="X11">
        <v>2</v>
      </c>
    </row>
    <row r="12" spans="1:24" ht="14.25" x14ac:dyDescent="0.45">
      <c r="A12" s="1">
        <f t="shared" si="0"/>
        <v>2</v>
      </c>
      <c r="B12" s="1">
        <f t="shared" si="1"/>
        <v>2</v>
      </c>
      <c r="D12" t="str">
        <f>IFERROR("rep_"&amp;VLOOKUP(B12,Classification!$N$5:$O$14,2,FALSE),"\I:")</f>
        <v>rep_GDPAGR</v>
      </c>
      <c r="E12" t="str">
        <f>IFERROR(VLOOKUP(A12,Classification!$A$4:$B$39,2,FALSE),"\I:")</f>
        <v>India</v>
      </c>
      <c r="F12" s="4">
        <f>SUMIFS('Selected scen drivers'!F$2:F$271,'Selected scen drivers'!$A$2:$A$271,reporting!$A12,'Selected scen drivers'!$B$2:$B$271,reporting!$B12)</f>
        <v>1281.0097734281101</v>
      </c>
      <c r="G12" s="4">
        <f>SUMIFS('Selected scen drivers'!G$2:G$271,'Selected scen drivers'!$A$2:$A$271,reporting!$A12,'Selected scen drivers'!$B$2:$B$271,reporting!$B12)</f>
        <v>1329.2063460280301</v>
      </c>
      <c r="H12" s="4">
        <f>SUMIFS('Selected scen drivers'!H$2:H$271,'Selected scen drivers'!$A$2:$A$271,reporting!$A12,'Selected scen drivers'!$B$2:$B$271,reporting!$B12)</f>
        <v>1792.45614165955</v>
      </c>
      <c r="I12" s="4">
        <f>SUMIFS('Selected scen drivers'!I$2:I$271,'Selected scen drivers'!$A$2:$A$271,reporting!$A12,'Selected scen drivers'!$B$2:$B$271,reporting!$B12)</f>
        <v>2295.8403515587502</v>
      </c>
      <c r="J12" s="4">
        <f>SUMIFS('Selected scen drivers'!J$2:J$271,'Selected scen drivers'!$A$2:$A$271,reporting!$A12,'Selected scen drivers'!$B$2:$B$271,reporting!$B12)</f>
        <v>2794.87084788023</v>
      </c>
      <c r="K12" s="4">
        <f>SUMIFS('Selected scen drivers'!K$2:K$271,'Selected scen drivers'!$A$2:$A$271,reporting!$A12,'Selected scen drivers'!$B$2:$B$271,reporting!$B12)</f>
        <v>3297.20443763506</v>
      </c>
      <c r="L12" s="4">
        <f>SUMIFS('Selected scen drivers'!L$2:L$271,'Selected scen drivers'!$A$2:$A$271,reporting!$A12,'Selected scen drivers'!$B$2:$B$271,reporting!$B12)</f>
        <v>3798.4626002664299</v>
      </c>
      <c r="M12" s="4">
        <f>SUMIFS('Selected scen drivers'!M$2:M$271,'Selected scen drivers'!$A$2:$A$271,reporting!$A12,'Selected scen drivers'!$B$2:$B$271,reporting!$B12)</f>
        <v>4294.8677228189599</v>
      </c>
      <c r="N12" s="4">
        <f>SUMIFS('Selected scen drivers'!N$2:N$271,'Selected scen drivers'!$A$2:$A$271,reporting!$A12,'Selected scen drivers'!$B$2:$B$271,reporting!$B12)</f>
        <v>4785.6241759780096</v>
      </c>
      <c r="O12" s="4">
        <f>SUMIFS('Selected scen drivers'!O$2:O$271,'Selected scen drivers'!$A$2:$A$271,reporting!$A12,'Selected scen drivers'!$B$2:$B$271,reporting!$B12)</f>
        <v>5259.3033774955502</v>
      </c>
      <c r="P12" s="4">
        <f>SUMIFS('Selected scen drivers'!P$2:P$271,'Selected scen drivers'!$A$2:$A$271,reporting!$A12,'Selected scen drivers'!$B$2:$B$271,reporting!$B12)</f>
        <v>5699.3308186547702</v>
      </c>
      <c r="Q12" s="4">
        <f>SUMIFS('Selected scen drivers'!Q$2:Q$271,'Selected scen drivers'!$A$2:$A$271,reporting!$A12,'Selected scen drivers'!$B$2:$B$271,reporting!$B12)</f>
        <v>6079.0853833206802</v>
      </c>
      <c r="R12" s="4">
        <f>SUMIFS('Selected scen drivers'!R$2:R$271,'Selected scen drivers'!$A$2:$A$271,reporting!$A12,'Selected scen drivers'!$B$2:$B$271,reporting!$B12)</f>
        <v>6393.6134722424504</v>
      </c>
      <c r="S12" s="4">
        <f>SUMIFS('Selected scen drivers'!S$2:S$271,'Selected scen drivers'!$A$2:$A$271,reporting!$A12,'Selected scen drivers'!$B$2:$B$271,reporting!$B12)</f>
        <v>6626.1300962178102</v>
      </c>
      <c r="T12" s="4">
        <f>SUMIFS('Selected scen drivers'!T$2:T$271,'Selected scen drivers'!$A$2:$A$271,reporting!$A12,'Selected scen drivers'!$B$2:$B$271,reporting!$B12)</f>
        <v>6775.65946804745</v>
      </c>
      <c r="U12" s="4">
        <f>SUMIFS('Selected scen drivers'!U$2:U$271,'Selected scen drivers'!$A$2:$A$271,reporting!$A12,'Selected scen drivers'!$B$2:$B$271,reporting!$B12)</f>
        <v>6845.4895585386303</v>
      </c>
      <c r="V12" s="4">
        <f>SUMIFS('Selected scen drivers'!V$2:V$271,'Selected scen drivers'!$A$2:$A$271,reporting!$A12,'Selected scen drivers'!$B$2:$B$271,reporting!$B12)</f>
        <v>6840.4244548782099</v>
      </c>
      <c r="W12" s="4">
        <f>SUMIFS('Selected scen drivers'!W$2:W$271,'Selected scen drivers'!$A$2:$A$271,reporting!$A12,'Selected scen drivers'!$B$2:$B$271,reporting!$B12)</f>
        <v>6767.8649999999998</v>
      </c>
      <c r="X12">
        <v>2</v>
      </c>
    </row>
    <row r="13" spans="1:24" ht="14.25" x14ac:dyDescent="0.45">
      <c r="A13" s="1">
        <f t="shared" si="0"/>
        <v>2</v>
      </c>
      <c r="B13" s="1">
        <f t="shared" si="1"/>
        <v>3</v>
      </c>
      <c r="D13" t="str">
        <f>IFERROR("rep_"&amp;VLOOKUP(B13,Classification!$N$5:$O$14,2,FALSE),"\I:")</f>
        <v>rep_GDPIND</v>
      </c>
      <c r="E13" t="str">
        <f>IFERROR(VLOOKUP(A13,Classification!$A$4:$B$39,2,FALSE),"\I:")</f>
        <v>India</v>
      </c>
      <c r="F13" s="4">
        <f>SUMIFS('Selected scen drivers'!F$2:F$271,'Selected scen drivers'!$A$2:$A$271,reporting!$A13,'Selected scen drivers'!$B$2:$B$271,reporting!$B13)</f>
        <v>2424.8262683827902</v>
      </c>
      <c r="G13" s="4">
        <f>SUMIFS('Selected scen drivers'!G$2:G$271,'Selected scen drivers'!$A$2:$A$271,reporting!$A13,'Selected scen drivers'!$B$2:$B$271,reporting!$B13)</f>
        <v>2516.0576685723099</v>
      </c>
      <c r="H13" s="4">
        <f>SUMIFS('Selected scen drivers'!H$2:H$271,'Selected scen drivers'!$A$2:$A$271,reporting!$A13,'Selected scen drivers'!$B$2:$B$271,reporting!$B13)</f>
        <v>3510.0155832681498</v>
      </c>
      <c r="I13" s="4">
        <f>SUMIFS('Selected scen drivers'!I$2:I$271,'Selected scen drivers'!$A$2:$A$271,reporting!$A13,'Selected scen drivers'!$B$2:$B$271,reporting!$B13)</f>
        <v>4656.1274570775304</v>
      </c>
      <c r="J13" s="4">
        <f>SUMIFS('Selected scen drivers'!J$2:J$271,'Selected scen drivers'!$A$2:$A$271,reporting!$A13,'Selected scen drivers'!$B$2:$B$271,reporting!$B13)</f>
        <v>5877.5004855692196</v>
      </c>
      <c r="K13" s="4">
        <f>SUMIFS('Selected scen drivers'!K$2:K$271,'Selected scen drivers'!$A$2:$A$271,reporting!$A13,'Selected scen drivers'!$B$2:$B$271,reporting!$B13)</f>
        <v>7199.2658072310396</v>
      </c>
      <c r="L13" s="4">
        <f>SUMIFS('Selected scen drivers'!L$2:L$271,'Selected scen drivers'!$A$2:$A$271,reporting!$A13,'Selected scen drivers'!$B$2:$B$271,reporting!$B13)</f>
        <v>8623.1950563355404</v>
      </c>
      <c r="M13" s="4">
        <f>SUMIFS('Selected scen drivers'!M$2:M$271,'Selected scen drivers'!$A$2:$A$271,reporting!$A13,'Selected scen drivers'!$B$2:$B$271,reporting!$B13)</f>
        <v>10152.730685620299</v>
      </c>
      <c r="N13" s="4">
        <f>SUMIFS('Selected scen drivers'!N$2:N$271,'Selected scen drivers'!$A$2:$A$271,reporting!$A13,'Selected scen drivers'!$B$2:$B$271,reporting!$B13)</f>
        <v>11799.214675171501</v>
      </c>
      <c r="O13" s="4">
        <f>SUMIFS('Selected scen drivers'!O$2:O$271,'Selected scen drivers'!$A$2:$A$271,reporting!$A13,'Selected scen drivers'!$B$2:$B$271,reporting!$B13)</f>
        <v>13548.583584768599</v>
      </c>
      <c r="P13" s="4">
        <f>SUMIFS('Selected scen drivers'!P$2:P$271,'Selected scen drivers'!$A$2:$A$271,reporting!$A13,'Selected scen drivers'!$B$2:$B$271,reporting!$B13)</f>
        <v>15370.204266306901</v>
      </c>
      <c r="Q13" s="4">
        <f>SUMIFS('Selected scen drivers'!Q$2:Q$271,'Selected scen drivers'!$A$2:$A$271,reporting!$A13,'Selected scen drivers'!$B$2:$B$271,reporting!$B13)</f>
        <v>17198.9549606949</v>
      </c>
      <c r="R13" s="4">
        <f>SUMIFS('Selected scen drivers'!R$2:R$271,'Selected scen drivers'!$A$2:$A$271,reporting!$A13,'Selected scen drivers'!$B$2:$B$271,reporting!$B13)</f>
        <v>19020.717031155302</v>
      </c>
      <c r="S13" s="4">
        <f>SUMIFS('Selected scen drivers'!S$2:S$271,'Selected scen drivers'!$A$2:$A$271,reporting!$A13,'Selected scen drivers'!$B$2:$B$271,reporting!$B13)</f>
        <v>20781.201489830499</v>
      </c>
      <c r="T13" s="4">
        <f>SUMIFS('Selected scen drivers'!T$2:T$271,'Selected scen drivers'!$A$2:$A$271,reporting!$A13,'Selected scen drivers'!$B$2:$B$271,reporting!$B13)</f>
        <v>22466.118196199801</v>
      </c>
      <c r="U13" s="4">
        <f>SUMIFS('Selected scen drivers'!U$2:U$271,'Selected scen drivers'!$A$2:$A$271,reporting!$A13,'Selected scen drivers'!$B$2:$B$271,reporting!$B13)</f>
        <v>24072.748302975098</v>
      </c>
      <c r="V13" s="4">
        <f>SUMIFS('Selected scen drivers'!V$2:V$271,'Selected scen drivers'!$A$2:$A$271,reporting!$A13,'Selected scen drivers'!$B$2:$B$271,reporting!$B13)</f>
        <v>25603.3999642909</v>
      </c>
      <c r="W13" s="4">
        <f>SUMIFS('Selected scen drivers'!W$2:W$271,'Selected scen drivers'!$A$2:$A$271,reporting!$A13,'Selected scen drivers'!$B$2:$B$271,reporting!$B13)</f>
        <v>27071.46</v>
      </c>
      <c r="X13">
        <v>2</v>
      </c>
    </row>
    <row r="14" spans="1:24" ht="14.25" x14ac:dyDescent="0.45">
      <c r="A14" s="1">
        <f t="shared" si="0"/>
        <v>2</v>
      </c>
      <c r="B14" s="1">
        <f t="shared" si="1"/>
        <v>7</v>
      </c>
      <c r="D14" t="str">
        <f>IFERROR("rep_"&amp;VLOOKUP(B14,Classification!$N$5:$O$14,2,FALSE),"\I:")</f>
        <v>rep_GDPSER</v>
      </c>
      <c r="E14" t="str">
        <f>IFERROR(VLOOKUP(A14,Classification!$A$4:$B$39,2,FALSE),"\I:")</f>
        <v>India</v>
      </c>
      <c r="F14" s="4">
        <f>SUMIFS('Selected scen drivers'!F$2:F$271,'Selected scen drivers'!$A$2:$A$271,reporting!$A14,'Selected scen drivers'!$B$2:$B$271,reporting!$B14)</f>
        <v>4489.6479581890899</v>
      </c>
      <c r="G14" s="4">
        <f>SUMIFS('Selected scen drivers'!G$2:G$271,'Selected scen drivers'!$A$2:$A$271,reporting!$A14,'Selected scen drivers'!$B$2:$B$271,reporting!$B14)</f>
        <v>4658.5659853996603</v>
      </c>
      <c r="H14" s="4">
        <f>SUMIFS('Selected scen drivers'!H$2:H$271,'Selected scen drivers'!$A$2:$A$271,reporting!$A14,'Selected scen drivers'!$B$2:$B$271,reporting!$B14)</f>
        <v>6550.4282750722996</v>
      </c>
      <c r="I14" s="4">
        <f>SUMIFS('Selected scen drivers'!I$2:I$271,'Selected scen drivers'!$A$2:$A$271,reporting!$A14,'Selected scen drivers'!$B$2:$B$271,reporting!$B14)</f>
        <v>8757.5321913637308</v>
      </c>
      <c r="J14" s="4">
        <f>SUMIFS('Selected scen drivers'!J$2:J$271,'Selected scen drivers'!$A$2:$A$271,reporting!$A14,'Selected scen drivers'!$B$2:$B$271,reporting!$B14)</f>
        <v>11140.7286665506</v>
      </c>
      <c r="K14" s="4">
        <f>SUMIFS('Selected scen drivers'!K$2:K$271,'Selected scen drivers'!$A$2:$A$271,reporting!$A14,'Selected scen drivers'!$B$2:$B$271,reporting!$B14)</f>
        <v>13751.2297551339</v>
      </c>
      <c r="L14" s="4">
        <f>SUMIFS('Selected scen drivers'!L$2:L$271,'Selected scen drivers'!$A$2:$A$271,reporting!$A14,'Selected scen drivers'!$B$2:$B$271,reporting!$B14)</f>
        <v>16596.742343398</v>
      </c>
      <c r="M14" s="4">
        <f>SUMIFS('Selected scen drivers'!M$2:M$271,'Selected scen drivers'!$A$2:$A$271,reporting!$A14,'Selected scen drivers'!$B$2:$B$271,reporting!$B14)</f>
        <v>19688.301591560801</v>
      </c>
      <c r="N14" s="4">
        <f>SUMIFS('Selected scen drivers'!N$2:N$271,'Selected scen drivers'!$A$2:$A$271,reporting!$A14,'Selected scen drivers'!$B$2:$B$271,reporting!$B14)</f>
        <v>23052.561148850498</v>
      </c>
      <c r="O14" s="4">
        <f>SUMIFS('Selected scen drivers'!O$2:O$271,'Selected scen drivers'!$A$2:$A$271,reporting!$A14,'Selected scen drivers'!$B$2:$B$271,reporting!$B14)</f>
        <v>26666.813037735901</v>
      </c>
      <c r="P14" s="4">
        <f>SUMIFS('Selected scen drivers'!P$2:P$271,'Selected scen drivers'!$A$2:$A$271,reporting!$A14,'Selected scen drivers'!$B$2:$B$271,reporting!$B14)</f>
        <v>30474.6649150384</v>
      </c>
      <c r="Q14" s="4">
        <f>SUMIFS('Selected scen drivers'!Q$2:Q$271,'Selected scen drivers'!$A$2:$A$271,reporting!$A14,'Selected scen drivers'!$B$2:$B$271,reporting!$B14)</f>
        <v>34349.059655984398</v>
      </c>
      <c r="R14" s="4">
        <f>SUMIFS('Selected scen drivers'!R$2:R$271,'Selected scen drivers'!$A$2:$A$271,reporting!$A14,'Selected scen drivers'!$B$2:$B$271,reporting!$B14)</f>
        <v>38261.769496602297</v>
      </c>
      <c r="S14" s="4">
        <f>SUMIFS('Selected scen drivers'!S$2:S$271,'Selected scen drivers'!$A$2:$A$271,reporting!$A14,'Selected scen drivers'!$B$2:$B$271,reporting!$B14)</f>
        <v>42102.368413951699</v>
      </c>
      <c r="T14" s="4">
        <f>SUMIFS('Selected scen drivers'!T$2:T$271,'Selected scen drivers'!$A$2:$A$271,reporting!$A14,'Selected scen drivers'!$B$2:$B$271,reporting!$B14)</f>
        <v>45838.922335752803</v>
      </c>
      <c r="U14" s="4">
        <f>SUMIFS('Selected scen drivers'!U$2:U$271,'Selected scen drivers'!$A$2:$A$271,reporting!$A14,'Selected scen drivers'!$B$2:$B$271,reporting!$B14)</f>
        <v>49462.462138486298</v>
      </c>
      <c r="V14" s="4">
        <f>SUMIFS('Selected scen drivers'!V$2:V$271,'Selected scen drivers'!$A$2:$A$271,reporting!$A14,'Selected scen drivers'!$B$2:$B$271,reporting!$B14)</f>
        <v>52974.275580830901</v>
      </c>
      <c r="W14" s="4">
        <f>SUMIFS('Selected scen drivers'!W$2:W$271,'Selected scen drivers'!$A$2:$A$271,reporting!$A14,'Selected scen drivers'!$B$2:$B$271,reporting!$B14)</f>
        <v>56398.875</v>
      </c>
      <c r="X14">
        <v>2</v>
      </c>
    </row>
    <row r="15" spans="1:24" ht="14.25" x14ac:dyDescent="0.45">
      <c r="A15" s="1">
        <f t="shared" si="0"/>
        <v>2</v>
      </c>
      <c r="B15" s="1">
        <f t="shared" si="1"/>
        <v>8</v>
      </c>
      <c r="D15" t="str">
        <f>IFERROR("rep_"&amp;VLOOKUP(B15,Classification!$N$5:$O$14,2,FALSE),"\I:")</f>
        <v>rep_HOU</v>
      </c>
      <c r="E15" t="str">
        <f>IFERROR(VLOOKUP(A15,Classification!$A$4:$B$39,2,FALSE),"\I:")</f>
        <v>India</v>
      </c>
      <c r="F15" s="4">
        <f>SUMIFS('Selected scen drivers'!F$2:F$271,'Selected scen drivers'!$A$2:$A$271,reporting!$A15,'Selected scen drivers'!$B$2:$B$271,reporting!$B15)</f>
        <v>400.06802570000002</v>
      </c>
      <c r="G15" s="4">
        <f>SUMIFS('Selected scen drivers'!G$2:G$271,'Selected scen drivers'!$A$2:$A$271,reporting!$A15,'Selected scen drivers'!$B$2:$B$271,reporting!$B15)</f>
        <v>405.7944645</v>
      </c>
      <c r="H15" s="4">
        <f>SUMIFS('Selected scen drivers'!H$2:H$271,'Selected scen drivers'!$A$2:$A$271,reporting!$A15,'Selected scen drivers'!$B$2:$B$271,reporting!$B15)</f>
        <v>434.42665849999997</v>
      </c>
      <c r="I15" s="4">
        <f>SUMIFS('Selected scen drivers'!I$2:I$271,'Selected scen drivers'!$A$2:$A$271,reporting!$A15,'Selected scen drivers'!$B$2:$B$271,reporting!$B15)</f>
        <v>461.41704149999998</v>
      </c>
      <c r="J15" s="4">
        <f>SUMIFS('Selected scen drivers'!J$2:J$271,'Selected scen drivers'!$A$2:$A$271,reporting!$A15,'Selected scen drivers'!$B$2:$B$271,reporting!$B15)</f>
        <v>482.37816600000002</v>
      </c>
      <c r="K15" s="4">
        <f>SUMIFS('Selected scen drivers'!K$2:K$271,'Selected scen drivers'!$A$2:$A$271,reporting!$A15,'Selected scen drivers'!$B$2:$B$271,reporting!$B15)</f>
        <v>496.38371799999999</v>
      </c>
      <c r="L15" s="4">
        <f>SUMIFS('Selected scen drivers'!L$2:L$271,'Selected scen drivers'!$A$2:$A$271,reporting!$A15,'Selected scen drivers'!$B$2:$B$271,reporting!$B15)</f>
        <v>504.3606565</v>
      </c>
      <c r="M15" s="4">
        <f>SUMIFS('Selected scen drivers'!M$2:M$271,'Selected scen drivers'!$A$2:$A$271,reporting!$A15,'Selected scen drivers'!$B$2:$B$271,reporting!$B15)</f>
        <v>504.71485200000001</v>
      </c>
      <c r="N15" s="4">
        <f>SUMIFS('Selected scen drivers'!N$2:N$271,'Selected scen drivers'!$A$2:$A$271,reporting!$A15,'Selected scen drivers'!$B$2:$B$271,reporting!$B15)</f>
        <v>499.10880600000002</v>
      </c>
      <c r="O15" s="4">
        <f>SUMIFS('Selected scen drivers'!O$2:O$271,'Selected scen drivers'!$A$2:$A$271,reporting!$A15,'Selected scen drivers'!$B$2:$B$271,reporting!$B15)</f>
        <v>488.7635315</v>
      </c>
      <c r="P15" s="4">
        <f>SUMIFS('Selected scen drivers'!P$2:P$271,'Selected scen drivers'!$A$2:$A$271,reporting!$A15,'Selected scen drivers'!$B$2:$B$271,reporting!$B15)</f>
        <v>473.91352849999998</v>
      </c>
      <c r="Q15" s="4">
        <f>SUMIFS('Selected scen drivers'!Q$2:Q$271,'Selected scen drivers'!$A$2:$A$271,reporting!$A15,'Selected scen drivers'!$B$2:$B$271,reporting!$B15)</f>
        <v>455.63388400000002</v>
      </c>
      <c r="R15" s="4">
        <f>SUMIFS('Selected scen drivers'!R$2:R$271,'Selected scen drivers'!$A$2:$A$271,reporting!$A15,'Selected scen drivers'!$B$2:$B$271,reporting!$B15)</f>
        <v>437.10994249999999</v>
      </c>
      <c r="S15" s="4">
        <f>SUMIFS('Selected scen drivers'!S$2:S$271,'Selected scen drivers'!$A$2:$A$271,reporting!$A15,'Selected scen drivers'!$B$2:$B$271,reporting!$B15)</f>
        <v>418.70800150000002</v>
      </c>
      <c r="T15" s="4">
        <f>SUMIFS('Selected scen drivers'!T$2:T$271,'Selected scen drivers'!$A$2:$A$271,reporting!$A15,'Selected scen drivers'!$B$2:$B$271,reporting!$B15)</f>
        <v>401.77304400000003</v>
      </c>
      <c r="U15" s="4">
        <f>SUMIFS('Selected scen drivers'!U$2:U$271,'Selected scen drivers'!$A$2:$A$271,reporting!$A15,'Selected scen drivers'!$B$2:$B$271,reporting!$B15)</f>
        <v>386.56324699999999</v>
      </c>
      <c r="V15" s="4">
        <f>SUMIFS('Selected scen drivers'!V$2:V$271,'Selected scen drivers'!$A$2:$A$271,reporting!$A15,'Selected scen drivers'!$B$2:$B$271,reporting!$B15)</f>
        <v>371.25346400000001</v>
      </c>
      <c r="W15" s="4">
        <f>SUMIFS('Selected scen drivers'!W$2:W$271,'Selected scen drivers'!$A$2:$A$271,reporting!$A15,'Selected scen drivers'!$B$2:$B$271,reporting!$B15)</f>
        <v>356.18948699999999</v>
      </c>
      <c r="X15">
        <v>2</v>
      </c>
    </row>
    <row r="16" spans="1:24" ht="14.25" x14ac:dyDescent="0.45">
      <c r="A16" s="1">
        <f t="shared" si="0"/>
        <v>2</v>
      </c>
      <c r="B16" s="1">
        <f t="shared" si="1"/>
        <v>9</v>
      </c>
      <c r="D16" t="str">
        <f>IFERROR("rep_"&amp;VLOOKUP(B16,Classification!$N$5:$O$14,2,FALSE),"\I:")</f>
        <v>rep_POP</v>
      </c>
      <c r="E16" t="str">
        <f>IFERROR(VLOOKUP(A16,Classification!$A$4:$B$39,2,FALSE),"\I:")</f>
        <v>India</v>
      </c>
      <c r="F16" s="4">
        <f>SUMIFS('Selected scen drivers'!F$2:F$271,'Selected scen drivers'!$A$2:$A$271,reporting!$A16,'Selected scen drivers'!$B$2:$B$271,reporting!$B16)</f>
        <v>1378.8637607999999</v>
      </c>
      <c r="G16" s="4">
        <f>SUMIFS('Selected scen drivers'!G$2:G$271,'Selected scen drivers'!$A$2:$A$271,reporting!$A16,'Selected scen drivers'!$B$2:$B$271,reporting!$B16)</f>
        <v>1389.966394</v>
      </c>
      <c r="H16" s="4">
        <f>SUMIFS('Selected scen drivers'!H$2:H$271,'Selected scen drivers'!$A$2:$A$271,reporting!$A16,'Selected scen drivers'!$B$2:$B$271,reporting!$B16)</f>
        <v>1445.47956</v>
      </c>
      <c r="I16" s="4">
        <f>SUMIFS('Selected scen drivers'!I$2:I$271,'Selected scen drivers'!$A$2:$A$271,reporting!$A16,'Selected scen drivers'!$B$2:$B$271,reporting!$B16)</f>
        <v>1501.725398</v>
      </c>
      <c r="J16" s="4">
        <f>SUMIFS('Selected scen drivers'!J$2:J$271,'Selected scen drivers'!$A$2:$A$271,reporting!$A16,'Selected scen drivers'!$B$2:$B$271,reporting!$B16)</f>
        <v>1548.067501</v>
      </c>
      <c r="K16" s="4">
        <f>SUMIFS('Selected scen drivers'!K$2:K$271,'Selected scen drivers'!$A$2:$A$271,reporting!$A16,'Selected scen drivers'!$B$2:$B$271,reporting!$B16)</f>
        <v>1583.686972</v>
      </c>
      <c r="L16" s="4">
        <f>SUMIFS('Selected scen drivers'!L$2:L$271,'Selected scen drivers'!$A$2:$A$271,reporting!$A16,'Selected scen drivers'!$B$2:$B$271,reporting!$B16)</f>
        <v>1607.6946459999999</v>
      </c>
      <c r="M16" s="4">
        <f>SUMIFS('Selected scen drivers'!M$2:M$271,'Selected scen drivers'!$A$2:$A$271,reporting!$A16,'Selected scen drivers'!$B$2:$B$271,reporting!$B16)</f>
        <v>1620.357947</v>
      </c>
      <c r="N16" s="4">
        <f>SUMIFS('Selected scen drivers'!N$2:N$271,'Selected scen drivers'!$A$2:$A$271,reporting!$A16,'Selected scen drivers'!$B$2:$B$271,reporting!$B16)</f>
        <v>1625.0619939999999</v>
      </c>
      <c r="O16" s="4">
        <f>SUMIFS('Selected scen drivers'!O$2:O$271,'Selected scen drivers'!$A$2:$A$271,reporting!$A16,'Selected scen drivers'!$B$2:$B$271,reporting!$B16)</f>
        <v>1622.5716870000001</v>
      </c>
      <c r="P16" s="4">
        <f>SUMIFS('Selected scen drivers'!P$2:P$271,'Selected scen drivers'!$A$2:$A$271,reporting!$A16,'Selected scen drivers'!$B$2:$B$271,reporting!$B16)</f>
        <v>1612.1425300000001</v>
      </c>
      <c r="Q16" s="4">
        <f>SUMIFS('Selected scen drivers'!Q$2:Q$271,'Selected scen drivers'!$A$2:$A$271,reporting!$A16,'Selected scen drivers'!$B$2:$B$271,reporting!$B16)</f>
        <v>1594.6758070000001</v>
      </c>
      <c r="R16" s="4">
        <f>SUMIFS('Selected scen drivers'!R$2:R$271,'Selected scen drivers'!$A$2:$A$271,reporting!$A16,'Selected scen drivers'!$B$2:$B$271,reporting!$B16)</f>
        <v>1570.023735</v>
      </c>
      <c r="S16" s="4">
        <f>SUMIFS('Selected scen drivers'!S$2:S$271,'Selected scen drivers'!$A$2:$A$271,reporting!$A16,'Selected scen drivers'!$B$2:$B$271,reporting!$B16)</f>
        <v>1539.493031</v>
      </c>
      <c r="T16" s="4">
        <f>SUMIFS('Selected scen drivers'!T$2:T$271,'Selected scen drivers'!$A$2:$A$271,reporting!$A16,'Selected scen drivers'!$B$2:$B$271,reporting!$B16)</f>
        <v>1504.980714</v>
      </c>
      <c r="U16" s="4">
        <f>SUMIFS('Selected scen drivers'!U$2:U$271,'Selected scen drivers'!$A$2:$A$271,reporting!$A16,'Selected scen drivers'!$B$2:$B$271,reporting!$B16)</f>
        <v>1468.2613040000001</v>
      </c>
      <c r="V16" s="4">
        <f>SUMIFS('Selected scen drivers'!V$2:V$271,'Selected scen drivers'!$A$2:$A$271,reporting!$A16,'Selected scen drivers'!$B$2:$B$271,reporting!$B16)</f>
        <v>1430.1665860000001</v>
      </c>
      <c r="W16" s="4">
        <f>SUMIFS('Selected scen drivers'!W$2:W$271,'Selected scen drivers'!$A$2:$A$271,reporting!$A16,'Selected scen drivers'!$B$2:$B$271,reporting!$B16)</f>
        <v>1391.6079729999999</v>
      </c>
      <c r="X16">
        <v>2</v>
      </c>
    </row>
    <row r="17" spans="1:24" ht="14.25" x14ac:dyDescent="0.45">
      <c r="A17" s="1">
        <f t="shared" si="0"/>
        <v>3</v>
      </c>
      <c r="B17" s="1">
        <f t="shared" si="1"/>
        <v>1</v>
      </c>
      <c r="D17" t="str">
        <f>IFERROR("rep_"&amp;VLOOKUP(B17,Classification!$N$5:$O$14,2,FALSE),"\I:")</f>
        <v>rep_GDP</v>
      </c>
      <c r="E17" t="str">
        <f>IFERROR(VLOOKUP(A17,Classification!$A$4:$B$39,2,FALSE),"\I:")</f>
        <v>Asia_other</v>
      </c>
      <c r="F17" s="4">
        <f>SUMIFS('Selected scen drivers'!F$2:F$271,'Selected scen drivers'!$A$2:$A$271,reporting!$A17,'Selected scen drivers'!$B$2:$B$271,reporting!$B17)</f>
        <v>11714.344592224001</v>
      </c>
      <c r="G17" s="4">
        <f>SUMIFS('Selected scen drivers'!G$2:G$271,'Selected scen drivers'!$A$2:$A$271,reporting!$A17,'Selected scen drivers'!$B$2:$B$271,reporting!$B17)</f>
        <v>12146.472044206401</v>
      </c>
      <c r="H17" s="4">
        <f>SUMIFS('Selected scen drivers'!H$2:H$271,'Selected scen drivers'!$A$2:$A$271,reporting!$A17,'Selected scen drivers'!$B$2:$B$271,reporting!$B17)</f>
        <v>15028.804073863599</v>
      </c>
      <c r="I17" s="4">
        <f>SUMIFS('Selected scen drivers'!I$2:I$271,'Selected scen drivers'!$A$2:$A$271,reporting!$A17,'Selected scen drivers'!$B$2:$B$271,reporting!$B17)</f>
        <v>18856.172219061002</v>
      </c>
      <c r="J17" s="4">
        <f>SUMIFS('Selected scen drivers'!J$2:J$271,'Selected scen drivers'!$A$2:$A$271,reporting!$A17,'Selected scen drivers'!$B$2:$B$271,reporting!$B17)</f>
        <v>22959.734087334</v>
      </c>
      <c r="K17" s="4">
        <f>SUMIFS('Selected scen drivers'!K$2:K$271,'Selected scen drivers'!$A$2:$A$271,reporting!$A17,'Selected scen drivers'!$B$2:$B$271,reporting!$B17)</f>
        <v>27131.520103718001</v>
      </c>
      <c r="L17" s="4">
        <f>SUMIFS('Selected scen drivers'!L$2:L$271,'Selected scen drivers'!$A$2:$A$271,reporting!$A17,'Selected scen drivers'!$B$2:$B$271,reporting!$B17)</f>
        <v>31460.713708946001</v>
      </c>
      <c r="M17" s="4">
        <f>SUMIFS('Selected scen drivers'!M$2:M$271,'Selected scen drivers'!$A$2:$A$271,reporting!$A17,'Selected scen drivers'!$B$2:$B$271,reporting!$B17)</f>
        <v>36006.750780096998</v>
      </c>
      <c r="N17" s="4">
        <f>SUMIFS('Selected scen drivers'!N$2:N$271,'Selected scen drivers'!$A$2:$A$271,reporting!$A17,'Selected scen drivers'!$B$2:$B$271,reporting!$B17)</f>
        <v>40890.442932286001</v>
      </c>
      <c r="O17" s="4">
        <f>SUMIFS('Selected scen drivers'!O$2:O$271,'Selected scen drivers'!$A$2:$A$271,reporting!$A17,'Selected scen drivers'!$B$2:$B$271,reporting!$B17)</f>
        <v>46159.411646253997</v>
      </c>
      <c r="P17" s="4">
        <f>SUMIFS('Selected scen drivers'!P$2:P$271,'Selected scen drivers'!$A$2:$A$271,reporting!$A17,'Selected scen drivers'!$B$2:$B$271,reporting!$B17)</f>
        <v>51849.914467080001</v>
      </c>
      <c r="Q17" s="4">
        <f>SUMIFS('Selected scen drivers'!Q$2:Q$271,'Selected scen drivers'!$A$2:$A$271,reporting!$A17,'Selected scen drivers'!$B$2:$B$271,reporting!$B17)</f>
        <v>57850.054646643002</v>
      </c>
      <c r="R17" s="4">
        <f>SUMIFS('Selected scen drivers'!R$2:R$271,'Selected scen drivers'!$A$2:$A$271,reporting!$A17,'Selected scen drivers'!$B$2:$B$271,reporting!$B17)</f>
        <v>64136.467542539998</v>
      </c>
      <c r="S17" s="4">
        <f>SUMIFS('Selected scen drivers'!S$2:S$271,'Selected scen drivers'!$A$2:$A$271,reporting!$A17,'Selected scen drivers'!$B$2:$B$271,reporting!$B17)</f>
        <v>70618.658988566007</v>
      </c>
      <c r="T17" s="4">
        <f>SUMIFS('Selected scen drivers'!T$2:T$271,'Selected scen drivers'!$A$2:$A$271,reporting!$A17,'Selected scen drivers'!$B$2:$B$271,reporting!$B17)</f>
        <v>77273.754016210994</v>
      </c>
      <c r="U17" s="4">
        <f>SUMIFS('Selected scen drivers'!U$2:U$271,'Selected scen drivers'!$A$2:$A$271,reporting!$A17,'Selected scen drivers'!$B$2:$B$271,reporting!$B17)</f>
        <v>84119.463455069999</v>
      </c>
      <c r="V17" s="4">
        <f>SUMIFS('Selected scen drivers'!V$2:V$271,'Selected scen drivers'!$A$2:$A$271,reporting!$A17,'Selected scen drivers'!$B$2:$B$271,reporting!$B17)</f>
        <v>91168.023525099998</v>
      </c>
      <c r="W17" s="4">
        <f>SUMIFS('Selected scen drivers'!W$2:W$271,'Selected scen drivers'!$A$2:$A$271,reporting!$A17,'Selected scen drivers'!$B$2:$B$271,reporting!$B17)</f>
        <v>98435.497273150002</v>
      </c>
      <c r="X17">
        <v>2</v>
      </c>
    </row>
    <row r="18" spans="1:24" ht="14.25" x14ac:dyDescent="0.45">
      <c r="A18" s="1">
        <f t="shared" si="0"/>
        <v>3</v>
      </c>
      <c r="B18" s="1">
        <f t="shared" si="1"/>
        <v>2</v>
      </c>
      <c r="D18" t="str">
        <f>IFERROR("rep_"&amp;VLOOKUP(B18,Classification!$N$5:$O$14,2,FALSE),"\I:")</f>
        <v>rep_GDPAGR</v>
      </c>
      <c r="E18" t="str">
        <f>IFERROR(VLOOKUP(A18,Classification!$A$4:$B$39,2,FALSE),"\I:")</f>
        <v>Asia_other</v>
      </c>
      <c r="F18" s="4">
        <f>SUMIFS('Selected scen drivers'!F$2:F$271,'Selected scen drivers'!$A$2:$A$271,reporting!$A18,'Selected scen drivers'!$B$2:$B$271,reporting!$B18)</f>
        <v>1336.8355312855699</v>
      </c>
      <c r="G18" s="4">
        <f>SUMIFS('Selected scen drivers'!G$2:G$271,'Selected scen drivers'!$A$2:$A$271,reporting!$A18,'Selected scen drivers'!$B$2:$B$271,reporting!$B18)</f>
        <v>1386.3129849187401</v>
      </c>
      <c r="H18" s="4">
        <f>SUMIFS('Selected scen drivers'!H$2:H$271,'Selected scen drivers'!$A$2:$A$271,reporting!$A18,'Selected scen drivers'!$B$2:$B$271,reporting!$B18)</f>
        <v>1669.2505449458899</v>
      </c>
      <c r="I18" s="4">
        <f>SUMIFS('Selected scen drivers'!I$2:I$271,'Selected scen drivers'!$A$2:$A$271,reporting!$A18,'Selected scen drivers'!$B$2:$B$271,reporting!$B18)</f>
        <v>2078.7219522701198</v>
      </c>
      <c r="J18" s="4">
        <f>SUMIFS('Selected scen drivers'!J$2:J$271,'Selected scen drivers'!$A$2:$A$271,reporting!$A18,'Selected scen drivers'!$B$2:$B$271,reporting!$B18)</f>
        <v>2514.4047894395499</v>
      </c>
      <c r="K18" s="4">
        <f>SUMIFS('Selected scen drivers'!K$2:K$271,'Selected scen drivers'!$A$2:$A$271,reporting!$A18,'Selected scen drivers'!$B$2:$B$271,reporting!$B18)</f>
        <v>2954.1833280290198</v>
      </c>
      <c r="L18" s="4">
        <f>SUMIFS('Selected scen drivers'!L$2:L$271,'Selected scen drivers'!$A$2:$A$271,reporting!$A18,'Selected scen drivers'!$B$2:$B$271,reporting!$B18)</f>
        <v>3400.4284798409799</v>
      </c>
      <c r="M18" s="4">
        <f>SUMIFS('Selected scen drivers'!M$2:M$271,'Selected scen drivers'!$A$2:$A$271,reporting!$A18,'Selected scen drivers'!$B$2:$B$271,reporting!$B18)</f>
        <v>3851.4182370897802</v>
      </c>
      <c r="N18" s="4">
        <f>SUMIFS('Selected scen drivers'!N$2:N$271,'Selected scen drivers'!$A$2:$A$271,reporting!$A18,'Selected scen drivers'!$B$2:$B$271,reporting!$B18)</f>
        <v>4311.1301878291097</v>
      </c>
      <c r="O18" s="4">
        <f>SUMIFS('Selected scen drivers'!O$2:O$271,'Selected scen drivers'!$A$2:$A$271,reporting!$A18,'Selected scen drivers'!$B$2:$B$271,reporting!$B18)</f>
        <v>4775.0596159965899</v>
      </c>
      <c r="P18" s="4">
        <f>SUMIFS('Selected scen drivers'!P$2:P$271,'Selected scen drivers'!$A$2:$A$271,reporting!$A18,'Selected scen drivers'!$B$2:$B$271,reporting!$B18)</f>
        <v>5237.4857313149096</v>
      </c>
      <c r="Q18" s="4">
        <f>SUMIFS('Selected scen drivers'!Q$2:Q$271,'Selected scen drivers'!$A$2:$A$271,reporting!$A18,'Selected scen drivers'!$B$2:$B$271,reporting!$B18)</f>
        <v>5676.2462176795198</v>
      </c>
      <c r="R18" s="4">
        <f>SUMIFS('Selected scen drivers'!R$2:R$271,'Selected scen drivers'!$A$2:$A$271,reporting!$A18,'Selected scen drivers'!$B$2:$B$271,reporting!$B18)</f>
        <v>6079.6478618920301</v>
      </c>
      <c r="S18" s="4">
        <f>SUMIFS('Selected scen drivers'!S$2:S$271,'Selected scen drivers'!$A$2:$A$271,reporting!$A18,'Selected scen drivers'!$B$2:$B$271,reporting!$B18)</f>
        <v>6428.5606521423997</v>
      </c>
      <c r="T18" s="4">
        <f>SUMIFS('Selected scen drivers'!T$2:T$271,'Selected scen drivers'!$A$2:$A$271,reporting!$A18,'Selected scen drivers'!$B$2:$B$271,reporting!$B18)</f>
        <v>6711.9305166016302</v>
      </c>
      <c r="U18" s="4">
        <f>SUMIFS('Selected scen drivers'!U$2:U$271,'Selected scen drivers'!$A$2:$A$271,reporting!$A18,'Selected scen drivers'!$B$2:$B$271,reporting!$B18)</f>
        <v>6923.1625070551299</v>
      </c>
      <c r="V18" s="4">
        <f>SUMIFS('Selected scen drivers'!V$2:V$271,'Selected scen drivers'!$A$2:$A$271,reporting!$A18,'Selected scen drivers'!$B$2:$B$271,reporting!$B18)</f>
        <v>7054.9609754155599</v>
      </c>
      <c r="W18" s="4">
        <f>SUMIFS('Selected scen drivers'!W$2:W$271,'Selected scen drivers'!$A$2:$A$271,reporting!$A18,'Selected scen drivers'!$B$2:$B$271,reporting!$B18)</f>
        <v>7100.6285256539704</v>
      </c>
      <c r="X18">
        <v>2</v>
      </c>
    </row>
    <row r="19" spans="1:24" ht="14.25" x14ac:dyDescent="0.45">
      <c r="A19" s="1">
        <f t="shared" si="0"/>
        <v>3</v>
      </c>
      <c r="B19" s="1">
        <f t="shared" si="1"/>
        <v>3</v>
      </c>
      <c r="D19" t="str">
        <f>IFERROR("rep_"&amp;VLOOKUP(B19,Classification!$N$5:$O$14,2,FALSE),"\I:")</f>
        <v>rep_GDPIND</v>
      </c>
      <c r="E19" t="str">
        <f>IFERROR(VLOOKUP(A19,Classification!$A$4:$B$39,2,FALSE),"\I:")</f>
        <v>Asia_other</v>
      </c>
      <c r="F19" s="4">
        <f>SUMIFS('Selected scen drivers'!F$2:F$271,'Selected scen drivers'!$A$2:$A$271,reporting!$A19,'Selected scen drivers'!$B$2:$B$271,reporting!$B19)</f>
        <v>3564.3206606710701</v>
      </c>
      <c r="G19" s="4">
        <f>SUMIFS('Selected scen drivers'!G$2:G$271,'Selected scen drivers'!$A$2:$A$271,reporting!$A19,'Selected scen drivers'!$B$2:$B$271,reporting!$B19)</f>
        <v>3688.60026506953</v>
      </c>
      <c r="H19" s="4">
        <f>SUMIFS('Selected scen drivers'!H$2:H$271,'Selected scen drivers'!$A$2:$A$271,reporting!$A19,'Selected scen drivers'!$B$2:$B$271,reporting!$B19)</f>
        <v>4615.5331353497504</v>
      </c>
      <c r="I19" s="4">
        <f>SUMIFS('Selected scen drivers'!I$2:I$271,'Selected scen drivers'!$A$2:$A$271,reporting!$A19,'Selected scen drivers'!$B$2:$B$271,reporting!$B19)</f>
        <v>5867.0656584361604</v>
      </c>
      <c r="J19" s="4">
        <f>SUMIFS('Selected scen drivers'!J$2:J$271,'Selected scen drivers'!$A$2:$A$271,reporting!$A19,'Selected scen drivers'!$B$2:$B$271,reporting!$B19)</f>
        <v>7224.6937211795203</v>
      </c>
      <c r="K19" s="4">
        <f>SUMIFS('Selected scen drivers'!K$2:K$271,'Selected scen drivers'!$A$2:$A$271,reporting!$A19,'Selected scen drivers'!$B$2:$B$271,reporting!$B19)</f>
        <v>8622.5871412134602</v>
      </c>
      <c r="L19" s="4">
        <f>SUMIFS('Selected scen drivers'!L$2:L$271,'Selected scen drivers'!$A$2:$A$271,reporting!$A19,'Selected scen drivers'!$B$2:$B$271,reporting!$B19)</f>
        <v>10073.64018364</v>
      </c>
      <c r="M19" s="4">
        <f>SUMIFS('Selected scen drivers'!M$2:M$271,'Selected scen drivers'!$A$2:$A$271,reporting!$A19,'Selected scen drivers'!$B$2:$B$271,reporting!$B19)</f>
        <v>11588.937060512901</v>
      </c>
      <c r="N19" s="4">
        <f>SUMIFS('Selected scen drivers'!N$2:N$271,'Selected scen drivers'!$A$2:$A$271,reporting!$A19,'Selected scen drivers'!$B$2:$B$271,reporting!$B19)</f>
        <v>13209.1100303121</v>
      </c>
      <c r="O19" s="4">
        <f>SUMIFS('Selected scen drivers'!O$2:O$271,'Selected scen drivers'!$A$2:$A$271,reporting!$A19,'Selected scen drivers'!$B$2:$B$271,reporting!$B19)</f>
        <v>14947.4315118184</v>
      </c>
      <c r="P19" s="4">
        <f>SUMIFS('Selected scen drivers'!P$2:P$271,'Selected scen drivers'!$A$2:$A$271,reporting!$A19,'Selected scen drivers'!$B$2:$B$271,reporting!$B19)</f>
        <v>16813.5809173977</v>
      </c>
      <c r="Q19" s="4">
        <f>SUMIFS('Selected scen drivers'!Q$2:Q$271,'Selected scen drivers'!$A$2:$A$271,reporting!$A19,'Selected scen drivers'!$B$2:$B$271,reporting!$B19)</f>
        <v>18777.372812416401</v>
      </c>
      <c r="R19" s="4">
        <f>SUMIFS('Selected scen drivers'!R$2:R$271,'Selected scen drivers'!$A$2:$A$271,reporting!$A19,'Selected scen drivers'!$B$2:$B$271,reporting!$B19)</f>
        <v>20835.136906523701</v>
      </c>
      <c r="S19" s="4">
        <f>SUMIFS('Selected scen drivers'!S$2:S$271,'Selected scen drivers'!$A$2:$A$271,reporting!$A19,'Selected scen drivers'!$B$2:$B$271,reporting!$B19)</f>
        <v>22963.7763911605</v>
      </c>
      <c r="T19" s="4">
        <f>SUMIFS('Selected scen drivers'!T$2:T$271,'Selected scen drivers'!$A$2:$A$271,reporting!$A19,'Selected scen drivers'!$B$2:$B$271,reporting!$B19)</f>
        <v>25163.500794646799</v>
      </c>
      <c r="U19" s="4">
        <f>SUMIFS('Selected scen drivers'!U$2:U$271,'Selected scen drivers'!$A$2:$A$271,reporting!$A19,'Selected scen drivers'!$B$2:$B$271,reporting!$B19)</f>
        <v>27445.658312597701</v>
      </c>
      <c r="V19" s="4">
        <f>SUMIFS('Selected scen drivers'!V$2:V$271,'Selected scen drivers'!$A$2:$A$271,reporting!$A19,'Selected scen drivers'!$B$2:$B$271,reporting!$B19)</f>
        <v>29819.958703230401</v>
      </c>
      <c r="W19" s="4">
        <f>SUMIFS('Selected scen drivers'!W$2:W$271,'Selected scen drivers'!$A$2:$A$271,reporting!$A19,'Selected scen drivers'!$B$2:$B$271,reporting!$B19)</f>
        <v>32296.690416318401</v>
      </c>
      <c r="X19">
        <v>2</v>
      </c>
    </row>
    <row r="20" spans="1:24" ht="14.25" x14ac:dyDescent="0.45">
      <c r="A20" s="1">
        <f t="shared" si="0"/>
        <v>3</v>
      </c>
      <c r="B20" s="1">
        <f t="shared" si="1"/>
        <v>7</v>
      </c>
      <c r="D20" t="str">
        <f>IFERROR("rep_"&amp;VLOOKUP(B20,Classification!$N$5:$O$14,2,FALSE),"\I:")</f>
        <v>rep_GDPSER</v>
      </c>
      <c r="E20" t="str">
        <f>IFERROR(VLOOKUP(A20,Classification!$A$4:$B$39,2,FALSE),"\I:")</f>
        <v>Asia_other</v>
      </c>
      <c r="F20" s="4">
        <f>SUMIFS('Selected scen drivers'!F$2:F$271,'Selected scen drivers'!$A$2:$A$271,reporting!$A20,'Selected scen drivers'!$B$2:$B$271,reporting!$B20)</f>
        <v>5561.90942610206</v>
      </c>
      <c r="G20" s="4">
        <f>SUMIFS('Selected scen drivers'!G$2:G$271,'Selected scen drivers'!$A$2:$A$271,reporting!$A20,'Selected scen drivers'!$B$2:$B$271,reporting!$B20)</f>
        <v>5734.8656941389299</v>
      </c>
      <c r="H20" s="4">
        <f>SUMIFS('Selected scen drivers'!H$2:H$271,'Selected scen drivers'!$A$2:$A$271,reporting!$A20,'Selected scen drivers'!$B$2:$B$271,reporting!$B20)</f>
        <v>7181.4397779601504</v>
      </c>
      <c r="I20" s="4">
        <f>SUMIFS('Selected scen drivers'!I$2:I$271,'Selected scen drivers'!$A$2:$A$271,reporting!$A20,'Selected scen drivers'!$B$2:$B$271,reporting!$B20)</f>
        <v>9144.3954175376894</v>
      </c>
      <c r="J20" s="4">
        <f>SUMIFS('Selected scen drivers'!J$2:J$271,'Selected scen drivers'!$A$2:$A$271,reporting!$A20,'Selected scen drivers'!$B$2:$B$271,reporting!$B20)</f>
        <v>11317.140061578801</v>
      </c>
      <c r="K20" s="4">
        <f>SUMIFS('Selected scen drivers'!K$2:K$271,'Selected scen drivers'!$A$2:$A$271,reporting!$A20,'Selected scen drivers'!$B$2:$B$271,reporting!$B20)</f>
        <v>13594.466087016201</v>
      </c>
      <c r="L20" s="4">
        <f>SUMIFS('Selected scen drivers'!L$2:L$271,'Selected scen drivers'!$A$2:$A$271,reporting!$A20,'Selected scen drivers'!$B$2:$B$271,reporting!$B20)</f>
        <v>16014.225394413799</v>
      </c>
      <c r="M20" s="4">
        <f>SUMIFS('Selected scen drivers'!M$2:M$271,'Selected scen drivers'!$A$2:$A$271,reporting!$A20,'Selected scen drivers'!$B$2:$B$271,reporting!$B20)</f>
        <v>18601.606109718501</v>
      </c>
      <c r="N20" s="4">
        <f>SUMIFS('Selected scen drivers'!N$2:N$271,'Selected scen drivers'!$A$2:$A$271,reporting!$A20,'Selected scen drivers'!$B$2:$B$271,reporting!$B20)</f>
        <v>21414.9571734563</v>
      </c>
      <c r="O20" s="4">
        <f>SUMIFS('Selected scen drivers'!O$2:O$271,'Selected scen drivers'!$A$2:$A$271,reporting!$A20,'Selected scen drivers'!$B$2:$B$271,reporting!$B20)</f>
        <v>24480.173479071</v>
      </c>
      <c r="P20" s="4">
        <f>SUMIFS('Selected scen drivers'!P$2:P$271,'Selected scen drivers'!$A$2:$A$271,reporting!$A20,'Selected scen drivers'!$B$2:$B$271,reporting!$B20)</f>
        <v>27819.7492845903</v>
      </c>
      <c r="Q20" s="4">
        <f>SUMIFS('Selected scen drivers'!Q$2:Q$271,'Selected scen drivers'!$A$2:$A$271,reporting!$A20,'Selected scen drivers'!$B$2:$B$271,reporting!$B20)</f>
        <v>31372.468209968702</v>
      </c>
      <c r="R20" s="4">
        <f>SUMIFS('Selected scen drivers'!R$2:R$271,'Selected scen drivers'!$A$2:$A$271,reporting!$A20,'Selected scen drivers'!$B$2:$B$271,reporting!$B20)</f>
        <v>35131.184677033103</v>
      </c>
      <c r="S20" s="4">
        <f>SUMIFS('Selected scen drivers'!S$2:S$271,'Selected scen drivers'!$A$2:$A$271,reporting!$A20,'Selected scen drivers'!$B$2:$B$271,reporting!$B20)</f>
        <v>39045.830115883902</v>
      </c>
      <c r="T20" s="4">
        <f>SUMIFS('Selected scen drivers'!T$2:T$271,'Selected scen drivers'!$A$2:$A$271,reporting!$A20,'Selected scen drivers'!$B$2:$B$271,reporting!$B20)</f>
        <v>43103.717962349998</v>
      </c>
      <c r="U20" s="4">
        <f>SUMIFS('Selected scen drivers'!U$2:U$271,'Selected scen drivers'!$A$2:$A$271,reporting!$A20,'Selected scen drivers'!$B$2:$B$271,reporting!$B20)</f>
        <v>47317.161648081499</v>
      </c>
      <c r="V20" s="4">
        <f>SUMIFS('Selected scen drivers'!V$2:V$271,'Selected scen drivers'!$A$2:$A$271,reporting!$A20,'Selected scen drivers'!$B$2:$B$271,reporting!$B20)</f>
        <v>51695.459986343398</v>
      </c>
      <c r="W20" s="4">
        <f>SUMIFS('Selected scen drivers'!W$2:W$271,'Selected scen drivers'!$A$2:$A$271,reporting!$A20,'Selected scen drivers'!$B$2:$B$271,reporting!$B20)</f>
        <v>56482.062029427601</v>
      </c>
      <c r="X20">
        <v>2</v>
      </c>
    </row>
    <row r="21" spans="1:24" ht="14.25" x14ac:dyDescent="0.45">
      <c r="A21" s="1">
        <f t="shared" si="0"/>
        <v>3</v>
      </c>
      <c r="B21" s="1">
        <f t="shared" si="1"/>
        <v>8</v>
      </c>
      <c r="D21" t="str">
        <f>IFERROR("rep_"&amp;VLOOKUP(B21,Classification!$N$5:$O$14,2,FALSE),"\I:")</f>
        <v>rep_HOU</v>
      </c>
      <c r="E21" t="str">
        <f>IFERROR(VLOOKUP(A21,Classification!$A$4:$B$39,2,FALSE),"\I:")</f>
        <v>Asia_other</v>
      </c>
      <c r="F21" s="4">
        <f>SUMIFS('Selected scen drivers'!F$2:F$271,'Selected scen drivers'!$A$2:$A$271,reporting!$A21,'Selected scen drivers'!$B$2:$B$271,reporting!$B21)</f>
        <v>339.98885840050002</v>
      </c>
      <c r="G21" s="4">
        <f>SUMIFS('Selected scen drivers'!G$2:G$271,'Selected scen drivers'!$A$2:$A$271,reporting!$A21,'Selected scen drivers'!$B$2:$B$271,reporting!$B21)</f>
        <v>344.92208260400002</v>
      </c>
      <c r="H21" s="4">
        <f>SUMIFS('Selected scen drivers'!H$2:H$271,'Selected scen drivers'!$A$2:$A$271,reporting!$A21,'Selected scen drivers'!$B$2:$B$271,reporting!$B21)</f>
        <v>369.58804424300001</v>
      </c>
      <c r="I21" s="4">
        <f>SUMIFS('Selected scen drivers'!I$2:I$271,'Selected scen drivers'!$A$2:$A$271,reporting!$A21,'Selected scen drivers'!$B$2:$B$271,reporting!$B21)</f>
        <v>392.53585915500003</v>
      </c>
      <c r="J21" s="4">
        <f>SUMIFS('Selected scen drivers'!J$2:J$271,'Selected scen drivers'!$A$2:$A$271,reporting!$A21,'Selected scen drivers'!$B$2:$B$271,reporting!$B21)</f>
        <v>412.897091805</v>
      </c>
      <c r="K21" s="4">
        <f>SUMIFS('Selected scen drivers'!K$2:K$271,'Selected scen drivers'!$A$2:$A$271,reporting!$A21,'Selected scen drivers'!$B$2:$B$271,reporting!$B21)</f>
        <v>430.87592710000001</v>
      </c>
      <c r="L21" s="4">
        <f>SUMIFS('Selected scen drivers'!L$2:L$271,'Selected scen drivers'!$A$2:$A$271,reporting!$A21,'Selected scen drivers'!$B$2:$B$271,reporting!$B21)</f>
        <v>445.77786286000003</v>
      </c>
      <c r="M21" s="4">
        <f>SUMIFS('Selected scen drivers'!M$2:M$271,'Selected scen drivers'!$A$2:$A$271,reporting!$A21,'Selected scen drivers'!$B$2:$B$271,reporting!$B21)</f>
        <v>456.34764374999997</v>
      </c>
      <c r="N21" s="4">
        <f>SUMIFS('Selected scen drivers'!N$2:N$271,'Selected scen drivers'!$A$2:$A$271,reporting!$A21,'Selected scen drivers'!$B$2:$B$271,reporting!$B21)</f>
        <v>463.81516807499997</v>
      </c>
      <c r="O21" s="4">
        <f>SUMIFS('Selected scen drivers'!O$2:O$271,'Selected scen drivers'!$A$2:$A$271,reporting!$A21,'Selected scen drivers'!$B$2:$B$271,reporting!$B21)</f>
        <v>467.47301756500002</v>
      </c>
      <c r="P21" s="4">
        <f>SUMIFS('Selected scen drivers'!P$2:P$271,'Selected scen drivers'!$A$2:$A$271,reporting!$A21,'Selected scen drivers'!$B$2:$B$271,reporting!$B21)</f>
        <v>468.433408585</v>
      </c>
      <c r="Q21" s="4">
        <f>SUMIFS('Selected scen drivers'!Q$2:Q$271,'Selected scen drivers'!$A$2:$A$271,reporting!$A21,'Selected scen drivers'!$B$2:$B$271,reporting!$B21)</f>
        <v>466.84748558000001</v>
      </c>
      <c r="R21" s="4">
        <f>SUMIFS('Selected scen drivers'!R$2:R$271,'Selected scen drivers'!$A$2:$A$271,reporting!$A21,'Selected scen drivers'!$B$2:$B$271,reporting!$B21)</f>
        <v>463.061159175</v>
      </c>
      <c r="S21" s="4">
        <f>SUMIFS('Selected scen drivers'!S$2:S$271,'Selected scen drivers'!$A$2:$A$271,reporting!$A21,'Selected scen drivers'!$B$2:$B$271,reporting!$B21)</f>
        <v>456.83382027499999</v>
      </c>
      <c r="T21" s="4">
        <f>SUMIFS('Selected scen drivers'!T$2:T$271,'Selected scen drivers'!$A$2:$A$271,reporting!$A21,'Selected scen drivers'!$B$2:$B$271,reporting!$B21)</f>
        <v>449.32289716000002</v>
      </c>
      <c r="U21" s="4">
        <f>SUMIFS('Selected scen drivers'!U$2:U$271,'Selected scen drivers'!$A$2:$A$271,reporting!$A21,'Selected scen drivers'!$B$2:$B$271,reporting!$B21)</f>
        <v>440.261059725</v>
      </c>
      <c r="V21" s="4">
        <f>SUMIFS('Selected scen drivers'!V$2:V$271,'Selected scen drivers'!$A$2:$A$271,reporting!$A21,'Selected scen drivers'!$B$2:$B$271,reporting!$B21)</f>
        <v>429.85339969500001</v>
      </c>
      <c r="W21" s="4">
        <f>SUMIFS('Selected scen drivers'!W$2:W$271,'Selected scen drivers'!$A$2:$A$271,reporting!$A21,'Selected scen drivers'!$B$2:$B$271,reporting!$B21)</f>
        <v>418.60830170999998</v>
      </c>
      <c r="X21">
        <v>2</v>
      </c>
    </row>
    <row r="22" spans="1:24" ht="14.25" x14ac:dyDescent="0.45">
      <c r="A22" s="1">
        <f t="shared" si="0"/>
        <v>3</v>
      </c>
      <c r="B22" s="1">
        <f t="shared" si="1"/>
        <v>9</v>
      </c>
      <c r="D22" t="str">
        <f>IFERROR("rep_"&amp;VLOOKUP(B22,Classification!$N$5:$O$14,2,FALSE),"\I:")</f>
        <v>rep_POP</v>
      </c>
      <c r="E22" t="str">
        <f>IFERROR(VLOOKUP(A22,Classification!$A$4:$B$39,2,FALSE),"\I:")</f>
        <v>Asia_other</v>
      </c>
      <c r="F22" s="4">
        <f>SUMIFS('Selected scen drivers'!F$2:F$271,'Selected scen drivers'!$A$2:$A$271,reporting!$A22,'Selected scen drivers'!$B$2:$B$271,reporting!$B22)</f>
        <v>1202.7845782300001</v>
      </c>
      <c r="G22" s="4">
        <f>SUMIFS('Selected scen drivers'!G$2:G$271,'Selected scen drivers'!$A$2:$A$271,reporting!$A22,'Selected scen drivers'!$B$2:$B$271,reporting!$B22)</f>
        <v>1216.8755217999999</v>
      </c>
      <c r="H22" s="4">
        <f>SUMIFS('Selected scen drivers'!H$2:H$271,'Selected scen drivers'!$A$2:$A$271,reporting!$A22,'Selected scen drivers'!$B$2:$B$271,reporting!$B22)</f>
        <v>1287.3297071699999</v>
      </c>
      <c r="I22" s="4">
        <f>SUMIFS('Selected scen drivers'!I$2:I$271,'Selected scen drivers'!$A$2:$A$271,reporting!$A22,'Selected scen drivers'!$B$2:$B$271,reporting!$B22)</f>
        <v>1355.21105242</v>
      </c>
      <c r="J22" s="4">
        <f>SUMIFS('Selected scen drivers'!J$2:J$271,'Selected scen drivers'!$A$2:$A$271,reporting!$A22,'Selected scen drivers'!$B$2:$B$271,reporting!$B22)</f>
        <v>1416.34427097</v>
      </c>
      <c r="K22" s="4">
        <f>SUMIFS('Selected scen drivers'!K$2:K$271,'Selected scen drivers'!$A$2:$A$271,reporting!$A22,'Selected scen drivers'!$B$2:$B$271,reporting!$B22)</f>
        <v>1469.80977742</v>
      </c>
      <c r="L22" s="4">
        <f>SUMIFS('Selected scen drivers'!L$2:L$271,'Selected scen drivers'!$A$2:$A$271,reporting!$A22,'Selected scen drivers'!$B$2:$B$271,reporting!$B22)</f>
        <v>1515.53994979</v>
      </c>
      <c r="M22" s="4">
        <f>SUMIFS('Selected scen drivers'!M$2:M$271,'Selected scen drivers'!$A$2:$A$271,reporting!$A22,'Selected scen drivers'!$B$2:$B$271,reporting!$B22)</f>
        <v>1554.0200010200001</v>
      </c>
      <c r="N22" s="4">
        <f>SUMIFS('Selected scen drivers'!N$2:N$271,'Selected scen drivers'!$A$2:$A$271,reporting!$A22,'Selected scen drivers'!$B$2:$B$271,reporting!$B22)</f>
        <v>1585.1911824399999</v>
      </c>
      <c r="O22" s="4">
        <f>SUMIFS('Selected scen drivers'!O$2:O$271,'Selected scen drivers'!$A$2:$A$271,reporting!$A22,'Selected scen drivers'!$B$2:$B$271,reporting!$B22)</f>
        <v>1608.9976189900001</v>
      </c>
      <c r="P22" s="4">
        <f>SUMIFS('Selected scen drivers'!P$2:P$271,'Selected scen drivers'!$A$2:$A$271,reporting!$A22,'Selected scen drivers'!$B$2:$B$271,reporting!$B22)</f>
        <v>1625.53615049</v>
      </c>
      <c r="Q22" s="4">
        <f>SUMIFS('Selected scen drivers'!Q$2:Q$271,'Selected scen drivers'!$A$2:$A$271,reporting!$A22,'Selected scen drivers'!$B$2:$B$271,reporting!$B22)</f>
        <v>1635.19590984</v>
      </c>
      <c r="R22" s="4">
        <f>SUMIFS('Selected scen drivers'!R$2:R$271,'Selected scen drivers'!$A$2:$A$271,reporting!$A22,'Selected scen drivers'!$B$2:$B$271,reporting!$B22)</f>
        <v>1638.19066499</v>
      </c>
      <c r="S22" s="4">
        <f>SUMIFS('Selected scen drivers'!S$2:S$271,'Selected scen drivers'!$A$2:$A$271,reporting!$A22,'Selected scen drivers'!$B$2:$B$271,reporting!$B22)</f>
        <v>1634.8455965799999</v>
      </c>
      <c r="T22" s="4">
        <f>SUMIFS('Selected scen drivers'!T$2:T$271,'Selected scen drivers'!$A$2:$A$271,reporting!$A22,'Selected scen drivers'!$B$2:$B$271,reporting!$B22)</f>
        <v>1626.0132223000001</v>
      </c>
      <c r="U22" s="4">
        <f>SUMIFS('Selected scen drivers'!U$2:U$271,'Selected scen drivers'!$A$2:$A$271,reporting!$A22,'Selected scen drivers'!$B$2:$B$271,reporting!$B22)</f>
        <v>1612.9771838500001</v>
      </c>
      <c r="V22" s="4">
        <f>SUMIFS('Selected scen drivers'!V$2:V$271,'Selected scen drivers'!$A$2:$A$271,reporting!$A22,'Selected scen drivers'!$B$2:$B$271,reporting!$B22)</f>
        <v>1596.5757210700001</v>
      </c>
      <c r="W22" s="4">
        <f>SUMIFS('Selected scen drivers'!W$2:W$271,'Selected scen drivers'!$A$2:$A$271,reporting!$A22,'Selected scen drivers'!$B$2:$B$271,reporting!$B22)</f>
        <v>1577.77365844</v>
      </c>
      <c r="X22">
        <v>2</v>
      </c>
    </row>
    <row r="23" spans="1:24" ht="14.25" x14ac:dyDescent="0.45">
      <c r="A23" s="1">
        <f t="shared" si="0"/>
        <v>4</v>
      </c>
      <c r="B23" s="1">
        <f t="shared" si="1"/>
        <v>1</v>
      </c>
      <c r="D23" t="str">
        <f>IFERROR("rep_"&amp;VLOOKUP(B23,Classification!$N$5:$O$14,2,FALSE),"\I:")</f>
        <v>rep_GDP</v>
      </c>
      <c r="E23" t="str">
        <f>IFERROR(VLOOKUP(A23,Classification!$A$4:$B$39,2,FALSE),"\I:")</f>
        <v>Asia_central</v>
      </c>
      <c r="F23" s="4">
        <f>SUMIFS('Selected scen drivers'!F$2:F$271,'Selected scen drivers'!$A$2:$A$271,reporting!$A23,'Selected scen drivers'!$B$2:$B$271,reporting!$B23)</f>
        <v>1094.5461</v>
      </c>
      <c r="G23" s="4">
        <f>SUMIFS('Selected scen drivers'!G$2:G$271,'Selected scen drivers'!$A$2:$A$271,reporting!$A23,'Selected scen drivers'!$B$2:$B$271,reporting!$B23)</f>
        <v>1117.7353000000001</v>
      </c>
      <c r="H23" s="4">
        <f>SUMIFS('Selected scen drivers'!H$2:H$271,'Selected scen drivers'!$A$2:$A$271,reporting!$A23,'Selected scen drivers'!$B$2:$B$271,reporting!$B23)</f>
        <v>1406.1969999999999</v>
      </c>
      <c r="I23" s="4">
        <f>SUMIFS('Selected scen drivers'!I$2:I$271,'Selected scen drivers'!$A$2:$A$271,reporting!$A23,'Selected scen drivers'!$B$2:$B$271,reporting!$B23)</f>
        <v>1685.0343</v>
      </c>
      <c r="J23" s="4">
        <f>SUMIFS('Selected scen drivers'!J$2:J$271,'Selected scen drivers'!$A$2:$A$271,reporting!$A23,'Selected scen drivers'!$B$2:$B$271,reporting!$B23)</f>
        <v>2000.3264999999999</v>
      </c>
      <c r="K23" s="4">
        <f>SUMIFS('Selected scen drivers'!K$2:K$271,'Selected scen drivers'!$A$2:$A$271,reporting!$A23,'Selected scen drivers'!$B$2:$B$271,reporting!$B23)</f>
        <v>2314.9319</v>
      </c>
      <c r="L23" s="4">
        <f>SUMIFS('Selected scen drivers'!L$2:L$271,'Selected scen drivers'!$A$2:$A$271,reporting!$A23,'Selected scen drivers'!$B$2:$B$271,reporting!$B23)</f>
        <v>2623.8243000000002</v>
      </c>
      <c r="M23" s="4">
        <f>SUMIFS('Selected scen drivers'!M$2:M$271,'Selected scen drivers'!$A$2:$A$271,reporting!$A23,'Selected scen drivers'!$B$2:$B$271,reporting!$B23)</f>
        <v>2937.6831000000002</v>
      </c>
      <c r="N23" s="4">
        <f>SUMIFS('Selected scen drivers'!N$2:N$271,'Selected scen drivers'!$A$2:$A$271,reporting!$A23,'Selected scen drivers'!$B$2:$B$271,reporting!$B23)</f>
        <v>3273.18</v>
      </c>
      <c r="O23" s="4">
        <f>SUMIFS('Selected scen drivers'!O$2:O$271,'Selected scen drivers'!$A$2:$A$271,reporting!$A23,'Selected scen drivers'!$B$2:$B$271,reporting!$B23)</f>
        <v>3644.26</v>
      </c>
      <c r="P23" s="4">
        <f>SUMIFS('Selected scen drivers'!P$2:P$271,'Selected scen drivers'!$A$2:$A$271,reporting!$A23,'Selected scen drivers'!$B$2:$B$271,reporting!$B23)</f>
        <v>4055.6619999999998</v>
      </c>
      <c r="Q23" s="4">
        <f>SUMIFS('Selected scen drivers'!Q$2:Q$271,'Selected scen drivers'!$A$2:$A$271,reporting!$A23,'Selected scen drivers'!$B$2:$B$271,reporting!$B23)</f>
        <v>4496.7730000000001</v>
      </c>
      <c r="R23" s="4">
        <f>SUMIFS('Selected scen drivers'!R$2:R$271,'Selected scen drivers'!$A$2:$A$271,reporting!$A23,'Selected scen drivers'!$B$2:$B$271,reporting!$B23)</f>
        <v>4958.4840000000004</v>
      </c>
      <c r="S23" s="4">
        <f>SUMIFS('Selected scen drivers'!S$2:S$271,'Selected scen drivers'!$A$2:$A$271,reporting!$A23,'Selected scen drivers'!$B$2:$B$271,reporting!$B23)</f>
        <v>5443.8019999999997</v>
      </c>
      <c r="T23" s="4">
        <f>SUMIFS('Selected scen drivers'!T$2:T$271,'Selected scen drivers'!$A$2:$A$271,reporting!$A23,'Selected scen drivers'!$B$2:$B$271,reporting!$B23)</f>
        <v>5962.6809999999996</v>
      </c>
      <c r="U23" s="4">
        <f>SUMIFS('Selected scen drivers'!U$2:U$271,'Selected scen drivers'!$A$2:$A$271,reporting!$A23,'Selected scen drivers'!$B$2:$B$271,reporting!$B23)</f>
        <v>6522.348</v>
      </c>
      <c r="V23" s="4">
        <f>SUMIFS('Selected scen drivers'!V$2:V$271,'Selected scen drivers'!$A$2:$A$271,reporting!$A23,'Selected scen drivers'!$B$2:$B$271,reporting!$B23)</f>
        <v>7121.5659999999998</v>
      </c>
      <c r="W23" s="4">
        <f>SUMIFS('Selected scen drivers'!W$2:W$271,'Selected scen drivers'!$A$2:$A$271,reporting!$A23,'Selected scen drivers'!$B$2:$B$271,reporting!$B23)</f>
        <v>7752.8540000000003</v>
      </c>
      <c r="X23">
        <v>2</v>
      </c>
    </row>
    <row r="24" spans="1:24" ht="14.25" x14ac:dyDescent="0.45">
      <c r="A24" s="1">
        <f t="shared" si="0"/>
        <v>4</v>
      </c>
      <c r="B24" s="1">
        <f t="shared" si="1"/>
        <v>2</v>
      </c>
      <c r="D24" t="str">
        <f>IFERROR("rep_"&amp;VLOOKUP(B24,Classification!$N$5:$O$14,2,FALSE),"\I:")</f>
        <v>rep_GDPAGR</v>
      </c>
      <c r="E24" t="str">
        <f>IFERROR(VLOOKUP(A24,Classification!$A$4:$B$39,2,FALSE),"\I:")</f>
        <v>Asia_central</v>
      </c>
      <c r="F24" s="4">
        <f>SUMIFS('Selected scen drivers'!F$2:F$271,'Selected scen drivers'!$A$2:$A$271,reporting!$A24,'Selected scen drivers'!$B$2:$B$271,reporting!$B24)</f>
        <v>134.32053277847001</v>
      </c>
      <c r="G24" s="4">
        <f>SUMIFS('Selected scen drivers'!G$2:G$271,'Selected scen drivers'!$A$2:$A$271,reporting!$A24,'Selected scen drivers'!$B$2:$B$271,reporting!$B24)</f>
        <v>138.651344520892</v>
      </c>
      <c r="H24" s="4">
        <f>SUMIFS('Selected scen drivers'!H$2:H$271,'Selected scen drivers'!$A$2:$A$271,reporting!$A24,'Selected scen drivers'!$B$2:$B$271,reporting!$B24)</f>
        <v>174.28489105241999</v>
      </c>
      <c r="I24" s="4">
        <f>SUMIFS('Selected scen drivers'!I$2:I$271,'Selected scen drivers'!$A$2:$A$271,reporting!$A24,'Selected scen drivers'!$B$2:$B$271,reporting!$B24)</f>
        <v>210.55024551372199</v>
      </c>
      <c r="J24" s="4">
        <f>SUMIFS('Selected scen drivers'!J$2:J$271,'Selected scen drivers'!$A$2:$A$271,reporting!$A24,'Selected scen drivers'!$B$2:$B$271,reporting!$B24)</f>
        <v>249.238524559208</v>
      </c>
      <c r="K24" s="4">
        <f>SUMIFS('Selected scen drivers'!K$2:K$271,'Selected scen drivers'!$A$2:$A$271,reporting!$A24,'Selected scen drivers'!$B$2:$B$271,reporting!$B24)</f>
        <v>285.50372389460603</v>
      </c>
      <c r="L24" s="4">
        <f>SUMIFS('Selected scen drivers'!L$2:L$271,'Selected scen drivers'!$A$2:$A$271,reporting!$A24,'Selected scen drivers'!$B$2:$B$271,reporting!$B24)</f>
        <v>318.23680648790003</v>
      </c>
      <c r="M24" s="4">
        <f>SUMIFS('Selected scen drivers'!M$2:M$271,'Selected scen drivers'!$A$2:$A$271,reporting!$A24,'Selected scen drivers'!$B$2:$B$271,reporting!$B24)</f>
        <v>348.33246923597198</v>
      </c>
      <c r="N24" s="4">
        <f>SUMIFS('Selected scen drivers'!N$2:N$271,'Selected scen drivers'!$A$2:$A$271,reporting!$A24,'Selected scen drivers'!$B$2:$B$271,reporting!$B24)</f>
        <v>377.06269653608302</v>
      </c>
      <c r="O24" s="4">
        <f>SUMIFS('Selected scen drivers'!O$2:O$271,'Selected scen drivers'!$A$2:$A$271,reporting!$A24,'Selected scen drivers'!$B$2:$B$271,reporting!$B24)</f>
        <v>405.23976086546702</v>
      </c>
      <c r="P24" s="4">
        <f>SUMIFS('Selected scen drivers'!P$2:P$271,'Selected scen drivers'!$A$2:$A$271,reporting!$A24,'Selected scen drivers'!$B$2:$B$271,reporting!$B24)</f>
        <v>432.25518766626402</v>
      </c>
      <c r="Q24" s="4">
        <f>SUMIFS('Selected scen drivers'!Q$2:Q$271,'Selected scen drivers'!$A$2:$A$271,reporting!$A24,'Selected scen drivers'!$B$2:$B$271,reporting!$B24)</f>
        <v>456.37757688463</v>
      </c>
      <c r="R24" s="4">
        <f>SUMIFS('Selected scen drivers'!R$2:R$271,'Selected scen drivers'!$A$2:$A$271,reporting!$A24,'Selected scen drivers'!$B$2:$B$271,reporting!$B24)</f>
        <v>476.12273608797199</v>
      </c>
      <c r="S24" s="4">
        <f>SUMIFS('Selected scen drivers'!S$2:S$271,'Selected scen drivers'!$A$2:$A$271,reporting!$A24,'Selected scen drivers'!$B$2:$B$271,reporting!$B24)</f>
        <v>491.27735240894901</v>
      </c>
      <c r="T24" s="4">
        <f>SUMIFS('Selected scen drivers'!T$2:T$271,'Selected scen drivers'!$A$2:$A$271,reporting!$A24,'Selected scen drivers'!$B$2:$B$271,reporting!$B24)</f>
        <v>502.18218696976601</v>
      </c>
      <c r="U24" s="4">
        <f>SUMIFS('Selected scen drivers'!U$2:U$271,'Selected scen drivers'!$A$2:$A$271,reporting!$A24,'Selected scen drivers'!$B$2:$B$271,reporting!$B24)</f>
        <v>508.73644999579699</v>
      </c>
      <c r="V24" s="4">
        <f>SUMIFS('Selected scen drivers'!V$2:V$271,'Selected scen drivers'!$A$2:$A$271,reporting!$A24,'Selected scen drivers'!$B$2:$B$271,reporting!$B24)</f>
        <v>510.05840416411399</v>
      </c>
      <c r="W24" s="4">
        <f>SUMIFS('Selected scen drivers'!W$2:W$271,'Selected scen drivers'!$A$2:$A$271,reporting!$A24,'Selected scen drivers'!$B$2:$B$271,reporting!$B24)</f>
        <v>504.88653925518798</v>
      </c>
      <c r="X24">
        <v>2</v>
      </c>
    </row>
    <row r="25" spans="1:24" ht="14.25" x14ac:dyDescent="0.45">
      <c r="A25" s="1">
        <f t="shared" si="0"/>
        <v>4</v>
      </c>
      <c r="B25" s="1">
        <f t="shared" si="1"/>
        <v>3</v>
      </c>
      <c r="D25" t="str">
        <f>IFERROR("rep_"&amp;VLOOKUP(B25,Classification!$N$5:$O$14,2,FALSE),"\I:")</f>
        <v>rep_GDPIND</v>
      </c>
      <c r="E25" t="str">
        <f>IFERROR(VLOOKUP(A25,Classification!$A$4:$B$39,2,FALSE),"\I:")</f>
        <v>Asia_central</v>
      </c>
      <c r="F25" s="4">
        <f>SUMIFS('Selected scen drivers'!F$2:F$271,'Selected scen drivers'!$A$2:$A$271,reporting!$A25,'Selected scen drivers'!$B$2:$B$271,reporting!$B25)</f>
        <v>422.42045040972403</v>
      </c>
      <c r="G25" s="4">
        <f>SUMIFS('Selected scen drivers'!G$2:G$271,'Selected scen drivers'!$A$2:$A$271,reporting!$A25,'Selected scen drivers'!$B$2:$B$271,reporting!$B25)</f>
        <v>429.72089575486899</v>
      </c>
      <c r="H25" s="4">
        <f>SUMIFS('Selected scen drivers'!H$2:H$271,'Selected scen drivers'!$A$2:$A$271,reporting!$A25,'Selected scen drivers'!$B$2:$B$271,reporting!$B25)</f>
        <v>533.760398749807</v>
      </c>
      <c r="I25" s="4">
        <f>SUMIFS('Selected scen drivers'!I$2:I$271,'Selected scen drivers'!$A$2:$A$271,reporting!$A25,'Selected scen drivers'!$B$2:$B$271,reporting!$B25)</f>
        <v>632.71180882144995</v>
      </c>
      <c r="J25" s="4">
        <f>SUMIFS('Selected scen drivers'!J$2:J$271,'Selected scen drivers'!$A$2:$A$271,reporting!$A25,'Selected scen drivers'!$B$2:$B$271,reporting!$B25)</f>
        <v>744.53720888274802</v>
      </c>
      <c r="K25" s="4">
        <f>SUMIFS('Selected scen drivers'!K$2:K$271,'Selected scen drivers'!$A$2:$A$271,reporting!$A25,'Selected scen drivers'!$B$2:$B$271,reporting!$B25)</f>
        <v>856.22676396043005</v>
      </c>
      <c r="L25" s="4">
        <f>SUMIFS('Selected scen drivers'!L$2:L$271,'Selected scen drivers'!$A$2:$A$271,reporting!$A25,'Selected scen drivers'!$B$2:$B$271,reporting!$B25)</f>
        <v>966.711655807189</v>
      </c>
      <c r="M25" s="4">
        <f>SUMIFS('Selected scen drivers'!M$2:M$271,'Selected scen drivers'!$A$2:$A$271,reporting!$A25,'Selected scen drivers'!$B$2:$B$271,reporting!$B25)</f>
        <v>1080.11168919582</v>
      </c>
      <c r="N25" s="4">
        <f>SUMIFS('Selected scen drivers'!N$2:N$271,'Selected scen drivers'!$A$2:$A$271,reporting!$A25,'Selected scen drivers'!$B$2:$B$271,reporting!$B25)</f>
        <v>1201.69953966767</v>
      </c>
      <c r="O25" s="4">
        <f>SUMIFS('Selected scen drivers'!O$2:O$271,'Selected scen drivers'!$A$2:$A$271,reporting!$A25,'Selected scen drivers'!$B$2:$B$271,reporting!$B25)</f>
        <v>1336.50591156982</v>
      </c>
      <c r="P25" s="4">
        <f>SUMIFS('Selected scen drivers'!P$2:P$271,'Selected scen drivers'!$A$2:$A$271,reporting!$A25,'Selected scen drivers'!$B$2:$B$271,reporting!$B25)</f>
        <v>1486.0050702133799</v>
      </c>
      <c r="Q25" s="4">
        <f>SUMIFS('Selected scen drivers'!Q$2:Q$271,'Selected scen drivers'!$A$2:$A$271,reporting!$A25,'Selected scen drivers'!$B$2:$B$271,reporting!$B25)</f>
        <v>1646.1740546512599</v>
      </c>
      <c r="R25" s="4">
        <f>SUMIFS('Selected scen drivers'!R$2:R$271,'Selected scen drivers'!$A$2:$A$271,reporting!$A25,'Selected scen drivers'!$B$2:$B$271,reporting!$B25)</f>
        <v>1813.7013722186</v>
      </c>
      <c r="S25" s="4">
        <f>SUMIFS('Selected scen drivers'!S$2:S$271,'Selected scen drivers'!$A$2:$A$271,reporting!$A25,'Selected scen drivers'!$B$2:$B$271,reporting!$B25)</f>
        <v>1989.76796075174</v>
      </c>
      <c r="T25" s="4">
        <f>SUMIFS('Selected scen drivers'!T$2:T$271,'Selected scen drivers'!$A$2:$A$271,reporting!$A25,'Selected scen drivers'!$B$2:$B$271,reporting!$B25)</f>
        <v>2177.9578930349899</v>
      </c>
      <c r="U25" s="4">
        <f>SUMIFS('Selected scen drivers'!U$2:U$271,'Selected scen drivers'!$A$2:$A$271,reporting!$A25,'Selected scen drivers'!$B$2:$B$271,reporting!$B25)</f>
        <v>2380.8278513733399</v>
      </c>
      <c r="V25" s="4">
        <f>SUMIFS('Selected scen drivers'!V$2:V$271,'Selected scen drivers'!$A$2:$A$271,reporting!$A25,'Selected scen drivers'!$B$2:$B$271,reporting!$B25)</f>
        <v>2597.77284508199</v>
      </c>
      <c r="W25" s="4">
        <f>SUMIFS('Selected scen drivers'!W$2:W$271,'Selected scen drivers'!$A$2:$A$271,reporting!$A25,'Selected scen drivers'!$B$2:$B$271,reporting!$B25)</f>
        <v>2826.0089566609199</v>
      </c>
      <c r="X25">
        <v>2</v>
      </c>
    </row>
    <row r="26" spans="1:24" ht="14.25" x14ac:dyDescent="0.45">
      <c r="A26" s="1">
        <f t="shared" si="0"/>
        <v>4</v>
      </c>
      <c r="B26" s="1">
        <f t="shared" si="1"/>
        <v>7</v>
      </c>
      <c r="D26" t="str">
        <f>IFERROR("rep_"&amp;VLOOKUP(B26,Classification!$N$5:$O$14,2,FALSE),"\I:")</f>
        <v>rep_GDPSER</v>
      </c>
      <c r="E26" t="str">
        <f>IFERROR(VLOOKUP(A26,Classification!$A$4:$B$39,2,FALSE),"\I:")</f>
        <v>Asia_central</v>
      </c>
      <c r="F26" s="4">
        <f>SUMIFS('Selected scen drivers'!F$2:F$271,'Selected scen drivers'!$A$2:$A$271,reporting!$A26,'Selected scen drivers'!$B$2:$B$271,reporting!$B26)</f>
        <v>537.80511681180599</v>
      </c>
      <c r="G26" s="4">
        <f>SUMIFS('Selected scen drivers'!G$2:G$271,'Selected scen drivers'!$A$2:$A$271,reporting!$A26,'Selected scen drivers'!$B$2:$B$271,reporting!$B26)</f>
        <v>549.36305972423895</v>
      </c>
      <c r="H26" s="4">
        <f>SUMIFS('Selected scen drivers'!H$2:H$271,'Selected scen drivers'!$A$2:$A$271,reporting!$A26,'Selected scen drivers'!$B$2:$B$271,reporting!$B26)</f>
        <v>698.15171019777301</v>
      </c>
      <c r="I26" s="4">
        <f>SUMIFS('Selected scen drivers'!I$2:I$271,'Selected scen drivers'!$A$2:$A$271,reporting!$A26,'Selected scen drivers'!$B$2:$B$271,reporting!$B26)</f>
        <v>841.77224566482903</v>
      </c>
      <c r="J26" s="4">
        <f>SUMIFS('Selected scen drivers'!J$2:J$271,'Selected scen drivers'!$A$2:$A$271,reporting!$A26,'Selected scen drivers'!$B$2:$B$271,reporting!$B26)</f>
        <v>1006.55076655804</v>
      </c>
      <c r="K26" s="4">
        <f>SUMIFS('Selected scen drivers'!K$2:K$271,'Selected scen drivers'!$A$2:$A$271,reporting!$A26,'Selected scen drivers'!$B$2:$B$271,reporting!$B26)</f>
        <v>1173.2014121449599</v>
      </c>
      <c r="L26" s="4">
        <f>SUMIFS('Selected scen drivers'!L$2:L$271,'Selected scen drivers'!$A$2:$A$271,reporting!$A26,'Selected scen drivers'!$B$2:$B$271,reporting!$B26)</f>
        <v>1338.8758377049101</v>
      </c>
      <c r="M26" s="4">
        <f>SUMIFS('Selected scen drivers'!M$2:M$271,'Selected scen drivers'!$A$2:$A$271,reporting!$A26,'Selected scen drivers'!$B$2:$B$271,reporting!$B26)</f>
        <v>1509.2389415682001</v>
      </c>
      <c r="N26" s="4">
        <f>SUMIFS('Selected scen drivers'!N$2:N$271,'Selected scen drivers'!$A$2:$A$271,reporting!$A26,'Selected scen drivers'!$B$2:$B$271,reporting!$B26)</f>
        <v>1694.41776379625</v>
      </c>
      <c r="O26" s="4">
        <f>SUMIFS('Selected scen drivers'!O$2:O$271,'Selected scen drivers'!$A$2:$A$271,reporting!$A26,'Selected scen drivers'!$B$2:$B$271,reporting!$B26)</f>
        <v>1902.5143275647199</v>
      </c>
      <c r="P26" s="4">
        <f>SUMIFS('Selected scen drivers'!P$2:P$271,'Selected scen drivers'!$A$2:$A$271,reporting!$A26,'Selected scen drivers'!$B$2:$B$271,reporting!$B26)</f>
        <v>2137.4017421203498</v>
      </c>
      <c r="Q26" s="4">
        <f>SUMIFS('Selected scen drivers'!Q$2:Q$271,'Selected scen drivers'!$A$2:$A$271,reporting!$A26,'Selected scen drivers'!$B$2:$B$271,reporting!$B26)</f>
        <v>2394.2213684641101</v>
      </c>
      <c r="R26" s="4">
        <f>SUMIFS('Selected scen drivers'!R$2:R$271,'Selected scen drivers'!$A$2:$A$271,reporting!$A26,'Selected scen drivers'!$B$2:$B$271,reporting!$B26)</f>
        <v>2668.6598916934299</v>
      </c>
      <c r="S26" s="4">
        <f>SUMIFS('Selected scen drivers'!S$2:S$271,'Selected scen drivers'!$A$2:$A$271,reporting!$A26,'Selected scen drivers'!$B$2:$B$271,reporting!$B26)</f>
        <v>2962.7566868393101</v>
      </c>
      <c r="T26" s="4">
        <f>SUMIFS('Selected scen drivers'!T$2:T$271,'Selected scen drivers'!$A$2:$A$271,reporting!$A26,'Selected scen drivers'!$B$2:$B$271,reporting!$B26)</f>
        <v>3282.5409199952401</v>
      </c>
      <c r="U26" s="4">
        <f>SUMIFS('Selected scen drivers'!U$2:U$271,'Selected scen drivers'!$A$2:$A$271,reporting!$A26,'Selected scen drivers'!$B$2:$B$271,reporting!$B26)</f>
        <v>3632.7836986308698</v>
      </c>
      <c r="V26" s="4">
        <f>SUMIFS('Selected scen drivers'!V$2:V$271,'Selected scen drivers'!$A$2:$A$271,reporting!$A26,'Selected scen drivers'!$B$2:$B$271,reporting!$B26)</f>
        <v>4013.7347507538998</v>
      </c>
      <c r="W26" s="4">
        <f>SUMIFS('Selected scen drivers'!W$2:W$271,'Selected scen drivers'!$A$2:$A$271,reporting!$A26,'Selected scen drivers'!$B$2:$B$271,reporting!$B26)</f>
        <v>4421.9585040839002</v>
      </c>
      <c r="X26">
        <v>2</v>
      </c>
    </row>
    <row r="27" spans="1:24" ht="14.25" x14ac:dyDescent="0.45">
      <c r="A27" s="1">
        <f t="shared" si="0"/>
        <v>4</v>
      </c>
      <c r="B27" s="1">
        <f t="shared" si="1"/>
        <v>8</v>
      </c>
      <c r="D27" t="str">
        <f>IFERROR("rep_"&amp;VLOOKUP(B27,Classification!$N$5:$O$14,2,FALSE),"\I:")</f>
        <v>rep_HOU</v>
      </c>
      <c r="E27" t="str">
        <f>IFERROR(VLOOKUP(A27,Classification!$A$4:$B$39,2,FALSE),"\I:")</f>
        <v>Asia_central</v>
      </c>
      <c r="F27" s="4">
        <f>SUMIFS('Selected scen drivers'!F$2:F$271,'Selected scen drivers'!$A$2:$A$271,reporting!$A27,'Selected scen drivers'!$B$2:$B$271,reporting!$B27)</f>
        <v>25.792756099999998</v>
      </c>
      <c r="G27" s="4">
        <f>SUMIFS('Selected scen drivers'!G$2:G$271,'Selected scen drivers'!$A$2:$A$271,reporting!$A27,'Selected scen drivers'!$B$2:$B$271,reporting!$B27)</f>
        <v>26.036270500000001</v>
      </c>
      <c r="H27" s="4">
        <f>SUMIFS('Selected scen drivers'!H$2:H$271,'Selected scen drivers'!$A$2:$A$271,reporting!$A27,'Selected scen drivers'!$B$2:$B$271,reporting!$B27)</f>
        <v>27.253842500000001</v>
      </c>
      <c r="I27" s="4">
        <f>SUMIFS('Selected scen drivers'!I$2:I$271,'Selected scen drivers'!$A$2:$A$271,reporting!$A27,'Selected scen drivers'!$B$2:$B$271,reporting!$B27)</f>
        <v>28.4630875</v>
      </c>
      <c r="J27" s="4">
        <f>SUMIFS('Selected scen drivers'!J$2:J$271,'Selected scen drivers'!$A$2:$A$271,reporting!$A27,'Selected scen drivers'!$B$2:$B$271,reporting!$B27)</f>
        <v>30.0890375</v>
      </c>
      <c r="K27" s="4">
        <f>SUMIFS('Selected scen drivers'!K$2:K$271,'Selected scen drivers'!$A$2:$A$271,reporting!$A27,'Selected scen drivers'!$B$2:$B$271,reporting!$B27)</f>
        <v>31.862870999999998</v>
      </c>
      <c r="L27" s="4">
        <f>SUMIFS('Selected scen drivers'!L$2:L$271,'Selected scen drivers'!$A$2:$A$271,reporting!$A27,'Selected scen drivers'!$B$2:$B$271,reporting!$B27)</f>
        <v>33.351039999999998</v>
      </c>
      <c r="M27" s="4">
        <f>SUMIFS('Selected scen drivers'!M$2:M$271,'Selected scen drivers'!$A$2:$A$271,reporting!$A27,'Selected scen drivers'!$B$2:$B$271,reporting!$B27)</f>
        <v>34.420379500000003</v>
      </c>
      <c r="N27" s="4">
        <f>SUMIFS('Selected scen drivers'!N$2:N$271,'Selected scen drivers'!$A$2:$A$271,reporting!$A27,'Selected scen drivers'!$B$2:$B$271,reporting!$B27)</f>
        <v>34.893534500000001</v>
      </c>
      <c r="O27" s="4">
        <f>SUMIFS('Selected scen drivers'!O$2:O$271,'Selected scen drivers'!$A$2:$A$271,reporting!$A27,'Selected scen drivers'!$B$2:$B$271,reporting!$B27)</f>
        <v>35.372326999999999</v>
      </c>
      <c r="P27" s="4">
        <f>SUMIFS('Selected scen drivers'!P$2:P$271,'Selected scen drivers'!$A$2:$A$271,reporting!$A27,'Selected scen drivers'!$B$2:$B$271,reporting!$B27)</f>
        <v>36.243763000000001</v>
      </c>
      <c r="Q27" s="4">
        <f>SUMIFS('Selected scen drivers'!Q$2:Q$271,'Selected scen drivers'!$A$2:$A$271,reporting!$A27,'Selected scen drivers'!$B$2:$B$271,reporting!$B27)</f>
        <v>37.1557095</v>
      </c>
      <c r="R27" s="4">
        <f>SUMIFS('Selected scen drivers'!R$2:R$271,'Selected scen drivers'!$A$2:$A$271,reporting!$A27,'Selected scen drivers'!$B$2:$B$271,reporting!$B27)</f>
        <v>37.448375499999997</v>
      </c>
      <c r="S27" s="4">
        <f>SUMIFS('Selected scen drivers'!S$2:S$271,'Selected scen drivers'!$A$2:$A$271,reporting!$A27,'Selected scen drivers'!$B$2:$B$271,reporting!$B27)</f>
        <v>37.052865500000003</v>
      </c>
      <c r="T27" s="4">
        <f>SUMIFS('Selected scen drivers'!T$2:T$271,'Selected scen drivers'!$A$2:$A$271,reporting!$A27,'Selected scen drivers'!$B$2:$B$271,reporting!$B27)</f>
        <v>36.302304499999998</v>
      </c>
      <c r="U27" s="4">
        <f>SUMIFS('Selected scen drivers'!U$2:U$271,'Selected scen drivers'!$A$2:$A$271,reporting!$A27,'Selected scen drivers'!$B$2:$B$271,reporting!$B27)</f>
        <v>35.415377999999997</v>
      </c>
      <c r="V27" s="4">
        <f>SUMIFS('Selected scen drivers'!V$2:V$271,'Selected scen drivers'!$A$2:$A$271,reporting!$A27,'Selected scen drivers'!$B$2:$B$271,reporting!$B27)</f>
        <v>34.670324999999998</v>
      </c>
      <c r="W27" s="4">
        <f>SUMIFS('Selected scen drivers'!W$2:W$271,'Selected scen drivers'!$A$2:$A$271,reporting!$A27,'Selected scen drivers'!$B$2:$B$271,reporting!$B27)</f>
        <v>33.875802</v>
      </c>
      <c r="X27">
        <v>2</v>
      </c>
    </row>
    <row r="28" spans="1:24" ht="14.25" x14ac:dyDescent="0.45">
      <c r="A28" s="1">
        <f t="shared" si="0"/>
        <v>4</v>
      </c>
      <c r="B28" s="1">
        <f t="shared" si="1"/>
        <v>9</v>
      </c>
      <c r="D28" t="str">
        <f>IFERROR("rep_"&amp;VLOOKUP(B28,Classification!$N$5:$O$14,2,FALSE),"\I:")</f>
        <v>rep_POP</v>
      </c>
      <c r="E28" t="str">
        <f>IFERROR(VLOOKUP(A28,Classification!$A$4:$B$39,2,FALSE),"\I:")</f>
        <v>Asia_central</v>
      </c>
      <c r="F28" s="4">
        <f>SUMIFS('Selected scen drivers'!F$2:F$271,'Selected scen drivers'!$A$2:$A$271,reporting!$A28,'Selected scen drivers'!$B$2:$B$271,reporting!$B28)</f>
        <v>89.824700199999995</v>
      </c>
      <c r="G28" s="4">
        <f>SUMIFS('Selected scen drivers'!G$2:G$271,'Selected scen drivers'!$A$2:$A$271,reporting!$A28,'Selected scen drivers'!$B$2:$B$271,reporting!$B28)</f>
        <v>90.979241999999999</v>
      </c>
      <c r="H28" s="4">
        <f>SUMIFS('Selected scen drivers'!H$2:H$271,'Selected scen drivers'!$A$2:$A$271,reporting!$A28,'Selected scen drivers'!$B$2:$B$271,reporting!$B28)</f>
        <v>96.751951000000005</v>
      </c>
      <c r="I28" s="4">
        <f>SUMIFS('Selected scen drivers'!I$2:I$271,'Selected scen drivers'!$A$2:$A$271,reporting!$A28,'Selected scen drivers'!$B$2:$B$271,reporting!$B28)</f>
        <v>101.917638</v>
      </c>
      <c r="J28" s="4">
        <f>SUMIFS('Selected scen drivers'!J$2:J$271,'Selected scen drivers'!$A$2:$A$271,reporting!$A28,'Selected scen drivers'!$B$2:$B$271,reporting!$B28)</f>
        <v>106.610197</v>
      </c>
      <c r="K28" s="4">
        <f>SUMIFS('Selected scen drivers'!K$2:K$271,'Selected scen drivers'!$A$2:$A$271,reporting!$A28,'Selected scen drivers'!$B$2:$B$271,reporting!$B28)</f>
        <v>111.091849</v>
      </c>
      <c r="L28" s="4">
        <f>SUMIFS('Selected scen drivers'!L$2:L$271,'Selected scen drivers'!$A$2:$A$271,reporting!$A28,'Selected scen drivers'!$B$2:$B$271,reporting!$B28)</f>
        <v>115.286736</v>
      </c>
      <c r="M28" s="4">
        <f>SUMIFS('Selected scen drivers'!M$2:M$271,'Selected scen drivers'!$A$2:$A$271,reporting!$A28,'Selected scen drivers'!$B$2:$B$271,reporting!$B28)</f>
        <v>118.93443000000001</v>
      </c>
      <c r="N28" s="4">
        <f>SUMIFS('Selected scen drivers'!N$2:N$271,'Selected scen drivers'!$A$2:$A$271,reporting!$A28,'Selected scen drivers'!$B$2:$B$271,reporting!$B28)</f>
        <v>121.78149999999999</v>
      </c>
      <c r="O28" s="4">
        <f>SUMIFS('Selected scen drivers'!O$2:O$271,'Selected scen drivers'!$A$2:$A$271,reporting!$A28,'Selected scen drivers'!$B$2:$B$271,reporting!$B28)</f>
        <v>123.803718</v>
      </c>
      <c r="P28" s="4">
        <f>SUMIFS('Selected scen drivers'!P$2:P$271,'Selected scen drivers'!$A$2:$A$271,reporting!$A28,'Selected scen drivers'!$B$2:$B$271,reporting!$B28)</f>
        <v>125.222399</v>
      </c>
      <c r="Q28" s="4">
        <f>SUMIFS('Selected scen drivers'!Q$2:Q$271,'Selected scen drivers'!$A$2:$A$271,reporting!$A28,'Selected scen drivers'!$B$2:$B$271,reporting!$B28)</f>
        <v>126.251803</v>
      </c>
      <c r="R28" s="4">
        <f>SUMIFS('Selected scen drivers'!R$2:R$271,'Selected scen drivers'!$A$2:$A$271,reporting!$A28,'Selected scen drivers'!$B$2:$B$271,reporting!$B28)</f>
        <v>126.95715</v>
      </c>
      <c r="S28" s="4">
        <f>SUMIFS('Selected scen drivers'!S$2:S$271,'Selected scen drivers'!$A$2:$A$271,reporting!$A28,'Selected scen drivers'!$B$2:$B$271,reporting!$B28)</f>
        <v>127.34541900000001</v>
      </c>
      <c r="T28" s="4">
        <f>SUMIFS('Selected scen drivers'!T$2:T$271,'Selected scen drivers'!$A$2:$A$271,reporting!$A28,'Selected scen drivers'!$B$2:$B$271,reporting!$B28)</f>
        <v>127.466618</v>
      </c>
      <c r="U28" s="4">
        <f>SUMIFS('Selected scen drivers'!U$2:U$271,'Selected scen drivers'!$A$2:$A$271,reporting!$A28,'Selected scen drivers'!$B$2:$B$271,reporting!$B28)</f>
        <v>127.36546199999999</v>
      </c>
      <c r="V28" s="4">
        <f>SUMIFS('Selected scen drivers'!V$2:V$271,'Selected scen drivers'!$A$2:$A$271,reporting!$A28,'Selected scen drivers'!$B$2:$B$271,reporting!$B28)</f>
        <v>127.078744</v>
      </c>
      <c r="W28" s="4">
        <f>SUMIFS('Selected scen drivers'!W$2:W$271,'Selected scen drivers'!$A$2:$A$271,reporting!$A28,'Selected scen drivers'!$B$2:$B$271,reporting!$B28)</f>
        <v>126.52466200000001</v>
      </c>
      <c r="X28">
        <v>2</v>
      </c>
    </row>
    <row r="29" spans="1:24" ht="14.25" x14ac:dyDescent="0.45">
      <c r="A29" s="1">
        <f t="shared" si="0"/>
        <v>5</v>
      </c>
      <c r="B29" s="1">
        <f t="shared" si="1"/>
        <v>1</v>
      </c>
      <c r="D29" t="str">
        <f>IFERROR("rep_"&amp;VLOOKUP(B29,Classification!$N$5:$O$14,2,FALSE),"\I:")</f>
        <v>rep_GDP</v>
      </c>
      <c r="E29" t="str">
        <f>IFERROR(VLOOKUP(A29,Classification!$A$4:$B$39,2,FALSE),"\I:")</f>
        <v>LatAm_other</v>
      </c>
      <c r="F29" s="4">
        <f>SUMIFS('Selected scen drivers'!F$2:F$271,'Selected scen drivers'!$A$2:$A$271,reporting!$A29,'Selected scen drivers'!$B$2:$B$271,reporting!$B29)</f>
        <v>2699.6838146320001</v>
      </c>
      <c r="G29" s="4">
        <f>SUMIFS('Selected scen drivers'!G$2:G$271,'Selected scen drivers'!$A$2:$A$271,reporting!$A29,'Selected scen drivers'!$B$2:$B$271,reporting!$B29)</f>
        <v>2725.2242684170001</v>
      </c>
      <c r="H29" s="4">
        <f>SUMIFS('Selected scen drivers'!H$2:H$271,'Selected scen drivers'!$A$2:$A$271,reporting!$A29,'Selected scen drivers'!$B$2:$B$271,reporting!$B29)</f>
        <v>3368.8503117509999</v>
      </c>
      <c r="I29" s="4">
        <f>SUMIFS('Selected scen drivers'!I$2:I$271,'Selected scen drivers'!$A$2:$A$271,reporting!$A29,'Selected scen drivers'!$B$2:$B$271,reporting!$B29)</f>
        <v>3958.3311697150002</v>
      </c>
      <c r="J29" s="4">
        <f>SUMIFS('Selected scen drivers'!J$2:J$271,'Selected scen drivers'!$A$2:$A$271,reporting!$A29,'Selected scen drivers'!$B$2:$B$271,reporting!$B29)</f>
        <v>4664.0685690090004</v>
      </c>
      <c r="K29" s="4">
        <f>SUMIFS('Selected scen drivers'!K$2:K$271,'Selected scen drivers'!$A$2:$A$271,reporting!$A29,'Selected scen drivers'!$B$2:$B$271,reporting!$B29)</f>
        <v>5473.1802876109996</v>
      </c>
      <c r="L29" s="4">
        <f>SUMIFS('Selected scen drivers'!L$2:L$271,'Selected scen drivers'!$A$2:$A$271,reporting!$A29,'Selected scen drivers'!$B$2:$B$271,reporting!$B29)</f>
        <v>6359.6064171529997</v>
      </c>
      <c r="M29" s="4">
        <f>SUMIFS('Selected scen drivers'!M$2:M$271,'Selected scen drivers'!$A$2:$A$271,reporting!$A29,'Selected scen drivers'!$B$2:$B$271,reporting!$B29)</f>
        <v>7302.2280138409997</v>
      </c>
      <c r="N29" s="4">
        <f>SUMIFS('Selected scen drivers'!N$2:N$271,'Selected scen drivers'!$A$2:$A$271,reporting!$A29,'Selected scen drivers'!$B$2:$B$271,reporting!$B29)</f>
        <v>8307.4679471390009</v>
      </c>
      <c r="O29" s="4">
        <f>SUMIFS('Selected scen drivers'!O$2:O$271,'Selected scen drivers'!$A$2:$A$271,reporting!$A29,'Selected scen drivers'!$B$2:$B$271,reporting!$B29)</f>
        <v>9387.4012104829999</v>
      </c>
      <c r="P29" s="4">
        <f>SUMIFS('Selected scen drivers'!P$2:P$271,'Selected scen drivers'!$A$2:$A$271,reporting!$A29,'Selected scen drivers'!$B$2:$B$271,reporting!$B29)</f>
        <v>10556.559268874</v>
      </c>
      <c r="Q29" s="4">
        <f>SUMIFS('Selected scen drivers'!Q$2:Q$271,'Selected scen drivers'!$A$2:$A$271,reporting!$A29,'Selected scen drivers'!$B$2:$B$271,reporting!$B29)</f>
        <v>11791.909660173</v>
      </c>
      <c r="R29" s="4">
        <f>SUMIFS('Selected scen drivers'!R$2:R$271,'Selected scen drivers'!$A$2:$A$271,reporting!$A29,'Selected scen drivers'!$B$2:$B$271,reporting!$B29)</f>
        <v>13080.40408758</v>
      </c>
      <c r="S29" s="4">
        <f>SUMIFS('Selected scen drivers'!S$2:S$271,'Selected scen drivers'!$A$2:$A$271,reporting!$A29,'Selected scen drivers'!$B$2:$B$271,reporting!$B29)</f>
        <v>14395.99811538</v>
      </c>
      <c r="T29" s="4">
        <f>SUMIFS('Selected scen drivers'!T$2:T$271,'Selected scen drivers'!$A$2:$A$271,reporting!$A29,'Selected scen drivers'!$B$2:$B$271,reporting!$B29)</f>
        <v>15732.000993060001</v>
      </c>
      <c r="U29" s="4">
        <f>SUMIFS('Selected scen drivers'!U$2:U$271,'Selected scen drivers'!$A$2:$A$271,reporting!$A29,'Selected scen drivers'!$B$2:$B$271,reporting!$B29)</f>
        <v>17089.945180580002</v>
      </c>
      <c r="V29" s="4">
        <f>SUMIFS('Selected scen drivers'!V$2:V$271,'Selected scen drivers'!$A$2:$A$271,reporting!$A29,'Selected scen drivers'!$B$2:$B$271,reporting!$B29)</f>
        <v>18470.780358389999</v>
      </c>
      <c r="W29" s="4">
        <f>SUMIFS('Selected scen drivers'!W$2:W$271,'Selected scen drivers'!$A$2:$A$271,reporting!$A29,'Selected scen drivers'!$B$2:$B$271,reporting!$B29)</f>
        <v>19877.836390730001</v>
      </c>
      <c r="X29">
        <v>2</v>
      </c>
    </row>
    <row r="30" spans="1:24" ht="14.25" x14ac:dyDescent="0.45">
      <c r="A30" s="1">
        <f t="shared" si="0"/>
        <v>5</v>
      </c>
      <c r="B30" s="1">
        <f t="shared" si="1"/>
        <v>2</v>
      </c>
      <c r="D30" t="str">
        <f>IFERROR("rep_"&amp;VLOOKUP(B30,Classification!$N$5:$O$14,2,FALSE),"\I:")</f>
        <v>rep_GDPAGR</v>
      </c>
      <c r="E30" t="str">
        <f>IFERROR(VLOOKUP(A30,Classification!$A$4:$B$39,2,FALSE),"\I:")</f>
        <v>LatAm_other</v>
      </c>
      <c r="F30" s="4">
        <f>SUMIFS('Selected scen drivers'!F$2:F$271,'Selected scen drivers'!$A$2:$A$271,reporting!$A30,'Selected scen drivers'!$B$2:$B$271,reporting!$B30)</f>
        <v>193.08588293897299</v>
      </c>
      <c r="G30" s="4">
        <f>SUMIFS('Selected scen drivers'!G$2:G$271,'Selected scen drivers'!$A$2:$A$271,reporting!$A30,'Selected scen drivers'!$B$2:$B$271,reporting!$B30)</f>
        <v>194.427581801358</v>
      </c>
      <c r="H30" s="4">
        <f>SUMIFS('Selected scen drivers'!H$2:H$271,'Selected scen drivers'!$A$2:$A$271,reporting!$A30,'Selected scen drivers'!$B$2:$B$271,reporting!$B30)</f>
        <v>239.13286513636001</v>
      </c>
      <c r="I30" s="4">
        <f>SUMIFS('Selected scen drivers'!I$2:I$271,'Selected scen drivers'!$A$2:$A$271,reporting!$A30,'Selected scen drivers'!$B$2:$B$271,reporting!$B30)</f>
        <v>281.93060850235298</v>
      </c>
      <c r="J30" s="4">
        <f>SUMIFS('Selected scen drivers'!J$2:J$271,'Selected scen drivers'!$A$2:$A$271,reporting!$A30,'Selected scen drivers'!$B$2:$B$271,reporting!$B30)</f>
        <v>332.92373187162002</v>
      </c>
      <c r="K30" s="4">
        <f>SUMIFS('Selected scen drivers'!K$2:K$271,'Selected scen drivers'!$A$2:$A$271,reporting!$A30,'Selected scen drivers'!$B$2:$B$271,reporting!$B30)</f>
        <v>390.73920432545299</v>
      </c>
      <c r="L30" s="4">
        <f>SUMIFS('Selected scen drivers'!L$2:L$271,'Selected scen drivers'!$A$2:$A$271,reporting!$A30,'Selected scen drivers'!$B$2:$B$271,reporting!$B30)</f>
        <v>452.47306399081799</v>
      </c>
      <c r="M30" s="4">
        <f>SUMIFS('Selected scen drivers'!M$2:M$271,'Selected scen drivers'!$A$2:$A$271,reporting!$A30,'Selected scen drivers'!$B$2:$B$271,reporting!$B30)</f>
        <v>516.23417962183396</v>
      </c>
      <c r="N30" s="4">
        <f>SUMIFS('Selected scen drivers'!N$2:N$271,'Selected scen drivers'!$A$2:$A$271,reporting!$A30,'Selected scen drivers'!$B$2:$B$271,reporting!$B30)</f>
        <v>582.99701444745597</v>
      </c>
      <c r="O30" s="4">
        <f>SUMIFS('Selected scen drivers'!O$2:O$271,'Selected scen drivers'!$A$2:$A$271,reporting!$A30,'Selected scen drivers'!$B$2:$B$271,reporting!$B30)</f>
        <v>654.09755898833305</v>
      </c>
      <c r="P30" s="4">
        <f>SUMIFS('Selected scen drivers'!P$2:P$271,'Selected scen drivers'!$A$2:$A$271,reporting!$A30,'Selected scen drivers'!$B$2:$B$271,reporting!$B30)</f>
        <v>730.58618490754304</v>
      </c>
      <c r="Q30" s="4">
        <f>SUMIFS('Selected scen drivers'!Q$2:Q$271,'Selected scen drivers'!$A$2:$A$271,reporting!$A30,'Selected scen drivers'!$B$2:$B$271,reporting!$B30)</f>
        <v>810.35660577591102</v>
      </c>
      <c r="R30" s="4">
        <f>SUMIFS('Selected scen drivers'!R$2:R$271,'Selected scen drivers'!$A$2:$A$271,reporting!$A30,'Selected scen drivers'!$B$2:$B$271,reporting!$B30)</f>
        <v>891.93840300396505</v>
      </c>
      <c r="S30" s="4">
        <f>SUMIFS('Selected scen drivers'!S$2:S$271,'Selected scen drivers'!$A$2:$A$271,reporting!$A30,'Selected scen drivers'!$B$2:$B$271,reporting!$B30)</f>
        <v>972.90363370119098</v>
      </c>
      <c r="T30" s="4">
        <f>SUMIFS('Selected scen drivers'!T$2:T$271,'Selected scen drivers'!$A$2:$A$271,reporting!$A30,'Selected scen drivers'!$B$2:$B$271,reporting!$B30)</f>
        <v>1052.3053543082201</v>
      </c>
      <c r="U30" s="4">
        <f>SUMIFS('Selected scen drivers'!U$2:U$271,'Selected scen drivers'!$A$2:$A$271,reporting!$A30,'Selected scen drivers'!$B$2:$B$271,reporting!$B30)</f>
        <v>1129.7927411575599</v>
      </c>
      <c r="V30" s="4">
        <f>SUMIFS('Selected scen drivers'!V$2:V$271,'Selected scen drivers'!$A$2:$A$271,reporting!$A30,'Selected scen drivers'!$B$2:$B$271,reporting!$B30)</f>
        <v>1204.96781259555</v>
      </c>
      <c r="W30" s="4">
        <f>SUMIFS('Selected scen drivers'!W$2:W$271,'Selected scen drivers'!$A$2:$A$271,reporting!$A30,'Selected scen drivers'!$B$2:$B$271,reporting!$B30)</f>
        <v>1277.6307710854201</v>
      </c>
      <c r="X30">
        <v>2</v>
      </c>
    </row>
    <row r="31" spans="1:24" ht="14.25" x14ac:dyDescent="0.45">
      <c r="A31" s="1">
        <f t="shared" si="0"/>
        <v>5</v>
      </c>
      <c r="B31" s="1">
        <f t="shared" si="1"/>
        <v>3</v>
      </c>
      <c r="D31" t="str">
        <f>IFERROR("rep_"&amp;VLOOKUP(B31,Classification!$N$5:$O$14,2,FALSE),"\I:")</f>
        <v>rep_GDPIND</v>
      </c>
      <c r="E31" t="str">
        <f>IFERROR(VLOOKUP(A31,Classification!$A$4:$B$39,2,FALSE),"\I:")</f>
        <v>LatAm_other</v>
      </c>
      <c r="F31" s="4">
        <f>SUMIFS('Selected scen drivers'!F$2:F$271,'Selected scen drivers'!$A$2:$A$271,reporting!$A31,'Selected scen drivers'!$B$2:$B$271,reporting!$B31)</f>
        <v>891.64625377543405</v>
      </c>
      <c r="G31" s="4">
        <f>SUMIFS('Selected scen drivers'!G$2:G$271,'Selected scen drivers'!$A$2:$A$271,reporting!$A31,'Selected scen drivers'!$B$2:$B$271,reporting!$B31)</f>
        <v>895.32557983449897</v>
      </c>
      <c r="H31" s="4">
        <f>SUMIFS('Selected scen drivers'!H$2:H$271,'Selected scen drivers'!$A$2:$A$271,reporting!$A31,'Selected scen drivers'!$B$2:$B$271,reporting!$B31)</f>
        <v>1095.8069617047699</v>
      </c>
      <c r="I31" s="4">
        <f>SUMIFS('Selected scen drivers'!I$2:I$271,'Selected scen drivers'!$A$2:$A$271,reporting!$A31,'Selected scen drivers'!$B$2:$B$271,reporting!$B31)</f>
        <v>1287.54637328889</v>
      </c>
      <c r="J31" s="4">
        <f>SUMIFS('Selected scen drivers'!J$2:J$271,'Selected scen drivers'!$A$2:$A$271,reporting!$A31,'Selected scen drivers'!$B$2:$B$271,reporting!$B31)</f>
        <v>1516.2761291701299</v>
      </c>
      <c r="K31" s="4">
        <f>SUMIFS('Selected scen drivers'!K$2:K$271,'Selected scen drivers'!$A$2:$A$271,reporting!$A31,'Selected scen drivers'!$B$2:$B$271,reporting!$B31)</f>
        <v>1777.1058282928</v>
      </c>
      <c r="L31" s="4">
        <f>SUMIFS('Selected scen drivers'!L$2:L$271,'Selected scen drivers'!$A$2:$A$271,reporting!$A31,'Selected scen drivers'!$B$2:$B$271,reporting!$B31)</f>
        <v>2061.29783034907</v>
      </c>
      <c r="M31" s="4">
        <f>SUMIFS('Selected scen drivers'!M$2:M$271,'Selected scen drivers'!$A$2:$A$271,reporting!$A31,'Selected scen drivers'!$B$2:$B$271,reporting!$B31)</f>
        <v>2362.2788019188401</v>
      </c>
      <c r="N31" s="4">
        <f>SUMIFS('Selected scen drivers'!N$2:N$271,'Selected scen drivers'!$A$2:$A$271,reporting!$A31,'Selected scen drivers'!$B$2:$B$271,reporting!$B31)</f>
        <v>2683.9427901516401</v>
      </c>
      <c r="O31" s="4">
        <f>SUMIFS('Selected scen drivers'!O$2:O$271,'Selected scen drivers'!$A$2:$A$271,reporting!$A31,'Selected scen drivers'!$B$2:$B$271,reporting!$B31)</f>
        <v>3032.34454074614</v>
      </c>
      <c r="P31" s="4">
        <f>SUMIFS('Selected scen drivers'!P$2:P$271,'Selected scen drivers'!$A$2:$A$271,reporting!$A31,'Selected scen drivers'!$B$2:$B$271,reporting!$B31)</f>
        <v>3413.70278310406</v>
      </c>
      <c r="Q31" s="4">
        <f>SUMIFS('Selected scen drivers'!Q$2:Q$271,'Selected scen drivers'!$A$2:$A$271,reporting!$A31,'Selected scen drivers'!$B$2:$B$271,reporting!$B31)</f>
        <v>3821.0968067180802</v>
      </c>
      <c r="R31" s="4">
        <f>SUMIFS('Selected scen drivers'!R$2:R$271,'Selected scen drivers'!$A$2:$A$271,reporting!$A31,'Selected scen drivers'!$B$2:$B$271,reporting!$B31)</f>
        <v>4250.7716958627097</v>
      </c>
      <c r="S31" s="4">
        <f>SUMIFS('Selected scen drivers'!S$2:S$271,'Selected scen drivers'!$A$2:$A$271,reporting!$A31,'Selected scen drivers'!$B$2:$B$271,reporting!$B31)</f>
        <v>4695.0434116162096</v>
      </c>
      <c r="T31" s="4">
        <f>SUMIFS('Selected scen drivers'!T$2:T$271,'Selected scen drivers'!$A$2:$A$271,reporting!$A31,'Selected scen drivers'!$B$2:$B$271,reporting!$B31)</f>
        <v>5152.0011478819597</v>
      </c>
      <c r="U31" s="4">
        <f>SUMIFS('Selected scen drivers'!U$2:U$271,'Selected scen drivers'!$A$2:$A$271,reporting!$A31,'Selected scen drivers'!$B$2:$B$271,reporting!$B31)</f>
        <v>5622.3015439832297</v>
      </c>
      <c r="V31" s="4">
        <f>SUMIFS('Selected scen drivers'!V$2:V$271,'Selected scen drivers'!$A$2:$A$271,reporting!$A31,'Selected scen drivers'!$B$2:$B$271,reporting!$B31)</f>
        <v>6106.2290325631802</v>
      </c>
      <c r="W31" s="4">
        <f>SUMIFS('Selected scen drivers'!W$2:W$271,'Selected scen drivers'!$A$2:$A$271,reporting!$A31,'Selected scen drivers'!$B$2:$B$271,reporting!$B31)</f>
        <v>6604.6543259878199</v>
      </c>
      <c r="X31">
        <v>2</v>
      </c>
    </row>
    <row r="32" spans="1:24" ht="14.25" x14ac:dyDescent="0.45">
      <c r="A32" s="1">
        <f t="shared" si="0"/>
        <v>5</v>
      </c>
      <c r="B32" s="1">
        <f t="shared" si="1"/>
        <v>7</v>
      </c>
      <c r="D32" t="str">
        <f>IFERROR("rep_"&amp;VLOOKUP(B32,Classification!$N$5:$O$14,2,FALSE),"\I:")</f>
        <v>rep_GDPSER</v>
      </c>
      <c r="E32" t="str">
        <f>IFERROR(VLOOKUP(A32,Classification!$A$4:$B$39,2,FALSE),"\I:")</f>
        <v>LatAm_other</v>
      </c>
      <c r="F32" s="4">
        <f>SUMIFS('Selected scen drivers'!F$2:F$271,'Selected scen drivers'!$A$2:$A$271,reporting!$A32,'Selected scen drivers'!$B$2:$B$271,reporting!$B32)</f>
        <v>1521.0328784594701</v>
      </c>
      <c r="G32" s="4">
        <f>SUMIFS('Selected scen drivers'!G$2:G$271,'Selected scen drivers'!$A$2:$A$271,reporting!$A32,'Selected scen drivers'!$B$2:$B$271,reporting!$B32)</f>
        <v>1526.52979154592</v>
      </c>
      <c r="H32" s="4">
        <f>SUMIFS('Selected scen drivers'!H$2:H$271,'Selected scen drivers'!$A$2:$A$271,reporting!$A32,'Selected scen drivers'!$B$2:$B$271,reporting!$B32)</f>
        <v>1910.24466706575</v>
      </c>
      <c r="I32" s="4">
        <f>SUMIFS('Selected scen drivers'!I$2:I$271,'Selected scen drivers'!$A$2:$A$271,reporting!$A32,'Selected scen drivers'!$B$2:$B$271,reporting!$B32)</f>
        <v>2253.8613688761002</v>
      </c>
      <c r="J32" s="4">
        <f>SUMIFS('Selected scen drivers'!J$2:J$271,'Selected scen drivers'!$A$2:$A$271,reporting!$A32,'Selected scen drivers'!$B$2:$B$271,reporting!$B32)</f>
        <v>2668.14646534024</v>
      </c>
      <c r="K32" s="4">
        <f>SUMIFS('Selected scen drivers'!K$2:K$271,'Selected scen drivers'!$A$2:$A$271,reporting!$A32,'Selected scen drivers'!$B$2:$B$271,reporting!$B32)</f>
        <v>3145.8772000172398</v>
      </c>
      <c r="L32" s="4">
        <f>SUMIFS('Selected scen drivers'!L$2:L$271,'Selected scen drivers'!$A$2:$A$271,reporting!$A32,'Selected scen drivers'!$B$2:$B$271,reporting!$B32)</f>
        <v>3672.6138737934398</v>
      </c>
      <c r="M32" s="4">
        <f>SUMIFS('Selected scen drivers'!M$2:M$271,'Selected scen drivers'!$A$2:$A$271,reporting!$A32,'Selected scen drivers'!$B$2:$B$271,reporting!$B32)</f>
        <v>4235.9155724230604</v>
      </c>
      <c r="N32" s="4">
        <f>SUMIFS('Selected scen drivers'!N$2:N$271,'Selected scen drivers'!$A$2:$A$271,reporting!$A32,'Selected scen drivers'!$B$2:$B$271,reporting!$B32)</f>
        <v>4836.9690592999796</v>
      </c>
      <c r="O32" s="4">
        <f>SUMIFS('Selected scen drivers'!O$2:O$271,'Selected scen drivers'!$A$2:$A$271,reporting!$A32,'Selected scen drivers'!$B$2:$B$271,reporting!$B32)</f>
        <v>5480.1503776691998</v>
      </c>
      <c r="P32" s="4">
        <f>SUMIFS('Selected scen drivers'!P$2:P$271,'Selected scen drivers'!$A$2:$A$271,reporting!$A32,'Selected scen drivers'!$B$2:$B$271,reporting!$B32)</f>
        <v>6172.5306539755802</v>
      </c>
      <c r="Q32" s="4">
        <f>SUMIFS('Selected scen drivers'!Q$2:Q$271,'Selected scen drivers'!$A$2:$A$271,reporting!$A32,'Selected scen drivers'!$B$2:$B$271,reporting!$B32)</f>
        <v>6900.4236697507604</v>
      </c>
      <c r="R32" s="4">
        <f>SUMIFS('Selected scen drivers'!R$2:R$271,'Selected scen drivers'!$A$2:$A$271,reporting!$A32,'Selected scen drivers'!$B$2:$B$271,reporting!$B32)</f>
        <v>7656.0168758216096</v>
      </c>
      <c r="S32" s="4">
        <f>SUMIFS('Selected scen drivers'!S$2:S$271,'Selected scen drivers'!$A$2:$A$271,reporting!$A32,'Selected scen drivers'!$B$2:$B$271,reporting!$B32)</f>
        <v>8423.2303034259403</v>
      </c>
      <c r="T32" s="4">
        <f>SUMIFS('Selected scen drivers'!T$2:T$271,'Selected scen drivers'!$A$2:$A$271,reporting!$A32,'Selected scen drivers'!$B$2:$B$271,reporting!$B32)</f>
        <v>9198.3515728994298</v>
      </c>
      <c r="U32" s="4">
        <f>SUMIFS('Selected scen drivers'!U$2:U$271,'Selected scen drivers'!$A$2:$A$271,reporting!$A32,'Selected scen drivers'!$B$2:$B$271,reporting!$B32)</f>
        <v>9982.4663621141408</v>
      </c>
      <c r="V32" s="4">
        <f>SUMIFS('Selected scen drivers'!V$2:V$271,'Selected scen drivers'!$A$2:$A$271,reporting!$A32,'Selected scen drivers'!$B$2:$B$271,reporting!$B32)</f>
        <v>10776.577473060799</v>
      </c>
      <c r="W32" s="4">
        <f>SUMIFS('Selected scen drivers'!W$2:W$271,'Selected scen drivers'!$A$2:$A$271,reporting!$A32,'Selected scen drivers'!$B$2:$B$271,reporting!$B32)</f>
        <v>11595.012681586801</v>
      </c>
      <c r="X32">
        <v>2</v>
      </c>
    </row>
    <row r="33" spans="1:24" ht="14.25" x14ac:dyDescent="0.45">
      <c r="A33" s="1">
        <f t="shared" si="0"/>
        <v>5</v>
      </c>
      <c r="B33" s="1">
        <f t="shared" si="1"/>
        <v>8</v>
      </c>
      <c r="D33" t="str">
        <f>IFERROR("rep_"&amp;VLOOKUP(B33,Classification!$N$5:$O$14,2,FALSE),"\I:")</f>
        <v>rep_HOU</v>
      </c>
      <c r="E33" t="str">
        <f>IFERROR(VLOOKUP(A33,Classification!$A$4:$B$39,2,FALSE),"\I:")</f>
        <v>LatAm_other</v>
      </c>
      <c r="F33" s="4">
        <f>SUMIFS('Selected scen drivers'!F$2:F$271,'Selected scen drivers'!$A$2:$A$271,reporting!$A33,'Selected scen drivers'!$B$2:$B$271,reporting!$B33)</f>
        <v>69.748285435</v>
      </c>
      <c r="G33" s="4">
        <f>SUMIFS('Selected scen drivers'!G$2:G$271,'Selected scen drivers'!$A$2:$A$271,reporting!$A33,'Selected scen drivers'!$B$2:$B$271,reporting!$B33)</f>
        <v>70.650162804999994</v>
      </c>
      <c r="H33" s="4">
        <f>SUMIFS('Selected scen drivers'!H$2:H$271,'Selected scen drivers'!$A$2:$A$271,reporting!$A33,'Selected scen drivers'!$B$2:$B$271,reporting!$B33)</f>
        <v>75.158449609999906</v>
      </c>
      <c r="I33" s="4">
        <f>SUMIFS('Selected scen drivers'!I$2:I$271,'Selected scen drivers'!$A$2:$A$271,reporting!$A33,'Selected scen drivers'!$B$2:$B$271,reporting!$B33)</f>
        <v>79.119180494999895</v>
      </c>
      <c r="J33" s="4">
        <f>SUMIFS('Selected scen drivers'!J$2:J$271,'Selected scen drivers'!$A$2:$A$271,reporting!$A33,'Selected scen drivers'!$B$2:$B$271,reporting!$B33)</f>
        <v>82.382509279999894</v>
      </c>
      <c r="K33" s="4">
        <f>SUMIFS('Selected scen drivers'!K$2:K$271,'Selected scen drivers'!$A$2:$A$271,reporting!$A33,'Selected scen drivers'!$B$2:$B$271,reporting!$B33)</f>
        <v>84.971823644999901</v>
      </c>
      <c r="L33" s="4">
        <f>SUMIFS('Selected scen drivers'!L$2:L$271,'Selected scen drivers'!$A$2:$A$271,reporting!$A33,'Selected scen drivers'!$B$2:$B$271,reporting!$B33)</f>
        <v>86.775635044999902</v>
      </c>
      <c r="M33" s="4">
        <f>SUMIFS('Selected scen drivers'!M$2:M$271,'Selected scen drivers'!$A$2:$A$271,reporting!$A33,'Selected scen drivers'!$B$2:$B$271,reporting!$B33)</f>
        <v>87.533077054999893</v>
      </c>
      <c r="N33" s="4">
        <f>SUMIFS('Selected scen drivers'!N$2:N$271,'Selected scen drivers'!$A$2:$A$271,reporting!$A33,'Selected scen drivers'!$B$2:$B$271,reporting!$B33)</f>
        <v>87.227805679999904</v>
      </c>
      <c r="O33" s="4">
        <f>SUMIFS('Selected scen drivers'!O$2:O$271,'Selected scen drivers'!$A$2:$A$271,reporting!$A33,'Selected scen drivers'!$B$2:$B$271,reporting!$B33)</f>
        <v>86.073373409999903</v>
      </c>
      <c r="P33" s="4">
        <f>SUMIFS('Selected scen drivers'!P$2:P$271,'Selected scen drivers'!$A$2:$A$271,reporting!$A33,'Selected scen drivers'!$B$2:$B$271,reporting!$B33)</f>
        <v>84.396068754999902</v>
      </c>
      <c r="Q33" s="4">
        <f>SUMIFS('Selected scen drivers'!Q$2:Q$271,'Selected scen drivers'!$A$2:$A$271,reporting!$A33,'Selected scen drivers'!$B$2:$B$271,reporting!$B33)</f>
        <v>82.333241484999903</v>
      </c>
      <c r="R33" s="4">
        <f>SUMIFS('Selected scen drivers'!R$2:R$271,'Selected scen drivers'!$A$2:$A$271,reporting!$A33,'Selected scen drivers'!$B$2:$B$271,reporting!$B33)</f>
        <v>79.9787091849999</v>
      </c>
      <c r="S33" s="4">
        <f>SUMIFS('Selected scen drivers'!S$2:S$271,'Selected scen drivers'!$A$2:$A$271,reporting!$A33,'Selected scen drivers'!$B$2:$B$271,reporting!$B33)</f>
        <v>77.379023505000006</v>
      </c>
      <c r="T33" s="4">
        <f>SUMIFS('Selected scen drivers'!T$2:T$271,'Selected scen drivers'!$A$2:$A$271,reporting!$A33,'Selected scen drivers'!$B$2:$B$271,reporting!$B33)</f>
        <v>74.745036834999894</v>
      </c>
      <c r="U33" s="4">
        <f>SUMIFS('Selected scen drivers'!U$2:U$271,'Selected scen drivers'!$A$2:$A$271,reporting!$A33,'Selected scen drivers'!$B$2:$B$271,reporting!$B33)</f>
        <v>72.184013394999894</v>
      </c>
      <c r="V33" s="4">
        <f>SUMIFS('Selected scen drivers'!V$2:V$271,'Selected scen drivers'!$A$2:$A$271,reporting!$A33,'Selected scen drivers'!$B$2:$B$271,reporting!$B33)</f>
        <v>69.582369409999899</v>
      </c>
      <c r="W33" s="4">
        <f>SUMIFS('Selected scen drivers'!W$2:W$271,'Selected scen drivers'!$A$2:$A$271,reporting!$A33,'Selected scen drivers'!$B$2:$B$271,reporting!$B33)</f>
        <v>67.046866754999897</v>
      </c>
      <c r="X33">
        <v>2</v>
      </c>
    </row>
    <row r="34" spans="1:24" ht="14.25" x14ac:dyDescent="0.45">
      <c r="A34" s="1">
        <f t="shared" si="0"/>
        <v>5</v>
      </c>
      <c r="B34" s="1">
        <f t="shared" si="1"/>
        <v>9</v>
      </c>
      <c r="D34" t="str">
        <f>IFERROR("rep_"&amp;VLOOKUP(B34,Classification!$N$5:$O$14,2,FALSE),"\I:")</f>
        <v>rep_POP</v>
      </c>
      <c r="E34" t="str">
        <f>IFERROR(VLOOKUP(A34,Classification!$A$4:$B$39,2,FALSE),"\I:")</f>
        <v>LatAm_other</v>
      </c>
      <c r="F34" s="4">
        <f>SUMIFS('Selected scen drivers'!F$2:F$271,'Selected scen drivers'!$A$2:$A$271,reporting!$A34,'Selected scen drivers'!$B$2:$B$271,reporting!$B34)</f>
        <v>245.02917195000001</v>
      </c>
      <c r="G34" s="4">
        <f>SUMIFS('Selected scen drivers'!G$2:G$271,'Selected scen drivers'!$A$2:$A$271,reporting!$A34,'Selected scen drivers'!$B$2:$B$271,reporting!$B34)</f>
        <v>247.21032676999999</v>
      </c>
      <c r="H34" s="4">
        <f>SUMIFS('Selected scen drivers'!H$2:H$271,'Selected scen drivers'!$A$2:$A$271,reporting!$A34,'Selected scen drivers'!$B$2:$B$271,reporting!$B34)</f>
        <v>258.11459214000001</v>
      </c>
      <c r="I34" s="4">
        <f>SUMIFS('Selected scen drivers'!I$2:I$271,'Selected scen drivers'!$A$2:$A$271,reporting!$A34,'Selected scen drivers'!$B$2:$B$271,reporting!$B34)</f>
        <v>268.99475157000001</v>
      </c>
      <c r="J34" s="4">
        <f>SUMIFS('Selected scen drivers'!J$2:J$271,'Selected scen drivers'!$A$2:$A$271,reporting!$A34,'Selected scen drivers'!$B$2:$B$271,reporting!$B34)</f>
        <v>278.359286</v>
      </c>
      <c r="K34" s="4">
        <f>SUMIFS('Selected scen drivers'!K$2:K$271,'Selected scen drivers'!$A$2:$A$271,reporting!$A34,'Selected scen drivers'!$B$2:$B$271,reporting!$B34)</f>
        <v>285.94191052999997</v>
      </c>
      <c r="L34" s="4">
        <f>SUMIFS('Selected scen drivers'!L$2:L$271,'Selected scen drivers'!$A$2:$A$271,reporting!$A34,'Selected scen drivers'!$B$2:$B$271,reporting!$B34)</f>
        <v>291.73748853000001</v>
      </c>
      <c r="M34" s="4">
        <f>SUMIFS('Selected scen drivers'!M$2:M$271,'Selected scen drivers'!$A$2:$A$271,reporting!$A34,'Selected scen drivers'!$B$2:$B$271,reporting!$B34)</f>
        <v>295.85223979</v>
      </c>
      <c r="N34" s="4">
        <f>SUMIFS('Selected scen drivers'!N$2:N$271,'Selected scen drivers'!$A$2:$A$271,reporting!$A34,'Selected scen drivers'!$B$2:$B$271,reporting!$B34)</f>
        <v>298.44615675</v>
      </c>
      <c r="O34" s="4">
        <f>SUMIFS('Selected scen drivers'!O$2:O$271,'Selected scen drivers'!$A$2:$A$271,reporting!$A34,'Selected scen drivers'!$B$2:$B$271,reporting!$B34)</f>
        <v>299.69350364000002</v>
      </c>
      <c r="P34" s="4">
        <f>SUMIFS('Selected scen drivers'!P$2:P$271,'Selected scen drivers'!$A$2:$A$271,reporting!$A34,'Selected scen drivers'!$B$2:$B$271,reporting!$B34)</f>
        <v>299.81047956999998</v>
      </c>
      <c r="Q34" s="4">
        <f>SUMIFS('Selected scen drivers'!Q$2:Q$271,'Selected scen drivers'!$A$2:$A$271,reporting!$A34,'Selected scen drivers'!$B$2:$B$271,reporting!$B34)</f>
        <v>298.86800991000001</v>
      </c>
      <c r="R34" s="4">
        <f>SUMIFS('Selected scen drivers'!R$2:R$271,'Selected scen drivers'!$A$2:$A$271,reporting!$A34,'Selected scen drivers'!$B$2:$B$271,reporting!$B34)</f>
        <v>296.93177942</v>
      </c>
      <c r="S34" s="4">
        <f>SUMIFS('Selected scen drivers'!S$2:S$271,'Selected scen drivers'!$A$2:$A$271,reporting!$A34,'Selected scen drivers'!$B$2:$B$271,reporting!$B34)</f>
        <v>294.01352302999999</v>
      </c>
      <c r="T34" s="4">
        <f>SUMIFS('Selected scen drivers'!T$2:T$271,'Selected scen drivers'!$A$2:$A$271,reporting!$A34,'Selected scen drivers'!$B$2:$B$271,reporting!$B34)</f>
        <v>290.32185642000002</v>
      </c>
      <c r="U34" s="4">
        <f>SUMIFS('Selected scen drivers'!U$2:U$271,'Selected scen drivers'!$A$2:$A$271,reporting!$A34,'Selected scen drivers'!$B$2:$B$271,reporting!$B34)</f>
        <v>286.04653027000001</v>
      </c>
      <c r="V34" s="4">
        <f>SUMIFS('Selected scen drivers'!V$2:V$271,'Selected scen drivers'!$A$2:$A$271,reporting!$A34,'Selected scen drivers'!$B$2:$B$271,reporting!$B34)</f>
        <v>281.34971718000003</v>
      </c>
      <c r="W34" s="4">
        <f>SUMIFS('Selected scen drivers'!W$2:W$271,'Selected scen drivers'!$A$2:$A$271,reporting!$A34,'Selected scen drivers'!$B$2:$B$271,reporting!$B34)</f>
        <v>276.42712236</v>
      </c>
      <c r="X34">
        <v>2</v>
      </c>
    </row>
    <row r="35" spans="1:24" ht="14.25" x14ac:dyDescent="0.45">
      <c r="A35" s="1">
        <f t="shared" si="0"/>
        <v>6</v>
      </c>
      <c r="B35" s="1">
        <f t="shared" si="1"/>
        <v>1</v>
      </c>
      <c r="D35" t="str">
        <f>IFERROR("rep_"&amp;VLOOKUP(B35,Classification!$N$5:$O$14,2,FALSE),"\I:")</f>
        <v>rep_GDP</v>
      </c>
      <c r="E35" t="str">
        <f>IFERROR(VLOOKUP(A35,Classification!$A$4:$B$39,2,FALSE),"\I:")</f>
        <v>Brazil</v>
      </c>
      <c r="F35" s="4">
        <f>SUMIFS('Selected scen drivers'!F$2:F$271,'Selected scen drivers'!$A$2:$A$271,reporting!$A35,'Selected scen drivers'!$B$2:$B$271,reporting!$B35)</f>
        <v>2951.884</v>
      </c>
      <c r="G35" s="4">
        <f>SUMIFS('Selected scen drivers'!G$2:G$271,'Selected scen drivers'!$A$2:$A$271,reporting!$A35,'Selected scen drivers'!$B$2:$B$271,reporting!$B35)</f>
        <v>2935.82</v>
      </c>
      <c r="H35" s="4">
        <f>SUMIFS('Selected scen drivers'!H$2:H$271,'Selected scen drivers'!$A$2:$A$271,reporting!$A35,'Selected scen drivers'!$B$2:$B$271,reporting!$B35)</f>
        <v>3409.83</v>
      </c>
      <c r="I35" s="4">
        <f>SUMIFS('Selected scen drivers'!I$2:I$271,'Selected scen drivers'!$A$2:$A$271,reporting!$A35,'Selected scen drivers'!$B$2:$B$271,reporting!$B35)</f>
        <v>3706.49</v>
      </c>
      <c r="J35" s="4">
        <f>SUMIFS('Selected scen drivers'!J$2:J$271,'Selected scen drivers'!$A$2:$A$271,reporting!$A35,'Selected scen drivers'!$B$2:$B$271,reporting!$B35)</f>
        <v>4214.96</v>
      </c>
      <c r="K35" s="4">
        <f>SUMIFS('Selected scen drivers'!K$2:K$271,'Selected scen drivers'!$A$2:$A$271,reporting!$A35,'Selected scen drivers'!$B$2:$B$271,reporting!$B35)</f>
        <v>4880.88</v>
      </c>
      <c r="L35" s="4">
        <f>SUMIFS('Selected scen drivers'!L$2:L$271,'Selected scen drivers'!$A$2:$A$271,reporting!$A35,'Selected scen drivers'!$B$2:$B$271,reporting!$B35)</f>
        <v>5692.08</v>
      </c>
      <c r="M35" s="4">
        <f>SUMIFS('Selected scen drivers'!M$2:M$271,'Selected scen drivers'!$A$2:$A$271,reporting!$A35,'Selected scen drivers'!$B$2:$B$271,reporting!$B35)</f>
        <v>6623.24</v>
      </c>
      <c r="N35" s="4">
        <f>SUMIFS('Selected scen drivers'!N$2:N$271,'Selected scen drivers'!$A$2:$A$271,reporting!$A35,'Selected scen drivers'!$B$2:$B$271,reporting!$B35)</f>
        <v>7653.93</v>
      </c>
      <c r="O35" s="4">
        <f>SUMIFS('Selected scen drivers'!O$2:O$271,'Selected scen drivers'!$A$2:$A$271,reporting!$A35,'Selected scen drivers'!$B$2:$B$271,reporting!$B35)</f>
        <v>8756.61</v>
      </c>
      <c r="P35" s="4">
        <f>SUMIFS('Selected scen drivers'!P$2:P$271,'Selected scen drivers'!$A$2:$A$271,reporting!$A35,'Selected scen drivers'!$B$2:$B$271,reporting!$B35)</f>
        <v>9929.7999999999993</v>
      </c>
      <c r="Q35" s="4">
        <f>SUMIFS('Selected scen drivers'!Q$2:Q$271,'Selected scen drivers'!$A$2:$A$271,reporting!$A35,'Selected scen drivers'!$B$2:$B$271,reporting!$B35)</f>
        <v>11133.5</v>
      </c>
      <c r="R35" s="4">
        <f>SUMIFS('Selected scen drivers'!R$2:R$271,'Selected scen drivers'!$A$2:$A$271,reporting!$A35,'Selected scen drivers'!$B$2:$B$271,reporting!$B35)</f>
        <v>12361.4</v>
      </c>
      <c r="S35" s="4">
        <f>SUMIFS('Selected scen drivers'!S$2:S$271,'Selected scen drivers'!$A$2:$A$271,reporting!$A35,'Selected scen drivers'!$B$2:$B$271,reporting!$B35)</f>
        <v>13581.4</v>
      </c>
      <c r="T35" s="4">
        <f>SUMIFS('Selected scen drivers'!T$2:T$271,'Selected scen drivers'!$A$2:$A$271,reporting!$A35,'Selected scen drivers'!$B$2:$B$271,reporting!$B35)</f>
        <v>14793.8</v>
      </c>
      <c r="U35" s="4">
        <f>SUMIFS('Selected scen drivers'!U$2:U$271,'Selected scen drivers'!$A$2:$A$271,reporting!$A35,'Selected scen drivers'!$B$2:$B$271,reporting!$B35)</f>
        <v>15997</v>
      </c>
      <c r="V35" s="4">
        <f>SUMIFS('Selected scen drivers'!V$2:V$271,'Selected scen drivers'!$A$2:$A$271,reporting!$A35,'Selected scen drivers'!$B$2:$B$271,reporting!$B35)</f>
        <v>17190.900000000001</v>
      </c>
      <c r="W35" s="4">
        <f>SUMIFS('Selected scen drivers'!W$2:W$271,'Selected scen drivers'!$A$2:$A$271,reporting!$A35,'Selected scen drivers'!$B$2:$B$271,reporting!$B35)</f>
        <v>18375.099999999999</v>
      </c>
      <c r="X35">
        <v>2</v>
      </c>
    </row>
    <row r="36" spans="1:24" ht="14.25" x14ac:dyDescent="0.45">
      <c r="A36" s="1">
        <f t="shared" si="0"/>
        <v>6</v>
      </c>
      <c r="B36" s="1">
        <f t="shared" si="1"/>
        <v>2</v>
      </c>
      <c r="D36" t="str">
        <f>IFERROR("rep_"&amp;VLOOKUP(B36,Classification!$N$5:$O$14,2,FALSE),"\I:")</f>
        <v>rep_GDPAGR</v>
      </c>
      <c r="E36" t="str">
        <f>IFERROR(VLOOKUP(A36,Classification!$A$4:$B$39,2,FALSE),"\I:")</f>
        <v>Brazil</v>
      </c>
      <c r="F36" s="4">
        <f>SUMIFS('Selected scen drivers'!F$2:F$271,'Selected scen drivers'!$A$2:$A$271,reporting!$A36,'Selected scen drivers'!$B$2:$B$271,reporting!$B36)</f>
        <v>150.68837994251399</v>
      </c>
      <c r="G36" s="4">
        <f>SUMIFS('Selected scen drivers'!G$2:G$271,'Selected scen drivers'!$A$2:$A$271,reporting!$A36,'Selected scen drivers'!$B$2:$B$271,reporting!$B36)</f>
        <v>149.86834157535699</v>
      </c>
      <c r="H36" s="4">
        <f>SUMIFS('Selected scen drivers'!H$2:H$271,'Selected scen drivers'!$A$2:$A$271,reporting!$A36,'Selected scen drivers'!$B$2:$B$271,reporting!$B36)</f>
        <v>174.06570128751099</v>
      </c>
      <c r="I36" s="4">
        <f>SUMIFS('Selected scen drivers'!I$2:I$271,'Selected scen drivers'!$A$2:$A$271,reporting!$A36,'Selected scen drivers'!$B$2:$B$271,reporting!$B36)</f>
        <v>189.20966182042699</v>
      </c>
      <c r="J36" s="4">
        <f>SUMIFS('Selected scen drivers'!J$2:J$271,'Selected scen drivers'!$A$2:$A$271,reporting!$A36,'Selected scen drivers'!$B$2:$B$271,reporting!$B36)</f>
        <v>215.16614268124999</v>
      </c>
      <c r="K36" s="4">
        <f>SUMIFS('Selected scen drivers'!K$2:K$271,'Selected scen drivers'!$A$2:$A$271,reporting!$A36,'Selected scen drivers'!$B$2:$B$271,reporting!$B36)</f>
        <v>249.160163439288</v>
      </c>
      <c r="L36" s="4">
        <f>SUMIFS('Selected scen drivers'!L$2:L$271,'Selected scen drivers'!$A$2:$A$271,reporting!$A36,'Selected scen drivers'!$B$2:$B$271,reporting!$B36)</f>
        <v>290.57046743814698</v>
      </c>
      <c r="M36" s="4">
        <f>SUMIFS('Selected scen drivers'!M$2:M$271,'Selected scen drivers'!$A$2:$A$271,reporting!$A36,'Selected scen drivers'!$B$2:$B$271,reporting!$B36)</f>
        <v>338.10451412401699</v>
      </c>
      <c r="N36" s="4">
        <f>SUMIFS('Selected scen drivers'!N$2:N$271,'Selected scen drivers'!$A$2:$A$271,reporting!$A36,'Selected scen drivers'!$B$2:$B$271,reporting!$B36)</f>
        <v>390.71938866615602</v>
      </c>
      <c r="O36" s="4">
        <f>SUMIFS('Selected scen drivers'!O$2:O$271,'Selected scen drivers'!$A$2:$A$271,reporting!$A36,'Selected scen drivers'!$B$2:$B$271,reporting!$B36)</f>
        <v>447.00922349537501</v>
      </c>
      <c r="P36" s="4">
        <f>SUMIFS('Selected scen drivers'!P$2:P$271,'Selected scen drivers'!$A$2:$A$271,reporting!$A36,'Selected scen drivers'!$B$2:$B$271,reporting!$B36)</f>
        <v>506.89846726808298</v>
      </c>
      <c r="Q36" s="4">
        <f>SUMIFS('Selected scen drivers'!Q$2:Q$271,'Selected scen drivers'!$A$2:$A$271,reporting!$A36,'Selected scen drivers'!$B$2:$B$271,reporting!$B36)</f>
        <v>568.34519177921095</v>
      </c>
      <c r="R36" s="4">
        <f>SUMIFS('Selected scen drivers'!R$2:R$271,'Selected scen drivers'!$A$2:$A$271,reporting!$A36,'Selected scen drivers'!$B$2:$B$271,reporting!$B36)</f>
        <v>631.02728285440605</v>
      </c>
      <c r="S36" s="4">
        <f>SUMIFS('Selected scen drivers'!S$2:S$271,'Selected scen drivers'!$A$2:$A$271,reporting!$A36,'Selected scen drivers'!$B$2:$B$271,reporting!$B36)</f>
        <v>693.30609310910097</v>
      </c>
      <c r="T36" s="4">
        <f>SUMIFS('Selected scen drivers'!T$2:T$271,'Selected scen drivers'!$A$2:$A$271,reporting!$A36,'Selected scen drivers'!$B$2:$B$271,reporting!$B36)</f>
        <v>755.19693700483106</v>
      </c>
      <c r="U36" s="4">
        <f>SUMIFS('Selected scen drivers'!U$2:U$271,'Selected scen drivers'!$A$2:$A$271,reporting!$A36,'Selected scen drivers'!$B$2:$B$271,reporting!$B36)</f>
        <v>816.61813741339495</v>
      </c>
      <c r="V36" s="4">
        <f>SUMIFS('Selected scen drivers'!V$2:V$271,'Selected scen drivers'!$A$2:$A$271,reporting!$A36,'Selected scen drivers'!$B$2:$B$271,reporting!$B36)</f>
        <v>877.56458951427999</v>
      </c>
      <c r="W36" s="4">
        <f>SUMIFS('Selected scen drivers'!W$2:W$271,'Selected scen drivers'!$A$2:$A$271,reporting!$A36,'Selected scen drivers'!$B$2:$B$271,reporting!$B36)</f>
        <v>938.01587402543396</v>
      </c>
      <c r="X36">
        <v>2</v>
      </c>
    </row>
    <row r="37" spans="1:24" ht="14.25" x14ac:dyDescent="0.45">
      <c r="A37" s="1">
        <f t="shared" si="0"/>
        <v>6</v>
      </c>
      <c r="B37" s="1">
        <f t="shared" si="1"/>
        <v>3</v>
      </c>
      <c r="D37" t="str">
        <f>IFERROR("rep_"&amp;VLOOKUP(B37,Classification!$N$5:$O$14,2,FALSE),"\I:")</f>
        <v>rep_GDPIND</v>
      </c>
      <c r="E37" t="str">
        <f>IFERROR(VLOOKUP(A37,Classification!$A$4:$B$39,2,FALSE),"\I:")</f>
        <v>Brazil</v>
      </c>
      <c r="F37" s="4">
        <f>SUMIFS('Selected scen drivers'!F$2:F$271,'Selected scen drivers'!$A$2:$A$271,reporting!$A37,'Selected scen drivers'!$B$2:$B$271,reporting!$B37)</f>
        <v>651.83378149494501</v>
      </c>
      <c r="G37" s="4">
        <f>SUMIFS('Selected scen drivers'!G$2:G$271,'Selected scen drivers'!$A$2:$A$271,reporting!$A37,'Selected scen drivers'!$B$2:$B$271,reporting!$B37)</f>
        <v>648.28653578138301</v>
      </c>
      <c r="H37" s="4">
        <f>SUMIFS('Selected scen drivers'!H$2:H$271,'Selected scen drivers'!$A$2:$A$271,reporting!$A37,'Selected scen drivers'!$B$2:$B$271,reporting!$B37)</f>
        <v>769.83171030009203</v>
      </c>
      <c r="I37" s="4">
        <f>SUMIFS('Selected scen drivers'!I$2:I$271,'Selected scen drivers'!$A$2:$A$271,reporting!$A37,'Selected scen drivers'!$B$2:$B$271,reporting!$B37)</f>
        <v>855.15074049151303</v>
      </c>
      <c r="J37" s="4">
        <f>SUMIFS('Selected scen drivers'!J$2:J$271,'Selected scen drivers'!$A$2:$A$271,reporting!$A37,'Selected scen drivers'!$B$2:$B$271,reporting!$B37)</f>
        <v>993.32237457555004</v>
      </c>
      <c r="K37" s="4">
        <f>SUMIFS('Selected scen drivers'!K$2:K$271,'Selected scen drivers'!$A$2:$A$271,reporting!$A37,'Selected scen drivers'!$B$2:$B$271,reporting!$B37)</f>
        <v>1174.41139926613</v>
      </c>
      <c r="L37" s="4">
        <f>SUMIFS('Selected scen drivers'!L$2:L$271,'Selected scen drivers'!$A$2:$A$271,reporting!$A37,'Selected scen drivers'!$B$2:$B$271,reporting!$B37)</f>
        <v>1397.76686174764</v>
      </c>
      <c r="M37" s="4">
        <f>SUMIFS('Selected scen drivers'!M$2:M$271,'Selected scen drivers'!$A$2:$A$271,reporting!$A37,'Selected scen drivers'!$B$2:$B$271,reporting!$B37)</f>
        <v>1659.2026668598301</v>
      </c>
      <c r="N37" s="4">
        <f>SUMIFS('Selected scen drivers'!N$2:N$271,'Selected scen drivers'!$A$2:$A$271,reporting!$A37,'Selected scen drivers'!$B$2:$B$271,reporting!$B37)</f>
        <v>1955.2807117299999</v>
      </c>
      <c r="O37" s="4">
        <f>SUMIFS('Selected scen drivers'!O$2:O$271,'Selected scen drivers'!$A$2:$A$271,reporting!$A37,'Selected scen drivers'!$B$2:$B$271,reporting!$B37)</f>
        <v>2280.3069658815298</v>
      </c>
      <c r="P37" s="4">
        <f>SUMIFS('Selected scen drivers'!P$2:P$271,'Selected scen drivers'!$A$2:$A$271,reporting!$A37,'Selected scen drivers'!$B$2:$B$271,reporting!$B37)</f>
        <v>2634.95748586029</v>
      </c>
      <c r="Q37" s="4">
        <f>SUMIFS('Selected scen drivers'!Q$2:Q$271,'Selected scen drivers'!$A$2:$A$271,reporting!$A37,'Selected scen drivers'!$B$2:$B$271,reporting!$B37)</f>
        <v>3009.4667926408201</v>
      </c>
      <c r="R37" s="4">
        <f>SUMIFS('Selected scen drivers'!R$2:R$271,'Selected scen drivers'!$A$2:$A$271,reporting!$A37,'Selected scen drivers'!$B$2:$B$271,reporting!$B37)</f>
        <v>3402.5509816133099</v>
      </c>
      <c r="S37" s="4">
        <f>SUMIFS('Selected scen drivers'!S$2:S$271,'Selected scen drivers'!$A$2:$A$271,reporting!$A37,'Selected scen drivers'!$B$2:$B$271,reporting!$B37)</f>
        <v>3805.5747568193301</v>
      </c>
      <c r="T37" s="4">
        <f>SUMIFS('Selected scen drivers'!T$2:T$271,'Selected scen drivers'!$A$2:$A$271,reporting!$A37,'Selected scen drivers'!$B$2:$B$271,reporting!$B37)</f>
        <v>4218.5063783612404</v>
      </c>
      <c r="U37" s="4">
        <f>SUMIFS('Selected scen drivers'!U$2:U$271,'Selected scen drivers'!$A$2:$A$271,reporting!$A37,'Selected scen drivers'!$B$2:$B$271,reporting!$B37)</f>
        <v>4640.7688502230503</v>
      </c>
      <c r="V37" s="4">
        <f>SUMIFS('Selected scen drivers'!V$2:V$271,'Selected scen drivers'!$A$2:$A$271,reporting!$A37,'Selected scen drivers'!$B$2:$B$271,reporting!$B37)</f>
        <v>5072.1960810558103</v>
      </c>
      <c r="W37" s="4">
        <f>SUMIFS('Selected scen drivers'!W$2:W$271,'Selected scen drivers'!$A$2:$A$271,reporting!$A37,'Selected scen drivers'!$B$2:$B$271,reporting!$B37)</f>
        <v>5512.53</v>
      </c>
      <c r="X37">
        <v>2</v>
      </c>
    </row>
    <row r="38" spans="1:24" ht="14.25" x14ac:dyDescent="0.45">
      <c r="A38" s="1">
        <f t="shared" si="0"/>
        <v>6</v>
      </c>
      <c r="B38" s="1">
        <f t="shared" si="1"/>
        <v>7</v>
      </c>
      <c r="D38" t="str">
        <f>IFERROR("rep_"&amp;VLOOKUP(B38,Classification!$N$5:$O$14,2,FALSE),"\I:")</f>
        <v>rep_GDPSER</v>
      </c>
      <c r="E38" t="str">
        <f>IFERROR(VLOOKUP(A38,Classification!$A$4:$B$39,2,FALSE),"\I:")</f>
        <v>Brazil</v>
      </c>
      <c r="F38" s="4">
        <f>SUMIFS('Selected scen drivers'!F$2:F$271,'Selected scen drivers'!$A$2:$A$271,reporting!$A38,'Selected scen drivers'!$B$2:$B$271,reporting!$B38)</f>
        <v>2149.36183856254</v>
      </c>
      <c r="G38" s="4">
        <f>SUMIFS('Selected scen drivers'!G$2:G$271,'Selected scen drivers'!$A$2:$A$271,reporting!$A38,'Selected scen drivers'!$B$2:$B$271,reporting!$B38)</f>
        <v>2137.66512264326</v>
      </c>
      <c r="H38" s="4">
        <f>SUMIFS('Selected scen drivers'!H$2:H$271,'Selected scen drivers'!$A$2:$A$271,reporting!$A38,'Selected scen drivers'!$B$2:$B$271,reporting!$B38)</f>
        <v>2465.9325884124</v>
      </c>
      <c r="I38" s="4">
        <f>SUMIFS('Selected scen drivers'!I$2:I$271,'Selected scen drivers'!$A$2:$A$271,reporting!$A38,'Selected scen drivers'!$B$2:$B$271,reporting!$B38)</f>
        <v>2662.1295976880601</v>
      </c>
      <c r="J38" s="4">
        <f>SUMIFS('Selected scen drivers'!J$2:J$271,'Selected scen drivers'!$A$2:$A$271,reporting!$A38,'Selected scen drivers'!$B$2:$B$271,reporting!$B38)</f>
        <v>3006.4714827431999</v>
      </c>
      <c r="K38" s="4">
        <f>SUMIFS('Selected scen drivers'!K$2:K$271,'Selected scen drivers'!$A$2:$A$271,reporting!$A38,'Selected scen drivers'!$B$2:$B$271,reporting!$B38)</f>
        <v>3457.30843729459</v>
      </c>
      <c r="L38" s="4">
        <f>SUMIFS('Selected scen drivers'!L$2:L$271,'Selected scen drivers'!$A$2:$A$271,reporting!$A38,'Selected scen drivers'!$B$2:$B$271,reporting!$B38)</f>
        <v>4003.7426708142102</v>
      </c>
      <c r="M38" s="4">
        <f>SUMIFS('Selected scen drivers'!M$2:M$271,'Selected scen drivers'!$A$2:$A$271,reporting!$A38,'Selected scen drivers'!$B$2:$B$271,reporting!$B38)</f>
        <v>4625.9328190161496</v>
      </c>
      <c r="N38" s="4">
        <f>SUMIFS('Selected scen drivers'!N$2:N$271,'Selected scen drivers'!$A$2:$A$271,reporting!$A38,'Selected scen drivers'!$B$2:$B$271,reporting!$B38)</f>
        <v>5307.9298996038397</v>
      </c>
      <c r="O38" s="4">
        <f>SUMIFS('Selected scen drivers'!O$2:O$271,'Selected scen drivers'!$A$2:$A$271,reporting!$A38,'Selected scen drivers'!$B$2:$B$271,reporting!$B38)</f>
        <v>6029.2938106231004</v>
      </c>
      <c r="P38" s="4">
        <f>SUMIFS('Selected scen drivers'!P$2:P$271,'Selected scen drivers'!$A$2:$A$271,reporting!$A38,'Selected scen drivers'!$B$2:$B$271,reporting!$B38)</f>
        <v>6787.9440468716202</v>
      </c>
      <c r="Q38" s="4">
        <f>SUMIFS('Selected scen drivers'!Q$2:Q$271,'Selected scen drivers'!$A$2:$A$271,reporting!$A38,'Selected scen drivers'!$B$2:$B$271,reporting!$B38)</f>
        <v>7555.6880155799699</v>
      </c>
      <c r="R38" s="4">
        <f>SUMIFS('Selected scen drivers'!R$2:R$271,'Selected scen drivers'!$A$2:$A$271,reporting!$A38,'Selected scen drivers'!$B$2:$B$271,reporting!$B38)</f>
        <v>8327.8217355322795</v>
      </c>
      <c r="S38" s="4">
        <f>SUMIFS('Selected scen drivers'!S$2:S$271,'Selected scen drivers'!$A$2:$A$271,reporting!$A38,'Selected scen drivers'!$B$2:$B$271,reporting!$B38)</f>
        <v>9082.51915007157</v>
      </c>
      <c r="T38" s="4">
        <f>SUMIFS('Selected scen drivers'!T$2:T$271,'Selected scen drivers'!$A$2:$A$271,reporting!$A38,'Selected scen drivers'!$B$2:$B$271,reporting!$B38)</f>
        <v>9820.0966846339306</v>
      </c>
      <c r="U38" s="4">
        <f>SUMIFS('Selected scen drivers'!U$2:U$271,'Selected scen drivers'!$A$2:$A$271,reporting!$A38,'Selected scen drivers'!$B$2:$B$271,reporting!$B38)</f>
        <v>10539.613012363599</v>
      </c>
      <c r="V38" s="4">
        <f>SUMIFS('Selected scen drivers'!V$2:V$271,'Selected scen drivers'!$A$2:$A$271,reporting!$A38,'Selected scen drivers'!$B$2:$B$271,reporting!$B38)</f>
        <v>11241.1393294299</v>
      </c>
      <c r="W38" s="4">
        <f>SUMIFS('Selected scen drivers'!W$2:W$271,'Selected scen drivers'!$A$2:$A$271,reporting!$A38,'Selected scen drivers'!$B$2:$B$271,reporting!$B38)</f>
        <v>11924.554125974601</v>
      </c>
      <c r="X38">
        <v>2</v>
      </c>
    </row>
    <row r="39" spans="1:24" ht="14.25" x14ac:dyDescent="0.45">
      <c r="A39" s="1">
        <f t="shared" si="0"/>
        <v>6</v>
      </c>
      <c r="B39" s="1">
        <f t="shared" si="1"/>
        <v>8</v>
      </c>
      <c r="D39" t="str">
        <f>IFERROR("rep_"&amp;VLOOKUP(B39,Classification!$N$5:$O$14,2,FALSE),"\I:")</f>
        <v>rep_HOU</v>
      </c>
      <c r="E39" t="str">
        <f>IFERROR(VLOOKUP(A39,Classification!$A$4:$B$39,2,FALSE),"\I:")</f>
        <v>Brazil</v>
      </c>
      <c r="F39" s="4">
        <f>SUMIFS('Selected scen drivers'!F$2:F$271,'Selected scen drivers'!$A$2:$A$271,reporting!$A39,'Selected scen drivers'!$B$2:$B$271,reporting!$B39)</f>
        <v>65.602918799999998</v>
      </c>
      <c r="G39" s="4">
        <f>SUMIFS('Selected scen drivers'!G$2:G$271,'Selected scen drivers'!$A$2:$A$271,reporting!$A39,'Selected scen drivers'!$B$2:$B$271,reporting!$B39)</f>
        <v>66.033068499999999</v>
      </c>
      <c r="H39" s="4">
        <f>SUMIFS('Selected scen drivers'!H$2:H$271,'Selected scen drivers'!$A$2:$A$271,reporting!$A39,'Selected scen drivers'!$B$2:$B$271,reporting!$B39)</f>
        <v>68.183817000000005</v>
      </c>
      <c r="I39" s="4">
        <f>SUMIFS('Selected scen drivers'!I$2:I$271,'Selected scen drivers'!$A$2:$A$271,reporting!$A39,'Selected scen drivers'!$B$2:$B$271,reporting!$B39)</f>
        <v>69.478255500000003</v>
      </c>
      <c r="J39" s="4">
        <f>SUMIFS('Selected scen drivers'!J$2:J$271,'Selected scen drivers'!$A$2:$A$271,reporting!$A39,'Selected scen drivers'!$B$2:$B$271,reporting!$B39)</f>
        <v>70.145453500000002</v>
      </c>
      <c r="K39" s="4">
        <f>SUMIFS('Selected scen drivers'!K$2:K$271,'Selected scen drivers'!$A$2:$A$271,reporting!$A39,'Selected scen drivers'!$B$2:$B$271,reporting!$B39)</f>
        <v>69.873642000000004</v>
      </c>
      <c r="L39" s="4">
        <f>SUMIFS('Selected scen drivers'!L$2:L$271,'Selected scen drivers'!$A$2:$A$271,reporting!$A39,'Selected scen drivers'!$B$2:$B$271,reporting!$B39)</f>
        <v>68.740046000000007</v>
      </c>
      <c r="M39" s="4">
        <f>SUMIFS('Selected scen drivers'!M$2:M$271,'Selected scen drivers'!$A$2:$A$271,reporting!$A39,'Selected scen drivers'!$B$2:$B$271,reporting!$B39)</f>
        <v>66.410185999999996</v>
      </c>
      <c r="N39" s="4">
        <f>SUMIFS('Selected scen drivers'!N$2:N$271,'Selected scen drivers'!$A$2:$A$271,reporting!$A39,'Selected scen drivers'!$B$2:$B$271,reporting!$B39)</f>
        <v>63.8078675</v>
      </c>
      <c r="O39" s="4">
        <f>SUMIFS('Selected scen drivers'!O$2:O$271,'Selected scen drivers'!$A$2:$A$271,reporting!$A39,'Selected scen drivers'!$B$2:$B$271,reporting!$B39)</f>
        <v>61.196118499999997</v>
      </c>
      <c r="P39" s="4">
        <f>SUMIFS('Selected scen drivers'!P$2:P$271,'Selected scen drivers'!$A$2:$A$271,reporting!$A39,'Selected scen drivers'!$B$2:$B$271,reporting!$B39)</f>
        <v>58.302808499999998</v>
      </c>
      <c r="Q39" s="4">
        <f>SUMIFS('Selected scen drivers'!Q$2:Q$271,'Selected scen drivers'!$A$2:$A$271,reporting!$A39,'Selected scen drivers'!$B$2:$B$271,reporting!$B39)</f>
        <v>55.610591999999997</v>
      </c>
      <c r="R39" s="4">
        <f>SUMIFS('Selected scen drivers'!R$2:R$271,'Selected scen drivers'!$A$2:$A$271,reporting!$A39,'Selected scen drivers'!$B$2:$B$271,reporting!$B39)</f>
        <v>53.079371999999999</v>
      </c>
      <c r="S39" s="4">
        <f>SUMIFS('Selected scen drivers'!S$2:S$271,'Selected scen drivers'!$A$2:$A$271,reporting!$A39,'Selected scen drivers'!$B$2:$B$271,reporting!$B39)</f>
        <v>50.555607999999999</v>
      </c>
      <c r="T39" s="4">
        <f>SUMIFS('Selected scen drivers'!T$2:T$271,'Selected scen drivers'!$A$2:$A$271,reporting!$A39,'Selected scen drivers'!$B$2:$B$271,reporting!$B39)</f>
        <v>47.940996499999997</v>
      </c>
      <c r="U39" s="4">
        <f>SUMIFS('Selected scen drivers'!U$2:U$271,'Selected scen drivers'!$A$2:$A$271,reporting!$A39,'Selected scen drivers'!$B$2:$B$271,reporting!$B39)</f>
        <v>45.8576695</v>
      </c>
      <c r="V39" s="4">
        <f>SUMIFS('Selected scen drivers'!V$2:V$271,'Selected scen drivers'!$A$2:$A$271,reporting!$A39,'Selected scen drivers'!$B$2:$B$271,reporting!$B39)</f>
        <v>43.825449499999998</v>
      </c>
      <c r="W39" s="4">
        <f>SUMIFS('Selected scen drivers'!W$2:W$271,'Selected scen drivers'!$A$2:$A$271,reporting!$A39,'Selected scen drivers'!$B$2:$B$271,reporting!$B39)</f>
        <v>41.878185999999999</v>
      </c>
      <c r="X39">
        <v>2</v>
      </c>
    </row>
    <row r="40" spans="1:24" ht="14.25" x14ac:dyDescent="0.45">
      <c r="A40" s="1">
        <f t="shared" si="0"/>
        <v>6</v>
      </c>
      <c r="B40" s="1">
        <f t="shared" si="1"/>
        <v>9</v>
      </c>
      <c r="D40" t="str">
        <f>IFERROR("rep_"&amp;VLOOKUP(B40,Classification!$N$5:$O$14,2,FALSE),"\I:")</f>
        <v>rep_POP</v>
      </c>
      <c r="E40" t="str">
        <f>IFERROR(VLOOKUP(A40,Classification!$A$4:$B$39,2,FALSE),"\I:")</f>
        <v>Brazil</v>
      </c>
      <c r="F40" s="4">
        <f>SUMIFS('Selected scen drivers'!F$2:F$271,'Selected scen drivers'!$A$2:$A$271,reporting!$A40,'Selected scen drivers'!$B$2:$B$271,reporting!$B40)</f>
        <v>211.56553539999999</v>
      </c>
      <c r="G40" s="4">
        <f>SUMIFS('Selected scen drivers'!G$2:G$271,'Selected scen drivers'!$A$2:$A$271,reporting!$A40,'Selected scen drivers'!$B$2:$B$271,reporting!$B40)</f>
        <v>212.56493800000001</v>
      </c>
      <c r="H40" s="4">
        <f>SUMIFS('Selected scen drivers'!H$2:H$271,'Selected scen drivers'!$A$2:$A$271,reporting!$A40,'Selected scen drivers'!$B$2:$B$271,reporting!$B40)</f>
        <v>217.56195099999999</v>
      </c>
      <c r="I40" s="4">
        <f>SUMIFS('Selected scen drivers'!I$2:I$271,'Selected scen drivers'!$A$2:$A$271,reporting!$A40,'Selected scen drivers'!$B$2:$B$271,reporting!$B40)</f>
        <v>222.22066799999999</v>
      </c>
      <c r="J40" s="4">
        <f>SUMIFS('Selected scen drivers'!J$2:J$271,'Selected scen drivers'!$A$2:$A$271,reporting!$A40,'Selected scen drivers'!$B$2:$B$271,reporting!$B40)</f>
        <v>225.60292200000001</v>
      </c>
      <c r="K40" s="4">
        <f>SUMIFS('Selected scen drivers'!K$2:K$271,'Selected scen drivers'!$A$2:$A$271,reporting!$A40,'Selected scen drivers'!$B$2:$B$271,reporting!$B40)</f>
        <v>227.64379099999999</v>
      </c>
      <c r="L40" s="4">
        <f>SUMIFS('Selected scen drivers'!L$2:L$271,'Selected scen drivers'!$A$2:$A$271,reporting!$A40,'Selected scen drivers'!$B$2:$B$271,reporting!$B40)</f>
        <v>228.382237</v>
      </c>
      <c r="M40" s="4">
        <f>SUMIFS('Selected scen drivers'!M$2:M$271,'Selected scen drivers'!$A$2:$A$271,reporting!$A40,'Selected scen drivers'!$B$2:$B$271,reporting!$B40)</f>
        <v>227.81337099999999</v>
      </c>
      <c r="N40" s="4">
        <f>SUMIFS('Selected scen drivers'!N$2:N$271,'Selected scen drivers'!$A$2:$A$271,reporting!$A40,'Selected scen drivers'!$B$2:$B$271,reporting!$B40)</f>
        <v>226.154079</v>
      </c>
      <c r="O40" s="4">
        <f>SUMIFS('Selected scen drivers'!O$2:O$271,'Selected scen drivers'!$A$2:$A$271,reporting!$A40,'Selected scen drivers'!$B$2:$B$271,reporting!$B40)</f>
        <v>223.52748600000001</v>
      </c>
      <c r="P40" s="4">
        <f>SUMIFS('Selected scen drivers'!P$2:P$271,'Selected scen drivers'!$A$2:$A$271,reporting!$A40,'Selected scen drivers'!$B$2:$B$271,reporting!$B40)</f>
        <v>219.98680999999999</v>
      </c>
      <c r="Q40" s="4">
        <f>SUMIFS('Selected scen drivers'!Q$2:Q$271,'Selected scen drivers'!$A$2:$A$271,reporting!$A40,'Selected scen drivers'!$B$2:$B$271,reporting!$B40)</f>
        <v>215.66239400000001</v>
      </c>
      <c r="R40" s="4">
        <f>SUMIFS('Selected scen drivers'!R$2:R$271,'Selected scen drivers'!$A$2:$A$271,reporting!$A40,'Selected scen drivers'!$B$2:$B$271,reporting!$B40)</f>
        <v>210.670582</v>
      </c>
      <c r="S40" s="4">
        <f>SUMIFS('Selected scen drivers'!S$2:S$271,'Selected scen drivers'!$A$2:$A$271,reporting!$A40,'Selected scen drivers'!$B$2:$B$271,reporting!$B40)</f>
        <v>205.11503200000001</v>
      </c>
      <c r="T40" s="4">
        <f>SUMIFS('Selected scen drivers'!T$2:T$271,'Selected scen drivers'!$A$2:$A$271,reporting!$A40,'Selected scen drivers'!$B$2:$B$271,reporting!$B40)</f>
        <v>199.30997500000001</v>
      </c>
      <c r="U40" s="4">
        <f>SUMIFS('Selected scen drivers'!U$2:U$271,'Selected scen drivers'!$A$2:$A$271,reporting!$A40,'Selected scen drivers'!$B$2:$B$271,reporting!$B40)</f>
        <v>193.42709500000001</v>
      </c>
      <c r="V40" s="4">
        <f>SUMIFS('Selected scen drivers'!V$2:V$271,'Selected scen drivers'!$A$2:$A$271,reporting!$A40,'Selected scen drivers'!$B$2:$B$271,reporting!$B40)</f>
        <v>187.625721</v>
      </c>
      <c r="W40" s="4">
        <f>SUMIFS('Selected scen drivers'!W$2:W$271,'Selected scen drivers'!$A$2:$A$271,reporting!$A40,'Selected scen drivers'!$B$2:$B$271,reporting!$B40)</f>
        <v>182.011177</v>
      </c>
      <c r="X40">
        <v>2</v>
      </c>
    </row>
    <row r="41" spans="1:24" ht="14.25" x14ac:dyDescent="0.45">
      <c r="A41" s="1">
        <f t="shared" si="0"/>
        <v>7</v>
      </c>
      <c r="B41" s="1">
        <f t="shared" si="1"/>
        <v>1</v>
      </c>
      <c r="D41" t="str">
        <f>IFERROR("rep_"&amp;VLOOKUP(B41,Classification!$N$5:$O$14,2,FALSE),"\I:")</f>
        <v>rep_GDP</v>
      </c>
      <c r="E41" t="str">
        <f>IFERROR(VLOOKUP(A41,Classification!$A$4:$B$39,2,FALSE),"\I:")</f>
        <v>Africa_north</v>
      </c>
      <c r="F41" s="4">
        <f>SUMIFS('Selected scen drivers'!F$2:F$271,'Selected scen drivers'!$A$2:$A$271,reporting!$A41,'Selected scen drivers'!$B$2:$B$271,reporting!$B41)</f>
        <v>2210.4794000000002</v>
      </c>
      <c r="G41" s="4">
        <f>SUMIFS('Selected scen drivers'!G$2:G$271,'Selected scen drivers'!$A$2:$A$271,reporting!$A41,'Selected scen drivers'!$B$2:$B$271,reporting!$B41)</f>
        <v>2262.4250000000002</v>
      </c>
      <c r="H41" s="4">
        <f>SUMIFS('Selected scen drivers'!H$2:H$271,'Selected scen drivers'!$A$2:$A$271,reporting!$A41,'Selected scen drivers'!$B$2:$B$271,reporting!$B41)</f>
        <v>2781.6590000000001</v>
      </c>
      <c r="I41" s="4">
        <f>SUMIFS('Selected scen drivers'!I$2:I$271,'Selected scen drivers'!$A$2:$A$271,reporting!$A41,'Selected scen drivers'!$B$2:$B$271,reporting!$B41)</f>
        <v>3467.69</v>
      </c>
      <c r="J41" s="4">
        <f>SUMIFS('Selected scen drivers'!J$2:J$271,'Selected scen drivers'!$A$2:$A$271,reporting!$A41,'Selected scen drivers'!$B$2:$B$271,reporting!$B41)</f>
        <v>4335.22</v>
      </c>
      <c r="K41" s="4">
        <f>SUMIFS('Selected scen drivers'!K$2:K$271,'Selected scen drivers'!$A$2:$A$271,reporting!$A41,'Selected scen drivers'!$B$2:$B$271,reporting!$B41)</f>
        <v>5384.9129999999996</v>
      </c>
      <c r="L41" s="4">
        <f>SUMIFS('Selected scen drivers'!L$2:L$271,'Selected scen drivers'!$A$2:$A$271,reporting!$A41,'Selected scen drivers'!$B$2:$B$271,reporting!$B41)</f>
        <v>6638.63</v>
      </c>
      <c r="M41" s="4">
        <f>SUMIFS('Selected scen drivers'!M$2:M$271,'Selected scen drivers'!$A$2:$A$271,reporting!$A41,'Selected scen drivers'!$B$2:$B$271,reporting!$B41)</f>
        <v>8121.7539999999999</v>
      </c>
      <c r="N41" s="4">
        <f>SUMIFS('Selected scen drivers'!N$2:N$271,'Selected scen drivers'!$A$2:$A$271,reporting!$A41,'Selected scen drivers'!$B$2:$B$271,reporting!$B41)</f>
        <v>9859.7119999999995</v>
      </c>
      <c r="O41" s="4">
        <f>SUMIFS('Selected scen drivers'!O$2:O$271,'Selected scen drivers'!$A$2:$A$271,reporting!$A41,'Selected scen drivers'!$B$2:$B$271,reporting!$B41)</f>
        <v>11856.642</v>
      </c>
      <c r="P41" s="4">
        <f>SUMIFS('Selected scen drivers'!P$2:P$271,'Selected scen drivers'!$A$2:$A$271,reporting!$A41,'Selected scen drivers'!$B$2:$B$271,reporting!$B41)</f>
        <v>14090.066999999999</v>
      </c>
      <c r="Q41" s="4">
        <f>SUMIFS('Selected scen drivers'!Q$2:Q$271,'Selected scen drivers'!$A$2:$A$271,reporting!$A41,'Selected scen drivers'!$B$2:$B$271,reporting!$B41)</f>
        <v>16479.580999999998</v>
      </c>
      <c r="R41" s="4">
        <f>SUMIFS('Selected scen drivers'!R$2:R$271,'Selected scen drivers'!$A$2:$A$271,reporting!$A41,'Selected scen drivers'!$B$2:$B$271,reporting!$B41)</f>
        <v>19031.582999999999</v>
      </c>
      <c r="S41" s="4">
        <f>SUMIFS('Selected scen drivers'!S$2:S$271,'Selected scen drivers'!$A$2:$A$271,reporting!$A41,'Selected scen drivers'!$B$2:$B$271,reporting!$B41)</f>
        <v>21732.16</v>
      </c>
      <c r="T41" s="4">
        <f>SUMIFS('Selected scen drivers'!T$2:T$271,'Selected scen drivers'!$A$2:$A$271,reporting!$A41,'Selected scen drivers'!$B$2:$B$271,reporting!$B41)</f>
        <v>24578.023000000001</v>
      </c>
      <c r="U41" s="4">
        <f>SUMIFS('Selected scen drivers'!U$2:U$271,'Selected scen drivers'!$A$2:$A$271,reporting!$A41,'Selected scen drivers'!$B$2:$B$271,reporting!$B41)</f>
        <v>27583.616000000002</v>
      </c>
      <c r="V41" s="4">
        <f>SUMIFS('Selected scen drivers'!V$2:V$271,'Selected scen drivers'!$A$2:$A$271,reporting!$A41,'Selected scen drivers'!$B$2:$B$271,reporting!$B41)</f>
        <v>30746.591</v>
      </c>
      <c r="W41" s="4">
        <f>SUMIFS('Selected scen drivers'!W$2:W$271,'Selected scen drivers'!$A$2:$A$271,reporting!$A41,'Selected scen drivers'!$B$2:$B$271,reporting!$B41)</f>
        <v>34036.232000000004</v>
      </c>
      <c r="X41">
        <v>2</v>
      </c>
    </row>
    <row r="42" spans="1:24" ht="14.25" x14ac:dyDescent="0.45">
      <c r="A42" s="1">
        <f t="shared" si="0"/>
        <v>7</v>
      </c>
      <c r="B42" s="1">
        <f t="shared" si="1"/>
        <v>2</v>
      </c>
      <c r="D42" t="str">
        <f>IFERROR("rep_"&amp;VLOOKUP(B42,Classification!$N$5:$O$14,2,FALSE),"\I:")</f>
        <v>rep_GDPAGR</v>
      </c>
      <c r="E42" t="str">
        <f>IFERROR(VLOOKUP(A42,Classification!$A$4:$B$39,2,FALSE),"\I:")</f>
        <v>Africa_north</v>
      </c>
      <c r="F42" s="4">
        <f>SUMIFS('Selected scen drivers'!F$2:F$271,'Selected scen drivers'!$A$2:$A$271,reporting!$A42,'Selected scen drivers'!$B$2:$B$271,reporting!$B42)</f>
        <v>249.86907969327601</v>
      </c>
      <c r="G42" s="4">
        <f>SUMIFS('Selected scen drivers'!G$2:G$271,'Selected scen drivers'!$A$2:$A$271,reporting!$A42,'Selected scen drivers'!$B$2:$B$271,reporting!$B42)</f>
        <v>256.02872055243898</v>
      </c>
      <c r="H42" s="4">
        <f>SUMIFS('Selected scen drivers'!H$2:H$271,'Selected scen drivers'!$A$2:$A$271,reporting!$A42,'Selected scen drivers'!$B$2:$B$271,reporting!$B42)</f>
        <v>304.88796335160202</v>
      </c>
      <c r="I42" s="4">
        <f>SUMIFS('Selected scen drivers'!I$2:I$271,'Selected scen drivers'!$A$2:$A$271,reporting!$A42,'Selected scen drivers'!$B$2:$B$271,reporting!$B42)</f>
        <v>371.70071487765603</v>
      </c>
      <c r="J42" s="4">
        <f>SUMIFS('Selected scen drivers'!J$2:J$271,'Selected scen drivers'!$A$2:$A$271,reporting!$A42,'Selected scen drivers'!$B$2:$B$271,reporting!$B42)</f>
        <v>455.48888651116403</v>
      </c>
      <c r="K42" s="4">
        <f>SUMIFS('Selected scen drivers'!K$2:K$271,'Selected scen drivers'!$A$2:$A$271,reporting!$A42,'Selected scen drivers'!$B$2:$B$271,reporting!$B42)</f>
        <v>552.81024297768397</v>
      </c>
      <c r="L42" s="4">
        <f>SUMIFS('Selected scen drivers'!L$2:L$271,'Selected scen drivers'!$A$2:$A$271,reporting!$A42,'Selected scen drivers'!$B$2:$B$271,reporting!$B42)</f>
        <v>664.77090831335795</v>
      </c>
      <c r="M42" s="4">
        <f>SUMIFS('Selected scen drivers'!M$2:M$271,'Selected scen drivers'!$A$2:$A$271,reporting!$A42,'Selected scen drivers'!$B$2:$B$271,reporting!$B42)</f>
        <v>792.64792254347401</v>
      </c>
      <c r="N42" s="4">
        <f>SUMIFS('Selected scen drivers'!N$2:N$271,'Selected scen drivers'!$A$2:$A$271,reporting!$A42,'Selected scen drivers'!$B$2:$B$271,reporting!$B42)</f>
        <v>937.39351038099903</v>
      </c>
      <c r="O42" s="4">
        <f>SUMIFS('Selected scen drivers'!O$2:O$271,'Selected scen drivers'!$A$2:$A$271,reporting!$A42,'Selected scen drivers'!$B$2:$B$271,reporting!$B42)</f>
        <v>1097.74128377169</v>
      </c>
      <c r="P42" s="4">
        <f>SUMIFS('Selected scen drivers'!P$2:P$271,'Selected scen drivers'!$A$2:$A$271,reporting!$A42,'Selected scen drivers'!$B$2:$B$271,reporting!$B42)</f>
        <v>1269.89238241249</v>
      </c>
      <c r="Q42" s="4">
        <f>SUMIFS('Selected scen drivers'!Q$2:Q$271,'Selected scen drivers'!$A$2:$A$271,reporting!$A42,'Selected scen drivers'!$B$2:$B$271,reporting!$B42)</f>
        <v>1445.0055594781199</v>
      </c>
      <c r="R42" s="4">
        <f>SUMIFS('Selected scen drivers'!R$2:R$271,'Selected scen drivers'!$A$2:$A$271,reporting!$A42,'Selected scen drivers'!$B$2:$B$271,reporting!$B42)</f>
        <v>1622.4394505427299</v>
      </c>
      <c r="S42" s="4">
        <f>SUMIFS('Selected scen drivers'!S$2:S$271,'Selected scen drivers'!$A$2:$A$271,reporting!$A42,'Selected scen drivers'!$B$2:$B$271,reporting!$B42)</f>
        <v>1799.7798125259701</v>
      </c>
      <c r="T42" s="4">
        <f>SUMIFS('Selected scen drivers'!T$2:T$271,'Selected scen drivers'!$A$2:$A$271,reporting!$A42,'Selected scen drivers'!$B$2:$B$271,reporting!$B42)</f>
        <v>1975.6055385324401</v>
      </c>
      <c r="U42" s="4">
        <f>SUMIFS('Selected scen drivers'!U$2:U$271,'Selected scen drivers'!$A$2:$A$271,reporting!$A42,'Selected scen drivers'!$B$2:$B$271,reporting!$B42)</f>
        <v>2149.9474060607099</v>
      </c>
      <c r="V42" s="4">
        <f>SUMIFS('Selected scen drivers'!V$2:V$271,'Selected scen drivers'!$A$2:$A$271,reporting!$A42,'Selected scen drivers'!$B$2:$B$271,reporting!$B42)</f>
        <v>2321.4479876570599</v>
      </c>
      <c r="W42" s="4">
        <f>SUMIFS('Selected scen drivers'!W$2:W$271,'Selected scen drivers'!$A$2:$A$271,reporting!$A42,'Selected scen drivers'!$B$2:$B$271,reporting!$B42)</f>
        <v>2486.6417650491398</v>
      </c>
      <c r="X42">
        <v>2</v>
      </c>
    </row>
    <row r="43" spans="1:24" ht="14.25" x14ac:dyDescent="0.45">
      <c r="A43" s="1">
        <f t="shared" si="0"/>
        <v>7</v>
      </c>
      <c r="B43" s="1">
        <f t="shared" si="1"/>
        <v>3</v>
      </c>
      <c r="D43" t="str">
        <f>IFERROR("rep_"&amp;VLOOKUP(B43,Classification!$N$5:$O$14,2,FALSE),"\I:")</f>
        <v>rep_GDPIND</v>
      </c>
      <c r="E43" t="str">
        <f>IFERROR(VLOOKUP(A43,Classification!$A$4:$B$39,2,FALSE),"\I:")</f>
        <v>Africa_north</v>
      </c>
      <c r="F43" s="4">
        <f>SUMIFS('Selected scen drivers'!F$2:F$271,'Selected scen drivers'!$A$2:$A$271,reporting!$A43,'Selected scen drivers'!$B$2:$B$271,reporting!$B43)</f>
        <v>853.86000728046804</v>
      </c>
      <c r="G43" s="4">
        <f>SUMIFS('Selected scen drivers'!G$2:G$271,'Selected scen drivers'!$A$2:$A$271,reporting!$A43,'Selected scen drivers'!$B$2:$B$271,reporting!$B43)</f>
        <v>870.80920452658404</v>
      </c>
      <c r="H43" s="4">
        <f>SUMIFS('Selected scen drivers'!H$2:H$271,'Selected scen drivers'!$A$2:$A$271,reporting!$A43,'Selected scen drivers'!$B$2:$B$271,reporting!$B43)</f>
        <v>1089.4872061549199</v>
      </c>
      <c r="I43" s="4">
        <f>SUMIFS('Selected scen drivers'!I$2:I$271,'Selected scen drivers'!$A$2:$A$271,reporting!$A43,'Selected scen drivers'!$B$2:$B$271,reporting!$B43)</f>
        <v>1347.2545012058399</v>
      </c>
      <c r="J43" s="4">
        <f>SUMIFS('Selected scen drivers'!J$2:J$271,'Selected scen drivers'!$A$2:$A$271,reporting!$A43,'Selected scen drivers'!$B$2:$B$271,reporting!$B43)</f>
        <v>1664.20320379485</v>
      </c>
      <c r="K43" s="4">
        <f>SUMIFS('Selected scen drivers'!K$2:K$271,'Selected scen drivers'!$A$2:$A$271,reporting!$A43,'Selected scen drivers'!$B$2:$B$271,reporting!$B43)</f>
        <v>2054.9839000856</v>
      </c>
      <c r="L43" s="4">
        <f>SUMIFS('Selected scen drivers'!L$2:L$271,'Selected scen drivers'!$A$2:$A$271,reporting!$A43,'Selected scen drivers'!$B$2:$B$271,reporting!$B43)</f>
        <v>2527.7233738250102</v>
      </c>
      <c r="M43" s="4">
        <f>SUMIFS('Selected scen drivers'!M$2:M$271,'Selected scen drivers'!$A$2:$A$271,reporting!$A43,'Selected scen drivers'!$B$2:$B$271,reporting!$B43)</f>
        <v>3091.0145685439602</v>
      </c>
      <c r="N43" s="4">
        <f>SUMIFS('Selected scen drivers'!N$2:N$271,'Selected scen drivers'!$A$2:$A$271,reporting!$A43,'Selected scen drivers'!$B$2:$B$271,reporting!$B43)</f>
        <v>3753.3792669723098</v>
      </c>
      <c r="O43" s="4">
        <f>SUMIFS('Selected scen drivers'!O$2:O$271,'Selected scen drivers'!$A$2:$A$271,reporting!$A43,'Selected scen drivers'!$B$2:$B$271,reporting!$B43)</f>
        <v>4515.1310115500601</v>
      </c>
      <c r="P43" s="4">
        <f>SUMIFS('Selected scen drivers'!P$2:P$271,'Selected scen drivers'!$A$2:$A$271,reporting!$A43,'Selected scen drivers'!$B$2:$B$271,reporting!$B43)</f>
        <v>5367.0012536874101</v>
      </c>
      <c r="Q43" s="4">
        <f>SUMIFS('Selected scen drivers'!Q$2:Q$271,'Selected scen drivers'!$A$2:$A$271,reporting!$A43,'Selected scen drivers'!$B$2:$B$271,reporting!$B43)</f>
        <v>6278.5642615331799</v>
      </c>
      <c r="R43" s="4">
        <f>SUMIFS('Selected scen drivers'!R$2:R$271,'Selected scen drivers'!$A$2:$A$271,reporting!$A43,'Selected scen drivers'!$B$2:$B$271,reporting!$B43)</f>
        <v>7252.49513645562</v>
      </c>
      <c r="S43" s="4">
        <f>SUMIFS('Selected scen drivers'!S$2:S$271,'Selected scen drivers'!$A$2:$A$271,reporting!$A43,'Selected scen drivers'!$B$2:$B$271,reporting!$B43)</f>
        <v>8284.1174400028995</v>
      </c>
      <c r="T43" s="4">
        <f>SUMIFS('Selected scen drivers'!T$2:T$271,'Selected scen drivers'!$A$2:$A$271,reporting!$A43,'Selected scen drivers'!$B$2:$B$271,reporting!$B43)</f>
        <v>9372.8074767260096</v>
      </c>
      <c r="U43" s="4">
        <f>SUMIFS('Selected scen drivers'!U$2:U$271,'Selected scen drivers'!$A$2:$A$271,reporting!$A43,'Selected scen drivers'!$B$2:$B$271,reporting!$B43)</f>
        <v>10524.140972937301</v>
      </c>
      <c r="V43" s="4">
        <f>SUMIFS('Selected scen drivers'!V$2:V$271,'Selected scen drivers'!$A$2:$A$271,reporting!$A43,'Selected scen drivers'!$B$2:$B$271,reporting!$B43)</f>
        <v>11736.7290039867</v>
      </c>
      <c r="W43" s="4">
        <f>SUMIFS('Selected scen drivers'!W$2:W$271,'Selected scen drivers'!$A$2:$A$271,reporting!$A43,'Selected scen drivers'!$B$2:$B$271,reporting!$B43)</f>
        <v>12998.472255739</v>
      </c>
      <c r="X43">
        <v>2</v>
      </c>
    </row>
    <row r="44" spans="1:24" ht="14.25" x14ac:dyDescent="0.45">
      <c r="A44" s="1">
        <f t="shared" si="0"/>
        <v>7</v>
      </c>
      <c r="B44" s="1">
        <f t="shared" si="1"/>
        <v>7</v>
      </c>
      <c r="D44" t="str">
        <f>IFERROR("rep_"&amp;VLOOKUP(B44,Classification!$N$5:$O$14,2,FALSE),"\I:")</f>
        <v>rep_GDPSER</v>
      </c>
      <c r="E44" t="str">
        <f>IFERROR(VLOOKUP(A44,Classification!$A$4:$B$39,2,FALSE),"\I:")</f>
        <v>Africa_north</v>
      </c>
      <c r="F44" s="4">
        <f>SUMIFS('Selected scen drivers'!F$2:F$271,'Selected scen drivers'!$A$2:$A$271,reporting!$A44,'Selected scen drivers'!$B$2:$B$271,reporting!$B44)</f>
        <v>1106.7503130262601</v>
      </c>
      <c r="G44" s="4">
        <f>SUMIFS('Selected scen drivers'!G$2:G$271,'Selected scen drivers'!$A$2:$A$271,reporting!$A44,'Selected scen drivers'!$B$2:$B$271,reporting!$B44)</f>
        <v>1135.5870749209801</v>
      </c>
      <c r="H44" s="4">
        <f>SUMIFS('Selected scen drivers'!H$2:H$271,'Selected scen drivers'!$A$2:$A$271,reporting!$A44,'Selected scen drivers'!$B$2:$B$271,reporting!$B44)</f>
        <v>1387.2838304934701</v>
      </c>
      <c r="I44" s="4">
        <f>SUMIFS('Selected scen drivers'!I$2:I$271,'Selected scen drivers'!$A$2:$A$271,reporting!$A44,'Selected scen drivers'!$B$2:$B$271,reporting!$B44)</f>
        <v>1748.7347839165</v>
      </c>
      <c r="J44" s="4">
        <f>SUMIFS('Selected scen drivers'!J$2:J$271,'Selected scen drivers'!$A$2:$A$271,reporting!$A44,'Selected scen drivers'!$B$2:$B$271,reporting!$B44)</f>
        <v>2215.5279096939898</v>
      </c>
      <c r="K44" s="4">
        <f>SUMIFS('Selected scen drivers'!K$2:K$271,'Selected scen drivers'!$A$2:$A$271,reporting!$A44,'Selected scen drivers'!$B$2:$B$271,reporting!$B44)</f>
        <v>2777.11885693672</v>
      </c>
      <c r="L44" s="4">
        <f>SUMIFS('Selected scen drivers'!L$2:L$271,'Selected scen drivers'!$A$2:$A$271,reporting!$A44,'Selected scen drivers'!$B$2:$B$271,reporting!$B44)</f>
        <v>3446.1357178616299</v>
      </c>
      <c r="M44" s="4">
        <f>SUMIFS('Selected scen drivers'!M$2:M$271,'Selected scen drivers'!$A$2:$A$271,reporting!$A44,'Selected scen drivers'!$B$2:$B$271,reporting!$B44)</f>
        <v>4238.0915089125701</v>
      </c>
      <c r="N44" s="4">
        <f>SUMIFS('Selected scen drivers'!N$2:N$271,'Selected scen drivers'!$A$2:$A$271,reporting!$A44,'Selected scen drivers'!$B$2:$B$271,reporting!$B44)</f>
        <v>5168.9392226466898</v>
      </c>
      <c r="O44" s="4">
        <f>SUMIFS('Selected scen drivers'!O$2:O$271,'Selected scen drivers'!$A$2:$A$271,reporting!$A44,'Selected scen drivers'!$B$2:$B$271,reporting!$B44)</f>
        <v>6243.7697046782496</v>
      </c>
      <c r="P44" s="4">
        <f>SUMIFS('Selected scen drivers'!P$2:P$271,'Selected scen drivers'!$A$2:$A$271,reporting!$A44,'Selected scen drivers'!$B$2:$B$271,reporting!$B44)</f>
        <v>7453.1733639001004</v>
      </c>
      <c r="Q44" s="4">
        <f>SUMIFS('Selected scen drivers'!Q$2:Q$271,'Selected scen drivers'!$A$2:$A$271,reporting!$A44,'Selected scen drivers'!$B$2:$B$271,reporting!$B44)</f>
        <v>8756.0111789886996</v>
      </c>
      <c r="R44" s="4">
        <f>SUMIFS('Selected scen drivers'!R$2:R$271,'Selected scen drivers'!$A$2:$A$271,reporting!$A44,'Selected scen drivers'!$B$2:$B$271,reporting!$B44)</f>
        <v>10156.6484130017</v>
      </c>
      <c r="S44" s="4">
        <f>SUMIFS('Selected scen drivers'!S$2:S$271,'Selected scen drivers'!$A$2:$A$271,reporting!$A44,'Selected scen drivers'!$B$2:$B$271,reporting!$B44)</f>
        <v>11648.262747471101</v>
      </c>
      <c r="T44" s="4">
        <f>SUMIFS('Selected scen drivers'!T$2:T$271,'Selected scen drivers'!$A$2:$A$271,reporting!$A44,'Selected scen drivers'!$B$2:$B$271,reporting!$B44)</f>
        <v>13229.609984741501</v>
      </c>
      <c r="U44" s="4">
        <f>SUMIFS('Selected scen drivers'!U$2:U$271,'Selected scen drivers'!$A$2:$A$271,reporting!$A44,'Selected scen drivers'!$B$2:$B$271,reporting!$B44)</f>
        <v>14909.527621002</v>
      </c>
      <c r="V44" s="4">
        <f>SUMIFS('Selected scen drivers'!V$2:V$271,'Selected scen drivers'!$A$2:$A$271,reporting!$A44,'Selected scen drivers'!$B$2:$B$271,reporting!$B44)</f>
        <v>16688.414008356202</v>
      </c>
      <c r="W44" s="4">
        <f>SUMIFS('Selected scen drivers'!W$2:W$271,'Selected scen drivers'!$A$2:$A$271,reporting!$A44,'Selected scen drivers'!$B$2:$B$271,reporting!$B44)</f>
        <v>18551.1179792119</v>
      </c>
      <c r="X44">
        <v>2</v>
      </c>
    </row>
    <row r="45" spans="1:24" ht="14.25" x14ac:dyDescent="0.45">
      <c r="A45" s="1">
        <f t="shared" si="0"/>
        <v>7</v>
      </c>
      <c r="B45" s="1">
        <f t="shared" si="1"/>
        <v>8</v>
      </c>
      <c r="D45" t="str">
        <f>IFERROR("rep_"&amp;VLOOKUP(B45,Classification!$N$5:$O$14,2,FALSE),"\I:")</f>
        <v>rep_HOU</v>
      </c>
      <c r="E45" t="str">
        <f>IFERROR(VLOOKUP(A45,Classification!$A$4:$B$39,2,FALSE),"\I:")</f>
        <v>Africa_north</v>
      </c>
      <c r="F45" s="4">
        <f>SUMIFS('Selected scen drivers'!F$2:F$271,'Selected scen drivers'!$A$2:$A$271,reporting!$A45,'Selected scen drivers'!$B$2:$B$271,reporting!$B45)</f>
        <v>55.965403799999997</v>
      </c>
      <c r="G45" s="4">
        <f>SUMIFS('Selected scen drivers'!G$2:G$271,'Selected scen drivers'!$A$2:$A$271,reporting!$A45,'Selected scen drivers'!$B$2:$B$271,reporting!$B45)</f>
        <v>56.875517500000001</v>
      </c>
      <c r="H45" s="4">
        <f>SUMIFS('Selected scen drivers'!H$2:H$271,'Selected scen drivers'!$A$2:$A$271,reporting!$A45,'Selected scen drivers'!$B$2:$B$271,reporting!$B45)</f>
        <v>61.426085999999998</v>
      </c>
      <c r="I45" s="4">
        <f>SUMIFS('Selected scen drivers'!I$2:I$271,'Selected scen drivers'!$A$2:$A$271,reporting!$A45,'Selected scen drivers'!$B$2:$B$271,reporting!$B45)</f>
        <v>66.400805500000004</v>
      </c>
      <c r="J45" s="4">
        <f>SUMIFS('Selected scen drivers'!J$2:J$271,'Selected scen drivers'!$A$2:$A$271,reporting!$A45,'Selected scen drivers'!$B$2:$B$271,reporting!$B45)</f>
        <v>71.328405000000004</v>
      </c>
      <c r="K45" s="4">
        <f>SUMIFS('Selected scen drivers'!K$2:K$271,'Selected scen drivers'!$A$2:$A$271,reporting!$A45,'Selected scen drivers'!$B$2:$B$271,reporting!$B45)</f>
        <v>76.254320500000006</v>
      </c>
      <c r="L45" s="4">
        <f>SUMIFS('Selected scen drivers'!L$2:L$271,'Selected scen drivers'!$A$2:$A$271,reporting!$A45,'Selected scen drivers'!$B$2:$B$271,reporting!$B45)</f>
        <v>80.289175999999998</v>
      </c>
      <c r="M45" s="4">
        <f>SUMIFS('Selected scen drivers'!M$2:M$271,'Selected scen drivers'!$A$2:$A$271,reporting!$A45,'Selected scen drivers'!$B$2:$B$271,reporting!$B45)</f>
        <v>83.317400000000006</v>
      </c>
      <c r="N45" s="4">
        <f>SUMIFS('Selected scen drivers'!N$2:N$271,'Selected scen drivers'!$A$2:$A$271,reporting!$A45,'Selected scen drivers'!$B$2:$B$271,reporting!$B45)</f>
        <v>85.773664999999994</v>
      </c>
      <c r="O45" s="4">
        <f>SUMIFS('Selected scen drivers'!O$2:O$271,'Selected scen drivers'!$A$2:$A$271,reporting!$A45,'Selected scen drivers'!$B$2:$B$271,reporting!$B45)</f>
        <v>88.318477000000001</v>
      </c>
      <c r="P45" s="4">
        <f>SUMIFS('Selected scen drivers'!P$2:P$271,'Selected scen drivers'!$A$2:$A$271,reporting!$A45,'Selected scen drivers'!$B$2:$B$271,reporting!$B45)</f>
        <v>91.034302999999994</v>
      </c>
      <c r="Q45" s="4">
        <f>SUMIFS('Selected scen drivers'!Q$2:Q$271,'Selected scen drivers'!$A$2:$A$271,reporting!$A45,'Selected scen drivers'!$B$2:$B$271,reporting!$B45)</f>
        <v>93.238064499999993</v>
      </c>
      <c r="R45" s="4">
        <f>SUMIFS('Selected scen drivers'!R$2:R$271,'Selected scen drivers'!$A$2:$A$271,reporting!$A45,'Selected scen drivers'!$B$2:$B$271,reporting!$B45)</f>
        <v>94.189532999999997</v>
      </c>
      <c r="S45" s="4">
        <f>SUMIFS('Selected scen drivers'!S$2:S$271,'Selected scen drivers'!$A$2:$A$271,reporting!$A45,'Selected scen drivers'!$B$2:$B$271,reporting!$B45)</f>
        <v>93.193293499999996</v>
      </c>
      <c r="T45" s="4">
        <f>SUMIFS('Selected scen drivers'!T$2:T$271,'Selected scen drivers'!$A$2:$A$271,reporting!$A45,'Selected scen drivers'!$B$2:$B$271,reporting!$B45)</f>
        <v>91.521035999999995</v>
      </c>
      <c r="U45" s="4">
        <f>SUMIFS('Selected scen drivers'!U$2:U$271,'Selected scen drivers'!$A$2:$A$271,reporting!$A45,'Selected scen drivers'!$B$2:$B$271,reporting!$B45)</f>
        <v>89.714176499999994</v>
      </c>
      <c r="V45" s="4">
        <f>SUMIFS('Selected scen drivers'!V$2:V$271,'Selected scen drivers'!$A$2:$A$271,reporting!$A45,'Selected scen drivers'!$B$2:$B$271,reporting!$B45)</f>
        <v>87.842135999999996</v>
      </c>
      <c r="W45" s="4">
        <f>SUMIFS('Selected scen drivers'!W$2:W$271,'Selected scen drivers'!$A$2:$A$271,reporting!$A45,'Selected scen drivers'!$B$2:$B$271,reporting!$B45)</f>
        <v>85.644175500000003</v>
      </c>
      <c r="X45">
        <v>2</v>
      </c>
    </row>
    <row r="46" spans="1:24" ht="14.25" x14ac:dyDescent="0.45">
      <c r="A46" s="1">
        <f t="shared" si="0"/>
        <v>7</v>
      </c>
      <c r="B46" s="1">
        <f t="shared" si="1"/>
        <v>9</v>
      </c>
      <c r="D46" t="str">
        <f>IFERROR("rep_"&amp;VLOOKUP(B46,Classification!$N$5:$O$14,2,FALSE),"\I:")</f>
        <v>rep_POP</v>
      </c>
      <c r="E46" t="str">
        <f>IFERROR(VLOOKUP(A46,Classification!$A$4:$B$39,2,FALSE),"\I:")</f>
        <v>Africa_north</v>
      </c>
      <c r="F46" s="4">
        <f>SUMIFS('Selected scen drivers'!F$2:F$271,'Selected scen drivers'!$A$2:$A$271,reporting!$A46,'Selected scen drivers'!$B$2:$B$271,reporting!$B46)</f>
        <v>201.64154619999999</v>
      </c>
      <c r="G46" s="4">
        <f>SUMIFS('Selected scen drivers'!G$2:G$271,'Selected scen drivers'!$A$2:$A$271,reporting!$A46,'Selected scen drivers'!$B$2:$B$271,reporting!$B46)</f>
        <v>204.836815</v>
      </c>
      <c r="H46" s="4">
        <f>SUMIFS('Selected scen drivers'!H$2:H$271,'Selected scen drivers'!$A$2:$A$271,reporting!$A46,'Selected scen drivers'!$B$2:$B$271,reporting!$B46)</f>
        <v>220.81315900000001</v>
      </c>
      <c r="I46" s="4">
        <f>SUMIFS('Selected scen drivers'!I$2:I$271,'Selected scen drivers'!$A$2:$A$271,reporting!$A46,'Selected scen drivers'!$B$2:$B$271,reporting!$B46)</f>
        <v>236.012742</v>
      </c>
      <c r="J46" s="4">
        <f>SUMIFS('Selected scen drivers'!J$2:J$271,'Selected scen drivers'!$A$2:$A$271,reporting!$A46,'Selected scen drivers'!$B$2:$B$271,reporting!$B46)</f>
        <v>250.54065800000001</v>
      </c>
      <c r="K46" s="4">
        <f>SUMIFS('Selected scen drivers'!K$2:K$271,'Selected scen drivers'!$A$2:$A$271,reporting!$A46,'Selected scen drivers'!$B$2:$B$271,reporting!$B46)</f>
        <v>264.65743400000002</v>
      </c>
      <c r="L46" s="4">
        <f>SUMIFS('Selected scen drivers'!L$2:L$271,'Selected scen drivers'!$A$2:$A$271,reporting!$A46,'Selected scen drivers'!$B$2:$B$271,reporting!$B46)</f>
        <v>277.95738299999999</v>
      </c>
      <c r="M46" s="4">
        <f>SUMIFS('Selected scen drivers'!M$2:M$271,'Selected scen drivers'!$A$2:$A$271,reporting!$A46,'Selected scen drivers'!$B$2:$B$271,reporting!$B46)</f>
        <v>289.93464299999999</v>
      </c>
      <c r="N46" s="4">
        <f>SUMIFS('Selected scen drivers'!N$2:N$271,'Selected scen drivers'!$A$2:$A$271,reporting!$A46,'Selected scen drivers'!$B$2:$B$271,reporting!$B46)</f>
        <v>300.18865499999998</v>
      </c>
      <c r="O46" s="4">
        <f>SUMIFS('Selected scen drivers'!O$2:O$271,'Selected scen drivers'!$A$2:$A$271,reporting!$A46,'Selected scen drivers'!$B$2:$B$271,reporting!$B46)</f>
        <v>308.67161499999997</v>
      </c>
      <c r="P46" s="4">
        <f>SUMIFS('Selected scen drivers'!P$2:P$271,'Selected scen drivers'!$A$2:$A$271,reporting!$A46,'Selected scen drivers'!$B$2:$B$271,reporting!$B46)</f>
        <v>315.25798500000002</v>
      </c>
      <c r="Q46" s="4">
        <f>SUMIFS('Selected scen drivers'!Q$2:Q$271,'Selected scen drivers'!$A$2:$A$271,reporting!$A46,'Selected scen drivers'!$B$2:$B$271,reporting!$B46)</f>
        <v>320.23227400000002</v>
      </c>
      <c r="R46" s="4">
        <f>SUMIFS('Selected scen drivers'!R$2:R$271,'Selected scen drivers'!$A$2:$A$271,reporting!$A46,'Selected scen drivers'!$B$2:$B$271,reporting!$B46)</f>
        <v>324.08990899999998</v>
      </c>
      <c r="S46" s="4">
        <f>SUMIFS('Selected scen drivers'!S$2:S$271,'Selected scen drivers'!$A$2:$A$271,reporting!$A46,'Selected scen drivers'!$B$2:$B$271,reporting!$B46)</f>
        <v>327.043229</v>
      </c>
      <c r="T46" s="4">
        <f>SUMIFS('Selected scen drivers'!T$2:T$271,'Selected scen drivers'!$A$2:$A$271,reporting!$A46,'Selected scen drivers'!$B$2:$B$271,reporting!$B46)</f>
        <v>329.105774</v>
      </c>
      <c r="U46" s="4">
        <f>SUMIFS('Selected scen drivers'!U$2:U$271,'Selected scen drivers'!$A$2:$A$271,reporting!$A46,'Selected scen drivers'!$B$2:$B$271,reporting!$B46)</f>
        <v>330.37428</v>
      </c>
      <c r="V46" s="4">
        <f>SUMIFS('Selected scen drivers'!V$2:V$271,'Selected scen drivers'!$A$2:$A$271,reporting!$A46,'Selected scen drivers'!$B$2:$B$271,reporting!$B46)</f>
        <v>330.60318999999998</v>
      </c>
      <c r="W46" s="4">
        <f>SUMIFS('Selected scen drivers'!W$2:W$271,'Selected scen drivers'!$A$2:$A$271,reporting!$A46,'Selected scen drivers'!$B$2:$B$271,reporting!$B46)</f>
        <v>329.72802000000001</v>
      </c>
      <c r="X46">
        <v>2</v>
      </c>
    </row>
    <row r="47" spans="1:24" ht="14.25" x14ac:dyDescent="0.45">
      <c r="A47" s="1">
        <f t="shared" si="0"/>
        <v>8</v>
      </c>
      <c r="B47" s="1">
        <f t="shared" si="1"/>
        <v>1</v>
      </c>
      <c r="D47" t="str">
        <f>IFERROR("rep_"&amp;VLOOKUP(B47,Classification!$N$5:$O$14,2,FALSE),"\I:")</f>
        <v>rep_GDP</v>
      </c>
      <c r="E47" t="str">
        <f>IFERROR(VLOOKUP(A47,Classification!$A$4:$B$39,2,FALSE),"\I:")</f>
        <v>SouthAfrica</v>
      </c>
      <c r="F47" s="4">
        <f>SUMIFS('Selected scen drivers'!F$2:F$271,'Selected scen drivers'!$A$2:$A$271,reporting!$A47,'Selected scen drivers'!$B$2:$B$271,reporting!$B47)</f>
        <v>743.7296</v>
      </c>
      <c r="G47" s="4">
        <f>SUMIFS('Selected scen drivers'!G$2:G$271,'Selected scen drivers'!$A$2:$A$271,reporting!$A47,'Selected scen drivers'!$B$2:$B$271,reporting!$B47)</f>
        <v>739.93700000000001</v>
      </c>
      <c r="H47" s="4">
        <f>SUMIFS('Selected scen drivers'!H$2:H$271,'Selected scen drivers'!$A$2:$A$271,reporting!$A47,'Selected scen drivers'!$B$2:$B$271,reporting!$B47)</f>
        <v>813.18</v>
      </c>
      <c r="I47" s="4">
        <f>SUMIFS('Selected scen drivers'!I$2:I$271,'Selected scen drivers'!$A$2:$A$271,reporting!$A47,'Selected scen drivers'!$B$2:$B$271,reporting!$B47)</f>
        <v>881.71</v>
      </c>
      <c r="J47" s="4">
        <f>SUMIFS('Selected scen drivers'!J$2:J$271,'Selected scen drivers'!$A$2:$A$271,reporting!$A47,'Selected scen drivers'!$B$2:$B$271,reporting!$B47)</f>
        <v>1007.81</v>
      </c>
      <c r="K47" s="4">
        <f>SUMIFS('Selected scen drivers'!K$2:K$271,'Selected scen drivers'!$A$2:$A$271,reporting!$A47,'Selected scen drivers'!$B$2:$B$271,reporting!$B47)</f>
        <v>1180.3800000000001</v>
      </c>
      <c r="L47" s="4">
        <f>SUMIFS('Selected scen drivers'!L$2:L$271,'Selected scen drivers'!$A$2:$A$271,reporting!$A47,'Selected scen drivers'!$B$2:$B$271,reporting!$B47)</f>
        <v>1392.12</v>
      </c>
      <c r="M47" s="4">
        <f>SUMIFS('Selected scen drivers'!M$2:M$271,'Selected scen drivers'!$A$2:$A$271,reporting!$A47,'Selected scen drivers'!$B$2:$B$271,reporting!$B47)</f>
        <v>1634.41</v>
      </c>
      <c r="N47" s="4">
        <f>SUMIFS('Selected scen drivers'!N$2:N$271,'Selected scen drivers'!$A$2:$A$271,reporting!$A47,'Selected scen drivers'!$B$2:$B$271,reporting!$B47)</f>
        <v>1905.66</v>
      </c>
      <c r="O47" s="4">
        <f>SUMIFS('Selected scen drivers'!O$2:O$271,'Selected scen drivers'!$A$2:$A$271,reporting!$A47,'Selected scen drivers'!$B$2:$B$271,reporting!$B47)</f>
        <v>2204.5500000000002</v>
      </c>
      <c r="P47" s="4">
        <f>SUMIFS('Selected scen drivers'!P$2:P$271,'Selected scen drivers'!$A$2:$A$271,reporting!$A47,'Selected scen drivers'!$B$2:$B$271,reporting!$B47)</f>
        <v>2527.2399999999998</v>
      </c>
      <c r="Q47" s="4">
        <f>SUMIFS('Selected scen drivers'!Q$2:Q$271,'Selected scen drivers'!$A$2:$A$271,reporting!$A47,'Selected scen drivers'!$B$2:$B$271,reporting!$B47)</f>
        <v>2869.1</v>
      </c>
      <c r="R47" s="4">
        <f>SUMIFS('Selected scen drivers'!R$2:R$271,'Selected scen drivers'!$A$2:$A$271,reporting!$A47,'Selected scen drivers'!$B$2:$B$271,reporting!$B47)</f>
        <v>3226.32</v>
      </c>
      <c r="S47" s="4">
        <f>SUMIFS('Selected scen drivers'!S$2:S$271,'Selected scen drivers'!$A$2:$A$271,reporting!$A47,'Selected scen drivers'!$B$2:$B$271,reporting!$B47)</f>
        <v>3598.09</v>
      </c>
      <c r="T47" s="4">
        <f>SUMIFS('Selected scen drivers'!T$2:T$271,'Selected scen drivers'!$A$2:$A$271,reporting!$A47,'Selected scen drivers'!$B$2:$B$271,reporting!$B47)</f>
        <v>3985.08</v>
      </c>
      <c r="U47" s="4">
        <f>SUMIFS('Selected scen drivers'!U$2:U$271,'Selected scen drivers'!$A$2:$A$271,reporting!$A47,'Selected scen drivers'!$B$2:$B$271,reporting!$B47)</f>
        <v>4385.38</v>
      </c>
      <c r="V47" s="4">
        <f>SUMIFS('Selected scen drivers'!V$2:V$271,'Selected scen drivers'!$A$2:$A$271,reporting!$A47,'Selected scen drivers'!$B$2:$B$271,reporting!$B47)</f>
        <v>4793.7299999999996</v>
      </c>
      <c r="W47" s="4">
        <f>SUMIFS('Selected scen drivers'!W$2:W$271,'Selected scen drivers'!$A$2:$A$271,reporting!$A47,'Selected scen drivers'!$B$2:$B$271,reporting!$B47)</f>
        <v>5206.54</v>
      </c>
      <c r="X47">
        <v>2</v>
      </c>
    </row>
    <row r="48" spans="1:24" ht="14.25" x14ac:dyDescent="0.45">
      <c r="A48" s="1">
        <f t="shared" si="0"/>
        <v>8</v>
      </c>
      <c r="B48" s="1">
        <f t="shared" si="1"/>
        <v>2</v>
      </c>
      <c r="D48" t="str">
        <f>IFERROR("rep_"&amp;VLOOKUP(B48,Classification!$N$5:$O$14,2,FALSE),"\I:")</f>
        <v>rep_GDPAGR</v>
      </c>
      <c r="E48" t="str">
        <f>IFERROR(VLOOKUP(A48,Classification!$A$4:$B$39,2,FALSE),"\I:")</f>
        <v>SouthAfrica</v>
      </c>
      <c r="F48" s="4">
        <f>SUMIFS('Selected scen drivers'!F$2:F$271,'Selected scen drivers'!$A$2:$A$271,reporting!$A48,'Selected scen drivers'!$B$2:$B$271,reporting!$B48)</f>
        <v>18.1691875037172</v>
      </c>
      <c r="G48" s="4">
        <f>SUMIFS('Selected scen drivers'!G$2:G$271,'Selected scen drivers'!$A$2:$A$271,reporting!$A48,'Selected scen drivers'!$B$2:$B$271,reporting!$B48)</f>
        <v>18.0765349314294</v>
      </c>
      <c r="H48" s="4">
        <f>SUMIFS('Selected scen drivers'!H$2:H$271,'Selected scen drivers'!$A$2:$A$271,reporting!$A48,'Selected scen drivers'!$B$2:$B$271,reporting!$B48)</f>
        <v>19.865848951383299</v>
      </c>
      <c r="I48" s="4">
        <f>SUMIFS('Selected scen drivers'!I$2:I$271,'Selected scen drivers'!$A$2:$A$271,reporting!$A48,'Selected scen drivers'!$B$2:$B$271,reporting!$B48)</f>
        <v>21.540025183752899</v>
      </c>
      <c r="J48" s="4">
        <f>SUMIFS('Selected scen drivers'!J$2:J$271,'Selected scen drivers'!$A$2:$A$271,reporting!$A48,'Selected scen drivers'!$B$2:$B$271,reporting!$B48)</f>
        <v>24.6206267144957</v>
      </c>
      <c r="K48" s="4">
        <f>SUMIFS('Selected scen drivers'!K$2:K$271,'Selected scen drivers'!$A$2:$A$271,reporting!$A48,'Selected scen drivers'!$B$2:$B$271,reporting!$B48)</f>
        <v>28.836482433451199</v>
      </c>
      <c r="L48" s="4">
        <f>SUMIFS('Selected scen drivers'!L$2:L$271,'Selected scen drivers'!$A$2:$A$271,reporting!$A48,'Selected scen drivers'!$B$2:$B$271,reporting!$B48)</f>
        <v>34.009254583486801</v>
      </c>
      <c r="M48" s="4">
        <f>SUMIFS('Selected scen drivers'!M$2:M$271,'Selected scen drivers'!$A$2:$A$271,reporting!$A48,'Selected scen drivers'!$B$2:$B$271,reporting!$B48)</f>
        <v>39.928358032207399</v>
      </c>
      <c r="N48" s="4">
        <f>SUMIFS('Selected scen drivers'!N$2:N$271,'Selected scen drivers'!$A$2:$A$271,reporting!$A48,'Selected scen drivers'!$B$2:$B$271,reporting!$B48)</f>
        <v>46.554949350320001</v>
      </c>
      <c r="O48" s="4">
        <f>SUMIFS('Selected scen drivers'!O$2:O$271,'Selected scen drivers'!$A$2:$A$271,reporting!$A48,'Selected scen drivers'!$B$2:$B$271,reporting!$B48)</f>
        <v>53.856781162562001</v>
      </c>
      <c r="P48" s="4">
        <f>SUMIFS('Selected scen drivers'!P$2:P$271,'Selected scen drivers'!$A$2:$A$271,reporting!$A48,'Selected scen drivers'!$B$2:$B$271,reporting!$B48)</f>
        <v>61.740042922715801</v>
      </c>
      <c r="Q48" s="4">
        <f>SUMIFS('Selected scen drivers'!Q$2:Q$271,'Selected scen drivers'!$A$2:$A$271,reporting!$A48,'Selected scen drivers'!$B$2:$B$271,reporting!$B48)</f>
        <v>70.091624519065803</v>
      </c>
      <c r="R48" s="4">
        <f>SUMIFS('Selected scen drivers'!R$2:R$271,'Selected scen drivers'!$A$2:$A$271,reporting!$A48,'Selected scen drivers'!$B$2:$B$271,reporting!$B48)</f>
        <v>78.818448300286704</v>
      </c>
      <c r="S48" s="4">
        <f>SUMIFS('Selected scen drivers'!S$2:S$271,'Selected scen drivers'!$A$2:$A$271,reporting!$A48,'Selected scen drivers'!$B$2:$B$271,reporting!$B48)</f>
        <v>87.900726104285496</v>
      </c>
      <c r="T48" s="4">
        <f>SUMIFS('Selected scen drivers'!T$2:T$271,'Selected scen drivers'!$A$2:$A$271,reporting!$A48,'Selected scen drivers'!$B$2:$B$271,reporting!$B48)</f>
        <v>97.354825916991004</v>
      </c>
      <c r="U48" s="4">
        <f>SUMIFS('Selected scen drivers'!U$2:U$271,'Selected scen drivers'!$A$2:$A$271,reporting!$A48,'Selected scen drivers'!$B$2:$B$271,reporting!$B48)</f>
        <v>107.13408676359199</v>
      </c>
      <c r="V48" s="4">
        <f>SUMIFS('Selected scen drivers'!V$2:V$271,'Selected scen drivers'!$A$2:$A$271,reporting!$A48,'Selected scen drivers'!$B$2:$B$271,reporting!$B48)</f>
        <v>117.11000773963301</v>
      </c>
      <c r="W48" s="4">
        <f>SUMIFS('Selected scen drivers'!W$2:W$271,'Selected scen drivers'!$A$2:$A$271,reporting!$A48,'Selected scen drivers'!$B$2:$B$271,reporting!$B48)</f>
        <v>127.194885756334</v>
      </c>
      <c r="X48">
        <v>2</v>
      </c>
    </row>
    <row r="49" spans="1:24" ht="14.25" x14ac:dyDescent="0.45">
      <c r="A49" s="1">
        <f t="shared" si="0"/>
        <v>8</v>
      </c>
      <c r="B49" s="1">
        <f t="shared" si="1"/>
        <v>3</v>
      </c>
      <c r="D49" t="str">
        <f>IFERROR("rep_"&amp;VLOOKUP(B49,Classification!$N$5:$O$14,2,FALSE),"\I:")</f>
        <v>rep_GDPIND</v>
      </c>
      <c r="E49" t="str">
        <f>IFERROR(VLOOKUP(A49,Classification!$A$4:$B$39,2,FALSE),"\I:")</f>
        <v>SouthAfrica</v>
      </c>
      <c r="F49" s="4">
        <f>SUMIFS('Selected scen drivers'!F$2:F$271,'Selected scen drivers'!$A$2:$A$271,reporting!$A49,'Selected scen drivers'!$B$2:$B$271,reporting!$B49)</f>
        <v>216.296209608764</v>
      </c>
      <c r="G49" s="4">
        <f>SUMIFS('Selected scen drivers'!G$2:G$271,'Selected scen drivers'!$A$2:$A$271,reporting!$A49,'Selected scen drivers'!$B$2:$B$271,reporting!$B49)</f>
        <v>215.19322136604501</v>
      </c>
      <c r="H49" s="4">
        <f>SUMIFS('Selected scen drivers'!H$2:H$271,'Selected scen drivers'!$A$2:$A$271,reporting!$A49,'Selected scen drivers'!$B$2:$B$271,reporting!$B49)</f>
        <v>236.960456359343</v>
      </c>
      <c r="I49" s="4">
        <f>SUMIFS('Selected scen drivers'!I$2:I$271,'Selected scen drivers'!$A$2:$A$271,reporting!$A49,'Selected scen drivers'!$B$2:$B$271,reporting!$B49)</f>
        <v>257.43560974711198</v>
      </c>
      <c r="J49" s="4">
        <f>SUMIFS('Selected scen drivers'!J$2:J$271,'Selected scen drivers'!$A$2:$A$271,reporting!$A49,'Selected scen drivers'!$B$2:$B$271,reporting!$B49)</f>
        <v>294.831245996017</v>
      </c>
      <c r="K49" s="4">
        <f>SUMIFS('Selected scen drivers'!K$2:K$271,'Selected scen drivers'!$A$2:$A$271,reporting!$A49,'Selected scen drivers'!$B$2:$B$271,reporting!$B49)</f>
        <v>345.99275841259401</v>
      </c>
      <c r="L49" s="4">
        <f>SUMIFS('Selected scen drivers'!L$2:L$271,'Selected scen drivers'!$A$2:$A$271,reporting!$A49,'Selected scen drivers'!$B$2:$B$271,reporting!$B49)</f>
        <v>408.856117587467</v>
      </c>
      <c r="M49" s="4">
        <f>SUMIFS('Selected scen drivers'!M$2:M$271,'Selected scen drivers'!$A$2:$A$271,reporting!$A49,'Selected scen drivers'!$B$2:$B$271,reporting!$B49)</f>
        <v>480.95212052130603</v>
      </c>
      <c r="N49" s="4">
        <f>SUMIFS('Selected scen drivers'!N$2:N$271,'Selected scen drivers'!$A$2:$A$271,reporting!$A49,'Selected scen drivers'!$B$2:$B$271,reporting!$B49)</f>
        <v>561.86451931361705</v>
      </c>
      <c r="O49" s="4">
        <f>SUMIFS('Selected scen drivers'!O$2:O$271,'Selected scen drivers'!$A$2:$A$271,reporting!$A49,'Selected scen drivers'!$B$2:$B$271,reporting!$B49)</f>
        <v>651.25318112725495</v>
      </c>
      <c r="P49" s="4">
        <f>SUMIFS('Selected scen drivers'!P$2:P$271,'Selected scen drivers'!$A$2:$A$271,reporting!$A49,'Selected scen drivers'!$B$2:$B$271,reporting!$B49)</f>
        <v>748.02905972331598</v>
      </c>
      <c r="Q49" s="4">
        <f>SUMIFS('Selected scen drivers'!Q$2:Q$271,'Selected scen drivers'!$A$2:$A$271,reporting!$A49,'Selected scen drivers'!$B$2:$B$271,reporting!$B49)</f>
        <v>850.86001989256499</v>
      </c>
      <c r="R49" s="4">
        <f>SUMIFS('Selected scen drivers'!R$2:R$271,'Selected scen drivers'!$A$2:$A$271,reporting!$A49,'Selected scen drivers'!$B$2:$B$271,reporting!$B49)</f>
        <v>958.64695726295702</v>
      </c>
      <c r="S49" s="4">
        <f>SUMIFS('Selected scen drivers'!S$2:S$271,'Selected scen drivers'!$A$2:$A$271,reporting!$A49,'Selected scen drivers'!$B$2:$B$271,reporting!$B49)</f>
        <v>1071.17514942554</v>
      </c>
      <c r="T49" s="4">
        <f>SUMIFS('Selected scen drivers'!T$2:T$271,'Selected scen drivers'!$A$2:$A$271,reporting!$A49,'Selected scen drivers'!$B$2:$B$271,reporting!$B49)</f>
        <v>1188.6694706481901</v>
      </c>
      <c r="U49" s="4">
        <f>SUMIFS('Selected scen drivers'!U$2:U$271,'Selected scen drivers'!$A$2:$A$271,reporting!$A49,'Selected scen drivers'!$B$2:$B$271,reporting!$B49)</f>
        <v>1310.5852902578599</v>
      </c>
      <c r="V49" s="4">
        <f>SUMIFS('Selected scen drivers'!V$2:V$271,'Selected scen drivers'!$A$2:$A$271,reporting!$A49,'Selected scen drivers'!$B$2:$B$271,reporting!$B49)</f>
        <v>1435.37051791268</v>
      </c>
      <c r="W49" s="4">
        <f>SUMIFS('Selected scen drivers'!W$2:W$271,'Selected scen drivers'!$A$2:$A$271,reporting!$A49,'Selected scen drivers'!$B$2:$B$271,reporting!$B49)</f>
        <v>1561.962</v>
      </c>
      <c r="X49">
        <v>2</v>
      </c>
    </row>
    <row r="50" spans="1:24" ht="14.25" x14ac:dyDescent="0.45">
      <c r="A50" s="1">
        <f t="shared" si="0"/>
        <v>8</v>
      </c>
      <c r="B50" s="1">
        <f t="shared" si="1"/>
        <v>7</v>
      </c>
      <c r="D50" t="str">
        <f>IFERROR("rep_"&amp;VLOOKUP(B50,Classification!$N$5:$O$14,2,FALSE),"\I:")</f>
        <v>rep_GDPSER</v>
      </c>
      <c r="E50" t="str">
        <f>IFERROR(VLOOKUP(A50,Classification!$A$4:$B$39,2,FALSE),"\I:")</f>
        <v>SouthAfrica</v>
      </c>
      <c r="F50" s="4">
        <f>SUMIFS('Selected scen drivers'!F$2:F$271,'Selected scen drivers'!$A$2:$A$271,reporting!$A50,'Selected scen drivers'!$B$2:$B$271,reporting!$B50)</f>
        <v>509.26420288751899</v>
      </c>
      <c r="G50" s="4">
        <f>SUMIFS('Selected scen drivers'!G$2:G$271,'Selected scen drivers'!$A$2:$A$271,reporting!$A50,'Selected scen drivers'!$B$2:$B$271,reporting!$B50)</f>
        <v>506.66724370252598</v>
      </c>
      <c r="H50" s="4">
        <f>SUMIFS('Selected scen drivers'!H$2:H$271,'Selected scen drivers'!$A$2:$A$271,reporting!$A50,'Selected scen drivers'!$B$2:$B$271,reporting!$B50)</f>
        <v>556.35369468927399</v>
      </c>
      <c r="I50" s="4">
        <f>SUMIFS('Selected scen drivers'!I$2:I$271,'Selected scen drivers'!$A$2:$A$271,reporting!$A50,'Selected scen drivers'!$B$2:$B$271,reporting!$B50)</f>
        <v>602.73436506913504</v>
      </c>
      <c r="J50" s="4">
        <f>SUMIFS('Selected scen drivers'!J$2:J$271,'Selected scen drivers'!$A$2:$A$271,reporting!$A50,'Selected scen drivers'!$B$2:$B$271,reporting!$B50)</f>
        <v>688.35812728948702</v>
      </c>
      <c r="K50" s="4">
        <f>SUMIFS('Selected scen drivers'!K$2:K$271,'Selected scen drivers'!$A$2:$A$271,reporting!$A50,'Selected scen drivers'!$B$2:$B$271,reporting!$B50)</f>
        <v>805.55075915395503</v>
      </c>
      <c r="L50" s="4">
        <f>SUMIFS('Selected scen drivers'!L$2:L$271,'Selected scen drivers'!$A$2:$A$271,reporting!$A50,'Selected scen drivers'!$B$2:$B$271,reporting!$B50)</f>
        <v>949.25462782904594</v>
      </c>
      <c r="M50" s="4">
        <f>SUMIFS('Selected scen drivers'!M$2:M$271,'Selected scen drivers'!$A$2:$A$271,reporting!$A50,'Selected scen drivers'!$B$2:$B$271,reporting!$B50)</f>
        <v>1113.52952144649</v>
      </c>
      <c r="N50" s="4">
        <f>SUMIFS('Selected scen drivers'!N$2:N$271,'Selected scen drivers'!$A$2:$A$271,reporting!$A50,'Selected scen drivers'!$B$2:$B$271,reporting!$B50)</f>
        <v>1297.24053133606</v>
      </c>
      <c r="O50" s="4">
        <f>SUMIFS('Selected scen drivers'!O$2:O$271,'Selected scen drivers'!$A$2:$A$271,reporting!$A50,'Selected scen drivers'!$B$2:$B$271,reporting!$B50)</f>
        <v>1499.4400377101799</v>
      </c>
      <c r="P50" s="4">
        <f>SUMIFS('Selected scen drivers'!P$2:P$271,'Selected scen drivers'!$A$2:$A$271,reporting!$A50,'Selected scen drivers'!$B$2:$B$271,reporting!$B50)</f>
        <v>1717.47089735397</v>
      </c>
      <c r="Q50" s="4">
        <f>SUMIFS('Selected scen drivers'!Q$2:Q$271,'Selected scen drivers'!$A$2:$A$271,reporting!$A50,'Selected scen drivers'!$B$2:$B$271,reporting!$B50)</f>
        <v>1948.1483555883699</v>
      </c>
      <c r="R50" s="4">
        <f>SUMIFS('Selected scen drivers'!R$2:R$271,'Selected scen drivers'!$A$2:$A$271,reporting!$A50,'Selected scen drivers'!$B$2:$B$271,reporting!$B50)</f>
        <v>2188.8545944367602</v>
      </c>
      <c r="S50" s="4">
        <f>SUMIFS('Selected scen drivers'!S$2:S$271,'Selected scen drivers'!$A$2:$A$271,reporting!$A50,'Selected scen drivers'!$B$2:$B$271,reporting!$B50)</f>
        <v>2439.0141244701699</v>
      </c>
      <c r="T50" s="4">
        <f>SUMIFS('Selected scen drivers'!T$2:T$271,'Selected scen drivers'!$A$2:$A$271,reporting!$A50,'Selected scen drivers'!$B$2:$B$271,reporting!$B50)</f>
        <v>2699.0557034348199</v>
      </c>
      <c r="U50" s="4">
        <f>SUMIFS('Selected scen drivers'!U$2:U$271,'Selected scen drivers'!$A$2:$A$271,reporting!$A50,'Selected scen drivers'!$B$2:$B$271,reporting!$B50)</f>
        <v>2967.6606229785498</v>
      </c>
      <c r="V50" s="4">
        <f>SUMIFS('Selected scen drivers'!V$2:V$271,'Selected scen drivers'!$A$2:$A$271,reporting!$A50,'Selected scen drivers'!$B$2:$B$271,reporting!$B50)</f>
        <v>3241.24947434769</v>
      </c>
      <c r="W50" s="4">
        <f>SUMIFS('Selected scen drivers'!W$2:W$271,'Selected scen drivers'!$A$2:$A$271,reporting!$A50,'Selected scen drivers'!$B$2:$B$271,reporting!$B50)</f>
        <v>3517.3831142436702</v>
      </c>
      <c r="X50">
        <v>2</v>
      </c>
    </row>
    <row r="51" spans="1:24" ht="14.25" x14ac:dyDescent="0.45">
      <c r="A51" s="1">
        <f t="shared" si="0"/>
        <v>8</v>
      </c>
      <c r="B51" s="1">
        <f t="shared" si="1"/>
        <v>8</v>
      </c>
      <c r="D51" t="str">
        <f>IFERROR("rep_"&amp;VLOOKUP(B51,Classification!$N$5:$O$14,2,FALSE),"\I:")</f>
        <v>rep_HOU</v>
      </c>
      <c r="E51" t="str">
        <f>IFERROR(VLOOKUP(A51,Classification!$A$4:$B$39,2,FALSE),"\I:")</f>
        <v>SouthAfrica</v>
      </c>
      <c r="F51" s="4">
        <f>SUMIFS('Selected scen drivers'!F$2:F$271,'Selected scen drivers'!$A$2:$A$271,reporting!$A51,'Selected scen drivers'!$B$2:$B$271,reporting!$B51)</f>
        <v>16.5519791</v>
      </c>
      <c r="G51" s="4">
        <f>SUMIFS('Selected scen drivers'!G$2:G$271,'Selected scen drivers'!$A$2:$A$271,reporting!$A51,'Selected scen drivers'!$B$2:$B$271,reporting!$B51)</f>
        <v>16.755907000000001</v>
      </c>
      <c r="H51" s="4">
        <f>SUMIFS('Selected scen drivers'!H$2:H$271,'Selected scen drivers'!$A$2:$A$271,reporting!$A51,'Selected scen drivers'!$B$2:$B$271,reporting!$B51)</f>
        <v>17.775546500000001</v>
      </c>
      <c r="I51" s="4">
        <f>SUMIFS('Selected scen drivers'!I$2:I$271,'Selected scen drivers'!$A$2:$A$271,reporting!$A51,'Selected scen drivers'!$B$2:$B$271,reporting!$B51)</f>
        <v>18.646363999999998</v>
      </c>
      <c r="J51" s="4">
        <f>SUMIFS('Selected scen drivers'!J$2:J$271,'Selected scen drivers'!$A$2:$A$271,reporting!$A51,'Selected scen drivers'!$B$2:$B$271,reporting!$B51)</f>
        <v>19.424444999999999</v>
      </c>
      <c r="K51" s="4">
        <f>SUMIFS('Selected scen drivers'!K$2:K$271,'Selected scen drivers'!$A$2:$A$271,reporting!$A51,'Selected scen drivers'!$B$2:$B$271,reporting!$B51)</f>
        <v>20.261396999999999</v>
      </c>
      <c r="L51" s="4">
        <f>SUMIFS('Selected scen drivers'!L$2:L$271,'Selected scen drivers'!$A$2:$A$271,reporting!$A51,'Selected scen drivers'!$B$2:$B$271,reporting!$B51)</f>
        <v>20.992023499999998</v>
      </c>
      <c r="M51" s="4">
        <f>SUMIFS('Selected scen drivers'!M$2:M$271,'Selected scen drivers'!$A$2:$A$271,reporting!$A51,'Selected scen drivers'!$B$2:$B$271,reporting!$B51)</f>
        <v>21.104788500000002</v>
      </c>
      <c r="N51" s="4">
        <f>SUMIFS('Selected scen drivers'!N$2:N$271,'Selected scen drivers'!$A$2:$A$271,reporting!$A51,'Selected scen drivers'!$B$2:$B$271,reporting!$B51)</f>
        <v>20.832278500000001</v>
      </c>
      <c r="O51" s="4">
        <f>SUMIFS('Selected scen drivers'!O$2:O$271,'Selected scen drivers'!$A$2:$A$271,reporting!$A51,'Selected scen drivers'!$B$2:$B$271,reporting!$B51)</f>
        <v>20.590923499999999</v>
      </c>
      <c r="P51" s="4">
        <f>SUMIFS('Selected scen drivers'!P$2:P$271,'Selected scen drivers'!$A$2:$A$271,reporting!$A51,'Selected scen drivers'!$B$2:$B$271,reporting!$B51)</f>
        <v>20.477870500000002</v>
      </c>
      <c r="Q51" s="4">
        <f>SUMIFS('Selected scen drivers'!Q$2:Q$271,'Selected scen drivers'!$A$2:$A$271,reporting!$A51,'Selected scen drivers'!$B$2:$B$271,reporting!$B51)</f>
        <v>20.3756485</v>
      </c>
      <c r="R51" s="4">
        <f>SUMIFS('Selected scen drivers'!R$2:R$271,'Selected scen drivers'!$A$2:$A$271,reporting!$A51,'Selected scen drivers'!$B$2:$B$271,reporting!$B51)</f>
        <v>19.894012499999999</v>
      </c>
      <c r="S51" s="4">
        <f>SUMIFS('Selected scen drivers'!S$2:S$271,'Selected scen drivers'!$A$2:$A$271,reporting!$A51,'Selected scen drivers'!$B$2:$B$271,reporting!$B51)</f>
        <v>19.241083499999998</v>
      </c>
      <c r="T51" s="4">
        <f>SUMIFS('Selected scen drivers'!T$2:T$271,'Selected scen drivers'!$A$2:$A$271,reporting!$A51,'Selected scen drivers'!$B$2:$B$271,reporting!$B51)</f>
        <v>18.513102</v>
      </c>
      <c r="U51" s="4">
        <f>SUMIFS('Selected scen drivers'!U$2:U$271,'Selected scen drivers'!$A$2:$A$271,reporting!$A51,'Selected scen drivers'!$B$2:$B$271,reporting!$B51)</f>
        <v>17.855360000000001</v>
      </c>
      <c r="V51" s="4">
        <f>SUMIFS('Selected scen drivers'!V$2:V$271,'Selected scen drivers'!$A$2:$A$271,reporting!$A51,'Selected scen drivers'!$B$2:$B$271,reporting!$B51)</f>
        <v>17.213244499999998</v>
      </c>
      <c r="W51" s="4">
        <f>SUMIFS('Selected scen drivers'!W$2:W$271,'Selected scen drivers'!$A$2:$A$271,reporting!$A51,'Selected scen drivers'!$B$2:$B$271,reporting!$B51)</f>
        <v>16.578147000000001</v>
      </c>
      <c r="X51">
        <v>2</v>
      </c>
    </row>
    <row r="52" spans="1:24" ht="14.25" x14ac:dyDescent="0.45">
      <c r="A52" s="1">
        <f t="shared" si="0"/>
        <v>8</v>
      </c>
      <c r="B52" s="1">
        <f t="shared" si="1"/>
        <v>9</v>
      </c>
      <c r="D52" t="str">
        <f>IFERROR("rep_"&amp;VLOOKUP(B52,Classification!$N$5:$O$14,2,FALSE),"\I:")</f>
        <v>rep_POP</v>
      </c>
      <c r="E52" t="str">
        <f>IFERROR(VLOOKUP(A52,Classification!$A$4:$B$39,2,FALSE),"\I:")</f>
        <v>SouthAfrica</v>
      </c>
      <c r="F52" s="4">
        <f>SUMIFS('Selected scen drivers'!F$2:F$271,'Selected scen drivers'!$A$2:$A$271,reporting!$A52,'Selected scen drivers'!$B$2:$B$271,reporting!$B52)</f>
        <v>57.9932272</v>
      </c>
      <c r="G52" s="4">
        <f>SUMIFS('Selected scen drivers'!G$2:G$271,'Selected scen drivers'!$A$2:$A$271,reporting!$A52,'Selected scen drivers'!$B$2:$B$271,reporting!$B52)</f>
        <v>58.466146000000002</v>
      </c>
      <c r="H52" s="4">
        <f>SUMIFS('Selected scen drivers'!H$2:H$271,'Selected scen drivers'!$A$2:$A$271,reporting!$A52,'Selected scen drivers'!$B$2:$B$271,reporting!$B52)</f>
        <v>60.830739999999999</v>
      </c>
      <c r="I52" s="4">
        <f>SUMIFS('Selected scen drivers'!I$2:I$271,'Selected scen drivers'!$A$2:$A$271,reporting!$A52,'Selected scen drivers'!$B$2:$B$271,reporting!$B52)</f>
        <v>63.277062000000001</v>
      </c>
      <c r="J52" s="4">
        <f>SUMIFS('Selected scen drivers'!J$2:J$271,'Selected scen drivers'!$A$2:$A$271,reporting!$A52,'Selected scen drivers'!$B$2:$B$271,reporting!$B52)</f>
        <v>65.254703000000006</v>
      </c>
      <c r="K52" s="4">
        <f>SUMIFS('Selected scen drivers'!K$2:K$271,'Selected scen drivers'!$A$2:$A$271,reporting!$A52,'Selected scen drivers'!$B$2:$B$271,reporting!$B52)</f>
        <v>66.781834000000003</v>
      </c>
      <c r="L52" s="4">
        <f>SUMIFS('Selected scen drivers'!L$2:L$271,'Selected scen drivers'!$A$2:$A$271,reporting!$A52,'Selected scen drivers'!$B$2:$B$271,reporting!$B52)</f>
        <v>67.861789999999999</v>
      </c>
      <c r="M52" s="4">
        <f>SUMIFS('Selected scen drivers'!M$2:M$271,'Selected scen drivers'!$A$2:$A$271,reporting!$A52,'Selected scen drivers'!$B$2:$B$271,reporting!$B52)</f>
        <v>68.422518999999994</v>
      </c>
      <c r="N52" s="4">
        <f>SUMIFS('Selected scen drivers'!N$2:N$271,'Selected scen drivers'!$A$2:$A$271,reporting!$A52,'Selected scen drivers'!$B$2:$B$271,reporting!$B52)</f>
        <v>68.572309000000004</v>
      </c>
      <c r="O52" s="4">
        <f>SUMIFS('Selected scen drivers'!O$2:O$271,'Selected scen drivers'!$A$2:$A$271,reporting!$A52,'Selected scen drivers'!$B$2:$B$271,reporting!$B52)</f>
        <v>68.356770999999995</v>
      </c>
      <c r="P52" s="4">
        <f>SUMIFS('Selected scen drivers'!P$2:P$271,'Selected scen drivers'!$A$2:$A$271,reporting!$A52,'Selected scen drivers'!$B$2:$B$271,reporting!$B52)</f>
        <v>67.836628000000005</v>
      </c>
      <c r="Q52" s="4">
        <f>SUMIFS('Selected scen drivers'!Q$2:Q$271,'Selected scen drivers'!$A$2:$A$271,reporting!$A52,'Selected scen drivers'!$B$2:$B$271,reporting!$B52)</f>
        <v>67.030146999999999</v>
      </c>
      <c r="R52" s="4">
        <f>SUMIFS('Selected scen drivers'!R$2:R$271,'Selected scen drivers'!$A$2:$A$271,reporting!$A52,'Selected scen drivers'!$B$2:$B$271,reporting!$B52)</f>
        <v>65.992239999999995</v>
      </c>
      <c r="S52" s="4">
        <f>SUMIFS('Selected scen drivers'!S$2:S$271,'Selected scen drivers'!$A$2:$A$271,reporting!$A52,'Selected scen drivers'!$B$2:$B$271,reporting!$B52)</f>
        <v>64.739925999999997</v>
      </c>
      <c r="T52" s="4">
        <f>SUMIFS('Selected scen drivers'!T$2:T$271,'Selected scen drivers'!$A$2:$A$271,reporting!$A52,'Selected scen drivers'!$B$2:$B$271,reporting!$B52)</f>
        <v>63.382742999999998</v>
      </c>
      <c r="U52" s="4">
        <f>SUMIFS('Selected scen drivers'!U$2:U$271,'Selected scen drivers'!$A$2:$A$271,reporting!$A52,'Selected scen drivers'!$B$2:$B$271,reporting!$B52)</f>
        <v>61.938108</v>
      </c>
      <c r="V52" s="4">
        <f>SUMIFS('Selected scen drivers'!V$2:V$271,'Selected scen drivers'!$A$2:$A$271,reporting!$A52,'Selected scen drivers'!$B$2:$B$271,reporting!$B52)</f>
        <v>60.409942000000001</v>
      </c>
      <c r="W52" s="4">
        <f>SUMIFS('Selected scen drivers'!W$2:W$271,'Selected scen drivers'!$A$2:$A$271,reporting!$A52,'Selected scen drivers'!$B$2:$B$271,reporting!$B52)</f>
        <v>58.810607999999903</v>
      </c>
      <c r="X52">
        <v>2</v>
      </c>
    </row>
    <row r="53" spans="1:24" ht="14.25" x14ac:dyDescent="0.45">
      <c r="A53" s="1">
        <f t="shared" si="0"/>
        <v>9</v>
      </c>
      <c r="B53" s="1">
        <f t="shared" si="1"/>
        <v>1</v>
      </c>
      <c r="D53" t="str">
        <f>IFERROR("rep_"&amp;VLOOKUP(B53,Classification!$N$5:$O$14,2,FALSE),"\I:")</f>
        <v>rep_GDP</v>
      </c>
      <c r="E53" t="str">
        <f>IFERROR(VLOOKUP(A53,Classification!$A$4:$B$39,2,FALSE),"\I:")</f>
        <v>MidEast_other</v>
      </c>
      <c r="F53" s="4">
        <f>SUMIFS('Selected scen drivers'!F$2:F$271,'Selected scen drivers'!$A$2:$A$271,reporting!$A53,'Selected scen drivers'!$B$2:$B$271,reporting!$B53)</f>
        <v>3487.2822200000001</v>
      </c>
      <c r="G53" s="4">
        <f>SUMIFS('Selected scen drivers'!G$2:G$271,'Selected scen drivers'!$A$2:$A$271,reporting!$A53,'Selected scen drivers'!$B$2:$B$271,reporting!$B53)</f>
        <v>3519.5816</v>
      </c>
      <c r="H53" s="4">
        <f>SUMIFS('Selected scen drivers'!H$2:H$271,'Selected scen drivers'!$A$2:$A$271,reporting!$A53,'Selected scen drivers'!$B$2:$B$271,reporting!$B53)</f>
        <v>4164.1126000000004</v>
      </c>
      <c r="I53" s="4">
        <f>SUMIFS('Selected scen drivers'!I$2:I$271,'Selected scen drivers'!$A$2:$A$271,reporting!$A53,'Selected scen drivers'!$B$2:$B$271,reporting!$B53)</f>
        <v>4850.4973</v>
      </c>
      <c r="J53" s="4">
        <f>SUMIFS('Selected scen drivers'!J$2:J$271,'Selected scen drivers'!$A$2:$A$271,reporting!$A53,'Selected scen drivers'!$B$2:$B$271,reporting!$B53)</f>
        <v>5648.5119000000004</v>
      </c>
      <c r="K53" s="4">
        <f>SUMIFS('Selected scen drivers'!K$2:K$271,'Selected scen drivers'!$A$2:$A$271,reporting!$A53,'Selected scen drivers'!$B$2:$B$271,reporting!$B53)</f>
        <v>6555.5919999999996</v>
      </c>
      <c r="L53" s="4">
        <f>SUMIFS('Selected scen drivers'!L$2:L$271,'Selected scen drivers'!$A$2:$A$271,reporting!$A53,'Selected scen drivers'!$B$2:$B$271,reporting!$B53)</f>
        <v>7521.3010000000004</v>
      </c>
      <c r="M53" s="4">
        <f>SUMIFS('Selected scen drivers'!M$2:M$271,'Selected scen drivers'!$A$2:$A$271,reporting!$A53,'Selected scen drivers'!$B$2:$B$271,reporting!$B53)</f>
        <v>8532.1830000000009</v>
      </c>
      <c r="N53" s="4">
        <f>SUMIFS('Selected scen drivers'!N$2:N$271,'Selected scen drivers'!$A$2:$A$271,reporting!$A53,'Selected scen drivers'!$B$2:$B$271,reporting!$B53)</f>
        <v>9612.4920000000002</v>
      </c>
      <c r="O53" s="4">
        <f>SUMIFS('Selected scen drivers'!O$2:O$271,'Selected scen drivers'!$A$2:$A$271,reporting!$A53,'Selected scen drivers'!$B$2:$B$271,reporting!$B53)</f>
        <v>10787.222</v>
      </c>
      <c r="P53" s="4">
        <f>SUMIFS('Selected scen drivers'!P$2:P$271,'Selected scen drivers'!$A$2:$A$271,reporting!$A53,'Selected scen drivers'!$B$2:$B$271,reporting!$B53)</f>
        <v>12042.323</v>
      </c>
      <c r="Q53" s="4">
        <f>SUMIFS('Selected scen drivers'!Q$2:Q$271,'Selected scen drivers'!$A$2:$A$271,reporting!$A53,'Selected scen drivers'!$B$2:$B$271,reporting!$B53)</f>
        <v>13316.105</v>
      </c>
      <c r="R53" s="4">
        <f>SUMIFS('Selected scen drivers'!R$2:R$271,'Selected scen drivers'!$A$2:$A$271,reporting!$A53,'Selected scen drivers'!$B$2:$B$271,reporting!$B53)</f>
        <v>14595.262000000001</v>
      </c>
      <c r="S53" s="4">
        <f>SUMIFS('Selected scen drivers'!S$2:S$271,'Selected scen drivers'!$A$2:$A$271,reporting!$A53,'Selected scen drivers'!$B$2:$B$271,reporting!$B53)</f>
        <v>15880.165999999999</v>
      </c>
      <c r="T53" s="4">
        <f>SUMIFS('Selected scen drivers'!T$2:T$271,'Selected scen drivers'!$A$2:$A$271,reporting!$A53,'Selected scen drivers'!$B$2:$B$271,reporting!$B53)</f>
        <v>17183.59</v>
      </c>
      <c r="U53" s="4">
        <f>SUMIFS('Selected scen drivers'!U$2:U$271,'Selected scen drivers'!$A$2:$A$271,reporting!$A53,'Selected scen drivers'!$B$2:$B$271,reporting!$B53)</f>
        <v>18527.942999999999</v>
      </c>
      <c r="V53" s="4">
        <f>SUMIFS('Selected scen drivers'!V$2:V$271,'Selected scen drivers'!$A$2:$A$271,reporting!$A53,'Selected scen drivers'!$B$2:$B$271,reporting!$B53)</f>
        <v>19924.989000000001</v>
      </c>
      <c r="W53" s="4">
        <f>SUMIFS('Selected scen drivers'!W$2:W$271,'Selected scen drivers'!$A$2:$A$271,reporting!$A53,'Selected scen drivers'!$B$2:$B$271,reporting!$B53)</f>
        <v>21366.978999999999</v>
      </c>
      <c r="X53">
        <v>2</v>
      </c>
    </row>
    <row r="54" spans="1:24" ht="14.25" x14ac:dyDescent="0.45">
      <c r="A54" s="1">
        <f t="shared" si="0"/>
        <v>9</v>
      </c>
      <c r="B54" s="1">
        <f t="shared" si="1"/>
        <v>2</v>
      </c>
      <c r="D54" t="str">
        <f>IFERROR("rep_"&amp;VLOOKUP(B54,Classification!$N$5:$O$14,2,FALSE),"\I:")</f>
        <v>rep_GDPAGR</v>
      </c>
      <c r="E54" t="str">
        <f>IFERROR(VLOOKUP(A54,Classification!$A$4:$B$39,2,FALSE),"\I:")</f>
        <v>MidEast_other</v>
      </c>
      <c r="F54" s="4">
        <f>SUMIFS('Selected scen drivers'!F$2:F$271,'Selected scen drivers'!$A$2:$A$271,reporting!$A54,'Selected scen drivers'!$B$2:$B$271,reporting!$B54)</f>
        <v>152.51278413314401</v>
      </c>
      <c r="G54" s="4">
        <f>SUMIFS('Selected scen drivers'!G$2:G$271,'Selected scen drivers'!$A$2:$A$271,reporting!$A54,'Selected scen drivers'!$B$2:$B$271,reporting!$B54)</f>
        <v>154.580709897931</v>
      </c>
      <c r="H54" s="4">
        <f>SUMIFS('Selected scen drivers'!H$2:H$271,'Selected scen drivers'!$A$2:$A$271,reporting!$A54,'Selected scen drivers'!$B$2:$B$271,reporting!$B54)</f>
        <v>178.32619603275799</v>
      </c>
      <c r="I54" s="4">
        <f>SUMIFS('Selected scen drivers'!I$2:I$271,'Selected scen drivers'!$A$2:$A$271,reporting!$A54,'Selected scen drivers'!$B$2:$B$271,reporting!$B54)</f>
        <v>199.58710409781099</v>
      </c>
      <c r="J54" s="4">
        <f>SUMIFS('Selected scen drivers'!J$2:J$271,'Selected scen drivers'!$A$2:$A$271,reporting!$A54,'Selected scen drivers'!$B$2:$B$271,reporting!$B54)</f>
        <v>225.760413896552</v>
      </c>
      <c r="K54" s="4">
        <f>SUMIFS('Selected scen drivers'!K$2:K$271,'Selected scen drivers'!$A$2:$A$271,reporting!$A54,'Selected scen drivers'!$B$2:$B$271,reporting!$B54)</f>
        <v>253.322101844603</v>
      </c>
      <c r="L54" s="4">
        <f>SUMIFS('Selected scen drivers'!L$2:L$271,'Selected scen drivers'!$A$2:$A$271,reporting!$A54,'Selected scen drivers'!$B$2:$B$271,reporting!$B54)</f>
        <v>282.61313030058898</v>
      </c>
      <c r="M54" s="4">
        <f>SUMIFS('Selected scen drivers'!M$2:M$271,'Selected scen drivers'!$A$2:$A$271,reporting!$A54,'Selected scen drivers'!$B$2:$B$271,reporting!$B54)</f>
        <v>313.85260912058101</v>
      </c>
      <c r="N54" s="4">
        <f>SUMIFS('Selected scen drivers'!N$2:N$271,'Selected scen drivers'!$A$2:$A$271,reporting!$A54,'Selected scen drivers'!$B$2:$B$271,reporting!$B54)</f>
        <v>347.91126898252298</v>
      </c>
      <c r="O54" s="4">
        <f>SUMIFS('Selected scen drivers'!O$2:O$271,'Selected scen drivers'!$A$2:$A$271,reporting!$A54,'Selected scen drivers'!$B$2:$B$271,reporting!$B54)</f>
        <v>385.92329002906803</v>
      </c>
      <c r="P54" s="4">
        <f>SUMIFS('Selected scen drivers'!P$2:P$271,'Selected scen drivers'!$A$2:$A$271,reporting!$A54,'Selected scen drivers'!$B$2:$B$271,reporting!$B54)</f>
        <v>427.61211043221698</v>
      </c>
      <c r="Q54" s="4">
        <f>SUMIFS('Selected scen drivers'!Q$2:Q$271,'Selected scen drivers'!$A$2:$A$271,reporting!$A54,'Selected scen drivers'!$B$2:$B$271,reporting!$B54)</f>
        <v>470.384054649012</v>
      </c>
      <c r="R54" s="4">
        <f>SUMIFS('Selected scen drivers'!R$2:R$271,'Selected scen drivers'!$A$2:$A$271,reporting!$A54,'Selected scen drivers'!$B$2:$B$271,reporting!$B54)</f>
        <v>513.39669488328195</v>
      </c>
      <c r="S54" s="4">
        <f>SUMIFS('Selected scen drivers'!S$2:S$271,'Selected scen drivers'!$A$2:$A$271,reporting!$A54,'Selected scen drivers'!$B$2:$B$271,reporting!$B54)</f>
        <v>556.56811472618301</v>
      </c>
      <c r="T54" s="4">
        <f>SUMIFS('Selected scen drivers'!T$2:T$271,'Selected scen drivers'!$A$2:$A$271,reporting!$A54,'Selected scen drivers'!$B$2:$B$271,reporting!$B54)</f>
        <v>600.37629151666397</v>
      </c>
      <c r="U54" s="4">
        <f>SUMIFS('Selected scen drivers'!U$2:U$271,'Selected scen drivers'!$A$2:$A$271,reporting!$A54,'Selected scen drivers'!$B$2:$B$271,reporting!$B54)</f>
        <v>645.54226626252796</v>
      </c>
      <c r="V54" s="4">
        <f>SUMIFS('Selected scen drivers'!V$2:V$271,'Selected scen drivers'!$A$2:$A$271,reporting!$A54,'Selected scen drivers'!$B$2:$B$271,reporting!$B54)</f>
        <v>692.33327408072296</v>
      </c>
      <c r="W54" s="4">
        <f>SUMIFS('Selected scen drivers'!W$2:W$271,'Selected scen drivers'!$A$2:$A$271,reporting!$A54,'Selected scen drivers'!$B$2:$B$271,reporting!$B54)</f>
        <v>740.30832001445503</v>
      </c>
      <c r="X54">
        <v>2</v>
      </c>
    </row>
    <row r="55" spans="1:24" ht="14.25" x14ac:dyDescent="0.45">
      <c r="A55" s="1">
        <f t="shared" si="0"/>
        <v>9</v>
      </c>
      <c r="B55" s="1">
        <f t="shared" si="1"/>
        <v>3</v>
      </c>
      <c r="D55" t="str">
        <f>IFERROR("rep_"&amp;VLOOKUP(B55,Classification!$N$5:$O$14,2,FALSE),"\I:")</f>
        <v>rep_GDPIND</v>
      </c>
      <c r="E55" t="str">
        <f>IFERROR(VLOOKUP(A55,Classification!$A$4:$B$39,2,FALSE),"\I:")</f>
        <v>MidEast_other</v>
      </c>
      <c r="F55" s="4">
        <f>SUMIFS('Selected scen drivers'!F$2:F$271,'Selected scen drivers'!$A$2:$A$271,reporting!$A55,'Selected scen drivers'!$B$2:$B$271,reporting!$B55)</f>
        <v>1452.8229453804699</v>
      </c>
      <c r="G55" s="4">
        <f>SUMIFS('Selected scen drivers'!G$2:G$271,'Selected scen drivers'!$A$2:$A$271,reporting!$A55,'Selected scen drivers'!$B$2:$B$271,reporting!$B55)</f>
        <v>1464.5337189055999</v>
      </c>
      <c r="H55" s="4">
        <f>SUMIFS('Selected scen drivers'!H$2:H$271,'Selected scen drivers'!$A$2:$A$271,reporting!$A55,'Selected scen drivers'!$B$2:$B$271,reporting!$B55)</f>
        <v>1733.18566859975</v>
      </c>
      <c r="I55" s="4">
        <f>SUMIFS('Selected scen drivers'!I$2:I$271,'Selected scen drivers'!$A$2:$A$271,reporting!$A55,'Selected scen drivers'!$B$2:$B$271,reporting!$B55)</f>
        <v>2030.6847858235301</v>
      </c>
      <c r="J55" s="4">
        <f>SUMIFS('Selected scen drivers'!J$2:J$271,'Selected scen drivers'!$A$2:$A$271,reporting!$A55,'Selected scen drivers'!$B$2:$B$271,reporting!$B55)</f>
        <v>2382.5507043932698</v>
      </c>
      <c r="K55" s="4">
        <f>SUMIFS('Selected scen drivers'!K$2:K$271,'Selected scen drivers'!$A$2:$A$271,reporting!$A55,'Selected scen drivers'!$B$2:$B$271,reporting!$B55)</f>
        <v>2801.2828422586999</v>
      </c>
      <c r="L55" s="4">
        <f>SUMIFS('Selected scen drivers'!L$2:L$271,'Selected scen drivers'!$A$2:$A$271,reporting!$A55,'Selected scen drivers'!$B$2:$B$271,reporting!$B55)</f>
        <v>3255.02414184898</v>
      </c>
      <c r="M55" s="4">
        <f>SUMIFS('Selected scen drivers'!M$2:M$271,'Selected scen drivers'!$A$2:$A$271,reporting!$A55,'Selected scen drivers'!$B$2:$B$271,reporting!$B55)</f>
        <v>3736.1378409775298</v>
      </c>
      <c r="N55" s="4">
        <f>SUMIFS('Selected scen drivers'!N$2:N$271,'Selected scen drivers'!$A$2:$A$271,reporting!$A55,'Selected scen drivers'!$B$2:$B$271,reporting!$B55)</f>
        <v>4253.7052963548103</v>
      </c>
      <c r="O55" s="4">
        <f>SUMIFS('Selected scen drivers'!O$2:O$271,'Selected scen drivers'!$A$2:$A$271,reporting!$A55,'Selected scen drivers'!$B$2:$B$271,reporting!$B55)</f>
        <v>4818.6820213073397</v>
      </c>
      <c r="P55" s="4">
        <f>SUMIFS('Selected scen drivers'!P$2:P$271,'Selected scen drivers'!$A$2:$A$271,reporting!$A55,'Selected scen drivers'!$B$2:$B$271,reporting!$B55)</f>
        <v>5424.74513789513</v>
      </c>
      <c r="Q55" s="4">
        <f>SUMIFS('Selected scen drivers'!Q$2:Q$271,'Selected scen drivers'!$A$2:$A$271,reporting!$A55,'Selected scen drivers'!$B$2:$B$271,reporting!$B55)</f>
        <v>6044.7190003383603</v>
      </c>
      <c r="R55" s="4">
        <f>SUMIFS('Selected scen drivers'!R$2:R$271,'Selected scen drivers'!$A$2:$A$271,reporting!$A55,'Selected scen drivers'!$B$2:$B$271,reporting!$B55)</f>
        <v>6672.8605642283701</v>
      </c>
      <c r="S55" s="4">
        <f>SUMIFS('Selected scen drivers'!S$2:S$271,'Selected scen drivers'!$A$2:$A$271,reporting!$A55,'Selected scen drivers'!$B$2:$B$271,reporting!$B55)</f>
        <v>7308.1756277908798</v>
      </c>
      <c r="T55" s="4">
        <f>SUMIFS('Selected scen drivers'!T$2:T$271,'Selected scen drivers'!$A$2:$A$271,reporting!$A55,'Selected scen drivers'!$B$2:$B$271,reporting!$B55)</f>
        <v>7955.3661133511096</v>
      </c>
      <c r="U55" s="4">
        <f>SUMIFS('Selected scen drivers'!U$2:U$271,'Selected scen drivers'!$A$2:$A$271,reporting!$A55,'Selected scen drivers'!$B$2:$B$271,reporting!$B55)</f>
        <v>8624.4071102062408</v>
      </c>
      <c r="V55" s="4">
        <f>SUMIFS('Selected scen drivers'!V$2:V$271,'Selected scen drivers'!$A$2:$A$271,reporting!$A55,'Selected scen drivers'!$B$2:$B$271,reporting!$B55)</f>
        <v>9320.93589700757</v>
      </c>
      <c r="W55" s="4">
        <f>SUMIFS('Selected scen drivers'!W$2:W$271,'Selected scen drivers'!$A$2:$A$271,reporting!$A55,'Selected scen drivers'!$B$2:$B$271,reporting!$B55)</f>
        <v>10042.005784184999</v>
      </c>
      <c r="X55">
        <v>2</v>
      </c>
    </row>
    <row r="56" spans="1:24" ht="14.25" x14ac:dyDescent="0.45">
      <c r="A56" s="1">
        <f t="shared" si="0"/>
        <v>9</v>
      </c>
      <c r="B56" s="1">
        <f t="shared" si="1"/>
        <v>7</v>
      </c>
      <c r="D56" t="str">
        <f>IFERROR("rep_"&amp;VLOOKUP(B56,Classification!$N$5:$O$14,2,FALSE),"\I:")</f>
        <v>rep_GDPSER</v>
      </c>
      <c r="E56" t="str">
        <f>IFERROR(VLOOKUP(A56,Classification!$A$4:$B$39,2,FALSE),"\I:")</f>
        <v>MidEast_other</v>
      </c>
      <c r="F56" s="4">
        <f>SUMIFS('Selected scen drivers'!F$2:F$271,'Selected scen drivers'!$A$2:$A$271,reporting!$A56,'Selected scen drivers'!$B$2:$B$271,reporting!$B56)</f>
        <v>1881.9464904863801</v>
      </c>
      <c r="G56" s="4">
        <f>SUMIFS('Selected scen drivers'!G$2:G$271,'Selected scen drivers'!$A$2:$A$271,reporting!$A56,'Selected scen drivers'!$B$2:$B$271,reporting!$B56)</f>
        <v>1900.46717119647</v>
      </c>
      <c r="H56" s="4">
        <f>SUMIFS('Selected scen drivers'!H$2:H$271,'Selected scen drivers'!$A$2:$A$271,reporting!$A56,'Selected scen drivers'!$B$2:$B$271,reporting!$B56)</f>
        <v>2252.60073536749</v>
      </c>
      <c r="I56" s="4">
        <f>SUMIFS('Selected scen drivers'!I$2:I$271,'Selected scen drivers'!$A$2:$A$271,reporting!$A56,'Selected scen drivers'!$B$2:$B$271,reporting!$B56)</f>
        <v>2620.2254100786599</v>
      </c>
      <c r="J56" s="4">
        <f>SUMIFS('Selected scen drivers'!J$2:J$271,'Selected scen drivers'!$A$2:$A$271,reporting!$A56,'Selected scen drivers'!$B$2:$B$271,reporting!$B56)</f>
        <v>3040.2007817101799</v>
      </c>
      <c r="K56" s="4">
        <f>SUMIFS('Selected scen drivers'!K$2:K$271,'Selected scen drivers'!$A$2:$A$271,reporting!$A56,'Selected scen drivers'!$B$2:$B$271,reporting!$B56)</f>
        <v>3500.9870558967</v>
      </c>
      <c r="L56" s="4">
        <f>SUMIFS('Selected scen drivers'!L$2:L$271,'Selected scen drivers'!$A$2:$A$271,reporting!$A56,'Selected scen drivers'!$B$2:$B$271,reporting!$B56)</f>
        <v>3983.66372785043</v>
      </c>
      <c r="M56" s="4">
        <f>SUMIFS('Selected scen drivers'!M$2:M$271,'Selected scen drivers'!$A$2:$A$271,reporting!$A56,'Selected scen drivers'!$B$2:$B$271,reporting!$B56)</f>
        <v>4482.1925499018898</v>
      </c>
      <c r="N56" s="4">
        <f>SUMIFS('Selected scen drivers'!N$2:N$271,'Selected scen drivers'!$A$2:$A$271,reporting!$A56,'Selected scen drivers'!$B$2:$B$271,reporting!$B56)</f>
        <v>5010.8754346626702</v>
      </c>
      <c r="O56" s="4">
        <f>SUMIFS('Selected scen drivers'!O$2:O$271,'Selected scen drivers'!$A$2:$A$271,reporting!$A56,'Selected scen drivers'!$B$2:$B$271,reporting!$B56)</f>
        <v>5582.6166886636001</v>
      </c>
      <c r="P56" s="4">
        <f>SUMIFS('Selected scen drivers'!P$2:P$271,'Selected scen drivers'!$A$2:$A$271,reporting!$A56,'Selected scen drivers'!$B$2:$B$271,reporting!$B56)</f>
        <v>6189.9657516726502</v>
      </c>
      <c r="Q56" s="4">
        <f>SUMIFS('Selected scen drivers'!Q$2:Q$271,'Selected scen drivers'!$A$2:$A$271,reporting!$A56,'Selected scen drivers'!$B$2:$B$271,reporting!$B56)</f>
        <v>6801.0019450126301</v>
      </c>
      <c r="R56" s="4">
        <f>SUMIFS('Selected scen drivers'!R$2:R$271,'Selected scen drivers'!$A$2:$A$271,reporting!$A56,'Selected scen drivers'!$B$2:$B$271,reporting!$B56)</f>
        <v>7409.0047408883502</v>
      </c>
      <c r="S56" s="4">
        <f>SUMIFS('Selected scen drivers'!S$2:S$271,'Selected scen drivers'!$A$2:$A$271,reporting!$A56,'Selected scen drivers'!$B$2:$B$271,reporting!$B56)</f>
        <v>8015.42225748294</v>
      </c>
      <c r="T56" s="4">
        <f>SUMIFS('Selected scen drivers'!T$2:T$271,'Selected scen drivers'!$A$2:$A$271,reporting!$A56,'Selected scen drivers'!$B$2:$B$271,reporting!$B56)</f>
        <v>8627.8475951322307</v>
      </c>
      <c r="U56" s="4">
        <f>SUMIFS('Selected scen drivers'!U$2:U$271,'Selected scen drivers'!$A$2:$A$271,reporting!$A56,'Selected scen drivers'!$B$2:$B$271,reporting!$B56)</f>
        <v>9257.9936235312307</v>
      </c>
      <c r="V56" s="4">
        <f>SUMIFS('Selected scen drivers'!V$2:V$271,'Selected scen drivers'!$A$2:$A$271,reporting!$A56,'Selected scen drivers'!$B$2:$B$271,reporting!$B56)</f>
        <v>9911.7198289117096</v>
      </c>
      <c r="W56" s="4">
        <f>SUMIFS('Selected scen drivers'!W$2:W$271,'Selected scen drivers'!$A$2:$A$271,reporting!$A56,'Selected scen drivers'!$B$2:$B$271,reporting!$B56)</f>
        <v>10584.664895800501</v>
      </c>
      <c r="X56">
        <v>2</v>
      </c>
    </row>
    <row r="57" spans="1:24" ht="14.25" x14ac:dyDescent="0.45">
      <c r="A57" s="1">
        <f t="shared" si="0"/>
        <v>9</v>
      </c>
      <c r="B57" s="1">
        <f t="shared" si="1"/>
        <v>8</v>
      </c>
      <c r="D57" t="str">
        <f>IFERROR("rep_"&amp;VLOOKUP(B57,Classification!$N$5:$O$14,2,FALSE),"\I:")</f>
        <v>rep_HOU</v>
      </c>
      <c r="E57" t="str">
        <f>IFERROR(VLOOKUP(A57,Classification!$A$4:$B$39,2,FALSE),"\I:")</f>
        <v>MidEast_other</v>
      </c>
      <c r="F57" s="4">
        <f>SUMIFS('Selected scen drivers'!F$2:F$271,'Selected scen drivers'!$A$2:$A$271,reporting!$A57,'Selected scen drivers'!$B$2:$B$271,reporting!$B57)</f>
        <v>65.062274799999997</v>
      </c>
      <c r="G57" s="4">
        <f>SUMIFS('Selected scen drivers'!G$2:G$271,'Selected scen drivers'!$A$2:$A$271,reporting!$A57,'Selected scen drivers'!$B$2:$B$271,reporting!$B57)</f>
        <v>66.345267000000007</v>
      </c>
      <c r="H57" s="4">
        <f>SUMIFS('Selected scen drivers'!H$2:H$271,'Selected scen drivers'!$A$2:$A$271,reporting!$A57,'Selected scen drivers'!$B$2:$B$271,reporting!$B57)</f>
        <v>72.760227999999998</v>
      </c>
      <c r="I57" s="4">
        <f>SUMIFS('Selected scen drivers'!I$2:I$271,'Selected scen drivers'!$A$2:$A$271,reporting!$A57,'Selected scen drivers'!$B$2:$B$271,reporting!$B57)</f>
        <v>79.492238</v>
      </c>
      <c r="J57" s="4">
        <f>SUMIFS('Selected scen drivers'!J$2:J$271,'Selected scen drivers'!$A$2:$A$271,reporting!$A57,'Selected scen drivers'!$B$2:$B$271,reporting!$B57)</f>
        <v>85.783990500000002</v>
      </c>
      <c r="K57" s="4">
        <f>SUMIFS('Selected scen drivers'!K$2:K$271,'Selected scen drivers'!$A$2:$A$271,reporting!$A57,'Selected scen drivers'!$B$2:$B$271,reporting!$B57)</f>
        <v>91.222068500000006</v>
      </c>
      <c r="L57" s="4">
        <f>SUMIFS('Selected scen drivers'!L$2:L$271,'Selected scen drivers'!$A$2:$A$271,reporting!$A57,'Selected scen drivers'!$B$2:$B$271,reporting!$B57)</f>
        <v>95.334384499999999</v>
      </c>
      <c r="M57" s="4">
        <f>SUMIFS('Selected scen drivers'!M$2:M$271,'Selected scen drivers'!$A$2:$A$271,reporting!$A57,'Selected scen drivers'!$B$2:$B$271,reporting!$B57)</f>
        <v>97.500072000000003</v>
      </c>
      <c r="N57" s="4">
        <f>SUMIFS('Selected scen drivers'!N$2:N$271,'Selected scen drivers'!$A$2:$A$271,reporting!$A57,'Selected scen drivers'!$B$2:$B$271,reporting!$B57)</f>
        <v>98.937853000000004</v>
      </c>
      <c r="O57" s="4">
        <f>SUMIFS('Selected scen drivers'!O$2:O$271,'Selected scen drivers'!$A$2:$A$271,reporting!$A57,'Selected scen drivers'!$B$2:$B$271,reporting!$B57)</f>
        <v>100.6190825</v>
      </c>
      <c r="P57" s="4">
        <f>SUMIFS('Selected scen drivers'!P$2:P$271,'Selected scen drivers'!$A$2:$A$271,reporting!$A57,'Selected scen drivers'!$B$2:$B$271,reporting!$B57)</f>
        <v>102.6539855</v>
      </c>
      <c r="Q57" s="4">
        <f>SUMIFS('Selected scen drivers'!Q$2:Q$271,'Selected scen drivers'!$A$2:$A$271,reporting!$A57,'Selected scen drivers'!$B$2:$B$271,reporting!$B57)</f>
        <v>103.99495899999999</v>
      </c>
      <c r="R57" s="4">
        <f>SUMIFS('Selected scen drivers'!R$2:R$271,'Selected scen drivers'!$A$2:$A$271,reporting!$A57,'Selected scen drivers'!$B$2:$B$271,reporting!$B57)</f>
        <v>103.787611</v>
      </c>
      <c r="S57" s="4">
        <f>SUMIFS('Selected scen drivers'!S$2:S$271,'Selected scen drivers'!$A$2:$A$271,reporting!$A57,'Selected scen drivers'!$B$2:$B$271,reporting!$B57)</f>
        <v>102.014076</v>
      </c>
      <c r="T57" s="4">
        <f>SUMIFS('Selected scen drivers'!T$2:T$271,'Selected scen drivers'!$A$2:$A$271,reporting!$A57,'Selected scen drivers'!$B$2:$B$271,reporting!$B57)</f>
        <v>99.894963000000004</v>
      </c>
      <c r="U57" s="4">
        <f>SUMIFS('Selected scen drivers'!U$2:U$271,'Selected scen drivers'!$A$2:$A$271,reporting!$A57,'Selected scen drivers'!$B$2:$B$271,reporting!$B57)</f>
        <v>97.956246500000006</v>
      </c>
      <c r="V57" s="4">
        <f>SUMIFS('Selected scen drivers'!V$2:V$271,'Selected scen drivers'!$A$2:$A$271,reporting!$A57,'Selected scen drivers'!$B$2:$B$271,reporting!$B57)</f>
        <v>95.622757000000007</v>
      </c>
      <c r="W57" s="4">
        <f>SUMIFS('Selected scen drivers'!W$2:W$271,'Selected scen drivers'!$A$2:$A$271,reporting!$A57,'Selected scen drivers'!$B$2:$B$271,reporting!$B57)</f>
        <v>92.942975000000004</v>
      </c>
      <c r="X57">
        <v>2</v>
      </c>
    </row>
    <row r="58" spans="1:24" ht="14.25" x14ac:dyDescent="0.45">
      <c r="A58" s="1">
        <f t="shared" si="0"/>
        <v>9</v>
      </c>
      <c r="B58" s="1">
        <f t="shared" si="1"/>
        <v>9</v>
      </c>
      <c r="D58" t="str">
        <f>IFERROR("rep_"&amp;VLOOKUP(B58,Classification!$N$5:$O$14,2,FALSE),"\I:")</f>
        <v>rep_POP</v>
      </c>
      <c r="E58" t="str">
        <f>IFERROR(VLOOKUP(A58,Classification!$A$4:$B$39,2,FALSE),"\I:")</f>
        <v>MidEast_other</v>
      </c>
      <c r="F58" s="4">
        <f>SUMIFS('Selected scen drivers'!F$2:F$271,'Selected scen drivers'!$A$2:$A$271,reporting!$A58,'Selected scen drivers'!$B$2:$B$271,reporting!$B58)</f>
        <v>230.5634182</v>
      </c>
      <c r="G58" s="4">
        <f>SUMIFS('Selected scen drivers'!G$2:G$271,'Selected scen drivers'!$A$2:$A$271,reporting!$A58,'Selected scen drivers'!$B$2:$B$271,reporting!$B58)</f>
        <v>234.23318900000001</v>
      </c>
      <c r="H58" s="4">
        <f>SUMIFS('Selected scen drivers'!H$2:H$271,'Selected scen drivers'!$A$2:$A$271,reporting!$A58,'Selected scen drivers'!$B$2:$B$271,reporting!$B58)</f>
        <v>252.582043</v>
      </c>
      <c r="I58" s="4">
        <f>SUMIFS('Selected scen drivers'!I$2:I$271,'Selected scen drivers'!$A$2:$A$271,reporting!$A58,'Selected scen drivers'!$B$2:$B$271,reporting!$B58)</f>
        <v>270.86948699999999</v>
      </c>
      <c r="J58" s="4">
        <f>SUMIFS('Selected scen drivers'!J$2:J$271,'Selected scen drivers'!$A$2:$A$271,reporting!$A58,'Selected scen drivers'!$B$2:$B$271,reporting!$B58)</f>
        <v>288.349513</v>
      </c>
      <c r="K58" s="4">
        <f>SUMIFS('Selected scen drivers'!K$2:K$271,'Selected scen drivers'!$A$2:$A$271,reporting!$A58,'Selected scen drivers'!$B$2:$B$271,reporting!$B58)</f>
        <v>304.88868200000002</v>
      </c>
      <c r="L58" s="4">
        <f>SUMIFS('Selected scen drivers'!L$2:L$271,'Selected scen drivers'!$A$2:$A$271,reporting!$A58,'Selected scen drivers'!$B$2:$B$271,reporting!$B58)</f>
        <v>320.17920299999997</v>
      </c>
      <c r="M58" s="4">
        <f>SUMIFS('Selected scen drivers'!M$2:M$271,'Selected scen drivers'!$A$2:$A$271,reporting!$A58,'Selected scen drivers'!$B$2:$B$271,reporting!$B58)</f>
        <v>333.71304300000003</v>
      </c>
      <c r="N58" s="4">
        <f>SUMIFS('Selected scen drivers'!N$2:N$271,'Selected scen drivers'!$A$2:$A$271,reporting!$A58,'Selected scen drivers'!$B$2:$B$271,reporting!$B58)</f>
        <v>345.31378699999999</v>
      </c>
      <c r="O58" s="4">
        <f>SUMIFS('Selected scen drivers'!O$2:O$271,'Selected scen drivers'!$A$2:$A$271,reporting!$A58,'Selected scen drivers'!$B$2:$B$271,reporting!$B58)</f>
        <v>354.74247100000002</v>
      </c>
      <c r="P58" s="4">
        <f>SUMIFS('Selected scen drivers'!P$2:P$271,'Selected scen drivers'!$A$2:$A$271,reporting!$A58,'Selected scen drivers'!$B$2:$B$271,reporting!$B58)</f>
        <v>361.84770800000001</v>
      </c>
      <c r="Q58" s="4">
        <f>SUMIFS('Selected scen drivers'!Q$2:Q$271,'Selected scen drivers'!$A$2:$A$271,reporting!$A58,'Selected scen drivers'!$B$2:$B$271,reporting!$B58)</f>
        <v>366.75782199999998</v>
      </c>
      <c r="R58" s="4">
        <f>SUMIFS('Selected scen drivers'!R$2:R$271,'Selected scen drivers'!$A$2:$A$271,reporting!$A58,'Selected scen drivers'!$B$2:$B$271,reporting!$B58)</f>
        <v>369.766842</v>
      </c>
      <c r="S58" s="4">
        <f>SUMIFS('Selected scen drivers'!S$2:S$271,'Selected scen drivers'!$A$2:$A$271,reporting!$A58,'Selected scen drivers'!$B$2:$B$271,reporting!$B58)</f>
        <v>371.22009400000002</v>
      </c>
      <c r="T58" s="4">
        <f>SUMIFS('Selected scen drivers'!T$2:T$271,'Selected scen drivers'!$A$2:$A$271,reporting!$A58,'Selected scen drivers'!$B$2:$B$271,reporting!$B58)</f>
        <v>371.51314200000002</v>
      </c>
      <c r="U58" s="4">
        <f>SUMIFS('Selected scen drivers'!U$2:U$271,'Selected scen drivers'!$A$2:$A$271,reporting!$A58,'Selected scen drivers'!$B$2:$B$271,reporting!$B58)</f>
        <v>370.97778899999997</v>
      </c>
      <c r="V58" s="4">
        <f>SUMIFS('Selected scen drivers'!V$2:V$271,'Selected scen drivers'!$A$2:$A$271,reporting!$A58,'Selected scen drivers'!$B$2:$B$271,reporting!$B58)</f>
        <v>369.69073700000001</v>
      </c>
      <c r="W58" s="4">
        <f>SUMIFS('Selected scen drivers'!W$2:W$271,'Selected scen drivers'!$A$2:$A$271,reporting!$A58,'Selected scen drivers'!$B$2:$B$271,reporting!$B58)</f>
        <v>367.53304400000002</v>
      </c>
      <c r="X58">
        <v>2</v>
      </c>
    </row>
    <row r="59" spans="1:24" ht="14.25" x14ac:dyDescent="0.45">
      <c r="A59" s="1">
        <f t="shared" si="0"/>
        <v>10</v>
      </c>
      <c r="B59" s="1">
        <f t="shared" si="1"/>
        <v>1</v>
      </c>
      <c r="D59" t="str">
        <f>IFERROR("rep_"&amp;VLOOKUP(B59,Classification!$N$5:$O$14,2,FALSE),"\I:")</f>
        <v>rep_GDP</v>
      </c>
      <c r="E59" t="str">
        <f>IFERROR(VLOOKUP(A59,Classification!$A$4:$B$39,2,FALSE),"\I:")</f>
        <v>Mexico</v>
      </c>
      <c r="F59" s="4">
        <f>SUMIFS('Selected scen drivers'!F$2:F$271,'Selected scen drivers'!$A$2:$A$271,reporting!$A59,'Selected scen drivers'!$B$2:$B$271,reporting!$B59)</f>
        <v>2240.5940000000001</v>
      </c>
      <c r="G59" s="4">
        <f>SUMIFS('Selected scen drivers'!G$2:G$271,'Selected scen drivers'!$A$2:$A$271,reporting!$A59,'Selected scen drivers'!$B$2:$B$271,reporting!$B59)</f>
        <v>2223.54</v>
      </c>
      <c r="H59" s="4">
        <f>SUMIFS('Selected scen drivers'!H$2:H$271,'Selected scen drivers'!$A$2:$A$271,reporting!$A59,'Selected scen drivers'!$B$2:$B$271,reporting!$B59)</f>
        <v>2645.37</v>
      </c>
      <c r="I59" s="4">
        <f>SUMIFS('Selected scen drivers'!I$2:I$271,'Selected scen drivers'!$A$2:$A$271,reporting!$A59,'Selected scen drivers'!$B$2:$B$271,reporting!$B59)</f>
        <v>3024.44</v>
      </c>
      <c r="J59" s="4">
        <f>SUMIFS('Selected scen drivers'!J$2:J$271,'Selected scen drivers'!$A$2:$A$271,reporting!$A59,'Selected scen drivers'!$B$2:$B$271,reporting!$B59)</f>
        <v>3462.18</v>
      </c>
      <c r="K59" s="4">
        <f>SUMIFS('Selected scen drivers'!K$2:K$271,'Selected scen drivers'!$A$2:$A$271,reporting!$A59,'Selected scen drivers'!$B$2:$B$271,reporting!$B59)</f>
        <v>3949.5</v>
      </c>
      <c r="L59" s="4">
        <f>SUMIFS('Selected scen drivers'!L$2:L$271,'Selected scen drivers'!$A$2:$A$271,reporting!$A59,'Selected scen drivers'!$B$2:$B$271,reporting!$B59)</f>
        <v>4487.26</v>
      </c>
      <c r="M59" s="4">
        <f>SUMIFS('Selected scen drivers'!M$2:M$271,'Selected scen drivers'!$A$2:$A$271,reporting!$A59,'Selected scen drivers'!$B$2:$B$271,reporting!$B59)</f>
        <v>5066.04</v>
      </c>
      <c r="N59" s="4">
        <f>SUMIFS('Selected scen drivers'!N$2:N$271,'Selected scen drivers'!$A$2:$A$271,reporting!$A59,'Selected scen drivers'!$B$2:$B$271,reporting!$B59)</f>
        <v>5672.71</v>
      </c>
      <c r="O59" s="4">
        <f>SUMIFS('Selected scen drivers'!O$2:O$271,'Selected scen drivers'!$A$2:$A$271,reporting!$A59,'Selected scen drivers'!$B$2:$B$271,reporting!$B59)</f>
        <v>6286.07</v>
      </c>
      <c r="P59" s="4">
        <f>SUMIFS('Selected scen drivers'!P$2:P$271,'Selected scen drivers'!$A$2:$A$271,reporting!$A59,'Selected scen drivers'!$B$2:$B$271,reporting!$B59)</f>
        <v>6908.03</v>
      </c>
      <c r="Q59" s="4">
        <f>SUMIFS('Selected scen drivers'!Q$2:Q$271,'Selected scen drivers'!$A$2:$A$271,reporting!$A59,'Selected scen drivers'!$B$2:$B$271,reporting!$B59)</f>
        <v>7532.75</v>
      </c>
      <c r="R59" s="4">
        <f>SUMIFS('Selected scen drivers'!R$2:R$271,'Selected scen drivers'!$A$2:$A$271,reporting!$A59,'Selected scen drivers'!$B$2:$B$271,reporting!$B59)</f>
        <v>8145.45</v>
      </c>
      <c r="S59" s="4">
        <f>SUMIFS('Selected scen drivers'!S$2:S$271,'Selected scen drivers'!$A$2:$A$271,reporting!$A59,'Selected scen drivers'!$B$2:$B$271,reporting!$B59)</f>
        <v>8730.4699999999993</v>
      </c>
      <c r="T59" s="4">
        <f>SUMIFS('Selected scen drivers'!T$2:T$271,'Selected scen drivers'!$A$2:$A$271,reporting!$A59,'Selected scen drivers'!$B$2:$B$271,reporting!$B59)</f>
        <v>9282.26</v>
      </c>
      <c r="U59" s="4">
        <f>SUMIFS('Selected scen drivers'!U$2:U$271,'Selected scen drivers'!$A$2:$A$271,reporting!$A59,'Selected scen drivers'!$B$2:$B$271,reporting!$B59)</f>
        <v>9795.09</v>
      </c>
      <c r="V59" s="4">
        <f>SUMIFS('Selected scen drivers'!V$2:V$271,'Selected scen drivers'!$A$2:$A$271,reporting!$A59,'Selected scen drivers'!$B$2:$B$271,reporting!$B59)</f>
        <v>10264.299999999999</v>
      </c>
      <c r="W59" s="4">
        <f>SUMIFS('Selected scen drivers'!W$2:W$271,'Selected scen drivers'!$A$2:$A$271,reporting!$A59,'Selected scen drivers'!$B$2:$B$271,reporting!$B59)</f>
        <v>10685.5</v>
      </c>
      <c r="X59">
        <v>2</v>
      </c>
    </row>
    <row r="60" spans="1:24" ht="14.25" x14ac:dyDescent="0.45">
      <c r="A60" s="1">
        <f t="shared" si="0"/>
        <v>10</v>
      </c>
      <c r="B60" s="1">
        <f t="shared" si="1"/>
        <v>2</v>
      </c>
      <c r="D60" t="str">
        <f>IFERROR("rep_"&amp;VLOOKUP(B60,Classification!$N$5:$O$14,2,FALSE),"\I:")</f>
        <v>rep_GDPAGR</v>
      </c>
      <c r="E60" t="str">
        <f>IFERROR(VLOOKUP(A60,Classification!$A$4:$B$39,2,FALSE),"\I:")</f>
        <v>Mexico</v>
      </c>
      <c r="F60" s="4">
        <f>SUMIFS('Selected scen drivers'!F$2:F$271,'Selected scen drivers'!$A$2:$A$271,reporting!$A60,'Selected scen drivers'!$B$2:$B$271,reporting!$B60)</f>
        <v>80.308109986244503</v>
      </c>
      <c r="G60" s="4">
        <f>SUMIFS('Selected scen drivers'!G$2:G$271,'Selected scen drivers'!$A$2:$A$271,reporting!$A60,'Selected scen drivers'!$B$2:$B$271,reporting!$B60)</f>
        <v>79.696854887058606</v>
      </c>
      <c r="H60" s="4">
        <f>SUMIFS('Selected scen drivers'!H$2:H$271,'Selected scen drivers'!$A$2:$A$271,reporting!$A60,'Selected scen drivers'!$B$2:$B$271,reporting!$B60)</f>
        <v>94.816225034214895</v>
      </c>
      <c r="I60" s="4">
        <f>SUMIFS('Selected scen drivers'!I$2:I$271,'Selected scen drivers'!$A$2:$A$271,reporting!$A60,'Selected scen drivers'!$B$2:$B$271,reporting!$B60)</f>
        <v>108.402977142132</v>
      </c>
      <c r="J60" s="4">
        <f>SUMIFS('Selected scen drivers'!J$2:J$271,'Selected scen drivers'!$A$2:$A$271,reporting!$A60,'Selected scen drivers'!$B$2:$B$271,reporting!$B60)</f>
        <v>124.092598762728</v>
      </c>
      <c r="K60" s="4">
        <f>SUMIFS('Selected scen drivers'!K$2:K$271,'Selected scen drivers'!$A$2:$A$271,reporting!$A60,'Selected scen drivers'!$B$2:$B$271,reporting!$B60)</f>
        <v>141.55928311451001</v>
      </c>
      <c r="L60" s="4">
        <f>SUMIFS('Selected scen drivers'!L$2:L$271,'Selected scen drivers'!$A$2:$A$271,reporting!$A60,'Selected scen drivers'!$B$2:$B$271,reporting!$B60)</f>
        <v>160.833854601448</v>
      </c>
      <c r="M60" s="4">
        <f>SUMIFS('Selected scen drivers'!M$2:M$271,'Selected scen drivers'!$A$2:$A$271,reporting!$A60,'Selected scen drivers'!$B$2:$B$271,reporting!$B60)</f>
        <v>181.578678473081</v>
      </c>
      <c r="N60" s="4">
        <f>SUMIFS('Selected scen drivers'!N$2:N$271,'Selected scen drivers'!$A$2:$A$271,reporting!$A60,'Selected scen drivers'!$B$2:$B$271,reporting!$B60)</f>
        <v>203.323144933919</v>
      </c>
      <c r="O60" s="4">
        <f>SUMIFS('Selected scen drivers'!O$2:O$271,'Selected scen drivers'!$A$2:$A$271,reporting!$A60,'Selected scen drivers'!$B$2:$B$271,reporting!$B60)</f>
        <v>225.30739658377701</v>
      </c>
      <c r="P60" s="4">
        <f>SUMIFS('Selected scen drivers'!P$2:P$271,'Selected scen drivers'!$A$2:$A$271,reporting!$A60,'Selected scen drivers'!$B$2:$B$271,reporting!$B60)</f>
        <v>247.59989227333301</v>
      </c>
      <c r="Q60" s="4">
        <f>SUMIFS('Selected scen drivers'!Q$2:Q$271,'Selected scen drivers'!$A$2:$A$271,reporting!$A60,'Selected scen drivers'!$B$2:$B$271,reporting!$B60)</f>
        <v>269.99131279423398</v>
      </c>
      <c r="R60" s="4">
        <f>SUMIFS('Selected scen drivers'!R$2:R$271,'Selected scen drivers'!$A$2:$A$271,reporting!$A60,'Selected scen drivers'!$B$2:$B$271,reporting!$B60)</f>
        <v>291.951908506162</v>
      </c>
      <c r="S60" s="4">
        <f>SUMIFS('Selected scen drivers'!S$2:S$271,'Selected scen drivers'!$A$2:$A$271,reporting!$A60,'Selected scen drivers'!$B$2:$B$271,reporting!$B60)</f>
        <v>312.92038851822701</v>
      </c>
      <c r="T60" s="4">
        <f>SUMIFS('Selected scen drivers'!T$2:T$271,'Selected scen drivers'!$A$2:$A$271,reporting!$A60,'Selected scen drivers'!$B$2:$B$271,reporting!$B60)</f>
        <v>332.69782789783301</v>
      </c>
      <c r="U60" s="4">
        <f>SUMIFS('Selected scen drivers'!U$2:U$271,'Selected scen drivers'!$A$2:$A$271,reporting!$A60,'Selected scen drivers'!$B$2:$B$271,reporting!$B60)</f>
        <v>351.07885009295001</v>
      </c>
      <c r="V60" s="4">
        <f>SUMIFS('Selected scen drivers'!V$2:V$271,'Selected scen drivers'!$A$2:$A$271,reporting!$A60,'Selected scen drivers'!$B$2:$B$271,reporting!$B60)</f>
        <v>367.89642984485801</v>
      </c>
      <c r="W60" s="4">
        <f>SUMIFS('Selected scen drivers'!W$2:W$271,'Selected scen drivers'!$A$2:$A$271,reporting!$A60,'Selected scen drivers'!$B$2:$B$271,reporting!$B60)</f>
        <v>382.99321932398999</v>
      </c>
      <c r="X60">
        <v>2</v>
      </c>
    </row>
    <row r="61" spans="1:24" ht="14.25" x14ac:dyDescent="0.45">
      <c r="A61" s="1">
        <f t="shared" si="0"/>
        <v>10</v>
      </c>
      <c r="B61" s="1">
        <f t="shared" si="1"/>
        <v>3</v>
      </c>
      <c r="D61" t="str">
        <f>IFERROR("rep_"&amp;VLOOKUP(B61,Classification!$N$5:$O$14,2,FALSE),"\I:")</f>
        <v>rep_GDPIND</v>
      </c>
      <c r="E61" t="str">
        <f>IFERROR(VLOOKUP(A61,Classification!$A$4:$B$39,2,FALSE),"\I:")</f>
        <v>Mexico</v>
      </c>
      <c r="F61" s="4">
        <f>SUMIFS('Selected scen drivers'!F$2:F$271,'Selected scen drivers'!$A$2:$A$271,reporting!$A61,'Selected scen drivers'!$B$2:$B$271,reporting!$B61)</f>
        <v>733.85880987753205</v>
      </c>
      <c r="G61" s="4">
        <f>SUMIFS('Selected scen drivers'!G$2:G$271,'Selected scen drivers'!$A$2:$A$271,reporting!$A61,'Selected scen drivers'!$B$2:$B$271,reporting!$B61)</f>
        <v>728.27313565736904</v>
      </c>
      <c r="H61" s="4">
        <f>SUMIFS('Selected scen drivers'!H$2:H$271,'Selected scen drivers'!$A$2:$A$271,reporting!$A61,'Selected scen drivers'!$B$2:$B$271,reporting!$B61)</f>
        <v>866.43456149830195</v>
      </c>
      <c r="I61" s="4">
        <f>SUMIFS('Selected scen drivers'!I$2:I$271,'Selected scen drivers'!$A$2:$A$271,reporting!$A61,'Selected scen drivers'!$B$2:$B$271,reporting!$B61)</f>
        <v>990.590860703011</v>
      </c>
      <c r="J61" s="4">
        <f>SUMIFS('Selected scen drivers'!J$2:J$271,'Selected scen drivers'!$A$2:$A$271,reporting!$A61,'Selected scen drivers'!$B$2:$B$271,reporting!$B61)</f>
        <v>1133.9632679467099</v>
      </c>
      <c r="K61" s="4">
        <f>SUMIFS('Selected scen drivers'!K$2:K$271,'Selected scen drivers'!$A$2:$A$271,reporting!$A61,'Selected scen drivers'!$B$2:$B$271,reporting!$B61)</f>
        <v>1293.5745474687999</v>
      </c>
      <c r="L61" s="4">
        <f>SUMIFS('Selected scen drivers'!L$2:L$271,'Selected scen drivers'!$A$2:$A$271,reporting!$A61,'Selected scen drivers'!$B$2:$B$271,reporting!$B61)</f>
        <v>1469.7063739396999</v>
      </c>
      <c r="M61" s="4">
        <f>SUMIFS('Selected scen drivers'!M$2:M$271,'Selected scen drivers'!$A$2:$A$271,reporting!$A61,'Selected scen drivers'!$B$2:$B$271,reporting!$B61)</f>
        <v>1659.2734271322599</v>
      </c>
      <c r="N61" s="4">
        <f>SUMIFS('Selected scen drivers'!N$2:N$271,'Selected scen drivers'!$A$2:$A$271,reporting!$A61,'Selected scen drivers'!$B$2:$B$271,reporting!$B61)</f>
        <v>1857.9752553922599</v>
      </c>
      <c r="O61" s="4">
        <f>SUMIFS('Selected scen drivers'!O$2:O$271,'Selected scen drivers'!$A$2:$A$271,reporting!$A61,'Selected scen drivers'!$B$2:$B$271,reporting!$B61)</f>
        <v>2058.86825056519</v>
      </c>
      <c r="P61" s="4">
        <f>SUMIFS('Selected scen drivers'!P$2:P$271,'Selected scen drivers'!$A$2:$A$271,reporting!$A61,'Selected scen drivers'!$B$2:$B$271,reporting!$B61)</f>
        <v>2262.57799244231</v>
      </c>
      <c r="Q61" s="4">
        <f>SUMIFS('Selected scen drivers'!Q$2:Q$271,'Selected scen drivers'!$A$2:$A$271,reporting!$A61,'Selected scen drivers'!$B$2:$B$271,reporting!$B61)</f>
        <v>2467.1917134942701</v>
      </c>
      <c r="R61" s="4">
        <f>SUMIFS('Selected scen drivers'!R$2:R$271,'Selected scen drivers'!$A$2:$A$271,reporting!$A61,'Selected scen drivers'!$B$2:$B$271,reporting!$B61)</f>
        <v>2667.8685397340801</v>
      </c>
      <c r="S61" s="4">
        <f>SUMIFS('Selected scen drivers'!S$2:S$271,'Selected scen drivers'!$A$2:$A$271,reporting!$A61,'Selected scen drivers'!$B$2:$B$271,reporting!$B61)</f>
        <v>2859.4793719306099</v>
      </c>
      <c r="T61" s="4">
        <f>SUMIFS('Selected scen drivers'!T$2:T$271,'Selected scen drivers'!$A$2:$A$271,reporting!$A61,'Selected scen drivers'!$B$2:$B$271,reporting!$B61)</f>
        <v>3040.20642587359</v>
      </c>
      <c r="U61" s="4">
        <f>SUMIFS('Selected scen drivers'!U$2:U$271,'Selected scen drivers'!$A$2:$A$271,reporting!$A61,'Selected scen drivers'!$B$2:$B$271,reporting!$B61)</f>
        <v>3208.17296218918</v>
      </c>
      <c r="V61" s="4">
        <f>SUMIFS('Selected scen drivers'!V$2:V$271,'Selected scen drivers'!$A$2:$A$271,reporting!$A61,'Selected scen drivers'!$B$2:$B$271,reporting!$B61)</f>
        <v>3361.85269719813</v>
      </c>
      <c r="W61" s="4">
        <f>SUMIFS('Selected scen drivers'!W$2:W$271,'Selected scen drivers'!$A$2:$A$271,reporting!$A61,'Selected scen drivers'!$B$2:$B$271,reporting!$B61)</f>
        <v>3499.8077799665498</v>
      </c>
      <c r="X61">
        <v>2</v>
      </c>
    </row>
    <row r="62" spans="1:24" ht="14.25" x14ac:dyDescent="0.45">
      <c r="A62" s="1">
        <f t="shared" si="0"/>
        <v>10</v>
      </c>
      <c r="B62" s="1">
        <f t="shared" si="1"/>
        <v>7</v>
      </c>
      <c r="D62" t="str">
        <f>IFERROR("rep_"&amp;VLOOKUP(B62,Classification!$N$5:$O$14,2,FALSE),"\I:")</f>
        <v>rep_GDPSER</v>
      </c>
      <c r="E62" t="str">
        <f>IFERROR(VLOOKUP(A62,Classification!$A$4:$B$39,2,FALSE),"\I:")</f>
        <v>Mexico</v>
      </c>
      <c r="F62" s="4">
        <f>SUMIFS('Selected scen drivers'!F$2:F$271,'Selected scen drivers'!$A$2:$A$271,reporting!$A62,'Selected scen drivers'!$B$2:$B$271,reporting!$B62)</f>
        <v>1426.42708013622</v>
      </c>
      <c r="G62" s="4">
        <f>SUMIFS('Selected scen drivers'!G$2:G$271,'Selected scen drivers'!$A$2:$A$271,reporting!$A62,'Selected scen drivers'!$B$2:$B$271,reporting!$B62)</f>
        <v>1415.57000945557</v>
      </c>
      <c r="H62" s="4">
        <f>SUMIFS('Selected scen drivers'!H$2:H$271,'Selected scen drivers'!$A$2:$A$271,reporting!$A62,'Selected scen drivers'!$B$2:$B$271,reporting!$B62)</f>
        <v>1684.11921346748</v>
      </c>
      <c r="I62" s="4">
        <f>SUMIFS('Selected scen drivers'!I$2:I$271,'Selected scen drivers'!$A$2:$A$271,reporting!$A62,'Selected scen drivers'!$B$2:$B$271,reporting!$B62)</f>
        <v>1925.4461621548601</v>
      </c>
      <c r="J62" s="4">
        <f>SUMIFS('Selected scen drivers'!J$2:J$271,'Selected scen drivers'!$A$2:$A$271,reporting!$A62,'Selected scen drivers'!$B$2:$B$271,reporting!$B62)</f>
        <v>2204.1241332905602</v>
      </c>
      <c r="K62" s="4">
        <f>SUMIFS('Selected scen drivers'!K$2:K$271,'Selected scen drivers'!$A$2:$A$271,reporting!$A62,'Selected scen drivers'!$B$2:$B$271,reporting!$B62)</f>
        <v>2514.3661694166899</v>
      </c>
      <c r="L62" s="4">
        <f>SUMIFS('Selected scen drivers'!L$2:L$271,'Selected scen drivers'!$A$2:$A$271,reporting!$A62,'Selected scen drivers'!$B$2:$B$271,reporting!$B62)</f>
        <v>2856.7197714588501</v>
      </c>
      <c r="M62" s="4">
        <f>SUMIFS('Selected scen drivers'!M$2:M$271,'Selected scen drivers'!$A$2:$A$271,reporting!$A62,'Selected scen drivers'!$B$2:$B$271,reporting!$B62)</f>
        <v>3225.1878943946599</v>
      </c>
      <c r="N62" s="4">
        <f>SUMIFS('Selected scen drivers'!N$2:N$271,'Selected scen drivers'!$A$2:$A$271,reporting!$A62,'Selected scen drivers'!$B$2:$B$271,reporting!$B62)</f>
        <v>3611.4115996738201</v>
      </c>
      <c r="O62" s="4">
        <f>SUMIFS('Selected scen drivers'!O$2:O$271,'Selected scen drivers'!$A$2:$A$271,reporting!$A62,'Selected scen drivers'!$B$2:$B$271,reporting!$B62)</f>
        <v>4001.8943528510299</v>
      </c>
      <c r="P62" s="4">
        <f>SUMIFS('Selected scen drivers'!P$2:P$271,'Selected scen drivers'!$A$2:$A$271,reporting!$A62,'Selected scen drivers'!$B$2:$B$271,reporting!$B62)</f>
        <v>4397.8521152843596</v>
      </c>
      <c r="Q62" s="4">
        <f>SUMIFS('Selected scen drivers'!Q$2:Q$271,'Selected scen drivers'!$A$2:$A$271,reporting!$A62,'Selected scen drivers'!$B$2:$B$271,reporting!$B62)</f>
        <v>4795.5669737115004</v>
      </c>
      <c r="R62" s="4">
        <f>SUMIFS('Selected scen drivers'!R$2:R$271,'Selected scen drivers'!$A$2:$A$271,reporting!$A62,'Selected scen drivers'!$B$2:$B$271,reporting!$B62)</f>
        <v>5185.62955175976</v>
      </c>
      <c r="S62" s="4">
        <f>SUMIFS('Selected scen drivers'!S$2:S$271,'Selected scen drivers'!$A$2:$A$271,reporting!$A62,'Selected scen drivers'!$B$2:$B$271,reporting!$B62)</f>
        <v>5558.0702395511598</v>
      </c>
      <c r="T62" s="4">
        <f>SUMIFS('Selected scen drivers'!T$2:T$271,'Selected scen drivers'!$A$2:$A$271,reporting!$A62,'Selected scen drivers'!$B$2:$B$271,reporting!$B62)</f>
        <v>5909.3557462285698</v>
      </c>
      <c r="U62" s="4">
        <f>SUMIFS('Selected scen drivers'!U$2:U$271,'Selected scen drivers'!$A$2:$A$271,reporting!$A62,'Selected scen drivers'!$B$2:$B$271,reporting!$B62)</f>
        <v>6235.8381877178699</v>
      </c>
      <c r="V62" s="4">
        <f>SUMIFS('Selected scen drivers'!V$2:V$271,'Selected scen drivers'!$A$2:$A$271,reporting!$A62,'Selected scen drivers'!$B$2:$B$271,reporting!$B62)</f>
        <v>6534.5508729570101</v>
      </c>
      <c r="W62" s="4">
        <f>SUMIFS('Selected scen drivers'!W$2:W$271,'Selected scen drivers'!$A$2:$A$271,reporting!$A62,'Selected scen drivers'!$B$2:$B$271,reporting!$B62)</f>
        <v>6802.6990007094601</v>
      </c>
      <c r="X62">
        <v>2</v>
      </c>
    </row>
    <row r="63" spans="1:24" ht="14.25" x14ac:dyDescent="0.45">
      <c r="A63" s="1">
        <f t="shared" si="0"/>
        <v>10</v>
      </c>
      <c r="B63" s="1">
        <f t="shared" si="1"/>
        <v>8</v>
      </c>
      <c r="D63" t="str">
        <f>IFERROR("rep_"&amp;VLOOKUP(B63,Classification!$N$5:$O$14,2,FALSE),"\I:")</f>
        <v>rep_HOU</v>
      </c>
      <c r="E63" t="str">
        <f>IFERROR(VLOOKUP(A63,Classification!$A$4:$B$39,2,FALSE),"\I:")</f>
        <v>Mexico</v>
      </c>
      <c r="F63" s="4">
        <f>SUMIFS('Selected scen drivers'!F$2:F$271,'Selected scen drivers'!$A$2:$A$271,reporting!$A63,'Selected scen drivers'!$B$2:$B$271,reporting!$B63)</f>
        <v>35.994207400000001</v>
      </c>
      <c r="G63" s="4">
        <f>SUMIFS('Selected scen drivers'!G$2:G$271,'Selected scen drivers'!$A$2:$A$271,reporting!$A63,'Selected scen drivers'!$B$2:$B$271,reporting!$B63)</f>
        <v>36.420473999999999</v>
      </c>
      <c r="H63" s="4">
        <f>SUMIFS('Selected scen drivers'!H$2:H$271,'Selected scen drivers'!$A$2:$A$271,reporting!$A63,'Selected scen drivers'!$B$2:$B$271,reporting!$B63)</f>
        <v>38.551806999999997</v>
      </c>
      <c r="I63" s="4">
        <f>SUMIFS('Selected scen drivers'!I$2:I$271,'Selected scen drivers'!$A$2:$A$271,reporting!$A63,'Selected scen drivers'!$B$2:$B$271,reporting!$B63)</f>
        <v>40.513532499999997</v>
      </c>
      <c r="J63" s="4">
        <f>SUMIFS('Selected scen drivers'!J$2:J$271,'Selected scen drivers'!$A$2:$A$271,reporting!$A63,'Selected scen drivers'!$B$2:$B$271,reporting!$B63)</f>
        <v>41.866118499999999</v>
      </c>
      <c r="K63" s="4">
        <f>SUMIFS('Selected scen drivers'!K$2:K$271,'Selected scen drivers'!$A$2:$A$271,reporting!$A63,'Selected scen drivers'!$B$2:$B$271,reporting!$B63)</f>
        <v>42.823470499999999</v>
      </c>
      <c r="L63" s="4">
        <f>SUMIFS('Selected scen drivers'!L$2:L$271,'Selected scen drivers'!$A$2:$A$271,reporting!$A63,'Selected scen drivers'!$B$2:$B$271,reporting!$B63)</f>
        <v>43.317107</v>
      </c>
      <c r="M63" s="4">
        <f>SUMIFS('Selected scen drivers'!M$2:M$271,'Selected scen drivers'!$A$2:$A$271,reporting!$A63,'Selected scen drivers'!$B$2:$B$271,reporting!$B63)</f>
        <v>43.525216499999999</v>
      </c>
      <c r="N63" s="4">
        <f>SUMIFS('Selected scen drivers'!N$2:N$271,'Selected scen drivers'!$A$2:$A$271,reporting!$A63,'Selected scen drivers'!$B$2:$B$271,reporting!$B63)</f>
        <v>43.404933499999999</v>
      </c>
      <c r="O63" s="4">
        <f>SUMIFS('Selected scen drivers'!O$2:O$271,'Selected scen drivers'!$A$2:$A$271,reporting!$A63,'Selected scen drivers'!$B$2:$B$271,reporting!$B63)</f>
        <v>42.894132999999997</v>
      </c>
      <c r="P63" s="4">
        <f>SUMIFS('Selected scen drivers'!P$2:P$271,'Selected scen drivers'!$A$2:$A$271,reporting!$A63,'Selected scen drivers'!$B$2:$B$271,reporting!$B63)</f>
        <v>42.117706499999997</v>
      </c>
      <c r="Q63" s="4">
        <f>SUMIFS('Selected scen drivers'!Q$2:Q$271,'Selected scen drivers'!$A$2:$A$271,reporting!$A63,'Selected scen drivers'!$B$2:$B$271,reporting!$B63)</f>
        <v>41.101538499999997</v>
      </c>
      <c r="R63" s="4">
        <f>SUMIFS('Selected scen drivers'!R$2:R$271,'Selected scen drivers'!$A$2:$A$271,reporting!$A63,'Selected scen drivers'!$B$2:$B$271,reporting!$B63)</f>
        <v>39.946939</v>
      </c>
      <c r="S63" s="4">
        <f>SUMIFS('Selected scen drivers'!S$2:S$271,'Selected scen drivers'!$A$2:$A$271,reporting!$A63,'Selected scen drivers'!$B$2:$B$271,reporting!$B63)</f>
        <v>38.692382500000001</v>
      </c>
      <c r="T63" s="4">
        <f>SUMIFS('Selected scen drivers'!T$2:T$271,'Selected scen drivers'!$A$2:$A$271,reporting!$A63,'Selected scen drivers'!$B$2:$B$271,reporting!$B63)</f>
        <v>37.608764499999999</v>
      </c>
      <c r="U63" s="4">
        <f>SUMIFS('Selected scen drivers'!U$2:U$271,'Selected scen drivers'!$A$2:$A$271,reporting!$A63,'Selected scen drivers'!$B$2:$B$271,reporting!$B63)</f>
        <v>36.464689499999999</v>
      </c>
      <c r="V63" s="4">
        <f>SUMIFS('Selected scen drivers'!V$2:V$271,'Selected scen drivers'!$A$2:$A$271,reporting!$A63,'Selected scen drivers'!$B$2:$B$271,reporting!$B63)</f>
        <v>35.282971500000002</v>
      </c>
      <c r="W63" s="4">
        <f>SUMIFS('Selected scen drivers'!W$2:W$271,'Selected scen drivers'!$A$2:$A$271,reporting!$A63,'Selected scen drivers'!$B$2:$B$271,reporting!$B63)</f>
        <v>34.106492500000002</v>
      </c>
      <c r="X63">
        <v>2</v>
      </c>
    </row>
    <row r="64" spans="1:24" ht="14.25" x14ac:dyDescent="0.45">
      <c r="A64" s="1">
        <f t="shared" si="0"/>
        <v>10</v>
      </c>
      <c r="B64" s="1">
        <f t="shared" si="1"/>
        <v>9</v>
      </c>
      <c r="D64" t="str">
        <f>IFERROR("rep_"&amp;VLOOKUP(B64,Classification!$N$5:$O$14,2,FALSE),"\I:")</f>
        <v>rep_POP</v>
      </c>
      <c r="E64" t="str">
        <f>IFERROR(VLOOKUP(A64,Classification!$A$4:$B$39,2,FALSE),"\I:")</f>
        <v>Mexico</v>
      </c>
      <c r="F64" s="4">
        <f>SUMIFS('Selected scen drivers'!F$2:F$271,'Selected scen drivers'!$A$2:$A$271,reporting!$A64,'Selected scen drivers'!$B$2:$B$271,reporting!$B64)</f>
        <v>124.6504516</v>
      </c>
      <c r="G64" s="4">
        <f>SUMIFS('Selected scen drivers'!G$2:G$271,'Selected scen drivers'!$A$2:$A$271,reporting!$A64,'Selected scen drivers'!$B$2:$B$271,reporting!$B64)</f>
        <v>125.61046399999999</v>
      </c>
      <c r="H64" s="4">
        <f>SUMIFS('Selected scen drivers'!H$2:H$271,'Selected scen drivers'!$A$2:$A$271,reporting!$A64,'Selected scen drivers'!$B$2:$B$271,reporting!$B64)</f>
        <v>130.410526</v>
      </c>
      <c r="I64" s="4">
        <f>SUMIFS('Selected scen drivers'!I$2:I$271,'Selected scen drivers'!$A$2:$A$271,reporting!$A64,'Selected scen drivers'!$B$2:$B$271,reporting!$B64)</f>
        <v>135.61856900000001</v>
      </c>
      <c r="J64" s="4">
        <f>SUMIFS('Selected scen drivers'!J$2:J$271,'Selected scen drivers'!$A$2:$A$271,reporting!$A64,'Selected scen drivers'!$B$2:$B$271,reporting!$B64)</f>
        <v>140.225449</v>
      </c>
      <c r="K64" s="4">
        <f>SUMIFS('Selected scen drivers'!K$2:K$271,'Selected scen drivers'!$A$2:$A$271,reporting!$A64,'Selected scen drivers'!$B$2:$B$271,reporting!$B64)</f>
        <v>144.09974500000001</v>
      </c>
      <c r="L64" s="4">
        <f>SUMIFS('Selected scen drivers'!L$2:L$271,'Selected scen drivers'!$A$2:$A$271,reporting!$A64,'Selected scen drivers'!$B$2:$B$271,reporting!$B64)</f>
        <v>147.15673100000001</v>
      </c>
      <c r="M64" s="4">
        <f>SUMIFS('Selected scen drivers'!M$2:M$271,'Selected scen drivers'!$A$2:$A$271,reporting!$A64,'Selected scen drivers'!$B$2:$B$271,reporting!$B64)</f>
        <v>149.4179</v>
      </c>
      <c r="N64" s="4">
        <f>SUMIFS('Selected scen drivers'!N$2:N$271,'Selected scen drivers'!$A$2:$A$271,reporting!$A64,'Selected scen drivers'!$B$2:$B$271,reporting!$B64)</f>
        <v>151.052044</v>
      </c>
      <c r="O64" s="4">
        <f>SUMIFS('Selected scen drivers'!O$2:O$271,'Selected scen drivers'!$A$2:$A$271,reporting!$A64,'Selected scen drivers'!$B$2:$B$271,reporting!$B64)</f>
        <v>152.07494700000001</v>
      </c>
      <c r="P64" s="4">
        <f>SUMIFS('Selected scen drivers'!P$2:P$271,'Selected scen drivers'!$A$2:$A$271,reporting!$A64,'Selected scen drivers'!$B$2:$B$271,reporting!$B64)</f>
        <v>152.57693399999999</v>
      </c>
      <c r="Q64" s="4">
        <f>SUMIFS('Selected scen drivers'!Q$2:Q$271,'Selected scen drivers'!$A$2:$A$271,reporting!$A64,'Selected scen drivers'!$B$2:$B$271,reporting!$B64)</f>
        <v>152.59419299999999</v>
      </c>
      <c r="R64" s="4">
        <f>SUMIFS('Selected scen drivers'!R$2:R$271,'Selected scen drivers'!$A$2:$A$271,reporting!$A64,'Selected scen drivers'!$B$2:$B$271,reporting!$B64)</f>
        <v>152.15549999999999</v>
      </c>
      <c r="S64" s="4">
        <f>SUMIFS('Selected scen drivers'!S$2:S$271,'Selected scen drivers'!$A$2:$A$271,reporting!$A64,'Selected scen drivers'!$B$2:$B$271,reporting!$B64)</f>
        <v>151.339146</v>
      </c>
      <c r="T64" s="4">
        <f>SUMIFS('Selected scen drivers'!T$2:T$271,'Selected scen drivers'!$A$2:$A$271,reporting!$A64,'Selected scen drivers'!$B$2:$B$271,reporting!$B64)</f>
        <v>150.23143899999999</v>
      </c>
      <c r="U64" s="4">
        <f>SUMIFS('Selected scen drivers'!U$2:U$271,'Selected scen drivers'!$A$2:$A$271,reporting!$A64,'Selected scen drivers'!$B$2:$B$271,reporting!$B64)</f>
        <v>148.88929200000001</v>
      </c>
      <c r="V64" s="4">
        <f>SUMIFS('Selected scen drivers'!V$2:V$271,'Selected scen drivers'!$A$2:$A$271,reporting!$A64,'Selected scen drivers'!$B$2:$B$271,reporting!$B64)</f>
        <v>147.409673</v>
      </c>
      <c r="W64" s="4">
        <f>SUMIFS('Selected scen drivers'!W$2:W$271,'Selected scen drivers'!$A$2:$A$271,reporting!$A64,'Selected scen drivers'!$B$2:$B$271,reporting!$B64)</f>
        <v>145.73682400000001</v>
      </c>
      <c r="X64">
        <v>2</v>
      </c>
    </row>
    <row r="65" spans="1:24" ht="14.25" x14ac:dyDescent="0.45">
      <c r="A65" s="1">
        <f t="shared" si="0"/>
        <v>11</v>
      </c>
      <c r="B65" s="1">
        <f t="shared" si="1"/>
        <v>1</v>
      </c>
      <c r="D65" t="str">
        <f>IFERROR("rep_"&amp;VLOOKUP(B65,Classification!$N$5:$O$14,2,FALSE),"\I:")</f>
        <v>rep_GDP</v>
      </c>
      <c r="E65" t="str">
        <f>IFERROR(VLOOKUP(A65,Classification!$A$4:$B$39,2,FALSE),"\I:")</f>
        <v>Europe_other</v>
      </c>
      <c r="F65" s="4">
        <f>SUMIFS('Selected scen drivers'!F$2:F$271,'Selected scen drivers'!$A$2:$A$271,reporting!$A65,'Selected scen drivers'!$B$2:$B$271,reporting!$B65)</f>
        <v>4476.477385397</v>
      </c>
      <c r="G65" s="4">
        <f>SUMIFS('Selected scen drivers'!G$2:G$271,'Selected scen drivers'!$A$2:$A$271,reporting!$A65,'Selected scen drivers'!$B$2:$B$271,reporting!$B65)</f>
        <v>4576.4117955860002</v>
      </c>
      <c r="H65" s="4">
        <f>SUMIFS('Selected scen drivers'!H$2:H$271,'Selected scen drivers'!$A$2:$A$271,reporting!$A65,'Selected scen drivers'!$B$2:$B$271,reporting!$B65)</f>
        <v>5384.3016592180002</v>
      </c>
      <c r="I65" s="4">
        <f>SUMIFS('Selected scen drivers'!I$2:I$271,'Selected scen drivers'!$A$2:$A$271,reporting!$A65,'Selected scen drivers'!$B$2:$B$271,reporting!$B65)</f>
        <v>6302.2123208189996</v>
      </c>
      <c r="J65" s="4">
        <f>SUMIFS('Selected scen drivers'!J$2:J$271,'Selected scen drivers'!$A$2:$A$271,reporting!$A65,'Selected scen drivers'!$B$2:$B$271,reporting!$B65)</f>
        <v>7224.1056215589997</v>
      </c>
      <c r="K65" s="4">
        <f>SUMIFS('Selected scen drivers'!K$2:K$271,'Selected scen drivers'!$A$2:$A$271,reporting!$A65,'Selected scen drivers'!$B$2:$B$271,reporting!$B65)</f>
        <v>8089.6773511069996</v>
      </c>
      <c r="L65" s="4">
        <f>SUMIFS('Selected scen drivers'!L$2:L$271,'Selected scen drivers'!$A$2:$A$271,reporting!$A65,'Selected scen drivers'!$B$2:$B$271,reporting!$B65)</f>
        <v>8918.3542121369992</v>
      </c>
      <c r="M65" s="4">
        <f>SUMIFS('Selected scen drivers'!M$2:M$271,'Selected scen drivers'!$A$2:$A$271,reporting!$A65,'Selected scen drivers'!$B$2:$B$271,reporting!$B65)</f>
        <v>9704.8994291060008</v>
      </c>
      <c r="N65" s="4">
        <f>SUMIFS('Selected scen drivers'!N$2:N$271,'Selected scen drivers'!$A$2:$A$271,reporting!$A65,'Selected scen drivers'!$B$2:$B$271,reporting!$B65)</f>
        <v>10469.921021153001</v>
      </c>
      <c r="O65" s="4">
        <f>SUMIFS('Selected scen drivers'!O$2:O$271,'Selected scen drivers'!$A$2:$A$271,reporting!$A65,'Selected scen drivers'!$B$2:$B$271,reporting!$B65)</f>
        <v>11215.7347371</v>
      </c>
      <c r="P65" s="4">
        <f>SUMIFS('Selected scen drivers'!P$2:P$271,'Selected scen drivers'!$A$2:$A$271,reporting!$A65,'Selected scen drivers'!$B$2:$B$271,reporting!$B65)</f>
        <v>11920.273111730001</v>
      </c>
      <c r="Q65" s="4">
        <f>SUMIFS('Selected scen drivers'!Q$2:Q$271,'Selected scen drivers'!$A$2:$A$271,reporting!$A65,'Selected scen drivers'!$B$2:$B$271,reporting!$B65)</f>
        <v>12558.380755652001</v>
      </c>
      <c r="R65" s="4">
        <f>SUMIFS('Selected scen drivers'!R$2:R$271,'Selected scen drivers'!$A$2:$A$271,reporting!$A65,'Selected scen drivers'!$B$2:$B$271,reporting!$B65)</f>
        <v>13131.93349517</v>
      </c>
      <c r="S65" s="4">
        <f>SUMIFS('Selected scen drivers'!S$2:S$271,'Selected scen drivers'!$A$2:$A$271,reporting!$A65,'Selected scen drivers'!$B$2:$B$271,reporting!$B65)</f>
        <v>13649.091423012</v>
      </c>
      <c r="T65" s="4">
        <f>SUMIFS('Selected scen drivers'!T$2:T$271,'Selected scen drivers'!$A$2:$A$271,reporting!$A65,'Selected scen drivers'!$B$2:$B$271,reporting!$B65)</f>
        <v>14130.594327665</v>
      </c>
      <c r="U65" s="4">
        <f>SUMIFS('Selected scen drivers'!U$2:U$271,'Selected scen drivers'!$A$2:$A$271,reporting!$A65,'Selected scen drivers'!$B$2:$B$271,reporting!$B65)</f>
        <v>14596.624925845999</v>
      </c>
      <c r="V65" s="4">
        <f>SUMIFS('Selected scen drivers'!V$2:V$271,'Selected scen drivers'!$A$2:$A$271,reporting!$A65,'Selected scen drivers'!$B$2:$B$271,reporting!$B65)</f>
        <v>15054.596089166</v>
      </c>
      <c r="W65" s="4">
        <f>SUMIFS('Selected scen drivers'!W$2:W$271,'Selected scen drivers'!$A$2:$A$271,reporting!$A65,'Selected scen drivers'!$B$2:$B$271,reporting!$B65)</f>
        <v>15501.707365351</v>
      </c>
      <c r="X65">
        <v>2</v>
      </c>
    </row>
    <row r="66" spans="1:24" ht="14.25" x14ac:dyDescent="0.45">
      <c r="A66" s="1">
        <f t="shared" si="0"/>
        <v>11</v>
      </c>
      <c r="B66" s="1">
        <f t="shared" si="1"/>
        <v>2</v>
      </c>
      <c r="D66" t="str">
        <f>IFERROR("rep_"&amp;VLOOKUP(B66,Classification!$N$5:$O$14,2,FALSE),"\I:")</f>
        <v>rep_GDPAGR</v>
      </c>
      <c r="E66" t="str">
        <f>IFERROR(VLOOKUP(A66,Classification!$A$4:$B$39,2,FALSE),"\I:")</f>
        <v>Europe_other</v>
      </c>
      <c r="F66" s="4">
        <f>SUMIFS('Selected scen drivers'!F$2:F$271,'Selected scen drivers'!$A$2:$A$271,reporting!$A66,'Selected scen drivers'!$B$2:$B$271,reporting!$B66)</f>
        <v>274.47177389681298</v>
      </c>
      <c r="G66" s="4">
        <f>SUMIFS('Selected scen drivers'!G$2:G$271,'Selected scen drivers'!$A$2:$A$271,reporting!$A66,'Selected scen drivers'!$B$2:$B$271,reporting!$B66)</f>
        <v>280.87720931913998</v>
      </c>
      <c r="H66" s="4">
        <f>SUMIFS('Selected scen drivers'!H$2:H$271,'Selected scen drivers'!$A$2:$A$271,reporting!$A66,'Selected scen drivers'!$B$2:$B$271,reporting!$B66)</f>
        <v>323.13094222838703</v>
      </c>
      <c r="I66" s="4">
        <f>SUMIFS('Selected scen drivers'!I$2:I$271,'Selected scen drivers'!$A$2:$A$271,reporting!$A66,'Selected scen drivers'!$B$2:$B$271,reporting!$B66)</f>
        <v>383.86148755058201</v>
      </c>
      <c r="J66" s="4">
        <f>SUMIFS('Selected scen drivers'!J$2:J$271,'Selected scen drivers'!$A$2:$A$271,reporting!$A66,'Selected scen drivers'!$B$2:$B$271,reporting!$B66)</f>
        <v>443.96956809124799</v>
      </c>
      <c r="K66" s="4">
        <f>SUMIFS('Selected scen drivers'!K$2:K$271,'Selected scen drivers'!$A$2:$A$271,reporting!$A66,'Selected scen drivers'!$B$2:$B$271,reporting!$B66)</f>
        <v>499.18347545345199</v>
      </c>
      <c r="L66" s="4">
        <f>SUMIFS('Selected scen drivers'!L$2:L$271,'Selected scen drivers'!$A$2:$A$271,reporting!$A66,'Selected scen drivers'!$B$2:$B$271,reporting!$B66)</f>
        <v>550.59921989662803</v>
      </c>
      <c r="M66" s="4">
        <f>SUMIFS('Selected scen drivers'!M$2:M$271,'Selected scen drivers'!$A$2:$A$271,reporting!$A66,'Selected scen drivers'!$B$2:$B$271,reporting!$B66)</f>
        <v>598.25913887515901</v>
      </c>
      <c r="N66" s="4">
        <f>SUMIFS('Selected scen drivers'!N$2:N$271,'Selected scen drivers'!$A$2:$A$271,reporting!$A66,'Selected scen drivers'!$B$2:$B$271,reporting!$B66)</f>
        <v>643.63034222451097</v>
      </c>
      <c r="O66" s="4">
        <f>SUMIFS('Selected scen drivers'!O$2:O$271,'Selected scen drivers'!$A$2:$A$271,reporting!$A66,'Selected scen drivers'!$B$2:$B$271,reporting!$B66)</f>
        <v>686.73464809160305</v>
      </c>
      <c r="P66" s="4">
        <f>SUMIFS('Selected scen drivers'!P$2:P$271,'Selected scen drivers'!$A$2:$A$271,reporting!$A66,'Selected scen drivers'!$B$2:$B$271,reporting!$B66)</f>
        <v>726.04578224457396</v>
      </c>
      <c r="Q66" s="4">
        <f>SUMIFS('Selected scen drivers'!Q$2:Q$271,'Selected scen drivers'!$A$2:$A$271,reporting!$A66,'Selected scen drivers'!$B$2:$B$271,reporting!$B66)</f>
        <v>760.00784213039799</v>
      </c>
      <c r="R66" s="4">
        <f>SUMIFS('Selected scen drivers'!R$2:R$271,'Selected scen drivers'!$A$2:$A$271,reporting!$A66,'Selected scen drivers'!$B$2:$B$271,reporting!$B66)</f>
        <v>788.80144139699996</v>
      </c>
      <c r="S66" s="4">
        <f>SUMIFS('Selected scen drivers'!S$2:S$271,'Selected scen drivers'!$A$2:$A$271,reporting!$A66,'Selected scen drivers'!$B$2:$B$271,reporting!$B66)</f>
        <v>813.05137496687701</v>
      </c>
      <c r="T66" s="4">
        <f>SUMIFS('Selected scen drivers'!T$2:T$271,'Selected scen drivers'!$A$2:$A$271,reporting!$A66,'Selected scen drivers'!$B$2:$B$271,reporting!$B66)</f>
        <v>834.22528397982501</v>
      </c>
      <c r="U66" s="4">
        <f>SUMIFS('Selected scen drivers'!U$2:U$271,'Selected scen drivers'!$A$2:$A$271,reporting!$A66,'Selected scen drivers'!$B$2:$B$271,reporting!$B66)</f>
        <v>853.573334003387</v>
      </c>
      <c r="V66" s="4">
        <f>SUMIFS('Selected scen drivers'!V$2:V$271,'Selected scen drivers'!$A$2:$A$271,reporting!$A66,'Selected scen drivers'!$B$2:$B$271,reporting!$B66)</f>
        <v>871.47558021680004</v>
      </c>
      <c r="W66" s="4">
        <f>SUMIFS('Selected scen drivers'!W$2:W$271,'Selected scen drivers'!$A$2:$A$271,reporting!$A66,'Selected scen drivers'!$B$2:$B$271,reporting!$B66)</f>
        <v>887.66770822041701</v>
      </c>
      <c r="X66">
        <v>2</v>
      </c>
    </row>
    <row r="67" spans="1:24" ht="14.25" x14ac:dyDescent="0.45">
      <c r="A67" s="1">
        <f t="shared" si="0"/>
        <v>11</v>
      </c>
      <c r="B67" s="1">
        <f t="shared" si="1"/>
        <v>3</v>
      </c>
      <c r="D67" t="str">
        <f>IFERROR("rep_"&amp;VLOOKUP(B67,Classification!$N$5:$O$14,2,FALSE),"\I:")</f>
        <v>rep_GDPIND</v>
      </c>
      <c r="E67" t="str">
        <f>IFERROR(VLOOKUP(A67,Classification!$A$4:$B$39,2,FALSE),"\I:")</f>
        <v>Europe_other</v>
      </c>
      <c r="F67" s="4">
        <f>SUMIFS('Selected scen drivers'!F$2:F$271,'Selected scen drivers'!$A$2:$A$271,reporting!$A67,'Selected scen drivers'!$B$2:$B$271,reporting!$B67)</f>
        <v>1377.6293825180401</v>
      </c>
      <c r="G67" s="4">
        <f>SUMIFS('Selected scen drivers'!G$2:G$271,'Selected scen drivers'!$A$2:$A$271,reporting!$A67,'Selected scen drivers'!$B$2:$B$271,reporting!$B67)</f>
        <v>1409.2134126318099</v>
      </c>
      <c r="H67" s="4">
        <f>SUMIFS('Selected scen drivers'!H$2:H$271,'Selected scen drivers'!$A$2:$A$271,reporting!$A67,'Selected scen drivers'!$B$2:$B$271,reporting!$B67)</f>
        <v>1676.74929798025</v>
      </c>
      <c r="I67" s="4">
        <f>SUMIFS('Selected scen drivers'!I$2:I$271,'Selected scen drivers'!$A$2:$A$271,reporting!$A67,'Selected scen drivers'!$B$2:$B$271,reporting!$B67)</f>
        <v>1972.5454279777</v>
      </c>
      <c r="J67" s="4">
        <f>SUMIFS('Selected scen drivers'!J$2:J$271,'Selected scen drivers'!$A$2:$A$271,reporting!$A67,'Selected scen drivers'!$B$2:$B$271,reporting!$B67)</f>
        <v>2270.78403218428</v>
      </c>
      <c r="K67" s="4">
        <f>SUMIFS('Selected scen drivers'!K$2:K$271,'Selected scen drivers'!$A$2:$A$271,reporting!$A67,'Selected scen drivers'!$B$2:$B$271,reporting!$B67)</f>
        <v>2553.1059802217601</v>
      </c>
      <c r="L67" s="4">
        <f>SUMIFS('Selected scen drivers'!L$2:L$271,'Selected scen drivers'!$A$2:$A$271,reporting!$A67,'Selected scen drivers'!$B$2:$B$271,reporting!$B67)</f>
        <v>2825.6374684253201</v>
      </c>
      <c r="M67" s="4">
        <f>SUMIFS('Selected scen drivers'!M$2:M$271,'Selected scen drivers'!$A$2:$A$271,reporting!$A67,'Selected scen drivers'!$B$2:$B$271,reporting!$B67)</f>
        <v>3086.2815099436102</v>
      </c>
      <c r="N67" s="4">
        <f>SUMIFS('Selected scen drivers'!N$2:N$271,'Selected scen drivers'!$A$2:$A$271,reporting!$A67,'Selected scen drivers'!$B$2:$B$271,reporting!$B67)</f>
        <v>3341.32038471337</v>
      </c>
      <c r="O67" s="4">
        <f>SUMIFS('Selected scen drivers'!O$2:O$271,'Selected scen drivers'!$A$2:$A$271,reporting!$A67,'Selected scen drivers'!$B$2:$B$271,reporting!$B67)</f>
        <v>3590.9328046269702</v>
      </c>
      <c r="P67" s="4">
        <f>SUMIFS('Selected scen drivers'!P$2:P$271,'Selected scen drivers'!$A$2:$A$271,reporting!$A67,'Selected scen drivers'!$B$2:$B$271,reporting!$B67)</f>
        <v>3828.2382504039101</v>
      </c>
      <c r="Q67" s="4">
        <f>SUMIFS('Selected scen drivers'!Q$2:Q$271,'Selected scen drivers'!$A$2:$A$271,reporting!$A67,'Selected scen drivers'!$B$2:$B$271,reporting!$B67)</f>
        <v>4045.2931784027901</v>
      </c>
      <c r="R67" s="4">
        <f>SUMIFS('Selected scen drivers'!R$2:R$271,'Selected scen drivers'!$A$2:$A$271,reporting!$A67,'Selected scen drivers'!$B$2:$B$271,reporting!$B67)</f>
        <v>4242.9800820546297</v>
      </c>
      <c r="S67" s="4">
        <f>SUMIFS('Selected scen drivers'!S$2:S$271,'Selected scen drivers'!$A$2:$A$271,reporting!$A67,'Selected scen drivers'!$B$2:$B$271,reporting!$B67)</f>
        <v>4423.9762427261403</v>
      </c>
      <c r="T67" s="4">
        <f>SUMIFS('Selected scen drivers'!T$2:T$271,'Selected scen drivers'!$A$2:$A$271,reporting!$A67,'Selected scen drivers'!$B$2:$B$271,reporting!$B67)</f>
        <v>4594.8996623863604</v>
      </c>
      <c r="U67" s="4">
        <f>SUMIFS('Selected scen drivers'!U$2:U$271,'Selected scen drivers'!$A$2:$A$271,reporting!$A67,'Selected scen drivers'!$B$2:$B$271,reporting!$B67)</f>
        <v>4762.4673893866602</v>
      </c>
      <c r="V67" s="4">
        <f>SUMIFS('Selected scen drivers'!V$2:V$271,'Selected scen drivers'!$A$2:$A$271,reporting!$A67,'Selected scen drivers'!$B$2:$B$271,reporting!$B67)</f>
        <v>4929.2335136930496</v>
      </c>
      <c r="W67" s="4">
        <f>SUMIFS('Selected scen drivers'!W$2:W$271,'Selected scen drivers'!$A$2:$A$271,reporting!$A67,'Selected scen drivers'!$B$2:$B$271,reporting!$B67)</f>
        <v>5094.5089437964398</v>
      </c>
      <c r="X67">
        <v>2</v>
      </c>
    </row>
    <row r="68" spans="1:24" ht="14.25" x14ac:dyDescent="0.45">
      <c r="A68" s="1">
        <f t="shared" si="0"/>
        <v>11</v>
      </c>
      <c r="B68" s="1">
        <f t="shared" si="1"/>
        <v>7</v>
      </c>
      <c r="D68" t="str">
        <f>IFERROR("rep_"&amp;VLOOKUP(B68,Classification!$N$5:$O$14,2,FALSE),"\I:")</f>
        <v>rep_GDPSER</v>
      </c>
      <c r="E68" t="str">
        <f>IFERROR(VLOOKUP(A68,Classification!$A$4:$B$39,2,FALSE),"\I:")</f>
        <v>Europe_other</v>
      </c>
      <c r="F68" s="4">
        <f>SUMIFS('Selected scen drivers'!F$2:F$271,'Selected scen drivers'!$A$2:$A$271,reporting!$A68,'Selected scen drivers'!$B$2:$B$271,reporting!$B68)</f>
        <v>2703.0130589851501</v>
      </c>
      <c r="G68" s="4">
        <f>SUMIFS('Selected scen drivers'!G$2:G$271,'Selected scen drivers'!$A$2:$A$271,reporting!$A68,'Selected scen drivers'!$B$2:$B$271,reporting!$B68)</f>
        <v>2762.92576774905</v>
      </c>
      <c r="H68" s="4">
        <f>SUMIFS('Selected scen drivers'!H$2:H$271,'Selected scen drivers'!$A$2:$A$271,reporting!$A68,'Selected scen drivers'!$B$2:$B$271,reporting!$B68)</f>
        <v>3251.92754519136</v>
      </c>
      <c r="I68" s="4">
        <f>SUMIFS('Selected scen drivers'!I$2:I$271,'Selected scen drivers'!$A$2:$A$271,reporting!$A68,'Selected scen drivers'!$B$2:$B$271,reporting!$B68)</f>
        <v>3804.4206010717098</v>
      </c>
      <c r="J68" s="4">
        <f>SUMIFS('Selected scen drivers'!J$2:J$271,'Selected scen drivers'!$A$2:$A$271,reporting!$A68,'Selected scen drivers'!$B$2:$B$271,reporting!$B68)</f>
        <v>4358.7085667244801</v>
      </c>
      <c r="K68" s="4">
        <f>SUMIFS('Selected scen drivers'!K$2:K$271,'Selected scen drivers'!$A$2:$A$271,reporting!$A68,'Selected scen drivers'!$B$2:$B$271,reporting!$B68)</f>
        <v>4876.4430339247901</v>
      </c>
      <c r="L68" s="4">
        <f>SUMIFS('Selected scen drivers'!L$2:L$271,'Selected scen drivers'!$A$2:$A$271,reporting!$A68,'Selected scen drivers'!$B$2:$B$271,reporting!$B68)</f>
        <v>5369.8838194780601</v>
      </c>
      <c r="M68" s="4">
        <f>SUMIFS('Selected scen drivers'!M$2:M$271,'Selected scen drivers'!$A$2:$A$271,reporting!$A68,'Selected scen drivers'!$B$2:$B$271,reporting!$B68)</f>
        <v>5836.4901119812403</v>
      </c>
      <c r="N68" s="4">
        <f>SUMIFS('Selected scen drivers'!N$2:N$271,'Selected scen drivers'!$A$2:$A$271,reporting!$A68,'Selected scen drivers'!$B$2:$B$271,reporting!$B68)</f>
        <v>6288.7972853621204</v>
      </c>
      <c r="O68" s="4">
        <f>SUMIFS('Selected scen drivers'!O$2:O$271,'Selected scen drivers'!$A$2:$A$271,reporting!$A68,'Selected scen drivers'!$B$2:$B$271,reporting!$B68)</f>
        <v>6728.0775146814303</v>
      </c>
      <c r="P68" s="4">
        <f>SUMIFS('Selected scen drivers'!P$2:P$271,'Selected scen drivers'!$A$2:$A$271,reporting!$A68,'Selected scen drivers'!$B$2:$B$271,reporting!$B68)</f>
        <v>7140.6117867515104</v>
      </c>
      <c r="Q68" s="4">
        <f>SUMIFS('Selected scen drivers'!Q$2:Q$271,'Selected scen drivers'!$A$2:$A$271,reporting!$A68,'Selected scen drivers'!$B$2:$B$271,reporting!$B68)</f>
        <v>7511.3661468668097</v>
      </c>
      <c r="R68" s="4">
        <f>SUMIFS('Selected scen drivers'!R$2:R$271,'Selected scen drivers'!$A$2:$A$271,reporting!$A68,'Selected scen drivers'!$B$2:$B$271,reporting!$B68)</f>
        <v>7841.8798570483696</v>
      </c>
      <c r="S68" s="4">
        <f>SUMIFS('Selected scen drivers'!S$2:S$271,'Selected scen drivers'!$A$2:$A$271,reporting!$A68,'Selected scen drivers'!$B$2:$B$271,reporting!$B68)</f>
        <v>8136.7017196069801</v>
      </c>
      <c r="T68" s="4">
        <f>SUMIFS('Selected scen drivers'!T$2:T$271,'Selected scen drivers'!$A$2:$A$271,reporting!$A68,'Selected scen drivers'!$B$2:$B$271,reporting!$B68)</f>
        <v>8408.2925523338108</v>
      </c>
      <c r="U68" s="4">
        <f>SUMIFS('Selected scen drivers'!U$2:U$271,'Selected scen drivers'!$A$2:$A$271,reporting!$A68,'Selected scen drivers'!$B$2:$B$271,reporting!$B68)</f>
        <v>8668.5752805099492</v>
      </c>
      <c r="V68" s="4">
        <f>SUMIFS('Selected scen drivers'!V$2:V$271,'Selected scen drivers'!$A$2:$A$271,reporting!$A68,'Selected scen drivers'!$B$2:$B$271,reporting!$B68)</f>
        <v>8921.7841610901505</v>
      </c>
      <c r="W68" s="4">
        <f>SUMIFS('Selected scen drivers'!W$2:W$271,'Selected scen drivers'!$A$2:$A$271,reporting!$A68,'Selected scen drivers'!$B$2:$B$271,reporting!$B68)</f>
        <v>9165.9684879831402</v>
      </c>
      <c r="X68">
        <v>2</v>
      </c>
    </row>
    <row r="69" spans="1:24" ht="14.25" x14ac:dyDescent="0.45">
      <c r="A69" s="1">
        <f t="shared" si="0"/>
        <v>11</v>
      </c>
      <c r="B69" s="1">
        <f t="shared" si="1"/>
        <v>8</v>
      </c>
      <c r="D69" t="str">
        <f>IFERROR("rep_"&amp;VLOOKUP(B69,Classification!$N$5:$O$14,2,FALSE),"\I:")</f>
        <v>rep_HOU</v>
      </c>
      <c r="E69" t="str">
        <f>IFERROR(VLOOKUP(A69,Classification!$A$4:$B$39,2,FALSE),"\I:")</f>
        <v>Europe_other</v>
      </c>
      <c r="F69" s="4">
        <f>SUMIFS('Selected scen drivers'!F$2:F$271,'Selected scen drivers'!$A$2:$A$271,reporting!$A69,'Selected scen drivers'!$B$2:$B$271,reporting!$B69)</f>
        <v>51.912985726499997</v>
      </c>
      <c r="G69" s="4">
        <f>SUMIFS('Selected scen drivers'!G$2:G$271,'Selected scen drivers'!$A$2:$A$271,reporting!$A69,'Selected scen drivers'!$B$2:$B$271,reporting!$B69)</f>
        <v>51.582312297500003</v>
      </c>
      <c r="H69" s="4">
        <f>SUMIFS('Selected scen drivers'!H$2:H$271,'Selected scen drivers'!$A$2:$A$271,reporting!$A69,'Selected scen drivers'!$B$2:$B$271,reporting!$B69)</f>
        <v>49.927773899000002</v>
      </c>
      <c r="I69" s="4">
        <f>SUMIFS('Selected scen drivers'!I$2:I$271,'Selected scen drivers'!$A$2:$A$271,reporting!$A69,'Selected scen drivers'!$B$2:$B$271,reporting!$B69)</f>
        <v>50.3636375715</v>
      </c>
      <c r="J69" s="4">
        <f>SUMIFS('Selected scen drivers'!J$2:J$271,'Selected scen drivers'!$A$2:$A$271,reporting!$A69,'Selected scen drivers'!$B$2:$B$271,reporting!$B69)</f>
        <v>50.624875330000002</v>
      </c>
      <c r="K69" s="4">
        <f>SUMIFS('Selected scen drivers'!K$2:K$271,'Selected scen drivers'!$A$2:$A$271,reporting!$A69,'Selected scen drivers'!$B$2:$B$271,reporting!$B69)</f>
        <v>50.360925549999997</v>
      </c>
      <c r="L69" s="4">
        <f>SUMIFS('Selected scen drivers'!L$2:L$271,'Selected scen drivers'!$A$2:$A$271,reporting!$A69,'Selected scen drivers'!$B$2:$B$271,reporting!$B69)</f>
        <v>49.506550652999998</v>
      </c>
      <c r="M69" s="4">
        <f>SUMIFS('Selected scen drivers'!M$2:M$271,'Selected scen drivers'!$A$2:$A$271,reporting!$A69,'Selected scen drivers'!$B$2:$B$271,reporting!$B69)</f>
        <v>47.899525572999998</v>
      </c>
      <c r="N69" s="4">
        <f>SUMIFS('Selected scen drivers'!N$2:N$271,'Selected scen drivers'!$A$2:$A$271,reporting!$A69,'Selected scen drivers'!$B$2:$B$271,reporting!$B69)</f>
        <v>46.076322019499997</v>
      </c>
      <c r="O69" s="4">
        <f>SUMIFS('Selected scen drivers'!O$2:O$271,'Selected scen drivers'!$A$2:$A$271,reporting!$A69,'Selected scen drivers'!$B$2:$B$271,reporting!$B69)</f>
        <v>44.633559757500002</v>
      </c>
      <c r="P69" s="4">
        <f>SUMIFS('Selected scen drivers'!P$2:P$271,'Selected scen drivers'!$A$2:$A$271,reporting!$A69,'Selected scen drivers'!$B$2:$B$271,reporting!$B69)</f>
        <v>43.510231898000001</v>
      </c>
      <c r="Q69" s="4">
        <f>SUMIFS('Selected scen drivers'!Q$2:Q$271,'Selected scen drivers'!$A$2:$A$271,reporting!$A69,'Selected scen drivers'!$B$2:$B$271,reporting!$B69)</f>
        <v>42.6145934615</v>
      </c>
      <c r="R69" s="4">
        <f>SUMIFS('Selected scen drivers'!R$2:R$271,'Selected scen drivers'!$A$2:$A$271,reporting!$A69,'Selected scen drivers'!$B$2:$B$271,reporting!$B69)</f>
        <v>41.386621410499998</v>
      </c>
      <c r="S69" s="4">
        <f>SUMIFS('Selected scen drivers'!S$2:S$271,'Selected scen drivers'!$A$2:$A$271,reporting!$A69,'Selected scen drivers'!$B$2:$B$271,reporting!$B69)</f>
        <v>39.741265231</v>
      </c>
      <c r="T69" s="4">
        <f>SUMIFS('Selected scen drivers'!T$2:T$271,'Selected scen drivers'!$A$2:$A$271,reporting!$A69,'Selected scen drivers'!$B$2:$B$271,reporting!$B69)</f>
        <v>38.050826585000003</v>
      </c>
      <c r="U69" s="4">
        <f>SUMIFS('Selected scen drivers'!U$2:U$271,'Selected scen drivers'!$A$2:$A$271,reporting!$A69,'Selected scen drivers'!$B$2:$B$271,reporting!$B69)</f>
        <v>36.846899175499999</v>
      </c>
      <c r="V69" s="4">
        <f>SUMIFS('Selected scen drivers'!V$2:V$271,'Selected scen drivers'!$A$2:$A$271,reporting!$A69,'Selected scen drivers'!$B$2:$B$271,reporting!$B69)</f>
        <v>35.757583504000003</v>
      </c>
      <c r="W69" s="4">
        <f>SUMIFS('Selected scen drivers'!W$2:W$271,'Selected scen drivers'!$A$2:$A$271,reporting!$A69,'Selected scen drivers'!$B$2:$B$271,reporting!$B69)</f>
        <v>34.670737850999998</v>
      </c>
      <c r="X69">
        <v>2</v>
      </c>
    </row>
    <row r="70" spans="1:24" ht="14.25" x14ac:dyDescent="0.45">
      <c r="A70" s="1">
        <f t="shared" si="0"/>
        <v>11</v>
      </c>
      <c r="B70" s="1">
        <f t="shared" si="1"/>
        <v>9</v>
      </c>
      <c r="D70" t="str">
        <f>IFERROR("rep_"&amp;VLOOKUP(B70,Classification!$N$5:$O$14,2,FALSE),"\I:")</f>
        <v>rep_POP</v>
      </c>
      <c r="E70" t="str">
        <f>IFERROR(VLOOKUP(A70,Classification!$A$4:$B$39,2,FALSE),"\I:")</f>
        <v>Europe_other</v>
      </c>
      <c r="F70" s="4">
        <f>SUMIFS('Selected scen drivers'!F$2:F$271,'Selected scen drivers'!$A$2:$A$271,reporting!$A70,'Selected scen drivers'!$B$2:$B$271,reporting!$B70)</f>
        <v>169.25685886299999</v>
      </c>
      <c r="G70" s="4">
        <f>SUMIFS('Selected scen drivers'!G$2:G$271,'Selected scen drivers'!$A$2:$A$271,reporting!$A70,'Selected scen drivers'!$B$2:$B$271,reporting!$B70)</f>
        <v>168.26331298299999</v>
      </c>
      <c r="H70" s="4">
        <f>SUMIFS('Selected scen drivers'!H$2:H$271,'Selected scen drivers'!$A$2:$A$271,reporting!$A70,'Selected scen drivers'!$B$2:$B$271,reporting!$B70)</f>
        <v>163.293801164</v>
      </c>
      <c r="I70" s="4">
        <f>SUMIFS('Selected scen drivers'!I$2:I$271,'Selected scen drivers'!$A$2:$A$271,reporting!$A70,'Selected scen drivers'!$B$2:$B$271,reporting!$B70)</f>
        <v>166.28910284400001</v>
      </c>
      <c r="J70" s="4">
        <f>SUMIFS('Selected scen drivers'!J$2:J$271,'Selected scen drivers'!$A$2:$A$271,reporting!$A70,'Selected scen drivers'!$B$2:$B$271,reporting!$B70)</f>
        <v>168.12533250800001</v>
      </c>
      <c r="K70" s="4">
        <f>SUMIFS('Selected scen drivers'!K$2:K$271,'Selected scen drivers'!$A$2:$A$271,reporting!$A70,'Selected scen drivers'!$B$2:$B$271,reporting!$B70)</f>
        <v>169.07815902999999</v>
      </c>
      <c r="L70" s="4">
        <f>SUMIFS('Selected scen drivers'!L$2:L$271,'Selected scen drivers'!$A$2:$A$271,reporting!$A70,'Selected scen drivers'!$B$2:$B$271,reporting!$B70)</f>
        <v>169.322037217</v>
      </c>
      <c r="M70" s="4">
        <f>SUMIFS('Selected scen drivers'!M$2:M$271,'Selected scen drivers'!$A$2:$A$271,reporting!$A70,'Selected scen drivers'!$B$2:$B$271,reporting!$B70)</f>
        <v>168.912822861</v>
      </c>
      <c r="N70" s="4">
        <f>SUMIFS('Selected scen drivers'!N$2:N$271,'Selected scen drivers'!$A$2:$A$271,reporting!$A70,'Selected scen drivers'!$B$2:$B$271,reporting!$B70)</f>
        <v>167.867393972</v>
      </c>
      <c r="O70" s="4">
        <f>SUMIFS('Selected scen drivers'!O$2:O$271,'Selected scen drivers'!$A$2:$A$271,reporting!$A70,'Selected scen drivers'!$B$2:$B$271,reporting!$B70)</f>
        <v>166.22288608299999</v>
      </c>
      <c r="P70" s="4">
        <f>SUMIFS('Selected scen drivers'!P$2:P$271,'Selected scen drivers'!$A$2:$A$271,reporting!$A70,'Selected scen drivers'!$B$2:$B$271,reporting!$B70)</f>
        <v>164.095746112</v>
      </c>
      <c r="Q70" s="4">
        <f>SUMIFS('Selected scen drivers'!Q$2:Q$271,'Selected scen drivers'!$A$2:$A$271,reporting!$A70,'Selected scen drivers'!$B$2:$B$271,reporting!$B70)</f>
        <v>161.664560252</v>
      </c>
      <c r="R70" s="4">
        <f>SUMIFS('Selected scen drivers'!R$2:R$271,'Selected scen drivers'!$A$2:$A$271,reporting!$A70,'Selected scen drivers'!$B$2:$B$271,reporting!$B70)</f>
        <v>159.02392966599999</v>
      </c>
      <c r="S70" s="4">
        <f>SUMIFS('Selected scen drivers'!S$2:S$271,'Selected scen drivers'!$A$2:$A$271,reporting!$A70,'Selected scen drivers'!$B$2:$B$271,reporting!$B70)</f>
        <v>156.221062518</v>
      </c>
      <c r="T70" s="4">
        <f>SUMIFS('Selected scen drivers'!T$2:T$271,'Selected scen drivers'!$A$2:$A$271,reporting!$A70,'Selected scen drivers'!$B$2:$B$271,reporting!$B70)</f>
        <v>153.28690065999999</v>
      </c>
      <c r="U70" s="4">
        <f>SUMIFS('Selected scen drivers'!U$2:U$271,'Selected scen drivers'!$A$2:$A$271,reporting!$A70,'Selected scen drivers'!$B$2:$B$271,reporting!$B70)</f>
        <v>150.26785038200001</v>
      </c>
      <c r="V70" s="4">
        <f>SUMIFS('Selected scen drivers'!V$2:V$271,'Selected scen drivers'!$A$2:$A$271,reporting!$A70,'Selected scen drivers'!$B$2:$B$271,reporting!$B70)</f>
        <v>147.18211238200001</v>
      </c>
      <c r="W70" s="4">
        <f>SUMIFS('Selected scen drivers'!W$2:W$271,'Selected scen drivers'!$A$2:$A$271,reporting!$A70,'Selected scen drivers'!$B$2:$B$271,reporting!$B70)</f>
        <v>143.991070541</v>
      </c>
      <c r="X70">
        <v>2</v>
      </c>
    </row>
    <row r="71" spans="1:24" ht="14.25" x14ac:dyDescent="0.45">
      <c r="A71" s="1">
        <f t="shared" si="0"/>
        <v>12</v>
      </c>
      <c r="B71" s="1">
        <f t="shared" si="1"/>
        <v>1</v>
      </c>
      <c r="D71" t="str">
        <f>IFERROR("rep_"&amp;VLOOKUP(B71,Classification!$N$5:$O$14,2,FALSE),"\I:")</f>
        <v>rep_GDP</v>
      </c>
      <c r="E71" t="str">
        <f>IFERROR(VLOOKUP(A71,Classification!$A$4:$B$39,2,FALSE),"\I:")</f>
        <v>Arg-Chi</v>
      </c>
      <c r="F71" s="4">
        <f>SUMIFS('Selected scen drivers'!F$2:F$271,'Selected scen drivers'!$A$2:$A$271,reporting!$A71,'Selected scen drivers'!$B$2:$B$271,reporting!$B71)</f>
        <v>1183.2516000000001</v>
      </c>
      <c r="G71" s="4">
        <f>SUMIFS('Selected scen drivers'!G$2:G$271,'Selected scen drivers'!$A$2:$A$271,reporting!$A71,'Selected scen drivers'!$B$2:$B$271,reporting!$B71)</f>
        <v>1160.954</v>
      </c>
      <c r="H71" s="4">
        <f>SUMIFS('Selected scen drivers'!H$2:H$271,'Selected scen drivers'!$A$2:$A$271,reporting!$A71,'Selected scen drivers'!$B$2:$B$271,reporting!$B71)</f>
        <v>1351.4179999999999</v>
      </c>
      <c r="I71" s="4">
        <f>SUMIFS('Selected scen drivers'!I$2:I$271,'Selected scen drivers'!$A$2:$A$271,reporting!$A71,'Selected scen drivers'!$B$2:$B$271,reporting!$B71)</f>
        <v>1502.537</v>
      </c>
      <c r="J71" s="4">
        <f>SUMIFS('Selected scen drivers'!J$2:J$271,'Selected scen drivers'!$A$2:$A$271,reporting!$A71,'Selected scen drivers'!$B$2:$B$271,reporting!$B71)</f>
        <v>1668.269</v>
      </c>
      <c r="K71" s="4">
        <f>SUMIFS('Selected scen drivers'!K$2:K$271,'Selected scen drivers'!$A$2:$A$271,reporting!$A71,'Selected scen drivers'!$B$2:$B$271,reporting!$B71)</f>
        <v>1855.924</v>
      </c>
      <c r="L71" s="4">
        <f>SUMIFS('Selected scen drivers'!L$2:L$271,'Selected scen drivers'!$A$2:$A$271,reporting!$A71,'Selected scen drivers'!$B$2:$B$271,reporting!$B71)</f>
        <v>2069.7020000000002</v>
      </c>
      <c r="M71" s="4">
        <f>SUMIFS('Selected scen drivers'!M$2:M$271,'Selected scen drivers'!$A$2:$A$271,reporting!$A71,'Selected scen drivers'!$B$2:$B$271,reporting!$B71)</f>
        <v>2309.7860000000001</v>
      </c>
      <c r="N71" s="4">
        <f>SUMIFS('Selected scen drivers'!N$2:N$271,'Selected scen drivers'!$A$2:$A$271,reporting!$A71,'Selected scen drivers'!$B$2:$B$271,reporting!$B71)</f>
        <v>2572.3829999999998</v>
      </c>
      <c r="O71" s="4">
        <f>SUMIFS('Selected scen drivers'!O$2:O$271,'Selected scen drivers'!$A$2:$A$271,reporting!$A71,'Selected scen drivers'!$B$2:$B$271,reporting!$B71)</f>
        <v>2851.9560000000001</v>
      </c>
      <c r="P71" s="4">
        <f>SUMIFS('Selected scen drivers'!P$2:P$271,'Selected scen drivers'!$A$2:$A$271,reporting!$A71,'Selected scen drivers'!$B$2:$B$271,reporting!$B71)</f>
        <v>3151.47</v>
      </c>
      <c r="Q71" s="4">
        <f>SUMIFS('Selected scen drivers'!Q$2:Q$271,'Selected scen drivers'!$A$2:$A$271,reporting!$A71,'Selected scen drivers'!$B$2:$B$271,reporting!$B71)</f>
        <v>3466.05</v>
      </c>
      <c r="R71" s="4">
        <f>SUMIFS('Selected scen drivers'!R$2:R$271,'Selected scen drivers'!$A$2:$A$271,reporting!$A71,'Selected scen drivers'!$B$2:$B$271,reporting!$B71)</f>
        <v>3786.24</v>
      </c>
      <c r="S71" s="4">
        <f>SUMIFS('Selected scen drivers'!S$2:S$271,'Selected scen drivers'!$A$2:$A$271,reporting!$A71,'Selected scen drivers'!$B$2:$B$271,reporting!$B71)</f>
        <v>4107.0600000000004</v>
      </c>
      <c r="T71" s="4">
        <f>SUMIFS('Selected scen drivers'!T$2:T$271,'Selected scen drivers'!$A$2:$A$271,reporting!$A71,'Selected scen drivers'!$B$2:$B$271,reporting!$B71)</f>
        <v>4426.8599999999997</v>
      </c>
      <c r="U71" s="4">
        <f>SUMIFS('Selected scen drivers'!U$2:U$271,'Selected scen drivers'!$A$2:$A$271,reporting!$A71,'Selected scen drivers'!$B$2:$B$271,reporting!$B71)</f>
        <v>4744.93</v>
      </c>
      <c r="V71" s="4">
        <f>SUMIFS('Selected scen drivers'!V$2:V$271,'Selected scen drivers'!$A$2:$A$271,reporting!$A71,'Selected scen drivers'!$B$2:$B$271,reporting!$B71)</f>
        <v>5059.63</v>
      </c>
      <c r="W71" s="4">
        <f>SUMIFS('Selected scen drivers'!W$2:W$271,'Selected scen drivers'!$A$2:$A$271,reporting!$A71,'Selected scen drivers'!$B$2:$B$271,reporting!$B71)</f>
        <v>5369.38</v>
      </c>
      <c r="X71">
        <v>2</v>
      </c>
    </row>
    <row r="72" spans="1:24" ht="14.25" x14ac:dyDescent="0.45">
      <c r="A72" s="1">
        <f t="shared" si="0"/>
        <v>12</v>
      </c>
      <c r="B72" s="1">
        <f t="shared" si="1"/>
        <v>2</v>
      </c>
      <c r="D72" t="str">
        <f>IFERROR("rep_"&amp;VLOOKUP(B72,Classification!$N$5:$O$14,2,FALSE),"\I:")</f>
        <v>rep_GDPAGR</v>
      </c>
      <c r="E72" t="str">
        <f>IFERROR(VLOOKUP(A72,Classification!$A$4:$B$39,2,FALSE),"\I:")</f>
        <v>Arg-Chi</v>
      </c>
      <c r="F72" s="4">
        <f>SUMIFS('Selected scen drivers'!F$2:F$271,'Selected scen drivers'!$A$2:$A$271,reporting!$A72,'Selected scen drivers'!$B$2:$B$271,reporting!$B72)</f>
        <v>72.1061823542165</v>
      </c>
      <c r="G72" s="4">
        <f>SUMIFS('Selected scen drivers'!G$2:G$271,'Selected scen drivers'!$A$2:$A$271,reporting!$A72,'Selected scen drivers'!$B$2:$B$271,reporting!$B72)</f>
        <v>70.466223882872498</v>
      </c>
      <c r="H72" s="4">
        <f>SUMIFS('Selected scen drivers'!H$2:H$271,'Selected scen drivers'!$A$2:$A$271,reporting!$A72,'Selected scen drivers'!$B$2:$B$271,reporting!$B72)</f>
        <v>81.639918164883994</v>
      </c>
      <c r="I72" s="4">
        <f>SUMIFS('Selected scen drivers'!I$2:I$271,'Selected scen drivers'!$A$2:$A$271,reporting!$A72,'Selected scen drivers'!$B$2:$B$271,reporting!$B72)</f>
        <v>91.3265412928762</v>
      </c>
      <c r="J72" s="4">
        <f>SUMIFS('Selected scen drivers'!J$2:J$271,'Selected scen drivers'!$A$2:$A$271,reporting!$A72,'Selected scen drivers'!$B$2:$B$271,reporting!$B72)</f>
        <v>101.482809589745</v>
      </c>
      <c r="K72" s="4">
        <f>SUMIFS('Selected scen drivers'!K$2:K$271,'Selected scen drivers'!$A$2:$A$271,reporting!$A72,'Selected scen drivers'!$B$2:$B$271,reporting!$B72)</f>
        <v>112.97097280412</v>
      </c>
      <c r="L72" s="4">
        <f>SUMIFS('Selected scen drivers'!L$2:L$271,'Selected scen drivers'!$A$2:$A$271,reporting!$A72,'Selected scen drivers'!$B$2:$B$271,reporting!$B72)</f>
        <v>126.12355880766199</v>
      </c>
      <c r="M72" s="4">
        <f>SUMIFS('Selected scen drivers'!M$2:M$271,'Selected scen drivers'!$A$2:$A$271,reporting!$A72,'Selected scen drivers'!$B$2:$B$271,reporting!$B72)</f>
        <v>141.03150721431899</v>
      </c>
      <c r="N72" s="4">
        <f>SUMIFS('Selected scen drivers'!N$2:N$271,'Selected scen drivers'!$A$2:$A$271,reporting!$A72,'Selected scen drivers'!$B$2:$B$271,reporting!$B72)</f>
        <v>157.52926490239099</v>
      </c>
      <c r="O72" s="4">
        <f>SUMIFS('Selected scen drivers'!O$2:O$271,'Selected scen drivers'!$A$2:$A$271,reporting!$A72,'Selected scen drivers'!$B$2:$B$271,reporting!$B72)</f>
        <v>175.25619952162501</v>
      </c>
      <c r="P72" s="4">
        <f>SUMIFS('Selected scen drivers'!P$2:P$271,'Selected scen drivers'!$A$2:$A$271,reporting!$A72,'Selected scen drivers'!$B$2:$B$271,reporting!$B72)</f>
        <v>194.329070948903</v>
      </c>
      <c r="Q72" s="4">
        <f>SUMIFS('Selected scen drivers'!Q$2:Q$271,'Selected scen drivers'!$A$2:$A$271,reporting!$A72,'Selected scen drivers'!$B$2:$B$271,reporting!$B72)</f>
        <v>214.440735289299</v>
      </c>
      <c r="R72" s="4">
        <f>SUMIFS('Selected scen drivers'!R$2:R$271,'Selected scen drivers'!$A$2:$A$271,reporting!$A72,'Selected scen drivers'!$B$2:$B$271,reporting!$B72)</f>
        <v>235.05385362671799</v>
      </c>
      <c r="S72" s="4">
        <f>SUMIFS('Selected scen drivers'!S$2:S$271,'Selected scen drivers'!$A$2:$A$271,reporting!$A72,'Selected scen drivers'!$B$2:$B$271,reporting!$B72)</f>
        <v>255.90942525693799</v>
      </c>
      <c r="T72" s="4">
        <f>SUMIFS('Selected scen drivers'!T$2:T$271,'Selected scen drivers'!$A$2:$A$271,reporting!$A72,'Selected scen drivers'!$B$2:$B$271,reporting!$B72)</f>
        <v>276.94110926427697</v>
      </c>
      <c r="U72" s="4">
        <f>SUMIFS('Selected scen drivers'!U$2:U$271,'Selected scen drivers'!$A$2:$A$271,reporting!$A72,'Selected scen drivers'!$B$2:$B$271,reporting!$B72)</f>
        <v>298.11966795678802</v>
      </c>
      <c r="V72" s="4">
        <f>SUMIFS('Selected scen drivers'!V$2:V$271,'Selected scen drivers'!$A$2:$A$271,reporting!$A72,'Selected scen drivers'!$B$2:$B$271,reporting!$B72)</f>
        <v>319.32554284683101</v>
      </c>
      <c r="W72" s="4">
        <f>SUMIFS('Selected scen drivers'!W$2:W$271,'Selected scen drivers'!$A$2:$A$271,reporting!$A72,'Selected scen drivers'!$B$2:$B$271,reporting!$B72)</f>
        <v>340.42541503959802</v>
      </c>
      <c r="X72">
        <v>2</v>
      </c>
    </row>
    <row r="73" spans="1:24" ht="14.25" x14ac:dyDescent="0.45">
      <c r="A73" s="1">
        <f t="shared" si="0"/>
        <v>12</v>
      </c>
      <c r="B73" s="1">
        <f t="shared" si="1"/>
        <v>3</v>
      </c>
      <c r="D73" t="str">
        <f>IFERROR("rep_"&amp;VLOOKUP(B73,Classification!$N$5:$O$14,2,FALSE),"\I:")</f>
        <v>rep_GDPIND</v>
      </c>
      <c r="E73" t="str">
        <f>IFERROR(VLOOKUP(A73,Classification!$A$4:$B$39,2,FALSE),"\I:")</f>
        <v>Arg-Chi</v>
      </c>
      <c r="F73" s="4">
        <f>SUMIFS('Selected scen drivers'!F$2:F$271,'Selected scen drivers'!$A$2:$A$271,reporting!$A73,'Selected scen drivers'!$B$2:$B$271,reporting!$B73)</f>
        <v>345.58505960443102</v>
      </c>
      <c r="G73" s="4">
        <f>SUMIFS('Selected scen drivers'!G$2:G$271,'Selected scen drivers'!$A$2:$A$271,reporting!$A73,'Selected scen drivers'!$B$2:$B$271,reporting!$B73)</f>
        <v>339.54451688430402</v>
      </c>
      <c r="H73" s="4">
        <f>SUMIFS('Selected scen drivers'!H$2:H$271,'Selected scen drivers'!$A$2:$A$271,reporting!$A73,'Selected scen drivers'!$B$2:$B$271,reporting!$B73)</f>
        <v>397.33603338281102</v>
      </c>
      <c r="I73" s="4">
        <f>SUMIFS('Selected scen drivers'!I$2:I$271,'Selected scen drivers'!$A$2:$A$271,reporting!$A73,'Selected scen drivers'!$B$2:$B$271,reporting!$B73)</f>
        <v>442.48741890386998</v>
      </c>
      <c r="J73" s="4">
        <f>SUMIFS('Selected scen drivers'!J$2:J$271,'Selected scen drivers'!$A$2:$A$271,reporting!$A73,'Selected scen drivers'!$B$2:$B$271,reporting!$B73)</f>
        <v>492.97455535415901</v>
      </c>
      <c r="K73" s="4">
        <f>SUMIFS('Selected scen drivers'!K$2:K$271,'Selected scen drivers'!$A$2:$A$271,reporting!$A73,'Selected scen drivers'!$B$2:$B$271,reporting!$B73)</f>
        <v>550.33369442314802</v>
      </c>
      <c r="L73" s="4">
        <f>SUMIFS('Selected scen drivers'!L$2:L$271,'Selected scen drivers'!$A$2:$A$271,reporting!$A73,'Selected scen drivers'!$B$2:$B$271,reporting!$B73)</f>
        <v>615.77679589095499</v>
      </c>
      <c r="M73" s="4">
        <f>SUMIFS('Selected scen drivers'!M$2:M$271,'Selected scen drivers'!$A$2:$A$271,reporting!$A73,'Selected scen drivers'!$B$2:$B$271,reporting!$B73)</f>
        <v>689.34606984040101</v>
      </c>
      <c r="N73" s="4">
        <f>SUMIFS('Selected scen drivers'!N$2:N$271,'Selected scen drivers'!$A$2:$A$271,reporting!$A73,'Selected scen drivers'!$B$2:$B$271,reporting!$B73)</f>
        <v>769.92809223883103</v>
      </c>
      <c r="O73" s="4">
        <f>SUMIFS('Selected scen drivers'!O$2:O$271,'Selected scen drivers'!$A$2:$A$271,reporting!$A73,'Selected scen drivers'!$B$2:$B$271,reporting!$B73)</f>
        <v>855.99417638588</v>
      </c>
      <c r="P73" s="4">
        <f>SUMIFS('Selected scen drivers'!P$2:P$271,'Selected scen drivers'!$A$2:$A$271,reporting!$A73,'Selected scen drivers'!$B$2:$B$271,reporting!$B73)</f>
        <v>948.60266773891794</v>
      </c>
      <c r="Q73" s="4">
        <f>SUMIFS('Selected scen drivers'!Q$2:Q$271,'Selected scen drivers'!$A$2:$A$271,reporting!$A73,'Selected scen drivers'!$B$2:$B$271,reporting!$B73)</f>
        <v>1046.37378260372</v>
      </c>
      <c r="R73" s="4">
        <f>SUMIFS('Selected scen drivers'!R$2:R$271,'Selected scen drivers'!$A$2:$A$271,reporting!$A73,'Selected scen drivers'!$B$2:$B$271,reporting!$B73)</f>
        <v>1146.4571243143801</v>
      </c>
      <c r="S73" s="4">
        <f>SUMIFS('Selected scen drivers'!S$2:S$271,'Selected scen drivers'!$A$2:$A$271,reporting!$A73,'Selected scen drivers'!$B$2:$B$271,reporting!$B73)</f>
        <v>1247.3290409648801</v>
      </c>
      <c r="T73" s="4">
        <f>SUMIFS('Selected scen drivers'!T$2:T$271,'Selected scen drivers'!$A$2:$A$271,reporting!$A73,'Selected scen drivers'!$B$2:$B$271,reporting!$B73)</f>
        <v>1348.4834687288801</v>
      </c>
      <c r="U73" s="4">
        <f>SUMIFS('Selected scen drivers'!U$2:U$271,'Selected scen drivers'!$A$2:$A$271,reporting!$A73,'Selected scen drivers'!$B$2:$B$271,reporting!$B73)</f>
        <v>1449.72237702955</v>
      </c>
      <c r="V73" s="4">
        <f>SUMIFS('Selected scen drivers'!V$2:V$271,'Selected scen drivers'!$A$2:$A$271,reporting!$A73,'Selected scen drivers'!$B$2:$B$271,reporting!$B73)</f>
        <v>1550.5910935229499</v>
      </c>
      <c r="W73" s="4">
        <f>SUMIFS('Selected scen drivers'!W$2:W$271,'Selected scen drivers'!$A$2:$A$271,reporting!$A73,'Selected scen drivers'!$B$2:$B$271,reporting!$B73)</f>
        <v>1650.6571423243799</v>
      </c>
      <c r="X73">
        <v>2</v>
      </c>
    </row>
    <row r="74" spans="1:24" ht="14.25" x14ac:dyDescent="0.45">
      <c r="A74" s="1">
        <f t="shared" si="0"/>
        <v>12</v>
      </c>
      <c r="B74" s="1">
        <f t="shared" si="1"/>
        <v>7</v>
      </c>
      <c r="D74" t="str">
        <f>IFERROR("rep_"&amp;VLOOKUP(B74,Classification!$N$5:$O$14,2,FALSE),"\I:")</f>
        <v>rep_GDPSER</v>
      </c>
      <c r="E74" t="str">
        <f>IFERROR(VLOOKUP(A74,Classification!$A$4:$B$39,2,FALSE),"\I:")</f>
        <v>Arg-Chi</v>
      </c>
      <c r="F74" s="4">
        <f>SUMIFS('Selected scen drivers'!F$2:F$271,'Selected scen drivers'!$A$2:$A$271,reporting!$A74,'Selected scen drivers'!$B$2:$B$271,reporting!$B74)</f>
        <v>765.56035804135195</v>
      </c>
      <c r="G74" s="4">
        <f>SUMIFS('Selected scen drivers'!G$2:G$271,'Selected scen drivers'!$A$2:$A$271,reporting!$A74,'Selected scen drivers'!$B$2:$B$271,reporting!$B74)</f>
        <v>750.94325923282304</v>
      </c>
      <c r="H74" s="4">
        <f>SUMIFS('Selected scen drivers'!H$2:H$271,'Selected scen drivers'!$A$2:$A$271,reporting!$A74,'Selected scen drivers'!$B$2:$B$271,reporting!$B74)</f>
        <v>872.44204845230502</v>
      </c>
      <c r="I74" s="4">
        <f>SUMIFS('Selected scen drivers'!I$2:I$271,'Selected scen drivers'!$A$2:$A$271,reporting!$A74,'Selected scen drivers'!$B$2:$B$271,reporting!$B74)</f>
        <v>968.72303980325398</v>
      </c>
      <c r="J74" s="4">
        <f>SUMIFS('Selected scen drivers'!J$2:J$271,'Selected scen drivers'!$A$2:$A$271,reporting!$A74,'Selected scen drivers'!$B$2:$B$271,reporting!$B74)</f>
        <v>1073.8116350560999</v>
      </c>
      <c r="K74" s="4">
        <f>SUMIFS('Selected scen drivers'!K$2:K$271,'Selected scen drivers'!$A$2:$A$271,reporting!$A74,'Selected scen drivers'!$B$2:$B$271,reporting!$B74)</f>
        <v>1192.6193327727301</v>
      </c>
      <c r="L74" s="4">
        <f>SUMIFS('Selected scen drivers'!L$2:L$271,'Selected scen drivers'!$A$2:$A$271,reporting!$A74,'Selected scen drivers'!$B$2:$B$271,reporting!$B74)</f>
        <v>1327.8016453013799</v>
      </c>
      <c r="M74" s="4">
        <f>SUMIFS('Selected scen drivers'!M$2:M$271,'Selected scen drivers'!$A$2:$A$271,reporting!$A74,'Selected scen drivers'!$B$2:$B$271,reporting!$B74)</f>
        <v>1479.4084229452801</v>
      </c>
      <c r="N74" s="4">
        <f>SUMIFS('Selected scen drivers'!N$2:N$271,'Selected scen drivers'!$A$2:$A$271,reporting!$A74,'Selected scen drivers'!$B$2:$B$271,reporting!$B74)</f>
        <v>1644.9256428587801</v>
      </c>
      <c r="O74" s="4">
        <f>SUMIFS('Selected scen drivers'!O$2:O$271,'Selected scen drivers'!$A$2:$A$271,reporting!$A74,'Selected scen drivers'!$B$2:$B$271,reporting!$B74)</f>
        <v>1820.7056240924901</v>
      </c>
      <c r="P74" s="4">
        <f>SUMIFS('Selected scen drivers'!P$2:P$271,'Selected scen drivers'!$A$2:$A$271,reporting!$A74,'Selected scen drivers'!$B$2:$B$271,reporting!$B74)</f>
        <v>2008.5382613121801</v>
      </c>
      <c r="Q74" s="4">
        <f>SUMIFS('Selected scen drivers'!Q$2:Q$271,'Selected scen drivers'!$A$2:$A$271,reporting!$A74,'Selected scen drivers'!$B$2:$B$271,reporting!$B74)</f>
        <v>2205.2354821069798</v>
      </c>
      <c r="R74" s="4">
        <f>SUMIFS('Selected scen drivers'!R$2:R$271,'Selected scen drivers'!$A$2:$A$271,reporting!$A74,'Selected scen drivers'!$B$2:$B$271,reporting!$B74)</f>
        <v>2404.7290220589002</v>
      </c>
      <c r="S74" s="4">
        <f>SUMIFS('Selected scen drivers'!S$2:S$271,'Selected scen drivers'!$A$2:$A$271,reporting!$A74,'Selected scen drivers'!$B$2:$B$271,reporting!$B74)</f>
        <v>2603.8215337781799</v>
      </c>
      <c r="T74" s="4">
        <f>SUMIFS('Selected scen drivers'!T$2:T$271,'Selected scen drivers'!$A$2:$A$271,reporting!$A74,'Selected scen drivers'!$B$2:$B$271,reporting!$B74)</f>
        <v>2801.4354220068399</v>
      </c>
      <c r="U74" s="4">
        <f>SUMIFS('Selected scen drivers'!U$2:U$271,'Selected scen drivers'!$A$2:$A$271,reporting!$A74,'Selected scen drivers'!$B$2:$B$271,reporting!$B74)</f>
        <v>2997.0879550136701</v>
      </c>
      <c r="V74" s="4">
        <f>SUMIFS('Selected scen drivers'!V$2:V$271,'Selected scen drivers'!$A$2:$A$271,reporting!$A74,'Selected scen drivers'!$B$2:$B$271,reporting!$B74)</f>
        <v>3189.7133636302201</v>
      </c>
      <c r="W74" s="4">
        <f>SUMIFS('Selected scen drivers'!W$2:W$271,'Selected scen drivers'!$A$2:$A$271,reporting!$A74,'Selected scen drivers'!$B$2:$B$271,reporting!$B74)</f>
        <v>3378.2974426360302</v>
      </c>
      <c r="X74">
        <v>2</v>
      </c>
    </row>
    <row r="75" spans="1:24" ht="14.25" x14ac:dyDescent="0.45">
      <c r="A75" s="1">
        <f t="shared" ref="A75:A138" si="2">A69+1</f>
        <v>12</v>
      </c>
      <c r="B75" s="1">
        <f t="shared" ref="B75:B138" si="3">B69</f>
        <v>8</v>
      </c>
      <c r="D75" t="str">
        <f>IFERROR("rep_"&amp;VLOOKUP(B75,Classification!$N$5:$O$14,2,FALSE),"\I:")</f>
        <v>rep_HOU</v>
      </c>
      <c r="E75" t="str">
        <f>IFERROR(VLOOKUP(A75,Classification!$A$4:$B$39,2,FALSE),"\I:")</f>
        <v>Arg-Chi</v>
      </c>
      <c r="F75" s="4">
        <f>SUMIFS('Selected scen drivers'!F$2:F$271,'Selected scen drivers'!$A$2:$A$271,reporting!$A75,'Selected scen drivers'!$B$2:$B$271,reporting!$B75)</f>
        <v>18.5968421</v>
      </c>
      <c r="G75" s="4">
        <f>SUMIFS('Selected scen drivers'!G$2:G$271,'Selected scen drivers'!$A$2:$A$271,reporting!$A75,'Selected scen drivers'!$B$2:$B$271,reporting!$B75)</f>
        <v>18.744996</v>
      </c>
      <c r="H75" s="4">
        <f>SUMIFS('Selected scen drivers'!H$2:H$271,'Selected scen drivers'!$A$2:$A$271,reporting!$A75,'Selected scen drivers'!$B$2:$B$271,reporting!$B75)</f>
        <v>19.485765499999999</v>
      </c>
      <c r="I75" s="4">
        <f>SUMIFS('Selected scen drivers'!I$2:I$271,'Selected scen drivers'!$A$2:$A$271,reporting!$A75,'Selected scen drivers'!$B$2:$B$271,reporting!$B75)</f>
        <v>20.143352</v>
      </c>
      <c r="J75" s="4">
        <f>SUMIFS('Selected scen drivers'!J$2:J$271,'Selected scen drivers'!$A$2:$A$271,reporting!$A75,'Selected scen drivers'!$B$2:$B$271,reporting!$B75)</f>
        <v>20.641342999999999</v>
      </c>
      <c r="K75" s="4">
        <f>SUMIFS('Selected scen drivers'!K$2:K$271,'Selected scen drivers'!$A$2:$A$271,reporting!$A75,'Selected scen drivers'!$B$2:$B$271,reporting!$B75)</f>
        <v>20.853425999999999</v>
      </c>
      <c r="L75" s="4">
        <f>SUMIFS('Selected scen drivers'!L$2:L$271,'Selected scen drivers'!$A$2:$A$271,reporting!$A75,'Selected scen drivers'!$B$2:$B$271,reporting!$B75)</f>
        <v>20.793485499999999</v>
      </c>
      <c r="M75" s="4">
        <f>SUMIFS('Selected scen drivers'!M$2:M$271,'Selected scen drivers'!$A$2:$A$271,reporting!$A75,'Selected scen drivers'!$B$2:$B$271,reporting!$B75)</f>
        <v>20.482218499999998</v>
      </c>
      <c r="N75" s="4">
        <f>SUMIFS('Selected scen drivers'!N$2:N$271,'Selected scen drivers'!$A$2:$A$271,reporting!$A75,'Selected scen drivers'!$B$2:$B$271,reporting!$B75)</f>
        <v>20.022815000000001</v>
      </c>
      <c r="O75" s="4">
        <f>SUMIFS('Selected scen drivers'!O$2:O$271,'Selected scen drivers'!$A$2:$A$271,reporting!$A75,'Selected scen drivers'!$B$2:$B$271,reporting!$B75)</f>
        <v>19.410538500000001</v>
      </c>
      <c r="P75" s="4">
        <f>SUMIFS('Selected scen drivers'!P$2:P$271,'Selected scen drivers'!$A$2:$A$271,reporting!$A75,'Selected scen drivers'!$B$2:$B$271,reporting!$B75)</f>
        <v>18.8283095</v>
      </c>
      <c r="Q75" s="4">
        <f>SUMIFS('Selected scen drivers'!Q$2:Q$271,'Selected scen drivers'!$A$2:$A$271,reporting!$A75,'Selected scen drivers'!$B$2:$B$271,reporting!$B75)</f>
        <v>18.292029500000002</v>
      </c>
      <c r="R75" s="4">
        <f>SUMIFS('Selected scen drivers'!R$2:R$271,'Selected scen drivers'!$A$2:$A$271,reporting!$A75,'Selected scen drivers'!$B$2:$B$271,reporting!$B75)</f>
        <v>17.671147999999999</v>
      </c>
      <c r="S75" s="4">
        <f>SUMIFS('Selected scen drivers'!S$2:S$271,'Selected scen drivers'!$A$2:$A$271,reporting!$A75,'Selected scen drivers'!$B$2:$B$271,reporting!$B75)</f>
        <v>16.900087500000001</v>
      </c>
      <c r="T75" s="4">
        <f>SUMIFS('Selected scen drivers'!T$2:T$271,'Selected scen drivers'!$A$2:$A$271,reporting!$A75,'Selected scen drivers'!$B$2:$B$271,reporting!$B75)</f>
        <v>16.164664500000001</v>
      </c>
      <c r="U75" s="4">
        <f>SUMIFS('Selected scen drivers'!U$2:U$271,'Selected scen drivers'!$A$2:$A$271,reporting!$A75,'Selected scen drivers'!$B$2:$B$271,reporting!$B75)</f>
        <v>15.6696475</v>
      </c>
      <c r="V75" s="4">
        <f>SUMIFS('Selected scen drivers'!V$2:V$271,'Selected scen drivers'!$A$2:$A$271,reporting!$A75,'Selected scen drivers'!$B$2:$B$271,reporting!$B75)</f>
        <v>15.170114</v>
      </c>
      <c r="W75" s="4">
        <f>SUMIFS('Selected scen drivers'!W$2:W$271,'Selected scen drivers'!$A$2:$A$271,reporting!$A75,'Selected scen drivers'!$B$2:$B$271,reporting!$B75)</f>
        <v>14.647083</v>
      </c>
      <c r="X75">
        <v>2</v>
      </c>
    </row>
    <row r="76" spans="1:24" ht="14.25" x14ac:dyDescent="0.45">
      <c r="A76" s="1">
        <f t="shared" si="2"/>
        <v>12</v>
      </c>
      <c r="B76" s="1">
        <f t="shared" si="3"/>
        <v>9</v>
      </c>
      <c r="D76" t="str">
        <f>IFERROR("rep_"&amp;VLOOKUP(B76,Classification!$N$5:$O$14,2,FALSE),"\I:")</f>
        <v>rep_POP</v>
      </c>
      <c r="E76" t="str">
        <f>IFERROR(VLOOKUP(A76,Classification!$A$4:$B$39,2,FALSE),"\I:")</f>
        <v>Arg-Chi</v>
      </c>
      <c r="F76" s="4">
        <f>SUMIFS('Selected scen drivers'!F$2:F$271,'Selected scen drivers'!$A$2:$A$271,reporting!$A76,'Selected scen drivers'!$B$2:$B$271,reporting!$B76)</f>
        <v>63.812717599999999</v>
      </c>
      <c r="G76" s="4">
        <f>SUMIFS('Selected scen drivers'!G$2:G$271,'Selected scen drivers'!$A$2:$A$271,reporting!$A76,'Selected scen drivers'!$B$2:$B$271,reporting!$B76)</f>
        <v>64.115133</v>
      </c>
      <c r="H76" s="4">
        <f>SUMIFS('Selected scen drivers'!H$2:H$271,'Selected scen drivers'!$A$2:$A$271,reporting!$A76,'Selected scen drivers'!$B$2:$B$271,reporting!$B76)</f>
        <v>65.627210000000005</v>
      </c>
      <c r="I76" s="4">
        <f>SUMIFS('Selected scen drivers'!I$2:I$271,'Selected scen drivers'!$A$2:$A$271,reporting!$A76,'Selected scen drivers'!$B$2:$B$271,reporting!$B76)</f>
        <v>67.175663</v>
      </c>
      <c r="J76" s="4">
        <f>SUMIFS('Selected scen drivers'!J$2:J$271,'Selected scen drivers'!$A$2:$A$271,reporting!$A76,'Selected scen drivers'!$B$2:$B$271,reporting!$B76)</f>
        <v>68.547144000000003</v>
      </c>
      <c r="K76" s="4">
        <f>SUMIFS('Selected scen drivers'!K$2:K$271,'Selected scen drivers'!$A$2:$A$271,reporting!$A76,'Selected scen drivers'!$B$2:$B$271,reporting!$B76)</f>
        <v>69.693557999999996</v>
      </c>
      <c r="L76" s="4">
        <f>SUMIFS('Selected scen drivers'!L$2:L$271,'Selected scen drivers'!$A$2:$A$271,reporting!$A76,'Selected scen drivers'!$B$2:$B$271,reporting!$B76)</f>
        <v>70.577802000000005</v>
      </c>
      <c r="M76" s="4">
        <f>SUMIFS('Selected scen drivers'!M$2:M$271,'Selected scen drivers'!$A$2:$A$271,reporting!$A76,'Selected scen drivers'!$B$2:$B$271,reporting!$B76)</f>
        <v>71.203114999999997</v>
      </c>
      <c r="N76" s="4">
        <f>SUMIFS('Selected scen drivers'!N$2:N$271,'Selected scen drivers'!$A$2:$A$271,reporting!$A76,'Selected scen drivers'!$B$2:$B$271,reporting!$B76)</f>
        <v>71.554394000000002</v>
      </c>
      <c r="O76" s="4">
        <f>SUMIFS('Selected scen drivers'!O$2:O$271,'Selected scen drivers'!$A$2:$A$271,reporting!$A76,'Selected scen drivers'!$B$2:$B$271,reporting!$B76)</f>
        <v>71.587946000000002</v>
      </c>
      <c r="P76" s="4">
        <f>SUMIFS('Selected scen drivers'!P$2:P$271,'Selected scen drivers'!$A$2:$A$271,reporting!$A76,'Selected scen drivers'!$B$2:$B$271,reporting!$B76)</f>
        <v>71.348089999999999</v>
      </c>
      <c r="Q76" s="4">
        <f>SUMIFS('Selected scen drivers'!Q$2:Q$271,'Selected scen drivers'!$A$2:$A$271,reporting!$A76,'Selected scen drivers'!$B$2:$B$271,reporting!$B76)</f>
        <v>70.878619999999998</v>
      </c>
      <c r="R76" s="4">
        <f>SUMIFS('Selected scen drivers'!R$2:R$271,'Selected scen drivers'!$A$2:$A$271,reporting!$A76,'Selected scen drivers'!$B$2:$B$271,reporting!$B76)</f>
        <v>70.194652000000005</v>
      </c>
      <c r="S76" s="4">
        <f>SUMIFS('Selected scen drivers'!S$2:S$271,'Selected scen drivers'!$A$2:$A$271,reporting!$A76,'Selected scen drivers'!$B$2:$B$271,reporting!$B76)</f>
        <v>69.307908999999995</v>
      </c>
      <c r="T76" s="4">
        <f>SUMIFS('Selected scen drivers'!T$2:T$271,'Selected scen drivers'!$A$2:$A$271,reporting!$A76,'Selected scen drivers'!$B$2:$B$271,reporting!$B76)</f>
        <v>68.233709000000005</v>
      </c>
      <c r="U76" s="4">
        <f>SUMIFS('Selected scen drivers'!U$2:U$271,'Selected scen drivers'!$A$2:$A$271,reporting!$A76,'Selected scen drivers'!$B$2:$B$271,reporting!$B76)</f>
        <v>67.005737999999994</v>
      </c>
      <c r="V76" s="4">
        <f>SUMIFS('Selected scen drivers'!V$2:V$271,'Selected scen drivers'!$A$2:$A$271,reporting!$A76,'Selected scen drivers'!$B$2:$B$271,reporting!$B76)</f>
        <v>65.668611999999996</v>
      </c>
      <c r="W76" s="4">
        <f>SUMIFS('Selected scen drivers'!W$2:W$271,'Selected scen drivers'!$A$2:$A$271,reporting!$A76,'Selected scen drivers'!$B$2:$B$271,reporting!$B76)</f>
        <v>64.280672999999993</v>
      </c>
      <c r="X76">
        <v>2</v>
      </c>
    </row>
    <row r="77" spans="1:24" ht="14.25" x14ac:dyDescent="0.45">
      <c r="A77" s="1">
        <f t="shared" si="2"/>
        <v>13</v>
      </c>
      <c r="B77" s="1">
        <f t="shared" si="3"/>
        <v>1</v>
      </c>
      <c r="D77" t="str">
        <f>IFERROR("rep_"&amp;VLOOKUP(B77,Classification!$N$5:$O$14,2,FALSE),"\I:")</f>
        <v>rep_GDP</v>
      </c>
      <c r="E77" t="str">
        <f>IFERROR(VLOOKUP(A77,Classification!$A$4:$B$39,2,FALSE),"\I:")</f>
        <v>Russia</v>
      </c>
      <c r="F77" s="4">
        <f>SUMIFS('Selected scen drivers'!F$2:F$271,'Selected scen drivers'!$A$2:$A$271,reporting!$A77,'Selected scen drivers'!$B$2:$B$271,reporting!$B77)</f>
        <v>3642.4479999999999</v>
      </c>
      <c r="G77" s="4">
        <f>SUMIFS('Selected scen drivers'!G$2:G$271,'Selected scen drivers'!$A$2:$A$271,reporting!$A77,'Selected scen drivers'!$B$2:$B$271,reporting!$B77)</f>
        <v>3672.97</v>
      </c>
      <c r="H77" s="4">
        <f>SUMIFS('Selected scen drivers'!H$2:H$271,'Selected scen drivers'!$A$2:$A$271,reporting!$A77,'Selected scen drivers'!$B$2:$B$271,reporting!$B77)</f>
        <v>3930.24</v>
      </c>
      <c r="I77" s="4">
        <f>SUMIFS('Selected scen drivers'!I$2:I$271,'Selected scen drivers'!$A$2:$A$271,reporting!$A77,'Selected scen drivers'!$B$2:$B$271,reporting!$B77)</f>
        <v>4224.8100000000004</v>
      </c>
      <c r="J77" s="4">
        <f>SUMIFS('Selected scen drivers'!J$2:J$271,'Selected scen drivers'!$A$2:$A$271,reporting!$A77,'Selected scen drivers'!$B$2:$B$271,reporting!$B77)</f>
        <v>4635.3599999999997</v>
      </c>
      <c r="K77" s="4">
        <f>SUMIFS('Selected scen drivers'!K$2:K$271,'Selected scen drivers'!$A$2:$A$271,reporting!$A77,'Selected scen drivers'!$B$2:$B$271,reporting!$B77)</f>
        <v>5060.79</v>
      </c>
      <c r="L77" s="4">
        <f>SUMIFS('Selected scen drivers'!L$2:L$271,'Selected scen drivers'!$A$2:$A$271,reporting!$A77,'Selected scen drivers'!$B$2:$B$271,reporting!$B77)</f>
        <v>5492.32</v>
      </c>
      <c r="M77" s="4">
        <f>SUMIFS('Selected scen drivers'!M$2:M$271,'Selected scen drivers'!$A$2:$A$271,reporting!$A77,'Selected scen drivers'!$B$2:$B$271,reporting!$B77)</f>
        <v>5926.48</v>
      </c>
      <c r="N77" s="4">
        <f>SUMIFS('Selected scen drivers'!N$2:N$271,'Selected scen drivers'!$A$2:$A$271,reporting!$A77,'Selected scen drivers'!$B$2:$B$271,reporting!$B77)</f>
        <v>6402.86</v>
      </c>
      <c r="O77" s="4">
        <f>SUMIFS('Selected scen drivers'!O$2:O$271,'Selected scen drivers'!$A$2:$A$271,reporting!$A77,'Selected scen drivers'!$B$2:$B$271,reporting!$B77)</f>
        <v>6953.18</v>
      </c>
      <c r="P77" s="4">
        <f>SUMIFS('Selected scen drivers'!P$2:P$271,'Selected scen drivers'!$A$2:$A$271,reporting!$A77,'Selected scen drivers'!$B$2:$B$271,reporting!$B77)</f>
        <v>7536.85</v>
      </c>
      <c r="Q77" s="4">
        <f>SUMIFS('Selected scen drivers'!Q$2:Q$271,'Selected scen drivers'!$A$2:$A$271,reporting!$A77,'Selected scen drivers'!$B$2:$B$271,reporting!$B77)</f>
        <v>8145.25</v>
      </c>
      <c r="R77" s="4">
        <f>SUMIFS('Selected scen drivers'!R$2:R$271,'Selected scen drivers'!$A$2:$A$271,reporting!$A77,'Selected scen drivers'!$B$2:$B$271,reporting!$B77)</f>
        <v>8761.35</v>
      </c>
      <c r="S77" s="4">
        <f>SUMIFS('Selected scen drivers'!S$2:S$271,'Selected scen drivers'!$A$2:$A$271,reporting!$A77,'Selected scen drivers'!$B$2:$B$271,reporting!$B77)</f>
        <v>9387.5400000000009</v>
      </c>
      <c r="T77" s="4">
        <f>SUMIFS('Selected scen drivers'!T$2:T$271,'Selected scen drivers'!$A$2:$A$271,reporting!$A77,'Selected scen drivers'!$B$2:$B$271,reporting!$B77)</f>
        <v>10043.6</v>
      </c>
      <c r="U77" s="4">
        <f>SUMIFS('Selected scen drivers'!U$2:U$271,'Selected scen drivers'!$A$2:$A$271,reporting!$A77,'Selected scen drivers'!$B$2:$B$271,reporting!$B77)</f>
        <v>10747.2</v>
      </c>
      <c r="V77" s="4">
        <f>SUMIFS('Selected scen drivers'!V$2:V$271,'Selected scen drivers'!$A$2:$A$271,reporting!$A77,'Selected scen drivers'!$B$2:$B$271,reporting!$B77)</f>
        <v>11493.4</v>
      </c>
      <c r="W77" s="4">
        <f>SUMIFS('Selected scen drivers'!W$2:W$271,'Selected scen drivers'!$A$2:$A$271,reporting!$A77,'Selected scen drivers'!$B$2:$B$271,reporting!$B77)</f>
        <v>12252.4</v>
      </c>
      <c r="X77">
        <v>2</v>
      </c>
    </row>
    <row r="78" spans="1:24" ht="14.25" x14ac:dyDescent="0.45">
      <c r="A78" s="1">
        <f t="shared" si="2"/>
        <v>13</v>
      </c>
      <c r="B78" s="1">
        <f t="shared" si="3"/>
        <v>2</v>
      </c>
      <c r="D78" t="str">
        <f>IFERROR("rep_"&amp;VLOOKUP(B78,Classification!$N$5:$O$14,2,FALSE),"\I:")</f>
        <v>rep_GDPAGR</v>
      </c>
      <c r="E78" t="str">
        <f>IFERROR(VLOOKUP(A78,Classification!$A$4:$B$39,2,FALSE),"\I:")</f>
        <v>Russia</v>
      </c>
      <c r="F78" s="4">
        <f>SUMIFS('Selected scen drivers'!F$2:F$271,'Selected scen drivers'!$A$2:$A$271,reporting!$A78,'Selected scen drivers'!$B$2:$B$271,reporting!$B78)</f>
        <v>128.29508326954101</v>
      </c>
      <c r="G78" s="4">
        <f>SUMIFS('Selected scen drivers'!G$2:G$271,'Selected scen drivers'!$A$2:$A$271,reporting!$A78,'Selected scen drivers'!$B$2:$B$271,reporting!$B78)</f>
        <v>129.370135688011</v>
      </c>
      <c r="H78" s="4">
        <f>SUMIFS('Selected scen drivers'!H$2:H$271,'Selected scen drivers'!$A$2:$A$271,reporting!$A78,'Selected scen drivers'!$B$2:$B$271,reporting!$B78)</f>
        <v>138.43175470707601</v>
      </c>
      <c r="I78" s="4">
        <f>SUMIFS('Selected scen drivers'!I$2:I$271,'Selected scen drivers'!$A$2:$A$271,reporting!$A78,'Selected scen drivers'!$B$2:$B$271,reporting!$B78)</f>
        <v>148.80716231171701</v>
      </c>
      <c r="J78" s="4">
        <f>SUMIFS('Selected scen drivers'!J$2:J$271,'Selected scen drivers'!$A$2:$A$271,reporting!$A78,'Selected scen drivers'!$B$2:$B$271,reporting!$B78)</f>
        <v>163.267642306575</v>
      </c>
      <c r="K78" s="4">
        <f>SUMIFS('Selected scen drivers'!K$2:K$271,'Selected scen drivers'!$A$2:$A$271,reporting!$A78,'Selected scen drivers'!$B$2:$B$271,reporting!$B78)</f>
        <v>178.25222884709899</v>
      </c>
      <c r="L78" s="4">
        <f>SUMIFS('Selected scen drivers'!L$2:L$271,'Selected scen drivers'!$A$2:$A$271,reporting!$A78,'Selected scen drivers'!$B$2:$B$271,reporting!$B78)</f>
        <v>193.45167089357599</v>
      </c>
      <c r="M78" s="4">
        <f>SUMIFS('Selected scen drivers'!M$2:M$271,'Selected scen drivers'!$A$2:$A$271,reporting!$A78,'Selected scen drivers'!$B$2:$B$271,reporting!$B78)</f>
        <v>208.743747363111</v>
      </c>
      <c r="N78" s="4">
        <f>SUMIFS('Selected scen drivers'!N$2:N$271,'Selected scen drivers'!$A$2:$A$271,reporting!$A78,'Selected scen drivers'!$B$2:$B$271,reporting!$B78)</f>
        <v>225.522905711547</v>
      </c>
      <c r="O78" s="4">
        <f>SUMIFS('Selected scen drivers'!O$2:O$271,'Selected scen drivers'!$A$2:$A$271,reporting!$A78,'Selected scen drivers'!$B$2:$B$271,reporting!$B78)</f>
        <v>244.90639456983499</v>
      </c>
      <c r="P78" s="4">
        <f>SUMIFS('Selected scen drivers'!P$2:P$271,'Selected scen drivers'!$A$2:$A$271,reporting!$A78,'Selected scen drivers'!$B$2:$B$271,reporting!$B78)</f>
        <v>265.46454426804098</v>
      </c>
      <c r="Q78" s="4">
        <f>SUMIFS('Selected scen drivers'!Q$2:Q$271,'Selected scen drivers'!$A$2:$A$271,reporting!$A78,'Selected scen drivers'!$B$2:$B$271,reporting!$B78)</f>
        <v>286.893739320706</v>
      </c>
      <c r="R78" s="4">
        <f>SUMIFS('Selected scen drivers'!R$2:R$271,'Selected scen drivers'!$A$2:$A$271,reporting!$A78,'Selected scen drivers'!$B$2:$B$271,reporting!$B78)</f>
        <v>308.59414542186801</v>
      </c>
      <c r="S78" s="4">
        <f>SUMIFS('Selected scen drivers'!S$2:S$271,'Selected scen drivers'!$A$2:$A$271,reporting!$A78,'Selected scen drivers'!$B$2:$B$271,reporting!$B78)</f>
        <v>330.64994366320298</v>
      </c>
      <c r="T78" s="4">
        <f>SUMIFS('Selected scen drivers'!T$2:T$271,'Selected scen drivers'!$A$2:$A$271,reporting!$A78,'Selected scen drivers'!$B$2:$B$271,reporting!$B78)</f>
        <v>353.75782943942102</v>
      </c>
      <c r="U78" s="4">
        <f>SUMIFS('Selected scen drivers'!U$2:U$271,'Selected scen drivers'!$A$2:$A$271,reporting!$A78,'Selected scen drivers'!$B$2:$B$271,reporting!$B78)</f>
        <v>378.54017927350202</v>
      </c>
      <c r="V78" s="4">
        <f>SUMIFS('Selected scen drivers'!V$2:V$271,'Selected scen drivers'!$A$2:$A$271,reporting!$A78,'Selected scen drivers'!$B$2:$B$271,reporting!$B78)</f>
        <v>404.82299542783898</v>
      </c>
      <c r="W78" s="4">
        <f>SUMIFS('Selected scen drivers'!W$2:W$271,'Selected scen drivers'!$A$2:$A$271,reporting!$A78,'Selected scen drivers'!$B$2:$B$271,reporting!$B78)</f>
        <v>431.55665592253399</v>
      </c>
      <c r="X78">
        <v>2</v>
      </c>
    </row>
    <row r="79" spans="1:24" ht="14.25" x14ac:dyDescent="0.45">
      <c r="A79" s="1">
        <f t="shared" si="2"/>
        <v>13</v>
      </c>
      <c r="B79" s="1">
        <f t="shared" si="3"/>
        <v>3</v>
      </c>
      <c r="D79" t="str">
        <f>IFERROR("rep_"&amp;VLOOKUP(B79,Classification!$N$5:$O$14,2,FALSE),"\I:")</f>
        <v>rep_GDPIND</v>
      </c>
      <c r="E79" t="str">
        <f>IFERROR(VLOOKUP(A79,Classification!$A$4:$B$39,2,FALSE),"\I:")</f>
        <v>Russia</v>
      </c>
      <c r="F79" s="4">
        <f>SUMIFS('Selected scen drivers'!F$2:F$271,'Selected scen drivers'!$A$2:$A$271,reporting!$A79,'Selected scen drivers'!$B$2:$B$271,reporting!$B79)</f>
        <v>1307.39921054309</v>
      </c>
      <c r="G79" s="4">
        <f>SUMIFS('Selected scen drivers'!G$2:G$271,'Selected scen drivers'!$A$2:$A$271,reporting!$A79,'Selected scen drivers'!$B$2:$B$271,reporting!$B79)</f>
        <v>1318.3546006280501</v>
      </c>
      <c r="H79" s="4">
        <f>SUMIFS('Selected scen drivers'!H$2:H$271,'Selected scen drivers'!$A$2:$A$271,reporting!$A79,'Selected scen drivers'!$B$2:$B$271,reporting!$B79)</f>
        <v>1410.6976059081301</v>
      </c>
      <c r="I79" s="4">
        <f>SUMIFS('Selected scen drivers'!I$2:I$271,'Selected scen drivers'!$A$2:$A$271,reporting!$A79,'Selected scen drivers'!$B$2:$B$271,reporting!$B79)</f>
        <v>1516.4288573768399</v>
      </c>
      <c r="J79" s="4">
        <f>SUMIFS('Selected scen drivers'!J$2:J$271,'Selected scen drivers'!$A$2:$A$271,reporting!$A79,'Selected scen drivers'!$B$2:$B$271,reporting!$B79)</f>
        <v>1663.7892990052301</v>
      </c>
      <c r="K79" s="4">
        <f>SUMIFS('Selected scen drivers'!K$2:K$271,'Selected scen drivers'!$A$2:$A$271,reporting!$A79,'Selected scen drivers'!$B$2:$B$271,reporting!$B79)</f>
        <v>1816.4906817405099</v>
      </c>
      <c r="L79" s="4">
        <f>SUMIFS('Selected scen drivers'!L$2:L$271,'Selected scen drivers'!$A$2:$A$271,reporting!$A79,'Selected scen drivers'!$B$2:$B$271,reporting!$B79)</f>
        <v>1971.3815631822399</v>
      </c>
      <c r="M79" s="4">
        <f>SUMIFS('Selected scen drivers'!M$2:M$271,'Selected scen drivers'!$A$2:$A$271,reporting!$A79,'Selected scen drivers'!$B$2:$B$271,reporting!$B79)</f>
        <v>2127.2164416072401</v>
      </c>
      <c r="N79" s="4">
        <f>SUMIFS('Selected scen drivers'!N$2:N$271,'Selected scen drivers'!$A$2:$A$271,reporting!$A79,'Selected scen drivers'!$B$2:$B$271,reporting!$B79)</f>
        <v>2298.2055225545901</v>
      </c>
      <c r="O79" s="4">
        <f>SUMIFS('Selected scen drivers'!O$2:O$271,'Selected scen drivers'!$A$2:$A$271,reporting!$A79,'Selected scen drivers'!$B$2:$B$271,reporting!$B79)</f>
        <v>2495.7341992978299</v>
      </c>
      <c r="P79" s="4">
        <f>SUMIFS('Selected scen drivers'!P$2:P$271,'Selected scen drivers'!$A$2:$A$271,reporting!$A79,'Selected scen drivers'!$B$2:$B$271,reporting!$B79)</f>
        <v>2705.2333320837201</v>
      </c>
      <c r="Q79" s="4">
        <f>SUMIFS('Selected scen drivers'!Q$2:Q$271,'Selected scen drivers'!$A$2:$A$271,reporting!$A79,'Selected scen drivers'!$B$2:$B$271,reporting!$B79)</f>
        <v>2923.6089079860799</v>
      </c>
      <c r="R79" s="4">
        <f>SUMIFS('Selected scen drivers'!R$2:R$271,'Selected scen drivers'!$A$2:$A$271,reporting!$A79,'Selected scen drivers'!$B$2:$B$271,reporting!$B79)</f>
        <v>3144.74827733757</v>
      </c>
      <c r="S79" s="4">
        <f>SUMIFS('Selected scen drivers'!S$2:S$271,'Selected scen drivers'!$A$2:$A$271,reporting!$A79,'Selected scen drivers'!$B$2:$B$271,reporting!$B79)</f>
        <v>3369.5092929100601</v>
      </c>
      <c r="T79" s="4">
        <f>SUMIFS('Selected scen drivers'!T$2:T$271,'Selected scen drivers'!$A$2:$A$271,reporting!$A79,'Selected scen drivers'!$B$2:$B$271,reporting!$B79)</f>
        <v>3604.9916734598701</v>
      </c>
      <c r="U79" s="4">
        <f>SUMIFS('Selected scen drivers'!U$2:U$271,'Selected scen drivers'!$A$2:$A$271,reporting!$A79,'Selected scen drivers'!$B$2:$B$271,reporting!$B79)</f>
        <v>3857.5377865514301</v>
      </c>
      <c r="V79" s="4">
        <f>SUMIFS('Selected scen drivers'!V$2:V$271,'Selected scen drivers'!$A$2:$A$271,reporting!$A79,'Selected scen drivers'!$B$2:$B$271,reporting!$B79)</f>
        <v>4125.3744971667202</v>
      </c>
      <c r="W79" s="4">
        <f>SUMIFS('Selected scen drivers'!W$2:W$271,'Selected scen drivers'!$A$2:$A$271,reporting!$A79,'Selected scen drivers'!$B$2:$B$271,reporting!$B79)</f>
        <v>4397.8055657234199</v>
      </c>
      <c r="X79">
        <v>2</v>
      </c>
    </row>
    <row r="80" spans="1:24" ht="14.25" x14ac:dyDescent="0.45">
      <c r="A80" s="1">
        <f t="shared" si="2"/>
        <v>13</v>
      </c>
      <c r="B80" s="1">
        <f t="shared" si="3"/>
        <v>7</v>
      </c>
      <c r="D80" t="str">
        <f>IFERROR("rep_"&amp;VLOOKUP(B80,Classification!$N$5:$O$14,2,FALSE),"\I:")</f>
        <v>rep_GDPSER</v>
      </c>
      <c r="E80" t="str">
        <f>IFERROR(VLOOKUP(A80,Classification!$A$4:$B$39,2,FALSE),"\I:")</f>
        <v>Russia</v>
      </c>
      <c r="F80" s="4">
        <f>SUMIFS('Selected scen drivers'!F$2:F$271,'Selected scen drivers'!$A$2:$A$271,reporting!$A80,'Selected scen drivers'!$B$2:$B$271,reporting!$B80)</f>
        <v>2206.75370618737</v>
      </c>
      <c r="G80" s="4">
        <f>SUMIFS('Selected scen drivers'!G$2:G$271,'Selected scen drivers'!$A$2:$A$271,reporting!$A80,'Selected scen drivers'!$B$2:$B$271,reporting!$B80)</f>
        <v>2225.2452636839398</v>
      </c>
      <c r="H80" s="4">
        <f>SUMIFS('Selected scen drivers'!H$2:H$271,'Selected scen drivers'!$A$2:$A$271,reporting!$A80,'Selected scen drivers'!$B$2:$B$271,reporting!$B80)</f>
        <v>2381.1106393847899</v>
      </c>
      <c r="I80" s="4">
        <f>SUMIFS('Selected scen drivers'!I$2:I$271,'Selected scen drivers'!$A$2:$A$271,reporting!$A80,'Selected scen drivers'!$B$2:$B$271,reporting!$B80)</f>
        <v>2559.5739803114502</v>
      </c>
      <c r="J80" s="4">
        <f>SUMIFS('Selected scen drivers'!J$2:J$271,'Selected scen drivers'!$A$2:$A$271,reporting!$A80,'Selected scen drivers'!$B$2:$B$271,reporting!$B80)</f>
        <v>2808.30305868819</v>
      </c>
      <c r="K80" s="4">
        <f>SUMIFS('Selected scen drivers'!K$2:K$271,'Selected scen drivers'!$A$2:$A$271,reporting!$A80,'Selected scen drivers'!$B$2:$B$271,reporting!$B80)</f>
        <v>3066.0470894123901</v>
      </c>
      <c r="L80" s="4">
        <f>SUMIFS('Selected scen drivers'!L$2:L$271,'Selected scen drivers'!$A$2:$A$271,reporting!$A80,'Selected scen drivers'!$B$2:$B$271,reporting!$B80)</f>
        <v>3327.48676592419</v>
      </c>
      <c r="M80" s="4">
        <f>SUMIFS('Selected scen drivers'!M$2:M$271,'Selected scen drivers'!$A$2:$A$271,reporting!$A80,'Selected scen drivers'!$B$2:$B$271,reporting!$B80)</f>
        <v>3590.5198110296501</v>
      </c>
      <c r="N80" s="4">
        <f>SUMIFS('Selected scen drivers'!N$2:N$271,'Selected scen drivers'!$A$2:$A$271,reporting!$A80,'Selected scen drivers'!$B$2:$B$271,reporting!$B80)</f>
        <v>3879.1315717338598</v>
      </c>
      <c r="O80" s="4">
        <f>SUMIFS('Selected scen drivers'!O$2:O$271,'Selected scen drivers'!$A$2:$A$271,reporting!$A80,'Selected scen drivers'!$B$2:$B$271,reporting!$B80)</f>
        <v>4212.5394061323404</v>
      </c>
      <c r="P80" s="4">
        <f>SUMIFS('Selected scen drivers'!P$2:P$271,'Selected scen drivers'!$A$2:$A$271,reporting!$A80,'Selected scen drivers'!$B$2:$B$271,reporting!$B80)</f>
        <v>4566.1521236482404</v>
      </c>
      <c r="Q80" s="4">
        <f>SUMIFS('Selected scen drivers'!Q$2:Q$271,'Selected scen drivers'!$A$2:$A$271,reporting!$A80,'Selected scen drivers'!$B$2:$B$271,reporting!$B80)</f>
        <v>4934.7473526932099</v>
      </c>
      <c r="R80" s="4">
        <f>SUMIFS('Selected scen drivers'!R$2:R$271,'Selected scen drivers'!$A$2:$A$271,reporting!$A80,'Selected scen drivers'!$B$2:$B$271,reporting!$B80)</f>
        <v>5308.0075772405598</v>
      </c>
      <c r="S80" s="4">
        <f>SUMIFS('Selected scen drivers'!S$2:S$271,'Selected scen drivers'!$A$2:$A$271,reporting!$A80,'Selected scen drivers'!$B$2:$B$271,reporting!$B80)</f>
        <v>5687.3807634267396</v>
      </c>
      <c r="T80" s="4">
        <f>SUMIFS('Selected scen drivers'!T$2:T$271,'Selected scen drivers'!$A$2:$A$271,reporting!$A80,'Selected scen drivers'!$B$2:$B$271,reporting!$B80)</f>
        <v>6084.8504971007096</v>
      </c>
      <c r="U80" s="4">
        <f>SUMIFS('Selected scen drivers'!U$2:U$271,'Selected scen drivers'!$A$2:$A$271,reporting!$A80,'Selected scen drivers'!$B$2:$B$271,reporting!$B80)</f>
        <v>6511.1220341750704</v>
      </c>
      <c r="V80" s="4">
        <f>SUMIFS('Selected scen drivers'!V$2:V$271,'Selected scen drivers'!$A$2:$A$271,reporting!$A80,'Selected scen drivers'!$B$2:$B$271,reporting!$B80)</f>
        <v>6963.20250740544</v>
      </c>
      <c r="W80" s="4">
        <f>SUMIFS('Selected scen drivers'!W$2:W$271,'Selected scen drivers'!$A$2:$A$271,reporting!$A80,'Selected scen drivers'!$B$2:$B$271,reporting!$B80)</f>
        <v>7423.0377783540498</v>
      </c>
      <c r="X80">
        <v>2</v>
      </c>
    </row>
    <row r="81" spans="1:24" ht="14.25" x14ac:dyDescent="0.45">
      <c r="A81" s="1">
        <f t="shared" si="2"/>
        <v>13</v>
      </c>
      <c r="B81" s="1">
        <f t="shared" si="3"/>
        <v>8</v>
      </c>
      <c r="D81" t="str">
        <f>IFERROR("rep_"&amp;VLOOKUP(B81,Classification!$N$5:$O$14,2,FALSE),"\I:")</f>
        <v>rep_HOU</v>
      </c>
      <c r="E81" t="str">
        <f>IFERROR(VLOOKUP(A81,Classification!$A$4:$B$39,2,FALSE),"\I:")</f>
        <v>Russia</v>
      </c>
      <c r="F81" s="4">
        <f>SUMIFS('Selected scen drivers'!F$2:F$271,'Selected scen drivers'!$A$2:$A$271,reporting!$A81,'Selected scen drivers'!$B$2:$B$271,reporting!$B81)</f>
        <v>45.834410099999999</v>
      </c>
      <c r="G81" s="4">
        <f>SUMIFS('Selected scen drivers'!G$2:G$271,'Selected scen drivers'!$A$2:$A$271,reporting!$A81,'Selected scen drivers'!$B$2:$B$271,reporting!$B81)</f>
        <v>45.516356500000001</v>
      </c>
      <c r="H81" s="4">
        <f>SUMIFS('Selected scen drivers'!H$2:H$271,'Selected scen drivers'!$A$2:$A$271,reporting!$A81,'Selected scen drivers'!$B$2:$B$271,reporting!$B81)</f>
        <v>43.926088499999999</v>
      </c>
      <c r="I81" s="4">
        <f>SUMIFS('Selected scen drivers'!I$2:I$271,'Selected scen drivers'!$A$2:$A$271,reporting!$A81,'Selected scen drivers'!$B$2:$B$271,reporting!$B81)</f>
        <v>42.591377000000001</v>
      </c>
      <c r="J81" s="4">
        <f>SUMIFS('Selected scen drivers'!J$2:J$271,'Selected scen drivers'!$A$2:$A$271,reporting!$A81,'Selected scen drivers'!$B$2:$B$271,reporting!$B81)</f>
        <v>42.348025999999997</v>
      </c>
      <c r="K81" s="4">
        <f>SUMIFS('Selected scen drivers'!K$2:K$271,'Selected scen drivers'!$A$2:$A$271,reporting!$A81,'Selected scen drivers'!$B$2:$B$271,reporting!$B81)</f>
        <v>41.735911000000002</v>
      </c>
      <c r="L81" s="4">
        <f>SUMIFS('Selected scen drivers'!L$2:L$271,'Selected scen drivers'!$A$2:$A$271,reporting!$A81,'Selected scen drivers'!$B$2:$B$271,reporting!$B81)</f>
        <v>40.637999000000001</v>
      </c>
      <c r="M81" s="4">
        <f>SUMIFS('Selected scen drivers'!M$2:M$271,'Selected scen drivers'!$A$2:$A$271,reporting!$A81,'Selected scen drivers'!$B$2:$B$271,reporting!$B81)</f>
        <v>38.707539500000003</v>
      </c>
      <c r="N81" s="4">
        <f>SUMIFS('Selected scen drivers'!N$2:N$271,'Selected scen drivers'!$A$2:$A$271,reporting!$A81,'Selected scen drivers'!$B$2:$B$271,reporting!$B81)</f>
        <v>36.542147499999999</v>
      </c>
      <c r="O81" s="4">
        <f>SUMIFS('Selected scen drivers'!O$2:O$271,'Selected scen drivers'!$A$2:$A$271,reporting!$A81,'Selected scen drivers'!$B$2:$B$271,reporting!$B81)</f>
        <v>35.791987499999998</v>
      </c>
      <c r="P81" s="4">
        <f>SUMIFS('Selected scen drivers'!P$2:P$271,'Selected scen drivers'!$A$2:$A$271,reporting!$A81,'Selected scen drivers'!$B$2:$B$271,reporting!$B81)</f>
        <v>36.067483500000002</v>
      </c>
      <c r="Q81" s="4">
        <f>SUMIFS('Selected scen drivers'!Q$2:Q$271,'Selected scen drivers'!$A$2:$A$271,reporting!$A81,'Selected scen drivers'!$B$2:$B$271,reporting!$B81)</f>
        <v>36.131549</v>
      </c>
      <c r="R81" s="4">
        <f>SUMIFS('Selected scen drivers'!R$2:R$271,'Selected scen drivers'!$A$2:$A$271,reporting!$A81,'Selected scen drivers'!$B$2:$B$271,reporting!$B81)</f>
        <v>35.614722999999998</v>
      </c>
      <c r="S81" s="4">
        <f>SUMIFS('Selected scen drivers'!S$2:S$271,'Selected scen drivers'!$A$2:$A$271,reporting!$A81,'Selected scen drivers'!$B$2:$B$271,reporting!$B81)</f>
        <v>34.286612499999997</v>
      </c>
      <c r="T81" s="4">
        <f>SUMIFS('Selected scen drivers'!T$2:T$271,'Selected scen drivers'!$A$2:$A$271,reporting!$A81,'Selected scen drivers'!$B$2:$B$271,reporting!$B81)</f>
        <v>32.993107500000001</v>
      </c>
      <c r="U81" s="4">
        <f>SUMIFS('Selected scen drivers'!U$2:U$271,'Selected scen drivers'!$A$2:$A$271,reporting!$A81,'Selected scen drivers'!$B$2:$B$271,reporting!$B81)</f>
        <v>32.278874000000002</v>
      </c>
      <c r="V81" s="4">
        <f>SUMIFS('Selected scen drivers'!V$2:V$271,'Selected scen drivers'!$A$2:$A$271,reporting!$A81,'Selected scen drivers'!$B$2:$B$271,reporting!$B81)</f>
        <v>31.792664500000001</v>
      </c>
      <c r="W81" s="4">
        <f>SUMIFS('Selected scen drivers'!W$2:W$271,'Selected scen drivers'!$A$2:$A$271,reporting!$A81,'Selected scen drivers'!$B$2:$B$271,reporting!$B81)</f>
        <v>31.256198999999999</v>
      </c>
      <c r="X81">
        <v>2</v>
      </c>
    </row>
    <row r="82" spans="1:24" ht="14.25" x14ac:dyDescent="0.45">
      <c r="A82" s="1">
        <f t="shared" si="2"/>
        <v>13</v>
      </c>
      <c r="B82" s="1">
        <f t="shared" si="3"/>
        <v>9</v>
      </c>
      <c r="D82" t="str">
        <f>IFERROR("rep_"&amp;VLOOKUP(B82,Classification!$N$5:$O$14,2,FALSE),"\I:")</f>
        <v>rep_POP</v>
      </c>
      <c r="E82" t="str">
        <f>IFERROR(VLOOKUP(A82,Classification!$A$4:$B$39,2,FALSE),"\I:")</f>
        <v>Russia</v>
      </c>
      <c r="F82" s="4">
        <f>SUMIFS('Selected scen drivers'!F$2:F$271,'Selected scen drivers'!$A$2:$A$271,reporting!$A82,'Selected scen drivers'!$B$2:$B$271,reporting!$B82)</f>
        <v>145.83989399999999</v>
      </c>
      <c r="G82" s="4">
        <f>SUMIFS('Selected scen drivers'!G$2:G$271,'Selected scen drivers'!$A$2:$A$271,reporting!$A82,'Selected scen drivers'!$B$2:$B$271,reporting!$B82)</f>
        <v>145.761661</v>
      </c>
      <c r="H82" s="4">
        <f>SUMIFS('Selected scen drivers'!H$2:H$271,'Selected scen drivers'!$A$2:$A$271,reporting!$A82,'Selected scen drivers'!$B$2:$B$271,reporting!$B82)</f>
        <v>145.370496</v>
      </c>
      <c r="I82" s="4">
        <f>SUMIFS('Selected scen drivers'!I$2:I$271,'Selected scen drivers'!$A$2:$A$271,reporting!$A82,'Selected scen drivers'!$B$2:$B$271,reporting!$B82)</f>
        <v>143.399731</v>
      </c>
      <c r="J82" s="4">
        <f>SUMIFS('Selected scen drivers'!J$2:J$271,'Selected scen drivers'!$A$2:$A$271,reporting!$A82,'Selected scen drivers'!$B$2:$B$271,reporting!$B82)</f>
        <v>141.56771699999999</v>
      </c>
      <c r="K82" s="4">
        <f>SUMIFS('Selected scen drivers'!K$2:K$271,'Selected scen drivers'!$A$2:$A$271,reporting!$A82,'Selected scen drivers'!$B$2:$B$271,reporting!$B82)</f>
        <v>140.19014200000001</v>
      </c>
      <c r="L82" s="4">
        <f>SUMIFS('Selected scen drivers'!L$2:L$271,'Selected scen drivers'!$A$2:$A$271,reporting!$A82,'Selected scen drivers'!$B$2:$B$271,reporting!$B82)</f>
        <v>139.33203700000001</v>
      </c>
      <c r="M82" s="4">
        <f>SUMIFS('Selected scen drivers'!M$2:M$271,'Selected scen drivers'!$A$2:$A$271,reporting!$A82,'Selected scen drivers'!$B$2:$B$271,reporting!$B82)</f>
        <v>138.756418</v>
      </c>
      <c r="N82" s="4">
        <f>SUMIFS('Selected scen drivers'!N$2:N$271,'Selected scen drivers'!$A$2:$A$271,reporting!$A82,'Selected scen drivers'!$B$2:$B$271,reporting!$B82)</f>
        <v>137.96865600000001</v>
      </c>
      <c r="O82" s="4">
        <f>SUMIFS('Selected scen drivers'!O$2:O$271,'Selected scen drivers'!$A$2:$A$271,reporting!$A82,'Selected scen drivers'!$B$2:$B$271,reporting!$B82)</f>
        <v>136.942308</v>
      </c>
      <c r="P82" s="4">
        <f>SUMIFS('Selected scen drivers'!P$2:P$271,'Selected scen drivers'!$A$2:$A$271,reporting!$A82,'Selected scen drivers'!$B$2:$B$271,reporting!$B82)</f>
        <v>135.62305499999999</v>
      </c>
      <c r="Q82" s="4">
        <f>SUMIFS('Selected scen drivers'!Q$2:Q$271,'Selected scen drivers'!$A$2:$A$271,reporting!$A82,'Selected scen drivers'!$B$2:$B$271,reporting!$B82)</f>
        <v>134.17839000000001</v>
      </c>
      <c r="R82" s="4">
        <f>SUMIFS('Selected scen drivers'!R$2:R$271,'Selected scen drivers'!$A$2:$A$271,reporting!$A82,'Selected scen drivers'!$B$2:$B$271,reporting!$B82)</f>
        <v>132.732924</v>
      </c>
      <c r="S82" s="4">
        <f>SUMIFS('Selected scen drivers'!S$2:S$271,'Selected scen drivers'!$A$2:$A$271,reporting!$A82,'Selected scen drivers'!$B$2:$B$271,reporting!$B82)</f>
        <v>131.31643600000001</v>
      </c>
      <c r="T82" s="4">
        <f>SUMIFS('Selected scen drivers'!T$2:T$271,'Selected scen drivers'!$A$2:$A$271,reporting!$A82,'Selected scen drivers'!$B$2:$B$271,reporting!$B82)</f>
        <v>129.934473</v>
      </c>
      <c r="U82" s="4">
        <f>SUMIFS('Selected scen drivers'!U$2:U$271,'Selected scen drivers'!$A$2:$A$271,reporting!$A82,'Selected scen drivers'!$B$2:$B$271,reporting!$B82)</f>
        <v>128.54372699999999</v>
      </c>
      <c r="V82" s="4">
        <f>SUMIFS('Selected scen drivers'!V$2:V$271,'Selected scen drivers'!$A$2:$A$271,reporting!$A82,'Selected scen drivers'!$B$2:$B$271,reporting!$B82)</f>
        <v>127.04475100000001</v>
      </c>
      <c r="W82" s="4">
        <f>SUMIFS('Selected scen drivers'!W$2:W$271,'Selected scen drivers'!$A$2:$A$271,reporting!$A82,'Selected scen drivers'!$B$2:$B$271,reporting!$B82)</f>
        <v>125.272058</v>
      </c>
      <c r="X82">
        <v>2</v>
      </c>
    </row>
    <row r="83" spans="1:24" ht="14.25" x14ac:dyDescent="0.45">
      <c r="A83" s="1">
        <f t="shared" si="2"/>
        <v>14</v>
      </c>
      <c r="B83" s="1">
        <f t="shared" si="3"/>
        <v>1</v>
      </c>
      <c r="D83" t="str">
        <f>IFERROR("rep_"&amp;VLOOKUP(B83,Classification!$N$5:$O$14,2,FALSE),"\I:")</f>
        <v>rep_GDP</v>
      </c>
      <c r="E83" t="str">
        <f>IFERROR(VLOOKUP(A83,Classification!$A$4:$B$39,2,FALSE),"\I:")</f>
        <v>EU_southeast</v>
      </c>
      <c r="F83" s="4">
        <f>SUMIFS('Selected scen drivers'!F$2:F$271,'Selected scen drivers'!$A$2:$A$271,reporting!$A83,'Selected scen drivers'!$B$2:$B$271,reporting!$B83)</f>
        <v>1113.8172999999999</v>
      </c>
      <c r="G83" s="4">
        <f>SUMIFS('Selected scen drivers'!G$2:G$271,'Selected scen drivers'!$A$2:$A$271,reporting!$A83,'Selected scen drivers'!$B$2:$B$271,reporting!$B83)</f>
        <v>1140.7393</v>
      </c>
      <c r="H83" s="4">
        <f>SUMIFS('Selected scen drivers'!H$2:H$271,'Selected scen drivers'!$A$2:$A$271,reporting!$A83,'Selected scen drivers'!$B$2:$B$271,reporting!$B83)</f>
        <v>1368.3335999999999</v>
      </c>
      <c r="I83" s="4">
        <f>SUMIFS('Selected scen drivers'!I$2:I$271,'Selected scen drivers'!$A$2:$A$271,reporting!$A83,'Selected scen drivers'!$B$2:$B$271,reporting!$B83)</f>
        <v>1554.1806999999999</v>
      </c>
      <c r="J83" s="4">
        <f>SUMIFS('Selected scen drivers'!J$2:J$271,'Selected scen drivers'!$A$2:$A$271,reporting!$A83,'Selected scen drivers'!$B$2:$B$271,reporting!$B83)</f>
        <v>1707.451</v>
      </c>
      <c r="K83" s="4">
        <f>SUMIFS('Selected scen drivers'!K$2:K$271,'Selected scen drivers'!$A$2:$A$271,reporting!$A83,'Selected scen drivers'!$B$2:$B$271,reporting!$B83)</f>
        <v>1825.758</v>
      </c>
      <c r="L83" s="4">
        <f>SUMIFS('Selected scen drivers'!L$2:L$271,'Selected scen drivers'!$A$2:$A$271,reporting!$A83,'Selected scen drivers'!$B$2:$B$271,reporting!$B83)</f>
        <v>1915.5239999999999</v>
      </c>
      <c r="M83" s="4">
        <f>SUMIFS('Selected scen drivers'!M$2:M$271,'Selected scen drivers'!$A$2:$A$271,reporting!$A83,'Selected scen drivers'!$B$2:$B$271,reporting!$B83)</f>
        <v>1988.934</v>
      </c>
      <c r="N83" s="4">
        <f>SUMIFS('Selected scen drivers'!N$2:N$271,'Selected scen drivers'!$A$2:$A$271,reporting!$A83,'Selected scen drivers'!$B$2:$B$271,reporting!$B83)</f>
        <v>2054.5210000000002</v>
      </c>
      <c r="O83" s="4">
        <f>SUMIFS('Selected scen drivers'!O$2:O$271,'Selected scen drivers'!$A$2:$A$271,reporting!$A83,'Selected scen drivers'!$B$2:$B$271,reporting!$B83)</f>
        <v>2115.6959999999999</v>
      </c>
      <c r="P83" s="4">
        <f>SUMIFS('Selected scen drivers'!P$2:P$271,'Selected scen drivers'!$A$2:$A$271,reporting!$A83,'Selected scen drivers'!$B$2:$B$271,reporting!$B83)</f>
        <v>2172.88</v>
      </c>
      <c r="Q83" s="4">
        <f>SUMIFS('Selected scen drivers'!Q$2:Q$271,'Selected scen drivers'!$A$2:$A$271,reporting!$A83,'Selected scen drivers'!$B$2:$B$271,reporting!$B83)</f>
        <v>2222.7179999999998</v>
      </c>
      <c r="R83" s="4">
        <f>SUMIFS('Selected scen drivers'!R$2:R$271,'Selected scen drivers'!$A$2:$A$271,reporting!$A83,'Selected scen drivers'!$B$2:$B$271,reporting!$B83)</f>
        <v>2267.2420000000002</v>
      </c>
      <c r="S83" s="4">
        <f>SUMIFS('Selected scen drivers'!S$2:S$271,'Selected scen drivers'!$A$2:$A$271,reporting!$A83,'Selected scen drivers'!$B$2:$B$271,reporting!$B83)</f>
        <v>2307.7849999999999</v>
      </c>
      <c r="T83" s="4">
        <f>SUMIFS('Selected scen drivers'!T$2:T$271,'Selected scen drivers'!$A$2:$A$271,reporting!$A83,'Selected scen drivers'!$B$2:$B$271,reporting!$B83)</f>
        <v>2346.5329999999999</v>
      </c>
      <c r="U83" s="4">
        <f>SUMIFS('Selected scen drivers'!U$2:U$271,'Selected scen drivers'!$A$2:$A$271,reporting!$A83,'Selected scen drivers'!$B$2:$B$271,reporting!$B83)</f>
        <v>2385.047</v>
      </c>
      <c r="V83" s="4">
        <f>SUMIFS('Selected scen drivers'!V$2:V$271,'Selected scen drivers'!$A$2:$A$271,reporting!$A83,'Selected scen drivers'!$B$2:$B$271,reporting!$B83)</f>
        <v>2423.741</v>
      </c>
      <c r="W83" s="4">
        <f>SUMIFS('Selected scen drivers'!W$2:W$271,'Selected scen drivers'!$A$2:$A$271,reporting!$A83,'Selected scen drivers'!$B$2:$B$271,reporting!$B83)</f>
        <v>2459.9409999999998</v>
      </c>
      <c r="X83">
        <v>2</v>
      </c>
    </row>
    <row r="84" spans="1:24" ht="14.25" x14ac:dyDescent="0.45">
      <c r="A84" s="1">
        <f t="shared" si="2"/>
        <v>14</v>
      </c>
      <c r="B84" s="1">
        <f t="shared" si="3"/>
        <v>2</v>
      </c>
      <c r="D84" t="str">
        <f>IFERROR("rep_"&amp;VLOOKUP(B84,Classification!$N$5:$O$14,2,FALSE),"\I:")</f>
        <v>rep_GDPAGR</v>
      </c>
      <c r="E84" t="str">
        <f>IFERROR(VLOOKUP(A84,Classification!$A$4:$B$39,2,FALSE),"\I:")</f>
        <v>EU_southeast</v>
      </c>
      <c r="F84" s="4">
        <f>SUMIFS('Selected scen drivers'!F$2:F$271,'Selected scen drivers'!$A$2:$A$271,reporting!$A84,'Selected scen drivers'!$B$2:$B$271,reporting!$B84)</f>
        <v>47.719540789973699</v>
      </c>
      <c r="G84" s="4">
        <f>SUMIFS('Selected scen drivers'!G$2:G$271,'Selected scen drivers'!$A$2:$A$271,reporting!$A84,'Selected scen drivers'!$B$2:$B$271,reporting!$B84)</f>
        <v>48.910267960591703</v>
      </c>
      <c r="H84" s="4">
        <f>SUMIFS('Selected scen drivers'!H$2:H$271,'Selected scen drivers'!$A$2:$A$271,reporting!$A84,'Selected scen drivers'!$B$2:$B$271,reporting!$B84)</f>
        <v>58.614279289190002</v>
      </c>
      <c r="I84" s="4">
        <f>SUMIFS('Selected scen drivers'!I$2:I$271,'Selected scen drivers'!$A$2:$A$271,reporting!$A84,'Selected scen drivers'!$B$2:$B$271,reporting!$B84)</f>
        <v>66.578059753390505</v>
      </c>
      <c r="J84" s="4">
        <f>SUMIFS('Selected scen drivers'!J$2:J$271,'Selected scen drivers'!$A$2:$A$271,reporting!$A84,'Selected scen drivers'!$B$2:$B$271,reporting!$B84)</f>
        <v>73.185185438427695</v>
      </c>
      <c r="K84" s="4">
        <f>SUMIFS('Selected scen drivers'!K$2:K$271,'Selected scen drivers'!$A$2:$A$271,reporting!$A84,'Selected scen drivers'!$B$2:$B$271,reporting!$B84)</f>
        <v>78.290357160360102</v>
      </c>
      <c r="L84" s="4">
        <f>SUMIFS('Selected scen drivers'!L$2:L$271,'Selected scen drivers'!$A$2:$A$271,reporting!$A84,'Selected scen drivers'!$B$2:$B$271,reporting!$B84)</f>
        <v>82.155125120788597</v>
      </c>
      <c r="M84" s="4">
        <f>SUMIFS('Selected scen drivers'!M$2:M$271,'Selected scen drivers'!$A$2:$A$271,reporting!$A84,'Selected scen drivers'!$B$2:$B$271,reporting!$B84)</f>
        <v>85.289561952611706</v>
      </c>
      <c r="N84" s="4">
        <f>SUMIFS('Selected scen drivers'!N$2:N$271,'Selected scen drivers'!$A$2:$A$271,reporting!$A84,'Selected scen drivers'!$B$2:$B$271,reporting!$B84)</f>
        <v>88.081072191076998</v>
      </c>
      <c r="O84" s="4">
        <f>SUMIFS('Selected scen drivers'!O$2:O$271,'Selected scen drivers'!$A$2:$A$271,reporting!$A84,'Selected scen drivers'!$B$2:$B$271,reporting!$B84)</f>
        <v>90.6753335188249</v>
      </c>
      <c r="P84" s="4">
        <f>SUMIFS('Selected scen drivers'!P$2:P$271,'Selected scen drivers'!$A$2:$A$271,reporting!$A84,'Selected scen drivers'!$B$2:$B$271,reporting!$B84)</f>
        <v>93.101091950624706</v>
      </c>
      <c r="Q84" s="4">
        <f>SUMIFS('Selected scen drivers'!Q$2:Q$271,'Selected scen drivers'!$A$2:$A$271,reporting!$A84,'Selected scen drivers'!$B$2:$B$271,reporting!$B84)</f>
        <v>95.208564805629706</v>
      </c>
      <c r="R84" s="4">
        <f>SUMIFS('Selected scen drivers'!R$2:R$271,'Selected scen drivers'!$A$2:$A$271,reporting!$A84,'Selected scen drivers'!$B$2:$B$271,reporting!$B84)</f>
        <v>97.096674147894205</v>
      </c>
      <c r="S84" s="4">
        <f>SUMIFS('Selected scen drivers'!S$2:S$271,'Selected scen drivers'!$A$2:$A$271,reporting!$A84,'Selected scen drivers'!$B$2:$B$271,reporting!$B84)</f>
        <v>98.822801976763998</v>
      </c>
      <c r="T84" s="4">
        <f>SUMIFS('Selected scen drivers'!T$2:T$271,'Selected scen drivers'!$A$2:$A$271,reporting!$A84,'Selected scen drivers'!$B$2:$B$271,reporting!$B84)</f>
        <v>100.48047954474301</v>
      </c>
      <c r="U84" s="4">
        <f>SUMIFS('Selected scen drivers'!U$2:U$271,'Selected scen drivers'!$A$2:$A$271,reporting!$A84,'Selected scen drivers'!$B$2:$B$271,reporting!$B84)</f>
        <v>102.136247918969</v>
      </c>
      <c r="V84" s="4">
        <f>SUMIFS('Selected scen drivers'!V$2:V$271,'Selected scen drivers'!$A$2:$A$271,reporting!$A84,'Selected scen drivers'!$B$2:$B$271,reporting!$B84)</f>
        <v>103.80773320495599</v>
      </c>
      <c r="W84" s="4">
        <f>SUMIFS('Selected scen drivers'!W$2:W$271,'Selected scen drivers'!$A$2:$A$271,reporting!$A84,'Selected scen drivers'!$B$2:$B$271,reporting!$B84)</f>
        <v>105.3757510273</v>
      </c>
      <c r="X84">
        <v>2</v>
      </c>
    </row>
    <row r="85" spans="1:24" ht="14.25" x14ac:dyDescent="0.45">
      <c r="A85" s="1">
        <f t="shared" si="2"/>
        <v>14</v>
      </c>
      <c r="B85" s="1">
        <f t="shared" si="3"/>
        <v>3</v>
      </c>
      <c r="D85" t="str">
        <f>IFERROR("rep_"&amp;VLOOKUP(B85,Classification!$N$5:$O$14,2,FALSE),"\I:")</f>
        <v>rep_GDPIND</v>
      </c>
      <c r="E85" t="str">
        <f>IFERROR(VLOOKUP(A85,Classification!$A$4:$B$39,2,FALSE),"\I:")</f>
        <v>EU_southeast</v>
      </c>
      <c r="F85" s="4">
        <f>SUMIFS('Selected scen drivers'!F$2:F$271,'Selected scen drivers'!$A$2:$A$271,reporting!$A85,'Selected scen drivers'!$B$2:$B$271,reporting!$B85)</f>
        <v>337.23716912539902</v>
      </c>
      <c r="G85" s="4">
        <f>SUMIFS('Selected scen drivers'!G$2:G$271,'Selected scen drivers'!$A$2:$A$271,reporting!$A85,'Selected scen drivers'!$B$2:$B$271,reporting!$B85)</f>
        <v>345.57359459338801</v>
      </c>
      <c r="H85" s="4">
        <f>SUMIFS('Selected scen drivers'!H$2:H$271,'Selected scen drivers'!$A$2:$A$271,reporting!$A85,'Selected scen drivers'!$B$2:$B$271,reporting!$B85)</f>
        <v>414.61925429899401</v>
      </c>
      <c r="I85" s="4">
        <f>SUMIFS('Selected scen drivers'!I$2:I$271,'Selected scen drivers'!$A$2:$A$271,reporting!$A85,'Selected scen drivers'!$B$2:$B$271,reporting!$B85)</f>
        <v>471.65171992910501</v>
      </c>
      <c r="J85" s="4">
        <f>SUMIFS('Selected scen drivers'!J$2:J$271,'Selected scen drivers'!$A$2:$A$271,reporting!$A85,'Selected scen drivers'!$B$2:$B$271,reporting!$B85)</f>
        <v>519.09271107635595</v>
      </c>
      <c r="K85" s="4">
        <f>SUMIFS('Selected scen drivers'!K$2:K$271,'Selected scen drivers'!$A$2:$A$271,reporting!$A85,'Selected scen drivers'!$B$2:$B$271,reporting!$B85)</f>
        <v>556.05782010495398</v>
      </c>
      <c r="L85" s="4">
        <f>SUMIFS('Selected scen drivers'!L$2:L$271,'Selected scen drivers'!$A$2:$A$271,reporting!$A85,'Selected scen drivers'!$B$2:$B$271,reporting!$B85)</f>
        <v>584.36258348168303</v>
      </c>
      <c r="M85" s="4">
        <f>SUMIFS('Selected scen drivers'!M$2:M$271,'Selected scen drivers'!$A$2:$A$271,reporting!$A85,'Selected scen drivers'!$B$2:$B$271,reporting!$B85)</f>
        <v>607.72170664830605</v>
      </c>
      <c r="N85" s="4">
        <f>SUMIFS('Selected scen drivers'!N$2:N$271,'Selected scen drivers'!$A$2:$A$271,reporting!$A85,'Selected scen drivers'!$B$2:$B$271,reporting!$B85)</f>
        <v>628.74864260674599</v>
      </c>
      <c r="O85" s="4">
        <f>SUMIFS('Selected scen drivers'!O$2:O$271,'Selected scen drivers'!$A$2:$A$271,reporting!$A85,'Selected scen drivers'!$B$2:$B$271,reporting!$B85)</f>
        <v>648.48339295020503</v>
      </c>
      <c r="P85" s="4">
        <f>SUMIFS('Selected scen drivers'!P$2:P$271,'Selected scen drivers'!$A$2:$A$271,reporting!$A85,'Selected scen drivers'!$B$2:$B$271,reporting!$B85)</f>
        <v>667.05365575399003</v>
      </c>
      <c r="Q85" s="4">
        <f>SUMIFS('Selected scen drivers'!Q$2:Q$271,'Selected scen drivers'!$A$2:$A$271,reporting!$A85,'Selected scen drivers'!$B$2:$B$271,reporting!$B85)</f>
        <v>683.41612706565104</v>
      </c>
      <c r="R85" s="4">
        <f>SUMIFS('Selected scen drivers'!R$2:R$271,'Selected scen drivers'!$A$2:$A$271,reporting!$A85,'Selected scen drivers'!$B$2:$B$271,reporting!$B85)</f>
        <v>698.20819040631602</v>
      </c>
      <c r="S85" s="4">
        <f>SUMIFS('Selected scen drivers'!S$2:S$271,'Selected scen drivers'!$A$2:$A$271,reporting!$A85,'Selected scen drivers'!$B$2:$B$271,reporting!$B85)</f>
        <v>711.82694340722196</v>
      </c>
      <c r="T85" s="4">
        <f>SUMIFS('Selected scen drivers'!T$2:T$271,'Selected scen drivers'!$A$2:$A$271,reporting!$A85,'Selected scen drivers'!$B$2:$B$271,reporting!$B85)</f>
        <v>724.948022860724</v>
      </c>
      <c r="U85" s="4">
        <f>SUMIFS('Selected scen drivers'!U$2:U$271,'Selected scen drivers'!$A$2:$A$271,reporting!$A85,'Selected scen drivers'!$B$2:$B$271,reporting!$B85)</f>
        <v>738.06113476426697</v>
      </c>
      <c r="V85" s="4">
        <f>SUMIFS('Selected scen drivers'!V$2:V$271,'Selected scen drivers'!$A$2:$A$271,reporting!$A85,'Selected scen drivers'!$B$2:$B$271,reporting!$B85)</f>
        <v>751.30164894101301</v>
      </c>
      <c r="W85" s="4">
        <f>SUMIFS('Selected scen drivers'!W$2:W$271,'Selected scen drivers'!$A$2:$A$271,reporting!$A85,'Selected scen drivers'!$B$2:$B$271,reporting!$B85)</f>
        <v>763.83692038150002</v>
      </c>
      <c r="X85">
        <v>2</v>
      </c>
    </row>
    <row r="86" spans="1:24" ht="14.25" x14ac:dyDescent="0.45">
      <c r="A86" s="1">
        <f t="shared" si="2"/>
        <v>14</v>
      </c>
      <c r="B86" s="1">
        <f t="shared" si="3"/>
        <v>7</v>
      </c>
      <c r="D86" t="str">
        <f>IFERROR("rep_"&amp;VLOOKUP(B86,Classification!$N$5:$O$14,2,FALSE),"\I:")</f>
        <v>rep_GDPSER</v>
      </c>
      <c r="E86" t="str">
        <f>IFERROR(VLOOKUP(A86,Classification!$A$4:$B$39,2,FALSE),"\I:")</f>
        <v>EU_southeast</v>
      </c>
      <c r="F86" s="4">
        <f>SUMIFS('Selected scen drivers'!F$2:F$271,'Selected scen drivers'!$A$2:$A$271,reporting!$A86,'Selected scen drivers'!$B$2:$B$271,reporting!$B86)</f>
        <v>728.86059008462701</v>
      </c>
      <c r="G86" s="4">
        <f>SUMIFS('Selected scen drivers'!G$2:G$271,'Selected scen drivers'!$A$2:$A$271,reporting!$A86,'Selected scen drivers'!$B$2:$B$271,reporting!$B86)</f>
        <v>746.25543744602101</v>
      </c>
      <c r="H86" s="4">
        <f>SUMIFS('Selected scen drivers'!H$2:H$271,'Selected scen drivers'!$A$2:$A$271,reporting!$A86,'Selected scen drivers'!$B$2:$B$271,reporting!$B86)</f>
        <v>895.10006641181599</v>
      </c>
      <c r="I86" s="4">
        <f>SUMIFS('Selected scen drivers'!I$2:I$271,'Selected scen drivers'!$A$2:$A$271,reporting!$A86,'Selected scen drivers'!$B$2:$B$271,reporting!$B86)</f>
        <v>1015.9509203175</v>
      </c>
      <c r="J86" s="4">
        <f>SUMIFS('Selected scen drivers'!J$2:J$271,'Selected scen drivers'!$A$2:$A$271,reporting!$A86,'Selected scen drivers'!$B$2:$B$271,reporting!$B86)</f>
        <v>1115.1731034852201</v>
      </c>
      <c r="K86" s="4">
        <f>SUMIFS('Selected scen drivers'!K$2:K$271,'Selected scen drivers'!$A$2:$A$271,reporting!$A86,'Selected scen drivers'!$B$2:$B$271,reporting!$B86)</f>
        <v>1191.4098227346899</v>
      </c>
      <c r="L86" s="4">
        <f>SUMIFS('Selected scen drivers'!L$2:L$271,'Selected scen drivers'!$A$2:$A$271,reporting!$A86,'Selected scen drivers'!$B$2:$B$271,reporting!$B86)</f>
        <v>1249.00629139753</v>
      </c>
      <c r="M86" s="4">
        <f>SUMIFS('Selected scen drivers'!M$2:M$271,'Selected scen drivers'!$A$2:$A$271,reporting!$A86,'Selected scen drivers'!$B$2:$B$271,reporting!$B86)</f>
        <v>1295.92273139908</v>
      </c>
      <c r="N86" s="4">
        <f>SUMIFS('Selected scen drivers'!N$2:N$271,'Selected scen drivers'!$A$2:$A$271,reporting!$A86,'Selected scen drivers'!$B$2:$B$271,reporting!$B86)</f>
        <v>1337.6912852021801</v>
      </c>
      <c r="O86" s="4">
        <f>SUMIFS('Selected scen drivers'!O$2:O$271,'Selected scen drivers'!$A$2:$A$271,reporting!$A86,'Selected scen drivers'!$B$2:$B$271,reporting!$B86)</f>
        <v>1376.53727353097</v>
      </c>
      <c r="P86" s="4">
        <f>SUMIFS('Selected scen drivers'!P$2:P$271,'Selected scen drivers'!$A$2:$A$271,reporting!$A86,'Selected scen drivers'!$B$2:$B$271,reporting!$B86)</f>
        <v>1412.72525229539</v>
      </c>
      <c r="Q86" s="4">
        <f>SUMIFS('Selected scen drivers'!Q$2:Q$271,'Selected scen drivers'!$A$2:$A$271,reporting!$A86,'Selected scen drivers'!$B$2:$B$271,reporting!$B86)</f>
        <v>1444.0933081287201</v>
      </c>
      <c r="R86" s="4">
        <f>SUMIFS('Selected scen drivers'!R$2:R$271,'Selected scen drivers'!$A$2:$A$271,reporting!$A86,'Selected scen drivers'!$B$2:$B$271,reporting!$B86)</f>
        <v>1471.9371354457901</v>
      </c>
      <c r="S86" s="4">
        <f>SUMIFS('Selected scen drivers'!S$2:S$271,'Selected scen drivers'!$A$2:$A$271,reporting!$A86,'Selected scen drivers'!$B$2:$B$271,reporting!$B86)</f>
        <v>1497.1352546160099</v>
      </c>
      <c r="T86" s="4">
        <f>SUMIFS('Selected scen drivers'!T$2:T$271,'Selected scen drivers'!$A$2:$A$271,reporting!$A86,'Selected scen drivers'!$B$2:$B$271,reporting!$B86)</f>
        <v>1521.1044975945299</v>
      </c>
      <c r="U86" s="4">
        <f>SUMIFS('Selected scen drivers'!U$2:U$271,'Selected scen drivers'!$A$2:$A$271,reporting!$A86,'Selected scen drivers'!$B$2:$B$271,reporting!$B86)</f>
        <v>1544.84961731676</v>
      </c>
      <c r="V86" s="4">
        <f>SUMIFS('Selected scen drivers'!V$2:V$271,'Selected scen drivers'!$A$2:$A$271,reporting!$A86,'Selected scen drivers'!$B$2:$B$271,reporting!$B86)</f>
        <v>1568.6316178540301</v>
      </c>
      <c r="W86" s="4">
        <f>SUMIFS('Selected scen drivers'!W$2:W$271,'Selected scen drivers'!$A$2:$A$271,reporting!$A86,'Selected scen drivers'!$B$2:$B$271,reporting!$B86)</f>
        <v>1590.7283285911999</v>
      </c>
      <c r="X86">
        <v>2</v>
      </c>
    </row>
    <row r="87" spans="1:24" ht="14.25" x14ac:dyDescent="0.45">
      <c r="A87" s="1">
        <f t="shared" si="2"/>
        <v>14</v>
      </c>
      <c r="B87" s="1">
        <f t="shared" si="3"/>
        <v>8</v>
      </c>
      <c r="D87" t="str">
        <f>IFERROR("rep_"&amp;VLOOKUP(B87,Classification!$N$5:$O$14,2,FALSE),"\I:")</f>
        <v>rep_HOU</v>
      </c>
      <c r="E87" t="str">
        <f>IFERROR(VLOOKUP(A87,Classification!$A$4:$B$39,2,FALSE),"\I:")</f>
        <v>EU_southeast</v>
      </c>
      <c r="F87" s="4">
        <f>SUMIFS('Selected scen drivers'!F$2:F$271,'Selected scen drivers'!$A$2:$A$271,reporting!$A87,'Selected scen drivers'!$B$2:$B$271,reporting!$B87)</f>
        <v>12.901769399999999</v>
      </c>
      <c r="G87" s="4">
        <f>SUMIFS('Selected scen drivers'!G$2:G$271,'Selected scen drivers'!$A$2:$A$271,reporting!$A87,'Selected scen drivers'!$B$2:$B$271,reporting!$B87)</f>
        <v>12.7805385</v>
      </c>
      <c r="H87" s="4">
        <f>SUMIFS('Selected scen drivers'!H$2:H$271,'Selected scen drivers'!$A$2:$A$271,reporting!$A87,'Selected scen drivers'!$B$2:$B$271,reporting!$B87)</f>
        <v>12.174384</v>
      </c>
      <c r="I87" s="4">
        <f>SUMIFS('Selected scen drivers'!I$2:I$271,'Selected scen drivers'!$A$2:$A$271,reporting!$A87,'Selected scen drivers'!$B$2:$B$271,reporting!$B87)</f>
        <v>11.732395</v>
      </c>
      <c r="J87" s="4">
        <f>SUMIFS('Selected scen drivers'!J$2:J$271,'Selected scen drivers'!$A$2:$A$271,reporting!$A87,'Selected scen drivers'!$B$2:$B$271,reporting!$B87)</f>
        <v>11.175692</v>
      </c>
      <c r="K87" s="4">
        <f>SUMIFS('Selected scen drivers'!K$2:K$271,'Selected scen drivers'!$A$2:$A$271,reporting!$A87,'Selected scen drivers'!$B$2:$B$271,reporting!$B87)</f>
        <v>10.577526499999999</v>
      </c>
      <c r="L87" s="4">
        <f>SUMIFS('Selected scen drivers'!L$2:L$271,'Selected scen drivers'!$A$2:$A$271,reporting!$A87,'Selected scen drivers'!$B$2:$B$271,reporting!$B87)</f>
        <v>9.8983149999999895</v>
      </c>
      <c r="M87" s="4">
        <f>SUMIFS('Selected scen drivers'!M$2:M$271,'Selected scen drivers'!$A$2:$A$271,reporting!$A87,'Selected scen drivers'!$B$2:$B$271,reporting!$B87)</f>
        <v>9.3861739999999791</v>
      </c>
      <c r="N87" s="4">
        <f>SUMIFS('Selected scen drivers'!N$2:N$271,'Selected scen drivers'!$A$2:$A$271,reporting!$A87,'Selected scen drivers'!$B$2:$B$271,reporting!$B87)</f>
        <v>8.8424529999999901</v>
      </c>
      <c r="O87" s="4">
        <f>SUMIFS('Selected scen drivers'!O$2:O$271,'Selected scen drivers'!$A$2:$A$271,reporting!$A87,'Selected scen drivers'!$B$2:$B$271,reporting!$B87)</f>
        <v>8.4610994999999907</v>
      </c>
      <c r="P87" s="4">
        <f>SUMIFS('Selected scen drivers'!P$2:P$271,'Selected scen drivers'!$A$2:$A$271,reporting!$A87,'Selected scen drivers'!$B$2:$B$271,reporting!$B87)</f>
        <v>8.1949034999999899</v>
      </c>
      <c r="Q87" s="4">
        <f>SUMIFS('Selected scen drivers'!Q$2:Q$271,'Selected scen drivers'!$A$2:$A$271,reporting!$A87,'Selected scen drivers'!$B$2:$B$271,reporting!$B87)</f>
        <v>7.9501674999999903</v>
      </c>
      <c r="R87" s="4">
        <f>SUMIFS('Selected scen drivers'!R$2:R$271,'Selected scen drivers'!$A$2:$A$271,reporting!$A87,'Selected scen drivers'!$B$2:$B$271,reporting!$B87)</f>
        <v>7.6418584999999801</v>
      </c>
      <c r="S87" s="4">
        <f>SUMIFS('Selected scen drivers'!S$2:S$271,'Selected scen drivers'!$A$2:$A$271,reporting!$A87,'Selected scen drivers'!$B$2:$B$271,reporting!$B87)</f>
        <v>7.3271304999999796</v>
      </c>
      <c r="T87" s="4">
        <f>SUMIFS('Selected scen drivers'!T$2:T$271,'Selected scen drivers'!$A$2:$A$271,reporting!$A87,'Selected scen drivers'!$B$2:$B$271,reporting!$B87)</f>
        <v>6.9722509999999902</v>
      </c>
      <c r="U87" s="4">
        <f>SUMIFS('Selected scen drivers'!U$2:U$271,'Selected scen drivers'!$A$2:$A$271,reporting!$A87,'Selected scen drivers'!$B$2:$B$271,reporting!$B87)</f>
        <v>6.6498964999999899</v>
      </c>
      <c r="V87" s="4">
        <f>SUMIFS('Selected scen drivers'!V$2:V$271,'Selected scen drivers'!$A$2:$A$271,reporting!$A87,'Selected scen drivers'!$B$2:$B$271,reporting!$B87)</f>
        <v>6.3988469999999902</v>
      </c>
      <c r="W87" s="4">
        <f>SUMIFS('Selected scen drivers'!W$2:W$271,'Selected scen drivers'!$A$2:$A$271,reporting!$A87,'Selected scen drivers'!$B$2:$B$271,reporting!$B87)</f>
        <v>6.1682654999999897</v>
      </c>
      <c r="X87">
        <v>2</v>
      </c>
    </row>
    <row r="88" spans="1:24" ht="14.25" x14ac:dyDescent="0.45">
      <c r="A88" s="1">
        <f t="shared" si="2"/>
        <v>14</v>
      </c>
      <c r="B88" s="1">
        <f t="shared" si="3"/>
        <v>9</v>
      </c>
      <c r="D88" t="str">
        <f>IFERROR("rep_"&amp;VLOOKUP(B88,Classification!$N$5:$O$14,2,FALSE),"\I:")</f>
        <v>rep_POP</v>
      </c>
      <c r="E88" t="str">
        <f>IFERROR(VLOOKUP(A88,Classification!$A$4:$B$39,2,FALSE),"\I:")</f>
        <v>EU_southeast</v>
      </c>
      <c r="F88" s="4">
        <f>SUMIFS('Selected scen drivers'!F$2:F$271,'Selected scen drivers'!$A$2:$A$271,reporting!$A88,'Selected scen drivers'!$B$2:$B$271,reporting!$B88)</f>
        <v>42.763066999999999</v>
      </c>
      <c r="G88" s="4">
        <f>SUMIFS('Selected scen drivers'!G$2:G$271,'Selected scen drivers'!$A$2:$A$271,reporting!$A88,'Selected scen drivers'!$B$2:$B$271,reporting!$B88)</f>
        <v>42.510987</v>
      </c>
      <c r="H88" s="4">
        <f>SUMIFS('Selected scen drivers'!H$2:H$271,'Selected scen drivers'!$A$2:$A$271,reporting!$A88,'Selected scen drivers'!$B$2:$B$271,reporting!$B88)</f>
        <v>41.250587000000003</v>
      </c>
      <c r="I88" s="4">
        <f>SUMIFS('Selected scen drivers'!I$2:I$271,'Selected scen drivers'!$A$2:$A$271,reporting!$A88,'Selected scen drivers'!$B$2:$B$271,reporting!$B88)</f>
        <v>40.099589999999999</v>
      </c>
      <c r="J88" s="4">
        <f>SUMIFS('Selected scen drivers'!J$2:J$271,'Selected scen drivers'!$A$2:$A$271,reporting!$A88,'Selected scen drivers'!$B$2:$B$271,reporting!$B88)</f>
        <v>38.914400000000001</v>
      </c>
      <c r="K88" s="4">
        <f>SUMIFS('Selected scen drivers'!K$2:K$271,'Selected scen drivers'!$A$2:$A$271,reporting!$A88,'Selected scen drivers'!$B$2:$B$271,reporting!$B88)</f>
        <v>37.756694000000003</v>
      </c>
      <c r="L88" s="4">
        <f>SUMIFS('Selected scen drivers'!L$2:L$271,'Selected scen drivers'!$A$2:$A$271,reporting!$A88,'Selected scen drivers'!$B$2:$B$271,reporting!$B88)</f>
        <v>36.637023999999997</v>
      </c>
      <c r="M88" s="4">
        <f>SUMIFS('Selected scen drivers'!M$2:M$271,'Selected scen drivers'!$A$2:$A$271,reporting!$A88,'Selected scen drivers'!$B$2:$B$271,reporting!$B88)</f>
        <v>35.568795000000001</v>
      </c>
      <c r="N88" s="4">
        <f>SUMIFS('Selected scen drivers'!N$2:N$271,'Selected scen drivers'!$A$2:$A$271,reporting!$A88,'Selected scen drivers'!$B$2:$B$271,reporting!$B88)</f>
        <v>34.531159000000002</v>
      </c>
      <c r="O88" s="4">
        <f>SUMIFS('Selected scen drivers'!O$2:O$271,'Selected scen drivers'!$A$2:$A$271,reporting!$A88,'Selected scen drivers'!$B$2:$B$271,reporting!$B88)</f>
        <v>33.487363000000002</v>
      </c>
      <c r="P88" s="4">
        <f>SUMIFS('Selected scen drivers'!P$2:P$271,'Selected scen drivers'!$A$2:$A$271,reporting!$A88,'Selected scen drivers'!$B$2:$B$271,reporting!$B88)</f>
        <v>32.427123000000002</v>
      </c>
      <c r="Q88" s="4">
        <f>SUMIFS('Selected scen drivers'!Q$2:Q$271,'Selected scen drivers'!$A$2:$A$271,reporting!$A88,'Selected scen drivers'!$B$2:$B$271,reporting!$B88)</f>
        <v>31.389576000000002</v>
      </c>
      <c r="R88" s="4">
        <f>SUMIFS('Selected scen drivers'!R$2:R$271,'Selected scen drivers'!$A$2:$A$271,reporting!$A88,'Selected scen drivers'!$B$2:$B$271,reporting!$B88)</f>
        <v>30.419046999999999</v>
      </c>
      <c r="S88" s="4">
        <f>SUMIFS('Selected scen drivers'!S$2:S$271,'Selected scen drivers'!$A$2:$A$271,reporting!$A88,'Selected scen drivers'!$B$2:$B$271,reporting!$B88)</f>
        <v>29.538442</v>
      </c>
      <c r="T88" s="4">
        <f>SUMIFS('Selected scen drivers'!T$2:T$271,'Selected scen drivers'!$A$2:$A$271,reporting!$A88,'Selected scen drivers'!$B$2:$B$271,reporting!$B88)</f>
        <v>28.746849999999998</v>
      </c>
      <c r="U88" s="4">
        <f>SUMIFS('Selected scen drivers'!U$2:U$271,'Selected scen drivers'!$A$2:$A$271,reporting!$A88,'Selected scen drivers'!$B$2:$B$271,reporting!$B88)</f>
        <v>28.026834000000001</v>
      </c>
      <c r="V88" s="4">
        <f>SUMIFS('Selected scen drivers'!V$2:V$271,'Selected scen drivers'!$A$2:$A$271,reporting!$A88,'Selected scen drivers'!$B$2:$B$271,reporting!$B88)</f>
        <v>27.353027999999998</v>
      </c>
      <c r="W88" s="4">
        <f>SUMIFS('Selected scen drivers'!W$2:W$271,'Selected scen drivers'!$A$2:$A$271,reporting!$A88,'Selected scen drivers'!$B$2:$B$271,reporting!$B88)</f>
        <v>26.685927</v>
      </c>
      <c r="X88">
        <v>2</v>
      </c>
    </row>
    <row r="89" spans="1:24" ht="14.25" x14ac:dyDescent="0.45">
      <c r="A89" s="1">
        <f t="shared" si="2"/>
        <v>15</v>
      </c>
      <c r="B89" s="1">
        <f t="shared" si="3"/>
        <v>1</v>
      </c>
      <c r="D89" t="str">
        <f>IFERROR("rep_"&amp;VLOOKUP(B89,Classification!$N$5:$O$14,2,FALSE),"\I:")</f>
        <v>rep_GDP</v>
      </c>
      <c r="E89" t="str">
        <f>IFERROR(VLOOKUP(A89,Classification!$A$4:$B$39,2,FALSE),"\I:")</f>
        <v>EU_southwest</v>
      </c>
      <c r="F89" s="4">
        <f>SUMIFS('Selected scen drivers'!F$2:F$271,'Selected scen drivers'!$A$2:$A$271,reporting!$A89,'Selected scen drivers'!$B$2:$B$271,reporting!$B89)</f>
        <v>1912.8420000000001</v>
      </c>
      <c r="G89" s="4">
        <f>SUMIFS('Selected scen drivers'!G$2:G$271,'Selected scen drivers'!$A$2:$A$271,reporting!$A89,'Selected scen drivers'!$B$2:$B$271,reporting!$B89)</f>
        <v>1908.7860000000001</v>
      </c>
      <c r="H89" s="4">
        <f>SUMIFS('Selected scen drivers'!H$2:H$271,'Selected scen drivers'!$A$2:$A$271,reporting!$A89,'Selected scen drivers'!$B$2:$B$271,reporting!$B89)</f>
        <v>2275.3270000000002</v>
      </c>
      <c r="I89" s="4">
        <f>SUMIFS('Selected scen drivers'!I$2:I$271,'Selected scen drivers'!$A$2:$A$271,reporting!$A89,'Selected scen drivers'!$B$2:$B$271,reporting!$B89)</f>
        <v>2449.0430000000001</v>
      </c>
      <c r="J89" s="4">
        <f>SUMIFS('Selected scen drivers'!J$2:J$271,'Selected scen drivers'!$A$2:$A$271,reporting!$A89,'Selected scen drivers'!$B$2:$B$271,reporting!$B89)</f>
        <v>2669.3739999999998</v>
      </c>
      <c r="K89" s="4">
        <f>SUMIFS('Selected scen drivers'!K$2:K$271,'Selected scen drivers'!$A$2:$A$271,reporting!$A89,'Selected scen drivers'!$B$2:$B$271,reporting!$B89)</f>
        <v>2919.8539999999998</v>
      </c>
      <c r="L89" s="4">
        <f>SUMIFS('Selected scen drivers'!L$2:L$271,'Selected scen drivers'!$A$2:$A$271,reporting!$A89,'Selected scen drivers'!$B$2:$B$271,reporting!$B89)</f>
        <v>3181.355</v>
      </c>
      <c r="M89" s="4">
        <f>SUMIFS('Selected scen drivers'!M$2:M$271,'Selected scen drivers'!$A$2:$A$271,reporting!$A89,'Selected scen drivers'!$B$2:$B$271,reporting!$B89)</f>
        <v>3448.5129999999999</v>
      </c>
      <c r="N89" s="4">
        <f>SUMIFS('Selected scen drivers'!N$2:N$271,'Selected scen drivers'!$A$2:$A$271,reporting!$A89,'Selected scen drivers'!$B$2:$B$271,reporting!$B89)</f>
        <v>3721.797</v>
      </c>
      <c r="O89" s="4">
        <f>SUMIFS('Selected scen drivers'!O$2:O$271,'Selected scen drivers'!$A$2:$A$271,reporting!$A89,'Selected scen drivers'!$B$2:$B$271,reporting!$B89)</f>
        <v>3997.2579999999998</v>
      </c>
      <c r="P89" s="4">
        <f>SUMIFS('Selected scen drivers'!P$2:P$271,'Selected scen drivers'!$A$2:$A$271,reporting!$A89,'Selected scen drivers'!$B$2:$B$271,reporting!$B89)</f>
        <v>4261.2780000000002</v>
      </c>
      <c r="Q89" s="4">
        <f>SUMIFS('Selected scen drivers'!Q$2:Q$271,'Selected scen drivers'!$A$2:$A$271,reporting!$A89,'Selected scen drivers'!$B$2:$B$271,reporting!$B89)</f>
        <v>4494.8739999999998</v>
      </c>
      <c r="R89" s="4">
        <f>SUMIFS('Selected scen drivers'!R$2:R$271,'Selected scen drivers'!$A$2:$A$271,reporting!$A89,'Selected scen drivers'!$B$2:$B$271,reporting!$B89)</f>
        <v>4700.91</v>
      </c>
      <c r="S89" s="4">
        <f>SUMIFS('Selected scen drivers'!S$2:S$271,'Selected scen drivers'!$A$2:$A$271,reporting!$A89,'Selected scen drivers'!$B$2:$B$271,reporting!$B89)</f>
        <v>4886.6279999999997</v>
      </c>
      <c r="T89" s="4">
        <f>SUMIFS('Selected scen drivers'!T$2:T$271,'Selected scen drivers'!$A$2:$A$271,reporting!$A89,'Selected scen drivers'!$B$2:$B$271,reporting!$B89)</f>
        <v>5059.2809999999999</v>
      </c>
      <c r="U89" s="4">
        <f>SUMIFS('Selected scen drivers'!U$2:U$271,'Selected scen drivers'!$A$2:$A$271,reporting!$A89,'Selected scen drivers'!$B$2:$B$271,reporting!$B89)</f>
        <v>5219.3069999999998</v>
      </c>
      <c r="V89" s="4">
        <f>SUMIFS('Selected scen drivers'!V$2:V$271,'Selected scen drivers'!$A$2:$A$271,reporting!$A89,'Selected scen drivers'!$B$2:$B$271,reporting!$B89)</f>
        <v>5360.2950000000001</v>
      </c>
      <c r="W89" s="4">
        <f>SUMIFS('Selected scen drivers'!W$2:W$271,'Selected scen drivers'!$A$2:$A$271,reporting!$A89,'Selected scen drivers'!$B$2:$B$271,reporting!$B89)</f>
        <v>5471.8770000000004</v>
      </c>
      <c r="X89">
        <v>2</v>
      </c>
    </row>
    <row r="90" spans="1:24" ht="14.25" x14ac:dyDescent="0.45">
      <c r="A90" s="1">
        <f t="shared" si="2"/>
        <v>15</v>
      </c>
      <c r="B90" s="1">
        <f t="shared" si="3"/>
        <v>2</v>
      </c>
      <c r="D90" t="str">
        <f>IFERROR("rep_"&amp;VLOOKUP(B90,Classification!$N$5:$O$14,2,FALSE),"\I:")</f>
        <v>rep_GDPAGR</v>
      </c>
      <c r="E90" t="str">
        <f>IFERROR(VLOOKUP(A90,Classification!$A$4:$B$39,2,FALSE),"\I:")</f>
        <v>EU_southwest</v>
      </c>
      <c r="F90" s="4">
        <f>SUMIFS('Selected scen drivers'!F$2:F$271,'Selected scen drivers'!$A$2:$A$271,reporting!$A90,'Selected scen drivers'!$B$2:$B$271,reporting!$B90)</f>
        <v>56.858768235224602</v>
      </c>
      <c r="G90" s="4">
        <f>SUMIFS('Selected scen drivers'!G$2:G$271,'Selected scen drivers'!$A$2:$A$271,reporting!$A90,'Selected scen drivers'!$B$2:$B$271,reporting!$B90)</f>
        <v>56.723496256405902</v>
      </c>
      <c r="H90" s="4">
        <f>SUMIFS('Selected scen drivers'!H$2:H$271,'Selected scen drivers'!$A$2:$A$271,reporting!$A90,'Selected scen drivers'!$B$2:$B$271,reporting!$B90)</f>
        <v>67.616800671939998</v>
      </c>
      <c r="I90" s="4">
        <f>SUMIFS('Selected scen drivers'!I$2:I$271,'Selected scen drivers'!$A$2:$A$271,reporting!$A90,'Selected scen drivers'!$B$2:$B$271,reporting!$B90)</f>
        <v>72.704747717701295</v>
      </c>
      <c r="J90" s="4">
        <f>SUMIFS('Selected scen drivers'!J$2:J$271,'Selected scen drivers'!$A$2:$A$271,reporting!$A90,'Selected scen drivers'!$B$2:$B$271,reporting!$B90)</f>
        <v>79.243770547775398</v>
      </c>
      <c r="K90" s="4">
        <f>SUMIFS('Selected scen drivers'!K$2:K$271,'Selected scen drivers'!$A$2:$A$271,reporting!$A90,'Selected scen drivers'!$B$2:$B$271,reporting!$B90)</f>
        <v>86.704044124790499</v>
      </c>
      <c r="L90" s="4">
        <f>SUMIFS('Selected scen drivers'!L$2:L$271,'Selected scen drivers'!$A$2:$A$271,reporting!$A90,'Selected scen drivers'!$B$2:$B$271,reporting!$B90)</f>
        <v>94.514057706711696</v>
      </c>
      <c r="M90" s="4">
        <f>SUMIFS('Selected scen drivers'!M$2:M$271,'Selected scen drivers'!$A$2:$A$271,reporting!$A90,'Selected scen drivers'!$B$2:$B$271,reporting!$B90)</f>
        <v>102.50331355857099</v>
      </c>
      <c r="N90" s="4">
        <f>SUMIFS('Selected scen drivers'!N$2:N$271,'Selected scen drivers'!$A$2:$A$271,reporting!$A90,'Selected scen drivers'!$B$2:$B$271,reporting!$B90)</f>
        <v>110.69017742371901</v>
      </c>
      <c r="O90" s="4">
        <f>SUMIFS('Selected scen drivers'!O$2:O$271,'Selected scen drivers'!$A$2:$A$271,reporting!$A90,'Selected scen drivers'!$B$2:$B$271,reporting!$B90)</f>
        <v>118.95693142982699</v>
      </c>
      <c r="P90" s="4">
        <f>SUMIFS('Selected scen drivers'!P$2:P$271,'Selected scen drivers'!$A$2:$A$271,reporting!$A90,'Selected scen drivers'!$B$2:$B$271,reporting!$B90)</f>
        <v>126.885969705335</v>
      </c>
      <c r="Q90" s="4">
        <f>SUMIFS('Selected scen drivers'!Q$2:Q$271,'Selected scen drivers'!$A$2:$A$271,reporting!$A90,'Selected scen drivers'!$B$2:$B$271,reporting!$B90)</f>
        <v>133.90277557939001</v>
      </c>
      <c r="R90" s="4">
        <f>SUMIFS('Selected scen drivers'!R$2:R$271,'Selected scen drivers'!$A$2:$A$271,reporting!$A90,'Selected scen drivers'!$B$2:$B$271,reporting!$B90)</f>
        <v>140.093299683895</v>
      </c>
      <c r="S90" s="4">
        <f>SUMIFS('Selected scen drivers'!S$2:S$271,'Selected scen drivers'!$A$2:$A$271,reporting!$A90,'Selected scen drivers'!$B$2:$B$271,reporting!$B90)</f>
        <v>145.67705098952101</v>
      </c>
      <c r="T90" s="4">
        <f>SUMIFS('Selected scen drivers'!T$2:T$271,'Selected scen drivers'!$A$2:$A$271,reporting!$A90,'Selected scen drivers'!$B$2:$B$271,reporting!$B90)</f>
        <v>150.87172210796899</v>
      </c>
      <c r="U90" s="4">
        <f>SUMIFS('Selected scen drivers'!U$2:U$271,'Selected scen drivers'!$A$2:$A$271,reporting!$A90,'Selected scen drivers'!$B$2:$B$271,reporting!$B90)</f>
        <v>155.69250747810401</v>
      </c>
      <c r="V90" s="4">
        <f>SUMIFS('Selected scen drivers'!V$2:V$271,'Selected scen drivers'!$A$2:$A$271,reporting!$A90,'Selected scen drivers'!$B$2:$B$271,reporting!$B90)</f>
        <v>159.94821614775199</v>
      </c>
      <c r="W90" s="4">
        <f>SUMIFS('Selected scen drivers'!W$2:W$271,'Selected scen drivers'!$A$2:$A$271,reporting!$A90,'Selected scen drivers'!$B$2:$B$271,reporting!$B90)</f>
        <v>163.324663339616</v>
      </c>
      <c r="X90">
        <v>2</v>
      </c>
    </row>
    <row r="91" spans="1:24" ht="14.25" x14ac:dyDescent="0.45">
      <c r="A91" s="1">
        <f t="shared" si="2"/>
        <v>15</v>
      </c>
      <c r="B91" s="1">
        <f t="shared" si="3"/>
        <v>3</v>
      </c>
      <c r="D91" t="str">
        <f>IFERROR("rep_"&amp;VLOOKUP(B91,Classification!$N$5:$O$14,2,FALSE),"\I:")</f>
        <v>rep_GDPIND</v>
      </c>
      <c r="E91" t="str">
        <f>IFERROR(VLOOKUP(A91,Classification!$A$4:$B$39,2,FALSE),"\I:")</f>
        <v>EU_southwest</v>
      </c>
      <c r="F91" s="4">
        <f>SUMIFS('Selected scen drivers'!F$2:F$271,'Selected scen drivers'!$A$2:$A$271,reporting!$A91,'Selected scen drivers'!$B$2:$B$271,reporting!$B91)</f>
        <v>431.66414474769499</v>
      </c>
      <c r="G91" s="4">
        <f>SUMIFS('Selected scen drivers'!G$2:G$271,'Selected scen drivers'!$A$2:$A$271,reporting!$A91,'Selected scen drivers'!$B$2:$B$271,reporting!$B91)</f>
        <v>430.750072279108</v>
      </c>
      <c r="H91" s="4">
        <f>SUMIFS('Selected scen drivers'!H$2:H$271,'Selected scen drivers'!$A$2:$A$271,reporting!$A91,'Selected scen drivers'!$B$2:$B$271,reporting!$B91)</f>
        <v>524.03696840683097</v>
      </c>
      <c r="I91" s="4">
        <f>SUMIFS('Selected scen drivers'!I$2:I$271,'Selected scen drivers'!$A$2:$A$271,reporting!$A91,'Selected scen drivers'!$B$2:$B$271,reporting!$B91)</f>
        <v>575.42923235969704</v>
      </c>
      <c r="J91" s="4">
        <f>SUMIFS('Selected scen drivers'!J$2:J$271,'Selected scen drivers'!$A$2:$A$271,reporting!$A91,'Selected scen drivers'!$B$2:$B$271,reporting!$B91)</f>
        <v>639.59951049793597</v>
      </c>
      <c r="K91" s="4">
        <f>SUMIFS('Selected scen drivers'!K$2:K$271,'Selected scen drivers'!$A$2:$A$271,reporting!$A91,'Selected scen drivers'!$B$2:$B$271,reporting!$B91)</f>
        <v>713.17924469865102</v>
      </c>
      <c r="L91" s="4">
        <f>SUMIFS('Selected scen drivers'!L$2:L$271,'Selected scen drivers'!$A$2:$A$271,reporting!$A91,'Selected scen drivers'!$B$2:$B$271,reporting!$B91)</f>
        <v>791.82832458203097</v>
      </c>
      <c r="M91" s="4">
        <f>SUMIFS('Selected scen drivers'!M$2:M$271,'Selected scen drivers'!$A$2:$A$271,reporting!$A91,'Selected scen drivers'!$B$2:$B$271,reporting!$B91)</f>
        <v>874.34128461084197</v>
      </c>
      <c r="N91" s="4">
        <f>SUMIFS('Selected scen drivers'!N$2:N$271,'Selected scen drivers'!$A$2:$A$271,reporting!$A91,'Selected scen drivers'!$B$2:$B$271,reporting!$B91)</f>
        <v>960.91802510762602</v>
      </c>
      <c r="O91" s="4">
        <f>SUMIFS('Selected scen drivers'!O$2:O$271,'Selected scen drivers'!$A$2:$A$271,reporting!$A91,'Selected scen drivers'!$B$2:$B$271,reporting!$B91)</f>
        <v>1050.60625657694</v>
      </c>
      <c r="P91" s="4">
        <f>SUMIFS('Selected scen drivers'!P$2:P$271,'Selected scen drivers'!$A$2:$A$271,reporting!$A91,'Selected scen drivers'!$B$2:$B$271,reporting!$B91)</f>
        <v>1139.79449850063</v>
      </c>
      <c r="Q91" s="4">
        <f>SUMIFS('Selected scen drivers'!Q$2:Q$271,'Selected scen drivers'!$A$2:$A$271,reporting!$A91,'Selected scen drivers'!$B$2:$B$271,reporting!$B91)</f>
        <v>1223.1579031423701</v>
      </c>
      <c r="R91" s="4">
        <f>SUMIFS('Selected scen drivers'!R$2:R$271,'Selected scen drivers'!$A$2:$A$271,reporting!$A91,'Selected scen drivers'!$B$2:$B$271,reporting!$B91)</f>
        <v>1301.06496072441</v>
      </c>
      <c r="S91" s="4">
        <f>SUMIFS('Selected scen drivers'!S$2:S$271,'Selected scen drivers'!$A$2:$A$271,reporting!$A91,'Selected scen drivers'!$B$2:$B$271,reporting!$B91)</f>
        <v>1375.1693717297801</v>
      </c>
      <c r="T91" s="4">
        <f>SUMIFS('Selected scen drivers'!T$2:T$271,'Selected scen drivers'!$A$2:$A$271,reporting!$A91,'Selected scen drivers'!$B$2:$B$271,reporting!$B91)</f>
        <v>1447.26268667095</v>
      </c>
      <c r="U91" s="4">
        <f>SUMIFS('Selected scen drivers'!U$2:U$271,'Selected scen drivers'!$A$2:$A$271,reporting!$A91,'Selected scen drivers'!$B$2:$B$271,reporting!$B91)</f>
        <v>1517.2901075285799</v>
      </c>
      <c r="V91" s="4">
        <f>SUMIFS('Selected scen drivers'!V$2:V$271,'Selected scen drivers'!$A$2:$A$271,reporting!$A91,'Selected scen drivers'!$B$2:$B$271,reporting!$B91)</f>
        <v>1583.1821553739801</v>
      </c>
      <c r="W91" s="4">
        <f>SUMIFS('Selected scen drivers'!W$2:W$271,'Selected scen drivers'!$A$2:$A$271,reporting!$A91,'Selected scen drivers'!$B$2:$B$271,reporting!$B91)</f>
        <v>1641.5631000000001</v>
      </c>
      <c r="X91">
        <v>2</v>
      </c>
    </row>
    <row r="92" spans="1:24" ht="14.25" x14ac:dyDescent="0.45">
      <c r="A92" s="1">
        <f t="shared" si="2"/>
        <v>15</v>
      </c>
      <c r="B92" s="1">
        <f t="shared" si="3"/>
        <v>7</v>
      </c>
      <c r="D92" t="str">
        <f>IFERROR("rep_"&amp;VLOOKUP(B92,Classification!$N$5:$O$14,2,FALSE),"\I:")</f>
        <v>rep_GDPSER</v>
      </c>
      <c r="E92" t="str">
        <f>IFERROR(VLOOKUP(A92,Classification!$A$4:$B$39,2,FALSE),"\I:")</f>
        <v>EU_southwest</v>
      </c>
      <c r="F92" s="4">
        <f>SUMIFS('Selected scen drivers'!F$2:F$271,'Selected scen drivers'!$A$2:$A$271,reporting!$A92,'Selected scen drivers'!$B$2:$B$271,reporting!$B92)</f>
        <v>1424.3190870170799</v>
      </c>
      <c r="G92" s="4">
        <f>SUMIFS('Selected scen drivers'!G$2:G$271,'Selected scen drivers'!$A$2:$A$271,reporting!$A92,'Selected scen drivers'!$B$2:$B$271,reporting!$B92)</f>
        <v>1421.3124314644899</v>
      </c>
      <c r="H92" s="4">
        <f>SUMIFS('Selected scen drivers'!H$2:H$271,'Selected scen drivers'!$A$2:$A$271,reporting!$A92,'Selected scen drivers'!$B$2:$B$271,reporting!$B92)</f>
        <v>1683.67323092123</v>
      </c>
      <c r="I92" s="4">
        <f>SUMIFS('Selected scen drivers'!I$2:I$271,'Selected scen drivers'!$A$2:$A$271,reporting!$A92,'Selected scen drivers'!$B$2:$B$271,reporting!$B92)</f>
        <v>1800.9090199226</v>
      </c>
      <c r="J92" s="4">
        <f>SUMIFS('Selected scen drivers'!J$2:J$271,'Selected scen drivers'!$A$2:$A$271,reporting!$A92,'Selected scen drivers'!$B$2:$B$271,reporting!$B92)</f>
        <v>1950.53071895429</v>
      </c>
      <c r="K92" s="4">
        <f>SUMIFS('Selected scen drivers'!K$2:K$271,'Selected scen drivers'!$A$2:$A$271,reporting!$A92,'Selected scen drivers'!$B$2:$B$271,reporting!$B92)</f>
        <v>2119.9707111765601</v>
      </c>
      <c r="L92" s="4">
        <f>SUMIFS('Selected scen drivers'!L$2:L$271,'Selected scen drivers'!$A$2:$A$271,reporting!$A92,'Selected scen drivers'!$B$2:$B$271,reporting!$B92)</f>
        <v>2295.0126177112602</v>
      </c>
      <c r="M92" s="4">
        <f>SUMIFS('Selected scen drivers'!M$2:M$271,'Selected scen drivers'!$A$2:$A$271,reporting!$A92,'Selected scen drivers'!$B$2:$B$271,reporting!$B92)</f>
        <v>2471.66840183059</v>
      </c>
      <c r="N92" s="4">
        <f>SUMIFS('Selected scen drivers'!N$2:N$271,'Selected scen drivers'!$A$2:$A$271,reporting!$A92,'Selected scen drivers'!$B$2:$B$271,reporting!$B92)</f>
        <v>2650.1887974686601</v>
      </c>
      <c r="O92" s="4">
        <f>SUMIFS('Selected scen drivers'!O$2:O$271,'Selected scen drivers'!$A$2:$A$271,reporting!$A92,'Selected scen drivers'!$B$2:$B$271,reporting!$B92)</f>
        <v>2827.6948119932299</v>
      </c>
      <c r="P92" s="4">
        <f>SUMIFS('Selected scen drivers'!P$2:P$271,'Selected scen drivers'!$A$2:$A$271,reporting!$A92,'Selected scen drivers'!$B$2:$B$271,reporting!$B92)</f>
        <v>2994.5975317940402</v>
      </c>
      <c r="Q92" s="4">
        <f>SUMIFS('Selected scen drivers'!Q$2:Q$271,'Selected scen drivers'!$A$2:$A$271,reporting!$A92,'Selected scen drivers'!$B$2:$B$271,reporting!$B92)</f>
        <v>3137.81332127824</v>
      </c>
      <c r="R92" s="4">
        <f>SUMIFS('Selected scen drivers'!R$2:R$271,'Selected scen drivers'!$A$2:$A$271,reporting!$A92,'Selected scen drivers'!$B$2:$B$271,reporting!$B92)</f>
        <v>3259.7517395916898</v>
      </c>
      <c r="S92" s="4">
        <f>SUMIFS('Selected scen drivers'!S$2:S$271,'Selected scen drivers'!$A$2:$A$271,reporting!$A92,'Selected scen drivers'!$B$2:$B$271,reporting!$B92)</f>
        <v>3365.7815772806998</v>
      </c>
      <c r="T92" s="4">
        <f>SUMIFS('Selected scen drivers'!T$2:T$271,'Selected scen drivers'!$A$2:$A$271,reporting!$A92,'Selected scen drivers'!$B$2:$B$271,reporting!$B92)</f>
        <v>3461.1465912210801</v>
      </c>
      <c r="U92" s="4">
        <f>SUMIFS('Selected scen drivers'!U$2:U$271,'Selected scen drivers'!$A$2:$A$271,reporting!$A92,'Selected scen drivers'!$B$2:$B$271,reporting!$B92)</f>
        <v>3546.3243849933201</v>
      </c>
      <c r="V92" s="4">
        <f>SUMIFS('Selected scen drivers'!V$2:V$271,'Selected scen drivers'!$A$2:$A$271,reporting!$A92,'Selected scen drivers'!$B$2:$B$271,reporting!$B92)</f>
        <v>3617.1646284782601</v>
      </c>
      <c r="W92" s="4">
        <f>SUMIFS('Selected scen drivers'!W$2:W$271,'Selected scen drivers'!$A$2:$A$271,reporting!$A92,'Selected scen drivers'!$B$2:$B$271,reporting!$B92)</f>
        <v>3666.9892366603799</v>
      </c>
      <c r="X92">
        <v>2</v>
      </c>
    </row>
    <row r="93" spans="1:24" ht="14.25" x14ac:dyDescent="0.45">
      <c r="A93" s="1">
        <f t="shared" si="2"/>
        <v>15</v>
      </c>
      <c r="B93" s="1">
        <f t="shared" si="3"/>
        <v>8</v>
      </c>
      <c r="D93" t="str">
        <f>IFERROR("rep_"&amp;VLOOKUP(B93,Classification!$N$5:$O$14,2,FALSE),"\I:")</f>
        <v>rep_HOU</v>
      </c>
      <c r="E93" t="str">
        <f>IFERROR(VLOOKUP(A93,Classification!$A$4:$B$39,2,FALSE),"\I:")</f>
        <v>EU_southwest</v>
      </c>
      <c r="F93" s="4">
        <f>SUMIFS('Selected scen drivers'!F$2:F$271,'Selected scen drivers'!$A$2:$A$271,reporting!$A93,'Selected scen drivers'!$B$2:$B$271,reporting!$B93)</f>
        <v>17.5094317</v>
      </c>
      <c r="G93" s="4">
        <f>SUMIFS('Selected scen drivers'!G$2:G$271,'Selected scen drivers'!$A$2:$A$271,reporting!$A93,'Selected scen drivers'!$B$2:$B$271,reporting!$B93)</f>
        <v>17.480169499999999</v>
      </c>
      <c r="H93" s="4">
        <f>SUMIFS('Selected scen drivers'!H$2:H$271,'Selected scen drivers'!$A$2:$A$271,reporting!$A93,'Selected scen drivers'!$B$2:$B$271,reporting!$B93)</f>
        <v>17.333858500000002</v>
      </c>
      <c r="I93" s="4">
        <f>SUMIFS('Selected scen drivers'!I$2:I$271,'Selected scen drivers'!$A$2:$A$271,reporting!$A93,'Selected scen drivers'!$B$2:$B$271,reporting!$B93)</f>
        <v>16.921571499999999</v>
      </c>
      <c r="J93" s="4">
        <f>SUMIFS('Selected scen drivers'!J$2:J$271,'Selected scen drivers'!$A$2:$A$271,reporting!$A93,'Selected scen drivers'!$B$2:$B$271,reporting!$B93)</f>
        <v>16.385291500000001</v>
      </c>
      <c r="K93" s="4">
        <f>SUMIFS('Selected scen drivers'!K$2:K$271,'Selected scen drivers'!$A$2:$A$271,reporting!$A93,'Selected scen drivers'!$B$2:$B$271,reporting!$B93)</f>
        <v>15.635508</v>
      </c>
      <c r="L93" s="4">
        <f>SUMIFS('Selected scen drivers'!L$2:L$271,'Selected scen drivers'!$A$2:$A$271,reporting!$A93,'Selected scen drivers'!$B$2:$B$271,reporting!$B93)</f>
        <v>14.807460000000001</v>
      </c>
      <c r="M93" s="4">
        <f>SUMIFS('Selected scen drivers'!M$2:M$271,'Selected scen drivers'!$A$2:$A$271,reporting!$A93,'Selected scen drivers'!$B$2:$B$271,reporting!$B93)</f>
        <v>14.243083</v>
      </c>
      <c r="N93" s="4">
        <f>SUMIFS('Selected scen drivers'!N$2:N$271,'Selected scen drivers'!$A$2:$A$271,reporting!$A93,'Selected scen drivers'!$B$2:$B$271,reporting!$B93)</f>
        <v>13.978521000000001</v>
      </c>
      <c r="O93" s="4">
        <f>SUMIFS('Selected scen drivers'!O$2:O$271,'Selected scen drivers'!$A$2:$A$271,reporting!$A93,'Selected scen drivers'!$B$2:$B$271,reporting!$B93)</f>
        <v>13.846417499999999</v>
      </c>
      <c r="P93" s="4">
        <f>SUMIFS('Selected scen drivers'!P$2:P$271,'Selected scen drivers'!$A$2:$A$271,reporting!$A93,'Selected scen drivers'!$B$2:$B$271,reporting!$B93)</f>
        <v>13.791604</v>
      </c>
      <c r="Q93" s="4">
        <f>SUMIFS('Selected scen drivers'!Q$2:Q$271,'Selected scen drivers'!$A$2:$A$271,reporting!$A93,'Selected scen drivers'!$B$2:$B$271,reporting!$B93)</f>
        <v>13.624971499999999</v>
      </c>
      <c r="R93" s="4">
        <f>SUMIFS('Selected scen drivers'!R$2:R$271,'Selected scen drivers'!$A$2:$A$271,reporting!$A93,'Selected scen drivers'!$B$2:$B$271,reporting!$B93)</f>
        <v>13.312067499999999</v>
      </c>
      <c r="S93" s="4">
        <f>SUMIFS('Selected scen drivers'!S$2:S$271,'Selected scen drivers'!$A$2:$A$271,reporting!$A93,'Selected scen drivers'!$B$2:$B$271,reporting!$B93)</f>
        <v>12.964607000000001</v>
      </c>
      <c r="T93" s="4">
        <f>SUMIFS('Selected scen drivers'!T$2:T$271,'Selected scen drivers'!$A$2:$A$271,reporting!$A93,'Selected scen drivers'!$B$2:$B$271,reporting!$B93)</f>
        <v>12.672345</v>
      </c>
      <c r="U93" s="4">
        <f>SUMIFS('Selected scen drivers'!U$2:U$271,'Selected scen drivers'!$A$2:$A$271,reporting!$A93,'Selected scen drivers'!$B$2:$B$271,reporting!$B93)</f>
        <v>12.5081715</v>
      </c>
      <c r="V93" s="4">
        <f>SUMIFS('Selected scen drivers'!V$2:V$271,'Selected scen drivers'!$A$2:$A$271,reporting!$A93,'Selected scen drivers'!$B$2:$B$271,reporting!$B93)</f>
        <v>12.325048499999999</v>
      </c>
      <c r="W93" s="4">
        <f>SUMIFS('Selected scen drivers'!W$2:W$271,'Selected scen drivers'!$A$2:$A$271,reporting!$A93,'Selected scen drivers'!$B$2:$B$271,reporting!$B93)</f>
        <v>12.0840505</v>
      </c>
      <c r="X93">
        <v>2</v>
      </c>
    </row>
    <row r="94" spans="1:24" ht="14.25" x14ac:dyDescent="0.45">
      <c r="A94" s="1">
        <f t="shared" si="2"/>
        <v>15</v>
      </c>
      <c r="B94" s="1">
        <f t="shared" si="3"/>
        <v>9</v>
      </c>
      <c r="D94" t="str">
        <f>IFERROR("rep_"&amp;VLOOKUP(B94,Classification!$N$5:$O$14,2,FALSE),"\I:")</f>
        <v>rep_POP</v>
      </c>
      <c r="E94" t="str">
        <f>IFERROR(VLOOKUP(A94,Classification!$A$4:$B$39,2,FALSE),"\I:")</f>
        <v>EU_southwest</v>
      </c>
      <c r="F94" s="4">
        <f>SUMIFS('Selected scen drivers'!F$2:F$271,'Selected scen drivers'!$A$2:$A$271,reporting!$A94,'Selected scen drivers'!$B$2:$B$271,reporting!$B94)</f>
        <v>57.595216000000001</v>
      </c>
      <c r="G94" s="4">
        <f>SUMIFS('Selected scen drivers'!G$2:G$271,'Selected scen drivers'!$A$2:$A$271,reporting!$A94,'Selected scen drivers'!$B$2:$B$271,reporting!$B94)</f>
        <v>57.628355999999997</v>
      </c>
      <c r="H94" s="4">
        <f>SUMIFS('Selected scen drivers'!H$2:H$271,'Selected scen drivers'!$A$2:$A$271,reporting!$A94,'Selected scen drivers'!$B$2:$B$271,reporting!$B94)</f>
        <v>57.794055999999998</v>
      </c>
      <c r="I94" s="4">
        <f>SUMIFS('Selected scen drivers'!I$2:I$271,'Selected scen drivers'!$A$2:$A$271,reporting!$A94,'Selected scen drivers'!$B$2:$B$271,reporting!$B94)</f>
        <v>57.883017000000002</v>
      </c>
      <c r="J94" s="4">
        <f>SUMIFS('Selected scen drivers'!J$2:J$271,'Selected scen drivers'!$A$2:$A$271,reporting!$A94,'Selected scen drivers'!$B$2:$B$271,reporting!$B94)</f>
        <v>58.049397999999997</v>
      </c>
      <c r="K94" s="4">
        <f>SUMIFS('Selected scen drivers'!K$2:K$271,'Selected scen drivers'!$A$2:$A$271,reporting!$A94,'Selected scen drivers'!$B$2:$B$271,reporting!$B94)</f>
        <v>58.316274</v>
      </c>
      <c r="L94" s="4">
        <f>SUMIFS('Selected scen drivers'!L$2:L$271,'Selected scen drivers'!$A$2:$A$271,reporting!$A94,'Selected scen drivers'!$B$2:$B$271,reporting!$B94)</f>
        <v>58.656697999999999</v>
      </c>
      <c r="M94" s="4">
        <f>SUMIFS('Selected scen drivers'!M$2:M$271,'Selected scen drivers'!$A$2:$A$271,reporting!$A94,'Selected scen drivers'!$B$2:$B$271,reporting!$B94)</f>
        <v>59.055413999999999</v>
      </c>
      <c r="N94" s="4">
        <f>SUMIFS('Selected scen drivers'!N$2:N$271,'Selected scen drivers'!$A$2:$A$271,reporting!$A94,'Selected scen drivers'!$B$2:$B$271,reporting!$B94)</f>
        <v>59.195201999999902</v>
      </c>
      <c r="O94" s="4">
        <f>SUMIFS('Selected scen drivers'!O$2:O$271,'Selected scen drivers'!$A$2:$A$271,reporting!$A94,'Selected scen drivers'!$B$2:$B$271,reporting!$B94)</f>
        <v>59.072828999999999</v>
      </c>
      <c r="P94" s="4">
        <f>SUMIFS('Selected scen drivers'!P$2:P$271,'Selected scen drivers'!$A$2:$A$271,reporting!$A94,'Selected scen drivers'!$B$2:$B$271,reporting!$B94)</f>
        <v>58.675865000000002</v>
      </c>
      <c r="Q94" s="4">
        <f>SUMIFS('Selected scen drivers'!Q$2:Q$271,'Selected scen drivers'!$A$2:$A$271,reporting!$A94,'Selected scen drivers'!$B$2:$B$271,reporting!$B94)</f>
        <v>58.140200999999998</v>
      </c>
      <c r="R94" s="4">
        <f>SUMIFS('Selected scen drivers'!R$2:R$271,'Selected scen drivers'!$A$2:$A$271,reporting!$A94,'Selected scen drivers'!$B$2:$B$271,reporting!$B94)</f>
        <v>57.593314999999997</v>
      </c>
      <c r="S94" s="4">
        <f>SUMIFS('Selected scen drivers'!S$2:S$271,'Selected scen drivers'!$A$2:$A$271,reporting!$A94,'Selected scen drivers'!$B$2:$B$271,reporting!$B94)</f>
        <v>57.145901000000002</v>
      </c>
      <c r="T94" s="4">
        <f>SUMIFS('Selected scen drivers'!T$2:T$271,'Selected scen drivers'!$A$2:$A$271,reporting!$A94,'Selected scen drivers'!$B$2:$B$271,reporting!$B94)</f>
        <v>56.806373000000001</v>
      </c>
      <c r="U94" s="4">
        <f>SUMIFS('Selected scen drivers'!U$2:U$271,'Selected scen drivers'!$A$2:$A$271,reporting!$A94,'Selected scen drivers'!$B$2:$B$271,reporting!$B94)</f>
        <v>56.453209999999999</v>
      </c>
      <c r="V94" s="4">
        <f>SUMIFS('Selected scen drivers'!V$2:V$271,'Selected scen drivers'!$A$2:$A$271,reporting!$A94,'Selected scen drivers'!$B$2:$B$271,reporting!$B94)</f>
        <v>55.949168999999998</v>
      </c>
      <c r="W94" s="4">
        <f>SUMIFS('Selected scen drivers'!W$2:W$271,'Selected scen drivers'!$A$2:$A$271,reporting!$A94,'Selected scen drivers'!$B$2:$B$271,reporting!$B94)</f>
        <v>55.222034000000001</v>
      </c>
      <c r="X94">
        <v>2</v>
      </c>
    </row>
    <row r="95" spans="1:24" ht="14.25" x14ac:dyDescent="0.45">
      <c r="A95" s="1">
        <f t="shared" si="2"/>
        <v>16</v>
      </c>
      <c r="B95" s="1">
        <f t="shared" si="3"/>
        <v>1</v>
      </c>
      <c r="D95" t="str">
        <f>IFERROR("rep_"&amp;VLOOKUP(B95,Classification!$N$5:$O$14,2,FALSE),"\I:")</f>
        <v>rep_GDP</v>
      </c>
      <c r="E95" t="str">
        <f>IFERROR(VLOOKUP(A95,Classification!$A$4:$B$39,2,FALSE),"\I:")</f>
        <v>China</v>
      </c>
      <c r="F95" s="4">
        <f>SUMIFS('Selected scen drivers'!F$2:F$271,'Selected scen drivers'!$A$2:$A$271,reporting!$A95,'Selected scen drivers'!$B$2:$B$271,reporting!$B95)</f>
        <v>22790.178</v>
      </c>
      <c r="G95" s="4">
        <f>SUMIFS('Selected scen drivers'!G$2:G$271,'Selected scen drivers'!$A$2:$A$271,reporting!$A95,'Selected scen drivers'!$B$2:$B$271,reporting!$B95)</f>
        <v>23934.23</v>
      </c>
      <c r="H95" s="4">
        <f>SUMIFS('Selected scen drivers'!H$2:H$271,'Selected scen drivers'!$A$2:$A$271,reporting!$A95,'Selected scen drivers'!$B$2:$B$271,reporting!$B95)</f>
        <v>30621.063999999998</v>
      </c>
      <c r="I95" s="4">
        <f>SUMIFS('Selected scen drivers'!I$2:I$271,'Selected scen drivers'!$A$2:$A$271,reporting!$A95,'Selected scen drivers'!$B$2:$B$271,reporting!$B95)</f>
        <v>36764.862999999998</v>
      </c>
      <c r="J95" s="4">
        <f>SUMIFS('Selected scen drivers'!J$2:J$271,'Selected scen drivers'!$A$2:$A$271,reporting!$A95,'Selected scen drivers'!$B$2:$B$271,reporting!$B95)</f>
        <v>42329.54</v>
      </c>
      <c r="K95" s="4">
        <f>SUMIFS('Selected scen drivers'!K$2:K$271,'Selected scen drivers'!$A$2:$A$271,reporting!$A95,'Selected scen drivers'!$B$2:$B$271,reporting!$B95)</f>
        <v>46773.690999999999</v>
      </c>
      <c r="L95" s="4">
        <f>SUMIFS('Selected scen drivers'!L$2:L$271,'Selected scen drivers'!$A$2:$A$271,reporting!$A95,'Selected scen drivers'!$B$2:$B$271,reporting!$B95)</f>
        <v>51015.241999999998</v>
      </c>
      <c r="M95" s="4">
        <f>SUMIFS('Selected scen drivers'!M$2:M$271,'Selected scen drivers'!$A$2:$A$271,reporting!$A95,'Selected scen drivers'!$B$2:$B$271,reporting!$B95)</f>
        <v>54968.093000000001</v>
      </c>
      <c r="N95" s="4">
        <f>SUMIFS('Selected scen drivers'!N$2:N$271,'Selected scen drivers'!$A$2:$A$271,reporting!$A95,'Selected scen drivers'!$B$2:$B$271,reporting!$B95)</f>
        <v>58394.22</v>
      </c>
      <c r="O95" s="4">
        <f>SUMIFS('Selected scen drivers'!O$2:O$271,'Selected scen drivers'!$A$2:$A$271,reporting!$A95,'Selected scen drivers'!$B$2:$B$271,reporting!$B95)</f>
        <v>61697.002999999997</v>
      </c>
      <c r="P95" s="4">
        <f>SUMIFS('Selected scen drivers'!P$2:P$271,'Selected scen drivers'!$A$2:$A$271,reporting!$A95,'Selected scen drivers'!$B$2:$B$271,reporting!$B95)</f>
        <v>64826.188000000002</v>
      </c>
      <c r="Q95" s="4">
        <f>SUMIFS('Selected scen drivers'!Q$2:Q$271,'Selected scen drivers'!$A$2:$A$271,reporting!$A95,'Selected scen drivers'!$B$2:$B$271,reporting!$B95)</f>
        <v>67343.278000000006</v>
      </c>
      <c r="R95" s="4">
        <f>SUMIFS('Selected scen drivers'!R$2:R$271,'Selected scen drivers'!$A$2:$A$271,reporting!$A95,'Selected scen drivers'!$B$2:$B$271,reporting!$B95)</f>
        <v>69215.732999999993</v>
      </c>
      <c r="S95" s="4">
        <f>SUMIFS('Selected scen drivers'!S$2:S$271,'Selected scen drivers'!$A$2:$A$271,reporting!$A95,'Selected scen drivers'!$B$2:$B$271,reporting!$B95)</f>
        <v>70589.823999999993</v>
      </c>
      <c r="T95" s="4">
        <f>SUMIFS('Selected scen drivers'!T$2:T$271,'Selected scen drivers'!$A$2:$A$271,reporting!$A95,'Selected scen drivers'!$B$2:$B$271,reporting!$B95)</f>
        <v>71599.317999999999</v>
      </c>
      <c r="U95" s="4">
        <f>SUMIFS('Selected scen drivers'!U$2:U$271,'Selected scen drivers'!$A$2:$A$271,reporting!$A95,'Selected scen drivers'!$B$2:$B$271,reporting!$B95)</f>
        <v>72415.240000000005</v>
      </c>
      <c r="V95" s="4">
        <f>SUMIFS('Selected scen drivers'!V$2:V$271,'Selected scen drivers'!$A$2:$A$271,reporting!$A95,'Selected scen drivers'!$B$2:$B$271,reporting!$B95)</f>
        <v>73078.625</v>
      </c>
      <c r="W95" s="4">
        <f>SUMIFS('Selected scen drivers'!W$2:W$271,'Selected scen drivers'!$A$2:$A$271,reporting!$A95,'Selected scen drivers'!$B$2:$B$271,reporting!$B95)</f>
        <v>73453.710999999996</v>
      </c>
      <c r="X95">
        <v>2</v>
      </c>
    </row>
    <row r="96" spans="1:24" ht="14.25" x14ac:dyDescent="0.45">
      <c r="A96" s="1">
        <f t="shared" si="2"/>
        <v>16</v>
      </c>
      <c r="B96" s="1">
        <f t="shared" si="3"/>
        <v>2</v>
      </c>
      <c r="D96" t="str">
        <f>IFERROR("rep_"&amp;VLOOKUP(B96,Classification!$N$5:$O$14,2,FALSE),"\I:")</f>
        <v>rep_GDPAGR</v>
      </c>
      <c r="E96" t="str">
        <f>IFERROR(VLOOKUP(A96,Classification!$A$4:$B$39,2,FALSE),"\I:")</f>
        <v>China</v>
      </c>
      <c r="F96" s="4">
        <f>SUMIFS('Selected scen drivers'!F$2:F$271,'Selected scen drivers'!$A$2:$A$271,reporting!$A96,'Selected scen drivers'!$B$2:$B$271,reporting!$B96)</f>
        <v>1608.8799932652901</v>
      </c>
      <c r="G96" s="4">
        <f>SUMIFS('Selected scen drivers'!G$2:G$271,'Selected scen drivers'!$A$2:$A$271,reporting!$A96,'Selected scen drivers'!$B$2:$B$271,reporting!$B96)</f>
        <v>1691.1258719959999</v>
      </c>
      <c r="H96" s="4">
        <f>SUMIFS('Selected scen drivers'!H$2:H$271,'Selected scen drivers'!$A$2:$A$271,reporting!$A96,'Selected scen drivers'!$B$2:$B$271,reporting!$B96)</f>
        <v>2167.8799217210799</v>
      </c>
      <c r="I96" s="4">
        <f>SUMIFS('Selected scen drivers'!I$2:I$271,'Selected scen drivers'!$A$2:$A$271,reporting!$A96,'Selected scen drivers'!$B$2:$B$271,reporting!$B96)</f>
        <v>2605.3133205131699</v>
      </c>
      <c r="J96" s="4">
        <f>SUMIFS('Selected scen drivers'!J$2:J$271,'Selected scen drivers'!$A$2:$A$271,reporting!$A96,'Selected scen drivers'!$B$2:$B$271,reporting!$B96)</f>
        <v>3002.6330384251</v>
      </c>
      <c r="K96" s="4">
        <f>SUMIFS('Selected scen drivers'!K$2:K$271,'Selected scen drivers'!$A$2:$A$271,reporting!$A96,'Selected scen drivers'!$B$2:$B$271,reporting!$B96)</f>
        <v>3321.06811202878</v>
      </c>
      <c r="L96" s="4">
        <f>SUMIFS('Selected scen drivers'!L$2:L$271,'Selected scen drivers'!$A$2:$A$271,reporting!$A96,'Selected scen drivers'!$B$2:$B$271,reporting!$B96)</f>
        <v>3625.9048506949698</v>
      </c>
      <c r="M96" s="4">
        <f>SUMIFS('Selected scen drivers'!M$2:M$271,'Selected scen drivers'!$A$2:$A$271,reporting!$A96,'Selected scen drivers'!$B$2:$B$271,reporting!$B96)</f>
        <v>3910.5321231435501</v>
      </c>
      <c r="N96" s="4">
        <f>SUMIFS('Selected scen drivers'!N$2:N$271,'Selected scen drivers'!$A$2:$A$271,reporting!$A96,'Selected scen drivers'!$B$2:$B$271,reporting!$B96)</f>
        <v>4157.5451274594498</v>
      </c>
      <c r="O96" s="4">
        <f>SUMIFS('Selected scen drivers'!O$2:O$271,'Selected scen drivers'!$A$2:$A$271,reporting!$A96,'Selected scen drivers'!$B$2:$B$271,reporting!$B96)</f>
        <v>4395.6640938876099</v>
      </c>
      <c r="P96" s="4">
        <f>SUMIFS('Selected scen drivers'!P$2:P$271,'Selected scen drivers'!$A$2:$A$271,reporting!$A96,'Selected scen drivers'!$B$2:$B$271,reporting!$B96)</f>
        <v>4621.1013851421503</v>
      </c>
      <c r="Q96" s="4">
        <f>SUMIFS('Selected scen drivers'!Q$2:Q$271,'Selected scen drivers'!$A$2:$A$271,reporting!$A96,'Selected scen drivers'!$B$2:$B$271,reporting!$B96)</f>
        <v>4802.4562520788404</v>
      </c>
      <c r="R96" s="4">
        <f>SUMIFS('Selected scen drivers'!R$2:R$271,'Selected scen drivers'!$A$2:$A$271,reporting!$A96,'Selected scen drivers'!$B$2:$B$271,reporting!$B96)</f>
        <v>4937.4417304586996</v>
      </c>
      <c r="S96" s="4">
        <f>SUMIFS('Selected scen drivers'!S$2:S$271,'Selected scen drivers'!$A$2:$A$271,reporting!$A96,'Selected scen drivers'!$B$2:$B$271,reporting!$B96)</f>
        <v>5036.6981800235299</v>
      </c>
      <c r="T96" s="4">
        <f>SUMIFS('Selected scen drivers'!T$2:T$271,'Selected scen drivers'!$A$2:$A$271,reporting!$A96,'Selected scen drivers'!$B$2:$B$271,reporting!$B96)</f>
        <v>5109.7819339989501</v>
      </c>
      <c r="U96" s="4">
        <f>SUMIFS('Selected scen drivers'!U$2:U$271,'Selected scen drivers'!$A$2:$A$271,reporting!$A96,'Selected scen drivers'!$B$2:$B$271,reporting!$B96)</f>
        <v>5168.9169906266397</v>
      </c>
      <c r="V96" s="4">
        <f>SUMIFS('Selected scen drivers'!V$2:V$271,'Selected scen drivers'!$A$2:$A$271,reporting!$A96,'Selected scen drivers'!$B$2:$B$271,reporting!$B96)</f>
        <v>5216.9943523918701</v>
      </c>
      <c r="W96" s="4">
        <f>SUMIFS('Selected scen drivers'!W$2:W$271,'Selected scen drivers'!$A$2:$A$271,reporting!$A96,'Selected scen drivers'!$B$2:$B$271,reporting!$B96)</f>
        <v>5244.2426355820498</v>
      </c>
      <c r="X96">
        <v>2</v>
      </c>
    </row>
    <row r="97" spans="1:24" ht="14.25" x14ac:dyDescent="0.45">
      <c r="A97" s="1">
        <f t="shared" si="2"/>
        <v>16</v>
      </c>
      <c r="B97" s="1">
        <f t="shared" si="3"/>
        <v>3</v>
      </c>
      <c r="D97" t="str">
        <f>IFERROR("rep_"&amp;VLOOKUP(B97,Classification!$N$5:$O$14,2,FALSE),"\I:")</f>
        <v>rep_GDPIND</v>
      </c>
      <c r="E97" t="str">
        <f>IFERROR(VLOOKUP(A97,Classification!$A$4:$B$39,2,FALSE),"\I:")</f>
        <v>China</v>
      </c>
      <c r="F97" s="4">
        <f>SUMIFS('Selected scen drivers'!F$2:F$271,'Selected scen drivers'!$A$2:$A$271,reporting!$A97,'Selected scen drivers'!$B$2:$B$271,reporting!$B97)</f>
        <v>9129.0446299788</v>
      </c>
      <c r="G97" s="4">
        <f>SUMIFS('Selected scen drivers'!G$2:G$271,'Selected scen drivers'!$A$2:$A$271,reporting!$A97,'Selected scen drivers'!$B$2:$B$271,reporting!$B97)</f>
        <v>9594.0712631403003</v>
      </c>
      <c r="H97" s="4">
        <f>SUMIFS('Selected scen drivers'!H$2:H$271,'Selected scen drivers'!$A$2:$A$271,reporting!$A97,'Selected scen drivers'!$B$2:$B$271,reporting!$B97)</f>
        <v>12300.503180080999</v>
      </c>
      <c r="I97" s="4">
        <f>SUMIFS('Selected scen drivers'!I$2:I$271,'Selected scen drivers'!$A$2:$A$271,reporting!$A97,'Selected scen drivers'!$B$2:$B$271,reporting!$B97)</f>
        <v>14786.574726815101</v>
      </c>
      <c r="J97" s="4">
        <f>SUMIFS('Selected scen drivers'!J$2:J$271,'Selected scen drivers'!$A$2:$A$271,reporting!$A97,'Selected scen drivers'!$B$2:$B$271,reporting!$B97)</f>
        <v>17044.954655653299</v>
      </c>
      <c r="K97" s="4">
        <f>SUMIFS('Selected scen drivers'!K$2:K$271,'Selected scen drivers'!$A$2:$A$271,reporting!$A97,'Selected scen drivers'!$B$2:$B$271,reporting!$B97)</f>
        <v>18855.2657361518</v>
      </c>
      <c r="L97" s="4">
        <f>SUMIFS('Selected scen drivers'!L$2:L$271,'Selected scen drivers'!$A$2:$A$271,reporting!$A97,'Selected scen drivers'!$B$2:$B$271,reporting!$B97)</f>
        <v>20587.129580919602</v>
      </c>
      <c r="M97" s="4">
        <f>SUMIFS('Selected scen drivers'!M$2:M$271,'Selected scen drivers'!$A$2:$A$271,reporting!$A97,'Selected scen drivers'!$B$2:$B$271,reporting!$B97)</f>
        <v>22203.553384599501</v>
      </c>
      <c r="N97" s="4">
        <f>SUMIFS('Selected scen drivers'!N$2:N$271,'Selected scen drivers'!$A$2:$A$271,reporting!$A97,'Selected scen drivers'!$B$2:$B$271,reporting!$B97)</f>
        <v>23606.523516147401</v>
      </c>
      <c r="O97" s="4">
        <f>SUMIFS('Selected scen drivers'!O$2:O$271,'Selected scen drivers'!$A$2:$A$271,reporting!$A97,'Selected scen drivers'!$B$2:$B$271,reporting!$B97)</f>
        <v>24959.018198671602</v>
      </c>
      <c r="P97" s="4">
        <f>SUMIFS('Selected scen drivers'!P$2:P$271,'Selected scen drivers'!$A$2:$A$271,reporting!$A97,'Selected scen drivers'!$B$2:$B$271,reporting!$B97)</f>
        <v>26240.128081079201</v>
      </c>
      <c r="Q97" s="4">
        <f>SUMIFS('Selected scen drivers'!Q$2:Q$271,'Selected scen drivers'!$A$2:$A$271,reporting!$A97,'Selected scen drivers'!$B$2:$B$271,reporting!$B97)</f>
        <v>27272.045254930199</v>
      </c>
      <c r="R97" s="4">
        <f>SUMIFS('Selected scen drivers'!R$2:R$271,'Selected scen drivers'!$A$2:$A$271,reporting!$A97,'Selected scen drivers'!$B$2:$B$271,reporting!$B97)</f>
        <v>28041.711791921301</v>
      </c>
      <c r="S97" s="4">
        <f>SUMIFS('Selected scen drivers'!S$2:S$271,'Selected scen drivers'!$A$2:$A$271,reporting!$A97,'Selected scen drivers'!$B$2:$B$271,reporting!$B97)</f>
        <v>28608.880369217899</v>
      </c>
      <c r="T97" s="4">
        <f>SUMIFS('Selected scen drivers'!T$2:T$271,'Selected scen drivers'!$A$2:$A$271,reporting!$A97,'Selected scen drivers'!$B$2:$B$271,reporting!$B97)</f>
        <v>29027.743187780499</v>
      </c>
      <c r="U97" s="4">
        <f>SUMIFS('Selected scen drivers'!U$2:U$271,'Selected scen drivers'!$A$2:$A$271,reporting!$A97,'Selected scen drivers'!$B$2:$B$271,reporting!$B97)</f>
        <v>29367.6650563121</v>
      </c>
      <c r="V97" s="4">
        <f>SUMIFS('Selected scen drivers'!V$2:V$271,'Selected scen drivers'!$A$2:$A$271,reporting!$A97,'Selected scen drivers'!$B$2:$B$271,reporting!$B97)</f>
        <v>29645.245023758602</v>
      </c>
      <c r="W97" s="4">
        <f>SUMIFS('Selected scen drivers'!W$2:W$271,'Selected scen drivers'!$A$2:$A$271,reporting!$A97,'Selected scen drivers'!$B$2:$B$271,reporting!$B97)</f>
        <v>29805.329071870601</v>
      </c>
      <c r="X97">
        <v>2</v>
      </c>
    </row>
    <row r="98" spans="1:24" ht="14.25" x14ac:dyDescent="0.45">
      <c r="A98" s="1">
        <f t="shared" si="2"/>
        <v>16</v>
      </c>
      <c r="B98" s="1">
        <f t="shared" si="3"/>
        <v>7</v>
      </c>
      <c r="D98" t="str">
        <f>IFERROR("rep_"&amp;VLOOKUP(B98,Classification!$N$5:$O$14,2,FALSE),"\I:")</f>
        <v>rep_GDPSER</v>
      </c>
      <c r="E98" t="str">
        <f>IFERROR(VLOOKUP(A98,Classification!$A$4:$B$39,2,FALSE),"\I:")</f>
        <v>China</v>
      </c>
      <c r="F98" s="4">
        <f>SUMIFS('Selected scen drivers'!F$2:F$271,'Selected scen drivers'!$A$2:$A$271,reporting!$A98,'Selected scen drivers'!$B$2:$B$271,reporting!$B98)</f>
        <v>12052.2533767559</v>
      </c>
      <c r="G98" s="4">
        <f>SUMIFS('Selected scen drivers'!G$2:G$271,'Selected scen drivers'!$A$2:$A$271,reporting!$A98,'Selected scen drivers'!$B$2:$B$271,reporting!$B98)</f>
        <v>12649.032864863701</v>
      </c>
      <c r="H98" s="4">
        <f>SUMIFS('Selected scen drivers'!H$2:H$271,'Selected scen drivers'!$A$2:$A$271,reporting!$A98,'Selected scen drivers'!$B$2:$B$271,reporting!$B98)</f>
        <v>16152.680898197899</v>
      </c>
      <c r="I98" s="4">
        <f>SUMIFS('Selected scen drivers'!I$2:I$271,'Selected scen drivers'!$A$2:$A$271,reporting!$A98,'Selected scen drivers'!$B$2:$B$271,reporting!$B98)</f>
        <v>19372.974952671801</v>
      </c>
      <c r="J98" s="4">
        <f>SUMIFS('Selected scen drivers'!J$2:J$271,'Selected scen drivers'!$A$2:$A$271,reporting!$A98,'Selected scen drivers'!$B$2:$B$271,reporting!$B98)</f>
        <v>22281.952305921601</v>
      </c>
      <c r="K98" s="4">
        <f>SUMIFS('Selected scen drivers'!K$2:K$271,'Selected scen drivers'!$A$2:$A$271,reporting!$A98,'Selected scen drivers'!$B$2:$B$271,reporting!$B98)</f>
        <v>24597.3571518194</v>
      </c>
      <c r="L98" s="4">
        <f>SUMIFS('Selected scen drivers'!L$2:L$271,'Selected scen drivers'!$A$2:$A$271,reporting!$A98,'Selected scen drivers'!$B$2:$B$271,reporting!$B98)</f>
        <v>26802.207568385398</v>
      </c>
      <c r="M98" s="4">
        <f>SUMIFS('Selected scen drivers'!M$2:M$271,'Selected scen drivers'!$A$2:$A$271,reporting!$A98,'Selected scen drivers'!$B$2:$B$271,reporting!$B98)</f>
        <v>28854.007492256998</v>
      </c>
      <c r="N98" s="4">
        <f>SUMIFS('Selected scen drivers'!N$2:N$271,'Selected scen drivers'!$A$2:$A$271,reporting!$A98,'Selected scen drivers'!$B$2:$B$271,reporting!$B98)</f>
        <v>30630.1513563931</v>
      </c>
      <c r="O98" s="4">
        <f>SUMIFS('Selected scen drivers'!O$2:O$271,'Selected scen drivers'!$A$2:$A$271,reporting!$A98,'Selected scen drivers'!$B$2:$B$271,reporting!$B98)</f>
        <v>32342.320707440798</v>
      </c>
      <c r="P98" s="4">
        <f>SUMIFS('Selected scen drivers'!P$2:P$271,'Selected scen drivers'!$A$2:$A$271,reporting!$A98,'Selected scen drivers'!$B$2:$B$271,reporting!$B98)</f>
        <v>33964.958533778597</v>
      </c>
      <c r="Q98" s="4">
        <f>SUMIFS('Selected scen drivers'!Q$2:Q$271,'Selected scen drivers'!$A$2:$A$271,reporting!$A98,'Selected scen drivers'!$B$2:$B$271,reporting!$B98)</f>
        <v>35268.776492990903</v>
      </c>
      <c r="R98" s="4">
        <f>SUMIFS('Selected scen drivers'!R$2:R$271,'Selected scen drivers'!$A$2:$A$271,reporting!$A98,'Selected scen drivers'!$B$2:$B$271,reporting!$B98)</f>
        <v>36236.579477619998</v>
      </c>
      <c r="S98" s="4">
        <f>SUMIFS('Selected scen drivers'!S$2:S$271,'Selected scen drivers'!$A$2:$A$271,reporting!$A98,'Selected scen drivers'!$B$2:$B$271,reporting!$B98)</f>
        <v>36944.245450758601</v>
      </c>
      <c r="T98" s="4">
        <f>SUMIFS('Selected scen drivers'!T$2:T$271,'Selected scen drivers'!$A$2:$A$271,reporting!$A98,'Selected scen drivers'!$B$2:$B$271,reporting!$B98)</f>
        <v>37461.7928782206</v>
      </c>
      <c r="U98" s="4">
        <f>SUMIFS('Selected scen drivers'!U$2:U$271,'Selected scen drivers'!$A$2:$A$271,reporting!$A98,'Selected scen drivers'!$B$2:$B$271,reporting!$B98)</f>
        <v>37878.657953061302</v>
      </c>
      <c r="V98" s="4">
        <f>SUMIFS('Selected scen drivers'!V$2:V$271,'Selected scen drivers'!$A$2:$A$271,reporting!$A98,'Selected scen drivers'!$B$2:$B$271,reporting!$B98)</f>
        <v>38216.385623849601</v>
      </c>
      <c r="W98" s="4">
        <f>SUMIFS('Selected scen drivers'!W$2:W$271,'Selected scen drivers'!$A$2:$A$271,reporting!$A98,'Selected scen drivers'!$B$2:$B$271,reporting!$B98)</f>
        <v>38404.139292547297</v>
      </c>
      <c r="X98">
        <v>2</v>
      </c>
    </row>
    <row r="99" spans="1:24" ht="14.25" x14ac:dyDescent="0.45">
      <c r="A99" s="1">
        <f t="shared" si="2"/>
        <v>16</v>
      </c>
      <c r="B99" s="1">
        <f t="shared" si="3"/>
        <v>8</v>
      </c>
      <c r="D99" t="str">
        <f>IFERROR("rep_"&amp;VLOOKUP(B99,Classification!$N$5:$O$14,2,FALSE),"\I:")</f>
        <v>rep_HOU</v>
      </c>
      <c r="E99" t="str">
        <f>IFERROR(VLOOKUP(A99,Classification!$A$4:$B$39,2,FALSE),"\I:")</f>
        <v>China</v>
      </c>
      <c r="F99" s="4">
        <f>SUMIFS('Selected scen drivers'!F$2:F$271,'Selected scen drivers'!$A$2:$A$271,reporting!$A99,'Selected scen drivers'!$B$2:$B$271,reporting!$B99)</f>
        <v>460.22346019999998</v>
      </c>
      <c r="G99" s="4">
        <f>SUMIFS('Selected scen drivers'!G$2:G$271,'Selected scen drivers'!$A$2:$A$271,reporting!$A99,'Selected scen drivers'!$B$2:$B$271,reporting!$B99)</f>
        <v>459.75432949999998</v>
      </c>
      <c r="H99" s="4">
        <f>SUMIFS('Selected scen drivers'!H$2:H$271,'Selected scen drivers'!$A$2:$A$271,reporting!$A99,'Selected scen drivers'!$B$2:$B$271,reporting!$B99)</f>
        <v>457.40867600000001</v>
      </c>
      <c r="I99" s="4">
        <f>SUMIFS('Selected scen drivers'!I$2:I$271,'Selected scen drivers'!$A$2:$A$271,reporting!$A99,'Selected scen drivers'!$B$2:$B$271,reporting!$B99)</f>
        <v>449.89284600000002</v>
      </c>
      <c r="J99" s="4">
        <f>SUMIFS('Selected scen drivers'!J$2:J$271,'Selected scen drivers'!$A$2:$A$271,reporting!$A99,'Selected scen drivers'!$B$2:$B$271,reporting!$B99)</f>
        <v>430.76754799999998</v>
      </c>
      <c r="K99" s="4">
        <f>SUMIFS('Selected scen drivers'!K$2:K$271,'Selected scen drivers'!$A$2:$A$271,reporting!$A99,'Selected scen drivers'!$B$2:$B$271,reporting!$B99)</f>
        <v>406.50881249999998</v>
      </c>
      <c r="L99" s="4">
        <f>SUMIFS('Selected scen drivers'!L$2:L$271,'Selected scen drivers'!$A$2:$A$271,reporting!$A99,'Selected scen drivers'!$B$2:$B$271,reporting!$B99)</f>
        <v>391.65246250000001</v>
      </c>
      <c r="M99" s="4">
        <f>SUMIFS('Selected scen drivers'!M$2:M$271,'Selected scen drivers'!$A$2:$A$271,reporting!$A99,'Selected scen drivers'!$B$2:$B$271,reporting!$B99)</f>
        <v>366.31624950000003</v>
      </c>
      <c r="N99" s="4">
        <f>SUMIFS('Selected scen drivers'!N$2:N$271,'Selected scen drivers'!$A$2:$A$271,reporting!$A99,'Selected scen drivers'!$B$2:$B$271,reporting!$B99)</f>
        <v>332.407444</v>
      </c>
      <c r="O99" s="4">
        <f>SUMIFS('Selected scen drivers'!O$2:O$271,'Selected scen drivers'!$A$2:$A$271,reporting!$A99,'Selected scen drivers'!$B$2:$B$271,reporting!$B99)</f>
        <v>306.6881985</v>
      </c>
      <c r="P99" s="4">
        <f>SUMIFS('Selected scen drivers'!P$2:P$271,'Selected scen drivers'!$A$2:$A$271,reporting!$A99,'Selected scen drivers'!$B$2:$B$271,reporting!$B99)</f>
        <v>290.132338</v>
      </c>
      <c r="Q99" s="4">
        <f>SUMIFS('Selected scen drivers'!Q$2:Q$271,'Selected scen drivers'!$A$2:$A$271,reporting!$A99,'Selected scen drivers'!$B$2:$B$271,reporting!$B99)</f>
        <v>273.92152700000003</v>
      </c>
      <c r="R99" s="4">
        <f>SUMIFS('Selected scen drivers'!R$2:R$271,'Selected scen drivers'!$A$2:$A$271,reporting!$A99,'Selected scen drivers'!$B$2:$B$271,reporting!$B99)</f>
        <v>253.72386549999999</v>
      </c>
      <c r="S99" s="4">
        <f>SUMIFS('Selected scen drivers'!S$2:S$271,'Selected scen drivers'!$A$2:$A$271,reporting!$A99,'Selected scen drivers'!$B$2:$B$271,reporting!$B99)</f>
        <v>229.06504100000001</v>
      </c>
      <c r="T99" s="4">
        <f>SUMIFS('Selected scen drivers'!T$2:T$271,'Selected scen drivers'!$A$2:$A$271,reporting!$A99,'Selected scen drivers'!$B$2:$B$271,reporting!$B99)</f>
        <v>206.68854300000001</v>
      </c>
      <c r="U99" s="4">
        <f>SUMIFS('Selected scen drivers'!U$2:U$271,'Selected scen drivers'!$A$2:$A$271,reporting!$A99,'Selected scen drivers'!$B$2:$B$271,reporting!$B99)</f>
        <v>196.006857</v>
      </c>
      <c r="V99" s="4">
        <f>SUMIFS('Selected scen drivers'!V$2:V$271,'Selected scen drivers'!$A$2:$A$271,reporting!$A99,'Selected scen drivers'!$B$2:$B$271,reporting!$B99)</f>
        <v>187.98506449999999</v>
      </c>
      <c r="W99" s="4">
        <f>SUMIFS('Selected scen drivers'!W$2:W$271,'Selected scen drivers'!$A$2:$A$271,reporting!$A99,'Selected scen drivers'!$B$2:$B$271,reporting!$B99)</f>
        <v>179.66542200000001</v>
      </c>
      <c r="X99">
        <v>2</v>
      </c>
    </row>
    <row r="100" spans="1:24" ht="14.25" x14ac:dyDescent="0.45">
      <c r="A100" s="1">
        <f t="shared" si="2"/>
        <v>16</v>
      </c>
      <c r="B100" s="1">
        <f t="shared" si="3"/>
        <v>9</v>
      </c>
      <c r="D100" t="str">
        <f>IFERROR("rep_"&amp;VLOOKUP(B100,Classification!$N$5:$O$14,2,FALSE),"\I:")</f>
        <v>rep_POP</v>
      </c>
      <c r="E100" t="str">
        <f>IFERROR(VLOOKUP(A100,Classification!$A$4:$B$39,2,FALSE),"\I:")</f>
        <v>China</v>
      </c>
      <c r="F100" s="4">
        <f>SUMIFS('Selected scen drivers'!F$2:F$271,'Selected scen drivers'!$A$2:$A$271,reporting!$A100,'Selected scen drivers'!$B$2:$B$271,reporting!$B100)</f>
        <v>1431.0185944</v>
      </c>
      <c r="G100" s="4">
        <f>SUMIFS('Selected scen drivers'!G$2:G$271,'Selected scen drivers'!$A$2:$A$271,reporting!$A100,'Selected scen drivers'!$B$2:$B$271,reporting!$B100)</f>
        <v>1431.4999250000001</v>
      </c>
      <c r="H100" s="4">
        <f>SUMIFS('Selected scen drivers'!H$2:H$271,'Selected scen drivers'!$A$2:$A$271,reporting!$A100,'Selected scen drivers'!$B$2:$B$271,reporting!$B100)</f>
        <v>1433.9065780000001</v>
      </c>
      <c r="I100" s="4">
        <f>SUMIFS('Selected scen drivers'!I$2:I$271,'Selected scen drivers'!$A$2:$A$271,reporting!$A100,'Selected scen drivers'!$B$2:$B$271,reporting!$B100)</f>
        <v>1423.8211020000001</v>
      </c>
      <c r="J100" s="4">
        <f>SUMIFS('Selected scen drivers'!J$2:J$271,'Selected scen drivers'!$A$2:$A$271,reporting!$A100,'Selected scen drivers'!$B$2:$B$271,reporting!$B100)</f>
        <v>1406.387575</v>
      </c>
      <c r="K100" s="4">
        <f>SUMIFS('Selected scen drivers'!K$2:K$271,'Selected scen drivers'!$A$2:$A$271,reporting!$A100,'Selected scen drivers'!$B$2:$B$271,reporting!$B100)</f>
        <v>1383.20011</v>
      </c>
      <c r="L100" s="4">
        <f>SUMIFS('Selected scen drivers'!L$2:L$271,'Selected scen drivers'!$A$2:$A$271,reporting!$A100,'Selected scen drivers'!$B$2:$B$271,reporting!$B100)</f>
        <v>1352.78216</v>
      </c>
      <c r="M100" s="4">
        <f>SUMIFS('Selected scen drivers'!M$2:M$271,'Selected scen drivers'!$A$2:$A$271,reporting!$A100,'Selected scen drivers'!$B$2:$B$271,reporting!$B100)</f>
        <v>1313.456295</v>
      </c>
      <c r="N100" s="4">
        <f>SUMIFS('Selected scen drivers'!N$2:N$271,'Selected scen drivers'!$A$2:$A$271,reporting!$A100,'Selected scen drivers'!$B$2:$B$271,reporting!$B100)</f>
        <v>1264.9775669999999</v>
      </c>
      <c r="O100" s="4">
        <f>SUMIFS('Selected scen drivers'!O$2:O$271,'Selected scen drivers'!$A$2:$A$271,reporting!$A100,'Selected scen drivers'!$B$2:$B$271,reporting!$B100)</f>
        <v>1210.533547</v>
      </c>
      <c r="P100" s="4">
        <f>SUMIFS('Selected scen drivers'!P$2:P$271,'Selected scen drivers'!$A$2:$A$271,reporting!$A100,'Selected scen drivers'!$B$2:$B$271,reporting!$B100)</f>
        <v>1153.9721489999999</v>
      </c>
      <c r="Q100" s="4">
        <f>SUMIFS('Selected scen drivers'!Q$2:Q$271,'Selected scen drivers'!$A$2:$A$271,reporting!$A100,'Selected scen drivers'!$B$2:$B$271,reporting!$B100)</f>
        <v>1098.7708250000001</v>
      </c>
      <c r="R100" s="4">
        <f>SUMIFS('Selected scen drivers'!R$2:R$271,'Selected scen drivers'!$A$2:$A$271,reporting!$A100,'Selected scen drivers'!$B$2:$B$271,reporting!$B100)</f>
        <v>1045.697983</v>
      </c>
      <c r="S100" s="4">
        <f>SUMIFS('Selected scen drivers'!S$2:S$271,'Selected scen drivers'!$A$2:$A$271,reporting!$A100,'Selected scen drivers'!$B$2:$B$271,reporting!$B100)</f>
        <v>993.49746400000004</v>
      </c>
      <c r="T100" s="4">
        <f>SUMIFS('Selected scen drivers'!T$2:T$271,'Selected scen drivers'!$A$2:$A$271,reporting!$A100,'Selected scen drivers'!$B$2:$B$271,reporting!$B100)</f>
        <v>942.30314699999894</v>
      </c>
      <c r="U100" s="4">
        <f>SUMIFS('Selected scen drivers'!U$2:U$271,'Selected scen drivers'!$A$2:$A$271,reporting!$A100,'Selected scen drivers'!$B$2:$B$271,reporting!$B100)</f>
        <v>893.94234200000096</v>
      </c>
      <c r="V100" s="4">
        <f>SUMIFS('Selected scen drivers'!V$2:V$271,'Selected scen drivers'!$A$2:$A$271,reporting!$A100,'Selected scen drivers'!$B$2:$B$271,reporting!$B100)</f>
        <v>849.14242300000103</v>
      </c>
      <c r="W100" s="4">
        <f>SUMIFS('Selected scen drivers'!W$2:W$271,'Selected scen drivers'!$A$2:$A$271,reporting!$A100,'Selected scen drivers'!$B$2:$B$271,reporting!$B100)</f>
        <v>806.38882400000102</v>
      </c>
      <c r="X100">
        <v>2</v>
      </c>
    </row>
    <row r="101" spans="1:24" ht="14.25" x14ac:dyDescent="0.45">
      <c r="A101" s="1">
        <f t="shared" si="2"/>
        <v>17</v>
      </c>
      <c r="B101" s="1">
        <f t="shared" si="3"/>
        <v>1</v>
      </c>
      <c r="D101" t="str">
        <f>IFERROR("rep_"&amp;VLOOKUP(B101,Classification!$N$5:$O$14,2,FALSE),"\I:")</f>
        <v>rep_GDP</v>
      </c>
      <c r="E101" t="str">
        <f>IFERROR(VLOOKUP(A101,Classification!$A$4:$B$39,2,FALSE),"\I:")</f>
        <v>EU_south</v>
      </c>
      <c r="F101" s="4">
        <f>SUMIFS('Selected scen drivers'!F$2:F$271,'Selected scen drivers'!$A$2:$A$271,reporting!$A101,'Selected scen drivers'!$B$2:$B$271,reporting!$B101)</f>
        <v>2538.7013843</v>
      </c>
      <c r="G101" s="4">
        <f>SUMIFS('Selected scen drivers'!G$2:G$271,'Selected scen drivers'!$A$2:$A$271,reporting!$A101,'Selected scen drivers'!$B$2:$B$271,reporting!$B101)</f>
        <v>2516.1308816000001</v>
      </c>
      <c r="H101" s="4">
        <f>SUMIFS('Selected scen drivers'!H$2:H$271,'Selected scen drivers'!$A$2:$A$271,reporting!$A101,'Selected scen drivers'!$B$2:$B$271,reporting!$B101)</f>
        <v>2924.2710857000002</v>
      </c>
      <c r="I101" s="4">
        <f>SUMIFS('Selected scen drivers'!I$2:I$271,'Selected scen drivers'!$A$2:$A$271,reporting!$A101,'Selected scen drivers'!$B$2:$B$271,reporting!$B101)</f>
        <v>3101.0280164000001</v>
      </c>
      <c r="J101" s="4">
        <f>SUMIFS('Selected scen drivers'!J$2:J$271,'Selected scen drivers'!$A$2:$A$271,reporting!$A101,'Selected scen drivers'!$B$2:$B$271,reporting!$B101)</f>
        <v>3306.8373511999998</v>
      </c>
      <c r="K101" s="4">
        <f>SUMIFS('Selected scen drivers'!K$2:K$271,'Selected scen drivers'!$A$2:$A$271,reporting!$A101,'Selected scen drivers'!$B$2:$B$271,reporting!$B101)</f>
        <v>3518.9546482000001</v>
      </c>
      <c r="L101" s="4">
        <f>SUMIFS('Selected scen drivers'!L$2:L$271,'Selected scen drivers'!$A$2:$A$271,reporting!$A101,'Selected scen drivers'!$B$2:$B$271,reporting!$B101)</f>
        <v>3733.3340228000002</v>
      </c>
      <c r="M101" s="4">
        <f>SUMIFS('Selected scen drivers'!M$2:M$271,'Selected scen drivers'!$A$2:$A$271,reporting!$A101,'Selected scen drivers'!$B$2:$B$271,reporting!$B101)</f>
        <v>3942.0070052999999</v>
      </c>
      <c r="N101" s="4">
        <f>SUMIFS('Selected scen drivers'!N$2:N$271,'Selected scen drivers'!$A$2:$A$271,reporting!$A101,'Selected scen drivers'!$B$2:$B$271,reporting!$B101)</f>
        <v>4142.8711073000004</v>
      </c>
      <c r="O101" s="4">
        <f>SUMIFS('Selected scen drivers'!O$2:O$271,'Selected scen drivers'!$A$2:$A$271,reporting!$A101,'Selected scen drivers'!$B$2:$B$271,reporting!$B101)</f>
        <v>4333.0166360000003</v>
      </c>
      <c r="P101" s="4">
        <f>SUMIFS('Selected scen drivers'!P$2:P$271,'Selected scen drivers'!$A$2:$A$271,reporting!$A101,'Selected scen drivers'!$B$2:$B$271,reporting!$B101)</f>
        <v>4512.2387857000003</v>
      </c>
      <c r="Q101" s="4">
        <f>SUMIFS('Selected scen drivers'!Q$2:Q$271,'Selected scen drivers'!$A$2:$A$271,reporting!$A101,'Selected scen drivers'!$B$2:$B$271,reporting!$B101)</f>
        <v>4674.6797901999998</v>
      </c>
      <c r="R101" s="4">
        <f>SUMIFS('Selected scen drivers'!R$2:R$271,'Selected scen drivers'!$A$2:$A$271,reporting!$A101,'Selected scen drivers'!$B$2:$B$271,reporting!$B101)</f>
        <v>4821.7473189000002</v>
      </c>
      <c r="S101" s="4">
        <f>SUMIFS('Selected scen drivers'!S$2:S$271,'Selected scen drivers'!$A$2:$A$271,reporting!$A101,'Selected scen drivers'!$B$2:$B$271,reporting!$B101)</f>
        <v>4958.2025906999997</v>
      </c>
      <c r="T101" s="4">
        <f>SUMIFS('Selected scen drivers'!T$2:T$271,'Selected scen drivers'!$A$2:$A$271,reporting!$A101,'Selected scen drivers'!$B$2:$B$271,reporting!$B101)</f>
        <v>5085.5910244999995</v>
      </c>
      <c r="U101" s="4">
        <f>SUMIFS('Selected scen drivers'!U$2:U$271,'Selected scen drivers'!$A$2:$A$271,reporting!$A101,'Selected scen drivers'!$B$2:$B$271,reporting!$B101)</f>
        <v>5201.5268764000002</v>
      </c>
      <c r="V101" s="4">
        <f>SUMIFS('Selected scen drivers'!V$2:V$271,'Selected scen drivers'!$A$2:$A$271,reporting!$A101,'Selected scen drivers'!$B$2:$B$271,reporting!$B101)</f>
        <v>5301.6009270000004</v>
      </c>
      <c r="W101" s="4">
        <f>SUMIFS('Selected scen drivers'!W$2:W$271,'Selected scen drivers'!$A$2:$A$271,reporting!$A101,'Selected scen drivers'!$B$2:$B$271,reporting!$B101)</f>
        <v>5379.0350466999998</v>
      </c>
      <c r="X101">
        <v>2</v>
      </c>
    </row>
    <row r="102" spans="1:24" ht="14.25" x14ac:dyDescent="0.45">
      <c r="A102" s="1">
        <f t="shared" si="2"/>
        <v>17</v>
      </c>
      <c r="B102" s="1">
        <f t="shared" si="3"/>
        <v>2</v>
      </c>
      <c r="D102" t="str">
        <f>IFERROR("rep_"&amp;VLOOKUP(B102,Classification!$N$5:$O$14,2,FALSE),"\I:")</f>
        <v>rep_GDPAGR</v>
      </c>
      <c r="E102" t="str">
        <f>IFERROR(VLOOKUP(A102,Classification!$A$4:$B$39,2,FALSE),"\I:")</f>
        <v>EU_south</v>
      </c>
      <c r="F102" s="4">
        <f>SUMIFS('Selected scen drivers'!F$2:F$271,'Selected scen drivers'!$A$2:$A$271,reporting!$A102,'Selected scen drivers'!$B$2:$B$271,reporting!$B102)</f>
        <v>59.390828698878302</v>
      </c>
      <c r="G102" s="4">
        <f>SUMIFS('Selected scen drivers'!G$2:G$271,'Selected scen drivers'!$A$2:$A$271,reporting!$A102,'Selected scen drivers'!$B$2:$B$271,reporting!$B102)</f>
        <v>58.816661302877698</v>
      </c>
      <c r="H102" s="4">
        <f>SUMIFS('Selected scen drivers'!H$2:H$271,'Selected scen drivers'!$A$2:$A$271,reporting!$A102,'Selected scen drivers'!$B$2:$B$271,reporting!$B102)</f>
        <v>68.822142045862407</v>
      </c>
      <c r="I102" s="4">
        <f>SUMIFS('Selected scen drivers'!I$2:I$271,'Selected scen drivers'!$A$2:$A$271,reporting!$A102,'Selected scen drivers'!$B$2:$B$271,reporting!$B102)</f>
        <v>73.271537186918295</v>
      </c>
      <c r="J102" s="4">
        <f>SUMIFS('Selected scen drivers'!J$2:J$271,'Selected scen drivers'!$A$2:$A$271,reporting!$A102,'Selected scen drivers'!$B$2:$B$271,reporting!$B102)</f>
        <v>78.215677117499297</v>
      </c>
      <c r="K102" s="4">
        <f>SUMIFS('Selected scen drivers'!K$2:K$271,'Selected scen drivers'!$A$2:$A$271,reporting!$A102,'Selected scen drivers'!$B$2:$B$271,reporting!$B102)</f>
        <v>83.375522877575406</v>
      </c>
      <c r="L102" s="4">
        <f>SUMIFS('Selected scen drivers'!L$2:L$271,'Selected scen drivers'!$A$2:$A$271,reporting!$A102,'Selected scen drivers'!$B$2:$B$271,reporting!$B102)</f>
        <v>88.574610849101603</v>
      </c>
      <c r="M102" s="4">
        <f>SUMIFS('Selected scen drivers'!M$2:M$271,'Selected scen drivers'!$A$2:$A$271,reporting!$A102,'Selected scen drivers'!$B$2:$B$271,reporting!$B102)</f>
        <v>93.6181193779137</v>
      </c>
      <c r="N102" s="4">
        <f>SUMIFS('Selected scen drivers'!N$2:N$271,'Selected scen drivers'!$A$2:$A$271,reporting!$A102,'Selected scen drivers'!$B$2:$B$271,reporting!$B102)</f>
        <v>98.474173862599997</v>
      </c>
      <c r="O102" s="4">
        <f>SUMIFS('Selected scen drivers'!O$2:O$271,'Selected scen drivers'!$A$2:$A$271,reporting!$A102,'Selected scen drivers'!$B$2:$B$271,reporting!$B102)</f>
        <v>103.064559657647</v>
      </c>
      <c r="P102" s="4">
        <f>SUMIFS('Selected scen drivers'!P$2:P$271,'Selected scen drivers'!$A$2:$A$271,reporting!$A102,'Selected scen drivers'!$B$2:$B$271,reporting!$B102)</f>
        <v>107.36810092405</v>
      </c>
      <c r="Q102" s="4">
        <f>SUMIFS('Selected scen drivers'!Q$2:Q$271,'Selected scen drivers'!$A$2:$A$271,reporting!$A102,'Selected scen drivers'!$B$2:$B$271,reporting!$B102)</f>
        <v>111.226885947954</v>
      </c>
      <c r="R102" s="4">
        <f>SUMIFS('Selected scen drivers'!R$2:R$271,'Selected scen drivers'!$A$2:$A$271,reporting!$A102,'Selected scen drivers'!$B$2:$B$271,reporting!$B102)</f>
        <v>114.676804248848</v>
      </c>
      <c r="S102" s="4">
        <f>SUMIFS('Selected scen drivers'!S$2:S$271,'Selected scen drivers'!$A$2:$A$271,reporting!$A102,'Selected scen drivers'!$B$2:$B$271,reporting!$B102)</f>
        <v>117.829101304082</v>
      </c>
      <c r="T102" s="4">
        <f>SUMIFS('Selected scen drivers'!T$2:T$271,'Selected scen drivers'!$A$2:$A$271,reporting!$A102,'Selected scen drivers'!$B$2:$B$271,reporting!$B102)</f>
        <v>120.74189132307301</v>
      </c>
      <c r="U102" s="4">
        <f>SUMIFS('Selected scen drivers'!U$2:U$271,'Selected scen drivers'!$A$2:$A$271,reporting!$A102,'Selected scen drivers'!$B$2:$B$271,reporting!$B102)</f>
        <v>123.364959929444</v>
      </c>
      <c r="V102" s="4">
        <f>SUMIFS('Selected scen drivers'!V$2:V$271,'Selected scen drivers'!$A$2:$A$271,reporting!$A102,'Selected scen drivers'!$B$2:$B$271,reporting!$B102)</f>
        <v>125.584756530878</v>
      </c>
      <c r="W102" s="4">
        <f>SUMIFS('Selected scen drivers'!W$2:W$271,'Selected scen drivers'!$A$2:$A$271,reporting!$A102,'Selected scen drivers'!$B$2:$B$271,reporting!$B102)</f>
        <v>127.225839172213</v>
      </c>
      <c r="X102">
        <v>2</v>
      </c>
    </row>
    <row r="103" spans="1:24" ht="14.25" x14ac:dyDescent="0.45">
      <c r="A103" s="1">
        <f t="shared" si="2"/>
        <v>17</v>
      </c>
      <c r="B103" s="1">
        <f t="shared" si="3"/>
        <v>3</v>
      </c>
      <c r="D103" t="str">
        <f>IFERROR("rep_"&amp;VLOOKUP(B103,Classification!$N$5:$O$14,2,FALSE),"\I:")</f>
        <v>rep_GDPIND</v>
      </c>
      <c r="E103" t="str">
        <f>IFERROR(VLOOKUP(A103,Classification!$A$4:$B$39,2,FALSE),"\I:")</f>
        <v>EU_south</v>
      </c>
      <c r="F103" s="4">
        <f>SUMIFS('Selected scen drivers'!F$2:F$271,'Selected scen drivers'!$A$2:$A$271,reporting!$A103,'Selected scen drivers'!$B$2:$B$271,reporting!$B103)</f>
        <v>579.91023102371798</v>
      </c>
      <c r="G103" s="4">
        <f>SUMIFS('Selected scen drivers'!G$2:G$271,'Selected scen drivers'!$A$2:$A$271,reporting!$A103,'Selected scen drivers'!$B$2:$B$271,reporting!$B103)</f>
        <v>574.27751975804597</v>
      </c>
      <c r="H103" s="4">
        <f>SUMIFS('Selected scen drivers'!H$2:H$271,'Selected scen drivers'!$A$2:$A$271,reporting!$A103,'Selected scen drivers'!$B$2:$B$271,reporting!$B103)</f>
        <v>679.22339510090001</v>
      </c>
      <c r="I103" s="4">
        <f>SUMIFS('Selected scen drivers'!I$2:I$271,'Selected scen drivers'!$A$2:$A$271,reporting!$A103,'Selected scen drivers'!$B$2:$B$271,reporting!$B103)</f>
        <v>731.54708104309896</v>
      </c>
      <c r="J103" s="4">
        <f>SUMIFS('Selected scen drivers'!J$2:J$271,'Selected scen drivers'!$A$2:$A$271,reporting!$A103,'Selected scen drivers'!$B$2:$B$271,reporting!$B103)</f>
        <v>793.14154044651298</v>
      </c>
      <c r="K103" s="4">
        <f>SUMIFS('Selected scen drivers'!K$2:K$271,'Selected scen drivers'!$A$2:$A$271,reporting!$A103,'Selected scen drivers'!$B$2:$B$271,reporting!$B103)</f>
        <v>858.02325394244394</v>
      </c>
      <c r="L103" s="4">
        <f>SUMIFS('Selected scen drivers'!L$2:L$271,'Selected scen drivers'!$A$2:$A$271,reporting!$A103,'Selected scen drivers'!$B$2:$B$271,reporting!$B103)</f>
        <v>925.27858107490795</v>
      </c>
      <c r="M103" s="4">
        <f>SUMIFS('Selected scen drivers'!M$2:M$271,'Selected scen drivers'!$A$2:$A$271,reporting!$A103,'Selected scen drivers'!$B$2:$B$271,reporting!$B103)</f>
        <v>992.78276402631002</v>
      </c>
      <c r="N103" s="4">
        <f>SUMIFS('Selected scen drivers'!N$2:N$271,'Selected scen drivers'!$A$2:$A$271,reporting!$A103,'Selected scen drivers'!$B$2:$B$271,reporting!$B103)</f>
        <v>1059.79781299199</v>
      </c>
      <c r="O103" s="4">
        <f>SUMIFS('Selected scen drivers'!O$2:O$271,'Selected scen drivers'!$A$2:$A$271,reporting!$A103,'Selected scen drivers'!$B$2:$B$271,reporting!$B103)</f>
        <v>1125.43436224214</v>
      </c>
      <c r="P103" s="4">
        <f>SUMIFS('Selected scen drivers'!P$2:P$271,'Selected scen drivers'!$A$2:$A$271,reporting!$A103,'Selected scen drivers'!$B$2:$B$271,reporting!$B103)</f>
        <v>1189.59946033049</v>
      </c>
      <c r="Q103" s="4">
        <f>SUMIFS('Selected scen drivers'!Q$2:Q$271,'Selected scen drivers'!$A$2:$A$271,reporting!$A103,'Selected scen drivers'!$B$2:$B$271,reporting!$B103)</f>
        <v>1250.6909545753499</v>
      </c>
      <c r="R103" s="4">
        <f>SUMIFS('Selected scen drivers'!R$2:R$271,'Selected scen drivers'!$A$2:$A$271,reporting!$A103,'Selected scen drivers'!$B$2:$B$271,reporting!$B103)</f>
        <v>1308.8893162407201</v>
      </c>
      <c r="S103" s="4">
        <f>SUMIFS('Selected scen drivers'!S$2:S$271,'Selected scen drivers'!$A$2:$A$271,reporting!$A103,'Selected scen drivers'!$B$2:$B$271,reporting!$B103)</f>
        <v>1365.2116378394901</v>
      </c>
      <c r="T103" s="4">
        <f>SUMIFS('Selected scen drivers'!T$2:T$271,'Selected scen drivers'!$A$2:$A$271,reporting!$A103,'Selected scen drivers'!$B$2:$B$271,reporting!$B103)</f>
        <v>1419.9434690211799</v>
      </c>
      <c r="U103" s="4">
        <f>SUMIFS('Selected scen drivers'!U$2:U$271,'Selected scen drivers'!$A$2:$A$271,reporting!$A103,'Selected scen drivers'!$B$2:$B$271,reporting!$B103)</f>
        <v>1472.20305823431</v>
      </c>
      <c r="V103" s="4">
        <f>SUMIFS('Selected scen drivers'!V$2:V$271,'Selected scen drivers'!$A$2:$A$271,reporting!$A103,'Selected scen drivers'!$B$2:$B$271,reporting!$B103)</f>
        <v>1520.5174333534601</v>
      </c>
      <c r="W103" s="4">
        <f>SUMIFS('Selected scen drivers'!W$2:W$271,'Selected scen drivers'!$A$2:$A$271,reporting!$A103,'Selected scen drivers'!$B$2:$B$271,reporting!$B103)</f>
        <v>1562.66922</v>
      </c>
      <c r="X103">
        <v>2</v>
      </c>
    </row>
    <row r="104" spans="1:24" ht="14.25" x14ac:dyDescent="0.45">
      <c r="A104" s="1">
        <f t="shared" si="2"/>
        <v>17</v>
      </c>
      <c r="B104" s="1">
        <f t="shared" si="3"/>
        <v>7</v>
      </c>
      <c r="D104" t="str">
        <f>IFERROR("rep_"&amp;VLOOKUP(B104,Classification!$N$5:$O$14,2,FALSE),"\I:")</f>
        <v>rep_GDPSER</v>
      </c>
      <c r="E104" t="str">
        <f>IFERROR(VLOOKUP(A104,Classification!$A$4:$B$39,2,FALSE),"\I:")</f>
        <v>EU_south</v>
      </c>
      <c r="F104" s="4">
        <f>SUMIFS('Selected scen drivers'!F$2:F$271,'Selected scen drivers'!$A$2:$A$271,reporting!$A104,'Selected scen drivers'!$B$2:$B$271,reporting!$B104)</f>
        <v>1843.9120602774001</v>
      </c>
      <c r="G104" s="4">
        <f>SUMIFS('Selected scen drivers'!G$2:G$271,'Selected scen drivers'!$A$2:$A$271,reporting!$A104,'Selected scen drivers'!$B$2:$B$271,reporting!$B104)</f>
        <v>1826.8676189390801</v>
      </c>
      <c r="H104" s="4">
        <f>SUMIFS('Selected scen drivers'!H$2:H$271,'Selected scen drivers'!$A$2:$A$271,reporting!$A104,'Selected scen drivers'!$B$2:$B$271,reporting!$B104)</f>
        <v>2116.6780628532401</v>
      </c>
      <c r="I104" s="4">
        <f>SUMIFS('Selected scen drivers'!I$2:I$271,'Selected scen drivers'!$A$2:$A$271,reporting!$A104,'Selected scen drivers'!$B$2:$B$271,reporting!$B104)</f>
        <v>2232.9791817699802</v>
      </c>
      <c r="J104" s="4">
        <f>SUMIFS('Selected scen drivers'!J$2:J$271,'Selected scen drivers'!$A$2:$A$271,reporting!$A104,'Selected scen drivers'!$B$2:$B$271,reporting!$B104)</f>
        <v>2368.2883824359901</v>
      </c>
      <c r="K104" s="4">
        <f>SUMIFS('Selected scen drivers'!K$2:K$271,'Selected scen drivers'!$A$2:$A$271,reporting!$A104,'Selected scen drivers'!$B$2:$B$271,reporting!$B104)</f>
        <v>2506.02972317998</v>
      </c>
      <c r="L104" s="4">
        <f>SUMIFS('Selected scen drivers'!L$2:L$271,'Selected scen drivers'!$A$2:$A$271,reporting!$A104,'Selected scen drivers'!$B$2:$B$271,reporting!$B104)</f>
        <v>2643.02850807599</v>
      </c>
      <c r="M104" s="4">
        <f>SUMIFS('Selected scen drivers'!M$2:M$271,'Selected scen drivers'!$A$2:$A$271,reporting!$A104,'Selected scen drivers'!$B$2:$B$271,reporting!$B104)</f>
        <v>2773.5170165957802</v>
      </c>
      <c r="N104" s="4">
        <f>SUMIFS('Selected scen drivers'!N$2:N$271,'Selected scen drivers'!$A$2:$A$271,reporting!$A104,'Selected scen drivers'!$B$2:$B$271,reporting!$B104)</f>
        <v>2896.0557131454102</v>
      </c>
      <c r="O104" s="4">
        <f>SUMIFS('Selected scen drivers'!O$2:O$271,'Selected scen drivers'!$A$2:$A$271,reporting!$A104,'Selected scen drivers'!$B$2:$B$271,reporting!$B104)</f>
        <v>3008.6967781002099</v>
      </c>
      <c r="P104" s="4">
        <f>SUMIFS('Selected scen drivers'!P$2:P$271,'Selected scen drivers'!$A$2:$A$271,reporting!$A104,'Selected scen drivers'!$B$2:$B$271,reporting!$B104)</f>
        <v>3111.52983874546</v>
      </c>
      <c r="Q104" s="4">
        <f>SUMIFS('Selected scen drivers'!Q$2:Q$271,'Selected scen drivers'!$A$2:$A$271,reporting!$A104,'Selected scen drivers'!$B$2:$B$271,reporting!$B104)</f>
        <v>3200.8974594766901</v>
      </c>
      <c r="R104" s="4">
        <f>SUMIFS('Selected scen drivers'!R$2:R$271,'Selected scen drivers'!$A$2:$A$271,reporting!$A104,'Selected scen drivers'!$B$2:$B$271,reporting!$B104)</f>
        <v>3278.0182795104301</v>
      </c>
      <c r="S104" s="4">
        <f>SUMIFS('Selected scen drivers'!S$2:S$271,'Selected scen drivers'!$A$2:$A$271,reporting!$A104,'Selected scen drivers'!$B$2:$B$271,reporting!$B104)</f>
        <v>3346.1396608564301</v>
      </c>
      <c r="T104" s="4">
        <f>SUMIFS('Selected scen drivers'!T$2:T$271,'Selected scen drivers'!$A$2:$A$271,reporting!$A104,'Selected scen drivers'!$B$2:$B$271,reporting!$B104)</f>
        <v>3406.5452396557498</v>
      </c>
      <c r="U104" s="4">
        <f>SUMIFS('Selected scen drivers'!U$2:U$271,'Selected scen drivers'!$A$2:$A$271,reporting!$A104,'Selected scen drivers'!$B$2:$B$271,reporting!$B104)</f>
        <v>3457.64708183625</v>
      </c>
      <c r="V104" s="4">
        <f>SUMIFS('Selected scen drivers'!V$2:V$271,'Selected scen drivers'!$A$2:$A$271,reporting!$A104,'Selected scen drivers'!$B$2:$B$271,reporting!$B104)</f>
        <v>3496.5767101156598</v>
      </c>
      <c r="W104" s="4">
        <f>SUMIFS('Selected scen drivers'!W$2:W$271,'Selected scen drivers'!$A$2:$A$271,reporting!$A104,'Selected scen drivers'!$B$2:$B$271,reporting!$B104)</f>
        <v>3519.0023408277898</v>
      </c>
      <c r="X104">
        <v>2</v>
      </c>
    </row>
    <row r="105" spans="1:24" ht="14.25" x14ac:dyDescent="0.45">
      <c r="A105" s="1">
        <f t="shared" si="2"/>
        <v>17</v>
      </c>
      <c r="B105" s="1">
        <f t="shared" si="3"/>
        <v>8</v>
      </c>
      <c r="D105" t="str">
        <f>IFERROR("rep_"&amp;VLOOKUP(B105,Classification!$N$5:$O$14,2,FALSE),"\I:")</f>
        <v>rep_HOU</v>
      </c>
      <c r="E105" t="str">
        <f>IFERROR(VLOOKUP(A105,Classification!$A$4:$B$39,2,FALSE),"\I:")</f>
        <v>EU_south</v>
      </c>
      <c r="F105" s="4">
        <f>SUMIFS('Selected scen drivers'!F$2:F$271,'Selected scen drivers'!$A$2:$A$271,reporting!$A105,'Selected scen drivers'!$B$2:$B$271,reporting!$B105)</f>
        <v>21.400533249999999</v>
      </c>
      <c r="G105" s="4">
        <f>SUMIFS('Selected scen drivers'!G$2:G$271,'Selected scen drivers'!$A$2:$A$271,reporting!$A105,'Selected scen drivers'!$B$2:$B$271,reporting!$B105)</f>
        <v>21.29647735</v>
      </c>
      <c r="H105" s="4">
        <f>SUMIFS('Selected scen drivers'!H$2:H$271,'Selected scen drivers'!$A$2:$A$271,reporting!$A105,'Selected scen drivers'!$B$2:$B$271,reporting!$B105)</f>
        <v>20.776165750000001</v>
      </c>
      <c r="I105" s="4">
        <f>SUMIFS('Selected scen drivers'!I$2:I$271,'Selected scen drivers'!$A$2:$A$271,reporting!$A105,'Selected scen drivers'!$B$2:$B$271,reporting!$B105)</f>
        <v>19.913460749999999</v>
      </c>
      <c r="J105" s="4">
        <f>SUMIFS('Selected scen drivers'!J$2:J$271,'Selected scen drivers'!$A$2:$A$271,reporting!$A105,'Selected scen drivers'!$B$2:$B$271,reporting!$B105)</f>
        <v>18.837172599999999</v>
      </c>
      <c r="K105" s="4">
        <f>SUMIFS('Selected scen drivers'!K$2:K$271,'Selected scen drivers'!$A$2:$A$271,reporting!$A105,'Selected scen drivers'!$B$2:$B$271,reporting!$B105)</f>
        <v>17.746399350000001</v>
      </c>
      <c r="L105" s="4">
        <f>SUMIFS('Selected scen drivers'!L$2:L$271,'Selected scen drivers'!$A$2:$A$271,reporting!$A105,'Selected scen drivers'!$B$2:$B$271,reporting!$B105)</f>
        <v>16.854826549999999</v>
      </c>
      <c r="M105" s="4">
        <f>SUMIFS('Selected scen drivers'!M$2:M$271,'Selected scen drivers'!$A$2:$A$271,reporting!$A105,'Selected scen drivers'!$B$2:$B$271,reporting!$B105)</f>
        <v>16.19876245</v>
      </c>
      <c r="N105" s="4">
        <f>SUMIFS('Selected scen drivers'!N$2:N$271,'Selected scen drivers'!$A$2:$A$271,reporting!$A105,'Selected scen drivers'!$B$2:$B$271,reporting!$B105)</f>
        <v>15.73551125</v>
      </c>
      <c r="O105" s="4">
        <f>SUMIFS('Selected scen drivers'!O$2:O$271,'Selected scen drivers'!$A$2:$A$271,reporting!$A105,'Selected scen drivers'!$B$2:$B$271,reporting!$B105)</f>
        <v>15.378824099999999</v>
      </c>
      <c r="P105" s="4">
        <f>SUMIFS('Selected scen drivers'!P$2:P$271,'Selected scen drivers'!$A$2:$A$271,reporting!$A105,'Selected scen drivers'!$B$2:$B$271,reporting!$B105)</f>
        <v>15.082464099999999</v>
      </c>
      <c r="Q105" s="4">
        <f>SUMIFS('Selected scen drivers'!Q$2:Q$271,'Selected scen drivers'!$A$2:$A$271,reporting!$A105,'Selected scen drivers'!$B$2:$B$271,reporting!$B105)</f>
        <v>14.7314597</v>
      </c>
      <c r="R105" s="4">
        <f>SUMIFS('Selected scen drivers'!R$2:R$271,'Selected scen drivers'!$A$2:$A$271,reporting!$A105,'Selected scen drivers'!$B$2:$B$271,reporting!$B105)</f>
        <v>14.29577445</v>
      </c>
      <c r="S105" s="4">
        <f>SUMIFS('Selected scen drivers'!S$2:S$271,'Selected scen drivers'!$A$2:$A$271,reporting!$A105,'Selected scen drivers'!$B$2:$B$271,reporting!$B105)</f>
        <v>13.83056595</v>
      </c>
      <c r="T105" s="4">
        <f>SUMIFS('Selected scen drivers'!T$2:T$271,'Selected scen drivers'!$A$2:$A$271,reporting!$A105,'Selected scen drivers'!$B$2:$B$271,reporting!$B105)</f>
        <v>13.45860075</v>
      </c>
      <c r="U105" s="4">
        <f>SUMIFS('Selected scen drivers'!U$2:U$271,'Selected scen drivers'!$A$2:$A$271,reporting!$A105,'Selected scen drivers'!$B$2:$B$271,reporting!$B105)</f>
        <v>13.194843049999999</v>
      </c>
      <c r="V105" s="4">
        <f>SUMIFS('Selected scen drivers'!V$2:V$271,'Selected scen drivers'!$A$2:$A$271,reporting!$A105,'Selected scen drivers'!$B$2:$B$271,reporting!$B105)</f>
        <v>12.900256000000001</v>
      </c>
      <c r="W105" s="4">
        <f>SUMIFS('Selected scen drivers'!W$2:W$271,'Selected scen drivers'!$A$2:$A$271,reporting!$A105,'Selected scen drivers'!$B$2:$B$271,reporting!$B105)</f>
        <v>12.542794199999999</v>
      </c>
      <c r="X105">
        <v>2</v>
      </c>
    </row>
    <row r="106" spans="1:24" ht="14.25" x14ac:dyDescent="0.45">
      <c r="A106" s="1">
        <f t="shared" si="2"/>
        <v>17</v>
      </c>
      <c r="B106" s="1">
        <f t="shared" si="3"/>
        <v>9</v>
      </c>
      <c r="D106" t="str">
        <f>IFERROR("rep_"&amp;VLOOKUP(B106,Classification!$N$5:$O$14,2,FALSE),"\I:")</f>
        <v>rep_POP</v>
      </c>
      <c r="E106" t="str">
        <f>IFERROR(VLOOKUP(A106,Classification!$A$4:$B$39,2,FALSE),"\I:")</f>
        <v>EU_south</v>
      </c>
      <c r="F106" s="4">
        <f>SUMIFS('Selected scen drivers'!F$2:F$271,'Selected scen drivers'!$A$2:$A$271,reporting!$A106,'Selected scen drivers'!$B$2:$B$271,reporting!$B106)</f>
        <v>72.124560099999997</v>
      </c>
      <c r="G106" s="4">
        <f>SUMIFS('Selected scen drivers'!G$2:G$271,'Selected scen drivers'!$A$2:$A$271,reporting!$A106,'Selected scen drivers'!$B$2:$B$271,reporting!$B106)</f>
        <v>71.958420399999994</v>
      </c>
      <c r="H106" s="4">
        <f>SUMIFS('Selected scen drivers'!H$2:H$271,'Selected scen drivers'!$A$2:$A$271,reporting!$A106,'Selected scen drivers'!$B$2:$B$271,reporting!$B106)</f>
        <v>71.127749499999993</v>
      </c>
      <c r="I106" s="4">
        <f>SUMIFS('Selected scen drivers'!I$2:I$271,'Selected scen drivers'!$A$2:$A$271,reporting!$A106,'Selected scen drivers'!$B$2:$B$271,reporting!$B106)</f>
        <v>70.261902500000005</v>
      </c>
      <c r="J106" s="4">
        <f>SUMIFS('Selected scen drivers'!J$2:J$271,'Selected scen drivers'!$A$2:$A$271,reporting!$A106,'Selected scen drivers'!$B$2:$B$271,reporting!$B106)</f>
        <v>69.495257899999999</v>
      </c>
      <c r="K106" s="4">
        <f>SUMIFS('Selected scen drivers'!K$2:K$271,'Selected scen drivers'!$A$2:$A$271,reporting!$A106,'Selected scen drivers'!$B$2:$B$271,reporting!$B106)</f>
        <v>68.833268800000099</v>
      </c>
      <c r="L106" s="4">
        <f>SUMIFS('Selected scen drivers'!L$2:L$271,'Selected scen drivers'!$A$2:$A$271,reporting!$A106,'Selected scen drivers'!$B$2:$B$271,reporting!$B106)</f>
        <v>68.224358600000002</v>
      </c>
      <c r="M106" s="4">
        <f>SUMIFS('Selected scen drivers'!M$2:M$271,'Selected scen drivers'!$A$2:$A$271,reporting!$A106,'Selected scen drivers'!$B$2:$B$271,reporting!$B106)</f>
        <v>67.629072899999997</v>
      </c>
      <c r="N106" s="4">
        <f>SUMIFS('Selected scen drivers'!N$2:N$271,'Selected scen drivers'!$A$2:$A$271,reporting!$A106,'Selected scen drivers'!$B$2:$B$271,reporting!$B106)</f>
        <v>66.7982473</v>
      </c>
      <c r="O106" s="4">
        <f>SUMIFS('Selected scen drivers'!O$2:O$271,'Selected scen drivers'!$A$2:$A$271,reporting!$A106,'Selected scen drivers'!$B$2:$B$271,reporting!$B106)</f>
        <v>65.764632899999995</v>
      </c>
      <c r="P106" s="4">
        <f>SUMIFS('Selected scen drivers'!P$2:P$271,'Selected scen drivers'!$A$2:$A$271,reporting!$A106,'Selected scen drivers'!$B$2:$B$271,reporting!$B106)</f>
        <v>64.5804866</v>
      </c>
      <c r="Q106" s="4">
        <f>SUMIFS('Selected scen drivers'!Q$2:Q$271,'Selected scen drivers'!$A$2:$A$271,reporting!$A106,'Selected scen drivers'!$B$2:$B$271,reporting!$B106)</f>
        <v>63.423280800000001</v>
      </c>
      <c r="R106" s="4">
        <f>SUMIFS('Selected scen drivers'!R$2:R$271,'Selected scen drivers'!$A$2:$A$271,reporting!$A106,'Selected scen drivers'!$B$2:$B$271,reporting!$B106)</f>
        <v>62.4129389</v>
      </c>
      <c r="S106" s="4">
        <f>SUMIFS('Selected scen drivers'!S$2:S$271,'Selected scen drivers'!$A$2:$A$271,reporting!$A106,'Selected scen drivers'!$B$2:$B$271,reporting!$B106)</f>
        <v>61.566382599999997</v>
      </c>
      <c r="T106" s="4">
        <f>SUMIFS('Selected scen drivers'!T$2:T$271,'Selected scen drivers'!$A$2:$A$271,reporting!$A106,'Selected scen drivers'!$B$2:$B$271,reporting!$B106)</f>
        <v>60.793812799999998</v>
      </c>
      <c r="U106" s="4">
        <f>SUMIFS('Selected scen drivers'!U$2:U$271,'Selected scen drivers'!$A$2:$A$271,reporting!$A106,'Selected scen drivers'!$B$2:$B$271,reporting!$B106)</f>
        <v>59.971352400000001</v>
      </c>
      <c r="V106" s="4">
        <f>SUMIFS('Selected scen drivers'!V$2:V$271,'Selected scen drivers'!$A$2:$A$271,reporting!$A106,'Selected scen drivers'!$B$2:$B$271,reporting!$B106)</f>
        <v>59.021280300000001</v>
      </c>
      <c r="W106" s="4">
        <f>SUMIFS('Selected scen drivers'!W$2:W$271,'Selected scen drivers'!$A$2:$A$271,reporting!$A106,'Selected scen drivers'!$B$2:$B$271,reporting!$B106)</f>
        <v>57.911332799999997</v>
      </c>
      <c r="X106">
        <v>2</v>
      </c>
    </row>
    <row r="107" spans="1:24" ht="14.25" x14ac:dyDescent="0.45">
      <c r="A107" s="1">
        <f t="shared" si="2"/>
        <v>18</v>
      </c>
      <c r="B107" s="1">
        <f t="shared" si="3"/>
        <v>1</v>
      </c>
      <c r="D107" t="str">
        <f>IFERROR("rep_"&amp;VLOOKUP(B107,Classification!$N$5:$O$14,2,FALSE),"\I:")</f>
        <v>rep_GDP</v>
      </c>
      <c r="E107" t="str">
        <f>IFERROR(VLOOKUP(A107,Classification!$A$4:$B$39,2,FALSE),"\I:")</f>
        <v>EU_northeast</v>
      </c>
      <c r="F107" s="4">
        <f>SUMIFS('Selected scen drivers'!F$2:F$271,'Selected scen drivers'!$A$2:$A$271,reporting!$A107,'Selected scen drivers'!$B$2:$B$271,reporting!$B107)</f>
        <v>2339.0458600000002</v>
      </c>
      <c r="G107" s="4">
        <f>SUMIFS('Selected scen drivers'!G$2:G$271,'Selected scen drivers'!$A$2:$A$271,reporting!$A107,'Selected scen drivers'!$B$2:$B$271,reporting!$B107)</f>
        <v>2388.8094000000001</v>
      </c>
      <c r="H107" s="4">
        <f>SUMIFS('Selected scen drivers'!H$2:H$271,'Selected scen drivers'!$A$2:$A$271,reporting!$A107,'Selected scen drivers'!$B$2:$B$271,reporting!$B107)</f>
        <v>2754.9173000000001</v>
      </c>
      <c r="I107" s="4">
        <f>SUMIFS('Selected scen drivers'!I$2:I$271,'Selected scen drivers'!$A$2:$A$271,reporting!$A107,'Selected scen drivers'!$B$2:$B$271,reporting!$B107)</f>
        <v>3140.1203999999998</v>
      </c>
      <c r="J107" s="4">
        <f>SUMIFS('Selected scen drivers'!J$2:J$271,'Selected scen drivers'!$A$2:$A$271,reporting!$A107,'Selected scen drivers'!$B$2:$B$271,reporting!$B107)</f>
        <v>3442.8955999999998</v>
      </c>
      <c r="K107" s="4">
        <f>SUMIFS('Selected scen drivers'!K$2:K$271,'Selected scen drivers'!$A$2:$A$271,reporting!$A107,'Selected scen drivers'!$B$2:$B$271,reporting!$B107)</f>
        <v>3704.4847</v>
      </c>
      <c r="L107" s="4">
        <f>SUMIFS('Selected scen drivers'!L$2:L$271,'Selected scen drivers'!$A$2:$A$271,reporting!$A107,'Selected scen drivers'!$B$2:$B$271,reporting!$B107)</f>
        <v>3904.6314000000002</v>
      </c>
      <c r="M107" s="4">
        <f>SUMIFS('Selected scen drivers'!M$2:M$271,'Selected scen drivers'!$A$2:$A$271,reporting!$A107,'Selected scen drivers'!$B$2:$B$271,reporting!$B107)</f>
        <v>4074.3867</v>
      </c>
      <c r="N107" s="4">
        <f>SUMIFS('Selected scen drivers'!N$2:N$271,'Selected scen drivers'!$A$2:$A$271,reporting!$A107,'Selected scen drivers'!$B$2:$B$271,reporting!$B107)</f>
        <v>4224.9480999999996</v>
      </c>
      <c r="O107" s="4">
        <f>SUMIFS('Selected scen drivers'!O$2:O$271,'Selected scen drivers'!$A$2:$A$271,reporting!$A107,'Selected scen drivers'!$B$2:$B$271,reporting!$B107)</f>
        <v>4367.4508999999998</v>
      </c>
      <c r="P107" s="4">
        <f>SUMIFS('Selected scen drivers'!P$2:P$271,'Selected scen drivers'!$A$2:$A$271,reporting!$A107,'Selected scen drivers'!$B$2:$B$271,reporting!$B107)</f>
        <v>4504.1940999999997</v>
      </c>
      <c r="Q107" s="4">
        <f>SUMIFS('Selected scen drivers'!Q$2:Q$271,'Selected scen drivers'!$A$2:$A$271,reporting!$A107,'Selected scen drivers'!$B$2:$B$271,reporting!$B107)</f>
        <v>4623.5778</v>
      </c>
      <c r="R107" s="4">
        <f>SUMIFS('Selected scen drivers'!R$2:R$271,'Selected scen drivers'!$A$2:$A$271,reporting!$A107,'Selected scen drivers'!$B$2:$B$271,reporting!$B107)</f>
        <v>4720.0973999999997</v>
      </c>
      <c r="S107" s="4">
        <f>SUMIFS('Selected scen drivers'!S$2:S$271,'Selected scen drivers'!$A$2:$A$271,reporting!$A107,'Selected scen drivers'!$B$2:$B$271,reporting!$B107)</f>
        <v>4796.1662999999999</v>
      </c>
      <c r="T107" s="4">
        <f>SUMIFS('Selected scen drivers'!T$2:T$271,'Selected scen drivers'!$A$2:$A$271,reporting!$A107,'Selected scen drivers'!$B$2:$B$271,reporting!$B107)</f>
        <v>4860.7094999999999</v>
      </c>
      <c r="U107" s="4">
        <f>SUMIFS('Selected scen drivers'!U$2:U$271,'Selected scen drivers'!$A$2:$A$271,reporting!$A107,'Selected scen drivers'!$B$2:$B$271,reporting!$B107)</f>
        <v>4922.866</v>
      </c>
      <c r="V107" s="4">
        <f>SUMIFS('Selected scen drivers'!V$2:V$271,'Selected scen drivers'!$A$2:$A$271,reporting!$A107,'Selected scen drivers'!$B$2:$B$271,reporting!$B107)</f>
        <v>4986.3944000000001</v>
      </c>
      <c r="W107" s="4">
        <f>SUMIFS('Selected scen drivers'!W$2:W$271,'Selected scen drivers'!$A$2:$A$271,reporting!$A107,'Selected scen drivers'!$B$2:$B$271,reporting!$B107)</f>
        <v>5046.2443999999996</v>
      </c>
      <c r="X107">
        <v>2</v>
      </c>
    </row>
    <row r="108" spans="1:24" ht="14.25" x14ac:dyDescent="0.45">
      <c r="A108" s="1">
        <f t="shared" si="2"/>
        <v>18</v>
      </c>
      <c r="B108" s="1">
        <f t="shared" si="3"/>
        <v>2</v>
      </c>
      <c r="D108" t="str">
        <f>IFERROR("rep_"&amp;VLOOKUP(B108,Classification!$N$5:$O$14,2,FALSE),"\I:")</f>
        <v>rep_GDPAGR</v>
      </c>
      <c r="E108" t="str">
        <f>IFERROR(VLOOKUP(A108,Classification!$A$4:$B$39,2,FALSE),"\I:")</f>
        <v>EU_northeast</v>
      </c>
      <c r="F108" s="4">
        <f>SUMIFS('Selected scen drivers'!F$2:F$271,'Selected scen drivers'!$A$2:$A$271,reporting!$A108,'Selected scen drivers'!$B$2:$B$271,reporting!$B108)</f>
        <v>52.9080122618129</v>
      </c>
      <c r="G108" s="4">
        <f>SUMIFS('Selected scen drivers'!G$2:G$271,'Selected scen drivers'!$A$2:$A$271,reporting!$A108,'Selected scen drivers'!$B$2:$B$271,reporting!$B108)</f>
        <v>54.129917228847503</v>
      </c>
      <c r="H108" s="4">
        <f>SUMIFS('Selected scen drivers'!H$2:H$271,'Selected scen drivers'!$A$2:$A$271,reporting!$A108,'Selected scen drivers'!$B$2:$B$271,reporting!$B108)</f>
        <v>62.624683400159903</v>
      </c>
      <c r="I108" s="4">
        <f>SUMIFS('Selected scen drivers'!I$2:I$271,'Selected scen drivers'!$A$2:$A$271,reporting!$A108,'Selected scen drivers'!$B$2:$B$271,reporting!$B108)</f>
        <v>71.599860579277404</v>
      </c>
      <c r="J108" s="4">
        <f>SUMIFS('Selected scen drivers'!J$2:J$271,'Selected scen drivers'!$A$2:$A$271,reporting!$A108,'Selected scen drivers'!$B$2:$B$271,reporting!$B108)</f>
        <v>78.624110138868005</v>
      </c>
      <c r="K108" s="4">
        <f>SUMIFS('Selected scen drivers'!K$2:K$271,'Selected scen drivers'!$A$2:$A$271,reporting!$A108,'Selected scen drivers'!$B$2:$B$271,reporting!$B108)</f>
        <v>84.602195877445695</v>
      </c>
      <c r="L108" s="4">
        <f>SUMIFS('Selected scen drivers'!L$2:L$271,'Selected scen drivers'!$A$2:$A$271,reporting!$A108,'Selected scen drivers'!$B$2:$B$271,reporting!$B108)</f>
        <v>89.054023274292305</v>
      </c>
      <c r="M108" s="4">
        <f>SUMIFS('Selected scen drivers'!M$2:M$271,'Selected scen drivers'!$A$2:$A$271,reporting!$A108,'Selected scen drivers'!$B$2:$B$271,reporting!$B108)</f>
        <v>92.772089075866802</v>
      </c>
      <c r="N108" s="4">
        <f>SUMIFS('Selected scen drivers'!N$2:N$271,'Selected scen drivers'!$A$2:$A$271,reporting!$A108,'Selected scen drivers'!$B$2:$B$271,reporting!$B108)</f>
        <v>96.022276762640402</v>
      </c>
      <c r="O108" s="4">
        <f>SUMIFS('Selected scen drivers'!O$2:O$271,'Selected scen drivers'!$A$2:$A$271,reporting!$A108,'Selected scen drivers'!$B$2:$B$271,reporting!$B108)</f>
        <v>99.073530941786899</v>
      </c>
      <c r="P108" s="4">
        <f>SUMIFS('Selected scen drivers'!P$2:P$271,'Selected scen drivers'!$A$2:$A$271,reporting!$A108,'Selected scen drivers'!$B$2:$B$271,reporting!$B108)</f>
        <v>101.980755344397</v>
      </c>
      <c r="Q108" s="4">
        <f>SUMIFS('Selected scen drivers'!Q$2:Q$271,'Selected scen drivers'!$A$2:$A$271,reporting!$A108,'Selected scen drivers'!$B$2:$B$271,reporting!$B108)</f>
        <v>104.476339133081</v>
      </c>
      <c r="R108" s="4">
        <f>SUMIFS('Selected scen drivers'!R$2:R$271,'Selected scen drivers'!$A$2:$A$271,reporting!$A108,'Selected scen drivers'!$B$2:$B$271,reporting!$B108)</f>
        <v>106.43308946549899</v>
      </c>
      <c r="S108" s="4">
        <f>SUMIFS('Selected scen drivers'!S$2:S$271,'Selected scen drivers'!$A$2:$A$271,reporting!$A108,'Selected scen drivers'!$B$2:$B$271,reporting!$B108)</f>
        <v>107.930405345507</v>
      </c>
      <c r="T108" s="4">
        <f>SUMIFS('Selected scen drivers'!T$2:T$271,'Selected scen drivers'!$A$2:$A$271,reporting!$A108,'Selected scen drivers'!$B$2:$B$271,reporting!$B108)</f>
        <v>109.195008724028</v>
      </c>
      <c r="U108" s="4">
        <f>SUMIFS('Selected scen drivers'!U$2:U$271,'Selected scen drivers'!$A$2:$A$271,reporting!$A108,'Selected scen drivers'!$B$2:$B$271,reporting!$B108)</f>
        <v>110.449584942847</v>
      </c>
      <c r="V108" s="4">
        <f>SUMIFS('Selected scen drivers'!V$2:V$271,'Selected scen drivers'!$A$2:$A$271,reporting!$A108,'Selected scen drivers'!$B$2:$B$271,reporting!$B108)</f>
        <v>111.77941481270599</v>
      </c>
      <c r="W108" s="4">
        <f>SUMIFS('Selected scen drivers'!W$2:W$271,'Selected scen drivers'!$A$2:$A$271,reporting!$A108,'Selected scen drivers'!$B$2:$B$271,reporting!$B108)</f>
        <v>113.058361819095</v>
      </c>
      <c r="X108">
        <v>2</v>
      </c>
    </row>
    <row r="109" spans="1:24" ht="14.25" x14ac:dyDescent="0.45">
      <c r="A109" s="1">
        <f t="shared" si="2"/>
        <v>18</v>
      </c>
      <c r="B109" s="1">
        <f t="shared" si="3"/>
        <v>3</v>
      </c>
      <c r="D109" t="str">
        <f>IFERROR("rep_"&amp;VLOOKUP(B109,Classification!$N$5:$O$14,2,FALSE),"\I:")</f>
        <v>rep_GDPIND</v>
      </c>
      <c r="E109" t="str">
        <f>IFERROR(VLOOKUP(A109,Classification!$A$4:$B$39,2,FALSE),"\I:")</f>
        <v>EU_northeast</v>
      </c>
      <c r="F109" s="4">
        <f>SUMIFS('Selected scen drivers'!F$2:F$271,'Selected scen drivers'!$A$2:$A$271,reporting!$A109,'Selected scen drivers'!$B$2:$B$271,reporting!$B109)</f>
        <v>750.34366048653101</v>
      </c>
      <c r="G109" s="4">
        <f>SUMIFS('Selected scen drivers'!G$2:G$271,'Selected scen drivers'!$A$2:$A$271,reporting!$A109,'Selected scen drivers'!$B$2:$B$271,reporting!$B109)</f>
        <v>766.54426742739497</v>
      </c>
      <c r="H109" s="4">
        <f>SUMIFS('Selected scen drivers'!H$2:H$271,'Selected scen drivers'!$A$2:$A$271,reporting!$A109,'Selected scen drivers'!$B$2:$B$271,reporting!$B109)</f>
        <v>884.97316650312302</v>
      </c>
      <c r="I109" s="4">
        <f>SUMIFS('Selected scen drivers'!I$2:I$271,'Selected scen drivers'!$A$2:$A$271,reporting!$A109,'Selected scen drivers'!$B$2:$B$271,reporting!$B109)</f>
        <v>1009.69580545855</v>
      </c>
      <c r="J109" s="4">
        <f>SUMIFS('Selected scen drivers'!J$2:J$271,'Selected scen drivers'!$A$2:$A$271,reporting!$A109,'Selected scen drivers'!$B$2:$B$271,reporting!$B109)</f>
        <v>1108.56764447044</v>
      </c>
      <c r="K109" s="4">
        <f>SUMIFS('Selected scen drivers'!K$2:K$271,'Selected scen drivers'!$A$2:$A$271,reporting!$A109,'Selected scen drivers'!$B$2:$B$271,reporting!$B109)</f>
        <v>1194.34464370407</v>
      </c>
      <c r="L109" s="4">
        <f>SUMIFS('Selected scen drivers'!L$2:L$271,'Selected scen drivers'!$A$2:$A$271,reporting!$A109,'Selected scen drivers'!$B$2:$B$271,reporting!$B109)</f>
        <v>1260.25878943362</v>
      </c>
      <c r="M109" s="4">
        <f>SUMIFS('Selected scen drivers'!M$2:M$271,'Selected scen drivers'!$A$2:$A$271,reporting!$A109,'Selected scen drivers'!$B$2:$B$271,reporting!$B109)</f>
        <v>1316.4187527054301</v>
      </c>
      <c r="N109" s="4">
        <f>SUMIFS('Selected scen drivers'!N$2:N$271,'Selected scen drivers'!$A$2:$A$271,reporting!$A109,'Selected scen drivers'!$B$2:$B$271,reporting!$B109)</f>
        <v>1366.48774301036</v>
      </c>
      <c r="O109" s="4">
        <f>SUMIFS('Selected scen drivers'!O$2:O$271,'Selected scen drivers'!$A$2:$A$271,reporting!$A109,'Selected scen drivers'!$B$2:$B$271,reporting!$B109)</f>
        <v>1413.9363888046601</v>
      </c>
      <c r="P109" s="4">
        <f>SUMIFS('Selected scen drivers'!P$2:P$271,'Selected scen drivers'!$A$2:$A$271,reporting!$A109,'Selected scen drivers'!$B$2:$B$271,reporting!$B109)</f>
        <v>1459.50788215784</v>
      </c>
      <c r="Q109" s="4">
        <f>SUMIFS('Selected scen drivers'!Q$2:Q$271,'Selected scen drivers'!$A$2:$A$271,reporting!$A109,'Selected scen drivers'!$B$2:$B$271,reporting!$B109)</f>
        <v>1499.4171715247901</v>
      </c>
      <c r="R109" s="4">
        <f>SUMIFS('Selected scen drivers'!R$2:R$271,'Selected scen drivers'!$A$2:$A$271,reporting!$A109,'Selected scen drivers'!$B$2:$B$271,reporting!$B109)</f>
        <v>1531.88939670991</v>
      </c>
      <c r="S109" s="4">
        <f>SUMIFS('Selected scen drivers'!S$2:S$271,'Selected scen drivers'!$A$2:$A$271,reporting!$A109,'Selected scen drivers'!$B$2:$B$271,reporting!$B109)</f>
        <v>1557.7743499067201</v>
      </c>
      <c r="T109" s="4">
        <f>SUMIFS('Selected scen drivers'!T$2:T$271,'Selected scen drivers'!$A$2:$A$271,reporting!$A109,'Selected scen drivers'!$B$2:$B$271,reporting!$B109)</f>
        <v>1580.02693242897</v>
      </c>
      <c r="U109" s="4">
        <f>SUMIFS('Selected scen drivers'!U$2:U$271,'Selected scen drivers'!$A$2:$A$271,reporting!$A109,'Selected scen drivers'!$B$2:$B$271,reporting!$B109)</f>
        <v>1601.6263343370999</v>
      </c>
      <c r="V109" s="4">
        <f>SUMIFS('Selected scen drivers'!V$2:V$271,'Selected scen drivers'!$A$2:$A$271,reporting!$A109,'Selected scen drivers'!$B$2:$B$271,reporting!$B109)</f>
        <v>1623.77383625521</v>
      </c>
      <c r="W109" s="4">
        <f>SUMIFS('Selected scen drivers'!W$2:W$271,'Selected scen drivers'!$A$2:$A$271,reporting!$A109,'Selected scen drivers'!$B$2:$B$271,reporting!$B109)</f>
        <v>1644.77398495281</v>
      </c>
      <c r="X109">
        <v>2</v>
      </c>
    </row>
    <row r="110" spans="1:24" ht="14.25" x14ac:dyDescent="0.45">
      <c r="A110" s="1">
        <f t="shared" si="2"/>
        <v>18</v>
      </c>
      <c r="B110" s="1">
        <f t="shared" si="3"/>
        <v>7</v>
      </c>
      <c r="D110" t="str">
        <f>IFERROR("rep_"&amp;VLOOKUP(B110,Classification!$N$5:$O$14,2,FALSE),"\I:")</f>
        <v>rep_GDPSER</v>
      </c>
      <c r="E110" t="str">
        <f>IFERROR(VLOOKUP(A110,Classification!$A$4:$B$39,2,FALSE),"\I:")</f>
        <v>EU_northeast</v>
      </c>
      <c r="F110" s="4">
        <f>SUMIFS('Selected scen drivers'!F$2:F$271,'Selected scen drivers'!$A$2:$A$271,reporting!$A110,'Selected scen drivers'!$B$2:$B$271,reporting!$B110)</f>
        <v>1535.7941872516601</v>
      </c>
      <c r="G110" s="4">
        <f>SUMIFS('Selected scen drivers'!G$2:G$271,'Selected scen drivers'!$A$2:$A$271,reporting!$A110,'Selected scen drivers'!$B$2:$B$271,reporting!$B110)</f>
        <v>1568.1352153437599</v>
      </c>
      <c r="H110" s="4">
        <f>SUMIFS('Selected scen drivers'!H$2:H$271,'Selected scen drivers'!$A$2:$A$271,reporting!$A110,'Selected scen drivers'!$B$2:$B$271,reporting!$B110)</f>
        <v>1807.3194500967199</v>
      </c>
      <c r="I110" s="4">
        <f>SUMIFS('Selected scen drivers'!I$2:I$271,'Selected scen drivers'!$A$2:$A$271,reporting!$A110,'Selected scen drivers'!$B$2:$B$271,reporting!$B110)</f>
        <v>2058.8247339621698</v>
      </c>
      <c r="J110" s="4">
        <f>SUMIFS('Selected scen drivers'!J$2:J$271,'Selected scen drivers'!$A$2:$A$271,reporting!$A110,'Selected scen drivers'!$B$2:$B$271,reporting!$B110)</f>
        <v>2255.7038453906998</v>
      </c>
      <c r="K110" s="4">
        <f>SUMIFS('Selected scen drivers'!K$2:K$271,'Selected scen drivers'!$A$2:$A$271,reporting!$A110,'Selected scen drivers'!$B$2:$B$271,reporting!$B110)</f>
        <v>2425.5378604184898</v>
      </c>
      <c r="L110" s="4">
        <f>SUMIFS('Selected scen drivers'!L$2:L$271,'Selected scen drivers'!$A$2:$A$271,reporting!$A110,'Selected scen drivers'!$B$2:$B$271,reporting!$B110)</f>
        <v>2555.3185872920899</v>
      </c>
      <c r="M110" s="4">
        <f>SUMIFS('Selected scen drivers'!M$2:M$271,'Selected scen drivers'!$A$2:$A$271,reporting!$A110,'Selected scen drivers'!$B$2:$B$271,reporting!$B110)</f>
        <v>2665.1958582186999</v>
      </c>
      <c r="N110" s="4">
        <f>SUMIFS('Selected scen drivers'!N$2:N$271,'Selected scen drivers'!$A$2:$A$271,reporting!$A110,'Selected scen drivers'!$B$2:$B$271,reporting!$B110)</f>
        <v>2762.4380802269998</v>
      </c>
      <c r="O110" s="4">
        <f>SUMIFS('Selected scen drivers'!O$2:O$271,'Selected scen drivers'!$A$2:$A$271,reporting!$A110,'Selected scen drivers'!$B$2:$B$271,reporting!$B110)</f>
        <v>2854.4409802535502</v>
      </c>
      <c r="P110" s="4">
        <f>SUMIFS('Selected scen drivers'!P$2:P$271,'Selected scen drivers'!$A$2:$A$271,reporting!$A110,'Selected scen drivers'!$B$2:$B$271,reporting!$B110)</f>
        <v>2942.70546249777</v>
      </c>
      <c r="Q110" s="4">
        <f>SUMIFS('Selected scen drivers'!Q$2:Q$271,'Selected scen drivers'!$A$2:$A$271,reporting!$A110,'Selected scen drivers'!$B$2:$B$271,reporting!$B110)</f>
        <v>3019.6842893421199</v>
      </c>
      <c r="R110" s="4">
        <f>SUMIFS('Selected scen drivers'!R$2:R$271,'Selected scen drivers'!$A$2:$A$271,reporting!$A110,'Selected scen drivers'!$B$2:$B$271,reporting!$B110)</f>
        <v>3081.7749138245999</v>
      </c>
      <c r="S110" s="4">
        <f>SUMIFS('Selected scen drivers'!S$2:S$271,'Selected scen drivers'!$A$2:$A$271,reporting!$A110,'Selected scen drivers'!$B$2:$B$271,reporting!$B110)</f>
        <v>3130.46154474778</v>
      </c>
      <c r="T110" s="4">
        <f>SUMIFS('Selected scen drivers'!T$2:T$271,'Selected scen drivers'!$A$2:$A$271,reporting!$A110,'Selected scen drivers'!$B$2:$B$271,reporting!$B110)</f>
        <v>3171.48755884701</v>
      </c>
      <c r="U110" s="4">
        <f>SUMIFS('Selected scen drivers'!U$2:U$271,'Selected scen drivers'!$A$2:$A$271,reporting!$A110,'Selected scen drivers'!$B$2:$B$271,reporting!$B110)</f>
        <v>3210.7900807200499</v>
      </c>
      <c r="V110" s="4">
        <f>SUMIFS('Selected scen drivers'!V$2:V$271,'Selected scen drivers'!$A$2:$A$271,reporting!$A110,'Selected scen drivers'!$B$2:$B$271,reporting!$B110)</f>
        <v>3250.8411489320802</v>
      </c>
      <c r="W110" s="4">
        <f>SUMIFS('Selected scen drivers'!W$2:W$271,'Selected scen drivers'!$A$2:$A$271,reporting!$A110,'Selected scen drivers'!$B$2:$B$271,reporting!$B110)</f>
        <v>3288.4120532280899</v>
      </c>
      <c r="X110">
        <v>2</v>
      </c>
    </row>
    <row r="111" spans="1:24" ht="14.25" x14ac:dyDescent="0.45">
      <c r="A111" s="1">
        <f t="shared" si="2"/>
        <v>18</v>
      </c>
      <c r="B111" s="1">
        <f t="shared" si="3"/>
        <v>8</v>
      </c>
      <c r="D111" t="str">
        <f>IFERROR("rep_"&amp;VLOOKUP(B111,Classification!$N$5:$O$14,2,FALSE),"\I:")</f>
        <v>rep_HOU</v>
      </c>
      <c r="E111" t="str">
        <f>IFERROR(VLOOKUP(A111,Classification!$A$4:$B$39,2,FALSE),"\I:")</f>
        <v>EU_northeast</v>
      </c>
      <c r="F111" s="4">
        <f>SUMIFS('Selected scen drivers'!F$2:F$271,'Selected scen drivers'!$A$2:$A$271,reporting!$A111,'Selected scen drivers'!$B$2:$B$271,reporting!$B111)</f>
        <v>21.309462499999999</v>
      </c>
      <c r="G111" s="4">
        <f>SUMIFS('Selected scen drivers'!G$2:G$271,'Selected scen drivers'!$A$2:$A$271,reporting!$A111,'Selected scen drivers'!$B$2:$B$271,reporting!$B111)</f>
        <v>21.246338999999999</v>
      </c>
      <c r="H111" s="4">
        <f>SUMIFS('Selected scen drivers'!H$2:H$271,'Selected scen drivers'!$A$2:$A$271,reporting!$A111,'Selected scen drivers'!$B$2:$B$271,reporting!$B111)</f>
        <v>20.930721500000001</v>
      </c>
      <c r="I111" s="4">
        <f>SUMIFS('Selected scen drivers'!I$2:I$271,'Selected scen drivers'!$A$2:$A$271,reporting!$A111,'Selected scen drivers'!$B$2:$B$271,reporting!$B111)</f>
        <v>20.108362499999998</v>
      </c>
      <c r="J111" s="4">
        <f>SUMIFS('Selected scen drivers'!J$2:J$271,'Selected scen drivers'!$A$2:$A$271,reporting!$A111,'Selected scen drivers'!$B$2:$B$271,reporting!$B111)</f>
        <v>19.545256999999999</v>
      </c>
      <c r="K111" s="4">
        <f>SUMIFS('Selected scen drivers'!K$2:K$271,'Selected scen drivers'!$A$2:$A$271,reporting!$A111,'Selected scen drivers'!$B$2:$B$271,reporting!$B111)</f>
        <v>18.777701</v>
      </c>
      <c r="L111" s="4">
        <f>SUMIFS('Selected scen drivers'!L$2:L$271,'Selected scen drivers'!$A$2:$A$271,reporting!$A111,'Selected scen drivers'!$B$2:$B$271,reporting!$B111)</f>
        <v>17.7975165</v>
      </c>
      <c r="M111" s="4">
        <f>SUMIFS('Selected scen drivers'!M$2:M$271,'Selected scen drivers'!$A$2:$A$271,reporting!$A111,'Selected scen drivers'!$B$2:$B$271,reporting!$B111)</f>
        <v>16.721170000000001</v>
      </c>
      <c r="N111" s="4">
        <f>SUMIFS('Selected scen drivers'!N$2:N$271,'Selected scen drivers'!$A$2:$A$271,reporting!$A111,'Selected scen drivers'!$B$2:$B$271,reporting!$B111)</f>
        <v>15.786671999999999</v>
      </c>
      <c r="O111" s="4">
        <f>SUMIFS('Selected scen drivers'!O$2:O$271,'Selected scen drivers'!$A$2:$A$271,reporting!$A111,'Selected scen drivers'!$B$2:$B$271,reporting!$B111)</f>
        <v>15.103527</v>
      </c>
      <c r="P111" s="4">
        <f>SUMIFS('Selected scen drivers'!P$2:P$271,'Selected scen drivers'!$A$2:$A$271,reporting!$A111,'Selected scen drivers'!$B$2:$B$271,reporting!$B111)</f>
        <v>14.813151</v>
      </c>
      <c r="Q111" s="4">
        <f>SUMIFS('Selected scen drivers'!Q$2:Q$271,'Selected scen drivers'!$A$2:$A$271,reporting!$A111,'Selected scen drivers'!$B$2:$B$271,reporting!$B111)</f>
        <v>14.631111000000001</v>
      </c>
      <c r="R111" s="4">
        <f>SUMIFS('Selected scen drivers'!R$2:R$271,'Selected scen drivers'!$A$2:$A$271,reporting!$A111,'Selected scen drivers'!$B$2:$B$271,reporting!$B111)</f>
        <v>14.245663499999999</v>
      </c>
      <c r="S111" s="4">
        <f>SUMIFS('Selected scen drivers'!S$2:S$271,'Selected scen drivers'!$A$2:$A$271,reporting!$A111,'Selected scen drivers'!$B$2:$B$271,reporting!$B111)</f>
        <v>13.784591499999999</v>
      </c>
      <c r="T111" s="4">
        <f>SUMIFS('Selected scen drivers'!T$2:T$271,'Selected scen drivers'!$A$2:$A$271,reporting!$A111,'Selected scen drivers'!$B$2:$B$271,reporting!$B111)</f>
        <v>13.272866499999999</v>
      </c>
      <c r="U111" s="4">
        <f>SUMIFS('Selected scen drivers'!U$2:U$271,'Selected scen drivers'!$A$2:$A$271,reporting!$A111,'Selected scen drivers'!$B$2:$B$271,reporting!$B111)</f>
        <v>12.880202000000001</v>
      </c>
      <c r="V111" s="4">
        <f>SUMIFS('Selected scen drivers'!V$2:V$271,'Selected scen drivers'!$A$2:$A$271,reporting!$A111,'Selected scen drivers'!$B$2:$B$271,reporting!$B111)</f>
        <v>12.563525500000001</v>
      </c>
      <c r="W111" s="4">
        <f>SUMIFS('Selected scen drivers'!W$2:W$271,'Selected scen drivers'!$A$2:$A$271,reporting!$A111,'Selected scen drivers'!$B$2:$B$271,reporting!$B111)</f>
        <v>12.276018000000001</v>
      </c>
      <c r="X111">
        <v>2</v>
      </c>
    </row>
    <row r="112" spans="1:24" ht="14.25" x14ac:dyDescent="0.45">
      <c r="A112" s="1">
        <f t="shared" si="2"/>
        <v>18</v>
      </c>
      <c r="B112" s="1">
        <f t="shared" si="3"/>
        <v>9</v>
      </c>
      <c r="D112" t="str">
        <f>IFERROR("rep_"&amp;VLOOKUP(B112,Classification!$N$5:$O$14,2,FALSE),"\I:")</f>
        <v>rep_POP</v>
      </c>
      <c r="E112" t="str">
        <f>IFERROR(VLOOKUP(A112,Classification!$A$4:$B$39,2,FALSE),"\I:")</f>
        <v>EU_northeast</v>
      </c>
      <c r="F112" s="4">
        <f>SUMIFS('Selected scen drivers'!F$2:F$271,'Selected scen drivers'!$A$2:$A$271,reporting!$A112,'Selected scen drivers'!$B$2:$B$271,reporting!$B112)</f>
        <v>69.272913399999993</v>
      </c>
      <c r="G112" s="4">
        <f>SUMIFS('Selected scen drivers'!G$2:G$271,'Selected scen drivers'!$A$2:$A$271,reporting!$A112,'Selected scen drivers'!$B$2:$B$271,reporting!$B112)</f>
        <v>69.446745000000007</v>
      </c>
      <c r="H112" s="4">
        <f>SUMIFS('Selected scen drivers'!H$2:H$271,'Selected scen drivers'!$A$2:$A$271,reporting!$A112,'Selected scen drivers'!$B$2:$B$271,reporting!$B112)</f>
        <v>70.315903000000006</v>
      </c>
      <c r="I112" s="4">
        <f>SUMIFS('Selected scen drivers'!I$2:I$271,'Selected scen drivers'!$A$2:$A$271,reporting!$A112,'Selected scen drivers'!$B$2:$B$271,reporting!$B112)</f>
        <v>69.121381</v>
      </c>
      <c r="J112" s="4">
        <f>SUMIFS('Selected scen drivers'!J$2:J$271,'Selected scen drivers'!$A$2:$A$271,reporting!$A112,'Selected scen drivers'!$B$2:$B$271,reporting!$B112)</f>
        <v>67.867996000000005</v>
      </c>
      <c r="K112" s="4">
        <f>SUMIFS('Selected scen drivers'!K$2:K$271,'Selected scen drivers'!$A$2:$A$271,reporting!$A112,'Selected scen drivers'!$B$2:$B$271,reporting!$B112)</f>
        <v>66.664078000000003</v>
      </c>
      <c r="L112" s="4">
        <f>SUMIFS('Selected scen drivers'!L$2:L$271,'Selected scen drivers'!$A$2:$A$271,reporting!$A112,'Selected scen drivers'!$B$2:$B$271,reporting!$B112)</f>
        <v>65.563823999999997</v>
      </c>
      <c r="M112" s="4">
        <f>SUMIFS('Selected scen drivers'!M$2:M$271,'Selected scen drivers'!$A$2:$A$271,reporting!$A112,'Selected scen drivers'!$B$2:$B$271,reporting!$B112)</f>
        <v>64.584703000000005</v>
      </c>
      <c r="N112" s="4">
        <f>SUMIFS('Selected scen drivers'!N$2:N$271,'Selected scen drivers'!$A$2:$A$271,reporting!$A112,'Selected scen drivers'!$B$2:$B$271,reporting!$B112)</f>
        <v>63.575341000000002</v>
      </c>
      <c r="O112" s="4">
        <f>SUMIFS('Selected scen drivers'!O$2:O$271,'Selected scen drivers'!$A$2:$A$271,reporting!$A112,'Selected scen drivers'!$B$2:$B$271,reporting!$B112)</f>
        <v>62.494393000000002</v>
      </c>
      <c r="P112" s="4">
        <f>SUMIFS('Selected scen drivers'!P$2:P$271,'Selected scen drivers'!$A$2:$A$271,reporting!$A112,'Selected scen drivers'!$B$2:$B$271,reporting!$B112)</f>
        <v>61.307630000000003</v>
      </c>
      <c r="Q112" s="4">
        <f>SUMIFS('Selected scen drivers'!Q$2:Q$271,'Selected scen drivers'!$A$2:$A$271,reporting!$A112,'Selected scen drivers'!$B$2:$B$271,reporting!$B112)</f>
        <v>60.030490999999998</v>
      </c>
      <c r="R112" s="4">
        <f>SUMIFS('Selected scen drivers'!R$2:R$271,'Selected scen drivers'!$A$2:$A$271,reporting!$A112,'Selected scen drivers'!$B$2:$B$271,reporting!$B112)</f>
        <v>58.720990999999998</v>
      </c>
      <c r="S112" s="4">
        <f>SUMIFS('Selected scen drivers'!S$2:S$271,'Selected scen drivers'!$A$2:$A$271,reporting!$A112,'Selected scen drivers'!$B$2:$B$271,reporting!$B112)</f>
        <v>57.452447999999997</v>
      </c>
      <c r="T112" s="4">
        <f>SUMIFS('Selected scen drivers'!T$2:T$271,'Selected scen drivers'!$A$2:$A$271,reporting!$A112,'Selected scen drivers'!$B$2:$B$271,reporting!$B112)</f>
        <v>56.277096999999998</v>
      </c>
      <c r="U112" s="4">
        <f>SUMIFS('Selected scen drivers'!U$2:U$271,'Selected scen drivers'!$A$2:$A$271,reporting!$A112,'Selected scen drivers'!$B$2:$B$271,reporting!$B112)</f>
        <v>55.223196000000002</v>
      </c>
      <c r="V112" s="4">
        <f>SUMIFS('Selected scen drivers'!V$2:V$271,'Selected scen drivers'!$A$2:$A$271,reporting!$A112,'Selected scen drivers'!$B$2:$B$271,reporting!$B112)</f>
        <v>54.284959000000001</v>
      </c>
      <c r="W112" s="4">
        <f>SUMIFS('Selected scen drivers'!W$2:W$271,'Selected scen drivers'!$A$2:$A$271,reporting!$A112,'Selected scen drivers'!$B$2:$B$271,reporting!$B112)</f>
        <v>53.412635999999999</v>
      </c>
      <c r="X112">
        <v>2</v>
      </c>
    </row>
    <row r="113" spans="1:24" ht="14.25" x14ac:dyDescent="0.45">
      <c r="A113" s="1">
        <f t="shared" si="2"/>
        <v>19</v>
      </c>
      <c r="B113" s="1">
        <f t="shared" si="3"/>
        <v>1</v>
      </c>
      <c r="D113" t="str">
        <f>IFERROR("rep_"&amp;VLOOKUP(B113,Classification!$N$5:$O$14,2,FALSE),"\I:")</f>
        <v>rep_GDP</v>
      </c>
      <c r="E113" t="str">
        <f>IFERROR(VLOOKUP(A113,Classification!$A$4:$B$39,2,FALSE),"\I:")</f>
        <v>France</v>
      </c>
      <c r="F113" s="4">
        <f>SUMIFS('Selected scen drivers'!F$2:F$271,'Selected scen drivers'!$A$2:$A$271,reporting!$A113,'Selected scen drivers'!$B$2:$B$271,reporting!$B113)</f>
        <v>2834.3742171099998</v>
      </c>
      <c r="G113" s="4">
        <f>SUMIFS('Selected scen drivers'!G$2:G$271,'Selected scen drivers'!$A$2:$A$271,reporting!$A113,'Selected scen drivers'!$B$2:$B$271,reporting!$B113)</f>
        <v>2841.589933495</v>
      </c>
      <c r="H113" s="4">
        <f>SUMIFS('Selected scen drivers'!H$2:H$271,'Selected scen drivers'!$A$2:$A$271,reporting!$A113,'Selected scen drivers'!$B$2:$B$271,reporting!$B113)</f>
        <v>3201.62173661</v>
      </c>
      <c r="I113" s="4">
        <f>SUMIFS('Selected scen drivers'!I$2:I$271,'Selected scen drivers'!$A$2:$A$271,reporting!$A113,'Selected scen drivers'!$B$2:$B$271,reporting!$B113)</f>
        <v>3477.4024285400001</v>
      </c>
      <c r="J113" s="4">
        <f>SUMIFS('Selected scen drivers'!J$2:J$271,'Selected scen drivers'!$A$2:$A$271,reporting!$A113,'Selected scen drivers'!$B$2:$B$271,reporting!$B113)</f>
        <v>3731.5687162499999</v>
      </c>
      <c r="K113" s="4">
        <f>SUMIFS('Selected scen drivers'!K$2:K$271,'Selected scen drivers'!$A$2:$A$271,reporting!$A113,'Selected scen drivers'!$B$2:$B$271,reporting!$B113)</f>
        <v>3992.5328721699998</v>
      </c>
      <c r="L113" s="4">
        <f>SUMIFS('Selected scen drivers'!L$2:L$271,'Selected scen drivers'!$A$2:$A$271,reporting!$A113,'Selected scen drivers'!$B$2:$B$271,reporting!$B113)</f>
        <v>4261.3949231099996</v>
      </c>
      <c r="M113" s="4">
        <f>SUMIFS('Selected scen drivers'!M$2:M$271,'Selected scen drivers'!$A$2:$A$271,reporting!$A113,'Selected scen drivers'!$B$2:$B$271,reporting!$B113)</f>
        <v>4543.5285641800001</v>
      </c>
      <c r="N113" s="4">
        <f>SUMIFS('Selected scen drivers'!N$2:N$271,'Selected scen drivers'!$A$2:$A$271,reporting!$A113,'Selected scen drivers'!$B$2:$B$271,reporting!$B113)</f>
        <v>4840.3471274800004</v>
      </c>
      <c r="O113" s="4">
        <f>SUMIFS('Selected scen drivers'!O$2:O$271,'Selected scen drivers'!$A$2:$A$271,reporting!$A113,'Selected scen drivers'!$B$2:$B$271,reporting!$B113)</f>
        <v>5155.50067683</v>
      </c>
      <c r="P113" s="4">
        <f>SUMIFS('Selected scen drivers'!P$2:P$271,'Selected scen drivers'!$A$2:$A$271,reporting!$A113,'Selected scen drivers'!$B$2:$B$271,reporting!$B113)</f>
        <v>5486.50679683</v>
      </c>
      <c r="Q113" s="4">
        <f>SUMIFS('Selected scen drivers'!Q$2:Q$271,'Selected scen drivers'!$A$2:$A$271,reporting!$A113,'Selected scen drivers'!$B$2:$B$271,reporting!$B113)</f>
        <v>5824.2394262300004</v>
      </c>
      <c r="R113" s="4">
        <f>SUMIFS('Selected scen drivers'!R$2:R$271,'Selected scen drivers'!$A$2:$A$271,reporting!$A113,'Selected scen drivers'!$B$2:$B$271,reporting!$B113)</f>
        <v>6172.8578724199997</v>
      </c>
      <c r="S113" s="4">
        <f>SUMIFS('Selected scen drivers'!S$2:S$271,'Selected scen drivers'!$A$2:$A$271,reporting!$A113,'Selected scen drivers'!$B$2:$B$271,reporting!$B113)</f>
        <v>6535.78813945</v>
      </c>
      <c r="T113" s="4">
        <f>SUMIFS('Selected scen drivers'!T$2:T$271,'Selected scen drivers'!$A$2:$A$271,reporting!$A113,'Selected scen drivers'!$B$2:$B$271,reporting!$B113)</f>
        <v>6914.0200999999997</v>
      </c>
      <c r="U113" s="4">
        <f>SUMIFS('Selected scen drivers'!U$2:U$271,'Selected scen drivers'!$A$2:$A$271,reporting!$A113,'Selected scen drivers'!$B$2:$B$271,reporting!$B113)</f>
        <v>7306.0310857000004</v>
      </c>
      <c r="V113" s="4">
        <f>SUMIFS('Selected scen drivers'!V$2:V$271,'Selected scen drivers'!$A$2:$A$271,reporting!$A113,'Selected scen drivers'!$B$2:$B$271,reporting!$B113)</f>
        <v>7707.1054973999999</v>
      </c>
      <c r="W113" s="4">
        <f>SUMIFS('Selected scen drivers'!W$2:W$271,'Selected scen drivers'!$A$2:$A$271,reporting!$A113,'Selected scen drivers'!$B$2:$B$271,reporting!$B113)</f>
        <v>8106.5371660999999</v>
      </c>
      <c r="X113">
        <v>2</v>
      </c>
    </row>
    <row r="114" spans="1:24" ht="14.25" x14ac:dyDescent="0.45">
      <c r="A114" s="1">
        <f t="shared" si="2"/>
        <v>19</v>
      </c>
      <c r="B114" s="1">
        <f t="shared" si="3"/>
        <v>2</v>
      </c>
      <c r="D114" t="str">
        <f>IFERROR("rep_"&amp;VLOOKUP(B114,Classification!$N$5:$O$14,2,FALSE),"\I:")</f>
        <v>rep_GDPAGR</v>
      </c>
      <c r="E114" t="str">
        <f>IFERROR(VLOOKUP(A114,Classification!$A$4:$B$39,2,FALSE),"\I:")</f>
        <v>France</v>
      </c>
      <c r="F114" s="4">
        <f>SUMIFS('Selected scen drivers'!F$2:F$271,'Selected scen drivers'!$A$2:$A$271,reporting!$A114,'Selected scen drivers'!$B$2:$B$271,reporting!$B114)</f>
        <v>49.293166172866002</v>
      </c>
      <c r="G114" s="4">
        <f>SUMIFS('Selected scen drivers'!G$2:G$271,'Selected scen drivers'!$A$2:$A$271,reporting!$A114,'Selected scen drivers'!$B$2:$B$271,reporting!$B114)</f>
        <v>49.203278166361699</v>
      </c>
      <c r="H114" s="4">
        <f>SUMIFS('Selected scen drivers'!H$2:H$271,'Selected scen drivers'!$A$2:$A$271,reporting!$A114,'Selected scen drivers'!$B$2:$B$271,reporting!$B114)</f>
        <v>55.180903619211499</v>
      </c>
      <c r="I114" s="4">
        <f>SUMIFS('Selected scen drivers'!I$2:I$271,'Selected scen drivers'!$A$2:$A$271,reporting!$A114,'Selected scen drivers'!$B$2:$B$271,reporting!$B114)</f>
        <v>59.616522591675803</v>
      </c>
      <c r="J114" s="4">
        <f>SUMIFS('Selected scen drivers'!J$2:J$271,'Selected scen drivers'!$A$2:$A$271,reporting!$A114,'Selected scen drivers'!$B$2:$B$271,reporting!$B114)</f>
        <v>63.643775458230103</v>
      </c>
      <c r="K114" s="4">
        <f>SUMIFS('Selected scen drivers'!K$2:K$271,'Selected scen drivers'!$A$2:$A$271,reporting!$A114,'Selected scen drivers'!$B$2:$B$271,reporting!$B114)</f>
        <v>67.748794959168706</v>
      </c>
      <c r="L114" s="4">
        <f>SUMIFS('Selected scen drivers'!L$2:L$271,'Selected scen drivers'!$A$2:$A$271,reporting!$A114,'Selected scen drivers'!$B$2:$B$271,reporting!$B114)</f>
        <v>71.938700575104207</v>
      </c>
      <c r="M114" s="4">
        <f>SUMIFS('Selected scen drivers'!M$2:M$271,'Selected scen drivers'!$A$2:$A$271,reporting!$A114,'Selected scen drivers'!$B$2:$B$271,reporting!$B114)</f>
        <v>76.286695170797501</v>
      </c>
      <c r="N114" s="4">
        <f>SUMIFS('Selected scen drivers'!N$2:N$271,'Selected scen drivers'!$A$2:$A$271,reporting!$A114,'Selected scen drivers'!$B$2:$B$271,reporting!$B114)</f>
        <v>80.851012446644305</v>
      </c>
      <c r="O114" s="4">
        <f>SUMIFS('Selected scen drivers'!O$2:O$271,'Selected scen drivers'!$A$2:$A$271,reporting!$A114,'Selected scen drivers'!$B$2:$B$271,reporting!$B114)</f>
        <v>85.676377344954801</v>
      </c>
      <c r="P114" s="4">
        <f>SUMIFS('Selected scen drivers'!P$2:P$271,'Selected scen drivers'!$A$2:$A$271,reporting!$A114,'Selected scen drivers'!$B$2:$B$271,reporting!$B114)</f>
        <v>90.695428626086397</v>
      </c>
      <c r="Q114" s="4">
        <f>SUMIFS('Selected scen drivers'!Q$2:Q$271,'Selected scen drivers'!$A$2:$A$271,reporting!$A114,'Selected scen drivers'!$B$2:$B$271,reporting!$B114)</f>
        <v>95.727988665303499</v>
      </c>
      <c r="R114" s="4">
        <f>SUMIFS('Selected scen drivers'!R$2:R$271,'Selected scen drivers'!$A$2:$A$271,reporting!$A114,'Selected scen drivers'!$B$2:$B$271,reporting!$B114)</f>
        <v>100.813305881368</v>
      </c>
      <c r="S114" s="4">
        <f>SUMIFS('Selected scen drivers'!S$2:S$271,'Selected scen drivers'!$A$2:$A$271,reporting!$A114,'Selected scen drivers'!$B$2:$B$271,reporting!$B114)</f>
        <v>106.016733455289</v>
      </c>
      <c r="T114" s="4">
        <f>SUMIFS('Selected scen drivers'!T$2:T$271,'Selected scen drivers'!$A$2:$A$271,reporting!$A114,'Selected scen drivers'!$B$2:$B$271,reporting!$B114)</f>
        <v>111.35433585614</v>
      </c>
      <c r="U114" s="4">
        <f>SUMIFS('Selected scen drivers'!U$2:U$271,'Selected scen drivers'!$A$2:$A$271,reporting!$A114,'Selected scen drivers'!$B$2:$B$271,reporting!$B114)</f>
        <v>116.799825770891</v>
      </c>
      <c r="V114" s="4">
        <f>SUMIFS('Selected scen drivers'!V$2:V$271,'Selected scen drivers'!$A$2:$A$271,reporting!$A114,'Selected scen drivers'!$B$2:$B$271,reporting!$B114)</f>
        <v>122.245315685641</v>
      </c>
      <c r="W114" s="4">
        <f>SUMIFS('Selected scen drivers'!W$2:W$271,'Selected scen drivers'!$A$2:$A$271,reporting!$A114,'Selected scen drivers'!$B$2:$B$271,reporting!$B114)</f>
        <v>127.473570166314</v>
      </c>
      <c r="X114">
        <v>2</v>
      </c>
    </row>
    <row r="115" spans="1:24" ht="14.25" x14ac:dyDescent="0.45">
      <c r="A115" s="1">
        <f t="shared" si="2"/>
        <v>19</v>
      </c>
      <c r="B115" s="1">
        <f t="shared" si="3"/>
        <v>3</v>
      </c>
      <c r="D115" t="str">
        <f>IFERROR("rep_"&amp;VLOOKUP(B115,Classification!$N$5:$O$14,2,FALSE),"\I:")</f>
        <v>rep_GDPIND</v>
      </c>
      <c r="E115" t="str">
        <f>IFERROR(VLOOKUP(A115,Classification!$A$4:$B$39,2,FALSE),"\I:")</f>
        <v>France</v>
      </c>
      <c r="F115" s="4">
        <f>SUMIFS('Selected scen drivers'!F$2:F$271,'Selected scen drivers'!$A$2:$A$271,reporting!$A115,'Selected scen drivers'!$B$2:$B$271,reporting!$B115)</f>
        <v>530.94180607670796</v>
      </c>
      <c r="G115" s="4">
        <f>SUMIFS('Selected scen drivers'!G$2:G$271,'Selected scen drivers'!$A$2:$A$271,reporting!$A115,'Selected scen drivers'!$B$2:$B$271,reporting!$B115)</f>
        <v>529.97361303447803</v>
      </c>
      <c r="H115" s="4">
        <f>SUMIFS('Selected scen drivers'!H$2:H$271,'Selected scen drivers'!$A$2:$A$271,reporting!$A115,'Selected scen drivers'!$B$2:$B$271,reporting!$B115)</f>
        <v>613.88872204885297</v>
      </c>
      <c r="I115" s="4">
        <f>SUMIFS('Selected scen drivers'!I$2:I$271,'Selected scen drivers'!$A$2:$A$271,reporting!$A115,'Selected scen drivers'!$B$2:$B$271,reporting!$B115)</f>
        <v>684.33440530120004</v>
      </c>
      <c r="J115" s="4">
        <f>SUMIFS('Selected scen drivers'!J$2:J$271,'Selected scen drivers'!$A$2:$A$271,reporting!$A115,'Selected scen drivers'!$B$2:$B$271,reporting!$B115)</f>
        <v>753.087637174934</v>
      </c>
      <c r="K115" s="4">
        <f>SUMIFS('Selected scen drivers'!K$2:K$271,'Selected scen drivers'!$A$2:$A$271,reporting!$A115,'Selected scen drivers'!$B$2:$B$271,reporting!$B115)</f>
        <v>825.63922361591995</v>
      </c>
      <c r="L115" s="4">
        <f>SUMIFS('Selected scen drivers'!L$2:L$271,'Selected scen drivers'!$A$2:$A$271,reporting!$A115,'Selected scen drivers'!$B$2:$B$271,reporting!$B115)</f>
        <v>902.16101673970604</v>
      </c>
      <c r="M115" s="4">
        <f>SUMIFS('Selected scen drivers'!M$2:M$271,'Selected scen drivers'!$A$2:$A$271,reporting!$A115,'Selected scen drivers'!$B$2:$B$271,reporting!$B115)</f>
        <v>983.68706686176699</v>
      </c>
      <c r="N115" s="4">
        <f>SUMIFS('Selected scen drivers'!N$2:N$271,'Selected scen drivers'!$A$2:$A$271,reporting!$A115,'Selected scen drivers'!$B$2:$B$271,reporting!$B115)</f>
        <v>1071.15673602269</v>
      </c>
      <c r="O115" s="4">
        <f>SUMIFS('Selected scen drivers'!O$2:O$271,'Selected scen drivers'!$A$2:$A$271,reporting!$A115,'Selected scen drivers'!$B$2:$B$271,reporting!$B115)</f>
        <v>1165.40807383884</v>
      </c>
      <c r="P115" s="4">
        <f>SUMIFS('Selected scen drivers'!P$2:P$271,'Selected scen drivers'!$A$2:$A$271,reporting!$A115,'Selected scen drivers'!$B$2:$B$271,reporting!$B115)</f>
        <v>1265.77813047532</v>
      </c>
      <c r="Q115" s="4">
        <f>SUMIFS('Selected scen drivers'!Q$2:Q$271,'Selected scen drivers'!$A$2:$A$271,reporting!$A115,'Selected scen drivers'!$B$2:$B$271,reporting!$B115)</f>
        <v>1369.8941609522701</v>
      </c>
      <c r="R115" s="4">
        <f>SUMIFS('Selected scen drivers'!R$2:R$271,'Selected scen drivers'!$A$2:$A$271,reporting!$A115,'Selected scen drivers'!$B$2:$B$271,reporting!$B115)</f>
        <v>1478.3460547224699</v>
      </c>
      <c r="S115" s="4">
        <f>SUMIFS('Selected scen drivers'!S$2:S$271,'Selected scen drivers'!$A$2:$A$271,reporting!$A115,'Selected scen drivers'!$B$2:$B$271,reporting!$B115)</f>
        <v>1592.1713083168199</v>
      </c>
      <c r="T115" s="4">
        <f>SUMIFS('Selected scen drivers'!T$2:T$271,'Selected scen drivers'!$A$2:$A$271,reporting!$A115,'Selected scen drivers'!$B$2:$B$271,reporting!$B115)</f>
        <v>1711.7422692002999</v>
      </c>
      <c r="U115" s="4">
        <f>SUMIFS('Selected scen drivers'!U$2:U$271,'Selected scen drivers'!$A$2:$A$271,reporting!$A115,'Selected scen drivers'!$B$2:$B$271,reporting!$B115)</f>
        <v>1836.7880048924301</v>
      </c>
      <c r="V115" s="4">
        <f>SUMIFS('Selected scen drivers'!V$2:V$271,'Selected scen drivers'!$A$2:$A$271,reporting!$A115,'Selected scen drivers'!$B$2:$B$271,reporting!$B115)</f>
        <v>1965.6882484923301</v>
      </c>
      <c r="W115" s="4">
        <f>SUMIFS('Selected scen drivers'!W$2:W$271,'Selected scen drivers'!$A$2:$A$271,reporting!$A115,'Selected scen drivers'!$B$2:$B$271,reporting!$B115)</f>
        <v>2094.873</v>
      </c>
      <c r="X115">
        <v>2</v>
      </c>
    </row>
    <row r="116" spans="1:24" ht="14.25" x14ac:dyDescent="0.45">
      <c r="A116" s="1">
        <f t="shared" si="2"/>
        <v>19</v>
      </c>
      <c r="B116" s="1">
        <f t="shared" si="3"/>
        <v>7</v>
      </c>
      <c r="D116" t="str">
        <f>IFERROR("rep_"&amp;VLOOKUP(B116,Classification!$N$5:$O$14,2,FALSE),"\I:")</f>
        <v>rep_GDPSER</v>
      </c>
      <c r="E116" t="str">
        <f>IFERROR(VLOOKUP(A116,Classification!$A$4:$B$39,2,FALSE),"\I:")</f>
        <v>France</v>
      </c>
      <c r="F116" s="4">
        <f>SUMIFS('Selected scen drivers'!F$2:F$271,'Selected scen drivers'!$A$2:$A$271,reporting!$A116,'Selected scen drivers'!$B$2:$B$271,reporting!$B116)</f>
        <v>2120.0090277504301</v>
      </c>
      <c r="G116" s="4">
        <f>SUMIFS('Selected scen drivers'!G$2:G$271,'Selected scen drivers'!$A$2:$A$271,reporting!$A116,'Selected scen drivers'!$B$2:$B$271,reporting!$B116)</f>
        <v>2116.14310879916</v>
      </c>
      <c r="H116" s="4">
        <f>SUMIFS('Selected scen drivers'!H$2:H$271,'Selected scen drivers'!$A$2:$A$271,reporting!$A116,'Selected scen drivers'!$B$2:$B$271,reporting!$B116)</f>
        <v>2353.7003743319401</v>
      </c>
      <c r="I116" s="4">
        <f>SUMIFS('Selected scen drivers'!I$2:I$271,'Selected scen drivers'!$A$2:$A$271,reporting!$A116,'Selected scen drivers'!$B$2:$B$271,reporting!$B116)</f>
        <v>2521.7990721071201</v>
      </c>
      <c r="J116" s="4">
        <f>SUMIFS('Selected scen drivers'!J$2:J$271,'Selected scen drivers'!$A$2:$A$271,reporting!$A116,'Selected scen drivers'!$B$2:$B$271,reporting!$B116)</f>
        <v>2669.6285873668398</v>
      </c>
      <c r="K116" s="4">
        <f>SUMIFS('Selected scen drivers'!K$2:K$271,'Selected scen drivers'!$A$2:$A$271,reporting!$A116,'Selected scen drivers'!$B$2:$B$271,reporting!$B116)</f>
        <v>2817.84198142491</v>
      </c>
      <c r="L116" s="4">
        <f>SUMIFS('Selected scen drivers'!L$2:L$271,'Selected scen drivers'!$A$2:$A$271,reporting!$A116,'Selected scen drivers'!$B$2:$B$271,reporting!$B116)</f>
        <v>2966.6502826851902</v>
      </c>
      <c r="M116" s="4">
        <f>SUMIFS('Selected scen drivers'!M$2:M$271,'Selected scen drivers'!$A$2:$A$271,reporting!$A116,'Selected scen drivers'!$B$2:$B$271,reporting!$B116)</f>
        <v>3118.9562379674398</v>
      </c>
      <c r="N116" s="4">
        <f>SUMIFS('Selected scen drivers'!N$2:N$271,'Selected scen drivers'!$A$2:$A$271,reporting!$A116,'Selected scen drivers'!$B$2:$B$271,reporting!$B116)</f>
        <v>3276.9522515306699</v>
      </c>
      <c r="O116" s="4">
        <f>SUMIFS('Selected scen drivers'!O$2:O$271,'Selected scen drivers'!$A$2:$A$271,reporting!$A116,'Selected scen drivers'!$B$2:$B$271,reporting!$B116)</f>
        <v>3442.20554881621</v>
      </c>
      <c r="P116" s="4">
        <f>SUMIFS('Selected scen drivers'!P$2:P$271,'Selected scen drivers'!$A$2:$A$271,reporting!$A116,'Selected scen drivers'!$B$2:$B$271,reporting!$B116)</f>
        <v>3611.75644089859</v>
      </c>
      <c r="Q116" s="4">
        <f>SUMIFS('Selected scen drivers'!Q$2:Q$271,'Selected scen drivers'!$A$2:$A$271,reporting!$A116,'Selected scen drivers'!$B$2:$B$271,reporting!$B116)</f>
        <v>3778.28785038243</v>
      </c>
      <c r="R116" s="4">
        <f>SUMIFS('Selected scen drivers'!R$2:R$271,'Selected scen drivers'!$A$2:$A$271,reporting!$A116,'Selected scen drivers'!$B$2:$B$271,reporting!$B116)</f>
        <v>3943.32063939616</v>
      </c>
      <c r="S116" s="4">
        <f>SUMIFS('Selected scen drivers'!S$2:S$271,'Selected scen drivers'!$A$2:$A$271,reporting!$A116,'Selected scen drivers'!$B$2:$B$271,reporting!$B116)</f>
        <v>4109.33195822789</v>
      </c>
      <c r="T116" s="4">
        <f>SUMIFS('Selected scen drivers'!T$2:T$271,'Selected scen drivers'!$A$2:$A$271,reporting!$A116,'Selected scen drivers'!$B$2:$B$271,reporting!$B116)</f>
        <v>4276.8133949435596</v>
      </c>
      <c r="U116" s="4">
        <f>SUMIFS('Selected scen drivers'!U$2:U$271,'Selected scen drivers'!$A$2:$A$271,reporting!$A116,'Selected scen drivers'!$B$2:$B$271,reporting!$B116)</f>
        <v>4444.6221693366797</v>
      </c>
      <c r="V116" s="4">
        <f>SUMIFS('Selected scen drivers'!V$2:V$271,'Selected scen drivers'!$A$2:$A$271,reporting!$A116,'Selected scen drivers'!$B$2:$B$271,reporting!$B116)</f>
        <v>4608.5764358220304</v>
      </c>
      <c r="W116" s="4">
        <f>SUMIFS('Selected scen drivers'!W$2:W$271,'Selected scen drivers'!$A$2:$A$271,reporting!$A116,'Selected scen drivers'!$B$2:$B$271,reporting!$B116)</f>
        <v>4760.56342983369</v>
      </c>
      <c r="X116">
        <v>2</v>
      </c>
    </row>
    <row r="117" spans="1:24" ht="14.25" x14ac:dyDescent="0.45">
      <c r="A117" s="1">
        <f t="shared" si="2"/>
        <v>19</v>
      </c>
      <c r="B117" s="1">
        <f t="shared" si="3"/>
        <v>8</v>
      </c>
      <c r="D117" t="str">
        <f>IFERROR("rep_"&amp;VLOOKUP(B117,Classification!$N$5:$O$14,2,FALSE),"\I:")</f>
        <v>rep_HOU</v>
      </c>
      <c r="E117" t="str">
        <f>IFERROR(VLOOKUP(A117,Classification!$A$4:$B$39,2,FALSE),"\I:")</f>
        <v>France</v>
      </c>
      <c r="F117" s="4">
        <f>SUMIFS('Selected scen drivers'!F$2:F$271,'Selected scen drivers'!$A$2:$A$271,reporting!$A117,'Selected scen drivers'!$B$2:$B$271,reporting!$B117)</f>
        <v>18.378179835000001</v>
      </c>
      <c r="G117" s="4">
        <f>SUMIFS('Selected scen drivers'!G$2:G$271,'Selected scen drivers'!$A$2:$A$271,reporting!$A117,'Selected scen drivers'!$B$2:$B$271,reporting!$B117)</f>
        <v>18.356750699999999</v>
      </c>
      <c r="H117" s="4">
        <f>SUMIFS('Selected scen drivers'!H$2:H$271,'Selected scen drivers'!$A$2:$A$271,reporting!$A117,'Selected scen drivers'!$B$2:$B$271,reporting!$B117)</f>
        <v>18.247181049999998</v>
      </c>
      <c r="I117" s="4">
        <f>SUMIFS('Selected scen drivers'!I$2:I$271,'Selected scen drivers'!$A$2:$A$271,reporting!$A117,'Selected scen drivers'!$B$2:$B$271,reporting!$B117)</f>
        <v>18.140926149999999</v>
      </c>
      <c r="J117" s="4">
        <f>SUMIFS('Selected scen drivers'!J$2:J$271,'Selected scen drivers'!$A$2:$A$271,reporting!$A117,'Selected scen drivers'!$B$2:$B$271,reporting!$B117)</f>
        <v>18.00971015</v>
      </c>
      <c r="K117" s="4">
        <f>SUMIFS('Selected scen drivers'!K$2:K$271,'Selected scen drivers'!$A$2:$A$271,reporting!$A117,'Selected scen drivers'!$B$2:$B$271,reporting!$B117)</f>
        <v>17.821998000000001</v>
      </c>
      <c r="L117" s="4">
        <f>SUMIFS('Selected scen drivers'!L$2:L$271,'Selected scen drivers'!$A$2:$A$271,reporting!$A117,'Selected scen drivers'!$B$2:$B$271,reporting!$B117)</f>
        <v>17.764692199999999</v>
      </c>
      <c r="M117" s="4">
        <f>SUMIFS('Selected scen drivers'!M$2:M$271,'Selected scen drivers'!$A$2:$A$271,reporting!$A117,'Selected scen drivers'!$B$2:$B$271,reporting!$B117)</f>
        <v>17.6615088</v>
      </c>
      <c r="N117" s="4">
        <f>SUMIFS('Selected scen drivers'!N$2:N$271,'Selected scen drivers'!$A$2:$A$271,reporting!$A117,'Selected scen drivers'!$B$2:$B$271,reporting!$B117)</f>
        <v>17.67518445</v>
      </c>
      <c r="O117" s="4">
        <f>SUMIFS('Selected scen drivers'!O$2:O$271,'Selected scen drivers'!$A$2:$A$271,reporting!$A117,'Selected scen drivers'!$B$2:$B$271,reporting!$B117)</f>
        <v>17.85955255</v>
      </c>
      <c r="P117" s="4">
        <f>SUMIFS('Selected scen drivers'!P$2:P$271,'Selected scen drivers'!$A$2:$A$271,reporting!$A117,'Selected scen drivers'!$B$2:$B$271,reporting!$B117)</f>
        <v>18.011594649999999</v>
      </c>
      <c r="Q117" s="4">
        <f>SUMIFS('Selected scen drivers'!Q$2:Q$271,'Selected scen drivers'!$A$2:$A$271,reporting!$A117,'Selected scen drivers'!$B$2:$B$271,reporting!$B117)</f>
        <v>17.975127799999999</v>
      </c>
      <c r="R117" s="4">
        <f>SUMIFS('Selected scen drivers'!R$2:R$271,'Selected scen drivers'!$A$2:$A$271,reporting!$A117,'Selected scen drivers'!$B$2:$B$271,reporting!$B117)</f>
        <v>17.841778000000001</v>
      </c>
      <c r="S117" s="4">
        <f>SUMIFS('Selected scen drivers'!S$2:S$271,'Selected scen drivers'!$A$2:$A$271,reporting!$A117,'Selected scen drivers'!$B$2:$B$271,reporting!$B117)</f>
        <v>17.675108850000001</v>
      </c>
      <c r="T117" s="4">
        <f>SUMIFS('Selected scen drivers'!T$2:T$271,'Selected scen drivers'!$A$2:$A$271,reporting!$A117,'Selected scen drivers'!$B$2:$B$271,reporting!$B117)</f>
        <v>17.633214299999999</v>
      </c>
      <c r="U117" s="4">
        <f>SUMIFS('Selected scen drivers'!U$2:U$271,'Selected scen drivers'!$A$2:$A$271,reporting!$A117,'Selected scen drivers'!$B$2:$B$271,reporting!$B117)</f>
        <v>17.638615850000001</v>
      </c>
      <c r="V117" s="4">
        <f>SUMIFS('Selected scen drivers'!V$2:V$271,'Selected scen drivers'!$A$2:$A$271,reporting!$A117,'Selected scen drivers'!$B$2:$B$271,reporting!$B117)</f>
        <v>17.6286123</v>
      </c>
      <c r="W117" s="4">
        <f>SUMIFS('Selected scen drivers'!W$2:W$271,'Selected scen drivers'!$A$2:$A$271,reporting!$A117,'Selected scen drivers'!$B$2:$B$271,reporting!$B117)</f>
        <v>17.545597900000001</v>
      </c>
      <c r="X117">
        <v>2</v>
      </c>
    </row>
    <row r="118" spans="1:24" ht="14.25" x14ac:dyDescent="0.45">
      <c r="A118" s="1">
        <f t="shared" si="2"/>
        <v>19</v>
      </c>
      <c r="B118" s="1">
        <f t="shared" si="3"/>
        <v>9</v>
      </c>
      <c r="D118" t="str">
        <f>IFERROR("rep_"&amp;VLOOKUP(B118,Classification!$N$5:$O$14,2,FALSE),"\I:")</f>
        <v>rep_POP</v>
      </c>
      <c r="E118" t="str">
        <f>IFERROR(VLOOKUP(A118,Classification!$A$4:$B$39,2,FALSE),"\I:")</f>
        <v>France</v>
      </c>
      <c r="F118" s="4">
        <f>SUMIFS('Selected scen drivers'!F$2:F$271,'Selected scen drivers'!$A$2:$A$271,reporting!$A118,'Selected scen drivers'!$B$2:$B$271,reporting!$B118)</f>
        <v>65.546005500000007</v>
      </c>
      <c r="G118" s="4">
        <f>SUMIFS('Selected scen drivers'!G$2:G$271,'Selected scen drivers'!$A$2:$A$271,reporting!$A118,'Selected scen drivers'!$B$2:$B$271,reporting!$B118)</f>
        <v>65.696734000000006</v>
      </c>
      <c r="H118" s="4">
        <f>SUMIFS('Selected scen drivers'!H$2:H$271,'Selected scen drivers'!$A$2:$A$271,reporting!$A118,'Selected scen drivers'!$B$2:$B$271,reporting!$B118)</f>
        <v>66.448747400000002</v>
      </c>
      <c r="I118" s="4">
        <f>SUMIFS('Selected scen drivers'!I$2:I$271,'Selected scen drivers'!$A$2:$A$271,reporting!$A118,'Selected scen drivers'!$B$2:$B$271,reporting!$B118)</f>
        <v>67.218680600000098</v>
      </c>
      <c r="J118" s="4">
        <f>SUMIFS('Selected scen drivers'!J$2:J$271,'Selected scen drivers'!$A$2:$A$271,reporting!$A118,'Selected scen drivers'!$B$2:$B$271,reporting!$B118)</f>
        <v>68.077137699999994</v>
      </c>
      <c r="K118" s="4">
        <f>SUMIFS('Selected scen drivers'!K$2:K$271,'Selected scen drivers'!$A$2:$A$271,reporting!$A118,'Selected scen drivers'!$B$2:$B$271,reporting!$B118)</f>
        <v>68.975509200000005</v>
      </c>
      <c r="L118" s="4">
        <f>SUMIFS('Selected scen drivers'!L$2:L$271,'Selected scen drivers'!$A$2:$A$271,reporting!$A118,'Selected scen drivers'!$B$2:$B$271,reporting!$B118)</f>
        <v>69.796121900000003</v>
      </c>
      <c r="M118" s="4">
        <f>SUMIFS('Selected scen drivers'!M$2:M$271,'Selected scen drivers'!$A$2:$A$271,reporting!$A118,'Selected scen drivers'!$B$2:$B$271,reporting!$B118)</f>
        <v>70.516331699999995</v>
      </c>
      <c r="N118" s="4">
        <f>SUMIFS('Selected scen drivers'!N$2:N$271,'Selected scen drivers'!$A$2:$A$271,reporting!$A118,'Selected scen drivers'!$B$2:$B$271,reporting!$B118)</f>
        <v>71.128587499999995</v>
      </c>
      <c r="O118" s="4">
        <f>SUMIFS('Selected scen drivers'!O$2:O$271,'Selected scen drivers'!$A$2:$A$271,reporting!$A118,'Selected scen drivers'!$B$2:$B$271,reporting!$B118)</f>
        <v>71.722855200000097</v>
      </c>
      <c r="P118" s="4">
        <f>SUMIFS('Selected scen drivers'!P$2:P$271,'Selected scen drivers'!$A$2:$A$271,reporting!$A118,'Selected scen drivers'!$B$2:$B$271,reporting!$B118)</f>
        <v>72.326254699999893</v>
      </c>
      <c r="Q118" s="4">
        <f>SUMIFS('Selected scen drivers'!Q$2:Q$271,'Selected scen drivers'!$A$2:$A$271,reporting!$A118,'Selected scen drivers'!$B$2:$B$271,reporting!$B118)</f>
        <v>72.958329699999993</v>
      </c>
      <c r="R118" s="4">
        <f>SUMIFS('Selected scen drivers'!R$2:R$271,'Selected scen drivers'!$A$2:$A$271,reporting!$A118,'Selected scen drivers'!$B$2:$B$271,reporting!$B118)</f>
        <v>73.6391615000001</v>
      </c>
      <c r="S118" s="4">
        <f>SUMIFS('Selected scen drivers'!S$2:S$271,'Selected scen drivers'!$A$2:$A$271,reporting!$A118,'Selected scen drivers'!$B$2:$B$271,reporting!$B118)</f>
        <v>74.340948699999998</v>
      </c>
      <c r="T118" s="4">
        <f>SUMIFS('Selected scen drivers'!T$2:T$271,'Selected scen drivers'!$A$2:$A$271,reporting!$A118,'Selected scen drivers'!$B$2:$B$271,reporting!$B118)</f>
        <v>75.008104299999999</v>
      </c>
      <c r="U118" s="4">
        <f>SUMIFS('Selected scen drivers'!U$2:U$271,'Selected scen drivers'!$A$2:$A$271,reporting!$A118,'Selected scen drivers'!$B$2:$B$271,reporting!$B118)</f>
        <v>75.631832100000096</v>
      </c>
      <c r="V118" s="4">
        <f>SUMIFS('Selected scen drivers'!V$2:V$271,'Selected scen drivers'!$A$2:$A$271,reporting!$A118,'Selected scen drivers'!$B$2:$B$271,reporting!$B118)</f>
        <v>76.210321999999906</v>
      </c>
      <c r="W118" s="4">
        <f>SUMIFS('Selected scen drivers'!W$2:W$271,'Selected scen drivers'!$A$2:$A$271,reporting!$A118,'Selected scen drivers'!$B$2:$B$271,reporting!$B118)</f>
        <v>76.686350099999999</v>
      </c>
      <c r="X118">
        <v>2</v>
      </c>
    </row>
    <row r="119" spans="1:24" ht="14.25" x14ac:dyDescent="0.45">
      <c r="A119" s="1">
        <f t="shared" si="2"/>
        <v>20</v>
      </c>
      <c r="B119" s="1">
        <f t="shared" si="3"/>
        <v>1</v>
      </c>
      <c r="D119" t="str">
        <f>IFERROR("rep_"&amp;VLOOKUP(B119,Classification!$N$5:$O$14,2,FALSE),"\I:")</f>
        <v>rep_GDP</v>
      </c>
      <c r="E119" t="str">
        <f>IFERROR(VLOOKUP(A119,Classification!$A$4:$B$39,2,FALSE),"\I:")</f>
        <v>UK</v>
      </c>
      <c r="F119" s="4">
        <f>SUMIFS('Selected scen drivers'!F$2:F$271,'Selected scen drivers'!$A$2:$A$271,reporting!$A119,'Selected scen drivers'!$B$2:$B$271,reporting!$B119)</f>
        <v>2778.3484640000001</v>
      </c>
      <c r="G119" s="4">
        <f>SUMIFS('Selected scen drivers'!G$2:G$271,'Selected scen drivers'!$A$2:$A$271,reporting!$A119,'Selected scen drivers'!$B$2:$B$271,reporting!$B119)</f>
        <v>2762.0035240900002</v>
      </c>
      <c r="H119" s="4">
        <f>SUMIFS('Selected scen drivers'!H$2:H$271,'Selected scen drivers'!$A$2:$A$271,reporting!$A119,'Selected scen drivers'!$B$2:$B$271,reporting!$B119)</f>
        <v>3202.8758199899999</v>
      </c>
      <c r="I119" s="4">
        <f>SUMIFS('Selected scen drivers'!I$2:I$271,'Selected scen drivers'!$A$2:$A$271,reporting!$A119,'Selected scen drivers'!$B$2:$B$271,reporting!$B119)</f>
        <v>3491.38705295</v>
      </c>
      <c r="J119" s="4">
        <f>SUMIFS('Selected scen drivers'!J$2:J$271,'Selected scen drivers'!$A$2:$A$271,reporting!$A119,'Selected scen drivers'!$B$2:$B$271,reporting!$B119)</f>
        <v>3820.15686955</v>
      </c>
      <c r="K119" s="4">
        <f>SUMIFS('Selected scen drivers'!K$2:K$271,'Selected scen drivers'!$A$2:$A$271,reporting!$A119,'Selected scen drivers'!$B$2:$B$271,reporting!$B119)</f>
        <v>4209.0189864499998</v>
      </c>
      <c r="L119" s="4">
        <f>SUMIFS('Selected scen drivers'!L$2:L$271,'Selected scen drivers'!$A$2:$A$271,reporting!$A119,'Selected scen drivers'!$B$2:$B$271,reporting!$B119)</f>
        <v>4650.6502681700003</v>
      </c>
      <c r="M119" s="4">
        <f>SUMIFS('Selected scen drivers'!M$2:M$271,'Selected scen drivers'!$A$2:$A$271,reporting!$A119,'Selected scen drivers'!$B$2:$B$271,reporting!$B119)</f>
        <v>5123.0843401499997</v>
      </c>
      <c r="N119" s="4">
        <f>SUMIFS('Selected scen drivers'!N$2:N$271,'Selected scen drivers'!$A$2:$A$271,reporting!$A119,'Selected scen drivers'!$B$2:$B$271,reporting!$B119)</f>
        <v>5618.0403084199997</v>
      </c>
      <c r="O119" s="4">
        <f>SUMIFS('Selected scen drivers'!O$2:O$271,'Selected scen drivers'!$A$2:$A$271,reporting!$A119,'Selected scen drivers'!$B$2:$B$271,reporting!$B119)</f>
        <v>6143.0459042000002</v>
      </c>
      <c r="P119" s="4">
        <f>SUMIFS('Selected scen drivers'!P$2:P$271,'Selected scen drivers'!$A$2:$A$271,reporting!$A119,'Selected scen drivers'!$B$2:$B$271,reporting!$B119)</f>
        <v>6694.1521032000001</v>
      </c>
      <c r="Q119" s="4">
        <f>SUMIFS('Selected scen drivers'!Q$2:Q$271,'Selected scen drivers'!$A$2:$A$271,reporting!$A119,'Selected scen drivers'!$B$2:$B$271,reporting!$B119)</f>
        <v>7248.1050607999996</v>
      </c>
      <c r="R119" s="4">
        <f>SUMIFS('Selected scen drivers'!R$2:R$271,'Selected scen drivers'!$A$2:$A$271,reporting!$A119,'Selected scen drivers'!$B$2:$B$271,reporting!$B119)</f>
        <v>7793.0842487</v>
      </c>
      <c r="S119" s="4">
        <f>SUMIFS('Selected scen drivers'!S$2:S$271,'Selected scen drivers'!$A$2:$A$271,reporting!$A119,'Selected scen drivers'!$B$2:$B$271,reporting!$B119)</f>
        <v>8320.6534398000003</v>
      </c>
      <c r="T119" s="4">
        <f>SUMIFS('Selected scen drivers'!T$2:T$271,'Selected scen drivers'!$A$2:$A$271,reporting!$A119,'Selected scen drivers'!$B$2:$B$271,reporting!$B119)</f>
        <v>8827.8085336999993</v>
      </c>
      <c r="U119" s="4">
        <f>SUMIFS('Selected scen drivers'!U$2:U$271,'Selected scen drivers'!$A$2:$A$271,reporting!$A119,'Selected scen drivers'!$B$2:$B$271,reporting!$B119)</f>
        <v>9314.4662172999997</v>
      </c>
      <c r="V119" s="4">
        <f>SUMIFS('Selected scen drivers'!V$2:V$271,'Selected scen drivers'!$A$2:$A$271,reporting!$A119,'Selected scen drivers'!$B$2:$B$271,reporting!$B119)</f>
        <v>9778.8315082999998</v>
      </c>
      <c r="W119" s="4">
        <f>SUMIFS('Selected scen drivers'!W$2:W$271,'Selected scen drivers'!$A$2:$A$271,reporting!$A119,'Selected scen drivers'!$B$2:$B$271,reporting!$B119)</f>
        <v>10212.7504959</v>
      </c>
      <c r="X119">
        <v>2</v>
      </c>
    </row>
    <row r="120" spans="1:24" ht="14.25" x14ac:dyDescent="0.45">
      <c r="A120" s="1">
        <f t="shared" si="2"/>
        <v>20</v>
      </c>
      <c r="B120" s="1">
        <f t="shared" si="3"/>
        <v>2</v>
      </c>
      <c r="D120" t="str">
        <f>IFERROR("rep_"&amp;VLOOKUP(B120,Classification!$N$5:$O$14,2,FALSE),"\I:")</f>
        <v>rep_GDPAGR</v>
      </c>
      <c r="E120" t="str">
        <f>IFERROR(VLOOKUP(A120,Classification!$A$4:$B$39,2,FALSE),"\I:")</f>
        <v>UK</v>
      </c>
      <c r="F120" s="4">
        <f>SUMIFS('Selected scen drivers'!F$2:F$271,'Selected scen drivers'!$A$2:$A$271,reporting!$A120,'Selected scen drivers'!$B$2:$B$271,reporting!$B120)</f>
        <v>19.062180957011599</v>
      </c>
      <c r="G120" s="4">
        <f>SUMIFS('Selected scen drivers'!G$2:G$271,'Selected scen drivers'!$A$2:$A$271,reporting!$A120,'Selected scen drivers'!$B$2:$B$271,reporting!$B120)</f>
        <v>18.931574445878901</v>
      </c>
      <c r="H120" s="4">
        <f>SUMIFS('Selected scen drivers'!H$2:H$271,'Selected scen drivers'!$A$2:$A$271,reporting!$A120,'Selected scen drivers'!$B$2:$B$271,reporting!$B120)</f>
        <v>21.979177662463901</v>
      </c>
      <c r="I120" s="4">
        <f>SUMIFS('Selected scen drivers'!I$2:I$271,'Selected scen drivers'!$A$2:$A$271,reporting!$A120,'Selected scen drivers'!$B$2:$B$271,reporting!$B120)</f>
        <v>23.943087967775501</v>
      </c>
      <c r="J120" s="4">
        <f>SUMIFS('Selected scen drivers'!J$2:J$271,'Selected scen drivers'!$A$2:$A$271,reporting!$A120,'Selected scen drivers'!$B$2:$B$271,reporting!$B120)</f>
        <v>26.183654202434401</v>
      </c>
      <c r="K120" s="4">
        <f>SUMIFS('Selected scen drivers'!K$2:K$271,'Selected scen drivers'!$A$2:$A$271,reporting!$A120,'Selected scen drivers'!$B$2:$B$271,reporting!$B120)</f>
        <v>28.832233082958901</v>
      </c>
      <c r="L120" s="4">
        <f>SUMIFS('Selected scen drivers'!L$2:L$271,'Selected scen drivers'!$A$2:$A$271,reporting!$A120,'Selected scen drivers'!$B$2:$B$271,reporting!$B120)</f>
        <v>31.834257783683199</v>
      </c>
      <c r="M120" s="4">
        <f>SUMIFS('Selected scen drivers'!M$2:M$271,'Selected scen drivers'!$A$2:$A$271,reporting!$A120,'Selected scen drivers'!$B$2:$B$271,reporting!$B120)</f>
        <v>35.033812977835098</v>
      </c>
      <c r="N120" s="4">
        <f>SUMIFS('Selected scen drivers'!N$2:N$271,'Selected scen drivers'!$A$2:$A$271,reporting!$A120,'Selected scen drivers'!$B$2:$B$271,reporting!$B120)</f>
        <v>38.365503403527597</v>
      </c>
      <c r="O120" s="4">
        <f>SUMIFS('Selected scen drivers'!O$2:O$271,'Selected scen drivers'!$A$2:$A$271,reporting!$A120,'Selected scen drivers'!$B$2:$B$271,reporting!$B120)</f>
        <v>41.875190672993099</v>
      </c>
      <c r="P120" s="4">
        <f>SUMIFS('Selected scen drivers'!P$2:P$271,'Selected scen drivers'!$A$2:$A$271,reporting!$A120,'Selected scen drivers'!$B$2:$B$271,reporting!$B120)</f>
        <v>45.531663411239997</v>
      </c>
      <c r="Q120" s="4">
        <f>SUMIFS('Selected scen drivers'!Q$2:Q$271,'Selected scen drivers'!$A$2:$A$271,reporting!$A120,'Selected scen drivers'!$B$2:$B$271,reporting!$B120)</f>
        <v>49.168885596204099</v>
      </c>
      <c r="R120" s="4">
        <f>SUMIFS('Selected scen drivers'!R$2:R$271,'Selected scen drivers'!$A$2:$A$271,reporting!$A120,'Selected scen drivers'!$B$2:$B$271,reporting!$B120)</f>
        <v>52.703626894574398</v>
      </c>
      <c r="S120" s="4">
        <f>SUMIFS('Selected scen drivers'!S$2:S$271,'Selected scen drivers'!$A$2:$A$271,reporting!$A120,'Selected scen drivers'!$B$2:$B$271,reporting!$B120)</f>
        <v>56.0738892009255</v>
      </c>
      <c r="T120" s="4">
        <f>SUMIFS('Selected scen drivers'!T$2:T$271,'Selected scen drivers'!$A$2:$A$271,reporting!$A120,'Selected scen drivers'!$B$2:$B$271,reporting!$B120)</f>
        <v>59.255255453188902</v>
      </c>
      <c r="U120" s="4">
        <f>SUMIFS('Selected scen drivers'!U$2:U$271,'Selected scen drivers'!$A$2:$A$271,reporting!$A120,'Selected scen drivers'!$B$2:$B$271,reporting!$B120)</f>
        <v>62.244045398531298</v>
      </c>
      <c r="V120" s="4">
        <f>SUMIFS('Selected scen drivers'!V$2:V$271,'Selected scen drivers'!$A$2:$A$271,reporting!$A120,'Selected scen drivers'!$B$2:$B$271,reporting!$B120)</f>
        <v>65.027024281570604</v>
      </c>
      <c r="W120" s="4">
        <f>SUMIFS('Selected scen drivers'!W$2:W$271,'Selected scen drivers'!$A$2:$A$271,reporting!$A120,'Selected scen drivers'!$B$2:$B$271,reporting!$B120)</f>
        <v>67.546935861109205</v>
      </c>
      <c r="X120">
        <v>2</v>
      </c>
    </row>
    <row r="121" spans="1:24" ht="14.25" x14ac:dyDescent="0.45">
      <c r="A121" s="1">
        <f t="shared" si="2"/>
        <v>20</v>
      </c>
      <c r="B121" s="1">
        <f t="shared" si="3"/>
        <v>3</v>
      </c>
      <c r="D121" t="str">
        <f>IFERROR("rep_"&amp;VLOOKUP(B121,Classification!$N$5:$O$14,2,FALSE),"\I:")</f>
        <v>rep_GDPIND</v>
      </c>
      <c r="E121" t="str">
        <f>IFERROR(VLOOKUP(A121,Classification!$A$4:$B$39,2,FALSE),"\I:")</f>
        <v>UK</v>
      </c>
      <c r="F121" s="4">
        <f>SUMIFS('Selected scen drivers'!F$2:F$271,'Selected scen drivers'!$A$2:$A$271,reporting!$A121,'Selected scen drivers'!$B$2:$B$271,reporting!$B121)</f>
        <v>545.25680361596403</v>
      </c>
      <c r="G121" s="4">
        <f>SUMIFS('Selected scen drivers'!G$2:G$271,'Selected scen drivers'!$A$2:$A$271,reporting!$A121,'Selected scen drivers'!$B$2:$B$271,reporting!$B121)</f>
        <v>541.52092003830501</v>
      </c>
      <c r="H121" s="4">
        <f>SUMIFS('Selected scen drivers'!H$2:H$271,'Selected scen drivers'!$A$2:$A$271,reporting!$A121,'Selected scen drivers'!$B$2:$B$271,reporting!$B121)</f>
        <v>647.63035396945895</v>
      </c>
      <c r="I121" s="4">
        <f>SUMIFS('Selected scen drivers'!I$2:I$271,'Selected scen drivers'!$A$2:$A$271,reporting!$A121,'Selected scen drivers'!$B$2:$B$271,reporting!$B121)</f>
        <v>726.12559759462499</v>
      </c>
      <c r="J121" s="4">
        <f>SUMIFS('Selected scen drivers'!J$2:J$271,'Selected scen drivers'!$A$2:$A$271,reporting!$A121,'Selected scen drivers'!$B$2:$B$271,reporting!$B121)</f>
        <v>816.63325634567798</v>
      </c>
      <c r="K121" s="4">
        <f>SUMIFS('Selected scen drivers'!K$2:K$271,'Selected scen drivers'!$A$2:$A$271,reporting!$A121,'Selected scen drivers'!$B$2:$B$271,reporting!$B121)</f>
        <v>924.07836878222497</v>
      </c>
      <c r="L121" s="4">
        <f>SUMIFS('Selected scen drivers'!L$2:L$271,'Selected scen drivers'!$A$2:$A$271,reporting!$A121,'Selected scen drivers'!$B$2:$B$271,reporting!$B121)</f>
        <v>1047.71957777649</v>
      </c>
      <c r="M121" s="4">
        <f>SUMIFS('Selected scen drivers'!M$2:M$271,'Selected scen drivers'!$A$2:$A$271,reporting!$A121,'Selected scen drivers'!$B$2:$B$271,reporting!$B121)</f>
        <v>1183.2046200597799</v>
      </c>
      <c r="N121" s="4">
        <f>SUMIFS('Selected scen drivers'!N$2:N$271,'Selected scen drivers'!$A$2:$A$271,reporting!$A121,'Selected scen drivers'!$B$2:$B$271,reporting!$B121)</f>
        <v>1328.77907585769</v>
      </c>
      <c r="O121" s="4">
        <f>SUMIFS('Selected scen drivers'!O$2:O$271,'Selected scen drivers'!$A$2:$A$271,reporting!$A121,'Selected scen drivers'!$B$2:$B$271,reporting!$B121)</f>
        <v>1486.4123709568901</v>
      </c>
      <c r="P121" s="4">
        <f>SUMIFS('Selected scen drivers'!P$2:P$271,'Selected scen drivers'!$A$2:$A$271,reporting!$A121,'Selected scen drivers'!$B$2:$B$271,reporting!$B121)</f>
        <v>1655.4297714583199</v>
      </c>
      <c r="Q121" s="4">
        <f>SUMIFS('Selected scen drivers'!Q$2:Q$271,'Selected scen drivers'!$A$2:$A$271,reporting!$A121,'Selected scen drivers'!$B$2:$B$271,reporting!$B121)</f>
        <v>1830.03090953999</v>
      </c>
      <c r="R121" s="4">
        <f>SUMIFS('Selected scen drivers'!R$2:R$271,'Selected scen drivers'!$A$2:$A$271,reporting!$A121,'Selected scen drivers'!$B$2:$B$271,reporting!$B121)</f>
        <v>2006.99655302873</v>
      </c>
      <c r="S121" s="4">
        <f>SUMIFS('Selected scen drivers'!S$2:S$271,'Selected scen drivers'!$A$2:$A$271,reporting!$A121,'Selected scen drivers'!$B$2:$B$271,reporting!$B121)</f>
        <v>2183.6474845125199</v>
      </c>
      <c r="T121" s="4">
        <f>SUMIFS('Selected scen drivers'!T$2:T$271,'Selected scen drivers'!$A$2:$A$271,reporting!$A121,'Selected scen drivers'!$B$2:$B$271,reporting!$B121)</f>
        <v>2358.58670663985</v>
      </c>
      <c r="U121" s="4">
        <f>SUMIFS('Selected scen drivers'!U$2:U$271,'Selected scen drivers'!$A$2:$A$271,reporting!$A121,'Selected scen drivers'!$B$2:$B$271,reporting!$B121)</f>
        <v>2531.1763489258101</v>
      </c>
      <c r="V121" s="4">
        <f>SUMIFS('Selected scen drivers'!V$2:V$271,'Selected scen drivers'!$A$2:$A$271,reporting!$A121,'Selected scen drivers'!$B$2:$B$271,reporting!$B121)</f>
        <v>2700.3690898484801</v>
      </c>
      <c r="W121" s="4">
        <f>SUMIFS('Selected scen drivers'!W$2:W$271,'Selected scen drivers'!$A$2:$A$271,reporting!$A121,'Selected scen drivers'!$B$2:$B$271,reporting!$B121)</f>
        <v>2863.2060000000001</v>
      </c>
      <c r="X121">
        <v>2</v>
      </c>
    </row>
    <row r="122" spans="1:24" ht="14.25" x14ac:dyDescent="0.45">
      <c r="A122" s="1">
        <f t="shared" si="2"/>
        <v>20</v>
      </c>
      <c r="B122" s="1">
        <f t="shared" si="3"/>
        <v>7</v>
      </c>
      <c r="D122" t="str">
        <f>IFERROR("rep_"&amp;VLOOKUP(B122,Classification!$N$5:$O$14,2,FALSE),"\I:")</f>
        <v>rep_GDPSER</v>
      </c>
      <c r="E122" t="str">
        <f>IFERROR(VLOOKUP(A122,Classification!$A$4:$B$39,2,FALSE),"\I:")</f>
        <v>UK</v>
      </c>
      <c r="F122" s="4">
        <f>SUMIFS('Selected scen drivers'!F$2:F$271,'Selected scen drivers'!$A$2:$A$271,reporting!$A122,'Selected scen drivers'!$B$2:$B$271,reporting!$B122)</f>
        <v>2129.0650154270202</v>
      </c>
      <c r="G122" s="4">
        <f>SUMIFS('Selected scen drivers'!G$2:G$271,'Selected scen drivers'!$A$2:$A$271,reporting!$A122,'Selected scen drivers'!$B$2:$B$271,reporting!$B122)</f>
        <v>2114.4775055158202</v>
      </c>
      <c r="H122" s="4">
        <f>SUMIFS('Selected scen drivers'!H$2:H$271,'Selected scen drivers'!$A$2:$A$271,reporting!$A122,'Selected scen drivers'!$B$2:$B$271,reporting!$B122)</f>
        <v>2435.9304683680798</v>
      </c>
      <c r="I122" s="4">
        <f>SUMIFS('Selected scen drivers'!I$2:I$271,'Selected scen drivers'!$A$2:$A$271,reporting!$A122,'Selected scen drivers'!$B$2:$B$271,reporting!$B122)</f>
        <v>2632.9613144375999</v>
      </c>
      <c r="J122" s="4">
        <f>SUMIFS('Selected scen drivers'!J$2:J$271,'Selected scen drivers'!$A$2:$A$271,reporting!$A122,'Selected scen drivers'!$B$2:$B$271,reporting!$B122)</f>
        <v>2856.79308945189</v>
      </c>
      <c r="K122" s="4">
        <f>SUMIFS('Selected scen drivers'!K$2:K$271,'Selected scen drivers'!$A$2:$A$271,reporting!$A122,'Selected scen drivers'!$B$2:$B$271,reporting!$B122)</f>
        <v>3120.9293981348201</v>
      </c>
      <c r="L122" s="4">
        <f>SUMIFS('Selected scen drivers'!L$2:L$271,'Selected scen drivers'!$A$2:$A$271,reporting!$A122,'Selected scen drivers'!$B$2:$B$271,reporting!$B122)</f>
        <v>3418.45616443983</v>
      </c>
      <c r="M122" s="4">
        <f>SUMIFS('Selected scen drivers'!M$2:M$271,'Selected scen drivers'!$A$2:$A$271,reporting!$A122,'Selected scen drivers'!$B$2:$B$271,reporting!$B122)</f>
        <v>3731.8515669623798</v>
      </c>
      <c r="N122" s="4">
        <f>SUMIFS('Selected scen drivers'!N$2:N$271,'Selected scen drivers'!$A$2:$A$271,reporting!$A122,'Selected scen drivers'!$B$2:$B$271,reporting!$B122)</f>
        <v>4053.6954207387898</v>
      </c>
      <c r="O122" s="4">
        <f>SUMIFS('Selected scen drivers'!O$2:O$271,'Selected scen drivers'!$A$2:$A$271,reporting!$A122,'Selected scen drivers'!$B$2:$B$271,reporting!$B122)</f>
        <v>4388.45243837011</v>
      </c>
      <c r="P122" s="4">
        <f>SUMIFS('Selected scen drivers'!P$2:P$271,'Selected scen drivers'!$A$2:$A$271,reporting!$A122,'Selected scen drivers'!$B$2:$B$271,reporting!$B122)</f>
        <v>4732.4185651304397</v>
      </c>
      <c r="Q122" s="4">
        <f>SUMIFS('Selected scen drivers'!Q$2:Q$271,'Selected scen drivers'!$A$2:$A$271,reporting!$A122,'Selected scen drivers'!$B$2:$B$271,reporting!$B122)</f>
        <v>5068.1002048638102</v>
      </c>
      <c r="R122" s="4">
        <f>SUMIFS('Selected scen drivers'!R$2:R$271,'Selected scen drivers'!$A$2:$A$271,reporting!$A122,'Selected scen drivers'!$B$2:$B$271,reporting!$B122)</f>
        <v>5387.0398200767004</v>
      </c>
      <c r="S122" s="4">
        <f>SUMIFS('Selected scen drivers'!S$2:S$271,'Selected scen drivers'!$A$2:$A$271,reporting!$A122,'Selected scen drivers'!$B$2:$B$271,reporting!$B122)</f>
        <v>5683.2186262865598</v>
      </c>
      <c r="T122" s="4">
        <f>SUMIFS('Selected scen drivers'!T$2:T$271,'Selected scen drivers'!$A$2:$A$271,reporting!$A122,'Selected scen drivers'!$B$2:$B$271,reporting!$B122)</f>
        <v>5954.6080379069599</v>
      </c>
      <c r="U122" s="4">
        <f>SUMIFS('Selected scen drivers'!U$2:U$271,'Selected scen drivers'!$A$2:$A$271,reporting!$A122,'Selected scen drivers'!$B$2:$B$271,reporting!$B122)</f>
        <v>6201.3296056756599</v>
      </c>
      <c r="V122" s="4">
        <f>SUMIFS('Selected scen drivers'!V$2:V$271,'Selected scen drivers'!$A$2:$A$271,reporting!$A122,'Selected scen drivers'!$B$2:$B$271,reporting!$B122)</f>
        <v>6422.5738858699497</v>
      </c>
      <c r="W122" s="4">
        <f>SUMIFS('Selected scen drivers'!W$2:W$271,'Selected scen drivers'!$A$2:$A$271,reporting!$A122,'Selected scen drivers'!$B$2:$B$271,reporting!$B122)</f>
        <v>6613.2670641388904</v>
      </c>
      <c r="X122">
        <v>2</v>
      </c>
    </row>
    <row r="123" spans="1:24" ht="14.25" x14ac:dyDescent="0.45">
      <c r="A123" s="1">
        <f t="shared" si="2"/>
        <v>20</v>
      </c>
      <c r="B123" s="1">
        <f t="shared" si="3"/>
        <v>8</v>
      </c>
      <c r="D123" t="str">
        <f>IFERROR("rep_"&amp;VLOOKUP(B123,Classification!$N$5:$O$14,2,FALSE),"\I:")</f>
        <v>rep_HOU</v>
      </c>
      <c r="E123" t="str">
        <f>IFERROR(VLOOKUP(A123,Classification!$A$4:$B$39,2,FALSE),"\I:")</f>
        <v>UK</v>
      </c>
      <c r="F123" s="4">
        <f>SUMIFS('Selected scen drivers'!F$2:F$271,'Selected scen drivers'!$A$2:$A$271,reporting!$A123,'Selected scen drivers'!$B$2:$B$271,reporting!$B123)</f>
        <v>19.347461894999999</v>
      </c>
      <c r="G123" s="4">
        <f>SUMIFS('Selected scen drivers'!G$2:G$271,'Selected scen drivers'!$A$2:$A$271,reporting!$A123,'Selected scen drivers'!$B$2:$B$271,reporting!$B123)</f>
        <v>19.3811483</v>
      </c>
      <c r="H123" s="4">
        <f>SUMIFS('Selected scen drivers'!H$2:H$271,'Selected scen drivers'!$A$2:$A$271,reporting!$A123,'Selected scen drivers'!$B$2:$B$271,reporting!$B123)</f>
        <v>19.549601630000002</v>
      </c>
      <c r="I123" s="4">
        <f>SUMIFS('Selected scen drivers'!I$2:I$271,'Selected scen drivers'!$A$2:$A$271,reporting!$A123,'Selected scen drivers'!$B$2:$B$271,reporting!$B123)</f>
        <v>19.425773575000001</v>
      </c>
      <c r="J123" s="4">
        <f>SUMIFS('Selected scen drivers'!J$2:J$271,'Selected scen drivers'!$A$2:$A$271,reporting!$A123,'Selected scen drivers'!$B$2:$B$271,reporting!$B123)</f>
        <v>19.306899640000001</v>
      </c>
      <c r="K123" s="4">
        <f>SUMIFS('Selected scen drivers'!K$2:K$271,'Selected scen drivers'!$A$2:$A$271,reporting!$A123,'Selected scen drivers'!$B$2:$B$271,reporting!$B123)</f>
        <v>19.289495134999999</v>
      </c>
      <c r="L123" s="4">
        <f>SUMIFS('Selected scen drivers'!L$2:L$271,'Selected scen drivers'!$A$2:$A$271,reporting!$A123,'Selected scen drivers'!$B$2:$B$271,reporting!$B123)</f>
        <v>19.36483999</v>
      </c>
      <c r="M123" s="4">
        <f>SUMIFS('Selected scen drivers'!M$2:M$271,'Selected scen drivers'!$A$2:$A$271,reporting!$A123,'Selected scen drivers'!$B$2:$B$271,reporting!$B123)</f>
        <v>19.179856000000001</v>
      </c>
      <c r="N123" s="4">
        <f>SUMIFS('Selected scen drivers'!N$2:N$271,'Selected scen drivers'!$A$2:$A$271,reporting!$A123,'Selected scen drivers'!$B$2:$B$271,reporting!$B123)</f>
        <v>18.978971685000001</v>
      </c>
      <c r="O123" s="4">
        <f>SUMIFS('Selected scen drivers'!O$2:O$271,'Selected scen drivers'!$A$2:$A$271,reporting!$A123,'Selected scen drivers'!$B$2:$B$271,reporting!$B123)</f>
        <v>18.816541075</v>
      </c>
      <c r="P123" s="4">
        <f>SUMIFS('Selected scen drivers'!P$2:P$271,'Selected scen drivers'!$A$2:$A$271,reporting!$A123,'Selected scen drivers'!$B$2:$B$271,reporting!$B123)</f>
        <v>18.826895555</v>
      </c>
      <c r="Q123" s="4">
        <f>SUMIFS('Selected scen drivers'!Q$2:Q$271,'Selected scen drivers'!$A$2:$A$271,reporting!$A123,'Selected scen drivers'!$B$2:$B$271,reporting!$B123)</f>
        <v>18.938526660000001</v>
      </c>
      <c r="R123" s="4">
        <f>SUMIFS('Selected scen drivers'!R$2:R$271,'Selected scen drivers'!$A$2:$A$271,reporting!$A123,'Selected scen drivers'!$B$2:$B$271,reporting!$B123)</f>
        <v>18.821544495000001</v>
      </c>
      <c r="S123" s="4">
        <f>SUMIFS('Selected scen drivers'!S$2:S$271,'Selected scen drivers'!$A$2:$A$271,reporting!$A123,'Selected scen drivers'!$B$2:$B$271,reporting!$B123)</f>
        <v>18.518220360000001</v>
      </c>
      <c r="T123" s="4">
        <f>SUMIFS('Selected scen drivers'!T$2:T$271,'Selected scen drivers'!$A$2:$A$271,reporting!$A123,'Selected scen drivers'!$B$2:$B$271,reporting!$B123)</f>
        <v>18.282575125000001</v>
      </c>
      <c r="U123" s="4">
        <f>SUMIFS('Selected scen drivers'!U$2:U$271,'Selected scen drivers'!$A$2:$A$271,reporting!$A123,'Selected scen drivers'!$B$2:$B$271,reporting!$B123)</f>
        <v>18.223203349999999</v>
      </c>
      <c r="V123" s="4">
        <f>SUMIFS('Selected scen drivers'!V$2:V$271,'Selected scen drivers'!$A$2:$A$271,reporting!$A123,'Selected scen drivers'!$B$2:$B$271,reporting!$B123)</f>
        <v>18.129987509999999</v>
      </c>
      <c r="W123" s="4">
        <f>SUMIFS('Selected scen drivers'!W$2:W$271,'Selected scen drivers'!$A$2:$A$271,reporting!$A123,'Selected scen drivers'!$B$2:$B$271,reporting!$B123)</f>
        <v>17.977337160000001</v>
      </c>
      <c r="X123">
        <v>2</v>
      </c>
    </row>
    <row r="124" spans="1:24" ht="14.25" x14ac:dyDescent="0.45">
      <c r="A124" s="1">
        <f t="shared" si="2"/>
        <v>20</v>
      </c>
      <c r="B124" s="1">
        <f t="shared" si="3"/>
        <v>9</v>
      </c>
      <c r="D124" t="str">
        <f>IFERROR("rep_"&amp;VLOOKUP(B124,Classification!$N$5:$O$14,2,FALSE),"\I:")</f>
        <v>rep_POP</v>
      </c>
      <c r="E124" t="str">
        <f>IFERROR(VLOOKUP(A124,Classification!$A$4:$B$39,2,FALSE),"\I:")</f>
        <v>UK</v>
      </c>
      <c r="F124" s="4">
        <f>SUMIFS('Selected scen drivers'!F$2:F$271,'Selected scen drivers'!$A$2:$A$271,reporting!$A124,'Selected scen drivers'!$B$2:$B$271,reporting!$B124)</f>
        <v>66.814919660000001</v>
      </c>
      <c r="G124" s="4">
        <f>SUMIFS('Selected scen drivers'!G$2:G$271,'Selected scen drivers'!$A$2:$A$271,reporting!$A124,'Selected scen drivers'!$B$2:$B$271,reporting!$B124)</f>
        <v>66.993532740000006</v>
      </c>
      <c r="H124" s="4">
        <f>SUMIFS('Selected scen drivers'!H$2:H$271,'Selected scen drivers'!$A$2:$A$271,reporting!$A124,'Selected scen drivers'!$B$2:$B$271,reporting!$B124)</f>
        <v>67.886593389999902</v>
      </c>
      <c r="I124" s="4">
        <f>SUMIFS('Selected scen drivers'!I$2:I$271,'Selected scen drivers'!$A$2:$A$271,reporting!$A124,'Selected scen drivers'!$B$2:$B$271,reporting!$B124)</f>
        <v>68.760486180000001</v>
      </c>
      <c r="J124" s="4">
        <f>SUMIFS('Selected scen drivers'!J$2:J$271,'Selected scen drivers'!$A$2:$A$271,reporting!$A124,'Selected scen drivers'!$B$2:$B$271,reporting!$B124)</f>
        <v>69.645669990000002</v>
      </c>
      <c r="K124" s="4">
        <f>SUMIFS('Selected scen drivers'!K$2:K$271,'Selected scen drivers'!$A$2:$A$271,reporting!$A124,'Selected scen drivers'!$B$2:$B$271,reporting!$B124)</f>
        <v>70.607209209999994</v>
      </c>
      <c r="L124" s="4">
        <f>SUMIFS('Selected scen drivers'!L$2:L$271,'Selected scen drivers'!$A$2:$A$271,reporting!$A124,'Selected scen drivers'!$B$2:$B$271,reporting!$B124)</f>
        <v>71.684225499999997</v>
      </c>
      <c r="M124" s="4">
        <f>SUMIFS('Selected scen drivers'!M$2:M$271,'Selected scen drivers'!$A$2:$A$271,reporting!$A124,'Selected scen drivers'!$B$2:$B$271,reporting!$B124)</f>
        <v>72.857543800000002</v>
      </c>
      <c r="N124" s="4">
        <f>SUMIFS('Selected scen drivers'!N$2:N$271,'Selected scen drivers'!$A$2:$A$271,reporting!$A124,'Selected scen drivers'!$B$2:$B$271,reporting!$B124)</f>
        <v>73.810891600000105</v>
      </c>
      <c r="O124" s="4">
        <f>SUMIFS('Selected scen drivers'!O$2:O$271,'Selected scen drivers'!$A$2:$A$271,reporting!$A124,'Selected scen drivers'!$B$2:$B$271,reporting!$B124)</f>
        <v>74.601455900000104</v>
      </c>
      <c r="P124" s="4">
        <f>SUMIFS('Selected scen drivers'!P$2:P$271,'Selected scen drivers'!$A$2:$A$271,reporting!$A124,'Selected scen drivers'!$B$2:$B$271,reporting!$B124)</f>
        <v>75.294571300000001</v>
      </c>
      <c r="Q124" s="4">
        <f>SUMIFS('Selected scen drivers'!Q$2:Q$271,'Selected scen drivers'!$A$2:$A$271,reporting!$A124,'Selected scen drivers'!$B$2:$B$271,reporting!$B124)</f>
        <v>75.998706200000001</v>
      </c>
      <c r="R124" s="4">
        <f>SUMIFS('Selected scen drivers'!R$2:R$271,'Selected scen drivers'!$A$2:$A$271,reporting!$A124,'Selected scen drivers'!$B$2:$B$271,reporting!$B124)</f>
        <v>76.700507599999895</v>
      </c>
      <c r="S124" s="4">
        <f>SUMIFS('Selected scen drivers'!S$2:S$271,'Selected scen drivers'!$A$2:$A$271,reporting!$A124,'Selected scen drivers'!$B$2:$B$271,reporting!$B124)</f>
        <v>77.282790500000004</v>
      </c>
      <c r="T124" s="4">
        <f>SUMIFS('Selected scen drivers'!T$2:T$271,'Selected scen drivers'!$A$2:$A$271,reporting!$A124,'Selected scen drivers'!$B$2:$B$271,reporting!$B124)</f>
        <v>77.644944100000004</v>
      </c>
      <c r="U124" s="4">
        <f>SUMIFS('Selected scen drivers'!U$2:U$271,'Selected scen drivers'!$A$2:$A$271,reporting!$A124,'Selected scen drivers'!$B$2:$B$271,reporting!$B124)</f>
        <v>77.788220199999998</v>
      </c>
      <c r="V124" s="4">
        <f>SUMIFS('Selected scen drivers'!V$2:V$271,'Selected scen drivers'!$A$2:$A$271,reporting!$A124,'Selected scen drivers'!$B$2:$B$271,reporting!$B124)</f>
        <v>77.789229399999996</v>
      </c>
      <c r="W124" s="4">
        <f>SUMIFS('Selected scen drivers'!W$2:W$271,'Selected scen drivers'!$A$2:$A$271,reporting!$A124,'Selected scen drivers'!$B$2:$B$271,reporting!$B124)</f>
        <v>77.704257200000001</v>
      </c>
      <c r="X124">
        <v>2</v>
      </c>
    </row>
    <row r="125" spans="1:24" ht="14.25" x14ac:dyDescent="0.45">
      <c r="A125" s="1">
        <f t="shared" si="2"/>
        <v>21</v>
      </c>
      <c r="B125" s="1">
        <f t="shared" si="3"/>
        <v>1</v>
      </c>
      <c r="D125" t="str">
        <f>IFERROR("rep_"&amp;VLOOKUP(B125,Classification!$N$5:$O$14,2,FALSE),"\I:")</f>
        <v>rep_GDP</v>
      </c>
      <c r="E125" t="str">
        <f>IFERROR(VLOOKUP(A125,Classification!$A$4:$B$39,2,FALSE),"\I:")</f>
        <v>Australia_NZ</v>
      </c>
      <c r="F125" s="4">
        <f>SUMIFS('Selected scen drivers'!F$2:F$271,'Selected scen drivers'!$A$2:$A$271,reporting!$A125,'Selected scen drivers'!$B$2:$B$271,reporting!$B125)</f>
        <v>1375.4964</v>
      </c>
      <c r="G125" s="4">
        <f>SUMIFS('Selected scen drivers'!G$2:G$271,'Selected scen drivers'!$A$2:$A$271,reporting!$A125,'Selected scen drivers'!$B$2:$B$271,reporting!$B125)</f>
        <v>1398.88</v>
      </c>
      <c r="H125" s="4">
        <f>SUMIFS('Selected scen drivers'!H$2:H$271,'Selected scen drivers'!$A$2:$A$271,reporting!$A125,'Selected scen drivers'!$B$2:$B$271,reporting!$B125)</f>
        <v>1606.662</v>
      </c>
      <c r="I125" s="4">
        <f>SUMIFS('Selected scen drivers'!I$2:I$271,'Selected scen drivers'!$A$2:$A$271,reporting!$A125,'Selected scen drivers'!$B$2:$B$271,reporting!$B125)</f>
        <v>1828.287</v>
      </c>
      <c r="J125" s="4">
        <f>SUMIFS('Selected scen drivers'!J$2:J$271,'Selected scen drivers'!$A$2:$A$271,reporting!$A125,'Selected scen drivers'!$B$2:$B$271,reporting!$B125)</f>
        <v>2064.1889999999999</v>
      </c>
      <c r="K125" s="4">
        <f>SUMIFS('Selected scen drivers'!K$2:K$271,'Selected scen drivers'!$A$2:$A$271,reporting!$A125,'Selected scen drivers'!$B$2:$B$271,reporting!$B125)</f>
        <v>2315.0320000000002</v>
      </c>
      <c r="L125" s="4">
        <f>SUMIFS('Selected scen drivers'!L$2:L$271,'Selected scen drivers'!$A$2:$A$271,reporting!$A125,'Selected scen drivers'!$B$2:$B$271,reporting!$B125)</f>
        <v>2585.0030000000002</v>
      </c>
      <c r="M125" s="4">
        <f>SUMIFS('Selected scen drivers'!M$2:M$271,'Selected scen drivers'!$A$2:$A$271,reporting!$A125,'Selected scen drivers'!$B$2:$B$271,reporting!$B125)</f>
        <v>2865.0129999999999</v>
      </c>
      <c r="N125" s="4">
        <f>SUMIFS('Selected scen drivers'!N$2:N$271,'Selected scen drivers'!$A$2:$A$271,reporting!$A125,'Selected scen drivers'!$B$2:$B$271,reporting!$B125)</f>
        <v>3149.2829999999999</v>
      </c>
      <c r="O125" s="4">
        <f>SUMIFS('Selected scen drivers'!O$2:O$271,'Selected scen drivers'!$A$2:$A$271,reporting!$A125,'Selected scen drivers'!$B$2:$B$271,reporting!$B125)</f>
        <v>3444.4389999999999</v>
      </c>
      <c r="P125" s="4">
        <f>SUMIFS('Selected scen drivers'!P$2:P$271,'Selected scen drivers'!$A$2:$A$271,reporting!$A125,'Selected scen drivers'!$B$2:$B$271,reporting!$B125)</f>
        <v>3749.672</v>
      </c>
      <c r="Q125" s="4">
        <f>SUMIFS('Selected scen drivers'!Q$2:Q$271,'Selected scen drivers'!$A$2:$A$271,reporting!$A125,'Selected scen drivers'!$B$2:$B$271,reporting!$B125)</f>
        <v>4055.4369999999999</v>
      </c>
      <c r="R125" s="4">
        <f>SUMIFS('Selected scen drivers'!R$2:R$271,'Selected scen drivers'!$A$2:$A$271,reporting!$A125,'Selected scen drivers'!$B$2:$B$271,reporting!$B125)</f>
        <v>4355.33</v>
      </c>
      <c r="S125" s="4">
        <f>SUMIFS('Selected scen drivers'!S$2:S$271,'Selected scen drivers'!$A$2:$A$271,reporting!$A125,'Selected scen drivers'!$B$2:$B$271,reporting!$B125)</f>
        <v>4644.5439999999999</v>
      </c>
      <c r="T125" s="4">
        <f>SUMIFS('Selected scen drivers'!T$2:T$271,'Selected scen drivers'!$A$2:$A$271,reporting!$A125,'Selected scen drivers'!$B$2:$B$271,reporting!$B125)</f>
        <v>4919.2430000000004</v>
      </c>
      <c r="U125" s="4">
        <f>SUMIFS('Selected scen drivers'!U$2:U$271,'Selected scen drivers'!$A$2:$A$271,reporting!$A125,'Selected scen drivers'!$B$2:$B$271,reporting!$B125)</f>
        <v>5177.8940000000002</v>
      </c>
      <c r="V125" s="4">
        <f>SUMIFS('Selected scen drivers'!V$2:V$271,'Selected scen drivers'!$A$2:$A$271,reporting!$A125,'Selected scen drivers'!$B$2:$B$271,reporting!$B125)</f>
        <v>5420.5010000000002</v>
      </c>
      <c r="W125" s="4">
        <f>SUMIFS('Selected scen drivers'!W$2:W$271,'Selected scen drivers'!$A$2:$A$271,reporting!$A125,'Selected scen drivers'!$B$2:$B$271,reporting!$B125)</f>
        <v>5645.8149999999996</v>
      </c>
      <c r="X125">
        <v>2</v>
      </c>
    </row>
    <row r="126" spans="1:24" ht="14.25" x14ac:dyDescent="0.45">
      <c r="A126" s="1">
        <f t="shared" si="2"/>
        <v>21</v>
      </c>
      <c r="B126" s="1">
        <f t="shared" si="3"/>
        <v>2</v>
      </c>
      <c r="D126" t="str">
        <f>IFERROR("rep_"&amp;VLOOKUP(B126,Classification!$N$5:$O$14,2,FALSE),"\I:")</f>
        <v>rep_GDPAGR</v>
      </c>
      <c r="E126" t="str">
        <f>IFERROR(VLOOKUP(A126,Classification!$A$4:$B$39,2,FALSE),"\I:")</f>
        <v>Australia_NZ</v>
      </c>
      <c r="F126" s="4">
        <f>SUMIFS('Selected scen drivers'!F$2:F$271,'Selected scen drivers'!$A$2:$A$271,reporting!$A126,'Selected scen drivers'!$B$2:$B$271,reporting!$B126)</f>
        <v>44.963806271963101</v>
      </c>
      <c r="G126" s="4">
        <f>SUMIFS('Selected scen drivers'!G$2:G$271,'Selected scen drivers'!$A$2:$A$271,reporting!$A126,'Selected scen drivers'!$B$2:$B$271,reporting!$B126)</f>
        <v>45.815527657664198</v>
      </c>
      <c r="H126" s="4">
        <f>SUMIFS('Selected scen drivers'!H$2:H$271,'Selected scen drivers'!$A$2:$A$271,reporting!$A126,'Selected scen drivers'!$B$2:$B$271,reporting!$B126)</f>
        <v>52.532548473954797</v>
      </c>
      <c r="I126" s="4">
        <f>SUMIFS('Selected scen drivers'!I$2:I$271,'Selected scen drivers'!$A$2:$A$271,reporting!$A126,'Selected scen drivers'!$B$2:$B$271,reporting!$B126)</f>
        <v>59.702153369719198</v>
      </c>
      <c r="J126" s="4">
        <f>SUMIFS('Selected scen drivers'!J$2:J$271,'Selected scen drivers'!$A$2:$A$271,reporting!$A126,'Selected scen drivers'!$B$2:$B$271,reporting!$B126)</f>
        <v>67.223826662932296</v>
      </c>
      <c r="K126" s="4">
        <f>SUMIFS('Selected scen drivers'!K$2:K$271,'Selected scen drivers'!$A$2:$A$271,reporting!$A126,'Selected scen drivers'!$B$2:$B$271,reporting!$B126)</f>
        <v>75.092462349700597</v>
      </c>
      <c r="L126" s="4">
        <f>SUMIFS('Selected scen drivers'!L$2:L$271,'Selected scen drivers'!$A$2:$A$271,reporting!$A126,'Selected scen drivers'!$B$2:$B$271,reporting!$B126)</f>
        <v>83.514028267042207</v>
      </c>
      <c r="M126" s="4">
        <f>SUMIFS('Selected scen drivers'!M$2:M$271,'Selected scen drivers'!$A$2:$A$271,reporting!$A126,'Selected scen drivers'!$B$2:$B$271,reporting!$B126)</f>
        <v>92.228911650202406</v>
      </c>
      <c r="N126" s="4">
        <f>SUMIFS('Selected scen drivers'!N$2:N$271,'Selected scen drivers'!$A$2:$A$271,reporting!$A126,'Selected scen drivers'!$B$2:$B$271,reporting!$B126)</f>
        <v>101.06931526725501</v>
      </c>
      <c r="O126" s="4">
        <f>SUMIFS('Selected scen drivers'!O$2:O$271,'Selected scen drivers'!$A$2:$A$271,reporting!$A126,'Selected scen drivers'!$B$2:$B$271,reporting!$B126)</f>
        <v>110.24437358542301</v>
      </c>
      <c r="P126" s="4">
        <f>SUMIFS('Selected scen drivers'!P$2:P$271,'Selected scen drivers'!$A$2:$A$271,reporting!$A126,'Selected scen drivers'!$B$2:$B$271,reporting!$B126)</f>
        <v>119.724600329729</v>
      </c>
      <c r="Q126" s="4">
        <f>SUMIFS('Selected scen drivers'!Q$2:Q$271,'Selected scen drivers'!$A$2:$A$271,reporting!$A126,'Selected scen drivers'!$B$2:$B$271,reporting!$B126)</f>
        <v>129.180195431193</v>
      </c>
      <c r="R126" s="4">
        <f>SUMIFS('Selected scen drivers'!R$2:R$271,'Selected scen drivers'!$A$2:$A$271,reporting!$A126,'Selected scen drivers'!$B$2:$B$271,reporting!$B126)</f>
        <v>138.40158598433101</v>
      </c>
      <c r="S126" s="4">
        <f>SUMIFS('Selected scen drivers'!S$2:S$271,'Selected scen drivers'!$A$2:$A$271,reporting!$A126,'Selected scen drivers'!$B$2:$B$271,reporting!$B126)</f>
        <v>147.24304264806</v>
      </c>
      <c r="T126" s="4">
        <f>SUMIFS('Selected scen drivers'!T$2:T$271,'Selected scen drivers'!$A$2:$A$271,reporting!$A126,'Selected scen drivers'!$B$2:$B$271,reporting!$B126)</f>
        <v>155.58721391842599</v>
      </c>
      <c r="U126" s="4">
        <f>SUMIFS('Selected scen drivers'!U$2:U$271,'Selected scen drivers'!$A$2:$A$271,reporting!$A126,'Selected scen drivers'!$B$2:$B$271,reporting!$B126)</f>
        <v>163.37805175935199</v>
      </c>
      <c r="V126" s="4">
        <f>SUMIFS('Selected scen drivers'!V$2:V$271,'Selected scen drivers'!$A$2:$A$271,reporting!$A126,'Selected scen drivers'!$B$2:$B$271,reporting!$B126)</f>
        <v>170.59943337552599</v>
      </c>
      <c r="W126" s="4">
        <f>SUMIFS('Selected scen drivers'!W$2:W$271,'Selected scen drivers'!$A$2:$A$271,reporting!$A126,'Selected scen drivers'!$B$2:$B$271,reporting!$B126)</f>
        <v>177.20571487419201</v>
      </c>
      <c r="X126">
        <v>2</v>
      </c>
    </row>
    <row r="127" spans="1:24" ht="14.25" x14ac:dyDescent="0.45">
      <c r="A127" s="1">
        <f t="shared" si="2"/>
        <v>21</v>
      </c>
      <c r="B127" s="1">
        <f t="shared" si="3"/>
        <v>3</v>
      </c>
      <c r="D127" t="str">
        <f>IFERROR("rep_"&amp;VLOOKUP(B127,Classification!$N$5:$O$14,2,FALSE),"\I:")</f>
        <v>rep_GDPIND</v>
      </c>
      <c r="E127" t="str">
        <f>IFERROR(VLOOKUP(A127,Classification!$A$4:$B$39,2,FALSE),"\I:")</f>
        <v>Australia_NZ</v>
      </c>
      <c r="F127" s="4">
        <f>SUMIFS('Selected scen drivers'!F$2:F$271,'Selected scen drivers'!$A$2:$A$271,reporting!$A127,'Selected scen drivers'!$B$2:$B$271,reporting!$B127)</f>
        <v>350.766942126505</v>
      </c>
      <c r="G127" s="4">
        <f>SUMIFS('Selected scen drivers'!G$2:G$271,'Selected scen drivers'!$A$2:$A$271,reporting!$A127,'Selected scen drivers'!$B$2:$B$271,reporting!$B127)</f>
        <v>356.64188790898902</v>
      </c>
      <c r="H127" s="4">
        <f>SUMIFS('Selected scen drivers'!H$2:H$271,'Selected scen drivers'!$A$2:$A$271,reporting!$A127,'Selected scen drivers'!$B$2:$B$271,reporting!$B127)</f>
        <v>414.22288553078999</v>
      </c>
      <c r="I127" s="4">
        <f>SUMIFS('Selected scen drivers'!I$2:I$271,'Selected scen drivers'!$A$2:$A$271,reporting!$A127,'Selected scen drivers'!$B$2:$B$271,reporting!$B127)</f>
        <v>476.57078798831901</v>
      </c>
      <c r="J127" s="4">
        <f>SUMIFS('Selected scen drivers'!J$2:J$271,'Selected scen drivers'!$A$2:$A$271,reporting!$A127,'Selected scen drivers'!$B$2:$B$271,reporting!$B127)</f>
        <v>544.010767113155</v>
      </c>
      <c r="K127" s="4">
        <f>SUMIFS('Selected scen drivers'!K$2:K$271,'Selected scen drivers'!$A$2:$A$271,reporting!$A127,'Selected scen drivers'!$B$2:$B$271,reporting!$B127)</f>
        <v>616.83865275574794</v>
      </c>
      <c r="L127" s="4">
        <f>SUMIFS('Selected scen drivers'!L$2:L$271,'Selected scen drivers'!$A$2:$A$271,reporting!$A127,'Selected scen drivers'!$B$2:$B$271,reporting!$B127)</f>
        <v>696.23236910788205</v>
      </c>
      <c r="M127" s="4">
        <f>SUMIFS('Selected scen drivers'!M$2:M$271,'Selected scen drivers'!$A$2:$A$271,reporting!$A127,'Selected scen drivers'!$B$2:$B$271,reporting!$B127)</f>
        <v>779.84479150258403</v>
      </c>
      <c r="N127" s="4">
        <f>SUMIFS('Selected scen drivers'!N$2:N$271,'Selected scen drivers'!$A$2:$A$271,reporting!$A127,'Selected scen drivers'!$B$2:$B$271,reporting!$B127)</f>
        <v>866.15456813147603</v>
      </c>
      <c r="O127" s="4">
        <f>SUMIFS('Selected scen drivers'!O$2:O$271,'Selected scen drivers'!$A$2:$A$271,reporting!$A127,'Selected scen drivers'!$B$2:$B$271,reporting!$B127)</f>
        <v>957.03755294305199</v>
      </c>
      <c r="P127" s="4">
        <f>SUMIFS('Selected scen drivers'!P$2:P$271,'Selected scen drivers'!$A$2:$A$271,reporting!$A127,'Selected scen drivers'!$B$2:$B$271,reporting!$B127)</f>
        <v>1052.3561281679799</v>
      </c>
      <c r="Q127" s="4">
        <f>SUMIFS('Selected scen drivers'!Q$2:Q$271,'Selected scen drivers'!$A$2:$A$271,reporting!$A127,'Selected scen drivers'!$B$2:$B$271,reporting!$B127)</f>
        <v>1149.4949720770801</v>
      </c>
      <c r="R127" s="4">
        <f>SUMIFS('Selected scen drivers'!R$2:R$271,'Selected scen drivers'!$A$2:$A$271,reporting!$A127,'Selected scen drivers'!$B$2:$B$271,reporting!$B127)</f>
        <v>1246.61952772022</v>
      </c>
      <c r="S127" s="4">
        <f>SUMIFS('Selected scen drivers'!S$2:S$271,'Selected scen drivers'!$A$2:$A$271,reporting!$A127,'Selected scen drivers'!$B$2:$B$271,reporting!$B127)</f>
        <v>1342.28135433531</v>
      </c>
      <c r="T127" s="4">
        <f>SUMIFS('Selected scen drivers'!T$2:T$271,'Selected scen drivers'!$A$2:$A$271,reporting!$A127,'Selected scen drivers'!$B$2:$B$271,reporting!$B127)</f>
        <v>1435.26456950176</v>
      </c>
      <c r="U127" s="4">
        <f>SUMIFS('Selected scen drivers'!U$2:U$271,'Selected scen drivers'!$A$2:$A$271,reporting!$A127,'Selected scen drivers'!$B$2:$B$271,reporting!$B127)</f>
        <v>1524.99188833319</v>
      </c>
      <c r="V127" s="4">
        <f>SUMIFS('Selected scen drivers'!V$2:V$271,'Selected scen drivers'!$A$2:$A$271,reporting!$A127,'Selected scen drivers'!$B$2:$B$271,reporting!$B127)</f>
        <v>1611.3247155097899</v>
      </c>
      <c r="W127" s="4">
        <f>SUMIFS('Selected scen drivers'!W$2:W$271,'Selected scen drivers'!$A$2:$A$271,reporting!$A127,'Selected scen drivers'!$B$2:$B$271,reporting!$B127)</f>
        <v>1693.7445</v>
      </c>
      <c r="X127">
        <v>2</v>
      </c>
    </row>
    <row r="128" spans="1:24" ht="14.25" x14ac:dyDescent="0.45">
      <c r="A128" s="1">
        <f t="shared" si="2"/>
        <v>21</v>
      </c>
      <c r="B128" s="1">
        <f t="shared" si="3"/>
        <v>7</v>
      </c>
      <c r="D128" t="str">
        <f>IFERROR("rep_"&amp;VLOOKUP(B128,Classification!$N$5:$O$14,2,FALSE),"\I:")</f>
        <v>rep_GDPSER</v>
      </c>
      <c r="E128" t="str">
        <f>IFERROR(VLOOKUP(A128,Classification!$A$4:$B$39,2,FALSE),"\I:")</f>
        <v>Australia_NZ</v>
      </c>
      <c r="F128" s="4">
        <f>SUMIFS('Selected scen drivers'!F$2:F$271,'Selected scen drivers'!$A$2:$A$271,reporting!$A128,'Selected scen drivers'!$B$2:$B$271,reporting!$B128)</f>
        <v>979.765651601532</v>
      </c>
      <c r="G128" s="4">
        <f>SUMIFS('Selected scen drivers'!G$2:G$271,'Selected scen drivers'!$A$2:$A$271,reporting!$A128,'Selected scen drivers'!$B$2:$B$271,reporting!$B128)</f>
        <v>996.42258443334595</v>
      </c>
      <c r="H128" s="4">
        <f>SUMIFS('Selected scen drivers'!H$2:H$271,'Selected scen drivers'!$A$2:$A$271,reporting!$A128,'Selected scen drivers'!$B$2:$B$271,reporting!$B128)</f>
        <v>1139.9065659952601</v>
      </c>
      <c r="I128" s="4">
        <f>SUMIFS('Selected scen drivers'!I$2:I$271,'Selected scen drivers'!$A$2:$A$271,reporting!$A128,'Selected scen drivers'!$B$2:$B$271,reporting!$B128)</f>
        <v>1292.01405864196</v>
      </c>
      <c r="J128" s="4">
        <f>SUMIFS('Selected scen drivers'!J$2:J$271,'Selected scen drivers'!$A$2:$A$271,reporting!$A128,'Selected scen drivers'!$B$2:$B$271,reporting!$B128)</f>
        <v>1452.9544062239099</v>
      </c>
      <c r="K128" s="4">
        <f>SUMIFS('Selected scen drivers'!K$2:K$271,'Selected scen drivers'!$A$2:$A$271,reporting!$A128,'Selected scen drivers'!$B$2:$B$271,reporting!$B128)</f>
        <v>1623.1008848945501</v>
      </c>
      <c r="L128" s="4">
        <f>SUMIFS('Selected scen drivers'!L$2:L$271,'Selected scen drivers'!$A$2:$A$271,reporting!$A128,'Selected scen drivers'!$B$2:$B$271,reporting!$B128)</f>
        <v>1805.2566026250799</v>
      </c>
      <c r="M128" s="4">
        <f>SUMIFS('Selected scen drivers'!M$2:M$271,'Selected scen drivers'!$A$2:$A$271,reporting!$A128,'Selected scen drivers'!$B$2:$B$271,reporting!$B128)</f>
        <v>1992.93929684721</v>
      </c>
      <c r="N128" s="4">
        <f>SUMIFS('Selected scen drivers'!N$2:N$271,'Selected scen drivers'!$A$2:$A$271,reporting!$A128,'Selected scen drivers'!$B$2:$B$271,reporting!$B128)</f>
        <v>2182.05911660127</v>
      </c>
      <c r="O128" s="4">
        <f>SUMIFS('Selected scen drivers'!O$2:O$271,'Selected scen drivers'!$A$2:$A$271,reporting!$A128,'Selected scen drivers'!$B$2:$B$271,reporting!$B128)</f>
        <v>2377.1570734715201</v>
      </c>
      <c r="P128" s="4">
        <f>SUMIFS('Selected scen drivers'!P$2:P$271,'Selected scen drivers'!$A$2:$A$271,reporting!$A128,'Selected scen drivers'!$B$2:$B$271,reporting!$B128)</f>
        <v>2577.5912715022901</v>
      </c>
      <c r="Q128" s="4">
        <f>SUMIFS('Selected scen drivers'!Q$2:Q$271,'Selected scen drivers'!$A$2:$A$271,reporting!$A128,'Selected scen drivers'!$B$2:$B$271,reporting!$B128)</f>
        <v>2776.7618324917298</v>
      </c>
      <c r="R128" s="4">
        <f>SUMIFS('Selected scen drivers'!R$2:R$271,'Selected scen drivers'!$A$2:$A$271,reporting!$A128,'Selected scen drivers'!$B$2:$B$271,reporting!$B128)</f>
        <v>2970.3088862954501</v>
      </c>
      <c r="S128" s="4">
        <f>SUMIFS('Selected scen drivers'!S$2:S$271,'Selected scen drivers'!$A$2:$A$271,reporting!$A128,'Selected scen drivers'!$B$2:$B$271,reporting!$B128)</f>
        <v>3155.0196030166298</v>
      </c>
      <c r="T128" s="4">
        <f>SUMIFS('Selected scen drivers'!T$2:T$271,'Selected scen drivers'!$A$2:$A$271,reporting!$A128,'Selected scen drivers'!$B$2:$B$271,reporting!$B128)</f>
        <v>3328.3912165798101</v>
      </c>
      <c r="U128" s="4">
        <f>SUMIFS('Selected scen drivers'!U$2:U$271,'Selected scen drivers'!$A$2:$A$271,reporting!$A128,'Selected scen drivers'!$B$2:$B$271,reporting!$B128)</f>
        <v>3489.52405990746</v>
      </c>
      <c r="V128" s="4">
        <f>SUMIFS('Selected scen drivers'!V$2:V$271,'Selected scen drivers'!$A$2:$A$271,reporting!$A128,'Selected scen drivers'!$B$2:$B$271,reporting!$B128)</f>
        <v>3638.5768511146898</v>
      </c>
      <c r="W128" s="4">
        <f>SUMIFS('Selected scen drivers'!W$2:W$271,'Selected scen drivers'!$A$2:$A$271,reporting!$A128,'Selected scen drivers'!$B$2:$B$271,reporting!$B128)</f>
        <v>3774.8647851258102</v>
      </c>
      <c r="X128">
        <v>2</v>
      </c>
    </row>
    <row r="129" spans="1:24" ht="14.25" x14ac:dyDescent="0.45">
      <c r="A129" s="1">
        <f t="shared" si="2"/>
        <v>21</v>
      </c>
      <c r="B129" s="1">
        <f t="shared" si="3"/>
        <v>8</v>
      </c>
      <c r="D129" t="str">
        <f>IFERROR("rep_"&amp;VLOOKUP(B129,Classification!$N$5:$O$14,2,FALSE),"\I:")</f>
        <v>rep_HOU</v>
      </c>
      <c r="E129" t="str">
        <f>IFERROR(VLOOKUP(A129,Classification!$A$4:$B$39,2,FALSE),"\I:")</f>
        <v>Australia_NZ</v>
      </c>
      <c r="F129" s="4">
        <f>SUMIFS('Selected scen drivers'!F$2:F$271,'Selected scen drivers'!$A$2:$A$271,reporting!$A129,'Selected scen drivers'!$B$2:$B$271,reporting!$B129)</f>
        <v>8.9909654000000003</v>
      </c>
      <c r="G129" s="4">
        <f>SUMIFS('Selected scen drivers'!G$2:G$271,'Selected scen drivers'!$A$2:$A$271,reporting!$A129,'Selected scen drivers'!$B$2:$B$271,reporting!$B129)</f>
        <v>9.0408010000000001</v>
      </c>
      <c r="H129" s="4">
        <f>SUMIFS('Selected scen drivers'!H$2:H$271,'Selected scen drivers'!$A$2:$A$271,reporting!$A129,'Selected scen drivers'!$B$2:$B$271,reporting!$B129)</f>
        <v>9.28997899999999</v>
      </c>
      <c r="I129" s="4">
        <f>SUMIFS('Selected scen drivers'!I$2:I$271,'Selected scen drivers'!$A$2:$A$271,reporting!$A129,'Selected scen drivers'!$B$2:$B$271,reporting!$B129)</f>
        <v>9.4405300000000008</v>
      </c>
      <c r="J129" s="4">
        <f>SUMIFS('Selected scen drivers'!J$2:J$271,'Selected scen drivers'!$A$2:$A$271,reporting!$A129,'Selected scen drivers'!$B$2:$B$271,reporting!$B129)</f>
        <v>9.6279024999999905</v>
      </c>
      <c r="K129" s="4">
        <f>SUMIFS('Selected scen drivers'!K$2:K$271,'Selected scen drivers'!$A$2:$A$271,reporting!$A129,'Selected scen drivers'!$B$2:$B$271,reporting!$B129)</f>
        <v>9.7473934999999994</v>
      </c>
      <c r="L129" s="4">
        <f>SUMIFS('Selected scen drivers'!L$2:L$271,'Selected scen drivers'!$A$2:$A$271,reporting!$A129,'Selected scen drivers'!$B$2:$B$271,reporting!$B129)</f>
        <v>9.9054009999999995</v>
      </c>
      <c r="M129" s="4">
        <f>SUMIFS('Selected scen drivers'!M$2:M$271,'Selected scen drivers'!$A$2:$A$271,reporting!$A129,'Selected scen drivers'!$B$2:$B$271,reporting!$B129)</f>
        <v>9.9189799999999995</v>
      </c>
      <c r="N129" s="4">
        <f>SUMIFS('Selected scen drivers'!N$2:N$271,'Selected scen drivers'!$A$2:$A$271,reporting!$A129,'Selected scen drivers'!$B$2:$B$271,reporting!$B129)</f>
        <v>9.8676329999999908</v>
      </c>
      <c r="O129" s="4">
        <f>SUMIFS('Selected scen drivers'!O$2:O$271,'Selected scen drivers'!$A$2:$A$271,reporting!$A129,'Selected scen drivers'!$B$2:$B$271,reporting!$B129)</f>
        <v>9.8029655000000009</v>
      </c>
      <c r="P129" s="4">
        <f>SUMIFS('Selected scen drivers'!P$2:P$271,'Selected scen drivers'!$A$2:$A$271,reporting!$A129,'Selected scen drivers'!$B$2:$B$271,reporting!$B129)</f>
        <v>9.8116570000000003</v>
      </c>
      <c r="Q129" s="4">
        <f>SUMIFS('Selected scen drivers'!Q$2:Q$271,'Selected scen drivers'!$A$2:$A$271,reporting!$A129,'Selected scen drivers'!$B$2:$B$271,reporting!$B129)</f>
        <v>9.8749674999999897</v>
      </c>
      <c r="R129" s="4">
        <f>SUMIFS('Selected scen drivers'!R$2:R$271,'Selected scen drivers'!$A$2:$A$271,reporting!$A129,'Selected scen drivers'!$B$2:$B$271,reporting!$B129)</f>
        <v>9.8442319999999892</v>
      </c>
      <c r="S129" s="4">
        <f>SUMIFS('Selected scen drivers'!S$2:S$271,'Selected scen drivers'!$A$2:$A$271,reporting!$A129,'Selected scen drivers'!$B$2:$B$271,reporting!$B129)</f>
        <v>9.7257235000000009</v>
      </c>
      <c r="T129" s="4">
        <f>SUMIFS('Selected scen drivers'!T$2:T$271,'Selected scen drivers'!$A$2:$A$271,reporting!$A129,'Selected scen drivers'!$B$2:$B$271,reporting!$B129)</f>
        <v>9.5918144999999999</v>
      </c>
      <c r="U129" s="4">
        <f>SUMIFS('Selected scen drivers'!U$2:U$271,'Selected scen drivers'!$A$2:$A$271,reporting!$A129,'Selected scen drivers'!$B$2:$B$271,reporting!$B129)</f>
        <v>9.4958974999999892</v>
      </c>
      <c r="V129" s="4">
        <f>SUMIFS('Selected scen drivers'!V$2:V$271,'Selected scen drivers'!$A$2:$A$271,reporting!$A129,'Selected scen drivers'!$B$2:$B$271,reporting!$B129)</f>
        <v>9.3714934999999908</v>
      </c>
      <c r="W129" s="4">
        <f>SUMIFS('Selected scen drivers'!W$2:W$271,'Selected scen drivers'!$A$2:$A$271,reporting!$A129,'Selected scen drivers'!$B$2:$B$271,reporting!$B129)</f>
        <v>9.2261120000000005</v>
      </c>
      <c r="X129">
        <v>2</v>
      </c>
    </row>
    <row r="130" spans="1:24" ht="14.25" x14ac:dyDescent="0.45">
      <c r="A130" s="1">
        <f t="shared" si="2"/>
        <v>21</v>
      </c>
      <c r="B130" s="1">
        <f t="shared" si="3"/>
        <v>9</v>
      </c>
      <c r="D130" t="str">
        <f>IFERROR("rep_"&amp;VLOOKUP(B130,Classification!$N$5:$O$14,2,FALSE),"\I:")</f>
        <v>rep_POP</v>
      </c>
      <c r="E130" t="str">
        <f>IFERROR(VLOOKUP(A130,Classification!$A$4:$B$39,2,FALSE),"\I:")</f>
        <v>Australia_NZ</v>
      </c>
      <c r="F130" s="4">
        <f>SUMIFS('Selected scen drivers'!F$2:F$271,'Selected scen drivers'!$A$2:$A$271,reporting!$A130,'Selected scen drivers'!$B$2:$B$271,reporting!$B130)</f>
        <v>30.335492200000001</v>
      </c>
      <c r="G130" s="4">
        <f>SUMIFS('Selected scen drivers'!G$2:G$271,'Selected scen drivers'!$A$2:$A$271,reporting!$A130,'Selected scen drivers'!$B$2:$B$271,reporting!$B130)</f>
        <v>30.570668000000001</v>
      </c>
      <c r="H130" s="4">
        <f>SUMIFS('Selected scen drivers'!H$2:H$271,'Selected scen drivers'!$A$2:$A$271,reporting!$A130,'Selected scen drivers'!$B$2:$B$271,reporting!$B130)</f>
        <v>31.746547</v>
      </c>
      <c r="I130" s="4">
        <f>SUMIFS('Selected scen drivers'!I$2:I$271,'Selected scen drivers'!$A$2:$A$271,reporting!$A130,'Selected scen drivers'!$B$2:$B$271,reporting!$B130)</f>
        <v>32.874246999999997</v>
      </c>
      <c r="J130" s="4">
        <f>SUMIFS('Selected scen drivers'!J$2:J$271,'Selected scen drivers'!$A$2:$A$271,reporting!$A130,'Selected scen drivers'!$B$2:$B$271,reporting!$B130)</f>
        <v>33.919787999999997</v>
      </c>
      <c r="K130" s="4">
        <f>SUMIFS('Selected scen drivers'!K$2:K$271,'Selected scen drivers'!$A$2:$A$271,reporting!$A130,'Selected scen drivers'!$B$2:$B$271,reporting!$B130)</f>
        <v>34.904670000000003</v>
      </c>
      <c r="L130" s="4">
        <f>SUMIFS('Selected scen drivers'!L$2:L$271,'Selected scen drivers'!$A$2:$A$271,reporting!$A130,'Selected scen drivers'!$B$2:$B$271,reporting!$B130)</f>
        <v>35.870722999999998</v>
      </c>
      <c r="M130" s="4">
        <f>SUMIFS('Selected scen drivers'!M$2:M$271,'Selected scen drivers'!$A$2:$A$271,reporting!$A130,'Selected scen drivers'!$B$2:$B$271,reporting!$B130)</f>
        <v>36.843783999999999</v>
      </c>
      <c r="N130" s="4">
        <f>SUMIFS('Selected scen drivers'!N$2:N$271,'Selected scen drivers'!$A$2:$A$271,reporting!$A130,'Selected scen drivers'!$B$2:$B$271,reporting!$B130)</f>
        <v>37.741374999999998</v>
      </c>
      <c r="O130" s="4">
        <f>SUMIFS('Selected scen drivers'!O$2:O$271,'Selected scen drivers'!$A$2:$A$271,reporting!$A130,'Selected scen drivers'!$B$2:$B$271,reporting!$B130)</f>
        <v>38.568534</v>
      </c>
      <c r="P130" s="4">
        <f>SUMIFS('Selected scen drivers'!P$2:P$271,'Selected scen drivers'!$A$2:$A$271,reporting!$A130,'Selected scen drivers'!$B$2:$B$271,reporting!$B130)</f>
        <v>39.283279999999998</v>
      </c>
      <c r="Q130" s="4">
        <f>SUMIFS('Selected scen drivers'!Q$2:Q$271,'Selected scen drivers'!$A$2:$A$271,reporting!$A130,'Selected scen drivers'!$B$2:$B$271,reporting!$B130)</f>
        <v>39.900098999999997</v>
      </c>
      <c r="R130" s="4">
        <f>SUMIFS('Selected scen drivers'!R$2:R$271,'Selected scen drivers'!$A$2:$A$271,reporting!$A130,'Selected scen drivers'!$B$2:$B$271,reporting!$B130)</f>
        <v>40.414861000000002</v>
      </c>
      <c r="S130" s="4">
        <f>SUMIFS('Selected scen drivers'!S$2:S$271,'Selected scen drivers'!$A$2:$A$271,reporting!$A130,'Selected scen drivers'!$B$2:$B$271,reporting!$B130)</f>
        <v>40.807965000000003</v>
      </c>
      <c r="T130" s="4">
        <f>SUMIFS('Selected scen drivers'!T$2:T$271,'Selected scen drivers'!$A$2:$A$271,reporting!$A130,'Selected scen drivers'!$B$2:$B$271,reporting!$B130)</f>
        <v>41.047232999999999</v>
      </c>
      <c r="U130" s="4">
        <f>SUMIFS('Selected scen drivers'!U$2:U$271,'Selected scen drivers'!$A$2:$A$271,reporting!$A130,'Selected scen drivers'!$B$2:$B$271,reporting!$B130)</f>
        <v>41.129095999999997</v>
      </c>
      <c r="V130" s="4">
        <f>SUMIFS('Selected scen drivers'!V$2:V$271,'Selected scen drivers'!$A$2:$A$271,reporting!$A130,'Selected scen drivers'!$B$2:$B$271,reporting!$B130)</f>
        <v>41.083984999999998</v>
      </c>
      <c r="W130" s="4">
        <f>SUMIFS('Selected scen drivers'!W$2:W$271,'Selected scen drivers'!$A$2:$A$271,reporting!$A130,'Selected scen drivers'!$B$2:$B$271,reporting!$B130)</f>
        <v>40.947476999999999</v>
      </c>
      <c r="X130">
        <v>2</v>
      </c>
    </row>
    <row r="131" spans="1:24" ht="14.25" x14ac:dyDescent="0.45">
      <c r="A131" s="1">
        <f t="shared" si="2"/>
        <v>22</v>
      </c>
      <c r="B131" s="1">
        <f t="shared" si="3"/>
        <v>1</v>
      </c>
      <c r="D131" t="str">
        <f>IFERROR("rep_"&amp;VLOOKUP(B131,Classification!$N$5:$O$14,2,FALSE),"\I:")</f>
        <v>rep_GDP</v>
      </c>
      <c r="E131" t="str">
        <f>IFERROR(VLOOKUP(A131,Classification!$A$4:$B$39,2,FALSE),"\I:")</f>
        <v>SaudiArabia</v>
      </c>
      <c r="F131" s="4">
        <f>SUMIFS('Selected scen drivers'!F$2:F$271,'Selected scen drivers'!$A$2:$A$271,reporting!$A131,'Selected scen drivers'!$B$2:$B$271,reporting!$B131)</f>
        <v>1595.6320000000001</v>
      </c>
      <c r="G131" s="4">
        <f>SUMIFS('Selected scen drivers'!G$2:G$271,'Selected scen drivers'!$A$2:$A$271,reporting!$A131,'Selected scen drivers'!$B$2:$B$271,reporting!$B131)</f>
        <v>1599.98</v>
      </c>
      <c r="H131" s="4">
        <f>SUMIFS('Selected scen drivers'!H$2:H$271,'Selected scen drivers'!$A$2:$A$271,reporting!$A131,'Selected scen drivers'!$B$2:$B$271,reporting!$B131)</f>
        <v>1941.87</v>
      </c>
      <c r="I131" s="4">
        <f>SUMIFS('Selected scen drivers'!I$2:I$271,'Selected scen drivers'!$A$2:$A$271,reporting!$A131,'Selected scen drivers'!$B$2:$B$271,reporting!$B131)</f>
        <v>2404.66</v>
      </c>
      <c r="J131" s="4">
        <f>SUMIFS('Selected scen drivers'!J$2:J$271,'Selected scen drivers'!$A$2:$A$271,reporting!$A131,'Selected scen drivers'!$B$2:$B$271,reporting!$B131)</f>
        <v>2820.77</v>
      </c>
      <c r="K131" s="4">
        <f>SUMIFS('Selected scen drivers'!K$2:K$271,'Selected scen drivers'!$A$2:$A$271,reporting!$A131,'Selected scen drivers'!$B$2:$B$271,reporting!$B131)</f>
        <v>3193.68</v>
      </c>
      <c r="L131" s="4">
        <f>SUMIFS('Selected scen drivers'!L$2:L$271,'Selected scen drivers'!$A$2:$A$271,reporting!$A131,'Selected scen drivers'!$B$2:$B$271,reporting!$B131)</f>
        <v>3516.67</v>
      </c>
      <c r="M131" s="4">
        <f>SUMIFS('Selected scen drivers'!M$2:M$271,'Selected scen drivers'!$A$2:$A$271,reporting!$A131,'Selected scen drivers'!$B$2:$B$271,reporting!$B131)</f>
        <v>3793.43</v>
      </c>
      <c r="N131" s="4">
        <f>SUMIFS('Selected scen drivers'!N$2:N$271,'Selected scen drivers'!$A$2:$A$271,reporting!$A131,'Selected scen drivers'!$B$2:$B$271,reporting!$B131)</f>
        <v>4034.44</v>
      </c>
      <c r="O131" s="4">
        <f>SUMIFS('Selected scen drivers'!O$2:O$271,'Selected scen drivers'!$A$2:$A$271,reporting!$A131,'Selected scen drivers'!$B$2:$B$271,reporting!$B131)</f>
        <v>4234.51</v>
      </c>
      <c r="P131" s="4">
        <f>SUMIFS('Selected scen drivers'!P$2:P$271,'Selected scen drivers'!$A$2:$A$271,reporting!$A131,'Selected scen drivers'!$B$2:$B$271,reporting!$B131)</f>
        <v>4402.17</v>
      </c>
      <c r="Q131" s="4">
        <f>SUMIFS('Selected scen drivers'!Q$2:Q$271,'Selected scen drivers'!$A$2:$A$271,reporting!$A131,'Selected scen drivers'!$B$2:$B$271,reporting!$B131)</f>
        <v>4540.41</v>
      </c>
      <c r="R131" s="4">
        <f>SUMIFS('Selected scen drivers'!R$2:R$271,'Selected scen drivers'!$A$2:$A$271,reporting!$A131,'Selected scen drivers'!$B$2:$B$271,reporting!$B131)</f>
        <v>4651.05</v>
      </c>
      <c r="S131" s="4">
        <f>SUMIFS('Selected scen drivers'!S$2:S$271,'Selected scen drivers'!$A$2:$A$271,reporting!$A131,'Selected scen drivers'!$B$2:$B$271,reporting!$B131)</f>
        <v>4745.59</v>
      </c>
      <c r="T131" s="4">
        <f>SUMIFS('Selected scen drivers'!T$2:T$271,'Selected scen drivers'!$A$2:$A$271,reporting!$A131,'Selected scen drivers'!$B$2:$B$271,reporting!$B131)</f>
        <v>4827.93</v>
      </c>
      <c r="U131" s="4">
        <f>SUMIFS('Selected scen drivers'!U$2:U$271,'Selected scen drivers'!$A$2:$A$271,reporting!$A131,'Selected scen drivers'!$B$2:$B$271,reporting!$B131)</f>
        <v>4899.24</v>
      </c>
      <c r="V131" s="4">
        <f>SUMIFS('Selected scen drivers'!V$2:V$271,'Selected scen drivers'!$A$2:$A$271,reporting!$A131,'Selected scen drivers'!$B$2:$B$271,reporting!$B131)</f>
        <v>4957.34</v>
      </c>
      <c r="W131" s="4">
        <f>SUMIFS('Selected scen drivers'!W$2:W$271,'Selected scen drivers'!$A$2:$A$271,reporting!$A131,'Selected scen drivers'!$B$2:$B$271,reporting!$B131)</f>
        <v>4999.82</v>
      </c>
      <c r="X131">
        <v>2</v>
      </c>
    </row>
    <row r="132" spans="1:24" ht="14.25" x14ac:dyDescent="0.45">
      <c r="A132" s="1">
        <f t="shared" si="2"/>
        <v>22</v>
      </c>
      <c r="B132" s="1">
        <f t="shared" si="3"/>
        <v>2</v>
      </c>
      <c r="D132" t="str">
        <f>IFERROR("rep_"&amp;VLOOKUP(B132,Classification!$N$5:$O$14,2,FALSE),"\I:")</f>
        <v>rep_GDPAGR</v>
      </c>
      <c r="E132" t="str">
        <f>IFERROR(VLOOKUP(A132,Classification!$A$4:$B$39,2,FALSE),"\I:")</f>
        <v>SaudiArabia</v>
      </c>
      <c r="F132" s="4">
        <f>SUMIFS('Selected scen drivers'!F$2:F$271,'Selected scen drivers'!$A$2:$A$271,reporting!$A132,'Selected scen drivers'!$B$2:$B$271,reporting!$B132)</f>
        <v>35.447540706697403</v>
      </c>
      <c r="G132" s="4">
        <f>SUMIFS('Selected scen drivers'!G$2:G$271,'Selected scen drivers'!$A$2:$A$271,reporting!$A132,'Selected scen drivers'!$B$2:$B$271,reporting!$B132)</f>
        <v>35.544133095790102</v>
      </c>
      <c r="H132" s="4">
        <f>SUMIFS('Selected scen drivers'!H$2:H$271,'Selected scen drivers'!$A$2:$A$271,reporting!$A132,'Selected scen drivers'!$B$2:$B$271,reporting!$B132)</f>
        <v>43.139342825986503</v>
      </c>
      <c r="I132" s="4">
        <f>SUMIFS('Selected scen drivers'!I$2:I$271,'Selected scen drivers'!$A$2:$A$271,reporting!$A132,'Selected scen drivers'!$B$2:$B$271,reporting!$B132)</f>
        <v>53.420389686197701</v>
      </c>
      <c r="J132" s="4">
        <f>SUMIFS('Selected scen drivers'!J$2:J$271,'Selected scen drivers'!$A$2:$A$271,reporting!$A132,'Selected scen drivers'!$B$2:$B$271,reporting!$B132)</f>
        <v>62.664423500676101</v>
      </c>
      <c r="K132" s="4">
        <f>SUMIFS('Selected scen drivers'!K$2:K$271,'Selected scen drivers'!$A$2:$A$271,reporting!$A132,'Selected scen drivers'!$B$2:$B$271,reporting!$B132)</f>
        <v>70.948753725273406</v>
      </c>
      <c r="L132" s="4">
        <f>SUMIFS('Selected scen drivers'!L$2:L$271,'Selected scen drivers'!$A$2:$A$271,reporting!$A132,'Selected scen drivers'!$B$2:$B$271,reporting!$B132)</f>
        <v>78.124093134896796</v>
      </c>
      <c r="M132" s="4">
        <f>SUMIFS('Selected scen drivers'!M$2:M$271,'Selected scen drivers'!$A$2:$A$271,reporting!$A132,'Selected scen drivers'!$B$2:$B$271,reporting!$B132)</f>
        <v>84.272416411181993</v>
      </c>
      <c r="N132" s="4">
        <f>SUMIFS('Selected scen drivers'!N$2:N$271,'Selected scen drivers'!$A$2:$A$271,reporting!$A132,'Selected scen drivers'!$B$2:$B$271,reporting!$B132)</f>
        <v>89.626540536118796</v>
      </c>
      <c r="O132" s="4">
        <f>SUMIFS('Selected scen drivers'!O$2:O$271,'Selected scen drivers'!$A$2:$A$271,reporting!$A132,'Selected scen drivers'!$B$2:$B$271,reporting!$B132)</f>
        <v>94.071167786756106</v>
      </c>
      <c r="P132" s="4">
        <f>SUMIFS('Selected scen drivers'!P$2:P$271,'Selected scen drivers'!$A$2:$A$271,reporting!$A132,'Selected scen drivers'!$B$2:$B$271,reporting!$B132)</f>
        <v>97.795795191373799</v>
      </c>
      <c r="Q132" s="4">
        <f>SUMIFS('Selected scen drivers'!Q$2:Q$271,'Selected scen drivers'!$A$2:$A$271,reporting!$A132,'Selected scen drivers'!$B$2:$B$271,reporting!$B132)</f>
        <v>100.86684667899399</v>
      </c>
      <c r="R132" s="4">
        <f>SUMIFS('Selected scen drivers'!R$2:R$271,'Selected scen drivers'!$A$2:$A$271,reporting!$A132,'Selected scen drivers'!$B$2:$B$271,reporting!$B132)</f>
        <v>103.324754206412</v>
      </c>
      <c r="S132" s="4">
        <f>SUMIFS('Selected scen drivers'!S$2:S$271,'Selected scen drivers'!$A$2:$A$271,reporting!$A132,'Selected scen drivers'!$B$2:$B$271,reporting!$B132)</f>
        <v>105.42499442371199</v>
      </c>
      <c r="T132" s="4">
        <f>SUMIFS('Selected scen drivers'!T$2:T$271,'Selected scen drivers'!$A$2:$A$271,reporting!$A132,'Selected scen drivers'!$B$2:$B$271,reporting!$B132)</f>
        <v>107.254207238314</v>
      </c>
      <c r="U132" s="4">
        <f>SUMIFS('Selected scen drivers'!U$2:U$271,'Selected scen drivers'!$A$2:$A$271,reporting!$A132,'Selected scen drivers'!$B$2:$B$271,reporting!$B132)</f>
        <v>108.838384622444</v>
      </c>
      <c r="V132" s="4">
        <f>SUMIFS('Selected scen drivers'!V$2:V$271,'Selected scen drivers'!$A$2:$A$271,reporting!$A132,'Selected scen drivers'!$B$2:$B$271,reporting!$B132)</f>
        <v>110.129097089391</v>
      </c>
      <c r="W132" s="4">
        <f>SUMIFS('Selected scen drivers'!W$2:W$271,'Selected scen drivers'!$A$2:$A$271,reporting!$A132,'Selected scen drivers'!$B$2:$B$271,reporting!$B132)</f>
        <v>111.072805619441</v>
      </c>
      <c r="X132">
        <v>2</v>
      </c>
    </row>
    <row r="133" spans="1:24" ht="14.25" x14ac:dyDescent="0.45">
      <c r="A133" s="1">
        <f t="shared" si="2"/>
        <v>22</v>
      </c>
      <c r="B133" s="1">
        <f t="shared" si="3"/>
        <v>3</v>
      </c>
      <c r="D133" t="str">
        <f>IFERROR("rep_"&amp;VLOOKUP(B133,Classification!$N$5:$O$14,2,FALSE),"\I:")</f>
        <v>rep_GDPIND</v>
      </c>
      <c r="E133" t="str">
        <f>IFERROR(VLOOKUP(A133,Classification!$A$4:$B$39,2,FALSE),"\I:")</f>
        <v>SaudiArabia</v>
      </c>
      <c r="F133" s="4">
        <f>SUMIFS('Selected scen drivers'!F$2:F$271,'Selected scen drivers'!$A$2:$A$271,reporting!$A133,'Selected scen drivers'!$B$2:$B$271,reporting!$B133)</f>
        <v>789.45252709845602</v>
      </c>
      <c r="G133" s="4">
        <f>SUMIFS('Selected scen drivers'!G$2:G$271,'Selected scen drivers'!$A$2:$A$271,reporting!$A133,'Selected scen drivers'!$B$2:$B$271,reporting!$B133)</f>
        <v>791.60373714427101</v>
      </c>
      <c r="H133" s="4">
        <f>SUMIFS('Selected scen drivers'!H$2:H$271,'Selected scen drivers'!$A$2:$A$271,reporting!$A133,'Selected scen drivers'!$B$2:$B$271,reporting!$B133)</f>
        <v>960.75672761431099</v>
      </c>
      <c r="I133" s="4">
        <f>SUMIFS('Selected scen drivers'!I$2:I$271,'Selected scen drivers'!$A$2:$A$271,reporting!$A133,'Selected scen drivers'!$B$2:$B$271,reporting!$B133)</f>
        <v>1189.72602317613</v>
      </c>
      <c r="J133" s="4">
        <f>SUMIFS('Selected scen drivers'!J$2:J$271,'Selected scen drivers'!$A$2:$A$271,reporting!$A133,'Selected scen drivers'!$B$2:$B$271,reporting!$B133)</f>
        <v>1395.59999101517</v>
      </c>
      <c r="K133" s="4">
        <f>SUMIFS('Selected scen drivers'!K$2:K$271,'Selected scen drivers'!$A$2:$A$271,reporting!$A133,'Selected scen drivers'!$B$2:$B$271,reporting!$B133)</f>
        <v>1580.1003907817101</v>
      </c>
      <c r="L133" s="4">
        <f>SUMIFS('Selected scen drivers'!L$2:L$271,'Selected scen drivers'!$A$2:$A$271,reporting!$A133,'Selected scen drivers'!$B$2:$B$271,reporting!$B133)</f>
        <v>1739.9024452200299</v>
      </c>
      <c r="M133" s="4">
        <f>SUMIFS('Selected scen drivers'!M$2:M$271,'Selected scen drivers'!$A$2:$A$271,reporting!$A133,'Selected scen drivers'!$B$2:$B$271,reporting!$B133)</f>
        <v>1876.83181326966</v>
      </c>
      <c r="N133" s="4">
        <f>SUMIFS('Selected scen drivers'!N$2:N$271,'Selected scen drivers'!$A$2:$A$271,reporting!$A133,'Selected scen drivers'!$B$2:$B$271,reporting!$B133)</f>
        <v>1996.0735642222601</v>
      </c>
      <c r="O133" s="4">
        <f>SUMIFS('Selected scen drivers'!O$2:O$271,'Selected scen drivers'!$A$2:$A$271,reporting!$A133,'Selected scen drivers'!$B$2:$B$271,reporting!$B133)</f>
        <v>2095.0599013580099</v>
      </c>
      <c r="P133" s="4">
        <f>SUMIFS('Selected scen drivers'!P$2:P$271,'Selected scen drivers'!$A$2:$A$271,reporting!$A133,'Selected scen drivers'!$B$2:$B$271,reporting!$B133)</f>
        <v>2178.0111148541801</v>
      </c>
      <c r="Q133" s="4">
        <f>SUMIFS('Selected scen drivers'!Q$2:Q$271,'Selected scen drivers'!$A$2:$A$271,reporting!$A133,'Selected scen drivers'!$B$2:$B$271,reporting!$B133)</f>
        <v>2246.4065326861701</v>
      </c>
      <c r="R133" s="4">
        <f>SUMIFS('Selected scen drivers'!R$2:R$271,'Selected scen drivers'!$A$2:$A$271,reporting!$A133,'Selected scen drivers'!$B$2:$B$271,reporting!$B133)</f>
        <v>2301.1466153607298</v>
      </c>
      <c r="S133" s="4">
        <f>SUMIFS('Selected scen drivers'!S$2:S$271,'Selected scen drivers'!$A$2:$A$271,reporting!$A133,'Selected scen drivers'!$B$2:$B$271,reporting!$B133)</f>
        <v>2347.92108586012</v>
      </c>
      <c r="T133" s="4">
        <f>SUMIFS('Selected scen drivers'!T$2:T$271,'Selected scen drivers'!$A$2:$A$271,reporting!$A133,'Selected scen drivers'!$B$2:$B$271,reporting!$B133)</f>
        <v>2388.6595024131202</v>
      </c>
      <c r="U133" s="4">
        <f>SUMIFS('Selected scen drivers'!U$2:U$271,'Selected scen drivers'!$A$2:$A$271,reporting!$A133,'Selected scen drivers'!$B$2:$B$271,reporting!$B133)</f>
        <v>2423.94073248834</v>
      </c>
      <c r="V133" s="4">
        <f>SUMIFS('Selected scen drivers'!V$2:V$271,'Selected scen drivers'!$A$2:$A$271,reporting!$A133,'Selected scen drivers'!$B$2:$B$271,reporting!$B133)</f>
        <v>2452.6862025117698</v>
      </c>
      <c r="W133" s="4">
        <f>SUMIFS('Selected scen drivers'!W$2:W$271,'Selected scen drivers'!$A$2:$A$271,reporting!$A133,'Selected scen drivers'!$B$2:$B$271,reporting!$B133)</f>
        <v>2473.7035444497201</v>
      </c>
      <c r="X133">
        <v>2</v>
      </c>
    </row>
    <row r="134" spans="1:24" ht="14.25" x14ac:dyDescent="0.45">
      <c r="A134" s="1">
        <f t="shared" si="2"/>
        <v>22</v>
      </c>
      <c r="B134" s="1">
        <f t="shared" si="3"/>
        <v>7</v>
      </c>
      <c r="D134" t="str">
        <f>IFERROR("rep_"&amp;VLOOKUP(B134,Classification!$N$5:$O$14,2,FALSE),"\I:")</f>
        <v>rep_GDPSER</v>
      </c>
      <c r="E134" t="str">
        <f>IFERROR(VLOOKUP(A134,Classification!$A$4:$B$39,2,FALSE),"\I:")</f>
        <v>SaudiArabia</v>
      </c>
      <c r="F134" s="4">
        <f>SUMIFS('Selected scen drivers'!F$2:F$271,'Selected scen drivers'!$A$2:$A$271,reporting!$A134,'Selected scen drivers'!$B$2:$B$271,reporting!$B134)</f>
        <v>770.73193219484699</v>
      </c>
      <c r="G134" s="4">
        <f>SUMIFS('Selected scen drivers'!G$2:G$271,'Selected scen drivers'!$A$2:$A$271,reporting!$A134,'Selected scen drivers'!$B$2:$B$271,reporting!$B134)</f>
        <v>772.83212975993899</v>
      </c>
      <c r="H134" s="4">
        <f>SUMIFS('Selected scen drivers'!H$2:H$271,'Selected scen drivers'!$A$2:$A$271,reporting!$A134,'Selected scen drivers'!$B$2:$B$271,reporting!$B134)</f>
        <v>937.97392955970201</v>
      </c>
      <c r="I134" s="4">
        <f>SUMIFS('Selected scen drivers'!I$2:I$271,'Selected scen drivers'!$A$2:$A$271,reporting!$A134,'Selected scen drivers'!$B$2:$B$271,reporting!$B134)</f>
        <v>1161.5135871376699</v>
      </c>
      <c r="J134" s="4">
        <f>SUMIFS('Selected scen drivers'!J$2:J$271,'Selected scen drivers'!$A$2:$A$271,reporting!$A134,'Selected scen drivers'!$B$2:$B$271,reporting!$B134)</f>
        <v>1362.5055854841601</v>
      </c>
      <c r="K134" s="4">
        <f>SUMIFS('Selected scen drivers'!K$2:K$271,'Selected scen drivers'!$A$2:$A$271,reporting!$A134,'Selected scen drivers'!$B$2:$B$271,reporting!$B134)</f>
        <v>1542.6308554930199</v>
      </c>
      <c r="L134" s="4">
        <f>SUMIFS('Selected scen drivers'!L$2:L$271,'Selected scen drivers'!$A$2:$A$271,reporting!$A134,'Selected scen drivers'!$B$2:$B$271,reporting!$B134)</f>
        <v>1698.6434616450699</v>
      </c>
      <c r="M134" s="4">
        <f>SUMIFS('Selected scen drivers'!M$2:M$271,'Selected scen drivers'!$A$2:$A$271,reporting!$A134,'Selected scen drivers'!$B$2:$B$271,reporting!$B134)</f>
        <v>1832.32577031916</v>
      </c>
      <c r="N134" s="4">
        <f>SUMIFS('Selected scen drivers'!N$2:N$271,'Selected scen drivers'!$A$2:$A$271,reporting!$A134,'Selected scen drivers'!$B$2:$B$271,reporting!$B134)</f>
        <v>1948.7398952416199</v>
      </c>
      <c r="O134" s="4">
        <f>SUMIFS('Selected scen drivers'!O$2:O$271,'Selected scen drivers'!$A$2:$A$271,reporting!$A134,'Selected scen drivers'!$B$2:$B$271,reporting!$B134)</f>
        <v>2045.37893085524</v>
      </c>
      <c r="P134" s="4">
        <f>SUMIFS('Selected scen drivers'!P$2:P$271,'Selected scen drivers'!$A$2:$A$271,reporting!$A134,'Selected scen drivers'!$B$2:$B$271,reporting!$B134)</f>
        <v>2126.3630899544401</v>
      </c>
      <c r="Q134" s="4">
        <f>SUMIFS('Selected scen drivers'!Q$2:Q$271,'Selected scen drivers'!$A$2:$A$271,reporting!$A134,'Selected scen drivers'!$B$2:$B$271,reporting!$B134)</f>
        <v>2193.1366206348398</v>
      </c>
      <c r="R134" s="4">
        <f>SUMIFS('Selected scen drivers'!R$2:R$271,'Selected scen drivers'!$A$2:$A$271,reporting!$A134,'Selected scen drivers'!$B$2:$B$271,reporting!$B134)</f>
        <v>2246.5786304328599</v>
      </c>
      <c r="S134" s="4">
        <f>SUMIFS('Selected scen drivers'!S$2:S$271,'Selected scen drivers'!$A$2:$A$271,reporting!$A134,'Selected scen drivers'!$B$2:$B$271,reporting!$B134)</f>
        <v>2292.2439197161598</v>
      </c>
      <c r="T134" s="4">
        <f>SUMIFS('Selected scen drivers'!T$2:T$271,'Selected scen drivers'!$A$2:$A$271,reporting!$A134,'Selected scen drivers'!$B$2:$B$271,reporting!$B134)</f>
        <v>2332.0162903485698</v>
      </c>
      <c r="U134" s="4">
        <f>SUMIFS('Selected scen drivers'!U$2:U$271,'Selected scen drivers'!$A$2:$A$271,reporting!$A134,'Selected scen drivers'!$B$2:$B$271,reporting!$B134)</f>
        <v>2366.4608828892101</v>
      </c>
      <c r="V134" s="4">
        <f>SUMIFS('Selected scen drivers'!V$2:V$271,'Selected scen drivers'!$A$2:$A$271,reporting!$A134,'Selected scen drivers'!$B$2:$B$271,reporting!$B134)</f>
        <v>2394.5247003988402</v>
      </c>
      <c r="W134" s="4">
        <f>SUMIFS('Selected scen drivers'!W$2:W$271,'Selected scen drivers'!$A$2:$A$271,reporting!$A134,'Selected scen drivers'!$B$2:$B$271,reporting!$B134)</f>
        <v>2415.0436499308398</v>
      </c>
      <c r="X134">
        <v>2</v>
      </c>
    </row>
    <row r="135" spans="1:24" ht="14.25" x14ac:dyDescent="0.45">
      <c r="A135" s="1">
        <f t="shared" si="2"/>
        <v>22</v>
      </c>
      <c r="B135" s="1">
        <f t="shared" si="3"/>
        <v>8</v>
      </c>
      <c r="D135" t="str">
        <f>IFERROR("rep_"&amp;VLOOKUP(B135,Classification!$N$5:$O$14,2,FALSE),"\I:")</f>
        <v>rep_HOU</v>
      </c>
      <c r="E135" t="str">
        <f>IFERROR(VLOOKUP(A135,Classification!$A$4:$B$39,2,FALSE),"\I:")</f>
        <v>SaudiArabia</v>
      </c>
      <c r="F135" s="4">
        <f>SUMIFS('Selected scen drivers'!F$2:F$271,'Selected scen drivers'!$A$2:$A$271,reporting!$A135,'Selected scen drivers'!$B$2:$B$271,reporting!$B135)</f>
        <v>11.481134300000001</v>
      </c>
      <c r="G135" s="4">
        <f>SUMIFS('Selected scen drivers'!G$2:G$271,'Selected scen drivers'!$A$2:$A$271,reporting!$A135,'Selected scen drivers'!$B$2:$B$271,reporting!$B135)</f>
        <v>11.69101</v>
      </c>
      <c r="H135" s="4">
        <f>SUMIFS('Selected scen drivers'!H$2:H$271,'Selected scen drivers'!$A$2:$A$271,reporting!$A135,'Selected scen drivers'!$B$2:$B$271,reporting!$B135)</f>
        <v>12.7403885</v>
      </c>
      <c r="I135" s="4">
        <f>SUMIFS('Selected scen drivers'!I$2:I$271,'Selected scen drivers'!$A$2:$A$271,reporting!$A135,'Selected scen drivers'!$B$2:$B$271,reporting!$B135)</f>
        <v>13.6321615</v>
      </c>
      <c r="J135" s="4">
        <f>SUMIFS('Selected scen drivers'!J$2:J$271,'Selected scen drivers'!$A$2:$A$271,reporting!$A135,'Selected scen drivers'!$B$2:$B$271,reporting!$B135)</f>
        <v>14.222776</v>
      </c>
      <c r="K135" s="4">
        <f>SUMIFS('Selected scen drivers'!K$2:K$271,'Selected scen drivers'!$A$2:$A$271,reporting!$A135,'Selected scen drivers'!$B$2:$B$271,reporting!$B135)</f>
        <v>14.504730500000001</v>
      </c>
      <c r="L135" s="4">
        <f>SUMIFS('Selected scen drivers'!L$2:L$271,'Selected scen drivers'!$A$2:$A$271,reporting!$A135,'Selected scen drivers'!$B$2:$B$271,reporting!$B135)</f>
        <v>14.396863</v>
      </c>
      <c r="M135" s="4">
        <f>SUMIFS('Selected scen drivers'!M$2:M$271,'Selected scen drivers'!$A$2:$A$271,reporting!$A135,'Selected scen drivers'!$B$2:$B$271,reporting!$B135)</f>
        <v>14.299981000000001</v>
      </c>
      <c r="N135" s="4">
        <f>SUMIFS('Selected scen drivers'!N$2:N$271,'Selected scen drivers'!$A$2:$A$271,reporting!$A135,'Selected scen drivers'!$B$2:$B$271,reporting!$B135)</f>
        <v>14.314086</v>
      </c>
      <c r="O135" s="4">
        <f>SUMIFS('Selected scen drivers'!O$2:O$271,'Selected scen drivers'!$A$2:$A$271,reporting!$A135,'Selected scen drivers'!$B$2:$B$271,reporting!$B135)</f>
        <v>14.254147</v>
      </c>
      <c r="P135" s="4">
        <f>SUMIFS('Selected scen drivers'!P$2:P$271,'Selected scen drivers'!$A$2:$A$271,reporting!$A135,'Selected scen drivers'!$B$2:$B$271,reporting!$B135)</f>
        <v>14.286666500000001</v>
      </c>
      <c r="Q135" s="4">
        <f>SUMIFS('Selected scen drivers'!Q$2:Q$271,'Selected scen drivers'!$A$2:$A$271,reporting!$A135,'Selected scen drivers'!$B$2:$B$271,reporting!$B135)</f>
        <v>14.232874000000001</v>
      </c>
      <c r="R135" s="4">
        <f>SUMIFS('Selected scen drivers'!R$2:R$271,'Selected scen drivers'!$A$2:$A$271,reporting!$A135,'Selected scen drivers'!$B$2:$B$271,reporting!$B135)</f>
        <v>14.022933999999999</v>
      </c>
      <c r="S135" s="4">
        <f>SUMIFS('Selected scen drivers'!S$2:S$271,'Selected scen drivers'!$A$2:$A$271,reporting!$A135,'Selected scen drivers'!$B$2:$B$271,reporting!$B135)</f>
        <v>13.6348085</v>
      </c>
      <c r="T135" s="4">
        <f>SUMIFS('Selected scen drivers'!T$2:T$271,'Selected scen drivers'!$A$2:$A$271,reporting!$A135,'Selected scen drivers'!$B$2:$B$271,reporting!$B135)</f>
        <v>13.199033999999999</v>
      </c>
      <c r="U135" s="4">
        <f>SUMIFS('Selected scen drivers'!U$2:U$271,'Selected scen drivers'!$A$2:$A$271,reporting!$A135,'Selected scen drivers'!$B$2:$B$271,reporting!$B135)</f>
        <v>12.726879</v>
      </c>
      <c r="V135" s="4">
        <f>SUMIFS('Selected scen drivers'!V$2:V$271,'Selected scen drivers'!$A$2:$A$271,reporting!$A135,'Selected scen drivers'!$B$2:$B$271,reporting!$B135)</f>
        <v>12.272812999999999</v>
      </c>
      <c r="W135" s="4">
        <f>SUMIFS('Selected scen drivers'!W$2:W$271,'Selected scen drivers'!$A$2:$A$271,reporting!$A135,'Selected scen drivers'!$B$2:$B$271,reporting!$B135)</f>
        <v>11.807161000000001</v>
      </c>
      <c r="X135">
        <v>2</v>
      </c>
    </row>
    <row r="136" spans="1:24" ht="14.25" x14ac:dyDescent="0.45">
      <c r="A136" s="1">
        <f t="shared" si="2"/>
        <v>22</v>
      </c>
      <c r="B136" s="1">
        <f t="shared" si="3"/>
        <v>9</v>
      </c>
      <c r="D136" t="str">
        <f>IFERROR("rep_"&amp;VLOOKUP(B136,Classification!$N$5:$O$14,2,FALSE),"\I:")</f>
        <v>rep_POP</v>
      </c>
      <c r="E136" t="str">
        <f>IFERROR(VLOOKUP(A136,Classification!$A$4:$B$39,2,FALSE),"\I:")</f>
        <v>SaudiArabia</v>
      </c>
      <c r="F136" s="4">
        <f>SUMIFS('Selected scen drivers'!F$2:F$271,'Selected scen drivers'!$A$2:$A$271,reporting!$A136,'Selected scen drivers'!$B$2:$B$271,reporting!$B136)</f>
        <v>35.631392200000001</v>
      </c>
      <c r="G136" s="4">
        <f>SUMIFS('Selected scen drivers'!G$2:G$271,'Selected scen drivers'!$A$2:$A$271,reporting!$A136,'Selected scen drivers'!$B$2:$B$271,reporting!$B136)</f>
        <v>36.229968999999997</v>
      </c>
      <c r="H136" s="4">
        <f>SUMIFS('Selected scen drivers'!H$2:H$271,'Selected scen drivers'!$A$2:$A$271,reporting!$A136,'Selected scen drivers'!$B$2:$B$271,reporting!$B136)</f>
        <v>39.222853000000001</v>
      </c>
      <c r="I136" s="4">
        <f>SUMIFS('Selected scen drivers'!I$2:I$271,'Selected scen drivers'!$A$2:$A$271,reporting!$A136,'Selected scen drivers'!$B$2:$B$271,reporting!$B136)</f>
        <v>41.914676</v>
      </c>
      <c r="J136" s="4">
        <f>SUMIFS('Selected scen drivers'!J$2:J$271,'Selected scen drivers'!$A$2:$A$271,reporting!$A136,'Selected scen drivers'!$B$2:$B$271,reporting!$B136)</f>
        <v>44.325474999999997</v>
      </c>
      <c r="K136" s="4">
        <f>SUMIFS('Selected scen drivers'!K$2:K$271,'Selected scen drivers'!$A$2:$A$271,reporting!$A136,'Selected scen drivers'!$B$2:$B$271,reporting!$B136)</f>
        <v>46.439472000000002</v>
      </c>
      <c r="L136" s="4">
        <f>SUMIFS('Selected scen drivers'!L$2:L$271,'Selected scen drivers'!$A$2:$A$271,reporting!$A136,'Selected scen drivers'!$B$2:$B$271,reporting!$B136)</f>
        <v>48.200252999999996</v>
      </c>
      <c r="M136" s="4">
        <f>SUMIFS('Selected scen drivers'!M$2:M$271,'Selected scen drivers'!$A$2:$A$271,reporting!$A136,'Selected scen drivers'!$B$2:$B$271,reporting!$B136)</f>
        <v>49.564405999999998</v>
      </c>
      <c r="N136" s="4">
        <f>SUMIFS('Selected scen drivers'!N$2:N$271,'Selected scen drivers'!$A$2:$A$271,reporting!$A136,'Selected scen drivers'!$B$2:$B$271,reporting!$B136)</f>
        <v>50.536026</v>
      </c>
      <c r="O136" s="4">
        <f>SUMIFS('Selected scen drivers'!O$2:O$271,'Selected scen drivers'!$A$2:$A$271,reporting!$A136,'Selected scen drivers'!$B$2:$B$271,reporting!$B136)</f>
        <v>51.122323000000002</v>
      </c>
      <c r="P136" s="4">
        <f>SUMIFS('Selected scen drivers'!P$2:P$271,'Selected scen drivers'!$A$2:$A$271,reporting!$A136,'Selected scen drivers'!$B$2:$B$271,reporting!$B136)</f>
        <v>51.308354999999899</v>
      </c>
      <c r="Q136" s="4">
        <f>SUMIFS('Selected scen drivers'!Q$2:Q$271,'Selected scen drivers'!$A$2:$A$271,reporting!$A136,'Selected scen drivers'!$B$2:$B$271,reporting!$B136)</f>
        <v>51.200380000000003</v>
      </c>
      <c r="R136" s="4">
        <f>SUMIFS('Selected scen drivers'!R$2:R$271,'Selected scen drivers'!$A$2:$A$271,reporting!$A136,'Selected scen drivers'!$B$2:$B$271,reporting!$B136)</f>
        <v>50.895884000000002</v>
      </c>
      <c r="S136" s="4">
        <f>SUMIFS('Selected scen drivers'!S$2:S$271,'Selected scen drivers'!$A$2:$A$271,reporting!$A136,'Selected scen drivers'!$B$2:$B$271,reporting!$B136)</f>
        <v>50.489567000000001</v>
      </c>
      <c r="T136" s="4">
        <f>SUMIFS('Selected scen drivers'!T$2:T$271,'Selected scen drivers'!$A$2:$A$271,reporting!$A136,'Selected scen drivers'!$B$2:$B$271,reporting!$B136)</f>
        <v>50.021689000000002</v>
      </c>
      <c r="U136" s="4">
        <f>SUMIFS('Selected scen drivers'!U$2:U$271,'Selected scen drivers'!$A$2:$A$271,reporting!$A136,'Selected scen drivers'!$B$2:$B$271,reporting!$B136)</f>
        <v>49.475763000000001</v>
      </c>
      <c r="V136" s="4">
        <f>SUMIFS('Selected scen drivers'!V$2:V$271,'Selected scen drivers'!$A$2:$A$271,reporting!$A136,'Selected scen drivers'!$B$2:$B$271,reporting!$B136)</f>
        <v>48.798164999999997</v>
      </c>
      <c r="W136" s="4">
        <f>SUMIFS('Selected scen drivers'!W$2:W$271,'Selected scen drivers'!$A$2:$A$271,reporting!$A136,'Selected scen drivers'!$B$2:$B$271,reporting!$B136)</f>
        <v>47.984712000000002</v>
      </c>
      <c r="X136">
        <v>2</v>
      </c>
    </row>
    <row r="137" spans="1:24" ht="14.25" x14ac:dyDescent="0.45">
      <c r="A137" s="1">
        <f t="shared" si="2"/>
        <v>23</v>
      </c>
      <c r="B137" s="1">
        <f t="shared" si="3"/>
        <v>1</v>
      </c>
      <c r="D137" t="str">
        <f>IFERROR("rep_"&amp;VLOOKUP(B137,Classification!$N$5:$O$14,2,FALSE),"\I:")</f>
        <v>rep_GDP</v>
      </c>
      <c r="E137" t="str">
        <f>IFERROR(VLOOKUP(A137,Classification!$A$4:$B$39,2,FALSE),"\I:")</f>
        <v>EU_north</v>
      </c>
      <c r="F137" s="4">
        <f>SUMIFS('Selected scen drivers'!F$2:F$271,'Selected scen drivers'!$A$2:$A$271,reporting!$A137,'Selected scen drivers'!$B$2:$B$271,reporting!$B137)</f>
        <v>1044.8878</v>
      </c>
      <c r="G137" s="4">
        <f>SUMIFS('Selected scen drivers'!G$2:G$271,'Selected scen drivers'!$A$2:$A$271,reporting!$A137,'Selected scen drivers'!$B$2:$B$271,reporting!$B137)</f>
        <v>1057.941</v>
      </c>
      <c r="H137" s="4">
        <f>SUMIFS('Selected scen drivers'!H$2:H$271,'Selected scen drivers'!$A$2:$A$271,reporting!$A137,'Selected scen drivers'!$B$2:$B$271,reporting!$B137)</f>
        <v>1182.175</v>
      </c>
      <c r="I137" s="4">
        <f>SUMIFS('Selected scen drivers'!I$2:I$271,'Selected scen drivers'!$A$2:$A$271,reporting!$A137,'Selected scen drivers'!$B$2:$B$271,reporting!$B137)</f>
        <v>1303.604</v>
      </c>
      <c r="J137" s="4">
        <f>SUMIFS('Selected scen drivers'!J$2:J$271,'Selected scen drivers'!$A$2:$A$271,reporting!$A137,'Selected scen drivers'!$B$2:$B$271,reporting!$B137)</f>
        <v>1408.6179999999999</v>
      </c>
      <c r="K137" s="4">
        <f>SUMIFS('Selected scen drivers'!K$2:K$271,'Selected scen drivers'!$A$2:$A$271,reporting!$A137,'Selected scen drivers'!$B$2:$B$271,reporting!$B137)</f>
        <v>1508.2919999999999</v>
      </c>
      <c r="L137" s="4">
        <f>SUMIFS('Selected scen drivers'!L$2:L$271,'Selected scen drivers'!$A$2:$A$271,reporting!$A137,'Selected scen drivers'!$B$2:$B$271,reporting!$B137)</f>
        <v>1608.011</v>
      </c>
      <c r="M137" s="4">
        <f>SUMIFS('Selected scen drivers'!M$2:M$271,'Selected scen drivers'!$A$2:$A$271,reporting!$A137,'Selected scen drivers'!$B$2:$B$271,reporting!$B137)</f>
        <v>1709.31</v>
      </c>
      <c r="N137" s="4">
        <f>SUMIFS('Selected scen drivers'!N$2:N$271,'Selected scen drivers'!$A$2:$A$271,reporting!$A137,'Selected scen drivers'!$B$2:$B$271,reporting!$B137)</f>
        <v>1813.9469999999999</v>
      </c>
      <c r="O137" s="4">
        <f>SUMIFS('Selected scen drivers'!O$2:O$271,'Selected scen drivers'!$A$2:$A$271,reporting!$A137,'Selected scen drivers'!$B$2:$B$271,reporting!$B137)</f>
        <v>1924.6669999999999</v>
      </c>
      <c r="P137" s="4">
        <f>SUMIFS('Selected scen drivers'!P$2:P$271,'Selected scen drivers'!$A$2:$A$271,reporting!$A137,'Selected scen drivers'!$B$2:$B$271,reporting!$B137)</f>
        <v>2041.164</v>
      </c>
      <c r="Q137" s="4">
        <f>SUMIFS('Selected scen drivers'!Q$2:Q$271,'Selected scen drivers'!$A$2:$A$271,reporting!$A137,'Selected scen drivers'!$B$2:$B$271,reporting!$B137)</f>
        <v>2156.1550000000002</v>
      </c>
      <c r="R137" s="4">
        <f>SUMIFS('Selected scen drivers'!R$2:R$271,'Selected scen drivers'!$A$2:$A$271,reporting!$A137,'Selected scen drivers'!$B$2:$B$271,reporting!$B137)</f>
        <v>2266.377</v>
      </c>
      <c r="S137" s="4">
        <f>SUMIFS('Selected scen drivers'!S$2:S$271,'Selected scen drivers'!$A$2:$A$271,reporting!$A137,'Selected scen drivers'!$B$2:$B$271,reporting!$B137)</f>
        <v>2370.5410000000002</v>
      </c>
      <c r="T137" s="4">
        <f>SUMIFS('Selected scen drivers'!T$2:T$271,'Selected scen drivers'!$A$2:$A$271,reporting!$A137,'Selected scen drivers'!$B$2:$B$271,reporting!$B137)</f>
        <v>2467.1039999999998</v>
      </c>
      <c r="U137" s="4">
        <f>SUMIFS('Selected scen drivers'!U$2:U$271,'Selected scen drivers'!$A$2:$A$271,reporting!$A137,'Selected scen drivers'!$B$2:$B$271,reporting!$B137)</f>
        <v>2555.915</v>
      </c>
      <c r="V137" s="4">
        <f>SUMIFS('Selected scen drivers'!V$2:V$271,'Selected scen drivers'!$A$2:$A$271,reporting!$A137,'Selected scen drivers'!$B$2:$B$271,reporting!$B137)</f>
        <v>2638.2460000000001</v>
      </c>
      <c r="W137" s="4">
        <f>SUMIFS('Selected scen drivers'!W$2:W$271,'Selected scen drivers'!$A$2:$A$271,reporting!$A137,'Selected scen drivers'!$B$2:$B$271,reporting!$B137)</f>
        <v>2713.9459999999999</v>
      </c>
      <c r="X137">
        <v>2</v>
      </c>
    </row>
    <row r="138" spans="1:24" ht="14.25" x14ac:dyDescent="0.45">
      <c r="A138" s="1">
        <f t="shared" si="2"/>
        <v>23</v>
      </c>
      <c r="B138" s="1">
        <f t="shared" si="3"/>
        <v>2</v>
      </c>
      <c r="D138" t="str">
        <f>IFERROR("rep_"&amp;VLOOKUP(B138,Classification!$N$5:$O$14,2,FALSE),"\I:")</f>
        <v>rep_GDPAGR</v>
      </c>
      <c r="E138" t="str">
        <f>IFERROR(VLOOKUP(A138,Classification!$A$4:$B$39,2,FALSE),"\I:")</f>
        <v>EU_north</v>
      </c>
      <c r="F138" s="4">
        <f>SUMIFS('Selected scen drivers'!F$2:F$271,'Selected scen drivers'!$A$2:$A$271,reporting!$A138,'Selected scen drivers'!$B$2:$B$271,reporting!$B138)</f>
        <v>18.287489692474601</v>
      </c>
      <c r="G138" s="4">
        <f>SUMIFS('Selected scen drivers'!G$2:G$271,'Selected scen drivers'!$A$2:$A$271,reporting!$A138,'Selected scen drivers'!$B$2:$B$271,reporting!$B138)</f>
        <v>18.511704008387401</v>
      </c>
      <c r="H138" s="4">
        <f>SUMIFS('Selected scen drivers'!H$2:H$271,'Selected scen drivers'!$A$2:$A$271,reporting!$A138,'Selected scen drivers'!$B$2:$B$271,reporting!$B138)</f>
        <v>20.526830584771702</v>
      </c>
      <c r="I138" s="4">
        <f>SUMIFS('Selected scen drivers'!I$2:I$271,'Selected scen drivers'!$A$2:$A$271,reporting!$A138,'Selected scen drivers'!$B$2:$B$271,reporting!$B138)</f>
        <v>22.583548361763601</v>
      </c>
      <c r="J138" s="4">
        <f>SUMIFS('Selected scen drivers'!J$2:J$271,'Selected scen drivers'!$A$2:$A$271,reporting!$A138,'Selected scen drivers'!$B$2:$B$271,reporting!$B138)</f>
        <v>24.346505134376901</v>
      </c>
      <c r="K138" s="4">
        <f>SUMIFS('Selected scen drivers'!K$2:K$271,'Selected scen drivers'!$A$2:$A$271,reporting!$A138,'Selected scen drivers'!$B$2:$B$271,reporting!$B138)</f>
        <v>26.0299329620217</v>
      </c>
      <c r="L138" s="4">
        <f>SUMIFS('Selected scen drivers'!L$2:L$271,'Selected scen drivers'!$A$2:$A$271,reporting!$A138,'Selected scen drivers'!$B$2:$B$271,reporting!$B138)</f>
        <v>27.711065403567499</v>
      </c>
      <c r="M138" s="4">
        <f>SUMIFS('Selected scen drivers'!M$2:M$271,'Selected scen drivers'!$A$2:$A$271,reporting!$A138,'Selected scen drivers'!$B$2:$B$271,reporting!$B138)</f>
        <v>29.419045596251301</v>
      </c>
      <c r="N138" s="4">
        <f>SUMIFS('Selected scen drivers'!N$2:N$271,'Selected scen drivers'!$A$2:$A$271,reporting!$A138,'Selected scen drivers'!$B$2:$B$271,reporting!$B138)</f>
        <v>31.197378779794299</v>
      </c>
      <c r="O138" s="4">
        <f>SUMIFS('Selected scen drivers'!O$2:O$271,'Selected scen drivers'!$A$2:$A$271,reporting!$A138,'Selected scen drivers'!$B$2:$B$271,reporting!$B138)</f>
        <v>33.094227764656097</v>
      </c>
      <c r="P138" s="4">
        <f>SUMIFS('Selected scen drivers'!P$2:P$271,'Selected scen drivers'!$A$2:$A$271,reporting!$A138,'Selected scen drivers'!$B$2:$B$271,reporting!$B138)</f>
        <v>35.099122610004102</v>
      </c>
      <c r="Q138" s="4">
        <f>SUMIFS('Selected scen drivers'!Q$2:Q$271,'Selected scen drivers'!$A$2:$A$271,reporting!$A138,'Selected scen drivers'!$B$2:$B$271,reporting!$B138)</f>
        <v>37.081744159724302</v>
      </c>
      <c r="R138" s="4">
        <f>SUMIFS('Selected scen drivers'!R$2:R$271,'Selected scen drivers'!$A$2:$A$271,reporting!$A138,'Selected scen drivers'!$B$2:$B$271,reporting!$B138)</f>
        <v>38.979818588413004</v>
      </c>
      <c r="S138" s="4">
        <f>SUMIFS('Selected scen drivers'!S$2:S$271,'Selected scen drivers'!$A$2:$A$271,reporting!$A138,'Selected scen drivers'!$B$2:$B$271,reporting!$B138)</f>
        <v>40.768850303855999</v>
      </c>
      <c r="T138" s="4">
        <f>SUMIFS('Selected scen drivers'!T$2:T$271,'Selected scen drivers'!$A$2:$A$271,reporting!$A138,'Selected scen drivers'!$B$2:$B$271,reporting!$B138)</f>
        <v>42.4330391473353</v>
      </c>
      <c r="U138" s="4">
        <f>SUMIFS('Selected scen drivers'!U$2:U$271,'Selected scen drivers'!$A$2:$A$271,reporting!$A138,'Selected scen drivers'!$B$2:$B$271,reporting!$B138)</f>
        <v>43.976415780334897</v>
      </c>
      <c r="V138" s="4">
        <f>SUMIFS('Selected scen drivers'!V$2:V$271,'Selected scen drivers'!$A$2:$A$271,reporting!$A138,'Selected scen drivers'!$B$2:$B$271,reporting!$B138)</f>
        <v>45.418538168824298</v>
      </c>
      <c r="W138" s="4">
        <f>SUMIFS('Selected scen drivers'!W$2:W$271,'Selected scen drivers'!$A$2:$A$271,reporting!$A138,'Selected scen drivers'!$B$2:$B$271,reporting!$B138)</f>
        <v>46.748571801720601</v>
      </c>
      <c r="X138">
        <v>2</v>
      </c>
    </row>
    <row r="139" spans="1:24" ht="14.25" x14ac:dyDescent="0.45">
      <c r="A139" s="1">
        <f t="shared" ref="A139:A202" si="4">A133+1</f>
        <v>23</v>
      </c>
      <c r="B139" s="1">
        <f t="shared" ref="B139:B202" si="5">B133</f>
        <v>3</v>
      </c>
      <c r="D139" t="str">
        <f>IFERROR("rep_"&amp;VLOOKUP(B139,Classification!$N$5:$O$14,2,FALSE),"\I:")</f>
        <v>rep_GDPIND</v>
      </c>
      <c r="E139" t="str">
        <f>IFERROR(VLOOKUP(A139,Classification!$A$4:$B$39,2,FALSE),"\I:")</f>
        <v>EU_north</v>
      </c>
      <c r="F139" s="4">
        <f>SUMIFS('Selected scen drivers'!F$2:F$271,'Selected scen drivers'!$A$2:$A$271,reporting!$A139,'Selected scen drivers'!$B$2:$B$271,reporting!$B139)</f>
        <v>272.514597727656</v>
      </c>
      <c r="G139" s="4">
        <f>SUMIFS('Selected scen drivers'!G$2:G$271,'Selected scen drivers'!$A$2:$A$271,reporting!$A139,'Selected scen drivers'!$B$2:$B$271,reporting!$B139)</f>
        <v>275.90922228927099</v>
      </c>
      <c r="H139" s="4">
        <f>SUMIFS('Selected scen drivers'!H$2:H$271,'Selected scen drivers'!$A$2:$A$271,reporting!$A139,'Selected scen drivers'!$B$2:$B$271,reporting!$B139)</f>
        <v>310.87554830377297</v>
      </c>
      <c r="I139" s="4">
        <f>SUMIFS('Selected scen drivers'!I$2:I$271,'Selected scen drivers'!$A$2:$A$271,reporting!$A139,'Selected scen drivers'!$B$2:$B$271,reporting!$B139)</f>
        <v>345.95230763756598</v>
      </c>
      <c r="J139" s="4">
        <f>SUMIFS('Selected scen drivers'!J$2:J$271,'Selected scen drivers'!$A$2:$A$271,reporting!$A139,'Selected scen drivers'!$B$2:$B$271,reporting!$B139)</f>
        <v>377.218290505585</v>
      </c>
      <c r="K139" s="4">
        <f>SUMIFS('Selected scen drivers'!K$2:K$271,'Selected scen drivers'!$A$2:$A$271,reporting!$A139,'Selected scen drivers'!$B$2:$B$271,reporting!$B139)</f>
        <v>407.59019129287401</v>
      </c>
      <c r="L139" s="4">
        <f>SUMIFS('Selected scen drivers'!L$2:L$271,'Selected scen drivers'!$A$2:$A$271,reporting!$A139,'Selected scen drivers'!$B$2:$B$271,reporting!$B139)</f>
        <v>438.46999721604601</v>
      </c>
      <c r="M139" s="4">
        <f>SUMIFS('Selected scen drivers'!M$2:M$271,'Selected scen drivers'!$A$2:$A$271,reporting!$A139,'Selected scen drivers'!$B$2:$B$271,reporting!$B139)</f>
        <v>470.28768354281499</v>
      </c>
      <c r="N139" s="4">
        <f>SUMIFS('Selected scen drivers'!N$2:N$271,'Selected scen drivers'!$A$2:$A$271,reporting!$A139,'Selected scen drivers'!$B$2:$B$271,reporting!$B139)</f>
        <v>503.56145958082499</v>
      </c>
      <c r="O139" s="4">
        <f>SUMIFS('Selected scen drivers'!O$2:O$271,'Selected scen drivers'!$A$2:$A$271,reporting!$A139,'Selected scen drivers'!$B$2:$B$271,reporting!$B139)</f>
        <v>539.08129414018197</v>
      </c>
      <c r="P139" s="4">
        <f>SUMIFS('Selected scen drivers'!P$2:P$271,'Selected scen drivers'!$A$2:$A$271,reporting!$A139,'Selected scen drivers'!$B$2:$B$271,reporting!$B139)</f>
        <v>576.79471298831197</v>
      </c>
      <c r="Q139" s="4">
        <f>SUMIFS('Selected scen drivers'!Q$2:Q$271,'Selected scen drivers'!$A$2:$A$271,reporting!$A139,'Selected scen drivers'!$B$2:$B$271,reporting!$B139)</f>
        <v>614.66090970786399</v>
      </c>
      <c r="R139" s="4">
        <f>SUMIFS('Selected scen drivers'!R$2:R$271,'Selected scen drivers'!$A$2:$A$271,reporting!$A139,'Selected scen drivers'!$B$2:$B$271,reporting!$B139)</f>
        <v>651.72428397399995</v>
      </c>
      <c r="S139" s="4">
        <f>SUMIFS('Selected scen drivers'!S$2:S$271,'Selected scen drivers'!$A$2:$A$271,reporting!$A139,'Selected scen drivers'!$B$2:$B$271,reporting!$B139)</f>
        <v>687.57489330426199</v>
      </c>
      <c r="T139" s="4">
        <f>SUMIFS('Selected scen drivers'!T$2:T$271,'Selected scen drivers'!$A$2:$A$271,reporting!$A139,'Selected scen drivers'!$B$2:$B$271,reporting!$B139)</f>
        <v>721.72265117676102</v>
      </c>
      <c r="U139" s="4">
        <f>SUMIFS('Selected scen drivers'!U$2:U$271,'Selected scen drivers'!$A$2:$A$271,reporting!$A139,'Selected scen drivers'!$B$2:$B$271,reporting!$B139)</f>
        <v>754.06565652798702</v>
      </c>
      <c r="V139" s="4">
        <f>SUMIFS('Selected scen drivers'!V$2:V$271,'Selected scen drivers'!$A$2:$A$271,reporting!$A139,'Selected scen drivers'!$B$2:$B$271,reporting!$B139)</f>
        <v>784.91878031864701</v>
      </c>
      <c r="W139" s="4">
        <f>SUMIFS('Selected scen drivers'!W$2:W$271,'Selected scen drivers'!$A$2:$A$271,reporting!$A139,'Selected scen drivers'!$B$2:$B$271,reporting!$B139)</f>
        <v>814.18380000000002</v>
      </c>
      <c r="X139">
        <v>2</v>
      </c>
    </row>
    <row r="140" spans="1:24" ht="14.25" x14ac:dyDescent="0.45">
      <c r="A140" s="1">
        <f t="shared" si="4"/>
        <v>23</v>
      </c>
      <c r="B140" s="1">
        <f t="shared" si="5"/>
        <v>7</v>
      </c>
      <c r="D140" t="str">
        <f>IFERROR("rep_"&amp;VLOOKUP(B140,Classification!$N$5:$O$14,2,FALSE),"\I:")</f>
        <v>rep_GDPSER</v>
      </c>
      <c r="E140" t="str">
        <f>IFERROR(VLOOKUP(A140,Classification!$A$4:$B$39,2,FALSE),"\I:")</f>
        <v>EU_north</v>
      </c>
      <c r="F140" s="4">
        <f>SUMIFS('Selected scen drivers'!F$2:F$271,'Selected scen drivers'!$A$2:$A$271,reporting!$A140,'Selected scen drivers'!$B$2:$B$271,reporting!$B140)</f>
        <v>754.08571257986898</v>
      </c>
      <c r="G140" s="4">
        <f>SUMIFS('Selected scen drivers'!G$2:G$271,'Selected scen drivers'!$A$2:$A$271,reporting!$A140,'Selected scen drivers'!$B$2:$B$271,reporting!$B140)</f>
        <v>763.52007370234196</v>
      </c>
      <c r="H140" s="4">
        <f>SUMIFS('Selected scen drivers'!H$2:H$271,'Selected scen drivers'!$A$2:$A$271,reporting!$A140,'Selected scen drivers'!$B$2:$B$271,reporting!$B140)</f>
        <v>850.77262111145501</v>
      </c>
      <c r="I140" s="4">
        <f>SUMIFS('Selected scen drivers'!I$2:I$271,'Selected scen drivers'!$A$2:$A$271,reporting!$A140,'Selected scen drivers'!$B$2:$B$271,reporting!$B140)</f>
        <v>935.06814400067003</v>
      </c>
      <c r="J140" s="4">
        <f>SUMIFS('Selected scen drivers'!J$2:J$271,'Selected scen drivers'!$A$2:$A$271,reporting!$A140,'Selected scen drivers'!$B$2:$B$271,reporting!$B140)</f>
        <v>1007.05320436004</v>
      </c>
      <c r="K140" s="4">
        <f>SUMIFS('Selected scen drivers'!K$2:K$271,'Selected scen drivers'!$A$2:$A$271,reporting!$A140,'Selected scen drivers'!$B$2:$B$271,reporting!$B140)</f>
        <v>1074.6718757450999</v>
      </c>
      <c r="L140" s="4">
        <f>SUMIFS('Selected scen drivers'!L$2:L$271,'Selected scen drivers'!$A$2:$A$271,reporting!$A140,'Selected scen drivers'!$B$2:$B$271,reporting!$B140)</f>
        <v>1141.82993738039</v>
      </c>
      <c r="M140" s="4">
        <f>SUMIFS('Selected scen drivers'!M$2:M$271,'Selected scen drivers'!$A$2:$A$271,reporting!$A140,'Selected scen drivers'!$B$2:$B$271,reporting!$B140)</f>
        <v>1209.60327086093</v>
      </c>
      <c r="N140" s="4">
        <f>SUMIFS('Selected scen drivers'!N$2:N$271,'Selected scen drivers'!$A$2:$A$271,reporting!$A140,'Selected scen drivers'!$B$2:$B$271,reporting!$B140)</f>
        <v>1279.18816163938</v>
      </c>
      <c r="O140" s="4">
        <f>SUMIFS('Selected scen drivers'!O$2:O$271,'Selected scen drivers'!$A$2:$A$271,reporting!$A140,'Selected scen drivers'!$B$2:$B$271,reporting!$B140)</f>
        <v>1352.4914780951599</v>
      </c>
      <c r="P140" s="4">
        <f>SUMIFS('Selected scen drivers'!P$2:P$271,'Selected scen drivers'!$A$2:$A$271,reporting!$A140,'Selected scen drivers'!$B$2:$B$271,reporting!$B140)</f>
        <v>1429.2701644016799</v>
      </c>
      <c r="Q140" s="4">
        <f>SUMIFS('Selected scen drivers'!Q$2:Q$271,'Selected scen drivers'!$A$2:$A$271,reporting!$A140,'Selected scen drivers'!$B$2:$B$271,reporting!$B140)</f>
        <v>1504.41234613241</v>
      </c>
      <c r="R140" s="4">
        <f>SUMIFS('Selected scen drivers'!R$2:R$271,'Selected scen drivers'!$A$2:$A$271,reporting!$A140,'Selected scen drivers'!$B$2:$B$271,reporting!$B140)</f>
        <v>1575.6728974375901</v>
      </c>
      <c r="S140" s="4">
        <f>SUMIFS('Selected scen drivers'!S$2:S$271,'Selected scen drivers'!$A$2:$A$271,reporting!$A140,'Selected scen drivers'!$B$2:$B$271,reporting!$B140)</f>
        <v>1642.19725639188</v>
      </c>
      <c r="T140" s="4">
        <f>SUMIFS('Selected scen drivers'!T$2:T$271,'Selected scen drivers'!$A$2:$A$271,reporting!$A140,'Selected scen drivers'!$B$2:$B$271,reporting!$B140)</f>
        <v>1702.9483096759</v>
      </c>
      <c r="U140" s="4">
        <f>SUMIFS('Selected scen drivers'!U$2:U$271,'Selected scen drivers'!$A$2:$A$271,reporting!$A140,'Selected scen drivers'!$B$2:$B$271,reporting!$B140)</f>
        <v>1757.8729276916799</v>
      </c>
      <c r="V140" s="4">
        <f>SUMIFS('Selected scen drivers'!V$2:V$271,'Selected scen drivers'!$A$2:$A$271,reporting!$A140,'Selected scen drivers'!$B$2:$B$271,reporting!$B140)</f>
        <v>1807.9086815125299</v>
      </c>
      <c r="W140" s="4">
        <f>SUMIFS('Selected scen drivers'!W$2:W$271,'Selected scen drivers'!$A$2:$A$271,reporting!$A140,'Selected scen drivers'!$B$2:$B$271,reporting!$B140)</f>
        <v>1853.01362819828</v>
      </c>
      <c r="X140">
        <v>2</v>
      </c>
    </row>
    <row r="141" spans="1:24" ht="14.25" x14ac:dyDescent="0.45">
      <c r="A141" s="1">
        <f t="shared" si="4"/>
        <v>23</v>
      </c>
      <c r="B141" s="1">
        <f t="shared" si="5"/>
        <v>8</v>
      </c>
      <c r="D141" t="str">
        <f>IFERROR("rep_"&amp;VLOOKUP(B141,Classification!$N$5:$O$14,2,FALSE),"\I:")</f>
        <v>rep_HOU</v>
      </c>
      <c r="E141" t="str">
        <f>IFERROR(VLOOKUP(A141,Classification!$A$4:$B$39,2,FALSE),"\I:")</f>
        <v>EU_north</v>
      </c>
      <c r="F141" s="4">
        <f>SUMIFS('Selected scen drivers'!F$2:F$271,'Selected scen drivers'!$A$2:$A$271,reporting!$A141,'Selected scen drivers'!$B$2:$B$271,reporting!$B141)</f>
        <v>6.1661567000000002</v>
      </c>
      <c r="G141" s="4">
        <f>SUMIFS('Selected scen drivers'!G$2:G$271,'Selected scen drivers'!$A$2:$A$271,reporting!$A141,'Selected scen drivers'!$B$2:$B$271,reporting!$B141)</f>
        <v>6.1755655000000003</v>
      </c>
      <c r="H141" s="4">
        <f>SUMIFS('Selected scen drivers'!H$2:H$271,'Selected scen drivers'!$A$2:$A$271,reporting!$A141,'Selected scen drivers'!$B$2:$B$271,reporting!$B141)</f>
        <v>6.2226094999999901</v>
      </c>
      <c r="I141" s="4">
        <f>SUMIFS('Selected scen drivers'!I$2:I$271,'Selected scen drivers'!$A$2:$A$271,reporting!$A141,'Selected scen drivers'!$B$2:$B$271,reporting!$B141)</f>
        <v>6.1924054999999898</v>
      </c>
      <c r="J141" s="4">
        <f>SUMIFS('Selected scen drivers'!J$2:J$271,'Selected scen drivers'!$A$2:$A$271,reporting!$A141,'Selected scen drivers'!$B$2:$B$271,reporting!$B141)</f>
        <v>6.1474640000000003</v>
      </c>
      <c r="K141" s="4">
        <f>SUMIFS('Selected scen drivers'!K$2:K$271,'Selected scen drivers'!$A$2:$A$271,reporting!$A141,'Selected scen drivers'!$B$2:$B$271,reporting!$B141)</f>
        <v>6.1259994999999901</v>
      </c>
      <c r="L141" s="4">
        <f>SUMIFS('Selected scen drivers'!L$2:L$271,'Selected scen drivers'!$A$2:$A$271,reporting!$A141,'Selected scen drivers'!$B$2:$B$271,reporting!$B141)</f>
        <v>6.11423749999999</v>
      </c>
      <c r="M141" s="4">
        <f>SUMIFS('Selected scen drivers'!M$2:M$271,'Selected scen drivers'!$A$2:$A$271,reporting!$A141,'Selected scen drivers'!$B$2:$B$271,reporting!$B141)</f>
        <v>6.0828774999999897</v>
      </c>
      <c r="N141" s="4">
        <f>SUMIFS('Selected scen drivers'!N$2:N$271,'Selected scen drivers'!$A$2:$A$271,reporting!$A141,'Selected scen drivers'!$B$2:$B$271,reporting!$B141)</f>
        <v>6.0212274999999904</v>
      </c>
      <c r="O141" s="4">
        <f>SUMIFS('Selected scen drivers'!O$2:O$271,'Selected scen drivers'!$A$2:$A$271,reporting!$A141,'Selected scen drivers'!$B$2:$B$271,reporting!$B141)</f>
        <v>5.9370364999999996</v>
      </c>
      <c r="P141" s="4">
        <f>SUMIFS('Selected scen drivers'!P$2:P$271,'Selected scen drivers'!$A$2:$A$271,reporting!$A141,'Selected scen drivers'!$B$2:$B$271,reporting!$B141)</f>
        <v>5.9496615000000004</v>
      </c>
      <c r="Q141" s="4">
        <f>SUMIFS('Selected scen drivers'!Q$2:Q$271,'Selected scen drivers'!$A$2:$A$271,reporting!$A141,'Selected scen drivers'!$B$2:$B$271,reporting!$B141)</f>
        <v>5.9681359999999897</v>
      </c>
      <c r="R141" s="4">
        <f>SUMIFS('Selected scen drivers'!R$2:R$271,'Selected scen drivers'!$A$2:$A$271,reporting!$A141,'Selected scen drivers'!$B$2:$B$271,reporting!$B141)</f>
        <v>5.9449584999999896</v>
      </c>
      <c r="S141" s="4">
        <f>SUMIFS('Selected scen drivers'!S$2:S$271,'Selected scen drivers'!$A$2:$A$271,reporting!$A141,'Selected scen drivers'!$B$2:$B$271,reporting!$B141)</f>
        <v>5.8960314999999897</v>
      </c>
      <c r="T141" s="4">
        <f>SUMIFS('Selected scen drivers'!T$2:T$271,'Selected scen drivers'!$A$2:$A$271,reporting!$A141,'Selected scen drivers'!$B$2:$B$271,reporting!$B141)</f>
        <v>5.8615879999999896</v>
      </c>
      <c r="U141" s="4">
        <f>SUMIFS('Selected scen drivers'!U$2:U$271,'Selected scen drivers'!$A$2:$A$271,reporting!$A141,'Selected scen drivers'!$B$2:$B$271,reporting!$B141)</f>
        <v>5.8606204999999996</v>
      </c>
      <c r="V141" s="4">
        <f>SUMIFS('Selected scen drivers'!V$2:V$271,'Selected scen drivers'!$A$2:$A$271,reporting!$A141,'Selected scen drivers'!$B$2:$B$271,reporting!$B141)</f>
        <v>5.8439699999999899</v>
      </c>
      <c r="W141" s="4">
        <f>SUMIFS('Selected scen drivers'!W$2:W$271,'Selected scen drivers'!$A$2:$A$271,reporting!$A141,'Selected scen drivers'!$B$2:$B$271,reporting!$B141)</f>
        <v>5.8114984999999901</v>
      </c>
      <c r="X141">
        <v>2</v>
      </c>
    </row>
    <row r="142" spans="1:24" ht="14.25" x14ac:dyDescent="0.45">
      <c r="A142" s="1">
        <f t="shared" si="4"/>
        <v>23</v>
      </c>
      <c r="B142" s="1">
        <f t="shared" si="5"/>
        <v>9</v>
      </c>
      <c r="D142" t="str">
        <f>IFERROR("rep_"&amp;VLOOKUP(B142,Classification!$N$5:$O$14,2,FALSE),"\I:")</f>
        <v>rep_POP</v>
      </c>
      <c r="E142" t="str">
        <f>IFERROR(VLOOKUP(A142,Classification!$A$4:$B$39,2,FALSE),"\I:")</f>
        <v>EU_north</v>
      </c>
      <c r="F142" s="4">
        <f>SUMIFS('Selected scen drivers'!F$2:F$271,'Selected scen drivers'!$A$2:$A$271,reporting!$A142,'Selected scen drivers'!$B$2:$B$271,reporting!$B142)</f>
        <v>21.5866586</v>
      </c>
      <c r="G142" s="4">
        <f>SUMIFS('Selected scen drivers'!G$2:G$271,'Selected scen drivers'!$A$2:$A$271,reporting!$A142,'Selected scen drivers'!$B$2:$B$271,reporting!$B142)</f>
        <v>21.657398000000001</v>
      </c>
      <c r="H142" s="4">
        <f>SUMIFS('Selected scen drivers'!H$2:H$271,'Selected scen drivers'!$A$2:$A$271,reporting!$A142,'Selected scen drivers'!$B$2:$B$271,reporting!$B142)</f>
        <v>22.011095000000001</v>
      </c>
      <c r="I142" s="4">
        <f>SUMIFS('Selected scen drivers'!I$2:I$271,'Selected scen drivers'!$A$2:$A$271,reporting!$A142,'Selected scen drivers'!$B$2:$B$271,reporting!$B142)</f>
        <v>22.252562000000001</v>
      </c>
      <c r="J142" s="4">
        <f>SUMIFS('Selected scen drivers'!J$2:J$271,'Selected scen drivers'!$A$2:$A$271,reporting!$A142,'Selected scen drivers'!$B$2:$B$271,reporting!$B142)</f>
        <v>22.478943000000001</v>
      </c>
      <c r="K142" s="4">
        <f>SUMIFS('Selected scen drivers'!K$2:K$271,'Selected scen drivers'!$A$2:$A$271,reporting!$A142,'Selected scen drivers'!$B$2:$B$271,reporting!$B142)</f>
        <v>22.718295999999999</v>
      </c>
      <c r="L142" s="4">
        <f>SUMIFS('Selected scen drivers'!L$2:L$271,'Selected scen drivers'!$A$2:$A$271,reporting!$A142,'Selected scen drivers'!$B$2:$B$271,reporting!$B142)</f>
        <v>22.998714</v>
      </c>
      <c r="M142" s="4">
        <f>SUMIFS('Selected scen drivers'!M$2:M$271,'Selected scen drivers'!$A$2:$A$271,reporting!$A142,'Selected scen drivers'!$B$2:$B$271,reporting!$B142)</f>
        <v>23.345424999999999</v>
      </c>
      <c r="N142" s="4">
        <f>SUMIFS('Selected scen drivers'!N$2:N$271,'Selected scen drivers'!$A$2:$A$271,reporting!$A142,'Selected scen drivers'!$B$2:$B$271,reporting!$B142)</f>
        <v>23.663356</v>
      </c>
      <c r="O142" s="4">
        <f>SUMIFS('Selected scen drivers'!O$2:O$271,'Selected scen drivers'!$A$2:$A$271,reporting!$A142,'Selected scen drivers'!$B$2:$B$271,reporting!$B142)</f>
        <v>23.960768000000002</v>
      </c>
      <c r="P142" s="4">
        <f>SUMIFS('Selected scen drivers'!P$2:P$271,'Selected scen drivers'!$A$2:$A$271,reporting!$A142,'Selected scen drivers'!$B$2:$B$271,reporting!$B142)</f>
        <v>24.236294999999998</v>
      </c>
      <c r="Q142" s="4">
        <f>SUMIFS('Selected scen drivers'!Q$2:Q$271,'Selected scen drivers'!$A$2:$A$271,reporting!$A142,'Selected scen drivers'!$B$2:$B$271,reporting!$B142)</f>
        <v>24.511537000000001</v>
      </c>
      <c r="R142" s="4">
        <f>SUMIFS('Selected scen drivers'!R$2:R$271,'Selected scen drivers'!$A$2:$A$271,reporting!$A142,'Selected scen drivers'!$B$2:$B$271,reporting!$B142)</f>
        <v>24.779589999999999</v>
      </c>
      <c r="S142" s="4">
        <f>SUMIFS('Selected scen drivers'!S$2:S$271,'Selected scen drivers'!$A$2:$A$271,reporting!$A142,'Selected scen drivers'!$B$2:$B$271,reporting!$B142)</f>
        <v>25.009252</v>
      </c>
      <c r="T142" s="4">
        <f>SUMIFS('Selected scen drivers'!T$2:T$271,'Selected scen drivers'!$A$2:$A$271,reporting!$A142,'Selected scen drivers'!$B$2:$B$271,reporting!$B142)</f>
        <v>25.165337999999998</v>
      </c>
      <c r="U142" s="4">
        <f>SUMIFS('Selected scen drivers'!U$2:U$271,'Selected scen drivers'!$A$2:$A$271,reporting!$A142,'Selected scen drivers'!$B$2:$B$271,reporting!$B142)</f>
        <v>25.244358999999999</v>
      </c>
      <c r="V142" s="4">
        <f>SUMIFS('Selected scen drivers'!V$2:V$271,'Selected scen drivers'!$A$2:$A$271,reporting!$A142,'Selected scen drivers'!$B$2:$B$271,reporting!$B142)</f>
        <v>25.282564000000001</v>
      </c>
      <c r="W142" s="4">
        <f>SUMIFS('Selected scen drivers'!W$2:W$271,'Selected scen drivers'!$A$2:$A$271,reporting!$A142,'Selected scen drivers'!$B$2:$B$271,reporting!$B142)</f>
        <v>25.311021</v>
      </c>
      <c r="X142">
        <v>2</v>
      </c>
    </row>
    <row r="143" spans="1:24" ht="14.25" x14ac:dyDescent="0.45">
      <c r="A143" s="1">
        <f t="shared" si="4"/>
        <v>24</v>
      </c>
      <c r="B143" s="1">
        <f t="shared" si="5"/>
        <v>1</v>
      </c>
      <c r="D143" t="str">
        <f>IFERROR("rep_"&amp;VLOOKUP(B143,Classification!$N$5:$O$14,2,FALSE),"\I:")</f>
        <v>rep_GDP</v>
      </c>
      <c r="E143" t="str">
        <f>IFERROR(VLOOKUP(A143,Classification!$A$4:$B$39,2,FALSE),"\I:")</f>
        <v>Germany</v>
      </c>
      <c r="F143" s="4">
        <f>SUMIFS('Selected scen drivers'!F$2:F$271,'Selected scen drivers'!$A$2:$A$271,reporting!$A143,'Selected scen drivers'!$B$2:$B$271,reporting!$B143)</f>
        <v>3976.0859999999998</v>
      </c>
      <c r="G143" s="4">
        <f>SUMIFS('Selected scen drivers'!G$2:G$271,'Selected scen drivers'!$A$2:$A$271,reporting!$A143,'Selected scen drivers'!$B$2:$B$271,reporting!$B143)</f>
        <v>3998.7</v>
      </c>
      <c r="H143" s="4">
        <f>SUMIFS('Selected scen drivers'!H$2:H$271,'Selected scen drivers'!$A$2:$A$271,reporting!$A143,'Selected scen drivers'!$B$2:$B$271,reporting!$B143)</f>
        <v>4276.21</v>
      </c>
      <c r="I143" s="4">
        <f>SUMIFS('Selected scen drivers'!I$2:I$271,'Selected scen drivers'!$A$2:$A$271,reporting!$A143,'Selected scen drivers'!$B$2:$B$271,reporting!$B143)</f>
        <v>4501.66</v>
      </c>
      <c r="J143" s="4">
        <f>SUMIFS('Selected scen drivers'!J$2:J$271,'Selected scen drivers'!$A$2:$A$271,reporting!$A143,'Selected scen drivers'!$B$2:$B$271,reporting!$B143)</f>
        <v>4741.78</v>
      </c>
      <c r="K143" s="4">
        <f>SUMIFS('Selected scen drivers'!K$2:K$271,'Selected scen drivers'!$A$2:$A$271,reporting!$A143,'Selected scen drivers'!$B$2:$B$271,reporting!$B143)</f>
        <v>5023.1499999999996</v>
      </c>
      <c r="L143" s="4">
        <f>SUMIFS('Selected scen drivers'!L$2:L$271,'Selected scen drivers'!$A$2:$A$271,reporting!$A143,'Selected scen drivers'!$B$2:$B$271,reporting!$B143)</f>
        <v>5321.68</v>
      </c>
      <c r="M143" s="4">
        <f>SUMIFS('Selected scen drivers'!M$2:M$271,'Selected scen drivers'!$A$2:$A$271,reporting!$A143,'Selected scen drivers'!$B$2:$B$271,reporting!$B143)</f>
        <v>5608.85</v>
      </c>
      <c r="N143" s="4">
        <f>SUMIFS('Selected scen drivers'!N$2:N$271,'Selected scen drivers'!$A$2:$A$271,reporting!$A143,'Selected scen drivers'!$B$2:$B$271,reporting!$B143)</f>
        <v>5882.48</v>
      </c>
      <c r="O143" s="4">
        <f>SUMIFS('Selected scen drivers'!O$2:O$271,'Selected scen drivers'!$A$2:$A$271,reporting!$A143,'Selected scen drivers'!$B$2:$B$271,reporting!$B143)</f>
        <v>6151.34</v>
      </c>
      <c r="P143" s="4">
        <f>SUMIFS('Selected scen drivers'!P$2:P$271,'Selected scen drivers'!$A$2:$A$271,reporting!$A143,'Selected scen drivers'!$B$2:$B$271,reporting!$B143)</f>
        <v>6423.16</v>
      </c>
      <c r="Q143" s="4">
        <f>SUMIFS('Selected scen drivers'!Q$2:Q$271,'Selected scen drivers'!$A$2:$A$271,reporting!$A143,'Selected scen drivers'!$B$2:$B$271,reporting!$B143)</f>
        <v>6693.49</v>
      </c>
      <c r="R143" s="4">
        <f>SUMIFS('Selected scen drivers'!R$2:R$271,'Selected scen drivers'!$A$2:$A$271,reporting!$A143,'Selected scen drivers'!$B$2:$B$271,reporting!$B143)</f>
        <v>6954.63</v>
      </c>
      <c r="S143" s="4">
        <f>SUMIFS('Selected scen drivers'!S$2:S$271,'Selected scen drivers'!$A$2:$A$271,reporting!$A143,'Selected scen drivers'!$B$2:$B$271,reporting!$B143)</f>
        <v>7188.15</v>
      </c>
      <c r="T143" s="4">
        <f>SUMIFS('Selected scen drivers'!T$2:T$271,'Selected scen drivers'!$A$2:$A$271,reporting!$A143,'Selected scen drivers'!$B$2:$B$271,reporting!$B143)</f>
        <v>7382.04</v>
      </c>
      <c r="U143" s="4">
        <f>SUMIFS('Selected scen drivers'!U$2:U$271,'Selected scen drivers'!$A$2:$A$271,reporting!$A143,'Selected scen drivers'!$B$2:$B$271,reporting!$B143)</f>
        <v>7537.4</v>
      </c>
      <c r="V143" s="4">
        <f>SUMIFS('Selected scen drivers'!V$2:V$271,'Selected scen drivers'!$A$2:$A$271,reporting!$A143,'Selected scen drivers'!$B$2:$B$271,reporting!$B143)</f>
        <v>7660.93</v>
      </c>
      <c r="W143" s="4">
        <f>SUMIFS('Selected scen drivers'!W$2:W$271,'Selected scen drivers'!$A$2:$A$271,reporting!$A143,'Selected scen drivers'!$B$2:$B$271,reporting!$B143)</f>
        <v>7755.9</v>
      </c>
      <c r="X143">
        <v>2</v>
      </c>
    </row>
    <row r="144" spans="1:24" ht="14.25" x14ac:dyDescent="0.45">
      <c r="A144" s="1">
        <f t="shared" si="4"/>
        <v>24</v>
      </c>
      <c r="B144" s="1">
        <f t="shared" si="5"/>
        <v>2</v>
      </c>
      <c r="D144" t="str">
        <f>IFERROR("rep_"&amp;VLOOKUP(B144,Classification!$N$5:$O$14,2,FALSE),"\I:")</f>
        <v>rep_GDPAGR</v>
      </c>
      <c r="E144" t="str">
        <f>IFERROR(VLOOKUP(A144,Classification!$A$4:$B$39,2,FALSE),"\I:")</f>
        <v>Germany</v>
      </c>
      <c r="F144" s="4">
        <f>SUMIFS('Selected scen drivers'!F$2:F$271,'Selected scen drivers'!$A$2:$A$271,reporting!$A144,'Selected scen drivers'!$B$2:$B$271,reporting!$B144)</f>
        <v>33.9305273082784</v>
      </c>
      <c r="G144" s="4">
        <f>SUMIFS('Selected scen drivers'!G$2:G$271,'Selected scen drivers'!$A$2:$A$271,reporting!$A144,'Selected scen drivers'!$B$2:$B$271,reporting!$B144)</f>
        <v>34.123507275147603</v>
      </c>
      <c r="H144" s="4">
        <f>SUMIFS('Selected scen drivers'!H$2:H$271,'Selected scen drivers'!$A$2:$A$271,reporting!$A144,'Selected scen drivers'!$B$2:$B$271,reporting!$B144)</f>
        <v>36.491680557445903</v>
      </c>
      <c r="I144" s="4">
        <f>SUMIFS('Selected scen drivers'!I$2:I$271,'Selected scen drivers'!$A$2:$A$271,reporting!$A144,'Selected scen drivers'!$B$2:$B$271,reporting!$B144)</f>
        <v>38.415592007462699</v>
      </c>
      <c r="J144" s="4">
        <f>SUMIFS('Selected scen drivers'!J$2:J$271,'Selected scen drivers'!$A$2:$A$271,reporting!$A144,'Selected scen drivers'!$B$2:$B$271,reporting!$B144)</f>
        <v>40.464692106722097</v>
      </c>
      <c r="K144" s="4">
        <f>SUMIFS('Selected scen drivers'!K$2:K$271,'Selected scen drivers'!$A$2:$A$271,reporting!$A144,'Selected scen drivers'!$B$2:$B$271,reporting!$B144)</f>
        <v>42.865805279005102</v>
      </c>
      <c r="L144" s="4">
        <f>SUMIFS('Selected scen drivers'!L$2:L$271,'Selected scen drivers'!$A$2:$A$271,reporting!$A144,'Selected scen drivers'!$B$2:$B$271,reporting!$B144)</f>
        <v>45.4133558896661</v>
      </c>
      <c r="M144" s="4">
        <f>SUMIFS('Selected scen drivers'!M$2:M$271,'Selected scen drivers'!$A$2:$A$271,reporting!$A144,'Selected scen drivers'!$B$2:$B$271,reporting!$B144)</f>
        <v>47.863964233428803</v>
      </c>
      <c r="N144" s="4">
        <f>SUMIFS('Selected scen drivers'!N$2:N$271,'Selected scen drivers'!$A$2:$A$271,reporting!$A144,'Selected scen drivers'!$B$2:$B$271,reporting!$B144)</f>
        <v>50.199026952737299</v>
      </c>
      <c r="O144" s="4">
        <f>SUMIFS('Selected scen drivers'!O$2:O$271,'Selected scen drivers'!$A$2:$A$271,reporting!$A144,'Selected scen drivers'!$B$2:$B$271,reporting!$B144)</f>
        <v>52.493384160328802</v>
      </c>
      <c r="P144" s="4">
        <f>SUMIFS('Selected scen drivers'!P$2:P$271,'Selected scen drivers'!$A$2:$A$271,reporting!$A144,'Selected scen drivers'!$B$2:$B$271,reporting!$B144)</f>
        <v>54.813000972675503</v>
      </c>
      <c r="Q144" s="4">
        <f>SUMIFS('Selected scen drivers'!Q$2:Q$271,'Selected scen drivers'!$A$2:$A$271,reporting!$A144,'Selected scen drivers'!$B$2:$B$271,reporting!$B144)</f>
        <v>57.119902646142002</v>
      </c>
      <c r="R144" s="4">
        <f>SUMIFS('Selected scen drivers'!R$2:R$271,'Selected scen drivers'!$A$2:$A$271,reporting!$A144,'Selected scen drivers'!$B$2:$B$271,reporting!$B144)</f>
        <v>59.348380073763998</v>
      </c>
      <c r="S144" s="4">
        <f>SUMIFS('Selected scen drivers'!S$2:S$271,'Selected scen drivers'!$A$2:$A$271,reporting!$A144,'Selected scen drivers'!$B$2:$B$271,reporting!$B144)</f>
        <v>61.3411580813396</v>
      </c>
      <c r="T144" s="4">
        <f>SUMIFS('Selected scen drivers'!T$2:T$271,'Selected scen drivers'!$A$2:$A$271,reporting!$A144,'Selected scen drivers'!$B$2:$B$271,reporting!$B144)</f>
        <v>62.995747529304801</v>
      </c>
      <c r="U144" s="4">
        <f>SUMIFS('Selected scen drivers'!U$2:U$271,'Selected scen drivers'!$A$2:$A$271,reporting!$A144,'Selected scen drivers'!$B$2:$B$271,reporting!$B144)</f>
        <v>64.321535432940195</v>
      </c>
      <c r="V144" s="4">
        <f>SUMIFS('Selected scen drivers'!V$2:V$271,'Selected scen drivers'!$A$2:$A$271,reporting!$A144,'Selected scen drivers'!$B$2:$B$271,reporting!$B144)</f>
        <v>65.375697248955106</v>
      </c>
      <c r="W144" s="4">
        <f>SUMIFS('Selected scen drivers'!W$2:W$271,'Selected scen drivers'!$A$2:$A$271,reporting!$A144,'Selected scen drivers'!$B$2:$B$271,reporting!$B144)</f>
        <v>66.186138013683802</v>
      </c>
      <c r="X144">
        <v>2</v>
      </c>
    </row>
    <row r="145" spans="1:24" ht="14.25" x14ac:dyDescent="0.45">
      <c r="A145" s="1">
        <f t="shared" si="4"/>
        <v>24</v>
      </c>
      <c r="B145" s="1">
        <f t="shared" si="5"/>
        <v>3</v>
      </c>
      <c r="D145" t="str">
        <f>IFERROR("rep_"&amp;VLOOKUP(B145,Classification!$N$5:$O$14,2,FALSE),"\I:")</f>
        <v>rep_GDPIND</v>
      </c>
      <c r="E145" t="str">
        <f>IFERROR(VLOOKUP(A145,Classification!$A$4:$B$39,2,FALSE),"\I:")</f>
        <v>Germany</v>
      </c>
      <c r="F145" s="4">
        <f>SUMIFS('Selected scen drivers'!F$2:F$271,'Selected scen drivers'!$A$2:$A$271,reporting!$A145,'Selected scen drivers'!$B$2:$B$271,reporting!$B145)</f>
        <v>1212.26728201679</v>
      </c>
      <c r="G145" s="4">
        <f>SUMIFS('Selected scen drivers'!G$2:G$271,'Selected scen drivers'!$A$2:$A$271,reporting!$A145,'Selected scen drivers'!$B$2:$B$271,reporting!$B145)</f>
        <v>1219.1620554989399</v>
      </c>
      <c r="H145" s="4">
        <f>SUMIFS('Selected scen drivers'!H$2:H$271,'Selected scen drivers'!$A$2:$A$271,reporting!$A145,'Selected scen drivers'!$B$2:$B$271,reporting!$B145)</f>
        <v>1303.7719692262799</v>
      </c>
      <c r="I145" s="4">
        <f>SUMIFS('Selected scen drivers'!I$2:I$271,'Selected scen drivers'!$A$2:$A$271,reporting!$A145,'Selected scen drivers'!$B$2:$B$271,reporting!$B145)</f>
        <v>1372.5093302216601</v>
      </c>
      <c r="J145" s="4">
        <f>SUMIFS('Selected scen drivers'!J$2:J$271,'Selected scen drivers'!$A$2:$A$271,reporting!$A145,'Selected scen drivers'!$B$2:$B$271,reporting!$B145)</f>
        <v>1445.71942169299</v>
      </c>
      <c r="K145" s="4">
        <f>SUMIFS('Selected scen drivers'!K$2:K$271,'Selected scen drivers'!$A$2:$A$271,reporting!$A145,'Selected scen drivers'!$B$2:$B$271,reporting!$B145)</f>
        <v>1531.50620928789</v>
      </c>
      <c r="L145" s="4">
        <f>SUMIFS('Selected scen drivers'!L$2:L$271,'Selected scen drivers'!$A$2:$A$271,reporting!$A145,'Selected scen drivers'!$B$2:$B$271,reporting!$B145)</f>
        <v>1622.5249024702</v>
      </c>
      <c r="M145" s="4">
        <f>SUMIFS('Selected scen drivers'!M$2:M$271,'Selected scen drivers'!$A$2:$A$271,reporting!$A145,'Selected scen drivers'!$B$2:$B$271,reporting!$B145)</f>
        <v>1710.08004976248</v>
      </c>
      <c r="N145" s="4">
        <f>SUMIFS('Selected scen drivers'!N$2:N$271,'Selected scen drivers'!$A$2:$A$271,reporting!$A145,'Selected scen drivers'!$B$2:$B$271,reporting!$B145)</f>
        <v>1793.5069918301899</v>
      </c>
      <c r="O145" s="4">
        <f>SUMIFS('Selected scen drivers'!O$2:O$271,'Selected scen drivers'!$A$2:$A$271,reporting!$A145,'Selected scen drivers'!$B$2:$B$271,reporting!$B145)</f>
        <v>1875.47961049162</v>
      </c>
      <c r="P145" s="4">
        <f>SUMIFS('Selected scen drivers'!P$2:P$271,'Selected scen drivers'!$A$2:$A$271,reporting!$A145,'Selected scen drivers'!$B$2:$B$271,reporting!$B145)</f>
        <v>1958.3547023779099</v>
      </c>
      <c r="Q145" s="4">
        <f>SUMIFS('Selected scen drivers'!Q$2:Q$271,'Selected scen drivers'!$A$2:$A$271,reporting!$A145,'Selected scen drivers'!$B$2:$B$271,reporting!$B145)</f>
        <v>2040.77550875574</v>
      </c>
      <c r="R145" s="4">
        <f>SUMIFS('Selected scen drivers'!R$2:R$271,'Selected scen drivers'!$A$2:$A$271,reporting!$A145,'Selected scen drivers'!$B$2:$B$271,reporting!$B145)</f>
        <v>2120.3943796820399</v>
      </c>
      <c r="S145" s="4">
        <f>SUMIFS('Selected scen drivers'!S$2:S$271,'Selected scen drivers'!$A$2:$A$271,reporting!$A145,'Selected scen drivers'!$B$2:$B$271,reporting!$B145)</f>
        <v>2191.5921997736</v>
      </c>
      <c r="T145" s="4">
        <f>SUMIFS('Selected scen drivers'!T$2:T$271,'Selected scen drivers'!$A$2:$A$271,reporting!$A145,'Selected scen drivers'!$B$2:$B$271,reporting!$B145)</f>
        <v>2250.70724489843</v>
      </c>
      <c r="U145" s="4">
        <f>SUMIFS('Selected scen drivers'!U$2:U$271,'Selected scen drivers'!$A$2:$A$271,reporting!$A145,'Selected scen drivers'!$B$2:$B$271,reporting!$B145)</f>
        <v>2298.0748936198502</v>
      </c>
      <c r="V145" s="4">
        <f>SUMIFS('Selected scen drivers'!V$2:V$271,'Selected scen drivers'!$A$2:$A$271,reporting!$A145,'Selected scen drivers'!$B$2:$B$271,reporting!$B145)</f>
        <v>2335.73790627791</v>
      </c>
      <c r="W145" s="4">
        <f>SUMIFS('Selected scen drivers'!W$2:W$271,'Selected scen drivers'!$A$2:$A$271,reporting!$A145,'Selected scen drivers'!$B$2:$B$271,reporting!$B145)</f>
        <v>2364.6932718744101</v>
      </c>
      <c r="X145">
        <v>2</v>
      </c>
    </row>
    <row r="146" spans="1:24" ht="14.25" x14ac:dyDescent="0.45">
      <c r="A146" s="1">
        <f t="shared" si="4"/>
        <v>24</v>
      </c>
      <c r="B146" s="1">
        <f t="shared" si="5"/>
        <v>7</v>
      </c>
      <c r="D146" t="str">
        <f>IFERROR("rep_"&amp;VLOOKUP(B146,Classification!$N$5:$O$14,2,FALSE),"\I:")</f>
        <v>rep_GDPSER</v>
      </c>
      <c r="E146" t="str">
        <f>IFERROR(VLOOKUP(A146,Classification!$A$4:$B$39,2,FALSE),"\I:")</f>
        <v>Germany</v>
      </c>
      <c r="F146" s="4">
        <f>SUMIFS('Selected scen drivers'!F$2:F$271,'Selected scen drivers'!$A$2:$A$271,reporting!$A146,'Selected scen drivers'!$B$2:$B$271,reporting!$B146)</f>
        <v>2729.8881906749298</v>
      </c>
      <c r="G146" s="4">
        <f>SUMIFS('Selected scen drivers'!G$2:G$271,'Selected scen drivers'!$A$2:$A$271,reporting!$A146,'Selected scen drivers'!$B$2:$B$271,reporting!$B146)</f>
        <v>2745.4144372259202</v>
      </c>
      <c r="H146" s="4">
        <f>SUMIFS('Selected scen drivers'!H$2:H$271,'Selected scen drivers'!$A$2:$A$271,reporting!$A146,'Selected scen drivers'!$B$2:$B$271,reporting!$B146)</f>
        <v>2935.9463502162798</v>
      </c>
      <c r="I146" s="4">
        <f>SUMIFS('Selected scen drivers'!I$2:I$271,'Selected scen drivers'!$A$2:$A$271,reporting!$A146,'Selected scen drivers'!$B$2:$B$271,reporting!$B146)</f>
        <v>3090.7350777708798</v>
      </c>
      <c r="J146" s="4">
        <f>SUMIFS('Selected scen drivers'!J$2:J$271,'Selected scen drivers'!$A$2:$A$271,reporting!$A146,'Selected scen drivers'!$B$2:$B$271,reporting!$B146)</f>
        <v>3255.5958862002899</v>
      </c>
      <c r="K146" s="4">
        <f>SUMIFS('Selected scen drivers'!K$2:K$271,'Selected scen drivers'!$A$2:$A$271,reporting!$A146,'Selected scen drivers'!$B$2:$B$271,reporting!$B146)</f>
        <v>3448.7779854331102</v>
      </c>
      <c r="L146" s="4">
        <f>SUMIFS('Selected scen drivers'!L$2:L$271,'Selected scen drivers'!$A$2:$A$271,reporting!$A146,'Selected scen drivers'!$B$2:$B$271,reporting!$B146)</f>
        <v>3653.7417416401399</v>
      </c>
      <c r="M146" s="4">
        <f>SUMIFS('Selected scen drivers'!M$2:M$271,'Selected scen drivers'!$A$2:$A$271,reporting!$A146,'Selected scen drivers'!$B$2:$B$271,reporting!$B146)</f>
        <v>3850.9059860041002</v>
      </c>
      <c r="N146" s="4">
        <f>SUMIFS('Selected scen drivers'!N$2:N$271,'Selected scen drivers'!$A$2:$A$271,reporting!$A146,'Selected scen drivers'!$B$2:$B$271,reporting!$B146)</f>
        <v>4038.7739812170698</v>
      </c>
      <c r="O146" s="4">
        <f>SUMIFS('Selected scen drivers'!O$2:O$271,'Selected scen drivers'!$A$2:$A$271,reporting!$A146,'Selected scen drivers'!$B$2:$B$271,reporting!$B146)</f>
        <v>4223.36700534806</v>
      </c>
      <c r="P146" s="4">
        <f>SUMIFS('Selected scen drivers'!P$2:P$271,'Selected scen drivers'!$A$2:$A$271,reporting!$A146,'Selected scen drivers'!$B$2:$B$271,reporting!$B146)</f>
        <v>4409.9922966494196</v>
      </c>
      <c r="Q146" s="4">
        <f>SUMIFS('Selected scen drivers'!Q$2:Q$271,'Selected scen drivers'!$A$2:$A$271,reporting!$A146,'Selected scen drivers'!$B$2:$B$271,reporting!$B146)</f>
        <v>4595.59458859812</v>
      </c>
      <c r="R146" s="4">
        <f>SUMIFS('Selected scen drivers'!R$2:R$271,'Selected scen drivers'!$A$2:$A$271,reporting!$A146,'Selected scen drivers'!$B$2:$B$271,reporting!$B146)</f>
        <v>4774.8872402442003</v>
      </c>
      <c r="S146" s="4">
        <f>SUMIFS('Selected scen drivers'!S$2:S$271,'Selected scen drivers'!$A$2:$A$271,reporting!$A146,'Selected scen drivers'!$B$2:$B$271,reporting!$B146)</f>
        <v>4935.2166421450602</v>
      </c>
      <c r="T146" s="4">
        <f>SUMIFS('Selected scen drivers'!T$2:T$271,'Selected scen drivers'!$A$2:$A$271,reporting!$A146,'Selected scen drivers'!$B$2:$B$271,reporting!$B146)</f>
        <v>5068.3370075722596</v>
      </c>
      <c r="U146" s="4">
        <f>SUMIFS('Selected scen drivers'!U$2:U$271,'Selected scen drivers'!$A$2:$A$271,reporting!$A146,'Selected scen drivers'!$B$2:$B$271,reporting!$B146)</f>
        <v>5175.0035709472104</v>
      </c>
      <c r="V146" s="4">
        <f>SUMIFS('Selected scen drivers'!V$2:V$271,'Selected scen drivers'!$A$2:$A$271,reporting!$A146,'Selected scen drivers'!$B$2:$B$271,reporting!$B146)</f>
        <v>5259.8163964731402</v>
      </c>
      <c r="W146" s="4">
        <f>SUMIFS('Selected scen drivers'!W$2:W$271,'Selected scen drivers'!$A$2:$A$271,reporting!$A146,'Selected scen drivers'!$B$2:$B$271,reporting!$B146)</f>
        <v>5325.0205901119098</v>
      </c>
      <c r="X146">
        <v>2</v>
      </c>
    </row>
    <row r="147" spans="1:24" ht="14.25" x14ac:dyDescent="0.45">
      <c r="A147" s="1">
        <f t="shared" si="4"/>
        <v>24</v>
      </c>
      <c r="B147" s="1">
        <f t="shared" si="5"/>
        <v>8</v>
      </c>
      <c r="D147" t="str">
        <f>IFERROR("rep_"&amp;VLOOKUP(B147,Classification!$N$5:$O$14,2,FALSE),"\I:")</f>
        <v>rep_HOU</v>
      </c>
      <c r="E147" t="str">
        <f>IFERROR(VLOOKUP(A147,Classification!$A$4:$B$39,2,FALSE),"\I:")</f>
        <v>Germany</v>
      </c>
      <c r="F147" s="4">
        <f>SUMIFS('Selected scen drivers'!F$2:F$271,'Selected scen drivers'!$A$2:$A$271,reporting!$A147,'Selected scen drivers'!$B$2:$B$271,reporting!$B147)</f>
        <v>24.904506000000001</v>
      </c>
      <c r="G147" s="4">
        <f>SUMIFS('Selected scen drivers'!G$2:G$271,'Selected scen drivers'!$A$2:$A$271,reporting!$A147,'Selected scen drivers'!$B$2:$B$271,reporting!$B147)</f>
        <v>24.792248000000001</v>
      </c>
      <c r="H147" s="4">
        <f>SUMIFS('Selected scen drivers'!H$2:H$271,'Selected scen drivers'!$A$2:$A$271,reporting!$A147,'Selected scen drivers'!$B$2:$B$271,reporting!$B147)</f>
        <v>24.230958000000001</v>
      </c>
      <c r="I147" s="4">
        <f>SUMIFS('Selected scen drivers'!I$2:I$271,'Selected scen drivers'!$A$2:$A$271,reporting!$A147,'Selected scen drivers'!$B$2:$B$271,reporting!$B147)</f>
        <v>22.9024705</v>
      </c>
      <c r="J147" s="4">
        <f>SUMIFS('Selected scen drivers'!J$2:J$271,'Selected scen drivers'!$A$2:$A$271,reporting!$A147,'Selected scen drivers'!$B$2:$B$271,reporting!$B147)</f>
        <v>21.775122499999998</v>
      </c>
      <c r="K147" s="4">
        <f>SUMIFS('Selected scen drivers'!K$2:K$271,'Selected scen drivers'!$A$2:$A$271,reporting!$A147,'Selected scen drivers'!$B$2:$B$271,reporting!$B147)</f>
        <v>21.3622835</v>
      </c>
      <c r="L147" s="4">
        <f>SUMIFS('Selected scen drivers'!L$2:L$271,'Selected scen drivers'!$A$2:$A$271,reporting!$A147,'Selected scen drivers'!$B$2:$B$271,reporting!$B147)</f>
        <v>21.159542500000001</v>
      </c>
      <c r="M147" s="4">
        <f>SUMIFS('Selected scen drivers'!M$2:M$271,'Selected scen drivers'!$A$2:$A$271,reporting!$A147,'Selected scen drivers'!$B$2:$B$271,reporting!$B147)</f>
        <v>20.682903499999998</v>
      </c>
      <c r="N147" s="4">
        <f>SUMIFS('Selected scen drivers'!N$2:N$271,'Selected scen drivers'!$A$2:$A$271,reporting!$A147,'Selected scen drivers'!$B$2:$B$271,reporting!$B147)</f>
        <v>20.045696499999998</v>
      </c>
      <c r="O147" s="4">
        <f>SUMIFS('Selected scen drivers'!O$2:O$271,'Selected scen drivers'!$A$2:$A$271,reporting!$A147,'Selected scen drivers'!$B$2:$B$271,reporting!$B147)</f>
        <v>19.543906499999999</v>
      </c>
      <c r="P147" s="4">
        <f>SUMIFS('Selected scen drivers'!P$2:P$271,'Selected scen drivers'!$A$2:$A$271,reporting!$A147,'Selected scen drivers'!$B$2:$B$271,reporting!$B147)</f>
        <v>19.157124499999998</v>
      </c>
      <c r="Q147" s="4">
        <f>SUMIFS('Selected scen drivers'!Q$2:Q$271,'Selected scen drivers'!$A$2:$A$271,reporting!$A147,'Selected scen drivers'!$B$2:$B$271,reporting!$B147)</f>
        <v>18.951460999999998</v>
      </c>
      <c r="R147" s="4">
        <f>SUMIFS('Selected scen drivers'!R$2:R$271,'Selected scen drivers'!$A$2:$A$271,reporting!$A147,'Selected scen drivers'!$B$2:$B$271,reporting!$B147)</f>
        <v>18.734756999999998</v>
      </c>
      <c r="S147" s="4">
        <f>SUMIFS('Selected scen drivers'!S$2:S$271,'Selected scen drivers'!$A$2:$A$271,reporting!$A147,'Selected scen drivers'!$B$2:$B$271,reporting!$B147)</f>
        <v>18.372781</v>
      </c>
      <c r="T147" s="4">
        <f>SUMIFS('Selected scen drivers'!T$2:T$271,'Selected scen drivers'!$A$2:$A$271,reporting!$A147,'Selected scen drivers'!$B$2:$B$271,reporting!$B147)</f>
        <v>17.812797499999999</v>
      </c>
      <c r="U147" s="4">
        <f>SUMIFS('Selected scen drivers'!U$2:U$271,'Selected scen drivers'!$A$2:$A$271,reporting!$A147,'Selected scen drivers'!$B$2:$B$271,reporting!$B147)</f>
        <v>17.276144500000001</v>
      </c>
      <c r="V147" s="4">
        <f>SUMIFS('Selected scen drivers'!V$2:V$271,'Selected scen drivers'!$A$2:$A$271,reporting!$A147,'Selected scen drivers'!$B$2:$B$271,reporting!$B147)</f>
        <v>16.725059000000002</v>
      </c>
      <c r="W147" s="4">
        <f>SUMIFS('Selected scen drivers'!W$2:W$271,'Selected scen drivers'!$A$2:$A$271,reporting!$A147,'Selected scen drivers'!$B$2:$B$271,reporting!$B147)</f>
        <v>16.180184499999999</v>
      </c>
      <c r="X147">
        <v>2</v>
      </c>
    </row>
    <row r="148" spans="1:24" ht="14.25" x14ac:dyDescent="0.45">
      <c r="A148" s="1">
        <f t="shared" si="4"/>
        <v>24</v>
      </c>
      <c r="B148" s="1">
        <f t="shared" si="5"/>
        <v>9</v>
      </c>
      <c r="D148" t="str">
        <f>IFERROR("rep_"&amp;VLOOKUP(B148,Classification!$N$5:$O$14,2,FALSE),"\I:")</f>
        <v>rep_POP</v>
      </c>
      <c r="E148" t="str">
        <f>IFERROR(VLOOKUP(A148,Classification!$A$4:$B$39,2,FALSE),"\I:")</f>
        <v>Germany</v>
      </c>
      <c r="F148" s="4">
        <f>SUMIFS('Selected scen drivers'!F$2:F$271,'Selected scen drivers'!$A$2:$A$271,reporting!$A148,'Selected scen drivers'!$B$2:$B$271,reporting!$B148)</f>
        <v>83.200749000000002</v>
      </c>
      <c r="G148" s="4">
        <f>SUMIFS('Selected scen drivers'!G$2:G$271,'Selected scen drivers'!$A$2:$A$271,reporting!$A148,'Selected scen drivers'!$B$2:$B$271,reporting!$B148)</f>
        <v>83.267651999999998</v>
      </c>
      <c r="H148" s="4">
        <f>SUMIFS('Selected scen drivers'!H$2:H$271,'Selected scen drivers'!$A$2:$A$271,reporting!$A148,'Selected scen drivers'!$B$2:$B$271,reporting!$B148)</f>
        <v>83.602166999999994</v>
      </c>
      <c r="I148" s="4">
        <f>SUMIFS('Selected scen drivers'!I$2:I$271,'Selected scen drivers'!$A$2:$A$271,reporting!$A148,'Selected scen drivers'!$B$2:$B$271,reporting!$B148)</f>
        <v>83.018004999999903</v>
      </c>
      <c r="J148" s="4">
        <f>SUMIFS('Selected scen drivers'!J$2:J$271,'Selected scen drivers'!$A$2:$A$271,reporting!$A148,'Selected scen drivers'!$B$2:$B$271,reporting!$B148)</f>
        <v>82.4260400000001</v>
      </c>
      <c r="K148" s="4">
        <f>SUMIFS('Selected scen drivers'!K$2:K$271,'Selected scen drivers'!$A$2:$A$271,reporting!$A148,'Selected scen drivers'!$B$2:$B$271,reporting!$B148)</f>
        <v>81.891836000000097</v>
      </c>
      <c r="L148" s="4">
        <f>SUMIFS('Selected scen drivers'!L$2:L$271,'Selected scen drivers'!$A$2:$A$271,reporting!$A148,'Selected scen drivers'!$B$2:$B$271,reporting!$B148)</f>
        <v>81.426184999999904</v>
      </c>
      <c r="M148" s="4">
        <f>SUMIFS('Selected scen drivers'!M$2:M$271,'Selected scen drivers'!$A$2:$A$271,reporting!$A148,'Selected scen drivers'!$B$2:$B$271,reporting!$B148)</f>
        <v>80.961143000000106</v>
      </c>
      <c r="N148" s="4">
        <f>SUMIFS('Selected scen drivers'!N$2:N$271,'Selected scen drivers'!$A$2:$A$271,reporting!$A148,'Selected scen drivers'!$B$2:$B$271,reporting!$B148)</f>
        <v>80.439043999999996</v>
      </c>
      <c r="O148" s="4">
        <f>SUMIFS('Selected scen drivers'!O$2:O$271,'Selected scen drivers'!$A$2:$A$271,reporting!$A148,'Selected scen drivers'!$B$2:$B$271,reporting!$B148)</f>
        <v>79.880691999999996</v>
      </c>
      <c r="P148" s="4">
        <f>SUMIFS('Selected scen drivers'!P$2:P$271,'Selected scen drivers'!$A$2:$A$271,reporting!$A148,'Selected scen drivers'!$B$2:$B$271,reporting!$B148)</f>
        <v>79.284706</v>
      </c>
      <c r="Q148" s="4">
        <f>SUMIFS('Selected scen drivers'!Q$2:Q$271,'Selected scen drivers'!$A$2:$A$271,reporting!$A148,'Selected scen drivers'!$B$2:$B$271,reporting!$B148)</f>
        <v>78.739166999999995</v>
      </c>
      <c r="R148" s="4">
        <f>SUMIFS('Selected scen drivers'!R$2:R$271,'Selected scen drivers'!$A$2:$A$271,reporting!$A148,'Selected scen drivers'!$B$2:$B$271,reporting!$B148)</f>
        <v>78.189717999999999</v>
      </c>
      <c r="S148" s="4">
        <f>SUMIFS('Selected scen drivers'!S$2:S$271,'Selected scen drivers'!$A$2:$A$271,reporting!$A148,'Selected scen drivers'!$B$2:$B$271,reporting!$B148)</f>
        <v>77.509637999999995</v>
      </c>
      <c r="T148" s="4">
        <f>SUMIFS('Selected scen drivers'!T$2:T$271,'Selected scen drivers'!$A$2:$A$271,reporting!$A148,'Selected scen drivers'!$B$2:$B$271,reporting!$B148)</f>
        <v>76.643921000000006</v>
      </c>
      <c r="U148" s="4">
        <f>SUMIFS('Selected scen drivers'!U$2:U$271,'Selected scen drivers'!$A$2:$A$271,reporting!$A148,'Selected scen drivers'!$B$2:$B$271,reporting!$B148)</f>
        <v>75.646904000000006</v>
      </c>
      <c r="V148" s="4">
        <f>SUMIFS('Selected scen drivers'!V$2:V$271,'Selected scen drivers'!$A$2:$A$271,reporting!$A148,'Selected scen drivers'!$B$2:$B$271,reporting!$B148)</f>
        <v>74.584439999999901</v>
      </c>
      <c r="W148" s="4">
        <f>SUMIFS('Selected scen drivers'!W$2:W$271,'Selected scen drivers'!$A$2:$A$271,reporting!$A148,'Selected scen drivers'!$B$2:$B$271,reporting!$B148)</f>
        <v>73.461989000000003</v>
      </c>
      <c r="X148">
        <v>2</v>
      </c>
    </row>
    <row r="149" spans="1:24" ht="14.25" x14ac:dyDescent="0.45">
      <c r="A149" s="1">
        <f t="shared" si="4"/>
        <v>25</v>
      </c>
      <c r="B149" s="1">
        <f t="shared" si="5"/>
        <v>1</v>
      </c>
      <c r="D149" t="str">
        <f>IFERROR("rep_"&amp;VLOOKUP(B149,Classification!$N$5:$O$14,2,FALSE),"\I:")</f>
        <v>rep_GDP</v>
      </c>
      <c r="E149" t="str">
        <f>IFERROR(VLOOKUP(A149,Classification!$A$4:$B$39,2,FALSE),"\I:")</f>
        <v>Canada</v>
      </c>
      <c r="F149" s="4">
        <f>SUMIFS('Selected scen drivers'!F$2:F$271,'Selected scen drivers'!$A$2:$A$271,reporting!$A149,'Selected scen drivers'!$B$2:$B$271,reporting!$B149)</f>
        <v>1638.8820000000001</v>
      </c>
      <c r="G149" s="4">
        <f>SUMIFS('Selected scen drivers'!G$2:G$271,'Selected scen drivers'!$A$2:$A$271,reporting!$A149,'Selected scen drivers'!$B$2:$B$271,reporting!$B149)</f>
        <v>1649.89</v>
      </c>
      <c r="H149" s="4">
        <f>SUMIFS('Selected scen drivers'!H$2:H$271,'Selected scen drivers'!$A$2:$A$271,reporting!$A149,'Selected scen drivers'!$B$2:$B$271,reporting!$B149)</f>
        <v>1862.51</v>
      </c>
      <c r="I149" s="4">
        <f>SUMIFS('Selected scen drivers'!I$2:I$271,'Selected scen drivers'!$A$2:$A$271,reporting!$A149,'Selected scen drivers'!$B$2:$B$271,reporting!$B149)</f>
        <v>2067.36</v>
      </c>
      <c r="J149" s="4">
        <f>SUMIFS('Selected scen drivers'!J$2:J$271,'Selected scen drivers'!$A$2:$A$271,reporting!$A149,'Selected scen drivers'!$B$2:$B$271,reporting!$B149)</f>
        <v>2297.65</v>
      </c>
      <c r="K149" s="4">
        <f>SUMIFS('Selected scen drivers'!K$2:K$271,'Selected scen drivers'!$A$2:$A$271,reporting!$A149,'Selected scen drivers'!$B$2:$B$271,reporting!$B149)</f>
        <v>2553.44</v>
      </c>
      <c r="L149" s="4">
        <f>SUMIFS('Selected scen drivers'!L$2:L$271,'Selected scen drivers'!$A$2:$A$271,reporting!$A149,'Selected scen drivers'!$B$2:$B$271,reporting!$B149)</f>
        <v>2820.77</v>
      </c>
      <c r="M149" s="4">
        <f>SUMIFS('Selected scen drivers'!M$2:M$271,'Selected scen drivers'!$A$2:$A$271,reporting!$A149,'Selected scen drivers'!$B$2:$B$271,reporting!$B149)</f>
        <v>3088.48</v>
      </c>
      <c r="N149" s="4">
        <f>SUMIFS('Selected scen drivers'!N$2:N$271,'Selected scen drivers'!$A$2:$A$271,reporting!$A149,'Selected scen drivers'!$B$2:$B$271,reporting!$B149)</f>
        <v>3356.24</v>
      </c>
      <c r="O149" s="4">
        <f>SUMIFS('Selected scen drivers'!O$2:O$271,'Selected scen drivers'!$A$2:$A$271,reporting!$A149,'Selected scen drivers'!$B$2:$B$271,reporting!$B149)</f>
        <v>3626.62</v>
      </c>
      <c r="P149" s="4">
        <f>SUMIFS('Selected scen drivers'!P$2:P$271,'Selected scen drivers'!$A$2:$A$271,reporting!$A149,'Selected scen drivers'!$B$2:$B$271,reporting!$B149)</f>
        <v>3905.57</v>
      </c>
      <c r="Q149" s="4">
        <f>SUMIFS('Selected scen drivers'!Q$2:Q$271,'Selected scen drivers'!$A$2:$A$271,reporting!$A149,'Selected scen drivers'!$B$2:$B$271,reporting!$B149)</f>
        <v>4186.18</v>
      </c>
      <c r="R149" s="4">
        <f>SUMIFS('Selected scen drivers'!R$2:R$271,'Selected scen drivers'!$A$2:$A$271,reporting!$A149,'Selected scen drivers'!$B$2:$B$271,reporting!$B149)</f>
        <v>4457.47</v>
      </c>
      <c r="S149" s="4">
        <f>SUMIFS('Selected scen drivers'!S$2:S$271,'Selected scen drivers'!$A$2:$A$271,reporting!$A149,'Selected scen drivers'!$B$2:$B$271,reporting!$B149)</f>
        <v>4713.7700000000004</v>
      </c>
      <c r="T149" s="4">
        <f>SUMIFS('Selected scen drivers'!T$2:T$271,'Selected scen drivers'!$A$2:$A$271,reporting!$A149,'Selected scen drivers'!$B$2:$B$271,reporting!$B149)</f>
        <v>4953.5600000000004</v>
      </c>
      <c r="U149" s="4">
        <f>SUMIFS('Selected scen drivers'!U$2:U$271,'Selected scen drivers'!$A$2:$A$271,reporting!$A149,'Selected scen drivers'!$B$2:$B$271,reporting!$B149)</f>
        <v>5176.92</v>
      </c>
      <c r="V149" s="4">
        <f>SUMIFS('Selected scen drivers'!V$2:V$271,'Selected scen drivers'!$A$2:$A$271,reporting!$A149,'Selected scen drivers'!$B$2:$B$271,reporting!$B149)</f>
        <v>5384.35</v>
      </c>
      <c r="W149" s="4">
        <f>SUMIFS('Selected scen drivers'!W$2:W$271,'Selected scen drivers'!$A$2:$A$271,reporting!$A149,'Selected scen drivers'!$B$2:$B$271,reporting!$B149)</f>
        <v>5574.02</v>
      </c>
      <c r="X149">
        <v>2</v>
      </c>
    </row>
    <row r="150" spans="1:24" ht="14.25" x14ac:dyDescent="0.45">
      <c r="A150" s="1">
        <f t="shared" si="4"/>
        <v>25</v>
      </c>
      <c r="B150" s="1">
        <f t="shared" si="5"/>
        <v>2</v>
      </c>
      <c r="D150" t="str">
        <f>IFERROR("rep_"&amp;VLOOKUP(B150,Classification!$N$5:$O$14,2,FALSE),"\I:")</f>
        <v>rep_GDPAGR</v>
      </c>
      <c r="E150" t="str">
        <f>IFERROR(VLOOKUP(A150,Classification!$A$4:$B$39,2,FALSE),"\I:")</f>
        <v>Canada</v>
      </c>
      <c r="F150" s="4">
        <f>SUMIFS('Selected scen drivers'!F$2:F$271,'Selected scen drivers'!$A$2:$A$271,reporting!$A150,'Selected scen drivers'!$B$2:$B$271,reporting!$B150)</f>
        <v>30.069995469181599</v>
      </c>
      <c r="G150" s="4">
        <f>SUMIFS('Selected scen drivers'!G$2:G$271,'Selected scen drivers'!$A$2:$A$271,reporting!$A150,'Selected scen drivers'!$B$2:$B$271,reporting!$B150)</f>
        <v>30.271968832806799</v>
      </c>
      <c r="H150" s="4">
        <f>SUMIFS('Selected scen drivers'!H$2:H$271,'Selected scen drivers'!$A$2:$A$271,reporting!$A150,'Selected scen drivers'!$B$2:$B$271,reporting!$B150)</f>
        <v>34.173093158205099</v>
      </c>
      <c r="I150" s="4">
        <f>SUMIFS('Selected scen drivers'!I$2:I$271,'Selected scen drivers'!$A$2:$A$271,reporting!$A150,'Selected scen drivers'!$B$2:$B$271,reporting!$B150)</f>
        <v>37.9316545261754</v>
      </c>
      <c r="J150" s="4">
        <f>SUMIFS('Selected scen drivers'!J$2:J$271,'Selected scen drivers'!$A$2:$A$271,reporting!$A150,'Selected scen drivers'!$B$2:$B$271,reporting!$B150)</f>
        <v>42.156985731593302</v>
      </c>
      <c r="K150" s="4">
        <f>SUMIFS('Selected scen drivers'!K$2:K$271,'Selected scen drivers'!$A$2:$A$271,reporting!$A150,'Selected scen drivers'!$B$2:$B$271,reporting!$B150)</f>
        <v>46.850187646717202</v>
      </c>
      <c r="L150" s="4">
        <f>SUMIFS('Selected scen drivers'!L$2:L$271,'Selected scen drivers'!$A$2:$A$271,reporting!$A150,'Selected scen drivers'!$B$2:$B$271,reporting!$B150)</f>
        <v>51.755123992821602</v>
      </c>
      <c r="M150" s="4">
        <f>SUMIFS('Selected scen drivers'!M$2:M$271,'Selected scen drivers'!$A$2:$A$271,reporting!$A150,'Selected scen drivers'!$B$2:$B$271,reporting!$B150)</f>
        <v>56.6670325298942</v>
      </c>
      <c r="N150" s="4">
        <f>SUMIFS('Selected scen drivers'!N$2:N$271,'Selected scen drivers'!$A$2:$A$271,reporting!$A150,'Selected scen drivers'!$B$2:$B$271,reporting!$B150)</f>
        <v>61.579858460515197</v>
      </c>
      <c r="O150" s="4">
        <f>SUMIFS('Selected scen drivers'!O$2:O$271,'Selected scen drivers'!$A$2:$A$271,reporting!$A150,'Selected scen drivers'!$B$2:$B$271,reporting!$B150)</f>
        <v>66.540755813074696</v>
      </c>
      <c r="P150" s="4">
        <f>SUMIFS('Selected scen drivers'!P$2:P$271,'Selected scen drivers'!$A$2:$A$271,reporting!$A150,'Selected scen drivers'!$B$2:$B$271,reporting!$B150)</f>
        <v>71.658894419837196</v>
      </c>
      <c r="Q150" s="4">
        <f>SUMIFS('Selected scen drivers'!Q$2:Q$271,'Selected scen drivers'!$A$2:$A$271,reporting!$A150,'Selected scen drivers'!$B$2:$B$271,reporting!$B150)</f>
        <v>76.807490492408107</v>
      </c>
      <c r="R150" s="4">
        <f>SUMIFS('Selected scen drivers'!R$2:R$271,'Selected scen drivers'!$A$2:$A$271,reporting!$A150,'Selected scen drivers'!$B$2:$B$271,reporting!$B150)</f>
        <v>81.785084407549206</v>
      </c>
      <c r="S150" s="4">
        <f>SUMIFS('Selected scen drivers'!S$2:S$271,'Selected scen drivers'!$A$2:$A$271,reporting!$A150,'Selected scen drivers'!$B$2:$B$271,reporting!$B150)</f>
        <v>86.487643736867099</v>
      </c>
      <c r="T150" s="4">
        <f>SUMIFS('Selected scen drivers'!T$2:T$271,'Selected scen drivers'!$A$2:$A$271,reporting!$A150,'Selected scen drivers'!$B$2:$B$271,reporting!$B150)</f>
        <v>90.887279716489303</v>
      </c>
      <c r="U150" s="4">
        <f>SUMIFS('Selected scen drivers'!U$2:U$271,'Selected scen drivers'!$A$2:$A$271,reporting!$A150,'Selected scen drivers'!$B$2:$B$271,reporting!$B150)</f>
        <v>94.985460176093099</v>
      </c>
      <c r="V150" s="4">
        <f>SUMIFS('Selected scen drivers'!V$2:V$271,'Selected scen drivers'!$A$2:$A$271,reporting!$A150,'Selected scen drivers'!$B$2:$B$271,reporting!$B150)</f>
        <v>98.791359051162999</v>
      </c>
      <c r="W150" s="4">
        <f>SUMIFS('Selected scen drivers'!W$2:W$271,'Selected scen drivers'!$A$2:$A$271,reporting!$A150,'Selected scen drivers'!$B$2:$B$271,reporting!$B150)</f>
        <v>102.271399737826</v>
      </c>
      <c r="X150">
        <v>2</v>
      </c>
    </row>
    <row r="151" spans="1:24" ht="14.25" x14ac:dyDescent="0.45">
      <c r="A151" s="1">
        <f t="shared" si="4"/>
        <v>25</v>
      </c>
      <c r="B151" s="1">
        <f t="shared" si="5"/>
        <v>3</v>
      </c>
      <c r="D151" t="str">
        <f>IFERROR("rep_"&amp;VLOOKUP(B151,Classification!$N$5:$O$14,2,FALSE),"\I:")</f>
        <v>rep_GDPIND</v>
      </c>
      <c r="E151" t="str">
        <f>IFERROR(VLOOKUP(A151,Classification!$A$4:$B$39,2,FALSE),"\I:")</f>
        <v>Canada</v>
      </c>
      <c r="F151" s="4">
        <f>SUMIFS('Selected scen drivers'!F$2:F$271,'Selected scen drivers'!$A$2:$A$271,reporting!$A151,'Selected scen drivers'!$B$2:$B$271,reporting!$B151)</f>
        <v>439.24014284979597</v>
      </c>
      <c r="G151" s="4">
        <f>SUMIFS('Selected scen drivers'!G$2:G$271,'Selected scen drivers'!$A$2:$A$271,reporting!$A151,'Selected scen drivers'!$B$2:$B$271,reporting!$B151)</f>
        <v>442.19041961925899</v>
      </c>
      <c r="H151" s="4">
        <f>SUMIFS('Selected scen drivers'!H$2:H$271,'Selected scen drivers'!$A$2:$A$271,reporting!$A151,'Selected scen drivers'!$B$2:$B$271,reporting!$B151)</f>
        <v>502.89876006301898</v>
      </c>
      <c r="I151" s="4">
        <f>SUMIFS('Selected scen drivers'!I$2:I$271,'Selected scen drivers'!$A$2:$A$271,reporting!$A151,'Selected scen drivers'!$B$2:$B$271,reporting!$B151)</f>
        <v>562.34373794984106</v>
      </c>
      <c r="J151" s="4">
        <f>SUMIFS('Selected scen drivers'!J$2:J$271,'Selected scen drivers'!$A$2:$A$271,reporting!$A151,'Selected scen drivers'!$B$2:$B$271,reporting!$B151)</f>
        <v>629.57861629966601</v>
      </c>
      <c r="K151" s="4">
        <f>SUMIFS('Selected scen drivers'!K$2:K$271,'Selected scen drivers'!$A$2:$A$271,reporting!$A151,'Selected scen drivers'!$B$2:$B$271,reporting!$B151)</f>
        <v>704.77253812342099</v>
      </c>
      <c r="L151" s="4">
        <f>SUMIFS('Selected scen drivers'!L$2:L$271,'Selected scen drivers'!$A$2:$A$271,reporting!$A151,'Selected scen drivers'!$B$2:$B$271,reporting!$B151)</f>
        <v>784.19744999642398</v>
      </c>
      <c r="M151" s="4">
        <f>SUMIFS('Selected scen drivers'!M$2:M$271,'Selected scen drivers'!$A$2:$A$271,reporting!$A151,'Selected scen drivers'!$B$2:$B$271,reporting!$B151)</f>
        <v>864.797681694571</v>
      </c>
      <c r="N151" s="4">
        <f>SUMIFS('Selected scen drivers'!N$2:N$271,'Selected scen drivers'!$A$2:$A$271,reporting!$A151,'Selected scen drivers'!$B$2:$B$271,reporting!$B151)</f>
        <v>946.48245011964696</v>
      </c>
      <c r="O151" s="4">
        <f>SUMIFS('Selected scen drivers'!O$2:O$271,'Selected scen drivers'!$A$2:$A$271,reporting!$A151,'Selected scen drivers'!$B$2:$B$271,reporting!$B151)</f>
        <v>1029.9819506571901</v>
      </c>
      <c r="P151" s="4">
        <f>SUMIFS('Selected scen drivers'!P$2:P$271,'Selected scen drivers'!$A$2:$A$271,reporting!$A151,'Selected scen drivers'!$B$2:$B$271,reporting!$B151)</f>
        <v>1117.0136287789201</v>
      </c>
      <c r="Q151" s="4">
        <f>SUMIFS('Selected scen drivers'!Q$2:Q$271,'Selected scen drivers'!$A$2:$A$271,reporting!$A151,'Selected scen drivers'!$B$2:$B$271,reporting!$B151)</f>
        <v>1205.63877385047</v>
      </c>
      <c r="R151" s="4">
        <f>SUMIFS('Selected scen drivers'!R$2:R$271,'Selected scen drivers'!$A$2:$A$271,reporting!$A151,'Selected scen drivers'!$B$2:$B$271,reporting!$B151)</f>
        <v>1292.6831007328999</v>
      </c>
      <c r="S151" s="4">
        <f>SUMIFS('Selected scen drivers'!S$2:S$271,'Selected scen drivers'!$A$2:$A$271,reporting!$A151,'Selected scen drivers'!$B$2:$B$271,reporting!$B151)</f>
        <v>1376.4350534063899</v>
      </c>
      <c r="T151" s="4">
        <f>SUMIFS('Selected scen drivers'!T$2:T$271,'Selected scen drivers'!$A$2:$A$271,reporting!$A151,'Selected scen drivers'!$B$2:$B$271,reporting!$B151)</f>
        <v>1456.35784233296</v>
      </c>
      <c r="U151" s="4">
        <f>SUMIFS('Selected scen drivers'!U$2:U$271,'Selected scen drivers'!$A$2:$A$271,reporting!$A151,'Selected scen drivers'!$B$2:$B$271,reporting!$B151)</f>
        <v>1532.3761249700999</v>
      </c>
      <c r="V151" s="4">
        <f>SUMIFS('Selected scen drivers'!V$2:V$271,'Selected scen drivers'!$A$2:$A$271,reporting!$A151,'Selected scen drivers'!$B$2:$B$271,reporting!$B151)</f>
        <v>1604.5403588506999</v>
      </c>
      <c r="W151" s="4">
        <f>SUMIFS('Selected scen drivers'!W$2:W$271,'Selected scen drivers'!$A$2:$A$271,reporting!$A151,'Selected scen drivers'!$B$2:$B$271,reporting!$B151)</f>
        <v>1672.2059999999999</v>
      </c>
      <c r="X151">
        <v>2</v>
      </c>
    </row>
    <row r="152" spans="1:24" ht="14.25" x14ac:dyDescent="0.45">
      <c r="A152" s="1">
        <f t="shared" si="4"/>
        <v>25</v>
      </c>
      <c r="B152" s="1">
        <f t="shared" si="5"/>
        <v>7</v>
      </c>
      <c r="D152" t="str">
        <f>IFERROR("rep_"&amp;VLOOKUP(B152,Classification!$N$5:$O$14,2,FALSE),"\I:")</f>
        <v>rep_GDPSER</v>
      </c>
      <c r="E152" t="str">
        <f>IFERROR(VLOOKUP(A152,Classification!$A$4:$B$39,2,FALSE),"\I:")</f>
        <v>Canada</v>
      </c>
      <c r="F152" s="4">
        <f>SUMIFS('Selected scen drivers'!F$2:F$271,'Selected scen drivers'!$A$2:$A$271,reporting!$A152,'Selected scen drivers'!$B$2:$B$271,reporting!$B152)</f>
        <v>1169.57186168102</v>
      </c>
      <c r="G152" s="4">
        <f>SUMIFS('Selected scen drivers'!G$2:G$271,'Selected scen drivers'!$A$2:$A$271,reporting!$A152,'Selected scen drivers'!$B$2:$B$271,reporting!$B152)</f>
        <v>1177.4276115479299</v>
      </c>
      <c r="H152" s="4">
        <f>SUMIFS('Selected scen drivers'!H$2:H$271,'Selected scen drivers'!$A$2:$A$271,reporting!$A152,'Selected scen drivers'!$B$2:$B$271,reporting!$B152)</f>
        <v>1325.43814677878</v>
      </c>
      <c r="I152" s="4">
        <f>SUMIFS('Selected scen drivers'!I$2:I$271,'Selected scen drivers'!$A$2:$A$271,reporting!$A152,'Selected scen drivers'!$B$2:$B$271,reporting!$B152)</f>
        <v>1467.0846075239799</v>
      </c>
      <c r="J152" s="4">
        <f>SUMIFS('Selected scen drivers'!J$2:J$271,'Selected scen drivers'!$A$2:$A$271,reporting!$A152,'Selected scen drivers'!$B$2:$B$271,reporting!$B152)</f>
        <v>1625.9143979687401</v>
      </c>
      <c r="K152" s="4">
        <f>SUMIFS('Selected scen drivers'!K$2:K$271,'Selected scen drivers'!$A$2:$A$271,reporting!$A152,'Selected scen drivers'!$B$2:$B$271,reporting!$B152)</f>
        <v>1801.81727422986</v>
      </c>
      <c r="L152" s="4">
        <f>SUMIFS('Selected scen drivers'!L$2:L$271,'Selected scen drivers'!$A$2:$A$271,reporting!$A152,'Selected scen drivers'!$B$2:$B$271,reporting!$B152)</f>
        <v>1984.8174260107501</v>
      </c>
      <c r="M152" s="4">
        <f>SUMIFS('Selected scen drivers'!M$2:M$271,'Selected scen drivers'!$A$2:$A$271,reporting!$A152,'Selected scen drivers'!$B$2:$B$271,reporting!$B152)</f>
        <v>2167.0152857755402</v>
      </c>
      <c r="N152" s="4">
        <f>SUMIFS('Selected scen drivers'!N$2:N$271,'Selected scen drivers'!$A$2:$A$271,reporting!$A152,'Selected scen drivers'!$B$2:$B$271,reporting!$B152)</f>
        <v>2348.1776914198399</v>
      </c>
      <c r="O152" s="4">
        <f>SUMIFS('Selected scen drivers'!O$2:O$271,'Selected scen drivers'!$A$2:$A$271,reporting!$A152,'Selected scen drivers'!$B$2:$B$271,reporting!$B152)</f>
        <v>2530.09729352973</v>
      </c>
      <c r="P152" s="4">
        <f>SUMIFS('Selected scen drivers'!P$2:P$271,'Selected scen drivers'!$A$2:$A$271,reporting!$A152,'Selected scen drivers'!$B$2:$B$271,reporting!$B152)</f>
        <v>2716.8974768012499</v>
      </c>
      <c r="Q152" s="4">
        <f>SUMIFS('Selected scen drivers'!Q$2:Q$271,'Selected scen drivers'!$A$2:$A$271,reporting!$A152,'Selected scen drivers'!$B$2:$B$271,reporting!$B152)</f>
        <v>2903.7337356571202</v>
      </c>
      <c r="R152" s="4">
        <f>SUMIFS('Selected scen drivers'!R$2:R$271,'Selected scen drivers'!$A$2:$A$271,reporting!$A152,'Selected scen drivers'!$B$2:$B$271,reporting!$B152)</f>
        <v>3083.00181485955</v>
      </c>
      <c r="S152" s="4">
        <f>SUMIFS('Selected scen drivers'!S$2:S$271,'Selected scen drivers'!$A$2:$A$271,reporting!$A152,'Selected scen drivers'!$B$2:$B$271,reporting!$B152)</f>
        <v>3250.84730285674</v>
      </c>
      <c r="T152" s="4">
        <f>SUMIFS('Selected scen drivers'!T$2:T$271,'Selected scen drivers'!$A$2:$A$271,reporting!$A152,'Selected scen drivers'!$B$2:$B$271,reporting!$B152)</f>
        <v>3406.31487795056</v>
      </c>
      <c r="U152" s="4">
        <f>SUMIFS('Selected scen drivers'!U$2:U$271,'Selected scen drivers'!$A$2:$A$271,reporting!$A152,'Selected scen drivers'!$B$2:$B$271,reporting!$B152)</f>
        <v>3549.5584148538101</v>
      </c>
      <c r="V152" s="4">
        <f>SUMIFS('Selected scen drivers'!V$2:V$271,'Selected scen drivers'!$A$2:$A$271,reporting!$A152,'Selected scen drivers'!$B$2:$B$271,reporting!$B152)</f>
        <v>3681.0182820981399</v>
      </c>
      <c r="W152" s="4">
        <f>SUMIFS('Selected scen drivers'!W$2:W$271,'Selected scen drivers'!$A$2:$A$271,reporting!$A152,'Selected scen drivers'!$B$2:$B$271,reporting!$B152)</f>
        <v>3799.5426002621698</v>
      </c>
      <c r="X152">
        <v>2</v>
      </c>
    </row>
    <row r="153" spans="1:24" ht="14.25" x14ac:dyDescent="0.45">
      <c r="A153" s="1">
        <f t="shared" si="4"/>
        <v>25</v>
      </c>
      <c r="B153" s="1">
        <f t="shared" si="5"/>
        <v>8</v>
      </c>
      <c r="D153" t="str">
        <f>IFERROR("rep_"&amp;VLOOKUP(B153,Classification!$N$5:$O$14,2,FALSE),"\I:")</f>
        <v>rep_HOU</v>
      </c>
      <c r="E153" t="str">
        <f>IFERROR(VLOOKUP(A153,Classification!$A$4:$B$39,2,FALSE),"\I:")</f>
        <v>Canada</v>
      </c>
      <c r="F153" s="4">
        <f>SUMIFS('Selected scen drivers'!F$2:F$271,'Selected scen drivers'!$A$2:$A$271,reporting!$A153,'Selected scen drivers'!$B$2:$B$271,reporting!$B153)</f>
        <v>11.417676999999999</v>
      </c>
      <c r="G153" s="4">
        <f>SUMIFS('Selected scen drivers'!G$2:G$271,'Selected scen drivers'!$A$2:$A$271,reporting!$A153,'Selected scen drivers'!$B$2:$B$271,reporting!$B153)</f>
        <v>11.4101605</v>
      </c>
      <c r="H153" s="4">
        <f>SUMIFS('Selected scen drivers'!H$2:H$271,'Selected scen drivers'!$A$2:$A$271,reporting!$A153,'Selected scen drivers'!$B$2:$B$271,reporting!$B153)</f>
        <v>11.372578000000001</v>
      </c>
      <c r="I153" s="4">
        <f>SUMIFS('Selected scen drivers'!I$2:I$271,'Selected scen drivers'!$A$2:$A$271,reporting!$A153,'Selected scen drivers'!$B$2:$B$271,reporting!$B153)</f>
        <v>11.211433</v>
      </c>
      <c r="J153" s="4">
        <f>SUMIFS('Selected scen drivers'!J$2:J$271,'Selected scen drivers'!$A$2:$A$271,reporting!$A153,'Selected scen drivers'!$B$2:$B$271,reporting!$B153)</f>
        <v>11.1988965</v>
      </c>
      <c r="K153" s="4">
        <f>SUMIFS('Selected scen drivers'!K$2:K$271,'Selected scen drivers'!$A$2:$A$271,reporting!$A153,'Selected scen drivers'!$B$2:$B$271,reporting!$B153)</f>
        <v>11.207307500000001</v>
      </c>
      <c r="L153" s="4">
        <f>SUMIFS('Selected scen drivers'!L$2:L$271,'Selected scen drivers'!$A$2:$A$271,reporting!$A153,'Selected scen drivers'!$B$2:$B$271,reporting!$B153)</f>
        <v>11.187817000000001</v>
      </c>
      <c r="M153" s="4">
        <f>SUMIFS('Selected scen drivers'!M$2:M$271,'Selected scen drivers'!$A$2:$A$271,reporting!$A153,'Selected scen drivers'!$B$2:$B$271,reporting!$B153)</f>
        <v>11.054363499999999</v>
      </c>
      <c r="N153" s="4">
        <f>SUMIFS('Selected scen drivers'!N$2:N$271,'Selected scen drivers'!$A$2:$A$271,reporting!$A153,'Selected scen drivers'!$B$2:$B$271,reporting!$B153)</f>
        <v>10.9102505</v>
      </c>
      <c r="O153" s="4">
        <f>SUMIFS('Selected scen drivers'!O$2:O$271,'Selected scen drivers'!$A$2:$A$271,reporting!$A153,'Selected scen drivers'!$B$2:$B$271,reporting!$B153)</f>
        <v>10.772743999999999</v>
      </c>
      <c r="P153" s="4">
        <f>SUMIFS('Selected scen drivers'!P$2:P$271,'Selected scen drivers'!$A$2:$A$271,reporting!$A153,'Selected scen drivers'!$B$2:$B$271,reporting!$B153)</f>
        <v>10.6869195</v>
      </c>
      <c r="Q153" s="4">
        <f>SUMIFS('Selected scen drivers'!Q$2:Q$271,'Selected scen drivers'!$A$2:$A$271,reporting!$A153,'Selected scen drivers'!$B$2:$B$271,reporting!$B153)</f>
        <v>10.6841835</v>
      </c>
      <c r="R153" s="4">
        <f>SUMIFS('Selected scen drivers'!R$2:R$271,'Selected scen drivers'!$A$2:$A$271,reporting!$A153,'Selected scen drivers'!$B$2:$B$271,reporting!$B153)</f>
        <v>10.630983499999999</v>
      </c>
      <c r="S153" s="4">
        <f>SUMIFS('Selected scen drivers'!S$2:S$271,'Selected scen drivers'!$A$2:$A$271,reporting!$A153,'Selected scen drivers'!$B$2:$B$271,reporting!$B153)</f>
        <v>10.491671500000001</v>
      </c>
      <c r="T153" s="4">
        <f>SUMIFS('Selected scen drivers'!T$2:T$271,'Selected scen drivers'!$A$2:$A$271,reporting!$A153,'Selected scen drivers'!$B$2:$B$271,reporting!$B153)</f>
        <v>10.3453225</v>
      </c>
      <c r="U153" s="4">
        <f>SUMIFS('Selected scen drivers'!U$2:U$271,'Selected scen drivers'!$A$2:$A$271,reporting!$A153,'Selected scen drivers'!$B$2:$B$271,reporting!$B153)</f>
        <v>10.2477155</v>
      </c>
      <c r="V153" s="4">
        <f>SUMIFS('Selected scen drivers'!V$2:V$271,'Selected scen drivers'!$A$2:$A$271,reporting!$A153,'Selected scen drivers'!$B$2:$B$271,reporting!$B153)</f>
        <v>10.109607499999999</v>
      </c>
      <c r="W153" s="4">
        <f>SUMIFS('Selected scen drivers'!W$2:W$271,'Selected scen drivers'!$A$2:$A$271,reporting!$A153,'Selected scen drivers'!$B$2:$B$271,reporting!$B153)</f>
        <v>9.9304749999999995</v>
      </c>
      <c r="X153">
        <v>2</v>
      </c>
    </row>
    <row r="154" spans="1:24" ht="14.25" x14ac:dyDescent="0.45">
      <c r="A154" s="1">
        <f t="shared" si="4"/>
        <v>25</v>
      </c>
      <c r="B154" s="1">
        <f t="shared" si="5"/>
        <v>9</v>
      </c>
      <c r="D154" t="str">
        <f>IFERROR("rep_"&amp;VLOOKUP(B154,Classification!$N$5:$O$14,2,FALSE),"\I:")</f>
        <v>rep_POP</v>
      </c>
      <c r="E154" t="str">
        <f>IFERROR(VLOOKUP(A154,Classification!$A$4:$B$39,2,FALSE),"\I:")</f>
        <v>Canada</v>
      </c>
      <c r="F154" s="4">
        <f>SUMIFS('Selected scen drivers'!F$2:F$271,'Selected scen drivers'!$A$2:$A$271,reporting!$A154,'Selected scen drivers'!$B$2:$B$271,reporting!$B154)</f>
        <v>37.581181399999998</v>
      </c>
      <c r="G154" s="4">
        <f>SUMIFS('Selected scen drivers'!G$2:G$271,'Selected scen drivers'!$A$2:$A$271,reporting!$A154,'Selected scen drivers'!$B$2:$B$271,reporting!$B154)</f>
        <v>37.758235999999997</v>
      </c>
      <c r="H154" s="4">
        <f>SUMIFS('Selected scen drivers'!H$2:H$271,'Selected scen drivers'!$A$2:$A$271,reporting!$A154,'Selected scen drivers'!$B$2:$B$271,reporting!$B154)</f>
        <v>38.643509000000002</v>
      </c>
      <c r="I154" s="4">
        <f>SUMIFS('Selected scen drivers'!I$2:I$271,'Selected scen drivers'!$A$2:$A$271,reporting!$A154,'Selected scen drivers'!$B$2:$B$271,reporting!$B154)</f>
        <v>39.443004000000002</v>
      </c>
      <c r="J154" s="4">
        <f>SUMIFS('Selected scen drivers'!J$2:J$271,'Selected scen drivers'!$A$2:$A$271,reporting!$A154,'Selected scen drivers'!$B$2:$B$271,reporting!$B154)</f>
        <v>40.185865999999997</v>
      </c>
      <c r="K154" s="4">
        <f>SUMIFS('Selected scen drivers'!K$2:K$271,'Selected scen drivers'!$A$2:$A$271,reporting!$A154,'Selected scen drivers'!$B$2:$B$271,reporting!$B154)</f>
        <v>40.862898000000001</v>
      </c>
      <c r="L154" s="4">
        <f>SUMIFS('Selected scen drivers'!L$2:L$271,'Selected scen drivers'!$A$2:$A$271,reporting!$A154,'Selected scen drivers'!$B$2:$B$271,reporting!$B154)</f>
        <v>41.505006000000002</v>
      </c>
      <c r="M154" s="4">
        <f>SUMIFS('Selected scen drivers'!M$2:M$271,'Selected scen drivers'!$A$2:$A$271,reporting!$A154,'Selected scen drivers'!$B$2:$B$271,reporting!$B154)</f>
        <v>42.171045999999997</v>
      </c>
      <c r="N154" s="4">
        <f>SUMIFS('Selected scen drivers'!N$2:N$271,'Selected scen drivers'!$A$2:$A$271,reporting!$A154,'Selected scen drivers'!$B$2:$B$271,reporting!$B154)</f>
        <v>42.738773999999999</v>
      </c>
      <c r="O154" s="4">
        <f>SUMIFS('Selected scen drivers'!O$2:O$271,'Selected scen drivers'!$A$2:$A$271,reporting!$A154,'Selected scen drivers'!$B$2:$B$271,reporting!$B154)</f>
        <v>43.273856000000002</v>
      </c>
      <c r="P154" s="4">
        <f>SUMIFS('Selected scen drivers'!P$2:P$271,'Selected scen drivers'!$A$2:$A$271,reporting!$A154,'Selected scen drivers'!$B$2:$B$271,reporting!$B154)</f>
        <v>43.765386999999997</v>
      </c>
      <c r="Q154" s="4">
        <f>SUMIFS('Selected scen drivers'!Q$2:Q$271,'Selected scen drivers'!$A$2:$A$271,reporting!$A154,'Selected scen drivers'!$B$2:$B$271,reporting!$B154)</f>
        <v>44.224156999999998</v>
      </c>
      <c r="R154" s="4">
        <f>SUMIFS('Selected scen drivers'!R$2:R$271,'Selected scen drivers'!$A$2:$A$271,reporting!$A154,'Selected scen drivers'!$B$2:$B$271,reporting!$B154)</f>
        <v>44.601111000000003</v>
      </c>
      <c r="S154" s="4">
        <f>SUMIFS('Selected scen drivers'!S$2:S$271,'Selected scen drivers'!$A$2:$A$271,reporting!$A154,'Selected scen drivers'!$B$2:$B$271,reporting!$B154)</f>
        <v>44.846437999999999</v>
      </c>
      <c r="T154" s="4">
        <f>SUMIFS('Selected scen drivers'!T$2:T$271,'Selected scen drivers'!$A$2:$A$271,reporting!$A154,'Selected scen drivers'!$B$2:$B$271,reporting!$B154)</f>
        <v>44.926912999999999</v>
      </c>
      <c r="U154" s="4">
        <f>SUMIFS('Selected scen drivers'!U$2:U$271,'Selected scen drivers'!$A$2:$A$271,reporting!$A154,'Selected scen drivers'!$B$2:$B$271,reporting!$B154)</f>
        <v>44.839692999999997</v>
      </c>
      <c r="V154" s="4">
        <f>SUMIFS('Selected scen drivers'!V$2:V$271,'Selected scen drivers'!$A$2:$A$271,reporting!$A154,'Selected scen drivers'!$B$2:$B$271,reporting!$B154)</f>
        <v>44.615118000000002</v>
      </c>
      <c r="W154" s="4">
        <f>SUMIFS('Selected scen drivers'!W$2:W$271,'Selected scen drivers'!$A$2:$A$271,reporting!$A154,'Selected scen drivers'!$B$2:$B$271,reporting!$B154)</f>
        <v>44.290475999999998</v>
      </c>
      <c r="X154">
        <v>2</v>
      </c>
    </row>
    <row r="155" spans="1:24" ht="14.25" x14ac:dyDescent="0.45">
      <c r="A155" s="1">
        <f t="shared" si="4"/>
        <v>26</v>
      </c>
      <c r="B155" s="1">
        <f t="shared" si="5"/>
        <v>1</v>
      </c>
      <c r="D155" t="str">
        <f>IFERROR("rep_"&amp;VLOOKUP(B155,Classification!$N$5:$O$14,2,FALSE),"\I:")</f>
        <v>rep_GDP</v>
      </c>
      <c r="E155" t="str">
        <f>IFERROR(VLOOKUP(A155,Classification!$A$4:$B$39,2,FALSE),"\I:")</f>
        <v>Asia_east</v>
      </c>
      <c r="F155" s="4">
        <f>SUMIFS('Selected scen drivers'!F$2:F$271,'Selected scen drivers'!$A$2:$A$271,reporting!$A155,'Selected scen drivers'!$B$2:$B$271,reporting!$B155)</f>
        <v>7233.3540000000003</v>
      </c>
      <c r="G155" s="4">
        <f>SUMIFS('Selected scen drivers'!G$2:G$271,'Selected scen drivers'!$A$2:$A$271,reporting!$A155,'Selected scen drivers'!$B$2:$B$271,reporting!$B155)</f>
        <v>7258.32</v>
      </c>
      <c r="H155" s="4">
        <f>SUMIFS('Selected scen drivers'!H$2:H$271,'Selected scen drivers'!$A$2:$A$271,reporting!$A155,'Selected scen drivers'!$B$2:$B$271,reporting!$B155)</f>
        <v>7916.29</v>
      </c>
      <c r="I155" s="4">
        <f>SUMIFS('Selected scen drivers'!I$2:I$271,'Selected scen drivers'!$A$2:$A$271,reporting!$A155,'Selected scen drivers'!$B$2:$B$271,reporting!$B155)</f>
        <v>8375.31</v>
      </c>
      <c r="J155" s="4">
        <f>SUMIFS('Selected scen drivers'!J$2:J$271,'Selected scen drivers'!$A$2:$A$271,reporting!$A155,'Selected scen drivers'!$B$2:$B$271,reporting!$B155)</f>
        <v>8793.61</v>
      </c>
      <c r="K155" s="4">
        <f>SUMIFS('Selected scen drivers'!K$2:K$271,'Selected scen drivers'!$A$2:$A$271,reporting!$A155,'Selected scen drivers'!$B$2:$B$271,reporting!$B155)</f>
        <v>9126.27</v>
      </c>
      <c r="L155" s="4">
        <f>SUMIFS('Selected scen drivers'!L$2:L$271,'Selected scen drivers'!$A$2:$A$271,reporting!$A155,'Selected scen drivers'!$B$2:$B$271,reporting!$B155)</f>
        <v>9430.14</v>
      </c>
      <c r="M155" s="4">
        <f>SUMIFS('Selected scen drivers'!M$2:M$271,'Selected scen drivers'!$A$2:$A$271,reporting!$A155,'Selected scen drivers'!$B$2:$B$271,reporting!$B155)</f>
        <v>9718.81</v>
      </c>
      <c r="N155" s="4">
        <f>SUMIFS('Selected scen drivers'!N$2:N$271,'Selected scen drivers'!$A$2:$A$271,reporting!$A155,'Selected scen drivers'!$B$2:$B$271,reporting!$B155)</f>
        <v>9963.9500000000007</v>
      </c>
      <c r="O155" s="4">
        <f>SUMIFS('Selected scen drivers'!O$2:O$271,'Selected scen drivers'!$A$2:$A$271,reporting!$A155,'Selected scen drivers'!$B$2:$B$271,reporting!$B155)</f>
        <v>10154.99</v>
      </c>
      <c r="P155" s="4">
        <f>SUMIFS('Selected scen drivers'!P$2:P$271,'Selected scen drivers'!$A$2:$A$271,reporting!$A155,'Selected scen drivers'!$B$2:$B$271,reporting!$B155)</f>
        <v>10307</v>
      </c>
      <c r="Q155" s="4">
        <f>SUMIFS('Selected scen drivers'!Q$2:Q$271,'Selected scen drivers'!$A$2:$A$271,reporting!$A155,'Selected scen drivers'!$B$2:$B$271,reporting!$B155)</f>
        <v>10410.99</v>
      </c>
      <c r="R155" s="4">
        <f>SUMIFS('Selected scen drivers'!R$2:R$271,'Selected scen drivers'!$A$2:$A$271,reporting!$A155,'Selected scen drivers'!$B$2:$B$271,reporting!$B155)</f>
        <v>10472.24</v>
      </c>
      <c r="S155" s="4">
        <f>SUMIFS('Selected scen drivers'!S$2:S$271,'Selected scen drivers'!$A$2:$A$271,reporting!$A155,'Selected scen drivers'!$B$2:$B$271,reporting!$B155)</f>
        <v>10507.84</v>
      </c>
      <c r="T155" s="4">
        <f>SUMIFS('Selected scen drivers'!T$2:T$271,'Selected scen drivers'!$A$2:$A$271,reporting!$A155,'Selected scen drivers'!$B$2:$B$271,reporting!$B155)</f>
        <v>10530.7</v>
      </c>
      <c r="U155" s="4">
        <f>SUMIFS('Selected scen drivers'!U$2:U$271,'Selected scen drivers'!$A$2:$A$271,reporting!$A155,'Selected scen drivers'!$B$2:$B$271,reporting!$B155)</f>
        <v>10537.09</v>
      </c>
      <c r="V155" s="4">
        <f>SUMIFS('Selected scen drivers'!V$2:V$271,'Selected scen drivers'!$A$2:$A$271,reporting!$A155,'Selected scen drivers'!$B$2:$B$271,reporting!$B155)</f>
        <v>10516.48</v>
      </c>
      <c r="W155" s="4">
        <f>SUMIFS('Selected scen drivers'!W$2:W$271,'Selected scen drivers'!$A$2:$A$271,reporting!$A155,'Selected scen drivers'!$B$2:$B$271,reporting!$B155)</f>
        <v>10458.780000000001</v>
      </c>
      <c r="X155">
        <v>2</v>
      </c>
    </row>
    <row r="156" spans="1:24" ht="14.25" x14ac:dyDescent="0.45">
      <c r="A156" s="1">
        <f t="shared" si="4"/>
        <v>26</v>
      </c>
      <c r="B156" s="1">
        <f t="shared" si="5"/>
        <v>2</v>
      </c>
      <c r="D156" t="str">
        <f>IFERROR("rep_"&amp;VLOOKUP(B156,Classification!$N$5:$O$14,2,FALSE),"\I:")</f>
        <v>rep_GDPAGR</v>
      </c>
      <c r="E156" t="str">
        <f>IFERROR(VLOOKUP(A156,Classification!$A$4:$B$39,2,FALSE),"\I:")</f>
        <v>Asia_east</v>
      </c>
      <c r="F156" s="4">
        <f>SUMIFS('Selected scen drivers'!F$2:F$271,'Selected scen drivers'!$A$2:$A$271,reporting!$A156,'Selected scen drivers'!$B$2:$B$271,reporting!$B156)</f>
        <v>107.35135862774401</v>
      </c>
      <c r="G156" s="4">
        <f>SUMIFS('Selected scen drivers'!G$2:G$271,'Selected scen drivers'!$A$2:$A$271,reporting!$A156,'Selected scen drivers'!$B$2:$B$271,reporting!$B156)</f>
        <v>108.069671825692</v>
      </c>
      <c r="H156" s="4">
        <f>SUMIFS('Selected scen drivers'!H$2:H$271,'Selected scen drivers'!$A$2:$A$271,reporting!$A156,'Selected scen drivers'!$B$2:$B$271,reporting!$B156)</f>
        <v>118.767563789834</v>
      </c>
      <c r="I156" s="4">
        <f>SUMIFS('Selected scen drivers'!I$2:I$271,'Selected scen drivers'!$A$2:$A$271,reporting!$A156,'Selected scen drivers'!$B$2:$B$271,reporting!$B156)</f>
        <v>126.63139200786701</v>
      </c>
      <c r="J156" s="4">
        <f>SUMIFS('Selected scen drivers'!J$2:J$271,'Selected scen drivers'!$A$2:$A$271,reporting!$A156,'Selected scen drivers'!$B$2:$B$271,reporting!$B156)</f>
        <v>133.36634898759999</v>
      </c>
      <c r="K156" s="4">
        <f>SUMIFS('Selected scen drivers'!K$2:K$271,'Selected scen drivers'!$A$2:$A$271,reporting!$A156,'Selected scen drivers'!$B$2:$B$271,reporting!$B156)</f>
        <v>138.577444393685</v>
      </c>
      <c r="L156" s="4">
        <f>SUMIFS('Selected scen drivers'!L$2:L$271,'Selected scen drivers'!$A$2:$A$271,reporting!$A156,'Selected scen drivers'!$B$2:$B$271,reporting!$B156)</f>
        <v>143.09880294000601</v>
      </c>
      <c r="M156" s="4">
        <f>SUMIFS('Selected scen drivers'!M$2:M$271,'Selected scen drivers'!$A$2:$A$271,reporting!$A156,'Selected scen drivers'!$B$2:$B$271,reporting!$B156)</f>
        <v>147.16056363304801</v>
      </c>
      <c r="N156" s="4">
        <f>SUMIFS('Selected scen drivers'!N$2:N$271,'Selected scen drivers'!$A$2:$A$271,reporting!$A156,'Selected scen drivers'!$B$2:$B$271,reporting!$B156)</f>
        <v>150.37099365363201</v>
      </c>
      <c r="O156" s="4">
        <f>SUMIFS('Selected scen drivers'!O$2:O$271,'Selected scen drivers'!$A$2:$A$271,reporting!$A156,'Selected scen drivers'!$B$2:$B$271,reporting!$B156)</f>
        <v>152.643352913803</v>
      </c>
      <c r="P156" s="4">
        <f>SUMIFS('Selected scen drivers'!P$2:P$271,'Selected scen drivers'!$A$2:$A$271,reporting!$A156,'Selected scen drivers'!$B$2:$B$271,reporting!$B156)</f>
        <v>154.325227548199</v>
      </c>
      <c r="Q156" s="4">
        <f>SUMIFS('Selected scen drivers'!Q$2:Q$271,'Selected scen drivers'!$A$2:$A$271,reporting!$A156,'Selected scen drivers'!$B$2:$B$271,reporting!$B156)</f>
        <v>155.279166098448</v>
      </c>
      <c r="R156" s="4">
        <f>SUMIFS('Selected scen drivers'!R$2:R$271,'Selected scen drivers'!$A$2:$A$271,reporting!$A156,'Selected scen drivers'!$B$2:$B$271,reporting!$B156)</f>
        <v>155.56493831368601</v>
      </c>
      <c r="S156" s="4">
        <f>SUMIFS('Selected scen drivers'!S$2:S$271,'Selected scen drivers'!$A$2:$A$271,reporting!$A156,'Selected scen drivers'!$B$2:$B$271,reporting!$B156)</f>
        <v>155.39702892258501</v>
      </c>
      <c r="T156" s="4">
        <f>SUMIFS('Selected scen drivers'!T$2:T$271,'Selected scen drivers'!$A$2:$A$271,reporting!$A156,'Selected scen drivers'!$B$2:$B$271,reporting!$B156)</f>
        <v>154.97235927881101</v>
      </c>
      <c r="U156" s="4">
        <f>SUMIFS('Selected scen drivers'!U$2:U$271,'Selected scen drivers'!$A$2:$A$271,reporting!$A156,'Selected scen drivers'!$B$2:$B$271,reporting!$B156)</f>
        <v>154.26674975446201</v>
      </c>
      <c r="V156" s="4">
        <f>SUMIFS('Selected scen drivers'!V$2:V$271,'Selected scen drivers'!$A$2:$A$271,reporting!$A156,'Selected scen drivers'!$B$2:$B$271,reporting!$B156)</f>
        <v>153.172620578085</v>
      </c>
      <c r="W156" s="4">
        <f>SUMIFS('Selected scen drivers'!W$2:W$271,'Selected scen drivers'!$A$2:$A$271,reporting!$A156,'Selected scen drivers'!$B$2:$B$271,reporting!$B156)</f>
        <v>151.60490645241299</v>
      </c>
      <c r="X156">
        <v>2</v>
      </c>
    </row>
    <row r="157" spans="1:24" ht="14.25" x14ac:dyDescent="0.45">
      <c r="A157" s="1">
        <f t="shared" si="4"/>
        <v>26</v>
      </c>
      <c r="B157" s="1">
        <f t="shared" si="5"/>
        <v>3</v>
      </c>
      <c r="D157" t="str">
        <f>IFERROR("rep_"&amp;VLOOKUP(B157,Classification!$N$5:$O$14,2,FALSE),"\I:")</f>
        <v>rep_GDPIND</v>
      </c>
      <c r="E157" t="str">
        <f>IFERROR(VLOOKUP(A157,Classification!$A$4:$B$39,2,FALSE),"\I:")</f>
        <v>Asia_east</v>
      </c>
      <c r="F157" s="4">
        <f>SUMIFS('Selected scen drivers'!F$2:F$271,'Selected scen drivers'!$A$2:$A$271,reporting!$A157,'Selected scen drivers'!$B$2:$B$271,reporting!$B157)</f>
        <v>2320.2204170166501</v>
      </c>
      <c r="G157" s="4">
        <f>SUMIFS('Selected scen drivers'!G$2:G$271,'Selected scen drivers'!$A$2:$A$271,reporting!$A157,'Selected scen drivers'!$B$2:$B$271,reporting!$B157)</f>
        <v>2331.5225664578502</v>
      </c>
      <c r="H157" s="4">
        <f>SUMIFS('Selected scen drivers'!H$2:H$271,'Selected scen drivers'!$A$2:$A$271,reporting!$A157,'Selected scen drivers'!$B$2:$B$271,reporting!$B157)</f>
        <v>2553.65290417808</v>
      </c>
      <c r="I157" s="4">
        <f>SUMIFS('Selected scen drivers'!I$2:I$271,'Selected scen drivers'!$A$2:$A$271,reporting!$A157,'Selected scen drivers'!$B$2:$B$271,reporting!$B157)</f>
        <v>2713.26909217088</v>
      </c>
      <c r="J157" s="4">
        <f>SUMIFS('Selected scen drivers'!J$2:J$271,'Selected scen drivers'!$A$2:$A$271,reporting!$A157,'Selected scen drivers'!$B$2:$B$271,reporting!$B157)</f>
        <v>2855.06452037595</v>
      </c>
      <c r="K157" s="4">
        <f>SUMIFS('Selected scen drivers'!K$2:K$271,'Selected scen drivers'!$A$2:$A$271,reporting!$A157,'Selected scen drivers'!$B$2:$B$271,reporting!$B157)</f>
        <v>2967.1359728685802</v>
      </c>
      <c r="L157" s="4">
        <f>SUMIFS('Selected scen drivers'!L$2:L$271,'Selected scen drivers'!$A$2:$A$271,reporting!$A157,'Selected scen drivers'!$B$2:$B$271,reporting!$B157)</f>
        <v>3067.6693098198698</v>
      </c>
      <c r="M157" s="4">
        <f>SUMIFS('Selected scen drivers'!M$2:M$271,'Selected scen drivers'!$A$2:$A$271,reporting!$A157,'Selected scen drivers'!$B$2:$B$271,reporting!$B157)</f>
        <v>3161.3171806130399</v>
      </c>
      <c r="N157" s="4">
        <f>SUMIFS('Selected scen drivers'!N$2:N$271,'Selected scen drivers'!$A$2:$A$271,reporting!$A157,'Selected scen drivers'!$B$2:$B$271,reporting!$B157)</f>
        <v>3239.2142213755401</v>
      </c>
      <c r="O157" s="4">
        <f>SUMIFS('Selected scen drivers'!O$2:O$271,'Selected scen drivers'!$A$2:$A$271,reporting!$A157,'Selected scen drivers'!$B$2:$B$271,reporting!$B157)</f>
        <v>3298.57406806368</v>
      </c>
      <c r="P157" s="4">
        <f>SUMIFS('Selected scen drivers'!P$2:P$271,'Selected scen drivers'!$A$2:$A$271,reporting!$A157,'Selected scen drivers'!$B$2:$B$271,reporting!$B157)</f>
        <v>3345.3674442725001</v>
      </c>
      <c r="Q157" s="4">
        <f>SUMIFS('Selected scen drivers'!Q$2:Q$271,'Selected scen drivers'!$A$2:$A$271,reporting!$A157,'Selected scen drivers'!$B$2:$B$271,reporting!$B157)</f>
        <v>3376.6155825330002</v>
      </c>
      <c r="R157" s="4">
        <f>SUMIFS('Selected scen drivers'!R$2:R$271,'Selected scen drivers'!$A$2:$A$271,reporting!$A157,'Selected scen drivers'!$B$2:$B$271,reporting!$B157)</f>
        <v>3393.8214562674998</v>
      </c>
      <c r="S157" s="4">
        <f>SUMIFS('Selected scen drivers'!S$2:S$271,'Selected scen drivers'!$A$2:$A$271,reporting!$A157,'Selected scen drivers'!$B$2:$B$271,reporting!$B157)</f>
        <v>3402.14197622862</v>
      </c>
      <c r="T157" s="4">
        <f>SUMIFS('Selected scen drivers'!T$2:T$271,'Selected scen drivers'!$A$2:$A$271,reporting!$A157,'Selected scen drivers'!$B$2:$B$271,reporting!$B157)</f>
        <v>3405.8011435160001</v>
      </c>
      <c r="U157" s="4">
        <f>SUMIFS('Selected scen drivers'!U$2:U$271,'Selected scen drivers'!$A$2:$A$271,reporting!$A157,'Selected scen drivers'!$B$2:$B$271,reporting!$B157)</f>
        <v>3403.8619686359002</v>
      </c>
      <c r="V157" s="4">
        <f>SUMIFS('Selected scen drivers'!V$2:V$271,'Selected scen drivers'!$A$2:$A$271,reporting!$A157,'Selected scen drivers'!$B$2:$B$271,reporting!$B157)</f>
        <v>3393.32234650499</v>
      </c>
      <c r="W157" s="4">
        <f>SUMIFS('Selected scen drivers'!W$2:W$271,'Selected scen drivers'!$A$2:$A$271,reporting!$A157,'Selected scen drivers'!$B$2:$B$271,reporting!$B157)</f>
        <v>3371.4439775001902</v>
      </c>
      <c r="X157">
        <v>2</v>
      </c>
    </row>
    <row r="158" spans="1:24" ht="14.25" x14ac:dyDescent="0.45">
      <c r="A158" s="1">
        <f t="shared" si="4"/>
        <v>26</v>
      </c>
      <c r="B158" s="1">
        <f t="shared" si="5"/>
        <v>7</v>
      </c>
      <c r="D158" t="str">
        <f>IFERROR("rep_"&amp;VLOOKUP(B158,Classification!$N$5:$O$14,2,FALSE),"\I:")</f>
        <v>rep_GDPSER</v>
      </c>
      <c r="E158" t="str">
        <f>IFERROR(VLOOKUP(A158,Classification!$A$4:$B$39,2,FALSE),"\I:")</f>
        <v>Asia_east</v>
      </c>
      <c r="F158" s="4">
        <f>SUMIFS('Selected scen drivers'!F$2:F$271,'Selected scen drivers'!$A$2:$A$271,reporting!$A158,'Selected scen drivers'!$B$2:$B$271,reporting!$B158)</f>
        <v>4805.7822243556002</v>
      </c>
      <c r="G158" s="4">
        <f>SUMIFS('Selected scen drivers'!G$2:G$271,'Selected scen drivers'!$A$2:$A$271,reporting!$A158,'Selected scen drivers'!$B$2:$B$271,reporting!$B158)</f>
        <v>4818.72776171646</v>
      </c>
      <c r="H158" s="4">
        <f>SUMIFS('Selected scen drivers'!H$2:H$271,'Selected scen drivers'!$A$2:$A$271,reporting!$A158,'Selected scen drivers'!$B$2:$B$271,reporting!$B158)</f>
        <v>5243.8695320320903</v>
      </c>
      <c r="I158" s="4">
        <f>SUMIFS('Selected scen drivers'!I$2:I$271,'Selected scen drivers'!$A$2:$A$271,reporting!$A158,'Selected scen drivers'!$B$2:$B$271,reporting!$B158)</f>
        <v>5535.4095158212504</v>
      </c>
      <c r="J158" s="4">
        <f>SUMIFS('Selected scen drivers'!J$2:J$271,'Selected scen drivers'!$A$2:$A$271,reporting!$A158,'Selected scen drivers'!$B$2:$B$271,reporting!$B158)</f>
        <v>5805.1791306364503</v>
      </c>
      <c r="K158" s="4">
        <f>SUMIFS('Selected scen drivers'!K$2:K$271,'Selected scen drivers'!$A$2:$A$271,reporting!$A158,'Selected scen drivers'!$B$2:$B$271,reporting!$B158)</f>
        <v>6020.5565827377404</v>
      </c>
      <c r="L158" s="4">
        <f>SUMIFS('Selected scen drivers'!L$2:L$271,'Selected scen drivers'!$A$2:$A$271,reporting!$A158,'Selected scen drivers'!$B$2:$B$271,reporting!$B158)</f>
        <v>6219.3718872401196</v>
      </c>
      <c r="M158" s="4">
        <f>SUMIFS('Selected scen drivers'!M$2:M$271,'Selected scen drivers'!$A$2:$A$271,reporting!$A158,'Selected scen drivers'!$B$2:$B$271,reporting!$B158)</f>
        <v>6410.3322557539104</v>
      </c>
      <c r="N158" s="4">
        <f>SUMIFS('Selected scen drivers'!N$2:N$271,'Selected scen drivers'!$A$2:$A$271,reporting!$A158,'Selected scen drivers'!$B$2:$B$271,reporting!$B158)</f>
        <v>6574.3647849708204</v>
      </c>
      <c r="O158" s="4">
        <f>SUMIFS('Selected scen drivers'!O$2:O$271,'Selected scen drivers'!$A$2:$A$271,reporting!$A158,'Selected scen drivers'!$B$2:$B$271,reporting!$B158)</f>
        <v>6703.7725790225204</v>
      </c>
      <c r="P158" s="4">
        <f>SUMIFS('Selected scen drivers'!P$2:P$271,'Selected scen drivers'!$A$2:$A$271,reporting!$A158,'Selected scen drivers'!$B$2:$B$271,reporting!$B158)</f>
        <v>6807.3073281793004</v>
      </c>
      <c r="Q158" s="4">
        <f>SUMIFS('Selected scen drivers'!Q$2:Q$271,'Selected scen drivers'!$A$2:$A$271,reporting!$A158,'Selected scen drivers'!$B$2:$B$271,reporting!$B158)</f>
        <v>6879.0952513685597</v>
      </c>
      <c r="R158" s="4">
        <f>SUMIFS('Selected scen drivers'!R$2:R$271,'Selected scen drivers'!$A$2:$A$271,reporting!$A158,'Selected scen drivers'!$B$2:$B$271,reporting!$B158)</f>
        <v>6922.8536054188098</v>
      </c>
      <c r="S158" s="4">
        <f>SUMIFS('Selected scen drivers'!S$2:S$271,'Selected scen drivers'!$A$2:$A$271,reporting!$A158,'Selected scen drivers'!$B$2:$B$271,reporting!$B158)</f>
        <v>6950.3009948487997</v>
      </c>
      <c r="T158" s="4">
        <f>SUMIFS('Selected scen drivers'!T$2:T$271,'Selected scen drivers'!$A$2:$A$271,reporting!$A158,'Selected scen drivers'!$B$2:$B$271,reporting!$B158)</f>
        <v>6969.9264972051897</v>
      </c>
      <c r="U158" s="4">
        <f>SUMIFS('Selected scen drivers'!U$2:U$271,'Selected scen drivers'!$A$2:$A$271,reporting!$A158,'Selected scen drivers'!$B$2:$B$271,reporting!$B158)</f>
        <v>6978.9612816096396</v>
      </c>
      <c r="V158" s="4">
        <f>SUMIFS('Selected scen drivers'!V$2:V$271,'Selected scen drivers'!$A$2:$A$271,reporting!$A158,'Selected scen drivers'!$B$2:$B$271,reporting!$B158)</f>
        <v>6969.9850329169303</v>
      </c>
      <c r="W158" s="4">
        <f>SUMIFS('Selected scen drivers'!W$2:W$271,'Selected scen drivers'!$A$2:$A$271,reporting!$A158,'Selected scen drivers'!$B$2:$B$271,reporting!$B158)</f>
        <v>6935.7311160474001</v>
      </c>
      <c r="X158">
        <v>2</v>
      </c>
    </row>
    <row r="159" spans="1:24" ht="14.25" x14ac:dyDescent="0.45">
      <c r="A159" s="1">
        <f t="shared" si="4"/>
        <v>26</v>
      </c>
      <c r="B159" s="1">
        <f t="shared" si="5"/>
        <v>8</v>
      </c>
      <c r="D159" t="str">
        <f>IFERROR("rep_"&amp;VLOOKUP(B159,Classification!$N$5:$O$14,2,FALSE),"\I:")</f>
        <v>rep_HOU</v>
      </c>
      <c r="E159" t="str">
        <f>IFERROR(VLOOKUP(A159,Classification!$A$4:$B$39,2,FALSE),"\I:")</f>
        <v>Asia_east</v>
      </c>
      <c r="F159" s="4">
        <f>SUMIFS('Selected scen drivers'!F$2:F$271,'Selected scen drivers'!$A$2:$A$271,reporting!$A159,'Selected scen drivers'!$B$2:$B$271,reporting!$B159)</f>
        <v>51.501592899999999</v>
      </c>
      <c r="G159" s="4">
        <f>SUMIFS('Selected scen drivers'!G$2:G$271,'Selected scen drivers'!$A$2:$A$271,reporting!$A159,'Selected scen drivers'!$B$2:$B$271,reporting!$B159)</f>
        <v>51.184510500000002</v>
      </c>
      <c r="H159" s="4">
        <f>SUMIFS('Selected scen drivers'!H$2:H$271,'Selected scen drivers'!$A$2:$A$271,reporting!$A159,'Selected scen drivers'!$B$2:$B$271,reporting!$B159)</f>
        <v>49.599098499999997</v>
      </c>
      <c r="I159" s="4">
        <f>SUMIFS('Selected scen drivers'!I$2:I$271,'Selected scen drivers'!$A$2:$A$271,reporting!$A159,'Selected scen drivers'!$B$2:$B$271,reporting!$B159)</f>
        <v>47.444681000000003</v>
      </c>
      <c r="J159" s="4">
        <f>SUMIFS('Selected scen drivers'!J$2:J$271,'Selected scen drivers'!$A$2:$A$271,reporting!$A159,'Selected scen drivers'!$B$2:$B$271,reporting!$B159)</f>
        <v>44.624654999999997</v>
      </c>
      <c r="K159" s="4">
        <f>SUMIFS('Selected scen drivers'!K$2:K$271,'Selected scen drivers'!$A$2:$A$271,reporting!$A159,'Selected scen drivers'!$B$2:$B$271,reporting!$B159)</f>
        <v>41.030929</v>
      </c>
      <c r="L159" s="4">
        <f>SUMIFS('Selected scen drivers'!L$2:L$271,'Selected scen drivers'!$A$2:$A$271,reporting!$A159,'Selected scen drivers'!$B$2:$B$271,reporting!$B159)</f>
        <v>38.069189000000001</v>
      </c>
      <c r="M159" s="4">
        <f>SUMIFS('Selected scen drivers'!M$2:M$271,'Selected scen drivers'!$A$2:$A$271,reporting!$A159,'Selected scen drivers'!$B$2:$B$271,reporting!$B159)</f>
        <v>35.497639499999998</v>
      </c>
      <c r="N159" s="4">
        <f>SUMIFS('Selected scen drivers'!N$2:N$271,'Selected scen drivers'!$A$2:$A$271,reporting!$A159,'Selected scen drivers'!$B$2:$B$271,reporting!$B159)</f>
        <v>33.5295725</v>
      </c>
      <c r="O159" s="4">
        <f>SUMIFS('Selected scen drivers'!O$2:O$271,'Selected scen drivers'!$A$2:$A$271,reporting!$A159,'Selected scen drivers'!$B$2:$B$271,reporting!$B159)</f>
        <v>31.576841999999999</v>
      </c>
      <c r="P159" s="4">
        <f>SUMIFS('Selected scen drivers'!P$2:P$271,'Selected scen drivers'!$A$2:$A$271,reporting!$A159,'Selected scen drivers'!$B$2:$B$271,reporting!$B159)</f>
        <v>29.665326499999999</v>
      </c>
      <c r="Q159" s="4">
        <f>SUMIFS('Selected scen drivers'!Q$2:Q$271,'Selected scen drivers'!$A$2:$A$271,reporting!$A159,'Selected scen drivers'!$B$2:$B$271,reporting!$B159)</f>
        <v>28.035400500000002</v>
      </c>
      <c r="R159" s="4">
        <f>SUMIFS('Selected scen drivers'!R$2:R$271,'Selected scen drivers'!$A$2:$A$271,reporting!$A159,'Selected scen drivers'!$B$2:$B$271,reporting!$B159)</f>
        <v>26.571268</v>
      </c>
      <c r="S159" s="4">
        <f>SUMIFS('Selected scen drivers'!S$2:S$271,'Selected scen drivers'!$A$2:$A$271,reporting!$A159,'Selected scen drivers'!$B$2:$B$271,reporting!$B159)</f>
        <v>25.043231500000001</v>
      </c>
      <c r="T159" s="4">
        <f>SUMIFS('Selected scen drivers'!T$2:T$271,'Selected scen drivers'!$A$2:$A$271,reporting!$A159,'Selected scen drivers'!$B$2:$B$271,reporting!$B159)</f>
        <v>23.857141500000001</v>
      </c>
      <c r="U159" s="4">
        <f>SUMIFS('Selected scen drivers'!U$2:U$271,'Selected scen drivers'!$A$2:$A$271,reporting!$A159,'Selected scen drivers'!$B$2:$B$271,reporting!$B159)</f>
        <v>22.937536999999999</v>
      </c>
      <c r="V159" s="4">
        <f>SUMIFS('Selected scen drivers'!V$2:V$271,'Selected scen drivers'!$A$2:$A$271,reporting!$A159,'Selected scen drivers'!$B$2:$B$271,reporting!$B159)</f>
        <v>21.9238605</v>
      </c>
      <c r="W159" s="4">
        <f>SUMIFS('Selected scen drivers'!W$2:W$271,'Selected scen drivers'!$A$2:$A$271,reporting!$A159,'Selected scen drivers'!$B$2:$B$271,reporting!$B159)</f>
        <v>20.876259999999998</v>
      </c>
      <c r="X159">
        <v>2</v>
      </c>
    </row>
    <row r="160" spans="1:24" ht="14.25" x14ac:dyDescent="0.45">
      <c r="A160" s="1">
        <f t="shared" si="4"/>
        <v>26</v>
      </c>
      <c r="B160" s="1">
        <f t="shared" si="5"/>
        <v>9</v>
      </c>
      <c r="D160" t="str">
        <f>IFERROR("rep_"&amp;VLOOKUP(B160,Classification!$N$5:$O$14,2,FALSE),"\I:")</f>
        <v>rep_POP</v>
      </c>
      <c r="E160" t="str">
        <f>IFERROR(VLOOKUP(A160,Classification!$A$4:$B$39,2,FALSE),"\I:")</f>
        <v>Asia_east</v>
      </c>
      <c r="F160" s="4">
        <f>SUMIFS('Selected scen drivers'!F$2:F$271,'Selected scen drivers'!$A$2:$A$271,reporting!$A160,'Selected scen drivers'!$B$2:$B$271,reporting!$B160)</f>
        <v>178.08642560000001</v>
      </c>
      <c r="G160" s="4">
        <f>SUMIFS('Selected scen drivers'!G$2:G$271,'Selected scen drivers'!$A$2:$A$271,reporting!$A160,'Selected scen drivers'!$B$2:$B$271,reporting!$B160)</f>
        <v>177.400893</v>
      </c>
      <c r="H160" s="4">
        <f>SUMIFS('Selected scen drivers'!H$2:H$271,'Selected scen drivers'!$A$2:$A$271,reporting!$A160,'Selected scen drivers'!$B$2:$B$271,reporting!$B160)</f>
        <v>173.97323</v>
      </c>
      <c r="I160" s="4">
        <f>SUMIFS('Selected scen drivers'!I$2:I$271,'Selected scen drivers'!$A$2:$A$271,reporting!$A160,'Selected scen drivers'!$B$2:$B$271,reporting!$B160)</f>
        <v>170.32933700000001</v>
      </c>
      <c r="J160" s="4">
        <f>SUMIFS('Selected scen drivers'!J$2:J$271,'Selected scen drivers'!$A$2:$A$271,reporting!$A160,'Selected scen drivers'!$B$2:$B$271,reporting!$B160)</f>
        <v>166.30471900000001</v>
      </c>
      <c r="K160" s="4">
        <f>SUMIFS('Selected scen drivers'!K$2:K$271,'Selected scen drivers'!$A$2:$A$271,reporting!$A160,'Selected scen drivers'!$B$2:$B$271,reporting!$B160)</f>
        <v>161.89222899999999</v>
      </c>
      <c r="L160" s="4">
        <f>SUMIFS('Selected scen drivers'!L$2:L$271,'Selected scen drivers'!$A$2:$A$271,reporting!$A160,'Selected scen drivers'!$B$2:$B$271,reporting!$B160)</f>
        <v>157.184732</v>
      </c>
      <c r="M160" s="4">
        <f>SUMIFS('Selected scen drivers'!M$2:M$271,'Selected scen drivers'!$A$2:$A$271,reporting!$A160,'Selected scen drivers'!$B$2:$B$271,reporting!$B160)</f>
        <v>152.44510600000001</v>
      </c>
      <c r="N160" s="4">
        <f>SUMIFS('Selected scen drivers'!N$2:N$271,'Selected scen drivers'!$A$2:$A$271,reporting!$A160,'Selected scen drivers'!$B$2:$B$271,reporting!$B160)</f>
        <v>147.469167</v>
      </c>
      <c r="O160" s="4">
        <f>SUMIFS('Selected scen drivers'!O$2:O$271,'Selected scen drivers'!$A$2:$A$271,reporting!$A160,'Selected scen drivers'!$B$2:$B$271,reporting!$B160)</f>
        <v>142.208223</v>
      </c>
      <c r="P160" s="4">
        <f>SUMIFS('Selected scen drivers'!P$2:P$271,'Selected scen drivers'!$A$2:$A$271,reporting!$A160,'Selected scen drivers'!$B$2:$B$271,reporting!$B160)</f>
        <v>136.71091799999999</v>
      </c>
      <c r="Q160" s="4">
        <f>SUMIFS('Selected scen drivers'!Q$2:Q$271,'Selected scen drivers'!$A$2:$A$271,reporting!$A160,'Selected scen drivers'!$B$2:$B$271,reporting!$B160)</f>
        <v>131.10726</v>
      </c>
      <c r="R160" s="4">
        <f>SUMIFS('Selected scen drivers'!R$2:R$271,'Selected scen drivers'!$A$2:$A$271,reporting!$A160,'Selected scen drivers'!$B$2:$B$271,reporting!$B160)</f>
        <v>125.58382</v>
      </c>
      <c r="S160" s="4">
        <f>SUMIFS('Selected scen drivers'!S$2:S$271,'Selected scen drivers'!$A$2:$A$271,reporting!$A160,'Selected scen drivers'!$B$2:$B$271,reporting!$B160)</f>
        <v>120.399182</v>
      </c>
      <c r="T160" s="4">
        <f>SUMIFS('Selected scen drivers'!T$2:T$271,'Selected scen drivers'!$A$2:$A$271,reporting!$A160,'Selected scen drivers'!$B$2:$B$271,reporting!$B160)</f>
        <v>115.640919</v>
      </c>
      <c r="U160" s="4">
        <f>SUMIFS('Selected scen drivers'!U$2:U$271,'Selected scen drivers'!$A$2:$A$271,reporting!$A160,'Selected scen drivers'!$B$2:$B$271,reporting!$B160)</f>
        <v>111.16006</v>
      </c>
      <c r="V160" s="4">
        <f>SUMIFS('Selected scen drivers'!V$2:V$271,'Selected scen drivers'!$A$2:$A$271,reporting!$A160,'Selected scen drivers'!$B$2:$B$271,reporting!$B160)</f>
        <v>106.804751</v>
      </c>
      <c r="W160" s="4">
        <f>SUMIFS('Selected scen drivers'!W$2:W$271,'Selected scen drivers'!$A$2:$A$271,reporting!$A160,'Selected scen drivers'!$B$2:$B$271,reporting!$B160)</f>
        <v>102.548602</v>
      </c>
      <c r="X160">
        <v>2</v>
      </c>
    </row>
    <row r="161" spans="1:24" ht="14.25" x14ac:dyDescent="0.45">
      <c r="A161" s="1">
        <f t="shared" si="4"/>
        <v>27</v>
      </c>
      <c r="B161" s="1">
        <f t="shared" si="5"/>
        <v>1</v>
      </c>
      <c r="D161" t="str">
        <f>IFERROR("rep_"&amp;VLOOKUP(B161,Classification!$N$5:$O$14,2,FALSE),"\I:")</f>
        <v>rep_GDP</v>
      </c>
      <c r="E161" t="str">
        <f>IFERROR(VLOOKUP(A161,Classification!$A$4:$B$39,2,FALSE),"\I:")</f>
        <v>EU_northwest</v>
      </c>
      <c r="F161" s="4">
        <f>SUMIFS('Selected scen drivers'!F$2:F$271,'Selected scen drivers'!$A$2:$A$271,reporting!$A161,'Selected scen drivers'!$B$2:$B$271,reporting!$B161)</f>
        <v>1902.9736800000001</v>
      </c>
      <c r="G161" s="4">
        <f>SUMIFS('Selected scen drivers'!G$2:G$271,'Selected scen drivers'!$A$2:$A$271,reporting!$A161,'Selected scen drivers'!$B$2:$B$271,reporting!$B161)</f>
        <v>1938.7313999999999</v>
      </c>
      <c r="H161" s="4">
        <f>SUMIFS('Selected scen drivers'!H$2:H$271,'Selected scen drivers'!$A$2:$A$271,reporting!$A161,'Selected scen drivers'!$B$2:$B$271,reporting!$B161)</f>
        <v>2280.1750000000002</v>
      </c>
      <c r="I161" s="4">
        <f>SUMIFS('Selected scen drivers'!I$2:I$271,'Selected scen drivers'!$A$2:$A$271,reporting!$A161,'Selected scen drivers'!$B$2:$B$271,reporting!$B161)</f>
        <v>2513.2246</v>
      </c>
      <c r="J161" s="4">
        <f>SUMIFS('Selected scen drivers'!J$2:J$271,'Selected scen drivers'!$A$2:$A$271,reporting!$A161,'Selected scen drivers'!$B$2:$B$271,reporting!$B161)</f>
        <v>2715.6408000000001</v>
      </c>
      <c r="K161" s="4">
        <f>SUMIFS('Selected scen drivers'!K$2:K$271,'Selected scen drivers'!$A$2:$A$271,reporting!$A161,'Selected scen drivers'!$B$2:$B$271,reporting!$B161)</f>
        <v>2923.6669999999999</v>
      </c>
      <c r="L161" s="4">
        <f>SUMIFS('Selected scen drivers'!L$2:L$271,'Selected scen drivers'!$A$2:$A$271,reporting!$A161,'Selected scen drivers'!$B$2:$B$271,reporting!$B161)</f>
        <v>3145.143</v>
      </c>
      <c r="M161" s="4">
        <f>SUMIFS('Selected scen drivers'!M$2:M$271,'Selected scen drivers'!$A$2:$A$271,reporting!$A161,'Selected scen drivers'!$B$2:$B$271,reporting!$B161)</f>
        <v>3373.6909999999998</v>
      </c>
      <c r="N161" s="4">
        <f>SUMIFS('Selected scen drivers'!N$2:N$271,'Selected scen drivers'!$A$2:$A$271,reporting!$A161,'Selected scen drivers'!$B$2:$B$271,reporting!$B161)</f>
        <v>3594.9810000000002</v>
      </c>
      <c r="O161" s="4">
        <f>SUMIFS('Selected scen drivers'!O$2:O$271,'Selected scen drivers'!$A$2:$A$271,reporting!$A161,'Selected scen drivers'!$B$2:$B$271,reporting!$B161)</f>
        <v>3811.9569999999999</v>
      </c>
      <c r="P161" s="4">
        <f>SUMIFS('Selected scen drivers'!P$2:P$271,'Selected scen drivers'!$A$2:$A$271,reporting!$A161,'Selected scen drivers'!$B$2:$B$271,reporting!$B161)</f>
        <v>4023.0320000000002</v>
      </c>
      <c r="Q161" s="4">
        <f>SUMIFS('Selected scen drivers'!Q$2:Q$271,'Selected scen drivers'!$A$2:$A$271,reporting!$A161,'Selected scen drivers'!$B$2:$B$271,reporting!$B161)</f>
        <v>4217.3490000000002</v>
      </c>
      <c r="R161" s="4">
        <f>SUMIFS('Selected scen drivers'!R$2:R$271,'Selected scen drivers'!$A$2:$A$271,reporting!$A161,'Selected scen drivers'!$B$2:$B$271,reporting!$B161)</f>
        <v>4392.308</v>
      </c>
      <c r="S161" s="4">
        <f>SUMIFS('Selected scen drivers'!S$2:S$271,'Selected scen drivers'!$A$2:$A$271,reporting!$A161,'Selected scen drivers'!$B$2:$B$271,reporting!$B161)</f>
        <v>4547.1570000000002</v>
      </c>
      <c r="T161" s="4">
        <f>SUMIFS('Selected scen drivers'!T$2:T$271,'Selected scen drivers'!$A$2:$A$271,reporting!$A161,'Selected scen drivers'!$B$2:$B$271,reporting!$B161)</f>
        <v>4683.3549999999996</v>
      </c>
      <c r="U161" s="4">
        <f>SUMIFS('Selected scen drivers'!U$2:U$271,'Selected scen drivers'!$A$2:$A$271,reporting!$A161,'Selected scen drivers'!$B$2:$B$271,reporting!$B161)</f>
        <v>4802.3190000000004</v>
      </c>
      <c r="V161" s="4">
        <f>SUMIFS('Selected scen drivers'!V$2:V$271,'Selected scen drivers'!$A$2:$A$271,reporting!$A161,'Selected scen drivers'!$B$2:$B$271,reporting!$B161)</f>
        <v>4902.8389999999999</v>
      </c>
      <c r="W161" s="4">
        <f>SUMIFS('Selected scen drivers'!W$2:W$271,'Selected scen drivers'!$A$2:$A$271,reporting!$A161,'Selected scen drivers'!$B$2:$B$271,reporting!$B161)</f>
        <v>4981.2780000000002</v>
      </c>
      <c r="X161">
        <v>2</v>
      </c>
    </row>
    <row r="162" spans="1:24" ht="14.25" x14ac:dyDescent="0.45">
      <c r="A162" s="1">
        <f t="shared" si="4"/>
        <v>27</v>
      </c>
      <c r="B162" s="1">
        <f t="shared" si="5"/>
        <v>2</v>
      </c>
      <c r="D162" t="str">
        <f>IFERROR("rep_"&amp;VLOOKUP(B162,Classification!$N$5:$O$14,2,FALSE),"\I:")</f>
        <v>rep_GDPAGR</v>
      </c>
      <c r="E162" t="str">
        <f>IFERROR(VLOOKUP(A162,Classification!$A$4:$B$39,2,FALSE),"\I:")</f>
        <v>EU_northwest</v>
      </c>
      <c r="F162" s="4">
        <f>SUMIFS('Selected scen drivers'!F$2:F$271,'Selected scen drivers'!$A$2:$A$271,reporting!$A162,'Selected scen drivers'!$B$2:$B$271,reporting!$B162)</f>
        <v>23.447904677707601</v>
      </c>
      <c r="G162" s="4">
        <f>SUMIFS('Selected scen drivers'!G$2:G$271,'Selected scen drivers'!$A$2:$A$271,reporting!$A162,'Selected scen drivers'!$B$2:$B$271,reporting!$B162)</f>
        <v>23.861264406551498</v>
      </c>
      <c r="H162" s="4">
        <f>SUMIFS('Selected scen drivers'!H$2:H$271,'Selected scen drivers'!$A$2:$A$271,reporting!$A162,'Selected scen drivers'!$B$2:$B$271,reporting!$B162)</f>
        <v>27.797488792222101</v>
      </c>
      <c r="I162" s="4">
        <f>SUMIFS('Selected scen drivers'!I$2:I$271,'Selected scen drivers'!$A$2:$A$271,reporting!$A162,'Selected scen drivers'!$B$2:$B$271,reporting!$B162)</f>
        <v>30.590336623177699</v>
      </c>
      <c r="J162" s="4">
        <f>SUMIFS('Selected scen drivers'!J$2:J$271,'Selected scen drivers'!$A$2:$A$271,reporting!$A162,'Selected scen drivers'!$B$2:$B$271,reporting!$B162)</f>
        <v>32.991434126803199</v>
      </c>
      <c r="K162" s="4">
        <f>SUMIFS('Selected scen drivers'!K$2:K$271,'Selected scen drivers'!$A$2:$A$271,reporting!$A162,'Selected scen drivers'!$B$2:$B$271,reporting!$B162)</f>
        <v>35.442560744831297</v>
      </c>
      <c r="L162" s="4">
        <f>SUMIFS('Selected scen drivers'!L$2:L$271,'Selected scen drivers'!$A$2:$A$271,reporting!$A162,'Selected scen drivers'!$B$2:$B$271,reporting!$B162)</f>
        <v>38.025934359316601</v>
      </c>
      <c r="M162" s="4">
        <f>SUMIFS('Selected scen drivers'!M$2:M$271,'Selected scen drivers'!$A$2:$A$271,reporting!$A162,'Selected scen drivers'!$B$2:$B$271,reporting!$B162)</f>
        <v>40.651789297625399</v>
      </c>
      <c r="N162" s="4">
        <f>SUMIFS('Selected scen drivers'!N$2:N$271,'Selected scen drivers'!$A$2:$A$271,reporting!$A162,'Selected scen drivers'!$B$2:$B$271,reporting!$B162)</f>
        <v>43.162894658057397</v>
      </c>
      <c r="O162" s="4">
        <f>SUMIFS('Selected scen drivers'!O$2:O$271,'Selected scen drivers'!$A$2:$A$271,reporting!$A162,'Selected scen drivers'!$B$2:$B$271,reporting!$B162)</f>
        <v>45.592449638115802</v>
      </c>
      <c r="P162" s="4">
        <f>SUMIFS('Selected scen drivers'!P$2:P$271,'Selected scen drivers'!$A$2:$A$271,reporting!$A162,'Selected scen drivers'!$B$2:$B$271,reporting!$B162)</f>
        <v>47.940236519555299</v>
      </c>
      <c r="Q162" s="4">
        <f>SUMIFS('Selected scen drivers'!Q$2:Q$271,'Selected scen drivers'!$A$2:$A$271,reporting!$A162,'Selected scen drivers'!$B$2:$B$271,reporting!$B162)</f>
        <v>50.107647639190802</v>
      </c>
      <c r="R162" s="4">
        <f>SUMIFS('Selected scen drivers'!R$2:R$271,'Selected scen drivers'!$A$2:$A$271,reporting!$A162,'Selected scen drivers'!$B$2:$B$271,reporting!$B162)</f>
        <v>52.069628156582297</v>
      </c>
      <c r="S162" s="4">
        <f>SUMIFS('Selected scen drivers'!S$2:S$271,'Selected scen drivers'!$A$2:$A$271,reporting!$A162,'Selected scen drivers'!$B$2:$B$271,reporting!$B162)</f>
        <v>53.798095513146798</v>
      </c>
      <c r="T162" s="4">
        <f>SUMIFS('Selected scen drivers'!T$2:T$271,'Selected scen drivers'!$A$2:$A$271,reporting!$A162,'Selected scen drivers'!$B$2:$B$271,reporting!$B162)</f>
        <v>55.2860198454567</v>
      </c>
      <c r="U162" s="4">
        <f>SUMIFS('Selected scen drivers'!U$2:U$271,'Selected scen drivers'!$A$2:$A$271,reporting!$A162,'Selected scen drivers'!$B$2:$B$271,reporting!$B162)</f>
        <v>56.540147583708602</v>
      </c>
      <c r="V162" s="4">
        <f>SUMIFS('Selected scen drivers'!V$2:V$271,'Selected scen drivers'!$A$2:$A$271,reporting!$A162,'Selected scen drivers'!$B$2:$B$271,reporting!$B162)</f>
        <v>57.551178564398199</v>
      </c>
      <c r="W162" s="4">
        <f>SUMIFS('Selected scen drivers'!W$2:W$271,'Selected scen drivers'!$A$2:$A$271,reporting!$A162,'Selected scen drivers'!$B$2:$B$271,reporting!$B162)</f>
        <v>58.292315572017202</v>
      </c>
      <c r="X162">
        <v>2</v>
      </c>
    </row>
    <row r="163" spans="1:24" ht="14.25" x14ac:dyDescent="0.45">
      <c r="A163" s="1">
        <f t="shared" si="4"/>
        <v>27</v>
      </c>
      <c r="B163" s="1">
        <f t="shared" si="5"/>
        <v>3</v>
      </c>
      <c r="D163" t="str">
        <f>IFERROR("rep_"&amp;VLOOKUP(B163,Classification!$N$5:$O$14,2,FALSE),"\I:")</f>
        <v>rep_GDPIND</v>
      </c>
      <c r="E163" t="str">
        <f>IFERROR(VLOOKUP(A163,Classification!$A$4:$B$39,2,FALSE),"\I:")</f>
        <v>EU_northwest</v>
      </c>
      <c r="F163" s="4">
        <f>SUMIFS('Selected scen drivers'!F$2:F$271,'Selected scen drivers'!$A$2:$A$271,reporting!$A163,'Selected scen drivers'!$B$2:$B$271,reporting!$B163)</f>
        <v>473.61378978813502</v>
      </c>
      <c r="G163" s="4">
        <f>SUMIFS('Selected scen drivers'!G$2:G$271,'Selected scen drivers'!$A$2:$A$271,reporting!$A163,'Selected scen drivers'!$B$2:$B$271,reporting!$B163)</f>
        <v>485.37560674475498</v>
      </c>
      <c r="H163" s="4">
        <f>SUMIFS('Selected scen drivers'!H$2:H$271,'Selected scen drivers'!$A$2:$A$271,reporting!$A163,'Selected scen drivers'!$B$2:$B$271,reporting!$B163)</f>
        <v>592.20158386125195</v>
      </c>
      <c r="I163" s="4">
        <f>SUMIFS('Selected scen drivers'!I$2:I$271,'Selected scen drivers'!$A$2:$A$271,reporting!$A163,'Selected scen drivers'!$B$2:$B$271,reporting!$B163)</f>
        <v>665.86840138931905</v>
      </c>
      <c r="J163" s="4">
        <f>SUMIFS('Selected scen drivers'!J$2:J$271,'Selected scen drivers'!$A$2:$A$271,reporting!$A163,'Selected scen drivers'!$B$2:$B$271,reporting!$B163)</f>
        <v>734.36150625368805</v>
      </c>
      <c r="K163" s="4">
        <f>SUMIFS('Selected scen drivers'!K$2:K$271,'Selected scen drivers'!$A$2:$A$271,reporting!$A163,'Selected scen drivers'!$B$2:$B$271,reporting!$B163)</f>
        <v>808.232550361893</v>
      </c>
      <c r="L163" s="4">
        <f>SUMIFS('Selected scen drivers'!L$2:L$271,'Selected scen drivers'!$A$2:$A$271,reporting!$A163,'Selected scen drivers'!$B$2:$B$271,reporting!$B163)</f>
        <v>889.91254860501397</v>
      </c>
      <c r="M163" s="4">
        <f>SUMIFS('Selected scen drivers'!M$2:M$271,'Selected scen drivers'!$A$2:$A$271,reporting!$A163,'Selected scen drivers'!$B$2:$B$271,reporting!$B163)</f>
        <v>976.46970725753999</v>
      </c>
      <c r="N163" s="4">
        <f>SUMIFS('Selected scen drivers'!N$2:N$271,'Selected scen drivers'!$A$2:$A$271,reporting!$A163,'Selected scen drivers'!$B$2:$B$271,reporting!$B163)</f>
        <v>1062.06417388356</v>
      </c>
      <c r="O163" s="4">
        <f>SUMIFS('Selected scen drivers'!O$2:O$271,'Selected scen drivers'!$A$2:$A$271,reporting!$A163,'Selected scen drivers'!$B$2:$B$271,reporting!$B163)</f>
        <v>1147.1012559103001</v>
      </c>
      <c r="P163" s="4">
        <f>SUMIFS('Selected scen drivers'!P$2:P$271,'Selected scen drivers'!$A$2:$A$271,reporting!$A163,'Selected scen drivers'!$B$2:$B$271,reporting!$B163)</f>
        <v>1230.79789913379</v>
      </c>
      <c r="Q163" s="4">
        <f>SUMIFS('Selected scen drivers'!Q$2:Q$271,'Selected scen drivers'!$A$2:$A$271,reporting!$A163,'Selected scen drivers'!$B$2:$B$271,reporting!$B163)</f>
        <v>1309.5289683798601</v>
      </c>
      <c r="R163" s="4">
        <f>SUMIFS('Selected scen drivers'!R$2:R$271,'Selected scen drivers'!$A$2:$A$271,reporting!$A163,'Selected scen drivers'!$B$2:$B$271,reporting!$B163)</f>
        <v>1382.4216576166</v>
      </c>
      <c r="S163" s="4">
        <f>SUMIFS('Selected scen drivers'!S$2:S$271,'Selected scen drivers'!$A$2:$A$271,reporting!$A163,'Selected scen drivers'!$B$2:$B$271,reporting!$B163)</f>
        <v>1449.5087477526299</v>
      </c>
      <c r="T163" s="4">
        <f>SUMIFS('Selected scen drivers'!T$2:T$271,'Selected scen drivers'!$A$2:$A$271,reporting!$A163,'Selected scen drivers'!$B$2:$B$271,reporting!$B163)</f>
        <v>1511.5049658642999</v>
      </c>
      <c r="U163" s="4">
        <f>SUMIFS('Selected scen drivers'!U$2:U$271,'Selected scen drivers'!$A$2:$A$271,reporting!$A163,'Selected scen drivers'!$B$2:$B$271,reporting!$B163)</f>
        <v>1568.8206004885101</v>
      </c>
      <c r="V163" s="4">
        <f>SUMIFS('Selected scen drivers'!V$2:V$271,'Selected scen drivers'!$A$2:$A$271,reporting!$A163,'Selected scen drivers'!$B$2:$B$271,reporting!$B163)</f>
        <v>1620.7315162184</v>
      </c>
      <c r="W163" s="4">
        <f>SUMIFS('Selected scen drivers'!W$2:W$271,'Selected scen drivers'!$A$2:$A$271,reporting!$A163,'Selected scen drivers'!$B$2:$B$271,reporting!$B163)</f>
        <v>1665.6277243879999</v>
      </c>
      <c r="X163">
        <v>2</v>
      </c>
    </row>
    <row r="164" spans="1:24" ht="14.25" x14ac:dyDescent="0.45">
      <c r="A164" s="1">
        <f t="shared" si="4"/>
        <v>27</v>
      </c>
      <c r="B164" s="1">
        <f t="shared" si="5"/>
        <v>7</v>
      </c>
      <c r="D164" t="str">
        <f>IFERROR("rep_"&amp;VLOOKUP(B164,Classification!$N$5:$O$14,2,FALSE),"\I:")</f>
        <v>rep_GDPSER</v>
      </c>
      <c r="E164" t="str">
        <f>IFERROR(VLOOKUP(A164,Classification!$A$4:$B$39,2,FALSE),"\I:")</f>
        <v>EU_northwest</v>
      </c>
      <c r="F164" s="4">
        <f>SUMIFS('Selected scen drivers'!F$2:F$271,'Selected scen drivers'!$A$2:$A$271,reporting!$A164,'Selected scen drivers'!$B$2:$B$271,reporting!$B164)</f>
        <v>1405.9119855341601</v>
      </c>
      <c r="G164" s="4">
        <f>SUMIFS('Selected scen drivers'!G$2:G$271,'Selected scen drivers'!$A$2:$A$271,reporting!$A164,'Selected scen drivers'!$B$2:$B$271,reporting!$B164)</f>
        <v>1429.4945288486899</v>
      </c>
      <c r="H164" s="4">
        <f>SUMIFS('Selected scen drivers'!H$2:H$271,'Selected scen drivers'!$A$2:$A$271,reporting!$A164,'Selected scen drivers'!$B$2:$B$271,reporting!$B164)</f>
        <v>1660.17592734653</v>
      </c>
      <c r="I164" s="4">
        <f>SUMIFS('Selected scen drivers'!I$2:I$271,'Selected scen drivers'!$A$2:$A$271,reporting!$A164,'Selected scen drivers'!$B$2:$B$271,reporting!$B164)</f>
        <v>1816.7658619875001</v>
      </c>
      <c r="J164" s="4">
        <f>SUMIFS('Selected scen drivers'!J$2:J$271,'Selected scen drivers'!$A$2:$A$271,reporting!$A164,'Selected scen drivers'!$B$2:$B$271,reporting!$B164)</f>
        <v>1948.2878596195101</v>
      </c>
      <c r="K164" s="4">
        <f>SUMIFS('Selected scen drivers'!K$2:K$271,'Selected scen drivers'!$A$2:$A$271,reporting!$A164,'Selected scen drivers'!$B$2:$B$271,reporting!$B164)</f>
        <v>2079.9918888932798</v>
      </c>
      <c r="L164" s="4">
        <f>SUMIFS('Selected scen drivers'!L$2:L$271,'Selected scen drivers'!$A$2:$A$271,reporting!$A164,'Selected scen drivers'!$B$2:$B$271,reporting!$B164)</f>
        <v>2217.2045170356701</v>
      </c>
      <c r="M164" s="4">
        <f>SUMIFS('Selected scen drivers'!M$2:M$271,'Selected scen drivers'!$A$2:$A$271,reporting!$A164,'Selected scen drivers'!$B$2:$B$271,reporting!$B164)</f>
        <v>2356.5695034448299</v>
      </c>
      <c r="N164" s="4">
        <f>SUMIFS('Selected scen drivers'!N$2:N$271,'Selected scen drivers'!$A$2:$A$271,reporting!$A164,'Selected scen drivers'!$B$2:$B$271,reporting!$B164)</f>
        <v>2489.7539314583901</v>
      </c>
      <c r="O164" s="4">
        <f>SUMIFS('Selected scen drivers'!O$2:O$271,'Selected scen drivers'!$A$2:$A$271,reporting!$A164,'Selected scen drivers'!$B$2:$B$271,reporting!$B164)</f>
        <v>2619.2632944515799</v>
      </c>
      <c r="P164" s="4">
        <f>SUMIFS('Selected scen drivers'!P$2:P$271,'Selected scen drivers'!$A$2:$A$271,reporting!$A164,'Selected scen drivers'!$B$2:$B$271,reporting!$B164)</f>
        <v>2744.29386434665</v>
      </c>
      <c r="Q164" s="4">
        <f>SUMIFS('Selected scen drivers'!Q$2:Q$271,'Selected scen drivers'!$A$2:$A$271,reporting!$A164,'Selected scen drivers'!$B$2:$B$271,reporting!$B164)</f>
        <v>2857.7123839809501</v>
      </c>
      <c r="R164" s="4">
        <f>SUMIFS('Selected scen drivers'!R$2:R$271,'Selected scen drivers'!$A$2:$A$271,reporting!$A164,'Selected scen drivers'!$B$2:$B$271,reporting!$B164)</f>
        <v>2957.8167142268198</v>
      </c>
      <c r="S164" s="4">
        <f>SUMIFS('Selected scen drivers'!S$2:S$271,'Selected scen drivers'!$A$2:$A$271,reporting!$A164,'Selected scen drivers'!$B$2:$B$271,reporting!$B164)</f>
        <v>3043.85015673422</v>
      </c>
      <c r="T164" s="4">
        <f>SUMIFS('Selected scen drivers'!T$2:T$271,'Selected scen drivers'!$A$2:$A$271,reporting!$A164,'Selected scen drivers'!$B$2:$B$271,reporting!$B164)</f>
        <v>3116.5640142902498</v>
      </c>
      <c r="U164" s="4">
        <f>SUMIFS('Selected scen drivers'!U$2:U$271,'Selected scen drivers'!$A$2:$A$271,reporting!$A164,'Selected scen drivers'!$B$2:$B$271,reporting!$B164)</f>
        <v>3176.9582519277801</v>
      </c>
      <c r="V164" s="4">
        <f>SUMIFS('Selected scen drivers'!V$2:V$271,'Selected scen drivers'!$A$2:$A$271,reporting!$A164,'Selected scen drivers'!$B$2:$B$271,reporting!$B164)</f>
        <v>3224.5563052172001</v>
      </c>
      <c r="W164" s="4">
        <f>SUMIFS('Selected scen drivers'!W$2:W$271,'Selected scen drivers'!$A$2:$A$271,reporting!$A164,'Selected scen drivers'!$B$2:$B$271,reporting!$B164)</f>
        <v>3257.3579600399798</v>
      </c>
      <c r="X164">
        <v>2</v>
      </c>
    </row>
    <row r="165" spans="1:24" ht="14.25" x14ac:dyDescent="0.45">
      <c r="A165" s="1">
        <f t="shared" si="4"/>
        <v>27</v>
      </c>
      <c r="B165" s="1">
        <f t="shared" si="5"/>
        <v>8</v>
      </c>
      <c r="D165" t="str">
        <f>IFERROR("rep_"&amp;VLOOKUP(B165,Classification!$N$5:$O$14,2,FALSE),"\I:")</f>
        <v>rep_HOU</v>
      </c>
      <c r="E165" t="str">
        <f>IFERROR(VLOOKUP(A165,Classification!$A$4:$B$39,2,FALSE),"\I:")</f>
        <v>EU_northwest</v>
      </c>
      <c r="F165" s="4">
        <f>SUMIFS('Selected scen drivers'!F$2:F$271,'Selected scen drivers'!$A$2:$A$271,reporting!$A165,'Selected scen drivers'!$B$2:$B$271,reporting!$B165)</f>
        <v>10.142668199999999</v>
      </c>
      <c r="G165" s="4">
        <f>SUMIFS('Selected scen drivers'!G$2:G$271,'Selected scen drivers'!$A$2:$A$271,reporting!$A165,'Selected scen drivers'!$B$2:$B$271,reporting!$B165)</f>
        <v>10.146582499999999</v>
      </c>
      <c r="H165" s="4">
        <f>SUMIFS('Selected scen drivers'!H$2:H$271,'Selected scen drivers'!$A$2:$A$271,reporting!$A165,'Selected scen drivers'!$B$2:$B$271,reporting!$B165)</f>
        <v>10.166154000000001</v>
      </c>
      <c r="I165" s="4">
        <f>SUMIFS('Selected scen drivers'!I$2:I$271,'Selected scen drivers'!$A$2:$A$271,reporting!$A165,'Selected scen drivers'!$B$2:$B$271,reporting!$B165)</f>
        <v>10.035061499999999</v>
      </c>
      <c r="J165" s="4">
        <f>SUMIFS('Selected scen drivers'!J$2:J$271,'Selected scen drivers'!$A$2:$A$271,reporting!$A165,'Selected scen drivers'!$B$2:$B$271,reporting!$B165)</f>
        <v>9.8806014999999903</v>
      </c>
      <c r="K165" s="4">
        <f>SUMIFS('Selected scen drivers'!K$2:K$271,'Selected scen drivers'!$A$2:$A$271,reporting!$A165,'Selected scen drivers'!$B$2:$B$271,reporting!$B165)</f>
        <v>9.7543879999999898</v>
      </c>
      <c r="L165" s="4">
        <f>SUMIFS('Selected scen drivers'!L$2:L$271,'Selected scen drivers'!$A$2:$A$271,reporting!$A165,'Selected scen drivers'!$B$2:$B$271,reporting!$B165)</f>
        <v>9.6899309999999907</v>
      </c>
      <c r="M165" s="4">
        <f>SUMIFS('Selected scen drivers'!M$2:M$271,'Selected scen drivers'!$A$2:$A$271,reporting!$A165,'Selected scen drivers'!$B$2:$B$271,reporting!$B165)</f>
        <v>9.5850579999999894</v>
      </c>
      <c r="N165" s="4">
        <f>SUMIFS('Selected scen drivers'!N$2:N$271,'Selected scen drivers'!$A$2:$A$271,reporting!$A165,'Selected scen drivers'!$B$2:$B$271,reporting!$B165)</f>
        <v>9.48694349999999</v>
      </c>
      <c r="O165" s="4">
        <f>SUMIFS('Selected scen drivers'!O$2:O$271,'Selected scen drivers'!$A$2:$A$271,reporting!$A165,'Selected scen drivers'!$B$2:$B$271,reporting!$B165)</f>
        <v>9.3902934999999896</v>
      </c>
      <c r="P165" s="4">
        <f>SUMIFS('Selected scen drivers'!P$2:P$271,'Selected scen drivers'!$A$2:$A$271,reporting!$A165,'Selected scen drivers'!$B$2:$B$271,reporting!$B165)</f>
        <v>9.3300789999999907</v>
      </c>
      <c r="Q165" s="4">
        <f>SUMIFS('Selected scen drivers'!Q$2:Q$271,'Selected scen drivers'!$A$2:$A$271,reporting!$A165,'Selected scen drivers'!$B$2:$B$271,reporting!$B165)</f>
        <v>9.2522589999999898</v>
      </c>
      <c r="R165" s="4">
        <f>SUMIFS('Selected scen drivers'!R$2:R$271,'Selected scen drivers'!$A$2:$A$271,reporting!$A165,'Selected scen drivers'!$B$2:$B$271,reporting!$B165)</f>
        <v>9.1458269999999899</v>
      </c>
      <c r="S165" s="4">
        <f>SUMIFS('Selected scen drivers'!S$2:S$271,'Selected scen drivers'!$A$2:$A$271,reporting!$A165,'Selected scen drivers'!$B$2:$B$271,reporting!$B165)</f>
        <v>9.0017769999999899</v>
      </c>
      <c r="T165" s="4">
        <f>SUMIFS('Selected scen drivers'!T$2:T$271,'Selected scen drivers'!$A$2:$A$271,reporting!$A165,'Selected scen drivers'!$B$2:$B$271,reporting!$B165)</f>
        <v>8.88093299999999</v>
      </c>
      <c r="U165" s="4">
        <f>SUMIFS('Selected scen drivers'!U$2:U$271,'Selected scen drivers'!$A$2:$A$271,reporting!$A165,'Selected scen drivers'!$B$2:$B$271,reporting!$B165)</f>
        <v>8.7895269999999908</v>
      </c>
      <c r="V165" s="4">
        <f>SUMIFS('Selected scen drivers'!V$2:V$271,'Selected scen drivers'!$A$2:$A$271,reporting!$A165,'Selected scen drivers'!$B$2:$B$271,reporting!$B165)</f>
        <v>8.6723509999999902</v>
      </c>
      <c r="W165" s="4">
        <f>SUMIFS('Selected scen drivers'!W$2:W$271,'Selected scen drivers'!$A$2:$A$271,reporting!$A165,'Selected scen drivers'!$B$2:$B$271,reporting!$B165)</f>
        <v>8.52713099999999</v>
      </c>
      <c r="X165">
        <v>2</v>
      </c>
    </row>
    <row r="166" spans="1:24" ht="14.25" x14ac:dyDescent="0.45">
      <c r="A166" s="1">
        <f t="shared" si="4"/>
        <v>27</v>
      </c>
      <c r="B166" s="1">
        <f t="shared" si="5"/>
        <v>9</v>
      </c>
      <c r="D166" t="str">
        <f>IFERROR("rep_"&amp;VLOOKUP(B166,Classification!$N$5:$O$14,2,FALSE),"\I:")</f>
        <v>rep_POP</v>
      </c>
      <c r="E166" t="str">
        <f>IFERROR(VLOOKUP(A166,Classification!$A$4:$B$39,2,FALSE),"\I:")</f>
        <v>EU_northwest</v>
      </c>
      <c r="F166" s="4">
        <f>SUMIFS('Selected scen drivers'!F$2:F$271,'Selected scen drivers'!$A$2:$A$271,reporting!$A166,'Selected scen drivers'!$B$2:$B$271,reporting!$B166)</f>
        <v>34.382234799999999</v>
      </c>
      <c r="G166" s="4">
        <f>SUMIFS('Selected scen drivers'!G$2:G$271,'Selected scen drivers'!$A$2:$A$271,reporting!$A166,'Selected scen drivers'!$B$2:$B$271,reporting!$B166)</f>
        <v>34.494697000000002</v>
      </c>
      <c r="H166" s="4">
        <f>SUMIFS('Selected scen drivers'!H$2:H$271,'Selected scen drivers'!$A$2:$A$271,reporting!$A166,'Selected scen drivers'!$B$2:$B$271,reporting!$B166)</f>
        <v>35.057008000000003</v>
      </c>
      <c r="I166" s="4">
        <f>SUMIFS('Selected scen drivers'!I$2:I$271,'Selected scen drivers'!$A$2:$A$271,reporting!$A166,'Selected scen drivers'!$B$2:$B$271,reporting!$B166)</f>
        <v>35.473457000000003</v>
      </c>
      <c r="J166" s="4">
        <f>SUMIFS('Selected scen drivers'!J$2:J$271,'Selected scen drivers'!$A$2:$A$271,reporting!$A166,'Selected scen drivers'!$B$2:$B$271,reporting!$B166)</f>
        <v>35.865262000000001</v>
      </c>
      <c r="K166" s="4">
        <f>SUMIFS('Selected scen drivers'!K$2:K$271,'Selected scen drivers'!$A$2:$A$271,reporting!$A166,'Selected scen drivers'!$B$2:$B$271,reporting!$B166)</f>
        <v>36.225841000000003</v>
      </c>
      <c r="L166" s="4">
        <f>SUMIFS('Selected scen drivers'!L$2:L$271,'Selected scen drivers'!$A$2:$A$271,reporting!$A166,'Selected scen drivers'!$B$2:$B$271,reporting!$B166)</f>
        <v>36.558677000000003</v>
      </c>
      <c r="M166" s="4">
        <f>SUMIFS('Selected scen drivers'!M$2:M$271,'Selected scen drivers'!$A$2:$A$271,reporting!$A166,'Selected scen drivers'!$B$2:$B$271,reporting!$B166)</f>
        <v>36.886673000000002</v>
      </c>
      <c r="N166" s="4">
        <f>SUMIFS('Selected scen drivers'!N$2:N$271,'Selected scen drivers'!$A$2:$A$271,reporting!$A166,'Selected scen drivers'!$B$2:$B$271,reporting!$B166)</f>
        <v>37.128526000000001</v>
      </c>
      <c r="O166" s="4">
        <f>SUMIFS('Selected scen drivers'!O$2:O$271,'Selected scen drivers'!$A$2:$A$271,reporting!$A166,'Selected scen drivers'!$B$2:$B$271,reporting!$B166)</f>
        <v>37.320256000000001</v>
      </c>
      <c r="P166" s="4">
        <f>SUMIFS('Selected scen drivers'!P$2:P$271,'Selected scen drivers'!$A$2:$A$271,reporting!$A166,'Selected scen drivers'!$B$2:$B$271,reporting!$B166)</f>
        <v>37.478957000000001</v>
      </c>
      <c r="Q166" s="4">
        <f>SUMIFS('Selected scen drivers'!Q$2:Q$271,'Selected scen drivers'!$A$2:$A$271,reporting!$A166,'Selected scen drivers'!$B$2:$B$271,reporting!$B166)</f>
        <v>37.643532</v>
      </c>
      <c r="R166" s="4">
        <f>SUMIFS('Selected scen drivers'!R$2:R$271,'Selected scen drivers'!$A$2:$A$271,reporting!$A166,'Selected scen drivers'!$B$2:$B$271,reporting!$B166)</f>
        <v>37.809961000000001</v>
      </c>
      <c r="S166" s="4">
        <f>SUMIFS('Selected scen drivers'!S$2:S$271,'Selected scen drivers'!$A$2:$A$271,reporting!$A166,'Selected scen drivers'!$B$2:$B$271,reporting!$B166)</f>
        <v>37.936374999999998</v>
      </c>
      <c r="T166" s="4">
        <f>SUMIFS('Selected scen drivers'!T$2:T$271,'Selected scen drivers'!$A$2:$A$271,reporting!$A166,'Selected scen drivers'!$B$2:$B$271,reporting!$B166)</f>
        <v>37.981316</v>
      </c>
      <c r="U166" s="4">
        <f>SUMIFS('Selected scen drivers'!U$2:U$271,'Selected scen drivers'!$A$2:$A$271,reporting!$A166,'Selected scen drivers'!$B$2:$B$271,reporting!$B166)</f>
        <v>37.933388000000001</v>
      </c>
      <c r="V166" s="4">
        <f>SUMIFS('Selected scen drivers'!V$2:V$271,'Selected scen drivers'!$A$2:$A$271,reporting!$A166,'Selected scen drivers'!$B$2:$B$271,reporting!$B166)</f>
        <v>37.802993000000001</v>
      </c>
      <c r="W166" s="4">
        <f>SUMIFS('Selected scen drivers'!W$2:W$271,'Selected scen drivers'!$A$2:$A$271,reporting!$A166,'Selected scen drivers'!$B$2:$B$271,reporting!$B166)</f>
        <v>37.601844999999997</v>
      </c>
      <c r="X166">
        <v>2</v>
      </c>
    </row>
    <row r="167" spans="1:24" ht="14.25" x14ac:dyDescent="0.45">
      <c r="A167" s="1">
        <f t="shared" si="4"/>
        <v>28</v>
      </c>
      <c r="B167" s="1">
        <f t="shared" si="5"/>
        <v>1</v>
      </c>
      <c r="D167" t="str">
        <f>IFERROR("rep_"&amp;VLOOKUP(B167,Classification!$N$5:$O$14,2,FALSE),"\I:")</f>
        <v>rep_GDP</v>
      </c>
      <c r="E167" t="str">
        <f>IFERROR(VLOOKUP(A167,Classification!$A$4:$B$39,2,FALSE),"\I:")</f>
        <v>Nor-Ice</v>
      </c>
      <c r="F167" s="4">
        <f>SUMIFS('Selected scen drivers'!F$2:F$271,'Selected scen drivers'!$A$2:$A$271,reporting!$A167,'Selected scen drivers'!$B$2:$B$271,reporting!$B167)</f>
        <v>343.65120000000002</v>
      </c>
      <c r="G167" s="4">
        <f>SUMIFS('Selected scen drivers'!G$2:G$271,'Selected scen drivers'!$A$2:$A$271,reporting!$A167,'Selected scen drivers'!$B$2:$B$271,reporting!$B167)</f>
        <v>346.70589999999999</v>
      </c>
      <c r="H167" s="4">
        <f>SUMIFS('Selected scen drivers'!H$2:H$271,'Selected scen drivers'!$A$2:$A$271,reporting!$A167,'Selected scen drivers'!$B$2:$B$271,reporting!$B167)</f>
        <v>387.36849999999998</v>
      </c>
      <c r="I167" s="4">
        <f>SUMIFS('Selected scen drivers'!I$2:I$271,'Selected scen drivers'!$A$2:$A$271,reporting!$A167,'Selected scen drivers'!$B$2:$B$271,reporting!$B167)</f>
        <v>423.95960000000002</v>
      </c>
      <c r="J167" s="4">
        <f>SUMIFS('Selected scen drivers'!J$2:J$271,'Selected scen drivers'!$A$2:$A$271,reporting!$A167,'Selected scen drivers'!$B$2:$B$271,reporting!$B167)</f>
        <v>460.34109999999998</v>
      </c>
      <c r="K167" s="4">
        <f>SUMIFS('Selected scen drivers'!K$2:K$271,'Selected scen drivers'!$A$2:$A$271,reporting!$A167,'Selected scen drivers'!$B$2:$B$271,reporting!$B167)</f>
        <v>497.88979999999998</v>
      </c>
      <c r="L167" s="4">
        <f>SUMIFS('Selected scen drivers'!L$2:L$271,'Selected scen drivers'!$A$2:$A$271,reporting!$A167,'Selected scen drivers'!$B$2:$B$271,reporting!$B167)</f>
        <v>536.67759999999998</v>
      </c>
      <c r="M167" s="4">
        <f>SUMIFS('Selected scen drivers'!M$2:M$271,'Selected scen drivers'!$A$2:$A$271,reporting!$A167,'Selected scen drivers'!$B$2:$B$271,reporting!$B167)</f>
        <v>576.33230000000003</v>
      </c>
      <c r="N167" s="4">
        <f>SUMIFS('Selected scen drivers'!N$2:N$271,'Selected scen drivers'!$A$2:$A$271,reporting!$A167,'Selected scen drivers'!$B$2:$B$271,reporting!$B167)</f>
        <v>615.79610000000002</v>
      </c>
      <c r="O167" s="4">
        <f>SUMIFS('Selected scen drivers'!O$2:O$271,'Selected scen drivers'!$A$2:$A$271,reporting!$A167,'Selected scen drivers'!$B$2:$B$271,reporting!$B167)</f>
        <v>655.75720000000001</v>
      </c>
      <c r="P167" s="4">
        <f>SUMIFS('Selected scen drivers'!P$2:P$271,'Selected scen drivers'!$A$2:$A$271,reporting!$A167,'Selected scen drivers'!$B$2:$B$271,reporting!$B167)</f>
        <v>696.44939999999997</v>
      </c>
      <c r="Q167" s="4">
        <f>SUMIFS('Selected scen drivers'!Q$2:Q$271,'Selected scen drivers'!$A$2:$A$271,reporting!$A167,'Selected scen drivers'!$B$2:$B$271,reporting!$B167)</f>
        <v>735.4819</v>
      </c>
      <c r="R167" s="4">
        <f>SUMIFS('Selected scen drivers'!R$2:R$271,'Selected scen drivers'!$A$2:$A$271,reporting!$A167,'Selected scen drivers'!$B$2:$B$271,reporting!$B167)</f>
        <v>772.6902</v>
      </c>
      <c r="S167" s="4">
        <f>SUMIFS('Selected scen drivers'!S$2:S$271,'Selected scen drivers'!$A$2:$A$271,reporting!$A167,'Selected scen drivers'!$B$2:$B$271,reporting!$B167)</f>
        <v>807.64170000000001</v>
      </c>
      <c r="T167" s="4">
        <f>SUMIFS('Selected scen drivers'!T$2:T$271,'Selected scen drivers'!$A$2:$A$271,reporting!$A167,'Selected scen drivers'!$B$2:$B$271,reporting!$B167)</f>
        <v>839.86159999999995</v>
      </c>
      <c r="U167" s="4">
        <f>SUMIFS('Selected scen drivers'!U$2:U$271,'Selected scen drivers'!$A$2:$A$271,reporting!$A167,'Selected scen drivers'!$B$2:$B$271,reporting!$B167)</f>
        <v>869.28309999999999</v>
      </c>
      <c r="V167" s="4">
        <f>SUMIFS('Selected scen drivers'!V$2:V$271,'Selected scen drivers'!$A$2:$A$271,reporting!$A167,'Selected scen drivers'!$B$2:$B$271,reporting!$B167)</f>
        <v>895.9633</v>
      </c>
      <c r="W167" s="4">
        <f>SUMIFS('Selected scen drivers'!W$2:W$271,'Selected scen drivers'!$A$2:$A$271,reporting!$A167,'Selected scen drivers'!$B$2:$B$271,reporting!$B167)</f>
        <v>919.46709999999996</v>
      </c>
      <c r="X167">
        <v>2</v>
      </c>
    </row>
    <row r="168" spans="1:24" ht="14.25" x14ac:dyDescent="0.45">
      <c r="A168" s="1">
        <f t="shared" si="4"/>
        <v>28</v>
      </c>
      <c r="B168" s="1">
        <f t="shared" si="5"/>
        <v>2</v>
      </c>
      <c r="D168" t="str">
        <f>IFERROR("rep_"&amp;VLOOKUP(B168,Classification!$N$5:$O$14,2,FALSE),"\I:")</f>
        <v>rep_GDPAGR</v>
      </c>
      <c r="E168" t="str">
        <f>IFERROR(VLOOKUP(A168,Classification!$A$4:$B$39,2,FALSE),"\I:")</f>
        <v>Nor-Ice</v>
      </c>
      <c r="F168" s="4">
        <f>SUMIFS('Selected scen drivers'!F$2:F$271,'Selected scen drivers'!$A$2:$A$271,reporting!$A168,'Selected scen drivers'!$B$2:$B$271,reporting!$B168)</f>
        <v>7.8253234437367301</v>
      </c>
      <c r="G168" s="4">
        <f>SUMIFS('Selected scen drivers'!G$2:G$271,'Selected scen drivers'!$A$2:$A$271,reporting!$A168,'Selected scen drivers'!$B$2:$B$271,reporting!$B168)</f>
        <v>7.8999386945831702</v>
      </c>
      <c r="H168" s="4">
        <f>SUMIFS('Selected scen drivers'!H$2:H$271,'Selected scen drivers'!$A$2:$A$271,reporting!$A168,'Selected scen drivers'!$B$2:$B$271,reporting!$B168)</f>
        <v>8.88728386789853</v>
      </c>
      <c r="I168" s="4">
        <f>SUMIFS('Selected scen drivers'!I$2:I$271,'Selected scen drivers'!$A$2:$A$271,reporting!$A168,'Selected scen drivers'!$B$2:$B$271,reporting!$B168)</f>
        <v>9.7593254773670708</v>
      </c>
      <c r="J168" s="4">
        <f>SUMIFS('Selected scen drivers'!J$2:J$271,'Selected scen drivers'!$A$2:$A$271,reporting!$A168,'Selected scen drivers'!$B$2:$B$271,reporting!$B168)</f>
        <v>10.6265975788079</v>
      </c>
      <c r="K168" s="4">
        <f>SUMIFS('Selected scen drivers'!K$2:K$271,'Selected scen drivers'!$A$2:$A$271,reporting!$A168,'Selected scen drivers'!$B$2:$B$271,reporting!$B168)</f>
        <v>11.518760459088901</v>
      </c>
      <c r="L168" s="4">
        <f>SUMIFS('Selected scen drivers'!L$2:L$271,'Selected scen drivers'!$A$2:$A$271,reporting!$A168,'Selected scen drivers'!$B$2:$B$271,reporting!$B168)</f>
        <v>12.4335201876362</v>
      </c>
      <c r="M168" s="4">
        <f>SUMIFS('Selected scen drivers'!M$2:M$271,'Selected scen drivers'!$A$2:$A$271,reporting!$A168,'Selected scen drivers'!$B$2:$B$271,reporting!$B168)</f>
        <v>13.3587364282275</v>
      </c>
      <c r="N168" s="4">
        <f>SUMIFS('Selected scen drivers'!N$2:N$271,'Selected scen drivers'!$A$2:$A$271,reporting!$A168,'Selected scen drivers'!$B$2:$B$271,reporting!$B168)</f>
        <v>14.2713835257714</v>
      </c>
      <c r="O168" s="4">
        <f>SUMIFS('Selected scen drivers'!O$2:O$271,'Selected scen drivers'!$A$2:$A$271,reporting!$A168,'Selected scen drivers'!$B$2:$B$271,reporting!$B168)</f>
        <v>15.1896147146022</v>
      </c>
      <c r="P168" s="4">
        <f>SUMIFS('Selected scen drivers'!P$2:P$271,'Selected scen drivers'!$A$2:$A$271,reporting!$A168,'Selected scen drivers'!$B$2:$B$271,reporting!$B168)</f>
        <v>16.120579006373099</v>
      </c>
      <c r="Q168" s="4">
        <f>SUMIFS('Selected scen drivers'!Q$2:Q$271,'Selected scen drivers'!$A$2:$A$271,reporting!$A168,'Selected scen drivers'!$B$2:$B$271,reporting!$B168)</f>
        <v>17.0104346080618</v>
      </c>
      <c r="R168" s="4">
        <f>SUMIFS('Selected scen drivers'!R$2:R$271,'Selected scen drivers'!$A$2:$A$271,reporting!$A168,'Selected scen drivers'!$B$2:$B$271,reporting!$B168)</f>
        <v>17.854223294128101</v>
      </c>
      <c r="S168" s="4">
        <f>SUMIFS('Selected scen drivers'!S$2:S$271,'Selected scen drivers'!$A$2:$A$271,reporting!$A168,'Selected scen drivers'!$B$2:$B$271,reporting!$B168)</f>
        <v>18.642016709413799</v>
      </c>
      <c r="T168" s="4">
        <f>SUMIFS('Selected scen drivers'!T$2:T$271,'Selected scen drivers'!$A$2:$A$271,reporting!$A168,'Selected scen drivers'!$B$2:$B$271,reporting!$B168)</f>
        <v>19.363296299015701</v>
      </c>
      <c r="U168" s="4">
        <f>SUMIFS('Selected scen drivers'!U$2:U$271,'Selected scen drivers'!$A$2:$A$271,reporting!$A168,'Selected scen drivers'!$B$2:$B$271,reporting!$B168)</f>
        <v>20.017366190088399</v>
      </c>
      <c r="V168" s="4">
        <f>SUMIFS('Selected scen drivers'!V$2:V$271,'Selected scen drivers'!$A$2:$A$271,reporting!$A168,'Selected scen drivers'!$B$2:$B$271,reporting!$B168)</f>
        <v>20.606989743528501</v>
      </c>
      <c r="W168" s="4">
        <f>SUMIFS('Selected scen drivers'!W$2:W$271,'Selected scen drivers'!$A$2:$A$271,reporting!$A168,'Selected scen drivers'!$B$2:$B$271,reporting!$B168)</f>
        <v>21.1246819080169</v>
      </c>
      <c r="X168">
        <v>2</v>
      </c>
    </row>
    <row r="169" spans="1:24" ht="14.25" x14ac:dyDescent="0.45">
      <c r="A169" s="1">
        <f t="shared" si="4"/>
        <v>28</v>
      </c>
      <c r="B169" s="1">
        <f t="shared" si="5"/>
        <v>3</v>
      </c>
      <c r="D169" t="str">
        <f>IFERROR("rep_"&amp;VLOOKUP(B169,Classification!$N$5:$O$14,2,FALSE),"\I:")</f>
        <v>rep_GDPIND</v>
      </c>
      <c r="E169" t="str">
        <f>IFERROR(VLOOKUP(A169,Classification!$A$4:$B$39,2,FALSE),"\I:")</f>
        <v>Nor-Ice</v>
      </c>
      <c r="F169" s="4">
        <f>SUMIFS('Selected scen drivers'!F$2:F$271,'Selected scen drivers'!$A$2:$A$271,reporting!$A169,'Selected scen drivers'!$B$2:$B$271,reporting!$B169)</f>
        <v>121.570099272647</v>
      </c>
      <c r="G169" s="4">
        <f>SUMIFS('Selected scen drivers'!G$2:G$271,'Selected scen drivers'!$A$2:$A$271,reporting!$A169,'Selected scen drivers'!$B$2:$B$271,reporting!$B169)</f>
        <v>122.62902837755399</v>
      </c>
      <c r="H169" s="4">
        <f>SUMIFS('Selected scen drivers'!H$2:H$271,'Selected scen drivers'!$A$2:$A$271,reporting!$A169,'Selected scen drivers'!$B$2:$B$271,reporting!$B169)</f>
        <v>136.849677274447</v>
      </c>
      <c r="I169" s="4">
        <f>SUMIFS('Selected scen drivers'!I$2:I$271,'Selected scen drivers'!$A$2:$A$271,reporting!$A169,'Selected scen drivers'!$B$2:$B$271,reporting!$B169)</f>
        <v>149.755252775364</v>
      </c>
      <c r="J169" s="4">
        <f>SUMIFS('Selected scen drivers'!J$2:J$271,'Selected scen drivers'!$A$2:$A$271,reporting!$A169,'Selected scen drivers'!$B$2:$B$271,reporting!$B169)</f>
        <v>162.61482085427599</v>
      </c>
      <c r="K169" s="4">
        <f>SUMIFS('Selected scen drivers'!K$2:K$271,'Selected scen drivers'!$A$2:$A$271,reporting!$A169,'Selected scen drivers'!$B$2:$B$271,reporting!$B169)</f>
        <v>175.922838702316</v>
      </c>
      <c r="L169" s="4">
        <f>SUMIFS('Selected scen drivers'!L$2:L$271,'Selected scen drivers'!$A$2:$A$271,reporting!$A169,'Selected scen drivers'!$B$2:$B$271,reporting!$B169)</f>
        <v>189.718894898223</v>
      </c>
      <c r="M169" s="4">
        <f>SUMIFS('Selected scen drivers'!M$2:M$271,'Selected scen drivers'!$A$2:$A$271,reporting!$A169,'Selected scen drivers'!$B$2:$B$271,reporting!$B169)</f>
        <v>203.88171453742299</v>
      </c>
      <c r="N169" s="4">
        <f>SUMIFS('Selected scen drivers'!N$2:N$271,'Selected scen drivers'!$A$2:$A$271,reporting!$A169,'Selected scen drivers'!$B$2:$B$271,reporting!$B169)</f>
        <v>218.028435664413</v>
      </c>
      <c r="O169" s="4">
        <f>SUMIFS('Selected scen drivers'!O$2:O$271,'Selected scen drivers'!$A$2:$A$271,reporting!$A169,'Selected scen drivers'!$B$2:$B$271,reporting!$B169)</f>
        <v>232.39230175371901</v>
      </c>
      <c r="P169" s="4">
        <f>SUMIFS('Selected scen drivers'!P$2:P$271,'Selected scen drivers'!$A$2:$A$271,reporting!$A169,'Selected scen drivers'!$B$2:$B$271,reporting!$B169)</f>
        <v>247.04890511727299</v>
      </c>
      <c r="Q169" s="4">
        <f>SUMIFS('Selected scen drivers'!Q$2:Q$271,'Selected scen drivers'!$A$2:$A$271,reporting!$A169,'Selected scen drivers'!$B$2:$B$271,reporting!$B169)</f>
        <v>261.14403375776402</v>
      </c>
      <c r="R169" s="4">
        <f>SUMIFS('Selected scen drivers'!R$2:R$271,'Selected scen drivers'!$A$2:$A$271,reporting!$A169,'Selected scen drivers'!$B$2:$B$271,reporting!$B169)</f>
        <v>274.61972174732398</v>
      </c>
      <c r="S169" s="4">
        <f>SUMIFS('Selected scen drivers'!S$2:S$271,'Selected scen drivers'!$A$2:$A$271,reporting!$A169,'Selected scen drivers'!$B$2:$B$271,reporting!$B169)</f>
        <v>287.31867382673198</v>
      </c>
      <c r="T169" s="4">
        <f>SUMIFS('Selected scen drivers'!T$2:T$271,'Selected scen drivers'!$A$2:$A$271,reporting!$A169,'Selected scen drivers'!$B$2:$B$271,reporting!$B169)</f>
        <v>299.06720628105001</v>
      </c>
      <c r="U169" s="4">
        <f>SUMIFS('Selected scen drivers'!U$2:U$271,'Selected scen drivers'!$A$2:$A$271,reporting!$A169,'Selected scen drivers'!$B$2:$B$271,reporting!$B169)</f>
        <v>309.835829324543</v>
      </c>
      <c r="V169" s="4">
        <f>SUMIFS('Selected scen drivers'!V$2:V$271,'Selected scen drivers'!$A$2:$A$271,reporting!$A169,'Selected scen drivers'!$B$2:$B$271,reporting!$B169)</f>
        <v>319.638396161245</v>
      </c>
      <c r="W169" s="4">
        <f>SUMIFS('Selected scen drivers'!W$2:W$271,'Selected scen drivers'!$A$2:$A$271,reporting!$A169,'Selected scen drivers'!$B$2:$B$271,reporting!$B169)</f>
        <v>328.31185008866902</v>
      </c>
      <c r="X169">
        <v>2</v>
      </c>
    </row>
    <row r="170" spans="1:24" ht="14.25" x14ac:dyDescent="0.45">
      <c r="A170" s="1">
        <f t="shared" si="4"/>
        <v>28</v>
      </c>
      <c r="B170" s="1">
        <f t="shared" si="5"/>
        <v>7</v>
      </c>
      <c r="D170" t="str">
        <f>IFERROR("rep_"&amp;VLOOKUP(B170,Classification!$N$5:$O$14,2,FALSE),"\I:")</f>
        <v>rep_GDPSER</v>
      </c>
      <c r="E170" t="str">
        <f>IFERROR(VLOOKUP(A170,Classification!$A$4:$B$39,2,FALSE),"\I:")</f>
        <v>Nor-Ice</v>
      </c>
      <c r="F170" s="4">
        <f>SUMIFS('Selected scen drivers'!F$2:F$271,'Selected scen drivers'!$A$2:$A$271,reporting!$A170,'Selected scen drivers'!$B$2:$B$271,reporting!$B170)</f>
        <v>214.255777283616</v>
      </c>
      <c r="G170" s="4">
        <f>SUMIFS('Selected scen drivers'!G$2:G$271,'Selected scen drivers'!$A$2:$A$271,reporting!$A170,'Selected scen drivers'!$B$2:$B$271,reporting!$B170)</f>
        <v>216.176932927862</v>
      </c>
      <c r="H170" s="4">
        <f>SUMIFS('Selected scen drivers'!H$2:H$271,'Selected scen drivers'!$A$2:$A$271,reporting!$A170,'Selected scen drivers'!$B$2:$B$271,reporting!$B170)</f>
        <v>241.63153885765399</v>
      </c>
      <c r="I170" s="4">
        <f>SUMIFS('Selected scen drivers'!I$2:I$271,'Selected scen drivers'!$A$2:$A$271,reporting!$A170,'Selected scen drivers'!$B$2:$B$271,reporting!$B170)</f>
        <v>264.44502174726898</v>
      </c>
      <c r="J170" s="4">
        <f>SUMIFS('Selected scen drivers'!J$2:J$271,'Selected scen drivers'!$A$2:$A$271,reporting!$A170,'Selected scen drivers'!$B$2:$B$271,reporting!$B170)</f>
        <v>287.09968156691599</v>
      </c>
      <c r="K170" s="4">
        <f>SUMIFS('Selected scen drivers'!K$2:K$271,'Selected scen drivers'!$A$2:$A$271,reporting!$A170,'Selected scen drivers'!$B$2:$B$271,reporting!$B170)</f>
        <v>310.44820083859503</v>
      </c>
      <c r="L170" s="4">
        <f>SUMIFS('Selected scen drivers'!L$2:L$271,'Selected scen drivers'!$A$2:$A$271,reporting!$A170,'Selected scen drivers'!$B$2:$B$271,reporting!$B170)</f>
        <v>334.52518491414099</v>
      </c>
      <c r="M170" s="4">
        <f>SUMIFS('Selected scen drivers'!M$2:M$271,'Selected scen drivers'!$A$2:$A$271,reporting!$A170,'Selected scen drivers'!$B$2:$B$271,reporting!$B170)</f>
        <v>359.09184903434902</v>
      </c>
      <c r="N170" s="4">
        <f>SUMIFS('Selected scen drivers'!N$2:N$271,'Selected scen drivers'!$A$2:$A$271,reporting!$A170,'Selected scen drivers'!$B$2:$B$271,reporting!$B170)</f>
        <v>383.496280809815</v>
      </c>
      <c r="O170" s="4">
        <f>SUMIFS('Selected scen drivers'!O$2:O$271,'Selected scen drivers'!$A$2:$A$271,reporting!$A170,'Selected scen drivers'!$B$2:$B$271,reporting!$B170)</f>
        <v>408.17528353167899</v>
      </c>
      <c r="P170" s="4">
        <f>SUMIFS('Selected scen drivers'!P$2:P$271,'Selected scen drivers'!$A$2:$A$271,reporting!$A170,'Selected scen drivers'!$B$2:$B$271,reporting!$B170)</f>
        <v>433.27991587635398</v>
      </c>
      <c r="Q170" s="4">
        <f>SUMIFS('Selected scen drivers'!Q$2:Q$271,'Selected scen drivers'!$A$2:$A$271,reporting!$A170,'Selected scen drivers'!$B$2:$B$271,reporting!$B170)</f>
        <v>457.32743163417399</v>
      </c>
      <c r="R170" s="4">
        <f>SUMIFS('Selected scen drivers'!R$2:R$271,'Selected scen drivers'!$A$2:$A$271,reporting!$A170,'Selected scen drivers'!$B$2:$B$271,reporting!$B170)</f>
        <v>480.21625495854801</v>
      </c>
      <c r="S170" s="4">
        <f>SUMIFS('Selected scen drivers'!S$2:S$271,'Selected scen drivers'!$A$2:$A$271,reporting!$A170,'Selected scen drivers'!$B$2:$B$271,reporting!$B170)</f>
        <v>501.68100946385499</v>
      </c>
      <c r="T170" s="4">
        <f>SUMIFS('Selected scen drivers'!T$2:T$271,'Selected scen drivers'!$A$2:$A$271,reporting!$A170,'Selected scen drivers'!$B$2:$B$271,reporting!$B170)</f>
        <v>521.43109741993396</v>
      </c>
      <c r="U170" s="4">
        <f>SUMIFS('Selected scen drivers'!U$2:U$271,'Selected scen drivers'!$A$2:$A$271,reporting!$A170,'Selected scen drivers'!$B$2:$B$271,reporting!$B170)</f>
        <v>539.42990448536898</v>
      </c>
      <c r="V170" s="4">
        <f>SUMIFS('Selected scen drivers'!V$2:V$271,'Selected scen drivers'!$A$2:$A$271,reporting!$A170,'Selected scen drivers'!$B$2:$B$271,reporting!$B170)</f>
        <v>555.71791409522598</v>
      </c>
      <c r="W170" s="4">
        <f>SUMIFS('Selected scen drivers'!W$2:W$271,'Selected scen drivers'!$A$2:$A$271,reporting!$A170,'Selected scen drivers'!$B$2:$B$271,reporting!$B170)</f>
        <v>570.03056800331501</v>
      </c>
      <c r="X170">
        <v>2</v>
      </c>
    </row>
    <row r="171" spans="1:24" ht="14.25" x14ac:dyDescent="0.45">
      <c r="A171" s="1">
        <f t="shared" si="4"/>
        <v>28</v>
      </c>
      <c r="B171" s="1">
        <f t="shared" si="5"/>
        <v>8</v>
      </c>
      <c r="D171" t="str">
        <f>IFERROR("rep_"&amp;VLOOKUP(B171,Classification!$N$5:$O$14,2,FALSE),"\I:")</f>
        <v>rep_HOU</v>
      </c>
      <c r="E171" t="str">
        <f>IFERROR(VLOOKUP(A171,Classification!$A$4:$B$39,2,FALSE),"\I:")</f>
        <v>Nor-Ice</v>
      </c>
      <c r="F171" s="4">
        <f>SUMIFS('Selected scen drivers'!F$2:F$271,'Selected scen drivers'!$A$2:$A$271,reporting!$A171,'Selected scen drivers'!$B$2:$B$271,reporting!$B171)</f>
        <v>1.6915462999999999</v>
      </c>
      <c r="G171" s="4">
        <f>SUMIFS('Selected scen drivers'!G$2:G$271,'Selected scen drivers'!$A$2:$A$271,reporting!$A171,'Selected scen drivers'!$B$2:$B$271,reporting!$B171)</f>
        <v>1.698361</v>
      </c>
      <c r="H171" s="4">
        <f>SUMIFS('Selected scen drivers'!H$2:H$271,'Selected scen drivers'!$A$2:$A$271,reporting!$A171,'Selected scen drivers'!$B$2:$B$271,reporting!$B171)</f>
        <v>1.7324345000000001</v>
      </c>
      <c r="I171" s="4">
        <f>SUMIFS('Selected scen drivers'!I$2:I$271,'Selected scen drivers'!$A$2:$A$271,reporting!$A171,'Selected scen drivers'!$B$2:$B$271,reporting!$B171)</f>
        <v>1.7445309999999901</v>
      </c>
      <c r="J171" s="4">
        <f>SUMIFS('Selected scen drivers'!J$2:J$271,'Selected scen drivers'!$A$2:$A$271,reporting!$A171,'Selected scen drivers'!$B$2:$B$271,reporting!$B171)</f>
        <v>1.7384735</v>
      </c>
      <c r="K171" s="4">
        <f>SUMIFS('Selected scen drivers'!K$2:K$271,'Selected scen drivers'!$A$2:$A$271,reporting!$A171,'Selected scen drivers'!$B$2:$B$271,reporting!$B171)</f>
        <v>1.72397499999999</v>
      </c>
      <c r="L171" s="4">
        <f>SUMIFS('Selected scen drivers'!L$2:L$271,'Selected scen drivers'!$A$2:$A$271,reporting!$A171,'Selected scen drivers'!$B$2:$B$271,reporting!$B171)</f>
        <v>1.7200785000000001</v>
      </c>
      <c r="M171" s="4">
        <f>SUMIFS('Selected scen drivers'!M$2:M$271,'Selected scen drivers'!$A$2:$A$271,reporting!$A171,'Selected scen drivers'!$B$2:$B$271,reporting!$B171)</f>
        <v>1.70505499999999</v>
      </c>
      <c r="N171" s="4">
        <f>SUMIFS('Selected scen drivers'!N$2:N$271,'Selected scen drivers'!$A$2:$A$271,reporting!$A171,'Selected scen drivers'!$B$2:$B$271,reporting!$B171)</f>
        <v>1.684258</v>
      </c>
      <c r="O171" s="4">
        <f>SUMIFS('Selected scen drivers'!O$2:O$271,'Selected scen drivers'!$A$2:$A$271,reporting!$A171,'Selected scen drivers'!$B$2:$B$271,reporting!$B171)</f>
        <v>1.665743</v>
      </c>
      <c r="P171" s="4">
        <f>SUMIFS('Selected scen drivers'!P$2:P$271,'Selected scen drivers'!$A$2:$A$271,reporting!$A171,'Selected scen drivers'!$B$2:$B$271,reporting!$B171)</f>
        <v>1.6627179999999899</v>
      </c>
      <c r="Q171" s="4">
        <f>SUMIFS('Selected scen drivers'!Q$2:Q$271,'Selected scen drivers'!$A$2:$A$271,reporting!$A171,'Selected scen drivers'!$B$2:$B$271,reporting!$B171)</f>
        <v>1.6619459999999999</v>
      </c>
      <c r="R171" s="4">
        <f>SUMIFS('Selected scen drivers'!R$2:R$271,'Selected scen drivers'!$A$2:$A$271,reporting!$A171,'Selected scen drivers'!$B$2:$B$271,reporting!$B171)</f>
        <v>1.6514340000000001</v>
      </c>
      <c r="S171" s="4">
        <f>SUMIFS('Selected scen drivers'!S$2:S$271,'Selected scen drivers'!$A$2:$A$271,reporting!$A171,'Selected scen drivers'!$B$2:$B$271,reporting!$B171)</f>
        <v>1.63468399999999</v>
      </c>
      <c r="T171" s="4">
        <f>SUMIFS('Selected scen drivers'!T$2:T$271,'Selected scen drivers'!$A$2:$A$271,reporting!$A171,'Selected scen drivers'!$B$2:$B$271,reporting!$B171)</f>
        <v>1.6248769999999899</v>
      </c>
      <c r="U171" s="4">
        <f>SUMIFS('Selected scen drivers'!U$2:U$271,'Selected scen drivers'!$A$2:$A$271,reporting!$A171,'Selected scen drivers'!$B$2:$B$271,reporting!$B171)</f>
        <v>1.6275534999999901</v>
      </c>
      <c r="V171" s="4">
        <f>SUMIFS('Selected scen drivers'!V$2:V$271,'Selected scen drivers'!$A$2:$A$271,reporting!$A171,'Selected scen drivers'!$B$2:$B$271,reporting!$B171)</f>
        <v>1.6235085</v>
      </c>
      <c r="W171" s="4">
        <f>SUMIFS('Selected scen drivers'!W$2:W$271,'Selected scen drivers'!$A$2:$A$271,reporting!$A171,'Selected scen drivers'!$B$2:$B$271,reporting!$B171)</f>
        <v>1.6122434999999999</v>
      </c>
      <c r="X171">
        <v>2</v>
      </c>
    </row>
    <row r="172" spans="1:24" ht="14.25" x14ac:dyDescent="0.45">
      <c r="A172" s="1">
        <f t="shared" si="4"/>
        <v>28</v>
      </c>
      <c r="B172" s="1">
        <f t="shared" si="5"/>
        <v>9</v>
      </c>
      <c r="D172" t="str">
        <f>IFERROR("rep_"&amp;VLOOKUP(B172,Classification!$N$5:$O$14,2,FALSE),"\I:")</f>
        <v>rep_POP</v>
      </c>
      <c r="E172" t="str">
        <f>IFERROR(VLOOKUP(A172,Classification!$A$4:$B$39,2,FALSE),"\I:")</f>
        <v>Nor-Ice</v>
      </c>
      <c r="F172" s="4">
        <f>SUMIFS('Selected scen drivers'!F$2:F$271,'Selected scen drivers'!$A$2:$A$271,reporting!$A172,'Selected scen drivers'!$B$2:$B$271,reporting!$B172)</f>
        <v>5.7020638000000003</v>
      </c>
      <c r="G172" s="4">
        <f>SUMIFS('Selected scen drivers'!G$2:G$271,'Selected scen drivers'!$A$2:$A$271,reporting!$A172,'Selected scen drivers'!$B$2:$B$271,reporting!$B172)</f>
        <v>5.732278</v>
      </c>
      <c r="H172" s="4">
        <f>SUMIFS('Selected scen drivers'!H$2:H$271,'Selected scen drivers'!$A$2:$A$271,reporting!$A172,'Selected scen drivers'!$B$2:$B$271,reporting!$B172)</f>
        <v>5.8833489999999999</v>
      </c>
      <c r="I172" s="4">
        <f>SUMIFS('Selected scen drivers'!I$2:I$271,'Selected scen drivers'!$A$2:$A$271,reporting!$A172,'Selected scen drivers'!$B$2:$B$271,reporting!$B172)</f>
        <v>6.0116889999999996</v>
      </c>
      <c r="J172" s="4">
        <f>SUMIFS('Selected scen drivers'!J$2:J$271,'Selected scen drivers'!$A$2:$A$271,reporting!$A172,'Selected scen drivers'!$B$2:$B$271,reporting!$B172)</f>
        <v>6.1383049999999999</v>
      </c>
      <c r="K172" s="4">
        <f>SUMIFS('Selected scen drivers'!K$2:K$271,'Selected scen drivers'!$A$2:$A$271,reporting!$A172,'Selected scen drivers'!$B$2:$B$271,reporting!$B172)</f>
        <v>6.2632620000000001</v>
      </c>
      <c r="L172" s="4">
        <f>SUMIFS('Selected scen drivers'!L$2:L$271,'Selected scen drivers'!$A$2:$A$271,reporting!$A172,'Selected scen drivers'!$B$2:$B$271,reporting!$B172)</f>
        <v>6.3881749999999897</v>
      </c>
      <c r="M172" s="4">
        <f>SUMIFS('Selected scen drivers'!M$2:M$271,'Selected scen drivers'!$A$2:$A$271,reporting!$A172,'Selected scen drivers'!$B$2:$B$271,reporting!$B172)</f>
        <v>6.5205070000000003</v>
      </c>
      <c r="N172" s="4">
        <f>SUMIFS('Selected scen drivers'!N$2:N$271,'Selected scen drivers'!$A$2:$A$271,reporting!$A172,'Selected scen drivers'!$B$2:$B$271,reporting!$B172)</f>
        <v>6.6316139999999999</v>
      </c>
      <c r="O172" s="4">
        <f>SUMIFS('Selected scen drivers'!O$2:O$271,'Selected scen drivers'!$A$2:$A$271,reporting!$A172,'Selected scen drivers'!$B$2:$B$271,reporting!$B172)</f>
        <v>6.7286710000000003</v>
      </c>
      <c r="P172" s="4">
        <f>SUMIFS('Selected scen drivers'!P$2:P$271,'Selected scen drivers'!$A$2:$A$271,reporting!$A172,'Selected scen drivers'!$B$2:$B$271,reporting!$B172)</f>
        <v>6.8124150000000103</v>
      </c>
      <c r="Q172" s="4">
        <f>SUMIFS('Selected scen drivers'!Q$2:Q$271,'Selected scen drivers'!$A$2:$A$271,reporting!$A172,'Selected scen drivers'!$B$2:$B$271,reporting!$B172)</f>
        <v>6.8912070000000103</v>
      </c>
      <c r="R172" s="4">
        <f>SUMIFS('Selected scen drivers'!R$2:R$271,'Selected scen drivers'!$A$2:$A$271,reporting!$A172,'Selected scen drivers'!$B$2:$B$271,reporting!$B172)</f>
        <v>6.966831</v>
      </c>
      <c r="S172" s="4">
        <f>SUMIFS('Selected scen drivers'!S$2:S$271,'Selected scen drivers'!$A$2:$A$271,reporting!$A172,'Selected scen drivers'!$B$2:$B$271,reporting!$B172)</f>
        <v>7.0308070000000003</v>
      </c>
      <c r="T172" s="4">
        <f>SUMIFS('Selected scen drivers'!T$2:T$271,'Selected scen drivers'!$A$2:$A$271,reporting!$A172,'Selected scen drivers'!$B$2:$B$271,reporting!$B172)</f>
        <v>7.0721879999999997</v>
      </c>
      <c r="U172" s="4">
        <f>SUMIFS('Selected scen drivers'!U$2:U$271,'Selected scen drivers'!$A$2:$A$271,reporting!$A172,'Selected scen drivers'!$B$2:$B$271,reporting!$B172)</f>
        <v>7.0899729999999996</v>
      </c>
      <c r="V172" s="4">
        <f>SUMIFS('Selected scen drivers'!V$2:V$271,'Selected scen drivers'!$A$2:$A$271,reporting!$A172,'Selected scen drivers'!$B$2:$B$271,reporting!$B172)</f>
        <v>7.0929190000000002</v>
      </c>
      <c r="W172" s="4">
        <f>SUMIFS('Selected scen drivers'!W$2:W$271,'Selected scen drivers'!$A$2:$A$271,reporting!$A172,'Selected scen drivers'!$B$2:$B$271,reporting!$B172)</f>
        <v>7.0875839999999997</v>
      </c>
      <c r="X172">
        <v>2</v>
      </c>
    </row>
    <row r="173" spans="1:24" ht="14.25" x14ac:dyDescent="0.45">
      <c r="A173" s="1">
        <f t="shared" si="4"/>
        <v>29</v>
      </c>
      <c r="B173" s="1">
        <f t="shared" si="5"/>
        <v>1</v>
      </c>
      <c r="D173" t="str">
        <f>IFERROR("rep_"&amp;VLOOKUP(B173,Classification!$N$5:$O$14,2,FALSE),"\I:")</f>
        <v>rep_GDP</v>
      </c>
      <c r="E173" t="str">
        <f>IFERROR(VLOOKUP(A173,Classification!$A$4:$B$39,2,FALSE),"\I:")</f>
        <v>USA</v>
      </c>
      <c r="F173" s="4">
        <f>SUMIFS('Selected scen drivers'!F$2:F$271,'Selected scen drivers'!$A$2:$A$271,reporting!$A173,'Selected scen drivers'!$B$2:$B$271,reporting!$B173)</f>
        <v>19411.5</v>
      </c>
      <c r="G173" s="4">
        <f>SUMIFS('Selected scen drivers'!G$2:G$271,'Selected scen drivers'!$A$2:$A$271,reporting!$A173,'Selected scen drivers'!$B$2:$B$271,reporting!$B173)</f>
        <v>19690.7</v>
      </c>
      <c r="H173" s="4">
        <f>SUMIFS('Selected scen drivers'!H$2:H$271,'Selected scen drivers'!$A$2:$A$271,reporting!$A173,'Selected scen drivers'!$B$2:$B$271,reporting!$B173)</f>
        <v>22456.799999999999</v>
      </c>
      <c r="I173" s="4">
        <f>SUMIFS('Selected scen drivers'!I$2:I$271,'Selected scen drivers'!$A$2:$A$271,reporting!$A173,'Selected scen drivers'!$B$2:$B$271,reporting!$B173)</f>
        <v>24635.1</v>
      </c>
      <c r="J173" s="4">
        <f>SUMIFS('Selected scen drivers'!J$2:J$271,'Selected scen drivers'!$A$2:$A$271,reporting!$A173,'Selected scen drivers'!$B$2:$B$271,reporting!$B173)</f>
        <v>26594.7</v>
      </c>
      <c r="K173" s="4">
        <f>SUMIFS('Selected scen drivers'!K$2:K$271,'Selected scen drivers'!$A$2:$A$271,reporting!$A173,'Selected scen drivers'!$B$2:$B$271,reporting!$B173)</f>
        <v>28435.599999999999</v>
      </c>
      <c r="L173" s="4">
        <f>SUMIFS('Selected scen drivers'!L$2:L$271,'Selected scen drivers'!$A$2:$A$271,reporting!$A173,'Selected scen drivers'!$B$2:$B$271,reporting!$B173)</f>
        <v>30226.7</v>
      </c>
      <c r="M173" s="4">
        <f>SUMIFS('Selected scen drivers'!M$2:M$271,'Selected scen drivers'!$A$2:$A$271,reporting!$A173,'Selected scen drivers'!$B$2:$B$271,reporting!$B173)</f>
        <v>32000.9</v>
      </c>
      <c r="N173" s="4">
        <f>SUMIFS('Selected scen drivers'!N$2:N$271,'Selected scen drivers'!$A$2:$A$271,reporting!$A173,'Selected scen drivers'!$B$2:$B$271,reporting!$B173)</f>
        <v>33806</v>
      </c>
      <c r="O173" s="4">
        <f>SUMIFS('Selected scen drivers'!O$2:O$271,'Selected scen drivers'!$A$2:$A$271,reporting!$A173,'Selected scen drivers'!$B$2:$B$271,reporting!$B173)</f>
        <v>35663.9</v>
      </c>
      <c r="P173" s="4">
        <f>SUMIFS('Selected scen drivers'!P$2:P$271,'Selected scen drivers'!$A$2:$A$271,reporting!$A173,'Selected scen drivers'!$B$2:$B$271,reporting!$B173)</f>
        <v>37575</v>
      </c>
      <c r="Q173" s="4">
        <f>SUMIFS('Selected scen drivers'!Q$2:Q$271,'Selected scen drivers'!$A$2:$A$271,reporting!$A173,'Selected scen drivers'!$B$2:$B$271,reporting!$B173)</f>
        <v>39465.9</v>
      </c>
      <c r="R173" s="4">
        <f>SUMIFS('Selected scen drivers'!R$2:R$271,'Selected scen drivers'!$A$2:$A$271,reporting!$A173,'Selected scen drivers'!$B$2:$B$271,reporting!$B173)</f>
        <v>41321.800000000003</v>
      </c>
      <c r="S173" s="4">
        <f>SUMIFS('Selected scen drivers'!S$2:S$271,'Selected scen drivers'!$A$2:$A$271,reporting!$A173,'Selected scen drivers'!$B$2:$B$271,reporting!$B173)</f>
        <v>43133.599999999999</v>
      </c>
      <c r="T173" s="4">
        <f>SUMIFS('Selected scen drivers'!T$2:T$271,'Selected scen drivers'!$A$2:$A$271,reporting!$A173,'Selected scen drivers'!$B$2:$B$271,reporting!$B173)</f>
        <v>44905.5</v>
      </c>
      <c r="U173" s="4">
        <f>SUMIFS('Selected scen drivers'!U$2:U$271,'Selected scen drivers'!$A$2:$A$271,reporting!$A173,'Selected scen drivers'!$B$2:$B$271,reporting!$B173)</f>
        <v>46644.9</v>
      </c>
      <c r="V173" s="4">
        <f>SUMIFS('Selected scen drivers'!V$2:V$271,'Selected scen drivers'!$A$2:$A$271,reporting!$A173,'Selected scen drivers'!$B$2:$B$271,reporting!$B173)</f>
        <v>48354.3</v>
      </c>
      <c r="W173" s="4">
        <f>SUMIFS('Selected scen drivers'!W$2:W$271,'Selected scen drivers'!$A$2:$A$271,reporting!$A173,'Selected scen drivers'!$B$2:$B$271,reporting!$B173)</f>
        <v>50012.6</v>
      </c>
      <c r="X173">
        <v>2</v>
      </c>
    </row>
    <row r="174" spans="1:24" ht="14.25" x14ac:dyDescent="0.45">
      <c r="A174" s="1">
        <f t="shared" si="4"/>
        <v>29</v>
      </c>
      <c r="B174" s="1">
        <f t="shared" si="5"/>
        <v>2</v>
      </c>
      <c r="D174" t="str">
        <f>IFERROR("rep_"&amp;VLOOKUP(B174,Classification!$N$5:$O$14,2,FALSE),"\I:")</f>
        <v>rep_GDPAGR</v>
      </c>
      <c r="E174" t="str">
        <f>IFERROR(VLOOKUP(A174,Classification!$A$4:$B$39,2,FALSE),"\I:")</f>
        <v>USA</v>
      </c>
      <c r="F174" s="4">
        <f>SUMIFS('Selected scen drivers'!F$2:F$271,'Selected scen drivers'!$A$2:$A$271,reporting!$A174,'Selected scen drivers'!$B$2:$B$271,reporting!$B174)</f>
        <v>184.35680504072701</v>
      </c>
      <c r="G174" s="4">
        <f>SUMIFS('Selected scen drivers'!G$2:G$271,'Selected scen drivers'!$A$2:$A$271,reporting!$A174,'Selected scen drivers'!$B$2:$B$271,reporting!$B174)</f>
        <v>187.00845071300299</v>
      </c>
      <c r="H174" s="4">
        <f>SUMIFS('Selected scen drivers'!H$2:H$271,'Selected scen drivers'!$A$2:$A$271,reporting!$A174,'Selected scen drivers'!$B$2:$B$271,reporting!$B174)</f>
        <v>213.27892741099899</v>
      </c>
      <c r="I174" s="4">
        <f>SUMIFS('Selected scen drivers'!I$2:I$271,'Selected scen drivers'!$A$2:$A$271,reporting!$A174,'Selected scen drivers'!$B$2:$B$271,reporting!$B174)</f>
        <v>233.96689219580199</v>
      </c>
      <c r="J174" s="4">
        <f>SUMIFS('Selected scen drivers'!J$2:J$271,'Selected scen drivers'!$A$2:$A$271,reporting!$A174,'Selected scen drivers'!$B$2:$B$271,reporting!$B174)</f>
        <v>252.577797852646</v>
      </c>
      <c r="K174" s="4">
        <f>SUMIFS('Selected scen drivers'!K$2:K$271,'Selected scen drivers'!$A$2:$A$271,reporting!$A174,'Selected scen drivers'!$B$2:$B$271,reporting!$B174)</f>
        <v>270.06137420684098</v>
      </c>
      <c r="L174" s="4">
        <f>SUMIFS('Selected scen drivers'!L$2:L$271,'Selected scen drivers'!$A$2:$A$271,reporting!$A174,'Selected scen drivers'!$B$2:$B$271,reporting!$B174)</f>
        <v>287.07198510803101</v>
      </c>
      <c r="M174" s="4">
        <f>SUMIFS('Selected scen drivers'!M$2:M$271,'Selected scen drivers'!$A$2:$A$271,reporting!$A174,'Selected scen drivers'!$B$2:$B$271,reporting!$B174)</f>
        <v>303.92209166874301</v>
      </c>
      <c r="N174" s="4">
        <f>SUMIFS('Selected scen drivers'!N$2:N$271,'Selected scen drivers'!$A$2:$A$271,reporting!$A174,'Selected scen drivers'!$B$2:$B$271,reporting!$B174)</f>
        <v>321.06566474547702</v>
      </c>
      <c r="O174" s="4">
        <f>SUMIFS('Selected scen drivers'!O$2:O$271,'Selected scen drivers'!$A$2:$A$271,reporting!$A174,'Selected scen drivers'!$B$2:$B$271,reporting!$B174)</f>
        <v>338.71069516997602</v>
      </c>
      <c r="P174" s="4">
        <f>SUMIFS('Selected scen drivers'!P$2:P$271,'Selected scen drivers'!$A$2:$A$271,reporting!$A174,'Selected scen drivers'!$B$2:$B$271,reporting!$B174)</f>
        <v>356.86098186154197</v>
      </c>
      <c r="Q174" s="4">
        <f>SUMIFS('Selected scen drivers'!Q$2:Q$271,'Selected scen drivers'!$A$2:$A$271,reporting!$A174,'Selected scen drivers'!$B$2:$B$271,reporting!$B174)</f>
        <v>374.81942312839499</v>
      </c>
      <c r="R174" s="4">
        <f>SUMIFS('Selected scen drivers'!R$2:R$271,'Selected scen drivers'!$A$2:$A$271,reporting!$A174,'Selected scen drivers'!$B$2:$B$271,reporting!$B174)</f>
        <v>392.44545895638799</v>
      </c>
      <c r="S174" s="4">
        <f>SUMIFS('Selected scen drivers'!S$2:S$271,'Selected scen drivers'!$A$2:$A$271,reporting!$A174,'Selected scen drivers'!$B$2:$B$271,reporting!$B174)</f>
        <v>409.65266393141798</v>
      </c>
      <c r="T174" s="4">
        <f>SUMIFS('Selected scen drivers'!T$2:T$271,'Selected scen drivers'!$A$2:$A$271,reporting!$A174,'Selected scen drivers'!$B$2:$B$271,reporting!$B174)</f>
        <v>426.48092670614699</v>
      </c>
      <c r="U174" s="4">
        <f>SUMIFS('Selected scen drivers'!U$2:U$271,'Selected scen drivers'!$A$2:$A$271,reporting!$A174,'Selected scen drivers'!$B$2:$B$271,reporting!$B174)</f>
        <v>443.00052728765002</v>
      </c>
      <c r="V174" s="4">
        <f>SUMIFS('Selected scen drivers'!V$2:V$271,'Selected scen drivers'!$A$2:$A$271,reporting!$A174,'Selected scen drivers'!$B$2:$B$271,reporting!$B174)</f>
        <v>459.23520892155898</v>
      </c>
      <c r="W174" s="4">
        <f>SUMIFS('Selected scen drivers'!W$2:W$271,'Selected scen drivers'!$A$2:$A$271,reporting!$A174,'Selected scen drivers'!$B$2:$B$271,reporting!$B174)</f>
        <v>474.98457861473202</v>
      </c>
      <c r="X174">
        <v>2</v>
      </c>
    </row>
    <row r="175" spans="1:24" ht="14.25" x14ac:dyDescent="0.45">
      <c r="A175" s="1">
        <f t="shared" si="4"/>
        <v>29</v>
      </c>
      <c r="B175" s="1">
        <f t="shared" si="5"/>
        <v>3</v>
      </c>
      <c r="D175" t="str">
        <f>IFERROR("rep_"&amp;VLOOKUP(B175,Classification!$N$5:$O$14,2,FALSE),"\I:")</f>
        <v>rep_GDPIND</v>
      </c>
      <c r="E175" t="str">
        <f>IFERROR(VLOOKUP(A175,Classification!$A$4:$B$39,2,FALSE),"\I:")</f>
        <v>USA</v>
      </c>
      <c r="F175" s="4">
        <f>SUMIFS('Selected scen drivers'!F$2:F$271,'Selected scen drivers'!$A$2:$A$271,reporting!$A175,'Selected scen drivers'!$B$2:$B$271,reporting!$B175)</f>
        <v>3789.7709458658701</v>
      </c>
      <c r="G175" s="4">
        <f>SUMIFS('Selected scen drivers'!G$2:G$271,'Selected scen drivers'!$A$2:$A$271,reporting!$A175,'Selected scen drivers'!$B$2:$B$271,reporting!$B175)</f>
        <v>3844.2800795281701</v>
      </c>
      <c r="H175" s="4">
        <f>SUMIFS('Selected scen drivers'!H$2:H$271,'Selected scen drivers'!$A$2:$A$271,reporting!$A175,'Selected scen drivers'!$B$2:$B$271,reporting!$B175)</f>
        <v>4531.3601943976901</v>
      </c>
      <c r="I175" s="4">
        <f>SUMIFS('Selected scen drivers'!I$2:I$271,'Selected scen drivers'!$A$2:$A$271,reporting!$A175,'Selected scen drivers'!$B$2:$B$271,reporting!$B175)</f>
        <v>5132.2088497443701</v>
      </c>
      <c r="J175" s="4">
        <f>SUMIFS('Selected scen drivers'!J$2:J$271,'Selected scen drivers'!$A$2:$A$271,reporting!$A175,'Selected scen drivers'!$B$2:$B$271,reporting!$B175)</f>
        <v>5714.5905616749396</v>
      </c>
      <c r="K175" s="4">
        <f>SUMIFS('Selected scen drivers'!K$2:K$271,'Selected scen drivers'!$A$2:$A$271,reporting!$A175,'Selected scen drivers'!$B$2:$B$271,reporting!$B175)</f>
        <v>6296.3517366611404</v>
      </c>
      <c r="L175" s="4">
        <f>SUMIFS('Selected scen drivers'!L$2:L$271,'Selected scen drivers'!$A$2:$A$271,reporting!$A175,'Selected scen drivers'!$B$2:$B$271,reporting!$B175)</f>
        <v>6890.8679922933698</v>
      </c>
      <c r="M175" s="4">
        <f>SUMIFS('Selected scen drivers'!M$2:M$271,'Selected scen drivers'!$A$2:$A$271,reporting!$A175,'Selected scen drivers'!$B$2:$B$271,reporting!$B175)</f>
        <v>7504.8768038456301</v>
      </c>
      <c r="N175" s="4">
        <f>SUMIFS('Selected scen drivers'!N$2:N$271,'Selected scen drivers'!$A$2:$A$271,reporting!$A175,'Selected scen drivers'!$B$2:$B$271,reporting!$B175)</f>
        <v>8149.5692767930004</v>
      </c>
      <c r="O175" s="4">
        <f>SUMIFS('Selected scen drivers'!O$2:O$271,'Selected scen drivers'!$A$2:$A$271,reporting!$A175,'Selected scen drivers'!$B$2:$B$271,reporting!$B175)</f>
        <v>8830.9752077702906</v>
      </c>
      <c r="P175" s="4">
        <f>SUMIFS('Selected scen drivers'!P$2:P$271,'Selected scen drivers'!$A$2:$A$271,reporting!$A175,'Selected scen drivers'!$B$2:$B$271,reporting!$B175)</f>
        <v>9550.2334530638109</v>
      </c>
      <c r="Q175" s="4">
        <f>SUMIFS('Selected scen drivers'!Q$2:Q$271,'Selected scen drivers'!$A$2:$A$271,reporting!$A175,'Selected scen drivers'!$B$2:$B$271,reporting!$B175)</f>
        <v>10289.2527644202</v>
      </c>
      <c r="R175" s="4">
        <f>SUMIFS('Selected scen drivers'!R$2:R$271,'Selected scen drivers'!$A$2:$A$271,reporting!$A175,'Selected scen drivers'!$B$2:$B$271,reporting!$B175)</f>
        <v>11043.680883961801</v>
      </c>
      <c r="S175" s="4">
        <f>SUMIFS('Selected scen drivers'!S$2:S$271,'Selected scen drivers'!$A$2:$A$271,reporting!$A175,'Selected scen drivers'!$B$2:$B$271,reporting!$B175)</f>
        <v>11810.3386244056</v>
      </c>
      <c r="T175" s="4">
        <f>SUMIFS('Selected scen drivers'!T$2:T$271,'Selected scen drivers'!$A$2:$A$271,reporting!$A175,'Selected scen drivers'!$B$2:$B$271,reporting!$B175)</f>
        <v>12589.5371922048</v>
      </c>
      <c r="U175" s="4">
        <f>SUMIFS('Selected scen drivers'!U$2:U$271,'Selected scen drivers'!$A$2:$A$271,reporting!$A175,'Selected scen drivers'!$B$2:$B$271,reporting!$B175)</f>
        <v>13382.6158921762</v>
      </c>
      <c r="V175" s="4">
        <f>SUMIFS('Selected scen drivers'!V$2:V$271,'Selected scen drivers'!$A$2:$A$271,reporting!$A175,'Selected scen drivers'!$B$2:$B$271,reporting!$B175)</f>
        <v>14189.6699323619</v>
      </c>
      <c r="W175" s="4">
        <f>SUMIFS('Selected scen drivers'!W$2:W$271,'Selected scen drivers'!$A$2:$A$271,reporting!$A175,'Selected scen drivers'!$B$2:$B$271,reporting!$B175)</f>
        <v>15003.78</v>
      </c>
      <c r="X175">
        <v>2</v>
      </c>
    </row>
    <row r="176" spans="1:24" ht="14.25" x14ac:dyDescent="0.45">
      <c r="A176" s="1">
        <f t="shared" si="4"/>
        <v>29</v>
      </c>
      <c r="B176" s="1">
        <f t="shared" si="5"/>
        <v>7</v>
      </c>
      <c r="D176" t="str">
        <f>IFERROR("rep_"&amp;VLOOKUP(B176,Classification!$N$5:$O$14,2,FALSE),"\I:")</f>
        <v>rep_GDPSER</v>
      </c>
      <c r="E176" t="str">
        <f>IFERROR(VLOOKUP(A176,Classification!$A$4:$B$39,2,FALSE),"\I:")</f>
        <v>USA</v>
      </c>
      <c r="F176" s="4">
        <f>SUMIFS('Selected scen drivers'!F$2:F$271,'Selected scen drivers'!$A$2:$A$271,reporting!$A176,'Selected scen drivers'!$B$2:$B$271,reporting!$B176)</f>
        <v>15437.3722490934</v>
      </c>
      <c r="G176" s="4">
        <f>SUMIFS('Selected scen drivers'!G$2:G$271,'Selected scen drivers'!$A$2:$A$271,reporting!$A176,'Selected scen drivers'!$B$2:$B$271,reporting!$B176)</f>
        <v>15659.411469758799</v>
      </c>
      <c r="H176" s="4">
        <f>SUMIFS('Selected scen drivers'!H$2:H$271,'Selected scen drivers'!$A$2:$A$271,reporting!$A176,'Selected scen drivers'!$B$2:$B$271,reporting!$B176)</f>
        <v>17712.160878191298</v>
      </c>
      <c r="I176" s="4">
        <f>SUMIFS('Selected scen drivers'!I$2:I$271,'Selected scen drivers'!$A$2:$A$271,reporting!$A176,'Selected scen drivers'!$B$2:$B$271,reporting!$B176)</f>
        <v>19268.9242580598</v>
      </c>
      <c r="J176" s="4">
        <f>SUMIFS('Selected scen drivers'!J$2:J$271,'Selected scen drivers'!$A$2:$A$271,reporting!$A176,'Selected scen drivers'!$B$2:$B$271,reporting!$B176)</f>
        <v>20627.5316404724</v>
      </c>
      <c r="K176" s="4">
        <f>SUMIFS('Selected scen drivers'!K$2:K$271,'Selected scen drivers'!$A$2:$A$271,reporting!$A176,'Selected scen drivers'!$B$2:$B$271,reporting!$B176)</f>
        <v>21869.186889132001</v>
      </c>
      <c r="L176" s="4">
        <f>SUMIFS('Selected scen drivers'!L$2:L$271,'Selected scen drivers'!$A$2:$A$271,reporting!$A176,'Selected scen drivers'!$B$2:$B$271,reporting!$B176)</f>
        <v>23048.760022598599</v>
      </c>
      <c r="M176" s="4">
        <f>SUMIFS('Selected scen drivers'!M$2:M$271,'Selected scen drivers'!$A$2:$A$271,reporting!$A176,'Selected scen drivers'!$B$2:$B$271,reporting!$B176)</f>
        <v>24192.101104485599</v>
      </c>
      <c r="N176" s="4">
        <f>SUMIFS('Selected scen drivers'!N$2:N$271,'Selected scen drivers'!$A$2:$A$271,reporting!$A176,'Selected scen drivers'!$B$2:$B$271,reporting!$B176)</f>
        <v>25335.365058461499</v>
      </c>
      <c r="O176" s="4">
        <f>SUMIFS('Selected scen drivers'!O$2:O$271,'Selected scen drivers'!$A$2:$A$271,reporting!$A176,'Selected scen drivers'!$B$2:$B$271,reporting!$B176)</f>
        <v>26494.214097059699</v>
      </c>
      <c r="P176" s="4">
        <f>SUMIFS('Selected scen drivers'!P$2:P$271,'Selected scen drivers'!$A$2:$A$271,reporting!$A176,'Selected scen drivers'!$B$2:$B$271,reporting!$B176)</f>
        <v>27667.905565074601</v>
      </c>
      <c r="Q176" s="4">
        <f>SUMIFS('Selected scen drivers'!Q$2:Q$271,'Selected scen drivers'!$A$2:$A$271,reporting!$A176,'Selected scen drivers'!$B$2:$B$271,reporting!$B176)</f>
        <v>28801.8278124514</v>
      </c>
      <c r="R176" s="4">
        <f>SUMIFS('Selected scen drivers'!R$2:R$271,'Selected scen drivers'!$A$2:$A$271,reporting!$A176,'Selected scen drivers'!$B$2:$B$271,reporting!$B176)</f>
        <v>29885.673657081799</v>
      </c>
      <c r="S176" s="4">
        <f>SUMIFS('Selected scen drivers'!S$2:S$271,'Selected scen drivers'!$A$2:$A$271,reporting!$A176,'Selected scen drivers'!$B$2:$B$271,reporting!$B176)</f>
        <v>30913.608711662899</v>
      </c>
      <c r="T176" s="4">
        <f>SUMIFS('Selected scen drivers'!T$2:T$271,'Selected scen drivers'!$A$2:$A$271,reporting!$A176,'Selected scen drivers'!$B$2:$B$271,reporting!$B176)</f>
        <v>31889.481881088999</v>
      </c>
      <c r="U176" s="4">
        <f>SUMIFS('Selected scen drivers'!U$2:U$271,'Selected scen drivers'!$A$2:$A$271,reporting!$A176,'Selected scen drivers'!$B$2:$B$271,reporting!$B176)</f>
        <v>32819.283580536197</v>
      </c>
      <c r="V176" s="4">
        <f>SUMIFS('Selected scen drivers'!V$2:V$271,'Selected scen drivers'!$A$2:$A$271,reporting!$A176,'Selected scen drivers'!$B$2:$B$271,reporting!$B176)</f>
        <v>33705.394858716601</v>
      </c>
      <c r="W176" s="4">
        <f>SUMIFS('Selected scen drivers'!W$2:W$271,'Selected scen drivers'!$A$2:$A$271,reporting!$A176,'Selected scen drivers'!$B$2:$B$271,reporting!$B176)</f>
        <v>34533.835421385302</v>
      </c>
      <c r="X176">
        <v>2</v>
      </c>
    </row>
    <row r="177" spans="1:24" ht="14.25" x14ac:dyDescent="0.45">
      <c r="A177" s="1">
        <f t="shared" si="4"/>
        <v>29</v>
      </c>
      <c r="B177" s="1">
        <f t="shared" si="5"/>
        <v>8</v>
      </c>
      <c r="D177" t="str">
        <f>IFERROR("rep_"&amp;VLOOKUP(B177,Classification!$N$5:$O$14,2,FALSE),"\I:")</f>
        <v>rep_HOU</v>
      </c>
      <c r="E177" t="str">
        <f>IFERROR(VLOOKUP(A177,Classification!$A$4:$B$39,2,FALSE),"\I:")</f>
        <v>USA</v>
      </c>
      <c r="F177" s="4">
        <f>SUMIFS('Selected scen drivers'!F$2:F$271,'Selected scen drivers'!$A$2:$A$271,reporting!$A177,'Selected scen drivers'!$B$2:$B$271,reporting!$B177)</f>
        <v>98.851610199999996</v>
      </c>
      <c r="G177" s="4">
        <f>SUMIFS('Selected scen drivers'!G$2:G$271,'Selected scen drivers'!$A$2:$A$271,reporting!$A177,'Selected scen drivers'!$B$2:$B$271,reporting!$B177)</f>
        <v>98.880183500000001</v>
      </c>
      <c r="H177" s="4">
        <f>SUMIFS('Selected scen drivers'!H$2:H$271,'Selected scen drivers'!$A$2:$A$271,reporting!$A177,'Selected scen drivers'!$B$2:$B$271,reporting!$B177)</f>
        <v>99.023049999999998</v>
      </c>
      <c r="I177" s="4">
        <f>SUMIFS('Selected scen drivers'!I$2:I$271,'Selected scen drivers'!$A$2:$A$271,reporting!$A177,'Selected scen drivers'!$B$2:$B$271,reporting!$B177)</f>
        <v>99.2097385</v>
      </c>
      <c r="J177" s="4">
        <f>SUMIFS('Selected scen drivers'!J$2:J$271,'Selected scen drivers'!$A$2:$A$271,reporting!$A177,'Selected scen drivers'!$B$2:$B$271,reporting!$B177)</f>
        <v>100.1699385</v>
      </c>
      <c r="K177" s="4">
        <f>SUMIFS('Selected scen drivers'!K$2:K$271,'Selected scen drivers'!$A$2:$A$271,reporting!$A177,'Selected scen drivers'!$B$2:$B$271,reporting!$B177)</f>
        <v>100.73598699999999</v>
      </c>
      <c r="L177" s="4">
        <f>SUMIFS('Selected scen drivers'!L$2:L$271,'Selected scen drivers'!$A$2:$A$271,reporting!$A177,'Selected scen drivers'!$B$2:$B$271,reporting!$B177)</f>
        <v>101.4371745</v>
      </c>
      <c r="M177" s="4">
        <f>SUMIFS('Selected scen drivers'!M$2:M$271,'Selected scen drivers'!$A$2:$A$271,reporting!$A177,'Selected scen drivers'!$B$2:$B$271,reporting!$B177)</f>
        <v>101.26062</v>
      </c>
      <c r="N177" s="4">
        <f>SUMIFS('Selected scen drivers'!N$2:N$271,'Selected scen drivers'!$A$2:$A$271,reporting!$A177,'Selected scen drivers'!$B$2:$B$271,reporting!$B177)</f>
        <v>100.9719065</v>
      </c>
      <c r="O177" s="4">
        <f>SUMIFS('Selected scen drivers'!O$2:O$271,'Selected scen drivers'!$A$2:$A$271,reporting!$A177,'Selected scen drivers'!$B$2:$B$271,reporting!$B177)</f>
        <v>100.678678</v>
      </c>
      <c r="P177" s="4">
        <f>SUMIFS('Selected scen drivers'!P$2:P$271,'Selected scen drivers'!$A$2:$A$271,reporting!$A177,'Selected scen drivers'!$B$2:$B$271,reporting!$B177)</f>
        <v>100.8606035</v>
      </c>
      <c r="Q177" s="4">
        <f>SUMIFS('Selected scen drivers'!Q$2:Q$271,'Selected scen drivers'!$A$2:$A$271,reporting!$A177,'Selected scen drivers'!$B$2:$B$271,reporting!$B177)</f>
        <v>100.4737975</v>
      </c>
      <c r="R177" s="4">
        <f>SUMIFS('Selected scen drivers'!R$2:R$271,'Selected scen drivers'!$A$2:$A$271,reporting!$A177,'Selected scen drivers'!$B$2:$B$271,reporting!$B177)</f>
        <v>99.486275500000005</v>
      </c>
      <c r="S177" s="4">
        <f>SUMIFS('Selected scen drivers'!S$2:S$271,'Selected scen drivers'!$A$2:$A$271,reporting!$A177,'Selected scen drivers'!$B$2:$B$271,reporting!$B177)</f>
        <v>98.547934499999997</v>
      </c>
      <c r="T177" s="4">
        <f>SUMIFS('Selected scen drivers'!T$2:T$271,'Selected scen drivers'!$A$2:$A$271,reporting!$A177,'Selected scen drivers'!$B$2:$B$271,reporting!$B177)</f>
        <v>97.707151499999995</v>
      </c>
      <c r="U177" s="4">
        <f>SUMIFS('Selected scen drivers'!U$2:U$271,'Selected scen drivers'!$A$2:$A$271,reporting!$A177,'Selected scen drivers'!$B$2:$B$271,reporting!$B177)</f>
        <v>97.411084000000002</v>
      </c>
      <c r="V177" s="4">
        <f>SUMIFS('Selected scen drivers'!V$2:V$271,'Selected scen drivers'!$A$2:$A$271,reporting!$A177,'Selected scen drivers'!$B$2:$B$271,reporting!$B177)</f>
        <v>96.718889000000004</v>
      </c>
      <c r="W177" s="4">
        <f>SUMIFS('Selected scen drivers'!W$2:W$271,'Selected scen drivers'!$A$2:$A$271,reporting!$A177,'Selected scen drivers'!$B$2:$B$271,reporting!$B177)</f>
        <v>95.518876000000006</v>
      </c>
      <c r="X177">
        <v>2</v>
      </c>
    </row>
    <row r="178" spans="1:24" ht="14.25" x14ac:dyDescent="0.45">
      <c r="A178" s="1">
        <f t="shared" si="4"/>
        <v>29</v>
      </c>
      <c r="B178" s="1">
        <f t="shared" si="5"/>
        <v>9</v>
      </c>
      <c r="D178" t="str">
        <f>IFERROR("rep_"&amp;VLOOKUP(B178,Classification!$N$5:$O$14,2,FALSE),"\I:")</f>
        <v>rep_POP</v>
      </c>
      <c r="E178" t="str">
        <f>IFERROR(VLOOKUP(A178,Classification!$A$4:$B$39,2,FALSE),"\I:")</f>
        <v>USA</v>
      </c>
      <c r="F178" s="4">
        <f>SUMIFS('Selected scen drivers'!F$2:F$271,'Selected scen drivers'!$A$2:$A$271,reporting!$A178,'Selected scen drivers'!$B$2:$B$271,reporting!$B178)</f>
        <v>334.06367879999999</v>
      </c>
      <c r="G178" s="4">
        <f>SUMIFS('Selected scen drivers'!G$2:G$271,'Selected scen drivers'!$A$2:$A$271,reporting!$A178,'Selected scen drivers'!$B$2:$B$271,reporting!$B178)</f>
        <v>335.38823600000001</v>
      </c>
      <c r="H178" s="4">
        <f>SUMIFS('Selected scen drivers'!H$2:H$271,'Selected scen drivers'!$A$2:$A$271,reporting!$A178,'Selected scen drivers'!$B$2:$B$271,reporting!$B178)</f>
        <v>342.01102200000003</v>
      </c>
      <c r="I178" s="4">
        <f>SUMIFS('Selected scen drivers'!I$2:I$271,'Selected scen drivers'!$A$2:$A$271,reporting!$A178,'Selected scen drivers'!$B$2:$B$271,reporting!$B178)</f>
        <v>349.70854000000003</v>
      </c>
      <c r="J178" s="4">
        <f>SUMIFS('Selected scen drivers'!J$2:J$271,'Selected scen drivers'!$A$2:$A$271,reporting!$A178,'Selected scen drivers'!$B$2:$B$271,reporting!$B178)</f>
        <v>357.25619</v>
      </c>
      <c r="K178" s="4">
        <f>SUMIFS('Selected scen drivers'!K$2:K$271,'Selected scen drivers'!$A$2:$A$271,reporting!$A178,'Selected scen drivers'!$B$2:$B$271,reporting!$B178)</f>
        <v>364.36476399999998</v>
      </c>
      <c r="L178" s="4">
        <f>SUMIFS('Selected scen drivers'!L$2:L$271,'Selected scen drivers'!$A$2:$A$271,reporting!$A178,'Selected scen drivers'!$B$2:$B$271,reporting!$B178)</f>
        <v>370.894857</v>
      </c>
      <c r="M178" s="4">
        <f>SUMIFS('Selected scen drivers'!M$2:M$271,'Selected scen drivers'!$A$2:$A$271,reporting!$A178,'Selected scen drivers'!$B$2:$B$271,reporting!$B178)</f>
        <v>377.02514000000002</v>
      </c>
      <c r="N178" s="4">
        <f>SUMIFS('Selected scen drivers'!N$2:N$271,'Selected scen drivers'!$A$2:$A$271,reporting!$A178,'Selected scen drivers'!$B$2:$B$271,reporting!$B178)</f>
        <v>382.280259</v>
      </c>
      <c r="O178" s="4">
        <f>SUMIFS('Selected scen drivers'!O$2:O$271,'Selected scen drivers'!$A$2:$A$271,reporting!$A178,'Selected scen drivers'!$B$2:$B$271,reporting!$B178)</f>
        <v>387.35225200000002</v>
      </c>
      <c r="P178" s="4">
        <f>SUMIFS('Selected scen drivers'!P$2:P$271,'Selected scen drivers'!$A$2:$A$271,reporting!$A178,'Selected scen drivers'!$B$2:$B$271,reporting!$B178)</f>
        <v>392.27460400000001</v>
      </c>
      <c r="Q178" s="4">
        <f>SUMIFS('Selected scen drivers'!Q$2:Q$271,'Selected scen drivers'!$A$2:$A$271,reporting!$A178,'Selected scen drivers'!$B$2:$B$271,reporting!$B178)</f>
        <v>397.0025</v>
      </c>
      <c r="R178" s="4">
        <f>SUMIFS('Selected scen drivers'!R$2:R$271,'Selected scen drivers'!$A$2:$A$271,reporting!$A178,'Selected scen drivers'!$B$2:$B$271,reporting!$B178)</f>
        <v>401.17160100000001</v>
      </c>
      <c r="S178" s="4">
        <f>SUMIFS('Selected scen drivers'!S$2:S$271,'Selected scen drivers'!$A$2:$A$271,reporting!$A178,'Selected scen drivers'!$B$2:$B$271,reporting!$B178)</f>
        <v>404.26055100000002</v>
      </c>
      <c r="T178" s="4">
        <f>SUMIFS('Selected scen drivers'!T$2:T$271,'Selected scen drivers'!$A$2:$A$271,reporting!$A178,'Selected scen drivers'!$B$2:$B$271,reporting!$B178)</f>
        <v>406.04454099999998</v>
      </c>
      <c r="U178" s="4">
        <f>SUMIFS('Selected scen drivers'!U$2:U$271,'Selected scen drivers'!$A$2:$A$271,reporting!$A178,'Selected scen drivers'!$B$2:$B$271,reporting!$B178)</f>
        <v>406.64523000000003</v>
      </c>
      <c r="V178" s="4">
        <f>SUMIFS('Selected scen drivers'!V$2:V$271,'Selected scen drivers'!$A$2:$A$271,reporting!$A178,'Selected scen drivers'!$B$2:$B$271,reporting!$B178)</f>
        <v>406.41100899999998</v>
      </c>
      <c r="W178" s="4">
        <f>SUMIFS('Selected scen drivers'!W$2:W$271,'Selected scen drivers'!$A$2:$A$271,reporting!$A178,'Selected scen drivers'!$B$2:$B$271,reporting!$B178)</f>
        <v>405.50266699999997</v>
      </c>
      <c r="X178">
        <v>2</v>
      </c>
    </row>
    <row r="179" spans="1:24" ht="14.25" x14ac:dyDescent="0.45">
      <c r="A179" s="1">
        <f t="shared" si="4"/>
        <v>30</v>
      </c>
      <c r="B179" s="1">
        <f t="shared" si="5"/>
        <v>1</v>
      </c>
      <c r="D179" t="str">
        <f>IFERROR("rep_"&amp;VLOOKUP(B179,Classification!$N$5:$O$14,2,FALSE),"\I:")</f>
        <v>rep_GDP</v>
      </c>
      <c r="E179" t="str">
        <f>IFERROR(VLOOKUP(A179,Classification!$A$4:$B$39,2,FALSE),"\I:")</f>
        <v>\I:</v>
      </c>
      <c r="F179" s="4">
        <f>SUMIFS('Selected scen drivers'!F$2:F$271,'Selected scen drivers'!$A$2:$A$271,reporting!$A179,'Selected scen drivers'!$B$2:$B$271,reporting!$B179)</f>
        <v>0</v>
      </c>
      <c r="G179" s="4">
        <f>SUMIFS('Selected scen drivers'!G$2:G$271,'Selected scen drivers'!$A$2:$A$271,reporting!$A179,'Selected scen drivers'!$B$2:$B$271,reporting!$B179)</f>
        <v>0</v>
      </c>
      <c r="H179" s="4">
        <f>SUMIFS('Selected scen drivers'!H$2:H$271,'Selected scen drivers'!$A$2:$A$271,reporting!$A179,'Selected scen drivers'!$B$2:$B$271,reporting!$B179)</f>
        <v>0</v>
      </c>
      <c r="I179" s="4">
        <f>SUMIFS('Selected scen drivers'!I$2:I$271,'Selected scen drivers'!$A$2:$A$271,reporting!$A179,'Selected scen drivers'!$B$2:$B$271,reporting!$B179)</f>
        <v>0</v>
      </c>
      <c r="J179" s="4">
        <f>SUMIFS('Selected scen drivers'!J$2:J$271,'Selected scen drivers'!$A$2:$A$271,reporting!$A179,'Selected scen drivers'!$B$2:$B$271,reporting!$B179)</f>
        <v>0</v>
      </c>
      <c r="K179" s="4">
        <f>SUMIFS('Selected scen drivers'!K$2:K$271,'Selected scen drivers'!$A$2:$A$271,reporting!$A179,'Selected scen drivers'!$B$2:$B$271,reporting!$B179)</f>
        <v>0</v>
      </c>
      <c r="L179" s="4">
        <f>SUMIFS('Selected scen drivers'!L$2:L$271,'Selected scen drivers'!$A$2:$A$271,reporting!$A179,'Selected scen drivers'!$B$2:$B$271,reporting!$B179)</f>
        <v>0</v>
      </c>
      <c r="M179" s="4">
        <f>SUMIFS('Selected scen drivers'!M$2:M$271,'Selected scen drivers'!$A$2:$A$271,reporting!$A179,'Selected scen drivers'!$B$2:$B$271,reporting!$B179)</f>
        <v>0</v>
      </c>
      <c r="N179" s="4">
        <f>SUMIFS('Selected scen drivers'!N$2:N$271,'Selected scen drivers'!$A$2:$A$271,reporting!$A179,'Selected scen drivers'!$B$2:$B$271,reporting!$B179)</f>
        <v>0</v>
      </c>
      <c r="O179" s="4">
        <f>SUMIFS('Selected scen drivers'!O$2:O$271,'Selected scen drivers'!$A$2:$A$271,reporting!$A179,'Selected scen drivers'!$B$2:$B$271,reporting!$B179)</f>
        <v>0</v>
      </c>
      <c r="P179" s="4">
        <f>SUMIFS('Selected scen drivers'!P$2:P$271,'Selected scen drivers'!$A$2:$A$271,reporting!$A179,'Selected scen drivers'!$B$2:$B$271,reporting!$B179)</f>
        <v>0</v>
      </c>
      <c r="Q179" s="4">
        <f>SUMIFS('Selected scen drivers'!Q$2:Q$271,'Selected scen drivers'!$A$2:$A$271,reporting!$A179,'Selected scen drivers'!$B$2:$B$271,reporting!$B179)</f>
        <v>0</v>
      </c>
      <c r="R179" s="4">
        <f>SUMIFS('Selected scen drivers'!R$2:R$271,'Selected scen drivers'!$A$2:$A$271,reporting!$A179,'Selected scen drivers'!$B$2:$B$271,reporting!$B179)</f>
        <v>0</v>
      </c>
      <c r="S179" s="4">
        <f>SUMIFS('Selected scen drivers'!S$2:S$271,'Selected scen drivers'!$A$2:$A$271,reporting!$A179,'Selected scen drivers'!$B$2:$B$271,reporting!$B179)</f>
        <v>0</v>
      </c>
      <c r="T179" s="4">
        <f>SUMIFS('Selected scen drivers'!T$2:T$271,'Selected scen drivers'!$A$2:$A$271,reporting!$A179,'Selected scen drivers'!$B$2:$B$271,reporting!$B179)</f>
        <v>0</v>
      </c>
      <c r="U179" s="4">
        <f>SUMIFS('Selected scen drivers'!U$2:U$271,'Selected scen drivers'!$A$2:$A$271,reporting!$A179,'Selected scen drivers'!$B$2:$B$271,reporting!$B179)</f>
        <v>0</v>
      </c>
      <c r="V179" s="4">
        <f>SUMIFS('Selected scen drivers'!V$2:V$271,'Selected scen drivers'!$A$2:$A$271,reporting!$A179,'Selected scen drivers'!$B$2:$B$271,reporting!$B179)</f>
        <v>0</v>
      </c>
      <c r="W179" s="4">
        <f>SUMIFS('Selected scen drivers'!W$2:W$271,'Selected scen drivers'!$A$2:$A$271,reporting!$A179,'Selected scen drivers'!$B$2:$B$271,reporting!$B179)</f>
        <v>0</v>
      </c>
      <c r="X179">
        <v>2</v>
      </c>
    </row>
    <row r="180" spans="1:24" ht="14.25" x14ac:dyDescent="0.45">
      <c r="A180" s="1">
        <f t="shared" si="4"/>
        <v>30</v>
      </c>
      <c r="B180" s="1">
        <f t="shared" si="5"/>
        <v>2</v>
      </c>
      <c r="D180" t="str">
        <f>IFERROR("rep_"&amp;VLOOKUP(B180,Classification!$N$5:$O$14,2,FALSE),"\I:")</f>
        <v>rep_GDPAGR</v>
      </c>
      <c r="E180" t="str">
        <f>IFERROR(VLOOKUP(A180,Classification!$A$4:$B$39,2,FALSE),"\I:")</f>
        <v>\I:</v>
      </c>
      <c r="F180" s="4">
        <f>SUMIFS('Selected scen drivers'!F$2:F$271,'Selected scen drivers'!$A$2:$A$271,reporting!$A180,'Selected scen drivers'!$B$2:$B$271,reporting!$B180)</f>
        <v>0</v>
      </c>
      <c r="G180" s="4">
        <f>SUMIFS('Selected scen drivers'!G$2:G$271,'Selected scen drivers'!$A$2:$A$271,reporting!$A180,'Selected scen drivers'!$B$2:$B$271,reporting!$B180)</f>
        <v>0</v>
      </c>
      <c r="H180" s="4">
        <f>SUMIFS('Selected scen drivers'!H$2:H$271,'Selected scen drivers'!$A$2:$A$271,reporting!$A180,'Selected scen drivers'!$B$2:$B$271,reporting!$B180)</f>
        <v>0</v>
      </c>
      <c r="I180" s="4">
        <f>SUMIFS('Selected scen drivers'!I$2:I$271,'Selected scen drivers'!$A$2:$A$271,reporting!$A180,'Selected scen drivers'!$B$2:$B$271,reporting!$B180)</f>
        <v>0</v>
      </c>
      <c r="J180" s="4">
        <f>SUMIFS('Selected scen drivers'!J$2:J$271,'Selected scen drivers'!$A$2:$A$271,reporting!$A180,'Selected scen drivers'!$B$2:$B$271,reporting!$B180)</f>
        <v>0</v>
      </c>
      <c r="K180" s="4">
        <f>SUMIFS('Selected scen drivers'!K$2:K$271,'Selected scen drivers'!$A$2:$A$271,reporting!$A180,'Selected scen drivers'!$B$2:$B$271,reporting!$B180)</f>
        <v>0</v>
      </c>
      <c r="L180" s="4">
        <f>SUMIFS('Selected scen drivers'!L$2:L$271,'Selected scen drivers'!$A$2:$A$271,reporting!$A180,'Selected scen drivers'!$B$2:$B$271,reporting!$B180)</f>
        <v>0</v>
      </c>
      <c r="M180" s="4">
        <f>SUMIFS('Selected scen drivers'!M$2:M$271,'Selected scen drivers'!$A$2:$A$271,reporting!$A180,'Selected scen drivers'!$B$2:$B$271,reporting!$B180)</f>
        <v>0</v>
      </c>
      <c r="N180" s="4">
        <f>SUMIFS('Selected scen drivers'!N$2:N$271,'Selected scen drivers'!$A$2:$A$271,reporting!$A180,'Selected scen drivers'!$B$2:$B$271,reporting!$B180)</f>
        <v>0</v>
      </c>
      <c r="O180" s="4">
        <f>SUMIFS('Selected scen drivers'!O$2:O$271,'Selected scen drivers'!$A$2:$A$271,reporting!$A180,'Selected scen drivers'!$B$2:$B$271,reporting!$B180)</f>
        <v>0</v>
      </c>
      <c r="P180" s="4">
        <f>SUMIFS('Selected scen drivers'!P$2:P$271,'Selected scen drivers'!$A$2:$A$271,reporting!$A180,'Selected scen drivers'!$B$2:$B$271,reporting!$B180)</f>
        <v>0</v>
      </c>
      <c r="Q180" s="4">
        <f>SUMIFS('Selected scen drivers'!Q$2:Q$271,'Selected scen drivers'!$A$2:$A$271,reporting!$A180,'Selected scen drivers'!$B$2:$B$271,reporting!$B180)</f>
        <v>0</v>
      </c>
      <c r="R180" s="4">
        <f>SUMIFS('Selected scen drivers'!R$2:R$271,'Selected scen drivers'!$A$2:$A$271,reporting!$A180,'Selected scen drivers'!$B$2:$B$271,reporting!$B180)</f>
        <v>0</v>
      </c>
      <c r="S180" s="4">
        <f>SUMIFS('Selected scen drivers'!S$2:S$271,'Selected scen drivers'!$A$2:$A$271,reporting!$A180,'Selected scen drivers'!$B$2:$B$271,reporting!$B180)</f>
        <v>0</v>
      </c>
      <c r="T180" s="4">
        <f>SUMIFS('Selected scen drivers'!T$2:T$271,'Selected scen drivers'!$A$2:$A$271,reporting!$A180,'Selected scen drivers'!$B$2:$B$271,reporting!$B180)</f>
        <v>0</v>
      </c>
      <c r="U180" s="4">
        <f>SUMIFS('Selected scen drivers'!U$2:U$271,'Selected scen drivers'!$A$2:$A$271,reporting!$A180,'Selected scen drivers'!$B$2:$B$271,reporting!$B180)</f>
        <v>0</v>
      </c>
      <c r="V180" s="4">
        <f>SUMIFS('Selected scen drivers'!V$2:V$271,'Selected scen drivers'!$A$2:$A$271,reporting!$A180,'Selected scen drivers'!$B$2:$B$271,reporting!$B180)</f>
        <v>0</v>
      </c>
      <c r="W180" s="4">
        <f>SUMIFS('Selected scen drivers'!W$2:W$271,'Selected scen drivers'!$A$2:$A$271,reporting!$A180,'Selected scen drivers'!$B$2:$B$271,reporting!$B180)</f>
        <v>0</v>
      </c>
      <c r="X180">
        <v>2</v>
      </c>
    </row>
    <row r="181" spans="1:24" ht="14.25" x14ac:dyDescent="0.45">
      <c r="A181" s="1">
        <f t="shared" si="4"/>
        <v>30</v>
      </c>
      <c r="B181" s="1">
        <f t="shared" si="5"/>
        <v>3</v>
      </c>
      <c r="D181" t="str">
        <f>IFERROR("rep_"&amp;VLOOKUP(B181,Classification!$N$5:$O$14,2,FALSE),"\I:")</f>
        <v>rep_GDPIND</v>
      </c>
      <c r="E181" t="str">
        <f>IFERROR(VLOOKUP(A181,Classification!$A$4:$B$39,2,FALSE),"\I:")</f>
        <v>\I:</v>
      </c>
      <c r="F181" s="4">
        <f>SUMIFS('Selected scen drivers'!F$2:F$271,'Selected scen drivers'!$A$2:$A$271,reporting!$A181,'Selected scen drivers'!$B$2:$B$271,reporting!$B181)</f>
        <v>0</v>
      </c>
      <c r="G181" s="4">
        <f>SUMIFS('Selected scen drivers'!G$2:G$271,'Selected scen drivers'!$A$2:$A$271,reporting!$A181,'Selected scen drivers'!$B$2:$B$271,reporting!$B181)</f>
        <v>0</v>
      </c>
      <c r="H181" s="4">
        <f>SUMIFS('Selected scen drivers'!H$2:H$271,'Selected scen drivers'!$A$2:$A$271,reporting!$A181,'Selected scen drivers'!$B$2:$B$271,reporting!$B181)</f>
        <v>0</v>
      </c>
      <c r="I181" s="4">
        <f>SUMIFS('Selected scen drivers'!I$2:I$271,'Selected scen drivers'!$A$2:$A$271,reporting!$A181,'Selected scen drivers'!$B$2:$B$271,reporting!$B181)</f>
        <v>0</v>
      </c>
      <c r="J181" s="4">
        <f>SUMIFS('Selected scen drivers'!J$2:J$271,'Selected scen drivers'!$A$2:$A$271,reporting!$A181,'Selected scen drivers'!$B$2:$B$271,reporting!$B181)</f>
        <v>0</v>
      </c>
      <c r="K181" s="4">
        <f>SUMIFS('Selected scen drivers'!K$2:K$271,'Selected scen drivers'!$A$2:$A$271,reporting!$A181,'Selected scen drivers'!$B$2:$B$271,reporting!$B181)</f>
        <v>0</v>
      </c>
      <c r="L181" s="4">
        <f>SUMIFS('Selected scen drivers'!L$2:L$271,'Selected scen drivers'!$A$2:$A$271,reporting!$A181,'Selected scen drivers'!$B$2:$B$271,reporting!$B181)</f>
        <v>0</v>
      </c>
      <c r="M181" s="4">
        <f>SUMIFS('Selected scen drivers'!M$2:M$271,'Selected scen drivers'!$A$2:$A$271,reporting!$A181,'Selected scen drivers'!$B$2:$B$271,reporting!$B181)</f>
        <v>0</v>
      </c>
      <c r="N181" s="4">
        <f>SUMIFS('Selected scen drivers'!N$2:N$271,'Selected scen drivers'!$A$2:$A$271,reporting!$A181,'Selected scen drivers'!$B$2:$B$271,reporting!$B181)</f>
        <v>0</v>
      </c>
      <c r="O181" s="4">
        <f>SUMIFS('Selected scen drivers'!O$2:O$271,'Selected scen drivers'!$A$2:$A$271,reporting!$A181,'Selected scen drivers'!$B$2:$B$271,reporting!$B181)</f>
        <v>0</v>
      </c>
      <c r="P181" s="4">
        <f>SUMIFS('Selected scen drivers'!P$2:P$271,'Selected scen drivers'!$A$2:$A$271,reporting!$A181,'Selected scen drivers'!$B$2:$B$271,reporting!$B181)</f>
        <v>0</v>
      </c>
      <c r="Q181" s="4">
        <f>SUMIFS('Selected scen drivers'!Q$2:Q$271,'Selected scen drivers'!$A$2:$A$271,reporting!$A181,'Selected scen drivers'!$B$2:$B$271,reporting!$B181)</f>
        <v>0</v>
      </c>
      <c r="R181" s="4">
        <f>SUMIFS('Selected scen drivers'!R$2:R$271,'Selected scen drivers'!$A$2:$A$271,reporting!$A181,'Selected scen drivers'!$B$2:$B$271,reporting!$B181)</f>
        <v>0</v>
      </c>
      <c r="S181" s="4">
        <f>SUMIFS('Selected scen drivers'!S$2:S$271,'Selected scen drivers'!$A$2:$A$271,reporting!$A181,'Selected scen drivers'!$B$2:$B$271,reporting!$B181)</f>
        <v>0</v>
      </c>
      <c r="T181" s="4">
        <f>SUMIFS('Selected scen drivers'!T$2:T$271,'Selected scen drivers'!$A$2:$A$271,reporting!$A181,'Selected scen drivers'!$B$2:$B$271,reporting!$B181)</f>
        <v>0</v>
      </c>
      <c r="U181" s="4">
        <f>SUMIFS('Selected scen drivers'!U$2:U$271,'Selected scen drivers'!$A$2:$A$271,reporting!$A181,'Selected scen drivers'!$B$2:$B$271,reporting!$B181)</f>
        <v>0</v>
      </c>
      <c r="V181" s="4">
        <f>SUMIFS('Selected scen drivers'!V$2:V$271,'Selected scen drivers'!$A$2:$A$271,reporting!$A181,'Selected scen drivers'!$B$2:$B$271,reporting!$B181)</f>
        <v>0</v>
      </c>
      <c r="W181" s="4">
        <f>SUMIFS('Selected scen drivers'!W$2:W$271,'Selected scen drivers'!$A$2:$A$271,reporting!$A181,'Selected scen drivers'!$B$2:$B$271,reporting!$B181)</f>
        <v>0</v>
      </c>
      <c r="X181">
        <v>2</v>
      </c>
    </row>
    <row r="182" spans="1:24" ht="14.25" x14ac:dyDescent="0.45">
      <c r="A182" s="1">
        <f t="shared" si="4"/>
        <v>30</v>
      </c>
      <c r="B182" s="1">
        <f t="shared" si="5"/>
        <v>7</v>
      </c>
      <c r="D182" t="str">
        <f>IFERROR("rep_"&amp;VLOOKUP(B182,Classification!$N$5:$O$14,2,FALSE),"\I:")</f>
        <v>rep_GDPSER</v>
      </c>
      <c r="E182" t="str">
        <f>IFERROR(VLOOKUP(A182,Classification!$A$4:$B$39,2,FALSE),"\I:")</f>
        <v>\I:</v>
      </c>
      <c r="F182" s="4">
        <f>SUMIFS('Selected scen drivers'!F$2:F$271,'Selected scen drivers'!$A$2:$A$271,reporting!$A182,'Selected scen drivers'!$B$2:$B$271,reporting!$B182)</f>
        <v>0</v>
      </c>
      <c r="G182" s="4">
        <f>SUMIFS('Selected scen drivers'!G$2:G$271,'Selected scen drivers'!$A$2:$A$271,reporting!$A182,'Selected scen drivers'!$B$2:$B$271,reporting!$B182)</f>
        <v>0</v>
      </c>
      <c r="H182" s="4">
        <f>SUMIFS('Selected scen drivers'!H$2:H$271,'Selected scen drivers'!$A$2:$A$271,reporting!$A182,'Selected scen drivers'!$B$2:$B$271,reporting!$B182)</f>
        <v>0</v>
      </c>
      <c r="I182" s="4">
        <f>SUMIFS('Selected scen drivers'!I$2:I$271,'Selected scen drivers'!$A$2:$A$271,reporting!$A182,'Selected scen drivers'!$B$2:$B$271,reporting!$B182)</f>
        <v>0</v>
      </c>
      <c r="J182" s="4">
        <f>SUMIFS('Selected scen drivers'!J$2:J$271,'Selected scen drivers'!$A$2:$A$271,reporting!$A182,'Selected scen drivers'!$B$2:$B$271,reporting!$B182)</f>
        <v>0</v>
      </c>
      <c r="K182" s="4">
        <f>SUMIFS('Selected scen drivers'!K$2:K$271,'Selected scen drivers'!$A$2:$A$271,reporting!$A182,'Selected scen drivers'!$B$2:$B$271,reporting!$B182)</f>
        <v>0</v>
      </c>
      <c r="L182" s="4">
        <f>SUMIFS('Selected scen drivers'!L$2:L$271,'Selected scen drivers'!$A$2:$A$271,reporting!$A182,'Selected scen drivers'!$B$2:$B$271,reporting!$B182)</f>
        <v>0</v>
      </c>
      <c r="M182" s="4">
        <f>SUMIFS('Selected scen drivers'!M$2:M$271,'Selected scen drivers'!$A$2:$A$271,reporting!$A182,'Selected scen drivers'!$B$2:$B$271,reporting!$B182)</f>
        <v>0</v>
      </c>
      <c r="N182" s="4">
        <f>SUMIFS('Selected scen drivers'!N$2:N$271,'Selected scen drivers'!$A$2:$A$271,reporting!$A182,'Selected scen drivers'!$B$2:$B$271,reporting!$B182)</f>
        <v>0</v>
      </c>
      <c r="O182" s="4">
        <f>SUMIFS('Selected scen drivers'!O$2:O$271,'Selected scen drivers'!$A$2:$A$271,reporting!$A182,'Selected scen drivers'!$B$2:$B$271,reporting!$B182)</f>
        <v>0</v>
      </c>
      <c r="P182" s="4">
        <f>SUMIFS('Selected scen drivers'!P$2:P$271,'Selected scen drivers'!$A$2:$A$271,reporting!$A182,'Selected scen drivers'!$B$2:$B$271,reporting!$B182)</f>
        <v>0</v>
      </c>
      <c r="Q182" s="4">
        <f>SUMIFS('Selected scen drivers'!Q$2:Q$271,'Selected scen drivers'!$A$2:$A$271,reporting!$A182,'Selected scen drivers'!$B$2:$B$271,reporting!$B182)</f>
        <v>0</v>
      </c>
      <c r="R182" s="4">
        <f>SUMIFS('Selected scen drivers'!R$2:R$271,'Selected scen drivers'!$A$2:$A$271,reporting!$A182,'Selected scen drivers'!$B$2:$B$271,reporting!$B182)</f>
        <v>0</v>
      </c>
      <c r="S182" s="4">
        <f>SUMIFS('Selected scen drivers'!S$2:S$271,'Selected scen drivers'!$A$2:$A$271,reporting!$A182,'Selected scen drivers'!$B$2:$B$271,reporting!$B182)</f>
        <v>0</v>
      </c>
      <c r="T182" s="4">
        <f>SUMIFS('Selected scen drivers'!T$2:T$271,'Selected scen drivers'!$A$2:$A$271,reporting!$A182,'Selected scen drivers'!$B$2:$B$271,reporting!$B182)</f>
        <v>0</v>
      </c>
      <c r="U182" s="4">
        <f>SUMIFS('Selected scen drivers'!U$2:U$271,'Selected scen drivers'!$A$2:$A$271,reporting!$A182,'Selected scen drivers'!$B$2:$B$271,reporting!$B182)</f>
        <v>0</v>
      </c>
      <c r="V182" s="4">
        <f>SUMIFS('Selected scen drivers'!V$2:V$271,'Selected scen drivers'!$A$2:$A$271,reporting!$A182,'Selected scen drivers'!$B$2:$B$271,reporting!$B182)</f>
        <v>0</v>
      </c>
      <c r="W182" s="4">
        <f>SUMIFS('Selected scen drivers'!W$2:W$271,'Selected scen drivers'!$A$2:$A$271,reporting!$A182,'Selected scen drivers'!$B$2:$B$271,reporting!$B182)</f>
        <v>0</v>
      </c>
      <c r="X182">
        <v>2</v>
      </c>
    </row>
    <row r="183" spans="1:24" ht="14.25" x14ac:dyDescent="0.45">
      <c r="A183" s="1">
        <f t="shared" si="4"/>
        <v>30</v>
      </c>
      <c r="B183" s="1">
        <f t="shared" si="5"/>
        <v>8</v>
      </c>
      <c r="D183" t="str">
        <f>IFERROR("rep_"&amp;VLOOKUP(B183,Classification!$N$5:$O$14,2,FALSE),"\I:")</f>
        <v>rep_HOU</v>
      </c>
      <c r="E183" t="str">
        <f>IFERROR(VLOOKUP(A183,Classification!$A$4:$B$39,2,FALSE),"\I:")</f>
        <v>\I:</v>
      </c>
      <c r="F183" s="4">
        <f>SUMIFS('Selected scen drivers'!F$2:F$271,'Selected scen drivers'!$A$2:$A$271,reporting!$A183,'Selected scen drivers'!$B$2:$B$271,reporting!$B183)</f>
        <v>0</v>
      </c>
      <c r="G183" s="4">
        <f>SUMIFS('Selected scen drivers'!G$2:G$271,'Selected scen drivers'!$A$2:$A$271,reporting!$A183,'Selected scen drivers'!$B$2:$B$271,reporting!$B183)</f>
        <v>0</v>
      </c>
      <c r="H183" s="4">
        <f>SUMIFS('Selected scen drivers'!H$2:H$271,'Selected scen drivers'!$A$2:$A$271,reporting!$A183,'Selected scen drivers'!$B$2:$B$271,reporting!$B183)</f>
        <v>0</v>
      </c>
      <c r="I183" s="4">
        <f>SUMIFS('Selected scen drivers'!I$2:I$271,'Selected scen drivers'!$A$2:$A$271,reporting!$A183,'Selected scen drivers'!$B$2:$B$271,reporting!$B183)</f>
        <v>0</v>
      </c>
      <c r="J183" s="4">
        <f>SUMIFS('Selected scen drivers'!J$2:J$271,'Selected scen drivers'!$A$2:$A$271,reporting!$A183,'Selected scen drivers'!$B$2:$B$271,reporting!$B183)</f>
        <v>0</v>
      </c>
      <c r="K183" s="4">
        <f>SUMIFS('Selected scen drivers'!K$2:K$271,'Selected scen drivers'!$A$2:$A$271,reporting!$A183,'Selected scen drivers'!$B$2:$B$271,reporting!$B183)</f>
        <v>0</v>
      </c>
      <c r="L183" s="4">
        <f>SUMIFS('Selected scen drivers'!L$2:L$271,'Selected scen drivers'!$A$2:$A$271,reporting!$A183,'Selected scen drivers'!$B$2:$B$271,reporting!$B183)</f>
        <v>0</v>
      </c>
      <c r="M183" s="4">
        <f>SUMIFS('Selected scen drivers'!M$2:M$271,'Selected scen drivers'!$A$2:$A$271,reporting!$A183,'Selected scen drivers'!$B$2:$B$271,reporting!$B183)</f>
        <v>0</v>
      </c>
      <c r="N183" s="4">
        <f>SUMIFS('Selected scen drivers'!N$2:N$271,'Selected scen drivers'!$A$2:$A$271,reporting!$A183,'Selected scen drivers'!$B$2:$B$271,reporting!$B183)</f>
        <v>0</v>
      </c>
      <c r="O183" s="4">
        <f>SUMIFS('Selected scen drivers'!O$2:O$271,'Selected scen drivers'!$A$2:$A$271,reporting!$A183,'Selected scen drivers'!$B$2:$B$271,reporting!$B183)</f>
        <v>0</v>
      </c>
      <c r="P183" s="4">
        <f>SUMIFS('Selected scen drivers'!P$2:P$271,'Selected scen drivers'!$A$2:$A$271,reporting!$A183,'Selected scen drivers'!$B$2:$B$271,reporting!$B183)</f>
        <v>0</v>
      </c>
      <c r="Q183" s="4">
        <f>SUMIFS('Selected scen drivers'!Q$2:Q$271,'Selected scen drivers'!$A$2:$A$271,reporting!$A183,'Selected scen drivers'!$B$2:$B$271,reporting!$B183)</f>
        <v>0</v>
      </c>
      <c r="R183" s="4">
        <f>SUMIFS('Selected scen drivers'!R$2:R$271,'Selected scen drivers'!$A$2:$A$271,reporting!$A183,'Selected scen drivers'!$B$2:$B$271,reporting!$B183)</f>
        <v>0</v>
      </c>
      <c r="S183" s="4">
        <f>SUMIFS('Selected scen drivers'!S$2:S$271,'Selected scen drivers'!$A$2:$A$271,reporting!$A183,'Selected scen drivers'!$B$2:$B$271,reporting!$B183)</f>
        <v>0</v>
      </c>
      <c r="T183" s="4">
        <f>SUMIFS('Selected scen drivers'!T$2:T$271,'Selected scen drivers'!$A$2:$A$271,reporting!$A183,'Selected scen drivers'!$B$2:$B$271,reporting!$B183)</f>
        <v>0</v>
      </c>
      <c r="U183" s="4">
        <f>SUMIFS('Selected scen drivers'!U$2:U$271,'Selected scen drivers'!$A$2:$A$271,reporting!$A183,'Selected scen drivers'!$B$2:$B$271,reporting!$B183)</f>
        <v>0</v>
      </c>
      <c r="V183" s="4">
        <f>SUMIFS('Selected scen drivers'!V$2:V$271,'Selected scen drivers'!$A$2:$A$271,reporting!$A183,'Selected scen drivers'!$B$2:$B$271,reporting!$B183)</f>
        <v>0</v>
      </c>
      <c r="W183" s="4">
        <f>SUMIFS('Selected scen drivers'!W$2:W$271,'Selected scen drivers'!$A$2:$A$271,reporting!$A183,'Selected scen drivers'!$B$2:$B$271,reporting!$B183)</f>
        <v>0</v>
      </c>
      <c r="X183">
        <v>2</v>
      </c>
    </row>
    <row r="184" spans="1:24" ht="14.25" x14ac:dyDescent="0.45">
      <c r="A184" s="1">
        <f t="shared" si="4"/>
        <v>30</v>
      </c>
      <c r="B184" s="1">
        <f t="shared" si="5"/>
        <v>9</v>
      </c>
      <c r="D184" t="str">
        <f>IFERROR("rep_"&amp;VLOOKUP(B184,Classification!$N$5:$O$14,2,FALSE),"\I:")</f>
        <v>rep_POP</v>
      </c>
      <c r="E184" t="str">
        <f>IFERROR(VLOOKUP(A184,Classification!$A$4:$B$39,2,FALSE),"\I:")</f>
        <v>\I:</v>
      </c>
      <c r="F184" s="4">
        <f>SUMIFS('Selected scen drivers'!F$2:F$271,'Selected scen drivers'!$A$2:$A$271,reporting!$A184,'Selected scen drivers'!$B$2:$B$271,reporting!$B184)</f>
        <v>0</v>
      </c>
      <c r="G184" s="4">
        <f>SUMIFS('Selected scen drivers'!G$2:G$271,'Selected scen drivers'!$A$2:$A$271,reporting!$A184,'Selected scen drivers'!$B$2:$B$271,reporting!$B184)</f>
        <v>0</v>
      </c>
      <c r="H184" s="4">
        <f>SUMIFS('Selected scen drivers'!H$2:H$271,'Selected scen drivers'!$A$2:$A$271,reporting!$A184,'Selected scen drivers'!$B$2:$B$271,reporting!$B184)</f>
        <v>0</v>
      </c>
      <c r="I184" s="4">
        <f>SUMIFS('Selected scen drivers'!I$2:I$271,'Selected scen drivers'!$A$2:$A$271,reporting!$A184,'Selected scen drivers'!$B$2:$B$271,reporting!$B184)</f>
        <v>0</v>
      </c>
      <c r="J184" s="4">
        <f>SUMIFS('Selected scen drivers'!J$2:J$271,'Selected scen drivers'!$A$2:$A$271,reporting!$A184,'Selected scen drivers'!$B$2:$B$271,reporting!$B184)</f>
        <v>0</v>
      </c>
      <c r="K184" s="4">
        <f>SUMIFS('Selected scen drivers'!K$2:K$271,'Selected scen drivers'!$A$2:$A$271,reporting!$A184,'Selected scen drivers'!$B$2:$B$271,reporting!$B184)</f>
        <v>0</v>
      </c>
      <c r="L184" s="4">
        <f>SUMIFS('Selected scen drivers'!L$2:L$271,'Selected scen drivers'!$A$2:$A$271,reporting!$A184,'Selected scen drivers'!$B$2:$B$271,reporting!$B184)</f>
        <v>0</v>
      </c>
      <c r="M184" s="4">
        <f>SUMIFS('Selected scen drivers'!M$2:M$271,'Selected scen drivers'!$A$2:$A$271,reporting!$A184,'Selected scen drivers'!$B$2:$B$271,reporting!$B184)</f>
        <v>0</v>
      </c>
      <c r="N184" s="4">
        <f>SUMIFS('Selected scen drivers'!N$2:N$271,'Selected scen drivers'!$A$2:$A$271,reporting!$A184,'Selected scen drivers'!$B$2:$B$271,reporting!$B184)</f>
        <v>0</v>
      </c>
      <c r="O184" s="4">
        <f>SUMIFS('Selected scen drivers'!O$2:O$271,'Selected scen drivers'!$A$2:$A$271,reporting!$A184,'Selected scen drivers'!$B$2:$B$271,reporting!$B184)</f>
        <v>0</v>
      </c>
      <c r="P184" s="4">
        <f>SUMIFS('Selected scen drivers'!P$2:P$271,'Selected scen drivers'!$A$2:$A$271,reporting!$A184,'Selected scen drivers'!$B$2:$B$271,reporting!$B184)</f>
        <v>0</v>
      </c>
      <c r="Q184" s="4">
        <f>SUMIFS('Selected scen drivers'!Q$2:Q$271,'Selected scen drivers'!$A$2:$A$271,reporting!$A184,'Selected scen drivers'!$B$2:$B$271,reporting!$B184)</f>
        <v>0</v>
      </c>
      <c r="R184" s="4">
        <f>SUMIFS('Selected scen drivers'!R$2:R$271,'Selected scen drivers'!$A$2:$A$271,reporting!$A184,'Selected scen drivers'!$B$2:$B$271,reporting!$B184)</f>
        <v>0</v>
      </c>
      <c r="S184" s="4">
        <f>SUMIFS('Selected scen drivers'!S$2:S$271,'Selected scen drivers'!$A$2:$A$271,reporting!$A184,'Selected scen drivers'!$B$2:$B$271,reporting!$B184)</f>
        <v>0</v>
      </c>
      <c r="T184" s="4">
        <f>SUMIFS('Selected scen drivers'!T$2:T$271,'Selected scen drivers'!$A$2:$A$271,reporting!$A184,'Selected scen drivers'!$B$2:$B$271,reporting!$B184)</f>
        <v>0</v>
      </c>
      <c r="U184" s="4">
        <f>SUMIFS('Selected scen drivers'!U$2:U$271,'Selected scen drivers'!$A$2:$A$271,reporting!$A184,'Selected scen drivers'!$B$2:$B$271,reporting!$B184)</f>
        <v>0</v>
      </c>
      <c r="V184" s="4">
        <f>SUMIFS('Selected scen drivers'!V$2:V$271,'Selected scen drivers'!$A$2:$A$271,reporting!$A184,'Selected scen drivers'!$B$2:$B$271,reporting!$B184)</f>
        <v>0</v>
      </c>
      <c r="W184" s="4">
        <f>SUMIFS('Selected scen drivers'!W$2:W$271,'Selected scen drivers'!$A$2:$A$271,reporting!$A184,'Selected scen drivers'!$B$2:$B$271,reporting!$B184)</f>
        <v>0</v>
      </c>
      <c r="X184">
        <v>2</v>
      </c>
    </row>
    <row r="185" spans="1:24" ht="14.25" x14ac:dyDescent="0.45">
      <c r="A185" s="1">
        <f t="shared" si="4"/>
        <v>31</v>
      </c>
      <c r="B185" s="1">
        <f t="shared" si="5"/>
        <v>1</v>
      </c>
      <c r="D185" t="str">
        <f>IFERROR("rep_"&amp;VLOOKUP(B185,Classification!$N$5:$O$14,2,FALSE),"\I:")</f>
        <v>rep_GDP</v>
      </c>
      <c r="E185" t="str">
        <f>IFERROR(VLOOKUP(A185,Classification!$A$4:$B$39,2,FALSE),"\I:")</f>
        <v>\I:</v>
      </c>
      <c r="F185" s="4">
        <f>SUMIFS('Selected scen drivers'!F$2:F$271,'Selected scen drivers'!$A$2:$A$271,reporting!$A185,'Selected scen drivers'!$B$2:$B$271,reporting!$B185)</f>
        <v>0</v>
      </c>
      <c r="G185" s="4">
        <f>SUMIFS('Selected scen drivers'!G$2:G$271,'Selected scen drivers'!$A$2:$A$271,reporting!$A185,'Selected scen drivers'!$B$2:$B$271,reporting!$B185)</f>
        <v>0</v>
      </c>
      <c r="H185" s="4">
        <f>SUMIFS('Selected scen drivers'!H$2:H$271,'Selected scen drivers'!$A$2:$A$271,reporting!$A185,'Selected scen drivers'!$B$2:$B$271,reporting!$B185)</f>
        <v>0</v>
      </c>
      <c r="I185" s="4">
        <f>SUMIFS('Selected scen drivers'!I$2:I$271,'Selected scen drivers'!$A$2:$A$271,reporting!$A185,'Selected scen drivers'!$B$2:$B$271,reporting!$B185)</f>
        <v>0</v>
      </c>
      <c r="J185" s="4">
        <f>SUMIFS('Selected scen drivers'!J$2:J$271,'Selected scen drivers'!$A$2:$A$271,reporting!$A185,'Selected scen drivers'!$B$2:$B$271,reporting!$B185)</f>
        <v>0</v>
      </c>
      <c r="K185" s="4">
        <f>SUMIFS('Selected scen drivers'!K$2:K$271,'Selected scen drivers'!$A$2:$A$271,reporting!$A185,'Selected scen drivers'!$B$2:$B$271,reporting!$B185)</f>
        <v>0</v>
      </c>
      <c r="L185" s="4">
        <f>SUMIFS('Selected scen drivers'!L$2:L$271,'Selected scen drivers'!$A$2:$A$271,reporting!$A185,'Selected scen drivers'!$B$2:$B$271,reporting!$B185)</f>
        <v>0</v>
      </c>
      <c r="M185" s="4">
        <f>SUMIFS('Selected scen drivers'!M$2:M$271,'Selected scen drivers'!$A$2:$A$271,reporting!$A185,'Selected scen drivers'!$B$2:$B$271,reporting!$B185)</f>
        <v>0</v>
      </c>
      <c r="N185" s="4">
        <f>SUMIFS('Selected scen drivers'!N$2:N$271,'Selected scen drivers'!$A$2:$A$271,reporting!$A185,'Selected scen drivers'!$B$2:$B$271,reporting!$B185)</f>
        <v>0</v>
      </c>
      <c r="O185" s="4">
        <f>SUMIFS('Selected scen drivers'!O$2:O$271,'Selected scen drivers'!$A$2:$A$271,reporting!$A185,'Selected scen drivers'!$B$2:$B$271,reporting!$B185)</f>
        <v>0</v>
      </c>
      <c r="P185" s="4">
        <f>SUMIFS('Selected scen drivers'!P$2:P$271,'Selected scen drivers'!$A$2:$A$271,reporting!$A185,'Selected scen drivers'!$B$2:$B$271,reporting!$B185)</f>
        <v>0</v>
      </c>
      <c r="Q185" s="4">
        <f>SUMIFS('Selected scen drivers'!Q$2:Q$271,'Selected scen drivers'!$A$2:$A$271,reporting!$A185,'Selected scen drivers'!$B$2:$B$271,reporting!$B185)</f>
        <v>0</v>
      </c>
      <c r="R185" s="4">
        <f>SUMIFS('Selected scen drivers'!R$2:R$271,'Selected scen drivers'!$A$2:$A$271,reporting!$A185,'Selected scen drivers'!$B$2:$B$271,reporting!$B185)</f>
        <v>0</v>
      </c>
      <c r="S185" s="4">
        <f>SUMIFS('Selected scen drivers'!S$2:S$271,'Selected scen drivers'!$A$2:$A$271,reporting!$A185,'Selected scen drivers'!$B$2:$B$271,reporting!$B185)</f>
        <v>0</v>
      </c>
      <c r="T185" s="4">
        <f>SUMIFS('Selected scen drivers'!T$2:T$271,'Selected scen drivers'!$A$2:$A$271,reporting!$A185,'Selected scen drivers'!$B$2:$B$271,reporting!$B185)</f>
        <v>0</v>
      </c>
      <c r="U185" s="4">
        <f>SUMIFS('Selected scen drivers'!U$2:U$271,'Selected scen drivers'!$A$2:$A$271,reporting!$A185,'Selected scen drivers'!$B$2:$B$271,reporting!$B185)</f>
        <v>0</v>
      </c>
      <c r="V185" s="4">
        <f>SUMIFS('Selected scen drivers'!V$2:V$271,'Selected scen drivers'!$A$2:$A$271,reporting!$A185,'Selected scen drivers'!$B$2:$B$271,reporting!$B185)</f>
        <v>0</v>
      </c>
      <c r="W185" s="4">
        <f>SUMIFS('Selected scen drivers'!W$2:W$271,'Selected scen drivers'!$A$2:$A$271,reporting!$A185,'Selected scen drivers'!$B$2:$B$271,reporting!$B185)</f>
        <v>0</v>
      </c>
      <c r="X185">
        <v>2</v>
      </c>
    </row>
    <row r="186" spans="1:24" ht="14.25" x14ac:dyDescent="0.45">
      <c r="A186" s="1">
        <f t="shared" si="4"/>
        <v>31</v>
      </c>
      <c r="B186" s="1">
        <f t="shared" si="5"/>
        <v>2</v>
      </c>
      <c r="D186" t="str">
        <f>IFERROR("rep_"&amp;VLOOKUP(B186,Classification!$N$5:$O$14,2,FALSE),"\I:")</f>
        <v>rep_GDPAGR</v>
      </c>
      <c r="E186" t="str">
        <f>IFERROR(VLOOKUP(A186,Classification!$A$4:$B$39,2,FALSE),"\I:")</f>
        <v>\I:</v>
      </c>
      <c r="F186" s="4">
        <f>SUMIFS('Selected scen drivers'!F$2:F$271,'Selected scen drivers'!$A$2:$A$271,reporting!$A186,'Selected scen drivers'!$B$2:$B$271,reporting!$B186)</f>
        <v>0</v>
      </c>
      <c r="G186" s="4">
        <f>SUMIFS('Selected scen drivers'!G$2:G$271,'Selected scen drivers'!$A$2:$A$271,reporting!$A186,'Selected scen drivers'!$B$2:$B$271,reporting!$B186)</f>
        <v>0</v>
      </c>
      <c r="H186" s="4">
        <f>SUMIFS('Selected scen drivers'!H$2:H$271,'Selected scen drivers'!$A$2:$A$271,reporting!$A186,'Selected scen drivers'!$B$2:$B$271,reporting!$B186)</f>
        <v>0</v>
      </c>
      <c r="I186" s="4">
        <f>SUMIFS('Selected scen drivers'!I$2:I$271,'Selected scen drivers'!$A$2:$A$271,reporting!$A186,'Selected scen drivers'!$B$2:$B$271,reporting!$B186)</f>
        <v>0</v>
      </c>
      <c r="J186" s="4">
        <f>SUMIFS('Selected scen drivers'!J$2:J$271,'Selected scen drivers'!$A$2:$A$271,reporting!$A186,'Selected scen drivers'!$B$2:$B$271,reporting!$B186)</f>
        <v>0</v>
      </c>
      <c r="K186" s="4">
        <f>SUMIFS('Selected scen drivers'!K$2:K$271,'Selected scen drivers'!$A$2:$A$271,reporting!$A186,'Selected scen drivers'!$B$2:$B$271,reporting!$B186)</f>
        <v>0</v>
      </c>
      <c r="L186" s="4">
        <f>SUMIFS('Selected scen drivers'!L$2:L$271,'Selected scen drivers'!$A$2:$A$271,reporting!$A186,'Selected scen drivers'!$B$2:$B$271,reporting!$B186)</f>
        <v>0</v>
      </c>
      <c r="M186" s="4">
        <f>SUMIFS('Selected scen drivers'!M$2:M$271,'Selected scen drivers'!$A$2:$A$271,reporting!$A186,'Selected scen drivers'!$B$2:$B$271,reporting!$B186)</f>
        <v>0</v>
      </c>
      <c r="N186" s="4">
        <f>SUMIFS('Selected scen drivers'!N$2:N$271,'Selected scen drivers'!$A$2:$A$271,reporting!$A186,'Selected scen drivers'!$B$2:$B$271,reporting!$B186)</f>
        <v>0</v>
      </c>
      <c r="O186" s="4">
        <f>SUMIFS('Selected scen drivers'!O$2:O$271,'Selected scen drivers'!$A$2:$A$271,reporting!$A186,'Selected scen drivers'!$B$2:$B$271,reporting!$B186)</f>
        <v>0</v>
      </c>
      <c r="P186" s="4">
        <f>SUMIFS('Selected scen drivers'!P$2:P$271,'Selected scen drivers'!$A$2:$A$271,reporting!$A186,'Selected scen drivers'!$B$2:$B$271,reporting!$B186)</f>
        <v>0</v>
      </c>
      <c r="Q186" s="4">
        <f>SUMIFS('Selected scen drivers'!Q$2:Q$271,'Selected scen drivers'!$A$2:$A$271,reporting!$A186,'Selected scen drivers'!$B$2:$B$271,reporting!$B186)</f>
        <v>0</v>
      </c>
      <c r="R186" s="4">
        <f>SUMIFS('Selected scen drivers'!R$2:R$271,'Selected scen drivers'!$A$2:$A$271,reporting!$A186,'Selected scen drivers'!$B$2:$B$271,reporting!$B186)</f>
        <v>0</v>
      </c>
      <c r="S186" s="4">
        <f>SUMIFS('Selected scen drivers'!S$2:S$271,'Selected scen drivers'!$A$2:$A$271,reporting!$A186,'Selected scen drivers'!$B$2:$B$271,reporting!$B186)</f>
        <v>0</v>
      </c>
      <c r="T186" s="4">
        <f>SUMIFS('Selected scen drivers'!T$2:T$271,'Selected scen drivers'!$A$2:$A$271,reporting!$A186,'Selected scen drivers'!$B$2:$B$271,reporting!$B186)</f>
        <v>0</v>
      </c>
      <c r="U186" s="4">
        <f>SUMIFS('Selected scen drivers'!U$2:U$271,'Selected scen drivers'!$A$2:$A$271,reporting!$A186,'Selected scen drivers'!$B$2:$B$271,reporting!$B186)</f>
        <v>0</v>
      </c>
      <c r="V186" s="4">
        <f>SUMIFS('Selected scen drivers'!V$2:V$271,'Selected scen drivers'!$A$2:$A$271,reporting!$A186,'Selected scen drivers'!$B$2:$B$271,reporting!$B186)</f>
        <v>0</v>
      </c>
      <c r="W186" s="4">
        <f>SUMIFS('Selected scen drivers'!W$2:W$271,'Selected scen drivers'!$A$2:$A$271,reporting!$A186,'Selected scen drivers'!$B$2:$B$271,reporting!$B186)</f>
        <v>0</v>
      </c>
      <c r="X186">
        <v>2</v>
      </c>
    </row>
    <row r="187" spans="1:24" ht="14.25" x14ac:dyDescent="0.45">
      <c r="A187" s="1">
        <f t="shared" si="4"/>
        <v>31</v>
      </c>
      <c r="B187" s="1">
        <f t="shared" si="5"/>
        <v>3</v>
      </c>
      <c r="D187" t="str">
        <f>IFERROR("rep_"&amp;VLOOKUP(B187,Classification!$N$5:$O$14,2,FALSE),"\I:")</f>
        <v>rep_GDPIND</v>
      </c>
      <c r="E187" t="str">
        <f>IFERROR(VLOOKUP(A187,Classification!$A$4:$B$39,2,FALSE),"\I:")</f>
        <v>\I:</v>
      </c>
      <c r="F187" s="4">
        <f>SUMIFS('Selected scen drivers'!F$2:F$271,'Selected scen drivers'!$A$2:$A$271,reporting!$A187,'Selected scen drivers'!$B$2:$B$271,reporting!$B187)</f>
        <v>0</v>
      </c>
      <c r="G187" s="4">
        <f>SUMIFS('Selected scen drivers'!G$2:G$271,'Selected scen drivers'!$A$2:$A$271,reporting!$A187,'Selected scen drivers'!$B$2:$B$271,reporting!$B187)</f>
        <v>0</v>
      </c>
      <c r="H187" s="4">
        <f>SUMIFS('Selected scen drivers'!H$2:H$271,'Selected scen drivers'!$A$2:$A$271,reporting!$A187,'Selected scen drivers'!$B$2:$B$271,reporting!$B187)</f>
        <v>0</v>
      </c>
      <c r="I187" s="4">
        <f>SUMIFS('Selected scen drivers'!I$2:I$271,'Selected scen drivers'!$A$2:$A$271,reporting!$A187,'Selected scen drivers'!$B$2:$B$271,reporting!$B187)</f>
        <v>0</v>
      </c>
      <c r="J187" s="4">
        <f>SUMIFS('Selected scen drivers'!J$2:J$271,'Selected scen drivers'!$A$2:$A$271,reporting!$A187,'Selected scen drivers'!$B$2:$B$271,reporting!$B187)</f>
        <v>0</v>
      </c>
      <c r="K187" s="4">
        <f>SUMIFS('Selected scen drivers'!K$2:K$271,'Selected scen drivers'!$A$2:$A$271,reporting!$A187,'Selected scen drivers'!$B$2:$B$271,reporting!$B187)</f>
        <v>0</v>
      </c>
      <c r="L187" s="4">
        <f>SUMIFS('Selected scen drivers'!L$2:L$271,'Selected scen drivers'!$A$2:$A$271,reporting!$A187,'Selected scen drivers'!$B$2:$B$271,reporting!$B187)</f>
        <v>0</v>
      </c>
      <c r="M187" s="4">
        <f>SUMIFS('Selected scen drivers'!M$2:M$271,'Selected scen drivers'!$A$2:$A$271,reporting!$A187,'Selected scen drivers'!$B$2:$B$271,reporting!$B187)</f>
        <v>0</v>
      </c>
      <c r="N187" s="4">
        <f>SUMIFS('Selected scen drivers'!N$2:N$271,'Selected scen drivers'!$A$2:$A$271,reporting!$A187,'Selected scen drivers'!$B$2:$B$271,reporting!$B187)</f>
        <v>0</v>
      </c>
      <c r="O187" s="4">
        <f>SUMIFS('Selected scen drivers'!O$2:O$271,'Selected scen drivers'!$A$2:$A$271,reporting!$A187,'Selected scen drivers'!$B$2:$B$271,reporting!$B187)</f>
        <v>0</v>
      </c>
      <c r="P187" s="4">
        <f>SUMIFS('Selected scen drivers'!P$2:P$271,'Selected scen drivers'!$A$2:$A$271,reporting!$A187,'Selected scen drivers'!$B$2:$B$271,reporting!$B187)</f>
        <v>0</v>
      </c>
      <c r="Q187" s="4">
        <f>SUMIFS('Selected scen drivers'!Q$2:Q$271,'Selected scen drivers'!$A$2:$A$271,reporting!$A187,'Selected scen drivers'!$B$2:$B$271,reporting!$B187)</f>
        <v>0</v>
      </c>
      <c r="R187" s="4">
        <f>SUMIFS('Selected scen drivers'!R$2:R$271,'Selected scen drivers'!$A$2:$A$271,reporting!$A187,'Selected scen drivers'!$B$2:$B$271,reporting!$B187)</f>
        <v>0</v>
      </c>
      <c r="S187" s="4">
        <f>SUMIFS('Selected scen drivers'!S$2:S$271,'Selected scen drivers'!$A$2:$A$271,reporting!$A187,'Selected scen drivers'!$B$2:$B$271,reporting!$B187)</f>
        <v>0</v>
      </c>
      <c r="T187" s="4">
        <f>SUMIFS('Selected scen drivers'!T$2:T$271,'Selected scen drivers'!$A$2:$A$271,reporting!$A187,'Selected scen drivers'!$B$2:$B$271,reporting!$B187)</f>
        <v>0</v>
      </c>
      <c r="U187" s="4">
        <f>SUMIFS('Selected scen drivers'!U$2:U$271,'Selected scen drivers'!$A$2:$A$271,reporting!$A187,'Selected scen drivers'!$B$2:$B$271,reporting!$B187)</f>
        <v>0</v>
      </c>
      <c r="V187" s="4">
        <f>SUMIFS('Selected scen drivers'!V$2:V$271,'Selected scen drivers'!$A$2:$A$271,reporting!$A187,'Selected scen drivers'!$B$2:$B$271,reporting!$B187)</f>
        <v>0</v>
      </c>
      <c r="W187" s="4">
        <f>SUMIFS('Selected scen drivers'!W$2:W$271,'Selected scen drivers'!$A$2:$A$271,reporting!$A187,'Selected scen drivers'!$B$2:$B$271,reporting!$B187)</f>
        <v>0</v>
      </c>
      <c r="X187">
        <v>2</v>
      </c>
    </row>
    <row r="188" spans="1:24" ht="14.25" x14ac:dyDescent="0.45">
      <c r="A188" s="1">
        <f t="shared" si="4"/>
        <v>31</v>
      </c>
      <c r="B188" s="1">
        <f t="shared" si="5"/>
        <v>7</v>
      </c>
      <c r="D188" t="str">
        <f>IFERROR("rep_"&amp;VLOOKUP(B188,Classification!$N$5:$O$14,2,FALSE),"\I:")</f>
        <v>rep_GDPSER</v>
      </c>
      <c r="E188" t="str">
        <f>IFERROR(VLOOKUP(A188,Classification!$A$4:$B$39,2,FALSE),"\I:")</f>
        <v>\I:</v>
      </c>
      <c r="F188" s="4">
        <f>SUMIFS('Selected scen drivers'!F$2:F$271,'Selected scen drivers'!$A$2:$A$271,reporting!$A188,'Selected scen drivers'!$B$2:$B$271,reporting!$B188)</f>
        <v>0</v>
      </c>
      <c r="G188" s="4">
        <f>SUMIFS('Selected scen drivers'!G$2:G$271,'Selected scen drivers'!$A$2:$A$271,reporting!$A188,'Selected scen drivers'!$B$2:$B$271,reporting!$B188)</f>
        <v>0</v>
      </c>
      <c r="H188" s="4">
        <f>SUMIFS('Selected scen drivers'!H$2:H$271,'Selected scen drivers'!$A$2:$A$271,reporting!$A188,'Selected scen drivers'!$B$2:$B$271,reporting!$B188)</f>
        <v>0</v>
      </c>
      <c r="I188" s="4">
        <f>SUMIFS('Selected scen drivers'!I$2:I$271,'Selected scen drivers'!$A$2:$A$271,reporting!$A188,'Selected scen drivers'!$B$2:$B$271,reporting!$B188)</f>
        <v>0</v>
      </c>
      <c r="J188" s="4">
        <f>SUMIFS('Selected scen drivers'!J$2:J$271,'Selected scen drivers'!$A$2:$A$271,reporting!$A188,'Selected scen drivers'!$B$2:$B$271,reporting!$B188)</f>
        <v>0</v>
      </c>
      <c r="K188" s="4">
        <f>SUMIFS('Selected scen drivers'!K$2:K$271,'Selected scen drivers'!$A$2:$A$271,reporting!$A188,'Selected scen drivers'!$B$2:$B$271,reporting!$B188)</f>
        <v>0</v>
      </c>
      <c r="L188" s="4">
        <f>SUMIFS('Selected scen drivers'!L$2:L$271,'Selected scen drivers'!$A$2:$A$271,reporting!$A188,'Selected scen drivers'!$B$2:$B$271,reporting!$B188)</f>
        <v>0</v>
      </c>
      <c r="M188" s="4">
        <f>SUMIFS('Selected scen drivers'!M$2:M$271,'Selected scen drivers'!$A$2:$A$271,reporting!$A188,'Selected scen drivers'!$B$2:$B$271,reporting!$B188)</f>
        <v>0</v>
      </c>
      <c r="N188" s="4">
        <f>SUMIFS('Selected scen drivers'!N$2:N$271,'Selected scen drivers'!$A$2:$A$271,reporting!$A188,'Selected scen drivers'!$B$2:$B$271,reporting!$B188)</f>
        <v>0</v>
      </c>
      <c r="O188" s="4">
        <f>SUMIFS('Selected scen drivers'!O$2:O$271,'Selected scen drivers'!$A$2:$A$271,reporting!$A188,'Selected scen drivers'!$B$2:$B$271,reporting!$B188)</f>
        <v>0</v>
      </c>
      <c r="P188" s="4">
        <f>SUMIFS('Selected scen drivers'!P$2:P$271,'Selected scen drivers'!$A$2:$A$271,reporting!$A188,'Selected scen drivers'!$B$2:$B$271,reporting!$B188)</f>
        <v>0</v>
      </c>
      <c r="Q188" s="4">
        <f>SUMIFS('Selected scen drivers'!Q$2:Q$271,'Selected scen drivers'!$A$2:$A$271,reporting!$A188,'Selected scen drivers'!$B$2:$B$271,reporting!$B188)</f>
        <v>0</v>
      </c>
      <c r="R188" s="4">
        <f>SUMIFS('Selected scen drivers'!R$2:R$271,'Selected scen drivers'!$A$2:$A$271,reporting!$A188,'Selected scen drivers'!$B$2:$B$271,reporting!$B188)</f>
        <v>0</v>
      </c>
      <c r="S188" s="4">
        <f>SUMIFS('Selected scen drivers'!S$2:S$271,'Selected scen drivers'!$A$2:$A$271,reporting!$A188,'Selected scen drivers'!$B$2:$B$271,reporting!$B188)</f>
        <v>0</v>
      </c>
      <c r="T188" s="4">
        <f>SUMIFS('Selected scen drivers'!T$2:T$271,'Selected scen drivers'!$A$2:$A$271,reporting!$A188,'Selected scen drivers'!$B$2:$B$271,reporting!$B188)</f>
        <v>0</v>
      </c>
      <c r="U188" s="4">
        <f>SUMIFS('Selected scen drivers'!U$2:U$271,'Selected scen drivers'!$A$2:$A$271,reporting!$A188,'Selected scen drivers'!$B$2:$B$271,reporting!$B188)</f>
        <v>0</v>
      </c>
      <c r="V188" s="4">
        <f>SUMIFS('Selected scen drivers'!V$2:V$271,'Selected scen drivers'!$A$2:$A$271,reporting!$A188,'Selected scen drivers'!$B$2:$B$271,reporting!$B188)</f>
        <v>0</v>
      </c>
      <c r="W188" s="4">
        <f>SUMIFS('Selected scen drivers'!W$2:W$271,'Selected scen drivers'!$A$2:$A$271,reporting!$A188,'Selected scen drivers'!$B$2:$B$271,reporting!$B188)</f>
        <v>0</v>
      </c>
      <c r="X188">
        <v>2</v>
      </c>
    </row>
    <row r="189" spans="1:24" ht="14.25" x14ac:dyDescent="0.45">
      <c r="A189" s="1">
        <f t="shared" si="4"/>
        <v>31</v>
      </c>
      <c r="B189" s="1">
        <f t="shared" si="5"/>
        <v>8</v>
      </c>
      <c r="D189" t="str">
        <f>IFERROR("rep_"&amp;VLOOKUP(B189,Classification!$N$5:$O$14,2,FALSE),"\I:")</f>
        <v>rep_HOU</v>
      </c>
      <c r="E189" t="str">
        <f>IFERROR(VLOOKUP(A189,Classification!$A$4:$B$39,2,FALSE),"\I:")</f>
        <v>\I:</v>
      </c>
      <c r="F189" s="4">
        <f>SUMIFS('Selected scen drivers'!F$2:F$271,'Selected scen drivers'!$A$2:$A$271,reporting!$A189,'Selected scen drivers'!$B$2:$B$271,reporting!$B189)</f>
        <v>0</v>
      </c>
      <c r="G189" s="4">
        <f>SUMIFS('Selected scen drivers'!G$2:G$271,'Selected scen drivers'!$A$2:$A$271,reporting!$A189,'Selected scen drivers'!$B$2:$B$271,reporting!$B189)</f>
        <v>0</v>
      </c>
      <c r="H189" s="4">
        <f>SUMIFS('Selected scen drivers'!H$2:H$271,'Selected scen drivers'!$A$2:$A$271,reporting!$A189,'Selected scen drivers'!$B$2:$B$271,reporting!$B189)</f>
        <v>0</v>
      </c>
      <c r="I189" s="4">
        <f>SUMIFS('Selected scen drivers'!I$2:I$271,'Selected scen drivers'!$A$2:$A$271,reporting!$A189,'Selected scen drivers'!$B$2:$B$271,reporting!$B189)</f>
        <v>0</v>
      </c>
      <c r="J189" s="4">
        <f>SUMIFS('Selected scen drivers'!J$2:J$271,'Selected scen drivers'!$A$2:$A$271,reporting!$A189,'Selected scen drivers'!$B$2:$B$271,reporting!$B189)</f>
        <v>0</v>
      </c>
      <c r="K189" s="4">
        <f>SUMIFS('Selected scen drivers'!K$2:K$271,'Selected scen drivers'!$A$2:$A$271,reporting!$A189,'Selected scen drivers'!$B$2:$B$271,reporting!$B189)</f>
        <v>0</v>
      </c>
      <c r="L189" s="4">
        <f>SUMIFS('Selected scen drivers'!L$2:L$271,'Selected scen drivers'!$A$2:$A$271,reporting!$A189,'Selected scen drivers'!$B$2:$B$271,reporting!$B189)</f>
        <v>0</v>
      </c>
      <c r="M189" s="4">
        <f>SUMIFS('Selected scen drivers'!M$2:M$271,'Selected scen drivers'!$A$2:$A$271,reporting!$A189,'Selected scen drivers'!$B$2:$B$271,reporting!$B189)</f>
        <v>0</v>
      </c>
      <c r="N189" s="4">
        <f>SUMIFS('Selected scen drivers'!N$2:N$271,'Selected scen drivers'!$A$2:$A$271,reporting!$A189,'Selected scen drivers'!$B$2:$B$271,reporting!$B189)</f>
        <v>0</v>
      </c>
      <c r="O189" s="4">
        <f>SUMIFS('Selected scen drivers'!O$2:O$271,'Selected scen drivers'!$A$2:$A$271,reporting!$A189,'Selected scen drivers'!$B$2:$B$271,reporting!$B189)</f>
        <v>0</v>
      </c>
      <c r="P189" s="4">
        <f>SUMIFS('Selected scen drivers'!P$2:P$271,'Selected scen drivers'!$A$2:$A$271,reporting!$A189,'Selected scen drivers'!$B$2:$B$271,reporting!$B189)</f>
        <v>0</v>
      </c>
      <c r="Q189" s="4">
        <f>SUMIFS('Selected scen drivers'!Q$2:Q$271,'Selected scen drivers'!$A$2:$A$271,reporting!$A189,'Selected scen drivers'!$B$2:$B$271,reporting!$B189)</f>
        <v>0</v>
      </c>
      <c r="R189" s="4">
        <f>SUMIFS('Selected scen drivers'!R$2:R$271,'Selected scen drivers'!$A$2:$A$271,reporting!$A189,'Selected scen drivers'!$B$2:$B$271,reporting!$B189)</f>
        <v>0</v>
      </c>
      <c r="S189" s="4">
        <f>SUMIFS('Selected scen drivers'!S$2:S$271,'Selected scen drivers'!$A$2:$A$271,reporting!$A189,'Selected scen drivers'!$B$2:$B$271,reporting!$B189)</f>
        <v>0</v>
      </c>
      <c r="T189" s="4">
        <f>SUMIFS('Selected scen drivers'!T$2:T$271,'Selected scen drivers'!$A$2:$A$271,reporting!$A189,'Selected scen drivers'!$B$2:$B$271,reporting!$B189)</f>
        <v>0</v>
      </c>
      <c r="U189" s="4">
        <f>SUMIFS('Selected scen drivers'!U$2:U$271,'Selected scen drivers'!$A$2:$A$271,reporting!$A189,'Selected scen drivers'!$B$2:$B$271,reporting!$B189)</f>
        <v>0</v>
      </c>
      <c r="V189" s="4">
        <f>SUMIFS('Selected scen drivers'!V$2:V$271,'Selected scen drivers'!$A$2:$A$271,reporting!$A189,'Selected scen drivers'!$B$2:$B$271,reporting!$B189)</f>
        <v>0</v>
      </c>
      <c r="W189" s="4">
        <f>SUMIFS('Selected scen drivers'!W$2:W$271,'Selected scen drivers'!$A$2:$A$271,reporting!$A189,'Selected scen drivers'!$B$2:$B$271,reporting!$B189)</f>
        <v>0</v>
      </c>
      <c r="X189">
        <v>2</v>
      </c>
    </row>
    <row r="190" spans="1:24" ht="14.25" x14ac:dyDescent="0.45">
      <c r="A190" s="1">
        <f t="shared" si="4"/>
        <v>31</v>
      </c>
      <c r="B190" s="1">
        <f t="shared" si="5"/>
        <v>9</v>
      </c>
      <c r="D190" t="str">
        <f>IFERROR("rep_"&amp;VLOOKUP(B190,Classification!$N$5:$O$14,2,FALSE),"\I:")</f>
        <v>rep_POP</v>
      </c>
      <c r="E190" t="str">
        <f>IFERROR(VLOOKUP(A190,Classification!$A$4:$B$39,2,FALSE),"\I:")</f>
        <v>\I:</v>
      </c>
      <c r="F190" s="4">
        <f>SUMIFS('Selected scen drivers'!F$2:F$271,'Selected scen drivers'!$A$2:$A$271,reporting!$A190,'Selected scen drivers'!$B$2:$B$271,reporting!$B190)</f>
        <v>0</v>
      </c>
      <c r="G190" s="4">
        <f>SUMIFS('Selected scen drivers'!G$2:G$271,'Selected scen drivers'!$A$2:$A$271,reporting!$A190,'Selected scen drivers'!$B$2:$B$271,reporting!$B190)</f>
        <v>0</v>
      </c>
      <c r="H190" s="4">
        <f>SUMIFS('Selected scen drivers'!H$2:H$271,'Selected scen drivers'!$A$2:$A$271,reporting!$A190,'Selected scen drivers'!$B$2:$B$271,reporting!$B190)</f>
        <v>0</v>
      </c>
      <c r="I190" s="4">
        <f>SUMIFS('Selected scen drivers'!I$2:I$271,'Selected scen drivers'!$A$2:$A$271,reporting!$A190,'Selected scen drivers'!$B$2:$B$271,reporting!$B190)</f>
        <v>0</v>
      </c>
      <c r="J190" s="4">
        <f>SUMIFS('Selected scen drivers'!J$2:J$271,'Selected scen drivers'!$A$2:$A$271,reporting!$A190,'Selected scen drivers'!$B$2:$B$271,reporting!$B190)</f>
        <v>0</v>
      </c>
      <c r="K190" s="4">
        <f>SUMIFS('Selected scen drivers'!K$2:K$271,'Selected scen drivers'!$A$2:$A$271,reporting!$A190,'Selected scen drivers'!$B$2:$B$271,reporting!$B190)</f>
        <v>0</v>
      </c>
      <c r="L190" s="4">
        <f>SUMIFS('Selected scen drivers'!L$2:L$271,'Selected scen drivers'!$A$2:$A$271,reporting!$A190,'Selected scen drivers'!$B$2:$B$271,reporting!$B190)</f>
        <v>0</v>
      </c>
      <c r="M190" s="4">
        <f>SUMIFS('Selected scen drivers'!M$2:M$271,'Selected scen drivers'!$A$2:$A$271,reporting!$A190,'Selected scen drivers'!$B$2:$B$271,reporting!$B190)</f>
        <v>0</v>
      </c>
      <c r="N190" s="4">
        <f>SUMIFS('Selected scen drivers'!N$2:N$271,'Selected scen drivers'!$A$2:$A$271,reporting!$A190,'Selected scen drivers'!$B$2:$B$271,reporting!$B190)</f>
        <v>0</v>
      </c>
      <c r="O190" s="4">
        <f>SUMIFS('Selected scen drivers'!O$2:O$271,'Selected scen drivers'!$A$2:$A$271,reporting!$A190,'Selected scen drivers'!$B$2:$B$271,reporting!$B190)</f>
        <v>0</v>
      </c>
      <c r="P190" s="4">
        <f>SUMIFS('Selected scen drivers'!P$2:P$271,'Selected scen drivers'!$A$2:$A$271,reporting!$A190,'Selected scen drivers'!$B$2:$B$271,reporting!$B190)</f>
        <v>0</v>
      </c>
      <c r="Q190" s="4">
        <f>SUMIFS('Selected scen drivers'!Q$2:Q$271,'Selected scen drivers'!$A$2:$A$271,reporting!$A190,'Selected scen drivers'!$B$2:$B$271,reporting!$B190)</f>
        <v>0</v>
      </c>
      <c r="R190" s="4">
        <f>SUMIFS('Selected scen drivers'!R$2:R$271,'Selected scen drivers'!$A$2:$A$271,reporting!$A190,'Selected scen drivers'!$B$2:$B$271,reporting!$B190)</f>
        <v>0</v>
      </c>
      <c r="S190" s="4">
        <f>SUMIFS('Selected scen drivers'!S$2:S$271,'Selected scen drivers'!$A$2:$A$271,reporting!$A190,'Selected scen drivers'!$B$2:$B$271,reporting!$B190)</f>
        <v>0</v>
      </c>
      <c r="T190" s="4">
        <f>SUMIFS('Selected scen drivers'!T$2:T$271,'Selected scen drivers'!$A$2:$A$271,reporting!$A190,'Selected scen drivers'!$B$2:$B$271,reporting!$B190)</f>
        <v>0</v>
      </c>
      <c r="U190" s="4">
        <f>SUMIFS('Selected scen drivers'!U$2:U$271,'Selected scen drivers'!$A$2:$A$271,reporting!$A190,'Selected scen drivers'!$B$2:$B$271,reporting!$B190)</f>
        <v>0</v>
      </c>
      <c r="V190" s="4">
        <f>SUMIFS('Selected scen drivers'!V$2:V$271,'Selected scen drivers'!$A$2:$A$271,reporting!$A190,'Selected scen drivers'!$B$2:$B$271,reporting!$B190)</f>
        <v>0</v>
      </c>
      <c r="W190" s="4">
        <f>SUMIFS('Selected scen drivers'!W$2:W$271,'Selected scen drivers'!$A$2:$A$271,reporting!$A190,'Selected scen drivers'!$B$2:$B$271,reporting!$B190)</f>
        <v>0</v>
      </c>
      <c r="X190">
        <v>2</v>
      </c>
    </row>
    <row r="191" spans="1:24" ht="14.25" x14ac:dyDescent="0.45">
      <c r="A191" s="1">
        <f t="shared" si="4"/>
        <v>32</v>
      </c>
      <c r="B191" s="1">
        <f t="shared" si="5"/>
        <v>1</v>
      </c>
      <c r="D191" t="str">
        <f>IFERROR("rep_"&amp;VLOOKUP(B191,Classification!$N$5:$O$14,2,FALSE),"\I:")</f>
        <v>rep_GDP</v>
      </c>
      <c r="E191" t="str">
        <f>IFERROR(VLOOKUP(A191,Classification!$A$4:$B$39,2,FALSE),"\I:")</f>
        <v>\I:</v>
      </c>
      <c r="F191" s="4">
        <f>SUMIFS('Selected scen drivers'!F$2:F$271,'Selected scen drivers'!$A$2:$A$271,reporting!$A191,'Selected scen drivers'!$B$2:$B$271,reporting!$B191)</f>
        <v>0</v>
      </c>
      <c r="G191" s="4">
        <f>SUMIFS('Selected scen drivers'!G$2:G$271,'Selected scen drivers'!$A$2:$A$271,reporting!$A191,'Selected scen drivers'!$B$2:$B$271,reporting!$B191)</f>
        <v>0</v>
      </c>
      <c r="H191" s="4">
        <f>SUMIFS('Selected scen drivers'!H$2:H$271,'Selected scen drivers'!$A$2:$A$271,reporting!$A191,'Selected scen drivers'!$B$2:$B$271,reporting!$B191)</f>
        <v>0</v>
      </c>
      <c r="I191" s="4">
        <f>SUMIFS('Selected scen drivers'!I$2:I$271,'Selected scen drivers'!$A$2:$A$271,reporting!$A191,'Selected scen drivers'!$B$2:$B$271,reporting!$B191)</f>
        <v>0</v>
      </c>
      <c r="J191" s="4">
        <f>SUMIFS('Selected scen drivers'!J$2:J$271,'Selected scen drivers'!$A$2:$A$271,reporting!$A191,'Selected scen drivers'!$B$2:$B$271,reporting!$B191)</f>
        <v>0</v>
      </c>
      <c r="K191" s="4">
        <f>SUMIFS('Selected scen drivers'!K$2:K$271,'Selected scen drivers'!$A$2:$A$271,reporting!$A191,'Selected scen drivers'!$B$2:$B$271,reporting!$B191)</f>
        <v>0</v>
      </c>
      <c r="L191" s="4">
        <f>SUMIFS('Selected scen drivers'!L$2:L$271,'Selected scen drivers'!$A$2:$A$271,reporting!$A191,'Selected scen drivers'!$B$2:$B$271,reporting!$B191)</f>
        <v>0</v>
      </c>
      <c r="M191" s="4">
        <f>SUMIFS('Selected scen drivers'!M$2:M$271,'Selected scen drivers'!$A$2:$A$271,reporting!$A191,'Selected scen drivers'!$B$2:$B$271,reporting!$B191)</f>
        <v>0</v>
      </c>
      <c r="N191" s="4">
        <f>SUMIFS('Selected scen drivers'!N$2:N$271,'Selected scen drivers'!$A$2:$A$271,reporting!$A191,'Selected scen drivers'!$B$2:$B$271,reporting!$B191)</f>
        <v>0</v>
      </c>
      <c r="O191" s="4">
        <f>SUMIFS('Selected scen drivers'!O$2:O$271,'Selected scen drivers'!$A$2:$A$271,reporting!$A191,'Selected scen drivers'!$B$2:$B$271,reporting!$B191)</f>
        <v>0</v>
      </c>
      <c r="P191" s="4">
        <f>SUMIFS('Selected scen drivers'!P$2:P$271,'Selected scen drivers'!$A$2:$A$271,reporting!$A191,'Selected scen drivers'!$B$2:$B$271,reporting!$B191)</f>
        <v>0</v>
      </c>
      <c r="Q191" s="4">
        <f>SUMIFS('Selected scen drivers'!Q$2:Q$271,'Selected scen drivers'!$A$2:$A$271,reporting!$A191,'Selected scen drivers'!$B$2:$B$271,reporting!$B191)</f>
        <v>0</v>
      </c>
      <c r="R191" s="4">
        <f>SUMIFS('Selected scen drivers'!R$2:R$271,'Selected scen drivers'!$A$2:$A$271,reporting!$A191,'Selected scen drivers'!$B$2:$B$271,reporting!$B191)</f>
        <v>0</v>
      </c>
      <c r="S191" s="4">
        <f>SUMIFS('Selected scen drivers'!S$2:S$271,'Selected scen drivers'!$A$2:$A$271,reporting!$A191,'Selected scen drivers'!$B$2:$B$271,reporting!$B191)</f>
        <v>0</v>
      </c>
      <c r="T191" s="4">
        <f>SUMIFS('Selected scen drivers'!T$2:T$271,'Selected scen drivers'!$A$2:$A$271,reporting!$A191,'Selected scen drivers'!$B$2:$B$271,reporting!$B191)</f>
        <v>0</v>
      </c>
      <c r="U191" s="4">
        <f>SUMIFS('Selected scen drivers'!U$2:U$271,'Selected scen drivers'!$A$2:$A$271,reporting!$A191,'Selected scen drivers'!$B$2:$B$271,reporting!$B191)</f>
        <v>0</v>
      </c>
      <c r="V191" s="4">
        <f>SUMIFS('Selected scen drivers'!V$2:V$271,'Selected scen drivers'!$A$2:$A$271,reporting!$A191,'Selected scen drivers'!$B$2:$B$271,reporting!$B191)</f>
        <v>0</v>
      </c>
      <c r="W191" s="4">
        <f>SUMIFS('Selected scen drivers'!W$2:W$271,'Selected scen drivers'!$A$2:$A$271,reporting!$A191,'Selected scen drivers'!$B$2:$B$271,reporting!$B191)</f>
        <v>0</v>
      </c>
      <c r="X191">
        <v>2</v>
      </c>
    </row>
    <row r="192" spans="1:24" ht="14.25" x14ac:dyDescent="0.45">
      <c r="A192" s="1">
        <f t="shared" si="4"/>
        <v>32</v>
      </c>
      <c r="B192" s="1">
        <f t="shared" si="5"/>
        <v>2</v>
      </c>
      <c r="D192" t="str">
        <f>IFERROR("rep_"&amp;VLOOKUP(B192,Classification!$N$5:$O$14,2,FALSE),"\I:")</f>
        <v>rep_GDPAGR</v>
      </c>
      <c r="E192" t="str">
        <f>IFERROR(VLOOKUP(A192,Classification!$A$4:$B$39,2,FALSE),"\I:")</f>
        <v>\I:</v>
      </c>
      <c r="F192" s="4">
        <f>SUMIFS('Selected scen drivers'!F$2:F$271,'Selected scen drivers'!$A$2:$A$271,reporting!$A192,'Selected scen drivers'!$B$2:$B$271,reporting!$B192)</f>
        <v>0</v>
      </c>
      <c r="G192" s="4">
        <f>SUMIFS('Selected scen drivers'!G$2:G$271,'Selected scen drivers'!$A$2:$A$271,reporting!$A192,'Selected scen drivers'!$B$2:$B$271,reporting!$B192)</f>
        <v>0</v>
      </c>
      <c r="H192" s="4">
        <f>SUMIFS('Selected scen drivers'!H$2:H$271,'Selected scen drivers'!$A$2:$A$271,reporting!$A192,'Selected scen drivers'!$B$2:$B$271,reporting!$B192)</f>
        <v>0</v>
      </c>
      <c r="I192" s="4">
        <f>SUMIFS('Selected scen drivers'!I$2:I$271,'Selected scen drivers'!$A$2:$A$271,reporting!$A192,'Selected scen drivers'!$B$2:$B$271,reporting!$B192)</f>
        <v>0</v>
      </c>
      <c r="J192" s="4">
        <f>SUMIFS('Selected scen drivers'!J$2:J$271,'Selected scen drivers'!$A$2:$A$271,reporting!$A192,'Selected scen drivers'!$B$2:$B$271,reporting!$B192)</f>
        <v>0</v>
      </c>
      <c r="K192" s="4">
        <f>SUMIFS('Selected scen drivers'!K$2:K$271,'Selected scen drivers'!$A$2:$A$271,reporting!$A192,'Selected scen drivers'!$B$2:$B$271,reporting!$B192)</f>
        <v>0</v>
      </c>
      <c r="L192" s="4">
        <f>SUMIFS('Selected scen drivers'!L$2:L$271,'Selected scen drivers'!$A$2:$A$271,reporting!$A192,'Selected scen drivers'!$B$2:$B$271,reporting!$B192)</f>
        <v>0</v>
      </c>
      <c r="M192" s="4">
        <f>SUMIFS('Selected scen drivers'!M$2:M$271,'Selected scen drivers'!$A$2:$A$271,reporting!$A192,'Selected scen drivers'!$B$2:$B$271,reporting!$B192)</f>
        <v>0</v>
      </c>
      <c r="N192" s="4">
        <f>SUMIFS('Selected scen drivers'!N$2:N$271,'Selected scen drivers'!$A$2:$A$271,reporting!$A192,'Selected scen drivers'!$B$2:$B$271,reporting!$B192)</f>
        <v>0</v>
      </c>
      <c r="O192" s="4">
        <f>SUMIFS('Selected scen drivers'!O$2:O$271,'Selected scen drivers'!$A$2:$A$271,reporting!$A192,'Selected scen drivers'!$B$2:$B$271,reporting!$B192)</f>
        <v>0</v>
      </c>
      <c r="P192" s="4">
        <f>SUMIFS('Selected scen drivers'!P$2:P$271,'Selected scen drivers'!$A$2:$A$271,reporting!$A192,'Selected scen drivers'!$B$2:$B$271,reporting!$B192)</f>
        <v>0</v>
      </c>
      <c r="Q192" s="4">
        <f>SUMIFS('Selected scen drivers'!Q$2:Q$271,'Selected scen drivers'!$A$2:$A$271,reporting!$A192,'Selected scen drivers'!$B$2:$B$271,reporting!$B192)</f>
        <v>0</v>
      </c>
      <c r="R192" s="4">
        <f>SUMIFS('Selected scen drivers'!R$2:R$271,'Selected scen drivers'!$A$2:$A$271,reporting!$A192,'Selected scen drivers'!$B$2:$B$271,reporting!$B192)</f>
        <v>0</v>
      </c>
      <c r="S192" s="4">
        <f>SUMIFS('Selected scen drivers'!S$2:S$271,'Selected scen drivers'!$A$2:$A$271,reporting!$A192,'Selected scen drivers'!$B$2:$B$271,reporting!$B192)</f>
        <v>0</v>
      </c>
      <c r="T192" s="4">
        <f>SUMIFS('Selected scen drivers'!T$2:T$271,'Selected scen drivers'!$A$2:$A$271,reporting!$A192,'Selected scen drivers'!$B$2:$B$271,reporting!$B192)</f>
        <v>0</v>
      </c>
      <c r="U192" s="4">
        <f>SUMIFS('Selected scen drivers'!U$2:U$271,'Selected scen drivers'!$A$2:$A$271,reporting!$A192,'Selected scen drivers'!$B$2:$B$271,reporting!$B192)</f>
        <v>0</v>
      </c>
      <c r="V192" s="4">
        <f>SUMIFS('Selected scen drivers'!V$2:V$271,'Selected scen drivers'!$A$2:$A$271,reporting!$A192,'Selected scen drivers'!$B$2:$B$271,reporting!$B192)</f>
        <v>0</v>
      </c>
      <c r="W192" s="4">
        <f>SUMIFS('Selected scen drivers'!W$2:W$271,'Selected scen drivers'!$A$2:$A$271,reporting!$A192,'Selected scen drivers'!$B$2:$B$271,reporting!$B192)</f>
        <v>0</v>
      </c>
      <c r="X192">
        <v>2</v>
      </c>
    </row>
    <row r="193" spans="1:24" ht="14.25" x14ac:dyDescent="0.45">
      <c r="A193" s="1">
        <f t="shared" si="4"/>
        <v>32</v>
      </c>
      <c r="B193" s="1">
        <f t="shared" si="5"/>
        <v>3</v>
      </c>
      <c r="D193" t="str">
        <f>IFERROR("rep_"&amp;VLOOKUP(B193,Classification!$N$5:$O$14,2,FALSE),"\I:")</f>
        <v>rep_GDPIND</v>
      </c>
      <c r="E193" t="str">
        <f>IFERROR(VLOOKUP(A193,Classification!$A$4:$B$39,2,FALSE),"\I:")</f>
        <v>\I:</v>
      </c>
      <c r="F193" s="4">
        <f>SUMIFS('Selected scen drivers'!F$2:F$271,'Selected scen drivers'!$A$2:$A$271,reporting!$A193,'Selected scen drivers'!$B$2:$B$271,reporting!$B193)</f>
        <v>0</v>
      </c>
      <c r="G193" s="4">
        <f>SUMIFS('Selected scen drivers'!G$2:G$271,'Selected scen drivers'!$A$2:$A$271,reporting!$A193,'Selected scen drivers'!$B$2:$B$271,reporting!$B193)</f>
        <v>0</v>
      </c>
      <c r="H193" s="4">
        <f>SUMIFS('Selected scen drivers'!H$2:H$271,'Selected scen drivers'!$A$2:$A$271,reporting!$A193,'Selected scen drivers'!$B$2:$B$271,reporting!$B193)</f>
        <v>0</v>
      </c>
      <c r="I193" s="4">
        <f>SUMIFS('Selected scen drivers'!I$2:I$271,'Selected scen drivers'!$A$2:$A$271,reporting!$A193,'Selected scen drivers'!$B$2:$B$271,reporting!$B193)</f>
        <v>0</v>
      </c>
      <c r="J193" s="4">
        <f>SUMIFS('Selected scen drivers'!J$2:J$271,'Selected scen drivers'!$A$2:$A$271,reporting!$A193,'Selected scen drivers'!$B$2:$B$271,reporting!$B193)</f>
        <v>0</v>
      </c>
      <c r="K193" s="4">
        <f>SUMIFS('Selected scen drivers'!K$2:K$271,'Selected scen drivers'!$A$2:$A$271,reporting!$A193,'Selected scen drivers'!$B$2:$B$271,reporting!$B193)</f>
        <v>0</v>
      </c>
      <c r="L193" s="4">
        <f>SUMIFS('Selected scen drivers'!L$2:L$271,'Selected scen drivers'!$A$2:$A$271,reporting!$A193,'Selected scen drivers'!$B$2:$B$271,reporting!$B193)</f>
        <v>0</v>
      </c>
      <c r="M193" s="4">
        <f>SUMIFS('Selected scen drivers'!M$2:M$271,'Selected scen drivers'!$A$2:$A$271,reporting!$A193,'Selected scen drivers'!$B$2:$B$271,reporting!$B193)</f>
        <v>0</v>
      </c>
      <c r="N193" s="4">
        <f>SUMIFS('Selected scen drivers'!N$2:N$271,'Selected scen drivers'!$A$2:$A$271,reporting!$A193,'Selected scen drivers'!$B$2:$B$271,reporting!$B193)</f>
        <v>0</v>
      </c>
      <c r="O193" s="4">
        <f>SUMIFS('Selected scen drivers'!O$2:O$271,'Selected scen drivers'!$A$2:$A$271,reporting!$A193,'Selected scen drivers'!$B$2:$B$271,reporting!$B193)</f>
        <v>0</v>
      </c>
      <c r="P193" s="4">
        <f>SUMIFS('Selected scen drivers'!P$2:P$271,'Selected scen drivers'!$A$2:$A$271,reporting!$A193,'Selected scen drivers'!$B$2:$B$271,reporting!$B193)</f>
        <v>0</v>
      </c>
      <c r="Q193" s="4">
        <f>SUMIFS('Selected scen drivers'!Q$2:Q$271,'Selected scen drivers'!$A$2:$A$271,reporting!$A193,'Selected scen drivers'!$B$2:$B$271,reporting!$B193)</f>
        <v>0</v>
      </c>
      <c r="R193" s="4">
        <f>SUMIFS('Selected scen drivers'!R$2:R$271,'Selected scen drivers'!$A$2:$A$271,reporting!$A193,'Selected scen drivers'!$B$2:$B$271,reporting!$B193)</f>
        <v>0</v>
      </c>
      <c r="S193" s="4">
        <f>SUMIFS('Selected scen drivers'!S$2:S$271,'Selected scen drivers'!$A$2:$A$271,reporting!$A193,'Selected scen drivers'!$B$2:$B$271,reporting!$B193)</f>
        <v>0</v>
      </c>
      <c r="T193" s="4">
        <f>SUMIFS('Selected scen drivers'!T$2:T$271,'Selected scen drivers'!$A$2:$A$271,reporting!$A193,'Selected scen drivers'!$B$2:$B$271,reporting!$B193)</f>
        <v>0</v>
      </c>
      <c r="U193" s="4">
        <f>SUMIFS('Selected scen drivers'!U$2:U$271,'Selected scen drivers'!$A$2:$A$271,reporting!$A193,'Selected scen drivers'!$B$2:$B$271,reporting!$B193)</f>
        <v>0</v>
      </c>
      <c r="V193" s="4">
        <f>SUMIFS('Selected scen drivers'!V$2:V$271,'Selected scen drivers'!$A$2:$A$271,reporting!$A193,'Selected scen drivers'!$B$2:$B$271,reporting!$B193)</f>
        <v>0</v>
      </c>
      <c r="W193" s="4">
        <f>SUMIFS('Selected scen drivers'!W$2:W$271,'Selected scen drivers'!$A$2:$A$271,reporting!$A193,'Selected scen drivers'!$B$2:$B$271,reporting!$B193)</f>
        <v>0</v>
      </c>
      <c r="X193">
        <v>2</v>
      </c>
    </row>
    <row r="194" spans="1:24" ht="14.25" x14ac:dyDescent="0.45">
      <c r="A194" s="1">
        <f t="shared" si="4"/>
        <v>32</v>
      </c>
      <c r="B194" s="1">
        <f t="shared" si="5"/>
        <v>7</v>
      </c>
      <c r="D194" t="str">
        <f>IFERROR("rep_"&amp;VLOOKUP(B194,Classification!$N$5:$O$14,2,FALSE),"\I:")</f>
        <v>rep_GDPSER</v>
      </c>
      <c r="E194" t="str">
        <f>IFERROR(VLOOKUP(A194,Classification!$A$4:$B$39,2,FALSE),"\I:")</f>
        <v>\I:</v>
      </c>
      <c r="F194" s="4">
        <f>SUMIFS('Selected scen drivers'!F$2:F$271,'Selected scen drivers'!$A$2:$A$271,reporting!$A194,'Selected scen drivers'!$B$2:$B$271,reporting!$B194)</f>
        <v>0</v>
      </c>
      <c r="G194" s="4">
        <f>SUMIFS('Selected scen drivers'!G$2:G$271,'Selected scen drivers'!$A$2:$A$271,reporting!$A194,'Selected scen drivers'!$B$2:$B$271,reporting!$B194)</f>
        <v>0</v>
      </c>
      <c r="H194" s="4">
        <f>SUMIFS('Selected scen drivers'!H$2:H$271,'Selected scen drivers'!$A$2:$A$271,reporting!$A194,'Selected scen drivers'!$B$2:$B$271,reporting!$B194)</f>
        <v>0</v>
      </c>
      <c r="I194" s="4">
        <f>SUMIFS('Selected scen drivers'!I$2:I$271,'Selected scen drivers'!$A$2:$A$271,reporting!$A194,'Selected scen drivers'!$B$2:$B$271,reporting!$B194)</f>
        <v>0</v>
      </c>
      <c r="J194" s="4">
        <f>SUMIFS('Selected scen drivers'!J$2:J$271,'Selected scen drivers'!$A$2:$A$271,reporting!$A194,'Selected scen drivers'!$B$2:$B$271,reporting!$B194)</f>
        <v>0</v>
      </c>
      <c r="K194" s="4">
        <f>SUMIFS('Selected scen drivers'!K$2:K$271,'Selected scen drivers'!$A$2:$A$271,reporting!$A194,'Selected scen drivers'!$B$2:$B$271,reporting!$B194)</f>
        <v>0</v>
      </c>
      <c r="L194" s="4">
        <f>SUMIFS('Selected scen drivers'!L$2:L$271,'Selected scen drivers'!$A$2:$A$271,reporting!$A194,'Selected scen drivers'!$B$2:$B$271,reporting!$B194)</f>
        <v>0</v>
      </c>
      <c r="M194" s="4">
        <f>SUMIFS('Selected scen drivers'!M$2:M$271,'Selected scen drivers'!$A$2:$A$271,reporting!$A194,'Selected scen drivers'!$B$2:$B$271,reporting!$B194)</f>
        <v>0</v>
      </c>
      <c r="N194" s="4">
        <f>SUMIFS('Selected scen drivers'!N$2:N$271,'Selected scen drivers'!$A$2:$A$271,reporting!$A194,'Selected scen drivers'!$B$2:$B$271,reporting!$B194)</f>
        <v>0</v>
      </c>
      <c r="O194" s="4">
        <f>SUMIFS('Selected scen drivers'!O$2:O$271,'Selected scen drivers'!$A$2:$A$271,reporting!$A194,'Selected scen drivers'!$B$2:$B$271,reporting!$B194)</f>
        <v>0</v>
      </c>
      <c r="P194" s="4">
        <f>SUMIFS('Selected scen drivers'!P$2:P$271,'Selected scen drivers'!$A$2:$A$271,reporting!$A194,'Selected scen drivers'!$B$2:$B$271,reporting!$B194)</f>
        <v>0</v>
      </c>
      <c r="Q194" s="4">
        <f>SUMIFS('Selected scen drivers'!Q$2:Q$271,'Selected scen drivers'!$A$2:$A$271,reporting!$A194,'Selected scen drivers'!$B$2:$B$271,reporting!$B194)</f>
        <v>0</v>
      </c>
      <c r="R194" s="4">
        <f>SUMIFS('Selected scen drivers'!R$2:R$271,'Selected scen drivers'!$A$2:$A$271,reporting!$A194,'Selected scen drivers'!$B$2:$B$271,reporting!$B194)</f>
        <v>0</v>
      </c>
      <c r="S194" s="4">
        <f>SUMIFS('Selected scen drivers'!S$2:S$271,'Selected scen drivers'!$A$2:$A$271,reporting!$A194,'Selected scen drivers'!$B$2:$B$271,reporting!$B194)</f>
        <v>0</v>
      </c>
      <c r="T194" s="4">
        <f>SUMIFS('Selected scen drivers'!T$2:T$271,'Selected scen drivers'!$A$2:$A$271,reporting!$A194,'Selected scen drivers'!$B$2:$B$271,reporting!$B194)</f>
        <v>0</v>
      </c>
      <c r="U194" s="4">
        <f>SUMIFS('Selected scen drivers'!U$2:U$271,'Selected scen drivers'!$A$2:$A$271,reporting!$A194,'Selected scen drivers'!$B$2:$B$271,reporting!$B194)</f>
        <v>0</v>
      </c>
      <c r="V194" s="4">
        <f>SUMIFS('Selected scen drivers'!V$2:V$271,'Selected scen drivers'!$A$2:$A$271,reporting!$A194,'Selected scen drivers'!$B$2:$B$271,reporting!$B194)</f>
        <v>0</v>
      </c>
      <c r="W194" s="4">
        <f>SUMIFS('Selected scen drivers'!W$2:W$271,'Selected scen drivers'!$A$2:$A$271,reporting!$A194,'Selected scen drivers'!$B$2:$B$271,reporting!$B194)</f>
        <v>0</v>
      </c>
      <c r="X194">
        <v>2</v>
      </c>
    </row>
    <row r="195" spans="1:24" ht="14.25" x14ac:dyDescent="0.45">
      <c r="A195" s="1">
        <f t="shared" si="4"/>
        <v>32</v>
      </c>
      <c r="B195" s="1">
        <f t="shared" si="5"/>
        <v>8</v>
      </c>
      <c r="D195" t="str">
        <f>IFERROR("rep_"&amp;VLOOKUP(B195,Classification!$N$5:$O$14,2,FALSE),"\I:")</f>
        <v>rep_HOU</v>
      </c>
      <c r="E195" t="str">
        <f>IFERROR(VLOOKUP(A195,Classification!$A$4:$B$39,2,FALSE),"\I:")</f>
        <v>\I:</v>
      </c>
      <c r="F195" s="4">
        <f>SUMIFS('Selected scen drivers'!F$2:F$271,'Selected scen drivers'!$A$2:$A$271,reporting!$A195,'Selected scen drivers'!$B$2:$B$271,reporting!$B195)</f>
        <v>0</v>
      </c>
      <c r="G195" s="4">
        <f>SUMIFS('Selected scen drivers'!G$2:G$271,'Selected scen drivers'!$A$2:$A$271,reporting!$A195,'Selected scen drivers'!$B$2:$B$271,reporting!$B195)</f>
        <v>0</v>
      </c>
      <c r="H195" s="4">
        <f>SUMIFS('Selected scen drivers'!H$2:H$271,'Selected scen drivers'!$A$2:$A$271,reporting!$A195,'Selected scen drivers'!$B$2:$B$271,reporting!$B195)</f>
        <v>0</v>
      </c>
      <c r="I195" s="4">
        <f>SUMIFS('Selected scen drivers'!I$2:I$271,'Selected scen drivers'!$A$2:$A$271,reporting!$A195,'Selected scen drivers'!$B$2:$B$271,reporting!$B195)</f>
        <v>0</v>
      </c>
      <c r="J195" s="4">
        <f>SUMIFS('Selected scen drivers'!J$2:J$271,'Selected scen drivers'!$A$2:$A$271,reporting!$A195,'Selected scen drivers'!$B$2:$B$271,reporting!$B195)</f>
        <v>0</v>
      </c>
      <c r="K195" s="4">
        <f>SUMIFS('Selected scen drivers'!K$2:K$271,'Selected scen drivers'!$A$2:$A$271,reporting!$A195,'Selected scen drivers'!$B$2:$B$271,reporting!$B195)</f>
        <v>0</v>
      </c>
      <c r="L195" s="4">
        <f>SUMIFS('Selected scen drivers'!L$2:L$271,'Selected scen drivers'!$A$2:$A$271,reporting!$A195,'Selected scen drivers'!$B$2:$B$271,reporting!$B195)</f>
        <v>0</v>
      </c>
      <c r="M195" s="4">
        <f>SUMIFS('Selected scen drivers'!M$2:M$271,'Selected scen drivers'!$A$2:$A$271,reporting!$A195,'Selected scen drivers'!$B$2:$B$271,reporting!$B195)</f>
        <v>0</v>
      </c>
      <c r="N195" s="4">
        <f>SUMIFS('Selected scen drivers'!N$2:N$271,'Selected scen drivers'!$A$2:$A$271,reporting!$A195,'Selected scen drivers'!$B$2:$B$271,reporting!$B195)</f>
        <v>0</v>
      </c>
      <c r="O195" s="4">
        <f>SUMIFS('Selected scen drivers'!O$2:O$271,'Selected scen drivers'!$A$2:$A$271,reporting!$A195,'Selected scen drivers'!$B$2:$B$271,reporting!$B195)</f>
        <v>0</v>
      </c>
      <c r="P195" s="4">
        <f>SUMIFS('Selected scen drivers'!P$2:P$271,'Selected scen drivers'!$A$2:$A$271,reporting!$A195,'Selected scen drivers'!$B$2:$B$271,reporting!$B195)</f>
        <v>0</v>
      </c>
      <c r="Q195" s="4">
        <f>SUMIFS('Selected scen drivers'!Q$2:Q$271,'Selected scen drivers'!$A$2:$A$271,reporting!$A195,'Selected scen drivers'!$B$2:$B$271,reporting!$B195)</f>
        <v>0</v>
      </c>
      <c r="R195" s="4">
        <f>SUMIFS('Selected scen drivers'!R$2:R$271,'Selected scen drivers'!$A$2:$A$271,reporting!$A195,'Selected scen drivers'!$B$2:$B$271,reporting!$B195)</f>
        <v>0</v>
      </c>
      <c r="S195" s="4">
        <f>SUMIFS('Selected scen drivers'!S$2:S$271,'Selected scen drivers'!$A$2:$A$271,reporting!$A195,'Selected scen drivers'!$B$2:$B$271,reporting!$B195)</f>
        <v>0</v>
      </c>
      <c r="T195" s="4">
        <f>SUMIFS('Selected scen drivers'!T$2:T$271,'Selected scen drivers'!$A$2:$A$271,reporting!$A195,'Selected scen drivers'!$B$2:$B$271,reporting!$B195)</f>
        <v>0</v>
      </c>
      <c r="U195" s="4">
        <f>SUMIFS('Selected scen drivers'!U$2:U$271,'Selected scen drivers'!$A$2:$A$271,reporting!$A195,'Selected scen drivers'!$B$2:$B$271,reporting!$B195)</f>
        <v>0</v>
      </c>
      <c r="V195" s="4">
        <f>SUMIFS('Selected scen drivers'!V$2:V$271,'Selected scen drivers'!$A$2:$A$271,reporting!$A195,'Selected scen drivers'!$B$2:$B$271,reporting!$B195)</f>
        <v>0</v>
      </c>
      <c r="W195" s="4">
        <f>SUMIFS('Selected scen drivers'!W$2:W$271,'Selected scen drivers'!$A$2:$A$271,reporting!$A195,'Selected scen drivers'!$B$2:$B$271,reporting!$B195)</f>
        <v>0</v>
      </c>
      <c r="X195">
        <v>2</v>
      </c>
    </row>
    <row r="196" spans="1:24" ht="14.25" x14ac:dyDescent="0.45">
      <c r="A196" s="1">
        <f t="shared" si="4"/>
        <v>32</v>
      </c>
      <c r="B196" s="1">
        <f t="shared" si="5"/>
        <v>9</v>
      </c>
      <c r="D196" t="str">
        <f>IFERROR("rep_"&amp;VLOOKUP(B196,Classification!$N$5:$O$14,2,FALSE),"\I:")</f>
        <v>rep_POP</v>
      </c>
      <c r="E196" t="str">
        <f>IFERROR(VLOOKUP(A196,Classification!$A$4:$B$39,2,FALSE),"\I:")</f>
        <v>\I:</v>
      </c>
      <c r="F196" s="4">
        <f>SUMIFS('Selected scen drivers'!F$2:F$271,'Selected scen drivers'!$A$2:$A$271,reporting!$A196,'Selected scen drivers'!$B$2:$B$271,reporting!$B196)</f>
        <v>0</v>
      </c>
      <c r="G196" s="4">
        <f>SUMIFS('Selected scen drivers'!G$2:G$271,'Selected scen drivers'!$A$2:$A$271,reporting!$A196,'Selected scen drivers'!$B$2:$B$271,reporting!$B196)</f>
        <v>0</v>
      </c>
      <c r="H196" s="4">
        <f>SUMIFS('Selected scen drivers'!H$2:H$271,'Selected scen drivers'!$A$2:$A$271,reporting!$A196,'Selected scen drivers'!$B$2:$B$271,reporting!$B196)</f>
        <v>0</v>
      </c>
      <c r="I196" s="4">
        <f>SUMIFS('Selected scen drivers'!I$2:I$271,'Selected scen drivers'!$A$2:$A$271,reporting!$A196,'Selected scen drivers'!$B$2:$B$271,reporting!$B196)</f>
        <v>0</v>
      </c>
      <c r="J196" s="4">
        <f>SUMIFS('Selected scen drivers'!J$2:J$271,'Selected scen drivers'!$A$2:$A$271,reporting!$A196,'Selected scen drivers'!$B$2:$B$271,reporting!$B196)</f>
        <v>0</v>
      </c>
      <c r="K196" s="4">
        <f>SUMIFS('Selected scen drivers'!K$2:K$271,'Selected scen drivers'!$A$2:$A$271,reporting!$A196,'Selected scen drivers'!$B$2:$B$271,reporting!$B196)</f>
        <v>0</v>
      </c>
      <c r="L196" s="4">
        <f>SUMIFS('Selected scen drivers'!L$2:L$271,'Selected scen drivers'!$A$2:$A$271,reporting!$A196,'Selected scen drivers'!$B$2:$B$271,reporting!$B196)</f>
        <v>0</v>
      </c>
      <c r="M196" s="4">
        <f>SUMIFS('Selected scen drivers'!M$2:M$271,'Selected scen drivers'!$A$2:$A$271,reporting!$A196,'Selected scen drivers'!$B$2:$B$271,reporting!$B196)</f>
        <v>0</v>
      </c>
      <c r="N196" s="4">
        <f>SUMIFS('Selected scen drivers'!N$2:N$271,'Selected scen drivers'!$A$2:$A$271,reporting!$A196,'Selected scen drivers'!$B$2:$B$271,reporting!$B196)</f>
        <v>0</v>
      </c>
      <c r="O196" s="4">
        <f>SUMIFS('Selected scen drivers'!O$2:O$271,'Selected scen drivers'!$A$2:$A$271,reporting!$A196,'Selected scen drivers'!$B$2:$B$271,reporting!$B196)</f>
        <v>0</v>
      </c>
      <c r="P196" s="4">
        <f>SUMIFS('Selected scen drivers'!P$2:P$271,'Selected scen drivers'!$A$2:$A$271,reporting!$A196,'Selected scen drivers'!$B$2:$B$271,reporting!$B196)</f>
        <v>0</v>
      </c>
      <c r="Q196" s="4">
        <f>SUMIFS('Selected scen drivers'!Q$2:Q$271,'Selected scen drivers'!$A$2:$A$271,reporting!$A196,'Selected scen drivers'!$B$2:$B$271,reporting!$B196)</f>
        <v>0</v>
      </c>
      <c r="R196" s="4">
        <f>SUMIFS('Selected scen drivers'!R$2:R$271,'Selected scen drivers'!$A$2:$A$271,reporting!$A196,'Selected scen drivers'!$B$2:$B$271,reporting!$B196)</f>
        <v>0</v>
      </c>
      <c r="S196" s="4">
        <f>SUMIFS('Selected scen drivers'!S$2:S$271,'Selected scen drivers'!$A$2:$A$271,reporting!$A196,'Selected scen drivers'!$B$2:$B$271,reporting!$B196)</f>
        <v>0</v>
      </c>
      <c r="T196" s="4">
        <f>SUMIFS('Selected scen drivers'!T$2:T$271,'Selected scen drivers'!$A$2:$A$271,reporting!$A196,'Selected scen drivers'!$B$2:$B$271,reporting!$B196)</f>
        <v>0</v>
      </c>
      <c r="U196" s="4">
        <f>SUMIFS('Selected scen drivers'!U$2:U$271,'Selected scen drivers'!$A$2:$A$271,reporting!$A196,'Selected scen drivers'!$B$2:$B$271,reporting!$B196)</f>
        <v>0</v>
      </c>
      <c r="V196" s="4">
        <f>SUMIFS('Selected scen drivers'!V$2:V$271,'Selected scen drivers'!$A$2:$A$271,reporting!$A196,'Selected scen drivers'!$B$2:$B$271,reporting!$B196)</f>
        <v>0</v>
      </c>
      <c r="W196" s="4">
        <f>SUMIFS('Selected scen drivers'!W$2:W$271,'Selected scen drivers'!$A$2:$A$271,reporting!$A196,'Selected scen drivers'!$B$2:$B$271,reporting!$B196)</f>
        <v>0</v>
      </c>
      <c r="X196">
        <v>2</v>
      </c>
    </row>
    <row r="197" spans="1:24" ht="14.25" x14ac:dyDescent="0.45">
      <c r="A197" s="1">
        <f t="shared" si="4"/>
        <v>33</v>
      </c>
      <c r="B197" s="1">
        <f t="shared" si="5"/>
        <v>1</v>
      </c>
      <c r="D197" t="str">
        <f>IFERROR("rep_"&amp;VLOOKUP(B197,Classification!$N$5:$O$14,2,FALSE),"\I:")</f>
        <v>rep_GDP</v>
      </c>
      <c r="E197" t="str">
        <f>IFERROR(VLOOKUP(A197,Classification!$A$4:$B$39,2,FALSE),"\I:")</f>
        <v>\I:</v>
      </c>
      <c r="F197" s="4">
        <f>SUMIFS('Selected scen drivers'!F$2:F$271,'Selected scen drivers'!$A$2:$A$271,reporting!$A197,'Selected scen drivers'!$B$2:$B$271,reporting!$B197)</f>
        <v>0</v>
      </c>
      <c r="G197" s="4">
        <f>SUMIFS('Selected scen drivers'!G$2:G$271,'Selected scen drivers'!$A$2:$A$271,reporting!$A197,'Selected scen drivers'!$B$2:$B$271,reporting!$B197)</f>
        <v>0</v>
      </c>
      <c r="H197" s="4">
        <f>SUMIFS('Selected scen drivers'!H$2:H$271,'Selected scen drivers'!$A$2:$A$271,reporting!$A197,'Selected scen drivers'!$B$2:$B$271,reporting!$B197)</f>
        <v>0</v>
      </c>
      <c r="I197" s="4">
        <f>SUMIFS('Selected scen drivers'!I$2:I$271,'Selected scen drivers'!$A$2:$A$271,reporting!$A197,'Selected scen drivers'!$B$2:$B$271,reporting!$B197)</f>
        <v>0</v>
      </c>
      <c r="J197" s="4">
        <f>SUMIFS('Selected scen drivers'!J$2:J$271,'Selected scen drivers'!$A$2:$A$271,reporting!$A197,'Selected scen drivers'!$B$2:$B$271,reporting!$B197)</f>
        <v>0</v>
      </c>
      <c r="K197" s="4">
        <f>SUMIFS('Selected scen drivers'!K$2:K$271,'Selected scen drivers'!$A$2:$A$271,reporting!$A197,'Selected scen drivers'!$B$2:$B$271,reporting!$B197)</f>
        <v>0</v>
      </c>
      <c r="L197" s="4">
        <f>SUMIFS('Selected scen drivers'!L$2:L$271,'Selected scen drivers'!$A$2:$A$271,reporting!$A197,'Selected scen drivers'!$B$2:$B$271,reporting!$B197)</f>
        <v>0</v>
      </c>
      <c r="M197" s="4">
        <f>SUMIFS('Selected scen drivers'!M$2:M$271,'Selected scen drivers'!$A$2:$A$271,reporting!$A197,'Selected scen drivers'!$B$2:$B$271,reporting!$B197)</f>
        <v>0</v>
      </c>
      <c r="N197" s="4">
        <f>SUMIFS('Selected scen drivers'!N$2:N$271,'Selected scen drivers'!$A$2:$A$271,reporting!$A197,'Selected scen drivers'!$B$2:$B$271,reporting!$B197)</f>
        <v>0</v>
      </c>
      <c r="O197" s="4">
        <f>SUMIFS('Selected scen drivers'!O$2:O$271,'Selected scen drivers'!$A$2:$A$271,reporting!$A197,'Selected scen drivers'!$B$2:$B$271,reporting!$B197)</f>
        <v>0</v>
      </c>
      <c r="P197" s="4">
        <f>SUMIFS('Selected scen drivers'!P$2:P$271,'Selected scen drivers'!$A$2:$A$271,reporting!$A197,'Selected scen drivers'!$B$2:$B$271,reporting!$B197)</f>
        <v>0</v>
      </c>
      <c r="Q197" s="4">
        <f>SUMIFS('Selected scen drivers'!Q$2:Q$271,'Selected scen drivers'!$A$2:$A$271,reporting!$A197,'Selected scen drivers'!$B$2:$B$271,reporting!$B197)</f>
        <v>0</v>
      </c>
      <c r="R197" s="4">
        <f>SUMIFS('Selected scen drivers'!R$2:R$271,'Selected scen drivers'!$A$2:$A$271,reporting!$A197,'Selected scen drivers'!$B$2:$B$271,reporting!$B197)</f>
        <v>0</v>
      </c>
      <c r="S197" s="4">
        <f>SUMIFS('Selected scen drivers'!S$2:S$271,'Selected scen drivers'!$A$2:$A$271,reporting!$A197,'Selected scen drivers'!$B$2:$B$271,reporting!$B197)</f>
        <v>0</v>
      </c>
      <c r="T197" s="4">
        <f>SUMIFS('Selected scen drivers'!T$2:T$271,'Selected scen drivers'!$A$2:$A$271,reporting!$A197,'Selected scen drivers'!$B$2:$B$271,reporting!$B197)</f>
        <v>0</v>
      </c>
      <c r="U197" s="4">
        <f>SUMIFS('Selected scen drivers'!U$2:U$271,'Selected scen drivers'!$A$2:$A$271,reporting!$A197,'Selected scen drivers'!$B$2:$B$271,reporting!$B197)</f>
        <v>0</v>
      </c>
      <c r="V197" s="4">
        <f>SUMIFS('Selected scen drivers'!V$2:V$271,'Selected scen drivers'!$A$2:$A$271,reporting!$A197,'Selected scen drivers'!$B$2:$B$271,reporting!$B197)</f>
        <v>0</v>
      </c>
      <c r="W197" s="4">
        <f>SUMIFS('Selected scen drivers'!W$2:W$271,'Selected scen drivers'!$A$2:$A$271,reporting!$A197,'Selected scen drivers'!$B$2:$B$271,reporting!$B197)</f>
        <v>0</v>
      </c>
      <c r="X197">
        <v>2</v>
      </c>
    </row>
    <row r="198" spans="1:24" ht="14.25" x14ac:dyDescent="0.45">
      <c r="A198" s="1">
        <f t="shared" si="4"/>
        <v>33</v>
      </c>
      <c r="B198" s="1">
        <f t="shared" si="5"/>
        <v>2</v>
      </c>
      <c r="D198" t="str">
        <f>IFERROR("rep_"&amp;VLOOKUP(B198,Classification!$N$5:$O$14,2,FALSE),"\I:")</f>
        <v>rep_GDPAGR</v>
      </c>
      <c r="E198" t="str">
        <f>IFERROR(VLOOKUP(A198,Classification!$A$4:$B$39,2,FALSE),"\I:")</f>
        <v>\I:</v>
      </c>
      <c r="F198" s="4">
        <f>SUMIFS('Selected scen drivers'!F$2:F$271,'Selected scen drivers'!$A$2:$A$271,reporting!$A198,'Selected scen drivers'!$B$2:$B$271,reporting!$B198)</f>
        <v>0</v>
      </c>
      <c r="G198" s="4">
        <f>SUMIFS('Selected scen drivers'!G$2:G$271,'Selected scen drivers'!$A$2:$A$271,reporting!$A198,'Selected scen drivers'!$B$2:$B$271,reporting!$B198)</f>
        <v>0</v>
      </c>
      <c r="H198" s="4">
        <f>SUMIFS('Selected scen drivers'!H$2:H$271,'Selected scen drivers'!$A$2:$A$271,reporting!$A198,'Selected scen drivers'!$B$2:$B$271,reporting!$B198)</f>
        <v>0</v>
      </c>
      <c r="I198" s="4">
        <f>SUMIFS('Selected scen drivers'!I$2:I$271,'Selected scen drivers'!$A$2:$A$271,reporting!$A198,'Selected scen drivers'!$B$2:$B$271,reporting!$B198)</f>
        <v>0</v>
      </c>
      <c r="J198" s="4">
        <f>SUMIFS('Selected scen drivers'!J$2:J$271,'Selected scen drivers'!$A$2:$A$271,reporting!$A198,'Selected scen drivers'!$B$2:$B$271,reporting!$B198)</f>
        <v>0</v>
      </c>
      <c r="K198" s="4">
        <f>SUMIFS('Selected scen drivers'!K$2:K$271,'Selected scen drivers'!$A$2:$A$271,reporting!$A198,'Selected scen drivers'!$B$2:$B$271,reporting!$B198)</f>
        <v>0</v>
      </c>
      <c r="L198" s="4">
        <f>SUMIFS('Selected scen drivers'!L$2:L$271,'Selected scen drivers'!$A$2:$A$271,reporting!$A198,'Selected scen drivers'!$B$2:$B$271,reporting!$B198)</f>
        <v>0</v>
      </c>
      <c r="M198" s="4">
        <f>SUMIFS('Selected scen drivers'!M$2:M$271,'Selected scen drivers'!$A$2:$A$271,reporting!$A198,'Selected scen drivers'!$B$2:$B$271,reporting!$B198)</f>
        <v>0</v>
      </c>
      <c r="N198" s="4">
        <f>SUMIFS('Selected scen drivers'!N$2:N$271,'Selected scen drivers'!$A$2:$A$271,reporting!$A198,'Selected scen drivers'!$B$2:$B$271,reporting!$B198)</f>
        <v>0</v>
      </c>
      <c r="O198" s="4">
        <f>SUMIFS('Selected scen drivers'!O$2:O$271,'Selected scen drivers'!$A$2:$A$271,reporting!$A198,'Selected scen drivers'!$B$2:$B$271,reporting!$B198)</f>
        <v>0</v>
      </c>
      <c r="P198" s="4">
        <f>SUMIFS('Selected scen drivers'!P$2:P$271,'Selected scen drivers'!$A$2:$A$271,reporting!$A198,'Selected scen drivers'!$B$2:$B$271,reporting!$B198)</f>
        <v>0</v>
      </c>
      <c r="Q198" s="4">
        <f>SUMIFS('Selected scen drivers'!Q$2:Q$271,'Selected scen drivers'!$A$2:$A$271,reporting!$A198,'Selected scen drivers'!$B$2:$B$271,reporting!$B198)</f>
        <v>0</v>
      </c>
      <c r="R198" s="4">
        <f>SUMIFS('Selected scen drivers'!R$2:R$271,'Selected scen drivers'!$A$2:$A$271,reporting!$A198,'Selected scen drivers'!$B$2:$B$271,reporting!$B198)</f>
        <v>0</v>
      </c>
      <c r="S198" s="4">
        <f>SUMIFS('Selected scen drivers'!S$2:S$271,'Selected scen drivers'!$A$2:$A$271,reporting!$A198,'Selected scen drivers'!$B$2:$B$271,reporting!$B198)</f>
        <v>0</v>
      </c>
      <c r="T198" s="4">
        <f>SUMIFS('Selected scen drivers'!T$2:T$271,'Selected scen drivers'!$A$2:$A$271,reporting!$A198,'Selected scen drivers'!$B$2:$B$271,reporting!$B198)</f>
        <v>0</v>
      </c>
      <c r="U198" s="4">
        <f>SUMIFS('Selected scen drivers'!U$2:U$271,'Selected scen drivers'!$A$2:$A$271,reporting!$A198,'Selected scen drivers'!$B$2:$B$271,reporting!$B198)</f>
        <v>0</v>
      </c>
      <c r="V198" s="4">
        <f>SUMIFS('Selected scen drivers'!V$2:V$271,'Selected scen drivers'!$A$2:$A$271,reporting!$A198,'Selected scen drivers'!$B$2:$B$271,reporting!$B198)</f>
        <v>0</v>
      </c>
      <c r="W198" s="4">
        <f>SUMIFS('Selected scen drivers'!W$2:W$271,'Selected scen drivers'!$A$2:$A$271,reporting!$A198,'Selected scen drivers'!$B$2:$B$271,reporting!$B198)</f>
        <v>0</v>
      </c>
      <c r="X198">
        <v>2</v>
      </c>
    </row>
    <row r="199" spans="1:24" ht="14.25" x14ac:dyDescent="0.45">
      <c r="A199" s="1">
        <f t="shared" si="4"/>
        <v>33</v>
      </c>
      <c r="B199" s="1">
        <f t="shared" si="5"/>
        <v>3</v>
      </c>
      <c r="D199" t="str">
        <f>IFERROR("rep_"&amp;VLOOKUP(B199,Classification!$N$5:$O$14,2,FALSE),"\I:")</f>
        <v>rep_GDPIND</v>
      </c>
      <c r="E199" t="str">
        <f>IFERROR(VLOOKUP(A199,Classification!$A$4:$B$39,2,FALSE),"\I:")</f>
        <v>\I:</v>
      </c>
      <c r="F199" s="4">
        <f>SUMIFS('Selected scen drivers'!F$2:F$271,'Selected scen drivers'!$A$2:$A$271,reporting!$A199,'Selected scen drivers'!$B$2:$B$271,reporting!$B199)</f>
        <v>0</v>
      </c>
      <c r="G199" s="4">
        <f>SUMIFS('Selected scen drivers'!G$2:G$271,'Selected scen drivers'!$A$2:$A$271,reporting!$A199,'Selected scen drivers'!$B$2:$B$271,reporting!$B199)</f>
        <v>0</v>
      </c>
      <c r="H199" s="4">
        <f>SUMIFS('Selected scen drivers'!H$2:H$271,'Selected scen drivers'!$A$2:$A$271,reporting!$A199,'Selected scen drivers'!$B$2:$B$271,reporting!$B199)</f>
        <v>0</v>
      </c>
      <c r="I199" s="4">
        <f>SUMIFS('Selected scen drivers'!I$2:I$271,'Selected scen drivers'!$A$2:$A$271,reporting!$A199,'Selected scen drivers'!$B$2:$B$271,reporting!$B199)</f>
        <v>0</v>
      </c>
      <c r="J199" s="4">
        <f>SUMIFS('Selected scen drivers'!J$2:J$271,'Selected scen drivers'!$A$2:$A$271,reporting!$A199,'Selected scen drivers'!$B$2:$B$271,reporting!$B199)</f>
        <v>0</v>
      </c>
      <c r="K199" s="4">
        <f>SUMIFS('Selected scen drivers'!K$2:K$271,'Selected scen drivers'!$A$2:$A$271,reporting!$A199,'Selected scen drivers'!$B$2:$B$271,reporting!$B199)</f>
        <v>0</v>
      </c>
      <c r="L199" s="4">
        <f>SUMIFS('Selected scen drivers'!L$2:L$271,'Selected scen drivers'!$A$2:$A$271,reporting!$A199,'Selected scen drivers'!$B$2:$B$271,reporting!$B199)</f>
        <v>0</v>
      </c>
      <c r="M199" s="4">
        <f>SUMIFS('Selected scen drivers'!M$2:M$271,'Selected scen drivers'!$A$2:$A$271,reporting!$A199,'Selected scen drivers'!$B$2:$B$271,reporting!$B199)</f>
        <v>0</v>
      </c>
      <c r="N199" s="4">
        <f>SUMIFS('Selected scen drivers'!N$2:N$271,'Selected scen drivers'!$A$2:$A$271,reporting!$A199,'Selected scen drivers'!$B$2:$B$271,reporting!$B199)</f>
        <v>0</v>
      </c>
      <c r="O199" s="4">
        <f>SUMIFS('Selected scen drivers'!O$2:O$271,'Selected scen drivers'!$A$2:$A$271,reporting!$A199,'Selected scen drivers'!$B$2:$B$271,reporting!$B199)</f>
        <v>0</v>
      </c>
      <c r="P199" s="4">
        <f>SUMIFS('Selected scen drivers'!P$2:P$271,'Selected scen drivers'!$A$2:$A$271,reporting!$A199,'Selected scen drivers'!$B$2:$B$271,reporting!$B199)</f>
        <v>0</v>
      </c>
      <c r="Q199" s="4">
        <f>SUMIFS('Selected scen drivers'!Q$2:Q$271,'Selected scen drivers'!$A$2:$A$271,reporting!$A199,'Selected scen drivers'!$B$2:$B$271,reporting!$B199)</f>
        <v>0</v>
      </c>
      <c r="R199" s="4">
        <f>SUMIFS('Selected scen drivers'!R$2:R$271,'Selected scen drivers'!$A$2:$A$271,reporting!$A199,'Selected scen drivers'!$B$2:$B$271,reporting!$B199)</f>
        <v>0</v>
      </c>
      <c r="S199" s="4">
        <f>SUMIFS('Selected scen drivers'!S$2:S$271,'Selected scen drivers'!$A$2:$A$271,reporting!$A199,'Selected scen drivers'!$B$2:$B$271,reporting!$B199)</f>
        <v>0</v>
      </c>
      <c r="T199" s="4">
        <f>SUMIFS('Selected scen drivers'!T$2:T$271,'Selected scen drivers'!$A$2:$A$271,reporting!$A199,'Selected scen drivers'!$B$2:$B$271,reporting!$B199)</f>
        <v>0</v>
      </c>
      <c r="U199" s="4">
        <f>SUMIFS('Selected scen drivers'!U$2:U$271,'Selected scen drivers'!$A$2:$A$271,reporting!$A199,'Selected scen drivers'!$B$2:$B$271,reporting!$B199)</f>
        <v>0</v>
      </c>
      <c r="V199" s="4">
        <f>SUMIFS('Selected scen drivers'!V$2:V$271,'Selected scen drivers'!$A$2:$A$271,reporting!$A199,'Selected scen drivers'!$B$2:$B$271,reporting!$B199)</f>
        <v>0</v>
      </c>
      <c r="W199" s="4">
        <f>SUMIFS('Selected scen drivers'!W$2:W$271,'Selected scen drivers'!$A$2:$A$271,reporting!$A199,'Selected scen drivers'!$B$2:$B$271,reporting!$B199)</f>
        <v>0</v>
      </c>
      <c r="X199">
        <v>2</v>
      </c>
    </row>
    <row r="200" spans="1:24" ht="14.25" x14ac:dyDescent="0.45">
      <c r="A200" s="1">
        <f t="shared" si="4"/>
        <v>33</v>
      </c>
      <c r="B200" s="1">
        <f t="shared" si="5"/>
        <v>7</v>
      </c>
      <c r="D200" t="str">
        <f>IFERROR("rep_"&amp;VLOOKUP(B200,Classification!$N$5:$O$14,2,FALSE),"\I:")</f>
        <v>rep_GDPSER</v>
      </c>
      <c r="E200" t="str">
        <f>IFERROR(VLOOKUP(A200,Classification!$A$4:$B$39,2,FALSE),"\I:")</f>
        <v>\I:</v>
      </c>
      <c r="F200" s="4">
        <f>SUMIFS('Selected scen drivers'!F$2:F$271,'Selected scen drivers'!$A$2:$A$271,reporting!$A200,'Selected scen drivers'!$B$2:$B$271,reporting!$B200)</f>
        <v>0</v>
      </c>
      <c r="G200" s="4">
        <f>SUMIFS('Selected scen drivers'!G$2:G$271,'Selected scen drivers'!$A$2:$A$271,reporting!$A200,'Selected scen drivers'!$B$2:$B$271,reporting!$B200)</f>
        <v>0</v>
      </c>
      <c r="H200" s="4">
        <f>SUMIFS('Selected scen drivers'!H$2:H$271,'Selected scen drivers'!$A$2:$A$271,reporting!$A200,'Selected scen drivers'!$B$2:$B$271,reporting!$B200)</f>
        <v>0</v>
      </c>
      <c r="I200" s="4">
        <f>SUMIFS('Selected scen drivers'!I$2:I$271,'Selected scen drivers'!$A$2:$A$271,reporting!$A200,'Selected scen drivers'!$B$2:$B$271,reporting!$B200)</f>
        <v>0</v>
      </c>
      <c r="J200" s="4">
        <f>SUMIFS('Selected scen drivers'!J$2:J$271,'Selected scen drivers'!$A$2:$A$271,reporting!$A200,'Selected scen drivers'!$B$2:$B$271,reporting!$B200)</f>
        <v>0</v>
      </c>
      <c r="K200" s="4">
        <f>SUMIFS('Selected scen drivers'!K$2:K$271,'Selected scen drivers'!$A$2:$A$271,reporting!$A200,'Selected scen drivers'!$B$2:$B$271,reporting!$B200)</f>
        <v>0</v>
      </c>
      <c r="L200" s="4">
        <f>SUMIFS('Selected scen drivers'!L$2:L$271,'Selected scen drivers'!$A$2:$A$271,reporting!$A200,'Selected scen drivers'!$B$2:$B$271,reporting!$B200)</f>
        <v>0</v>
      </c>
      <c r="M200" s="4">
        <f>SUMIFS('Selected scen drivers'!M$2:M$271,'Selected scen drivers'!$A$2:$A$271,reporting!$A200,'Selected scen drivers'!$B$2:$B$271,reporting!$B200)</f>
        <v>0</v>
      </c>
      <c r="N200" s="4">
        <f>SUMIFS('Selected scen drivers'!N$2:N$271,'Selected scen drivers'!$A$2:$A$271,reporting!$A200,'Selected scen drivers'!$B$2:$B$271,reporting!$B200)</f>
        <v>0</v>
      </c>
      <c r="O200" s="4">
        <f>SUMIFS('Selected scen drivers'!O$2:O$271,'Selected scen drivers'!$A$2:$A$271,reporting!$A200,'Selected scen drivers'!$B$2:$B$271,reporting!$B200)</f>
        <v>0</v>
      </c>
      <c r="P200" s="4">
        <f>SUMIFS('Selected scen drivers'!P$2:P$271,'Selected scen drivers'!$A$2:$A$271,reporting!$A200,'Selected scen drivers'!$B$2:$B$271,reporting!$B200)</f>
        <v>0</v>
      </c>
      <c r="Q200" s="4">
        <f>SUMIFS('Selected scen drivers'!Q$2:Q$271,'Selected scen drivers'!$A$2:$A$271,reporting!$A200,'Selected scen drivers'!$B$2:$B$271,reporting!$B200)</f>
        <v>0</v>
      </c>
      <c r="R200" s="4">
        <f>SUMIFS('Selected scen drivers'!R$2:R$271,'Selected scen drivers'!$A$2:$A$271,reporting!$A200,'Selected scen drivers'!$B$2:$B$271,reporting!$B200)</f>
        <v>0</v>
      </c>
      <c r="S200" s="4">
        <f>SUMIFS('Selected scen drivers'!S$2:S$271,'Selected scen drivers'!$A$2:$A$271,reporting!$A200,'Selected scen drivers'!$B$2:$B$271,reporting!$B200)</f>
        <v>0</v>
      </c>
      <c r="T200" s="4">
        <f>SUMIFS('Selected scen drivers'!T$2:T$271,'Selected scen drivers'!$A$2:$A$271,reporting!$A200,'Selected scen drivers'!$B$2:$B$271,reporting!$B200)</f>
        <v>0</v>
      </c>
      <c r="U200" s="4">
        <f>SUMIFS('Selected scen drivers'!U$2:U$271,'Selected scen drivers'!$A$2:$A$271,reporting!$A200,'Selected scen drivers'!$B$2:$B$271,reporting!$B200)</f>
        <v>0</v>
      </c>
      <c r="V200" s="4">
        <f>SUMIFS('Selected scen drivers'!V$2:V$271,'Selected scen drivers'!$A$2:$A$271,reporting!$A200,'Selected scen drivers'!$B$2:$B$271,reporting!$B200)</f>
        <v>0</v>
      </c>
      <c r="W200" s="4">
        <f>SUMIFS('Selected scen drivers'!W$2:W$271,'Selected scen drivers'!$A$2:$A$271,reporting!$A200,'Selected scen drivers'!$B$2:$B$271,reporting!$B200)</f>
        <v>0</v>
      </c>
      <c r="X200">
        <v>2</v>
      </c>
    </row>
    <row r="201" spans="1:24" ht="14.25" x14ac:dyDescent="0.45">
      <c r="A201" s="1">
        <f t="shared" si="4"/>
        <v>33</v>
      </c>
      <c r="B201" s="1">
        <f t="shared" si="5"/>
        <v>8</v>
      </c>
      <c r="D201" t="str">
        <f>IFERROR("rep_"&amp;VLOOKUP(B201,Classification!$N$5:$O$14,2,FALSE),"\I:")</f>
        <v>rep_HOU</v>
      </c>
      <c r="E201" t="str">
        <f>IFERROR(VLOOKUP(A201,Classification!$A$4:$B$39,2,FALSE),"\I:")</f>
        <v>\I:</v>
      </c>
      <c r="F201" s="4">
        <f>SUMIFS('Selected scen drivers'!F$2:F$271,'Selected scen drivers'!$A$2:$A$271,reporting!$A201,'Selected scen drivers'!$B$2:$B$271,reporting!$B201)</f>
        <v>0</v>
      </c>
      <c r="G201" s="4">
        <f>SUMIFS('Selected scen drivers'!G$2:G$271,'Selected scen drivers'!$A$2:$A$271,reporting!$A201,'Selected scen drivers'!$B$2:$B$271,reporting!$B201)</f>
        <v>0</v>
      </c>
      <c r="H201" s="4">
        <f>SUMIFS('Selected scen drivers'!H$2:H$271,'Selected scen drivers'!$A$2:$A$271,reporting!$A201,'Selected scen drivers'!$B$2:$B$271,reporting!$B201)</f>
        <v>0</v>
      </c>
      <c r="I201" s="4">
        <f>SUMIFS('Selected scen drivers'!I$2:I$271,'Selected scen drivers'!$A$2:$A$271,reporting!$A201,'Selected scen drivers'!$B$2:$B$271,reporting!$B201)</f>
        <v>0</v>
      </c>
      <c r="J201" s="4">
        <f>SUMIFS('Selected scen drivers'!J$2:J$271,'Selected scen drivers'!$A$2:$A$271,reporting!$A201,'Selected scen drivers'!$B$2:$B$271,reporting!$B201)</f>
        <v>0</v>
      </c>
      <c r="K201" s="4">
        <f>SUMIFS('Selected scen drivers'!K$2:K$271,'Selected scen drivers'!$A$2:$A$271,reporting!$A201,'Selected scen drivers'!$B$2:$B$271,reporting!$B201)</f>
        <v>0</v>
      </c>
      <c r="L201" s="4">
        <f>SUMIFS('Selected scen drivers'!L$2:L$271,'Selected scen drivers'!$A$2:$A$271,reporting!$A201,'Selected scen drivers'!$B$2:$B$271,reporting!$B201)</f>
        <v>0</v>
      </c>
      <c r="M201" s="4">
        <f>SUMIFS('Selected scen drivers'!M$2:M$271,'Selected scen drivers'!$A$2:$A$271,reporting!$A201,'Selected scen drivers'!$B$2:$B$271,reporting!$B201)</f>
        <v>0</v>
      </c>
      <c r="N201" s="4">
        <f>SUMIFS('Selected scen drivers'!N$2:N$271,'Selected scen drivers'!$A$2:$A$271,reporting!$A201,'Selected scen drivers'!$B$2:$B$271,reporting!$B201)</f>
        <v>0</v>
      </c>
      <c r="O201" s="4">
        <f>SUMIFS('Selected scen drivers'!O$2:O$271,'Selected scen drivers'!$A$2:$A$271,reporting!$A201,'Selected scen drivers'!$B$2:$B$271,reporting!$B201)</f>
        <v>0</v>
      </c>
      <c r="P201" s="4">
        <f>SUMIFS('Selected scen drivers'!P$2:P$271,'Selected scen drivers'!$A$2:$A$271,reporting!$A201,'Selected scen drivers'!$B$2:$B$271,reporting!$B201)</f>
        <v>0</v>
      </c>
      <c r="Q201" s="4">
        <f>SUMIFS('Selected scen drivers'!Q$2:Q$271,'Selected scen drivers'!$A$2:$A$271,reporting!$A201,'Selected scen drivers'!$B$2:$B$271,reporting!$B201)</f>
        <v>0</v>
      </c>
      <c r="R201" s="4">
        <f>SUMIFS('Selected scen drivers'!R$2:R$271,'Selected scen drivers'!$A$2:$A$271,reporting!$A201,'Selected scen drivers'!$B$2:$B$271,reporting!$B201)</f>
        <v>0</v>
      </c>
      <c r="S201" s="4">
        <f>SUMIFS('Selected scen drivers'!S$2:S$271,'Selected scen drivers'!$A$2:$A$271,reporting!$A201,'Selected scen drivers'!$B$2:$B$271,reporting!$B201)</f>
        <v>0</v>
      </c>
      <c r="T201" s="4">
        <f>SUMIFS('Selected scen drivers'!T$2:T$271,'Selected scen drivers'!$A$2:$A$271,reporting!$A201,'Selected scen drivers'!$B$2:$B$271,reporting!$B201)</f>
        <v>0</v>
      </c>
      <c r="U201" s="4">
        <f>SUMIFS('Selected scen drivers'!U$2:U$271,'Selected scen drivers'!$A$2:$A$271,reporting!$A201,'Selected scen drivers'!$B$2:$B$271,reporting!$B201)</f>
        <v>0</v>
      </c>
      <c r="V201" s="4">
        <f>SUMIFS('Selected scen drivers'!V$2:V$271,'Selected scen drivers'!$A$2:$A$271,reporting!$A201,'Selected scen drivers'!$B$2:$B$271,reporting!$B201)</f>
        <v>0</v>
      </c>
      <c r="W201" s="4">
        <f>SUMIFS('Selected scen drivers'!W$2:W$271,'Selected scen drivers'!$A$2:$A$271,reporting!$A201,'Selected scen drivers'!$B$2:$B$271,reporting!$B201)</f>
        <v>0</v>
      </c>
      <c r="X201">
        <v>2</v>
      </c>
    </row>
    <row r="202" spans="1:24" ht="14.25" x14ac:dyDescent="0.45">
      <c r="A202" s="1">
        <f t="shared" si="4"/>
        <v>33</v>
      </c>
      <c r="B202" s="1">
        <f t="shared" si="5"/>
        <v>9</v>
      </c>
      <c r="D202" t="str">
        <f>IFERROR("rep_"&amp;VLOOKUP(B202,Classification!$N$5:$O$14,2,FALSE),"\I:")</f>
        <v>rep_POP</v>
      </c>
      <c r="E202" t="str">
        <f>IFERROR(VLOOKUP(A202,Classification!$A$4:$B$39,2,FALSE),"\I:")</f>
        <v>\I:</v>
      </c>
      <c r="F202" s="4">
        <f>SUMIFS('Selected scen drivers'!F$2:F$271,'Selected scen drivers'!$A$2:$A$271,reporting!$A202,'Selected scen drivers'!$B$2:$B$271,reporting!$B202)</f>
        <v>0</v>
      </c>
      <c r="G202" s="4">
        <f>SUMIFS('Selected scen drivers'!G$2:G$271,'Selected scen drivers'!$A$2:$A$271,reporting!$A202,'Selected scen drivers'!$B$2:$B$271,reporting!$B202)</f>
        <v>0</v>
      </c>
      <c r="H202" s="4">
        <f>SUMIFS('Selected scen drivers'!H$2:H$271,'Selected scen drivers'!$A$2:$A$271,reporting!$A202,'Selected scen drivers'!$B$2:$B$271,reporting!$B202)</f>
        <v>0</v>
      </c>
      <c r="I202" s="4">
        <f>SUMIFS('Selected scen drivers'!I$2:I$271,'Selected scen drivers'!$A$2:$A$271,reporting!$A202,'Selected scen drivers'!$B$2:$B$271,reporting!$B202)</f>
        <v>0</v>
      </c>
      <c r="J202" s="4">
        <f>SUMIFS('Selected scen drivers'!J$2:J$271,'Selected scen drivers'!$A$2:$A$271,reporting!$A202,'Selected scen drivers'!$B$2:$B$271,reporting!$B202)</f>
        <v>0</v>
      </c>
      <c r="K202" s="4">
        <f>SUMIFS('Selected scen drivers'!K$2:K$271,'Selected scen drivers'!$A$2:$A$271,reporting!$A202,'Selected scen drivers'!$B$2:$B$271,reporting!$B202)</f>
        <v>0</v>
      </c>
      <c r="L202" s="4">
        <f>SUMIFS('Selected scen drivers'!L$2:L$271,'Selected scen drivers'!$A$2:$A$271,reporting!$A202,'Selected scen drivers'!$B$2:$B$271,reporting!$B202)</f>
        <v>0</v>
      </c>
      <c r="M202" s="4">
        <f>SUMIFS('Selected scen drivers'!M$2:M$271,'Selected scen drivers'!$A$2:$A$271,reporting!$A202,'Selected scen drivers'!$B$2:$B$271,reporting!$B202)</f>
        <v>0</v>
      </c>
      <c r="N202" s="4">
        <f>SUMIFS('Selected scen drivers'!N$2:N$271,'Selected scen drivers'!$A$2:$A$271,reporting!$A202,'Selected scen drivers'!$B$2:$B$271,reporting!$B202)</f>
        <v>0</v>
      </c>
      <c r="O202" s="4">
        <f>SUMIFS('Selected scen drivers'!O$2:O$271,'Selected scen drivers'!$A$2:$A$271,reporting!$A202,'Selected scen drivers'!$B$2:$B$271,reporting!$B202)</f>
        <v>0</v>
      </c>
      <c r="P202" s="4">
        <f>SUMIFS('Selected scen drivers'!P$2:P$271,'Selected scen drivers'!$A$2:$A$271,reporting!$A202,'Selected scen drivers'!$B$2:$B$271,reporting!$B202)</f>
        <v>0</v>
      </c>
      <c r="Q202" s="4">
        <f>SUMIFS('Selected scen drivers'!Q$2:Q$271,'Selected scen drivers'!$A$2:$A$271,reporting!$A202,'Selected scen drivers'!$B$2:$B$271,reporting!$B202)</f>
        <v>0</v>
      </c>
      <c r="R202" s="4">
        <f>SUMIFS('Selected scen drivers'!R$2:R$271,'Selected scen drivers'!$A$2:$A$271,reporting!$A202,'Selected scen drivers'!$B$2:$B$271,reporting!$B202)</f>
        <v>0</v>
      </c>
      <c r="S202" s="4">
        <f>SUMIFS('Selected scen drivers'!S$2:S$271,'Selected scen drivers'!$A$2:$A$271,reporting!$A202,'Selected scen drivers'!$B$2:$B$271,reporting!$B202)</f>
        <v>0</v>
      </c>
      <c r="T202" s="4">
        <f>SUMIFS('Selected scen drivers'!T$2:T$271,'Selected scen drivers'!$A$2:$A$271,reporting!$A202,'Selected scen drivers'!$B$2:$B$271,reporting!$B202)</f>
        <v>0</v>
      </c>
      <c r="U202" s="4">
        <f>SUMIFS('Selected scen drivers'!U$2:U$271,'Selected scen drivers'!$A$2:$A$271,reporting!$A202,'Selected scen drivers'!$B$2:$B$271,reporting!$B202)</f>
        <v>0</v>
      </c>
      <c r="V202" s="4">
        <f>SUMIFS('Selected scen drivers'!V$2:V$271,'Selected scen drivers'!$A$2:$A$271,reporting!$A202,'Selected scen drivers'!$B$2:$B$271,reporting!$B202)</f>
        <v>0</v>
      </c>
      <c r="W202" s="4">
        <f>SUMIFS('Selected scen drivers'!W$2:W$271,'Selected scen drivers'!$A$2:$A$271,reporting!$A202,'Selected scen drivers'!$B$2:$B$271,reporting!$B202)</f>
        <v>0</v>
      </c>
      <c r="X202">
        <v>2</v>
      </c>
    </row>
    <row r="203" spans="1:24" ht="14.25" x14ac:dyDescent="0.45">
      <c r="A203" s="1">
        <f t="shared" ref="A203:A214" si="6">A197+1</f>
        <v>34</v>
      </c>
      <c r="B203" s="1">
        <f t="shared" ref="B203:B214" si="7">B197</f>
        <v>1</v>
      </c>
      <c r="D203" t="str">
        <f>IFERROR("rep_"&amp;VLOOKUP(B203,Classification!$N$5:$O$14,2,FALSE),"\I:")</f>
        <v>rep_GDP</v>
      </c>
      <c r="E203" t="str">
        <f>IFERROR(VLOOKUP(A203,Classification!$A$4:$B$39,2,FALSE),"\I:")</f>
        <v>\I:</v>
      </c>
      <c r="F203" s="4">
        <f>SUMIFS('Selected scen drivers'!F$2:F$271,'Selected scen drivers'!$A$2:$A$271,reporting!$A203,'Selected scen drivers'!$B$2:$B$271,reporting!$B203)</f>
        <v>0</v>
      </c>
      <c r="G203" s="4">
        <f>SUMIFS('Selected scen drivers'!G$2:G$271,'Selected scen drivers'!$A$2:$A$271,reporting!$A203,'Selected scen drivers'!$B$2:$B$271,reporting!$B203)</f>
        <v>0</v>
      </c>
      <c r="H203" s="4">
        <f>SUMIFS('Selected scen drivers'!H$2:H$271,'Selected scen drivers'!$A$2:$A$271,reporting!$A203,'Selected scen drivers'!$B$2:$B$271,reporting!$B203)</f>
        <v>0</v>
      </c>
      <c r="I203" s="4">
        <f>SUMIFS('Selected scen drivers'!I$2:I$271,'Selected scen drivers'!$A$2:$A$271,reporting!$A203,'Selected scen drivers'!$B$2:$B$271,reporting!$B203)</f>
        <v>0</v>
      </c>
      <c r="J203" s="4">
        <f>SUMIFS('Selected scen drivers'!J$2:J$271,'Selected scen drivers'!$A$2:$A$271,reporting!$A203,'Selected scen drivers'!$B$2:$B$271,reporting!$B203)</f>
        <v>0</v>
      </c>
      <c r="K203" s="4">
        <f>SUMIFS('Selected scen drivers'!K$2:K$271,'Selected scen drivers'!$A$2:$A$271,reporting!$A203,'Selected scen drivers'!$B$2:$B$271,reporting!$B203)</f>
        <v>0</v>
      </c>
      <c r="L203" s="4">
        <f>SUMIFS('Selected scen drivers'!L$2:L$271,'Selected scen drivers'!$A$2:$A$271,reporting!$A203,'Selected scen drivers'!$B$2:$B$271,reporting!$B203)</f>
        <v>0</v>
      </c>
      <c r="M203" s="4">
        <f>SUMIFS('Selected scen drivers'!M$2:M$271,'Selected scen drivers'!$A$2:$A$271,reporting!$A203,'Selected scen drivers'!$B$2:$B$271,reporting!$B203)</f>
        <v>0</v>
      </c>
      <c r="N203" s="4">
        <f>SUMIFS('Selected scen drivers'!N$2:N$271,'Selected scen drivers'!$A$2:$A$271,reporting!$A203,'Selected scen drivers'!$B$2:$B$271,reporting!$B203)</f>
        <v>0</v>
      </c>
      <c r="O203" s="4">
        <f>SUMIFS('Selected scen drivers'!O$2:O$271,'Selected scen drivers'!$A$2:$A$271,reporting!$A203,'Selected scen drivers'!$B$2:$B$271,reporting!$B203)</f>
        <v>0</v>
      </c>
      <c r="P203" s="4">
        <f>SUMIFS('Selected scen drivers'!P$2:P$271,'Selected scen drivers'!$A$2:$A$271,reporting!$A203,'Selected scen drivers'!$B$2:$B$271,reporting!$B203)</f>
        <v>0</v>
      </c>
      <c r="Q203" s="4">
        <f>SUMIFS('Selected scen drivers'!Q$2:Q$271,'Selected scen drivers'!$A$2:$A$271,reporting!$A203,'Selected scen drivers'!$B$2:$B$271,reporting!$B203)</f>
        <v>0</v>
      </c>
      <c r="R203" s="4">
        <f>SUMIFS('Selected scen drivers'!R$2:R$271,'Selected scen drivers'!$A$2:$A$271,reporting!$A203,'Selected scen drivers'!$B$2:$B$271,reporting!$B203)</f>
        <v>0</v>
      </c>
      <c r="S203" s="4">
        <f>SUMIFS('Selected scen drivers'!S$2:S$271,'Selected scen drivers'!$A$2:$A$271,reporting!$A203,'Selected scen drivers'!$B$2:$B$271,reporting!$B203)</f>
        <v>0</v>
      </c>
      <c r="T203" s="4">
        <f>SUMIFS('Selected scen drivers'!T$2:T$271,'Selected scen drivers'!$A$2:$A$271,reporting!$A203,'Selected scen drivers'!$B$2:$B$271,reporting!$B203)</f>
        <v>0</v>
      </c>
      <c r="U203" s="4">
        <f>SUMIFS('Selected scen drivers'!U$2:U$271,'Selected scen drivers'!$A$2:$A$271,reporting!$A203,'Selected scen drivers'!$B$2:$B$271,reporting!$B203)</f>
        <v>0</v>
      </c>
      <c r="V203" s="4">
        <f>SUMIFS('Selected scen drivers'!V$2:V$271,'Selected scen drivers'!$A$2:$A$271,reporting!$A203,'Selected scen drivers'!$B$2:$B$271,reporting!$B203)</f>
        <v>0</v>
      </c>
      <c r="W203" s="4">
        <f>SUMIFS('Selected scen drivers'!W$2:W$271,'Selected scen drivers'!$A$2:$A$271,reporting!$A203,'Selected scen drivers'!$B$2:$B$271,reporting!$B203)</f>
        <v>0</v>
      </c>
      <c r="X203">
        <v>2</v>
      </c>
    </row>
    <row r="204" spans="1:24" ht="14.25" x14ac:dyDescent="0.45">
      <c r="A204" s="1">
        <f t="shared" si="6"/>
        <v>34</v>
      </c>
      <c r="B204" s="1">
        <f t="shared" si="7"/>
        <v>2</v>
      </c>
      <c r="D204" t="str">
        <f>IFERROR("rep_"&amp;VLOOKUP(B204,Classification!$N$5:$O$14,2,FALSE),"\I:")</f>
        <v>rep_GDPAGR</v>
      </c>
      <c r="E204" t="str">
        <f>IFERROR(VLOOKUP(A204,Classification!$A$4:$B$39,2,FALSE),"\I:")</f>
        <v>\I:</v>
      </c>
      <c r="F204" s="4">
        <f>SUMIFS('Selected scen drivers'!F$2:F$271,'Selected scen drivers'!$A$2:$A$271,reporting!$A204,'Selected scen drivers'!$B$2:$B$271,reporting!$B204)</f>
        <v>0</v>
      </c>
      <c r="G204" s="4">
        <f>SUMIFS('Selected scen drivers'!G$2:G$271,'Selected scen drivers'!$A$2:$A$271,reporting!$A204,'Selected scen drivers'!$B$2:$B$271,reporting!$B204)</f>
        <v>0</v>
      </c>
      <c r="H204" s="4">
        <f>SUMIFS('Selected scen drivers'!H$2:H$271,'Selected scen drivers'!$A$2:$A$271,reporting!$A204,'Selected scen drivers'!$B$2:$B$271,reporting!$B204)</f>
        <v>0</v>
      </c>
      <c r="I204" s="4">
        <f>SUMIFS('Selected scen drivers'!I$2:I$271,'Selected scen drivers'!$A$2:$A$271,reporting!$A204,'Selected scen drivers'!$B$2:$B$271,reporting!$B204)</f>
        <v>0</v>
      </c>
      <c r="J204" s="4">
        <f>SUMIFS('Selected scen drivers'!J$2:J$271,'Selected scen drivers'!$A$2:$A$271,reporting!$A204,'Selected scen drivers'!$B$2:$B$271,reporting!$B204)</f>
        <v>0</v>
      </c>
      <c r="K204" s="4">
        <f>SUMIFS('Selected scen drivers'!K$2:K$271,'Selected scen drivers'!$A$2:$A$271,reporting!$A204,'Selected scen drivers'!$B$2:$B$271,reporting!$B204)</f>
        <v>0</v>
      </c>
      <c r="L204" s="4">
        <f>SUMIFS('Selected scen drivers'!L$2:L$271,'Selected scen drivers'!$A$2:$A$271,reporting!$A204,'Selected scen drivers'!$B$2:$B$271,reporting!$B204)</f>
        <v>0</v>
      </c>
      <c r="M204" s="4">
        <f>SUMIFS('Selected scen drivers'!M$2:M$271,'Selected scen drivers'!$A$2:$A$271,reporting!$A204,'Selected scen drivers'!$B$2:$B$271,reporting!$B204)</f>
        <v>0</v>
      </c>
      <c r="N204" s="4">
        <f>SUMIFS('Selected scen drivers'!N$2:N$271,'Selected scen drivers'!$A$2:$A$271,reporting!$A204,'Selected scen drivers'!$B$2:$B$271,reporting!$B204)</f>
        <v>0</v>
      </c>
      <c r="O204" s="4">
        <f>SUMIFS('Selected scen drivers'!O$2:O$271,'Selected scen drivers'!$A$2:$A$271,reporting!$A204,'Selected scen drivers'!$B$2:$B$271,reporting!$B204)</f>
        <v>0</v>
      </c>
      <c r="P204" s="4">
        <f>SUMIFS('Selected scen drivers'!P$2:P$271,'Selected scen drivers'!$A$2:$A$271,reporting!$A204,'Selected scen drivers'!$B$2:$B$271,reporting!$B204)</f>
        <v>0</v>
      </c>
      <c r="Q204" s="4">
        <f>SUMIFS('Selected scen drivers'!Q$2:Q$271,'Selected scen drivers'!$A$2:$A$271,reporting!$A204,'Selected scen drivers'!$B$2:$B$271,reporting!$B204)</f>
        <v>0</v>
      </c>
      <c r="R204" s="4">
        <f>SUMIFS('Selected scen drivers'!R$2:R$271,'Selected scen drivers'!$A$2:$A$271,reporting!$A204,'Selected scen drivers'!$B$2:$B$271,reporting!$B204)</f>
        <v>0</v>
      </c>
      <c r="S204" s="4">
        <f>SUMIFS('Selected scen drivers'!S$2:S$271,'Selected scen drivers'!$A$2:$A$271,reporting!$A204,'Selected scen drivers'!$B$2:$B$271,reporting!$B204)</f>
        <v>0</v>
      </c>
      <c r="T204" s="4">
        <f>SUMIFS('Selected scen drivers'!T$2:T$271,'Selected scen drivers'!$A$2:$A$271,reporting!$A204,'Selected scen drivers'!$B$2:$B$271,reporting!$B204)</f>
        <v>0</v>
      </c>
      <c r="U204" s="4">
        <f>SUMIFS('Selected scen drivers'!U$2:U$271,'Selected scen drivers'!$A$2:$A$271,reporting!$A204,'Selected scen drivers'!$B$2:$B$271,reporting!$B204)</f>
        <v>0</v>
      </c>
      <c r="V204" s="4">
        <f>SUMIFS('Selected scen drivers'!V$2:V$271,'Selected scen drivers'!$A$2:$A$271,reporting!$A204,'Selected scen drivers'!$B$2:$B$271,reporting!$B204)</f>
        <v>0</v>
      </c>
      <c r="W204" s="4">
        <f>SUMIFS('Selected scen drivers'!W$2:W$271,'Selected scen drivers'!$A$2:$A$271,reporting!$A204,'Selected scen drivers'!$B$2:$B$271,reporting!$B204)</f>
        <v>0</v>
      </c>
      <c r="X204">
        <v>2</v>
      </c>
    </row>
    <row r="205" spans="1:24" ht="14.25" x14ac:dyDescent="0.45">
      <c r="A205" s="1">
        <f t="shared" si="6"/>
        <v>34</v>
      </c>
      <c r="B205" s="1">
        <f t="shared" si="7"/>
        <v>3</v>
      </c>
      <c r="D205" t="str">
        <f>IFERROR("rep_"&amp;VLOOKUP(B205,Classification!$N$5:$O$14,2,FALSE),"\I:")</f>
        <v>rep_GDPIND</v>
      </c>
      <c r="E205" t="str">
        <f>IFERROR(VLOOKUP(A205,Classification!$A$4:$B$39,2,FALSE),"\I:")</f>
        <v>\I:</v>
      </c>
      <c r="F205" s="4">
        <f>SUMIFS('Selected scen drivers'!F$2:F$271,'Selected scen drivers'!$A$2:$A$271,reporting!$A205,'Selected scen drivers'!$B$2:$B$271,reporting!$B205)</f>
        <v>0</v>
      </c>
      <c r="G205" s="4">
        <f>SUMIFS('Selected scen drivers'!G$2:G$271,'Selected scen drivers'!$A$2:$A$271,reporting!$A205,'Selected scen drivers'!$B$2:$B$271,reporting!$B205)</f>
        <v>0</v>
      </c>
      <c r="H205" s="4">
        <f>SUMIFS('Selected scen drivers'!H$2:H$271,'Selected scen drivers'!$A$2:$A$271,reporting!$A205,'Selected scen drivers'!$B$2:$B$271,reporting!$B205)</f>
        <v>0</v>
      </c>
      <c r="I205" s="4">
        <f>SUMIFS('Selected scen drivers'!I$2:I$271,'Selected scen drivers'!$A$2:$A$271,reporting!$A205,'Selected scen drivers'!$B$2:$B$271,reporting!$B205)</f>
        <v>0</v>
      </c>
      <c r="J205" s="4">
        <f>SUMIFS('Selected scen drivers'!J$2:J$271,'Selected scen drivers'!$A$2:$A$271,reporting!$A205,'Selected scen drivers'!$B$2:$B$271,reporting!$B205)</f>
        <v>0</v>
      </c>
      <c r="K205" s="4">
        <f>SUMIFS('Selected scen drivers'!K$2:K$271,'Selected scen drivers'!$A$2:$A$271,reporting!$A205,'Selected scen drivers'!$B$2:$B$271,reporting!$B205)</f>
        <v>0</v>
      </c>
      <c r="L205" s="4">
        <f>SUMIFS('Selected scen drivers'!L$2:L$271,'Selected scen drivers'!$A$2:$A$271,reporting!$A205,'Selected scen drivers'!$B$2:$B$271,reporting!$B205)</f>
        <v>0</v>
      </c>
      <c r="M205" s="4">
        <f>SUMIFS('Selected scen drivers'!M$2:M$271,'Selected scen drivers'!$A$2:$A$271,reporting!$A205,'Selected scen drivers'!$B$2:$B$271,reporting!$B205)</f>
        <v>0</v>
      </c>
      <c r="N205" s="4">
        <f>SUMIFS('Selected scen drivers'!N$2:N$271,'Selected scen drivers'!$A$2:$A$271,reporting!$A205,'Selected scen drivers'!$B$2:$B$271,reporting!$B205)</f>
        <v>0</v>
      </c>
      <c r="O205" s="4">
        <f>SUMIFS('Selected scen drivers'!O$2:O$271,'Selected scen drivers'!$A$2:$A$271,reporting!$A205,'Selected scen drivers'!$B$2:$B$271,reporting!$B205)</f>
        <v>0</v>
      </c>
      <c r="P205" s="4">
        <f>SUMIFS('Selected scen drivers'!P$2:P$271,'Selected scen drivers'!$A$2:$A$271,reporting!$A205,'Selected scen drivers'!$B$2:$B$271,reporting!$B205)</f>
        <v>0</v>
      </c>
      <c r="Q205" s="4">
        <f>SUMIFS('Selected scen drivers'!Q$2:Q$271,'Selected scen drivers'!$A$2:$A$271,reporting!$A205,'Selected scen drivers'!$B$2:$B$271,reporting!$B205)</f>
        <v>0</v>
      </c>
      <c r="R205" s="4">
        <f>SUMIFS('Selected scen drivers'!R$2:R$271,'Selected scen drivers'!$A$2:$A$271,reporting!$A205,'Selected scen drivers'!$B$2:$B$271,reporting!$B205)</f>
        <v>0</v>
      </c>
      <c r="S205" s="4">
        <f>SUMIFS('Selected scen drivers'!S$2:S$271,'Selected scen drivers'!$A$2:$A$271,reporting!$A205,'Selected scen drivers'!$B$2:$B$271,reporting!$B205)</f>
        <v>0</v>
      </c>
      <c r="T205" s="4">
        <f>SUMIFS('Selected scen drivers'!T$2:T$271,'Selected scen drivers'!$A$2:$A$271,reporting!$A205,'Selected scen drivers'!$B$2:$B$271,reporting!$B205)</f>
        <v>0</v>
      </c>
      <c r="U205" s="4">
        <f>SUMIFS('Selected scen drivers'!U$2:U$271,'Selected scen drivers'!$A$2:$A$271,reporting!$A205,'Selected scen drivers'!$B$2:$B$271,reporting!$B205)</f>
        <v>0</v>
      </c>
      <c r="V205" s="4">
        <f>SUMIFS('Selected scen drivers'!V$2:V$271,'Selected scen drivers'!$A$2:$A$271,reporting!$A205,'Selected scen drivers'!$B$2:$B$271,reporting!$B205)</f>
        <v>0</v>
      </c>
      <c r="W205" s="4">
        <f>SUMIFS('Selected scen drivers'!W$2:W$271,'Selected scen drivers'!$A$2:$A$271,reporting!$A205,'Selected scen drivers'!$B$2:$B$271,reporting!$B205)</f>
        <v>0</v>
      </c>
      <c r="X205">
        <v>2</v>
      </c>
    </row>
    <row r="206" spans="1:24" ht="14.25" x14ac:dyDescent="0.45">
      <c r="A206" s="1">
        <f t="shared" si="6"/>
        <v>34</v>
      </c>
      <c r="B206" s="1">
        <f t="shared" si="7"/>
        <v>7</v>
      </c>
      <c r="D206" t="str">
        <f>IFERROR("rep_"&amp;VLOOKUP(B206,Classification!$N$5:$O$14,2,FALSE),"\I:")</f>
        <v>rep_GDPSER</v>
      </c>
      <c r="E206" t="str">
        <f>IFERROR(VLOOKUP(A206,Classification!$A$4:$B$39,2,FALSE),"\I:")</f>
        <v>\I:</v>
      </c>
      <c r="F206" s="4">
        <f>SUMIFS('Selected scen drivers'!F$2:F$271,'Selected scen drivers'!$A$2:$A$271,reporting!$A206,'Selected scen drivers'!$B$2:$B$271,reporting!$B206)</f>
        <v>0</v>
      </c>
      <c r="G206" s="4">
        <f>SUMIFS('Selected scen drivers'!G$2:G$271,'Selected scen drivers'!$A$2:$A$271,reporting!$A206,'Selected scen drivers'!$B$2:$B$271,reporting!$B206)</f>
        <v>0</v>
      </c>
      <c r="H206" s="4">
        <f>SUMIFS('Selected scen drivers'!H$2:H$271,'Selected scen drivers'!$A$2:$A$271,reporting!$A206,'Selected scen drivers'!$B$2:$B$271,reporting!$B206)</f>
        <v>0</v>
      </c>
      <c r="I206" s="4">
        <f>SUMIFS('Selected scen drivers'!I$2:I$271,'Selected scen drivers'!$A$2:$A$271,reporting!$A206,'Selected scen drivers'!$B$2:$B$271,reporting!$B206)</f>
        <v>0</v>
      </c>
      <c r="J206" s="4">
        <f>SUMIFS('Selected scen drivers'!J$2:J$271,'Selected scen drivers'!$A$2:$A$271,reporting!$A206,'Selected scen drivers'!$B$2:$B$271,reporting!$B206)</f>
        <v>0</v>
      </c>
      <c r="K206" s="4">
        <f>SUMIFS('Selected scen drivers'!K$2:K$271,'Selected scen drivers'!$A$2:$A$271,reporting!$A206,'Selected scen drivers'!$B$2:$B$271,reporting!$B206)</f>
        <v>0</v>
      </c>
      <c r="L206" s="4">
        <f>SUMIFS('Selected scen drivers'!L$2:L$271,'Selected scen drivers'!$A$2:$A$271,reporting!$A206,'Selected scen drivers'!$B$2:$B$271,reporting!$B206)</f>
        <v>0</v>
      </c>
      <c r="M206" s="4">
        <f>SUMIFS('Selected scen drivers'!M$2:M$271,'Selected scen drivers'!$A$2:$A$271,reporting!$A206,'Selected scen drivers'!$B$2:$B$271,reporting!$B206)</f>
        <v>0</v>
      </c>
      <c r="N206" s="4">
        <f>SUMIFS('Selected scen drivers'!N$2:N$271,'Selected scen drivers'!$A$2:$A$271,reporting!$A206,'Selected scen drivers'!$B$2:$B$271,reporting!$B206)</f>
        <v>0</v>
      </c>
      <c r="O206" s="4">
        <f>SUMIFS('Selected scen drivers'!O$2:O$271,'Selected scen drivers'!$A$2:$A$271,reporting!$A206,'Selected scen drivers'!$B$2:$B$271,reporting!$B206)</f>
        <v>0</v>
      </c>
      <c r="P206" s="4">
        <f>SUMIFS('Selected scen drivers'!P$2:P$271,'Selected scen drivers'!$A$2:$A$271,reporting!$A206,'Selected scen drivers'!$B$2:$B$271,reporting!$B206)</f>
        <v>0</v>
      </c>
      <c r="Q206" s="4">
        <f>SUMIFS('Selected scen drivers'!Q$2:Q$271,'Selected scen drivers'!$A$2:$A$271,reporting!$A206,'Selected scen drivers'!$B$2:$B$271,reporting!$B206)</f>
        <v>0</v>
      </c>
      <c r="R206" s="4">
        <f>SUMIFS('Selected scen drivers'!R$2:R$271,'Selected scen drivers'!$A$2:$A$271,reporting!$A206,'Selected scen drivers'!$B$2:$B$271,reporting!$B206)</f>
        <v>0</v>
      </c>
      <c r="S206" s="4">
        <f>SUMIFS('Selected scen drivers'!S$2:S$271,'Selected scen drivers'!$A$2:$A$271,reporting!$A206,'Selected scen drivers'!$B$2:$B$271,reporting!$B206)</f>
        <v>0</v>
      </c>
      <c r="T206" s="4">
        <f>SUMIFS('Selected scen drivers'!T$2:T$271,'Selected scen drivers'!$A$2:$A$271,reporting!$A206,'Selected scen drivers'!$B$2:$B$271,reporting!$B206)</f>
        <v>0</v>
      </c>
      <c r="U206" s="4">
        <f>SUMIFS('Selected scen drivers'!U$2:U$271,'Selected scen drivers'!$A$2:$A$271,reporting!$A206,'Selected scen drivers'!$B$2:$B$271,reporting!$B206)</f>
        <v>0</v>
      </c>
      <c r="V206" s="4">
        <f>SUMIFS('Selected scen drivers'!V$2:V$271,'Selected scen drivers'!$A$2:$A$271,reporting!$A206,'Selected scen drivers'!$B$2:$B$271,reporting!$B206)</f>
        <v>0</v>
      </c>
      <c r="W206" s="4">
        <f>SUMIFS('Selected scen drivers'!W$2:W$271,'Selected scen drivers'!$A$2:$A$271,reporting!$A206,'Selected scen drivers'!$B$2:$B$271,reporting!$B206)</f>
        <v>0</v>
      </c>
      <c r="X206">
        <v>2</v>
      </c>
    </row>
    <row r="207" spans="1:24" ht="14.25" x14ac:dyDescent="0.45">
      <c r="A207" s="1">
        <f t="shared" si="6"/>
        <v>34</v>
      </c>
      <c r="B207" s="1">
        <f t="shared" si="7"/>
        <v>8</v>
      </c>
      <c r="D207" t="str">
        <f>IFERROR("rep_"&amp;VLOOKUP(B207,Classification!$N$5:$O$14,2,FALSE),"\I:")</f>
        <v>rep_HOU</v>
      </c>
      <c r="E207" t="str">
        <f>IFERROR(VLOOKUP(A207,Classification!$A$4:$B$39,2,FALSE),"\I:")</f>
        <v>\I:</v>
      </c>
      <c r="F207" s="4">
        <f>SUMIFS('Selected scen drivers'!F$2:F$271,'Selected scen drivers'!$A$2:$A$271,reporting!$A207,'Selected scen drivers'!$B$2:$B$271,reporting!$B207)</f>
        <v>0</v>
      </c>
      <c r="G207" s="4">
        <f>SUMIFS('Selected scen drivers'!G$2:G$271,'Selected scen drivers'!$A$2:$A$271,reporting!$A207,'Selected scen drivers'!$B$2:$B$271,reporting!$B207)</f>
        <v>0</v>
      </c>
      <c r="H207" s="4">
        <f>SUMIFS('Selected scen drivers'!H$2:H$271,'Selected scen drivers'!$A$2:$A$271,reporting!$A207,'Selected scen drivers'!$B$2:$B$271,reporting!$B207)</f>
        <v>0</v>
      </c>
      <c r="I207" s="4">
        <f>SUMIFS('Selected scen drivers'!I$2:I$271,'Selected scen drivers'!$A$2:$A$271,reporting!$A207,'Selected scen drivers'!$B$2:$B$271,reporting!$B207)</f>
        <v>0</v>
      </c>
      <c r="J207" s="4">
        <f>SUMIFS('Selected scen drivers'!J$2:J$271,'Selected scen drivers'!$A$2:$A$271,reporting!$A207,'Selected scen drivers'!$B$2:$B$271,reporting!$B207)</f>
        <v>0</v>
      </c>
      <c r="K207" s="4">
        <f>SUMIFS('Selected scen drivers'!K$2:K$271,'Selected scen drivers'!$A$2:$A$271,reporting!$A207,'Selected scen drivers'!$B$2:$B$271,reporting!$B207)</f>
        <v>0</v>
      </c>
      <c r="L207" s="4">
        <f>SUMIFS('Selected scen drivers'!L$2:L$271,'Selected scen drivers'!$A$2:$A$271,reporting!$A207,'Selected scen drivers'!$B$2:$B$271,reporting!$B207)</f>
        <v>0</v>
      </c>
      <c r="M207" s="4">
        <f>SUMIFS('Selected scen drivers'!M$2:M$271,'Selected scen drivers'!$A$2:$A$271,reporting!$A207,'Selected scen drivers'!$B$2:$B$271,reporting!$B207)</f>
        <v>0</v>
      </c>
      <c r="N207" s="4">
        <f>SUMIFS('Selected scen drivers'!N$2:N$271,'Selected scen drivers'!$A$2:$A$271,reporting!$A207,'Selected scen drivers'!$B$2:$B$271,reporting!$B207)</f>
        <v>0</v>
      </c>
      <c r="O207" s="4">
        <f>SUMIFS('Selected scen drivers'!O$2:O$271,'Selected scen drivers'!$A$2:$A$271,reporting!$A207,'Selected scen drivers'!$B$2:$B$271,reporting!$B207)</f>
        <v>0</v>
      </c>
      <c r="P207" s="4">
        <f>SUMIFS('Selected scen drivers'!P$2:P$271,'Selected scen drivers'!$A$2:$A$271,reporting!$A207,'Selected scen drivers'!$B$2:$B$271,reporting!$B207)</f>
        <v>0</v>
      </c>
      <c r="Q207" s="4">
        <f>SUMIFS('Selected scen drivers'!Q$2:Q$271,'Selected scen drivers'!$A$2:$A$271,reporting!$A207,'Selected scen drivers'!$B$2:$B$271,reporting!$B207)</f>
        <v>0</v>
      </c>
      <c r="R207" s="4">
        <f>SUMIFS('Selected scen drivers'!R$2:R$271,'Selected scen drivers'!$A$2:$A$271,reporting!$A207,'Selected scen drivers'!$B$2:$B$271,reporting!$B207)</f>
        <v>0</v>
      </c>
      <c r="S207" s="4">
        <f>SUMIFS('Selected scen drivers'!S$2:S$271,'Selected scen drivers'!$A$2:$A$271,reporting!$A207,'Selected scen drivers'!$B$2:$B$271,reporting!$B207)</f>
        <v>0</v>
      </c>
      <c r="T207" s="4">
        <f>SUMIFS('Selected scen drivers'!T$2:T$271,'Selected scen drivers'!$A$2:$A$271,reporting!$A207,'Selected scen drivers'!$B$2:$B$271,reporting!$B207)</f>
        <v>0</v>
      </c>
      <c r="U207" s="4">
        <f>SUMIFS('Selected scen drivers'!U$2:U$271,'Selected scen drivers'!$A$2:$A$271,reporting!$A207,'Selected scen drivers'!$B$2:$B$271,reporting!$B207)</f>
        <v>0</v>
      </c>
      <c r="V207" s="4">
        <f>SUMIFS('Selected scen drivers'!V$2:V$271,'Selected scen drivers'!$A$2:$A$271,reporting!$A207,'Selected scen drivers'!$B$2:$B$271,reporting!$B207)</f>
        <v>0</v>
      </c>
      <c r="W207" s="4">
        <f>SUMIFS('Selected scen drivers'!W$2:W$271,'Selected scen drivers'!$A$2:$A$271,reporting!$A207,'Selected scen drivers'!$B$2:$B$271,reporting!$B207)</f>
        <v>0</v>
      </c>
      <c r="X207">
        <v>2</v>
      </c>
    </row>
    <row r="208" spans="1:24" ht="14.25" x14ac:dyDescent="0.45">
      <c r="A208" s="1">
        <f t="shared" si="6"/>
        <v>34</v>
      </c>
      <c r="B208" s="1">
        <f t="shared" si="7"/>
        <v>9</v>
      </c>
      <c r="D208" t="str">
        <f>IFERROR("rep_"&amp;VLOOKUP(B208,Classification!$N$5:$O$14,2,FALSE),"\I:")</f>
        <v>rep_POP</v>
      </c>
      <c r="E208" t="str">
        <f>IFERROR(VLOOKUP(A208,Classification!$A$4:$B$39,2,FALSE),"\I:")</f>
        <v>\I:</v>
      </c>
      <c r="F208" s="4">
        <f>SUMIFS('Selected scen drivers'!F$2:F$271,'Selected scen drivers'!$A$2:$A$271,reporting!$A208,'Selected scen drivers'!$B$2:$B$271,reporting!$B208)</f>
        <v>0</v>
      </c>
      <c r="G208" s="4">
        <f>SUMIFS('Selected scen drivers'!G$2:G$271,'Selected scen drivers'!$A$2:$A$271,reporting!$A208,'Selected scen drivers'!$B$2:$B$271,reporting!$B208)</f>
        <v>0</v>
      </c>
      <c r="H208" s="4">
        <f>SUMIFS('Selected scen drivers'!H$2:H$271,'Selected scen drivers'!$A$2:$A$271,reporting!$A208,'Selected scen drivers'!$B$2:$B$271,reporting!$B208)</f>
        <v>0</v>
      </c>
      <c r="I208" s="4">
        <f>SUMIFS('Selected scen drivers'!I$2:I$271,'Selected scen drivers'!$A$2:$A$271,reporting!$A208,'Selected scen drivers'!$B$2:$B$271,reporting!$B208)</f>
        <v>0</v>
      </c>
      <c r="J208" s="4">
        <f>SUMIFS('Selected scen drivers'!J$2:J$271,'Selected scen drivers'!$A$2:$A$271,reporting!$A208,'Selected scen drivers'!$B$2:$B$271,reporting!$B208)</f>
        <v>0</v>
      </c>
      <c r="K208" s="4">
        <f>SUMIFS('Selected scen drivers'!K$2:K$271,'Selected scen drivers'!$A$2:$A$271,reporting!$A208,'Selected scen drivers'!$B$2:$B$271,reporting!$B208)</f>
        <v>0</v>
      </c>
      <c r="L208" s="4">
        <f>SUMIFS('Selected scen drivers'!L$2:L$271,'Selected scen drivers'!$A$2:$A$271,reporting!$A208,'Selected scen drivers'!$B$2:$B$271,reporting!$B208)</f>
        <v>0</v>
      </c>
      <c r="M208" s="4">
        <f>SUMIFS('Selected scen drivers'!M$2:M$271,'Selected scen drivers'!$A$2:$A$271,reporting!$A208,'Selected scen drivers'!$B$2:$B$271,reporting!$B208)</f>
        <v>0</v>
      </c>
      <c r="N208" s="4">
        <f>SUMIFS('Selected scen drivers'!N$2:N$271,'Selected scen drivers'!$A$2:$A$271,reporting!$A208,'Selected scen drivers'!$B$2:$B$271,reporting!$B208)</f>
        <v>0</v>
      </c>
      <c r="O208" s="4">
        <f>SUMIFS('Selected scen drivers'!O$2:O$271,'Selected scen drivers'!$A$2:$A$271,reporting!$A208,'Selected scen drivers'!$B$2:$B$271,reporting!$B208)</f>
        <v>0</v>
      </c>
      <c r="P208" s="4">
        <f>SUMIFS('Selected scen drivers'!P$2:P$271,'Selected scen drivers'!$A$2:$A$271,reporting!$A208,'Selected scen drivers'!$B$2:$B$271,reporting!$B208)</f>
        <v>0</v>
      </c>
      <c r="Q208" s="4">
        <f>SUMIFS('Selected scen drivers'!Q$2:Q$271,'Selected scen drivers'!$A$2:$A$271,reporting!$A208,'Selected scen drivers'!$B$2:$B$271,reporting!$B208)</f>
        <v>0</v>
      </c>
      <c r="R208" s="4">
        <f>SUMIFS('Selected scen drivers'!R$2:R$271,'Selected scen drivers'!$A$2:$A$271,reporting!$A208,'Selected scen drivers'!$B$2:$B$271,reporting!$B208)</f>
        <v>0</v>
      </c>
      <c r="S208" s="4">
        <f>SUMIFS('Selected scen drivers'!S$2:S$271,'Selected scen drivers'!$A$2:$A$271,reporting!$A208,'Selected scen drivers'!$B$2:$B$271,reporting!$B208)</f>
        <v>0</v>
      </c>
      <c r="T208" s="4">
        <f>SUMIFS('Selected scen drivers'!T$2:T$271,'Selected scen drivers'!$A$2:$A$271,reporting!$A208,'Selected scen drivers'!$B$2:$B$271,reporting!$B208)</f>
        <v>0</v>
      </c>
      <c r="U208" s="4">
        <f>SUMIFS('Selected scen drivers'!U$2:U$271,'Selected scen drivers'!$A$2:$A$271,reporting!$A208,'Selected scen drivers'!$B$2:$B$271,reporting!$B208)</f>
        <v>0</v>
      </c>
      <c r="V208" s="4">
        <f>SUMIFS('Selected scen drivers'!V$2:V$271,'Selected scen drivers'!$A$2:$A$271,reporting!$A208,'Selected scen drivers'!$B$2:$B$271,reporting!$B208)</f>
        <v>0</v>
      </c>
      <c r="W208" s="4">
        <f>SUMIFS('Selected scen drivers'!W$2:W$271,'Selected scen drivers'!$A$2:$A$271,reporting!$A208,'Selected scen drivers'!$B$2:$B$271,reporting!$B208)</f>
        <v>0</v>
      </c>
      <c r="X208">
        <v>2</v>
      </c>
    </row>
    <row r="209" spans="1:24" ht="14.25" x14ac:dyDescent="0.45">
      <c r="A209" s="1">
        <f t="shared" si="6"/>
        <v>35</v>
      </c>
      <c r="B209" s="1">
        <f t="shared" si="7"/>
        <v>1</v>
      </c>
      <c r="D209" t="str">
        <f>IFERROR("rep_"&amp;VLOOKUP(B209,Classification!$N$5:$O$14,2,FALSE),"\I:")</f>
        <v>rep_GDP</v>
      </c>
      <c r="E209" t="str">
        <f>IFERROR(VLOOKUP(A209,Classification!$A$4:$B$39,2,FALSE),"\I:")</f>
        <v>\I:</v>
      </c>
      <c r="F209" s="4">
        <f>SUMIFS('Selected scen drivers'!F$2:F$271,'Selected scen drivers'!$A$2:$A$271,reporting!$A209,'Selected scen drivers'!$B$2:$B$271,reporting!$B209)</f>
        <v>0</v>
      </c>
      <c r="G209" s="4">
        <f>SUMIFS('Selected scen drivers'!G$2:G$271,'Selected scen drivers'!$A$2:$A$271,reporting!$A209,'Selected scen drivers'!$B$2:$B$271,reporting!$B209)</f>
        <v>0</v>
      </c>
      <c r="H209" s="4">
        <f>SUMIFS('Selected scen drivers'!H$2:H$271,'Selected scen drivers'!$A$2:$A$271,reporting!$A209,'Selected scen drivers'!$B$2:$B$271,reporting!$B209)</f>
        <v>0</v>
      </c>
      <c r="I209" s="4">
        <f>SUMIFS('Selected scen drivers'!I$2:I$271,'Selected scen drivers'!$A$2:$A$271,reporting!$A209,'Selected scen drivers'!$B$2:$B$271,reporting!$B209)</f>
        <v>0</v>
      </c>
      <c r="J209" s="4">
        <f>SUMIFS('Selected scen drivers'!J$2:J$271,'Selected scen drivers'!$A$2:$A$271,reporting!$A209,'Selected scen drivers'!$B$2:$B$271,reporting!$B209)</f>
        <v>0</v>
      </c>
      <c r="K209" s="4">
        <f>SUMIFS('Selected scen drivers'!K$2:K$271,'Selected scen drivers'!$A$2:$A$271,reporting!$A209,'Selected scen drivers'!$B$2:$B$271,reporting!$B209)</f>
        <v>0</v>
      </c>
      <c r="L209" s="4">
        <f>SUMIFS('Selected scen drivers'!L$2:L$271,'Selected scen drivers'!$A$2:$A$271,reporting!$A209,'Selected scen drivers'!$B$2:$B$271,reporting!$B209)</f>
        <v>0</v>
      </c>
      <c r="M209" s="4">
        <f>SUMIFS('Selected scen drivers'!M$2:M$271,'Selected scen drivers'!$A$2:$A$271,reporting!$A209,'Selected scen drivers'!$B$2:$B$271,reporting!$B209)</f>
        <v>0</v>
      </c>
      <c r="N209" s="4">
        <f>SUMIFS('Selected scen drivers'!N$2:N$271,'Selected scen drivers'!$A$2:$A$271,reporting!$A209,'Selected scen drivers'!$B$2:$B$271,reporting!$B209)</f>
        <v>0</v>
      </c>
      <c r="O209" s="4">
        <f>SUMIFS('Selected scen drivers'!O$2:O$271,'Selected scen drivers'!$A$2:$A$271,reporting!$A209,'Selected scen drivers'!$B$2:$B$271,reporting!$B209)</f>
        <v>0</v>
      </c>
      <c r="P209" s="4">
        <f>SUMIFS('Selected scen drivers'!P$2:P$271,'Selected scen drivers'!$A$2:$A$271,reporting!$A209,'Selected scen drivers'!$B$2:$B$271,reporting!$B209)</f>
        <v>0</v>
      </c>
      <c r="Q209" s="4">
        <f>SUMIFS('Selected scen drivers'!Q$2:Q$271,'Selected scen drivers'!$A$2:$A$271,reporting!$A209,'Selected scen drivers'!$B$2:$B$271,reporting!$B209)</f>
        <v>0</v>
      </c>
      <c r="R209" s="4">
        <f>SUMIFS('Selected scen drivers'!R$2:R$271,'Selected scen drivers'!$A$2:$A$271,reporting!$A209,'Selected scen drivers'!$B$2:$B$271,reporting!$B209)</f>
        <v>0</v>
      </c>
      <c r="S209" s="4">
        <f>SUMIFS('Selected scen drivers'!S$2:S$271,'Selected scen drivers'!$A$2:$A$271,reporting!$A209,'Selected scen drivers'!$B$2:$B$271,reporting!$B209)</f>
        <v>0</v>
      </c>
      <c r="T209" s="4">
        <f>SUMIFS('Selected scen drivers'!T$2:T$271,'Selected scen drivers'!$A$2:$A$271,reporting!$A209,'Selected scen drivers'!$B$2:$B$271,reporting!$B209)</f>
        <v>0</v>
      </c>
      <c r="U209" s="4">
        <f>SUMIFS('Selected scen drivers'!U$2:U$271,'Selected scen drivers'!$A$2:$A$271,reporting!$A209,'Selected scen drivers'!$B$2:$B$271,reporting!$B209)</f>
        <v>0</v>
      </c>
      <c r="V209" s="4">
        <f>SUMIFS('Selected scen drivers'!V$2:V$271,'Selected scen drivers'!$A$2:$A$271,reporting!$A209,'Selected scen drivers'!$B$2:$B$271,reporting!$B209)</f>
        <v>0</v>
      </c>
      <c r="W209" s="4">
        <f>SUMIFS('Selected scen drivers'!W$2:W$271,'Selected scen drivers'!$A$2:$A$271,reporting!$A209,'Selected scen drivers'!$B$2:$B$271,reporting!$B209)</f>
        <v>0</v>
      </c>
      <c r="X209">
        <v>2</v>
      </c>
    </row>
    <row r="210" spans="1:24" ht="14.25" x14ac:dyDescent="0.45">
      <c r="A210" s="1">
        <f t="shared" si="6"/>
        <v>35</v>
      </c>
      <c r="B210" s="1">
        <f t="shared" si="7"/>
        <v>2</v>
      </c>
      <c r="D210" t="str">
        <f>IFERROR("rep_"&amp;VLOOKUP(B210,Classification!$N$5:$O$14,2,FALSE),"\I:")</f>
        <v>rep_GDPAGR</v>
      </c>
      <c r="E210" t="str">
        <f>IFERROR(VLOOKUP(A210,Classification!$A$4:$B$39,2,FALSE),"\I:")</f>
        <v>\I:</v>
      </c>
      <c r="F210" s="4">
        <f>SUMIFS('Selected scen drivers'!F$2:F$271,'Selected scen drivers'!$A$2:$A$271,reporting!$A210,'Selected scen drivers'!$B$2:$B$271,reporting!$B210)</f>
        <v>0</v>
      </c>
      <c r="G210" s="4">
        <f>SUMIFS('Selected scen drivers'!G$2:G$271,'Selected scen drivers'!$A$2:$A$271,reporting!$A210,'Selected scen drivers'!$B$2:$B$271,reporting!$B210)</f>
        <v>0</v>
      </c>
      <c r="H210" s="4">
        <f>SUMIFS('Selected scen drivers'!H$2:H$271,'Selected scen drivers'!$A$2:$A$271,reporting!$A210,'Selected scen drivers'!$B$2:$B$271,reporting!$B210)</f>
        <v>0</v>
      </c>
      <c r="I210" s="4">
        <f>SUMIFS('Selected scen drivers'!I$2:I$271,'Selected scen drivers'!$A$2:$A$271,reporting!$A210,'Selected scen drivers'!$B$2:$B$271,reporting!$B210)</f>
        <v>0</v>
      </c>
      <c r="J210" s="4">
        <f>SUMIFS('Selected scen drivers'!J$2:J$271,'Selected scen drivers'!$A$2:$A$271,reporting!$A210,'Selected scen drivers'!$B$2:$B$271,reporting!$B210)</f>
        <v>0</v>
      </c>
      <c r="K210" s="4">
        <f>SUMIFS('Selected scen drivers'!K$2:K$271,'Selected scen drivers'!$A$2:$A$271,reporting!$A210,'Selected scen drivers'!$B$2:$B$271,reporting!$B210)</f>
        <v>0</v>
      </c>
      <c r="L210" s="4">
        <f>SUMIFS('Selected scen drivers'!L$2:L$271,'Selected scen drivers'!$A$2:$A$271,reporting!$A210,'Selected scen drivers'!$B$2:$B$271,reporting!$B210)</f>
        <v>0</v>
      </c>
      <c r="M210" s="4">
        <f>SUMIFS('Selected scen drivers'!M$2:M$271,'Selected scen drivers'!$A$2:$A$271,reporting!$A210,'Selected scen drivers'!$B$2:$B$271,reporting!$B210)</f>
        <v>0</v>
      </c>
      <c r="N210" s="4">
        <f>SUMIFS('Selected scen drivers'!N$2:N$271,'Selected scen drivers'!$A$2:$A$271,reporting!$A210,'Selected scen drivers'!$B$2:$B$271,reporting!$B210)</f>
        <v>0</v>
      </c>
      <c r="O210" s="4">
        <f>SUMIFS('Selected scen drivers'!O$2:O$271,'Selected scen drivers'!$A$2:$A$271,reporting!$A210,'Selected scen drivers'!$B$2:$B$271,reporting!$B210)</f>
        <v>0</v>
      </c>
      <c r="P210" s="4">
        <f>SUMIFS('Selected scen drivers'!P$2:P$271,'Selected scen drivers'!$A$2:$A$271,reporting!$A210,'Selected scen drivers'!$B$2:$B$271,reporting!$B210)</f>
        <v>0</v>
      </c>
      <c r="Q210" s="4">
        <f>SUMIFS('Selected scen drivers'!Q$2:Q$271,'Selected scen drivers'!$A$2:$A$271,reporting!$A210,'Selected scen drivers'!$B$2:$B$271,reporting!$B210)</f>
        <v>0</v>
      </c>
      <c r="R210" s="4">
        <f>SUMIFS('Selected scen drivers'!R$2:R$271,'Selected scen drivers'!$A$2:$A$271,reporting!$A210,'Selected scen drivers'!$B$2:$B$271,reporting!$B210)</f>
        <v>0</v>
      </c>
      <c r="S210" s="4">
        <f>SUMIFS('Selected scen drivers'!S$2:S$271,'Selected scen drivers'!$A$2:$A$271,reporting!$A210,'Selected scen drivers'!$B$2:$B$271,reporting!$B210)</f>
        <v>0</v>
      </c>
      <c r="T210" s="4">
        <f>SUMIFS('Selected scen drivers'!T$2:T$271,'Selected scen drivers'!$A$2:$A$271,reporting!$A210,'Selected scen drivers'!$B$2:$B$271,reporting!$B210)</f>
        <v>0</v>
      </c>
      <c r="U210" s="4">
        <f>SUMIFS('Selected scen drivers'!U$2:U$271,'Selected scen drivers'!$A$2:$A$271,reporting!$A210,'Selected scen drivers'!$B$2:$B$271,reporting!$B210)</f>
        <v>0</v>
      </c>
      <c r="V210" s="4">
        <f>SUMIFS('Selected scen drivers'!V$2:V$271,'Selected scen drivers'!$A$2:$A$271,reporting!$A210,'Selected scen drivers'!$B$2:$B$271,reporting!$B210)</f>
        <v>0</v>
      </c>
      <c r="W210" s="4">
        <f>SUMIFS('Selected scen drivers'!W$2:W$271,'Selected scen drivers'!$A$2:$A$271,reporting!$A210,'Selected scen drivers'!$B$2:$B$271,reporting!$B210)</f>
        <v>0</v>
      </c>
      <c r="X210">
        <v>2</v>
      </c>
    </row>
    <row r="211" spans="1:24" ht="14.25" x14ac:dyDescent="0.45">
      <c r="A211" s="1">
        <f t="shared" si="6"/>
        <v>35</v>
      </c>
      <c r="B211" s="1">
        <f t="shared" si="7"/>
        <v>3</v>
      </c>
      <c r="D211" t="str">
        <f>IFERROR("rep_"&amp;VLOOKUP(B211,Classification!$N$5:$O$14,2,FALSE),"\I:")</f>
        <v>rep_GDPIND</v>
      </c>
      <c r="E211" t="str">
        <f>IFERROR(VLOOKUP(A211,Classification!$A$4:$B$39,2,FALSE),"\I:")</f>
        <v>\I:</v>
      </c>
      <c r="F211" s="4">
        <f>SUMIFS('Selected scen drivers'!F$2:F$271,'Selected scen drivers'!$A$2:$A$271,reporting!$A211,'Selected scen drivers'!$B$2:$B$271,reporting!$B211)</f>
        <v>0</v>
      </c>
      <c r="G211" s="4">
        <f>SUMIFS('Selected scen drivers'!G$2:G$271,'Selected scen drivers'!$A$2:$A$271,reporting!$A211,'Selected scen drivers'!$B$2:$B$271,reporting!$B211)</f>
        <v>0</v>
      </c>
      <c r="H211" s="4">
        <f>SUMIFS('Selected scen drivers'!H$2:H$271,'Selected scen drivers'!$A$2:$A$271,reporting!$A211,'Selected scen drivers'!$B$2:$B$271,reporting!$B211)</f>
        <v>0</v>
      </c>
      <c r="I211" s="4">
        <f>SUMIFS('Selected scen drivers'!I$2:I$271,'Selected scen drivers'!$A$2:$A$271,reporting!$A211,'Selected scen drivers'!$B$2:$B$271,reporting!$B211)</f>
        <v>0</v>
      </c>
      <c r="J211" s="4">
        <f>SUMIFS('Selected scen drivers'!J$2:J$271,'Selected scen drivers'!$A$2:$A$271,reporting!$A211,'Selected scen drivers'!$B$2:$B$271,reporting!$B211)</f>
        <v>0</v>
      </c>
      <c r="K211" s="4">
        <f>SUMIFS('Selected scen drivers'!K$2:K$271,'Selected scen drivers'!$A$2:$A$271,reporting!$A211,'Selected scen drivers'!$B$2:$B$271,reporting!$B211)</f>
        <v>0</v>
      </c>
      <c r="L211" s="4">
        <f>SUMIFS('Selected scen drivers'!L$2:L$271,'Selected scen drivers'!$A$2:$A$271,reporting!$A211,'Selected scen drivers'!$B$2:$B$271,reporting!$B211)</f>
        <v>0</v>
      </c>
      <c r="M211" s="4">
        <f>SUMIFS('Selected scen drivers'!M$2:M$271,'Selected scen drivers'!$A$2:$A$271,reporting!$A211,'Selected scen drivers'!$B$2:$B$271,reporting!$B211)</f>
        <v>0</v>
      </c>
      <c r="N211" s="4">
        <f>SUMIFS('Selected scen drivers'!N$2:N$271,'Selected scen drivers'!$A$2:$A$271,reporting!$A211,'Selected scen drivers'!$B$2:$B$271,reporting!$B211)</f>
        <v>0</v>
      </c>
      <c r="O211" s="4">
        <f>SUMIFS('Selected scen drivers'!O$2:O$271,'Selected scen drivers'!$A$2:$A$271,reporting!$A211,'Selected scen drivers'!$B$2:$B$271,reporting!$B211)</f>
        <v>0</v>
      </c>
      <c r="P211" s="4">
        <f>SUMIFS('Selected scen drivers'!P$2:P$271,'Selected scen drivers'!$A$2:$A$271,reporting!$A211,'Selected scen drivers'!$B$2:$B$271,reporting!$B211)</f>
        <v>0</v>
      </c>
      <c r="Q211" s="4">
        <f>SUMIFS('Selected scen drivers'!Q$2:Q$271,'Selected scen drivers'!$A$2:$A$271,reporting!$A211,'Selected scen drivers'!$B$2:$B$271,reporting!$B211)</f>
        <v>0</v>
      </c>
      <c r="R211" s="4">
        <f>SUMIFS('Selected scen drivers'!R$2:R$271,'Selected scen drivers'!$A$2:$A$271,reporting!$A211,'Selected scen drivers'!$B$2:$B$271,reporting!$B211)</f>
        <v>0</v>
      </c>
      <c r="S211" s="4">
        <f>SUMIFS('Selected scen drivers'!S$2:S$271,'Selected scen drivers'!$A$2:$A$271,reporting!$A211,'Selected scen drivers'!$B$2:$B$271,reporting!$B211)</f>
        <v>0</v>
      </c>
      <c r="T211" s="4">
        <f>SUMIFS('Selected scen drivers'!T$2:T$271,'Selected scen drivers'!$A$2:$A$271,reporting!$A211,'Selected scen drivers'!$B$2:$B$271,reporting!$B211)</f>
        <v>0</v>
      </c>
      <c r="U211" s="4">
        <f>SUMIFS('Selected scen drivers'!U$2:U$271,'Selected scen drivers'!$A$2:$A$271,reporting!$A211,'Selected scen drivers'!$B$2:$B$271,reporting!$B211)</f>
        <v>0</v>
      </c>
      <c r="V211" s="4">
        <f>SUMIFS('Selected scen drivers'!V$2:V$271,'Selected scen drivers'!$A$2:$A$271,reporting!$A211,'Selected scen drivers'!$B$2:$B$271,reporting!$B211)</f>
        <v>0</v>
      </c>
      <c r="W211" s="4">
        <f>SUMIFS('Selected scen drivers'!W$2:W$271,'Selected scen drivers'!$A$2:$A$271,reporting!$A211,'Selected scen drivers'!$B$2:$B$271,reporting!$B211)</f>
        <v>0</v>
      </c>
      <c r="X211">
        <v>2</v>
      </c>
    </row>
    <row r="212" spans="1:24" ht="14.25" x14ac:dyDescent="0.45">
      <c r="A212" s="1">
        <f t="shared" si="6"/>
        <v>35</v>
      </c>
      <c r="B212" s="1">
        <f t="shared" si="7"/>
        <v>7</v>
      </c>
      <c r="D212" t="str">
        <f>IFERROR("rep_"&amp;VLOOKUP(B212,Classification!$N$5:$O$14,2,FALSE),"\I:")</f>
        <v>rep_GDPSER</v>
      </c>
      <c r="E212" t="str">
        <f>IFERROR(VLOOKUP(A212,Classification!$A$4:$B$39,2,FALSE),"\I:")</f>
        <v>\I:</v>
      </c>
      <c r="F212" s="4">
        <f>SUMIFS('Selected scen drivers'!F$2:F$271,'Selected scen drivers'!$A$2:$A$271,reporting!$A212,'Selected scen drivers'!$B$2:$B$271,reporting!$B212)</f>
        <v>0</v>
      </c>
      <c r="G212" s="4">
        <f>SUMIFS('Selected scen drivers'!G$2:G$271,'Selected scen drivers'!$A$2:$A$271,reporting!$A212,'Selected scen drivers'!$B$2:$B$271,reporting!$B212)</f>
        <v>0</v>
      </c>
      <c r="H212" s="4">
        <f>SUMIFS('Selected scen drivers'!H$2:H$271,'Selected scen drivers'!$A$2:$A$271,reporting!$A212,'Selected scen drivers'!$B$2:$B$271,reporting!$B212)</f>
        <v>0</v>
      </c>
      <c r="I212" s="4">
        <f>SUMIFS('Selected scen drivers'!I$2:I$271,'Selected scen drivers'!$A$2:$A$271,reporting!$A212,'Selected scen drivers'!$B$2:$B$271,reporting!$B212)</f>
        <v>0</v>
      </c>
      <c r="J212" s="4">
        <f>SUMIFS('Selected scen drivers'!J$2:J$271,'Selected scen drivers'!$A$2:$A$271,reporting!$A212,'Selected scen drivers'!$B$2:$B$271,reporting!$B212)</f>
        <v>0</v>
      </c>
      <c r="K212" s="4">
        <f>SUMIFS('Selected scen drivers'!K$2:K$271,'Selected scen drivers'!$A$2:$A$271,reporting!$A212,'Selected scen drivers'!$B$2:$B$271,reporting!$B212)</f>
        <v>0</v>
      </c>
      <c r="L212" s="4">
        <f>SUMIFS('Selected scen drivers'!L$2:L$271,'Selected scen drivers'!$A$2:$A$271,reporting!$A212,'Selected scen drivers'!$B$2:$B$271,reporting!$B212)</f>
        <v>0</v>
      </c>
      <c r="M212" s="4">
        <f>SUMIFS('Selected scen drivers'!M$2:M$271,'Selected scen drivers'!$A$2:$A$271,reporting!$A212,'Selected scen drivers'!$B$2:$B$271,reporting!$B212)</f>
        <v>0</v>
      </c>
      <c r="N212" s="4">
        <f>SUMIFS('Selected scen drivers'!N$2:N$271,'Selected scen drivers'!$A$2:$A$271,reporting!$A212,'Selected scen drivers'!$B$2:$B$271,reporting!$B212)</f>
        <v>0</v>
      </c>
      <c r="O212" s="4">
        <f>SUMIFS('Selected scen drivers'!O$2:O$271,'Selected scen drivers'!$A$2:$A$271,reporting!$A212,'Selected scen drivers'!$B$2:$B$271,reporting!$B212)</f>
        <v>0</v>
      </c>
      <c r="P212" s="4">
        <f>SUMIFS('Selected scen drivers'!P$2:P$271,'Selected scen drivers'!$A$2:$A$271,reporting!$A212,'Selected scen drivers'!$B$2:$B$271,reporting!$B212)</f>
        <v>0</v>
      </c>
      <c r="Q212" s="4">
        <f>SUMIFS('Selected scen drivers'!Q$2:Q$271,'Selected scen drivers'!$A$2:$A$271,reporting!$A212,'Selected scen drivers'!$B$2:$B$271,reporting!$B212)</f>
        <v>0</v>
      </c>
      <c r="R212" s="4">
        <f>SUMIFS('Selected scen drivers'!R$2:R$271,'Selected scen drivers'!$A$2:$A$271,reporting!$A212,'Selected scen drivers'!$B$2:$B$271,reporting!$B212)</f>
        <v>0</v>
      </c>
      <c r="S212" s="4">
        <f>SUMIFS('Selected scen drivers'!S$2:S$271,'Selected scen drivers'!$A$2:$A$271,reporting!$A212,'Selected scen drivers'!$B$2:$B$271,reporting!$B212)</f>
        <v>0</v>
      </c>
      <c r="T212" s="4">
        <f>SUMIFS('Selected scen drivers'!T$2:T$271,'Selected scen drivers'!$A$2:$A$271,reporting!$A212,'Selected scen drivers'!$B$2:$B$271,reporting!$B212)</f>
        <v>0</v>
      </c>
      <c r="U212" s="4">
        <f>SUMIFS('Selected scen drivers'!U$2:U$271,'Selected scen drivers'!$A$2:$A$271,reporting!$A212,'Selected scen drivers'!$B$2:$B$271,reporting!$B212)</f>
        <v>0</v>
      </c>
      <c r="V212" s="4">
        <f>SUMIFS('Selected scen drivers'!V$2:V$271,'Selected scen drivers'!$A$2:$A$271,reporting!$A212,'Selected scen drivers'!$B$2:$B$271,reporting!$B212)</f>
        <v>0</v>
      </c>
      <c r="W212" s="4">
        <f>SUMIFS('Selected scen drivers'!W$2:W$271,'Selected scen drivers'!$A$2:$A$271,reporting!$A212,'Selected scen drivers'!$B$2:$B$271,reporting!$B212)</f>
        <v>0</v>
      </c>
      <c r="X212">
        <v>2</v>
      </c>
    </row>
    <row r="213" spans="1:24" ht="14.25" x14ac:dyDescent="0.45">
      <c r="A213" s="1">
        <f t="shared" si="6"/>
        <v>35</v>
      </c>
      <c r="B213" s="1">
        <f t="shared" si="7"/>
        <v>8</v>
      </c>
      <c r="D213" t="str">
        <f>IFERROR("rep_"&amp;VLOOKUP(B213,Classification!$N$5:$O$14,2,FALSE),"\I:")</f>
        <v>rep_HOU</v>
      </c>
      <c r="E213" t="str">
        <f>IFERROR(VLOOKUP(A213,Classification!$A$4:$B$39,2,FALSE),"\I:")</f>
        <v>\I:</v>
      </c>
      <c r="F213" s="4">
        <f>SUMIFS('Selected scen drivers'!F$2:F$271,'Selected scen drivers'!$A$2:$A$271,reporting!$A213,'Selected scen drivers'!$B$2:$B$271,reporting!$B213)</f>
        <v>0</v>
      </c>
      <c r="G213" s="4">
        <f>SUMIFS('Selected scen drivers'!G$2:G$271,'Selected scen drivers'!$A$2:$A$271,reporting!$A213,'Selected scen drivers'!$B$2:$B$271,reporting!$B213)</f>
        <v>0</v>
      </c>
      <c r="H213" s="4">
        <f>SUMIFS('Selected scen drivers'!H$2:H$271,'Selected scen drivers'!$A$2:$A$271,reporting!$A213,'Selected scen drivers'!$B$2:$B$271,reporting!$B213)</f>
        <v>0</v>
      </c>
      <c r="I213" s="4">
        <f>SUMIFS('Selected scen drivers'!I$2:I$271,'Selected scen drivers'!$A$2:$A$271,reporting!$A213,'Selected scen drivers'!$B$2:$B$271,reporting!$B213)</f>
        <v>0</v>
      </c>
      <c r="J213" s="4">
        <f>SUMIFS('Selected scen drivers'!J$2:J$271,'Selected scen drivers'!$A$2:$A$271,reporting!$A213,'Selected scen drivers'!$B$2:$B$271,reporting!$B213)</f>
        <v>0</v>
      </c>
      <c r="K213" s="4">
        <f>SUMIFS('Selected scen drivers'!K$2:K$271,'Selected scen drivers'!$A$2:$A$271,reporting!$A213,'Selected scen drivers'!$B$2:$B$271,reporting!$B213)</f>
        <v>0</v>
      </c>
      <c r="L213" s="4">
        <f>SUMIFS('Selected scen drivers'!L$2:L$271,'Selected scen drivers'!$A$2:$A$271,reporting!$A213,'Selected scen drivers'!$B$2:$B$271,reporting!$B213)</f>
        <v>0</v>
      </c>
      <c r="M213" s="4">
        <f>SUMIFS('Selected scen drivers'!M$2:M$271,'Selected scen drivers'!$A$2:$A$271,reporting!$A213,'Selected scen drivers'!$B$2:$B$271,reporting!$B213)</f>
        <v>0</v>
      </c>
      <c r="N213" s="4">
        <f>SUMIFS('Selected scen drivers'!N$2:N$271,'Selected scen drivers'!$A$2:$A$271,reporting!$A213,'Selected scen drivers'!$B$2:$B$271,reporting!$B213)</f>
        <v>0</v>
      </c>
      <c r="O213" s="4">
        <f>SUMIFS('Selected scen drivers'!O$2:O$271,'Selected scen drivers'!$A$2:$A$271,reporting!$A213,'Selected scen drivers'!$B$2:$B$271,reporting!$B213)</f>
        <v>0</v>
      </c>
      <c r="P213" s="4">
        <f>SUMIFS('Selected scen drivers'!P$2:P$271,'Selected scen drivers'!$A$2:$A$271,reporting!$A213,'Selected scen drivers'!$B$2:$B$271,reporting!$B213)</f>
        <v>0</v>
      </c>
      <c r="Q213" s="4">
        <f>SUMIFS('Selected scen drivers'!Q$2:Q$271,'Selected scen drivers'!$A$2:$A$271,reporting!$A213,'Selected scen drivers'!$B$2:$B$271,reporting!$B213)</f>
        <v>0</v>
      </c>
      <c r="R213" s="4">
        <f>SUMIFS('Selected scen drivers'!R$2:R$271,'Selected scen drivers'!$A$2:$A$271,reporting!$A213,'Selected scen drivers'!$B$2:$B$271,reporting!$B213)</f>
        <v>0</v>
      </c>
      <c r="S213" s="4">
        <f>SUMIFS('Selected scen drivers'!S$2:S$271,'Selected scen drivers'!$A$2:$A$271,reporting!$A213,'Selected scen drivers'!$B$2:$B$271,reporting!$B213)</f>
        <v>0</v>
      </c>
      <c r="T213" s="4">
        <f>SUMIFS('Selected scen drivers'!T$2:T$271,'Selected scen drivers'!$A$2:$A$271,reporting!$A213,'Selected scen drivers'!$B$2:$B$271,reporting!$B213)</f>
        <v>0</v>
      </c>
      <c r="U213" s="4">
        <f>SUMIFS('Selected scen drivers'!U$2:U$271,'Selected scen drivers'!$A$2:$A$271,reporting!$A213,'Selected scen drivers'!$B$2:$B$271,reporting!$B213)</f>
        <v>0</v>
      </c>
      <c r="V213" s="4">
        <f>SUMIFS('Selected scen drivers'!V$2:V$271,'Selected scen drivers'!$A$2:$A$271,reporting!$A213,'Selected scen drivers'!$B$2:$B$271,reporting!$B213)</f>
        <v>0</v>
      </c>
      <c r="W213" s="4">
        <f>SUMIFS('Selected scen drivers'!W$2:W$271,'Selected scen drivers'!$A$2:$A$271,reporting!$A213,'Selected scen drivers'!$B$2:$B$271,reporting!$B213)</f>
        <v>0</v>
      </c>
      <c r="X213">
        <v>2</v>
      </c>
    </row>
    <row r="214" spans="1:24" ht="14.25" x14ac:dyDescent="0.45">
      <c r="A214" s="1">
        <f t="shared" si="6"/>
        <v>35</v>
      </c>
      <c r="B214" s="1">
        <f t="shared" si="7"/>
        <v>9</v>
      </c>
      <c r="D214" t="str">
        <f>IFERROR("rep_"&amp;VLOOKUP(B214,Classification!$N$5:$O$14,2,FALSE),"\I:")</f>
        <v>rep_POP</v>
      </c>
      <c r="E214" t="str">
        <f>IFERROR(VLOOKUP(A214,Classification!$A$4:$B$39,2,FALSE),"\I:")</f>
        <v>\I:</v>
      </c>
      <c r="F214" s="4">
        <f>SUMIFS('Selected scen drivers'!F$2:F$271,'Selected scen drivers'!$A$2:$A$271,reporting!$A214,'Selected scen drivers'!$B$2:$B$271,reporting!$B214)</f>
        <v>0</v>
      </c>
      <c r="G214" s="4">
        <f>SUMIFS('Selected scen drivers'!G$2:G$271,'Selected scen drivers'!$A$2:$A$271,reporting!$A214,'Selected scen drivers'!$B$2:$B$271,reporting!$B214)</f>
        <v>0</v>
      </c>
      <c r="H214" s="4">
        <f>SUMIFS('Selected scen drivers'!H$2:H$271,'Selected scen drivers'!$A$2:$A$271,reporting!$A214,'Selected scen drivers'!$B$2:$B$271,reporting!$B214)</f>
        <v>0</v>
      </c>
      <c r="I214" s="4">
        <f>SUMIFS('Selected scen drivers'!I$2:I$271,'Selected scen drivers'!$A$2:$A$271,reporting!$A214,'Selected scen drivers'!$B$2:$B$271,reporting!$B214)</f>
        <v>0</v>
      </c>
      <c r="J214" s="4">
        <f>SUMIFS('Selected scen drivers'!J$2:J$271,'Selected scen drivers'!$A$2:$A$271,reporting!$A214,'Selected scen drivers'!$B$2:$B$271,reporting!$B214)</f>
        <v>0</v>
      </c>
      <c r="K214" s="4">
        <f>SUMIFS('Selected scen drivers'!K$2:K$271,'Selected scen drivers'!$A$2:$A$271,reporting!$A214,'Selected scen drivers'!$B$2:$B$271,reporting!$B214)</f>
        <v>0</v>
      </c>
      <c r="L214" s="4">
        <f>SUMIFS('Selected scen drivers'!L$2:L$271,'Selected scen drivers'!$A$2:$A$271,reporting!$A214,'Selected scen drivers'!$B$2:$B$271,reporting!$B214)</f>
        <v>0</v>
      </c>
      <c r="M214" s="4">
        <f>SUMIFS('Selected scen drivers'!M$2:M$271,'Selected scen drivers'!$A$2:$A$271,reporting!$A214,'Selected scen drivers'!$B$2:$B$271,reporting!$B214)</f>
        <v>0</v>
      </c>
      <c r="N214" s="4">
        <f>SUMIFS('Selected scen drivers'!N$2:N$271,'Selected scen drivers'!$A$2:$A$271,reporting!$A214,'Selected scen drivers'!$B$2:$B$271,reporting!$B214)</f>
        <v>0</v>
      </c>
      <c r="O214" s="4">
        <f>SUMIFS('Selected scen drivers'!O$2:O$271,'Selected scen drivers'!$A$2:$A$271,reporting!$A214,'Selected scen drivers'!$B$2:$B$271,reporting!$B214)</f>
        <v>0</v>
      </c>
      <c r="P214" s="4">
        <f>SUMIFS('Selected scen drivers'!P$2:P$271,'Selected scen drivers'!$A$2:$A$271,reporting!$A214,'Selected scen drivers'!$B$2:$B$271,reporting!$B214)</f>
        <v>0</v>
      </c>
      <c r="Q214" s="4">
        <f>SUMIFS('Selected scen drivers'!Q$2:Q$271,'Selected scen drivers'!$A$2:$A$271,reporting!$A214,'Selected scen drivers'!$B$2:$B$271,reporting!$B214)</f>
        <v>0</v>
      </c>
      <c r="R214" s="4">
        <f>SUMIFS('Selected scen drivers'!R$2:R$271,'Selected scen drivers'!$A$2:$A$271,reporting!$A214,'Selected scen drivers'!$B$2:$B$271,reporting!$B214)</f>
        <v>0</v>
      </c>
      <c r="S214" s="4">
        <f>SUMIFS('Selected scen drivers'!S$2:S$271,'Selected scen drivers'!$A$2:$A$271,reporting!$A214,'Selected scen drivers'!$B$2:$B$271,reporting!$B214)</f>
        <v>0</v>
      </c>
      <c r="T214" s="4">
        <f>SUMIFS('Selected scen drivers'!T$2:T$271,'Selected scen drivers'!$A$2:$A$271,reporting!$A214,'Selected scen drivers'!$B$2:$B$271,reporting!$B214)</f>
        <v>0</v>
      </c>
      <c r="U214" s="4">
        <f>SUMIFS('Selected scen drivers'!U$2:U$271,'Selected scen drivers'!$A$2:$A$271,reporting!$A214,'Selected scen drivers'!$B$2:$B$271,reporting!$B214)</f>
        <v>0</v>
      </c>
      <c r="V214" s="4">
        <f>SUMIFS('Selected scen drivers'!V$2:V$271,'Selected scen drivers'!$A$2:$A$271,reporting!$A214,'Selected scen drivers'!$B$2:$B$271,reporting!$B214)</f>
        <v>0</v>
      </c>
      <c r="W214" s="4">
        <f>SUMIFS('Selected scen drivers'!W$2:W$271,'Selected scen drivers'!$A$2:$A$271,reporting!$A214,'Selected scen drivers'!$B$2:$B$271,reporting!$B214)</f>
        <v>0</v>
      </c>
      <c r="X21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2BD2-1BD2-4941-ABF0-5B0F47E48DE3}">
  <dimension ref="A3:O32"/>
  <sheetViews>
    <sheetView workbookViewId="0"/>
  </sheetViews>
  <sheetFormatPr defaultColWidth="8.86328125" defaultRowHeight="12.75" x14ac:dyDescent="0.35"/>
  <cols>
    <col min="2" max="2" width="11.59765625" bestFit="1" customWidth="1"/>
    <col min="3" max="3" width="6.3984375" bestFit="1" customWidth="1"/>
    <col min="4" max="4" width="10" bestFit="1" customWidth="1"/>
    <col min="6" max="6" width="10.86328125" customWidth="1"/>
    <col min="7" max="7" width="8" bestFit="1" customWidth="1"/>
    <col min="8" max="8" width="9.86328125" bestFit="1" customWidth="1"/>
    <col min="9" max="9" width="5" bestFit="1" customWidth="1"/>
    <col min="10" max="10" width="9.86328125" bestFit="1" customWidth="1"/>
    <col min="11" max="11" width="9.86328125" customWidth="1"/>
  </cols>
  <sheetData>
    <row r="3" spans="1:15" x14ac:dyDescent="0.35">
      <c r="B3" t="s">
        <v>129</v>
      </c>
      <c r="C3" t="s">
        <v>136</v>
      </c>
      <c r="D3" t="s">
        <v>98</v>
      </c>
    </row>
    <row r="4" spans="1:15" x14ac:dyDescent="0.35">
      <c r="A4">
        <v>1</v>
      </c>
      <c r="B4" t="s">
        <v>147</v>
      </c>
      <c r="C4" t="s">
        <v>99</v>
      </c>
      <c r="D4" t="str">
        <f>C4</f>
        <v>Eme</v>
      </c>
      <c r="F4" t="s">
        <v>56</v>
      </c>
    </row>
    <row r="5" spans="1:15" x14ac:dyDescent="0.35">
      <c r="A5">
        <f>A4+1</f>
        <v>2</v>
      </c>
      <c r="B5" t="s">
        <v>93</v>
      </c>
      <c r="C5" t="s">
        <v>99</v>
      </c>
      <c r="D5" t="str">
        <f t="shared" ref="D5:D32" si="0">C5</f>
        <v>Eme</v>
      </c>
      <c r="F5" t="s">
        <v>51</v>
      </c>
      <c r="G5" t="s">
        <v>52</v>
      </c>
      <c r="H5" t="s">
        <v>57</v>
      </c>
      <c r="I5" t="s">
        <v>53</v>
      </c>
      <c r="J5" t="s">
        <v>54</v>
      </c>
      <c r="N5">
        <v>1</v>
      </c>
      <c r="O5" t="s">
        <v>0</v>
      </c>
    </row>
    <row r="6" spans="1:15" x14ac:dyDescent="0.35">
      <c r="A6">
        <f t="shared" ref="A6:A32" si="1">A5+1</f>
        <v>3</v>
      </c>
      <c r="B6" t="s">
        <v>151</v>
      </c>
      <c r="C6" t="s">
        <v>99</v>
      </c>
      <c r="D6" t="str">
        <f t="shared" si="0"/>
        <v>Eme</v>
      </c>
      <c r="F6" t="s">
        <v>72</v>
      </c>
      <c r="G6" t="s">
        <v>42</v>
      </c>
      <c r="H6" t="s">
        <v>58</v>
      </c>
      <c r="I6" s="3">
        <v>2019</v>
      </c>
      <c r="J6" t="s">
        <v>55</v>
      </c>
      <c r="N6">
        <v>2</v>
      </c>
      <c r="O6" t="s">
        <v>135</v>
      </c>
    </row>
    <row r="7" spans="1:15" x14ac:dyDescent="0.35">
      <c r="A7">
        <f t="shared" si="1"/>
        <v>4</v>
      </c>
      <c r="B7" t="s">
        <v>149</v>
      </c>
      <c r="C7" t="s">
        <v>99</v>
      </c>
      <c r="D7" t="str">
        <f t="shared" si="0"/>
        <v>Eme</v>
      </c>
      <c r="N7">
        <v>3</v>
      </c>
      <c r="O7" t="s">
        <v>132</v>
      </c>
    </row>
    <row r="8" spans="1:15" x14ac:dyDescent="0.35">
      <c r="A8">
        <f t="shared" si="1"/>
        <v>5</v>
      </c>
      <c r="B8" t="s">
        <v>161</v>
      </c>
      <c r="C8" t="s">
        <v>99</v>
      </c>
      <c r="D8" t="str">
        <f t="shared" si="0"/>
        <v>Eme</v>
      </c>
      <c r="N8">
        <v>4</v>
      </c>
      <c r="O8" t="s">
        <v>133</v>
      </c>
    </row>
    <row r="9" spans="1:15" x14ac:dyDescent="0.35">
      <c r="A9">
        <f t="shared" si="1"/>
        <v>6</v>
      </c>
      <c r="B9" t="s">
        <v>87</v>
      </c>
      <c r="C9" t="s">
        <v>99</v>
      </c>
      <c r="D9" t="str">
        <f t="shared" si="0"/>
        <v>Eme</v>
      </c>
      <c r="N9">
        <v>5</v>
      </c>
      <c r="O9" t="s">
        <v>130</v>
      </c>
    </row>
    <row r="10" spans="1:15" x14ac:dyDescent="0.35">
      <c r="A10">
        <f t="shared" si="1"/>
        <v>7</v>
      </c>
      <c r="B10" t="s">
        <v>146</v>
      </c>
      <c r="C10" t="s">
        <v>99</v>
      </c>
      <c r="D10" t="str">
        <f t="shared" si="0"/>
        <v>Eme</v>
      </c>
      <c r="N10">
        <v>6</v>
      </c>
      <c r="O10" t="s">
        <v>5</v>
      </c>
    </row>
    <row r="11" spans="1:15" x14ac:dyDescent="0.35">
      <c r="A11">
        <f t="shared" si="1"/>
        <v>8</v>
      </c>
      <c r="B11" t="s">
        <v>165</v>
      </c>
      <c r="C11" t="s">
        <v>99</v>
      </c>
      <c r="D11" t="s">
        <v>99</v>
      </c>
      <c r="N11">
        <v>7</v>
      </c>
      <c r="O11" t="s">
        <v>134</v>
      </c>
    </row>
    <row r="12" spans="1:15" x14ac:dyDescent="0.35">
      <c r="A12">
        <f t="shared" si="1"/>
        <v>9</v>
      </c>
      <c r="B12" t="s">
        <v>162</v>
      </c>
      <c r="C12" t="s">
        <v>99</v>
      </c>
      <c r="D12" t="str">
        <f t="shared" si="0"/>
        <v>Eme</v>
      </c>
      <c r="N12">
        <v>8</v>
      </c>
      <c r="O12" t="s">
        <v>4</v>
      </c>
    </row>
    <row r="13" spans="1:15" x14ac:dyDescent="0.35">
      <c r="A13">
        <f t="shared" si="1"/>
        <v>10</v>
      </c>
      <c r="B13" t="s">
        <v>94</v>
      </c>
      <c r="C13" t="s">
        <v>99</v>
      </c>
      <c r="D13" t="str">
        <f t="shared" si="0"/>
        <v>Eme</v>
      </c>
      <c r="N13">
        <v>9</v>
      </c>
      <c r="O13" t="s">
        <v>3</v>
      </c>
    </row>
    <row r="14" spans="1:15" x14ac:dyDescent="0.35">
      <c r="A14">
        <f t="shared" si="1"/>
        <v>11</v>
      </c>
      <c r="B14" t="s">
        <v>159</v>
      </c>
      <c r="C14" t="s">
        <v>97</v>
      </c>
      <c r="D14" t="str">
        <f t="shared" si="0"/>
        <v>Dev</v>
      </c>
    </row>
    <row r="15" spans="1:15" x14ac:dyDescent="0.35">
      <c r="A15">
        <f t="shared" si="1"/>
        <v>12</v>
      </c>
      <c r="B15" t="s">
        <v>148</v>
      </c>
      <c r="C15" t="s">
        <v>97</v>
      </c>
      <c r="D15" t="str">
        <f t="shared" si="0"/>
        <v>Dev</v>
      </c>
    </row>
    <row r="16" spans="1:15" x14ac:dyDescent="0.35">
      <c r="A16">
        <f t="shared" si="1"/>
        <v>13</v>
      </c>
      <c r="B16" t="s">
        <v>96</v>
      </c>
      <c r="C16" t="s">
        <v>97</v>
      </c>
      <c r="D16" t="str">
        <f t="shared" si="0"/>
        <v>Dev</v>
      </c>
    </row>
    <row r="17" spans="1:4" x14ac:dyDescent="0.35">
      <c r="A17">
        <f t="shared" si="1"/>
        <v>14</v>
      </c>
      <c r="B17" t="s">
        <v>157</v>
      </c>
      <c r="C17" t="s">
        <v>97</v>
      </c>
      <c r="D17" t="str">
        <f t="shared" si="0"/>
        <v>Dev</v>
      </c>
    </row>
    <row r="18" spans="1:4" x14ac:dyDescent="0.35">
      <c r="A18">
        <f t="shared" si="1"/>
        <v>15</v>
      </c>
      <c r="B18" t="s">
        <v>158</v>
      </c>
      <c r="C18" t="s">
        <v>97</v>
      </c>
      <c r="D18" t="str">
        <f t="shared" si="0"/>
        <v>Dev</v>
      </c>
    </row>
    <row r="19" spans="1:4" ht="13.15" x14ac:dyDescent="0.4">
      <c r="A19">
        <f t="shared" si="1"/>
        <v>16</v>
      </c>
      <c r="B19" t="s">
        <v>89</v>
      </c>
      <c r="C19" t="s">
        <v>97</v>
      </c>
      <c r="D19" s="11" t="s">
        <v>100</v>
      </c>
    </row>
    <row r="20" spans="1:4" x14ac:dyDescent="0.35">
      <c r="A20">
        <f t="shared" si="1"/>
        <v>17</v>
      </c>
      <c r="B20" t="s">
        <v>156</v>
      </c>
      <c r="C20" t="s">
        <v>97</v>
      </c>
      <c r="D20" t="str">
        <f t="shared" si="0"/>
        <v>Dev</v>
      </c>
    </row>
    <row r="21" spans="1:4" x14ac:dyDescent="0.35">
      <c r="A21">
        <f t="shared" si="1"/>
        <v>18</v>
      </c>
      <c r="B21" t="s">
        <v>154</v>
      </c>
      <c r="C21" t="s">
        <v>97</v>
      </c>
      <c r="D21" t="str">
        <f t="shared" si="0"/>
        <v>Dev</v>
      </c>
    </row>
    <row r="22" spans="1:4" x14ac:dyDescent="0.35">
      <c r="A22">
        <f t="shared" si="1"/>
        <v>19</v>
      </c>
      <c r="B22" t="s">
        <v>160</v>
      </c>
      <c r="C22" t="s">
        <v>97</v>
      </c>
      <c r="D22" t="str">
        <f t="shared" si="0"/>
        <v>Dev</v>
      </c>
    </row>
    <row r="23" spans="1:4" x14ac:dyDescent="0.35">
      <c r="A23">
        <f t="shared" si="1"/>
        <v>20</v>
      </c>
      <c r="B23" t="s">
        <v>166</v>
      </c>
      <c r="C23" t="s">
        <v>97</v>
      </c>
      <c r="D23" t="str">
        <f t="shared" si="0"/>
        <v>Dev</v>
      </c>
    </row>
    <row r="24" spans="1:4" x14ac:dyDescent="0.35">
      <c r="A24">
        <f t="shared" si="1"/>
        <v>21</v>
      </c>
      <c r="B24" t="s">
        <v>152</v>
      </c>
      <c r="C24" t="s">
        <v>97</v>
      </c>
      <c r="D24" t="str">
        <f t="shared" si="0"/>
        <v>Dev</v>
      </c>
    </row>
    <row r="25" spans="1:4" x14ac:dyDescent="0.35">
      <c r="A25">
        <f t="shared" si="1"/>
        <v>22</v>
      </c>
      <c r="B25" t="s">
        <v>164</v>
      </c>
      <c r="C25" t="s">
        <v>97</v>
      </c>
      <c r="D25" t="str">
        <f t="shared" si="0"/>
        <v>Dev</v>
      </c>
    </row>
    <row r="26" spans="1:4" x14ac:dyDescent="0.35">
      <c r="A26">
        <f t="shared" si="1"/>
        <v>23</v>
      </c>
      <c r="B26" t="s">
        <v>153</v>
      </c>
      <c r="C26" t="s">
        <v>97</v>
      </c>
      <c r="D26" t="str">
        <f t="shared" si="0"/>
        <v>Dev</v>
      </c>
    </row>
    <row r="27" spans="1:4" x14ac:dyDescent="0.35">
      <c r="A27">
        <f t="shared" si="1"/>
        <v>24</v>
      </c>
      <c r="B27" t="s">
        <v>144</v>
      </c>
      <c r="C27" t="s">
        <v>97</v>
      </c>
      <c r="D27" t="str">
        <f t="shared" si="0"/>
        <v>Dev</v>
      </c>
    </row>
    <row r="28" spans="1:4" x14ac:dyDescent="0.35">
      <c r="A28">
        <f t="shared" si="1"/>
        <v>25</v>
      </c>
      <c r="B28" t="s">
        <v>88</v>
      </c>
      <c r="C28" t="s">
        <v>97</v>
      </c>
      <c r="D28" t="str">
        <f t="shared" si="0"/>
        <v>Dev</v>
      </c>
    </row>
    <row r="29" spans="1:4" x14ac:dyDescent="0.35">
      <c r="A29">
        <f t="shared" si="1"/>
        <v>26</v>
      </c>
      <c r="B29" t="s">
        <v>150</v>
      </c>
      <c r="C29" t="s">
        <v>97</v>
      </c>
      <c r="D29" t="str">
        <f t="shared" si="0"/>
        <v>Dev</v>
      </c>
    </row>
    <row r="30" spans="1:4" x14ac:dyDescent="0.35">
      <c r="A30">
        <f t="shared" si="1"/>
        <v>27</v>
      </c>
      <c r="B30" t="s">
        <v>155</v>
      </c>
      <c r="C30" t="s">
        <v>97</v>
      </c>
      <c r="D30" t="str">
        <f t="shared" si="0"/>
        <v>Dev</v>
      </c>
    </row>
    <row r="31" spans="1:4" x14ac:dyDescent="0.35">
      <c r="A31">
        <f t="shared" si="1"/>
        <v>28</v>
      </c>
      <c r="B31" t="s">
        <v>163</v>
      </c>
      <c r="C31" t="s">
        <v>97</v>
      </c>
      <c r="D31" t="str">
        <f t="shared" si="0"/>
        <v>Dev</v>
      </c>
    </row>
    <row r="32" spans="1:4" x14ac:dyDescent="0.35">
      <c r="A32">
        <f t="shared" si="1"/>
        <v>29</v>
      </c>
      <c r="B32" t="s">
        <v>1</v>
      </c>
      <c r="C32" t="s">
        <v>97</v>
      </c>
      <c r="D32" t="str">
        <f t="shared" si="0"/>
        <v>Dev</v>
      </c>
    </row>
  </sheetData>
  <sortState xmlns:xlrd2="http://schemas.microsoft.com/office/spreadsheetml/2017/richdata2" ref="B30:B45">
    <sortCondition ref="B30:B45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7424A-11F4-4AC9-92A2-BD7F63C2A993}">
  <dimension ref="A1:AE1568"/>
  <sheetViews>
    <sheetView zoomScale="85" zoomScaleNormal="85" workbookViewId="0"/>
  </sheetViews>
  <sheetFormatPr defaultColWidth="8.86328125" defaultRowHeight="12.75" x14ac:dyDescent="0.35"/>
  <cols>
    <col min="1" max="1" width="16.3984375" bestFit="1" customWidth="1"/>
    <col min="2" max="2" width="8.1328125" bestFit="1" customWidth="1"/>
    <col min="3" max="3" width="11.59765625" bestFit="1" customWidth="1"/>
    <col min="4" max="4" width="10" bestFit="1" customWidth="1"/>
    <col min="5" max="23" width="6" bestFit="1" customWidth="1"/>
    <col min="24" max="31" width="7" bestFit="1" customWidth="1"/>
  </cols>
  <sheetData>
    <row r="1" spans="1:31" x14ac:dyDescent="0.35">
      <c r="A1" t="s">
        <v>128</v>
      </c>
      <c r="B1" t="s">
        <v>51</v>
      </c>
      <c r="C1" t="s">
        <v>129</v>
      </c>
      <c r="D1" t="s">
        <v>131</v>
      </c>
      <c r="E1">
        <v>2015</v>
      </c>
      <c r="F1">
        <v>2019</v>
      </c>
      <c r="G1">
        <v>2020</v>
      </c>
      <c r="H1">
        <v>2025</v>
      </c>
      <c r="I1">
        <v>2030</v>
      </c>
      <c r="J1">
        <v>2035</v>
      </c>
      <c r="K1">
        <v>2040</v>
      </c>
      <c r="L1">
        <v>2045</v>
      </c>
      <c r="M1">
        <v>2050</v>
      </c>
      <c r="N1">
        <v>2055</v>
      </c>
      <c r="O1">
        <v>2060</v>
      </c>
      <c r="P1">
        <v>2065</v>
      </c>
      <c r="Q1">
        <v>2070</v>
      </c>
      <c r="R1">
        <v>2075</v>
      </c>
      <c r="S1">
        <v>2080</v>
      </c>
      <c r="T1">
        <v>2085</v>
      </c>
      <c r="U1">
        <v>2090</v>
      </c>
      <c r="V1">
        <v>2095</v>
      </c>
      <c r="W1">
        <v>2100</v>
      </c>
    </row>
    <row r="2" spans="1:31" x14ac:dyDescent="0.35">
      <c r="A2" t="s">
        <v>168</v>
      </c>
      <c r="B2" t="s">
        <v>113</v>
      </c>
      <c r="C2" t="s">
        <v>146</v>
      </c>
      <c r="D2" t="s">
        <v>0</v>
      </c>
      <c r="E2" s="4"/>
      <c r="F2" s="4">
        <v>2210.4794000000002</v>
      </c>
      <c r="G2" s="4">
        <v>2262.4250000000002</v>
      </c>
      <c r="H2" s="4">
        <v>2781.6590000000001</v>
      </c>
      <c r="I2" s="4">
        <v>3473.0680000000002</v>
      </c>
      <c r="J2" s="4">
        <v>4436.4650000000001</v>
      </c>
      <c r="K2" s="4">
        <v>5730.9449999999997</v>
      </c>
      <c r="L2" s="4">
        <v>7368.96</v>
      </c>
      <c r="M2" s="4">
        <v>9262.5319999999992</v>
      </c>
      <c r="N2" s="4">
        <v>11383.986000000001</v>
      </c>
      <c r="O2" s="4">
        <v>13731.281999999999</v>
      </c>
      <c r="P2" s="4">
        <v>16261.404</v>
      </c>
      <c r="Q2" s="4">
        <v>18844.798999999999</v>
      </c>
      <c r="R2" s="4">
        <v>21467.312000000002</v>
      </c>
      <c r="S2" s="4">
        <v>24108.468000000001</v>
      </c>
      <c r="T2" s="4">
        <v>26758.704000000002</v>
      </c>
      <c r="U2" s="4">
        <v>29423.216</v>
      </c>
      <c r="V2" s="4">
        <v>32089.366999999998</v>
      </c>
      <c r="W2" s="4">
        <v>34706.936999999998</v>
      </c>
      <c r="X2" s="4"/>
      <c r="Y2" s="4"/>
      <c r="Z2" s="4"/>
      <c r="AA2" s="4"/>
      <c r="AB2" s="4"/>
      <c r="AC2" s="4"/>
      <c r="AD2" s="4"/>
      <c r="AE2" s="4"/>
    </row>
    <row r="3" spans="1:31" x14ac:dyDescent="0.35">
      <c r="A3" t="s">
        <v>168</v>
      </c>
      <c r="B3" t="s">
        <v>113</v>
      </c>
      <c r="C3" t="s">
        <v>146</v>
      </c>
      <c r="D3" t="s">
        <v>130</v>
      </c>
      <c r="E3" s="4"/>
      <c r="F3" s="4">
        <v>10.951082447476599</v>
      </c>
      <c r="G3" s="4">
        <v>11.045011610827901</v>
      </c>
      <c r="H3" s="4">
        <v>12.6571753636929</v>
      </c>
      <c r="I3" s="4">
        <v>14.9087833203334</v>
      </c>
      <c r="J3" s="4">
        <v>18.137203168060701</v>
      </c>
      <c r="K3" s="4">
        <v>22.480365932247899</v>
      </c>
      <c r="L3" s="4">
        <v>27.8848565698346</v>
      </c>
      <c r="M3" s="4">
        <v>34.054782151401199</v>
      </c>
      <c r="N3" s="4">
        <v>40.996312747339402</v>
      </c>
      <c r="O3" s="4">
        <v>48.820785365064303</v>
      </c>
      <c r="P3" s="4">
        <v>57.478340692676902</v>
      </c>
      <c r="Q3" s="4">
        <v>66.603510526290805</v>
      </c>
      <c r="R3" s="4">
        <v>76.201710432519207</v>
      </c>
      <c r="S3" s="4">
        <v>86.265851364519094</v>
      </c>
      <c r="T3" s="4">
        <v>96.842016012719796</v>
      </c>
      <c r="U3" s="4">
        <v>107.99846673621499</v>
      </c>
      <c r="V3" s="4">
        <v>119.821426482394</v>
      </c>
      <c r="W3" s="4">
        <v>132.300859218391</v>
      </c>
      <c r="X3" s="4"/>
      <c r="Y3" s="4"/>
      <c r="Z3" s="4"/>
      <c r="AA3" s="4"/>
      <c r="AB3" s="4"/>
      <c r="AC3" s="4"/>
      <c r="AD3" s="4"/>
      <c r="AE3" s="4"/>
    </row>
    <row r="4" spans="1:31" x14ac:dyDescent="0.35">
      <c r="A4" t="s">
        <v>168</v>
      </c>
      <c r="B4" t="s">
        <v>113</v>
      </c>
      <c r="C4" t="s">
        <v>146</v>
      </c>
      <c r="D4" t="s">
        <v>5</v>
      </c>
      <c r="E4" s="4"/>
      <c r="F4" s="4">
        <v>39.5017214815866</v>
      </c>
      <c r="G4" s="4">
        <v>39.778539157907403</v>
      </c>
      <c r="H4" s="4">
        <v>45.261299708515402</v>
      </c>
      <c r="I4" s="4">
        <v>52.232333593758</v>
      </c>
      <c r="J4" s="4">
        <v>62.043485043542297</v>
      </c>
      <c r="K4" s="4">
        <v>75.181997507766994</v>
      </c>
      <c r="L4" s="4">
        <v>92.383771692572395</v>
      </c>
      <c r="M4" s="4">
        <v>113.355231673123</v>
      </c>
      <c r="N4" s="4">
        <v>138.00734460861801</v>
      </c>
      <c r="O4" s="4">
        <v>165.481781707957</v>
      </c>
      <c r="P4" s="4">
        <v>195.359264131495</v>
      </c>
      <c r="Q4" s="4">
        <v>227.74622242695901</v>
      </c>
      <c r="R4" s="4">
        <v>266.03337425497602</v>
      </c>
      <c r="S4" s="4">
        <v>315.408946882294</v>
      </c>
      <c r="T4" s="4">
        <v>375.407225560011</v>
      </c>
      <c r="U4" s="4">
        <v>442.89493985370399</v>
      </c>
      <c r="V4" s="4">
        <v>517.69400152712296</v>
      </c>
      <c r="W4" s="4">
        <v>602.10906139350698</v>
      </c>
      <c r="X4" s="4"/>
      <c r="Y4" s="4"/>
      <c r="Z4" s="4"/>
      <c r="AA4" s="4"/>
      <c r="AB4" s="4"/>
      <c r="AC4" s="4"/>
      <c r="AD4" s="4"/>
      <c r="AE4" s="4"/>
    </row>
    <row r="5" spans="1:31" x14ac:dyDescent="0.35">
      <c r="A5" t="s">
        <v>168</v>
      </c>
      <c r="B5" t="s">
        <v>113</v>
      </c>
      <c r="C5" t="s">
        <v>146</v>
      </c>
      <c r="D5" t="s">
        <v>4</v>
      </c>
      <c r="E5" s="4"/>
      <c r="F5" s="4">
        <v>55.959065000000002</v>
      </c>
      <c r="G5" s="4">
        <v>56.875517500000001</v>
      </c>
      <c r="H5" s="4">
        <v>61.45778</v>
      </c>
      <c r="I5" s="4">
        <v>66.492683</v>
      </c>
      <c r="J5" s="4">
        <v>71.505735000000001</v>
      </c>
      <c r="K5" s="4">
        <v>76.227623500000007</v>
      </c>
      <c r="L5" s="4">
        <v>79.764658499999996</v>
      </c>
      <c r="M5" s="4">
        <v>81.712434999999999</v>
      </c>
      <c r="N5" s="4">
        <v>82.488262000000006</v>
      </c>
      <c r="O5" s="4">
        <v>82.977605499999996</v>
      </c>
      <c r="P5" s="4">
        <v>83.238458499999993</v>
      </c>
      <c r="Q5" s="4">
        <v>82.744726999999997</v>
      </c>
      <c r="R5" s="4">
        <v>80.694056000000003</v>
      </c>
      <c r="S5" s="4">
        <v>76.435586999999998</v>
      </c>
      <c r="T5" s="4">
        <v>71.279139499999999</v>
      </c>
      <c r="U5" s="4">
        <v>66.433850000000007</v>
      </c>
      <c r="V5" s="4">
        <v>61.985201500000002</v>
      </c>
      <c r="W5" s="4">
        <v>57.642276500000001</v>
      </c>
      <c r="X5" s="4"/>
      <c r="Y5" s="4"/>
      <c r="Z5" s="4"/>
      <c r="AA5" s="4"/>
      <c r="AB5" s="4"/>
      <c r="AC5" s="4"/>
      <c r="AD5" s="4"/>
      <c r="AE5" s="4"/>
    </row>
    <row r="6" spans="1:31" x14ac:dyDescent="0.35">
      <c r="A6" t="s">
        <v>168</v>
      </c>
      <c r="B6" t="s">
        <v>113</v>
      </c>
      <c r="C6" t="s">
        <v>146</v>
      </c>
      <c r="D6" t="s">
        <v>3</v>
      </c>
      <c r="E6" s="4"/>
      <c r="F6" s="4">
        <v>201.85031119999999</v>
      </c>
      <c r="G6" s="4">
        <v>204.836815</v>
      </c>
      <c r="H6" s="4">
        <v>219.76933399999999</v>
      </c>
      <c r="I6" s="4">
        <v>232.954489</v>
      </c>
      <c r="J6" s="4">
        <v>244.605795</v>
      </c>
      <c r="K6" s="4">
        <v>254.93112600000001</v>
      </c>
      <c r="L6" s="4">
        <v>264.26386600000001</v>
      </c>
      <c r="M6" s="4">
        <v>271.989172</v>
      </c>
      <c r="N6" s="4">
        <v>277.68316800000002</v>
      </c>
      <c r="O6" s="4">
        <v>281.25893300000001</v>
      </c>
      <c r="P6" s="4">
        <v>282.91359499999999</v>
      </c>
      <c r="Q6" s="4">
        <v>282.94002599999999</v>
      </c>
      <c r="R6" s="4">
        <v>281.71693099999999</v>
      </c>
      <c r="S6" s="4">
        <v>279.467108</v>
      </c>
      <c r="T6" s="4">
        <v>276.31295899999998</v>
      </c>
      <c r="U6" s="4">
        <v>272.44105300000001</v>
      </c>
      <c r="V6" s="4">
        <v>267.80992300000003</v>
      </c>
      <c r="W6" s="4">
        <v>262.33342099999999</v>
      </c>
      <c r="X6" s="4"/>
      <c r="Y6" s="4"/>
      <c r="Z6" s="4"/>
      <c r="AA6" s="4"/>
      <c r="AB6" s="4"/>
      <c r="AC6" s="4"/>
      <c r="AD6" s="4"/>
      <c r="AE6" s="4"/>
    </row>
    <row r="7" spans="1:31" x14ac:dyDescent="0.35">
      <c r="A7" t="s">
        <v>168</v>
      </c>
      <c r="B7" t="s">
        <v>113</v>
      </c>
      <c r="C7" t="s">
        <v>147</v>
      </c>
      <c r="D7" t="s">
        <v>0</v>
      </c>
      <c r="E7" s="4"/>
      <c r="F7" s="4">
        <v>3397.8569819999998</v>
      </c>
      <c r="G7" s="4">
        <v>3468.8104560000002</v>
      </c>
      <c r="H7" s="4">
        <v>4236.7910590000001</v>
      </c>
      <c r="I7" s="4">
        <v>5417.4402209999998</v>
      </c>
      <c r="J7" s="4">
        <v>7165.7298600000004</v>
      </c>
      <c r="K7" s="4">
        <v>9450.1901500000004</v>
      </c>
      <c r="L7" s="4">
        <v>12439.91181</v>
      </c>
      <c r="M7" s="4">
        <v>16161.964599999999</v>
      </c>
      <c r="N7" s="4">
        <v>20685.527880000001</v>
      </c>
      <c r="O7" s="4">
        <v>26153.296910000001</v>
      </c>
      <c r="P7" s="4">
        <v>32676.409520000001</v>
      </c>
      <c r="Q7" s="4">
        <v>40228.156179999998</v>
      </c>
      <c r="R7" s="4">
        <v>48807.646610000003</v>
      </c>
      <c r="S7" s="4">
        <v>58335.328979999998</v>
      </c>
      <c r="T7" s="4">
        <v>68745.74411</v>
      </c>
      <c r="U7" s="4">
        <v>80007.093470000007</v>
      </c>
      <c r="V7" s="4">
        <v>92058.260500000004</v>
      </c>
      <c r="W7" s="4">
        <v>104801.4814</v>
      </c>
      <c r="X7" s="4"/>
      <c r="Y7" s="4"/>
      <c r="Z7" s="4"/>
      <c r="AA7" s="4"/>
      <c r="AB7" s="4"/>
      <c r="AC7" s="4"/>
      <c r="AD7" s="4"/>
      <c r="AE7" s="4"/>
    </row>
    <row r="8" spans="1:31" x14ac:dyDescent="0.35">
      <c r="A8" t="s">
        <v>168</v>
      </c>
      <c r="B8" t="s">
        <v>113</v>
      </c>
      <c r="C8" t="s">
        <v>147</v>
      </c>
      <c r="D8" t="s">
        <v>130</v>
      </c>
      <c r="E8" s="4"/>
      <c r="F8" s="4">
        <v>3.2289289013697999</v>
      </c>
      <c r="G8" s="4">
        <v>3.213326747849</v>
      </c>
      <c r="H8" s="4">
        <v>3.4857513372972799</v>
      </c>
      <c r="I8" s="4">
        <v>4.0209551150178404</v>
      </c>
      <c r="J8" s="4">
        <v>4.8570814599321102</v>
      </c>
      <c r="K8" s="4">
        <v>5.9174144189478497</v>
      </c>
      <c r="L8" s="4">
        <v>7.2498119989202099</v>
      </c>
      <c r="M8" s="4">
        <v>8.8415303470009192</v>
      </c>
      <c r="N8" s="4">
        <v>10.7349357696064</v>
      </c>
      <c r="O8" s="4">
        <v>13.0050327632429</v>
      </c>
      <c r="P8" s="4">
        <v>15.697089461261999</v>
      </c>
      <c r="Q8" s="4">
        <v>18.806129551486499</v>
      </c>
      <c r="R8" s="4">
        <v>22.3600999304327</v>
      </c>
      <c r="S8" s="4">
        <v>26.370626635136901</v>
      </c>
      <c r="T8" s="4">
        <v>30.873742316963</v>
      </c>
      <c r="U8" s="4">
        <v>35.932010513318403</v>
      </c>
      <c r="V8" s="4">
        <v>41.610008683286097</v>
      </c>
      <c r="W8" s="4">
        <v>47.960975083309002</v>
      </c>
      <c r="X8" s="4"/>
      <c r="Y8" s="4"/>
      <c r="Z8" s="4"/>
      <c r="AA8" s="4"/>
      <c r="AB8" s="4"/>
      <c r="AC8" s="4"/>
      <c r="AD8" s="4"/>
      <c r="AE8" s="4"/>
    </row>
    <row r="9" spans="1:31" x14ac:dyDescent="0.35">
      <c r="A9" t="s">
        <v>168</v>
      </c>
      <c r="B9" t="s">
        <v>113</v>
      </c>
      <c r="C9" t="s">
        <v>147</v>
      </c>
      <c r="D9" t="s">
        <v>5</v>
      </c>
      <c r="E9" s="4"/>
      <c r="F9" s="4">
        <v>14.7801451713981</v>
      </c>
      <c r="G9" s="4">
        <v>14.5713552744007</v>
      </c>
      <c r="H9" s="4">
        <v>15.1924819467202</v>
      </c>
      <c r="I9" s="4">
        <v>16.606544424914699</v>
      </c>
      <c r="J9" s="4">
        <v>18.8861734971677</v>
      </c>
      <c r="K9" s="4">
        <v>21.806343632622902</v>
      </c>
      <c r="L9" s="4">
        <v>25.570142916200702</v>
      </c>
      <c r="M9" s="4">
        <v>30.193791988643401</v>
      </c>
      <c r="N9" s="4">
        <v>35.776374815845202</v>
      </c>
      <c r="O9" s="4">
        <v>42.435621359756503</v>
      </c>
      <c r="P9" s="4">
        <v>50.494790506425502</v>
      </c>
      <c r="Q9" s="4">
        <v>60.128702725539902</v>
      </c>
      <c r="R9" s="4">
        <v>71.786509320190703</v>
      </c>
      <c r="S9" s="4">
        <v>85.851326162320305</v>
      </c>
      <c r="T9" s="4">
        <v>102.98748780958999</v>
      </c>
      <c r="U9" s="4">
        <v>122.926619548216</v>
      </c>
      <c r="V9" s="4">
        <v>145.97129607169299</v>
      </c>
      <c r="W9" s="4">
        <v>172.94845462908799</v>
      </c>
      <c r="X9" s="4"/>
      <c r="Y9" s="4"/>
      <c r="Z9" s="4"/>
      <c r="AA9" s="4"/>
      <c r="AB9" s="4"/>
      <c r="AC9" s="4"/>
      <c r="AD9" s="4"/>
      <c r="AE9" s="4"/>
    </row>
    <row r="10" spans="1:31" x14ac:dyDescent="0.35">
      <c r="A10" t="s">
        <v>168</v>
      </c>
      <c r="B10" t="s">
        <v>113</v>
      </c>
      <c r="C10" t="s">
        <v>147</v>
      </c>
      <c r="D10" t="s">
        <v>4</v>
      </c>
      <c r="E10" s="4"/>
      <c r="F10" s="4">
        <v>229.89334289999999</v>
      </c>
      <c r="G10" s="4">
        <v>238.056817</v>
      </c>
      <c r="H10" s="4">
        <v>278.87418750000001</v>
      </c>
      <c r="I10" s="4">
        <v>326.2232095</v>
      </c>
      <c r="J10" s="4">
        <v>379.41671250000002</v>
      </c>
      <c r="K10" s="4">
        <v>433.368854</v>
      </c>
      <c r="L10" s="4">
        <v>486.50145800000001</v>
      </c>
      <c r="M10" s="4">
        <v>535.27442350000001</v>
      </c>
      <c r="N10" s="4">
        <v>578.18960100000004</v>
      </c>
      <c r="O10" s="4">
        <v>616.30526599999996</v>
      </c>
      <c r="P10" s="4">
        <v>647.12437050000005</v>
      </c>
      <c r="Q10" s="4">
        <v>669.03416100000004</v>
      </c>
      <c r="R10" s="4">
        <v>679.89998500000002</v>
      </c>
      <c r="S10" s="4">
        <v>679.49246200000005</v>
      </c>
      <c r="T10" s="4">
        <v>667.51549699999998</v>
      </c>
      <c r="U10" s="4">
        <v>650.85246600000005</v>
      </c>
      <c r="V10" s="4">
        <v>630.66002000000003</v>
      </c>
      <c r="W10" s="4">
        <v>605.96945849999997</v>
      </c>
      <c r="X10" s="4"/>
      <c r="Y10" s="4"/>
      <c r="Z10" s="4"/>
      <c r="AA10" s="4"/>
      <c r="AB10" s="4"/>
      <c r="AC10" s="4"/>
      <c r="AD10" s="4"/>
      <c r="AE10" s="4"/>
    </row>
    <row r="11" spans="1:31" x14ac:dyDescent="0.35">
      <c r="A11" t="s">
        <v>168</v>
      </c>
      <c r="B11" t="s">
        <v>113</v>
      </c>
      <c r="C11" t="s">
        <v>147</v>
      </c>
      <c r="D11" t="s">
        <v>3</v>
      </c>
      <c r="E11" s="4"/>
      <c r="F11" s="4">
        <v>1052.3170642</v>
      </c>
      <c r="G11" s="4">
        <v>1079.5075409999999</v>
      </c>
      <c r="H11" s="4">
        <v>1215.4599250000001</v>
      </c>
      <c r="I11" s="4">
        <v>1347.301839</v>
      </c>
      <c r="J11" s="4">
        <v>1475.315973</v>
      </c>
      <c r="K11" s="4">
        <v>1597.0134049999999</v>
      </c>
      <c r="L11" s="4">
        <v>1715.8943999999999</v>
      </c>
      <c r="M11" s="4">
        <v>1827.9600889999999</v>
      </c>
      <c r="N11" s="4">
        <v>1926.935412</v>
      </c>
      <c r="O11" s="4">
        <v>2011.013535</v>
      </c>
      <c r="P11" s="4">
        <v>2081.6858820000002</v>
      </c>
      <c r="Q11" s="4">
        <v>2139.0981099999999</v>
      </c>
      <c r="R11" s="4">
        <v>2182.8009160000001</v>
      </c>
      <c r="S11" s="4">
        <v>2212.1328319999998</v>
      </c>
      <c r="T11" s="4">
        <v>2226.6735079999999</v>
      </c>
      <c r="U11" s="4">
        <v>2226.6244590000001</v>
      </c>
      <c r="V11" s="4">
        <v>2212.4066640000001</v>
      </c>
      <c r="W11" s="4">
        <v>2185.1407570000001</v>
      </c>
      <c r="X11" s="4"/>
      <c r="Y11" s="4"/>
      <c r="Z11" s="4"/>
      <c r="AA11" s="4"/>
      <c r="AB11" s="4"/>
      <c r="AC11" s="4"/>
      <c r="AD11" s="4"/>
      <c r="AE11" s="4"/>
    </row>
    <row r="12" spans="1:31" x14ac:dyDescent="0.35">
      <c r="A12" t="s">
        <v>168</v>
      </c>
      <c r="B12" t="s">
        <v>113</v>
      </c>
      <c r="C12" t="s">
        <v>148</v>
      </c>
      <c r="D12" t="s">
        <v>0</v>
      </c>
      <c r="E12" s="4"/>
      <c r="F12" s="4">
        <v>1183.2516000000001</v>
      </c>
      <c r="G12" s="4">
        <v>1160.954</v>
      </c>
      <c r="H12" s="4">
        <v>1351.4179999999999</v>
      </c>
      <c r="I12" s="4">
        <v>1504.165</v>
      </c>
      <c r="J12" s="4">
        <v>1688.2919999999999</v>
      </c>
      <c r="K12" s="4">
        <v>1916.9639999999999</v>
      </c>
      <c r="L12" s="4">
        <v>2189.5590000000002</v>
      </c>
      <c r="M12" s="4">
        <v>2484.3969999999999</v>
      </c>
      <c r="N12" s="4">
        <v>2790.6320000000001</v>
      </c>
      <c r="O12" s="4">
        <v>3102.68</v>
      </c>
      <c r="P12" s="4">
        <v>3422.2</v>
      </c>
      <c r="Q12" s="4">
        <v>3740.34</v>
      </c>
      <c r="R12" s="4">
        <v>4042.28</v>
      </c>
      <c r="S12" s="4">
        <v>4318.22</v>
      </c>
      <c r="T12" s="4">
        <v>4563.09</v>
      </c>
      <c r="U12" s="4">
        <v>4771.92</v>
      </c>
      <c r="V12" s="4">
        <v>4938.1499999999996</v>
      </c>
      <c r="W12" s="4">
        <v>5055.7</v>
      </c>
      <c r="X12" s="4"/>
      <c r="Y12" s="4"/>
      <c r="Z12" s="4"/>
      <c r="AA12" s="4"/>
      <c r="AB12" s="4"/>
      <c r="AC12" s="4"/>
      <c r="AD12" s="4"/>
      <c r="AE12" s="4"/>
    </row>
    <row r="13" spans="1:31" x14ac:dyDescent="0.35">
      <c r="A13" t="s">
        <v>168</v>
      </c>
      <c r="B13" t="s">
        <v>113</v>
      </c>
      <c r="C13" t="s">
        <v>148</v>
      </c>
      <c r="D13" t="s">
        <v>130</v>
      </c>
      <c r="E13" s="4"/>
      <c r="F13" s="4">
        <v>18.532211026970302</v>
      </c>
      <c r="G13" s="4">
        <v>18.107332008497899</v>
      </c>
      <c r="H13" s="4">
        <v>20.648441031380301</v>
      </c>
      <c r="I13" s="4">
        <v>22.564266715598599</v>
      </c>
      <c r="J13" s="4">
        <v>24.978353372036</v>
      </c>
      <c r="K13" s="4">
        <v>28.1105955238117</v>
      </c>
      <c r="L13" s="4">
        <v>31.937246744239001</v>
      </c>
      <c r="M13" s="4">
        <v>36.189007941183696</v>
      </c>
      <c r="N13" s="4">
        <v>40.776476559179301</v>
      </c>
      <c r="O13" s="4">
        <v>45.719215251216298</v>
      </c>
      <c r="P13" s="4">
        <v>51.085740672855401</v>
      </c>
      <c r="Q13" s="4">
        <v>56.793002401943397</v>
      </c>
      <c r="R13" s="4">
        <v>62.671746209722798</v>
      </c>
      <c r="S13" s="4">
        <v>68.632407627122802</v>
      </c>
      <c r="T13" s="4">
        <v>74.656007510805793</v>
      </c>
      <c r="U13" s="4">
        <v>80.742076111883705</v>
      </c>
      <c r="V13" s="4">
        <v>86.873152847086104</v>
      </c>
      <c r="W13" s="4">
        <v>93.005116412762305</v>
      </c>
      <c r="X13" s="4"/>
      <c r="Y13" s="4"/>
      <c r="Z13" s="4"/>
      <c r="AA13" s="4"/>
      <c r="AB13" s="4"/>
      <c r="AC13" s="4"/>
      <c r="AD13" s="4"/>
      <c r="AE13" s="4"/>
    </row>
    <row r="14" spans="1:31" x14ac:dyDescent="0.35">
      <c r="A14" t="s">
        <v>168</v>
      </c>
      <c r="B14" t="s">
        <v>113</v>
      </c>
      <c r="C14" t="s">
        <v>148</v>
      </c>
      <c r="D14" t="s">
        <v>5</v>
      </c>
      <c r="E14" s="4"/>
      <c r="F14" s="4">
        <v>63.633854464094199</v>
      </c>
      <c r="G14" s="4">
        <v>61.934075632771503</v>
      </c>
      <c r="H14" s="4">
        <v>69.315780955304305</v>
      </c>
      <c r="I14" s="4">
        <v>74.562606795561706</v>
      </c>
      <c r="J14" s="4">
        <v>81.576774470557197</v>
      </c>
      <c r="K14" s="4">
        <v>91.855190567401706</v>
      </c>
      <c r="L14" s="4">
        <v>105.72627685424</v>
      </c>
      <c r="M14" s="4">
        <v>123.057226855682</v>
      </c>
      <c r="N14" s="4">
        <v>143.72652081076299</v>
      </c>
      <c r="O14" s="4">
        <v>168.37990859332999</v>
      </c>
      <c r="P14" s="4">
        <v>196.65629703410301</v>
      </c>
      <c r="Q14" s="4">
        <v>228.25283122966701</v>
      </c>
      <c r="R14" s="4">
        <v>265.259092836712</v>
      </c>
      <c r="S14" s="4">
        <v>310.75106858415302</v>
      </c>
      <c r="T14" s="4">
        <v>363.55004275592398</v>
      </c>
      <c r="U14" s="4">
        <v>413.06711063757803</v>
      </c>
      <c r="V14" s="4">
        <v>463.837746256618</v>
      </c>
      <c r="W14" s="4">
        <v>516.23808585612096</v>
      </c>
      <c r="X14" s="4"/>
      <c r="Y14" s="4"/>
      <c r="Z14" s="4"/>
      <c r="AA14" s="4"/>
      <c r="AB14" s="4"/>
      <c r="AC14" s="4"/>
      <c r="AD14" s="4"/>
      <c r="AE14" s="4"/>
    </row>
    <row r="15" spans="1:31" x14ac:dyDescent="0.35">
      <c r="A15" t="s">
        <v>168</v>
      </c>
      <c r="B15" t="s">
        <v>113</v>
      </c>
      <c r="C15" t="s">
        <v>148</v>
      </c>
      <c r="D15" t="s">
        <v>4</v>
      </c>
      <c r="E15" s="4"/>
      <c r="F15" s="4">
        <v>18.594686899999999</v>
      </c>
      <c r="G15" s="4">
        <v>18.744996</v>
      </c>
      <c r="H15" s="4">
        <v>19.496541499999999</v>
      </c>
      <c r="I15" s="4">
        <v>20.173181499999998</v>
      </c>
      <c r="J15" s="4">
        <v>20.695743499999999</v>
      </c>
      <c r="K15" s="4">
        <v>20.869413999999999</v>
      </c>
      <c r="L15" s="4">
        <v>20.709695499999999</v>
      </c>
      <c r="M15" s="4">
        <v>20.1889565</v>
      </c>
      <c r="N15" s="4">
        <v>19.416263499999999</v>
      </c>
      <c r="O15" s="4">
        <v>18.426663999999999</v>
      </c>
      <c r="P15" s="4">
        <v>17.401934499999999</v>
      </c>
      <c r="Q15" s="4">
        <v>16.3868285</v>
      </c>
      <c r="R15" s="4">
        <v>15.2389875</v>
      </c>
      <c r="S15" s="4">
        <v>13.896074499999999</v>
      </c>
      <c r="T15" s="4">
        <v>12.551477</v>
      </c>
      <c r="U15" s="4">
        <v>11.5524085</v>
      </c>
      <c r="V15" s="4">
        <v>10.6462875</v>
      </c>
      <c r="W15" s="4">
        <v>9.7933494999999997</v>
      </c>
      <c r="X15" s="4"/>
      <c r="Y15" s="4"/>
      <c r="Z15" s="4"/>
      <c r="AA15" s="4"/>
      <c r="AB15" s="4"/>
      <c r="AC15" s="4"/>
      <c r="AD15" s="4"/>
      <c r="AE15" s="4"/>
    </row>
    <row r="16" spans="1:31" x14ac:dyDescent="0.35">
      <c r="A16" t="s">
        <v>168</v>
      </c>
      <c r="B16" t="s">
        <v>113</v>
      </c>
      <c r="C16" t="s">
        <v>148</v>
      </c>
      <c r="D16" t="s">
        <v>3</v>
      </c>
      <c r="E16" s="4"/>
      <c r="F16" s="4">
        <v>63.848377200000002</v>
      </c>
      <c r="G16" s="4">
        <v>64.115133</v>
      </c>
      <c r="H16" s="4">
        <v>65.448912000000007</v>
      </c>
      <c r="I16" s="4">
        <v>66.661372999999998</v>
      </c>
      <c r="J16" s="4">
        <v>67.590204</v>
      </c>
      <c r="K16" s="4">
        <v>68.193646000000001</v>
      </c>
      <c r="L16" s="4">
        <v>68.558163999999906</v>
      </c>
      <c r="M16" s="4">
        <v>68.650597000000005</v>
      </c>
      <c r="N16" s="4">
        <v>68.437301000000005</v>
      </c>
      <c r="O16" s="4">
        <v>67.863806999999994</v>
      </c>
      <c r="P16" s="4">
        <v>66.989339000000001</v>
      </c>
      <c r="Q16" s="4">
        <v>65.859170000000006</v>
      </c>
      <c r="R16" s="4">
        <v>64.49924</v>
      </c>
      <c r="S16" s="4">
        <v>62.918089999999999</v>
      </c>
      <c r="T16" s="4">
        <v>61.121538000000001</v>
      </c>
      <c r="U16" s="4">
        <v>59.100783999999997</v>
      </c>
      <c r="V16" s="4">
        <v>56.843223000000002</v>
      </c>
      <c r="W16" s="4">
        <v>54.359375</v>
      </c>
      <c r="X16" s="4"/>
      <c r="Y16" s="4"/>
      <c r="Z16" s="4"/>
      <c r="AA16" s="4"/>
      <c r="AB16" s="4"/>
      <c r="AC16" s="4"/>
      <c r="AD16" s="4"/>
      <c r="AE16" s="4"/>
    </row>
    <row r="17" spans="1:31" x14ac:dyDescent="0.35">
      <c r="A17" t="s">
        <v>168</v>
      </c>
      <c r="B17" t="s">
        <v>113</v>
      </c>
      <c r="C17" t="s">
        <v>149</v>
      </c>
      <c r="D17" t="s">
        <v>0</v>
      </c>
      <c r="E17" s="4"/>
      <c r="F17" s="4">
        <v>1094.5461</v>
      </c>
      <c r="G17" s="4">
        <v>1117.7353000000001</v>
      </c>
      <c r="H17" s="4">
        <v>1406.1969999999999</v>
      </c>
      <c r="I17" s="4">
        <v>1687.0926999999999</v>
      </c>
      <c r="J17" s="4">
        <v>2033.4274</v>
      </c>
      <c r="K17" s="4">
        <v>2412.8748000000001</v>
      </c>
      <c r="L17" s="4">
        <v>2806.4749000000002</v>
      </c>
      <c r="M17" s="4">
        <v>3192.9459999999999</v>
      </c>
      <c r="N17" s="4">
        <v>3581.8850000000002</v>
      </c>
      <c r="O17" s="4">
        <v>3990.6120000000001</v>
      </c>
      <c r="P17" s="4">
        <v>4423.49</v>
      </c>
      <c r="Q17" s="4">
        <v>4866.9650000000001</v>
      </c>
      <c r="R17" s="4">
        <v>5307.7730000000001</v>
      </c>
      <c r="S17" s="4">
        <v>5747.69</v>
      </c>
      <c r="T17" s="4">
        <v>6193.3770000000004</v>
      </c>
      <c r="U17" s="4">
        <v>6650.2129999999997</v>
      </c>
      <c r="V17" s="4">
        <v>7118.3649999999998</v>
      </c>
      <c r="W17" s="4">
        <v>7591.6850000000004</v>
      </c>
      <c r="X17" s="4"/>
      <c r="Y17" s="4"/>
      <c r="Z17" s="4"/>
      <c r="AA17" s="4"/>
      <c r="AB17" s="4"/>
      <c r="AC17" s="4"/>
      <c r="AD17" s="4"/>
      <c r="AE17" s="4"/>
    </row>
    <row r="18" spans="1:31" x14ac:dyDescent="0.35">
      <c r="A18" t="s">
        <v>168</v>
      </c>
      <c r="B18" t="s">
        <v>113</v>
      </c>
      <c r="C18" t="s">
        <v>149</v>
      </c>
      <c r="D18" t="s">
        <v>130</v>
      </c>
      <c r="E18" s="4"/>
      <c r="F18" s="4">
        <v>12.175373930086099</v>
      </c>
      <c r="G18" s="4">
        <v>12.2856079631879</v>
      </c>
      <c r="H18" s="4">
        <v>14.5895769565617</v>
      </c>
      <c r="I18" s="4">
        <v>16.723345980226402</v>
      </c>
      <c r="J18" s="4">
        <v>19.436711725858</v>
      </c>
      <c r="K18" s="4">
        <v>22.384094515838601</v>
      </c>
      <c r="L18" s="4">
        <v>25.3814314298513</v>
      </c>
      <c r="M18" s="4">
        <v>28.345305780401599</v>
      </c>
      <c r="N18" s="4">
        <v>31.476114139288001</v>
      </c>
      <c r="O18" s="4">
        <v>34.997444569808799</v>
      </c>
      <c r="P18" s="4">
        <v>38.923664401633097</v>
      </c>
      <c r="Q18" s="4">
        <v>43.1337746611065</v>
      </c>
      <c r="R18" s="4">
        <v>47.540852308151599</v>
      </c>
      <c r="S18" s="4">
        <v>52.207519369166903</v>
      </c>
      <c r="T18" s="4">
        <v>57.224305243083897</v>
      </c>
      <c r="U18" s="4">
        <v>62.646218892367799</v>
      </c>
      <c r="V18" s="4">
        <v>68.462589325488807</v>
      </c>
      <c r="W18" s="4">
        <v>74.671433535210994</v>
      </c>
      <c r="X18" s="4"/>
      <c r="Y18" s="4"/>
      <c r="Z18" s="4"/>
      <c r="AA18" s="4"/>
      <c r="AB18" s="4"/>
      <c r="AC18" s="4"/>
      <c r="AD18" s="4"/>
      <c r="AE18" s="4"/>
    </row>
    <row r="19" spans="1:31" x14ac:dyDescent="0.35">
      <c r="A19" t="s">
        <v>168</v>
      </c>
      <c r="B19" t="s">
        <v>113</v>
      </c>
      <c r="C19" t="s">
        <v>149</v>
      </c>
      <c r="D19" t="s">
        <v>5</v>
      </c>
      <c r="E19" s="4"/>
      <c r="F19" s="4">
        <v>42.443265573959501</v>
      </c>
      <c r="G19" s="4">
        <v>42.929931151237703</v>
      </c>
      <c r="H19" s="4">
        <v>51.555570383751103</v>
      </c>
      <c r="I19" s="4">
        <v>59.141966626658402</v>
      </c>
      <c r="J19" s="4">
        <v>67.316278428611497</v>
      </c>
      <c r="K19" s="4">
        <v>75.571336262320898</v>
      </c>
      <c r="L19" s="4">
        <v>84.366905559565794</v>
      </c>
      <c r="M19" s="4">
        <v>93.988576765460195</v>
      </c>
      <c r="N19" s="4">
        <v>105.81531270292901</v>
      </c>
      <c r="O19" s="4">
        <v>118.855171346715</v>
      </c>
      <c r="P19" s="4">
        <v>131.91507089627299</v>
      </c>
      <c r="Q19" s="4">
        <v>145.57323620245501</v>
      </c>
      <c r="R19" s="4">
        <v>162.85575670935799</v>
      </c>
      <c r="S19" s="4">
        <v>185.62297095124799</v>
      </c>
      <c r="T19" s="4">
        <v>214.38108731844</v>
      </c>
      <c r="U19" s="4">
        <v>247.942465022824</v>
      </c>
      <c r="V19" s="4">
        <v>284.26574345337798</v>
      </c>
      <c r="W19" s="4">
        <v>325.043244919073</v>
      </c>
      <c r="X19" s="4"/>
      <c r="Y19" s="4"/>
      <c r="Z19" s="4"/>
      <c r="AA19" s="4"/>
      <c r="AB19" s="4"/>
      <c r="AC19" s="4"/>
      <c r="AD19" s="4"/>
      <c r="AE19" s="4"/>
    </row>
    <row r="20" spans="1:31" x14ac:dyDescent="0.35">
      <c r="A20" t="s">
        <v>168</v>
      </c>
      <c r="B20" t="s">
        <v>113</v>
      </c>
      <c r="C20" t="s">
        <v>149</v>
      </c>
      <c r="D20" t="s">
        <v>4</v>
      </c>
      <c r="E20" s="4"/>
      <c r="F20" s="4">
        <v>25.788451599999998</v>
      </c>
      <c r="G20" s="4">
        <v>26.036270500000001</v>
      </c>
      <c r="H20" s="4">
        <v>27.275365000000001</v>
      </c>
      <c r="I20" s="4">
        <v>28.526151500000001</v>
      </c>
      <c r="J20" s="4">
        <v>30.207068</v>
      </c>
      <c r="K20" s="4">
        <v>31.928439000000001</v>
      </c>
      <c r="L20" s="4">
        <v>33.265115999999999</v>
      </c>
      <c r="M20" s="4">
        <v>33.971639000000003</v>
      </c>
      <c r="N20" s="4">
        <v>33.850346500000001</v>
      </c>
      <c r="O20" s="4">
        <v>33.5754175</v>
      </c>
      <c r="P20" s="4">
        <v>33.532862999999999</v>
      </c>
      <c r="Q20" s="4">
        <v>33.433103000000003</v>
      </c>
      <c r="R20" s="4">
        <v>32.591866000000003</v>
      </c>
      <c r="S20" s="4">
        <v>30.964324999999999</v>
      </c>
      <c r="T20" s="4">
        <v>28.889568000000001</v>
      </c>
      <c r="U20" s="4">
        <v>26.821597499999999</v>
      </c>
      <c r="V20" s="4">
        <v>25.041233999999999</v>
      </c>
      <c r="W20" s="4">
        <v>23.355923000000001</v>
      </c>
      <c r="X20" s="4"/>
      <c r="Y20" s="4"/>
      <c r="Z20" s="4"/>
      <c r="AA20" s="4"/>
      <c r="AB20" s="4"/>
      <c r="AC20" s="4"/>
      <c r="AD20" s="4"/>
      <c r="AE20" s="4"/>
    </row>
    <row r="21" spans="1:31" x14ac:dyDescent="0.35">
      <c r="A21" t="s">
        <v>168</v>
      </c>
      <c r="B21" t="s">
        <v>113</v>
      </c>
      <c r="C21" t="s">
        <v>149</v>
      </c>
      <c r="D21" t="s">
        <v>3</v>
      </c>
      <c r="E21" s="4"/>
      <c r="F21" s="4">
        <v>89.898356000000007</v>
      </c>
      <c r="G21" s="4">
        <v>90.979241999999999</v>
      </c>
      <c r="H21" s="4">
        <v>96.383672000000004</v>
      </c>
      <c r="I21" s="4">
        <v>100.882485</v>
      </c>
      <c r="J21" s="4">
        <v>104.61787099999999</v>
      </c>
      <c r="K21" s="4">
        <v>107.794166</v>
      </c>
      <c r="L21" s="4">
        <v>110.571971</v>
      </c>
      <c r="M21" s="4">
        <v>112.64461300000001</v>
      </c>
      <c r="N21" s="4">
        <v>113.796925</v>
      </c>
      <c r="O21" s="4">
        <v>114.025811</v>
      </c>
      <c r="P21" s="4">
        <v>113.645261</v>
      </c>
      <c r="Q21" s="4">
        <v>112.83420099999999</v>
      </c>
      <c r="R21" s="4">
        <v>111.646568</v>
      </c>
      <c r="S21" s="4">
        <v>110.09314500000001</v>
      </c>
      <c r="T21" s="4">
        <v>108.229833</v>
      </c>
      <c r="U21" s="4">
        <v>106.155058</v>
      </c>
      <c r="V21" s="4">
        <v>103.97452199999999</v>
      </c>
      <c r="W21" s="4">
        <v>101.667862</v>
      </c>
      <c r="X21" s="4"/>
      <c r="Y21" s="4"/>
      <c r="Z21" s="4"/>
      <c r="AA21" s="4"/>
      <c r="AB21" s="4"/>
      <c r="AC21" s="4"/>
      <c r="AD21" s="4"/>
      <c r="AE21" s="4"/>
    </row>
    <row r="22" spans="1:31" x14ac:dyDescent="0.35">
      <c r="A22" t="s">
        <v>168</v>
      </c>
      <c r="B22" t="s">
        <v>113</v>
      </c>
      <c r="C22" t="s">
        <v>150</v>
      </c>
      <c r="D22" t="s">
        <v>0</v>
      </c>
      <c r="E22" s="4"/>
      <c r="F22" s="4">
        <v>7233.3540000000003</v>
      </c>
      <c r="G22" s="4">
        <v>7258.32</v>
      </c>
      <c r="H22" s="4">
        <v>7916.29</v>
      </c>
      <c r="I22" s="4">
        <v>8393.3700000000008</v>
      </c>
      <c r="J22" s="4">
        <v>8960.48</v>
      </c>
      <c r="K22" s="4">
        <v>9568.93</v>
      </c>
      <c r="L22" s="4">
        <v>10208.790000000001</v>
      </c>
      <c r="M22" s="4">
        <v>10783.45</v>
      </c>
      <c r="N22" s="4">
        <v>11255.92</v>
      </c>
      <c r="O22" s="4">
        <v>11628.68</v>
      </c>
      <c r="P22" s="4">
        <v>11925.6</v>
      </c>
      <c r="Q22" s="4">
        <v>12131.48</v>
      </c>
      <c r="R22" s="4">
        <v>12235.35</v>
      </c>
      <c r="S22" s="4">
        <v>12241.42</v>
      </c>
      <c r="T22" s="4">
        <v>12165.24</v>
      </c>
      <c r="U22" s="4">
        <v>12018.01</v>
      </c>
      <c r="V22" s="4">
        <v>11795.41</v>
      </c>
      <c r="W22" s="4">
        <v>11471.13</v>
      </c>
      <c r="X22" s="4"/>
      <c r="Y22" s="4"/>
      <c r="Z22" s="4"/>
      <c r="AA22" s="4"/>
      <c r="AB22" s="4"/>
      <c r="AC22" s="4"/>
      <c r="AD22" s="4"/>
      <c r="AE22" s="4"/>
    </row>
    <row r="23" spans="1:31" x14ac:dyDescent="0.35">
      <c r="A23" t="s">
        <v>168</v>
      </c>
      <c r="B23" t="s">
        <v>113</v>
      </c>
      <c r="C23" t="s">
        <v>150</v>
      </c>
      <c r="D23" t="s">
        <v>130</v>
      </c>
      <c r="E23" s="4"/>
      <c r="F23" s="4">
        <v>40.6279991557114</v>
      </c>
      <c r="G23" s="4">
        <v>40.914788405264702</v>
      </c>
      <c r="H23" s="4">
        <v>45.440523102976002</v>
      </c>
      <c r="I23" s="4">
        <v>49.094829346777502</v>
      </c>
      <c r="J23" s="4">
        <v>53.518292519150897</v>
      </c>
      <c r="K23" s="4">
        <v>58.511040338738198</v>
      </c>
      <c r="L23" s="4">
        <v>64.037159453649195</v>
      </c>
      <c r="M23" s="4">
        <v>69.449042128814497</v>
      </c>
      <c r="N23" s="4">
        <v>74.602032180162595</v>
      </c>
      <c r="O23" s="4">
        <v>79.581378249845699</v>
      </c>
      <c r="P23" s="4">
        <v>84.568314903993993</v>
      </c>
      <c r="Q23" s="4">
        <v>89.485916705118996</v>
      </c>
      <c r="R23" s="4">
        <v>94.277225582373106</v>
      </c>
      <c r="S23" s="4">
        <v>98.8624401339858</v>
      </c>
      <c r="T23" s="4">
        <v>103.19468318907199</v>
      </c>
      <c r="U23" s="4">
        <v>107.277453407119</v>
      </c>
      <c r="V23" s="4">
        <v>111.141745613274</v>
      </c>
      <c r="W23" s="4">
        <v>114.801638557397</v>
      </c>
      <c r="X23" s="4"/>
      <c r="Y23" s="4"/>
      <c r="Z23" s="4"/>
      <c r="AA23" s="4"/>
      <c r="AB23" s="4"/>
      <c r="AC23" s="4"/>
      <c r="AD23" s="4"/>
      <c r="AE23" s="4"/>
    </row>
    <row r="24" spans="1:31" x14ac:dyDescent="0.35">
      <c r="A24" t="s">
        <v>168</v>
      </c>
      <c r="B24" t="s">
        <v>113</v>
      </c>
      <c r="C24" t="s">
        <v>150</v>
      </c>
      <c r="D24" t="s">
        <v>5</v>
      </c>
      <c r="E24" s="4"/>
      <c r="F24" s="4">
        <v>140.460309735886</v>
      </c>
      <c r="G24" s="4">
        <v>141.80696326088699</v>
      </c>
      <c r="H24" s="4">
        <v>159.53960443225299</v>
      </c>
      <c r="I24" s="4">
        <v>176.70822748123399</v>
      </c>
      <c r="J24" s="4">
        <v>200.40007418431199</v>
      </c>
      <c r="K24" s="4">
        <v>232.78133215802501</v>
      </c>
      <c r="L24" s="4">
        <v>268.00373942344299</v>
      </c>
      <c r="M24" s="4">
        <v>304.67057480854999</v>
      </c>
      <c r="N24" s="4">
        <v>338.69918787746798</v>
      </c>
      <c r="O24" s="4">
        <v>374.68708828173902</v>
      </c>
      <c r="P24" s="4">
        <v>413.79163896339497</v>
      </c>
      <c r="Q24" s="4">
        <v>451.70159303311698</v>
      </c>
      <c r="R24" s="4">
        <v>488.91917468168799</v>
      </c>
      <c r="S24" s="4">
        <v>529.97911630951899</v>
      </c>
      <c r="T24" s="4">
        <v>566.28491328982795</v>
      </c>
      <c r="U24" s="4">
        <v>594.99098998833699</v>
      </c>
      <c r="V24" s="4">
        <v>624.32680114535503</v>
      </c>
      <c r="W24" s="4">
        <v>650.69209489537002</v>
      </c>
      <c r="X24" s="4"/>
      <c r="Y24" s="4"/>
      <c r="Z24" s="4"/>
      <c r="AA24" s="4"/>
      <c r="AB24" s="4"/>
      <c r="AC24" s="4"/>
      <c r="AD24" s="4"/>
      <c r="AE24" s="4"/>
    </row>
    <row r="25" spans="1:31" x14ac:dyDescent="0.35">
      <c r="A25" t="s">
        <v>168</v>
      </c>
      <c r="B25" t="s">
        <v>113</v>
      </c>
      <c r="C25" t="s">
        <v>150</v>
      </c>
      <c r="D25" t="s">
        <v>4</v>
      </c>
      <c r="E25" s="4"/>
      <c r="F25" s="4">
        <v>51.4974943</v>
      </c>
      <c r="G25" s="4">
        <v>51.184510500000002</v>
      </c>
      <c r="H25" s="4">
        <v>49.619591499999999</v>
      </c>
      <c r="I25" s="4">
        <v>47.498467499999997</v>
      </c>
      <c r="J25" s="4">
        <v>44.712957500000002</v>
      </c>
      <c r="K25" s="4">
        <v>41.106947499999997</v>
      </c>
      <c r="L25" s="4">
        <v>38.0919685</v>
      </c>
      <c r="M25" s="4">
        <v>35.393802000000001</v>
      </c>
      <c r="N25" s="4">
        <v>33.232793000000001</v>
      </c>
      <c r="O25" s="4">
        <v>31.0357105</v>
      </c>
      <c r="P25" s="4">
        <v>28.820302000000002</v>
      </c>
      <c r="Q25" s="4">
        <v>26.857288499999999</v>
      </c>
      <c r="R25" s="4">
        <v>25.025302</v>
      </c>
      <c r="S25" s="4">
        <v>23.097929000000001</v>
      </c>
      <c r="T25" s="4">
        <v>21.482543</v>
      </c>
      <c r="U25" s="4">
        <v>20.198642</v>
      </c>
      <c r="V25" s="4">
        <v>18.893006</v>
      </c>
      <c r="W25" s="4">
        <v>17.6291215</v>
      </c>
      <c r="X25" s="4"/>
      <c r="Y25" s="4"/>
      <c r="Z25" s="4"/>
      <c r="AA25" s="4"/>
      <c r="AB25" s="4"/>
      <c r="AC25" s="4"/>
      <c r="AD25" s="4"/>
      <c r="AE25" s="4"/>
    </row>
    <row r="26" spans="1:31" x14ac:dyDescent="0.35">
      <c r="A26" t="s">
        <v>168</v>
      </c>
      <c r="B26" t="s">
        <v>113</v>
      </c>
      <c r="C26" t="s">
        <v>150</v>
      </c>
      <c r="D26" t="s">
        <v>3</v>
      </c>
      <c r="E26" s="4"/>
      <c r="F26" s="4">
        <v>178.038647</v>
      </c>
      <c r="G26" s="4">
        <v>177.400893</v>
      </c>
      <c r="H26" s="4">
        <v>174.21212299999999</v>
      </c>
      <c r="I26" s="4">
        <v>170.96240299999999</v>
      </c>
      <c r="J26" s="4">
        <v>167.428361</v>
      </c>
      <c r="K26" s="4">
        <v>163.54058900000001</v>
      </c>
      <c r="L26" s="4">
        <v>159.419782</v>
      </c>
      <c r="M26" s="4">
        <v>155.2714</v>
      </c>
      <c r="N26" s="4">
        <v>150.879536</v>
      </c>
      <c r="O26" s="4">
        <v>146.12312900000001</v>
      </c>
      <c r="P26" s="4">
        <v>141.01735400000001</v>
      </c>
      <c r="Q26" s="4">
        <v>135.56859499999999</v>
      </c>
      <c r="R26" s="4">
        <v>129.78054800000001</v>
      </c>
      <c r="S26" s="4">
        <v>123.82275799999999</v>
      </c>
      <c r="T26" s="4">
        <v>117.886306</v>
      </c>
      <c r="U26" s="4">
        <v>112.027361</v>
      </c>
      <c r="V26" s="4">
        <v>106.129429</v>
      </c>
      <c r="W26" s="4">
        <v>99.921308999999994</v>
      </c>
      <c r="X26" s="4"/>
      <c r="Y26" s="4"/>
      <c r="Z26" s="4"/>
      <c r="AA26" s="4"/>
      <c r="AB26" s="4"/>
      <c r="AC26" s="4"/>
      <c r="AD26" s="4"/>
      <c r="AE26" s="4"/>
    </row>
    <row r="27" spans="1:31" x14ac:dyDescent="0.35">
      <c r="A27" t="s">
        <v>168</v>
      </c>
      <c r="B27" t="s">
        <v>113</v>
      </c>
      <c r="C27" t="s">
        <v>151</v>
      </c>
      <c r="D27" t="s">
        <v>0</v>
      </c>
      <c r="E27" s="4"/>
      <c r="F27" s="4">
        <v>11714.8111641634</v>
      </c>
      <c r="G27" s="4">
        <v>12147.218727329901</v>
      </c>
      <c r="H27" s="4">
        <v>15033.4776819907</v>
      </c>
      <c r="I27" s="4">
        <v>18909.369344390001</v>
      </c>
      <c r="J27" s="4">
        <v>23456.539478360999</v>
      </c>
      <c r="K27" s="4">
        <v>28485.726875789998</v>
      </c>
      <c r="L27" s="4">
        <v>33905.350818774001</v>
      </c>
      <c r="M27" s="4">
        <v>39424.805943667998</v>
      </c>
      <c r="N27" s="4">
        <v>45094.198291203</v>
      </c>
      <c r="O27" s="4">
        <v>51009.451467600004</v>
      </c>
      <c r="P27" s="4">
        <v>57199.404073901998</v>
      </c>
      <c r="Q27" s="4">
        <v>63469.054216067001</v>
      </c>
      <c r="R27" s="4">
        <v>69723.629246972007</v>
      </c>
      <c r="S27" s="4">
        <v>75820.802507276007</v>
      </c>
      <c r="T27" s="4">
        <v>81692.728620990005</v>
      </c>
      <c r="U27" s="4">
        <v>87324.222695370001</v>
      </c>
      <c r="V27" s="4">
        <v>92679.120948349999</v>
      </c>
      <c r="W27" s="4">
        <v>97718.636901749996</v>
      </c>
      <c r="X27" s="4"/>
      <c r="Y27" s="4"/>
      <c r="Z27" s="4"/>
      <c r="AA27" s="4"/>
      <c r="AB27" s="4"/>
      <c r="AC27" s="4"/>
      <c r="AD27" s="4"/>
      <c r="AE27" s="4"/>
    </row>
    <row r="28" spans="1:31" x14ac:dyDescent="0.35">
      <c r="A28" t="s">
        <v>168</v>
      </c>
      <c r="B28" t="s">
        <v>113</v>
      </c>
      <c r="C28" t="s">
        <v>151</v>
      </c>
      <c r="D28" t="s">
        <v>130</v>
      </c>
      <c r="E28" s="4"/>
      <c r="F28" s="4">
        <v>9.73121700486438</v>
      </c>
      <c r="G28" s="4">
        <v>9.9823428362341193</v>
      </c>
      <c r="H28" s="4">
        <v>11.726304568495999</v>
      </c>
      <c r="I28" s="4">
        <v>14.1166593417614</v>
      </c>
      <c r="J28" s="4">
        <v>16.922437690458398</v>
      </c>
      <c r="K28" s="4">
        <v>20.040853288965099</v>
      </c>
      <c r="L28" s="4">
        <v>23.4017289720801</v>
      </c>
      <c r="M28" s="4">
        <v>26.8572941915615</v>
      </c>
      <c r="N28" s="4">
        <v>30.5134935210666</v>
      </c>
      <c r="O28" s="4">
        <v>34.509700910528501</v>
      </c>
      <c r="P28" s="4">
        <v>38.902249162568502</v>
      </c>
      <c r="Q28" s="4">
        <v>43.6064622478346</v>
      </c>
      <c r="R28" s="4">
        <v>48.611623834451898</v>
      </c>
      <c r="S28" s="4">
        <v>53.872940149759899</v>
      </c>
      <c r="T28" s="4">
        <v>59.396397165166597</v>
      </c>
      <c r="U28" s="4">
        <v>65.219808108436595</v>
      </c>
      <c r="V28" s="4">
        <v>71.369924945431194</v>
      </c>
      <c r="W28" s="4">
        <v>77.862806997812996</v>
      </c>
      <c r="X28" s="4"/>
      <c r="Y28" s="4"/>
      <c r="Z28" s="4"/>
      <c r="AA28" s="4"/>
      <c r="AB28" s="4"/>
      <c r="AC28" s="4"/>
      <c r="AD28" s="4"/>
      <c r="AE28" s="4"/>
    </row>
    <row r="29" spans="1:31" x14ac:dyDescent="0.35">
      <c r="A29" t="s">
        <v>168</v>
      </c>
      <c r="B29" t="s">
        <v>113</v>
      </c>
      <c r="C29" t="s">
        <v>151</v>
      </c>
      <c r="D29" t="s">
        <v>5</v>
      </c>
      <c r="E29" s="4"/>
      <c r="F29" s="4">
        <v>34.460605736951301</v>
      </c>
      <c r="G29" s="4">
        <v>35.217277205880301</v>
      </c>
      <c r="H29" s="4">
        <v>40.653760450901302</v>
      </c>
      <c r="I29" s="4">
        <v>48.093771506289997</v>
      </c>
      <c r="J29" s="4">
        <v>56.6335093826616</v>
      </c>
      <c r="K29" s="4">
        <v>66.031781863136302</v>
      </c>
      <c r="L29" s="4">
        <v>76.357286528915097</v>
      </c>
      <c r="M29" s="4">
        <v>87.704787044075701</v>
      </c>
      <c r="N29" s="4">
        <v>100.421448922373</v>
      </c>
      <c r="O29" s="4">
        <v>115.154633651911</v>
      </c>
      <c r="P29" s="4">
        <v>132.32937982221199</v>
      </c>
      <c r="Q29" s="4">
        <v>151.96648302917399</v>
      </c>
      <c r="R29" s="4">
        <v>174.67158749758499</v>
      </c>
      <c r="S29" s="4">
        <v>201.23033569129299</v>
      </c>
      <c r="T29" s="4">
        <v>232.21523202063599</v>
      </c>
      <c r="U29" s="4">
        <v>266.81348966467601</v>
      </c>
      <c r="V29" s="4">
        <v>305.06202188462402</v>
      </c>
      <c r="W29" s="4">
        <v>346.95353954308598</v>
      </c>
      <c r="X29" s="4"/>
      <c r="Y29" s="4"/>
      <c r="Z29" s="4"/>
      <c r="AA29" s="4"/>
      <c r="AB29" s="4"/>
      <c r="AC29" s="4"/>
      <c r="AD29" s="4"/>
      <c r="AE29" s="4"/>
    </row>
    <row r="30" spans="1:31" x14ac:dyDescent="0.35">
      <c r="A30" t="s">
        <v>168</v>
      </c>
      <c r="B30" t="s">
        <v>113</v>
      </c>
      <c r="C30" t="s">
        <v>151</v>
      </c>
      <c r="D30" t="s">
        <v>4</v>
      </c>
      <c r="E30" s="4"/>
      <c r="F30" s="4">
        <v>339.94791773499998</v>
      </c>
      <c r="G30" s="4">
        <v>344.922143081</v>
      </c>
      <c r="H30" s="4">
        <v>369.79304042849998</v>
      </c>
      <c r="I30" s="4">
        <v>393.17709450000001</v>
      </c>
      <c r="J30" s="4">
        <v>414.18128125999999</v>
      </c>
      <c r="K30" s="4">
        <v>431.39418734499998</v>
      </c>
      <c r="L30" s="4">
        <v>444.03556438499999</v>
      </c>
      <c r="M30" s="4">
        <v>449.517150345</v>
      </c>
      <c r="N30" s="4">
        <v>449.04946876499997</v>
      </c>
      <c r="O30" s="4">
        <v>442.96481913000002</v>
      </c>
      <c r="P30" s="4">
        <v>432.25022403000003</v>
      </c>
      <c r="Q30" s="4">
        <v>417.65166206999999</v>
      </c>
      <c r="R30" s="4">
        <v>399.16983778449998</v>
      </c>
      <c r="S30" s="4">
        <v>376.78614532350002</v>
      </c>
      <c r="T30" s="4">
        <v>351.797459237</v>
      </c>
      <c r="U30" s="4">
        <v>327.28563613900002</v>
      </c>
      <c r="V30" s="4">
        <v>303.80419160600002</v>
      </c>
      <c r="W30" s="4">
        <v>281.64761492399998</v>
      </c>
      <c r="X30" s="4"/>
      <c r="Y30" s="4"/>
      <c r="Z30" s="4"/>
      <c r="AA30" s="4"/>
      <c r="AB30" s="4"/>
      <c r="AC30" s="4"/>
      <c r="AD30" s="4"/>
      <c r="AE30" s="4"/>
    </row>
    <row r="31" spans="1:31" x14ac:dyDescent="0.35">
      <c r="A31" t="s">
        <v>168</v>
      </c>
      <c r="B31" t="s">
        <v>113</v>
      </c>
      <c r="C31" t="s">
        <v>151</v>
      </c>
      <c r="D31" t="s">
        <v>3</v>
      </c>
      <c r="E31" s="4"/>
      <c r="F31" s="4">
        <v>1203.83824123</v>
      </c>
      <c r="G31" s="4">
        <v>1216.87052094</v>
      </c>
      <c r="H31" s="4">
        <v>1282.03029302</v>
      </c>
      <c r="I31" s="4">
        <v>1339.50737824</v>
      </c>
      <c r="J31" s="4">
        <v>1386.12059961</v>
      </c>
      <c r="K31" s="4">
        <v>1421.3829354</v>
      </c>
      <c r="L31" s="4">
        <v>1448.8395647699999</v>
      </c>
      <c r="M31" s="4">
        <v>1467.93663064</v>
      </c>
      <c r="N31" s="4">
        <v>1477.8444906699999</v>
      </c>
      <c r="O31" s="4">
        <v>1478.119199</v>
      </c>
      <c r="P31" s="4">
        <v>1470.3366850299999</v>
      </c>
      <c r="Q31" s="4">
        <v>1455.49652378</v>
      </c>
      <c r="R31" s="4">
        <v>1434.2995305899999</v>
      </c>
      <c r="S31" s="4">
        <v>1407.4004926499999</v>
      </c>
      <c r="T31" s="4">
        <v>1375.38188375</v>
      </c>
      <c r="U31" s="4">
        <v>1338.9217973499999</v>
      </c>
      <c r="V31" s="4">
        <v>1298.57388836</v>
      </c>
      <c r="W31" s="4">
        <v>1255.0104558200001</v>
      </c>
      <c r="X31" s="4"/>
      <c r="Y31" s="4"/>
      <c r="Z31" s="4"/>
      <c r="AA31" s="4"/>
      <c r="AB31" s="4"/>
      <c r="AC31" s="4"/>
      <c r="AD31" s="4"/>
      <c r="AE31" s="4"/>
    </row>
    <row r="32" spans="1:31" x14ac:dyDescent="0.35">
      <c r="A32" t="s">
        <v>168</v>
      </c>
      <c r="B32" t="s">
        <v>113</v>
      </c>
      <c r="C32" t="s">
        <v>152</v>
      </c>
      <c r="D32" t="s">
        <v>0</v>
      </c>
      <c r="E32" s="4"/>
      <c r="F32" s="4">
        <v>1375.4964</v>
      </c>
      <c r="G32" s="4">
        <v>1398.88</v>
      </c>
      <c r="H32" s="4">
        <v>1606.662</v>
      </c>
      <c r="I32" s="4">
        <v>1832.96</v>
      </c>
      <c r="J32" s="4">
        <v>2107.6219999999998</v>
      </c>
      <c r="K32" s="4">
        <v>2432.6120000000001</v>
      </c>
      <c r="L32" s="4">
        <v>2798.2919999999999</v>
      </c>
      <c r="M32" s="4">
        <v>3165.8879999999999</v>
      </c>
      <c r="N32" s="4">
        <v>3524.5250000000001</v>
      </c>
      <c r="O32" s="4">
        <v>3885.931</v>
      </c>
      <c r="P32" s="4">
        <v>4250.8990000000003</v>
      </c>
      <c r="Q32" s="4">
        <v>4608.59</v>
      </c>
      <c r="R32" s="4">
        <v>4948.6850000000004</v>
      </c>
      <c r="S32" s="4">
        <v>5262.82</v>
      </c>
      <c r="T32" s="4">
        <v>5535.67</v>
      </c>
      <c r="U32" s="4">
        <v>5752.1049999999996</v>
      </c>
      <c r="V32" s="4">
        <v>5907.7520000000004</v>
      </c>
      <c r="W32" s="4">
        <v>6011.6610000000001</v>
      </c>
      <c r="X32" s="4"/>
      <c r="Y32" s="4"/>
      <c r="Z32" s="4"/>
      <c r="AA32" s="4"/>
      <c r="AB32" s="4"/>
      <c r="AC32" s="4"/>
      <c r="AD32" s="4"/>
      <c r="AE32" s="4"/>
    </row>
    <row r="33" spans="1:31" x14ac:dyDescent="0.35">
      <c r="A33" t="s">
        <v>168</v>
      </c>
      <c r="B33" t="s">
        <v>113</v>
      </c>
      <c r="C33" t="s">
        <v>152</v>
      </c>
      <c r="D33" t="s">
        <v>130</v>
      </c>
      <c r="E33" s="4"/>
      <c r="F33" s="4">
        <v>45.342786229633703</v>
      </c>
      <c r="G33" s="4">
        <v>45.758895422239398</v>
      </c>
      <c r="H33" s="4">
        <v>50.6091479639597</v>
      </c>
      <c r="I33" s="4">
        <v>55.759921801771704</v>
      </c>
      <c r="J33" s="4">
        <v>62.144065222635199</v>
      </c>
      <c r="K33" s="4">
        <v>69.731706818575503</v>
      </c>
      <c r="L33" s="4">
        <v>78.080202043110503</v>
      </c>
      <c r="M33" s="4">
        <v>86.070195963159506</v>
      </c>
      <c r="N33" s="4">
        <v>93.685924478808801</v>
      </c>
      <c r="O33" s="4">
        <v>101.35099149685</v>
      </c>
      <c r="P33" s="4">
        <v>109.234971110505</v>
      </c>
      <c r="Q33" s="4">
        <v>117.084025741977</v>
      </c>
      <c r="R33" s="4">
        <v>124.745810136841</v>
      </c>
      <c r="S33" s="4">
        <v>132.19544404707401</v>
      </c>
      <c r="T33" s="4">
        <v>139.540992168879</v>
      </c>
      <c r="U33" s="4">
        <v>146.89702928399601</v>
      </c>
      <c r="V33" s="4">
        <v>154.237233663632</v>
      </c>
      <c r="W33" s="4">
        <v>161.366304235906</v>
      </c>
      <c r="X33" s="4"/>
      <c r="Y33" s="4"/>
      <c r="Z33" s="4"/>
      <c r="AA33" s="4"/>
      <c r="AB33" s="4"/>
      <c r="AC33" s="4"/>
      <c r="AD33" s="4"/>
      <c r="AE33" s="4"/>
    </row>
    <row r="34" spans="1:31" x14ac:dyDescent="0.35">
      <c r="A34" t="s">
        <v>168</v>
      </c>
      <c r="B34" t="s">
        <v>113</v>
      </c>
      <c r="C34" t="s">
        <v>152</v>
      </c>
      <c r="D34" t="s">
        <v>5</v>
      </c>
      <c r="E34" s="4"/>
      <c r="F34" s="4">
        <v>152.99988680982</v>
      </c>
      <c r="G34" s="4">
        <v>154.72965282611599</v>
      </c>
      <c r="H34" s="4">
        <v>172.872558481845</v>
      </c>
      <c r="I34" s="4">
        <v>193.851884515693</v>
      </c>
      <c r="J34" s="4">
        <v>218.26796607726999</v>
      </c>
      <c r="K34" s="4">
        <v>248.796206526015</v>
      </c>
      <c r="L34" s="4">
        <v>281.87215299044402</v>
      </c>
      <c r="M34" s="4">
        <v>319.46865014674802</v>
      </c>
      <c r="N34" s="4">
        <v>359.52669098244701</v>
      </c>
      <c r="O34" s="4">
        <v>402.58045600868002</v>
      </c>
      <c r="P34" s="4">
        <v>445.755644288192</v>
      </c>
      <c r="Q34" s="4">
        <v>488.27676577974103</v>
      </c>
      <c r="R34" s="4">
        <v>537.06762164938198</v>
      </c>
      <c r="S34" s="4">
        <v>592.77753085691097</v>
      </c>
      <c r="T34" s="4">
        <v>650.80872448405296</v>
      </c>
      <c r="U34" s="4">
        <v>701.70808268903102</v>
      </c>
      <c r="V34" s="4">
        <v>748.76906728963695</v>
      </c>
      <c r="W34" s="4">
        <v>792.16709185018101</v>
      </c>
      <c r="X34" s="4"/>
      <c r="Y34" s="4"/>
      <c r="Z34" s="4"/>
      <c r="AA34" s="4"/>
      <c r="AB34" s="4"/>
      <c r="AC34" s="4"/>
      <c r="AD34" s="4"/>
      <c r="AE34" s="4"/>
    </row>
    <row r="35" spans="1:31" x14ac:dyDescent="0.35">
      <c r="A35" t="s">
        <v>168</v>
      </c>
      <c r="B35" t="s">
        <v>113</v>
      </c>
      <c r="C35" t="s">
        <v>152</v>
      </c>
      <c r="D35" t="s">
        <v>4</v>
      </c>
      <c r="E35" s="4"/>
      <c r="F35" s="4">
        <v>8.9901792</v>
      </c>
      <c r="G35" s="4">
        <v>9.0408010000000001</v>
      </c>
      <c r="H35" s="4">
        <v>9.2939100000000003</v>
      </c>
      <c r="I35" s="4">
        <v>9.4554665</v>
      </c>
      <c r="J35" s="4">
        <v>9.6561214999999994</v>
      </c>
      <c r="K35" s="4">
        <v>9.7775284999999901</v>
      </c>
      <c r="L35" s="4">
        <v>9.9275219999999909</v>
      </c>
      <c r="M35" s="4">
        <v>9.9098550000000003</v>
      </c>
      <c r="N35" s="4">
        <v>9.8032359999999894</v>
      </c>
      <c r="O35" s="4">
        <v>9.6525575000000003</v>
      </c>
      <c r="P35" s="4">
        <v>9.5363884999999993</v>
      </c>
      <c r="Q35" s="4">
        <v>9.4384789999999903</v>
      </c>
      <c r="R35" s="4">
        <v>9.2142679999999899</v>
      </c>
      <c r="S35" s="4">
        <v>8.8782379999999996</v>
      </c>
      <c r="T35" s="4">
        <v>8.5058325000000004</v>
      </c>
      <c r="U35" s="4">
        <v>8.1972904999999905</v>
      </c>
      <c r="V35" s="4">
        <v>7.8899519999999903</v>
      </c>
      <c r="W35" s="4">
        <v>7.5888799999999996</v>
      </c>
      <c r="X35" s="4"/>
      <c r="Y35" s="4"/>
      <c r="Z35" s="4"/>
      <c r="AA35" s="4"/>
      <c r="AB35" s="4"/>
      <c r="AC35" s="4"/>
      <c r="AD35" s="4"/>
      <c r="AE35" s="4"/>
    </row>
    <row r="36" spans="1:31" x14ac:dyDescent="0.35">
      <c r="A36" t="s">
        <v>168</v>
      </c>
      <c r="B36" t="s">
        <v>113</v>
      </c>
      <c r="C36" t="s">
        <v>152</v>
      </c>
      <c r="D36" t="s">
        <v>3</v>
      </c>
      <c r="E36" s="4"/>
      <c r="F36" s="4">
        <v>30.335506800000001</v>
      </c>
      <c r="G36" s="4">
        <v>30.570668000000001</v>
      </c>
      <c r="H36" s="4">
        <v>31.746473999999999</v>
      </c>
      <c r="I36" s="4">
        <v>32.872356000000003</v>
      </c>
      <c r="J36" s="4">
        <v>33.915097000000003</v>
      </c>
      <c r="K36" s="4">
        <v>34.885306999999997</v>
      </c>
      <c r="L36" s="4">
        <v>35.838687999999998</v>
      </c>
      <c r="M36" s="4">
        <v>36.782628000000003</v>
      </c>
      <c r="N36" s="4">
        <v>37.620646000000001</v>
      </c>
      <c r="O36" s="4">
        <v>38.341321999999998</v>
      </c>
      <c r="P36" s="4">
        <v>38.915184000000004</v>
      </c>
      <c r="Q36" s="4">
        <v>39.36139</v>
      </c>
      <c r="R36" s="4">
        <v>39.67015</v>
      </c>
      <c r="S36" s="4">
        <v>39.810903000000003</v>
      </c>
      <c r="T36" s="4">
        <v>39.670565000000003</v>
      </c>
      <c r="U36" s="4">
        <v>39.157395000000001</v>
      </c>
      <c r="V36" s="4">
        <v>38.303021000000001</v>
      </c>
      <c r="W36" s="4">
        <v>37.254747999999999</v>
      </c>
      <c r="X36" s="4"/>
      <c r="Y36" s="4"/>
      <c r="Z36" s="4"/>
      <c r="AA36" s="4"/>
      <c r="AB36" s="4"/>
      <c r="AC36" s="4"/>
      <c r="AD36" s="4"/>
      <c r="AE36" s="4"/>
    </row>
    <row r="37" spans="1:31" x14ac:dyDescent="0.35">
      <c r="A37" t="s">
        <v>168</v>
      </c>
      <c r="B37" t="s">
        <v>113</v>
      </c>
      <c r="C37" t="s">
        <v>87</v>
      </c>
      <c r="D37" t="s">
        <v>0</v>
      </c>
      <c r="E37" s="4"/>
      <c r="F37" s="4">
        <v>2951.884</v>
      </c>
      <c r="G37" s="4">
        <v>2935.82</v>
      </c>
      <c r="H37" s="4">
        <v>3409.83</v>
      </c>
      <c r="I37" s="4">
        <v>3709.74</v>
      </c>
      <c r="J37" s="4">
        <v>4258.4399999999996</v>
      </c>
      <c r="K37" s="4">
        <v>5023.91</v>
      </c>
      <c r="L37" s="4">
        <v>5996.75</v>
      </c>
      <c r="M37" s="4">
        <v>7102.73</v>
      </c>
      <c r="N37" s="4">
        <v>8297.07</v>
      </c>
      <c r="O37" s="4">
        <v>9543.77</v>
      </c>
      <c r="P37" s="4">
        <v>10832.3</v>
      </c>
      <c r="Q37" s="4">
        <v>12096.7</v>
      </c>
      <c r="R37" s="4">
        <v>13313.6</v>
      </c>
      <c r="S37" s="4">
        <v>14436.8</v>
      </c>
      <c r="T37" s="4">
        <v>15448.9</v>
      </c>
      <c r="U37" s="4">
        <v>16341.8</v>
      </c>
      <c r="V37" s="4">
        <v>17091</v>
      </c>
      <c r="W37" s="4">
        <v>17657.400000000001</v>
      </c>
      <c r="X37" s="4"/>
      <c r="Y37" s="4"/>
      <c r="Z37" s="4"/>
      <c r="AA37" s="4"/>
      <c r="AB37" s="4"/>
      <c r="AC37" s="4"/>
      <c r="AD37" s="4"/>
      <c r="AE37" s="4"/>
    </row>
    <row r="38" spans="1:31" x14ac:dyDescent="0.35">
      <c r="A38" t="s">
        <v>168</v>
      </c>
      <c r="B38" t="s">
        <v>113</v>
      </c>
      <c r="C38" t="s">
        <v>87</v>
      </c>
      <c r="D38" t="s">
        <v>130</v>
      </c>
      <c r="E38" s="4"/>
      <c r="F38" s="4">
        <v>13.945221809831001</v>
      </c>
      <c r="G38" s="4">
        <v>13.811402894676799</v>
      </c>
      <c r="H38" s="4">
        <v>15.713200494840301</v>
      </c>
      <c r="I38" s="4">
        <v>16.811545365282701</v>
      </c>
      <c r="J38" s="4">
        <v>19.110975157069699</v>
      </c>
      <c r="K38" s="4">
        <v>22.483020786148799</v>
      </c>
      <c r="L38" s="4">
        <v>26.896526962829199</v>
      </c>
      <c r="M38" s="4">
        <v>32.104873191981802</v>
      </c>
      <c r="N38" s="4">
        <v>37.992717301249797</v>
      </c>
      <c r="O38" s="4">
        <v>44.512051368667599</v>
      </c>
      <c r="P38" s="4">
        <v>51.716146489146702</v>
      </c>
      <c r="Q38" s="4">
        <v>59.404559344495297</v>
      </c>
      <c r="R38" s="4">
        <v>67.5429908402226</v>
      </c>
      <c r="S38" s="4">
        <v>75.9483211992587</v>
      </c>
      <c r="T38" s="4">
        <v>84.550675188770199</v>
      </c>
      <c r="U38" s="4">
        <v>93.308935448839904</v>
      </c>
      <c r="V38" s="4">
        <v>102.183500761178</v>
      </c>
      <c r="W38" s="4">
        <v>111.14847170096</v>
      </c>
      <c r="X38" s="4"/>
      <c r="Y38" s="4"/>
      <c r="Z38" s="4"/>
      <c r="AA38" s="4"/>
      <c r="AB38" s="4"/>
      <c r="AC38" s="4"/>
      <c r="AD38" s="4"/>
      <c r="AE38" s="4"/>
    </row>
    <row r="39" spans="1:31" x14ac:dyDescent="0.35">
      <c r="A39" t="s">
        <v>168</v>
      </c>
      <c r="B39" t="s">
        <v>113</v>
      </c>
      <c r="C39" t="s">
        <v>87</v>
      </c>
      <c r="D39" t="s">
        <v>5</v>
      </c>
      <c r="E39" s="4"/>
      <c r="F39" s="4">
        <v>45.001329253080897</v>
      </c>
      <c r="G39" s="4">
        <v>44.459845145618203</v>
      </c>
      <c r="H39" s="4">
        <v>49.982125735264901</v>
      </c>
      <c r="I39" s="4">
        <v>53.303441465385902</v>
      </c>
      <c r="J39" s="4">
        <v>60.509178590927199</v>
      </c>
      <c r="K39" s="4">
        <v>71.736139926817501</v>
      </c>
      <c r="L39" s="4">
        <v>87.361607133654502</v>
      </c>
      <c r="M39" s="4">
        <v>108.084589518256</v>
      </c>
      <c r="N39" s="4">
        <v>133.387825157511</v>
      </c>
      <c r="O39" s="4">
        <v>163.12993448322399</v>
      </c>
      <c r="P39" s="4">
        <v>199.37646149601801</v>
      </c>
      <c r="Q39" s="4">
        <v>240.71165178951401</v>
      </c>
      <c r="R39" s="4">
        <v>288.100686013575</v>
      </c>
      <c r="S39" s="4">
        <v>343.25478712368499</v>
      </c>
      <c r="T39" s="4">
        <v>409.83793562375001</v>
      </c>
      <c r="U39" s="4">
        <v>477.76996866171299</v>
      </c>
      <c r="V39" s="4">
        <v>549.86326128722999</v>
      </c>
      <c r="W39" s="4">
        <v>624.44187373372495</v>
      </c>
      <c r="X39" s="4"/>
      <c r="Y39" s="4"/>
      <c r="Z39" s="4"/>
      <c r="AA39" s="4"/>
      <c r="AB39" s="4"/>
      <c r="AC39" s="4"/>
      <c r="AD39" s="4"/>
      <c r="AE39" s="4"/>
    </row>
    <row r="40" spans="1:31" x14ac:dyDescent="0.35">
      <c r="A40" t="s">
        <v>168</v>
      </c>
      <c r="B40" t="s">
        <v>113</v>
      </c>
      <c r="C40" t="s">
        <v>87</v>
      </c>
      <c r="D40" t="s">
        <v>4</v>
      </c>
      <c r="E40" s="4"/>
      <c r="F40" s="4">
        <v>65.595484600000006</v>
      </c>
      <c r="G40" s="4">
        <v>66.033068499999999</v>
      </c>
      <c r="H40" s="4">
        <v>68.220988000000006</v>
      </c>
      <c r="I40" s="4">
        <v>69.596632</v>
      </c>
      <c r="J40" s="4">
        <v>70.376761000000002</v>
      </c>
      <c r="K40" s="4">
        <v>70.033180000000002</v>
      </c>
      <c r="L40" s="4">
        <v>68.642853500000001</v>
      </c>
      <c r="M40" s="4">
        <v>65.714548500000006</v>
      </c>
      <c r="N40" s="4">
        <v>62.202603500000002</v>
      </c>
      <c r="O40" s="4">
        <v>58.504100000000001</v>
      </c>
      <c r="P40" s="4">
        <v>54.330886999999997</v>
      </c>
      <c r="Q40" s="4">
        <v>50.253903000000001</v>
      </c>
      <c r="R40" s="4">
        <v>46.211621999999998</v>
      </c>
      <c r="S40" s="4">
        <v>42.058554000000001</v>
      </c>
      <c r="T40" s="4">
        <v>37.695143999999999</v>
      </c>
      <c r="U40" s="4">
        <v>34.204326500000001</v>
      </c>
      <c r="V40" s="4">
        <v>31.082273000000001</v>
      </c>
      <c r="W40" s="4">
        <v>28.277091500000001</v>
      </c>
      <c r="X40" s="4"/>
      <c r="Y40" s="4"/>
      <c r="Z40" s="4"/>
      <c r="AA40" s="4"/>
      <c r="AB40" s="4"/>
      <c r="AC40" s="4"/>
      <c r="AD40" s="4"/>
      <c r="AE40" s="4"/>
    </row>
    <row r="41" spans="1:31" x14ac:dyDescent="0.35">
      <c r="A41" t="s">
        <v>168</v>
      </c>
      <c r="B41" t="s">
        <v>113</v>
      </c>
      <c r="C41" t="s">
        <v>87</v>
      </c>
      <c r="D41" t="s">
        <v>3</v>
      </c>
      <c r="E41" s="4"/>
      <c r="F41" s="4">
        <v>211.67709199999999</v>
      </c>
      <c r="G41" s="4">
        <v>212.56493800000001</v>
      </c>
      <c r="H41" s="4">
        <v>217.00416799999999</v>
      </c>
      <c r="I41" s="4">
        <v>220.66621000000001</v>
      </c>
      <c r="J41" s="4">
        <v>222.82693399999999</v>
      </c>
      <c r="K41" s="4">
        <v>223.45351400000001</v>
      </c>
      <c r="L41" s="4">
        <v>222.95629500000001</v>
      </c>
      <c r="M41" s="4">
        <v>221.23526100000001</v>
      </c>
      <c r="N41" s="4">
        <v>218.38580099999999</v>
      </c>
      <c r="O41" s="4">
        <v>214.40867600000001</v>
      </c>
      <c r="P41" s="4">
        <v>209.456828</v>
      </c>
      <c r="Q41" s="4">
        <v>203.632518</v>
      </c>
      <c r="R41" s="4">
        <v>197.112977</v>
      </c>
      <c r="S41" s="4">
        <v>190.08715100000001</v>
      </c>
      <c r="T41" s="4">
        <v>182.71764200000001</v>
      </c>
      <c r="U41" s="4">
        <v>175.13649599999999</v>
      </c>
      <c r="V41" s="4">
        <v>167.25792200000001</v>
      </c>
      <c r="W41" s="4">
        <v>158.86318299999999</v>
      </c>
      <c r="X41" s="4"/>
      <c r="Y41" s="4"/>
      <c r="Z41" s="4"/>
      <c r="AA41" s="4"/>
      <c r="AB41" s="4"/>
      <c r="AC41" s="4"/>
      <c r="AD41" s="4"/>
      <c r="AE41" s="4"/>
    </row>
    <row r="42" spans="1:31" x14ac:dyDescent="0.35">
      <c r="A42" t="s">
        <v>168</v>
      </c>
      <c r="B42" t="s">
        <v>113</v>
      </c>
      <c r="C42" t="s">
        <v>88</v>
      </c>
      <c r="D42" t="s">
        <v>0</v>
      </c>
      <c r="E42" s="4"/>
      <c r="F42" s="4">
        <v>1638.8820000000001</v>
      </c>
      <c r="G42" s="4">
        <v>1649.89</v>
      </c>
      <c r="H42" s="4">
        <v>1862.51</v>
      </c>
      <c r="I42" s="4">
        <v>2070.33</v>
      </c>
      <c r="J42" s="4">
        <v>2327.4499999999998</v>
      </c>
      <c r="K42" s="4">
        <v>2634.99</v>
      </c>
      <c r="L42" s="4">
        <v>2967.24</v>
      </c>
      <c r="M42" s="4">
        <v>3289.92</v>
      </c>
      <c r="N42" s="4">
        <v>3600.48</v>
      </c>
      <c r="O42" s="4">
        <v>3904.99</v>
      </c>
      <c r="P42" s="4">
        <v>4212.13</v>
      </c>
      <c r="Q42" s="4">
        <v>4516.26</v>
      </c>
      <c r="R42" s="4">
        <v>4804.53</v>
      </c>
      <c r="S42" s="4">
        <v>5066.49</v>
      </c>
      <c r="T42" s="4">
        <v>5292.72</v>
      </c>
      <c r="U42" s="4">
        <v>5466.76</v>
      </c>
      <c r="V42" s="4">
        <v>5582.72</v>
      </c>
      <c r="W42" s="4">
        <v>5641.04</v>
      </c>
      <c r="X42" s="4"/>
      <c r="Y42" s="4"/>
      <c r="Z42" s="4"/>
      <c r="AA42" s="4"/>
      <c r="AB42" s="4"/>
      <c r="AC42" s="4"/>
      <c r="AD42" s="4"/>
      <c r="AE42" s="4"/>
    </row>
    <row r="43" spans="1:31" x14ac:dyDescent="0.35">
      <c r="A43" t="s">
        <v>168</v>
      </c>
      <c r="B43" t="s">
        <v>113</v>
      </c>
      <c r="C43" t="s">
        <v>88</v>
      </c>
      <c r="D43" t="s">
        <v>130</v>
      </c>
      <c r="E43" s="4"/>
      <c r="F43" s="4">
        <v>43.612228325085901</v>
      </c>
      <c r="G43" s="4">
        <v>43.6961620770631</v>
      </c>
      <c r="H43" s="4">
        <v>48.1804944158783</v>
      </c>
      <c r="I43" s="4">
        <v>52.4358058193707</v>
      </c>
      <c r="J43" s="4">
        <v>57.803327521583697</v>
      </c>
      <c r="K43" s="4">
        <v>64.298325450515904</v>
      </c>
      <c r="L43" s="4">
        <v>71.206971412173402</v>
      </c>
      <c r="M43" s="4">
        <v>77.661989617307299</v>
      </c>
      <c r="N43" s="4">
        <v>83.906612924188394</v>
      </c>
      <c r="O43" s="4">
        <v>90.080455547603506</v>
      </c>
      <c r="P43" s="4">
        <v>96.401082405184994</v>
      </c>
      <c r="Q43" s="4">
        <v>102.678144737293</v>
      </c>
      <c r="R43" s="4">
        <v>108.71867161887</v>
      </c>
      <c r="S43" s="4">
        <v>114.531810823954</v>
      </c>
      <c r="T43" s="4">
        <v>120.246195811603</v>
      </c>
      <c r="U43" s="4">
        <v>126.035268876939</v>
      </c>
      <c r="V43" s="4">
        <v>131.92247890776801</v>
      </c>
      <c r="W43" s="4">
        <v>137.78732275732099</v>
      </c>
      <c r="X43" s="4"/>
      <c r="Y43" s="4"/>
      <c r="Z43" s="4"/>
      <c r="AA43" s="4"/>
      <c r="AB43" s="4"/>
      <c r="AC43" s="4"/>
      <c r="AD43" s="4"/>
      <c r="AE43" s="4"/>
    </row>
    <row r="44" spans="1:31" x14ac:dyDescent="0.35">
      <c r="A44" t="s">
        <v>168</v>
      </c>
      <c r="B44" t="s">
        <v>113</v>
      </c>
      <c r="C44" t="s">
        <v>88</v>
      </c>
      <c r="D44" t="s">
        <v>5</v>
      </c>
      <c r="E44" s="4"/>
      <c r="F44" s="4">
        <v>143.55001015739799</v>
      </c>
      <c r="G44" s="4">
        <v>144.59831656180501</v>
      </c>
      <c r="H44" s="4">
        <v>163.70901369078999</v>
      </c>
      <c r="I44" s="4">
        <v>184.38655154586201</v>
      </c>
      <c r="J44" s="4">
        <v>207.24620420756699</v>
      </c>
      <c r="K44" s="4">
        <v>234.36968413517599</v>
      </c>
      <c r="L44" s="4">
        <v>264.52127282832498</v>
      </c>
      <c r="M44" s="4">
        <v>297.61073378660501</v>
      </c>
      <c r="N44" s="4">
        <v>331.63372217422898</v>
      </c>
      <c r="O44" s="4">
        <v>367.26265883797998</v>
      </c>
      <c r="P44" s="4">
        <v>404.35187069126499</v>
      </c>
      <c r="Q44" s="4">
        <v>440.88306840464401</v>
      </c>
      <c r="R44" s="4">
        <v>481.25898849097501</v>
      </c>
      <c r="S44" s="4">
        <v>527.26289656734195</v>
      </c>
      <c r="T44" s="4">
        <v>575.062439352041</v>
      </c>
      <c r="U44" s="4">
        <v>615.97455407490099</v>
      </c>
      <c r="V44" s="4">
        <v>653.80761024319497</v>
      </c>
      <c r="W44" s="4">
        <v>688.47131770230203</v>
      </c>
      <c r="X44" s="4"/>
      <c r="Y44" s="4"/>
      <c r="Z44" s="4"/>
      <c r="AA44" s="4"/>
      <c r="AB44" s="4"/>
      <c r="AC44" s="4"/>
      <c r="AD44" s="4"/>
      <c r="AE44" s="4"/>
    </row>
    <row r="45" spans="1:31" x14ac:dyDescent="0.35">
      <c r="A45" t="s">
        <v>168</v>
      </c>
      <c r="B45" t="s">
        <v>113</v>
      </c>
      <c r="C45" t="s">
        <v>88</v>
      </c>
      <c r="D45" t="s">
        <v>4</v>
      </c>
      <c r="E45" s="4"/>
      <c r="F45" s="4">
        <v>11.416801700000001</v>
      </c>
      <c r="G45" s="4">
        <v>11.4101605</v>
      </c>
      <c r="H45" s="4">
        <v>11.3769545</v>
      </c>
      <c r="I45" s="4">
        <v>11.228205000000001</v>
      </c>
      <c r="J45" s="4">
        <v>11.2303625</v>
      </c>
      <c r="K45" s="4">
        <v>11.242879</v>
      </c>
      <c r="L45" s="4">
        <v>11.2173965</v>
      </c>
      <c r="M45" s="4">
        <v>11.05444</v>
      </c>
      <c r="N45" s="4">
        <v>10.856797</v>
      </c>
      <c r="O45" s="4">
        <v>10.63269</v>
      </c>
      <c r="P45" s="4">
        <v>10.4169915</v>
      </c>
      <c r="Q45" s="4">
        <v>10.2436685</v>
      </c>
      <c r="R45" s="4">
        <v>9.9832525000000008</v>
      </c>
      <c r="S45" s="4">
        <v>9.6090394999999997</v>
      </c>
      <c r="T45" s="4">
        <v>9.2037309999999994</v>
      </c>
      <c r="U45" s="4">
        <v>8.8749769999999994</v>
      </c>
      <c r="V45" s="4">
        <v>8.5387810000000002</v>
      </c>
      <c r="W45" s="4">
        <v>8.1935730000000007</v>
      </c>
      <c r="X45" s="4"/>
      <c r="Y45" s="4"/>
      <c r="Z45" s="4"/>
      <c r="AA45" s="4"/>
      <c r="AB45" s="4"/>
      <c r="AC45" s="4"/>
      <c r="AD45" s="4"/>
      <c r="AE45" s="4"/>
    </row>
    <row r="46" spans="1:31" x14ac:dyDescent="0.35">
      <c r="A46" t="s">
        <v>168</v>
      </c>
      <c r="B46" t="s">
        <v>113</v>
      </c>
      <c r="C46" t="s">
        <v>88</v>
      </c>
      <c r="D46" t="s">
        <v>3</v>
      </c>
      <c r="E46" s="4"/>
      <c r="F46" s="4">
        <v>37.578497200000001</v>
      </c>
      <c r="G46" s="4">
        <v>37.758235999999997</v>
      </c>
      <c r="H46" s="4">
        <v>38.656930000000003</v>
      </c>
      <c r="I46" s="4">
        <v>39.483134999999997</v>
      </c>
      <c r="J46" s="4">
        <v>40.264983000000001</v>
      </c>
      <c r="K46" s="4">
        <v>40.9806939999999</v>
      </c>
      <c r="L46" s="4">
        <v>41.670639000000001</v>
      </c>
      <c r="M46" s="4">
        <v>42.362036000000003</v>
      </c>
      <c r="N46" s="4">
        <v>42.910563000000003</v>
      </c>
      <c r="O46" s="4">
        <v>43.350025000000002</v>
      </c>
      <c r="P46" s="4">
        <v>43.693804</v>
      </c>
      <c r="Q46" s="4">
        <v>43.984628000000001</v>
      </c>
      <c r="R46" s="4">
        <v>44.192317000000003</v>
      </c>
      <c r="S46" s="4">
        <v>44.236531000000099</v>
      </c>
      <c r="T46" s="4">
        <v>44.015695999999998</v>
      </c>
      <c r="U46" s="4">
        <v>43.374842999999998</v>
      </c>
      <c r="V46" s="4">
        <v>42.318185999999997</v>
      </c>
      <c r="W46" s="4">
        <v>40.940196</v>
      </c>
      <c r="X46" s="4"/>
      <c r="Y46" s="4"/>
      <c r="Z46" s="4"/>
      <c r="AA46" s="4"/>
      <c r="AB46" s="4"/>
      <c r="AC46" s="4"/>
      <c r="AD46" s="4"/>
      <c r="AE46" s="4"/>
    </row>
    <row r="47" spans="1:31" x14ac:dyDescent="0.35">
      <c r="A47" t="s">
        <v>168</v>
      </c>
      <c r="B47" t="s">
        <v>113</v>
      </c>
      <c r="C47" t="s">
        <v>89</v>
      </c>
      <c r="D47" t="s">
        <v>0</v>
      </c>
      <c r="E47" s="4"/>
      <c r="F47" s="4">
        <v>22790.178</v>
      </c>
      <c r="G47" s="4">
        <v>23934.23</v>
      </c>
      <c r="H47" s="4">
        <v>30621.063999999998</v>
      </c>
      <c r="I47" s="4">
        <v>36854.307000000001</v>
      </c>
      <c r="J47" s="4">
        <v>43169.453000000001</v>
      </c>
      <c r="K47" s="4">
        <v>48976.082999999999</v>
      </c>
      <c r="L47" s="4">
        <v>54969.315999999999</v>
      </c>
      <c r="M47" s="4">
        <v>60538.305</v>
      </c>
      <c r="N47" s="4">
        <v>65307.695</v>
      </c>
      <c r="O47" s="4">
        <v>69781.494000000006</v>
      </c>
      <c r="P47" s="4">
        <v>73915.241999999998</v>
      </c>
      <c r="Q47" s="4">
        <v>77125.024000000005</v>
      </c>
      <c r="R47" s="4">
        <v>79360.678</v>
      </c>
      <c r="S47" s="4">
        <v>80841.842999999993</v>
      </c>
      <c r="T47" s="4">
        <v>81607.054999999993</v>
      </c>
      <c r="U47" s="4">
        <v>81766.883000000002</v>
      </c>
      <c r="V47" s="4">
        <v>81500.123000000007</v>
      </c>
      <c r="W47" s="4">
        <v>80854.64</v>
      </c>
      <c r="X47" s="4"/>
      <c r="Y47" s="4"/>
      <c r="Z47" s="4"/>
      <c r="AA47" s="4"/>
      <c r="AB47" s="4"/>
      <c r="AC47" s="4"/>
      <c r="AD47" s="4"/>
      <c r="AE47" s="4"/>
    </row>
    <row r="48" spans="1:31" x14ac:dyDescent="0.35">
      <c r="A48" t="s">
        <v>168</v>
      </c>
      <c r="B48" t="s">
        <v>113</v>
      </c>
      <c r="C48" t="s">
        <v>89</v>
      </c>
      <c r="D48" t="s">
        <v>130</v>
      </c>
      <c r="E48" s="4"/>
      <c r="F48" s="4">
        <v>15.9259540153075</v>
      </c>
      <c r="G48" s="4">
        <v>16.719686520416701</v>
      </c>
      <c r="H48" s="4">
        <v>21.354252077946501</v>
      </c>
      <c r="I48" s="4">
        <v>25.872242456748499</v>
      </c>
      <c r="J48" s="4">
        <v>30.6458411890622</v>
      </c>
      <c r="K48" s="4">
        <v>35.287310490447403</v>
      </c>
      <c r="L48" s="4">
        <v>40.375808451890201</v>
      </c>
      <c r="M48" s="4">
        <v>45.621161452324003</v>
      </c>
      <c r="N48" s="4">
        <v>50.874620789678097</v>
      </c>
      <c r="O48" s="4">
        <v>56.556822536247701</v>
      </c>
      <c r="P48" s="4">
        <v>62.6308018491806</v>
      </c>
      <c r="Q48" s="4">
        <v>68.529204901567596</v>
      </c>
      <c r="R48" s="4">
        <v>74.062450690586999</v>
      </c>
      <c r="S48" s="4">
        <v>79.378072370848002</v>
      </c>
      <c r="T48" s="4">
        <v>84.598866065375006</v>
      </c>
      <c r="U48" s="4">
        <v>89.744691589012504</v>
      </c>
      <c r="V48" s="4">
        <v>94.694039216632504</v>
      </c>
      <c r="W48" s="4">
        <v>99.323701530450506</v>
      </c>
      <c r="X48" s="4"/>
      <c r="Y48" s="4"/>
      <c r="Z48" s="4"/>
      <c r="AA48" s="4"/>
      <c r="AB48" s="4"/>
      <c r="AC48" s="4"/>
      <c r="AD48" s="4"/>
      <c r="AE48" s="4"/>
    </row>
    <row r="49" spans="1:31" x14ac:dyDescent="0.35">
      <c r="A49" t="s">
        <v>168</v>
      </c>
      <c r="B49" t="s">
        <v>113</v>
      </c>
      <c r="C49" t="s">
        <v>89</v>
      </c>
      <c r="D49" t="s">
        <v>5</v>
      </c>
      <c r="E49" s="4"/>
      <c r="F49" s="4">
        <v>49.525493014407999</v>
      </c>
      <c r="G49" s="4">
        <v>52.058737600207898</v>
      </c>
      <c r="H49" s="4">
        <v>66.906022766919804</v>
      </c>
      <c r="I49" s="4">
        <v>81.786671796011305</v>
      </c>
      <c r="J49" s="4">
        <v>99.940447286372802</v>
      </c>
      <c r="K49" s="4">
        <v>120.168523260375</v>
      </c>
      <c r="L49" s="4">
        <v>140.12551813438</v>
      </c>
      <c r="M49" s="4">
        <v>165.55592300452301</v>
      </c>
      <c r="N49" s="4">
        <v>198.21566762980399</v>
      </c>
      <c r="O49" s="4">
        <v>231.769277541224</v>
      </c>
      <c r="P49" s="4">
        <v>262.49780534139501</v>
      </c>
      <c r="Q49" s="4">
        <v>294.04604786364803</v>
      </c>
      <c r="R49" s="4">
        <v>332.46355087359802</v>
      </c>
      <c r="S49" s="4">
        <v>384.42232335570401</v>
      </c>
      <c r="T49" s="4">
        <v>443.82767339356599</v>
      </c>
      <c r="U49" s="4">
        <v>480.45627587646402</v>
      </c>
      <c r="V49" s="4">
        <v>509.91712226285</v>
      </c>
      <c r="W49" s="4">
        <v>540.274750261554</v>
      </c>
      <c r="X49" s="4"/>
      <c r="Y49" s="4"/>
      <c r="Z49" s="4"/>
      <c r="AA49" s="4"/>
      <c r="AB49" s="4"/>
      <c r="AC49" s="4"/>
      <c r="AD49" s="4"/>
      <c r="AE49" s="4"/>
    </row>
    <row r="50" spans="1:31" x14ac:dyDescent="0.35">
      <c r="A50" t="s">
        <v>168</v>
      </c>
      <c r="B50" t="s">
        <v>113</v>
      </c>
      <c r="C50" t="s">
        <v>89</v>
      </c>
      <c r="D50" t="s">
        <v>4</v>
      </c>
      <c r="E50" s="4"/>
      <c r="F50" s="4">
        <v>460.17064370000003</v>
      </c>
      <c r="G50" s="4">
        <v>459.75432949999998</v>
      </c>
      <c r="H50" s="4">
        <v>457.67275849999999</v>
      </c>
      <c r="I50" s="4">
        <v>450.615072</v>
      </c>
      <c r="J50" s="4">
        <v>431.95176900000001</v>
      </c>
      <c r="K50" s="4">
        <v>407.56166150000001</v>
      </c>
      <c r="L50" s="4">
        <v>392.28626400000002</v>
      </c>
      <c r="M50" s="4">
        <v>365.66680250000002</v>
      </c>
      <c r="N50" s="4">
        <v>329.47796599999998</v>
      </c>
      <c r="O50" s="4">
        <v>301.0817255</v>
      </c>
      <c r="P50" s="4">
        <v>281.58422849999999</v>
      </c>
      <c r="Q50" s="4">
        <v>262.28893249999999</v>
      </c>
      <c r="R50" s="4">
        <v>238.70489799999999</v>
      </c>
      <c r="S50" s="4">
        <v>210.29435100000001</v>
      </c>
      <c r="T50" s="4">
        <v>183.871038</v>
      </c>
      <c r="U50" s="4">
        <v>170.18589850000001</v>
      </c>
      <c r="V50" s="4">
        <v>159.83013600000001</v>
      </c>
      <c r="W50" s="4">
        <v>149.65467100000001</v>
      </c>
      <c r="X50" s="4"/>
      <c r="Y50" s="4"/>
      <c r="Z50" s="4"/>
      <c r="AA50" s="4"/>
      <c r="AB50" s="4"/>
      <c r="AC50" s="4"/>
      <c r="AD50" s="4"/>
      <c r="AE50" s="4"/>
    </row>
    <row r="51" spans="1:31" x14ac:dyDescent="0.35">
      <c r="A51" t="s">
        <v>168</v>
      </c>
      <c r="B51" t="s">
        <v>113</v>
      </c>
      <c r="C51" t="s">
        <v>89</v>
      </c>
      <c r="D51" t="s">
        <v>3</v>
      </c>
      <c r="E51" s="4"/>
      <c r="F51" s="4">
        <v>1431.0086527999999</v>
      </c>
      <c r="G51" s="4">
        <v>1431.4999250000001</v>
      </c>
      <c r="H51" s="4">
        <v>1433.9562860000001</v>
      </c>
      <c r="I51" s="4">
        <v>1424.4728520000001</v>
      </c>
      <c r="J51" s="4">
        <v>1408.6561610000001</v>
      </c>
      <c r="K51" s="4">
        <v>1387.9233730000001</v>
      </c>
      <c r="L51" s="4">
        <v>1361.4418659999999</v>
      </c>
      <c r="M51" s="4">
        <v>1326.978601</v>
      </c>
      <c r="N51" s="4">
        <v>1283.698905</v>
      </c>
      <c r="O51" s="4">
        <v>1233.829817</v>
      </c>
      <c r="P51" s="4">
        <v>1180.1739689999999</v>
      </c>
      <c r="Q51" s="4">
        <v>1125.4329319999999</v>
      </c>
      <c r="R51" s="4">
        <v>1071.537294</v>
      </c>
      <c r="S51" s="4">
        <v>1018.440491</v>
      </c>
      <c r="T51" s="4">
        <v>964.63532899999996</v>
      </c>
      <c r="U51" s="4">
        <v>911.10550999999998</v>
      </c>
      <c r="V51" s="4">
        <v>860.66793299999995</v>
      </c>
      <c r="W51" s="4">
        <v>814.05182000000002</v>
      </c>
      <c r="X51" s="4"/>
      <c r="Y51" s="4"/>
      <c r="Z51" s="4"/>
      <c r="AA51" s="4"/>
      <c r="AB51" s="4"/>
      <c r="AC51" s="4"/>
      <c r="AD51" s="4"/>
      <c r="AE51" s="4"/>
    </row>
    <row r="52" spans="1:31" x14ac:dyDescent="0.35">
      <c r="A52" t="s">
        <v>168</v>
      </c>
      <c r="B52" t="s">
        <v>113</v>
      </c>
      <c r="C52" t="s">
        <v>153</v>
      </c>
      <c r="D52" t="s">
        <v>0</v>
      </c>
      <c r="E52" s="4"/>
      <c r="F52" s="4">
        <v>1044.8878</v>
      </c>
      <c r="G52" s="4">
        <v>1057.941</v>
      </c>
      <c r="H52" s="4">
        <v>1182.175</v>
      </c>
      <c r="I52" s="4">
        <v>1305.577</v>
      </c>
      <c r="J52" s="4">
        <v>1426.913</v>
      </c>
      <c r="K52" s="4">
        <v>1555.029</v>
      </c>
      <c r="L52" s="4">
        <v>1687.0239999999999</v>
      </c>
      <c r="M52" s="4">
        <v>1813.954</v>
      </c>
      <c r="N52" s="4">
        <v>1938.432</v>
      </c>
      <c r="O52" s="4">
        <v>2066.1</v>
      </c>
      <c r="P52" s="4">
        <v>2197.2469999999998</v>
      </c>
      <c r="Q52" s="4">
        <v>2323.8760000000002</v>
      </c>
      <c r="R52" s="4">
        <v>2441.8739999999998</v>
      </c>
      <c r="S52" s="4">
        <v>2548.819</v>
      </c>
      <c r="T52" s="4">
        <v>2634.7820000000002</v>
      </c>
      <c r="U52" s="4">
        <v>2695.1680000000001</v>
      </c>
      <c r="V52" s="4">
        <v>2728.752</v>
      </c>
      <c r="W52" s="4">
        <v>2742.366</v>
      </c>
      <c r="X52" s="4"/>
      <c r="Y52" s="4"/>
      <c r="Z52" s="4"/>
      <c r="AA52" s="4"/>
      <c r="AB52" s="4"/>
      <c r="AC52" s="4"/>
      <c r="AD52" s="4"/>
      <c r="AE52" s="4"/>
    </row>
    <row r="53" spans="1:31" x14ac:dyDescent="0.35">
      <c r="A53" t="s">
        <v>168</v>
      </c>
      <c r="B53" t="s">
        <v>113</v>
      </c>
      <c r="C53" t="s">
        <v>153</v>
      </c>
      <c r="D53" t="s">
        <v>130</v>
      </c>
      <c r="E53" s="4"/>
      <c r="F53" s="4">
        <v>48.4110209177434</v>
      </c>
      <c r="G53" s="4">
        <v>48.848942980130801</v>
      </c>
      <c r="H53" s="4">
        <v>53.671779909994598</v>
      </c>
      <c r="I53" s="4">
        <v>58.565895306683501</v>
      </c>
      <c r="J53" s="4">
        <v>63.295244897668603</v>
      </c>
      <c r="K53" s="4">
        <v>68.223125207544697</v>
      </c>
      <c r="L53" s="4">
        <v>73.106752714444994</v>
      </c>
      <c r="M53" s="4">
        <v>77.4876317803718</v>
      </c>
      <c r="N53" s="4">
        <v>81.791960367841696</v>
      </c>
      <c r="O53" s="4">
        <v>86.311388144539094</v>
      </c>
      <c r="P53" s="4">
        <v>91.078615180356394</v>
      </c>
      <c r="Q53" s="4">
        <v>95.6894660082298</v>
      </c>
      <c r="R53" s="4">
        <v>99.980162617404403</v>
      </c>
      <c r="S53" s="4">
        <v>104.02040691477499</v>
      </c>
      <c r="T53" s="4">
        <v>107.994504817753</v>
      </c>
      <c r="U53" s="4">
        <v>111.971537155387</v>
      </c>
      <c r="V53" s="4">
        <v>115.89862514494</v>
      </c>
      <c r="W53" s="4">
        <v>119.55908205353801</v>
      </c>
      <c r="X53" s="4"/>
      <c r="Y53" s="4"/>
      <c r="Z53" s="4"/>
      <c r="AA53" s="4"/>
      <c r="AB53" s="4"/>
      <c r="AC53" s="4"/>
      <c r="AD53" s="4"/>
      <c r="AE53" s="4"/>
    </row>
    <row r="54" spans="1:31" x14ac:dyDescent="0.35">
      <c r="A54" t="s">
        <v>168</v>
      </c>
      <c r="B54" t="s">
        <v>113</v>
      </c>
      <c r="C54" t="s">
        <v>153</v>
      </c>
      <c r="D54" t="s">
        <v>5</v>
      </c>
      <c r="E54" s="4"/>
      <c r="F54" s="4">
        <v>169.472016249262</v>
      </c>
      <c r="G54" s="4">
        <v>171.310789271039</v>
      </c>
      <c r="H54" s="4">
        <v>189.88766562616101</v>
      </c>
      <c r="I54" s="4">
        <v>210.521673544566</v>
      </c>
      <c r="J54" s="4">
        <v>231.52154380903801</v>
      </c>
      <c r="K54" s="4">
        <v>253.21252308791099</v>
      </c>
      <c r="L54" s="4">
        <v>275.57425869210499</v>
      </c>
      <c r="M54" s="4">
        <v>298.90967705895798</v>
      </c>
      <c r="N54" s="4">
        <v>324.75213221871201</v>
      </c>
      <c r="O54" s="4">
        <v>354.41916666466602</v>
      </c>
      <c r="P54" s="4">
        <v>381.02603093281903</v>
      </c>
      <c r="Q54" s="4">
        <v>408.27206143943999</v>
      </c>
      <c r="R54" s="4">
        <v>439.42904029018302</v>
      </c>
      <c r="S54" s="4">
        <v>473.61794175070497</v>
      </c>
      <c r="T54" s="4">
        <v>506.02109293466998</v>
      </c>
      <c r="U54" s="4">
        <v>530.95564087965795</v>
      </c>
      <c r="V54" s="4">
        <v>552.12909218915297</v>
      </c>
      <c r="W54" s="4">
        <v>570.65780759932898</v>
      </c>
      <c r="X54" s="4"/>
      <c r="Y54" s="4"/>
      <c r="Z54" s="4"/>
      <c r="AA54" s="4"/>
      <c r="AB54" s="4"/>
      <c r="AC54" s="4"/>
      <c r="AD54" s="4"/>
      <c r="AE54" s="4"/>
    </row>
    <row r="55" spans="1:31" x14ac:dyDescent="0.35">
      <c r="A55" t="s">
        <v>168</v>
      </c>
      <c r="B55" t="s">
        <v>113</v>
      </c>
      <c r="C55" t="s">
        <v>153</v>
      </c>
      <c r="D55" t="s">
        <v>4</v>
      </c>
      <c r="E55" s="4"/>
      <c r="F55" s="4">
        <v>6.1655477000000003</v>
      </c>
      <c r="G55" s="4">
        <v>6.1755655000000003</v>
      </c>
      <c r="H55" s="4">
        <v>6.2256544999999903</v>
      </c>
      <c r="I55" s="4">
        <v>6.2016274999999901</v>
      </c>
      <c r="J55" s="4">
        <v>6.1631974999999901</v>
      </c>
      <c r="K55" s="4">
        <v>6.1412009999999997</v>
      </c>
      <c r="L55" s="4">
        <v>6.1218489999999903</v>
      </c>
      <c r="M55" s="4">
        <v>6.0685689999999903</v>
      </c>
      <c r="N55" s="4">
        <v>5.9689584999999896</v>
      </c>
      <c r="O55" s="4">
        <v>5.8295379999999897</v>
      </c>
      <c r="P55" s="4">
        <v>5.7666584999999904</v>
      </c>
      <c r="Q55" s="4">
        <v>5.6919789999999901</v>
      </c>
      <c r="R55" s="4">
        <v>5.5569244999999903</v>
      </c>
      <c r="S55" s="4">
        <v>5.3815929999999899</v>
      </c>
      <c r="T55" s="4">
        <v>5.2068619999999903</v>
      </c>
      <c r="U55" s="4">
        <v>5.0760699999999899</v>
      </c>
      <c r="V55" s="4">
        <v>4.94223549999999</v>
      </c>
      <c r="W55" s="4">
        <v>4.8056224999999904</v>
      </c>
      <c r="X55" s="4"/>
      <c r="Y55" s="4"/>
      <c r="Z55" s="4"/>
      <c r="AA55" s="4"/>
      <c r="AB55" s="4"/>
      <c r="AC55" s="4"/>
      <c r="AD55" s="4"/>
      <c r="AE55" s="4"/>
    </row>
    <row r="56" spans="1:31" x14ac:dyDescent="0.35">
      <c r="A56" t="s">
        <v>168</v>
      </c>
      <c r="B56" t="s">
        <v>113</v>
      </c>
      <c r="C56" t="s">
        <v>153</v>
      </c>
      <c r="D56" t="s">
        <v>3</v>
      </c>
      <c r="E56" s="4"/>
      <c r="F56" s="4">
        <v>21.583676199999999</v>
      </c>
      <c r="G56" s="4">
        <v>21.657398000000001</v>
      </c>
      <c r="H56" s="4">
        <v>22.026007</v>
      </c>
      <c r="I56" s="4">
        <v>22.292445000000001</v>
      </c>
      <c r="J56" s="4">
        <v>22.543762999999998</v>
      </c>
      <c r="K56" s="4">
        <v>22.793282999999999</v>
      </c>
      <c r="L56" s="4">
        <v>23.076172</v>
      </c>
      <c r="M56" s="4">
        <v>23.409593999999998</v>
      </c>
      <c r="N56" s="4">
        <v>23.699542000000001</v>
      </c>
      <c r="O56" s="4">
        <v>23.937745</v>
      </c>
      <c r="P56" s="4">
        <v>24.12473</v>
      </c>
      <c r="Q56" s="4">
        <v>24.285599000000001</v>
      </c>
      <c r="R56" s="4">
        <v>24.423584999999999</v>
      </c>
      <c r="S56" s="4">
        <v>24.503067000000001</v>
      </c>
      <c r="T56" s="4">
        <v>24.397371</v>
      </c>
      <c r="U56" s="4">
        <v>24.070117</v>
      </c>
      <c r="V56" s="4">
        <v>23.5443</v>
      </c>
      <c r="W56" s="4">
        <v>22.937328999999998</v>
      </c>
      <c r="X56" s="4"/>
      <c r="Y56" s="4"/>
      <c r="Z56" s="4"/>
      <c r="AA56" s="4"/>
      <c r="AB56" s="4"/>
      <c r="AC56" s="4"/>
      <c r="AD56" s="4"/>
      <c r="AE56" s="4"/>
    </row>
    <row r="57" spans="1:31" x14ac:dyDescent="0.35">
      <c r="A57" t="s">
        <v>168</v>
      </c>
      <c r="B57" t="s">
        <v>113</v>
      </c>
      <c r="C57" t="s">
        <v>154</v>
      </c>
      <c r="D57" t="s">
        <v>0</v>
      </c>
      <c r="E57" s="4"/>
      <c r="F57" s="4">
        <v>2339.0458600000002</v>
      </c>
      <c r="G57" s="4">
        <v>2388.8094000000001</v>
      </c>
      <c r="H57" s="4">
        <v>2754.9173000000001</v>
      </c>
      <c r="I57" s="4">
        <v>3147.8797</v>
      </c>
      <c r="J57" s="4">
        <v>3504.3483999999999</v>
      </c>
      <c r="K57" s="4">
        <v>3845.2979</v>
      </c>
      <c r="L57" s="4">
        <v>4120.3227999999999</v>
      </c>
      <c r="M57" s="4">
        <v>4338.3681999999999</v>
      </c>
      <c r="N57" s="4">
        <v>4518.1324999999997</v>
      </c>
      <c r="O57" s="4">
        <v>4681.4582</v>
      </c>
      <c r="P57" s="4">
        <v>4834.8473999999997</v>
      </c>
      <c r="Q57" s="4">
        <v>4966.3757999999998</v>
      </c>
      <c r="R57" s="4">
        <v>5066.6184999999996</v>
      </c>
      <c r="S57" s="4">
        <v>5133.2248</v>
      </c>
      <c r="T57" s="4">
        <v>5167.2793000000001</v>
      </c>
      <c r="U57" s="4">
        <v>5175.7969999999996</v>
      </c>
      <c r="V57" s="4">
        <v>5163.5118000000002</v>
      </c>
      <c r="W57" s="4">
        <v>5133.4044999999996</v>
      </c>
      <c r="X57" s="4"/>
      <c r="Y57" s="4"/>
      <c r="Z57" s="4"/>
      <c r="AA57" s="4"/>
      <c r="AB57" s="4"/>
      <c r="AC57" s="4"/>
      <c r="AD57" s="4"/>
      <c r="AE57" s="4"/>
    </row>
    <row r="58" spans="1:31" x14ac:dyDescent="0.35">
      <c r="A58" t="s">
        <v>168</v>
      </c>
      <c r="B58" t="s">
        <v>113</v>
      </c>
      <c r="C58" t="s">
        <v>154</v>
      </c>
      <c r="D58" t="s">
        <v>130</v>
      </c>
      <c r="E58" s="4"/>
      <c r="F58" s="4">
        <v>33.7706716565853</v>
      </c>
      <c r="G58" s="4">
        <v>34.397715832469899</v>
      </c>
      <c r="H58" s="4">
        <v>39.150548567521597</v>
      </c>
      <c r="I58" s="4">
        <v>45.444375200559101</v>
      </c>
      <c r="J58" s="4">
        <v>51.427918412612001</v>
      </c>
      <c r="K58" s="4">
        <v>57.338954809578297</v>
      </c>
      <c r="L58" s="4">
        <v>62.337758458083201</v>
      </c>
      <c r="M58" s="4">
        <v>66.521189087544002</v>
      </c>
      <c r="N58" s="4">
        <v>70.326538896214203</v>
      </c>
      <c r="O58" s="4">
        <v>74.142416476788696</v>
      </c>
      <c r="P58" s="4">
        <v>78.112352437514303</v>
      </c>
      <c r="Q58" s="4">
        <v>82.049568694949997</v>
      </c>
      <c r="R58" s="4">
        <v>85.787359097791096</v>
      </c>
      <c r="S58" s="4">
        <v>89.247560395332897</v>
      </c>
      <c r="T58" s="4">
        <v>92.472454692780701</v>
      </c>
      <c r="U58" s="4">
        <v>95.525236751218003</v>
      </c>
      <c r="V58" s="4">
        <v>98.437738420480798</v>
      </c>
      <c r="W58" s="4">
        <v>101.152888514024</v>
      </c>
      <c r="X58" s="4"/>
      <c r="Y58" s="4"/>
      <c r="Z58" s="4"/>
      <c r="AA58" s="4"/>
      <c r="AB58" s="4"/>
      <c r="AC58" s="4"/>
      <c r="AD58" s="4"/>
      <c r="AE58" s="4"/>
    </row>
    <row r="59" spans="1:31" x14ac:dyDescent="0.35">
      <c r="A59" t="s">
        <v>168</v>
      </c>
      <c r="B59" t="s">
        <v>113</v>
      </c>
      <c r="C59" t="s">
        <v>154</v>
      </c>
      <c r="D59" t="s">
        <v>5</v>
      </c>
      <c r="E59" s="4"/>
      <c r="F59" s="4">
        <v>109.78029217120999</v>
      </c>
      <c r="G59" s="4">
        <v>112.43393038207699</v>
      </c>
      <c r="H59" s="4">
        <v>131.53112144819201</v>
      </c>
      <c r="I59" s="4">
        <v>156.247383109971</v>
      </c>
      <c r="J59" s="4">
        <v>178.68742253313999</v>
      </c>
      <c r="K59" s="4">
        <v>204.02155011629301</v>
      </c>
      <c r="L59" s="4">
        <v>230.898158493284</v>
      </c>
      <c r="M59" s="4">
        <v>259.79010286108399</v>
      </c>
      <c r="N59" s="4">
        <v>288.61789682551398</v>
      </c>
      <c r="O59" s="4">
        <v>315.76615289147202</v>
      </c>
      <c r="P59" s="4">
        <v>336.74108891227399</v>
      </c>
      <c r="Q59" s="4">
        <v>355.483543255678</v>
      </c>
      <c r="R59" s="4">
        <v>379.66238900483302</v>
      </c>
      <c r="S59" s="4">
        <v>406.78575782837203</v>
      </c>
      <c r="T59" s="4">
        <v>437.24929969429002</v>
      </c>
      <c r="U59" s="4">
        <v>463.22395846035602</v>
      </c>
      <c r="V59" s="4">
        <v>485.28217752528002</v>
      </c>
      <c r="W59" s="4">
        <v>504.86242157017801</v>
      </c>
      <c r="X59" s="4"/>
      <c r="Y59" s="4"/>
      <c r="Z59" s="4"/>
      <c r="AA59" s="4"/>
      <c r="AB59" s="4"/>
      <c r="AC59" s="4"/>
      <c r="AD59" s="4"/>
      <c r="AE59" s="4"/>
    </row>
    <row r="60" spans="1:31" x14ac:dyDescent="0.35">
      <c r="A60" t="s">
        <v>168</v>
      </c>
      <c r="B60" t="s">
        <v>113</v>
      </c>
      <c r="C60" t="s">
        <v>154</v>
      </c>
      <c r="D60" t="s">
        <v>4</v>
      </c>
      <c r="E60" s="4"/>
      <c r="F60" s="4">
        <v>21.306609900000002</v>
      </c>
      <c r="G60" s="4">
        <v>21.246338999999999</v>
      </c>
      <c r="H60" s="4">
        <v>20.9449845</v>
      </c>
      <c r="I60" s="4">
        <v>20.146767499999999</v>
      </c>
      <c r="J60" s="4">
        <v>19.611612000000001</v>
      </c>
      <c r="K60" s="4">
        <v>18.8475085</v>
      </c>
      <c r="L60" s="4">
        <v>17.844762500000002</v>
      </c>
      <c r="M60" s="4">
        <v>16.699513</v>
      </c>
      <c r="N60" s="4">
        <v>15.654374000000001</v>
      </c>
      <c r="O60" s="4">
        <v>14.8257125</v>
      </c>
      <c r="P60" s="4">
        <v>14.357759</v>
      </c>
      <c r="Q60" s="4">
        <v>13.9707615</v>
      </c>
      <c r="R60" s="4">
        <v>13.345063</v>
      </c>
      <c r="S60" s="4">
        <v>12.6189885</v>
      </c>
      <c r="T60" s="4">
        <v>11.817696</v>
      </c>
      <c r="U60" s="4">
        <v>11.173422499999999</v>
      </c>
      <c r="V60" s="4">
        <v>10.6402255</v>
      </c>
      <c r="W60" s="4">
        <v>10.167927499999999</v>
      </c>
      <c r="X60" s="4"/>
      <c r="Y60" s="4"/>
      <c r="Z60" s="4"/>
      <c r="AA60" s="4"/>
      <c r="AB60" s="4"/>
      <c r="AC60" s="4"/>
      <c r="AD60" s="4"/>
      <c r="AE60" s="4"/>
    </row>
    <row r="61" spans="1:31" x14ac:dyDescent="0.35">
      <c r="A61" t="s">
        <v>168</v>
      </c>
      <c r="B61" t="s">
        <v>113</v>
      </c>
      <c r="C61" t="s">
        <v>154</v>
      </c>
      <c r="D61" t="s">
        <v>3</v>
      </c>
      <c r="E61" s="4"/>
      <c r="F61" s="4">
        <v>69.2626396</v>
      </c>
      <c r="G61" s="4">
        <v>69.446745000000007</v>
      </c>
      <c r="H61" s="4">
        <v>70.367272</v>
      </c>
      <c r="I61" s="4">
        <v>69.268851999999995</v>
      </c>
      <c r="J61" s="4">
        <v>68.140973000000002</v>
      </c>
      <c r="K61" s="4">
        <v>67.062573999999998</v>
      </c>
      <c r="L61" s="4">
        <v>66.096743000000004</v>
      </c>
      <c r="M61" s="4">
        <v>65.217838999999998</v>
      </c>
      <c r="N61" s="4">
        <v>64.245057000000003</v>
      </c>
      <c r="O61" s="4">
        <v>63.14143</v>
      </c>
      <c r="P61" s="4">
        <v>61.896067000000002</v>
      </c>
      <c r="Q61" s="4">
        <v>60.528968999999996</v>
      </c>
      <c r="R61" s="4">
        <v>59.060198999999997</v>
      </c>
      <c r="S61" s="4">
        <v>57.516696000000003</v>
      </c>
      <c r="T61" s="4">
        <v>55.879119000000003</v>
      </c>
      <c r="U61" s="4">
        <v>54.182509000000003</v>
      </c>
      <c r="V61" s="4">
        <v>52.454596000000002</v>
      </c>
      <c r="W61" s="4">
        <v>50.748966000000003</v>
      </c>
      <c r="X61" s="4"/>
      <c r="Y61" s="4"/>
      <c r="Z61" s="4"/>
      <c r="AA61" s="4"/>
      <c r="AB61" s="4"/>
      <c r="AC61" s="4"/>
      <c r="AD61" s="4"/>
      <c r="AE61" s="4"/>
    </row>
    <row r="62" spans="1:31" x14ac:dyDescent="0.35">
      <c r="A62" t="s">
        <v>168</v>
      </c>
      <c r="B62" t="s">
        <v>113</v>
      </c>
      <c r="C62" t="s">
        <v>155</v>
      </c>
      <c r="D62" t="s">
        <v>0</v>
      </c>
      <c r="E62" s="4"/>
      <c r="F62" s="4">
        <v>1902.9736800000001</v>
      </c>
      <c r="G62" s="4">
        <v>1938.7313999999999</v>
      </c>
      <c r="H62" s="4">
        <v>2280.1750000000002</v>
      </c>
      <c r="I62" s="4">
        <v>2515.9393</v>
      </c>
      <c r="J62" s="4">
        <v>2740.1248999999998</v>
      </c>
      <c r="K62" s="4">
        <v>2983.7195000000002</v>
      </c>
      <c r="L62" s="4">
        <v>3246.1039999999998</v>
      </c>
      <c r="M62" s="4">
        <v>3511.0619999999999</v>
      </c>
      <c r="N62" s="4">
        <v>3763.636</v>
      </c>
      <c r="O62" s="4">
        <v>4009.027</v>
      </c>
      <c r="P62" s="4">
        <v>4245.4830000000002</v>
      </c>
      <c r="Q62" s="4">
        <v>4460.1040000000003</v>
      </c>
      <c r="R62" s="4">
        <v>4647.826</v>
      </c>
      <c r="S62" s="4">
        <v>4797.1670000000004</v>
      </c>
      <c r="T62" s="4">
        <v>4902.5439999999999</v>
      </c>
      <c r="U62" s="4">
        <v>4959.0630000000001</v>
      </c>
      <c r="V62" s="4">
        <v>4974.7809999999999</v>
      </c>
      <c r="W62" s="4">
        <v>4948.1260000000002</v>
      </c>
      <c r="X62" s="4"/>
      <c r="Y62" s="4"/>
      <c r="Z62" s="4"/>
      <c r="AA62" s="4"/>
      <c r="AB62" s="4"/>
      <c r="AC62" s="4"/>
      <c r="AD62" s="4"/>
      <c r="AE62" s="4"/>
    </row>
    <row r="63" spans="1:31" x14ac:dyDescent="0.35">
      <c r="A63" t="s">
        <v>168</v>
      </c>
      <c r="B63" t="s">
        <v>113</v>
      </c>
      <c r="C63" t="s">
        <v>155</v>
      </c>
      <c r="D63" t="s">
        <v>130</v>
      </c>
      <c r="E63" s="4"/>
      <c r="F63" s="4">
        <v>55.352570441381403</v>
      </c>
      <c r="G63" s="4">
        <v>56.203752130363704</v>
      </c>
      <c r="H63" s="4">
        <v>65.013205506652099</v>
      </c>
      <c r="I63" s="4">
        <v>70.845041514478297</v>
      </c>
      <c r="J63" s="4">
        <v>76.2582935463154</v>
      </c>
      <c r="K63" s="4">
        <v>82.174381562433297</v>
      </c>
      <c r="L63" s="4">
        <v>88.535833334969794</v>
      </c>
      <c r="M63" s="4">
        <v>94.890784959414006</v>
      </c>
      <c r="N63" s="4">
        <v>101.114073751045</v>
      </c>
      <c r="O63" s="4">
        <v>107.383927902986</v>
      </c>
      <c r="P63" s="4">
        <v>113.631404157623</v>
      </c>
      <c r="Q63" s="4">
        <v>119.405219524858</v>
      </c>
      <c r="R63" s="4">
        <v>124.545985020909</v>
      </c>
      <c r="S63" s="4">
        <v>129.22316683573899</v>
      </c>
      <c r="T63" s="4">
        <v>133.585921311964</v>
      </c>
      <c r="U63" s="4">
        <v>137.878935658204</v>
      </c>
      <c r="V63" s="4">
        <v>142.062577279376</v>
      </c>
      <c r="W63" s="4">
        <v>145.927818058951</v>
      </c>
      <c r="X63" s="4"/>
      <c r="Y63" s="4"/>
      <c r="Z63" s="4"/>
      <c r="AA63" s="4"/>
      <c r="AB63" s="4"/>
      <c r="AC63" s="4"/>
      <c r="AD63" s="4"/>
      <c r="AE63" s="4"/>
    </row>
    <row r="64" spans="1:31" x14ac:dyDescent="0.35">
      <c r="A64" t="s">
        <v>168</v>
      </c>
      <c r="B64" t="s">
        <v>113</v>
      </c>
      <c r="C64" t="s">
        <v>155</v>
      </c>
      <c r="D64" t="s">
        <v>5</v>
      </c>
      <c r="E64" s="4"/>
      <c r="F64" s="4">
        <v>187.63969749301501</v>
      </c>
      <c r="G64" s="4">
        <v>191.07235367179101</v>
      </c>
      <c r="H64" s="4">
        <v>224.177110707613</v>
      </c>
      <c r="I64" s="4">
        <v>250.33413597740099</v>
      </c>
      <c r="J64" s="4">
        <v>276.61517602194999</v>
      </c>
      <c r="K64" s="4">
        <v>305.18881523084502</v>
      </c>
      <c r="L64" s="4">
        <v>334.75356698094998</v>
      </c>
      <c r="M64" s="4">
        <v>367.56893248340702</v>
      </c>
      <c r="N64" s="4">
        <v>400.85149774158498</v>
      </c>
      <c r="O64" s="4">
        <v>435.63375346696802</v>
      </c>
      <c r="P64" s="4">
        <v>470.581473879714</v>
      </c>
      <c r="Q64" s="4">
        <v>507.04333272038599</v>
      </c>
      <c r="R64" s="4">
        <v>545.78212520109503</v>
      </c>
      <c r="S64" s="4">
        <v>586.67884254996795</v>
      </c>
      <c r="T64" s="4">
        <v>625.16572640800098</v>
      </c>
      <c r="U64" s="4">
        <v>656.01989491644702</v>
      </c>
      <c r="V64" s="4">
        <v>683.61116766133705</v>
      </c>
      <c r="W64" s="4">
        <v>707.70173848769798</v>
      </c>
      <c r="X64" s="4"/>
      <c r="Y64" s="4"/>
      <c r="Z64" s="4"/>
      <c r="AA64" s="4"/>
      <c r="AB64" s="4"/>
      <c r="AC64" s="4"/>
      <c r="AD64" s="4"/>
      <c r="AE64" s="4"/>
    </row>
    <row r="65" spans="1:31" x14ac:dyDescent="0.35">
      <c r="A65" t="s">
        <v>168</v>
      </c>
      <c r="B65" t="s">
        <v>113</v>
      </c>
      <c r="C65" t="s">
        <v>155</v>
      </c>
      <c r="D65" t="s">
        <v>4</v>
      </c>
      <c r="E65" s="4"/>
      <c r="F65" s="4">
        <v>10.1416369</v>
      </c>
      <c r="G65" s="4">
        <v>10.146582499999999</v>
      </c>
      <c r="H65" s="4">
        <v>10.171310500000001</v>
      </c>
      <c r="I65" s="4">
        <v>10.0503245</v>
      </c>
      <c r="J65" s="4">
        <v>9.9059094999999893</v>
      </c>
      <c r="K65" s="4">
        <v>9.7766344999999895</v>
      </c>
      <c r="L65" s="4">
        <v>9.6969959999999897</v>
      </c>
      <c r="M65" s="4">
        <v>9.55211849999999</v>
      </c>
      <c r="N65" s="4">
        <v>9.3891029999999898</v>
      </c>
      <c r="O65" s="4">
        <v>9.2027464999999893</v>
      </c>
      <c r="P65" s="4">
        <v>9.0217809999999901</v>
      </c>
      <c r="Q65" s="4">
        <v>8.7962974999999908</v>
      </c>
      <c r="R65" s="4">
        <v>8.5158999999999896</v>
      </c>
      <c r="S65" s="4">
        <v>8.1768194999999899</v>
      </c>
      <c r="T65" s="4">
        <v>7.8419909999999904</v>
      </c>
      <c r="U65" s="4">
        <v>7.5593179999999904</v>
      </c>
      <c r="V65" s="4">
        <v>7.2772084999999898</v>
      </c>
      <c r="W65" s="4">
        <v>6.9918239999999896</v>
      </c>
      <c r="X65" s="4"/>
      <c r="Y65" s="4"/>
      <c r="Z65" s="4"/>
      <c r="AA65" s="4"/>
      <c r="AB65" s="4"/>
      <c r="AC65" s="4"/>
      <c r="AD65" s="4"/>
      <c r="AE65" s="4"/>
    </row>
    <row r="66" spans="1:31" x14ac:dyDescent="0.35">
      <c r="A66" t="s">
        <v>168</v>
      </c>
      <c r="B66" t="s">
        <v>113</v>
      </c>
      <c r="C66" t="s">
        <v>155</v>
      </c>
      <c r="D66" t="s">
        <v>3</v>
      </c>
      <c r="E66" s="4"/>
      <c r="F66" s="4">
        <v>34.379138400000002</v>
      </c>
      <c r="G66" s="4">
        <v>34.494697000000002</v>
      </c>
      <c r="H66" s="4">
        <v>35.072490000000002</v>
      </c>
      <c r="I66" s="4">
        <v>35.513272999999998</v>
      </c>
      <c r="J66" s="4">
        <v>35.932155999999999</v>
      </c>
      <c r="K66" s="4">
        <v>36.309607</v>
      </c>
      <c r="L66" s="4">
        <v>36.664296</v>
      </c>
      <c r="M66" s="4">
        <v>37.001085000000003</v>
      </c>
      <c r="N66" s="4">
        <v>37.221682999999999</v>
      </c>
      <c r="O66" s="4">
        <v>37.333584999999999</v>
      </c>
      <c r="P66" s="4">
        <v>37.361880999999997</v>
      </c>
      <c r="Q66" s="4">
        <v>37.352671999999998</v>
      </c>
      <c r="R66" s="4">
        <v>37.318151999999998</v>
      </c>
      <c r="S66" s="4">
        <v>37.123119000000003</v>
      </c>
      <c r="T66" s="4">
        <v>36.699556000000001</v>
      </c>
      <c r="U66" s="4">
        <v>35.966791999999998</v>
      </c>
      <c r="V66" s="4">
        <v>35.018236999999999</v>
      </c>
      <c r="W66" s="4">
        <v>33.908037999999998</v>
      </c>
      <c r="X66" s="4"/>
      <c r="Y66" s="4"/>
      <c r="Z66" s="4"/>
      <c r="AA66" s="4"/>
      <c r="AB66" s="4"/>
      <c r="AC66" s="4"/>
      <c r="AD66" s="4"/>
      <c r="AE66" s="4"/>
    </row>
    <row r="67" spans="1:31" x14ac:dyDescent="0.35">
      <c r="A67" t="s">
        <v>168</v>
      </c>
      <c r="B67" t="s">
        <v>113</v>
      </c>
      <c r="C67" t="s">
        <v>156</v>
      </c>
      <c r="D67" t="s">
        <v>0</v>
      </c>
      <c r="E67" s="4"/>
      <c r="F67" s="4">
        <v>2538.6965872999999</v>
      </c>
      <c r="G67" s="4">
        <v>2516.1408938</v>
      </c>
      <c r="H67" s="4">
        <v>2924.6292125</v>
      </c>
      <c r="I67" s="4">
        <v>3105.9551449999999</v>
      </c>
      <c r="J67" s="4">
        <v>3345.5142512000002</v>
      </c>
      <c r="K67" s="4">
        <v>3623.2847806</v>
      </c>
      <c r="L67" s="4">
        <v>3923.8143165000001</v>
      </c>
      <c r="M67" s="4">
        <v>4214.4753989000001</v>
      </c>
      <c r="N67" s="4">
        <v>4489.5970146999998</v>
      </c>
      <c r="O67" s="4">
        <v>4746.6010674999998</v>
      </c>
      <c r="P67" s="4">
        <v>4983.4596247999998</v>
      </c>
      <c r="Q67" s="4">
        <v>5188.6008432999997</v>
      </c>
      <c r="R67" s="4">
        <v>5356.2176772000003</v>
      </c>
      <c r="S67" s="4">
        <v>5486.4858315000001</v>
      </c>
      <c r="T67" s="4">
        <v>5571.4838876000003</v>
      </c>
      <c r="U67" s="4">
        <v>5613.6159853999998</v>
      </c>
      <c r="V67" s="4">
        <v>5610.9984937999998</v>
      </c>
      <c r="W67" s="4">
        <v>5562.8339794000003</v>
      </c>
      <c r="X67" s="4"/>
      <c r="Y67" s="4"/>
      <c r="Z67" s="4"/>
      <c r="AA67" s="4"/>
      <c r="AB67" s="4"/>
      <c r="AC67" s="4"/>
      <c r="AD67" s="4"/>
      <c r="AE67" s="4"/>
    </row>
    <row r="68" spans="1:31" x14ac:dyDescent="0.35">
      <c r="A68" t="s">
        <v>168</v>
      </c>
      <c r="B68" t="s">
        <v>113</v>
      </c>
      <c r="C68" t="s">
        <v>156</v>
      </c>
      <c r="D68" t="s">
        <v>130</v>
      </c>
      <c r="E68" s="4"/>
      <c r="F68" s="4">
        <v>35.2063453274585</v>
      </c>
      <c r="G68" s="4">
        <v>34.966518074836898</v>
      </c>
      <c r="H68" s="4">
        <v>41.0726933318997</v>
      </c>
      <c r="I68" s="4">
        <v>44.0587660591858</v>
      </c>
      <c r="J68" s="4">
        <v>47.865298355917297</v>
      </c>
      <c r="K68" s="4">
        <v>52.216453136989799</v>
      </c>
      <c r="L68" s="4">
        <v>56.896918446270497</v>
      </c>
      <c r="M68" s="4">
        <v>61.468634469340699</v>
      </c>
      <c r="N68" s="4">
        <v>66.091952691132093</v>
      </c>
      <c r="O68" s="4">
        <v>70.825521484940097</v>
      </c>
      <c r="P68" s="4">
        <v>75.691880192909807</v>
      </c>
      <c r="Q68" s="4">
        <v>80.430408042541004</v>
      </c>
      <c r="R68" s="4">
        <v>84.8716052737567</v>
      </c>
      <c r="S68" s="4">
        <v>88.989934763907996</v>
      </c>
      <c r="T68" s="4">
        <v>92.9091978349078</v>
      </c>
      <c r="U68" s="4">
        <v>96.707316063862393</v>
      </c>
      <c r="V68" s="4">
        <v>100.450510434366</v>
      </c>
      <c r="W68" s="4">
        <v>104.106712212882</v>
      </c>
      <c r="X68" s="4"/>
      <c r="Y68" s="4"/>
      <c r="Z68" s="4"/>
      <c r="AA68" s="4"/>
      <c r="AB68" s="4"/>
      <c r="AC68" s="4"/>
      <c r="AD68" s="4"/>
      <c r="AE68" s="4"/>
    </row>
    <row r="69" spans="1:31" x14ac:dyDescent="0.35">
      <c r="A69" t="s">
        <v>168</v>
      </c>
      <c r="B69" t="s">
        <v>113</v>
      </c>
      <c r="C69" t="s">
        <v>156</v>
      </c>
      <c r="D69" t="s">
        <v>5</v>
      </c>
      <c r="E69" s="4"/>
      <c r="F69" s="4">
        <v>118.642782658958</v>
      </c>
      <c r="G69" s="4">
        <v>118.148157156067</v>
      </c>
      <c r="H69" s="4">
        <v>140.676069783061</v>
      </c>
      <c r="I69" s="4">
        <v>155.72622589175899</v>
      </c>
      <c r="J69" s="4">
        <v>177.154791118075</v>
      </c>
      <c r="K69" s="4">
        <v>203.71363027155601</v>
      </c>
      <c r="L69" s="4">
        <v>232.67848022238999</v>
      </c>
      <c r="M69" s="4">
        <v>261.20421223798797</v>
      </c>
      <c r="N69" s="4">
        <v>288.63374149132699</v>
      </c>
      <c r="O69" s="4">
        <v>315.53036242346002</v>
      </c>
      <c r="P69" s="4">
        <v>342.52736004904102</v>
      </c>
      <c r="Q69" s="4">
        <v>371.37270891657499</v>
      </c>
      <c r="R69" s="4">
        <v>403.367068205176</v>
      </c>
      <c r="S69" s="4">
        <v>437.73623977383801</v>
      </c>
      <c r="T69" s="4">
        <v>469.81828618251399</v>
      </c>
      <c r="U69" s="4">
        <v>495.31969270995899</v>
      </c>
      <c r="V69" s="4">
        <v>518.44591215937498</v>
      </c>
      <c r="W69" s="4">
        <v>540.36466032045496</v>
      </c>
      <c r="X69" s="4"/>
      <c r="Y69" s="4"/>
      <c r="Z69" s="4"/>
      <c r="AA69" s="4"/>
      <c r="AB69" s="4"/>
      <c r="AC69" s="4"/>
      <c r="AD69" s="4"/>
      <c r="AE69" s="4"/>
    </row>
    <row r="70" spans="1:31" x14ac:dyDescent="0.35">
      <c r="A70" t="s">
        <v>168</v>
      </c>
      <c r="B70" t="s">
        <v>113</v>
      </c>
      <c r="C70" t="s">
        <v>156</v>
      </c>
      <c r="D70" t="s">
        <v>4</v>
      </c>
      <c r="E70" s="4"/>
      <c r="F70" s="4">
        <v>21.3978173</v>
      </c>
      <c r="G70" s="4">
        <v>21.296488700000001</v>
      </c>
      <c r="H70" s="4">
        <v>20.789813200000001</v>
      </c>
      <c r="I70" s="4">
        <v>19.944971550000002</v>
      </c>
      <c r="J70" s="4">
        <v>18.884695300000001</v>
      </c>
      <c r="K70" s="4">
        <v>17.786167649999999</v>
      </c>
      <c r="L70" s="4">
        <v>16.863675199999999</v>
      </c>
      <c r="M70" s="4">
        <v>16.134791100000001</v>
      </c>
      <c r="N70" s="4">
        <v>15.554650649999999</v>
      </c>
      <c r="O70" s="4">
        <v>15.04324665</v>
      </c>
      <c r="P70" s="4">
        <v>14.54908485</v>
      </c>
      <c r="Q70" s="4">
        <v>13.971411249999999</v>
      </c>
      <c r="R70" s="4">
        <v>13.2787679</v>
      </c>
      <c r="S70" s="4">
        <v>12.533771099999999</v>
      </c>
      <c r="T70" s="4">
        <v>11.858805950000001</v>
      </c>
      <c r="U70" s="4">
        <v>11.333318800000001</v>
      </c>
      <c r="V70" s="4">
        <v>10.82272685</v>
      </c>
      <c r="W70" s="4">
        <v>10.2945925</v>
      </c>
      <c r="X70" s="4"/>
      <c r="Y70" s="4"/>
      <c r="Z70" s="4"/>
      <c r="AA70" s="4"/>
      <c r="AB70" s="4"/>
      <c r="AC70" s="4"/>
      <c r="AD70" s="4"/>
      <c r="AE70" s="4"/>
    </row>
    <row r="71" spans="1:31" x14ac:dyDescent="0.35">
      <c r="A71" t="s">
        <v>168</v>
      </c>
      <c r="B71" t="s">
        <v>113</v>
      </c>
      <c r="C71" t="s">
        <v>156</v>
      </c>
      <c r="D71" t="s">
        <v>3</v>
      </c>
      <c r="E71" s="4"/>
      <c r="F71" s="4">
        <v>72.109063399999997</v>
      </c>
      <c r="G71" s="4">
        <v>71.958577300000002</v>
      </c>
      <c r="H71" s="4">
        <v>71.206170699999902</v>
      </c>
      <c r="I71" s="4">
        <v>70.495736100000002</v>
      </c>
      <c r="J71" s="4">
        <v>69.894356999999999</v>
      </c>
      <c r="K71" s="4">
        <v>69.389714600000005</v>
      </c>
      <c r="L71" s="4">
        <v>68.963564700000006</v>
      </c>
      <c r="M71" s="4">
        <v>68.563023000000001</v>
      </c>
      <c r="N71" s="4">
        <v>67.929556199999993</v>
      </c>
      <c r="O71" s="4">
        <v>67.018229700000006</v>
      </c>
      <c r="P71" s="4">
        <v>65.838761199999993</v>
      </c>
      <c r="Q71" s="4">
        <v>64.510437899999999</v>
      </c>
      <c r="R71" s="4">
        <v>63.109654399999997</v>
      </c>
      <c r="S71" s="4">
        <v>61.652880699999997</v>
      </c>
      <c r="T71" s="4">
        <v>59.966978699999999</v>
      </c>
      <c r="U71" s="4">
        <v>58.047479899999999</v>
      </c>
      <c r="V71" s="4">
        <v>55.858337300000002</v>
      </c>
      <c r="W71" s="4">
        <v>53.433960800000001</v>
      </c>
      <c r="X71" s="4"/>
      <c r="Y71" s="4"/>
      <c r="Z71" s="4"/>
      <c r="AA71" s="4"/>
      <c r="AB71" s="4"/>
      <c r="AC71" s="4"/>
      <c r="AD71" s="4"/>
      <c r="AE71" s="4"/>
    </row>
    <row r="72" spans="1:31" x14ac:dyDescent="0.35">
      <c r="A72" t="s">
        <v>168</v>
      </c>
      <c r="B72" t="s">
        <v>113</v>
      </c>
      <c r="C72" t="s">
        <v>157</v>
      </c>
      <c r="D72" t="s">
        <v>0</v>
      </c>
      <c r="E72" s="4"/>
      <c r="F72" s="4">
        <v>1113.8172999999999</v>
      </c>
      <c r="G72" s="4">
        <v>1140.7393</v>
      </c>
      <c r="H72" s="4">
        <v>1368.3335999999999</v>
      </c>
      <c r="I72" s="4">
        <v>1557.5206000000001</v>
      </c>
      <c r="J72" s="4">
        <v>1737.962</v>
      </c>
      <c r="K72" s="4">
        <v>1901.385</v>
      </c>
      <c r="L72" s="4">
        <v>2039.7860000000001</v>
      </c>
      <c r="M72" s="4">
        <v>2149.4940000000001</v>
      </c>
      <c r="N72" s="4">
        <v>2241.1379999999999</v>
      </c>
      <c r="O72" s="4">
        <v>2322.002</v>
      </c>
      <c r="P72" s="4">
        <v>2393.8780000000002</v>
      </c>
      <c r="Q72" s="4">
        <v>2451.3580000000002</v>
      </c>
      <c r="R72" s="4">
        <v>2496.6439999999998</v>
      </c>
      <c r="S72" s="4">
        <v>2531.7280000000001</v>
      </c>
      <c r="T72" s="4">
        <v>2558.8870000000002</v>
      </c>
      <c r="U72" s="4">
        <v>2579.3939999999998</v>
      </c>
      <c r="V72" s="4">
        <v>2594.2260000000001</v>
      </c>
      <c r="W72" s="4">
        <v>2600.9650000000001</v>
      </c>
      <c r="X72" s="4"/>
      <c r="Y72" s="4"/>
      <c r="Z72" s="4"/>
      <c r="AA72" s="4"/>
      <c r="AB72" s="4"/>
      <c r="AC72" s="4"/>
      <c r="AD72" s="4"/>
      <c r="AE72" s="4"/>
    </row>
    <row r="73" spans="1:31" x14ac:dyDescent="0.35">
      <c r="A73" t="s">
        <v>168</v>
      </c>
      <c r="B73" t="s">
        <v>113</v>
      </c>
      <c r="C73" t="s">
        <v>157</v>
      </c>
      <c r="D73" t="s">
        <v>130</v>
      </c>
      <c r="E73" s="4"/>
      <c r="F73" s="4">
        <v>26.0517163398458</v>
      </c>
      <c r="G73" s="4">
        <v>26.833987646534801</v>
      </c>
      <c r="H73" s="4">
        <v>33.135177744323499</v>
      </c>
      <c r="I73" s="4">
        <v>38.731838644821799</v>
      </c>
      <c r="J73" s="4">
        <v>44.441546389946801</v>
      </c>
      <c r="K73" s="4">
        <v>50.008040169602602</v>
      </c>
      <c r="L73" s="4">
        <v>55.161153992891201</v>
      </c>
      <c r="M73" s="4">
        <v>59.755192343174301</v>
      </c>
      <c r="N73" s="4">
        <v>64.090507038797696</v>
      </c>
      <c r="O73" s="4">
        <v>68.458488924917802</v>
      </c>
      <c r="P73" s="4">
        <v>72.955557073931999</v>
      </c>
      <c r="Q73" s="4">
        <v>77.396908623449605</v>
      </c>
      <c r="R73" s="4">
        <v>81.712698880723295</v>
      </c>
      <c r="S73" s="4">
        <v>85.828107833381694</v>
      </c>
      <c r="T73" s="4">
        <v>89.760341232042606</v>
      </c>
      <c r="U73" s="4">
        <v>93.570511225059406</v>
      </c>
      <c r="V73" s="4">
        <v>97.320209729665095</v>
      </c>
      <c r="W73" s="4">
        <v>101.029657944555</v>
      </c>
      <c r="X73" s="4"/>
      <c r="Y73" s="4"/>
      <c r="Z73" s="4"/>
      <c r="AA73" s="4"/>
      <c r="AB73" s="4"/>
      <c r="AC73" s="4"/>
      <c r="AD73" s="4"/>
      <c r="AE73" s="4"/>
    </row>
    <row r="74" spans="1:31" x14ac:dyDescent="0.35">
      <c r="A74" t="s">
        <v>168</v>
      </c>
      <c r="B74" t="s">
        <v>113</v>
      </c>
      <c r="C74" t="s">
        <v>157</v>
      </c>
      <c r="D74" t="s">
        <v>5</v>
      </c>
      <c r="E74" s="4"/>
      <c r="F74" s="4">
        <v>86.340101197584801</v>
      </c>
      <c r="G74" s="4">
        <v>89.255965231824902</v>
      </c>
      <c r="H74" s="4">
        <v>112.32888182681</v>
      </c>
      <c r="I74" s="4">
        <v>132.48909478182799</v>
      </c>
      <c r="J74" s="4">
        <v>154.94605900391201</v>
      </c>
      <c r="K74" s="4">
        <v>179.07415276744899</v>
      </c>
      <c r="L74" s="4">
        <v>205.625184792261</v>
      </c>
      <c r="M74" s="4">
        <v>229.53367106574501</v>
      </c>
      <c r="N74" s="4">
        <v>256.10418330308198</v>
      </c>
      <c r="O74" s="4">
        <v>280.29296504495102</v>
      </c>
      <c r="P74" s="4">
        <v>302.34919233981901</v>
      </c>
      <c r="Q74" s="4">
        <v>324.23249563900902</v>
      </c>
      <c r="R74" s="4">
        <v>350.37718633665401</v>
      </c>
      <c r="S74" s="4">
        <v>379.34584579912598</v>
      </c>
      <c r="T74" s="4">
        <v>414.67048729175002</v>
      </c>
      <c r="U74" s="4">
        <v>450.57266304627501</v>
      </c>
      <c r="V74" s="4">
        <v>482.90189448023801</v>
      </c>
      <c r="W74" s="4">
        <v>514.06412191290701</v>
      </c>
      <c r="X74" s="4"/>
      <c r="Y74" s="4"/>
      <c r="Z74" s="4"/>
      <c r="AA74" s="4"/>
      <c r="AB74" s="4"/>
      <c r="AC74" s="4"/>
      <c r="AD74" s="4"/>
      <c r="AE74" s="4"/>
    </row>
    <row r="75" spans="1:31" x14ac:dyDescent="0.35">
      <c r="A75" t="s">
        <v>168</v>
      </c>
      <c r="B75" t="s">
        <v>113</v>
      </c>
      <c r="C75" t="s">
        <v>157</v>
      </c>
      <c r="D75" t="s">
        <v>4</v>
      </c>
      <c r="E75" s="4"/>
      <c r="F75" s="4">
        <v>12.900347399999999</v>
      </c>
      <c r="G75" s="4">
        <v>12.7805385</v>
      </c>
      <c r="H75" s="4">
        <v>12.181494000000001</v>
      </c>
      <c r="I75" s="4">
        <v>11.755839999999999</v>
      </c>
      <c r="J75" s="4">
        <v>11.216561499999999</v>
      </c>
      <c r="K75" s="4">
        <v>10.617864000000001</v>
      </c>
      <c r="L75" s="4">
        <v>9.9199229999999901</v>
      </c>
      <c r="M75" s="4">
        <v>9.3646129999999808</v>
      </c>
      <c r="N75" s="4">
        <v>8.7508839999999903</v>
      </c>
      <c r="O75" s="4">
        <v>8.2841964999999895</v>
      </c>
      <c r="P75" s="4">
        <v>7.91759349999999</v>
      </c>
      <c r="Q75" s="4">
        <v>7.5604944999999901</v>
      </c>
      <c r="R75" s="4">
        <v>7.1255894999999896</v>
      </c>
      <c r="S75" s="4">
        <v>6.6739309999999898</v>
      </c>
      <c r="T75" s="4">
        <v>6.1708924999999901</v>
      </c>
      <c r="U75" s="4">
        <v>5.7247014999999903</v>
      </c>
      <c r="V75" s="4">
        <v>5.3721594999999898</v>
      </c>
      <c r="W75" s="4">
        <v>5.05961199999998</v>
      </c>
      <c r="X75" s="4"/>
      <c r="Y75" s="4"/>
      <c r="Z75" s="4"/>
      <c r="AA75" s="4"/>
      <c r="AB75" s="4"/>
      <c r="AC75" s="4"/>
      <c r="AD75" s="4"/>
      <c r="AE75" s="4"/>
    </row>
    <row r="76" spans="1:31" x14ac:dyDescent="0.35">
      <c r="A76" t="s">
        <v>168</v>
      </c>
      <c r="B76" t="s">
        <v>113</v>
      </c>
      <c r="C76" t="s">
        <v>157</v>
      </c>
      <c r="D76" t="s">
        <v>3</v>
      </c>
      <c r="E76" s="4"/>
      <c r="F76" s="4">
        <v>42.754085199999999</v>
      </c>
      <c r="G76" s="4">
        <v>42.510987</v>
      </c>
      <c r="H76" s="4">
        <v>41.295496</v>
      </c>
      <c r="I76" s="4">
        <v>40.212927000000001</v>
      </c>
      <c r="J76" s="4">
        <v>39.106695000000002</v>
      </c>
      <c r="K76" s="4">
        <v>38.021585999999999</v>
      </c>
      <c r="L76" s="4">
        <v>36.978667999999999</v>
      </c>
      <c r="M76" s="4">
        <v>35.971668999999999</v>
      </c>
      <c r="N76" s="4">
        <v>34.968330000000002</v>
      </c>
      <c r="O76" s="4">
        <v>33.918393999999999</v>
      </c>
      <c r="P76" s="4">
        <v>32.812826000000001</v>
      </c>
      <c r="Q76" s="4">
        <v>31.672557000000001</v>
      </c>
      <c r="R76" s="4">
        <v>30.553929</v>
      </c>
      <c r="S76" s="4">
        <v>29.497655999999999</v>
      </c>
      <c r="T76" s="4">
        <v>28.507991000000001</v>
      </c>
      <c r="U76" s="4">
        <v>27.566313000000001</v>
      </c>
      <c r="V76" s="4">
        <v>26.656600999999998</v>
      </c>
      <c r="W76" s="4">
        <v>25.744568999999998</v>
      </c>
      <c r="X76" s="4"/>
      <c r="Y76" s="4"/>
      <c r="Z76" s="4"/>
      <c r="AA76" s="4"/>
      <c r="AB76" s="4"/>
      <c r="AC76" s="4"/>
      <c r="AD76" s="4"/>
      <c r="AE76" s="4"/>
    </row>
    <row r="77" spans="1:31" x14ac:dyDescent="0.35">
      <c r="A77" t="s">
        <v>168</v>
      </c>
      <c r="B77" t="s">
        <v>113</v>
      </c>
      <c r="C77" t="s">
        <v>158</v>
      </c>
      <c r="D77" t="s">
        <v>0</v>
      </c>
      <c r="E77" s="4"/>
      <c r="F77" s="4">
        <v>1912.8420000000001</v>
      </c>
      <c r="G77" s="4">
        <v>1908.7860000000001</v>
      </c>
      <c r="H77" s="4">
        <v>2275.3270000000002</v>
      </c>
      <c r="I77" s="4">
        <v>2451.6930000000002</v>
      </c>
      <c r="J77" s="4">
        <v>2699.3789999999999</v>
      </c>
      <c r="K77" s="4">
        <v>3010.3049999999998</v>
      </c>
      <c r="L77" s="4">
        <v>3358.1669999999999</v>
      </c>
      <c r="M77" s="4">
        <v>3712.9169999999999</v>
      </c>
      <c r="N77" s="4">
        <v>4069.4609999999998</v>
      </c>
      <c r="O77" s="4">
        <v>4424.6469999999999</v>
      </c>
      <c r="P77" s="4">
        <v>4761.9859999999999</v>
      </c>
      <c r="Q77" s="4">
        <v>5056.62</v>
      </c>
      <c r="R77" s="4">
        <v>5302.7190000000001</v>
      </c>
      <c r="S77" s="4">
        <v>5495.5690000000004</v>
      </c>
      <c r="T77" s="4">
        <v>5625.18</v>
      </c>
      <c r="U77" s="4">
        <v>5705.36</v>
      </c>
      <c r="V77" s="4">
        <v>5741.2030000000004</v>
      </c>
      <c r="W77" s="4">
        <v>5724.1149999999998</v>
      </c>
      <c r="X77" s="4"/>
      <c r="Y77" s="4"/>
      <c r="Z77" s="4"/>
      <c r="AA77" s="4"/>
      <c r="AB77" s="4"/>
      <c r="AC77" s="4"/>
      <c r="AD77" s="4"/>
      <c r="AE77" s="4"/>
    </row>
    <row r="78" spans="1:31" x14ac:dyDescent="0.35">
      <c r="A78" t="s">
        <v>168</v>
      </c>
      <c r="B78" t="s">
        <v>113</v>
      </c>
      <c r="C78" t="s">
        <v>158</v>
      </c>
      <c r="D78" t="s">
        <v>130</v>
      </c>
      <c r="E78" s="4"/>
      <c r="F78" s="4">
        <v>33.216949680162898</v>
      </c>
      <c r="G78" s="4">
        <v>33.122339981380001</v>
      </c>
      <c r="H78" s="4">
        <v>39.339301904682202</v>
      </c>
      <c r="I78" s="4">
        <v>42.264925869208099</v>
      </c>
      <c r="J78" s="4">
        <v>46.320132501937103</v>
      </c>
      <c r="K78" s="4">
        <v>51.329524204593604</v>
      </c>
      <c r="L78" s="4">
        <v>56.810951808319601</v>
      </c>
      <c r="M78" s="4">
        <v>62.255418178472098</v>
      </c>
      <c r="N78" s="4">
        <v>67.925858402797104</v>
      </c>
      <c r="O78" s="4">
        <v>73.901729348238604</v>
      </c>
      <c r="P78" s="4">
        <v>80.029158798804204</v>
      </c>
      <c r="Q78" s="4">
        <v>85.8484341245412</v>
      </c>
      <c r="R78" s="4">
        <v>91.251111810803096</v>
      </c>
      <c r="S78" s="4">
        <v>96.1849759746231</v>
      </c>
      <c r="T78" s="4">
        <v>100.74641480952501</v>
      </c>
      <c r="U78" s="4">
        <v>105.012007149054</v>
      </c>
      <c r="V78" s="4">
        <v>109.076600148062</v>
      </c>
      <c r="W78" s="4">
        <v>112.970572980603</v>
      </c>
      <c r="X78" s="4"/>
      <c r="Y78" s="4"/>
      <c r="Z78" s="4"/>
      <c r="AA78" s="4"/>
      <c r="AB78" s="4"/>
      <c r="AC78" s="4"/>
      <c r="AD78" s="4"/>
      <c r="AE78" s="4"/>
    </row>
    <row r="79" spans="1:31" x14ac:dyDescent="0.35">
      <c r="A79" t="s">
        <v>168</v>
      </c>
      <c r="B79" t="s">
        <v>113</v>
      </c>
      <c r="C79" t="s">
        <v>158</v>
      </c>
      <c r="D79" t="s">
        <v>5</v>
      </c>
      <c r="E79" s="4"/>
      <c r="F79" s="4">
        <v>109.257076645035</v>
      </c>
      <c r="G79" s="4">
        <v>109.19722488961</v>
      </c>
      <c r="H79" s="4">
        <v>131.20000304455601</v>
      </c>
      <c r="I79" s="4">
        <v>144.685906990603</v>
      </c>
      <c r="J79" s="4">
        <v>164.35754614113401</v>
      </c>
      <c r="K79" s="4">
        <v>192.12167766882601</v>
      </c>
      <c r="L79" s="4">
        <v>226.68216056912101</v>
      </c>
      <c r="M79" s="4">
        <v>261.66218966253399</v>
      </c>
      <c r="N79" s="4">
        <v>294.22659634370302</v>
      </c>
      <c r="O79" s="4">
        <v>326.00410274818699</v>
      </c>
      <c r="P79" s="4">
        <v>356.781122042466</v>
      </c>
      <c r="Q79" s="4">
        <v>389.71389367001399</v>
      </c>
      <c r="R79" s="4">
        <v>426.94439678448703</v>
      </c>
      <c r="S79" s="4">
        <v>465.51634902877299</v>
      </c>
      <c r="T79" s="4">
        <v>501.28331104810502</v>
      </c>
      <c r="U79" s="4">
        <v>528.03357433776205</v>
      </c>
      <c r="V79" s="4">
        <v>551.58475331842305</v>
      </c>
      <c r="W79" s="4">
        <v>572.95758587509795</v>
      </c>
      <c r="X79" s="4"/>
      <c r="Y79" s="4"/>
      <c r="Z79" s="4"/>
      <c r="AA79" s="4"/>
      <c r="AB79" s="4"/>
      <c r="AC79" s="4"/>
      <c r="AD79" s="4"/>
      <c r="AE79" s="4"/>
    </row>
    <row r="80" spans="1:31" x14ac:dyDescent="0.35">
      <c r="A80" t="s">
        <v>168</v>
      </c>
      <c r="B80" t="s">
        <v>113</v>
      </c>
      <c r="C80" t="s">
        <v>158</v>
      </c>
      <c r="D80" t="s">
        <v>4</v>
      </c>
      <c r="E80" s="4"/>
      <c r="F80" s="4">
        <v>17.507717199999998</v>
      </c>
      <c r="G80" s="4">
        <v>17.480169499999999</v>
      </c>
      <c r="H80" s="4">
        <v>17.342431000000001</v>
      </c>
      <c r="I80" s="4">
        <v>16.944932999999999</v>
      </c>
      <c r="J80" s="4">
        <v>16.423821499999999</v>
      </c>
      <c r="K80" s="4">
        <v>15.668742</v>
      </c>
      <c r="L80" s="4">
        <v>14.81443</v>
      </c>
      <c r="M80" s="4">
        <v>14.1897345</v>
      </c>
      <c r="N80" s="4">
        <v>13.831044</v>
      </c>
      <c r="O80" s="4">
        <v>13.572366000000001</v>
      </c>
      <c r="P80" s="4">
        <v>13.3470795</v>
      </c>
      <c r="Q80" s="4">
        <v>12.975211</v>
      </c>
      <c r="R80" s="4">
        <v>12.420163000000001</v>
      </c>
      <c r="S80" s="4">
        <v>11.805319000000001</v>
      </c>
      <c r="T80" s="4">
        <v>11.2215585</v>
      </c>
      <c r="U80" s="4">
        <v>10.804919</v>
      </c>
      <c r="V80" s="4">
        <v>10.40856</v>
      </c>
      <c r="W80" s="4">
        <v>9.9904689999999903</v>
      </c>
      <c r="X80" s="4"/>
      <c r="Y80" s="4"/>
      <c r="Z80" s="4"/>
      <c r="AA80" s="4"/>
      <c r="AB80" s="4"/>
      <c r="AC80" s="4"/>
      <c r="AD80" s="4"/>
      <c r="AE80" s="4"/>
    </row>
    <row r="81" spans="1:31" x14ac:dyDescent="0.35">
      <c r="A81" t="s">
        <v>168</v>
      </c>
      <c r="B81" t="s">
        <v>113</v>
      </c>
      <c r="C81" t="s">
        <v>158</v>
      </c>
      <c r="D81" t="s">
        <v>3</v>
      </c>
      <c r="E81" s="4"/>
      <c r="F81" s="4">
        <v>57.586323200000002</v>
      </c>
      <c r="G81" s="4">
        <v>57.628355999999997</v>
      </c>
      <c r="H81" s="4">
        <v>57.838520000000003</v>
      </c>
      <c r="I81" s="4">
        <v>58.007744000000002</v>
      </c>
      <c r="J81" s="4">
        <v>58.276581999999898</v>
      </c>
      <c r="K81" s="4">
        <v>58.646656999999998</v>
      </c>
      <c r="L81" s="4">
        <v>59.111260999999999</v>
      </c>
      <c r="M81" s="4">
        <v>59.640062</v>
      </c>
      <c r="N81" s="4">
        <v>59.910336000000001</v>
      </c>
      <c r="O81" s="4">
        <v>59.872036000000001</v>
      </c>
      <c r="P81" s="4">
        <v>59.503137000000002</v>
      </c>
      <c r="Q81" s="4">
        <v>58.901715000000003</v>
      </c>
      <c r="R81" s="4">
        <v>58.111280999999998</v>
      </c>
      <c r="S81" s="4">
        <v>57.135420000000003</v>
      </c>
      <c r="T81" s="4">
        <v>55.835039000000002</v>
      </c>
      <c r="U81" s="4">
        <v>54.330548999999898</v>
      </c>
      <c r="V81" s="4">
        <v>52.634597999999997</v>
      </c>
      <c r="W81" s="4">
        <v>50.669080000000001</v>
      </c>
      <c r="X81" s="4"/>
      <c r="Y81" s="4"/>
      <c r="Z81" s="4"/>
      <c r="AA81" s="4"/>
      <c r="AB81" s="4"/>
      <c r="AC81" s="4"/>
      <c r="AD81" s="4"/>
      <c r="AE81" s="4"/>
    </row>
    <row r="82" spans="1:31" x14ac:dyDescent="0.35">
      <c r="A82" t="s">
        <v>168</v>
      </c>
      <c r="B82" t="s">
        <v>113</v>
      </c>
      <c r="C82" t="s">
        <v>159</v>
      </c>
      <c r="D82" t="s">
        <v>0</v>
      </c>
      <c r="E82" s="4"/>
      <c r="F82" s="4">
        <v>4477.1137041259999</v>
      </c>
      <c r="G82" s="4">
        <v>4577.5284580970001</v>
      </c>
      <c r="H82" s="4">
        <v>5391.375660187</v>
      </c>
      <c r="I82" s="4">
        <v>6335.1391869429999</v>
      </c>
      <c r="J82" s="4">
        <v>7386.571345327</v>
      </c>
      <c r="K82" s="4">
        <v>8450.6858179570008</v>
      </c>
      <c r="L82" s="4">
        <v>9477.2495030579994</v>
      </c>
      <c r="M82" s="4">
        <v>10399.929412686</v>
      </c>
      <c r="N82" s="4">
        <v>11252.425236264</v>
      </c>
      <c r="O82" s="4">
        <v>12063.517766882</v>
      </c>
      <c r="P82" s="4">
        <v>12824.422927879001</v>
      </c>
      <c r="Q82" s="4">
        <v>13506.994122783</v>
      </c>
      <c r="R82" s="4">
        <v>14107.806300619999</v>
      </c>
      <c r="S82" s="4">
        <v>14628.010405509</v>
      </c>
      <c r="T82" s="4">
        <v>15084.737003426</v>
      </c>
      <c r="U82" s="4">
        <v>15495.401580125001</v>
      </c>
      <c r="V82" s="4">
        <v>15870.143110802001</v>
      </c>
      <c r="W82" s="4">
        <v>16210.237773344001</v>
      </c>
      <c r="X82" s="4"/>
      <c r="Y82" s="4"/>
      <c r="Z82" s="4"/>
      <c r="AA82" s="4"/>
      <c r="AB82" s="4"/>
      <c r="AC82" s="4"/>
      <c r="AD82" s="4"/>
      <c r="AE82" s="4"/>
    </row>
    <row r="83" spans="1:31" x14ac:dyDescent="0.35">
      <c r="A83" t="s">
        <v>168</v>
      </c>
      <c r="B83" t="s">
        <v>113</v>
      </c>
      <c r="C83" t="s">
        <v>159</v>
      </c>
      <c r="D83" t="s">
        <v>130</v>
      </c>
      <c r="E83" s="4"/>
      <c r="F83" s="4">
        <v>26.4513600545441</v>
      </c>
      <c r="G83" s="4">
        <v>27.204333517790701</v>
      </c>
      <c r="H83" s="4">
        <v>33.016249411865402</v>
      </c>
      <c r="I83" s="4">
        <v>38.104363194327597</v>
      </c>
      <c r="J83" s="4">
        <v>43.953829813458697</v>
      </c>
      <c r="K83" s="4">
        <v>50.026566621543999</v>
      </c>
      <c r="L83" s="4">
        <v>56.025543250099297</v>
      </c>
      <c r="M83" s="4">
        <v>61.628998181734602</v>
      </c>
      <c r="N83" s="4">
        <v>67.118458062831607</v>
      </c>
      <c r="O83" s="4">
        <v>72.751410449513401</v>
      </c>
      <c r="P83" s="4">
        <v>78.489698338331806</v>
      </c>
      <c r="Q83" s="4">
        <v>84.155709940518705</v>
      </c>
      <c r="R83" s="4">
        <v>89.732941655784103</v>
      </c>
      <c r="S83" s="4">
        <v>95.249628011022395</v>
      </c>
      <c r="T83" s="4">
        <v>100.826564173096</v>
      </c>
      <c r="U83" s="4">
        <v>106.570358652259</v>
      </c>
      <c r="V83" s="4">
        <v>112.512067427487</v>
      </c>
      <c r="W83" s="4">
        <v>118.659127841528</v>
      </c>
      <c r="X83" s="4"/>
      <c r="Y83" s="4"/>
      <c r="Z83" s="4"/>
      <c r="AA83" s="4"/>
      <c r="AB83" s="4"/>
      <c r="AC83" s="4"/>
      <c r="AD83" s="4"/>
      <c r="AE83" s="4"/>
    </row>
    <row r="84" spans="1:31" x14ac:dyDescent="0.35">
      <c r="A84" t="s">
        <v>168</v>
      </c>
      <c r="B84" t="s">
        <v>113</v>
      </c>
      <c r="C84" t="s">
        <v>159</v>
      </c>
      <c r="D84" t="s">
        <v>5</v>
      </c>
      <c r="E84" s="4"/>
      <c r="F84" s="4">
        <v>86.2535636734397</v>
      </c>
      <c r="G84" s="4">
        <v>88.741951821553499</v>
      </c>
      <c r="H84" s="4">
        <v>107.910598998575</v>
      </c>
      <c r="I84" s="4">
        <v>125.565512023194</v>
      </c>
      <c r="J84" s="4">
        <v>145.46459384570599</v>
      </c>
      <c r="K84" s="4">
        <v>167.31391334097299</v>
      </c>
      <c r="L84" s="4">
        <v>191.18513620635099</v>
      </c>
      <c r="M84" s="4">
        <v>217.86394424389101</v>
      </c>
      <c r="N84" s="4">
        <v>247.093427714184</v>
      </c>
      <c r="O84" s="4">
        <v>276.48919757204499</v>
      </c>
      <c r="P84" s="4">
        <v>305.72143513677401</v>
      </c>
      <c r="Q84" s="4">
        <v>334.05844186937702</v>
      </c>
      <c r="R84" s="4">
        <v>366.37150291320302</v>
      </c>
      <c r="S84" s="4">
        <v>405.33660108647501</v>
      </c>
      <c r="T84" s="4">
        <v>449.50341152495298</v>
      </c>
      <c r="U84" s="4">
        <v>489.679717728318</v>
      </c>
      <c r="V84" s="4">
        <v>529.57446751636701</v>
      </c>
      <c r="W84" s="4">
        <v>570.82492833540596</v>
      </c>
      <c r="X84" s="4"/>
      <c r="Y84" s="4"/>
      <c r="Z84" s="4"/>
      <c r="AA84" s="4"/>
      <c r="AB84" s="4"/>
      <c r="AC84" s="4"/>
      <c r="AD84" s="4"/>
      <c r="AE84" s="4"/>
    </row>
    <row r="85" spans="1:31" x14ac:dyDescent="0.35">
      <c r="A85" t="s">
        <v>168</v>
      </c>
      <c r="B85" t="s">
        <v>113</v>
      </c>
      <c r="C85" t="s">
        <v>159</v>
      </c>
      <c r="D85" t="s">
        <v>4</v>
      </c>
      <c r="E85" s="4"/>
      <c r="F85" s="4">
        <v>51.9064200185</v>
      </c>
      <c r="G85" s="4">
        <v>51.582463132000001</v>
      </c>
      <c r="H85" s="4">
        <v>49.961502486500002</v>
      </c>
      <c r="I85" s="4">
        <v>50.452859904500002</v>
      </c>
      <c r="J85" s="4">
        <v>50.779170037500002</v>
      </c>
      <c r="K85" s="4">
        <v>50.507968220999999</v>
      </c>
      <c r="L85" s="4">
        <v>49.571058143499997</v>
      </c>
      <c r="M85" s="4">
        <v>47.735890621000003</v>
      </c>
      <c r="N85" s="4">
        <v>45.539152297000001</v>
      </c>
      <c r="O85" s="4">
        <v>43.6310636105</v>
      </c>
      <c r="P85" s="4">
        <v>41.948065964500003</v>
      </c>
      <c r="Q85" s="4">
        <v>40.433027368499999</v>
      </c>
      <c r="R85" s="4">
        <v>38.506833059999998</v>
      </c>
      <c r="S85" s="4">
        <v>36.088550519000002</v>
      </c>
      <c r="T85" s="4">
        <v>33.558670783499998</v>
      </c>
      <c r="U85" s="4">
        <v>31.643952198000001</v>
      </c>
      <c r="V85" s="4">
        <v>29.967727079500001</v>
      </c>
      <c r="W85" s="4">
        <v>28.3979149625</v>
      </c>
      <c r="X85" s="4"/>
      <c r="Y85" s="4"/>
      <c r="Z85" s="4"/>
      <c r="AA85" s="4"/>
      <c r="AB85" s="4"/>
      <c r="AC85" s="4"/>
      <c r="AD85" s="4"/>
      <c r="AE85" s="4"/>
    </row>
    <row r="86" spans="1:31" x14ac:dyDescent="0.35">
      <c r="A86" t="s">
        <v>168</v>
      </c>
      <c r="B86" t="s">
        <v>113</v>
      </c>
      <c r="C86" t="s">
        <v>159</v>
      </c>
      <c r="D86" t="s">
        <v>3</v>
      </c>
      <c r="E86" s="4"/>
      <c r="F86" s="4">
        <v>169.258355521</v>
      </c>
      <c r="G86" s="4">
        <v>168.26467941600001</v>
      </c>
      <c r="H86" s="4">
        <v>163.29461269000001</v>
      </c>
      <c r="I86" s="4">
        <v>166.25757933899999</v>
      </c>
      <c r="J86" s="4">
        <v>168.05296322699999</v>
      </c>
      <c r="K86" s="4">
        <v>168.92396158</v>
      </c>
      <c r="L86" s="4">
        <v>169.15943966399999</v>
      </c>
      <c r="M86" s="4">
        <v>168.750583646</v>
      </c>
      <c r="N86" s="4">
        <v>167.650234541</v>
      </c>
      <c r="O86" s="4">
        <v>165.81833523700001</v>
      </c>
      <c r="P86" s="4">
        <v>163.38988681800001</v>
      </c>
      <c r="Q86" s="4">
        <v>160.50003181400001</v>
      </c>
      <c r="R86" s="4">
        <v>157.21992437</v>
      </c>
      <c r="S86" s="4">
        <v>153.575512167</v>
      </c>
      <c r="T86" s="4">
        <v>149.61074124800001</v>
      </c>
      <c r="U86" s="4">
        <v>145.400670281</v>
      </c>
      <c r="V86" s="4">
        <v>141.05280858899999</v>
      </c>
      <c r="W86" s="4">
        <v>136.61180617299999</v>
      </c>
      <c r="X86" s="4"/>
      <c r="Y86" s="4"/>
      <c r="Z86" s="4"/>
      <c r="AA86" s="4"/>
      <c r="AB86" s="4"/>
      <c r="AC86" s="4"/>
      <c r="AD86" s="4"/>
      <c r="AE86" s="4"/>
    </row>
    <row r="87" spans="1:31" x14ac:dyDescent="0.35">
      <c r="A87" t="s">
        <v>168</v>
      </c>
      <c r="B87" t="s">
        <v>113</v>
      </c>
      <c r="C87" t="s">
        <v>160</v>
      </c>
      <c r="D87" t="s">
        <v>0</v>
      </c>
      <c r="E87" s="4"/>
      <c r="F87" s="4">
        <v>2834.270757628</v>
      </c>
      <c r="G87" s="4">
        <v>2841.7795087210002</v>
      </c>
      <c r="H87" s="4">
        <v>3206.28824205</v>
      </c>
      <c r="I87" s="4">
        <v>3497.0237042200001</v>
      </c>
      <c r="J87" s="4">
        <v>3801.91603515</v>
      </c>
      <c r="K87" s="4">
        <v>4146.38247073</v>
      </c>
      <c r="L87" s="4">
        <v>4517.76521323</v>
      </c>
      <c r="M87" s="4">
        <v>4894.3551098099997</v>
      </c>
      <c r="N87" s="4">
        <v>5271.1452215899999</v>
      </c>
      <c r="O87" s="4">
        <v>5656.65015675</v>
      </c>
      <c r="P87" s="4">
        <v>6051.1040308900001</v>
      </c>
      <c r="Q87" s="4">
        <v>6441.0193079600003</v>
      </c>
      <c r="R87" s="4">
        <v>6823.0211391000003</v>
      </c>
      <c r="S87" s="4">
        <v>7194.4868789000002</v>
      </c>
      <c r="T87" s="4">
        <v>7549.0666680000004</v>
      </c>
      <c r="U87" s="4">
        <v>7870.3952889000002</v>
      </c>
      <c r="V87" s="4">
        <v>8158.4214576000004</v>
      </c>
      <c r="W87" s="4">
        <v>8405.1815810000007</v>
      </c>
      <c r="X87" s="4"/>
      <c r="Y87" s="4"/>
      <c r="Z87" s="4"/>
      <c r="AA87" s="4"/>
      <c r="AB87" s="4"/>
      <c r="AC87" s="4"/>
      <c r="AD87" s="4"/>
      <c r="AE87" s="4"/>
    </row>
    <row r="88" spans="1:31" x14ac:dyDescent="0.35">
      <c r="A88" t="s">
        <v>168</v>
      </c>
      <c r="B88" t="s">
        <v>113</v>
      </c>
      <c r="C88" t="s">
        <v>160</v>
      </c>
      <c r="D88" t="s">
        <v>130</v>
      </c>
      <c r="E88" s="4"/>
      <c r="F88" s="4">
        <v>43.249480042635597</v>
      </c>
      <c r="G88" s="4">
        <v>43.262684177419899</v>
      </c>
      <c r="H88" s="4">
        <v>48.250254049135997</v>
      </c>
      <c r="I88" s="4">
        <v>52.014840371761203</v>
      </c>
      <c r="J88" s="4">
        <v>55.842240944950497</v>
      </c>
      <c r="K88" s="4">
        <v>60.147041523237803</v>
      </c>
      <c r="L88" s="4">
        <v>64.803043600980402</v>
      </c>
      <c r="M88" s="4">
        <v>69.571731825698095</v>
      </c>
      <c r="N88" s="4">
        <v>74.491082832651202</v>
      </c>
      <c r="O88" s="4">
        <v>79.630213618689794</v>
      </c>
      <c r="P88" s="4">
        <v>84.940250942483701</v>
      </c>
      <c r="Q88" s="4">
        <v>90.194694052078006</v>
      </c>
      <c r="R88" s="4">
        <v>95.383655079825701</v>
      </c>
      <c r="S88" s="4">
        <v>100.57544931428301</v>
      </c>
      <c r="T88" s="4">
        <v>105.859544219721</v>
      </c>
      <c r="U88" s="4">
        <v>111.360973057835</v>
      </c>
      <c r="V88" s="4">
        <v>117.008284249068</v>
      </c>
      <c r="W88" s="4">
        <v>122.699153086991</v>
      </c>
      <c r="X88" s="4"/>
      <c r="Y88" s="4"/>
      <c r="Z88" s="4"/>
      <c r="AA88" s="4"/>
      <c r="AB88" s="4"/>
      <c r="AC88" s="4"/>
      <c r="AD88" s="4"/>
      <c r="AE88" s="4"/>
    </row>
    <row r="89" spans="1:31" x14ac:dyDescent="0.35">
      <c r="A89" t="s">
        <v>168</v>
      </c>
      <c r="B89" t="s">
        <v>113</v>
      </c>
      <c r="C89" t="s">
        <v>160</v>
      </c>
      <c r="D89" t="s">
        <v>5</v>
      </c>
      <c r="E89" s="4"/>
      <c r="F89" s="4">
        <v>154.229198219838</v>
      </c>
      <c r="G89" s="4">
        <v>154.80435271431099</v>
      </c>
      <c r="H89" s="4">
        <v>175.63110120720901</v>
      </c>
      <c r="I89" s="4">
        <v>192.54049624969599</v>
      </c>
      <c r="J89" s="4">
        <v>210.71283880149201</v>
      </c>
      <c r="K89" s="4">
        <v>232.42849533099599</v>
      </c>
      <c r="L89" s="4">
        <v>254.64782793123601</v>
      </c>
      <c r="M89" s="4">
        <v>278.95219420961701</v>
      </c>
      <c r="N89" s="4">
        <v>302.61191880245201</v>
      </c>
      <c r="O89" s="4">
        <v>324.65880396133798</v>
      </c>
      <c r="P89" s="4">
        <v>348.94283705244197</v>
      </c>
      <c r="Q89" s="4">
        <v>378.48122994690101</v>
      </c>
      <c r="R89" s="4">
        <v>412.43465780876102</v>
      </c>
      <c r="S89" s="4">
        <v>450.01812062926501</v>
      </c>
      <c r="T89" s="4">
        <v>486.74585779894602</v>
      </c>
      <c r="U89" s="4">
        <v>521.04314485600196</v>
      </c>
      <c r="V89" s="4">
        <v>554.28404654431904</v>
      </c>
      <c r="W89" s="4">
        <v>587.97098047239001</v>
      </c>
      <c r="X89" s="4"/>
      <c r="Y89" s="4"/>
      <c r="Z89" s="4"/>
      <c r="AA89" s="4"/>
      <c r="AB89" s="4"/>
      <c r="AC89" s="4"/>
      <c r="AD89" s="4"/>
      <c r="AE89" s="4"/>
    </row>
    <row r="90" spans="1:31" x14ac:dyDescent="0.35">
      <c r="A90" t="s">
        <v>168</v>
      </c>
      <c r="B90" t="s">
        <v>113</v>
      </c>
      <c r="C90" t="s">
        <v>160</v>
      </c>
      <c r="D90" t="s">
        <v>4</v>
      </c>
      <c r="E90" s="4"/>
      <c r="F90" s="4">
        <v>18.377005069999999</v>
      </c>
      <c r="G90" s="4">
        <v>18.357232589999999</v>
      </c>
      <c r="H90" s="4">
        <v>18.255811300000001</v>
      </c>
      <c r="I90" s="4">
        <v>18.16253605</v>
      </c>
      <c r="J90" s="4">
        <v>18.04311525</v>
      </c>
      <c r="K90" s="4">
        <v>17.83938955</v>
      </c>
      <c r="L90" s="4">
        <v>17.741228150000001</v>
      </c>
      <c r="M90" s="4">
        <v>17.5454978</v>
      </c>
      <c r="N90" s="4">
        <v>17.418828850000001</v>
      </c>
      <c r="O90" s="4">
        <v>17.423369050000002</v>
      </c>
      <c r="P90" s="4">
        <v>17.341247299999999</v>
      </c>
      <c r="Q90" s="4">
        <v>17.018068</v>
      </c>
      <c r="R90" s="4">
        <v>16.543277849999999</v>
      </c>
      <c r="S90" s="4">
        <v>15.98710485</v>
      </c>
      <c r="T90" s="4">
        <v>15.509257135</v>
      </c>
      <c r="U90" s="4">
        <v>15.105074054999999</v>
      </c>
      <c r="V90" s="4">
        <v>14.718845885</v>
      </c>
      <c r="W90" s="4">
        <v>14.295232009999999</v>
      </c>
      <c r="X90" s="4"/>
      <c r="Y90" s="4"/>
      <c r="Z90" s="4"/>
      <c r="AA90" s="4"/>
      <c r="AB90" s="4"/>
      <c r="AC90" s="4"/>
      <c r="AD90" s="4"/>
      <c r="AE90" s="4"/>
    </row>
    <row r="91" spans="1:31" x14ac:dyDescent="0.35">
      <c r="A91" t="s">
        <v>168</v>
      </c>
      <c r="B91" t="s">
        <v>113</v>
      </c>
      <c r="C91" t="s">
        <v>160</v>
      </c>
      <c r="D91" t="s">
        <v>3</v>
      </c>
      <c r="E91" s="4"/>
      <c r="F91" s="4">
        <v>65.533059699999995</v>
      </c>
      <c r="G91" s="4">
        <v>65.686620300000001</v>
      </c>
      <c r="H91" s="4">
        <v>66.451219899999998</v>
      </c>
      <c r="I91" s="4">
        <v>67.231268600000007</v>
      </c>
      <c r="J91" s="4">
        <v>68.083156600000095</v>
      </c>
      <c r="K91" s="4">
        <v>68.9374301</v>
      </c>
      <c r="L91" s="4">
        <v>69.715324499999994</v>
      </c>
      <c r="M91" s="4">
        <v>70.349766799999998</v>
      </c>
      <c r="N91" s="4">
        <v>70.762096900000103</v>
      </c>
      <c r="O91" s="4">
        <v>71.036480999999995</v>
      </c>
      <c r="P91" s="4">
        <v>71.239535599999996</v>
      </c>
      <c r="Q91" s="4">
        <v>71.412397100000007</v>
      </c>
      <c r="R91" s="4">
        <v>71.532393400000004</v>
      </c>
      <c r="S91" s="4">
        <v>71.533231299999997</v>
      </c>
      <c r="T91" s="4">
        <v>71.312102499999995</v>
      </c>
      <c r="U91" s="4">
        <v>70.6746275</v>
      </c>
      <c r="V91" s="4">
        <v>69.725161</v>
      </c>
      <c r="W91" s="4">
        <v>68.502360199999998</v>
      </c>
      <c r="X91" s="4"/>
      <c r="Y91" s="4"/>
      <c r="Z91" s="4"/>
      <c r="AA91" s="4"/>
      <c r="AB91" s="4"/>
      <c r="AC91" s="4"/>
      <c r="AD91" s="4"/>
      <c r="AE91" s="4"/>
    </row>
    <row r="92" spans="1:31" x14ac:dyDescent="0.35">
      <c r="A92" t="s">
        <v>168</v>
      </c>
      <c r="B92" t="s">
        <v>113</v>
      </c>
      <c r="C92" t="s">
        <v>144</v>
      </c>
      <c r="D92" t="s">
        <v>0</v>
      </c>
      <c r="E92" s="4"/>
      <c r="F92" s="4">
        <v>3976.0859999999998</v>
      </c>
      <c r="G92" s="4">
        <v>3998.7</v>
      </c>
      <c r="H92" s="4">
        <v>4276.21</v>
      </c>
      <c r="I92" s="4">
        <v>4507.92</v>
      </c>
      <c r="J92" s="4">
        <v>4802.05</v>
      </c>
      <c r="K92" s="4">
        <v>5187.76</v>
      </c>
      <c r="L92" s="4">
        <v>5620.48</v>
      </c>
      <c r="M92" s="4">
        <v>6028.56</v>
      </c>
      <c r="N92" s="4">
        <v>6400.58</v>
      </c>
      <c r="O92" s="4">
        <v>6745.34</v>
      </c>
      <c r="P92" s="4">
        <v>7073.1</v>
      </c>
      <c r="Q92" s="4">
        <v>7382.95</v>
      </c>
      <c r="R92" s="4">
        <v>7673.54</v>
      </c>
      <c r="S92" s="4">
        <v>7923.89</v>
      </c>
      <c r="T92" s="4">
        <v>8107.41</v>
      </c>
      <c r="U92" s="4">
        <v>8197.2900000000009</v>
      </c>
      <c r="V92" s="4">
        <v>8187.18</v>
      </c>
      <c r="W92" s="4">
        <v>8096.85</v>
      </c>
      <c r="X92" s="4"/>
      <c r="Y92" s="4"/>
      <c r="Z92" s="4"/>
      <c r="AA92" s="4"/>
      <c r="AB92" s="4"/>
      <c r="AC92" s="4"/>
      <c r="AD92" s="4"/>
      <c r="AE92" s="4"/>
    </row>
    <row r="93" spans="1:31" x14ac:dyDescent="0.35">
      <c r="A93" t="s">
        <v>168</v>
      </c>
      <c r="B93" t="s">
        <v>113</v>
      </c>
      <c r="C93" t="s">
        <v>144</v>
      </c>
      <c r="D93" t="s">
        <v>130</v>
      </c>
      <c r="E93" s="4"/>
      <c r="F93" s="4">
        <v>47.796876247901501</v>
      </c>
      <c r="G93" s="4">
        <v>48.0222499849041</v>
      </c>
      <c r="H93" s="4">
        <v>51.107950047611403</v>
      </c>
      <c r="I93" s="4">
        <v>54.149447415382902</v>
      </c>
      <c r="J93" s="4">
        <v>57.9845962058521</v>
      </c>
      <c r="K93" s="4">
        <v>62.937840402343298</v>
      </c>
      <c r="L93" s="4">
        <v>68.418371485774998</v>
      </c>
      <c r="M93" s="4">
        <v>73.630277944357303</v>
      </c>
      <c r="N93" s="4">
        <v>78.598949394280496</v>
      </c>
      <c r="O93" s="4">
        <v>83.544985443654795</v>
      </c>
      <c r="P93" s="4">
        <v>88.594744633549098</v>
      </c>
      <c r="Q93" s="4">
        <v>93.5370182953464</v>
      </c>
      <c r="R93" s="4">
        <v>98.259774491695595</v>
      </c>
      <c r="S93" s="4">
        <v>102.662243577924</v>
      </c>
      <c r="T93" s="4">
        <v>106.73204071794601</v>
      </c>
      <c r="U93" s="4">
        <v>110.549223014264</v>
      </c>
      <c r="V93" s="4">
        <v>114.15738053906099</v>
      </c>
      <c r="W93" s="4">
        <v>117.507398553513</v>
      </c>
      <c r="X93" s="4"/>
      <c r="Y93" s="4"/>
      <c r="Z93" s="4"/>
      <c r="AA93" s="4"/>
      <c r="AB93" s="4"/>
      <c r="AC93" s="4"/>
      <c r="AD93" s="4"/>
      <c r="AE93" s="4"/>
    </row>
    <row r="94" spans="1:31" x14ac:dyDescent="0.35">
      <c r="A94" t="s">
        <v>168</v>
      </c>
      <c r="B94" t="s">
        <v>113</v>
      </c>
      <c r="C94" t="s">
        <v>144</v>
      </c>
      <c r="D94" t="s">
        <v>5</v>
      </c>
      <c r="E94" s="4"/>
      <c r="F94" s="4">
        <v>159.67340395146499</v>
      </c>
      <c r="G94" s="4">
        <v>161.28831883256399</v>
      </c>
      <c r="H94" s="4">
        <v>176.36289114365999</v>
      </c>
      <c r="I94" s="4">
        <v>196.498644122217</v>
      </c>
      <c r="J94" s="4">
        <v>219.921416695017</v>
      </c>
      <c r="K94" s="4">
        <v>242.20642142832301</v>
      </c>
      <c r="L94" s="4">
        <v>265.25557717114702</v>
      </c>
      <c r="M94" s="4">
        <v>292.16986024911</v>
      </c>
      <c r="N94" s="4">
        <v>322.11779701356897</v>
      </c>
      <c r="O94" s="4">
        <v>351.39237615436599</v>
      </c>
      <c r="P94" s="4">
        <v>380.70316004452798</v>
      </c>
      <c r="Q94" s="4">
        <v>408.07764858793399</v>
      </c>
      <c r="R94" s="4">
        <v>437.38683490444498</v>
      </c>
      <c r="S94" s="4">
        <v>471.368585994478</v>
      </c>
      <c r="T94" s="4">
        <v>511.66962064617297</v>
      </c>
      <c r="U94" s="4">
        <v>547.74645588606995</v>
      </c>
      <c r="V94" s="4">
        <v>579.04665286283398</v>
      </c>
      <c r="W94" s="4">
        <v>605.30097834881997</v>
      </c>
      <c r="X94" s="4"/>
      <c r="Y94" s="4"/>
      <c r="Z94" s="4"/>
      <c r="AA94" s="4"/>
      <c r="AB94" s="4"/>
      <c r="AC94" s="4"/>
      <c r="AD94" s="4"/>
      <c r="AE94" s="4"/>
    </row>
    <row r="95" spans="1:31" x14ac:dyDescent="0.35">
      <c r="A95" t="s">
        <v>168</v>
      </c>
      <c r="B95" t="s">
        <v>113</v>
      </c>
      <c r="C95" t="s">
        <v>144</v>
      </c>
      <c r="D95" t="s">
        <v>4</v>
      </c>
      <c r="E95" s="4"/>
      <c r="F95" s="4">
        <v>24.901366800000002</v>
      </c>
      <c r="G95" s="4">
        <v>24.792248000000001</v>
      </c>
      <c r="H95" s="4">
        <v>24.246653999999999</v>
      </c>
      <c r="I95" s="4">
        <v>22.941227000000001</v>
      </c>
      <c r="J95" s="4">
        <v>21.835299500000001</v>
      </c>
      <c r="K95" s="4">
        <v>21.418755000000001</v>
      </c>
      <c r="L95" s="4">
        <v>21.188922999999999</v>
      </c>
      <c r="M95" s="4">
        <v>20.633750500000001</v>
      </c>
      <c r="N95" s="4">
        <v>19.8703085</v>
      </c>
      <c r="O95" s="4">
        <v>19.196034000000001</v>
      </c>
      <c r="P95" s="4">
        <v>18.579042000000001</v>
      </c>
      <c r="Q95" s="4">
        <v>18.092022499999999</v>
      </c>
      <c r="R95" s="4">
        <v>17.544058</v>
      </c>
      <c r="S95" s="4">
        <v>16.8103905</v>
      </c>
      <c r="T95" s="4">
        <v>15.8450095</v>
      </c>
      <c r="U95" s="4">
        <v>14.9654825</v>
      </c>
      <c r="V95" s="4">
        <v>14.139068</v>
      </c>
      <c r="W95" s="4">
        <v>13.376568499999999</v>
      </c>
      <c r="X95" s="4"/>
      <c r="Y95" s="4"/>
      <c r="Z95" s="4"/>
      <c r="AA95" s="4"/>
      <c r="AB95" s="4"/>
      <c r="AC95" s="4"/>
      <c r="AD95" s="4"/>
      <c r="AE95" s="4"/>
    </row>
    <row r="96" spans="1:31" x14ac:dyDescent="0.35">
      <c r="A96" t="s">
        <v>168</v>
      </c>
      <c r="B96" t="s">
        <v>113</v>
      </c>
      <c r="C96" t="s">
        <v>144</v>
      </c>
      <c r="D96" t="s">
        <v>3</v>
      </c>
      <c r="E96" s="4"/>
      <c r="F96" s="4">
        <v>83.187151799999995</v>
      </c>
      <c r="G96" s="4">
        <v>83.267651999999998</v>
      </c>
      <c r="H96" s="4">
        <v>83.670152999999999</v>
      </c>
      <c r="I96" s="4">
        <v>83.249602999999993</v>
      </c>
      <c r="J96" s="4">
        <v>82.815960000000004</v>
      </c>
      <c r="K96" s="4">
        <v>82.426723999999993</v>
      </c>
      <c r="L96" s="4">
        <v>82.148696000000001</v>
      </c>
      <c r="M96" s="4">
        <v>81.876100000000093</v>
      </c>
      <c r="N96" s="4">
        <v>81.433403999999996</v>
      </c>
      <c r="O96" s="4">
        <v>80.739017000000004</v>
      </c>
      <c r="P96" s="4">
        <v>79.836563999999996</v>
      </c>
      <c r="Q96" s="4">
        <v>78.930781999999994</v>
      </c>
      <c r="R96" s="4">
        <v>78.094419000000102</v>
      </c>
      <c r="S96" s="4">
        <v>77.184072</v>
      </c>
      <c r="T96" s="4">
        <v>75.960414</v>
      </c>
      <c r="U96" s="4">
        <v>74.150588999999997</v>
      </c>
      <c r="V96" s="4">
        <v>71.718359000000007</v>
      </c>
      <c r="W96" s="4">
        <v>68.905023</v>
      </c>
      <c r="X96" s="4"/>
      <c r="Y96" s="4"/>
      <c r="Z96" s="4"/>
      <c r="AA96" s="4"/>
      <c r="AB96" s="4"/>
      <c r="AC96" s="4"/>
      <c r="AD96" s="4"/>
      <c r="AE96" s="4"/>
    </row>
    <row r="97" spans="1:31" x14ac:dyDescent="0.35">
      <c r="A97" t="s">
        <v>168</v>
      </c>
      <c r="B97" t="s">
        <v>113</v>
      </c>
      <c r="C97" t="s">
        <v>93</v>
      </c>
      <c r="D97" t="s">
        <v>0</v>
      </c>
      <c r="E97" s="4"/>
      <c r="F97" s="4">
        <v>8195.4840000000004</v>
      </c>
      <c r="G97" s="4">
        <v>8503.83</v>
      </c>
      <c r="H97" s="4">
        <v>11852.9</v>
      </c>
      <c r="I97" s="4">
        <v>15758.2</v>
      </c>
      <c r="J97" s="4">
        <v>20306.3</v>
      </c>
      <c r="K97" s="4">
        <v>25631.1</v>
      </c>
      <c r="L97" s="4">
        <v>31580.1</v>
      </c>
      <c r="M97" s="4">
        <v>37758.1</v>
      </c>
      <c r="N97" s="4">
        <v>44098</v>
      </c>
      <c r="O97" s="4">
        <v>50610.400000000001</v>
      </c>
      <c r="P97" s="4">
        <v>57199.5</v>
      </c>
      <c r="Q97" s="4">
        <v>63521.4</v>
      </c>
      <c r="R97" s="4">
        <v>69437.8</v>
      </c>
      <c r="S97" s="4">
        <v>74674.899999999994</v>
      </c>
      <c r="T97" s="4">
        <v>79135</v>
      </c>
      <c r="U97" s="4">
        <v>82808.399999999994</v>
      </c>
      <c r="V97" s="4">
        <v>85685.6</v>
      </c>
      <c r="W97" s="4">
        <v>87784.3</v>
      </c>
      <c r="X97" s="4"/>
      <c r="Y97" s="4"/>
      <c r="Z97" s="4"/>
      <c r="AA97" s="4"/>
      <c r="AB97" s="4"/>
      <c r="AC97" s="4"/>
      <c r="AD97" s="4"/>
      <c r="AE97" s="4"/>
    </row>
    <row r="98" spans="1:31" x14ac:dyDescent="0.35">
      <c r="A98" t="s">
        <v>168</v>
      </c>
      <c r="B98" t="s">
        <v>113</v>
      </c>
      <c r="C98" t="s">
        <v>93</v>
      </c>
      <c r="D98" t="s">
        <v>130</v>
      </c>
      <c r="E98" s="4"/>
      <c r="F98" s="4">
        <v>5.9390170801900704</v>
      </c>
      <c r="G98" s="4">
        <v>6.1180112243778497</v>
      </c>
      <c r="H98" s="4">
        <v>8.2306027958177701</v>
      </c>
      <c r="I98" s="4">
        <v>10.6056182132817</v>
      </c>
      <c r="J98" s="4">
        <v>13.372805158051699</v>
      </c>
      <c r="K98" s="4">
        <v>16.6661164526699</v>
      </c>
      <c r="L98" s="4">
        <v>20.412499301635201</v>
      </c>
      <c r="M98" s="4">
        <v>24.429809494478199</v>
      </c>
      <c r="N98" s="4">
        <v>28.725455100795902</v>
      </c>
      <c r="O98" s="4">
        <v>33.3816173956778</v>
      </c>
      <c r="P98" s="4">
        <v>38.409924158236699</v>
      </c>
      <c r="Q98" s="4">
        <v>43.644588925981502</v>
      </c>
      <c r="R98" s="4">
        <v>49.077044809269701</v>
      </c>
      <c r="S98" s="4">
        <v>54.589720509760099</v>
      </c>
      <c r="T98" s="4">
        <v>60.155048403905802</v>
      </c>
      <c r="U98" s="4">
        <v>65.775623042913494</v>
      </c>
      <c r="V98" s="4">
        <v>71.447416394713301</v>
      </c>
      <c r="W98" s="4">
        <v>77.155968032668298</v>
      </c>
      <c r="X98" s="4"/>
      <c r="Y98" s="4"/>
      <c r="Z98" s="4"/>
      <c r="AA98" s="4"/>
      <c r="AB98" s="4"/>
      <c r="AC98" s="4"/>
      <c r="AD98" s="4"/>
      <c r="AE98" s="4"/>
    </row>
    <row r="99" spans="1:31" x14ac:dyDescent="0.35">
      <c r="A99" t="s">
        <v>168</v>
      </c>
      <c r="B99" t="s">
        <v>113</v>
      </c>
      <c r="C99" t="s">
        <v>93</v>
      </c>
      <c r="D99" t="s">
        <v>5</v>
      </c>
      <c r="E99" s="4"/>
      <c r="F99" s="4">
        <v>20.488259376101201</v>
      </c>
      <c r="G99" s="4">
        <v>20.956002961937902</v>
      </c>
      <c r="H99" s="4">
        <v>27.2654207253407</v>
      </c>
      <c r="I99" s="4">
        <v>34.0915550060448</v>
      </c>
      <c r="J99" s="4">
        <v>41.962243036513499</v>
      </c>
      <c r="K99" s="4">
        <v>51.553575135774103</v>
      </c>
      <c r="L99" s="4">
        <v>62.783307847642199</v>
      </c>
      <c r="M99" s="4">
        <v>75.740407207859107</v>
      </c>
      <c r="N99" s="4">
        <v>90.829722148310495</v>
      </c>
      <c r="O99" s="4">
        <v>108.543134739968</v>
      </c>
      <c r="P99" s="4">
        <v>129.70492574407501</v>
      </c>
      <c r="Q99" s="4">
        <v>154.48914573991701</v>
      </c>
      <c r="R99" s="4">
        <v>182.80245984245499</v>
      </c>
      <c r="S99" s="4">
        <v>214.898593685604</v>
      </c>
      <c r="T99" s="4">
        <v>250.78257409736901</v>
      </c>
      <c r="U99" s="4">
        <v>287.50047052595198</v>
      </c>
      <c r="V99" s="4">
        <v>325.85525572106502</v>
      </c>
      <c r="W99" s="4">
        <v>365.53602061518802</v>
      </c>
      <c r="X99" s="4"/>
      <c r="Y99" s="4"/>
      <c r="Z99" s="4"/>
      <c r="AA99" s="4"/>
      <c r="AB99" s="4"/>
      <c r="AC99" s="4"/>
      <c r="AD99" s="4"/>
      <c r="AE99" s="4"/>
    </row>
    <row r="100" spans="1:31" x14ac:dyDescent="0.35">
      <c r="A100" t="s">
        <v>168</v>
      </c>
      <c r="B100" t="s">
        <v>113</v>
      </c>
      <c r="C100" t="s">
        <v>93</v>
      </c>
      <c r="D100" t="s">
        <v>4</v>
      </c>
      <c r="E100" s="4"/>
      <c r="F100" s="4">
        <v>400.0087977</v>
      </c>
      <c r="G100" s="4">
        <v>405.7944645</v>
      </c>
      <c r="H100" s="4">
        <v>434.72279850000001</v>
      </c>
      <c r="I100" s="4">
        <v>462.23177550000003</v>
      </c>
      <c r="J100" s="4">
        <v>483.918364</v>
      </c>
      <c r="K100" s="4">
        <v>497.17405500000001</v>
      </c>
      <c r="L100" s="4">
        <v>503.0015315</v>
      </c>
      <c r="M100" s="4">
        <v>498.51989700000001</v>
      </c>
      <c r="N100" s="4">
        <v>485.5018705</v>
      </c>
      <c r="O100" s="4">
        <v>466.26993149999998</v>
      </c>
      <c r="P100" s="4">
        <v>440.99713000000003</v>
      </c>
      <c r="Q100" s="4">
        <v>411.17063400000001</v>
      </c>
      <c r="R100" s="4">
        <v>379.8515625</v>
      </c>
      <c r="S100" s="4">
        <v>347.489012</v>
      </c>
      <c r="T100" s="4">
        <v>315.55222800000001</v>
      </c>
      <c r="U100" s="4">
        <v>288.02874600000001</v>
      </c>
      <c r="V100" s="4">
        <v>262.95601649999998</v>
      </c>
      <c r="W100" s="4">
        <v>240.15225599999999</v>
      </c>
      <c r="X100" s="4"/>
      <c r="Y100" s="4"/>
      <c r="Z100" s="4"/>
      <c r="AA100" s="4"/>
      <c r="AB100" s="4"/>
      <c r="AC100" s="4"/>
      <c r="AD100" s="4"/>
      <c r="AE100" s="4"/>
    </row>
    <row r="101" spans="1:31" x14ac:dyDescent="0.35">
      <c r="A101" t="s">
        <v>168</v>
      </c>
      <c r="B101" t="s">
        <v>113</v>
      </c>
      <c r="C101" t="s">
        <v>93</v>
      </c>
      <c r="D101" t="s">
        <v>3</v>
      </c>
      <c r="E101" s="4"/>
      <c r="F101" s="4">
        <v>1379.9394562</v>
      </c>
      <c r="G101" s="4">
        <v>1389.966394</v>
      </c>
      <c r="H101" s="4">
        <v>1440.101083</v>
      </c>
      <c r="I101" s="4">
        <v>1485.8351190000001</v>
      </c>
      <c r="J101" s="4">
        <v>1518.47722</v>
      </c>
      <c r="K101" s="4">
        <v>1537.9167709999999</v>
      </c>
      <c r="L101" s="4">
        <v>1547.0961950000001</v>
      </c>
      <c r="M101" s="4">
        <v>1545.574885</v>
      </c>
      <c r="N101" s="4">
        <v>1535.154094</v>
      </c>
      <c r="O101" s="4">
        <v>1516.115873</v>
      </c>
      <c r="P101" s="4">
        <v>1489.1854450000001</v>
      </c>
      <c r="Q101" s="4">
        <v>1455.4244080000001</v>
      </c>
      <c r="R101" s="4">
        <v>1414.8732930000001</v>
      </c>
      <c r="S101" s="4">
        <v>1367.9296999999999</v>
      </c>
      <c r="T101" s="4">
        <v>1315.517186</v>
      </c>
      <c r="U101" s="4">
        <v>1258.9527270000001</v>
      </c>
      <c r="V101" s="4">
        <v>1199.2819939999999</v>
      </c>
      <c r="W101" s="4">
        <v>1137.751262</v>
      </c>
      <c r="X101" s="4"/>
      <c r="Y101" s="4"/>
      <c r="Z101" s="4"/>
      <c r="AA101" s="4"/>
      <c r="AB101" s="4"/>
      <c r="AC101" s="4"/>
      <c r="AD101" s="4"/>
      <c r="AE101" s="4"/>
    </row>
    <row r="102" spans="1:31" x14ac:dyDescent="0.35">
      <c r="A102" t="s">
        <v>168</v>
      </c>
      <c r="B102" t="s">
        <v>113</v>
      </c>
      <c r="C102" t="s">
        <v>161</v>
      </c>
      <c r="D102" t="s">
        <v>0</v>
      </c>
      <c r="E102" s="4"/>
      <c r="F102" s="4">
        <v>2701.004747425</v>
      </c>
      <c r="G102" s="4">
        <v>2726.9587042090002</v>
      </c>
      <c r="H102" s="4">
        <v>3374.884381368</v>
      </c>
      <c r="I102" s="4">
        <v>3978.480874934</v>
      </c>
      <c r="J102" s="4">
        <v>4760.3190936700003</v>
      </c>
      <c r="K102" s="4">
        <v>5715.8638952840001</v>
      </c>
      <c r="L102" s="4">
        <v>6799.7711734160002</v>
      </c>
      <c r="M102" s="4">
        <v>7938.6060318689997</v>
      </c>
      <c r="N102" s="4">
        <v>9122.944961575</v>
      </c>
      <c r="O102" s="4">
        <v>10362.7881535</v>
      </c>
      <c r="P102" s="4">
        <v>11661.74890886</v>
      </c>
      <c r="Q102" s="4">
        <v>12975.764068209999</v>
      </c>
      <c r="R102" s="4">
        <v>14275.82159069</v>
      </c>
      <c r="S102" s="4">
        <v>15522.649285760001</v>
      </c>
      <c r="T102" s="4">
        <v>16695.69458123</v>
      </c>
      <c r="U102" s="4">
        <v>17782.785113649999</v>
      </c>
      <c r="V102" s="4">
        <v>18768.54037504</v>
      </c>
      <c r="W102" s="4">
        <v>19634.400186940002</v>
      </c>
      <c r="X102" s="4"/>
      <c r="Y102" s="4"/>
      <c r="Z102" s="4"/>
      <c r="AA102" s="4"/>
      <c r="AB102" s="4"/>
      <c r="AC102" s="4"/>
      <c r="AD102" s="4"/>
      <c r="AE102" s="4"/>
    </row>
    <row r="103" spans="1:31" x14ac:dyDescent="0.35">
      <c r="A103" t="s">
        <v>168</v>
      </c>
      <c r="B103" t="s">
        <v>113</v>
      </c>
      <c r="C103" t="s">
        <v>161</v>
      </c>
      <c r="D103" t="s">
        <v>130</v>
      </c>
      <c r="E103" s="4"/>
      <c r="F103" s="4">
        <v>11.013779550473799</v>
      </c>
      <c r="G103" s="4">
        <v>11.031142563223</v>
      </c>
      <c r="H103" s="4">
        <v>13.129934172529</v>
      </c>
      <c r="I103" s="4">
        <v>14.9635278936089</v>
      </c>
      <c r="J103" s="4">
        <v>17.461656836432201</v>
      </c>
      <c r="K103" s="4">
        <v>20.626278478680899</v>
      </c>
      <c r="L103" s="4">
        <v>24.2867403126223</v>
      </c>
      <c r="M103" s="4">
        <v>28.239846450576401</v>
      </c>
      <c r="N103" s="4">
        <v>32.517782094543499</v>
      </c>
      <c r="O103" s="4">
        <v>37.226485720762497</v>
      </c>
      <c r="P103" s="4">
        <v>42.408457112222202</v>
      </c>
      <c r="Q103" s="4">
        <v>47.963107391136603</v>
      </c>
      <c r="R103" s="4">
        <v>53.838338410519498</v>
      </c>
      <c r="S103" s="4">
        <v>59.9536448258958</v>
      </c>
      <c r="T103" s="4">
        <v>66.2895013160487</v>
      </c>
      <c r="U103" s="4">
        <v>72.864333074997802</v>
      </c>
      <c r="V103" s="4">
        <v>79.691266196144099</v>
      </c>
      <c r="W103" s="4">
        <v>86.809479099470906</v>
      </c>
      <c r="X103" s="4"/>
      <c r="Y103" s="4"/>
      <c r="Z103" s="4"/>
      <c r="AA103" s="4"/>
      <c r="AB103" s="4"/>
      <c r="AC103" s="4"/>
      <c r="AD103" s="4"/>
      <c r="AE103" s="4"/>
    </row>
    <row r="104" spans="1:31" x14ac:dyDescent="0.35">
      <c r="A104" t="s">
        <v>168</v>
      </c>
      <c r="B104" t="s">
        <v>113</v>
      </c>
      <c r="C104" t="s">
        <v>161</v>
      </c>
      <c r="D104" t="s">
        <v>5</v>
      </c>
      <c r="E104" s="4"/>
      <c r="F104" s="4">
        <v>38.729732438095397</v>
      </c>
      <c r="G104" s="4">
        <v>38.597728658596097</v>
      </c>
      <c r="H104" s="4">
        <v>44.876271537943097</v>
      </c>
      <c r="I104" s="4">
        <v>50.199027023094203</v>
      </c>
      <c r="J104" s="4">
        <v>57.602513753961297</v>
      </c>
      <c r="K104" s="4">
        <v>67.204111432160104</v>
      </c>
      <c r="L104" s="4">
        <v>78.716620917569003</v>
      </c>
      <c r="M104" s="4">
        <v>92.163022978925994</v>
      </c>
      <c r="N104" s="4">
        <v>108.191187001717</v>
      </c>
      <c r="O104" s="4">
        <v>127.31604934421701</v>
      </c>
      <c r="P104" s="4">
        <v>150.16209396600601</v>
      </c>
      <c r="Q104" s="4">
        <v>176.84193536946401</v>
      </c>
      <c r="R104" s="4">
        <v>208.22037883636199</v>
      </c>
      <c r="S104" s="4">
        <v>245.22358448504599</v>
      </c>
      <c r="T104" s="4">
        <v>288.765276433422</v>
      </c>
      <c r="U104" s="4">
        <v>336.284023280003</v>
      </c>
      <c r="V104" s="4">
        <v>387.88965712927501</v>
      </c>
      <c r="W104" s="4">
        <v>443.12354282721799</v>
      </c>
      <c r="X104" s="4"/>
      <c r="Y104" s="4"/>
      <c r="Z104" s="4"/>
      <c r="AA104" s="4"/>
      <c r="AB104" s="4"/>
      <c r="AC104" s="4"/>
      <c r="AD104" s="4"/>
      <c r="AE104" s="4"/>
    </row>
    <row r="105" spans="1:31" x14ac:dyDescent="0.35">
      <c r="A105" t="s">
        <v>168</v>
      </c>
      <c r="B105" t="s">
        <v>113</v>
      </c>
      <c r="C105" t="s">
        <v>161</v>
      </c>
      <c r="D105" t="s">
        <v>4</v>
      </c>
      <c r="E105" s="4"/>
      <c r="F105" s="4">
        <v>69.739824609999999</v>
      </c>
      <c r="G105" s="4">
        <v>70.650755860000004</v>
      </c>
      <c r="H105" s="4">
        <v>75.204206269999901</v>
      </c>
      <c r="I105" s="4">
        <v>79.254143174999996</v>
      </c>
      <c r="J105" s="4">
        <v>82.640822134999894</v>
      </c>
      <c r="K105" s="4">
        <v>85.052294769999904</v>
      </c>
      <c r="L105" s="4">
        <v>86.382914994999894</v>
      </c>
      <c r="M105" s="4">
        <v>86.136562964999897</v>
      </c>
      <c r="N105" s="4">
        <v>84.3224408049999</v>
      </c>
      <c r="O105" s="4">
        <v>81.394201334999906</v>
      </c>
      <c r="P105" s="4">
        <v>77.661070119999906</v>
      </c>
      <c r="Q105" s="4">
        <v>73.374926829999893</v>
      </c>
      <c r="R105" s="4">
        <v>68.561116209999895</v>
      </c>
      <c r="S105" s="4">
        <v>63.299985269999901</v>
      </c>
      <c r="T105" s="4">
        <v>57.8175284349999</v>
      </c>
      <c r="U105" s="4">
        <v>52.880255624999897</v>
      </c>
      <c r="V105" s="4">
        <v>48.386287259999897</v>
      </c>
      <c r="W105" s="4">
        <v>44.3090882999999</v>
      </c>
      <c r="X105" s="4"/>
      <c r="Y105" s="4"/>
      <c r="Z105" s="4"/>
      <c r="AA105" s="4"/>
      <c r="AB105" s="4"/>
      <c r="AC105" s="4"/>
      <c r="AD105" s="4"/>
      <c r="AE105" s="4"/>
    </row>
    <row r="106" spans="1:31" x14ac:dyDescent="0.35">
      <c r="A106" t="s">
        <v>168</v>
      </c>
      <c r="B106" t="s">
        <v>113</v>
      </c>
      <c r="C106" t="s">
        <v>161</v>
      </c>
      <c r="D106" t="s">
        <v>3</v>
      </c>
      <c r="E106" s="4"/>
      <c r="F106" s="4">
        <v>245.23867897</v>
      </c>
      <c r="G106" s="4">
        <v>247.20546295</v>
      </c>
      <c r="H106" s="4">
        <v>257.03741824000002</v>
      </c>
      <c r="I106" s="4">
        <v>265.87853501000001</v>
      </c>
      <c r="J106" s="4">
        <v>272.61554491999999</v>
      </c>
      <c r="K106" s="4">
        <v>277.11561740000002</v>
      </c>
      <c r="L106" s="4">
        <v>279.97874913999999</v>
      </c>
      <c r="M106" s="4">
        <v>281.11364011000001</v>
      </c>
      <c r="N106" s="4">
        <v>280.55249694000003</v>
      </c>
      <c r="O106" s="4">
        <v>278.37137868000002</v>
      </c>
      <c r="P106" s="4">
        <v>274.98639901000001</v>
      </c>
      <c r="Q106" s="4">
        <v>270.53635125</v>
      </c>
      <c r="R106" s="4">
        <v>265.16088743</v>
      </c>
      <c r="S106" s="4">
        <v>258.91085239</v>
      </c>
      <c r="T106" s="4">
        <v>251.86031346999999</v>
      </c>
      <c r="U106" s="4">
        <v>244.05335729000001</v>
      </c>
      <c r="V106" s="4">
        <v>235.51565022</v>
      </c>
      <c r="W106" s="4">
        <v>226.17806708000001</v>
      </c>
      <c r="X106" s="4"/>
      <c r="Y106" s="4"/>
      <c r="Z106" s="4"/>
      <c r="AA106" s="4"/>
      <c r="AB106" s="4"/>
      <c r="AC106" s="4"/>
      <c r="AD106" s="4"/>
      <c r="AE106" s="4"/>
    </row>
    <row r="107" spans="1:31" x14ac:dyDescent="0.35">
      <c r="A107" t="s">
        <v>168</v>
      </c>
      <c r="B107" t="s">
        <v>113</v>
      </c>
      <c r="C107" t="s">
        <v>94</v>
      </c>
      <c r="D107" t="s">
        <v>0</v>
      </c>
      <c r="E107" s="4"/>
      <c r="F107" s="4">
        <v>2240.5940000000001</v>
      </c>
      <c r="G107" s="4">
        <v>2223.54</v>
      </c>
      <c r="H107" s="4">
        <v>2645.37</v>
      </c>
      <c r="I107" s="4">
        <v>3028.66</v>
      </c>
      <c r="J107" s="4">
        <v>3511.25</v>
      </c>
      <c r="K107" s="4">
        <v>4094.1</v>
      </c>
      <c r="L107" s="4">
        <v>4766.3999999999996</v>
      </c>
      <c r="M107" s="4">
        <v>5464.42</v>
      </c>
      <c r="N107" s="4">
        <v>6157.47</v>
      </c>
      <c r="O107" s="4">
        <v>6828.08</v>
      </c>
      <c r="P107" s="4">
        <v>7474.07</v>
      </c>
      <c r="Q107" s="4">
        <v>8082.33</v>
      </c>
      <c r="R107" s="4">
        <v>8629.2199999999993</v>
      </c>
      <c r="S107" s="4">
        <v>9093.69</v>
      </c>
      <c r="T107" s="4">
        <v>9467.41</v>
      </c>
      <c r="U107" s="4">
        <v>9741.25</v>
      </c>
      <c r="V107" s="4">
        <v>9903.58</v>
      </c>
      <c r="W107" s="4">
        <v>9935.56</v>
      </c>
      <c r="X107" s="4"/>
      <c r="Y107" s="4"/>
      <c r="Z107" s="4"/>
      <c r="AA107" s="4"/>
      <c r="AB107" s="4"/>
      <c r="AC107" s="4"/>
      <c r="AD107" s="4"/>
      <c r="AE107" s="4"/>
    </row>
    <row r="108" spans="1:31" x14ac:dyDescent="0.35">
      <c r="A108" t="s">
        <v>168</v>
      </c>
      <c r="B108" t="s">
        <v>113</v>
      </c>
      <c r="C108" t="s">
        <v>94</v>
      </c>
      <c r="D108" t="s">
        <v>130</v>
      </c>
      <c r="E108" s="4"/>
      <c r="F108" s="4">
        <v>17.960710463095499</v>
      </c>
      <c r="G108" s="4">
        <v>17.701869169116399</v>
      </c>
      <c r="H108" s="4">
        <v>20.362459115572499</v>
      </c>
      <c r="I108" s="4">
        <v>22.5750115107097</v>
      </c>
      <c r="J108" s="4">
        <v>25.5367985976896</v>
      </c>
      <c r="K108" s="4">
        <v>29.272881109874699</v>
      </c>
      <c r="L108" s="4">
        <v>33.689321927545201</v>
      </c>
      <c r="M108" s="4">
        <v>38.408505092457503</v>
      </c>
      <c r="N108" s="4">
        <v>43.275069262586598</v>
      </c>
      <c r="O108" s="4">
        <v>48.248944564936998</v>
      </c>
      <c r="P108" s="4">
        <v>53.320791578761103</v>
      </c>
      <c r="Q108" s="4">
        <v>58.416280896682899</v>
      </c>
      <c r="R108" s="4">
        <v>63.382159905373797</v>
      </c>
      <c r="S108" s="4">
        <v>68.072508451152402</v>
      </c>
      <c r="T108" s="4">
        <v>72.439690906866602</v>
      </c>
      <c r="U108" s="4">
        <v>76.451831363250804</v>
      </c>
      <c r="V108" s="4">
        <v>80.077869651390699</v>
      </c>
      <c r="W108" s="4">
        <v>83.345489820301793</v>
      </c>
      <c r="X108" s="4"/>
      <c r="Y108" s="4"/>
      <c r="Z108" s="4"/>
      <c r="AA108" s="4"/>
      <c r="AB108" s="4"/>
      <c r="AC108" s="4"/>
      <c r="AD108" s="4"/>
      <c r="AE108" s="4"/>
    </row>
    <row r="109" spans="1:31" x14ac:dyDescent="0.35">
      <c r="A109" t="s">
        <v>168</v>
      </c>
      <c r="B109" t="s">
        <v>113</v>
      </c>
      <c r="C109" t="s">
        <v>94</v>
      </c>
      <c r="D109" t="s">
        <v>5</v>
      </c>
      <c r="E109" s="4"/>
      <c r="F109" s="4">
        <v>62.258049368953699</v>
      </c>
      <c r="G109" s="4">
        <v>61.051923706429498</v>
      </c>
      <c r="H109" s="4">
        <v>68.570699820347897</v>
      </c>
      <c r="I109" s="4">
        <v>74.613928118839695</v>
      </c>
      <c r="J109" s="4">
        <v>83.573380438928197</v>
      </c>
      <c r="K109" s="4">
        <v>95.447924782810901</v>
      </c>
      <c r="L109" s="4">
        <v>110.44563890747899</v>
      </c>
      <c r="M109" s="4">
        <v>127.481439391854</v>
      </c>
      <c r="N109" s="4">
        <v>146.63894750373899</v>
      </c>
      <c r="O109" s="4">
        <v>168.24640792398799</v>
      </c>
      <c r="P109" s="4">
        <v>192.83277923238799</v>
      </c>
      <c r="Q109" s="4">
        <v>220.88942104491699</v>
      </c>
      <c r="R109" s="4">
        <v>252.669772101717</v>
      </c>
      <c r="S109" s="4">
        <v>288.68791157048798</v>
      </c>
      <c r="T109" s="4">
        <v>327.27044452062501</v>
      </c>
      <c r="U109" s="4">
        <v>367.16117256984103</v>
      </c>
      <c r="V109" s="4">
        <v>406.79365172078201</v>
      </c>
      <c r="W109" s="4">
        <v>444.41048000850401</v>
      </c>
      <c r="X109" s="4"/>
      <c r="Y109" s="4"/>
      <c r="Z109" s="4"/>
      <c r="AA109" s="4"/>
      <c r="AB109" s="4"/>
      <c r="AC109" s="4"/>
      <c r="AD109" s="4"/>
      <c r="AE109" s="4"/>
    </row>
    <row r="110" spans="1:31" x14ac:dyDescent="0.35">
      <c r="A110" t="s">
        <v>168</v>
      </c>
      <c r="B110" t="s">
        <v>113</v>
      </c>
      <c r="C110" t="s">
        <v>94</v>
      </c>
      <c r="D110" t="s">
        <v>4</v>
      </c>
      <c r="E110" s="4"/>
      <c r="F110" s="4">
        <v>35.988824299999997</v>
      </c>
      <c r="G110" s="4">
        <v>36.420473999999999</v>
      </c>
      <c r="H110" s="4">
        <v>38.578722499999998</v>
      </c>
      <c r="I110" s="4">
        <v>40.591081000000003</v>
      </c>
      <c r="J110" s="4">
        <v>42.013976</v>
      </c>
      <c r="K110" s="4">
        <v>42.893546499999999</v>
      </c>
      <c r="L110" s="4">
        <v>43.156072500000001</v>
      </c>
      <c r="M110" s="4">
        <v>42.864435999999998</v>
      </c>
      <c r="N110" s="4">
        <v>41.990685999999997</v>
      </c>
      <c r="O110" s="4">
        <v>40.583808500000004</v>
      </c>
      <c r="P110" s="4">
        <v>38.759333499999997</v>
      </c>
      <c r="Q110" s="4">
        <v>36.589936999999999</v>
      </c>
      <c r="R110" s="4">
        <v>34.152166000000001</v>
      </c>
      <c r="S110" s="4">
        <v>31.500071999999999</v>
      </c>
      <c r="T110" s="4">
        <v>28.928398999999999</v>
      </c>
      <c r="U110" s="4">
        <v>26.531264</v>
      </c>
      <c r="V110" s="4">
        <v>24.345463500000001</v>
      </c>
      <c r="W110" s="4">
        <v>22.356718499999999</v>
      </c>
      <c r="X110" s="4"/>
      <c r="Y110" s="4"/>
      <c r="Z110" s="4"/>
      <c r="AA110" s="4"/>
      <c r="AB110" s="4"/>
      <c r="AC110" s="4"/>
      <c r="AD110" s="4"/>
      <c r="AE110" s="4"/>
    </row>
    <row r="111" spans="1:31" x14ac:dyDescent="0.35">
      <c r="A111" t="s">
        <v>168</v>
      </c>
      <c r="B111" t="s">
        <v>113</v>
      </c>
      <c r="C111" t="s">
        <v>94</v>
      </c>
      <c r="D111" t="s">
        <v>3</v>
      </c>
      <c r="E111" s="4"/>
      <c r="F111" s="4">
        <v>124.7497422</v>
      </c>
      <c r="G111" s="4">
        <v>125.61046399999999</v>
      </c>
      <c r="H111" s="4">
        <v>129.914073</v>
      </c>
      <c r="I111" s="4">
        <v>134.159843</v>
      </c>
      <c r="J111" s="4">
        <v>137.497658</v>
      </c>
      <c r="K111" s="4">
        <v>139.859824</v>
      </c>
      <c r="L111" s="4">
        <v>141.481031</v>
      </c>
      <c r="M111" s="4">
        <v>142.27109300000001</v>
      </c>
      <c r="N111" s="4">
        <v>142.28677400000001</v>
      </c>
      <c r="O111" s="4">
        <v>141.517707</v>
      </c>
      <c r="P111" s="4">
        <v>140.171775</v>
      </c>
      <c r="Q111" s="4">
        <v>138.35749000000001</v>
      </c>
      <c r="R111" s="4">
        <v>136.145881</v>
      </c>
      <c r="S111" s="4">
        <v>133.58829</v>
      </c>
      <c r="T111" s="4">
        <v>130.69368299999999</v>
      </c>
      <c r="U111" s="4">
        <v>127.41683</v>
      </c>
      <c r="V111" s="4">
        <v>123.674369</v>
      </c>
      <c r="W111" s="4">
        <v>119.20932999999999</v>
      </c>
      <c r="X111" s="4"/>
      <c r="Y111" s="4"/>
      <c r="Z111" s="4"/>
      <c r="AA111" s="4"/>
      <c r="AB111" s="4"/>
      <c r="AC111" s="4"/>
      <c r="AD111" s="4"/>
      <c r="AE111" s="4"/>
    </row>
    <row r="112" spans="1:31" x14ac:dyDescent="0.35">
      <c r="A112" t="s">
        <v>168</v>
      </c>
      <c r="B112" t="s">
        <v>113</v>
      </c>
      <c r="C112" t="s">
        <v>162</v>
      </c>
      <c r="D112" t="s">
        <v>0</v>
      </c>
      <c r="E112" s="4"/>
      <c r="F112" s="4">
        <v>3487.2822200000001</v>
      </c>
      <c r="G112" s="4">
        <v>3519.5816</v>
      </c>
      <c r="H112" s="4">
        <v>4163.9511000000002</v>
      </c>
      <c r="I112" s="4">
        <v>4852.5191000000004</v>
      </c>
      <c r="J112" s="4">
        <v>5695.2446</v>
      </c>
      <c r="K112" s="4">
        <v>6692.8440000000001</v>
      </c>
      <c r="L112" s="4">
        <v>7792.3239999999996</v>
      </c>
      <c r="M112" s="4">
        <v>8928.2950000000001</v>
      </c>
      <c r="N112" s="4">
        <v>10112.567999999999</v>
      </c>
      <c r="O112" s="4">
        <v>11378.630999999999</v>
      </c>
      <c r="P112" s="4">
        <v>12709.602000000001</v>
      </c>
      <c r="Q112" s="4">
        <v>14025.316000000001</v>
      </c>
      <c r="R112" s="4">
        <v>15295.477999999999</v>
      </c>
      <c r="S112" s="4">
        <v>16504.527999999998</v>
      </c>
      <c r="T112" s="4">
        <v>17647.875</v>
      </c>
      <c r="U112" s="4">
        <v>18735.257000000001</v>
      </c>
      <c r="V112" s="4">
        <v>19775.467000000001</v>
      </c>
      <c r="W112" s="4">
        <v>20753.437000000002</v>
      </c>
      <c r="X112" s="4"/>
      <c r="Y112" s="4"/>
      <c r="Z112" s="4"/>
      <c r="AA112" s="4"/>
      <c r="AB112" s="4"/>
      <c r="AC112" s="4"/>
      <c r="AD112" s="4"/>
      <c r="AE112" s="4"/>
    </row>
    <row r="113" spans="1:31" x14ac:dyDescent="0.35">
      <c r="A113" t="s">
        <v>168</v>
      </c>
      <c r="B113" t="s">
        <v>113</v>
      </c>
      <c r="C113" t="s">
        <v>162</v>
      </c>
      <c r="D113" t="s">
        <v>130</v>
      </c>
      <c r="E113" s="4"/>
      <c r="F113" s="4">
        <v>15.1107945545353</v>
      </c>
      <c r="G113" s="4">
        <v>15.025973112631799</v>
      </c>
      <c r="H113" s="4">
        <v>16.556806946497101</v>
      </c>
      <c r="I113" s="4">
        <v>18.133844834422099</v>
      </c>
      <c r="J113" s="4">
        <v>20.194922380559198</v>
      </c>
      <c r="K113" s="4">
        <v>22.707997252597401</v>
      </c>
      <c r="L113" s="4">
        <v>25.450356557995502</v>
      </c>
      <c r="M113" s="4">
        <v>28.272629646884798</v>
      </c>
      <c r="N113" s="4">
        <v>31.2789184995917</v>
      </c>
      <c r="O113" s="4">
        <v>34.646000372279197</v>
      </c>
      <c r="P113" s="4">
        <v>38.366518503069898</v>
      </c>
      <c r="Q113" s="4">
        <v>42.2421211544927</v>
      </c>
      <c r="R113" s="4">
        <v>46.218472451467903</v>
      </c>
      <c r="S113" s="4">
        <v>50.286537411101797</v>
      </c>
      <c r="T113" s="4">
        <v>54.466965534447098</v>
      </c>
      <c r="U113" s="4">
        <v>58.807380153090001</v>
      </c>
      <c r="V113" s="4">
        <v>63.350403421218999</v>
      </c>
      <c r="W113" s="4">
        <v>68.175872781855105</v>
      </c>
      <c r="X113" s="4"/>
      <c r="Y113" s="4"/>
      <c r="Z113" s="4"/>
      <c r="AA113" s="4"/>
      <c r="AB113" s="4"/>
      <c r="AC113" s="4"/>
      <c r="AD113" s="4"/>
      <c r="AE113" s="4"/>
    </row>
    <row r="114" spans="1:31" x14ac:dyDescent="0.35">
      <c r="A114" t="s">
        <v>168</v>
      </c>
      <c r="B114" t="s">
        <v>113</v>
      </c>
      <c r="C114" t="s">
        <v>162</v>
      </c>
      <c r="D114" t="s">
        <v>5</v>
      </c>
      <c r="E114" s="4"/>
      <c r="F114" s="4">
        <v>53.603659700812003</v>
      </c>
      <c r="G114" s="4">
        <v>53.049475254956803</v>
      </c>
      <c r="H114" s="4">
        <v>57.2068474075772</v>
      </c>
      <c r="I114" s="4">
        <v>60.9746633082503</v>
      </c>
      <c r="J114" s="4">
        <v>66.265112676308505</v>
      </c>
      <c r="K114" s="4">
        <v>73.397267831864099</v>
      </c>
      <c r="L114" s="4">
        <v>82.196739737324606</v>
      </c>
      <c r="M114" s="4">
        <v>93.110017045463493</v>
      </c>
      <c r="N114" s="4">
        <v>105.74803721329199</v>
      </c>
      <c r="O114" s="4">
        <v>119.4656289447</v>
      </c>
      <c r="P114" s="4">
        <v>133.99524629861901</v>
      </c>
      <c r="Q114" s="4">
        <v>149.990826168875</v>
      </c>
      <c r="R114" s="4">
        <v>169.40154767815699</v>
      </c>
      <c r="S114" s="4">
        <v>193.683371029619</v>
      </c>
      <c r="T114" s="4">
        <v>221.82183482899501</v>
      </c>
      <c r="U114" s="4">
        <v>251.217770993866</v>
      </c>
      <c r="V114" s="4">
        <v>283.46971320917498</v>
      </c>
      <c r="W114" s="4">
        <v>318.96497070519098</v>
      </c>
      <c r="X114" s="4"/>
      <c r="Y114" s="4"/>
      <c r="Z114" s="4"/>
      <c r="AA114" s="4"/>
      <c r="AB114" s="4"/>
      <c r="AC114" s="4"/>
      <c r="AD114" s="4"/>
      <c r="AE114" s="4"/>
    </row>
    <row r="115" spans="1:31" x14ac:dyDescent="0.35">
      <c r="A115" t="s">
        <v>168</v>
      </c>
      <c r="B115" t="s">
        <v>113</v>
      </c>
      <c r="C115" t="s">
        <v>162</v>
      </c>
      <c r="D115" t="s">
        <v>4</v>
      </c>
      <c r="E115" s="4"/>
      <c r="F115" s="4">
        <v>65.056793499999998</v>
      </c>
      <c r="G115" s="4">
        <v>66.345267000000007</v>
      </c>
      <c r="H115" s="4">
        <v>72.787634499999996</v>
      </c>
      <c r="I115" s="4">
        <v>79.582548500000001</v>
      </c>
      <c r="J115" s="4">
        <v>85.946350499999994</v>
      </c>
      <c r="K115" s="4">
        <v>91.186554999999998</v>
      </c>
      <c r="L115" s="4">
        <v>94.800888999999998</v>
      </c>
      <c r="M115" s="4">
        <v>95.889736499999998</v>
      </c>
      <c r="N115" s="4">
        <v>95.628895499999999</v>
      </c>
      <c r="O115" s="4">
        <v>95.246064500000003</v>
      </c>
      <c r="P115" s="4">
        <v>94.851140999999899</v>
      </c>
      <c r="Q115" s="4">
        <v>93.507825499999996</v>
      </c>
      <c r="R115" s="4">
        <v>90.291252999999998</v>
      </c>
      <c r="S115" s="4">
        <v>85.213965000000002</v>
      </c>
      <c r="T115" s="4">
        <v>79.558781999999994</v>
      </c>
      <c r="U115" s="4">
        <v>74.5777535</v>
      </c>
      <c r="V115" s="4">
        <v>69.762186499999999</v>
      </c>
      <c r="W115" s="4">
        <v>65.064941000000005</v>
      </c>
      <c r="X115" s="4"/>
      <c r="Y115" s="4"/>
      <c r="Z115" s="4"/>
      <c r="AA115" s="4"/>
      <c r="AB115" s="4"/>
      <c r="AC115" s="4"/>
      <c r="AD115" s="4"/>
      <c r="AE115" s="4"/>
    </row>
    <row r="116" spans="1:31" x14ac:dyDescent="0.35">
      <c r="A116" t="s">
        <v>168</v>
      </c>
      <c r="B116" t="s">
        <v>113</v>
      </c>
      <c r="C116" t="s">
        <v>162</v>
      </c>
      <c r="D116" t="s">
        <v>3</v>
      </c>
      <c r="E116" s="4"/>
      <c r="F116" s="4">
        <v>230.78086379999999</v>
      </c>
      <c r="G116" s="4">
        <v>234.23318900000001</v>
      </c>
      <c r="H116" s="4">
        <v>251.49481499999999</v>
      </c>
      <c r="I116" s="4">
        <v>267.59460799999999</v>
      </c>
      <c r="J116" s="4">
        <v>282.01369099999999</v>
      </c>
      <c r="K116" s="4">
        <v>294.73510700000003</v>
      </c>
      <c r="L116" s="4">
        <v>306.17739999999998</v>
      </c>
      <c r="M116" s="4">
        <v>315.79287499999998</v>
      </c>
      <c r="N116" s="4">
        <v>323.30299400000001</v>
      </c>
      <c r="O116" s="4">
        <v>328.42552899999998</v>
      </c>
      <c r="P116" s="4">
        <v>331.268056</v>
      </c>
      <c r="Q116" s="4">
        <v>332.02205800000002</v>
      </c>
      <c r="R116" s="4">
        <v>330.93863099999999</v>
      </c>
      <c r="S116" s="4">
        <v>328.20967300000001</v>
      </c>
      <c r="T116" s="4">
        <v>324.01061499999997</v>
      </c>
      <c r="U116" s="4">
        <v>318.58683300000001</v>
      </c>
      <c r="V116" s="4">
        <v>312.16007999999999</v>
      </c>
      <c r="W116" s="4">
        <v>304.41028699999998</v>
      </c>
      <c r="X116" s="4"/>
      <c r="Y116" s="4"/>
      <c r="Z116" s="4"/>
      <c r="AA116" s="4"/>
      <c r="AB116" s="4"/>
      <c r="AC116" s="4"/>
      <c r="AD116" s="4"/>
      <c r="AE116" s="4"/>
    </row>
    <row r="117" spans="1:31" x14ac:dyDescent="0.35">
      <c r="A117" t="s">
        <v>168</v>
      </c>
      <c r="B117" t="s">
        <v>113</v>
      </c>
      <c r="C117" t="s">
        <v>163</v>
      </c>
      <c r="D117" t="s">
        <v>0</v>
      </c>
      <c r="E117" s="4"/>
      <c r="F117" s="4">
        <v>343.65120000000002</v>
      </c>
      <c r="G117" s="4">
        <v>346.70589999999999</v>
      </c>
      <c r="H117" s="4">
        <v>387.36849999999998</v>
      </c>
      <c r="I117" s="4">
        <v>424.6069</v>
      </c>
      <c r="J117" s="4">
        <v>466.3372</v>
      </c>
      <c r="K117" s="4">
        <v>513.12099999999998</v>
      </c>
      <c r="L117" s="4">
        <v>563.49220000000003</v>
      </c>
      <c r="M117" s="4">
        <v>613.19759999999997</v>
      </c>
      <c r="N117" s="4">
        <v>660.88480000000004</v>
      </c>
      <c r="O117" s="4">
        <v>708.17619999999999</v>
      </c>
      <c r="P117" s="4">
        <v>755.51480000000004</v>
      </c>
      <c r="Q117" s="4">
        <v>800.01729999999998</v>
      </c>
      <c r="R117" s="4">
        <v>840.96450000000004</v>
      </c>
      <c r="S117" s="4">
        <v>876.70920000000001</v>
      </c>
      <c r="T117" s="4">
        <v>904.05290000000002</v>
      </c>
      <c r="U117" s="4">
        <v>921.73929999999996</v>
      </c>
      <c r="V117" s="4">
        <v>930.1259</v>
      </c>
      <c r="W117" s="4">
        <v>931.30690000000004</v>
      </c>
      <c r="X117" s="4"/>
      <c r="Y117" s="4"/>
      <c r="Z117" s="4"/>
      <c r="AA117" s="4"/>
      <c r="AB117" s="4"/>
      <c r="AC117" s="4"/>
      <c r="AD117" s="4"/>
      <c r="AE117" s="4"/>
    </row>
    <row r="118" spans="1:31" x14ac:dyDescent="0.35">
      <c r="A118" t="s">
        <v>168</v>
      </c>
      <c r="B118" t="s">
        <v>113</v>
      </c>
      <c r="C118" t="s">
        <v>163</v>
      </c>
      <c r="D118" t="s">
        <v>130</v>
      </c>
      <c r="E118" s="4"/>
      <c r="F118" s="4">
        <v>60.272554116198599</v>
      </c>
      <c r="G118" s="4">
        <v>60.483092411079902</v>
      </c>
      <c r="H118" s="4">
        <v>65.816672239620701</v>
      </c>
      <c r="I118" s="4">
        <v>70.557625500301299</v>
      </c>
      <c r="J118" s="4">
        <v>75.841479719511398</v>
      </c>
      <c r="K118" s="4">
        <v>81.763488670698905</v>
      </c>
      <c r="L118" s="4">
        <v>88.008843800803902</v>
      </c>
      <c r="M118" s="4">
        <v>93.839544463238596</v>
      </c>
      <c r="N118" s="4">
        <v>99.486194448876901</v>
      </c>
      <c r="O118" s="4">
        <v>105.21639469746199</v>
      </c>
      <c r="P118" s="4">
        <v>111.13465004597499</v>
      </c>
      <c r="Q118" s="4">
        <v>116.764374441824</v>
      </c>
      <c r="R118" s="4">
        <v>122.011693595247</v>
      </c>
      <c r="S118" s="4">
        <v>126.965883218971</v>
      </c>
      <c r="T118" s="4">
        <v>131.85440916346201</v>
      </c>
      <c r="U118" s="4">
        <v>136.76268035115501</v>
      </c>
      <c r="V118" s="4">
        <v>141.56589959496301</v>
      </c>
      <c r="W118" s="4">
        <v>145.993417255281</v>
      </c>
      <c r="X118" s="4"/>
      <c r="Y118" s="4"/>
      <c r="Z118" s="4"/>
      <c r="AA118" s="4"/>
      <c r="AB118" s="4"/>
      <c r="AC118" s="4"/>
      <c r="AD118" s="4"/>
      <c r="AE118" s="4"/>
    </row>
    <row r="119" spans="1:31" x14ac:dyDescent="0.35">
      <c r="A119" t="s">
        <v>168</v>
      </c>
      <c r="B119" t="s">
        <v>113</v>
      </c>
      <c r="C119" t="s">
        <v>163</v>
      </c>
      <c r="D119" t="s">
        <v>5</v>
      </c>
      <c r="E119" s="4"/>
      <c r="F119" s="4">
        <v>203.17774440204801</v>
      </c>
      <c r="G119" s="4">
        <v>204.14146344622799</v>
      </c>
      <c r="H119" s="4">
        <v>223.49186256729101</v>
      </c>
      <c r="I119" s="4">
        <v>243.03880572923501</v>
      </c>
      <c r="J119" s="4">
        <v>267.55864893373899</v>
      </c>
      <c r="K119" s="4">
        <v>296.87089132545998</v>
      </c>
      <c r="L119" s="4">
        <v>327.10739023320002</v>
      </c>
      <c r="M119" s="4">
        <v>360.32951593312799</v>
      </c>
      <c r="N119" s="4">
        <v>395.57240805528301</v>
      </c>
      <c r="O119" s="4">
        <v>432.60822288685802</v>
      </c>
      <c r="P119" s="4">
        <v>468.49171257185901</v>
      </c>
      <c r="Q119" s="4">
        <v>504.54923284948302</v>
      </c>
      <c r="R119" s="4">
        <v>544.75821366176694</v>
      </c>
      <c r="S119" s="4">
        <v>587.64845223588395</v>
      </c>
      <c r="T119" s="4">
        <v>626.37211809472296</v>
      </c>
      <c r="U119" s="4">
        <v>653.63724006227994</v>
      </c>
      <c r="V119" s="4">
        <v>676.96797246787503</v>
      </c>
      <c r="W119" s="4">
        <v>697.917914879828</v>
      </c>
      <c r="X119" s="4"/>
      <c r="Y119" s="4"/>
      <c r="Z119" s="4"/>
      <c r="AA119" s="4"/>
      <c r="AB119" s="4"/>
      <c r="AC119" s="4"/>
      <c r="AD119" s="4"/>
      <c r="AE119" s="4"/>
    </row>
    <row r="120" spans="1:31" x14ac:dyDescent="0.35">
      <c r="A120" t="s">
        <v>168</v>
      </c>
      <c r="B120" t="s">
        <v>113</v>
      </c>
      <c r="C120" t="s">
        <v>163</v>
      </c>
      <c r="D120" t="s">
        <v>4</v>
      </c>
      <c r="E120" s="4"/>
      <c r="F120" s="4">
        <v>1.6913821</v>
      </c>
      <c r="G120" s="4">
        <v>1.698361</v>
      </c>
      <c r="H120" s="4">
        <v>1.7332554999999901</v>
      </c>
      <c r="I120" s="4">
        <v>1.7470745000000001</v>
      </c>
      <c r="J120" s="4">
        <v>1.7429344999999901</v>
      </c>
      <c r="K120" s="4">
        <v>1.7284314999999899</v>
      </c>
      <c r="L120" s="4">
        <v>1.7226519999999901</v>
      </c>
      <c r="M120" s="4">
        <v>1.7017689999999901</v>
      </c>
      <c r="N120" s="4">
        <v>1.6707050000000001</v>
      </c>
      <c r="O120" s="4">
        <v>1.63699199999999</v>
      </c>
      <c r="P120" s="4">
        <v>1.6126535</v>
      </c>
      <c r="Q120" s="4">
        <v>1.5856079999999899</v>
      </c>
      <c r="R120" s="4">
        <v>1.54373899999999</v>
      </c>
      <c r="S120" s="4">
        <v>1.4918940000000001</v>
      </c>
      <c r="T120" s="4">
        <v>1.443316</v>
      </c>
      <c r="U120" s="4">
        <v>1.4101694999999901</v>
      </c>
      <c r="V120" s="4">
        <v>1.3739585000000001</v>
      </c>
      <c r="W120" s="4">
        <v>1.33440749999999</v>
      </c>
      <c r="X120" s="4"/>
      <c r="Y120" s="4"/>
      <c r="Z120" s="4"/>
      <c r="AA120" s="4"/>
      <c r="AB120" s="4"/>
      <c r="AC120" s="4"/>
      <c r="AD120" s="4"/>
      <c r="AE120" s="4"/>
    </row>
    <row r="121" spans="1:31" x14ac:dyDescent="0.35">
      <c r="A121" t="s">
        <v>168</v>
      </c>
      <c r="B121" t="s">
        <v>113</v>
      </c>
      <c r="C121" t="s">
        <v>163</v>
      </c>
      <c r="D121" t="s">
        <v>3</v>
      </c>
      <c r="E121" s="4"/>
      <c r="F121" s="4">
        <v>5.7016200000000001</v>
      </c>
      <c r="G121" s="4">
        <v>5.732278</v>
      </c>
      <c r="H121" s="4">
        <v>5.8855680000000001</v>
      </c>
      <c r="I121" s="4">
        <v>6.0178739999999999</v>
      </c>
      <c r="J121" s="4">
        <v>6.148841</v>
      </c>
      <c r="K121" s="4">
        <v>6.2756740000000004</v>
      </c>
      <c r="L121" s="4">
        <v>6.4026769999999997</v>
      </c>
      <c r="M121" s="4">
        <v>6.5345329999999997</v>
      </c>
      <c r="N121" s="4">
        <v>6.6429799999999997</v>
      </c>
      <c r="O121" s="4">
        <v>6.730664</v>
      </c>
      <c r="P121" s="4">
        <v>6.7981930000000004</v>
      </c>
      <c r="Q121" s="4">
        <v>6.851553</v>
      </c>
      <c r="R121" s="4">
        <v>6.8924909999999997</v>
      </c>
      <c r="S121" s="4">
        <v>6.9050770000000004</v>
      </c>
      <c r="T121" s="4">
        <v>6.8564480000000003</v>
      </c>
      <c r="U121" s="4">
        <v>6.7396989999999999</v>
      </c>
      <c r="V121" s="4">
        <v>6.5702680000000004</v>
      </c>
      <c r="W121" s="4">
        <v>6.3791020000000103</v>
      </c>
      <c r="X121" s="4"/>
      <c r="Y121" s="4"/>
      <c r="Z121" s="4"/>
      <c r="AA121" s="4"/>
      <c r="AB121" s="4"/>
      <c r="AC121" s="4"/>
      <c r="AD121" s="4"/>
      <c r="AE121" s="4"/>
    </row>
    <row r="122" spans="1:31" x14ac:dyDescent="0.35">
      <c r="A122" t="s">
        <v>168</v>
      </c>
      <c r="B122" t="s">
        <v>113</v>
      </c>
      <c r="C122" t="s">
        <v>96</v>
      </c>
      <c r="D122" t="s">
        <v>0</v>
      </c>
      <c r="E122" s="4"/>
      <c r="F122" s="4">
        <v>3642.4479999999999</v>
      </c>
      <c r="G122" s="4">
        <v>3672.97</v>
      </c>
      <c r="H122" s="4">
        <v>3930.24</v>
      </c>
      <c r="I122" s="4">
        <v>4229.82</v>
      </c>
      <c r="J122" s="4">
        <v>4683.0600000000004</v>
      </c>
      <c r="K122" s="4">
        <v>5189.93</v>
      </c>
      <c r="L122" s="4">
        <v>5740.76</v>
      </c>
      <c r="M122" s="4">
        <v>6290.82</v>
      </c>
      <c r="N122" s="4">
        <v>6875.95</v>
      </c>
      <c r="O122" s="4">
        <v>7529.13</v>
      </c>
      <c r="P122" s="4">
        <v>8218.02</v>
      </c>
      <c r="Q122" s="4">
        <v>8921.7000000000007</v>
      </c>
      <c r="R122" s="4">
        <v>9615.2199999999993</v>
      </c>
      <c r="S122" s="4">
        <v>10294.799999999999</v>
      </c>
      <c r="T122" s="4">
        <v>10972.5</v>
      </c>
      <c r="U122" s="4">
        <v>11667</v>
      </c>
      <c r="V122" s="4">
        <v>12383.1</v>
      </c>
      <c r="W122" s="4">
        <v>13097.9</v>
      </c>
      <c r="X122" s="4"/>
      <c r="Y122" s="4"/>
      <c r="Z122" s="4"/>
      <c r="AA122" s="4"/>
      <c r="AB122" s="4"/>
      <c r="AC122" s="4"/>
      <c r="AD122" s="4"/>
      <c r="AE122" s="4"/>
    </row>
    <row r="123" spans="1:31" x14ac:dyDescent="0.35">
      <c r="A123" t="s">
        <v>168</v>
      </c>
      <c r="B123" t="s">
        <v>113</v>
      </c>
      <c r="C123" t="s">
        <v>96</v>
      </c>
      <c r="D123" t="s">
        <v>130</v>
      </c>
      <c r="E123" s="4"/>
      <c r="F123" s="4">
        <v>24.979370482952099</v>
      </c>
      <c r="G123" s="4">
        <v>25.198464224416298</v>
      </c>
      <c r="H123" s="4">
        <v>27.015907355916401</v>
      </c>
      <c r="I123" s="4">
        <v>29.4310287089498</v>
      </c>
      <c r="J123" s="4">
        <v>32.950248738121203</v>
      </c>
      <c r="K123" s="4">
        <v>36.829919105291403</v>
      </c>
      <c r="L123" s="4">
        <v>40.952740822723101</v>
      </c>
      <c r="M123" s="4">
        <v>45.052999376996098</v>
      </c>
      <c r="N123" s="4">
        <v>49.548157296683598</v>
      </c>
      <c r="O123" s="4">
        <v>54.746482426544397</v>
      </c>
      <c r="P123" s="4">
        <v>60.472814875746401</v>
      </c>
      <c r="Q123" s="4">
        <v>66.589364080492203</v>
      </c>
      <c r="R123" s="4">
        <v>72.924937845332295</v>
      </c>
      <c r="S123" s="4">
        <v>79.473454474331604</v>
      </c>
      <c r="T123" s="4">
        <v>86.352487683152603</v>
      </c>
      <c r="U123" s="4">
        <v>93.692755780038794</v>
      </c>
      <c r="V123" s="4">
        <v>101.504888187731</v>
      </c>
      <c r="W123" s="4">
        <v>109.696782144531</v>
      </c>
      <c r="X123" s="4"/>
      <c r="Y123" s="4"/>
      <c r="Z123" s="4"/>
      <c r="AA123" s="4"/>
      <c r="AB123" s="4"/>
      <c r="AC123" s="4"/>
      <c r="AD123" s="4"/>
      <c r="AE123" s="4"/>
    </row>
    <row r="124" spans="1:31" x14ac:dyDescent="0.35">
      <c r="A124" t="s">
        <v>168</v>
      </c>
      <c r="B124" t="s">
        <v>113</v>
      </c>
      <c r="C124" t="s">
        <v>96</v>
      </c>
      <c r="D124" t="s">
        <v>5</v>
      </c>
      <c r="E124" s="4"/>
      <c r="F124" s="4">
        <v>79.483405695542501</v>
      </c>
      <c r="G124" s="4">
        <v>80.695606644174205</v>
      </c>
      <c r="H124" s="4">
        <v>89.393665126054501</v>
      </c>
      <c r="I124" s="4">
        <v>99.032753000117694</v>
      </c>
      <c r="J124" s="4">
        <v>110.035657980896</v>
      </c>
      <c r="K124" s="4">
        <v>123.60576502682</v>
      </c>
      <c r="L124" s="4">
        <v>140.42818271974701</v>
      </c>
      <c r="M124" s="4">
        <v>162.056220743117</v>
      </c>
      <c r="N124" s="4">
        <v>188.98340754293301</v>
      </c>
      <c r="O124" s="4">
        <v>213.412120700625</v>
      </c>
      <c r="P124" s="4">
        <v>233.99532665374801</v>
      </c>
      <c r="Q124" s="4">
        <v>257.35625688727703</v>
      </c>
      <c r="R124" s="4">
        <v>286.64301679878901</v>
      </c>
      <c r="S124" s="4">
        <v>326.64589936810501</v>
      </c>
      <c r="T124" s="4">
        <v>372.51001372099802</v>
      </c>
      <c r="U124" s="4">
        <v>415.59943040044499</v>
      </c>
      <c r="V124" s="4">
        <v>458.68313442994798</v>
      </c>
      <c r="W124" s="4">
        <v>504.76691011444302</v>
      </c>
      <c r="X124" s="4"/>
      <c r="Y124" s="4"/>
      <c r="Z124" s="4"/>
      <c r="AA124" s="4"/>
      <c r="AB124" s="4"/>
      <c r="AC124" s="4"/>
      <c r="AD124" s="4"/>
      <c r="AE124" s="4"/>
    </row>
    <row r="125" spans="1:31" x14ac:dyDescent="0.35">
      <c r="A125" t="s">
        <v>168</v>
      </c>
      <c r="B125" t="s">
        <v>113</v>
      </c>
      <c r="C125" t="s">
        <v>96</v>
      </c>
      <c r="D125" t="s">
        <v>4</v>
      </c>
      <c r="E125" s="4"/>
      <c r="F125" s="4">
        <v>45.826521499999998</v>
      </c>
      <c r="G125" s="4">
        <v>45.516356500000001</v>
      </c>
      <c r="H125" s="4">
        <v>43.965531499999997</v>
      </c>
      <c r="I125" s="4">
        <v>42.711323999999998</v>
      </c>
      <c r="J125" s="4">
        <v>42.559476500000002</v>
      </c>
      <c r="K125" s="4">
        <v>41.987766499999999</v>
      </c>
      <c r="L125" s="4">
        <v>40.880398</v>
      </c>
      <c r="M125" s="4">
        <v>38.8187505</v>
      </c>
      <c r="N125" s="4">
        <v>36.383882</v>
      </c>
      <c r="O125" s="4">
        <v>35.279767499999998</v>
      </c>
      <c r="P125" s="4">
        <v>35.120444999999997</v>
      </c>
      <c r="Q125" s="4">
        <v>34.6667305</v>
      </c>
      <c r="R125" s="4">
        <v>33.5442325</v>
      </c>
      <c r="S125" s="4">
        <v>31.516697499999999</v>
      </c>
      <c r="T125" s="4">
        <v>29.455584000000002</v>
      </c>
      <c r="U125" s="4">
        <v>28.0727045</v>
      </c>
      <c r="V125" s="4">
        <v>26.997068500000001</v>
      </c>
      <c r="W125" s="4">
        <v>25.9484125</v>
      </c>
      <c r="X125" s="4"/>
      <c r="Y125" s="4"/>
      <c r="Z125" s="4"/>
      <c r="AA125" s="4"/>
      <c r="AB125" s="4"/>
      <c r="AC125" s="4"/>
      <c r="AD125" s="4"/>
      <c r="AE125" s="4"/>
    </row>
    <row r="126" spans="1:31" x14ac:dyDescent="0.35">
      <c r="A126" t="s">
        <v>168</v>
      </c>
      <c r="B126" t="s">
        <v>113</v>
      </c>
      <c r="C126" t="s">
        <v>96</v>
      </c>
      <c r="D126" t="s">
        <v>3</v>
      </c>
      <c r="E126" s="4"/>
      <c r="F126" s="4">
        <v>145.81824639999999</v>
      </c>
      <c r="G126" s="4">
        <v>145.761661</v>
      </c>
      <c r="H126" s="4">
        <v>145.478734</v>
      </c>
      <c r="I126" s="4">
        <v>143.71974700000001</v>
      </c>
      <c r="J126" s="4">
        <v>142.125179</v>
      </c>
      <c r="K126" s="4">
        <v>140.91613899999999</v>
      </c>
      <c r="L126" s="4">
        <v>140.180117</v>
      </c>
      <c r="M126" s="4">
        <v>139.63154700000001</v>
      </c>
      <c r="N126" s="4">
        <v>138.77307200000001</v>
      </c>
      <c r="O126" s="4">
        <v>137.52719200000001</v>
      </c>
      <c r="P126" s="4">
        <v>135.89610500000001</v>
      </c>
      <c r="Q126" s="4">
        <v>133.98085599999999</v>
      </c>
      <c r="R126" s="4">
        <v>131.85091800000001</v>
      </c>
      <c r="S126" s="4">
        <v>129.53759299999999</v>
      </c>
      <c r="T126" s="4">
        <v>127.06640299999999</v>
      </c>
      <c r="U126" s="4">
        <v>124.524035</v>
      </c>
      <c r="V126" s="4">
        <v>121.99511</v>
      </c>
      <c r="W126" s="4">
        <v>119.40094999999999</v>
      </c>
      <c r="X126" s="4"/>
      <c r="Y126" s="4"/>
      <c r="Z126" s="4"/>
      <c r="AA126" s="4"/>
      <c r="AB126" s="4"/>
      <c r="AC126" s="4"/>
      <c r="AD126" s="4"/>
      <c r="AE126" s="4"/>
    </row>
    <row r="127" spans="1:31" x14ac:dyDescent="0.35">
      <c r="A127" t="s">
        <v>168</v>
      </c>
      <c r="B127" t="s">
        <v>113</v>
      </c>
      <c r="C127" t="s">
        <v>164</v>
      </c>
      <c r="D127" t="s">
        <v>0</v>
      </c>
      <c r="E127" s="4"/>
      <c r="F127" s="4">
        <v>1595.6320000000001</v>
      </c>
      <c r="G127" s="4">
        <v>1599.98</v>
      </c>
      <c r="H127" s="4">
        <v>1941.87</v>
      </c>
      <c r="I127" s="4">
        <v>2410.4</v>
      </c>
      <c r="J127" s="4">
        <v>2865.68</v>
      </c>
      <c r="K127" s="4">
        <v>3278.88</v>
      </c>
      <c r="L127" s="4">
        <v>3627.54</v>
      </c>
      <c r="M127" s="4">
        <v>3902.51</v>
      </c>
      <c r="N127" s="4">
        <v>4124.01</v>
      </c>
      <c r="O127" s="4">
        <v>4298.13</v>
      </c>
      <c r="P127" s="4">
        <v>4436.96</v>
      </c>
      <c r="Q127" s="4">
        <v>4538.29</v>
      </c>
      <c r="R127" s="4">
        <v>4597.66</v>
      </c>
      <c r="S127" s="4">
        <v>4627.12</v>
      </c>
      <c r="T127" s="4">
        <v>4633.45</v>
      </c>
      <c r="U127" s="4">
        <v>4621.6400000000003</v>
      </c>
      <c r="V127" s="4">
        <v>4590.2</v>
      </c>
      <c r="W127" s="4">
        <v>4536.93</v>
      </c>
      <c r="X127" s="4"/>
      <c r="Y127" s="4"/>
      <c r="Z127" s="4"/>
      <c r="AA127" s="4"/>
      <c r="AB127" s="4"/>
      <c r="AC127" s="4"/>
      <c r="AD127" s="4"/>
      <c r="AE127" s="4"/>
    </row>
    <row r="128" spans="1:31" x14ac:dyDescent="0.35">
      <c r="A128" t="s">
        <v>168</v>
      </c>
      <c r="B128" t="s">
        <v>113</v>
      </c>
      <c r="C128" t="s">
        <v>164</v>
      </c>
      <c r="D128" t="s">
        <v>130</v>
      </c>
      <c r="E128" s="4"/>
      <c r="F128" s="4">
        <v>44.742246533919399</v>
      </c>
      <c r="G128" s="4">
        <v>44.1617821974951</v>
      </c>
      <c r="H128" s="4">
        <v>49.707400401791702</v>
      </c>
      <c r="I128" s="4">
        <v>58.1175796950332</v>
      </c>
      <c r="J128" s="4">
        <v>65.865130751367801</v>
      </c>
      <c r="K128" s="4">
        <v>72.579186369718798</v>
      </c>
      <c r="L128" s="4">
        <v>77.933883491428702</v>
      </c>
      <c r="M128" s="4">
        <v>82.049554566146398</v>
      </c>
      <c r="N128" s="4">
        <v>85.567836663596097</v>
      </c>
      <c r="O128" s="4">
        <v>88.774966068045202</v>
      </c>
      <c r="P128" s="4">
        <v>92.053251449945094</v>
      </c>
      <c r="Q128" s="4">
        <v>95.347813551512502</v>
      </c>
      <c r="R128" s="4">
        <v>98.452635394858007</v>
      </c>
      <c r="S128" s="4">
        <v>101.399555891544</v>
      </c>
      <c r="T128" s="4">
        <v>104.13809730507199</v>
      </c>
      <c r="U128" s="4">
        <v>106.73590183042499</v>
      </c>
      <c r="V128" s="4">
        <v>109.260442575963</v>
      </c>
      <c r="W128" s="4">
        <v>111.711976129661</v>
      </c>
      <c r="X128" s="4"/>
      <c r="Y128" s="4"/>
      <c r="Z128" s="4"/>
      <c r="AA128" s="4"/>
      <c r="AB128" s="4"/>
      <c r="AC128" s="4"/>
      <c r="AD128" s="4"/>
      <c r="AE128" s="4"/>
    </row>
    <row r="129" spans="1:31" x14ac:dyDescent="0.35">
      <c r="A129" t="s">
        <v>168</v>
      </c>
      <c r="B129" t="s">
        <v>113</v>
      </c>
      <c r="C129" t="s">
        <v>164</v>
      </c>
      <c r="D129" t="s">
        <v>5</v>
      </c>
      <c r="E129" s="4"/>
      <c r="F129" s="4">
        <v>138.99115767068599</v>
      </c>
      <c r="G129" s="4">
        <v>136.85558390592399</v>
      </c>
      <c r="H129" s="4">
        <v>152.356418000476</v>
      </c>
      <c r="I129" s="4">
        <v>176.609149751942</v>
      </c>
      <c r="J129" s="4">
        <v>201.058093404228</v>
      </c>
      <c r="K129" s="4">
        <v>226.07563089234199</v>
      </c>
      <c r="L129" s="4">
        <v>253.37127632583201</v>
      </c>
      <c r="M129" s="4">
        <v>277.55720837693599</v>
      </c>
      <c r="N129" s="4">
        <v>297.91710288889698</v>
      </c>
      <c r="O129" s="4">
        <v>318.14476140678801</v>
      </c>
      <c r="P129" s="4">
        <v>335.37762844759601</v>
      </c>
      <c r="Q129" s="4">
        <v>353.41520521983801</v>
      </c>
      <c r="R129" s="4">
        <v>374.92110927283602</v>
      </c>
      <c r="S129" s="4">
        <v>403.332431444853</v>
      </c>
      <c r="T129" s="4">
        <v>437.109862737909</v>
      </c>
      <c r="U129" s="4">
        <v>473.31375752322299</v>
      </c>
      <c r="V129" s="4">
        <v>509.02583243444502</v>
      </c>
      <c r="W129" s="4">
        <v>545.09436934179598</v>
      </c>
      <c r="X129" s="4"/>
      <c r="Y129" s="4"/>
      <c r="Z129" s="4"/>
      <c r="AA129" s="4"/>
      <c r="AB129" s="4"/>
      <c r="AC129" s="4"/>
      <c r="AD129" s="4"/>
      <c r="AE129" s="4"/>
    </row>
    <row r="130" spans="1:31" x14ac:dyDescent="0.35">
      <c r="A130" t="s">
        <v>168</v>
      </c>
      <c r="B130" t="s">
        <v>113</v>
      </c>
      <c r="C130" t="s">
        <v>164</v>
      </c>
      <c r="D130" t="s">
        <v>4</v>
      </c>
      <c r="E130" s="4"/>
      <c r="F130" s="4">
        <v>11.480097199999999</v>
      </c>
      <c r="G130" s="4">
        <v>11.69101</v>
      </c>
      <c r="H130" s="4">
        <v>12.745574</v>
      </c>
      <c r="I130" s="4">
        <v>13.648217000000001</v>
      </c>
      <c r="J130" s="4">
        <v>14.252995</v>
      </c>
      <c r="K130" s="4">
        <v>14.503465</v>
      </c>
      <c r="L130" s="4">
        <v>14.317092499999999</v>
      </c>
      <c r="M130" s="4">
        <v>14.060200500000001</v>
      </c>
      <c r="N130" s="4">
        <v>13.842810500000001</v>
      </c>
      <c r="O130" s="4">
        <v>13.509982000000001</v>
      </c>
      <c r="P130" s="4">
        <v>13.2297435</v>
      </c>
      <c r="Q130" s="4">
        <v>12.841241500000001</v>
      </c>
      <c r="R130" s="4">
        <v>12.263006499999999</v>
      </c>
      <c r="S130" s="4">
        <v>11.472224000000001</v>
      </c>
      <c r="T130" s="4">
        <v>10.6001955</v>
      </c>
      <c r="U130" s="4">
        <v>9.7644319999999993</v>
      </c>
      <c r="V130" s="4">
        <v>9.0176169999999995</v>
      </c>
      <c r="W130" s="4">
        <v>8.3232009999999992</v>
      </c>
      <c r="X130" s="4"/>
      <c r="Y130" s="4"/>
      <c r="Z130" s="4"/>
      <c r="AA130" s="4"/>
      <c r="AB130" s="4"/>
      <c r="AC130" s="4"/>
      <c r="AD130" s="4"/>
      <c r="AE130" s="4"/>
    </row>
    <row r="131" spans="1:31" x14ac:dyDescent="0.35">
      <c r="A131" t="s">
        <v>168</v>
      </c>
      <c r="B131" t="s">
        <v>113</v>
      </c>
      <c r="C131" t="s">
        <v>164</v>
      </c>
      <c r="D131" t="s">
        <v>3</v>
      </c>
      <c r="E131" s="4"/>
      <c r="F131" s="4">
        <v>35.662759999999999</v>
      </c>
      <c r="G131" s="4">
        <v>36.229968999999997</v>
      </c>
      <c r="H131" s="4">
        <v>39.066014000000003</v>
      </c>
      <c r="I131" s="4">
        <v>41.474542</v>
      </c>
      <c r="J131" s="4">
        <v>43.508302</v>
      </c>
      <c r="K131" s="4">
        <v>45.176588000000002</v>
      </c>
      <c r="L131" s="4">
        <v>46.546377999999997</v>
      </c>
      <c r="M131" s="4">
        <v>47.562842000000003</v>
      </c>
      <c r="N131" s="4">
        <v>48.195796000000001</v>
      </c>
      <c r="O131" s="4">
        <v>48.416013999999997</v>
      </c>
      <c r="P131" s="4">
        <v>48.199927000000002</v>
      </c>
      <c r="Q131" s="4">
        <v>47.597211000000001</v>
      </c>
      <c r="R131" s="4">
        <v>46.699207000000001</v>
      </c>
      <c r="S131" s="4">
        <v>45.632547000000002</v>
      </c>
      <c r="T131" s="4">
        <v>44.493322999999997</v>
      </c>
      <c r="U131" s="4">
        <v>43.299770000000002</v>
      </c>
      <c r="V131" s="4">
        <v>42.011544999999998</v>
      </c>
      <c r="W131" s="4">
        <v>40.612744999999997</v>
      </c>
      <c r="X131" s="4"/>
      <c r="Y131" s="4"/>
      <c r="Z131" s="4"/>
      <c r="AA131" s="4"/>
      <c r="AB131" s="4"/>
      <c r="AC131" s="4"/>
      <c r="AD131" s="4"/>
      <c r="AE131" s="4"/>
    </row>
    <row r="132" spans="1:31" x14ac:dyDescent="0.35">
      <c r="A132" t="s">
        <v>168</v>
      </c>
      <c r="B132" t="s">
        <v>113</v>
      </c>
      <c r="C132" t="s">
        <v>165</v>
      </c>
      <c r="D132" t="s">
        <v>0</v>
      </c>
      <c r="E132" s="4"/>
      <c r="F132" s="4">
        <v>743.7296</v>
      </c>
      <c r="G132" s="4">
        <v>739.93700000000001</v>
      </c>
      <c r="H132" s="4">
        <v>813.18</v>
      </c>
      <c r="I132" s="4">
        <v>881.99</v>
      </c>
      <c r="J132" s="4">
        <v>1014.3</v>
      </c>
      <c r="K132" s="4">
        <v>1204.07</v>
      </c>
      <c r="L132" s="4">
        <v>1447.15</v>
      </c>
      <c r="M132" s="4">
        <v>1731.45</v>
      </c>
      <c r="N132" s="4">
        <v>2047.18</v>
      </c>
      <c r="O132" s="4">
        <v>2393.44</v>
      </c>
      <c r="P132" s="4">
        <v>2765.27</v>
      </c>
      <c r="Q132" s="4">
        <v>3150.61</v>
      </c>
      <c r="R132" s="4">
        <v>3537.68</v>
      </c>
      <c r="S132" s="4">
        <v>3918.39</v>
      </c>
      <c r="T132" s="4">
        <v>4287.7700000000004</v>
      </c>
      <c r="U132" s="4">
        <v>4640.62</v>
      </c>
      <c r="V132" s="4">
        <v>4971.8</v>
      </c>
      <c r="W132" s="4">
        <v>5274.78</v>
      </c>
      <c r="X132" s="4"/>
      <c r="Y132" s="4"/>
      <c r="Z132" s="4"/>
      <c r="AA132" s="4"/>
      <c r="AB132" s="4"/>
      <c r="AC132" s="4"/>
      <c r="AD132" s="4"/>
      <c r="AE132" s="4"/>
    </row>
    <row r="133" spans="1:31" x14ac:dyDescent="0.35">
      <c r="A133" t="s">
        <v>168</v>
      </c>
      <c r="B133" t="s">
        <v>113</v>
      </c>
      <c r="C133" t="s">
        <v>165</v>
      </c>
      <c r="D133" t="s">
        <v>130</v>
      </c>
      <c r="E133" s="4"/>
      <c r="F133" s="4">
        <v>12.8251613325391</v>
      </c>
      <c r="G133" s="4">
        <v>12.65581966015</v>
      </c>
      <c r="H133" s="4">
        <v>13.364238374244101</v>
      </c>
      <c r="I133" s="4">
        <v>13.9181503433238</v>
      </c>
      <c r="J133" s="4">
        <v>15.5262047067407</v>
      </c>
      <c r="K133" s="4">
        <v>18.042805926573301</v>
      </c>
      <c r="L133" s="4">
        <v>21.3573363140185</v>
      </c>
      <c r="M133" s="4">
        <v>25.284106130073798</v>
      </c>
      <c r="N133" s="4">
        <v>29.8092965404701</v>
      </c>
      <c r="O133" s="4">
        <v>35.011562662774601</v>
      </c>
      <c r="P133" s="4">
        <v>40.8904826158481</v>
      </c>
      <c r="Q133" s="4">
        <v>47.384135845882803</v>
      </c>
      <c r="R133" s="4">
        <v>54.431486930707102</v>
      </c>
      <c r="S133" s="4">
        <v>62.059848342917498</v>
      </c>
      <c r="T133" s="4">
        <v>70.284671302283499</v>
      </c>
      <c r="U133" s="4">
        <v>79.092061272955405</v>
      </c>
      <c r="V133" s="4">
        <v>88.437379209727197</v>
      </c>
      <c r="W133" s="4">
        <v>98.288244880347705</v>
      </c>
      <c r="X133" s="4"/>
      <c r="Y133" s="4"/>
      <c r="Z133" s="4"/>
      <c r="AA133" s="4"/>
      <c r="AB133" s="4"/>
      <c r="AC133" s="4"/>
      <c r="AD133" s="4"/>
      <c r="AE133" s="4"/>
    </row>
    <row r="134" spans="1:31" x14ac:dyDescent="0.35">
      <c r="A134" t="s">
        <v>168</v>
      </c>
      <c r="B134" t="s">
        <v>113</v>
      </c>
      <c r="C134" t="s">
        <v>165</v>
      </c>
      <c r="D134" t="s">
        <v>5</v>
      </c>
      <c r="E134" s="4"/>
      <c r="F134" s="4">
        <v>44.983114705165498</v>
      </c>
      <c r="G134" s="4">
        <v>44.159770044080602</v>
      </c>
      <c r="H134" s="4">
        <v>45.510917809945298</v>
      </c>
      <c r="I134" s="4">
        <v>46.622460461115097</v>
      </c>
      <c r="J134" s="4">
        <v>50.9667067261732</v>
      </c>
      <c r="K134" s="4">
        <v>57.607661335253603</v>
      </c>
      <c r="L134" s="4">
        <v>66.535567942669999</v>
      </c>
      <c r="M134" s="4">
        <v>79.229465591317407</v>
      </c>
      <c r="N134" s="4">
        <v>95.845913173812804</v>
      </c>
      <c r="O134" s="4">
        <v>115.241921897289</v>
      </c>
      <c r="P134" s="4">
        <v>136.61274670581801</v>
      </c>
      <c r="Q134" s="4">
        <v>159.99806211303499</v>
      </c>
      <c r="R134" s="4">
        <v>189.82424778758701</v>
      </c>
      <c r="S134" s="4">
        <v>226.256542915463</v>
      </c>
      <c r="T134" s="4">
        <v>270.47122171869199</v>
      </c>
      <c r="U134" s="4">
        <v>319.09059229328699</v>
      </c>
      <c r="V134" s="4">
        <v>372.69427836172702</v>
      </c>
      <c r="W134" s="4">
        <v>431.11244768354902</v>
      </c>
      <c r="X134" s="4"/>
      <c r="Y134" s="4"/>
      <c r="Z134" s="4"/>
      <c r="AA134" s="4"/>
      <c r="AB134" s="4"/>
      <c r="AC134" s="4"/>
      <c r="AD134" s="4"/>
      <c r="AE134" s="4"/>
    </row>
    <row r="135" spans="1:31" x14ac:dyDescent="0.35">
      <c r="A135" t="s">
        <v>168</v>
      </c>
      <c r="B135" t="s">
        <v>113</v>
      </c>
      <c r="C135" t="s">
        <v>165</v>
      </c>
      <c r="D135" t="s">
        <v>4</v>
      </c>
      <c r="E135" s="4"/>
      <c r="F135" s="4">
        <v>16.5335283</v>
      </c>
      <c r="G135" s="4">
        <v>16.755907000000001</v>
      </c>
      <c r="H135" s="4">
        <v>17.867800500000001</v>
      </c>
      <c r="I135" s="4">
        <v>18.917705999999999</v>
      </c>
      <c r="J135" s="4">
        <v>19.901226999999999</v>
      </c>
      <c r="K135" s="4">
        <v>20.901212999999998</v>
      </c>
      <c r="L135" s="4">
        <v>21.750021</v>
      </c>
      <c r="M135" s="4">
        <v>21.853611999999998</v>
      </c>
      <c r="N135" s="4">
        <v>21.359074499999998</v>
      </c>
      <c r="O135" s="4">
        <v>20.768830999999999</v>
      </c>
      <c r="P135" s="4">
        <v>20.241669000000002</v>
      </c>
      <c r="Q135" s="4">
        <v>19.691551</v>
      </c>
      <c r="R135" s="4">
        <v>18.6366075</v>
      </c>
      <c r="S135" s="4">
        <v>17.318349999999999</v>
      </c>
      <c r="T135" s="4">
        <v>15.852962</v>
      </c>
      <c r="U135" s="4">
        <v>14.543267999999999</v>
      </c>
      <c r="V135" s="4">
        <v>13.340156500000001</v>
      </c>
      <c r="W135" s="4">
        <v>12.235276499999999</v>
      </c>
      <c r="X135" s="4"/>
      <c r="Y135" s="4"/>
      <c r="Z135" s="4"/>
      <c r="AA135" s="4"/>
      <c r="AB135" s="4"/>
      <c r="AC135" s="4"/>
      <c r="AD135" s="4"/>
      <c r="AE135" s="4"/>
    </row>
    <row r="136" spans="1:31" x14ac:dyDescent="0.35">
      <c r="A136" t="s">
        <v>168</v>
      </c>
      <c r="B136" t="s">
        <v>113</v>
      </c>
      <c r="C136" t="s">
        <v>165</v>
      </c>
      <c r="D136" t="s">
        <v>3</v>
      </c>
      <c r="E136" s="4"/>
      <c r="F136" s="4">
        <v>57.989882600000001</v>
      </c>
      <c r="G136" s="4">
        <v>58.466146000000002</v>
      </c>
      <c r="H136" s="4">
        <v>60.847463000000097</v>
      </c>
      <c r="I136" s="4">
        <v>63.369771</v>
      </c>
      <c r="J136" s="4">
        <v>65.328264000000104</v>
      </c>
      <c r="K136" s="4">
        <v>66.734076999999999</v>
      </c>
      <c r="L136" s="4">
        <v>67.758917999999994</v>
      </c>
      <c r="M136" s="4">
        <v>68.479778999999994</v>
      </c>
      <c r="N136" s="4">
        <v>68.675890999999993</v>
      </c>
      <c r="O136" s="4">
        <v>68.361416000000006</v>
      </c>
      <c r="P136" s="4">
        <v>67.626249999999999</v>
      </c>
      <c r="Q136" s="4">
        <v>66.490818999999902</v>
      </c>
      <c r="R136" s="4">
        <v>64.993263999999996</v>
      </c>
      <c r="S136" s="4">
        <v>63.138891000000001</v>
      </c>
      <c r="T136" s="4">
        <v>61.005762999999902</v>
      </c>
      <c r="U136" s="4">
        <v>58.673651</v>
      </c>
      <c r="V136" s="4">
        <v>56.218310000000002</v>
      </c>
      <c r="W136" s="4">
        <v>53.666437999999999</v>
      </c>
      <c r="X136" s="4"/>
      <c r="Y136" s="4"/>
      <c r="Z136" s="4"/>
      <c r="AA136" s="4"/>
      <c r="AB136" s="4"/>
      <c r="AC136" s="4"/>
      <c r="AD136" s="4"/>
      <c r="AE136" s="4"/>
    </row>
    <row r="137" spans="1:31" x14ac:dyDescent="0.35">
      <c r="A137" t="s">
        <v>168</v>
      </c>
      <c r="B137" t="s">
        <v>113</v>
      </c>
      <c r="C137" t="s">
        <v>166</v>
      </c>
      <c r="D137" t="s">
        <v>0</v>
      </c>
      <c r="E137" s="4"/>
      <c r="F137" s="4">
        <v>2778.8338539800002</v>
      </c>
      <c r="G137" s="4">
        <v>2762.7367849000002</v>
      </c>
      <c r="H137" s="4">
        <v>3206.3142296400001</v>
      </c>
      <c r="I137" s="4">
        <v>3505.0860297700001</v>
      </c>
      <c r="J137" s="4">
        <v>3889.42504452</v>
      </c>
      <c r="K137" s="4">
        <v>4396.4000826700003</v>
      </c>
      <c r="L137" s="4">
        <v>5009.2292619700002</v>
      </c>
      <c r="M137" s="4">
        <v>5657.1148438199998</v>
      </c>
      <c r="N137" s="4">
        <v>6316.5149443999999</v>
      </c>
      <c r="O137" s="4">
        <v>6995.3693352999999</v>
      </c>
      <c r="P137" s="4">
        <v>7685.6958729999997</v>
      </c>
      <c r="Q137" s="4">
        <v>8359.7554153000001</v>
      </c>
      <c r="R137" s="4">
        <v>9001.8844661999992</v>
      </c>
      <c r="S137" s="4">
        <v>9600.9008116000005</v>
      </c>
      <c r="T137" s="4">
        <v>10142.2968048</v>
      </c>
      <c r="U137" s="4">
        <v>10610.9371983</v>
      </c>
      <c r="V137" s="4">
        <v>10980.635921200001</v>
      </c>
      <c r="W137" s="4">
        <v>11247.298522499999</v>
      </c>
      <c r="X137" s="4"/>
      <c r="Y137" s="4"/>
      <c r="Z137" s="4"/>
      <c r="AA137" s="4"/>
      <c r="AB137" s="4"/>
      <c r="AC137" s="4"/>
      <c r="AD137" s="4"/>
      <c r="AE137" s="4"/>
    </row>
    <row r="138" spans="1:31" x14ac:dyDescent="0.35">
      <c r="A138" t="s">
        <v>168</v>
      </c>
      <c r="B138" t="s">
        <v>113</v>
      </c>
      <c r="C138" t="s">
        <v>166</v>
      </c>
      <c r="D138" t="s">
        <v>130</v>
      </c>
      <c r="E138" s="4"/>
      <c r="F138" s="4">
        <v>41.593319068451599</v>
      </c>
      <c r="G138" s="4">
        <v>41.2388814665306</v>
      </c>
      <c r="H138" s="4">
        <v>47.212185276326998</v>
      </c>
      <c r="I138" s="4">
        <v>50.911688478220903</v>
      </c>
      <c r="J138" s="4">
        <v>55.740210379104496</v>
      </c>
      <c r="K138" s="4">
        <v>62.146870462282997</v>
      </c>
      <c r="L138" s="4">
        <v>69.757545777484196</v>
      </c>
      <c r="M138" s="4">
        <v>77.564638198374595</v>
      </c>
      <c r="N138" s="4">
        <v>85.599872564377193</v>
      </c>
      <c r="O138" s="4">
        <v>94.054440658317205</v>
      </c>
      <c r="P138" s="4">
        <v>102.813147559256</v>
      </c>
      <c r="Q138" s="4">
        <v>111.370448633195</v>
      </c>
      <c r="R138" s="4">
        <v>119.489105417761</v>
      </c>
      <c r="S138" s="4">
        <v>127.202589200012</v>
      </c>
      <c r="T138" s="4">
        <v>134.694500262974</v>
      </c>
      <c r="U138" s="4">
        <v>142.098718170778</v>
      </c>
      <c r="V138" s="4">
        <v>149.464383492769</v>
      </c>
      <c r="W138" s="4">
        <v>156.59512183430101</v>
      </c>
      <c r="X138" s="4"/>
      <c r="Y138" s="4"/>
      <c r="Z138" s="4"/>
      <c r="AA138" s="4"/>
      <c r="AB138" s="4"/>
      <c r="AC138" s="4"/>
      <c r="AD138" s="4"/>
      <c r="AE138" s="4"/>
    </row>
    <row r="139" spans="1:31" x14ac:dyDescent="0.35">
      <c r="A139" t="s">
        <v>168</v>
      </c>
      <c r="B139" t="s">
        <v>113</v>
      </c>
      <c r="C139" t="s">
        <v>166</v>
      </c>
      <c r="D139" t="s">
        <v>5</v>
      </c>
      <c r="E139" s="4"/>
      <c r="F139" s="4">
        <v>143.64459397395001</v>
      </c>
      <c r="G139" s="4">
        <v>142.54737957734901</v>
      </c>
      <c r="H139" s="4">
        <v>163.912784504239</v>
      </c>
      <c r="I139" s="4">
        <v>180.13371311700701</v>
      </c>
      <c r="J139" s="4">
        <v>200.87092766796701</v>
      </c>
      <c r="K139" s="4">
        <v>227.23919125337699</v>
      </c>
      <c r="L139" s="4">
        <v>258.14468991207502</v>
      </c>
      <c r="M139" s="4">
        <v>295.331626119048</v>
      </c>
      <c r="N139" s="4">
        <v>335.28331882983201</v>
      </c>
      <c r="O139" s="4">
        <v>378.02361740759602</v>
      </c>
      <c r="P139" s="4">
        <v>420.55254168069303</v>
      </c>
      <c r="Q139" s="4">
        <v>462.15720714060899</v>
      </c>
      <c r="R139" s="4">
        <v>511.040612462274</v>
      </c>
      <c r="S139" s="4">
        <v>567.78589888152806</v>
      </c>
      <c r="T139" s="4">
        <v>624.94372419518402</v>
      </c>
      <c r="U139" s="4">
        <v>673.17946253272805</v>
      </c>
      <c r="V139" s="4">
        <v>717.44833080122999</v>
      </c>
      <c r="W139" s="4">
        <v>758.27829953725904</v>
      </c>
      <c r="X139" s="4"/>
      <c r="Y139" s="4"/>
      <c r="Z139" s="4"/>
      <c r="AA139" s="4"/>
      <c r="AB139" s="4"/>
      <c r="AC139" s="4"/>
      <c r="AD139" s="4"/>
      <c r="AE139" s="4"/>
    </row>
    <row r="140" spans="1:31" x14ac:dyDescent="0.35">
      <c r="A140" t="s">
        <v>168</v>
      </c>
      <c r="B140" t="s">
        <v>113</v>
      </c>
      <c r="C140" t="s">
        <v>166</v>
      </c>
      <c r="D140" t="s">
        <v>4</v>
      </c>
      <c r="E140" s="4"/>
      <c r="F140" s="4">
        <v>19.345203165000001</v>
      </c>
      <c r="G140" s="4">
        <v>19.381182545000001</v>
      </c>
      <c r="H140" s="4">
        <v>19.56109915</v>
      </c>
      <c r="I140" s="4">
        <v>19.458245595000001</v>
      </c>
      <c r="J140" s="4">
        <v>19.362807199999999</v>
      </c>
      <c r="K140" s="4">
        <v>19.34701518</v>
      </c>
      <c r="L140" s="4">
        <v>19.404734855000001</v>
      </c>
      <c r="M140" s="4">
        <v>19.15512713</v>
      </c>
      <c r="N140" s="4">
        <v>18.83933554</v>
      </c>
      <c r="O140" s="4">
        <v>18.505111885000002</v>
      </c>
      <c r="P140" s="4">
        <v>18.275233440000001</v>
      </c>
      <c r="Q140" s="4">
        <v>18.088553605000001</v>
      </c>
      <c r="R140" s="4">
        <v>17.614812300000001</v>
      </c>
      <c r="S140" s="4">
        <v>16.909368180000001</v>
      </c>
      <c r="T140" s="4">
        <v>16.229136180000001</v>
      </c>
      <c r="U140" s="4">
        <v>15.762419664999999</v>
      </c>
      <c r="V140" s="4">
        <v>15.305124355</v>
      </c>
      <c r="W140" s="4">
        <v>14.832678885</v>
      </c>
      <c r="X140" s="4"/>
      <c r="Y140" s="4"/>
      <c r="Z140" s="4"/>
      <c r="AA140" s="4"/>
      <c r="AB140" s="4"/>
      <c r="AC140" s="4"/>
      <c r="AD140" s="4"/>
      <c r="AE140" s="4"/>
    </row>
    <row r="141" spans="1:31" x14ac:dyDescent="0.35">
      <c r="A141" t="s">
        <v>168</v>
      </c>
      <c r="B141" t="s">
        <v>113</v>
      </c>
      <c r="C141" t="s">
        <v>166</v>
      </c>
      <c r="D141" t="s">
        <v>3</v>
      </c>
      <c r="E141" s="4"/>
      <c r="F141" s="4">
        <v>66.809620300000006</v>
      </c>
      <c r="G141" s="4">
        <v>66.993494650000002</v>
      </c>
      <c r="H141" s="4">
        <v>67.912853659999996</v>
      </c>
      <c r="I141" s="4">
        <v>68.846391359999998</v>
      </c>
      <c r="J141" s="4">
        <v>69.777724520000007</v>
      </c>
      <c r="K141" s="4">
        <v>70.742099319999994</v>
      </c>
      <c r="L141" s="4">
        <v>71.809138439999998</v>
      </c>
      <c r="M141" s="4">
        <v>72.934200110000006</v>
      </c>
      <c r="N141" s="4">
        <v>73.791172290000006</v>
      </c>
      <c r="O141" s="4">
        <v>74.375747559999994</v>
      </c>
      <c r="P141" s="4">
        <v>74.754017899999994</v>
      </c>
      <c r="Q141" s="4">
        <v>75.062599800000001</v>
      </c>
      <c r="R141" s="4">
        <v>75.336445400000002</v>
      </c>
      <c r="S141" s="4">
        <v>75.477243599999994</v>
      </c>
      <c r="T141" s="4">
        <v>75.2985221</v>
      </c>
      <c r="U141" s="4">
        <v>74.672997300000006</v>
      </c>
      <c r="V141" s="4">
        <v>73.466572199999902</v>
      </c>
      <c r="W141" s="4">
        <v>71.824066999999999</v>
      </c>
      <c r="X141" s="4"/>
      <c r="Y141" s="4"/>
      <c r="Z141" s="4"/>
      <c r="AA141" s="4"/>
      <c r="AB141" s="4"/>
      <c r="AC141" s="4"/>
      <c r="AD141" s="4"/>
      <c r="AE141" s="4"/>
    </row>
    <row r="142" spans="1:31" x14ac:dyDescent="0.35">
      <c r="A142" t="s">
        <v>168</v>
      </c>
      <c r="B142" t="s">
        <v>113</v>
      </c>
      <c r="C142" t="s">
        <v>1</v>
      </c>
      <c r="D142" t="s">
        <v>0</v>
      </c>
      <c r="E142" s="4"/>
      <c r="F142" s="4">
        <v>19411.5</v>
      </c>
      <c r="G142" s="4">
        <v>19690.7</v>
      </c>
      <c r="H142" s="4">
        <v>22456.799999999999</v>
      </c>
      <c r="I142" s="4">
        <v>24693.599999999999</v>
      </c>
      <c r="J142" s="4">
        <v>27068.5</v>
      </c>
      <c r="K142" s="4">
        <v>29560.1</v>
      </c>
      <c r="L142" s="4">
        <v>32037.7</v>
      </c>
      <c r="M142" s="4">
        <v>34331</v>
      </c>
      <c r="N142" s="4">
        <v>36498</v>
      </c>
      <c r="O142" s="4">
        <v>38627.199999999997</v>
      </c>
      <c r="P142" s="4">
        <v>40766.1</v>
      </c>
      <c r="Q142" s="4">
        <v>42865.8</v>
      </c>
      <c r="R142" s="4">
        <v>44909.7</v>
      </c>
      <c r="S142" s="4">
        <v>46881.3</v>
      </c>
      <c r="T142" s="4">
        <v>48750.3</v>
      </c>
      <c r="U142" s="4">
        <v>50476.4</v>
      </c>
      <c r="V142" s="4">
        <v>52002.3</v>
      </c>
      <c r="W142" s="4">
        <v>53197</v>
      </c>
      <c r="X142" s="4"/>
      <c r="Y142" s="4"/>
      <c r="Z142" s="4"/>
      <c r="AA142" s="4"/>
      <c r="AB142" s="4"/>
      <c r="AC142" s="4"/>
      <c r="AD142" s="4"/>
      <c r="AE142" s="4"/>
    </row>
    <row r="143" spans="1:31" x14ac:dyDescent="0.35">
      <c r="A143" t="s">
        <v>168</v>
      </c>
      <c r="B143" t="s">
        <v>113</v>
      </c>
      <c r="C143" t="s">
        <v>1</v>
      </c>
      <c r="D143" t="s">
        <v>130</v>
      </c>
      <c r="E143" s="4"/>
      <c r="F143" s="4">
        <v>58.108957375723797</v>
      </c>
      <c r="G143" s="4">
        <v>58.710168951781597</v>
      </c>
      <c r="H143" s="4">
        <v>65.651262538638207</v>
      </c>
      <c r="I143" s="4">
        <v>70.595313471897498</v>
      </c>
      <c r="J143" s="4">
        <v>75.760686722393899</v>
      </c>
      <c r="K143" s="4">
        <v>81.173281005339703</v>
      </c>
      <c r="L143" s="4">
        <v>86.480405955427202</v>
      </c>
      <c r="M143" s="4">
        <v>91.270285994807097</v>
      </c>
      <c r="N143" s="4">
        <v>95.924578649553695</v>
      </c>
      <c r="O143" s="4">
        <v>100.60252125953301</v>
      </c>
      <c r="P143" s="4">
        <v>105.38670029050699</v>
      </c>
      <c r="Q143" s="4">
        <v>110.09430713206601</v>
      </c>
      <c r="R143" s="4">
        <v>114.742821907082</v>
      </c>
      <c r="S143" s="4">
        <v>119.44220214149099</v>
      </c>
      <c r="T143" s="4">
        <v>124.303924616648</v>
      </c>
      <c r="U143" s="4">
        <v>129.37505365007101</v>
      </c>
      <c r="V143" s="4">
        <v>134.61975772202399</v>
      </c>
      <c r="W143" s="4">
        <v>139.99466200777499</v>
      </c>
      <c r="X143" s="4"/>
      <c r="Y143" s="4"/>
      <c r="Z143" s="4"/>
      <c r="AA143" s="4"/>
      <c r="AB143" s="4"/>
      <c r="AC143" s="4"/>
      <c r="AD143" s="4"/>
      <c r="AE143" s="4"/>
    </row>
    <row r="144" spans="1:31" x14ac:dyDescent="0.35">
      <c r="A144" t="s">
        <v>168</v>
      </c>
      <c r="B144" t="s">
        <v>113</v>
      </c>
      <c r="C144" t="s">
        <v>1</v>
      </c>
      <c r="D144" t="s">
        <v>5</v>
      </c>
      <c r="E144" s="4"/>
      <c r="F144" s="4">
        <v>196.393259019287</v>
      </c>
      <c r="G144" s="4">
        <v>199.136968632345</v>
      </c>
      <c r="H144" s="4">
        <v>226.65012477095999</v>
      </c>
      <c r="I144" s="4">
        <v>248.48612102937301</v>
      </c>
      <c r="J144" s="4">
        <v>269.42087858478499</v>
      </c>
      <c r="K144" s="4">
        <v>292.49946872094102</v>
      </c>
      <c r="L144" s="4">
        <v>315.08874119644702</v>
      </c>
      <c r="M144" s="4">
        <v>339.371121320648</v>
      </c>
      <c r="N144" s="4">
        <v>364.02150226282203</v>
      </c>
      <c r="O144" s="4">
        <v>389.82076451542702</v>
      </c>
      <c r="P144" s="4">
        <v>415.67219196156799</v>
      </c>
      <c r="Q144" s="4">
        <v>445.64939480091101</v>
      </c>
      <c r="R144" s="4">
        <v>480.93761422143803</v>
      </c>
      <c r="S144" s="4">
        <v>518.90667557859797</v>
      </c>
      <c r="T144" s="4">
        <v>559.46596267040002</v>
      </c>
      <c r="U144" s="4">
        <v>596.35451125687598</v>
      </c>
      <c r="V144" s="4">
        <v>634.46655435478601</v>
      </c>
      <c r="W144" s="4">
        <v>673.21040033315705</v>
      </c>
      <c r="X144" s="4"/>
      <c r="Y144" s="4"/>
      <c r="Z144" s="4"/>
      <c r="AA144" s="4"/>
      <c r="AB144" s="4"/>
      <c r="AC144" s="4"/>
      <c r="AD144" s="4"/>
      <c r="AE144" s="4"/>
    </row>
    <row r="145" spans="1:31" x14ac:dyDescent="0.35">
      <c r="A145" t="s">
        <v>168</v>
      </c>
      <c r="B145" t="s">
        <v>113</v>
      </c>
      <c r="C145" t="s">
        <v>1</v>
      </c>
      <c r="D145" t="s">
        <v>4</v>
      </c>
      <c r="E145" s="4"/>
      <c r="F145" s="4">
        <v>98.8399505</v>
      </c>
      <c r="G145" s="4">
        <v>98.880183500000001</v>
      </c>
      <c r="H145" s="4">
        <v>99.081348500000004</v>
      </c>
      <c r="I145" s="4">
        <v>99.376174000000006</v>
      </c>
      <c r="J145" s="4">
        <v>100.4691995</v>
      </c>
      <c r="K145" s="4">
        <v>101.0603545</v>
      </c>
      <c r="L145" s="4">
        <v>101.67833950000001</v>
      </c>
      <c r="M145" s="4">
        <v>101.1606405</v>
      </c>
      <c r="N145" s="4">
        <v>100.26330799999999</v>
      </c>
      <c r="O145" s="4">
        <v>99.089641999999998</v>
      </c>
      <c r="P145" s="4">
        <v>98.072714000000005</v>
      </c>
      <c r="Q145" s="4">
        <v>96.187273000000005</v>
      </c>
      <c r="R145" s="4">
        <v>93.379470999999995</v>
      </c>
      <c r="S145" s="4">
        <v>90.346303500000005</v>
      </c>
      <c r="T145" s="4">
        <v>87.137204499999996</v>
      </c>
      <c r="U145" s="4">
        <v>84.641599999999997</v>
      </c>
      <c r="V145" s="4">
        <v>81.962239999999994</v>
      </c>
      <c r="W145" s="4">
        <v>79.019872500000005</v>
      </c>
      <c r="X145" s="4"/>
      <c r="Y145" s="4"/>
      <c r="Z145" s="4"/>
      <c r="AA145" s="4"/>
      <c r="AB145" s="4"/>
      <c r="AC145" s="4"/>
      <c r="AD145" s="4"/>
      <c r="AE145" s="4"/>
    </row>
    <row r="146" spans="1:31" x14ac:dyDescent="0.35">
      <c r="A146" t="s">
        <v>168</v>
      </c>
      <c r="B146" t="s">
        <v>113</v>
      </c>
      <c r="C146" t="s">
        <v>1</v>
      </c>
      <c r="D146" t="s">
        <v>3</v>
      </c>
      <c r="E146" s="4"/>
      <c r="F146" s="4">
        <v>334.05348980000002</v>
      </c>
      <c r="G146" s="4">
        <v>335.38823600000001</v>
      </c>
      <c r="H146" s="4">
        <v>342.06196699999998</v>
      </c>
      <c r="I146" s="4">
        <v>349.79092500000002</v>
      </c>
      <c r="J146" s="4">
        <v>357.28952800000002</v>
      </c>
      <c r="K146" s="4">
        <v>364.16046799999998</v>
      </c>
      <c r="L146" s="4">
        <v>370.461952</v>
      </c>
      <c r="M146" s="4">
        <v>376.14651500000002</v>
      </c>
      <c r="N146" s="4">
        <v>380.486425</v>
      </c>
      <c r="O146" s="4">
        <v>383.95856800000001</v>
      </c>
      <c r="P146" s="4">
        <v>386.82395300000002</v>
      </c>
      <c r="Q146" s="4">
        <v>389.35528199999999</v>
      </c>
      <c r="R146" s="4">
        <v>391.39441799999997</v>
      </c>
      <c r="S146" s="4">
        <v>392.50197300000002</v>
      </c>
      <c r="T146" s="4">
        <v>392.18633</v>
      </c>
      <c r="U146" s="4">
        <v>390.15558700000003</v>
      </c>
      <c r="V146" s="4">
        <v>386.29025100000001</v>
      </c>
      <c r="W146" s="4">
        <v>379.99306000000001</v>
      </c>
      <c r="X146" s="4"/>
      <c r="Y146" s="4"/>
      <c r="Z146" s="4"/>
      <c r="AA146" s="4"/>
      <c r="AB146" s="4"/>
      <c r="AC146" s="4"/>
      <c r="AD146" s="4"/>
      <c r="AE146" s="4"/>
    </row>
    <row r="147" spans="1:31" x14ac:dyDescent="0.35">
      <c r="A147" t="s">
        <v>168</v>
      </c>
      <c r="B147" t="s">
        <v>114</v>
      </c>
      <c r="C147" t="s">
        <v>146</v>
      </c>
      <c r="D147" t="s">
        <v>0</v>
      </c>
      <c r="E147" s="4"/>
      <c r="F147" s="4">
        <v>2210.4794000000002</v>
      </c>
      <c r="G147" s="4">
        <v>2262.4250000000002</v>
      </c>
      <c r="H147" s="4">
        <v>2781.6590000000001</v>
      </c>
      <c r="I147" s="4">
        <v>3467.69</v>
      </c>
      <c r="J147" s="4">
        <v>4335.22</v>
      </c>
      <c r="K147" s="4">
        <v>5384.9129999999996</v>
      </c>
      <c r="L147" s="4">
        <v>6638.63</v>
      </c>
      <c r="M147" s="4">
        <v>8121.7539999999999</v>
      </c>
      <c r="N147" s="4">
        <v>9859.7119999999995</v>
      </c>
      <c r="O147" s="4">
        <v>11856.642</v>
      </c>
      <c r="P147" s="4">
        <v>14090.066999999999</v>
      </c>
      <c r="Q147" s="4">
        <v>16479.580999999998</v>
      </c>
      <c r="R147" s="4">
        <v>19031.582999999999</v>
      </c>
      <c r="S147" s="4">
        <v>21732.16</v>
      </c>
      <c r="T147" s="4">
        <v>24578.023000000001</v>
      </c>
      <c r="U147" s="4">
        <v>27583.616000000002</v>
      </c>
      <c r="V147" s="4">
        <v>30746.591</v>
      </c>
      <c r="W147" s="4">
        <v>34036.232000000004</v>
      </c>
      <c r="X147" s="4"/>
      <c r="Y147" s="4"/>
      <c r="Z147" s="4"/>
      <c r="AA147" s="4"/>
      <c r="AB147" s="4"/>
      <c r="AC147" s="4"/>
      <c r="AD147" s="4"/>
      <c r="AE147" s="4"/>
    </row>
    <row r="148" spans="1:31" x14ac:dyDescent="0.35">
      <c r="A148" t="s">
        <v>168</v>
      </c>
      <c r="B148" t="s">
        <v>114</v>
      </c>
      <c r="C148" t="s">
        <v>146</v>
      </c>
      <c r="D148" t="s">
        <v>130</v>
      </c>
      <c r="E148" s="4"/>
      <c r="F148" s="4">
        <v>10.962420402229601</v>
      </c>
      <c r="G148" s="4">
        <v>11.045011610827901</v>
      </c>
      <c r="H148" s="4">
        <v>12.5973425342826</v>
      </c>
      <c r="I148" s="4">
        <v>14.692808407776599</v>
      </c>
      <c r="J148" s="4">
        <v>17.303458985886401</v>
      </c>
      <c r="K148" s="4">
        <v>20.346728669635599</v>
      </c>
      <c r="L148" s="4">
        <v>23.8836253541789</v>
      </c>
      <c r="M148" s="4">
        <v>28.012361392770799</v>
      </c>
      <c r="N148" s="4">
        <v>32.845052055681499</v>
      </c>
      <c r="O148" s="4">
        <v>38.411831291970302</v>
      </c>
      <c r="P148" s="4">
        <v>44.693767233207403</v>
      </c>
      <c r="Q148" s="4">
        <v>51.461337091838502</v>
      </c>
      <c r="R148" s="4">
        <v>58.723158208545101</v>
      </c>
      <c r="S148" s="4">
        <v>66.450420228696998</v>
      </c>
      <c r="T148" s="4">
        <v>74.681226954103806</v>
      </c>
      <c r="U148" s="4">
        <v>83.492020020444699</v>
      </c>
      <c r="V148" s="4">
        <v>93.001495236631001</v>
      </c>
      <c r="W148" s="4">
        <v>103.22517328069399</v>
      </c>
      <c r="X148" s="4"/>
      <c r="Y148" s="4"/>
      <c r="Z148" s="4"/>
      <c r="AA148" s="4"/>
      <c r="AB148" s="4"/>
      <c r="AC148" s="4"/>
      <c r="AD148" s="4"/>
      <c r="AE148" s="4"/>
    </row>
    <row r="149" spans="1:31" x14ac:dyDescent="0.35">
      <c r="A149" t="s">
        <v>168</v>
      </c>
      <c r="B149" t="s">
        <v>114</v>
      </c>
      <c r="C149" t="s">
        <v>146</v>
      </c>
      <c r="D149" t="s">
        <v>5</v>
      </c>
      <c r="E149" s="4"/>
      <c r="F149" s="4">
        <v>39.497247404833303</v>
      </c>
      <c r="G149" s="4">
        <v>39.778539157907403</v>
      </c>
      <c r="H149" s="4">
        <v>45.284653168362397</v>
      </c>
      <c r="I149" s="4">
        <v>52.2236134620385</v>
      </c>
      <c r="J149" s="4">
        <v>60.778311249214099</v>
      </c>
      <c r="K149" s="4">
        <v>70.6178084689641</v>
      </c>
      <c r="L149" s="4">
        <v>82.683997155482103</v>
      </c>
      <c r="M149" s="4">
        <v>97.479686115985402</v>
      </c>
      <c r="N149" s="4">
        <v>114.95034052701401</v>
      </c>
      <c r="O149" s="4">
        <v>134.24871445643299</v>
      </c>
      <c r="P149" s="4">
        <v>154.77755676340999</v>
      </c>
      <c r="Q149" s="4">
        <v>176.74735193586099</v>
      </c>
      <c r="R149" s="4">
        <v>202.056241217376</v>
      </c>
      <c r="S149" s="4">
        <v>233.19446264660701</v>
      </c>
      <c r="T149" s="4">
        <v>268.55053301625702</v>
      </c>
      <c r="U149" s="4">
        <v>307.46106218787003</v>
      </c>
      <c r="V149" s="4">
        <v>350.02098537312401</v>
      </c>
      <c r="W149" s="4">
        <v>397.41443946763201</v>
      </c>
      <c r="X149" s="4"/>
      <c r="Y149" s="4"/>
      <c r="Z149" s="4"/>
      <c r="AA149" s="4"/>
      <c r="AB149" s="4"/>
      <c r="AC149" s="4"/>
      <c r="AD149" s="4"/>
      <c r="AE149" s="4"/>
    </row>
    <row r="150" spans="1:31" x14ac:dyDescent="0.35">
      <c r="A150" t="s">
        <v>168</v>
      </c>
      <c r="B150" t="s">
        <v>114</v>
      </c>
      <c r="C150" t="s">
        <v>146</v>
      </c>
      <c r="D150" t="s">
        <v>4</v>
      </c>
      <c r="E150" s="4"/>
      <c r="F150" s="4">
        <v>55.965403799999997</v>
      </c>
      <c r="G150" s="4">
        <v>56.875517500000001</v>
      </c>
      <c r="H150" s="4">
        <v>61.426085999999998</v>
      </c>
      <c r="I150" s="4">
        <v>66.400805500000004</v>
      </c>
      <c r="J150" s="4">
        <v>71.328405000000004</v>
      </c>
      <c r="K150" s="4">
        <v>76.254320500000006</v>
      </c>
      <c r="L150" s="4">
        <v>80.289175999999998</v>
      </c>
      <c r="M150" s="4">
        <v>83.317400000000006</v>
      </c>
      <c r="N150" s="4">
        <v>85.773664999999994</v>
      </c>
      <c r="O150" s="4">
        <v>88.318477000000001</v>
      </c>
      <c r="P150" s="4">
        <v>91.034302999999994</v>
      </c>
      <c r="Q150" s="4">
        <v>93.238064499999993</v>
      </c>
      <c r="R150" s="4">
        <v>94.189532999999997</v>
      </c>
      <c r="S150" s="4">
        <v>93.193293499999996</v>
      </c>
      <c r="T150" s="4">
        <v>91.521035999999995</v>
      </c>
      <c r="U150" s="4">
        <v>89.714176499999994</v>
      </c>
      <c r="V150" s="4">
        <v>87.842135999999996</v>
      </c>
      <c r="W150" s="4">
        <v>85.644175500000003</v>
      </c>
      <c r="X150" s="4"/>
      <c r="Y150" s="4"/>
      <c r="Z150" s="4"/>
      <c r="AA150" s="4"/>
      <c r="AB150" s="4"/>
      <c r="AC150" s="4"/>
      <c r="AD150" s="4"/>
      <c r="AE150" s="4"/>
    </row>
    <row r="151" spans="1:31" x14ac:dyDescent="0.35">
      <c r="A151" t="s">
        <v>168</v>
      </c>
      <c r="B151" t="s">
        <v>114</v>
      </c>
      <c r="C151" t="s">
        <v>146</v>
      </c>
      <c r="D151" t="s">
        <v>3</v>
      </c>
      <c r="E151" s="4"/>
      <c r="F151" s="4">
        <v>201.64154619999999</v>
      </c>
      <c r="G151" s="4">
        <v>204.836815</v>
      </c>
      <c r="H151" s="4">
        <v>220.81315900000001</v>
      </c>
      <c r="I151" s="4">
        <v>236.012742</v>
      </c>
      <c r="J151" s="4">
        <v>250.54065800000001</v>
      </c>
      <c r="K151" s="4">
        <v>264.65743400000002</v>
      </c>
      <c r="L151" s="4">
        <v>277.95738299999999</v>
      </c>
      <c r="M151" s="4">
        <v>289.93464299999999</v>
      </c>
      <c r="N151" s="4">
        <v>300.18865499999998</v>
      </c>
      <c r="O151" s="4">
        <v>308.67161499999997</v>
      </c>
      <c r="P151" s="4">
        <v>315.25798500000002</v>
      </c>
      <c r="Q151" s="4">
        <v>320.23227400000002</v>
      </c>
      <c r="R151" s="4">
        <v>324.08990899999998</v>
      </c>
      <c r="S151" s="4">
        <v>327.043229</v>
      </c>
      <c r="T151" s="4">
        <v>329.105774</v>
      </c>
      <c r="U151" s="4">
        <v>330.37428</v>
      </c>
      <c r="V151" s="4">
        <v>330.60318999999998</v>
      </c>
      <c r="W151" s="4">
        <v>329.72802000000001</v>
      </c>
      <c r="X151" s="4"/>
      <c r="Y151" s="4"/>
      <c r="Z151" s="4"/>
      <c r="AA151" s="4"/>
      <c r="AB151" s="4"/>
      <c r="AC151" s="4"/>
      <c r="AD151" s="4"/>
      <c r="AE151" s="4"/>
    </row>
    <row r="152" spans="1:31" x14ac:dyDescent="0.35">
      <c r="A152" t="s">
        <v>168</v>
      </c>
      <c r="B152" t="s">
        <v>114</v>
      </c>
      <c r="C152" t="s">
        <v>147</v>
      </c>
      <c r="D152" t="s">
        <v>0</v>
      </c>
      <c r="E152" s="4"/>
      <c r="F152" s="4">
        <v>3397.8569819999998</v>
      </c>
      <c r="G152" s="4">
        <v>3468.8104560000002</v>
      </c>
      <c r="H152" s="4">
        <v>4236.791099</v>
      </c>
      <c r="I152" s="4">
        <v>5413.3576659999999</v>
      </c>
      <c r="J152" s="4">
        <v>7069.4162999999999</v>
      </c>
      <c r="K152" s="4">
        <v>9098.1882700000006</v>
      </c>
      <c r="L152" s="4">
        <v>11631.58706</v>
      </c>
      <c r="M152" s="4">
        <v>14792.511860000001</v>
      </c>
      <c r="N152" s="4">
        <v>18713.383600000001</v>
      </c>
      <c r="O152" s="4">
        <v>23526.293539999999</v>
      </c>
      <c r="P152" s="4">
        <v>29368.664349999999</v>
      </c>
      <c r="Q152" s="4">
        <v>36301.327790000003</v>
      </c>
      <c r="R152" s="4">
        <v>44434.027450000001</v>
      </c>
      <c r="S152" s="4">
        <v>53811.683400000002</v>
      </c>
      <c r="T152" s="4">
        <v>64494.146200000003</v>
      </c>
      <c r="U152" s="4">
        <v>76551.271189999999</v>
      </c>
      <c r="V152" s="4">
        <v>90031.642300000007</v>
      </c>
      <c r="W152" s="4">
        <v>104963.2052</v>
      </c>
      <c r="X152" s="4"/>
      <c r="Y152" s="4"/>
      <c r="Z152" s="4"/>
      <c r="AA152" s="4"/>
      <c r="AB152" s="4"/>
      <c r="AC152" s="4"/>
      <c r="AD152" s="4"/>
      <c r="AE152" s="4"/>
    </row>
    <row r="153" spans="1:31" x14ac:dyDescent="0.35">
      <c r="A153" t="s">
        <v>168</v>
      </c>
      <c r="B153" t="s">
        <v>114</v>
      </c>
      <c r="C153" t="s">
        <v>147</v>
      </c>
      <c r="D153" t="s">
        <v>130</v>
      </c>
      <c r="E153" s="4"/>
      <c r="F153" s="4">
        <v>3.2368363227532599</v>
      </c>
      <c r="G153" s="4">
        <v>3.213326747849</v>
      </c>
      <c r="H153" s="4">
        <v>3.4492744745104198</v>
      </c>
      <c r="I153" s="4">
        <v>3.9017378283315298</v>
      </c>
      <c r="J153" s="4">
        <v>4.5498385308544398</v>
      </c>
      <c r="K153" s="4">
        <v>5.2750820863596104</v>
      </c>
      <c r="L153" s="4">
        <v>6.1302306055434297</v>
      </c>
      <c r="M153" s="4">
        <v>7.15065097291727</v>
      </c>
      <c r="N153" s="4">
        <v>8.3762111197184907</v>
      </c>
      <c r="O153" s="4">
        <v>9.836352739793</v>
      </c>
      <c r="P153" s="4">
        <v>11.5674149562689</v>
      </c>
      <c r="Q153" s="4">
        <v>13.5756944210904</v>
      </c>
      <c r="R153" s="4">
        <v>15.8974180390129</v>
      </c>
      <c r="S153" s="4">
        <v>18.552988558834699</v>
      </c>
      <c r="T153" s="4">
        <v>21.574416594687602</v>
      </c>
      <c r="U153" s="4">
        <v>25.001648355309001</v>
      </c>
      <c r="V153" s="4">
        <v>28.876787095398502</v>
      </c>
      <c r="W153" s="4">
        <v>33.239043902373197</v>
      </c>
      <c r="X153" s="4"/>
      <c r="Y153" s="4"/>
      <c r="Z153" s="4"/>
      <c r="AA153" s="4"/>
      <c r="AB153" s="4"/>
      <c r="AC153" s="4"/>
      <c r="AD153" s="4"/>
      <c r="AE153" s="4"/>
    </row>
    <row r="154" spans="1:31" x14ac:dyDescent="0.35">
      <c r="A154" t="s">
        <v>168</v>
      </c>
      <c r="B154" t="s">
        <v>114</v>
      </c>
      <c r="C154" t="s">
        <v>147</v>
      </c>
      <c r="D154" t="s">
        <v>5</v>
      </c>
      <c r="E154" s="4"/>
      <c r="F154" s="4">
        <v>14.7732325313918</v>
      </c>
      <c r="G154" s="4">
        <v>14.5713552744007</v>
      </c>
      <c r="H154" s="4">
        <v>15.221839898997301</v>
      </c>
      <c r="I154" s="4">
        <v>16.689462888595401</v>
      </c>
      <c r="J154" s="4">
        <v>18.820460682651699</v>
      </c>
      <c r="K154" s="4">
        <v>21.132226713998499</v>
      </c>
      <c r="L154" s="4">
        <v>23.831549228994401</v>
      </c>
      <c r="M154" s="4">
        <v>27.038921520692199</v>
      </c>
      <c r="N154" s="4">
        <v>30.822997247257899</v>
      </c>
      <c r="O154" s="4">
        <v>35.276552541858003</v>
      </c>
      <c r="P154" s="4">
        <v>40.526795648541999</v>
      </c>
      <c r="Q154" s="4">
        <v>46.667671249036601</v>
      </c>
      <c r="R154" s="4">
        <v>53.847043827961997</v>
      </c>
      <c r="S154" s="4">
        <v>62.164266344745101</v>
      </c>
      <c r="T154" s="4">
        <v>71.758950959059504</v>
      </c>
      <c r="U154" s="4">
        <v>82.839713850105198</v>
      </c>
      <c r="V154" s="4">
        <v>95.673075568440197</v>
      </c>
      <c r="W154" s="4">
        <v>110.534145184436</v>
      </c>
      <c r="X154" s="4"/>
      <c r="Y154" s="4"/>
      <c r="Z154" s="4"/>
      <c r="AA154" s="4"/>
      <c r="AB154" s="4"/>
      <c r="AC154" s="4"/>
      <c r="AD154" s="4"/>
      <c r="AE154" s="4"/>
    </row>
    <row r="155" spans="1:31" x14ac:dyDescent="0.35">
      <c r="A155" t="s">
        <v>168</v>
      </c>
      <c r="B155" t="s">
        <v>114</v>
      </c>
      <c r="C155" t="s">
        <v>147</v>
      </c>
      <c r="D155" t="s">
        <v>4</v>
      </c>
      <c r="E155" s="4"/>
      <c r="F155" s="4">
        <v>230.00091380000001</v>
      </c>
      <c r="G155" s="4">
        <v>238.056817</v>
      </c>
      <c r="H155" s="4">
        <v>278.33633300000002</v>
      </c>
      <c r="I155" s="4">
        <v>324.35781200000002</v>
      </c>
      <c r="J155" s="4">
        <v>375.62397750000002</v>
      </c>
      <c r="K155" s="4">
        <v>430.53618499999999</v>
      </c>
      <c r="L155" s="4">
        <v>488.075154</v>
      </c>
      <c r="M155" s="4">
        <v>547.08217000000002</v>
      </c>
      <c r="N155" s="4">
        <v>607.12407199999996</v>
      </c>
      <c r="O155" s="4">
        <v>666.91022350000003</v>
      </c>
      <c r="P155" s="4">
        <v>724.67274750000001</v>
      </c>
      <c r="Q155" s="4">
        <v>777.86885050000001</v>
      </c>
      <c r="R155" s="4">
        <v>825.18972799999995</v>
      </c>
      <c r="S155" s="4">
        <v>865.6369095</v>
      </c>
      <c r="T155" s="4">
        <v>898.76099550000004</v>
      </c>
      <c r="U155" s="4">
        <v>924.08903450000003</v>
      </c>
      <c r="V155" s="4">
        <v>941.03426449999995</v>
      </c>
      <c r="W155" s="4">
        <v>949.59982749999995</v>
      </c>
      <c r="X155" s="4"/>
      <c r="Y155" s="4"/>
      <c r="Z155" s="4"/>
      <c r="AA155" s="4"/>
      <c r="AB155" s="4"/>
      <c r="AC155" s="4"/>
      <c r="AD155" s="4"/>
      <c r="AE155" s="4"/>
    </row>
    <row r="156" spans="1:31" x14ac:dyDescent="0.35">
      <c r="A156" t="s">
        <v>168</v>
      </c>
      <c r="B156" t="s">
        <v>114</v>
      </c>
      <c r="C156" t="s">
        <v>147</v>
      </c>
      <c r="D156" t="s">
        <v>3</v>
      </c>
      <c r="E156" s="4"/>
      <c r="F156" s="4">
        <v>1049.7463088</v>
      </c>
      <c r="G156" s="4">
        <v>1079.5075409999999</v>
      </c>
      <c r="H156" s="4">
        <v>1228.3137019999999</v>
      </c>
      <c r="I156" s="4">
        <v>1387.422196</v>
      </c>
      <c r="J156" s="4">
        <v>1553.7730079999999</v>
      </c>
      <c r="K156" s="4">
        <v>1724.748188</v>
      </c>
      <c r="L156" s="4">
        <v>1897.4142750000001</v>
      </c>
      <c r="M156" s="4">
        <v>2068.6944330000001</v>
      </c>
      <c r="N156" s="4">
        <v>2234.1107849999999</v>
      </c>
      <c r="O156" s="4">
        <v>2391.7700150000001</v>
      </c>
      <c r="P156" s="4">
        <v>2538.9133579999998</v>
      </c>
      <c r="Q156" s="4">
        <v>2673.9941739999999</v>
      </c>
      <c r="R156" s="4">
        <v>2795.0468019999998</v>
      </c>
      <c r="S156" s="4">
        <v>2900.4320910000001</v>
      </c>
      <c r="T156" s="4">
        <v>2989.3807750000001</v>
      </c>
      <c r="U156" s="4">
        <v>3061.8489669999999</v>
      </c>
      <c r="V156" s="4">
        <v>3117.7859920000001</v>
      </c>
      <c r="W156" s="4">
        <v>3157.8286520000001</v>
      </c>
      <c r="X156" s="4"/>
      <c r="Y156" s="4"/>
      <c r="Z156" s="4"/>
      <c r="AA156" s="4"/>
      <c r="AB156" s="4"/>
      <c r="AC156" s="4"/>
      <c r="AD156" s="4"/>
      <c r="AE156" s="4"/>
    </row>
    <row r="157" spans="1:31" x14ac:dyDescent="0.35">
      <c r="A157" t="s">
        <v>168</v>
      </c>
      <c r="B157" t="s">
        <v>114</v>
      </c>
      <c r="C157" t="s">
        <v>148</v>
      </c>
      <c r="D157" t="s">
        <v>0</v>
      </c>
      <c r="E157" s="4"/>
      <c r="F157" s="4">
        <v>1183.2516000000001</v>
      </c>
      <c r="G157" s="4">
        <v>1160.954</v>
      </c>
      <c r="H157" s="4">
        <v>1351.4179999999999</v>
      </c>
      <c r="I157" s="4">
        <v>1502.537</v>
      </c>
      <c r="J157" s="4">
        <v>1668.269</v>
      </c>
      <c r="K157" s="4">
        <v>1855.924</v>
      </c>
      <c r="L157" s="4">
        <v>2069.7020000000002</v>
      </c>
      <c r="M157" s="4">
        <v>2309.7860000000001</v>
      </c>
      <c r="N157" s="4">
        <v>2572.3829999999998</v>
      </c>
      <c r="O157" s="4">
        <v>2851.9560000000001</v>
      </c>
      <c r="P157" s="4">
        <v>3151.47</v>
      </c>
      <c r="Q157" s="4">
        <v>3466.05</v>
      </c>
      <c r="R157" s="4">
        <v>3786.24</v>
      </c>
      <c r="S157" s="4">
        <v>4107.0600000000004</v>
      </c>
      <c r="T157" s="4">
        <v>4426.8599999999997</v>
      </c>
      <c r="U157" s="4">
        <v>4744.93</v>
      </c>
      <c r="V157" s="4">
        <v>5059.63</v>
      </c>
      <c r="W157" s="4">
        <v>5369.38</v>
      </c>
      <c r="X157" s="4"/>
      <c r="Y157" s="4"/>
      <c r="Z157" s="4"/>
      <c r="AA157" s="4"/>
      <c r="AB157" s="4"/>
      <c r="AC157" s="4"/>
      <c r="AD157" s="4"/>
      <c r="AE157" s="4"/>
    </row>
    <row r="158" spans="1:31" x14ac:dyDescent="0.35">
      <c r="A158" t="s">
        <v>168</v>
      </c>
      <c r="B158" t="s">
        <v>114</v>
      </c>
      <c r="C158" t="s">
        <v>148</v>
      </c>
      <c r="D158" t="s">
        <v>130</v>
      </c>
      <c r="E158" s="4"/>
      <c r="F158" s="4">
        <v>18.542567132417499</v>
      </c>
      <c r="G158" s="4">
        <v>18.107332008497899</v>
      </c>
      <c r="H158" s="4">
        <v>20.592342718820401</v>
      </c>
      <c r="I158" s="4">
        <v>22.3672820318871</v>
      </c>
      <c r="J158" s="4">
        <v>24.337542057186202</v>
      </c>
      <c r="K158" s="4">
        <v>26.629778321835701</v>
      </c>
      <c r="L158" s="4">
        <v>29.3251127316206</v>
      </c>
      <c r="M158" s="4">
        <v>32.439395383193599</v>
      </c>
      <c r="N158" s="4">
        <v>35.950035437376499</v>
      </c>
      <c r="O158" s="4">
        <v>39.838494597959297</v>
      </c>
      <c r="P158" s="4">
        <v>44.170348498467199</v>
      </c>
      <c r="Q158" s="4">
        <v>48.9012060336389</v>
      </c>
      <c r="R158" s="4">
        <v>53.939151945649598</v>
      </c>
      <c r="S158" s="4">
        <v>59.258172108467498</v>
      </c>
      <c r="T158" s="4">
        <v>64.877903676612405</v>
      </c>
      <c r="U158" s="4">
        <v>70.813786126794099</v>
      </c>
      <c r="V158" s="4">
        <v>77.047920549927298</v>
      </c>
      <c r="W158" s="4">
        <v>83.530239330257203</v>
      </c>
      <c r="X158" s="4"/>
      <c r="Y158" s="4"/>
      <c r="Z158" s="4"/>
      <c r="AA158" s="4"/>
      <c r="AB158" s="4"/>
      <c r="AC158" s="4"/>
      <c r="AD158" s="4"/>
      <c r="AE158" s="4"/>
    </row>
    <row r="159" spans="1:31" x14ac:dyDescent="0.35">
      <c r="A159" t="s">
        <v>168</v>
      </c>
      <c r="B159" t="s">
        <v>114</v>
      </c>
      <c r="C159" t="s">
        <v>148</v>
      </c>
      <c r="D159" t="s">
        <v>5</v>
      </c>
      <c r="E159" s="4"/>
      <c r="F159" s="4">
        <v>63.626479895745298</v>
      </c>
      <c r="G159" s="4">
        <v>61.934075632771503</v>
      </c>
      <c r="H159" s="4">
        <v>69.354113904326795</v>
      </c>
      <c r="I159" s="4">
        <v>74.592202926305404</v>
      </c>
      <c r="J159" s="4">
        <v>80.821727539724506</v>
      </c>
      <c r="K159" s="4">
        <v>88.998517557738495</v>
      </c>
      <c r="L159" s="4">
        <v>99.536078258741199</v>
      </c>
      <c r="M159" s="4">
        <v>112.77030366608</v>
      </c>
      <c r="N159" s="4">
        <v>128.472594887382</v>
      </c>
      <c r="O159" s="4">
        <v>146.92822664348</v>
      </c>
      <c r="P159" s="4">
        <v>167.379339074493</v>
      </c>
      <c r="Q159" s="4">
        <v>189.48416850082199</v>
      </c>
      <c r="R159" s="4">
        <v>214.26112214101801</v>
      </c>
      <c r="S159" s="4">
        <v>243.02004353527801</v>
      </c>
      <c r="T159" s="4">
        <v>273.86030808124701</v>
      </c>
      <c r="U159" s="4">
        <v>302.81025785678997</v>
      </c>
      <c r="V159" s="4">
        <v>333.52616862338698</v>
      </c>
      <c r="W159" s="4">
        <v>366.58357162310102</v>
      </c>
      <c r="X159" s="4"/>
      <c r="Y159" s="4"/>
      <c r="Z159" s="4"/>
      <c r="AA159" s="4"/>
      <c r="AB159" s="4"/>
      <c r="AC159" s="4"/>
      <c r="AD159" s="4"/>
      <c r="AE159" s="4"/>
    </row>
    <row r="160" spans="1:31" x14ac:dyDescent="0.35">
      <c r="A160" t="s">
        <v>168</v>
      </c>
      <c r="B160" t="s">
        <v>114</v>
      </c>
      <c r="C160" t="s">
        <v>148</v>
      </c>
      <c r="D160" t="s">
        <v>4</v>
      </c>
      <c r="E160" s="4"/>
      <c r="F160" s="4">
        <v>18.5968421</v>
      </c>
      <c r="G160" s="4">
        <v>18.744996</v>
      </c>
      <c r="H160" s="4">
        <v>19.485765499999999</v>
      </c>
      <c r="I160" s="4">
        <v>20.143352</v>
      </c>
      <c r="J160" s="4">
        <v>20.641342999999999</v>
      </c>
      <c r="K160" s="4">
        <v>20.853425999999999</v>
      </c>
      <c r="L160" s="4">
        <v>20.793485499999999</v>
      </c>
      <c r="M160" s="4">
        <v>20.482218499999998</v>
      </c>
      <c r="N160" s="4">
        <v>20.022815000000001</v>
      </c>
      <c r="O160" s="4">
        <v>19.410538500000001</v>
      </c>
      <c r="P160" s="4">
        <v>18.8283095</v>
      </c>
      <c r="Q160" s="4">
        <v>18.292029500000002</v>
      </c>
      <c r="R160" s="4">
        <v>17.671147999999999</v>
      </c>
      <c r="S160" s="4">
        <v>16.900087500000001</v>
      </c>
      <c r="T160" s="4">
        <v>16.164664500000001</v>
      </c>
      <c r="U160" s="4">
        <v>15.6696475</v>
      </c>
      <c r="V160" s="4">
        <v>15.170114</v>
      </c>
      <c r="W160" s="4">
        <v>14.647083</v>
      </c>
      <c r="X160" s="4"/>
      <c r="Y160" s="4"/>
      <c r="Z160" s="4"/>
      <c r="AA160" s="4"/>
      <c r="AB160" s="4"/>
      <c r="AC160" s="4"/>
      <c r="AD160" s="4"/>
      <c r="AE160" s="4"/>
    </row>
    <row r="161" spans="1:31" x14ac:dyDescent="0.35">
      <c r="A161" t="s">
        <v>168</v>
      </c>
      <c r="B161" t="s">
        <v>114</v>
      </c>
      <c r="C161" t="s">
        <v>148</v>
      </c>
      <c r="D161" t="s">
        <v>3</v>
      </c>
      <c r="E161" s="4"/>
      <c r="F161" s="4">
        <v>63.812717599999999</v>
      </c>
      <c r="G161" s="4">
        <v>64.115133</v>
      </c>
      <c r="H161" s="4">
        <v>65.627210000000005</v>
      </c>
      <c r="I161" s="4">
        <v>67.175663</v>
      </c>
      <c r="J161" s="4">
        <v>68.547144000000003</v>
      </c>
      <c r="K161" s="4">
        <v>69.693557999999996</v>
      </c>
      <c r="L161" s="4">
        <v>70.577802000000005</v>
      </c>
      <c r="M161" s="4">
        <v>71.203114999999997</v>
      </c>
      <c r="N161" s="4">
        <v>71.554394000000002</v>
      </c>
      <c r="O161" s="4">
        <v>71.587946000000002</v>
      </c>
      <c r="P161" s="4">
        <v>71.348089999999999</v>
      </c>
      <c r="Q161" s="4">
        <v>70.878619999999998</v>
      </c>
      <c r="R161" s="4">
        <v>70.194652000000005</v>
      </c>
      <c r="S161" s="4">
        <v>69.307908999999995</v>
      </c>
      <c r="T161" s="4">
        <v>68.233709000000005</v>
      </c>
      <c r="U161" s="4">
        <v>67.005737999999994</v>
      </c>
      <c r="V161" s="4">
        <v>65.668611999999996</v>
      </c>
      <c r="W161" s="4">
        <v>64.280672999999993</v>
      </c>
      <c r="X161" s="4"/>
      <c r="Y161" s="4"/>
      <c r="Z161" s="4"/>
      <c r="AA161" s="4"/>
      <c r="AB161" s="4"/>
      <c r="AC161" s="4"/>
      <c r="AD161" s="4"/>
      <c r="AE161" s="4"/>
    </row>
    <row r="162" spans="1:31" x14ac:dyDescent="0.35">
      <c r="A162" t="s">
        <v>168</v>
      </c>
      <c r="B162" t="s">
        <v>114</v>
      </c>
      <c r="C162" t="s">
        <v>149</v>
      </c>
      <c r="D162" t="s">
        <v>0</v>
      </c>
      <c r="E162" s="4"/>
      <c r="F162" s="4">
        <v>1094.5461</v>
      </c>
      <c r="G162" s="4">
        <v>1117.7353000000001</v>
      </c>
      <c r="H162" s="4">
        <v>1406.1969999999999</v>
      </c>
      <c r="I162" s="4">
        <v>1685.0343</v>
      </c>
      <c r="J162" s="4">
        <v>2000.3264999999999</v>
      </c>
      <c r="K162" s="4">
        <v>2314.9319</v>
      </c>
      <c r="L162" s="4">
        <v>2623.8243000000002</v>
      </c>
      <c r="M162" s="4">
        <v>2937.6831000000002</v>
      </c>
      <c r="N162" s="4">
        <v>3273.18</v>
      </c>
      <c r="O162" s="4">
        <v>3644.26</v>
      </c>
      <c r="P162" s="4">
        <v>4055.6619999999998</v>
      </c>
      <c r="Q162" s="4">
        <v>4496.7730000000001</v>
      </c>
      <c r="R162" s="4">
        <v>4958.4840000000004</v>
      </c>
      <c r="S162" s="4">
        <v>5443.8019999999997</v>
      </c>
      <c r="T162" s="4">
        <v>5962.6809999999996</v>
      </c>
      <c r="U162" s="4">
        <v>6522.348</v>
      </c>
      <c r="V162" s="4">
        <v>7121.5659999999998</v>
      </c>
      <c r="W162" s="4">
        <v>7752.8540000000003</v>
      </c>
      <c r="X162" s="4"/>
      <c r="Y162" s="4"/>
      <c r="Z162" s="4"/>
      <c r="AA162" s="4"/>
      <c r="AB162" s="4"/>
      <c r="AC162" s="4"/>
      <c r="AD162" s="4"/>
      <c r="AE162" s="4"/>
    </row>
    <row r="163" spans="1:31" x14ac:dyDescent="0.35">
      <c r="A163" t="s">
        <v>168</v>
      </c>
      <c r="B163" t="s">
        <v>114</v>
      </c>
      <c r="C163" t="s">
        <v>149</v>
      </c>
      <c r="D163" t="s">
        <v>130</v>
      </c>
      <c r="E163" s="4"/>
      <c r="F163" s="4">
        <v>12.185357675148699</v>
      </c>
      <c r="G163" s="4">
        <v>12.2856079631879</v>
      </c>
      <c r="H163" s="4">
        <v>14.5340428328934</v>
      </c>
      <c r="I163" s="4">
        <v>16.5332942664939</v>
      </c>
      <c r="J163" s="4">
        <v>18.762994125224299</v>
      </c>
      <c r="K163" s="4">
        <v>20.837999554764799</v>
      </c>
      <c r="L163" s="4">
        <v>22.759116885744799</v>
      </c>
      <c r="M163" s="4">
        <v>24.7000225250165</v>
      </c>
      <c r="N163" s="4">
        <v>26.877481390851699</v>
      </c>
      <c r="O163" s="4">
        <v>29.4357880269799</v>
      </c>
      <c r="P163" s="4">
        <v>32.3876721128781</v>
      </c>
      <c r="Q163" s="4">
        <v>35.617495300245302</v>
      </c>
      <c r="R163" s="4">
        <v>39.056358779320398</v>
      </c>
      <c r="S163" s="4">
        <v>42.748314330804497</v>
      </c>
      <c r="T163" s="4">
        <v>46.778372985466703</v>
      </c>
      <c r="U163" s="4">
        <v>51.209707071136798</v>
      </c>
      <c r="V163" s="4">
        <v>56.040575912522399</v>
      </c>
      <c r="W163" s="4">
        <v>61.275437353075098</v>
      </c>
      <c r="X163" s="4"/>
      <c r="Y163" s="4"/>
      <c r="Z163" s="4"/>
      <c r="AA163" s="4"/>
      <c r="AB163" s="4"/>
      <c r="AC163" s="4"/>
      <c r="AD163" s="4"/>
      <c r="AE163" s="4"/>
    </row>
    <row r="164" spans="1:31" x14ac:dyDescent="0.35">
      <c r="A164" t="s">
        <v>168</v>
      </c>
      <c r="B164" t="s">
        <v>114</v>
      </c>
      <c r="C164" t="s">
        <v>149</v>
      </c>
      <c r="D164" t="s">
        <v>5</v>
      </c>
      <c r="E164" s="4"/>
      <c r="F164" s="4">
        <v>42.436182304689801</v>
      </c>
      <c r="G164" s="4">
        <v>42.929931151237703</v>
      </c>
      <c r="H164" s="4">
        <v>51.596284083611401</v>
      </c>
      <c r="I164" s="4">
        <v>59.200685800512701</v>
      </c>
      <c r="J164" s="4">
        <v>66.480242181226302</v>
      </c>
      <c r="K164" s="4">
        <v>72.652960243287595</v>
      </c>
      <c r="L164" s="4">
        <v>78.672937935368793</v>
      </c>
      <c r="M164" s="4">
        <v>85.347202519948993</v>
      </c>
      <c r="N164" s="4">
        <v>93.804770623050601</v>
      </c>
      <c r="O164" s="4">
        <v>103.02573534390299</v>
      </c>
      <c r="P164" s="4">
        <v>111.89958393668999</v>
      </c>
      <c r="Q164" s="4">
        <v>121.025087678651</v>
      </c>
      <c r="R164" s="4">
        <v>132.40852063128901</v>
      </c>
      <c r="S164" s="4">
        <v>146.91986507764199</v>
      </c>
      <c r="T164" s="4">
        <v>164.250757138572</v>
      </c>
      <c r="U164" s="4">
        <v>184.16711520063399</v>
      </c>
      <c r="V164" s="4">
        <v>205.40811198049099</v>
      </c>
      <c r="W164" s="4">
        <v>228.86112039502399</v>
      </c>
      <c r="X164" s="4"/>
      <c r="Y164" s="4"/>
      <c r="Z164" s="4"/>
      <c r="AA164" s="4"/>
      <c r="AB164" s="4"/>
      <c r="AC164" s="4"/>
      <c r="AD164" s="4"/>
      <c r="AE164" s="4"/>
    </row>
    <row r="165" spans="1:31" x14ac:dyDescent="0.35">
      <c r="A165" t="s">
        <v>168</v>
      </c>
      <c r="B165" t="s">
        <v>114</v>
      </c>
      <c r="C165" t="s">
        <v>149</v>
      </c>
      <c r="D165" t="s">
        <v>4</v>
      </c>
      <c r="E165" s="4"/>
      <c r="F165" s="4">
        <v>25.792756099999998</v>
      </c>
      <c r="G165" s="4">
        <v>26.036270500000001</v>
      </c>
      <c r="H165" s="4">
        <v>27.253842500000001</v>
      </c>
      <c r="I165" s="4">
        <v>28.4630875</v>
      </c>
      <c r="J165" s="4">
        <v>30.0890375</v>
      </c>
      <c r="K165" s="4">
        <v>31.862870999999998</v>
      </c>
      <c r="L165" s="4">
        <v>33.351039999999998</v>
      </c>
      <c r="M165" s="4">
        <v>34.420379500000003</v>
      </c>
      <c r="N165" s="4">
        <v>34.893534500000001</v>
      </c>
      <c r="O165" s="4">
        <v>35.372326999999999</v>
      </c>
      <c r="P165" s="4">
        <v>36.243763000000001</v>
      </c>
      <c r="Q165" s="4">
        <v>37.1557095</v>
      </c>
      <c r="R165" s="4">
        <v>37.448375499999997</v>
      </c>
      <c r="S165" s="4">
        <v>37.052865500000003</v>
      </c>
      <c r="T165" s="4">
        <v>36.302304499999998</v>
      </c>
      <c r="U165" s="4">
        <v>35.415377999999997</v>
      </c>
      <c r="V165" s="4">
        <v>34.670324999999998</v>
      </c>
      <c r="W165" s="4">
        <v>33.875802</v>
      </c>
      <c r="X165" s="4"/>
      <c r="Y165" s="4"/>
      <c r="Z165" s="4"/>
      <c r="AA165" s="4"/>
      <c r="AB165" s="4"/>
      <c r="AC165" s="4"/>
      <c r="AD165" s="4"/>
      <c r="AE165" s="4"/>
    </row>
    <row r="166" spans="1:31" x14ac:dyDescent="0.35">
      <c r="A166" t="s">
        <v>168</v>
      </c>
      <c r="B166" t="s">
        <v>114</v>
      </c>
      <c r="C166" t="s">
        <v>149</v>
      </c>
      <c r="D166" t="s">
        <v>3</v>
      </c>
      <c r="E166" s="4"/>
      <c r="F166" s="4">
        <v>89.824700199999995</v>
      </c>
      <c r="G166" s="4">
        <v>90.979241999999999</v>
      </c>
      <c r="H166" s="4">
        <v>96.751951000000005</v>
      </c>
      <c r="I166" s="4">
        <v>101.917638</v>
      </c>
      <c r="J166" s="4">
        <v>106.610197</v>
      </c>
      <c r="K166" s="4">
        <v>111.091849</v>
      </c>
      <c r="L166" s="4">
        <v>115.286736</v>
      </c>
      <c r="M166" s="4">
        <v>118.93443000000001</v>
      </c>
      <c r="N166" s="4">
        <v>121.78149999999999</v>
      </c>
      <c r="O166" s="4">
        <v>123.803718</v>
      </c>
      <c r="P166" s="4">
        <v>125.222399</v>
      </c>
      <c r="Q166" s="4">
        <v>126.251803</v>
      </c>
      <c r="R166" s="4">
        <v>126.95715</v>
      </c>
      <c r="S166" s="4">
        <v>127.34541900000001</v>
      </c>
      <c r="T166" s="4">
        <v>127.466618</v>
      </c>
      <c r="U166" s="4">
        <v>127.36546199999999</v>
      </c>
      <c r="V166" s="4">
        <v>127.078744</v>
      </c>
      <c r="W166" s="4">
        <v>126.52466200000001</v>
      </c>
      <c r="X166" s="4"/>
      <c r="Y166" s="4"/>
      <c r="Z166" s="4"/>
      <c r="AA166" s="4"/>
      <c r="AB166" s="4"/>
      <c r="AC166" s="4"/>
      <c r="AD166" s="4"/>
      <c r="AE166" s="4"/>
    </row>
    <row r="167" spans="1:31" x14ac:dyDescent="0.35">
      <c r="A167" t="s">
        <v>168</v>
      </c>
      <c r="B167" t="s">
        <v>114</v>
      </c>
      <c r="C167" t="s">
        <v>150</v>
      </c>
      <c r="D167" t="s">
        <v>0</v>
      </c>
      <c r="E167" s="4"/>
      <c r="F167" s="4">
        <v>7233.3540000000003</v>
      </c>
      <c r="G167" s="4">
        <v>7258.32</v>
      </c>
      <c r="H167" s="4">
        <v>7916.29</v>
      </c>
      <c r="I167" s="4">
        <v>8375.31</v>
      </c>
      <c r="J167" s="4">
        <v>8793.61</v>
      </c>
      <c r="K167" s="4">
        <v>9126.27</v>
      </c>
      <c r="L167" s="4">
        <v>9430.14</v>
      </c>
      <c r="M167" s="4">
        <v>9718.81</v>
      </c>
      <c r="N167" s="4">
        <v>9963.9500000000007</v>
      </c>
      <c r="O167" s="4">
        <v>10154.99</v>
      </c>
      <c r="P167" s="4">
        <v>10307</v>
      </c>
      <c r="Q167" s="4">
        <v>10410.99</v>
      </c>
      <c r="R167" s="4">
        <v>10472.24</v>
      </c>
      <c r="S167" s="4">
        <v>10507.84</v>
      </c>
      <c r="T167" s="4">
        <v>10530.7</v>
      </c>
      <c r="U167" s="4">
        <v>10537.09</v>
      </c>
      <c r="V167" s="4">
        <v>10516.48</v>
      </c>
      <c r="W167" s="4">
        <v>10458.780000000001</v>
      </c>
      <c r="X167" s="4"/>
      <c r="Y167" s="4"/>
      <c r="Z167" s="4"/>
      <c r="AA167" s="4"/>
      <c r="AB167" s="4"/>
      <c r="AC167" s="4"/>
      <c r="AD167" s="4"/>
      <c r="AE167" s="4"/>
    </row>
    <row r="168" spans="1:31" x14ac:dyDescent="0.35">
      <c r="A168" t="s">
        <v>168</v>
      </c>
      <c r="B168" t="s">
        <v>114</v>
      </c>
      <c r="C168" t="s">
        <v>150</v>
      </c>
      <c r="D168" t="s">
        <v>130</v>
      </c>
      <c r="E168" s="4"/>
      <c r="F168" s="4">
        <v>40.617099117070502</v>
      </c>
      <c r="G168" s="4">
        <v>40.914788405264702</v>
      </c>
      <c r="H168" s="4">
        <v>45.502920190652297</v>
      </c>
      <c r="I168" s="4">
        <v>49.171271065300999</v>
      </c>
      <c r="J168" s="4">
        <v>52.876491135528198</v>
      </c>
      <c r="K168" s="4">
        <v>56.372501980932</v>
      </c>
      <c r="L168" s="4">
        <v>59.9939948365977</v>
      </c>
      <c r="M168" s="4">
        <v>63.752850157091999</v>
      </c>
      <c r="N168" s="4">
        <v>67.566327271652696</v>
      </c>
      <c r="O168" s="4">
        <v>71.409302400185396</v>
      </c>
      <c r="P168" s="4">
        <v>75.392661762391199</v>
      </c>
      <c r="Q168" s="4">
        <v>79.408188379499407</v>
      </c>
      <c r="R168" s="4">
        <v>83.388449244496599</v>
      </c>
      <c r="S168" s="4">
        <v>87.275011552819393</v>
      </c>
      <c r="T168" s="4">
        <v>91.063786859044299</v>
      </c>
      <c r="U168" s="4">
        <v>94.792050310156398</v>
      </c>
      <c r="V168" s="4">
        <v>98.464533661054105</v>
      </c>
      <c r="W168" s="4">
        <v>101.98851857580701</v>
      </c>
      <c r="X168" s="4"/>
      <c r="Y168" s="4"/>
      <c r="Z168" s="4"/>
      <c r="AA168" s="4"/>
      <c r="AB168" s="4"/>
      <c r="AC168" s="4"/>
      <c r="AD168" s="4"/>
      <c r="AE168" s="4"/>
    </row>
    <row r="169" spans="1:31" x14ac:dyDescent="0.35">
      <c r="A169" t="s">
        <v>168</v>
      </c>
      <c r="B169" t="s">
        <v>114</v>
      </c>
      <c r="C169" t="s">
        <v>150</v>
      </c>
      <c r="D169" t="s">
        <v>5</v>
      </c>
      <c r="E169" s="4"/>
      <c r="F169" s="4">
        <v>140.44913162287801</v>
      </c>
      <c r="G169" s="4">
        <v>141.80696326088699</v>
      </c>
      <c r="H169" s="4">
        <v>159.605521862459</v>
      </c>
      <c r="I169" s="4">
        <v>176.52790204238099</v>
      </c>
      <c r="J169" s="4">
        <v>197.05720974201401</v>
      </c>
      <c r="K169" s="4">
        <v>222.424162026651</v>
      </c>
      <c r="L169" s="4">
        <v>247.71055669192199</v>
      </c>
      <c r="M169" s="4">
        <v>273.78750071536501</v>
      </c>
      <c r="N169" s="4">
        <v>297.16901400994601</v>
      </c>
      <c r="O169" s="4">
        <v>321.59612414692998</v>
      </c>
      <c r="P169" s="4">
        <v>347.44266172158899</v>
      </c>
      <c r="Q169" s="4">
        <v>371.35157031197002</v>
      </c>
      <c r="R169" s="4">
        <v>394.11894080478203</v>
      </c>
      <c r="S169" s="4">
        <v>419.58802321497501</v>
      </c>
      <c r="T169" s="4">
        <v>441.40661193630399</v>
      </c>
      <c r="U169" s="4">
        <v>459.38192928037603</v>
      </c>
      <c r="V169" s="4">
        <v>479.68194287680302</v>
      </c>
      <c r="W169" s="4">
        <v>500.98916185178803</v>
      </c>
      <c r="X169" s="4"/>
      <c r="Y169" s="4"/>
      <c r="Z169" s="4"/>
      <c r="AA169" s="4"/>
      <c r="AB169" s="4"/>
      <c r="AC169" s="4"/>
      <c r="AD169" s="4"/>
      <c r="AE169" s="4"/>
    </row>
    <row r="170" spans="1:31" x14ac:dyDescent="0.35">
      <c r="A170" t="s">
        <v>168</v>
      </c>
      <c r="B170" t="s">
        <v>114</v>
      </c>
      <c r="C170" t="s">
        <v>150</v>
      </c>
      <c r="D170" t="s">
        <v>4</v>
      </c>
      <c r="E170" s="4"/>
      <c r="F170" s="4">
        <v>51.501592899999999</v>
      </c>
      <c r="G170" s="4">
        <v>51.184510500000002</v>
      </c>
      <c r="H170" s="4">
        <v>49.599098499999997</v>
      </c>
      <c r="I170" s="4">
        <v>47.444681000000003</v>
      </c>
      <c r="J170" s="4">
        <v>44.624654999999997</v>
      </c>
      <c r="K170" s="4">
        <v>41.030929</v>
      </c>
      <c r="L170" s="4">
        <v>38.069189000000001</v>
      </c>
      <c r="M170" s="4">
        <v>35.497639499999998</v>
      </c>
      <c r="N170" s="4">
        <v>33.5295725</v>
      </c>
      <c r="O170" s="4">
        <v>31.576841999999999</v>
      </c>
      <c r="P170" s="4">
        <v>29.665326499999999</v>
      </c>
      <c r="Q170" s="4">
        <v>28.035400500000002</v>
      </c>
      <c r="R170" s="4">
        <v>26.571268</v>
      </c>
      <c r="S170" s="4">
        <v>25.043231500000001</v>
      </c>
      <c r="T170" s="4">
        <v>23.857141500000001</v>
      </c>
      <c r="U170" s="4">
        <v>22.937536999999999</v>
      </c>
      <c r="V170" s="4">
        <v>21.9238605</v>
      </c>
      <c r="W170" s="4">
        <v>20.876259999999998</v>
      </c>
      <c r="X170" s="4"/>
      <c r="Y170" s="4"/>
      <c r="Z170" s="4"/>
      <c r="AA170" s="4"/>
      <c r="AB170" s="4"/>
      <c r="AC170" s="4"/>
      <c r="AD170" s="4"/>
      <c r="AE170" s="4"/>
    </row>
    <row r="171" spans="1:31" x14ac:dyDescent="0.35">
      <c r="A171" t="s">
        <v>168</v>
      </c>
      <c r="B171" t="s">
        <v>114</v>
      </c>
      <c r="C171" t="s">
        <v>150</v>
      </c>
      <c r="D171" t="s">
        <v>3</v>
      </c>
      <c r="E171" s="4"/>
      <c r="F171" s="4">
        <v>178.08642560000001</v>
      </c>
      <c r="G171" s="4">
        <v>177.400893</v>
      </c>
      <c r="H171" s="4">
        <v>173.97323</v>
      </c>
      <c r="I171" s="4">
        <v>170.32933700000001</v>
      </c>
      <c r="J171" s="4">
        <v>166.30471900000001</v>
      </c>
      <c r="K171" s="4">
        <v>161.89222899999999</v>
      </c>
      <c r="L171" s="4">
        <v>157.184732</v>
      </c>
      <c r="M171" s="4">
        <v>152.44510600000001</v>
      </c>
      <c r="N171" s="4">
        <v>147.469167</v>
      </c>
      <c r="O171" s="4">
        <v>142.208223</v>
      </c>
      <c r="P171" s="4">
        <v>136.71091799999999</v>
      </c>
      <c r="Q171" s="4">
        <v>131.10726</v>
      </c>
      <c r="R171" s="4">
        <v>125.58382</v>
      </c>
      <c r="S171" s="4">
        <v>120.399182</v>
      </c>
      <c r="T171" s="4">
        <v>115.640919</v>
      </c>
      <c r="U171" s="4">
        <v>111.16006</v>
      </c>
      <c r="V171" s="4">
        <v>106.804751</v>
      </c>
      <c r="W171" s="4">
        <v>102.548602</v>
      </c>
      <c r="X171" s="4"/>
      <c r="Y171" s="4"/>
      <c r="Z171" s="4"/>
      <c r="AA171" s="4"/>
      <c r="AB171" s="4"/>
      <c r="AC171" s="4"/>
      <c r="AD171" s="4"/>
      <c r="AE171" s="4"/>
    </row>
    <row r="172" spans="1:31" x14ac:dyDescent="0.35">
      <c r="A172" t="s">
        <v>168</v>
      </c>
      <c r="B172" t="s">
        <v>114</v>
      </c>
      <c r="C172" t="s">
        <v>151</v>
      </c>
      <c r="D172" t="s">
        <v>0</v>
      </c>
      <c r="E172" s="4"/>
      <c r="F172" s="4">
        <v>11714.344592224001</v>
      </c>
      <c r="G172" s="4">
        <v>12146.472044206401</v>
      </c>
      <c r="H172" s="4">
        <v>15028.804073863599</v>
      </c>
      <c r="I172" s="4">
        <v>18856.172219061002</v>
      </c>
      <c r="J172" s="4">
        <v>22959.734087334</v>
      </c>
      <c r="K172" s="4">
        <v>27131.520103718001</v>
      </c>
      <c r="L172" s="4">
        <v>31460.713708946001</v>
      </c>
      <c r="M172" s="4">
        <v>36006.750780096998</v>
      </c>
      <c r="N172" s="4">
        <v>40890.442932286001</v>
      </c>
      <c r="O172" s="4">
        <v>46159.411646253997</v>
      </c>
      <c r="P172" s="4">
        <v>51849.914467080001</v>
      </c>
      <c r="Q172" s="4">
        <v>57850.054646643002</v>
      </c>
      <c r="R172" s="4">
        <v>64136.467542539998</v>
      </c>
      <c r="S172" s="4">
        <v>70618.658988566007</v>
      </c>
      <c r="T172" s="4">
        <v>77273.754016210994</v>
      </c>
      <c r="U172" s="4">
        <v>84119.463455069999</v>
      </c>
      <c r="V172" s="4">
        <v>91168.023525099998</v>
      </c>
      <c r="W172" s="4">
        <v>98435.497273150002</v>
      </c>
      <c r="X172" s="4"/>
      <c r="Y172" s="4"/>
      <c r="Z172" s="4"/>
      <c r="AA172" s="4"/>
      <c r="AB172" s="4"/>
      <c r="AC172" s="4"/>
      <c r="AD172" s="4"/>
      <c r="AE172" s="4"/>
    </row>
    <row r="173" spans="1:31" x14ac:dyDescent="0.35">
      <c r="A173" t="s">
        <v>168</v>
      </c>
      <c r="B173" t="s">
        <v>114</v>
      </c>
      <c r="C173" t="s">
        <v>151</v>
      </c>
      <c r="D173" t="s">
        <v>130</v>
      </c>
      <c r="E173" s="4"/>
      <c r="F173" s="4">
        <v>9.7393538329720304</v>
      </c>
      <c r="G173" s="4">
        <v>9.98168820607005</v>
      </c>
      <c r="H173" s="4">
        <v>11.674401662727201</v>
      </c>
      <c r="I173" s="4">
        <v>13.913827064345099</v>
      </c>
      <c r="J173" s="4">
        <v>16.2105602133087</v>
      </c>
      <c r="K173" s="4">
        <v>18.4592050757362</v>
      </c>
      <c r="L173" s="4">
        <v>20.758749192527301</v>
      </c>
      <c r="M173" s="4">
        <v>23.170069083064298</v>
      </c>
      <c r="N173" s="4">
        <v>25.795275286193299</v>
      </c>
      <c r="O173" s="4">
        <v>28.6883032650037</v>
      </c>
      <c r="P173" s="4">
        <v>31.89711557719</v>
      </c>
      <c r="Q173" s="4">
        <v>35.378057331554501</v>
      </c>
      <c r="R173" s="4">
        <v>39.150795394705497</v>
      </c>
      <c r="S173" s="4">
        <v>43.195919624639799</v>
      </c>
      <c r="T173" s="4">
        <v>47.5234475073376</v>
      </c>
      <c r="U173" s="4">
        <v>52.151675979871001</v>
      </c>
      <c r="V173" s="4">
        <v>57.102223415999703</v>
      </c>
      <c r="W173" s="4">
        <v>62.388858342632403</v>
      </c>
      <c r="X173" s="4"/>
      <c r="Y173" s="4"/>
      <c r="Z173" s="4"/>
      <c r="AA173" s="4"/>
      <c r="AB173" s="4"/>
      <c r="AC173" s="4"/>
      <c r="AD173" s="4"/>
      <c r="AE173" s="4"/>
    </row>
    <row r="174" spans="1:31" x14ac:dyDescent="0.35">
      <c r="A174" t="s">
        <v>168</v>
      </c>
      <c r="B174" t="s">
        <v>114</v>
      </c>
      <c r="C174" t="s">
        <v>151</v>
      </c>
      <c r="D174" t="s">
        <v>5</v>
      </c>
      <c r="E174" s="4"/>
      <c r="F174" s="4">
        <v>34.455083755788102</v>
      </c>
      <c r="G174" s="4">
        <v>35.215118592889802</v>
      </c>
      <c r="H174" s="4">
        <v>40.663664065881797</v>
      </c>
      <c r="I174" s="4">
        <v>48.036814419075299</v>
      </c>
      <c r="J174" s="4">
        <v>55.606432069948397</v>
      </c>
      <c r="K174" s="4">
        <v>62.968289470999302</v>
      </c>
      <c r="L174" s="4">
        <v>70.574867731434395</v>
      </c>
      <c r="M174" s="4">
        <v>78.902019706323898</v>
      </c>
      <c r="N174" s="4">
        <v>88.161073088653097</v>
      </c>
      <c r="O174" s="4">
        <v>98.742408463897604</v>
      </c>
      <c r="P174" s="4">
        <v>110.68790892541899</v>
      </c>
      <c r="Q174" s="4">
        <v>123.916389042497</v>
      </c>
      <c r="R174" s="4">
        <v>138.505392369351</v>
      </c>
      <c r="S174" s="4">
        <v>154.58281732743799</v>
      </c>
      <c r="T174" s="4">
        <v>171.97822435631301</v>
      </c>
      <c r="U174" s="4">
        <v>191.067235216336</v>
      </c>
      <c r="V174" s="4">
        <v>212.090967734087</v>
      </c>
      <c r="W174" s="4">
        <v>235.149415028428</v>
      </c>
      <c r="X174" s="4"/>
      <c r="Y174" s="4"/>
      <c r="Z174" s="4"/>
      <c r="AA174" s="4"/>
      <c r="AB174" s="4"/>
      <c r="AC174" s="4"/>
      <c r="AD174" s="4"/>
      <c r="AE174" s="4"/>
    </row>
    <row r="175" spans="1:31" x14ac:dyDescent="0.35">
      <c r="A175" t="s">
        <v>168</v>
      </c>
      <c r="B175" t="s">
        <v>114</v>
      </c>
      <c r="C175" t="s">
        <v>151</v>
      </c>
      <c r="D175" t="s">
        <v>4</v>
      </c>
      <c r="E175" s="4"/>
      <c r="F175" s="4">
        <v>339.98885840050002</v>
      </c>
      <c r="G175" s="4">
        <v>344.92208260400002</v>
      </c>
      <c r="H175" s="4">
        <v>369.58804424300001</v>
      </c>
      <c r="I175" s="4">
        <v>392.53585915500003</v>
      </c>
      <c r="J175" s="4">
        <v>412.897091805</v>
      </c>
      <c r="K175" s="4">
        <v>430.87592710000001</v>
      </c>
      <c r="L175" s="4">
        <v>445.77786286000003</v>
      </c>
      <c r="M175" s="4">
        <v>456.34764374999997</v>
      </c>
      <c r="N175" s="4">
        <v>463.81516807499997</v>
      </c>
      <c r="O175" s="4">
        <v>467.47301756500002</v>
      </c>
      <c r="P175" s="4">
        <v>468.433408585</v>
      </c>
      <c r="Q175" s="4">
        <v>466.84748558000001</v>
      </c>
      <c r="R175" s="4">
        <v>463.061159175</v>
      </c>
      <c r="S175" s="4">
        <v>456.83382027499999</v>
      </c>
      <c r="T175" s="4">
        <v>449.32289716000002</v>
      </c>
      <c r="U175" s="4">
        <v>440.261059725</v>
      </c>
      <c r="V175" s="4">
        <v>429.85339969500001</v>
      </c>
      <c r="W175" s="4">
        <v>418.60830170999998</v>
      </c>
      <c r="X175" s="4"/>
      <c r="Y175" s="4"/>
      <c r="Z175" s="4"/>
      <c r="AA175" s="4"/>
      <c r="AB175" s="4"/>
      <c r="AC175" s="4"/>
      <c r="AD175" s="4"/>
      <c r="AE175" s="4"/>
    </row>
    <row r="176" spans="1:31" x14ac:dyDescent="0.35">
      <c r="A176" t="s">
        <v>168</v>
      </c>
      <c r="B176" t="s">
        <v>114</v>
      </c>
      <c r="C176" t="s">
        <v>151</v>
      </c>
      <c r="D176" t="s">
        <v>3</v>
      </c>
      <c r="E176" s="4"/>
      <c r="F176" s="4">
        <v>1202.7845782300001</v>
      </c>
      <c r="G176" s="4">
        <v>1216.8755217999999</v>
      </c>
      <c r="H176" s="4">
        <v>1287.3297071699999</v>
      </c>
      <c r="I176" s="4">
        <v>1355.21105242</v>
      </c>
      <c r="J176" s="4">
        <v>1416.34427097</v>
      </c>
      <c r="K176" s="4">
        <v>1469.80977742</v>
      </c>
      <c r="L176" s="4">
        <v>1515.53994979</v>
      </c>
      <c r="M176" s="4">
        <v>1554.0200010200001</v>
      </c>
      <c r="N176" s="4">
        <v>1585.1911824399999</v>
      </c>
      <c r="O176" s="4">
        <v>1608.9976189900001</v>
      </c>
      <c r="P176" s="4">
        <v>1625.53615049</v>
      </c>
      <c r="Q176" s="4">
        <v>1635.19590984</v>
      </c>
      <c r="R176" s="4">
        <v>1638.19066499</v>
      </c>
      <c r="S176" s="4">
        <v>1634.8455965799999</v>
      </c>
      <c r="T176" s="4">
        <v>1626.0132223000001</v>
      </c>
      <c r="U176" s="4">
        <v>1612.9771838500001</v>
      </c>
      <c r="V176" s="4">
        <v>1596.5757210700001</v>
      </c>
      <c r="W176" s="4">
        <v>1577.77365844</v>
      </c>
      <c r="X176" s="4"/>
      <c r="Y176" s="4"/>
      <c r="Z176" s="4"/>
      <c r="AA176" s="4"/>
      <c r="AB176" s="4"/>
      <c r="AC176" s="4"/>
      <c r="AD176" s="4"/>
      <c r="AE176" s="4"/>
    </row>
    <row r="177" spans="1:31" x14ac:dyDescent="0.35">
      <c r="A177" t="s">
        <v>168</v>
      </c>
      <c r="B177" t="s">
        <v>114</v>
      </c>
      <c r="C177" t="s">
        <v>152</v>
      </c>
      <c r="D177" t="s">
        <v>0</v>
      </c>
      <c r="E177" s="4"/>
      <c r="F177" s="4">
        <v>1375.4964</v>
      </c>
      <c r="G177" s="4">
        <v>1398.88</v>
      </c>
      <c r="H177" s="4">
        <v>1606.662</v>
      </c>
      <c r="I177" s="4">
        <v>1828.287</v>
      </c>
      <c r="J177" s="4">
        <v>2064.1889999999999</v>
      </c>
      <c r="K177" s="4">
        <v>2315.0320000000002</v>
      </c>
      <c r="L177" s="4">
        <v>2585.0030000000002</v>
      </c>
      <c r="M177" s="4">
        <v>2865.0129999999999</v>
      </c>
      <c r="N177" s="4">
        <v>3149.2829999999999</v>
      </c>
      <c r="O177" s="4">
        <v>3444.4389999999999</v>
      </c>
      <c r="P177" s="4">
        <v>3749.672</v>
      </c>
      <c r="Q177" s="4">
        <v>4055.4369999999999</v>
      </c>
      <c r="R177" s="4">
        <v>4355.33</v>
      </c>
      <c r="S177" s="4">
        <v>4644.5439999999999</v>
      </c>
      <c r="T177" s="4">
        <v>4919.2430000000004</v>
      </c>
      <c r="U177" s="4">
        <v>5177.8940000000002</v>
      </c>
      <c r="V177" s="4">
        <v>5420.5010000000002</v>
      </c>
      <c r="W177" s="4">
        <v>5645.8149999999996</v>
      </c>
      <c r="X177" s="4"/>
      <c r="Y177" s="4"/>
      <c r="Z177" s="4"/>
      <c r="AA177" s="4"/>
      <c r="AB177" s="4"/>
      <c r="AC177" s="4"/>
      <c r="AD177" s="4"/>
      <c r="AE177" s="4"/>
    </row>
    <row r="178" spans="1:31" x14ac:dyDescent="0.35">
      <c r="A178" t="s">
        <v>168</v>
      </c>
      <c r="B178" t="s">
        <v>114</v>
      </c>
      <c r="C178" t="s">
        <v>152</v>
      </c>
      <c r="D178" t="s">
        <v>130</v>
      </c>
      <c r="E178" s="4"/>
      <c r="F178" s="4">
        <v>45.342808052410597</v>
      </c>
      <c r="G178" s="4">
        <v>45.758895422239398</v>
      </c>
      <c r="H178" s="4">
        <v>50.609031590112799</v>
      </c>
      <c r="I178" s="4">
        <v>55.614566624142</v>
      </c>
      <c r="J178" s="4">
        <v>60.855008881541401</v>
      </c>
      <c r="K178" s="4">
        <v>66.324420199360105</v>
      </c>
      <c r="L178" s="4">
        <v>72.064424238117496</v>
      </c>
      <c r="M178" s="4">
        <v>77.761095331576101</v>
      </c>
      <c r="N178" s="4">
        <v>83.443780201436795</v>
      </c>
      <c r="O178" s="4">
        <v>89.306972362496296</v>
      </c>
      <c r="P178" s="4">
        <v>95.452110923527698</v>
      </c>
      <c r="Q178" s="4">
        <v>101.63977287374701</v>
      </c>
      <c r="R178" s="4">
        <v>107.765556833166</v>
      </c>
      <c r="S178" s="4">
        <v>113.814643783389</v>
      </c>
      <c r="T178" s="4">
        <v>119.84347398032899</v>
      </c>
      <c r="U178" s="4">
        <v>125.893698222786</v>
      </c>
      <c r="V178" s="4">
        <v>131.93707961873699</v>
      </c>
      <c r="W178" s="4">
        <v>137.87943516031501</v>
      </c>
      <c r="X178" s="4"/>
      <c r="Y178" s="4"/>
      <c r="Z178" s="4"/>
      <c r="AA178" s="4"/>
      <c r="AB178" s="4"/>
      <c r="AC178" s="4"/>
      <c r="AD178" s="4"/>
      <c r="AE178" s="4"/>
    </row>
    <row r="179" spans="1:31" x14ac:dyDescent="0.35">
      <c r="A179" t="s">
        <v>168</v>
      </c>
      <c r="B179" t="s">
        <v>114</v>
      </c>
      <c r="C179" t="s">
        <v>152</v>
      </c>
      <c r="D179" t="s">
        <v>5</v>
      </c>
      <c r="E179" s="4"/>
      <c r="F179" s="4">
        <v>152.986507989453</v>
      </c>
      <c r="G179" s="4">
        <v>154.72965282611599</v>
      </c>
      <c r="H179" s="4">
        <v>172.945708488685</v>
      </c>
      <c r="I179" s="4">
        <v>193.66359727684801</v>
      </c>
      <c r="J179" s="4">
        <v>214.39654171819899</v>
      </c>
      <c r="K179" s="4">
        <v>237.50267186812599</v>
      </c>
      <c r="L179" s="4">
        <v>260.969041031252</v>
      </c>
      <c r="M179" s="4">
        <v>288.84149378262703</v>
      </c>
      <c r="N179" s="4">
        <v>319.15283026841399</v>
      </c>
      <c r="O179" s="4">
        <v>351.36704296266299</v>
      </c>
      <c r="P179" s="4">
        <v>382.16501045643997</v>
      </c>
      <c r="Q179" s="4">
        <v>410.67851615714198</v>
      </c>
      <c r="R179" s="4">
        <v>442.42455886858397</v>
      </c>
      <c r="S179" s="4">
        <v>477.55254403438499</v>
      </c>
      <c r="T179" s="4">
        <v>512.85843778567698</v>
      </c>
      <c r="U179" s="4">
        <v>545.27694722905403</v>
      </c>
      <c r="V179" s="4">
        <v>578.40311152112599</v>
      </c>
      <c r="W179" s="4">
        <v>611.93870180635201</v>
      </c>
      <c r="X179" s="4"/>
      <c r="Y179" s="4"/>
      <c r="Z179" s="4"/>
      <c r="AA179" s="4"/>
      <c r="AB179" s="4"/>
      <c r="AC179" s="4"/>
      <c r="AD179" s="4"/>
      <c r="AE179" s="4"/>
    </row>
    <row r="180" spans="1:31" x14ac:dyDescent="0.35">
      <c r="A180" t="s">
        <v>168</v>
      </c>
      <c r="B180" t="s">
        <v>114</v>
      </c>
      <c r="C180" t="s">
        <v>152</v>
      </c>
      <c r="D180" t="s">
        <v>4</v>
      </c>
      <c r="E180" s="4"/>
      <c r="F180" s="4">
        <v>8.9909654000000003</v>
      </c>
      <c r="G180" s="4">
        <v>9.0408010000000001</v>
      </c>
      <c r="H180" s="4">
        <v>9.28997899999999</v>
      </c>
      <c r="I180" s="4">
        <v>9.4405300000000008</v>
      </c>
      <c r="J180" s="4">
        <v>9.6279024999999905</v>
      </c>
      <c r="K180" s="4">
        <v>9.7473934999999994</v>
      </c>
      <c r="L180" s="4">
        <v>9.9054009999999995</v>
      </c>
      <c r="M180" s="4">
        <v>9.9189799999999995</v>
      </c>
      <c r="N180" s="4">
        <v>9.8676329999999908</v>
      </c>
      <c r="O180" s="4">
        <v>9.8029655000000009</v>
      </c>
      <c r="P180" s="4">
        <v>9.8116570000000003</v>
      </c>
      <c r="Q180" s="4">
        <v>9.8749674999999897</v>
      </c>
      <c r="R180" s="4">
        <v>9.8442319999999892</v>
      </c>
      <c r="S180" s="4">
        <v>9.7257235000000009</v>
      </c>
      <c r="T180" s="4">
        <v>9.5918144999999999</v>
      </c>
      <c r="U180" s="4">
        <v>9.4958974999999892</v>
      </c>
      <c r="V180" s="4">
        <v>9.3714934999999908</v>
      </c>
      <c r="W180" s="4">
        <v>9.2261120000000005</v>
      </c>
      <c r="X180" s="4"/>
      <c r="Y180" s="4"/>
      <c r="Z180" s="4"/>
      <c r="AA180" s="4"/>
      <c r="AB180" s="4"/>
      <c r="AC180" s="4"/>
      <c r="AD180" s="4"/>
      <c r="AE180" s="4"/>
    </row>
    <row r="181" spans="1:31" x14ac:dyDescent="0.35">
      <c r="A181" t="s">
        <v>168</v>
      </c>
      <c r="B181" t="s">
        <v>114</v>
      </c>
      <c r="C181" t="s">
        <v>152</v>
      </c>
      <c r="D181" t="s">
        <v>3</v>
      </c>
      <c r="E181" s="4"/>
      <c r="F181" s="4">
        <v>30.335492200000001</v>
      </c>
      <c r="G181" s="4">
        <v>30.570668000000001</v>
      </c>
      <c r="H181" s="4">
        <v>31.746547</v>
      </c>
      <c r="I181" s="4">
        <v>32.874246999999997</v>
      </c>
      <c r="J181" s="4">
        <v>33.919787999999997</v>
      </c>
      <c r="K181" s="4">
        <v>34.904670000000003</v>
      </c>
      <c r="L181" s="4">
        <v>35.870722999999998</v>
      </c>
      <c r="M181" s="4">
        <v>36.843783999999999</v>
      </c>
      <c r="N181" s="4">
        <v>37.741374999999998</v>
      </c>
      <c r="O181" s="4">
        <v>38.568534</v>
      </c>
      <c r="P181" s="4">
        <v>39.283279999999998</v>
      </c>
      <c r="Q181" s="4">
        <v>39.900098999999997</v>
      </c>
      <c r="R181" s="4">
        <v>40.414861000000002</v>
      </c>
      <c r="S181" s="4">
        <v>40.807965000000003</v>
      </c>
      <c r="T181" s="4">
        <v>41.047232999999999</v>
      </c>
      <c r="U181" s="4">
        <v>41.129095999999997</v>
      </c>
      <c r="V181" s="4">
        <v>41.083984999999998</v>
      </c>
      <c r="W181" s="4">
        <v>40.947476999999999</v>
      </c>
      <c r="X181" s="4"/>
      <c r="Y181" s="4"/>
      <c r="Z181" s="4"/>
      <c r="AA181" s="4"/>
      <c r="AB181" s="4"/>
      <c r="AC181" s="4"/>
      <c r="AD181" s="4"/>
      <c r="AE181" s="4"/>
    </row>
    <row r="182" spans="1:31" x14ac:dyDescent="0.35">
      <c r="A182" t="s">
        <v>168</v>
      </c>
      <c r="B182" t="s">
        <v>114</v>
      </c>
      <c r="C182" t="s">
        <v>87</v>
      </c>
      <c r="D182" t="s">
        <v>0</v>
      </c>
      <c r="E182" s="4"/>
      <c r="F182" s="4">
        <v>2951.884</v>
      </c>
      <c r="G182" s="4">
        <v>2935.82</v>
      </c>
      <c r="H182" s="4">
        <v>3409.83</v>
      </c>
      <c r="I182" s="4">
        <v>3706.49</v>
      </c>
      <c r="J182" s="4">
        <v>4214.96</v>
      </c>
      <c r="K182" s="4">
        <v>4880.88</v>
      </c>
      <c r="L182" s="4">
        <v>5692.08</v>
      </c>
      <c r="M182" s="4">
        <v>6623.24</v>
      </c>
      <c r="N182" s="4">
        <v>7653.93</v>
      </c>
      <c r="O182" s="4">
        <v>8756.61</v>
      </c>
      <c r="P182" s="4">
        <v>9929.7999999999993</v>
      </c>
      <c r="Q182" s="4">
        <v>11133.5</v>
      </c>
      <c r="R182" s="4">
        <v>12361.4</v>
      </c>
      <c r="S182" s="4">
        <v>13581.4</v>
      </c>
      <c r="T182" s="4">
        <v>14793.8</v>
      </c>
      <c r="U182" s="4">
        <v>15997</v>
      </c>
      <c r="V182" s="4">
        <v>17190.900000000001</v>
      </c>
      <c r="W182" s="4">
        <v>18375.099999999999</v>
      </c>
      <c r="X182" s="4"/>
      <c r="Y182" s="4"/>
      <c r="Z182" s="4"/>
      <c r="AA182" s="4"/>
      <c r="AB182" s="4"/>
      <c r="AC182" s="4"/>
      <c r="AD182" s="4"/>
      <c r="AE182" s="4"/>
    </row>
    <row r="183" spans="1:31" x14ac:dyDescent="0.35">
      <c r="A183" t="s">
        <v>168</v>
      </c>
      <c r="B183" t="s">
        <v>114</v>
      </c>
      <c r="C183" t="s">
        <v>87</v>
      </c>
      <c r="D183" t="s">
        <v>130</v>
      </c>
      <c r="E183" s="4"/>
      <c r="F183" s="4">
        <v>13.9525749996046</v>
      </c>
      <c r="G183" s="4">
        <v>13.811402894676799</v>
      </c>
      <c r="H183" s="4">
        <v>15.6729151596917</v>
      </c>
      <c r="I183" s="4">
        <v>16.679321655175698</v>
      </c>
      <c r="J183" s="4">
        <v>18.683091347549102</v>
      </c>
      <c r="K183" s="4">
        <v>21.440865918455899</v>
      </c>
      <c r="L183" s="4">
        <v>24.923479491095399</v>
      </c>
      <c r="M183" s="4">
        <v>29.073095977320801</v>
      </c>
      <c r="N183" s="4">
        <v>33.843873317889603</v>
      </c>
      <c r="O183" s="4">
        <v>39.174645394616</v>
      </c>
      <c r="P183" s="4">
        <v>45.138160783366999</v>
      </c>
      <c r="Q183" s="4">
        <v>51.624670363253003</v>
      </c>
      <c r="R183" s="4">
        <v>58.676441117915601</v>
      </c>
      <c r="S183" s="4">
        <v>66.213577169712295</v>
      </c>
      <c r="T183" s="4">
        <v>74.225085824229296</v>
      </c>
      <c r="U183" s="4">
        <v>82.702994634748606</v>
      </c>
      <c r="V183" s="4">
        <v>91.623365433996099</v>
      </c>
      <c r="W183" s="4">
        <v>100.95588800021901</v>
      </c>
      <c r="X183" s="4"/>
      <c r="Y183" s="4"/>
      <c r="Z183" s="4"/>
      <c r="AA183" s="4"/>
      <c r="AB183" s="4"/>
      <c r="AC183" s="4"/>
      <c r="AD183" s="4"/>
      <c r="AE183" s="4"/>
    </row>
    <row r="184" spans="1:31" x14ac:dyDescent="0.35">
      <c r="A184" t="s">
        <v>168</v>
      </c>
      <c r="B184" t="s">
        <v>114</v>
      </c>
      <c r="C184" t="s">
        <v>87</v>
      </c>
      <c r="D184" t="s">
        <v>5</v>
      </c>
      <c r="E184" s="4"/>
      <c r="F184" s="4">
        <v>44.996229649464901</v>
      </c>
      <c r="G184" s="4">
        <v>44.459845145618203</v>
      </c>
      <c r="H184" s="4">
        <v>50.009373925193998</v>
      </c>
      <c r="I184" s="4">
        <v>53.347482220534403</v>
      </c>
      <c r="J184" s="4">
        <v>60.088855224237697</v>
      </c>
      <c r="K184" s="4">
        <v>69.852949700260396</v>
      </c>
      <c r="L184" s="4">
        <v>82.805879996065201</v>
      </c>
      <c r="M184" s="4">
        <v>99.732291067517806</v>
      </c>
      <c r="N184" s="4">
        <v>119.952762878339</v>
      </c>
      <c r="O184" s="4">
        <v>143.09093803065301</v>
      </c>
      <c r="P184" s="4">
        <v>170.31426539255</v>
      </c>
      <c r="Q184" s="4">
        <v>200.204666046353</v>
      </c>
      <c r="R184" s="4">
        <v>232.88519690850899</v>
      </c>
      <c r="S184" s="4">
        <v>268.64279824307499</v>
      </c>
      <c r="T184" s="4">
        <v>308.58348970697801</v>
      </c>
      <c r="U184" s="4">
        <v>348.84023053112202</v>
      </c>
      <c r="V184" s="4">
        <v>392.258384024105</v>
      </c>
      <c r="W184" s="4">
        <v>438.774974637154</v>
      </c>
      <c r="X184" s="4"/>
      <c r="Y184" s="4"/>
      <c r="Z184" s="4"/>
      <c r="AA184" s="4"/>
      <c r="AB184" s="4"/>
      <c r="AC184" s="4"/>
      <c r="AD184" s="4"/>
      <c r="AE184" s="4"/>
    </row>
    <row r="185" spans="1:31" x14ac:dyDescent="0.35">
      <c r="A185" t="s">
        <v>168</v>
      </c>
      <c r="B185" t="s">
        <v>114</v>
      </c>
      <c r="C185" t="s">
        <v>87</v>
      </c>
      <c r="D185" t="s">
        <v>4</v>
      </c>
      <c r="E185" s="4"/>
      <c r="F185" s="4">
        <v>65.602918799999998</v>
      </c>
      <c r="G185" s="4">
        <v>66.033068499999999</v>
      </c>
      <c r="H185" s="4">
        <v>68.183817000000005</v>
      </c>
      <c r="I185" s="4">
        <v>69.478255500000003</v>
      </c>
      <c r="J185" s="4">
        <v>70.145453500000002</v>
      </c>
      <c r="K185" s="4">
        <v>69.873642000000004</v>
      </c>
      <c r="L185" s="4">
        <v>68.740046000000007</v>
      </c>
      <c r="M185" s="4">
        <v>66.410185999999996</v>
      </c>
      <c r="N185" s="4">
        <v>63.8078675</v>
      </c>
      <c r="O185" s="4">
        <v>61.196118499999997</v>
      </c>
      <c r="P185" s="4">
        <v>58.302808499999998</v>
      </c>
      <c r="Q185" s="4">
        <v>55.610591999999997</v>
      </c>
      <c r="R185" s="4">
        <v>53.079371999999999</v>
      </c>
      <c r="S185" s="4">
        <v>50.555607999999999</v>
      </c>
      <c r="T185" s="4">
        <v>47.940996499999997</v>
      </c>
      <c r="U185" s="4">
        <v>45.8576695</v>
      </c>
      <c r="V185" s="4">
        <v>43.825449499999998</v>
      </c>
      <c r="W185" s="4">
        <v>41.878185999999999</v>
      </c>
      <c r="X185" s="4"/>
      <c r="Y185" s="4"/>
      <c r="Z185" s="4"/>
      <c r="AA185" s="4"/>
      <c r="AB185" s="4"/>
      <c r="AC185" s="4"/>
      <c r="AD185" s="4"/>
      <c r="AE185" s="4"/>
    </row>
    <row r="186" spans="1:31" x14ac:dyDescent="0.35">
      <c r="A186" t="s">
        <v>168</v>
      </c>
      <c r="B186" t="s">
        <v>114</v>
      </c>
      <c r="C186" t="s">
        <v>87</v>
      </c>
      <c r="D186" t="s">
        <v>3</v>
      </c>
      <c r="E186" s="4"/>
      <c r="F186" s="4">
        <v>211.56553539999999</v>
      </c>
      <c r="G186" s="4">
        <v>212.56493800000001</v>
      </c>
      <c r="H186" s="4">
        <v>217.56195099999999</v>
      </c>
      <c r="I186" s="4">
        <v>222.22066799999999</v>
      </c>
      <c r="J186" s="4">
        <v>225.60292200000001</v>
      </c>
      <c r="K186" s="4">
        <v>227.64379099999999</v>
      </c>
      <c r="L186" s="4">
        <v>228.382237</v>
      </c>
      <c r="M186" s="4">
        <v>227.81337099999999</v>
      </c>
      <c r="N186" s="4">
        <v>226.154079</v>
      </c>
      <c r="O186" s="4">
        <v>223.52748600000001</v>
      </c>
      <c r="P186" s="4">
        <v>219.98680999999999</v>
      </c>
      <c r="Q186" s="4">
        <v>215.66239400000001</v>
      </c>
      <c r="R186" s="4">
        <v>210.670582</v>
      </c>
      <c r="S186" s="4">
        <v>205.11503200000001</v>
      </c>
      <c r="T186" s="4">
        <v>199.30997500000001</v>
      </c>
      <c r="U186" s="4">
        <v>193.42709500000001</v>
      </c>
      <c r="V186" s="4">
        <v>187.625721</v>
      </c>
      <c r="W186" s="4">
        <v>182.011177</v>
      </c>
      <c r="X186" s="4"/>
      <c r="Y186" s="4"/>
      <c r="Z186" s="4"/>
      <c r="AA186" s="4"/>
      <c r="AB186" s="4"/>
      <c r="AC186" s="4"/>
      <c r="AD186" s="4"/>
      <c r="AE186" s="4"/>
    </row>
    <row r="187" spans="1:31" x14ac:dyDescent="0.35">
      <c r="A187" t="s">
        <v>168</v>
      </c>
      <c r="B187" t="s">
        <v>114</v>
      </c>
      <c r="C187" t="s">
        <v>88</v>
      </c>
      <c r="D187" t="s">
        <v>0</v>
      </c>
      <c r="E187" s="4"/>
      <c r="F187" s="4">
        <v>1638.8820000000001</v>
      </c>
      <c r="G187" s="4">
        <v>1649.89</v>
      </c>
      <c r="H187" s="4">
        <v>1862.51</v>
      </c>
      <c r="I187" s="4">
        <v>2067.36</v>
      </c>
      <c r="J187" s="4">
        <v>2297.65</v>
      </c>
      <c r="K187" s="4">
        <v>2553.44</v>
      </c>
      <c r="L187" s="4">
        <v>2820.77</v>
      </c>
      <c r="M187" s="4">
        <v>3088.48</v>
      </c>
      <c r="N187" s="4">
        <v>3356.24</v>
      </c>
      <c r="O187" s="4">
        <v>3626.62</v>
      </c>
      <c r="P187" s="4">
        <v>3905.57</v>
      </c>
      <c r="Q187" s="4">
        <v>4186.18</v>
      </c>
      <c r="R187" s="4">
        <v>4457.47</v>
      </c>
      <c r="S187" s="4">
        <v>4713.7700000000004</v>
      </c>
      <c r="T187" s="4">
        <v>4953.5600000000004</v>
      </c>
      <c r="U187" s="4">
        <v>5176.92</v>
      </c>
      <c r="V187" s="4">
        <v>5384.35</v>
      </c>
      <c r="W187" s="4">
        <v>5574.02</v>
      </c>
      <c r="X187" s="4"/>
      <c r="Y187" s="4"/>
      <c r="Z187" s="4"/>
      <c r="AA187" s="4"/>
      <c r="AB187" s="4"/>
      <c r="AC187" s="4"/>
      <c r="AD187" s="4"/>
      <c r="AE187" s="4"/>
    </row>
    <row r="188" spans="1:31" x14ac:dyDescent="0.35">
      <c r="A188" t="s">
        <v>168</v>
      </c>
      <c r="B188" t="s">
        <v>114</v>
      </c>
      <c r="C188" t="s">
        <v>88</v>
      </c>
      <c r="D188" t="s">
        <v>130</v>
      </c>
      <c r="E188" s="4"/>
      <c r="F188" s="4">
        <v>43.609113363317498</v>
      </c>
      <c r="G188" s="4">
        <v>43.6961620770631</v>
      </c>
      <c r="H188" s="4">
        <v>48.197227637893903</v>
      </c>
      <c r="I188" s="4">
        <v>52.4138577274692</v>
      </c>
      <c r="J188" s="4">
        <v>57.175575113896997</v>
      </c>
      <c r="K188" s="4">
        <v>62.487981151018701</v>
      </c>
      <c r="L188" s="4">
        <v>67.962163407469404</v>
      </c>
      <c r="M188" s="4">
        <v>73.236978755518706</v>
      </c>
      <c r="N188" s="4">
        <v>78.529159493438002</v>
      </c>
      <c r="O188" s="4">
        <v>83.806259372864801</v>
      </c>
      <c r="P188" s="4">
        <v>89.238785892605094</v>
      </c>
      <c r="Q188" s="4">
        <v>94.658220392985697</v>
      </c>
      <c r="R188" s="4">
        <v>99.940783986300204</v>
      </c>
      <c r="S188" s="4">
        <v>105.109128176467</v>
      </c>
      <c r="T188" s="4">
        <v>110.25818755898101</v>
      </c>
      <c r="U188" s="4">
        <v>115.453957278432</v>
      </c>
      <c r="V188" s="4">
        <v>120.684428090048</v>
      </c>
      <c r="W188" s="4">
        <v>125.851435870773</v>
      </c>
      <c r="X188" s="4"/>
      <c r="Y188" s="4"/>
      <c r="Z188" s="4"/>
      <c r="AA188" s="4"/>
      <c r="AB188" s="4"/>
      <c r="AC188" s="4"/>
      <c r="AD188" s="4"/>
      <c r="AE188" s="4"/>
    </row>
    <row r="189" spans="1:31" x14ac:dyDescent="0.35">
      <c r="A189" t="s">
        <v>168</v>
      </c>
      <c r="B189" t="s">
        <v>114</v>
      </c>
      <c r="C189" t="s">
        <v>88</v>
      </c>
      <c r="D189" t="s">
        <v>5</v>
      </c>
      <c r="E189" s="4"/>
      <c r="F189" s="4">
        <v>143.53900535108801</v>
      </c>
      <c r="G189" s="4">
        <v>144.59831656180501</v>
      </c>
      <c r="H189" s="4">
        <v>163.77201369821299</v>
      </c>
      <c r="I189" s="4">
        <v>184.39748067887501</v>
      </c>
      <c r="J189" s="4">
        <v>205.16753592641899</v>
      </c>
      <c r="K189" s="4">
        <v>227.83706077485601</v>
      </c>
      <c r="L189" s="4">
        <v>252.128721805156</v>
      </c>
      <c r="M189" s="4">
        <v>279.39012499453298</v>
      </c>
      <c r="N189" s="4">
        <v>307.62263432906502</v>
      </c>
      <c r="O189" s="4">
        <v>336.64774731489001</v>
      </c>
      <c r="P189" s="4">
        <v>365.45330017691202</v>
      </c>
      <c r="Q189" s="4">
        <v>391.81094184688999</v>
      </c>
      <c r="R189" s="4">
        <v>419.29046357752298</v>
      </c>
      <c r="S189" s="4">
        <v>449.28684623799001</v>
      </c>
      <c r="T189" s="4">
        <v>478.82122572785897</v>
      </c>
      <c r="U189" s="4">
        <v>505.17795893143199</v>
      </c>
      <c r="V189" s="4">
        <v>532.59733377383895</v>
      </c>
      <c r="W189" s="4">
        <v>561.30446932296798</v>
      </c>
      <c r="X189" s="4"/>
      <c r="Y189" s="4"/>
      <c r="Z189" s="4"/>
      <c r="AA189" s="4"/>
      <c r="AB189" s="4"/>
      <c r="AC189" s="4"/>
      <c r="AD189" s="4"/>
      <c r="AE189" s="4"/>
    </row>
    <row r="190" spans="1:31" x14ac:dyDescent="0.35">
      <c r="A190" t="s">
        <v>168</v>
      </c>
      <c r="B190" t="s">
        <v>114</v>
      </c>
      <c r="C190" t="s">
        <v>88</v>
      </c>
      <c r="D190" t="s">
        <v>4</v>
      </c>
      <c r="E190" s="4"/>
      <c r="F190" s="4">
        <v>11.417676999999999</v>
      </c>
      <c r="G190" s="4">
        <v>11.4101605</v>
      </c>
      <c r="H190" s="4">
        <v>11.372578000000001</v>
      </c>
      <c r="I190" s="4">
        <v>11.211433</v>
      </c>
      <c r="J190" s="4">
        <v>11.1988965</v>
      </c>
      <c r="K190" s="4">
        <v>11.207307500000001</v>
      </c>
      <c r="L190" s="4">
        <v>11.187817000000001</v>
      </c>
      <c r="M190" s="4">
        <v>11.054363499999999</v>
      </c>
      <c r="N190" s="4">
        <v>10.9102505</v>
      </c>
      <c r="O190" s="4">
        <v>10.772743999999999</v>
      </c>
      <c r="P190" s="4">
        <v>10.6869195</v>
      </c>
      <c r="Q190" s="4">
        <v>10.6841835</v>
      </c>
      <c r="R190" s="4">
        <v>10.630983499999999</v>
      </c>
      <c r="S190" s="4">
        <v>10.491671500000001</v>
      </c>
      <c r="T190" s="4">
        <v>10.3453225</v>
      </c>
      <c r="U190" s="4">
        <v>10.2477155</v>
      </c>
      <c r="V190" s="4">
        <v>10.109607499999999</v>
      </c>
      <c r="W190" s="4">
        <v>9.9304749999999995</v>
      </c>
      <c r="X190" s="4"/>
      <c r="Y190" s="4"/>
      <c r="Z190" s="4"/>
      <c r="AA190" s="4"/>
      <c r="AB190" s="4"/>
      <c r="AC190" s="4"/>
      <c r="AD190" s="4"/>
      <c r="AE190" s="4"/>
    </row>
    <row r="191" spans="1:31" x14ac:dyDescent="0.35">
      <c r="A191" t="s">
        <v>168</v>
      </c>
      <c r="B191" t="s">
        <v>114</v>
      </c>
      <c r="C191" t="s">
        <v>88</v>
      </c>
      <c r="D191" t="s">
        <v>3</v>
      </c>
      <c r="E191" s="4"/>
      <c r="F191" s="4">
        <v>37.581181399999998</v>
      </c>
      <c r="G191" s="4">
        <v>37.758235999999997</v>
      </c>
      <c r="H191" s="4">
        <v>38.643509000000002</v>
      </c>
      <c r="I191" s="4">
        <v>39.443004000000002</v>
      </c>
      <c r="J191" s="4">
        <v>40.185865999999997</v>
      </c>
      <c r="K191" s="4">
        <v>40.862898000000001</v>
      </c>
      <c r="L191" s="4">
        <v>41.505006000000002</v>
      </c>
      <c r="M191" s="4">
        <v>42.171045999999997</v>
      </c>
      <c r="N191" s="4">
        <v>42.738773999999999</v>
      </c>
      <c r="O191" s="4">
        <v>43.273856000000002</v>
      </c>
      <c r="P191" s="4">
        <v>43.765386999999997</v>
      </c>
      <c r="Q191" s="4">
        <v>44.224156999999998</v>
      </c>
      <c r="R191" s="4">
        <v>44.601111000000003</v>
      </c>
      <c r="S191" s="4">
        <v>44.846437999999999</v>
      </c>
      <c r="T191" s="4">
        <v>44.926912999999999</v>
      </c>
      <c r="U191" s="4">
        <v>44.839692999999997</v>
      </c>
      <c r="V191" s="4">
        <v>44.615118000000002</v>
      </c>
      <c r="W191" s="4">
        <v>44.290475999999998</v>
      </c>
      <c r="X191" s="4"/>
      <c r="Y191" s="4"/>
      <c r="Z191" s="4"/>
      <c r="AA191" s="4"/>
      <c r="AB191" s="4"/>
      <c r="AC191" s="4"/>
      <c r="AD191" s="4"/>
      <c r="AE191" s="4"/>
    </row>
    <row r="192" spans="1:31" x14ac:dyDescent="0.35">
      <c r="A192" t="s">
        <v>168</v>
      </c>
      <c r="B192" t="s">
        <v>114</v>
      </c>
      <c r="C192" t="s">
        <v>89</v>
      </c>
      <c r="D192" t="s">
        <v>0</v>
      </c>
      <c r="E192" s="4"/>
      <c r="F192" s="4">
        <v>22790.178</v>
      </c>
      <c r="G192" s="4">
        <v>23934.23</v>
      </c>
      <c r="H192" s="4">
        <v>30621.063999999998</v>
      </c>
      <c r="I192" s="4">
        <v>36764.862999999998</v>
      </c>
      <c r="J192" s="4">
        <v>42329.54</v>
      </c>
      <c r="K192" s="4">
        <v>46773.690999999999</v>
      </c>
      <c r="L192" s="4">
        <v>51015.241999999998</v>
      </c>
      <c r="M192" s="4">
        <v>54968.093000000001</v>
      </c>
      <c r="N192" s="4">
        <v>58394.22</v>
      </c>
      <c r="O192" s="4">
        <v>61697.002999999997</v>
      </c>
      <c r="P192" s="4">
        <v>64826.188000000002</v>
      </c>
      <c r="Q192" s="4">
        <v>67343.278000000006</v>
      </c>
      <c r="R192" s="4">
        <v>69215.732999999993</v>
      </c>
      <c r="S192" s="4">
        <v>70589.823999999993</v>
      </c>
      <c r="T192" s="4">
        <v>71599.317999999999</v>
      </c>
      <c r="U192" s="4">
        <v>72415.240000000005</v>
      </c>
      <c r="V192" s="4">
        <v>73078.625</v>
      </c>
      <c r="W192" s="4">
        <v>73453.710999999996</v>
      </c>
      <c r="X192" s="4"/>
      <c r="Y192" s="4"/>
      <c r="Z192" s="4"/>
      <c r="AA192" s="4"/>
      <c r="AB192" s="4"/>
      <c r="AC192" s="4"/>
      <c r="AD192" s="4"/>
      <c r="AE192" s="4"/>
    </row>
    <row r="193" spans="1:31" x14ac:dyDescent="0.35">
      <c r="A193" t="s">
        <v>168</v>
      </c>
      <c r="B193" t="s">
        <v>114</v>
      </c>
      <c r="C193" t="s">
        <v>89</v>
      </c>
      <c r="D193" t="s">
        <v>130</v>
      </c>
      <c r="E193" s="4"/>
      <c r="F193" s="4">
        <v>15.9258433742124</v>
      </c>
      <c r="G193" s="4">
        <v>16.719686520416701</v>
      </c>
      <c r="H193" s="4">
        <v>21.354992347346599</v>
      </c>
      <c r="I193" s="4">
        <v>25.821265711231199</v>
      </c>
      <c r="J193" s="4">
        <v>30.098061695404301</v>
      </c>
      <c r="K193" s="4">
        <v>33.815563389450602</v>
      </c>
      <c r="L193" s="4">
        <v>37.711350362574301</v>
      </c>
      <c r="M193" s="4">
        <v>41.849959689751202</v>
      </c>
      <c r="N193" s="4">
        <v>46.162257358039</v>
      </c>
      <c r="O193" s="4">
        <v>50.966784979152699</v>
      </c>
      <c r="P193" s="4">
        <v>56.176562022035398</v>
      </c>
      <c r="Q193" s="4">
        <v>61.289648821900599</v>
      </c>
      <c r="R193" s="4">
        <v>66.190940525128696</v>
      </c>
      <c r="S193" s="4">
        <v>71.051841154976501</v>
      </c>
      <c r="T193" s="4">
        <v>75.983316226789697</v>
      </c>
      <c r="U193" s="4">
        <v>81.006611497992907</v>
      </c>
      <c r="V193" s="4">
        <v>86.061681786919607</v>
      </c>
      <c r="W193" s="4">
        <v>91.0896937232353</v>
      </c>
      <c r="X193" s="4"/>
      <c r="Y193" s="4"/>
      <c r="Z193" s="4"/>
      <c r="AA193" s="4"/>
      <c r="AB193" s="4"/>
      <c r="AC193" s="4"/>
      <c r="AD193" s="4"/>
      <c r="AE193" s="4"/>
    </row>
    <row r="194" spans="1:31" x14ac:dyDescent="0.35">
      <c r="A194" t="s">
        <v>168</v>
      </c>
      <c r="B194" t="s">
        <v>114</v>
      </c>
      <c r="C194" t="s">
        <v>89</v>
      </c>
      <c r="D194" t="s">
        <v>5</v>
      </c>
      <c r="E194" s="4"/>
      <c r="F194" s="4">
        <v>49.519809333700699</v>
      </c>
      <c r="G194" s="4">
        <v>52.058737600207799</v>
      </c>
      <c r="H194" s="4">
        <v>66.944650608245098</v>
      </c>
      <c r="I194" s="4">
        <v>81.719154520629999</v>
      </c>
      <c r="J194" s="4">
        <v>98.265387438145595</v>
      </c>
      <c r="K194" s="4">
        <v>115.061936080414</v>
      </c>
      <c r="L194" s="4">
        <v>130.25640557538901</v>
      </c>
      <c r="M194" s="4">
        <v>150.05638727473399</v>
      </c>
      <c r="N194" s="4">
        <v>175.67061464483899</v>
      </c>
      <c r="O194" s="4">
        <v>201.171754576008</v>
      </c>
      <c r="P194" s="4">
        <v>223.436616706959</v>
      </c>
      <c r="Q194" s="4">
        <v>245.84879741853899</v>
      </c>
      <c r="R194" s="4">
        <v>272.799458039157</v>
      </c>
      <c r="S194" s="4">
        <v>308.16498096713099</v>
      </c>
      <c r="T194" s="4">
        <v>346.41164411323899</v>
      </c>
      <c r="U194" s="4">
        <v>369.45258501849202</v>
      </c>
      <c r="V194" s="4">
        <v>388.74697409804099</v>
      </c>
      <c r="W194" s="4">
        <v>408.83610314287398</v>
      </c>
      <c r="X194" s="4"/>
      <c r="Y194" s="4"/>
      <c r="Z194" s="4"/>
      <c r="AA194" s="4"/>
      <c r="AB194" s="4"/>
      <c r="AC194" s="4"/>
      <c r="AD194" s="4"/>
      <c r="AE194" s="4"/>
    </row>
    <row r="195" spans="1:31" x14ac:dyDescent="0.35">
      <c r="A195" t="s">
        <v>168</v>
      </c>
      <c r="B195" t="s">
        <v>114</v>
      </c>
      <c r="C195" t="s">
        <v>89</v>
      </c>
      <c r="D195" t="s">
        <v>4</v>
      </c>
      <c r="E195" s="4"/>
      <c r="F195" s="4">
        <v>460.22346019999998</v>
      </c>
      <c r="G195" s="4">
        <v>459.75432949999998</v>
      </c>
      <c r="H195" s="4">
        <v>457.40867600000001</v>
      </c>
      <c r="I195" s="4">
        <v>449.89284600000002</v>
      </c>
      <c r="J195" s="4">
        <v>430.76754799999998</v>
      </c>
      <c r="K195" s="4">
        <v>406.50881249999998</v>
      </c>
      <c r="L195" s="4">
        <v>391.65246250000001</v>
      </c>
      <c r="M195" s="4">
        <v>366.31624950000003</v>
      </c>
      <c r="N195" s="4">
        <v>332.407444</v>
      </c>
      <c r="O195" s="4">
        <v>306.6881985</v>
      </c>
      <c r="P195" s="4">
        <v>290.132338</v>
      </c>
      <c r="Q195" s="4">
        <v>273.92152700000003</v>
      </c>
      <c r="R195" s="4">
        <v>253.72386549999999</v>
      </c>
      <c r="S195" s="4">
        <v>229.06504100000001</v>
      </c>
      <c r="T195" s="4">
        <v>206.68854300000001</v>
      </c>
      <c r="U195" s="4">
        <v>196.006857</v>
      </c>
      <c r="V195" s="4">
        <v>187.98506449999999</v>
      </c>
      <c r="W195" s="4">
        <v>179.66542200000001</v>
      </c>
      <c r="X195" s="4"/>
      <c r="Y195" s="4"/>
      <c r="Z195" s="4"/>
      <c r="AA195" s="4"/>
      <c r="AB195" s="4"/>
      <c r="AC195" s="4"/>
      <c r="AD195" s="4"/>
      <c r="AE195" s="4"/>
    </row>
    <row r="196" spans="1:31" x14ac:dyDescent="0.35">
      <c r="A196" t="s">
        <v>168</v>
      </c>
      <c r="B196" t="s">
        <v>114</v>
      </c>
      <c r="C196" t="s">
        <v>89</v>
      </c>
      <c r="D196" t="s">
        <v>3</v>
      </c>
      <c r="E196" s="4"/>
      <c r="F196" s="4">
        <v>1431.0185944</v>
      </c>
      <c r="G196" s="4">
        <v>1431.4999250000001</v>
      </c>
      <c r="H196" s="4">
        <v>1433.9065780000001</v>
      </c>
      <c r="I196" s="4">
        <v>1423.8211020000001</v>
      </c>
      <c r="J196" s="4">
        <v>1406.387575</v>
      </c>
      <c r="K196" s="4">
        <v>1383.20011</v>
      </c>
      <c r="L196" s="4">
        <v>1352.78216</v>
      </c>
      <c r="M196" s="4">
        <v>1313.456295</v>
      </c>
      <c r="N196" s="4">
        <v>1264.9775669999999</v>
      </c>
      <c r="O196" s="4">
        <v>1210.533547</v>
      </c>
      <c r="P196" s="4">
        <v>1153.9721489999999</v>
      </c>
      <c r="Q196" s="4">
        <v>1098.7708250000001</v>
      </c>
      <c r="R196" s="4">
        <v>1045.697983</v>
      </c>
      <c r="S196" s="4">
        <v>993.49746400000004</v>
      </c>
      <c r="T196" s="4">
        <v>942.30314699999894</v>
      </c>
      <c r="U196" s="4">
        <v>893.94234200000096</v>
      </c>
      <c r="V196" s="4">
        <v>849.14242300000103</v>
      </c>
      <c r="W196" s="4">
        <v>806.38882400000102</v>
      </c>
      <c r="X196" s="4"/>
      <c r="Y196" s="4"/>
      <c r="Z196" s="4"/>
      <c r="AA196" s="4"/>
      <c r="AB196" s="4"/>
      <c r="AC196" s="4"/>
      <c r="AD196" s="4"/>
      <c r="AE196" s="4"/>
    </row>
    <row r="197" spans="1:31" x14ac:dyDescent="0.35">
      <c r="A197" t="s">
        <v>168</v>
      </c>
      <c r="B197" t="s">
        <v>114</v>
      </c>
      <c r="C197" t="s">
        <v>153</v>
      </c>
      <c r="D197" t="s">
        <v>0</v>
      </c>
      <c r="E197" s="4"/>
      <c r="F197" s="4">
        <v>1044.8878</v>
      </c>
      <c r="G197" s="4">
        <v>1057.941</v>
      </c>
      <c r="H197" s="4">
        <v>1182.175</v>
      </c>
      <c r="I197" s="4">
        <v>1303.604</v>
      </c>
      <c r="J197" s="4">
        <v>1408.6179999999999</v>
      </c>
      <c r="K197" s="4">
        <v>1508.2919999999999</v>
      </c>
      <c r="L197" s="4">
        <v>1608.011</v>
      </c>
      <c r="M197" s="4">
        <v>1709.31</v>
      </c>
      <c r="N197" s="4">
        <v>1813.9469999999999</v>
      </c>
      <c r="O197" s="4">
        <v>1924.6669999999999</v>
      </c>
      <c r="P197" s="4">
        <v>2041.164</v>
      </c>
      <c r="Q197" s="4">
        <v>2156.1550000000002</v>
      </c>
      <c r="R197" s="4">
        <v>2266.377</v>
      </c>
      <c r="S197" s="4">
        <v>2370.5410000000002</v>
      </c>
      <c r="T197" s="4">
        <v>2467.1039999999998</v>
      </c>
      <c r="U197" s="4">
        <v>2555.915</v>
      </c>
      <c r="V197" s="4">
        <v>2638.2460000000001</v>
      </c>
      <c r="W197" s="4">
        <v>2713.9459999999999</v>
      </c>
      <c r="X197" s="4"/>
      <c r="Y197" s="4"/>
      <c r="Z197" s="4"/>
      <c r="AA197" s="4"/>
      <c r="AB197" s="4"/>
      <c r="AC197" s="4"/>
      <c r="AD197" s="4"/>
      <c r="AE197" s="4"/>
    </row>
    <row r="198" spans="1:31" x14ac:dyDescent="0.35">
      <c r="A198" t="s">
        <v>168</v>
      </c>
      <c r="B198" t="s">
        <v>114</v>
      </c>
      <c r="C198" t="s">
        <v>153</v>
      </c>
      <c r="D198" t="s">
        <v>130</v>
      </c>
      <c r="E198" s="4"/>
      <c r="F198" s="4">
        <v>48.404332479691902</v>
      </c>
      <c r="G198" s="4">
        <v>48.848942980130801</v>
      </c>
      <c r="H198" s="4">
        <v>53.708141280567801</v>
      </c>
      <c r="I198" s="4">
        <v>58.582198310468698</v>
      </c>
      <c r="J198" s="4">
        <v>62.663889489821599</v>
      </c>
      <c r="K198" s="4">
        <v>66.391070879611704</v>
      </c>
      <c r="L198" s="4">
        <v>69.917431035491802</v>
      </c>
      <c r="M198" s="4">
        <v>73.218200139856094</v>
      </c>
      <c r="N198" s="4">
        <v>76.656371141946195</v>
      </c>
      <c r="O198" s="4">
        <v>80.325764182517005</v>
      </c>
      <c r="P198" s="4">
        <v>84.219308272984705</v>
      </c>
      <c r="Q198" s="4">
        <v>87.964904036821494</v>
      </c>
      <c r="R198" s="4">
        <v>91.461440645305302</v>
      </c>
      <c r="S198" s="4">
        <v>94.786561389360998</v>
      </c>
      <c r="T198" s="4">
        <v>98.035798287310897</v>
      </c>
      <c r="U198" s="4">
        <v>101.24697561146201</v>
      </c>
      <c r="V198" s="4">
        <v>104.35041319385201</v>
      </c>
      <c r="W198" s="4">
        <v>107.22388480496301</v>
      </c>
      <c r="X198" s="4"/>
      <c r="Y198" s="4"/>
      <c r="Z198" s="4"/>
      <c r="AA198" s="4"/>
      <c r="AB198" s="4"/>
      <c r="AC198" s="4"/>
      <c r="AD198" s="4"/>
      <c r="AE198" s="4"/>
    </row>
    <row r="199" spans="1:31" x14ac:dyDescent="0.35">
      <c r="A199" t="s">
        <v>168</v>
      </c>
      <c r="B199" t="s">
        <v>114</v>
      </c>
      <c r="C199" t="s">
        <v>153</v>
      </c>
      <c r="D199" t="s">
        <v>5</v>
      </c>
      <c r="E199" s="4"/>
      <c r="F199" s="4">
        <v>169.455278358398</v>
      </c>
      <c r="G199" s="4">
        <v>171.310789271039</v>
      </c>
      <c r="H199" s="4">
        <v>189.980586119055</v>
      </c>
      <c r="I199" s="4">
        <v>210.51657550527</v>
      </c>
      <c r="J199" s="4">
        <v>229.138064086264</v>
      </c>
      <c r="K199" s="4">
        <v>246.211577392392</v>
      </c>
      <c r="L199" s="4">
        <v>262.99452711805901</v>
      </c>
      <c r="M199" s="4">
        <v>281.00352177074097</v>
      </c>
      <c r="N199" s="4">
        <v>301.25867192362398</v>
      </c>
      <c r="O199" s="4">
        <v>324.179748600165</v>
      </c>
      <c r="P199" s="4">
        <v>343.07229075133102</v>
      </c>
      <c r="Q199" s="4">
        <v>361.27779259722001</v>
      </c>
      <c r="R199" s="4">
        <v>381.22671503930701</v>
      </c>
      <c r="S199" s="4">
        <v>402.05704464095999</v>
      </c>
      <c r="T199" s="4">
        <v>420.893450716769</v>
      </c>
      <c r="U199" s="4">
        <v>436.11679002249002</v>
      </c>
      <c r="V199" s="4">
        <v>451.44756047686798</v>
      </c>
      <c r="W199" s="4">
        <v>466.99590475675097</v>
      </c>
      <c r="X199" s="4"/>
      <c r="Y199" s="4"/>
      <c r="Z199" s="4"/>
      <c r="AA199" s="4"/>
      <c r="AB199" s="4"/>
      <c r="AC199" s="4"/>
      <c r="AD199" s="4"/>
      <c r="AE199" s="4"/>
    </row>
    <row r="200" spans="1:31" x14ac:dyDescent="0.35">
      <c r="A200" t="s">
        <v>168</v>
      </c>
      <c r="B200" t="s">
        <v>114</v>
      </c>
      <c r="C200" t="s">
        <v>153</v>
      </c>
      <c r="D200" t="s">
        <v>4</v>
      </c>
      <c r="E200" s="4"/>
      <c r="F200" s="4">
        <v>6.1661567000000002</v>
      </c>
      <c r="G200" s="4">
        <v>6.1755655000000003</v>
      </c>
      <c r="H200" s="4">
        <v>6.2226094999999901</v>
      </c>
      <c r="I200" s="4">
        <v>6.1924054999999898</v>
      </c>
      <c r="J200" s="4">
        <v>6.1474640000000003</v>
      </c>
      <c r="K200" s="4">
        <v>6.1259994999999901</v>
      </c>
      <c r="L200" s="4">
        <v>6.11423749999999</v>
      </c>
      <c r="M200" s="4">
        <v>6.0828774999999897</v>
      </c>
      <c r="N200" s="4">
        <v>6.0212274999999904</v>
      </c>
      <c r="O200" s="4">
        <v>5.9370364999999996</v>
      </c>
      <c r="P200" s="4">
        <v>5.9496615000000004</v>
      </c>
      <c r="Q200" s="4">
        <v>5.9681359999999897</v>
      </c>
      <c r="R200" s="4">
        <v>5.9449584999999896</v>
      </c>
      <c r="S200" s="4">
        <v>5.8960314999999897</v>
      </c>
      <c r="T200" s="4">
        <v>5.8615879999999896</v>
      </c>
      <c r="U200" s="4">
        <v>5.8606204999999996</v>
      </c>
      <c r="V200" s="4">
        <v>5.8439699999999899</v>
      </c>
      <c r="W200" s="4">
        <v>5.8114984999999901</v>
      </c>
      <c r="X200" s="4"/>
      <c r="Y200" s="4"/>
      <c r="Z200" s="4"/>
      <c r="AA200" s="4"/>
      <c r="AB200" s="4"/>
      <c r="AC200" s="4"/>
      <c r="AD200" s="4"/>
      <c r="AE200" s="4"/>
    </row>
    <row r="201" spans="1:31" x14ac:dyDescent="0.35">
      <c r="A201" t="s">
        <v>168</v>
      </c>
      <c r="B201" t="s">
        <v>114</v>
      </c>
      <c r="C201" t="s">
        <v>153</v>
      </c>
      <c r="D201" t="s">
        <v>3</v>
      </c>
      <c r="E201" s="4"/>
      <c r="F201" s="4">
        <v>21.5866586</v>
      </c>
      <c r="G201" s="4">
        <v>21.657398000000001</v>
      </c>
      <c r="H201" s="4">
        <v>22.011095000000001</v>
      </c>
      <c r="I201" s="4">
        <v>22.252562000000001</v>
      </c>
      <c r="J201" s="4">
        <v>22.478943000000001</v>
      </c>
      <c r="K201" s="4">
        <v>22.718295999999999</v>
      </c>
      <c r="L201" s="4">
        <v>22.998714</v>
      </c>
      <c r="M201" s="4">
        <v>23.345424999999999</v>
      </c>
      <c r="N201" s="4">
        <v>23.663356</v>
      </c>
      <c r="O201" s="4">
        <v>23.960768000000002</v>
      </c>
      <c r="P201" s="4">
        <v>24.236294999999998</v>
      </c>
      <c r="Q201" s="4">
        <v>24.511537000000001</v>
      </c>
      <c r="R201" s="4">
        <v>24.779589999999999</v>
      </c>
      <c r="S201" s="4">
        <v>25.009252</v>
      </c>
      <c r="T201" s="4">
        <v>25.165337999999998</v>
      </c>
      <c r="U201" s="4">
        <v>25.244358999999999</v>
      </c>
      <c r="V201" s="4">
        <v>25.282564000000001</v>
      </c>
      <c r="W201" s="4">
        <v>25.311021</v>
      </c>
      <c r="X201" s="4"/>
      <c r="Y201" s="4"/>
      <c r="Z201" s="4"/>
      <c r="AA201" s="4"/>
      <c r="AB201" s="4"/>
      <c r="AC201" s="4"/>
      <c r="AD201" s="4"/>
      <c r="AE201" s="4"/>
    </row>
    <row r="202" spans="1:31" x14ac:dyDescent="0.35">
      <c r="A202" t="s">
        <v>168</v>
      </c>
      <c r="B202" t="s">
        <v>114</v>
      </c>
      <c r="C202" t="s">
        <v>154</v>
      </c>
      <c r="D202" t="s">
        <v>0</v>
      </c>
      <c r="E202" s="4"/>
      <c r="F202" s="4">
        <v>2339.0458600000002</v>
      </c>
      <c r="G202" s="4">
        <v>2388.8094000000001</v>
      </c>
      <c r="H202" s="4">
        <v>2754.9173000000001</v>
      </c>
      <c r="I202" s="4">
        <v>3140.1203999999998</v>
      </c>
      <c r="J202" s="4">
        <v>3442.8955999999998</v>
      </c>
      <c r="K202" s="4">
        <v>3704.4847</v>
      </c>
      <c r="L202" s="4">
        <v>3904.6314000000002</v>
      </c>
      <c r="M202" s="4">
        <v>4074.3867</v>
      </c>
      <c r="N202" s="4">
        <v>4224.9480999999996</v>
      </c>
      <c r="O202" s="4">
        <v>4367.4508999999998</v>
      </c>
      <c r="P202" s="4">
        <v>4504.1940999999997</v>
      </c>
      <c r="Q202" s="4">
        <v>4623.5778</v>
      </c>
      <c r="R202" s="4">
        <v>4720.0973999999997</v>
      </c>
      <c r="S202" s="4">
        <v>4796.1662999999999</v>
      </c>
      <c r="T202" s="4">
        <v>4860.7094999999999</v>
      </c>
      <c r="U202" s="4">
        <v>4922.866</v>
      </c>
      <c r="V202" s="4">
        <v>4986.3944000000001</v>
      </c>
      <c r="W202" s="4">
        <v>5046.2443999999996</v>
      </c>
      <c r="X202" s="4"/>
      <c r="Y202" s="4"/>
      <c r="Z202" s="4"/>
      <c r="AA202" s="4"/>
      <c r="AB202" s="4"/>
      <c r="AC202" s="4"/>
      <c r="AD202" s="4"/>
      <c r="AE202" s="4"/>
    </row>
    <row r="203" spans="1:31" x14ac:dyDescent="0.35">
      <c r="A203" t="s">
        <v>168</v>
      </c>
      <c r="B203" t="s">
        <v>114</v>
      </c>
      <c r="C203" t="s">
        <v>154</v>
      </c>
      <c r="D203" t="s">
        <v>130</v>
      </c>
      <c r="E203" s="4"/>
      <c r="F203" s="4">
        <v>33.765663160342797</v>
      </c>
      <c r="G203" s="4">
        <v>34.397715832469899</v>
      </c>
      <c r="H203" s="4">
        <v>39.179149843243799</v>
      </c>
      <c r="I203" s="4">
        <v>45.429074977538399</v>
      </c>
      <c r="J203" s="4">
        <v>50.7292951452404</v>
      </c>
      <c r="K203" s="4">
        <v>55.5694282608994</v>
      </c>
      <c r="L203" s="4">
        <v>59.554662339402299</v>
      </c>
      <c r="M203" s="4">
        <v>63.085940025148098</v>
      </c>
      <c r="N203" s="4">
        <v>66.455767810981897</v>
      </c>
      <c r="O203" s="4">
        <v>69.885483966537606</v>
      </c>
      <c r="P203" s="4">
        <v>73.468736273119703</v>
      </c>
      <c r="Q203" s="4">
        <v>77.020489470925696</v>
      </c>
      <c r="R203" s="4">
        <v>80.381773529673595</v>
      </c>
      <c r="S203" s="4">
        <v>83.480625577521096</v>
      </c>
      <c r="T203" s="4">
        <v>86.371006308303393</v>
      </c>
      <c r="U203" s="4">
        <v>89.144894837307106</v>
      </c>
      <c r="V203" s="4">
        <v>91.8559116900135</v>
      </c>
      <c r="W203" s="4">
        <v>94.4766028772667</v>
      </c>
      <c r="X203" s="4"/>
      <c r="Y203" s="4"/>
      <c r="Z203" s="4"/>
      <c r="AA203" s="4"/>
      <c r="AB203" s="4"/>
      <c r="AC203" s="4"/>
      <c r="AD203" s="4"/>
      <c r="AE203" s="4"/>
    </row>
    <row r="204" spans="1:31" x14ac:dyDescent="0.35">
      <c r="A204" t="s">
        <v>168</v>
      </c>
      <c r="B204" t="s">
        <v>114</v>
      </c>
      <c r="C204" t="s">
        <v>154</v>
      </c>
      <c r="D204" t="s">
        <v>5</v>
      </c>
      <c r="E204" s="4"/>
      <c r="F204" s="4">
        <v>109.765596387051</v>
      </c>
      <c r="G204" s="4">
        <v>112.43393038207699</v>
      </c>
      <c r="H204" s="4">
        <v>131.62075182167001</v>
      </c>
      <c r="I204" s="4">
        <v>156.159926000936</v>
      </c>
      <c r="J204" s="4">
        <v>176.14992731996301</v>
      </c>
      <c r="K204" s="4">
        <v>197.281056930239</v>
      </c>
      <c r="L204" s="4">
        <v>219.39192471039399</v>
      </c>
      <c r="M204" s="4">
        <v>243.666364255612</v>
      </c>
      <c r="N204" s="4">
        <v>267.627534162995</v>
      </c>
      <c r="O204" s="4">
        <v>289.16761627929702</v>
      </c>
      <c r="P204" s="4">
        <v>304.06725078276799</v>
      </c>
      <c r="Q204" s="4">
        <v>316.01002822000402</v>
      </c>
      <c r="R204" s="4">
        <v>331.33573595922797</v>
      </c>
      <c r="S204" s="4">
        <v>347.93677418732398</v>
      </c>
      <c r="T204" s="4">
        <v>366.21399755659502</v>
      </c>
      <c r="U204" s="4">
        <v>382.20409897298299</v>
      </c>
      <c r="V204" s="4">
        <v>396.89451818281498</v>
      </c>
      <c r="W204" s="4">
        <v>411.06524933410901</v>
      </c>
      <c r="X204" s="4"/>
      <c r="Y204" s="4"/>
      <c r="Z204" s="4"/>
      <c r="AA204" s="4"/>
      <c r="AB204" s="4"/>
      <c r="AC204" s="4"/>
      <c r="AD204" s="4"/>
      <c r="AE204" s="4"/>
    </row>
    <row r="205" spans="1:31" x14ac:dyDescent="0.35">
      <c r="A205" t="s">
        <v>168</v>
      </c>
      <c r="B205" t="s">
        <v>114</v>
      </c>
      <c r="C205" t="s">
        <v>154</v>
      </c>
      <c r="D205" t="s">
        <v>4</v>
      </c>
      <c r="E205" s="4"/>
      <c r="F205" s="4">
        <v>21.309462499999999</v>
      </c>
      <c r="G205" s="4">
        <v>21.246338999999999</v>
      </c>
      <c r="H205" s="4">
        <v>20.930721500000001</v>
      </c>
      <c r="I205" s="4">
        <v>20.108362499999998</v>
      </c>
      <c r="J205" s="4">
        <v>19.545256999999999</v>
      </c>
      <c r="K205" s="4">
        <v>18.777701</v>
      </c>
      <c r="L205" s="4">
        <v>17.7975165</v>
      </c>
      <c r="M205" s="4">
        <v>16.721170000000001</v>
      </c>
      <c r="N205" s="4">
        <v>15.786671999999999</v>
      </c>
      <c r="O205" s="4">
        <v>15.103527</v>
      </c>
      <c r="P205" s="4">
        <v>14.813151</v>
      </c>
      <c r="Q205" s="4">
        <v>14.631111000000001</v>
      </c>
      <c r="R205" s="4">
        <v>14.245663499999999</v>
      </c>
      <c r="S205" s="4">
        <v>13.784591499999999</v>
      </c>
      <c r="T205" s="4">
        <v>13.272866499999999</v>
      </c>
      <c r="U205" s="4">
        <v>12.880202000000001</v>
      </c>
      <c r="V205" s="4">
        <v>12.563525500000001</v>
      </c>
      <c r="W205" s="4">
        <v>12.276018000000001</v>
      </c>
      <c r="X205" s="4"/>
      <c r="Y205" s="4"/>
      <c r="Z205" s="4"/>
      <c r="AA205" s="4"/>
      <c r="AB205" s="4"/>
      <c r="AC205" s="4"/>
      <c r="AD205" s="4"/>
      <c r="AE205" s="4"/>
    </row>
    <row r="206" spans="1:31" x14ac:dyDescent="0.35">
      <c r="A206" t="s">
        <v>168</v>
      </c>
      <c r="B206" t="s">
        <v>114</v>
      </c>
      <c r="C206" t="s">
        <v>154</v>
      </c>
      <c r="D206" t="s">
        <v>3</v>
      </c>
      <c r="E206" s="4"/>
      <c r="F206" s="4">
        <v>69.272913399999993</v>
      </c>
      <c r="G206" s="4">
        <v>69.446745000000007</v>
      </c>
      <c r="H206" s="4">
        <v>70.315903000000006</v>
      </c>
      <c r="I206" s="4">
        <v>69.121381</v>
      </c>
      <c r="J206" s="4">
        <v>67.867996000000005</v>
      </c>
      <c r="K206" s="4">
        <v>66.664078000000003</v>
      </c>
      <c r="L206" s="4">
        <v>65.563823999999997</v>
      </c>
      <c r="M206" s="4">
        <v>64.584703000000005</v>
      </c>
      <c r="N206" s="4">
        <v>63.575341000000002</v>
      </c>
      <c r="O206" s="4">
        <v>62.494393000000002</v>
      </c>
      <c r="P206" s="4">
        <v>61.307630000000003</v>
      </c>
      <c r="Q206" s="4">
        <v>60.030490999999998</v>
      </c>
      <c r="R206" s="4">
        <v>58.720990999999998</v>
      </c>
      <c r="S206" s="4">
        <v>57.452447999999997</v>
      </c>
      <c r="T206" s="4">
        <v>56.277096999999998</v>
      </c>
      <c r="U206" s="4">
        <v>55.223196000000002</v>
      </c>
      <c r="V206" s="4">
        <v>54.284959000000001</v>
      </c>
      <c r="W206" s="4">
        <v>53.412635999999999</v>
      </c>
      <c r="X206" s="4"/>
      <c r="Y206" s="4"/>
      <c r="Z206" s="4"/>
      <c r="AA206" s="4"/>
      <c r="AB206" s="4"/>
      <c r="AC206" s="4"/>
      <c r="AD206" s="4"/>
      <c r="AE206" s="4"/>
    </row>
    <row r="207" spans="1:31" x14ac:dyDescent="0.35">
      <c r="A207" t="s">
        <v>168</v>
      </c>
      <c r="B207" t="s">
        <v>114</v>
      </c>
      <c r="C207" t="s">
        <v>155</v>
      </c>
      <c r="D207" t="s">
        <v>0</v>
      </c>
      <c r="E207" s="4"/>
      <c r="F207" s="4">
        <v>1902.9736800000001</v>
      </c>
      <c r="G207" s="4">
        <v>1938.7313999999999</v>
      </c>
      <c r="H207" s="4">
        <v>2280.1750000000002</v>
      </c>
      <c r="I207" s="4">
        <v>2513.2246</v>
      </c>
      <c r="J207" s="4">
        <v>2715.6408000000001</v>
      </c>
      <c r="K207" s="4">
        <v>2923.6669999999999</v>
      </c>
      <c r="L207" s="4">
        <v>3145.143</v>
      </c>
      <c r="M207" s="4">
        <v>3373.6909999999998</v>
      </c>
      <c r="N207" s="4">
        <v>3594.9810000000002</v>
      </c>
      <c r="O207" s="4">
        <v>3811.9569999999999</v>
      </c>
      <c r="P207" s="4">
        <v>4023.0320000000002</v>
      </c>
      <c r="Q207" s="4">
        <v>4217.3490000000002</v>
      </c>
      <c r="R207" s="4">
        <v>4392.308</v>
      </c>
      <c r="S207" s="4">
        <v>4547.1570000000002</v>
      </c>
      <c r="T207" s="4">
        <v>4683.3549999999996</v>
      </c>
      <c r="U207" s="4">
        <v>4802.3190000000004</v>
      </c>
      <c r="V207" s="4">
        <v>4902.8389999999999</v>
      </c>
      <c r="W207" s="4">
        <v>4981.2780000000002</v>
      </c>
      <c r="X207" s="4"/>
      <c r="Y207" s="4"/>
      <c r="Z207" s="4"/>
      <c r="AA207" s="4"/>
      <c r="AB207" s="4"/>
      <c r="AC207" s="4"/>
      <c r="AD207" s="4"/>
      <c r="AE207" s="4"/>
    </row>
    <row r="208" spans="1:31" x14ac:dyDescent="0.35">
      <c r="A208" t="s">
        <v>168</v>
      </c>
      <c r="B208" t="s">
        <v>114</v>
      </c>
      <c r="C208" t="s">
        <v>155</v>
      </c>
      <c r="D208" t="s">
        <v>130</v>
      </c>
      <c r="E208" s="4"/>
      <c r="F208" s="4">
        <v>55.3475854920286</v>
      </c>
      <c r="G208" s="4">
        <v>56.203752130363704</v>
      </c>
      <c r="H208" s="4">
        <v>65.041916868661502</v>
      </c>
      <c r="I208" s="4">
        <v>70.848031529602494</v>
      </c>
      <c r="J208" s="4">
        <v>75.717857574831001</v>
      </c>
      <c r="K208" s="4">
        <v>80.706670136381405</v>
      </c>
      <c r="L208" s="4">
        <v>86.030000483879704</v>
      </c>
      <c r="M208" s="4">
        <v>91.460972910189</v>
      </c>
      <c r="N208" s="4">
        <v>96.825308928234904</v>
      </c>
      <c r="O208" s="4">
        <v>102.141769874247</v>
      </c>
      <c r="P208" s="4">
        <v>107.34108742673899</v>
      </c>
      <c r="Q208" s="4">
        <v>112.03382828157601</v>
      </c>
      <c r="R208" s="4">
        <v>116.168011916225</v>
      </c>
      <c r="S208" s="4">
        <v>119.862717510569</v>
      </c>
      <c r="T208" s="4">
        <v>123.30681222314701</v>
      </c>
      <c r="U208" s="4">
        <v>126.598736711838</v>
      </c>
      <c r="V208" s="4">
        <v>129.69446625562199</v>
      </c>
      <c r="W208" s="4">
        <v>132.47429747130801</v>
      </c>
      <c r="X208" s="4"/>
      <c r="Y208" s="4"/>
      <c r="Z208" s="4"/>
      <c r="AA208" s="4"/>
      <c r="AB208" s="4"/>
      <c r="AC208" s="4"/>
      <c r="AD208" s="4"/>
      <c r="AE208" s="4"/>
    </row>
    <row r="209" spans="1:31" x14ac:dyDescent="0.35">
      <c r="A209" t="s">
        <v>168</v>
      </c>
      <c r="B209" t="s">
        <v>114</v>
      </c>
      <c r="C209" t="s">
        <v>155</v>
      </c>
      <c r="D209" t="s">
        <v>5</v>
      </c>
      <c r="E209" s="4"/>
      <c r="F209" s="4">
        <v>187.62061840887199</v>
      </c>
      <c r="G209" s="4">
        <v>191.07235367179001</v>
      </c>
      <c r="H209" s="4">
        <v>224.290818337004</v>
      </c>
      <c r="I209" s="4">
        <v>250.44436449143899</v>
      </c>
      <c r="J209" s="4">
        <v>274.84569638801901</v>
      </c>
      <c r="K209" s="4">
        <v>299.72838890558802</v>
      </c>
      <c r="L209" s="4">
        <v>324.57847223060702</v>
      </c>
      <c r="M209" s="4">
        <v>351.973978665544</v>
      </c>
      <c r="N209" s="4">
        <v>378.93985560259802</v>
      </c>
      <c r="O209" s="4">
        <v>405.94652339674002</v>
      </c>
      <c r="P209" s="4">
        <v>431.18948939232001</v>
      </c>
      <c r="Q209" s="4">
        <v>455.81830340028398</v>
      </c>
      <c r="R209" s="4">
        <v>480.25268791985701</v>
      </c>
      <c r="S209" s="4">
        <v>505.13992959390202</v>
      </c>
      <c r="T209" s="4">
        <v>527.34943501994701</v>
      </c>
      <c r="U209" s="4">
        <v>546.36830855630899</v>
      </c>
      <c r="V209" s="4">
        <v>565.34139358519997</v>
      </c>
      <c r="W209" s="4">
        <v>584.16811000089103</v>
      </c>
      <c r="X209" s="4"/>
      <c r="Y209" s="4"/>
      <c r="Z209" s="4"/>
      <c r="AA209" s="4"/>
      <c r="AB209" s="4"/>
      <c r="AC209" s="4"/>
      <c r="AD209" s="4"/>
      <c r="AE209" s="4"/>
    </row>
    <row r="210" spans="1:31" x14ac:dyDescent="0.35">
      <c r="A210" t="s">
        <v>168</v>
      </c>
      <c r="B210" t="s">
        <v>114</v>
      </c>
      <c r="C210" t="s">
        <v>155</v>
      </c>
      <c r="D210" t="s">
        <v>4</v>
      </c>
      <c r="E210" s="4"/>
      <c r="F210" s="4">
        <v>10.142668199999999</v>
      </c>
      <c r="G210" s="4">
        <v>10.146582499999999</v>
      </c>
      <c r="H210" s="4">
        <v>10.166154000000001</v>
      </c>
      <c r="I210" s="4">
        <v>10.035061499999999</v>
      </c>
      <c r="J210" s="4">
        <v>9.8806014999999903</v>
      </c>
      <c r="K210" s="4">
        <v>9.7543879999999898</v>
      </c>
      <c r="L210" s="4">
        <v>9.6899309999999907</v>
      </c>
      <c r="M210" s="4">
        <v>9.5850579999999894</v>
      </c>
      <c r="N210" s="4">
        <v>9.48694349999999</v>
      </c>
      <c r="O210" s="4">
        <v>9.3902934999999896</v>
      </c>
      <c r="P210" s="4">
        <v>9.3300789999999907</v>
      </c>
      <c r="Q210" s="4">
        <v>9.2522589999999898</v>
      </c>
      <c r="R210" s="4">
        <v>9.1458269999999899</v>
      </c>
      <c r="S210" s="4">
        <v>9.0017769999999899</v>
      </c>
      <c r="T210" s="4">
        <v>8.88093299999999</v>
      </c>
      <c r="U210" s="4">
        <v>8.7895269999999908</v>
      </c>
      <c r="V210" s="4">
        <v>8.6723509999999902</v>
      </c>
      <c r="W210" s="4">
        <v>8.52713099999999</v>
      </c>
      <c r="X210" s="4"/>
      <c r="Y210" s="4"/>
      <c r="Z210" s="4"/>
      <c r="AA210" s="4"/>
      <c r="AB210" s="4"/>
      <c r="AC210" s="4"/>
      <c r="AD210" s="4"/>
      <c r="AE210" s="4"/>
    </row>
    <row r="211" spans="1:31" x14ac:dyDescent="0.35">
      <c r="A211" t="s">
        <v>168</v>
      </c>
      <c r="B211" t="s">
        <v>114</v>
      </c>
      <c r="C211" t="s">
        <v>155</v>
      </c>
      <c r="D211" t="s">
        <v>3</v>
      </c>
      <c r="E211" s="4"/>
      <c r="F211" s="4">
        <v>34.382234799999999</v>
      </c>
      <c r="G211" s="4">
        <v>34.494697000000002</v>
      </c>
      <c r="H211" s="4">
        <v>35.057008000000003</v>
      </c>
      <c r="I211" s="4">
        <v>35.473457000000003</v>
      </c>
      <c r="J211" s="4">
        <v>35.865262000000001</v>
      </c>
      <c r="K211" s="4">
        <v>36.225841000000003</v>
      </c>
      <c r="L211" s="4">
        <v>36.558677000000003</v>
      </c>
      <c r="M211" s="4">
        <v>36.886673000000002</v>
      </c>
      <c r="N211" s="4">
        <v>37.128526000000001</v>
      </c>
      <c r="O211" s="4">
        <v>37.320256000000001</v>
      </c>
      <c r="P211" s="4">
        <v>37.478957000000001</v>
      </c>
      <c r="Q211" s="4">
        <v>37.643532</v>
      </c>
      <c r="R211" s="4">
        <v>37.809961000000001</v>
      </c>
      <c r="S211" s="4">
        <v>37.936374999999998</v>
      </c>
      <c r="T211" s="4">
        <v>37.981316</v>
      </c>
      <c r="U211" s="4">
        <v>37.933388000000001</v>
      </c>
      <c r="V211" s="4">
        <v>37.802993000000001</v>
      </c>
      <c r="W211" s="4">
        <v>37.601844999999997</v>
      </c>
      <c r="X211" s="4"/>
      <c r="Y211" s="4"/>
      <c r="Z211" s="4"/>
      <c r="AA211" s="4"/>
      <c r="AB211" s="4"/>
      <c r="AC211" s="4"/>
      <c r="AD211" s="4"/>
      <c r="AE211" s="4"/>
    </row>
    <row r="212" spans="1:31" x14ac:dyDescent="0.35">
      <c r="A212" t="s">
        <v>168</v>
      </c>
      <c r="B212" t="s">
        <v>114</v>
      </c>
      <c r="C212" t="s">
        <v>156</v>
      </c>
      <c r="D212" t="s">
        <v>0</v>
      </c>
      <c r="E212" s="4"/>
      <c r="F212" s="4">
        <v>2538.7013843</v>
      </c>
      <c r="G212" s="4">
        <v>2516.1308816000001</v>
      </c>
      <c r="H212" s="4">
        <v>2924.2710857000002</v>
      </c>
      <c r="I212" s="4">
        <v>3101.0280164000001</v>
      </c>
      <c r="J212" s="4">
        <v>3306.8373511999998</v>
      </c>
      <c r="K212" s="4">
        <v>3518.9546482000001</v>
      </c>
      <c r="L212" s="4">
        <v>3733.3340228000002</v>
      </c>
      <c r="M212" s="4">
        <v>3942.0070052999999</v>
      </c>
      <c r="N212" s="4">
        <v>4142.8711073000004</v>
      </c>
      <c r="O212" s="4">
        <v>4333.0166360000003</v>
      </c>
      <c r="P212" s="4">
        <v>4512.2387857000003</v>
      </c>
      <c r="Q212" s="4">
        <v>4674.6797901999998</v>
      </c>
      <c r="R212" s="4">
        <v>4821.7473189000002</v>
      </c>
      <c r="S212" s="4">
        <v>4958.2025906999997</v>
      </c>
      <c r="T212" s="4">
        <v>5085.5910244999995</v>
      </c>
      <c r="U212" s="4">
        <v>5201.5268764000002</v>
      </c>
      <c r="V212" s="4">
        <v>5301.6009270000004</v>
      </c>
      <c r="W212" s="4">
        <v>5379.0350466999998</v>
      </c>
      <c r="X212" s="4"/>
      <c r="Y212" s="4"/>
      <c r="Z212" s="4"/>
      <c r="AA212" s="4"/>
      <c r="AB212" s="4"/>
      <c r="AC212" s="4"/>
      <c r="AD212" s="4"/>
      <c r="AE212" s="4"/>
    </row>
    <row r="213" spans="1:31" x14ac:dyDescent="0.35">
      <c r="A213" t="s">
        <v>168</v>
      </c>
      <c r="B213" t="s">
        <v>114</v>
      </c>
      <c r="C213" t="s">
        <v>156</v>
      </c>
      <c r="D213" t="s">
        <v>130</v>
      </c>
      <c r="E213" s="4"/>
      <c r="F213" s="4">
        <v>35.198847393732699</v>
      </c>
      <c r="G213" s="4">
        <v>34.966455178051703</v>
      </c>
      <c r="H213" s="4">
        <v>41.112942645542297</v>
      </c>
      <c r="I213" s="4">
        <v>44.135269698966702</v>
      </c>
      <c r="J213" s="4">
        <v>47.583640252956002</v>
      </c>
      <c r="K213" s="4">
        <v>51.122875748129402</v>
      </c>
      <c r="L213" s="4">
        <v>54.721423541532602</v>
      </c>
      <c r="M213" s="4">
        <v>58.288644753845197</v>
      </c>
      <c r="N213" s="4">
        <v>62.020655851849</v>
      </c>
      <c r="O213" s="4">
        <v>65.886730373583504</v>
      </c>
      <c r="P213" s="4">
        <v>69.870002894961203</v>
      </c>
      <c r="Q213" s="4">
        <v>73.706054484018395</v>
      </c>
      <c r="R213" s="4">
        <v>77.255572384206403</v>
      </c>
      <c r="S213" s="4">
        <v>80.534252319381906</v>
      </c>
      <c r="T213" s="4">
        <v>83.653102022579503</v>
      </c>
      <c r="U213" s="4">
        <v>86.733526396179798</v>
      </c>
      <c r="V213" s="4">
        <v>89.8252443873197</v>
      </c>
      <c r="W213" s="4">
        <v>92.883979466968896</v>
      </c>
      <c r="X213" s="4"/>
      <c r="Y213" s="4"/>
      <c r="Z213" s="4"/>
      <c r="AA213" s="4"/>
      <c r="AB213" s="4"/>
      <c r="AC213" s="4"/>
      <c r="AD213" s="4"/>
      <c r="AE213" s="4"/>
    </row>
    <row r="214" spans="1:31" x14ac:dyDescent="0.35">
      <c r="A214" t="s">
        <v>168</v>
      </c>
      <c r="B214" t="s">
        <v>114</v>
      </c>
      <c r="C214" t="s">
        <v>156</v>
      </c>
      <c r="D214" t="s">
        <v>5</v>
      </c>
      <c r="E214" s="4"/>
      <c r="F214" s="4">
        <v>118.62794981055001</v>
      </c>
      <c r="G214" s="4">
        <v>118.147749989272</v>
      </c>
      <c r="H214" s="4">
        <v>140.751239708415</v>
      </c>
      <c r="I214" s="4">
        <v>155.72521799858399</v>
      </c>
      <c r="J214" s="4">
        <v>175.54849771881399</v>
      </c>
      <c r="K214" s="4">
        <v>198.291190161907</v>
      </c>
      <c r="L214" s="4">
        <v>221.49940325550301</v>
      </c>
      <c r="M214" s="4">
        <v>243.35235592642499</v>
      </c>
      <c r="N214" s="4">
        <v>263.28163359166399</v>
      </c>
      <c r="O214" s="4">
        <v>281.75214228505303</v>
      </c>
      <c r="P214" s="4">
        <v>299.17119349881301</v>
      </c>
      <c r="Q214" s="4">
        <v>317.32631289756102</v>
      </c>
      <c r="R214" s="4">
        <v>337.28479249335101</v>
      </c>
      <c r="S214" s="4">
        <v>358.49600143803201</v>
      </c>
      <c r="T214" s="4">
        <v>377.86922422080198</v>
      </c>
      <c r="U214" s="4">
        <v>394.20907521897402</v>
      </c>
      <c r="V214" s="4">
        <v>410.96866038937497</v>
      </c>
      <c r="W214" s="4">
        <v>428.85460455852802</v>
      </c>
      <c r="X214" s="4"/>
      <c r="Y214" s="4"/>
      <c r="Z214" s="4"/>
      <c r="AA214" s="4"/>
      <c r="AB214" s="4"/>
      <c r="AC214" s="4"/>
      <c r="AD214" s="4"/>
      <c r="AE214" s="4"/>
    </row>
    <row r="215" spans="1:31" x14ac:dyDescent="0.35">
      <c r="A215" t="s">
        <v>168</v>
      </c>
      <c r="B215" t="s">
        <v>114</v>
      </c>
      <c r="C215" t="s">
        <v>156</v>
      </c>
      <c r="D215" t="s">
        <v>4</v>
      </c>
      <c r="E215" s="4"/>
      <c r="F215" s="4">
        <v>21.400533249999999</v>
      </c>
      <c r="G215" s="4">
        <v>21.29647735</v>
      </c>
      <c r="H215" s="4">
        <v>20.776165750000001</v>
      </c>
      <c r="I215" s="4">
        <v>19.913460749999999</v>
      </c>
      <c r="J215" s="4">
        <v>18.837172599999999</v>
      </c>
      <c r="K215" s="4">
        <v>17.746399350000001</v>
      </c>
      <c r="L215" s="4">
        <v>16.854826549999999</v>
      </c>
      <c r="M215" s="4">
        <v>16.19876245</v>
      </c>
      <c r="N215" s="4">
        <v>15.73551125</v>
      </c>
      <c r="O215" s="4">
        <v>15.378824099999999</v>
      </c>
      <c r="P215" s="4">
        <v>15.082464099999999</v>
      </c>
      <c r="Q215" s="4">
        <v>14.7314597</v>
      </c>
      <c r="R215" s="4">
        <v>14.29577445</v>
      </c>
      <c r="S215" s="4">
        <v>13.83056595</v>
      </c>
      <c r="T215" s="4">
        <v>13.45860075</v>
      </c>
      <c r="U215" s="4">
        <v>13.194843049999999</v>
      </c>
      <c r="V215" s="4">
        <v>12.900256000000001</v>
      </c>
      <c r="W215" s="4">
        <v>12.542794199999999</v>
      </c>
      <c r="X215" s="4"/>
      <c r="Y215" s="4"/>
      <c r="Z215" s="4"/>
      <c r="AA215" s="4"/>
      <c r="AB215" s="4"/>
      <c r="AC215" s="4"/>
      <c r="AD215" s="4"/>
      <c r="AE215" s="4"/>
    </row>
    <row r="216" spans="1:31" x14ac:dyDescent="0.35">
      <c r="A216" t="s">
        <v>168</v>
      </c>
      <c r="B216" t="s">
        <v>114</v>
      </c>
      <c r="C216" t="s">
        <v>156</v>
      </c>
      <c r="D216" t="s">
        <v>3</v>
      </c>
      <c r="E216" s="4"/>
      <c r="F216" s="4">
        <v>72.124560099999997</v>
      </c>
      <c r="G216" s="4">
        <v>71.958420399999994</v>
      </c>
      <c r="H216" s="4">
        <v>71.127749499999993</v>
      </c>
      <c r="I216" s="4">
        <v>70.261902500000005</v>
      </c>
      <c r="J216" s="4">
        <v>69.495257899999999</v>
      </c>
      <c r="K216" s="4">
        <v>68.833268800000099</v>
      </c>
      <c r="L216" s="4">
        <v>68.224358600000002</v>
      </c>
      <c r="M216" s="4">
        <v>67.629072899999997</v>
      </c>
      <c r="N216" s="4">
        <v>66.7982473</v>
      </c>
      <c r="O216" s="4">
        <v>65.764632899999995</v>
      </c>
      <c r="P216" s="4">
        <v>64.5804866</v>
      </c>
      <c r="Q216" s="4">
        <v>63.423280800000001</v>
      </c>
      <c r="R216" s="4">
        <v>62.4129389</v>
      </c>
      <c r="S216" s="4">
        <v>61.566382599999997</v>
      </c>
      <c r="T216" s="4">
        <v>60.793812799999998</v>
      </c>
      <c r="U216" s="4">
        <v>59.971352400000001</v>
      </c>
      <c r="V216" s="4">
        <v>59.021280300000001</v>
      </c>
      <c r="W216" s="4">
        <v>57.911332799999997</v>
      </c>
      <c r="X216" s="4"/>
      <c r="Y216" s="4"/>
      <c r="Z216" s="4"/>
      <c r="AA216" s="4"/>
      <c r="AB216" s="4"/>
      <c r="AC216" s="4"/>
      <c r="AD216" s="4"/>
      <c r="AE216" s="4"/>
    </row>
    <row r="217" spans="1:31" x14ac:dyDescent="0.35">
      <c r="A217" t="s">
        <v>168</v>
      </c>
      <c r="B217" t="s">
        <v>114</v>
      </c>
      <c r="C217" t="s">
        <v>157</v>
      </c>
      <c r="D217" t="s">
        <v>0</v>
      </c>
      <c r="E217" s="4"/>
      <c r="F217" s="4">
        <v>1113.8172999999999</v>
      </c>
      <c r="G217" s="4">
        <v>1140.7393</v>
      </c>
      <c r="H217" s="4">
        <v>1368.3335999999999</v>
      </c>
      <c r="I217" s="4">
        <v>1554.1806999999999</v>
      </c>
      <c r="J217" s="4">
        <v>1707.451</v>
      </c>
      <c r="K217" s="4">
        <v>1825.758</v>
      </c>
      <c r="L217" s="4">
        <v>1915.5239999999999</v>
      </c>
      <c r="M217" s="4">
        <v>1988.934</v>
      </c>
      <c r="N217" s="4">
        <v>2054.5210000000002</v>
      </c>
      <c r="O217" s="4">
        <v>2115.6959999999999</v>
      </c>
      <c r="P217" s="4">
        <v>2172.88</v>
      </c>
      <c r="Q217" s="4">
        <v>2222.7179999999998</v>
      </c>
      <c r="R217" s="4">
        <v>2267.2420000000002</v>
      </c>
      <c r="S217" s="4">
        <v>2307.7849999999999</v>
      </c>
      <c r="T217" s="4">
        <v>2346.5329999999999</v>
      </c>
      <c r="U217" s="4">
        <v>2385.047</v>
      </c>
      <c r="V217" s="4">
        <v>2423.741</v>
      </c>
      <c r="W217" s="4">
        <v>2459.9409999999998</v>
      </c>
      <c r="X217" s="4"/>
      <c r="Y217" s="4"/>
      <c r="Z217" s="4"/>
      <c r="AA217" s="4"/>
      <c r="AB217" s="4"/>
      <c r="AC217" s="4"/>
      <c r="AD217" s="4"/>
      <c r="AE217" s="4"/>
    </row>
    <row r="218" spans="1:31" x14ac:dyDescent="0.35">
      <c r="A218" t="s">
        <v>168</v>
      </c>
      <c r="B218" t="s">
        <v>114</v>
      </c>
      <c r="C218" t="s">
        <v>157</v>
      </c>
      <c r="D218" t="s">
        <v>130</v>
      </c>
      <c r="E218" s="4"/>
      <c r="F218" s="4">
        <v>26.0462445315253</v>
      </c>
      <c r="G218" s="4">
        <v>26.833987646534801</v>
      </c>
      <c r="H218" s="4">
        <v>33.171251599401501</v>
      </c>
      <c r="I218" s="4">
        <v>38.758019720401101</v>
      </c>
      <c r="J218" s="4">
        <v>43.877099479884002</v>
      </c>
      <c r="K218" s="4">
        <v>48.355875649494102</v>
      </c>
      <c r="L218" s="4">
        <v>52.283831787210701</v>
      </c>
      <c r="M218" s="4">
        <v>55.917947178137503</v>
      </c>
      <c r="N218" s="4">
        <v>59.497597517650597</v>
      </c>
      <c r="O218" s="4">
        <v>63.178937081429801</v>
      </c>
      <c r="P218" s="4">
        <v>67.008103062365507</v>
      </c>
      <c r="Q218" s="4">
        <v>70.810704802129194</v>
      </c>
      <c r="R218" s="4">
        <v>74.533630195581097</v>
      </c>
      <c r="S218" s="4">
        <v>78.128189699375497</v>
      </c>
      <c r="T218" s="4">
        <v>81.627482663317906</v>
      </c>
      <c r="U218" s="4">
        <v>85.098695057743598</v>
      </c>
      <c r="V218" s="4">
        <v>88.609604757469597</v>
      </c>
      <c r="W218" s="4">
        <v>92.181208469917493</v>
      </c>
      <c r="X218" s="4"/>
      <c r="Y218" s="4"/>
      <c r="Z218" s="4"/>
      <c r="AA218" s="4"/>
      <c r="AB218" s="4"/>
      <c r="AC218" s="4"/>
      <c r="AD218" s="4"/>
      <c r="AE218" s="4"/>
    </row>
    <row r="219" spans="1:31" x14ac:dyDescent="0.35">
      <c r="A219" t="s">
        <v>168</v>
      </c>
      <c r="B219" t="s">
        <v>114</v>
      </c>
      <c r="C219" t="s">
        <v>157</v>
      </c>
      <c r="D219" t="s">
        <v>5</v>
      </c>
      <c r="E219" s="4"/>
      <c r="F219" s="4">
        <v>86.330585012626202</v>
      </c>
      <c r="G219" s="4">
        <v>89.255965231824902</v>
      </c>
      <c r="H219" s="4">
        <v>112.394483367701</v>
      </c>
      <c r="I219" s="4">
        <v>132.46917615712701</v>
      </c>
      <c r="J219" s="4">
        <v>152.78257489558601</v>
      </c>
      <c r="K219" s="4">
        <v>172.60727259818299</v>
      </c>
      <c r="L219" s="4">
        <v>193.520210258009</v>
      </c>
      <c r="M219" s="4">
        <v>211.90039732909301</v>
      </c>
      <c r="N219" s="4">
        <v>232.347404051795</v>
      </c>
      <c r="O219" s="4">
        <v>250.04977190021299</v>
      </c>
      <c r="P219" s="4">
        <v>265.15016314713199</v>
      </c>
      <c r="Q219" s="4">
        <v>279.58127926235602</v>
      </c>
      <c r="R219" s="4">
        <v>296.68725219133597</v>
      </c>
      <c r="S219" s="4">
        <v>314.96436428967701</v>
      </c>
      <c r="T219" s="4">
        <v>336.55314474479002</v>
      </c>
      <c r="U219" s="4">
        <v>358.65926635098799</v>
      </c>
      <c r="V219" s="4">
        <v>378.77777043270498</v>
      </c>
      <c r="W219" s="4">
        <v>398.80595282417801</v>
      </c>
      <c r="X219" s="4"/>
      <c r="Y219" s="4"/>
      <c r="Z219" s="4"/>
      <c r="AA219" s="4"/>
      <c r="AB219" s="4"/>
      <c r="AC219" s="4"/>
      <c r="AD219" s="4"/>
      <c r="AE219" s="4"/>
    </row>
    <row r="220" spans="1:31" x14ac:dyDescent="0.35">
      <c r="A220" t="s">
        <v>168</v>
      </c>
      <c r="B220" t="s">
        <v>114</v>
      </c>
      <c r="C220" t="s">
        <v>157</v>
      </c>
      <c r="D220" t="s">
        <v>4</v>
      </c>
      <c r="E220" s="4"/>
      <c r="F220" s="4">
        <v>12.901769399999999</v>
      </c>
      <c r="G220" s="4">
        <v>12.7805385</v>
      </c>
      <c r="H220" s="4">
        <v>12.174384</v>
      </c>
      <c r="I220" s="4">
        <v>11.732395</v>
      </c>
      <c r="J220" s="4">
        <v>11.175692</v>
      </c>
      <c r="K220" s="4">
        <v>10.577526499999999</v>
      </c>
      <c r="L220" s="4">
        <v>9.8983149999999895</v>
      </c>
      <c r="M220" s="4">
        <v>9.3861739999999791</v>
      </c>
      <c r="N220" s="4">
        <v>8.8424529999999901</v>
      </c>
      <c r="O220" s="4">
        <v>8.4610994999999907</v>
      </c>
      <c r="P220" s="4">
        <v>8.1949034999999899</v>
      </c>
      <c r="Q220" s="4">
        <v>7.9501674999999903</v>
      </c>
      <c r="R220" s="4">
        <v>7.6418584999999801</v>
      </c>
      <c r="S220" s="4">
        <v>7.3271304999999796</v>
      </c>
      <c r="T220" s="4">
        <v>6.9722509999999902</v>
      </c>
      <c r="U220" s="4">
        <v>6.6498964999999899</v>
      </c>
      <c r="V220" s="4">
        <v>6.3988469999999902</v>
      </c>
      <c r="W220" s="4">
        <v>6.1682654999999897</v>
      </c>
      <c r="X220" s="4"/>
      <c r="Y220" s="4"/>
      <c r="Z220" s="4"/>
      <c r="AA220" s="4"/>
      <c r="AB220" s="4"/>
      <c r="AC220" s="4"/>
      <c r="AD220" s="4"/>
      <c r="AE220" s="4"/>
    </row>
    <row r="221" spans="1:31" x14ac:dyDescent="0.35">
      <c r="A221" t="s">
        <v>168</v>
      </c>
      <c r="B221" t="s">
        <v>114</v>
      </c>
      <c r="C221" t="s">
        <v>157</v>
      </c>
      <c r="D221" t="s">
        <v>3</v>
      </c>
      <c r="E221" s="4"/>
      <c r="F221" s="4">
        <v>42.763066999999999</v>
      </c>
      <c r="G221" s="4">
        <v>42.510987</v>
      </c>
      <c r="H221" s="4">
        <v>41.250587000000003</v>
      </c>
      <c r="I221" s="4">
        <v>40.099589999999999</v>
      </c>
      <c r="J221" s="4">
        <v>38.914400000000001</v>
      </c>
      <c r="K221" s="4">
        <v>37.756694000000003</v>
      </c>
      <c r="L221" s="4">
        <v>36.637023999999997</v>
      </c>
      <c r="M221" s="4">
        <v>35.568795000000001</v>
      </c>
      <c r="N221" s="4">
        <v>34.531159000000002</v>
      </c>
      <c r="O221" s="4">
        <v>33.487363000000002</v>
      </c>
      <c r="P221" s="4">
        <v>32.427123000000002</v>
      </c>
      <c r="Q221" s="4">
        <v>31.389576000000002</v>
      </c>
      <c r="R221" s="4">
        <v>30.419046999999999</v>
      </c>
      <c r="S221" s="4">
        <v>29.538442</v>
      </c>
      <c r="T221" s="4">
        <v>28.746849999999998</v>
      </c>
      <c r="U221" s="4">
        <v>28.026834000000001</v>
      </c>
      <c r="V221" s="4">
        <v>27.353027999999998</v>
      </c>
      <c r="W221" s="4">
        <v>26.685927</v>
      </c>
      <c r="X221" s="4"/>
      <c r="Y221" s="4"/>
      <c r="Z221" s="4"/>
      <c r="AA221" s="4"/>
      <c r="AB221" s="4"/>
      <c r="AC221" s="4"/>
      <c r="AD221" s="4"/>
      <c r="AE221" s="4"/>
    </row>
    <row r="222" spans="1:31" x14ac:dyDescent="0.35">
      <c r="A222" t="s">
        <v>168</v>
      </c>
      <c r="B222" t="s">
        <v>114</v>
      </c>
      <c r="C222" t="s">
        <v>158</v>
      </c>
      <c r="D222" t="s">
        <v>0</v>
      </c>
      <c r="E222" s="4"/>
      <c r="F222" s="4">
        <v>1912.8420000000001</v>
      </c>
      <c r="G222" s="4">
        <v>1908.7860000000001</v>
      </c>
      <c r="H222" s="4">
        <v>2275.3270000000002</v>
      </c>
      <c r="I222" s="4">
        <v>2449.0430000000001</v>
      </c>
      <c r="J222" s="4">
        <v>2669.3739999999998</v>
      </c>
      <c r="K222" s="4">
        <v>2919.8539999999998</v>
      </c>
      <c r="L222" s="4">
        <v>3181.355</v>
      </c>
      <c r="M222" s="4">
        <v>3448.5129999999999</v>
      </c>
      <c r="N222" s="4">
        <v>3721.797</v>
      </c>
      <c r="O222" s="4">
        <v>3997.2579999999998</v>
      </c>
      <c r="P222" s="4">
        <v>4261.2780000000002</v>
      </c>
      <c r="Q222" s="4">
        <v>4494.8739999999998</v>
      </c>
      <c r="R222" s="4">
        <v>4700.91</v>
      </c>
      <c r="S222" s="4">
        <v>4886.6279999999997</v>
      </c>
      <c r="T222" s="4">
        <v>5059.2809999999999</v>
      </c>
      <c r="U222" s="4">
        <v>5219.3069999999998</v>
      </c>
      <c r="V222" s="4">
        <v>5360.2950000000001</v>
      </c>
      <c r="W222" s="4">
        <v>5471.8770000000004</v>
      </c>
      <c r="X222" s="4"/>
      <c r="Y222" s="4"/>
      <c r="Z222" s="4"/>
      <c r="AA222" s="4"/>
      <c r="AB222" s="4"/>
      <c r="AC222" s="4"/>
      <c r="AD222" s="4"/>
      <c r="AE222" s="4"/>
    </row>
    <row r="223" spans="1:31" x14ac:dyDescent="0.35">
      <c r="A223" t="s">
        <v>168</v>
      </c>
      <c r="B223" t="s">
        <v>114</v>
      </c>
      <c r="C223" t="s">
        <v>158</v>
      </c>
      <c r="D223" t="s">
        <v>130</v>
      </c>
      <c r="E223" s="4"/>
      <c r="F223" s="4">
        <v>33.211820926237998</v>
      </c>
      <c r="G223" s="4">
        <v>33.122339981380001</v>
      </c>
      <c r="H223" s="4">
        <v>39.369567693951097</v>
      </c>
      <c r="I223" s="4">
        <v>42.310216829229901</v>
      </c>
      <c r="J223" s="4">
        <v>45.984525110837502</v>
      </c>
      <c r="K223" s="4">
        <v>50.069282547098297</v>
      </c>
      <c r="L223" s="4">
        <v>54.236857997018497</v>
      </c>
      <c r="M223" s="4">
        <v>58.3945275533925</v>
      </c>
      <c r="N223" s="4">
        <v>62.873288277654801</v>
      </c>
      <c r="O223" s="4">
        <v>67.666608619675202</v>
      </c>
      <c r="P223" s="4">
        <v>72.624033748799405</v>
      </c>
      <c r="Q223" s="4">
        <v>77.310947033017698</v>
      </c>
      <c r="R223" s="4">
        <v>81.622493860615606</v>
      </c>
      <c r="S223" s="4">
        <v>85.511435019635101</v>
      </c>
      <c r="T223" s="4">
        <v>89.061855788610202</v>
      </c>
      <c r="U223" s="4">
        <v>92.453679781893698</v>
      </c>
      <c r="V223" s="4">
        <v>95.806516804565902</v>
      </c>
      <c r="W223" s="4">
        <v>99.088653634163506</v>
      </c>
      <c r="X223" s="4"/>
      <c r="Y223" s="4"/>
      <c r="Z223" s="4"/>
      <c r="AA223" s="4"/>
      <c r="AB223" s="4"/>
      <c r="AC223" s="4"/>
      <c r="AD223" s="4"/>
      <c r="AE223" s="4"/>
    </row>
    <row r="224" spans="1:31" x14ac:dyDescent="0.35">
      <c r="A224" t="s">
        <v>168</v>
      </c>
      <c r="B224" t="s">
        <v>114</v>
      </c>
      <c r="C224" t="s">
        <v>158</v>
      </c>
      <c r="D224" t="s">
        <v>5</v>
      </c>
      <c r="E224" s="4"/>
      <c r="F224" s="4">
        <v>109.246378339053</v>
      </c>
      <c r="G224" s="4">
        <v>109.19722488961</v>
      </c>
      <c r="H224" s="4">
        <v>131.26488831093201</v>
      </c>
      <c r="I224" s="4">
        <v>144.729051908684</v>
      </c>
      <c r="J224" s="4">
        <v>162.912817266632</v>
      </c>
      <c r="K224" s="4">
        <v>186.74506770103</v>
      </c>
      <c r="L224" s="4">
        <v>214.848123851086</v>
      </c>
      <c r="M224" s="4">
        <v>242.11843741976401</v>
      </c>
      <c r="N224" s="4">
        <v>266.25112914306197</v>
      </c>
      <c r="O224" s="4">
        <v>288.68535850518703</v>
      </c>
      <c r="P224" s="4">
        <v>308.97624380746402</v>
      </c>
      <c r="Q224" s="4">
        <v>329.89969923973803</v>
      </c>
      <c r="R224" s="4">
        <v>353.13147262812498</v>
      </c>
      <c r="S224" s="4">
        <v>376.92064248457399</v>
      </c>
      <c r="T224" s="4">
        <v>399.237946883549</v>
      </c>
      <c r="U224" s="4">
        <v>417.27178109126498</v>
      </c>
      <c r="V224" s="4">
        <v>434.910661812</v>
      </c>
      <c r="W224" s="4">
        <v>452.81811756744997</v>
      </c>
      <c r="X224" s="4"/>
      <c r="Y224" s="4"/>
      <c r="Z224" s="4"/>
      <c r="AA224" s="4"/>
      <c r="AB224" s="4"/>
      <c r="AC224" s="4"/>
      <c r="AD224" s="4"/>
      <c r="AE224" s="4"/>
    </row>
    <row r="225" spans="1:31" x14ac:dyDescent="0.35">
      <c r="A225" t="s">
        <v>168</v>
      </c>
      <c r="B225" t="s">
        <v>114</v>
      </c>
      <c r="C225" t="s">
        <v>158</v>
      </c>
      <c r="D225" t="s">
        <v>4</v>
      </c>
      <c r="E225" s="4"/>
      <c r="F225" s="4">
        <v>17.5094317</v>
      </c>
      <c r="G225" s="4">
        <v>17.480169499999999</v>
      </c>
      <c r="H225" s="4">
        <v>17.333858500000002</v>
      </c>
      <c r="I225" s="4">
        <v>16.921571499999999</v>
      </c>
      <c r="J225" s="4">
        <v>16.385291500000001</v>
      </c>
      <c r="K225" s="4">
        <v>15.635508</v>
      </c>
      <c r="L225" s="4">
        <v>14.807460000000001</v>
      </c>
      <c r="M225" s="4">
        <v>14.243083</v>
      </c>
      <c r="N225" s="4">
        <v>13.978521000000001</v>
      </c>
      <c r="O225" s="4">
        <v>13.846417499999999</v>
      </c>
      <c r="P225" s="4">
        <v>13.791604</v>
      </c>
      <c r="Q225" s="4">
        <v>13.624971499999999</v>
      </c>
      <c r="R225" s="4">
        <v>13.312067499999999</v>
      </c>
      <c r="S225" s="4">
        <v>12.964607000000001</v>
      </c>
      <c r="T225" s="4">
        <v>12.672345</v>
      </c>
      <c r="U225" s="4">
        <v>12.5081715</v>
      </c>
      <c r="V225" s="4">
        <v>12.325048499999999</v>
      </c>
      <c r="W225" s="4">
        <v>12.0840505</v>
      </c>
      <c r="X225" s="4"/>
      <c r="Y225" s="4"/>
      <c r="Z225" s="4"/>
      <c r="AA225" s="4"/>
      <c r="AB225" s="4"/>
      <c r="AC225" s="4"/>
      <c r="AD225" s="4"/>
      <c r="AE225" s="4"/>
    </row>
    <row r="226" spans="1:31" x14ac:dyDescent="0.35">
      <c r="A226" t="s">
        <v>168</v>
      </c>
      <c r="B226" t="s">
        <v>114</v>
      </c>
      <c r="C226" t="s">
        <v>158</v>
      </c>
      <c r="D226" t="s">
        <v>3</v>
      </c>
      <c r="E226" s="4"/>
      <c r="F226" s="4">
        <v>57.595216000000001</v>
      </c>
      <c r="G226" s="4">
        <v>57.628355999999997</v>
      </c>
      <c r="H226" s="4">
        <v>57.794055999999998</v>
      </c>
      <c r="I226" s="4">
        <v>57.883017000000002</v>
      </c>
      <c r="J226" s="4">
        <v>58.049397999999997</v>
      </c>
      <c r="K226" s="4">
        <v>58.316274</v>
      </c>
      <c r="L226" s="4">
        <v>58.656697999999999</v>
      </c>
      <c r="M226" s="4">
        <v>59.055413999999999</v>
      </c>
      <c r="N226" s="4">
        <v>59.195201999999902</v>
      </c>
      <c r="O226" s="4">
        <v>59.072828999999999</v>
      </c>
      <c r="P226" s="4">
        <v>58.675865000000002</v>
      </c>
      <c r="Q226" s="4">
        <v>58.140200999999998</v>
      </c>
      <c r="R226" s="4">
        <v>57.593314999999997</v>
      </c>
      <c r="S226" s="4">
        <v>57.145901000000002</v>
      </c>
      <c r="T226" s="4">
        <v>56.806373000000001</v>
      </c>
      <c r="U226" s="4">
        <v>56.453209999999999</v>
      </c>
      <c r="V226" s="4">
        <v>55.949168999999998</v>
      </c>
      <c r="W226" s="4">
        <v>55.222034000000001</v>
      </c>
      <c r="X226" s="4"/>
      <c r="Y226" s="4"/>
      <c r="Z226" s="4"/>
      <c r="AA226" s="4"/>
      <c r="AB226" s="4"/>
      <c r="AC226" s="4"/>
      <c r="AD226" s="4"/>
      <c r="AE226" s="4"/>
    </row>
    <row r="227" spans="1:31" x14ac:dyDescent="0.35">
      <c r="A227" t="s">
        <v>168</v>
      </c>
      <c r="B227" t="s">
        <v>114</v>
      </c>
      <c r="C227" t="s">
        <v>159</v>
      </c>
      <c r="D227" t="s">
        <v>0</v>
      </c>
      <c r="E227" s="4"/>
      <c r="F227" s="4">
        <v>4476.477385397</v>
      </c>
      <c r="G227" s="4">
        <v>4576.4117955860002</v>
      </c>
      <c r="H227" s="4">
        <v>5384.3016592180002</v>
      </c>
      <c r="I227" s="4">
        <v>6302.2123208189996</v>
      </c>
      <c r="J227" s="4">
        <v>7224.1056215589997</v>
      </c>
      <c r="K227" s="4">
        <v>8089.6773511069996</v>
      </c>
      <c r="L227" s="4">
        <v>8918.3542121369992</v>
      </c>
      <c r="M227" s="4">
        <v>9704.8994291060008</v>
      </c>
      <c r="N227" s="4">
        <v>10469.921021153001</v>
      </c>
      <c r="O227" s="4">
        <v>11215.7347371</v>
      </c>
      <c r="P227" s="4">
        <v>11920.273111730001</v>
      </c>
      <c r="Q227" s="4">
        <v>12558.380755652001</v>
      </c>
      <c r="R227" s="4">
        <v>13131.93349517</v>
      </c>
      <c r="S227" s="4">
        <v>13649.091423012</v>
      </c>
      <c r="T227" s="4">
        <v>14130.594327665</v>
      </c>
      <c r="U227" s="4">
        <v>14596.624925845999</v>
      </c>
      <c r="V227" s="4">
        <v>15054.596089166</v>
      </c>
      <c r="W227" s="4">
        <v>15501.707365351</v>
      </c>
      <c r="X227" s="4"/>
      <c r="Y227" s="4"/>
      <c r="Z227" s="4"/>
      <c r="AA227" s="4"/>
      <c r="AB227" s="4"/>
      <c r="AC227" s="4"/>
      <c r="AD227" s="4"/>
      <c r="AE227" s="4"/>
    </row>
    <row r="228" spans="1:31" x14ac:dyDescent="0.35">
      <c r="A228" t="s">
        <v>168</v>
      </c>
      <c r="B228" t="s">
        <v>114</v>
      </c>
      <c r="C228" t="s">
        <v>159</v>
      </c>
      <c r="D228" t="s">
        <v>130</v>
      </c>
      <c r="E228" s="4"/>
      <c r="F228" s="4">
        <v>26.447834465723801</v>
      </c>
      <c r="G228" s="4">
        <v>27.197918039616699</v>
      </c>
      <c r="H228" s="4">
        <v>32.973092798607901</v>
      </c>
      <c r="I228" s="4">
        <v>37.899129967230998</v>
      </c>
      <c r="J228" s="4">
        <v>42.968572991314403</v>
      </c>
      <c r="K228" s="4">
        <v>47.845785626703098</v>
      </c>
      <c r="L228" s="4">
        <v>52.670959780075201</v>
      </c>
      <c r="M228" s="4">
        <v>57.4550780972517</v>
      </c>
      <c r="N228" s="4">
        <v>62.370188596001903</v>
      </c>
      <c r="O228" s="4">
        <v>67.474070516978401</v>
      </c>
      <c r="P228" s="4">
        <v>72.642182348798102</v>
      </c>
      <c r="Q228" s="4">
        <v>77.681717848836001</v>
      </c>
      <c r="R228" s="4">
        <v>82.5783485715084</v>
      </c>
      <c r="S228" s="4">
        <v>87.370366089011398</v>
      </c>
      <c r="T228" s="4">
        <v>92.183965275725399</v>
      </c>
      <c r="U228" s="4">
        <v>97.137377614303503</v>
      </c>
      <c r="V228" s="4">
        <v>102.285500904437</v>
      </c>
      <c r="W228" s="4">
        <v>107.657421443624</v>
      </c>
      <c r="X228" s="4"/>
      <c r="Y228" s="4"/>
      <c r="Z228" s="4"/>
      <c r="AA228" s="4"/>
      <c r="AB228" s="4"/>
      <c r="AC228" s="4"/>
      <c r="AD228" s="4"/>
      <c r="AE228" s="4"/>
    </row>
    <row r="229" spans="1:31" x14ac:dyDescent="0.35">
      <c r="A229" t="s">
        <v>168</v>
      </c>
      <c r="B229" t="s">
        <v>114</v>
      </c>
      <c r="C229" t="s">
        <v>159</v>
      </c>
      <c r="D229" t="s">
        <v>5</v>
      </c>
      <c r="E229" s="4"/>
      <c r="F229" s="4">
        <v>86.230397322569999</v>
      </c>
      <c r="G229" s="4">
        <v>88.720563149469399</v>
      </c>
      <c r="H229" s="4">
        <v>107.841813057999</v>
      </c>
      <c r="I229" s="4">
        <v>125.134176654177</v>
      </c>
      <c r="J229" s="4">
        <v>142.698734060448</v>
      </c>
      <c r="K229" s="4">
        <v>160.63400866362801</v>
      </c>
      <c r="L229" s="4">
        <v>180.14493222618799</v>
      </c>
      <c r="M229" s="4">
        <v>202.60951049119501</v>
      </c>
      <c r="N229" s="4">
        <v>227.22996459487399</v>
      </c>
      <c r="O229" s="4">
        <v>251.284791041462</v>
      </c>
      <c r="P229" s="4">
        <v>273.96482601320997</v>
      </c>
      <c r="Q229" s="4">
        <v>294.69671620821299</v>
      </c>
      <c r="R229" s="4">
        <v>317.29899778285301</v>
      </c>
      <c r="S229" s="4">
        <v>343.448839478948</v>
      </c>
      <c r="T229" s="4">
        <v>371.361034591438</v>
      </c>
      <c r="U229" s="4">
        <v>396.14255887104599</v>
      </c>
      <c r="V229" s="4">
        <v>421.018273997233</v>
      </c>
      <c r="W229" s="4">
        <v>447.11212758063402</v>
      </c>
      <c r="X229" s="4"/>
      <c r="Y229" s="4"/>
      <c r="Z229" s="4"/>
      <c r="AA229" s="4"/>
      <c r="AB229" s="4"/>
      <c r="AC229" s="4"/>
      <c r="AD229" s="4"/>
      <c r="AE229" s="4"/>
    </row>
    <row r="230" spans="1:31" x14ac:dyDescent="0.35">
      <c r="A230" t="s">
        <v>168</v>
      </c>
      <c r="B230" t="s">
        <v>114</v>
      </c>
      <c r="C230" t="s">
        <v>159</v>
      </c>
      <c r="D230" t="s">
        <v>4</v>
      </c>
      <c r="E230" s="4"/>
      <c r="F230" s="4">
        <v>51.912985726499997</v>
      </c>
      <c r="G230" s="4">
        <v>51.582312297500003</v>
      </c>
      <c r="H230" s="4">
        <v>49.927773899000002</v>
      </c>
      <c r="I230" s="4">
        <v>50.3636375715</v>
      </c>
      <c r="J230" s="4">
        <v>50.624875330000002</v>
      </c>
      <c r="K230" s="4">
        <v>50.360925549999997</v>
      </c>
      <c r="L230" s="4">
        <v>49.506550652999998</v>
      </c>
      <c r="M230" s="4">
        <v>47.899525572999998</v>
      </c>
      <c r="N230" s="4">
        <v>46.076322019499997</v>
      </c>
      <c r="O230" s="4">
        <v>44.633559757500002</v>
      </c>
      <c r="P230" s="4">
        <v>43.510231898000001</v>
      </c>
      <c r="Q230" s="4">
        <v>42.6145934615</v>
      </c>
      <c r="R230" s="4">
        <v>41.386621410499998</v>
      </c>
      <c r="S230" s="4">
        <v>39.741265231</v>
      </c>
      <c r="T230" s="4">
        <v>38.050826585000003</v>
      </c>
      <c r="U230" s="4">
        <v>36.846899175499999</v>
      </c>
      <c r="V230" s="4">
        <v>35.757583504000003</v>
      </c>
      <c r="W230" s="4">
        <v>34.670737850999998</v>
      </c>
      <c r="X230" s="4"/>
      <c r="Y230" s="4"/>
      <c r="Z230" s="4"/>
      <c r="AA230" s="4"/>
      <c r="AB230" s="4"/>
      <c r="AC230" s="4"/>
      <c r="AD230" s="4"/>
      <c r="AE230" s="4"/>
    </row>
    <row r="231" spans="1:31" x14ac:dyDescent="0.35">
      <c r="A231" t="s">
        <v>168</v>
      </c>
      <c r="B231" t="s">
        <v>114</v>
      </c>
      <c r="C231" t="s">
        <v>159</v>
      </c>
      <c r="D231" t="s">
        <v>3</v>
      </c>
      <c r="E231" s="4"/>
      <c r="F231" s="4">
        <v>169.25685886299999</v>
      </c>
      <c r="G231" s="4">
        <v>168.26331298299999</v>
      </c>
      <c r="H231" s="4">
        <v>163.293801164</v>
      </c>
      <c r="I231" s="4">
        <v>166.28910284400001</v>
      </c>
      <c r="J231" s="4">
        <v>168.12533250800001</v>
      </c>
      <c r="K231" s="4">
        <v>169.07815902999999</v>
      </c>
      <c r="L231" s="4">
        <v>169.322037217</v>
      </c>
      <c r="M231" s="4">
        <v>168.912822861</v>
      </c>
      <c r="N231" s="4">
        <v>167.867393972</v>
      </c>
      <c r="O231" s="4">
        <v>166.22288608299999</v>
      </c>
      <c r="P231" s="4">
        <v>164.095746112</v>
      </c>
      <c r="Q231" s="4">
        <v>161.664560252</v>
      </c>
      <c r="R231" s="4">
        <v>159.02392966599999</v>
      </c>
      <c r="S231" s="4">
        <v>156.221062518</v>
      </c>
      <c r="T231" s="4">
        <v>153.28690065999999</v>
      </c>
      <c r="U231" s="4">
        <v>150.26785038200001</v>
      </c>
      <c r="V231" s="4">
        <v>147.18211238200001</v>
      </c>
      <c r="W231" s="4">
        <v>143.991070541</v>
      </c>
      <c r="X231" s="4"/>
      <c r="Y231" s="4"/>
      <c r="Z231" s="4"/>
      <c r="AA231" s="4"/>
      <c r="AB231" s="4"/>
      <c r="AC231" s="4"/>
      <c r="AD231" s="4"/>
      <c r="AE231" s="4"/>
    </row>
    <row r="232" spans="1:31" x14ac:dyDescent="0.35">
      <c r="A232" t="s">
        <v>168</v>
      </c>
      <c r="B232" t="s">
        <v>114</v>
      </c>
      <c r="C232" t="s">
        <v>160</v>
      </c>
      <c r="D232" t="s">
        <v>0</v>
      </c>
      <c r="E232" s="4"/>
      <c r="F232" s="4">
        <v>2834.3742171099998</v>
      </c>
      <c r="G232" s="4">
        <v>2841.589933495</v>
      </c>
      <c r="H232" s="4">
        <v>3201.62173661</v>
      </c>
      <c r="I232" s="4">
        <v>3477.4024285400001</v>
      </c>
      <c r="J232" s="4">
        <v>3731.5687162499999</v>
      </c>
      <c r="K232" s="4">
        <v>3992.5328721699998</v>
      </c>
      <c r="L232" s="4">
        <v>4261.3949231099996</v>
      </c>
      <c r="M232" s="4">
        <v>4543.5285641800001</v>
      </c>
      <c r="N232" s="4">
        <v>4840.3471274800004</v>
      </c>
      <c r="O232" s="4">
        <v>5155.50067683</v>
      </c>
      <c r="P232" s="4">
        <v>5486.50679683</v>
      </c>
      <c r="Q232" s="4">
        <v>5824.2394262300004</v>
      </c>
      <c r="R232" s="4">
        <v>6172.8578724199997</v>
      </c>
      <c r="S232" s="4">
        <v>6535.78813945</v>
      </c>
      <c r="T232" s="4">
        <v>6914.0200999999997</v>
      </c>
      <c r="U232" s="4">
        <v>7306.0310857000004</v>
      </c>
      <c r="V232" s="4">
        <v>7707.1054973999999</v>
      </c>
      <c r="W232" s="4">
        <v>8106.5371660999999</v>
      </c>
      <c r="X232" s="4"/>
      <c r="Y232" s="4"/>
      <c r="Z232" s="4"/>
      <c r="AA232" s="4"/>
      <c r="AB232" s="4"/>
      <c r="AC232" s="4"/>
      <c r="AD232" s="4"/>
      <c r="AE232" s="4"/>
    </row>
    <row r="233" spans="1:31" x14ac:dyDescent="0.35">
      <c r="A233" t="s">
        <v>168</v>
      </c>
      <c r="B233" t="s">
        <v>114</v>
      </c>
      <c r="C233" t="s">
        <v>160</v>
      </c>
      <c r="D233" t="s">
        <v>130</v>
      </c>
      <c r="E233" s="4"/>
      <c r="F233" s="4">
        <v>43.242516389652501</v>
      </c>
      <c r="G233" s="4">
        <v>43.253138481663299</v>
      </c>
      <c r="H233" s="4">
        <v>48.1818222597526</v>
      </c>
      <c r="I233" s="4">
        <v>51.732679033571998</v>
      </c>
      <c r="J233" s="4">
        <v>54.8138309324071</v>
      </c>
      <c r="K233" s="4">
        <v>57.883340311317298</v>
      </c>
      <c r="L233" s="4">
        <v>61.054895416904301</v>
      </c>
      <c r="M233" s="4">
        <v>64.432287594165999</v>
      </c>
      <c r="N233" s="4">
        <v>68.050657233703703</v>
      </c>
      <c r="O233" s="4">
        <v>71.880862278193206</v>
      </c>
      <c r="P233" s="4">
        <v>75.857747917230498</v>
      </c>
      <c r="Q233" s="4">
        <v>79.829670582905393</v>
      </c>
      <c r="R233" s="4">
        <v>83.825749053647101</v>
      </c>
      <c r="S233" s="4">
        <v>87.916394043139306</v>
      </c>
      <c r="T233" s="4">
        <v>92.176974268632407</v>
      </c>
      <c r="U233" s="4">
        <v>96.5999484984047</v>
      </c>
      <c r="V233" s="4">
        <v>101.12941784185099</v>
      </c>
      <c r="W233" s="4">
        <v>105.71030118826801</v>
      </c>
      <c r="X233" s="4"/>
      <c r="Y233" s="4"/>
      <c r="Z233" s="4"/>
      <c r="AA233" s="4"/>
      <c r="AB233" s="4"/>
      <c r="AC233" s="4"/>
      <c r="AD233" s="4"/>
      <c r="AE233" s="4"/>
    </row>
    <row r="234" spans="1:31" x14ac:dyDescent="0.35">
      <c r="A234" t="s">
        <v>168</v>
      </c>
      <c r="B234" t="s">
        <v>114</v>
      </c>
      <c r="C234" t="s">
        <v>160</v>
      </c>
      <c r="D234" t="s">
        <v>5</v>
      </c>
      <c r="E234" s="4"/>
      <c r="F234" s="4">
        <v>154.22496909689201</v>
      </c>
      <c r="G234" s="4">
        <v>154.798089266147</v>
      </c>
      <c r="H234" s="4">
        <v>175.458429871281</v>
      </c>
      <c r="I234" s="4">
        <v>191.68825228584001</v>
      </c>
      <c r="J234" s="4">
        <v>207.197599804237</v>
      </c>
      <c r="K234" s="4">
        <v>224.02274268968</v>
      </c>
      <c r="L234" s="4">
        <v>239.88003142041501</v>
      </c>
      <c r="M234" s="4">
        <v>257.25596921708097</v>
      </c>
      <c r="N234" s="4">
        <v>273.84987925713</v>
      </c>
      <c r="O234" s="4">
        <v>288.66908408799998</v>
      </c>
      <c r="P234" s="4">
        <v>304.60971965244602</v>
      </c>
      <c r="Q234" s="4">
        <v>324.01657952217698</v>
      </c>
      <c r="R234" s="4">
        <v>345.97773116670299</v>
      </c>
      <c r="S234" s="4">
        <v>369.77357225440801</v>
      </c>
      <c r="T234" s="4">
        <v>392.10208543770699</v>
      </c>
      <c r="U234" s="4">
        <v>414.206599192986</v>
      </c>
      <c r="V234" s="4">
        <v>437.19297731676801</v>
      </c>
      <c r="W234" s="4">
        <v>462.02684070971497</v>
      </c>
      <c r="X234" s="4"/>
      <c r="Y234" s="4"/>
      <c r="Z234" s="4"/>
      <c r="AA234" s="4"/>
      <c r="AB234" s="4"/>
      <c r="AC234" s="4"/>
      <c r="AD234" s="4"/>
      <c r="AE234" s="4"/>
    </row>
    <row r="235" spans="1:31" x14ac:dyDescent="0.35">
      <c r="A235" t="s">
        <v>168</v>
      </c>
      <c r="B235" t="s">
        <v>114</v>
      </c>
      <c r="C235" t="s">
        <v>160</v>
      </c>
      <c r="D235" t="s">
        <v>4</v>
      </c>
      <c r="E235" s="4"/>
      <c r="F235" s="4">
        <v>18.378179835000001</v>
      </c>
      <c r="G235" s="4">
        <v>18.356750699999999</v>
      </c>
      <c r="H235" s="4">
        <v>18.247181049999998</v>
      </c>
      <c r="I235" s="4">
        <v>18.140926149999999</v>
      </c>
      <c r="J235" s="4">
        <v>18.00971015</v>
      </c>
      <c r="K235" s="4">
        <v>17.821998000000001</v>
      </c>
      <c r="L235" s="4">
        <v>17.764692199999999</v>
      </c>
      <c r="M235" s="4">
        <v>17.6615088</v>
      </c>
      <c r="N235" s="4">
        <v>17.67518445</v>
      </c>
      <c r="O235" s="4">
        <v>17.85955255</v>
      </c>
      <c r="P235" s="4">
        <v>18.011594649999999</v>
      </c>
      <c r="Q235" s="4">
        <v>17.975127799999999</v>
      </c>
      <c r="R235" s="4">
        <v>17.841778000000001</v>
      </c>
      <c r="S235" s="4">
        <v>17.675108850000001</v>
      </c>
      <c r="T235" s="4">
        <v>17.633214299999999</v>
      </c>
      <c r="U235" s="4">
        <v>17.638615850000001</v>
      </c>
      <c r="V235" s="4">
        <v>17.6286123</v>
      </c>
      <c r="W235" s="4">
        <v>17.545597900000001</v>
      </c>
      <c r="X235" s="4"/>
      <c r="Y235" s="4"/>
      <c r="Z235" s="4"/>
      <c r="AA235" s="4"/>
      <c r="AB235" s="4"/>
      <c r="AC235" s="4"/>
      <c r="AD235" s="4"/>
      <c r="AE235" s="4"/>
    </row>
    <row r="236" spans="1:31" x14ac:dyDescent="0.35">
      <c r="A236" t="s">
        <v>168</v>
      </c>
      <c r="B236" t="s">
        <v>114</v>
      </c>
      <c r="C236" t="s">
        <v>160</v>
      </c>
      <c r="D236" t="s">
        <v>3</v>
      </c>
      <c r="E236" s="4"/>
      <c r="F236" s="4">
        <v>65.546005500000007</v>
      </c>
      <c r="G236" s="4">
        <v>65.696734000000006</v>
      </c>
      <c r="H236" s="4">
        <v>66.448747400000002</v>
      </c>
      <c r="I236" s="4">
        <v>67.218680600000098</v>
      </c>
      <c r="J236" s="4">
        <v>68.077137699999994</v>
      </c>
      <c r="K236" s="4">
        <v>68.975509200000005</v>
      </c>
      <c r="L236" s="4">
        <v>69.796121900000003</v>
      </c>
      <c r="M236" s="4">
        <v>70.516331699999995</v>
      </c>
      <c r="N236" s="4">
        <v>71.128587499999995</v>
      </c>
      <c r="O236" s="4">
        <v>71.722855200000097</v>
      </c>
      <c r="P236" s="4">
        <v>72.326254699999893</v>
      </c>
      <c r="Q236" s="4">
        <v>72.958329699999993</v>
      </c>
      <c r="R236" s="4">
        <v>73.6391615000001</v>
      </c>
      <c r="S236" s="4">
        <v>74.340948699999998</v>
      </c>
      <c r="T236" s="4">
        <v>75.008104299999999</v>
      </c>
      <c r="U236" s="4">
        <v>75.631832100000096</v>
      </c>
      <c r="V236" s="4">
        <v>76.210321999999906</v>
      </c>
      <c r="W236" s="4">
        <v>76.686350099999999</v>
      </c>
      <c r="X236" s="4"/>
      <c r="Y236" s="4"/>
      <c r="Z236" s="4"/>
      <c r="AA236" s="4"/>
      <c r="AB236" s="4"/>
      <c r="AC236" s="4"/>
      <c r="AD236" s="4"/>
      <c r="AE236" s="4"/>
    </row>
    <row r="237" spans="1:31" x14ac:dyDescent="0.35">
      <c r="A237" t="s">
        <v>168</v>
      </c>
      <c r="B237" t="s">
        <v>114</v>
      </c>
      <c r="C237" t="s">
        <v>144</v>
      </c>
      <c r="D237" t="s">
        <v>0</v>
      </c>
      <c r="E237" s="4"/>
      <c r="F237" s="4">
        <v>3976.0859999999998</v>
      </c>
      <c r="G237" s="4">
        <v>3998.7</v>
      </c>
      <c r="H237" s="4">
        <v>4276.21</v>
      </c>
      <c r="I237" s="4">
        <v>4501.66</v>
      </c>
      <c r="J237" s="4">
        <v>4741.78</v>
      </c>
      <c r="K237" s="4">
        <v>5023.1499999999996</v>
      </c>
      <c r="L237" s="4">
        <v>5321.68</v>
      </c>
      <c r="M237" s="4">
        <v>5608.85</v>
      </c>
      <c r="N237" s="4">
        <v>5882.48</v>
      </c>
      <c r="O237" s="4">
        <v>6151.34</v>
      </c>
      <c r="P237" s="4">
        <v>6423.16</v>
      </c>
      <c r="Q237" s="4">
        <v>6693.49</v>
      </c>
      <c r="R237" s="4">
        <v>6954.63</v>
      </c>
      <c r="S237" s="4">
        <v>7188.15</v>
      </c>
      <c r="T237" s="4">
        <v>7382.04</v>
      </c>
      <c r="U237" s="4">
        <v>7537.4</v>
      </c>
      <c r="V237" s="4">
        <v>7660.93</v>
      </c>
      <c r="W237" s="4">
        <v>7755.9</v>
      </c>
      <c r="X237" s="4"/>
      <c r="Y237" s="4"/>
      <c r="Z237" s="4"/>
      <c r="AA237" s="4"/>
      <c r="AB237" s="4"/>
      <c r="AC237" s="4"/>
      <c r="AD237" s="4"/>
      <c r="AE237" s="4"/>
    </row>
    <row r="238" spans="1:31" x14ac:dyDescent="0.35">
      <c r="A238" t="s">
        <v>168</v>
      </c>
      <c r="B238" t="s">
        <v>114</v>
      </c>
      <c r="C238" t="s">
        <v>144</v>
      </c>
      <c r="D238" t="s">
        <v>130</v>
      </c>
      <c r="E238" s="4"/>
      <c r="F238" s="4">
        <v>47.789064975845299</v>
      </c>
      <c r="G238" s="4">
        <v>48.0222499849041</v>
      </c>
      <c r="H238" s="4">
        <v>51.149511471395201</v>
      </c>
      <c r="I238" s="4">
        <v>54.225104542080999</v>
      </c>
      <c r="J238" s="4">
        <v>57.527693918087003</v>
      </c>
      <c r="K238" s="4">
        <v>61.338837243800398</v>
      </c>
      <c r="L238" s="4">
        <v>65.355880298211304</v>
      </c>
      <c r="M238" s="4">
        <v>69.2782956386867</v>
      </c>
      <c r="N238" s="4">
        <v>73.129660765237304</v>
      </c>
      <c r="O238" s="4">
        <v>77.006593783639204</v>
      </c>
      <c r="P238" s="4">
        <v>81.013859091563006</v>
      </c>
      <c r="Q238" s="4">
        <v>85.008392329067902</v>
      </c>
      <c r="R238" s="4">
        <v>88.945582333472501</v>
      </c>
      <c r="S238" s="4">
        <v>92.738789465124299</v>
      </c>
      <c r="T238" s="4">
        <v>96.316053558898702</v>
      </c>
      <c r="U238" s="4">
        <v>99.639239697106404</v>
      </c>
      <c r="V238" s="4">
        <v>102.714855806385</v>
      </c>
      <c r="W238" s="4">
        <v>105.57704883269599</v>
      </c>
      <c r="X238" s="4"/>
      <c r="Y238" s="4"/>
      <c r="Z238" s="4"/>
      <c r="AA238" s="4"/>
      <c r="AB238" s="4"/>
      <c r="AC238" s="4"/>
      <c r="AD238" s="4"/>
      <c r="AE238" s="4"/>
    </row>
    <row r="239" spans="1:31" x14ac:dyDescent="0.35">
      <c r="A239" t="s">
        <v>168</v>
      </c>
      <c r="B239" t="s">
        <v>114</v>
      </c>
      <c r="C239" t="s">
        <v>144</v>
      </c>
      <c r="D239" t="s">
        <v>5</v>
      </c>
      <c r="E239" s="4"/>
      <c r="F239" s="4">
        <v>159.65327720212599</v>
      </c>
      <c r="G239" s="4">
        <v>161.28831883256399</v>
      </c>
      <c r="H239" s="4">
        <v>176.47713309560399</v>
      </c>
      <c r="I239" s="4">
        <v>196.55783423015399</v>
      </c>
      <c r="J239" s="4">
        <v>217.761346692768</v>
      </c>
      <c r="K239" s="4">
        <v>235.141060645506</v>
      </c>
      <c r="L239" s="4">
        <v>251.502602194731</v>
      </c>
      <c r="M239" s="4">
        <v>271.18291201232898</v>
      </c>
      <c r="N239" s="4">
        <v>293.45351008382301</v>
      </c>
      <c r="O239" s="4">
        <v>314.74464943843202</v>
      </c>
      <c r="P239" s="4">
        <v>335.28831532101799</v>
      </c>
      <c r="Q239" s="4">
        <v>353.19123945114302</v>
      </c>
      <c r="R239" s="4">
        <v>371.21538325797297</v>
      </c>
      <c r="S239" s="4">
        <v>391.23908351163601</v>
      </c>
      <c r="T239" s="4">
        <v>414.42339419173197</v>
      </c>
      <c r="U239" s="4">
        <v>436.289474193736</v>
      </c>
      <c r="V239" s="4">
        <v>458.05099999946202</v>
      </c>
      <c r="W239" s="4">
        <v>479.34558471814699</v>
      </c>
      <c r="X239" s="4"/>
      <c r="Y239" s="4"/>
      <c r="Z239" s="4"/>
      <c r="AA239" s="4"/>
      <c r="AB239" s="4"/>
      <c r="AC239" s="4"/>
      <c r="AD239" s="4"/>
      <c r="AE239" s="4"/>
    </row>
    <row r="240" spans="1:31" x14ac:dyDescent="0.35">
      <c r="A240" t="s">
        <v>168</v>
      </c>
      <c r="B240" t="s">
        <v>114</v>
      </c>
      <c r="C240" t="s">
        <v>144</v>
      </c>
      <c r="D240" t="s">
        <v>4</v>
      </c>
      <c r="E240" s="4"/>
      <c r="F240" s="4">
        <v>24.904506000000001</v>
      </c>
      <c r="G240" s="4">
        <v>24.792248000000001</v>
      </c>
      <c r="H240" s="4">
        <v>24.230958000000001</v>
      </c>
      <c r="I240" s="4">
        <v>22.9024705</v>
      </c>
      <c r="J240" s="4">
        <v>21.775122499999998</v>
      </c>
      <c r="K240" s="4">
        <v>21.3622835</v>
      </c>
      <c r="L240" s="4">
        <v>21.159542500000001</v>
      </c>
      <c r="M240" s="4">
        <v>20.682903499999998</v>
      </c>
      <c r="N240" s="4">
        <v>20.045696499999998</v>
      </c>
      <c r="O240" s="4">
        <v>19.543906499999999</v>
      </c>
      <c r="P240" s="4">
        <v>19.157124499999998</v>
      </c>
      <c r="Q240" s="4">
        <v>18.951460999999998</v>
      </c>
      <c r="R240" s="4">
        <v>18.734756999999998</v>
      </c>
      <c r="S240" s="4">
        <v>18.372781</v>
      </c>
      <c r="T240" s="4">
        <v>17.812797499999999</v>
      </c>
      <c r="U240" s="4">
        <v>17.276144500000001</v>
      </c>
      <c r="V240" s="4">
        <v>16.725059000000002</v>
      </c>
      <c r="W240" s="4">
        <v>16.180184499999999</v>
      </c>
      <c r="X240" s="4"/>
      <c r="Y240" s="4"/>
      <c r="Z240" s="4"/>
      <c r="AA240" s="4"/>
      <c r="AB240" s="4"/>
      <c r="AC240" s="4"/>
      <c r="AD240" s="4"/>
      <c r="AE240" s="4"/>
    </row>
    <row r="241" spans="1:31" x14ac:dyDescent="0.35">
      <c r="A241" t="s">
        <v>168</v>
      </c>
      <c r="B241" t="s">
        <v>114</v>
      </c>
      <c r="C241" t="s">
        <v>144</v>
      </c>
      <c r="D241" t="s">
        <v>3</v>
      </c>
      <c r="E241" s="4"/>
      <c r="F241" s="4">
        <v>83.200749000000002</v>
      </c>
      <c r="G241" s="4">
        <v>83.267651999999998</v>
      </c>
      <c r="H241" s="4">
        <v>83.602166999999994</v>
      </c>
      <c r="I241" s="4">
        <v>83.018004999999903</v>
      </c>
      <c r="J241" s="4">
        <v>82.4260400000001</v>
      </c>
      <c r="K241" s="4">
        <v>81.891836000000097</v>
      </c>
      <c r="L241" s="4">
        <v>81.426184999999904</v>
      </c>
      <c r="M241" s="4">
        <v>80.961143000000106</v>
      </c>
      <c r="N241" s="4">
        <v>80.439043999999996</v>
      </c>
      <c r="O241" s="4">
        <v>79.880691999999996</v>
      </c>
      <c r="P241" s="4">
        <v>79.284706</v>
      </c>
      <c r="Q241" s="4">
        <v>78.739166999999995</v>
      </c>
      <c r="R241" s="4">
        <v>78.189717999999999</v>
      </c>
      <c r="S241" s="4">
        <v>77.509637999999995</v>
      </c>
      <c r="T241" s="4">
        <v>76.643921000000006</v>
      </c>
      <c r="U241" s="4">
        <v>75.646904000000006</v>
      </c>
      <c r="V241" s="4">
        <v>74.584439999999901</v>
      </c>
      <c r="W241" s="4">
        <v>73.461989000000003</v>
      </c>
      <c r="X241" s="4"/>
      <c r="Y241" s="4"/>
      <c r="Z241" s="4"/>
      <c r="AA241" s="4"/>
      <c r="AB241" s="4"/>
      <c r="AC241" s="4"/>
      <c r="AD241" s="4"/>
      <c r="AE241" s="4"/>
    </row>
    <row r="242" spans="1:31" x14ac:dyDescent="0.35">
      <c r="A242" t="s">
        <v>168</v>
      </c>
      <c r="B242" t="s">
        <v>114</v>
      </c>
      <c r="C242" t="s">
        <v>93</v>
      </c>
      <c r="D242" t="s">
        <v>0</v>
      </c>
      <c r="E242" s="4"/>
      <c r="F242" s="4">
        <v>8195.4840000000004</v>
      </c>
      <c r="G242" s="4">
        <v>8503.83</v>
      </c>
      <c r="H242" s="4">
        <v>11852.9</v>
      </c>
      <c r="I242" s="4">
        <v>15709.5</v>
      </c>
      <c r="J242" s="4">
        <v>19813.099999999999</v>
      </c>
      <c r="K242" s="4">
        <v>24247.7</v>
      </c>
      <c r="L242" s="4">
        <v>29018.400000000001</v>
      </c>
      <c r="M242" s="4">
        <v>34135.9</v>
      </c>
      <c r="N242" s="4">
        <v>39637.4</v>
      </c>
      <c r="O242" s="4">
        <v>45474.7</v>
      </c>
      <c r="P242" s="4">
        <v>51544.2</v>
      </c>
      <c r="Q242" s="4">
        <v>57627.1</v>
      </c>
      <c r="R242" s="4">
        <v>63676.1</v>
      </c>
      <c r="S242" s="4">
        <v>69509.7</v>
      </c>
      <c r="T242" s="4">
        <v>75080.7</v>
      </c>
      <c r="U242" s="4">
        <v>80380.7</v>
      </c>
      <c r="V242" s="4">
        <v>85418.1</v>
      </c>
      <c r="W242" s="4">
        <v>90238.2</v>
      </c>
      <c r="X242" s="4"/>
      <c r="Y242" s="4"/>
      <c r="Z242" s="4"/>
      <c r="AA242" s="4"/>
      <c r="AB242" s="4"/>
      <c r="AC242" s="4"/>
      <c r="AD242" s="4"/>
      <c r="AE242" s="4"/>
    </row>
    <row r="243" spans="1:31" x14ac:dyDescent="0.35">
      <c r="A243" t="s">
        <v>168</v>
      </c>
      <c r="B243" t="s">
        <v>114</v>
      </c>
      <c r="C243" t="s">
        <v>93</v>
      </c>
      <c r="D243" t="s">
        <v>130</v>
      </c>
      <c r="E243" s="4"/>
      <c r="F243" s="4">
        <v>5.9436502959836099</v>
      </c>
      <c r="G243" s="4">
        <v>6.1180112243778497</v>
      </c>
      <c r="H243" s="4">
        <v>8.1999775908280608</v>
      </c>
      <c r="I243" s="4">
        <v>10.4609671121777</v>
      </c>
      <c r="J243" s="4">
        <v>12.798602119869701</v>
      </c>
      <c r="K243" s="4">
        <v>15.310917137480899</v>
      </c>
      <c r="L243" s="4">
        <v>18.049696235661902</v>
      </c>
      <c r="M243" s="4">
        <v>21.066888376855701</v>
      </c>
      <c r="N243" s="4">
        <v>24.3913156214027</v>
      </c>
      <c r="O243" s="4">
        <v>28.026311789082801</v>
      </c>
      <c r="P243" s="4">
        <v>31.972483227025801</v>
      </c>
      <c r="Q243" s="4">
        <v>36.137188353293901</v>
      </c>
      <c r="R243" s="4">
        <v>40.557412337463802</v>
      </c>
      <c r="S243" s="4">
        <v>45.151032580413201</v>
      </c>
      <c r="T243" s="4">
        <v>49.888147603199101</v>
      </c>
      <c r="U243" s="4">
        <v>54.7455005325128</v>
      </c>
      <c r="V243" s="4">
        <v>59.725979362239102</v>
      </c>
      <c r="W243" s="4">
        <v>64.844555184220695</v>
      </c>
      <c r="X243" s="4"/>
      <c r="Y243" s="4"/>
      <c r="Z243" s="4"/>
      <c r="AA243" s="4"/>
      <c r="AB243" s="4"/>
      <c r="AC243" s="4"/>
      <c r="AD243" s="4"/>
      <c r="AE243" s="4"/>
    </row>
    <row r="244" spans="1:31" x14ac:dyDescent="0.35">
      <c r="A244" t="s">
        <v>168</v>
      </c>
      <c r="B244" t="s">
        <v>114</v>
      </c>
      <c r="C244" t="s">
        <v>93</v>
      </c>
      <c r="D244" t="s">
        <v>5</v>
      </c>
      <c r="E244" s="4"/>
      <c r="F244" s="4">
        <v>20.485226195370998</v>
      </c>
      <c r="G244" s="4">
        <v>20.956002961937902</v>
      </c>
      <c r="H244" s="4">
        <v>27.284007019564601</v>
      </c>
      <c r="I244" s="4">
        <v>34.046206765425701</v>
      </c>
      <c r="J244" s="4">
        <v>41.073791055459999</v>
      </c>
      <c r="K244" s="4">
        <v>48.848701358895099</v>
      </c>
      <c r="L244" s="4">
        <v>57.535019090054703</v>
      </c>
      <c r="M244" s="4">
        <v>67.634031106340402</v>
      </c>
      <c r="N244" s="4">
        <v>79.4163507505816</v>
      </c>
      <c r="O244" s="4">
        <v>93.040288542886103</v>
      </c>
      <c r="P244" s="4">
        <v>108.762879513367</v>
      </c>
      <c r="Q244" s="4">
        <v>126.476765718328</v>
      </c>
      <c r="R244" s="4">
        <v>145.67524965415299</v>
      </c>
      <c r="S244" s="4">
        <v>166.00996338972499</v>
      </c>
      <c r="T244" s="4">
        <v>186.87341304062201</v>
      </c>
      <c r="U244" s="4">
        <v>207.93673641715901</v>
      </c>
      <c r="V244" s="4">
        <v>230.08027744624599</v>
      </c>
      <c r="W244" s="4">
        <v>253.34324367636401</v>
      </c>
      <c r="X244" s="4"/>
      <c r="Y244" s="4"/>
      <c r="Z244" s="4"/>
      <c r="AA244" s="4"/>
      <c r="AB244" s="4"/>
      <c r="AC244" s="4"/>
      <c r="AD244" s="4"/>
      <c r="AE244" s="4"/>
    </row>
    <row r="245" spans="1:31" x14ac:dyDescent="0.35">
      <c r="A245" t="s">
        <v>168</v>
      </c>
      <c r="B245" t="s">
        <v>114</v>
      </c>
      <c r="C245" t="s">
        <v>93</v>
      </c>
      <c r="D245" t="s">
        <v>4</v>
      </c>
      <c r="E245" s="4"/>
      <c r="F245" s="4">
        <v>400.06802570000002</v>
      </c>
      <c r="G245" s="4">
        <v>405.7944645</v>
      </c>
      <c r="H245" s="4">
        <v>434.42665849999997</v>
      </c>
      <c r="I245" s="4">
        <v>461.41704149999998</v>
      </c>
      <c r="J245" s="4">
        <v>482.37816600000002</v>
      </c>
      <c r="K245" s="4">
        <v>496.38371799999999</v>
      </c>
      <c r="L245" s="4">
        <v>504.3606565</v>
      </c>
      <c r="M245" s="4">
        <v>504.71485200000001</v>
      </c>
      <c r="N245" s="4">
        <v>499.10880600000002</v>
      </c>
      <c r="O245" s="4">
        <v>488.7635315</v>
      </c>
      <c r="P245" s="4">
        <v>473.91352849999998</v>
      </c>
      <c r="Q245" s="4">
        <v>455.63388400000002</v>
      </c>
      <c r="R245" s="4">
        <v>437.10994249999999</v>
      </c>
      <c r="S245" s="4">
        <v>418.70800150000002</v>
      </c>
      <c r="T245" s="4">
        <v>401.77304400000003</v>
      </c>
      <c r="U245" s="4">
        <v>386.56324699999999</v>
      </c>
      <c r="V245" s="4">
        <v>371.25346400000001</v>
      </c>
      <c r="W245" s="4">
        <v>356.18948699999999</v>
      </c>
      <c r="X245" s="4"/>
      <c r="Y245" s="4"/>
      <c r="Z245" s="4"/>
      <c r="AA245" s="4"/>
      <c r="AB245" s="4"/>
      <c r="AC245" s="4"/>
      <c r="AD245" s="4"/>
      <c r="AE245" s="4"/>
    </row>
    <row r="246" spans="1:31" x14ac:dyDescent="0.35">
      <c r="A246" t="s">
        <v>168</v>
      </c>
      <c r="B246" t="s">
        <v>114</v>
      </c>
      <c r="C246" t="s">
        <v>93</v>
      </c>
      <c r="D246" t="s">
        <v>3</v>
      </c>
      <c r="E246" s="4"/>
      <c r="F246" s="4">
        <v>1378.8637607999999</v>
      </c>
      <c r="G246" s="4">
        <v>1389.966394</v>
      </c>
      <c r="H246" s="4">
        <v>1445.47956</v>
      </c>
      <c r="I246" s="4">
        <v>1501.725398</v>
      </c>
      <c r="J246" s="4">
        <v>1548.067501</v>
      </c>
      <c r="K246" s="4">
        <v>1583.686972</v>
      </c>
      <c r="L246" s="4">
        <v>1607.6946459999999</v>
      </c>
      <c r="M246" s="4">
        <v>1620.357947</v>
      </c>
      <c r="N246" s="4">
        <v>1625.0619939999999</v>
      </c>
      <c r="O246" s="4">
        <v>1622.5716870000001</v>
      </c>
      <c r="P246" s="4">
        <v>1612.1425300000001</v>
      </c>
      <c r="Q246" s="4">
        <v>1594.6758070000001</v>
      </c>
      <c r="R246" s="4">
        <v>1570.023735</v>
      </c>
      <c r="S246" s="4">
        <v>1539.493031</v>
      </c>
      <c r="T246" s="4">
        <v>1504.980714</v>
      </c>
      <c r="U246" s="4">
        <v>1468.2613040000001</v>
      </c>
      <c r="V246" s="4">
        <v>1430.1665860000001</v>
      </c>
      <c r="W246" s="4">
        <v>1391.6079729999999</v>
      </c>
      <c r="X246" s="4"/>
      <c r="Y246" s="4"/>
      <c r="Z246" s="4"/>
      <c r="AA246" s="4"/>
      <c r="AB246" s="4"/>
      <c r="AC246" s="4"/>
      <c r="AD246" s="4"/>
      <c r="AE246" s="4"/>
    </row>
    <row r="247" spans="1:31" x14ac:dyDescent="0.35">
      <c r="A247" t="s">
        <v>168</v>
      </c>
      <c r="B247" t="s">
        <v>114</v>
      </c>
      <c r="C247" t="s">
        <v>161</v>
      </c>
      <c r="D247" t="s">
        <v>0</v>
      </c>
      <c r="E247" s="4"/>
      <c r="F247" s="4">
        <v>2699.6838146320001</v>
      </c>
      <c r="G247" s="4">
        <v>2725.2242684170001</v>
      </c>
      <c r="H247" s="4">
        <v>3368.8503117509999</v>
      </c>
      <c r="I247" s="4">
        <v>3958.3311697150002</v>
      </c>
      <c r="J247" s="4">
        <v>4664.0685690090004</v>
      </c>
      <c r="K247" s="4">
        <v>5473.1802876109996</v>
      </c>
      <c r="L247" s="4">
        <v>6359.6064171529997</v>
      </c>
      <c r="M247" s="4">
        <v>7302.2280138409997</v>
      </c>
      <c r="N247" s="4">
        <v>8307.4679471390009</v>
      </c>
      <c r="O247" s="4">
        <v>9387.4012104829999</v>
      </c>
      <c r="P247" s="4">
        <v>10556.559268874</v>
      </c>
      <c r="Q247" s="4">
        <v>11791.909660173</v>
      </c>
      <c r="R247" s="4">
        <v>13080.40408758</v>
      </c>
      <c r="S247" s="4">
        <v>14395.99811538</v>
      </c>
      <c r="T247" s="4">
        <v>15732.000993060001</v>
      </c>
      <c r="U247" s="4">
        <v>17089.945180580002</v>
      </c>
      <c r="V247" s="4">
        <v>18470.780358389999</v>
      </c>
      <c r="W247" s="4">
        <v>19877.836390730001</v>
      </c>
      <c r="X247" s="4"/>
      <c r="Y247" s="4"/>
      <c r="Z247" s="4"/>
      <c r="AA247" s="4"/>
      <c r="AB247" s="4"/>
      <c r="AC247" s="4"/>
      <c r="AD247" s="4"/>
      <c r="AE247" s="4"/>
    </row>
    <row r="248" spans="1:31" x14ac:dyDescent="0.35">
      <c r="A248" t="s">
        <v>168</v>
      </c>
      <c r="B248" t="s">
        <v>114</v>
      </c>
      <c r="C248" t="s">
        <v>161</v>
      </c>
      <c r="D248" t="s">
        <v>130</v>
      </c>
      <c r="E248" s="4"/>
      <c r="F248" s="4">
        <v>11.017805729608799</v>
      </c>
      <c r="G248" s="4">
        <v>11.0239094944949</v>
      </c>
      <c r="H248" s="4">
        <v>13.051762334784099</v>
      </c>
      <c r="I248" s="4">
        <v>14.715272869124799</v>
      </c>
      <c r="J248" s="4">
        <v>16.7555702417235</v>
      </c>
      <c r="K248" s="4">
        <v>19.1408817177808</v>
      </c>
      <c r="L248" s="4">
        <v>21.799071655815101</v>
      </c>
      <c r="M248" s="4">
        <v>24.6820102461425</v>
      </c>
      <c r="N248" s="4">
        <v>27.8357343837332</v>
      </c>
      <c r="O248" s="4">
        <v>31.323338999564701</v>
      </c>
      <c r="P248" s="4">
        <v>35.210774766828102</v>
      </c>
      <c r="Q248" s="4">
        <v>39.455242010424499</v>
      </c>
      <c r="R248" s="4">
        <v>44.051883274771399</v>
      </c>
      <c r="S248" s="4">
        <v>48.963727814353298</v>
      </c>
      <c r="T248" s="4">
        <v>54.188138595741798</v>
      </c>
      <c r="U248" s="4">
        <v>59.745332916462097</v>
      </c>
      <c r="V248" s="4">
        <v>65.650609296944495</v>
      </c>
      <c r="W248" s="4">
        <v>71.909862610523604</v>
      </c>
      <c r="X248" s="4"/>
      <c r="Y248" s="4"/>
      <c r="Z248" s="4"/>
      <c r="AA248" s="4"/>
      <c r="AB248" s="4"/>
      <c r="AC248" s="4"/>
      <c r="AD248" s="4"/>
      <c r="AE248" s="4"/>
    </row>
    <row r="249" spans="1:31" x14ac:dyDescent="0.35">
      <c r="A249" t="s">
        <v>168</v>
      </c>
      <c r="B249" t="s">
        <v>114</v>
      </c>
      <c r="C249" t="s">
        <v>161</v>
      </c>
      <c r="D249" t="s">
        <v>5</v>
      </c>
      <c r="E249" s="4"/>
      <c r="F249" s="4">
        <v>38.706095752674699</v>
      </c>
      <c r="G249" s="4">
        <v>38.573503021342397</v>
      </c>
      <c r="H249" s="4">
        <v>44.823307681732302</v>
      </c>
      <c r="I249" s="4">
        <v>50.029981920315201</v>
      </c>
      <c r="J249" s="4">
        <v>56.614791292128103</v>
      </c>
      <c r="K249" s="4">
        <v>64.411707938353402</v>
      </c>
      <c r="L249" s="4">
        <v>73.287927122112706</v>
      </c>
      <c r="M249" s="4">
        <v>83.422498780121401</v>
      </c>
      <c r="N249" s="4">
        <v>95.238758815227001</v>
      </c>
      <c r="O249" s="4">
        <v>109.06277793676399</v>
      </c>
      <c r="P249" s="4">
        <v>125.083542688694</v>
      </c>
      <c r="Q249" s="4">
        <v>143.221734593327</v>
      </c>
      <c r="R249" s="4">
        <v>163.548577125989</v>
      </c>
      <c r="S249" s="4">
        <v>186.045228581229</v>
      </c>
      <c r="T249" s="4">
        <v>210.47552665989701</v>
      </c>
      <c r="U249" s="4">
        <v>236.755264452555</v>
      </c>
      <c r="V249" s="4">
        <v>265.45201773102502</v>
      </c>
      <c r="W249" s="4">
        <v>296.47673862772501</v>
      </c>
      <c r="X249" s="4"/>
      <c r="Y249" s="4"/>
      <c r="Z249" s="4"/>
      <c r="AA249" s="4"/>
      <c r="AB249" s="4"/>
      <c r="AC249" s="4"/>
      <c r="AD249" s="4"/>
      <c r="AE249" s="4"/>
    </row>
    <row r="250" spans="1:31" x14ac:dyDescent="0.35">
      <c r="A250" t="s">
        <v>168</v>
      </c>
      <c r="B250" t="s">
        <v>114</v>
      </c>
      <c r="C250" t="s">
        <v>161</v>
      </c>
      <c r="D250" t="s">
        <v>4</v>
      </c>
      <c r="E250" s="4"/>
      <c r="F250" s="4">
        <v>69.748285435</v>
      </c>
      <c r="G250" s="4">
        <v>70.650162804999994</v>
      </c>
      <c r="H250" s="4">
        <v>75.158449609999906</v>
      </c>
      <c r="I250" s="4">
        <v>79.119180494999895</v>
      </c>
      <c r="J250" s="4">
        <v>82.382509279999894</v>
      </c>
      <c r="K250" s="4">
        <v>84.971823644999901</v>
      </c>
      <c r="L250" s="4">
        <v>86.775635044999902</v>
      </c>
      <c r="M250" s="4">
        <v>87.533077054999893</v>
      </c>
      <c r="N250" s="4">
        <v>87.227805679999904</v>
      </c>
      <c r="O250" s="4">
        <v>86.073373409999903</v>
      </c>
      <c r="P250" s="4">
        <v>84.396068754999902</v>
      </c>
      <c r="Q250" s="4">
        <v>82.333241484999903</v>
      </c>
      <c r="R250" s="4">
        <v>79.9787091849999</v>
      </c>
      <c r="S250" s="4">
        <v>77.379023505000006</v>
      </c>
      <c r="T250" s="4">
        <v>74.745036834999894</v>
      </c>
      <c r="U250" s="4">
        <v>72.184013394999894</v>
      </c>
      <c r="V250" s="4">
        <v>69.582369409999899</v>
      </c>
      <c r="W250" s="4">
        <v>67.046866754999897</v>
      </c>
      <c r="X250" s="4"/>
      <c r="Y250" s="4"/>
      <c r="Z250" s="4"/>
      <c r="AA250" s="4"/>
      <c r="AB250" s="4"/>
      <c r="AC250" s="4"/>
      <c r="AD250" s="4"/>
      <c r="AE250" s="4"/>
    </row>
    <row r="251" spans="1:31" x14ac:dyDescent="0.35">
      <c r="A251" t="s">
        <v>168</v>
      </c>
      <c r="B251" t="s">
        <v>114</v>
      </c>
      <c r="C251" t="s">
        <v>161</v>
      </c>
      <c r="D251" t="s">
        <v>3</v>
      </c>
      <c r="E251" s="4"/>
      <c r="F251" s="4">
        <v>245.02917195000001</v>
      </c>
      <c r="G251" s="4">
        <v>247.21032676999999</v>
      </c>
      <c r="H251" s="4">
        <v>258.11459214000001</v>
      </c>
      <c r="I251" s="4">
        <v>268.99475157000001</v>
      </c>
      <c r="J251" s="4">
        <v>278.359286</v>
      </c>
      <c r="K251" s="4">
        <v>285.94191052999997</v>
      </c>
      <c r="L251" s="4">
        <v>291.73748853000001</v>
      </c>
      <c r="M251" s="4">
        <v>295.85223979</v>
      </c>
      <c r="N251" s="4">
        <v>298.44615675</v>
      </c>
      <c r="O251" s="4">
        <v>299.69350364000002</v>
      </c>
      <c r="P251" s="4">
        <v>299.81047956999998</v>
      </c>
      <c r="Q251" s="4">
        <v>298.86800991000001</v>
      </c>
      <c r="R251" s="4">
        <v>296.93177942</v>
      </c>
      <c r="S251" s="4">
        <v>294.01352302999999</v>
      </c>
      <c r="T251" s="4">
        <v>290.32185642000002</v>
      </c>
      <c r="U251" s="4">
        <v>286.04653027000001</v>
      </c>
      <c r="V251" s="4">
        <v>281.34971718000003</v>
      </c>
      <c r="W251" s="4">
        <v>276.42712236</v>
      </c>
      <c r="X251" s="4"/>
      <c r="Y251" s="4"/>
      <c r="Z251" s="4"/>
      <c r="AA251" s="4"/>
      <c r="AB251" s="4"/>
      <c r="AC251" s="4"/>
      <c r="AD251" s="4"/>
      <c r="AE251" s="4"/>
    </row>
    <row r="252" spans="1:31" x14ac:dyDescent="0.35">
      <c r="A252" t="s">
        <v>168</v>
      </c>
      <c r="B252" t="s">
        <v>114</v>
      </c>
      <c r="C252" t="s">
        <v>94</v>
      </c>
      <c r="D252" t="s">
        <v>0</v>
      </c>
      <c r="E252" s="4"/>
      <c r="F252" s="4">
        <v>2240.5940000000001</v>
      </c>
      <c r="G252" s="4">
        <v>2223.54</v>
      </c>
      <c r="H252" s="4">
        <v>2645.37</v>
      </c>
      <c r="I252" s="4">
        <v>3024.44</v>
      </c>
      <c r="J252" s="4">
        <v>3462.18</v>
      </c>
      <c r="K252" s="4">
        <v>3949.5</v>
      </c>
      <c r="L252" s="4">
        <v>4487.26</v>
      </c>
      <c r="M252" s="4">
        <v>5066.04</v>
      </c>
      <c r="N252" s="4">
        <v>5672.71</v>
      </c>
      <c r="O252" s="4">
        <v>6286.07</v>
      </c>
      <c r="P252" s="4">
        <v>6908.03</v>
      </c>
      <c r="Q252" s="4">
        <v>7532.75</v>
      </c>
      <c r="R252" s="4">
        <v>8145.45</v>
      </c>
      <c r="S252" s="4">
        <v>8730.4699999999993</v>
      </c>
      <c r="T252" s="4">
        <v>9282.26</v>
      </c>
      <c r="U252" s="4">
        <v>9795.09</v>
      </c>
      <c r="V252" s="4">
        <v>10264.299999999999</v>
      </c>
      <c r="W252" s="4">
        <v>10685.5</v>
      </c>
      <c r="X252" s="4"/>
      <c r="Y252" s="4"/>
      <c r="Z252" s="4"/>
      <c r="AA252" s="4"/>
      <c r="AB252" s="4"/>
      <c r="AC252" s="4"/>
      <c r="AD252" s="4"/>
      <c r="AE252" s="4"/>
    </row>
    <row r="253" spans="1:31" x14ac:dyDescent="0.35">
      <c r="A253" t="s">
        <v>168</v>
      </c>
      <c r="B253" t="s">
        <v>114</v>
      </c>
      <c r="C253" t="s">
        <v>94</v>
      </c>
      <c r="D253" t="s">
        <v>130</v>
      </c>
      <c r="E253" s="4"/>
      <c r="F253" s="4">
        <v>17.9750171077599</v>
      </c>
      <c r="G253" s="4">
        <v>17.701869169116399</v>
      </c>
      <c r="H253" s="4">
        <v>20.2849423366332</v>
      </c>
      <c r="I253" s="4">
        <v>22.301075894702901</v>
      </c>
      <c r="J253" s="4">
        <v>24.690097444437502</v>
      </c>
      <c r="K253" s="4">
        <v>27.408098466794598</v>
      </c>
      <c r="L253" s="4">
        <v>30.4930666066508</v>
      </c>
      <c r="M253" s="4">
        <v>33.905174681212898</v>
      </c>
      <c r="N253" s="4">
        <v>37.554672216153499</v>
      </c>
      <c r="O253" s="4">
        <v>41.335342369049101</v>
      </c>
      <c r="P253" s="4">
        <v>45.275716446104497</v>
      </c>
      <c r="Q253" s="4">
        <v>49.364591482193603</v>
      </c>
      <c r="R253" s="4">
        <v>53.5337204373158</v>
      </c>
      <c r="S253" s="4">
        <v>57.688114613782702</v>
      </c>
      <c r="T253" s="4">
        <v>61.786401446903497</v>
      </c>
      <c r="U253" s="4">
        <v>65.787739792596994</v>
      </c>
      <c r="V253" s="4">
        <v>69.631115727391901</v>
      </c>
      <c r="W253" s="4">
        <v>73.320521929310004</v>
      </c>
      <c r="X253" s="4"/>
      <c r="Y253" s="4"/>
      <c r="Z253" s="4"/>
      <c r="AA253" s="4"/>
      <c r="AB253" s="4"/>
      <c r="AC253" s="4"/>
      <c r="AD253" s="4"/>
      <c r="AE253" s="4"/>
    </row>
    <row r="254" spans="1:31" x14ac:dyDescent="0.35">
      <c r="A254" t="s">
        <v>168</v>
      </c>
      <c r="B254" t="s">
        <v>114</v>
      </c>
      <c r="C254" t="s">
        <v>94</v>
      </c>
      <c r="D254" t="s">
        <v>5</v>
      </c>
      <c r="E254" s="4"/>
      <c r="F254" s="4">
        <v>62.2487383900555</v>
      </c>
      <c r="G254" s="4">
        <v>61.051923706429498</v>
      </c>
      <c r="H254" s="4">
        <v>68.618573443263003</v>
      </c>
      <c r="I254" s="4">
        <v>74.652586762213303</v>
      </c>
      <c r="J254" s="4">
        <v>82.696464923061797</v>
      </c>
      <c r="K254" s="4">
        <v>92.227462040938505</v>
      </c>
      <c r="L254" s="4">
        <v>103.59094387351399</v>
      </c>
      <c r="M254" s="4">
        <v>116.393217710933</v>
      </c>
      <c r="N254" s="4">
        <v>130.69274717354401</v>
      </c>
      <c r="O254" s="4">
        <v>146.54848018492399</v>
      </c>
      <c r="P254" s="4">
        <v>164.01724058740001</v>
      </c>
      <c r="Q254" s="4">
        <v>183.27172838067901</v>
      </c>
      <c r="R254" s="4">
        <v>203.90673738480899</v>
      </c>
      <c r="S254" s="4">
        <v>225.637953413698</v>
      </c>
      <c r="T254" s="4">
        <v>246.81108575103599</v>
      </c>
      <c r="U254" s="4">
        <v>268.61849461243901</v>
      </c>
      <c r="V254" s="4">
        <v>290.91370606356099</v>
      </c>
      <c r="W254" s="4">
        <v>313.29812058510601</v>
      </c>
      <c r="X254" s="4"/>
      <c r="Y254" s="4"/>
      <c r="Z254" s="4"/>
      <c r="AA254" s="4"/>
      <c r="AB254" s="4"/>
      <c r="AC254" s="4"/>
      <c r="AD254" s="4"/>
      <c r="AE254" s="4"/>
    </row>
    <row r="255" spans="1:31" x14ac:dyDescent="0.35">
      <c r="A255" t="s">
        <v>168</v>
      </c>
      <c r="B255" t="s">
        <v>114</v>
      </c>
      <c r="C255" t="s">
        <v>94</v>
      </c>
      <c r="D255" t="s">
        <v>4</v>
      </c>
      <c r="E255" s="4"/>
      <c r="F255" s="4">
        <v>35.994207400000001</v>
      </c>
      <c r="G255" s="4">
        <v>36.420473999999999</v>
      </c>
      <c r="H255" s="4">
        <v>38.551806999999997</v>
      </c>
      <c r="I255" s="4">
        <v>40.513532499999997</v>
      </c>
      <c r="J255" s="4">
        <v>41.866118499999999</v>
      </c>
      <c r="K255" s="4">
        <v>42.823470499999999</v>
      </c>
      <c r="L255" s="4">
        <v>43.317107</v>
      </c>
      <c r="M255" s="4">
        <v>43.525216499999999</v>
      </c>
      <c r="N255" s="4">
        <v>43.404933499999999</v>
      </c>
      <c r="O255" s="4">
        <v>42.894132999999997</v>
      </c>
      <c r="P255" s="4">
        <v>42.117706499999997</v>
      </c>
      <c r="Q255" s="4">
        <v>41.101538499999997</v>
      </c>
      <c r="R255" s="4">
        <v>39.946939</v>
      </c>
      <c r="S255" s="4">
        <v>38.692382500000001</v>
      </c>
      <c r="T255" s="4">
        <v>37.608764499999999</v>
      </c>
      <c r="U255" s="4">
        <v>36.464689499999999</v>
      </c>
      <c r="V255" s="4">
        <v>35.282971500000002</v>
      </c>
      <c r="W255" s="4">
        <v>34.106492500000002</v>
      </c>
      <c r="X255" s="4"/>
      <c r="Y255" s="4"/>
      <c r="Z255" s="4"/>
      <c r="AA255" s="4"/>
      <c r="AB255" s="4"/>
      <c r="AC255" s="4"/>
      <c r="AD255" s="4"/>
      <c r="AE255" s="4"/>
    </row>
    <row r="256" spans="1:31" x14ac:dyDescent="0.35">
      <c r="A256" t="s">
        <v>168</v>
      </c>
      <c r="B256" t="s">
        <v>114</v>
      </c>
      <c r="C256" t="s">
        <v>94</v>
      </c>
      <c r="D256" t="s">
        <v>3</v>
      </c>
      <c r="E256" s="4"/>
      <c r="F256" s="4">
        <v>124.6504516</v>
      </c>
      <c r="G256" s="4">
        <v>125.61046399999999</v>
      </c>
      <c r="H256" s="4">
        <v>130.410526</v>
      </c>
      <c r="I256" s="4">
        <v>135.61856900000001</v>
      </c>
      <c r="J256" s="4">
        <v>140.225449</v>
      </c>
      <c r="K256" s="4">
        <v>144.09974500000001</v>
      </c>
      <c r="L256" s="4">
        <v>147.15673100000001</v>
      </c>
      <c r="M256" s="4">
        <v>149.4179</v>
      </c>
      <c r="N256" s="4">
        <v>151.052044</v>
      </c>
      <c r="O256" s="4">
        <v>152.07494700000001</v>
      </c>
      <c r="P256" s="4">
        <v>152.57693399999999</v>
      </c>
      <c r="Q256" s="4">
        <v>152.59419299999999</v>
      </c>
      <c r="R256" s="4">
        <v>152.15549999999999</v>
      </c>
      <c r="S256" s="4">
        <v>151.339146</v>
      </c>
      <c r="T256" s="4">
        <v>150.23143899999999</v>
      </c>
      <c r="U256" s="4">
        <v>148.88929200000001</v>
      </c>
      <c r="V256" s="4">
        <v>147.409673</v>
      </c>
      <c r="W256" s="4">
        <v>145.73682400000001</v>
      </c>
      <c r="X256" s="4"/>
      <c r="Y256" s="4"/>
      <c r="Z256" s="4"/>
      <c r="AA256" s="4"/>
      <c r="AB256" s="4"/>
      <c r="AC256" s="4"/>
      <c r="AD256" s="4"/>
      <c r="AE256" s="4"/>
    </row>
    <row r="257" spans="1:31" x14ac:dyDescent="0.35">
      <c r="A257" t="s">
        <v>168</v>
      </c>
      <c r="B257" t="s">
        <v>114</v>
      </c>
      <c r="C257" t="s">
        <v>162</v>
      </c>
      <c r="D257" t="s">
        <v>0</v>
      </c>
      <c r="E257" s="4"/>
      <c r="F257" s="4">
        <v>3487.2822200000001</v>
      </c>
      <c r="G257" s="4">
        <v>3519.5816</v>
      </c>
      <c r="H257" s="4">
        <v>4164.1126000000004</v>
      </c>
      <c r="I257" s="4">
        <v>4850.4973</v>
      </c>
      <c r="J257" s="4">
        <v>5648.5119000000004</v>
      </c>
      <c r="K257" s="4">
        <v>6555.5919999999996</v>
      </c>
      <c r="L257" s="4">
        <v>7521.3010000000004</v>
      </c>
      <c r="M257" s="4">
        <v>8532.1830000000009</v>
      </c>
      <c r="N257" s="4">
        <v>9612.4920000000002</v>
      </c>
      <c r="O257" s="4">
        <v>10787.222</v>
      </c>
      <c r="P257" s="4">
        <v>12042.323</v>
      </c>
      <c r="Q257" s="4">
        <v>13316.105</v>
      </c>
      <c r="R257" s="4">
        <v>14595.262000000001</v>
      </c>
      <c r="S257" s="4">
        <v>15880.165999999999</v>
      </c>
      <c r="T257" s="4">
        <v>17183.59</v>
      </c>
      <c r="U257" s="4">
        <v>18527.942999999999</v>
      </c>
      <c r="V257" s="4">
        <v>19924.989000000001</v>
      </c>
      <c r="W257" s="4">
        <v>21366.978999999999</v>
      </c>
      <c r="X257" s="4"/>
      <c r="Y257" s="4"/>
      <c r="Z257" s="4"/>
      <c r="AA257" s="4"/>
      <c r="AB257" s="4"/>
      <c r="AC257" s="4"/>
      <c r="AD257" s="4"/>
      <c r="AE257" s="4"/>
    </row>
    <row r="258" spans="1:31" x14ac:dyDescent="0.35">
      <c r="A258" t="s">
        <v>168</v>
      </c>
      <c r="B258" t="s">
        <v>114</v>
      </c>
      <c r="C258" t="s">
        <v>162</v>
      </c>
      <c r="D258" t="s">
        <v>130</v>
      </c>
      <c r="E258" s="4"/>
      <c r="F258" s="4">
        <v>15.1250456261669</v>
      </c>
      <c r="G258" s="4">
        <v>15.025973112631799</v>
      </c>
      <c r="H258" s="4">
        <v>16.486178314742698</v>
      </c>
      <c r="I258" s="4">
        <v>17.9071380601832</v>
      </c>
      <c r="J258" s="4">
        <v>19.589115449624501</v>
      </c>
      <c r="K258" s="4">
        <v>21.501591849841098</v>
      </c>
      <c r="L258" s="4">
        <v>23.490910494895601</v>
      </c>
      <c r="M258" s="4">
        <v>25.567424405404498</v>
      </c>
      <c r="N258" s="4">
        <v>27.8369771549261</v>
      </c>
      <c r="O258" s="4">
        <v>30.408600271603799</v>
      </c>
      <c r="P258" s="4">
        <v>33.2800864390165</v>
      </c>
      <c r="Q258" s="4">
        <v>36.307623726700001</v>
      </c>
      <c r="R258" s="4">
        <v>39.471527303683999</v>
      </c>
      <c r="S258" s="4">
        <v>42.778303913688397</v>
      </c>
      <c r="T258" s="4">
        <v>46.252980197400397</v>
      </c>
      <c r="U258" s="4">
        <v>49.943537185726299</v>
      </c>
      <c r="V258" s="4">
        <v>53.8963706845595</v>
      </c>
      <c r="W258" s="4">
        <v>58.136212100700298</v>
      </c>
      <c r="X258" s="4"/>
      <c r="Y258" s="4"/>
      <c r="Z258" s="4"/>
      <c r="AA258" s="4"/>
      <c r="AB258" s="4"/>
      <c r="AC258" s="4"/>
      <c r="AD258" s="4"/>
      <c r="AE258" s="4"/>
    </row>
    <row r="259" spans="1:31" x14ac:dyDescent="0.35">
      <c r="A259" t="s">
        <v>168</v>
      </c>
      <c r="B259" t="s">
        <v>114</v>
      </c>
      <c r="C259" t="s">
        <v>162</v>
      </c>
      <c r="D259" t="s">
        <v>5</v>
      </c>
      <c r="E259" s="4"/>
      <c r="F259" s="4">
        <v>53.599143754500197</v>
      </c>
      <c r="G259" s="4">
        <v>53.049475254956803</v>
      </c>
      <c r="H259" s="4">
        <v>57.230615055247</v>
      </c>
      <c r="I259" s="4">
        <v>61.018502208983001</v>
      </c>
      <c r="J259" s="4">
        <v>65.845758247863301</v>
      </c>
      <c r="K259" s="4">
        <v>71.864101612648696</v>
      </c>
      <c r="L259" s="4">
        <v>78.893895832515696</v>
      </c>
      <c r="M259" s="4">
        <v>87.509504608365802</v>
      </c>
      <c r="N259" s="4">
        <v>97.156868766901596</v>
      </c>
      <c r="O259" s="4">
        <v>107.208510870689</v>
      </c>
      <c r="P259" s="4">
        <v>117.309843756627</v>
      </c>
      <c r="Q259" s="4">
        <v>128.045677675588</v>
      </c>
      <c r="R259" s="4">
        <v>140.62624488003701</v>
      </c>
      <c r="S259" s="4">
        <v>155.66641999482499</v>
      </c>
      <c r="T259" s="4">
        <v>172.01658105624401</v>
      </c>
      <c r="U259" s="4">
        <v>189.145089384371</v>
      </c>
      <c r="V259" s="4">
        <v>208.370785627944</v>
      </c>
      <c r="W259" s="4">
        <v>229.89342658764701</v>
      </c>
      <c r="X259" s="4"/>
      <c r="Y259" s="4"/>
      <c r="Z259" s="4"/>
      <c r="AA259" s="4"/>
      <c r="AB259" s="4"/>
      <c r="AC259" s="4"/>
      <c r="AD259" s="4"/>
      <c r="AE259" s="4"/>
    </row>
    <row r="260" spans="1:31" x14ac:dyDescent="0.35">
      <c r="A260" t="s">
        <v>168</v>
      </c>
      <c r="B260" t="s">
        <v>114</v>
      </c>
      <c r="C260" t="s">
        <v>162</v>
      </c>
      <c r="D260" t="s">
        <v>4</v>
      </c>
      <c r="E260" s="4"/>
      <c r="F260" s="4">
        <v>65.062274799999997</v>
      </c>
      <c r="G260" s="4">
        <v>66.345267000000007</v>
      </c>
      <c r="H260" s="4">
        <v>72.760227999999998</v>
      </c>
      <c r="I260" s="4">
        <v>79.492238</v>
      </c>
      <c r="J260" s="4">
        <v>85.783990500000002</v>
      </c>
      <c r="K260" s="4">
        <v>91.222068500000006</v>
      </c>
      <c r="L260" s="4">
        <v>95.334384499999999</v>
      </c>
      <c r="M260" s="4">
        <v>97.500072000000003</v>
      </c>
      <c r="N260" s="4">
        <v>98.937853000000004</v>
      </c>
      <c r="O260" s="4">
        <v>100.6190825</v>
      </c>
      <c r="P260" s="4">
        <v>102.6539855</v>
      </c>
      <c r="Q260" s="4">
        <v>103.99495899999999</v>
      </c>
      <c r="R260" s="4">
        <v>103.787611</v>
      </c>
      <c r="S260" s="4">
        <v>102.014076</v>
      </c>
      <c r="T260" s="4">
        <v>99.894963000000004</v>
      </c>
      <c r="U260" s="4">
        <v>97.956246500000006</v>
      </c>
      <c r="V260" s="4">
        <v>95.622757000000007</v>
      </c>
      <c r="W260" s="4">
        <v>92.942975000000004</v>
      </c>
      <c r="X260" s="4"/>
      <c r="Y260" s="4"/>
      <c r="Z260" s="4"/>
      <c r="AA260" s="4"/>
      <c r="AB260" s="4"/>
      <c r="AC260" s="4"/>
      <c r="AD260" s="4"/>
      <c r="AE260" s="4"/>
    </row>
    <row r="261" spans="1:31" x14ac:dyDescent="0.35">
      <c r="A261" t="s">
        <v>168</v>
      </c>
      <c r="B261" t="s">
        <v>114</v>
      </c>
      <c r="C261" t="s">
        <v>162</v>
      </c>
      <c r="D261" t="s">
        <v>3</v>
      </c>
      <c r="E261" s="4"/>
      <c r="F261" s="4">
        <v>230.5634182</v>
      </c>
      <c r="G261" s="4">
        <v>234.23318900000001</v>
      </c>
      <c r="H261" s="4">
        <v>252.582043</v>
      </c>
      <c r="I261" s="4">
        <v>270.86948699999999</v>
      </c>
      <c r="J261" s="4">
        <v>288.349513</v>
      </c>
      <c r="K261" s="4">
        <v>304.88868200000002</v>
      </c>
      <c r="L261" s="4">
        <v>320.17920299999997</v>
      </c>
      <c r="M261" s="4">
        <v>333.71304300000003</v>
      </c>
      <c r="N261" s="4">
        <v>345.31378699999999</v>
      </c>
      <c r="O261" s="4">
        <v>354.74247100000002</v>
      </c>
      <c r="P261" s="4">
        <v>361.84770800000001</v>
      </c>
      <c r="Q261" s="4">
        <v>366.75782199999998</v>
      </c>
      <c r="R261" s="4">
        <v>369.766842</v>
      </c>
      <c r="S261" s="4">
        <v>371.22009400000002</v>
      </c>
      <c r="T261" s="4">
        <v>371.51314200000002</v>
      </c>
      <c r="U261" s="4">
        <v>370.97778899999997</v>
      </c>
      <c r="V261" s="4">
        <v>369.69073700000001</v>
      </c>
      <c r="W261" s="4">
        <v>367.53304400000002</v>
      </c>
      <c r="X261" s="4"/>
      <c r="Y261" s="4"/>
      <c r="Z261" s="4"/>
      <c r="AA261" s="4"/>
      <c r="AB261" s="4"/>
      <c r="AC261" s="4"/>
      <c r="AD261" s="4"/>
      <c r="AE261" s="4"/>
    </row>
    <row r="262" spans="1:31" x14ac:dyDescent="0.35">
      <c r="A262" t="s">
        <v>168</v>
      </c>
      <c r="B262" t="s">
        <v>114</v>
      </c>
      <c r="C262" t="s">
        <v>163</v>
      </c>
      <c r="D262" t="s">
        <v>0</v>
      </c>
      <c r="E262" s="4"/>
      <c r="F262" s="4">
        <v>343.65120000000002</v>
      </c>
      <c r="G262" s="4">
        <v>346.70589999999999</v>
      </c>
      <c r="H262" s="4">
        <v>387.36849999999998</v>
      </c>
      <c r="I262" s="4">
        <v>423.95960000000002</v>
      </c>
      <c r="J262" s="4">
        <v>460.34109999999998</v>
      </c>
      <c r="K262" s="4">
        <v>497.88979999999998</v>
      </c>
      <c r="L262" s="4">
        <v>536.67759999999998</v>
      </c>
      <c r="M262" s="4">
        <v>576.33230000000003</v>
      </c>
      <c r="N262" s="4">
        <v>615.79610000000002</v>
      </c>
      <c r="O262" s="4">
        <v>655.75720000000001</v>
      </c>
      <c r="P262" s="4">
        <v>696.44939999999997</v>
      </c>
      <c r="Q262" s="4">
        <v>735.4819</v>
      </c>
      <c r="R262" s="4">
        <v>772.6902</v>
      </c>
      <c r="S262" s="4">
        <v>807.64170000000001</v>
      </c>
      <c r="T262" s="4">
        <v>839.86159999999995</v>
      </c>
      <c r="U262" s="4">
        <v>869.28309999999999</v>
      </c>
      <c r="V262" s="4">
        <v>895.9633</v>
      </c>
      <c r="W262" s="4">
        <v>919.46709999999996</v>
      </c>
      <c r="X262" s="4"/>
      <c r="Y262" s="4"/>
      <c r="Z262" s="4"/>
      <c r="AA262" s="4"/>
      <c r="AB262" s="4"/>
      <c r="AC262" s="4"/>
      <c r="AD262" s="4"/>
      <c r="AE262" s="4"/>
    </row>
    <row r="263" spans="1:31" x14ac:dyDescent="0.35">
      <c r="A263" t="s">
        <v>168</v>
      </c>
      <c r="B263" t="s">
        <v>114</v>
      </c>
      <c r="C263" t="s">
        <v>163</v>
      </c>
      <c r="D263" t="s">
        <v>130</v>
      </c>
      <c r="E263" s="4"/>
      <c r="F263" s="4">
        <v>60.267863014791203</v>
      </c>
      <c r="G263" s="4">
        <v>60.483092411079902</v>
      </c>
      <c r="H263" s="4">
        <v>65.841496059472306</v>
      </c>
      <c r="I263" s="4">
        <v>70.522543664517599</v>
      </c>
      <c r="J263" s="4">
        <v>74.994823489546405</v>
      </c>
      <c r="K263" s="4">
        <v>79.493688751963404</v>
      </c>
      <c r="L263" s="4">
        <v>84.011098631455894</v>
      </c>
      <c r="M263" s="4">
        <v>88.387651451029797</v>
      </c>
      <c r="N263" s="4">
        <v>92.857651244478404</v>
      </c>
      <c r="O263" s="4">
        <v>97.457165018173697</v>
      </c>
      <c r="P263" s="4">
        <v>102.232380147128</v>
      </c>
      <c r="Q263" s="4">
        <v>106.72758777961501</v>
      </c>
      <c r="R263" s="4">
        <v>110.90985270060401</v>
      </c>
      <c r="S263" s="4">
        <v>114.871834769465</v>
      </c>
      <c r="T263" s="4">
        <v>118.755553443998</v>
      </c>
      <c r="U263" s="4">
        <v>122.60739215791099</v>
      </c>
      <c r="V263" s="4">
        <v>126.317994044483</v>
      </c>
      <c r="W263" s="4">
        <v>129.72927022805001</v>
      </c>
      <c r="X263" s="4"/>
      <c r="Y263" s="4"/>
      <c r="Z263" s="4"/>
      <c r="AA263" s="4"/>
      <c r="AB263" s="4"/>
      <c r="AC263" s="4"/>
      <c r="AD263" s="4"/>
      <c r="AE263" s="4"/>
    </row>
    <row r="264" spans="1:31" x14ac:dyDescent="0.35">
      <c r="A264" t="s">
        <v>168</v>
      </c>
      <c r="B264" t="s">
        <v>114</v>
      </c>
      <c r="C264" t="s">
        <v>163</v>
      </c>
      <c r="D264" t="s">
        <v>5</v>
      </c>
      <c r="E264" s="4"/>
      <c r="F264" s="4">
        <v>203.15802174613799</v>
      </c>
      <c r="G264" s="4">
        <v>204.14146344622799</v>
      </c>
      <c r="H264" s="4">
        <v>223.59777526942599</v>
      </c>
      <c r="I264" s="4">
        <v>243.022107374418</v>
      </c>
      <c r="J264" s="4">
        <v>264.79615593795398</v>
      </c>
      <c r="K264" s="4">
        <v>288.80337591902497</v>
      </c>
      <c r="L264" s="4">
        <v>312.00762058243299</v>
      </c>
      <c r="M264" s="4">
        <v>338.01390570978799</v>
      </c>
      <c r="N264" s="4">
        <v>365.61862849991002</v>
      </c>
      <c r="O264" s="4">
        <v>393.67249329578499</v>
      </c>
      <c r="P264" s="4">
        <v>418.86200786904499</v>
      </c>
      <c r="Q264" s="4">
        <v>442.54259765359501</v>
      </c>
      <c r="R264" s="4">
        <v>467.89045157118102</v>
      </c>
      <c r="S264" s="4">
        <v>494.06594791409401</v>
      </c>
      <c r="T264" s="4">
        <v>516.87703130760201</v>
      </c>
      <c r="U264" s="4">
        <v>534.10416308895697</v>
      </c>
      <c r="V264" s="4">
        <v>551.86856120556297</v>
      </c>
      <c r="W264" s="4">
        <v>570.30287298413805</v>
      </c>
      <c r="X264" s="4"/>
      <c r="Y264" s="4"/>
      <c r="Z264" s="4"/>
      <c r="AA264" s="4"/>
      <c r="AB264" s="4"/>
      <c r="AC264" s="4"/>
      <c r="AD264" s="4"/>
      <c r="AE264" s="4"/>
    </row>
    <row r="265" spans="1:31" x14ac:dyDescent="0.35">
      <c r="A265" t="s">
        <v>168</v>
      </c>
      <c r="B265" t="s">
        <v>114</v>
      </c>
      <c r="C265" t="s">
        <v>163</v>
      </c>
      <c r="D265" t="s">
        <v>4</v>
      </c>
      <c r="E265" s="4"/>
      <c r="F265" s="4">
        <v>1.6915462999999999</v>
      </c>
      <c r="G265" s="4">
        <v>1.698361</v>
      </c>
      <c r="H265" s="4">
        <v>1.7324345000000001</v>
      </c>
      <c r="I265" s="4">
        <v>1.7445309999999901</v>
      </c>
      <c r="J265" s="4">
        <v>1.7384735</v>
      </c>
      <c r="K265" s="4">
        <v>1.72397499999999</v>
      </c>
      <c r="L265" s="4">
        <v>1.7200785000000001</v>
      </c>
      <c r="M265" s="4">
        <v>1.70505499999999</v>
      </c>
      <c r="N265" s="4">
        <v>1.684258</v>
      </c>
      <c r="O265" s="4">
        <v>1.665743</v>
      </c>
      <c r="P265" s="4">
        <v>1.6627179999999899</v>
      </c>
      <c r="Q265" s="4">
        <v>1.6619459999999999</v>
      </c>
      <c r="R265" s="4">
        <v>1.6514340000000001</v>
      </c>
      <c r="S265" s="4">
        <v>1.63468399999999</v>
      </c>
      <c r="T265" s="4">
        <v>1.6248769999999899</v>
      </c>
      <c r="U265" s="4">
        <v>1.6275534999999901</v>
      </c>
      <c r="V265" s="4">
        <v>1.6235085</v>
      </c>
      <c r="W265" s="4">
        <v>1.6122434999999999</v>
      </c>
      <c r="X265" s="4"/>
      <c r="Y265" s="4"/>
      <c r="Z265" s="4"/>
      <c r="AA265" s="4"/>
      <c r="AB265" s="4"/>
      <c r="AC265" s="4"/>
      <c r="AD265" s="4"/>
      <c r="AE265" s="4"/>
    </row>
    <row r="266" spans="1:31" x14ac:dyDescent="0.35">
      <c r="A266" t="s">
        <v>168</v>
      </c>
      <c r="B266" t="s">
        <v>114</v>
      </c>
      <c r="C266" t="s">
        <v>163</v>
      </c>
      <c r="D266" t="s">
        <v>3</v>
      </c>
      <c r="E266" s="4"/>
      <c r="F266" s="4">
        <v>5.7020638000000003</v>
      </c>
      <c r="G266" s="4">
        <v>5.732278</v>
      </c>
      <c r="H266" s="4">
        <v>5.8833489999999999</v>
      </c>
      <c r="I266" s="4">
        <v>6.0116889999999996</v>
      </c>
      <c r="J266" s="4">
        <v>6.1383049999999999</v>
      </c>
      <c r="K266" s="4">
        <v>6.2632620000000001</v>
      </c>
      <c r="L266" s="4">
        <v>6.3881749999999897</v>
      </c>
      <c r="M266" s="4">
        <v>6.5205070000000003</v>
      </c>
      <c r="N266" s="4">
        <v>6.6316139999999999</v>
      </c>
      <c r="O266" s="4">
        <v>6.7286710000000003</v>
      </c>
      <c r="P266" s="4">
        <v>6.8124150000000103</v>
      </c>
      <c r="Q266" s="4">
        <v>6.8912070000000103</v>
      </c>
      <c r="R266" s="4">
        <v>6.966831</v>
      </c>
      <c r="S266" s="4">
        <v>7.0308070000000003</v>
      </c>
      <c r="T266" s="4">
        <v>7.0721879999999997</v>
      </c>
      <c r="U266" s="4">
        <v>7.0899729999999996</v>
      </c>
      <c r="V266" s="4">
        <v>7.0929190000000002</v>
      </c>
      <c r="W266" s="4">
        <v>7.0875839999999997</v>
      </c>
      <c r="X266" s="4"/>
      <c r="Y266" s="4"/>
      <c r="Z266" s="4"/>
      <c r="AA266" s="4"/>
      <c r="AB266" s="4"/>
      <c r="AC266" s="4"/>
      <c r="AD266" s="4"/>
      <c r="AE266" s="4"/>
    </row>
    <row r="267" spans="1:31" x14ac:dyDescent="0.35">
      <c r="A267" t="s">
        <v>168</v>
      </c>
      <c r="B267" t="s">
        <v>114</v>
      </c>
      <c r="C267" t="s">
        <v>96</v>
      </c>
      <c r="D267" t="s">
        <v>0</v>
      </c>
      <c r="E267" s="4"/>
      <c r="F267" s="4">
        <v>3642.4479999999999</v>
      </c>
      <c r="G267" s="4">
        <v>3672.97</v>
      </c>
      <c r="H267" s="4">
        <v>3930.24</v>
      </c>
      <c r="I267" s="4">
        <v>4224.8100000000004</v>
      </c>
      <c r="J267" s="4">
        <v>4635.3599999999997</v>
      </c>
      <c r="K267" s="4">
        <v>5060.79</v>
      </c>
      <c r="L267" s="4">
        <v>5492.32</v>
      </c>
      <c r="M267" s="4">
        <v>5926.48</v>
      </c>
      <c r="N267" s="4">
        <v>6402.86</v>
      </c>
      <c r="O267" s="4">
        <v>6953.18</v>
      </c>
      <c r="P267" s="4">
        <v>7536.85</v>
      </c>
      <c r="Q267" s="4">
        <v>8145.25</v>
      </c>
      <c r="R267" s="4">
        <v>8761.35</v>
      </c>
      <c r="S267" s="4">
        <v>9387.5400000000009</v>
      </c>
      <c r="T267" s="4">
        <v>10043.6</v>
      </c>
      <c r="U267" s="4">
        <v>10747.2</v>
      </c>
      <c r="V267" s="4">
        <v>11493.4</v>
      </c>
      <c r="W267" s="4">
        <v>12252.4</v>
      </c>
      <c r="X267" s="4"/>
      <c r="Y267" s="4"/>
      <c r="Z267" s="4"/>
      <c r="AA267" s="4"/>
      <c r="AB267" s="4"/>
      <c r="AC267" s="4"/>
      <c r="AD267" s="4"/>
      <c r="AE267" s="4"/>
    </row>
    <row r="268" spans="1:31" x14ac:dyDescent="0.35">
      <c r="A268" t="s">
        <v>168</v>
      </c>
      <c r="B268" t="s">
        <v>114</v>
      </c>
      <c r="C268" t="s">
        <v>96</v>
      </c>
      <c r="D268" t="s">
        <v>130</v>
      </c>
      <c r="E268" s="4"/>
      <c r="F268" s="4">
        <v>24.975662694872799</v>
      </c>
      <c r="G268" s="4">
        <v>25.198464224416298</v>
      </c>
      <c r="H268" s="4">
        <v>27.036022495238601</v>
      </c>
      <c r="I268" s="4">
        <v>29.461770747673199</v>
      </c>
      <c r="J268" s="4">
        <v>32.743058221388097</v>
      </c>
      <c r="K268" s="4">
        <v>36.099471245274898</v>
      </c>
      <c r="L268" s="4">
        <v>39.418931340248797</v>
      </c>
      <c r="M268" s="4">
        <v>42.711393717298201</v>
      </c>
      <c r="N268" s="4">
        <v>46.408076918572</v>
      </c>
      <c r="O268" s="4">
        <v>50.7745203184395</v>
      </c>
      <c r="P268" s="4">
        <v>55.572041199042502</v>
      </c>
      <c r="Q268" s="4">
        <v>60.704633585184602</v>
      </c>
      <c r="R268" s="4">
        <v>66.007360766044798</v>
      </c>
      <c r="S268" s="4">
        <v>71.4879285941023</v>
      </c>
      <c r="T268" s="4">
        <v>77.297423602126003</v>
      </c>
      <c r="U268" s="4">
        <v>83.607347093646993</v>
      </c>
      <c r="V268" s="4">
        <v>90.467334616602898</v>
      </c>
      <c r="W268" s="4">
        <v>97.806328048031304</v>
      </c>
      <c r="X268" s="4"/>
      <c r="Y268" s="4"/>
      <c r="Z268" s="4"/>
      <c r="AA268" s="4"/>
      <c r="AB268" s="4"/>
      <c r="AC268" s="4"/>
      <c r="AD268" s="4"/>
      <c r="AE268" s="4"/>
    </row>
    <row r="269" spans="1:31" x14ac:dyDescent="0.35">
      <c r="A269" t="s">
        <v>168</v>
      </c>
      <c r="B269" t="s">
        <v>114</v>
      </c>
      <c r="C269" t="s">
        <v>96</v>
      </c>
      <c r="D269" t="s">
        <v>5</v>
      </c>
      <c r="E269" s="4"/>
      <c r="F269" s="4">
        <v>79.469725737781403</v>
      </c>
      <c r="G269" s="4">
        <v>80.695606644174205</v>
      </c>
      <c r="H269" s="4">
        <v>89.473935290186404</v>
      </c>
      <c r="I269" s="4">
        <v>99.194022301744297</v>
      </c>
      <c r="J269" s="4">
        <v>109.45870298653401</v>
      </c>
      <c r="K269" s="4">
        <v>121.257446614739</v>
      </c>
      <c r="L269" s="4">
        <v>135.15232381397499</v>
      </c>
      <c r="M269" s="4">
        <v>153.10918949007299</v>
      </c>
      <c r="N269" s="4">
        <v>175.218492563963</v>
      </c>
      <c r="O269" s="4">
        <v>194.26638434090901</v>
      </c>
      <c r="P269" s="4">
        <v>208.96523041315001</v>
      </c>
      <c r="Q269" s="4">
        <v>225.43318029348799</v>
      </c>
      <c r="R269" s="4">
        <v>246.003598006364</v>
      </c>
      <c r="S269" s="4">
        <v>273.79607711318801</v>
      </c>
      <c r="T269" s="4">
        <v>304.41509639551202</v>
      </c>
      <c r="U269" s="4">
        <v>332.94841697390098</v>
      </c>
      <c r="V269" s="4">
        <v>361.51106491876402</v>
      </c>
      <c r="W269" s="4">
        <v>391.99903993444599</v>
      </c>
      <c r="X269" s="4"/>
      <c r="Y269" s="4"/>
      <c r="Z269" s="4"/>
      <c r="AA269" s="4"/>
      <c r="AB269" s="4"/>
      <c r="AC269" s="4"/>
      <c r="AD269" s="4"/>
      <c r="AE269" s="4"/>
    </row>
    <row r="270" spans="1:31" x14ac:dyDescent="0.35">
      <c r="A270" t="s">
        <v>168</v>
      </c>
      <c r="B270" t="s">
        <v>114</v>
      </c>
      <c r="C270" t="s">
        <v>96</v>
      </c>
      <c r="D270" t="s">
        <v>4</v>
      </c>
      <c r="E270" s="4"/>
      <c r="F270" s="4">
        <v>45.834410099999999</v>
      </c>
      <c r="G270" s="4">
        <v>45.516356500000001</v>
      </c>
      <c r="H270" s="4">
        <v>43.926088499999999</v>
      </c>
      <c r="I270" s="4">
        <v>42.591377000000001</v>
      </c>
      <c r="J270" s="4">
        <v>42.348025999999997</v>
      </c>
      <c r="K270" s="4">
        <v>41.735911000000002</v>
      </c>
      <c r="L270" s="4">
        <v>40.637999000000001</v>
      </c>
      <c r="M270" s="4">
        <v>38.707539500000003</v>
      </c>
      <c r="N270" s="4">
        <v>36.542147499999999</v>
      </c>
      <c r="O270" s="4">
        <v>35.791987499999998</v>
      </c>
      <c r="P270" s="4">
        <v>36.067483500000002</v>
      </c>
      <c r="Q270" s="4">
        <v>36.131549</v>
      </c>
      <c r="R270" s="4">
        <v>35.614722999999998</v>
      </c>
      <c r="S270" s="4">
        <v>34.286612499999997</v>
      </c>
      <c r="T270" s="4">
        <v>32.993107500000001</v>
      </c>
      <c r="U270" s="4">
        <v>32.278874000000002</v>
      </c>
      <c r="V270" s="4">
        <v>31.792664500000001</v>
      </c>
      <c r="W270" s="4">
        <v>31.256198999999999</v>
      </c>
      <c r="X270" s="4"/>
      <c r="Y270" s="4"/>
      <c r="Z270" s="4"/>
      <c r="AA270" s="4"/>
      <c r="AB270" s="4"/>
      <c r="AC270" s="4"/>
      <c r="AD270" s="4"/>
      <c r="AE270" s="4"/>
    </row>
    <row r="271" spans="1:31" x14ac:dyDescent="0.35">
      <c r="A271" t="s">
        <v>168</v>
      </c>
      <c r="B271" t="s">
        <v>114</v>
      </c>
      <c r="C271" t="s">
        <v>96</v>
      </c>
      <c r="D271" t="s">
        <v>3</v>
      </c>
      <c r="E271" s="4"/>
      <c r="F271" s="4">
        <v>145.83989399999999</v>
      </c>
      <c r="G271" s="4">
        <v>145.761661</v>
      </c>
      <c r="H271" s="4">
        <v>145.370496</v>
      </c>
      <c r="I271" s="4">
        <v>143.399731</v>
      </c>
      <c r="J271" s="4">
        <v>141.56771699999999</v>
      </c>
      <c r="K271" s="4">
        <v>140.19014200000001</v>
      </c>
      <c r="L271" s="4">
        <v>139.33203700000001</v>
      </c>
      <c r="M271" s="4">
        <v>138.756418</v>
      </c>
      <c r="N271" s="4">
        <v>137.96865600000001</v>
      </c>
      <c r="O271" s="4">
        <v>136.942308</v>
      </c>
      <c r="P271" s="4">
        <v>135.62305499999999</v>
      </c>
      <c r="Q271" s="4">
        <v>134.17839000000001</v>
      </c>
      <c r="R271" s="4">
        <v>132.732924</v>
      </c>
      <c r="S271" s="4">
        <v>131.31643600000001</v>
      </c>
      <c r="T271" s="4">
        <v>129.934473</v>
      </c>
      <c r="U271" s="4">
        <v>128.54372699999999</v>
      </c>
      <c r="V271" s="4">
        <v>127.04475100000001</v>
      </c>
      <c r="W271" s="4">
        <v>125.272058</v>
      </c>
      <c r="X271" s="4"/>
      <c r="Y271" s="4"/>
      <c r="Z271" s="4"/>
      <c r="AA271" s="4"/>
      <c r="AB271" s="4"/>
      <c r="AC271" s="4"/>
      <c r="AD271" s="4"/>
      <c r="AE271" s="4"/>
    </row>
    <row r="272" spans="1:31" x14ac:dyDescent="0.35">
      <c r="A272" t="s">
        <v>168</v>
      </c>
      <c r="B272" t="s">
        <v>114</v>
      </c>
      <c r="C272" t="s">
        <v>164</v>
      </c>
      <c r="D272" t="s">
        <v>0</v>
      </c>
      <c r="E272" s="4"/>
      <c r="F272" s="4">
        <v>1595.6320000000001</v>
      </c>
      <c r="G272" s="4">
        <v>1599.98</v>
      </c>
      <c r="H272" s="4">
        <v>1941.87</v>
      </c>
      <c r="I272" s="4">
        <v>2404.66</v>
      </c>
      <c r="J272" s="4">
        <v>2820.77</v>
      </c>
      <c r="K272" s="4">
        <v>3193.68</v>
      </c>
      <c r="L272" s="4">
        <v>3516.67</v>
      </c>
      <c r="M272" s="4">
        <v>3793.43</v>
      </c>
      <c r="N272" s="4">
        <v>4034.44</v>
      </c>
      <c r="O272" s="4">
        <v>4234.51</v>
      </c>
      <c r="P272" s="4">
        <v>4402.17</v>
      </c>
      <c r="Q272" s="4">
        <v>4540.41</v>
      </c>
      <c r="R272" s="4">
        <v>4651.05</v>
      </c>
      <c r="S272" s="4">
        <v>4745.59</v>
      </c>
      <c r="T272" s="4">
        <v>4827.93</v>
      </c>
      <c r="U272" s="4">
        <v>4899.24</v>
      </c>
      <c r="V272" s="4">
        <v>4957.34</v>
      </c>
      <c r="W272" s="4">
        <v>4999.82</v>
      </c>
      <c r="X272" s="4"/>
      <c r="Y272" s="4"/>
      <c r="Z272" s="4"/>
      <c r="AA272" s="4"/>
      <c r="AB272" s="4"/>
      <c r="AC272" s="4"/>
      <c r="AD272" s="4"/>
      <c r="AE272" s="4"/>
    </row>
    <row r="273" spans="1:31" x14ac:dyDescent="0.35">
      <c r="A273" t="s">
        <v>168</v>
      </c>
      <c r="B273" t="s">
        <v>114</v>
      </c>
      <c r="C273" t="s">
        <v>164</v>
      </c>
      <c r="D273" t="s">
        <v>130</v>
      </c>
      <c r="E273" s="4"/>
      <c r="F273" s="4">
        <v>44.781634998814297</v>
      </c>
      <c r="G273" s="4">
        <v>44.1617821974951</v>
      </c>
      <c r="H273" s="4">
        <v>49.508637222284698</v>
      </c>
      <c r="I273" s="4">
        <v>57.370358773619103</v>
      </c>
      <c r="J273" s="4">
        <v>63.637671113507501</v>
      </c>
      <c r="K273" s="4">
        <v>68.770807730113702</v>
      </c>
      <c r="L273" s="4">
        <v>72.959575544136698</v>
      </c>
      <c r="M273" s="4">
        <v>76.535366932471604</v>
      </c>
      <c r="N273" s="4">
        <v>79.832949270684594</v>
      </c>
      <c r="O273" s="4">
        <v>82.830938648856005</v>
      </c>
      <c r="P273" s="4">
        <v>85.798307117817501</v>
      </c>
      <c r="Q273" s="4">
        <v>88.679224646379595</v>
      </c>
      <c r="R273" s="4">
        <v>91.383617582907107</v>
      </c>
      <c r="S273" s="4">
        <v>93.991497292896199</v>
      </c>
      <c r="T273" s="4">
        <v>96.516732971571599</v>
      </c>
      <c r="U273" s="4">
        <v>99.0230307312289</v>
      </c>
      <c r="V273" s="4">
        <v>101.588656048849</v>
      </c>
      <c r="W273" s="4">
        <v>104.196103125512</v>
      </c>
      <c r="X273" s="4"/>
      <c r="Y273" s="4"/>
      <c r="Z273" s="4"/>
      <c r="AA273" s="4"/>
      <c r="AB273" s="4"/>
      <c r="AC273" s="4"/>
      <c r="AD273" s="4"/>
      <c r="AE273" s="4"/>
    </row>
    <row r="274" spans="1:31" x14ac:dyDescent="0.35">
      <c r="A274" t="s">
        <v>168</v>
      </c>
      <c r="B274" t="s">
        <v>114</v>
      </c>
      <c r="C274" t="s">
        <v>164</v>
      </c>
      <c r="D274" t="s">
        <v>5</v>
      </c>
      <c r="E274" s="4"/>
      <c r="F274" s="4">
        <v>138.97860248878001</v>
      </c>
      <c r="G274" s="4">
        <v>136.85558390592399</v>
      </c>
      <c r="H274" s="4">
        <v>152.41842899845599</v>
      </c>
      <c r="I274" s="4">
        <v>176.39609096473799</v>
      </c>
      <c r="J274" s="4">
        <v>198.327668241418</v>
      </c>
      <c r="K274" s="4">
        <v>220.18196063691099</v>
      </c>
      <c r="L274" s="4">
        <v>244.26640720273599</v>
      </c>
      <c r="M274" s="4">
        <v>265.275177638348</v>
      </c>
      <c r="N274" s="4">
        <v>281.85103820111198</v>
      </c>
      <c r="O274" s="4">
        <v>297.07214328574003</v>
      </c>
      <c r="P274" s="4">
        <v>308.131361504099</v>
      </c>
      <c r="Q274" s="4">
        <v>319.00865559548998</v>
      </c>
      <c r="R274" s="4">
        <v>331.67452688574298</v>
      </c>
      <c r="S274" s="4">
        <v>348.04962607285597</v>
      </c>
      <c r="T274" s="4">
        <v>365.77904110255298</v>
      </c>
      <c r="U274" s="4">
        <v>384.95219448538802</v>
      </c>
      <c r="V274" s="4">
        <v>403.92858589143299</v>
      </c>
      <c r="W274" s="4">
        <v>423.45657859666699</v>
      </c>
      <c r="X274" s="4"/>
      <c r="Y274" s="4"/>
      <c r="Z274" s="4"/>
      <c r="AA274" s="4"/>
      <c r="AB274" s="4"/>
      <c r="AC274" s="4"/>
      <c r="AD274" s="4"/>
      <c r="AE274" s="4"/>
    </row>
    <row r="275" spans="1:31" x14ac:dyDescent="0.35">
      <c r="A275" t="s">
        <v>168</v>
      </c>
      <c r="B275" t="s">
        <v>114</v>
      </c>
      <c r="C275" t="s">
        <v>164</v>
      </c>
      <c r="D275" t="s">
        <v>4</v>
      </c>
      <c r="E275" s="4"/>
      <c r="F275" s="4">
        <v>11.481134300000001</v>
      </c>
      <c r="G275" s="4">
        <v>11.69101</v>
      </c>
      <c r="H275" s="4">
        <v>12.7403885</v>
      </c>
      <c r="I275" s="4">
        <v>13.6321615</v>
      </c>
      <c r="J275" s="4">
        <v>14.222776</v>
      </c>
      <c r="K275" s="4">
        <v>14.504730500000001</v>
      </c>
      <c r="L275" s="4">
        <v>14.396863</v>
      </c>
      <c r="M275" s="4">
        <v>14.299981000000001</v>
      </c>
      <c r="N275" s="4">
        <v>14.314086</v>
      </c>
      <c r="O275" s="4">
        <v>14.254147</v>
      </c>
      <c r="P275" s="4">
        <v>14.286666500000001</v>
      </c>
      <c r="Q275" s="4">
        <v>14.232874000000001</v>
      </c>
      <c r="R275" s="4">
        <v>14.022933999999999</v>
      </c>
      <c r="S275" s="4">
        <v>13.6348085</v>
      </c>
      <c r="T275" s="4">
        <v>13.199033999999999</v>
      </c>
      <c r="U275" s="4">
        <v>12.726879</v>
      </c>
      <c r="V275" s="4">
        <v>12.272812999999999</v>
      </c>
      <c r="W275" s="4">
        <v>11.807161000000001</v>
      </c>
      <c r="X275" s="4"/>
      <c r="Y275" s="4"/>
      <c r="Z275" s="4"/>
      <c r="AA275" s="4"/>
      <c r="AB275" s="4"/>
      <c r="AC275" s="4"/>
      <c r="AD275" s="4"/>
      <c r="AE275" s="4"/>
    </row>
    <row r="276" spans="1:31" x14ac:dyDescent="0.35">
      <c r="A276" t="s">
        <v>168</v>
      </c>
      <c r="B276" t="s">
        <v>114</v>
      </c>
      <c r="C276" t="s">
        <v>164</v>
      </c>
      <c r="D276" t="s">
        <v>3</v>
      </c>
      <c r="E276" s="4"/>
      <c r="F276" s="4">
        <v>35.631392200000001</v>
      </c>
      <c r="G276" s="4">
        <v>36.229968999999997</v>
      </c>
      <c r="H276" s="4">
        <v>39.222853000000001</v>
      </c>
      <c r="I276" s="4">
        <v>41.914676</v>
      </c>
      <c r="J276" s="4">
        <v>44.325474999999997</v>
      </c>
      <c r="K276" s="4">
        <v>46.439472000000002</v>
      </c>
      <c r="L276" s="4">
        <v>48.200252999999996</v>
      </c>
      <c r="M276" s="4">
        <v>49.564405999999998</v>
      </c>
      <c r="N276" s="4">
        <v>50.536026</v>
      </c>
      <c r="O276" s="4">
        <v>51.122323000000002</v>
      </c>
      <c r="P276" s="4">
        <v>51.308354999999899</v>
      </c>
      <c r="Q276" s="4">
        <v>51.200380000000003</v>
      </c>
      <c r="R276" s="4">
        <v>50.895884000000002</v>
      </c>
      <c r="S276" s="4">
        <v>50.489567000000001</v>
      </c>
      <c r="T276" s="4">
        <v>50.021689000000002</v>
      </c>
      <c r="U276" s="4">
        <v>49.475763000000001</v>
      </c>
      <c r="V276" s="4">
        <v>48.798164999999997</v>
      </c>
      <c r="W276" s="4">
        <v>47.984712000000002</v>
      </c>
      <c r="X276" s="4"/>
      <c r="Y276" s="4"/>
      <c r="Z276" s="4"/>
      <c r="AA276" s="4"/>
      <c r="AB276" s="4"/>
      <c r="AC276" s="4"/>
      <c r="AD276" s="4"/>
      <c r="AE276" s="4"/>
    </row>
    <row r="277" spans="1:31" x14ac:dyDescent="0.35">
      <c r="A277" t="s">
        <v>168</v>
      </c>
      <c r="B277" t="s">
        <v>114</v>
      </c>
      <c r="C277" t="s">
        <v>165</v>
      </c>
      <c r="D277" t="s">
        <v>0</v>
      </c>
      <c r="E277" s="4"/>
      <c r="F277" s="4">
        <v>743.7296</v>
      </c>
      <c r="G277" s="4">
        <v>739.93700000000001</v>
      </c>
      <c r="H277" s="4">
        <v>813.18</v>
      </c>
      <c r="I277" s="4">
        <v>881.71</v>
      </c>
      <c r="J277" s="4">
        <v>1007.81</v>
      </c>
      <c r="K277" s="4">
        <v>1180.3800000000001</v>
      </c>
      <c r="L277" s="4">
        <v>1392.12</v>
      </c>
      <c r="M277" s="4">
        <v>1634.41</v>
      </c>
      <c r="N277" s="4">
        <v>1905.66</v>
      </c>
      <c r="O277" s="4">
        <v>2204.5500000000002</v>
      </c>
      <c r="P277" s="4">
        <v>2527.2399999999998</v>
      </c>
      <c r="Q277" s="4">
        <v>2869.1</v>
      </c>
      <c r="R277" s="4">
        <v>3226.32</v>
      </c>
      <c r="S277" s="4">
        <v>3598.09</v>
      </c>
      <c r="T277" s="4">
        <v>3985.08</v>
      </c>
      <c r="U277" s="4">
        <v>4385.38</v>
      </c>
      <c r="V277" s="4">
        <v>4793.7299999999996</v>
      </c>
      <c r="W277" s="4">
        <v>5206.54</v>
      </c>
      <c r="X277" s="4"/>
      <c r="Y277" s="4"/>
      <c r="Z277" s="4"/>
      <c r="AA277" s="4"/>
      <c r="AB277" s="4"/>
      <c r="AC277" s="4"/>
      <c r="AD277" s="4"/>
      <c r="AE277" s="4"/>
    </row>
    <row r="278" spans="1:31" x14ac:dyDescent="0.35">
      <c r="A278" t="s">
        <v>168</v>
      </c>
      <c r="B278" t="s">
        <v>114</v>
      </c>
      <c r="C278" t="s">
        <v>165</v>
      </c>
      <c r="D278" t="s">
        <v>130</v>
      </c>
      <c r="E278" s="4"/>
      <c r="F278" s="4">
        <v>12.8244216766057</v>
      </c>
      <c r="G278" s="4">
        <v>12.65581966015</v>
      </c>
      <c r="H278" s="4">
        <v>13.3679123416878</v>
      </c>
      <c r="I278" s="4">
        <v>13.934117231928401</v>
      </c>
      <c r="J278" s="4">
        <v>15.4442508151481</v>
      </c>
      <c r="K278" s="4">
        <v>17.6751659740282</v>
      </c>
      <c r="L278" s="4">
        <v>20.514047743214601</v>
      </c>
      <c r="M278" s="4">
        <v>23.887018833667899</v>
      </c>
      <c r="N278" s="4">
        <v>27.790518181325901</v>
      </c>
      <c r="O278" s="4">
        <v>32.250645660252196</v>
      </c>
      <c r="P278" s="4">
        <v>37.254799870064303</v>
      </c>
      <c r="Q278" s="4">
        <v>42.8031285684037</v>
      </c>
      <c r="R278" s="4">
        <v>48.8893845700646</v>
      </c>
      <c r="S278" s="4">
        <v>55.577604460036</v>
      </c>
      <c r="T278" s="4">
        <v>62.873265046291898</v>
      </c>
      <c r="U278" s="4">
        <v>70.802614765049</v>
      </c>
      <c r="V278" s="4">
        <v>79.353328960322401</v>
      </c>
      <c r="W278" s="4">
        <v>88.530626991647594</v>
      </c>
      <c r="X278" s="4"/>
      <c r="Y278" s="4"/>
      <c r="Z278" s="4"/>
      <c r="AA278" s="4"/>
      <c r="AB278" s="4"/>
      <c r="AC278" s="4"/>
      <c r="AD278" s="4"/>
      <c r="AE278" s="4"/>
    </row>
    <row r="279" spans="1:31" x14ac:dyDescent="0.35">
      <c r="A279" t="s">
        <v>168</v>
      </c>
      <c r="B279" t="s">
        <v>114</v>
      </c>
      <c r="C279" t="s">
        <v>165</v>
      </c>
      <c r="D279" t="s">
        <v>5</v>
      </c>
      <c r="E279" s="4"/>
      <c r="F279" s="4">
        <v>44.932971187717399</v>
      </c>
      <c r="G279" s="4">
        <v>44.159770044080602</v>
      </c>
      <c r="H279" s="4">
        <v>45.7471166920241</v>
      </c>
      <c r="I279" s="4">
        <v>47.285894451057601</v>
      </c>
      <c r="J279" s="4">
        <v>51.883593070484103</v>
      </c>
      <c r="K279" s="4">
        <v>58.257582140066702</v>
      </c>
      <c r="L279" s="4">
        <v>66.3166178334356</v>
      </c>
      <c r="M279" s="4">
        <v>77.442614504286595</v>
      </c>
      <c r="N279" s="4">
        <v>91.476311628610404</v>
      </c>
      <c r="O279" s="4">
        <v>107.064163489316</v>
      </c>
      <c r="P279" s="4">
        <v>123.41322306926401</v>
      </c>
      <c r="Q279" s="4">
        <v>140.81024218689299</v>
      </c>
      <c r="R279" s="4">
        <v>162.17542841093501</v>
      </c>
      <c r="S279" s="4">
        <v>187.00038384013001</v>
      </c>
      <c r="T279" s="4">
        <v>215.25728103264399</v>
      </c>
      <c r="U279" s="4">
        <v>245.60580128320001</v>
      </c>
      <c r="V279" s="4">
        <v>278.49078655682803</v>
      </c>
      <c r="W279" s="4">
        <v>314.06043148248102</v>
      </c>
      <c r="X279" s="4"/>
      <c r="Y279" s="4"/>
      <c r="Z279" s="4"/>
      <c r="AA279" s="4"/>
      <c r="AB279" s="4"/>
      <c r="AC279" s="4"/>
      <c r="AD279" s="4"/>
      <c r="AE279" s="4"/>
    </row>
    <row r="280" spans="1:31" x14ac:dyDescent="0.35">
      <c r="A280" t="s">
        <v>168</v>
      </c>
      <c r="B280" t="s">
        <v>114</v>
      </c>
      <c r="C280" t="s">
        <v>165</v>
      </c>
      <c r="D280" t="s">
        <v>4</v>
      </c>
      <c r="E280" s="4"/>
      <c r="F280" s="4">
        <v>16.5519791</v>
      </c>
      <c r="G280" s="4">
        <v>16.755907000000001</v>
      </c>
      <c r="H280" s="4">
        <v>17.775546500000001</v>
      </c>
      <c r="I280" s="4">
        <v>18.646363999999998</v>
      </c>
      <c r="J280" s="4">
        <v>19.424444999999999</v>
      </c>
      <c r="K280" s="4">
        <v>20.261396999999999</v>
      </c>
      <c r="L280" s="4">
        <v>20.992023499999998</v>
      </c>
      <c r="M280" s="4">
        <v>21.104788500000002</v>
      </c>
      <c r="N280" s="4">
        <v>20.832278500000001</v>
      </c>
      <c r="O280" s="4">
        <v>20.590923499999999</v>
      </c>
      <c r="P280" s="4">
        <v>20.477870500000002</v>
      </c>
      <c r="Q280" s="4">
        <v>20.3756485</v>
      </c>
      <c r="R280" s="4">
        <v>19.894012499999999</v>
      </c>
      <c r="S280" s="4">
        <v>19.241083499999998</v>
      </c>
      <c r="T280" s="4">
        <v>18.513102</v>
      </c>
      <c r="U280" s="4">
        <v>17.855360000000001</v>
      </c>
      <c r="V280" s="4">
        <v>17.213244499999998</v>
      </c>
      <c r="W280" s="4">
        <v>16.578147000000001</v>
      </c>
      <c r="X280" s="4"/>
      <c r="Y280" s="4"/>
      <c r="Z280" s="4"/>
      <c r="AA280" s="4"/>
      <c r="AB280" s="4"/>
      <c r="AC280" s="4"/>
      <c r="AD280" s="4"/>
      <c r="AE280" s="4"/>
    </row>
    <row r="281" spans="1:31" x14ac:dyDescent="0.35">
      <c r="A281" t="s">
        <v>168</v>
      </c>
      <c r="B281" t="s">
        <v>114</v>
      </c>
      <c r="C281" t="s">
        <v>165</v>
      </c>
      <c r="D281" t="s">
        <v>3</v>
      </c>
      <c r="E281" s="4"/>
      <c r="F281" s="4">
        <v>57.9932272</v>
      </c>
      <c r="G281" s="4">
        <v>58.466146000000002</v>
      </c>
      <c r="H281" s="4">
        <v>60.830739999999999</v>
      </c>
      <c r="I281" s="4">
        <v>63.277062000000001</v>
      </c>
      <c r="J281" s="4">
        <v>65.254703000000006</v>
      </c>
      <c r="K281" s="4">
        <v>66.781834000000003</v>
      </c>
      <c r="L281" s="4">
        <v>67.861789999999999</v>
      </c>
      <c r="M281" s="4">
        <v>68.422518999999994</v>
      </c>
      <c r="N281" s="4">
        <v>68.572309000000004</v>
      </c>
      <c r="O281" s="4">
        <v>68.356770999999995</v>
      </c>
      <c r="P281" s="4">
        <v>67.836628000000005</v>
      </c>
      <c r="Q281" s="4">
        <v>67.030146999999999</v>
      </c>
      <c r="R281" s="4">
        <v>65.992239999999995</v>
      </c>
      <c r="S281" s="4">
        <v>64.739925999999997</v>
      </c>
      <c r="T281" s="4">
        <v>63.382742999999998</v>
      </c>
      <c r="U281" s="4">
        <v>61.938108</v>
      </c>
      <c r="V281" s="4">
        <v>60.409942000000001</v>
      </c>
      <c r="W281" s="4">
        <v>58.810607999999903</v>
      </c>
      <c r="X281" s="4"/>
      <c r="Y281" s="4"/>
      <c r="Z281" s="4"/>
      <c r="AA281" s="4"/>
      <c r="AB281" s="4"/>
      <c r="AC281" s="4"/>
      <c r="AD281" s="4"/>
      <c r="AE281" s="4"/>
    </row>
    <row r="282" spans="1:31" x14ac:dyDescent="0.35">
      <c r="A282" t="s">
        <v>168</v>
      </c>
      <c r="B282" t="s">
        <v>114</v>
      </c>
      <c r="C282" t="s">
        <v>166</v>
      </c>
      <c r="D282" t="s">
        <v>0</v>
      </c>
      <c r="E282" s="4"/>
      <c r="F282" s="4">
        <v>2778.3484640000001</v>
      </c>
      <c r="G282" s="4">
        <v>2762.0035240900002</v>
      </c>
      <c r="H282" s="4">
        <v>3202.8758199899999</v>
      </c>
      <c r="I282" s="4">
        <v>3491.38705295</v>
      </c>
      <c r="J282" s="4">
        <v>3820.15686955</v>
      </c>
      <c r="K282" s="4">
        <v>4209.0189864499998</v>
      </c>
      <c r="L282" s="4">
        <v>4650.6502681700003</v>
      </c>
      <c r="M282" s="4">
        <v>5123.0843401499997</v>
      </c>
      <c r="N282" s="4">
        <v>5618.0403084199997</v>
      </c>
      <c r="O282" s="4">
        <v>6143.0459042000002</v>
      </c>
      <c r="P282" s="4">
        <v>6694.1521032000001</v>
      </c>
      <c r="Q282" s="4">
        <v>7248.1050607999996</v>
      </c>
      <c r="R282" s="4">
        <v>7793.0842487</v>
      </c>
      <c r="S282" s="4">
        <v>8320.6534398000003</v>
      </c>
      <c r="T282" s="4">
        <v>8827.8085336999993</v>
      </c>
      <c r="U282" s="4">
        <v>9314.4662172999997</v>
      </c>
      <c r="V282" s="4">
        <v>9778.8315082999998</v>
      </c>
      <c r="W282" s="4">
        <v>10212.7504959</v>
      </c>
      <c r="X282" s="4"/>
      <c r="Y282" s="4"/>
      <c r="Z282" s="4"/>
      <c r="AA282" s="4"/>
      <c r="AB282" s="4"/>
      <c r="AC282" s="4"/>
      <c r="AD282" s="4"/>
      <c r="AE282" s="4"/>
    </row>
    <row r="283" spans="1:31" x14ac:dyDescent="0.35">
      <c r="A283" t="s">
        <v>168</v>
      </c>
      <c r="B283" t="s">
        <v>114</v>
      </c>
      <c r="C283" t="s">
        <v>166</v>
      </c>
      <c r="D283" t="s">
        <v>130</v>
      </c>
      <c r="E283" s="4"/>
      <c r="F283" s="4">
        <v>41.5827554405234</v>
      </c>
      <c r="G283" s="4">
        <v>41.227912771957499</v>
      </c>
      <c r="H283" s="4">
        <v>47.179798838776399</v>
      </c>
      <c r="I283" s="4">
        <v>50.7760669959533</v>
      </c>
      <c r="J283" s="4">
        <v>54.851319114289701</v>
      </c>
      <c r="K283" s="4">
        <v>59.6117455079061</v>
      </c>
      <c r="L283" s="4">
        <v>64.876899146660904</v>
      </c>
      <c r="M283" s="4">
        <v>70.316456923298006</v>
      </c>
      <c r="N283" s="4">
        <v>76.1139743286883</v>
      </c>
      <c r="O283" s="4">
        <v>82.344852792611405</v>
      </c>
      <c r="P283" s="4">
        <v>88.906171953993194</v>
      </c>
      <c r="Q283" s="4">
        <v>95.371427004634995</v>
      </c>
      <c r="R283" s="4">
        <v>101.604076590231</v>
      </c>
      <c r="S283" s="4">
        <v>107.665023299075</v>
      </c>
      <c r="T283" s="4">
        <v>113.694570020304</v>
      </c>
      <c r="U283" s="4">
        <v>119.74134635490699</v>
      </c>
      <c r="V283" s="4">
        <v>125.70932484774001</v>
      </c>
      <c r="W283" s="4">
        <v>131.431029185618</v>
      </c>
      <c r="X283" s="4"/>
      <c r="Y283" s="4"/>
      <c r="Z283" s="4"/>
      <c r="AA283" s="4"/>
      <c r="AB283" s="4"/>
      <c r="AC283" s="4"/>
      <c r="AD283" s="4"/>
      <c r="AE283" s="4"/>
    </row>
    <row r="284" spans="1:31" x14ac:dyDescent="0.35">
      <c r="A284" t="s">
        <v>168</v>
      </c>
      <c r="B284" t="s">
        <v>114</v>
      </c>
      <c r="C284" t="s">
        <v>166</v>
      </c>
      <c r="D284" t="s">
        <v>5</v>
      </c>
      <c r="E284" s="4"/>
      <c r="F284" s="4">
        <v>143.60273606317401</v>
      </c>
      <c r="G284" s="4">
        <v>142.50979773422401</v>
      </c>
      <c r="H284" s="4">
        <v>163.83330364517499</v>
      </c>
      <c r="I284" s="4">
        <v>179.729627727322</v>
      </c>
      <c r="J284" s="4">
        <v>197.86485353844199</v>
      </c>
      <c r="K284" s="4">
        <v>218.20265159832601</v>
      </c>
      <c r="L284" s="4">
        <v>240.15949889447</v>
      </c>
      <c r="M284" s="4">
        <v>267.10754972039399</v>
      </c>
      <c r="N284" s="4">
        <v>296.01394647004003</v>
      </c>
      <c r="O284" s="4">
        <v>326.47051760016399</v>
      </c>
      <c r="P284" s="4">
        <v>355.56324640161802</v>
      </c>
      <c r="Q284" s="4">
        <v>382.71747274346802</v>
      </c>
      <c r="R284" s="4">
        <v>414.05126188077998</v>
      </c>
      <c r="S284" s="4">
        <v>449.32252009339402</v>
      </c>
      <c r="T284" s="4">
        <v>482.85367205348803</v>
      </c>
      <c r="U284" s="4">
        <v>511.13221086346499</v>
      </c>
      <c r="V284" s="4">
        <v>539.373317433686</v>
      </c>
      <c r="W284" s="4">
        <v>568.09027972305103</v>
      </c>
      <c r="X284" s="4"/>
      <c r="Y284" s="4"/>
      <c r="Z284" s="4"/>
      <c r="AA284" s="4"/>
      <c r="AB284" s="4"/>
      <c r="AC284" s="4"/>
      <c r="AD284" s="4"/>
      <c r="AE284" s="4"/>
    </row>
    <row r="285" spans="1:31" x14ac:dyDescent="0.35">
      <c r="A285" t="s">
        <v>168</v>
      </c>
      <c r="B285" t="s">
        <v>114</v>
      </c>
      <c r="C285" t="s">
        <v>166</v>
      </c>
      <c r="D285" t="s">
        <v>4</v>
      </c>
      <c r="E285" s="4"/>
      <c r="F285" s="4">
        <v>19.347461894999999</v>
      </c>
      <c r="G285" s="4">
        <v>19.3811483</v>
      </c>
      <c r="H285" s="4">
        <v>19.549601630000002</v>
      </c>
      <c r="I285" s="4">
        <v>19.425773575000001</v>
      </c>
      <c r="J285" s="4">
        <v>19.306899640000001</v>
      </c>
      <c r="K285" s="4">
        <v>19.289495134999999</v>
      </c>
      <c r="L285" s="4">
        <v>19.36483999</v>
      </c>
      <c r="M285" s="4">
        <v>19.179856000000001</v>
      </c>
      <c r="N285" s="4">
        <v>18.978971685000001</v>
      </c>
      <c r="O285" s="4">
        <v>18.816541075</v>
      </c>
      <c r="P285" s="4">
        <v>18.826895555</v>
      </c>
      <c r="Q285" s="4">
        <v>18.938526660000001</v>
      </c>
      <c r="R285" s="4">
        <v>18.821544495000001</v>
      </c>
      <c r="S285" s="4">
        <v>18.518220360000001</v>
      </c>
      <c r="T285" s="4">
        <v>18.282575125000001</v>
      </c>
      <c r="U285" s="4">
        <v>18.223203349999999</v>
      </c>
      <c r="V285" s="4">
        <v>18.129987509999999</v>
      </c>
      <c r="W285" s="4">
        <v>17.977337160000001</v>
      </c>
      <c r="X285" s="4"/>
      <c r="Y285" s="4"/>
      <c r="Z285" s="4"/>
      <c r="AA285" s="4"/>
      <c r="AB285" s="4"/>
      <c r="AC285" s="4"/>
      <c r="AD285" s="4"/>
      <c r="AE285" s="4"/>
    </row>
    <row r="286" spans="1:31" x14ac:dyDescent="0.35">
      <c r="A286" t="s">
        <v>168</v>
      </c>
      <c r="B286" t="s">
        <v>114</v>
      </c>
      <c r="C286" t="s">
        <v>166</v>
      </c>
      <c r="D286" t="s">
        <v>3</v>
      </c>
      <c r="E286" s="4"/>
      <c r="F286" s="4">
        <v>66.814919660000001</v>
      </c>
      <c r="G286" s="4">
        <v>66.993532740000006</v>
      </c>
      <c r="H286" s="4">
        <v>67.886593389999902</v>
      </c>
      <c r="I286" s="4">
        <v>68.760486180000001</v>
      </c>
      <c r="J286" s="4">
        <v>69.645669990000002</v>
      </c>
      <c r="K286" s="4">
        <v>70.607209209999994</v>
      </c>
      <c r="L286" s="4">
        <v>71.684225499999997</v>
      </c>
      <c r="M286" s="4">
        <v>72.857543800000002</v>
      </c>
      <c r="N286" s="4">
        <v>73.810891600000105</v>
      </c>
      <c r="O286" s="4">
        <v>74.601455900000104</v>
      </c>
      <c r="P286" s="4">
        <v>75.294571300000001</v>
      </c>
      <c r="Q286" s="4">
        <v>75.998706200000001</v>
      </c>
      <c r="R286" s="4">
        <v>76.700507599999895</v>
      </c>
      <c r="S286" s="4">
        <v>77.282790500000004</v>
      </c>
      <c r="T286" s="4">
        <v>77.644944100000004</v>
      </c>
      <c r="U286" s="4">
        <v>77.788220199999998</v>
      </c>
      <c r="V286" s="4">
        <v>77.789229399999996</v>
      </c>
      <c r="W286" s="4">
        <v>77.704257200000001</v>
      </c>
      <c r="X286" s="4"/>
      <c r="Y286" s="4"/>
      <c r="Z286" s="4"/>
      <c r="AA286" s="4"/>
      <c r="AB286" s="4"/>
      <c r="AC286" s="4"/>
      <c r="AD286" s="4"/>
      <c r="AE286" s="4"/>
    </row>
    <row r="287" spans="1:31" x14ac:dyDescent="0.35">
      <c r="A287" t="s">
        <v>168</v>
      </c>
      <c r="B287" t="s">
        <v>114</v>
      </c>
      <c r="C287" t="s">
        <v>1</v>
      </c>
      <c r="D287" t="s">
        <v>0</v>
      </c>
      <c r="E287" s="4"/>
      <c r="F287" s="4">
        <v>19411.5</v>
      </c>
      <c r="G287" s="4">
        <v>19690.7</v>
      </c>
      <c r="H287" s="4">
        <v>22456.799999999999</v>
      </c>
      <c r="I287" s="4">
        <v>24635.1</v>
      </c>
      <c r="J287" s="4">
        <v>26594.7</v>
      </c>
      <c r="K287" s="4">
        <v>28435.599999999999</v>
      </c>
      <c r="L287" s="4">
        <v>30226.7</v>
      </c>
      <c r="M287" s="4">
        <v>32000.9</v>
      </c>
      <c r="N287" s="4">
        <v>33806</v>
      </c>
      <c r="O287" s="4">
        <v>35663.9</v>
      </c>
      <c r="P287" s="4">
        <v>37575</v>
      </c>
      <c r="Q287" s="4">
        <v>39465.9</v>
      </c>
      <c r="R287" s="4">
        <v>41321.800000000003</v>
      </c>
      <c r="S287" s="4">
        <v>43133.599999999999</v>
      </c>
      <c r="T287" s="4">
        <v>44905.5</v>
      </c>
      <c r="U287" s="4">
        <v>46644.9</v>
      </c>
      <c r="V287" s="4">
        <v>48354.3</v>
      </c>
      <c r="W287" s="4">
        <v>50012.6</v>
      </c>
      <c r="X287" s="4"/>
      <c r="Y287" s="4"/>
      <c r="Z287" s="4"/>
      <c r="AA287" s="4"/>
      <c r="AB287" s="4"/>
      <c r="AC287" s="4"/>
      <c r="AD287" s="4"/>
      <c r="AE287" s="4"/>
    </row>
    <row r="288" spans="1:31" x14ac:dyDescent="0.35">
      <c r="A288" t="s">
        <v>168</v>
      </c>
      <c r="B288" t="s">
        <v>114</v>
      </c>
      <c r="C288" t="s">
        <v>1</v>
      </c>
      <c r="D288" t="s">
        <v>130</v>
      </c>
      <c r="E288" s="4"/>
      <c r="F288" s="4">
        <v>58.107185042470398</v>
      </c>
      <c r="G288" s="4">
        <v>58.710168951781597</v>
      </c>
      <c r="H288" s="4">
        <v>65.661041766075002</v>
      </c>
      <c r="I288" s="4">
        <v>70.444662289345302</v>
      </c>
      <c r="J288" s="4">
        <v>74.441537318079796</v>
      </c>
      <c r="K288" s="4">
        <v>78.041574843389597</v>
      </c>
      <c r="L288" s="4">
        <v>81.496681416642005</v>
      </c>
      <c r="M288" s="4">
        <v>84.877363880827701</v>
      </c>
      <c r="N288" s="4">
        <v>88.432502605372605</v>
      </c>
      <c r="O288" s="4">
        <v>92.070976264777201</v>
      </c>
      <c r="P288" s="4">
        <v>95.787490744621294</v>
      </c>
      <c r="Q288" s="4">
        <v>99.409701450242807</v>
      </c>
      <c r="R288" s="4">
        <v>103.00280452803</v>
      </c>
      <c r="S288" s="4">
        <v>106.697524389413</v>
      </c>
      <c r="T288" s="4">
        <v>110.592547037838</v>
      </c>
      <c r="U288" s="4">
        <v>114.70662031373099</v>
      </c>
      <c r="V288" s="4">
        <v>118.978814375572</v>
      </c>
      <c r="W288" s="4">
        <v>123.334823837299</v>
      </c>
      <c r="X288" s="4"/>
      <c r="Y288" s="4"/>
      <c r="Z288" s="4"/>
      <c r="AA288" s="4"/>
      <c r="AB288" s="4"/>
      <c r="AC288" s="4"/>
      <c r="AD288" s="4"/>
      <c r="AE288" s="4"/>
    </row>
    <row r="289" spans="1:31" x14ac:dyDescent="0.35">
      <c r="A289" t="s">
        <v>168</v>
      </c>
      <c r="B289" t="s">
        <v>114</v>
      </c>
      <c r="C289" t="s">
        <v>1</v>
      </c>
      <c r="D289" t="s">
        <v>5</v>
      </c>
      <c r="E289" s="4"/>
      <c r="F289" s="4">
        <v>196.37009413125401</v>
      </c>
      <c r="G289" s="4">
        <v>199.136968632345</v>
      </c>
      <c r="H289" s="4">
        <v>226.78356200904699</v>
      </c>
      <c r="I289" s="4">
        <v>248.313324603713</v>
      </c>
      <c r="J289" s="4">
        <v>265.49582038527501</v>
      </c>
      <c r="K289" s="4">
        <v>282.27846717777197</v>
      </c>
      <c r="L289" s="4">
        <v>297.984443563144</v>
      </c>
      <c r="M289" s="4">
        <v>316.02512408081299</v>
      </c>
      <c r="N289" s="4">
        <v>334.80599873589603</v>
      </c>
      <c r="O289" s="4">
        <v>354.23488576200799</v>
      </c>
      <c r="P289" s="4">
        <v>372.54387437806702</v>
      </c>
      <c r="Q289" s="4">
        <v>392.79793321238799</v>
      </c>
      <c r="R289" s="4">
        <v>415.35176377167699</v>
      </c>
      <c r="S289" s="4">
        <v>437.69156825909897</v>
      </c>
      <c r="T289" s="4">
        <v>459.59276583761601</v>
      </c>
      <c r="U289" s="4">
        <v>478.845918602035</v>
      </c>
      <c r="V289" s="4">
        <v>499.94680976949599</v>
      </c>
      <c r="W289" s="4">
        <v>523.58865696870203</v>
      </c>
      <c r="X289" s="4"/>
      <c r="Y289" s="4"/>
      <c r="Z289" s="4"/>
      <c r="AA289" s="4"/>
      <c r="AB289" s="4"/>
      <c r="AC289" s="4"/>
      <c r="AD289" s="4"/>
      <c r="AE289" s="4"/>
    </row>
    <row r="290" spans="1:31" x14ac:dyDescent="0.35">
      <c r="A290" t="s">
        <v>168</v>
      </c>
      <c r="B290" t="s">
        <v>114</v>
      </c>
      <c r="C290" t="s">
        <v>1</v>
      </c>
      <c r="D290" t="s">
        <v>4</v>
      </c>
      <c r="E290" s="4"/>
      <c r="F290" s="4">
        <v>98.851610199999996</v>
      </c>
      <c r="G290" s="4">
        <v>98.880183500000001</v>
      </c>
      <c r="H290" s="4">
        <v>99.023049999999998</v>
      </c>
      <c r="I290" s="4">
        <v>99.2097385</v>
      </c>
      <c r="J290" s="4">
        <v>100.1699385</v>
      </c>
      <c r="K290" s="4">
        <v>100.73598699999999</v>
      </c>
      <c r="L290" s="4">
        <v>101.4371745</v>
      </c>
      <c r="M290" s="4">
        <v>101.26062</v>
      </c>
      <c r="N290" s="4">
        <v>100.9719065</v>
      </c>
      <c r="O290" s="4">
        <v>100.678678</v>
      </c>
      <c r="P290" s="4">
        <v>100.8606035</v>
      </c>
      <c r="Q290" s="4">
        <v>100.4737975</v>
      </c>
      <c r="R290" s="4">
        <v>99.486275500000005</v>
      </c>
      <c r="S290" s="4">
        <v>98.547934499999997</v>
      </c>
      <c r="T290" s="4">
        <v>97.707151499999995</v>
      </c>
      <c r="U290" s="4">
        <v>97.411084000000002</v>
      </c>
      <c r="V290" s="4">
        <v>96.718889000000004</v>
      </c>
      <c r="W290" s="4">
        <v>95.518876000000006</v>
      </c>
      <c r="X290" s="4"/>
      <c r="Y290" s="4"/>
      <c r="Z290" s="4"/>
      <c r="AA290" s="4"/>
      <c r="AB290" s="4"/>
      <c r="AC290" s="4"/>
      <c r="AD290" s="4"/>
      <c r="AE290" s="4"/>
    </row>
    <row r="291" spans="1:31" x14ac:dyDescent="0.35">
      <c r="A291" t="s">
        <v>168</v>
      </c>
      <c r="B291" t="s">
        <v>114</v>
      </c>
      <c r="C291" t="s">
        <v>1</v>
      </c>
      <c r="D291" t="s">
        <v>3</v>
      </c>
      <c r="E291" s="4"/>
      <c r="F291" s="4">
        <v>334.06367879999999</v>
      </c>
      <c r="G291" s="4">
        <v>335.38823600000001</v>
      </c>
      <c r="H291" s="4">
        <v>342.01102200000003</v>
      </c>
      <c r="I291" s="4">
        <v>349.70854000000003</v>
      </c>
      <c r="J291" s="4">
        <v>357.25619</v>
      </c>
      <c r="K291" s="4">
        <v>364.36476399999998</v>
      </c>
      <c r="L291" s="4">
        <v>370.894857</v>
      </c>
      <c r="M291" s="4">
        <v>377.02514000000002</v>
      </c>
      <c r="N291" s="4">
        <v>382.280259</v>
      </c>
      <c r="O291" s="4">
        <v>387.35225200000002</v>
      </c>
      <c r="P291" s="4">
        <v>392.27460400000001</v>
      </c>
      <c r="Q291" s="4">
        <v>397.0025</v>
      </c>
      <c r="R291" s="4">
        <v>401.17160100000001</v>
      </c>
      <c r="S291" s="4">
        <v>404.26055100000002</v>
      </c>
      <c r="T291" s="4">
        <v>406.04454099999998</v>
      </c>
      <c r="U291" s="4">
        <v>406.64523000000003</v>
      </c>
      <c r="V291" s="4">
        <v>406.41100899999998</v>
      </c>
      <c r="W291" s="4">
        <v>405.50266699999997</v>
      </c>
      <c r="X291" s="4"/>
      <c r="Y291" s="4"/>
      <c r="Z291" s="4"/>
      <c r="AA291" s="4"/>
      <c r="AB291" s="4"/>
      <c r="AC291" s="4"/>
      <c r="AD291" s="4"/>
      <c r="AE291" s="4"/>
    </row>
    <row r="292" spans="1:31" x14ac:dyDescent="0.35">
      <c r="A292" t="s">
        <v>168</v>
      </c>
      <c r="B292" t="s">
        <v>115</v>
      </c>
      <c r="C292" t="s">
        <v>146</v>
      </c>
      <c r="D292" t="s">
        <v>0</v>
      </c>
      <c r="E292" s="4"/>
      <c r="F292" s="4">
        <v>2210.4794000000002</v>
      </c>
      <c r="G292" s="4">
        <v>2262.4250000000002</v>
      </c>
      <c r="H292" s="4">
        <v>2781.6590000000001</v>
      </c>
      <c r="I292" s="4">
        <v>3463.5</v>
      </c>
      <c r="J292" s="4">
        <v>4232.7060000000001</v>
      </c>
      <c r="K292" s="4">
        <v>5006.491</v>
      </c>
      <c r="L292" s="4">
        <v>5758.1660000000002</v>
      </c>
      <c r="M292" s="4">
        <v>6542.2190000000001</v>
      </c>
      <c r="N292" s="4">
        <v>7385.7139999999999</v>
      </c>
      <c r="O292" s="4">
        <v>8264.4419999999991</v>
      </c>
      <c r="P292" s="4">
        <v>9151.4860000000008</v>
      </c>
      <c r="Q292" s="4">
        <v>10006.518</v>
      </c>
      <c r="R292" s="4">
        <v>10846.841</v>
      </c>
      <c r="S292" s="4">
        <v>11665.091</v>
      </c>
      <c r="T292" s="4">
        <v>12459.305</v>
      </c>
      <c r="U292" s="4">
        <v>13238.334000000001</v>
      </c>
      <c r="V292" s="4">
        <v>14003.130999999999</v>
      </c>
      <c r="W292" s="4">
        <v>14747.326999999999</v>
      </c>
      <c r="X292" s="4"/>
      <c r="Y292" s="4"/>
      <c r="Z292" s="4"/>
      <c r="AA292" s="4"/>
      <c r="AB292" s="4"/>
      <c r="AC292" s="4"/>
      <c r="AD292" s="4"/>
      <c r="AE292" s="4"/>
    </row>
    <row r="293" spans="1:31" x14ac:dyDescent="0.35">
      <c r="A293" t="s">
        <v>168</v>
      </c>
      <c r="B293" t="s">
        <v>115</v>
      </c>
      <c r="C293" t="s">
        <v>146</v>
      </c>
      <c r="D293" t="s">
        <v>130</v>
      </c>
      <c r="E293" s="4"/>
      <c r="F293" s="4">
        <v>10.974545255065999</v>
      </c>
      <c r="G293" s="4">
        <v>11.045011610827901</v>
      </c>
      <c r="H293" s="4">
        <v>12.534114645956</v>
      </c>
      <c r="I293" s="4">
        <v>14.4804251012983</v>
      </c>
      <c r="J293" s="4">
        <v>16.480482039418799</v>
      </c>
      <c r="K293" s="4">
        <v>18.1873654678812</v>
      </c>
      <c r="L293" s="4">
        <v>19.6248366312679</v>
      </c>
      <c r="M293" s="4">
        <v>21.039672550810302</v>
      </c>
      <c r="N293" s="4">
        <v>22.5432860596319</v>
      </c>
      <c r="O293" s="4">
        <v>24.056139625893898</v>
      </c>
      <c r="P293" s="4">
        <v>25.552303205738301</v>
      </c>
      <c r="Q293" s="4">
        <v>26.917975978443099</v>
      </c>
      <c r="R293" s="4">
        <v>28.169391017221098</v>
      </c>
      <c r="S293" s="4">
        <v>29.282561551526999</v>
      </c>
      <c r="T293" s="4">
        <v>30.2816927373166</v>
      </c>
      <c r="U293" s="4">
        <v>31.205436420318801</v>
      </c>
      <c r="V293" s="4">
        <v>32.103605562033003</v>
      </c>
      <c r="W293" s="4">
        <v>32.965296893540199</v>
      </c>
      <c r="X293" s="4"/>
      <c r="Y293" s="4"/>
      <c r="Z293" s="4"/>
      <c r="AA293" s="4"/>
      <c r="AB293" s="4"/>
      <c r="AC293" s="4"/>
      <c r="AD293" s="4"/>
      <c r="AE293" s="4"/>
    </row>
    <row r="294" spans="1:31" x14ac:dyDescent="0.35">
      <c r="A294" t="s">
        <v>168</v>
      </c>
      <c r="B294" t="s">
        <v>115</v>
      </c>
      <c r="C294" t="s">
        <v>146</v>
      </c>
      <c r="D294" t="s">
        <v>5</v>
      </c>
      <c r="E294" s="4"/>
      <c r="F294" s="4">
        <v>39.502055447538901</v>
      </c>
      <c r="G294" s="4">
        <v>39.778539157907403</v>
      </c>
      <c r="H294" s="4">
        <v>45.259557675469502</v>
      </c>
      <c r="I294" s="4">
        <v>52.127732978137303</v>
      </c>
      <c r="J294" s="4">
        <v>59.313565321208102</v>
      </c>
      <c r="K294" s="4">
        <v>65.410393766183006</v>
      </c>
      <c r="L294" s="4">
        <v>70.991594094145597</v>
      </c>
      <c r="M294" s="4">
        <v>76.732894054761502</v>
      </c>
      <c r="N294" s="4">
        <v>82.535152063859599</v>
      </c>
      <c r="O294" s="4">
        <v>87.653401223752695</v>
      </c>
      <c r="P294" s="4">
        <v>91.686976626262407</v>
      </c>
      <c r="Q294" s="4">
        <v>95.065457078507904</v>
      </c>
      <c r="R294" s="4">
        <v>98.616749573562899</v>
      </c>
      <c r="S294" s="4">
        <v>102.983716935858</v>
      </c>
      <c r="T294" s="4">
        <v>107.0731404699</v>
      </c>
      <c r="U294" s="4">
        <v>111.02431748604501</v>
      </c>
      <c r="V294" s="4">
        <v>114.828870461609</v>
      </c>
      <c r="W294" s="4">
        <v>118.73330100894199</v>
      </c>
      <c r="X294" s="4"/>
      <c r="Y294" s="4"/>
      <c r="Z294" s="4"/>
      <c r="AA294" s="4"/>
      <c r="AB294" s="4"/>
      <c r="AC294" s="4"/>
      <c r="AD294" s="4"/>
      <c r="AE294" s="4"/>
    </row>
    <row r="295" spans="1:31" x14ac:dyDescent="0.35">
      <c r="A295" t="s">
        <v>168</v>
      </c>
      <c r="B295" t="s">
        <v>115</v>
      </c>
      <c r="C295" t="s">
        <v>146</v>
      </c>
      <c r="D295" t="s">
        <v>4</v>
      </c>
      <c r="E295" s="4"/>
      <c r="F295" s="4">
        <v>55.958591900000002</v>
      </c>
      <c r="G295" s="4">
        <v>56.875517500000001</v>
      </c>
      <c r="H295" s="4">
        <v>61.460145500000003</v>
      </c>
      <c r="I295" s="4">
        <v>66.442559500000002</v>
      </c>
      <c r="J295" s="4">
        <v>71.361517000000006</v>
      </c>
      <c r="K295" s="4">
        <v>76.539686000000003</v>
      </c>
      <c r="L295" s="4">
        <v>81.110532500000005</v>
      </c>
      <c r="M295" s="4">
        <v>85.259641000000002</v>
      </c>
      <c r="N295" s="4">
        <v>89.485677499999994</v>
      </c>
      <c r="O295" s="4">
        <v>94.285468499999993</v>
      </c>
      <c r="P295" s="4">
        <v>99.812278000000006</v>
      </c>
      <c r="Q295" s="4">
        <v>105.2592425</v>
      </c>
      <c r="R295" s="4">
        <v>109.989845</v>
      </c>
      <c r="S295" s="4">
        <v>113.27121750000001</v>
      </c>
      <c r="T295" s="4">
        <v>116.3625625</v>
      </c>
      <c r="U295" s="4">
        <v>119.238148</v>
      </c>
      <c r="V295" s="4">
        <v>121.94782499999999</v>
      </c>
      <c r="W295" s="4">
        <v>124.205483</v>
      </c>
      <c r="X295" s="4"/>
      <c r="Y295" s="4"/>
      <c r="Z295" s="4"/>
      <c r="AA295" s="4"/>
      <c r="AB295" s="4"/>
      <c r="AC295" s="4"/>
      <c r="AD295" s="4"/>
      <c r="AE295" s="4"/>
    </row>
    <row r="296" spans="1:31" x14ac:dyDescent="0.35">
      <c r="A296" t="s">
        <v>168</v>
      </c>
      <c r="B296" t="s">
        <v>115</v>
      </c>
      <c r="C296" t="s">
        <v>146</v>
      </c>
      <c r="D296" t="s">
        <v>3</v>
      </c>
      <c r="E296" s="4"/>
      <c r="F296" s="4">
        <v>201.4187694</v>
      </c>
      <c r="G296" s="4">
        <v>204.836815</v>
      </c>
      <c r="H296" s="4">
        <v>221.927043</v>
      </c>
      <c r="I296" s="4">
        <v>239.184967</v>
      </c>
      <c r="J296" s="4">
        <v>256.83144399999998</v>
      </c>
      <c r="K296" s="4">
        <v>275.27301899999998</v>
      </c>
      <c r="L296" s="4">
        <v>293.41217499999999</v>
      </c>
      <c r="M296" s="4">
        <v>310.94680699999998</v>
      </c>
      <c r="N296" s="4">
        <v>327.62366500000002</v>
      </c>
      <c r="O296" s="4">
        <v>343.54813899999999</v>
      </c>
      <c r="P296" s="4">
        <v>358.14720599999998</v>
      </c>
      <c r="Q296" s="4">
        <v>371.74110000000002</v>
      </c>
      <c r="R296" s="4">
        <v>385.057703</v>
      </c>
      <c r="S296" s="4">
        <v>398.363066</v>
      </c>
      <c r="T296" s="4">
        <v>411.44678099999999</v>
      </c>
      <c r="U296" s="4">
        <v>424.23165699999998</v>
      </c>
      <c r="V296" s="4">
        <v>436.18561699999998</v>
      </c>
      <c r="W296" s="4">
        <v>447.35914400000001</v>
      </c>
      <c r="X296" s="4"/>
      <c r="Y296" s="4"/>
      <c r="Z296" s="4"/>
      <c r="AA296" s="4"/>
      <c r="AB296" s="4"/>
      <c r="AC296" s="4"/>
      <c r="AD296" s="4"/>
      <c r="AE296" s="4"/>
    </row>
    <row r="297" spans="1:31" x14ac:dyDescent="0.35">
      <c r="A297" t="s">
        <v>168</v>
      </c>
      <c r="B297" t="s">
        <v>115</v>
      </c>
      <c r="C297" t="s">
        <v>147</v>
      </c>
      <c r="D297" t="s">
        <v>0</v>
      </c>
      <c r="E297" s="4"/>
      <c r="F297" s="4">
        <v>3397.8569819999998</v>
      </c>
      <c r="G297" s="4">
        <v>3468.8104560000002</v>
      </c>
      <c r="H297" s="4">
        <v>4236.7709789999999</v>
      </c>
      <c r="I297" s="4">
        <v>5409.3456489999999</v>
      </c>
      <c r="J297" s="4">
        <v>6950.0892700000004</v>
      </c>
      <c r="K297" s="4">
        <v>8627.4476099999993</v>
      </c>
      <c r="L297" s="4">
        <v>10446.71053</v>
      </c>
      <c r="M297" s="4">
        <v>12481.866819999999</v>
      </c>
      <c r="N297" s="4">
        <v>14779.308000000001</v>
      </c>
      <c r="O297" s="4">
        <v>17316.074240000002</v>
      </c>
      <c r="P297" s="4">
        <v>20083.167379999999</v>
      </c>
      <c r="Q297" s="4">
        <v>23035.27663</v>
      </c>
      <c r="R297" s="4">
        <v>26171.127059999999</v>
      </c>
      <c r="S297" s="4">
        <v>29440.791130000001</v>
      </c>
      <c r="T297" s="4">
        <v>32813.344960000002</v>
      </c>
      <c r="U297" s="4">
        <v>36265.103069999997</v>
      </c>
      <c r="V297" s="4">
        <v>39772.659650000001</v>
      </c>
      <c r="W297" s="4">
        <v>43310.274890000001</v>
      </c>
      <c r="X297" s="4"/>
      <c r="Y297" s="4"/>
      <c r="Z297" s="4"/>
      <c r="AA297" s="4"/>
      <c r="AB297" s="4"/>
      <c r="AC297" s="4"/>
      <c r="AD297" s="4"/>
      <c r="AE297" s="4"/>
    </row>
    <row r="298" spans="1:31" x14ac:dyDescent="0.35">
      <c r="A298" t="s">
        <v>168</v>
      </c>
      <c r="B298" t="s">
        <v>115</v>
      </c>
      <c r="C298" t="s">
        <v>147</v>
      </c>
      <c r="D298" t="s">
        <v>130</v>
      </c>
      <c r="E298" s="4"/>
      <c r="F298" s="4">
        <v>3.2415626510448301</v>
      </c>
      <c r="G298" s="4">
        <v>3.213326747849</v>
      </c>
      <c r="H298" s="4">
        <v>3.4279009690329301</v>
      </c>
      <c r="I298" s="4">
        <v>3.8329672247405799</v>
      </c>
      <c r="J298" s="4">
        <v>4.3265725092160103</v>
      </c>
      <c r="K298" s="4">
        <v>4.7385677831895201</v>
      </c>
      <c r="L298" s="4">
        <v>5.10825319486315</v>
      </c>
      <c r="M298" s="4">
        <v>5.47644300675152</v>
      </c>
      <c r="N298" s="4">
        <v>5.8635623149328202</v>
      </c>
      <c r="O298" s="4">
        <v>6.25376880726634</v>
      </c>
      <c r="P298" s="4">
        <v>6.6589326299404297</v>
      </c>
      <c r="Q298" s="4">
        <v>7.0694653602149602</v>
      </c>
      <c r="R298" s="4">
        <v>7.4946950583096497</v>
      </c>
      <c r="S298" s="4">
        <v>7.9265076229552696</v>
      </c>
      <c r="T298" s="4">
        <v>8.3618060718097293</v>
      </c>
      <c r="U298" s="4">
        <v>8.7992098430528607</v>
      </c>
      <c r="V298" s="4">
        <v>9.2402930472279792</v>
      </c>
      <c r="W298" s="4">
        <v>9.6866659037651193</v>
      </c>
      <c r="X298" s="4"/>
      <c r="Y298" s="4"/>
      <c r="Z298" s="4"/>
      <c r="AA298" s="4"/>
      <c r="AB298" s="4"/>
      <c r="AC298" s="4"/>
      <c r="AD298" s="4"/>
      <c r="AE298" s="4"/>
    </row>
    <row r="299" spans="1:31" x14ac:dyDescent="0.35">
      <c r="A299" t="s">
        <v>168</v>
      </c>
      <c r="B299" t="s">
        <v>115</v>
      </c>
      <c r="C299" t="s">
        <v>147</v>
      </c>
      <c r="D299" t="s">
        <v>5</v>
      </c>
      <c r="E299" s="4"/>
      <c r="F299" s="4">
        <v>14.7693046247468</v>
      </c>
      <c r="G299" s="4">
        <v>14.5713552744007</v>
      </c>
      <c r="H299" s="4">
        <v>15.238512156914</v>
      </c>
      <c r="I299" s="4">
        <v>16.744822024084499</v>
      </c>
      <c r="J299" s="4">
        <v>18.64226768863</v>
      </c>
      <c r="K299" s="4">
        <v>20.167977327245499</v>
      </c>
      <c r="L299" s="4">
        <v>21.430215381376101</v>
      </c>
      <c r="M299" s="4">
        <v>22.55435004041</v>
      </c>
      <c r="N299" s="4">
        <v>23.6083751693103</v>
      </c>
      <c r="O299" s="4">
        <v>24.6260094652696</v>
      </c>
      <c r="P299" s="4">
        <v>25.6106986388289</v>
      </c>
      <c r="Q299" s="4">
        <v>26.605635580785702</v>
      </c>
      <c r="R299" s="4">
        <v>27.6041191605152</v>
      </c>
      <c r="S299" s="4">
        <v>28.6007933929587</v>
      </c>
      <c r="T299" s="4">
        <v>29.5775135430899</v>
      </c>
      <c r="U299" s="4">
        <v>30.6442576549371</v>
      </c>
      <c r="V299" s="4">
        <v>31.826215550661601</v>
      </c>
      <c r="W299" s="4">
        <v>33.1373840462646</v>
      </c>
      <c r="X299" s="4"/>
      <c r="Y299" s="4"/>
      <c r="Z299" s="4"/>
      <c r="AA299" s="4"/>
      <c r="AB299" s="4"/>
      <c r="AC299" s="4"/>
      <c r="AD299" s="4"/>
      <c r="AE299" s="4"/>
    </row>
    <row r="300" spans="1:31" x14ac:dyDescent="0.35">
      <c r="A300" t="s">
        <v>168</v>
      </c>
      <c r="B300" t="s">
        <v>115</v>
      </c>
      <c r="C300" t="s">
        <v>147</v>
      </c>
      <c r="D300" t="s">
        <v>4</v>
      </c>
      <c r="E300" s="4"/>
      <c r="F300" s="4">
        <v>230.06208269999999</v>
      </c>
      <c r="G300" s="4">
        <v>238.056817</v>
      </c>
      <c r="H300" s="4">
        <v>278.03048849999999</v>
      </c>
      <c r="I300" s="4">
        <v>323.04587299999997</v>
      </c>
      <c r="J300" s="4">
        <v>372.81351100000001</v>
      </c>
      <c r="K300" s="4">
        <v>427.7795175</v>
      </c>
      <c r="L300" s="4">
        <v>487.47575999999998</v>
      </c>
      <c r="M300" s="4">
        <v>553.41283599999997</v>
      </c>
      <c r="N300" s="4">
        <v>626.01970249999999</v>
      </c>
      <c r="O300" s="4">
        <v>703.16200700000002</v>
      </c>
      <c r="P300" s="4">
        <v>784.17100849999997</v>
      </c>
      <c r="Q300" s="4">
        <v>865.80441050000002</v>
      </c>
      <c r="R300" s="4">
        <v>948.08774400000004</v>
      </c>
      <c r="S300" s="4">
        <v>1029.3697354999999</v>
      </c>
      <c r="T300" s="4">
        <v>1109.4017389999999</v>
      </c>
      <c r="U300" s="4">
        <v>1183.4224695</v>
      </c>
      <c r="V300" s="4">
        <v>1249.6823440000001</v>
      </c>
      <c r="W300" s="4">
        <v>1306.9913675</v>
      </c>
      <c r="X300" s="4"/>
      <c r="Y300" s="4"/>
      <c r="Z300" s="4"/>
      <c r="AA300" s="4"/>
      <c r="AB300" s="4"/>
      <c r="AC300" s="4"/>
      <c r="AD300" s="4"/>
      <c r="AE300" s="4"/>
    </row>
    <row r="301" spans="1:31" x14ac:dyDescent="0.35">
      <c r="A301" t="s">
        <v>168</v>
      </c>
      <c r="B301" t="s">
        <v>115</v>
      </c>
      <c r="C301" t="s">
        <v>147</v>
      </c>
      <c r="D301" t="s">
        <v>3</v>
      </c>
      <c r="E301" s="4"/>
      <c r="F301" s="4">
        <v>1048.2157365999999</v>
      </c>
      <c r="G301" s="4">
        <v>1079.5075409999999</v>
      </c>
      <c r="H301" s="4">
        <v>1235.966563</v>
      </c>
      <c r="I301" s="4">
        <v>1411.268433</v>
      </c>
      <c r="J301" s="4">
        <v>1606.373002</v>
      </c>
      <c r="K301" s="4">
        <v>1820.6867569999999</v>
      </c>
      <c r="L301" s="4">
        <v>2045.065139</v>
      </c>
      <c r="M301" s="4">
        <v>2279.1923160000001</v>
      </c>
      <c r="N301" s="4">
        <v>2520.53397</v>
      </c>
      <c r="O301" s="4">
        <v>2768.9022049999999</v>
      </c>
      <c r="P301" s="4">
        <v>3015.9739549999999</v>
      </c>
      <c r="Q301" s="4">
        <v>3258.4184879999998</v>
      </c>
      <c r="R301" s="4">
        <v>3491.9535559999999</v>
      </c>
      <c r="S301" s="4">
        <v>3714.2197460000002</v>
      </c>
      <c r="T301" s="4">
        <v>3924.193491</v>
      </c>
      <c r="U301" s="4">
        <v>4121.4045029999997</v>
      </c>
      <c r="V301" s="4">
        <v>4304.2638850000003</v>
      </c>
      <c r="W301" s="4">
        <v>4471.1230180000002</v>
      </c>
      <c r="X301" s="4"/>
      <c r="Y301" s="4"/>
      <c r="Z301" s="4"/>
      <c r="AA301" s="4"/>
      <c r="AB301" s="4"/>
      <c r="AC301" s="4"/>
      <c r="AD301" s="4"/>
      <c r="AE301" s="4"/>
    </row>
    <row r="302" spans="1:31" x14ac:dyDescent="0.35">
      <c r="A302" t="s">
        <v>168</v>
      </c>
      <c r="B302" t="s">
        <v>115</v>
      </c>
      <c r="C302" t="s">
        <v>148</v>
      </c>
      <c r="D302" t="s">
        <v>0</v>
      </c>
      <c r="E302" s="4"/>
      <c r="F302" s="4">
        <v>1183.2516000000001</v>
      </c>
      <c r="G302" s="4">
        <v>1160.954</v>
      </c>
      <c r="H302" s="4">
        <v>1351.4179999999999</v>
      </c>
      <c r="I302" s="4">
        <v>1500.9960000000001</v>
      </c>
      <c r="J302" s="4">
        <v>1645.423</v>
      </c>
      <c r="K302" s="4">
        <v>1783.3440000000001</v>
      </c>
      <c r="L302" s="4">
        <v>1913.932</v>
      </c>
      <c r="M302" s="4">
        <v>2044.694</v>
      </c>
      <c r="N302" s="4">
        <v>2175.3890000000001</v>
      </c>
      <c r="O302" s="4">
        <v>2300.232</v>
      </c>
      <c r="P302" s="4">
        <v>2422.7849999999999</v>
      </c>
      <c r="Q302" s="4">
        <v>2542.7350000000001</v>
      </c>
      <c r="R302" s="4">
        <v>2657.886</v>
      </c>
      <c r="S302" s="4">
        <v>2768.8710000000001</v>
      </c>
      <c r="T302" s="4">
        <v>2879.2310000000002</v>
      </c>
      <c r="U302" s="4">
        <v>2992.1379999999999</v>
      </c>
      <c r="V302" s="4">
        <v>3109.451</v>
      </c>
      <c r="W302" s="4">
        <v>3232.5540000000001</v>
      </c>
      <c r="X302" s="4"/>
      <c r="Y302" s="4"/>
      <c r="Z302" s="4"/>
      <c r="AA302" s="4"/>
      <c r="AB302" s="4"/>
      <c r="AC302" s="4"/>
      <c r="AD302" s="4"/>
      <c r="AE302" s="4"/>
    </row>
    <row r="303" spans="1:31" x14ac:dyDescent="0.35">
      <c r="A303" t="s">
        <v>168</v>
      </c>
      <c r="B303" t="s">
        <v>115</v>
      </c>
      <c r="C303" t="s">
        <v>148</v>
      </c>
      <c r="D303" t="s">
        <v>130</v>
      </c>
      <c r="E303" s="4"/>
      <c r="F303" s="4">
        <v>18.5501617062402</v>
      </c>
      <c r="G303" s="4">
        <v>18.107332008497899</v>
      </c>
      <c r="H303" s="4">
        <v>20.551436325376699</v>
      </c>
      <c r="I303" s="4">
        <v>22.209361506084601</v>
      </c>
      <c r="J303" s="4">
        <v>23.7136634333676</v>
      </c>
      <c r="K303" s="4">
        <v>25.078089539691</v>
      </c>
      <c r="L303" s="4">
        <v>26.372445905284302</v>
      </c>
      <c r="M303" s="4">
        <v>27.694469361533699</v>
      </c>
      <c r="N303" s="4">
        <v>29.042320564972002</v>
      </c>
      <c r="O303" s="4">
        <v>30.351976425596099</v>
      </c>
      <c r="P303" s="4">
        <v>31.666820636229399</v>
      </c>
      <c r="Q303" s="4">
        <v>32.963391434243498</v>
      </c>
      <c r="R303" s="4">
        <v>34.209058437524199</v>
      </c>
      <c r="S303" s="4">
        <v>35.419811803175598</v>
      </c>
      <c r="T303" s="4">
        <v>36.630055876390898</v>
      </c>
      <c r="U303" s="4">
        <v>37.854870991881299</v>
      </c>
      <c r="V303" s="4">
        <v>39.086675008640803</v>
      </c>
      <c r="W303" s="4">
        <v>40.309113927327502</v>
      </c>
      <c r="X303" s="4"/>
      <c r="Y303" s="4"/>
      <c r="Z303" s="4"/>
      <c r="AA303" s="4"/>
      <c r="AB303" s="4"/>
      <c r="AC303" s="4"/>
      <c r="AD303" s="4"/>
      <c r="AE303" s="4"/>
    </row>
    <row r="304" spans="1:31" x14ac:dyDescent="0.35">
      <c r="A304" t="s">
        <v>168</v>
      </c>
      <c r="B304" t="s">
        <v>115</v>
      </c>
      <c r="C304" t="s">
        <v>148</v>
      </c>
      <c r="D304" t="s">
        <v>5</v>
      </c>
      <c r="E304" s="4"/>
      <c r="F304" s="4">
        <v>63.6217563755608</v>
      </c>
      <c r="G304" s="4">
        <v>61.934075632771503</v>
      </c>
      <c r="H304" s="4">
        <v>69.378693683440005</v>
      </c>
      <c r="I304" s="4">
        <v>74.613851782842104</v>
      </c>
      <c r="J304" s="4">
        <v>79.9289733110474</v>
      </c>
      <c r="K304" s="4">
        <v>85.674602025037601</v>
      </c>
      <c r="L304" s="4">
        <v>91.902673819387999</v>
      </c>
      <c r="M304" s="4">
        <v>98.818442677281595</v>
      </c>
      <c r="N304" s="4">
        <v>106.016209050947</v>
      </c>
      <c r="O304" s="4">
        <v>113.50252715027401</v>
      </c>
      <c r="P304" s="4">
        <v>120.376693739335</v>
      </c>
      <c r="Q304" s="4">
        <v>126.53572114154299</v>
      </c>
      <c r="R304" s="4">
        <v>132.44995358446599</v>
      </c>
      <c r="S304" s="4">
        <v>138.58337716297299</v>
      </c>
      <c r="T304" s="4">
        <v>143.817556267226</v>
      </c>
      <c r="U304" s="4">
        <v>147.54010291088599</v>
      </c>
      <c r="V304" s="4">
        <v>151.61922694723</v>
      </c>
      <c r="W304" s="4">
        <v>156.31475303008</v>
      </c>
      <c r="X304" s="4"/>
      <c r="Y304" s="4"/>
      <c r="Z304" s="4"/>
      <c r="AA304" s="4"/>
      <c r="AB304" s="4"/>
      <c r="AC304" s="4"/>
      <c r="AD304" s="4"/>
      <c r="AE304" s="4"/>
    </row>
    <row r="305" spans="1:31" x14ac:dyDescent="0.35">
      <c r="A305" t="s">
        <v>168</v>
      </c>
      <c r="B305" t="s">
        <v>115</v>
      </c>
      <c r="C305" t="s">
        <v>148</v>
      </c>
      <c r="D305" t="s">
        <v>4</v>
      </c>
      <c r="E305" s="4"/>
      <c r="F305" s="4">
        <v>18.598222799999999</v>
      </c>
      <c r="G305" s="4">
        <v>18.744996</v>
      </c>
      <c r="H305" s="4">
        <v>19.478861999999999</v>
      </c>
      <c r="I305" s="4">
        <v>20.116854499999999</v>
      </c>
      <c r="J305" s="4">
        <v>20.586064499999999</v>
      </c>
      <c r="K305" s="4">
        <v>20.815317</v>
      </c>
      <c r="L305" s="4">
        <v>20.82564</v>
      </c>
      <c r="M305" s="4">
        <v>20.691420999999998</v>
      </c>
      <c r="N305" s="4">
        <v>20.519400000000001</v>
      </c>
      <c r="O305" s="4">
        <v>20.265910000000002</v>
      </c>
      <c r="P305" s="4">
        <v>20.126695000000002</v>
      </c>
      <c r="Q305" s="4">
        <v>20.094997500000002</v>
      </c>
      <c r="R305" s="4">
        <v>20.067096500000002</v>
      </c>
      <c r="S305" s="4">
        <v>19.979820499999999</v>
      </c>
      <c r="T305" s="4">
        <v>20.020024500000002</v>
      </c>
      <c r="U305" s="4">
        <v>20.280167500000001</v>
      </c>
      <c r="V305" s="4">
        <v>20.5082895</v>
      </c>
      <c r="W305" s="4">
        <v>20.679775500000002</v>
      </c>
      <c r="X305" s="4"/>
      <c r="Y305" s="4"/>
      <c r="Z305" s="4"/>
      <c r="AA305" s="4"/>
      <c r="AB305" s="4"/>
      <c r="AC305" s="4"/>
      <c r="AD305" s="4"/>
      <c r="AE305" s="4"/>
    </row>
    <row r="306" spans="1:31" x14ac:dyDescent="0.35">
      <c r="A306" t="s">
        <v>168</v>
      </c>
      <c r="B306" t="s">
        <v>115</v>
      </c>
      <c r="C306" t="s">
        <v>148</v>
      </c>
      <c r="D306" t="s">
        <v>3</v>
      </c>
      <c r="E306" s="4"/>
      <c r="F306" s="4">
        <v>63.786592200000001</v>
      </c>
      <c r="G306" s="4">
        <v>64.115133</v>
      </c>
      <c r="H306" s="4">
        <v>65.757836999999995</v>
      </c>
      <c r="I306" s="4">
        <v>67.583932999999902</v>
      </c>
      <c r="J306" s="4">
        <v>69.387128000000004</v>
      </c>
      <c r="K306" s="4">
        <v>71.111637000000002</v>
      </c>
      <c r="L306" s="4">
        <v>72.573170000000005</v>
      </c>
      <c r="M306" s="4">
        <v>73.830409000000003</v>
      </c>
      <c r="N306" s="4">
        <v>74.904104000000004</v>
      </c>
      <c r="O306" s="4">
        <v>75.785246000000001</v>
      </c>
      <c r="P306" s="4">
        <v>76.508628000000002</v>
      </c>
      <c r="Q306" s="4">
        <v>77.138148999999999</v>
      </c>
      <c r="R306" s="4">
        <v>77.695385999999999</v>
      </c>
      <c r="S306" s="4">
        <v>78.172944999999999</v>
      </c>
      <c r="T306" s="4">
        <v>78.602964999999998</v>
      </c>
      <c r="U306" s="4">
        <v>79.042350999999996</v>
      </c>
      <c r="V306" s="4">
        <v>79.552712</v>
      </c>
      <c r="W306" s="4">
        <v>80.194121999999993</v>
      </c>
      <c r="X306" s="4"/>
      <c r="Y306" s="4"/>
      <c r="Z306" s="4"/>
      <c r="AA306" s="4"/>
      <c r="AB306" s="4"/>
      <c r="AC306" s="4"/>
      <c r="AD306" s="4"/>
      <c r="AE306" s="4"/>
    </row>
    <row r="307" spans="1:31" x14ac:dyDescent="0.35">
      <c r="A307" t="s">
        <v>168</v>
      </c>
      <c r="B307" t="s">
        <v>115</v>
      </c>
      <c r="C307" t="s">
        <v>149</v>
      </c>
      <c r="D307" t="s">
        <v>0</v>
      </c>
      <c r="E307" s="4"/>
      <c r="F307" s="4">
        <v>1094.5461</v>
      </c>
      <c r="G307" s="4">
        <v>1117.7353000000001</v>
      </c>
      <c r="H307" s="4">
        <v>1406.1969999999999</v>
      </c>
      <c r="I307" s="4">
        <v>1684.4706000000001</v>
      </c>
      <c r="J307" s="4">
        <v>1972.5764999999999</v>
      </c>
      <c r="K307" s="4">
        <v>2214.0855000000001</v>
      </c>
      <c r="L307" s="4">
        <v>2401.2350999999999</v>
      </c>
      <c r="M307" s="4">
        <v>2560.6230999999998</v>
      </c>
      <c r="N307" s="4">
        <v>2715.3204000000001</v>
      </c>
      <c r="O307" s="4">
        <v>2878.7282</v>
      </c>
      <c r="P307" s="4">
        <v>3054.3960000000002</v>
      </c>
      <c r="Q307" s="4">
        <v>3234.8609999999999</v>
      </c>
      <c r="R307" s="4">
        <v>3416.143</v>
      </c>
      <c r="S307" s="4">
        <v>3600.5889999999999</v>
      </c>
      <c r="T307" s="4">
        <v>3794.0810000000001</v>
      </c>
      <c r="U307" s="4">
        <v>3998.357</v>
      </c>
      <c r="V307" s="4">
        <v>4209.875</v>
      </c>
      <c r="W307" s="4">
        <v>4423.9520000000002</v>
      </c>
      <c r="X307" s="4"/>
      <c r="Y307" s="4"/>
      <c r="Z307" s="4"/>
      <c r="AA307" s="4"/>
      <c r="AB307" s="4"/>
      <c r="AC307" s="4"/>
      <c r="AD307" s="4"/>
      <c r="AE307" s="4"/>
    </row>
    <row r="308" spans="1:31" x14ac:dyDescent="0.35">
      <c r="A308" t="s">
        <v>168</v>
      </c>
      <c r="B308" t="s">
        <v>115</v>
      </c>
      <c r="C308" t="s">
        <v>149</v>
      </c>
      <c r="D308" t="s">
        <v>130</v>
      </c>
      <c r="E308" s="4"/>
      <c r="F308" s="4">
        <v>12.2058660444814</v>
      </c>
      <c r="G308" s="4">
        <v>12.2856079631879</v>
      </c>
      <c r="H308" s="4">
        <v>14.4215613940521</v>
      </c>
      <c r="I308" s="4">
        <v>16.2279569775624</v>
      </c>
      <c r="J308" s="4">
        <v>17.936377131997901</v>
      </c>
      <c r="K308" s="4">
        <v>19.026315299655199</v>
      </c>
      <c r="L308" s="4">
        <v>19.571747856485999</v>
      </c>
      <c r="M308" s="4">
        <v>19.885501980646001</v>
      </c>
      <c r="N308" s="4">
        <v>20.212445174908101</v>
      </c>
      <c r="O308" s="4">
        <v>20.658358433324299</v>
      </c>
      <c r="P308" s="4">
        <v>21.2335239241105</v>
      </c>
      <c r="Q308" s="4">
        <v>21.838815018051399</v>
      </c>
      <c r="R308" s="4">
        <v>22.425319247259999</v>
      </c>
      <c r="S308" s="4">
        <v>23.007556368892999</v>
      </c>
      <c r="T308" s="4">
        <v>23.628376493911802</v>
      </c>
      <c r="U308" s="4">
        <v>24.311442904639701</v>
      </c>
      <c r="V308" s="4">
        <v>25.035624044986701</v>
      </c>
      <c r="W308" s="4">
        <v>25.782357638259601</v>
      </c>
      <c r="X308" s="4"/>
      <c r="Y308" s="4"/>
      <c r="Z308" s="4"/>
      <c r="AA308" s="4"/>
      <c r="AB308" s="4"/>
      <c r="AC308" s="4"/>
      <c r="AD308" s="4"/>
      <c r="AE308" s="4"/>
    </row>
    <row r="309" spans="1:31" x14ac:dyDescent="0.35">
      <c r="A309" t="s">
        <v>168</v>
      </c>
      <c r="B309" t="s">
        <v>115</v>
      </c>
      <c r="C309" t="s">
        <v>149</v>
      </c>
      <c r="D309" t="s">
        <v>5</v>
      </c>
      <c r="E309" s="4"/>
      <c r="F309" s="4">
        <v>42.472389152635401</v>
      </c>
      <c r="G309" s="4">
        <v>42.929931151237703</v>
      </c>
      <c r="H309" s="4">
        <v>51.388986569710802</v>
      </c>
      <c r="I309" s="4">
        <v>58.7594958022855</v>
      </c>
      <c r="J309" s="4">
        <v>64.931045656901205</v>
      </c>
      <c r="K309" s="4">
        <v>68.424442492126005</v>
      </c>
      <c r="L309" s="4">
        <v>70.309817797400001</v>
      </c>
      <c r="M309" s="4">
        <v>71.630202944163401</v>
      </c>
      <c r="N309" s="4">
        <v>73.438764530876796</v>
      </c>
      <c r="O309" s="4">
        <v>74.992477249982201</v>
      </c>
      <c r="P309" s="4">
        <v>75.597575934218796</v>
      </c>
      <c r="Q309" s="4">
        <v>75.934800494275805</v>
      </c>
      <c r="R309" s="4">
        <v>77.078284895385806</v>
      </c>
      <c r="S309" s="4">
        <v>79.188338820590701</v>
      </c>
      <c r="T309" s="4">
        <v>81.767359651796596</v>
      </c>
      <c r="U309" s="4">
        <v>84.837487063862795</v>
      </c>
      <c r="V309" s="4">
        <v>87.771772854293005</v>
      </c>
      <c r="W309" s="4">
        <v>90.859742428114401</v>
      </c>
      <c r="X309" s="4"/>
      <c r="Y309" s="4"/>
      <c r="Z309" s="4"/>
      <c r="AA309" s="4"/>
      <c r="AB309" s="4"/>
      <c r="AC309" s="4"/>
      <c r="AD309" s="4"/>
      <c r="AE309" s="4"/>
    </row>
    <row r="310" spans="1:31" x14ac:dyDescent="0.35">
      <c r="A310" t="s">
        <v>168</v>
      </c>
      <c r="B310" t="s">
        <v>115</v>
      </c>
      <c r="C310" t="s">
        <v>149</v>
      </c>
      <c r="D310" t="s">
        <v>4</v>
      </c>
      <c r="E310" s="4"/>
      <c r="F310" s="4">
        <v>25.7707683</v>
      </c>
      <c r="G310" s="4">
        <v>26.036270500000001</v>
      </c>
      <c r="H310" s="4">
        <v>27.363781500000002</v>
      </c>
      <c r="I310" s="4">
        <v>28.667206499999999</v>
      </c>
      <c r="J310" s="4">
        <v>30.379558500000002</v>
      </c>
      <c r="K310" s="4">
        <v>32.358108000000001</v>
      </c>
      <c r="L310" s="4">
        <v>34.152202000000003</v>
      </c>
      <c r="M310" s="4">
        <v>35.747813000000001</v>
      </c>
      <c r="N310" s="4">
        <v>36.973939000000001</v>
      </c>
      <c r="O310" s="4">
        <v>38.386893000000001</v>
      </c>
      <c r="P310" s="4">
        <v>40.403359000000002</v>
      </c>
      <c r="Q310" s="4">
        <v>42.600507</v>
      </c>
      <c r="R310" s="4">
        <v>44.3204335</v>
      </c>
      <c r="S310" s="4">
        <v>45.468677</v>
      </c>
      <c r="T310" s="4">
        <v>46.400923499999998</v>
      </c>
      <c r="U310" s="4">
        <v>47.129601999999998</v>
      </c>
      <c r="V310" s="4">
        <v>47.963882499999997</v>
      </c>
      <c r="W310" s="4">
        <v>48.689902500000002</v>
      </c>
      <c r="X310" s="4"/>
      <c r="Y310" s="4"/>
      <c r="Z310" s="4"/>
      <c r="AA310" s="4"/>
      <c r="AB310" s="4"/>
      <c r="AC310" s="4"/>
      <c r="AD310" s="4"/>
      <c r="AE310" s="4"/>
    </row>
    <row r="311" spans="1:31" x14ac:dyDescent="0.35">
      <c r="A311" t="s">
        <v>168</v>
      </c>
      <c r="B311" t="s">
        <v>115</v>
      </c>
      <c r="C311" t="s">
        <v>149</v>
      </c>
      <c r="D311" t="s">
        <v>3</v>
      </c>
      <c r="E311" s="4"/>
      <c r="F311" s="4">
        <v>89.673776200000006</v>
      </c>
      <c r="G311" s="4">
        <v>90.979241999999999</v>
      </c>
      <c r="H311" s="4">
        <v>97.506570999999994</v>
      </c>
      <c r="I311" s="4">
        <v>103.800534</v>
      </c>
      <c r="J311" s="4">
        <v>109.97630599999999</v>
      </c>
      <c r="K311" s="4">
        <v>116.369642</v>
      </c>
      <c r="L311" s="4">
        <v>122.68884300000001</v>
      </c>
      <c r="M311" s="4">
        <v>128.76834099999999</v>
      </c>
      <c r="N311" s="4">
        <v>134.33903599999999</v>
      </c>
      <c r="O311" s="4">
        <v>139.34932000000001</v>
      </c>
      <c r="P311" s="4">
        <v>143.847814</v>
      </c>
      <c r="Q311" s="4">
        <v>148.12438299999999</v>
      </c>
      <c r="R311" s="4">
        <v>152.33419699999999</v>
      </c>
      <c r="S311" s="4">
        <v>156.49593300000001</v>
      </c>
      <c r="T311" s="4">
        <v>160.573072</v>
      </c>
      <c r="U311" s="4">
        <v>164.46399400000001</v>
      </c>
      <c r="V311" s="4">
        <v>168.155385</v>
      </c>
      <c r="W311" s="4">
        <v>171.58834200000001</v>
      </c>
      <c r="X311" s="4"/>
      <c r="Y311" s="4"/>
      <c r="Z311" s="4"/>
      <c r="AA311" s="4"/>
      <c r="AB311" s="4"/>
      <c r="AC311" s="4"/>
      <c r="AD311" s="4"/>
      <c r="AE311" s="4"/>
    </row>
    <row r="312" spans="1:31" x14ac:dyDescent="0.35">
      <c r="A312" t="s">
        <v>168</v>
      </c>
      <c r="B312" t="s">
        <v>115</v>
      </c>
      <c r="C312" t="s">
        <v>150</v>
      </c>
      <c r="D312" t="s">
        <v>0</v>
      </c>
      <c r="E312" s="4"/>
      <c r="F312" s="4">
        <v>7233.3540000000003</v>
      </c>
      <c r="G312" s="4">
        <v>7258.32</v>
      </c>
      <c r="H312" s="4">
        <v>7916.29</v>
      </c>
      <c r="I312" s="4">
        <v>8351.48</v>
      </c>
      <c r="J312" s="4">
        <v>8586.77</v>
      </c>
      <c r="K312" s="4">
        <v>8584.8799999999992</v>
      </c>
      <c r="L312" s="4">
        <v>8438.9</v>
      </c>
      <c r="M312" s="4">
        <v>8247.26</v>
      </c>
      <c r="N312" s="4">
        <v>8014.63</v>
      </c>
      <c r="O312" s="4">
        <v>7739.68</v>
      </c>
      <c r="P312" s="4">
        <v>7448.97</v>
      </c>
      <c r="Q312" s="4">
        <v>7152.28</v>
      </c>
      <c r="R312" s="4">
        <v>6867.68</v>
      </c>
      <c r="S312" s="4">
        <v>6610.41</v>
      </c>
      <c r="T312" s="4">
        <v>6384.67</v>
      </c>
      <c r="U312" s="4">
        <v>6184.31</v>
      </c>
      <c r="V312" s="4">
        <v>6003.53</v>
      </c>
      <c r="W312" s="4">
        <v>5837.33</v>
      </c>
      <c r="X312" s="4"/>
      <c r="Y312" s="4"/>
      <c r="Z312" s="4"/>
      <c r="AA312" s="4"/>
      <c r="AB312" s="4"/>
      <c r="AC312" s="4"/>
      <c r="AD312" s="4"/>
      <c r="AE312" s="4"/>
    </row>
    <row r="313" spans="1:31" x14ac:dyDescent="0.35">
      <c r="A313" t="s">
        <v>168</v>
      </c>
      <c r="B313" t="s">
        <v>115</v>
      </c>
      <c r="C313" t="s">
        <v>150</v>
      </c>
      <c r="D313" t="s">
        <v>130</v>
      </c>
      <c r="E313" s="4"/>
      <c r="F313" s="4">
        <v>40.607038384005897</v>
      </c>
      <c r="G313" s="4">
        <v>40.914788405264702</v>
      </c>
      <c r="H313" s="4">
        <v>45.560694803459</v>
      </c>
      <c r="I313" s="4">
        <v>49.171361513072497</v>
      </c>
      <c r="J313" s="4">
        <v>51.862239788948699</v>
      </c>
      <c r="K313" s="4">
        <v>53.332797906387903</v>
      </c>
      <c r="L313" s="4">
        <v>54.098557598305902</v>
      </c>
      <c r="M313" s="4">
        <v>54.627197721581801</v>
      </c>
      <c r="N313" s="4">
        <v>55.007369062828303</v>
      </c>
      <c r="O313" s="4">
        <v>55.183640388682598</v>
      </c>
      <c r="P313" s="4">
        <v>55.229983128428998</v>
      </c>
      <c r="Q313" s="4">
        <v>55.074335776727501</v>
      </c>
      <c r="R313" s="4">
        <v>54.757268963510001</v>
      </c>
      <c r="S313" s="4">
        <v>54.356917783888299</v>
      </c>
      <c r="T313" s="4">
        <v>53.953847665060998</v>
      </c>
      <c r="U313" s="4">
        <v>53.583588495341601</v>
      </c>
      <c r="V313" s="4">
        <v>53.212457263391002</v>
      </c>
      <c r="W313" s="4">
        <v>52.749817125629498</v>
      </c>
      <c r="X313" s="4"/>
      <c r="Y313" s="4"/>
      <c r="Z313" s="4"/>
      <c r="AA313" s="4"/>
      <c r="AB313" s="4"/>
      <c r="AC313" s="4"/>
      <c r="AD313" s="4"/>
      <c r="AE313" s="4"/>
    </row>
    <row r="314" spans="1:31" x14ac:dyDescent="0.35">
      <c r="A314" t="s">
        <v>168</v>
      </c>
      <c r="B314" t="s">
        <v>115</v>
      </c>
      <c r="C314" t="s">
        <v>150</v>
      </c>
      <c r="D314" t="s">
        <v>5</v>
      </c>
      <c r="E314" s="4"/>
      <c r="F314" s="4">
        <v>140.42057096212901</v>
      </c>
      <c r="G314" s="4">
        <v>141.80696326088699</v>
      </c>
      <c r="H314" s="4">
        <v>159.77423976152801</v>
      </c>
      <c r="I314" s="4">
        <v>176.52952770708001</v>
      </c>
      <c r="J314" s="4">
        <v>193.46067165545099</v>
      </c>
      <c r="K314" s="4">
        <v>210.64357221846501</v>
      </c>
      <c r="L314" s="4">
        <v>223.10043190233301</v>
      </c>
      <c r="M314" s="4">
        <v>232.82425136355801</v>
      </c>
      <c r="N314" s="4">
        <v>237.41983729725001</v>
      </c>
      <c r="O314" s="4">
        <v>240.598272650583</v>
      </c>
      <c r="P314" s="4">
        <v>242.585307393199</v>
      </c>
      <c r="Q314" s="4">
        <v>241.83185871378001</v>
      </c>
      <c r="R314" s="4">
        <v>239.29032270315801</v>
      </c>
      <c r="S314" s="4">
        <v>237.28087384587201</v>
      </c>
      <c r="T314" s="4">
        <v>232.363541778995</v>
      </c>
      <c r="U314" s="4">
        <v>226.416539455617</v>
      </c>
      <c r="V314" s="4">
        <v>222.45573339224001</v>
      </c>
      <c r="W314" s="4">
        <v>219.85631731130101</v>
      </c>
      <c r="X314" s="4"/>
      <c r="Y314" s="4"/>
      <c r="Z314" s="4"/>
      <c r="AA314" s="4"/>
      <c r="AB314" s="4"/>
      <c r="AC314" s="4"/>
      <c r="AD314" s="4"/>
      <c r="AE314" s="4"/>
    </row>
    <row r="315" spans="1:31" x14ac:dyDescent="0.35">
      <c r="A315" t="s">
        <v>168</v>
      </c>
      <c r="B315" t="s">
        <v>115</v>
      </c>
      <c r="C315" t="s">
        <v>150</v>
      </c>
      <c r="D315" t="s">
        <v>4</v>
      </c>
      <c r="E315" s="4"/>
      <c r="F315" s="4">
        <v>51.512067999999999</v>
      </c>
      <c r="G315" s="4">
        <v>51.184510500000002</v>
      </c>
      <c r="H315" s="4">
        <v>49.546723</v>
      </c>
      <c r="I315" s="4">
        <v>47.309252499999999</v>
      </c>
      <c r="J315" s="4">
        <v>44.385093500000004</v>
      </c>
      <c r="K315" s="4">
        <v>40.755480499999997</v>
      </c>
      <c r="L315" s="4">
        <v>37.825565500000003</v>
      </c>
      <c r="M315" s="4">
        <v>35.422684500000003</v>
      </c>
      <c r="N315" s="4">
        <v>33.7572045</v>
      </c>
      <c r="O315" s="4">
        <v>32.168477000000003</v>
      </c>
      <c r="P315" s="4">
        <v>30.706600000000002</v>
      </c>
      <c r="Q315" s="4">
        <v>29.575424999999999</v>
      </c>
      <c r="R315" s="4">
        <v>28.7001995</v>
      </c>
      <c r="S315" s="4">
        <v>27.859009</v>
      </c>
      <c r="T315" s="4">
        <v>27.477073000000001</v>
      </c>
      <c r="U315" s="4">
        <v>27.313861500000002</v>
      </c>
      <c r="V315" s="4">
        <v>26.987526500000001</v>
      </c>
      <c r="W315" s="4">
        <v>26.550658500000001</v>
      </c>
      <c r="X315" s="4"/>
      <c r="Y315" s="4"/>
      <c r="Z315" s="4"/>
      <c r="AA315" s="4"/>
      <c r="AB315" s="4"/>
      <c r="AC315" s="4"/>
      <c r="AD315" s="4"/>
      <c r="AE315" s="4"/>
    </row>
    <row r="316" spans="1:31" x14ac:dyDescent="0.35">
      <c r="A316" t="s">
        <v>168</v>
      </c>
      <c r="B316" t="s">
        <v>115</v>
      </c>
      <c r="C316" t="s">
        <v>150</v>
      </c>
      <c r="D316" t="s">
        <v>3</v>
      </c>
      <c r="E316" s="4"/>
      <c r="F316" s="4">
        <v>178.130548</v>
      </c>
      <c r="G316" s="4">
        <v>177.400893</v>
      </c>
      <c r="H316" s="4">
        <v>173.75261800000001</v>
      </c>
      <c r="I316" s="4">
        <v>169.844392</v>
      </c>
      <c r="J316" s="4">
        <v>165.56882300000001</v>
      </c>
      <c r="K316" s="4">
        <v>160.96811600000001</v>
      </c>
      <c r="L316" s="4">
        <v>155.99122</v>
      </c>
      <c r="M316" s="4">
        <v>150.97351399999999</v>
      </c>
      <c r="N316" s="4">
        <v>145.70102399999999</v>
      </c>
      <c r="O316" s="4">
        <v>140.25316100000001</v>
      </c>
      <c r="P316" s="4">
        <v>134.87184999999999</v>
      </c>
      <c r="Q316" s="4">
        <v>129.86593300000001</v>
      </c>
      <c r="R316" s="4">
        <v>125.42042600000001</v>
      </c>
      <c r="S316" s="4">
        <v>121.6112</v>
      </c>
      <c r="T316" s="4">
        <v>118.335768</v>
      </c>
      <c r="U316" s="4">
        <v>115.41425599999999</v>
      </c>
      <c r="V316" s="4">
        <v>112.82189</v>
      </c>
      <c r="W316" s="4">
        <v>110.660668</v>
      </c>
      <c r="X316" s="4"/>
      <c r="Y316" s="4"/>
      <c r="Z316" s="4"/>
      <c r="AA316" s="4"/>
      <c r="AB316" s="4"/>
      <c r="AC316" s="4"/>
      <c r="AD316" s="4"/>
      <c r="AE316" s="4"/>
    </row>
    <row r="317" spans="1:31" x14ac:dyDescent="0.35">
      <c r="A317" t="s">
        <v>168</v>
      </c>
      <c r="B317" t="s">
        <v>115</v>
      </c>
      <c r="C317" t="s">
        <v>151</v>
      </c>
      <c r="D317" t="s">
        <v>0</v>
      </c>
      <c r="E317" s="4"/>
      <c r="F317" s="4">
        <v>11713.9088671717</v>
      </c>
      <c r="G317" s="4">
        <v>12145.7310629447</v>
      </c>
      <c r="H317" s="4">
        <v>15024.632572856999</v>
      </c>
      <c r="I317" s="4">
        <v>18799.974056538002</v>
      </c>
      <c r="J317" s="4">
        <v>22385.486884639002</v>
      </c>
      <c r="K317" s="4">
        <v>25467.689162489001</v>
      </c>
      <c r="L317" s="4">
        <v>28127.770772600001</v>
      </c>
      <c r="M317" s="4">
        <v>30594.236262834998</v>
      </c>
      <c r="N317" s="4">
        <v>33008.080215613001</v>
      </c>
      <c r="O317" s="4">
        <v>35341.221535971003</v>
      </c>
      <c r="P317" s="4">
        <v>37597.792178041003</v>
      </c>
      <c r="Q317" s="4">
        <v>39725.613570820999</v>
      </c>
      <c r="R317" s="4">
        <v>41749.675921800001</v>
      </c>
      <c r="S317" s="4">
        <v>43652.412425483999</v>
      </c>
      <c r="T317" s="4">
        <v>45456.106509548001</v>
      </c>
      <c r="U317" s="4">
        <v>47193.391208665002</v>
      </c>
      <c r="V317" s="4">
        <v>48897.365466896001</v>
      </c>
      <c r="W317" s="4">
        <v>50598.541461221997</v>
      </c>
      <c r="X317" s="4"/>
      <c r="Y317" s="4"/>
      <c r="Z317" s="4"/>
      <c r="AA317" s="4"/>
      <c r="AB317" s="4"/>
      <c r="AC317" s="4"/>
      <c r="AD317" s="4"/>
      <c r="AE317" s="4"/>
    </row>
    <row r="318" spans="1:31" x14ac:dyDescent="0.35">
      <c r="A318" t="s">
        <v>168</v>
      </c>
      <c r="B318" t="s">
        <v>115</v>
      </c>
      <c r="C318" t="s">
        <v>151</v>
      </c>
      <c r="D318" t="s">
        <v>130</v>
      </c>
      <c r="E318" s="4"/>
      <c r="F318" s="4">
        <v>9.7493766495487293</v>
      </c>
      <c r="G318" s="4">
        <v>9.9810465734142895</v>
      </c>
      <c r="H318" s="4">
        <v>11.613148490264701</v>
      </c>
      <c r="I318" s="4">
        <v>13.690876901766099</v>
      </c>
      <c r="J318" s="4">
        <v>15.431193822881699</v>
      </c>
      <c r="K318" s="4">
        <v>16.696882497369099</v>
      </c>
      <c r="L318" s="4">
        <v>17.648076408726499</v>
      </c>
      <c r="M318" s="4">
        <v>18.4481468494632</v>
      </c>
      <c r="N318" s="4">
        <v>19.188409208623401</v>
      </c>
      <c r="O318" s="4">
        <v>19.855834577711601</v>
      </c>
      <c r="P318" s="4">
        <v>20.485366280002701</v>
      </c>
      <c r="Q318" s="4">
        <v>21.058355777396699</v>
      </c>
      <c r="R318" s="4">
        <v>21.595299225498302</v>
      </c>
      <c r="S318" s="4">
        <v>22.0844832172602</v>
      </c>
      <c r="T318" s="4">
        <v>22.526850460023599</v>
      </c>
      <c r="U318" s="4">
        <v>22.925918410767501</v>
      </c>
      <c r="V318" s="4">
        <v>23.295093807264401</v>
      </c>
      <c r="W318" s="4">
        <v>23.647943244714099</v>
      </c>
      <c r="X318" s="4"/>
      <c r="Y318" s="4"/>
      <c r="Z318" s="4"/>
      <c r="AA318" s="4"/>
      <c r="AB318" s="4"/>
      <c r="AC318" s="4"/>
      <c r="AD318" s="4"/>
      <c r="AE318" s="4"/>
    </row>
    <row r="319" spans="1:31" x14ac:dyDescent="0.35">
      <c r="A319" t="s">
        <v>168</v>
      </c>
      <c r="B319" t="s">
        <v>115</v>
      </c>
      <c r="C319" t="s">
        <v>151</v>
      </c>
      <c r="D319" t="s">
        <v>5</v>
      </c>
      <c r="E319" s="4"/>
      <c r="F319" s="4">
        <v>34.462338720740298</v>
      </c>
      <c r="G319" s="4">
        <v>35.2129757538872</v>
      </c>
      <c r="H319" s="4">
        <v>40.606148402122997</v>
      </c>
      <c r="I319" s="4">
        <v>47.800412223932597</v>
      </c>
      <c r="J319" s="4">
        <v>54.094504902002399</v>
      </c>
      <c r="K319" s="4">
        <v>58.786094031030203</v>
      </c>
      <c r="L319" s="4">
        <v>62.375583638985198</v>
      </c>
      <c r="M319" s="4">
        <v>65.4948882904351</v>
      </c>
      <c r="N319" s="4">
        <v>68.337298668112894</v>
      </c>
      <c r="O319" s="4">
        <v>71.095887108662794</v>
      </c>
      <c r="P319" s="4">
        <v>73.606631467790095</v>
      </c>
      <c r="Q319" s="4">
        <v>75.828153562596796</v>
      </c>
      <c r="R319" s="4">
        <v>77.679734963988395</v>
      </c>
      <c r="S319" s="4">
        <v>79.211040573839995</v>
      </c>
      <c r="T319" s="4">
        <v>80.337158645506094</v>
      </c>
      <c r="U319" s="4">
        <v>81.574313389718796</v>
      </c>
      <c r="V319" s="4">
        <v>82.983496024047398</v>
      </c>
      <c r="W319" s="4">
        <v>84.5444944371297</v>
      </c>
      <c r="X319" s="4"/>
      <c r="Y319" s="4"/>
      <c r="Z319" s="4"/>
      <c r="AA319" s="4"/>
      <c r="AB319" s="4"/>
      <c r="AC319" s="4"/>
      <c r="AD319" s="4"/>
      <c r="AE319" s="4"/>
    </row>
    <row r="320" spans="1:31" x14ac:dyDescent="0.35">
      <c r="A320" t="s">
        <v>168</v>
      </c>
      <c r="B320" t="s">
        <v>115</v>
      </c>
      <c r="C320" t="s">
        <v>151</v>
      </c>
      <c r="D320" t="s">
        <v>4</v>
      </c>
      <c r="E320" s="4"/>
      <c r="F320" s="4">
        <v>339.90464089199997</v>
      </c>
      <c r="G320" s="4">
        <v>344.92202953349999</v>
      </c>
      <c r="H320" s="4">
        <v>370.00880812600002</v>
      </c>
      <c r="I320" s="4">
        <v>393.30150477500001</v>
      </c>
      <c r="J320" s="4">
        <v>413.82182765499999</v>
      </c>
      <c r="K320" s="4">
        <v>433.226421695</v>
      </c>
      <c r="L320" s="4">
        <v>450.94200537500001</v>
      </c>
      <c r="M320" s="4">
        <v>467.12403153000002</v>
      </c>
      <c r="N320" s="4">
        <v>483.01704719000003</v>
      </c>
      <c r="O320" s="4">
        <v>497.092349125</v>
      </c>
      <c r="P320" s="4">
        <v>510.79354439000002</v>
      </c>
      <c r="Q320" s="4">
        <v>523.89002902499999</v>
      </c>
      <c r="R320" s="4">
        <v>537.45904181000003</v>
      </c>
      <c r="S320" s="4">
        <v>551.09000095500005</v>
      </c>
      <c r="T320" s="4">
        <v>565.81670643999996</v>
      </c>
      <c r="U320" s="4">
        <v>578.53249690500002</v>
      </c>
      <c r="V320" s="4">
        <v>589.24205185000005</v>
      </c>
      <c r="W320" s="4">
        <v>598.48416857999996</v>
      </c>
      <c r="X320" s="4"/>
      <c r="Y320" s="4"/>
      <c r="Z320" s="4"/>
      <c r="AA320" s="4"/>
      <c r="AB320" s="4"/>
      <c r="AC320" s="4"/>
      <c r="AD320" s="4"/>
      <c r="AE320" s="4"/>
    </row>
    <row r="321" spans="1:31" x14ac:dyDescent="0.35">
      <c r="A321" t="s">
        <v>168</v>
      </c>
      <c r="B321" t="s">
        <v>115</v>
      </c>
      <c r="C321" t="s">
        <v>151</v>
      </c>
      <c r="D321" t="s">
        <v>3</v>
      </c>
      <c r="E321" s="4"/>
      <c r="F321" s="4">
        <v>1201.5033666500001</v>
      </c>
      <c r="G321" s="4">
        <v>1216.8795099399999</v>
      </c>
      <c r="H321" s="4">
        <v>1293.7604806700001</v>
      </c>
      <c r="I321" s="4">
        <v>1373.1753043599999</v>
      </c>
      <c r="J321" s="4">
        <v>1450.6646175000001</v>
      </c>
      <c r="K321" s="4">
        <v>1525.2960644899999</v>
      </c>
      <c r="L321" s="4">
        <v>1593.8151060299999</v>
      </c>
      <c r="M321" s="4">
        <v>1658.39075938</v>
      </c>
      <c r="N321" s="4">
        <v>1720.2093126499999</v>
      </c>
      <c r="O321" s="4">
        <v>1779.8910137800001</v>
      </c>
      <c r="P321" s="4">
        <v>1835.3487882100001</v>
      </c>
      <c r="Q321" s="4">
        <v>1886.4537189299999</v>
      </c>
      <c r="R321" s="4">
        <v>1933.27610263</v>
      </c>
      <c r="S321" s="4">
        <v>1976.61009298</v>
      </c>
      <c r="T321" s="4">
        <v>2017.8633755400001</v>
      </c>
      <c r="U321" s="4">
        <v>2058.5169310599999</v>
      </c>
      <c r="V321" s="4">
        <v>2099.0413634500001</v>
      </c>
      <c r="W321" s="4">
        <v>2139.65929035</v>
      </c>
      <c r="X321" s="4"/>
      <c r="Y321" s="4"/>
      <c r="Z321" s="4"/>
      <c r="AA321" s="4"/>
      <c r="AB321" s="4"/>
      <c r="AC321" s="4"/>
      <c r="AD321" s="4"/>
      <c r="AE321" s="4"/>
    </row>
    <row r="322" spans="1:31" x14ac:dyDescent="0.35">
      <c r="A322" t="s">
        <v>168</v>
      </c>
      <c r="B322" t="s">
        <v>115</v>
      </c>
      <c r="C322" t="s">
        <v>152</v>
      </c>
      <c r="D322" t="s">
        <v>0</v>
      </c>
      <c r="E322" s="4"/>
      <c r="F322" s="4">
        <v>1375.4964</v>
      </c>
      <c r="G322" s="4">
        <v>1398.88</v>
      </c>
      <c r="H322" s="4">
        <v>1606.662</v>
      </c>
      <c r="I322" s="4">
        <v>1821.87</v>
      </c>
      <c r="J322" s="4">
        <v>2007.511</v>
      </c>
      <c r="K322" s="4">
        <v>2160.8069999999998</v>
      </c>
      <c r="L322" s="4">
        <v>2288.7660000000001</v>
      </c>
      <c r="M322" s="4">
        <v>2402.0279999999998</v>
      </c>
      <c r="N322" s="4">
        <v>2503.5720000000001</v>
      </c>
      <c r="O322" s="4">
        <v>2598.7220000000002</v>
      </c>
      <c r="P322" s="4">
        <v>2690.05</v>
      </c>
      <c r="Q322" s="4">
        <v>2773.1419999999998</v>
      </c>
      <c r="R322" s="4">
        <v>2847.4290000000001</v>
      </c>
      <c r="S322" s="4">
        <v>2912.6219999999998</v>
      </c>
      <c r="T322" s="4">
        <v>2971.0659999999998</v>
      </c>
      <c r="U322" s="4">
        <v>3026.3609999999999</v>
      </c>
      <c r="V322" s="4">
        <v>3081.123</v>
      </c>
      <c r="W322" s="4">
        <v>3134.4650000000001</v>
      </c>
      <c r="X322" s="4"/>
      <c r="Y322" s="4"/>
      <c r="Z322" s="4"/>
      <c r="AA322" s="4"/>
      <c r="AB322" s="4"/>
      <c r="AC322" s="4"/>
      <c r="AD322" s="4"/>
      <c r="AE322" s="4"/>
    </row>
    <row r="323" spans="1:31" x14ac:dyDescent="0.35">
      <c r="A323" t="s">
        <v>168</v>
      </c>
      <c r="B323" t="s">
        <v>115</v>
      </c>
      <c r="C323" t="s">
        <v>152</v>
      </c>
      <c r="D323" t="s">
        <v>130</v>
      </c>
      <c r="E323" s="4"/>
      <c r="F323" s="4">
        <v>45.288132346709901</v>
      </c>
      <c r="G323" s="4">
        <v>45.758895422239398</v>
      </c>
      <c r="H323" s="4">
        <v>50.902644322960001</v>
      </c>
      <c r="I323" s="4">
        <v>56.018218842823302</v>
      </c>
      <c r="J323" s="4">
        <v>60.087890367483602</v>
      </c>
      <c r="K323" s="4">
        <v>63.081680147432202</v>
      </c>
      <c r="L323" s="4">
        <v>65.280790719334107</v>
      </c>
      <c r="M323" s="4">
        <v>66.934880504936103</v>
      </c>
      <c r="N323" s="4">
        <v>68.266558643091301</v>
      </c>
      <c r="O323" s="4">
        <v>69.370408874062406</v>
      </c>
      <c r="P323" s="4">
        <v>70.361766011928196</v>
      </c>
      <c r="Q323" s="4">
        <v>71.107463183323006</v>
      </c>
      <c r="R323" s="4">
        <v>71.630089422742898</v>
      </c>
      <c r="S323" s="4">
        <v>71.969224308285504</v>
      </c>
      <c r="T323" s="4">
        <v>72.186162203100906</v>
      </c>
      <c r="U323" s="4">
        <v>72.308915005609705</v>
      </c>
      <c r="V323" s="4">
        <v>72.332413825743203</v>
      </c>
      <c r="W323" s="4">
        <v>72.238609985024596</v>
      </c>
      <c r="X323" s="4"/>
      <c r="Y323" s="4"/>
      <c r="Z323" s="4"/>
      <c r="AA323" s="4"/>
      <c r="AB323" s="4"/>
      <c r="AC323" s="4"/>
      <c r="AD323" s="4"/>
      <c r="AE323" s="4"/>
    </row>
    <row r="324" spans="1:31" x14ac:dyDescent="0.35">
      <c r="A324" t="s">
        <v>168</v>
      </c>
      <c r="B324" t="s">
        <v>115</v>
      </c>
      <c r="C324" t="s">
        <v>152</v>
      </c>
      <c r="D324" t="s">
        <v>5</v>
      </c>
      <c r="E324" s="4"/>
      <c r="F324" s="4">
        <v>152.70393074934699</v>
      </c>
      <c r="G324" s="4">
        <v>154.72965282611599</v>
      </c>
      <c r="H324" s="4">
        <v>174.50836966476001</v>
      </c>
      <c r="I324" s="4">
        <v>196.744467449399</v>
      </c>
      <c r="J324" s="4">
        <v>214.93449860205001</v>
      </c>
      <c r="K324" s="4">
        <v>230.68177196079</v>
      </c>
      <c r="L324" s="4">
        <v>242.259281297021</v>
      </c>
      <c r="M324" s="4">
        <v>254.95105569947</v>
      </c>
      <c r="N324" s="4">
        <v>267.19430198256498</v>
      </c>
      <c r="O324" s="4">
        <v>278.47793758544299</v>
      </c>
      <c r="P324" s="4">
        <v>285.48135666284702</v>
      </c>
      <c r="Q324" s="4">
        <v>288.080712487992</v>
      </c>
      <c r="R324" s="4">
        <v>290.58121416787901</v>
      </c>
      <c r="S324" s="4">
        <v>292.84886981912399</v>
      </c>
      <c r="T324" s="4">
        <v>293.09529775492598</v>
      </c>
      <c r="U324" s="4">
        <v>291.86340705252098</v>
      </c>
      <c r="V324" s="4">
        <v>291.25415972984501</v>
      </c>
      <c r="W324" s="4">
        <v>290.85074212075199</v>
      </c>
      <c r="X324" s="4"/>
      <c r="Y324" s="4"/>
      <c r="Z324" s="4"/>
      <c r="AA324" s="4"/>
      <c r="AB324" s="4"/>
      <c r="AC324" s="4"/>
      <c r="AD324" s="4"/>
      <c r="AE324" s="4"/>
    </row>
    <row r="325" spans="1:31" x14ac:dyDescent="0.35">
      <c r="A325" t="s">
        <v>168</v>
      </c>
      <c r="B325" t="s">
        <v>115</v>
      </c>
      <c r="C325" t="s">
        <v>152</v>
      </c>
      <c r="D325" t="s">
        <v>4</v>
      </c>
      <c r="E325" s="4"/>
      <c r="F325" s="4">
        <v>9.0076031000000008</v>
      </c>
      <c r="G325" s="4">
        <v>9.0408010000000001</v>
      </c>
      <c r="H325" s="4">
        <v>9.2067905000000003</v>
      </c>
      <c r="I325" s="4">
        <v>9.2600824999999904</v>
      </c>
      <c r="J325" s="4">
        <v>9.3401060000000005</v>
      </c>
      <c r="K325" s="4">
        <v>9.3670469999999906</v>
      </c>
      <c r="L325" s="4">
        <v>9.4475885000000002</v>
      </c>
      <c r="M325" s="4">
        <v>9.4215259999999894</v>
      </c>
      <c r="N325" s="4">
        <v>9.3698554999999892</v>
      </c>
      <c r="O325" s="4">
        <v>9.3318774999999903</v>
      </c>
      <c r="P325" s="4">
        <v>9.4228570000000005</v>
      </c>
      <c r="Q325" s="4">
        <v>9.6262674999999902</v>
      </c>
      <c r="R325" s="4">
        <v>9.7990814999999998</v>
      </c>
      <c r="S325" s="4">
        <v>9.94581949999999</v>
      </c>
      <c r="T325" s="4">
        <v>10.13686</v>
      </c>
      <c r="U325" s="4">
        <v>10.3691005</v>
      </c>
      <c r="V325" s="4">
        <v>10.578811999999999</v>
      </c>
      <c r="W325" s="4">
        <v>10.776885</v>
      </c>
      <c r="X325" s="4"/>
      <c r="Y325" s="4"/>
      <c r="Z325" s="4"/>
      <c r="AA325" s="4"/>
      <c r="AB325" s="4"/>
      <c r="AC325" s="4"/>
      <c r="AD325" s="4"/>
      <c r="AE325" s="4"/>
    </row>
    <row r="326" spans="1:31" x14ac:dyDescent="0.35">
      <c r="A326" t="s">
        <v>168</v>
      </c>
      <c r="B326" t="s">
        <v>115</v>
      </c>
      <c r="C326" t="s">
        <v>152</v>
      </c>
      <c r="D326" t="s">
        <v>3</v>
      </c>
      <c r="E326" s="4"/>
      <c r="F326" s="4">
        <v>30.3721158</v>
      </c>
      <c r="G326" s="4">
        <v>30.570668000000001</v>
      </c>
      <c r="H326" s="4">
        <v>31.563428999999999</v>
      </c>
      <c r="I326" s="4">
        <v>32.522812000000002</v>
      </c>
      <c r="J326" s="4">
        <v>33.409576999999999</v>
      </c>
      <c r="K326" s="4">
        <v>34.254112999999997</v>
      </c>
      <c r="L326" s="4">
        <v>35.060329000000003</v>
      </c>
      <c r="M326" s="4">
        <v>35.886043000000001</v>
      </c>
      <c r="N326" s="4">
        <v>36.673476000000001</v>
      </c>
      <c r="O326" s="4">
        <v>37.461534999999998</v>
      </c>
      <c r="P326" s="4">
        <v>38.231701000000001</v>
      </c>
      <c r="Q326" s="4">
        <v>38.999310000000001</v>
      </c>
      <c r="R326" s="4">
        <v>39.751855999999997</v>
      </c>
      <c r="S326" s="4">
        <v>40.470382000000001</v>
      </c>
      <c r="T326" s="4">
        <v>41.158386999999998</v>
      </c>
      <c r="U326" s="4">
        <v>41.853220999999998</v>
      </c>
      <c r="V326" s="4">
        <v>42.596711999999997</v>
      </c>
      <c r="W326" s="4">
        <v>43.390439000000001</v>
      </c>
      <c r="X326" s="4"/>
      <c r="Y326" s="4"/>
      <c r="Z326" s="4"/>
      <c r="AA326" s="4"/>
      <c r="AB326" s="4"/>
      <c r="AC326" s="4"/>
      <c r="AD326" s="4"/>
      <c r="AE326" s="4"/>
    </row>
    <row r="327" spans="1:31" x14ac:dyDescent="0.35">
      <c r="A327" t="s">
        <v>168</v>
      </c>
      <c r="B327" t="s">
        <v>115</v>
      </c>
      <c r="C327" t="s">
        <v>87</v>
      </c>
      <c r="D327" t="s">
        <v>0</v>
      </c>
      <c r="E327" s="4"/>
      <c r="F327" s="4">
        <v>2951.884</v>
      </c>
      <c r="G327" s="4">
        <v>2935.82</v>
      </c>
      <c r="H327" s="4">
        <v>3409.83</v>
      </c>
      <c r="I327" s="4">
        <v>3703.13</v>
      </c>
      <c r="J327" s="4">
        <v>4160.6499999999996</v>
      </c>
      <c r="K327" s="4">
        <v>4698.07</v>
      </c>
      <c r="L327" s="4">
        <v>5275.31</v>
      </c>
      <c r="M327" s="4">
        <v>5871.61</v>
      </c>
      <c r="N327" s="4">
        <v>6468.22</v>
      </c>
      <c r="O327" s="4">
        <v>7032.62</v>
      </c>
      <c r="P327" s="4">
        <v>7565.24</v>
      </c>
      <c r="Q327" s="4">
        <v>8052.02</v>
      </c>
      <c r="R327" s="4">
        <v>8508.02</v>
      </c>
      <c r="S327" s="4">
        <v>8935.25</v>
      </c>
      <c r="T327" s="4">
        <v>9348.7000000000007</v>
      </c>
      <c r="U327" s="4">
        <v>9760.94</v>
      </c>
      <c r="V327" s="4">
        <v>10181</v>
      </c>
      <c r="W327" s="4">
        <v>10617.2</v>
      </c>
      <c r="X327" s="4"/>
      <c r="Y327" s="4"/>
      <c r="Z327" s="4"/>
      <c r="AA327" s="4"/>
      <c r="AB327" s="4"/>
      <c r="AC327" s="4"/>
      <c r="AD327" s="4"/>
      <c r="AE327" s="4"/>
    </row>
    <row r="328" spans="1:31" x14ac:dyDescent="0.35">
      <c r="A328" t="s">
        <v>168</v>
      </c>
      <c r="B328" t="s">
        <v>115</v>
      </c>
      <c r="C328" t="s">
        <v>87</v>
      </c>
      <c r="D328" t="s">
        <v>130</v>
      </c>
      <c r="E328" s="4"/>
      <c r="F328" s="4">
        <v>13.959150236589799</v>
      </c>
      <c r="G328" s="4">
        <v>13.811402894676799</v>
      </c>
      <c r="H328" s="4">
        <v>15.637102161281801</v>
      </c>
      <c r="I328" s="4">
        <v>16.553715921502</v>
      </c>
      <c r="J328" s="4">
        <v>18.211719812148999</v>
      </c>
      <c r="K328" s="4">
        <v>20.233380774549602</v>
      </c>
      <c r="L328" s="4">
        <v>22.4942664631394</v>
      </c>
      <c r="M328" s="4">
        <v>24.917888893132201</v>
      </c>
      <c r="N328" s="4">
        <v>27.418124478069799</v>
      </c>
      <c r="O328" s="4">
        <v>29.852685612352602</v>
      </c>
      <c r="P328" s="4">
        <v>32.247485465402598</v>
      </c>
      <c r="Q328" s="4">
        <v>34.538668828362198</v>
      </c>
      <c r="R328" s="4">
        <v>36.780967707925299</v>
      </c>
      <c r="S328" s="4">
        <v>38.951166969595199</v>
      </c>
      <c r="T328" s="4">
        <v>41.067603411172598</v>
      </c>
      <c r="U328" s="4">
        <v>43.127214980608798</v>
      </c>
      <c r="V328" s="4">
        <v>45.134463995766801</v>
      </c>
      <c r="W328" s="4">
        <v>47.106621982371799</v>
      </c>
      <c r="X328" s="4"/>
      <c r="Y328" s="4"/>
      <c r="Z328" s="4"/>
      <c r="AA328" s="4"/>
      <c r="AB328" s="4"/>
      <c r="AC328" s="4"/>
      <c r="AD328" s="4"/>
      <c r="AE328" s="4"/>
    </row>
    <row r="329" spans="1:31" x14ac:dyDescent="0.35">
      <c r="A329" t="s">
        <v>168</v>
      </c>
      <c r="B329" t="s">
        <v>115</v>
      </c>
      <c r="C329" t="s">
        <v>87</v>
      </c>
      <c r="D329" t="s">
        <v>5</v>
      </c>
      <c r="E329" s="4"/>
      <c r="F329" s="4">
        <v>44.992920142203403</v>
      </c>
      <c r="G329" s="4">
        <v>44.459845145618203</v>
      </c>
      <c r="H329" s="4">
        <v>50.027076487782402</v>
      </c>
      <c r="I329" s="4">
        <v>53.372750433038398</v>
      </c>
      <c r="J329" s="4">
        <v>59.486845835120498</v>
      </c>
      <c r="K329" s="4">
        <v>67.3938195566692</v>
      </c>
      <c r="L329" s="4">
        <v>76.684716921738001</v>
      </c>
      <c r="M329" s="4">
        <v>87.603511740638695</v>
      </c>
      <c r="N329" s="4">
        <v>99.014322827102006</v>
      </c>
      <c r="O329" s="4">
        <v>110.188855226348</v>
      </c>
      <c r="P329" s="4">
        <v>121.44404671153301</v>
      </c>
      <c r="Q329" s="4">
        <v>131.697621964256</v>
      </c>
      <c r="R329" s="4">
        <v>140.89162345543599</v>
      </c>
      <c r="S329" s="4">
        <v>149.22574505465599</v>
      </c>
      <c r="T329" s="4">
        <v>157.05029749672599</v>
      </c>
      <c r="U329" s="4">
        <v>163.911271752571</v>
      </c>
      <c r="V329" s="4">
        <v>171.252873050376</v>
      </c>
      <c r="W329" s="4">
        <v>179.08283719758899</v>
      </c>
      <c r="X329" s="4"/>
      <c r="Y329" s="4"/>
      <c r="Z329" s="4"/>
      <c r="AA329" s="4"/>
      <c r="AB329" s="4"/>
      <c r="AC329" s="4"/>
      <c r="AD329" s="4"/>
      <c r="AE329" s="4"/>
    </row>
    <row r="330" spans="1:31" x14ac:dyDescent="0.35">
      <c r="A330" t="s">
        <v>168</v>
      </c>
      <c r="B330" t="s">
        <v>115</v>
      </c>
      <c r="C330" t="s">
        <v>87</v>
      </c>
      <c r="D330" t="s">
        <v>4</v>
      </c>
      <c r="E330" s="4"/>
      <c r="F330" s="4">
        <v>65.607744299999993</v>
      </c>
      <c r="G330" s="4">
        <v>66.033068499999999</v>
      </c>
      <c r="H330" s="4">
        <v>68.159689499999999</v>
      </c>
      <c r="I330" s="4">
        <v>69.382408999999996</v>
      </c>
      <c r="J330" s="4">
        <v>69.942353499999996</v>
      </c>
      <c r="K330" s="4">
        <v>69.710695000000001</v>
      </c>
      <c r="L330" s="4">
        <v>68.792195000000007</v>
      </c>
      <c r="M330" s="4">
        <v>67.024824499999994</v>
      </c>
      <c r="N330" s="4">
        <v>65.3261045</v>
      </c>
      <c r="O330" s="4">
        <v>63.823332999999998</v>
      </c>
      <c r="P330" s="4">
        <v>62.294037500000002</v>
      </c>
      <c r="Q330" s="4">
        <v>61.140208000000001</v>
      </c>
      <c r="R330" s="4">
        <v>60.386982500000002</v>
      </c>
      <c r="S330" s="4">
        <v>59.877402500000002</v>
      </c>
      <c r="T330" s="4">
        <v>59.5267895</v>
      </c>
      <c r="U330" s="4">
        <v>59.550145000000001</v>
      </c>
      <c r="V330" s="4">
        <v>59.450097499999998</v>
      </c>
      <c r="W330" s="4">
        <v>59.286529999999999</v>
      </c>
      <c r="X330" s="4"/>
      <c r="Y330" s="4"/>
      <c r="Z330" s="4"/>
      <c r="AA330" s="4"/>
      <c r="AB330" s="4"/>
      <c r="AC330" s="4"/>
      <c r="AD330" s="4"/>
      <c r="AE330" s="4"/>
    </row>
    <row r="331" spans="1:31" x14ac:dyDescent="0.35">
      <c r="A331" t="s">
        <v>168</v>
      </c>
      <c r="B331" t="s">
        <v>115</v>
      </c>
      <c r="C331" t="s">
        <v>87</v>
      </c>
      <c r="D331" t="s">
        <v>3</v>
      </c>
      <c r="E331" s="4"/>
      <c r="F331" s="4">
        <v>211.46588080000001</v>
      </c>
      <c r="G331" s="4">
        <v>212.56493800000001</v>
      </c>
      <c r="H331" s="4">
        <v>218.06022400000001</v>
      </c>
      <c r="I331" s="4">
        <v>223.70385099999999</v>
      </c>
      <c r="J331" s="4">
        <v>228.460027</v>
      </c>
      <c r="K331" s="4">
        <v>232.194019</v>
      </c>
      <c r="L331" s="4">
        <v>234.51798299999999</v>
      </c>
      <c r="M331" s="4">
        <v>235.638341</v>
      </c>
      <c r="N331" s="4">
        <v>235.91037399999999</v>
      </c>
      <c r="O331" s="4">
        <v>235.57746499999999</v>
      </c>
      <c r="P331" s="4">
        <v>234.599377</v>
      </c>
      <c r="Q331" s="4">
        <v>233.130583</v>
      </c>
      <c r="R331" s="4">
        <v>231.31582800000001</v>
      </c>
      <c r="S331" s="4">
        <v>229.396208</v>
      </c>
      <c r="T331" s="4">
        <v>227.64172300000001</v>
      </c>
      <c r="U331" s="4">
        <v>226.329013</v>
      </c>
      <c r="V331" s="4">
        <v>225.57042000000001</v>
      </c>
      <c r="W331" s="4">
        <v>225.386571</v>
      </c>
      <c r="X331" s="4"/>
      <c r="Y331" s="4"/>
      <c r="Z331" s="4"/>
      <c r="AA331" s="4"/>
      <c r="AB331" s="4"/>
      <c r="AC331" s="4"/>
      <c r="AD331" s="4"/>
      <c r="AE331" s="4"/>
    </row>
    <row r="332" spans="1:31" x14ac:dyDescent="0.35">
      <c r="A332" t="s">
        <v>168</v>
      </c>
      <c r="B332" t="s">
        <v>115</v>
      </c>
      <c r="C332" t="s">
        <v>88</v>
      </c>
      <c r="D332" t="s">
        <v>0</v>
      </c>
      <c r="E332" s="4"/>
      <c r="F332" s="4">
        <v>1638.8820000000001</v>
      </c>
      <c r="G332" s="4">
        <v>1649.89</v>
      </c>
      <c r="H332" s="4">
        <v>1862.51</v>
      </c>
      <c r="I332" s="4">
        <v>2063.14</v>
      </c>
      <c r="J332" s="4">
        <v>2259.38</v>
      </c>
      <c r="K332" s="4">
        <v>2447.67</v>
      </c>
      <c r="L332" s="4">
        <v>2614.2800000000002</v>
      </c>
      <c r="M332" s="4">
        <v>2757.84</v>
      </c>
      <c r="N332" s="4">
        <v>2881.81</v>
      </c>
      <c r="O332" s="4">
        <v>2988.23</v>
      </c>
      <c r="P332" s="4">
        <v>3085.01</v>
      </c>
      <c r="Q332" s="4">
        <v>3168.94</v>
      </c>
      <c r="R332" s="4">
        <v>3237.28</v>
      </c>
      <c r="S332" s="4">
        <v>3291.41</v>
      </c>
      <c r="T332" s="4">
        <v>3335.14</v>
      </c>
      <c r="U332" s="4">
        <v>3371.95</v>
      </c>
      <c r="V332" s="4">
        <v>3404.31</v>
      </c>
      <c r="W332" s="4">
        <v>3431.68</v>
      </c>
      <c r="X332" s="4"/>
      <c r="Y332" s="4"/>
      <c r="Z332" s="4"/>
      <c r="AA332" s="4"/>
      <c r="AB332" s="4"/>
      <c r="AC332" s="4"/>
      <c r="AD332" s="4"/>
      <c r="AE332" s="4"/>
    </row>
    <row r="333" spans="1:31" x14ac:dyDescent="0.35">
      <c r="A333" t="s">
        <v>168</v>
      </c>
      <c r="B333" t="s">
        <v>115</v>
      </c>
      <c r="C333" t="s">
        <v>88</v>
      </c>
      <c r="D333" t="s">
        <v>130</v>
      </c>
      <c r="E333" s="4"/>
      <c r="F333" s="4">
        <v>43.553289026961998</v>
      </c>
      <c r="G333" s="4">
        <v>43.6961620770631</v>
      </c>
      <c r="H333" s="4">
        <v>48.499503719286501</v>
      </c>
      <c r="I333" s="4">
        <v>52.962470254593299</v>
      </c>
      <c r="J333" s="4">
        <v>57.284874238000299</v>
      </c>
      <c r="K333" s="4">
        <v>61.4109980098197</v>
      </c>
      <c r="L333" s="4">
        <v>65.037338230729105</v>
      </c>
      <c r="M333" s="4">
        <v>67.985460621069194</v>
      </c>
      <c r="N333" s="4">
        <v>70.495582617500403</v>
      </c>
      <c r="O333" s="4">
        <v>72.441352838500606</v>
      </c>
      <c r="P333" s="4">
        <v>73.997407340734895</v>
      </c>
      <c r="Q333" s="4">
        <v>75.098014955286203</v>
      </c>
      <c r="R333" s="4">
        <v>75.776709635234496</v>
      </c>
      <c r="S333" s="4">
        <v>76.139475232341596</v>
      </c>
      <c r="T333" s="4">
        <v>76.297739762331204</v>
      </c>
      <c r="U333" s="4">
        <v>76.301496665188196</v>
      </c>
      <c r="V333" s="4">
        <v>76.136134398903593</v>
      </c>
      <c r="W333" s="4">
        <v>75.755903374489606</v>
      </c>
      <c r="X333" s="4"/>
      <c r="Y333" s="4"/>
      <c r="Z333" s="4"/>
      <c r="AA333" s="4"/>
      <c r="AB333" s="4"/>
      <c r="AC333" s="4"/>
      <c r="AD333" s="4"/>
      <c r="AE333" s="4"/>
    </row>
    <row r="334" spans="1:31" x14ac:dyDescent="0.35">
      <c r="A334" t="s">
        <v>168</v>
      </c>
      <c r="B334" t="s">
        <v>115</v>
      </c>
      <c r="C334" t="s">
        <v>88</v>
      </c>
      <c r="D334" t="s">
        <v>5</v>
      </c>
      <c r="E334" s="4"/>
      <c r="F334" s="4">
        <v>143.287685094746</v>
      </c>
      <c r="G334" s="4">
        <v>144.59831656180501</v>
      </c>
      <c r="H334" s="4">
        <v>165.22676197870999</v>
      </c>
      <c r="I334" s="4">
        <v>187.69735087215599</v>
      </c>
      <c r="J334" s="4">
        <v>208.33989376821299</v>
      </c>
      <c r="K334" s="4">
        <v>228.05521636930499</v>
      </c>
      <c r="L334" s="4">
        <v>246.46941389034501</v>
      </c>
      <c r="M334" s="4">
        <v>264.95988526321599</v>
      </c>
      <c r="N334" s="4">
        <v>281.368464531494</v>
      </c>
      <c r="O334" s="4">
        <v>295.56092364185702</v>
      </c>
      <c r="P334" s="4">
        <v>305.90436141853502</v>
      </c>
      <c r="Q334" s="4">
        <v>310.58771826269299</v>
      </c>
      <c r="R334" s="4">
        <v>312.85943529069101</v>
      </c>
      <c r="S334" s="4">
        <v>314.168963858366</v>
      </c>
      <c r="T334" s="4">
        <v>312.699472324211</v>
      </c>
      <c r="U334" s="4">
        <v>309.162367065431</v>
      </c>
      <c r="V334" s="4">
        <v>306.359034851736</v>
      </c>
      <c r="W334" s="4">
        <v>304.194400475056</v>
      </c>
      <c r="X334" s="4"/>
      <c r="Y334" s="4"/>
      <c r="Z334" s="4"/>
      <c r="AA334" s="4"/>
      <c r="AB334" s="4"/>
      <c r="AC334" s="4"/>
      <c r="AD334" s="4"/>
      <c r="AE334" s="4"/>
    </row>
    <row r="335" spans="1:31" x14ac:dyDescent="0.35">
      <c r="A335" t="s">
        <v>168</v>
      </c>
      <c r="B335" t="s">
        <v>115</v>
      </c>
      <c r="C335" t="s">
        <v>88</v>
      </c>
      <c r="D335" t="s">
        <v>4</v>
      </c>
      <c r="E335" s="4"/>
      <c r="F335" s="4">
        <v>11.4377031</v>
      </c>
      <c r="G335" s="4">
        <v>11.4101605</v>
      </c>
      <c r="H335" s="4">
        <v>11.2724475</v>
      </c>
      <c r="I335" s="4">
        <v>10.991844</v>
      </c>
      <c r="J335" s="4">
        <v>10.844682499999999</v>
      </c>
      <c r="K335" s="4">
        <v>10.7327955</v>
      </c>
      <c r="L335" s="4">
        <v>10.6069145</v>
      </c>
      <c r="M335" s="4">
        <v>10.408519</v>
      </c>
      <c r="N335" s="4">
        <v>10.2421215</v>
      </c>
      <c r="O335" s="4">
        <v>10.110369</v>
      </c>
      <c r="P335" s="4">
        <v>10.084884000000001</v>
      </c>
      <c r="Q335" s="4">
        <v>10.2030435</v>
      </c>
      <c r="R335" s="4">
        <v>10.3473945</v>
      </c>
      <c r="S335" s="4">
        <v>10.476559999999999</v>
      </c>
      <c r="T335" s="4">
        <v>10.66564</v>
      </c>
      <c r="U335" s="4">
        <v>10.9067285</v>
      </c>
      <c r="V335" s="4">
        <v>11.112158000000001</v>
      </c>
      <c r="W335" s="4">
        <v>11.281207</v>
      </c>
      <c r="X335" s="4"/>
      <c r="Y335" s="4"/>
      <c r="Z335" s="4"/>
      <c r="AA335" s="4"/>
      <c r="AB335" s="4"/>
      <c r="AC335" s="4"/>
      <c r="AD335" s="4"/>
      <c r="AE335" s="4"/>
    </row>
    <row r="336" spans="1:31" x14ac:dyDescent="0.35">
      <c r="A336" t="s">
        <v>168</v>
      </c>
      <c r="B336" t="s">
        <v>115</v>
      </c>
      <c r="C336" t="s">
        <v>88</v>
      </c>
      <c r="D336" t="s">
        <v>3</v>
      </c>
      <c r="E336" s="4"/>
      <c r="F336" s="4">
        <v>37.629351</v>
      </c>
      <c r="G336" s="4">
        <v>37.758235999999997</v>
      </c>
      <c r="H336" s="4">
        <v>38.402661000000002</v>
      </c>
      <c r="I336" s="4">
        <v>38.954754000000001</v>
      </c>
      <c r="J336" s="4">
        <v>39.441127000000002</v>
      </c>
      <c r="K336" s="4">
        <v>39.857193000000002</v>
      </c>
      <c r="L336" s="4">
        <v>40.196601999999999</v>
      </c>
      <c r="M336" s="4">
        <v>40.565143999999997</v>
      </c>
      <c r="N336" s="4">
        <v>40.879299000000003</v>
      </c>
      <c r="O336" s="4">
        <v>41.250334000000002</v>
      </c>
      <c r="P336" s="4">
        <v>41.690784999999998</v>
      </c>
      <c r="Q336" s="4">
        <v>42.197386999999999</v>
      </c>
      <c r="R336" s="4">
        <v>42.721305999999998</v>
      </c>
      <c r="S336" s="4">
        <v>43.228693</v>
      </c>
      <c r="T336" s="4">
        <v>43.712173</v>
      </c>
      <c r="U336" s="4">
        <v>44.192449000000003</v>
      </c>
      <c r="V336" s="4">
        <v>44.713459999999998</v>
      </c>
      <c r="W336" s="4">
        <v>45.299176000000003</v>
      </c>
      <c r="X336" s="4"/>
      <c r="Y336" s="4"/>
      <c r="Z336" s="4"/>
      <c r="AA336" s="4"/>
      <c r="AB336" s="4"/>
      <c r="AC336" s="4"/>
      <c r="AD336" s="4"/>
      <c r="AE336" s="4"/>
    </row>
    <row r="337" spans="1:31" x14ac:dyDescent="0.35">
      <c r="A337" t="s">
        <v>168</v>
      </c>
      <c r="B337" t="s">
        <v>115</v>
      </c>
      <c r="C337" t="s">
        <v>89</v>
      </c>
      <c r="D337" t="s">
        <v>0</v>
      </c>
      <c r="E337" s="4"/>
      <c r="F337" s="4">
        <v>22790.178</v>
      </c>
      <c r="G337" s="4">
        <v>23934.23</v>
      </c>
      <c r="H337" s="4">
        <v>30621.063999999998</v>
      </c>
      <c r="I337" s="4">
        <v>36677.258000000002</v>
      </c>
      <c r="J337" s="4">
        <v>41433.576999999997</v>
      </c>
      <c r="K337" s="4">
        <v>44321.038999999997</v>
      </c>
      <c r="L337" s="4">
        <v>46336.464</v>
      </c>
      <c r="M337" s="4">
        <v>47772.47</v>
      </c>
      <c r="N337" s="4">
        <v>48604.127999999997</v>
      </c>
      <c r="O337" s="4">
        <v>49178.521999999997</v>
      </c>
      <c r="P337" s="4">
        <v>49483.593999999997</v>
      </c>
      <c r="Q337" s="4">
        <v>49296.565999999999</v>
      </c>
      <c r="R337" s="4">
        <v>48721.652999999998</v>
      </c>
      <c r="S337" s="4">
        <v>47976.91</v>
      </c>
      <c r="T337" s="4">
        <v>47248.504000000001</v>
      </c>
      <c r="U337" s="4">
        <v>46631.95</v>
      </c>
      <c r="V337" s="4">
        <v>46098.173000000003</v>
      </c>
      <c r="W337" s="4">
        <v>45596.12</v>
      </c>
      <c r="X337" s="4"/>
      <c r="Y337" s="4"/>
      <c r="Z337" s="4"/>
      <c r="AA337" s="4"/>
      <c r="AB337" s="4"/>
      <c r="AC337" s="4"/>
      <c r="AD337" s="4"/>
      <c r="AE337" s="4"/>
    </row>
    <row r="338" spans="1:31" x14ac:dyDescent="0.35">
      <c r="A338" t="s">
        <v>168</v>
      </c>
      <c r="B338" t="s">
        <v>115</v>
      </c>
      <c r="C338" t="s">
        <v>89</v>
      </c>
      <c r="D338" t="s">
        <v>130</v>
      </c>
      <c r="E338" s="4"/>
      <c r="F338" s="4">
        <v>15.9302305093676</v>
      </c>
      <c r="G338" s="4">
        <v>16.719686520416701</v>
      </c>
      <c r="H338" s="4">
        <v>21.325686357434002</v>
      </c>
      <c r="I338" s="4">
        <v>25.668150979907601</v>
      </c>
      <c r="J338" s="4">
        <v>29.2631903616325</v>
      </c>
      <c r="K338" s="4">
        <v>31.696617202120301</v>
      </c>
      <c r="L338" s="4">
        <v>33.765133100419597</v>
      </c>
      <c r="M338" s="4">
        <v>35.742428254825299</v>
      </c>
      <c r="N338" s="4">
        <v>37.612472490235099</v>
      </c>
      <c r="O338" s="4">
        <v>39.514703811356</v>
      </c>
      <c r="P338" s="4">
        <v>41.3070891670504</v>
      </c>
      <c r="Q338" s="4">
        <v>42.683187401110899</v>
      </c>
      <c r="R338" s="4">
        <v>43.694243738594601</v>
      </c>
      <c r="S338" s="4">
        <v>44.519900214660197</v>
      </c>
      <c r="T338" s="4">
        <v>45.263498355593498</v>
      </c>
      <c r="U338" s="4">
        <v>45.950929244480903</v>
      </c>
      <c r="V338" s="4">
        <v>46.555633449505002</v>
      </c>
      <c r="W338" s="4">
        <v>47.043635299050401</v>
      </c>
      <c r="X338" s="4"/>
      <c r="Y338" s="4"/>
      <c r="Z338" s="4"/>
      <c r="AA338" s="4"/>
      <c r="AB338" s="4"/>
      <c r="AC338" s="4"/>
      <c r="AD338" s="4"/>
      <c r="AE338" s="4"/>
    </row>
    <row r="339" spans="1:31" x14ac:dyDescent="0.35">
      <c r="A339" t="s">
        <v>168</v>
      </c>
      <c r="B339" t="s">
        <v>115</v>
      </c>
      <c r="C339" t="s">
        <v>89</v>
      </c>
      <c r="D339" t="s">
        <v>5</v>
      </c>
      <c r="E339" s="4"/>
      <c r="F339" s="4">
        <v>49.5182568401016</v>
      </c>
      <c r="G339" s="4">
        <v>52.058737600207898</v>
      </c>
      <c r="H339" s="4">
        <v>66.955211077425204</v>
      </c>
      <c r="I339" s="4">
        <v>81.5925022559383</v>
      </c>
      <c r="J339" s="4">
        <v>96.3528910781408</v>
      </c>
      <c r="K339" s="4">
        <v>109.085484927115</v>
      </c>
      <c r="L339" s="4">
        <v>118.00609374809</v>
      </c>
      <c r="M339" s="4">
        <v>129.025630908723</v>
      </c>
      <c r="N339" s="4">
        <v>142.470780427607</v>
      </c>
      <c r="O339" s="4">
        <v>153.14510980403099</v>
      </c>
      <c r="P339" s="4">
        <v>159.149510183887</v>
      </c>
      <c r="Q339" s="4">
        <v>163.53075594027101</v>
      </c>
      <c r="R339" s="4">
        <v>168.71626834466201</v>
      </c>
      <c r="S339" s="4">
        <v>175.89199137279601</v>
      </c>
      <c r="T339" s="4">
        <v>181.64281607202</v>
      </c>
      <c r="U339" s="4">
        <v>180.78402609985699</v>
      </c>
      <c r="V339" s="4">
        <v>179.094337537755</v>
      </c>
      <c r="W339" s="4">
        <v>178.51668746471699</v>
      </c>
      <c r="X339" s="4"/>
      <c r="Y339" s="4"/>
      <c r="Z339" s="4"/>
      <c r="AA339" s="4"/>
      <c r="AB339" s="4"/>
      <c r="AC339" s="4"/>
      <c r="AD339" s="4"/>
      <c r="AE339" s="4"/>
    </row>
    <row r="340" spans="1:31" x14ac:dyDescent="0.35">
      <c r="A340" t="s">
        <v>168</v>
      </c>
      <c r="B340" t="s">
        <v>115</v>
      </c>
      <c r="C340" t="s">
        <v>89</v>
      </c>
      <c r="D340" t="s">
        <v>4</v>
      </c>
      <c r="E340" s="4"/>
      <c r="F340" s="4">
        <v>460.23788910000002</v>
      </c>
      <c r="G340" s="4">
        <v>459.75432949999998</v>
      </c>
      <c r="H340" s="4">
        <v>457.33653149999998</v>
      </c>
      <c r="I340" s="4">
        <v>449.51750449999997</v>
      </c>
      <c r="J340" s="4">
        <v>430.01903249999998</v>
      </c>
      <c r="K340" s="4">
        <v>406.29639250000002</v>
      </c>
      <c r="L340" s="4">
        <v>392.66162050000003</v>
      </c>
      <c r="M340" s="4">
        <v>370.25565899999998</v>
      </c>
      <c r="N340" s="4">
        <v>341.15155299999998</v>
      </c>
      <c r="O340" s="4">
        <v>321.12368500000002</v>
      </c>
      <c r="P340" s="4">
        <v>310.92520450000001</v>
      </c>
      <c r="Q340" s="4">
        <v>301.45134300000001</v>
      </c>
      <c r="R340" s="4">
        <v>288.77863100000002</v>
      </c>
      <c r="S340" s="4">
        <v>272.76347049999998</v>
      </c>
      <c r="T340" s="4">
        <v>260.1176585</v>
      </c>
      <c r="U340" s="4">
        <v>257.94286699999998</v>
      </c>
      <c r="V340" s="4">
        <v>257.39603849999997</v>
      </c>
      <c r="W340" s="4">
        <v>255.41657000000001</v>
      </c>
      <c r="X340" s="4"/>
      <c r="Y340" s="4"/>
      <c r="Z340" s="4"/>
      <c r="AA340" s="4"/>
      <c r="AB340" s="4"/>
      <c r="AC340" s="4"/>
      <c r="AD340" s="4"/>
      <c r="AE340" s="4"/>
    </row>
    <row r="341" spans="1:31" x14ac:dyDescent="0.35">
      <c r="A341" t="s">
        <v>168</v>
      </c>
      <c r="B341" t="s">
        <v>115</v>
      </c>
      <c r="C341" t="s">
        <v>89</v>
      </c>
      <c r="D341" t="s">
        <v>3</v>
      </c>
      <c r="E341" s="4"/>
      <c r="F341" s="4">
        <v>1430.6244964</v>
      </c>
      <c r="G341" s="4">
        <v>1431.4999250000001</v>
      </c>
      <c r="H341" s="4">
        <v>1435.877068</v>
      </c>
      <c r="I341" s="4">
        <v>1428.9014440000001</v>
      </c>
      <c r="J341" s="4">
        <v>1415.8940459999999</v>
      </c>
      <c r="K341" s="4">
        <v>1398.2892469999999</v>
      </c>
      <c r="L341" s="4">
        <v>1372.3169359999999</v>
      </c>
      <c r="M341" s="4">
        <v>1336.5759499999999</v>
      </c>
      <c r="N341" s="4">
        <v>1292.2343249999999</v>
      </c>
      <c r="O341" s="4">
        <v>1244.5625869999999</v>
      </c>
      <c r="P341" s="4">
        <v>1197.944348</v>
      </c>
      <c r="Q341" s="4">
        <v>1154.941067</v>
      </c>
      <c r="R341" s="4">
        <v>1115.0588459999999</v>
      </c>
      <c r="S341" s="4">
        <v>1077.6508879999999</v>
      </c>
      <c r="T341" s="4">
        <v>1043.8544460000001</v>
      </c>
      <c r="U341" s="4">
        <v>1014.820609</v>
      </c>
      <c r="V341" s="4">
        <v>990.17389700000103</v>
      </c>
      <c r="W341" s="4">
        <v>969.230369</v>
      </c>
      <c r="X341" s="4"/>
      <c r="Y341" s="4"/>
      <c r="Z341" s="4"/>
      <c r="AA341" s="4"/>
      <c r="AB341" s="4"/>
      <c r="AC341" s="4"/>
      <c r="AD341" s="4"/>
      <c r="AE341" s="4"/>
    </row>
    <row r="342" spans="1:31" x14ac:dyDescent="0.35">
      <c r="A342" t="s">
        <v>168</v>
      </c>
      <c r="B342" t="s">
        <v>115</v>
      </c>
      <c r="C342" t="s">
        <v>153</v>
      </c>
      <c r="D342" t="s">
        <v>0</v>
      </c>
      <c r="E342" s="4"/>
      <c r="F342" s="4">
        <v>1044.8878</v>
      </c>
      <c r="G342" s="4">
        <v>1057.941</v>
      </c>
      <c r="H342" s="4">
        <v>1182.175</v>
      </c>
      <c r="I342" s="4">
        <v>1299.8320000000001</v>
      </c>
      <c r="J342" s="4">
        <v>1376.306</v>
      </c>
      <c r="K342" s="4">
        <v>1426.078</v>
      </c>
      <c r="L342" s="4">
        <v>1460.5119999999999</v>
      </c>
      <c r="M342" s="4">
        <v>1488.6030000000001</v>
      </c>
      <c r="N342" s="4">
        <v>1514.894</v>
      </c>
      <c r="O342" s="4">
        <v>1541.1220000000001</v>
      </c>
      <c r="P342" s="4">
        <v>1568.0119999999999</v>
      </c>
      <c r="Q342" s="4">
        <v>1590.6759999999999</v>
      </c>
      <c r="R342" s="4">
        <v>1608.59</v>
      </c>
      <c r="S342" s="4">
        <v>1622.2809999999999</v>
      </c>
      <c r="T342" s="4">
        <v>1632.7560000000001</v>
      </c>
      <c r="U342" s="4">
        <v>1641.771</v>
      </c>
      <c r="V342" s="4">
        <v>1650.1990000000001</v>
      </c>
      <c r="W342" s="4">
        <v>1656.3430000000001</v>
      </c>
      <c r="X342" s="4"/>
      <c r="Y342" s="4"/>
      <c r="Z342" s="4"/>
      <c r="AA342" s="4"/>
      <c r="AB342" s="4"/>
      <c r="AC342" s="4"/>
      <c r="AD342" s="4"/>
      <c r="AE342" s="4"/>
    </row>
    <row r="343" spans="1:31" x14ac:dyDescent="0.35">
      <c r="A343" t="s">
        <v>168</v>
      </c>
      <c r="B343" t="s">
        <v>115</v>
      </c>
      <c r="C343" t="s">
        <v>153</v>
      </c>
      <c r="D343" t="s">
        <v>130</v>
      </c>
      <c r="E343" s="4"/>
      <c r="F343" s="4">
        <v>48.366585019733201</v>
      </c>
      <c r="G343" s="4">
        <v>48.848942980130801</v>
      </c>
      <c r="H343" s="4">
        <v>53.914470832324902</v>
      </c>
      <c r="I343" s="4">
        <v>58.858369546474798</v>
      </c>
      <c r="J343" s="4">
        <v>61.890468333830199</v>
      </c>
      <c r="K343" s="4">
        <v>63.568605138594201</v>
      </c>
      <c r="L343" s="4">
        <v>64.410294748877504</v>
      </c>
      <c r="M343" s="4">
        <v>64.7112400406577</v>
      </c>
      <c r="N343" s="4">
        <v>64.923000005614199</v>
      </c>
      <c r="O343" s="4">
        <v>65.016695227169393</v>
      </c>
      <c r="P343" s="4">
        <v>64.988705397594003</v>
      </c>
      <c r="Q343" s="4">
        <v>64.603726895655697</v>
      </c>
      <c r="R343" s="4">
        <v>63.913051010131298</v>
      </c>
      <c r="S343" s="4">
        <v>63.040663666678803</v>
      </c>
      <c r="T343" s="4">
        <v>62.072232081891002</v>
      </c>
      <c r="U343" s="4">
        <v>61.023477467450498</v>
      </c>
      <c r="V343" s="4">
        <v>59.856324421910202</v>
      </c>
      <c r="W343" s="4">
        <v>58.533096827548199</v>
      </c>
      <c r="X343" s="4"/>
      <c r="Y343" s="4"/>
      <c r="Z343" s="4"/>
      <c r="AA343" s="4"/>
      <c r="AB343" s="4"/>
      <c r="AC343" s="4"/>
      <c r="AD343" s="4"/>
      <c r="AE343" s="4"/>
    </row>
    <row r="344" spans="1:31" x14ac:dyDescent="0.35">
      <c r="A344" t="s">
        <v>168</v>
      </c>
      <c r="B344" t="s">
        <v>115</v>
      </c>
      <c r="C344" t="s">
        <v>153</v>
      </c>
      <c r="D344" t="s">
        <v>5</v>
      </c>
      <c r="E344" s="4"/>
      <c r="F344" s="4">
        <v>169.25143794130599</v>
      </c>
      <c r="G344" s="4">
        <v>171.310789271039</v>
      </c>
      <c r="H344" s="4">
        <v>191.12104189845999</v>
      </c>
      <c r="I344" s="4">
        <v>212.69555691098299</v>
      </c>
      <c r="J344" s="4">
        <v>228.715588013614</v>
      </c>
      <c r="K344" s="4">
        <v>239.34683706020999</v>
      </c>
      <c r="L344" s="4">
        <v>246.72192370231599</v>
      </c>
      <c r="M344" s="4">
        <v>252.783868869185</v>
      </c>
      <c r="N344" s="4">
        <v>258.690009708812</v>
      </c>
      <c r="O344" s="4">
        <v>264.80517011354402</v>
      </c>
      <c r="P344" s="4">
        <v>265.10620397872702</v>
      </c>
      <c r="Q344" s="4">
        <v>263.18816897805698</v>
      </c>
      <c r="R344" s="4">
        <v>260.70356365154498</v>
      </c>
      <c r="S344" s="4">
        <v>257.10440909985698</v>
      </c>
      <c r="T344" s="4">
        <v>251.06136561504499</v>
      </c>
      <c r="U344" s="4">
        <v>243.75885827736201</v>
      </c>
      <c r="V344" s="4">
        <v>237.18612740590899</v>
      </c>
      <c r="W344" s="4">
        <v>231.043661696584</v>
      </c>
      <c r="X344" s="4"/>
      <c r="Y344" s="4"/>
      <c r="Z344" s="4"/>
      <c r="AA344" s="4"/>
      <c r="AB344" s="4"/>
      <c r="AC344" s="4"/>
      <c r="AD344" s="4"/>
      <c r="AE344" s="4"/>
    </row>
    <row r="345" spans="1:31" x14ac:dyDescent="0.35">
      <c r="A345" t="s">
        <v>168</v>
      </c>
      <c r="B345" t="s">
        <v>115</v>
      </c>
      <c r="C345" t="s">
        <v>153</v>
      </c>
      <c r="D345" t="s">
        <v>4</v>
      </c>
      <c r="E345" s="4"/>
      <c r="F345" s="4">
        <v>6.1735829999999998</v>
      </c>
      <c r="G345" s="4">
        <v>6.1755655000000003</v>
      </c>
      <c r="H345" s="4">
        <v>6.18547799999999</v>
      </c>
      <c r="I345" s="4">
        <v>6.1112324999999901</v>
      </c>
      <c r="J345" s="4">
        <v>6.0175434999999897</v>
      </c>
      <c r="K345" s="4">
        <v>5.95820699999999</v>
      </c>
      <c r="L345" s="4">
        <v>5.9196684999999896</v>
      </c>
      <c r="M345" s="4">
        <v>5.8888369999999899</v>
      </c>
      <c r="N345" s="4">
        <v>5.8560204999999899</v>
      </c>
      <c r="O345" s="4">
        <v>5.8198334999999899</v>
      </c>
      <c r="P345" s="4">
        <v>5.9146559999999901</v>
      </c>
      <c r="Q345" s="4">
        <v>6.0438735000000001</v>
      </c>
      <c r="R345" s="4">
        <v>6.1701879999999996</v>
      </c>
      <c r="S345" s="4">
        <v>6.3098139999999896</v>
      </c>
      <c r="T345" s="4">
        <v>6.5034139999999896</v>
      </c>
      <c r="U345" s="4">
        <v>6.7352259999999902</v>
      </c>
      <c r="V345" s="4">
        <v>6.9574009999999902</v>
      </c>
      <c r="W345" s="4">
        <v>7.1689609999999897</v>
      </c>
      <c r="X345" s="4"/>
      <c r="Y345" s="4"/>
      <c r="Z345" s="4"/>
      <c r="AA345" s="4"/>
      <c r="AB345" s="4"/>
      <c r="AC345" s="4"/>
      <c r="AD345" s="4"/>
      <c r="AE345" s="4"/>
    </row>
    <row r="346" spans="1:31" x14ac:dyDescent="0.35">
      <c r="A346" t="s">
        <v>168</v>
      </c>
      <c r="B346" t="s">
        <v>115</v>
      </c>
      <c r="C346" t="s">
        <v>153</v>
      </c>
      <c r="D346" t="s">
        <v>3</v>
      </c>
      <c r="E346" s="4"/>
      <c r="F346" s="4">
        <v>21.603505800000001</v>
      </c>
      <c r="G346" s="4">
        <v>21.657398000000001</v>
      </c>
      <c r="H346" s="4">
        <v>21.926859</v>
      </c>
      <c r="I346" s="4">
        <v>22.084064000000001</v>
      </c>
      <c r="J346" s="4">
        <v>22.237770000000001</v>
      </c>
      <c r="K346" s="4">
        <v>22.433684</v>
      </c>
      <c r="L346" s="4">
        <v>22.675132999999999</v>
      </c>
      <c r="M346" s="4">
        <v>23.003778000000001</v>
      </c>
      <c r="N346" s="4">
        <v>23.333703</v>
      </c>
      <c r="O346" s="4">
        <v>23.703481</v>
      </c>
      <c r="P346" s="4">
        <v>24.127454</v>
      </c>
      <c r="Q346" s="4">
        <v>24.622046999999998</v>
      </c>
      <c r="R346" s="4">
        <v>25.168412</v>
      </c>
      <c r="S346" s="4">
        <v>25.733882000000001</v>
      </c>
      <c r="T346" s="4">
        <v>26.304129</v>
      </c>
      <c r="U346" s="4">
        <v>26.903924</v>
      </c>
      <c r="V346" s="4">
        <v>27.569334000000001</v>
      </c>
      <c r="W346" s="4">
        <v>28.297546000000001</v>
      </c>
      <c r="X346" s="4"/>
      <c r="Y346" s="4"/>
      <c r="Z346" s="4"/>
      <c r="AA346" s="4"/>
      <c r="AB346" s="4"/>
      <c r="AC346" s="4"/>
      <c r="AD346" s="4"/>
      <c r="AE346" s="4"/>
    </row>
    <row r="347" spans="1:31" x14ac:dyDescent="0.35">
      <c r="A347" t="s">
        <v>168</v>
      </c>
      <c r="B347" t="s">
        <v>115</v>
      </c>
      <c r="C347" t="s">
        <v>154</v>
      </c>
      <c r="D347" t="s">
        <v>0</v>
      </c>
      <c r="E347" s="4"/>
      <c r="F347" s="4">
        <v>2339.0458600000002</v>
      </c>
      <c r="G347" s="4">
        <v>2388.8094000000001</v>
      </c>
      <c r="H347" s="4">
        <v>2754.9173000000001</v>
      </c>
      <c r="I347" s="4">
        <v>3126.5538999999999</v>
      </c>
      <c r="J347" s="4">
        <v>3347.1597999999999</v>
      </c>
      <c r="K347" s="4">
        <v>3480.0491000000002</v>
      </c>
      <c r="L347" s="4">
        <v>3530.1678999999999</v>
      </c>
      <c r="M347" s="4">
        <v>3550.2703000000001</v>
      </c>
      <c r="N347" s="4">
        <v>3554.3832000000002</v>
      </c>
      <c r="O347" s="4">
        <v>3547.8944999999999</v>
      </c>
      <c r="P347" s="4">
        <v>3531.7926000000002</v>
      </c>
      <c r="Q347" s="4">
        <v>3500.6790999999998</v>
      </c>
      <c r="R347" s="4">
        <v>3456.7130999999999</v>
      </c>
      <c r="S347" s="4">
        <v>3405.8503000000001</v>
      </c>
      <c r="T347" s="4">
        <v>3356.2682</v>
      </c>
      <c r="U347" s="4">
        <v>3312.7201</v>
      </c>
      <c r="V347" s="4">
        <v>3274.5796999999998</v>
      </c>
      <c r="W347" s="4">
        <v>3236.395</v>
      </c>
      <c r="X347" s="4"/>
      <c r="Y347" s="4"/>
      <c r="Z347" s="4"/>
      <c r="AA347" s="4"/>
      <c r="AB347" s="4"/>
      <c r="AC347" s="4"/>
      <c r="AD347" s="4"/>
      <c r="AE347" s="4"/>
    </row>
    <row r="348" spans="1:31" x14ac:dyDescent="0.35">
      <c r="A348" t="s">
        <v>168</v>
      </c>
      <c r="B348" t="s">
        <v>115</v>
      </c>
      <c r="C348" t="s">
        <v>154</v>
      </c>
      <c r="D348" t="s">
        <v>130</v>
      </c>
      <c r="E348" s="4"/>
      <c r="F348" s="4">
        <v>33.768841012460697</v>
      </c>
      <c r="G348" s="4">
        <v>34.397715832469899</v>
      </c>
      <c r="H348" s="4">
        <v>39.1609967280326</v>
      </c>
      <c r="I348" s="4">
        <v>45.195692529398599</v>
      </c>
      <c r="J348" s="4">
        <v>49.254301636188998</v>
      </c>
      <c r="K348" s="4">
        <v>52.076231344196501</v>
      </c>
      <c r="L348" s="4">
        <v>53.657371660749398</v>
      </c>
      <c r="M348" s="4">
        <v>54.678503327665197</v>
      </c>
      <c r="N348" s="4">
        <v>55.439891114940302</v>
      </c>
      <c r="O348" s="4">
        <v>56.031982831845802</v>
      </c>
      <c r="P348" s="4">
        <v>56.490124819957202</v>
      </c>
      <c r="Q348" s="4">
        <v>56.650205314729497</v>
      </c>
      <c r="R348" s="4">
        <v>56.432691002434403</v>
      </c>
      <c r="S348" s="4">
        <v>55.8522972734878</v>
      </c>
      <c r="T348" s="4">
        <v>55.030026187018102</v>
      </c>
      <c r="U348" s="4">
        <v>54.088585354754102</v>
      </c>
      <c r="V348" s="4">
        <v>53.090352376144402</v>
      </c>
      <c r="W348" s="4">
        <v>52.020131069587201</v>
      </c>
      <c r="X348" s="4"/>
      <c r="Y348" s="4"/>
      <c r="Z348" s="4"/>
      <c r="AA348" s="4"/>
      <c r="AB348" s="4"/>
      <c r="AC348" s="4"/>
      <c r="AD348" s="4"/>
      <c r="AE348" s="4"/>
    </row>
    <row r="349" spans="1:31" x14ac:dyDescent="0.35">
      <c r="A349" t="s">
        <v>168</v>
      </c>
      <c r="B349" t="s">
        <v>115</v>
      </c>
      <c r="C349" t="s">
        <v>154</v>
      </c>
      <c r="D349" t="s">
        <v>5</v>
      </c>
      <c r="E349" s="4"/>
      <c r="F349" s="4">
        <v>109.755581645809</v>
      </c>
      <c r="G349" s="4">
        <v>112.43393038207699</v>
      </c>
      <c r="H349" s="4">
        <v>131.681916057596</v>
      </c>
      <c r="I349" s="4">
        <v>155.82101569877801</v>
      </c>
      <c r="J349" s="4">
        <v>172.09408814334</v>
      </c>
      <c r="K349" s="4">
        <v>186.51189149277101</v>
      </c>
      <c r="L349" s="4">
        <v>199.629227552217</v>
      </c>
      <c r="M349" s="4">
        <v>212.80167135494</v>
      </c>
      <c r="N349" s="4">
        <v>223.59294819584699</v>
      </c>
      <c r="O349" s="4">
        <v>230.28942523067701</v>
      </c>
      <c r="P349" s="4">
        <v>229.71360634499499</v>
      </c>
      <c r="Q349" s="4">
        <v>225.80186279425001</v>
      </c>
      <c r="R349" s="4">
        <v>223.036390178061</v>
      </c>
      <c r="S349" s="4">
        <v>219.92058619483799</v>
      </c>
      <c r="T349" s="4">
        <v>216.632594080968</v>
      </c>
      <c r="U349" s="4">
        <v>212.299478040737</v>
      </c>
      <c r="V349" s="4">
        <v>207.41464116636101</v>
      </c>
      <c r="W349" s="4">
        <v>202.27674187316001</v>
      </c>
      <c r="X349" s="4"/>
      <c r="Y349" s="4"/>
      <c r="Z349" s="4"/>
      <c r="AA349" s="4"/>
      <c r="AB349" s="4"/>
      <c r="AC349" s="4"/>
      <c r="AD349" s="4"/>
      <c r="AE349" s="4"/>
    </row>
    <row r="350" spans="1:31" x14ac:dyDescent="0.35">
      <c r="A350" t="s">
        <v>168</v>
      </c>
      <c r="B350" t="s">
        <v>115</v>
      </c>
      <c r="C350" t="s">
        <v>154</v>
      </c>
      <c r="D350" t="s">
        <v>4</v>
      </c>
      <c r="E350" s="4"/>
      <c r="F350" s="4">
        <v>21.311406900000001</v>
      </c>
      <c r="G350" s="4">
        <v>21.246338999999999</v>
      </c>
      <c r="H350" s="4">
        <v>20.920999500000001</v>
      </c>
      <c r="I350" s="4">
        <v>20.065033499999998</v>
      </c>
      <c r="J350" s="4">
        <v>19.449591999999999</v>
      </c>
      <c r="K350" s="4">
        <v>18.658591000000001</v>
      </c>
      <c r="L350" s="4">
        <v>17.683622499999998</v>
      </c>
      <c r="M350" s="4">
        <v>16.68347</v>
      </c>
      <c r="N350" s="4">
        <v>15.8966695</v>
      </c>
      <c r="O350" s="4">
        <v>15.4062415</v>
      </c>
      <c r="P350" s="4">
        <v>15.3747645</v>
      </c>
      <c r="Q350" s="4">
        <v>15.503322499999999</v>
      </c>
      <c r="R350" s="4">
        <v>15.498426500000001</v>
      </c>
      <c r="S350" s="4">
        <v>15.486727999999999</v>
      </c>
      <c r="T350" s="4">
        <v>15.492905</v>
      </c>
      <c r="U350" s="4">
        <v>15.6039955</v>
      </c>
      <c r="V350" s="4">
        <v>15.787601499999999</v>
      </c>
      <c r="W350" s="4">
        <v>15.9998375</v>
      </c>
      <c r="X350" s="4"/>
      <c r="Y350" s="4"/>
      <c r="Z350" s="4"/>
      <c r="AA350" s="4"/>
      <c r="AB350" s="4"/>
      <c r="AC350" s="4"/>
      <c r="AD350" s="4"/>
      <c r="AE350" s="4"/>
    </row>
    <row r="351" spans="1:31" x14ac:dyDescent="0.35">
      <c r="A351" t="s">
        <v>168</v>
      </c>
      <c r="B351" t="s">
        <v>115</v>
      </c>
      <c r="C351" t="s">
        <v>154</v>
      </c>
      <c r="D351" t="s">
        <v>3</v>
      </c>
      <c r="E351" s="4"/>
      <c r="F351" s="4">
        <v>69.266394399999996</v>
      </c>
      <c r="G351" s="4">
        <v>69.446745000000007</v>
      </c>
      <c r="H351" s="4">
        <v>70.348497999999907</v>
      </c>
      <c r="I351" s="4">
        <v>69.178139000000002</v>
      </c>
      <c r="J351" s="4">
        <v>67.956699999999898</v>
      </c>
      <c r="K351" s="4">
        <v>66.826054999999997</v>
      </c>
      <c r="L351" s="4">
        <v>65.790920999999997</v>
      </c>
      <c r="M351" s="4">
        <v>64.929910000000007</v>
      </c>
      <c r="N351" s="4">
        <v>64.112376999999995</v>
      </c>
      <c r="O351" s="4">
        <v>63.319096000000002</v>
      </c>
      <c r="P351" s="4">
        <v>62.520530999999998</v>
      </c>
      <c r="Q351" s="4">
        <v>61.794640999999999</v>
      </c>
      <c r="R351" s="4">
        <v>61.253734999999999</v>
      </c>
      <c r="S351" s="4">
        <v>60.979591999999997</v>
      </c>
      <c r="T351" s="4">
        <v>60.989761999999999</v>
      </c>
      <c r="U351" s="4">
        <v>61.246195999999998</v>
      </c>
      <c r="V351" s="4">
        <v>61.679374000000003</v>
      </c>
      <c r="W351" s="4">
        <v>62.214280000000002</v>
      </c>
      <c r="X351" s="4"/>
      <c r="Y351" s="4"/>
      <c r="Z351" s="4"/>
      <c r="AA351" s="4"/>
      <c r="AB351" s="4"/>
      <c r="AC351" s="4"/>
      <c r="AD351" s="4"/>
      <c r="AE351" s="4"/>
    </row>
    <row r="352" spans="1:31" x14ac:dyDescent="0.35">
      <c r="A352" t="s">
        <v>168</v>
      </c>
      <c r="B352" t="s">
        <v>115</v>
      </c>
      <c r="C352" t="s">
        <v>155</v>
      </c>
      <c r="D352" t="s">
        <v>0</v>
      </c>
      <c r="E352" s="4"/>
      <c r="F352" s="4">
        <v>1902.9736800000001</v>
      </c>
      <c r="G352" s="4">
        <v>1938.7313999999999</v>
      </c>
      <c r="H352" s="4">
        <v>2280.1750000000002</v>
      </c>
      <c r="I352" s="4">
        <v>2506.4059000000002</v>
      </c>
      <c r="J352" s="4">
        <v>2657.3854999999999</v>
      </c>
      <c r="K352" s="4">
        <v>2778.2541000000001</v>
      </c>
      <c r="L352" s="4">
        <v>2885.3643999999999</v>
      </c>
      <c r="M352" s="4">
        <v>2977.9551000000001</v>
      </c>
      <c r="N352" s="4">
        <v>3048.6763999999998</v>
      </c>
      <c r="O352" s="4">
        <v>3101.6961000000001</v>
      </c>
      <c r="P352" s="4">
        <v>3139.5911000000001</v>
      </c>
      <c r="Q352" s="4">
        <v>3158.2058999999999</v>
      </c>
      <c r="R352" s="4">
        <v>3161.1145000000001</v>
      </c>
      <c r="S352" s="4">
        <v>3152.1170999999999</v>
      </c>
      <c r="T352" s="4">
        <v>3135.2105999999999</v>
      </c>
      <c r="U352" s="4">
        <v>3112.5346</v>
      </c>
      <c r="V352" s="4">
        <v>3084.3834999999999</v>
      </c>
      <c r="W352" s="4">
        <v>3049.9074999999998</v>
      </c>
      <c r="X352" s="4"/>
      <c r="Y352" s="4"/>
      <c r="Z352" s="4"/>
      <c r="AA352" s="4"/>
      <c r="AB352" s="4"/>
      <c r="AC352" s="4"/>
      <c r="AD352" s="4"/>
      <c r="AE352" s="4"/>
    </row>
    <row r="353" spans="1:31" x14ac:dyDescent="0.35">
      <c r="A353" t="s">
        <v>168</v>
      </c>
      <c r="B353" t="s">
        <v>115</v>
      </c>
      <c r="C353" t="s">
        <v>155</v>
      </c>
      <c r="D353" t="s">
        <v>130</v>
      </c>
      <c r="E353" s="4"/>
      <c r="F353" s="4">
        <v>55.314800973488801</v>
      </c>
      <c r="G353" s="4">
        <v>56.203752130363704</v>
      </c>
      <c r="H353" s="4">
        <v>65.231506299020396</v>
      </c>
      <c r="I353" s="4">
        <v>71.049862718234195</v>
      </c>
      <c r="J353" s="4">
        <v>74.666904524604803</v>
      </c>
      <c r="K353" s="4">
        <v>77.390493622901801</v>
      </c>
      <c r="L353" s="4">
        <v>79.792359213516505</v>
      </c>
      <c r="M353" s="4">
        <v>81.742276988238601</v>
      </c>
      <c r="N353" s="4">
        <v>83.149209243180593</v>
      </c>
      <c r="O353" s="4">
        <v>83.941915920822098</v>
      </c>
      <c r="P353" s="4">
        <v>84.121201965595105</v>
      </c>
      <c r="Q353" s="4">
        <v>83.540804602094596</v>
      </c>
      <c r="R353" s="4">
        <v>82.399559786978401</v>
      </c>
      <c r="S353" s="4">
        <v>80.925508500495496</v>
      </c>
      <c r="T353" s="4">
        <v>79.281214742301202</v>
      </c>
      <c r="U353" s="4">
        <v>77.499409081355793</v>
      </c>
      <c r="V353" s="4">
        <v>75.538131862256805</v>
      </c>
      <c r="W353" s="4">
        <v>73.372995888148793</v>
      </c>
      <c r="X353" s="4"/>
      <c r="Y353" s="4"/>
      <c r="Z353" s="4"/>
      <c r="AA353" s="4"/>
      <c r="AB353" s="4"/>
      <c r="AC353" s="4"/>
      <c r="AD353" s="4"/>
      <c r="AE353" s="4"/>
    </row>
    <row r="354" spans="1:31" x14ac:dyDescent="0.35">
      <c r="A354" t="s">
        <v>168</v>
      </c>
      <c r="B354" t="s">
        <v>115</v>
      </c>
      <c r="C354" t="s">
        <v>155</v>
      </c>
      <c r="D354" t="s">
        <v>5</v>
      </c>
      <c r="E354" s="4"/>
      <c r="F354" s="4">
        <v>187.440403248096</v>
      </c>
      <c r="G354" s="4">
        <v>191.07235367179001</v>
      </c>
      <c r="H354" s="4">
        <v>225.37173722229201</v>
      </c>
      <c r="I354" s="4">
        <v>252.55613992669501</v>
      </c>
      <c r="J354" s="4">
        <v>274.02116864778202</v>
      </c>
      <c r="K354" s="4">
        <v>291.97295976543398</v>
      </c>
      <c r="L354" s="4">
        <v>306.59223950999899</v>
      </c>
      <c r="M354" s="4">
        <v>319.91793089689997</v>
      </c>
      <c r="N354" s="4">
        <v>329.35420278532098</v>
      </c>
      <c r="O354" s="4">
        <v>335.90567858051998</v>
      </c>
      <c r="P354" s="4">
        <v>337.85878429141599</v>
      </c>
      <c r="Q354" s="4">
        <v>336.94320577998099</v>
      </c>
      <c r="R354" s="4">
        <v>333.35525039229299</v>
      </c>
      <c r="S354" s="4">
        <v>327.854296229483</v>
      </c>
      <c r="T354" s="4">
        <v>318.939053111688</v>
      </c>
      <c r="U354" s="4">
        <v>308.85532196705498</v>
      </c>
      <c r="V354" s="4">
        <v>299.42325476100501</v>
      </c>
      <c r="W354" s="4">
        <v>290.56860952129801</v>
      </c>
      <c r="X354" s="4"/>
      <c r="Y354" s="4"/>
      <c r="Z354" s="4"/>
      <c r="AA354" s="4"/>
      <c r="AB354" s="4"/>
      <c r="AC354" s="4"/>
      <c r="AD354" s="4"/>
      <c r="AE354" s="4"/>
    </row>
    <row r="355" spans="1:31" x14ac:dyDescent="0.35">
      <c r="A355" t="s">
        <v>168</v>
      </c>
      <c r="B355" t="s">
        <v>115</v>
      </c>
      <c r="C355" t="s">
        <v>155</v>
      </c>
      <c r="D355" t="s">
        <v>4</v>
      </c>
      <c r="E355" s="4"/>
      <c r="F355" s="4">
        <v>10.1524199</v>
      </c>
      <c r="G355" s="4">
        <v>10.146582499999999</v>
      </c>
      <c r="H355" s="4">
        <v>10.117395500000001</v>
      </c>
      <c r="I355" s="4">
        <v>9.9241534999999903</v>
      </c>
      <c r="J355" s="4">
        <v>9.6977379999999904</v>
      </c>
      <c r="K355" s="4">
        <v>9.5154499999999906</v>
      </c>
      <c r="L355" s="4">
        <v>9.4110809999999905</v>
      </c>
      <c r="M355" s="4">
        <v>9.3084969999999903</v>
      </c>
      <c r="N355" s="4">
        <v>9.2565279999999905</v>
      </c>
      <c r="O355" s="4">
        <v>9.2338304999999892</v>
      </c>
      <c r="P355" s="4">
        <v>9.2926134999999892</v>
      </c>
      <c r="Q355" s="4">
        <v>9.3731104999999904</v>
      </c>
      <c r="R355" s="4">
        <v>9.4827199999999898</v>
      </c>
      <c r="S355" s="4">
        <v>9.6143839999999905</v>
      </c>
      <c r="T355" s="4">
        <v>9.8301244999999895</v>
      </c>
      <c r="U355" s="4">
        <v>10.077646</v>
      </c>
      <c r="V355" s="4">
        <v>10.301081999999999</v>
      </c>
      <c r="W355" s="4">
        <v>10.496342</v>
      </c>
      <c r="X355" s="4"/>
      <c r="Y355" s="4"/>
      <c r="Z355" s="4"/>
      <c r="AA355" s="4"/>
      <c r="AB355" s="4"/>
      <c r="AC355" s="4"/>
      <c r="AD355" s="4"/>
      <c r="AE355" s="4"/>
    </row>
    <row r="356" spans="1:31" x14ac:dyDescent="0.35">
      <c r="A356" t="s">
        <v>168</v>
      </c>
      <c r="B356" t="s">
        <v>115</v>
      </c>
      <c r="C356" t="s">
        <v>155</v>
      </c>
      <c r="D356" t="s">
        <v>3</v>
      </c>
      <c r="E356" s="4"/>
      <c r="F356" s="4">
        <v>34.4026128</v>
      </c>
      <c r="G356" s="4">
        <v>34.494697000000002</v>
      </c>
      <c r="H356" s="4">
        <v>34.955117999999999</v>
      </c>
      <c r="I356" s="4">
        <v>35.276716999999998</v>
      </c>
      <c r="J356" s="4">
        <v>35.589871000000002</v>
      </c>
      <c r="K356" s="4">
        <v>35.899165000000004</v>
      </c>
      <c r="L356" s="4">
        <v>36.160910999999999</v>
      </c>
      <c r="M356" s="4">
        <v>36.431027</v>
      </c>
      <c r="N356" s="4">
        <v>36.665128000000003</v>
      </c>
      <c r="O356" s="4">
        <v>36.950504000000002</v>
      </c>
      <c r="P356" s="4">
        <v>37.322232999999997</v>
      </c>
      <c r="Q356" s="4">
        <v>37.804350999999997</v>
      </c>
      <c r="R356" s="4">
        <v>38.363244999999999</v>
      </c>
      <c r="S356" s="4">
        <v>38.950847000000003</v>
      </c>
      <c r="T356" s="4">
        <v>39.545440999999997</v>
      </c>
      <c r="U356" s="4">
        <v>40.162042999999997</v>
      </c>
      <c r="V356" s="4">
        <v>40.832138999999998</v>
      </c>
      <c r="W356" s="4">
        <v>41.567166</v>
      </c>
      <c r="X356" s="4"/>
      <c r="Y356" s="4"/>
      <c r="Z356" s="4"/>
      <c r="AA356" s="4"/>
      <c r="AB356" s="4"/>
      <c r="AC356" s="4"/>
      <c r="AD356" s="4"/>
      <c r="AE356" s="4"/>
    </row>
    <row r="357" spans="1:31" x14ac:dyDescent="0.35">
      <c r="A357" t="s">
        <v>168</v>
      </c>
      <c r="B357" t="s">
        <v>115</v>
      </c>
      <c r="C357" t="s">
        <v>156</v>
      </c>
      <c r="D357" t="s">
        <v>0</v>
      </c>
      <c r="E357" s="4"/>
      <c r="F357" s="4">
        <v>2538.6351979999999</v>
      </c>
      <c r="G357" s="4">
        <v>2516.0399108000001</v>
      </c>
      <c r="H357" s="4">
        <v>2923.9089368</v>
      </c>
      <c r="I357" s="4">
        <v>3093.8436836000001</v>
      </c>
      <c r="J357" s="4">
        <v>3245.6099577999998</v>
      </c>
      <c r="K357" s="4">
        <v>3357.6896523999999</v>
      </c>
      <c r="L357" s="4">
        <v>3433.7787180999999</v>
      </c>
      <c r="M357" s="4">
        <v>3480.6021688000001</v>
      </c>
      <c r="N357" s="4">
        <v>3504.1554943000001</v>
      </c>
      <c r="O357" s="4">
        <v>3505.8999828999999</v>
      </c>
      <c r="P357" s="4">
        <v>3492.9822094000001</v>
      </c>
      <c r="Q357" s="4">
        <v>3466.6065821000002</v>
      </c>
      <c r="R357" s="4">
        <v>3433.1826304000001</v>
      </c>
      <c r="S357" s="4">
        <v>3398.8274339999998</v>
      </c>
      <c r="T357" s="4">
        <v>3366.2071643999998</v>
      </c>
      <c r="U357" s="4">
        <v>3335.6370032</v>
      </c>
      <c r="V357" s="4">
        <v>3305.7619617</v>
      </c>
      <c r="W357" s="4">
        <v>3273.2110822999998</v>
      </c>
      <c r="X357" s="4"/>
      <c r="Y357" s="4"/>
      <c r="Z357" s="4"/>
      <c r="AA357" s="4"/>
      <c r="AB357" s="4"/>
      <c r="AC357" s="4"/>
      <c r="AD357" s="4"/>
      <c r="AE357" s="4"/>
    </row>
    <row r="358" spans="1:31" x14ac:dyDescent="0.35">
      <c r="A358" t="s">
        <v>168</v>
      </c>
      <c r="B358" t="s">
        <v>115</v>
      </c>
      <c r="C358" t="s">
        <v>156</v>
      </c>
      <c r="D358" t="s">
        <v>130</v>
      </c>
      <c r="E358" s="4"/>
      <c r="F358" s="4">
        <v>35.172096402339797</v>
      </c>
      <c r="G358" s="4">
        <v>34.965477993008399</v>
      </c>
      <c r="H358" s="4">
        <v>41.263631156294899</v>
      </c>
      <c r="I358" s="4">
        <v>44.412694593900497</v>
      </c>
      <c r="J358" s="4">
        <v>47.348671079286902</v>
      </c>
      <c r="K358" s="4">
        <v>49.700020845150298</v>
      </c>
      <c r="L358" s="4">
        <v>51.584857881543797</v>
      </c>
      <c r="M358" s="4">
        <v>53.095170215785103</v>
      </c>
      <c r="N358" s="4">
        <v>54.489588002509798</v>
      </c>
      <c r="O358" s="4">
        <v>55.665365114766502</v>
      </c>
      <c r="P358" s="4">
        <v>56.563332317460599</v>
      </c>
      <c r="Q358" s="4">
        <v>56.973042465461702</v>
      </c>
      <c r="R358" s="4">
        <v>56.897989171932402</v>
      </c>
      <c r="S358" s="4">
        <v>56.497466724606298</v>
      </c>
      <c r="T358" s="4">
        <v>55.956988679550598</v>
      </c>
      <c r="U358" s="4">
        <v>55.390839783201997</v>
      </c>
      <c r="V358" s="4">
        <v>54.802499365225003</v>
      </c>
      <c r="W358" s="4">
        <v>54.117351397727397</v>
      </c>
      <c r="X358" s="4"/>
      <c r="Y358" s="4"/>
      <c r="Z358" s="4"/>
      <c r="AA358" s="4"/>
      <c r="AB358" s="4"/>
      <c r="AC358" s="4"/>
      <c r="AD358" s="4"/>
      <c r="AE358" s="4"/>
    </row>
    <row r="359" spans="1:31" x14ac:dyDescent="0.35">
      <c r="A359" t="s">
        <v>168</v>
      </c>
      <c r="B359" t="s">
        <v>115</v>
      </c>
      <c r="C359" t="s">
        <v>156</v>
      </c>
      <c r="D359" t="s">
        <v>5</v>
      </c>
      <c r="E359" s="4"/>
      <c r="F359" s="4">
        <v>118.516686428822</v>
      </c>
      <c r="G359" s="4">
        <v>118.14410911413999</v>
      </c>
      <c r="H359" s="4">
        <v>141.403303382215</v>
      </c>
      <c r="I359" s="4">
        <v>157.13641279649499</v>
      </c>
      <c r="J359" s="4">
        <v>175.78720537704399</v>
      </c>
      <c r="K359" s="4">
        <v>194.75290273898599</v>
      </c>
      <c r="L359" s="4">
        <v>211.45837051182301</v>
      </c>
      <c r="M359" s="4">
        <v>223.97890849217899</v>
      </c>
      <c r="N359" s="4">
        <v>231.95753662243601</v>
      </c>
      <c r="O359" s="4">
        <v>236.386860824075</v>
      </c>
      <c r="P359" s="4">
        <v>237.820767246316</v>
      </c>
      <c r="Q359" s="4">
        <v>238.34244892234801</v>
      </c>
      <c r="R359" s="4">
        <v>238.482202338571</v>
      </c>
      <c r="S359" s="4">
        <v>237.61233867542799</v>
      </c>
      <c r="T359" s="4">
        <v>233.75895695905999</v>
      </c>
      <c r="U359" s="4">
        <v>228.22504688598801</v>
      </c>
      <c r="V359" s="4">
        <v>223.214903043383</v>
      </c>
      <c r="W359" s="4">
        <v>219.14925140634699</v>
      </c>
      <c r="X359" s="4"/>
      <c r="Y359" s="4"/>
      <c r="Z359" s="4"/>
      <c r="AA359" s="4"/>
      <c r="AB359" s="4"/>
      <c r="AC359" s="4"/>
      <c r="AD359" s="4"/>
      <c r="AE359" s="4"/>
    </row>
    <row r="360" spans="1:31" x14ac:dyDescent="0.35">
      <c r="A360" t="s">
        <v>168</v>
      </c>
      <c r="B360" t="s">
        <v>115</v>
      </c>
      <c r="C360" t="s">
        <v>156</v>
      </c>
      <c r="D360" t="s">
        <v>4</v>
      </c>
      <c r="E360" s="4"/>
      <c r="F360" s="4">
        <v>21.420065600000001</v>
      </c>
      <c r="G360" s="4">
        <v>21.29636365</v>
      </c>
      <c r="H360" s="4">
        <v>20.677797949999999</v>
      </c>
      <c r="I360" s="4">
        <v>19.6889036</v>
      </c>
      <c r="J360" s="4">
        <v>18.463288899999998</v>
      </c>
      <c r="K360" s="4">
        <v>17.240768200000002</v>
      </c>
      <c r="L360" s="4">
        <v>16.238556599999999</v>
      </c>
      <c r="M360" s="4">
        <v>15.539865750000001</v>
      </c>
      <c r="N360" s="4">
        <v>15.106883549999999</v>
      </c>
      <c r="O360" s="4">
        <v>14.831196500000001</v>
      </c>
      <c r="P360" s="4">
        <v>14.68745665</v>
      </c>
      <c r="Q360" s="4">
        <v>14.54464615</v>
      </c>
      <c r="R360" s="4">
        <v>14.39597</v>
      </c>
      <c r="S360" s="4">
        <v>14.30408645</v>
      </c>
      <c r="T360" s="4">
        <v>14.400334465</v>
      </c>
      <c r="U360" s="4">
        <v>14.6155606</v>
      </c>
      <c r="V360" s="4">
        <v>14.809772629999999</v>
      </c>
      <c r="W360" s="4">
        <v>14.93599025</v>
      </c>
      <c r="X360" s="4"/>
      <c r="Y360" s="4"/>
      <c r="Z360" s="4"/>
      <c r="AA360" s="4"/>
      <c r="AB360" s="4"/>
      <c r="AC360" s="4"/>
      <c r="AD360" s="4"/>
      <c r="AE360" s="4"/>
    </row>
    <row r="361" spans="1:31" x14ac:dyDescent="0.35">
      <c r="A361" t="s">
        <v>168</v>
      </c>
      <c r="B361" t="s">
        <v>115</v>
      </c>
      <c r="C361" t="s">
        <v>156</v>
      </c>
      <c r="D361" t="s">
        <v>3</v>
      </c>
      <c r="E361" s="4"/>
      <c r="F361" s="4">
        <v>72.177534399999999</v>
      </c>
      <c r="G361" s="4">
        <v>71.957829700000005</v>
      </c>
      <c r="H361" s="4">
        <v>70.859225300000006</v>
      </c>
      <c r="I361" s="4">
        <v>69.661246899999995</v>
      </c>
      <c r="J361" s="4">
        <v>68.547012699999996</v>
      </c>
      <c r="K361" s="4">
        <v>67.559119600000002</v>
      </c>
      <c r="L361" s="4">
        <v>66.565633000000005</v>
      </c>
      <c r="M361" s="4">
        <v>65.554025999999993</v>
      </c>
      <c r="N361" s="4">
        <v>64.308717000000001</v>
      </c>
      <c r="O361" s="4">
        <v>62.981711799999999</v>
      </c>
      <c r="P361" s="4">
        <v>61.753472899999998</v>
      </c>
      <c r="Q361" s="4">
        <v>60.846435999999997</v>
      </c>
      <c r="R361" s="4">
        <v>60.339261200000003</v>
      </c>
      <c r="S361" s="4">
        <v>60.158935100000001</v>
      </c>
      <c r="T361" s="4">
        <v>60.157046399999999</v>
      </c>
      <c r="U361" s="4">
        <v>60.220011399999997</v>
      </c>
      <c r="V361" s="4">
        <v>60.321372199999999</v>
      </c>
      <c r="W361" s="4">
        <v>60.483578700000002</v>
      </c>
      <c r="X361" s="4"/>
      <c r="Y361" s="4"/>
      <c r="Z361" s="4"/>
      <c r="AA361" s="4"/>
      <c r="AB361" s="4"/>
      <c r="AC361" s="4"/>
      <c r="AD361" s="4"/>
      <c r="AE361" s="4"/>
    </row>
    <row r="362" spans="1:31" x14ac:dyDescent="0.35">
      <c r="A362" t="s">
        <v>168</v>
      </c>
      <c r="B362" t="s">
        <v>115</v>
      </c>
      <c r="C362" t="s">
        <v>157</v>
      </c>
      <c r="D362" t="s">
        <v>0</v>
      </c>
      <c r="E362" s="4"/>
      <c r="F362" s="4">
        <v>1113.8172999999999</v>
      </c>
      <c r="G362" s="4">
        <v>1140.7393</v>
      </c>
      <c r="H362" s="4">
        <v>1368.3335999999999</v>
      </c>
      <c r="I362" s="4">
        <v>1549.2916</v>
      </c>
      <c r="J362" s="4">
        <v>1667.1089999999999</v>
      </c>
      <c r="K362" s="4">
        <v>1725.8779999999999</v>
      </c>
      <c r="L362" s="4">
        <v>1741.9459999999999</v>
      </c>
      <c r="M362" s="4">
        <v>1740.23</v>
      </c>
      <c r="N362" s="4">
        <v>1731.6559999999999</v>
      </c>
      <c r="O362" s="4">
        <v>1718.027</v>
      </c>
      <c r="P362" s="4">
        <v>1700.4280000000001</v>
      </c>
      <c r="Q362" s="4">
        <v>1678.9459999999999</v>
      </c>
      <c r="R362" s="4">
        <v>1657.2860000000001</v>
      </c>
      <c r="S362" s="4">
        <v>1636.9267</v>
      </c>
      <c r="T362" s="4">
        <v>1619.1283000000001</v>
      </c>
      <c r="U362" s="4">
        <v>1604.3018999999999</v>
      </c>
      <c r="V362" s="4">
        <v>1591.6427000000001</v>
      </c>
      <c r="W362" s="4">
        <v>1579.7227</v>
      </c>
      <c r="X362" s="4"/>
      <c r="Y362" s="4"/>
      <c r="Z362" s="4"/>
      <c r="AA362" s="4"/>
      <c r="AB362" s="4"/>
      <c r="AC362" s="4"/>
      <c r="AD362" s="4"/>
      <c r="AE362" s="4"/>
    </row>
    <row r="363" spans="1:31" x14ac:dyDescent="0.35">
      <c r="A363" t="s">
        <v>168</v>
      </c>
      <c r="B363" t="s">
        <v>115</v>
      </c>
      <c r="C363" t="s">
        <v>157</v>
      </c>
      <c r="D363" t="s">
        <v>130</v>
      </c>
      <c r="E363" s="4"/>
      <c r="F363" s="4">
        <v>26.063147549938101</v>
      </c>
      <c r="G363" s="4">
        <v>26.833987646534801</v>
      </c>
      <c r="H363" s="4">
        <v>33.060116689706099</v>
      </c>
      <c r="I363" s="4">
        <v>38.373686936238698</v>
      </c>
      <c r="J363" s="4">
        <v>42.384408723529098</v>
      </c>
      <c r="K363" s="4">
        <v>45.001781685462397</v>
      </c>
      <c r="L363" s="4">
        <v>46.576808607875002</v>
      </c>
      <c r="M363" s="4">
        <v>47.662082591142401</v>
      </c>
      <c r="N363" s="4">
        <v>48.525293243329202</v>
      </c>
      <c r="O363" s="4">
        <v>49.223772221404701</v>
      </c>
      <c r="P363" s="4">
        <v>49.775425898684198</v>
      </c>
      <c r="Q363" s="4">
        <v>50.075109114458101</v>
      </c>
      <c r="R363" s="4">
        <v>50.144035594487498</v>
      </c>
      <c r="S363" s="4">
        <v>50.002637703793198</v>
      </c>
      <c r="T363" s="4">
        <v>49.719803969027197</v>
      </c>
      <c r="U363" s="4">
        <v>49.359760695745599</v>
      </c>
      <c r="V363" s="4">
        <v>48.969313745599997</v>
      </c>
      <c r="W363" s="4">
        <v>48.554350861600703</v>
      </c>
      <c r="X363" s="4"/>
      <c r="Y363" s="4"/>
      <c r="Z363" s="4"/>
      <c r="AA363" s="4"/>
      <c r="AB363" s="4"/>
      <c r="AC363" s="4"/>
      <c r="AD363" s="4"/>
      <c r="AE363" s="4"/>
    </row>
    <row r="364" spans="1:31" x14ac:dyDescent="0.35">
      <c r="A364" t="s">
        <v>168</v>
      </c>
      <c r="B364" t="s">
        <v>115</v>
      </c>
      <c r="C364" t="s">
        <v>157</v>
      </c>
      <c r="D364" t="s">
        <v>5</v>
      </c>
      <c r="E364" s="4"/>
      <c r="F364" s="4">
        <v>86.385577626752806</v>
      </c>
      <c r="G364" s="4">
        <v>89.255965231824902</v>
      </c>
      <c r="H364" s="4">
        <v>112.016634671666</v>
      </c>
      <c r="I364" s="4">
        <v>131.281574150278</v>
      </c>
      <c r="J364" s="4">
        <v>148.11036370266501</v>
      </c>
      <c r="K364" s="4">
        <v>161.54290179828001</v>
      </c>
      <c r="L364" s="4">
        <v>173.43277917419999</v>
      </c>
      <c r="M364" s="4">
        <v>181.031056142274</v>
      </c>
      <c r="N364" s="4">
        <v>188.487514439385</v>
      </c>
      <c r="O364" s="4">
        <v>192.004759139794</v>
      </c>
      <c r="P364" s="4">
        <v>192.211243505673</v>
      </c>
      <c r="Q364" s="4">
        <v>191.08203196954199</v>
      </c>
      <c r="R364" s="4">
        <v>190.68233972992701</v>
      </c>
      <c r="S364" s="4">
        <v>189.78468618270901</v>
      </c>
      <c r="T364" s="4">
        <v>189.321953713223</v>
      </c>
      <c r="U364" s="4">
        <v>188.91740434411801</v>
      </c>
      <c r="V364" s="4">
        <v>187.36690520108201</v>
      </c>
      <c r="W364" s="4">
        <v>185.65390822186299</v>
      </c>
      <c r="X364" s="4"/>
      <c r="Y364" s="4"/>
      <c r="Z364" s="4"/>
      <c r="AA364" s="4"/>
      <c r="AB364" s="4"/>
      <c r="AC364" s="4"/>
      <c r="AD364" s="4"/>
      <c r="AE364" s="4"/>
    </row>
    <row r="365" spans="1:31" x14ac:dyDescent="0.35">
      <c r="A365" t="s">
        <v>168</v>
      </c>
      <c r="B365" t="s">
        <v>115</v>
      </c>
      <c r="C365" t="s">
        <v>157</v>
      </c>
      <c r="D365" t="s">
        <v>4</v>
      </c>
      <c r="E365" s="4"/>
      <c r="F365" s="4">
        <v>12.893556200000001</v>
      </c>
      <c r="G365" s="4">
        <v>12.7805385</v>
      </c>
      <c r="H365" s="4">
        <v>12.215450000000001</v>
      </c>
      <c r="I365" s="4">
        <v>11.801287500000001</v>
      </c>
      <c r="J365" s="4">
        <v>11.2558565</v>
      </c>
      <c r="K365" s="4">
        <v>10.683712999999999</v>
      </c>
      <c r="L365" s="4">
        <v>10.043926000000001</v>
      </c>
      <c r="M365" s="4">
        <v>9.6128809999999802</v>
      </c>
      <c r="N365" s="4">
        <v>9.18711249999998</v>
      </c>
      <c r="O365" s="4">
        <v>8.9478354999999894</v>
      </c>
      <c r="P365" s="4">
        <v>8.8466624999999794</v>
      </c>
      <c r="Q365" s="4">
        <v>8.78651949999999</v>
      </c>
      <c r="R365" s="4">
        <v>8.6913449999999806</v>
      </c>
      <c r="S365" s="4">
        <v>8.6251779999999805</v>
      </c>
      <c r="T365" s="4">
        <v>8.5522479999999792</v>
      </c>
      <c r="U365" s="4">
        <v>8.4920809999999793</v>
      </c>
      <c r="V365" s="4">
        <v>8.4947909999999798</v>
      </c>
      <c r="W365" s="4">
        <v>8.5089654999999897</v>
      </c>
      <c r="X365" s="4"/>
      <c r="Y365" s="4"/>
      <c r="Z365" s="4"/>
      <c r="AA365" s="4"/>
      <c r="AB365" s="4"/>
      <c r="AC365" s="4"/>
      <c r="AD365" s="4"/>
      <c r="AE365" s="4"/>
    </row>
    <row r="366" spans="1:31" x14ac:dyDescent="0.35">
      <c r="A366" t="s">
        <v>168</v>
      </c>
      <c r="B366" t="s">
        <v>115</v>
      </c>
      <c r="C366" t="s">
        <v>157</v>
      </c>
      <c r="D366" t="s">
        <v>3</v>
      </c>
      <c r="E366" s="4"/>
      <c r="F366" s="4">
        <v>42.735333400000002</v>
      </c>
      <c r="G366" s="4">
        <v>42.510987</v>
      </c>
      <c r="H366" s="4">
        <v>41.389254999999999</v>
      </c>
      <c r="I366" s="4">
        <v>40.373801</v>
      </c>
      <c r="J366" s="4">
        <v>39.333072000000001</v>
      </c>
      <c r="K366" s="4">
        <v>38.351326</v>
      </c>
      <c r="L366" s="4">
        <v>37.399428</v>
      </c>
      <c r="M366" s="4">
        <v>36.511833000000003</v>
      </c>
      <c r="N366" s="4">
        <v>35.685637</v>
      </c>
      <c r="O366" s="4">
        <v>34.902383999999998</v>
      </c>
      <c r="P366" s="4">
        <v>34.161997999999997</v>
      </c>
      <c r="Q366" s="4">
        <v>33.528554</v>
      </c>
      <c r="R366" s="4">
        <v>33.050511</v>
      </c>
      <c r="S366" s="4">
        <v>32.736806999999999</v>
      </c>
      <c r="T366" s="4">
        <v>32.565058000000001</v>
      </c>
      <c r="U366" s="4">
        <v>32.502222000000003</v>
      </c>
      <c r="V366" s="4">
        <v>32.502859000000001</v>
      </c>
      <c r="W366" s="4">
        <v>32.535142</v>
      </c>
      <c r="X366" s="4"/>
      <c r="Y366" s="4"/>
      <c r="Z366" s="4"/>
      <c r="AA366" s="4"/>
      <c r="AB366" s="4"/>
      <c r="AC366" s="4"/>
      <c r="AD366" s="4"/>
      <c r="AE366" s="4"/>
    </row>
    <row r="367" spans="1:31" x14ac:dyDescent="0.35">
      <c r="A367" t="s">
        <v>168</v>
      </c>
      <c r="B367" t="s">
        <v>115</v>
      </c>
      <c r="C367" t="s">
        <v>158</v>
      </c>
      <c r="D367" t="s">
        <v>0</v>
      </c>
      <c r="E367" s="4"/>
      <c r="F367" s="4">
        <v>1912.8420000000001</v>
      </c>
      <c r="G367" s="4">
        <v>1908.7860000000001</v>
      </c>
      <c r="H367" s="4">
        <v>2275.3270000000002</v>
      </c>
      <c r="I367" s="4">
        <v>2443.913</v>
      </c>
      <c r="J367" s="4">
        <v>2617.1019999999999</v>
      </c>
      <c r="K367" s="4">
        <v>2771.904</v>
      </c>
      <c r="L367" s="4">
        <v>2891.1509999999998</v>
      </c>
      <c r="M367" s="4">
        <v>2984.2669999999998</v>
      </c>
      <c r="N367" s="4">
        <v>3060.558</v>
      </c>
      <c r="O367" s="4">
        <v>3119.395</v>
      </c>
      <c r="P367" s="4">
        <v>3157.5140000000001</v>
      </c>
      <c r="Q367" s="4">
        <v>3168.6930000000002</v>
      </c>
      <c r="R367" s="4">
        <v>3164.7840000000001</v>
      </c>
      <c r="S367" s="4">
        <v>3155.7750000000001</v>
      </c>
      <c r="T367" s="4">
        <v>3147.415</v>
      </c>
      <c r="U367" s="4">
        <v>3139.74</v>
      </c>
      <c r="V367" s="4">
        <v>3129.5540000000001</v>
      </c>
      <c r="W367" s="4">
        <v>3112.1970000000001</v>
      </c>
      <c r="X367" s="4"/>
      <c r="Y367" s="4"/>
      <c r="Z367" s="4"/>
      <c r="AA367" s="4"/>
      <c r="AB367" s="4"/>
      <c r="AC367" s="4"/>
      <c r="AD367" s="4"/>
      <c r="AE367" s="4"/>
    </row>
    <row r="368" spans="1:31" x14ac:dyDescent="0.35">
      <c r="A368" t="s">
        <v>168</v>
      </c>
      <c r="B368" t="s">
        <v>115</v>
      </c>
      <c r="C368" t="s">
        <v>158</v>
      </c>
      <c r="D368" t="s">
        <v>130</v>
      </c>
      <c r="E368" s="4"/>
      <c r="F368" s="4">
        <v>33.171045947444902</v>
      </c>
      <c r="G368" s="4">
        <v>33.122339981380001</v>
      </c>
      <c r="H368" s="4">
        <v>39.612193342535498</v>
      </c>
      <c r="I368" s="4">
        <v>42.782284947688296</v>
      </c>
      <c r="J368" s="4">
        <v>46.017731979014798</v>
      </c>
      <c r="K368" s="4">
        <v>48.866442611321297</v>
      </c>
      <c r="L368" s="4">
        <v>51.084035493051502</v>
      </c>
      <c r="M368" s="4">
        <v>52.823221134506603</v>
      </c>
      <c r="N368" s="4">
        <v>54.536514520426003</v>
      </c>
      <c r="O368" s="4">
        <v>56.154678971823003</v>
      </c>
      <c r="P368" s="4">
        <v>57.5182505100612</v>
      </c>
      <c r="Q368" s="4">
        <v>58.277739737553702</v>
      </c>
      <c r="R368" s="4">
        <v>58.453509360652497</v>
      </c>
      <c r="S368" s="4">
        <v>58.163860493433901</v>
      </c>
      <c r="T368" s="4">
        <v>57.628034870855402</v>
      </c>
      <c r="U368" s="4">
        <v>57.044934182045701</v>
      </c>
      <c r="V368" s="4">
        <v>56.476472816300699</v>
      </c>
      <c r="W368" s="4">
        <v>55.843713245539597</v>
      </c>
      <c r="X368" s="4"/>
      <c r="Y368" s="4"/>
      <c r="Z368" s="4"/>
      <c r="AA368" s="4"/>
      <c r="AB368" s="4"/>
      <c r="AC368" s="4"/>
      <c r="AD368" s="4"/>
      <c r="AE368" s="4"/>
    </row>
    <row r="369" spans="1:31" x14ac:dyDescent="0.35">
      <c r="A369" t="s">
        <v>168</v>
      </c>
      <c r="B369" t="s">
        <v>115</v>
      </c>
      <c r="C369" t="s">
        <v>158</v>
      </c>
      <c r="D369" t="s">
        <v>5</v>
      </c>
      <c r="E369" s="4"/>
      <c r="F369" s="4">
        <v>109.07822670822</v>
      </c>
      <c r="G369" s="4">
        <v>109.19722488961</v>
      </c>
      <c r="H369" s="4">
        <v>132.29492574771601</v>
      </c>
      <c r="I369" s="4">
        <v>146.98654820716899</v>
      </c>
      <c r="J369" s="4">
        <v>164.49928811417701</v>
      </c>
      <c r="K369" s="4">
        <v>184.87611020798599</v>
      </c>
      <c r="L369" s="4">
        <v>206.25232944702501</v>
      </c>
      <c r="M369" s="4">
        <v>223.23222942629499</v>
      </c>
      <c r="N369" s="4">
        <v>233.84819074040601</v>
      </c>
      <c r="O369" s="4">
        <v>240.133450795735</v>
      </c>
      <c r="P369" s="4">
        <v>242.00927433678001</v>
      </c>
      <c r="Q369" s="4">
        <v>242.82328848074999</v>
      </c>
      <c r="R369" s="4">
        <v>243.74383739443601</v>
      </c>
      <c r="S369" s="4">
        <v>243.409108947303</v>
      </c>
      <c r="T369" s="4">
        <v>240.555863758166</v>
      </c>
      <c r="U369" s="4">
        <v>235.33095894214</v>
      </c>
      <c r="V369" s="4">
        <v>230.121532146916</v>
      </c>
      <c r="W369" s="4">
        <v>225.40601748893701</v>
      </c>
      <c r="X369" s="4"/>
      <c r="Y369" s="4"/>
      <c r="Z369" s="4"/>
      <c r="AA369" s="4"/>
      <c r="AB369" s="4"/>
      <c r="AC369" s="4"/>
      <c r="AD369" s="4"/>
      <c r="AE369" s="4"/>
    </row>
    <row r="370" spans="1:31" x14ac:dyDescent="0.35">
      <c r="A370" t="s">
        <v>168</v>
      </c>
      <c r="B370" t="s">
        <v>115</v>
      </c>
      <c r="C370" t="s">
        <v>158</v>
      </c>
      <c r="D370" t="s">
        <v>4</v>
      </c>
      <c r="E370" s="4"/>
      <c r="F370" s="4">
        <v>17.5364237</v>
      </c>
      <c r="G370" s="4">
        <v>17.480169499999999</v>
      </c>
      <c r="H370" s="4">
        <v>17.198898499999999</v>
      </c>
      <c r="I370" s="4">
        <v>16.62678</v>
      </c>
      <c r="J370" s="4">
        <v>15.9095035</v>
      </c>
      <c r="K370" s="4">
        <v>14.9933055</v>
      </c>
      <c r="L370" s="4">
        <v>14.0175435</v>
      </c>
      <c r="M370" s="4">
        <v>13.368441499999999</v>
      </c>
      <c r="N370" s="4">
        <v>13.0877985</v>
      </c>
      <c r="O370" s="4">
        <v>12.990256</v>
      </c>
      <c r="P370" s="4">
        <v>13.0470785</v>
      </c>
      <c r="Q370" s="4">
        <v>13.0493785</v>
      </c>
      <c r="R370" s="4">
        <v>12.9840575</v>
      </c>
      <c r="S370" s="4">
        <v>12.964900999999999</v>
      </c>
      <c r="T370" s="4">
        <v>13.083925499999999</v>
      </c>
      <c r="U370" s="4">
        <v>13.341806</v>
      </c>
      <c r="V370" s="4">
        <v>13.5995705</v>
      </c>
      <c r="W370" s="4">
        <v>13.807071499999999</v>
      </c>
      <c r="X370" s="4"/>
      <c r="Y370" s="4"/>
      <c r="Z370" s="4"/>
      <c r="AA370" s="4"/>
      <c r="AB370" s="4"/>
      <c r="AC370" s="4"/>
      <c r="AD370" s="4"/>
      <c r="AE370" s="4"/>
    </row>
    <row r="371" spans="1:31" x14ac:dyDescent="0.35">
      <c r="A371" t="s">
        <v>168</v>
      </c>
      <c r="B371" t="s">
        <v>115</v>
      </c>
      <c r="C371" t="s">
        <v>158</v>
      </c>
      <c r="D371" t="s">
        <v>3</v>
      </c>
      <c r="E371" s="4"/>
      <c r="F371" s="4">
        <v>57.666013999999997</v>
      </c>
      <c r="G371" s="4">
        <v>57.628355999999997</v>
      </c>
      <c r="H371" s="4">
        <v>57.440066000000002</v>
      </c>
      <c r="I371" s="4">
        <v>57.124414999999999</v>
      </c>
      <c r="J371" s="4">
        <v>56.871598999999897</v>
      </c>
      <c r="K371" s="4">
        <v>56.724080000000001</v>
      </c>
      <c r="L371" s="4">
        <v>56.595979</v>
      </c>
      <c r="M371" s="4">
        <v>56.495362</v>
      </c>
      <c r="N371" s="4">
        <v>56.119427999999999</v>
      </c>
      <c r="O371" s="4">
        <v>55.550046000000002</v>
      </c>
      <c r="P371" s="4">
        <v>54.895862999999999</v>
      </c>
      <c r="Q371" s="4">
        <v>54.37227</v>
      </c>
      <c r="R371" s="4">
        <v>54.141899000000002</v>
      </c>
      <c r="S371" s="4">
        <v>54.256628999999997</v>
      </c>
      <c r="T371" s="4">
        <v>54.616039000000001</v>
      </c>
      <c r="U371" s="4">
        <v>55.039769</v>
      </c>
      <c r="V371" s="4">
        <v>55.413411000000004</v>
      </c>
      <c r="W371" s="4">
        <v>55.730481000000097</v>
      </c>
      <c r="X371" s="4"/>
      <c r="Y371" s="4"/>
      <c r="Z371" s="4"/>
      <c r="AA371" s="4"/>
      <c r="AB371" s="4"/>
      <c r="AC371" s="4"/>
      <c r="AD371" s="4"/>
      <c r="AE371" s="4"/>
    </row>
    <row r="372" spans="1:31" x14ac:dyDescent="0.35">
      <c r="A372" t="s">
        <v>168</v>
      </c>
      <c r="B372" t="s">
        <v>115</v>
      </c>
      <c r="C372" t="s">
        <v>159</v>
      </c>
      <c r="D372" t="s">
        <v>0</v>
      </c>
      <c r="E372" s="4"/>
      <c r="F372" s="4">
        <v>4474.6840729490004</v>
      </c>
      <c r="G372" s="4">
        <v>4574.1835767860002</v>
      </c>
      <c r="H372" s="4">
        <v>5379.6935332209996</v>
      </c>
      <c r="I372" s="4">
        <v>6277.4959934110002</v>
      </c>
      <c r="J372" s="4">
        <v>7064.8663053720002</v>
      </c>
      <c r="K372" s="4">
        <v>7708.221886888</v>
      </c>
      <c r="L372" s="4">
        <v>8281.6258767340005</v>
      </c>
      <c r="M372" s="4">
        <v>8832.2158160529998</v>
      </c>
      <c r="N372" s="4">
        <v>9390.4097046679999</v>
      </c>
      <c r="O372" s="4">
        <v>9947.6622768080106</v>
      </c>
      <c r="P372" s="4">
        <v>10479.367962275001</v>
      </c>
      <c r="Q372" s="4">
        <v>10965.810199003001</v>
      </c>
      <c r="R372" s="4">
        <v>11416.681061531999</v>
      </c>
      <c r="S372" s="4">
        <v>11847.074874308</v>
      </c>
      <c r="T372" s="4">
        <v>12279.229337564</v>
      </c>
      <c r="U372" s="4">
        <v>12729.237790644</v>
      </c>
      <c r="V372" s="4">
        <v>13200.99836046</v>
      </c>
      <c r="W372" s="4">
        <v>13690.954321421999</v>
      </c>
      <c r="X372" s="4"/>
      <c r="Y372" s="4"/>
      <c r="Z372" s="4"/>
      <c r="AA372" s="4"/>
      <c r="AB372" s="4"/>
      <c r="AC372" s="4"/>
      <c r="AD372" s="4"/>
      <c r="AE372" s="4"/>
    </row>
    <row r="373" spans="1:31" x14ac:dyDescent="0.35">
      <c r="A373" t="s">
        <v>168</v>
      </c>
      <c r="B373" t="s">
        <v>115</v>
      </c>
      <c r="C373" t="s">
        <v>159</v>
      </c>
      <c r="D373" t="s">
        <v>130</v>
      </c>
      <c r="E373" s="4"/>
      <c r="F373" s="4">
        <v>26.4490266325314</v>
      </c>
      <c r="G373" s="4">
        <v>27.1858720941167</v>
      </c>
      <c r="H373" s="4">
        <v>32.878184230165999</v>
      </c>
      <c r="I373" s="4">
        <v>37.568852150863002</v>
      </c>
      <c r="J373" s="4">
        <v>41.656782401691203</v>
      </c>
      <c r="K373" s="4">
        <v>44.959205748109603</v>
      </c>
      <c r="L373" s="4">
        <v>47.995994732184599</v>
      </c>
      <c r="M373" s="4">
        <v>51.036044182795301</v>
      </c>
      <c r="N373" s="4">
        <v>54.246329908489699</v>
      </c>
      <c r="O373" s="4">
        <v>57.546999819090601</v>
      </c>
      <c r="P373" s="4">
        <v>60.7572333245474</v>
      </c>
      <c r="Q373" s="4">
        <v>63.6817508142638</v>
      </c>
      <c r="R373" s="4">
        <v>66.331809350291607</v>
      </c>
      <c r="S373" s="4">
        <v>68.770318393732197</v>
      </c>
      <c r="T373" s="4">
        <v>71.100530789623505</v>
      </c>
      <c r="U373" s="4">
        <v>73.394468525522598</v>
      </c>
      <c r="V373" s="4">
        <v>75.671095187990701</v>
      </c>
      <c r="W373" s="4">
        <v>77.9218606743636</v>
      </c>
      <c r="X373" s="4"/>
      <c r="Y373" s="4"/>
      <c r="Z373" s="4"/>
      <c r="AA373" s="4"/>
      <c r="AB373" s="4"/>
      <c r="AC373" s="4"/>
      <c r="AD373" s="4"/>
      <c r="AE373" s="4"/>
    </row>
    <row r="374" spans="1:31" x14ac:dyDescent="0.35">
      <c r="A374" t="s">
        <v>168</v>
      </c>
      <c r="B374" t="s">
        <v>115</v>
      </c>
      <c r="C374" t="s">
        <v>159</v>
      </c>
      <c r="D374" t="s">
        <v>5</v>
      </c>
      <c r="E374" s="4"/>
      <c r="F374" s="4">
        <v>86.206168775980402</v>
      </c>
      <c r="G374" s="4">
        <v>88.679582011400996</v>
      </c>
      <c r="H374" s="4">
        <v>107.699823463199</v>
      </c>
      <c r="I374" s="4">
        <v>124.704494689035</v>
      </c>
      <c r="J374" s="4">
        <v>139.87381262649899</v>
      </c>
      <c r="K374" s="4">
        <v>153.40209870782601</v>
      </c>
      <c r="L374" s="4">
        <v>167.339477104086</v>
      </c>
      <c r="M374" s="4">
        <v>183.250576026114</v>
      </c>
      <c r="N374" s="4">
        <v>200.178074923568</v>
      </c>
      <c r="O374" s="4">
        <v>215.562408547323</v>
      </c>
      <c r="P374" s="4">
        <v>228.36605765949199</v>
      </c>
      <c r="Q374" s="4">
        <v>238.37445816872599</v>
      </c>
      <c r="R374" s="4">
        <v>248.31041208300999</v>
      </c>
      <c r="S374" s="4">
        <v>258.99500427969099</v>
      </c>
      <c r="T374" s="4">
        <v>268.722291609926</v>
      </c>
      <c r="U374" s="4">
        <v>276.22466253536999</v>
      </c>
      <c r="V374" s="4">
        <v>283.59934946472401</v>
      </c>
      <c r="W374" s="4">
        <v>291.501943372413</v>
      </c>
      <c r="X374" s="4"/>
      <c r="Y374" s="4"/>
      <c r="Z374" s="4"/>
      <c r="AA374" s="4"/>
      <c r="AB374" s="4"/>
      <c r="AC374" s="4"/>
      <c r="AD374" s="4"/>
      <c r="AE374" s="4"/>
    </row>
    <row r="375" spans="1:31" x14ac:dyDescent="0.35">
      <c r="A375" t="s">
        <v>168</v>
      </c>
      <c r="B375" t="s">
        <v>115</v>
      </c>
      <c r="C375" t="s">
        <v>159</v>
      </c>
      <c r="D375" t="s">
        <v>4</v>
      </c>
      <c r="E375" s="4"/>
      <c r="F375" s="4">
        <v>51.906773453500001</v>
      </c>
      <c r="G375" s="4">
        <v>51.581023196499999</v>
      </c>
      <c r="H375" s="4">
        <v>49.950811062</v>
      </c>
      <c r="I375" s="4">
        <v>50.338971414500001</v>
      </c>
      <c r="J375" s="4">
        <v>50.508856323499998</v>
      </c>
      <c r="K375" s="4">
        <v>50.248477379500002</v>
      </c>
      <c r="L375" s="4">
        <v>49.489971046000001</v>
      </c>
      <c r="M375" s="4">
        <v>48.197479143499997</v>
      </c>
      <c r="N375" s="4">
        <v>46.910280800000002</v>
      </c>
      <c r="O375" s="4">
        <v>46.147481575500002</v>
      </c>
      <c r="P375" s="4">
        <v>45.888465517500002</v>
      </c>
      <c r="Q375" s="4">
        <v>46.002454639</v>
      </c>
      <c r="R375" s="4">
        <v>45.977456062999998</v>
      </c>
      <c r="S375" s="4">
        <v>45.742484134999998</v>
      </c>
      <c r="T375" s="4">
        <v>45.694866860499999</v>
      </c>
      <c r="U375" s="4">
        <v>46.082915528999997</v>
      </c>
      <c r="V375" s="4">
        <v>46.548055859000002</v>
      </c>
      <c r="W375" s="4">
        <v>46.966940127500003</v>
      </c>
      <c r="X375" s="4"/>
      <c r="Y375" s="4"/>
      <c r="Z375" s="4"/>
      <c r="AA375" s="4"/>
      <c r="AB375" s="4"/>
      <c r="AC375" s="4"/>
      <c r="AD375" s="4"/>
      <c r="AE375" s="4"/>
    </row>
    <row r="376" spans="1:31" x14ac:dyDescent="0.35">
      <c r="A376" t="s">
        <v>168</v>
      </c>
      <c r="B376" t="s">
        <v>115</v>
      </c>
      <c r="C376" t="s">
        <v>159</v>
      </c>
      <c r="D376" t="s">
        <v>3</v>
      </c>
      <c r="E376" s="4"/>
      <c r="F376" s="4">
        <v>169.18142717000001</v>
      </c>
      <c r="G376" s="4">
        <v>168.25590736800001</v>
      </c>
      <c r="H376" s="4">
        <v>163.62501942200001</v>
      </c>
      <c r="I376" s="4">
        <v>167.09310064100001</v>
      </c>
      <c r="J376" s="4">
        <v>169.59702353500001</v>
      </c>
      <c r="K376" s="4">
        <v>171.44924512399999</v>
      </c>
      <c r="L376" s="4">
        <v>172.54827039099999</v>
      </c>
      <c r="M376" s="4">
        <v>173.05839348399999</v>
      </c>
      <c r="N376" s="4">
        <v>173.10682069200001</v>
      </c>
      <c r="O376" s="4">
        <v>172.86152723999999</v>
      </c>
      <c r="P376" s="4">
        <v>172.479347542</v>
      </c>
      <c r="Q376" s="4">
        <v>172.19705895000001</v>
      </c>
      <c r="R376" s="4">
        <v>172.11472404200001</v>
      </c>
      <c r="S376" s="4">
        <v>172.270176306</v>
      </c>
      <c r="T376" s="4">
        <v>172.702358213</v>
      </c>
      <c r="U376" s="4">
        <v>173.435928434</v>
      </c>
      <c r="V376" s="4">
        <v>174.452323277</v>
      </c>
      <c r="W376" s="4">
        <v>175.70107031500001</v>
      </c>
      <c r="X376" s="4"/>
      <c r="Y376" s="4"/>
      <c r="Z376" s="4"/>
      <c r="AA376" s="4"/>
      <c r="AB376" s="4"/>
      <c r="AC376" s="4"/>
      <c r="AD376" s="4"/>
      <c r="AE376" s="4"/>
    </row>
    <row r="377" spans="1:31" x14ac:dyDescent="0.35">
      <c r="A377" t="s">
        <v>168</v>
      </c>
      <c r="B377" t="s">
        <v>115</v>
      </c>
      <c r="C377" t="s">
        <v>160</v>
      </c>
      <c r="D377" t="s">
        <v>0</v>
      </c>
      <c r="E377" s="4"/>
      <c r="F377" s="4">
        <v>2834.6004372339999</v>
      </c>
      <c r="G377" s="4">
        <v>2841.5930147680001</v>
      </c>
      <c r="H377" s="4">
        <v>3198.3189241199998</v>
      </c>
      <c r="I377" s="4">
        <v>3461.5484475200001</v>
      </c>
      <c r="J377" s="4">
        <v>3654.0308680399999</v>
      </c>
      <c r="K377" s="4">
        <v>3809.77371442</v>
      </c>
      <c r="L377" s="4">
        <v>3939.8551633900001</v>
      </c>
      <c r="M377" s="4">
        <v>4062.60983326</v>
      </c>
      <c r="N377" s="4">
        <v>4184.3929282099998</v>
      </c>
      <c r="O377" s="4">
        <v>4303.6303637000001</v>
      </c>
      <c r="P377" s="4">
        <v>4419.1891036500001</v>
      </c>
      <c r="Q377" s="4">
        <v>4530.4018363499999</v>
      </c>
      <c r="R377" s="4">
        <v>4645.36185277</v>
      </c>
      <c r="S377" s="4">
        <v>4768.3991315800004</v>
      </c>
      <c r="T377" s="4">
        <v>4901.5350384800004</v>
      </c>
      <c r="U377" s="4">
        <v>5043.7070150999998</v>
      </c>
      <c r="V377" s="4">
        <v>5190.2613211999997</v>
      </c>
      <c r="W377" s="4">
        <v>5337.1786263499998</v>
      </c>
      <c r="X377" s="4"/>
      <c r="Y377" s="4"/>
      <c r="Z377" s="4"/>
      <c r="AA377" s="4"/>
      <c r="AB377" s="4"/>
      <c r="AC377" s="4"/>
      <c r="AD377" s="4"/>
      <c r="AE377" s="4"/>
    </row>
    <row r="378" spans="1:31" x14ac:dyDescent="0.35">
      <c r="A378" t="s">
        <v>168</v>
      </c>
      <c r="B378" t="s">
        <v>115</v>
      </c>
      <c r="C378" t="s">
        <v>160</v>
      </c>
      <c r="D378" t="s">
        <v>130</v>
      </c>
      <c r="E378" s="4"/>
      <c r="F378" s="4">
        <v>43.233012843608599</v>
      </c>
      <c r="G378" s="4">
        <v>43.246297360256598</v>
      </c>
      <c r="H378" s="4">
        <v>48.156281781755297</v>
      </c>
      <c r="I378" s="4">
        <v>51.512161416112903</v>
      </c>
      <c r="J378" s="4">
        <v>53.6157042322615</v>
      </c>
      <c r="K378" s="4">
        <v>55.009061778415202</v>
      </c>
      <c r="L378" s="4">
        <v>56.048748569235499</v>
      </c>
      <c r="M378" s="4">
        <v>56.983230410842701</v>
      </c>
      <c r="N378" s="4">
        <v>57.858870422588197</v>
      </c>
      <c r="O378" s="4">
        <v>58.511570075580998</v>
      </c>
      <c r="P378" s="4">
        <v>58.878935582640302</v>
      </c>
      <c r="Q378" s="4">
        <v>58.925216177084302</v>
      </c>
      <c r="R378" s="4">
        <v>58.810429329863602</v>
      </c>
      <c r="S378" s="4">
        <v>58.667167846496298</v>
      </c>
      <c r="T378" s="4">
        <v>58.547770581992502</v>
      </c>
      <c r="U378" s="4">
        <v>58.416550888853699</v>
      </c>
      <c r="V378" s="4">
        <v>58.2146131540364</v>
      </c>
      <c r="W378" s="4">
        <v>57.916908875837798</v>
      </c>
      <c r="X378" s="4"/>
      <c r="Y378" s="4"/>
      <c r="Z378" s="4"/>
      <c r="AA378" s="4"/>
      <c r="AB378" s="4"/>
      <c r="AC378" s="4"/>
      <c r="AD378" s="4"/>
      <c r="AE378" s="4"/>
    </row>
    <row r="379" spans="1:31" x14ac:dyDescent="0.35">
      <c r="A379" t="s">
        <v>168</v>
      </c>
      <c r="B379" t="s">
        <v>115</v>
      </c>
      <c r="C379" t="s">
        <v>160</v>
      </c>
      <c r="D379" t="s">
        <v>5</v>
      </c>
      <c r="E379" s="4"/>
      <c r="F379" s="4">
        <v>154.16274066438299</v>
      </c>
      <c r="G379" s="4">
        <v>154.80175245678799</v>
      </c>
      <c r="H379" s="4">
        <v>175.72845665933201</v>
      </c>
      <c r="I379" s="4">
        <v>191.967844902667</v>
      </c>
      <c r="J379" s="4">
        <v>204.98428071856301</v>
      </c>
      <c r="K379" s="4">
        <v>216.473942290455</v>
      </c>
      <c r="L379" s="4">
        <v>224.60082716684701</v>
      </c>
      <c r="M379" s="4">
        <v>231.75115038931</v>
      </c>
      <c r="N379" s="4">
        <v>235.936575750564</v>
      </c>
      <c r="O379" s="4">
        <v>236.69798648907101</v>
      </c>
      <c r="P379" s="4">
        <v>236.56830910173301</v>
      </c>
      <c r="Q379" s="4">
        <v>237.78280953276399</v>
      </c>
      <c r="R379" s="4">
        <v>239.051594596814</v>
      </c>
      <c r="S379" s="4">
        <v>239.623173424426</v>
      </c>
      <c r="T379" s="4">
        <v>237.61428117405401</v>
      </c>
      <c r="U379" s="4">
        <v>235.37344030604299</v>
      </c>
      <c r="V379" s="4">
        <v>233.431258716732</v>
      </c>
      <c r="W379" s="4">
        <v>232.309500570594</v>
      </c>
      <c r="X379" s="4"/>
      <c r="Y379" s="4"/>
      <c r="Z379" s="4"/>
      <c r="AA379" s="4"/>
      <c r="AB379" s="4"/>
      <c r="AC379" s="4"/>
      <c r="AD379" s="4"/>
      <c r="AE379" s="4"/>
    </row>
    <row r="380" spans="1:31" x14ac:dyDescent="0.35">
      <c r="A380" t="s">
        <v>168</v>
      </c>
      <c r="B380" t="s">
        <v>115</v>
      </c>
      <c r="C380" t="s">
        <v>160</v>
      </c>
      <c r="D380" t="s">
        <v>4</v>
      </c>
      <c r="E380" s="4"/>
      <c r="F380" s="4">
        <v>18.387065674999999</v>
      </c>
      <c r="G380" s="4">
        <v>18.356336214999999</v>
      </c>
      <c r="H380" s="4">
        <v>18.2003472</v>
      </c>
      <c r="I380" s="4">
        <v>18.031918050000002</v>
      </c>
      <c r="J380" s="4">
        <v>17.825907699999998</v>
      </c>
      <c r="K380" s="4">
        <v>17.599225449999999</v>
      </c>
      <c r="L380" s="4">
        <v>17.54158795</v>
      </c>
      <c r="M380" s="4">
        <v>17.5300525</v>
      </c>
      <c r="N380" s="4">
        <v>17.7352448</v>
      </c>
      <c r="O380" s="4">
        <v>18.1819475</v>
      </c>
      <c r="P380" s="4">
        <v>18.680393500000001</v>
      </c>
      <c r="Q380" s="4">
        <v>19.05268865</v>
      </c>
      <c r="R380" s="4">
        <v>19.432465449999999</v>
      </c>
      <c r="S380" s="4">
        <v>19.899574250000001</v>
      </c>
      <c r="T380" s="4">
        <v>20.628116349999999</v>
      </c>
      <c r="U380" s="4">
        <v>21.428530800000001</v>
      </c>
      <c r="V380" s="4">
        <v>22.234645650000001</v>
      </c>
      <c r="W380" s="4">
        <v>22.974431150000001</v>
      </c>
      <c r="X380" s="4"/>
      <c r="Y380" s="4"/>
      <c r="Z380" s="4"/>
      <c r="AA380" s="4"/>
      <c r="AB380" s="4"/>
      <c r="AC380" s="4"/>
      <c r="AD380" s="4"/>
      <c r="AE380" s="4"/>
    </row>
    <row r="381" spans="1:31" x14ac:dyDescent="0.35">
      <c r="A381" t="s">
        <v>168</v>
      </c>
      <c r="B381" t="s">
        <v>115</v>
      </c>
      <c r="C381" t="s">
        <v>160</v>
      </c>
      <c r="D381" t="s">
        <v>3</v>
      </c>
      <c r="E381" s="4"/>
      <c r="F381" s="4">
        <v>65.5656465</v>
      </c>
      <c r="G381" s="4">
        <v>65.707197800000003</v>
      </c>
      <c r="H381" s="4">
        <v>66.415404300000006</v>
      </c>
      <c r="I381" s="4">
        <v>67.198664399999998</v>
      </c>
      <c r="J381" s="4">
        <v>68.152249800000007</v>
      </c>
      <c r="K381" s="4">
        <v>69.257202200000094</v>
      </c>
      <c r="L381" s="4">
        <v>70.293365399999999</v>
      </c>
      <c r="M381" s="4">
        <v>71.294831900000005</v>
      </c>
      <c r="N381" s="4">
        <v>72.320681300000004</v>
      </c>
      <c r="O381" s="4">
        <v>73.551783999999998</v>
      </c>
      <c r="P381" s="4">
        <v>75.055519599999997</v>
      </c>
      <c r="Q381" s="4">
        <v>76.883923899999999</v>
      </c>
      <c r="R381" s="4">
        <v>78.988742400000007</v>
      </c>
      <c r="S381" s="4">
        <v>81.278836300000094</v>
      </c>
      <c r="T381" s="4">
        <v>83.718559900000002</v>
      </c>
      <c r="U381" s="4">
        <v>86.340376799999902</v>
      </c>
      <c r="V381" s="4">
        <v>89.157361699999996</v>
      </c>
      <c r="W381" s="4">
        <v>92.152339099999907</v>
      </c>
      <c r="X381" s="4"/>
      <c r="Y381" s="4"/>
      <c r="Z381" s="4"/>
      <c r="AA381" s="4"/>
      <c r="AB381" s="4"/>
      <c r="AC381" s="4"/>
      <c r="AD381" s="4"/>
      <c r="AE381" s="4"/>
    </row>
    <row r="382" spans="1:31" x14ac:dyDescent="0.35">
      <c r="A382" t="s">
        <v>168</v>
      </c>
      <c r="B382" t="s">
        <v>115</v>
      </c>
      <c r="C382" t="s">
        <v>144</v>
      </c>
      <c r="D382" t="s">
        <v>0</v>
      </c>
      <c r="E382" s="4"/>
      <c r="F382" s="4">
        <v>3976.0859999999998</v>
      </c>
      <c r="G382" s="4">
        <v>3998.7</v>
      </c>
      <c r="H382" s="4">
        <v>4276.21</v>
      </c>
      <c r="I382" s="4">
        <v>4489.74</v>
      </c>
      <c r="J382" s="4">
        <v>4637.66</v>
      </c>
      <c r="K382" s="4">
        <v>4750.2700000000004</v>
      </c>
      <c r="L382" s="4">
        <v>4817.47</v>
      </c>
      <c r="M382" s="4">
        <v>4843.57</v>
      </c>
      <c r="N382" s="4">
        <v>4842.82</v>
      </c>
      <c r="O382" s="4">
        <v>4828.9399999999996</v>
      </c>
      <c r="P382" s="4">
        <v>4814.67</v>
      </c>
      <c r="Q382" s="4">
        <v>4800.4799999999996</v>
      </c>
      <c r="R382" s="4">
        <v>4782.74</v>
      </c>
      <c r="S382" s="4">
        <v>4753.49</v>
      </c>
      <c r="T382" s="4">
        <v>4712.07</v>
      </c>
      <c r="U382" s="4">
        <v>4663.5</v>
      </c>
      <c r="V382" s="4">
        <v>4612.1000000000004</v>
      </c>
      <c r="W382" s="4">
        <v>4558.67</v>
      </c>
      <c r="X382" s="4"/>
      <c r="Y382" s="4"/>
      <c r="Z382" s="4"/>
      <c r="AA382" s="4"/>
      <c r="AB382" s="4"/>
      <c r="AC382" s="4"/>
      <c r="AD382" s="4"/>
      <c r="AE382" s="4"/>
    </row>
    <row r="383" spans="1:31" x14ac:dyDescent="0.35">
      <c r="A383" t="s">
        <v>168</v>
      </c>
      <c r="B383" t="s">
        <v>115</v>
      </c>
      <c r="C383" t="s">
        <v>144</v>
      </c>
      <c r="D383" t="s">
        <v>130</v>
      </c>
      <c r="E383" s="4"/>
      <c r="F383" s="4">
        <v>47.757342905600403</v>
      </c>
      <c r="G383" s="4">
        <v>48.0222499849041</v>
      </c>
      <c r="H383" s="4">
        <v>51.319132768929798</v>
      </c>
      <c r="I383" s="4">
        <v>54.5108004897467</v>
      </c>
      <c r="J383" s="4">
        <v>56.953932226016803</v>
      </c>
      <c r="K383" s="4">
        <v>58.964246249941198</v>
      </c>
      <c r="L383" s="4">
        <v>60.467501104550699</v>
      </c>
      <c r="M383" s="4">
        <v>61.483921790129003</v>
      </c>
      <c r="N383" s="4">
        <v>62.112301522145302</v>
      </c>
      <c r="O383" s="4">
        <v>62.407262708620301</v>
      </c>
      <c r="P383" s="4">
        <v>62.506892944578297</v>
      </c>
      <c r="Q383" s="4">
        <v>62.412694346373101</v>
      </c>
      <c r="R383" s="4">
        <v>62.194297693929101</v>
      </c>
      <c r="S383" s="4">
        <v>61.826010847324</v>
      </c>
      <c r="T383" s="4">
        <v>61.251593239203601</v>
      </c>
      <c r="U383" s="4">
        <v>60.450731856341797</v>
      </c>
      <c r="V383" s="4">
        <v>59.4627729726258</v>
      </c>
      <c r="W383" s="4">
        <v>58.363999482918302</v>
      </c>
      <c r="X383" s="4"/>
      <c r="Y383" s="4"/>
      <c r="Z383" s="4"/>
      <c r="AA383" s="4"/>
      <c r="AB383" s="4"/>
      <c r="AC383" s="4"/>
      <c r="AD383" s="4"/>
      <c r="AE383" s="4"/>
    </row>
    <row r="384" spans="1:31" x14ac:dyDescent="0.35">
      <c r="A384" t="s">
        <v>168</v>
      </c>
      <c r="B384" t="s">
        <v>115</v>
      </c>
      <c r="C384" t="s">
        <v>144</v>
      </c>
      <c r="D384" t="s">
        <v>5</v>
      </c>
      <c r="E384" s="4"/>
      <c r="F384" s="4">
        <v>159.49453776317699</v>
      </c>
      <c r="G384" s="4">
        <v>161.28831883256399</v>
      </c>
      <c r="H384" s="4">
        <v>177.38439313851501</v>
      </c>
      <c r="I384" s="4">
        <v>198.51156780406001</v>
      </c>
      <c r="J384" s="4">
        <v>217.733986886786</v>
      </c>
      <c r="K384" s="4">
        <v>229.07455931393</v>
      </c>
      <c r="L384" s="4">
        <v>235.90956755021799</v>
      </c>
      <c r="M384" s="4">
        <v>243.17431706646099</v>
      </c>
      <c r="N384" s="4">
        <v>250.474771551587</v>
      </c>
      <c r="O384" s="4">
        <v>255.01347458512799</v>
      </c>
      <c r="P384" s="4">
        <v>256.912548471555</v>
      </c>
      <c r="Q384" s="4">
        <v>255.02005253259699</v>
      </c>
      <c r="R384" s="4">
        <v>251.465597565189</v>
      </c>
      <c r="S384" s="4">
        <v>247.77342259971499</v>
      </c>
      <c r="T384" s="4">
        <v>244.83755448847199</v>
      </c>
      <c r="U384" s="4">
        <v>241.62579575959799</v>
      </c>
      <c r="V384" s="4">
        <v>238.63494046324399</v>
      </c>
      <c r="W384" s="4">
        <v>235.46351124442899</v>
      </c>
      <c r="X384" s="4"/>
      <c r="Y384" s="4"/>
      <c r="Z384" s="4"/>
      <c r="AA384" s="4"/>
      <c r="AB384" s="4"/>
      <c r="AC384" s="4"/>
      <c r="AD384" s="4"/>
      <c r="AE384" s="4"/>
    </row>
    <row r="385" spans="1:31" x14ac:dyDescent="0.35">
      <c r="A385" t="s">
        <v>168</v>
      </c>
      <c r="B385" t="s">
        <v>115</v>
      </c>
      <c r="C385" t="s">
        <v>144</v>
      </c>
      <c r="D385" t="s">
        <v>4</v>
      </c>
      <c r="E385" s="4"/>
      <c r="F385" s="4">
        <v>24.9292926</v>
      </c>
      <c r="G385" s="4">
        <v>24.792248000000001</v>
      </c>
      <c r="H385" s="4">
        <v>24.107025</v>
      </c>
      <c r="I385" s="4">
        <v>22.617019500000001</v>
      </c>
      <c r="J385" s="4">
        <v>21.299660500000002</v>
      </c>
      <c r="K385" s="4">
        <v>20.7367855</v>
      </c>
      <c r="L385" s="4">
        <v>20.420833500000001</v>
      </c>
      <c r="M385" s="4">
        <v>19.918098499999999</v>
      </c>
      <c r="N385" s="4">
        <v>19.334561999999998</v>
      </c>
      <c r="O385" s="4">
        <v>18.936019000000002</v>
      </c>
      <c r="P385" s="4">
        <v>18.740501500000001</v>
      </c>
      <c r="Q385" s="4">
        <v>18.8239315</v>
      </c>
      <c r="R385" s="4">
        <v>19.019460500000001</v>
      </c>
      <c r="S385" s="4">
        <v>19.184826000000001</v>
      </c>
      <c r="T385" s="4">
        <v>19.245699500000001</v>
      </c>
      <c r="U385" s="4">
        <v>19.3005055</v>
      </c>
      <c r="V385" s="4">
        <v>19.3270105</v>
      </c>
      <c r="W385" s="4">
        <v>19.360409499999999</v>
      </c>
      <c r="X385" s="4"/>
      <c r="Y385" s="4"/>
      <c r="Z385" s="4"/>
      <c r="AA385" s="4"/>
      <c r="AB385" s="4"/>
      <c r="AC385" s="4"/>
      <c r="AD385" s="4"/>
      <c r="AE385" s="4"/>
    </row>
    <row r="386" spans="1:31" x14ac:dyDescent="0.35">
      <c r="A386" t="s">
        <v>168</v>
      </c>
      <c r="B386" t="s">
        <v>115</v>
      </c>
      <c r="C386" t="s">
        <v>144</v>
      </c>
      <c r="D386" t="s">
        <v>3</v>
      </c>
      <c r="E386" s="4"/>
      <c r="F386" s="4">
        <v>83.256013800000005</v>
      </c>
      <c r="G386" s="4">
        <v>83.267651999999998</v>
      </c>
      <c r="H386" s="4">
        <v>83.325843000000006</v>
      </c>
      <c r="I386" s="4">
        <v>82.364227999999898</v>
      </c>
      <c r="J386" s="4">
        <v>81.428267000000005</v>
      </c>
      <c r="K386" s="4">
        <v>80.561870999999996</v>
      </c>
      <c r="L386" s="4">
        <v>79.670400000000001</v>
      </c>
      <c r="M386" s="4">
        <v>78.777831000000006</v>
      </c>
      <c r="N386" s="4">
        <v>77.968773999999996</v>
      </c>
      <c r="O386" s="4">
        <v>77.377853000000002</v>
      </c>
      <c r="P386" s="4">
        <v>77.026224999999997</v>
      </c>
      <c r="Q386" s="4">
        <v>76.915121999999997</v>
      </c>
      <c r="R386" s="4">
        <v>76.899975999999995</v>
      </c>
      <c r="S386" s="4">
        <v>76.884953999999894</v>
      </c>
      <c r="T386" s="4">
        <v>76.929754000000003</v>
      </c>
      <c r="U386" s="4">
        <v>77.145467999999994</v>
      </c>
      <c r="V386" s="4">
        <v>77.562814000000003</v>
      </c>
      <c r="W386" s="4">
        <v>78.107566999999904</v>
      </c>
      <c r="X386" s="4"/>
      <c r="Y386" s="4"/>
      <c r="Z386" s="4"/>
      <c r="AA386" s="4"/>
      <c r="AB386" s="4"/>
      <c r="AC386" s="4"/>
      <c r="AD386" s="4"/>
      <c r="AE386" s="4"/>
    </row>
    <row r="387" spans="1:31" x14ac:dyDescent="0.35">
      <c r="A387" t="s">
        <v>168</v>
      </c>
      <c r="B387" t="s">
        <v>115</v>
      </c>
      <c r="C387" t="s">
        <v>93</v>
      </c>
      <c r="D387" t="s">
        <v>0</v>
      </c>
      <c r="E387" s="4"/>
      <c r="F387" s="4">
        <v>8195.4840000000004</v>
      </c>
      <c r="G387" s="4">
        <v>8503.83</v>
      </c>
      <c r="H387" s="4">
        <v>11852.9</v>
      </c>
      <c r="I387" s="4">
        <v>15658.2</v>
      </c>
      <c r="J387" s="4">
        <v>19269.900000000001</v>
      </c>
      <c r="K387" s="4">
        <v>22622</v>
      </c>
      <c r="L387" s="4">
        <v>25649.599999999999</v>
      </c>
      <c r="M387" s="4">
        <v>28545.4</v>
      </c>
      <c r="N387" s="4">
        <v>31395.9</v>
      </c>
      <c r="O387" s="4">
        <v>34106.6</v>
      </c>
      <c r="P387" s="4">
        <v>36608.1</v>
      </c>
      <c r="Q387" s="4">
        <v>38854.1</v>
      </c>
      <c r="R387" s="4">
        <v>40918.199999999997</v>
      </c>
      <c r="S387" s="4">
        <v>42775.1</v>
      </c>
      <c r="T387" s="4">
        <v>44463.6</v>
      </c>
      <c r="U387" s="4">
        <v>46030.400000000001</v>
      </c>
      <c r="V387" s="4">
        <v>47537.8</v>
      </c>
      <c r="W387" s="4">
        <v>49067</v>
      </c>
      <c r="X387" s="4"/>
      <c r="Y387" s="4"/>
      <c r="Z387" s="4"/>
      <c r="AA387" s="4"/>
      <c r="AB387" s="4"/>
      <c r="AC387" s="4"/>
      <c r="AD387" s="4"/>
      <c r="AE387" s="4"/>
    </row>
    <row r="388" spans="1:31" x14ac:dyDescent="0.35">
      <c r="A388" t="s">
        <v>168</v>
      </c>
      <c r="B388" t="s">
        <v>115</v>
      </c>
      <c r="C388" t="s">
        <v>93</v>
      </c>
      <c r="D388" t="s">
        <v>130</v>
      </c>
      <c r="E388" s="4"/>
      <c r="F388" s="4">
        <v>5.9477697081672103</v>
      </c>
      <c r="G388" s="4">
        <v>6.1180112243778497</v>
      </c>
      <c r="H388" s="4">
        <v>8.1729790125464508</v>
      </c>
      <c r="I388" s="4">
        <v>10.329429153203399</v>
      </c>
      <c r="J388" s="4">
        <v>12.2248680518165</v>
      </c>
      <c r="K388" s="4">
        <v>13.8789082640938</v>
      </c>
      <c r="L388" s="4">
        <v>15.3401904938559</v>
      </c>
      <c r="M388" s="4">
        <v>16.749520642125699</v>
      </c>
      <c r="N388" s="4">
        <v>18.124462866747901</v>
      </c>
      <c r="O388" s="4">
        <v>19.404842534080299</v>
      </c>
      <c r="P388" s="4">
        <v>20.5874458201801</v>
      </c>
      <c r="Q388" s="4">
        <v>21.660465794045098</v>
      </c>
      <c r="R388" s="4">
        <v>22.682943856826899</v>
      </c>
      <c r="S388" s="4">
        <v>23.620117063820601</v>
      </c>
      <c r="T388" s="4">
        <v>24.454081169460601</v>
      </c>
      <c r="U388" s="4">
        <v>25.177459935440599</v>
      </c>
      <c r="V388" s="4">
        <v>25.819023967919598</v>
      </c>
      <c r="W388" s="4">
        <v>26.424700544492399</v>
      </c>
      <c r="X388" s="4"/>
      <c r="Y388" s="4"/>
      <c r="Z388" s="4"/>
      <c r="AA388" s="4"/>
      <c r="AB388" s="4"/>
      <c r="AC388" s="4"/>
      <c r="AD388" s="4"/>
      <c r="AE388" s="4"/>
    </row>
    <row r="389" spans="1:31" x14ac:dyDescent="0.35">
      <c r="A389" t="s">
        <v>168</v>
      </c>
      <c r="B389" t="s">
        <v>115</v>
      </c>
      <c r="C389" t="s">
        <v>93</v>
      </c>
      <c r="D389" t="s">
        <v>5</v>
      </c>
      <c r="E389" s="4"/>
      <c r="F389" s="4">
        <v>20.483132786034801</v>
      </c>
      <c r="G389" s="4">
        <v>20.956002961937902</v>
      </c>
      <c r="H389" s="4">
        <v>27.296852718296101</v>
      </c>
      <c r="I389" s="4">
        <v>33.9853194020654</v>
      </c>
      <c r="J389" s="4">
        <v>40.0623341136981</v>
      </c>
      <c r="K389" s="4">
        <v>45.648424268990198</v>
      </c>
      <c r="L389" s="4">
        <v>50.747859672920498</v>
      </c>
      <c r="M389" s="4">
        <v>55.931794498376398</v>
      </c>
      <c r="N389" s="4">
        <v>61.313485092237002</v>
      </c>
      <c r="O389" s="4">
        <v>66.781691894307798</v>
      </c>
      <c r="P389" s="4">
        <v>72.221077544549303</v>
      </c>
      <c r="Q389" s="4">
        <v>77.477259117544605</v>
      </c>
      <c r="R389" s="4">
        <v>82.122981282863506</v>
      </c>
      <c r="S389" s="4">
        <v>85.956410656570597</v>
      </c>
      <c r="T389" s="4">
        <v>88.8089585980062</v>
      </c>
      <c r="U389" s="4">
        <v>91.219624074651506</v>
      </c>
      <c r="V389" s="4">
        <v>93.664633063921499</v>
      </c>
      <c r="W389" s="4">
        <v>96.206944500265195</v>
      </c>
      <c r="X389" s="4"/>
      <c r="Y389" s="4"/>
      <c r="Z389" s="4"/>
      <c r="AA389" s="4"/>
      <c r="AB389" s="4"/>
      <c r="AC389" s="4"/>
      <c r="AD389" s="4"/>
      <c r="AE389" s="4"/>
    </row>
    <row r="390" spans="1:31" x14ac:dyDescent="0.35">
      <c r="A390" t="s">
        <v>168</v>
      </c>
      <c r="B390" t="s">
        <v>115</v>
      </c>
      <c r="C390" t="s">
        <v>93</v>
      </c>
      <c r="D390" t="s">
        <v>4</v>
      </c>
      <c r="E390" s="4"/>
      <c r="F390" s="4">
        <v>400.10891329999998</v>
      </c>
      <c r="G390" s="4">
        <v>405.7944645</v>
      </c>
      <c r="H390" s="4">
        <v>434.22222049999999</v>
      </c>
      <c r="I390" s="4">
        <v>460.73423100000002</v>
      </c>
      <c r="J390" s="4">
        <v>480.99793549999998</v>
      </c>
      <c r="K390" s="4">
        <v>495.57022749999999</v>
      </c>
      <c r="L390" s="4">
        <v>505.43215350000003</v>
      </c>
      <c r="M390" s="4">
        <v>510.3608825</v>
      </c>
      <c r="N390" s="4">
        <v>512.05538149999995</v>
      </c>
      <c r="O390" s="4">
        <v>510.71781850000002</v>
      </c>
      <c r="P390" s="4">
        <v>506.88941849999998</v>
      </c>
      <c r="Q390" s="4">
        <v>501.49037850000002</v>
      </c>
      <c r="R390" s="4">
        <v>498.25517000000002</v>
      </c>
      <c r="S390" s="4">
        <v>497.6371125</v>
      </c>
      <c r="T390" s="4">
        <v>500.6657065</v>
      </c>
      <c r="U390" s="4">
        <v>504.61071800000002</v>
      </c>
      <c r="V390" s="4">
        <v>507.5320155</v>
      </c>
      <c r="W390" s="4">
        <v>510.01515799999999</v>
      </c>
      <c r="X390" s="4"/>
      <c r="Y390" s="4"/>
      <c r="Z390" s="4"/>
      <c r="AA390" s="4"/>
      <c r="AB390" s="4"/>
      <c r="AC390" s="4"/>
      <c r="AD390" s="4"/>
      <c r="AE390" s="4"/>
    </row>
    <row r="391" spans="1:31" x14ac:dyDescent="0.35">
      <c r="A391" t="s">
        <v>168</v>
      </c>
      <c r="B391" t="s">
        <v>115</v>
      </c>
      <c r="C391" t="s">
        <v>93</v>
      </c>
      <c r="D391" t="s">
        <v>3</v>
      </c>
      <c r="E391" s="4"/>
      <c r="F391" s="4">
        <v>1377.9087628</v>
      </c>
      <c r="G391" s="4">
        <v>1389.966394</v>
      </c>
      <c r="H391" s="4">
        <v>1450.2545500000001</v>
      </c>
      <c r="I391" s="4">
        <v>1515.8824139999999</v>
      </c>
      <c r="J391" s="4">
        <v>1576.2869519999999</v>
      </c>
      <c r="K391" s="4">
        <v>1629.9552940000001</v>
      </c>
      <c r="L391" s="4">
        <v>1672.052248</v>
      </c>
      <c r="M391" s="4">
        <v>1704.2517580000001</v>
      </c>
      <c r="N391" s="4">
        <v>1732.2389209999999</v>
      </c>
      <c r="O391" s="4">
        <v>1757.633433</v>
      </c>
      <c r="P391" s="4">
        <v>1778.1759</v>
      </c>
      <c r="Q391" s="4">
        <v>1793.7795229999999</v>
      </c>
      <c r="R391" s="4">
        <v>1803.9192909999999</v>
      </c>
      <c r="S391" s="4">
        <v>1810.960542</v>
      </c>
      <c r="T391" s="4">
        <v>1818.2486469999999</v>
      </c>
      <c r="U391" s="4">
        <v>1828.238437</v>
      </c>
      <c r="V391" s="4">
        <v>1841.1927599999999</v>
      </c>
      <c r="W391" s="4">
        <v>1856.8611559999999</v>
      </c>
      <c r="X391" s="4"/>
      <c r="Y391" s="4"/>
      <c r="Z391" s="4"/>
      <c r="AA391" s="4"/>
      <c r="AB391" s="4"/>
      <c r="AC391" s="4"/>
      <c r="AD391" s="4"/>
      <c r="AE391" s="4"/>
    </row>
    <row r="392" spans="1:31" x14ac:dyDescent="0.35">
      <c r="A392" t="s">
        <v>168</v>
      </c>
      <c r="B392" t="s">
        <v>115</v>
      </c>
      <c r="C392" t="s">
        <v>161</v>
      </c>
      <c r="D392" t="s">
        <v>0</v>
      </c>
      <c r="E392" s="4"/>
      <c r="F392" s="4">
        <v>2697.1737857349999</v>
      </c>
      <c r="G392" s="4">
        <v>2722.2204434740001</v>
      </c>
      <c r="H392" s="4">
        <v>3360.4496924230002</v>
      </c>
      <c r="I392" s="4">
        <v>3934.372406811</v>
      </c>
      <c r="J392" s="4">
        <v>4553.8433098240002</v>
      </c>
      <c r="K392" s="4">
        <v>5179.4293977469997</v>
      </c>
      <c r="L392" s="4">
        <v>5772.8980502450004</v>
      </c>
      <c r="M392" s="4">
        <v>6326.0585880990002</v>
      </c>
      <c r="N392" s="4">
        <v>6838.8919810010002</v>
      </c>
      <c r="O392" s="4">
        <v>7311.6261455009999</v>
      </c>
      <c r="P392" s="4">
        <v>7761.6767345859998</v>
      </c>
      <c r="Q392" s="4">
        <v>8186.0688454540004</v>
      </c>
      <c r="R392" s="4">
        <v>8589.8919489180007</v>
      </c>
      <c r="S392" s="4">
        <v>8969.04192048</v>
      </c>
      <c r="T392" s="4">
        <v>9330.5008087219994</v>
      </c>
      <c r="U392" s="4">
        <v>9684.8232594719993</v>
      </c>
      <c r="V392" s="4">
        <v>10039.895265392001</v>
      </c>
      <c r="W392" s="4">
        <v>10402.516238672</v>
      </c>
      <c r="X392" s="4"/>
      <c r="Y392" s="4"/>
      <c r="Z392" s="4"/>
      <c r="AA392" s="4"/>
      <c r="AB392" s="4"/>
      <c r="AC392" s="4"/>
      <c r="AD392" s="4"/>
      <c r="AE392" s="4"/>
    </row>
    <row r="393" spans="1:31" x14ac:dyDescent="0.35">
      <c r="A393" t="s">
        <v>168</v>
      </c>
      <c r="B393" t="s">
        <v>115</v>
      </c>
      <c r="C393" t="s">
        <v>161</v>
      </c>
      <c r="D393" t="s">
        <v>130</v>
      </c>
      <c r="E393" s="4"/>
      <c r="F393" s="4">
        <v>11.0211036077941</v>
      </c>
      <c r="G393" s="4">
        <v>11.011333333094299</v>
      </c>
      <c r="H393" s="4">
        <v>12.9408011538947</v>
      </c>
      <c r="I393" s="4">
        <v>14.408966037820001</v>
      </c>
      <c r="J393" s="4">
        <v>15.935174136963999</v>
      </c>
      <c r="K393" s="4">
        <v>17.412250209659799</v>
      </c>
      <c r="L393" s="4">
        <v>18.777924622608499</v>
      </c>
      <c r="M393" s="4">
        <v>20.013085534119799</v>
      </c>
      <c r="N393" s="4">
        <v>21.118221727924201</v>
      </c>
      <c r="O393" s="4">
        <v>22.0896893287794</v>
      </c>
      <c r="P393" s="4">
        <v>22.999496344266898</v>
      </c>
      <c r="Q393" s="4">
        <v>23.846037062414698</v>
      </c>
      <c r="R393" s="4">
        <v>24.648757109908299</v>
      </c>
      <c r="S393" s="4">
        <v>25.3956659582174</v>
      </c>
      <c r="T393" s="4">
        <v>26.088561570182002</v>
      </c>
      <c r="U393" s="4">
        <v>26.738391209903</v>
      </c>
      <c r="V393" s="4">
        <v>27.3568738743358</v>
      </c>
      <c r="W393" s="4">
        <v>27.952585505412198</v>
      </c>
      <c r="X393" s="4"/>
      <c r="Y393" s="4"/>
      <c r="Z393" s="4"/>
      <c r="AA393" s="4"/>
      <c r="AB393" s="4"/>
      <c r="AC393" s="4"/>
      <c r="AD393" s="4"/>
      <c r="AE393" s="4"/>
    </row>
    <row r="394" spans="1:31" x14ac:dyDescent="0.35">
      <c r="A394" t="s">
        <v>168</v>
      </c>
      <c r="B394" t="s">
        <v>115</v>
      </c>
      <c r="C394" t="s">
        <v>161</v>
      </c>
      <c r="D394" t="s">
        <v>5</v>
      </c>
      <c r="E394" s="4"/>
      <c r="F394" s="4">
        <v>38.691224880700503</v>
      </c>
      <c r="G394" s="4">
        <v>38.530317328752098</v>
      </c>
      <c r="H394" s="4">
        <v>44.594010708897301</v>
      </c>
      <c r="I394" s="4">
        <v>49.501245065648398</v>
      </c>
      <c r="J394" s="4">
        <v>54.946740994145898</v>
      </c>
      <c r="K394" s="4">
        <v>60.337934110949298</v>
      </c>
      <c r="L394" s="4">
        <v>65.389577393750301</v>
      </c>
      <c r="M394" s="4">
        <v>70.141027025275307</v>
      </c>
      <c r="N394" s="4">
        <v>74.705210010735499</v>
      </c>
      <c r="O394" s="4">
        <v>79.160097585646099</v>
      </c>
      <c r="P394" s="4">
        <v>83.458824283508605</v>
      </c>
      <c r="Q394" s="4">
        <v>87.539888584824098</v>
      </c>
      <c r="R394" s="4">
        <v>91.245167405863199</v>
      </c>
      <c r="S394" s="4">
        <v>94.484892668454506</v>
      </c>
      <c r="T394" s="4">
        <v>97.103365007475404</v>
      </c>
      <c r="U394" s="4">
        <v>99.645644167176002</v>
      </c>
      <c r="V394" s="4">
        <v>102.376706268584</v>
      </c>
      <c r="W394" s="4">
        <v>105.222046429287</v>
      </c>
      <c r="X394" s="4"/>
      <c r="Y394" s="4"/>
      <c r="Z394" s="4"/>
      <c r="AA394" s="4"/>
      <c r="AB394" s="4"/>
      <c r="AC394" s="4"/>
      <c r="AD394" s="4"/>
      <c r="AE394" s="4"/>
    </row>
    <row r="395" spans="1:31" x14ac:dyDescent="0.35">
      <c r="A395" t="s">
        <v>168</v>
      </c>
      <c r="B395" t="s">
        <v>115</v>
      </c>
      <c r="C395" t="s">
        <v>161</v>
      </c>
      <c r="D395" t="s">
        <v>4</v>
      </c>
      <c r="E395" s="4"/>
      <c r="F395" s="4">
        <v>69.710219670000001</v>
      </c>
      <c r="G395" s="4">
        <v>70.651389144999996</v>
      </c>
      <c r="H395" s="4">
        <v>75.356525214999905</v>
      </c>
      <c r="I395" s="4">
        <v>79.480271689999896</v>
      </c>
      <c r="J395" s="4">
        <v>82.877405054999898</v>
      </c>
      <c r="K395" s="4">
        <v>85.840350254999905</v>
      </c>
      <c r="L395" s="4">
        <v>88.284682059999895</v>
      </c>
      <c r="M395" s="4">
        <v>90.190561164999906</v>
      </c>
      <c r="N395" s="4">
        <v>91.545047259999905</v>
      </c>
      <c r="O395" s="4">
        <v>92.365047144999906</v>
      </c>
      <c r="P395" s="4">
        <v>93.000072804999903</v>
      </c>
      <c r="Q395" s="4">
        <v>93.512443044999898</v>
      </c>
      <c r="R395" s="4">
        <v>94.140787869999897</v>
      </c>
      <c r="S395" s="4">
        <v>94.925671894999894</v>
      </c>
      <c r="T395" s="4">
        <v>96.088336464999898</v>
      </c>
      <c r="U395" s="4">
        <v>97.192640384999905</v>
      </c>
      <c r="V395" s="4">
        <v>98.068160534999905</v>
      </c>
      <c r="W395" s="4">
        <v>98.862515904999995</v>
      </c>
      <c r="X395" s="4"/>
      <c r="Y395" s="4"/>
      <c r="Z395" s="4"/>
      <c r="AA395" s="4"/>
      <c r="AB395" s="4"/>
      <c r="AC395" s="4"/>
      <c r="AD395" s="4"/>
      <c r="AE395" s="4"/>
    </row>
    <row r="396" spans="1:31" x14ac:dyDescent="0.35">
      <c r="A396" t="s">
        <v>168</v>
      </c>
      <c r="B396" t="s">
        <v>115</v>
      </c>
      <c r="C396" t="s">
        <v>161</v>
      </c>
      <c r="D396" t="s">
        <v>3</v>
      </c>
      <c r="E396" s="4"/>
      <c r="F396" s="4">
        <v>244.72810362000001</v>
      </c>
      <c r="G396" s="4">
        <v>247.21987439</v>
      </c>
      <c r="H396" s="4">
        <v>259.67864372999998</v>
      </c>
      <c r="I396" s="4">
        <v>273.05029358000002</v>
      </c>
      <c r="J396" s="4">
        <v>285.77304965000002</v>
      </c>
      <c r="K396" s="4">
        <v>297.45893468000003</v>
      </c>
      <c r="L396" s="4">
        <v>307.43003640000001</v>
      </c>
      <c r="M396" s="4">
        <v>316.09611508</v>
      </c>
      <c r="N396" s="4">
        <v>323.83844004999997</v>
      </c>
      <c r="O396" s="4">
        <v>330.99723752</v>
      </c>
      <c r="P396" s="4">
        <v>337.47159583000001</v>
      </c>
      <c r="Q396" s="4">
        <v>343.28843925000001</v>
      </c>
      <c r="R396" s="4">
        <v>348.49188989999999</v>
      </c>
      <c r="S396" s="4">
        <v>353.17214895000001</v>
      </c>
      <c r="T396" s="4">
        <v>357.64719276</v>
      </c>
      <c r="U396" s="4">
        <v>362.20665572000001</v>
      </c>
      <c r="V396" s="4">
        <v>366.99716903000001</v>
      </c>
      <c r="W396" s="4">
        <v>372.14862419999997</v>
      </c>
      <c r="X396" s="4"/>
      <c r="Y396" s="4"/>
      <c r="Z396" s="4"/>
      <c r="AA396" s="4"/>
      <c r="AB396" s="4"/>
      <c r="AC396" s="4"/>
      <c r="AD396" s="4"/>
      <c r="AE396" s="4"/>
    </row>
    <row r="397" spans="1:31" x14ac:dyDescent="0.35">
      <c r="A397" t="s">
        <v>168</v>
      </c>
      <c r="B397" t="s">
        <v>115</v>
      </c>
      <c r="C397" t="s">
        <v>94</v>
      </c>
      <c r="D397" t="s">
        <v>0</v>
      </c>
      <c r="E397" s="4"/>
      <c r="F397" s="4">
        <v>2240.5940000000001</v>
      </c>
      <c r="G397" s="4">
        <v>2223.54</v>
      </c>
      <c r="H397" s="4">
        <v>2645.37</v>
      </c>
      <c r="I397" s="4">
        <v>3019.58</v>
      </c>
      <c r="J397" s="4">
        <v>3402.16</v>
      </c>
      <c r="K397" s="4">
        <v>3758.31</v>
      </c>
      <c r="L397" s="4">
        <v>4073.94</v>
      </c>
      <c r="M397" s="4">
        <v>4365.47</v>
      </c>
      <c r="N397" s="4">
        <v>4633.66</v>
      </c>
      <c r="O397" s="4">
        <v>4859.42</v>
      </c>
      <c r="P397" s="4">
        <v>5053.37</v>
      </c>
      <c r="Q397" s="4">
        <v>5225.1499999999996</v>
      </c>
      <c r="R397" s="4">
        <v>5376.15</v>
      </c>
      <c r="S397" s="4">
        <v>5503.12</v>
      </c>
      <c r="T397" s="4">
        <v>5608.5</v>
      </c>
      <c r="U397" s="4">
        <v>5695.25</v>
      </c>
      <c r="V397" s="4">
        <v>5767.86</v>
      </c>
      <c r="W397" s="4">
        <v>5830.54</v>
      </c>
      <c r="X397" s="4"/>
      <c r="Y397" s="4"/>
      <c r="Z397" s="4"/>
      <c r="AA397" s="4"/>
      <c r="AB397" s="4"/>
      <c r="AC397" s="4"/>
      <c r="AD397" s="4"/>
      <c r="AE397" s="4"/>
    </row>
    <row r="398" spans="1:31" x14ac:dyDescent="0.35">
      <c r="A398" t="s">
        <v>168</v>
      </c>
      <c r="B398" t="s">
        <v>115</v>
      </c>
      <c r="C398" t="s">
        <v>94</v>
      </c>
      <c r="D398" t="s">
        <v>130</v>
      </c>
      <c r="E398" s="4"/>
      <c r="F398" s="4">
        <v>17.995078407567899</v>
      </c>
      <c r="G398" s="4">
        <v>17.701869169116399</v>
      </c>
      <c r="H398" s="4">
        <v>20.177438842861498</v>
      </c>
      <c r="I398" s="4">
        <v>21.963052382044999</v>
      </c>
      <c r="J398" s="4">
        <v>23.6735931052824</v>
      </c>
      <c r="K398" s="4">
        <v>25.123803071193802</v>
      </c>
      <c r="L398" s="4">
        <v>26.3372771648643</v>
      </c>
      <c r="M398" s="4">
        <v>27.4183526970643</v>
      </c>
      <c r="N398" s="4">
        <v>28.336235584862202</v>
      </c>
      <c r="O398" s="4">
        <v>28.978506425993402</v>
      </c>
      <c r="P398" s="4">
        <v>29.441930699247401</v>
      </c>
      <c r="Q398" s="4">
        <v>29.792582468874802</v>
      </c>
      <c r="R398" s="4">
        <v>30.043632968093402</v>
      </c>
      <c r="S398" s="4">
        <v>30.1688495543473</v>
      </c>
      <c r="T398" s="4">
        <v>30.1692417810319</v>
      </c>
      <c r="U398" s="4">
        <v>30.053080592338699</v>
      </c>
      <c r="V398" s="4">
        <v>29.8313872311385</v>
      </c>
      <c r="W398" s="4">
        <v>29.550306315801102</v>
      </c>
      <c r="X398" s="4"/>
      <c r="Y398" s="4"/>
      <c r="Z398" s="4"/>
      <c r="AA398" s="4"/>
      <c r="AB398" s="4"/>
      <c r="AC398" s="4"/>
      <c r="AD398" s="4"/>
      <c r="AE398" s="4"/>
    </row>
    <row r="399" spans="1:31" x14ac:dyDescent="0.35">
      <c r="A399" t="s">
        <v>168</v>
      </c>
      <c r="B399" t="s">
        <v>115</v>
      </c>
      <c r="C399" t="s">
        <v>94</v>
      </c>
      <c r="D399" t="s">
        <v>5</v>
      </c>
      <c r="E399" s="4"/>
      <c r="F399" s="4">
        <v>62.271668259152698</v>
      </c>
      <c r="G399" s="4">
        <v>61.051923706429498</v>
      </c>
      <c r="H399" s="4">
        <v>68.500822406315294</v>
      </c>
      <c r="I399" s="4">
        <v>74.308257850230603</v>
      </c>
      <c r="J399" s="4">
        <v>80.946923109940101</v>
      </c>
      <c r="K399" s="4">
        <v>87.099784098186802</v>
      </c>
      <c r="L399" s="4">
        <v>92.712592975811603</v>
      </c>
      <c r="M399" s="4">
        <v>97.629234806185195</v>
      </c>
      <c r="N399" s="4">
        <v>101.98904118435399</v>
      </c>
      <c r="O399" s="4">
        <v>105.791822648405</v>
      </c>
      <c r="P399" s="4">
        <v>108.989148760341</v>
      </c>
      <c r="Q399" s="4">
        <v>111.84539279241901</v>
      </c>
      <c r="R399" s="4">
        <v>113.98321529495</v>
      </c>
      <c r="S399" s="4">
        <v>115.22902520464299</v>
      </c>
      <c r="T399" s="4">
        <v>115.0274014303</v>
      </c>
      <c r="U399" s="4">
        <v>114.725295037542</v>
      </c>
      <c r="V399" s="4">
        <v>114.434494076056</v>
      </c>
      <c r="W399" s="4">
        <v>114.09492810968101</v>
      </c>
      <c r="X399" s="4"/>
      <c r="Y399" s="4"/>
      <c r="Z399" s="4"/>
      <c r="AA399" s="4"/>
      <c r="AB399" s="4"/>
      <c r="AC399" s="4"/>
      <c r="AD399" s="4"/>
      <c r="AE399" s="4"/>
    </row>
    <row r="400" spans="1:31" x14ac:dyDescent="0.35">
      <c r="A400" t="s">
        <v>168</v>
      </c>
      <c r="B400" t="s">
        <v>115</v>
      </c>
      <c r="C400" t="s">
        <v>94</v>
      </c>
      <c r="D400" t="s">
        <v>4</v>
      </c>
      <c r="E400" s="4"/>
      <c r="F400" s="4">
        <v>35.980953499999998</v>
      </c>
      <c r="G400" s="4">
        <v>36.420473999999999</v>
      </c>
      <c r="H400" s="4">
        <v>38.618076500000001</v>
      </c>
      <c r="I400" s="4">
        <v>40.6358605</v>
      </c>
      <c r="J400" s="4">
        <v>42.029516000000001</v>
      </c>
      <c r="K400" s="4">
        <v>43.149475500000001</v>
      </c>
      <c r="L400" s="4">
        <v>43.941603499999999</v>
      </c>
      <c r="M400" s="4">
        <v>44.714782499999998</v>
      </c>
      <c r="N400" s="4">
        <v>45.432920500000002</v>
      </c>
      <c r="O400" s="4">
        <v>45.933796000000001</v>
      </c>
      <c r="P400" s="4">
        <v>46.3658085</v>
      </c>
      <c r="Q400" s="4">
        <v>46.717615000000002</v>
      </c>
      <c r="R400" s="4">
        <v>47.166155000000003</v>
      </c>
      <c r="S400" s="4">
        <v>47.758105999999998</v>
      </c>
      <c r="T400" s="4">
        <v>48.7579475</v>
      </c>
      <c r="U400" s="4">
        <v>49.642496000000001</v>
      </c>
      <c r="V400" s="4">
        <v>50.403159000000002</v>
      </c>
      <c r="W400" s="4">
        <v>51.102534499999997</v>
      </c>
      <c r="X400" s="4"/>
      <c r="Y400" s="4"/>
      <c r="Z400" s="4"/>
      <c r="AA400" s="4"/>
      <c r="AB400" s="4"/>
      <c r="AC400" s="4"/>
      <c r="AD400" s="4"/>
      <c r="AE400" s="4"/>
    </row>
    <row r="401" spans="1:31" x14ac:dyDescent="0.35">
      <c r="A401" t="s">
        <v>168</v>
      </c>
      <c r="B401" t="s">
        <v>115</v>
      </c>
      <c r="C401" t="s">
        <v>94</v>
      </c>
      <c r="D401" t="s">
        <v>3</v>
      </c>
      <c r="E401" s="4"/>
      <c r="F401" s="4">
        <v>124.51148860000001</v>
      </c>
      <c r="G401" s="4">
        <v>125.61046399999999</v>
      </c>
      <c r="H401" s="4">
        <v>131.10534100000001</v>
      </c>
      <c r="I401" s="4">
        <v>137.484533</v>
      </c>
      <c r="J401" s="4">
        <v>143.71118000000001</v>
      </c>
      <c r="K401" s="4">
        <v>149.59160399999999</v>
      </c>
      <c r="L401" s="4">
        <v>154.68341599999999</v>
      </c>
      <c r="M401" s="4">
        <v>159.21707799999999</v>
      </c>
      <c r="N401" s="4">
        <v>163.524191</v>
      </c>
      <c r="O401" s="4">
        <v>167.69049200000001</v>
      </c>
      <c r="P401" s="4">
        <v>171.63854000000001</v>
      </c>
      <c r="Q401" s="4">
        <v>175.38425899999999</v>
      </c>
      <c r="R401" s="4">
        <v>178.944737</v>
      </c>
      <c r="S401" s="4">
        <v>182.41066799999999</v>
      </c>
      <c r="T401" s="4">
        <v>185.90125800000001</v>
      </c>
      <c r="U401" s="4">
        <v>189.50636299999999</v>
      </c>
      <c r="V401" s="4">
        <v>193.348702</v>
      </c>
      <c r="W401" s="4">
        <v>197.308953</v>
      </c>
      <c r="X401" s="4"/>
      <c r="Y401" s="4"/>
      <c r="Z401" s="4"/>
      <c r="AA401" s="4"/>
      <c r="AB401" s="4"/>
      <c r="AC401" s="4"/>
      <c r="AD401" s="4"/>
      <c r="AE401" s="4"/>
    </row>
    <row r="402" spans="1:31" x14ac:dyDescent="0.35">
      <c r="A402" t="s">
        <v>168</v>
      </c>
      <c r="B402" t="s">
        <v>115</v>
      </c>
      <c r="C402" t="s">
        <v>162</v>
      </c>
      <c r="D402" t="s">
        <v>0</v>
      </c>
      <c r="E402" s="4"/>
      <c r="F402" s="4">
        <v>3487.2822200000001</v>
      </c>
      <c r="G402" s="4">
        <v>3519.5816</v>
      </c>
      <c r="H402" s="4">
        <v>4164.1382000000003</v>
      </c>
      <c r="I402" s="4">
        <v>4852.9926999999998</v>
      </c>
      <c r="J402" s="4">
        <v>5616.1930000000002</v>
      </c>
      <c r="K402" s="4">
        <v>6382.6965</v>
      </c>
      <c r="L402" s="4">
        <v>7085.3990000000003</v>
      </c>
      <c r="M402" s="4">
        <v>7721.9759999999997</v>
      </c>
      <c r="N402" s="4">
        <v>8319.7160000000003</v>
      </c>
      <c r="O402" s="4">
        <v>8896.232</v>
      </c>
      <c r="P402" s="4">
        <v>9448.4030000000002</v>
      </c>
      <c r="Q402" s="4">
        <v>9945.2649999999994</v>
      </c>
      <c r="R402" s="4">
        <v>10404.915999999999</v>
      </c>
      <c r="S402" s="4">
        <v>10850.578</v>
      </c>
      <c r="T402" s="4">
        <v>11301.388000000001</v>
      </c>
      <c r="U402" s="4">
        <v>11770.388999999999</v>
      </c>
      <c r="V402" s="4">
        <v>12255.512000000001</v>
      </c>
      <c r="W402" s="4">
        <v>12747.299000000001</v>
      </c>
      <c r="X402" s="4"/>
      <c r="Y402" s="4"/>
      <c r="Z402" s="4"/>
      <c r="AA402" s="4"/>
      <c r="AB402" s="4"/>
      <c r="AC402" s="4"/>
      <c r="AD402" s="4"/>
      <c r="AE402" s="4"/>
    </row>
    <row r="403" spans="1:31" x14ac:dyDescent="0.35">
      <c r="A403" t="s">
        <v>168</v>
      </c>
      <c r="B403" t="s">
        <v>115</v>
      </c>
      <c r="C403" t="s">
        <v>162</v>
      </c>
      <c r="D403" t="s">
        <v>130</v>
      </c>
      <c r="E403" s="4"/>
      <c r="F403" s="4">
        <v>15.1319184185169</v>
      </c>
      <c r="G403" s="4">
        <v>15.025973112631799</v>
      </c>
      <c r="H403" s="4">
        <v>16.452174477990599</v>
      </c>
      <c r="I403" s="4">
        <v>17.778031531402998</v>
      </c>
      <c r="J403" s="4">
        <v>19.155710708296802</v>
      </c>
      <c r="K403" s="4">
        <v>20.348250258971898</v>
      </c>
      <c r="L403" s="4">
        <v>21.258224418120999</v>
      </c>
      <c r="M403" s="4">
        <v>21.952750909273</v>
      </c>
      <c r="N403" s="4">
        <v>22.5444742668221</v>
      </c>
      <c r="O403" s="4">
        <v>23.103031350559501</v>
      </c>
      <c r="P403" s="4">
        <v>23.6533773834831</v>
      </c>
      <c r="Q403" s="4">
        <v>24.118443277914601</v>
      </c>
      <c r="R403" s="4">
        <v>24.524192645511199</v>
      </c>
      <c r="S403" s="4">
        <v>24.899023602496101</v>
      </c>
      <c r="T403" s="4">
        <v>25.265833282582399</v>
      </c>
      <c r="U403" s="4">
        <v>25.650421656113501</v>
      </c>
      <c r="V403" s="4">
        <v>26.0632690590773</v>
      </c>
      <c r="W403" s="4">
        <v>26.4949288769078</v>
      </c>
      <c r="X403" s="4"/>
      <c r="Y403" s="4"/>
      <c r="Z403" s="4"/>
      <c r="AA403" s="4"/>
      <c r="AB403" s="4"/>
      <c r="AC403" s="4"/>
      <c r="AD403" s="4"/>
      <c r="AE403" s="4"/>
    </row>
    <row r="404" spans="1:31" x14ac:dyDescent="0.35">
      <c r="A404" t="s">
        <v>168</v>
      </c>
      <c r="B404" t="s">
        <v>115</v>
      </c>
      <c r="C404" t="s">
        <v>162</v>
      </c>
      <c r="D404" t="s">
        <v>5</v>
      </c>
      <c r="E404" s="4"/>
      <c r="F404" s="4">
        <v>53.564811442147203</v>
      </c>
      <c r="G404" s="4">
        <v>53.049475254956803</v>
      </c>
      <c r="H404" s="4">
        <v>57.395444243086203</v>
      </c>
      <c r="I404" s="4">
        <v>61.398091814525799</v>
      </c>
      <c r="J404" s="4">
        <v>66.030539462373099</v>
      </c>
      <c r="K404" s="4">
        <v>70.522693860544095</v>
      </c>
      <c r="L404" s="4">
        <v>74.640488155645599</v>
      </c>
      <c r="M404" s="4">
        <v>78.795467234312795</v>
      </c>
      <c r="N404" s="4">
        <v>82.399396237429997</v>
      </c>
      <c r="O404" s="4">
        <v>84.955366577979802</v>
      </c>
      <c r="P404" s="4">
        <v>86.308779545063302</v>
      </c>
      <c r="Q404" s="4">
        <v>87.1720888912661</v>
      </c>
      <c r="R404" s="4">
        <v>88.362681077019502</v>
      </c>
      <c r="S404" s="4">
        <v>90.096823933131503</v>
      </c>
      <c r="T404" s="4">
        <v>91.625236235877694</v>
      </c>
      <c r="U404" s="4">
        <v>93.129014869213506</v>
      </c>
      <c r="V404" s="4">
        <v>95.034351253333597</v>
      </c>
      <c r="W404" s="4">
        <v>97.254369164683993</v>
      </c>
      <c r="X404" s="4"/>
      <c r="Y404" s="4"/>
      <c r="Z404" s="4"/>
      <c r="AA404" s="4"/>
      <c r="AB404" s="4"/>
      <c r="AC404" s="4"/>
      <c r="AD404" s="4"/>
      <c r="AE404" s="4"/>
    </row>
    <row r="405" spans="1:31" x14ac:dyDescent="0.35">
      <c r="A405" t="s">
        <v>168</v>
      </c>
      <c r="B405" t="s">
        <v>115</v>
      </c>
      <c r="C405" t="s">
        <v>162</v>
      </c>
      <c r="D405" t="s">
        <v>4</v>
      </c>
      <c r="E405" s="4"/>
      <c r="F405" s="4">
        <v>65.103976399999993</v>
      </c>
      <c r="G405" s="4">
        <v>66.345267000000007</v>
      </c>
      <c r="H405" s="4">
        <v>72.551720000000003</v>
      </c>
      <c r="I405" s="4">
        <v>79.041425500000003</v>
      </c>
      <c r="J405" s="4">
        <v>85.054477000000006</v>
      </c>
      <c r="K405" s="4">
        <v>90.505568499999995</v>
      </c>
      <c r="L405" s="4">
        <v>94.927018500000003</v>
      </c>
      <c r="M405" s="4">
        <v>98.000256500000006</v>
      </c>
      <c r="N405" s="4">
        <v>100.96816699999999</v>
      </c>
      <c r="O405" s="4">
        <v>104.7165395</v>
      </c>
      <c r="P405" s="4">
        <v>109.47209599999999</v>
      </c>
      <c r="Q405" s="4">
        <v>114.0877215</v>
      </c>
      <c r="R405" s="4">
        <v>117.75238</v>
      </c>
      <c r="S405" s="4">
        <v>120.43241399999999</v>
      </c>
      <c r="T405" s="4">
        <v>123.3436165</v>
      </c>
      <c r="U405" s="4">
        <v>126.38799</v>
      </c>
      <c r="V405" s="4">
        <v>128.95875899999999</v>
      </c>
      <c r="W405" s="4">
        <v>131.07173599999999</v>
      </c>
      <c r="X405" s="4"/>
      <c r="Y405" s="4"/>
      <c r="Z405" s="4"/>
      <c r="AA405" s="4"/>
      <c r="AB405" s="4"/>
      <c r="AC405" s="4"/>
      <c r="AD405" s="4"/>
      <c r="AE405" s="4"/>
    </row>
    <row r="406" spans="1:31" x14ac:dyDescent="0.35">
      <c r="A406" t="s">
        <v>168</v>
      </c>
      <c r="B406" t="s">
        <v>115</v>
      </c>
      <c r="C406" t="s">
        <v>162</v>
      </c>
      <c r="D406" t="s">
        <v>3</v>
      </c>
      <c r="E406" s="4"/>
      <c r="F406" s="4">
        <v>230.45869819999999</v>
      </c>
      <c r="G406" s="4">
        <v>234.23318900000001</v>
      </c>
      <c r="H406" s="4">
        <v>253.10564299999999</v>
      </c>
      <c r="I406" s="4">
        <v>272.97694300000001</v>
      </c>
      <c r="J406" s="4">
        <v>293.18635499999999</v>
      </c>
      <c r="K406" s="4">
        <v>313.67299000000003</v>
      </c>
      <c r="L406" s="4">
        <v>333.30154299999998</v>
      </c>
      <c r="M406" s="4">
        <v>351.754367</v>
      </c>
      <c r="N406" s="4">
        <v>369.035707</v>
      </c>
      <c r="O406" s="4">
        <v>385.06773700000002</v>
      </c>
      <c r="P406" s="4">
        <v>399.45259600000003</v>
      </c>
      <c r="Q406" s="4">
        <v>412.35103299999997</v>
      </c>
      <c r="R406" s="4">
        <v>424.2715</v>
      </c>
      <c r="S406" s="4">
        <v>435.78327300000001</v>
      </c>
      <c r="T406" s="4">
        <v>447.299239</v>
      </c>
      <c r="U406" s="4">
        <v>458.87701800000002</v>
      </c>
      <c r="V406" s="4">
        <v>470.22159699999997</v>
      </c>
      <c r="W406" s="4">
        <v>481.12222000000003</v>
      </c>
      <c r="X406" s="4"/>
      <c r="Y406" s="4"/>
      <c r="Z406" s="4"/>
      <c r="AA406" s="4"/>
      <c r="AB406" s="4"/>
      <c r="AC406" s="4"/>
      <c r="AD406" s="4"/>
      <c r="AE406" s="4"/>
    </row>
    <row r="407" spans="1:31" x14ac:dyDescent="0.35">
      <c r="A407" t="s">
        <v>168</v>
      </c>
      <c r="B407" t="s">
        <v>115</v>
      </c>
      <c r="C407" t="s">
        <v>163</v>
      </c>
      <c r="D407" t="s">
        <v>0</v>
      </c>
      <c r="E407" s="4"/>
      <c r="F407" s="4">
        <v>343.65120000000002</v>
      </c>
      <c r="G407" s="4">
        <v>346.70589999999999</v>
      </c>
      <c r="H407" s="4">
        <v>387.36849999999998</v>
      </c>
      <c r="I407" s="4">
        <v>423.38189999999997</v>
      </c>
      <c r="J407" s="4">
        <v>452.7525</v>
      </c>
      <c r="K407" s="4">
        <v>474.65769999999998</v>
      </c>
      <c r="L407" s="4">
        <v>490.3777</v>
      </c>
      <c r="M407" s="4">
        <v>503.21010000000001</v>
      </c>
      <c r="N407" s="4">
        <v>514.14750000000004</v>
      </c>
      <c r="O407" s="4">
        <v>523.7423</v>
      </c>
      <c r="P407" s="4">
        <v>532.6549</v>
      </c>
      <c r="Q407" s="4">
        <v>539.35749999999996</v>
      </c>
      <c r="R407" s="4">
        <v>544.36239999999998</v>
      </c>
      <c r="S407" s="4">
        <v>547.88469999999995</v>
      </c>
      <c r="T407" s="4">
        <v>550.33550000000002</v>
      </c>
      <c r="U407" s="4">
        <v>552.20619999999997</v>
      </c>
      <c r="V407" s="4">
        <v>553.62530000000004</v>
      </c>
      <c r="W407" s="4">
        <v>554.12270000000001</v>
      </c>
      <c r="X407" s="4"/>
      <c r="Y407" s="4"/>
      <c r="Z407" s="4"/>
      <c r="AA407" s="4"/>
      <c r="AB407" s="4"/>
      <c r="AC407" s="4"/>
      <c r="AD407" s="4"/>
      <c r="AE407" s="4"/>
    </row>
    <row r="408" spans="1:31" x14ac:dyDescent="0.35">
      <c r="A408" t="s">
        <v>168</v>
      </c>
      <c r="B408" t="s">
        <v>115</v>
      </c>
      <c r="C408" t="s">
        <v>163</v>
      </c>
      <c r="D408" t="s">
        <v>130</v>
      </c>
      <c r="E408" s="4"/>
      <c r="F408" s="4">
        <v>60.209531591979001</v>
      </c>
      <c r="G408" s="4">
        <v>60.483092411079902</v>
      </c>
      <c r="H408" s="4">
        <v>66.152065123243403</v>
      </c>
      <c r="I408" s="4">
        <v>71.070143220686106</v>
      </c>
      <c r="J408" s="4">
        <v>74.714370724472005</v>
      </c>
      <c r="K408" s="4">
        <v>76.972176302911095</v>
      </c>
      <c r="L408" s="4">
        <v>78.191066902164707</v>
      </c>
      <c r="M408" s="4">
        <v>78.786995834800507</v>
      </c>
      <c r="N408" s="4">
        <v>79.259402339732304</v>
      </c>
      <c r="O408" s="4">
        <v>79.500898544129299</v>
      </c>
      <c r="P408" s="4">
        <v>79.527295834041198</v>
      </c>
      <c r="Q408" s="4">
        <v>79.026809400858099</v>
      </c>
      <c r="R408" s="4">
        <v>78.143512635605006</v>
      </c>
      <c r="S408" s="4">
        <v>77.047045573215001</v>
      </c>
      <c r="T408" s="4">
        <v>75.864678165243603</v>
      </c>
      <c r="U408" s="4">
        <v>74.600704281102907</v>
      </c>
      <c r="V408" s="4">
        <v>73.172505682967895</v>
      </c>
      <c r="W408" s="4">
        <v>71.514347518646701</v>
      </c>
      <c r="X408" s="4"/>
      <c r="Y408" s="4"/>
      <c r="Z408" s="4"/>
      <c r="AA408" s="4"/>
      <c r="AB408" s="4"/>
      <c r="AC408" s="4"/>
      <c r="AD408" s="4"/>
      <c r="AE408" s="4"/>
    </row>
    <row r="409" spans="1:31" x14ac:dyDescent="0.35">
      <c r="A409" t="s">
        <v>168</v>
      </c>
      <c r="B409" t="s">
        <v>115</v>
      </c>
      <c r="C409" t="s">
        <v>163</v>
      </c>
      <c r="D409" t="s">
        <v>5</v>
      </c>
      <c r="E409" s="4"/>
      <c r="F409" s="4">
        <v>202.852869347211</v>
      </c>
      <c r="G409" s="4">
        <v>204.14146344622799</v>
      </c>
      <c r="H409" s="4">
        <v>225.252026284642</v>
      </c>
      <c r="I409" s="4">
        <v>246.56655659800501</v>
      </c>
      <c r="J409" s="4">
        <v>267.08918930398499</v>
      </c>
      <c r="K409" s="4">
        <v>284.64230790104301</v>
      </c>
      <c r="L409" s="4">
        <v>296.57543815510201</v>
      </c>
      <c r="M409" s="4">
        <v>307.65662614692701</v>
      </c>
      <c r="N409" s="4">
        <v>317.35041513759398</v>
      </c>
      <c r="O409" s="4">
        <v>324.77514222880001</v>
      </c>
      <c r="P409" s="4">
        <v>326.73223538244798</v>
      </c>
      <c r="Q409" s="4">
        <v>325.25704809286998</v>
      </c>
      <c r="R409" s="4">
        <v>322.60558150946599</v>
      </c>
      <c r="S409" s="4">
        <v>318.28650303220201</v>
      </c>
      <c r="T409" s="4">
        <v>310.27252664109602</v>
      </c>
      <c r="U409" s="4">
        <v>300.04096855310502</v>
      </c>
      <c r="V409" s="4">
        <v>291.03815863693598</v>
      </c>
      <c r="W409" s="4">
        <v>283.02316215500502</v>
      </c>
      <c r="X409" s="4"/>
      <c r="Y409" s="4"/>
      <c r="Z409" s="4"/>
      <c r="AA409" s="4"/>
      <c r="AB409" s="4"/>
      <c r="AC409" s="4"/>
      <c r="AD409" s="4"/>
      <c r="AE409" s="4"/>
    </row>
    <row r="410" spans="1:31" x14ac:dyDescent="0.35">
      <c r="A410" t="s">
        <v>168</v>
      </c>
      <c r="B410" t="s">
        <v>115</v>
      </c>
      <c r="C410" t="s">
        <v>163</v>
      </c>
      <c r="D410" t="s">
        <v>4</v>
      </c>
      <c r="E410" s="4"/>
      <c r="F410" s="4">
        <v>1.6940909</v>
      </c>
      <c r="G410" s="4">
        <v>1.698361</v>
      </c>
      <c r="H410" s="4">
        <v>1.7197114999999901</v>
      </c>
      <c r="I410" s="4">
        <v>1.7171099999999999</v>
      </c>
      <c r="J410" s="4">
        <v>1.695136</v>
      </c>
      <c r="K410" s="4">
        <v>1.6675584999999999</v>
      </c>
      <c r="L410" s="4">
        <v>1.653467</v>
      </c>
      <c r="M410" s="4">
        <v>1.63562249999999</v>
      </c>
      <c r="N410" s="4">
        <v>1.6201255000000001</v>
      </c>
      <c r="O410" s="4">
        <v>1.6126305000000001</v>
      </c>
      <c r="P410" s="4">
        <v>1.6302490000000001</v>
      </c>
      <c r="Q410" s="4">
        <v>1.65825</v>
      </c>
      <c r="R410" s="4">
        <v>1.6873929999999899</v>
      </c>
      <c r="S410" s="4">
        <v>1.721357</v>
      </c>
      <c r="T410" s="4">
        <v>1.7737164999999899</v>
      </c>
      <c r="U410" s="4">
        <v>1.84043599999999</v>
      </c>
      <c r="V410" s="4">
        <v>1.9022429999999999</v>
      </c>
      <c r="W410" s="4">
        <v>1.9578705000000001</v>
      </c>
      <c r="X410" s="4"/>
      <c r="Y410" s="4"/>
      <c r="Z410" s="4"/>
      <c r="AA410" s="4"/>
      <c r="AB410" s="4"/>
      <c r="AC410" s="4"/>
      <c r="AD410" s="4"/>
      <c r="AE410" s="4"/>
    </row>
    <row r="411" spans="1:31" x14ac:dyDescent="0.35">
      <c r="A411" t="s">
        <v>168</v>
      </c>
      <c r="B411" t="s">
        <v>115</v>
      </c>
      <c r="C411" t="s">
        <v>163</v>
      </c>
      <c r="D411" t="s">
        <v>3</v>
      </c>
      <c r="E411" s="4"/>
      <c r="F411" s="4">
        <v>5.7075880000000003</v>
      </c>
      <c r="G411" s="4">
        <v>5.732278</v>
      </c>
      <c r="H411" s="4">
        <v>5.855728</v>
      </c>
      <c r="I411" s="4">
        <v>5.9572399999999996</v>
      </c>
      <c r="J411" s="4">
        <v>6.0597780000000103</v>
      </c>
      <c r="K411" s="4">
        <v>6.166614</v>
      </c>
      <c r="L411" s="4">
        <v>6.2715310000000004</v>
      </c>
      <c r="M411" s="4">
        <v>6.3869689999999997</v>
      </c>
      <c r="N411" s="4">
        <v>6.4868959999999998</v>
      </c>
      <c r="O411" s="4">
        <v>6.587879</v>
      </c>
      <c r="P411" s="4">
        <v>6.6977620000000098</v>
      </c>
      <c r="Q411" s="4">
        <v>6.8249940000000002</v>
      </c>
      <c r="R411" s="4">
        <v>6.9661879999999998</v>
      </c>
      <c r="S411" s="4">
        <v>7.1110410000000002</v>
      </c>
      <c r="T411" s="4">
        <v>7.2541729999999998</v>
      </c>
      <c r="U411" s="4">
        <v>7.402158</v>
      </c>
      <c r="V411" s="4">
        <v>7.5660290000000003</v>
      </c>
      <c r="W411" s="4">
        <v>7.7484130000000002</v>
      </c>
      <c r="X411" s="4"/>
      <c r="Y411" s="4"/>
      <c r="Z411" s="4"/>
      <c r="AA411" s="4"/>
      <c r="AB411" s="4"/>
      <c r="AC411" s="4"/>
      <c r="AD411" s="4"/>
      <c r="AE411" s="4"/>
    </row>
    <row r="412" spans="1:31" x14ac:dyDescent="0.35">
      <c r="A412" t="s">
        <v>168</v>
      </c>
      <c r="B412" t="s">
        <v>115</v>
      </c>
      <c r="C412" t="s">
        <v>96</v>
      </c>
      <c r="D412" t="s">
        <v>0</v>
      </c>
      <c r="E412" s="4"/>
      <c r="F412" s="4">
        <v>3642.4479999999999</v>
      </c>
      <c r="G412" s="4">
        <v>3672.97</v>
      </c>
      <c r="H412" s="4">
        <v>3930.24</v>
      </c>
      <c r="I412" s="4">
        <v>4224.1099999999997</v>
      </c>
      <c r="J412" s="4">
        <v>4594.54</v>
      </c>
      <c r="K412" s="4">
        <v>4910.3</v>
      </c>
      <c r="L412" s="4">
        <v>5154.57</v>
      </c>
      <c r="M412" s="4">
        <v>5344.33</v>
      </c>
      <c r="N412" s="4">
        <v>5530.68</v>
      </c>
      <c r="O412" s="4">
        <v>5743.35</v>
      </c>
      <c r="P412" s="4">
        <v>5961.88</v>
      </c>
      <c r="Q412" s="4">
        <v>6177.67</v>
      </c>
      <c r="R412" s="4">
        <v>6388.97</v>
      </c>
      <c r="S412" s="4">
        <v>6609.08</v>
      </c>
      <c r="T412" s="4">
        <v>6840.7</v>
      </c>
      <c r="U412" s="4">
        <v>7105.03</v>
      </c>
      <c r="V412" s="4">
        <v>7389.33</v>
      </c>
      <c r="W412" s="4">
        <v>7674.77</v>
      </c>
      <c r="X412" s="4"/>
      <c r="Y412" s="4"/>
      <c r="Z412" s="4"/>
      <c r="AA412" s="4"/>
      <c r="AB412" s="4"/>
      <c r="AC412" s="4"/>
      <c r="AD412" s="4"/>
      <c r="AE412" s="4"/>
    </row>
    <row r="413" spans="1:31" x14ac:dyDescent="0.35">
      <c r="A413" t="s">
        <v>168</v>
      </c>
      <c r="B413" t="s">
        <v>115</v>
      </c>
      <c r="C413" t="s">
        <v>96</v>
      </c>
      <c r="D413" t="s">
        <v>130</v>
      </c>
      <c r="E413" s="4"/>
      <c r="F413" s="4">
        <v>24.961904882388001</v>
      </c>
      <c r="G413" s="4">
        <v>25.198464224416298</v>
      </c>
      <c r="H413" s="4">
        <v>27.110975124571102</v>
      </c>
      <c r="I413" s="4">
        <v>29.631315781351301</v>
      </c>
      <c r="J413" s="4">
        <v>32.749616857053702</v>
      </c>
      <c r="K413" s="4">
        <v>35.419486226946397</v>
      </c>
      <c r="L413" s="4">
        <v>37.4717531735661</v>
      </c>
      <c r="M413" s="4">
        <v>39.0325335140327</v>
      </c>
      <c r="N413" s="4">
        <v>40.602040575039503</v>
      </c>
      <c r="O413" s="4">
        <v>42.396413743289898</v>
      </c>
      <c r="P413" s="4">
        <v>44.248783662770897</v>
      </c>
      <c r="Q413" s="4">
        <v>45.982647746518097</v>
      </c>
      <c r="R413" s="4">
        <v>47.491806825763597</v>
      </c>
      <c r="S413" s="4">
        <v>48.844919221724901</v>
      </c>
      <c r="T413" s="4">
        <v>50.103379281658299</v>
      </c>
      <c r="U413" s="4">
        <v>51.503060269199302</v>
      </c>
      <c r="V413" s="4">
        <v>53.016094713554203</v>
      </c>
      <c r="W413" s="4">
        <v>54.514639629568897</v>
      </c>
      <c r="X413" s="4"/>
      <c r="Y413" s="4"/>
      <c r="Z413" s="4"/>
      <c r="AA413" s="4"/>
      <c r="AB413" s="4"/>
      <c r="AC413" s="4"/>
      <c r="AD413" s="4"/>
      <c r="AE413" s="4"/>
    </row>
    <row r="414" spans="1:31" x14ac:dyDescent="0.35">
      <c r="A414" t="s">
        <v>168</v>
      </c>
      <c r="B414" t="s">
        <v>115</v>
      </c>
      <c r="C414" t="s">
        <v>96</v>
      </c>
      <c r="D414" t="s">
        <v>5</v>
      </c>
      <c r="E414" s="4"/>
      <c r="F414" s="4">
        <v>79.400915691244194</v>
      </c>
      <c r="G414" s="4">
        <v>80.695606644174205</v>
      </c>
      <c r="H414" s="4">
        <v>89.880313147215205</v>
      </c>
      <c r="I414" s="4">
        <v>100.266295741671</v>
      </c>
      <c r="J414" s="4">
        <v>110.55408384662</v>
      </c>
      <c r="K414" s="4">
        <v>120.66476868404401</v>
      </c>
      <c r="L414" s="4">
        <v>130.84215653426199</v>
      </c>
      <c r="M414" s="4">
        <v>142.74947302280401</v>
      </c>
      <c r="N414" s="4">
        <v>156.082760370019</v>
      </c>
      <c r="O414" s="4">
        <v>164.238514981962</v>
      </c>
      <c r="P414" s="4">
        <v>166.946360653597</v>
      </c>
      <c r="Q414" s="4">
        <v>169.72779131411099</v>
      </c>
      <c r="R414" s="4">
        <v>174.09349630348601</v>
      </c>
      <c r="S414" s="4">
        <v>181.63584361483299</v>
      </c>
      <c r="T414" s="4">
        <v>188.408250357264</v>
      </c>
      <c r="U414" s="4">
        <v>193.04717125071599</v>
      </c>
      <c r="V414" s="4">
        <v>196.666726372895</v>
      </c>
      <c r="W414" s="4">
        <v>200.31160807278701</v>
      </c>
      <c r="X414" s="4"/>
      <c r="Y414" s="4"/>
      <c r="Z414" s="4"/>
      <c r="AA414" s="4"/>
      <c r="AB414" s="4"/>
      <c r="AC414" s="4"/>
      <c r="AD414" s="4"/>
      <c r="AE414" s="4"/>
    </row>
    <row r="415" spans="1:31" x14ac:dyDescent="0.35">
      <c r="A415" t="s">
        <v>168</v>
      </c>
      <c r="B415" t="s">
        <v>115</v>
      </c>
      <c r="C415" t="s">
        <v>96</v>
      </c>
      <c r="D415" t="s">
        <v>4</v>
      </c>
      <c r="E415" s="4"/>
      <c r="F415" s="4">
        <v>45.874130899999997</v>
      </c>
      <c r="G415" s="4">
        <v>45.516356500000001</v>
      </c>
      <c r="H415" s="4">
        <v>43.727484500000003</v>
      </c>
      <c r="I415" s="4">
        <v>42.128912499999998</v>
      </c>
      <c r="J415" s="4">
        <v>41.559206500000002</v>
      </c>
      <c r="K415" s="4">
        <v>40.693733999999999</v>
      </c>
      <c r="L415" s="4">
        <v>39.3953305</v>
      </c>
      <c r="M415" s="4">
        <v>37.438527000000001</v>
      </c>
      <c r="N415" s="4">
        <v>35.434278499999998</v>
      </c>
      <c r="O415" s="4">
        <v>34.969568500000001</v>
      </c>
      <c r="P415" s="4">
        <v>35.711350500000002</v>
      </c>
      <c r="Q415" s="4">
        <v>36.397516000000003</v>
      </c>
      <c r="R415" s="4">
        <v>36.698498999999998</v>
      </c>
      <c r="S415" s="4">
        <v>36.386430500000003</v>
      </c>
      <c r="T415" s="4">
        <v>36.307858000000003</v>
      </c>
      <c r="U415" s="4">
        <v>36.804631499999999</v>
      </c>
      <c r="V415" s="4">
        <v>37.572853000000002</v>
      </c>
      <c r="W415" s="4">
        <v>38.314155</v>
      </c>
      <c r="X415" s="4"/>
      <c r="Y415" s="4"/>
      <c r="Z415" s="4"/>
      <c r="AA415" s="4"/>
      <c r="AB415" s="4"/>
      <c r="AC415" s="4"/>
      <c r="AD415" s="4"/>
      <c r="AE415" s="4"/>
    </row>
    <row r="416" spans="1:31" x14ac:dyDescent="0.35">
      <c r="A416" t="s">
        <v>168</v>
      </c>
      <c r="B416" t="s">
        <v>115</v>
      </c>
      <c r="C416" t="s">
        <v>96</v>
      </c>
      <c r="D416" t="s">
        <v>3</v>
      </c>
      <c r="E416" s="4"/>
      <c r="F416" s="4">
        <v>145.92027400000001</v>
      </c>
      <c r="G416" s="4">
        <v>145.761661</v>
      </c>
      <c r="H416" s="4">
        <v>144.96859599999999</v>
      </c>
      <c r="I416" s="4">
        <v>142.5556</v>
      </c>
      <c r="J416" s="4">
        <v>140.29293899999999</v>
      </c>
      <c r="K416" s="4">
        <v>138.63272799999999</v>
      </c>
      <c r="L416" s="4">
        <v>137.55881600000001</v>
      </c>
      <c r="M416" s="4">
        <v>136.91988499999999</v>
      </c>
      <c r="N416" s="4">
        <v>136.21679900000001</v>
      </c>
      <c r="O416" s="4">
        <v>135.467826</v>
      </c>
      <c r="P416" s="4">
        <v>134.735455</v>
      </c>
      <c r="Q416" s="4">
        <v>134.34785299999999</v>
      </c>
      <c r="R416" s="4">
        <v>134.52783600000001</v>
      </c>
      <c r="S416" s="4">
        <v>135.30742000000001</v>
      </c>
      <c r="T416" s="4">
        <v>136.53170900000001</v>
      </c>
      <c r="U416" s="4">
        <v>137.95355000000001</v>
      </c>
      <c r="V416" s="4">
        <v>139.378995</v>
      </c>
      <c r="W416" s="4">
        <v>140.78365099999999</v>
      </c>
      <c r="X416" s="4"/>
      <c r="Y416" s="4"/>
      <c r="Z416" s="4"/>
      <c r="AA416" s="4"/>
      <c r="AB416" s="4"/>
      <c r="AC416" s="4"/>
      <c r="AD416" s="4"/>
      <c r="AE416" s="4"/>
    </row>
    <row r="417" spans="1:31" x14ac:dyDescent="0.35">
      <c r="A417" t="s">
        <v>168</v>
      </c>
      <c r="B417" t="s">
        <v>115</v>
      </c>
      <c r="C417" t="s">
        <v>164</v>
      </c>
      <c r="D417" t="s">
        <v>0</v>
      </c>
      <c r="E417" s="4"/>
      <c r="F417" s="4">
        <v>1595.6320000000001</v>
      </c>
      <c r="G417" s="4">
        <v>1599.98</v>
      </c>
      <c r="H417" s="4">
        <v>1941.87</v>
      </c>
      <c r="I417" s="4">
        <v>2402.8200000000002</v>
      </c>
      <c r="J417" s="4">
        <v>2789.47</v>
      </c>
      <c r="K417" s="4">
        <v>3098.99</v>
      </c>
      <c r="L417" s="4">
        <v>3336.84</v>
      </c>
      <c r="M417" s="4">
        <v>3515.74</v>
      </c>
      <c r="N417" s="4">
        <v>3648.43</v>
      </c>
      <c r="O417" s="4">
        <v>3732.14</v>
      </c>
      <c r="P417" s="4">
        <v>3781.93</v>
      </c>
      <c r="Q417" s="4">
        <v>3809.55</v>
      </c>
      <c r="R417" s="4">
        <v>3823.21</v>
      </c>
      <c r="S417" s="4">
        <v>3832.19</v>
      </c>
      <c r="T417" s="4">
        <v>3837.75</v>
      </c>
      <c r="U417" s="4">
        <v>3838.35</v>
      </c>
      <c r="V417" s="4">
        <v>3831.56</v>
      </c>
      <c r="W417" s="4">
        <v>3815.96</v>
      </c>
      <c r="X417" s="4"/>
      <c r="Y417" s="4"/>
      <c r="Z417" s="4"/>
      <c r="AA417" s="4"/>
      <c r="AB417" s="4"/>
      <c r="AC417" s="4"/>
      <c r="AD417" s="4"/>
      <c r="AE417" s="4"/>
    </row>
    <row r="418" spans="1:31" x14ac:dyDescent="0.35">
      <c r="A418" t="s">
        <v>168</v>
      </c>
      <c r="B418" t="s">
        <v>115</v>
      </c>
      <c r="C418" t="s">
        <v>164</v>
      </c>
      <c r="D418" t="s">
        <v>130</v>
      </c>
      <c r="E418" s="4"/>
      <c r="F418" s="4">
        <v>44.7773062342185</v>
      </c>
      <c r="G418" s="4">
        <v>44.1617821974951</v>
      </c>
      <c r="H418" s="4">
        <v>49.530386324617197</v>
      </c>
      <c r="I418" s="4">
        <v>57.188562458872603</v>
      </c>
      <c r="J418" s="4">
        <v>62.451997696225398</v>
      </c>
      <c r="K418" s="4">
        <v>65.768248413354499</v>
      </c>
      <c r="L418" s="4">
        <v>67.831094630479498</v>
      </c>
      <c r="M418" s="4">
        <v>69.117284979215697</v>
      </c>
      <c r="N418" s="4">
        <v>69.892191740115095</v>
      </c>
      <c r="O418" s="4">
        <v>70.058414173899905</v>
      </c>
      <c r="P418" s="4">
        <v>69.897284575150593</v>
      </c>
      <c r="Q418" s="4">
        <v>69.452561114124507</v>
      </c>
      <c r="R418" s="4">
        <v>68.781736719197497</v>
      </c>
      <c r="S418" s="4">
        <v>67.9950270278365</v>
      </c>
      <c r="T418" s="4">
        <v>67.105831075751695</v>
      </c>
      <c r="U418" s="4">
        <v>66.120489107125906</v>
      </c>
      <c r="V418" s="4">
        <v>65.083294101084704</v>
      </c>
      <c r="W418" s="4">
        <v>63.987635903047398</v>
      </c>
      <c r="X418" s="4"/>
      <c r="Y418" s="4"/>
      <c r="Z418" s="4"/>
      <c r="AA418" s="4"/>
      <c r="AB418" s="4"/>
      <c r="AC418" s="4"/>
      <c r="AD418" s="4"/>
      <c r="AE418" s="4"/>
    </row>
    <row r="419" spans="1:31" x14ac:dyDescent="0.35">
      <c r="A419" t="s">
        <v>168</v>
      </c>
      <c r="B419" t="s">
        <v>115</v>
      </c>
      <c r="C419" t="s">
        <v>164</v>
      </c>
      <c r="D419" t="s">
        <v>5</v>
      </c>
      <c r="E419" s="4"/>
      <c r="F419" s="4">
        <v>138.80405429151301</v>
      </c>
      <c r="G419" s="4">
        <v>136.85558390592399</v>
      </c>
      <c r="H419" s="4">
        <v>153.28697052462101</v>
      </c>
      <c r="I419" s="4">
        <v>178.22304322881601</v>
      </c>
      <c r="J419" s="4">
        <v>199.415494353789</v>
      </c>
      <c r="K419" s="4">
        <v>217.906670250876</v>
      </c>
      <c r="L419" s="4">
        <v>236.57875823589899</v>
      </c>
      <c r="M419" s="4">
        <v>249.58336692060999</v>
      </c>
      <c r="N419" s="4">
        <v>255.63881483753801</v>
      </c>
      <c r="O419" s="4">
        <v>258.37846594579099</v>
      </c>
      <c r="P419" s="4">
        <v>255.60721675930299</v>
      </c>
      <c r="Q419" s="4">
        <v>251.89764645916901</v>
      </c>
      <c r="R419" s="4">
        <v>248.75669151602801</v>
      </c>
      <c r="S419" s="4">
        <v>247.10826890507801</v>
      </c>
      <c r="T419" s="4">
        <v>244.859880524457</v>
      </c>
      <c r="U419" s="4">
        <v>243.28850685470101</v>
      </c>
      <c r="V419" s="4">
        <v>241.220656248414</v>
      </c>
      <c r="W419" s="4">
        <v>239.130463390942</v>
      </c>
      <c r="X419" s="4"/>
      <c r="Y419" s="4"/>
      <c r="Z419" s="4"/>
      <c r="AA419" s="4"/>
      <c r="AB419" s="4"/>
      <c r="AC419" s="4"/>
      <c r="AD419" s="4"/>
      <c r="AE419" s="4"/>
    </row>
    <row r="420" spans="1:31" x14ac:dyDescent="0.35">
      <c r="A420" t="s">
        <v>168</v>
      </c>
      <c r="B420" t="s">
        <v>115</v>
      </c>
      <c r="C420" t="s">
        <v>164</v>
      </c>
      <c r="D420" t="s">
        <v>4</v>
      </c>
      <c r="E420" s="4"/>
      <c r="F420" s="4">
        <v>11.495571999999999</v>
      </c>
      <c r="G420" s="4">
        <v>11.69101</v>
      </c>
      <c r="H420" s="4">
        <v>12.668200000000001</v>
      </c>
      <c r="I420" s="4">
        <v>13.482094999999999</v>
      </c>
      <c r="J420" s="4">
        <v>13.988231000000001</v>
      </c>
      <c r="K420" s="4">
        <v>14.221639</v>
      </c>
      <c r="L420" s="4">
        <v>14.104563000000001</v>
      </c>
      <c r="M420" s="4">
        <v>14.0864355</v>
      </c>
      <c r="N420" s="4">
        <v>14.271815500000001</v>
      </c>
      <c r="O420" s="4">
        <v>14.444470000000001</v>
      </c>
      <c r="P420" s="4">
        <v>14.7958655</v>
      </c>
      <c r="Q420" s="4">
        <v>15.123404499999999</v>
      </c>
      <c r="R420" s="4">
        <v>15.369275</v>
      </c>
      <c r="S420" s="4">
        <v>15.508141500000001</v>
      </c>
      <c r="T420" s="4">
        <v>15.673249500000001</v>
      </c>
      <c r="U420" s="4">
        <v>15.7769475</v>
      </c>
      <c r="V420" s="4">
        <v>15.884046</v>
      </c>
      <c r="W420" s="4">
        <v>15.957649</v>
      </c>
      <c r="X420" s="4"/>
      <c r="Y420" s="4"/>
      <c r="Z420" s="4"/>
      <c r="AA420" s="4"/>
      <c r="AB420" s="4"/>
      <c r="AC420" s="4"/>
      <c r="AD420" s="4"/>
      <c r="AE420" s="4"/>
    </row>
    <row r="421" spans="1:31" x14ac:dyDescent="0.35">
      <c r="A421" t="s">
        <v>168</v>
      </c>
      <c r="B421" t="s">
        <v>115</v>
      </c>
      <c r="C421" t="s">
        <v>164</v>
      </c>
      <c r="D421" t="s">
        <v>3</v>
      </c>
      <c r="E421" s="4"/>
      <c r="F421" s="4">
        <v>35.634836800000002</v>
      </c>
      <c r="G421" s="4">
        <v>36.229968999999997</v>
      </c>
      <c r="H421" s="4">
        <v>39.205629999999999</v>
      </c>
      <c r="I421" s="4">
        <v>42.015743999999998</v>
      </c>
      <c r="J421" s="4">
        <v>44.665824999999899</v>
      </c>
      <c r="K421" s="4">
        <v>47.11985</v>
      </c>
      <c r="L421" s="4">
        <v>49.193368</v>
      </c>
      <c r="M421" s="4">
        <v>50.866292000000001</v>
      </c>
      <c r="N421" s="4">
        <v>52.200823999999997</v>
      </c>
      <c r="O421" s="4">
        <v>53.271830999999999</v>
      </c>
      <c r="P421" s="4">
        <v>54.106966</v>
      </c>
      <c r="Q421" s="4">
        <v>54.851108999999902</v>
      </c>
      <c r="R421" s="4">
        <v>55.584668000000001</v>
      </c>
      <c r="S421" s="4">
        <v>56.359856999999998</v>
      </c>
      <c r="T421" s="4">
        <v>57.189515999999998</v>
      </c>
      <c r="U421" s="4">
        <v>58.050840999999998</v>
      </c>
      <c r="V421" s="4">
        <v>58.871635999999903</v>
      </c>
      <c r="W421" s="4">
        <v>59.635896000000002</v>
      </c>
      <c r="X421" s="4"/>
      <c r="Y421" s="4"/>
      <c r="Z421" s="4"/>
      <c r="AA421" s="4"/>
      <c r="AB421" s="4"/>
      <c r="AC421" s="4"/>
      <c r="AD421" s="4"/>
      <c r="AE421" s="4"/>
    </row>
    <row r="422" spans="1:31" x14ac:dyDescent="0.35">
      <c r="A422" t="s">
        <v>168</v>
      </c>
      <c r="B422" t="s">
        <v>115</v>
      </c>
      <c r="C422" t="s">
        <v>165</v>
      </c>
      <c r="D422" t="s">
        <v>0</v>
      </c>
      <c r="E422" s="4"/>
      <c r="F422" s="4">
        <v>743.7296</v>
      </c>
      <c r="G422" s="4">
        <v>739.93700000000001</v>
      </c>
      <c r="H422" s="4">
        <v>813.18</v>
      </c>
      <c r="I422" s="4">
        <v>877.93700000000001</v>
      </c>
      <c r="J422" s="4">
        <v>985.67700000000002</v>
      </c>
      <c r="K422" s="4">
        <v>1124.47</v>
      </c>
      <c r="L422" s="4">
        <v>1282.3800000000001</v>
      </c>
      <c r="M422" s="4">
        <v>1448.83</v>
      </c>
      <c r="N422" s="4">
        <v>1621.74</v>
      </c>
      <c r="O422" s="4">
        <v>1796.71</v>
      </c>
      <c r="P422" s="4">
        <v>1969.38</v>
      </c>
      <c r="Q422" s="4">
        <v>2138.4299999999998</v>
      </c>
      <c r="R422" s="4">
        <v>2304.4499999999998</v>
      </c>
      <c r="S422" s="4">
        <v>2469.04</v>
      </c>
      <c r="T422" s="4">
        <v>2633.59</v>
      </c>
      <c r="U422" s="4">
        <v>2797.77</v>
      </c>
      <c r="V422" s="4">
        <v>2959.3</v>
      </c>
      <c r="W422" s="4">
        <v>3118.28</v>
      </c>
      <c r="X422" s="4"/>
      <c r="Y422" s="4"/>
      <c r="Z422" s="4"/>
      <c r="AA422" s="4"/>
      <c r="AB422" s="4"/>
      <c r="AC422" s="4"/>
      <c r="AD422" s="4"/>
      <c r="AE422" s="4"/>
    </row>
    <row r="423" spans="1:31" x14ac:dyDescent="0.35">
      <c r="A423" t="s">
        <v>168</v>
      </c>
      <c r="B423" t="s">
        <v>115</v>
      </c>
      <c r="C423" t="s">
        <v>165</v>
      </c>
      <c r="D423" t="s">
        <v>130</v>
      </c>
      <c r="E423" s="4"/>
      <c r="F423" s="4">
        <v>12.8206190348376</v>
      </c>
      <c r="G423" s="4">
        <v>12.65581966015</v>
      </c>
      <c r="H423" s="4">
        <v>13.3868392050768</v>
      </c>
      <c r="I423" s="4">
        <v>13.9489053065269</v>
      </c>
      <c r="J423" s="4">
        <v>15.196289003376</v>
      </c>
      <c r="K423" s="4">
        <v>16.902445410935002</v>
      </c>
      <c r="L423" s="4">
        <v>18.918472033978698</v>
      </c>
      <c r="M423" s="4">
        <v>21.1238957022539</v>
      </c>
      <c r="N423" s="4">
        <v>23.461575546919899</v>
      </c>
      <c r="O423" s="4">
        <v>25.859855189647</v>
      </c>
      <c r="P423" s="4">
        <v>28.269629605811701</v>
      </c>
      <c r="Q423" s="4">
        <v>30.689140205081301</v>
      </c>
      <c r="R423" s="4">
        <v>33.118487484303003</v>
      </c>
      <c r="S423" s="4">
        <v>35.583898974609397</v>
      </c>
      <c r="T423" s="4">
        <v>38.063408624426998</v>
      </c>
      <c r="U423" s="4">
        <v>40.555823976907199</v>
      </c>
      <c r="V423" s="4">
        <v>43.045489393308102</v>
      </c>
      <c r="W423" s="4">
        <v>45.5389797649255</v>
      </c>
      <c r="X423" s="4"/>
      <c r="Y423" s="4"/>
      <c r="Z423" s="4"/>
      <c r="AA423" s="4"/>
      <c r="AB423" s="4"/>
      <c r="AC423" s="4"/>
      <c r="AD423" s="4"/>
      <c r="AE423" s="4"/>
    </row>
    <row r="424" spans="1:31" x14ac:dyDescent="0.35">
      <c r="A424" t="s">
        <v>168</v>
      </c>
      <c r="B424" t="s">
        <v>115</v>
      </c>
      <c r="C424" t="s">
        <v>165</v>
      </c>
      <c r="D424" t="s">
        <v>5</v>
      </c>
      <c r="E424" s="4"/>
      <c r="F424" s="4">
        <v>44.863695017483202</v>
      </c>
      <c r="G424" s="4">
        <v>44.159770044080602</v>
      </c>
      <c r="H424" s="4">
        <v>46.0783874298331</v>
      </c>
      <c r="I424" s="4">
        <v>48.1613549693907</v>
      </c>
      <c r="J424" s="4">
        <v>52.6369823721271</v>
      </c>
      <c r="K424" s="4">
        <v>58.166067803994899</v>
      </c>
      <c r="L424" s="4">
        <v>64.501657696827905</v>
      </c>
      <c r="M424" s="4">
        <v>72.603627530456905</v>
      </c>
      <c r="N424" s="4">
        <v>81.887391934990205</v>
      </c>
      <c r="O424" s="4">
        <v>90.906250636402206</v>
      </c>
      <c r="P424" s="4">
        <v>98.863356040911597</v>
      </c>
      <c r="Q424" s="4">
        <v>106.195222905905</v>
      </c>
      <c r="R424" s="4">
        <v>114.688207780822</v>
      </c>
      <c r="S424" s="4">
        <v>123.638044347231</v>
      </c>
      <c r="T424" s="4">
        <v>132.709331044371</v>
      </c>
      <c r="U424" s="4">
        <v>141.620687411349</v>
      </c>
      <c r="V424" s="4">
        <v>150.585515493076</v>
      </c>
      <c r="W424" s="4">
        <v>159.60168879047501</v>
      </c>
      <c r="X424" s="4"/>
      <c r="Y424" s="4"/>
      <c r="Z424" s="4"/>
      <c r="AA424" s="4"/>
      <c r="AB424" s="4"/>
      <c r="AC424" s="4"/>
      <c r="AD424" s="4"/>
      <c r="AE424" s="4"/>
    </row>
    <row r="425" spans="1:31" x14ac:dyDescent="0.35">
      <c r="A425" t="s">
        <v>168</v>
      </c>
      <c r="B425" t="s">
        <v>115</v>
      </c>
      <c r="C425" t="s">
        <v>165</v>
      </c>
      <c r="D425" t="s">
        <v>4</v>
      </c>
      <c r="E425" s="4"/>
      <c r="F425" s="4">
        <v>16.577537800000002</v>
      </c>
      <c r="G425" s="4">
        <v>16.755907000000001</v>
      </c>
      <c r="H425" s="4">
        <v>17.647753000000002</v>
      </c>
      <c r="I425" s="4">
        <v>18.229075999999999</v>
      </c>
      <c r="J425" s="4">
        <v>18.7259405</v>
      </c>
      <c r="K425" s="4">
        <v>19.332061499999998</v>
      </c>
      <c r="L425" s="4">
        <v>19.881349499999999</v>
      </c>
      <c r="M425" s="4">
        <v>19.955338999999999</v>
      </c>
      <c r="N425" s="4">
        <v>19.804514000000001</v>
      </c>
      <c r="O425" s="4">
        <v>19.7644275</v>
      </c>
      <c r="P425" s="4">
        <v>19.920221999999999</v>
      </c>
      <c r="Q425" s="4">
        <v>20.136781500000001</v>
      </c>
      <c r="R425" s="4">
        <v>20.093173</v>
      </c>
      <c r="S425" s="4">
        <v>19.969905000000001</v>
      </c>
      <c r="T425" s="4">
        <v>19.844798999999998</v>
      </c>
      <c r="U425" s="4">
        <v>19.755376500000001</v>
      </c>
      <c r="V425" s="4">
        <v>19.651956500000001</v>
      </c>
      <c r="W425" s="4">
        <v>19.537888500000001</v>
      </c>
      <c r="X425" s="4"/>
      <c r="Y425" s="4"/>
      <c r="Z425" s="4"/>
      <c r="AA425" s="4"/>
      <c r="AB425" s="4"/>
      <c r="AC425" s="4"/>
      <c r="AD425" s="4"/>
      <c r="AE425" s="4"/>
    </row>
    <row r="426" spans="1:31" x14ac:dyDescent="0.35">
      <c r="A426" t="s">
        <v>168</v>
      </c>
      <c r="B426" t="s">
        <v>115</v>
      </c>
      <c r="C426" t="s">
        <v>165</v>
      </c>
      <c r="D426" t="s">
        <v>3</v>
      </c>
      <c r="E426" s="4"/>
      <c r="F426" s="4">
        <v>58.0104282</v>
      </c>
      <c r="G426" s="4">
        <v>58.466146000000002</v>
      </c>
      <c r="H426" s="4">
        <v>60.744734999999999</v>
      </c>
      <c r="I426" s="4">
        <v>62.939490999999997</v>
      </c>
      <c r="J426" s="4">
        <v>64.863006999999996</v>
      </c>
      <c r="K426" s="4">
        <v>66.527060000000006</v>
      </c>
      <c r="L426" s="4">
        <v>67.784543999999997</v>
      </c>
      <c r="M426" s="4">
        <v>68.587254000000001</v>
      </c>
      <c r="N426" s="4">
        <v>69.123234999999994</v>
      </c>
      <c r="O426" s="4">
        <v>69.478734000000003</v>
      </c>
      <c r="P426" s="4">
        <v>69.664159999999896</v>
      </c>
      <c r="Q426" s="4">
        <v>69.680349000000007</v>
      </c>
      <c r="R426" s="4">
        <v>69.581981999999996</v>
      </c>
      <c r="S426" s="4">
        <v>69.386437999999998</v>
      </c>
      <c r="T426" s="4">
        <v>69.189547000000005</v>
      </c>
      <c r="U426" s="4">
        <v>68.985652999999999</v>
      </c>
      <c r="V426" s="4">
        <v>68.748201999999907</v>
      </c>
      <c r="W426" s="4">
        <v>68.4749639999999</v>
      </c>
      <c r="X426" s="4"/>
      <c r="Y426" s="4"/>
      <c r="Z426" s="4"/>
      <c r="AA426" s="4"/>
      <c r="AB426" s="4"/>
      <c r="AC426" s="4"/>
      <c r="AD426" s="4"/>
      <c r="AE426" s="4"/>
    </row>
    <row r="427" spans="1:31" x14ac:dyDescent="0.35">
      <c r="A427" t="s">
        <v>168</v>
      </c>
      <c r="B427" t="s">
        <v>115</v>
      </c>
      <c r="C427" t="s">
        <v>166</v>
      </c>
      <c r="D427" t="s">
        <v>0</v>
      </c>
      <c r="E427" s="4"/>
      <c r="F427" s="4">
        <v>2777.73972224</v>
      </c>
      <c r="G427" s="4">
        <v>2761.1677538499998</v>
      </c>
      <c r="H427" s="4">
        <v>3200.0094858000002</v>
      </c>
      <c r="I427" s="4">
        <v>3477.5880628300001</v>
      </c>
      <c r="J427" s="4">
        <v>3732.3239152699998</v>
      </c>
      <c r="K427" s="4">
        <v>3967.2582349600002</v>
      </c>
      <c r="L427" s="4">
        <v>4169.9412116499998</v>
      </c>
      <c r="M427" s="4">
        <v>4346.3504089799999</v>
      </c>
      <c r="N427" s="4">
        <v>4505.10397921</v>
      </c>
      <c r="O427" s="4">
        <v>4655.5992020599997</v>
      </c>
      <c r="P427" s="4">
        <v>4802.4945063200003</v>
      </c>
      <c r="Q427" s="4">
        <v>4933.1611093000001</v>
      </c>
      <c r="R427" s="4">
        <v>5047.5815248999997</v>
      </c>
      <c r="S427" s="4">
        <v>5148.6485144999997</v>
      </c>
      <c r="T427" s="4">
        <v>5243.4604041000002</v>
      </c>
      <c r="U427" s="4">
        <v>5337.2108447999999</v>
      </c>
      <c r="V427" s="4">
        <v>5430.0707952000002</v>
      </c>
      <c r="W427" s="4">
        <v>5516.5903299000001</v>
      </c>
      <c r="X427" s="4"/>
      <c r="Y427" s="4"/>
      <c r="Z427" s="4"/>
      <c r="AA427" s="4"/>
      <c r="AB427" s="4"/>
      <c r="AC427" s="4"/>
      <c r="AD427" s="4"/>
      <c r="AE427" s="4"/>
    </row>
    <row r="428" spans="1:31" x14ac:dyDescent="0.35">
      <c r="A428" t="s">
        <v>168</v>
      </c>
      <c r="B428" t="s">
        <v>115</v>
      </c>
      <c r="C428" t="s">
        <v>166</v>
      </c>
      <c r="D428" t="s">
        <v>130</v>
      </c>
      <c r="E428" s="4"/>
      <c r="F428" s="4">
        <v>41.545771522674798</v>
      </c>
      <c r="G428" s="4">
        <v>41.215789974048697</v>
      </c>
      <c r="H428" s="4">
        <v>47.296196183836798</v>
      </c>
      <c r="I428" s="4">
        <v>50.919355148724101</v>
      </c>
      <c r="J428" s="4">
        <v>54.100873835533001</v>
      </c>
      <c r="K428" s="4">
        <v>56.806773426140801</v>
      </c>
      <c r="L428" s="4">
        <v>58.895858848081701</v>
      </c>
      <c r="M428" s="4">
        <v>60.436959936782699</v>
      </c>
      <c r="N428" s="4">
        <v>61.806978976932598</v>
      </c>
      <c r="O428" s="4">
        <v>63.015214395917198</v>
      </c>
      <c r="P428" s="4">
        <v>64.023202807384095</v>
      </c>
      <c r="Q428" s="4">
        <v>64.582763535937602</v>
      </c>
      <c r="R428" s="4">
        <v>64.756020496743503</v>
      </c>
      <c r="S428" s="4">
        <v>64.691511359154305</v>
      </c>
      <c r="T428" s="4">
        <v>64.537777691609193</v>
      </c>
      <c r="U428" s="4">
        <v>64.337006497772506</v>
      </c>
      <c r="V428" s="4">
        <v>64.035916156771407</v>
      </c>
      <c r="W428" s="4">
        <v>63.562340140638902</v>
      </c>
      <c r="X428" s="4"/>
      <c r="Y428" s="4"/>
      <c r="Z428" s="4"/>
      <c r="AA428" s="4"/>
      <c r="AB428" s="4"/>
      <c r="AC428" s="4"/>
      <c r="AD428" s="4"/>
      <c r="AE428" s="4"/>
    </row>
    <row r="429" spans="1:31" x14ac:dyDescent="0.35">
      <c r="A429" t="s">
        <v>168</v>
      </c>
      <c r="B429" t="s">
        <v>115</v>
      </c>
      <c r="C429" t="s">
        <v>166</v>
      </c>
      <c r="D429" t="s">
        <v>5</v>
      </c>
      <c r="E429" s="4"/>
      <c r="F429" s="4">
        <v>143.40330835911499</v>
      </c>
      <c r="G429" s="4">
        <v>142.46757055210901</v>
      </c>
      <c r="H429" s="4">
        <v>164.64731924443899</v>
      </c>
      <c r="I429" s="4">
        <v>181.37788612896301</v>
      </c>
      <c r="J429" s="4">
        <v>197.50409354588601</v>
      </c>
      <c r="K429" s="4">
        <v>211.53540897977501</v>
      </c>
      <c r="L429" s="4">
        <v>222.59355136995401</v>
      </c>
      <c r="M429" s="4">
        <v>234.547553861262</v>
      </c>
      <c r="N429" s="4">
        <v>244.86051165991199</v>
      </c>
      <c r="O429" s="4">
        <v>253.49273320561699</v>
      </c>
      <c r="P429" s="4">
        <v>258.08329784330101</v>
      </c>
      <c r="Q429" s="4">
        <v>258.97011496380497</v>
      </c>
      <c r="R429" s="4">
        <v>260.48768270535498</v>
      </c>
      <c r="S429" s="4">
        <v>262.22662329946598</v>
      </c>
      <c r="T429" s="4">
        <v>261.04920273460499</v>
      </c>
      <c r="U429" s="4">
        <v>257.335027572694</v>
      </c>
      <c r="V429" s="4">
        <v>253.903170649788</v>
      </c>
      <c r="W429" s="4">
        <v>250.83618235382301</v>
      </c>
      <c r="X429" s="4"/>
      <c r="Y429" s="4"/>
      <c r="Z429" s="4"/>
      <c r="AA429" s="4"/>
      <c r="AB429" s="4"/>
      <c r="AC429" s="4"/>
      <c r="AD429" s="4"/>
      <c r="AE429" s="4"/>
    </row>
    <row r="430" spans="1:31" x14ac:dyDescent="0.35">
      <c r="A430" t="s">
        <v>168</v>
      </c>
      <c r="B430" t="s">
        <v>115</v>
      </c>
      <c r="C430" t="s">
        <v>166</v>
      </c>
      <c r="D430" t="s">
        <v>4</v>
      </c>
      <c r="E430" s="4"/>
      <c r="F430" s="4">
        <v>19.370123005</v>
      </c>
      <c r="G430" s="4">
        <v>19.381026455000001</v>
      </c>
      <c r="H430" s="4">
        <v>19.435539554999998</v>
      </c>
      <c r="I430" s="4">
        <v>19.173164584999999</v>
      </c>
      <c r="J430" s="4">
        <v>18.897450925000001</v>
      </c>
      <c r="K430" s="4">
        <v>18.754582289999998</v>
      </c>
      <c r="L430" s="4">
        <v>18.733432239999999</v>
      </c>
      <c r="M430" s="4">
        <v>18.530785495</v>
      </c>
      <c r="N430" s="4">
        <v>18.3986546</v>
      </c>
      <c r="O430" s="4">
        <v>18.36580932</v>
      </c>
      <c r="P430" s="4">
        <v>18.608311915000002</v>
      </c>
      <c r="Q430" s="4">
        <v>19.049152100000001</v>
      </c>
      <c r="R430" s="4">
        <v>19.377428800000001</v>
      </c>
      <c r="S430" s="4">
        <v>19.634347000000002</v>
      </c>
      <c r="T430" s="4">
        <v>20.086100049999999</v>
      </c>
      <c r="U430" s="4">
        <v>20.740320100000002</v>
      </c>
      <c r="V430" s="4">
        <v>21.38638435</v>
      </c>
      <c r="W430" s="4">
        <v>21.992801350000001</v>
      </c>
      <c r="X430" s="4"/>
      <c r="Y430" s="4"/>
      <c r="Z430" s="4"/>
      <c r="AA430" s="4"/>
      <c r="AB430" s="4"/>
      <c r="AC430" s="4"/>
      <c r="AD430" s="4"/>
      <c r="AE430" s="4"/>
    </row>
    <row r="431" spans="1:31" x14ac:dyDescent="0.35">
      <c r="A431" t="s">
        <v>168</v>
      </c>
      <c r="B431" t="s">
        <v>115</v>
      </c>
      <c r="C431" t="s">
        <v>166</v>
      </c>
      <c r="D431" t="s">
        <v>3</v>
      </c>
      <c r="E431" s="4"/>
      <c r="F431" s="4">
        <v>66.859745779999997</v>
      </c>
      <c r="G431" s="4">
        <v>66.992959630000001</v>
      </c>
      <c r="H431" s="4">
        <v>67.658918560000004</v>
      </c>
      <c r="I431" s="4">
        <v>68.295995750000003</v>
      </c>
      <c r="J431" s="4">
        <v>68.988237170000005</v>
      </c>
      <c r="K431" s="4">
        <v>69.837767499999998</v>
      </c>
      <c r="L431" s="4">
        <v>70.801942499999996</v>
      </c>
      <c r="M431" s="4">
        <v>71.915437399999902</v>
      </c>
      <c r="N431" s="4">
        <v>72.889891300000002</v>
      </c>
      <c r="O431" s="4">
        <v>73.880557999999994</v>
      </c>
      <c r="P431" s="4">
        <v>75.011781600000006</v>
      </c>
      <c r="Q431" s="4">
        <v>76.385103999999998</v>
      </c>
      <c r="R431" s="4">
        <v>77.947679400000098</v>
      </c>
      <c r="S431" s="4">
        <v>79.587698700000004</v>
      </c>
      <c r="T431" s="4">
        <v>81.246373700000007</v>
      </c>
      <c r="U431" s="4">
        <v>82.957090100000002</v>
      </c>
      <c r="V431" s="4">
        <v>84.797268799999898</v>
      </c>
      <c r="W431" s="4">
        <v>86.790233299999898</v>
      </c>
      <c r="X431" s="4"/>
      <c r="Y431" s="4"/>
      <c r="Z431" s="4"/>
      <c r="AA431" s="4"/>
      <c r="AB431" s="4"/>
      <c r="AC431" s="4"/>
      <c r="AD431" s="4"/>
      <c r="AE431" s="4"/>
    </row>
    <row r="432" spans="1:31" x14ac:dyDescent="0.35">
      <c r="A432" t="s">
        <v>168</v>
      </c>
      <c r="B432" t="s">
        <v>115</v>
      </c>
      <c r="C432" t="s">
        <v>1</v>
      </c>
      <c r="D432" t="s">
        <v>0</v>
      </c>
      <c r="E432" s="4"/>
      <c r="F432" s="4">
        <v>19411.5</v>
      </c>
      <c r="G432" s="4">
        <v>19690.7</v>
      </c>
      <c r="H432" s="4">
        <v>22456.799999999999</v>
      </c>
      <c r="I432" s="4">
        <v>24565.8</v>
      </c>
      <c r="J432" s="4">
        <v>26048</v>
      </c>
      <c r="K432" s="4">
        <v>27135.3</v>
      </c>
      <c r="L432" s="4">
        <v>28061.3</v>
      </c>
      <c r="M432" s="4">
        <v>28991.200000000001</v>
      </c>
      <c r="N432" s="4">
        <v>29976.6</v>
      </c>
      <c r="O432" s="4">
        <v>30980</v>
      </c>
      <c r="P432" s="4">
        <v>31992.7</v>
      </c>
      <c r="Q432" s="4">
        <v>32967.5</v>
      </c>
      <c r="R432" s="4">
        <v>33929.5</v>
      </c>
      <c r="S432" s="4">
        <v>34904.699999999997</v>
      </c>
      <c r="T432" s="4">
        <v>35919.5</v>
      </c>
      <c r="U432" s="4">
        <v>36988.699999999997</v>
      </c>
      <c r="V432" s="4">
        <v>38118.1</v>
      </c>
      <c r="W432" s="4">
        <v>39307.699999999997</v>
      </c>
      <c r="X432" s="4"/>
      <c r="Y432" s="4"/>
      <c r="Z432" s="4"/>
      <c r="AA432" s="4"/>
      <c r="AB432" s="4"/>
      <c r="AC432" s="4"/>
      <c r="AD432" s="4"/>
      <c r="AE432" s="4"/>
    </row>
    <row r="433" spans="1:31" x14ac:dyDescent="0.35">
      <c r="A433" t="s">
        <v>168</v>
      </c>
      <c r="B433" t="s">
        <v>115</v>
      </c>
      <c r="C433" t="s">
        <v>1</v>
      </c>
      <c r="D433" t="s">
        <v>130</v>
      </c>
      <c r="E433" s="4"/>
      <c r="F433" s="4">
        <v>58.058923845832801</v>
      </c>
      <c r="G433" s="4">
        <v>58.710168951781597</v>
      </c>
      <c r="H433" s="4">
        <v>65.928688966707298</v>
      </c>
      <c r="I433" s="4">
        <v>70.7458443231328</v>
      </c>
      <c r="J433" s="4">
        <v>73.578134332058596</v>
      </c>
      <c r="K433" s="4">
        <v>75.213842564546596</v>
      </c>
      <c r="L433" s="4">
        <v>76.4909590907222</v>
      </c>
      <c r="M433" s="4">
        <v>77.762044661756704</v>
      </c>
      <c r="N433" s="4">
        <v>79.179608749095607</v>
      </c>
      <c r="O433" s="4">
        <v>80.404594674624605</v>
      </c>
      <c r="P433" s="4">
        <v>81.380349223083101</v>
      </c>
      <c r="Q433" s="4">
        <v>82.018561956804305</v>
      </c>
      <c r="R433" s="4">
        <v>82.506990825758606</v>
      </c>
      <c r="S433" s="4">
        <v>83.008202001421594</v>
      </c>
      <c r="T433" s="4">
        <v>83.593363628762702</v>
      </c>
      <c r="U433" s="4">
        <v>84.227381636427907</v>
      </c>
      <c r="V433" s="4">
        <v>84.841966915641507</v>
      </c>
      <c r="W433" s="4">
        <v>85.419279489310796</v>
      </c>
      <c r="X433" s="4"/>
      <c r="Y433" s="4"/>
      <c r="Z433" s="4"/>
      <c r="AA433" s="4"/>
      <c r="AB433" s="4"/>
      <c r="AC433" s="4"/>
      <c r="AD433" s="4"/>
      <c r="AE433" s="4"/>
    </row>
    <row r="434" spans="1:31" x14ac:dyDescent="0.35">
      <c r="A434" t="s">
        <v>168</v>
      </c>
      <c r="B434" t="s">
        <v>115</v>
      </c>
      <c r="C434" t="s">
        <v>1</v>
      </c>
      <c r="D434" t="s">
        <v>5</v>
      </c>
      <c r="E434" s="4"/>
      <c r="F434" s="4">
        <v>196.105940260832</v>
      </c>
      <c r="G434" s="4">
        <v>199.136968632345</v>
      </c>
      <c r="H434" s="4">
        <v>228.318620807011</v>
      </c>
      <c r="I434" s="4">
        <v>251.33225158776</v>
      </c>
      <c r="J434" s="4">
        <v>266.32425677609098</v>
      </c>
      <c r="K434" s="4">
        <v>277.89227913436798</v>
      </c>
      <c r="L434" s="4">
        <v>286.87918147162901</v>
      </c>
      <c r="M434" s="4">
        <v>297.111585660353</v>
      </c>
      <c r="N434" s="4">
        <v>306.76505956962302</v>
      </c>
      <c r="O434" s="4">
        <v>315.50880849315502</v>
      </c>
      <c r="P434" s="4">
        <v>321.022429652038</v>
      </c>
      <c r="Q434" s="4">
        <v>326.31160351442202</v>
      </c>
      <c r="R434" s="4">
        <v>331.088987585263</v>
      </c>
      <c r="S434" s="4">
        <v>333.47275521848002</v>
      </c>
      <c r="T434" s="4">
        <v>333.73056371017202</v>
      </c>
      <c r="U434" s="4">
        <v>332.58084908519203</v>
      </c>
      <c r="V434" s="4">
        <v>332.95514137842798</v>
      </c>
      <c r="W434" s="4">
        <v>335.15435711919099</v>
      </c>
      <c r="X434" s="4"/>
      <c r="Y434" s="4"/>
      <c r="Z434" s="4"/>
      <c r="AA434" s="4"/>
      <c r="AB434" s="4"/>
      <c r="AC434" s="4"/>
      <c r="AD434" s="4"/>
      <c r="AE434" s="4"/>
    </row>
    <row r="435" spans="1:31" x14ac:dyDescent="0.35">
      <c r="A435" t="s">
        <v>168</v>
      </c>
      <c r="B435" t="s">
        <v>115</v>
      </c>
      <c r="C435" t="s">
        <v>1</v>
      </c>
      <c r="D435" t="s">
        <v>4</v>
      </c>
      <c r="E435" s="4"/>
      <c r="F435" s="4">
        <v>98.984762900000007</v>
      </c>
      <c r="G435" s="4">
        <v>98.880183500000001</v>
      </c>
      <c r="H435" s="4">
        <v>98.357286500000001</v>
      </c>
      <c r="I435" s="4">
        <v>97.742330499999994</v>
      </c>
      <c r="J435" s="4">
        <v>97.805586000000005</v>
      </c>
      <c r="K435" s="4">
        <v>97.646829499999996</v>
      </c>
      <c r="L435" s="4">
        <v>97.815742</v>
      </c>
      <c r="M435" s="4">
        <v>97.576807500000001</v>
      </c>
      <c r="N435" s="4">
        <v>97.718429999999998</v>
      </c>
      <c r="O435" s="4">
        <v>98.190602499999997</v>
      </c>
      <c r="P435" s="4">
        <v>99.658768499999994</v>
      </c>
      <c r="Q435" s="4">
        <v>101.0307315</v>
      </c>
      <c r="R435" s="4">
        <v>102.4784915</v>
      </c>
      <c r="S435" s="4">
        <v>104.67032</v>
      </c>
      <c r="T435" s="4">
        <v>107.63023800000001</v>
      </c>
      <c r="U435" s="4">
        <v>111.2171675</v>
      </c>
      <c r="V435" s="4">
        <v>114.484191</v>
      </c>
      <c r="W435" s="4">
        <v>117.28237799999999</v>
      </c>
      <c r="X435" s="4"/>
      <c r="Y435" s="4"/>
      <c r="Z435" s="4"/>
      <c r="AA435" s="4"/>
      <c r="AB435" s="4"/>
      <c r="AC435" s="4"/>
      <c r="AD435" s="4"/>
      <c r="AE435" s="4"/>
    </row>
    <row r="436" spans="1:31" x14ac:dyDescent="0.35">
      <c r="A436" t="s">
        <v>168</v>
      </c>
      <c r="B436" t="s">
        <v>115</v>
      </c>
      <c r="C436" t="s">
        <v>1</v>
      </c>
      <c r="D436" t="s">
        <v>3</v>
      </c>
      <c r="E436" s="4"/>
      <c r="F436" s="4">
        <v>334.34136760000001</v>
      </c>
      <c r="G436" s="4">
        <v>335.38823600000001</v>
      </c>
      <c r="H436" s="4">
        <v>340.62257799999998</v>
      </c>
      <c r="I436" s="4">
        <v>347.240184</v>
      </c>
      <c r="J436" s="4">
        <v>354.01821799999999</v>
      </c>
      <c r="K436" s="4">
        <v>360.77534500000002</v>
      </c>
      <c r="L436" s="4">
        <v>366.85773499999999</v>
      </c>
      <c r="M436" s="4">
        <v>372.81941499999999</v>
      </c>
      <c r="N436" s="4">
        <v>378.58989800000001</v>
      </c>
      <c r="O436" s="4">
        <v>385.30136399999998</v>
      </c>
      <c r="P436" s="4">
        <v>393.12561699999998</v>
      </c>
      <c r="Q436" s="4">
        <v>401.95169499999997</v>
      </c>
      <c r="R436" s="4">
        <v>411.23182000000003</v>
      </c>
      <c r="S436" s="4">
        <v>420.49700100000001</v>
      </c>
      <c r="T436" s="4">
        <v>429.69320099999999</v>
      </c>
      <c r="U436" s="4">
        <v>439.15291300000001</v>
      </c>
      <c r="V436" s="4">
        <v>449.28354899999999</v>
      </c>
      <c r="W436" s="4">
        <v>460.173631</v>
      </c>
      <c r="X436" s="4"/>
      <c r="Y436" s="4"/>
      <c r="Z436" s="4"/>
      <c r="AA436" s="4"/>
      <c r="AB436" s="4"/>
      <c r="AC436" s="4"/>
      <c r="AD436" s="4"/>
      <c r="AE436" s="4"/>
    </row>
    <row r="437" spans="1:31" x14ac:dyDescent="0.35">
      <c r="A437" t="s">
        <v>168</v>
      </c>
      <c r="B437" t="s">
        <v>116</v>
      </c>
      <c r="C437" t="s">
        <v>146</v>
      </c>
      <c r="D437" t="s">
        <v>0</v>
      </c>
      <c r="E437" s="4"/>
      <c r="F437" s="4">
        <v>2210.4794000000002</v>
      </c>
      <c r="G437" s="4">
        <v>2262.4250000000002</v>
      </c>
      <c r="H437" s="4">
        <v>2781.6590000000001</v>
      </c>
      <c r="I437" s="4">
        <v>3465.8919999999998</v>
      </c>
      <c r="J437" s="4">
        <v>4282.2870000000003</v>
      </c>
      <c r="K437" s="4">
        <v>5183.1549999999997</v>
      </c>
      <c r="L437" s="4">
        <v>6161.5020000000004</v>
      </c>
      <c r="M437" s="4">
        <v>7279.8720000000003</v>
      </c>
      <c r="N437" s="4">
        <v>8582.5259999999998</v>
      </c>
      <c r="O437" s="4">
        <v>10062.686</v>
      </c>
      <c r="P437" s="4">
        <v>11707.342000000001</v>
      </c>
      <c r="Q437" s="4">
        <v>13480.099</v>
      </c>
      <c r="R437" s="4">
        <v>15416.053</v>
      </c>
      <c r="S437" s="4">
        <v>17519.348000000002</v>
      </c>
      <c r="T437" s="4">
        <v>19800.589</v>
      </c>
      <c r="U437" s="4">
        <v>22288.917000000001</v>
      </c>
      <c r="V437" s="4">
        <v>25002.612000000001</v>
      </c>
      <c r="W437" s="4">
        <v>27948.361000000001</v>
      </c>
      <c r="X437" s="4"/>
      <c r="Y437" s="4"/>
      <c r="Z437" s="4"/>
      <c r="AA437" s="4"/>
      <c r="AB437" s="4"/>
      <c r="AC437" s="4"/>
      <c r="AD437" s="4"/>
      <c r="AE437" s="4"/>
    </row>
    <row r="438" spans="1:31" x14ac:dyDescent="0.35">
      <c r="A438" t="s">
        <v>168</v>
      </c>
      <c r="B438" t="s">
        <v>116</v>
      </c>
      <c r="C438" t="s">
        <v>146</v>
      </c>
      <c r="D438" t="s">
        <v>130</v>
      </c>
      <c r="E438" s="4"/>
      <c r="F438" s="4">
        <v>10.972885387632999</v>
      </c>
      <c r="G438" s="4">
        <v>11.045011610827901</v>
      </c>
      <c r="H438" s="4">
        <v>12.5427246660688</v>
      </c>
      <c r="I438" s="4">
        <v>14.5094696350227</v>
      </c>
      <c r="J438" s="4">
        <v>16.706559324164498</v>
      </c>
      <c r="K438" s="4">
        <v>18.882223020297801</v>
      </c>
      <c r="L438" s="4">
        <v>21.082223632539201</v>
      </c>
      <c r="M438" s="4">
        <v>23.5349508667903</v>
      </c>
      <c r="N438" s="4">
        <v>26.371681566030102</v>
      </c>
      <c r="O438" s="4">
        <v>29.5320427702828</v>
      </c>
      <c r="P438" s="4">
        <v>33.010692168624601</v>
      </c>
      <c r="Q438" s="4">
        <v>36.682130656332497</v>
      </c>
      <c r="R438" s="4">
        <v>40.574379319408898</v>
      </c>
      <c r="S438" s="4">
        <v>44.657406571418797</v>
      </c>
      <c r="T438" s="4">
        <v>48.965866590762303</v>
      </c>
      <c r="U438" s="4">
        <v>53.568191637800901</v>
      </c>
      <c r="V438" s="4">
        <v>58.563254925342697</v>
      </c>
      <c r="W438" s="4">
        <v>63.961378939352599</v>
      </c>
      <c r="X438" s="4"/>
      <c r="Y438" s="4"/>
      <c r="Z438" s="4"/>
      <c r="AA438" s="4"/>
      <c r="AB438" s="4"/>
      <c r="AC438" s="4"/>
      <c r="AD438" s="4"/>
      <c r="AE438" s="4"/>
    </row>
    <row r="439" spans="1:31" x14ac:dyDescent="0.35">
      <c r="A439" t="s">
        <v>168</v>
      </c>
      <c r="B439" t="s">
        <v>116</v>
      </c>
      <c r="C439" t="s">
        <v>146</v>
      </c>
      <c r="D439" t="s">
        <v>5</v>
      </c>
      <c r="E439" s="4"/>
      <c r="F439" s="4">
        <v>39.4936051137107</v>
      </c>
      <c r="G439" s="4">
        <v>39.778539157907403</v>
      </c>
      <c r="H439" s="4">
        <v>45.303686649371699</v>
      </c>
      <c r="I439" s="4">
        <v>52.268942040103298</v>
      </c>
      <c r="J439" s="4">
        <v>60.192297284028498</v>
      </c>
      <c r="K439" s="4">
        <v>67.992250269640607</v>
      </c>
      <c r="L439" s="4">
        <v>76.340661894076902</v>
      </c>
      <c r="M439" s="4">
        <v>85.883121822371805</v>
      </c>
      <c r="N439" s="4">
        <v>96.556691375316902</v>
      </c>
      <c r="O439" s="4">
        <v>107.559520133608</v>
      </c>
      <c r="P439" s="4">
        <v>118.33566273014701</v>
      </c>
      <c r="Q439" s="4">
        <v>129.34748778509999</v>
      </c>
      <c r="R439" s="4">
        <v>141.72163877161199</v>
      </c>
      <c r="S439" s="4">
        <v>156.578740871581</v>
      </c>
      <c r="T439" s="4">
        <v>172.50636711426301</v>
      </c>
      <c r="U439" s="4">
        <v>189.81901104216499</v>
      </c>
      <c r="V439" s="4">
        <v>208.62261504074499</v>
      </c>
      <c r="W439" s="4">
        <v>229.49051308999901</v>
      </c>
      <c r="X439" s="4"/>
      <c r="Y439" s="4"/>
      <c r="Z439" s="4"/>
      <c r="AA439" s="4"/>
      <c r="AB439" s="4"/>
      <c r="AC439" s="4"/>
      <c r="AD439" s="4"/>
      <c r="AE439" s="4"/>
    </row>
    <row r="440" spans="1:31" x14ac:dyDescent="0.35">
      <c r="A440" t="s">
        <v>168</v>
      </c>
      <c r="B440" t="s">
        <v>116</v>
      </c>
      <c r="C440" t="s">
        <v>146</v>
      </c>
      <c r="D440" t="s">
        <v>4</v>
      </c>
      <c r="E440" s="4"/>
      <c r="F440" s="4">
        <v>55.970565200000003</v>
      </c>
      <c r="G440" s="4">
        <v>56.875517500000001</v>
      </c>
      <c r="H440" s="4">
        <v>61.400278999999998</v>
      </c>
      <c r="I440" s="4">
        <v>66.308822500000005</v>
      </c>
      <c r="J440" s="4">
        <v>71.143438500000002</v>
      </c>
      <c r="K440" s="4">
        <v>76.231555499999999</v>
      </c>
      <c r="L440" s="4">
        <v>80.710617999999997</v>
      </c>
      <c r="M440" s="4">
        <v>84.764874000000006</v>
      </c>
      <c r="N440" s="4">
        <v>88.885874999999999</v>
      </c>
      <c r="O440" s="4">
        <v>93.554582499999995</v>
      </c>
      <c r="P440" s="4">
        <v>98.933336999999995</v>
      </c>
      <c r="Q440" s="4">
        <v>104.21616400000001</v>
      </c>
      <c r="R440" s="4">
        <v>108.776988</v>
      </c>
      <c r="S440" s="4">
        <v>111.8884205</v>
      </c>
      <c r="T440" s="4">
        <v>114.7817865</v>
      </c>
      <c r="U440" s="4">
        <v>117.4219425</v>
      </c>
      <c r="V440" s="4">
        <v>119.846125</v>
      </c>
      <c r="W440" s="4">
        <v>121.784385</v>
      </c>
      <c r="X440" s="4"/>
      <c r="Y440" s="4"/>
      <c r="Z440" s="4"/>
      <c r="AA440" s="4"/>
      <c r="AB440" s="4"/>
      <c r="AC440" s="4"/>
      <c r="AD440" s="4"/>
      <c r="AE440" s="4"/>
    </row>
    <row r="441" spans="1:31" x14ac:dyDescent="0.35">
      <c r="A441" t="s">
        <v>168</v>
      </c>
      <c r="B441" t="s">
        <v>116</v>
      </c>
      <c r="C441" t="s">
        <v>146</v>
      </c>
      <c r="D441" t="s">
        <v>3</v>
      </c>
      <c r="E441" s="4"/>
      <c r="F441" s="4">
        <v>201.44923800000001</v>
      </c>
      <c r="G441" s="4">
        <v>204.836815</v>
      </c>
      <c r="H441" s="4">
        <v>221.7747</v>
      </c>
      <c r="I441" s="4">
        <v>238.87103300000001</v>
      </c>
      <c r="J441" s="4">
        <v>256.32369399999999</v>
      </c>
      <c r="K441" s="4">
        <v>274.49919399999999</v>
      </c>
      <c r="L441" s="4">
        <v>292.260537</v>
      </c>
      <c r="M441" s="4">
        <v>309.32174199999997</v>
      </c>
      <c r="N441" s="4">
        <v>325.44477599999999</v>
      </c>
      <c r="O441" s="4">
        <v>340.73789199999999</v>
      </c>
      <c r="P441" s="4">
        <v>354.65303</v>
      </c>
      <c r="Q441" s="4">
        <v>367.48407900000001</v>
      </c>
      <c r="R441" s="4">
        <v>379.94550400000003</v>
      </c>
      <c r="S441" s="4">
        <v>392.30554000000001</v>
      </c>
      <c r="T441" s="4">
        <v>404.37534099999999</v>
      </c>
      <c r="U441" s="4">
        <v>416.084925</v>
      </c>
      <c r="V441" s="4">
        <v>426.93344200000001</v>
      </c>
      <c r="W441" s="4">
        <v>436.95682399999998</v>
      </c>
      <c r="X441" s="4"/>
      <c r="Y441" s="4"/>
      <c r="Z441" s="4"/>
      <c r="AA441" s="4"/>
      <c r="AB441" s="4"/>
      <c r="AC441" s="4"/>
      <c r="AD441" s="4"/>
      <c r="AE441" s="4"/>
    </row>
    <row r="442" spans="1:31" x14ac:dyDescent="0.35">
      <c r="A442" t="s">
        <v>168</v>
      </c>
      <c r="B442" t="s">
        <v>116</v>
      </c>
      <c r="C442" t="s">
        <v>147</v>
      </c>
      <c r="D442" t="s">
        <v>0</v>
      </c>
      <c r="E442" s="4"/>
      <c r="F442" s="4">
        <v>3397.8569819999998</v>
      </c>
      <c r="G442" s="4">
        <v>3468.8104560000002</v>
      </c>
      <c r="H442" s="4">
        <v>4236.789589</v>
      </c>
      <c r="I442" s="4">
        <v>5411.4269830000003</v>
      </c>
      <c r="J442" s="4">
        <v>6996.8029299999998</v>
      </c>
      <c r="K442" s="4">
        <v>8792.1028100000003</v>
      </c>
      <c r="L442" s="4">
        <v>10817.816339999999</v>
      </c>
      <c r="M442" s="4">
        <v>13182.01396</v>
      </c>
      <c r="N442" s="4">
        <v>15974.07418</v>
      </c>
      <c r="O442" s="4">
        <v>19216.46543</v>
      </c>
      <c r="P442" s="4">
        <v>22954.792700000002</v>
      </c>
      <c r="Q442" s="4">
        <v>27196.423460000002</v>
      </c>
      <c r="R442" s="4">
        <v>32002.30157</v>
      </c>
      <c r="S442" s="4">
        <v>37381.465689999997</v>
      </c>
      <c r="T442" s="4">
        <v>43365.289709999997</v>
      </c>
      <c r="U442" s="4">
        <v>49998.918369999999</v>
      </c>
      <c r="V442" s="4">
        <v>57325.883900000001</v>
      </c>
      <c r="W442" s="4">
        <v>65380.754000000001</v>
      </c>
      <c r="X442" s="4"/>
      <c r="Y442" s="4"/>
      <c r="Z442" s="4"/>
      <c r="AA442" s="4"/>
      <c r="AB442" s="4"/>
      <c r="AC442" s="4"/>
      <c r="AD442" s="4"/>
      <c r="AE442" s="4"/>
    </row>
    <row r="443" spans="1:31" x14ac:dyDescent="0.35">
      <c r="A443" t="s">
        <v>168</v>
      </c>
      <c r="B443" t="s">
        <v>116</v>
      </c>
      <c r="C443" t="s">
        <v>147</v>
      </c>
      <c r="D443" t="s">
        <v>130</v>
      </c>
      <c r="E443" s="4"/>
      <c r="F443" s="4">
        <v>3.2410012934363799</v>
      </c>
      <c r="G443" s="4">
        <v>3.213326747849</v>
      </c>
      <c r="H443" s="4">
        <v>3.4304355798669999</v>
      </c>
      <c r="I443" s="4">
        <v>3.83934333996514</v>
      </c>
      <c r="J443" s="4">
        <v>4.3643665773718796</v>
      </c>
      <c r="K443" s="4">
        <v>4.8437800582388499</v>
      </c>
      <c r="L443" s="4">
        <v>5.3124043578796396</v>
      </c>
      <c r="M443" s="4">
        <v>5.8164705898133899</v>
      </c>
      <c r="N443" s="4">
        <v>6.3834932072129202</v>
      </c>
      <c r="O443" s="4">
        <v>7.0026974097130701</v>
      </c>
      <c r="P443" s="4">
        <v>7.6935358434998697</v>
      </c>
      <c r="Q443" s="4">
        <v>8.4521449280486198</v>
      </c>
      <c r="R443" s="4">
        <v>9.2968482798382901</v>
      </c>
      <c r="S443" s="4">
        <v>10.226943041170699</v>
      </c>
      <c r="T443" s="4">
        <v>11.247191618163001</v>
      </c>
      <c r="U443" s="4">
        <v>12.3666204897127</v>
      </c>
      <c r="V443" s="4">
        <v>13.598131268649301</v>
      </c>
      <c r="W443" s="4">
        <v>14.9542578908802</v>
      </c>
      <c r="X443" s="4"/>
      <c r="Y443" s="4"/>
      <c r="Z443" s="4"/>
      <c r="AA443" s="4"/>
      <c r="AB443" s="4"/>
      <c r="AC443" s="4"/>
      <c r="AD443" s="4"/>
      <c r="AE443" s="4"/>
    </row>
    <row r="444" spans="1:31" x14ac:dyDescent="0.35">
      <c r="A444" t="s">
        <v>168</v>
      </c>
      <c r="B444" t="s">
        <v>116</v>
      </c>
      <c r="C444" t="s">
        <v>147</v>
      </c>
      <c r="D444" t="s">
        <v>5</v>
      </c>
      <c r="E444" s="4"/>
      <c r="F444" s="4">
        <v>14.7658181428062</v>
      </c>
      <c r="G444" s="4">
        <v>14.5713552744007</v>
      </c>
      <c r="H444" s="4">
        <v>15.2534803000843</v>
      </c>
      <c r="I444" s="4">
        <v>16.787521023695</v>
      </c>
      <c r="J444" s="4">
        <v>18.8313666197587</v>
      </c>
      <c r="K444" s="4">
        <v>20.649249992052901</v>
      </c>
      <c r="L444" s="4">
        <v>22.321308799911201</v>
      </c>
      <c r="M444" s="4">
        <v>23.9876924015567</v>
      </c>
      <c r="N444" s="4">
        <v>25.729329407395898</v>
      </c>
      <c r="O444" s="4">
        <v>27.592210282521801</v>
      </c>
      <c r="P444" s="4">
        <v>29.591710497960101</v>
      </c>
      <c r="Q444" s="4">
        <v>31.790184147379399</v>
      </c>
      <c r="R444" s="4">
        <v>34.1999760419681</v>
      </c>
      <c r="S444" s="4">
        <v>36.8373322642109</v>
      </c>
      <c r="T444" s="4">
        <v>39.7026483039512</v>
      </c>
      <c r="U444" s="4">
        <v>42.970428997468098</v>
      </c>
      <c r="V444" s="4">
        <v>46.722710192619701</v>
      </c>
      <c r="W444" s="4">
        <v>51.022694133951902</v>
      </c>
      <c r="X444" s="4"/>
      <c r="Y444" s="4"/>
      <c r="Z444" s="4"/>
      <c r="AA444" s="4"/>
      <c r="AB444" s="4"/>
      <c r="AC444" s="4"/>
      <c r="AD444" s="4"/>
      <c r="AE444" s="4"/>
    </row>
    <row r="445" spans="1:31" x14ac:dyDescent="0.35">
      <c r="A445" t="s">
        <v>168</v>
      </c>
      <c r="B445" t="s">
        <v>116</v>
      </c>
      <c r="C445" t="s">
        <v>147</v>
      </c>
      <c r="D445" t="s">
        <v>4</v>
      </c>
      <c r="E445" s="4"/>
      <c r="F445" s="4">
        <v>230.11640460000001</v>
      </c>
      <c r="G445" s="4">
        <v>238.056817</v>
      </c>
      <c r="H445" s="4">
        <v>277.75887899999998</v>
      </c>
      <c r="I445" s="4">
        <v>322.34818799999999</v>
      </c>
      <c r="J445" s="4">
        <v>371.55045999999999</v>
      </c>
      <c r="K445" s="4">
        <v>425.78315500000002</v>
      </c>
      <c r="L445" s="4">
        <v>484.64077250000003</v>
      </c>
      <c r="M445" s="4">
        <v>549.53239099999996</v>
      </c>
      <c r="N445" s="4">
        <v>620.85077799999999</v>
      </c>
      <c r="O445" s="4">
        <v>696.44530950000001</v>
      </c>
      <c r="P445" s="4">
        <v>775.71699349999994</v>
      </c>
      <c r="Q445" s="4">
        <v>855.49751249999997</v>
      </c>
      <c r="R445" s="4">
        <v>935.74046750000002</v>
      </c>
      <c r="S445" s="4">
        <v>1014.7712495</v>
      </c>
      <c r="T445" s="4">
        <v>1092.251816</v>
      </c>
      <c r="U445" s="4">
        <v>1163.5657249999999</v>
      </c>
      <c r="V445" s="4">
        <v>1226.9383275</v>
      </c>
      <c r="W445" s="4">
        <v>1281.4053650000001</v>
      </c>
      <c r="X445" s="4"/>
      <c r="Y445" s="4"/>
      <c r="Z445" s="4"/>
      <c r="AA445" s="4"/>
      <c r="AB445" s="4"/>
      <c r="AC445" s="4"/>
      <c r="AD445" s="4"/>
      <c r="AE445" s="4"/>
    </row>
    <row r="446" spans="1:31" x14ac:dyDescent="0.35">
      <c r="A446" t="s">
        <v>168</v>
      </c>
      <c r="B446" t="s">
        <v>116</v>
      </c>
      <c r="C446" t="s">
        <v>147</v>
      </c>
      <c r="D446" t="s">
        <v>3</v>
      </c>
      <c r="E446" s="4"/>
      <c r="F446" s="4">
        <v>1048.3972928000001</v>
      </c>
      <c r="G446" s="4">
        <v>1079.5075409999999</v>
      </c>
      <c r="H446" s="4">
        <v>1235.0587820000001</v>
      </c>
      <c r="I446" s="4">
        <v>1409.466803</v>
      </c>
      <c r="J446" s="4">
        <v>1603.1657299999999</v>
      </c>
      <c r="K446" s="4">
        <v>1815.1325420000001</v>
      </c>
      <c r="L446" s="4">
        <v>2036.3315009999999</v>
      </c>
      <c r="M446" s="4">
        <v>2266.3252149999998</v>
      </c>
      <c r="N446" s="4">
        <v>2502.4032550000002</v>
      </c>
      <c r="O446" s="4">
        <v>2744.1519039999998</v>
      </c>
      <c r="P446" s="4">
        <v>2983.6466829999999</v>
      </c>
      <c r="Q446" s="4">
        <v>3217.69488</v>
      </c>
      <c r="R446" s="4">
        <v>3442.2742640000001</v>
      </c>
      <c r="S446" s="4">
        <v>3655.1944739999999</v>
      </c>
      <c r="T446" s="4">
        <v>3855.6549209999998</v>
      </c>
      <c r="U446" s="4">
        <v>4043.054318</v>
      </c>
      <c r="V446" s="4">
        <v>4215.7177899999997</v>
      </c>
      <c r="W446" s="4">
        <v>4372.0493839999999</v>
      </c>
      <c r="X446" s="4"/>
      <c r="Y446" s="4"/>
      <c r="Z446" s="4"/>
      <c r="AA446" s="4"/>
      <c r="AB446" s="4"/>
      <c r="AC446" s="4"/>
      <c r="AD446" s="4"/>
      <c r="AE446" s="4"/>
    </row>
    <row r="447" spans="1:31" x14ac:dyDescent="0.35">
      <c r="A447" t="s">
        <v>168</v>
      </c>
      <c r="B447" t="s">
        <v>116</v>
      </c>
      <c r="C447" t="s">
        <v>148</v>
      </c>
      <c r="D447" t="s">
        <v>0</v>
      </c>
      <c r="E447" s="4"/>
      <c r="F447" s="4">
        <v>1183.2516000000001</v>
      </c>
      <c r="G447" s="4">
        <v>1160.954</v>
      </c>
      <c r="H447" s="4">
        <v>1351.4179999999999</v>
      </c>
      <c r="I447" s="4">
        <v>1503.598</v>
      </c>
      <c r="J447" s="4">
        <v>1678.9590000000001</v>
      </c>
      <c r="K447" s="4">
        <v>1895.596</v>
      </c>
      <c r="L447" s="4">
        <v>2161.2950000000001</v>
      </c>
      <c r="M447" s="4">
        <v>2468.1889999999999</v>
      </c>
      <c r="N447" s="4">
        <v>2810.828</v>
      </c>
      <c r="O447" s="4">
        <v>3180.93</v>
      </c>
      <c r="P447" s="4">
        <v>3582.53</v>
      </c>
      <c r="Q447" s="4">
        <v>4013.4</v>
      </c>
      <c r="R447" s="4">
        <v>4468</v>
      </c>
      <c r="S447" s="4">
        <v>4944.82</v>
      </c>
      <c r="T447" s="4">
        <v>5447.7</v>
      </c>
      <c r="U447" s="4">
        <v>5981.27</v>
      </c>
      <c r="V447" s="4">
        <v>6548.95</v>
      </c>
      <c r="W447" s="4">
        <v>7154.08</v>
      </c>
      <c r="X447" s="4"/>
      <c r="Y447" s="4"/>
      <c r="Z447" s="4"/>
      <c r="AA447" s="4"/>
      <c r="AB447" s="4"/>
      <c r="AC447" s="4"/>
      <c r="AD447" s="4"/>
      <c r="AE447" s="4"/>
    </row>
    <row r="448" spans="1:31" x14ac:dyDescent="0.35">
      <c r="A448" t="s">
        <v>168</v>
      </c>
      <c r="B448" t="s">
        <v>116</v>
      </c>
      <c r="C448" t="s">
        <v>148</v>
      </c>
      <c r="D448" t="s">
        <v>130</v>
      </c>
      <c r="E448" s="4"/>
      <c r="F448" s="4">
        <v>18.551917819491099</v>
      </c>
      <c r="G448" s="4">
        <v>18.107332008497899</v>
      </c>
      <c r="H448" s="4">
        <v>20.54200531048</v>
      </c>
      <c r="I448" s="4">
        <v>22.216703008223298</v>
      </c>
      <c r="J448" s="4">
        <v>24.137949030189301</v>
      </c>
      <c r="K448" s="4">
        <v>26.5676867347496</v>
      </c>
      <c r="L448" s="4">
        <v>29.664468867525599</v>
      </c>
      <c r="M448" s="4">
        <v>33.279636051134702</v>
      </c>
      <c r="N448" s="4">
        <v>37.332050941193202</v>
      </c>
      <c r="O448" s="4">
        <v>41.727424300936498</v>
      </c>
      <c r="P448" s="4">
        <v>46.522036482788401</v>
      </c>
      <c r="Q448" s="4">
        <v>51.6681211387384</v>
      </c>
      <c r="R448" s="4">
        <v>57.095632577694502</v>
      </c>
      <c r="S448" s="4">
        <v>62.804162773333601</v>
      </c>
      <c r="T448" s="4">
        <v>68.827125242954907</v>
      </c>
      <c r="U448" s="4">
        <v>75.175799236260502</v>
      </c>
      <c r="V448" s="4">
        <v>81.826913428401298</v>
      </c>
      <c r="W448" s="4">
        <v>88.741540931869494</v>
      </c>
      <c r="X448" s="4"/>
      <c r="Y448" s="4"/>
      <c r="Z448" s="4"/>
      <c r="AA448" s="4"/>
      <c r="AB448" s="4"/>
      <c r="AC448" s="4"/>
      <c r="AD448" s="4"/>
      <c r="AE448" s="4"/>
    </row>
    <row r="449" spans="1:31" x14ac:dyDescent="0.35">
      <c r="A449" t="s">
        <v>168</v>
      </c>
      <c r="B449" t="s">
        <v>116</v>
      </c>
      <c r="C449" t="s">
        <v>148</v>
      </c>
      <c r="D449" t="s">
        <v>5</v>
      </c>
      <c r="E449" s="4"/>
      <c r="F449" s="4">
        <v>63.621390346567601</v>
      </c>
      <c r="G449" s="4">
        <v>61.934075632771503</v>
      </c>
      <c r="H449" s="4">
        <v>69.380599268099402</v>
      </c>
      <c r="I449" s="4">
        <v>74.744983234676994</v>
      </c>
      <c r="J449" s="4">
        <v>81.554863220921106</v>
      </c>
      <c r="K449" s="4">
        <v>91.021333446141895</v>
      </c>
      <c r="L449" s="4">
        <v>103.62705107167</v>
      </c>
      <c r="M449" s="4">
        <v>118.937392161007</v>
      </c>
      <c r="N449" s="4">
        <v>136.34805312194899</v>
      </c>
      <c r="O449" s="4">
        <v>155.97115053712099</v>
      </c>
      <c r="P449" s="4">
        <v>176.58440416152101</v>
      </c>
      <c r="Q449" s="4">
        <v>197.87116188295599</v>
      </c>
      <c r="R449" s="4">
        <v>220.288230484992</v>
      </c>
      <c r="S449" s="4">
        <v>244.579848953462</v>
      </c>
      <c r="T449" s="4">
        <v>268.76211358508402</v>
      </c>
      <c r="U449" s="4">
        <v>291.53926514462501</v>
      </c>
      <c r="V449" s="4">
        <v>316.25467769785303</v>
      </c>
      <c r="W449" s="4">
        <v>343.42841899353903</v>
      </c>
      <c r="X449" s="4"/>
      <c r="Y449" s="4"/>
      <c r="Z449" s="4"/>
      <c r="AA449" s="4"/>
      <c r="AB449" s="4"/>
      <c r="AC449" s="4"/>
      <c r="AD449" s="4"/>
      <c r="AE449" s="4"/>
    </row>
    <row r="450" spans="1:31" x14ac:dyDescent="0.35">
      <c r="A450" t="s">
        <v>168</v>
      </c>
      <c r="B450" t="s">
        <v>116</v>
      </c>
      <c r="C450" t="s">
        <v>148</v>
      </c>
      <c r="D450" t="s">
        <v>4</v>
      </c>
      <c r="E450" s="4"/>
      <c r="F450" s="4">
        <v>18.598329799999998</v>
      </c>
      <c r="G450" s="4">
        <v>18.744996</v>
      </c>
      <c r="H450" s="4">
        <v>19.478327</v>
      </c>
      <c r="I450" s="4">
        <v>20.116373500000002</v>
      </c>
      <c r="J450" s="4">
        <v>20.586865499999998</v>
      </c>
      <c r="K450" s="4">
        <v>20.825842999999999</v>
      </c>
      <c r="L450" s="4">
        <v>20.856475</v>
      </c>
      <c r="M450" s="4">
        <v>20.752002000000001</v>
      </c>
      <c r="N450" s="4">
        <v>20.615094500000001</v>
      </c>
      <c r="O450" s="4">
        <v>20.3943485</v>
      </c>
      <c r="P450" s="4">
        <v>20.2879185</v>
      </c>
      <c r="Q450" s="4">
        <v>20.282895</v>
      </c>
      <c r="R450" s="4">
        <v>20.282518</v>
      </c>
      <c r="S450" s="4">
        <v>20.217610000000001</v>
      </c>
      <c r="T450" s="4">
        <v>20.269597999999998</v>
      </c>
      <c r="U450" s="4">
        <v>20.516172999999998</v>
      </c>
      <c r="V450" s="4">
        <v>20.707836</v>
      </c>
      <c r="W450" s="4">
        <v>20.831357000000001</v>
      </c>
      <c r="X450" s="4"/>
      <c r="Y450" s="4"/>
      <c r="Z450" s="4"/>
      <c r="AA450" s="4"/>
      <c r="AB450" s="4"/>
      <c r="AC450" s="4"/>
      <c r="AD450" s="4"/>
      <c r="AE450" s="4"/>
    </row>
    <row r="451" spans="1:31" x14ac:dyDescent="0.35">
      <c r="A451" t="s">
        <v>168</v>
      </c>
      <c r="B451" t="s">
        <v>116</v>
      </c>
      <c r="C451" t="s">
        <v>148</v>
      </c>
      <c r="D451" t="s">
        <v>3</v>
      </c>
      <c r="E451" s="4"/>
      <c r="F451" s="4">
        <v>63.780554199999997</v>
      </c>
      <c r="G451" s="4">
        <v>64.115133</v>
      </c>
      <c r="H451" s="4">
        <v>65.788027</v>
      </c>
      <c r="I451" s="4">
        <v>67.678719000000001</v>
      </c>
      <c r="J451" s="4">
        <v>69.556820999999999</v>
      </c>
      <c r="K451" s="4">
        <v>71.349682000000001</v>
      </c>
      <c r="L451" s="4">
        <v>72.858037999999993</v>
      </c>
      <c r="M451" s="4">
        <v>74.165143999999998</v>
      </c>
      <c r="N451" s="4">
        <v>75.292621999999994</v>
      </c>
      <c r="O451" s="4">
        <v>76.231161</v>
      </c>
      <c r="P451" s="4">
        <v>77.007161999999994</v>
      </c>
      <c r="Q451" s="4">
        <v>77.676523000000003</v>
      </c>
      <c r="R451" s="4">
        <v>78.254671999999999</v>
      </c>
      <c r="S451" s="4">
        <v>78.733953</v>
      </c>
      <c r="T451" s="4">
        <v>79.150480000000002</v>
      </c>
      <c r="U451" s="4">
        <v>79.563769999999906</v>
      </c>
      <c r="V451" s="4">
        <v>80.034181000000004</v>
      </c>
      <c r="W451" s="4">
        <v>80.617035999999999</v>
      </c>
      <c r="X451" s="4"/>
      <c r="Y451" s="4"/>
      <c r="Z451" s="4"/>
      <c r="AA451" s="4"/>
      <c r="AB451" s="4"/>
      <c r="AC451" s="4"/>
      <c r="AD451" s="4"/>
      <c r="AE451" s="4"/>
    </row>
    <row r="452" spans="1:31" x14ac:dyDescent="0.35">
      <c r="A452" t="s">
        <v>168</v>
      </c>
      <c r="B452" t="s">
        <v>116</v>
      </c>
      <c r="C452" t="s">
        <v>149</v>
      </c>
      <c r="D452" t="s">
        <v>0</v>
      </c>
      <c r="E452" s="4"/>
      <c r="F452" s="4">
        <v>1094.5461</v>
      </c>
      <c r="G452" s="4">
        <v>1117.7353000000001</v>
      </c>
      <c r="H452" s="4">
        <v>1406.1969999999999</v>
      </c>
      <c r="I452" s="4">
        <v>1686.4576999999999</v>
      </c>
      <c r="J452" s="4">
        <v>2005.1115</v>
      </c>
      <c r="K452" s="4">
        <v>2316.7519000000002</v>
      </c>
      <c r="L452" s="4">
        <v>2612.5778</v>
      </c>
      <c r="M452" s="4">
        <v>2905.2554</v>
      </c>
      <c r="N452" s="4">
        <v>3218.5819999999999</v>
      </c>
      <c r="O452" s="4">
        <v>3570.1060000000002</v>
      </c>
      <c r="P452" s="4">
        <v>3970.03</v>
      </c>
      <c r="Q452" s="4">
        <v>4412.7929999999997</v>
      </c>
      <c r="R452" s="4">
        <v>4895.6480000000001</v>
      </c>
      <c r="S452" s="4">
        <v>5424.8909999999996</v>
      </c>
      <c r="T452" s="4">
        <v>6014.2879999999996</v>
      </c>
      <c r="U452" s="4">
        <v>6674.1270000000004</v>
      </c>
      <c r="V452" s="4">
        <v>7406.8680000000004</v>
      </c>
      <c r="W452" s="4">
        <v>8211.1919999999991</v>
      </c>
      <c r="X452" s="4"/>
      <c r="Y452" s="4"/>
      <c r="Z452" s="4"/>
      <c r="AA452" s="4"/>
      <c r="AB452" s="4"/>
      <c r="AC452" s="4"/>
      <c r="AD452" s="4"/>
      <c r="AE452" s="4"/>
    </row>
    <row r="453" spans="1:31" x14ac:dyDescent="0.35">
      <c r="A453" t="s">
        <v>168</v>
      </c>
      <c r="B453" t="s">
        <v>116</v>
      </c>
      <c r="C453" t="s">
        <v>149</v>
      </c>
      <c r="D453" t="s">
        <v>130</v>
      </c>
      <c r="E453" s="4"/>
      <c r="F453" s="4">
        <v>12.194233423337</v>
      </c>
      <c r="G453" s="4">
        <v>12.2856079631879</v>
      </c>
      <c r="H453" s="4">
        <v>14.485101245325801</v>
      </c>
      <c r="I453" s="4">
        <v>16.395723576936099</v>
      </c>
      <c r="J453" s="4">
        <v>18.491209339088901</v>
      </c>
      <c r="K453" s="4">
        <v>20.3006664019616</v>
      </c>
      <c r="L453" s="4">
        <v>21.829398152463199</v>
      </c>
      <c r="M453" s="4">
        <v>23.254342887039801</v>
      </c>
      <c r="N453" s="4">
        <v>24.8332384625175</v>
      </c>
      <c r="O453" s="4">
        <v>26.711299698760101</v>
      </c>
      <c r="P453" s="4">
        <v>28.935335087525399</v>
      </c>
      <c r="Q453" s="4">
        <v>31.400489752496402</v>
      </c>
      <c r="R453" s="4">
        <v>34.047756134663103</v>
      </c>
      <c r="S453" s="4">
        <v>36.908551121122301</v>
      </c>
      <c r="T453" s="4">
        <v>40.069941685436497</v>
      </c>
      <c r="U453" s="4">
        <v>43.6048013552277</v>
      </c>
      <c r="V453" s="4">
        <v>47.516085864168602</v>
      </c>
      <c r="W453" s="4">
        <v>51.805902642044899</v>
      </c>
      <c r="X453" s="4"/>
      <c r="Y453" s="4"/>
      <c r="Z453" s="4"/>
      <c r="AA453" s="4"/>
      <c r="AB453" s="4"/>
      <c r="AC453" s="4"/>
      <c r="AD453" s="4"/>
      <c r="AE453" s="4"/>
    </row>
    <row r="454" spans="1:31" x14ac:dyDescent="0.35">
      <c r="A454" t="s">
        <v>168</v>
      </c>
      <c r="B454" t="s">
        <v>116</v>
      </c>
      <c r="C454" t="s">
        <v>149</v>
      </c>
      <c r="D454" t="s">
        <v>5</v>
      </c>
      <c r="E454" s="4"/>
      <c r="F454" s="4">
        <v>42.430910675216303</v>
      </c>
      <c r="G454" s="4">
        <v>42.929931151237703</v>
      </c>
      <c r="H454" s="4">
        <v>51.626635318098202</v>
      </c>
      <c r="I454" s="4">
        <v>59.355400722003701</v>
      </c>
      <c r="J454" s="4">
        <v>66.874605663964203</v>
      </c>
      <c r="K454" s="4">
        <v>72.886227594267496</v>
      </c>
      <c r="L454" s="4">
        <v>78.262250534522806</v>
      </c>
      <c r="M454" s="4">
        <v>83.633545128781506</v>
      </c>
      <c r="N454" s="4">
        <v>90.165572101037199</v>
      </c>
      <c r="O454" s="4">
        <v>97.0060975896386</v>
      </c>
      <c r="P454" s="4">
        <v>103.200734908456</v>
      </c>
      <c r="Q454" s="4">
        <v>109.484044333814</v>
      </c>
      <c r="R454" s="4">
        <v>117.401777095741</v>
      </c>
      <c r="S454" s="4">
        <v>127.505189447962</v>
      </c>
      <c r="T454" s="4">
        <v>139.28822263074699</v>
      </c>
      <c r="U454" s="4">
        <v>152.90050857695601</v>
      </c>
      <c r="V454" s="4">
        <v>167.46605227740301</v>
      </c>
      <c r="W454" s="4">
        <v>183.565298653545</v>
      </c>
      <c r="X454" s="4"/>
      <c r="Y454" s="4"/>
      <c r="Z454" s="4"/>
      <c r="AA454" s="4"/>
      <c r="AB454" s="4"/>
      <c r="AC454" s="4"/>
      <c r="AD454" s="4"/>
      <c r="AE454" s="4"/>
    </row>
    <row r="455" spans="1:31" x14ac:dyDescent="0.35">
      <c r="A455" t="s">
        <v>168</v>
      </c>
      <c r="B455" t="s">
        <v>116</v>
      </c>
      <c r="C455" t="s">
        <v>149</v>
      </c>
      <c r="D455" t="s">
        <v>4</v>
      </c>
      <c r="E455" s="4"/>
      <c r="F455" s="4">
        <v>25.795960600000001</v>
      </c>
      <c r="G455" s="4">
        <v>26.036270500000001</v>
      </c>
      <c r="H455" s="4">
        <v>27.237819999999999</v>
      </c>
      <c r="I455" s="4">
        <v>28.412877000000002</v>
      </c>
      <c r="J455" s="4">
        <v>29.983152499999999</v>
      </c>
      <c r="K455" s="4">
        <v>31.785866500000001</v>
      </c>
      <c r="L455" s="4">
        <v>33.382349499999997</v>
      </c>
      <c r="M455" s="4">
        <v>34.737920000000003</v>
      </c>
      <c r="N455" s="4">
        <v>35.696351999999997</v>
      </c>
      <c r="O455" s="4">
        <v>36.802903000000001</v>
      </c>
      <c r="P455" s="4">
        <v>38.469009</v>
      </c>
      <c r="Q455" s="4">
        <v>40.305352499999998</v>
      </c>
      <c r="R455" s="4">
        <v>41.699947999999999</v>
      </c>
      <c r="S455" s="4">
        <v>42.546433</v>
      </c>
      <c r="T455" s="4">
        <v>43.178725999999997</v>
      </c>
      <c r="U455" s="4">
        <v>43.650129499999998</v>
      </c>
      <c r="V455" s="4">
        <v>44.229071500000003</v>
      </c>
      <c r="W455" s="4">
        <v>44.731722499999997</v>
      </c>
      <c r="X455" s="4"/>
      <c r="Y455" s="4"/>
      <c r="Z455" s="4"/>
      <c r="AA455" s="4"/>
      <c r="AB455" s="4"/>
      <c r="AC455" s="4"/>
      <c r="AD455" s="4"/>
      <c r="AE455" s="4"/>
    </row>
    <row r="456" spans="1:31" x14ac:dyDescent="0.35">
      <c r="A456" t="s">
        <v>168</v>
      </c>
      <c r="B456" t="s">
        <v>116</v>
      </c>
      <c r="C456" t="s">
        <v>149</v>
      </c>
      <c r="D456" t="s">
        <v>3</v>
      </c>
      <c r="E456" s="4"/>
      <c r="F456" s="4">
        <v>89.759320000000002</v>
      </c>
      <c r="G456" s="4">
        <v>90.979241999999999</v>
      </c>
      <c r="H456" s="4">
        <v>97.078851999999998</v>
      </c>
      <c r="I456" s="4">
        <v>102.85960799999999</v>
      </c>
      <c r="J456" s="4">
        <v>108.435931</v>
      </c>
      <c r="K456" s="4">
        <v>114.12196299999999</v>
      </c>
      <c r="L456" s="4">
        <v>119.681623</v>
      </c>
      <c r="M456" s="4">
        <v>124.933885</v>
      </c>
      <c r="N456" s="4">
        <v>129.60782399999999</v>
      </c>
      <c r="O456" s="4">
        <v>133.655271</v>
      </c>
      <c r="P456" s="4">
        <v>137.20352600000001</v>
      </c>
      <c r="Q456" s="4">
        <v>140.53261699999999</v>
      </c>
      <c r="R456" s="4">
        <v>143.78768400000001</v>
      </c>
      <c r="S456" s="4">
        <v>146.981955</v>
      </c>
      <c r="T456" s="4">
        <v>150.094753</v>
      </c>
      <c r="U456" s="4">
        <v>153.05945199999999</v>
      </c>
      <c r="V456" s="4">
        <v>155.88127399999999</v>
      </c>
      <c r="W456" s="4">
        <v>158.49915899999999</v>
      </c>
      <c r="X456" s="4"/>
      <c r="Y456" s="4"/>
      <c r="Z456" s="4"/>
      <c r="AA456" s="4"/>
      <c r="AB456" s="4"/>
      <c r="AC456" s="4"/>
      <c r="AD456" s="4"/>
      <c r="AE456" s="4"/>
    </row>
    <row r="457" spans="1:31" x14ac:dyDescent="0.35">
      <c r="A457" t="s">
        <v>168</v>
      </c>
      <c r="B457" t="s">
        <v>116</v>
      </c>
      <c r="C457" t="s">
        <v>150</v>
      </c>
      <c r="D457" t="s">
        <v>0</v>
      </c>
      <c r="E457" s="4"/>
      <c r="F457" s="4">
        <v>7233.3540000000003</v>
      </c>
      <c r="G457" s="4">
        <v>7258.32</v>
      </c>
      <c r="H457" s="4">
        <v>7916.29</v>
      </c>
      <c r="I457" s="4">
        <v>8391.14</v>
      </c>
      <c r="J457" s="4">
        <v>8920.7900000000009</v>
      </c>
      <c r="K457" s="4">
        <v>9431.09</v>
      </c>
      <c r="L457" s="4">
        <v>9907.76</v>
      </c>
      <c r="M457" s="4">
        <v>10269.85</v>
      </c>
      <c r="N457" s="4">
        <v>10493.24</v>
      </c>
      <c r="O457" s="4">
        <v>10592.96</v>
      </c>
      <c r="P457" s="4">
        <v>10599.39</v>
      </c>
      <c r="Q457" s="4">
        <v>10512.08</v>
      </c>
      <c r="R457" s="4">
        <v>10342.790000000001</v>
      </c>
      <c r="S457" s="4">
        <v>10113.969999999999</v>
      </c>
      <c r="T457" s="4">
        <v>9842.98</v>
      </c>
      <c r="U457" s="4">
        <v>9531.5</v>
      </c>
      <c r="V457" s="4">
        <v>9175.17</v>
      </c>
      <c r="W457" s="4">
        <v>8772.86</v>
      </c>
      <c r="X457" s="4"/>
      <c r="Y457" s="4"/>
      <c r="Z457" s="4"/>
      <c r="AA457" s="4"/>
      <c r="AB457" s="4"/>
      <c r="AC457" s="4"/>
      <c r="AD457" s="4"/>
      <c r="AE457" s="4"/>
    </row>
    <row r="458" spans="1:31" x14ac:dyDescent="0.35">
      <c r="A458" t="s">
        <v>168</v>
      </c>
      <c r="B458" t="s">
        <v>116</v>
      </c>
      <c r="C458" t="s">
        <v>150</v>
      </c>
      <c r="D458" t="s">
        <v>130</v>
      </c>
      <c r="E458" s="4"/>
      <c r="F458" s="4">
        <v>40.604733087181302</v>
      </c>
      <c r="G458" s="4">
        <v>40.914788405264702</v>
      </c>
      <c r="H458" s="4">
        <v>45.573957871263403</v>
      </c>
      <c r="I458" s="4">
        <v>49.500585124790803</v>
      </c>
      <c r="J458" s="4">
        <v>54.167158929875797</v>
      </c>
      <c r="K458" s="4">
        <v>59.229406213315798</v>
      </c>
      <c r="L458" s="4">
        <v>64.568678599310104</v>
      </c>
      <c r="M458" s="4">
        <v>69.589176498387701</v>
      </c>
      <c r="N458" s="4">
        <v>74.180421236467495</v>
      </c>
      <c r="O458" s="4">
        <v>78.476326981692907</v>
      </c>
      <c r="P458" s="4">
        <v>82.687113256550901</v>
      </c>
      <c r="Q458" s="4">
        <v>86.747502092008403</v>
      </c>
      <c r="R458" s="4">
        <v>90.577543443533202</v>
      </c>
      <c r="S458" s="4">
        <v>94.081971556165598</v>
      </c>
      <c r="T458" s="4">
        <v>97.235838225355707</v>
      </c>
      <c r="U458" s="4">
        <v>100.093600617009</v>
      </c>
      <c r="V458" s="4">
        <v>102.707184734272</v>
      </c>
      <c r="W458" s="4">
        <v>105.05019792393399</v>
      </c>
      <c r="X458" s="4"/>
      <c r="Y458" s="4"/>
      <c r="Z458" s="4"/>
      <c r="AA458" s="4"/>
      <c r="AB458" s="4"/>
      <c r="AC458" s="4"/>
      <c r="AD458" s="4"/>
      <c r="AE458" s="4"/>
    </row>
    <row r="459" spans="1:31" x14ac:dyDescent="0.35">
      <c r="A459" t="s">
        <v>168</v>
      </c>
      <c r="B459" t="s">
        <v>116</v>
      </c>
      <c r="C459" t="s">
        <v>150</v>
      </c>
      <c r="D459" t="s">
        <v>5</v>
      </c>
      <c r="E459" s="4"/>
      <c r="F459" s="4">
        <v>140.449092080182</v>
      </c>
      <c r="G459" s="4">
        <v>141.80696326088699</v>
      </c>
      <c r="H459" s="4">
        <v>159.60575516140199</v>
      </c>
      <c r="I459" s="4">
        <v>176.867730859652</v>
      </c>
      <c r="J459" s="4">
        <v>199.93453844335701</v>
      </c>
      <c r="K459" s="4">
        <v>230.30074717117799</v>
      </c>
      <c r="L459" s="4">
        <v>261.789340191387</v>
      </c>
      <c r="M459" s="4">
        <v>293.41666526432198</v>
      </c>
      <c r="N459" s="4">
        <v>321.576792891737</v>
      </c>
      <c r="O459" s="4">
        <v>350.71134531317398</v>
      </c>
      <c r="P459" s="4">
        <v>381.91864956459</v>
      </c>
      <c r="Q459" s="4">
        <v>410.91605516396601</v>
      </c>
      <c r="R459" s="4">
        <v>438.91759272640701</v>
      </c>
      <c r="S459" s="4">
        <v>471.26446609489301</v>
      </c>
      <c r="T459" s="4">
        <v>500.62316088450302</v>
      </c>
      <c r="U459" s="4">
        <v>523.35227903541295</v>
      </c>
      <c r="V459" s="4">
        <v>547.47993687300402</v>
      </c>
      <c r="W459" s="4">
        <v>570.74438473352495</v>
      </c>
      <c r="X459" s="4"/>
      <c r="Y459" s="4"/>
      <c r="Z459" s="4"/>
      <c r="AA459" s="4"/>
      <c r="AB459" s="4"/>
      <c r="AC459" s="4"/>
      <c r="AD459" s="4"/>
      <c r="AE459" s="4"/>
    </row>
    <row r="460" spans="1:31" x14ac:dyDescent="0.35">
      <c r="A460" t="s">
        <v>168</v>
      </c>
      <c r="B460" t="s">
        <v>116</v>
      </c>
      <c r="C460" t="s">
        <v>150</v>
      </c>
      <c r="D460" t="s">
        <v>4</v>
      </c>
      <c r="E460" s="4"/>
      <c r="F460" s="4">
        <v>51.501607399999997</v>
      </c>
      <c r="G460" s="4">
        <v>51.184510500000002</v>
      </c>
      <c r="H460" s="4">
        <v>49.599026000000002</v>
      </c>
      <c r="I460" s="4">
        <v>47.443024000000001</v>
      </c>
      <c r="J460" s="4">
        <v>44.618554000000003</v>
      </c>
      <c r="K460" s="4">
        <v>40.9511915</v>
      </c>
      <c r="L460" s="4">
        <v>37.846308000000001</v>
      </c>
      <c r="M460" s="4">
        <v>35.000909</v>
      </c>
      <c r="N460" s="4">
        <v>32.630588500000002</v>
      </c>
      <c r="O460" s="4">
        <v>30.204212500000001</v>
      </c>
      <c r="P460" s="4">
        <v>27.753004499999999</v>
      </c>
      <c r="Q460" s="4">
        <v>25.582062000000001</v>
      </c>
      <c r="R460" s="4">
        <v>23.5643095</v>
      </c>
      <c r="S460" s="4">
        <v>21.461346500000001</v>
      </c>
      <c r="T460" s="4">
        <v>19.661455499999999</v>
      </c>
      <c r="U460" s="4">
        <v>18.212398</v>
      </c>
      <c r="V460" s="4">
        <v>16.758915500000001</v>
      </c>
      <c r="W460" s="4">
        <v>15.370908999999999</v>
      </c>
      <c r="X460" s="4"/>
      <c r="Y460" s="4"/>
      <c r="Z460" s="4"/>
      <c r="AA460" s="4"/>
      <c r="AB460" s="4"/>
      <c r="AC460" s="4"/>
      <c r="AD460" s="4"/>
      <c r="AE460" s="4"/>
    </row>
    <row r="461" spans="1:31" x14ac:dyDescent="0.35">
      <c r="A461" t="s">
        <v>168</v>
      </c>
      <c r="B461" t="s">
        <v>116</v>
      </c>
      <c r="C461" t="s">
        <v>150</v>
      </c>
      <c r="D461" t="s">
        <v>3</v>
      </c>
      <c r="E461" s="4"/>
      <c r="F461" s="4">
        <v>178.14066120000001</v>
      </c>
      <c r="G461" s="4">
        <v>177.400893</v>
      </c>
      <c r="H461" s="4">
        <v>173.70205200000001</v>
      </c>
      <c r="I461" s="4">
        <v>169.51597599999999</v>
      </c>
      <c r="J461" s="4">
        <v>164.690011</v>
      </c>
      <c r="K461" s="4">
        <v>159.229859</v>
      </c>
      <c r="L461" s="4">
        <v>153.44529600000001</v>
      </c>
      <c r="M461" s="4">
        <v>147.57826600000001</v>
      </c>
      <c r="N461" s="4">
        <v>141.45565400000001</v>
      </c>
      <c r="O461" s="4">
        <v>134.98287199999999</v>
      </c>
      <c r="P461" s="4">
        <v>128.186722</v>
      </c>
      <c r="Q461" s="4">
        <v>121.180204</v>
      </c>
      <c r="R461" s="4">
        <v>114.187133</v>
      </c>
      <c r="S461" s="4">
        <v>107.50167999999999</v>
      </c>
      <c r="T461" s="4">
        <v>101.227903</v>
      </c>
      <c r="U461" s="4">
        <v>95.225868000000006</v>
      </c>
      <c r="V461" s="4">
        <v>89.333282999999994</v>
      </c>
      <c r="W461" s="4">
        <v>83.511122999999998</v>
      </c>
      <c r="X461" s="4"/>
      <c r="Y461" s="4"/>
      <c r="Z461" s="4"/>
      <c r="AA461" s="4"/>
      <c r="AB461" s="4"/>
      <c r="AC461" s="4"/>
      <c r="AD461" s="4"/>
      <c r="AE461" s="4"/>
    </row>
    <row r="462" spans="1:31" x14ac:dyDescent="0.35">
      <c r="A462" t="s">
        <v>168</v>
      </c>
      <c r="B462" t="s">
        <v>116</v>
      </c>
      <c r="C462" t="s">
        <v>151</v>
      </c>
      <c r="D462" t="s">
        <v>0</v>
      </c>
      <c r="E462" s="4"/>
      <c r="F462" s="4">
        <v>11713.5532820683</v>
      </c>
      <c r="G462" s="4">
        <v>12145.2479366936</v>
      </c>
      <c r="H462" s="4">
        <v>15022.5495547594</v>
      </c>
      <c r="I462" s="4">
        <v>18819.695723730001</v>
      </c>
      <c r="J462" s="4">
        <v>22695.789159614</v>
      </c>
      <c r="K462" s="4">
        <v>26366.333202758</v>
      </c>
      <c r="L462" s="4">
        <v>29876.631119664002</v>
      </c>
      <c r="M462" s="4">
        <v>33438.637685615002</v>
      </c>
      <c r="N462" s="4">
        <v>37232.052862042001</v>
      </c>
      <c r="O462" s="4">
        <v>41267.123779483001</v>
      </c>
      <c r="P462" s="4">
        <v>45585.996575480996</v>
      </c>
      <c r="Q462" s="4">
        <v>50153.175573646004</v>
      </c>
      <c r="R462" s="4">
        <v>55021.464401698999</v>
      </c>
      <c r="S462" s="4">
        <v>60186.176067328</v>
      </c>
      <c r="T462" s="4">
        <v>65695.389933707003</v>
      </c>
      <c r="U462" s="4">
        <v>71618.817668383999</v>
      </c>
      <c r="V462" s="4">
        <v>78037.824115402997</v>
      </c>
      <c r="W462" s="4">
        <v>85045.132790352</v>
      </c>
      <c r="X462" s="4"/>
      <c r="Y462" s="4"/>
      <c r="Z462" s="4"/>
      <c r="AA462" s="4"/>
      <c r="AB462" s="4"/>
      <c r="AC462" s="4"/>
      <c r="AD462" s="4"/>
      <c r="AE462" s="4"/>
    </row>
    <row r="463" spans="1:31" x14ac:dyDescent="0.35">
      <c r="A463" t="s">
        <v>168</v>
      </c>
      <c r="B463" t="s">
        <v>116</v>
      </c>
      <c r="C463" t="s">
        <v>151</v>
      </c>
      <c r="D463" t="s">
        <v>130</v>
      </c>
      <c r="E463" s="4"/>
      <c r="F463" s="4">
        <v>9.7460987011931905</v>
      </c>
      <c r="G463" s="4">
        <v>9.9806579188461502</v>
      </c>
      <c r="H463" s="4">
        <v>11.628116094746501</v>
      </c>
      <c r="I463" s="4">
        <v>13.7456888168745</v>
      </c>
      <c r="J463" s="4">
        <v>15.7181894617009</v>
      </c>
      <c r="K463" s="4">
        <v>17.401523954289399</v>
      </c>
      <c r="L463" s="4">
        <v>18.9131993921355</v>
      </c>
      <c r="M463" s="4">
        <v>20.39405026627</v>
      </c>
      <c r="N463" s="4">
        <v>21.950064992697499</v>
      </c>
      <c r="O463" s="4">
        <v>23.581130646702</v>
      </c>
      <c r="P463" s="4">
        <v>25.3348298020986</v>
      </c>
      <c r="Q463" s="4">
        <v>27.196708125233801</v>
      </c>
      <c r="R463" s="4">
        <v>29.199359777868501</v>
      </c>
      <c r="S463" s="4">
        <v>31.332315818887601</v>
      </c>
      <c r="T463" s="4">
        <v>33.599444607689598</v>
      </c>
      <c r="U463" s="4">
        <v>36.007441196764397</v>
      </c>
      <c r="V463" s="4">
        <v>38.581249871976603</v>
      </c>
      <c r="W463" s="4">
        <v>41.353118720242897</v>
      </c>
      <c r="X463" s="4"/>
      <c r="Y463" s="4"/>
      <c r="Z463" s="4"/>
      <c r="AA463" s="4"/>
      <c r="AB463" s="4"/>
      <c r="AC463" s="4"/>
      <c r="AD463" s="4"/>
      <c r="AE463" s="4"/>
    </row>
    <row r="464" spans="1:31" x14ac:dyDescent="0.35">
      <c r="A464" t="s">
        <v>168</v>
      </c>
      <c r="B464" t="s">
        <v>116</v>
      </c>
      <c r="C464" t="s">
        <v>151</v>
      </c>
      <c r="D464" t="s">
        <v>5</v>
      </c>
      <c r="E464" s="4"/>
      <c r="F464" s="4">
        <v>34.449023943842903</v>
      </c>
      <c r="G464" s="4">
        <v>35.211597877886902</v>
      </c>
      <c r="H464" s="4">
        <v>40.667196394821701</v>
      </c>
      <c r="I464" s="4">
        <v>48.015005284159997</v>
      </c>
      <c r="J464" s="4">
        <v>55.134661734761501</v>
      </c>
      <c r="K464" s="4">
        <v>61.3032448529828</v>
      </c>
      <c r="L464" s="4">
        <v>66.874387490162107</v>
      </c>
      <c r="M464" s="4">
        <v>72.425379641473199</v>
      </c>
      <c r="N464" s="4">
        <v>78.196341168807507</v>
      </c>
      <c r="O464" s="4">
        <v>84.464385344095803</v>
      </c>
      <c r="P464" s="4">
        <v>91.055973530327606</v>
      </c>
      <c r="Q464" s="4">
        <v>97.934502558660398</v>
      </c>
      <c r="R464" s="4">
        <v>105.0051697384</v>
      </c>
      <c r="S464" s="4">
        <v>112.325784232323</v>
      </c>
      <c r="T464" s="4">
        <v>119.748654394159</v>
      </c>
      <c r="U464" s="4">
        <v>128.01471180863001</v>
      </c>
      <c r="V464" s="4">
        <v>137.310948663836</v>
      </c>
      <c r="W464" s="4">
        <v>147.700597642764</v>
      </c>
      <c r="X464" s="4"/>
      <c r="Y464" s="4"/>
      <c r="Z464" s="4"/>
      <c r="AA464" s="4"/>
      <c r="AB464" s="4"/>
      <c r="AC464" s="4"/>
      <c r="AD464" s="4"/>
      <c r="AE464" s="4"/>
    </row>
    <row r="465" spans="1:31" x14ac:dyDescent="0.35">
      <c r="A465" t="s">
        <v>168</v>
      </c>
      <c r="B465" t="s">
        <v>116</v>
      </c>
      <c r="C465" t="s">
        <v>151</v>
      </c>
      <c r="D465" t="s">
        <v>4</v>
      </c>
      <c r="E465" s="4"/>
      <c r="F465" s="4">
        <v>340.02569423049999</v>
      </c>
      <c r="G465" s="4">
        <v>344.92180612800001</v>
      </c>
      <c r="H465" s="4">
        <v>369.4021443945</v>
      </c>
      <c r="I465" s="4">
        <v>391.954465325</v>
      </c>
      <c r="J465" s="4">
        <v>411.64284763000001</v>
      </c>
      <c r="K465" s="4">
        <v>430.096861365</v>
      </c>
      <c r="L465" s="4">
        <v>446.75745439999997</v>
      </c>
      <c r="M465" s="4">
        <v>461.69778952000001</v>
      </c>
      <c r="N465" s="4">
        <v>476.13548544000002</v>
      </c>
      <c r="O465" s="4">
        <v>488.57425068999999</v>
      </c>
      <c r="P465" s="4">
        <v>500.63707857999998</v>
      </c>
      <c r="Q465" s="4">
        <v>512.10936149500003</v>
      </c>
      <c r="R465" s="4">
        <v>523.98814780999999</v>
      </c>
      <c r="S465" s="4">
        <v>535.81799120000005</v>
      </c>
      <c r="T465" s="4">
        <v>548.61067346499999</v>
      </c>
      <c r="U465" s="4">
        <v>559.45771119999995</v>
      </c>
      <c r="V465" s="4">
        <v>568.32921827999996</v>
      </c>
      <c r="W465" s="4">
        <v>575.79410068499999</v>
      </c>
      <c r="X465" s="4"/>
      <c r="Y465" s="4"/>
      <c r="Z465" s="4"/>
      <c r="AA465" s="4"/>
      <c r="AB465" s="4"/>
      <c r="AC465" s="4"/>
      <c r="AD465" s="4"/>
      <c r="AE465" s="4"/>
    </row>
    <row r="466" spans="1:31" x14ac:dyDescent="0.35">
      <c r="A466" t="s">
        <v>168</v>
      </c>
      <c r="B466" t="s">
        <v>116</v>
      </c>
      <c r="C466" t="s">
        <v>151</v>
      </c>
      <c r="D466" t="s">
        <v>3</v>
      </c>
      <c r="E466" s="4"/>
      <c r="F466" s="4">
        <v>1201.8709887099999</v>
      </c>
      <c r="G466" s="4">
        <v>1216.87848992</v>
      </c>
      <c r="H466" s="4">
        <v>1291.9160277000001</v>
      </c>
      <c r="I466" s="4">
        <v>1369.13442276</v>
      </c>
      <c r="J466" s="4">
        <v>1443.9187932499999</v>
      </c>
      <c r="K466" s="4">
        <v>1515.1738015599999</v>
      </c>
      <c r="L466" s="4">
        <v>1579.67092189</v>
      </c>
      <c r="M466" s="4">
        <v>1639.6271093299999</v>
      </c>
      <c r="N466" s="4">
        <v>1696.21606471</v>
      </c>
      <c r="O466" s="4">
        <v>1750.0061552499999</v>
      </c>
      <c r="P466" s="4">
        <v>1799.34094413</v>
      </c>
      <c r="Q466" s="4">
        <v>1844.0899296600001</v>
      </c>
      <c r="R466" s="4">
        <v>1884.33804098</v>
      </c>
      <c r="S466" s="4">
        <v>1920.89778538</v>
      </c>
      <c r="T466" s="4">
        <v>1955.25225791</v>
      </c>
      <c r="U466" s="4">
        <v>1989.0004756799999</v>
      </c>
      <c r="V466" s="4">
        <v>2022.6878179</v>
      </c>
      <c r="W466" s="4">
        <v>2056.5591041799998</v>
      </c>
      <c r="X466" s="4"/>
      <c r="Y466" s="4"/>
      <c r="Z466" s="4"/>
      <c r="AA466" s="4"/>
      <c r="AB466" s="4"/>
      <c r="AC466" s="4"/>
      <c r="AD466" s="4"/>
      <c r="AE466" s="4"/>
    </row>
    <row r="467" spans="1:31" x14ac:dyDescent="0.35">
      <c r="A467" t="s">
        <v>168</v>
      </c>
      <c r="B467" t="s">
        <v>116</v>
      </c>
      <c r="C467" t="s">
        <v>152</v>
      </c>
      <c r="D467" t="s">
        <v>0</v>
      </c>
      <c r="E467" s="4"/>
      <c r="F467" s="4">
        <v>1375.4964</v>
      </c>
      <c r="G467" s="4">
        <v>1398.88</v>
      </c>
      <c r="H467" s="4">
        <v>1606.662</v>
      </c>
      <c r="I467" s="4">
        <v>1832.797</v>
      </c>
      <c r="J467" s="4">
        <v>2100.7959999999998</v>
      </c>
      <c r="K467" s="4">
        <v>2403.3670000000002</v>
      </c>
      <c r="L467" s="4">
        <v>2725.817</v>
      </c>
      <c r="M467" s="4">
        <v>3030.4450000000002</v>
      </c>
      <c r="N467" s="4">
        <v>3308.759</v>
      </c>
      <c r="O467" s="4">
        <v>3575.0619999999999</v>
      </c>
      <c r="P467" s="4">
        <v>3830.06</v>
      </c>
      <c r="Q467" s="4">
        <v>4064.69</v>
      </c>
      <c r="R467" s="4">
        <v>4271.5600000000004</v>
      </c>
      <c r="S467" s="4">
        <v>4446.3770000000004</v>
      </c>
      <c r="T467" s="4">
        <v>4584.95</v>
      </c>
      <c r="U467" s="4">
        <v>4685.9229999999998</v>
      </c>
      <c r="V467" s="4">
        <v>4750.2139999999999</v>
      </c>
      <c r="W467" s="4">
        <v>4778.6790000000001</v>
      </c>
      <c r="X467" s="4"/>
      <c r="Y467" s="4"/>
      <c r="Z467" s="4"/>
      <c r="AA467" s="4"/>
      <c r="AB467" s="4"/>
      <c r="AC467" s="4"/>
      <c r="AD467" s="4"/>
      <c r="AE467" s="4"/>
    </row>
    <row r="468" spans="1:31" x14ac:dyDescent="0.35">
      <c r="A468" t="s">
        <v>168</v>
      </c>
      <c r="B468" t="s">
        <v>116</v>
      </c>
      <c r="C468" t="s">
        <v>152</v>
      </c>
      <c r="D468" t="s">
        <v>130</v>
      </c>
      <c r="E468" s="4"/>
      <c r="F468" s="4">
        <v>45.317487438523003</v>
      </c>
      <c r="G468" s="4">
        <v>45.758895422239398</v>
      </c>
      <c r="H468" s="4">
        <v>50.7444949669474</v>
      </c>
      <c r="I468" s="4">
        <v>56.183973262417801</v>
      </c>
      <c r="J468" s="4">
        <v>62.870085938375802</v>
      </c>
      <c r="K468" s="4">
        <v>70.574917739772104</v>
      </c>
      <c r="L468" s="4">
        <v>78.701204359404002</v>
      </c>
      <c r="M468" s="4">
        <v>86.158705937288403</v>
      </c>
      <c r="N468" s="4">
        <v>92.934722098481203</v>
      </c>
      <c r="O468" s="4">
        <v>99.514594320690605</v>
      </c>
      <c r="P468" s="4">
        <v>106.089229726977</v>
      </c>
      <c r="Q468" s="4">
        <v>112.464915671581</v>
      </c>
      <c r="R468" s="4">
        <v>118.530497761438</v>
      </c>
      <c r="S468" s="4">
        <v>124.298535294199</v>
      </c>
      <c r="T468" s="4">
        <v>129.83119240731</v>
      </c>
      <c r="U468" s="4">
        <v>135.18399591360301</v>
      </c>
      <c r="V468" s="4">
        <v>140.35165161928401</v>
      </c>
      <c r="W468" s="4">
        <v>145.27125795819401</v>
      </c>
      <c r="X468" s="4"/>
      <c r="Y468" s="4"/>
      <c r="Z468" s="4"/>
      <c r="AA468" s="4"/>
      <c r="AB468" s="4"/>
      <c r="AC468" s="4"/>
      <c r="AD468" s="4"/>
      <c r="AE468" s="4"/>
    </row>
    <row r="469" spans="1:31" x14ac:dyDescent="0.35">
      <c r="A469" t="s">
        <v>168</v>
      </c>
      <c r="B469" t="s">
        <v>116</v>
      </c>
      <c r="C469" t="s">
        <v>152</v>
      </c>
      <c r="D469" t="s">
        <v>5</v>
      </c>
      <c r="E469" s="4"/>
      <c r="F469" s="4">
        <v>152.98752042327601</v>
      </c>
      <c r="G469" s="4">
        <v>154.72965282611599</v>
      </c>
      <c r="H469" s="4">
        <v>172.940170295255</v>
      </c>
      <c r="I469" s="4">
        <v>194.17196059281699</v>
      </c>
      <c r="J469" s="4">
        <v>218.359474657785</v>
      </c>
      <c r="K469" s="4">
        <v>247.42550250308901</v>
      </c>
      <c r="L469" s="4">
        <v>277.48251289805199</v>
      </c>
      <c r="M469" s="4">
        <v>310.83851146218001</v>
      </c>
      <c r="N469" s="4">
        <v>345.82935375892401</v>
      </c>
      <c r="O469" s="4">
        <v>382.69052787255401</v>
      </c>
      <c r="P469" s="4">
        <v>418.10949024354602</v>
      </c>
      <c r="Q469" s="4">
        <v>450.29544514407098</v>
      </c>
      <c r="R469" s="4">
        <v>485.75542094695999</v>
      </c>
      <c r="S469" s="4">
        <v>525.58054675246001</v>
      </c>
      <c r="T469" s="4">
        <v>566.54379678439295</v>
      </c>
      <c r="U469" s="4">
        <v>603.03267619579503</v>
      </c>
      <c r="V469" s="4">
        <v>639.85149648461299</v>
      </c>
      <c r="W469" s="4">
        <v>676.62227689557801</v>
      </c>
      <c r="X469" s="4"/>
      <c r="Y469" s="4"/>
      <c r="Z469" s="4"/>
      <c r="AA469" s="4"/>
      <c r="AB469" s="4"/>
      <c r="AC469" s="4"/>
      <c r="AD469" s="4"/>
      <c r="AE469" s="4"/>
    </row>
    <row r="470" spans="1:31" x14ac:dyDescent="0.35">
      <c r="A470" t="s">
        <v>168</v>
      </c>
      <c r="B470" t="s">
        <v>116</v>
      </c>
      <c r="C470" t="s">
        <v>152</v>
      </c>
      <c r="D470" t="s">
        <v>4</v>
      </c>
      <c r="E470" s="4"/>
      <c r="F470" s="4">
        <v>8.9909058999999996</v>
      </c>
      <c r="G470" s="4">
        <v>9.0408010000000001</v>
      </c>
      <c r="H470" s="4">
        <v>9.2902764999999903</v>
      </c>
      <c r="I470" s="4">
        <v>9.4390405000000008</v>
      </c>
      <c r="J470" s="4">
        <v>9.6208144999999998</v>
      </c>
      <c r="K470" s="4">
        <v>9.7134975000000008</v>
      </c>
      <c r="L470" s="4">
        <v>9.8233829999999909</v>
      </c>
      <c r="M470" s="4">
        <v>9.7492584999999998</v>
      </c>
      <c r="N470" s="4">
        <v>9.5676059999999996</v>
      </c>
      <c r="O470" s="4">
        <v>9.3419139999999992</v>
      </c>
      <c r="P470" s="4">
        <v>9.1604235000000003</v>
      </c>
      <c r="Q470" s="4">
        <v>9.02671799999999</v>
      </c>
      <c r="R470" s="4">
        <v>8.7936434999999999</v>
      </c>
      <c r="S470" s="4">
        <v>8.4599344999999992</v>
      </c>
      <c r="T470" s="4">
        <v>8.0928430000000002</v>
      </c>
      <c r="U470" s="4">
        <v>7.77059549999999</v>
      </c>
      <c r="V470" s="4">
        <v>7.4239319999999998</v>
      </c>
      <c r="W470" s="4">
        <v>7.0625505000000004</v>
      </c>
      <c r="X470" s="4"/>
      <c r="Y470" s="4"/>
      <c r="Z470" s="4"/>
      <c r="AA470" s="4"/>
      <c r="AB470" s="4"/>
      <c r="AC470" s="4"/>
      <c r="AD470" s="4"/>
      <c r="AE470" s="4"/>
    </row>
    <row r="471" spans="1:31" x14ac:dyDescent="0.35">
      <c r="A471" t="s">
        <v>168</v>
      </c>
      <c r="B471" t="s">
        <v>116</v>
      </c>
      <c r="C471" t="s">
        <v>152</v>
      </c>
      <c r="D471" t="s">
        <v>3</v>
      </c>
      <c r="E471" s="4"/>
      <c r="F471" s="4">
        <v>30.352441800000001</v>
      </c>
      <c r="G471" s="4">
        <v>30.570668000000001</v>
      </c>
      <c r="H471" s="4">
        <v>31.661798999999998</v>
      </c>
      <c r="I471" s="4">
        <v>32.621349000000002</v>
      </c>
      <c r="J471" s="4">
        <v>33.414873999999998</v>
      </c>
      <c r="K471" s="4">
        <v>34.054124000000002</v>
      </c>
      <c r="L471" s="4">
        <v>34.635010000000001</v>
      </c>
      <c r="M471" s="4">
        <v>35.172823999999999</v>
      </c>
      <c r="N471" s="4">
        <v>35.603043999999997</v>
      </c>
      <c r="O471" s="4">
        <v>35.925001999999999</v>
      </c>
      <c r="P471" s="4">
        <v>36.102251000000003</v>
      </c>
      <c r="Q471" s="4">
        <v>36.141849000000001</v>
      </c>
      <c r="R471" s="4">
        <v>36.037644999999998</v>
      </c>
      <c r="S471" s="4">
        <v>35.771757000000001</v>
      </c>
      <c r="T471" s="4">
        <v>35.314703000000002</v>
      </c>
      <c r="U471" s="4">
        <v>34.663297</v>
      </c>
      <c r="V471" s="4">
        <v>33.845087999999997</v>
      </c>
      <c r="W471" s="4">
        <v>32.894869</v>
      </c>
      <c r="X471" s="4"/>
      <c r="Y471" s="4"/>
      <c r="Z471" s="4"/>
      <c r="AA471" s="4"/>
      <c r="AB471" s="4"/>
      <c r="AC471" s="4"/>
      <c r="AD471" s="4"/>
      <c r="AE471" s="4"/>
    </row>
    <row r="472" spans="1:31" x14ac:dyDescent="0.35">
      <c r="A472" t="s">
        <v>168</v>
      </c>
      <c r="B472" t="s">
        <v>116</v>
      </c>
      <c r="C472" t="s">
        <v>87</v>
      </c>
      <c r="D472" t="s">
        <v>0</v>
      </c>
      <c r="E472" s="4"/>
      <c r="F472" s="4">
        <v>2951.884</v>
      </c>
      <c r="G472" s="4">
        <v>2935.82</v>
      </c>
      <c r="H472" s="4">
        <v>3409.83</v>
      </c>
      <c r="I472" s="4">
        <v>3707.54</v>
      </c>
      <c r="J472" s="4">
        <v>4229.1899999999996</v>
      </c>
      <c r="K472" s="4">
        <v>4946</v>
      </c>
      <c r="L472" s="4">
        <v>5863.47</v>
      </c>
      <c r="M472" s="4">
        <v>6950.99</v>
      </c>
      <c r="N472" s="4">
        <v>8188.99</v>
      </c>
      <c r="O472" s="4">
        <v>9542.5300000000007</v>
      </c>
      <c r="P472" s="4">
        <v>11011.3</v>
      </c>
      <c r="Q472" s="4">
        <v>12566</v>
      </c>
      <c r="R472" s="4">
        <v>14216.7</v>
      </c>
      <c r="S472" s="4">
        <v>15954.4</v>
      </c>
      <c r="T472" s="4">
        <v>17793.3</v>
      </c>
      <c r="U472" s="4">
        <v>19748.5</v>
      </c>
      <c r="V472" s="4">
        <v>21833.9</v>
      </c>
      <c r="W472" s="4">
        <v>24066.6</v>
      </c>
      <c r="X472" s="4"/>
      <c r="Y472" s="4"/>
      <c r="Z472" s="4"/>
      <c r="AA472" s="4"/>
      <c r="AB472" s="4"/>
      <c r="AC472" s="4"/>
      <c r="AD472" s="4"/>
      <c r="AE472" s="4"/>
    </row>
    <row r="473" spans="1:31" x14ac:dyDescent="0.35">
      <c r="A473" t="s">
        <v>168</v>
      </c>
      <c r="B473" t="s">
        <v>116</v>
      </c>
      <c r="C473" t="s">
        <v>87</v>
      </c>
      <c r="D473" t="s">
        <v>130</v>
      </c>
      <c r="E473" s="4"/>
      <c r="F473" s="4">
        <v>13.960077823833499</v>
      </c>
      <c r="G473" s="4">
        <v>13.811402894676799</v>
      </c>
      <c r="H473" s="4">
        <v>15.632065796728901</v>
      </c>
      <c r="I473" s="4">
        <v>16.556653302298201</v>
      </c>
      <c r="J473" s="4">
        <v>18.481745247933599</v>
      </c>
      <c r="K473" s="4">
        <v>21.258708258476901</v>
      </c>
      <c r="L473" s="4">
        <v>24.949943480972099</v>
      </c>
      <c r="M473" s="4">
        <v>29.433191209192898</v>
      </c>
      <c r="N473" s="4">
        <v>34.629451121007101</v>
      </c>
      <c r="O473" s="4">
        <v>40.401423043514001</v>
      </c>
      <c r="P473" s="4">
        <v>46.805009056231299</v>
      </c>
      <c r="Q473" s="4">
        <v>53.744208132405397</v>
      </c>
      <c r="R473" s="4">
        <v>61.281649927698702</v>
      </c>
      <c r="S473" s="4">
        <v>69.352423570613794</v>
      </c>
      <c r="T473" s="4">
        <v>77.948332153511998</v>
      </c>
      <c r="U473" s="4">
        <v>87.0236176858959</v>
      </c>
      <c r="V473" s="4">
        <v>96.553754138726404</v>
      </c>
      <c r="W473" s="4">
        <v>106.54707530080201</v>
      </c>
      <c r="X473" s="4"/>
      <c r="Y473" s="4"/>
      <c r="Z473" s="4"/>
      <c r="AA473" s="4"/>
      <c r="AB473" s="4"/>
      <c r="AC473" s="4"/>
      <c r="AD473" s="4"/>
      <c r="AE473" s="4"/>
    </row>
    <row r="474" spans="1:31" x14ac:dyDescent="0.35">
      <c r="A474" t="s">
        <v>168</v>
      </c>
      <c r="B474" t="s">
        <v>116</v>
      </c>
      <c r="C474" t="s">
        <v>87</v>
      </c>
      <c r="D474" t="s">
        <v>5</v>
      </c>
      <c r="E474" s="4"/>
      <c r="F474" s="4">
        <v>44.992202957877801</v>
      </c>
      <c r="G474" s="4">
        <v>44.459845145618203</v>
      </c>
      <c r="H474" s="4">
        <v>50.030914704401503</v>
      </c>
      <c r="I474" s="4">
        <v>53.444941215559503</v>
      </c>
      <c r="J474" s="4">
        <v>60.480733300736603</v>
      </c>
      <c r="K474" s="4">
        <v>70.947102652152196</v>
      </c>
      <c r="L474" s="4">
        <v>85.175318641901796</v>
      </c>
      <c r="M474" s="4">
        <v>103.532073794063</v>
      </c>
      <c r="N474" s="4">
        <v>124.99225189041999</v>
      </c>
      <c r="O474" s="4">
        <v>148.94105738422201</v>
      </c>
      <c r="P474" s="4">
        <v>175.94027135127499</v>
      </c>
      <c r="Q474" s="4">
        <v>204.440865256021</v>
      </c>
      <c r="R474" s="4">
        <v>234.01495337231401</v>
      </c>
      <c r="S474" s="4">
        <v>264.72354874042901</v>
      </c>
      <c r="T474" s="4">
        <v>296.91213581402798</v>
      </c>
      <c r="U474" s="4">
        <v>329.677973056653</v>
      </c>
      <c r="V474" s="4">
        <v>365.77347716022001</v>
      </c>
      <c r="W474" s="4">
        <v>405.13404794912799</v>
      </c>
      <c r="X474" s="4"/>
      <c r="Y474" s="4"/>
      <c r="Z474" s="4"/>
      <c r="AA474" s="4"/>
      <c r="AB474" s="4"/>
      <c r="AC474" s="4"/>
      <c r="AD474" s="4"/>
      <c r="AE474" s="4"/>
    </row>
    <row r="475" spans="1:31" x14ac:dyDescent="0.35">
      <c r="A475" t="s">
        <v>168</v>
      </c>
      <c r="B475" t="s">
        <v>116</v>
      </c>
      <c r="C475" t="s">
        <v>87</v>
      </c>
      <c r="D475" t="s">
        <v>4</v>
      </c>
      <c r="E475" s="4"/>
      <c r="F475" s="4">
        <v>65.608790099999993</v>
      </c>
      <c r="G475" s="4">
        <v>66.033068499999999</v>
      </c>
      <c r="H475" s="4">
        <v>68.154460499999999</v>
      </c>
      <c r="I475" s="4">
        <v>69.371205500000002</v>
      </c>
      <c r="J475" s="4">
        <v>69.926235500000004</v>
      </c>
      <c r="K475" s="4">
        <v>69.713910999999996</v>
      </c>
      <c r="L475" s="4">
        <v>68.8400125</v>
      </c>
      <c r="M475" s="4">
        <v>67.138518000000005</v>
      </c>
      <c r="N475" s="4">
        <v>65.515980999999996</v>
      </c>
      <c r="O475" s="4">
        <v>64.069170499999998</v>
      </c>
      <c r="P475" s="4">
        <v>62.585444000000003</v>
      </c>
      <c r="Q475" s="4">
        <v>61.465206500000001</v>
      </c>
      <c r="R475" s="4">
        <v>60.751246000000002</v>
      </c>
      <c r="S475" s="4">
        <v>60.268155499999999</v>
      </c>
      <c r="T475" s="4">
        <v>59.92783</v>
      </c>
      <c r="U475" s="4">
        <v>59.9023945</v>
      </c>
      <c r="V475" s="4">
        <v>59.692408999999998</v>
      </c>
      <c r="W475" s="4">
        <v>59.404041999999997</v>
      </c>
      <c r="X475" s="4"/>
      <c r="Y475" s="4"/>
      <c r="Z475" s="4"/>
      <c r="AA475" s="4"/>
      <c r="AB475" s="4"/>
      <c r="AC475" s="4"/>
      <c r="AD475" s="4"/>
      <c r="AE475" s="4"/>
    </row>
    <row r="476" spans="1:31" x14ac:dyDescent="0.35">
      <c r="A476" t="s">
        <v>168</v>
      </c>
      <c r="B476" t="s">
        <v>116</v>
      </c>
      <c r="C476" t="s">
        <v>87</v>
      </c>
      <c r="D476" t="s">
        <v>3</v>
      </c>
      <c r="E476" s="4"/>
      <c r="F476" s="4">
        <v>211.45182980000001</v>
      </c>
      <c r="G476" s="4">
        <v>212.56493800000001</v>
      </c>
      <c r="H476" s="4">
        <v>218.13047900000001</v>
      </c>
      <c r="I476" s="4">
        <v>223.930521</v>
      </c>
      <c r="J476" s="4">
        <v>228.83066199999999</v>
      </c>
      <c r="K476" s="4">
        <v>232.65759800000001</v>
      </c>
      <c r="L476" s="4">
        <v>235.00935000000001</v>
      </c>
      <c r="M476" s="4">
        <v>236.16161600000001</v>
      </c>
      <c r="N476" s="4">
        <v>236.474727</v>
      </c>
      <c r="O476" s="4">
        <v>236.19291799999999</v>
      </c>
      <c r="P476" s="4">
        <v>235.25900799999999</v>
      </c>
      <c r="Q476" s="4">
        <v>233.811241</v>
      </c>
      <c r="R476" s="4">
        <v>231.98951099999999</v>
      </c>
      <c r="S476" s="4">
        <v>230.04819699999999</v>
      </c>
      <c r="T476" s="4">
        <v>228.27043900000001</v>
      </c>
      <c r="U476" s="4">
        <v>226.932648</v>
      </c>
      <c r="V476" s="4">
        <v>226.13206700000001</v>
      </c>
      <c r="W476" s="4">
        <v>225.877622</v>
      </c>
      <c r="X476" s="4"/>
      <c r="Y476" s="4"/>
      <c r="Z476" s="4"/>
      <c r="AA476" s="4"/>
      <c r="AB476" s="4"/>
      <c r="AC476" s="4"/>
      <c r="AD476" s="4"/>
      <c r="AE476" s="4"/>
    </row>
    <row r="477" spans="1:31" x14ac:dyDescent="0.35">
      <c r="A477" t="s">
        <v>168</v>
      </c>
      <c r="B477" t="s">
        <v>116</v>
      </c>
      <c r="C477" t="s">
        <v>88</v>
      </c>
      <c r="D477" t="s">
        <v>0</v>
      </c>
      <c r="E477" s="4"/>
      <c r="F477" s="4">
        <v>1638.8820000000001</v>
      </c>
      <c r="G477" s="4">
        <v>1649.89</v>
      </c>
      <c r="H477" s="4">
        <v>1862.51</v>
      </c>
      <c r="I477" s="4">
        <v>2071.62</v>
      </c>
      <c r="J477" s="4">
        <v>2325.08</v>
      </c>
      <c r="K477" s="4">
        <v>2609.59</v>
      </c>
      <c r="L477" s="4">
        <v>2894.13</v>
      </c>
      <c r="M477" s="4">
        <v>3148.22</v>
      </c>
      <c r="N477" s="4">
        <v>3373.67</v>
      </c>
      <c r="O477" s="4">
        <v>3582.38</v>
      </c>
      <c r="P477" s="4">
        <v>3783.44</v>
      </c>
      <c r="Q477" s="4">
        <v>3971.06</v>
      </c>
      <c r="R477" s="4">
        <v>4133.4399999999996</v>
      </c>
      <c r="S477" s="4">
        <v>4264.83</v>
      </c>
      <c r="T477" s="4">
        <v>4363.47</v>
      </c>
      <c r="U477" s="4">
        <v>4429.43</v>
      </c>
      <c r="V477" s="4">
        <v>4463.9399999999996</v>
      </c>
      <c r="W477" s="4">
        <v>4467.3999999999996</v>
      </c>
      <c r="X477" s="4"/>
      <c r="Y477" s="4"/>
      <c r="Z477" s="4"/>
      <c r="AA477" s="4"/>
      <c r="AB477" s="4"/>
      <c r="AC477" s="4"/>
      <c r="AD477" s="4"/>
      <c r="AE477" s="4"/>
    </row>
    <row r="478" spans="1:31" x14ac:dyDescent="0.35">
      <c r="A478" t="s">
        <v>168</v>
      </c>
      <c r="B478" t="s">
        <v>116</v>
      </c>
      <c r="C478" t="s">
        <v>88</v>
      </c>
      <c r="D478" t="s">
        <v>130</v>
      </c>
      <c r="E478" s="4"/>
      <c r="F478" s="4">
        <v>43.5895334861724</v>
      </c>
      <c r="G478" s="4">
        <v>43.6961620770631</v>
      </c>
      <c r="H478" s="4">
        <v>48.302730270910899</v>
      </c>
      <c r="I478" s="4">
        <v>52.862493213629897</v>
      </c>
      <c r="J478" s="4">
        <v>58.616388225293001</v>
      </c>
      <c r="K478" s="4">
        <v>65.289273546216606</v>
      </c>
      <c r="L478" s="4">
        <v>71.998959320947506</v>
      </c>
      <c r="M478" s="4">
        <v>77.943641821605794</v>
      </c>
      <c r="N478" s="4">
        <v>83.383978690170593</v>
      </c>
      <c r="O478" s="4">
        <v>88.547792766358398</v>
      </c>
      <c r="P478" s="4">
        <v>93.709639168203907</v>
      </c>
      <c r="Q478" s="4">
        <v>98.755181273574905</v>
      </c>
      <c r="R478" s="4">
        <v>103.547918581471</v>
      </c>
      <c r="S478" s="4">
        <v>108.104873156371</v>
      </c>
      <c r="T478" s="4">
        <v>112.506715061088</v>
      </c>
      <c r="U478" s="4">
        <v>116.812462809035</v>
      </c>
      <c r="V478" s="4">
        <v>121.0308912185</v>
      </c>
      <c r="W478" s="4">
        <v>125.107547992036</v>
      </c>
      <c r="X478" s="4"/>
      <c r="Y478" s="4"/>
      <c r="Z478" s="4"/>
      <c r="AA478" s="4"/>
      <c r="AB478" s="4"/>
      <c r="AC478" s="4"/>
      <c r="AD478" s="4"/>
      <c r="AE478" s="4"/>
    </row>
    <row r="479" spans="1:31" x14ac:dyDescent="0.35">
      <c r="A479" t="s">
        <v>168</v>
      </c>
      <c r="B479" t="s">
        <v>116</v>
      </c>
      <c r="C479" t="s">
        <v>88</v>
      </c>
      <c r="D479" t="s">
        <v>5</v>
      </c>
      <c r="E479" s="4"/>
      <c r="F479" s="4">
        <v>143.53970559524501</v>
      </c>
      <c r="G479" s="4">
        <v>144.59831656180501</v>
      </c>
      <c r="H479" s="4">
        <v>163.768003227685</v>
      </c>
      <c r="I479" s="4">
        <v>184.80138369547601</v>
      </c>
      <c r="J479" s="4">
        <v>207.744539298777</v>
      </c>
      <c r="K479" s="4">
        <v>233.544182583279</v>
      </c>
      <c r="L479" s="4">
        <v>260.60500597568199</v>
      </c>
      <c r="M479" s="4">
        <v>289.36043725667099</v>
      </c>
      <c r="N479" s="4">
        <v>318.376314486534</v>
      </c>
      <c r="O479" s="4">
        <v>348.30049913886899</v>
      </c>
      <c r="P479" s="4">
        <v>378.63306741531801</v>
      </c>
      <c r="Q479" s="4">
        <v>406.13262243982302</v>
      </c>
      <c r="R479" s="4">
        <v>434.79472836216598</v>
      </c>
      <c r="S479" s="4">
        <v>466.76766323619802</v>
      </c>
      <c r="T479" s="4">
        <v>499.240065243179</v>
      </c>
      <c r="U479" s="4">
        <v>527.52514150479703</v>
      </c>
      <c r="V479" s="4">
        <v>556.92494449701701</v>
      </c>
      <c r="W479" s="4">
        <v>587.55239591935504</v>
      </c>
      <c r="X479" s="4"/>
      <c r="Y479" s="4"/>
      <c r="Z479" s="4"/>
      <c r="AA479" s="4"/>
      <c r="AB479" s="4"/>
      <c r="AC479" s="4"/>
      <c r="AD479" s="4"/>
      <c r="AE479" s="4"/>
    </row>
    <row r="480" spans="1:31" x14ac:dyDescent="0.35">
      <c r="A480" t="s">
        <v>168</v>
      </c>
      <c r="B480" t="s">
        <v>116</v>
      </c>
      <c r="C480" t="s">
        <v>88</v>
      </c>
      <c r="D480" t="s">
        <v>4</v>
      </c>
      <c r="E480" s="4"/>
      <c r="F480" s="4">
        <v>11.4176213</v>
      </c>
      <c r="G480" s="4">
        <v>11.4101605</v>
      </c>
      <c r="H480" s="4">
        <v>11.372856499999999</v>
      </c>
      <c r="I480" s="4">
        <v>11.209981000000001</v>
      </c>
      <c r="J480" s="4">
        <v>11.192015</v>
      </c>
      <c r="K480" s="4">
        <v>11.173859999999999</v>
      </c>
      <c r="L480" s="4">
        <v>11.105427499999999</v>
      </c>
      <c r="M480" s="4">
        <v>10.879925500000001</v>
      </c>
      <c r="N480" s="4">
        <v>10.5964855</v>
      </c>
      <c r="O480" s="4">
        <v>10.285314</v>
      </c>
      <c r="P480" s="4">
        <v>9.9923655</v>
      </c>
      <c r="Q480" s="4">
        <v>9.7777419999999999</v>
      </c>
      <c r="R480" s="4">
        <v>9.5066469999999992</v>
      </c>
      <c r="S480" s="4">
        <v>9.1369439999999997</v>
      </c>
      <c r="T480" s="4">
        <v>8.7402239999999995</v>
      </c>
      <c r="U480" s="4">
        <v>8.3966235000000005</v>
      </c>
      <c r="V480" s="4">
        <v>8.0153350000000003</v>
      </c>
      <c r="W480" s="4">
        <v>7.6034069999999998</v>
      </c>
      <c r="X480" s="4"/>
      <c r="Y480" s="4"/>
      <c r="Z480" s="4"/>
      <c r="AA480" s="4"/>
      <c r="AB480" s="4"/>
      <c r="AC480" s="4"/>
      <c r="AD480" s="4"/>
      <c r="AE480" s="4"/>
    </row>
    <row r="481" spans="1:31" x14ac:dyDescent="0.35">
      <c r="A481" t="s">
        <v>168</v>
      </c>
      <c r="B481" t="s">
        <v>116</v>
      </c>
      <c r="C481" t="s">
        <v>88</v>
      </c>
      <c r="D481" t="s">
        <v>3</v>
      </c>
      <c r="E481" s="4"/>
      <c r="F481" s="4">
        <v>37.598062400000003</v>
      </c>
      <c r="G481" s="4">
        <v>37.758235999999997</v>
      </c>
      <c r="H481" s="4">
        <v>38.559103999999998</v>
      </c>
      <c r="I481" s="4">
        <v>39.188844000000003</v>
      </c>
      <c r="J481" s="4">
        <v>39.666040000000002</v>
      </c>
      <c r="K481" s="4">
        <v>39.969659</v>
      </c>
      <c r="L481" s="4">
        <v>40.196831000000003</v>
      </c>
      <c r="M481" s="4">
        <v>40.390979000000002</v>
      </c>
      <c r="N481" s="4">
        <v>40.459451000000001</v>
      </c>
      <c r="O481" s="4">
        <v>40.457022000000002</v>
      </c>
      <c r="P481" s="4">
        <v>40.374074999999998</v>
      </c>
      <c r="Q481" s="4">
        <v>40.211156000000003</v>
      </c>
      <c r="R481" s="4">
        <v>39.918137000000002</v>
      </c>
      <c r="S481" s="4">
        <v>39.450857999999997</v>
      </c>
      <c r="T481" s="4">
        <v>38.784084999999997</v>
      </c>
      <c r="U481" s="4">
        <v>37.919156000000001</v>
      </c>
      <c r="V481" s="4">
        <v>36.882649999999998</v>
      </c>
      <c r="W481" s="4">
        <v>35.708477000000002</v>
      </c>
      <c r="X481" s="4"/>
      <c r="Y481" s="4"/>
      <c r="Z481" s="4"/>
      <c r="AA481" s="4"/>
      <c r="AB481" s="4"/>
      <c r="AC481" s="4"/>
      <c r="AD481" s="4"/>
      <c r="AE481" s="4"/>
    </row>
    <row r="482" spans="1:31" x14ac:dyDescent="0.35">
      <c r="A482" t="s">
        <v>168</v>
      </c>
      <c r="B482" t="s">
        <v>116</v>
      </c>
      <c r="C482" t="s">
        <v>89</v>
      </c>
      <c r="D482" t="s">
        <v>0</v>
      </c>
      <c r="E482" s="4"/>
      <c r="F482" s="4">
        <v>22790.178</v>
      </c>
      <c r="G482" s="4">
        <v>23934.23</v>
      </c>
      <c r="H482" s="4">
        <v>30621.063999999998</v>
      </c>
      <c r="I482" s="4">
        <v>36794.925000000003</v>
      </c>
      <c r="J482" s="4">
        <v>42558.406999999999</v>
      </c>
      <c r="K482" s="4">
        <v>47280.902000000002</v>
      </c>
      <c r="L482" s="4">
        <v>51765.608999999997</v>
      </c>
      <c r="M482" s="4">
        <v>55679.853000000003</v>
      </c>
      <c r="N482" s="4">
        <v>58710.400000000001</v>
      </c>
      <c r="O482" s="4">
        <v>61326.339</v>
      </c>
      <c r="P482" s="4">
        <v>63507.472000000002</v>
      </c>
      <c r="Q482" s="4">
        <v>64831.317999999999</v>
      </c>
      <c r="R482" s="4">
        <v>65267.021000000001</v>
      </c>
      <c r="S482" s="4">
        <v>64981.071000000004</v>
      </c>
      <c r="T482" s="4">
        <v>64109.211000000003</v>
      </c>
      <c r="U482" s="4">
        <v>62837.315000000002</v>
      </c>
      <c r="V482" s="4">
        <v>61243.474000000002</v>
      </c>
      <c r="W482" s="4">
        <v>59248.112000000001</v>
      </c>
      <c r="X482" s="4"/>
      <c r="Y482" s="4"/>
      <c r="Z482" s="4"/>
      <c r="AA482" s="4"/>
      <c r="AB482" s="4"/>
      <c r="AC482" s="4"/>
      <c r="AD482" s="4"/>
      <c r="AE482" s="4"/>
    </row>
    <row r="483" spans="1:31" x14ac:dyDescent="0.35">
      <c r="A483" t="s">
        <v>168</v>
      </c>
      <c r="B483" t="s">
        <v>116</v>
      </c>
      <c r="C483" t="s">
        <v>89</v>
      </c>
      <c r="D483" t="s">
        <v>130</v>
      </c>
      <c r="E483" s="4"/>
      <c r="F483" s="4">
        <v>15.920853314042001</v>
      </c>
      <c r="G483" s="4">
        <v>16.719686520416701</v>
      </c>
      <c r="H483" s="4">
        <v>21.388443651144701</v>
      </c>
      <c r="I483" s="4">
        <v>25.948782805174702</v>
      </c>
      <c r="J483" s="4">
        <v>30.5083203522417</v>
      </c>
      <c r="K483" s="4">
        <v>34.677300299987799</v>
      </c>
      <c r="L483" s="4">
        <v>39.109590842321701</v>
      </c>
      <c r="M483" s="4">
        <v>43.697865367924599</v>
      </c>
      <c r="N483" s="4">
        <v>48.301242001661699</v>
      </c>
      <c r="O483" s="4">
        <v>53.309801244859102</v>
      </c>
      <c r="P483" s="4">
        <v>58.657361384798499</v>
      </c>
      <c r="Q483" s="4">
        <v>63.837181885680202</v>
      </c>
      <c r="R483" s="4">
        <v>68.711398633602599</v>
      </c>
      <c r="S483" s="4">
        <v>73.4535755857288</v>
      </c>
      <c r="T483" s="4">
        <v>78.147031291037806</v>
      </c>
      <c r="U483" s="4">
        <v>82.793087985902901</v>
      </c>
      <c r="V483" s="4">
        <v>87.341949773492402</v>
      </c>
      <c r="W483" s="4">
        <v>91.769002665385003</v>
      </c>
      <c r="X483" s="4"/>
      <c r="Y483" s="4"/>
      <c r="Z483" s="4"/>
      <c r="AA483" s="4"/>
      <c r="AB483" s="4"/>
      <c r="AC483" s="4"/>
      <c r="AD483" s="4"/>
      <c r="AE483" s="4"/>
    </row>
    <row r="484" spans="1:31" x14ac:dyDescent="0.35">
      <c r="A484" t="s">
        <v>168</v>
      </c>
      <c r="B484" t="s">
        <v>116</v>
      </c>
      <c r="C484" t="s">
        <v>89</v>
      </c>
      <c r="D484" t="s">
        <v>5</v>
      </c>
      <c r="E484" s="4"/>
      <c r="F484" s="4">
        <v>49.519798315515402</v>
      </c>
      <c r="G484" s="4">
        <v>52.058737600207898</v>
      </c>
      <c r="H484" s="4">
        <v>66.9447255427649</v>
      </c>
      <c r="I484" s="4">
        <v>81.787038633765206</v>
      </c>
      <c r="J484" s="4">
        <v>98.800532311970599</v>
      </c>
      <c r="K484" s="4">
        <v>116.486858456124</v>
      </c>
      <c r="L484" s="4">
        <v>132.70276204187201</v>
      </c>
      <c r="M484" s="4">
        <v>153.48235069111399</v>
      </c>
      <c r="N484" s="4">
        <v>180.16831153138199</v>
      </c>
      <c r="O484" s="4">
        <v>206.91999623068</v>
      </c>
      <c r="P484" s="4">
        <v>230.73781345434199</v>
      </c>
      <c r="Q484" s="4">
        <v>255.07345161474001</v>
      </c>
      <c r="R484" s="4">
        <v>285.13565653134401</v>
      </c>
      <c r="S484" s="4">
        <v>326.414279265152</v>
      </c>
      <c r="T484" s="4">
        <v>374.30880650483499</v>
      </c>
      <c r="U484" s="4">
        <v>402.98394787799401</v>
      </c>
      <c r="V484" s="4">
        <v>426.39603797229802</v>
      </c>
      <c r="W484" s="4">
        <v>449.41282892795601</v>
      </c>
      <c r="X484" s="4"/>
      <c r="Y484" s="4"/>
      <c r="Z484" s="4"/>
      <c r="AA484" s="4"/>
      <c r="AB484" s="4"/>
      <c r="AC484" s="4"/>
      <c r="AD484" s="4"/>
      <c r="AE484" s="4"/>
    </row>
    <row r="485" spans="1:31" x14ac:dyDescent="0.35">
      <c r="A485" t="s">
        <v>168</v>
      </c>
      <c r="B485" t="s">
        <v>116</v>
      </c>
      <c r="C485" t="s">
        <v>89</v>
      </c>
      <c r="D485" t="s">
        <v>4</v>
      </c>
      <c r="E485" s="4"/>
      <c r="F485" s="4">
        <v>460.22356259999998</v>
      </c>
      <c r="G485" s="4">
        <v>459.75432949999998</v>
      </c>
      <c r="H485" s="4">
        <v>457.408164</v>
      </c>
      <c r="I485" s="4">
        <v>449.88699450000001</v>
      </c>
      <c r="J485" s="4">
        <v>430.7507865</v>
      </c>
      <c r="K485" s="4">
        <v>405.89043800000002</v>
      </c>
      <c r="L485" s="4">
        <v>390.08689950000002</v>
      </c>
      <c r="M485" s="4">
        <v>362.77691049999999</v>
      </c>
      <c r="N485" s="4">
        <v>325.86418500000002</v>
      </c>
      <c r="O485" s="4">
        <v>296.37705449999999</v>
      </c>
      <c r="P485" s="4">
        <v>275.23651649999999</v>
      </c>
      <c r="Q485" s="4">
        <v>254.16725099999999</v>
      </c>
      <c r="R485" s="4">
        <v>228.89813849999999</v>
      </c>
      <c r="S485" s="4">
        <v>199.07545450000001</v>
      </c>
      <c r="T485" s="4">
        <v>171.2735845</v>
      </c>
      <c r="U485" s="4">
        <v>155.9300695</v>
      </c>
      <c r="V485" s="4">
        <v>143.630495</v>
      </c>
      <c r="W485" s="4">
        <v>131.83449200000001</v>
      </c>
      <c r="X485" s="4"/>
      <c r="Y485" s="4"/>
      <c r="Z485" s="4"/>
      <c r="AA485" s="4"/>
      <c r="AB485" s="4"/>
      <c r="AC485" s="4"/>
      <c r="AD485" s="4"/>
      <c r="AE485" s="4"/>
    </row>
    <row r="486" spans="1:31" x14ac:dyDescent="0.35">
      <c r="A486" t="s">
        <v>168</v>
      </c>
      <c r="B486" t="s">
        <v>116</v>
      </c>
      <c r="C486" t="s">
        <v>89</v>
      </c>
      <c r="D486" t="s">
        <v>3</v>
      </c>
      <c r="E486" s="4"/>
      <c r="F486" s="4">
        <v>1431.4671174</v>
      </c>
      <c r="G486" s="4">
        <v>1431.4999250000001</v>
      </c>
      <c r="H486" s="4">
        <v>1431.663963</v>
      </c>
      <c r="I486" s="4">
        <v>1417.982696</v>
      </c>
      <c r="J486" s="4">
        <v>1394.9770590000001</v>
      </c>
      <c r="K486" s="4">
        <v>1363.4539480000001</v>
      </c>
      <c r="L486" s="4">
        <v>1323.6039519999999</v>
      </c>
      <c r="M486" s="4">
        <v>1274.200754</v>
      </c>
      <c r="N486" s="4">
        <v>1215.5049759999999</v>
      </c>
      <c r="O486" s="4">
        <v>1150.3764329999999</v>
      </c>
      <c r="P486" s="4">
        <v>1082.685455</v>
      </c>
      <c r="Q486" s="4">
        <v>1015.572995</v>
      </c>
      <c r="R486" s="4">
        <v>949.87181599999997</v>
      </c>
      <c r="S486" s="4">
        <v>884.65497400000095</v>
      </c>
      <c r="T486" s="4">
        <v>820.36655700000097</v>
      </c>
      <c r="U486" s="4">
        <v>758.96812799999998</v>
      </c>
      <c r="V486" s="4">
        <v>701.19197199999905</v>
      </c>
      <c r="W486" s="4">
        <v>645.62227200000098</v>
      </c>
      <c r="X486" s="4"/>
      <c r="Y486" s="4"/>
      <c r="Z486" s="4"/>
      <c r="AA486" s="4"/>
      <c r="AB486" s="4"/>
      <c r="AC486" s="4"/>
      <c r="AD486" s="4"/>
      <c r="AE486" s="4"/>
    </row>
    <row r="487" spans="1:31" x14ac:dyDescent="0.35">
      <c r="A487" t="s">
        <v>168</v>
      </c>
      <c r="B487" t="s">
        <v>116</v>
      </c>
      <c r="C487" t="s">
        <v>153</v>
      </c>
      <c r="D487" t="s">
        <v>0</v>
      </c>
      <c r="E487" s="4"/>
      <c r="F487" s="4">
        <v>1044.8878</v>
      </c>
      <c r="G487" s="4">
        <v>1057.941</v>
      </c>
      <c r="H487" s="4">
        <v>1182.175</v>
      </c>
      <c r="I487" s="4">
        <v>1305.164</v>
      </c>
      <c r="J487" s="4">
        <v>1419.481</v>
      </c>
      <c r="K487" s="4">
        <v>1529.0940000000001</v>
      </c>
      <c r="L487" s="4">
        <v>1630.636</v>
      </c>
      <c r="M487" s="4">
        <v>1717.617</v>
      </c>
      <c r="N487" s="4">
        <v>1794.3009999999999</v>
      </c>
      <c r="O487" s="4">
        <v>1867.943</v>
      </c>
      <c r="P487" s="4">
        <v>1939.098</v>
      </c>
      <c r="Q487" s="4">
        <v>2000.7760000000001</v>
      </c>
      <c r="R487" s="4">
        <v>2049.3470000000002</v>
      </c>
      <c r="S487" s="4">
        <v>2083.8270000000002</v>
      </c>
      <c r="T487" s="4">
        <v>2102.9569999999999</v>
      </c>
      <c r="U487" s="4">
        <v>2107.067</v>
      </c>
      <c r="V487" s="4">
        <v>2098.2890000000002</v>
      </c>
      <c r="W487" s="4">
        <v>2077.9929999999999</v>
      </c>
      <c r="X487" s="4"/>
      <c r="Y487" s="4"/>
      <c r="Z487" s="4"/>
      <c r="AA487" s="4"/>
      <c r="AB487" s="4"/>
      <c r="AC487" s="4"/>
      <c r="AD487" s="4"/>
      <c r="AE487" s="4"/>
    </row>
    <row r="488" spans="1:31" x14ac:dyDescent="0.35">
      <c r="A488" t="s">
        <v>168</v>
      </c>
      <c r="B488" t="s">
        <v>116</v>
      </c>
      <c r="C488" t="s">
        <v>153</v>
      </c>
      <c r="D488" t="s">
        <v>130</v>
      </c>
      <c r="E488" s="4"/>
      <c r="F488" s="4">
        <v>48.3796897570449</v>
      </c>
      <c r="G488" s="4">
        <v>48.848942980130801</v>
      </c>
      <c r="H488" s="4">
        <v>53.842623727928597</v>
      </c>
      <c r="I488" s="4">
        <v>59.0951170565654</v>
      </c>
      <c r="J488" s="4">
        <v>64.107058911675693</v>
      </c>
      <c r="K488" s="4">
        <v>69.041973946271497</v>
      </c>
      <c r="L488" s="4">
        <v>73.559034197429199</v>
      </c>
      <c r="M488" s="4">
        <v>77.303685305104594</v>
      </c>
      <c r="N488" s="4">
        <v>80.762756844598201</v>
      </c>
      <c r="O488" s="4">
        <v>84.303054901061202</v>
      </c>
      <c r="P488" s="4">
        <v>87.973899703571504</v>
      </c>
      <c r="Q488" s="4">
        <v>91.405947049701496</v>
      </c>
      <c r="R488" s="4">
        <v>94.458928408706598</v>
      </c>
      <c r="S488" s="4">
        <v>97.209097567644207</v>
      </c>
      <c r="T488" s="4">
        <v>99.757668820062705</v>
      </c>
      <c r="U488" s="4">
        <v>102.167140029262</v>
      </c>
      <c r="V488" s="4">
        <v>104.401068187296</v>
      </c>
      <c r="W488" s="4">
        <v>106.369599977805</v>
      </c>
      <c r="X488" s="4"/>
      <c r="Y488" s="4"/>
      <c r="Z488" s="4"/>
      <c r="AA488" s="4"/>
      <c r="AB488" s="4"/>
      <c r="AC488" s="4"/>
      <c r="AD488" s="4"/>
      <c r="AE488" s="4"/>
    </row>
    <row r="489" spans="1:31" x14ac:dyDescent="0.35">
      <c r="A489" t="s">
        <v>168</v>
      </c>
      <c r="B489" t="s">
        <v>116</v>
      </c>
      <c r="C489" t="s">
        <v>153</v>
      </c>
      <c r="D489" t="s">
        <v>5</v>
      </c>
      <c r="E489" s="4"/>
      <c r="F489" s="4">
        <v>169.45382459915101</v>
      </c>
      <c r="G489" s="4">
        <v>171.310789271039</v>
      </c>
      <c r="H489" s="4">
        <v>189.98866183086901</v>
      </c>
      <c r="I489" s="4">
        <v>210.81094919472699</v>
      </c>
      <c r="J489" s="4">
        <v>231.02439573779901</v>
      </c>
      <c r="K489" s="4">
        <v>250.37955797052101</v>
      </c>
      <c r="L489" s="4">
        <v>268.85265794868599</v>
      </c>
      <c r="M489" s="4">
        <v>287.40203165590998</v>
      </c>
      <c r="N489" s="4">
        <v>307.89319271232398</v>
      </c>
      <c r="O489" s="4">
        <v>331.44512086981803</v>
      </c>
      <c r="P489" s="4">
        <v>351.38192668974199</v>
      </c>
      <c r="Q489" s="4">
        <v>370.596291547644</v>
      </c>
      <c r="R489" s="4">
        <v>392.182780196956</v>
      </c>
      <c r="S489" s="4">
        <v>415.64552625860199</v>
      </c>
      <c r="T489" s="4">
        <v>438.24495872535903</v>
      </c>
      <c r="U489" s="4">
        <v>455.90991489231101</v>
      </c>
      <c r="V489" s="4">
        <v>473.12195270988002</v>
      </c>
      <c r="W489" s="4">
        <v>489.90787555496502</v>
      </c>
      <c r="X489" s="4"/>
      <c r="Y489" s="4"/>
      <c r="Z489" s="4"/>
      <c r="AA489" s="4"/>
      <c r="AB489" s="4"/>
      <c r="AC489" s="4"/>
      <c r="AD489" s="4"/>
      <c r="AE489" s="4"/>
    </row>
    <row r="490" spans="1:31" x14ac:dyDescent="0.35">
      <c r="A490" t="s">
        <v>168</v>
      </c>
      <c r="B490" t="s">
        <v>116</v>
      </c>
      <c r="C490" t="s">
        <v>153</v>
      </c>
      <c r="D490" t="s">
        <v>4</v>
      </c>
      <c r="E490" s="4"/>
      <c r="F490" s="4">
        <v>6.1662096000000002</v>
      </c>
      <c r="G490" s="4">
        <v>6.1755655000000003</v>
      </c>
      <c r="H490" s="4">
        <v>6.22234499999999</v>
      </c>
      <c r="I490" s="4">
        <v>6.1911584999999896</v>
      </c>
      <c r="J490" s="4">
        <v>6.1442904999999897</v>
      </c>
      <c r="K490" s="4">
        <v>6.1071039999999899</v>
      </c>
      <c r="L490" s="4">
        <v>6.0651659999999898</v>
      </c>
      <c r="M490" s="4">
        <v>5.9763564999999996</v>
      </c>
      <c r="N490" s="4">
        <v>5.8276734999999897</v>
      </c>
      <c r="O490" s="4">
        <v>5.6357534999999999</v>
      </c>
      <c r="P490" s="4">
        <v>5.5184909999999903</v>
      </c>
      <c r="Q490" s="4">
        <v>5.3988019999999901</v>
      </c>
      <c r="R490" s="4">
        <v>5.2254894999999904</v>
      </c>
      <c r="S490" s="4">
        <v>5.0134714999999899</v>
      </c>
      <c r="T490" s="4">
        <v>4.7985879999999899</v>
      </c>
      <c r="U490" s="4">
        <v>4.6216739999999898</v>
      </c>
      <c r="V490" s="4">
        <v>4.43498549999999</v>
      </c>
      <c r="W490" s="4">
        <v>4.2415995000000004</v>
      </c>
      <c r="X490" s="4"/>
      <c r="Y490" s="4"/>
      <c r="Z490" s="4"/>
      <c r="AA490" s="4"/>
      <c r="AB490" s="4"/>
      <c r="AC490" s="4"/>
      <c r="AD490" s="4"/>
      <c r="AE490" s="4"/>
    </row>
    <row r="491" spans="1:31" x14ac:dyDescent="0.35">
      <c r="A491" t="s">
        <v>168</v>
      </c>
      <c r="B491" t="s">
        <v>116</v>
      </c>
      <c r="C491" t="s">
        <v>153</v>
      </c>
      <c r="D491" t="s">
        <v>3</v>
      </c>
      <c r="E491" s="4"/>
      <c r="F491" s="4">
        <v>21.597653999999999</v>
      </c>
      <c r="G491" s="4">
        <v>21.657398000000001</v>
      </c>
      <c r="H491" s="4">
        <v>21.956118</v>
      </c>
      <c r="I491" s="4">
        <v>22.085818</v>
      </c>
      <c r="J491" s="4">
        <v>22.142351000000001</v>
      </c>
      <c r="K491" s="4">
        <v>22.147310000000001</v>
      </c>
      <c r="L491" s="4">
        <v>22.167719000000002</v>
      </c>
      <c r="M491" s="4">
        <v>22.219083000000001</v>
      </c>
      <c r="N491" s="4">
        <v>22.216936</v>
      </c>
      <c r="O491" s="4">
        <v>22.157477</v>
      </c>
      <c r="P491" s="4">
        <v>22.041741999999999</v>
      </c>
      <c r="Q491" s="4">
        <v>21.888904</v>
      </c>
      <c r="R491" s="4">
        <v>21.695640999999998</v>
      </c>
      <c r="S491" s="4">
        <v>21.436543</v>
      </c>
      <c r="T491" s="4">
        <v>21.080655</v>
      </c>
      <c r="U491" s="4">
        <v>20.623725</v>
      </c>
      <c r="V491" s="4">
        <v>20.098348000000001</v>
      </c>
      <c r="W491" s="4">
        <v>19.535591</v>
      </c>
      <c r="X491" s="4"/>
      <c r="Y491" s="4"/>
      <c r="Z491" s="4"/>
      <c r="AA491" s="4"/>
      <c r="AB491" s="4"/>
      <c r="AC491" s="4"/>
      <c r="AD491" s="4"/>
      <c r="AE491" s="4"/>
    </row>
    <row r="492" spans="1:31" x14ac:dyDescent="0.35">
      <c r="A492" t="s">
        <v>168</v>
      </c>
      <c r="B492" t="s">
        <v>116</v>
      </c>
      <c r="C492" t="s">
        <v>154</v>
      </c>
      <c r="D492" t="s">
        <v>0</v>
      </c>
      <c r="E492" s="4"/>
      <c r="F492" s="4">
        <v>2339.0458600000002</v>
      </c>
      <c r="G492" s="4">
        <v>2388.8094000000001</v>
      </c>
      <c r="H492" s="4">
        <v>2754.9173000000001</v>
      </c>
      <c r="I492" s="4">
        <v>3146.9625000000001</v>
      </c>
      <c r="J492" s="4">
        <v>3487.3163</v>
      </c>
      <c r="K492" s="4">
        <v>3785.4267</v>
      </c>
      <c r="L492" s="4">
        <v>3991.6325999999999</v>
      </c>
      <c r="M492" s="4">
        <v>4123.8990999999996</v>
      </c>
      <c r="N492" s="4">
        <v>4207.9184999999998</v>
      </c>
      <c r="O492" s="4">
        <v>4268.2398000000003</v>
      </c>
      <c r="P492" s="4">
        <v>4311.4377999999997</v>
      </c>
      <c r="Q492" s="4">
        <v>4326.9089000000004</v>
      </c>
      <c r="R492" s="4">
        <v>4309.5906999999997</v>
      </c>
      <c r="S492" s="4">
        <v>4263.0859</v>
      </c>
      <c r="T492" s="4">
        <v>4196.6360000000004</v>
      </c>
      <c r="U492" s="4">
        <v>4118.9557000000004</v>
      </c>
      <c r="V492" s="4">
        <v>4034.5814</v>
      </c>
      <c r="W492" s="4">
        <v>3940.6930000000002</v>
      </c>
      <c r="X492" s="4"/>
      <c r="Y492" s="4"/>
      <c r="Z492" s="4"/>
      <c r="AA492" s="4"/>
      <c r="AB492" s="4"/>
      <c r="AC492" s="4"/>
      <c r="AD492" s="4"/>
      <c r="AE492" s="4"/>
    </row>
    <row r="493" spans="1:31" x14ac:dyDescent="0.35">
      <c r="A493" t="s">
        <v>168</v>
      </c>
      <c r="B493" t="s">
        <v>116</v>
      </c>
      <c r="C493" t="s">
        <v>154</v>
      </c>
      <c r="D493" t="s">
        <v>130</v>
      </c>
      <c r="E493" s="4"/>
      <c r="F493" s="4">
        <v>33.750483828013003</v>
      </c>
      <c r="G493" s="4">
        <v>34.397715832469899</v>
      </c>
      <c r="H493" s="4">
        <v>39.266140133017103</v>
      </c>
      <c r="I493" s="4">
        <v>45.815271729581902</v>
      </c>
      <c r="J493" s="4">
        <v>52.018596415860401</v>
      </c>
      <c r="K493" s="4">
        <v>57.969914172850302</v>
      </c>
      <c r="L493" s="4">
        <v>62.7539528724745</v>
      </c>
      <c r="M493" s="4">
        <v>66.548591665666095</v>
      </c>
      <c r="N493" s="4">
        <v>69.832890042997803</v>
      </c>
      <c r="O493" s="4">
        <v>73.050190636936193</v>
      </c>
      <c r="P493" s="4">
        <v>76.359302417822093</v>
      </c>
      <c r="Q493" s="4">
        <v>79.602715034051798</v>
      </c>
      <c r="R493" s="4">
        <v>82.621537423797093</v>
      </c>
      <c r="S493" s="4">
        <v>85.336971554996097</v>
      </c>
      <c r="T493" s="4">
        <v>87.778714532477593</v>
      </c>
      <c r="U493" s="4">
        <v>90.006382677122801</v>
      </c>
      <c r="V493" s="4">
        <v>92.073745782681897</v>
      </c>
      <c r="W493" s="4">
        <v>93.983085208755199</v>
      </c>
      <c r="X493" s="4"/>
      <c r="Y493" s="4"/>
      <c r="Z493" s="4"/>
      <c r="AA493" s="4"/>
      <c r="AB493" s="4"/>
      <c r="AC493" s="4"/>
      <c r="AD493" s="4"/>
      <c r="AE493" s="4"/>
    </row>
    <row r="494" spans="1:31" x14ac:dyDescent="0.35">
      <c r="A494" t="s">
        <v>168</v>
      </c>
      <c r="B494" t="s">
        <v>116</v>
      </c>
      <c r="C494" t="s">
        <v>154</v>
      </c>
      <c r="D494" t="s">
        <v>5</v>
      </c>
      <c r="E494" s="4"/>
      <c r="F494" s="4">
        <v>109.765151855303</v>
      </c>
      <c r="G494" s="4">
        <v>112.43393038207699</v>
      </c>
      <c r="H494" s="4">
        <v>131.623465322268</v>
      </c>
      <c r="I494" s="4">
        <v>156.51670824579799</v>
      </c>
      <c r="J494" s="4">
        <v>178.476590455409</v>
      </c>
      <c r="K494" s="4">
        <v>202.11233504173299</v>
      </c>
      <c r="L494" s="4">
        <v>225.825627899138</v>
      </c>
      <c r="M494" s="4">
        <v>250.52376329797201</v>
      </c>
      <c r="N494" s="4">
        <v>274.58999210375401</v>
      </c>
      <c r="O494" s="4">
        <v>296.49819735334</v>
      </c>
      <c r="P494" s="4">
        <v>312.11525620243498</v>
      </c>
      <c r="Q494" s="4">
        <v>324.73993239983599</v>
      </c>
      <c r="R494" s="4">
        <v>341.52690338498797</v>
      </c>
      <c r="S494" s="4">
        <v>360.52083767185098</v>
      </c>
      <c r="T494" s="4">
        <v>382.85266119362899</v>
      </c>
      <c r="U494" s="4">
        <v>401.655993105368</v>
      </c>
      <c r="V494" s="4">
        <v>418.26750759426199</v>
      </c>
      <c r="W494" s="4">
        <v>433.54643417408698</v>
      </c>
      <c r="X494" s="4"/>
      <c r="Y494" s="4"/>
      <c r="Z494" s="4"/>
      <c r="AA494" s="4"/>
      <c r="AB494" s="4"/>
      <c r="AC494" s="4"/>
      <c r="AD494" s="4"/>
      <c r="AE494" s="4"/>
    </row>
    <row r="495" spans="1:31" x14ac:dyDescent="0.35">
      <c r="A495" t="s">
        <v>168</v>
      </c>
      <c r="B495" t="s">
        <v>116</v>
      </c>
      <c r="C495" t="s">
        <v>154</v>
      </c>
      <c r="D495" t="s">
        <v>4</v>
      </c>
      <c r="E495" s="4"/>
      <c r="F495" s="4">
        <v>21.309548800000002</v>
      </c>
      <c r="G495" s="4">
        <v>21.246338999999999</v>
      </c>
      <c r="H495" s="4">
        <v>20.930289999999999</v>
      </c>
      <c r="I495" s="4">
        <v>20.10624</v>
      </c>
      <c r="J495" s="4">
        <v>19.539348499999999</v>
      </c>
      <c r="K495" s="4">
        <v>18.7293205</v>
      </c>
      <c r="L495" s="4">
        <v>17.675729</v>
      </c>
      <c r="M495" s="4">
        <v>16.461109499999999</v>
      </c>
      <c r="N495" s="4">
        <v>15.3243695</v>
      </c>
      <c r="O495" s="4">
        <v>14.3955</v>
      </c>
      <c r="P495" s="4">
        <v>13.813608</v>
      </c>
      <c r="Q495" s="4">
        <v>13.324228</v>
      </c>
      <c r="R495" s="4">
        <v>12.618598</v>
      </c>
      <c r="S495" s="4">
        <v>11.824797500000001</v>
      </c>
      <c r="T495" s="4">
        <v>10.961491000000001</v>
      </c>
      <c r="U495" s="4">
        <v>10.254934</v>
      </c>
      <c r="V495" s="4">
        <v>9.6459354999999807</v>
      </c>
      <c r="W495" s="4">
        <v>9.0894369999999807</v>
      </c>
      <c r="X495" s="4"/>
      <c r="Y495" s="4"/>
      <c r="Z495" s="4"/>
      <c r="AA495" s="4"/>
      <c r="AB495" s="4"/>
      <c r="AC495" s="4"/>
      <c r="AD495" s="4"/>
      <c r="AE495" s="4"/>
    </row>
    <row r="496" spans="1:31" x14ac:dyDescent="0.35">
      <c r="A496" t="s">
        <v>168</v>
      </c>
      <c r="B496" t="s">
        <v>116</v>
      </c>
      <c r="C496" t="s">
        <v>154</v>
      </c>
      <c r="D496" t="s">
        <v>3</v>
      </c>
      <c r="E496" s="4"/>
      <c r="F496" s="4">
        <v>69.304068999999998</v>
      </c>
      <c r="G496" s="4">
        <v>69.446745000000007</v>
      </c>
      <c r="H496" s="4">
        <v>70.160124999999994</v>
      </c>
      <c r="I496" s="4">
        <v>68.688068000000001</v>
      </c>
      <c r="J496" s="4">
        <v>67.0398</v>
      </c>
      <c r="K496" s="4">
        <v>65.299850000000006</v>
      </c>
      <c r="L496" s="4">
        <v>63.607667999999997</v>
      </c>
      <c r="M496" s="4">
        <v>61.968240000000002</v>
      </c>
      <c r="N496" s="4">
        <v>60.256971999999998</v>
      </c>
      <c r="O496" s="4">
        <v>58.428865999999999</v>
      </c>
      <c r="P496" s="4">
        <v>56.462508999999997</v>
      </c>
      <c r="Q496" s="4">
        <v>54.356298000000002</v>
      </c>
      <c r="R496" s="4">
        <v>52.160620999999999</v>
      </c>
      <c r="S496" s="4">
        <v>49.955908000000001</v>
      </c>
      <c r="T496" s="4">
        <v>47.809266999999998</v>
      </c>
      <c r="U496" s="4">
        <v>45.762929</v>
      </c>
      <c r="V496" s="4">
        <v>43.819020999999999</v>
      </c>
      <c r="W496" s="4">
        <v>41.929811000000001</v>
      </c>
      <c r="X496" s="4"/>
      <c r="Y496" s="4"/>
      <c r="Z496" s="4"/>
      <c r="AA496" s="4"/>
      <c r="AB496" s="4"/>
      <c r="AC496" s="4"/>
      <c r="AD496" s="4"/>
      <c r="AE496" s="4"/>
    </row>
    <row r="497" spans="1:31" x14ac:dyDescent="0.35">
      <c r="A497" t="s">
        <v>168</v>
      </c>
      <c r="B497" t="s">
        <v>116</v>
      </c>
      <c r="C497" t="s">
        <v>155</v>
      </c>
      <c r="D497" t="s">
        <v>0</v>
      </c>
      <c r="E497" s="4"/>
      <c r="F497" s="4">
        <v>1902.9736800000001</v>
      </c>
      <c r="G497" s="4">
        <v>1938.7313999999999</v>
      </c>
      <c r="H497" s="4">
        <v>2280.1750000000002</v>
      </c>
      <c r="I497" s="4">
        <v>2514.9546999999998</v>
      </c>
      <c r="J497" s="4">
        <v>2723.0219000000002</v>
      </c>
      <c r="K497" s="4">
        <v>2927.4931999999999</v>
      </c>
      <c r="L497" s="4">
        <v>3128.5457000000001</v>
      </c>
      <c r="M497" s="4">
        <v>3314.7570000000001</v>
      </c>
      <c r="N497" s="4">
        <v>3475.5630000000001</v>
      </c>
      <c r="O497" s="4">
        <v>3619.8850000000002</v>
      </c>
      <c r="P497" s="4">
        <v>3747.2020000000002</v>
      </c>
      <c r="Q497" s="4">
        <v>3847.431</v>
      </c>
      <c r="R497" s="4">
        <v>3917.9029999999998</v>
      </c>
      <c r="S497" s="4">
        <v>3958.5340000000001</v>
      </c>
      <c r="T497" s="4">
        <v>3970.855</v>
      </c>
      <c r="U497" s="4">
        <v>3956.5677000000001</v>
      </c>
      <c r="V497" s="4">
        <v>3915.7503999999999</v>
      </c>
      <c r="W497" s="4">
        <v>3848.9317999999998</v>
      </c>
      <c r="X497" s="4"/>
      <c r="Y497" s="4"/>
      <c r="Z497" s="4"/>
      <c r="AA497" s="4"/>
      <c r="AB497" s="4"/>
      <c r="AC497" s="4"/>
      <c r="AD497" s="4"/>
      <c r="AE497" s="4"/>
    </row>
    <row r="498" spans="1:31" x14ac:dyDescent="0.35">
      <c r="A498" t="s">
        <v>168</v>
      </c>
      <c r="B498" t="s">
        <v>116</v>
      </c>
      <c r="C498" t="s">
        <v>155</v>
      </c>
      <c r="D498" t="s">
        <v>130</v>
      </c>
      <c r="E498" s="4"/>
      <c r="F498" s="4">
        <v>55.320395627638703</v>
      </c>
      <c r="G498" s="4">
        <v>56.203752130363704</v>
      </c>
      <c r="H498" s="4">
        <v>65.199058895222706</v>
      </c>
      <c r="I498" s="4">
        <v>71.402661995968302</v>
      </c>
      <c r="J498" s="4">
        <v>77.003193839432001</v>
      </c>
      <c r="K498" s="4">
        <v>82.744558151229896</v>
      </c>
      <c r="L498" s="4">
        <v>88.5276241768197</v>
      </c>
      <c r="M498" s="4">
        <v>94.019821568780799</v>
      </c>
      <c r="N498" s="4">
        <v>99.142328148853593</v>
      </c>
      <c r="O498" s="4">
        <v>104.13043021128</v>
      </c>
      <c r="P498" s="4">
        <v>108.936598886773</v>
      </c>
      <c r="Q498" s="4">
        <v>113.169677583145</v>
      </c>
      <c r="R498" s="4">
        <v>116.74259940716099</v>
      </c>
      <c r="S498" s="4">
        <v>119.769385174883</v>
      </c>
      <c r="T498" s="4">
        <v>122.440983279859</v>
      </c>
      <c r="U498" s="4">
        <v>124.88440775170901</v>
      </c>
      <c r="V498" s="4">
        <v>127.09725130455</v>
      </c>
      <c r="W498" s="4">
        <v>128.96831893569299</v>
      </c>
      <c r="X498" s="4"/>
      <c r="Y498" s="4"/>
      <c r="Z498" s="4"/>
      <c r="AA498" s="4"/>
      <c r="AB498" s="4"/>
      <c r="AC498" s="4"/>
      <c r="AD498" s="4"/>
      <c r="AE498" s="4"/>
    </row>
    <row r="499" spans="1:31" x14ac:dyDescent="0.35">
      <c r="A499" t="s">
        <v>168</v>
      </c>
      <c r="B499" t="s">
        <v>116</v>
      </c>
      <c r="C499" t="s">
        <v>155</v>
      </c>
      <c r="D499" t="s">
        <v>5</v>
      </c>
      <c r="E499" s="4"/>
      <c r="F499" s="4">
        <v>187.619354993596</v>
      </c>
      <c r="G499" s="4">
        <v>191.07235367179001</v>
      </c>
      <c r="H499" s="4">
        <v>224.29835293539</v>
      </c>
      <c r="I499" s="4">
        <v>250.65603547001299</v>
      </c>
      <c r="J499" s="4">
        <v>275.70963017743702</v>
      </c>
      <c r="K499" s="4">
        <v>300.97078854529798</v>
      </c>
      <c r="L499" s="4">
        <v>325.26588681276399</v>
      </c>
      <c r="M499" s="4">
        <v>351.51426266307698</v>
      </c>
      <c r="N499" s="4">
        <v>377.50069310390802</v>
      </c>
      <c r="O499" s="4">
        <v>404.09946253064101</v>
      </c>
      <c r="P499" s="4">
        <v>429.86172264767998</v>
      </c>
      <c r="Q499" s="4">
        <v>455.33861705235</v>
      </c>
      <c r="R499" s="4">
        <v>481.22308368090802</v>
      </c>
      <c r="S499" s="4">
        <v>508.70065334414102</v>
      </c>
      <c r="T499" s="4">
        <v>534.79917564383697</v>
      </c>
      <c r="U499" s="4">
        <v>556.65367736516703</v>
      </c>
      <c r="V499" s="4">
        <v>578.03623437645399</v>
      </c>
      <c r="W499" s="4">
        <v>598.93835556218801</v>
      </c>
      <c r="X499" s="4"/>
      <c r="Y499" s="4"/>
      <c r="Z499" s="4"/>
      <c r="AA499" s="4"/>
      <c r="AB499" s="4"/>
      <c r="AC499" s="4"/>
      <c r="AD499" s="4"/>
      <c r="AE499" s="4"/>
    </row>
    <row r="500" spans="1:31" x14ac:dyDescent="0.35">
      <c r="A500" t="s">
        <v>168</v>
      </c>
      <c r="B500" t="s">
        <v>116</v>
      </c>
      <c r="C500" t="s">
        <v>155</v>
      </c>
      <c r="D500" t="s">
        <v>4</v>
      </c>
      <c r="E500" s="4"/>
      <c r="F500" s="4">
        <v>10.1427365</v>
      </c>
      <c r="G500" s="4">
        <v>10.146582499999999</v>
      </c>
      <c r="H500" s="4">
        <v>10.165812499999999</v>
      </c>
      <c r="I500" s="4">
        <v>10.0334895</v>
      </c>
      <c r="J500" s="4">
        <v>9.8764119999999895</v>
      </c>
      <c r="K500" s="4">
        <v>9.7268349999999906</v>
      </c>
      <c r="L500" s="4">
        <v>9.6184255000000007</v>
      </c>
      <c r="M500" s="4">
        <v>9.4299359999999908</v>
      </c>
      <c r="N500" s="4">
        <v>9.2067724999999907</v>
      </c>
      <c r="O500" s="4">
        <v>8.9579059999999906</v>
      </c>
      <c r="P500" s="4">
        <v>8.71722649999999</v>
      </c>
      <c r="Q500" s="4">
        <v>8.4496039999999901</v>
      </c>
      <c r="R500" s="4">
        <v>8.1415524999999906</v>
      </c>
      <c r="S500" s="4">
        <v>7.7816569999999903</v>
      </c>
      <c r="T500" s="4">
        <v>7.4249459999999896</v>
      </c>
      <c r="U500" s="4">
        <v>7.1077724999999896</v>
      </c>
      <c r="V500" s="4">
        <v>6.7742299999999904</v>
      </c>
      <c r="W500" s="4">
        <v>6.4262569999999899</v>
      </c>
      <c r="X500" s="4"/>
      <c r="Y500" s="4"/>
      <c r="Z500" s="4"/>
      <c r="AA500" s="4"/>
      <c r="AB500" s="4"/>
      <c r="AC500" s="4"/>
      <c r="AD500" s="4"/>
      <c r="AE500" s="4"/>
    </row>
    <row r="501" spans="1:31" x14ac:dyDescent="0.35">
      <c r="A501" t="s">
        <v>168</v>
      </c>
      <c r="B501" t="s">
        <v>116</v>
      </c>
      <c r="C501" t="s">
        <v>155</v>
      </c>
      <c r="D501" t="s">
        <v>3</v>
      </c>
      <c r="E501" s="4"/>
      <c r="F501" s="4">
        <v>34.399133599999999</v>
      </c>
      <c r="G501" s="4">
        <v>34.494697000000002</v>
      </c>
      <c r="H501" s="4">
        <v>34.972513999999997</v>
      </c>
      <c r="I501" s="4">
        <v>35.222141999999998</v>
      </c>
      <c r="J501" s="4">
        <v>35.362454</v>
      </c>
      <c r="K501" s="4">
        <v>35.379888000000001</v>
      </c>
      <c r="L501" s="4">
        <v>35.339767999999999</v>
      </c>
      <c r="M501" s="4">
        <v>35.255938</v>
      </c>
      <c r="N501" s="4">
        <v>35.056297999999998</v>
      </c>
      <c r="O501" s="4">
        <v>34.762988999999997</v>
      </c>
      <c r="P501" s="4">
        <v>34.398007999999997</v>
      </c>
      <c r="Q501" s="4">
        <v>33.997013000000003</v>
      </c>
      <c r="R501" s="4">
        <v>33.560183000000002</v>
      </c>
      <c r="S501" s="4">
        <v>33.051301000000002</v>
      </c>
      <c r="T501" s="4">
        <v>32.430767000000003</v>
      </c>
      <c r="U501" s="4">
        <v>31.681839</v>
      </c>
      <c r="V501" s="4">
        <v>30.809087999999999</v>
      </c>
      <c r="W501" s="4">
        <v>29.844010000000001</v>
      </c>
      <c r="X501" s="4"/>
      <c r="Y501" s="4"/>
      <c r="Z501" s="4"/>
      <c r="AA501" s="4"/>
      <c r="AB501" s="4"/>
      <c r="AC501" s="4"/>
      <c r="AD501" s="4"/>
      <c r="AE501" s="4"/>
    </row>
    <row r="502" spans="1:31" x14ac:dyDescent="0.35">
      <c r="A502" t="s">
        <v>168</v>
      </c>
      <c r="B502" t="s">
        <v>116</v>
      </c>
      <c r="C502" t="s">
        <v>156</v>
      </c>
      <c r="D502" t="s">
        <v>0</v>
      </c>
      <c r="E502" s="4"/>
      <c r="F502" s="4">
        <v>2538.7257752</v>
      </c>
      <c r="G502" s="4">
        <v>2516.1824677999998</v>
      </c>
      <c r="H502" s="4">
        <v>2924.7215609</v>
      </c>
      <c r="I502" s="4">
        <v>3105.2295817999998</v>
      </c>
      <c r="J502" s="4">
        <v>3330.8773299999998</v>
      </c>
      <c r="K502" s="4">
        <v>3571.4246251999998</v>
      </c>
      <c r="L502" s="4">
        <v>3808.9867749</v>
      </c>
      <c r="M502" s="4">
        <v>4015.7346059000001</v>
      </c>
      <c r="N502" s="4">
        <v>4189.6974337000001</v>
      </c>
      <c r="O502" s="4">
        <v>4334.1609058000004</v>
      </c>
      <c r="P502" s="4">
        <v>4451.5864719000001</v>
      </c>
      <c r="Q502" s="4">
        <v>4537.3798731999996</v>
      </c>
      <c r="R502" s="4">
        <v>4593.7222637000004</v>
      </c>
      <c r="S502" s="4">
        <v>4626.4421630999996</v>
      </c>
      <c r="T502" s="4">
        <v>4637.1290722000003</v>
      </c>
      <c r="U502" s="4">
        <v>4623.8542251999997</v>
      </c>
      <c r="V502" s="4">
        <v>4583.5606428000001</v>
      </c>
      <c r="W502" s="4">
        <v>4512.3319545000004</v>
      </c>
      <c r="X502" s="4"/>
      <c r="Y502" s="4"/>
      <c r="Z502" s="4"/>
      <c r="AA502" s="4"/>
      <c r="AB502" s="4"/>
      <c r="AC502" s="4"/>
      <c r="AD502" s="4"/>
      <c r="AE502" s="4"/>
    </row>
    <row r="503" spans="1:31" x14ac:dyDescent="0.35">
      <c r="A503" t="s">
        <v>168</v>
      </c>
      <c r="B503" t="s">
        <v>116</v>
      </c>
      <c r="C503" t="s">
        <v>156</v>
      </c>
      <c r="D503" t="s">
        <v>130</v>
      </c>
      <c r="E503" s="4"/>
      <c r="F503" s="4">
        <v>35.187439163958103</v>
      </c>
      <c r="G503" s="4">
        <v>34.967244568821698</v>
      </c>
      <c r="H503" s="4">
        <v>41.189529475716</v>
      </c>
      <c r="I503" s="4">
        <v>44.420780347772499</v>
      </c>
      <c r="J503" s="4">
        <v>48.429881547589801</v>
      </c>
      <c r="K503" s="4">
        <v>52.822507697258899</v>
      </c>
      <c r="L503" s="4">
        <v>57.319264244239498</v>
      </c>
      <c r="M503" s="4">
        <v>61.540662046275799</v>
      </c>
      <c r="N503" s="4">
        <v>65.664085171259003</v>
      </c>
      <c r="O503" s="4">
        <v>69.768644428277</v>
      </c>
      <c r="P503" s="4">
        <v>73.882890477810307</v>
      </c>
      <c r="Q503" s="4">
        <v>77.755782897796607</v>
      </c>
      <c r="R503" s="4">
        <v>81.234019999359106</v>
      </c>
      <c r="S503" s="4">
        <v>84.319776877804401</v>
      </c>
      <c r="T503" s="4">
        <v>87.104289267933893</v>
      </c>
      <c r="U503" s="4">
        <v>89.7162126812688</v>
      </c>
      <c r="V503" s="4">
        <v>92.243078247261707</v>
      </c>
      <c r="W503" s="4">
        <v>94.696507722331901</v>
      </c>
      <c r="X503" s="4"/>
      <c r="Y503" s="4"/>
      <c r="Z503" s="4"/>
      <c r="AA503" s="4"/>
      <c r="AB503" s="4"/>
      <c r="AC503" s="4"/>
      <c r="AD503" s="4"/>
      <c r="AE503" s="4"/>
    </row>
    <row r="504" spans="1:31" x14ac:dyDescent="0.35">
      <c r="A504" t="s">
        <v>168</v>
      </c>
      <c r="B504" t="s">
        <v>116</v>
      </c>
      <c r="C504" t="s">
        <v>156</v>
      </c>
      <c r="D504" t="s">
        <v>5</v>
      </c>
      <c r="E504" s="4"/>
      <c r="F504" s="4">
        <v>118.628911327735</v>
      </c>
      <c r="G504" s="4">
        <v>118.150173109382</v>
      </c>
      <c r="H504" s="4">
        <v>140.774036286761</v>
      </c>
      <c r="I504" s="4">
        <v>155.95510697321299</v>
      </c>
      <c r="J504" s="4">
        <v>176.90614340785001</v>
      </c>
      <c r="K504" s="4">
        <v>201.761112281446</v>
      </c>
      <c r="L504" s="4">
        <v>227.477582945481</v>
      </c>
      <c r="M504" s="4">
        <v>251.52478853547399</v>
      </c>
      <c r="N504" s="4">
        <v>273.51410971058698</v>
      </c>
      <c r="O504" s="4">
        <v>294.12542984260602</v>
      </c>
      <c r="P504" s="4">
        <v>314.051047997409</v>
      </c>
      <c r="Q504" s="4">
        <v>334.73233685778098</v>
      </c>
      <c r="R504" s="4">
        <v>357.50080588075099</v>
      </c>
      <c r="S504" s="4">
        <v>382.107249674005</v>
      </c>
      <c r="T504" s="4">
        <v>405.33749077220801</v>
      </c>
      <c r="U504" s="4">
        <v>424.30220368627101</v>
      </c>
      <c r="V504" s="4">
        <v>443.43862272214398</v>
      </c>
      <c r="W504" s="4">
        <v>463.46244242867698</v>
      </c>
      <c r="X504" s="4"/>
      <c r="Y504" s="4"/>
      <c r="Z504" s="4"/>
      <c r="AA504" s="4"/>
      <c r="AB504" s="4"/>
      <c r="AC504" s="4"/>
      <c r="AD504" s="4"/>
      <c r="AE504" s="4"/>
    </row>
    <row r="505" spans="1:31" x14ac:dyDescent="0.35">
      <c r="A505" t="s">
        <v>168</v>
      </c>
      <c r="B505" t="s">
        <v>116</v>
      </c>
      <c r="C505" t="s">
        <v>156</v>
      </c>
      <c r="D505" t="s">
        <v>4</v>
      </c>
      <c r="E505" s="4"/>
      <c r="F505" s="4">
        <v>21.400565400000001</v>
      </c>
      <c r="G505" s="4">
        <v>21.296477200000002</v>
      </c>
      <c r="H505" s="4">
        <v>20.776001300000001</v>
      </c>
      <c r="I505" s="4">
        <v>19.911047750000002</v>
      </c>
      <c r="J505" s="4">
        <v>18.828500049999999</v>
      </c>
      <c r="K505" s="4">
        <v>17.701253650000002</v>
      </c>
      <c r="L505" s="4">
        <v>16.744448949999999</v>
      </c>
      <c r="M505" s="4">
        <v>15.965562</v>
      </c>
      <c r="N505" s="4">
        <v>15.318030350000001</v>
      </c>
      <c r="O505" s="4">
        <v>14.73575715</v>
      </c>
      <c r="P505" s="4">
        <v>14.17472255</v>
      </c>
      <c r="Q505" s="4">
        <v>13.5552481</v>
      </c>
      <c r="R505" s="4">
        <v>12.849543799999999</v>
      </c>
      <c r="S505" s="4">
        <v>12.1077058</v>
      </c>
      <c r="T505" s="4">
        <v>11.4401682</v>
      </c>
      <c r="U505" s="4">
        <v>10.897549400000001</v>
      </c>
      <c r="V505" s="4">
        <v>10.336403750000001</v>
      </c>
      <c r="W505" s="4">
        <v>9.7361329449999907</v>
      </c>
      <c r="X505" s="4"/>
      <c r="Y505" s="4"/>
      <c r="Z505" s="4"/>
      <c r="AA505" s="4"/>
      <c r="AB505" s="4"/>
      <c r="AC505" s="4"/>
      <c r="AD505" s="4"/>
      <c r="AE505" s="4"/>
    </row>
    <row r="506" spans="1:31" x14ac:dyDescent="0.35">
      <c r="A506" t="s">
        <v>168</v>
      </c>
      <c r="B506" t="s">
        <v>116</v>
      </c>
      <c r="C506" t="s">
        <v>156</v>
      </c>
      <c r="D506" t="s">
        <v>3</v>
      </c>
      <c r="E506" s="4"/>
      <c r="F506" s="4">
        <v>72.148636999999994</v>
      </c>
      <c r="G506" s="4">
        <v>71.958271199999999</v>
      </c>
      <c r="H506" s="4">
        <v>71.006432899999993</v>
      </c>
      <c r="I506" s="4">
        <v>69.904885899999996</v>
      </c>
      <c r="J506" s="4">
        <v>68.777317300000007</v>
      </c>
      <c r="K506" s="4">
        <v>67.611796200000001</v>
      </c>
      <c r="L506" s="4">
        <v>66.452122599999996</v>
      </c>
      <c r="M506" s="4">
        <v>65.253354000000002</v>
      </c>
      <c r="N506" s="4">
        <v>63.8050073</v>
      </c>
      <c r="O506" s="4">
        <v>62.121902200000001</v>
      </c>
      <c r="P506" s="4">
        <v>60.251926300000001</v>
      </c>
      <c r="Q506" s="4">
        <v>58.3542433</v>
      </c>
      <c r="R506" s="4">
        <v>56.549242100000001</v>
      </c>
      <c r="S506" s="4">
        <v>54.867817899999999</v>
      </c>
      <c r="T506" s="4">
        <v>53.236518099999998</v>
      </c>
      <c r="U506" s="4">
        <v>51.538669400000003</v>
      </c>
      <c r="V506" s="4">
        <v>49.690022599999999</v>
      </c>
      <c r="W506" s="4">
        <v>47.650457899999999</v>
      </c>
      <c r="X506" s="4"/>
      <c r="Y506" s="4"/>
      <c r="Z506" s="4"/>
      <c r="AA506" s="4"/>
      <c r="AB506" s="4"/>
      <c r="AC506" s="4"/>
      <c r="AD506" s="4"/>
      <c r="AE506" s="4"/>
    </row>
    <row r="507" spans="1:31" x14ac:dyDescent="0.35">
      <c r="A507" t="s">
        <v>168</v>
      </c>
      <c r="B507" t="s">
        <v>116</v>
      </c>
      <c r="C507" t="s">
        <v>157</v>
      </c>
      <c r="D507" t="s">
        <v>0</v>
      </c>
      <c r="E507" s="4"/>
      <c r="F507" s="4">
        <v>1113.8172999999999</v>
      </c>
      <c r="G507" s="4">
        <v>1140.7393</v>
      </c>
      <c r="H507" s="4">
        <v>1368.3335999999999</v>
      </c>
      <c r="I507" s="4">
        <v>1556.9093</v>
      </c>
      <c r="J507" s="4">
        <v>1727.883</v>
      </c>
      <c r="K507" s="4">
        <v>1868.846</v>
      </c>
      <c r="L507" s="4">
        <v>1973.7760000000001</v>
      </c>
      <c r="M507" s="4">
        <v>2043.86</v>
      </c>
      <c r="N507" s="4">
        <v>2091.1959999999999</v>
      </c>
      <c r="O507" s="4">
        <v>2124.5830000000001</v>
      </c>
      <c r="P507" s="4">
        <v>2146.75</v>
      </c>
      <c r="Q507" s="4">
        <v>2154.6469999999999</v>
      </c>
      <c r="R507" s="4">
        <v>2150.83</v>
      </c>
      <c r="S507" s="4">
        <v>2137.4209999999998</v>
      </c>
      <c r="T507" s="4">
        <v>2117.0419999999999</v>
      </c>
      <c r="U507" s="4">
        <v>2091.366</v>
      </c>
      <c r="V507" s="4">
        <v>2061.2910000000002</v>
      </c>
      <c r="W507" s="4">
        <v>2024.7180000000001</v>
      </c>
      <c r="X507" s="4"/>
      <c r="Y507" s="4"/>
      <c r="Z507" s="4"/>
      <c r="AA507" s="4"/>
      <c r="AB507" s="4"/>
      <c r="AC507" s="4"/>
      <c r="AD507" s="4"/>
      <c r="AE507" s="4"/>
    </row>
    <row r="508" spans="1:31" x14ac:dyDescent="0.35">
      <c r="A508" t="s">
        <v>168</v>
      </c>
      <c r="B508" t="s">
        <v>116</v>
      </c>
      <c r="C508" t="s">
        <v>157</v>
      </c>
      <c r="D508" t="s">
        <v>130</v>
      </c>
      <c r="E508" s="4"/>
      <c r="F508" s="4">
        <v>26.035476261290199</v>
      </c>
      <c r="G508" s="4">
        <v>26.833987646534801</v>
      </c>
      <c r="H508" s="4">
        <v>33.242517707953702</v>
      </c>
      <c r="I508" s="4">
        <v>39.058200007997698</v>
      </c>
      <c r="J508" s="4">
        <v>44.925137251297599</v>
      </c>
      <c r="K508" s="4">
        <v>50.489631738695799</v>
      </c>
      <c r="L508" s="4">
        <v>55.461619772113998</v>
      </c>
      <c r="M508" s="4">
        <v>59.775306661893701</v>
      </c>
      <c r="N508" s="4">
        <v>63.742263249710703</v>
      </c>
      <c r="O508" s="4">
        <v>67.669874370506804</v>
      </c>
      <c r="P508" s="4">
        <v>71.655115509347993</v>
      </c>
      <c r="Q508" s="4">
        <v>75.524706671641695</v>
      </c>
      <c r="R508" s="4">
        <v>79.227617386778903</v>
      </c>
      <c r="S508" s="4">
        <v>82.716682665599606</v>
      </c>
      <c r="T508" s="4">
        <v>86.021212645866996</v>
      </c>
      <c r="U508" s="4">
        <v>89.199616410676001</v>
      </c>
      <c r="V508" s="4">
        <v>92.3298272511378</v>
      </c>
      <c r="W508" s="4">
        <v>95.452076855045306</v>
      </c>
      <c r="X508" s="4"/>
      <c r="Y508" s="4"/>
      <c r="Z508" s="4"/>
      <c r="AA508" s="4"/>
      <c r="AB508" s="4"/>
      <c r="AC508" s="4"/>
      <c r="AD508" s="4"/>
      <c r="AE508" s="4"/>
    </row>
    <row r="509" spans="1:31" x14ac:dyDescent="0.35">
      <c r="A509" t="s">
        <v>168</v>
      </c>
      <c r="B509" t="s">
        <v>116</v>
      </c>
      <c r="C509" t="s">
        <v>157</v>
      </c>
      <c r="D509" t="s">
        <v>5</v>
      </c>
      <c r="E509" s="4"/>
      <c r="F509" s="4">
        <v>86.330450516186104</v>
      </c>
      <c r="G509" s="4">
        <v>89.255965231824902</v>
      </c>
      <c r="H509" s="4">
        <v>112.395411196068</v>
      </c>
      <c r="I509" s="4">
        <v>132.71255415842199</v>
      </c>
      <c r="J509" s="4">
        <v>154.65972154531701</v>
      </c>
      <c r="K509" s="4">
        <v>177.150373010941</v>
      </c>
      <c r="L509" s="4">
        <v>200.78065133758599</v>
      </c>
      <c r="M509" s="4">
        <v>221.12060650915899</v>
      </c>
      <c r="N509" s="4">
        <v>243.38646753754699</v>
      </c>
      <c r="O509" s="4">
        <v>262.82775409561401</v>
      </c>
      <c r="P509" s="4">
        <v>279.85821907446098</v>
      </c>
      <c r="Q509" s="4">
        <v>296.17537829544801</v>
      </c>
      <c r="R509" s="4">
        <v>315.65399181230703</v>
      </c>
      <c r="S509" s="4">
        <v>337.02295790636703</v>
      </c>
      <c r="T509" s="4">
        <v>363.50649229118</v>
      </c>
      <c r="U509" s="4">
        <v>389.98141339326702</v>
      </c>
      <c r="V509" s="4">
        <v>413.49467312103502</v>
      </c>
      <c r="W509" s="4">
        <v>436.12266338972802</v>
      </c>
      <c r="X509" s="4"/>
      <c r="Y509" s="4"/>
      <c r="Z509" s="4"/>
      <c r="AA509" s="4"/>
      <c r="AB509" s="4"/>
      <c r="AC509" s="4"/>
      <c r="AD509" s="4"/>
      <c r="AE509" s="4"/>
    </row>
    <row r="510" spans="1:31" x14ac:dyDescent="0.35">
      <c r="A510" t="s">
        <v>168</v>
      </c>
      <c r="B510" t="s">
        <v>116</v>
      </c>
      <c r="C510" t="s">
        <v>157</v>
      </c>
      <c r="D510" t="s">
        <v>4</v>
      </c>
      <c r="E510" s="4"/>
      <c r="F510" s="4">
        <v>12.9017895</v>
      </c>
      <c r="G510" s="4">
        <v>12.7805385</v>
      </c>
      <c r="H510" s="4">
        <v>12.1742835</v>
      </c>
      <c r="I510" s="4">
        <v>11.7314395</v>
      </c>
      <c r="J510" s="4">
        <v>11.172159000000001</v>
      </c>
      <c r="K510" s="4">
        <v>10.5494895</v>
      </c>
      <c r="L510" s="4">
        <v>9.8305089999999904</v>
      </c>
      <c r="M510" s="4">
        <v>9.2431909999999906</v>
      </c>
      <c r="N510" s="4">
        <v>8.5920799999999904</v>
      </c>
      <c r="O510" s="4">
        <v>8.0835564999999896</v>
      </c>
      <c r="P510" s="4">
        <v>7.6708484999999804</v>
      </c>
      <c r="Q510" s="4">
        <v>7.2749024999999898</v>
      </c>
      <c r="R510" s="4">
        <v>6.8138849999999902</v>
      </c>
      <c r="S510" s="4">
        <v>6.3420634999999796</v>
      </c>
      <c r="T510" s="4">
        <v>5.82394549999999</v>
      </c>
      <c r="U510" s="4">
        <v>5.3627324999999804</v>
      </c>
      <c r="V510" s="4">
        <v>4.9850484999999898</v>
      </c>
      <c r="W510" s="4">
        <v>4.6425424999999896</v>
      </c>
      <c r="X510" s="4"/>
      <c r="Y510" s="4"/>
      <c r="Z510" s="4"/>
      <c r="AA510" s="4"/>
      <c r="AB510" s="4"/>
      <c r="AC510" s="4"/>
      <c r="AD510" s="4"/>
      <c r="AE510" s="4"/>
    </row>
    <row r="511" spans="1:31" x14ac:dyDescent="0.35">
      <c r="A511" t="s">
        <v>168</v>
      </c>
      <c r="B511" t="s">
        <v>116</v>
      </c>
      <c r="C511" t="s">
        <v>157</v>
      </c>
      <c r="D511" t="s">
        <v>3</v>
      </c>
      <c r="E511" s="4"/>
      <c r="F511" s="4">
        <v>42.780753799999999</v>
      </c>
      <c r="G511" s="4">
        <v>42.510987</v>
      </c>
      <c r="H511" s="4">
        <v>41.162153000000004</v>
      </c>
      <c r="I511" s="4">
        <v>39.861266000000001</v>
      </c>
      <c r="J511" s="4">
        <v>38.461385</v>
      </c>
      <c r="K511" s="4">
        <v>37.014451000000001</v>
      </c>
      <c r="L511" s="4">
        <v>35.588141999999998</v>
      </c>
      <c r="M511" s="4">
        <v>34.19238</v>
      </c>
      <c r="N511" s="4">
        <v>32.807056000000003</v>
      </c>
      <c r="O511" s="4">
        <v>31.39629</v>
      </c>
      <c r="P511" s="4">
        <v>29.959479999999999</v>
      </c>
      <c r="Q511" s="4">
        <v>28.529035</v>
      </c>
      <c r="R511" s="4">
        <v>27.147478</v>
      </c>
      <c r="S511" s="4">
        <v>25.840264999999999</v>
      </c>
      <c r="T511" s="4">
        <v>24.610696999999998</v>
      </c>
      <c r="U511" s="4">
        <v>23.445907999999999</v>
      </c>
      <c r="V511" s="4">
        <v>22.325299000000001</v>
      </c>
      <c r="W511" s="4">
        <v>21.211880000000001</v>
      </c>
      <c r="X511" s="4"/>
      <c r="Y511" s="4"/>
      <c r="Z511" s="4"/>
      <c r="AA511" s="4"/>
      <c r="AB511" s="4"/>
      <c r="AC511" s="4"/>
      <c r="AD511" s="4"/>
      <c r="AE511" s="4"/>
    </row>
    <row r="512" spans="1:31" x14ac:dyDescent="0.35">
      <c r="A512" t="s">
        <v>168</v>
      </c>
      <c r="B512" t="s">
        <v>116</v>
      </c>
      <c r="C512" t="s">
        <v>158</v>
      </c>
      <c r="D512" t="s">
        <v>0</v>
      </c>
      <c r="E512" s="4"/>
      <c r="F512" s="4">
        <v>1912.8420000000001</v>
      </c>
      <c r="G512" s="4">
        <v>1908.7860000000001</v>
      </c>
      <c r="H512" s="4">
        <v>2275.3270000000002</v>
      </c>
      <c r="I512" s="4">
        <v>2451.027</v>
      </c>
      <c r="J512" s="4">
        <v>2687.0819999999999</v>
      </c>
      <c r="K512" s="4">
        <v>2966.1370000000002</v>
      </c>
      <c r="L512" s="4">
        <v>3258.2979999999998</v>
      </c>
      <c r="M512" s="4">
        <v>3535.3449999999998</v>
      </c>
      <c r="N512" s="4">
        <v>3794.2620000000002</v>
      </c>
      <c r="O512" s="4">
        <v>4035.2240000000002</v>
      </c>
      <c r="P512" s="4">
        <v>4244.33</v>
      </c>
      <c r="Q512" s="4">
        <v>4403.6909999999998</v>
      </c>
      <c r="R512" s="4">
        <v>4517.665</v>
      </c>
      <c r="S512" s="4">
        <v>4595.4009999999998</v>
      </c>
      <c r="T512" s="4">
        <v>4644.4790000000003</v>
      </c>
      <c r="U512" s="4">
        <v>4665.4269999999997</v>
      </c>
      <c r="V512" s="4">
        <v>4652.9309999999996</v>
      </c>
      <c r="W512" s="4">
        <v>4599.7190000000001</v>
      </c>
      <c r="X512" s="4"/>
      <c r="Y512" s="4"/>
      <c r="Z512" s="4"/>
      <c r="AA512" s="4"/>
      <c r="AB512" s="4"/>
      <c r="AC512" s="4"/>
      <c r="AD512" s="4"/>
      <c r="AE512" s="4"/>
    </row>
    <row r="513" spans="1:31" x14ac:dyDescent="0.35">
      <c r="A513" t="s">
        <v>168</v>
      </c>
      <c r="B513" t="s">
        <v>116</v>
      </c>
      <c r="C513" t="s">
        <v>158</v>
      </c>
      <c r="D513" t="s">
        <v>130</v>
      </c>
      <c r="E513" s="4"/>
      <c r="F513" s="4">
        <v>33.200357665945397</v>
      </c>
      <c r="G513" s="4">
        <v>33.122339981380001</v>
      </c>
      <c r="H513" s="4">
        <v>39.437417263739903</v>
      </c>
      <c r="I513" s="4">
        <v>42.5586787597965</v>
      </c>
      <c r="J513" s="4">
        <v>46.767367468292697</v>
      </c>
      <c r="K513" s="4">
        <v>51.7776943755891</v>
      </c>
      <c r="L513" s="4">
        <v>57.034811491543898</v>
      </c>
      <c r="M513" s="4">
        <v>62.0698635853336</v>
      </c>
      <c r="N513" s="4">
        <v>67.135284836989399</v>
      </c>
      <c r="O513" s="4">
        <v>72.323040899088795</v>
      </c>
      <c r="P513" s="4">
        <v>77.492054030474904</v>
      </c>
      <c r="Q513" s="4">
        <v>82.229263280537694</v>
      </c>
      <c r="R513" s="4">
        <v>86.448126894900597</v>
      </c>
      <c r="S513" s="4">
        <v>90.097254390975607</v>
      </c>
      <c r="T513" s="4">
        <v>93.223847155314004</v>
      </c>
      <c r="U513" s="4">
        <v>95.9913800428874</v>
      </c>
      <c r="V513" s="4">
        <v>98.545954377608396</v>
      </c>
      <c r="W513" s="4">
        <v>100.922363888334</v>
      </c>
      <c r="X513" s="4"/>
      <c r="Y513" s="4"/>
      <c r="Z513" s="4"/>
      <c r="AA513" s="4"/>
      <c r="AB513" s="4"/>
      <c r="AC513" s="4"/>
      <c r="AD513" s="4"/>
      <c r="AE513" s="4"/>
    </row>
    <row r="514" spans="1:31" x14ac:dyDescent="0.35">
      <c r="A514" t="s">
        <v>168</v>
      </c>
      <c r="B514" t="s">
        <v>116</v>
      </c>
      <c r="C514" t="s">
        <v>158</v>
      </c>
      <c r="D514" t="s">
        <v>5</v>
      </c>
      <c r="E514" s="4"/>
      <c r="F514" s="4">
        <v>109.246595466689</v>
      </c>
      <c r="G514" s="4">
        <v>109.19722488961</v>
      </c>
      <c r="H514" s="4">
        <v>131.26357066654899</v>
      </c>
      <c r="I514" s="4">
        <v>144.85600623506301</v>
      </c>
      <c r="J514" s="4">
        <v>164.04697583256399</v>
      </c>
      <c r="K514" s="4">
        <v>190.118072868648</v>
      </c>
      <c r="L514" s="4">
        <v>221.322146424697</v>
      </c>
      <c r="M514" s="4">
        <v>251.493510482255</v>
      </c>
      <c r="N514" s="4">
        <v>278.20488558276003</v>
      </c>
      <c r="O514" s="4">
        <v>303.146284678977</v>
      </c>
      <c r="P514" s="4">
        <v>326.03177018605999</v>
      </c>
      <c r="Q514" s="4">
        <v>349.37978950770798</v>
      </c>
      <c r="R514" s="4">
        <v>375.32457535974299</v>
      </c>
      <c r="S514" s="4">
        <v>402.10812273281601</v>
      </c>
      <c r="T514" s="4">
        <v>427.82327562582799</v>
      </c>
      <c r="U514" s="4">
        <v>447.89759645969599</v>
      </c>
      <c r="V514" s="4">
        <v>467.49643406858701</v>
      </c>
      <c r="W514" s="4">
        <v>487.27831918118301</v>
      </c>
      <c r="X514" s="4"/>
      <c r="Y514" s="4"/>
      <c r="Z514" s="4"/>
      <c r="AA514" s="4"/>
      <c r="AB514" s="4"/>
      <c r="AC514" s="4"/>
      <c r="AD514" s="4"/>
      <c r="AE514" s="4"/>
    </row>
    <row r="515" spans="1:31" x14ac:dyDescent="0.35">
      <c r="A515" t="s">
        <v>168</v>
      </c>
      <c r="B515" t="s">
        <v>116</v>
      </c>
      <c r="C515" t="s">
        <v>158</v>
      </c>
      <c r="D515" t="s">
        <v>4</v>
      </c>
      <c r="E515" s="4"/>
      <c r="F515" s="4">
        <v>17.509396899999999</v>
      </c>
      <c r="G515" s="4">
        <v>17.480169499999999</v>
      </c>
      <c r="H515" s="4">
        <v>17.334032499999999</v>
      </c>
      <c r="I515" s="4">
        <v>16.920437499999998</v>
      </c>
      <c r="J515" s="4">
        <v>16.3799545</v>
      </c>
      <c r="K515" s="4">
        <v>15.601552</v>
      </c>
      <c r="L515" s="4">
        <v>14.721970000000001</v>
      </c>
      <c r="M515" s="4">
        <v>14.0574005</v>
      </c>
      <c r="N515" s="4">
        <v>13.638373</v>
      </c>
      <c r="O515" s="4">
        <v>13.311144499999999</v>
      </c>
      <c r="P515" s="4">
        <v>13.018148500000001</v>
      </c>
      <c r="Q515" s="4">
        <v>12.604309499999999</v>
      </c>
      <c r="R515" s="4">
        <v>12.0366885</v>
      </c>
      <c r="S515" s="4">
        <v>11.428272</v>
      </c>
      <c r="T515" s="4">
        <v>10.856069</v>
      </c>
      <c r="U515" s="4">
        <v>10.416280499999999</v>
      </c>
      <c r="V515" s="4">
        <v>9.9528695000000003</v>
      </c>
      <c r="W515" s="4">
        <v>9.4396135000000001</v>
      </c>
      <c r="X515" s="4"/>
      <c r="Y515" s="4"/>
      <c r="Z515" s="4"/>
      <c r="AA515" s="4"/>
      <c r="AB515" s="4"/>
      <c r="AC515" s="4"/>
      <c r="AD515" s="4"/>
      <c r="AE515" s="4"/>
    </row>
    <row r="516" spans="1:31" x14ac:dyDescent="0.35">
      <c r="A516" t="s">
        <v>168</v>
      </c>
      <c r="B516" t="s">
        <v>116</v>
      </c>
      <c r="C516" t="s">
        <v>158</v>
      </c>
      <c r="D516" t="s">
        <v>3</v>
      </c>
      <c r="E516" s="4"/>
      <c r="F516" s="4">
        <v>57.615102200000003</v>
      </c>
      <c r="G516" s="4">
        <v>57.628355999999997</v>
      </c>
      <c r="H516" s="4">
        <v>57.694625000000002</v>
      </c>
      <c r="I516" s="4">
        <v>57.591707999999997</v>
      </c>
      <c r="J516" s="4">
        <v>57.456344999999999</v>
      </c>
      <c r="K516" s="4">
        <v>57.286000000000001</v>
      </c>
      <c r="L516" s="4">
        <v>57.128233000000002</v>
      </c>
      <c r="M516" s="4">
        <v>56.957512000000001</v>
      </c>
      <c r="N516" s="4">
        <v>56.516658999999997</v>
      </c>
      <c r="O516" s="4">
        <v>55.794446000000001</v>
      </c>
      <c r="P516" s="4">
        <v>54.771163999999999</v>
      </c>
      <c r="Q516" s="4">
        <v>53.553818</v>
      </c>
      <c r="R516" s="4">
        <v>52.258679999999998</v>
      </c>
      <c r="S516" s="4">
        <v>51.004894999999998</v>
      </c>
      <c r="T516" s="4">
        <v>49.820717999999999</v>
      </c>
      <c r="U516" s="4">
        <v>48.602561999999999</v>
      </c>
      <c r="V516" s="4">
        <v>47.215850000000003</v>
      </c>
      <c r="W516" s="4">
        <v>45.576805999999998</v>
      </c>
      <c r="X516" s="4"/>
      <c r="Y516" s="4"/>
      <c r="Z516" s="4"/>
      <c r="AA516" s="4"/>
      <c r="AB516" s="4"/>
      <c r="AC516" s="4"/>
      <c r="AD516" s="4"/>
      <c r="AE516" s="4"/>
    </row>
    <row r="517" spans="1:31" x14ac:dyDescent="0.35">
      <c r="A517" t="s">
        <v>168</v>
      </c>
      <c r="B517" t="s">
        <v>116</v>
      </c>
      <c r="C517" t="s">
        <v>159</v>
      </c>
      <c r="D517" t="s">
        <v>0</v>
      </c>
      <c r="E517" s="4"/>
      <c r="F517" s="4">
        <v>4476.5267386550004</v>
      </c>
      <c r="G517" s="4">
        <v>4577.0458135999997</v>
      </c>
      <c r="H517" s="4">
        <v>5393.4263414019997</v>
      </c>
      <c r="I517" s="4">
        <v>6329.9533876349997</v>
      </c>
      <c r="J517" s="4">
        <v>7278.6381458209999</v>
      </c>
      <c r="K517" s="4">
        <v>8144.8657065509997</v>
      </c>
      <c r="L517" s="4">
        <v>8924.9687335679992</v>
      </c>
      <c r="M517" s="4">
        <v>9601.7597765289993</v>
      </c>
      <c r="N517" s="4">
        <v>10198.879258417001</v>
      </c>
      <c r="O517" s="4">
        <v>10732.780178339999</v>
      </c>
      <c r="P517" s="4">
        <v>11191.750784452001</v>
      </c>
      <c r="Q517" s="4">
        <v>11555.734029787</v>
      </c>
      <c r="R517" s="4">
        <v>11829.455966825</v>
      </c>
      <c r="S517" s="4">
        <v>12024.899280098</v>
      </c>
      <c r="T517" s="4">
        <v>12160.666499904</v>
      </c>
      <c r="U517" s="4">
        <v>12256.486651830999</v>
      </c>
      <c r="V517" s="4">
        <v>12320.721792861001</v>
      </c>
      <c r="W517" s="4">
        <v>12350.253407501001</v>
      </c>
      <c r="X517" s="4"/>
      <c r="Y517" s="4"/>
      <c r="Z517" s="4"/>
      <c r="AA517" s="4"/>
      <c r="AB517" s="4"/>
      <c r="AC517" s="4"/>
      <c r="AD517" s="4"/>
      <c r="AE517" s="4"/>
    </row>
    <row r="518" spans="1:31" x14ac:dyDescent="0.35">
      <c r="A518" t="s">
        <v>168</v>
      </c>
      <c r="B518" t="s">
        <v>116</v>
      </c>
      <c r="C518" t="s">
        <v>159</v>
      </c>
      <c r="D518" t="s">
        <v>130</v>
      </c>
      <c r="E518" s="4"/>
      <c r="F518" s="4">
        <v>26.4379260531406</v>
      </c>
      <c r="G518" s="4">
        <v>27.202111346751199</v>
      </c>
      <c r="H518" s="4">
        <v>33.098465698296501</v>
      </c>
      <c r="I518" s="4">
        <v>38.292317631454701</v>
      </c>
      <c r="J518" s="4">
        <v>43.819029112832503</v>
      </c>
      <c r="K518" s="4">
        <v>49.193329339571697</v>
      </c>
      <c r="L518" s="4">
        <v>54.370414553018499</v>
      </c>
      <c r="M518" s="4">
        <v>59.277330731691102</v>
      </c>
      <c r="N518" s="4">
        <v>64.112936824672403</v>
      </c>
      <c r="O518" s="4">
        <v>69.037984204324403</v>
      </c>
      <c r="P518" s="4">
        <v>73.985031582816205</v>
      </c>
      <c r="Q518" s="4">
        <v>78.804990948846296</v>
      </c>
      <c r="R518" s="4">
        <v>83.501612677240303</v>
      </c>
      <c r="S518" s="4">
        <v>88.124304022163898</v>
      </c>
      <c r="T518" s="4">
        <v>92.785337291721007</v>
      </c>
      <c r="U518" s="4">
        <v>97.620345767484395</v>
      </c>
      <c r="V518" s="4">
        <v>102.72168802901101</v>
      </c>
      <c r="W518" s="4">
        <v>108.151777805408</v>
      </c>
      <c r="X518" s="4"/>
      <c r="Y518" s="4"/>
      <c r="Z518" s="4"/>
      <c r="AA518" s="4"/>
      <c r="AB518" s="4"/>
      <c r="AC518" s="4"/>
      <c r="AD518" s="4"/>
      <c r="AE518" s="4"/>
    </row>
    <row r="519" spans="1:31" x14ac:dyDescent="0.35">
      <c r="A519" t="s">
        <v>168</v>
      </c>
      <c r="B519" t="s">
        <v>116</v>
      </c>
      <c r="C519" t="s">
        <v>159</v>
      </c>
      <c r="D519" t="s">
        <v>5</v>
      </c>
      <c r="E519" s="4"/>
      <c r="F519" s="4">
        <v>86.231522621240998</v>
      </c>
      <c r="G519" s="4">
        <v>88.7328569479115</v>
      </c>
      <c r="H519" s="4">
        <v>108.023524626483</v>
      </c>
      <c r="I519" s="4">
        <v>125.69331202263</v>
      </c>
      <c r="J519" s="4">
        <v>143.82168134754801</v>
      </c>
      <c r="K519" s="4">
        <v>162.10676512405999</v>
      </c>
      <c r="L519" s="4">
        <v>181.35079942269999</v>
      </c>
      <c r="M519" s="4">
        <v>203.17633009809401</v>
      </c>
      <c r="N519" s="4">
        <v>227.101076839494</v>
      </c>
      <c r="O519" s="4">
        <v>250.72065013499301</v>
      </c>
      <c r="P519" s="4">
        <v>273.58681499258699</v>
      </c>
      <c r="Q519" s="4">
        <v>294.88232129663402</v>
      </c>
      <c r="R519" s="4">
        <v>318.71684525858802</v>
      </c>
      <c r="S519" s="4">
        <v>347.62143845634</v>
      </c>
      <c r="T519" s="4">
        <v>380.40433207773299</v>
      </c>
      <c r="U519" s="4">
        <v>409.93390785288801</v>
      </c>
      <c r="V519" s="4">
        <v>440.17741397266201</v>
      </c>
      <c r="W519" s="4">
        <v>471.66349032654801</v>
      </c>
      <c r="X519" s="4"/>
      <c r="Y519" s="4"/>
      <c r="Z519" s="4"/>
      <c r="AA519" s="4"/>
      <c r="AB519" s="4"/>
      <c r="AC519" s="4"/>
      <c r="AD519" s="4"/>
      <c r="AE519" s="4"/>
    </row>
    <row r="520" spans="1:31" x14ac:dyDescent="0.35">
      <c r="A520" t="s">
        <v>168</v>
      </c>
      <c r="B520" t="s">
        <v>116</v>
      </c>
      <c r="C520" t="s">
        <v>159</v>
      </c>
      <c r="D520" t="s">
        <v>4</v>
      </c>
      <c r="E520" s="4"/>
      <c r="F520" s="4">
        <v>51.912880610000002</v>
      </c>
      <c r="G520" s="4">
        <v>51.582310894000003</v>
      </c>
      <c r="H520" s="4">
        <v>49.928257387000002</v>
      </c>
      <c r="I520" s="4">
        <v>50.360303868000003</v>
      </c>
      <c r="J520" s="4">
        <v>50.608768286</v>
      </c>
      <c r="K520" s="4">
        <v>50.243835908500003</v>
      </c>
      <c r="L520" s="4">
        <v>49.213837281000004</v>
      </c>
      <c r="M520" s="4">
        <v>47.258259719000002</v>
      </c>
      <c r="N520" s="4">
        <v>44.908986784</v>
      </c>
      <c r="O520" s="4">
        <v>42.807723147499999</v>
      </c>
      <c r="P520" s="4">
        <v>40.907493238500003</v>
      </c>
      <c r="Q520" s="4">
        <v>39.187612125999998</v>
      </c>
      <c r="R520" s="4">
        <v>37.115879323000001</v>
      </c>
      <c r="S520" s="4">
        <v>34.591938096500002</v>
      </c>
      <c r="T520" s="4">
        <v>31.9677392565</v>
      </c>
      <c r="U520" s="4">
        <v>29.898689562000001</v>
      </c>
      <c r="V520" s="4">
        <v>27.990354347499999</v>
      </c>
      <c r="W520" s="4">
        <v>26.184459176499999</v>
      </c>
      <c r="X520" s="4"/>
      <c r="Y520" s="4"/>
      <c r="Z520" s="4"/>
      <c r="AA520" s="4"/>
      <c r="AB520" s="4"/>
      <c r="AC520" s="4"/>
      <c r="AD520" s="4"/>
      <c r="AE520" s="4"/>
    </row>
    <row r="521" spans="1:31" x14ac:dyDescent="0.35">
      <c r="A521" t="s">
        <v>168</v>
      </c>
      <c r="B521" t="s">
        <v>116</v>
      </c>
      <c r="C521" t="s">
        <v>159</v>
      </c>
      <c r="D521" t="s">
        <v>3</v>
      </c>
      <c r="E521" s="4"/>
      <c r="F521" s="4">
        <v>169.32215975099999</v>
      </c>
      <c r="G521" s="4">
        <v>168.26068224100001</v>
      </c>
      <c r="H521" s="4">
        <v>162.950947351</v>
      </c>
      <c r="I521" s="4">
        <v>165.30609216600001</v>
      </c>
      <c r="J521" s="4">
        <v>166.10678723800001</v>
      </c>
      <c r="K521" s="4">
        <v>165.56849914200001</v>
      </c>
      <c r="L521" s="4">
        <v>164.1511989</v>
      </c>
      <c r="M521" s="4">
        <v>161.98029934900001</v>
      </c>
      <c r="N521" s="4">
        <v>159.076775508</v>
      </c>
      <c r="O521" s="4">
        <v>155.46195767500001</v>
      </c>
      <c r="P521" s="4">
        <v>151.27047383799999</v>
      </c>
      <c r="Q521" s="4">
        <v>146.63708339600001</v>
      </c>
      <c r="R521" s="4">
        <v>141.66739524600001</v>
      </c>
      <c r="S521" s="4">
        <v>136.453835449</v>
      </c>
      <c r="T521" s="4">
        <v>131.06237315999999</v>
      </c>
      <c r="U521" s="4">
        <v>125.552583895</v>
      </c>
      <c r="V521" s="4">
        <v>119.942750448</v>
      </c>
      <c r="W521" s="4">
        <v>114.193716073</v>
      </c>
      <c r="X521" s="4"/>
      <c r="Y521" s="4"/>
      <c r="Z521" s="4"/>
      <c r="AA521" s="4"/>
      <c r="AB521" s="4"/>
      <c r="AC521" s="4"/>
      <c r="AD521" s="4"/>
      <c r="AE521" s="4"/>
    </row>
    <row r="522" spans="1:31" x14ac:dyDescent="0.35">
      <c r="A522" t="s">
        <v>168</v>
      </c>
      <c r="B522" t="s">
        <v>116</v>
      </c>
      <c r="C522" t="s">
        <v>160</v>
      </c>
      <c r="D522" t="s">
        <v>0</v>
      </c>
      <c r="E522" s="4"/>
      <c r="F522" s="4">
        <v>2833.9479973870002</v>
      </c>
      <c r="G522" s="4">
        <v>2840.9445612280001</v>
      </c>
      <c r="H522" s="4">
        <v>3199.1195542099999</v>
      </c>
      <c r="I522" s="4">
        <v>3476.8046143500001</v>
      </c>
      <c r="J522" s="4">
        <v>3747.7766983000001</v>
      </c>
      <c r="K522" s="4">
        <v>4028.5685282200002</v>
      </c>
      <c r="L522" s="4">
        <v>4305.3166976399998</v>
      </c>
      <c r="M522" s="4">
        <v>4564.4080304500003</v>
      </c>
      <c r="N522" s="4">
        <v>4807.0531681900002</v>
      </c>
      <c r="O522" s="4">
        <v>5044.8331293800002</v>
      </c>
      <c r="P522" s="4">
        <v>5277.2059036199998</v>
      </c>
      <c r="Q522" s="4">
        <v>5493.60994235</v>
      </c>
      <c r="R522" s="4">
        <v>5695.9695705200002</v>
      </c>
      <c r="S522" s="4">
        <v>5887.9004408500005</v>
      </c>
      <c r="T522" s="4">
        <v>6068.7330774900001</v>
      </c>
      <c r="U522" s="4">
        <v>6239.3534074600002</v>
      </c>
      <c r="V522" s="4">
        <v>6397.21399114</v>
      </c>
      <c r="W522" s="4">
        <v>6534.7809369300003</v>
      </c>
      <c r="X522" s="4"/>
      <c r="Y522" s="4"/>
      <c r="Z522" s="4"/>
      <c r="AA522" s="4"/>
      <c r="AB522" s="4"/>
      <c r="AC522" s="4"/>
      <c r="AD522" s="4"/>
      <c r="AE522" s="4"/>
    </row>
    <row r="523" spans="1:31" x14ac:dyDescent="0.35">
      <c r="A523" t="s">
        <v>168</v>
      </c>
      <c r="B523" t="s">
        <v>116</v>
      </c>
      <c r="C523" t="s">
        <v>160</v>
      </c>
      <c r="D523" t="s">
        <v>130</v>
      </c>
      <c r="E523" s="4"/>
      <c r="F523" s="4">
        <v>43.220461318032697</v>
      </c>
      <c r="G523" s="4">
        <v>43.248563321261599</v>
      </c>
      <c r="H523" s="4">
        <v>48.265668411580101</v>
      </c>
      <c r="I523" s="4">
        <v>52.088767351040097</v>
      </c>
      <c r="J523" s="4">
        <v>55.826342748488102</v>
      </c>
      <c r="K523" s="4">
        <v>59.803279049233801</v>
      </c>
      <c r="L523" s="4">
        <v>63.8174617962299</v>
      </c>
      <c r="M523" s="4">
        <v>67.711040584538395</v>
      </c>
      <c r="N523" s="4">
        <v>71.532055323705293</v>
      </c>
      <c r="O523" s="4">
        <v>75.415050621601793</v>
      </c>
      <c r="P523" s="4">
        <v>79.334432297399104</v>
      </c>
      <c r="Q523" s="4">
        <v>83.125759531200899</v>
      </c>
      <c r="R523" s="4">
        <v>86.768149259733306</v>
      </c>
      <c r="S523" s="4">
        <v>90.313770265560905</v>
      </c>
      <c r="T523" s="4">
        <v>93.813273596594499</v>
      </c>
      <c r="U523" s="4">
        <v>97.313445818767804</v>
      </c>
      <c r="V523" s="4">
        <v>100.81350675803</v>
      </c>
      <c r="W523" s="4">
        <v>104.306186012384</v>
      </c>
      <c r="X523" s="4"/>
      <c r="Y523" s="4"/>
      <c r="Z523" s="4"/>
      <c r="AA523" s="4"/>
      <c r="AB523" s="4"/>
      <c r="AC523" s="4"/>
      <c r="AD523" s="4"/>
      <c r="AE523" s="4"/>
    </row>
    <row r="524" spans="1:31" x14ac:dyDescent="0.35">
      <c r="A524" t="s">
        <v>168</v>
      </c>
      <c r="B524" t="s">
        <v>116</v>
      </c>
      <c r="C524" t="s">
        <v>160</v>
      </c>
      <c r="D524" t="s">
        <v>5</v>
      </c>
      <c r="E524" s="4"/>
      <c r="F524" s="4">
        <v>154.20280339006499</v>
      </c>
      <c r="G524" s="4">
        <v>154.76322308252901</v>
      </c>
      <c r="H524" s="4">
        <v>175.31864379541099</v>
      </c>
      <c r="I524" s="4">
        <v>191.6770860172</v>
      </c>
      <c r="J524" s="4">
        <v>208.19105393179501</v>
      </c>
      <c r="K524" s="4">
        <v>226.71372418531001</v>
      </c>
      <c r="L524" s="4">
        <v>244.18805197821399</v>
      </c>
      <c r="M524" s="4">
        <v>262.75532137019297</v>
      </c>
      <c r="N524" s="4">
        <v>280.32351869793598</v>
      </c>
      <c r="O524" s="4">
        <v>295.99842072900998</v>
      </c>
      <c r="P524" s="4">
        <v>313.14893742006302</v>
      </c>
      <c r="Q524" s="4">
        <v>333.89677049302202</v>
      </c>
      <c r="R524" s="4">
        <v>357.44932790742502</v>
      </c>
      <c r="S524" s="4">
        <v>383.40161118786398</v>
      </c>
      <c r="T524" s="4">
        <v>408.24527022377202</v>
      </c>
      <c r="U524" s="4">
        <v>432.01641573963201</v>
      </c>
      <c r="V524" s="4">
        <v>456.05778347127199</v>
      </c>
      <c r="W524" s="4">
        <v>481.03450080222598</v>
      </c>
      <c r="X524" s="4"/>
      <c r="Y524" s="4"/>
      <c r="Z524" s="4"/>
      <c r="AA524" s="4"/>
      <c r="AB524" s="4"/>
      <c r="AC524" s="4"/>
      <c r="AD524" s="4"/>
      <c r="AE524" s="4"/>
    </row>
    <row r="525" spans="1:31" x14ac:dyDescent="0.35">
      <c r="A525" t="s">
        <v>168</v>
      </c>
      <c r="B525" t="s">
        <v>116</v>
      </c>
      <c r="C525" t="s">
        <v>160</v>
      </c>
      <c r="D525" t="s">
        <v>4</v>
      </c>
      <c r="E525" s="4"/>
      <c r="F525" s="4">
        <v>18.378057564999999</v>
      </c>
      <c r="G525" s="4">
        <v>18.356716179999999</v>
      </c>
      <c r="H525" s="4">
        <v>18.247457799999999</v>
      </c>
      <c r="I525" s="4">
        <v>18.138864099999999</v>
      </c>
      <c r="J525" s="4">
        <v>18.0016222</v>
      </c>
      <c r="K525" s="4">
        <v>17.769407399999999</v>
      </c>
      <c r="L525" s="4">
        <v>17.631152149999998</v>
      </c>
      <c r="M525" s="4">
        <v>17.3713248</v>
      </c>
      <c r="N525" s="4">
        <v>17.14823355</v>
      </c>
      <c r="O525" s="4">
        <v>17.043446100000001</v>
      </c>
      <c r="P525" s="4">
        <v>16.852063900000001</v>
      </c>
      <c r="Q525" s="4">
        <v>16.453019099999999</v>
      </c>
      <c r="R525" s="4">
        <v>15.935040649999999</v>
      </c>
      <c r="S525" s="4">
        <v>15.35700495</v>
      </c>
      <c r="T525" s="4">
        <v>14.865409400000001</v>
      </c>
      <c r="U525" s="4">
        <v>14.442398900000001</v>
      </c>
      <c r="V525" s="4">
        <v>14.02720055</v>
      </c>
      <c r="W525" s="4">
        <v>13.584848750000001</v>
      </c>
      <c r="X525" s="4"/>
      <c r="Y525" s="4"/>
      <c r="Z525" s="4"/>
      <c r="AA525" s="4"/>
      <c r="AB525" s="4"/>
      <c r="AC525" s="4"/>
      <c r="AD525" s="4"/>
      <c r="AE525" s="4"/>
    </row>
    <row r="526" spans="1:31" x14ac:dyDescent="0.35">
      <c r="A526" t="s">
        <v>168</v>
      </c>
      <c r="B526" t="s">
        <v>116</v>
      </c>
      <c r="C526" t="s">
        <v>160</v>
      </c>
      <c r="D526" t="s">
        <v>3</v>
      </c>
      <c r="E526" s="4"/>
      <c r="F526" s="4">
        <v>65.569591599999995</v>
      </c>
      <c r="G526" s="4">
        <v>65.688761499999998</v>
      </c>
      <c r="H526" s="4">
        <v>66.281472100000002</v>
      </c>
      <c r="I526" s="4">
        <v>66.747684599999999</v>
      </c>
      <c r="J526" s="4">
        <v>67.132764100000003</v>
      </c>
      <c r="K526" s="4">
        <v>67.363672899999898</v>
      </c>
      <c r="L526" s="4">
        <v>67.462988600000102</v>
      </c>
      <c r="M526" s="4">
        <v>67.410100200000002</v>
      </c>
      <c r="N526" s="4">
        <v>67.201384700000006</v>
      </c>
      <c r="O526" s="4">
        <v>66.894248399999995</v>
      </c>
      <c r="P526" s="4">
        <v>66.518480699999998</v>
      </c>
      <c r="Q526" s="4">
        <v>66.087936799999994</v>
      </c>
      <c r="R526" s="4">
        <v>65.645857599999999</v>
      </c>
      <c r="S526" s="4">
        <v>65.193828400000001</v>
      </c>
      <c r="T526" s="4">
        <v>64.689492700000002</v>
      </c>
      <c r="U526" s="4">
        <v>64.116046400000002</v>
      </c>
      <c r="V526" s="4">
        <v>63.455921699999998</v>
      </c>
      <c r="W526" s="4">
        <v>62.649984500000002</v>
      </c>
      <c r="X526" s="4"/>
      <c r="Y526" s="4"/>
      <c r="Z526" s="4"/>
      <c r="AA526" s="4"/>
      <c r="AB526" s="4"/>
      <c r="AC526" s="4"/>
      <c r="AD526" s="4"/>
      <c r="AE526" s="4"/>
    </row>
    <row r="527" spans="1:31" x14ac:dyDescent="0.35">
      <c r="A527" t="s">
        <v>168</v>
      </c>
      <c r="B527" t="s">
        <v>116</v>
      </c>
      <c r="C527" t="s">
        <v>144</v>
      </c>
      <c r="D527" t="s">
        <v>0</v>
      </c>
      <c r="E527" s="4"/>
      <c r="F527" s="4">
        <v>3976.0859999999998</v>
      </c>
      <c r="G527" s="4">
        <v>3998.7</v>
      </c>
      <c r="H527" s="4">
        <v>4276.21</v>
      </c>
      <c r="I527" s="4">
        <v>4506.75</v>
      </c>
      <c r="J527" s="4">
        <v>4781.26</v>
      </c>
      <c r="K527" s="4">
        <v>5114.83</v>
      </c>
      <c r="L527" s="4">
        <v>5458.97</v>
      </c>
      <c r="M527" s="4">
        <v>5749.83</v>
      </c>
      <c r="N527" s="4">
        <v>5986.98</v>
      </c>
      <c r="O527" s="4">
        <v>6189.87</v>
      </c>
      <c r="P527" s="4">
        <v>6371.34</v>
      </c>
      <c r="Q527" s="4">
        <v>6526.65</v>
      </c>
      <c r="R527" s="4">
        <v>6648.18</v>
      </c>
      <c r="S527" s="4">
        <v>6719.42</v>
      </c>
      <c r="T527" s="4">
        <v>6731.33</v>
      </c>
      <c r="U527" s="4">
        <v>6687.79</v>
      </c>
      <c r="V527" s="4">
        <v>6598.56</v>
      </c>
      <c r="W527" s="4">
        <v>6470.55</v>
      </c>
      <c r="X527" s="4"/>
      <c r="Y527" s="4"/>
      <c r="Z527" s="4"/>
      <c r="AA527" s="4"/>
      <c r="AB527" s="4"/>
      <c r="AC527" s="4"/>
      <c r="AD527" s="4"/>
      <c r="AE527" s="4"/>
    </row>
    <row r="528" spans="1:31" x14ac:dyDescent="0.35">
      <c r="A528" t="s">
        <v>168</v>
      </c>
      <c r="B528" t="s">
        <v>116</v>
      </c>
      <c r="C528" t="s">
        <v>144</v>
      </c>
      <c r="D528" t="s">
        <v>130</v>
      </c>
      <c r="E528" s="4"/>
      <c r="F528" s="4">
        <v>47.768457894554103</v>
      </c>
      <c r="G528" s="4">
        <v>48.0222499849041</v>
      </c>
      <c r="H528" s="4">
        <v>51.259546187096198</v>
      </c>
      <c r="I528" s="4">
        <v>54.624579238929201</v>
      </c>
      <c r="J528" s="4">
        <v>58.715293040737201</v>
      </c>
      <c r="K528" s="4">
        <v>63.721985999384501</v>
      </c>
      <c r="L528" s="4">
        <v>68.987482007898805</v>
      </c>
      <c r="M528" s="4">
        <v>73.787045624867204</v>
      </c>
      <c r="N528" s="4">
        <v>78.1716765429844</v>
      </c>
      <c r="O528" s="4">
        <v>82.377100101218204</v>
      </c>
      <c r="P528" s="4">
        <v>86.547080858628902</v>
      </c>
      <c r="Q528" s="4">
        <v>90.519949117487897</v>
      </c>
      <c r="R528" s="4">
        <v>94.249936977023097</v>
      </c>
      <c r="S528" s="4">
        <v>97.673802276275097</v>
      </c>
      <c r="T528" s="4">
        <v>100.753726960488</v>
      </c>
      <c r="U528" s="4">
        <v>103.47163016023499</v>
      </c>
      <c r="V528" s="4">
        <v>105.844180144467</v>
      </c>
      <c r="W528" s="4">
        <v>107.91564522433301</v>
      </c>
      <c r="X528" s="4"/>
      <c r="Y528" s="4"/>
      <c r="Z528" s="4"/>
      <c r="AA528" s="4"/>
      <c r="AB528" s="4"/>
      <c r="AC528" s="4"/>
      <c r="AD528" s="4"/>
      <c r="AE528" s="4"/>
    </row>
    <row r="529" spans="1:31" x14ac:dyDescent="0.35">
      <c r="A529" t="s">
        <v>168</v>
      </c>
      <c r="B529" t="s">
        <v>116</v>
      </c>
      <c r="C529" t="s">
        <v>144</v>
      </c>
      <c r="D529" t="s">
        <v>5</v>
      </c>
      <c r="E529" s="4"/>
      <c r="F529" s="4">
        <v>159.65190662373999</v>
      </c>
      <c r="G529" s="4">
        <v>161.28831883256399</v>
      </c>
      <c r="H529" s="4">
        <v>176.484919101363</v>
      </c>
      <c r="I529" s="4">
        <v>196.81820718756899</v>
      </c>
      <c r="J529" s="4">
        <v>219.69064589167499</v>
      </c>
      <c r="K529" s="4">
        <v>240.13966780702</v>
      </c>
      <c r="L529" s="4">
        <v>259.87329357838797</v>
      </c>
      <c r="M529" s="4">
        <v>282.36390559721002</v>
      </c>
      <c r="N529" s="4">
        <v>307.221016266091</v>
      </c>
      <c r="O529" s="4">
        <v>331.00025833535199</v>
      </c>
      <c r="P529" s="4">
        <v>354.25404798165403</v>
      </c>
      <c r="Q529" s="4">
        <v>374.29179958790701</v>
      </c>
      <c r="R529" s="4">
        <v>394.12667557103202</v>
      </c>
      <c r="S529" s="4">
        <v>416.477404630916</v>
      </c>
      <c r="T529" s="4">
        <v>443.499056432999</v>
      </c>
      <c r="U529" s="4">
        <v>468.11349168824</v>
      </c>
      <c r="V529" s="4">
        <v>492.07262071236698</v>
      </c>
      <c r="W529" s="4">
        <v>515.02979118471296</v>
      </c>
      <c r="X529" s="4"/>
      <c r="Y529" s="4"/>
      <c r="Z529" s="4"/>
      <c r="AA529" s="4"/>
      <c r="AB529" s="4"/>
      <c r="AC529" s="4"/>
      <c r="AD529" s="4"/>
      <c r="AE529" s="4"/>
    </row>
    <row r="530" spans="1:31" x14ac:dyDescent="0.35">
      <c r="A530" t="s">
        <v>168</v>
      </c>
      <c r="B530" t="s">
        <v>116</v>
      </c>
      <c r="C530" t="s">
        <v>144</v>
      </c>
      <c r="D530" t="s">
        <v>4</v>
      </c>
      <c r="E530" s="4"/>
      <c r="F530" s="4">
        <v>24.904719799999999</v>
      </c>
      <c r="G530" s="4">
        <v>24.792248000000001</v>
      </c>
      <c r="H530" s="4">
        <v>24.229889</v>
      </c>
      <c r="I530" s="4">
        <v>22.898033999999999</v>
      </c>
      <c r="J530" s="4">
        <v>21.763603</v>
      </c>
      <c r="K530" s="4">
        <v>21.2993965</v>
      </c>
      <c r="L530" s="4">
        <v>21.006275500000001</v>
      </c>
      <c r="M530" s="4">
        <v>20.363190500000002</v>
      </c>
      <c r="N530" s="4">
        <v>19.487534</v>
      </c>
      <c r="O530" s="4">
        <v>18.700499000000001</v>
      </c>
      <c r="P530" s="4">
        <v>17.985228500000002</v>
      </c>
      <c r="Q530" s="4">
        <v>17.437331</v>
      </c>
      <c r="R530" s="4">
        <v>16.868130000000001</v>
      </c>
      <c r="S530" s="4">
        <v>16.133936500000001</v>
      </c>
      <c r="T530" s="4">
        <v>15.177777499999999</v>
      </c>
      <c r="U530" s="4">
        <v>14.286685</v>
      </c>
      <c r="V530" s="4">
        <v>13.409727999999999</v>
      </c>
      <c r="W530" s="4">
        <v>12.563447999999999</v>
      </c>
      <c r="X530" s="4"/>
      <c r="Y530" s="4"/>
      <c r="Z530" s="4"/>
      <c r="AA530" s="4"/>
      <c r="AB530" s="4"/>
      <c r="AC530" s="4"/>
      <c r="AD530" s="4"/>
      <c r="AE530" s="4"/>
    </row>
    <row r="531" spans="1:31" x14ac:dyDescent="0.35">
      <c r="A531" t="s">
        <v>168</v>
      </c>
      <c r="B531" t="s">
        <v>116</v>
      </c>
      <c r="C531" t="s">
        <v>144</v>
      </c>
      <c r="D531" t="s">
        <v>3</v>
      </c>
      <c r="E531" s="4"/>
      <c r="F531" s="4">
        <v>83.236641399999996</v>
      </c>
      <c r="G531" s="4">
        <v>83.267651999999998</v>
      </c>
      <c r="H531" s="4">
        <v>83.422704999999993</v>
      </c>
      <c r="I531" s="4">
        <v>82.504068000000004</v>
      </c>
      <c r="J531" s="4">
        <v>81.431254999999993</v>
      </c>
      <c r="K531" s="4">
        <v>80.267900000000097</v>
      </c>
      <c r="L531" s="4">
        <v>79.129863</v>
      </c>
      <c r="M531" s="4">
        <v>77.924654000000103</v>
      </c>
      <c r="N531" s="4">
        <v>76.587586000000002</v>
      </c>
      <c r="O531" s="4">
        <v>75.140664000000001</v>
      </c>
      <c r="P531" s="4">
        <v>73.617041</v>
      </c>
      <c r="Q531" s="4">
        <v>72.101786000000004</v>
      </c>
      <c r="R531" s="4">
        <v>70.537766000000005</v>
      </c>
      <c r="S531" s="4">
        <v>68.794495999999995</v>
      </c>
      <c r="T531" s="4">
        <v>66.809736999999998</v>
      </c>
      <c r="U531" s="4">
        <v>64.634045</v>
      </c>
      <c r="V531" s="4">
        <v>62.342208999999997</v>
      </c>
      <c r="W531" s="4">
        <v>59.959332000000003</v>
      </c>
      <c r="X531" s="4"/>
      <c r="Y531" s="4"/>
      <c r="Z531" s="4"/>
      <c r="AA531" s="4"/>
      <c r="AB531" s="4"/>
      <c r="AC531" s="4"/>
      <c r="AD531" s="4"/>
      <c r="AE531" s="4"/>
    </row>
    <row r="532" spans="1:31" x14ac:dyDescent="0.35">
      <c r="A532" t="s">
        <v>168</v>
      </c>
      <c r="B532" t="s">
        <v>116</v>
      </c>
      <c r="C532" t="s">
        <v>93</v>
      </c>
      <c r="D532" t="s">
        <v>0</v>
      </c>
      <c r="E532" s="4"/>
      <c r="F532" s="4">
        <v>8195.4840000000004</v>
      </c>
      <c r="G532" s="4">
        <v>8503.83</v>
      </c>
      <c r="H532" s="4">
        <v>11852.9</v>
      </c>
      <c r="I532" s="4">
        <v>15676.5</v>
      </c>
      <c r="J532" s="4">
        <v>19510.599999999999</v>
      </c>
      <c r="K532" s="4">
        <v>23374.2</v>
      </c>
      <c r="L532" s="4">
        <v>27224.3</v>
      </c>
      <c r="M532" s="4">
        <v>31237.8</v>
      </c>
      <c r="N532" s="4">
        <v>35515.5</v>
      </c>
      <c r="O532" s="4">
        <v>39972.1</v>
      </c>
      <c r="P532" s="4">
        <v>44547</v>
      </c>
      <c r="Q532" s="4">
        <v>49190</v>
      </c>
      <c r="R532" s="4">
        <v>53979.199999999997</v>
      </c>
      <c r="S532" s="4">
        <v>58862.1</v>
      </c>
      <c r="T532" s="4">
        <v>63867.199999999997</v>
      </c>
      <c r="U532" s="4">
        <v>69045</v>
      </c>
      <c r="V532" s="4">
        <v>74482.3</v>
      </c>
      <c r="W532" s="4">
        <v>80309.8</v>
      </c>
      <c r="X532" s="4"/>
      <c r="Y532" s="4"/>
      <c r="Z532" s="4"/>
      <c r="AA532" s="4"/>
      <c r="AB532" s="4"/>
      <c r="AC532" s="4"/>
      <c r="AD532" s="4"/>
      <c r="AE532" s="4"/>
    </row>
    <row r="533" spans="1:31" x14ac:dyDescent="0.35">
      <c r="A533" t="s">
        <v>168</v>
      </c>
      <c r="B533" t="s">
        <v>116</v>
      </c>
      <c r="C533" t="s">
        <v>93</v>
      </c>
      <c r="D533" t="s">
        <v>130</v>
      </c>
      <c r="E533" s="4"/>
      <c r="F533" s="4">
        <v>5.9482572195490597</v>
      </c>
      <c r="G533" s="4">
        <v>6.1180112243778497</v>
      </c>
      <c r="H533" s="4">
        <v>8.1697980938228696</v>
      </c>
      <c r="I533" s="4">
        <v>10.329286954347999</v>
      </c>
      <c r="J533" s="4">
        <v>12.3555670241863</v>
      </c>
      <c r="K533" s="4">
        <v>14.312648002820699</v>
      </c>
      <c r="L533" s="4">
        <v>16.255601746024698</v>
      </c>
      <c r="M533" s="4">
        <v>18.305428352191999</v>
      </c>
      <c r="N533" s="4">
        <v>20.4785903682269</v>
      </c>
      <c r="O533" s="4">
        <v>22.720334842467299</v>
      </c>
      <c r="P533" s="4">
        <v>25.0421826029038</v>
      </c>
      <c r="Q533" s="4">
        <v>27.438469625118799</v>
      </c>
      <c r="R533" s="4">
        <v>29.98115211216</v>
      </c>
      <c r="S533" s="4">
        <v>32.618181301919499</v>
      </c>
      <c r="T533" s="4">
        <v>35.312780169771997</v>
      </c>
      <c r="U533" s="4">
        <v>38.044024697456798</v>
      </c>
      <c r="V533" s="4">
        <v>40.849144880107801</v>
      </c>
      <c r="W533" s="4">
        <v>43.797939939595203</v>
      </c>
      <c r="X533" s="4"/>
      <c r="Y533" s="4"/>
      <c r="Z533" s="4"/>
      <c r="AA533" s="4"/>
      <c r="AB533" s="4"/>
      <c r="AC533" s="4"/>
      <c r="AD533" s="4"/>
      <c r="AE533" s="4"/>
    </row>
    <row r="534" spans="1:31" x14ac:dyDescent="0.35">
      <c r="A534" t="s">
        <v>168</v>
      </c>
      <c r="B534" t="s">
        <v>116</v>
      </c>
      <c r="C534" t="s">
        <v>93</v>
      </c>
      <c r="D534" t="s">
        <v>5</v>
      </c>
      <c r="E534" s="4"/>
      <c r="F534" s="4">
        <v>20.482309529180402</v>
      </c>
      <c r="G534" s="4">
        <v>20.956002961937902</v>
      </c>
      <c r="H534" s="4">
        <v>27.3019084686802</v>
      </c>
      <c r="I534" s="4">
        <v>34.039421286888498</v>
      </c>
      <c r="J534" s="4">
        <v>40.589447966167697</v>
      </c>
      <c r="K534" s="4">
        <v>47.189104806862098</v>
      </c>
      <c r="L534" s="4">
        <v>53.862038469142199</v>
      </c>
      <c r="M534" s="4">
        <v>61.158971137174198</v>
      </c>
      <c r="N534" s="4">
        <v>69.250661879986893</v>
      </c>
      <c r="O534" s="4">
        <v>78.117930660216601</v>
      </c>
      <c r="P534" s="4">
        <v>87.699943707511295</v>
      </c>
      <c r="Q534" s="4">
        <v>97.870913481981205</v>
      </c>
      <c r="R534" s="4">
        <v>108.09111210562099</v>
      </c>
      <c r="S534" s="4">
        <v>118.038698649482</v>
      </c>
      <c r="T534" s="4">
        <v>127.39935485724899</v>
      </c>
      <c r="U534" s="4">
        <v>136.92785223968599</v>
      </c>
      <c r="V534" s="4">
        <v>147.31520985450399</v>
      </c>
      <c r="W534" s="4">
        <v>158.60521135680199</v>
      </c>
      <c r="X534" s="4"/>
      <c r="Y534" s="4"/>
      <c r="Z534" s="4"/>
      <c r="AA534" s="4"/>
      <c r="AB534" s="4"/>
      <c r="AC534" s="4"/>
      <c r="AD534" s="4"/>
      <c r="AE534" s="4"/>
    </row>
    <row r="535" spans="1:31" x14ac:dyDescent="0.35">
      <c r="A535" t="s">
        <v>168</v>
      </c>
      <c r="B535" t="s">
        <v>116</v>
      </c>
      <c r="C535" t="s">
        <v>93</v>
      </c>
      <c r="D535" t="s">
        <v>4</v>
      </c>
      <c r="E535" s="4"/>
      <c r="F535" s="4">
        <v>400.12499509999998</v>
      </c>
      <c r="G535" s="4">
        <v>405.7944645</v>
      </c>
      <c r="H535" s="4">
        <v>434.14181150000002</v>
      </c>
      <c r="I535" s="4">
        <v>460.539557</v>
      </c>
      <c r="J535" s="4">
        <v>480.6815805</v>
      </c>
      <c r="K535" s="4">
        <v>495.33043900000001</v>
      </c>
      <c r="L535" s="4">
        <v>505.44503650000001</v>
      </c>
      <c r="M535" s="4">
        <v>510.76398799999998</v>
      </c>
      <c r="N535" s="4">
        <v>512.85430399999996</v>
      </c>
      <c r="O535" s="4">
        <v>511.68918150000002</v>
      </c>
      <c r="P535" s="4">
        <v>507.94787450000001</v>
      </c>
      <c r="Q535" s="4">
        <v>502.60080599999998</v>
      </c>
      <c r="R535" s="4">
        <v>499.38610999999997</v>
      </c>
      <c r="S535" s="4">
        <v>498.66781550000002</v>
      </c>
      <c r="T535" s="4">
        <v>501.31494049999998</v>
      </c>
      <c r="U535" s="4">
        <v>504.24365</v>
      </c>
      <c r="V535" s="4">
        <v>505.59816649999999</v>
      </c>
      <c r="W535" s="4">
        <v>506.350323</v>
      </c>
      <c r="X535" s="4"/>
      <c r="Y535" s="4"/>
      <c r="Z535" s="4"/>
      <c r="AA535" s="4"/>
      <c r="AB535" s="4"/>
      <c r="AC535" s="4"/>
      <c r="AD535" s="4"/>
      <c r="AE535" s="4"/>
    </row>
    <row r="536" spans="1:31" x14ac:dyDescent="0.35">
      <c r="A536" t="s">
        <v>168</v>
      </c>
      <c r="B536" t="s">
        <v>116</v>
      </c>
      <c r="C536" t="s">
        <v>93</v>
      </c>
      <c r="D536" t="s">
        <v>3</v>
      </c>
      <c r="E536" s="4"/>
      <c r="F536" s="4">
        <v>1377.7958312000001</v>
      </c>
      <c r="G536" s="4">
        <v>1389.966394</v>
      </c>
      <c r="H536" s="4">
        <v>1450.8192079999999</v>
      </c>
      <c r="I536" s="4">
        <v>1517.6749440000001</v>
      </c>
      <c r="J536" s="4">
        <v>1579.093858</v>
      </c>
      <c r="K536" s="4">
        <v>1633.11499</v>
      </c>
      <c r="L536" s="4">
        <v>1674.7642089999999</v>
      </c>
      <c r="M536" s="4">
        <v>1706.477412</v>
      </c>
      <c r="N536" s="4">
        <v>1734.274643</v>
      </c>
      <c r="O536" s="4">
        <v>1759.3094590000001</v>
      </c>
      <c r="P536" s="4">
        <v>1778.8784909999999</v>
      </c>
      <c r="Q536" s="4">
        <v>1792.738468</v>
      </c>
      <c r="R536" s="4">
        <v>1800.437815</v>
      </c>
      <c r="S536" s="4">
        <v>1804.5794599999999</v>
      </c>
      <c r="T536" s="4">
        <v>1808.614323</v>
      </c>
      <c r="U536" s="4">
        <v>1814.871075</v>
      </c>
      <c r="V536" s="4">
        <v>1823.3502860000001</v>
      </c>
      <c r="W536" s="4">
        <v>1833.6433199999999</v>
      </c>
      <c r="X536" s="4"/>
      <c r="Y536" s="4"/>
      <c r="Z536" s="4"/>
      <c r="AA536" s="4"/>
      <c r="AB536" s="4"/>
      <c r="AC536" s="4"/>
      <c r="AD536" s="4"/>
      <c r="AE536" s="4"/>
    </row>
    <row r="537" spans="1:31" x14ac:dyDescent="0.35">
      <c r="A537" t="s">
        <v>168</v>
      </c>
      <c r="B537" t="s">
        <v>116</v>
      </c>
      <c r="C537" t="s">
        <v>161</v>
      </c>
      <c r="D537" t="s">
        <v>0</v>
      </c>
      <c r="E537" s="4"/>
      <c r="F537" s="4">
        <v>2698.2613353759998</v>
      </c>
      <c r="G537" s="4">
        <v>2723.8276898859999</v>
      </c>
      <c r="H537" s="4">
        <v>3369.4850854199999</v>
      </c>
      <c r="I537" s="4">
        <v>3965.771667043</v>
      </c>
      <c r="J537" s="4">
        <v>4697.9037214919999</v>
      </c>
      <c r="K537" s="4">
        <v>5567.425230803</v>
      </c>
      <c r="L537" s="4">
        <v>6549.1369995630002</v>
      </c>
      <c r="M537" s="4">
        <v>7613.8168083370001</v>
      </c>
      <c r="N537" s="4">
        <v>8770.1418211239998</v>
      </c>
      <c r="O537" s="4">
        <v>10020.740732751001</v>
      </c>
      <c r="P537" s="4">
        <v>11384.390627651999</v>
      </c>
      <c r="Q537" s="4">
        <v>12849.495730858</v>
      </c>
      <c r="R537" s="4">
        <v>14419.070347872999</v>
      </c>
      <c r="S537" s="4">
        <v>16083.961879041</v>
      </c>
      <c r="T537" s="4">
        <v>17854.668853064999</v>
      </c>
      <c r="U537" s="4">
        <v>19752.476225590999</v>
      </c>
      <c r="V537" s="4">
        <v>21798.584572257001</v>
      </c>
      <c r="W537" s="4">
        <v>24016.021641817999</v>
      </c>
      <c r="X537" s="4"/>
      <c r="Y537" s="4"/>
      <c r="Z537" s="4"/>
      <c r="AA537" s="4"/>
      <c r="AB537" s="4"/>
      <c r="AC537" s="4"/>
      <c r="AD537" s="4"/>
      <c r="AE537" s="4"/>
    </row>
    <row r="538" spans="1:31" x14ac:dyDescent="0.35">
      <c r="A538" t="s">
        <v>168</v>
      </c>
      <c r="B538" t="s">
        <v>116</v>
      </c>
      <c r="C538" t="s">
        <v>161</v>
      </c>
      <c r="D538" t="s">
        <v>130</v>
      </c>
      <c r="E538" s="4"/>
      <c r="F538" s="4">
        <v>11.021654972075201</v>
      </c>
      <c r="G538" s="4">
        <v>11.0183136631343</v>
      </c>
      <c r="H538" s="4">
        <v>13.0005536502133</v>
      </c>
      <c r="I538" s="4">
        <v>14.570730843382</v>
      </c>
      <c r="J538" s="4">
        <v>16.5159511858031</v>
      </c>
      <c r="K538" s="4">
        <v>18.8395096147865</v>
      </c>
      <c r="L538" s="4">
        <v>21.494558050438201</v>
      </c>
      <c r="M538" s="4">
        <v>24.3611798515761</v>
      </c>
      <c r="N538" s="4">
        <v>27.454537980988398</v>
      </c>
      <c r="O538" s="4">
        <v>30.7650368439033</v>
      </c>
      <c r="P538" s="4">
        <v>34.360570378059101</v>
      </c>
      <c r="Q538" s="4">
        <v>38.212239718344101</v>
      </c>
      <c r="R538" s="4">
        <v>42.3330615931702</v>
      </c>
      <c r="S538" s="4">
        <v>46.693313990136701</v>
      </c>
      <c r="T538" s="4">
        <v>51.285654638456201</v>
      </c>
      <c r="U538" s="4">
        <v>56.125552519200497</v>
      </c>
      <c r="V538" s="4">
        <v>61.2380127208475</v>
      </c>
      <c r="W538" s="4">
        <v>66.647520516218705</v>
      </c>
      <c r="X538" s="4"/>
      <c r="Y538" s="4"/>
      <c r="Z538" s="4"/>
      <c r="AA538" s="4"/>
      <c r="AB538" s="4"/>
      <c r="AC538" s="4"/>
      <c r="AD538" s="4"/>
      <c r="AE538" s="4"/>
    </row>
    <row r="539" spans="1:31" x14ac:dyDescent="0.35">
      <c r="A539" t="s">
        <v>168</v>
      </c>
      <c r="B539" t="s">
        <v>116</v>
      </c>
      <c r="C539" t="s">
        <v>161</v>
      </c>
      <c r="D539" t="s">
        <v>5</v>
      </c>
      <c r="E539" s="4"/>
      <c r="F539" s="4">
        <v>38.682171358491203</v>
      </c>
      <c r="G539" s="4">
        <v>38.553990401490204</v>
      </c>
      <c r="H539" s="4">
        <v>44.852437225330902</v>
      </c>
      <c r="I539" s="4">
        <v>50.2101671824392</v>
      </c>
      <c r="J539" s="4">
        <v>57.2211926477489</v>
      </c>
      <c r="K539" s="4">
        <v>65.636516204548201</v>
      </c>
      <c r="L539" s="4">
        <v>75.221627620344407</v>
      </c>
      <c r="M539" s="4">
        <v>85.739164771270296</v>
      </c>
      <c r="N539" s="4">
        <v>97.437153751444498</v>
      </c>
      <c r="O539" s="4">
        <v>110.520062656028</v>
      </c>
      <c r="P539" s="4">
        <v>124.837224560224</v>
      </c>
      <c r="Q539" s="4">
        <v>140.257342343305</v>
      </c>
      <c r="R539" s="4">
        <v>156.43280408199001</v>
      </c>
      <c r="S539" s="4">
        <v>173.17099106439301</v>
      </c>
      <c r="T539" s="4">
        <v>190.085342756762</v>
      </c>
      <c r="U539" s="4">
        <v>208.254996774755</v>
      </c>
      <c r="V539" s="4">
        <v>228.33927900784599</v>
      </c>
      <c r="W539" s="4">
        <v>250.165497638093</v>
      </c>
      <c r="X539" s="4"/>
      <c r="Y539" s="4"/>
      <c r="Z539" s="4"/>
      <c r="AA539" s="4"/>
      <c r="AB539" s="4"/>
      <c r="AC539" s="4"/>
      <c r="AD539" s="4"/>
      <c r="AE539" s="4"/>
    </row>
    <row r="540" spans="1:31" x14ac:dyDescent="0.35">
      <c r="A540" t="s">
        <v>168</v>
      </c>
      <c r="B540" t="s">
        <v>116</v>
      </c>
      <c r="C540" t="s">
        <v>161</v>
      </c>
      <c r="D540" t="s">
        <v>4</v>
      </c>
      <c r="E540" s="4"/>
      <c r="F540" s="4">
        <v>69.754650284999997</v>
      </c>
      <c r="G540" s="4">
        <v>70.649695699999995</v>
      </c>
      <c r="H540" s="4">
        <v>75.123790229999898</v>
      </c>
      <c r="I540" s="4">
        <v>78.983438804999906</v>
      </c>
      <c r="J540" s="4">
        <v>82.100765539999898</v>
      </c>
      <c r="K540" s="4">
        <v>84.822070894999996</v>
      </c>
      <c r="L540" s="4">
        <v>87.064547879999907</v>
      </c>
      <c r="M540" s="4">
        <v>88.802087454999906</v>
      </c>
      <c r="N540" s="4">
        <v>90.008189724999895</v>
      </c>
      <c r="O540" s="4">
        <v>90.668974409999905</v>
      </c>
      <c r="P540" s="4">
        <v>91.193878009999906</v>
      </c>
      <c r="Q540" s="4">
        <v>91.6137117399999</v>
      </c>
      <c r="R540" s="4">
        <v>92.174211364999906</v>
      </c>
      <c r="S540" s="4">
        <v>92.879077379999899</v>
      </c>
      <c r="T540" s="4">
        <v>93.929750679999898</v>
      </c>
      <c r="U540" s="4">
        <v>94.847550029999894</v>
      </c>
      <c r="V540" s="4">
        <v>95.465767724999907</v>
      </c>
      <c r="W540" s="4">
        <v>96.000535119999896</v>
      </c>
      <c r="X540" s="4"/>
      <c r="Y540" s="4"/>
      <c r="Z540" s="4"/>
      <c r="AA540" s="4"/>
      <c r="AB540" s="4"/>
      <c r="AC540" s="4"/>
      <c r="AD540" s="4"/>
      <c r="AE540" s="4"/>
    </row>
    <row r="541" spans="1:31" x14ac:dyDescent="0.35">
      <c r="A541" t="s">
        <v>168</v>
      </c>
      <c r="B541" t="s">
        <v>116</v>
      </c>
      <c r="C541" t="s">
        <v>161</v>
      </c>
      <c r="D541" t="s">
        <v>3</v>
      </c>
      <c r="E541" s="4"/>
      <c r="F541" s="4">
        <v>244.81453486000001</v>
      </c>
      <c r="G541" s="4">
        <v>247.20912593</v>
      </c>
      <c r="H541" s="4">
        <v>259.18012233000002</v>
      </c>
      <c r="I541" s="4">
        <v>272.17383325999998</v>
      </c>
      <c r="J541" s="4">
        <v>284.44645231999999</v>
      </c>
      <c r="K541" s="4">
        <v>295.51858539</v>
      </c>
      <c r="L541" s="4">
        <v>304.68814405000001</v>
      </c>
      <c r="M541" s="4">
        <v>312.53891866999999</v>
      </c>
      <c r="N541" s="4">
        <v>319.44233872000001</v>
      </c>
      <c r="O541" s="4">
        <v>325.71847007999997</v>
      </c>
      <c r="P541" s="4">
        <v>331.32135183999998</v>
      </c>
      <c r="Q541" s="4">
        <v>336.26649014999998</v>
      </c>
      <c r="R541" s="4">
        <v>340.61014736999999</v>
      </c>
      <c r="S541" s="4">
        <v>344.45963468000002</v>
      </c>
      <c r="T541" s="4">
        <v>348.14158030999999</v>
      </c>
      <c r="U541" s="4">
        <v>351.93375100999998</v>
      </c>
      <c r="V541" s="4">
        <v>355.96492446000002</v>
      </c>
      <c r="W541" s="4">
        <v>360.34381258000002</v>
      </c>
      <c r="X541" s="4"/>
      <c r="Y541" s="4"/>
      <c r="Z541" s="4"/>
      <c r="AA541" s="4"/>
      <c r="AB541" s="4"/>
      <c r="AC541" s="4"/>
      <c r="AD541" s="4"/>
      <c r="AE541" s="4"/>
    </row>
    <row r="542" spans="1:31" x14ac:dyDescent="0.35">
      <c r="A542" t="s">
        <v>168</v>
      </c>
      <c r="B542" t="s">
        <v>116</v>
      </c>
      <c r="C542" t="s">
        <v>94</v>
      </c>
      <c r="D542" t="s">
        <v>0</v>
      </c>
      <c r="E542" s="4"/>
      <c r="F542" s="4">
        <v>2240.5940000000001</v>
      </c>
      <c r="G542" s="4">
        <v>2223.54</v>
      </c>
      <c r="H542" s="4">
        <v>2645.37</v>
      </c>
      <c r="I542" s="4">
        <v>3026.7</v>
      </c>
      <c r="J542" s="4">
        <v>3483.19</v>
      </c>
      <c r="K542" s="4">
        <v>4022.32</v>
      </c>
      <c r="L542" s="4">
        <v>4653.1099999999997</v>
      </c>
      <c r="M542" s="4">
        <v>5356.02</v>
      </c>
      <c r="N542" s="4">
        <v>6115.2</v>
      </c>
      <c r="O542" s="4">
        <v>6899.88</v>
      </c>
      <c r="P542" s="4">
        <v>7716.03</v>
      </c>
      <c r="Q542" s="4">
        <v>8567.84</v>
      </c>
      <c r="R542" s="4">
        <v>9448.9</v>
      </c>
      <c r="S542" s="4">
        <v>10344.200000000001</v>
      </c>
      <c r="T542" s="4">
        <v>11247.5</v>
      </c>
      <c r="U542" s="4">
        <v>12153.8</v>
      </c>
      <c r="V542" s="4">
        <v>13062.7</v>
      </c>
      <c r="W542" s="4">
        <v>13975.2</v>
      </c>
      <c r="X542" s="4"/>
      <c r="Y542" s="4"/>
      <c r="Z542" s="4"/>
      <c r="AA542" s="4"/>
      <c r="AB542" s="4"/>
      <c r="AC542" s="4"/>
      <c r="AD542" s="4"/>
      <c r="AE542" s="4"/>
    </row>
    <row r="543" spans="1:31" x14ac:dyDescent="0.35">
      <c r="A543" t="s">
        <v>168</v>
      </c>
      <c r="B543" t="s">
        <v>116</v>
      </c>
      <c r="C543" t="s">
        <v>94</v>
      </c>
      <c r="D543" t="s">
        <v>130</v>
      </c>
      <c r="E543" s="4"/>
      <c r="F543" s="4">
        <v>17.989321662292198</v>
      </c>
      <c r="G543" s="4">
        <v>17.701869169116399</v>
      </c>
      <c r="H543" s="4">
        <v>20.208146575763099</v>
      </c>
      <c r="I543" s="4">
        <v>22.074776494802499</v>
      </c>
      <c r="J543" s="4">
        <v>24.340217626432299</v>
      </c>
      <c r="K543" s="4">
        <v>27.057928798130501</v>
      </c>
      <c r="L543" s="4">
        <v>30.348432994761598</v>
      </c>
      <c r="M543" s="4">
        <v>34.028786327015297</v>
      </c>
      <c r="N543" s="4">
        <v>37.935698494770598</v>
      </c>
      <c r="O543" s="4">
        <v>41.870196528831201</v>
      </c>
      <c r="P543" s="4">
        <v>45.895095235937497</v>
      </c>
      <c r="Q543" s="4">
        <v>50.042050300103398</v>
      </c>
      <c r="R543" s="4">
        <v>54.2782062148015</v>
      </c>
      <c r="S543" s="4">
        <v>58.497369835152199</v>
      </c>
      <c r="T543" s="4">
        <v>62.631499350316901</v>
      </c>
      <c r="U543" s="4">
        <v>66.625722839865503</v>
      </c>
      <c r="V543" s="4">
        <v>70.428418093955401</v>
      </c>
      <c r="W543" s="4">
        <v>74.099123176282305</v>
      </c>
      <c r="X543" s="4"/>
      <c r="Y543" s="4"/>
      <c r="Z543" s="4"/>
      <c r="AA543" s="4"/>
      <c r="AB543" s="4"/>
      <c r="AC543" s="4"/>
      <c r="AD543" s="4"/>
      <c r="AE543" s="4"/>
    </row>
    <row r="544" spans="1:31" x14ac:dyDescent="0.35">
      <c r="A544" t="s">
        <v>168</v>
      </c>
      <c r="B544" t="s">
        <v>116</v>
      </c>
      <c r="C544" t="s">
        <v>94</v>
      </c>
      <c r="D544" t="s">
        <v>5</v>
      </c>
      <c r="E544" s="4"/>
      <c r="F544" s="4">
        <v>62.239830091197803</v>
      </c>
      <c r="G544" s="4">
        <v>61.051923706429498</v>
      </c>
      <c r="H544" s="4">
        <v>68.664452684064599</v>
      </c>
      <c r="I544" s="4">
        <v>74.850190189518301</v>
      </c>
      <c r="J544" s="4">
        <v>83.496173552491896</v>
      </c>
      <c r="K544" s="4">
        <v>94.116668171391794</v>
      </c>
      <c r="L544" s="4">
        <v>107.098321852932</v>
      </c>
      <c r="M544" s="4">
        <v>121.33564080117699</v>
      </c>
      <c r="N544" s="4">
        <v>136.57268684952899</v>
      </c>
      <c r="O544" s="4">
        <v>152.733027421467</v>
      </c>
      <c r="P544" s="4">
        <v>169.52467474117401</v>
      </c>
      <c r="Q544" s="4">
        <v>187.17143691309701</v>
      </c>
      <c r="R544" s="4">
        <v>204.85148473316201</v>
      </c>
      <c r="S544" s="4">
        <v>222.01960248807001</v>
      </c>
      <c r="T544" s="4">
        <v>237.202067954939</v>
      </c>
      <c r="U544" s="4">
        <v>252.75741267398601</v>
      </c>
      <c r="V544" s="4">
        <v>268.85015132249902</v>
      </c>
      <c r="W544" s="4">
        <v>285.10263456157099</v>
      </c>
      <c r="X544" s="4"/>
      <c r="Y544" s="4"/>
      <c r="Z544" s="4"/>
      <c r="AA544" s="4"/>
      <c r="AB544" s="4"/>
      <c r="AC544" s="4"/>
      <c r="AD544" s="4"/>
      <c r="AE544" s="4"/>
    </row>
    <row r="545" spans="1:31" x14ac:dyDescent="0.35">
      <c r="A545" t="s">
        <v>168</v>
      </c>
      <c r="B545" t="s">
        <v>116</v>
      </c>
      <c r="C545" t="s">
        <v>94</v>
      </c>
      <c r="D545" t="s">
        <v>4</v>
      </c>
      <c r="E545" s="4"/>
      <c r="F545" s="4">
        <v>35.999359200000001</v>
      </c>
      <c r="G545" s="4">
        <v>36.420473999999999</v>
      </c>
      <c r="H545" s="4">
        <v>38.526048000000003</v>
      </c>
      <c r="I545" s="4">
        <v>40.436771</v>
      </c>
      <c r="J545" s="4">
        <v>41.716762000000003</v>
      </c>
      <c r="K545" s="4">
        <v>42.7375945</v>
      </c>
      <c r="L545" s="4">
        <v>43.447085999999999</v>
      </c>
      <c r="M545" s="4">
        <v>44.142182499999997</v>
      </c>
      <c r="N545" s="4">
        <v>44.776156499999999</v>
      </c>
      <c r="O545" s="4">
        <v>45.176083499999997</v>
      </c>
      <c r="P545" s="4">
        <v>45.515675000000002</v>
      </c>
      <c r="Q545" s="4">
        <v>45.775360499999998</v>
      </c>
      <c r="R545" s="4">
        <v>46.125611499999998</v>
      </c>
      <c r="S545" s="4">
        <v>46.591381499999997</v>
      </c>
      <c r="T545" s="4">
        <v>47.417377500000001</v>
      </c>
      <c r="U545" s="4">
        <v>48.084840999999997</v>
      </c>
      <c r="V545" s="4">
        <v>48.587288999999998</v>
      </c>
      <c r="W545" s="4">
        <v>49.018137000000003</v>
      </c>
      <c r="X545" s="4"/>
      <c r="Y545" s="4"/>
      <c r="Z545" s="4"/>
      <c r="AA545" s="4"/>
      <c r="AB545" s="4"/>
      <c r="AC545" s="4"/>
      <c r="AD545" s="4"/>
      <c r="AE545" s="4"/>
    </row>
    <row r="546" spans="1:31" x14ac:dyDescent="0.35">
      <c r="A546" t="s">
        <v>168</v>
      </c>
      <c r="B546" t="s">
        <v>116</v>
      </c>
      <c r="C546" t="s">
        <v>94</v>
      </c>
      <c r="D546" t="s">
        <v>3</v>
      </c>
      <c r="E546" s="4"/>
      <c r="F546" s="4">
        <v>124.5513334</v>
      </c>
      <c r="G546" s="4">
        <v>125.61046399999999</v>
      </c>
      <c r="H546" s="4">
        <v>130.90611699999999</v>
      </c>
      <c r="I546" s="4">
        <v>137.11124100000001</v>
      </c>
      <c r="J546" s="4">
        <v>143.104308</v>
      </c>
      <c r="K546" s="4">
        <v>148.65587199999999</v>
      </c>
      <c r="L546" s="4">
        <v>153.32290800000001</v>
      </c>
      <c r="M546" s="4">
        <v>157.396739</v>
      </c>
      <c r="N546" s="4">
        <v>161.19908799999999</v>
      </c>
      <c r="O546" s="4">
        <v>164.792157</v>
      </c>
      <c r="P546" s="4">
        <v>168.12319400000001</v>
      </c>
      <c r="Q546" s="4">
        <v>171.21280899999999</v>
      </c>
      <c r="R546" s="4">
        <v>174.082761</v>
      </c>
      <c r="S546" s="4">
        <v>176.83188200000001</v>
      </c>
      <c r="T546" s="4">
        <v>179.58216100000001</v>
      </c>
      <c r="U546" s="4">
        <v>182.41903400000001</v>
      </c>
      <c r="V546" s="4">
        <v>185.47484600000001</v>
      </c>
      <c r="W546" s="4">
        <v>188.60142200000001</v>
      </c>
      <c r="X546" s="4"/>
      <c r="Y546" s="4"/>
      <c r="Z546" s="4"/>
      <c r="AA546" s="4"/>
      <c r="AB546" s="4"/>
      <c r="AC546" s="4"/>
      <c r="AD546" s="4"/>
      <c r="AE546" s="4"/>
    </row>
    <row r="547" spans="1:31" x14ac:dyDescent="0.35">
      <c r="A547" t="s">
        <v>168</v>
      </c>
      <c r="B547" t="s">
        <v>116</v>
      </c>
      <c r="C547" t="s">
        <v>162</v>
      </c>
      <c r="D547" t="s">
        <v>0</v>
      </c>
      <c r="E547" s="4"/>
      <c r="F547" s="4">
        <v>3487.2822200000001</v>
      </c>
      <c r="G547" s="4">
        <v>3519.5816</v>
      </c>
      <c r="H547" s="4">
        <v>4164.2325000000001</v>
      </c>
      <c r="I547" s="4">
        <v>4862.3725999999997</v>
      </c>
      <c r="J547" s="4">
        <v>5719.7403999999997</v>
      </c>
      <c r="K547" s="4">
        <v>6667.4414999999999</v>
      </c>
      <c r="L547" s="4">
        <v>7628.4520000000002</v>
      </c>
      <c r="M547" s="4">
        <v>8587.6020000000008</v>
      </c>
      <c r="N547" s="4">
        <v>9583.7019999999993</v>
      </c>
      <c r="O547" s="4">
        <v>10653.184999999999</v>
      </c>
      <c r="P547" s="4">
        <v>11796.734</v>
      </c>
      <c r="Q547" s="4">
        <v>12975.585999999999</v>
      </c>
      <c r="R547" s="4">
        <v>14197.927</v>
      </c>
      <c r="S547" s="4">
        <v>15478.582</v>
      </c>
      <c r="T547" s="4">
        <v>16839.2</v>
      </c>
      <c r="U547" s="4">
        <v>18303.667000000001</v>
      </c>
      <c r="V547" s="4">
        <v>19880.346000000001</v>
      </c>
      <c r="W547" s="4">
        <v>21565.433000000001</v>
      </c>
      <c r="X547" s="4"/>
      <c r="Y547" s="4"/>
      <c r="Z547" s="4"/>
      <c r="AA547" s="4"/>
      <c r="AB547" s="4"/>
      <c r="AC547" s="4"/>
      <c r="AD547" s="4"/>
      <c r="AE547" s="4"/>
    </row>
    <row r="548" spans="1:31" x14ac:dyDescent="0.35">
      <c r="A548" t="s">
        <v>168</v>
      </c>
      <c r="B548" t="s">
        <v>116</v>
      </c>
      <c r="C548" t="s">
        <v>162</v>
      </c>
      <c r="D548" t="s">
        <v>130</v>
      </c>
      <c r="E548" s="4"/>
      <c r="F548" s="4">
        <v>15.131620117879701</v>
      </c>
      <c r="G548" s="4">
        <v>15.025973112631799</v>
      </c>
      <c r="H548" s="4">
        <v>16.454023783279499</v>
      </c>
      <c r="I548" s="4">
        <v>17.8407344943802</v>
      </c>
      <c r="J548" s="4">
        <v>19.592636420102298</v>
      </c>
      <c r="K548" s="4">
        <v>21.432719762195699</v>
      </c>
      <c r="L548" s="4">
        <v>23.1725120401072</v>
      </c>
      <c r="M548" s="4">
        <v>24.8246572536057</v>
      </c>
      <c r="N548" s="4">
        <v>26.530471497097999</v>
      </c>
      <c r="O548" s="4">
        <v>28.406807938480501</v>
      </c>
      <c r="P548" s="4">
        <v>30.492587228872701</v>
      </c>
      <c r="Q548" s="4">
        <v>32.700488052463001</v>
      </c>
      <c r="R548" s="4">
        <v>35.042503841089598</v>
      </c>
      <c r="S548" s="4">
        <v>37.531367719762798</v>
      </c>
      <c r="T548" s="4">
        <v>40.188392085372598</v>
      </c>
      <c r="U548" s="4">
        <v>43.048721114212398</v>
      </c>
      <c r="V548" s="4">
        <v>46.136335073810997</v>
      </c>
      <c r="W548" s="4">
        <v>49.458173028562101</v>
      </c>
      <c r="X548" s="4"/>
      <c r="Y548" s="4"/>
      <c r="Z548" s="4"/>
      <c r="AA548" s="4"/>
      <c r="AB548" s="4"/>
      <c r="AC548" s="4"/>
      <c r="AD548" s="4"/>
      <c r="AE548" s="4"/>
    </row>
    <row r="549" spans="1:31" x14ac:dyDescent="0.35">
      <c r="A549" t="s">
        <v>168</v>
      </c>
      <c r="B549" t="s">
        <v>116</v>
      </c>
      <c r="C549" t="s">
        <v>162</v>
      </c>
      <c r="D549" t="s">
        <v>5</v>
      </c>
      <c r="E549" s="4"/>
      <c r="F549" s="4">
        <v>53.595746153422098</v>
      </c>
      <c r="G549" s="4">
        <v>53.049475254956803</v>
      </c>
      <c r="H549" s="4">
        <v>57.248488926710003</v>
      </c>
      <c r="I549" s="4">
        <v>61.215362818609698</v>
      </c>
      <c r="J549" s="4">
        <v>66.775252201844594</v>
      </c>
      <c r="K549" s="4">
        <v>73.122720539580399</v>
      </c>
      <c r="L549" s="4">
        <v>79.824081831285298</v>
      </c>
      <c r="M549" s="4">
        <v>87.334091477466501</v>
      </c>
      <c r="N549" s="4">
        <v>95.171249523955197</v>
      </c>
      <c r="O549" s="4">
        <v>102.81295033869399</v>
      </c>
      <c r="P549" s="4">
        <v>110.006137011215</v>
      </c>
      <c r="Q549" s="4">
        <v>117.462166839212</v>
      </c>
      <c r="R549" s="4">
        <v>126.17914015157</v>
      </c>
      <c r="S549" s="4">
        <v>136.51746991891</v>
      </c>
      <c r="T549" s="4">
        <v>147.424697791933</v>
      </c>
      <c r="U549" s="4">
        <v>158.76777828772799</v>
      </c>
      <c r="V549" s="4">
        <v>171.52850932809801</v>
      </c>
      <c r="W549" s="4">
        <v>185.734948381621</v>
      </c>
      <c r="X549" s="4"/>
      <c r="Y549" s="4"/>
      <c r="Z549" s="4"/>
      <c r="AA549" s="4"/>
      <c r="AB549" s="4"/>
      <c r="AC549" s="4"/>
      <c r="AD549" s="4"/>
      <c r="AE549" s="4"/>
    </row>
    <row r="550" spans="1:31" x14ac:dyDescent="0.35">
      <c r="A550" t="s">
        <v>168</v>
      </c>
      <c r="B550" t="s">
        <v>116</v>
      </c>
      <c r="C550" t="s">
        <v>162</v>
      </c>
      <c r="D550" t="s">
        <v>4</v>
      </c>
      <c r="E550" s="4"/>
      <c r="F550" s="4">
        <v>65.0663993</v>
      </c>
      <c r="G550" s="4">
        <v>66.345267000000007</v>
      </c>
      <c r="H550" s="4">
        <v>72.739605499999996</v>
      </c>
      <c r="I550" s="4">
        <v>79.430593500000001</v>
      </c>
      <c r="J550" s="4">
        <v>85.656589999999994</v>
      </c>
      <c r="K550" s="4">
        <v>91.181529499999996</v>
      </c>
      <c r="L550" s="4">
        <v>95.565797000000003</v>
      </c>
      <c r="M550" s="4">
        <v>98.330466999999999</v>
      </c>
      <c r="N550" s="4">
        <v>100.69955</v>
      </c>
      <c r="O550" s="4">
        <v>103.61715100000001</v>
      </c>
      <c r="P550" s="4">
        <v>107.2370535</v>
      </c>
      <c r="Q550" s="4">
        <v>110.4660875</v>
      </c>
      <c r="R550" s="4">
        <v>112.52198249999999</v>
      </c>
      <c r="S550" s="4">
        <v>113.381694</v>
      </c>
      <c r="T550" s="4">
        <v>114.222381</v>
      </c>
      <c r="U550" s="4">
        <v>115.28577900000001</v>
      </c>
      <c r="V550" s="4">
        <v>115.901118</v>
      </c>
      <c r="W550" s="4">
        <v>116.108644</v>
      </c>
      <c r="X550" s="4"/>
      <c r="Y550" s="4"/>
      <c r="Z550" s="4"/>
      <c r="AA550" s="4"/>
      <c r="AB550" s="4"/>
      <c r="AC550" s="4"/>
      <c r="AD550" s="4"/>
      <c r="AE550" s="4"/>
    </row>
    <row r="551" spans="1:31" x14ac:dyDescent="0.35">
      <c r="A551" t="s">
        <v>168</v>
      </c>
      <c r="B551" t="s">
        <v>116</v>
      </c>
      <c r="C551" t="s">
        <v>162</v>
      </c>
      <c r="D551" t="s">
        <v>3</v>
      </c>
      <c r="E551" s="4"/>
      <c r="F551" s="4">
        <v>230.46324139999999</v>
      </c>
      <c r="G551" s="4">
        <v>234.23318900000001</v>
      </c>
      <c r="H551" s="4">
        <v>253.08292700000001</v>
      </c>
      <c r="I551" s="4">
        <v>272.543297</v>
      </c>
      <c r="J551" s="4">
        <v>291.93316700000003</v>
      </c>
      <c r="K551" s="4">
        <v>311.08704699999998</v>
      </c>
      <c r="L551" s="4">
        <v>329.20263399999999</v>
      </c>
      <c r="M551" s="4">
        <v>345.93033500000001</v>
      </c>
      <c r="N551" s="4">
        <v>361.23376100000002</v>
      </c>
      <c r="O551" s="4">
        <v>375.02224899999999</v>
      </c>
      <c r="P551" s="4">
        <v>386.87218999999999</v>
      </c>
      <c r="Q551" s="4">
        <v>396.80098900000002</v>
      </c>
      <c r="R551" s="4">
        <v>405.16302899999999</v>
      </c>
      <c r="S551" s="4">
        <v>412.41721100000001</v>
      </c>
      <c r="T551" s="4">
        <v>419.00656199999997</v>
      </c>
      <c r="U551" s="4">
        <v>425.18491899999998</v>
      </c>
      <c r="V551" s="4">
        <v>430.90431799999999</v>
      </c>
      <c r="W551" s="4">
        <v>436.03375699999998</v>
      </c>
      <c r="X551" s="4"/>
      <c r="Y551" s="4"/>
      <c r="Z551" s="4"/>
      <c r="AA551" s="4"/>
      <c r="AB551" s="4"/>
      <c r="AC551" s="4"/>
      <c r="AD551" s="4"/>
      <c r="AE551" s="4"/>
    </row>
    <row r="552" spans="1:31" x14ac:dyDescent="0.35">
      <c r="A552" t="s">
        <v>168</v>
      </c>
      <c r="B552" t="s">
        <v>116</v>
      </c>
      <c r="C552" t="s">
        <v>163</v>
      </c>
      <c r="D552" t="s">
        <v>0</v>
      </c>
      <c r="E552" s="4"/>
      <c r="F552" s="4">
        <v>343.65120000000002</v>
      </c>
      <c r="G552" s="4">
        <v>346.70589999999999</v>
      </c>
      <c r="H552" s="4">
        <v>387.36849999999998</v>
      </c>
      <c r="I552" s="4">
        <v>424.96499999999997</v>
      </c>
      <c r="J552" s="4">
        <v>465.89800000000002</v>
      </c>
      <c r="K552" s="4">
        <v>507.17469999999997</v>
      </c>
      <c r="L552" s="4">
        <v>545.96889999999996</v>
      </c>
      <c r="M552" s="4">
        <v>579.96410000000003</v>
      </c>
      <c r="N552" s="4">
        <v>609.28650000000005</v>
      </c>
      <c r="O552" s="4">
        <v>636.17600000000004</v>
      </c>
      <c r="P552" s="4">
        <v>661.12559999999996</v>
      </c>
      <c r="Q552" s="4">
        <v>681.88869999999997</v>
      </c>
      <c r="R552" s="4">
        <v>698.13139999999999</v>
      </c>
      <c r="S552" s="4">
        <v>709.423</v>
      </c>
      <c r="T552" s="4">
        <v>715.32460000000003</v>
      </c>
      <c r="U552" s="4">
        <v>715.93820000000005</v>
      </c>
      <c r="V552" s="4">
        <v>711.67619999999999</v>
      </c>
      <c r="W552" s="4">
        <v>702.74040000000002</v>
      </c>
      <c r="X552" s="4"/>
      <c r="Y552" s="4"/>
      <c r="Z552" s="4"/>
      <c r="AA552" s="4"/>
      <c r="AB552" s="4"/>
      <c r="AC552" s="4"/>
      <c r="AD552" s="4"/>
      <c r="AE552" s="4"/>
    </row>
    <row r="553" spans="1:31" x14ac:dyDescent="0.35">
      <c r="A553" t="s">
        <v>168</v>
      </c>
      <c r="B553" t="s">
        <v>116</v>
      </c>
      <c r="C553" t="s">
        <v>163</v>
      </c>
      <c r="D553" t="s">
        <v>130</v>
      </c>
      <c r="E553" s="4"/>
      <c r="F553" s="4">
        <v>60.2374572782686</v>
      </c>
      <c r="G553" s="4">
        <v>60.483092411079902</v>
      </c>
      <c r="H553" s="4">
        <v>66.002942941489806</v>
      </c>
      <c r="I553" s="4">
        <v>71.2140737302323</v>
      </c>
      <c r="J553" s="4">
        <v>77.037488266159599</v>
      </c>
      <c r="K553" s="4">
        <v>83.034427771424603</v>
      </c>
      <c r="L553" s="4">
        <v>88.614800358634398</v>
      </c>
      <c r="M553" s="4">
        <v>93.366014534446606</v>
      </c>
      <c r="N553" s="4">
        <v>97.717657553366806</v>
      </c>
      <c r="O553" s="4">
        <v>102.040943989727</v>
      </c>
      <c r="P553" s="4">
        <v>106.45553507896901</v>
      </c>
      <c r="Q553" s="4">
        <v>110.511272612117</v>
      </c>
      <c r="R553" s="4">
        <v>114.119704403865</v>
      </c>
      <c r="S553" s="4">
        <v>117.344274524431</v>
      </c>
      <c r="T553" s="4">
        <v>120.323268724108</v>
      </c>
      <c r="U553" s="4">
        <v>123.134836373043</v>
      </c>
      <c r="V553" s="4">
        <v>125.722473506773</v>
      </c>
      <c r="W553" s="4">
        <v>127.980847138244</v>
      </c>
      <c r="X553" s="4"/>
      <c r="Y553" s="4"/>
      <c r="Z553" s="4"/>
      <c r="AA553" s="4"/>
      <c r="AB553" s="4"/>
      <c r="AC553" s="4"/>
      <c r="AD553" s="4"/>
      <c r="AE553" s="4"/>
    </row>
    <row r="554" spans="1:31" x14ac:dyDescent="0.35">
      <c r="A554" t="s">
        <v>168</v>
      </c>
      <c r="B554" t="s">
        <v>116</v>
      </c>
      <c r="C554" t="s">
        <v>163</v>
      </c>
      <c r="D554" t="s">
        <v>5</v>
      </c>
      <c r="E554" s="4"/>
      <c r="F554" s="4">
        <v>203.15793767480301</v>
      </c>
      <c r="G554" s="4">
        <v>204.14146344622799</v>
      </c>
      <c r="H554" s="4">
        <v>223.59822700009499</v>
      </c>
      <c r="I554" s="4">
        <v>243.634593687224</v>
      </c>
      <c r="J554" s="4">
        <v>268.13501769733301</v>
      </c>
      <c r="K554" s="4">
        <v>295.091445383105</v>
      </c>
      <c r="L554" s="4">
        <v>319.94670767218599</v>
      </c>
      <c r="M554" s="4">
        <v>346.14999189780002</v>
      </c>
      <c r="N554" s="4">
        <v>373.72317619601199</v>
      </c>
      <c r="O554" s="4">
        <v>402.28963416947801</v>
      </c>
      <c r="P554" s="4">
        <v>428.81421343107701</v>
      </c>
      <c r="Q554" s="4">
        <v>453.79288360575498</v>
      </c>
      <c r="R554" s="4">
        <v>481.141759172538</v>
      </c>
      <c r="S554" s="4">
        <v>510.53272441770099</v>
      </c>
      <c r="T554" s="4">
        <v>537.76789268467701</v>
      </c>
      <c r="U554" s="4">
        <v>557.56342442027301</v>
      </c>
      <c r="V554" s="4">
        <v>577.31811072677999</v>
      </c>
      <c r="W554" s="4">
        <v>597.01425080378397</v>
      </c>
      <c r="X554" s="4"/>
      <c r="Y554" s="4"/>
      <c r="Z554" s="4"/>
      <c r="AA554" s="4"/>
      <c r="AB554" s="4"/>
      <c r="AC554" s="4"/>
      <c r="AD554" s="4"/>
      <c r="AE554" s="4"/>
    </row>
    <row r="555" spans="1:31" x14ac:dyDescent="0.35">
      <c r="A555" t="s">
        <v>168</v>
      </c>
      <c r="B555" t="s">
        <v>116</v>
      </c>
      <c r="C555" t="s">
        <v>163</v>
      </c>
      <c r="D555" t="s">
        <v>4</v>
      </c>
      <c r="E555" s="4"/>
      <c r="F555" s="4">
        <v>1.6915469999999999</v>
      </c>
      <c r="G555" s="4">
        <v>1.698361</v>
      </c>
      <c r="H555" s="4">
        <v>1.7324310000000001</v>
      </c>
      <c r="I555" s="4">
        <v>1.744272</v>
      </c>
      <c r="J555" s="4">
        <v>1.7375499999999999</v>
      </c>
      <c r="K555" s="4">
        <v>1.7187034999999999</v>
      </c>
      <c r="L555" s="4">
        <v>1.70643699999999</v>
      </c>
      <c r="M555" s="4">
        <v>1.6754704999999901</v>
      </c>
      <c r="N555" s="4">
        <v>1.630315</v>
      </c>
      <c r="O555" s="4">
        <v>1.58138799999999</v>
      </c>
      <c r="P555" s="4">
        <v>1.5417529999999899</v>
      </c>
      <c r="Q555" s="4">
        <v>1.502643</v>
      </c>
      <c r="R555" s="4">
        <v>1.4509890000000001</v>
      </c>
      <c r="S555" s="4">
        <v>1.3895740000000001</v>
      </c>
      <c r="T555" s="4">
        <v>1.3301734999999999</v>
      </c>
      <c r="U555" s="4">
        <v>1.2840480000000001</v>
      </c>
      <c r="V555" s="4">
        <v>1.232728</v>
      </c>
      <c r="W555" s="4">
        <v>1.1770915</v>
      </c>
      <c r="X555" s="4"/>
      <c r="Y555" s="4"/>
      <c r="Z555" s="4"/>
      <c r="AA555" s="4"/>
      <c r="AB555" s="4"/>
      <c r="AC555" s="4"/>
      <c r="AD555" s="4"/>
      <c r="AE555" s="4"/>
    </row>
    <row r="556" spans="1:31" x14ac:dyDescent="0.35">
      <c r="A556" t="s">
        <v>168</v>
      </c>
      <c r="B556" t="s">
        <v>116</v>
      </c>
      <c r="C556" t="s">
        <v>163</v>
      </c>
      <c r="D556" t="s">
        <v>3</v>
      </c>
      <c r="E556" s="4"/>
      <c r="F556" s="4">
        <v>5.704942</v>
      </c>
      <c r="G556" s="4">
        <v>5.732278</v>
      </c>
      <c r="H556" s="4">
        <v>5.8689580000000001</v>
      </c>
      <c r="I556" s="4">
        <v>5.9674300000000002</v>
      </c>
      <c r="J556" s="4">
        <v>6.0476789999999996</v>
      </c>
      <c r="K556" s="4">
        <v>6.1080050000000004</v>
      </c>
      <c r="L556" s="4">
        <v>6.1611479999999998</v>
      </c>
      <c r="M556" s="4">
        <v>6.2117259999999996</v>
      </c>
      <c r="N556" s="4">
        <v>6.2351730000000103</v>
      </c>
      <c r="O556" s="4">
        <v>6.2345170000000003</v>
      </c>
      <c r="P556" s="4">
        <v>6.2103450000000002</v>
      </c>
      <c r="Q556" s="4">
        <v>6.1703089999999996</v>
      </c>
      <c r="R556" s="4">
        <v>6.1175360000000003</v>
      </c>
      <c r="S556" s="4">
        <v>6.045655</v>
      </c>
      <c r="T556" s="4">
        <v>5.9450229999999999</v>
      </c>
      <c r="U556" s="4">
        <v>5.8142620000000003</v>
      </c>
      <c r="V556" s="4">
        <v>5.6606920000000001</v>
      </c>
      <c r="W556" s="4">
        <v>5.4909809999999997</v>
      </c>
      <c r="X556" s="4"/>
      <c r="Y556" s="4"/>
      <c r="Z556" s="4"/>
      <c r="AA556" s="4"/>
      <c r="AB556" s="4"/>
      <c r="AC556" s="4"/>
      <c r="AD556" s="4"/>
      <c r="AE556" s="4"/>
    </row>
    <row r="557" spans="1:31" x14ac:dyDescent="0.35">
      <c r="A557" t="s">
        <v>168</v>
      </c>
      <c r="B557" t="s">
        <v>116</v>
      </c>
      <c r="C557" t="s">
        <v>96</v>
      </c>
      <c r="D557" t="s">
        <v>0</v>
      </c>
      <c r="E557" s="4"/>
      <c r="F557" s="4">
        <v>3642.4479999999999</v>
      </c>
      <c r="G557" s="4">
        <v>3672.97</v>
      </c>
      <c r="H557" s="4">
        <v>3930.24</v>
      </c>
      <c r="I557" s="4">
        <v>4231.05</v>
      </c>
      <c r="J557" s="4">
        <v>4670.1000000000004</v>
      </c>
      <c r="K557" s="4">
        <v>5118.54</v>
      </c>
      <c r="L557" s="4">
        <v>5555.59</v>
      </c>
      <c r="M557" s="4">
        <v>5962.45</v>
      </c>
      <c r="N557" s="4">
        <v>6374.32</v>
      </c>
      <c r="O557" s="4">
        <v>6828.28</v>
      </c>
      <c r="P557" s="4">
        <v>7279.64</v>
      </c>
      <c r="Q557" s="4">
        <v>7719.93</v>
      </c>
      <c r="R557" s="4">
        <v>8127.63</v>
      </c>
      <c r="S557" s="4">
        <v>8501.32</v>
      </c>
      <c r="T557" s="4">
        <v>8853.33</v>
      </c>
      <c r="U557" s="4">
        <v>9195.2999999999993</v>
      </c>
      <c r="V557" s="4">
        <v>9520.91</v>
      </c>
      <c r="W557" s="4">
        <v>9803.2000000000007</v>
      </c>
      <c r="X557" s="4"/>
      <c r="Y557" s="4"/>
      <c r="Z557" s="4"/>
      <c r="AA557" s="4"/>
      <c r="AB557" s="4"/>
      <c r="AC557" s="4"/>
      <c r="AD557" s="4"/>
      <c r="AE557" s="4"/>
    </row>
    <row r="558" spans="1:31" x14ac:dyDescent="0.35">
      <c r="A558" t="s">
        <v>168</v>
      </c>
      <c r="B558" t="s">
        <v>116</v>
      </c>
      <c r="C558" t="s">
        <v>96</v>
      </c>
      <c r="D558" t="s">
        <v>130</v>
      </c>
      <c r="E558" s="4"/>
      <c r="F558" s="4">
        <v>24.964920855417301</v>
      </c>
      <c r="G558" s="4">
        <v>25.198464224416298</v>
      </c>
      <c r="H558" s="4">
        <v>27.094501463282601</v>
      </c>
      <c r="I558" s="4">
        <v>29.683272838565401</v>
      </c>
      <c r="J558" s="4">
        <v>33.39193241732</v>
      </c>
      <c r="K558" s="4">
        <v>37.3043208342133</v>
      </c>
      <c r="L558" s="4">
        <v>41.198525980591</v>
      </c>
      <c r="M558" s="4">
        <v>44.975189063891399</v>
      </c>
      <c r="N558" s="4">
        <v>49.029436645133501</v>
      </c>
      <c r="O558" s="4">
        <v>53.707092522010903</v>
      </c>
      <c r="P558" s="4">
        <v>58.757032305439097</v>
      </c>
      <c r="Q558" s="4">
        <v>64.1484461684542</v>
      </c>
      <c r="R558" s="4">
        <v>69.708702049874802</v>
      </c>
      <c r="S558" s="4">
        <v>75.413074179729605</v>
      </c>
      <c r="T558" s="4">
        <v>81.339142420273802</v>
      </c>
      <c r="U558" s="4">
        <v>87.608594074092693</v>
      </c>
      <c r="V558" s="4">
        <v>94.277648149599699</v>
      </c>
      <c r="W558" s="4">
        <v>101.33213742557101</v>
      </c>
      <c r="X558" s="4"/>
      <c r="Y558" s="4"/>
      <c r="Z558" s="4"/>
      <c r="AA558" s="4"/>
      <c r="AB558" s="4"/>
      <c r="AC558" s="4"/>
      <c r="AD558" s="4"/>
      <c r="AE558" s="4"/>
    </row>
    <row r="559" spans="1:31" x14ac:dyDescent="0.35">
      <c r="A559" t="s">
        <v>168</v>
      </c>
      <c r="B559" t="s">
        <v>116</v>
      </c>
      <c r="C559" t="s">
        <v>96</v>
      </c>
      <c r="D559" t="s">
        <v>5</v>
      </c>
      <c r="E559" s="4"/>
      <c r="F559" s="4">
        <v>79.469906578142201</v>
      </c>
      <c r="G559" s="4">
        <v>80.695606644174205</v>
      </c>
      <c r="H559" s="4">
        <v>89.472873048933195</v>
      </c>
      <c r="I559" s="4">
        <v>99.354205297270695</v>
      </c>
      <c r="J559" s="4">
        <v>110.343588518525</v>
      </c>
      <c r="K559" s="4">
        <v>123.011517594823</v>
      </c>
      <c r="L559" s="4">
        <v>137.684617198355</v>
      </c>
      <c r="M559" s="4">
        <v>156.45669184724301</v>
      </c>
      <c r="N559" s="4">
        <v>179.68810794355099</v>
      </c>
      <c r="O559" s="4">
        <v>200.12367417274501</v>
      </c>
      <c r="P559" s="4">
        <v>216.22025569547301</v>
      </c>
      <c r="Q559" s="4">
        <v>234.157348704507</v>
      </c>
      <c r="R559" s="4">
        <v>256.49558566402101</v>
      </c>
      <c r="S559" s="4">
        <v>287.35019886954399</v>
      </c>
      <c r="T559" s="4">
        <v>322.26607396380501</v>
      </c>
      <c r="U559" s="4">
        <v>354.012589270246</v>
      </c>
      <c r="V559" s="4">
        <v>385.49090195824198</v>
      </c>
      <c r="W559" s="4">
        <v>418.71217858019702</v>
      </c>
      <c r="X559" s="4"/>
      <c r="Y559" s="4"/>
      <c r="Z559" s="4"/>
      <c r="AA559" s="4"/>
      <c r="AB559" s="4"/>
      <c r="AC559" s="4"/>
      <c r="AD559" s="4"/>
      <c r="AE559" s="4"/>
    </row>
    <row r="560" spans="1:31" x14ac:dyDescent="0.35">
      <c r="A560" t="s">
        <v>168</v>
      </c>
      <c r="B560" t="s">
        <v>116</v>
      </c>
      <c r="C560" t="s">
        <v>96</v>
      </c>
      <c r="D560" t="s">
        <v>4</v>
      </c>
      <c r="E560" s="4"/>
      <c r="F560" s="4">
        <v>45.834305800000003</v>
      </c>
      <c r="G560" s="4">
        <v>45.516356500000001</v>
      </c>
      <c r="H560" s="4">
        <v>43.926609999999997</v>
      </c>
      <c r="I560" s="4">
        <v>42.585515000000001</v>
      </c>
      <c r="J560" s="4">
        <v>42.323256499999999</v>
      </c>
      <c r="K560" s="4">
        <v>41.610250000000001</v>
      </c>
      <c r="L560" s="4">
        <v>40.350113999999998</v>
      </c>
      <c r="M560" s="4">
        <v>38.109268</v>
      </c>
      <c r="N560" s="4">
        <v>35.474356499999999</v>
      </c>
      <c r="O560" s="4">
        <v>34.120300999999998</v>
      </c>
      <c r="P560" s="4">
        <v>33.667706000000003</v>
      </c>
      <c r="Q560" s="4">
        <v>32.968984499999998</v>
      </c>
      <c r="R560" s="4">
        <v>31.687211999999999</v>
      </c>
      <c r="S560" s="4">
        <v>29.585224</v>
      </c>
      <c r="T560" s="4">
        <v>27.472113</v>
      </c>
      <c r="U560" s="4">
        <v>25.974499999999999</v>
      </c>
      <c r="V560" s="4">
        <v>24.698144500000001</v>
      </c>
      <c r="W560" s="4">
        <v>23.412741499999999</v>
      </c>
      <c r="X560" s="4"/>
      <c r="Y560" s="4"/>
      <c r="Z560" s="4"/>
      <c r="AA560" s="4"/>
      <c r="AB560" s="4"/>
      <c r="AC560" s="4"/>
      <c r="AD560" s="4"/>
      <c r="AE560" s="4"/>
    </row>
    <row r="561" spans="1:31" x14ac:dyDescent="0.35">
      <c r="A561" t="s">
        <v>168</v>
      </c>
      <c r="B561" t="s">
        <v>116</v>
      </c>
      <c r="C561" t="s">
        <v>96</v>
      </c>
      <c r="D561" t="s">
        <v>3</v>
      </c>
      <c r="E561" s="4"/>
      <c r="F561" s="4">
        <v>145.9026456</v>
      </c>
      <c r="G561" s="4">
        <v>145.761661</v>
      </c>
      <c r="H561" s="4">
        <v>145.056738</v>
      </c>
      <c r="I561" s="4">
        <v>142.53987499999999</v>
      </c>
      <c r="J561" s="4">
        <v>139.857135</v>
      </c>
      <c r="K561" s="4">
        <v>137.21037899999999</v>
      </c>
      <c r="L561" s="4">
        <v>134.849242</v>
      </c>
      <c r="M561" s="4">
        <v>132.57198299999999</v>
      </c>
      <c r="N561" s="4">
        <v>130.01006000000001</v>
      </c>
      <c r="O561" s="4">
        <v>127.13925999999999</v>
      </c>
      <c r="P561" s="4">
        <v>123.893936</v>
      </c>
      <c r="Q561" s="4">
        <v>120.34477</v>
      </c>
      <c r="R561" s="4">
        <v>116.594195</v>
      </c>
      <c r="S561" s="4">
        <v>112.73005499999999</v>
      </c>
      <c r="T561" s="4">
        <v>108.844644</v>
      </c>
      <c r="U561" s="4">
        <v>104.95888100000001</v>
      </c>
      <c r="V561" s="4">
        <v>100.987988</v>
      </c>
      <c r="W561" s="4">
        <v>96.743246999999997</v>
      </c>
      <c r="X561" s="4"/>
      <c r="Y561" s="4"/>
      <c r="Z561" s="4"/>
      <c r="AA561" s="4"/>
      <c r="AB561" s="4"/>
      <c r="AC561" s="4"/>
      <c r="AD561" s="4"/>
      <c r="AE561" s="4"/>
    </row>
    <row r="562" spans="1:31" x14ac:dyDescent="0.35">
      <c r="A562" t="s">
        <v>168</v>
      </c>
      <c r="B562" t="s">
        <v>116</v>
      </c>
      <c r="C562" t="s">
        <v>164</v>
      </c>
      <c r="D562" t="s">
        <v>0</v>
      </c>
      <c r="E562" s="4"/>
      <c r="F562" s="4">
        <v>1595.6320000000001</v>
      </c>
      <c r="G562" s="4">
        <v>1599.98</v>
      </c>
      <c r="H562" s="4">
        <v>1941.87</v>
      </c>
      <c r="I562" s="4">
        <v>2414.5100000000002</v>
      </c>
      <c r="J562" s="4">
        <v>2882.9</v>
      </c>
      <c r="K562" s="4">
        <v>3323.75</v>
      </c>
      <c r="L562" s="4">
        <v>3709.37</v>
      </c>
      <c r="M562" s="4">
        <v>4028.66</v>
      </c>
      <c r="N562" s="4">
        <v>4301.67</v>
      </c>
      <c r="O562" s="4">
        <v>4531.13</v>
      </c>
      <c r="P562" s="4">
        <v>4736.33</v>
      </c>
      <c r="Q562" s="4">
        <v>4930.03</v>
      </c>
      <c r="R562" s="4">
        <v>5121.16</v>
      </c>
      <c r="S562" s="4">
        <v>5319.94</v>
      </c>
      <c r="T562" s="4">
        <v>5526.76</v>
      </c>
      <c r="U562" s="4">
        <v>5737.88</v>
      </c>
      <c r="V562" s="4">
        <v>5947.85</v>
      </c>
      <c r="W562" s="4">
        <v>6153.01</v>
      </c>
      <c r="X562" s="4"/>
      <c r="Y562" s="4"/>
      <c r="Z562" s="4"/>
      <c r="AA562" s="4"/>
      <c r="AB562" s="4"/>
      <c r="AC562" s="4"/>
      <c r="AD562" s="4"/>
      <c r="AE562" s="4"/>
    </row>
    <row r="563" spans="1:31" x14ac:dyDescent="0.35">
      <c r="A563" t="s">
        <v>168</v>
      </c>
      <c r="B563" t="s">
        <v>116</v>
      </c>
      <c r="C563" t="s">
        <v>164</v>
      </c>
      <c r="D563" t="s">
        <v>130</v>
      </c>
      <c r="E563" s="4"/>
      <c r="F563" s="4">
        <v>44.823753591474798</v>
      </c>
      <c r="G563" s="4">
        <v>44.1617821974951</v>
      </c>
      <c r="H563" s="4">
        <v>49.298230034441502</v>
      </c>
      <c r="I563" s="4">
        <v>56.940457672509197</v>
      </c>
      <c r="J563" s="4">
        <v>63.693340151975399</v>
      </c>
      <c r="K563" s="4">
        <v>69.376361044706201</v>
      </c>
      <c r="L563" s="4">
        <v>73.982040651559402</v>
      </c>
      <c r="M563" s="4">
        <v>77.524688905692699</v>
      </c>
      <c r="N563" s="4">
        <v>80.466909990183296</v>
      </c>
      <c r="O563" s="4">
        <v>82.8430146327904</v>
      </c>
      <c r="P563" s="4">
        <v>85.071518590540705</v>
      </c>
      <c r="Q563" s="4">
        <v>87.2213240367644</v>
      </c>
      <c r="R563" s="4">
        <v>89.367916513812901</v>
      </c>
      <c r="S563" s="4">
        <v>91.624337152015698</v>
      </c>
      <c r="T563" s="4">
        <v>93.976320475651406</v>
      </c>
      <c r="U563" s="4">
        <v>96.3937889249721</v>
      </c>
      <c r="V563" s="4">
        <v>98.902189603039204</v>
      </c>
      <c r="W563" s="4">
        <v>101.47171513108199</v>
      </c>
      <c r="X563" s="4"/>
      <c r="Y563" s="4"/>
      <c r="Z563" s="4"/>
      <c r="AA563" s="4"/>
      <c r="AB563" s="4"/>
      <c r="AC563" s="4"/>
      <c r="AD563" s="4"/>
      <c r="AE563" s="4"/>
    </row>
    <row r="564" spans="1:31" x14ac:dyDescent="0.35">
      <c r="A564" t="s">
        <v>168</v>
      </c>
      <c r="B564" t="s">
        <v>116</v>
      </c>
      <c r="C564" t="s">
        <v>164</v>
      </c>
      <c r="D564" t="s">
        <v>5</v>
      </c>
      <c r="E564" s="4"/>
      <c r="F564" s="4">
        <v>138.96541297226</v>
      </c>
      <c r="G564" s="4">
        <v>136.85558390592399</v>
      </c>
      <c r="H564" s="4">
        <v>152.48363949889</v>
      </c>
      <c r="I564" s="4">
        <v>177.35165893445</v>
      </c>
      <c r="J564" s="4">
        <v>203.20427534633899</v>
      </c>
      <c r="K564" s="4">
        <v>229.26055873772799</v>
      </c>
      <c r="L564" s="4">
        <v>256.29947385425697</v>
      </c>
      <c r="M564" s="4">
        <v>276.85523090946498</v>
      </c>
      <c r="N564" s="4">
        <v>290.15884380030798</v>
      </c>
      <c r="O564" s="4">
        <v>300.545686027915</v>
      </c>
      <c r="P564" s="4">
        <v>306.17660834708198</v>
      </c>
      <c r="Q564" s="4">
        <v>311.94236883986798</v>
      </c>
      <c r="R564" s="4">
        <v>319.38843982810897</v>
      </c>
      <c r="S564" s="4">
        <v>329.48229015813502</v>
      </c>
      <c r="T564" s="4">
        <v>339.69990478831397</v>
      </c>
      <c r="U564" s="4">
        <v>351.56676265616301</v>
      </c>
      <c r="V564" s="4">
        <v>363.932676875558</v>
      </c>
      <c r="W564" s="4">
        <v>377.22729194865099</v>
      </c>
      <c r="X564" s="4"/>
      <c r="Y564" s="4"/>
      <c r="Z564" s="4"/>
      <c r="AA564" s="4"/>
      <c r="AB564" s="4"/>
      <c r="AC564" s="4"/>
      <c r="AD564" s="4"/>
      <c r="AE564" s="4"/>
    </row>
    <row r="565" spans="1:31" x14ac:dyDescent="0.35">
      <c r="A565" t="s">
        <v>168</v>
      </c>
      <c r="B565" t="s">
        <v>116</v>
      </c>
      <c r="C565" t="s">
        <v>164</v>
      </c>
      <c r="D565" t="s">
        <v>4</v>
      </c>
      <c r="E565" s="4"/>
      <c r="F565" s="4">
        <v>11.482224</v>
      </c>
      <c r="G565" s="4">
        <v>11.69101</v>
      </c>
      <c r="H565" s="4">
        <v>12.73494</v>
      </c>
      <c r="I565" s="4">
        <v>13.614250999999999</v>
      </c>
      <c r="J565" s="4">
        <v>14.1872015</v>
      </c>
      <c r="K565" s="4">
        <v>14.4976965</v>
      </c>
      <c r="L565" s="4">
        <v>14.472796000000001</v>
      </c>
      <c r="M565" s="4">
        <v>14.551504</v>
      </c>
      <c r="N565" s="4">
        <v>14.825224499999999</v>
      </c>
      <c r="O565" s="4">
        <v>15.0763435</v>
      </c>
      <c r="P565" s="4">
        <v>15.469274499999999</v>
      </c>
      <c r="Q565" s="4">
        <v>15.804297500000001</v>
      </c>
      <c r="R565" s="4">
        <v>16.0342685</v>
      </c>
      <c r="S565" s="4">
        <v>16.146360999999999</v>
      </c>
      <c r="T565" s="4">
        <v>16.269536500000001</v>
      </c>
      <c r="U565" s="4">
        <v>16.320882999999998</v>
      </c>
      <c r="V565" s="4">
        <v>16.34327</v>
      </c>
      <c r="W565" s="4">
        <v>16.311147500000001</v>
      </c>
      <c r="X565" s="4"/>
      <c r="Y565" s="4"/>
      <c r="Z565" s="4"/>
      <c r="AA565" s="4"/>
      <c r="AB565" s="4"/>
      <c r="AC565" s="4"/>
      <c r="AD565" s="4"/>
      <c r="AE565" s="4"/>
    </row>
    <row r="566" spans="1:31" x14ac:dyDescent="0.35">
      <c r="A566" t="s">
        <v>168</v>
      </c>
      <c r="B566" t="s">
        <v>116</v>
      </c>
      <c r="C566" t="s">
        <v>164</v>
      </c>
      <c r="D566" t="s">
        <v>3</v>
      </c>
      <c r="E566" s="4"/>
      <c r="F566" s="4">
        <v>35.597911199999999</v>
      </c>
      <c r="G566" s="4">
        <v>36.229968999999997</v>
      </c>
      <c r="H566" s="4">
        <v>39.390258000000003</v>
      </c>
      <c r="I566" s="4">
        <v>42.404119999999999</v>
      </c>
      <c r="J566" s="4">
        <v>45.262188999999999</v>
      </c>
      <c r="K566" s="4">
        <v>47.908969999999997</v>
      </c>
      <c r="L566" s="4">
        <v>50.13879</v>
      </c>
      <c r="M566" s="4">
        <v>51.966154999999901</v>
      </c>
      <c r="N566" s="4">
        <v>53.458869</v>
      </c>
      <c r="O566" s="4">
        <v>54.695377999999998</v>
      </c>
      <c r="P566" s="4">
        <v>55.674684999999997</v>
      </c>
      <c r="Q566" s="4">
        <v>56.523218999999997</v>
      </c>
      <c r="R566" s="4">
        <v>57.304234000000001</v>
      </c>
      <c r="S566" s="4">
        <v>58.062521000000103</v>
      </c>
      <c r="T566" s="4">
        <v>58.810133999999998</v>
      </c>
      <c r="U566" s="4">
        <v>59.525412000000003</v>
      </c>
      <c r="V566" s="4">
        <v>60.138708999999999</v>
      </c>
      <c r="W566" s="4">
        <v>60.637686000000002</v>
      </c>
      <c r="X566" s="4"/>
      <c r="Y566" s="4"/>
      <c r="Z566" s="4"/>
      <c r="AA566" s="4"/>
      <c r="AB566" s="4"/>
      <c r="AC566" s="4"/>
      <c r="AD566" s="4"/>
      <c r="AE566" s="4"/>
    </row>
    <row r="567" spans="1:31" x14ac:dyDescent="0.35">
      <c r="A567" t="s">
        <v>168</v>
      </c>
      <c r="B567" t="s">
        <v>116</v>
      </c>
      <c r="C567" t="s">
        <v>165</v>
      </c>
      <c r="D567" t="s">
        <v>0</v>
      </c>
      <c r="E567" s="4"/>
      <c r="F567" s="4">
        <v>743.7296</v>
      </c>
      <c r="G567" s="4">
        <v>739.93700000000001</v>
      </c>
      <c r="H567" s="4">
        <v>813.18</v>
      </c>
      <c r="I567" s="4">
        <v>879.02800000000002</v>
      </c>
      <c r="J567" s="4">
        <v>998.02800000000002</v>
      </c>
      <c r="K567" s="4">
        <v>1165.8499999999999</v>
      </c>
      <c r="L567" s="4">
        <v>1377.18</v>
      </c>
      <c r="M567" s="4">
        <v>1622.69</v>
      </c>
      <c r="N567" s="4">
        <v>1902.3</v>
      </c>
      <c r="O567" s="4">
        <v>2213.63</v>
      </c>
      <c r="P567" s="4">
        <v>2553.54</v>
      </c>
      <c r="Q567" s="4">
        <v>2920.56</v>
      </c>
      <c r="R567" s="4">
        <v>3315.01</v>
      </c>
      <c r="S567" s="4">
        <v>3738.37</v>
      </c>
      <c r="T567" s="4">
        <v>4191.9399999999996</v>
      </c>
      <c r="U567" s="4">
        <v>4674.75</v>
      </c>
      <c r="V567" s="4">
        <v>5181.95</v>
      </c>
      <c r="W567" s="4">
        <v>5712.51</v>
      </c>
      <c r="X567" s="4"/>
      <c r="Y567" s="4"/>
      <c r="Z567" s="4"/>
      <c r="AA567" s="4"/>
      <c r="AB567" s="4"/>
      <c r="AC567" s="4"/>
      <c r="AD567" s="4"/>
      <c r="AE567" s="4"/>
    </row>
    <row r="568" spans="1:31" x14ac:dyDescent="0.35">
      <c r="A568" t="s">
        <v>168</v>
      </c>
      <c r="B568" t="s">
        <v>116</v>
      </c>
      <c r="C568" t="s">
        <v>165</v>
      </c>
      <c r="D568" t="s">
        <v>130</v>
      </c>
      <c r="E568" s="4"/>
      <c r="F568" s="4">
        <v>12.821264049504199</v>
      </c>
      <c r="G568" s="4">
        <v>12.65581966015</v>
      </c>
      <c r="H568" s="4">
        <v>13.383624212954199</v>
      </c>
      <c r="I568" s="4">
        <v>13.9548003333297</v>
      </c>
      <c r="J568" s="4">
        <v>15.365666427822999</v>
      </c>
      <c r="K568" s="4">
        <v>17.495531575056301</v>
      </c>
      <c r="L568" s="4">
        <v>20.283802681451</v>
      </c>
      <c r="M568" s="4">
        <v>23.618809998216701</v>
      </c>
      <c r="N568" s="4">
        <v>27.470974279482601</v>
      </c>
      <c r="O568" s="4">
        <v>31.801418634933398</v>
      </c>
      <c r="P568" s="4">
        <v>36.591149410951203</v>
      </c>
      <c r="Q568" s="4">
        <v>41.858591040249799</v>
      </c>
      <c r="R568" s="4">
        <v>47.615468347422002</v>
      </c>
      <c r="S568" s="4">
        <v>53.9133357228988</v>
      </c>
      <c r="T568" s="4">
        <v>60.726855819429801</v>
      </c>
      <c r="U568" s="4">
        <v>68.069890008755493</v>
      </c>
      <c r="V568" s="4">
        <v>75.926105223402999</v>
      </c>
      <c r="W568" s="4">
        <v>84.316673120970705</v>
      </c>
      <c r="X568" s="4"/>
      <c r="Y568" s="4"/>
      <c r="Z568" s="4"/>
      <c r="AA568" s="4"/>
      <c r="AB568" s="4"/>
      <c r="AC568" s="4"/>
      <c r="AD568" s="4"/>
      <c r="AE568" s="4"/>
    </row>
    <row r="569" spans="1:31" x14ac:dyDescent="0.35">
      <c r="A569" t="s">
        <v>168</v>
      </c>
      <c r="B569" t="s">
        <v>116</v>
      </c>
      <c r="C569" t="s">
        <v>165</v>
      </c>
      <c r="D569" t="s">
        <v>5</v>
      </c>
      <c r="E569" s="4"/>
      <c r="F569" s="4">
        <v>44.862353547542298</v>
      </c>
      <c r="G569" s="4">
        <v>44.159770044080602</v>
      </c>
      <c r="H569" s="4">
        <v>46.084859716974101</v>
      </c>
      <c r="I569" s="4">
        <v>48.227122651382402</v>
      </c>
      <c r="J569" s="4">
        <v>53.296496056623901</v>
      </c>
      <c r="K569" s="4">
        <v>60.280858075535697</v>
      </c>
      <c r="L569" s="4">
        <v>69.189709514049795</v>
      </c>
      <c r="M569" s="4">
        <v>81.118420301135799</v>
      </c>
      <c r="N569" s="4">
        <v>95.663741571213706</v>
      </c>
      <c r="O569" s="4">
        <v>111.39760277983</v>
      </c>
      <c r="P569" s="4">
        <v>127.416837116555</v>
      </c>
      <c r="Q569" s="4">
        <v>144.16864259952999</v>
      </c>
      <c r="R569" s="4">
        <v>163.986862292757</v>
      </c>
      <c r="S569" s="4">
        <v>186.15416959506001</v>
      </c>
      <c r="T569" s="4">
        <v>210.28030585387199</v>
      </c>
      <c r="U569" s="4">
        <v>236.04010664635101</v>
      </c>
      <c r="V569" s="4">
        <v>263.84574050368298</v>
      </c>
      <c r="W569" s="4">
        <v>293.65151719642103</v>
      </c>
      <c r="X569" s="4"/>
      <c r="Y569" s="4"/>
      <c r="Z569" s="4"/>
      <c r="AA569" s="4"/>
      <c r="AB569" s="4"/>
      <c r="AC569" s="4"/>
      <c r="AD569" s="4"/>
      <c r="AE569" s="4"/>
    </row>
    <row r="570" spans="1:31" x14ac:dyDescent="0.35">
      <c r="A570" t="s">
        <v>168</v>
      </c>
      <c r="B570" t="s">
        <v>116</v>
      </c>
      <c r="C570" t="s">
        <v>165</v>
      </c>
      <c r="D570" t="s">
        <v>4</v>
      </c>
      <c r="E570" s="4"/>
      <c r="F570" s="4">
        <v>16.5780335</v>
      </c>
      <c r="G570" s="4">
        <v>16.755907000000001</v>
      </c>
      <c r="H570" s="4">
        <v>17.645274499999999</v>
      </c>
      <c r="I570" s="4">
        <v>18.226838999999998</v>
      </c>
      <c r="J570" s="4">
        <v>18.725959</v>
      </c>
      <c r="K570" s="4">
        <v>19.340302000000001</v>
      </c>
      <c r="L570" s="4">
        <v>19.904405000000001</v>
      </c>
      <c r="M570" s="4">
        <v>20.003964499999999</v>
      </c>
      <c r="N570" s="4">
        <v>19.885276999999999</v>
      </c>
      <c r="O570" s="4">
        <v>19.871433</v>
      </c>
      <c r="P570" s="4">
        <v>20.040836500000001</v>
      </c>
      <c r="Q570" s="4">
        <v>20.257942</v>
      </c>
      <c r="R570" s="4">
        <v>20.215095000000002</v>
      </c>
      <c r="S570" s="4">
        <v>20.082118000000001</v>
      </c>
      <c r="T570" s="4">
        <v>19.935009999999998</v>
      </c>
      <c r="U570" s="4">
        <v>19.804897</v>
      </c>
      <c r="V570" s="4">
        <v>19.640074500000001</v>
      </c>
      <c r="W570" s="4">
        <v>19.453364499999999</v>
      </c>
      <c r="X570" s="4"/>
      <c r="Y570" s="4"/>
      <c r="Z570" s="4"/>
      <c r="AA570" s="4"/>
      <c r="AB570" s="4"/>
      <c r="AC570" s="4"/>
      <c r="AD570" s="4"/>
      <c r="AE570" s="4"/>
    </row>
    <row r="571" spans="1:31" x14ac:dyDescent="0.35">
      <c r="A571" t="s">
        <v>168</v>
      </c>
      <c r="B571" t="s">
        <v>116</v>
      </c>
      <c r="C571" t="s">
        <v>165</v>
      </c>
      <c r="D571" t="s">
        <v>3</v>
      </c>
      <c r="E571" s="4"/>
      <c r="F571" s="4">
        <v>58.007509800000001</v>
      </c>
      <c r="G571" s="4">
        <v>58.466146000000002</v>
      </c>
      <c r="H571" s="4">
        <v>60.759326999999999</v>
      </c>
      <c r="I571" s="4">
        <v>62.991084000000001</v>
      </c>
      <c r="J571" s="4">
        <v>64.951819999999898</v>
      </c>
      <c r="K571" s="4">
        <v>66.637015000000105</v>
      </c>
      <c r="L571" s="4">
        <v>67.895553000000007</v>
      </c>
      <c r="M571" s="4">
        <v>68.703292000000005</v>
      </c>
      <c r="N571" s="4">
        <v>69.247635000000002</v>
      </c>
      <c r="O571" s="4">
        <v>69.607900999999998</v>
      </c>
      <c r="P571" s="4">
        <v>69.785728000000006</v>
      </c>
      <c r="Q571" s="4">
        <v>69.772057000000004</v>
      </c>
      <c r="R571" s="4">
        <v>69.620442999999995</v>
      </c>
      <c r="S571" s="4">
        <v>69.340358000000094</v>
      </c>
      <c r="T571" s="4">
        <v>69.029426000000001</v>
      </c>
      <c r="U571" s="4">
        <v>68.675738999999993</v>
      </c>
      <c r="V571" s="4">
        <v>68.249912000000094</v>
      </c>
      <c r="W571" s="4">
        <v>67.750656999999904</v>
      </c>
      <c r="X571" s="4"/>
      <c r="Y571" s="4"/>
      <c r="Z571" s="4"/>
      <c r="AA571" s="4"/>
      <c r="AB571" s="4"/>
      <c r="AC571" s="4"/>
      <c r="AD571" s="4"/>
      <c r="AE571" s="4"/>
    </row>
    <row r="572" spans="1:31" x14ac:dyDescent="0.35">
      <c r="A572" t="s">
        <v>168</v>
      </c>
      <c r="B572" t="s">
        <v>116</v>
      </c>
      <c r="C572" t="s">
        <v>166</v>
      </c>
      <c r="D572" t="s">
        <v>0</v>
      </c>
      <c r="E572" s="4"/>
      <c r="F572" s="4">
        <v>2777.91119162</v>
      </c>
      <c r="G572" s="4">
        <v>2761.43284468</v>
      </c>
      <c r="H572" s="4">
        <v>3201.2957263200001</v>
      </c>
      <c r="I572" s="4">
        <v>3491.72942844</v>
      </c>
      <c r="J572" s="4">
        <v>3849.7689624700001</v>
      </c>
      <c r="K572" s="4">
        <v>4298.0029188799999</v>
      </c>
      <c r="L572" s="4">
        <v>4811.7985417700002</v>
      </c>
      <c r="M572" s="4">
        <v>5321.3641002699997</v>
      </c>
      <c r="N572" s="4">
        <v>5805.2121209200004</v>
      </c>
      <c r="O572" s="4">
        <v>6276.9843478399998</v>
      </c>
      <c r="P572" s="4">
        <v>6731.3476961899996</v>
      </c>
      <c r="Q572" s="4">
        <v>7143.7461953599995</v>
      </c>
      <c r="R572" s="4">
        <v>7499.0686918900001</v>
      </c>
      <c r="S572" s="4">
        <v>7788.9373443900004</v>
      </c>
      <c r="T572" s="4">
        <v>8010.3692086000001</v>
      </c>
      <c r="U572" s="4">
        <v>8165.5382498999998</v>
      </c>
      <c r="V572" s="4">
        <v>8257.4373900999999</v>
      </c>
      <c r="W572" s="4">
        <v>8284.7957561999992</v>
      </c>
      <c r="X572" s="4"/>
      <c r="Y572" s="4"/>
      <c r="Z572" s="4"/>
      <c r="AA572" s="4"/>
      <c r="AB572" s="4"/>
      <c r="AC572" s="4"/>
      <c r="AD572" s="4"/>
      <c r="AE572" s="4"/>
    </row>
    <row r="573" spans="1:31" x14ac:dyDescent="0.35">
      <c r="A573" t="s">
        <v>168</v>
      </c>
      <c r="B573" t="s">
        <v>116</v>
      </c>
      <c r="C573" t="s">
        <v>166</v>
      </c>
      <c r="D573" t="s">
        <v>130</v>
      </c>
      <c r="E573" s="4"/>
      <c r="F573" s="4">
        <v>41.5560292948742</v>
      </c>
      <c r="G573" s="4">
        <v>41.219490169602899</v>
      </c>
      <c r="H573" s="4">
        <v>47.270166706866497</v>
      </c>
      <c r="I573" s="4">
        <v>51.1444614299756</v>
      </c>
      <c r="J573" s="4">
        <v>56.075228883310899</v>
      </c>
      <c r="K573" s="4">
        <v>62.3769265670322</v>
      </c>
      <c r="L573" s="4">
        <v>69.552633830959195</v>
      </c>
      <c r="M573" s="4">
        <v>76.613082794922406</v>
      </c>
      <c r="N573" s="4">
        <v>83.577248268094706</v>
      </c>
      <c r="O573" s="4">
        <v>90.689765564652006</v>
      </c>
      <c r="P573" s="4">
        <v>97.863281914783698</v>
      </c>
      <c r="Q573" s="4">
        <v>104.659125005972</v>
      </c>
      <c r="R573" s="4">
        <v>110.886462770002</v>
      </c>
      <c r="S573" s="4">
        <v>116.601157108503</v>
      </c>
      <c r="T573" s="4">
        <v>121.942828435441</v>
      </c>
      <c r="U573" s="4">
        <v>126.99185116603</v>
      </c>
      <c r="V573" s="4">
        <v>131.71386367778601</v>
      </c>
      <c r="W573" s="4">
        <v>136.00874369154201</v>
      </c>
      <c r="X573" s="4"/>
      <c r="Y573" s="4"/>
      <c r="Z573" s="4"/>
      <c r="AA573" s="4"/>
      <c r="AB573" s="4"/>
      <c r="AC573" s="4"/>
      <c r="AD573" s="4"/>
      <c r="AE573" s="4"/>
    </row>
    <row r="574" spans="1:31" x14ac:dyDescent="0.35">
      <c r="A574" t="s">
        <v>168</v>
      </c>
      <c r="B574" t="s">
        <v>116</v>
      </c>
      <c r="C574" t="s">
        <v>166</v>
      </c>
      <c r="D574" t="s">
        <v>5</v>
      </c>
      <c r="E574" s="4"/>
      <c r="F574" s="4">
        <v>143.57928421468901</v>
      </c>
      <c r="G574" s="4">
        <v>142.48043877969499</v>
      </c>
      <c r="H574" s="4">
        <v>163.75791642008201</v>
      </c>
      <c r="I574" s="4">
        <v>179.785014119702</v>
      </c>
      <c r="J574" s="4">
        <v>199.515442408425</v>
      </c>
      <c r="K574" s="4">
        <v>223.49676182064101</v>
      </c>
      <c r="L574" s="4">
        <v>250.38745323744101</v>
      </c>
      <c r="M574" s="4">
        <v>282.10305941946598</v>
      </c>
      <c r="N574" s="4">
        <v>315.43246661785201</v>
      </c>
      <c r="O574" s="4">
        <v>350.31074442242402</v>
      </c>
      <c r="P574" s="4">
        <v>383.82416039989999</v>
      </c>
      <c r="Q574" s="4">
        <v>414.42028439848298</v>
      </c>
      <c r="R574" s="4">
        <v>449.44813886258402</v>
      </c>
      <c r="S574" s="4">
        <v>489.33498845717099</v>
      </c>
      <c r="T574" s="4">
        <v>527.89696019867699</v>
      </c>
      <c r="U574" s="4">
        <v>558.61117426931105</v>
      </c>
      <c r="V574" s="4">
        <v>588.29687085852504</v>
      </c>
      <c r="W574" s="4">
        <v>617.38200751489103</v>
      </c>
      <c r="X574" s="4"/>
      <c r="Y574" s="4"/>
      <c r="Z574" s="4"/>
      <c r="AA574" s="4"/>
      <c r="AB574" s="4"/>
      <c r="AC574" s="4"/>
      <c r="AD574" s="4"/>
      <c r="AE574" s="4"/>
    </row>
    <row r="575" spans="1:31" x14ac:dyDescent="0.35">
      <c r="A575" t="s">
        <v>168</v>
      </c>
      <c r="B575" t="s">
        <v>116</v>
      </c>
      <c r="C575" t="s">
        <v>166</v>
      </c>
      <c r="D575" t="s">
        <v>4</v>
      </c>
      <c r="E575" s="4"/>
      <c r="F575" s="4">
        <v>19.347576544999999</v>
      </c>
      <c r="G575" s="4">
        <v>19.381136585</v>
      </c>
      <c r="H575" s="4">
        <v>19.548952480000001</v>
      </c>
      <c r="I575" s="4">
        <v>19.421693435000002</v>
      </c>
      <c r="J575" s="4">
        <v>19.295593945</v>
      </c>
      <c r="K575" s="4">
        <v>19.230716739999998</v>
      </c>
      <c r="L575" s="4">
        <v>19.217410775000001</v>
      </c>
      <c r="M575" s="4">
        <v>18.863191740000001</v>
      </c>
      <c r="N575" s="4">
        <v>18.403977824999998</v>
      </c>
      <c r="O575" s="4">
        <v>17.918332360000001</v>
      </c>
      <c r="P575" s="4">
        <v>17.537582024999999</v>
      </c>
      <c r="Q575" s="4">
        <v>17.237926000000002</v>
      </c>
      <c r="R575" s="4">
        <v>16.685058949999998</v>
      </c>
      <c r="S575" s="4">
        <v>15.917393049999999</v>
      </c>
      <c r="T575" s="4">
        <v>15.174115049999999</v>
      </c>
      <c r="U575" s="4">
        <v>14.61757055</v>
      </c>
      <c r="V575" s="4">
        <v>14.03617425</v>
      </c>
      <c r="W575" s="4">
        <v>13.419237450000001</v>
      </c>
      <c r="X575" s="4"/>
      <c r="Y575" s="4"/>
      <c r="Z575" s="4"/>
      <c r="AA575" s="4"/>
      <c r="AB575" s="4"/>
      <c r="AC575" s="4"/>
      <c r="AD575" s="4"/>
      <c r="AE575" s="4"/>
    </row>
    <row r="576" spans="1:31" x14ac:dyDescent="0.35">
      <c r="A576" t="s">
        <v>168</v>
      </c>
      <c r="B576" t="s">
        <v>116</v>
      </c>
      <c r="C576" t="s">
        <v>166</v>
      </c>
      <c r="D576" t="s">
        <v>3</v>
      </c>
      <c r="E576" s="4"/>
      <c r="F576" s="4">
        <v>66.847368209999999</v>
      </c>
      <c r="G576" s="4">
        <v>66.993376999999995</v>
      </c>
      <c r="H576" s="4">
        <v>67.723385579999999</v>
      </c>
      <c r="I576" s="4">
        <v>68.271897499999994</v>
      </c>
      <c r="J576" s="4">
        <v>68.653646879999897</v>
      </c>
      <c r="K576" s="4">
        <v>68.903730199999998</v>
      </c>
      <c r="L576" s="4">
        <v>69.182118299999999</v>
      </c>
      <c r="M576" s="4">
        <v>69.457642299999904</v>
      </c>
      <c r="N576" s="4">
        <v>69.459239699999998</v>
      </c>
      <c r="O576" s="4">
        <v>69.213811600000099</v>
      </c>
      <c r="P576" s="4">
        <v>68.783179599999997</v>
      </c>
      <c r="Q576" s="4">
        <v>68.257270399999996</v>
      </c>
      <c r="R576" s="4">
        <v>67.628351600000002</v>
      </c>
      <c r="S576" s="4">
        <v>66.799828899999994</v>
      </c>
      <c r="T576" s="4">
        <v>65.689547399999995</v>
      </c>
      <c r="U576" s="4">
        <v>64.299702499999995</v>
      </c>
      <c r="V576" s="4">
        <v>62.692241799999898</v>
      </c>
      <c r="W576" s="4">
        <v>60.913699600000001</v>
      </c>
      <c r="X576" s="4"/>
      <c r="Y576" s="4"/>
      <c r="Z576" s="4"/>
      <c r="AA576" s="4"/>
      <c r="AB576" s="4"/>
      <c r="AC576" s="4"/>
      <c r="AD576" s="4"/>
      <c r="AE576" s="4"/>
    </row>
    <row r="577" spans="1:31" x14ac:dyDescent="0.35">
      <c r="A577" t="s">
        <v>168</v>
      </c>
      <c r="B577" t="s">
        <v>116</v>
      </c>
      <c r="C577" t="s">
        <v>1</v>
      </c>
      <c r="D577" t="s">
        <v>0</v>
      </c>
      <c r="E577" s="4"/>
      <c r="F577" s="4">
        <v>19411.5</v>
      </c>
      <c r="G577" s="4">
        <v>19690.7</v>
      </c>
      <c r="H577" s="4">
        <v>22456.799999999999</v>
      </c>
      <c r="I577" s="4">
        <v>24693.4</v>
      </c>
      <c r="J577" s="4">
        <v>26993.8</v>
      </c>
      <c r="K577" s="4">
        <v>29240.799999999999</v>
      </c>
      <c r="L577" s="4">
        <v>31274.2</v>
      </c>
      <c r="M577" s="4">
        <v>32964.9</v>
      </c>
      <c r="N577" s="4">
        <v>34411.300000000003</v>
      </c>
      <c r="O577" s="4">
        <v>35740.800000000003</v>
      </c>
      <c r="P577" s="4">
        <v>36994.9</v>
      </c>
      <c r="Q577" s="4">
        <v>38114.400000000001</v>
      </c>
      <c r="R577" s="4">
        <v>39073.1</v>
      </c>
      <c r="S577" s="4">
        <v>39854.400000000001</v>
      </c>
      <c r="T577" s="4">
        <v>40450.199999999997</v>
      </c>
      <c r="U577" s="4">
        <v>40861.599999999999</v>
      </c>
      <c r="V577" s="4">
        <v>41093.4</v>
      </c>
      <c r="W577" s="4">
        <v>41130.199999999997</v>
      </c>
      <c r="X577" s="4"/>
      <c r="Y577" s="4"/>
      <c r="Z577" s="4"/>
      <c r="AA577" s="4"/>
      <c r="AB577" s="4"/>
      <c r="AC577" s="4"/>
      <c r="AD577" s="4"/>
      <c r="AE577" s="4"/>
    </row>
    <row r="578" spans="1:31" x14ac:dyDescent="0.35">
      <c r="A578" t="s">
        <v>168</v>
      </c>
      <c r="B578" t="s">
        <v>116</v>
      </c>
      <c r="C578" t="s">
        <v>1</v>
      </c>
      <c r="D578" t="s">
        <v>130</v>
      </c>
      <c r="E578" s="4"/>
      <c r="F578" s="4">
        <v>58.078534173589901</v>
      </c>
      <c r="G578" s="4">
        <v>58.710168951781597</v>
      </c>
      <c r="H578" s="4">
        <v>65.819617476494201</v>
      </c>
      <c r="I578" s="4">
        <v>71.1199896677373</v>
      </c>
      <c r="J578" s="4">
        <v>76.675153469038705</v>
      </c>
      <c r="K578" s="4">
        <v>82.285108174463602</v>
      </c>
      <c r="L578" s="4">
        <v>87.432389026610394</v>
      </c>
      <c r="M578" s="4">
        <v>91.787891603096796</v>
      </c>
      <c r="N578" s="4">
        <v>95.760600974277907</v>
      </c>
      <c r="O578" s="4">
        <v>99.611214204676003</v>
      </c>
      <c r="P578" s="4">
        <v>103.464718797698</v>
      </c>
      <c r="Q578" s="4">
        <v>107.198667382164</v>
      </c>
      <c r="R578" s="4">
        <v>110.845062460138</v>
      </c>
      <c r="S578" s="4">
        <v>114.520710536781</v>
      </c>
      <c r="T578" s="4">
        <v>118.310727711502</v>
      </c>
      <c r="U578" s="4">
        <v>122.246847246073</v>
      </c>
      <c r="V578" s="4">
        <v>126.292316584308</v>
      </c>
      <c r="W578" s="4">
        <v>130.38216042671101</v>
      </c>
      <c r="X578" s="4"/>
      <c r="Y578" s="4"/>
      <c r="Z578" s="4"/>
      <c r="AA578" s="4"/>
      <c r="AB578" s="4"/>
      <c r="AC578" s="4"/>
      <c r="AD578" s="4"/>
      <c r="AE578" s="4"/>
    </row>
    <row r="579" spans="1:31" x14ac:dyDescent="0.35">
      <c r="A579" t="s">
        <v>168</v>
      </c>
      <c r="B579" t="s">
        <v>116</v>
      </c>
      <c r="C579" t="s">
        <v>1</v>
      </c>
      <c r="D579" t="s">
        <v>5</v>
      </c>
      <c r="E579" s="4"/>
      <c r="F579" s="4">
        <v>196.37025086732299</v>
      </c>
      <c r="G579" s="4">
        <v>199.136968632345</v>
      </c>
      <c r="H579" s="4">
        <v>226.78265852487101</v>
      </c>
      <c r="I579" s="4">
        <v>248.9247319822</v>
      </c>
      <c r="J579" s="4">
        <v>269.58426231436198</v>
      </c>
      <c r="K579" s="4">
        <v>291.05982689013501</v>
      </c>
      <c r="L579" s="4">
        <v>310.53757141491798</v>
      </c>
      <c r="M579" s="4">
        <v>330.86013669056501</v>
      </c>
      <c r="N579" s="4">
        <v>351.242294817561</v>
      </c>
      <c r="O579" s="4">
        <v>372.45649574417303</v>
      </c>
      <c r="P579" s="4">
        <v>393.23288748979297</v>
      </c>
      <c r="Q579" s="4">
        <v>416.48415717241699</v>
      </c>
      <c r="R579" s="4">
        <v>443.05522883092601</v>
      </c>
      <c r="S579" s="4">
        <v>470.47399519575703</v>
      </c>
      <c r="T579" s="4">
        <v>499.01378955181298</v>
      </c>
      <c r="U579" s="4">
        <v>523.88377348680899</v>
      </c>
      <c r="V579" s="4">
        <v>550.73063203166305</v>
      </c>
      <c r="W579" s="4">
        <v>579.89803050991804</v>
      </c>
      <c r="X579" s="4"/>
      <c r="Y579" s="4"/>
      <c r="Z579" s="4"/>
      <c r="AA579" s="4"/>
      <c r="AB579" s="4"/>
      <c r="AC579" s="4"/>
      <c r="AD579" s="4"/>
      <c r="AE579" s="4"/>
    </row>
    <row r="580" spans="1:31" x14ac:dyDescent="0.35">
      <c r="A580" t="s">
        <v>168</v>
      </c>
      <c r="B580" t="s">
        <v>116</v>
      </c>
      <c r="C580" t="s">
        <v>1</v>
      </c>
      <c r="D580" t="s">
        <v>4</v>
      </c>
      <c r="E580" s="4"/>
      <c r="F580" s="4">
        <v>98.851531300000005</v>
      </c>
      <c r="G580" s="4">
        <v>98.880183500000001</v>
      </c>
      <c r="H580" s="4">
        <v>99.023444499999997</v>
      </c>
      <c r="I580" s="4">
        <v>99.200267499999995</v>
      </c>
      <c r="J580" s="4">
        <v>100.13121599999999</v>
      </c>
      <c r="K580" s="4">
        <v>100.4631945</v>
      </c>
      <c r="L580" s="4">
        <v>100.709875</v>
      </c>
      <c r="M580" s="4">
        <v>99.633943000000002</v>
      </c>
      <c r="N580" s="4">
        <v>97.970263000000003</v>
      </c>
      <c r="O580" s="4">
        <v>95.959663500000005</v>
      </c>
      <c r="P580" s="4">
        <v>94.078855500000003</v>
      </c>
      <c r="Q580" s="4">
        <v>91.5146455</v>
      </c>
      <c r="R580" s="4">
        <v>88.190134</v>
      </c>
      <c r="S580" s="4">
        <v>84.711164499999995</v>
      </c>
      <c r="T580" s="4">
        <v>81.060284999999993</v>
      </c>
      <c r="U580" s="4">
        <v>77.997452999999993</v>
      </c>
      <c r="V580" s="4">
        <v>74.616151000000002</v>
      </c>
      <c r="W580" s="4">
        <v>70.926607500000003</v>
      </c>
      <c r="X580" s="4"/>
      <c r="Y580" s="4"/>
      <c r="Z580" s="4"/>
      <c r="AA580" s="4"/>
      <c r="AB580" s="4"/>
      <c r="AC580" s="4"/>
      <c r="AD580" s="4"/>
      <c r="AE580" s="4"/>
    </row>
    <row r="581" spans="1:31" x14ac:dyDescent="0.35">
      <c r="A581" t="s">
        <v>168</v>
      </c>
      <c r="B581" t="s">
        <v>116</v>
      </c>
      <c r="C581" t="s">
        <v>1</v>
      </c>
      <c r="D581" t="s">
        <v>3</v>
      </c>
      <c r="E581" s="4"/>
      <c r="F581" s="4">
        <v>334.22847660000002</v>
      </c>
      <c r="G581" s="4">
        <v>335.38823600000001</v>
      </c>
      <c r="H581" s="4">
        <v>341.18703299999999</v>
      </c>
      <c r="I581" s="4">
        <v>347.20758699999999</v>
      </c>
      <c r="J581" s="4">
        <v>352.05407200000002</v>
      </c>
      <c r="K581" s="4">
        <v>355.35956199999998</v>
      </c>
      <c r="L581" s="4">
        <v>357.69581899999997</v>
      </c>
      <c r="M581" s="4">
        <v>359.14214199999998</v>
      </c>
      <c r="N581" s="4">
        <v>359.34715999999997</v>
      </c>
      <c r="O581" s="4">
        <v>358.802975</v>
      </c>
      <c r="P581" s="4">
        <v>357.56053300000002</v>
      </c>
      <c r="Q581" s="4">
        <v>355.54919599999999</v>
      </c>
      <c r="R581" s="4">
        <v>352.50194399999998</v>
      </c>
      <c r="S581" s="4">
        <v>348.01041500000002</v>
      </c>
      <c r="T581" s="4">
        <v>341.89798999999999</v>
      </c>
      <c r="U581" s="4">
        <v>334.25483700000001</v>
      </c>
      <c r="V581" s="4">
        <v>325.38321500000001</v>
      </c>
      <c r="W581" s="4">
        <v>315.45880099999999</v>
      </c>
      <c r="X581" s="4"/>
      <c r="Y581" s="4"/>
      <c r="Z581" s="4"/>
      <c r="AA581" s="4"/>
      <c r="AB581" s="4"/>
      <c r="AC581" s="4"/>
      <c r="AD581" s="4"/>
      <c r="AE581" s="4"/>
    </row>
    <row r="582" spans="1:31" x14ac:dyDescent="0.35">
      <c r="A582" t="s">
        <v>168</v>
      </c>
      <c r="B582" t="s">
        <v>117</v>
      </c>
      <c r="C582" t="s">
        <v>146</v>
      </c>
      <c r="D582" t="s">
        <v>0</v>
      </c>
      <c r="E582" s="4"/>
      <c r="F582" s="4">
        <v>2210.4794000000002</v>
      </c>
      <c r="G582" s="4">
        <v>2262.4250000000002</v>
      </c>
      <c r="H582" s="4">
        <v>2781.6590000000001</v>
      </c>
      <c r="I582" s="4">
        <v>3479.9319999999998</v>
      </c>
      <c r="J582" s="4">
        <v>4570.2610000000004</v>
      </c>
      <c r="K582" s="4">
        <v>6212.7160000000003</v>
      </c>
      <c r="L582" s="4">
        <v>8405.1919999999991</v>
      </c>
      <c r="M582" s="4">
        <v>10968.828</v>
      </c>
      <c r="N582" s="4">
        <v>13898.53</v>
      </c>
      <c r="O582" s="4">
        <v>17245.027999999998</v>
      </c>
      <c r="P582" s="4">
        <v>21004.776999999998</v>
      </c>
      <c r="Q582" s="4">
        <v>25047.133999999998</v>
      </c>
      <c r="R582" s="4">
        <v>29376.883999999998</v>
      </c>
      <c r="S582" s="4">
        <v>33986.885000000002</v>
      </c>
      <c r="T582" s="4">
        <v>38883.19</v>
      </c>
      <c r="U582" s="4">
        <v>44093.83</v>
      </c>
      <c r="V582" s="4">
        <v>49620.98</v>
      </c>
      <c r="W582" s="4">
        <v>55406.02</v>
      </c>
      <c r="X582" s="4"/>
      <c r="Y582" s="4"/>
      <c r="Z582" s="4"/>
      <c r="AA582" s="4"/>
      <c r="AB582" s="4"/>
      <c r="AC582" s="4"/>
      <c r="AD582" s="4"/>
      <c r="AE582" s="4"/>
    </row>
    <row r="583" spans="1:31" x14ac:dyDescent="0.35">
      <c r="A583" t="s">
        <v>168</v>
      </c>
      <c r="B583" t="s">
        <v>117</v>
      </c>
      <c r="C583" t="s">
        <v>146</v>
      </c>
      <c r="D583" t="s">
        <v>130</v>
      </c>
      <c r="E583" s="4"/>
      <c r="F583" s="4">
        <v>10.947177806415199</v>
      </c>
      <c r="G583" s="4">
        <v>11.045011610827901</v>
      </c>
      <c r="H583" s="4">
        <v>12.677941707079601</v>
      </c>
      <c r="I583" s="4">
        <v>14.989502211432001</v>
      </c>
      <c r="J583" s="4">
        <v>18.783277587310799</v>
      </c>
      <c r="K583" s="4">
        <v>24.545444542647001</v>
      </c>
      <c r="L583" s="4">
        <v>32.094665377512698</v>
      </c>
      <c r="M583" s="4">
        <v>40.769627867407202</v>
      </c>
      <c r="N583" s="4">
        <v>50.693020994141897</v>
      </c>
      <c r="O583" s="4">
        <v>62.213509418864703</v>
      </c>
      <c r="P583" s="4">
        <v>75.459316991269105</v>
      </c>
      <c r="Q583" s="4">
        <v>90.106869766111998</v>
      </c>
      <c r="R583" s="4">
        <v>106.280937323785</v>
      </c>
      <c r="S583" s="4">
        <v>124.087737815783</v>
      </c>
      <c r="T583" s="4">
        <v>143.71670958477401</v>
      </c>
      <c r="U583" s="4">
        <v>165.405994713132</v>
      </c>
      <c r="V583" s="4">
        <v>189.44352350359</v>
      </c>
      <c r="W583" s="4">
        <v>215.98908629831399</v>
      </c>
      <c r="X583" s="4"/>
      <c r="Y583" s="4"/>
      <c r="Z583" s="4"/>
      <c r="AA583" s="4"/>
      <c r="AB583" s="4"/>
      <c r="AC583" s="4"/>
      <c r="AD583" s="4"/>
      <c r="AE583" s="4"/>
    </row>
    <row r="584" spans="1:31" x14ac:dyDescent="0.35">
      <c r="A584" t="s">
        <v>168</v>
      </c>
      <c r="B584" t="s">
        <v>117</v>
      </c>
      <c r="C584" t="s">
        <v>146</v>
      </c>
      <c r="D584" t="s">
        <v>5</v>
      </c>
      <c r="E584" s="4"/>
      <c r="F584" s="4">
        <v>39.484770335653202</v>
      </c>
      <c r="G584" s="4">
        <v>39.778539157907403</v>
      </c>
      <c r="H584" s="4">
        <v>45.349935618266102</v>
      </c>
      <c r="I584" s="4">
        <v>52.547374346655801</v>
      </c>
      <c r="J584" s="4">
        <v>64.307084617176599</v>
      </c>
      <c r="K584" s="4">
        <v>82.173850463843806</v>
      </c>
      <c r="L584" s="4">
        <v>106.473700782761</v>
      </c>
      <c r="M584" s="4">
        <v>135.94511261073899</v>
      </c>
      <c r="N584" s="4">
        <v>171.03295058940299</v>
      </c>
      <c r="O584" s="4">
        <v>211.412812526122</v>
      </c>
      <c r="P584" s="4">
        <v>257.115673781194</v>
      </c>
      <c r="Q584" s="4">
        <v>308.78807364194301</v>
      </c>
      <c r="R584" s="4">
        <v>371.65888937291101</v>
      </c>
      <c r="S584" s="4">
        <v>454.12994750543601</v>
      </c>
      <c r="T584" s="4">
        <v>557.25046628636096</v>
      </c>
      <c r="U584" s="4">
        <v>678.01893249156399</v>
      </c>
      <c r="V584" s="4">
        <v>817.62094880796201</v>
      </c>
      <c r="W584" s="4">
        <v>981.34769652994498</v>
      </c>
      <c r="X584" s="4"/>
      <c r="Y584" s="4"/>
      <c r="Z584" s="4"/>
      <c r="AA584" s="4"/>
      <c r="AB584" s="4"/>
      <c r="AC584" s="4"/>
      <c r="AD584" s="4"/>
      <c r="AE584" s="4"/>
    </row>
    <row r="585" spans="1:31" x14ac:dyDescent="0.35">
      <c r="A585" t="s">
        <v>168</v>
      </c>
      <c r="B585" t="s">
        <v>117</v>
      </c>
      <c r="C585" t="s">
        <v>146</v>
      </c>
      <c r="D585" t="s">
        <v>4</v>
      </c>
      <c r="E585" s="4"/>
      <c r="F585" s="4">
        <v>55.983088700000003</v>
      </c>
      <c r="G585" s="4">
        <v>56.875517500000001</v>
      </c>
      <c r="H585" s="4">
        <v>61.337661500000003</v>
      </c>
      <c r="I585" s="4">
        <v>66.22466</v>
      </c>
      <c r="J585" s="4">
        <v>71.069323499999996</v>
      </c>
      <c r="K585" s="4">
        <v>75.604538000000005</v>
      </c>
      <c r="L585" s="4">
        <v>78.941484500000001</v>
      </c>
      <c r="M585" s="4">
        <v>80.685710499999999</v>
      </c>
      <c r="N585" s="4">
        <v>81.262294499999996</v>
      </c>
      <c r="O585" s="4">
        <v>81.570401500000003</v>
      </c>
      <c r="P585" s="4">
        <v>81.693879999999993</v>
      </c>
      <c r="Q585" s="4">
        <v>81.114317999999997</v>
      </c>
      <c r="R585" s="4">
        <v>79.042597499999999</v>
      </c>
      <c r="S585" s="4">
        <v>74.839558999999994</v>
      </c>
      <c r="T585" s="4">
        <v>69.776864000000003</v>
      </c>
      <c r="U585" s="4">
        <v>65.033331500000003</v>
      </c>
      <c r="V585" s="4">
        <v>60.689467499999999</v>
      </c>
      <c r="W585" s="4">
        <v>56.459112500000003</v>
      </c>
      <c r="X585" s="4"/>
      <c r="Y585" s="4"/>
      <c r="Z585" s="4"/>
      <c r="AA585" s="4"/>
      <c r="AB585" s="4"/>
      <c r="AC585" s="4"/>
      <c r="AD585" s="4"/>
      <c r="AE585" s="4"/>
    </row>
    <row r="586" spans="1:31" x14ac:dyDescent="0.35">
      <c r="A586" t="s">
        <v>168</v>
      </c>
      <c r="B586" t="s">
        <v>117</v>
      </c>
      <c r="C586" t="s">
        <v>146</v>
      </c>
      <c r="D586" t="s">
        <v>3</v>
      </c>
      <c r="E586" s="4"/>
      <c r="F586" s="4">
        <v>201.92230720000001</v>
      </c>
      <c r="G586" s="4">
        <v>204.836815</v>
      </c>
      <c r="H586" s="4">
        <v>219.40935400000001</v>
      </c>
      <c r="I586" s="4">
        <v>232.15794299999999</v>
      </c>
      <c r="J586" s="4">
        <v>243.315416</v>
      </c>
      <c r="K586" s="4">
        <v>253.11075500000001</v>
      </c>
      <c r="L586" s="4">
        <v>261.88751000000002</v>
      </c>
      <c r="M586" s="4">
        <v>269.044104</v>
      </c>
      <c r="N586" s="4">
        <v>274.17048199999999</v>
      </c>
      <c r="O586" s="4">
        <v>277.19105000000002</v>
      </c>
      <c r="P586" s="4">
        <v>278.35896000000002</v>
      </c>
      <c r="Q586" s="4">
        <v>277.97141399999998</v>
      </c>
      <c r="R586" s="4">
        <v>276.40783699999997</v>
      </c>
      <c r="S586" s="4">
        <v>273.89398499999999</v>
      </c>
      <c r="T586" s="4">
        <v>270.55441300000001</v>
      </c>
      <c r="U586" s="4">
        <v>266.57939499999998</v>
      </c>
      <c r="V586" s="4">
        <v>261.93020000000001</v>
      </c>
      <c r="W586" s="4">
        <v>256.522313</v>
      </c>
      <c r="X586" s="4"/>
      <c r="Y586" s="4"/>
      <c r="Z586" s="4"/>
      <c r="AA586" s="4"/>
      <c r="AB586" s="4"/>
      <c r="AC586" s="4"/>
      <c r="AD586" s="4"/>
      <c r="AE586" s="4"/>
    </row>
    <row r="587" spans="1:31" x14ac:dyDescent="0.35">
      <c r="A587" t="s">
        <v>168</v>
      </c>
      <c r="B587" t="s">
        <v>117</v>
      </c>
      <c r="C587" t="s">
        <v>147</v>
      </c>
      <c r="D587" t="s">
        <v>0</v>
      </c>
      <c r="E587" s="4"/>
      <c r="F587" s="4">
        <v>3397.8569819999998</v>
      </c>
      <c r="G587" s="4">
        <v>3468.8104560000002</v>
      </c>
      <c r="H587" s="4">
        <v>4236.8282289999997</v>
      </c>
      <c r="I587" s="4">
        <v>5422.2092549999998</v>
      </c>
      <c r="J587" s="4">
        <v>7308.7250700000004</v>
      </c>
      <c r="K587" s="4">
        <v>10056.65465</v>
      </c>
      <c r="L587" s="4">
        <v>13916.376539999999</v>
      </c>
      <c r="M587" s="4">
        <v>18862.56352</v>
      </c>
      <c r="N587" s="4">
        <v>25044.31351</v>
      </c>
      <c r="O587" s="4">
        <v>32751.783960000001</v>
      </c>
      <c r="P587" s="4">
        <v>42268.353739999999</v>
      </c>
      <c r="Q587" s="4">
        <v>53710.487800000003</v>
      </c>
      <c r="R587" s="4">
        <v>67235.532000000007</v>
      </c>
      <c r="S587" s="4">
        <v>82899.656260000003</v>
      </c>
      <c r="T587" s="4">
        <v>100781.44272000001</v>
      </c>
      <c r="U587" s="4">
        <v>121016.447</v>
      </c>
      <c r="V587" s="4">
        <v>143704.03409999999</v>
      </c>
      <c r="W587" s="4">
        <v>168889.7507</v>
      </c>
      <c r="X587" s="4"/>
      <c r="Y587" s="4"/>
      <c r="Z587" s="4"/>
      <c r="AA587" s="4"/>
      <c r="AB587" s="4"/>
      <c r="AC587" s="4"/>
      <c r="AD587" s="4"/>
      <c r="AE587" s="4"/>
    </row>
    <row r="588" spans="1:31" x14ac:dyDescent="0.35">
      <c r="A588" t="s">
        <v>168</v>
      </c>
      <c r="B588" t="s">
        <v>117</v>
      </c>
      <c r="C588" t="s">
        <v>147</v>
      </c>
      <c r="D588" t="s">
        <v>130</v>
      </c>
      <c r="E588" s="4"/>
      <c r="F588" s="4">
        <v>3.2275596389882399</v>
      </c>
      <c r="G588" s="4">
        <v>3.213326747849</v>
      </c>
      <c r="H588" s="4">
        <v>3.4921952971886601</v>
      </c>
      <c r="I588" s="4">
        <v>4.0406456234530896</v>
      </c>
      <c r="J588" s="4">
        <v>4.9858337475315802</v>
      </c>
      <c r="K588" s="4">
        <v>6.3535911150190696</v>
      </c>
      <c r="L588" s="4">
        <v>8.2039730945873401</v>
      </c>
      <c r="M588" s="4">
        <v>10.4651387509389</v>
      </c>
      <c r="N588" s="4">
        <v>13.2155929591332</v>
      </c>
      <c r="O588" s="4">
        <v>16.604065420601401</v>
      </c>
      <c r="P588" s="4">
        <v>20.751113565084399</v>
      </c>
      <c r="Q588" s="4">
        <v>25.716121427999902</v>
      </c>
      <c r="R588" s="4">
        <v>31.606362977339799</v>
      </c>
      <c r="S588" s="4">
        <v>38.513469120067903</v>
      </c>
      <c r="T588" s="4">
        <v>46.573372491714899</v>
      </c>
      <c r="U588" s="4">
        <v>55.9773368556937</v>
      </c>
      <c r="V588" s="4">
        <v>66.938534496226893</v>
      </c>
      <c r="W588" s="4">
        <v>79.672305056515896</v>
      </c>
      <c r="X588" s="4"/>
      <c r="Y588" s="4"/>
      <c r="Z588" s="4"/>
      <c r="AA588" s="4"/>
      <c r="AB588" s="4"/>
      <c r="AC588" s="4"/>
      <c r="AD588" s="4"/>
      <c r="AE588" s="4"/>
    </row>
    <row r="589" spans="1:31" x14ac:dyDescent="0.35">
      <c r="A589" t="s">
        <v>168</v>
      </c>
      <c r="B589" t="s">
        <v>117</v>
      </c>
      <c r="C589" t="s">
        <v>147</v>
      </c>
      <c r="D589" t="s">
        <v>5</v>
      </c>
      <c r="E589" s="4"/>
      <c r="F589" s="4">
        <v>14.7727641145945</v>
      </c>
      <c r="G589" s="4">
        <v>14.5713552744007</v>
      </c>
      <c r="H589" s="4">
        <v>15.223967772015</v>
      </c>
      <c r="I589" s="4">
        <v>16.6976958569409</v>
      </c>
      <c r="J589" s="4">
        <v>19.403119668047999</v>
      </c>
      <c r="K589" s="4">
        <v>23.437602511715401</v>
      </c>
      <c r="L589" s="4">
        <v>28.9726052224004</v>
      </c>
      <c r="M589" s="4">
        <v>35.798683974966998</v>
      </c>
      <c r="N589" s="4">
        <v>44.143359773283798</v>
      </c>
      <c r="O589" s="4">
        <v>54.327583481013001</v>
      </c>
      <c r="P589" s="4">
        <v>66.945644811445604</v>
      </c>
      <c r="Q589" s="4">
        <v>82.440616522568305</v>
      </c>
      <c r="R589" s="4">
        <v>101.70094563433599</v>
      </c>
      <c r="S589" s="4">
        <v>125.618714716745</v>
      </c>
      <c r="T589" s="4">
        <v>155.60445970634299</v>
      </c>
      <c r="U589" s="4">
        <v>191.754445731239</v>
      </c>
      <c r="V589" s="4">
        <v>235.03568664018101</v>
      </c>
      <c r="W589" s="4">
        <v>287.38182714077402</v>
      </c>
      <c r="X589" s="4"/>
      <c r="Y589" s="4"/>
      <c r="Z589" s="4"/>
      <c r="AA589" s="4"/>
      <c r="AB589" s="4"/>
      <c r="AC589" s="4"/>
      <c r="AD589" s="4"/>
      <c r="AE589" s="4"/>
    </row>
    <row r="590" spans="1:31" x14ac:dyDescent="0.35">
      <c r="A590" t="s">
        <v>168</v>
      </c>
      <c r="B590" t="s">
        <v>117</v>
      </c>
      <c r="C590" t="s">
        <v>147</v>
      </c>
      <c r="D590" t="s">
        <v>4</v>
      </c>
      <c r="E590" s="4"/>
      <c r="F590" s="4">
        <v>230.00820669999999</v>
      </c>
      <c r="G590" s="4">
        <v>238.056817</v>
      </c>
      <c r="H590" s="4">
        <v>278.2998685</v>
      </c>
      <c r="I590" s="4">
        <v>324.72799250000003</v>
      </c>
      <c r="J590" s="4">
        <v>376.67783300000002</v>
      </c>
      <c r="K590" s="4">
        <v>429.08205500000003</v>
      </c>
      <c r="L590" s="4">
        <v>480.32879450000001</v>
      </c>
      <c r="M590" s="4">
        <v>526.90661850000004</v>
      </c>
      <c r="N590" s="4">
        <v>567.34044800000004</v>
      </c>
      <c r="O590" s="4">
        <v>602.85736750000001</v>
      </c>
      <c r="P590" s="4">
        <v>631.3831745</v>
      </c>
      <c r="Q590" s="4">
        <v>651.50516900000002</v>
      </c>
      <c r="R590" s="4">
        <v>661.11019499999998</v>
      </c>
      <c r="S590" s="4">
        <v>659.93077900000003</v>
      </c>
      <c r="T590" s="4">
        <v>647.67708400000004</v>
      </c>
      <c r="U590" s="4">
        <v>631.10112800000002</v>
      </c>
      <c r="V590" s="4">
        <v>611.41368</v>
      </c>
      <c r="W590" s="4">
        <v>587.68417050000005</v>
      </c>
      <c r="X590" s="4"/>
      <c r="Y590" s="4"/>
      <c r="Z590" s="4"/>
      <c r="AA590" s="4"/>
      <c r="AB590" s="4"/>
      <c r="AC590" s="4"/>
      <c r="AD590" s="4"/>
      <c r="AE590" s="4"/>
    </row>
    <row r="591" spans="1:31" x14ac:dyDescent="0.35">
      <c r="A591" t="s">
        <v>168</v>
      </c>
      <c r="B591" t="s">
        <v>117</v>
      </c>
      <c r="C591" t="s">
        <v>147</v>
      </c>
      <c r="D591" t="s">
        <v>3</v>
      </c>
      <c r="E591" s="4"/>
      <c r="F591" s="4">
        <v>1052.7635</v>
      </c>
      <c r="G591" s="4">
        <v>1079.5075409999999</v>
      </c>
      <c r="H591" s="4">
        <v>1213.227746</v>
      </c>
      <c r="I591" s="4">
        <v>1341.916555</v>
      </c>
      <c r="J591" s="4">
        <v>1465.898271</v>
      </c>
      <c r="K591" s="4">
        <v>1582.8300039999999</v>
      </c>
      <c r="L591" s="4">
        <v>1696.297194</v>
      </c>
      <c r="M591" s="4">
        <v>1802.418866</v>
      </c>
      <c r="N591" s="4">
        <v>1895.057875</v>
      </c>
      <c r="O591" s="4">
        <v>1972.5159550000001</v>
      </c>
      <c r="P591" s="4">
        <v>2036.9197830000001</v>
      </c>
      <c r="Q591" s="4">
        <v>2088.5920900000001</v>
      </c>
      <c r="R591" s="4">
        <v>2127.2783599999998</v>
      </c>
      <c r="S591" s="4">
        <v>2152.4847840000002</v>
      </c>
      <c r="T591" s="4">
        <v>2163.9283850000002</v>
      </c>
      <c r="U591" s="4">
        <v>2161.8828939999999</v>
      </c>
      <c r="V591" s="4">
        <v>2146.8058000000001</v>
      </c>
      <c r="W591" s="4">
        <v>2119.8050010000002</v>
      </c>
      <c r="X591" s="4"/>
      <c r="Y591" s="4"/>
      <c r="Z591" s="4"/>
      <c r="AA591" s="4"/>
      <c r="AB591" s="4"/>
      <c r="AC591" s="4"/>
      <c r="AD591" s="4"/>
      <c r="AE591" s="4"/>
    </row>
    <row r="592" spans="1:31" x14ac:dyDescent="0.35">
      <c r="A592" t="s">
        <v>168</v>
      </c>
      <c r="B592" t="s">
        <v>117</v>
      </c>
      <c r="C592" t="s">
        <v>148</v>
      </c>
      <c r="D592" t="s">
        <v>0</v>
      </c>
      <c r="E592" s="4"/>
      <c r="F592" s="4">
        <v>1183.2516000000001</v>
      </c>
      <c r="G592" s="4">
        <v>1160.954</v>
      </c>
      <c r="H592" s="4">
        <v>1351.4179999999999</v>
      </c>
      <c r="I592" s="4">
        <v>1506.6849999999999</v>
      </c>
      <c r="J592" s="4">
        <v>1722.1669999999999</v>
      </c>
      <c r="K592" s="4">
        <v>2027.7809999999999</v>
      </c>
      <c r="L592" s="4">
        <v>2417.8629999999998</v>
      </c>
      <c r="M592" s="4">
        <v>2850.694</v>
      </c>
      <c r="N592" s="4">
        <v>3317.01</v>
      </c>
      <c r="O592" s="4">
        <v>3816.42</v>
      </c>
      <c r="P592" s="4">
        <v>4354.7299999999996</v>
      </c>
      <c r="Q592" s="4">
        <v>4922.4799999999996</v>
      </c>
      <c r="R592" s="4">
        <v>5500.83</v>
      </c>
      <c r="S592" s="4">
        <v>6075.6</v>
      </c>
      <c r="T592" s="4">
        <v>6637.38</v>
      </c>
      <c r="U592" s="4">
        <v>7175.92</v>
      </c>
      <c r="V592" s="4">
        <v>7677.47</v>
      </c>
      <c r="W592" s="4">
        <v>8127.36</v>
      </c>
      <c r="X592" s="4"/>
      <c r="Y592" s="4"/>
      <c r="Z592" s="4"/>
      <c r="AA592" s="4"/>
      <c r="AB592" s="4"/>
      <c r="AC592" s="4"/>
      <c r="AD592" s="4"/>
      <c r="AE592" s="4"/>
    </row>
    <row r="593" spans="1:31" x14ac:dyDescent="0.35">
      <c r="A593" t="s">
        <v>168</v>
      </c>
      <c r="B593" t="s">
        <v>117</v>
      </c>
      <c r="C593" t="s">
        <v>148</v>
      </c>
      <c r="D593" t="s">
        <v>130</v>
      </c>
      <c r="E593" s="4"/>
      <c r="F593" s="4">
        <v>18.532726066984999</v>
      </c>
      <c r="G593" s="4">
        <v>18.107332008497899</v>
      </c>
      <c r="H593" s="4">
        <v>20.645642388382701</v>
      </c>
      <c r="I593" s="4">
        <v>22.593453810360099</v>
      </c>
      <c r="J593" s="4">
        <v>25.460612777226501</v>
      </c>
      <c r="K593" s="4">
        <v>29.699136347232699</v>
      </c>
      <c r="L593" s="4">
        <v>35.202385511694096</v>
      </c>
      <c r="M593" s="4">
        <v>41.417294159050797</v>
      </c>
      <c r="N593" s="4">
        <v>48.299876414137699</v>
      </c>
      <c r="O593" s="4">
        <v>55.984227680986699</v>
      </c>
      <c r="P593" s="4">
        <v>64.644731203456999</v>
      </c>
      <c r="Q593" s="4">
        <v>74.243018650600803</v>
      </c>
      <c r="R593" s="4">
        <v>84.616276324535605</v>
      </c>
      <c r="S593" s="4">
        <v>95.691104653758799</v>
      </c>
      <c r="T593" s="4">
        <v>107.480515150833</v>
      </c>
      <c r="U593" s="4">
        <v>120.025826580885</v>
      </c>
      <c r="V593" s="4">
        <v>133.34566492461201</v>
      </c>
      <c r="W593" s="4">
        <v>147.417994867788</v>
      </c>
      <c r="X593" s="4"/>
      <c r="Y593" s="4"/>
      <c r="Z593" s="4"/>
      <c r="AA593" s="4"/>
      <c r="AB593" s="4"/>
      <c r="AC593" s="4"/>
      <c r="AD593" s="4"/>
      <c r="AE593" s="4"/>
    </row>
    <row r="594" spans="1:31" x14ac:dyDescent="0.35">
      <c r="A594" t="s">
        <v>168</v>
      </c>
      <c r="B594" t="s">
        <v>117</v>
      </c>
      <c r="C594" t="s">
        <v>148</v>
      </c>
      <c r="D594" t="s">
        <v>5</v>
      </c>
      <c r="E594" s="4"/>
      <c r="F594" s="4">
        <v>63.632621486435397</v>
      </c>
      <c r="G594" s="4">
        <v>61.934075632771503</v>
      </c>
      <c r="H594" s="4">
        <v>69.322186394894203</v>
      </c>
      <c r="I594" s="4">
        <v>74.696904266613004</v>
      </c>
      <c r="J594" s="4">
        <v>83.209306556095697</v>
      </c>
      <c r="K594" s="4">
        <v>97.123681423389201</v>
      </c>
      <c r="L594" s="4">
        <v>116.6239298708</v>
      </c>
      <c r="M594" s="4">
        <v>140.91582030449101</v>
      </c>
      <c r="N594" s="4">
        <v>170.284464808244</v>
      </c>
      <c r="O594" s="4">
        <v>206.04672486144199</v>
      </c>
      <c r="P594" s="4">
        <v>248.33813421714899</v>
      </c>
      <c r="Q594" s="4">
        <v>297.35342296861398</v>
      </c>
      <c r="R594" s="4">
        <v>356.45445998023803</v>
      </c>
      <c r="S594" s="4">
        <v>430.50312626005001</v>
      </c>
      <c r="T594" s="4">
        <v>519.16323843261898</v>
      </c>
      <c r="U594" s="4">
        <v>608.97453985354696</v>
      </c>
      <c r="V594" s="4">
        <v>706.18808987401906</v>
      </c>
      <c r="W594" s="4">
        <v>811.93859510574703</v>
      </c>
      <c r="X594" s="4"/>
      <c r="Y594" s="4"/>
      <c r="Z594" s="4"/>
      <c r="AA594" s="4"/>
      <c r="AB594" s="4"/>
      <c r="AC594" s="4"/>
      <c r="AD594" s="4"/>
      <c r="AE594" s="4"/>
    </row>
    <row r="595" spans="1:31" x14ac:dyDescent="0.35">
      <c r="A595" t="s">
        <v>168</v>
      </c>
      <c r="B595" t="s">
        <v>117</v>
      </c>
      <c r="C595" t="s">
        <v>148</v>
      </c>
      <c r="D595" t="s">
        <v>4</v>
      </c>
      <c r="E595" s="4"/>
      <c r="F595" s="4">
        <v>18.5950472</v>
      </c>
      <c r="G595" s="4">
        <v>18.744996</v>
      </c>
      <c r="H595" s="4">
        <v>19.49474</v>
      </c>
      <c r="I595" s="4">
        <v>20.170648499999999</v>
      </c>
      <c r="J595" s="4">
        <v>20.696807499999998</v>
      </c>
      <c r="K595" s="4">
        <v>20.878337500000001</v>
      </c>
      <c r="L595" s="4">
        <v>20.732134500000001</v>
      </c>
      <c r="M595" s="4">
        <v>20.229765499999999</v>
      </c>
      <c r="N595" s="4">
        <v>19.479228500000001</v>
      </c>
      <c r="O595" s="4">
        <v>18.522109499999999</v>
      </c>
      <c r="P595" s="4">
        <v>17.535486500000001</v>
      </c>
      <c r="Q595" s="4">
        <v>16.5543075</v>
      </c>
      <c r="R595" s="4">
        <v>15.432069500000001</v>
      </c>
      <c r="S595" s="4">
        <v>14.1127895</v>
      </c>
      <c r="T595" s="4">
        <v>12.784765</v>
      </c>
      <c r="U595" s="4">
        <v>11.7836125</v>
      </c>
      <c r="V595" s="4">
        <v>10.871707000000001</v>
      </c>
      <c r="W595" s="4">
        <v>10.009821000000001</v>
      </c>
      <c r="X595" s="4"/>
      <c r="Y595" s="4"/>
      <c r="Z595" s="4"/>
      <c r="AA595" s="4"/>
      <c r="AB595" s="4"/>
      <c r="AC595" s="4"/>
      <c r="AD595" s="4"/>
      <c r="AE595" s="4"/>
    </row>
    <row r="596" spans="1:31" x14ac:dyDescent="0.35">
      <c r="A596" t="s">
        <v>168</v>
      </c>
      <c r="B596" t="s">
        <v>117</v>
      </c>
      <c r="C596" t="s">
        <v>148</v>
      </c>
      <c r="D596" t="s">
        <v>3</v>
      </c>
      <c r="E596" s="4"/>
      <c r="F596" s="4">
        <v>63.846602799999999</v>
      </c>
      <c r="G596" s="4">
        <v>64.115133</v>
      </c>
      <c r="H596" s="4">
        <v>65.457784000000004</v>
      </c>
      <c r="I596" s="4">
        <v>66.686794000000006</v>
      </c>
      <c r="J596" s="4">
        <v>67.640438000000003</v>
      </c>
      <c r="K596" s="4">
        <v>68.277439999999999</v>
      </c>
      <c r="L596" s="4">
        <v>68.684635</v>
      </c>
      <c r="M596" s="4">
        <v>68.828591000000003</v>
      </c>
      <c r="N596" s="4">
        <v>68.675331</v>
      </c>
      <c r="O596" s="4">
        <v>68.169556999999998</v>
      </c>
      <c r="P596" s="4">
        <v>67.364035999999999</v>
      </c>
      <c r="Q596" s="4">
        <v>66.302261000000001</v>
      </c>
      <c r="R596" s="4">
        <v>65.009124</v>
      </c>
      <c r="S596" s="4">
        <v>63.491795000000003</v>
      </c>
      <c r="T596" s="4">
        <v>61.754263000000002</v>
      </c>
      <c r="U596" s="4">
        <v>59.786465999999997</v>
      </c>
      <c r="V596" s="4">
        <v>57.575699999999898</v>
      </c>
      <c r="W596" s="4">
        <v>55.131397</v>
      </c>
      <c r="X596" s="4"/>
      <c r="Y596" s="4"/>
      <c r="Z596" s="4"/>
      <c r="AA596" s="4"/>
      <c r="AB596" s="4"/>
      <c r="AC596" s="4"/>
      <c r="AD596" s="4"/>
      <c r="AE596" s="4"/>
    </row>
    <row r="597" spans="1:31" x14ac:dyDescent="0.35">
      <c r="A597" t="s">
        <v>168</v>
      </c>
      <c r="B597" t="s">
        <v>117</v>
      </c>
      <c r="C597" t="s">
        <v>149</v>
      </c>
      <c r="D597" t="s">
        <v>0</v>
      </c>
      <c r="E597" s="4"/>
      <c r="F597" s="4">
        <v>1094.5461</v>
      </c>
      <c r="G597" s="4">
        <v>1117.7353000000001</v>
      </c>
      <c r="H597" s="4">
        <v>1406.1969999999999</v>
      </c>
      <c r="I597" s="4">
        <v>1690.7492</v>
      </c>
      <c r="J597" s="4">
        <v>2085.788</v>
      </c>
      <c r="K597" s="4">
        <v>2571.7878000000001</v>
      </c>
      <c r="L597" s="4">
        <v>3102.6190000000001</v>
      </c>
      <c r="M597" s="4">
        <v>3629.4259999999999</v>
      </c>
      <c r="N597" s="4">
        <v>4170.5</v>
      </c>
      <c r="O597" s="4">
        <v>4757.2430000000004</v>
      </c>
      <c r="P597" s="4">
        <v>5404.73</v>
      </c>
      <c r="Q597" s="4">
        <v>6103.1350000000002</v>
      </c>
      <c r="R597" s="4">
        <v>6840.5940000000001</v>
      </c>
      <c r="S597" s="4">
        <v>7622.268</v>
      </c>
      <c r="T597" s="4">
        <v>8459.8670000000002</v>
      </c>
      <c r="U597" s="4">
        <v>9364.7099999999991</v>
      </c>
      <c r="V597" s="4">
        <v>10342.103999999999</v>
      </c>
      <c r="W597" s="4">
        <v>11388.955</v>
      </c>
      <c r="X597" s="4"/>
      <c r="Y597" s="4"/>
      <c r="Z597" s="4"/>
      <c r="AA597" s="4"/>
      <c r="AB597" s="4"/>
      <c r="AC597" s="4"/>
      <c r="AD597" s="4"/>
      <c r="AE597" s="4"/>
    </row>
    <row r="598" spans="1:31" x14ac:dyDescent="0.35">
      <c r="A598" t="s">
        <v>168</v>
      </c>
      <c r="B598" t="s">
        <v>117</v>
      </c>
      <c r="C598" t="s">
        <v>149</v>
      </c>
      <c r="D598" t="s">
        <v>130</v>
      </c>
      <c r="E598" s="4"/>
      <c r="F598" s="4">
        <v>12.155860320994201</v>
      </c>
      <c r="G598" s="4">
        <v>12.2856079631879</v>
      </c>
      <c r="H598" s="4">
        <v>14.6996234977464</v>
      </c>
      <c r="I598" s="4">
        <v>17.009305107863302</v>
      </c>
      <c r="J598" s="4">
        <v>20.373261235003</v>
      </c>
      <c r="K598" s="4">
        <v>24.538674218891899</v>
      </c>
      <c r="L598" s="4">
        <v>29.039686945368501</v>
      </c>
      <c r="M598" s="4">
        <v>33.545338588615003</v>
      </c>
      <c r="N598" s="4">
        <v>38.375243445394801</v>
      </c>
      <c r="O598" s="4">
        <v>43.924890408979898</v>
      </c>
      <c r="P598" s="4">
        <v>50.2974954662755</v>
      </c>
      <c r="Q598" s="4">
        <v>57.416244670993301</v>
      </c>
      <c r="R598" s="4">
        <v>65.228198917174296</v>
      </c>
      <c r="S598" s="4">
        <v>73.868646530050299</v>
      </c>
      <c r="T598" s="4">
        <v>83.521725833196101</v>
      </c>
      <c r="U598" s="4">
        <v>94.339975231085901</v>
      </c>
      <c r="V598" s="4">
        <v>106.393220801602</v>
      </c>
      <c r="W598" s="4">
        <v>119.77106378978</v>
      </c>
      <c r="X598" s="4"/>
      <c r="Y598" s="4"/>
      <c r="Z598" s="4"/>
      <c r="AA598" s="4"/>
      <c r="AB598" s="4"/>
      <c r="AC598" s="4"/>
      <c r="AD598" s="4"/>
      <c r="AE598" s="4"/>
    </row>
    <row r="599" spans="1:31" x14ac:dyDescent="0.35">
      <c r="A599" t="s">
        <v>168</v>
      </c>
      <c r="B599" t="s">
        <v>117</v>
      </c>
      <c r="C599" t="s">
        <v>149</v>
      </c>
      <c r="D599" t="s">
        <v>5</v>
      </c>
      <c r="E599" s="4"/>
      <c r="F599" s="4">
        <v>42.358193749162197</v>
      </c>
      <c r="G599" s="4">
        <v>42.929931151237703</v>
      </c>
      <c r="H599" s="4">
        <v>52.0497578535496</v>
      </c>
      <c r="I599" s="4">
        <v>60.3328207256532</v>
      </c>
      <c r="J599" s="4">
        <v>70.815939409074701</v>
      </c>
      <c r="K599" s="4">
        <v>83.183626300298201</v>
      </c>
      <c r="L599" s="4">
        <v>96.956415020852404</v>
      </c>
      <c r="M599" s="4">
        <v>111.738352486228</v>
      </c>
      <c r="N599" s="4">
        <v>129.528221444591</v>
      </c>
      <c r="O599" s="4">
        <v>149.71036834847101</v>
      </c>
      <c r="P599" s="4">
        <v>171.147988704049</v>
      </c>
      <c r="Q599" s="4">
        <v>194.781182958182</v>
      </c>
      <c r="R599" s="4">
        <v>224.648525782576</v>
      </c>
      <c r="S599" s="4">
        <v>263.80147224910098</v>
      </c>
      <c r="T599" s="4">
        <v>313.74546809612701</v>
      </c>
      <c r="U599" s="4">
        <v>373.48908716041598</v>
      </c>
      <c r="V599" s="4">
        <v>441.014583461928</v>
      </c>
      <c r="W599" s="4">
        <v>519.33366159083596</v>
      </c>
      <c r="X599" s="4"/>
      <c r="Y599" s="4"/>
      <c r="Z599" s="4"/>
      <c r="AA599" s="4"/>
      <c r="AB599" s="4"/>
      <c r="AC599" s="4"/>
      <c r="AD599" s="4"/>
      <c r="AE599" s="4"/>
    </row>
    <row r="600" spans="1:31" x14ac:dyDescent="0.35">
      <c r="A600" t="s">
        <v>168</v>
      </c>
      <c r="B600" t="s">
        <v>117</v>
      </c>
      <c r="C600" t="s">
        <v>149</v>
      </c>
      <c r="D600" t="s">
        <v>4</v>
      </c>
      <c r="E600" s="4"/>
      <c r="F600" s="4">
        <v>25.840244899999998</v>
      </c>
      <c r="G600" s="4">
        <v>26.036270500000001</v>
      </c>
      <c r="H600" s="4">
        <v>27.016398500000001</v>
      </c>
      <c r="I600" s="4">
        <v>28.023705499999998</v>
      </c>
      <c r="J600" s="4">
        <v>29.453651499999999</v>
      </c>
      <c r="K600" s="4">
        <v>30.916995499999999</v>
      </c>
      <c r="L600" s="4">
        <v>32.000141499999998</v>
      </c>
      <c r="M600" s="4">
        <v>32.4814705</v>
      </c>
      <c r="N600" s="4">
        <v>32.197616500000002</v>
      </c>
      <c r="O600" s="4">
        <v>31.7763095</v>
      </c>
      <c r="P600" s="4">
        <v>31.579278500000001</v>
      </c>
      <c r="Q600" s="4">
        <v>31.333288499999998</v>
      </c>
      <c r="R600" s="4">
        <v>30.4502065</v>
      </c>
      <c r="S600" s="4">
        <v>28.893955500000001</v>
      </c>
      <c r="T600" s="4">
        <v>26.964109000000001</v>
      </c>
      <c r="U600" s="4">
        <v>25.073584</v>
      </c>
      <c r="V600" s="4">
        <v>23.4507075</v>
      </c>
      <c r="W600" s="4">
        <v>21.929938</v>
      </c>
      <c r="X600" s="4"/>
      <c r="Y600" s="4"/>
      <c r="Z600" s="4"/>
      <c r="AA600" s="4"/>
      <c r="AB600" s="4"/>
      <c r="AC600" s="4"/>
      <c r="AD600" s="4"/>
      <c r="AE600" s="4"/>
    </row>
    <row r="601" spans="1:31" x14ac:dyDescent="0.35">
      <c r="A601" t="s">
        <v>168</v>
      </c>
      <c r="B601" t="s">
        <v>117</v>
      </c>
      <c r="C601" t="s">
        <v>149</v>
      </c>
      <c r="D601" t="s">
        <v>3</v>
      </c>
      <c r="E601" s="4"/>
      <c r="F601" s="4">
        <v>90.042668399999997</v>
      </c>
      <c r="G601" s="4">
        <v>90.979241999999999</v>
      </c>
      <c r="H601" s="4">
        <v>95.662109999999899</v>
      </c>
      <c r="I601" s="4">
        <v>99.401426999999998</v>
      </c>
      <c r="J601" s="4">
        <v>102.37869999999999</v>
      </c>
      <c r="K601" s="4">
        <v>104.805491</v>
      </c>
      <c r="L601" s="4">
        <v>106.840649</v>
      </c>
      <c r="M601" s="4">
        <v>108.19464499999999</v>
      </c>
      <c r="N601" s="4">
        <v>108.676835</v>
      </c>
      <c r="O601" s="4">
        <v>108.30403800000001</v>
      </c>
      <c r="P601" s="4">
        <v>107.455251</v>
      </c>
      <c r="Q601" s="4">
        <v>106.296311</v>
      </c>
      <c r="R601" s="4">
        <v>104.871729</v>
      </c>
      <c r="S601" s="4">
        <v>103.18678300000001</v>
      </c>
      <c r="T601" s="4">
        <v>101.289418</v>
      </c>
      <c r="U601" s="4">
        <v>99.265555000000006</v>
      </c>
      <c r="V601" s="4">
        <v>97.206418999999897</v>
      </c>
      <c r="W601" s="4">
        <v>95.089370000000002</v>
      </c>
      <c r="X601" s="4"/>
      <c r="Y601" s="4"/>
      <c r="Z601" s="4"/>
      <c r="AA601" s="4"/>
      <c r="AB601" s="4"/>
      <c r="AC601" s="4"/>
      <c r="AD601" s="4"/>
      <c r="AE601" s="4"/>
    </row>
    <row r="602" spans="1:31" x14ac:dyDescent="0.35">
      <c r="A602" t="s">
        <v>168</v>
      </c>
      <c r="B602" t="s">
        <v>117</v>
      </c>
      <c r="C602" t="s">
        <v>150</v>
      </c>
      <c r="D602" t="s">
        <v>0</v>
      </c>
      <c r="E602" s="4"/>
      <c r="F602" s="4">
        <v>7233.3540000000003</v>
      </c>
      <c r="G602" s="4">
        <v>7258.32</v>
      </c>
      <c r="H602" s="4">
        <v>7916.29</v>
      </c>
      <c r="I602" s="4">
        <v>8420.1200000000008</v>
      </c>
      <c r="J602" s="4">
        <v>9203.59</v>
      </c>
      <c r="K602" s="4">
        <v>10223.719999999999</v>
      </c>
      <c r="L602" s="4">
        <v>11378.47</v>
      </c>
      <c r="M602" s="4">
        <v>12463.52</v>
      </c>
      <c r="N602" s="4">
        <v>13462.45</v>
      </c>
      <c r="O602" s="4">
        <v>14398.06</v>
      </c>
      <c r="P602" s="4">
        <v>15296.92</v>
      </c>
      <c r="Q602" s="4">
        <v>16131.23</v>
      </c>
      <c r="R602" s="4">
        <v>16873.189999999999</v>
      </c>
      <c r="S602" s="4">
        <v>17513.240000000002</v>
      </c>
      <c r="T602" s="4">
        <v>18056.82</v>
      </c>
      <c r="U602" s="4">
        <v>18505.419999999998</v>
      </c>
      <c r="V602" s="4">
        <v>18838.689999999999</v>
      </c>
      <c r="W602" s="4">
        <v>18997.830000000002</v>
      </c>
      <c r="X602" s="4"/>
      <c r="Y602" s="4"/>
      <c r="Z602" s="4"/>
      <c r="AA602" s="4"/>
      <c r="AB602" s="4"/>
      <c r="AC602" s="4"/>
      <c r="AD602" s="4"/>
      <c r="AE602" s="4"/>
    </row>
    <row r="603" spans="1:31" x14ac:dyDescent="0.35">
      <c r="A603" t="s">
        <v>168</v>
      </c>
      <c r="B603" t="s">
        <v>117</v>
      </c>
      <c r="C603" t="s">
        <v>150</v>
      </c>
      <c r="D603" t="s">
        <v>130</v>
      </c>
      <c r="E603" s="4"/>
      <c r="F603" s="4">
        <v>40.6404732096358</v>
      </c>
      <c r="G603" s="4">
        <v>40.914788405264702</v>
      </c>
      <c r="H603" s="4">
        <v>45.369366126060498</v>
      </c>
      <c r="I603" s="4">
        <v>49.076515252679101</v>
      </c>
      <c r="J603" s="4">
        <v>54.6416634337753</v>
      </c>
      <c r="K603" s="4">
        <v>61.957891102885</v>
      </c>
      <c r="L603" s="4">
        <v>70.491699626173997</v>
      </c>
      <c r="M603" s="4">
        <v>78.958932501019405</v>
      </c>
      <c r="N603" s="4">
        <v>87.372373880097797</v>
      </c>
      <c r="O603" s="4">
        <v>95.998934054894605</v>
      </c>
      <c r="P603" s="4">
        <v>105.13878770584201</v>
      </c>
      <c r="Q603" s="4">
        <v>114.720951753149</v>
      </c>
      <c r="R603" s="4">
        <v>124.672327823602</v>
      </c>
      <c r="S603" s="4">
        <v>134.893127256616</v>
      </c>
      <c r="T603" s="4">
        <v>145.32267347323599</v>
      </c>
      <c r="U603" s="4">
        <v>155.966842429428</v>
      </c>
      <c r="V603" s="4">
        <v>166.86975289229099</v>
      </c>
      <c r="W603" s="4">
        <v>178.05749494031701</v>
      </c>
      <c r="X603" s="4"/>
      <c r="Y603" s="4"/>
      <c r="Z603" s="4"/>
      <c r="AA603" s="4"/>
      <c r="AB603" s="4"/>
      <c r="AC603" s="4"/>
      <c r="AD603" s="4"/>
      <c r="AE603" s="4"/>
    </row>
    <row r="604" spans="1:31" x14ac:dyDescent="0.35">
      <c r="A604" t="s">
        <v>168</v>
      </c>
      <c r="B604" t="s">
        <v>117</v>
      </c>
      <c r="C604" t="s">
        <v>150</v>
      </c>
      <c r="D604" t="s">
        <v>5</v>
      </c>
      <c r="E604" s="4"/>
      <c r="F604" s="4">
        <v>140.50151551526699</v>
      </c>
      <c r="G604" s="4">
        <v>141.80696326088699</v>
      </c>
      <c r="H604" s="4">
        <v>159.29717345509701</v>
      </c>
      <c r="I604" s="4">
        <v>176.59198763655601</v>
      </c>
      <c r="J604" s="4">
        <v>204.35517508017</v>
      </c>
      <c r="K604" s="4">
        <v>245.74611003408</v>
      </c>
      <c r="L604" s="4">
        <v>293.37932255742197</v>
      </c>
      <c r="M604" s="4">
        <v>343.40732897320902</v>
      </c>
      <c r="N604" s="4">
        <v>392.082893024187</v>
      </c>
      <c r="O604" s="4">
        <v>445.03330696310297</v>
      </c>
      <c r="P604" s="4">
        <v>504.37049191992401</v>
      </c>
      <c r="Q604" s="4">
        <v>566.25908189863799</v>
      </c>
      <c r="R604" s="4">
        <v>631.82095804367395</v>
      </c>
      <c r="S604" s="4">
        <v>706.80428329714198</v>
      </c>
      <c r="T604" s="4">
        <v>781.62492598470203</v>
      </c>
      <c r="U604" s="4">
        <v>851.47251478735598</v>
      </c>
      <c r="V604" s="4">
        <v>926.27765200509896</v>
      </c>
      <c r="W604" s="4">
        <v>1001.47645033253</v>
      </c>
      <c r="X604" s="4"/>
      <c r="Y604" s="4"/>
      <c r="Z604" s="4"/>
      <c r="AA604" s="4"/>
      <c r="AB604" s="4"/>
      <c r="AC604" s="4"/>
      <c r="AD604" s="4"/>
      <c r="AE604" s="4"/>
    </row>
    <row r="605" spans="1:31" x14ac:dyDescent="0.35">
      <c r="A605" t="s">
        <v>168</v>
      </c>
      <c r="B605" t="s">
        <v>117</v>
      </c>
      <c r="C605" t="s">
        <v>150</v>
      </c>
      <c r="D605" t="s">
        <v>4</v>
      </c>
      <c r="E605" s="4"/>
      <c r="F605" s="4">
        <v>51.482391300000003</v>
      </c>
      <c r="G605" s="4">
        <v>51.184510500000002</v>
      </c>
      <c r="H605" s="4">
        <v>49.695106500000001</v>
      </c>
      <c r="I605" s="4">
        <v>47.681212000000002</v>
      </c>
      <c r="J605" s="4">
        <v>45.037224999999999</v>
      </c>
      <c r="K605" s="4">
        <v>41.602774500000002</v>
      </c>
      <c r="L605" s="4">
        <v>38.784157999999998</v>
      </c>
      <c r="M605" s="4">
        <v>36.293692499999999</v>
      </c>
      <c r="N605" s="4">
        <v>34.335723999999999</v>
      </c>
      <c r="O605" s="4">
        <v>32.352769500000001</v>
      </c>
      <c r="P605" s="4">
        <v>30.328737</v>
      </c>
      <c r="Q605" s="4">
        <v>28.4873665</v>
      </c>
      <c r="R605" s="4">
        <v>26.705651</v>
      </c>
      <c r="S605" s="4">
        <v>24.7780615</v>
      </c>
      <c r="T605" s="4">
        <v>23.101642999999999</v>
      </c>
      <c r="U605" s="4">
        <v>21.733432000000001</v>
      </c>
      <c r="V605" s="4">
        <v>20.3380595</v>
      </c>
      <c r="W605" s="4">
        <v>18.969822000000001</v>
      </c>
      <c r="X605" s="4"/>
      <c r="Y605" s="4"/>
      <c r="Z605" s="4"/>
      <c r="AA605" s="4"/>
      <c r="AB605" s="4"/>
      <c r="AC605" s="4"/>
      <c r="AD605" s="4"/>
      <c r="AE605" s="4"/>
    </row>
    <row r="606" spans="1:31" x14ac:dyDescent="0.35">
      <c r="A606" t="s">
        <v>168</v>
      </c>
      <c r="B606" t="s">
        <v>117</v>
      </c>
      <c r="C606" t="s">
        <v>150</v>
      </c>
      <c r="D606" t="s">
        <v>3</v>
      </c>
      <c r="E606" s="4"/>
      <c r="F606" s="4">
        <v>177.98400040000001</v>
      </c>
      <c r="G606" s="4">
        <v>177.400893</v>
      </c>
      <c r="H606" s="4">
        <v>174.485356</v>
      </c>
      <c r="I606" s="4">
        <v>171.571269</v>
      </c>
      <c r="J606" s="4">
        <v>168.43539200000001</v>
      </c>
      <c r="K606" s="4">
        <v>165.01078100000001</v>
      </c>
      <c r="L606" s="4">
        <v>161.41574199999999</v>
      </c>
      <c r="M606" s="4">
        <v>157.84813199999999</v>
      </c>
      <c r="N606" s="4">
        <v>154.081312</v>
      </c>
      <c r="O606" s="4">
        <v>149.98145700000001</v>
      </c>
      <c r="P606" s="4">
        <v>145.49264199999999</v>
      </c>
      <c r="Q606" s="4">
        <v>140.612763</v>
      </c>
      <c r="R606" s="4">
        <v>135.34029799999999</v>
      </c>
      <c r="S606" s="4">
        <v>129.83048400000001</v>
      </c>
      <c r="T606" s="4">
        <v>124.253288</v>
      </c>
      <c r="U606" s="4">
        <v>118.64970599999999</v>
      </c>
      <c r="V606" s="4">
        <v>112.894576</v>
      </c>
      <c r="W606" s="4">
        <v>106.694919</v>
      </c>
      <c r="X606" s="4"/>
      <c r="Y606" s="4"/>
      <c r="Z606" s="4"/>
      <c r="AA606" s="4"/>
      <c r="AB606" s="4"/>
      <c r="AC606" s="4"/>
      <c r="AD606" s="4"/>
      <c r="AE606" s="4"/>
    </row>
    <row r="607" spans="1:31" x14ac:dyDescent="0.35">
      <c r="A607" t="s">
        <v>168</v>
      </c>
      <c r="B607" t="s">
        <v>117</v>
      </c>
      <c r="C607" t="s">
        <v>151</v>
      </c>
      <c r="D607" t="s">
        <v>0</v>
      </c>
      <c r="E607" s="4"/>
      <c r="F607" s="4">
        <v>11714.7596882944</v>
      </c>
      <c r="G607" s="4">
        <v>12147.3194754737</v>
      </c>
      <c r="H607" s="4">
        <v>15036.0455712741</v>
      </c>
      <c r="I607" s="4">
        <v>18972.400177156</v>
      </c>
      <c r="J607" s="4">
        <v>24154.663932742002</v>
      </c>
      <c r="K607" s="4">
        <v>30558.881906584</v>
      </c>
      <c r="L607" s="4">
        <v>37876.827215514997</v>
      </c>
      <c r="M607" s="4">
        <v>45491.231635894001</v>
      </c>
      <c r="N607" s="4">
        <v>53549.920430733</v>
      </c>
      <c r="O607" s="4">
        <v>62290.033285381003</v>
      </c>
      <c r="P607" s="4">
        <v>71857.766129815005</v>
      </c>
      <c r="Q607" s="4">
        <v>82055.488012019996</v>
      </c>
      <c r="R607" s="4">
        <v>92791.55798528</v>
      </c>
      <c r="S607" s="4">
        <v>103902.57441507</v>
      </c>
      <c r="T607" s="4">
        <v>115316.79164421999</v>
      </c>
      <c r="U607" s="4">
        <v>127030.77096985999</v>
      </c>
      <c r="V607" s="4">
        <v>139010.03998428999</v>
      </c>
      <c r="W607" s="4">
        <v>151194.53142730001</v>
      </c>
      <c r="X607" s="4"/>
      <c r="Y607" s="4"/>
      <c r="Z607" s="4"/>
      <c r="AA607" s="4"/>
      <c r="AB607" s="4"/>
      <c r="AC607" s="4"/>
      <c r="AD607" s="4"/>
      <c r="AE607" s="4"/>
    </row>
    <row r="608" spans="1:31" x14ac:dyDescent="0.35">
      <c r="A608" t="s">
        <v>168</v>
      </c>
      <c r="B608" t="s">
        <v>117</v>
      </c>
      <c r="C608" t="s">
        <v>151</v>
      </c>
      <c r="D608" t="s">
        <v>130</v>
      </c>
      <c r="E608" s="4"/>
      <c r="F608" s="4">
        <v>9.7251849136925301</v>
      </c>
      <c r="G608" s="4">
        <v>9.98243069635501</v>
      </c>
      <c r="H608" s="4">
        <v>11.762353079895099</v>
      </c>
      <c r="I608" s="4">
        <v>14.2499468601033</v>
      </c>
      <c r="J608" s="4">
        <v>17.590917909235799</v>
      </c>
      <c r="K608" s="4">
        <v>21.7768058852553</v>
      </c>
      <c r="L608" s="4">
        <v>26.571152299117401</v>
      </c>
      <c r="M608" s="4">
        <v>31.607067989254698</v>
      </c>
      <c r="N608" s="4">
        <v>37.087475457332602</v>
      </c>
      <c r="O608" s="4">
        <v>43.288607733872297</v>
      </c>
      <c r="P608" s="4">
        <v>50.368328991764898</v>
      </c>
      <c r="Q608" s="4">
        <v>58.274868104950798</v>
      </c>
      <c r="R608" s="4">
        <v>67.045406514079204</v>
      </c>
      <c r="S608" s="4">
        <v>76.673435568169893</v>
      </c>
      <c r="T608" s="4">
        <v>87.228015448312306</v>
      </c>
      <c r="U608" s="4">
        <v>98.8321716437937</v>
      </c>
      <c r="V608" s="4">
        <v>111.604173409815</v>
      </c>
      <c r="W608" s="4">
        <v>125.644716505555</v>
      </c>
      <c r="X608" s="4"/>
      <c r="Y608" s="4"/>
      <c r="Z608" s="4"/>
      <c r="AA608" s="4"/>
      <c r="AB608" s="4"/>
      <c r="AC608" s="4"/>
      <c r="AD608" s="4"/>
      <c r="AE608" s="4"/>
    </row>
    <row r="609" spans="1:31" x14ac:dyDescent="0.35">
      <c r="A609" t="s">
        <v>168</v>
      </c>
      <c r="B609" t="s">
        <v>117</v>
      </c>
      <c r="C609" t="s">
        <v>151</v>
      </c>
      <c r="D609" t="s">
        <v>5</v>
      </c>
      <c r="E609" s="4"/>
      <c r="F609" s="4">
        <v>34.435451349057999</v>
      </c>
      <c r="G609" s="4">
        <v>35.217593335660801</v>
      </c>
      <c r="H609" s="4">
        <v>40.797020925192598</v>
      </c>
      <c r="I609" s="4">
        <v>48.591846729136499</v>
      </c>
      <c r="J609" s="4">
        <v>58.9426922431864</v>
      </c>
      <c r="K609" s="4">
        <v>71.861452367345194</v>
      </c>
      <c r="L609" s="4">
        <v>86.874210121698198</v>
      </c>
      <c r="M609" s="4">
        <v>103.501103406342</v>
      </c>
      <c r="N609" s="4">
        <v>122.513995384227</v>
      </c>
      <c r="O609" s="4">
        <v>145.097594862661</v>
      </c>
      <c r="P609" s="4">
        <v>172.123516242032</v>
      </c>
      <c r="Q609" s="4">
        <v>203.93376628838999</v>
      </c>
      <c r="R609" s="4">
        <v>241.82354684642499</v>
      </c>
      <c r="S609" s="4">
        <v>287.45963497085</v>
      </c>
      <c r="T609" s="4">
        <v>342.29628232614198</v>
      </c>
      <c r="U609" s="4">
        <v>405.68791838590499</v>
      </c>
      <c r="V609" s="4">
        <v>478.203839786564</v>
      </c>
      <c r="W609" s="4">
        <v>560.52172718917802</v>
      </c>
      <c r="X609" s="4"/>
      <c r="Y609" s="4"/>
      <c r="Z609" s="4"/>
      <c r="AA609" s="4"/>
      <c r="AB609" s="4"/>
      <c r="AC609" s="4"/>
      <c r="AD609" s="4"/>
      <c r="AE609" s="4"/>
    </row>
    <row r="610" spans="1:31" x14ac:dyDescent="0.35">
      <c r="A610" t="s">
        <v>168</v>
      </c>
      <c r="B610" t="s">
        <v>117</v>
      </c>
      <c r="C610" t="s">
        <v>151</v>
      </c>
      <c r="D610" t="s">
        <v>4</v>
      </c>
      <c r="E610" s="4"/>
      <c r="F610" s="4">
        <v>340.19474783549998</v>
      </c>
      <c r="G610" s="4">
        <v>344.92190763000002</v>
      </c>
      <c r="H610" s="4">
        <v>368.55743949650002</v>
      </c>
      <c r="I610" s="4">
        <v>390.444106455</v>
      </c>
      <c r="J610" s="4">
        <v>409.79912883999998</v>
      </c>
      <c r="K610" s="4">
        <v>425.24720695000002</v>
      </c>
      <c r="L610" s="4">
        <v>435.99621984999999</v>
      </c>
      <c r="M610" s="4">
        <v>439.52412234000002</v>
      </c>
      <c r="N610" s="4">
        <v>437.092270665</v>
      </c>
      <c r="O610" s="4">
        <v>429.29749004000001</v>
      </c>
      <c r="P610" s="4">
        <v>417.477911785</v>
      </c>
      <c r="Q610" s="4">
        <v>402.36342173949998</v>
      </c>
      <c r="R610" s="4">
        <v>383.71597470699999</v>
      </c>
      <c r="S610" s="4">
        <v>361.45100659299999</v>
      </c>
      <c r="T610" s="4">
        <v>336.89174437000003</v>
      </c>
      <c r="U610" s="4">
        <v>313.124362873</v>
      </c>
      <c r="V610" s="4">
        <v>290.69201963400002</v>
      </c>
      <c r="W610" s="4">
        <v>269.73893088049999</v>
      </c>
      <c r="X610" s="4"/>
      <c r="Y610" s="4"/>
      <c r="Z610" s="4"/>
      <c r="AA610" s="4"/>
      <c r="AB610" s="4"/>
      <c r="AC610" s="4"/>
      <c r="AD610" s="4"/>
      <c r="AE610" s="4"/>
    </row>
    <row r="611" spans="1:31" x14ac:dyDescent="0.35">
      <c r="A611" t="s">
        <v>168</v>
      </c>
      <c r="B611" t="s">
        <v>117</v>
      </c>
      <c r="C611" t="s">
        <v>151</v>
      </c>
      <c r="D611" t="s">
        <v>3</v>
      </c>
      <c r="E611" s="4"/>
      <c r="F611" s="4">
        <v>1204.57963445</v>
      </c>
      <c r="G611" s="4">
        <v>1216.8699032300001</v>
      </c>
      <c r="H611" s="4">
        <v>1278.31952239</v>
      </c>
      <c r="I611" s="4">
        <v>1331.4014686099999</v>
      </c>
      <c r="J611" s="4">
        <v>1373.13266183</v>
      </c>
      <c r="K611" s="4">
        <v>1403.2765901299999</v>
      </c>
      <c r="L611" s="4">
        <v>1425.48681326</v>
      </c>
      <c r="M611" s="4">
        <v>1439.2740146399999</v>
      </c>
      <c r="N611" s="4">
        <v>1443.8815198499999</v>
      </c>
      <c r="O611" s="4">
        <v>1438.9474863299999</v>
      </c>
      <c r="P611" s="4">
        <v>1426.64582225</v>
      </c>
      <c r="Q611" s="4">
        <v>1408.0767692899999</v>
      </c>
      <c r="R611" s="4">
        <v>1384.0106699299999</v>
      </c>
      <c r="S611" s="4">
        <v>1355.13132606</v>
      </c>
      <c r="T611" s="4">
        <v>1322.0155365400001</v>
      </c>
      <c r="U611" s="4">
        <v>1285.3180179799999</v>
      </c>
      <c r="V611" s="4">
        <v>1245.5630980200001</v>
      </c>
      <c r="W611" s="4">
        <v>1203.34969613</v>
      </c>
      <c r="X611" s="4"/>
      <c r="Y611" s="4"/>
      <c r="Z611" s="4"/>
      <c r="AA611" s="4"/>
      <c r="AB611" s="4"/>
      <c r="AC611" s="4"/>
      <c r="AD611" s="4"/>
      <c r="AE611" s="4"/>
    </row>
    <row r="612" spans="1:31" x14ac:dyDescent="0.35">
      <c r="A612" t="s">
        <v>168</v>
      </c>
      <c r="B612" t="s">
        <v>117</v>
      </c>
      <c r="C612" t="s">
        <v>152</v>
      </c>
      <c r="D612" t="s">
        <v>0</v>
      </c>
      <c r="E612" s="4"/>
      <c r="F612" s="4">
        <v>1375.4964</v>
      </c>
      <c r="G612" s="4">
        <v>1398.88</v>
      </c>
      <c r="H612" s="4">
        <v>1606.662</v>
      </c>
      <c r="I612" s="4">
        <v>1838.8430000000001</v>
      </c>
      <c r="J612" s="4">
        <v>2166.6149999999998</v>
      </c>
      <c r="K612" s="4">
        <v>2609.3679999999999</v>
      </c>
      <c r="L612" s="4">
        <v>3150.6379999999999</v>
      </c>
      <c r="M612" s="4">
        <v>3729.1379999999999</v>
      </c>
      <c r="N612" s="4">
        <v>4340.0209999999997</v>
      </c>
      <c r="O612" s="4">
        <v>5004.7389999999996</v>
      </c>
      <c r="P612" s="4">
        <v>5724.884</v>
      </c>
      <c r="Q612" s="4">
        <v>6487.1840000000002</v>
      </c>
      <c r="R612" s="4">
        <v>7277.0969999999998</v>
      </c>
      <c r="S612" s="4">
        <v>8081.2269999999999</v>
      </c>
      <c r="T612" s="4">
        <v>8874.2530000000006</v>
      </c>
      <c r="U612" s="4">
        <v>9626.4779999999992</v>
      </c>
      <c r="V612" s="4">
        <v>10318.469999999999</v>
      </c>
      <c r="W612" s="4">
        <v>10945.91</v>
      </c>
      <c r="X612" s="4"/>
      <c r="Y612" s="4"/>
      <c r="Z612" s="4"/>
      <c r="AA612" s="4"/>
      <c r="AB612" s="4"/>
      <c r="AC612" s="4"/>
      <c r="AD612" s="4"/>
      <c r="AE612" s="4"/>
    </row>
    <row r="613" spans="1:31" x14ac:dyDescent="0.35">
      <c r="A613" t="s">
        <v>168</v>
      </c>
      <c r="B613" t="s">
        <v>117</v>
      </c>
      <c r="C613" t="s">
        <v>152</v>
      </c>
      <c r="D613" t="s">
        <v>130</v>
      </c>
      <c r="E613" s="4"/>
      <c r="F613" s="4">
        <v>45.481467980962698</v>
      </c>
      <c r="G613" s="4">
        <v>45.758895422239398</v>
      </c>
      <c r="H613" s="4">
        <v>49.882442678697402</v>
      </c>
      <c r="I613" s="4">
        <v>54.324550222859003</v>
      </c>
      <c r="J613" s="4">
        <v>61.106011144479197</v>
      </c>
      <c r="K613" s="4">
        <v>70.465272284753595</v>
      </c>
      <c r="L613" s="4">
        <v>81.592571659056105</v>
      </c>
      <c r="M613" s="4">
        <v>92.761908618697703</v>
      </c>
      <c r="N613" s="4">
        <v>104.146498378898</v>
      </c>
      <c r="O613" s="4">
        <v>116.371872002774</v>
      </c>
      <c r="P613" s="4">
        <v>129.724368313366</v>
      </c>
      <c r="Q613" s="4">
        <v>143.93334604076199</v>
      </c>
      <c r="R613" s="4">
        <v>158.82787940608901</v>
      </c>
      <c r="S613" s="4">
        <v>174.394440355238</v>
      </c>
      <c r="T613" s="4">
        <v>190.77417539063501</v>
      </c>
      <c r="U613" s="4">
        <v>208.12622278353999</v>
      </c>
      <c r="V613" s="4">
        <v>226.43661099479399</v>
      </c>
      <c r="W613" s="4">
        <v>245.47301958875599</v>
      </c>
      <c r="X613" s="4"/>
      <c r="Y613" s="4"/>
      <c r="Z613" s="4"/>
      <c r="AA613" s="4"/>
      <c r="AB613" s="4"/>
      <c r="AC613" s="4"/>
      <c r="AD613" s="4"/>
      <c r="AE613" s="4"/>
    </row>
    <row r="614" spans="1:31" x14ac:dyDescent="0.35">
      <c r="A614" t="s">
        <v>168</v>
      </c>
      <c r="B614" t="s">
        <v>117</v>
      </c>
      <c r="C614" t="s">
        <v>152</v>
      </c>
      <c r="D614" t="s">
        <v>5</v>
      </c>
      <c r="E614" s="4"/>
      <c r="F614" s="4">
        <v>153.54374704988399</v>
      </c>
      <c r="G614" s="4">
        <v>154.72965282611599</v>
      </c>
      <c r="H614" s="4">
        <v>169.96087591531199</v>
      </c>
      <c r="I614" s="4">
        <v>187.689823791262</v>
      </c>
      <c r="J614" s="4">
        <v>212.603901390978</v>
      </c>
      <c r="K614" s="4">
        <v>248.222543457076</v>
      </c>
      <c r="L614" s="4">
        <v>289.89704068157101</v>
      </c>
      <c r="M614" s="4">
        <v>337.17879855858502</v>
      </c>
      <c r="N614" s="4">
        <v>388.75064968742203</v>
      </c>
      <c r="O614" s="4">
        <v>446.42000429852197</v>
      </c>
      <c r="P614" s="4">
        <v>509.48416197457101</v>
      </c>
      <c r="Q614" s="4">
        <v>578.93734499564096</v>
      </c>
      <c r="R614" s="4">
        <v>661.39779202238799</v>
      </c>
      <c r="S614" s="4">
        <v>758.75007393873295</v>
      </c>
      <c r="T614" s="4">
        <v>866.91830416896903</v>
      </c>
      <c r="U614" s="4">
        <v>973.98326068365202</v>
      </c>
      <c r="V614" s="4">
        <v>1083.1955037361899</v>
      </c>
      <c r="W614" s="4">
        <v>1194.9110735850099</v>
      </c>
      <c r="X614" s="4"/>
      <c r="Y614" s="4"/>
      <c r="Z614" s="4"/>
      <c r="AA614" s="4"/>
      <c r="AB614" s="4"/>
      <c r="AC614" s="4"/>
      <c r="AD614" s="4"/>
      <c r="AE614" s="4"/>
    </row>
    <row r="615" spans="1:31" x14ac:dyDescent="0.35">
      <c r="A615" t="s">
        <v>168</v>
      </c>
      <c r="B615" t="s">
        <v>117</v>
      </c>
      <c r="C615" t="s">
        <v>152</v>
      </c>
      <c r="D615" t="s">
        <v>4</v>
      </c>
      <c r="E615" s="4"/>
      <c r="F615" s="4">
        <v>8.9583355000000005</v>
      </c>
      <c r="G615" s="4">
        <v>9.0408010000000001</v>
      </c>
      <c r="H615" s="4">
        <v>9.4531284999999894</v>
      </c>
      <c r="I615" s="4">
        <v>9.7972439999999992</v>
      </c>
      <c r="J615" s="4">
        <v>10.1908525</v>
      </c>
      <c r="K615" s="4">
        <v>10.512212</v>
      </c>
      <c r="L615" s="4">
        <v>10.8681275</v>
      </c>
      <c r="M615" s="4">
        <v>11.0598235</v>
      </c>
      <c r="N615" s="4">
        <v>11.1640225</v>
      </c>
      <c r="O615" s="4">
        <v>11.2108305</v>
      </c>
      <c r="P615" s="4">
        <v>11.236628</v>
      </c>
      <c r="Q615" s="4">
        <v>11.20533</v>
      </c>
      <c r="R615" s="4">
        <v>11.0026025</v>
      </c>
      <c r="S615" s="4">
        <v>10.65071</v>
      </c>
      <c r="T615" s="4">
        <v>10.2365505</v>
      </c>
      <c r="U615" s="4">
        <v>9.8836174999999908</v>
      </c>
      <c r="V615" s="4">
        <v>9.5259535</v>
      </c>
      <c r="W615" s="4">
        <v>9.1604389999999896</v>
      </c>
      <c r="X615" s="4"/>
      <c r="Y615" s="4"/>
      <c r="Z615" s="4"/>
      <c r="AA615" s="4"/>
      <c r="AB615" s="4"/>
      <c r="AC615" s="4"/>
      <c r="AD615" s="4"/>
      <c r="AE615" s="4"/>
    </row>
    <row r="616" spans="1:31" x14ac:dyDescent="0.35">
      <c r="A616" t="s">
        <v>168</v>
      </c>
      <c r="B616" t="s">
        <v>117</v>
      </c>
      <c r="C616" t="s">
        <v>152</v>
      </c>
      <c r="D616" t="s">
        <v>3</v>
      </c>
      <c r="E616" s="4"/>
      <c r="F616" s="4">
        <v>30.243008</v>
      </c>
      <c r="G616" s="4">
        <v>30.570668000000001</v>
      </c>
      <c r="H616" s="4">
        <v>32.208967999999999</v>
      </c>
      <c r="I616" s="4">
        <v>33.849207999999997</v>
      </c>
      <c r="J616" s="4">
        <v>35.456659000000002</v>
      </c>
      <c r="K616" s="4">
        <v>37.030552999999998</v>
      </c>
      <c r="L616" s="4">
        <v>38.614274999999999</v>
      </c>
      <c r="M616" s="4">
        <v>40.201177999999999</v>
      </c>
      <c r="N616" s="4">
        <v>41.672269999999997</v>
      </c>
      <c r="O616" s="4">
        <v>43.006431999999997</v>
      </c>
      <c r="P616" s="4">
        <v>44.131138</v>
      </c>
      <c r="Q616" s="4">
        <v>45.070751000000001</v>
      </c>
      <c r="R616" s="4">
        <v>45.817504</v>
      </c>
      <c r="S616" s="4">
        <v>46.338788000000001</v>
      </c>
      <c r="T616" s="4">
        <v>46.517055999999997</v>
      </c>
      <c r="U616" s="4">
        <v>46.253076</v>
      </c>
      <c r="V616" s="4">
        <v>45.568911999999997</v>
      </c>
      <c r="W616" s="4">
        <v>44.591092000000003</v>
      </c>
      <c r="X616" s="4"/>
      <c r="Y616" s="4"/>
      <c r="Z616" s="4"/>
      <c r="AA616" s="4"/>
      <c r="AB616" s="4"/>
      <c r="AC616" s="4"/>
      <c r="AD616" s="4"/>
      <c r="AE616" s="4"/>
    </row>
    <row r="617" spans="1:31" x14ac:dyDescent="0.35">
      <c r="A617" t="s">
        <v>168</v>
      </c>
      <c r="B617" t="s">
        <v>117</v>
      </c>
      <c r="C617" t="s">
        <v>87</v>
      </c>
      <c r="D617" t="s">
        <v>0</v>
      </c>
      <c r="E617" s="4"/>
      <c r="F617" s="4">
        <v>2951.884</v>
      </c>
      <c r="G617" s="4">
        <v>2935.82</v>
      </c>
      <c r="H617" s="4">
        <v>3409.83</v>
      </c>
      <c r="I617" s="4">
        <v>3715.03</v>
      </c>
      <c r="J617" s="4">
        <v>4337.9399999999996</v>
      </c>
      <c r="K617" s="4">
        <v>5303.73</v>
      </c>
      <c r="L617" s="4">
        <v>6612.52</v>
      </c>
      <c r="M617" s="4">
        <v>8145.23</v>
      </c>
      <c r="N617" s="4">
        <v>9862.15</v>
      </c>
      <c r="O617" s="4">
        <v>11738.9</v>
      </c>
      <c r="P617" s="4">
        <v>13775.1</v>
      </c>
      <c r="Q617" s="4">
        <v>15892.8</v>
      </c>
      <c r="R617" s="4">
        <v>18061.8</v>
      </c>
      <c r="S617" s="4">
        <v>20217</v>
      </c>
      <c r="T617" s="4">
        <v>22327.5</v>
      </c>
      <c r="U617" s="4">
        <v>24372.400000000001</v>
      </c>
      <c r="V617" s="4">
        <v>26304</v>
      </c>
      <c r="W617" s="4">
        <v>28045.599999999999</v>
      </c>
      <c r="X617" s="4"/>
      <c r="Y617" s="4"/>
      <c r="Z617" s="4"/>
      <c r="AA617" s="4"/>
      <c r="AB617" s="4"/>
      <c r="AC617" s="4"/>
      <c r="AD617" s="4"/>
      <c r="AE617" s="4"/>
    </row>
    <row r="618" spans="1:31" x14ac:dyDescent="0.35">
      <c r="A618" t="s">
        <v>168</v>
      </c>
      <c r="B618" t="s">
        <v>117</v>
      </c>
      <c r="C618" t="s">
        <v>87</v>
      </c>
      <c r="D618" t="s">
        <v>130</v>
      </c>
      <c r="E618" s="4"/>
      <c r="F618" s="4">
        <v>13.944785778953801</v>
      </c>
      <c r="G618" s="4">
        <v>13.811402894676799</v>
      </c>
      <c r="H618" s="4">
        <v>15.7155971860102</v>
      </c>
      <c r="I618" s="4">
        <v>16.840538648823799</v>
      </c>
      <c r="J618" s="4">
        <v>19.476116294118501</v>
      </c>
      <c r="K618" s="4">
        <v>23.7480828793867</v>
      </c>
      <c r="L618" s="4">
        <v>29.6768745890354</v>
      </c>
      <c r="M618" s="4">
        <v>36.842051152067697</v>
      </c>
      <c r="N618" s="4">
        <v>45.191002213317297</v>
      </c>
      <c r="O618" s="4">
        <v>54.7879746824661</v>
      </c>
      <c r="P618" s="4">
        <v>65.808267468693302</v>
      </c>
      <c r="Q618" s="4">
        <v>78.090560403545695</v>
      </c>
      <c r="R618" s="4">
        <v>91.673016099126201</v>
      </c>
      <c r="S618" s="4">
        <v>106.389006917638</v>
      </c>
      <c r="T618" s="4">
        <v>122.213486662074</v>
      </c>
      <c r="U618" s="4">
        <v>139.155669645751</v>
      </c>
      <c r="V618" s="4">
        <v>157.22787554117801</v>
      </c>
      <c r="W618" s="4">
        <v>176.45898160461601</v>
      </c>
      <c r="X618" s="4"/>
      <c r="Y618" s="4"/>
      <c r="Z618" s="4"/>
      <c r="AA618" s="4"/>
      <c r="AB618" s="4"/>
      <c r="AC618" s="4"/>
      <c r="AD618" s="4"/>
      <c r="AE618" s="4"/>
    </row>
    <row r="619" spans="1:31" x14ac:dyDescent="0.35">
      <c r="A619" t="s">
        <v>168</v>
      </c>
      <c r="B619" t="s">
        <v>117</v>
      </c>
      <c r="C619" t="s">
        <v>87</v>
      </c>
      <c r="D619" t="s">
        <v>5</v>
      </c>
      <c r="E619" s="4"/>
      <c r="F619" s="4">
        <v>44.999831053446698</v>
      </c>
      <c r="G619" s="4">
        <v>44.459845145618203</v>
      </c>
      <c r="H619" s="4">
        <v>49.990127190680099</v>
      </c>
      <c r="I619" s="4">
        <v>53.396290333106599</v>
      </c>
      <c r="J619" s="4">
        <v>61.666364644668803</v>
      </c>
      <c r="K619" s="4">
        <v>75.772917749153706</v>
      </c>
      <c r="L619" s="4">
        <v>96.390699967685705</v>
      </c>
      <c r="M619" s="4">
        <v>124.024383342712</v>
      </c>
      <c r="N619" s="4">
        <v>158.64122559308601</v>
      </c>
      <c r="O619" s="4">
        <v>200.74561582393099</v>
      </c>
      <c r="P619" s="4">
        <v>253.58870515454399</v>
      </c>
      <c r="Q619" s="4">
        <v>316.19364982926101</v>
      </c>
      <c r="R619" s="4">
        <v>390.63318215612799</v>
      </c>
      <c r="S619" s="4">
        <v>480.24486715879902</v>
      </c>
      <c r="T619" s="4">
        <v>591.487084229483</v>
      </c>
      <c r="U619" s="4">
        <v>711.26831209697298</v>
      </c>
      <c r="V619" s="4">
        <v>844.36865827704798</v>
      </c>
      <c r="W619" s="4">
        <v>989.16899872068598</v>
      </c>
      <c r="X619" s="4"/>
      <c r="Y619" s="4"/>
      <c r="Z619" s="4"/>
      <c r="AA619" s="4"/>
      <c r="AB619" s="4"/>
      <c r="AC619" s="4"/>
      <c r="AD619" s="4"/>
      <c r="AE619" s="4"/>
    </row>
    <row r="620" spans="1:31" x14ac:dyDescent="0.35">
      <c r="A620" t="s">
        <v>168</v>
      </c>
      <c r="B620" t="s">
        <v>117</v>
      </c>
      <c r="C620" t="s">
        <v>87</v>
      </c>
      <c r="D620" t="s">
        <v>4</v>
      </c>
      <c r="E620" s="4"/>
      <c r="F620" s="4">
        <v>65.597668499999997</v>
      </c>
      <c r="G620" s="4">
        <v>66.033068499999999</v>
      </c>
      <c r="H620" s="4">
        <v>68.210068500000006</v>
      </c>
      <c r="I620" s="4">
        <v>69.574683500000006</v>
      </c>
      <c r="J620" s="4">
        <v>70.345317499999993</v>
      </c>
      <c r="K620" s="4">
        <v>69.995061000000007</v>
      </c>
      <c r="L620" s="4">
        <v>68.601224000000002</v>
      </c>
      <c r="M620" s="4">
        <v>65.674424500000001</v>
      </c>
      <c r="N620" s="4">
        <v>62.166375500000001</v>
      </c>
      <c r="O620" s="4">
        <v>58.476495</v>
      </c>
      <c r="P620" s="4">
        <v>54.320636999999998</v>
      </c>
      <c r="Q620" s="4">
        <v>50.262869000000002</v>
      </c>
      <c r="R620" s="4">
        <v>46.237239500000001</v>
      </c>
      <c r="S620" s="4">
        <v>42.097274499999997</v>
      </c>
      <c r="T620" s="4">
        <v>37.748077000000002</v>
      </c>
      <c r="U620" s="4">
        <v>34.266112499999998</v>
      </c>
      <c r="V620" s="4">
        <v>31.152269499999999</v>
      </c>
      <c r="W620" s="4">
        <v>28.352688000000001</v>
      </c>
      <c r="X620" s="4"/>
      <c r="Y620" s="4"/>
      <c r="Z620" s="4"/>
      <c r="AA620" s="4"/>
      <c r="AB620" s="4"/>
      <c r="AC620" s="4"/>
      <c r="AD620" s="4"/>
      <c r="AE620" s="4"/>
    </row>
    <row r="621" spans="1:31" x14ac:dyDescent="0.35">
      <c r="A621" t="s">
        <v>168</v>
      </c>
      <c r="B621" t="s">
        <v>117</v>
      </c>
      <c r="C621" t="s">
        <v>87</v>
      </c>
      <c r="D621" t="s">
        <v>3</v>
      </c>
      <c r="E621" s="4"/>
      <c r="F621" s="4">
        <v>211.6837108</v>
      </c>
      <c r="G621" s="4">
        <v>212.56493800000001</v>
      </c>
      <c r="H621" s="4">
        <v>216.97107399999999</v>
      </c>
      <c r="I621" s="4">
        <v>220.600426</v>
      </c>
      <c r="J621" s="4">
        <v>222.73126400000001</v>
      </c>
      <c r="K621" s="4">
        <v>223.332975</v>
      </c>
      <c r="L621" s="4">
        <v>222.81726399999999</v>
      </c>
      <c r="M621" s="4">
        <v>221.085139</v>
      </c>
      <c r="N621" s="4">
        <v>218.23260200000001</v>
      </c>
      <c r="O621" s="4">
        <v>214.26052100000001</v>
      </c>
      <c r="P621" s="4">
        <v>209.32172399999999</v>
      </c>
      <c r="Q621" s="4">
        <v>203.51755600000001</v>
      </c>
      <c r="R621" s="4">
        <v>197.024171</v>
      </c>
      <c r="S621" s="4">
        <v>190.029032</v>
      </c>
      <c r="T621" s="4">
        <v>182.69260299999999</v>
      </c>
      <c r="U621" s="4">
        <v>175.144858</v>
      </c>
      <c r="V621" s="4">
        <v>167.29857799999999</v>
      </c>
      <c r="W621" s="4">
        <v>158.93552</v>
      </c>
      <c r="X621" s="4"/>
      <c r="Y621" s="4"/>
      <c r="Z621" s="4"/>
      <c r="AA621" s="4"/>
      <c r="AB621" s="4"/>
      <c r="AC621" s="4"/>
      <c r="AD621" s="4"/>
      <c r="AE621" s="4"/>
    </row>
    <row r="622" spans="1:31" x14ac:dyDescent="0.35">
      <c r="A622" t="s">
        <v>168</v>
      </c>
      <c r="B622" t="s">
        <v>117</v>
      </c>
      <c r="C622" t="s">
        <v>88</v>
      </c>
      <c r="D622" t="s">
        <v>0</v>
      </c>
      <c r="E622" s="4"/>
      <c r="F622" s="4">
        <v>1638.8820000000001</v>
      </c>
      <c r="G622" s="4">
        <v>1649.89</v>
      </c>
      <c r="H622" s="4">
        <v>1862.51</v>
      </c>
      <c r="I622" s="4">
        <v>2077.66</v>
      </c>
      <c r="J622" s="4">
        <v>2395.8200000000002</v>
      </c>
      <c r="K622" s="4">
        <v>2831.16</v>
      </c>
      <c r="L622" s="4">
        <v>3347.72</v>
      </c>
      <c r="M622" s="4">
        <v>3890.48</v>
      </c>
      <c r="N622" s="4">
        <v>4462.6099999999997</v>
      </c>
      <c r="O622" s="4">
        <v>5076.5</v>
      </c>
      <c r="P622" s="4">
        <v>5740.32</v>
      </c>
      <c r="Q622" s="4">
        <v>6445.71</v>
      </c>
      <c r="R622" s="4">
        <v>7174.18</v>
      </c>
      <c r="S622" s="4">
        <v>7908.72</v>
      </c>
      <c r="T622" s="4">
        <v>8631.7000000000007</v>
      </c>
      <c r="U622" s="4">
        <v>9311.48</v>
      </c>
      <c r="V622" s="4">
        <v>9926.31</v>
      </c>
      <c r="W622" s="4">
        <v>10458.4</v>
      </c>
      <c r="X622" s="4"/>
      <c r="Y622" s="4"/>
      <c r="Z622" s="4"/>
      <c r="AA622" s="4"/>
      <c r="AB622" s="4"/>
      <c r="AC622" s="4"/>
      <c r="AD622" s="4"/>
      <c r="AE622" s="4"/>
    </row>
    <row r="623" spans="1:31" x14ac:dyDescent="0.35">
      <c r="A623" t="s">
        <v>168</v>
      </c>
      <c r="B623" t="s">
        <v>117</v>
      </c>
      <c r="C623" t="s">
        <v>88</v>
      </c>
      <c r="D623" t="s">
        <v>130</v>
      </c>
      <c r="E623" s="4"/>
      <c r="F623" s="4">
        <v>43.740325092427497</v>
      </c>
      <c r="G623" s="4">
        <v>43.6961620770631</v>
      </c>
      <c r="H623" s="4">
        <v>47.504300678342503</v>
      </c>
      <c r="I623" s="4">
        <v>51.111579560258797</v>
      </c>
      <c r="J623" s="4">
        <v>56.885206004736801</v>
      </c>
      <c r="K623" s="4">
        <v>64.963662445674601</v>
      </c>
      <c r="L623" s="4">
        <v>74.2734020498158</v>
      </c>
      <c r="M623" s="4">
        <v>83.475925809743202</v>
      </c>
      <c r="N623" s="4">
        <v>92.986304981186606</v>
      </c>
      <c r="O623" s="4">
        <v>103.074869654401</v>
      </c>
      <c r="P623" s="4">
        <v>114.054287251407</v>
      </c>
      <c r="Q623" s="4">
        <v>125.709458601599</v>
      </c>
      <c r="R623" s="4">
        <v>137.81573231039499</v>
      </c>
      <c r="S623" s="4">
        <v>150.38421780315201</v>
      </c>
      <c r="T623" s="4">
        <v>163.58173985308801</v>
      </c>
      <c r="U623" s="4">
        <v>177.65681651007799</v>
      </c>
      <c r="V623" s="4">
        <v>192.67746401905401</v>
      </c>
      <c r="W623" s="4">
        <v>208.538014998211</v>
      </c>
      <c r="X623" s="4"/>
      <c r="Y623" s="4"/>
      <c r="Z623" s="4"/>
      <c r="AA623" s="4"/>
      <c r="AB623" s="4"/>
      <c r="AC623" s="4"/>
      <c r="AD623" s="4"/>
      <c r="AE623" s="4"/>
    </row>
    <row r="624" spans="1:31" x14ac:dyDescent="0.35">
      <c r="A624" t="s">
        <v>168</v>
      </c>
      <c r="B624" t="s">
        <v>117</v>
      </c>
      <c r="C624" t="s">
        <v>88</v>
      </c>
      <c r="D624" t="s">
        <v>5</v>
      </c>
      <c r="E624" s="4"/>
      <c r="F624" s="4">
        <v>144.02779157887201</v>
      </c>
      <c r="G624" s="4">
        <v>144.59831656180501</v>
      </c>
      <c r="H624" s="4">
        <v>161.028766413444</v>
      </c>
      <c r="I624" s="4">
        <v>178.46345989734499</v>
      </c>
      <c r="J624" s="4">
        <v>201.51650883595599</v>
      </c>
      <c r="K624" s="4">
        <v>232.941065250625</v>
      </c>
      <c r="L624" s="4">
        <v>270.14902934711</v>
      </c>
      <c r="M624" s="4">
        <v>311.40345628797098</v>
      </c>
      <c r="N624" s="4">
        <v>355.41797756585299</v>
      </c>
      <c r="O624" s="4">
        <v>403.693992875932</v>
      </c>
      <c r="P624" s="4">
        <v>457.44134090098902</v>
      </c>
      <c r="Q624" s="4">
        <v>516.82039009908499</v>
      </c>
      <c r="R624" s="4">
        <v>586.41737278775304</v>
      </c>
      <c r="S624" s="4">
        <v>668.89371305186103</v>
      </c>
      <c r="T624" s="4">
        <v>761.00198315263594</v>
      </c>
      <c r="U624" s="4">
        <v>851.64525475991502</v>
      </c>
      <c r="V624" s="4">
        <v>944.52582735014403</v>
      </c>
      <c r="W624" s="4">
        <v>1039.6570038495599</v>
      </c>
      <c r="X624" s="4"/>
      <c r="Y624" s="4"/>
      <c r="Z624" s="4"/>
      <c r="AA624" s="4"/>
      <c r="AB624" s="4"/>
      <c r="AC624" s="4"/>
      <c r="AD624" s="4"/>
      <c r="AE624" s="4"/>
    </row>
    <row r="625" spans="1:31" x14ac:dyDescent="0.35">
      <c r="A625" t="s">
        <v>168</v>
      </c>
      <c r="B625" t="s">
        <v>117</v>
      </c>
      <c r="C625" t="s">
        <v>88</v>
      </c>
      <c r="D625" t="s">
        <v>4</v>
      </c>
      <c r="E625" s="4"/>
      <c r="F625" s="4">
        <v>11.3789289</v>
      </c>
      <c r="G625" s="4">
        <v>11.4101605</v>
      </c>
      <c r="H625" s="4">
        <v>11.5663185</v>
      </c>
      <c r="I625" s="4">
        <v>11.641935</v>
      </c>
      <c r="J625" s="4">
        <v>11.888951499999999</v>
      </c>
      <c r="K625" s="4">
        <v>12.1539755</v>
      </c>
      <c r="L625" s="4">
        <v>12.392123</v>
      </c>
      <c r="M625" s="4">
        <v>12.4933745</v>
      </c>
      <c r="N625" s="4">
        <v>12.555949</v>
      </c>
      <c r="O625" s="4">
        <v>12.575119000000001</v>
      </c>
      <c r="P625" s="4">
        <v>12.5487565</v>
      </c>
      <c r="Q625" s="4">
        <v>12.471857</v>
      </c>
      <c r="R625" s="4">
        <v>12.233914499999999</v>
      </c>
      <c r="S625" s="4">
        <v>11.823582500000001</v>
      </c>
      <c r="T625" s="4">
        <v>11.342546</v>
      </c>
      <c r="U625" s="4">
        <v>10.933519499999999</v>
      </c>
      <c r="V625" s="4">
        <v>10.509304999999999</v>
      </c>
      <c r="W625" s="4">
        <v>10.059471500000001</v>
      </c>
      <c r="X625" s="4"/>
      <c r="Y625" s="4"/>
      <c r="Z625" s="4"/>
      <c r="AA625" s="4"/>
      <c r="AB625" s="4"/>
      <c r="AC625" s="4"/>
      <c r="AD625" s="4"/>
      <c r="AE625" s="4"/>
    </row>
    <row r="626" spans="1:31" x14ac:dyDescent="0.35">
      <c r="A626" t="s">
        <v>168</v>
      </c>
      <c r="B626" t="s">
        <v>117</v>
      </c>
      <c r="C626" t="s">
        <v>88</v>
      </c>
      <c r="D626" t="s">
        <v>3</v>
      </c>
      <c r="E626" s="4"/>
      <c r="F626" s="4">
        <v>37.468445799999998</v>
      </c>
      <c r="G626" s="4">
        <v>37.758235999999997</v>
      </c>
      <c r="H626" s="4">
        <v>39.207186999999998</v>
      </c>
      <c r="I626" s="4">
        <v>40.649496999999997</v>
      </c>
      <c r="J626" s="4">
        <v>42.116750000000003</v>
      </c>
      <c r="K626" s="4">
        <v>43.580671000000002</v>
      </c>
      <c r="L626" s="4">
        <v>45.072931999999902</v>
      </c>
      <c r="M626" s="4">
        <v>46.606012</v>
      </c>
      <c r="N626" s="4">
        <v>47.992120999999898</v>
      </c>
      <c r="O626" s="4">
        <v>49.250608</v>
      </c>
      <c r="P626" s="4">
        <v>50.329717000000002</v>
      </c>
      <c r="Q626" s="4">
        <v>51.274661999999999</v>
      </c>
      <c r="R626" s="4">
        <v>52.056320999999997</v>
      </c>
      <c r="S626" s="4">
        <v>52.590093000000003</v>
      </c>
      <c r="T626" s="4">
        <v>52.766891999999999</v>
      </c>
      <c r="U626" s="4">
        <v>52.412737</v>
      </c>
      <c r="V626" s="4">
        <v>51.517752999999999</v>
      </c>
      <c r="W626" s="4">
        <v>50.151048000000003</v>
      </c>
      <c r="X626" s="4"/>
      <c r="Y626" s="4"/>
      <c r="Z626" s="4"/>
      <c r="AA626" s="4"/>
      <c r="AB626" s="4"/>
      <c r="AC626" s="4"/>
      <c r="AD626" s="4"/>
      <c r="AE626" s="4"/>
    </row>
    <row r="627" spans="1:31" x14ac:dyDescent="0.35">
      <c r="A627" t="s">
        <v>168</v>
      </c>
      <c r="B627" t="s">
        <v>117</v>
      </c>
      <c r="C627" t="s">
        <v>89</v>
      </c>
      <c r="D627" t="s">
        <v>0</v>
      </c>
      <c r="E627" s="4"/>
      <c r="F627" s="4">
        <v>22790.178</v>
      </c>
      <c r="G627" s="4">
        <v>23934.23</v>
      </c>
      <c r="H627" s="4">
        <v>30621.063999999998</v>
      </c>
      <c r="I627" s="4">
        <v>36967.591999999997</v>
      </c>
      <c r="J627" s="4">
        <v>44343.49</v>
      </c>
      <c r="K627" s="4">
        <v>52299.667000000001</v>
      </c>
      <c r="L627" s="4">
        <v>61066.652000000002</v>
      </c>
      <c r="M627" s="4">
        <v>69454.676000000007</v>
      </c>
      <c r="N627" s="4">
        <v>77157.763000000006</v>
      </c>
      <c r="O627" s="4">
        <v>84891.231</v>
      </c>
      <c r="P627" s="4">
        <v>92647.827000000005</v>
      </c>
      <c r="Q627" s="4">
        <v>99652.793000000005</v>
      </c>
      <c r="R627" s="4">
        <v>105737.51700000001</v>
      </c>
      <c r="S627" s="4">
        <v>111094.04399999999</v>
      </c>
      <c r="T627" s="4">
        <v>115688.554</v>
      </c>
      <c r="U627" s="4">
        <v>119598.04700000001</v>
      </c>
      <c r="V627" s="4">
        <v>123018.878</v>
      </c>
      <c r="W627" s="4">
        <v>125970.07399999999</v>
      </c>
      <c r="X627" s="4"/>
      <c r="Y627" s="4"/>
      <c r="Z627" s="4"/>
      <c r="AA627" s="4"/>
      <c r="AB627" s="4"/>
      <c r="AC627" s="4"/>
      <c r="AD627" s="4"/>
      <c r="AE627" s="4"/>
    </row>
    <row r="628" spans="1:31" x14ac:dyDescent="0.35">
      <c r="A628" t="s">
        <v>168</v>
      </c>
      <c r="B628" t="s">
        <v>117</v>
      </c>
      <c r="C628" t="s">
        <v>89</v>
      </c>
      <c r="D628" t="s">
        <v>130</v>
      </c>
      <c r="E628" s="4"/>
      <c r="F628" s="4">
        <v>15.9238477870393</v>
      </c>
      <c r="G628" s="4">
        <v>16.719686520416701</v>
      </c>
      <c r="H628" s="4">
        <v>21.3683548621018</v>
      </c>
      <c r="I628" s="4">
        <v>25.986484293567202</v>
      </c>
      <c r="J628" s="4">
        <v>31.5428299903962</v>
      </c>
      <c r="K628" s="4">
        <v>37.783568198247202</v>
      </c>
      <c r="L628" s="4">
        <v>45.005570461414699</v>
      </c>
      <c r="M628" s="4">
        <v>52.5517486758229</v>
      </c>
      <c r="N628" s="4">
        <v>60.388199640576303</v>
      </c>
      <c r="O628" s="4">
        <v>69.171720753205605</v>
      </c>
      <c r="P628" s="4">
        <v>78.971526643908106</v>
      </c>
      <c r="Q628" s="4">
        <v>89.122544430148594</v>
      </c>
      <c r="R628" s="4">
        <v>99.368854434981102</v>
      </c>
      <c r="S628" s="4">
        <v>109.891424231614</v>
      </c>
      <c r="T628" s="4">
        <v>120.85994977743999</v>
      </c>
      <c r="U628" s="4">
        <v>132.318768509026</v>
      </c>
      <c r="V628" s="4">
        <v>144.104846272727</v>
      </c>
      <c r="W628" s="4">
        <v>156.028912837907</v>
      </c>
      <c r="X628" s="4"/>
      <c r="Y628" s="4"/>
      <c r="Z628" s="4"/>
      <c r="AA628" s="4"/>
      <c r="AB628" s="4"/>
      <c r="AC628" s="4"/>
      <c r="AD628" s="4"/>
      <c r="AE628" s="4"/>
    </row>
    <row r="629" spans="1:31" x14ac:dyDescent="0.35">
      <c r="A629" t="s">
        <v>168</v>
      </c>
      <c r="B629" t="s">
        <v>117</v>
      </c>
      <c r="C629" t="s">
        <v>89</v>
      </c>
      <c r="D629" t="s">
        <v>5</v>
      </c>
      <c r="E629" s="4"/>
      <c r="F629" s="4">
        <v>49.517336777856698</v>
      </c>
      <c r="G629" s="4">
        <v>52.058737600207898</v>
      </c>
      <c r="H629" s="4">
        <v>66.961471467573503</v>
      </c>
      <c r="I629" s="4">
        <v>82.175308818676797</v>
      </c>
      <c r="J629" s="4">
        <v>102.916606122723</v>
      </c>
      <c r="K629" s="4">
        <v>128.75717490385099</v>
      </c>
      <c r="L629" s="4">
        <v>156.33275624601501</v>
      </c>
      <c r="M629" s="4">
        <v>190.917887484201</v>
      </c>
      <c r="N629" s="4">
        <v>235.59220416534799</v>
      </c>
      <c r="O629" s="4">
        <v>283.87437905219201</v>
      </c>
      <c r="P629" s="4">
        <v>331.46351446689499</v>
      </c>
      <c r="Q629" s="4">
        <v>382.90036565441301</v>
      </c>
      <c r="R629" s="4">
        <v>446.50548070900101</v>
      </c>
      <c r="S629" s="4">
        <v>532.47598601668005</v>
      </c>
      <c r="T629" s="4">
        <v>634.10746239310402</v>
      </c>
      <c r="U629" s="4">
        <v>708.54703408017303</v>
      </c>
      <c r="V629" s="4">
        <v>776.39620166246596</v>
      </c>
      <c r="W629" s="4">
        <v>849.41813206380198</v>
      </c>
      <c r="X629" s="4"/>
      <c r="Y629" s="4"/>
      <c r="Z629" s="4"/>
      <c r="AA629" s="4"/>
      <c r="AB629" s="4"/>
      <c r="AC629" s="4"/>
      <c r="AD629" s="4"/>
      <c r="AE629" s="4"/>
    </row>
    <row r="630" spans="1:31" x14ac:dyDescent="0.35">
      <c r="A630" t="s">
        <v>168</v>
      </c>
      <c r="B630" t="s">
        <v>117</v>
      </c>
      <c r="C630" t="s">
        <v>89</v>
      </c>
      <c r="D630" t="s">
        <v>4</v>
      </c>
      <c r="E630" s="4"/>
      <c r="F630" s="4">
        <v>460.24644060000003</v>
      </c>
      <c r="G630" s="4">
        <v>459.75432949999998</v>
      </c>
      <c r="H630" s="4">
        <v>457.29377399999998</v>
      </c>
      <c r="I630" s="4">
        <v>449.862526</v>
      </c>
      <c r="J630" s="4">
        <v>430.86817250000001</v>
      </c>
      <c r="K630" s="4">
        <v>406.18837000000002</v>
      </c>
      <c r="L630" s="4">
        <v>390.619685</v>
      </c>
      <c r="M630" s="4">
        <v>363.79344500000002</v>
      </c>
      <c r="N630" s="4">
        <v>327.50558649999999</v>
      </c>
      <c r="O630" s="4">
        <v>299.04506099999998</v>
      </c>
      <c r="P630" s="4">
        <v>279.51138800000001</v>
      </c>
      <c r="Q630" s="4">
        <v>260.25776400000001</v>
      </c>
      <c r="R630" s="4">
        <v>236.811241</v>
      </c>
      <c r="S630" s="4">
        <v>208.63672149999999</v>
      </c>
      <c r="T630" s="4">
        <v>182.44313600000001</v>
      </c>
      <c r="U630" s="4">
        <v>168.79337749999999</v>
      </c>
      <c r="V630" s="4">
        <v>158.44858300000001</v>
      </c>
      <c r="W630" s="4">
        <v>148.30160699999999</v>
      </c>
      <c r="X630" s="4"/>
      <c r="Y630" s="4"/>
      <c r="Z630" s="4"/>
      <c r="AA630" s="4"/>
      <c r="AB630" s="4"/>
      <c r="AC630" s="4"/>
      <c r="AD630" s="4"/>
      <c r="AE630" s="4"/>
    </row>
    <row r="631" spans="1:31" x14ac:dyDescent="0.35">
      <c r="A631" t="s">
        <v>168</v>
      </c>
      <c r="B631" t="s">
        <v>117</v>
      </c>
      <c r="C631" t="s">
        <v>89</v>
      </c>
      <c r="D631" t="s">
        <v>3</v>
      </c>
      <c r="E631" s="4"/>
      <c r="F631" s="4">
        <v>1431.1979306000001</v>
      </c>
      <c r="G631" s="4">
        <v>1431.4999250000001</v>
      </c>
      <c r="H631" s="4">
        <v>1433.0098969999999</v>
      </c>
      <c r="I631" s="4">
        <v>1422.5699629999999</v>
      </c>
      <c r="J631" s="4">
        <v>1405.8183750000001</v>
      </c>
      <c r="K631" s="4">
        <v>1384.190787</v>
      </c>
      <c r="L631" s="4">
        <v>1356.868747</v>
      </c>
      <c r="M631" s="4">
        <v>1321.64348</v>
      </c>
      <c r="N631" s="4">
        <v>1277.6960309999999</v>
      </c>
      <c r="O631" s="4">
        <v>1227.253422</v>
      </c>
      <c r="P631" s="4">
        <v>1173.1801439999999</v>
      </c>
      <c r="Q631" s="4">
        <v>1118.154712</v>
      </c>
      <c r="R631" s="4">
        <v>1064.091134</v>
      </c>
      <c r="S631" s="4">
        <v>1010.943709</v>
      </c>
      <c r="T631" s="4">
        <v>957.21166700000094</v>
      </c>
      <c r="U631" s="4">
        <v>903.86306000000002</v>
      </c>
      <c r="V631" s="4">
        <v>853.67620299999999</v>
      </c>
      <c r="W631" s="4">
        <v>807.35084099999995</v>
      </c>
      <c r="X631" s="4"/>
      <c r="Y631" s="4"/>
      <c r="Z631" s="4"/>
      <c r="AA631" s="4"/>
      <c r="AB631" s="4"/>
      <c r="AC631" s="4"/>
      <c r="AD631" s="4"/>
      <c r="AE631" s="4"/>
    </row>
    <row r="632" spans="1:31" x14ac:dyDescent="0.35">
      <c r="A632" t="s">
        <v>168</v>
      </c>
      <c r="B632" t="s">
        <v>117</v>
      </c>
      <c r="C632" t="s">
        <v>153</v>
      </c>
      <c r="D632" t="s">
        <v>0</v>
      </c>
      <c r="E632" s="4"/>
      <c r="F632" s="4">
        <v>1044.8878</v>
      </c>
      <c r="G632" s="4">
        <v>1057.941</v>
      </c>
      <c r="H632" s="4">
        <v>1182.175</v>
      </c>
      <c r="I632" s="4">
        <v>1309.173</v>
      </c>
      <c r="J632" s="4">
        <v>1461.9870000000001</v>
      </c>
      <c r="K632" s="4">
        <v>1654.2059999999999</v>
      </c>
      <c r="L632" s="4">
        <v>1874.5260000000001</v>
      </c>
      <c r="M632" s="4">
        <v>2102.3449999999998</v>
      </c>
      <c r="N632" s="4">
        <v>2343.4319999999998</v>
      </c>
      <c r="O632" s="4">
        <v>2607.6489999999999</v>
      </c>
      <c r="P632" s="4">
        <v>2894.9670000000001</v>
      </c>
      <c r="Q632" s="4">
        <v>3194.7689999999998</v>
      </c>
      <c r="R632" s="4">
        <v>3500.5250000000001</v>
      </c>
      <c r="S632" s="4">
        <v>3807.47</v>
      </c>
      <c r="T632" s="4">
        <v>4099.07</v>
      </c>
      <c r="U632" s="4">
        <v>4364.4290000000001</v>
      </c>
      <c r="V632" s="4">
        <v>4595.9970000000003</v>
      </c>
      <c r="W632" s="4">
        <v>4796.9120000000003</v>
      </c>
      <c r="X632" s="4"/>
      <c r="Y632" s="4"/>
      <c r="Z632" s="4"/>
      <c r="AA632" s="4"/>
      <c r="AB632" s="4"/>
      <c r="AC632" s="4"/>
      <c r="AD632" s="4"/>
      <c r="AE632" s="4"/>
    </row>
    <row r="633" spans="1:31" x14ac:dyDescent="0.35">
      <c r="A633" t="s">
        <v>168</v>
      </c>
      <c r="B633" t="s">
        <v>117</v>
      </c>
      <c r="C633" t="s">
        <v>153</v>
      </c>
      <c r="D633" t="s">
        <v>130</v>
      </c>
      <c r="E633" s="4"/>
      <c r="F633" s="4">
        <v>48.501434394798501</v>
      </c>
      <c r="G633" s="4">
        <v>48.848942980130801</v>
      </c>
      <c r="H633" s="4">
        <v>53.186004415674503</v>
      </c>
      <c r="I633" s="4">
        <v>57.612192068540402</v>
      </c>
      <c r="J633" s="4">
        <v>62.924889352140298</v>
      </c>
      <c r="K633" s="4">
        <v>69.607900480672399</v>
      </c>
      <c r="L633" s="4">
        <v>76.995153130946306</v>
      </c>
      <c r="M633" s="4">
        <v>84.123290260633794</v>
      </c>
      <c r="N633" s="4">
        <v>91.563425111447998</v>
      </c>
      <c r="O633" s="4">
        <v>99.749689445222998</v>
      </c>
      <c r="P633" s="4">
        <v>108.78469129803101</v>
      </c>
      <c r="Q633" s="4">
        <v>118.204104520851</v>
      </c>
      <c r="R633" s="4">
        <v>127.805927983982</v>
      </c>
      <c r="S633" s="4">
        <v>137.659703688181</v>
      </c>
      <c r="T633" s="4">
        <v>147.99091057443599</v>
      </c>
      <c r="U633" s="4">
        <v>158.892019857511</v>
      </c>
      <c r="V633" s="4">
        <v>170.30475938007999</v>
      </c>
      <c r="W633" s="4">
        <v>181.954038636337</v>
      </c>
      <c r="X633" s="4"/>
      <c r="Y633" s="4"/>
      <c r="Z633" s="4"/>
      <c r="AA633" s="4"/>
      <c r="AB633" s="4"/>
      <c r="AC633" s="4"/>
      <c r="AD633" s="4"/>
      <c r="AE633" s="4"/>
    </row>
    <row r="634" spans="1:31" x14ac:dyDescent="0.35">
      <c r="A634" t="s">
        <v>168</v>
      </c>
      <c r="B634" t="s">
        <v>117</v>
      </c>
      <c r="C634" t="s">
        <v>153</v>
      </c>
      <c r="D634" t="s">
        <v>5</v>
      </c>
      <c r="E634" s="4"/>
      <c r="F634" s="4">
        <v>169.85590608511899</v>
      </c>
      <c r="G634" s="4">
        <v>171.310789271039</v>
      </c>
      <c r="H634" s="4">
        <v>187.78608517300501</v>
      </c>
      <c r="I634" s="4">
        <v>206.133219568291</v>
      </c>
      <c r="J634" s="4">
        <v>228.45785048004001</v>
      </c>
      <c r="K634" s="4">
        <v>255.75401939128599</v>
      </c>
      <c r="L634" s="4">
        <v>286.45344607732</v>
      </c>
      <c r="M634" s="4">
        <v>319.30352223446698</v>
      </c>
      <c r="N634" s="4">
        <v>356.235770012621</v>
      </c>
      <c r="O634" s="4">
        <v>399.392009231364</v>
      </c>
      <c r="P634" s="4">
        <v>443.32900540262699</v>
      </c>
      <c r="Q634" s="4">
        <v>492.232070228954</v>
      </c>
      <c r="R634" s="4">
        <v>549.68151911069901</v>
      </c>
      <c r="S634" s="4">
        <v>615.691882230597</v>
      </c>
      <c r="T634" s="4">
        <v>684.79439102996605</v>
      </c>
      <c r="U634" s="4">
        <v>748.59024930116095</v>
      </c>
      <c r="V634" s="4">
        <v>811.039067720925</v>
      </c>
      <c r="W634" s="4">
        <v>873.31422638952097</v>
      </c>
      <c r="X634" s="4"/>
      <c r="Y634" s="4"/>
      <c r="Z634" s="4"/>
      <c r="AA634" s="4"/>
      <c r="AB634" s="4"/>
      <c r="AC634" s="4"/>
      <c r="AD634" s="4"/>
      <c r="AE634" s="4"/>
    </row>
    <row r="635" spans="1:31" x14ac:dyDescent="0.35">
      <c r="A635" t="s">
        <v>168</v>
      </c>
      <c r="B635" t="s">
        <v>117</v>
      </c>
      <c r="C635" t="s">
        <v>153</v>
      </c>
      <c r="D635" t="s">
        <v>4</v>
      </c>
      <c r="E635" s="4"/>
      <c r="F635" s="4">
        <v>6.1516130000000002</v>
      </c>
      <c r="G635" s="4">
        <v>6.1755655000000003</v>
      </c>
      <c r="H635" s="4">
        <v>6.2953279999999898</v>
      </c>
      <c r="I635" s="4">
        <v>6.3511014999999897</v>
      </c>
      <c r="J635" s="4">
        <v>6.39937299999999</v>
      </c>
      <c r="K635" s="4">
        <v>6.4679569999999904</v>
      </c>
      <c r="L635" s="4">
        <v>6.5439114999999903</v>
      </c>
      <c r="M635" s="4">
        <v>6.5841584999999903</v>
      </c>
      <c r="N635" s="4">
        <v>6.5783174999999998</v>
      </c>
      <c r="O635" s="4">
        <v>6.52904649999999</v>
      </c>
      <c r="P635" s="4">
        <v>6.5300644999999902</v>
      </c>
      <c r="Q635" s="4">
        <v>6.4903714999999904</v>
      </c>
      <c r="R635" s="4">
        <v>6.36827849999999</v>
      </c>
      <c r="S635" s="4">
        <v>6.1840509999999904</v>
      </c>
      <c r="T635" s="4">
        <v>5.9858404999999903</v>
      </c>
      <c r="U635" s="4">
        <v>5.8301974999999997</v>
      </c>
      <c r="V635" s="4">
        <v>5.6668010000000004</v>
      </c>
      <c r="W635" s="4">
        <v>5.4927674999999896</v>
      </c>
      <c r="X635" s="4"/>
      <c r="Y635" s="4"/>
      <c r="Z635" s="4"/>
      <c r="AA635" s="4"/>
      <c r="AB635" s="4"/>
      <c r="AC635" s="4"/>
      <c r="AD635" s="4"/>
      <c r="AE635" s="4"/>
    </row>
    <row r="636" spans="1:31" x14ac:dyDescent="0.35">
      <c r="A636" t="s">
        <v>168</v>
      </c>
      <c r="B636" t="s">
        <v>117</v>
      </c>
      <c r="C636" t="s">
        <v>153</v>
      </c>
      <c r="D636" t="s">
        <v>3</v>
      </c>
      <c r="E636" s="4"/>
      <c r="F636" s="4">
        <v>21.5434412</v>
      </c>
      <c r="G636" s="4">
        <v>21.657398000000001</v>
      </c>
      <c r="H636" s="4">
        <v>22.227181999999999</v>
      </c>
      <c r="I636" s="4">
        <v>22.723887999999999</v>
      </c>
      <c r="J636" s="4">
        <v>23.233843</v>
      </c>
      <c r="K636" s="4">
        <v>23.76463</v>
      </c>
      <c r="L636" s="4">
        <v>24.346025999999998</v>
      </c>
      <c r="M636" s="4">
        <v>24.991236000000001</v>
      </c>
      <c r="N636" s="4">
        <v>25.593537999999999</v>
      </c>
      <c r="O636" s="4">
        <v>26.141926000000002</v>
      </c>
      <c r="P636" s="4">
        <v>26.611896999999999</v>
      </c>
      <c r="Q636" s="4">
        <v>27.027564000000002</v>
      </c>
      <c r="R636" s="4">
        <v>27.389379000000002</v>
      </c>
      <c r="S636" s="4">
        <v>27.658566</v>
      </c>
      <c r="T636" s="4">
        <v>27.698119999999999</v>
      </c>
      <c r="U636" s="4">
        <v>27.467893</v>
      </c>
      <c r="V636" s="4">
        <v>26.986896999999999</v>
      </c>
      <c r="W636" s="4">
        <v>26.363316999999999</v>
      </c>
      <c r="X636" s="4"/>
      <c r="Y636" s="4"/>
      <c r="Z636" s="4"/>
      <c r="AA636" s="4"/>
      <c r="AB636" s="4"/>
      <c r="AC636" s="4"/>
      <c r="AD636" s="4"/>
      <c r="AE636" s="4"/>
    </row>
    <row r="637" spans="1:31" x14ac:dyDescent="0.35">
      <c r="A637" t="s">
        <v>168</v>
      </c>
      <c r="B637" t="s">
        <v>117</v>
      </c>
      <c r="C637" t="s">
        <v>154</v>
      </c>
      <c r="D637" t="s">
        <v>0</v>
      </c>
      <c r="E637" s="4"/>
      <c r="F637" s="4">
        <v>2339.0458600000002</v>
      </c>
      <c r="G637" s="4">
        <v>2388.8094000000001</v>
      </c>
      <c r="H637" s="4">
        <v>2754.9173000000001</v>
      </c>
      <c r="I637" s="4">
        <v>3162.4686999999999</v>
      </c>
      <c r="J637" s="4">
        <v>3608.8202999999999</v>
      </c>
      <c r="K637" s="4">
        <v>4096.9054999999998</v>
      </c>
      <c r="L637" s="4">
        <v>4542.2037</v>
      </c>
      <c r="M637" s="4">
        <v>4934.7157999999999</v>
      </c>
      <c r="N637" s="4">
        <v>5307.0146999999997</v>
      </c>
      <c r="O637" s="4">
        <v>5690.4813000000004</v>
      </c>
      <c r="P637" s="4">
        <v>6091.1157000000003</v>
      </c>
      <c r="Q637" s="4">
        <v>6491.0259999999998</v>
      </c>
      <c r="R637" s="4">
        <v>6874.2629999999999</v>
      </c>
      <c r="S637" s="4">
        <v>7233.165</v>
      </c>
      <c r="T637" s="4">
        <v>7563.4560000000001</v>
      </c>
      <c r="U637" s="4">
        <v>7868.6989999999996</v>
      </c>
      <c r="V637" s="4">
        <v>8149.1480000000001</v>
      </c>
      <c r="W637" s="4">
        <v>8402.5020000000004</v>
      </c>
      <c r="X637" s="4"/>
      <c r="Y637" s="4"/>
      <c r="Z637" s="4"/>
      <c r="AA637" s="4"/>
      <c r="AB637" s="4"/>
      <c r="AC637" s="4"/>
      <c r="AD637" s="4"/>
      <c r="AE637" s="4"/>
    </row>
    <row r="638" spans="1:31" x14ac:dyDescent="0.35">
      <c r="A638" t="s">
        <v>168</v>
      </c>
      <c r="B638" t="s">
        <v>117</v>
      </c>
      <c r="C638" t="s">
        <v>154</v>
      </c>
      <c r="D638" t="s">
        <v>130</v>
      </c>
      <c r="E638" s="4"/>
      <c r="F638" s="4">
        <v>33.772140683842103</v>
      </c>
      <c r="G638" s="4">
        <v>34.397715832469899</v>
      </c>
      <c r="H638" s="4">
        <v>39.142169137438103</v>
      </c>
      <c r="I638" s="4">
        <v>45.597852518143803</v>
      </c>
      <c r="J638" s="4">
        <v>52.790310920133997</v>
      </c>
      <c r="K638" s="4">
        <v>60.718424460891796</v>
      </c>
      <c r="L638" s="4">
        <v>68.051204871804302</v>
      </c>
      <c r="M638" s="4">
        <v>74.604006415981502</v>
      </c>
      <c r="N638" s="4">
        <v>81.059698584309302</v>
      </c>
      <c r="O638" s="4">
        <v>87.972240535339196</v>
      </c>
      <c r="P638" s="4">
        <v>95.547467491183895</v>
      </c>
      <c r="Q638" s="4">
        <v>103.559495186258</v>
      </c>
      <c r="R638" s="4">
        <v>111.80067401810101</v>
      </c>
      <c r="S638" s="4">
        <v>120.168145840829</v>
      </c>
      <c r="T638" s="4">
        <v>128.71192520924899</v>
      </c>
      <c r="U638" s="4">
        <v>137.51324941645899</v>
      </c>
      <c r="V638" s="4">
        <v>146.61351685867399</v>
      </c>
      <c r="W638" s="4">
        <v>155.92747701107101</v>
      </c>
      <c r="X638" s="4"/>
      <c r="Y638" s="4"/>
      <c r="Z638" s="4"/>
      <c r="AA638" s="4"/>
      <c r="AB638" s="4"/>
      <c r="AC638" s="4"/>
      <c r="AD638" s="4"/>
      <c r="AE638" s="4"/>
    </row>
    <row r="639" spans="1:31" x14ac:dyDescent="0.35">
      <c r="A639" t="s">
        <v>168</v>
      </c>
      <c r="B639" t="s">
        <v>117</v>
      </c>
      <c r="C639" t="s">
        <v>154</v>
      </c>
      <c r="D639" t="s">
        <v>5</v>
      </c>
      <c r="E639" s="4"/>
      <c r="F639" s="4">
        <v>109.77391231837299</v>
      </c>
      <c r="G639" s="4">
        <v>112.43393038207699</v>
      </c>
      <c r="H639" s="4">
        <v>131.57001456578701</v>
      </c>
      <c r="I639" s="4">
        <v>156.79845668135101</v>
      </c>
      <c r="J639" s="4">
        <v>183.30979030454299</v>
      </c>
      <c r="K639" s="4">
        <v>215.61485425360101</v>
      </c>
      <c r="L639" s="4">
        <v>250.90865100252</v>
      </c>
      <c r="M639" s="4">
        <v>288.90451723689898</v>
      </c>
      <c r="N639" s="4">
        <v>328.32274128870699</v>
      </c>
      <c r="O639" s="4">
        <v>368.15688367646999</v>
      </c>
      <c r="P639" s="4">
        <v>404.21468256229099</v>
      </c>
      <c r="Q639" s="4">
        <v>441.00011441091101</v>
      </c>
      <c r="R639" s="4">
        <v>487.06341331524101</v>
      </c>
      <c r="S639" s="4">
        <v>540.56787927458299</v>
      </c>
      <c r="T639" s="4">
        <v>602.09342019152996</v>
      </c>
      <c r="U639" s="4">
        <v>661.78418509102005</v>
      </c>
      <c r="V639" s="4">
        <v>720.14402618947304</v>
      </c>
      <c r="W639" s="4">
        <v>778.92868848139403</v>
      </c>
      <c r="X639" s="4"/>
      <c r="Y639" s="4"/>
      <c r="Z639" s="4"/>
      <c r="AA639" s="4"/>
      <c r="AB639" s="4"/>
      <c r="AC639" s="4"/>
      <c r="AD639" s="4"/>
      <c r="AE639" s="4"/>
    </row>
    <row r="640" spans="1:31" x14ac:dyDescent="0.35">
      <c r="A640" t="s">
        <v>168</v>
      </c>
      <c r="B640" t="s">
        <v>117</v>
      </c>
      <c r="C640" t="s">
        <v>154</v>
      </c>
      <c r="D640" t="s">
        <v>4</v>
      </c>
      <c r="E640" s="4"/>
      <c r="F640" s="4">
        <v>21.307848199999999</v>
      </c>
      <c r="G640" s="4">
        <v>21.246338999999999</v>
      </c>
      <c r="H640" s="4">
        <v>20.938793</v>
      </c>
      <c r="I640" s="4">
        <v>20.169004000000001</v>
      </c>
      <c r="J640" s="4">
        <v>19.687002499999998</v>
      </c>
      <c r="K640" s="4">
        <v>19.0010355</v>
      </c>
      <c r="L640" s="4">
        <v>18.1030175</v>
      </c>
      <c r="M640" s="4">
        <v>17.0807845</v>
      </c>
      <c r="N640" s="4">
        <v>16.164017999999999</v>
      </c>
      <c r="O640" s="4">
        <v>15.456675000000001</v>
      </c>
      <c r="P640" s="4">
        <v>15.0690115</v>
      </c>
      <c r="Q640" s="4">
        <v>14.718876</v>
      </c>
      <c r="R640" s="4">
        <v>14.113692</v>
      </c>
      <c r="S640" s="4">
        <v>13.3806785</v>
      </c>
      <c r="T640" s="4">
        <v>12.561931</v>
      </c>
      <c r="U640" s="4">
        <v>11.890128499999999</v>
      </c>
      <c r="V640" s="4">
        <v>11.3159975</v>
      </c>
      <c r="W640" s="4">
        <v>10.7872545</v>
      </c>
      <c r="X640" s="4"/>
      <c r="Y640" s="4"/>
      <c r="Z640" s="4"/>
      <c r="AA640" s="4"/>
      <c r="AB640" s="4"/>
      <c r="AC640" s="4"/>
      <c r="AD640" s="4"/>
      <c r="AE640" s="4"/>
    </row>
    <row r="641" spans="1:31" x14ac:dyDescent="0.35">
      <c r="A641" t="s">
        <v>168</v>
      </c>
      <c r="B641" t="s">
        <v>117</v>
      </c>
      <c r="C641" t="s">
        <v>154</v>
      </c>
      <c r="D641" t="s">
        <v>3</v>
      </c>
      <c r="E641" s="4"/>
      <c r="F641" s="4">
        <v>69.259626800000007</v>
      </c>
      <c r="G641" s="4">
        <v>69.446745000000007</v>
      </c>
      <c r="H641" s="4">
        <v>70.382335999999995</v>
      </c>
      <c r="I641" s="4">
        <v>69.355649999999997</v>
      </c>
      <c r="J641" s="4">
        <v>68.361413999999996</v>
      </c>
      <c r="K641" s="4">
        <v>67.473844</v>
      </c>
      <c r="L641" s="4">
        <v>66.746852000000004</v>
      </c>
      <c r="M641" s="4">
        <v>66.145453000000003</v>
      </c>
      <c r="N641" s="4">
        <v>65.470446999999993</v>
      </c>
      <c r="O641" s="4">
        <v>64.684965000000005</v>
      </c>
      <c r="P641" s="4">
        <v>63.749630000000003</v>
      </c>
      <c r="Q641" s="4">
        <v>62.679197000000002</v>
      </c>
      <c r="R641" s="4">
        <v>61.486775999999999</v>
      </c>
      <c r="S641" s="4">
        <v>60.192033000000002</v>
      </c>
      <c r="T641" s="4">
        <v>58.762667</v>
      </c>
      <c r="U641" s="4">
        <v>57.221387999999997</v>
      </c>
      <c r="V641" s="4">
        <v>55.582515000000001</v>
      </c>
      <c r="W641" s="4">
        <v>53.887244000000003</v>
      </c>
      <c r="X641" s="4"/>
      <c r="Y641" s="4"/>
      <c r="Z641" s="4"/>
      <c r="AA641" s="4"/>
      <c r="AB641" s="4"/>
      <c r="AC641" s="4"/>
      <c r="AD641" s="4"/>
      <c r="AE641" s="4"/>
    </row>
    <row r="642" spans="1:31" x14ac:dyDescent="0.35">
      <c r="A642" t="s">
        <v>168</v>
      </c>
      <c r="B642" t="s">
        <v>117</v>
      </c>
      <c r="C642" t="s">
        <v>155</v>
      </c>
      <c r="D642" t="s">
        <v>0</v>
      </c>
      <c r="E642" s="4"/>
      <c r="F642" s="4">
        <v>1902.9736800000001</v>
      </c>
      <c r="G642" s="4">
        <v>1938.7313999999999</v>
      </c>
      <c r="H642" s="4">
        <v>2280.1750000000002</v>
      </c>
      <c r="I642" s="4">
        <v>2522.8537000000001</v>
      </c>
      <c r="J642" s="4">
        <v>2804.6954999999998</v>
      </c>
      <c r="K642" s="4">
        <v>3161.3829999999998</v>
      </c>
      <c r="L642" s="4">
        <v>3582.596</v>
      </c>
      <c r="M642" s="4">
        <v>4038.1979999999999</v>
      </c>
      <c r="N642" s="4">
        <v>4514.5150000000003</v>
      </c>
      <c r="O642" s="4">
        <v>5019.5219999999999</v>
      </c>
      <c r="P642" s="4">
        <v>5548.32</v>
      </c>
      <c r="Q642" s="4">
        <v>6082.0820000000003</v>
      </c>
      <c r="R642" s="4">
        <v>6610.96</v>
      </c>
      <c r="S642" s="4">
        <v>7115.2870000000003</v>
      </c>
      <c r="T642" s="4">
        <v>7581.4629999999997</v>
      </c>
      <c r="U642" s="4">
        <v>7992.8609999999999</v>
      </c>
      <c r="V642" s="4">
        <v>8351.33</v>
      </c>
      <c r="W642" s="4">
        <v>8644.35</v>
      </c>
      <c r="X642" s="4"/>
      <c r="Y642" s="4"/>
      <c r="Z642" s="4"/>
      <c r="AA642" s="4"/>
      <c r="AB642" s="4"/>
      <c r="AC642" s="4"/>
      <c r="AD642" s="4"/>
      <c r="AE642" s="4"/>
    </row>
    <row r="643" spans="1:31" x14ac:dyDescent="0.35">
      <c r="A643" t="s">
        <v>168</v>
      </c>
      <c r="B643" t="s">
        <v>117</v>
      </c>
      <c r="C643" t="s">
        <v>155</v>
      </c>
      <c r="D643" t="s">
        <v>130</v>
      </c>
      <c r="E643" s="4"/>
      <c r="F643" s="4">
        <v>55.438081390521702</v>
      </c>
      <c r="G643" s="4">
        <v>56.203752130363704</v>
      </c>
      <c r="H643" s="4">
        <v>64.525404531916607</v>
      </c>
      <c r="I643" s="4">
        <v>69.906001593993594</v>
      </c>
      <c r="J643" s="4">
        <v>76.083935361402396</v>
      </c>
      <c r="K643" s="4">
        <v>84.008450741802307</v>
      </c>
      <c r="L643" s="4">
        <v>93.282460235071795</v>
      </c>
      <c r="M643" s="4">
        <v>103.059591759067</v>
      </c>
      <c r="N643" s="4">
        <v>113.294936570104</v>
      </c>
      <c r="O643" s="4">
        <v>124.242995412596</v>
      </c>
      <c r="P643" s="4">
        <v>135.87155559575001</v>
      </c>
      <c r="Q643" s="4">
        <v>147.63970813756401</v>
      </c>
      <c r="R643" s="4">
        <v>159.32294928301201</v>
      </c>
      <c r="S643" s="4">
        <v>171.09528692496099</v>
      </c>
      <c r="T643" s="4">
        <v>183.12003965450401</v>
      </c>
      <c r="U643" s="4">
        <v>195.68660347052199</v>
      </c>
      <c r="V643" s="4">
        <v>208.75423837972099</v>
      </c>
      <c r="W643" s="4">
        <v>222.06703049521701</v>
      </c>
      <c r="X643" s="4"/>
      <c r="Y643" s="4"/>
      <c r="Z643" s="4"/>
      <c r="AA643" s="4"/>
      <c r="AB643" s="4"/>
      <c r="AC643" s="4"/>
      <c r="AD643" s="4"/>
      <c r="AE643" s="4"/>
    </row>
    <row r="644" spans="1:31" x14ac:dyDescent="0.35">
      <c r="A644" t="s">
        <v>168</v>
      </c>
      <c r="B644" t="s">
        <v>117</v>
      </c>
      <c r="C644" t="s">
        <v>155</v>
      </c>
      <c r="D644" t="s">
        <v>5</v>
      </c>
      <c r="E644" s="4"/>
      <c r="F644" s="4">
        <v>187.97391640626</v>
      </c>
      <c r="G644" s="4">
        <v>191.07235367179101</v>
      </c>
      <c r="H644" s="4">
        <v>222.20744201366901</v>
      </c>
      <c r="I644" s="4">
        <v>246.11524841643799</v>
      </c>
      <c r="J644" s="4">
        <v>274.12782213711603</v>
      </c>
      <c r="K644" s="4">
        <v>308.82963061085297</v>
      </c>
      <c r="L644" s="4">
        <v>347.78389690612198</v>
      </c>
      <c r="M644" s="4">
        <v>391.97302293983</v>
      </c>
      <c r="N644" s="4">
        <v>439.018987155589</v>
      </c>
      <c r="O644" s="4">
        <v>490.53360773256298</v>
      </c>
      <c r="P644" s="4">
        <v>546.23083084517998</v>
      </c>
      <c r="Q644" s="4">
        <v>608.28134583183703</v>
      </c>
      <c r="R644" s="4">
        <v>678.21488985635403</v>
      </c>
      <c r="S644" s="4">
        <v>756.60531534468305</v>
      </c>
      <c r="T644" s="4">
        <v>838.75242062817802</v>
      </c>
      <c r="U644" s="4">
        <v>916.16434644268998</v>
      </c>
      <c r="V644" s="4">
        <v>993.67238579807997</v>
      </c>
      <c r="W644" s="4">
        <v>1070.94513647803</v>
      </c>
      <c r="X644" s="4"/>
      <c r="Y644" s="4"/>
      <c r="Z644" s="4"/>
      <c r="AA644" s="4"/>
      <c r="AB644" s="4"/>
      <c r="AC644" s="4"/>
      <c r="AD644" s="4"/>
      <c r="AE644" s="4"/>
    </row>
    <row r="645" spans="1:31" x14ac:dyDescent="0.35">
      <c r="A645" t="s">
        <v>168</v>
      </c>
      <c r="B645" t="s">
        <v>117</v>
      </c>
      <c r="C645" t="s">
        <v>155</v>
      </c>
      <c r="D645" t="s">
        <v>4</v>
      </c>
      <c r="E645" s="4"/>
      <c r="F645" s="4">
        <v>10.123605</v>
      </c>
      <c r="G645" s="4">
        <v>10.146582499999999</v>
      </c>
      <c r="H645" s="4">
        <v>10.261469999999999</v>
      </c>
      <c r="I645" s="4">
        <v>10.250700500000001</v>
      </c>
      <c r="J645" s="4">
        <v>10.231342</v>
      </c>
      <c r="K645" s="4">
        <v>10.236656999999999</v>
      </c>
      <c r="L645" s="4">
        <v>10.301213000000001</v>
      </c>
      <c r="M645" s="4">
        <v>10.302234500000001</v>
      </c>
      <c r="N645" s="4">
        <v>10.2831885</v>
      </c>
      <c r="O645" s="4">
        <v>10.232779000000001</v>
      </c>
      <c r="P645" s="4">
        <v>10.157463999999999</v>
      </c>
      <c r="Q645" s="4">
        <v>9.9987974999999896</v>
      </c>
      <c r="R645" s="4">
        <v>9.7475889999999907</v>
      </c>
      <c r="S645" s="4">
        <v>9.4042254999999901</v>
      </c>
      <c r="T645" s="4">
        <v>9.0389759999999892</v>
      </c>
      <c r="U645" s="4">
        <v>8.7242654999999907</v>
      </c>
      <c r="V645" s="4">
        <v>8.40451049999999</v>
      </c>
      <c r="W645" s="4">
        <v>8.0717019999999895</v>
      </c>
      <c r="X645" s="4"/>
      <c r="Y645" s="4"/>
      <c r="Z645" s="4"/>
      <c r="AA645" s="4"/>
      <c r="AB645" s="4"/>
      <c r="AC645" s="4"/>
      <c r="AD645" s="4"/>
      <c r="AE645" s="4"/>
    </row>
    <row r="646" spans="1:31" x14ac:dyDescent="0.35">
      <c r="A646" t="s">
        <v>168</v>
      </c>
      <c r="B646" t="s">
        <v>117</v>
      </c>
      <c r="C646" t="s">
        <v>155</v>
      </c>
      <c r="D646" t="s">
        <v>3</v>
      </c>
      <c r="E646" s="4"/>
      <c r="F646" s="4">
        <v>34.32611</v>
      </c>
      <c r="G646" s="4">
        <v>34.494697000000002</v>
      </c>
      <c r="H646" s="4">
        <v>35.337631999999999</v>
      </c>
      <c r="I646" s="4">
        <v>36.089229000000003</v>
      </c>
      <c r="J646" s="4">
        <v>36.863176000000003</v>
      </c>
      <c r="K646" s="4">
        <v>37.631726</v>
      </c>
      <c r="L646" s="4">
        <v>38.405890999999997</v>
      </c>
      <c r="M646" s="4">
        <v>39.183135999999998</v>
      </c>
      <c r="N646" s="4">
        <v>39.847456000000001</v>
      </c>
      <c r="O646" s="4">
        <v>40.400844999999997</v>
      </c>
      <c r="P646" s="4">
        <v>40.835037</v>
      </c>
      <c r="Q646" s="4">
        <v>41.195435000000003</v>
      </c>
      <c r="R646" s="4">
        <v>41.494084999999998</v>
      </c>
      <c r="S646" s="4">
        <v>41.586691999999999</v>
      </c>
      <c r="T646" s="4">
        <v>41.401601999999997</v>
      </c>
      <c r="U646" s="4">
        <v>40.845213000000001</v>
      </c>
      <c r="V646" s="4">
        <v>40.005558999999998</v>
      </c>
      <c r="W646" s="4">
        <v>38.926760000000002</v>
      </c>
      <c r="X646" s="4"/>
      <c r="Y646" s="4"/>
      <c r="Z646" s="4"/>
      <c r="AA646" s="4"/>
      <c r="AB646" s="4"/>
      <c r="AC646" s="4"/>
      <c r="AD646" s="4"/>
      <c r="AE646" s="4"/>
    </row>
    <row r="647" spans="1:31" x14ac:dyDescent="0.35">
      <c r="A647" t="s">
        <v>168</v>
      </c>
      <c r="B647" t="s">
        <v>117</v>
      </c>
      <c r="C647" t="s">
        <v>156</v>
      </c>
      <c r="D647" t="s">
        <v>0</v>
      </c>
      <c r="E647" s="4"/>
      <c r="F647" s="4">
        <v>2538.6705235999998</v>
      </c>
      <c r="G647" s="4">
        <v>2516.1409921999998</v>
      </c>
      <c r="H647" s="4">
        <v>2925.2196125</v>
      </c>
      <c r="I647" s="4">
        <v>3113.8250339000001</v>
      </c>
      <c r="J647" s="4">
        <v>3418.0208415000002</v>
      </c>
      <c r="K647" s="4">
        <v>3838.5492561000001</v>
      </c>
      <c r="L647" s="4">
        <v>4348.0484405999996</v>
      </c>
      <c r="M647" s="4">
        <v>4883.9070617999996</v>
      </c>
      <c r="N647" s="4">
        <v>5442.5720118999998</v>
      </c>
      <c r="O647" s="4">
        <v>6026.6807857000003</v>
      </c>
      <c r="P647" s="4">
        <v>6630.5933910000003</v>
      </c>
      <c r="Q647" s="4">
        <v>7235.6364531999998</v>
      </c>
      <c r="R647" s="4">
        <v>7827.5505907999996</v>
      </c>
      <c r="S647" s="4">
        <v>8398.4725987000002</v>
      </c>
      <c r="T647" s="4">
        <v>8927.4182118000008</v>
      </c>
      <c r="U647" s="4">
        <v>9405.4943512000009</v>
      </c>
      <c r="V647" s="4">
        <v>9818.1908980999997</v>
      </c>
      <c r="W647" s="4">
        <v>10152.793200399999</v>
      </c>
      <c r="X647" s="4"/>
      <c r="Y647" s="4"/>
      <c r="Z647" s="4"/>
      <c r="AA647" s="4"/>
      <c r="AB647" s="4"/>
      <c r="AC647" s="4"/>
      <c r="AD647" s="4"/>
      <c r="AE647" s="4"/>
    </row>
    <row r="648" spans="1:31" x14ac:dyDescent="0.35">
      <c r="A648" t="s">
        <v>168</v>
      </c>
      <c r="B648" t="s">
        <v>117</v>
      </c>
      <c r="C648" t="s">
        <v>156</v>
      </c>
      <c r="D648" t="s">
        <v>130</v>
      </c>
      <c r="E648" s="4"/>
      <c r="F648" s="4">
        <v>35.257892718210002</v>
      </c>
      <c r="G648" s="4">
        <v>34.966297424264198</v>
      </c>
      <c r="H648" s="4">
        <v>40.775398816501799</v>
      </c>
      <c r="I648" s="4">
        <v>43.452656556675699</v>
      </c>
      <c r="J648" s="4">
        <v>47.6162614110794</v>
      </c>
      <c r="K648" s="4">
        <v>53.252403741872499</v>
      </c>
      <c r="L648" s="4">
        <v>59.9467122487859</v>
      </c>
      <c r="M648" s="4">
        <v>66.8329529976956</v>
      </c>
      <c r="N648" s="4">
        <v>74.127355132473795</v>
      </c>
      <c r="O648" s="4">
        <v>81.988540566076296</v>
      </c>
      <c r="P648" s="4">
        <v>90.522549906264203</v>
      </c>
      <c r="Q648" s="4">
        <v>99.448281744980306</v>
      </c>
      <c r="R648" s="4">
        <v>108.560444371343</v>
      </c>
      <c r="S648" s="4">
        <v>117.80844579211499</v>
      </c>
      <c r="T648" s="4">
        <v>127.332505213991</v>
      </c>
      <c r="U648" s="4">
        <v>137.24440592457699</v>
      </c>
      <c r="V648" s="4">
        <v>147.64275567249899</v>
      </c>
      <c r="W648" s="4">
        <v>158.50504427325899</v>
      </c>
      <c r="X648" s="4"/>
      <c r="Y648" s="4"/>
      <c r="Z648" s="4"/>
      <c r="AA648" s="4"/>
      <c r="AB648" s="4"/>
      <c r="AC648" s="4"/>
      <c r="AD648" s="4"/>
      <c r="AE648" s="4"/>
    </row>
    <row r="649" spans="1:31" x14ac:dyDescent="0.35">
      <c r="A649" t="s">
        <v>168</v>
      </c>
      <c r="B649" t="s">
        <v>117</v>
      </c>
      <c r="C649" t="s">
        <v>156</v>
      </c>
      <c r="D649" t="s">
        <v>5</v>
      </c>
      <c r="E649" s="4"/>
      <c r="F649" s="4">
        <v>118.83820274508901</v>
      </c>
      <c r="G649" s="4">
        <v>118.147601453767</v>
      </c>
      <c r="H649" s="4">
        <v>139.51225757699001</v>
      </c>
      <c r="I649" s="4">
        <v>153.03906894370101</v>
      </c>
      <c r="J649" s="4">
        <v>174.82284693378</v>
      </c>
      <c r="K649" s="4">
        <v>204.75719000567301</v>
      </c>
      <c r="L649" s="4">
        <v>239.684078989059</v>
      </c>
      <c r="M649" s="4">
        <v>275.64968487996401</v>
      </c>
      <c r="N649" s="4">
        <v>312.37901998427299</v>
      </c>
      <c r="O649" s="4">
        <v>350.916699401752</v>
      </c>
      <c r="P649" s="4">
        <v>392.557112510737</v>
      </c>
      <c r="Q649" s="4">
        <v>439.63772986063702</v>
      </c>
      <c r="R649" s="4">
        <v>493.96196944011598</v>
      </c>
      <c r="S649" s="4">
        <v>555.91537314729101</v>
      </c>
      <c r="T649" s="4">
        <v>621.11867882286106</v>
      </c>
      <c r="U649" s="4">
        <v>683.03527632954695</v>
      </c>
      <c r="V649" s="4">
        <v>745.89067077339701</v>
      </c>
      <c r="W649" s="4">
        <v>811.03491356343</v>
      </c>
      <c r="X649" s="4"/>
      <c r="Y649" s="4"/>
      <c r="Z649" s="4"/>
      <c r="AA649" s="4"/>
      <c r="AB649" s="4"/>
      <c r="AC649" s="4"/>
      <c r="AD649" s="4"/>
      <c r="AE649" s="4"/>
    </row>
    <row r="650" spans="1:31" x14ac:dyDescent="0.35">
      <c r="A650" t="s">
        <v>168</v>
      </c>
      <c r="B650" t="s">
        <v>117</v>
      </c>
      <c r="C650" t="s">
        <v>156</v>
      </c>
      <c r="D650" t="s">
        <v>4</v>
      </c>
      <c r="E650" s="4"/>
      <c r="F650" s="4">
        <v>21.362410950000001</v>
      </c>
      <c r="G650" s="4">
        <v>21.296589699999998</v>
      </c>
      <c r="H650" s="4">
        <v>20.967473850000001</v>
      </c>
      <c r="I650" s="4">
        <v>20.346602050000001</v>
      </c>
      <c r="J650" s="4">
        <v>19.551339550000002</v>
      </c>
      <c r="K650" s="4">
        <v>18.746835000000001</v>
      </c>
      <c r="L650" s="4">
        <v>18.14074785</v>
      </c>
      <c r="M650" s="4">
        <v>17.7178039</v>
      </c>
      <c r="N650" s="4">
        <v>17.4229755</v>
      </c>
      <c r="O650" s="4">
        <v>17.174106550000001</v>
      </c>
      <c r="P650" s="4">
        <v>16.890773800000002</v>
      </c>
      <c r="Q650" s="4">
        <v>16.458179000000001</v>
      </c>
      <c r="R650" s="4">
        <v>15.84646405</v>
      </c>
      <c r="S650" s="4">
        <v>15.107466000000001</v>
      </c>
      <c r="T650" s="4">
        <v>14.3731279</v>
      </c>
      <c r="U650" s="4">
        <v>13.770144350000001</v>
      </c>
      <c r="V650" s="4">
        <v>13.163042900000001</v>
      </c>
      <c r="W650" s="4">
        <v>12.518318300000001</v>
      </c>
      <c r="X650" s="4"/>
      <c r="Y650" s="4"/>
      <c r="Z650" s="4"/>
      <c r="AA650" s="4"/>
      <c r="AB650" s="4"/>
      <c r="AC650" s="4"/>
      <c r="AD650" s="4"/>
      <c r="AE650" s="4"/>
    </row>
    <row r="651" spans="1:31" x14ac:dyDescent="0.35">
      <c r="A651" t="s">
        <v>168</v>
      </c>
      <c r="B651" t="s">
        <v>117</v>
      </c>
      <c r="C651" t="s">
        <v>156</v>
      </c>
      <c r="D651" t="s">
        <v>3</v>
      </c>
      <c r="E651" s="4"/>
      <c r="F651" s="4">
        <v>72.002899999999997</v>
      </c>
      <c r="G651" s="4">
        <v>71.959034200000005</v>
      </c>
      <c r="H651" s="4">
        <v>71.739816099999999</v>
      </c>
      <c r="I651" s="4">
        <v>71.660176399999997</v>
      </c>
      <c r="J651" s="4">
        <v>71.782637699999995</v>
      </c>
      <c r="K651" s="4">
        <v>72.082178200000001</v>
      </c>
      <c r="L651" s="4">
        <v>72.531891700000003</v>
      </c>
      <c r="M651" s="4">
        <v>73.076331999999994</v>
      </c>
      <c r="N651" s="4">
        <v>73.421910199999999</v>
      </c>
      <c r="O651" s="4">
        <v>73.506379600000002</v>
      </c>
      <c r="P651" s="4">
        <v>73.247974099999993</v>
      </c>
      <c r="Q651" s="4">
        <v>72.757782500000005</v>
      </c>
      <c r="R651" s="4">
        <v>72.103155400000006</v>
      </c>
      <c r="S651" s="4">
        <v>71.289223300000003</v>
      </c>
      <c r="T651" s="4">
        <v>70.1110702</v>
      </c>
      <c r="U651" s="4">
        <v>68.530985200000003</v>
      </c>
      <c r="V651" s="4">
        <v>66.499645400000006</v>
      </c>
      <c r="W651" s="4">
        <v>64.053439100000006</v>
      </c>
      <c r="X651" s="4"/>
      <c r="Y651" s="4"/>
      <c r="Z651" s="4"/>
      <c r="AA651" s="4"/>
      <c r="AB651" s="4"/>
      <c r="AC651" s="4"/>
      <c r="AD651" s="4"/>
      <c r="AE651" s="4"/>
    </row>
    <row r="652" spans="1:31" x14ac:dyDescent="0.35">
      <c r="A652" t="s">
        <v>168</v>
      </c>
      <c r="B652" t="s">
        <v>117</v>
      </c>
      <c r="C652" t="s">
        <v>157</v>
      </c>
      <c r="D652" t="s">
        <v>0</v>
      </c>
      <c r="E652" s="4"/>
      <c r="F652" s="4">
        <v>1113.8172999999999</v>
      </c>
      <c r="G652" s="4">
        <v>1140.7393</v>
      </c>
      <c r="H652" s="4">
        <v>1368.3335999999999</v>
      </c>
      <c r="I652" s="4">
        <v>1563.1944000000001</v>
      </c>
      <c r="J652" s="4">
        <v>1785.114</v>
      </c>
      <c r="K652" s="4">
        <v>2020.203</v>
      </c>
      <c r="L652" s="4">
        <v>2240.404</v>
      </c>
      <c r="M652" s="4">
        <v>2426.9520000000002</v>
      </c>
      <c r="N652" s="4">
        <v>2597.8789999999999</v>
      </c>
      <c r="O652" s="4">
        <v>2766.2379999999998</v>
      </c>
      <c r="P652" s="4">
        <v>2935.27</v>
      </c>
      <c r="Q652" s="4">
        <v>3097.6889999999999</v>
      </c>
      <c r="R652" s="4">
        <v>3254.4070000000002</v>
      </c>
      <c r="S652" s="4">
        <v>3406.5509999999999</v>
      </c>
      <c r="T652" s="4">
        <v>3555.7060000000001</v>
      </c>
      <c r="U652" s="4">
        <v>3702.3870000000002</v>
      </c>
      <c r="V652" s="4">
        <v>3846.49</v>
      </c>
      <c r="W652" s="4">
        <v>3983.114</v>
      </c>
      <c r="X652" s="4"/>
      <c r="Y652" s="4"/>
      <c r="Z652" s="4"/>
      <c r="AA652" s="4"/>
      <c r="AB652" s="4"/>
      <c r="AC652" s="4"/>
      <c r="AD652" s="4"/>
      <c r="AE652" s="4"/>
    </row>
    <row r="653" spans="1:31" x14ac:dyDescent="0.35">
      <c r="A653" t="s">
        <v>168</v>
      </c>
      <c r="B653" t="s">
        <v>117</v>
      </c>
      <c r="C653" t="s">
        <v>157</v>
      </c>
      <c r="D653" t="s">
        <v>130</v>
      </c>
      <c r="E653" s="4"/>
      <c r="F653" s="4">
        <v>26.0216769865069</v>
      </c>
      <c r="G653" s="4">
        <v>26.833987646534801</v>
      </c>
      <c r="H653" s="4">
        <v>33.334379244955699</v>
      </c>
      <c r="I653" s="4">
        <v>39.319289900940497</v>
      </c>
      <c r="J653" s="4">
        <v>46.384657299036697</v>
      </c>
      <c r="K653" s="4">
        <v>54.190539738530099</v>
      </c>
      <c r="L653" s="4">
        <v>61.959495697509197</v>
      </c>
      <c r="M653" s="4">
        <v>69.115468259438998</v>
      </c>
      <c r="N653" s="4">
        <v>76.170053489231805</v>
      </c>
      <c r="O653" s="4">
        <v>83.618395334797299</v>
      </c>
      <c r="P653" s="4">
        <v>91.644426854773499</v>
      </c>
      <c r="Q653" s="4">
        <v>100.050889608888</v>
      </c>
      <c r="R653" s="4">
        <v>108.751568496733</v>
      </c>
      <c r="S653" s="4">
        <v>117.66104737799</v>
      </c>
      <c r="T653" s="4">
        <v>126.813202474303</v>
      </c>
      <c r="U653" s="4">
        <v>136.31325473227599</v>
      </c>
      <c r="V653" s="4">
        <v>146.267041685208</v>
      </c>
      <c r="W653" s="4">
        <v>156.725912717379</v>
      </c>
      <c r="X653" s="4"/>
      <c r="Y653" s="4"/>
      <c r="Z653" s="4"/>
      <c r="AA653" s="4"/>
      <c r="AB653" s="4"/>
      <c r="AC653" s="4"/>
      <c r="AD653" s="4"/>
      <c r="AE653" s="4"/>
    </row>
    <row r="654" spans="1:31" x14ac:dyDescent="0.35">
      <c r="A654" t="s">
        <v>168</v>
      </c>
      <c r="B654" t="s">
        <v>117</v>
      </c>
      <c r="C654" t="s">
        <v>157</v>
      </c>
      <c r="D654" t="s">
        <v>5</v>
      </c>
      <c r="E654" s="4"/>
      <c r="F654" s="4">
        <v>86.209365208693001</v>
      </c>
      <c r="G654" s="4">
        <v>89.255965231824902</v>
      </c>
      <c r="H654" s="4">
        <v>113.23817604367601</v>
      </c>
      <c r="I654" s="4">
        <v>134.98753528302001</v>
      </c>
      <c r="J654" s="4">
        <v>162.421392724996</v>
      </c>
      <c r="K654" s="4">
        <v>194.86324579065399</v>
      </c>
      <c r="L654" s="4">
        <v>231.6170212568</v>
      </c>
      <c r="M654" s="4">
        <v>265.92367269879003</v>
      </c>
      <c r="N654" s="4">
        <v>304.20276632491903</v>
      </c>
      <c r="O654" s="4">
        <v>341.71699126164299</v>
      </c>
      <c r="P654" s="4">
        <v>378.558558395896</v>
      </c>
      <c r="Q654" s="4">
        <v>417.51662113463601</v>
      </c>
      <c r="R654" s="4">
        <v>464.33075962088901</v>
      </c>
      <c r="S654" s="4">
        <v>518.741097476184</v>
      </c>
      <c r="T654" s="4">
        <v>585.40498936025801</v>
      </c>
      <c r="U654" s="4">
        <v>656.72383339050998</v>
      </c>
      <c r="V654" s="4">
        <v>728.29278563200603</v>
      </c>
      <c r="W654" s="4">
        <v>803.30485040665405</v>
      </c>
      <c r="X654" s="4"/>
      <c r="Y654" s="4"/>
      <c r="Z654" s="4"/>
      <c r="AA654" s="4"/>
      <c r="AB654" s="4"/>
      <c r="AC654" s="4"/>
      <c r="AD654" s="4"/>
      <c r="AE654" s="4"/>
    </row>
    <row r="655" spans="1:31" x14ac:dyDescent="0.35">
      <c r="A655" t="s">
        <v>168</v>
      </c>
      <c r="B655" t="s">
        <v>117</v>
      </c>
      <c r="C655" t="s">
        <v>157</v>
      </c>
      <c r="D655" t="s">
        <v>4</v>
      </c>
      <c r="E655" s="4"/>
      <c r="F655" s="4">
        <v>12.919910700000001</v>
      </c>
      <c r="G655" s="4">
        <v>12.7805385</v>
      </c>
      <c r="H655" s="4">
        <v>12.0836775</v>
      </c>
      <c r="I655" s="4">
        <v>11.580287</v>
      </c>
      <c r="J655" s="4">
        <v>10.9906335</v>
      </c>
      <c r="K655" s="4">
        <v>10.367286</v>
      </c>
      <c r="L655" s="4">
        <v>9.6728814999999795</v>
      </c>
      <c r="M655" s="4">
        <v>9.1264984999999896</v>
      </c>
      <c r="N655" s="4">
        <v>8.5399584999999902</v>
      </c>
      <c r="O655" s="4">
        <v>8.0951139999999899</v>
      </c>
      <c r="P655" s="4">
        <v>7.7538069999999903</v>
      </c>
      <c r="Q655" s="4">
        <v>7.41931899999999</v>
      </c>
      <c r="R655" s="4">
        <v>7.0088119999999901</v>
      </c>
      <c r="S655" s="4">
        <v>6.5669579999999899</v>
      </c>
      <c r="T655" s="4">
        <v>6.0739249999999902</v>
      </c>
      <c r="U655" s="4">
        <v>5.63766199999999</v>
      </c>
      <c r="V655" s="4">
        <v>5.2815159999999803</v>
      </c>
      <c r="W655" s="4">
        <v>4.9584089999999899</v>
      </c>
      <c r="X655" s="4"/>
      <c r="Y655" s="4"/>
      <c r="Z655" s="4"/>
      <c r="AA655" s="4"/>
      <c r="AB655" s="4"/>
      <c r="AC655" s="4"/>
      <c r="AD655" s="4"/>
      <c r="AE655" s="4"/>
    </row>
    <row r="656" spans="1:31" x14ac:dyDescent="0.35">
      <c r="A656" t="s">
        <v>168</v>
      </c>
      <c r="B656" t="s">
        <v>117</v>
      </c>
      <c r="C656" t="s">
        <v>157</v>
      </c>
      <c r="D656" t="s">
        <v>3</v>
      </c>
      <c r="E656" s="4"/>
      <c r="F656" s="4">
        <v>42.803440399999999</v>
      </c>
      <c r="G656" s="4">
        <v>42.510987</v>
      </c>
      <c r="H656" s="4">
        <v>41.048720000000003</v>
      </c>
      <c r="I656" s="4">
        <v>39.756425</v>
      </c>
      <c r="J656" s="4">
        <v>38.485010000000003</v>
      </c>
      <c r="K656" s="4">
        <v>37.279625000000003</v>
      </c>
      <c r="L656" s="4">
        <v>36.159171000000001</v>
      </c>
      <c r="M656" s="4">
        <v>35.114455</v>
      </c>
      <c r="N656" s="4">
        <v>34.106304000000002</v>
      </c>
      <c r="O656" s="4">
        <v>33.081691999999997</v>
      </c>
      <c r="P656" s="4">
        <v>32.028897999999998</v>
      </c>
      <c r="Q656" s="4">
        <v>30.961134000000001</v>
      </c>
      <c r="R656" s="4">
        <v>29.925149999999999</v>
      </c>
      <c r="S656" s="4">
        <v>28.952241000000001</v>
      </c>
      <c r="T656" s="4">
        <v>28.038926</v>
      </c>
      <c r="U656" s="4">
        <v>27.160872999999999</v>
      </c>
      <c r="V656" s="4">
        <v>26.297722</v>
      </c>
      <c r="W656" s="4">
        <v>25.414521000000001</v>
      </c>
      <c r="X656" s="4"/>
      <c r="Y656" s="4"/>
      <c r="Z656" s="4"/>
      <c r="AA656" s="4"/>
      <c r="AB656" s="4"/>
      <c r="AC656" s="4"/>
      <c r="AD656" s="4"/>
      <c r="AE656" s="4"/>
    </row>
    <row r="657" spans="1:31" x14ac:dyDescent="0.35">
      <c r="A657" t="s">
        <v>168</v>
      </c>
      <c r="B657" t="s">
        <v>117</v>
      </c>
      <c r="C657" t="s">
        <v>158</v>
      </c>
      <c r="D657" t="s">
        <v>0</v>
      </c>
      <c r="E657" s="4"/>
      <c r="F657" s="4">
        <v>1912.8420000000001</v>
      </c>
      <c r="G657" s="4">
        <v>1908.7860000000001</v>
      </c>
      <c r="H657" s="4">
        <v>2275.3270000000002</v>
      </c>
      <c r="I657" s="4">
        <v>2456.0329999999999</v>
      </c>
      <c r="J657" s="4">
        <v>2757.4430000000002</v>
      </c>
      <c r="K657" s="4">
        <v>3200.57</v>
      </c>
      <c r="L657" s="4">
        <v>3756.4389999999999</v>
      </c>
      <c r="M657" s="4">
        <v>4368.9080000000004</v>
      </c>
      <c r="N657" s="4">
        <v>5035.9170000000004</v>
      </c>
      <c r="O657" s="4">
        <v>5762.0619999999999</v>
      </c>
      <c r="P657" s="4">
        <v>6526.1210000000001</v>
      </c>
      <c r="Q657" s="4">
        <v>7290.79</v>
      </c>
      <c r="R657" s="4">
        <v>8039.17</v>
      </c>
      <c r="S657" s="4">
        <v>8754.7999999999993</v>
      </c>
      <c r="T657" s="4">
        <v>9408.91</v>
      </c>
      <c r="U657" s="4">
        <v>10002.450000000001</v>
      </c>
      <c r="V657" s="4">
        <v>10526.81</v>
      </c>
      <c r="W657" s="4">
        <v>10955.06</v>
      </c>
      <c r="X657" s="4"/>
      <c r="Y657" s="4"/>
      <c r="Z657" s="4"/>
      <c r="AA657" s="4"/>
      <c r="AB657" s="4"/>
      <c r="AC657" s="4"/>
      <c r="AD657" s="4"/>
      <c r="AE657" s="4"/>
    </row>
    <row r="658" spans="1:31" x14ac:dyDescent="0.35">
      <c r="A658" t="s">
        <v>168</v>
      </c>
      <c r="B658" t="s">
        <v>117</v>
      </c>
      <c r="C658" t="s">
        <v>158</v>
      </c>
      <c r="D658" t="s">
        <v>130</v>
      </c>
      <c r="E658" s="4"/>
      <c r="F658" s="4">
        <v>33.3025365916209</v>
      </c>
      <c r="G658" s="4">
        <v>33.122339981380001</v>
      </c>
      <c r="H658" s="4">
        <v>38.842357500488397</v>
      </c>
      <c r="I658" s="4">
        <v>41.220492163378097</v>
      </c>
      <c r="J658" s="4">
        <v>45.365856419286999</v>
      </c>
      <c r="K658" s="4">
        <v>51.479532512051797</v>
      </c>
      <c r="L658" s="4">
        <v>58.935289601482602</v>
      </c>
      <c r="M658" s="4">
        <v>66.749385293815294</v>
      </c>
      <c r="N658" s="4">
        <v>75.232658515441301</v>
      </c>
      <c r="O658" s="4">
        <v>84.582108475401597</v>
      </c>
      <c r="P658" s="4">
        <v>94.751676228578205</v>
      </c>
      <c r="Q658" s="4">
        <v>105.22191683110201</v>
      </c>
      <c r="R658" s="4">
        <v>115.831516615146</v>
      </c>
      <c r="S658" s="4">
        <v>126.494305003823</v>
      </c>
      <c r="T658" s="4">
        <v>137.302403549064</v>
      </c>
      <c r="U658" s="4">
        <v>148.35901795139</v>
      </c>
      <c r="V658" s="4">
        <v>159.78442328909901</v>
      </c>
      <c r="W658" s="4">
        <v>171.60865289480401</v>
      </c>
      <c r="X658" s="4"/>
      <c r="Y658" s="4"/>
      <c r="Z658" s="4"/>
      <c r="AA658" s="4"/>
      <c r="AB658" s="4"/>
      <c r="AC658" s="4"/>
      <c r="AD658" s="4"/>
      <c r="AE658" s="4"/>
    </row>
    <row r="659" spans="1:31" x14ac:dyDescent="0.35">
      <c r="A659" t="s">
        <v>168</v>
      </c>
      <c r="B659" t="s">
        <v>117</v>
      </c>
      <c r="C659" t="s">
        <v>158</v>
      </c>
      <c r="D659" t="s">
        <v>5</v>
      </c>
      <c r="E659" s="4"/>
      <c r="F659" s="4">
        <v>109.57606342600801</v>
      </c>
      <c r="G659" s="4">
        <v>109.19722488961</v>
      </c>
      <c r="H659" s="4">
        <v>129.300039787434</v>
      </c>
      <c r="I659" s="4">
        <v>140.37785999971501</v>
      </c>
      <c r="J659" s="4">
        <v>159.34355455000301</v>
      </c>
      <c r="K659" s="4">
        <v>189.32301304430999</v>
      </c>
      <c r="L659" s="4">
        <v>228.62928870608701</v>
      </c>
      <c r="M659" s="4">
        <v>270.21461578278303</v>
      </c>
      <c r="N659" s="4">
        <v>311.88554330322802</v>
      </c>
      <c r="O659" s="4">
        <v>355.71394251849301</v>
      </c>
      <c r="P659" s="4">
        <v>402.42183651105103</v>
      </c>
      <c r="Q659" s="4">
        <v>455.370600118727</v>
      </c>
      <c r="R659" s="4">
        <v>517.25152417559298</v>
      </c>
      <c r="S659" s="4">
        <v>586.57437596323405</v>
      </c>
      <c r="T659" s="4">
        <v>659.12235572261</v>
      </c>
      <c r="U659" s="4">
        <v>726.18180735776002</v>
      </c>
      <c r="V659" s="4">
        <v>793.37002908661498</v>
      </c>
      <c r="W659" s="4">
        <v>861.59925079420304</v>
      </c>
      <c r="X659" s="4"/>
      <c r="Y659" s="4"/>
      <c r="Z659" s="4"/>
      <c r="AA659" s="4"/>
      <c r="AB659" s="4"/>
      <c r="AC659" s="4"/>
      <c r="AD659" s="4"/>
      <c r="AE659" s="4"/>
    </row>
    <row r="660" spans="1:31" x14ac:dyDescent="0.35">
      <c r="A660" t="s">
        <v>168</v>
      </c>
      <c r="B660" t="s">
        <v>117</v>
      </c>
      <c r="C660" t="s">
        <v>158</v>
      </c>
      <c r="D660" t="s">
        <v>4</v>
      </c>
      <c r="E660" s="4"/>
      <c r="F660" s="4">
        <v>17.456750499999998</v>
      </c>
      <c r="G660" s="4">
        <v>17.480169499999999</v>
      </c>
      <c r="H660" s="4">
        <v>17.597264500000001</v>
      </c>
      <c r="I660" s="4">
        <v>17.4958715</v>
      </c>
      <c r="J660" s="4">
        <v>17.305017500000002</v>
      </c>
      <c r="K660" s="4">
        <v>16.905340500000001</v>
      </c>
      <c r="L660" s="4">
        <v>16.4302615</v>
      </c>
      <c r="M660" s="4">
        <v>16.168289000000001</v>
      </c>
      <c r="N660" s="4">
        <v>16.146682999999999</v>
      </c>
      <c r="O660" s="4">
        <v>16.198583500000002</v>
      </c>
      <c r="P660" s="4">
        <v>16.217114500000001</v>
      </c>
      <c r="Q660" s="4">
        <v>16.010673499999999</v>
      </c>
      <c r="R660" s="4">
        <v>15.5420905</v>
      </c>
      <c r="S660" s="4">
        <v>14.925302500000001</v>
      </c>
      <c r="T660" s="4">
        <v>14.2749065</v>
      </c>
      <c r="U660" s="4">
        <v>13.77403</v>
      </c>
      <c r="V660" s="4">
        <v>13.2684745</v>
      </c>
      <c r="W660" s="4">
        <v>12.7147975</v>
      </c>
      <c r="X660" s="4"/>
      <c r="Y660" s="4"/>
      <c r="Z660" s="4"/>
      <c r="AA660" s="4"/>
      <c r="AB660" s="4"/>
      <c r="AC660" s="4"/>
      <c r="AD660" s="4"/>
      <c r="AE660" s="4"/>
    </row>
    <row r="661" spans="1:31" x14ac:dyDescent="0.35">
      <c r="A661" t="s">
        <v>168</v>
      </c>
      <c r="B661" t="s">
        <v>117</v>
      </c>
      <c r="C661" t="s">
        <v>158</v>
      </c>
      <c r="D661" t="s">
        <v>3</v>
      </c>
      <c r="E661" s="4"/>
      <c r="F661" s="4">
        <v>57.438327399999999</v>
      </c>
      <c r="G661" s="4">
        <v>57.628355999999997</v>
      </c>
      <c r="H661" s="4">
        <v>58.578499000000001</v>
      </c>
      <c r="I661" s="4">
        <v>59.582816000000001</v>
      </c>
      <c r="J661" s="4">
        <v>60.782342</v>
      </c>
      <c r="K661" s="4">
        <v>62.171698999999997</v>
      </c>
      <c r="L661" s="4">
        <v>63.738365000000002</v>
      </c>
      <c r="M661" s="4">
        <v>65.452408000000005</v>
      </c>
      <c r="N661" s="4">
        <v>66.937911</v>
      </c>
      <c r="O661" s="4">
        <v>68.123886999999996</v>
      </c>
      <c r="P661" s="4">
        <v>68.876047999999898</v>
      </c>
      <c r="Q661" s="4">
        <v>69.289652000000004</v>
      </c>
      <c r="R661" s="4">
        <v>69.403994999999895</v>
      </c>
      <c r="S661" s="4">
        <v>69.211021000000002</v>
      </c>
      <c r="T661" s="4">
        <v>68.526914000000005</v>
      </c>
      <c r="U661" s="4">
        <v>67.420573000000005</v>
      </c>
      <c r="V661" s="4">
        <v>65.881327999999996</v>
      </c>
      <c r="W661" s="4">
        <v>63.837457000000001</v>
      </c>
      <c r="X661" s="4"/>
      <c r="Y661" s="4"/>
      <c r="Z661" s="4"/>
      <c r="AA661" s="4"/>
      <c r="AB661" s="4"/>
      <c r="AC661" s="4"/>
      <c r="AD661" s="4"/>
      <c r="AE661" s="4"/>
    </row>
    <row r="662" spans="1:31" x14ac:dyDescent="0.35">
      <c r="A662" t="s">
        <v>168</v>
      </c>
      <c r="B662" t="s">
        <v>117</v>
      </c>
      <c r="C662" t="s">
        <v>159</v>
      </c>
      <c r="D662" t="s">
        <v>0</v>
      </c>
      <c r="E662" s="4"/>
      <c r="F662" s="4">
        <v>4477.8108057649997</v>
      </c>
      <c r="G662" s="4">
        <v>4578.8346007549999</v>
      </c>
      <c r="H662" s="4">
        <v>5400.7472424850002</v>
      </c>
      <c r="I662" s="4">
        <v>6378.4467336730004</v>
      </c>
      <c r="J662" s="4">
        <v>7615.0290831740003</v>
      </c>
      <c r="K662" s="4">
        <v>9009.5666640990003</v>
      </c>
      <c r="L662" s="4">
        <v>10439.305750792</v>
      </c>
      <c r="M662" s="4">
        <v>11785.755299062001</v>
      </c>
      <c r="N662" s="4">
        <v>13119.750553233</v>
      </c>
      <c r="O662" s="4">
        <v>14501.795038447999</v>
      </c>
      <c r="P662" s="4">
        <v>15932.022414827001</v>
      </c>
      <c r="Q662" s="4">
        <v>17376.081589813999</v>
      </c>
      <c r="R662" s="4">
        <v>18821.547748172001</v>
      </c>
      <c r="S662" s="4">
        <v>20256.996470441001</v>
      </c>
      <c r="T662" s="4">
        <v>21692.906876919002</v>
      </c>
      <c r="U662" s="4">
        <v>23143.300220819001</v>
      </c>
      <c r="V662" s="4">
        <v>24614.067896368</v>
      </c>
      <c r="W662" s="4">
        <v>26100.009722391998</v>
      </c>
      <c r="X662" s="4"/>
      <c r="Y662" s="4"/>
      <c r="Z662" s="4"/>
      <c r="AA662" s="4"/>
      <c r="AB662" s="4"/>
      <c r="AC662" s="4"/>
      <c r="AD662" s="4"/>
      <c r="AE662" s="4"/>
    </row>
    <row r="663" spans="1:31" x14ac:dyDescent="0.35">
      <c r="A663" t="s">
        <v>168</v>
      </c>
      <c r="B663" t="s">
        <v>117</v>
      </c>
      <c r="C663" t="s">
        <v>159</v>
      </c>
      <c r="D663" t="s">
        <v>130</v>
      </c>
      <c r="E663" s="4"/>
      <c r="F663" s="4">
        <v>26.448353061760798</v>
      </c>
      <c r="G663" s="4">
        <v>27.2110950281185</v>
      </c>
      <c r="H663" s="4">
        <v>33.112066091743102</v>
      </c>
      <c r="I663" s="4">
        <v>38.403491559889403</v>
      </c>
      <c r="J663" s="4">
        <v>45.323318003259402</v>
      </c>
      <c r="K663" s="4">
        <v>53.2702012052711</v>
      </c>
      <c r="L663" s="4">
        <v>61.512518739520203</v>
      </c>
      <c r="M663" s="4">
        <v>69.433870118166993</v>
      </c>
      <c r="N663" s="4">
        <v>77.563640466637295</v>
      </c>
      <c r="O663" s="4">
        <v>86.381201648422405</v>
      </c>
      <c r="P663" s="4">
        <v>95.964372629363496</v>
      </c>
      <c r="Q663" s="4">
        <v>106.155136433301</v>
      </c>
      <c r="R663" s="4">
        <v>116.949182652489</v>
      </c>
      <c r="S663" s="4">
        <v>128.381154375048</v>
      </c>
      <c r="T663" s="4">
        <v>140.62533149525299</v>
      </c>
      <c r="U663" s="4">
        <v>153.87248888369299</v>
      </c>
      <c r="V663" s="4">
        <v>168.229477808865</v>
      </c>
      <c r="W663" s="4">
        <v>183.79474443832399</v>
      </c>
      <c r="X663" s="4"/>
      <c r="Y663" s="4"/>
      <c r="Z663" s="4"/>
      <c r="AA663" s="4"/>
      <c r="AB663" s="4"/>
      <c r="AC663" s="4"/>
      <c r="AD663" s="4"/>
      <c r="AE663" s="4"/>
    </row>
    <row r="664" spans="1:31" x14ac:dyDescent="0.35">
      <c r="A664" t="s">
        <v>168</v>
      </c>
      <c r="B664" t="s">
        <v>117</v>
      </c>
      <c r="C664" t="s">
        <v>159</v>
      </c>
      <c r="D664" t="s">
        <v>5</v>
      </c>
      <c r="E664" s="4"/>
      <c r="F664" s="4">
        <v>86.229621880062794</v>
      </c>
      <c r="G664" s="4">
        <v>88.765328573960602</v>
      </c>
      <c r="H664" s="4">
        <v>108.32672200752</v>
      </c>
      <c r="I664" s="4">
        <v>126.668048634058</v>
      </c>
      <c r="J664" s="4">
        <v>150.07431169284001</v>
      </c>
      <c r="K664" s="4">
        <v>178.160016788793</v>
      </c>
      <c r="L664" s="4">
        <v>209.68199688707301</v>
      </c>
      <c r="M664" s="4">
        <v>244.749375229317</v>
      </c>
      <c r="N664" s="4">
        <v>283.92460784380501</v>
      </c>
      <c r="O664" s="4">
        <v>325.56441401880801</v>
      </c>
      <c r="P664" s="4">
        <v>369.973572298747</v>
      </c>
      <c r="Q664" s="4">
        <v>416.99688068616001</v>
      </c>
      <c r="R664" s="4">
        <v>472.51863482032599</v>
      </c>
      <c r="S664" s="4">
        <v>540.44243749416603</v>
      </c>
      <c r="T664" s="4">
        <v>620.37075082606202</v>
      </c>
      <c r="U664" s="4">
        <v>700.53893461132304</v>
      </c>
      <c r="V664" s="4">
        <v>786.17449848311298</v>
      </c>
      <c r="W664" s="4">
        <v>879.87631818079001</v>
      </c>
      <c r="X664" s="4"/>
      <c r="Y664" s="4"/>
      <c r="Z664" s="4"/>
      <c r="AA664" s="4"/>
      <c r="AB664" s="4"/>
      <c r="AC664" s="4"/>
      <c r="AD664" s="4"/>
      <c r="AE664" s="4"/>
    </row>
    <row r="665" spans="1:31" x14ac:dyDescent="0.35">
      <c r="A665" t="s">
        <v>168</v>
      </c>
      <c r="B665" t="s">
        <v>117</v>
      </c>
      <c r="C665" t="s">
        <v>159</v>
      </c>
      <c r="D665" t="s">
        <v>4</v>
      </c>
      <c r="E665" s="4"/>
      <c r="F665" s="4">
        <v>51.928916167499999</v>
      </c>
      <c r="G665" s="4">
        <v>51.583593215</v>
      </c>
      <c r="H665" s="4">
        <v>49.856094067999997</v>
      </c>
      <c r="I665" s="4">
        <v>50.355609030499998</v>
      </c>
      <c r="J665" s="4">
        <v>50.741722532499999</v>
      </c>
      <c r="K665" s="4">
        <v>50.5700820335</v>
      </c>
      <c r="L665" s="4">
        <v>49.7863712945</v>
      </c>
      <c r="M665" s="4">
        <v>48.1543835935</v>
      </c>
      <c r="N665" s="4">
        <v>46.208571538999998</v>
      </c>
      <c r="O665" s="4">
        <v>44.543550873500003</v>
      </c>
      <c r="P665" s="4">
        <v>43.062595838500002</v>
      </c>
      <c r="Q665" s="4">
        <v>41.669572111000001</v>
      </c>
      <c r="R665" s="4">
        <v>39.8323925475</v>
      </c>
      <c r="S665" s="4">
        <v>37.482246146999998</v>
      </c>
      <c r="T665" s="4">
        <v>34.967649342000001</v>
      </c>
      <c r="U665" s="4">
        <v>33.036422498999997</v>
      </c>
      <c r="V665" s="4">
        <v>31.3086572305</v>
      </c>
      <c r="W665" s="4">
        <v>29.663271056500001</v>
      </c>
      <c r="X665" s="4"/>
      <c r="Y665" s="4"/>
      <c r="Z665" s="4"/>
      <c r="AA665" s="4"/>
      <c r="AB665" s="4"/>
      <c r="AC665" s="4"/>
      <c r="AD665" s="4"/>
      <c r="AE665" s="4"/>
    </row>
    <row r="666" spans="1:31" x14ac:dyDescent="0.35">
      <c r="A666" t="s">
        <v>168</v>
      </c>
      <c r="B666" t="s">
        <v>117</v>
      </c>
      <c r="C666" t="s">
        <v>159</v>
      </c>
      <c r="D666" t="s">
        <v>3</v>
      </c>
      <c r="E666" s="4"/>
      <c r="F666" s="4">
        <v>169.30395610299999</v>
      </c>
      <c r="G666" s="4">
        <v>168.270868777</v>
      </c>
      <c r="H666" s="4">
        <v>163.10511181999999</v>
      </c>
      <c r="I666" s="4">
        <v>166.090281758</v>
      </c>
      <c r="J666" s="4">
        <v>168.01570182099999</v>
      </c>
      <c r="K666" s="4">
        <v>169.12957826799999</v>
      </c>
      <c r="L666" s="4">
        <v>169.71026328799999</v>
      </c>
      <c r="M666" s="4">
        <v>169.740722777</v>
      </c>
      <c r="N666" s="4">
        <v>169.14820493600001</v>
      </c>
      <c r="O666" s="4">
        <v>167.881376523</v>
      </c>
      <c r="P666" s="4">
        <v>166.02017997199999</v>
      </c>
      <c r="Q666" s="4">
        <v>163.685735553</v>
      </c>
      <c r="R666" s="4">
        <v>160.93783061400001</v>
      </c>
      <c r="S666" s="4">
        <v>157.78792899199999</v>
      </c>
      <c r="T666" s="4">
        <v>154.26030748700001</v>
      </c>
      <c r="U666" s="4">
        <v>150.405705326</v>
      </c>
      <c r="V666" s="4">
        <v>146.31245496899999</v>
      </c>
      <c r="W666" s="4">
        <v>142.00628969100001</v>
      </c>
      <c r="X666" s="4"/>
      <c r="Y666" s="4"/>
      <c r="Z666" s="4"/>
      <c r="AA666" s="4"/>
      <c r="AB666" s="4"/>
      <c r="AC666" s="4"/>
      <c r="AD666" s="4"/>
      <c r="AE666" s="4"/>
    </row>
    <row r="667" spans="1:31" x14ac:dyDescent="0.35">
      <c r="A667" t="s">
        <v>168</v>
      </c>
      <c r="B667" t="s">
        <v>117</v>
      </c>
      <c r="C667" t="s">
        <v>160</v>
      </c>
      <c r="D667" t="s">
        <v>0</v>
      </c>
      <c r="E667" s="4"/>
      <c r="F667" s="4">
        <v>2834.6095949529999</v>
      </c>
      <c r="G667" s="4">
        <v>2842.44352828</v>
      </c>
      <c r="H667" s="4">
        <v>3211.3080289</v>
      </c>
      <c r="I667" s="4">
        <v>3518.0241289000001</v>
      </c>
      <c r="J667" s="4">
        <v>3899.96382593</v>
      </c>
      <c r="K667" s="4">
        <v>4398.0961932500004</v>
      </c>
      <c r="L667" s="4">
        <v>4985.0537777</v>
      </c>
      <c r="M667" s="4">
        <v>5611.7148090700002</v>
      </c>
      <c r="N667" s="4">
        <v>6278.4831090199996</v>
      </c>
      <c r="O667" s="4">
        <v>7002.7447200300003</v>
      </c>
      <c r="P667" s="4">
        <v>7787.3133723000001</v>
      </c>
      <c r="Q667" s="4">
        <v>8617.4529258999992</v>
      </c>
      <c r="R667" s="4">
        <v>9487.4550897000008</v>
      </c>
      <c r="S667" s="4">
        <v>10392.929491000001</v>
      </c>
      <c r="T667" s="4">
        <v>11325.946604000001</v>
      </c>
      <c r="U667" s="4">
        <v>12259.083487399999</v>
      </c>
      <c r="V667" s="4">
        <v>13188.393800399999</v>
      </c>
      <c r="W667" s="4">
        <v>14091.4238738</v>
      </c>
      <c r="X667" s="4"/>
      <c r="Y667" s="4"/>
      <c r="Z667" s="4"/>
      <c r="AA667" s="4"/>
      <c r="AB667" s="4"/>
      <c r="AC667" s="4"/>
      <c r="AD667" s="4"/>
      <c r="AE667" s="4"/>
    </row>
    <row r="668" spans="1:31" x14ac:dyDescent="0.35">
      <c r="A668" t="s">
        <v>168</v>
      </c>
      <c r="B668" t="s">
        <v>117</v>
      </c>
      <c r="C668" t="s">
        <v>160</v>
      </c>
      <c r="D668" t="s">
        <v>130</v>
      </c>
      <c r="E668" s="4"/>
      <c r="F668" s="4">
        <v>43.286710982456498</v>
      </c>
      <c r="G668" s="4">
        <v>43.272911461121197</v>
      </c>
      <c r="H668" s="4">
        <v>48.150734439458397</v>
      </c>
      <c r="I668" s="4">
        <v>51.900017224845499</v>
      </c>
      <c r="J668" s="4">
        <v>56.511174143309397</v>
      </c>
      <c r="K668" s="4">
        <v>62.567058234942003</v>
      </c>
      <c r="L668" s="4">
        <v>69.678539154097805</v>
      </c>
      <c r="M668" s="4">
        <v>77.207578297780699</v>
      </c>
      <c r="N668" s="4">
        <v>85.285519749598606</v>
      </c>
      <c r="O668" s="4">
        <v>94.101111800888603</v>
      </c>
      <c r="P668" s="4">
        <v>103.674171450247</v>
      </c>
      <c r="Q668" s="4">
        <v>113.768856076638</v>
      </c>
      <c r="R668" s="4">
        <v>124.362073967844</v>
      </c>
      <c r="S668" s="4">
        <v>135.54879038643301</v>
      </c>
      <c r="T668" s="4">
        <v>147.49306632164999</v>
      </c>
      <c r="U668" s="4">
        <v>160.40535248302899</v>
      </c>
      <c r="V668" s="4">
        <v>174.276288418153</v>
      </c>
      <c r="W668" s="4">
        <v>188.967502190716</v>
      </c>
      <c r="X668" s="4"/>
      <c r="Y668" s="4"/>
      <c r="Z668" s="4"/>
      <c r="AA668" s="4"/>
      <c r="AB668" s="4"/>
      <c r="AC668" s="4"/>
      <c r="AD668" s="4"/>
      <c r="AE668" s="4"/>
    </row>
    <row r="669" spans="1:31" x14ac:dyDescent="0.35">
      <c r="A669" t="s">
        <v>168</v>
      </c>
      <c r="B669" t="s">
        <v>117</v>
      </c>
      <c r="C669" t="s">
        <v>160</v>
      </c>
      <c r="D669" t="s">
        <v>5</v>
      </c>
      <c r="E669" s="4"/>
      <c r="F669" s="4">
        <v>154.37703982604401</v>
      </c>
      <c r="G669" s="4">
        <v>154.83972949116</v>
      </c>
      <c r="H669" s="4">
        <v>175.16263001441399</v>
      </c>
      <c r="I669" s="4">
        <v>191.78469397571101</v>
      </c>
      <c r="J669" s="4">
        <v>212.523218223279</v>
      </c>
      <c r="K669" s="4">
        <v>240.39236955391701</v>
      </c>
      <c r="L669" s="4">
        <v>271.468790727027</v>
      </c>
      <c r="M669" s="4">
        <v>305.96755178812401</v>
      </c>
      <c r="N669" s="4">
        <v>341.49747336035898</v>
      </c>
      <c r="O669" s="4">
        <v>377.693163623994</v>
      </c>
      <c r="P669" s="4">
        <v>418.996490804823</v>
      </c>
      <c r="Q669" s="4">
        <v>469.15159394859398</v>
      </c>
      <c r="R669" s="4">
        <v>528.26955045910995</v>
      </c>
      <c r="S669" s="4">
        <v>596.41649945751601</v>
      </c>
      <c r="T669" s="4">
        <v>669.21578997201402</v>
      </c>
      <c r="U669" s="4">
        <v>743.09050126413501</v>
      </c>
      <c r="V669" s="4">
        <v>820.20897989193202</v>
      </c>
      <c r="W669" s="4">
        <v>902.22839653166704</v>
      </c>
      <c r="X669" s="4"/>
      <c r="Y669" s="4"/>
      <c r="Z669" s="4"/>
      <c r="AA669" s="4"/>
      <c r="AB669" s="4"/>
      <c r="AC669" s="4"/>
      <c r="AD669" s="4"/>
      <c r="AE669" s="4"/>
    </row>
    <row r="670" spans="1:31" x14ac:dyDescent="0.35">
      <c r="A670" t="s">
        <v>168</v>
      </c>
      <c r="B670" t="s">
        <v>117</v>
      </c>
      <c r="C670" t="s">
        <v>160</v>
      </c>
      <c r="D670" t="s">
        <v>4</v>
      </c>
      <c r="E670" s="4"/>
      <c r="F670" s="4">
        <v>18.36160091</v>
      </c>
      <c r="G670" s="4">
        <v>18.357326879999999</v>
      </c>
      <c r="H670" s="4">
        <v>18.333294200000001</v>
      </c>
      <c r="I670" s="4">
        <v>18.3436126</v>
      </c>
      <c r="J670" s="4">
        <v>18.350765899999999</v>
      </c>
      <c r="K670" s="4">
        <v>18.295490000000001</v>
      </c>
      <c r="L670" s="4">
        <v>18.363266599999999</v>
      </c>
      <c r="M670" s="4">
        <v>18.340882149999999</v>
      </c>
      <c r="N670" s="4">
        <v>18.38515245</v>
      </c>
      <c r="O670" s="4">
        <v>18.540829949999999</v>
      </c>
      <c r="P670" s="4">
        <v>18.585629099999998</v>
      </c>
      <c r="Q670" s="4">
        <v>18.368162949999999</v>
      </c>
      <c r="R670" s="4">
        <v>17.959496399999999</v>
      </c>
      <c r="S670" s="4">
        <v>17.425623705</v>
      </c>
      <c r="T670" s="4">
        <v>16.924207070000001</v>
      </c>
      <c r="U670" s="4">
        <v>16.497429945</v>
      </c>
      <c r="V670" s="4">
        <v>16.079309205000001</v>
      </c>
      <c r="W670" s="4">
        <v>15.618466375000001</v>
      </c>
      <c r="X670" s="4"/>
      <c r="Y670" s="4"/>
      <c r="Z670" s="4"/>
      <c r="AA670" s="4"/>
      <c r="AB670" s="4"/>
      <c r="AC670" s="4"/>
      <c r="AD670" s="4"/>
      <c r="AE670" s="4"/>
    </row>
    <row r="671" spans="1:31" x14ac:dyDescent="0.35">
      <c r="A671" t="s">
        <v>168</v>
      </c>
      <c r="B671" t="s">
        <v>117</v>
      </c>
      <c r="C671" t="s">
        <v>160</v>
      </c>
      <c r="D671" t="s">
        <v>3</v>
      </c>
      <c r="E671" s="4"/>
      <c r="F671" s="4">
        <v>65.484522400000003</v>
      </c>
      <c r="G671" s="4">
        <v>65.686440599999997</v>
      </c>
      <c r="H671" s="4">
        <v>66.692815100000004</v>
      </c>
      <c r="I671" s="4">
        <v>67.7846428</v>
      </c>
      <c r="J671" s="4">
        <v>69.012259700000101</v>
      </c>
      <c r="K671" s="4">
        <v>70.294118299999994</v>
      </c>
      <c r="L671" s="4">
        <v>71.543603500000003</v>
      </c>
      <c r="M671" s="4">
        <v>72.683471400000002</v>
      </c>
      <c r="N671" s="4">
        <v>73.617222799999993</v>
      </c>
      <c r="O671" s="4">
        <v>74.417236799999998</v>
      </c>
      <c r="P671" s="4">
        <v>75.113340800000003</v>
      </c>
      <c r="Q671" s="4">
        <v>75.745271799999998</v>
      </c>
      <c r="R671" s="4">
        <v>76.288974500000094</v>
      </c>
      <c r="S671" s="4">
        <v>76.672978499999999</v>
      </c>
      <c r="T671" s="4">
        <v>76.789688400000003</v>
      </c>
      <c r="U671" s="4">
        <v>76.425651000000101</v>
      </c>
      <c r="V671" s="4">
        <v>75.675204699999995</v>
      </c>
      <c r="W671" s="4">
        <v>74.570620399999896</v>
      </c>
      <c r="X671" s="4"/>
      <c r="Y671" s="4"/>
      <c r="Z671" s="4"/>
      <c r="AA671" s="4"/>
      <c r="AB671" s="4"/>
      <c r="AC671" s="4"/>
      <c r="AD671" s="4"/>
      <c r="AE671" s="4"/>
    </row>
    <row r="672" spans="1:31" x14ac:dyDescent="0.35">
      <c r="A672" t="s">
        <v>168</v>
      </c>
      <c r="B672" t="s">
        <v>117</v>
      </c>
      <c r="C672" t="s">
        <v>144</v>
      </c>
      <c r="D672" t="s">
        <v>0</v>
      </c>
      <c r="E672" s="4"/>
      <c r="F672" s="4">
        <v>3976.0859999999998</v>
      </c>
      <c r="G672" s="4">
        <v>3998.7</v>
      </c>
      <c r="H672" s="4">
        <v>4276.21</v>
      </c>
      <c r="I672" s="4">
        <v>4519.25</v>
      </c>
      <c r="J672" s="4">
        <v>4918.4399999999996</v>
      </c>
      <c r="K672" s="4">
        <v>5525.58</v>
      </c>
      <c r="L672" s="4">
        <v>6271.27</v>
      </c>
      <c r="M672" s="4">
        <v>7035.92</v>
      </c>
      <c r="N672" s="4">
        <v>7813.5</v>
      </c>
      <c r="O672" s="4">
        <v>8622.07</v>
      </c>
      <c r="P672" s="4">
        <v>9466.92</v>
      </c>
      <c r="Q672" s="4">
        <v>10340.5</v>
      </c>
      <c r="R672" s="4">
        <v>11233.8</v>
      </c>
      <c r="S672" s="4">
        <v>12113.3</v>
      </c>
      <c r="T672" s="4">
        <v>12934.6</v>
      </c>
      <c r="U672" s="4">
        <v>13645.9</v>
      </c>
      <c r="V672" s="4">
        <v>14213</v>
      </c>
      <c r="W672" s="4">
        <v>14640.1</v>
      </c>
      <c r="X672" s="4"/>
      <c r="Y672" s="4"/>
      <c r="Z672" s="4"/>
      <c r="AA672" s="4"/>
      <c r="AB672" s="4"/>
      <c r="AC672" s="4"/>
      <c r="AD672" s="4"/>
      <c r="AE672" s="4"/>
    </row>
    <row r="673" spans="1:31" x14ac:dyDescent="0.35">
      <c r="A673" t="s">
        <v>168</v>
      </c>
      <c r="B673" t="s">
        <v>117</v>
      </c>
      <c r="C673" t="s">
        <v>144</v>
      </c>
      <c r="D673" t="s">
        <v>130</v>
      </c>
      <c r="E673" s="4"/>
      <c r="F673" s="4">
        <v>47.874222438784997</v>
      </c>
      <c r="G673" s="4">
        <v>48.0222499849041</v>
      </c>
      <c r="H673" s="4">
        <v>50.700750504990701</v>
      </c>
      <c r="I673" s="4">
        <v>53.353225898308096</v>
      </c>
      <c r="J673" s="4">
        <v>57.751637056081599</v>
      </c>
      <c r="K673" s="4">
        <v>64.423461506242006</v>
      </c>
      <c r="L673" s="4">
        <v>72.445383776962004</v>
      </c>
      <c r="M673" s="4">
        <v>80.487238400774501</v>
      </c>
      <c r="N673" s="4">
        <v>88.675744788584893</v>
      </c>
      <c r="O673" s="4">
        <v>97.359134039652204</v>
      </c>
      <c r="P673" s="4">
        <v>106.730907934597</v>
      </c>
      <c r="Q673" s="4">
        <v>116.53748836484699</v>
      </c>
      <c r="R673" s="4">
        <v>126.62400944875</v>
      </c>
      <c r="S673" s="4">
        <v>136.86707002339301</v>
      </c>
      <c r="T673" s="4">
        <v>147.25236799034599</v>
      </c>
      <c r="U673" s="4">
        <v>157.88132857729801</v>
      </c>
      <c r="V673" s="4">
        <v>168.81972892941701</v>
      </c>
      <c r="W673" s="4">
        <v>179.98348711960799</v>
      </c>
      <c r="X673" s="4"/>
      <c r="Y673" s="4"/>
      <c r="Z673" s="4"/>
      <c r="AA673" s="4"/>
      <c r="AB673" s="4"/>
      <c r="AC673" s="4"/>
      <c r="AD673" s="4"/>
      <c r="AE673" s="4"/>
    </row>
    <row r="674" spans="1:31" x14ac:dyDescent="0.35">
      <c r="A674" t="s">
        <v>168</v>
      </c>
      <c r="B674" t="s">
        <v>117</v>
      </c>
      <c r="C674" t="s">
        <v>144</v>
      </c>
      <c r="D674" t="s">
        <v>5</v>
      </c>
      <c r="E674" s="4"/>
      <c r="F674" s="4">
        <v>159.96290936242201</v>
      </c>
      <c r="G674" s="4">
        <v>161.28831883256399</v>
      </c>
      <c r="H674" s="4">
        <v>174.738956660247</v>
      </c>
      <c r="I674" s="4">
        <v>192.64087352752099</v>
      </c>
      <c r="J674" s="4">
        <v>216.70063454385499</v>
      </c>
      <c r="K674" s="4">
        <v>244.147983923803</v>
      </c>
      <c r="L674" s="4">
        <v>275.47137960876103</v>
      </c>
      <c r="M674" s="4">
        <v>311.65126553290901</v>
      </c>
      <c r="N674" s="4">
        <v>352.21622826298199</v>
      </c>
      <c r="O674" s="4">
        <v>394.51977045285503</v>
      </c>
      <c r="P674" s="4">
        <v>440.29515605193097</v>
      </c>
      <c r="Q674" s="4">
        <v>488.94765749246102</v>
      </c>
      <c r="R674" s="4">
        <v>544.83526236207899</v>
      </c>
      <c r="S674" s="4">
        <v>611.13382268234602</v>
      </c>
      <c r="T674" s="4">
        <v>689.33753972806801</v>
      </c>
      <c r="U674" s="4">
        <v>766.83518601214098</v>
      </c>
      <c r="V674" s="4">
        <v>843.12032824330004</v>
      </c>
      <c r="W674" s="4">
        <v>918.08732236362403</v>
      </c>
      <c r="X674" s="4"/>
      <c r="Y674" s="4"/>
      <c r="Z674" s="4"/>
      <c r="AA674" s="4"/>
      <c r="AB674" s="4"/>
      <c r="AC674" s="4"/>
      <c r="AD674" s="4"/>
      <c r="AE674" s="4"/>
    </row>
    <row r="675" spans="1:31" x14ac:dyDescent="0.35">
      <c r="A675" t="s">
        <v>168</v>
      </c>
      <c r="B675" t="s">
        <v>117</v>
      </c>
      <c r="C675" t="s">
        <v>144</v>
      </c>
      <c r="D675" t="s">
        <v>4</v>
      </c>
      <c r="E675" s="4"/>
      <c r="F675" s="4">
        <v>24.8562996</v>
      </c>
      <c r="G675" s="4">
        <v>24.792248000000001</v>
      </c>
      <c r="H675" s="4">
        <v>24.471990000000002</v>
      </c>
      <c r="I675" s="4">
        <v>23.459455500000001</v>
      </c>
      <c r="J675" s="4">
        <v>22.696933999999999</v>
      </c>
      <c r="K675" s="4">
        <v>22.6320935</v>
      </c>
      <c r="L675" s="4">
        <v>22.7655955</v>
      </c>
      <c r="M675" s="4">
        <v>22.576260000000001</v>
      </c>
      <c r="N675" s="4">
        <v>22.183816</v>
      </c>
      <c r="O675" s="4">
        <v>21.854595499999999</v>
      </c>
      <c r="P675" s="4">
        <v>21.501304000000001</v>
      </c>
      <c r="Q675" s="4">
        <v>21.148480500000002</v>
      </c>
      <c r="R675" s="4">
        <v>20.618709500000001</v>
      </c>
      <c r="S675" s="4">
        <v>19.821027000000001</v>
      </c>
      <c r="T675" s="4">
        <v>18.763812000000001</v>
      </c>
      <c r="U675" s="4">
        <v>17.795088499999999</v>
      </c>
      <c r="V675" s="4">
        <v>16.8576175</v>
      </c>
      <c r="W675" s="4">
        <v>15.9463045</v>
      </c>
      <c r="X675" s="4"/>
      <c r="Y675" s="4"/>
      <c r="Z675" s="4"/>
      <c r="AA675" s="4"/>
      <c r="AB675" s="4"/>
      <c r="AC675" s="4"/>
      <c r="AD675" s="4"/>
      <c r="AE675" s="4"/>
    </row>
    <row r="676" spans="1:31" x14ac:dyDescent="0.35">
      <c r="A676" t="s">
        <v>168</v>
      </c>
      <c r="B676" t="s">
        <v>117</v>
      </c>
      <c r="C676" t="s">
        <v>144</v>
      </c>
      <c r="D676" t="s">
        <v>3</v>
      </c>
      <c r="E676" s="4"/>
      <c r="F676" s="4">
        <v>83.052753600000003</v>
      </c>
      <c r="G676" s="4">
        <v>83.267651999999998</v>
      </c>
      <c r="H676" s="4">
        <v>84.342144000000005</v>
      </c>
      <c r="I676" s="4">
        <v>84.704344000000006</v>
      </c>
      <c r="J676" s="4">
        <v>85.165378000000004</v>
      </c>
      <c r="K676" s="4">
        <v>85.769684999999996</v>
      </c>
      <c r="L676" s="4">
        <v>86.565488000000002</v>
      </c>
      <c r="M676" s="4">
        <v>87.416590999999997</v>
      </c>
      <c r="N676" s="4">
        <v>88.113158999999996</v>
      </c>
      <c r="O676" s="4">
        <v>88.559436000000005</v>
      </c>
      <c r="P676" s="4">
        <v>88.698954999999998</v>
      </c>
      <c r="Q676" s="4">
        <v>88.731104000000002</v>
      </c>
      <c r="R676" s="4">
        <v>88.717771999999897</v>
      </c>
      <c r="S676" s="4">
        <v>88.504123000000007</v>
      </c>
      <c r="T676" s="4">
        <v>87.839674000000102</v>
      </c>
      <c r="U676" s="4">
        <v>86.431372999999994</v>
      </c>
      <c r="V676" s="4">
        <v>84.190397000000004</v>
      </c>
      <c r="W676" s="4">
        <v>81.341351000000103</v>
      </c>
      <c r="X676" s="4"/>
      <c r="Y676" s="4"/>
      <c r="Z676" s="4"/>
      <c r="AA676" s="4"/>
      <c r="AB676" s="4"/>
      <c r="AC676" s="4"/>
      <c r="AD676" s="4"/>
      <c r="AE676" s="4"/>
    </row>
    <row r="677" spans="1:31" x14ac:dyDescent="0.35">
      <c r="A677" t="s">
        <v>168</v>
      </c>
      <c r="B677" t="s">
        <v>117</v>
      </c>
      <c r="C677" t="s">
        <v>93</v>
      </c>
      <c r="D677" t="s">
        <v>0</v>
      </c>
      <c r="E677" s="4"/>
      <c r="F677" s="4">
        <v>8195.4840000000004</v>
      </c>
      <c r="G677" s="4">
        <v>8503.83</v>
      </c>
      <c r="H677" s="4">
        <v>11852.9</v>
      </c>
      <c r="I677" s="4">
        <v>15820.4</v>
      </c>
      <c r="J677" s="4">
        <v>20973.7</v>
      </c>
      <c r="K677" s="4">
        <v>27661.599999999999</v>
      </c>
      <c r="L677" s="4">
        <v>35585.4</v>
      </c>
      <c r="M677" s="4">
        <v>44006.6</v>
      </c>
      <c r="N677" s="4">
        <v>52946.7</v>
      </c>
      <c r="O677" s="4">
        <v>62561.4</v>
      </c>
      <c r="P677" s="4">
        <v>72829.8</v>
      </c>
      <c r="Q677" s="4">
        <v>83348.3</v>
      </c>
      <c r="R677" s="4">
        <v>93927.4</v>
      </c>
      <c r="S677" s="4">
        <v>104164</v>
      </c>
      <c r="T677" s="4">
        <v>113857</v>
      </c>
      <c r="U677" s="4">
        <v>122917</v>
      </c>
      <c r="V677" s="4">
        <v>131241</v>
      </c>
      <c r="W677" s="4">
        <v>138765</v>
      </c>
      <c r="X677" s="4"/>
      <c r="Y677" s="4"/>
      <c r="Z677" s="4"/>
      <c r="AA677" s="4"/>
      <c r="AB677" s="4"/>
      <c r="AC677" s="4"/>
      <c r="AD677" s="4"/>
      <c r="AE677" s="4"/>
    </row>
    <row r="678" spans="1:31" x14ac:dyDescent="0.35">
      <c r="A678" t="s">
        <v>168</v>
      </c>
      <c r="B678" t="s">
        <v>117</v>
      </c>
      <c r="C678" t="s">
        <v>93</v>
      </c>
      <c r="D678" t="s">
        <v>130</v>
      </c>
      <c r="E678" s="4"/>
      <c r="F678" s="4">
        <v>5.9385822811530096</v>
      </c>
      <c r="G678" s="4">
        <v>6.1180112243778497</v>
      </c>
      <c r="H678" s="4">
        <v>8.2334909931999896</v>
      </c>
      <c r="I678" s="4">
        <v>10.6554412361512</v>
      </c>
      <c r="J678" s="4">
        <v>13.828428273271999</v>
      </c>
      <c r="K678" s="4">
        <v>18.014805350577198</v>
      </c>
      <c r="L678" s="4">
        <v>23.046892621652098</v>
      </c>
      <c r="M678" s="4">
        <v>28.539857790602099</v>
      </c>
      <c r="N678" s="4">
        <v>34.583729403767499</v>
      </c>
      <c r="O678" s="4">
        <v>41.391872619330798</v>
      </c>
      <c r="P678" s="4">
        <v>49.072593258257399</v>
      </c>
      <c r="Q678" s="4">
        <v>57.478082342996899</v>
      </c>
      <c r="R678" s="4">
        <v>66.644337322065098</v>
      </c>
      <c r="S678" s="4">
        <v>76.456180603385803</v>
      </c>
      <c r="T678" s="4">
        <v>86.910066948612993</v>
      </c>
      <c r="U678" s="4">
        <v>98.047509603306807</v>
      </c>
      <c r="V678" s="4">
        <v>109.89826613141901</v>
      </c>
      <c r="W678" s="4">
        <v>122.481996033654</v>
      </c>
      <c r="X678" s="4"/>
      <c r="Y678" s="4"/>
      <c r="Z678" s="4"/>
      <c r="AA678" s="4"/>
      <c r="AB678" s="4"/>
      <c r="AC678" s="4"/>
      <c r="AD678" s="4"/>
      <c r="AE678" s="4"/>
    </row>
    <row r="679" spans="1:31" x14ac:dyDescent="0.35">
      <c r="A679" t="s">
        <v>168</v>
      </c>
      <c r="B679" t="s">
        <v>117</v>
      </c>
      <c r="C679" t="s">
        <v>93</v>
      </c>
      <c r="D679" t="s">
        <v>5</v>
      </c>
      <c r="E679" s="4"/>
      <c r="F679" s="4">
        <v>20.486629541796798</v>
      </c>
      <c r="G679" s="4">
        <v>20.956002961937902</v>
      </c>
      <c r="H679" s="4">
        <v>27.2754039596079</v>
      </c>
      <c r="I679" s="4">
        <v>34.2542102410289</v>
      </c>
      <c r="J679" s="4">
        <v>43.396916957523601</v>
      </c>
      <c r="K679" s="4">
        <v>55.7342362020621</v>
      </c>
      <c r="L679" s="4">
        <v>70.902777574379996</v>
      </c>
      <c r="M679" s="4">
        <v>88.514643065223794</v>
      </c>
      <c r="N679" s="4">
        <v>109.40982804399</v>
      </c>
      <c r="O679" s="4">
        <v>134.667670079083</v>
      </c>
      <c r="P679" s="4">
        <v>165.782313212107</v>
      </c>
      <c r="Q679" s="4">
        <v>203.46296613060599</v>
      </c>
      <c r="R679" s="4">
        <v>248.151604436735</v>
      </c>
      <c r="S679" s="4">
        <v>300.78794478047399</v>
      </c>
      <c r="T679" s="4">
        <v>362.01454683743202</v>
      </c>
      <c r="U679" s="4">
        <v>428.11742638562401</v>
      </c>
      <c r="V679" s="4">
        <v>500.57726046676203</v>
      </c>
      <c r="W679" s="4">
        <v>579.39743877229603</v>
      </c>
      <c r="X679" s="4"/>
      <c r="Y679" s="4"/>
      <c r="Z679" s="4"/>
      <c r="AA679" s="4"/>
      <c r="AB679" s="4"/>
      <c r="AC679" s="4"/>
      <c r="AD679" s="4"/>
      <c r="AE679" s="4"/>
    </row>
    <row r="680" spans="1:31" x14ac:dyDescent="0.35">
      <c r="A680" t="s">
        <v>168</v>
      </c>
      <c r="B680" t="s">
        <v>117</v>
      </c>
      <c r="C680" t="s">
        <v>93</v>
      </c>
      <c r="D680" t="s">
        <v>4</v>
      </c>
      <c r="E680" s="4"/>
      <c r="F680" s="4">
        <v>400.0406208</v>
      </c>
      <c r="G680" s="4">
        <v>405.7944645</v>
      </c>
      <c r="H680" s="4">
        <v>434.56368300000003</v>
      </c>
      <c r="I680" s="4">
        <v>461.85271499999999</v>
      </c>
      <c r="J680" s="4">
        <v>483.29930949999999</v>
      </c>
      <c r="K680" s="4">
        <v>496.31253400000003</v>
      </c>
      <c r="L680" s="4">
        <v>501.89006999999998</v>
      </c>
      <c r="M680" s="4">
        <v>497.16745700000001</v>
      </c>
      <c r="N680" s="4">
        <v>483.93001750000002</v>
      </c>
      <c r="O680" s="4">
        <v>464.56139000000002</v>
      </c>
      <c r="P680" s="4">
        <v>439.30983099999997</v>
      </c>
      <c r="Q680" s="4">
        <v>409.6485055</v>
      </c>
      <c r="R680" s="4">
        <v>378.50813099999999</v>
      </c>
      <c r="S680" s="4">
        <v>346.30377249999998</v>
      </c>
      <c r="T680" s="4">
        <v>314.50946099999999</v>
      </c>
      <c r="U680" s="4">
        <v>287.11048049999999</v>
      </c>
      <c r="V680" s="4">
        <v>262.17930849999999</v>
      </c>
      <c r="W680" s="4">
        <v>239.49881500000001</v>
      </c>
      <c r="X680" s="4"/>
      <c r="Y680" s="4"/>
      <c r="Z680" s="4"/>
      <c r="AA680" s="4"/>
      <c r="AB680" s="4"/>
      <c r="AC680" s="4"/>
      <c r="AD680" s="4"/>
      <c r="AE680" s="4"/>
    </row>
    <row r="681" spans="1:31" x14ac:dyDescent="0.35">
      <c r="A681" t="s">
        <v>168</v>
      </c>
      <c r="B681" t="s">
        <v>117</v>
      </c>
      <c r="C681" t="s">
        <v>93</v>
      </c>
      <c r="D681" t="s">
        <v>3</v>
      </c>
      <c r="E681" s="4"/>
      <c r="F681" s="4">
        <v>1380.0404897999999</v>
      </c>
      <c r="G681" s="4">
        <v>1389.966394</v>
      </c>
      <c r="H681" s="4">
        <v>1439.5959150000001</v>
      </c>
      <c r="I681" s="4">
        <v>1484.725001</v>
      </c>
      <c r="J681" s="4">
        <v>1516.708883</v>
      </c>
      <c r="K681" s="4">
        <v>1535.492583</v>
      </c>
      <c r="L681" s="4">
        <v>1544.0432940000001</v>
      </c>
      <c r="M681" s="4">
        <v>1541.9348030000001</v>
      </c>
      <c r="N681" s="4">
        <v>1530.9713819999999</v>
      </c>
      <c r="O681" s="4">
        <v>1511.441644</v>
      </c>
      <c r="P681" s="4">
        <v>1484.1237269999999</v>
      </c>
      <c r="Q681" s="4">
        <v>1450.0883920000001</v>
      </c>
      <c r="R681" s="4">
        <v>1409.383059</v>
      </c>
      <c r="S681" s="4">
        <v>1362.401302</v>
      </c>
      <c r="T681" s="4">
        <v>1310.0553709999999</v>
      </c>
      <c r="U681" s="4">
        <v>1253.647344</v>
      </c>
      <c r="V681" s="4">
        <v>1194.2044639999999</v>
      </c>
      <c r="W681" s="4">
        <v>1132.94202</v>
      </c>
      <c r="X681" s="4"/>
      <c r="Y681" s="4"/>
      <c r="Z681" s="4"/>
      <c r="AA681" s="4"/>
      <c r="AB681" s="4"/>
      <c r="AC681" s="4"/>
      <c r="AD681" s="4"/>
      <c r="AE681" s="4"/>
    </row>
    <row r="682" spans="1:31" x14ac:dyDescent="0.35">
      <c r="A682" t="s">
        <v>168</v>
      </c>
      <c r="B682" t="s">
        <v>117</v>
      </c>
      <c r="C682" t="s">
        <v>161</v>
      </c>
      <c r="D682" t="s">
        <v>0</v>
      </c>
      <c r="E682" s="4"/>
      <c r="F682" s="4">
        <v>2701.967184049</v>
      </c>
      <c r="G682" s="4">
        <v>2728.391982742</v>
      </c>
      <c r="H682" s="4">
        <v>3383.1767511620001</v>
      </c>
      <c r="I682" s="4">
        <v>4007.2115869280001</v>
      </c>
      <c r="J682" s="4">
        <v>4905.1375396269996</v>
      </c>
      <c r="K682" s="4">
        <v>6107.4690660039996</v>
      </c>
      <c r="L682" s="4">
        <v>7547.315351186</v>
      </c>
      <c r="M682" s="4">
        <v>9104.9061199339994</v>
      </c>
      <c r="N682" s="4">
        <v>10782.417420760001</v>
      </c>
      <c r="O682" s="4">
        <v>12606.655294910001</v>
      </c>
      <c r="P682" s="4">
        <v>14598.493494460001</v>
      </c>
      <c r="Q682" s="4">
        <v>16712.05257276</v>
      </c>
      <c r="R682" s="4">
        <v>18917.286426859999</v>
      </c>
      <c r="S682" s="4">
        <v>21167.353733560001</v>
      </c>
      <c r="T682" s="4">
        <v>23437.07083551</v>
      </c>
      <c r="U682" s="4">
        <v>25710.85017052</v>
      </c>
      <c r="V682" s="4">
        <v>27966.896250850001</v>
      </c>
      <c r="W682" s="4">
        <v>30174.78080733</v>
      </c>
      <c r="X682" s="4"/>
      <c r="Y682" s="4"/>
      <c r="Z682" s="4"/>
      <c r="AA682" s="4"/>
      <c r="AB682" s="4"/>
      <c r="AC682" s="4"/>
      <c r="AD682" s="4"/>
      <c r="AE682" s="4"/>
    </row>
    <row r="683" spans="1:31" x14ac:dyDescent="0.35">
      <c r="A683" t="s">
        <v>168</v>
      </c>
      <c r="B683" t="s">
        <v>117</v>
      </c>
      <c r="C683" t="s">
        <v>161</v>
      </c>
      <c r="D683" t="s">
        <v>130</v>
      </c>
      <c r="E683" s="4"/>
      <c r="F683" s="4">
        <v>11.0059816177484</v>
      </c>
      <c r="G683" s="4">
        <v>11.037124570704099</v>
      </c>
      <c r="H683" s="4">
        <v>13.230732013928399</v>
      </c>
      <c r="I683" s="4">
        <v>15.2293160433601</v>
      </c>
      <c r="J683" s="4">
        <v>18.275091086606398</v>
      </c>
      <c r="K683" s="4">
        <v>22.4975048233743</v>
      </c>
      <c r="L683" s="4">
        <v>27.650758665154001</v>
      </c>
      <c r="M683" s="4">
        <v>33.379112909589203</v>
      </c>
      <c r="N683" s="4">
        <v>39.789754839746998</v>
      </c>
      <c r="O683" s="4">
        <v>47.096727518602599</v>
      </c>
      <c r="P683" s="4">
        <v>55.426823549779897</v>
      </c>
      <c r="Q683" s="4">
        <v>64.714342711840203</v>
      </c>
      <c r="R683" s="4">
        <v>74.951912143150693</v>
      </c>
      <c r="S683" s="4">
        <v>86.088694305721702</v>
      </c>
      <c r="T683" s="4">
        <v>98.157641368495604</v>
      </c>
      <c r="U683" s="4">
        <v>111.251298118961</v>
      </c>
      <c r="V683" s="4">
        <v>125.462755766138</v>
      </c>
      <c r="W683" s="4">
        <v>140.93403001389399</v>
      </c>
      <c r="X683" s="4"/>
      <c r="Y683" s="4"/>
      <c r="Z683" s="4"/>
      <c r="AA683" s="4"/>
      <c r="AB683" s="4"/>
      <c r="AC683" s="4"/>
      <c r="AD683" s="4"/>
      <c r="AE683" s="4"/>
    </row>
    <row r="684" spans="1:31" x14ac:dyDescent="0.35">
      <c r="A684" t="s">
        <v>168</v>
      </c>
      <c r="B684" t="s">
        <v>117</v>
      </c>
      <c r="C684" t="s">
        <v>161</v>
      </c>
      <c r="D684" t="s">
        <v>5</v>
      </c>
      <c r="E684" s="4"/>
      <c r="F684" s="4">
        <v>38.6929628659747</v>
      </c>
      <c r="G684" s="4">
        <v>38.619049815006498</v>
      </c>
      <c r="H684" s="4">
        <v>45.2679021056883</v>
      </c>
      <c r="I684" s="4">
        <v>51.195676242775299</v>
      </c>
      <c r="J684" s="4">
        <v>60.454690372321103</v>
      </c>
      <c r="K684" s="4">
        <v>73.551790859759095</v>
      </c>
      <c r="L684" s="4">
        <v>89.998626875165399</v>
      </c>
      <c r="M684" s="4">
        <v>109.513905725673</v>
      </c>
      <c r="N684" s="4">
        <v>133.25443275895199</v>
      </c>
      <c r="O684" s="4">
        <v>162.23100401128499</v>
      </c>
      <c r="P684" s="4">
        <v>197.56081681495701</v>
      </c>
      <c r="Q684" s="4">
        <v>239.85761569071701</v>
      </c>
      <c r="R684" s="4">
        <v>290.95960336050501</v>
      </c>
      <c r="S684" s="4">
        <v>352.94959201039597</v>
      </c>
      <c r="T684" s="4">
        <v>428.02099735239699</v>
      </c>
      <c r="U684" s="4">
        <v>513.17339741391902</v>
      </c>
      <c r="V684" s="4">
        <v>609.11759809663204</v>
      </c>
      <c r="W684" s="4">
        <v>716.01757066183598</v>
      </c>
      <c r="X684" s="4"/>
      <c r="Y684" s="4"/>
      <c r="Z684" s="4"/>
      <c r="AA684" s="4"/>
      <c r="AB684" s="4"/>
      <c r="AC684" s="4"/>
      <c r="AD684" s="4"/>
      <c r="AE684" s="4"/>
    </row>
    <row r="685" spans="1:31" x14ac:dyDescent="0.35">
      <c r="A685" t="s">
        <v>168</v>
      </c>
      <c r="B685" t="s">
        <v>117</v>
      </c>
      <c r="C685" t="s">
        <v>161</v>
      </c>
      <c r="D685" t="s">
        <v>4</v>
      </c>
      <c r="E685" s="4"/>
      <c r="F685" s="4">
        <v>69.830971419999997</v>
      </c>
      <c r="G685" s="4">
        <v>70.648863599999999</v>
      </c>
      <c r="H685" s="4">
        <v>74.736769184999901</v>
      </c>
      <c r="I685" s="4">
        <v>78.272461289999896</v>
      </c>
      <c r="J685" s="4">
        <v>81.137418939999904</v>
      </c>
      <c r="K685" s="4">
        <v>83.036306724999903</v>
      </c>
      <c r="L685" s="4">
        <v>83.860338909999896</v>
      </c>
      <c r="M685" s="4">
        <v>83.139269479999896</v>
      </c>
      <c r="N685" s="4">
        <v>80.916013054999894</v>
      </c>
      <c r="O685" s="4">
        <v>77.708051994999906</v>
      </c>
      <c r="P685" s="4">
        <v>73.8936684399999</v>
      </c>
      <c r="Q685" s="4">
        <v>69.674888265000007</v>
      </c>
      <c r="R685" s="4">
        <v>65.016882784999893</v>
      </c>
      <c r="S685" s="4">
        <v>59.972738919999898</v>
      </c>
      <c r="T685" s="4">
        <v>54.756824969999897</v>
      </c>
      <c r="U685" s="4">
        <v>50.101681614999897</v>
      </c>
      <c r="V685" s="4">
        <v>45.913787974999899</v>
      </c>
      <c r="W685" s="4">
        <v>42.142514434999903</v>
      </c>
      <c r="X685" s="4"/>
      <c r="Y685" s="4"/>
      <c r="Z685" s="4"/>
      <c r="AA685" s="4"/>
      <c r="AB685" s="4"/>
      <c r="AC685" s="4"/>
      <c r="AD685" s="4"/>
      <c r="AE685" s="4"/>
    </row>
    <row r="686" spans="1:31" x14ac:dyDescent="0.35">
      <c r="A686" t="s">
        <v>168</v>
      </c>
      <c r="B686" t="s">
        <v>117</v>
      </c>
      <c r="C686" t="s">
        <v>161</v>
      </c>
      <c r="D686" t="s">
        <v>3</v>
      </c>
      <c r="E686" s="4"/>
      <c r="F686" s="4">
        <v>245.49988160000001</v>
      </c>
      <c r="G686" s="4">
        <v>247.20133992000001</v>
      </c>
      <c r="H686" s="4">
        <v>255.70593883999999</v>
      </c>
      <c r="I686" s="4">
        <v>263.12485573999999</v>
      </c>
      <c r="J686" s="4">
        <v>268.40564111999998</v>
      </c>
      <c r="K686" s="4">
        <v>271.47317508999998</v>
      </c>
      <c r="L686" s="4">
        <v>272.95147458999998</v>
      </c>
      <c r="M686" s="4">
        <v>272.77256123000001</v>
      </c>
      <c r="N686" s="4">
        <v>270.98476641000002</v>
      </c>
      <c r="O686" s="4">
        <v>267.67582291000002</v>
      </c>
      <c r="P686" s="4">
        <v>263.38318813000001</v>
      </c>
      <c r="Q686" s="4">
        <v>258.24341054000001</v>
      </c>
      <c r="R686" s="4">
        <v>252.39231243</v>
      </c>
      <c r="S686" s="4">
        <v>245.87843856000001</v>
      </c>
      <c r="T686" s="4">
        <v>238.76970258</v>
      </c>
      <c r="U686" s="4">
        <v>231.10606892000001</v>
      </c>
      <c r="V686" s="4">
        <v>222.90994710000001</v>
      </c>
      <c r="W686" s="4">
        <v>214.10571175999999</v>
      </c>
      <c r="X686" s="4"/>
      <c r="Y686" s="4"/>
      <c r="Z686" s="4"/>
      <c r="AA686" s="4"/>
      <c r="AB686" s="4"/>
      <c r="AC686" s="4"/>
      <c r="AD686" s="4"/>
      <c r="AE686" s="4"/>
    </row>
    <row r="687" spans="1:31" x14ac:dyDescent="0.35">
      <c r="A687" t="s">
        <v>168</v>
      </c>
      <c r="B687" t="s">
        <v>117</v>
      </c>
      <c r="C687" t="s">
        <v>94</v>
      </c>
      <c r="D687" t="s">
        <v>0</v>
      </c>
      <c r="E687" s="4"/>
      <c r="F687" s="4">
        <v>2240.5940000000001</v>
      </c>
      <c r="G687" s="4">
        <v>2223.54</v>
      </c>
      <c r="H687" s="4">
        <v>2645.37</v>
      </c>
      <c r="I687" s="4">
        <v>3036.79</v>
      </c>
      <c r="J687" s="4">
        <v>3597.99</v>
      </c>
      <c r="K687" s="4">
        <v>4360.0200000000004</v>
      </c>
      <c r="L687" s="4">
        <v>5290.53</v>
      </c>
      <c r="M687" s="4">
        <v>6274.18</v>
      </c>
      <c r="N687" s="4">
        <v>7282.73</v>
      </c>
      <c r="O687" s="4">
        <v>8305.11</v>
      </c>
      <c r="P687" s="4">
        <v>9347.3799999999992</v>
      </c>
      <c r="Q687" s="4">
        <v>10392.799999999999</v>
      </c>
      <c r="R687" s="4">
        <v>11409</v>
      </c>
      <c r="S687" s="4">
        <v>12363.2</v>
      </c>
      <c r="T687" s="4">
        <v>13239.4</v>
      </c>
      <c r="U687" s="4">
        <v>14020.5</v>
      </c>
      <c r="V687" s="4">
        <v>14682.6</v>
      </c>
      <c r="W687" s="4">
        <v>15188</v>
      </c>
      <c r="X687" s="4"/>
      <c r="Y687" s="4"/>
      <c r="Z687" s="4"/>
      <c r="AA687" s="4"/>
      <c r="AB687" s="4"/>
      <c r="AC687" s="4"/>
      <c r="AD687" s="4"/>
      <c r="AE687" s="4"/>
    </row>
    <row r="688" spans="1:31" x14ac:dyDescent="0.35">
      <c r="A688" t="s">
        <v>168</v>
      </c>
      <c r="B688" t="s">
        <v>117</v>
      </c>
      <c r="C688" t="s">
        <v>94</v>
      </c>
      <c r="D688" t="s">
        <v>130</v>
      </c>
      <c r="E688" s="4"/>
      <c r="F688" s="4">
        <v>17.945339065250899</v>
      </c>
      <c r="G688" s="4">
        <v>17.701869169116399</v>
      </c>
      <c r="H688" s="4">
        <v>20.446547331696902</v>
      </c>
      <c r="I688" s="4">
        <v>22.826928690523602</v>
      </c>
      <c r="J688" s="4">
        <v>26.5041572784931</v>
      </c>
      <c r="K688" s="4">
        <v>31.712045243629301</v>
      </c>
      <c r="L688" s="4">
        <v>38.201347913252498</v>
      </c>
      <c r="M688" s="4">
        <v>45.2415366538592</v>
      </c>
      <c r="N688" s="4">
        <v>52.726139869296397</v>
      </c>
      <c r="O688" s="4">
        <v>60.704494653287597</v>
      </c>
      <c r="P688" s="4">
        <v>69.232055296765296</v>
      </c>
      <c r="Q688" s="4">
        <v>78.233777474074003</v>
      </c>
      <c r="R688" s="4">
        <v>87.515079168776296</v>
      </c>
      <c r="S688" s="4">
        <v>96.864726089311901</v>
      </c>
      <c r="T688" s="4">
        <v>106.210578416052</v>
      </c>
      <c r="U688" s="4">
        <v>115.509074413647</v>
      </c>
      <c r="V688" s="4">
        <v>124.69462127926001</v>
      </c>
      <c r="W688" s="4">
        <v>133.77765695392301</v>
      </c>
      <c r="X688" s="4"/>
      <c r="Y688" s="4"/>
      <c r="Z688" s="4"/>
      <c r="AA688" s="4"/>
      <c r="AB688" s="4"/>
      <c r="AC688" s="4"/>
      <c r="AD688" s="4"/>
      <c r="AE688" s="4"/>
    </row>
    <row r="689" spans="1:31" x14ac:dyDescent="0.35">
      <c r="A689" t="s">
        <v>168</v>
      </c>
      <c r="B689" t="s">
        <v>117</v>
      </c>
      <c r="C689" t="s">
        <v>94</v>
      </c>
      <c r="D689" t="s">
        <v>5</v>
      </c>
      <c r="E689" s="4"/>
      <c r="F689" s="4">
        <v>62.193616647268897</v>
      </c>
      <c r="G689" s="4">
        <v>61.051923706429498</v>
      </c>
      <c r="H689" s="4">
        <v>68.903660369397002</v>
      </c>
      <c r="I689" s="4">
        <v>75.563394918648498</v>
      </c>
      <c r="J689" s="4">
        <v>86.933685746754904</v>
      </c>
      <c r="K689" s="4">
        <v>103.70125442027501</v>
      </c>
      <c r="L689" s="4">
        <v>125.69391413974699</v>
      </c>
      <c r="M689" s="4">
        <v>150.85660179766401</v>
      </c>
      <c r="N689" s="4">
        <v>179.71315847924799</v>
      </c>
      <c r="O689" s="4">
        <v>213.08906013074301</v>
      </c>
      <c r="P689" s="4">
        <v>251.933080593841</v>
      </c>
      <c r="Q689" s="4">
        <v>297.16227724355798</v>
      </c>
      <c r="R689" s="4">
        <v>349.65188200148498</v>
      </c>
      <c r="S689" s="4">
        <v>410.70065351439303</v>
      </c>
      <c r="T689" s="4">
        <v>478.71351266643302</v>
      </c>
      <c r="U689" s="4">
        <v>551.84797830991999</v>
      </c>
      <c r="V689" s="4">
        <v>627.95413359300198</v>
      </c>
      <c r="W689" s="4">
        <v>704.63043286684297</v>
      </c>
      <c r="X689" s="4"/>
      <c r="Y689" s="4"/>
      <c r="Z689" s="4"/>
      <c r="AA689" s="4"/>
      <c r="AB689" s="4"/>
      <c r="AC689" s="4"/>
      <c r="AD689" s="4"/>
      <c r="AE689" s="4"/>
    </row>
    <row r="690" spans="1:31" x14ac:dyDescent="0.35">
      <c r="A690" t="s">
        <v>168</v>
      </c>
      <c r="B690" t="s">
        <v>117</v>
      </c>
      <c r="C690" t="s">
        <v>94</v>
      </c>
      <c r="D690" t="s">
        <v>4</v>
      </c>
      <c r="E690" s="4"/>
      <c r="F690" s="4">
        <v>36.026108800000003</v>
      </c>
      <c r="G690" s="4">
        <v>36.420473999999999</v>
      </c>
      <c r="H690" s="4">
        <v>38.392299999999999</v>
      </c>
      <c r="I690" s="4">
        <v>40.188639000000002</v>
      </c>
      <c r="J690" s="4">
        <v>41.387754000000001</v>
      </c>
      <c r="K690" s="4">
        <v>42.044043000000002</v>
      </c>
      <c r="L690" s="4">
        <v>42.090581999999998</v>
      </c>
      <c r="M690" s="4">
        <v>41.590357500000003</v>
      </c>
      <c r="N690" s="4">
        <v>40.524189</v>
      </c>
      <c r="O690" s="4">
        <v>38.974830500000003</v>
      </c>
      <c r="P690" s="4">
        <v>37.102630499999997</v>
      </c>
      <c r="Q690" s="4">
        <v>34.9734835</v>
      </c>
      <c r="R690" s="4">
        <v>32.629596999999997</v>
      </c>
      <c r="S690" s="4">
        <v>30.102703500000001</v>
      </c>
      <c r="T690" s="4">
        <v>27.656206999999998</v>
      </c>
      <c r="U690" s="4">
        <v>25.406453500000001</v>
      </c>
      <c r="V690" s="4">
        <v>23.381644000000001</v>
      </c>
      <c r="W690" s="4">
        <v>21.554561499999998</v>
      </c>
      <c r="X690" s="4"/>
      <c r="Y690" s="4"/>
      <c r="Z690" s="4"/>
      <c r="AA690" s="4"/>
      <c r="AB690" s="4"/>
      <c r="AC690" s="4"/>
      <c r="AD690" s="4"/>
      <c r="AE690" s="4"/>
    </row>
    <row r="691" spans="1:31" x14ac:dyDescent="0.35">
      <c r="A691" t="s">
        <v>168</v>
      </c>
      <c r="B691" t="s">
        <v>117</v>
      </c>
      <c r="C691" t="s">
        <v>94</v>
      </c>
      <c r="D691" t="s">
        <v>3</v>
      </c>
      <c r="E691" s="4"/>
      <c r="F691" s="4">
        <v>124.8565988</v>
      </c>
      <c r="G691" s="4">
        <v>125.61046399999999</v>
      </c>
      <c r="H691" s="4">
        <v>129.37979000000001</v>
      </c>
      <c r="I691" s="4">
        <v>133.03541799999999</v>
      </c>
      <c r="J691" s="4">
        <v>135.75191100000001</v>
      </c>
      <c r="K691" s="4">
        <v>137.487821</v>
      </c>
      <c r="L691" s="4">
        <v>138.49066300000001</v>
      </c>
      <c r="M691" s="4">
        <v>138.68185</v>
      </c>
      <c r="N691" s="4">
        <v>138.12370899999999</v>
      </c>
      <c r="O691" s="4">
        <v>136.81210999999999</v>
      </c>
      <c r="P691" s="4">
        <v>135.01520300000001</v>
      </c>
      <c r="Q691" s="4">
        <v>132.84287599999999</v>
      </c>
      <c r="R691" s="4">
        <v>130.366105</v>
      </c>
      <c r="S691" s="4">
        <v>127.63366499999999</v>
      </c>
      <c r="T691" s="4">
        <v>124.652367</v>
      </c>
      <c r="U691" s="4">
        <v>121.38007399999999</v>
      </c>
      <c r="V691" s="4">
        <v>117.748463</v>
      </c>
      <c r="W691" s="4">
        <v>113.53166400000001</v>
      </c>
      <c r="X691" s="4"/>
      <c r="Y691" s="4"/>
      <c r="Z691" s="4"/>
      <c r="AA691" s="4"/>
      <c r="AB691" s="4"/>
      <c r="AC691" s="4"/>
      <c r="AD691" s="4"/>
      <c r="AE691" s="4"/>
    </row>
    <row r="692" spans="1:31" x14ac:dyDescent="0.35">
      <c r="A692" t="s">
        <v>168</v>
      </c>
      <c r="B692" t="s">
        <v>117</v>
      </c>
      <c r="C692" t="s">
        <v>162</v>
      </c>
      <c r="D692" t="s">
        <v>0</v>
      </c>
      <c r="E692" s="4"/>
      <c r="F692" s="4">
        <v>3487.2822200000001</v>
      </c>
      <c r="G692" s="4">
        <v>3519.5816</v>
      </c>
      <c r="H692" s="4">
        <v>4164.0509000000002</v>
      </c>
      <c r="I692" s="4">
        <v>4863.6554999999998</v>
      </c>
      <c r="J692" s="4">
        <v>5825.9268000000002</v>
      </c>
      <c r="K692" s="4">
        <v>7121.7960000000003</v>
      </c>
      <c r="L692" s="4">
        <v>8675.2070000000003</v>
      </c>
      <c r="M692" s="4">
        <v>10365.311</v>
      </c>
      <c r="N692" s="4">
        <v>12210.982</v>
      </c>
      <c r="O692" s="4">
        <v>14272.744000000001</v>
      </c>
      <c r="P692" s="4">
        <v>16545.315999999999</v>
      </c>
      <c r="Q692" s="4">
        <v>18941.489000000001</v>
      </c>
      <c r="R692" s="4">
        <v>21425.134999999998</v>
      </c>
      <c r="S692" s="4">
        <v>23967.191999999999</v>
      </c>
      <c r="T692" s="4">
        <v>26557.005000000001</v>
      </c>
      <c r="U692" s="4">
        <v>29202.598999999998</v>
      </c>
      <c r="V692" s="4">
        <v>31908.280999999999</v>
      </c>
      <c r="W692" s="4">
        <v>34639.156000000003</v>
      </c>
      <c r="X692" s="4"/>
      <c r="Y692" s="4"/>
      <c r="Z692" s="4"/>
      <c r="AA692" s="4"/>
      <c r="AB692" s="4"/>
      <c r="AC692" s="4"/>
      <c r="AD692" s="4"/>
      <c r="AE692" s="4"/>
    </row>
    <row r="693" spans="1:31" x14ac:dyDescent="0.35">
      <c r="A693" t="s">
        <v>168</v>
      </c>
      <c r="B693" t="s">
        <v>117</v>
      </c>
      <c r="C693" t="s">
        <v>162</v>
      </c>
      <c r="D693" t="s">
        <v>130</v>
      </c>
      <c r="E693" s="4"/>
      <c r="F693" s="4">
        <v>15.122932710404401</v>
      </c>
      <c r="G693" s="4">
        <v>15.025973112631799</v>
      </c>
      <c r="H693" s="4">
        <v>16.496453527697302</v>
      </c>
      <c r="I693" s="4">
        <v>18.054952804670702</v>
      </c>
      <c r="J693" s="4">
        <v>20.470916835648101</v>
      </c>
      <c r="K693" s="4">
        <v>23.894576844967698</v>
      </c>
      <c r="L693" s="4">
        <v>27.9697850089856</v>
      </c>
      <c r="M693" s="4">
        <v>32.352459296177898</v>
      </c>
      <c r="N693" s="4">
        <v>37.1765991501467</v>
      </c>
      <c r="O693" s="4">
        <v>42.719383277279597</v>
      </c>
      <c r="P693" s="4">
        <v>49.039312576637101</v>
      </c>
      <c r="Q693" s="4">
        <v>55.952552609572102</v>
      </c>
      <c r="R693" s="4">
        <v>63.428130510367403</v>
      </c>
      <c r="S693" s="4">
        <v>71.468203249850603</v>
      </c>
      <c r="T693" s="4">
        <v>80.136915480039306</v>
      </c>
      <c r="U693" s="4">
        <v>89.542042749509093</v>
      </c>
      <c r="V693" s="4">
        <v>99.786938561433999</v>
      </c>
      <c r="W693" s="4">
        <v>111.041363781198</v>
      </c>
      <c r="X693" s="4"/>
      <c r="Y693" s="4"/>
      <c r="Z693" s="4"/>
      <c r="AA693" s="4"/>
      <c r="AB693" s="4"/>
      <c r="AC693" s="4"/>
      <c r="AD693" s="4"/>
      <c r="AE693" s="4"/>
    </row>
    <row r="694" spans="1:31" x14ac:dyDescent="0.35">
      <c r="A694" t="s">
        <v>168</v>
      </c>
      <c r="B694" t="s">
        <v>117</v>
      </c>
      <c r="C694" t="s">
        <v>162</v>
      </c>
      <c r="D694" t="s">
        <v>5</v>
      </c>
      <c r="E694" s="4"/>
      <c r="F694" s="4">
        <v>53.660080951291</v>
      </c>
      <c r="G694" s="4">
        <v>53.049475254956803</v>
      </c>
      <c r="H694" s="4">
        <v>56.940659908610399</v>
      </c>
      <c r="I694" s="4">
        <v>60.614468234033502</v>
      </c>
      <c r="J694" s="4">
        <v>67.045696347583998</v>
      </c>
      <c r="K694" s="4">
        <v>77.069286006631501</v>
      </c>
      <c r="L694" s="4">
        <v>90.090159041319893</v>
      </c>
      <c r="M694" s="4">
        <v>106.13922227064801</v>
      </c>
      <c r="N694" s="4">
        <v>125.042097192638</v>
      </c>
      <c r="O694" s="4">
        <v>146.444733061698</v>
      </c>
      <c r="P694" s="4">
        <v>170.349300412106</v>
      </c>
      <c r="Q694" s="4">
        <v>197.84685177235099</v>
      </c>
      <c r="R694" s="4">
        <v>231.72916293410199</v>
      </c>
      <c r="S694" s="4">
        <v>274.49444285487402</v>
      </c>
      <c r="T694" s="4">
        <v>325.665121097351</v>
      </c>
      <c r="U694" s="4">
        <v>381.95775664207599</v>
      </c>
      <c r="V694" s="4">
        <v>446.05712279557298</v>
      </c>
      <c r="W694" s="4">
        <v>519.11325203588001</v>
      </c>
      <c r="X694" s="4"/>
      <c r="Y694" s="4"/>
      <c r="Z694" s="4"/>
      <c r="AA694" s="4"/>
      <c r="AB694" s="4"/>
      <c r="AC694" s="4"/>
      <c r="AD694" s="4"/>
      <c r="AE694" s="4"/>
    </row>
    <row r="695" spans="1:31" x14ac:dyDescent="0.35">
      <c r="A695" t="s">
        <v>168</v>
      </c>
      <c r="B695" t="s">
        <v>117</v>
      </c>
      <c r="C695" t="s">
        <v>162</v>
      </c>
      <c r="D695" t="s">
        <v>4</v>
      </c>
      <c r="E695" s="4"/>
      <c r="F695" s="4">
        <v>64.988389100000006</v>
      </c>
      <c r="G695" s="4">
        <v>66.345267000000007</v>
      </c>
      <c r="H695" s="4">
        <v>73.129656499999996</v>
      </c>
      <c r="I695" s="4">
        <v>80.239184499999993</v>
      </c>
      <c r="J695" s="4">
        <v>86.894865999999993</v>
      </c>
      <c r="K695" s="4">
        <v>92.407707000000002</v>
      </c>
      <c r="L695" s="4">
        <v>96.294724000000002</v>
      </c>
      <c r="M695" s="4">
        <v>97.657687499999994</v>
      </c>
      <c r="N695" s="4">
        <v>97.654967999999997</v>
      </c>
      <c r="O695" s="4">
        <v>97.461641</v>
      </c>
      <c r="P695" s="4">
        <v>97.125822999999997</v>
      </c>
      <c r="Q695" s="4">
        <v>95.738136999999995</v>
      </c>
      <c r="R695" s="4">
        <v>92.457655000000003</v>
      </c>
      <c r="S695" s="4">
        <v>87.313942499999996</v>
      </c>
      <c r="T695" s="4">
        <v>81.546973500000007</v>
      </c>
      <c r="U695" s="4">
        <v>76.455049000000002</v>
      </c>
      <c r="V695" s="4">
        <v>71.534069000000002</v>
      </c>
      <c r="W695" s="4">
        <v>66.727551000000005</v>
      </c>
      <c r="X695" s="4"/>
      <c r="Y695" s="4"/>
      <c r="Z695" s="4"/>
      <c r="AA695" s="4"/>
      <c r="AB695" s="4"/>
      <c r="AC695" s="4"/>
      <c r="AD695" s="4"/>
      <c r="AE695" s="4"/>
    </row>
    <row r="696" spans="1:31" x14ac:dyDescent="0.35">
      <c r="A696" t="s">
        <v>168</v>
      </c>
      <c r="B696" t="s">
        <v>117</v>
      </c>
      <c r="C696" t="s">
        <v>162</v>
      </c>
      <c r="D696" t="s">
        <v>3</v>
      </c>
      <c r="E696" s="4"/>
      <c r="F696" s="4">
        <v>230.59563159999999</v>
      </c>
      <c r="G696" s="4">
        <v>234.23318900000001</v>
      </c>
      <c r="H696" s="4">
        <v>252.420976</v>
      </c>
      <c r="I696" s="4">
        <v>269.38068199999998</v>
      </c>
      <c r="J696" s="4">
        <v>284.595304</v>
      </c>
      <c r="K696" s="4">
        <v>298.05072699999999</v>
      </c>
      <c r="L696" s="4">
        <v>310.163521</v>
      </c>
      <c r="M696" s="4">
        <v>320.387112</v>
      </c>
      <c r="N696" s="4">
        <v>328.458823</v>
      </c>
      <c r="O696" s="4">
        <v>334.10463600000003</v>
      </c>
      <c r="P696" s="4">
        <v>337.388824</v>
      </c>
      <c r="Q696" s="4">
        <v>338.52770099999998</v>
      </c>
      <c r="R696" s="4">
        <v>337.78600799999998</v>
      </c>
      <c r="S696" s="4">
        <v>335.35461800000002</v>
      </c>
      <c r="T696" s="4">
        <v>331.395398</v>
      </c>
      <c r="U696" s="4">
        <v>326.13282099999998</v>
      </c>
      <c r="V696" s="4">
        <v>319.76410399999997</v>
      </c>
      <c r="W696" s="4">
        <v>311.94822199999999</v>
      </c>
      <c r="X696" s="4"/>
      <c r="Y696" s="4"/>
      <c r="Z696" s="4"/>
      <c r="AA696" s="4"/>
      <c r="AB696" s="4"/>
      <c r="AC696" s="4"/>
      <c r="AD696" s="4"/>
      <c r="AE696" s="4"/>
    </row>
    <row r="697" spans="1:31" x14ac:dyDescent="0.35">
      <c r="A697" t="s">
        <v>168</v>
      </c>
      <c r="B697" t="s">
        <v>117</v>
      </c>
      <c r="C697" t="s">
        <v>163</v>
      </c>
      <c r="D697" t="s">
        <v>0</v>
      </c>
      <c r="E697" s="4"/>
      <c r="F697" s="4">
        <v>343.65120000000002</v>
      </c>
      <c r="G697" s="4">
        <v>346.70589999999999</v>
      </c>
      <c r="H697" s="4">
        <v>387.36849999999998</v>
      </c>
      <c r="I697" s="4">
        <v>425.66109999999998</v>
      </c>
      <c r="J697" s="4">
        <v>476.97629999999998</v>
      </c>
      <c r="K697" s="4">
        <v>545.0521</v>
      </c>
      <c r="L697" s="4">
        <v>626.08669999999995</v>
      </c>
      <c r="M697" s="4">
        <v>712.04369999999994</v>
      </c>
      <c r="N697" s="4">
        <v>802.17579999999998</v>
      </c>
      <c r="O697" s="4">
        <v>899.28859999999997</v>
      </c>
      <c r="P697" s="4">
        <v>1003.591</v>
      </c>
      <c r="Q697" s="4">
        <v>1111.0983000000001</v>
      </c>
      <c r="R697" s="4">
        <v>1220.2282</v>
      </c>
      <c r="S697" s="4">
        <v>1328.0398</v>
      </c>
      <c r="T697" s="4">
        <v>1428.8010999999999</v>
      </c>
      <c r="U697" s="4">
        <v>1518.8028999999999</v>
      </c>
      <c r="V697" s="4">
        <v>1596.2109</v>
      </c>
      <c r="W697" s="4">
        <v>1661.7336</v>
      </c>
      <c r="X697" s="4"/>
      <c r="Y697" s="4"/>
      <c r="Z697" s="4"/>
      <c r="AA697" s="4"/>
      <c r="AB697" s="4"/>
      <c r="AC697" s="4"/>
      <c r="AD697" s="4"/>
      <c r="AE697" s="4"/>
    </row>
    <row r="698" spans="1:31" x14ac:dyDescent="0.35">
      <c r="A698" t="s">
        <v>168</v>
      </c>
      <c r="B698" t="s">
        <v>117</v>
      </c>
      <c r="C698" t="s">
        <v>163</v>
      </c>
      <c r="D698" t="s">
        <v>130</v>
      </c>
      <c r="E698" s="4"/>
      <c r="F698" s="4">
        <v>60.414536680048499</v>
      </c>
      <c r="G698" s="4">
        <v>60.483092411079902</v>
      </c>
      <c r="H698" s="4">
        <v>65.075884920889607</v>
      </c>
      <c r="I698" s="4">
        <v>69.094815775770201</v>
      </c>
      <c r="J698" s="4">
        <v>74.813486357780903</v>
      </c>
      <c r="K698" s="4">
        <v>82.668687533282394</v>
      </c>
      <c r="L698" s="4">
        <v>91.8483684868756</v>
      </c>
      <c r="M698" s="4">
        <v>101.004837153881</v>
      </c>
      <c r="N698" s="4">
        <v>110.494421667808</v>
      </c>
      <c r="O698" s="4">
        <v>120.722664453994</v>
      </c>
      <c r="P698" s="4">
        <v>131.87991671359001</v>
      </c>
      <c r="Q698" s="4">
        <v>143.41084190721401</v>
      </c>
      <c r="R698" s="4">
        <v>155.176613916485</v>
      </c>
      <c r="S698" s="4">
        <v>167.263444246581</v>
      </c>
      <c r="T698" s="4">
        <v>179.944412231576</v>
      </c>
      <c r="U698" s="4">
        <v>193.34322876719801</v>
      </c>
      <c r="V698" s="4">
        <v>207.32639617697001</v>
      </c>
      <c r="W698" s="4">
        <v>221.554318041946</v>
      </c>
      <c r="X698" s="4"/>
      <c r="Y698" s="4"/>
      <c r="Z698" s="4"/>
      <c r="AA698" s="4"/>
      <c r="AB698" s="4"/>
      <c r="AC698" s="4"/>
      <c r="AD698" s="4"/>
      <c r="AE698" s="4"/>
    </row>
    <row r="699" spans="1:31" x14ac:dyDescent="0.35">
      <c r="A699" t="s">
        <v>168</v>
      </c>
      <c r="B699" t="s">
        <v>117</v>
      </c>
      <c r="C699" t="s">
        <v>163</v>
      </c>
      <c r="D699" t="s">
        <v>5</v>
      </c>
      <c r="E699" s="4"/>
      <c r="F699" s="4">
        <v>203.76160455788801</v>
      </c>
      <c r="G699" s="4">
        <v>204.14146344622799</v>
      </c>
      <c r="H699" s="4">
        <v>220.41032428102</v>
      </c>
      <c r="I699" s="4">
        <v>236.680290325442</v>
      </c>
      <c r="J699" s="4">
        <v>261.59661388313498</v>
      </c>
      <c r="K699" s="4">
        <v>296.37110598114998</v>
      </c>
      <c r="L699" s="4">
        <v>335.70836452236301</v>
      </c>
      <c r="M699" s="4">
        <v>379.65641070757403</v>
      </c>
      <c r="N699" s="4">
        <v>427.76583726543799</v>
      </c>
      <c r="O699" s="4">
        <v>480.913667335399</v>
      </c>
      <c r="P699" s="4">
        <v>537.76095250343201</v>
      </c>
      <c r="Q699" s="4">
        <v>600.47276967205403</v>
      </c>
      <c r="R699" s="4">
        <v>673.06614478861798</v>
      </c>
      <c r="S699" s="4">
        <v>755.07130604658801</v>
      </c>
      <c r="T699" s="4">
        <v>838.92908623853498</v>
      </c>
      <c r="U699" s="4">
        <v>913.79925695290899</v>
      </c>
      <c r="V699" s="4">
        <v>987.53458002381603</v>
      </c>
      <c r="W699" s="4">
        <v>1061.8679411124799</v>
      </c>
      <c r="X699" s="4"/>
      <c r="Y699" s="4"/>
      <c r="Z699" s="4"/>
      <c r="AA699" s="4"/>
      <c r="AB699" s="4"/>
      <c r="AC699" s="4"/>
      <c r="AD699" s="4"/>
      <c r="AE699" s="4"/>
    </row>
    <row r="700" spans="1:31" x14ac:dyDescent="0.35">
      <c r="A700" t="s">
        <v>168</v>
      </c>
      <c r="B700" t="s">
        <v>117</v>
      </c>
      <c r="C700" t="s">
        <v>163</v>
      </c>
      <c r="D700" t="s">
        <v>4</v>
      </c>
      <c r="E700" s="4"/>
      <c r="F700" s="4">
        <v>1.6865356</v>
      </c>
      <c r="G700" s="4">
        <v>1.698361</v>
      </c>
      <c r="H700" s="4">
        <v>1.7574879999999899</v>
      </c>
      <c r="I700" s="4">
        <v>1.7984644999999899</v>
      </c>
      <c r="J700" s="4">
        <v>1.82332749999999</v>
      </c>
      <c r="K700" s="4">
        <v>1.8390864999999901</v>
      </c>
      <c r="L700" s="4">
        <v>1.8649720000000001</v>
      </c>
      <c r="M700" s="4">
        <v>1.8754949999999999</v>
      </c>
      <c r="N700" s="4">
        <v>1.8752685</v>
      </c>
      <c r="O700" s="4">
        <v>1.8699585000000001</v>
      </c>
      <c r="P700" s="4">
        <v>1.8662399999999899</v>
      </c>
      <c r="Q700" s="4">
        <v>1.8503725</v>
      </c>
      <c r="R700" s="4">
        <v>1.8129394999999899</v>
      </c>
      <c r="S700" s="4">
        <v>1.7588269999999999</v>
      </c>
      <c r="T700" s="4">
        <v>1.703125</v>
      </c>
      <c r="U700" s="4">
        <v>1.66207499999999</v>
      </c>
      <c r="V700" s="4">
        <v>1.6163594999999999</v>
      </c>
      <c r="W700" s="4">
        <v>1.5649154999999999</v>
      </c>
      <c r="X700" s="4"/>
      <c r="Y700" s="4"/>
      <c r="Z700" s="4"/>
      <c r="AA700" s="4"/>
      <c r="AB700" s="4"/>
      <c r="AC700" s="4"/>
      <c r="AD700" s="4"/>
      <c r="AE700" s="4"/>
    </row>
    <row r="701" spans="1:31" x14ac:dyDescent="0.35">
      <c r="A701" t="s">
        <v>168</v>
      </c>
      <c r="B701" t="s">
        <v>117</v>
      </c>
      <c r="C701" t="s">
        <v>163</v>
      </c>
      <c r="D701" t="s">
        <v>3</v>
      </c>
      <c r="E701" s="4"/>
      <c r="F701" s="4">
        <v>5.6882203999999996</v>
      </c>
      <c r="G701" s="4">
        <v>5.732278</v>
      </c>
      <c r="H701" s="4">
        <v>5.952566</v>
      </c>
      <c r="I701" s="4">
        <v>6.1605359999999996</v>
      </c>
      <c r="J701" s="4">
        <v>6.3755389999999998</v>
      </c>
      <c r="K701" s="4">
        <v>6.5932110000000002</v>
      </c>
      <c r="L701" s="4">
        <v>6.8165250000000004</v>
      </c>
      <c r="M701" s="4">
        <v>7.0495999999999901</v>
      </c>
      <c r="N701" s="4">
        <v>7.2598760000000002</v>
      </c>
      <c r="O701" s="4">
        <v>7.449211</v>
      </c>
      <c r="P701" s="4">
        <v>7.6098850000000002</v>
      </c>
      <c r="Q701" s="4">
        <v>7.7476589999999996</v>
      </c>
      <c r="R701" s="4">
        <v>7.86348</v>
      </c>
      <c r="S701" s="4">
        <v>7.9398090000000003</v>
      </c>
      <c r="T701" s="4">
        <v>7.9402359999999996</v>
      </c>
      <c r="U701" s="4">
        <v>7.8554749999999904</v>
      </c>
      <c r="V701" s="4">
        <v>7.6990239999999996</v>
      </c>
      <c r="W701" s="4">
        <v>7.5003440000000001</v>
      </c>
      <c r="X701" s="4"/>
      <c r="Y701" s="4"/>
      <c r="Z701" s="4"/>
      <c r="AA701" s="4"/>
      <c r="AB701" s="4"/>
      <c r="AC701" s="4"/>
      <c r="AD701" s="4"/>
      <c r="AE701" s="4"/>
    </row>
    <row r="702" spans="1:31" x14ac:dyDescent="0.35">
      <c r="A702" t="s">
        <v>168</v>
      </c>
      <c r="B702" t="s">
        <v>117</v>
      </c>
      <c r="C702" t="s">
        <v>96</v>
      </c>
      <c r="D702" t="s">
        <v>0</v>
      </c>
      <c r="E702" s="4"/>
      <c r="F702" s="4">
        <v>3642.4479999999999</v>
      </c>
      <c r="G702" s="4">
        <v>3672.97</v>
      </c>
      <c r="H702" s="4">
        <v>3930.24</v>
      </c>
      <c r="I702" s="4">
        <v>4235.28</v>
      </c>
      <c r="J702" s="4">
        <v>4764.7700000000004</v>
      </c>
      <c r="K702" s="4">
        <v>5469.41</v>
      </c>
      <c r="L702" s="4">
        <v>6332.2</v>
      </c>
      <c r="M702" s="4">
        <v>7271.02</v>
      </c>
      <c r="N702" s="4">
        <v>8327.61</v>
      </c>
      <c r="O702" s="4">
        <v>9558.9699999999993</v>
      </c>
      <c r="P702" s="4">
        <v>10933.4</v>
      </c>
      <c r="Q702" s="4">
        <v>12432.2</v>
      </c>
      <c r="R702" s="4">
        <v>14026.2</v>
      </c>
      <c r="S702" s="4">
        <v>15709.3</v>
      </c>
      <c r="T702" s="4">
        <v>17494.7</v>
      </c>
      <c r="U702" s="4">
        <v>19404.599999999999</v>
      </c>
      <c r="V702" s="4">
        <v>21442.3</v>
      </c>
      <c r="W702" s="4">
        <v>23568.5</v>
      </c>
      <c r="X702" s="4"/>
      <c r="Y702" s="4"/>
      <c r="Z702" s="4"/>
      <c r="AA702" s="4"/>
      <c r="AB702" s="4"/>
      <c r="AC702" s="4"/>
      <c r="AD702" s="4"/>
      <c r="AE702" s="4"/>
    </row>
    <row r="703" spans="1:31" x14ac:dyDescent="0.35">
      <c r="A703" t="s">
        <v>168</v>
      </c>
      <c r="B703" t="s">
        <v>117</v>
      </c>
      <c r="C703" t="s">
        <v>96</v>
      </c>
      <c r="D703" t="s">
        <v>130</v>
      </c>
      <c r="E703" s="4"/>
      <c r="F703" s="4">
        <v>25.014045664411999</v>
      </c>
      <c r="G703" s="4">
        <v>25.198464224416298</v>
      </c>
      <c r="H703" s="4">
        <v>26.829514194065901</v>
      </c>
      <c r="I703" s="4">
        <v>29.028437070601601</v>
      </c>
      <c r="J703" s="4">
        <v>32.715959668344802</v>
      </c>
      <c r="K703" s="4">
        <v>37.4881404407055</v>
      </c>
      <c r="L703" s="4">
        <v>43.1581004405313</v>
      </c>
      <c r="M703" s="4">
        <v>49.197007382217002</v>
      </c>
      <c r="N703" s="4">
        <v>56.049571625732</v>
      </c>
      <c r="O703" s="4">
        <v>64.162424246703793</v>
      </c>
      <c r="P703" s="4">
        <v>73.454538091220797</v>
      </c>
      <c r="Q703" s="4">
        <v>83.856858618147101</v>
      </c>
      <c r="R703" s="4">
        <v>95.248388071684602</v>
      </c>
      <c r="S703" s="4">
        <v>107.69437445331199</v>
      </c>
      <c r="T703" s="4">
        <v>121.41516362943101</v>
      </c>
      <c r="U703" s="4">
        <v>136.66409869496599</v>
      </c>
      <c r="V703" s="4">
        <v>153.56617025137899</v>
      </c>
      <c r="W703" s="4">
        <v>172.12088340629899</v>
      </c>
      <c r="X703" s="4"/>
      <c r="Y703" s="4"/>
      <c r="Z703" s="4"/>
      <c r="AA703" s="4"/>
      <c r="AB703" s="4"/>
      <c r="AC703" s="4"/>
      <c r="AD703" s="4"/>
      <c r="AE703" s="4"/>
    </row>
    <row r="704" spans="1:31" x14ac:dyDescent="0.35">
      <c r="A704" t="s">
        <v>168</v>
      </c>
      <c r="B704" t="s">
        <v>117</v>
      </c>
      <c r="C704" t="s">
        <v>96</v>
      </c>
      <c r="D704" t="s">
        <v>5</v>
      </c>
      <c r="E704" s="4"/>
      <c r="F704" s="4">
        <v>79.594263232105803</v>
      </c>
      <c r="G704" s="4">
        <v>80.695606644174205</v>
      </c>
      <c r="H704" s="4">
        <v>88.749460634379702</v>
      </c>
      <c r="I704" s="4">
        <v>97.502320303966997</v>
      </c>
      <c r="J704" s="4">
        <v>108.92499261834701</v>
      </c>
      <c r="K704" s="4">
        <v>125.263407894095</v>
      </c>
      <c r="L704" s="4">
        <v>146.93655543976399</v>
      </c>
      <c r="M704" s="4">
        <v>174.75500808056401</v>
      </c>
      <c r="N704" s="4">
        <v>209.39794479417799</v>
      </c>
      <c r="O704" s="4">
        <v>244.01313651995801</v>
      </c>
      <c r="P704" s="4">
        <v>277.88357198345801</v>
      </c>
      <c r="Q704" s="4">
        <v>318.12253812921398</v>
      </c>
      <c r="R704" s="4">
        <v>368.79509490060798</v>
      </c>
      <c r="S704" s="4">
        <v>436.08226004941002</v>
      </c>
      <c r="T704" s="4">
        <v>516.19949270543304</v>
      </c>
      <c r="U704" s="4">
        <v>599.53048426640305</v>
      </c>
      <c r="V704" s="4">
        <v>690.03853905611902</v>
      </c>
      <c r="W704" s="4">
        <v>792.21788823857196</v>
      </c>
      <c r="X704" s="4"/>
      <c r="Y704" s="4"/>
      <c r="Z704" s="4"/>
      <c r="AA704" s="4"/>
      <c r="AB704" s="4"/>
      <c r="AC704" s="4"/>
      <c r="AD704" s="4"/>
      <c r="AE704" s="4"/>
    </row>
    <row r="705" spans="1:31" x14ac:dyDescent="0.35">
      <c r="A705" t="s">
        <v>168</v>
      </c>
      <c r="B705" t="s">
        <v>117</v>
      </c>
      <c r="C705" t="s">
        <v>96</v>
      </c>
      <c r="D705" t="s">
        <v>4</v>
      </c>
      <c r="E705" s="4"/>
      <c r="F705" s="4">
        <v>45.762695100000002</v>
      </c>
      <c r="G705" s="4">
        <v>45.516356500000001</v>
      </c>
      <c r="H705" s="4">
        <v>44.284663500000001</v>
      </c>
      <c r="I705" s="4">
        <v>43.437735500000002</v>
      </c>
      <c r="J705" s="4">
        <v>43.743588000000003</v>
      </c>
      <c r="K705" s="4">
        <v>43.663269999999997</v>
      </c>
      <c r="L705" s="4">
        <v>43.094790000000003</v>
      </c>
      <c r="M705" s="4">
        <v>41.606933499999997</v>
      </c>
      <c r="N705" s="4">
        <v>39.769301499999997</v>
      </c>
      <c r="O705" s="4">
        <v>39.173997499999999</v>
      </c>
      <c r="P705" s="4">
        <v>39.345255000000002</v>
      </c>
      <c r="Q705" s="4">
        <v>39.079909499999999</v>
      </c>
      <c r="R705" s="4">
        <v>38.032501500000002</v>
      </c>
      <c r="S705" s="4">
        <v>36.023707999999999</v>
      </c>
      <c r="T705" s="4">
        <v>33.891354499999998</v>
      </c>
      <c r="U705" s="4">
        <v>32.366327499999997</v>
      </c>
      <c r="V705" s="4">
        <v>31.074061499999999</v>
      </c>
      <c r="W705" s="4">
        <v>29.7500225</v>
      </c>
      <c r="X705" s="4"/>
      <c r="Y705" s="4"/>
      <c r="Z705" s="4"/>
      <c r="AA705" s="4"/>
      <c r="AB705" s="4"/>
      <c r="AC705" s="4"/>
      <c r="AD705" s="4"/>
      <c r="AE705" s="4"/>
    </row>
    <row r="706" spans="1:31" x14ac:dyDescent="0.35">
      <c r="A706" t="s">
        <v>168</v>
      </c>
      <c r="B706" t="s">
        <v>117</v>
      </c>
      <c r="C706" t="s">
        <v>96</v>
      </c>
      <c r="D706" t="s">
        <v>3</v>
      </c>
      <c r="E706" s="4"/>
      <c r="F706" s="4">
        <v>145.61610899999999</v>
      </c>
      <c r="G706" s="4">
        <v>145.761661</v>
      </c>
      <c r="H706" s="4">
        <v>146.48942099999999</v>
      </c>
      <c r="I706" s="4">
        <v>145.90106900000001</v>
      </c>
      <c r="J706" s="4">
        <v>145.64053899999999</v>
      </c>
      <c r="K706" s="4">
        <v>145.897074</v>
      </c>
      <c r="L706" s="4">
        <v>146.72100800000001</v>
      </c>
      <c r="M706" s="4">
        <v>147.793949</v>
      </c>
      <c r="N706" s="4">
        <v>148.57580100000001</v>
      </c>
      <c r="O706" s="4">
        <v>148.98081099999999</v>
      </c>
      <c r="P706" s="4">
        <v>148.84580700000001</v>
      </c>
      <c r="Q706" s="4">
        <v>148.25501700000001</v>
      </c>
      <c r="R706" s="4">
        <v>147.259185</v>
      </c>
      <c r="S706" s="4">
        <v>145.869272</v>
      </c>
      <c r="T706" s="4">
        <v>144.08991</v>
      </c>
      <c r="U706" s="4">
        <v>141.98754600000001</v>
      </c>
      <c r="V706" s="4">
        <v>139.62906000000001</v>
      </c>
      <c r="W706" s="4">
        <v>136.92992699999999</v>
      </c>
      <c r="X706" s="4"/>
      <c r="Y706" s="4"/>
      <c r="Z706" s="4"/>
      <c r="AA706" s="4"/>
      <c r="AB706" s="4"/>
      <c r="AC706" s="4"/>
      <c r="AD706" s="4"/>
      <c r="AE706" s="4"/>
    </row>
    <row r="707" spans="1:31" x14ac:dyDescent="0.35">
      <c r="A707" t="s">
        <v>168</v>
      </c>
      <c r="B707" t="s">
        <v>117</v>
      </c>
      <c r="C707" t="s">
        <v>164</v>
      </c>
      <c r="D707" t="s">
        <v>0</v>
      </c>
      <c r="E707" s="4"/>
      <c r="F707" s="4">
        <v>1595.6320000000001</v>
      </c>
      <c r="G707" s="4">
        <v>1599.98</v>
      </c>
      <c r="H707" s="4">
        <v>1941.87</v>
      </c>
      <c r="I707" s="4">
        <v>2418.0500000000002</v>
      </c>
      <c r="J707" s="4">
        <v>2934.07</v>
      </c>
      <c r="K707" s="4">
        <v>3470.97</v>
      </c>
      <c r="L707" s="4">
        <v>3978.74</v>
      </c>
      <c r="M707" s="4">
        <v>4431.55</v>
      </c>
      <c r="N707" s="4">
        <v>4856.41</v>
      </c>
      <c r="O707" s="4">
        <v>5262.2</v>
      </c>
      <c r="P707" s="4">
        <v>5656.27</v>
      </c>
      <c r="Q707" s="4">
        <v>6027.98</v>
      </c>
      <c r="R707" s="4">
        <v>6365.01</v>
      </c>
      <c r="S707" s="4">
        <v>6674.29</v>
      </c>
      <c r="T707" s="4">
        <v>6959.38</v>
      </c>
      <c r="U707" s="4">
        <v>7222.76</v>
      </c>
      <c r="V707" s="4">
        <v>7457.53</v>
      </c>
      <c r="W707" s="4">
        <v>7655.22</v>
      </c>
      <c r="X707" s="4"/>
      <c r="Y707" s="4"/>
      <c r="Z707" s="4"/>
      <c r="AA707" s="4"/>
      <c r="AB707" s="4"/>
      <c r="AC707" s="4"/>
      <c r="AD707" s="4"/>
      <c r="AE707" s="4"/>
    </row>
    <row r="708" spans="1:31" x14ac:dyDescent="0.35">
      <c r="A708" t="s">
        <v>168</v>
      </c>
      <c r="B708" t="s">
        <v>117</v>
      </c>
      <c r="C708" t="s">
        <v>164</v>
      </c>
      <c r="D708" t="s">
        <v>130</v>
      </c>
      <c r="E708" s="4"/>
      <c r="F708" s="4">
        <v>44.820861720807898</v>
      </c>
      <c r="G708" s="4">
        <v>44.1617821974951</v>
      </c>
      <c r="H708" s="4">
        <v>49.3126068373791</v>
      </c>
      <c r="I708" s="4">
        <v>57.483452632011399</v>
      </c>
      <c r="J708" s="4">
        <v>66.158592523278799</v>
      </c>
      <c r="K708" s="4">
        <v>75.053598592759897</v>
      </c>
      <c r="L708" s="4">
        <v>83.184872050525698</v>
      </c>
      <c r="M708" s="4">
        <v>90.345817829902202</v>
      </c>
      <c r="N708" s="4">
        <v>97.349436329001307</v>
      </c>
      <c r="O708" s="4">
        <v>104.588360668178</v>
      </c>
      <c r="P708" s="4">
        <v>112.489883901304</v>
      </c>
      <c r="Q708" s="4">
        <v>120.932444400683</v>
      </c>
      <c r="R708" s="4">
        <v>129.65990128914501</v>
      </c>
      <c r="S708" s="4">
        <v>138.66948154452601</v>
      </c>
      <c r="T708" s="4">
        <v>147.90391178428899</v>
      </c>
      <c r="U708" s="4">
        <v>157.459922033493</v>
      </c>
      <c r="V708" s="4">
        <v>167.42654701956101</v>
      </c>
      <c r="W708" s="4">
        <v>177.81408131377299</v>
      </c>
      <c r="X708" s="4"/>
      <c r="Y708" s="4"/>
      <c r="Z708" s="4"/>
      <c r="AA708" s="4"/>
      <c r="AB708" s="4"/>
      <c r="AC708" s="4"/>
      <c r="AD708" s="4"/>
      <c r="AE708" s="4"/>
    </row>
    <row r="709" spans="1:31" x14ac:dyDescent="0.35">
      <c r="A709" t="s">
        <v>168</v>
      </c>
      <c r="B709" t="s">
        <v>117</v>
      </c>
      <c r="C709" t="s">
        <v>164</v>
      </c>
      <c r="D709" t="s">
        <v>5</v>
      </c>
      <c r="E709" s="4"/>
      <c r="F709" s="4">
        <v>139.30871575236</v>
      </c>
      <c r="G709" s="4">
        <v>136.85558390592399</v>
      </c>
      <c r="H709" s="4">
        <v>150.808221539838</v>
      </c>
      <c r="I709" s="4">
        <v>173.96581958887299</v>
      </c>
      <c r="J709" s="4">
        <v>200.67062330816401</v>
      </c>
      <c r="K709" s="4">
        <v>231.50449978671901</v>
      </c>
      <c r="L709" s="4">
        <v>266.35020311450597</v>
      </c>
      <c r="M709" s="4">
        <v>299.36367949918002</v>
      </c>
      <c r="N709" s="4">
        <v>330.79217253496802</v>
      </c>
      <c r="O709" s="4">
        <v>364.52981251466002</v>
      </c>
      <c r="P709" s="4">
        <v>398.59263208925501</v>
      </c>
      <c r="Q709" s="4">
        <v>436.66103151369498</v>
      </c>
      <c r="R709" s="4">
        <v>481.93264606236897</v>
      </c>
      <c r="S709" s="4">
        <v>538.54315559263205</v>
      </c>
      <c r="T709" s="4">
        <v>605.69498878080697</v>
      </c>
      <c r="U709" s="4">
        <v>679.40682229704305</v>
      </c>
      <c r="V709" s="4">
        <v>757.62482955414805</v>
      </c>
      <c r="W709" s="4">
        <v>841.95362382153303</v>
      </c>
      <c r="X709" s="4"/>
      <c r="Y709" s="4"/>
      <c r="Z709" s="4"/>
      <c r="AA709" s="4"/>
      <c r="AB709" s="4"/>
      <c r="AC709" s="4"/>
      <c r="AD709" s="4"/>
      <c r="AE709" s="4"/>
    </row>
    <row r="710" spans="1:31" x14ac:dyDescent="0.35">
      <c r="A710" t="s">
        <v>168</v>
      </c>
      <c r="B710" t="s">
        <v>117</v>
      </c>
      <c r="C710" t="s">
        <v>164</v>
      </c>
      <c r="D710" t="s">
        <v>4</v>
      </c>
      <c r="E710" s="4"/>
      <c r="F710" s="4">
        <v>11.453927999999999</v>
      </c>
      <c r="G710" s="4">
        <v>11.69101</v>
      </c>
      <c r="H710" s="4">
        <v>12.87642</v>
      </c>
      <c r="I710" s="4">
        <v>13.8995695</v>
      </c>
      <c r="J710" s="4">
        <v>14.621323</v>
      </c>
      <c r="K710" s="4">
        <v>14.9930995</v>
      </c>
      <c r="L710" s="4">
        <v>14.9380025</v>
      </c>
      <c r="M710" s="4">
        <v>14.803232</v>
      </c>
      <c r="N710" s="4">
        <v>14.6811515</v>
      </c>
      <c r="O710" s="4">
        <v>14.435582</v>
      </c>
      <c r="P710" s="4">
        <v>14.1906035</v>
      </c>
      <c r="Q710" s="4">
        <v>13.804712500000001</v>
      </c>
      <c r="R710" s="4">
        <v>13.2072605</v>
      </c>
      <c r="S710" s="4">
        <v>12.393231500000001</v>
      </c>
      <c r="T710" s="4">
        <v>11.4899085</v>
      </c>
      <c r="U710" s="4">
        <v>10.6309795</v>
      </c>
      <c r="V710" s="4">
        <v>9.8433019999999996</v>
      </c>
      <c r="W710" s="4">
        <v>9.0922110000000007</v>
      </c>
      <c r="X710" s="4"/>
      <c r="Y710" s="4"/>
      <c r="Z710" s="4"/>
      <c r="AA710" s="4"/>
      <c r="AB710" s="4"/>
      <c r="AC710" s="4"/>
      <c r="AD710" s="4"/>
      <c r="AE710" s="4"/>
    </row>
    <row r="711" spans="1:31" x14ac:dyDescent="0.35">
      <c r="A711" t="s">
        <v>168</v>
      </c>
      <c r="B711" t="s">
        <v>117</v>
      </c>
      <c r="C711" t="s">
        <v>164</v>
      </c>
      <c r="D711" t="s">
        <v>3</v>
      </c>
      <c r="E711" s="4"/>
      <c r="F711" s="4">
        <v>35.600208000000002</v>
      </c>
      <c r="G711" s="4">
        <v>36.229968999999997</v>
      </c>
      <c r="H711" s="4">
        <v>39.3787739999999</v>
      </c>
      <c r="I711" s="4">
        <v>42.065148999999998</v>
      </c>
      <c r="J711" s="4">
        <v>44.349038999999998</v>
      </c>
      <c r="K711" s="4">
        <v>46.246549999999999</v>
      </c>
      <c r="L711" s="4">
        <v>47.830091000000003</v>
      </c>
      <c r="M711" s="4">
        <v>49.05097</v>
      </c>
      <c r="N711" s="4">
        <v>49.886369999999999</v>
      </c>
      <c r="O711" s="4">
        <v>50.313437999999998</v>
      </c>
      <c r="P711" s="4">
        <v>50.282477</v>
      </c>
      <c r="Q711" s="4">
        <v>49.845846000000002</v>
      </c>
      <c r="R711" s="4">
        <v>49.090041999999997</v>
      </c>
      <c r="S711" s="4">
        <v>48.130921999999899</v>
      </c>
      <c r="T711" s="4">
        <v>47.053387000000001</v>
      </c>
      <c r="U711" s="4">
        <v>45.870466</v>
      </c>
      <c r="V711" s="4">
        <v>44.542099999999998</v>
      </c>
      <c r="W711" s="4">
        <v>43.051820999999997</v>
      </c>
      <c r="X711" s="4"/>
      <c r="Y711" s="4"/>
      <c r="Z711" s="4"/>
      <c r="AA711" s="4"/>
      <c r="AB711" s="4"/>
      <c r="AC711" s="4"/>
      <c r="AD711" s="4"/>
      <c r="AE711" s="4"/>
    </row>
    <row r="712" spans="1:31" x14ac:dyDescent="0.35">
      <c r="A712" t="s">
        <v>168</v>
      </c>
      <c r="B712" t="s">
        <v>117</v>
      </c>
      <c r="C712" t="s">
        <v>165</v>
      </c>
      <c r="D712" t="s">
        <v>0</v>
      </c>
      <c r="E712" s="4"/>
      <c r="F712" s="4">
        <v>743.7296</v>
      </c>
      <c r="G712" s="4">
        <v>739.93700000000001</v>
      </c>
      <c r="H712" s="4">
        <v>813.18</v>
      </c>
      <c r="I712" s="4">
        <v>883.03700000000003</v>
      </c>
      <c r="J712" s="4">
        <v>1029.45</v>
      </c>
      <c r="K712" s="4">
        <v>1259.9100000000001</v>
      </c>
      <c r="L712" s="4">
        <v>1575.68</v>
      </c>
      <c r="M712" s="4">
        <v>1958.81</v>
      </c>
      <c r="N712" s="4">
        <v>2401.7600000000002</v>
      </c>
      <c r="O712" s="4">
        <v>2908.9</v>
      </c>
      <c r="P712" s="4">
        <v>3479.25</v>
      </c>
      <c r="Q712" s="4">
        <v>4101.6099999999997</v>
      </c>
      <c r="R712" s="4">
        <v>4763.5200000000004</v>
      </c>
      <c r="S712" s="4">
        <v>5456.01</v>
      </c>
      <c r="T712" s="4">
        <v>6173.1</v>
      </c>
      <c r="U712" s="4">
        <v>6907.73</v>
      </c>
      <c r="V712" s="4">
        <v>7651.8</v>
      </c>
      <c r="W712" s="4">
        <v>8394.01</v>
      </c>
      <c r="X712" s="4"/>
      <c r="Y712" s="4"/>
      <c r="Z712" s="4"/>
      <c r="AA712" s="4"/>
      <c r="AB712" s="4"/>
      <c r="AC712" s="4"/>
      <c r="AD712" s="4"/>
      <c r="AE712" s="4"/>
    </row>
    <row r="713" spans="1:31" x14ac:dyDescent="0.35">
      <c r="A713" t="s">
        <v>168</v>
      </c>
      <c r="B713" t="s">
        <v>117</v>
      </c>
      <c r="C713" t="s">
        <v>165</v>
      </c>
      <c r="D713" t="s">
        <v>130</v>
      </c>
      <c r="E713" s="4"/>
      <c r="F713" s="4">
        <v>12.824911424292001</v>
      </c>
      <c r="G713" s="4">
        <v>12.65581966015</v>
      </c>
      <c r="H713" s="4">
        <v>13.3654794277744</v>
      </c>
      <c r="I713" s="4">
        <v>13.935730190065099</v>
      </c>
      <c r="J713" s="4">
        <v>15.758343472280099</v>
      </c>
      <c r="K713" s="4">
        <v>18.8789753702128</v>
      </c>
      <c r="L713" s="4">
        <v>23.252573210933701</v>
      </c>
      <c r="M713" s="4">
        <v>28.6008678161019</v>
      </c>
      <c r="N713" s="4">
        <v>34.963710534553002</v>
      </c>
      <c r="O713" s="4">
        <v>42.530289178917997</v>
      </c>
      <c r="P713" s="4">
        <v>51.399812226148399</v>
      </c>
      <c r="Q713" s="4">
        <v>61.591069004428697</v>
      </c>
      <c r="R713" s="4">
        <v>73.120925215974097</v>
      </c>
      <c r="S713" s="4">
        <v>86.128183285742196</v>
      </c>
      <c r="T713" s="4">
        <v>100.74454446855501</v>
      </c>
      <c r="U713" s="4">
        <v>117.074613408177</v>
      </c>
      <c r="V713" s="4">
        <v>135.181808561515</v>
      </c>
      <c r="W713" s="4">
        <v>155.148726530641</v>
      </c>
      <c r="X713" s="4"/>
      <c r="Y713" s="4"/>
      <c r="Z713" s="4"/>
      <c r="AA713" s="4"/>
      <c r="AB713" s="4"/>
      <c r="AC713" s="4"/>
      <c r="AD713" s="4"/>
      <c r="AE713" s="4"/>
    </row>
    <row r="714" spans="1:31" x14ac:dyDescent="0.35">
      <c r="A714" t="s">
        <v>168</v>
      </c>
      <c r="B714" t="s">
        <v>117</v>
      </c>
      <c r="C714" t="s">
        <v>165</v>
      </c>
      <c r="D714" t="s">
        <v>5</v>
      </c>
      <c r="E714" s="4"/>
      <c r="F714" s="4">
        <v>44.979301122053101</v>
      </c>
      <c r="G714" s="4">
        <v>44.159770044080602</v>
      </c>
      <c r="H714" s="4">
        <v>45.528777378091</v>
      </c>
      <c r="I714" s="4">
        <v>46.709090990839201</v>
      </c>
      <c r="J714" s="4">
        <v>51.776803926456701</v>
      </c>
      <c r="K714" s="4">
        <v>60.3538280353498</v>
      </c>
      <c r="L714" s="4">
        <v>72.558582462583999</v>
      </c>
      <c r="M714" s="4">
        <v>89.759917960916894</v>
      </c>
      <c r="N714" s="4">
        <v>112.518519157044</v>
      </c>
      <c r="O714" s="4">
        <v>140.020706351972</v>
      </c>
      <c r="P714" s="4">
        <v>171.742852439361</v>
      </c>
      <c r="Q714" s="4">
        <v>208.127465278937</v>
      </c>
      <c r="R714" s="4">
        <v>255.16727635239201</v>
      </c>
      <c r="S714" s="4">
        <v>313.99486835720199</v>
      </c>
      <c r="T714" s="4">
        <v>387.06081606309601</v>
      </c>
      <c r="U714" s="4">
        <v>470.78566382538298</v>
      </c>
      <c r="V714" s="4">
        <v>566.95232119029299</v>
      </c>
      <c r="W714" s="4">
        <v>676.337131984287</v>
      </c>
      <c r="X714" s="4"/>
      <c r="Y714" s="4"/>
      <c r="Z714" s="4"/>
      <c r="AA714" s="4"/>
      <c r="AB714" s="4"/>
      <c r="AC714" s="4"/>
      <c r="AD714" s="4"/>
      <c r="AE714" s="4"/>
    </row>
    <row r="715" spans="1:31" x14ac:dyDescent="0.35">
      <c r="A715" t="s">
        <v>168</v>
      </c>
      <c r="B715" t="s">
        <v>117</v>
      </c>
      <c r="C715" t="s">
        <v>165</v>
      </c>
      <c r="D715" t="s">
        <v>4</v>
      </c>
      <c r="E715" s="4"/>
      <c r="F715" s="4">
        <v>16.5349301</v>
      </c>
      <c r="G715" s="4">
        <v>16.755907000000001</v>
      </c>
      <c r="H715" s="4">
        <v>17.860791500000001</v>
      </c>
      <c r="I715" s="4">
        <v>18.905035000000002</v>
      </c>
      <c r="J715" s="4">
        <v>19.882455499999999</v>
      </c>
      <c r="K715" s="4">
        <v>20.875395000000001</v>
      </c>
      <c r="L715" s="4">
        <v>21.715969999999999</v>
      </c>
      <c r="M715" s="4">
        <v>21.8227695</v>
      </c>
      <c r="N715" s="4">
        <v>21.345464</v>
      </c>
      <c r="O715" s="4">
        <v>20.774784499999999</v>
      </c>
      <c r="P715" s="4">
        <v>20.258485</v>
      </c>
      <c r="Q715" s="4">
        <v>19.707201999999999</v>
      </c>
      <c r="R715" s="4">
        <v>18.668224500000001</v>
      </c>
      <c r="S715" s="4">
        <v>17.376111999999999</v>
      </c>
      <c r="T715" s="4">
        <v>15.9486565</v>
      </c>
      <c r="U715" s="4">
        <v>14.6727705</v>
      </c>
      <c r="V715" s="4">
        <v>13.496373</v>
      </c>
      <c r="W715" s="4">
        <v>12.410985</v>
      </c>
      <c r="X715" s="4"/>
      <c r="Y715" s="4"/>
      <c r="Z715" s="4"/>
      <c r="AA715" s="4"/>
      <c r="AB715" s="4"/>
      <c r="AC715" s="4"/>
      <c r="AD715" s="4"/>
      <c r="AE715" s="4"/>
    </row>
    <row r="716" spans="1:31" x14ac:dyDescent="0.35">
      <c r="A716" t="s">
        <v>168</v>
      </c>
      <c r="B716" t="s">
        <v>117</v>
      </c>
      <c r="C716" t="s">
        <v>165</v>
      </c>
      <c r="D716" t="s">
        <v>3</v>
      </c>
      <c r="E716" s="4"/>
      <c r="F716" s="4">
        <v>57.991012599999998</v>
      </c>
      <c r="G716" s="4">
        <v>58.466146000000002</v>
      </c>
      <c r="H716" s="4">
        <v>60.841813000000101</v>
      </c>
      <c r="I716" s="4">
        <v>63.364961000000001</v>
      </c>
      <c r="J716" s="4">
        <v>65.327297999999999</v>
      </c>
      <c r="K716" s="4">
        <v>66.736142999999998</v>
      </c>
      <c r="L716" s="4">
        <v>67.763683</v>
      </c>
      <c r="M716" s="4">
        <v>68.487781999999996</v>
      </c>
      <c r="N716" s="4">
        <v>68.692938000000098</v>
      </c>
      <c r="O716" s="4">
        <v>68.395961</v>
      </c>
      <c r="P716" s="4">
        <v>67.689936000000003</v>
      </c>
      <c r="Q716" s="4">
        <v>66.594233000000003</v>
      </c>
      <c r="R716" s="4">
        <v>65.145784000000006</v>
      </c>
      <c r="S716" s="4">
        <v>63.347557000000002</v>
      </c>
      <c r="T716" s="4">
        <v>61.274782000000002</v>
      </c>
      <c r="U716" s="4">
        <v>59.002800000000001</v>
      </c>
      <c r="V716" s="4">
        <v>56.603769999999997</v>
      </c>
      <c r="W716" s="4">
        <v>54.102989999999998</v>
      </c>
      <c r="X716" s="4"/>
      <c r="Y716" s="4"/>
      <c r="Z716" s="4"/>
      <c r="AA716" s="4"/>
      <c r="AB716" s="4"/>
      <c r="AC716" s="4"/>
      <c r="AD716" s="4"/>
      <c r="AE716" s="4"/>
    </row>
    <row r="717" spans="1:31" x14ac:dyDescent="0.35">
      <c r="A717" t="s">
        <v>168</v>
      </c>
      <c r="B717" t="s">
        <v>117</v>
      </c>
      <c r="C717" t="s">
        <v>166</v>
      </c>
      <c r="D717" t="s">
        <v>0</v>
      </c>
      <c r="E717" s="4"/>
      <c r="F717" s="4">
        <v>2779.0450929499998</v>
      </c>
      <c r="G717" s="4">
        <v>2763.10455121</v>
      </c>
      <c r="H717" s="4">
        <v>3208.7036288700001</v>
      </c>
      <c r="I717" s="4">
        <v>3518.8962481499998</v>
      </c>
      <c r="J717" s="4">
        <v>3989.56123579</v>
      </c>
      <c r="K717" s="4">
        <v>4700.5948747000002</v>
      </c>
      <c r="L717" s="4">
        <v>5630.0596193600004</v>
      </c>
      <c r="M717" s="4">
        <v>6662.2175399999996</v>
      </c>
      <c r="N717" s="4">
        <v>7777.4870260999996</v>
      </c>
      <c r="O717" s="4">
        <v>8997.6612034000009</v>
      </c>
      <c r="P717" s="4">
        <v>10315.6722175</v>
      </c>
      <c r="Q717" s="4">
        <v>11696.627449600001</v>
      </c>
      <c r="R717" s="4">
        <v>13117.350935799999</v>
      </c>
      <c r="S717" s="4">
        <v>14558.3738724</v>
      </c>
      <c r="T717" s="4">
        <v>15992.0474357</v>
      </c>
      <c r="U717" s="4">
        <v>17386.685041000001</v>
      </c>
      <c r="V717" s="4">
        <v>18685.786585900001</v>
      </c>
      <c r="W717" s="4">
        <v>19858.662731199998</v>
      </c>
      <c r="X717" s="4"/>
      <c r="Y717" s="4"/>
      <c r="Z717" s="4"/>
      <c r="AA717" s="4"/>
      <c r="AB717" s="4"/>
      <c r="AC717" s="4"/>
      <c r="AD717" s="4"/>
      <c r="AE717" s="4"/>
    </row>
    <row r="718" spans="1:31" x14ac:dyDescent="0.35">
      <c r="A718" t="s">
        <v>168</v>
      </c>
      <c r="B718" t="s">
        <v>117</v>
      </c>
      <c r="C718" t="s">
        <v>166</v>
      </c>
      <c r="D718" t="s">
        <v>130</v>
      </c>
      <c r="E718" s="4"/>
      <c r="F718" s="4">
        <v>41.6717044530672</v>
      </c>
      <c r="G718" s="4">
        <v>41.2440171101318</v>
      </c>
      <c r="H718" s="4">
        <v>46.829106046116102</v>
      </c>
      <c r="I718" s="4">
        <v>50.155735551485598</v>
      </c>
      <c r="J718" s="4">
        <v>55.490828557447003</v>
      </c>
      <c r="K718" s="4">
        <v>63.7417475385828</v>
      </c>
      <c r="L718" s="4">
        <v>74.320572146073999</v>
      </c>
      <c r="M718" s="4">
        <v>85.561971942240902</v>
      </c>
      <c r="N718" s="4">
        <v>97.568345293454399</v>
      </c>
      <c r="O718" s="4">
        <v>110.690765548455</v>
      </c>
      <c r="P718" s="4">
        <v>124.925663870828</v>
      </c>
      <c r="Q718" s="4">
        <v>139.72837481708501</v>
      </c>
      <c r="R718" s="4">
        <v>154.82978023897601</v>
      </c>
      <c r="S718" s="4">
        <v>170.266082075734</v>
      </c>
      <c r="T718" s="4">
        <v>186.24698132994601</v>
      </c>
      <c r="U718" s="4">
        <v>202.94110396691599</v>
      </c>
      <c r="V718" s="4">
        <v>220.43258899615901</v>
      </c>
      <c r="W718" s="4">
        <v>238.490369038468</v>
      </c>
      <c r="X718" s="4"/>
      <c r="Y718" s="4"/>
      <c r="Z718" s="4"/>
      <c r="AA718" s="4"/>
      <c r="AB718" s="4"/>
      <c r="AC718" s="4"/>
      <c r="AD718" s="4"/>
      <c r="AE718" s="4"/>
    </row>
    <row r="719" spans="1:31" x14ac:dyDescent="0.35">
      <c r="A719" t="s">
        <v>168</v>
      </c>
      <c r="B719" t="s">
        <v>117</v>
      </c>
      <c r="C719" t="s">
        <v>166</v>
      </c>
      <c r="D719" t="s">
        <v>5</v>
      </c>
      <c r="E719" s="4"/>
      <c r="F719" s="4">
        <v>143.962886101435</v>
      </c>
      <c r="G719" s="4">
        <v>142.56567466382899</v>
      </c>
      <c r="H719" s="4">
        <v>162.31646297057401</v>
      </c>
      <c r="I719" s="4">
        <v>176.67274590372801</v>
      </c>
      <c r="J719" s="4">
        <v>198.45810027520301</v>
      </c>
      <c r="K719" s="4">
        <v>230.61638142730399</v>
      </c>
      <c r="L719" s="4">
        <v>271.27969079770003</v>
      </c>
      <c r="M719" s="4">
        <v>319.88718178933698</v>
      </c>
      <c r="N719" s="4">
        <v>373.29050227682501</v>
      </c>
      <c r="O719" s="4">
        <v>432.41767524117699</v>
      </c>
      <c r="P719" s="4">
        <v>495.637710945084</v>
      </c>
      <c r="Q719" s="4">
        <v>563.65780150711601</v>
      </c>
      <c r="R719" s="4">
        <v>644.70132515706598</v>
      </c>
      <c r="S719" s="4">
        <v>740.57674615467101</v>
      </c>
      <c r="T719" s="4">
        <v>844.29553836305297</v>
      </c>
      <c r="U719" s="4">
        <v>944.10661460303595</v>
      </c>
      <c r="V719" s="4">
        <v>1044.8258748087901</v>
      </c>
      <c r="W719" s="4">
        <v>1146.9459102251899</v>
      </c>
      <c r="X719" s="4"/>
      <c r="Y719" s="4"/>
      <c r="Z719" s="4"/>
      <c r="AA719" s="4"/>
      <c r="AB719" s="4"/>
      <c r="AC719" s="4"/>
      <c r="AD719" s="4"/>
      <c r="AE719" s="4"/>
    </row>
    <row r="720" spans="1:31" x14ac:dyDescent="0.35">
      <c r="A720" t="s">
        <v>168</v>
      </c>
      <c r="B720" t="s">
        <v>117</v>
      </c>
      <c r="C720" t="s">
        <v>166</v>
      </c>
      <c r="D720" t="s">
        <v>4</v>
      </c>
      <c r="E720" s="4"/>
      <c r="F720" s="4">
        <v>19.303899555000001</v>
      </c>
      <c r="G720" s="4">
        <v>19.381275035000002</v>
      </c>
      <c r="H720" s="4">
        <v>19.768195845000001</v>
      </c>
      <c r="I720" s="4">
        <v>19.91759527</v>
      </c>
      <c r="J720" s="4">
        <v>20.1027886</v>
      </c>
      <c r="K720" s="4">
        <v>20.38274491</v>
      </c>
      <c r="L720" s="4">
        <v>20.75370848</v>
      </c>
      <c r="M720" s="4">
        <v>20.826772434999999</v>
      </c>
      <c r="N720" s="4">
        <v>20.834944844999999</v>
      </c>
      <c r="O720" s="4">
        <v>20.807801619999999</v>
      </c>
      <c r="P720" s="4">
        <v>20.812928455000002</v>
      </c>
      <c r="Q720" s="4">
        <v>20.751291685000002</v>
      </c>
      <c r="R720" s="4">
        <v>20.346399835</v>
      </c>
      <c r="S720" s="4">
        <v>19.658156900000002</v>
      </c>
      <c r="T720" s="4">
        <v>18.941290944999999</v>
      </c>
      <c r="U720" s="4">
        <v>18.41601867</v>
      </c>
      <c r="V720" s="4">
        <v>17.884115465000001</v>
      </c>
      <c r="W720" s="4">
        <v>17.314384709999999</v>
      </c>
      <c r="X720" s="4"/>
      <c r="Y720" s="4"/>
      <c r="Z720" s="4"/>
      <c r="AA720" s="4"/>
      <c r="AB720" s="4"/>
      <c r="AC720" s="4"/>
      <c r="AD720" s="4"/>
      <c r="AE720" s="4"/>
    </row>
    <row r="721" spans="1:31" x14ac:dyDescent="0.35">
      <c r="A721" t="s">
        <v>168</v>
      </c>
      <c r="B721" t="s">
        <v>117</v>
      </c>
      <c r="C721" t="s">
        <v>166</v>
      </c>
      <c r="D721" t="s">
        <v>3</v>
      </c>
      <c r="E721" s="4"/>
      <c r="F721" s="4">
        <v>66.689019070000001</v>
      </c>
      <c r="G721" s="4">
        <v>66.99406956</v>
      </c>
      <c r="H721" s="4">
        <v>68.519429470000006</v>
      </c>
      <c r="I721" s="4">
        <v>70.159398710000005</v>
      </c>
      <c r="J721" s="4">
        <v>71.895867109999998</v>
      </c>
      <c r="K721" s="4">
        <v>73.744367800000106</v>
      </c>
      <c r="L721" s="4">
        <v>75.753717399999999</v>
      </c>
      <c r="M721" s="4">
        <v>77.864235579999999</v>
      </c>
      <c r="N721" s="4">
        <v>79.713220539999995</v>
      </c>
      <c r="O721" s="4">
        <v>81.286466480000001</v>
      </c>
      <c r="P721" s="4">
        <v>82.574483880000003</v>
      </c>
      <c r="Q721" s="4">
        <v>83.709750900000003</v>
      </c>
      <c r="R721" s="4">
        <v>84.721110600000003</v>
      </c>
      <c r="S721" s="4">
        <v>85.503664000000001</v>
      </c>
      <c r="T721" s="4">
        <v>85.864733600000093</v>
      </c>
      <c r="U721" s="4">
        <v>85.673551099999898</v>
      </c>
      <c r="V721" s="4">
        <v>84.768711699999898</v>
      </c>
      <c r="W721" s="4">
        <v>83.268195739999896</v>
      </c>
      <c r="X721" s="4"/>
      <c r="Y721" s="4"/>
      <c r="Z721" s="4"/>
      <c r="AA721" s="4"/>
      <c r="AB721" s="4"/>
      <c r="AC721" s="4"/>
      <c r="AD721" s="4"/>
      <c r="AE721" s="4"/>
    </row>
    <row r="722" spans="1:31" x14ac:dyDescent="0.35">
      <c r="A722" t="s">
        <v>168</v>
      </c>
      <c r="B722" t="s">
        <v>117</v>
      </c>
      <c r="C722" t="s">
        <v>1</v>
      </c>
      <c r="D722" t="s">
        <v>0</v>
      </c>
      <c r="E722" s="4"/>
      <c r="F722" s="4">
        <v>19411.5</v>
      </c>
      <c r="G722" s="4">
        <v>19690.7</v>
      </c>
      <c r="H722" s="4">
        <v>22456.799999999999</v>
      </c>
      <c r="I722" s="4">
        <v>24759.5</v>
      </c>
      <c r="J722" s="4">
        <v>27690.9</v>
      </c>
      <c r="K722" s="4">
        <v>31296.2</v>
      </c>
      <c r="L722" s="4">
        <v>35321.5</v>
      </c>
      <c r="M722" s="4">
        <v>39421.1</v>
      </c>
      <c r="N722" s="4">
        <v>43720</v>
      </c>
      <c r="O722" s="4">
        <v>48379.1</v>
      </c>
      <c r="P722" s="4">
        <v>53441.5</v>
      </c>
      <c r="Q722" s="4">
        <v>58833.4</v>
      </c>
      <c r="R722" s="4">
        <v>64514.9</v>
      </c>
      <c r="S722" s="4">
        <v>70447.899999999994</v>
      </c>
      <c r="T722" s="4">
        <v>76570.2</v>
      </c>
      <c r="U722" s="4">
        <v>82793.3</v>
      </c>
      <c r="V722" s="4">
        <v>88980.7</v>
      </c>
      <c r="W722" s="4">
        <v>94851.1</v>
      </c>
      <c r="X722" s="4"/>
      <c r="Y722" s="4"/>
      <c r="Z722" s="4"/>
      <c r="AA722" s="4"/>
      <c r="AB722" s="4"/>
      <c r="AC722" s="4"/>
      <c r="AD722" s="4"/>
      <c r="AE722" s="4"/>
    </row>
    <row r="723" spans="1:31" x14ac:dyDescent="0.35">
      <c r="A723" t="s">
        <v>168</v>
      </c>
      <c r="B723" t="s">
        <v>117</v>
      </c>
      <c r="C723" t="s">
        <v>1</v>
      </c>
      <c r="D723" t="s">
        <v>130</v>
      </c>
      <c r="E723" s="4"/>
      <c r="F723" s="4">
        <v>58.234411553575697</v>
      </c>
      <c r="G723" s="4">
        <v>58.710168951781597</v>
      </c>
      <c r="H723" s="4">
        <v>64.967846545765894</v>
      </c>
      <c r="I723" s="4">
        <v>69.264998425588203</v>
      </c>
      <c r="J723" s="4">
        <v>74.9429869256019</v>
      </c>
      <c r="K723" s="4">
        <v>82.082359931659695</v>
      </c>
      <c r="L723" s="4">
        <v>89.921166976062594</v>
      </c>
      <c r="M723" s="4">
        <v>97.590755229745</v>
      </c>
      <c r="N723" s="4">
        <v>105.659773046384</v>
      </c>
      <c r="O723" s="4">
        <v>114.444790705385</v>
      </c>
      <c r="P723" s="4">
        <v>124.113614110735</v>
      </c>
      <c r="Q723" s="4">
        <v>134.44224154416301</v>
      </c>
      <c r="R723" s="4">
        <v>145.42784602747099</v>
      </c>
      <c r="S723" s="4">
        <v>157.20491022361301</v>
      </c>
      <c r="T723" s="4">
        <v>169.937364628886</v>
      </c>
      <c r="U723" s="4">
        <v>183.727024452194</v>
      </c>
      <c r="V723" s="4">
        <v>198.57254422052301</v>
      </c>
      <c r="W723" s="4">
        <v>214.45606833601201</v>
      </c>
      <c r="X723" s="4"/>
      <c r="Y723" s="4"/>
      <c r="Z723" s="4"/>
      <c r="AA723" s="4"/>
      <c r="AB723" s="4"/>
      <c r="AC723" s="4"/>
      <c r="AD723" s="4"/>
      <c r="AE723" s="4"/>
    </row>
    <row r="724" spans="1:31" x14ac:dyDescent="0.35">
      <c r="A724" t="s">
        <v>168</v>
      </c>
      <c r="B724" t="s">
        <v>117</v>
      </c>
      <c r="C724" t="s">
        <v>1</v>
      </c>
      <c r="D724" t="s">
        <v>5</v>
      </c>
      <c r="E724" s="4"/>
      <c r="F724" s="4">
        <v>196.89218134752701</v>
      </c>
      <c r="G724" s="4">
        <v>199.136968632345</v>
      </c>
      <c r="H724" s="4">
        <v>223.82123276704101</v>
      </c>
      <c r="I724" s="4">
        <v>242.543253334599</v>
      </c>
      <c r="J724" s="4">
        <v>264.351420621464</v>
      </c>
      <c r="K724" s="4">
        <v>292.51513502154302</v>
      </c>
      <c r="L724" s="4">
        <v>323.08970848758503</v>
      </c>
      <c r="M724" s="4">
        <v>356.63562129538298</v>
      </c>
      <c r="N724" s="4">
        <v>392.59766619006302</v>
      </c>
      <c r="O724" s="4">
        <v>432.63264796834898</v>
      </c>
      <c r="P724" s="4">
        <v>476.86659186507899</v>
      </c>
      <c r="Q724" s="4">
        <v>530.09040668126499</v>
      </c>
      <c r="R724" s="4">
        <v>594.39001004955105</v>
      </c>
      <c r="S724" s="4">
        <v>668.21044479722605</v>
      </c>
      <c r="T724" s="4">
        <v>751.47144166946396</v>
      </c>
      <c r="U724" s="4">
        <v>836.03837954915298</v>
      </c>
      <c r="V724" s="4">
        <v>927.84944907104398</v>
      </c>
      <c r="W724" s="4">
        <v>1026.6614944886601</v>
      </c>
      <c r="X724" s="4"/>
      <c r="Y724" s="4"/>
      <c r="Z724" s="4"/>
      <c r="AA724" s="4"/>
      <c r="AB724" s="4"/>
      <c r="AC724" s="4"/>
      <c r="AD724" s="4"/>
      <c r="AE724" s="4"/>
    </row>
    <row r="725" spans="1:31" x14ac:dyDescent="0.35">
      <c r="A725" t="s">
        <v>168</v>
      </c>
      <c r="B725" t="s">
        <v>117</v>
      </c>
      <c r="C725" t="s">
        <v>1</v>
      </c>
      <c r="D725" t="s">
        <v>4</v>
      </c>
      <c r="E725" s="4"/>
      <c r="F725" s="4">
        <v>98.589491300000006</v>
      </c>
      <c r="G725" s="4">
        <v>98.880183500000001</v>
      </c>
      <c r="H725" s="4">
        <v>100.33364450000001</v>
      </c>
      <c r="I725" s="4">
        <v>102.082823</v>
      </c>
      <c r="J725" s="4">
        <v>104.75033550000001</v>
      </c>
      <c r="K725" s="4">
        <v>106.9900195</v>
      </c>
      <c r="L725" s="4">
        <v>109.32412600000001</v>
      </c>
      <c r="M725" s="4">
        <v>110.53607</v>
      </c>
      <c r="N725" s="4">
        <v>111.36082500000001</v>
      </c>
      <c r="O725" s="4">
        <v>111.824894</v>
      </c>
      <c r="P725" s="4">
        <v>112.068031</v>
      </c>
      <c r="Q725" s="4">
        <v>110.987483</v>
      </c>
      <c r="R725" s="4">
        <v>108.5396775</v>
      </c>
      <c r="S725" s="4">
        <v>105.42771449999999</v>
      </c>
      <c r="T725" s="4">
        <v>101.8936925</v>
      </c>
      <c r="U725" s="4">
        <v>99.0305015</v>
      </c>
      <c r="V725" s="4">
        <v>95.899933000000004</v>
      </c>
      <c r="W725" s="4">
        <v>92.387900500000001</v>
      </c>
      <c r="X725" s="4"/>
      <c r="Y725" s="4"/>
      <c r="Z725" s="4"/>
      <c r="AA725" s="4"/>
      <c r="AB725" s="4"/>
      <c r="AC725" s="4"/>
      <c r="AD725" s="4"/>
      <c r="AE725" s="4"/>
    </row>
    <row r="726" spans="1:31" x14ac:dyDescent="0.35">
      <c r="A726" t="s">
        <v>168</v>
      </c>
      <c r="B726" t="s">
        <v>117</v>
      </c>
      <c r="C726" t="s">
        <v>1</v>
      </c>
      <c r="D726" t="s">
        <v>3</v>
      </c>
      <c r="E726" s="4"/>
      <c r="F726" s="4">
        <v>333.33383959999998</v>
      </c>
      <c r="G726" s="4">
        <v>335.38823600000001</v>
      </c>
      <c r="H726" s="4">
        <v>345.66021799999999</v>
      </c>
      <c r="I726" s="4">
        <v>357.460486</v>
      </c>
      <c r="J726" s="4">
        <v>369.49287900000002</v>
      </c>
      <c r="K726" s="4">
        <v>381.27802400000002</v>
      </c>
      <c r="L726" s="4">
        <v>392.80517800000001</v>
      </c>
      <c r="M726" s="4">
        <v>403.94297499999999</v>
      </c>
      <c r="N726" s="4">
        <v>413.78093799999999</v>
      </c>
      <c r="O726" s="4">
        <v>422.72872100000001</v>
      </c>
      <c r="P726" s="4">
        <v>430.58531799999997</v>
      </c>
      <c r="Q726" s="4">
        <v>437.610972</v>
      </c>
      <c r="R726" s="4">
        <v>443.62136800000002</v>
      </c>
      <c r="S726" s="4">
        <v>448.12786</v>
      </c>
      <c r="T726" s="4">
        <v>450.57895400000001</v>
      </c>
      <c r="U726" s="4">
        <v>450.63212800000002</v>
      </c>
      <c r="V726" s="4">
        <v>448.10172699999998</v>
      </c>
      <c r="W726" s="4">
        <v>442.286855</v>
      </c>
      <c r="X726" s="4"/>
      <c r="Y726" s="4"/>
      <c r="Z726" s="4"/>
      <c r="AA726" s="4"/>
      <c r="AB726" s="4"/>
      <c r="AC726" s="4"/>
      <c r="AD726" s="4"/>
      <c r="AE726" s="4"/>
    </row>
    <row r="727" spans="1:31" x14ac:dyDescent="0.35">
      <c r="A727" t="s">
        <v>168</v>
      </c>
      <c r="B727" t="s">
        <v>113</v>
      </c>
      <c r="C727" t="s">
        <v>146</v>
      </c>
      <c r="D727" t="s">
        <v>135</v>
      </c>
      <c r="E727" s="4"/>
      <c r="F727" s="4">
        <v>249.86907969327601</v>
      </c>
      <c r="G727" s="4">
        <v>256.02872055243898</v>
      </c>
      <c r="H727" s="4">
        <v>304.88796335160202</v>
      </c>
      <c r="I727" s="4">
        <v>372.25708982694601</v>
      </c>
      <c r="J727" s="4">
        <v>466.04261235713398</v>
      </c>
      <c r="K727" s="4">
        <v>588.27276378423096</v>
      </c>
      <c r="L727" s="4">
        <v>738.00892636441097</v>
      </c>
      <c r="M727" s="4">
        <v>904.32048397320796</v>
      </c>
      <c r="N727" s="4">
        <v>1082.89033194699</v>
      </c>
      <c r="O727" s="4">
        <v>1272.1026592257101</v>
      </c>
      <c r="P727" s="4">
        <v>1466.53983684069</v>
      </c>
      <c r="Q727" s="4">
        <v>1653.36551671301</v>
      </c>
      <c r="R727" s="4">
        <v>1830.91813153318</v>
      </c>
      <c r="S727" s="4">
        <v>1997.17257436102</v>
      </c>
      <c r="T727" s="4">
        <v>2151.1836072343599</v>
      </c>
      <c r="U727" s="4">
        <v>2293.2875396794698</v>
      </c>
      <c r="V727" s="4">
        <v>2422.4656567089501</v>
      </c>
      <c r="W727" s="4">
        <v>2535.19756212417</v>
      </c>
      <c r="X727" s="4"/>
      <c r="Y727" s="4"/>
      <c r="Z727" s="4"/>
      <c r="AA727" s="4"/>
      <c r="AB727" s="4"/>
      <c r="AC727" s="4"/>
      <c r="AD727" s="4"/>
      <c r="AE727" s="4"/>
    </row>
    <row r="728" spans="1:31" x14ac:dyDescent="0.35">
      <c r="A728" t="s">
        <v>168</v>
      </c>
      <c r="B728" t="s">
        <v>113</v>
      </c>
      <c r="C728" t="s">
        <v>146</v>
      </c>
      <c r="D728" t="s">
        <v>132</v>
      </c>
      <c r="E728" s="4"/>
      <c r="F728" s="4">
        <v>853.86000728046804</v>
      </c>
      <c r="G728" s="4">
        <v>870.80920452658404</v>
      </c>
      <c r="H728" s="4">
        <v>1089.4872061549199</v>
      </c>
      <c r="I728" s="4">
        <v>1349.26587351223</v>
      </c>
      <c r="J728" s="4">
        <v>1701.92157658822</v>
      </c>
      <c r="K728" s="4">
        <v>2183.74886986499</v>
      </c>
      <c r="L728" s="4">
        <v>2799.97842670317</v>
      </c>
      <c r="M728" s="4">
        <v>3517.38773156151</v>
      </c>
      <c r="N728" s="4">
        <v>4324.7548295394499</v>
      </c>
      <c r="O728" s="4">
        <v>5219.9505022580497</v>
      </c>
      <c r="P728" s="4">
        <v>6185.8784332518599</v>
      </c>
      <c r="Q728" s="4">
        <v>7173.78352656485</v>
      </c>
      <c r="R728" s="4">
        <v>8178.3909673075796</v>
      </c>
      <c r="S728" s="4">
        <v>9191.9972658859897</v>
      </c>
      <c r="T728" s="4">
        <v>10211.136556666201</v>
      </c>
      <c r="U728" s="4">
        <v>11237.6099475339</v>
      </c>
      <c r="V728" s="4">
        <v>12265.7161108769</v>
      </c>
      <c r="W728" s="4">
        <v>13273.477701219101</v>
      </c>
      <c r="X728" s="4"/>
      <c r="Y728" s="4"/>
      <c r="Z728" s="4"/>
      <c r="AA728" s="4"/>
      <c r="AB728" s="4"/>
      <c r="AC728" s="4"/>
      <c r="AD728" s="4"/>
      <c r="AE728" s="4"/>
    </row>
    <row r="729" spans="1:31" x14ac:dyDescent="0.35">
      <c r="A729" t="s">
        <v>168</v>
      </c>
      <c r="B729" t="s">
        <v>113</v>
      </c>
      <c r="C729" t="s">
        <v>146</v>
      </c>
      <c r="D729" t="s">
        <v>133</v>
      </c>
      <c r="E729" s="4"/>
      <c r="F729" s="4">
        <v>150.58724722877801</v>
      </c>
      <c r="G729" s="4">
        <v>153.794309390747</v>
      </c>
      <c r="H729" s="4">
        <v>193.69275078088299</v>
      </c>
      <c r="I729" s="4">
        <v>245.27848705522399</v>
      </c>
      <c r="J729" s="4">
        <v>318.077682179551</v>
      </c>
      <c r="K729" s="4">
        <v>417.91934496701799</v>
      </c>
      <c r="L729" s="4">
        <v>548.476734310089</v>
      </c>
      <c r="M729" s="4">
        <v>705.52690063735497</v>
      </c>
      <c r="N729" s="4">
        <v>888.62414129177205</v>
      </c>
      <c r="O729" s="4">
        <v>1099.0564971291401</v>
      </c>
      <c r="P729" s="4">
        <v>1334.68813156541</v>
      </c>
      <c r="Q729" s="4">
        <v>1585.7340249266299</v>
      </c>
      <c r="R729" s="4">
        <v>1851.2132307946599</v>
      </c>
      <c r="S729" s="4">
        <v>2129.5172102638799</v>
      </c>
      <c r="T729" s="4">
        <v>2419.9256548252702</v>
      </c>
      <c r="U729" s="4">
        <v>2722.8923451970199</v>
      </c>
      <c r="V729" s="4">
        <v>3036.9942896688199</v>
      </c>
      <c r="W729" s="4">
        <v>3356.48656470889</v>
      </c>
      <c r="X729" s="4"/>
      <c r="Y729" s="4"/>
      <c r="Z729" s="4"/>
      <c r="AA729" s="4"/>
      <c r="AB729" s="4"/>
      <c r="AC729" s="4"/>
      <c r="AD729" s="4"/>
      <c r="AE729" s="4"/>
    </row>
    <row r="730" spans="1:31" x14ac:dyDescent="0.35">
      <c r="A730" t="s">
        <v>168</v>
      </c>
      <c r="B730" t="s">
        <v>113</v>
      </c>
      <c r="C730" t="s">
        <v>146</v>
      </c>
      <c r="D730" t="s">
        <v>134</v>
      </c>
      <c r="E730" s="4"/>
      <c r="F730" s="4">
        <v>1106.7503130262601</v>
      </c>
      <c r="G730" s="4">
        <v>1135.5870749209801</v>
      </c>
      <c r="H730" s="4">
        <v>1387.2838304934701</v>
      </c>
      <c r="I730" s="4">
        <v>1751.54503666082</v>
      </c>
      <c r="J730" s="4">
        <v>2268.5008110546501</v>
      </c>
      <c r="K730" s="4">
        <v>2958.9233663507798</v>
      </c>
      <c r="L730" s="4">
        <v>3830.97264693242</v>
      </c>
      <c r="M730" s="4">
        <v>4840.8237844652804</v>
      </c>
      <c r="N730" s="4">
        <v>5976.3408385135599</v>
      </c>
      <c r="O730" s="4">
        <v>7239.2288385162401</v>
      </c>
      <c r="P730" s="4">
        <v>8608.9857299074501</v>
      </c>
      <c r="Q730" s="4">
        <v>10017.6499567221</v>
      </c>
      <c r="R730" s="4">
        <v>11458.0029011592</v>
      </c>
      <c r="S730" s="4">
        <v>12919.298159753</v>
      </c>
      <c r="T730" s="4">
        <v>14396.3838360994</v>
      </c>
      <c r="U730" s="4">
        <v>15892.3185127866</v>
      </c>
      <c r="V730" s="4">
        <v>17401.185232414198</v>
      </c>
      <c r="W730" s="4">
        <v>18898.261736656699</v>
      </c>
      <c r="X730" s="4"/>
      <c r="Y730" s="4"/>
      <c r="Z730" s="4"/>
      <c r="AA730" s="4"/>
      <c r="AB730" s="4"/>
      <c r="AC730" s="4"/>
      <c r="AD730" s="4"/>
      <c r="AE730" s="4"/>
    </row>
    <row r="731" spans="1:31" x14ac:dyDescent="0.35">
      <c r="A731" t="s">
        <v>168</v>
      </c>
      <c r="B731" t="s">
        <v>113</v>
      </c>
      <c r="C731" t="s">
        <v>147</v>
      </c>
      <c r="D731" t="s">
        <v>135</v>
      </c>
      <c r="E731" s="4"/>
      <c r="F731" s="4">
        <v>791.76348059928398</v>
      </c>
      <c r="G731" s="4">
        <v>812.018509128912</v>
      </c>
      <c r="H731" s="4">
        <v>951.88077624814798</v>
      </c>
      <c r="I731" s="4">
        <v>1176.5739014707899</v>
      </c>
      <c r="J731" s="4">
        <v>1497.3660398705899</v>
      </c>
      <c r="K731" s="4">
        <v>1894.1034298355701</v>
      </c>
      <c r="L731" s="4">
        <v>2381.4779849347201</v>
      </c>
      <c r="M731" s="4">
        <v>2940.2088203312001</v>
      </c>
      <c r="N731" s="4">
        <v>3557.6046012760098</v>
      </c>
      <c r="O731" s="4">
        <v>4229.7778899452896</v>
      </c>
      <c r="P731" s="4">
        <v>4941.9487734148897</v>
      </c>
      <c r="Q731" s="4">
        <v>5653.9708471992599</v>
      </c>
      <c r="R731" s="4">
        <v>6330.3828617545596</v>
      </c>
      <c r="S731" s="4">
        <v>6925.4715866611205</v>
      </c>
      <c r="T731" s="4">
        <v>7398.6795892765103</v>
      </c>
      <c r="U731" s="4">
        <v>7716.2689680746298</v>
      </c>
      <c r="V731" s="4">
        <v>7843.3951299495602</v>
      </c>
      <c r="W731" s="4">
        <v>7744.8156791794199</v>
      </c>
      <c r="X731" s="4"/>
      <c r="Y731" s="4"/>
      <c r="Z731" s="4"/>
      <c r="AA731" s="4"/>
      <c r="AB731" s="4"/>
      <c r="AC731" s="4"/>
      <c r="AD731" s="4"/>
      <c r="AE731" s="4"/>
    </row>
    <row r="732" spans="1:31" x14ac:dyDescent="0.35">
      <c r="A732" t="s">
        <v>168</v>
      </c>
      <c r="B732" t="s">
        <v>113</v>
      </c>
      <c r="C732" t="s">
        <v>147</v>
      </c>
      <c r="D732" t="s">
        <v>132</v>
      </c>
      <c r="E732" s="4"/>
      <c r="F732" s="4">
        <v>923.83923751670397</v>
      </c>
      <c r="G732" s="4">
        <v>941.62527461444699</v>
      </c>
      <c r="H732" s="4">
        <v>1171.0964742260201</v>
      </c>
      <c r="I732" s="4">
        <v>1508.2797817364601</v>
      </c>
      <c r="J732" s="4">
        <v>2011.63221933313</v>
      </c>
      <c r="K732" s="4">
        <v>2678.1400705037599</v>
      </c>
      <c r="L732" s="4">
        <v>3562.2513220913002</v>
      </c>
      <c r="M732" s="4">
        <v>4679.3159078354802</v>
      </c>
      <c r="N732" s="4">
        <v>6056.2390622339399</v>
      </c>
      <c r="O732" s="4">
        <v>7742.4917203882897</v>
      </c>
      <c r="P732" s="4">
        <v>9779.8430152874698</v>
      </c>
      <c r="Q732" s="4">
        <v>12170.204542051801</v>
      </c>
      <c r="R732" s="4">
        <v>14923.233394506</v>
      </c>
      <c r="S732" s="4">
        <v>18024.5900107452</v>
      </c>
      <c r="T732" s="4">
        <v>21463.658693137</v>
      </c>
      <c r="U732" s="4">
        <v>25238.937068718202</v>
      </c>
      <c r="V732" s="4">
        <v>29338.564715823901</v>
      </c>
      <c r="W732" s="4">
        <v>33738.402246136997</v>
      </c>
      <c r="X732" s="4"/>
      <c r="Y732" s="4"/>
      <c r="Z732" s="4"/>
      <c r="AA732" s="4"/>
      <c r="AB732" s="4"/>
      <c r="AC732" s="4"/>
      <c r="AD732" s="4"/>
      <c r="AE732" s="4"/>
    </row>
    <row r="733" spans="1:31" x14ac:dyDescent="0.35">
      <c r="A733" t="s">
        <v>168</v>
      </c>
      <c r="B733" t="s">
        <v>113</v>
      </c>
      <c r="C733" t="s">
        <v>147</v>
      </c>
      <c r="D733" t="s">
        <v>133</v>
      </c>
      <c r="E733" s="4"/>
      <c r="F733" s="4">
        <v>99.687461237953997</v>
      </c>
      <c r="G733" s="4">
        <v>101.479590381789</v>
      </c>
      <c r="H733" s="4">
        <v>136.06685052821999</v>
      </c>
      <c r="I733" s="4">
        <v>187.505921138079</v>
      </c>
      <c r="J733" s="4">
        <v>267.28739196786302</v>
      </c>
      <c r="K733" s="4">
        <v>379.22722324239697</v>
      </c>
      <c r="L733" s="4">
        <v>535.82383545089897</v>
      </c>
      <c r="M733" s="4">
        <v>745.48559956626605</v>
      </c>
      <c r="N733" s="4">
        <v>1019.06652178519</v>
      </c>
      <c r="O733" s="4">
        <v>1372.4192419009801</v>
      </c>
      <c r="P733" s="4">
        <v>1821.72236120764</v>
      </c>
      <c r="Q733" s="4">
        <v>2376.9658438720498</v>
      </c>
      <c r="R733" s="4">
        <v>3049.7824096893801</v>
      </c>
      <c r="S733" s="4">
        <v>3847.1503848706102</v>
      </c>
      <c r="T733" s="4">
        <v>4776.3378855861902</v>
      </c>
      <c r="U733" s="4">
        <v>5846.2454289330099</v>
      </c>
      <c r="V733" s="4">
        <v>7063.2308697008402</v>
      </c>
      <c r="W733" s="4">
        <v>8430.1902479766995</v>
      </c>
      <c r="X733" s="4"/>
      <c r="Y733" s="4"/>
      <c r="Z733" s="4"/>
      <c r="AA733" s="4"/>
      <c r="AB733" s="4"/>
      <c r="AC733" s="4"/>
      <c r="AD733" s="4"/>
      <c r="AE733" s="4"/>
    </row>
    <row r="734" spans="1:31" x14ac:dyDescent="0.35">
      <c r="A734" t="s">
        <v>168</v>
      </c>
      <c r="B734" t="s">
        <v>113</v>
      </c>
      <c r="C734" t="s">
        <v>147</v>
      </c>
      <c r="D734" t="s">
        <v>134</v>
      </c>
      <c r="E734" s="4"/>
      <c r="F734" s="4">
        <v>1681.2763305512301</v>
      </c>
      <c r="G734" s="4">
        <v>1713.18441191479</v>
      </c>
      <c r="H734" s="4">
        <v>2110.32496587797</v>
      </c>
      <c r="I734" s="4">
        <v>2726.9516145394</v>
      </c>
      <c r="J734" s="4">
        <v>3647.3546807555499</v>
      </c>
      <c r="K734" s="4">
        <v>4862.1470794519601</v>
      </c>
      <c r="L734" s="4">
        <v>6469.7849644439402</v>
      </c>
      <c r="M734" s="4">
        <v>8499.7829374093108</v>
      </c>
      <c r="N734" s="4">
        <v>11005.375644117301</v>
      </c>
      <c r="O734" s="4">
        <v>14081.465582435199</v>
      </c>
      <c r="P734" s="4">
        <v>17809.804793961099</v>
      </c>
      <c r="Q734" s="4">
        <v>22200.0024276607</v>
      </c>
      <c r="R734" s="4">
        <v>27274.774702698902</v>
      </c>
      <c r="S734" s="4">
        <v>33012.783468744798</v>
      </c>
      <c r="T734" s="4">
        <v>39397.833821834203</v>
      </c>
      <c r="U734" s="4">
        <v>46431.190079171902</v>
      </c>
      <c r="V734" s="4">
        <v>54096.4918029498</v>
      </c>
      <c r="W734" s="4">
        <v>63289.896174683599</v>
      </c>
      <c r="X734" s="4"/>
      <c r="Y734" s="4"/>
      <c r="Z734" s="4"/>
      <c r="AA734" s="4"/>
      <c r="AB734" s="4"/>
      <c r="AC734" s="4"/>
      <c r="AD734" s="4"/>
      <c r="AE734" s="4"/>
    </row>
    <row r="735" spans="1:31" x14ac:dyDescent="0.35">
      <c r="A735" t="s">
        <v>168</v>
      </c>
      <c r="B735" t="s">
        <v>113</v>
      </c>
      <c r="C735" t="s">
        <v>148</v>
      </c>
      <c r="D735" t="s">
        <v>135</v>
      </c>
      <c r="E735" s="4"/>
      <c r="F735" s="4">
        <v>72.1061823542165</v>
      </c>
      <c r="G735" s="4">
        <v>70.466223882872498</v>
      </c>
      <c r="H735" s="4">
        <v>81.639918164883994</v>
      </c>
      <c r="I735" s="4">
        <v>91.435609424308694</v>
      </c>
      <c r="J735" s="4">
        <v>102.752556611546</v>
      </c>
      <c r="K735" s="4">
        <v>116.724239366983</v>
      </c>
      <c r="L735" s="4">
        <v>133.34649921273601</v>
      </c>
      <c r="M735" s="4">
        <v>151.417977772174</v>
      </c>
      <c r="N735" s="4">
        <v>170.39670196309399</v>
      </c>
      <c r="O735" s="4">
        <v>189.95569661597</v>
      </c>
      <c r="P735" s="4">
        <v>210.136791038675</v>
      </c>
      <c r="Q735" s="4">
        <v>230.38018462092501</v>
      </c>
      <c r="R735" s="4">
        <v>249.80642161783999</v>
      </c>
      <c r="S735" s="4">
        <v>267.84831739886903</v>
      </c>
      <c r="T735" s="4">
        <v>284.21970990053001</v>
      </c>
      <c r="U735" s="4">
        <v>298.62226925685098</v>
      </c>
      <c r="V735" s="4">
        <v>310.61942674790401</v>
      </c>
      <c r="W735" s="4">
        <v>319.74107814566298</v>
      </c>
      <c r="X735" s="4"/>
      <c r="Y735" s="4"/>
      <c r="Z735" s="4"/>
      <c r="AA735" s="4"/>
      <c r="AB735" s="4"/>
      <c r="AC735" s="4"/>
      <c r="AD735" s="4"/>
      <c r="AE735" s="4"/>
    </row>
    <row r="736" spans="1:31" x14ac:dyDescent="0.35">
      <c r="A736" t="s">
        <v>168</v>
      </c>
      <c r="B736" t="s">
        <v>113</v>
      </c>
      <c r="C736" t="s">
        <v>148</v>
      </c>
      <c r="D736" t="s">
        <v>132</v>
      </c>
      <c r="E736" s="4"/>
      <c r="F736" s="4">
        <v>345.58505960443102</v>
      </c>
      <c r="G736" s="4">
        <v>339.54451688430402</v>
      </c>
      <c r="H736" s="4">
        <v>397.33603338281102</v>
      </c>
      <c r="I736" s="4">
        <v>442.95092538572999</v>
      </c>
      <c r="J736" s="4">
        <v>498.81258768076998</v>
      </c>
      <c r="K736" s="4">
        <v>568.37825246652096</v>
      </c>
      <c r="L736" s="4">
        <v>651.55146610567101</v>
      </c>
      <c r="M736" s="4">
        <v>741.83419228832997</v>
      </c>
      <c r="N736" s="4">
        <v>835.90658024664697</v>
      </c>
      <c r="O736" s="4">
        <v>932.14243497714494</v>
      </c>
      <c r="P736" s="4">
        <v>1031.1685224222999</v>
      </c>
      <c r="Q736" s="4">
        <v>1130.37687759951</v>
      </c>
      <c r="R736" s="4">
        <v>1225.25318583487</v>
      </c>
      <c r="S736" s="4">
        <v>1312.74850006003</v>
      </c>
      <c r="T736" s="4">
        <v>1391.2331177915401</v>
      </c>
      <c r="U736" s="4">
        <v>1459.1080966029001</v>
      </c>
      <c r="V736" s="4">
        <v>1514.3006960755299</v>
      </c>
      <c r="W736" s="4">
        <v>1554.90399197547</v>
      </c>
      <c r="X736" s="4"/>
      <c r="Y736" s="4"/>
      <c r="Z736" s="4"/>
      <c r="AA736" s="4"/>
      <c r="AB736" s="4"/>
      <c r="AC736" s="4"/>
      <c r="AD736" s="4"/>
      <c r="AE736" s="4"/>
    </row>
    <row r="737" spans="1:31" x14ac:dyDescent="0.35">
      <c r="A737" t="s">
        <v>168</v>
      </c>
      <c r="B737" t="s">
        <v>113</v>
      </c>
      <c r="C737" t="s">
        <v>148</v>
      </c>
      <c r="D737" t="s">
        <v>133</v>
      </c>
      <c r="E737" s="4"/>
      <c r="F737" s="4">
        <v>43.7808080545542</v>
      </c>
      <c r="G737" s="4">
        <v>42.964224147693898</v>
      </c>
      <c r="H737" s="4">
        <v>53.287077349195897</v>
      </c>
      <c r="I737" s="4">
        <v>62.928522250708198</v>
      </c>
      <c r="J737" s="4">
        <v>74.739886727384402</v>
      </c>
      <c r="K737" s="4">
        <v>89.561735822163698</v>
      </c>
      <c r="L737" s="4">
        <v>107.701167838316</v>
      </c>
      <c r="M737" s="4">
        <v>128.362805118176</v>
      </c>
      <c r="N737" s="4">
        <v>151.119474559704</v>
      </c>
      <c r="O737" s="4">
        <v>175.745404895311</v>
      </c>
      <c r="P737" s="4">
        <v>202.39998176950101</v>
      </c>
      <c r="Q737" s="4">
        <v>230.60782287533399</v>
      </c>
      <c r="R737" s="4">
        <v>259.41336017368502</v>
      </c>
      <c r="S737" s="4">
        <v>288.04252453302001</v>
      </c>
      <c r="T737" s="4">
        <v>315.94792187811498</v>
      </c>
      <c r="U737" s="4">
        <v>342.53785483064598</v>
      </c>
      <c r="V737" s="4">
        <v>367.05608037924702</v>
      </c>
      <c r="W737" s="4">
        <v>388.72599799386802</v>
      </c>
      <c r="X737" s="4"/>
      <c r="Y737" s="4"/>
      <c r="Z737" s="4"/>
      <c r="AA737" s="4"/>
      <c r="AB737" s="4"/>
      <c r="AC737" s="4"/>
      <c r="AD737" s="4"/>
      <c r="AE737" s="4"/>
    </row>
    <row r="738" spans="1:31" x14ac:dyDescent="0.35">
      <c r="A738" t="s">
        <v>168</v>
      </c>
      <c r="B738" t="s">
        <v>113</v>
      </c>
      <c r="C738" t="s">
        <v>148</v>
      </c>
      <c r="D738" t="s">
        <v>134</v>
      </c>
      <c r="E738" s="4"/>
      <c r="F738" s="4">
        <v>765.56035804135195</v>
      </c>
      <c r="G738" s="4">
        <v>750.94325923282304</v>
      </c>
      <c r="H738" s="4">
        <v>872.44204845230502</v>
      </c>
      <c r="I738" s="4">
        <v>969.77846518996103</v>
      </c>
      <c r="J738" s="4">
        <v>1086.72685570768</v>
      </c>
      <c r="K738" s="4">
        <v>1231.8615081665</v>
      </c>
      <c r="L738" s="4">
        <v>1404.6610346815901</v>
      </c>
      <c r="M738" s="4">
        <v>1591.1448299394999</v>
      </c>
      <c r="N738" s="4">
        <v>1784.32871779026</v>
      </c>
      <c r="O738" s="4">
        <v>1980.58186840689</v>
      </c>
      <c r="P738" s="4">
        <v>2180.8946865390199</v>
      </c>
      <c r="Q738" s="4">
        <v>2379.5829377795699</v>
      </c>
      <c r="R738" s="4">
        <v>2567.22039254729</v>
      </c>
      <c r="S738" s="4">
        <v>2737.6231825411001</v>
      </c>
      <c r="T738" s="4">
        <v>2887.6371723079301</v>
      </c>
      <c r="U738" s="4">
        <v>3014.1896341402498</v>
      </c>
      <c r="V738" s="4">
        <v>3113.22987717657</v>
      </c>
      <c r="W738" s="4">
        <v>3181.0549298788601</v>
      </c>
      <c r="X738" s="4"/>
      <c r="Y738" s="4"/>
      <c r="Z738" s="4"/>
      <c r="AA738" s="4"/>
      <c r="AB738" s="4"/>
      <c r="AC738" s="4"/>
      <c r="AD738" s="4"/>
      <c r="AE738" s="4"/>
    </row>
    <row r="739" spans="1:31" x14ac:dyDescent="0.35">
      <c r="A739" t="s">
        <v>168</v>
      </c>
      <c r="B739" t="s">
        <v>113</v>
      </c>
      <c r="C739" t="s">
        <v>149</v>
      </c>
      <c r="D739" t="s">
        <v>135</v>
      </c>
      <c r="E739" s="4"/>
      <c r="F739" s="4">
        <v>134.32053277847001</v>
      </c>
      <c r="G739" s="4">
        <v>138.651344520892</v>
      </c>
      <c r="H739" s="4">
        <v>174.28489105241999</v>
      </c>
      <c r="I739" s="4">
        <v>210.88020151490699</v>
      </c>
      <c r="J739" s="4">
        <v>254.18903105036401</v>
      </c>
      <c r="K739" s="4">
        <v>299.509977353095</v>
      </c>
      <c r="L739" s="4">
        <v>342.85373631944799</v>
      </c>
      <c r="M739" s="4">
        <v>380.61013989645397</v>
      </c>
      <c r="N739" s="4">
        <v>413.42548355535098</v>
      </c>
      <c r="O739" s="4">
        <v>442.96556084752098</v>
      </c>
      <c r="P739" s="4">
        <v>468.93011007432602</v>
      </c>
      <c r="Q739" s="4">
        <v>489.79628152069301</v>
      </c>
      <c r="R739" s="4">
        <v>504.21860601052498</v>
      </c>
      <c r="S739" s="4">
        <v>512.47572744403499</v>
      </c>
      <c r="T739" s="4">
        <v>515.18655310962004</v>
      </c>
      <c r="U739" s="4">
        <v>512.72997381802099</v>
      </c>
      <c r="V739" s="4">
        <v>505.01278502226597</v>
      </c>
      <c r="W739" s="4">
        <v>491.53810841504401</v>
      </c>
      <c r="X739" s="4"/>
      <c r="Y739" s="4"/>
      <c r="Z739" s="4"/>
      <c r="AA739" s="4"/>
      <c r="AB739" s="4"/>
      <c r="AC739" s="4"/>
      <c r="AD739" s="4"/>
      <c r="AE739" s="4"/>
    </row>
    <row r="740" spans="1:31" x14ac:dyDescent="0.35">
      <c r="A740" t="s">
        <v>168</v>
      </c>
      <c r="B740" t="s">
        <v>113</v>
      </c>
      <c r="C740" t="s">
        <v>149</v>
      </c>
      <c r="D740" t="s">
        <v>132</v>
      </c>
      <c r="E740" s="4"/>
      <c r="F740" s="4">
        <v>422.42045040972403</v>
      </c>
      <c r="G740" s="4">
        <v>429.72089575486899</v>
      </c>
      <c r="H740" s="4">
        <v>533.760398749807</v>
      </c>
      <c r="I740" s="4">
        <v>633.29081481508103</v>
      </c>
      <c r="J740" s="4">
        <v>755.51177024576805</v>
      </c>
      <c r="K740" s="4">
        <v>890.19603431853602</v>
      </c>
      <c r="L740" s="4">
        <v>1031.8145385683699</v>
      </c>
      <c r="M740" s="4">
        <v>1172.7597502523599</v>
      </c>
      <c r="N740" s="4">
        <v>1315.63554736746</v>
      </c>
      <c r="O740" s="4">
        <v>1466.61488430594</v>
      </c>
      <c r="P740" s="4">
        <v>1626.9795941211701</v>
      </c>
      <c r="Q740" s="4">
        <v>1791.50557275951</v>
      </c>
      <c r="R740" s="4">
        <v>1955.182379586</v>
      </c>
      <c r="S740" s="4">
        <v>2118.7149801348901</v>
      </c>
      <c r="T740" s="4">
        <v>2284.4885428211401</v>
      </c>
      <c r="U740" s="4">
        <v>2454.4651103288602</v>
      </c>
      <c r="V740" s="4">
        <v>2628.5506287561898</v>
      </c>
      <c r="W740" s="4">
        <v>2804.38709283565</v>
      </c>
      <c r="X740" s="4"/>
      <c r="Y740" s="4"/>
      <c r="Z740" s="4"/>
      <c r="AA740" s="4"/>
      <c r="AB740" s="4"/>
      <c r="AC740" s="4"/>
      <c r="AD740" s="4"/>
      <c r="AE740" s="4"/>
    </row>
    <row r="741" spans="1:31" x14ac:dyDescent="0.35">
      <c r="A741" t="s">
        <v>168</v>
      </c>
      <c r="B741" t="s">
        <v>113</v>
      </c>
      <c r="C741" t="s">
        <v>149</v>
      </c>
      <c r="D741" t="s">
        <v>133</v>
      </c>
      <c r="E741" s="4"/>
      <c r="F741" s="4">
        <v>55.165567297814803</v>
      </c>
      <c r="G741" s="4">
        <v>56.224518868940798</v>
      </c>
      <c r="H741" s="4">
        <v>73.808493059827995</v>
      </c>
      <c r="I741" s="4">
        <v>92.654691178898204</v>
      </c>
      <c r="J741" s="4">
        <v>116.654315245333</v>
      </c>
      <c r="K741" s="4">
        <v>144.459851899261</v>
      </c>
      <c r="L741" s="4">
        <v>175.279205415993</v>
      </c>
      <c r="M741" s="4">
        <v>207.94257836338201</v>
      </c>
      <c r="N741" s="4">
        <v>242.94121690665199</v>
      </c>
      <c r="O741" s="4">
        <v>281.547365286093</v>
      </c>
      <c r="P741" s="4">
        <v>324.17593788048799</v>
      </c>
      <c r="Q741" s="4">
        <v>369.953361722956</v>
      </c>
      <c r="R741" s="4">
        <v>417.90487407842602</v>
      </c>
      <c r="S741" s="4">
        <v>468.19970929316298</v>
      </c>
      <c r="T741" s="4">
        <v>521.38617503084197</v>
      </c>
      <c r="U741" s="4">
        <v>577.98006708087598</v>
      </c>
      <c r="V741" s="4">
        <v>638.05147280613903</v>
      </c>
      <c r="W741" s="4">
        <v>701.09677320891205</v>
      </c>
      <c r="X741" s="4"/>
      <c r="Y741" s="4"/>
      <c r="Z741" s="4"/>
      <c r="AA741" s="4"/>
      <c r="AB741" s="4"/>
      <c r="AC741" s="4"/>
      <c r="AD741" s="4"/>
      <c r="AE741" s="4"/>
    </row>
    <row r="742" spans="1:31" x14ac:dyDescent="0.35">
      <c r="A742" t="s">
        <v>168</v>
      </c>
      <c r="B742" t="s">
        <v>113</v>
      </c>
      <c r="C742" t="s">
        <v>149</v>
      </c>
      <c r="D742" t="s">
        <v>134</v>
      </c>
      <c r="E742" s="4"/>
      <c r="F742" s="4">
        <v>537.80511681180599</v>
      </c>
      <c r="G742" s="4">
        <v>549.36305972423895</v>
      </c>
      <c r="H742" s="4">
        <v>698.15171019777301</v>
      </c>
      <c r="I742" s="4">
        <v>842.92168367001295</v>
      </c>
      <c r="J742" s="4">
        <v>1023.72659870387</v>
      </c>
      <c r="K742" s="4">
        <v>1223.1687883283701</v>
      </c>
      <c r="L742" s="4">
        <v>1431.80662511218</v>
      </c>
      <c r="M742" s="4">
        <v>1639.57610985119</v>
      </c>
      <c r="N742" s="4">
        <v>1852.82396907719</v>
      </c>
      <c r="O742" s="4">
        <v>2081.0315548465401</v>
      </c>
      <c r="P742" s="4">
        <v>2327.5802958045101</v>
      </c>
      <c r="Q742" s="4">
        <v>2585.6631457198</v>
      </c>
      <c r="R742" s="4">
        <v>2848.3720144034701</v>
      </c>
      <c r="S742" s="4">
        <v>3116.4992924210801</v>
      </c>
      <c r="T742" s="4">
        <v>3393.7019040692398</v>
      </c>
      <c r="U742" s="4">
        <v>3683.01791585312</v>
      </c>
      <c r="V742" s="4">
        <v>3984.8015862215402</v>
      </c>
      <c r="W742" s="4">
        <v>4295.75979874931</v>
      </c>
      <c r="X742" s="4"/>
      <c r="Y742" s="4"/>
      <c r="Z742" s="4"/>
      <c r="AA742" s="4"/>
      <c r="AB742" s="4"/>
      <c r="AC742" s="4"/>
      <c r="AD742" s="4"/>
      <c r="AE742" s="4"/>
    </row>
    <row r="743" spans="1:31" x14ac:dyDescent="0.35">
      <c r="A743" t="s">
        <v>168</v>
      </c>
      <c r="B743" t="s">
        <v>113</v>
      </c>
      <c r="C743" t="s">
        <v>150</v>
      </c>
      <c r="D743" t="s">
        <v>135</v>
      </c>
      <c r="E743" s="4"/>
      <c r="F743" s="4">
        <v>107.35135862774401</v>
      </c>
      <c r="G743" s="4">
        <v>108.069671825692</v>
      </c>
      <c r="H743" s="4">
        <v>118.767563789834</v>
      </c>
      <c r="I743" s="4">
        <v>126.894163330686</v>
      </c>
      <c r="J743" s="4">
        <v>135.80240622523999</v>
      </c>
      <c r="K743" s="4">
        <v>145.03605649082101</v>
      </c>
      <c r="L743" s="4">
        <v>154.431945237023</v>
      </c>
      <c r="M743" s="4">
        <v>162.602641523736</v>
      </c>
      <c r="N743" s="4">
        <v>169.03768127066101</v>
      </c>
      <c r="O743" s="4">
        <v>173.814117022028</v>
      </c>
      <c r="P743" s="4">
        <v>177.40093190203501</v>
      </c>
      <c r="Q743" s="4">
        <v>179.60158256054601</v>
      </c>
      <c r="R743" s="4">
        <v>180.29311381118799</v>
      </c>
      <c r="S743" s="4">
        <v>179.5624586907</v>
      </c>
      <c r="T743" s="4">
        <v>177.629780136059</v>
      </c>
      <c r="U743" s="4">
        <v>174.64785272566701</v>
      </c>
      <c r="V743" s="4">
        <v>170.576220021506</v>
      </c>
      <c r="W743" s="4">
        <v>165.120976534882</v>
      </c>
      <c r="X743" s="4"/>
      <c r="Y743" s="4"/>
      <c r="Z743" s="4"/>
      <c r="AA743" s="4"/>
      <c r="AB743" s="4"/>
      <c r="AC743" s="4"/>
      <c r="AD743" s="4"/>
      <c r="AE743" s="4"/>
    </row>
    <row r="744" spans="1:31" x14ac:dyDescent="0.35">
      <c r="A744" t="s">
        <v>168</v>
      </c>
      <c r="B744" t="s">
        <v>113</v>
      </c>
      <c r="C744" t="s">
        <v>150</v>
      </c>
      <c r="D744" t="s">
        <v>132</v>
      </c>
      <c r="E744" s="4"/>
      <c r="F744" s="4">
        <v>2320.2204170166501</v>
      </c>
      <c r="G744" s="4">
        <v>2331.5225664578502</v>
      </c>
      <c r="H744" s="4">
        <v>2553.65290417808</v>
      </c>
      <c r="I744" s="4">
        <v>2719.0232210024901</v>
      </c>
      <c r="J744" s="4">
        <v>2908.3574544190101</v>
      </c>
      <c r="K744" s="4">
        <v>3108.6067832582398</v>
      </c>
      <c r="L744" s="4">
        <v>3316.49678629146</v>
      </c>
      <c r="M744" s="4">
        <v>3501.3628549540199</v>
      </c>
      <c r="N744" s="4">
        <v>3651.5936094065601</v>
      </c>
      <c r="O744" s="4">
        <v>3768.29647044588</v>
      </c>
      <c r="P744" s="4">
        <v>3860.16983801676</v>
      </c>
      <c r="Q744" s="4">
        <v>3922.4991321665402</v>
      </c>
      <c r="R744" s="4">
        <v>3952.0151819725302</v>
      </c>
      <c r="S744" s="4">
        <v>3950.2133015161899</v>
      </c>
      <c r="T744" s="4">
        <v>3921.9564969195799</v>
      </c>
      <c r="U744" s="4">
        <v>3870.6893994008601</v>
      </c>
      <c r="V744" s="4">
        <v>3795.1545791972499</v>
      </c>
      <c r="W744" s="4">
        <v>3687.5725817366601</v>
      </c>
      <c r="X744" s="4"/>
      <c r="Y744" s="4"/>
      <c r="Z744" s="4"/>
      <c r="AA744" s="4"/>
      <c r="AB744" s="4"/>
      <c r="AC744" s="4"/>
      <c r="AD744" s="4"/>
      <c r="AE744" s="4"/>
    </row>
    <row r="745" spans="1:31" x14ac:dyDescent="0.35">
      <c r="A745" t="s">
        <v>168</v>
      </c>
      <c r="B745" t="s">
        <v>113</v>
      </c>
      <c r="C745" t="s">
        <v>150</v>
      </c>
      <c r="D745" t="s">
        <v>133</v>
      </c>
      <c r="E745" s="4"/>
      <c r="F745" s="4">
        <v>537.65934611167199</v>
      </c>
      <c r="G745" s="4">
        <v>541.05527183279696</v>
      </c>
      <c r="H745" s="4">
        <v>598.61559212971702</v>
      </c>
      <c r="I745" s="4">
        <v>643.62776858309098</v>
      </c>
      <c r="J745" s="4">
        <v>693.57031686843504</v>
      </c>
      <c r="K745" s="4">
        <v>746.100397631894</v>
      </c>
      <c r="L745" s="4">
        <v>800.53535956416897</v>
      </c>
      <c r="M745" s="4">
        <v>849.67025524314795</v>
      </c>
      <c r="N745" s="4">
        <v>890.70302785512899</v>
      </c>
      <c r="O745" s="4">
        <v>923.85689978929997</v>
      </c>
      <c r="P745" s="4">
        <v>951.32389066597602</v>
      </c>
      <c r="Q745" s="4">
        <v>971.87094204178004</v>
      </c>
      <c r="R745" s="4">
        <v>984.59790686517499</v>
      </c>
      <c r="S745" s="4">
        <v>989.74758418205897</v>
      </c>
      <c r="T745" s="4">
        <v>988.37719270807304</v>
      </c>
      <c r="U745" s="4">
        <v>981.21554491858103</v>
      </c>
      <c r="V745" s="4">
        <v>967.84759180844105</v>
      </c>
      <c r="W745" s="4">
        <v>946.21902203387504</v>
      </c>
      <c r="X745" s="4"/>
      <c r="Y745" s="4"/>
      <c r="Z745" s="4"/>
      <c r="AA745" s="4"/>
      <c r="AB745" s="4"/>
      <c r="AC745" s="4"/>
      <c r="AD745" s="4"/>
      <c r="AE745" s="4"/>
    </row>
    <row r="746" spans="1:31" x14ac:dyDescent="0.35">
      <c r="A746" t="s">
        <v>168</v>
      </c>
      <c r="B746" t="s">
        <v>113</v>
      </c>
      <c r="C746" t="s">
        <v>150</v>
      </c>
      <c r="D746" t="s">
        <v>134</v>
      </c>
      <c r="E746" s="4"/>
      <c r="F746" s="4">
        <v>4805.7822243556002</v>
      </c>
      <c r="G746" s="4">
        <v>4818.72776171646</v>
      </c>
      <c r="H746" s="4">
        <v>5243.8695320320903</v>
      </c>
      <c r="I746" s="4">
        <v>5547.4526156668298</v>
      </c>
      <c r="J746" s="4">
        <v>5916.3201393557501</v>
      </c>
      <c r="K746" s="4">
        <v>6315.2871602509304</v>
      </c>
      <c r="L746" s="4">
        <v>6737.8612684715199</v>
      </c>
      <c r="M746" s="4">
        <v>7119.4845035222497</v>
      </c>
      <c r="N746" s="4">
        <v>7435.2887093227801</v>
      </c>
      <c r="O746" s="4">
        <v>7686.5694125320897</v>
      </c>
      <c r="P746" s="4">
        <v>7888.0292300812098</v>
      </c>
      <c r="Q746" s="4">
        <v>8029.3792852729202</v>
      </c>
      <c r="R746" s="4">
        <v>8103.0417042162799</v>
      </c>
      <c r="S746" s="4">
        <v>8111.6442397931096</v>
      </c>
      <c r="T746" s="4">
        <v>8065.6537229443602</v>
      </c>
      <c r="U746" s="4">
        <v>7972.6727478734701</v>
      </c>
      <c r="V746" s="4">
        <v>7829.6792007812501</v>
      </c>
      <c r="W746" s="4">
        <v>7618.4364417284596</v>
      </c>
      <c r="X746" s="4"/>
      <c r="Y746" s="4"/>
      <c r="Z746" s="4"/>
      <c r="AA746" s="4"/>
      <c r="AB746" s="4"/>
      <c r="AC746" s="4"/>
      <c r="AD746" s="4"/>
      <c r="AE746" s="4"/>
    </row>
    <row r="747" spans="1:31" x14ac:dyDescent="0.35">
      <c r="A747" t="s">
        <v>168</v>
      </c>
      <c r="B747" t="s">
        <v>113</v>
      </c>
      <c r="C747" t="s">
        <v>151</v>
      </c>
      <c r="D747" t="s">
        <v>135</v>
      </c>
      <c r="E747" s="4"/>
      <c r="F747" s="4">
        <v>1336.8704739304001</v>
      </c>
      <c r="G747" s="4">
        <v>1386.36858293674</v>
      </c>
      <c r="H747" s="4">
        <v>1669.56174250148</v>
      </c>
      <c r="I747" s="4">
        <v>2084.0800884190098</v>
      </c>
      <c r="J747" s="4">
        <v>2571.1278220898998</v>
      </c>
      <c r="K747" s="4">
        <v>3112.3395955375499</v>
      </c>
      <c r="L747" s="4">
        <v>3687.2383430484301</v>
      </c>
      <c r="M747" s="4">
        <v>4248.6591542073902</v>
      </c>
      <c r="N747" s="4">
        <v>4790.8319637262703</v>
      </c>
      <c r="O747" s="4">
        <v>5315.0349154595697</v>
      </c>
      <c r="P747" s="4">
        <v>5814.8768149470698</v>
      </c>
      <c r="Q747" s="4">
        <v>6259.7176414973401</v>
      </c>
      <c r="R747" s="4">
        <v>6632.9291482599701</v>
      </c>
      <c r="S747" s="4">
        <v>6914.3086680582701</v>
      </c>
      <c r="T747" s="4">
        <v>7094.7289791407702</v>
      </c>
      <c r="U747" s="4">
        <v>7172.0481004283602</v>
      </c>
      <c r="V747" s="4">
        <v>7143.18800032531</v>
      </c>
      <c r="W747" s="4">
        <v>7005.9269442069299</v>
      </c>
      <c r="X747" s="4"/>
      <c r="Y747" s="4"/>
      <c r="Z747" s="4"/>
      <c r="AA747" s="4"/>
      <c r="AB747" s="4"/>
      <c r="AC747" s="4"/>
      <c r="AD747" s="4"/>
      <c r="AE747" s="4"/>
    </row>
    <row r="748" spans="1:31" x14ac:dyDescent="0.35">
      <c r="A748" t="s">
        <v>168</v>
      </c>
      <c r="B748" t="s">
        <v>113</v>
      </c>
      <c r="C748" t="s">
        <v>151</v>
      </c>
      <c r="D748" t="s">
        <v>132</v>
      </c>
      <c r="E748" s="4"/>
      <c r="F748" s="4">
        <v>3564.35733504362</v>
      </c>
      <c r="G748" s="4">
        <v>3688.6587634028601</v>
      </c>
      <c r="H748" s="4">
        <v>4615.9230396940502</v>
      </c>
      <c r="I748" s="4">
        <v>5881.53355539515</v>
      </c>
      <c r="J748" s="4">
        <v>7383.8682582494703</v>
      </c>
      <c r="K748" s="4">
        <v>9061.2372467382502</v>
      </c>
      <c r="L748" s="4">
        <v>10860.883151291</v>
      </c>
      <c r="M748" s="4">
        <v>12675.144451822</v>
      </c>
      <c r="N748" s="4">
        <v>14524.646446454501</v>
      </c>
      <c r="O748" s="4">
        <v>16441.534526068201</v>
      </c>
      <c r="P748" s="4">
        <v>18435.547777715499</v>
      </c>
      <c r="Q748" s="4">
        <v>20452.938136892299</v>
      </c>
      <c r="R748" s="4">
        <v>22469.413192587901</v>
      </c>
      <c r="S748" s="4">
        <v>24446.205211917499</v>
      </c>
      <c r="T748" s="4">
        <v>26369.0332143497</v>
      </c>
      <c r="U748" s="4">
        <v>28236.115719685698</v>
      </c>
      <c r="V748" s="4">
        <v>30038.558710126799</v>
      </c>
      <c r="W748" s="4">
        <v>31765.2840475382</v>
      </c>
      <c r="X748" s="4"/>
      <c r="Y748" s="4"/>
      <c r="Z748" s="4"/>
      <c r="AA748" s="4"/>
      <c r="AB748" s="4"/>
      <c r="AC748" s="4"/>
      <c r="AD748" s="4"/>
      <c r="AE748" s="4"/>
    </row>
    <row r="749" spans="1:31" x14ac:dyDescent="0.35">
      <c r="A749" t="s">
        <v>168</v>
      </c>
      <c r="B749" t="s">
        <v>113</v>
      </c>
      <c r="C749" t="s">
        <v>151</v>
      </c>
      <c r="D749" t="s">
        <v>133</v>
      </c>
      <c r="E749" s="4"/>
      <c r="F749" s="4">
        <v>704.67714633182504</v>
      </c>
      <c r="G749" s="4">
        <v>727.77104404597799</v>
      </c>
      <c r="H749" s="4">
        <v>921.310442425779</v>
      </c>
      <c r="I749" s="4">
        <v>1186.8625842414101</v>
      </c>
      <c r="J749" s="4">
        <v>1507.1962256372999</v>
      </c>
      <c r="K749" s="4">
        <v>1871.97904330865</v>
      </c>
      <c r="L749" s="4">
        <v>2271.7913784773</v>
      </c>
      <c r="M749" s="4">
        <v>2685.7974246639701</v>
      </c>
      <c r="N749" s="4">
        <v>3119.6204450369401</v>
      </c>
      <c r="O749" s="4">
        <v>3581.8046711179099</v>
      </c>
      <c r="P749" s="4">
        <v>4076.4293594198298</v>
      </c>
      <c r="Q749" s="4">
        <v>4594.0108202889396</v>
      </c>
      <c r="R749" s="4">
        <v>5130.93990321417</v>
      </c>
      <c r="S749" s="4">
        <v>5679.8083338802198</v>
      </c>
      <c r="T749" s="4">
        <v>6238.2263516404901</v>
      </c>
      <c r="U749" s="4">
        <v>6806.2838497955499</v>
      </c>
      <c r="V749" s="4">
        <v>7382.2553192784299</v>
      </c>
      <c r="W749" s="4">
        <v>7963.5717187874297</v>
      </c>
      <c r="X749" s="4"/>
      <c r="Y749" s="4"/>
      <c r="Z749" s="4"/>
      <c r="AA749" s="4"/>
      <c r="AB749" s="4"/>
      <c r="AC749" s="4"/>
      <c r="AD749" s="4"/>
      <c r="AE749" s="4"/>
    </row>
    <row r="750" spans="1:31" x14ac:dyDescent="0.35">
      <c r="A750" t="s">
        <v>168</v>
      </c>
      <c r="B750" t="s">
        <v>113</v>
      </c>
      <c r="C750" t="s">
        <v>151</v>
      </c>
      <c r="D750" t="s">
        <v>134</v>
      </c>
      <c r="E750" s="4"/>
      <c r="F750" s="4">
        <v>5562.1293818354097</v>
      </c>
      <c r="G750" s="4">
        <v>5735.2170264900296</v>
      </c>
      <c r="H750" s="4">
        <v>7183.43786317591</v>
      </c>
      <c r="I750" s="4">
        <v>9169.5197341038602</v>
      </c>
      <c r="J750" s="4">
        <v>11567.911849668</v>
      </c>
      <c r="K750" s="4">
        <v>14295.3579185464</v>
      </c>
      <c r="L750" s="4">
        <v>17299.537149741798</v>
      </c>
      <c r="M750" s="4">
        <v>20415.688676003701</v>
      </c>
      <c r="N750" s="4">
        <v>23659.135556297599</v>
      </c>
      <c r="O750" s="4">
        <v>27080.042509342798</v>
      </c>
      <c r="P750" s="4">
        <v>30696.693491500399</v>
      </c>
      <c r="Q750" s="4">
        <v>34400.446249858702</v>
      </c>
      <c r="R750" s="4">
        <v>38143.489705889799</v>
      </c>
      <c r="S750" s="4">
        <v>41842.066197425404</v>
      </c>
      <c r="T750" s="4">
        <v>45453.9406370461</v>
      </c>
      <c r="U750" s="4">
        <v>48968.202387612997</v>
      </c>
      <c r="V750" s="4">
        <v>52361.579151738297</v>
      </c>
      <c r="W750" s="4">
        <v>55883.998577554798</v>
      </c>
      <c r="X750" s="4"/>
      <c r="Y750" s="4"/>
      <c r="Z750" s="4"/>
      <c r="AA750" s="4"/>
      <c r="AB750" s="4"/>
      <c r="AC750" s="4"/>
      <c r="AD750" s="4"/>
      <c r="AE750" s="4"/>
    </row>
    <row r="751" spans="1:31" x14ac:dyDescent="0.35">
      <c r="A751" t="s">
        <v>168</v>
      </c>
      <c r="B751" t="s">
        <v>113</v>
      </c>
      <c r="C751" t="s">
        <v>152</v>
      </c>
      <c r="D751" t="s">
        <v>135</v>
      </c>
      <c r="E751" s="4"/>
      <c r="F751" s="4">
        <v>44.963806271963101</v>
      </c>
      <c r="G751" s="4">
        <v>45.815527657664198</v>
      </c>
      <c r="H751" s="4">
        <v>52.532548473954797</v>
      </c>
      <c r="I751" s="4">
        <v>59.847358857298602</v>
      </c>
      <c r="J751" s="4">
        <v>68.591839053960996</v>
      </c>
      <c r="K751" s="4">
        <v>78.817489820854206</v>
      </c>
      <c r="L751" s="4">
        <v>90.277166556213302</v>
      </c>
      <c r="M751" s="4">
        <v>101.735658867022</v>
      </c>
      <c r="N751" s="4">
        <v>112.85454496976401</v>
      </c>
      <c r="O751" s="4">
        <v>124.003531024507</v>
      </c>
      <c r="P751" s="4">
        <v>135.205481966864</v>
      </c>
      <c r="Q751" s="4">
        <v>146.09174492726601</v>
      </c>
      <c r="R751" s="4">
        <v>156.34703399617101</v>
      </c>
      <c r="S751" s="4">
        <v>165.733811621602</v>
      </c>
      <c r="T751" s="4">
        <v>173.826432775667</v>
      </c>
      <c r="U751" s="4">
        <v>180.198238982703</v>
      </c>
      <c r="V751" s="4">
        <v>184.705095505625</v>
      </c>
      <c r="W751" s="4">
        <v>187.57736992161199</v>
      </c>
      <c r="X751" s="4"/>
      <c r="Y751" s="4"/>
      <c r="Z751" s="4"/>
      <c r="AA751" s="4"/>
      <c r="AB751" s="4"/>
      <c r="AC751" s="4"/>
      <c r="AD751" s="4"/>
      <c r="AE751" s="4"/>
    </row>
    <row r="752" spans="1:31" x14ac:dyDescent="0.35">
      <c r="A752" t="s">
        <v>168</v>
      </c>
      <c r="B752" t="s">
        <v>113</v>
      </c>
      <c r="C752" t="s">
        <v>152</v>
      </c>
      <c r="D752" t="s">
        <v>132</v>
      </c>
      <c r="E752" s="4"/>
      <c r="F752" s="4">
        <v>350.766942126505</v>
      </c>
      <c r="G752" s="4">
        <v>356.64188790898902</v>
      </c>
      <c r="H752" s="4">
        <v>414.22288553078999</v>
      </c>
      <c r="I752" s="4">
        <v>477.79540198467299</v>
      </c>
      <c r="J752" s="4">
        <v>555.49549592965195</v>
      </c>
      <c r="K752" s="4">
        <v>648.23505102172498</v>
      </c>
      <c r="L752" s="4">
        <v>753.76715275212405</v>
      </c>
      <c r="M752" s="4">
        <v>861.85454316326195</v>
      </c>
      <c r="N752" s="4">
        <v>969.50432250538199</v>
      </c>
      <c r="O752" s="4">
        <v>1079.89355731347</v>
      </c>
      <c r="P752" s="4">
        <v>1193.25781480194</v>
      </c>
      <c r="Q752" s="4">
        <v>1306.55171904703</v>
      </c>
      <c r="R752" s="4">
        <v>1416.7415886931301</v>
      </c>
      <c r="S752" s="4">
        <v>1521.2442610431001</v>
      </c>
      <c r="T752" s="4">
        <v>1615.3545083648601</v>
      </c>
      <c r="U752" s="4">
        <v>1694.2720767598</v>
      </c>
      <c r="V752" s="4">
        <v>1756.2448927943101</v>
      </c>
      <c r="W752" s="4">
        <v>1803.4983</v>
      </c>
      <c r="X752" s="4"/>
      <c r="Y752" s="4"/>
      <c r="Z752" s="4"/>
      <c r="AA752" s="4"/>
      <c r="AB752" s="4"/>
      <c r="AC752" s="4"/>
      <c r="AD752" s="4"/>
      <c r="AE752" s="4"/>
    </row>
    <row r="753" spans="1:31" x14ac:dyDescent="0.35">
      <c r="A753" t="s">
        <v>168</v>
      </c>
      <c r="B753" t="s">
        <v>113</v>
      </c>
      <c r="C753" t="s">
        <v>152</v>
      </c>
      <c r="D753" t="s">
        <v>133</v>
      </c>
      <c r="E753" s="4"/>
      <c r="F753" s="4">
        <v>25.860218036364799</v>
      </c>
      <c r="G753" s="4">
        <v>26.3101488636994</v>
      </c>
      <c r="H753" s="4">
        <v>35.1285005781736</v>
      </c>
      <c r="I753" s="4">
        <v>45.7924110364809</v>
      </c>
      <c r="J753" s="4">
        <v>59.345509159917</v>
      </c>
      <c r="K753" s="4">
        <v>76.364683944873704</v>
      </c>
      <c r="L753" s="4">
        <v>97.071817508048497</v>
      </c>
      <c r="M753" s="4">
        <v>120.462713945993</v>
      </c>
      <c r="N753" s="4">
        <v>146.17257635825899</v>
      </c>
      <c r="O753" s="4">
        <v>174.700700909331</v>
      </c>
      <c r="P753" s="4">
        <v>206.17913469835301</v>
      </c>
      <c r="Q753" s="4">
        <v>240.145563916105</v>
      </c>
      <c r="R753" s="4">
        <v>276.00964957277898</v>
      </c>
      <c r="S753" s="4">
        <v>313.140480224138</v>
      </c>
      <c r="T753" s="4">
        <v>350.33311493145999</v>
      </c>
      <c r="U753" s="4">
        <v>386.14990626816399</v>
      </c>
      <c r="V753" s="4">
        <v>419.66606765213999</v>
      </c>
      <c r="W753" s="4">
        <v>450.87457499999999</v>
      </c>
      <c r="X753" s="4"/>
      <c r="Y753" s="4"/>
      <c r="Z753" s="4"/>
      <c r="AA753" s="4"/>
      <c r="AB753" s="4"/>
      <c r="AC753" s="4"/>
      <c r="AD753" s="4"/>
      <c r="AE753" s="4"/>
    </row>
    <row r="754" spans="1:31" x14ac:dyDescent="0.35">
      <c r="A754" t="s">
        <v>168</v>
      </c>
      <c r="B754" t="s">
        <v>113</v>
      </c>
      <c r="C754" t="s">
        <v>152</v>
      </c>
      <c r="D754" t="s">
        <v>134</v>
      </c>
      <c r="E754" s="4"/>
      <c r="F754" s="4">
        <v>979.765651601532</v>
      </c>
      <c r="G754" s="4">
        <v>996.42258443334595</v>
      </c>
      <c r="H754" s="4">
        <v>1139.9065659952601</v>
      </c>
      <c r="I754" s="4">
        <v>1295.3172391580299</v>
      </c>
      <c r="J754" s="4">
        <v>1483.5346650163899</v>
      </c>
      <c r="K754" s="4">
        <v>1705.55945915742</v>
      </c>
      <c r="L754" s="4">
        <v>1954.24768069166</v>
      </c>
      <c r="M754" s="4">
        <v>2202.2977979697198</v>
      </c>
      <c r="N754" s="4">
        <v>2442.1661325248501</v>
      </c>
      <c r="O754" s="4">
        <v>2682.0339116620198</v>
      </c>
      <c r="P754" s="4">
        <v>2922.4357032312</v>
      </c>
      <c r="Q754" s="4">
        <v>3155.9465360257</v>
      </c>
      <c r="R754" s="4">
        <v>3375.5963773107001</v>
      </c>
      <c r="S754" s="4">
        <v>3575.8419273353002</v>
      </c>
      <c r="T754" s="4">
        <v>3746.4890588594699</v>
      </c>
      <c r="U754" s="4">
        <v>3877.6346842574999</v>
      </c>
      <c r="V754" s="4">
        <v>3966.8020117000601</v>
      </c>
      <c r="W754" s="4">
        <v>4020.5853300783901</v>
      </c>
      <c r="X754" s="4"/>
      <c r="Y754" s="4"/>
      <c r="Z754" s="4"/>
      <c r="AA754" s="4"/>
      <c r="AB754" s="4"/>
      <c r="AC754" s="4"/>
      <c r="AD754" s="4"/>
      <c r="AE754" s="4"/>
    </row>
    <row r="755" spans="1:31" x14ac:dyDescent="0.35">
      <c r="A755" t="s">
        <v>168</v>
      </c>
      <c r="B755" t="s">
        <v>113</v>
      </c>
      <c r="C755" t="s">
        <v>87</v>
      </c>
      <c r="D755" t="s">
        <v>135</v>
      </c>
      <c r="E755" s="4"/>
      <c r="F755" s="4">
        <v>150.68837994251399</v>
      </c>
      <c r="G755" s="4">
        <v>149.86834157535699</v>
      </c>
      <c r="H755" s="4">
        <v>174.06570128751099</v>
      </c>
      <c r="I755" s="4">
        <v>189.375568487089</v>
      </c>
      <c r="J755" s="4">
        <v>217.38571864016399</v>
      </c>
      <c r="K755" s="4">
        <v>256.46158821857398</v>
      </c>
      <c r="L755" s="4">
        <v>306.12332409412898</v>
      </c>
      <c r="M755" s="4">
        <v>362.581618000265</v>
      </c>
      <c r="N755" s="4">
        <v>423.55053131140602</v>
      </c>
      <c r="O755" s="4">
        <v>487.19232864298499</v>
      </c>
      <c r="P755" s="4">
        <v>552.96947239501901</v>
      </c>
      <c r="Q755" s="4">
        <v>617.51482295734297</v>
      </c>
      <c r="R755" s="4">
        <v>679.63538377614395</v>
      </c>
      <c r="S755" s="4">
        <v>736.97272777456396</v>
      </c>
      <c r="T755" s="4">
        <v>788.63861618339695</v>
      </c>
      <c r="U755" s="4">
        <v>834.21955854111502</v>
      </c>
      <c r="V755" s="4">
        <v>872.46487382211205</v>
      </c>
      <c r="W755" s="4">
        <v>901.37857720593104</v>
      </c>
      <c r="X755" s="4"/>
      <c r="Y755" s="4"/>
      <c r="Z755" s="4"/>
      <c r="AA755" s="4"/>
      <c r="AB755" s="4"/>
      <c r="AC755" s="4"/>
      <c r="AD755" s="4"/>
      <c r="AE755" s="4"/>
    </row>
    <row r="756" spans="1:31" x14ac:dyDescent="0.35">
      <c r="A756" t="s">
        <v>168</v>
      </c>
      <c r="B756" t="s">
        <v>113</v>
      </c>
      <c r="C756" t="s">
        <v>87</v>
      </c>
      <c r="D756" t="s">
        <v>132</v>
      </c>
      <c r="E756" s="4"/>
      <c r="F756" s="4">
        <v>651.83378149494501</v>
      </c>
      <c r="G756" s="4">
        <v>648.28653578138301</v>
      </c>
      <c r="H756" s="4">
        <v>769.83171030009203</v>
      </c>
      <c r="I756" s="4">
        <v>855.90057116867604</v>
      </c>
      <c r="J756" s="4">
        <v>1003.56912824499</v>
      </c>
      <c r="K756" s="4">
        <v>1208.8265175310801</v>
      </c>
      <c r="L756" s="4">
        <v>1472.58268123167</v>
      </c>
      <c r="M756" s="4">
        <v>1779.3207792538601</v>
      </c>
      <c r="N756" s="4">
        <v>2119.5779076727399</v>
      </c>
      <c r="O756" s="4">
        <v>2485.2911356987602</v>
      </c>
      <c r="P756" s="4">
        <v>2874.4435914202099</v>
      </c>
      <c r="Q756" s="4">
        <v>3269.82682449707</v>
      </c>
      <c r="R756" s="4">
        <v>3664.6498575247901</v>
      </c>
      <c r="S756" s="4">
        <v>4045.2620237419801</v>
      </c>
      <c r="T756" s="4">
        <v>4405.3105482475703</v>
      </c>
      <c r="U756" s="4">
        <v>4740.7961740685796</v>
      </c>
      <c r="V756" s="4">
        <v>5042.7204638107796</v>
      </c>
      <c r="W756" s="4">
        <v>5297.22</v>
      </c>
      <c r="X756" s="4"/>
      <c r="Y756" s="4"/>
      <c r="Z756" s="4"/>
      <c r="AA756" s="4"/>
      <c r="AB756" s="4"/>
      <c r="AC756" s="4"/>
      <c r="AD756" s="4"/>
      <c r="AE756" s="4"/>
    </row>
    <row r="757" spans="1:31" x14ac:dyDescent="0.35">
      <c r="A757" t="s">
        <v>168</v>
      </c>
      <c r="B757" t="s">
        <v>113</v>
      </c>
      <c r="C757" t="s">
        <v>87</v>
      </c>
      <c r="D757" t="s">
        <v>133</v>
      </c>
      <c r="E757" s="4"/>
      <c r="F757" s="4">
        <v>68.859694587367798</v>
      </c>
      <c r="G757" s="4">
        <v>68.484963692166104</v>
      </c>
      <c r="H757" s="4">
        <v>88.270799595429196</v>
      </c>
      <c r="I757" s="4">
        <v>105.862032169627</v>
      </c>
      <c r="J757" s="4">
        <v>133.181117450051</v>
      </c>
      <c r="K757" s="4">
        <v>171.32694604206401</v>
      </c>
      <c r="L757" s="4">
        <v>221.99548013087099</v>
      </c>
      <c r="M757" s="4">
        <v>284.29093299427399</v>
      </c>
      <c r="N757" s="4">
        <v>357.779404149877</v>
      </c>
      <c r="O757" s="4">
        <v>441.93442001285302</v>
      </c>
      <c r="P757" s="4">
        <v>537.06817639551502</v>
      </c>
      <c r="Q757" s="4">
        <v>640.44458190185298</v>
      </c>
      <c r="R757" s="4">
        <v>750.84090184666297</v>
      </c>
      <c r="S757" s="4">
        <v>865.32195902057003</v>
      </c>
      <c r="T757" s="4">
        <v>982.08686073658203</v>
      </c>
      <c r="U757" s="4">
        <v>1099.65135283718</v>
      </c>
      <c r="V757" s="4">
        <v>1215.18215795323</v>
      </c>
      <c r="W757" s="4">
        <v>1324.3050000000001</v>
      </c>
      <c r="X757" s="4"/>
      <c r="Y757" s="4"/>
      <c r="Z757" s="4"/>
      <c r="AA757" s="4"/>
      <c r="AB757" s="4"/>
      <c r="AC757" s="4"/>
      <c r="AD757" s="4"/>
      <c r="AE757" s="4"/>
    </row>
    <row r="758" spans="1:31" x14ac:dyDescent="0.35">
      <c r="A758" t="s">
        <v>168</v>
      </c>
      <c r="B758" t="s">
        <v>113</v>
      </c>
      <c r="C758" t="s">
        <v>87</v>
      </c>
      <c r="D758" t="s">
        <v>134</v>
      </c>
      <c r="E758" s="4"/>
      <c r="F758" s="4">
        <v>2149.36183856254</v>
      </c>
      <c r="G758" s="4">
        <v>2137.66512264326</v>
      </c>
      <c r="H758" s="4">
        <v>2465.9325884124</v>
      </c>
      <c r="I758" s="4">
        <v>2664.4638603442299</v>
      </c>
      <c r="J758" s="4">
        <v>3037.4851531148502</v>
      </c>
      <c r="K758" s="4">
        <v>3558.6218942503501</v>
      </c>
      <c r="L758" s="4">
        <v>4218.0439946741999</v>
      </c>
      <c r="M758" s="4">
        <v>4960.8276027458796</v>
      </c>
      <c r="N758" s="4">
        <v>5753.9415610158503</v>
      </c>
      <c r="O758" s="4">
        <v>6571.2865356582497</v>
      </c>
      <c r="P758" s="4">
        <v>7404.8869361847701</v>
      </c>
      <c r="Q758" s="4">
        <v>8209.3583525455906</v>
      </c>
      <c r="R758" s="4">
        <v>8969.3147586990599</v>
      </c>
      <c r="S758" s="4">
        <v>9654.5652484834609</v>
      </c>
      <c r="T758" s="4">
        <v>10254.950835569</v>
      </c>
      <c r="U758" s="4">
        <v>10766.7842673903</v>
      </c>
      <c r="V758" s="4">
        <v>11175.8146623671</v>
      </c>
      <c r="W758" s="4">
        <v>11458.8014227941</v>
      </c>
      <c r="X758" s="4"/>
      <c r="Y758" s="4"/>
      <c r="Z758" s="4"/>
      <c r="AA758" s="4"/>
      <c r="AB758" s="4"/>
      <c r="AC758" s="4"/>
      <c r="AD758" s="4"/>
      <c r="AE758" s="4"/>
    </row>
    <row r="759" spans="1:31" x14ac:dyDescent="0.35">
      <c r="A759" t="s">
        <v>168</v>
      </c>
      <c r="B759" t="s">
        <v>113</v>
      </c>
      <c r="C759" t="s">
        <v>88</v>
      </c>
      <c r="D759" t="s">
        <v>135</v>
      </c>
      <c r="E759" s="4"/>
      <c r="F759" s="4">
        <v>30.069995469181599</v>
      </c>
      <c r="G759" s="4">
        <v>30.271968832806799</v>
      </c>
      <c r="H759" s="4">
        <v>34.173093158205099</v>
      </c>
      <c r="I759" s="4">
        <v>37.986147702952898</v>
      </c>
      <c r="J759" s="4">
        <v>42.703752286465303</v>
      </c>
      <c r="K759" s="4">
        <v>48.346456524227399</v>
      </c>
      <c r="L759" s="4">
        <v>54.44253665363</v>
      </c>
      <c r="M759" s="4">
        <v>60.363027657860698</v>
      </c>
      <c r="N759" s="4">
        <v>66.061142465948805</v>
      </c>
      <c r="O759" s="4">
        <v>71.648252654675304</v>
      </c>
      <c r="P759" s="4">
        <v>77.283617744049906</v>
      </c>
      <c r="Q759" s="4">
        <v>82.863755741808305</v>
      </c>
      <c r="R759" s="4">
        <v>88.152896506000602</v>
      </c>
      <c r="S759" s="4">
        <v>92.959304785002203</v>
      </c>
      <c r="T759" s="4">
        <v>97.1101436342867</v>
      </c>
      <c r="U759" s="4">
        <v>100.303407097706</v>
      </c>
      <c r="V759" s="4">
        <v>102.431026215255</v>
      </c>
      <c r="W759" s="4">
        <v>103.501074050159</v>
      </c>
      <c r="X759" s="4"/>
      <c r="Y759" s="4"/>
      <c r="Z759" s="4"/>
      <c r="AA759" s="4"/>
      <c r="AB759" s="4"/>
      <c r="AC759" s="4"/>
      <c r="AD759" s="4"/>
      <c r="AE759" s="4"/>
    </row>
    <row r="760" spans="1:31" x14ac:dyDescent="0.35">
      <c r="A760" t="s">
        <v>168</v>
      </c>
      <c r="B760" t="s">
        <v>113</v>
      </c>
      <c r="C760" t="s">
        <v>88</v>
      </c>
      <c r="D760" t="s">
        <v>132</v>
      </c>
      <c r="E760" s="4"/>
      <c r="F760" s="4">
        <v>439.24014284979597</v>
      </c>
      <c r="G760" s="4">
        <v>442.19041961925899</v>
      </c>
      <c r="H760" s="4">
        <v>502.89876006301898</v>
      </c>
      <c r="I760" s="4">
        <v>563.15160929383103</v>
      </c>
      <c r="J760" s="4">
        <v>637.74410833097102</v>
      </c>
      <c r="K760" s="4">
        <v>727.28107581530503</v>
      </c>
      <c r="L760" s="4">
        <v>824.91732453457303</v>
      </c>
      <c r="M760" s="4">
        <v>921.20240019705602</v>
      </c>
      <c r="N760" s="4">
        <v>1015.3597871447799</v>
      </c>
      <c r="O760" s="4">
        <v>1109.04070939245</v>
      </c>
      <c r="P760" s="4">
        <v>1204.6914064243001</v>
      </c>
      <c r="Q760" s="4">
        <v>1300.7033067832599</v>
      </c>
      <c r="R760" s="4">
        <v>1393.3318088431899</v>
      </c>
      <c r="S760" s="4">
        <v>1479.43035696119</v>
      </c>
      <c r="T760" s="4">
        <v>1556.0716493335101</v>
      </c>
      <c r="U760" s="4">
        <v>1618.16920194663</v>
      </c>
      <c r="V760" s="4">
        <v>1663.65476838671</v>
      </c>
      <c r="W760" s="4">
        <v>1692.3119999999999</v>
      </c>
      <c r="X760" s="4"/>
      <c r="Y760" s="4"/>
      <c r="Z760" s="4"/>
      <c r="AA760" s="4"/>
      <c r="AB760" s="4"/>
      <c r="AC760" s="4"/>
      <c r="AD760" s="4"/>
      <c r="AE760" s="4"/>
    </row>
    <row r="761" spans="1:31" x14ac:dyDescent="0.35">
      <c r="A761" t="s">
        <v>168</v>
      </c>
      <c r="B761" t="s">
        <v>113</v>
      </c>
      <c r="C761" t="s">
        <v>88</v>
      </c>
      <c r="D761" t="s">
        <v>133</v>
      </c>
      <c r="E761" s="4"/>
      <c r="F761" s="4">
        <v>49.194923868804302</v>
      </c>
      <c r="G761" s="4">
        <v>49.5253550541781</v>
      </c>
      <c r="H761" s="4">
        <v>60.662192847048402</v>
      </c>
      <c r="I761" s="4">
        <v>72.787376766521504</v>
      </c>
      <c r="J761" s="4">
        <v>87.929001813645698</v>
      </c>
      <c r="K761" s="4">
        <v>106.546712216232</v>
      </c>
      <c r="L761" s="4">
        <v>127.96533595266</v>
      </c>
      <c r="M761" s="4">
        <v>150.84692956349099</v>
      </c>
      <c r="N761" s="4">
        <v>175.022679547698</v>
      </c>
      <c r="O761" s="4">
        <v>200.73640358414801</v>
      </c>
      <c r="P761" s="4">
        <v>228.43964138449601</v>
      </c>
      <c r="Q761" s="4">
        <v>257.86446151821201</v>
      </c>
      <c r="R761" s="4">
        <v>288.24554558143302</v>
      </c>
      <c r="S761" s="4">
        <v>318.817265392465</v>
      </c>
      <c r="T761" s="4">
        <v>348.75457691915602</v>
      </c>
      <c r="U761" s="4">
        <v>376.62889458710902</v>
      </c>
      <c r="V761" s="4">
        <v>401.56467631673598</v>
      </c>
      <c r="W761" s="4">
        <v>423.07799999999997</v>
      </c>
      <c r="X761" s="4"/>
      <c r="Y761" s="4"/>
      <c r="Z761" s="4"/>
      <c r="AA761" s="4"/>
      <c r="AB761" s="4"/>
      <c r="AC761" s="4"/>
      <c r="AD761" s="4"/>
      <c r="AE761" s="4"/>
    </row>
    <row r="762" spans="1:31" x14ac:dyDescent="0.35">
      <c r="A762" t="s">
        <v>168</v>
      </c>
      <c r="B762" t="s">
        <v>113</v>
      </c>
      <c r="C762" t="s">
        <v>88</v>
      </c>
      <c r="D762" t="s">
        <v>134</v>
      </c>
      <c r="E762" s="4"/>
      <c r="F762" s="4">
        <v>1169.57186168102</v>
      </c>
      <c r="G762" s="4">
        <v>1177.4276115479299</v>
      </c>
      <c r="H762" s="4">
        <v>1325.43814677878</v>
      </c>
      <c r="I762" s="4">
        <v>1469.19224300322</v>
      </c>
      <c r="J762" s="4">
        <v>1647.00213938256</v>
      </c>
      <c r="K762" s="4">
        <v>1859.36246766047</v>
      </c>
      <c r="L762" s="4">
        <v>2087.8801388118</v>
      </c>
      <c r="M762" s="4">
        <v>2308.3545721450801</v>
      </c>
      <c r="N762" s="4">
        <v>2519.0590703892699</v>
      </c>
      <c r="O762" s="4">
        <v>2724.3010379528801</v>
      </c>
      <c r="P762" s="4">
        <v>2930.1549758316601</v>
      </c>
      <c r="Q762" s="4">
        <v>3132.6929374749402</v>
      </c>
      <c r="R762" s="4">
        <v>3323.0452946508099</v>
      </c>
      <c r="S762" s="4">
        <v>3494.1003382538102</v>
      </c>
      <c r="T762" s="4">
        <v>3639.5382070322098</v>
      </c>
      <c r="U762" s="4">
        <v>3748.2873909556702</v>
      </c>
      <c r="V762" s="4">
        <v>3816.6342053980302</v>
      </c>
      <c r="W762" s="4">
        <v>3845.2269259498398</v>
      </c>
      <c r="X762" s="4"/>
      <c r="Y762" s="4"/>
      <c r="Z762" s="4"/>
      <c r="AA762" s="4"/>
      <c r="AB762" s="4"/>
      <c r="AC762" s="4"/>
      <c r="AD762" s="4"/>
      <c r="AE762" s="4"/>
    </row>
    <row r="763" spans="1:31" x14ac:dyDescent="0.35">
      <c r="A763" t="s">
        <v>168</v>
      </c>
      <c r="B763" t="s">
        <v>113</v>
      </c>
      <c r="C763" t="s">
        <v>89</v>
      </c>
      <c r="D763" t="s">
        <v>135</v>
      </c>
      <c r="E763" s="4"/>
      <c r="F763" s="4">
        <v>1608.8799932652901</v>
      </c>
      <c r="G763" s="4">
        <v>1691.1258719959999</v>
      </c>
      <c r="H763" s="4">
        <v>2167.8799217210799</v>
      </c>
      <c r="I763" s="4">
        <v>2611.7128827285101</v>
      </c>
      <c r="J763" s="4">
        <v>3062.8026120478498</v>
      </c>
      <c r="K763" s="4">
        <v>3479.1043159238302</v>
      </c>
      <c r="L763" s="4">
        <v>3909.8702968708699</v>
      </c>
      <c r="M763" s="4">
        <v>4310.6341950798496</v>
      </c>
      <c r="N763" s="4">
        <v>4654.1119270194504</v>
      </c>
      <c r="O763" s="4">
        <v>4976.3283262622799</v>
      </c>
      <c r="P763" s="4">
        <v>5273.9484077975603</v>
      </c>
      <c r="Q763" s="4">
        <v>5505.1168686112796</v>
      </c>
      <c r="R763" s="4">
        <v>5666.2812559679796</v>
      </c>
      <c r="S763" s="4">
        <v>5773.3737611409397</v>
      </c>
      <c r="T763" s="4">
        <v>5829.1555073230902</v>
      </c>
      <c r="U763" s="4">
        <v>5841.5432039738198</v>
      </c>
      <c r="V763" s="4">
        <v>5823.3287905463503</v>
      </c>
      <c r="W763" s="4">
        <v>5777.8922222827896</v>
      </c>
      <c r="X763" s="4"/>
      <c r="Y763" s="4"/>
      <c r="Z763" s="4"/>
      <c r="AA763" s="4"/>
      <c r="AB763" s="4"/>
      <c r="AC763" s="4"/>
      <c r="AD763" s="4"/>
      <c r="AE763" s="4"/>
    </row>
    <row r="764" spans="1:31" x14ac:dyDescent="0.35">
      <c r="A764" t="s">
        <v>168</v>
      </c>
      <c r="B764" t="s">
        <v>113</v>
      </c>
      <c r="C764" t="s">
        <v>89</v>
      </c>
      <c r="D764" t="s">
        <v>132</v>
      </c>
      <c r="E764" s="4"/>
      <c r="F764" s="4">
        <v>9129.0446299788</v>
      </c>
      <c r="G764" s="4">
        <v>9594.0712631403003</v>
      </c>
      <c r="H764" s="4">
        <v>12300.503180080999</v>
      </c>
      <c r="I764" s="4">
        <v>14822.804060276299</v>
      </c>
      <c r="J764" s="4">
        <v>17385.5186837726</v>
      </c>
      <c r="K764" s="4">
        <v>19749.385159089299</v>
      </c>
      <c r="L764" s="4">
        <v>22193.3454819135</v>
      </c>
      <c r="M764" s="4">
        <v>24466.611624568901</v>
      </c>
      <c r="N764" s="4">
        <v>26415.352113356301</v>
      </c>
      <c r="O764" s="4">
        <v>28243.692630919501</v>
      </c>
      <c r="P764" s="4">
        <v>29933.171384577501</v>
      </c>
      <c r="Q764" s="4">
        <v>31246.836553598499</v>
      </c>
      <c r="R764" s="4">
        <v>32164.438648908399</v>
      </c>
      <c r="S764" s="4">
        <v>32775.561392890901</v>
      </c>
      <c r="T764" s="4">
        <v>33095.748764096097</v>
      </c>
      <c r="U764" s="4">
        <v>33169.7910238189</v>
      </c>
      <c r="V764" s="4">
        <v>33070.188901124398</v>
      </c>
      <c r="W764" s="4">
        <v>32816.268247968001</v>
      </c>
      <c r="X764" s="4"/>
      <c r="Y764" s="4"/>
      <c r="Z764" s="4"/>
      <c r="AA764" s="4"/>
      <c r="AB764" s="4"/>
      <c r="AC764" s="4"/>
      <c r="AD764" s="4"/>
      <c r="AE764" s="4"/>
    </row>
    <row r="765" spans="1:31" x14ac:dyDescent="0.35">
      <c r="A765" t="s">
        <v>168</v>
      </c>
      <c r="B765" t="s">
        <v>113</v>
      </c>
      <c r="C765" t="s">
        <v>89</v>
      </c>
      <c r="D765" t="s">
        <v>133</v>
      </c>
      <c r="E765" s="4"/>
      <c r="F765" s="4">
        <v>2676.0342062024301</v>
      </c>
      <c r="G765" s="4">
        <v>2812.8146431641298</v>
      </c>
      <c r="H765" s="4">
        <v>3606.5309573552699</v>
      </c>
      <c r="I765" s="4">
        <v>4345.9119808918804</v>
      </c>
      <c r="J765" s="4">
        <v>5097.7079011841297</v>
      </c>
      <c r="K765" s="4">
        <v>5791.8467278050503</v>
      </c>
      <c r="L765" s="4">
        <v>6510.1800547252897</v>
      </c>
      <c r="M765" s="4">
        <v>7178.7459290021798</v>
      </c>
      <c r="N765" s="4">
        <v>7752.1731561720999</v>
      </c>
      <c r="O765" s="4">
        <v>8290.4051267395698</v>
      </c>
      <c r="P765" s="4">
        <v>8787.9459947595697</v>
      </c>
      <c r="Q765" s="4">
        <v>9175.1470504841</v>
      </c>
      <c r="R765" s="4">
        <v>9446.0669449490506</v>
      </c>
      <c r="S765" s="4">
        <v>9627.0954489100495</v>
      </c>
      <c r="T765" s="4">
        <v>9722.7778366575003</v>
      </c>
      <c r="U765" s="4">
        <v>9746.2511105961094</v>
      </c>
      <c r="V765" s="4">
        <v>9718.7962990069209</v>
      </c>
      <c r="W765" s="4">
        <v>9646.0617662913701</v>
      </c>
      <c r="X765" s="4"/>
      <c r="Y765" s="4"/>
      <c r="Z765" s="4"/>
      <c r="AA765" s="4"/>
      <c r="AB765" s="4"/>
      <c r="AC765" s="4"/>
      <c r="AD765" s="4"/>
      <c r="AE765" s="4"/>
    </row>
    <row r="766" spans="1:31" x14ac:dyDescent="0.35">
      <c r="A766" t="s">
        <v>168</v>
      </c>
      <c r="B766" t="s">
        <v>113</v>
      </c>
      <c r="C766" t="s">
        <v>89</v>
      </c>
      <c r="D766" t="s">
        <v>134</v>
      </c>
      <c r="E766" s="4"/>
      <c r="F766" s="4">
        <v>12052.2533767559</v>
      </c>
      <c r="G766" s="4">
        <v>12649.032864863701</v>
      </c>
      <c r="H766" s="4">
        <v>16152.680898197899</v>
      </c>
      <c r="I766" s="4">
        <v>19419.790056995102</v>
      </c>
      <c r="J766" s="4">
        <v>22721.131704179501</v>
      </c>
      <c r="K766" s="4">
        <v>25747.593524986802</v>
      </c>
      <c r="L766" s="4">
        <v>28866.100221215602</v>
      </c>
      <c r="M766" s="4">
        <v>31761.0591803512</v>
      </c>
      <c r="N766" s="4">
        <v>34238.230959624198</v>
      </c>
      <c r="O766" s="4">
        <v>36561.473042818201</v>
      </c>
      <c r="P766" s="4">
        <v>38708.122207624903</v>
      </c>
      <c r="Q766" s="4">
        <v>40373.070577790197</v>
      </c>
      <c r="R766" s="4">
        <v>41529.958095123598</v>
      </c>
      <c r="S766" s="4">
        <v>42292.907845968097</v>
      </c>
      <c r="T766" s="4">
        <v>42682.150728580797</v>
      </c>
      <c r="U766" s="4">
        <v>42755.548772207301</v>
      </c>
      <c r="V766" s="4">
        <v>42606.605308329301</v>
      </c>
      <c r="W766" s="4">
        <v>42260.479529749202</v>
      </c>
      <c r="X766" s="4"/>
      <c r="Y766" s="4"/>
      <c r="Z766" s="4"/>
      <c r="AA766" s="4"/>
      <c r="AB766" s="4"/>
      <c r="AC766" s="4"/>
      <c r="AD766" s="4"/>
      <c r="AE766" s="4"/>
    </row>
    <row r="767" spans="1:31" x14ac:dyDescent="0.35">
      <c r="A767" t="s">
        <v>168</v>
      </c>
      <c r="B767" t="s">
        <v>113</v>
      </c>
      <c r="C767" t="s">
        <v>153</v>
      </c>
      <c r="D767" t="s">
        <v>135</v>
      </c>
      <c r="E767" s="4"/>
      <c r="F767" s="4">
        <v>18.287489692474601</v>
      </c>
      <c r="G767" s="4">
        <v>18.511704008387401</v>
      </c>
      <c r="H767" s="4">
        <v>20.526830584771702</v>
      </c>
      <c r="I767" s="4">
        <v>22.617496528410602</v>
      </c>
      <c r="J767" s="4">
        <v>24.663807159942699</v>
      </c>
      <c r="K767" s="4">
        <v>26.847179901904902</v>
      </c>
      <c r="L767" s="4">
        <v>29.1001682938941</v>
      </c>
      <c r="M767" s="4">
        <v>31.263592707322999</v>
      </c>
      <c r="N767" s="4">
        <v>33.393630634898201</v>
      </c>
      <c r="O767" s="4">
        <v>35.589393079868103</v>
      </c>
      <c r="P767" s="4">
        <v>37.853275535995202</v>
      </c>
      <c r="Q767" s="4">
        <v>40.0475401904989</v>
      </c>
      <c r="R767" s="4">
        <v>42.096138433832699</v>
      </c>
      <c r="S767" s="4">
        <v>43.946709066385097</v>
      </c>
      <c r="T767" s="4">
        <v>45.417311927804001</v>
      </c>
      <c r="U767" s="4">
        <v>46.446213216887699</v>
      </c>
      <c r="V767" s="4">
        <v>47.028099173527103</v>
      </c>
      <c r="W767" s="4">
        <v>47.274007050367402</v>
      </c>
      <c r="X767" s="4"/>
      <c r="Y767" s="4"/>
      <c r="Z767" s="4"/>
      <c r="AA767" s="4"/>
      <c r="AB767" s="4"/>
      <c r="AC767" s="4"/>
      <c r="AD767" s="4"/>
      <c r="AE767" s="4"/>
    </row>
    <row r="768" spans="1:31" x14ac:dyDescent="0.35">
      <c r="A768" t="s">
        <v>168</v>
      </c>
      <c r="B768" t="s">
        <v>113</v>
      </c>
      <c r="C768" t="s">
        <v>153</v>
      </c>
      <c r="D768" t="s">
        <v>132</v>
      </c>
      <c r="E768" s="4"/>
      <c r="F768" s="4">
        <v>272.514597727656</v>
      </c>
      <c r="G768" s="4">
        <v>275.90922228927099</v>
      </c>
      <c r="H768" s="4">
        <v>310.87554830377297</v>
      </c>
      <c r="I768" s="4">
        <v>346.47573210679201</v>
      </c>
      <c r="J768" s="4">
        <v>382.12113844273301</v>
      </c>
      <c r="K768" s="4">
        <v>420.24056899336</v>
      </c>
      <c r="L768" s="4">
        <v>460.06034571520399</v>
      </c>
      <c r="M768" s="4">
        <v>499.14264163596403</v>
      </c>
      <c r="N768" s="4">
        <v>538.19211216561496</v>
      </c>
      <c r="O768" s="4">
        <v>578.76997557576499</v>
      </c>
      <c r="P768" s="4">
        <v>620.97402598233703</v>
      </c>
      <c r="Q768" s="4">
        <v>662.54668536952704</v>
      </c>
      <c r="R768" s="4">
        <v>702.26394561748896</v>
      </c>
      <c r="S768" s="4">
        <v>739.35141664999696</v>
      </c>
      <c r="T768" s="4">
        <v>770.82022193868102</v>
      </c>
      <c r="U768" s="4">
        <v>795.17133570400301</v>
      </c>
      <c r="V768" s="4">
        <v>811.85334156240503</v>
      </c>
      <c r="W768" s="4">
        <v>822.70979999999997</v>
      </c>
      <c r="X768" s="4"/>
      <c r="Y768" s="4"/>
      <c r="Z768" s="4"/>
      <c r="AA768" s="4"/>
      <c r="AB768" s="4"/>
      <c r="AC768" s="4"/>
      <c r="AD768" s="4"/>
      <c r="AE768" s="4"/>
    </row>
    <row r="769" spans="1:31" x14ac:dyDescent="0.35">
      <c r="A769" t="s">
        <v>168</v>
      </c>
      <c r="B769" t="s">
        <v>113</v>
      </c>
      <c r="C769" t="s">
        <v>153</v>
      </c>
      <c r="D769" t="s">
        <v>133</v>
      </c>
      <c r="E769" s="4"/>
      <c r="F769" s="4">
        <v>39.1373568942535</v>
      </c>
      <c r="G769" s="4">
        <v>39.623558648195399</v>
      </c>
      <c r="H769" s="4">
        <v>46.653905286181597</v>
      </c>
      <c r="I769" s="4">
        <v>54.273415373774398</v>
      </c>
      <c r="J769" s="4">
        <v>62.3768724526551</v>
      </c>
      <c r="K769" s="4">
        <v>71.385347426316699</v>
      </c>
      <c r="L769" s="4">
        <v>81.206211477077403</v>
      </c>
      <c r="M769" s="4">
        <v>91.425359769130793</v>
      </c>
      <c r="N769" s="4">
        <v>102.163942813887</v>
      </c>
      <c r="O769" s="4">
        <v>113.728068251924</v>
      </c>
      <c r="P769" s="4">
        <v>126.167649187845</v>
      </c>
      <c r="Q769" s="4">
        <v>139.04135976638401</v>
      </c>
      <c r="R769" s="4">
        <v>152.07082928626301</v>
      </c>
      <c r="S769" s="4">
        <v>165.04521440346201</v>
      </c>
      <c r="T769" s="4">
        <v>177.224686791463</v>
      </c>
      <c r="U769" s="4">
        <v>188.14390838781301</v>
      </c>
      <c r="V769" s="4">
        <v>197.526162025823</v>
      </c>
      <c r="W769" s="4">
        <v>205.67744999999999</v>
      </c>
      <c r="X769" s="4"/>
      <c r="Y769" s="4"/>
      <c r="Z769" s="4"/>
      <c r="AA769" s="4"/>
      <c r="AB769" s="4"/>
      <c r="AC769" s="4"/>
      <c r="AD769" s="4"/>
      <c r="AE769" s="4"/>
    </row>
    <row r="770" spans="1:31" x14ac:dyDescent="0.35">
      <c r="A770" t="s">
        <v>168</v>
      </c>
      <c r="B770" t="s">
        <v>113</v>
      </c>
      <c r="C770" t="s">
        <v>153</v>
      </c>
      <c r="D770" t="s">
        <v>134</v>
      </c>
      <c r="E770" s="4"/>
      <c r="F770" s="4">
        <v>754.08571257986898</v>
      </c>
      <c r="G770" s="4">
        <v>763.52007370234196</v>
      </c>
      <c r="H770" s="4">
        <v>850.77262111145501</v>
      </c>
      <c r="I770" s="4">
        <v>936.48377136479701</v>
      </c>
      <c r="J770" s="4">
        <v>1020.1280543973201</v>
      </c>
      <c r="K770" s="4">
        <v>1107.9412511047401</v>
      </c>
      <c r="L770" s="4">
        <v>1197.8634859909</v>
      </c>
      <c r="M770" s="4">
        <v>1283.54776565671</v>
      </c>
      <c r="N770" s="4">
        <v>1366.8462571994901</v>
      </c>
      <c r="O770" s="4">
        <v>1451.7406313443701</v>
      </c>
      <c r="P770" s="4">
        <v>1538.4196984816699</v>
      </c>
      <c r="Q770" s="4">
        <v>1621.2817744399699</v>
      </c>
      <c r="R770" s="4">
        <v>1697.5139159486801</v>
      </c>
      <c r="S770" s="4">
        <v>1765.5208742836201</v>
      </c>
      <c r="T770" s="4">
        <v>1818.54446613351</v>
      </c>
      <c r="U770" s="4">
        <v>1853.55045107911</v>
      </c>
      <c r="V770" s="4">
        <v>1869.8705592640699</v>
      </c>
      <c r="W770" s="4">
        <v>1872.3821929496301</v>
      </c>
      <c r="X770" s="4"/>
      <c r="Y770" s="4"/>
      <c r="Z770" s="4"/>
      <c r="AA770" s="4"/>
      <c r="AB770" s="4"/>
      <c r="AC770" s="4"/>
      <c r="AD770" s="4"/>
      <c r="AE770" s="4"/>
    </row>
    <row r="771" spans="1:31" x14ac:dyDescent="0.35">
      <c r="A771" t="s">
        <v>168</v>
      </c>
      <c r="B771" t="s">
        <v>113</v>
      </c>
      <c r="C771" t="s">
        <v>154</v>
      </c>
      <c r="D771" t="s">
        <v>135</v>
      </c>
      <c r="E771" s="4"/>
      <c r="F771" s="4">
        <v>52.9080122618129</v>
      </c>
      <c r="G771" s="4">
        <v>54.129917228847503</v>
      </c>
      <c r="H771" s="4">
        <v>62.624683400159903</v>
      </c>
      <c r="I771" s="4">
        <v>71.781602696286797</v>
      </c>
      <c r="J771" s="4">
        <v>80.059903892844005</v>
      </c>
      <c r="K771" s="4">
        <v>87.895454483554502</v>
      </c>
      <c r="L771" s="4">
        <v>94.1033053794377</v>
      </c>
      <c r="M771" s="4">
        <v>98.954640267943702</v>
      </c>
      <c r="N771" s="4">
        <v>102.885400071796</v>
      </c>
      <c r="O771" s="4">
        <v>106.417818533073</v>
      </c>
      <c r="P771" s="4">
        <v>109.708481470742</v>
      </c>
      <c r="Q771" s="4">
        <v>112.484645759366</v>
      </c>
      <c r="R771" s="4">
        <v>114.523795322897</v>
      </c>
      <c r="S771" s="4">
        <v>115.79344476787</v>
      </c>
      <c r="T771" s="4">
        <v>116.383266323109</v>
      </c>
      <c r="U771" s="4">
        <v>116.473545121733</v>
      </c>
      <c r="V771" s="4">
        <v>116.18186839593599</v>
      </c>
      <c r="W771" s="4">
        <v>115.546506937988</v>
      </c>
      <c r="X771" s="4"/>
      <c r="Y771" s="4"/>
      <c r="Z771" s="4"/>
      <c r="AA771" s="4"/>
      <c r="AB771" s="4"/>
      <c r="AC771" s="4"/>
      <c r="AD771" s="4"/>
      <c r="AE771" s="4"/>
    </row>
    <row r="772" spans="1:31" x14ac:dyDescent="0.35">
      <c r="A772" t="s">
        <v>168</v>
      </c>
      <c r="B772" t="s">
        <v>113</v>
      </c>
      <c r="C772" t="s">
        <v>154</v>
      </c>
      <c r="D772" t="s">
        <v>132</v>
      </c>
      <c r="E772" s="4"/>
      <c r="F772" s="4">
        <v>750.34366048653101</v>
      </c>
      <c r="G772" s="4">
        <v>766.54426742739497</v>
      </c>
      <c r="H772" s="4">
        <v>884.97316650312302</v>
      </c>
      <c r="I772" s="4">
        <v>1012.19233678848</v>
      </c>
      <c r="J772" s="4">
        <v>1128.3698739358199</v>
      </c>
      <c r="K772" s="4">
        <v>1239.7376704206199</v>
      </c>
      <c r="L772" s="4">
        <v>1329.77479774314</v>
      </c>
      <c r="M772" s="4">
        <v>1401.4547325103499</v>
      </c>
      <c r="N772" s="4">
        <v>1460.88770592837</v>
      </c>
      <c r="O772" s="4">
        <v>1515.0285611606801</v>
      </c>
      <c r="P772" s="4">
        <v>1565.98825859935</v>
      </c>
      <c r="Q772" s="4">
        <v>1609.8605503670501</v>
      </c>
      <c r="R772" s="4">
        <v>1643.5446726913599</v>
      </c>
      <c r="S772" s="4">
        <v>1666.3199869781799</v>
      </c>
      <c r="T772" s="4">
        <v>1678.71316376557</v>
      </c>
      <c r="U772" s="4">
        <v>1683.0128778328601</v>
      </c>
      <c r="V772" s="4">
        <v>1680.7001059361</v>
      </c>
      <c r="W772" s="4">
        <v>1672.6120318415899</v>
      </c>
      <c r="X772" s="4"/>
      <c r="Y772" s="4"/>
      <c r="Z772" s="4"/>
      <c r="AA772" s="4"/>
      <c r="AB772" s="4"/>
      <c r="AC772" s="4"/>
      <c r="AD772" s="4"/>
      <c r="AE772" s="4"/>
    </row>
    <row r="773" spans="1:31" x14ac:dyDescent="0.35">
      <c r="A773" t="s">
        <v>168</v>
      </c>
      <c r="B773" t="s">
        <v>113</v>
      </c>
      <c r="C773" t="s">
        <v>154</v>
      </c>
      <c r="D773" t="s">
        <v>133</v>
      </c>
      <c r="E773" s="4"/>
      <c r="F773" s="4">
        <v>138.04288019271101</v>
      </c>
      <c r="G773" s="4">
        <v>140.96383329939101</v>
      </c>
      <c r="H773" s="4">
        <v>165.90182341755701</v>
      </c>
      <c r="I773" s="4">
        <v>193.45525150856</v>
      </c>
      <c r="J773" s="4">
        <v>220.17632847014301</v>
      </c>
      <c r="K773" s="4">
        <v>247.068298848648</v>
      </c>
      <c r="L773" s="4">
        <v>270.71203441512102</v>
      </c>
      <c r="M773" s="4">
        <v>291.33261212521899</v>
      </c>
      <c r="N773" s="4">
        <v>309.98567366261801</v>
      </c>
      <c r="O773" s="4">
        <v>327.96187304334802</v>
      </c>
      <c r="P773" s="4">
        <v>345.65997758509502</v>
      </c>
      <c r="Q773" s="4">
        <v>362.159423339206</v>
      </c>
      <c r="R773" s="4">
        <v>376.65856237341501</v>
      </c>
      <c r="S773" s="4">
        <v>388.86572373070499</v>
      </c>
      <c r="T773" s="4">
        <v>398.77380433163103</v>
      </c>
      <c r="U773" s="4">
        <v>406.80345364326701</v>
      </c>
      <c r="V773" s="4">
        <v>413.21813181637401</v>
      </c>
      <c r="W773" s="4">
        <v>418.15300796039799</v>
      </c>
      <c r="X773" s="4"/>
      <c r="Y773" s="4"/>
      <c r="Z773" s="4"/>
      <c r="AA773" s="4"/>
      <c r="AB773" s="4"/>
      <c r="AC773" s="4"/>
      <c r="AD773" s="4"/>
      <c r="AE773" s="4"/>
    </row>
    <row r="774" spans="1:31" x14ac:dyDescent="0.35">
      <c r="A774" t="s">
        <v>168</v>
      </c>
      <c r="B774" t="s">
        <v>113</v>
      </c>
      <c r="C774" t="s">
        <v>154</v>
      </c>
      <c r="D774" t="s">
        <v>134</v>
      </c>
      <c r="E774" s="4"/>
      <c r="F774" s="4">
        <v>1535.7941872516601</v>
      </c>
      <c r="G774" s="4">
        <v>1568.1352153437599</v>
      </c>
      <c r="H774" s="4">
        <v>1807.3194500967199</v>
      </c>
      <c r="I774" s="4">
        <v>2063.9057605152402</v>
      </c>
      <c r="J774" s="4">
        <v>2295.9186221713398</v>
      </c>
      <c r="K774" s="4">
        <v>2517.66477509582</v>
      </c>
      <c r="L774" s="4">
        <v>2696.44469687742</v>
      </c>
      <c r="M774" s="4">
        <v>2837.9588272217102</v>
      </c>
      <c r="N774" s="4">
        <v>2954.35939399984</v>
      </c>
      <c r="O774" s="4">
        <v>3060.0118203062498</v>
      </c>
      <c r="P774" s="4">
        <v>3159.15065992991</v>
      </c>
      <c r="Q774" s="4">
        <v>3244.0306038735798</v>
      </c>
      <c r="R774" s="4">
        <v>3308.5500319857401</v>
      </c>
      <c r="S774" s="4">
        <v>3351.1113682539499</v>
      </c>
      <c r="T774" s="4">
        <v>3372.1828699113198</v>
      </c>
      <c r="U774" s="4">
        <v>3376.3105770454099</v>
      </c>
      <c r="V774" s="4">
        <v>3366.6298256679702</v>
      </c>
      <c r="W774" s="4">
        <v>3345.2459612204202</v>
      </c>
      <c r="X774" s="4"/>
      <c r="Y774" s="4"/>
      <c r="Z774" s="4"/>
      <c r="AA774" s="4"/>
      <c r="AB774" s="4"/>
      <c r="AC774" s="4"/>
      <c r="AD774" s="4"/>
      <c r="AE774" s="4"/>
    </row>
    <row r="775" spans="1:31" x14ac:dyDescent="0.35">
      <c r="A775" t="s">
        <v>168</v>
      </c>
      <c r="B775" t="s">
        <v>113</v>
      </c>
      <c r="C775" t="s">
        <v>155</v>
      </c>
      <c r="D775" t="s">
        <v>135</v>
      </c>
      <c r="E775" s="4"/>
      <c r="F775" s="4">
        <v>23.447904677707601</v>
      </c>
      <c r="G775" s="4">
        <v>23.861264406551498</v>
      </c>
      <c r="H775" s="4">
        <v>27.797488792222101</v>
      </c>
      <c r="I775" s="4">
        <v>30.629316117764098</v>
      </c>
      <c r="J775" s="4">
        <v>33.336844929011797</v>
      </c>
      <c r="K775" s="4">
        <v>36.285389757737398</v>
      </c>
      <c r="L775" s="4">
        <v>39.428624520730402</v>
      </c>
      <c r="M775" s="4">
        <v>42.535994032538703</v>
      </c>
      <c r="N775" s="4">
        <v>45.454801587636403</v>
      </c>
      <c r="O775" s="4">
        <v>48.253760125738701</v>
      </c>
      <c r="P775" s="4">
        <v>50.9313352183609</v>
      </c>
      <c r="Q775" s="4">
        <v>53.360586150878</v>
      </c>
      <c r="R775" s="4">
        <v>55.493027373754501</v>
      </c>
      <c r="S775" s="4">
        <v>57.134997316814399</v>
      </c>
      <c r="T775" s="4">
        <v>58.230259369117903</v>
      </c>
      <c r="U775" s="4">
        <v>58.702990939239903</v>
      </c>
      <c r="V775" s="4">
        <v>58.650254565383399</v>
      </c>
      <c r="W775" s="4">
        <v>58.103157584694003</v>
      </c>
      <c r="X775" s="4"/>
      <c r="Y775" s="4"/>
      <c r="Z775" s="4"/>
      <c r="AA775" s="4"/>
      <c r="AB775" s="4"/>
      <c r="AC775" s="4"/>
      <c r="AD775" s="4"/>
      <c r="AE775" s="4"/>
    </row>
    <row r="776" spans="1:31" x14ac:dyDescent="0.35">
      <c r="A776" t="s">
        <v>168</v>
      </c>
      <c r="B776" t="s">
        <v>113</v>
      </c>
      <c r="C776" t="s">
        <v>155</v>
      </c>
      <c r="D776" t="s">
        <v>132</v>
      </c>
      <c r="E776" s="4"/>
      <c r="F776" s="4">
        <v>473.61378978813502</v>
      </c>
      <c r="G776" s="4">
        <v>485.37560674475498</v>
      </c>
      <c r="H776" s="4">
        <v>592.20158386125195</v>
      </c>
      <c r="I776" s="4">
        <v>666.56946709234205</v>
      </c>
      <c r="J776" s="4">
        <v>740.77003565215705</v>
      </c>
      <c r="K776" s="4">
        <v>824.17021268554197</v>
      </c>
      <c r="L776" s="4">
        <v>917.20759298710004</v>
      </c>
      <c r="M776" s="4">
        <v>1014.44075833185</v>
      </c>
      <c r="N776" s="4">
        <v>1109.7093197372301</v>
      </c>
      <c r="O776" s="4">
        <v>1203.9756341074201</v>
      </c>
      <c r="P776" s="4">
        <v>1296.32930800754</v>
      </c>
      <c r="Q776" s="4">
        <v>1382.44042294822</v>
      </c>
      <c r="R776" s="4">
        <v>1460.44444181277</v>
      </c>
      <c r="S776" s="4">
        <v>1527.0302094362401</v>
      </c>
      <c r="T776" s="4">
        <v>1580.1033090206699</v>
      </c>
      <c r="U776" s="4">
        <v>1618.0796314471099</v>
      </c>
      <c r="V776" s="4">
        <v>1643.1875317153199</v>
      </c>
      <c r="W776" s="4">
        <v>1653.8754717771101</v>
      </c>
      <c r="X776" s="4"/>
      <c r="Y776" s="4"/>
      <c r="Z776" s="4"/>
      <c r="AA776" s="4"/>
      <c r="AB776" s="4"/>
      <c r="AC776" s="4"/>
      <c r="AD776" s="4"/>
      <c r="AE776" s="4"/>
    </row>
    <row r="777" spans="1:31" x14ac:dyDescent="0.35">
      <c r="A777" t="s">
        <v>168</v>
      </c>
      <c r="B777" t="s">
        <v>113</v>
      </c>
      <c r="C777" t="s">
        <v>155</v>
      </c>
      <c r="D777" t="s">
        <v>133</v>
      </c>
      <c r="E777" s="4"/>
      <c r="F777" s="4">
        <v>91.092626142635993</v>
      </c>
      <c r="G777" s="4">
        <v>94.402646019882994</v>
      </c>
      <c r="H777" s="4">
        <v>121.430569616413</v>
      </c>
      <c r="I777" s="4">
        <v>140.052414908222</v>
      </c>
      <c r="J777" s="4">
        <v>159.53902431611399</v>
      </c>
      <c r="K777" s="4">
        <v>182.359402386032</v>
      </c>
      <c r="L777" s="4">
        <v>208.88001238201099</v>
      </c>
      <c r="M777" s="4">
        <v>237.63811131668999</v>
      </c>
      <c r="N777" s="4">
        <v>266.61932194096198</v>
      </c>
      <c r="O777" s="4">
        <v>295.90648122945697</v>
      </c>
      <c r="P777" s="4">
        <v>325.18712501445901</v>
      </c>
      <c r="Q777" s="4">
        <v>353.28346158837201</v>
      </c>
      <c r="R777" s="4">
        <v>379.65742768832803</v>
      </c>
      <c r="S777" s="4">
        <v>403.56863586573701</v>
      </c>
      <c r="T777" s="4">
        <v>424.37840400645803</v>
      </c>
      <c r="U777" s="4">
        <v>441.65324488114499</v>
      </c>
      <c r="V777" s="4">
        <v>455.85326910641101</v>
      </c>
      <c r="W777" s="4">
        <v>466.20639732453998</v>
      </c>
      <c r="X777" s="4"/>
      <c r="Y777" s="4"/>
      <c r="Z777" s="4"/>
      <c r="AA777" s="4"/>
      <c r="AB777" s="4"/>
      <c r="AC777" s="4"/>
      <c r="AD777" s="4"/>
      <c r="AE777" s="4"/>
    </row>
    <row r="778" spans="1:31" x14ac:dyDescent="0.35">
      <c r="A778" t="s">
        <v>168</v>
      </c>
      <c r="B778" t="s">
        <v>113</v>
      </c>
      <c r="C778" t="s">
        <v>155</v>
      </c>
      <c r="D778" t="s">
        <v>134</v>
      </c>
      <c r="E778" s="4"/>
      <c r="F778" s="4">
        <v>1405.9119855341601</v>
      </c>
      <c r="G778" s="4">
        <v>1429.4945288486899</v>
      </c>
      <c r="H778" s="4">
        <v>1660.17592734653</v>
      </c>
      <c r="I778" s="4">
        <v>1818.7405167898901</v>
      </c>
      <c r="J778" s="4">
        <v>1966.0180194188299</v>
      </c>
      <c r="K778" s="4">
        <v>2123.2638975567202</v>
      </c>
      <c r="L778" s="4">
        <v>2289.46778249217</v>
      </c>
      <c r="M778" s="4">
        <v>2454.0852476356099</v>
      </c>
      <c r="N778" s="4">
        <v>2608.47187867513</v>
      </c>
      <c r="O778" s="4">
        <v>2756.7976057668402</v>
      </c>
      <c r="P778" s="4">
        <v>2898.2223567740998</v>
      </c>
      <c r="Q778" s="4">
        <v>3024.3029909009101</v>
      </c>
      <c r="R778" s="4">
        <v>3131.88853081348</v>
      </c>
      <c r="S778" s="4">
        <v>3213.00179324695</v>
      </c>
      <c r="T778" s="4">
        <v>3264.21043161021</v>
      </c>
      <c r="U778" s="4">
        <v>3282.2803776136502</v>
      </c>
      <c r="V778" s="4">
        <v>3272.9432137192898</v>
      </c>
      <c r="W778" s="4">
        <v>3236.1473706381998</v>
      </c>
      <c r="X778" s="4"/>
      <c r="Y778" s="4"/>
      <c r="Z778" s="4"/>
      <c r="AA778" s="4"/>
      <c r="AB778" s="4"/>
      <c r="AC778" s="4"/>
      <c r="AD778" s="4"/>
      <c r="AE778" s="4"/>
    </row>
    <row r="779" spans="1:31" x14ac:dyDescent="0.35">
      <c r="A779" t="s">
        <v>168</v>
      </c>
      <c r="B779" t="s">
        <v>113</v>
      </c>
      <c r="C779" t="s">
        <v>156</v>
      </c>
      <c r="D779" t="s">
        <v>135</v>
      </c>
      <c r="E779" s="4"/>
      <c r="F779" s="4">
        <v>59.390828698878302</v>
      </c>
      <c r="G779" s="4">
        <v>58.816661302877698</v>
      </c>
      <c r="H779" s="4">
        <v>68.822142045862407</v>
      </c>
      <c r="I779" s="4">
        <v>73.358987769201306</v>
      </c>
      <c r="J779" s="4">
        <v>79.086186235717705</v>
      </c>
      <c r="K779" s="4">
        <v>85.786404085456894</v>
      </c>
      <c r="L779" s="4">
        <v>93.001150368461595</v>
      </c>
      <c r="M779" s="4">
        <v>99.944933100020904</v>
      </c>
      <c r="N779" s="4">
        <v>106.505142491637</v>
      </c>
      <c r="O779" s="4">
        <v>112.617413854541</v>
      </c>
      <c r="P779" s="4">
        <v>118.219320499538</v>
      </c>
      <c r="Q779" s="4">
        <v>123.02114076673</v>
      </c>
      <c r="R779" s="4">
        <v>126.89580842269601</v>
      </c>
      <c r="S779" s="4">
        <v>129.84181622240399</v>
      </c>
      <c r="T779" s="4">
        <v>131.700700752583</v>
      </c>
      <c r="U779" s="4">
        <v>132.53736950914401</v>
      </c>
      <c r="V779" s="4">
        <v>132.314224829913</v>
      </c>
      <c r="W779" s="4">
        <v>130.98621960381101</v>
      </c>
      <c r="X779" s="4"/>
      <c r="Y779" s="4"/>
      <c r="Z779" s="4"/>
      <c r="AA779" s="4"/>
      <c r="AB779" s="4"/>
      <c r="AC779" s="4"/>
      <c r="AD779" s="4"/>
      <c r="AE779" s="4"/>
    </row>
    <row r="780" spans="1:31" x14ac:dyDescent="0.35">
      <c r="A780" t="s">
        <v>168</v>
      </c>
      <c r="B780" t="s">
        <v>113</v>
      </c>
      <c r="C780" t="s">
        <v>156</v>
      </c>
      <c r="D780" t="s">
        <v>132</v>
      </c>
      <c r="E780" s="4"/>
      <c r="F780" s="4">
        <v>579.91023102371798</v>
      </c>
      <c r="G780" s="4">
        <v>574.27751975804597</v>
      </c>
      <c r="H780" s="4">
        <v>679.22339510090001</v>
      </c>
      <c r="I780" s="4">
        <v>732.39242490307197</v>
      </c>
      <c r="J780" s="4">
        <v>801.85324312232297</v>
      </c>
      <c r="K780" s="4">
        <v>882.86188805666904</v>
      </c>
      <c r="L780" s="4">
        <v>972.10197640164199</v>
      </c>
      <c r="M780" s="4">
        <v>1061.35768580937</v>
      </c>
      <c r="N780" s="4">
        <v>1148.86095846798</v>
      </c>
      <c r="O780" s="4">
        <v>1233.6654243107</v>
      </c>
      <c r="P780" s="4">
        <v>1315.0188024720501</v>
      </c>
      <c r="Q780" s="4">
        <v>1389.6061449136</v>
      </c>
      <c r="R780" s="4">
        <v>1455.43088467149</v>
      </c>
      <c r="S780" s="4">
        <v>1511.9633658857399</v>
      </c>
      <c r="T780" s="4">
        <v>1556.3939494578401</v>
      </c>
      <c r="U780" s="4">
        <v>1588.8509511188799</v>
      </c>
      <c r="V780" s="4">
        <v>1608.26160710115</v>
      </c>
      <c r="W780" s="4">
        <v>1613.86374</v>
      </c>
      <c r="X780" s="4"/>
      <c r="Y780" s="4"/>
      <c r="Z780" s="4"/>
      <c r="AA780" s="4"/>
      <c r="AB780" s="4"/>
      <c r="AC780" s="4"/>
      <c r="AD780" s="4"/>
      <c r="AE780" s="4"/>
    </row>
    <row r="781" spans="1:31" x14ac:dyDescent="0.35">
      <c r="A781" t="s">
        <v>168</v>
      </c>
      <c r="B781" t="s">
        <v>113</v>
      </c>
      <c r="C781" t="s">
        <v>156</v>
      </c>
      <c r="D781" t="s">
        <v>133</v>
      </c>
      <c r="E781" s="4"/>
      <c r="F781" s="4">
        <v>87.376148234121004</v>
      </c>
      <c r="G781" s="4">
        <v>86.498552231687498</v>
      </c>
      <c r="H781" s="4">
        <v>106.191367513885</v>
      </c>
      <c r="I781" s="4">
        <v>118.730052537772</v>
      </c>
      <c r="J781" s="4">
        <v>134.79040658149901</v>
      </c>
      <c r="K781" s="4">
        <v>153.750043184296</v>
      </c>
      <c r="L781" s="4">
        <v>175.257454337079</v>
      </c>
      <c r="M781" s="4">
        <v>197.92464787666</v>
      </c>
      <c r="N781" s="4">
        <v>221.39662621489001</v>
      </c>
      <c r="O781" s="4">
        <v>245.45140618815299</v>
      </c>
      <c r="P781" s="4">
        <v>269.89786497507498</v>
      </c>
      <c r="Q781" s="4">
        <v>293.97880649102802</v>
      </c>
      <c r="R781" s="4">
        <v>317.13486078286002</v>
      </c>
      <c r="S781" s="4">
        <v>339.08513151230602</v>
      </c>
      <c r="T781" s="4">
        <v>359.00064348951503</v>
      </c>
      <c r="U781" s="4">
        <v>376.68490000770799</v>
      </c>
      <c r="V781" s="4">
        <v>391.65122601091701</v>
      </c>
      <c r="W781" s="4">
        <v>403.465935</v>
      </c>
      <c r="X781" s="4"/>
      <c r="Y781" s="4"/>
      <c r="Z781" s="4"/>
      <c r="AA781" s="4"/>
      <c r="AB781" s="4"/>
      <c r="AC781" s="4"/>
      <c r="AD781" s="4"/>
      <c r="AE781" s="4"/>
    </row>
    <row r="782" spans="1:31" x14ac:dyDescent="0.35">
      <c r="A782" t="s">
        <v>168</v>
      </c>
      <c r="B782" t="s">
        <v>113</v>
      </c>
      <c r="C782" t="s">
        <v>156</v>
      </c>
      <c r="D782" t="s">
        <v>134</v>
      </c>
      <c r="E782" s="4"/>
      <c r="F782" s="4">
        <v>1843.9120602774001</v>
      </c>
      <c r="G782" s="4">
        <v>1826.8676189390801</v>
      </c>
      <c r="H782" s="4">
        <v>2116.6780628532401</v>
      </c>
      <c r="I782" s="4">
        <v>2235.57768732773</v>
      </c>
      <c r="J782" s="4">
        <v>2394.39417064196</v>
      </c>
      <c r="K782" s="4">
        <v>2578.5152078578699</v>
      </c>
      <c r="L782" s="4">
        <v>2776.2660732299</v>
      </c>
      <c r="M782" s="4">
        <v>2964.0230810906</v>
      </c>
      <c r="N782" s="4">
        <v>3137.8420990403802</v>
      </c>
      <c r="O782" s="4">
        <v>3296.0606618347601</v>
      </c>
      <c r="P782" s="4">
        <v>3437.42587702841</v>
      </c>
      <c r="Q782" s="4">
        <v>3554.3638143196699</v>
      </c>
      <c r="R782" s="4">
        <v>3643.3097069058099</v>
      </c>
      <c r="S782" s="4">
        <v>3704.62171789186</v>
      </c>
      <c r="T782" s="4">
        <v>3733.2700497895798</v>
      </c>
      <c r="U782" s="4">
        <v>3731.4826793719699</v>
      </c>
      <c r="V782" s="4">
        <v>3698.5866680689401</v>
      </c>
      <c r="W782" s="4">
        <v>3634.6958403961899</v>
      </c>
      <c r="X782" s="4"/>
      <c r="Y782" s="4"/>
      <c r="Z782" s="4"/>
      <c r="AA782" s="4"/>
      <c r="AB782" s="4"/>
      <c r="AC782" s="4"/>
      <c r="AD782" s="4"/>
      <c r="AE782" s="4"/>
    </row>
    <row r="783" spans="1:31" x14ac:dyDescent="0.35">
      <c r="A783" t="s">
        <v>168</v>
      </c>
      <c r="B783" t="s">
        <v>113</v>
      </c>
      <c r="C783" t="s">
        <v>157</v>
      </c>
      <c r="D783" t="s">
        <v>135</v>
      </c>
      <c r="E783" s="4"/>
      <c r="F783" s="4">
        <v>47.719540789973699</v>
      </c>
      <c r="G783" s="4">
        <v>48.910267960591703</v>
      </c>
      <c r="H783" s="4">
        <v>58.614279289190002</v>
      </c>
      <c r="I783" s="4">
        <v>66.7233605692184</v>
      </c>
      <c r="J783" s="4">
        <v>74.5093932541279</v>
      </c>
      <c r="K783" s="4">
        <v>81.591641119532198</v>
      </c>
      <c r="L783" s="4">
        <v>87.613053135564996</v>
      </c>
      <c r="M783" s="4">
        <v>92.376466953377502</v>
      </c>
      <c r="N783" s="4">
        <v>96.349667080989803</v>
      </c>
      <c r="O783" s="4">
        <v>99.843771141082598</v>
      </c>
      <c r="P783" s="4">
        <v>102.94655815546599</v>
      </c>
      <c r="Q783" s="4">
        <v>105.41308506574001</v>
      </c>
      <c r="R783" s="4">
        <v>107.352439276599</v>
      </c>
      <c r="S783" s="4">
        <v>108.857636617876</v>
      </c>
      <c r="T783" s="4">
        <v>110.029384355926</v>
      </c>
      <c r="U783" s="4">
        <v>110.922795054368</v>
      </c>
      <c r="V783" s="4">
        <v>111.582595600411</v>
      </c>
      <c r="W783" s="4">
        <v>111.899903801866</v>
      </c>
      <c r="X783" s="4"/>
      <c r="Y783" s="4"/>
      <c r="Z783" s="4"/>
      <c r="AA783" s="4"/>
      <c r="AB783" s="4"/>
      <c r="AC783" s="4"/>
      <c r="AD783" s="4"/>
      <c r="AE783" s="4"/>
    </row>
    <row r="784" spans="1:31" x14ac:dyDescent="0.35">
      <c r="A784" t="s">
        <v>168</v>
      </c>
      <c r="B784" t="s">
        <v>113</v>
      </c>
      <c r="C784" t="s">
        <v>157</v>
      </c>
      <c r="D784" t="s">
        <v>132</v>
      </c>
      <c r="E784" s="4"/>
      <c r="F784" s="4">
        <v>337.23716912539902</v>
      </c>
      <c r="G784" s="4">
        <v>345.57359459338801</v>
      </c>
      <c r="H784" s="4">
        <v>414.61925429899401</v>
      </c>
      <c r="I784" s="4">
        <v>472.67171685460897</v>
      </c>
      <c r="J784" s="4">
        <v>528.36731690677902</v>
      </c>
      <c r="K784" s="4">
        <v>579.12072490791604</v>
      </c>
      <c r="L784" s="4">
        <v>622.40454626689097</v>
      </c>
      <c r="M784" s="4">
        <v>657.04303359435903</v>
      </c>
      <c r="N784" s="4">
        <v>686.24349664283704</v>
      </c>
      <c r="O784" s="4">
        <v>712.20888216855997</v>
      </c>
      <c r="P784" s="4">
        <v>735.47063999407897</v>
      </c>
      <c r="Q784" s="4">
        <v>754.33127845448098</v>
      </c>
      <c r="R784" s="4">
        <v>769.47959091426003</v>
      </c>
      <c r="S784" s="4">
        <v>781.52213451295199</v>
      </c>
      <c r="T784" s="4">
        <v>791.15608092564696</v>
      </c>
      <c r="U784" s="4">
        <v>798.77600042814595</v>
      </c>
      <c r="V784" s="4">
        <v>804.69475656181896</v>
      </c>
      <c r="W784" s="4">
        <v>808.15525291523295</v>
      </c>
      <c r="X784" s="4"/>
      <c r="Y784" s="4"/>
      <c r="Z784" s="4"/>
      <c r="AA784" s="4"/>
      <c r="AB784" s="4"/>
      <c r="AC784" s="4"/>
      <c r="AD784" s="4"/>
      <c r="AE784" s="4"/>
    </row>
    <row r="785" spans="1:31" x14ac:dyDescent="0.35">
      <c r="A785" t="s">
        <v>168</v>
      </c>
      <c r="B785" t="s">
        <v>113</v>
      </c>
      <c r="C785" t="s">
        <v>157</v>
      </c>
      <c r="D785" t="s">
        <v>133</v>
      </c>
      <c r="E785" s="4"/>
      <c r="F785" s="4">
        <v>63.041727097286497</v>
      </c>
      <c r="G785" s="4">
        <v>64.652957277926504</v>
      </c>
      <c r="H785" s="4">
        <v>78.997148285629095</v>
      </c>
      <c r="I785" s="4">
        <v>91.868611332854101</v>
      </c>
      <c r="J785" s="4">
        <v>104.754138973653</v>
      </c>
      <c r="K785" s="4">
        <v>117.092739972385</v>
      </c>
      <c r="L785" s="4">
        <v>128.29350961677</v>
      </c>
      <c r="M785" s="4">
        <v>138.02214085350801</v>
      </c>
      <c r="N785" s="4">
        <v>146.86295332868701</v>
      </c>
      <c r="O785" s="4">
        <v>155.23351536973399</v>
      </c>
      <c r="P785" s="4">
        <v>163.213374908145</v>
      </c>
      <c r="Q785" s="4">
        <v>170.38405143926801</v>
      </c>
      <c r="R785" s="4">
        <v>176.85861945955699</v>
      </c>
      <c r="S785" s="4">
        <v>182.73913365976099</v>
      </c>
      <c r="T785" s="4">
        <v>188.15841717918701</v>
      </c>
      <c r="U785" s="4">
        <v>193.18697368888999</v>
      </c>
      <c r="V785" s="4">
        <v>197.88238957232801</v>
      </c>
      <c r="W785" s="4">
        <v>202.03881322880801</v>
      </c>
      <c r="X785" s="4"/>
      <c r="Y785" s="4"/>
      <c r="Z785" s="4"/>
      <c r="AA785" s="4"/>
      <c r="AB785" s="4"/>
      <c r="AC785" s="4"/>
      <c r="AD785" s="4"/>
      <c r="AE785" s="4"/>
    </row>
    <row r="786" spans="1:31" x14ac:dyDescent="0.35">
      <c r="A786" t="s">
        <v>168</v>
      </c>
      <c r="B786" t="s">
        <v>113</v>
      </c>
      <c r="C786" t="s">
        <v>157</v>
      </c>
      <c r="D786" t="s">
        <v>134</v>
      </c>
      <c r="E786" s="4"/>
      <c r="F786" s="4">
        <v>728.86059008462701</v>
      </c>
      <c r="G786" s="4">
        <v>746.25543744602101</v>
      </c>
      <c r="H786" s="4">
        <v>895.10006641181599</v>
      </c>
      <c r="I786" s="4">
        <v>1018.1255225761701</v>
      </c>
      <c r="J786" s="4">
        <v>1135.0852898390899</v>
      </c>
      <c r="K786" s="4">
        <v>1240.6726339725501</v>
      </c>
      <c r="L786" s="4">
        <v>1329.76840059754</v>
      </c>
      <c r="M786" s="4">
        <v>1400.0744994522599</v>
      </c>
      <c r="N786" s="4">
        <v>1458.5448362761699</v>
      </c>
      <c r="O786" s="4">
        <v>1509.94934669036</v>
      </c>
      <c r="P786" s="4">
        <v>1555.46080185046</v>
      </c>
      <c r="Q786" s="4">
        <v>1591.6136364797801</v>
      </c>
      <c r="R786" s="4">
        <v>1619.81196980914</v>
      </c>
      <c r="S786" s="4">
        <v>1641.34822886917</v>
      </c>
      <c r="T786" s="4">
        <v>1657.7015347184299</v>
      </c>
      <c r="U786" s="4">
        <v>1669.6952045174901</v>
      </c>
      <c r="V786" s="4">
        <v>1677.9486478377701</v>
      </c>
      <c r="W786" s="4">
        <v>1680.9098432829001</v>
      </c>
      <c r="X786" s="4"/>
      <c r="Y786" s="4"/>
      <c r="Z786" s="4"/>
      <c r="AA786" s="4"/>
      <c r="AB786" s="4"/>
      <c r="AC786" s="4"/>
      <c r="AD786" s="4"/>
      <c r="AE786" s="4"/>
    </row>
    <row r="787" spans="1:31" x14ac:dyDescent="0.35">
      <c r="A787" t="s">
        <v>168</v>
      </c>
      <c r="B787" t="s">
        <v>113</v>
      </c>
      <c r="C787" t="s">
        <v>158</v>
      </c>
      <c r="D787" t="s">
        <v>135</v>
      </c>
      <c r="E787" s="4"/>
      <c r="F787" s="4">
        <v>56.858768235224602</v>
      </c>
      <c r="G787" s="4">
        <v>56.723496256405902</v>
      </c>
      <c r="H787" s="4">
        <v>67.616800671939998</v>
      </c>
      <c r="I787" s="4">
        <v>72.781751273792096</v>
      </c>
      <c r="J787" s="4">
        <v>80.126717505584097</v>
      </c>
      <c r="K787" s="4">
        <v>89.3855825704387</v>
      </c>
      <c r="L787" s="4">
        <v>99.784366289346295</v>
      </c>
      <c r="M787" s="4">
        <v>110.416249606131</v>
      </c>
      <c r="N787" s="4">
        <v>121.127028236426</v>
      </c>
      <c r="O787" s="4">
        <v>131.818114111066</v>
      </c>
      <c r="P787" s="4">
        <v>141.98062687131801</v>
      </c>
      <c r="Q787" s="4">
        <v>150.862654104744</v>
      </c>
      <c r="R787" s="4">
        <v>158.287939672737</v>
      </c>
      <c r="S787" s="4">
        <v>164.11380491477399</v>
      </c>
      <c r="T787" s="4">
        <v>168.029949891954</v>
      </c>
      <c r="U787" s="4">
        <v>170.47317486831599</v>
      </c>
      <c r="V787" s="4">
        <v>171.59109369936999</v>
      </c>
      <c r="W787" s="4">
        <v>171.12938877898901</v>
      </c>
      <c r="X787" s="4"/>
      <c r="Y787" s="4"/>
      <c r="Z787" s="4"/>
      <c r="AA787" s="4"/>
      <c r="AB787" s="4"/>
      <c r="AC787" s="4"/>
      <c r="AD787" s="4"/>
      <c r="AE787" s="4"/>
    </row>
    <row r="788" spans="1:31" x14ac:dyDescent="0.35">
      <c r="A788" t="s">
        <v>168</v>
      </c>
      <c r="B788" t="s">
        <v>113</v>
      </c>
      <c r="C788" t="s">
        <v>158</v>
      </c>
      <c r="D788" t="s">
        <v>132</v>
      </c>
      <c r="E788" s="4"/>
      <c r="F788" s="4">
        <v>431.66414474769499</v>
      </c>
      <c r="G788" s="4">
        <v>430.750072279108</v>
      </c>
      <c r="H788" s="4">
        <v>524.03696840683097</v>
      </c>
      <c r="I788" s="4">
        <v>576.05200063902498</v>
      </c>
      <c r="J788" s="4">
        <v>646.78943466065402</v>
      </c>
      <c r="K788" s="4">
        <v>735.27232772471405</v>
      </c>
      <c r="L788" s="4">
        <v>835.83522027969696</v>
      </c>
      <c r="M788" s="4">
        <v>941.37586747729699</v>
      </c>
      <c r="N788" s="4">
        <v>1050.6756407178</v>
      </c>
      <c r="O788" s="4">
        <v>1162.93169956062</v>
      </c>
      <c r="P788" s="4">
        <v>1273.71566527807</v>
      </c>
      <c r="Q788" s="4">
        <v>1376.0147521710201</v>
      </c>
      <c r="R788" s="4">
        <v>1467.6200870779401</v>
      </c>
      <c r="S788" s="4">
        <v>1546.5284461374699</v>
      </c>
      <c r="T788" s="4">
        <v>1609.1398536897</v>
      </c>
      <c r="U788" s="4">
        <v>1658.5862675444</v>
      </c>
      <c r="V788" s="4">
        <v>1695.68323808642</v>
      </c>
      <c r="W788" s="4">
        <v>1717.2345</v>
      </c>
      <c r="X788" s="4"/>
      <c r="Y788" s="4"/>
      <c r="Z788" s="4"/>
      <c r="AA788" s="4"/>
      <c r="AB788" s="4"/>
      <c r="AC788" s="4"/>
      <c r="AD788" s="4"/>
      <c r="AE788" s="4"/>
    </row>
    <row r="789" spans="1:31" x14ac:dyDescent="0.35">
      <c r="A789" t="s">
        <v>168</v>
      </c>
      <c r="B789" t="s">
        <v>113</v>
      </c>
      <c r="C789" t="s">
        <v>158</v>
      </c>
      <c r="D789" t="s">
        <v>133</v>
      </c>
      <c r="E789" s="4"/>
      <c r="F789" s="4">
        <v>52.601053777655302</v>
      </c>
      <c r="G789" s="4">
        <v>52.4937163101011</v>
      </c>
      <c r="H789" s="4">
        <v>68.058557368793601</v>
      </c>
      <c r="I789" s="4">
        <v>79.446179273065397</v>
      </c>
      <c r="J789" s="4">
        <v>94.381924908386495</v>
      </c>
      <c r="K789" s="4">
        <v>113.173447816842</v>
      </c>
      <c r="L789" s="4">
        <v>135.32970121555201</v>
      </c>
      <c r="M789" s="4">
        <v>159.938814661572</v>
      </c>
      <c r="N789" s="4">
        <v>186.90556990654099</v>
      </c>
      <c r="O789" s="4">
        <v>216.17328507852099</v>
      </c>
      <c r="P789" s="4">
        <v>246.95817411715501</v>
      </c>
      <c r="Q789" s="4">
        <v>277.810679148102</v>
      </c>
      <c r="R789" s="4">
        <v>308.06314307027799</v>
      </c>
      <c r="S789" s="4">
        <v>337.02165269186901</v>
      </c>
      <c r="T789" s="4">
        <v>363.56773228980398</v>
      </c>
      <c r="U789" s="4">
        <v>388.039770632044</v>
      </c>
      <c r="V789" s="4">
        <v>410.31878939933</v>
      </c>
      <c r="W789" s="4">
        <v>429.30862500000001</v>
      </c>
      <c r="X789" s="4"/>
      <c r="Y789" s="4"/>
      <c r="Z789" s="4"/>
      <c r="AA789" s="4"/>
      <c r="AB789" s="4"/>
      <c r="AC789" s="4"/>
      <c r="AD789" s="4"/>
      <c r="AE789" s="4"/>
    </row>
    <row r="790" spans="1:31" x14ac:dyDescent="0.35">
      <c r="A790" t="s">
        <v>168</v>
      </c>
      <c r="B790" t="s">
        <v>113</v>
      </c>
      <c r="C790" t="s">
        <v>158</v>
      </c>
      <c r="D790" t="s">
        <v>134</v>
      </c>
      <c r="E790" s="4"/>
      <c r="F790" s="4">
        <v>1424.3190870170799</v>
      </c>
      <c r="G790" s="4">
        <v>1421.3124314644899</v>
      </c>
      <c r="H790" s="4">
        <v>1683.67323092123</v>
      </c>
      <c r="I790" s="4">
        <v>1802.85924808718</v>
      </c>
      <c r="J790" s="4">
        <v>1972.46284783376</v>
      </c>
      <c r="K790" s="4">
        <v>2185.6470897048498</v>
      </c>
      <c r="L790" s="4">
        <v>2422.5474134309602</v>
      </c>
      <c r="M790" s="4">
        <v>2661.1248829165702</v>
      </c>
      <c r="N790" s="4">
        <v>2897.65833104577</v>
      </c>
      <c r="O790" s="4">
        <v>3129.89718632831</v>
      </c>
      <c r="P790" s="4">
        <v>3346.2897078506098</v>
      </c>
      <c r="Q790" s="4">
        <v>3529.7425937242301</v>
      </c>
      <c r="R790" s="4">
        <v>3676.8109732493299</v>
      </c>
      <c r="S790" s="4">
        <v>3784.9267489477502</v>
      </c>
      <c r="T790" s="4">
        <v>3848.01019641835</v>
      </c>
      <c r="U790" s="4">
        <v>3876.3005575872799</v>
      </c>
      <c r="V790" s="4">
        <v>3873.9286682142101</v>
      </c>
      <c r="W790" s="4">
        <v>3835.75111122101</v>
      </c>
      <c r="X790" s="4"/>
      <c r="Y790" s="4"/>
      <c r="Z790" s="4"/>
      <c r="AA790" s="4"/>
      <c r="AB790" s="4"/>
      <c r="AC790" s="4"/>
      <c r="AD790" s="4"/>
      <c r="AE790" s="4"/>
    </row>
    <row r="791" spans="1:31" x14ac:dyDescent="0.35">
      <c r="A791" t="s">
        <v>168</v>
      </c>
      <c r="B791" t="s">
        <v>113</v>
      </c>
      <c r="C791" t="s">
        <v>159</v>
      </c>
      <c r="D791" t="s">
        <v>135</v>
      </c>
      <c r="E791" s="4"/>
      <c r="F791" s="4">
        <v>274.50468990634101</v>
      </c>
      <c r="G791" s="4">
        <v>280.92940309304402</v>
      </c>
      <c r="H791" s="4">
        <v>323.37389776905599</v>
      </c>
      <c r="I791" s="4">
        <v>385.42217006196898</v>
      </c>
      <c r="J791" s="4">
        <v>454.49320324391198</v>
      </c>
      <c r="K791" s="4">
        <v>524.05547818131799</v>
      </c>
      <c r="L791" s="4">
        <v>589.86056455549704</v>
      </c>
      <c r="M791" s="4">
        <v>647.160010895293</v>
      </c>
      <c r="N791" s="4">
        <v>698.33156158102099</v>
      </c>
      <c r="O791" s="4">
        <v>745.31806046137399</v>
      </c>
      <c r="P791" s="4">
        <v>787.53487569094796</v>
      </c>
      <c r="Q791" s="4">
        <v>823.40586495807804</v>
      </c>
      <c r="R791" s="4">
        <v>852.85666692648294</v>
      </c>
      <c r="S791" s="4">
        <v>876.28863024839097</v>
      </c>
      <c r="T791" s="4">
        <v>895.03754437856298</v>
      </c>
      <c r="U791" s="4">
        <v>910.31376760096396</v>
      </c>
      <c r="V791" s="4">
        <v>922.60347707961103</v>
      </c>
      <c r="W791" s="4">
        <v>931.83744060286597</v>
      </c>
      <c r="X791" s="4"/>
      <c r="Y791" s="4"/>
      <c r="Z791" s="4"/>
      <c r="AA791" s="4"/>
      <c r="AB791" s="4"/>
      <c r="AC791" s="4"/>
      <c r="AD791" s="4"/>
      <c r="AE791" s="4"/>
    </row>
    <row r="792" spans="1:31" x14ac:dyDescent="0.35">
      <c r="A792" t="s">
        <v>168</v>
      </c>
      <c r="B792" t="s">
        <v>113</v>
      </c>
      <c r="C792" t="s">
        <v>159</v>
      </c>
      <c r="D792" t="s">
        <v>132</v>
      </c>
      <c r="E792" s="4"/>
      <c r="F792" s="4">
        <v>1377.8058469564501</v>
      </c>
      <c r="G792" s="4">
        <v>1409.5396540746499</v>
      </c>
      <c r="H792" s="4">
        <v>1678.9793656382101</v>
      </c>
      <c r="I792" s="4">
        <v>1982.7664436820801</v>
      </c>
      <c r="J792" s="4">
        <v>2320.9455089114199</v>
      </c>
      <c r="K792" s="4">
        <v>2664.0940062739901</v>
      </c>
      <c r="L792" s="4">
        <v>2996.7813932874101</v>
      </c>
      <c r="M792" s="4">
        <v>3298.2025147713598</v>
      </c>
      <c r="N792" s="4">
        <v>3578.88579060036</v>
      </c>
      <c r="O792" s="4">
        <v>3847.4185728549201</v>
      </c>
      <c r="P792" s="4">
        <v>4101.3343816516099</v>
      </c>
      <c r="Q792" s="4">
        <v>4331.6726905288797</v>
      </c>
      <c r="R792" s="4">
        <v>4537.4807715483503</v>
      </c>
      <c r="S792" s="4">
        <v>4719.5112107888999</v>
      </c>
      <c r="T792" s="4">
        <v>4882.9669671103302</v>
      </c>
      <c r="U792" s="4">
        <v>5033.3388408671799</v>
      </c>
      <c r="V792" s="4">
        <v>5173.865768824</v>
      </c>
      <c r="W792" s="4">
        <v>5305.0708877126799</v>
      </c>
      <c r="X792" s="4"/>
      <c r="Y792" s="4"/>
      <c r="Z792" s="4"/>
      <c r="AA792" s="4"/>
      <c r="AB792" s="4"/>
      <c r="AC792" s="4"/>
      <c r="AD792" s="4"/>
      <c r="AE792" s="4"/>
    </row>
    <row r="793" spans="1:31" x14ac:dyDescent="0.35">
      <c r="A793" t="s">
        <v>168</v>
      </c>
      <c r="B793" t="s">
        <v>113</v>
      </c>
      <c r="C793" t="s">
        <v>159</v>
      </c>
      <c r="D793" t="s">
        <v>133</v>
      </c>
      <c r="E793" s="4"/>
      <c r="F793" s="4">
        <v>219.36702205633301</v>
      </c>
      <c r="G793" s="4">
        <v>224.779460643432</v>
      </c>
      <c r="H793" s="4">
        <v>280.86415394557702</v>
      </c>
      <c r="I793" s="4">
        <v>341.81269915346201</v>
      </c>
      <c r="J793" s="4">
        <v>411.29461498050301</v>
      </c>
      <c r="K793" s="4">
        <v>483.91061978211502</v>
      </c>
      <c r="L793" s="4">
        <v>557.003079120758</v>
      </c>
      <c r="M793" s="4">
        <v>626.47099311131103</v>
      </c>
      <c r="N793" s="4">
        <v>694.07702810094395</v>
      </c>
      <c r="O793" s="4">
        <v>761.21571109075501</v>
      </c>
      <c r="P793" s="4">
        <v>826.94401569700403</v>
      </c>
      <c r="Q793" s="4">
        <v>889.20395510943297</v>
      </c>
      <c r="R793" s="4">
        <v>947.68879142707101</v>
      </c>
      <c r="S793" s="4">
        <v>1002.1205433077999</v>
      </c>
      <c r="T793" s="4">
        <v>1053.4332908556</v>
      </c>
      <c r="U793" s="4">
        <v>1102.6763070704101</v>
      </c>
      <c r="V793" s="4">
        <v>1150.4548745179</v>
      </c>
      <c r="W793" s="4">
        <v>1196.7700501281699</v>
      </c>
      <c r="X793" s="4"/>
      <c r="Y793" s="4"/>
      <c r="Z793" s="4"/>
      <c r="AA793" s="4"/>
      <c r="AB793" s="4"/>
      <c r="AC793" s="4"/>
      <c r="AD793" s="4"/>
      <c r="AE793" s="4"/>
    </row>
    <row r="794" spans="1:31" x14ac:dyDescent="0.35">
      <c r="A794" t="s">
        <v>168</v>
      </c>
      <c r="B794" t="s">
        <v>113</v>
      </c>
      <c r="C794" t="s">
        <v>159</v>
      </c>
      <c r="D794" t="s">
        <v>134</v>
      </c>
      <c r="E794" s="4"/>
      <c r="F794" s="4">
        <v>2703.2826282372098</v>
      </c>
      <c r="G794" s="4">
        <v>2763.3931912323001</v>
      </c>
      <c r="H794" s="4">
        <v>3254.8926225927298</v>
      </c>
      <c r="I794" s="4">
        <v>3821.11106715595</v>
      </c>
      <c r="J794" s="4">
        <v>4452.2271805446599</v>
      </c>
      <c r="K794" s="4">
        <v>5089.7908950446999</v>
      </c>
      <c r="L794" s="4">
        <v>5703.5852646570902</v>
      </c>
      <c r="M794" s="4">
        <v>6253.7732514333402</v>
      </c>
      <c r="N794" s="4">
        <v>6760.6076478186196</v>
      </c>
      <c r="O794" s="4">
        <v>7241.2070659837</v>
      </c>
      <c r="P794" s="4">
        <v>7689.5370565574403</v>
      </c>
      <c r="Q794" s="4">
        <v>8088.6140403130403</v>
      </c>
      <c r="R794" s="4">
        <v>8436.7333989251692</v>
      </c>
      <c r="S794" s="4">
        <v>8733.6215352627096</v>
      </c>
      <c r="T794" s="4">
        <v>8989.4426683111105</v>
      </c>
      <c r="U794" s="4">
        <v>9214.4936388318602</v>
      </c>
      <c r="V794" s="4">
        <v>9415.0864822963904</v>
      </c>
      <c r="W794" s="4">
        <v>9592.1886527844508</v>
      </c>
      <c r="X794" s="4"/>
      <c r="Y794" s="4"/>
      <c r="Z794" s="4"/>
      <c r="AA794" s="4"/>
      <c r="AB794" s="4"/>
      <c r="AC794" s="4"/>
      <c r="AD794" s="4"/>
      <c r="AE794" s="4"/>
    </row>
    <row r="795" spans="1:31" x14ac:dyDescent="0.35">
      <c r="A795" t="s">
        <v>168</v>
      </c>
      <c r="B795" t="s">
        <v>113</v>
      </c>
      <c r="C795" t="s">
        <v>160</v>
      </c>
      <c r="D795" t="s">
        <v>135</v>
      </c>
      <c r="E795" s="4"/>
      <c r="F795" s="4">
        <v>49.293166172866002</v>
      </c>
      <c r="G795" s="4">
        <v>49.203278166361699</v>
      </c>
      <c r="H795" s="4">
        <v>55.180903619211499</v>
      </c>
      <c r="I795" s="4">
        <v>59.687534847017403</v>
      </c>
      <c r="J795" s="4">
        <v>64.336738237861098</v>
      </c>
      <c r="K795" s="4">
        <v>69.625234477563595</v>
      </c>
      <c r="L795" s="4">
        <v>75.332137116347894</v>
      </c>
      <c r="M795" s="4">
        <v>81.076462666044804</v>
      </c>
      <c r="N795" s="4">
        <v>86.815494242978403</v>
      </c>
      <c r="O795" s="4">
        <v>92.704034912777701</v>
      </c>
      <c r="P795" s="4">
        <v>98.725655104797994</v>
      </c>
      <c r="Q795" s="4">
        <v>104.664032138886</v>
      </c>
      <c r="R795" s="4">
        <v>110.42697786864601</v>
      </c>
      <c r="S795" s="4">
        <v>115.95899685545901</v>
      </c>
      <c r="T795" s="4">
        <v>121.157130456616</v>
      </c>
      <c r="U795" s="4">
        <v>125.69443021629201</v>
      </c>
      <c r="V795" s="4">
        <v>129.54643432930399</v>
      </c>
      <c r="W795" s="4">
        <v>132.5840793907</v>
      </c>
      <c r="X795" s="4"/>
      <c r="Y795" s="4"/>
      <c r="Z795" s="4"/>
      <c r="AA795" s="4"/>
      <c r="AB795" s="4"/>
      <c r="AC795" s="4"/>
      <c r="AD795" s="4"/>
      <c r="AE795" s="4"/>
    </row>
    <row r="796" spans="1:31" x14ac:dyDescent="0.35">
      <c r="A796" t="s">
        <v>168</v>
      </c>
      <c r="B796" t="s">
        <v>113</v>
      </c>
      <c r="C796" t="s">
        <v>160</v>
      </c>
      <c r="D796" t="s">
        <v>132</v>
      </c>
      <c r="E796" s="4"/>
      <c r="F796" s="4">
        <v>530.94180607670796</v>
      </c>
      <c r="G796" s="4">
        <v>529.97361303447803</v>
      </c>
      <c r="H796" s="4">
        <v>613.88872204885297</v>
      </c>
      <c r="I796" s="4">
        <v>685.14955062359797</v>
      </c>
      <c r="J796" s="4">
        <v>761.28736603459299</v>
      </c>
      <c r="K796" s="4">
        <v>848.50696713908599</v>
      </c>
      <c r="L796" s="4">
        <v>944.71705592050796</v>
      </c>
      <c r="M796" s="4">
        <v>1045.4492434484</v>
      </c>
      <c r="N796" s="4">
        <v>1150.1773278457499</v>
      </c>
      <c r="O796" s="4">
        <v>1261.0013881632699</v>
      </c>
      <c r="P796" s="4">
        <v>1377.8508690189899</v>
      </c>
      <c r="Q796" s="4">
        <v>1497.7714301517301</v>
      </c>
      <c r="R796" s="4">
        <v>1619.3228229132999</v>
      </c>
      <c r="S796" s="4">
        <v>1741.48534591783</v>
      </c>
      <c r="T796" s="4">
        <v>1862.43112873067</v>
      </c>
      <c r="U796" s="4">
        <v>1976.66409328337</v>
      </c>
      <c r="V796" s="4">
        <v>2083.0892551337702</v>
      </c>
      <c r="W796" s="4">
        <v>2178.8580000000002</v>
      </c>
      <c r="X796" s="4"/>
      <c r="Y796" s="4"/>
      <c r="Z796" s="4"/>
      <c r="AA796" s="4"/>
      <c r="AB796" s="4"/>
      <c r="AC796" s="4"/>
      <c r="AD796" s="4"/>
      <c r="AE796" s="4"/>
    </row>
    <row r="797" spans="1:31" x14ac:dyDescent="0.35">
      <c r="A797" t="s">
        <v>168</v>
      </c>
      <c r="B797" t="s">
        <v>113</v>
      </c>
      <c r="C797" t="s">
        <v>160</v>
      </c>
      <c r="D797" t="s">
        <v>133</v>
      </c>
      <c r="E797" s="4"/>
      <c r="F797" s="4">
        <v>56.309194916301898</v>
      </c>
      <c r="G797" s="4">
        <v>56.206512908391502</v>
      </c>
      <c r="H797" s="4">
        <v>70.629031920040305</v>
      </c>
      <c r="I797" s="4">
        <v>84.9916996501764</v>
      </c>
      <c r="J797" s="4">
        <v>101.28542806025401</v>
      </c>
      <c r="K797" s="4">
        <v>120.52318402519001</v>
      </c>
      <c r="L797" s="4">
        <v>142.68819532957701</v>
      </c>
      <c r="M797" s="4">
        <v>167.30801523284799</v>
      </c>
      <c r="N797" s="4">
        <v>194.41574902211099</v>
      </c>
      <c r="O797" s="4">
        <v>224.49311661995301</v>
      </c>
      <c r="P797" s="4">
        <v>257.69145059985698</v>
      </c>
      <c r="Q797" s="4">
        <v>293.594262873378</v>
      </c>
      <c r="R797" s="4">
        <v>331.98916489794101</v>
      </c>
      <c r="S797" s="4">
        <v>372.70194202136003</v>
      </c>
      <c r="T797" s="4">
        <v>415.341454361827</v>
      </c>
      <c r="U797" s="4">
        <v>458.59973444465197</v>
      </c>
      <c r="V797" s="4">
        <v>502.03171075060601</v>
      </c>
      <c r="W797" s="4">
        <v>544.71450000000004</v>
      </c>
      <c r="X797" s="4"/>
      <c r="Y797" s="4"/>
      <c r="Z797" s="4"/>
      <c r="AA797" s="4"/>
      <c r="AB797" s="4"/>
      <c r="AC797" s="4"/>
      <c r="AD797" s="4"/>
      <c r="AE797" s="4"/>
    </row>
    <row r="798" spans="1:31" x14ac:dyDescent="0.35">
      <c r="A798" t="s">
        <v>168</v>
      </c>
      <c r="B798" t="s">
        <v>113</v>
      </c>
      <c r="C798" t="s">
        <v>160</v>
      </c>
      <c r="D798" t="s">
        <v>134</v>
      </c>
      <c r="E798" s="4"/>
      <c r="F798" s="4">
        <v>2120.0090277504301</v>
      </c>
      <c r="G798" s="4">
        <v>2116.14310879916</v>
      </c>
      <c r="H798" s="4">
        <v>2353.7003743319401</v>
      </c>
      <c r="I798" s="4">
        <v>2524.8029145293799</v>
      </c>
      <c r="J798" s="4">
        <v>2698.6958957275501</v>
      </c>
      <c r="K798" s="4">
        <v>2895.8877983833499</v>
      </c>
      <c r="L798" s="4">
        <v>3106.59080696315</v>
      </c>
      <c r="M798" s="4">
        <v>3314.7842938855501</v>
      </c>
      <c r="N798" s="4">
        <v>3518.69717791127</v>
      </c>
      <c r="O798" s="4">
        <v>3724.5545769239502</v>
      </c>
      <c r="P798" s="4">
        <v>3931.5434758762099</v>
      </c>
      <c r="Q798" s="4">
        <v>4130.9845377093898</v>
      </c>
      <c r="R798" s="4">
        <v>4319.3601992180502</v>
      </c>
      <c r="S798" s="4">
        <v>4494.7056572267102</v>
      </c>
      <c r="T798" s="4">
        <v>4653.31174081271</v>
      </c>
      <c r="U798" s="4">
        <v>4783.0914765003399</v>
      </c>
      <c r="V798" s="4">
        <v>4883.8243105369202</v>
      </c>
      <c r="W798" s="4">
        <v>4951.4179206093004</v>
      </c>
      <c r="X798" s="4"/>
      <c r="Y798" s="4"/>
      <c r="Z798" s="4"/>
      <c r="AA798" s="4"/>
      <c r="AB798" s="4"/>
      <c r="AC798" s="4"/>
      <c r="AD798" s="4"/>
      <c r="AE798" s="4"/>
    </row>
    <row r="799" spans="1:31" x14ac:dyDescent="0.35">
      <c r="A799" t="s">
        <v>168</v>
      </c>
      <c r="B799" t="s">
        <v>113</v>
      </c>
      <c r="C799" t="s">
        <v>144</v>
      </c>
      <c r="D799" t="s">
        <v>135</v>
      </c>
      <c r="E799" s="4"/>
      <c r="F799" s="4">
        <v>33.9305273082784</v>
      </c>
      <c r="G799" s="4">
        <v>34.123507275147603</v>
      </c>
      <c r="H799" s="4">
        <v>36.491680557445903</v>
      </c>
      <c r="I799" s="4">
        <v>38.469012658059803</v>
      </c>
      <c r="J799" s="4">
        <v>40.979015207598202</v>
      </c>
      <c r="K799" s="4">
        <v>44.270529447500401</v>
      </c>
      <c r="L799" s="4">
        <v>47.963210585895901</v>
      </c>
      <c r="M799" s="4">
        <v>51.4456225820052</v>
      </c>
      <c r="N799" s="4">
        <v>54.620311149914798</v>
      </c>
      <c r="O799" s="4">
        <v>57.562372411870001</v>
      </c>
      <c r="P799" s="4">
        <v>60.359361619487998</v>
      </c>
      <c r="Q799" s="4">
        <v>63.003513151036898</v>
      </c>
      <c r="R799" s="4">
        <v>65.483306578672199</v>
      </c>
      <c r="S799" s="4">
        <v>67.619705920041397</v>
      </c>
      <c r="T799" s="4">
        <v>69.185801414861004</v>
      </c>
      <c r="U799" s="4">
        <v>69.952805899791201</v>
      </c>
      <c r="V799" s="4">
        <v>69.866530695711901</v>
      </c>
      <c r="W799" s="4">
        <v>69.095686068166998</v>
      </c>
      <c r="X799" s="4"/>
      <c r="Y799" s="4"/>
      <c r="Z799" s="4"/>
      <c r="AA799" s="4"/>
      <c r="AB799" s="4"/>
      <c r="AC799" s="4"/>
      <c r="AD799" s="4"/>
      <c r="AE799" s="4"/>
    </row>
    <row r="800" spans="1:31" x14ac:dyDescent="0.35">
      <c r="A800" t="s">
        <v>168</v>
      </c>
      <c r="B800" t="s">
        <v>113</v>
      </c>
      <c r="C800" t="s">
        <v>144</v>
      </c>
      <c r="D800" t="s">
        <v>132</v>
      </c>
      <c r="E800" s="4"/>
      <c r="F800" s="4">
        <v>1212.26728201679</v>
      </c>
      <c r="G800" s="4">
        <v>1219.1620554989399</v>
      </c>
      <c r="H800" s="4">
        <v>1303.7719692262799</v>
      </c>
      <c r="I800" s="4">
        <v>1374.41793913641</v>
      </c>
      <c r="J800" s="4">
        <v>1464.09511806554</v>
      </c>
      <c r="K800" s="4">
        <v>1581.69408683701</v>
      </c>
      <c r="L800" s="4">
        <v>1713.6259158453099</v>
      </c>
      <c r="M800" s="4">
        <v>1838.0452650358</v>
      </c>
      <c r="N800" s="4">
        <v>1951.4702951422701</v>
      </c>
      <c r="O800" s="4">
        <v>2056.5840346710702</v>
      </c>
      <c r="P800" s="4">
        <v>2156.51465094894</v>
      </c>
      <c r="Q800" s="4">
        <v>2250.9846944371602</v>
      </c>
      <c r="R800" s="4">
        <v>2339.5825641716801</v>
      </c>
      <c r="S800" s="4">
        <v>2415.9116762816602</v>
      </c>
      <c r="T800" s="4">
        <v>2471.8650162234298</v>
      </c>
      <c r="U800" s="4">
        <v>2499.2684937406798</v>
      </c>
      <c r="V800" s="4">
        <v>2496.1860598543999</v>
      </c>
      <c r="W800" s="4">
        <v>2468.6453820157999</v>
      </c>
      <c r="X800" s="4"/>
      <c r="Y800" s="4"/>
      <c r="Z800" s="4"/>
      <c r="AA800" s="4"/>
      <c r="AB800" s="4"/>
      <c r="AC800" s="4"/>
      <c r="AD800" s="4"/>
      <c r="AE800" s="4"/>
    </row>
    <row r="801" spans="1:31" x14ac:dyDescent="0.35">
      <c r="A801" t="s">
        <v>168</v>
      </c>
      <c r="B801" t="s">
        <v>113</v>
      </c>
      <c r="C801" t="s">
        <v>144</v>
      </c>
      <c r="D801" t="s">
        <v>133</v>
      </c>
      <c r="E801" s="4"/>
      <c r="F801" s="4">
        <v>250.62423565567201</v>
      </c>
      <c r="G801" s="4">
        <v>252.04966168144699</v>
      </c>
      <c r="H801" s="4">
        <v>273.06698895920198</v>
      </c>
      <c r="I801" s="4">
        <v>291.57942673604498</v>
      </c>
      <c r="J801" s="4">
        <v>314.56276217681</v>
      </c>
      <c r="K801" s="4">
        <v>344.105552736665</v>
      </c>
      <c r="L801" s="4">
        <v>377.44119720899999</v>
      </c>
      <c r="M801" s="4">
        <v>409.81526005656599</v>
      </c>
      <c r="N801" s="4">
        <v>440.38107202277803</v>
      </c>
      <c r="O801" s="4">
        <v>469.66217893141902</v>
      </c>
      <c r="P801" s="4">
        <v>498.31400341766903</v>
      </c>
      <c r="Q801" s="4">
        <v>526.229642483509</v>
      </c>
      <c r="R801" s="4">
        <v>553.26746821962195</v>
      </c>
      <c r="S801" s="4">
        <v>577.849883003326</v>
      </c>
      <c r="T801" s="4">
        <v>597.91637632307697</v>
      </c>
      <c r="U801" s="4">
        <v>611.30235425157696</v>
      </c>
      <c r="V801" s="4">
        <v>617.29746448688502</v>
      </c>
      <c r="W801" s="4">
        <v>617.16134550394895</v>
      </c>
      <c r="X801" s="4"/>
      <c r="Y801" s="4"/>
      <c r="Z801" s="4"/>
      <c r="AA801" s="4"/>
      <c r="AB801" s="4"/>
      <c r="AC801" s="4"/>
      <c r="AD801" s="4"/>
      <c r="AE801" s="4"/>
    </row>
    <row r="802" spans="1:31" x14ac:dyDescent="0.35">
      <c r="A802" t="s">
        <v>168</v>
      </c>
      <c r="B802" t="s">
        <v>113</v>
      </c>
      <c r="C802" t="s">
        <v>144</v>
      </c>
      <c r="D802" t="s">
        <v>134</v>
      </c>
      <c r="E802" s="4"/>
      <c r="F802" s="4">
        <v>2729.8881906749298</v>
      </c>
      <c r="G802" s="4">
        <v>2745.4144372259202</v>
      </c>
      <c r="H802" s="4">
        <v>2935.9463502162798</v>
      </c>
      <c r="I802" s="4">
        <v>3095.0330482055301</v>
      </c>
      <c r="J802" s="4">
        <v>3296.9758667268602</v>
      </c>
      <c r="K802" s="4">
        <v>3561.7953837154901</v>
      </c>
      <c r="L802" s="4">
        <v>3858.8908735687901</v>
      </c>
      <c r="M802" s="4">
        <v>4139.0691123821898</v>
      </c>
      <c r="N802" s="4">
        <v>4394.4893937078205</v>
      </c>
      <c r="O802" s="4">
        <v>4631.1935929170604</v>
      </c>
      <c r="P802" s="4">
        <v>4856.2259874315696</v>
      </c>
      <c r="Q802" s="4">
        <v>5068.9617924118002</v>
      </c>
      <c r="R802" s="4">
        <v>5268.4741292496501</v>
      </c>
      <c r="S802" s="4">
        <v>5440.3586177982997</v>
      </c>
      <c r="T802" s="4">
        <v>5566.3591823617098</v>
      </c>
      <c r="U802" s="4">
        <v>5628.0687003595303</v>
      </c>
      <c r="V802" s="4">
        <v>5621.1274094498904</v>
      </c>
      <c r="W802" s="4">
        <v>5559.1089319160401</v>
      </c>
      <c r="X802" s="4"/>
      <c r="Y802" s="4"/>
      <c r="Z802" s="4"/>
      <c r="AA802" s="4"/>
      <c r="AB802" s="4"/>
      <c r="AC802" s="4"/>
      <c r="AD802" s="4"/>
      <c r="AE802" s="4"/>
    </row>
    <row r="803" spans="1:31" x14ac:dyDescent="0.35">
      <c r="A803" t="s">
        <v>168</v>
      </c>
      <c r="B803" t="s">
        <v>113</v>
      </c>
      <c r="C803" t="s">
        <v>93</v>
      </c>
      <c r="D803" t="s">
        <v>135</v>
      </c>
      <c r="E803" s="4"/>
      <c r="F803" s="4">
        <v>1281.0097734281101</v>
      </c>
      <c r="G803" s="4">
        <v>1329.2063460280301</v>
      </c>
      <c r="H803" s="4">
        <v>1792.45614165955</v>
      </c>
      <c r="I803" s="4">
        <v>2302.9575370274702</v>
      </c>
      <c r="J803" s="4">
        <v>2864.4425101730799</v>
      </c>
      <c r="K803" s="4">
        <v>3485.3192946740601</v>
      </c>
      <c r="L803" s="4">
        <v>4133.7850730113896</v>
      </c>
      <c r="M803" s="4">
        <v>4750.6011256469201</v>
      </c>
      <c r="N803" s="4">
        <v>5324.1750193574399</v>
      </c>
      <c r="O803" s="4">
        <v>5853.2645109566602</v>
      </c>
      <c r="P803" s="4">
        <v>6324.6470633290201</v>
      </c>
      <c r="Q803" s="4">
        <v>6700.8753566996402</v>
      </c>
      <c r="R803" s="4">
        <v>6972.1363833978103</v>
      </c>
      <c r="S803" s="4">
        <v>7118.5115505038202</v>
      </c>
      <c r="T803" s="4">
        <v>7141.53986315971</v>
      </c>
      <c r="U803" s="4">
        <v>7052.2406194433497</v>
      </c>
      <c r="V803" s="4">
        <v>6861.8463027263897</v>
      </c>
      <c r="W803" s="4">
        <v>6583.8225000000002</v>
      </c>
      <c r="X803" s="4"/>
      <c r="Y803" s="4"/>
      <c r="Z803" s="4"/>
      <c r="AA803" s="4"/>
      <c r="AB803" s="4"/>
      <c r="AC803" s="4"/>
      <c r="AD803" s="4"/>
      <c r="AE803" s="4"/>
    </row>
    <row r="804" spans="1:31" x14ac:dyDescent="0.35">
      <c r="A804" t="s">
        <v>168</v>
      </c>
      <c r="B804" t="s">
        <v>113</v>
      </c>
      <c r="C804" t="s">
        <v>93</v>
      </c>
      <c r="D804" t="s">
        <v>132</v>
      </c>
      <c r="E804" s="4"/>
      <c r="F804" s="4">
        <v>2424.8262683827902</v>
      </c>
      <c r="G804" s="4">
        <v>2516.0576685723099</v>
      </c>
      <c r="H804" s="4">
        <v>3510.0155832681498</v>
      </c>
      <c r="I804" s="4">
        <v>4670.5616152085704</v>
      </c>
      <c r="J804" s="4">
        <v>6023.8068808068601</v>
      </c>
      <c r="K804" s="4">
        <v>7610.0043233675597</v>
      </c>
      <c r="L804" s="4">
        <v>9384.4375361350703</v>
      </c>
      <c r="M804" s="4">
        <v>11230.048731708201</v>
      </c>
      <c r="N804" s="4">
        <v>13127.040843892701</v>
      </c>
      <c r="O804" s="4">
        <v>15078.6972681199</v>
      </c>
      <c r="P804" s="4">
        <v>17056.584425223798</v>
      </c>
      <c r="Q804" s="4">
        <v>18958.123827856802</v>
      </c>
      <c r="R804" s="4">
        <v>20741.797080316701</v>
      </c>
      <c r="S804" s="4">
        <v>22325.432898328501</v>
      </c>
      <c r="T804" s="4">
        <v>23679.271283515802</v>
      </c>
      <c r="U804" s="4">
        <v>24799.806055086399</v>
      </c>
      <c r="V804" s="4">
        <v>25683.580973824599</v>
      </c>
      <c r="W804" s="4">
        <v>26335.29</v>
      </c>
      <c r="X804" s="4"/>
      <c r="Y804" s="4"/>
      <c r="Z804" s="4"/>
      <c r="AA804" s="4"/>
      <c r="AB804" s="4"/>
      <c r="AC804" s="4"/>
      <c r="AD804" s="4"/>
      <c r="AE804" s="4"/>
    </row>
    <row r="805" spans="1:31" x14ac:dyDescent="0.35">
      <c r="A805" t="s">
        <v>168</v>
      </c>
      <c r="B805" t="s">
        <v>113</v>
      </c>
      <c r="C805" t="s">
        <v>93</v>
      </c>
      <c r="D805" t="s">
        <v>133</v>
      </c>
      <c r="E805" s="4"/>
      <c r="F805" s="4">
        <v>373.98916273289302</v>
      </c>
      <c r="G805" s="4">
        <v>388.06009037695202</v>
      </c>
      <c r="H805" s="4">
        <v>562.37047832979499</v>
      </c>
      <c r="I805" s="4">
        <v>776.26701112886894</v>
      </c>
      <c r="J805" s="4">
        <v>1037.2370483951099</v>
      </c>
      <c r="K805" s="4">
        <v>1355.91281361087</v>
      </c>
      <c r="L805" s="4">
        <v>1728.2422583794601</v>
      </c>
      <c r="M805" s="4">
        <v>2135.3473351428502</v>
      </c>
      <c r="N805" s="4">
        <v>2574.6233089576799</v>
      </c>
      <c r="O805" s="4">
        <v>3047.65641693715</v>
      </c>
      <c r="P805" s="4">
        <v>3549.5111369073202</v>
      </c>
      <c r="Q805" s="4">
        <v>4058.6977003259299</v>
      </c>
      <c r="R805" s="4">
        <v>4564.7081134581404</v>
      </c>
      <c r="S805" s="4">
        <v>5046.8504387538696</v>
      </c>
      <c r="T805" s="4">
        <v>5494.6271340482199</v>
      </c>
      <c r="U805" s="4">
        <v>5903.07732808746</v>
      </c>
      <c r="V805" s="4">
        <v>6267.1683923243199</v>
      </c>
      <c r="W805" s="4">
        <v>6583.8225000000002</v>
      </c>
      <c r="X805" s="4"/>
      <c r="Y805" s="4"/>
      <c r="Z805" s="4"/>
      <c r="AA805" s="4"/>
      <c r="AB805" s="4"/>
      <c r="AC805" s="4"/>
      <c r="AD805" s="4"/>
      <c r="AE805" s="4"/>
    </row>
    <row r="806" spans="1:31" x14ac:dyDescent="0.35">
      <c r="A806" t="s">
        <v>168</v>
      </c>
      <c r="B806" t="s">
        <v>113</v>
      </c>
      <c r="C806" t="s">
        <v>93</v>
      </c>
      <c r="D806" t="s">
        <v>134</v>
      </c>
      <c r="E806" s="4"/>
      <c r="F806" s="4">
        <v>4489.6479581890899</v>
      </c>
      <c r="G806" s="4">
        <v>4658.5659853996603</v>
      </c>
      <c r="H806" s="4">
        <v>6550.4282750722996</v>
      </c>
      <c r="I806" s="4">
        <v>8784.6808477639606</v>
      </c>
      <c r="J806" s="4">
        <v>11418.0506090201</v>
      </c>
      <c r="K806" s="4">
        <v>14535.7763819584</v>
      </c>
      <c r="L806" s="4">
        <v>18061.8773908535</v>
      </c>
      <c r="M806" s="4">
        <v>21777.450142644801</v>
      </c>
      <c r="N806" s="4">
        <v>25646.784136749899</v>
      </c>
      <c r="O806" s="4">
        <v>29678.438220923501</v>
      </c>
      <c r="P806" s="4">
        <v>33818.268511447197</v>
      </c>
      <c r="Q806" s="4">
        <v>37862.400815443601</v>
      </c>
      <c r="R806" s="4">
        <v>41723.866536285503</v>
      </c>
      <c r="S806" s="4">
        <v>45230.955551167703</v>
      </c>
      <c r="T806" s="4">
        <v>48314.188853324398</v>
      </c>
      <c r="U806" s="4">
        <v>50956.353325470198</v>
      </c>
      <c r="V806" s="4">
        <v>53140.172723449003</v>
      </c>
      <c r="W806" s="4">
        <v>54865.1875</v>
      </c>
      <c r="X806" s="4"/>
      <c r="Y806" s="4"/>
      <c r="Z806" s="4"/>
      <c r="AA806" s="4"/>
      <c r="AB806" s="4"/>
      <c r="AC806" s="4"/>
      <c r="AD806" s="4"/>
      <c r="AE806" s="4"/>
    </row>
    <row r="807" spans="1:31" x14ac:dyDescent="0.35">
      <c r="A807" t="s">
        <v>168</v>
      </c>
      <c r="B807" t="s">
        <v>113</v>
      </c>
      <c r="C807" t="s">
        <v>161</v>
      </c>
      <c r="D807" t="s">
        <v>135</v>
      </c>
      <c r="E807" s="4"/>
      <c r="F807" s="4">
        <v>193.13459866487301</v>
      </c>
      <c r="G807" s="4">
        <v>194.495838204526</v>
      </c>
      <c r="H807" s="4">
        <v>239.40433180041899</v>
      </c>
      <c r="I807" s="4">
        <v>283.00059634507301</v>
      </c>
      <c r="J807" s="4">
        <v>339.44835875653803</v>
      </c>
      <c r="K807" s="4">
        <v>407.78956921326397</v>
      </c>
      <c r="L807" s="4">
        <v>483.62906990474301</v>
      </c>
      <c r="M807" s="4">
        <v>561.74713941866696</v>
      </c>
      <c r="N807" s="4">
        <v>642.10009036188205</v>
      </c>
      <c r="O807" s="4">
        <v>725.61171765959398</v>
      </c>
      <c r="P807" s="4">
        <v>812.26358615354695</v>
      </c>
      <c r="Q807" s="4">
        <v>898.21623068762995</v>
      </c>
      <c r="R807" s="4">
        <v>980.80976216598401</v>
      </c>
      <c r="S807" s="4">
        <v>1056.6639593247601</v>
      </c>
      <c r="T807" s="4">
        <v>1124.0601436674001</v>
      </c>
      <c r="U807" s="4">
        <v>1182.0367729637501</v>
      </c>
      <c r="V807" s="4">
        <v>1229.49802098229</v>
      </c>
      <c r="W807" s="4">
        <v>1265.26842322888</v>
      </c>
      <c r="X807" s="4"/>
      <c r="Y807" s="4"/>
      <c r="Z807" s="4"/>
      <c r="AA807" s="4"/>
      <c r="AB807" s="4"/>
      <c r="AC807" s="4"/>
      <c r="AD807" s="4"/>
      <c r="AE807" s="4"/>
    </row>
    <row r="808" spans="1:31" x14ac:dyDescent="0.35">
      <c r="A808" t="s">
        <v>168</v>
      </c>
      <c r="B808" t="s">
        <v>113</v>
      </c>
      <c r="C808" t="s">
        <v>161</v>
      </c>
      <c r="D808" t="s">
        <v>132</v>
      </c>
      <c r="E808" s="4"/>
      <c r="F808" s="4">
        <v>891.95491547088704</v>
      </c>
      <c r="G808" s="4">
        <v>895.77132438266301</v>
      </c>
      <c r="H808" s="4">
        <v>1097.7339494778901</v>
      </c>
      <c r="I808" s="4">
        <v>1294.17571728551</v>
      </c>
      <c r="J808" s="4">
        <v>1547.6482065815101</v>
      </c>
      <c r="K808" s="4">
        <v>1855.2180135062699</v>
      </c>
      <c r="L808" s="4">
        <v>2201.80281954371</v>
      </c>
      <c r="M808" s="4">
        <v>2565.5346582294301</v>
      </c>
      <c r="N808" s="4">
        <v>2946.2448711055799</v>
      </c>
      <c r="O808" s="4">
        <v>3349.42369884155</v>
      </c>
      <c r="P808" s="4">
        <v>3777.6836467233602</v>
      </c>
      <c r="Q808" s="4">
        <v>4216.8586567081302</v>
      </c>
      <c r="R808" s="4">
        <v>4657.5656858902603</v>
      </c>
      <c r="S808" s="4">
        <v>5087.1598414052496</v>
      </c>
      <c r="T808" s="4">
        <v>5498.6844550976202</v>
      </c>
      <c r="U808" s="4">
        <v>5887.7888530636001</v>
      </c>
      <c r="V808" s="4">
        <v>6248.9793996994904</v>
      </c>
      <c r="W808" s="4">
        <v>6575.42675523055</v>
      </c>
      <c r="X808" s="4"/>
      <c r="Y808" s="4"/>
      <c r="Z808" s="4"/>
      <c r="AA808" s="4"/>
      <c r="AB808" s="4"/>
      <c r="AC808" s="4"/>
      <c r="AD808" s="4"/>
      <c r="AE808" s="4"/>
    </row>
    <row r="809" spans="1:31" x14ac:dyDescent="0.35">
      <c r="A809" t="s">
        <v>168</v>
      </c>
      <c r="B809" t="s">
        <v>113</v>
      </c>
      <c r="C809" t="s">
        <v>161</v>
      </c>
      <c r="D809" t="s">
        <v>133</v>
      </c>
      <c r="E809" s="4"/>
      <c r="F809" s="4">
        <v>125.116119970241</v>
      </c>
      <c r="G809" s="4">
        <v>124.981777330301</v>
      </c>
      <c r="H809" s="4">
        <v>157.89948286956701</v>
      </c>
      <c r="I809" s="4">
        <v>193.84523713062001</v>
      </c>
      <c r="J809" s="4">
        <v>241.46694649731401</v>
      </c>
      <c r="K809" s="4">
        <v>301.96494124979699</v>
      </c>
      <c r="L809" s="4">
        <v>374.46363660939602</v>
      </c>
      <c r="M809" s="4">
        <v>455.72774200456502</v>
      </c>
      <c r="N809" s="4">
        <v>545.67707857293999</v>
      </c>
      <c r="O809" s="4">
        <v>645.47924850770301</v>
      </c>
      <c r="P809" s="4">
        <v>756.10179662138205</v>
      </c>
      <c r="Q809" s="4">
        <v>875.20248993521295</v>
      </c>
      <c r="R809" s="4">
        <v>1001.05650293819</v>
      </c>
      <c r="S809" s="4">
        <v>1130.9339509087199</v>
      </c>
      <c r="T809" s="4">
        <v>1263.1081974893</v>
      </c>
      <c r="U809" s="4">
        <v>1396.24983722242</v>
      </c>
      <c r="V809" s="4">
        <v>1528.6032269591999</v>
      </c>
      <c r="W809" s="4">
        <v>1657.9116130723201</v>
      </c>
      <c r="X809" s="4"/>
      <c r="Y809" s="4"/>
      <c r="Z809" s="4"/>
      <c r="AA809" s="4"/>
      <c r="AB809" s="4"/>
      <c r="AC809" s="4"/>
      <c r="AD809" s="4"/>
      <c r="AE809" s="4"/>
    </row>
    <row r="810" spans="1:31" x14ac:dyDescent="0.35">
      <c r="A810" t="s">
        <v>168</v>
      </c>
      <c r="B810" t="s">
        <v>113</v>
      </c>
      <c r="C810" t="s">
        <v>161</v>
      </c>
      <c r="D810" t="s">
        <v>134</v>
      </c>
      <c r="E810" s="4"/>
      <c r="F810" s="4">
        <v>1521.5088913117499</v>
      </c>
      <c r="G810" s="4">
        <v>1527.1123706328899</v>
      </c>
      <c r="H810" s="4">
        <v>1911.9360194969099</v>
      </c>
      <c r="I810" s="4">
        <v>2261.07933285848</v>
      </c>
      <c r="J810" s="4">
        <v>2716.7156254637898</v>
      </c>
      <c r="K810" s="4">
        <v>3278.7908177685099</v>
      </c>
      <c r="L810" s="4">
        <v>3921.67776502488</v>
      </c>
      <c r="M810" s="4">
        <v>4599.6562448888799</v>
      </c>
      <c r="N810" s="4">
        <v>5303.1575145789502</v>
      </c>
      <c r="O810" s="4">
        <v>6035.3630904731899</v>
      </c>
      <c r="P810" s="4">
        <v>6797.1884603400604</v>
      </c>
      <c r="Q810" s="4">
        <v>7563.1263125137202</v>
      </c>
      <c r="R810" s="4">
        <v>8316.28446645656</v>
      </c>
      <c r="S810" s="4">
        <v>9032.9207839728697</v>
      </c>
      <c r="T810" s="4">
        <v>9701.2412254669107</v>
      </c>
      <c r="U810" s="4">
        <v>10314.303663516799</v>
      </c>
      <c r="V810" s="4">
        <v>10863.116199418</v>
      </c>
      <c r="W810" s="4">
        <v>11350.5464815906</v>
      </c>
      <c r="X810" s="4"/>
      <c r="Y810" s="4"/>
      <c r="Z810" s="4"/>
      <c r="AA810" s="4"/>
      <c r="AB810" s="4"/>
      <c r="AC810" s="4"/>
      <c r="AD810" s="4"/>
      <c r="AE810" s="4"/>
    </row>
    <row r="811" spans="1:31" x14ac:dyDescent="0.35">
      <c r="A811" t="s">
        <v>168</v>
      </c>
      <c r="B811" t="s">
        <v>113</v>
      </c>
      <c r="C811" t="s">
        <v>94</v>
      </c>
      <c r="D811" t="s">
        <v>135</v>
      </c>
      <c r="E811" s="4"/>
      <c r="F811" s="4">
        <v>80.308109986244503</v>
      </c>
      <c r="G811" s="4">
        <v>79.696854887058606</v>
      </c>
      <c r="H811" s="4">
        <v>94.816225034214895</v>
      </c>
      <c r="I811" s="4">
        <v>108.554231775565</v>
      </c>
      <c r="J811" s="4">
        <v>125.85138190551299</v>
      </c>
      <c r="K811" s="4">
        <v>146.74208406105001</v>
      </c>
      <c r="L811" s="4">
        <v>170.83888265274101</v>
      </c>
      <c r="M811" s="4">
        <v>195.857545977109</v>
      </c>
      <c r="N811" s="4">
        <v>220.69807292039599</v>
      </c>
      <c r="O811" s="4">
        <v>244.73429797405399</v>
      </c>
      <c r="P811" s="4">
        <v>267.888084858252</v>
      </c>
      <c r="Q811" s="4">
        <v>289.68954062410398</v>
      </c>
      <c r="R811" s="4">
        <v>309.29135258574303</v>
      </c>
      <c r="S811" s="4">
        <v>325.93903969251602</v>
      </c>
      <c r="T811" s="4">
        <v>339.33403533387599</v>
      </c>
      <c r="U811" s="4">
        <v>349.14909903512398</v>
      </c>
      <c r="V811" s="4">
        <v>354.967384496063</v>
      </c>
      <c r="W811" s="4">
        <v>356.11362221577502</v>
      </c>
      <c r="X811" s="4"/>
      <c r="Y811" s="4"/>
      <c r="Z811" s="4"/>
      <c r="AA811" s="4"/>
      <c r="AB811" s="4"/>
      <c r="AC811" s="4"/>
      <c r="AD811" s="4"/>
      <c r="AE811" s="4"/>
    </row>
    <row r="812" spans="1:31" x14ac:dyDescent="0.35">
      <c r="A812" t="s">
        <v>168</v>
      </c>
      <c r="B812" t="s">
        <v>113</v>
      </c>
      <c r="C812" t="s">
        <v>94</v>
      </c>
      <c r="D812" t="s">
        <v>132</v>
      </c>
      <c r="E812" s="4"/>
      <c r="F812" s="4">
        <v>733.85880987753205</v>
      </c>
      <c r="G812" s="4">
        <v>728.27313565736904</v>
      </c>
      <c r="H812" s="4">
        <v>866.43456149830195</v>
      </c>
      <c r="I812" s="4">
        <v>991.97303176018704</v>
      </c>
      <c r="J812" s="4">
        <v>1150.0351005949699</v>
      </c>
      <c r="K812" s="4">
        <v>1340.9351955417201</v>
      </c>
      <c r="L812" s="4">
        <v>1561.1327314990001</v>
      </c>
      <c r="M812" s="4">
        <v>1789.75430527395</v>
      </c>
      <c r="N812" s="4">
        <v>2016.7480614768201</v>
      </c>
      <c r="O812" s="4">
        <v>2236.3920739538598</v>
      </c>
      <c r="P812" s="4">
        <v>2447.9723301684098</v>
      </c>
      <c r="Q812" s="4">
        <v>2647.1949290400098</v>
      </c>
      <c r="R812" s="4">
        <v>2826.3170924189699</v>
      </c>
      <c r="S812" s="4">
        <v>2978.44434145374</v>
      </c>
      <c r="T812" s="4">
        <v>3100.8483621854898</v>
      </c>
      <c r="U812" s="4">
        <v>3190.53881770616</v>
      </c>
      <c r="V812" s="4">
        <v>3243.7065493913301</v>
      </c>
      <c r="W812" s="4">
        <v>3254.18091678671</v>
      </c>
      <c r="X812" s="4"/>
      <c r="Y812" s="4"/>
      <c r="Z812" s="4"/>
      <c r="AA812" s="4"/>
      <c r="AB812" s="4"/>
      <c r="AC812" s="4"/>
      <c r="AD812" s="4"/>
      <c r="AE812" s="4"/>
    </row>
    <row r="813" spans="1:31" x14ac:dyDescent="0.35">
      <c r="A813" t="s">
        <v>168</v>
      </c>
      <c r="B813" t="s">
        <v>113</v>
      </c>
      <c r="C813" t="s">
        <v>94</v>
      </c>
      <c r="D813" t="s">
        <v>133</v>
      </c>
      <c r="E813" s="4"/>
      <c r="F813" s="4">
        <v>130.435994488999</v>
      </c>
      <c r="G813" s="4">
        <v>129.443197288786</v>
      </c>
      <c r="H813" s="4">
        <v>157.91303614945099</v>
      </c>
      <c r="I813" s="4">
        <v>185.27319983363199</v>
      </c>
      <c r="J813" s="4">
        <v>219.98868723763499</v>
      </c>
      <c r="K813" s="4">
        <v>262.56171951412603</v>
      </c>
      <c r="L813" s="4">
        <v>312.72795726006001</v>
      </c>
      <c r="M813" s="4">
        <v>366.608690230756</v>
      </c>
      <c r="N813" s="4">
        <v>422.21366068201797</v>
      </c>
      <c r="O813" s="4">
        <v>478.29706561911502</v>
      </c>
      <c r="P813" s="4">
        <v>534.603394579206</v>
      </c>
      <c r="Q813" s="4">
        <v>590.06627246846494</v>
      </c>
      <c r="R813" s="4">
        <v>642.75741555847299</v>
      </c>
      <c r="S813" s="4">
        <v>690.80541692527504</v>
      </c>
      <c r="T813" s="4">
        <v>733.19941554083596</v>
      </c>
      <c r="U813" s="4">
        <v>768.81612430816904</v>
      </c>
      <c r="V813" s="4">
        <v>796.27722820174404</v>
      </c>
      <c r="W813" s="4">
        <v>813.54522919667795</v>
      </c>
      <c r="X813" s="4"/>
      <c r="Y813" s="4"/>
      <c r="Z813" s="4"/>
      <c r="AA813" s="4"/>
      <c r="AB813" s="4"/>
      <c r="AC813" s="4"/>
      <c r="AD813" s="4"/>
      <c r="AE813" s="4"/>
    </row>
    <row r="814" spans="1:31" x14ac:dyDescent="0.35">
      <c r="A814" t="s">
        <v>168</v>
      </c>
      <c r="B814" t="s">
        <v>113</v>
      </c>
      <c r="C814" t="s">
        <v>94</v>
      </c>
      <c r="D814" t="s">
        <v>134</v>
      </c>
      <c r="E814" s="4"/>
      <c r="F814" s="4">
        <v>1426.42708013622</v>
      </c>
      <c r="G814" s="4">
        <v>1415.57000945557</v>
      </c>
      <c r="H814" s="4">
        <v>1684.11921346748</v>
      </c>
      <c r="I814" s="4">
        <v>1928.13273646425</v>
      </c>
      <c r="J814" s="4">
        <v>2235.3635174995202</v>
      </c>
      <c r="K814" s="4">
        <v>2606.42272039723</v>
      </c>
      <c r="L814" s="4">
        <v>3034.4283858482599</v>
      </c>
      <c r="M814" s="4">
        <v>3478.8081487489399</v>
      </c>
      <c r="N814" s="4">
        <v>3920.02386560278</v>
      </c>
      <c r="O814" s="4">
        <v>4346.9536280720904</v>
      </c>
      <c r="P814" s="4">
        <v>4758.2095849733396</v>
      </c>
      <c r="Q814" s="4">
        <v>5145.44553033589</v>
      </c>
      <c r="R814" s="4">
        <v>5493.6115549952801</v>
      </c>
      <c r="S814" s="4">
        <v>5789.3066188537396</v>
      </c>
      <c r="T814" s="4">
        <v>6027.2276024806297</v>
      </c>
      <c r="U814" s="4">
        <v>6201.5620832587201</v>
      </c>
      <c r="V814" s="4">
        <v>6304.9060661125995</v>
      </c>
      <c r="W814" s="4">
        <v>6325.2654609975098</v>
      </c>
      <c r="X814" s="4"/>
      <c r="Y814" s="4"/>
      <c r="Z814" s="4"/>
      <c r="AA814" s="4"/>
      <c r="AB814" s="4"/>
      <c r="AC814" s="4"/>
      <c r="AD814" s="4"/>
      <c r="AE814" s="4"/>
    </row>
    <row r="815" spans="1:31" x14ac:dyDescent="0.35">
      <c r="A815" t="s">
        <v>168</v>
      </c>
      <c r="B815" t="s">
        <v>113</v>
      </c>
      <c r="C815" t="s">
        <v>162</v>
      </c>
      <c r="D815" t="s">
        <v>135</v>
      </c>
      <c r="E815" s="4"/>
      <c r="F815" s="4">
        <v>152.51278413314401</v>
      </c>
      <c r="G815" s="4">
        <v>154.580709897931</v>
      </c>
      <c r="H815" s="4">
        <v>178.321059540346</v>
      </c>
      <c r="I815" s="4">
        <v>199.53544649362399</v>
      </c>
      <c r="J815" s="4">
        <v>226.944457327111</v>
      </c>
      <c r="K815" s="4">
        <v>258.48746218160301</v>
      </c>
      <c r="L815" s="4">
        <v>294.89027802451102</v>
      </c>
      <c r="M815" s="4">
        <v>333.85191529649398</v>
      </c>
      <c r="N815" s="4">
        <v>375.37091915773198</v>
      </c>
      <c r="O815" s="4">
        <v>420.83040909763503</v>
      </c>
      <c r="P815" s="4">
        <v>469.69321546651503</v>
      </c>
      <c r="Q815" s="4">
        <v>518.50738679571498</v>
      </c>
      <c r="R815" s="4">
        <v>565.68492099636296</v>
      </c>
      <c r="S815" s="4">
        <v>610.520608959431</v>
      </c>
      <c r="T815" s="4">
        <v>652.74138574317601</v>
      </c>
      <c r="U815" s="4">
        <v>692.55012553977804</v>
      </c>
      <c r="V815" s="4">
        <v>730.21477993289602</v>
      </c>
      <c r="W815" s="4">
        <v>765.38806831184797</v>
      </c>
      <c r="X815" s="4"/>
      <c r="Y815" s="4"/>
      <c r="Z815" s="4"/>
      <c r="AA815" s="4"/>
      <c r="AB815" s="4"/>
      <c r="AC815" s="4"/>
      <c r="AD815" s="4"/>
      <c r="AE815" s="4"/>
    </row>
    <row r="816" spans="1:31" x14ac:dyDescent="0.35">
      <c r="A816" t="s">
        <v>168</v>
      </c>
      <c r="B816" t="s">
        <v>113</v>
      </c>
      <c r="C816" t="s">
        <v>162</v>
      </c>
      <c r="D816" t="s">
        <v>132</v>
      </c>
      <c r="E816" s="4"/>
      <c r="F816" s="4">
        <v>1452.8229453804699</v>
      </c>
      <c r="G816" s="4">
        <v>1464.5337189055999</v>
      </c>
      <c r="H816" s="4">
        <v>1733.15805202817</v>
      </c>
      <c r="I816" s="4">
        <v>2031.6832217205499</v>
      </c>
      <c r="J816" s="4">
        <v>2402.6562633313101</v>
      </c>
      <c r="K816" s="4">
        <v>2858.8125827675999</v>
      </c>
      <c r="L816" s="4">
        <v>3367.94508379127</v>
      </c>
      <c r="M816" s="4">
        <v>3900.1055921837401</v>
      </c>
      <c r="N816" s="4">
        <v>4458.0781985332696</v>
      </c>
      <c r="O816" s="4">
        <v>5056.0479236708697</v>
      </c>
      <c r="P816" s="4">
        <v>5686.1539586730196</v>
      </c>
      <c r="Q816" s="4">
        <v>6312.8527731118502</v>
      </c>
      <c r="R816" s="4">
        <v>6922.4283428518202</v>
      </c>
      <c r="S816" s="4">
        <v>7506.7504525233699</v>
      </c>
      <c r="T816" s="4">
        <v>8063.0352284629398</v>
      </c>
      <c r="U816" s="4">
        <v>8595.7045745022297</v>
      </c>
      <c r="V816" s="4">
        <v>9108.53849581959</v>
      </c>
      <c r="W816" s="4">
        <v>9592.4460520466291</v>
      </c>
      <c r="X816" s="4"/>
      <c r="Y816" s="4"/>
      <c r="Z816" s="4"/>
      <c r="AA816" s="4"/>
      <c r="AB816" s="4"/>
      <c r="AC816" s="4"/>
      <c r="AD816" s="4"/>
      <c r="AE816" s="4"/>
    </row>
    <row r="817" spans="1:31" x14ac:dyDescent="0.35">
      <c r="A817" t="s">
        <v>168</v>
      </c>
      <c r="B817" t="s">
        <v>113</v>
      </c>
      <c r="C817" t="s">
        <v>162</v>
      </c>
      <c r="D817" t="s">
        <v>133</v>
      </c>
      <c r="E817" s="4"/>
      <c r="F817" s="4">
        <v>168.051690851101</v>
      </c>
      <c r="G817" s="4">
        <v>169.49631017845601</v>
      </c>
      <c r="H817" s="4">
        <v>215.84834284401899</v>
      </c>
      <c r="I817" s="4">
        <v>270.27477827411201</v>
      </c>
      <c r="J817" s="4">
        <v>337.92513470878498</v>
      </c>
      <c r="K817" s="4">
        <v>420.40964595079299</v>
      </c>
      <c r="L817" s="4">
        <v>518.37938492319802</v>
      </c>
      <c r="M817" s="4">
        <v>629.763503755084</v>
      </c>
      <c r="N817" s="4">
        <v>756.38903938288104</v>
      </c>
      <c r="O817" s="4">
        <v>901.66120746649597</v>
      </c>
      <c r="P817" s="4">
        <v>1065.2852420184799</v>
      </c>
      <c r="Q817" s="4">
        <v>1241.06710623353</v>
      </c>
      <c r="R817" s="4">
        <v>1426.15116775865</v>
      </c>
      <c r="S817" s="4">
        <v>1618.37043842758</v>
      </c>
      <c r="T817" s="4">
        <v>1816.4094373758601</v>
      </c>
      <c r="U817" s="4">
        <v>2020.66863279016</v>
      </c>
      <c r="V817" s="4">
        <v>2231.5632302090899</v>
      </c>
      <c r="W817" s="4">
        <v>2446.2684119542801</v>
      </c>
      <c r="X817" s="4"/>
      <c r="Y817" s="4"/>
      <c r="Z817" s="4"/>
      <c r="AA817" s="4"/>
      <c r="AB817" s="4"/>
      <c r="AC817" s="4"/>
      <c r="AD817" s="4"/>
      <c r="AE817" s="4"/>
    </row>
    <row r="818" spans="1:31" x14ac:dyDescent="0.35">
      <c r="A818" t="s">
        <v>168</v>
      </c>
      <c r="B818" t="s">
        <v>113</v>
      </c>
      <c r="C818" t="s">
        <v>162</v>
      </c>
      <c r="D818" t="s">
        <v>134</v>
      </c>
      <c r="E818" s="4"/>
      <c r="F818" s="4">
        <v>1881.9464904863801</v>
      </c>
      <c r="G818" s="4">
        <v>1900.46717119647</v>
      </c>
      <c r="H818" s="4">
        <v>2252.47198843148</v>
      </c>
      <c r="I818" s="4">
        <v>2621.3004317858299</v>
      </c>
      <c r="J818" s="4">
        <v>3065.64387934158</v>
      </c>
      <c r="K818" s="4">
        <v>3575.5439550507899</v>
      </c>
      <c r="L818" s="4">
        <v>4129.4886381842198</v>
      </c>
      <c r="M818" s="4">
        <v>4694.3374925197704</v>
      </c>
      <c r="N818" s="4">
        <v>5279.1188823089997</v>
      </c>
      <c r="O818" s="4">
        <v>5901.7526672314898</v>
      </c>
      <c r="P818" s="4">
        <v>6553.7548258604602</v>
      </c>
      <c r="Q818" s="4">
        <v>7193.9558400924398</v>
      </c>
      <c r="R818" s="4">
        <v>7807.3647361518197</v>
      </c>
      <c r="S818" s="4">
        <v>8387.2569385171992</v>
      </c>
      <c r="T818" s="4">
        <v>8932.0983857938809</v>
      </c>
      <c r="U818" s="4">
        <v>9447.0022999579905</v>
      </c>
      <c r="V818" s="4">
        <v>9936.7137242475201</v>
      </c>
      <c r="W818" s="4">
        <v>10395.602879641499</v>
      </c>
      <c r="X818" s="4"/>
      <c r="Y818" s="4"/>
      <c r="Z818" s="4"/>
      <c r="AA818" s="4"/>
      <c r="AB818" s="4"/>
      <c r="AC818" s="4"/>
      <c r="AD818" s="4"/>
      <c r="AE818" s="4"/>
    </row>
    <row r="819" spans="1:31" x14ac:dyDescent="0.35">
      <c r="A819" t="s">
        <v>168</v>
      </c>
      <c r="B819" t="s">
        <v>113</v>
      </c>
      <c r="C819" t="s">
        <v>163</v>
      </c>
      <c r="D819" t="s">
        <v>135</v>
      </c>
      <c r="E819" s="4"/>
      <c r="F819" s="4">
        <v>7.8253234437367301</v>
      </c>
      <c r="G819" s="4">
        <v>7.8999386945831702</v>
      </c>
      <c r="H819" s="4">
        <v>8.88728386789853</v>
      </c>
      <c r="I819" s="4">
        <v>9.7748477159056293</v>
      </c>
      <c r="J819" s="4">
        <v>10.768866077588701</v>
      </c>
      <c r="K819" s="4">
        <v>11.8775970771662</v>
      </c>
      <c r="L819" s="4">
        <v>13.057757498437001</v>
      </c>
      <c r="M819" s="4">
        <v>14.2079098649698</v>
      </c>
      <c r="N819" s="4">
        <v>15.301776139522101</v>
      </c>
      <c r="O819" s="4">
        <v>16.381215911376099</v>
      </c>
      <c r="P819" s="4">
        <v>17.458871051562301</v>
      </c>
      <c r="Q819" s="4">
        <v>18.469984494597298</v>
      </c>
      <c r="R819" s="4">
        <v>19.3965524566554</v>
      </c>
      <c r="S819" s="4">
        <v>20.201281683137299</v>
      </c>
      <c r="T819" s="4">
        <v>20.809319693149799</v>
      </c>
      <c r="U819" s="4">
        <v>21.1908769108143</v>
      </c>
      <c r="V819" s="4">
        <v>21.3579155638737</v>
      </c>
      <c r="W819" s="4">
        <v>21.362440139517101</v>
      </c>
      <c r="X819" s="4"/>
      <c r="Y819" s="4"/>
      <c r="Z819" s="4"/>
      <c r="AA819" s="4"/>
      <c r="AB819" s="4"/>
      <c r="AC819" s="4"/>
      <c r="AD819" s="4"/>
      <c r="AE819" s="4"/>
    </row>
    <row r="820" spans="1:31" x14ac:dyDescent="0.35">
      <c r="A820" t="s">
        <v>168</v>
      </c>
      <c r="B820" t="s">
        <v>113</v>
      </c>
      <c r="C820" t="s">
        <v>163</v>
      </c>
      <c r="D820" t="s">
        <v>132</v>
      </c>
      <c r="E820" s="4"/>
      <c r="F820" s="4">
        <v>121.570099272647</v>
      </c>
      <c r="G820" s="4">
        <v>122.62902837755399</v>
      </c>
      <c r="H820" s="4">
        <v>136.849677274447</v>
      </c>
      <c r="I820" s="4">
        <v>149.98141181894101</v>
      </c>
      <c r="J820" s="4">
        <v>164.718085275504</v>
      </c>
      <c r="K820" s="4">
        <v>181.28063331944699</v>
      </c>
      <c r="L820" s="4">
        <v>199.18731239699699</v>
      </c>
      <c r="M820" s="4">
        <v>216.94125775547701</v>
      </c>
      <c r="N820" s="4">
        <v>234.04011069743501</v>
      </c>
      <c r="O820" s="4">
        <v>251.03953562935999</v>
      </c>
      <c r="P820" s="4">
        <v>268.086919999526</v>
      </c>
      <c r="Q820" s="4">
        <v>284.15182450466801</v>
      </c>
      <c r="R820" s="4">
        <v>298.97952859662399</v>
      </c>
      <c r="S820" s="4">
        <v>311.978151021906</v>
      </c>
      <c r="T820" s="4">
        <v>322.00629562435302</v>
      </c>
      <c r="U820" s="4">
        <v>328.60991364848798</v>
      </c>
      <c r="V820" s="4">
        <v>331.89910189597902</v>
      </c>
      <c r="W820" s="4">
        <v>332.60636556197898</v>
      </c>
      <c r="X820" s="4"/>
      <c r="Y820" s="4"/>
      <c r="Z820" s="4"/>
      <c r="AA820" s="4"/>
      <c r="AB820" s="4"/>
      <c r="AC820" s="4"/>
      <c r="AD820" s="4"/>
      <c r="AE820" s="4"/>
    </row>
    <row r="821" spans="1:31" x14ac:dyDescent="0.35">
      <c r="A821" t="s">
        <v>168</v>
      </c>
      <c r="B821" t="s">
        <v>113</v>
      </c>
      <c r="C821" t="s">
        <v>163</v>
      </c>
      <c r="D821" t="s">
        <v>133</v>
      </c>
      <c r="E821" s="4"/>
      <c r="F821" s="4">
        <v>8.6685596882966305</v>
      </c>
      <c r="G821" s="4">
        <v>8.7453090865978602</v>
      </c>
      <c r="H821" s="4">
        <v>11.3047419437</v>
      </c>
      <c r="I821" s="4">
        <v>14.0736831844179</v>
      </c>
      <c r="J821" s="4">
        <v>17.304139116439401</v>
      </c>
      <c r="K821" s="4">
        <v>21.074346559253598</v>
      </c>
      <c r="L821" s="4">
        <v>25.3822340526654</v>
      </c>
      <c r="M821" s="4">
        <v>30.065143401690001</v>
      </c>
      <c r="N821" s="4">
        <v>35.043976106555803</v>
      </c>
      <c r="O821" s="4">
        <v>40.387090069305799</v>
      </c>
      <c r="P821" s="4">
        <v>46.116921485696302</v>
      </c>
      <c r="Q821" s="4">
        <v>52.046540701155401</v>
      </c>
      <c r="R821" s="4">
        <v>58.0933926152072</v>
      </c>
      <c r="S821" s="4">
        <v>64.094578130114002</v>
      </c>
      <c r="T821" s="4">
        <v>69.741677384116102</v>
      </c>
      <c r="U821" s="4">
        <v>74.832076324860907</v>
      </c>
      <c r="V821" s="4">
        <v>79.2779080981813</v>
      </c>
      <c r="W821" s="4">
        <v>83.151591390494801</v>
      </c>
      <c r="X821" s="4"/>
      <c r="Y821" s="4"/>
      <c r="Z821" s="4"/>
      <c r="AA821" s="4"/>
      <c r="AB821" s="4"/>
      <c r="AC821" s="4"/>
      <c r="AD821" s="4"/>
      <c r="AE821" s="4"/>
    </row>
    <row r="822" spans="1:31" x14ac:dyDescent="0.35">
      <c r="A822" t="s">
        <v>168</v>
      </c>
      <c r="B822" t="s">
        <v>113</v>
      </c>
      <c r="C822" t="s">
        <v>163</v>
      </c>
      <c r="D822" t="s">
        <v>134</v>
      </c>
      <c r="E822" s="4"/>
      <c r="F822" s="4">
        <v>214.255777283616</v>
      </c>
      <c r="G822" s="4">
        <v>216.176932927862</v>
      </c>
      <c r="H822" s="4">
        <v>241.63153885765399</v>
      </c>
      <c r="I822" s="4">
        <v>264.85064046515299</v>
      </c>
      <c r="J822" s="4">
        <v>290.850248646907</v>
      </c>
      <c r="K822" s="4">
        <v>319.96276960338702</v>
      </c>
      <c r="L822" s="4">
        <v>351.247130104566</v>
      </c>
      <c r="M822" s="4">
        <v>382.04843237955299</v>
      </c>
      <c r="N822" s="4">
        <v>411.54291316304301</v>
      </c>
      <c r="O822" s="4">
        <v>440.75544845926402</v>
      </c>
      <c r="P822" s="4">
        <v>469.96900894891201</v>
      </c>
      <c r="Q822" s="4">
        <v>497.39549100073498</v>
      </c>
      <c r="R822" s="4">
        <v>522.58841894672105</v>
      </c>
      <c r="S822" s="4">
        <v>544.52976729495697</v>
      </c>
      <c r="T822" s="4">
        <v>561.23728468249703</v>
      </c>
      <c r="U822" s="4">
        <v>571.93850944069698</v>
      </c>
      <c r="V822" s="4">
        <v>576.86888254014798</v>
      </c>
      <c r="W822" s="4">
        <v>577.33809429850396</v>
      </c>
      <c r="X822" s="4"/>
      <c r="Y822" s="4"/>
      <c r="Z822" s="4"/>
      <c r="AA822" s="4"/>
      <c r="AB822" s="4"/>
      <c r="AC822" s="4"/>
      <c r="AD822" s="4"/>
      <c r="AE822" s="4"/>
    </row>
    <row r="823" spans="1:31" x14ac:dyDescent="0.35">
      <c r="A823" t="s">
        <v>168</v>
      </c>
      <c r="B823" t="s">
        <v>113</v>
      </c>
      <c r="C823" t="s">
        <v>96</v>
      </c>
      <c r="D823" t="s">
        <v>135</v>
      </c>
      <c r="E823" s="4"/>
      <c r="F823" s="4">
        <v>128.29508326954101</v>
      </c>
      <c r="G823" s="4">
        <v>129.370135688011</v>
      </c>
      <c r="H823" s="4">
        <v>138.43175470707601</v>
      </c>
      <c r="I823" s="4">
        <v>148.98362560430999</v>
      </c>
      <c r="J823" s="4">
        <v>164.947741918692</v>
      </c>
      <c r="K823" s="4">
        <v>182.80082557474799</v>
      </c>
      <c r="L823" s="4">
        <v>202.202277762222</v>
      </c>
      <c r="M823" s="4">
        <v>221.57660884484599</v>
      </c>
      <c r="N823" s="4">
        <v>242.186182975625</v>
      </c>
      <c r="O823" s="4">
        <v>265.19262877526302</v>
      </c>
      <c r="P823" s="4">
        <v>289.45685984007201</v>
      </c>
      <c r="Q823" s="4">
        <v>314.24202745128099</v>
      </c>
      <c r="R823" s="4">
        <v>338.66933736732898</v>
      </c>
      <c r="S823" s="4">
        <v>362.60564961895602</v>
      </c>
      <c r="T823" s="4">
        <v>386.47574410809301</v>
      </c>
      <c r="U823" s="4">
        <v>410.93757179395101</v>
      </c>
      <c r="V823" s="4">
        <v>436.16019930416297</v>
      </c>
      <c r="W823" s="4">
        <v>461.33703793605798</v>
      </c>
      <c r="X823" s="4"/>
      <c r="Y823" s="4"/>
      <c r="Z823" s="4"/>
      <c r="AA823" s="4"/>
      <c r="AB823" s="4"/>
      <c r="AC823" s="4"/>
      <c r="AD823" s="4"/>
      <c r="AE823" s="4"/>
    </row>
    <row r="824" spans="1:31" x14ac:dyDescent="0.35">
      <c r="A824" t="s">
        <v>168</v>
      </c>
      <c r="B824" t="s">
        <v>113</v>
      </c>
      <c r="C824" t="s">
        <v>96</v>
      </c>
      <c r="D824" t="s">
        <v>132</v>
      </c>
      <c r="E824" s="4"/>
      <c r="F824" s="4">
        <v>1307.39921054309</v>
      </c>
      <c r="G824" s="4">
        <v>1318.3546006280501</v>
      </c>
      <c r="H824" s="4">
        <v>1410.6976059081301</v>
      </c>
      <c r="I824" s="4">
        <v>1518.2271177898399</v>
      </c>
      <c r="J824" s="4">
        <v>1680.9104610212401</v>
      </c>
      <c r="K824" s="4">
        <v>1862.8434461587101</v>
      </c>
      <c r="L824" s="4">
        <v>2060.55517935118</v>
      </c>
      <c r="M824" s="4">
        <v>2257.9905331987302</v>
      </c>
      <c r="N824" s="4">
        <v>2468.0137099373101</v>
      </c>
      <c r="O824" s="4">
        <v>2702.4623599503102</v>
      </c>
      <c r="P824" s="4">
        <v>2949.7285507513898</v>
      </c>
      <c r="Q824" s="4">
        <v>3202.3033785800799</v>
      </c>
      <c r="R824" s="4">
        <v>3451.23143479278</v>
      </c>
      <c r="S824" s="4">
        <v>3695.1559480599199</v>
      </c>
      <c r="T824" s="4">
        <v>3938.4056650044199</v>
      </c>
      <c r="U824" s="4">
        <v>4187.6854767470104</v>
      </c>
      <c r="V824" s="4">
        <v>4444.7182675157201</v>
      </c>
      <c r="W824" s="4">
        <v>4701.2844438060101</v>
      </c>
      <c r="X824" s="4"/>
      <c r="Y824" s="4"/>
      <c r="Z824" s="4"/>
      <c r="AA824" s="4"/>
      <c r="AB824" s="4"/>
      <c r="AC824" s="4"/>
      <c r="AD824" s="4"/>
      <c r="AE824" s="4"/>
    </row>
    <row r="825" spans="1:31" x14ac:dyDescent="0.35">
      <c r="A825" t="s">
        <v>168</v>
      </c>
      <c r="B825" t="s">
        <v>113</v>
      </c>
      <c r="C825" t="s">
        <v>96</v>
      </c>
      <c r="D825" t="s">
        <v>133</v>
      </c>
      <c r="E825" s="4"/>
      <c r="F825" s="4">
        <v>170.65817901705901</v>
      </c>
      <c r="G825" s="4">
        <v>172.08821424061099</v>
      </c>
      <c r="H825" s="4">
        <v>194.675260134312</v>
      </c>
      <c r="I825" s="4">
        <v>220.850424068319</v>
      </c>
      <c r="J825" s="4">
        <v>257.06619737525398</v>
      </c>
      <c r="K825" s="4">
        <v>298.79902233823799</v>
      </c>
      <c r="L825" s="4">
        <v>345.89744813121501</v>
      </c>
      <c r="M825" s="4">
        <v>395.89992962397702</v>
      </c>
      <c r="N825" s="4">
        <v>451.15184652507702</v>
      </c>
      <c r="O825" s="4">
        <v>514.18747363061595</v>
      </c>
      <c r="P825" s="4">
        <v>583.25867373041103</v>
      </c>
      <c r="Q825" s="4">
        <v>657.111736670205</v>
      </c>
      <c r="R825" s="4">
        <v>733.96106191043805</v>
      </c>
      <c r="S825" s="4">
        <v>813.42629090854905</v>
      </c>
      <c r="T825" s="4">
        <v>896.38056569831497</v>
      </c>
      <c r="U825" s="4">
        <v>984.38486651191999</v>
      </c>
      <c r="V825" s="4">
        <v>1077.99212510844</v>
      </c>
      <c r="W825" s="4">
        <v>1175.3211109515</v>
      </c>
      <c r="X825" s="4"/>
      <c r="Y825" s="4"/>
      <c r="Z825" s="4"/>
      <c r="AA825" s="4"/>
      <c r="AB825" s="4"/>
      <c r="AC825" s="4"/>
      <c r="AD825" s="4"/>
      <c r="AE825" s="4"/>
    </row>
    <row r="826" spans="1:31" x14ac:dyDescent="0.35">
      <c r="A826" t="s">
        <v>168</v>
      </c>
      <c r="B826" t="s">
        <v>113</v>
      </c>
      <c r="C826" t="s">
        <v>96</v>
      </c>
      <c r="D826" t="s">
        <v>134</v>
      </c>
      <c r="E826" s="4"/>
      <c r="F826" s="4">
        <v>2206.75370618737</v>
      </c>
      <c r="G826" s="4">
        <v>2225.2452636839398</v>
      </c>
      <c r="H826" s="4">
        <v>2381.1106393847899</v>
      </c>
      <c r="I826" s="4">
        <v>2562.6092566058501</v>
      </c>
      <c r="J826" s="4">
        <v>2837.20179706006</v>
      </c>
      <c r="K826" s="4">
        <v>3144.28572826655</v>
      </c>
      <c r="L826" s="4">
        <v>3478.0025428866002</v>
      </c>
      <c r="M826" s="4">
        <v>3811.25285795642</v>
      </c>
      <c r="N826" s="4">
        <v>4165.7501070870603</v>
      </c>
      <c r="O826" s="4">
        <v>4561.4750112744296</v>
      </c>
      <c r="P826" s="4">
        <v>4978.8345894085396</v>
      </c>
      <c r="Q826" s="4">
        <v>5405.1545939686403</v>
      </c>
      <c r="R826" s="4">
        <v>5825.3192278398901</v>
      </c>
      <c r="S826" s="4">
        <v>6237.03840232112</v>
      </c>
      <c r="T826" s="4">
        <v>6647.6185908874904</v>
      </c>
      <c r="U826" s="4">
        <v>7068.3769514590404</v>
      </c>
      <c r="V826" s="4">
        <v>7502.2215331801199</v>
      </c>
      <c r="W826" s="4">
        <v>7935.27851825793</v>
      </c>
      <c r="X826" s="4"/>
      <c r="Y826" s="4"/>
      <c r="Z826" s="4"/>
      <c r="AA826" s="4"/>
      <c r="AB826" s="4"/>
      <c r="AC826" s="4"/>
      <c r="AD826" s="4"/>
      <c r="AE826" s="4"/>
    </row>
    <row r="827" spans="1:31" x14ac:dyDescent="0.35">
      <c r="A827" t="s">
        <v>168</v>
      </c>
      <c r="B827" t="s">
        <v>113</v>
      </c>
      <c r="C827" t="s">
        <v>164</v>
      </c>
      <c r="D827" t="s">
        <v>135</v>
      </c>
      <c r="E827" s="4"/>
      <c r="F827" s="4">
        <v>35.447540706697403</v>
      </c>
      <c r="G827" s="4">
        <v>35.544133095790102</v>
      </c>
      <c r="H827" s="4">
        <v>43.139342825986503</v>
      </c>
      <c r="I827" s="4">
        <v>53.547905857631001</v>
      </c>
      <c r="J827" s="4">
        <v>63.662115357656802</v>
      </c>
      <c r="K827" s="4">
        <v>72.841502471983503</v>
      </c>
      <c r="L827" s="4">
        <v>80.587110195316399</v>
      </c>
      <c r="M827" s="4">
        <v>86.695667975632105</v>
      </c>
      <c r="N827" s="4">
        <v>91.616370409860906</v>
      </c>
      <c r="O827" s="4">
        <v>95.484509045743195</v>
      </c>
      <c r="P827" s="4">
        <v>98.568667596280406</v>
      </c>
      <c r="Q827" s="4">
        <v>100.819750113935</v>
      </c>
      <c r="R827" s="4">
        <v>102.138676089195</v>
      </c>
      <c r="S827" s="4">
        <v>102.79314062062799</v>
      </c>
      <c r="T827" s="4">
        <v>102.93376385497901</v>
      </c>
      <c r="U827" s="4">
        <v>102.671400443023</v>
      </c>
      <c r="V827" s="4">
        <v>101.972949497054</v>
      </c>
      <c r="W827" s="4">
        <v>100.78953722314201</v>
      </c>
      <c r="X827" s="4"/>
      <c r="Y827" s="4"/>
      <c r="Z827" s="4"/>
      <c r="AA827" s="4"/>
      <c r="AB827" s="4"/>
      <c r="AC827" s="4"/>
      <c r="AD827" s="4"/>
      <c r="AE827" s="4"/>
    </row>
    <row r="828" spans="1:31" x14ac:dyDescent="0.35">
      <c r="A828" t="s">
        <v>168</v>
      </c>
      <c r="B828" t="s">
        <v>113</v>
      </c>
      <c r="C828" t="s">
        <v>164</v>
      </c>
      <c r="D828" t="s">
        <v>132</v>
      </c>
      <c r="E828" s="4"/>
      <c r="F828" s="4">
        <v>789.45252709845602</v>
      </c>
      <c r="G828" s="4">
        <v>791.60373714427101</v>
      </c>
      <c r="H828" s="4">
        <v>960.75672761431099</v>
      </c>
      <c r="I828" s="4">
        <v>1192.5659370820599</v>
      </c>
      <c r="J828" s="4">
        <v>1417.8195961572001</v>
      </c>
      <c r="K828" s="4">
        <v>1622.25381670246</v>
      </c>
      <c r="L828" s="4">
        <v>1794.75632235423</v>
      </c>
      <c r="M828" s="4">
        <v>1930.80007265271</v>
      </c>
      <c r="N828" s="4">
        <v>2040.3890848762801</v>
      </c>
      <c r="O828" s="4">
        <v>2126.5364384129198</v>
      </c>
      <c r="P828" s="4">
        <v>2195.2237637718199</v>
      </c>
      <c r="Q828" s="4">
        <v>2245.3576446233501</v>
      </c>
      <c r="R828" s="4">
        <v>2274.7314579674298</v>
      </c>
      <c r="S828" s="4">
        <v>2289.3070439724202</v>
      </c>
      <c r="T828" s="4">
        <v>2292.43886540527</v>
      </c>
      <c r="U828" s="4">
        <v>2286.5957672817499</v>
      </c>
      <c r="V828" s="4">
        <v>2271.0405594067602</v>
      </c>
      <c r="W828" s="4">
        <v>2244.68477303589</v>
      </c>
      <c r="X828" s="4"/>
      <c r="Y828" s="4"/>
      <c r="Z828" s="4"/>
      <c r="AA828" s="4"/>
      <c r="AB828" s="4"/>
      <c r="AC828" s="4"/>
      <c r="AD828" s="4"/>
      <c r="AE828" s="4"/>
    </row>
    <row r="829" spans="1:31" x14ac:dyDescent="0.35">
      <c r="A829" t="s">
        <v>168</v>
      </c>
      <c r="B829" t="s">
        <v>113</v>
      </c>
      <c r="C829" t="s">
        <v>164</v>
      </c>
      <c r="D829" t="s">
        <v>133</v>
      </c>
      <c r="E829" s="4"/>
      <c r="F829" s="4">
        <v>106.784860657713</v>
      </c>
      <c r="G829" s="4">
        <v>107.07584289806699</v>
      </c>
      <c r="H829" s="4">
        <v>136.84578842349299</v>
      </c>
      <c r="I829" s="4">
        <v>178.41548754153499</v>
      </c>
      <c r="J829" s="4">
        <v>222.28201943478999</v>
      </c>
      <c r="K829" s="4">
        <v>265.96581436904501</v>
      </c>
      <c r="L829" s="4">
        <v>307.11746046870098</v>
      </c>
      <c r="M829" s="4">
        <v>344.24288612379797</v>
      </c>
      <c r="N829" s="4">
        <v>378.41311476807903</v>
      </c>
      <c r="O829" s="4">
        <v>409.639444030064</v>
      </c>
      <c r="P829" s="4">
        <v>438.61272437171999</v>
      </c>
      <c r="Q829" s="4">
        <v>464.731030739696</v>
      </c>
      <c r="R829" s="4">
        <v>487.122686850778</v>
      </c>
      <c r="S829" s="4">
        <v>506.66053440539099</v>
      </c>
      <c r="T829" s="4">
        <v>523.79267179938495</v>
      </c>
      <c r="U829" s="4">
        <v>538.85471350489195</v>
      </c>
      <c r="V829" s="4">
        <v>551.47457165360402</v>
      </c>
      <c r="W829" s="4">
        <v>561.17119325897204</v>
      </c>
      <c r="X829" s="4"/>
      <c r="Y829" s="4"/>
      <c r="Z829" s="4"/>
      <c r="AA829" s="4"/>
      <c r="AB829" s="4"/>
      <c r="AC829" s="4"/>
      <c r="AD829" s="4"/>
      <c r="AE829" s="4"/>
    </row>
    <row r="830" spans="1:31" x14ac:dyDescent="0.35">
      <c r="A830" t="s">
        <v>168</v>
      </c>
      <c r="B830" t="s">
        <v>113</v>
      </c>
      <c r="C830" t="s">
        <v>164</v>
      </c>
      <c r="D830" t="s">
        <v>134</v>
      </c>
      <c r="E830" s="4"/>
      <c r="F830" s="4">
        <v>770.73193219484699</v>
      </c>
      <c r="G830" s="4">
        <v>772.83212975993899</v>
      </c>
      <c r="H830" s="4">
        <v>937.97392955970201</v>
      </c>
      <c r="I830" s="4">
        <v>1164.28615706031</v>
      </c>
      <c r="J830" s="4">
        <v>1384.19828848514</v>
      </c>
      <c r="K830" s="4">
        <v>1583.7846808255499</v>
      </c>
      <c r="L830" s="4">
        <v>1752.1965674504499</v>
      </c>
      <c r="M830" s="4">
        <v>1885.01425937165</v>
      </c>
      <c r="N830" s="4">
        <v>1992.00454471386</v>
      </c>
      <c r="O830" s="4">
        <v>2076.1090525413401</v>
      </c>
      <c r="P830" s="4">
        <v>2143.1675686318899</v>
      </c>
      <c r="Q830" s="4">
        <v>2192.1126052627101</v>
      </c>
      <c r="R830" s="4">
        <v>2220.7898659433699</v>
      </c>
      <c r="S830" s="4">
        <v>2235.0198154069499</v>
      </c>
      <c r="T830" s="4">
        <v>2238.0773707397502</v>
      </c>
      <c r="U830" s="4">
        <v>2232.3728322752299</v>
      </c>
      <c r="V830" s="4">
        <v>2217.1864910961799</v>
      </c>
      <c r="W830" s="4">
        <v>2191.4556897409698</v>
      </c>
      <c r="X830" s="4"/>
      <c r="Y830" s="4"/>
      <c r="Z830" s="4"/>
      <c r="AA830" s="4"/>
      <c r="AB830" s="4"/>
      <c r="AC830" s="4"/>
      <c r="AD830" s="4"/>
      <c r="AE830" s="4"/>
    </row>
    <row r="831" spans="1:31" x14ac:dyDescent="0.35">
      <c r="A831" t="s">
        <v>168</v>
      </c>
      <c r="B831" t="s">
        <v>113</v>
      </c>
      <c r="C831" t="s">
        <v>165</v>
      </c>
      <c r="D831" t="s">
        <v>135</v>
      </c>
      <c r="E831" s="4"/>
      <c r="F831" s="4">
        <v>18.1691875037172</v>
      </c>
      <c r="G831" s="4">
        <v>18.0765349314294</v>
      </c>
      <c r="H831" s="4">
        <v>19.865848951383299</v>
      </c>
      <c r="I831" s="4">
        <v>21.546865536081299</v>
      </c>
      <c r="J831" s="4">
        <v>24.7791763095356</v>
      </c>
      <c r="K831" s="4">
        <v>29.415225100091199</v>
      </c>
      <c r="L831" s="4">
        <v>35.353628114309799</v>
      </c>
      <c r="M831" s="4">
        <v>42.299028710583997</v>
      </c>
      <c r="N831" s="4">
        <v>50.012258855718201</v>
      </c>
      <c r="O831" s="4">
        <v>58.471331702942699</v>
      </c>
      <c r="P831" s="4">
        <v>67.555075296726201</v>
      </c>
      <c r="Q831" s="4">
        <v>76.968865890353797</v>
      </c>
      <c r="R831" s="4">
        <v>86.4249200894388</v>
      </c>
      <c r="S831" s="4">
        <v>95.725600571350697</v>
      </c>
      <c r="T831" s="4">
        <v>104.749491082261</v>
      </c>
      <c r="U831" s="4">
        <v>113.36955650749999</v>
      </c>
      <c r="V831" s="4">
        <v>121.460227522182</v>
      </c>
      <c r="W831" s="4">
        <v>128.861977338077</v>
      </c>
      <c r="X831" s="4"/>
      <c r="Y831" s="4"/>
      <c r="Z831" s="4"/>
      <c r="AA831" s="4"/>
      <c r="AB831" s="4"/>
      <c r="AC831" s="4"/>
      <c r="AD831" s="4"/>
      <c r="AE831" s="4"/>
    </row>
    <row r="832" spans="1:31" x14ac:dyDescent="0.35">
      <c r="A832" t="s">
        <v>168</v>
      </c>
      <c r="B832" t="s">
        <v>113</v>
      </c>
      <c r="C832" t="s">
        <v>165</v>
      </c>
      <c r="D832" t="s">
        <v>132</v>
      </c>
      <c r="E832" s="4"/>
      <c r="F832" s="4">
        <v>216.296209608764</v>
      </c>
      <c r="G832" s="4">
        <v>215.19322136604501</v>
      </c>
      <c r="H832" s="4">
        <v>236.960456359343</v>
      </c>
      <c r="I832" s="4">
        <v>257.51736221757199</v>
      </c>
      <c r="J832" s="4">
        <v>296.72987250946102</v>
      </c>
      <c r="K832" s="4">
        <v>352.93676665298602</v>
      </c>
      <c r="L832" s="4">
        <v>425.018052011826</v>
      </c>
      <c r="M832" s="4">
        <v>509.50774229025501</v>
      </c>
      <c r="N832" s="4">
        <v>603.59025568488096</v>
      </c>
      <c r="O832" s="4">
        <v>707.05378142351799</v>
      </c>
      <c r="P832" s="4">
        <v>818.48273926540196</v>
      </c>
      <c r="Q832" s="4">
        <v>934.34459840148998</v>
      </c>
      <c r="R832" s="4">
        <v>1051.1623669598901</v>
      </c>
      <c r="S832" s="4">
        <v>1166.53057420953</v>
      </c>
      <c r="T832" s="4">
        <v>1278.95582928353</v>
      </c>
      <c r="U832" s="4">
        <v>1386.8646068702001</v>
      </c>
      <c r="V832" s="4">
        <v>1488.6894215899199</v>
      </c>
      <c r="W832" s="4">
        <v>1582.434</v>
      </c>
      <c r="X832" s="4"/>
      <c r="Y832" s="4"/>
      <c r="Z832" s="4"/>
      <c r="AA832" s="4"/>
      <c r="AB832" s="4"/>
      <c r="AC832" s="4"/>
      <c r="AD832" s="4"/>
      <c r="AE832" s="4"/>
    </row>
    <row r="833" spans="1:31" x14ac:dyDescent="0.35">
      <c r="A833" t="s">
        <v>168</v>
      </c>
      <c r="B833" t="s">
        <v>113</v>
      </c>
      <c r="C833" t="s">
        <v>165</v>
      </c>
      <c r="D833" t="s">
        <v>133</v>
      </c>
      <c r="E833" s="4"/>
      <c r="F833" s="4">
        <v>27.1111627293749</v>
      </c>
      <c r="G833" s="4">
        <v>26.972911144702898</v>
      </c>
      <c r="H833" s="4">
        <v>31.5474536989339</v>
      </c>
      <c r="I833" s="4">
        <v>36.290611172551401</v>
      </c>
      <c r="J833" s="4">
        <v>44.128476201070796</v>
      </c>
      <c r="K833" s="4">
        <v>55.237097823884497</v>
      </c>
      <c r="L833" s="4">
        <v>69.829677031818093</v>
      </c>
      <c r="M833" s="4">
        <v>87.680790793643695</v>
      </c>
      <c r="N833" s="4">
        <v>108.573995956974</v>
      </c>
      <c r="O833" s="4">
        <v>132.69375699714001</v>
      </c>
      <c r="P833" s="4">
        <v>159.98264571685399</v>
      </c>
      <c r="Q833" s="4">
        <v>189.90884065331699</v>
      </c>
      <c r="R833" s="4">
        <v>221.84215264714501</v>
      </c>
      <c r="S833" s="4">
        <v>255.27852154849799</v>
      </c>
      <c r="T833" s="4">
        <v>289.84562407915098</v>
      </c>
      <c r="U833" s="4">
        <v>325.10581151913999</v>
      </c>
      <c r="V833" s="4">
        <v>360.57386024122502</v>
      </c>
      <c r="W833" s="4">
        <v>395.60849999999999</v>
      </c>
      <c r="X833" s="4"/>
      <c r="Y833" s="4"/>
      <c r="Z833" s="4"/>
      <c r="AA833" s="4"/>
      <c r="AB833" s="4"/>
      <c r="AC833" s="4"/>
      <c r="AD833" s="4"/>
      <c r="AE833" s="4"/>
    </row>
    <row r="834" spans="1:31" x14ac:dyDescent="0.35">
      <c r="A834" t="s">
        <v>168</v>
      </c>
      <c r="B834" t="s">
        <v>113</v>
      </c>
      <c r="C834" t="s">
        <v>165</v>
      </c>
      <c r="D834" t="s">
        <v>134</v>
      </c>
      <c r="E834" s="4"/>
      <c r="F834" s="4">
        <v>509.26420288751899</v>
      </c>
      <c r="G834" s="4">
        <v>506.66724370252598</v>
      </c>
      <c r="H834" s="4">
        <v>556.35369468927399</v>
      </c>
      <c r="I834" s="4">
        <v>602.92577224634704</v>
      </c>
      <c r="J834" s="4">
        <v>692.79095118100304</v>
      </c>
      <c r="K834" s="4">
        <v>821.71800824692298</v>
      </c>
      <c r="L834" s="4">
        <v>986.77831987386401</v>
      </c>
      <c r="M834" s="4">
        <v>1179.6432289991601</v>
      </c>
      <c r="N834" s="4">
        <v>1393.5774854593999</v>
      </c>
      <c r="O834" s="4">
        <v>1627.9148868735399</v>
      </c>
      <c r="P834" s="4">
        <v>1879.2321854378699</v>
      </c>
      <c r="Q834" s="4">
        <v>2139.2965357081598</v>
      </c>
      <c r="R834" s="4">
        <v>2400.0927129506699</v>
      </c>
      <c r="S834" s="4">
        <v>2656.1338252191199</v>
      </c>
      <c r="T834" s="4">
        <v>2904.0646796342098</v>
      </c>
      <c r="U834" s="4">
        <v>3140.3858366222998</v>
      </c>
      <c r="V834" s="4">
        <v>3361.6503508879</v>
      </c>
      <c r="W834" s="4">
        <v>3563.4840226619199</v>
      </c>
      <c r="X834" s="4"/>
      <c r="Y834" s="4"/>
      <c r="Z834" s="4"/>
      <c r="AA834" s="4"/>
      <c r="AB834" s="4"/>
      <c r="AC834" s="4"/>
      <c r="AD834" s="4"/>
      <c r="AE834" s="4"/>
    </row>
    <row r="835" spans="1:31" x14ac:dyDescent="0.35">
      <c r="A835" t="s">
        <v>168</v>
      </c>
      <c r="B835" t="s">
        <v>113</v>
      </c>
      <c r="C835" t="s">
        <v>166</v>
      </c>
      <c r="D835" t="s">
        <v>135</v>
      </c>
      <c r="E835" s="4"/>
      <c r="F835" s="4">
        <v>19.062180957011599</v>
      </c>
      <c r="G835" s="4">
        <v>18.931574445878901</v>
      </c>
      <c r="H835" s="4">
        <v>21.979177662463901</v>
      </c>
      <c r="I835" s="4">
        <v>23.974016246395301</v>
      </c>
      <c r="J835" s="4">
        <v>26.540921823653701</v>
      </c>
      <c r="K835" s="4">
        <v>29.938361381698101</v>
      </c>
      <c r="L835" s="4">
        <v>34.042975676513997</v>
      </c>
      <c r="M835" s="4">
        <v>38.352410196331498</v>
      </c>
      <c r="N835" s="4">
        <v>42.6934807356985</v>
      </c>
      <c r="O835" s="4">
        <v>47.114809096472399</v>
      </c>
      <c r="P835" s="4">
        <v>51.561049937965201</v>
      </c>
      <c r="Q835" s="4">
        <v>55.842316368788097</v>
      </c>
      <c r="R835" s="4">
        <v>59.854499698209402</v>
      </c>
      <c r="S835" s="4">
        <v>63.518403716216199</v>
      </c>
      <c r="T835" s="4">
        <v>66.734166177654004</v>
      </c>
      <c r="U835" s="4">
        <v>69.397961488163105</v>
      </c>
      <c r="V835" s="4">
        <v>71.328254099322606</v>
      </c>
      <c r="W835" s="4">
        <v>72.505935006035799</v>
      </c>
      <c r="X835" s="4"/>
      <c r="Y835" s="4"/>
      <c r="Z835" s="4"/>
      <c r="AA835" s="4"/>
      <c r="AB835" s="4"/>
      <c r="AC835" s="4"/>
      <c r="AD835" s="4"/>
      <c r="AE835" s="4"/>
    </row>
    <row r="836" spans="1:31" x14ac:dyDescent="0.35">
      <c r="A836" t="s">
        <v>168</v>
      </c>
      <c r="B836" t="s">
        <v>113</v>
      </c>
      <c r="C836" t="s">
        <v>166</v>
      </c>
      <c r="D836" t="s">
        <v>132</v>
      </c>
      <c r="E836" s="4"/>
      <c r="F836" s="4">
        <v>545.25680361596403</v>
      </c>
      <c r="G836" s="4">
        <v>541.52092003830501</v>
      </c>
      <c r="H836" s="4">
        <v>647.63035396945895</v>
      </c>
      <c r="I836" s="4">
        <v>727.06356411028901</v>
      </c>
      <c r="J836" s="4">
        <v>827.77595700340396</v>
      </c>
      <c r="K836" s="4">
        <v>959.52998402901301</v>
      </c>
      <c r="L836" s="4">
        <v>1120.41224093919</v>
      </c>
      <c r="M836" s="4">
        <v>1295.28432898346</v>
      </c>
      <c r="N836" s="4">
        <v>1478.6774274910999</v>
      </c>
      <c r="O836" s="4">
        <v>1672.3991931918599</v>
      </c>
      <c r="P836" s="4">
        <v>1874.64482340625</v>
      </c>
      <c r="Q836" s="4">
        <v>2078.4112508558101</v>
      </c>
      <c r="R836" s="4">
        <v>2279.3075478062001</v>
      </c>
      <c r="S836" s="4">
        <v>2473.5541706081099</v>
      </c>
      <c r="T836" s="4">
        <v>2656.2760724177901</v>
      </c>
      <c r="U836" s="4">
        <v>2822.0929031493702</v>
      </c>
      <c r="V836" s="4">
        <v>2962.0394709843399</v>
      </c>
      <c r="W836" s="4">
        <v>3073.41</v>
      </c>
      <c r="X836" s="4"/>
      <c r="Y836" s="4"/>
      <c r="Z836" s="4"/>
      <c r="AA836" s="4"/>
      <c r="AB836" s="4"/>
      <c r="AC836" s="4"/>
      <c r="AD836" s="4"/>
      <c r="AE836" s="4"/>
    </row>
    <row r="837" spans="1:31" x14ac:dyDescent="0.35">
      <c r="A837" t="s">
        <v>168</v>
      </c>
      <c r="B837" t="s">
        <v>113</v>
      </c>
      <c r="C837" t="s">
        <v>166</v>
      </c>
      <c r="D837" t="s">
        <v>133</v>
      </c>
      <c r="E837" s="4"/>
      <c r="F837" s="4">
        <v>53.405529976911303</v>
      </c>
      <c r="G837" s="4">
        <v>53.039616445757197</v>
      </c>
      <c r="H837" s="4">
        <v>69.587261956157505</v>
      </c>
      <c r="I837" s="4">
        <v>85.031858168895994</v>
      </c>
      <c r="J837" s="4">
        <v>104.67710193849</v>
      </c>
      <c r="K837" s="4">
        <v>130.456962254686</v>
      </c>
      <c r="L837" s="4">
        <v>162.97811322847701</v>
      </c>
      <c r="M837" s="4">
        <v>200.725068729258</v>
      </c>
      <c r="N837" s="4">
        <v>243.19722772287901</v>
      </c>
      <c r="O837" s="4">
        <v>290.95200899250898</v>
      </c>
      <c r="P837" s="4">
        <v>343.95274644221502</v>
      </c>
      <c r="Q837" s="4">
        <v>401.09100783670101</v>
      </c>
      <c r="R837" s="4">
        <v>461.52106311229602</v>
      </c>
      <c r="S837" s="4">
        <v>524.35987240378995</v>
      </c>
      <c r="T837" s="4">
        <v>588.33807903623699</v>
      </c>
      <c r="U837" s="4">
        <v>651.884286694514</v>
      </c>
      <c r="V837" s="4">
        <v>712.36043039103095</v>
      </c>
      <c r="W837" s="4">
        <v>768.35249999999996</v>
      </c>
      <c r="X837" s="4"/>
      <c r="Y837" s="4"/>
      <c r="Z837" s="4"/>
      <c r="AA837" s="4"/>
      <c r="AB837" s="4"/>
      <c r="AC837" s="4"/>
      <c r="AD837" s="4"/>
      <c r="AE837" s="4"/>
    </row>
    <row r="838" spans="1:31" x14ac:dyDescent="0.35">
      <c r="A838" t="s">
        <v>168</v>
      </c>
      <c r="B838" t="s">
        <v>113</v>
      </c>
      <c r="C838" t="s">
        <v>166</v>
      </c>
      <c r="D838" t="s">
        <v>134</v>
      </c>
      <c r="E838" s="4"/>
      <c r="F838" s="4">
        <v>2129.0650154270202</v>
      </c>
      <c r="G838" s="4">
        <v>2114.4775055158202</v>
      </c>
      <c r="H838" s="4">
        <v>2435.9304683680798</v>
      </c>
      <c r="I838" s="4">
        <v>2636.3624196433202</v>
      </c>
      <c r="J838" s="4">
        <v>2895.7731211729401</v>
      </c>
      <c r="K838" s="4">
        <v>3240.6616545892898</v>
      </c>
      <c r="L838" s="4">
        <v>3655.6347833842901</v>
      </c>
      <c r="M838" s="4">
        <v>4085.3532608202099</v>
      </c>
      <c r="N838" s="4">
        <v>4510.9890917732</v>
      </c>
      <c r="O838" s="4">
        <v>4937.55599771167</v>
      </c>
      <c r="P838" s="4">
        <v>5359.0941266557802</v>
      </c>
      <c r="Q838" s="4">
        <v>5755.9664327753999</v>
      </c>
      <c r="R838" s="4">
        <v>6117.9579524955898</v>
      </c>
      <c r="S838" s="4">
        <v>6437.7374256756802</v>
      </c>
      <c r="T838" s="4">
        <v>6706.1697614045597</v>
      </c>
      <c r="U838" s="4">
        <v>6914.0691353624698</v>
      </c>
      <c r="V838" s="4">
        <v>7044.9322749163402</v>
      </c>
      <c r="W838" s="4">
        <v>7098.7840649939699</v>
      </c>
      <c r="X838" s="4"/>
      <c r="Y838" s="4"/>
      <c r="Z838" s="4"/>
      <c r="AA838" s="4"/>
      <c r="AB838" s="4"/>
      <c r="AC838" s="4"/>
      <c r="AD838" s="4"/>
      <c r="AE838" s="4"/>
    </row>
    <row r="839" spans="1:31" x14ac:dyDescent="0.35">
      <c r="A839" t="s">
        <v>168</v>
      </c>
      <c r="B839" t="s">
        <v>113</v>
      </c>
      <c r="C839" t="s">
        <v>1</v>
      </c>
      <c r="D839" t="s">
        <v>135</v>
      </c>
      <c r="E839" s="4"/>
      <c r="F839" s="4">
        <v>184.35680504072701</v>
      </c>
      <c r="G839" s="4">
        <v>187.00845071300299</v>
      </c>
      <c r="H839" s="4">
        <v>213.27892741099899</v>
      </c>
      <c r="I839" s="4">
        <v>234.522484143611</v>
      </c>
      <c r="J839" s="4">
        <v>257.07761776498103</v>
      </c>
      <c r="K839" s="4">
        <v>280.74108609249203</v>
      </c>
      <c r="L839" s="4">
        <v>304.27159224445899</v>
      </c>
      <c r="M839" s="4">
        <v>326.05174632837299</v>
      </c>
      <c r="N839" s="4">
        <v>346.63239164291599</v>
      </c>
      <c r="O839" s="4">
        <v>366.85403908349099</v>
      </c>
      <c r="P839" s="4">
        <v>387.167810317121</v>
      </c>
      <c r="Q839" s="4">
        <v>407.10928745922803</v>
      </c>
      <c r="R839" s="4">
        <v>426.52081535881001</v>
      </c>
      <c r="S839" s="4">
        <v>445.24568859469099</v>
      </c>
      <c r="T839" s="4">
        <v>462.99613902980002</v>
      </c>
      <c r="U839" s="4">
        <v>479.38942554453598</v>
      </c>
      <c r="V839" s="4">
        <v>493.88135294899502</v>
      </c>
      <c r="W839" s="4">
        <v>505.22777517201501</v>
      </c>
      <c r="X839" s="4"/>
      <c r="Y839" s="4"/>
      <c r="Z839" s="4"/>
      <c r="AA839" s="4"/>
      <c r="AB839" s="4"/>
      <c r="AC839" s="4"/>
      <c r="AD839" s="4"/>
      <c r="AE839" s="4"/>
    </row>
    <row r="840" spans="1:31" x14ac:dyDescent="0.35">
      <c r="A840" t="s">
        <v>168</v>
      </c>
      <c r="B840" t="s">
        <v>113</v>
      </c>
      <c r="C840" t="s">
        <v>1</v>
      </c>
      <c r="D840" t="s">
        <v>132</v>
      </c>
      <c r="E840" s="4"/>
      <c r="F840" s="4">
        <v>3789.7709458658701</v>
      </c>
      <c r="G840" s="4">
        <v>3844.2800795281701</v>
      </c>
      <c r="H840" s="4">
        <v>4531.3601943976901</v>
      </c>
      <c r="I840" s="4">
        <v>5144.3961036102</v>
      </c>
      <c r="J840" s="4">
        <v>5816.3993058277802</v>
      </c>
      <c r="K840" s="4">
        <v>6545.3441098790599</v>
      </c>
      <c r="L840" s="4">
        <v>7303.7268863851295</v>
      </c>
      <c r="M840" s="4">
        <v>8051.3337297646103</v>
      </c>
      <c r="N840" s="4">
        <v>8798.5262812634101</v>
      </c>
      <c r="O840" s="4">
        <v>9564.7376070924493</v>
      </c>
      <c r="P840" s="4">
        <v>10361.297989912</v>
      </c>
      <c r="Q840" s="4">
        <v>11175.649133786001</v>
      </c>
      <c r="R840" s="4">
        <v>12002.5844806969</v>
      </c>
      <c r="S840" s="4">
        <v>12836.490071599599</v>
      </c>
      <c r="T840" s="4">
        <v>13667.4508686273</v>
      </c>
      <c r="U840" s="4">
        <v>14481.8891844519</v>
      </c>
      <c r="V840" s="4">
        <v>15260.183121742301</v>
      </c>
      <c r="W840" s="4">
        <v>15959.1</v>
      </c>
      <c r="X840" s="4"/>
      <c r="Y840" s="4"/>
      <c r="Z840" s="4"/>
      <c r="AA840" s="4"/>
      <c r="AB840" s="4"/>
      <c r="AC840" s="4"/>
      <c r="AD840" s="4"/>
      <c r="AE840" s="4"/>
    </row>
    <row r="841" spans="1:31" x14ac:dyDescent="0.35">
      <c r="A841" t="s">
        <v>168</v>
      </c>
      <c r="B841" t="s">
        <v>113</v>
      </c>
      <c r="C841" t="s">
        <v>1</v>
      </c>
      <c r="D841" t="s">
        <v>133</v>
      </c>
      <c r="E841" s="4"/>
      <c r="F841" s="4">
        <v>453.562739726328</v>
      </c>
      <c r="G841" s="4">
        <v>460.08643531562302</v>
      </c>
      <c r="H841" s="4">
        <v>579.22442693529399</v>
      </c>
      <c r="I841" s="4">
        <v>699.48704558062502</v>
      </c>
      <c r="J841" s="4">
        <v>838.23406824143899</v>
      </c>
      <c r="K841" s="4">
        <v>996.59791918583699</v>
      </c>
      <c r="L841" s="4">
        <v>1171.5582237317401</v>
      </c>
      <c r="M841" s="4">
        <v>1357.05622106581</v>
      </c>
      <c r="N841" s="4">
        <v>1554.6594575777799</v>
      </c>
      <c r="O841" s="4">
        <v>1767.94982563545</v>
      </c>
      <c r="P841" s="4">
        <v>1999.5786246726</v>
      </c>
      <c r="Q841" s="4">
        <v>2247.7615757318099</v>
      </c>
      <c r="R841" s="4">
        <v>2511.8437897633999</v>
      </c>
      <c r="S841" s="4">
        <v>2790.9121718608999</v>
      </c>
      <c r="T841" s="4">
        <v>3082.9005519529201</v>
      </c>
      <c r="U841" s="4">
        <v>3384.5637318034901</v>
      </c>
      <c r="V841" s="4">
        <v>3690.7523320636801</v>
      </c>
      <c r="W841" s="4">
        <v>3989.7750000000001</v>
      </c>
      <c r="X841" s="4"/>
      <c r="Y841" s="4"/>
      <c r="Z841" s="4"/>
      <c r="AA841" s="4"/>
      <c r="AB841" s="4"/>
      <c r="AC841" s="4"/>
      <c r="AD841" s="4"/>
      <c r="AE841" s="4"/>
    </row>
    <row r="842" spans="1:31" x14ac:dyDescent="0.35">
      <c r="A842" t="s">
        <v>168</v>
      </c>
      <c r="B842" t="s">
        <v>113</v>
      </c>
      <c r="C842" t="s">
        <v>1</v>
      </c>
      <c r="D842" t="s">
        <v>134</v>
      </c>
      <c r="E842" s="4"/>
      <c r="F842" s="4">
        <v>15437.3722490934</v>
      </c>
      <c r="G842" s="4">
        <v>15659.411469758799</v>
      </c>
      <c r="H842" s="4">
        <v>17712.160878191298</v>
      </c>
      <c r="I842" s="4">
        <v>19314.681412246198</v>
      </c>
      <c r="J842" s="4">
        <v>20995.0230764072</v>
      </c>
      <c r="K842" s="4">
        <v>22734.0148040284</v>
      </c>
      <c r="L842" s="4">
        <v>24429.7015213704</v>
      </c>
      <c r="M842" s="4">
        <v>25953.614523906999</v>
      </c>
      <c r="N842" s="4">
        <v>27352.841327093702</v>
      </c>
      <c r="O842" s="4">
        <v>28695.6083538241</v>
      </c>
      <c r="P842" s="4">
        <v>30017.6341997708</v>
      </c>
      <c r="Q842" s="4">
        <v>31283.041578754801</v>
      </c>
      <c r="R842" s="4">
        <v>32480.594703944302</v>
      </c>
      <c r="S842" s="4">
        <v>33599.564239805703</v>
      </c>
      <c r="T842" s="4">
        <v>34619.852992342901</v>
      </c>
      <c r="U842" s="4">
        <v>35515.121390003602</v>
      </c>
      <c r="V842" s="4">
        <v>36248.235525308701</v>
      </c>
      <c r="W842" s="4">
        <v>36732.672224827998</v>
      </c>
      <c r="X842" s="4"/>
      <c r="Y842" s="4"/>
      <c r="Z842" s="4"/>
      <c r="AA842" s="4"/>
      <c r="AB842" s="4"/>
      <c r="AC842" s="4"/>
      <c r="AD842" s="4"/>
      <c r="AE842" s="4"/>
    </row>
    <row r="843" spans="1:31" x14ac:dyDescent="0.35">
      <c r="A843" t="s">
        <v>168</v>
      </c>
      <c r="B843" t="s">
        <v>114</v>
      </c>
      <c r="C843" t="s">
        <v>146</v>
      </c>
      <c r="D843" t="s">
        <v>135</v>
      </c>
      <c r="E843" s="4"/>
      <c r="F843" s="4">
        <v>249.86907969327601</v>
      </c>
      <c r="G843" s="4">
        <v>256.02872055243898</v>
      </c>
      <c r="H843" s="4">
        <v>304.88796335160202</v>
      </c>
      <c r="I843" s="4">
        <v>371.70071487765603</v>
      </c>
      <c r="J843" s="4">
        <v>455.48888651116403</v>
      </c>
      <c r="K843" s="4">
        <v>552.81024297768397</v>
      </c>
      <c r="L843" s="4">
        <v>664.77090831335795</v>
      </c>
      <c r="M843" s="4">
        <v>792.64792254347401</v>
      </c>
      <c r="N843" s="4">
        <v>937.39351038099903</v>
      </c>
      <c r="O843" s="4">
        <v>1097.74128377169</v>
      </c>
      <c r="P843" s="4">
        <v>1269.89238241249</v>
      </c>
      <c r="Q843" s="4">
        <v>1445.0055594781199</v>
      </c>
      <c r="R843" s="4">
        <v>1622.4394505427299</v>
      </c>
      <c r="S843" s="4">
        <v>1799.7798125259701</v>
      </c>
      <c r="T843" s="4">
        <v>1975.6055385324401</v>
      </c>
      <c r="U843" s="4">
        <v>2149.9474060607099</v>
      </c>
      <c r="V843" s="4">
        <v>2321.4479876570599</v>
      </c>
      <c r="W843" s="4">
        <v>2486.6417650491398</v>
      </c>
      <c r="X843" s="4"/>
      <c r="Y843" s="4"/>
      <c r="Z843" s="4"/>
      <c r="AA843" s="4"/>
      <c r="AB843" s="4"/>
      <c r="AC843" s="4"/>
      <c r="AD843" s="4"/>
      <c r="AE843" s="4"/>
    </row>
    <row r="844" spans="1:31" x14ac:dyDescent="0.35">
      <c r="A844" t="s">
        <v>168</v>
      </c>
      <c r="B844" t="s">
        <v>114</v>
      </c>
      <c r="C844" t="s">
        <v>146</v>
      </c>
      <c r="D844" t="s">
        <v>132</v>
      </c>
      <c r="E844" s="4"/>
      <c r="F844" s="4">
        <v>853.86000728046804</v>
      </c>
      <c r="G844" s="4">
        <v>870.80920452658404</v>
      </c>
      <c r="H844" s="4">
        <v>1089.4872061549199</v>
      </c>
      <c r="I844" s="4">
        <v>1347.2545012058399</v>
      </c>
      <c r="J844" s="4">
        <v>1664.20320379485</v>
      </c>
      <c r="K844" s="4">
        <v>2054.9839000856</v>
      </c>
      <c r="L844" s="4">
        <v>2527.7233738250102</v>
      </c>
      <c r="M844" s="4">
        <v>3091.0145685439602</v>
      </c>
      <c r="N844" s="4">
        <v>3753.3792669723098</v>
      </c>
      <c r="O844" s="4">
        <v>4515.1310115500601</v>
      </c>
      <c r="P844" s="4">
        <v>5367.0012536874101</v>
      </c>
      <c r="Q844" s="4">
        <v>6278.5642615331799</v>
      </c>
      <c r="R844" s="4">
        <v>7252.49513645562</v>
      </c>
      <c r="S844" s="4">
        <v>8284.1174400028995</v>
      </c>
      <c r="T844" s="4">
        <v>9372.8074767260096</v>
      </c>
      <c r="U844" s="4">
        <v>10524.140972937301</v>
      </c>
      <c r="V844" s="4">
        <v>11736.7290039867</v>
      </c>
      <c r="W844" s="4">
        <v>12998.472255739</v>
      </c>
      <c r="X844" s="4"/>
      <c r="Y844" s="4"/>
      <c r="Z844" s="4"/>
      <c r="AA844" s="4"/>
      <c r="AB844" s="4"/>
      <c r="AC844" s="4"/>
      <c r="AD844" s="4"/>
      <c r="AE844" s="4"/>
    </row>
    <row r="845" spans="1:31" x14ac:dyDescent="0.35">
      <c r="A845" t="s">
        <v>168</v>
      </c>
      <c r="B845" t="s">
        <v>114</v>
      </c>
      <c r="C845" t="s">
        <v>146</v>
      </c>
      <c r="D845" t="s">
        <v>133</v>
      </c>
      <c r="E845" s="4"/>
      <c r="F845" s="4">
        <v>150.58724722877801</v>
      </c>
      <c r="G845" s="4">
        <v>153.794309390747</v>
      </c>
      <c r="H845" s="4">
        <v>193.69275078088299</v>
      </c>
      <c r="I845" s="4">
        <v>244.94852852976601</v>
      </c>
      <c r="J845" s="4">
        <v>311.23355655651898</v>
      </c>
      <c r="K845" s="4">
        <v>393.573345945158</v>
      </c>
      <c r="L845" s="4">
        <v>495.29110334621703</v>
      </c>
      <c r="M845" s="4">
        <v>619.85666880108397</v>
      </c>
      <c r="N845" s="4">
        <v>770.71494914235996</v>
      </c>
      <c r="O845" s="4">
        <v>949.75333371033696</v>
      </c>
      <c r="P845" s="4">
        <v>1156.7020596964601</v>
      </c>
      <c r="Q845" s="4">
        <v>1386.1853650088201</v>
      </c>
      <c r="R845" s="4">
        <v>1639.66297405616</v>
      </c>
      <c r="S845" s="4">
        <v>1916.98085918521</v>
      </c>
      <c r="T845" s="4">
        <v>2218.8996432168801</v>
      </c>
      <c r="U845" s="4">
        <v>2547.6126793909302</v>
      </c>
      <c r="V845" s="4">
        <v>2903.6332545640498</v>
      </c>
      <c r="W845" s="4">
        <v>3284.6380063748602</v>
      </c>
      <c r="X845" s="4"/>
      <c r="Y845" s="4"/>
      <c r="Z845" s="4"/>
      <c r="AA845" s="4"/>
      <c r="AB845" s="4"/>
      <c r="AC845" s="4"/>
      <c r="AD845" s="4"/>
      <c r="AE845" s="4"/>
    </row>
    <row r="846" spans="1:31" x14ac:dyDescent="0.35">
      <c r="A846" t="s">
        <v>168</v>
      </c>
      <c r="B846" t="s">
        <v>114</v>
      </c>
      <c r="C846" t="s">
        <v>146</v>
      </c>
      <c r="D846" t="s">
        <v>134</v>
      </c>
      <c r="E846" s="4"/>
      <c r="F846" s="4">
        <v>1106.7503130262601</v>
      </c>
      <c r="G846" s="4">
        <v>1135.5870749209801</v>
      </c>
      <c r="H846" s="4">
        <v>1387.2838304934701</v>
      </c>
      <c r="I846" s="4">
        <v>1748.7347839165</v>
      </c>
      <c r="J846" s="4">
        <v>2215.5279096939898</v>
      </c>
      <c r="K846" s="4">
        <v>2777.11885693672</v>
      </c>
      <c r="L846" s="4">
        <v>3446.1357178616299</v>
      </c>
      <c r="M846" s="4">
        <v>4238.0915089125701</v>
      </c>
      <c r="N846" s="4">
        <v>5168.9392226466898</v>
      </c>
      <c r="O846" s="4">
        <v>6243.7697046782496</v>
      </c>
      <c r="P846" s="4">
        <v>7453.1733639001004</v>
      </c>
      <c r="Q846" s="4">
        <v>8756.0111789886996</v>
      </c>
      <c r="R846" s="4">
        <v>10156.6484130017</v>
      </c>
      <c r="S846" s="4">
        <v>11648.262747471101</v>
      </c>
      <c r="T846" s="4">
        <v>13229.609984741501</v>
      </c>
      <c r="U846" s="4">
        <v>14909.527621002</v>
      </c>
      <c r="V846" s="4">
        <v>16688.414008356202</v>
      </c>
      <c r="W846" s="4">
        <v>18551.1179792119</v>
      </c>
      <c r="X846" s="4"/>
      <c r="Y846" s="4"/>
      <c r="Z846" s="4"/>
      <c r="AA846" s="4"/>
      <c r="AB846" s="4"/>
      <c r="AC846" s="4"/>
      <c r="AD846" s="4"/>
      <c r="AE846" s="4"/>
    </row>
    <row r="847" spans="1:31" x14ac:dyDescent="0.35">
      <c r="A847" t="s">
        <v>168</v>
      </c>
      <c r="B847" t="s">
        <v>114</v>
      </c>
      <c r="C847" t="s">
        <v>147</v>
      </c>
      <c r="D847" t="s">
        <v>135</v>
      </c>
      <c r="E847" s="4"/>
      <c r="F847" s="4">
        <v>791.76348059928398</v>
      </c>
      <c r="G847" s="4">
        <v>812.018509128912</v>
      </c>
      <c r="H847" s="4">
        <v>951.88077624814798</v>
      </c>
      <c r="I847" s="4">
        <v>1175.53899627075</v>
      </c>
      <c r="J847" s="4">
        <v>1475.4991487510099</v>
      </c>
      <c r="K847" s="4">
        <v>1819.0655157859201</v>
      </c>
      <c r="L847" s="4">
        <v>2219.7980451682602</v>
      </c>
      <c r="M847" s="4">
        <v>2683.10180923908</v>
      </c>
      <c r="N847" s="4">
        <v>3210.7045073204299</v>
      </c>
      <c r="O847" s="4">
        <v>3798.6090359046002</v>
      </c>
      <c r="P847" s="4">
        <v>4437.8652521560698</v>
      </c>
      <c r="Q847" s="4">
        <v>5101.8150541852901</v>
      </c>
      <c r="R847" s="4">
        <v>5767.0943729212404</v>
      </c>
      <c r="S847" s="4">
        <v>6396.7243837770602</v>
      </c>
      <c r="T847" s="4">
        <v>6953.1403762114796</v>
      </c>
      <c r="U847" s="4">
        <v>7397.07031881276</v>
      </c>
      <c r="V847" s="4">
        <v>7683.8287761951597</v>
      </c>
      <c r="W847" s="4">
        <v>7763.9846574238099</v>
      </c>
      <c r="X847" s="4"/>
      <c r="Y847" s="4"/>
      <c r="Z847" s="4"/>
      <c r="AA847" s="4"/>
      <c r="AB847" s="4"/>
      <c r="AC847" s="4"/>
      <c r="AD847" s="4"/>
      <c r="AE847" s="4"/>
    </row>
    <row r="848" spans="1:31" x14ac:dyDescent="0.35">
      <c r="A848" t="s">
        <v>168</v>
      </c>
      <c r="B848" t="s">
        <v>114</v>
      </c>
      <c r="C848" t="s">
        <v>147</v>
      </c>
      <c r="D848" t="s">
        <v>132</v>
      </c>
      <c r="E848" s="4"/>
      <c r="F848" s="4">
        <v>923.83923751670397</v>
      </c>
      <c r="G848" s="4">
        <v>941.62527461444699</v>
      </c>
      <c r="H848" s="4">
        <v>1171.0964742260201</v>
      </c>
      <c r="I848" s="4">
        <v>1507.2619204569401</v>
      </c>
      <c r="J848" s="4">
        <v>1985.9925727974401</v>
      </c>
      <c r="K848" s="4">
        <v>2581.9862187069202</v>
      </c>
      <c r="L848" s="4">
        <v>3336.6232243264399</v>
      </c>
      <c r="M848" s="4">
        <v>4290.2769880480801</v>
      </c>
      <c r="N848" s="4">
        <v>5487.5294246827398</v>
      </c>
      <c r="O848" s="4">
        <v>6974.4654599024198</v>
      </c>
      <c r="P848" s="4">
        <v>8800.3221354080506</v>
      </c>
      <c r="Q848" s="4">
        <v>10993.1259677898</v>
      </c>
      <c r="R848" s="4">
        <v>13596.752083093201</v>
      </c>
      <c r="S848" s="4">
        <v>16636.595991999799</v>
      </c>
      <c r="T848" s="4">
        <v>20143.403850227001</v>
      </c>
      <c r="U848" s="4">
        <v>24151.7330150575</v>
      </c>
      <c r="V848" s="4">
        <v>28689.735619955802</v>
      </c>
      <c r="W848" s="4">
        <v>33780.084917299202</v>
      </c>
      <c r="X848" s="4"/>
      <c r="Y848" s="4"/>
      <c r="Z848" s="4"/>
      <c r="AA848" s="4"/>
      <c r="AB848" s="4"/>
      <c r="AC848" s="4"/>
      <c r="AD848" s="4"/>
      <c r="AE848" s="4"/>
    </row>
    <row r="849" spans="1:31" x14ac:dyDescent="0.35">
      <c r="A849" t="s">
        <v>168</v>
      </c>
      <c r="B849" t="s">
        <v>114</v>
      </c>
      <c r="C849" t="s">
        <v>147</v>
      </c>
      <c r="D849" t="s">
        <v>133</v>
      </c>
      <c r="E849" s="4"/>
      <c r="F849" s="4">
        <v>99.687461237953997</v>
      </c>
      <c r="G849" s="4">
        <v>101.479590381789</v>
      </c>
      <c r="H849" s="4">
        <v>136.06685052821999</v>
      </c>
      <c r="I849" s="4">
        <v>187.38864616778301</v>
      </c>
      <c r="J849" s="4">
        <v>264.002455065753</v>
      </c>
      <c r="K849" s="4">
        <v>365.94539761714901</v>
      </c>
      <c r="L849" s="4">
        <v>502.46406142983898</v>
      </c>
      <c r="M849" s="4">
        <v>684.25345621555505</v>
      </c>
      <c r="N849" s="4">
        <v>924.22170401091</v>
      </c>
      <c r="O849" s="4">
        <v>1237.1859056293599</v>
      </c>
      <c r="P849" s="4">
        <v>1640.18906750115</v>
      </c>
      <c r="Q849" s="4">
        <v>2147.97267002542</v>
      </c>
      <c r="R849" s="4">
        <v>2779.5307160223301</v>
      </c>
      <c r="S849" s="4">
        <v>3551.6050449936902</v>
      </c>
      <c r="T849" s="4">
        <v>4483.0517806054604</v>
      </c>
      <c r="U849" s="4">
        <v>5594.6850001872599</v>
      </c>
      <c r="V849" s="4">
        <v>6907.0578843404201</v>
      </c>
      <c r="W849" s="4">
        <v>8440.4371951616995</v>
      </c>
      <c r="X849" s="4"/>
      <c r="Y849" s="4"/>
      <c r="Z849" s="4"/>
      <c r="AA849" s="4"/>
      <c r="AB849" s="4"/>
      <c r="AC849" s="4"/>
      <c r="AD849" s="4"/>
      <c r="AE849" s="4"/>
    </row>
    <row r="850" spans="1:31" x14ac:dyDescent="0.35">
      <c r="A850" t="s">
        <v>168</v>
      </c>
      <c r="B850" t="s">
        <v>114</v>
      </c>
      <c r="C850" t="s">
        <v>147</v>
      </c>
      <c r="D850" t="s">
        <v>134</v>
      </c>
      <c r="E850" s="4"/>
      <c r="F850" s="4">
        <v>1681.2763305512301</v>
      </c>
      <c r="G850" s="4">
        <v>1713.18441191479</v>
      </c>
      <c r="H850" s="4">
        <v>2110.32496587797</v>
      </c>
      <c r="I850" s="4">
        <v>2724.9261704842302</v>
      </c>
      <c r="J850" s="4">
        <v>3598.6768838152002</v>
      </c>
      <c r="K850" s="4">
        <v>4681.8770858175703</v>
      </c>
      <c r="L850" s="4">
        <v>6050.1114724885801</v>
      </c>
      <c r="M850" s="4">
        <v>7778.8483822066</v>
      </c>
      <c r="N850" s="4">
        <v>9952.1427987960597</v>
      </c>
      <c r="O850" s="4">
        <v>12657.4826408277</v>
      </c>
      <c r="P850" s="4">
        <v>15988.931370381701</v>
      </c>
      <c r="Q850" s="4">
        <v>20002.756463603499</v>
      </c>
      <c r="R850" s="4">
        <v>24784.3269850734</v>
      </c>
      <c r="S850" s="4">
        <v>30386.277050846998</v>
      </c>
      <c r="T850" s="4">
        <v>36870.777687952199</v>
      </c>
      <c r="U850" s="4">
        <v>44307.357153803699</v>
      </c>
      <c r="V850" s="4">
        <v>52755.558846734901</v>
      </c>
      <c r="W850" s="4">
        <v>63396.710125277001</v>
      </c>
      <c r="X850" s="4"/>
      <c r="Y850" s="4"/>
      <c r="Z850" s="4"/>
      <c r="AA850" s="4"/>
      <c r="AB850" s="4"/>
      <c r="AC850" s="4"/>
      <c r="AD850" s="4"/>
      <c r="AE850" s="4"/>
    </row>
    <row r="851" spans="1:31" x14ac:dyDescent="0.35">
      <c r="A851" t="s">
        <v>168</v>
      </c>
      <c r="B851" t="s">
        <v>114</v>
      </c>
      <c r="C851" t="s">
        <v>148</v>
      </c>
      <c r="D851" t="s">
        <v>135</v>
      </c>
      <c r="E851" s="4"/>
      <c r="F851" s="4">
        <v>72.1061823542165</v>
      </c>
      <c r="G851" s="4">
        <v>70.466223882872498</v>
      </c>
      <c r="H851" s="4">
        <v>81.639918164883994</v>
      </c>
      <c r="I851" s="4">
        <v>91.3265412928762</v>
      </c>
      <c r="J851" s="4">
        <v>101.482809589745</v>
      </c>
      <c r="K851" s="4">
        <v>112.97097280412</v>
      </c>
      <c r="L851" s="4">
        <v>126.12355880766199</v>
      </c>
      <c r="M851" s="4">
        <v>141.03150721431899</v>
      </c>
      <c r="N851" s="4">
        <v>157.52926490239099</v>
      </c>
      <c r="O851" s="4">
        <v>175.25619952162501</v>
      </c>
      <c r="P851" s="4">
        <v>194.329070948903</v>
      </c>
      <c r="Q851" s="4">
        <v>214.440735289299</v>
      </c>
      <c r="R851" s="4">
        <v>235.05385362671799</v>
      </c>
      <c r="S851" s="4">
        <v>255.90942525693799</v>
      </c>
      <c r="T851" s="4">
        <v>276.94110926427697</v>
      </c>
      <c r="U851" s="4">
        <v>298.11966795678802</v>
      </c>
      <c r="V851" s="4">
        <v>319.32554284683101</v>
      </c>
      <c r="W851" s="4">
        <v>340.42541503959802</v>
      </c>
      <c r="X851" s="4"/>
      <c r="Y851" s="4"/>
      <c r="Z851" s="4"/>
      <c r="AA851" s="4"/>
      <c r="AB851" s="4"/>
      <c r="AC851" s="4"/>
      <c r="AD851" s="4"/>
      <c r="AE851" s="4"/>
    </row>
    <row r="852" spans="1:31" x14ac:dyDescent="0.35">
      <c r="A852" t="s">
        <v>168</v>
      </c>
      <c r="B852" t="s">
        <v>114</v>
      </c>
      <c r="C852" t="s">
        <v>148</v>
      </c>
      <c r="D852" t="s">
        <v>132</v>
      </c>
      <c r="E852" s="4"/>
      <c r="F852" s="4">
        <v>345.58505960443102</v>
      </c>
      <c r="G852" s="4">
        <v>339.54451688430402</v>
      </c>
      <c r="H852" s="4">
        <v>397.33603338281102</v>
      </c>
      <c r="I852" s="4">
        <v>442.48741890386998</v>
      </c>
      <c r="J852" s="4">
        <v>492.97455535415901</v>
      </c>
      <c r="K852" s="4">
        <v>550.33369442314802</v>
      </c>
      <c r="L852" s="4">
        <v>615.77679589095499</v>
      </c>
      <c r="M852" s="4">
        <v>689.34606984040101</v>
      </c>
      <c r="N852" s="4">
        <v>769.92809223883103</v>
      </c>
      <c r="O852" s="4">
        <v>855.99417638588</v>
      </c>
      <c r="P852" s="4">
        <v>948.60266773891794</v>
      </c>
      <c r="Q852" s="4">
        <v>1046.37378260372</v>
      </c>
      <c r="R852" s="4">
        <v>1146.4571243143801</v>
      </c>
      <c r="S852" s="4">
        <v>1247.3290409648801</v>
      </c>
      <c r="T852" s="4">
        <v>1348.4834687288801</v>
      </c>
      <c r="U852" s="4">
        <v>1449.72237702955</v>
      </c>
      <c r="V852" s="4">
        <v>1550.5910935229499</v>
      </c>
      <c r="W852" s="4">
        <v>1650.6571423243799</v>
      </c>
      <c r="X852" s="4"/>
      <c r="Y852" s="4"/>
      <c r="Z852" s="4"/>
      <c r="AA852" s="4"/>
      <c r="AB852" s="4"/>
      <c r="AC852" s="4"/>
      <c r="AD852" s="4"/>
      <c r="AE852" s="4"/>
    </row>
    <row r="853" spans="1:31" x14ac:dyDescent="0.35">
      <c r="A853" t="s">
        <v>168</v>
      </c>
      <c r="B853" t="s">
        <v>114</v>
      </c>
      <c r="C853" t="s">
        <v>148</v>
      </c>
      <c r="D853" t="s">
        <v>133</v>
      </c>
      <c r="E853" s="4"/>
      <c r="F853" s="4">
        <v>43.7808080545542</v>
      </c>
      <c r="G853" s="4">
        <v>42.964224147693898</v>
      </c>
      <c r="H853" s="4">
        <v>53.287077349195897</v>
      </c>
      <c r="I853" s="4">
        <v>62.861052988656098</v>
      </c>
      <c r="J853" s="4">
        <v>73.8575099019465</v>
      </c>
      <c r="K853" s="4">
        <v>86.713331910520495</v>
      </c>
      <c r="L853" s="4">
        <v>101.797339895642</v>
      </c>
      <c r="M853" s="4">
        <v>119.31013328143599</v>
      </c>
      <c r="N853" s="4">
        <v>139.23945858425799</v>
      </c>
      <c r="O853" s="4">
        <v>161.449025820331</v>
      </c>
      <c r="P853" s="4">
        <v>186.260437530069</v>
      </c>
      <c r="Q853" s="4">
        <v>213.53742065699899</v>
      </c>
      <c r="R853" s="4">
        <v>242.79326786169699</v>
      </c>
      <c r="S853" s="4">
        <v>273.74275942134199</v>
      </c>
      <c r="T853" s="4">
        <v>306.28222004131101</v>
      </c>
      <c r="U853" s="4">
        <v>340.36254923812203</v>
      </c>
      <c r="V853" s="4">
        <v>375.86525413198598</v>
      </c>
      <c r="W853" s="4">
        <v>412.66428558109402</v>
      </c>
      <c r="X853" s="4"/>
      <c r="Y853" s="4"/>
      <c r="Z853" s="4"/>
      <c r="AA853" s="4"/>
      <c r="AB853" s="4"/>
      <c r="AC853" s="4"/>
      <c r="AD853" s="4"/>
      <c r="AE853" s="4"/>
    </row>
    <row r="854" spans="1:31" x14ac:dyDescent="0.35">
      <c r="A854" t="s">
        <v>168</v>
      </c>
      <c r="B854" t="s">
        <v>114</v>
      </c>
      <c r="C854" t="s">
        <v>148</v>
      </c>
      <c r="D854" t="s">
        <v>134</v>
      </c>
      <c r="E854" s="4"/>
      <c r="F854" s="4">
        <v>765.56035804135195</v>
      </c>
      <c r="G854" s="4">
        <v>750.94325923282304</v>
      </c>
      <c r="H854" s="4">
        <v>872.44204845230502</v>
      </c>
      <c r="I854" s="4">
        <v>968.72303980325398</v>
      </c>
      <c r="J854" s="4">
        <v>1073.8116350560999</v>
      </c>
      <c r="K854" s="4">
        <v>1192.6193327727301</v>
      </c>
      <c r="L854" s="4">
        <v>1327.8016453013799</v>
      </c>
      <c r="M854" s="4">
        <v>1479.4084229452801</v>
      </c>
      <c r="N854" s="4">
        <v>1644.9256428587801</v>
      </c>
      <c r="O854" s="4">
        <v>1820.7056240924901</v>
      </c>
      <c r="P854" s="4">
        <v>2008.5382613121801</v>
      </c>
      <c r="Q854" s="4">
        <v>2205.2354821069798</v>
      </c>
      <c r="R854" s="4">
        <v>2404.7290220589002</v>
      </c>
      <c r="S854" s="4">
        <v>2603.8215337781799</v>
      </c>
      <c r="T854" s="4">
        <v>2801.4354220068399</v>
      </c>
      <c r="U854" s="4">
        <v>2997.0879550136701</v>
      </c>
      <c r="V854" s="4">
        <v>3189.7133636302201</v>
      </c>
      <c r="W854" s="4">
        <v>3378.2974426360302</v>
      </c>
      <c r="X854" s="4"/>
      <c r="Y854" s="4"/>
      <c r="Z854" s="4"/>
      <c r="AA854" s="4"/>
      <c r="AB854" s="4"/>
      <c r="AC854" s="4"/>
      <c r="AD854" s="4"/>
      <c r="AE854" s="4"/>
    </row>
    <row r="855" spans="1:31" x14ac:dyDescent="0.35">
      <c r="A855" t="s">
        <v>168</v>
      </c>
      <c r="B855" t="s">
        <v>114</v>
      </c>
      <c r="C855" t="s">
        <v>149</v>
      </c>
      <c r="D855" t="s">
        <v>135</v>
      </c>
      <c r="E855" s="4"/>
      <c r="F855" s="4">
        <v>134.32053277847001</v>
      </c>
      <c r="G855" s="4">
        <v>138.651344520892</v>
      </c>
      <c r="H855" s="4">
        <v>174.28489105241999</v>
      </c>
      <c r="I855" s="4">
        <v>210.55024551372199</v>
      </c>
      <c r="J855" s="4">
        <v>249.238524559208</v>
      </c>
      <c r="K855" s="4">
        <v>285.50372389460603</v>
      </c>
      <c r="L855" s="4">
        <v>318.23680648790003</v>
      </c>
      <c r="M855" s="4">
        <v>348.33246923597198</v>
      </c>
      <c r="N855" s="4">
        <v>377.06269653608302</v>
      </c>
      <c r="O855" s="4">
        <v>405.23976086546702</v>
      </c>
      <c r="P855" s="4">
        <v>432.25518766626402</v>
      </c>
      <c r="Q855" s="4">
        <v>456.37757688463</v>
      </c>
      <c r="R855" s="4">
        <v>476.12273608797199</v>
      </c>
      <c r="S855" s="4">
        <v>491.27735240894901</v>
      </c>
      <c r="T855" s="4">
        <v>502.18218696976601</v>
      </c>
      <c r="U855" s="4">
        <v>508.73644999579699</v>
      </c>
      <c r="V855" s="4">
        <v>510.05840416411399</v>
      </c>
      <c r="W855" s="4">
        <v>504.88653925518798</v>
      </c>
      <c r="X855" s="4"/>
      <c r="Y855" s="4"/>
      <c r="Z855" s="4"/>
      <c r="AA855" s="4"/>
      <c r="AB855" s="4"/>
      <c r="AC855" s="4"/>
      <c r="AD855" s="4"/>
      <c r="AE855" s="4"/>
    </row>
    <row r="856" spans="1:31" x14ac:dyDescent="0.35">
      <c r="A856" t="s">
        <v>168</v>
      </c>
      <c r="B856" t="s">
        <v>114</v>
      </c>
      <c r="C856" t="s">
        <v>149</v>
      </c>
      <c r="D856" t="s">
        <v>132</v>
      </c>
      <c r="E856" s="4"/>
      <c r="F856" s="4">
        <v>422.42045040972403</v>
      </c>
      <c r="G856" s="4">
        <v>429.72089575486899</v>
      </c>
      <c r="H856" s="4">
        <v>533.760398749807</v>
      </c>
      <c r="I856" s="4">
        <v>632.71180882144995</v>
      </c>
      <c r="J856" s="4">
        <v>744.53720888274802</v>
      </c>
      <c r="K856" s="4">
        <v>856.22676396043005</v>
      </c>
      <c r="L856" s="4">
        <v>966.711655807189</v>
      </c>
      <c r="M856" s="4">
        <v>1080.11168919582</v>
      </c>
      <c r="N856" s="4">
        <v>1201.69953966767</v>
      </c>
      <c r="O856" s="4">
        <v>1336.50591156982</v>
      </c>
      <c r="P856" s="4">
        <v>1486.0050702133799</v>
      </c>
      <c r="Q856" s="4">
        <v>1646.1740546512599</v>
      </c>
      <c r="R856" s="4">
        <v>1813.7013722186</v>
      </c>
      <c r="S856" s="4">
        <v>1989.76796075174</v>
      </c>
      <c r="T856" s="4">
        <v>2177.9578930349899</v>
      </c>
      <c r="U856" s="4">
        <v>2380.8278513733399</v>
      </c>
      <c r="V856" s="4">
        <v>2597.77284508199</v>
      </c>
      <c r="W856" s="4">
        <v>2826.0089566609199</v>
      </c>
      <c r="X856" s="4"/>
      <c r="Y856" s="4"/>
      <c r="Z856" s="4"/>
      <c r="AA856" s="4"/>
      <c r="AB856" s="4"/>
      <c r="AC856" s="4"/>
      <c r="AD856" s="4"/>
      <c r="AE856" s="4"/>
    </row>
    <row r="857" spans="1:31" x14ac:dyDescent="0.35">
      <c r="A857" t="s">
        <v>168</v>
      </c>
      <c r="B857" t="s">
        <v>114</v>
      </c>
      <c r="C857" t="s">
        <v>149</v>
      </c>
      <c r="D857" t="s">
        <v>133</v>
      </c>
      <c r="E857" s="4"/>
      <c r="F857" s="4">
        <v>55.165567297814803</v>
      </c>
      <c r="G857" s="4">
        <v>56.224518868940798</v>
      </c>
      <c r="H857" s="4">
        <v>73.808493059827995</v>
      </c>
      <c r="I857" s="4">
        <v>92.588557396909295</v>
      </c>
      <c r="J857" s="4">
        <v>115.051467764701</v>
      </c>
      <c r="K857" s="4">
        <v>139.106358006606</v>
      </c>
      <c r="L857" s="4">
        <v>164.493876198343</v>
      </c>
      <c r="M857" s="4">
        <v>191.93593094078699</v>
      </c>
      <c r="N857" s="4">
        <v>222.47747748567201</v>
      </c>
      <c r="O857" s="4">
        <v>257.29399614430099</v>
      </c>
      <c r="P857" s="4">
        <v>296.94490550205302</v>
      </c>
      <c r="Q857" s="4">
        <v>340.904116929417</v>
      </c>
      <c r="R857" s="4">
        <v>388.68303350784601</v>
      </c>
      <c r="S857" s="4">
        <v>440.70884276869799</v>
      </c>
      <c r="T857" s="4">
        <v>497.98126271470898</v>
      </c>
      <c r="U857" s="4">
        <v>561.35989376070904</v>
      </c>
      <c r="V857" s="4">
        <v>631.00321421077695</v>
      </c>
      <c r="W857" s="4">
        <v>706.50223916522896</v>
      </c>
      <c r="X857" s="4"/>
      <c r="Y857" s="4"/>
      <c r="Z857" s="4"/>
      <c r="AA857" s="4"/>
      <c r="AB857" s="4"/>
      <c r="AC857" s="4"/>
      <c r="AD857" s="4"/>
      <c r="AE857" s="4"/>
    </row>
    <row r="858" spans="1:31" x14ac:dyDescent="0.35">
      <c r="A858" t="s">
        <v>168</v>
      </c>
      <c r="B858" t="s">
        <v>114</v>
      </c>
      <c r="C858" t="s">
        <v>149</v>
      </c>
      <c r="D858" t="s">
        <v>134</v>
      </c>
      <c r="E858" s="4"/>
      <c r="F858" s="4">
        <v>537.80511681180599</v>
      </c>
      <c r="G858" s="4">
        <v>549.36305972423895</v>
      </c>
      <c r="H858" s="4">
        <v>698.15171019777301</v>
      </c>
      <c r="I858" s="4">
        <v>841.77224566482903</v>
      </c>
      <c r="J858" s="4">
        <v>1006.55076655804</v>
      </c>
      <c r="K858" s="4">
        <v>1173.2014121449599</v>
      </c>
      <c r="L858" s="4">
        <v>1338.8758377049101</v>
      </c>
      <c r="M858" s="4">
        <v>1509.2389415682001</v>
      </c>
      <c r="N858" s="4">
        <v>1694.41776379625</v>
      </c>
      <c r="O858" s="4">
        <v>1902.5143275647199</v>
      </c>
      <c r="P858" s="4">
        <v>2137.4017421203498</v>
      </c>
      <c r="Q858" s="4">
        <v>2394.2213684641101</v>
      </c>
      <c r="R858" s="4">
        <v>2668.6598916934299</v>
      </c>
      <c r="S858" s="4">
        <v>2962.7566868393101</v>
      </c>
      <c r="T858" s="4">
        <v>3282.5409199952401</v>
      </c>
      <c r="U858" s="4">
        <v>3632.7836986308698</v>
      </c>
      <c r="V858" s="4">
        <v>4013.7347507538998</v>
      </c>
      <c r="W858" s="4">
        <v>4421.9585040839002</v>
      </c>
      <c r="X858" s="4"/>
      <c r="Y858" s="4"/>
      <c r="Z858" s="4"/>
      <c r="AA858" s="4"/>
      <c r="AB858" s="4"/>
      <c r="AC858" s="4"/>
      <c r="AD858" s="4"/>
      <c r="AE858" s="4"/>
    </row>
    <row r="859" spans="1:31" x14ac:dyDescent="0.35">
      <c r="A859" t="s">
        <v>168</v>
      </c>
      <c r="B859" t="s">
        <v>114</v>
      </c>
      <c r="C859" t="s">
        <v>150</v>
      </c>
      <c r="D859" t="s">
        <v>135</v>
      </c>
      <c r="E859" s="4"/>
      <c r="F859" s="4">
        <v>107.35135862774401</v>
      </c>
      <c r="G859" s="4">
        <v>108.069671825692</v>
      </c>
      <c r="H859" s="4">
        <v>118.767563789834</v>
      </c>
      <c r="I859" s="4">
        <v>126.63139200786701</v>
      </c>
      <c r="J859" s="4">
        <v>133.36634898759999</v>
      </c>
      <c r="K859" s="4">
        <v>138.577444393685</v>
      </c>
      <c r="L859" s="4">
        <v>143.09880294000601</v>
      </c>
      <c r="M859" s="4">
        <v>147.16056363304801</v>
      </c>
      <c r="N859" s="4">
        <v>150.37099365363201</v>
      </c>
      <c r="O859" s="4">
        <v>152.643352913803</v>
      </c>
      <c r="P859" s="4">
        <v>154.325227548199</v>
      </c>
      <c r="Q859" s="4">
        <v>155.279166098448</v>
      </c>
      <c r="R859" s="4">
        <v>155.56493831368601</v>
      </c>
      <c r="S859" s="4">
        <v>155.39702892258501</v>
      </c>
      <c r="T859" s="4">
        <v>154.97235927881101</v>
      </c>
      <c r="U859" s="4">
        <v>154.26674975446201</v>
      </c>
      <c r="V859" s="4">
        <v>153.172620578085</v>
      </c>
      <c r="W859" s="4">
        <v>151.60490645241299</v>
      </c>
      <c r="X859" s="4"/>
      <c r="Y859" s="4"/>
      <c r="Z859" s="4"/>
      <c r="AA859" s="4"/>
      <c r="AB859" s="4"/>
      <c r="AC859" s="4"/>
      <c r="AD859" s="4"/>
      <c r="AE859" s="4"/>
    </row>
    <row r="860" spans="1:31" x14ac:dyDescent="0.35">
      <c r="A860" t="s">
        <v>168</v>
      </c>
      <c r="B860" t="s">
        <v>114</v>
      </c>
      <c r="C860" t="s">
        <v>150</v>
      </c>
      <c r="D860" t="s">
        <v>132</v>
      </c>
      <c r="E860" s="4"/>
      <c r="F860" s="4">
        <v>2320.2204170166501</v>
      </c>
      <c r="G860" s="4">
        <v>2331.5225664578502</v>
      </c>
      <c r="H860" s="4">
        <v>2553.65290417808</v>
      </c>
      <c r="I860" s="4">
        <v>2713.26909217088</v>
      </c>
      <c r="J860" s="4">
        <v>2855.06452037595</v>
      </c>
      <c r="K860" s="4">
        <v>2967.1359728685802</v>
      </c>
      <c r="L860" s="4">
        <v>3067.6693098198698</v>
      </c>
      <c r="M860" s="4">
        <v>3161.3171806130399</v>
      </c>
      <c r="N860" s="4">
        <v>3239.2142213755401</v>
      </c>
      <c r="O860" s="4">
        <v>3298.57406806368</v>
      </c>
      <c r="P860" s="4">
        <v>3345.3674442725001</v>
      </c>
      <c r="Q860" s="4">
        <v>3376.6155825330002</v>
      </c>
      <c r="R860" s="4">
        <v>3393.8214562674998</v>
      </c>
      <c r="S860" s="4">
        <v>3402.14197622862</v>
      </c>
      <c r="T860" s="4">
        <v>3405.8011435160001</v>
      </c>
      <c r="U860" s="4">
        <v>3403.8619686359002</v>
      </c>
      <c r="V860" s="4">
        <v>3393.32234650499</v>
      </c>
      <c r="W860" s="4">
        <v>3371.4439775001902</v>
      </c>
      <c r="X860" s="4"/>
      <c r="Y860" s="4"/>
      <c r="Z860" s="4"/>
      <c r="AA860" s="4"/>
      <c r="AB860" s="4"/>
      <c r="AC860" s="4"/>
      <c r="AD860" s="4"/>
      <c r="AE860" s="4"/>
    </row>
    <row r="861" spans="1:31" x14ac:dyDescent="0.35">
      <c r="A861" t="s">
        <v>168</v>
      </c>
      <c r="B861" t="s">
        <v>114</v>
      </c>
      <c r="C861" t="s">
        <v>150</v>
      </c>
      <c r="D861" t="s">
        <v>133</v>
      </c>
      <c r="E861" s="4"/>
      <c r="F861" s="4">
        <v>537.65934611167199</v>
      </c>
      <c r="G861" s="4">
        <v>541.05527183279696</v>
      </c>
      <c r="H861" s="4">
        <v>598.61559212971702</v>
      </c>
      <c r="I861" s="4">
        <v>642.28663261956603</v>
      </c>
      <c r="J861" s="4">
        <v>681.04253332513304</v>
      </c>
      <c r="K861" s="4">
        <v>712.61255207729005</v>
      </c>
      <c r="L861" s="4">
        <v>741.26440135833104</v>
      </c>
      <c r="M861" s="4">
        <v>768.18433678419001</v>
      </c>
      <c r="N861" s="4">
        <v>791.29359796418498</v>
      </c>
      <c r="O861" s="4">
        <v>809.99597939256796</v>
      </c>
      <c r="P861" s="4">
        <v>825.88584414631498</v>
      </c>
      <c r="Q861" s="4">
        <v>838.16140985022605</v>
      </c>
      <c r="R861" s="4">
        <v>847.103000486258</v>
      </c>
      <c r="S861" s="4">
        <v>853.90115914709895</v>
      </c>
      <c r="T861" s="4">
        <v>859.605886699243</v>
      </c>
      <c r="U861" s="4">
        <v>864.00504789080003</v>
      </c>
      <c r="V861" s="4">
        <v>866.35595900740896</v>
      </c>
      <c r="W861" s="4">
        <v>865.95951984966496</v>
      </c>
      <c r="X861" s="4"/>
      <c r="Y861" s="4"/>
      <c r="Z861" s="4"/>
      <c r="AA861" s="4"/>
      <c r="AB861" s="4"/>
      <c r="AC861" s="4"/>
      <c r="AD861" s="4"/>
      <c r="AE861" s="4"/>
    </row>
    <row r="862" spans="1:31" x14ac:dyDescent="0.35">
      <c r="A862" t="s">
        <v>168</v>
      </c>
      <c r="B862" t="s">
        <v>114</v>
      </c>
      <c r="C862" t="s">
        <v>150</v>
      </c>
      <c r="D862" t="s">
        <v>134</v>
      </c>
      <c r="E862" s="4"/>
      <c r="F862" s="4">
        <v>4805.7822243556002</v>
      </c>
      <c r="G862" s="4">
        <v>4818.72776171646</v>
      </c>
      <c r="H862" s="4">
        <v>5243.8695320320903</v>
      </c>
      <c r="I862" s="4">
        <v>5535.4095158212504</v>
      </c>
      <c r="J862" s="4">
        <v>5805.1791306364503</v>
      </c>
      <c r="K862" s="4">
        <v>6020.5565827377404</v>
      </c>
      <c r="L862" s="4">
        <v>6219.3718872401196</v>
      </c>
      <c r="M862" s="4">
        <v>6410.3322557539104</v>
      </c>
      <c r="N862" s="4">
        <v>6574.3647849708204</v>
      </c>
      <c r="O862" s="4">
        <v>6703.7725790225204</v>
      </c>
      <c r="P862" s="4">
        <v>6807.3073281793004</v>
      </c>
      <c r="Q862" s="4">
        <v>6879.0952513685597</v>
      </c>
      <c r="R862" s="4">
        <v>6922.8536054188098</v>
      </c>
      <c r="S862" s="4">
        <v>6950.3009948487997</v>
      </c>
      <c r="T862" s="4">
        <v>6969.9264972051897</v>
      </c>
      <c r="U862" s="4">
        <v>6978.9612816096396</v>
      </c>
      <c r="V862" s="4">
        <v>6969.9850329169303</v>
      </c>
      <c r="W862" s="4">
        <v>6935.7311160474001</v>
      </c>
      <c r="X862" s="4"/>
      <c r="Y862" s="4"/>
      <c r="Z862" s="4"/>
      <c r="AA862" s="4"/>
      <c r="AB862" s="4"/>
      <c r="AC862" s="4"/>
      <c r="AD862" s="4"/>
      <c r="AE862" s="4"/>
    </row>
    <row r="863" spans="1:31" x14ac:dyDescent="0.35">
      <c r="A863" t="s">
        <v>168</v>
      </c>
      <c r="B863" t="s">
        <v>114</v>
      </c>
      <c r="C863" t="s">
        <v>151</v>
      </c>
      <c r="D863" t="s">
        <v>135</v>
      </c>
      <c r="E863" s="4"/>
      <c r="F863" s="4">
        <v>1336.8355312855699</v>
      </c>
      <c r="G863" s="4">
        <v>1386.3129849187401</v>
      </c>
      <c r="H863" s="4">
        <v>1669.2505449458899</v>
      </c>
      <c r="I863" s="4">
        <v>2078.7219522701198</v>
      </c>
      <c r="J863" s="4">
        <v>2514.4047894395499</v>
      </c>
      <c r="K863" s="4">
        <v>2954.1833280290198</v>
      </c>
      <c r="L863" s="4">
        <v>3400.4284798409799</v>
      </c>
      <c r="M863" s="4">
        <v>3851.4182370897802</v>
      </c>
      <c r="N863" s="4">
        <v>4311.1301878291097</v>
      </c>
      <c r="O863" s="4">
        <v>4775.0596159965899</v>
      </c>
      <c r="P863" s="4">
        <v>5237.4857313149096</v>
      </c>
      <c r="Q863" s="4">
        <v>5676.2462176795198</v>
      </c>
      <c r="R863" s="4">
        <v>6079.6478618920301</v>
      </c>
      <c r="S863" s="4">
        <v>6428.5606521423997</v>
      </c>
      <c r="T863" s="4">
        <v>6711.9305166016302</v>
      </c>
      <c r="U863" s="4">
        <v>6923.1625070551299</v>
      </c>
      <c r="V863" s="4">
        <v>7054.9609754155599</v>
      </c>
      <c r="W863" s="4">
        <v>7100.6285256539704</v>
      </c>
      <c r="X863" s="4"/>
      <c r="Y863" s="4"/>
      <c r="Z863" s="4"/>
      <c r="AA863" s="4"/>
      <c r="AB863" s="4"/>
      <c r="AC863" s="4"/>
      <c r="AD863" s="4"/>
      <c r="AE863" s="4"/>
    </row>
    <row r="864" spans="1:31" x14ac:dyDescent="0.35">
      <c r="A864" t="s">
        <v>168</v>
      </c>
      <c r="B864" t="s">
        <v>114</v>
      </c>
      <c r="C864" t="s">
        <v>151</v>
      </c>
      <c r="D864" t="s">
        <v>132</v>
      </c>
      <c r="E864" s="4"/>
      <c r="F864" s="4">
        <v>3564.3206606710701</v>
      </c>
      <c r="G864" s="4">
        <v>3688.60026506953</v>
      </c>
      <c r="H864" s="4">
        <v>4615.5331353497504</v>
      </c>
      <c r="I864" s="4">
        <v>5867.0656584361604</v>
      </c>
      <c r="J864" s="4">
        <v>7224.6937211795203</v>
      </c>
      <c r="K864" s="4">
        <v>8622.5871412134602</v>
      </c>
      <c r="L864" s="4">
        <v>10073.64018364</v>
      </c>
      <c r="M864" s="4">
        <v>11588.937060512901</v>
      </c>
      <c r="N864" s="4">
        <v>13209.1100303121</v>
      </c>
      <c r="O864" s="4">
        <v>14947.4315118184</v>
      </c>
      <c r="P864" s="4">
        <v>16813.5809173977</v>
      </c>
      <c r="Q864" s="4">
        <v>18777.372812416401</v>
      </c>
      <c r="R864" s="4">
        <v>20835.136906523701</v>
      </c>
      <c r="S864" s="4">
        <v>22963.7763911605</v>
      </c>
      <c r="T864" s="4">
        <v>25163.500794646799</v>
      </c>
      <c r="U864" s="4">
        <v>27445.658312597701</v>
      </c>
      <c r="V864" s="4">
        <v>29819.958703230401</v>
      </c>
      <c r="W864" s="4">
        <v>32296.690416318401</v>
      </c>
      <c r="X864" s="4"/>
      <c r="Y864" s="4"/>
      <c r="Z864" s="4"/>
      <c r="AA864" s="4"/>
      <c r="AB864" s="4"/>
      <c r="AC864" s="4"/>
      <c r="AD864" s="4"/>
      <c r="AE864" s="4"/>
    </row>
    <row r="865" spans="1:31" x14ac:dyDescent="0.35">
      <c r="A865" t="s">
        <v>168</v>
      </c>
      <c r="B865" t="s">
        <v>114</v>
      </c>
      <c r="C865" t="s">
        <v>151</v>
      </c>
      <c r="D865" t="s">
        <v>133</v>
      </c>
      <c r="E865" s="4"/>
      <c r="F865" s="4">
        <v>704.67575545410796</v>
      </c>
      <c r="G865" s="4">
        <v>727.76882514005797</v>
      </c>
      <c r="H865" s="4">
        <v>921.28986937424099</v>
      </c>
      <c r="I865" s="4">
        <v>1184.11162674206</v>
      </c>
      <c r="J865" s="4">
        <v>1475.22224106525</v>
      </c>
      <c r="K865" s="4">
        <v>1782.6473851220201</v>
      </c>
      <c r="L865" s="4">
        <v>2109.5940309421999</v>
      </c>
      <c r="M865" s="4">
        <v>2459.38112096032</v>
      </c>
      <c r="N865" s="4">
        <v>2842.0209561728698</v>
      </c>
      <c r="O865" s="4">
        <v>3262.3940621424299</v>
      </c>
      <c r="P865" s="4">
        <v>3724.78756117784</v>
      </c>
      <c r="Q865" s="4">
        <v>4225.18470726333</v>
      </c>
      <c r="R865" s="4">
        <v>4765.2863795161902</v>
      </c>
      <c r="S865" s="4">
        <v>5342.3883754510598</v>
      </c>
      <c r="T865" s="4">
        <v>5958.9995685798503</v>
      </c>
      <c r="U865" s="4">
        <v>6620.2634342094898</v>
      </c>
      <c r="V865" s="4">
        <v>7331.2115994552996</v>
      </c>
      <c r="W865" s="4">
        <v>8097.2192552056304</v>
      </c>
      <c r="X865" s="4"/>
      <c r="Y865" s="4"/>
      <c r="Z865" s="4"/>
      <c r="AA865" s="4"/>
      <c r="AB865" s="4"/>
      <c r="AC865" s="4"/>
      <c r="AD865" s="4"/>
      <c r="AE865" s="4"/>
    </row>
    <row r="866" spans="1:31" x14ac:dyDescent="0.35">
      <c r="A866" t="s">
        <v>168</v>
      </c>
      <c r="B866" t="s">
        <v>114</v>
      </c>
      <c r="C866" t="s">
        <v>151</v>
      </c>
      <c r="D866" t="s">
        <v>134</v>
      </c>
      <c r="E866" s="4"/>
      <c r="F866" s="4">
        <v>5561.90942610206</v>
      </c>
      <c r="G866" s="4">
        <v>5734.8656941389299</v>
      </c>
      <c r="H866" s="4">
        <v>7181.4397779601504</v>
      </c>
      <c r="I866" s="4">
        <v>9144.3954175376894</v>
      </c>
      <c r="J866" s="4">
        <v>11317.140061578801</v>
      </c>
      <c r="K866" s="4">
        <v>13594.466087016201</v>
      </c>
      <c r="L866" s="4">
        <v>16014.225394413799</v>
      </c>
      <c r="M866" s="4">
        <v>18601.606109718501</v>
      </c>
      <c r="N866" s="4">
        <v>21414.9571734563</v>
      </c>
      <c r="O866" s="4">
        <v>24480.173479071</v>
      </c>
      <c r="P866" s="4">
        <v>27819.7492845903</v>
      </c>
      <c r="Q866" s="4">
        <v>31372.468209968702</v>
      </c>
      <c r="R866" s="4">
        <v>35131.184677033103</v>
      </c>
      <c r="S866" s="4">
        <v>39045.830115883902</v>
      </c>
      <c r="T866" s="4">
        <v>43103.717962349998</v>
      </c>
      <c r="U866" s="4">
        <v>47317.161648081499</v>
      </c>
      <c r="V866" s="4">
        <v>51695.459986343398</v>
      </c>
      <c r="W866" s="4">
        <v>56482.062029427601</v>
      </c>
      <c r="X866" s="4"/>
      <c r="Y866" s="4"/>
      <c r="Z866" s="4"/>
      <c r="AA866" s="4"/>
      <c r="AB866" s="4"/>
      <c r="AC866" s="4"/>
      <c r="AD866" s="4"/>
      <c r="AE866" s="4"/>
    </row>
    <row r="867" spans="1:31" x14ac:dyDescent="0.35">
      <c r="A867" t="s">
        <v>168</v>
      </c>
      <c r="B867" t="s">
        <v>114</v>
      </c>
      <c r="C867" t="s">
        <v>152</v>
      </c>
      <c r="D867" t="s">
        <v>135</v>
      </c>
      <c r="E867" s="4"/>
      <c r="F867" s="4">
        <v>44.963806271963101</v>
      </c>
      <c r="G867" s="4">
        <v>45.815527657664198</v>
      </c>
      <c r="H867" s="4">
        <v>52.532548473954797</v>
      </c>
      <c r="I867" s="4">
        <v>59.702153369719198</v>
      </c>
      <c r="J867" s="4">
        <v>67.223826662932296</v>
      </c>
      <c r="K867" s="4">
        <v>75.092462349700597</v>
      </c>
      <c r="L867" s="4">
        <v>83.514028267042207</v>
      </c>
      <c r="M867" s="4">
        <v>92.228911650202406</v>
      </c>
      <c r="N867" s="4">
        <v>101.06931526725501</v>
      </c>
      <c r="O867" s="4">
        <v>110.24437358542301</v>
      </c>
      <c r="P867" s="4">
        <v>119.724600329729</v>
      </c>
      <c r="Q867" s="4">
        <v>129.180195431193</v>
      </c>
      <c r="R867" s="4">
        <v>138.40158598433101</v>
      </c>
      <c r="S867" s="4">
        <v>147.24304264806</v>
      </c>
      <c r="T867" s="4">
        <v>155.58721391842599</v>
      </c>
      <c r="U867" s="4">
        <v>163.37805175935199</v>
      </c>
      <c r="V867" s="4">
        <v>170.59943337552599</v>
      </c>
      <c r="W867" s="4">
        <v>177.20571487419201</v>
      </c>
      <c r="X867" s="4"/>
      <c r="Y867" s="4"/>
      <c r="Z867" s="4"/>
      <c r="AA867" s="4"/>
      <c r="AB867" s="4"/>
      <c r="AC867" s="4"/>
      <c r="AD867" s="4"/>
      <c r="AE867" s="4"/>
    </row>
    <row r="868" spans="1:31" x14ac:dyDescent="0.35">
      <c r="A868" t="s">
        <v>168</v>
      </c>
      <c r="B868" t="s">
        <v>114</v>
      </c>
      <c r="C868" t="s">
        <v>152</v>
      </c>
      <c r="D868" t="s">
        <v>132</v>
      </c>
      <c r="E868" s="4"/>
      <c r="F868" s="4">
        <v>350.766942126505</v>
      </c>
      <c r="G868" s="4">
        <v>356.64188790898902</v>
      </c>
      <c r="H868" s="4">
        <v>414.22288553078999</v>
      </c>
      <c r="I868" s="4">
        <v>476.57078798831901</v>
      </c>
      <c r="J868" s="4">
        <v>544.010767113155</v>
      </c>
      <c r="K868" s="4">
        <v>616.83865275574794</v>
      </c>
      <c r="L868" s="4">
        <v>696.23236910788205</v>
      </c>
      <c r="M868" s="4">
        <v>779.84479150258403</v>
      </c>
      <c r="N868" s="4">
        <v>866.15456813147603</v>
      </c>
      <c r="O868" s="4">
        <v>957.03755294305199</v>
      </c>
      <c r="P868" s="4">
        <v>1052.3561281679799</v>
      </c>
      <c r="Q868" s="4">
        <v>1149.4949720770801</v>
      </c>
      <c r="R868" s="4">
        <v>1246.61952772022</v>
      </c>
      <c r="S868" s="4">
        <v>1342.28135433531</v>
      </c>
      <c r="T868" s="4">
        <v>1435.26456950176</v>
      </c>
      <c r="U868" s="4">
        <v>1524.99188833319</v>
      </c>
      <c r="V868" s="4">
        <v>1611.3247155097899</v>
      </c>
      <c r="W868" s="4">
        <v>1693.7445</v>
      </c>
      <c r="X868" s="4"/>
      <c r="Y868" s="4"/>
      <c r="Z868" s="4"/>
      <c r="AA868" s="4"/>
      <c r="AB868" s="4"/>
      <c r="AC868" s="4"/>
      <c r="AD868" s="4"/>
      <c r="AE868" s="4"/>
    </row>
    <row r="869" spans="1:31" x14ac:dyDescent="0.35">
      <c r="A869" t="s">
        <v>168</v>
      </c>
      <c r="B869" t="s">
        <v>114</v>
      </c>
      <c r="C869" t="s">
        <v>152</v>
      </c>
      <c r="D869" t="s">
        <v>133</v>
      </c>
      <c r="E869" s="4"/>
      <c r="F869" s="4">
        <v>25.860218036364799</v>
      </c>
      <c r="G869" s="4">
        <v>26.3101488636994</v>
      </c>
      <c r="H869" s="4">
        <v>35.1285005781736</v>
      </c>
      <c r="I869" s="4">
        <v>45.676339786097799</v>
      </c>
      <c r="J869" s="4">
        <v>58.126148747560499</v>
      </c>
      <c r="K869" s="4">
        <v>72.679366245685202</v>
      </c>
      <c r="L869" s="4">
        <v>89.679698600662704</v>
      </c>
      <c r="M869" s="4">
        <v>109.022161783814</v>
      </c>
      <c r="N869" s="4">
        <v>130.61927032523599</v>
      </c>
      <c r="O869" s="4">
        <v>154.862905182167</v>
      </c>
      <c r="P869" s="4">
        <v>181.87983657237399</v>
      </c>
      <c r="Q869" s="4">
        <v>211.333403360533</v>
      </c>
      <c r="R869" s="4">
        <v>242.92646099372899</v>
      </c>
      <c r="S869" s="4">
        <v>276.36164139024498</v>
      </c>
      <c r="T869" s="4">
        <v>311.327801663233</v>
      </c>
      <c r="U869" s="4">
        <v>347.60533324733802</v>
      </c>
      <c r="V869" s="4">
        <v>385.05458128077498</v>
      </c>
      <c r="W869" s="4">
        <v>423.436125</v>
      </c>
      <c r="X869" s="4"/>
      <c r="Y869" s="4"/>
      <c r="Z869" s="4"/>
      <c r="AA869" s="4"/>
      <c r="AB869" s="4"/>
      <c r="AC869" s="4"/>
      <c r="AD869" s="4"/>
      <c r="AE869" s="4"/>
    </row>
    <row r="870" spans="1:31" x14ac:dyDescent="0.35">
      <c r="A870" t="s">
        <v>168</v>
      </c>
      <c r="B870" t="s">
        <v>114</v>
      </c>
      <c r="C870" t="s">
        <v>152</v>
      </c>
      <c r="D870" t="s">
        <v>134</v>
      </c>
      <c r="E870" s="4"/>
      <c r="F870" s="4">
        <v>979.765651601532</v>
      </c>
      <c r="G870" s="4">
        <v>996.42258443334595</v>
      </c>
      <c r="H870" s="4">
        <v>1139.9065659952601</v>
      </c>
      <c r="I870" s="4">
        <v>1292.01405864196</v>
      </c>
      <c r="J870" s="4">
        <v>1452.9544062239099</v>
      </c>
      <c r="K870" s="4">
        <v>1623.1008848945501</v>
      </c>
      <c r="L870" s="4">
        <v>1805.2566026250799</v>
      </c>
      <c r="M870" s="4">
        <v>1992.93929684721</v>
      </c>
      <c r="N870" s="4">
        <v>2182.05911660127</v>
      </c>
      <c r="O870" s="4">
        <v>2377.1570734715201</v>
      </c>
      <c r="P870" s="4">
        <v>2577.5912715022901</v>
      </c>
      <c r="Q870" s="4">
        <v>2776.7618324917298</v>
      </c>
      <c r="R870" s="4">
        <v>2970.3088862954501</v>
      </c>
      <c r="S870" s="4">
        <v>3155.0196030166298</v>
      </c>
      <c r="T870" s="4">
        <v>3328.3912165798101</v>
      </c>
      <c r="U870" s="4">
        <v>3489.52405990746</v>
      </c>
      <c r="V870" s="4">
        <v>3638.5768511146898</v>
      </c>
      <c r="W870" s="4">
        <v>3774.8647851258102</v>
      </c>
      <c r="X870" s="4"/>
      <c r="Y870" s="4"/>
      <c r="Z870" s="4"/>
      <c r="AA870" s="4"/>
      <c r="AB870" s="4"/>
      <c r="AC870" s="4"/>
      <c r="AD870" s="4"/>
      <c r="AE870" s="4"/>
    </row>
    <row r="871" spans="1:31" x14ac:dyDescent="0.35">
      <c r="A871" t="s">
        <v>168</v>
      </c>
      <c r="B871" t="s">
        <v>114</v>
      </c>
      <c r="C871" t="s">
        <v>87</v>
      </c>
      <c r="D871" t="s">
        <v>135</v>
      </c>
      <c r="E871" s="4"/>
      <c r="F871" s="4">
        <v>150.68837994251399</v>
      </c>
      <c r="G871" s="4">
        <v>149.86834157535699</v>
      </c>
      <c r="H871" s="4">
        <v>174.06570128751099</v>
      </c>
      <c r="I871" s="4">
        <v>189.20966182042699</v>
      </c>
      <c r="J871" s="4">
        <v>215.16614268124999</v>
      </c>
      <c r="K871" s="4">
        <v>249.160163439288</v>
      </c>
      <c r="L871" s="4">
        <v>290.57046743814698</v>
      </c>
      <c r="M871" s="4">
        <v>338.10451412401699</v>
      </c>
      <c r="N871" s="4">
        <v>390.71938866615602</v>
      </c>
      <c r="O871" s="4">
        <v>447.00922349537501</v>
      </c>
      <c r="P871" s="4">
        <v>506.89846726808298</v>
      </c>
      <c r="Q871" s="4">
        <v>568.34519177921095</v>
      </c>
      <c r="R871" s="4">
        <v>631.02728285440605</v>
      </c>
      <c r="S871" s="4">
        <v>693.30609310910097</v>
      </c>
      <c r="T871" s="4">
        <v>755.19693700483106</v>
      </c>
      <c r="U871" s="4">
        <v>816.61813741339495</v>
      </c>
      <c r="V871" s="4">
        <v>877.56458951427999</v>
      </c>
      <c r="W871" s="4">
        <v>938.01587402543396</v>
      </c>
      <c r="X871" s="4"/>
      <c r="Y871" s="4"/>
      <c r="Z871" s="4"/>
      <c r="AA871" s="4"/>
      <c r="AB871" s="4"/>
      <c r="AC871" s="4"/>
      <c r="AD871" s="4"/>
      <c r="AE871" s="4"/>
    </row>
    <row r="872" spans="1:31" x14ac:dyDescent="0.35">
      <c r="A872" t="s">
        <v>168</v>
      </c>
      <c r="B872" t="s">
        <v>114</v>
      </c>
      <c r="C872" t="s">
        <v>87</v>
      </c>
      <c r="D872" t="s">
        <v>132</v>
      </c>
      <c r="E872" s="4"/>
      <c r="F872" s="4">
        <v>651.83378149494501</v>
      </c>
      <c r="G872" s="4">
        <v>648.28653578138301</v>
      </c>
      <c r="H872" s="4">
        <v>769.83171030009203</v>
      </c>
      <c r="I872" s="4">
        <v>855.15074049151303</v>
      </c>
      <c r="J872" s="4">
        <v>993.32237457555004</v>
      </c>
      <c r="K872" s="4">
        <v>1174.41139926613</v>
      </c>
      <c r="L872" s="4">
        <v>1397.76686174764</v>
      </c>
      <c r="M872" s="4">
        <v>1659.2026668598301</v>
      </c>
      <c r="N872" s="4">
        <v>1955.2807117299999</v>
      </c>
      <c r="O872" s="4">
        <v>2280.3069658815298</v>
      </c>
      <c r="P872" s="4">
        <v>2634.95748586029</v>
      </c>
      <c r="Q872" s="4">
        <v>3009.4667926408201</v>
      </c>
      <c r="R872" s="4">
        <v>3402.5509816133099</v>
      </c>
      <c r="S872" s="4">
        <v>3805.5747568193301</v>
      </c>
      <c r="T872" s="4">
        <v>4218.5063783612404</v>
      </c>
      <c r="U872" s="4">
        <v>4640.7688502230503</v>
      </c>
      <c r="V872" s="4">
        <v>5072.1960810558103</v>
      </c>
      <c r="W872" s="4">
        <v>5512.53</v>
      </c>
      <c r="X872" s="4"/>
      <c r="Y872" s="4"/>
      <c r="Z872" s="4"/>
      <c r="AA872" s="4"/>
      <c r="AB872" s="4"/>
      <c r="AC872" s="4"/>
      <c r="AD872" s="4"/>
      <c r="AE872" s="4"/>
    </row>
    <row r="873" spans="1:31" x14ac:dyDescent="0.35">
      <c r="A873" t="s">
        <v>168</v>
      </c>
      <c r="B873" t="s">
        <v>114</v>
      </c>
      <c r="C873" t="s">
        <v>87</v>
      </c>
      <c r="D873" t="s">
        <v>133</v>
      </c>
      <c r="E873" s="4"/>
      <c r="F873" s="4">
        <v>68.859694587367798</v>
      </c>
      <c r="G873" s="4">
        <v>68.484963692166104</v>
      </c>
      <c r="H873" s="4">
        <v>88.270799595429196</v>
      </c>
      <c r="I873" s="4">
        <v>105.769289388583</v>
      </c>
      <c r="J873" s="4">
        <v>131.821296720693</v>
      </c>
      <c r="K873" s="4">
        <v>166.44929236347599</v>
      </c>
      <c r="L873" s="4">
        <v>210.71681036283499</v>
      </c>
      <c r="M873" s="4">
        <v>265.09906459136101</v>
      </c>
      <c r="N873" s="4">
        <v>330.04645191674501</v>
      </c>
      <c r="O873" s="4">
        <v>405.48413903821597</v>
      </c>
      <c r="P873" s="4">
        <v>492.321997911079</v>
      </c>
      <c r="Q873" s="4">
        <v>589.44916817018498</v>
      </c>
      <c r="R873" s="4">
        <v>697.14012168664601</v>
      </c>
      <c r="S873" s="4">
        <v>814.05045815152801</v>
      </c>
      <c r="T873" s="4">
        <v>940.44214153531004</v>
      </c>
      <c r="U873" s="4">
        <v>1076.44951543504</v>
      </c>
      <c r="V873" s="4">
        <v>1222.28511843416</v>
      </c>
      <c r="W873" s="4">
        <v>1378.1324999999999</v>
      </c>
      <c r="X873" s="4"/>
      <c r="Y873" s="4"/>
      <c r="Z873" s="4"/>
      <c r="AA873" s="4"/>
      <c r="AB873" s="4"/>
      <c r="AC873" s="4"/>
      <c r="AD873" s="4"/>
      <c r="AE873" s="4"/>
    </row>
    <row r="874" spans="1:31" x14ac:dyDescent="0.35">
      <c r="A874" t="s">
        <v>168</v>
      </c>
      <c r="B874" t="s">
        <v>114</v>
      </c>
      <c r="C874" t="s">
        <v>87</v>
      </c>
      <c r="D874" t="s">
        <v>134</v>
      </c>
      <c r="E874" s="4"/>
      <c r="F874" s="4">
        <v>2149.36183856254</v>
      </c>
      <c r="G874" s="4">
        <v>2137.66512264326</v>
      </c>
      <c r="H874" s="4">
        <v>2465.9325884124</v>
      </c>
      <c r="I874" s="4">
        <v>2662.1295976880601</v>
      </c>
      <c r="J874" s="4">
        <v>3006.4714827431999</v>
      </c>
      <c r="K874" s="4">
        <v>3457.30843729459</v>
      </c>
      <c r="L874" s="4">
        <v>4003.7426708142102</v>
      </c>
      <c r="M874" s="4">
        <v>4625.9328190161496</v>
      </c>
      <c r="N874" s="4">
        <v>5307.9298996038397</v>
      </c>
      <c r="O874" s="4">
        <v>6029.2938106231004</v>
      </c>
      <c r="P874" s="4">
        <v>6787.9440468716202</v>
      </c>
      <c r="Q874" s="4">
        <v>7555.6880155799699</v>
      </c>
      <c r="R874" s="4">
        <v>8327.8217355322795</v>
      </c>
      <c r="S874" s="4">
        <v>9082.51915007157</v>
      </c>
      <c r="T874" s="4">
        <v>9820.0966846339306</v>
      </c>
      <c r="U874" s="4">
        <v>10539.613012363599</v>
      </c>
      <c r="V874" s="4">
        <v>11241.1393294299</v>
      </c>
      <c r="W874" s="4">
        <v>11924.554125974601</v>
      </c>
      <c r="X874" s="4"/>
      <c r="Y874" s="4"/>
      <c r="Z874" s="4"/>
      <c r="AA874" s="4"/>
      <c r="AB874" s="4"/>
      <c r="AC874" s="4"/>
      <c r="AD874" s="4"/>
      <c r="AE874" s="4"/>
    </row>
    <row r="875" spans="1:31" x14ac:dyDescent="0.35">
      <c r="A875" t="s">
        <v>168</v>
      </c>
      <c r="B875" t="s">
        <v>114</v>
      </c>
      <c r="C875" t="s">
        <v>88</v>
      </c>
      <c r="D875" t="s">
        <v>135</v>
      </c>
      <c r="E875" s="4"/>
      <c r="F875" s="4">
        <v>30.069995469181599</v>
      </c>
      <c r="G875" s="4">
        <v>30.271968832806799</v>
      </c>
      <c r="H875" s="4">
        <v>34.173093158205099</v>
      </c>
      <c r="I875" s="4">
        <v>37.9316545261754</v>
      </c>
      <c r="J875" s="4">
        <v>42.156985731593302</v>
      </c>
      <c r="K875" s="4">
        <v>46.850187646717202</v>
      </c>
      <c r="L875" s="4">
        <v>51.755123992821602</v>
      </c>
      <c r="M875" s="4">
        <v>56.6670325298942</v>
      </c>
      <c r="N875" s="4">
        <v>61.579858460515197</v>
      </c>
      <c r="O875" s="4">
        <v>66.540755813074696</v>
      </c>
      <c r="P875" s="4">
        <v>71.658894419837196</v>
      </c>
      <c r="Q875" s="4">
        <v>76.807490492408107</v>
      </c>
      <c r="R875" s="4">
        <v>81.785084407549206</v>
      </c>
      <c r="S875" s="4">
        <v>86.487643736867099</v>
      </c>
      <c r="T875" s="4">
        <v>90.887279716489303</v>
      </c>
      <c r="U875" s="4">
        <v>94.985460176093099</v>
      </c>
      <c r="V875" s="4">
        <v>98.791359051162999</v>
      </c>
      <c r="W875" s="4">
        <v>102.271399737826</v>
      </c>
      <c r="X875" s="4"/>
      <c r="Y875" s="4"/>
      <c r="Z875" s="4"/>
      <c r="AA875" s="4"/>
      <c r="AB875" s="4"/>
      <c r="AC875" s="4"/>
      <c r="AD875" s="4"/>
      <c r="AE875" s="4"/>
    </row>
    <row r="876" spans="1:31" x14ac:dyDescent="0.35">
      <c r="A876" t="s">
        <v>168</v>
      </c>
      <c r="B876" t="s">
        <v>114</v>
      </c>
      <c r="C876" t="s">
        <v>88</v>
      </c>
      <c r="D876" t="s">
        <v>132</v>
      </c>
      <c r="E876" s="4"/>
      <c r="F876" s="4">
        <v>439.24014284979597</v>
      </c>
      <c r="G876" s="4">
        <v>442.19041961925899</v>
      </c>
      <c r="H876" s="4">
        <v>502.89876006301898</v>
      </c>
      <c r="I876" s="4">
        <v>562.34373794984106</v>
      </c>
      <c r="J876" s="4">
        <v>629.57861629966601</v>
      </c>
      <c r="K876" s="4">
        <v>704.77253812342099</v>
      </c>
      <c r="L876" s="4">
        <v>784.19744999642398</v>
      </c>
      <c r="M876" s="4">
        <v>864.797681694571</v>
      </c>
      <c r="N876" s="4">
        <v>946.48245011964696</v>
      </c>
      <c r="O876" s="4">
        <v>1029.9819506571901</v>
      </c>
      <c r="P876" s="4">
        <v>1117.0136287789201</v>
      </c>
      <c r="Q876" s="4">
        <v>1205.63877385047</v>
      </c>
      <c r="R876" s="4">
        <v>1292.6831007328999</v>
      </c>
      <c r="S876" s="4">
        <v>1376.4350534063899</v>
      </c>
      <c r="T876" s="4">
        <v>1456.35784233296</v>
      </c>
      <c r="U876" s="4">
        <v>1532.3761249700999</v>
      </c>
      <c r="V876" s="4">
        <v>1604.5403588506999</v>
      </c>
      <c r="W876" s="4">
        <v>1672.2059999999999</v>
      </c>
      <c r="X876" s="4"/>
      <c r="Y876" s="4"/>
      <c r="Z876" s="4"/>
      <c r="AA876" s="4"/>
      <c r="AB876" s="4"/>
      <c r="AC876" s="4"/>
      <c r="AD876" s="4"/>
      <c r="AE876" s="4"/>
    </row>
    <row r="877" spans="1:31" x14ac:dyDescent="0.35">
      <c r="A877" t="s">
        <v>168</v>
      </c>
      <c r="B877" t="s">
        <v>114</v>
      </c>
      <c r="C877" t="s">
        <v>88</v>
      </c>
      <c r="D877" t="s">
        <v>133</v>
      </c>
      <c r="E877" s="4"/>
      <c r="F877" s="4">
        <v>49.194923868804302</v>
      </c>
      <c r="G877" s="4">
        <v>49.5253550541781</v>
      </c>
      <c r="H877" s="4">
        <v>60.662192847048402</v>
      </c>
      <c r="I877" s="4">
        <v>72.6829593504591</v>
      </c>
      <c r="J877" s="4">
        <v>86.803184178875199</v>
      </c>
      <c r="K877" s="4">
        <v>103.249210373252</v>
      </c>
      <c r="L877" s="4">
        <v>121.648663638662</v>
      </c>
      <c r="M877" s="4">
        <v>141.61065467192199</v>
      </c>
      <c r="N877" s="4">
        <v>163.149946119731</v>
      </c>
      <c r="O877" s="4">
        <v>186.426765744942</v>
      </c>
      <c r="P877" s="4">
        <v>211.81374036462401</v>
      </c>
      <c r="Q877" s="4">
        <v>239.01791560235901</v>
      </c>
      <c r="R877" s="4">
        <v>267.42384209545401</v>
      </c>
      <c r="S877" s="4">
        <v>296.62177584265299</v>
      </c>
      <c r="T877" s="4">
        <v>326.40621873888199</v>
      </c>
      <c r="U877" s="4">
        <v>356.66055524037898</v>
      </c>
      <c r="V877" s="4">
        <v>387.29593548055698</v>
      </c>
      <c r="W877" s="4">
        <v>418.05149999999998</v>
      </c>
      <c r="X877" s="4"/>
      <c r="Y877" s="4"/>
      <c r="Z877" s="4"/>
      <c r="AA877" s="4"/>
      <c r="AB877" s="4"/>
      <c r="AC877" s="4"/>
      <c r="AD877" s="4"/>
      <c r="AE877" s="4"/>
    </row>
    <row r="878" spans="1:31" x14ac:dyDescent="0.35">
      <c r="A878" t="s">
        <v>168</v>
      </c>
      <c r="B878" t="s">
        <v>114</v>
      </c>
      <c r="C878" t="s">
        <v>88</v>
      </c>
      <c r="D878" t="s">
        <v>134</v>
      </c>
      <c r="E878" s="4"/>
      <c r="F878" s="4">
        <v>1169.57186168102</v>
      </c>
      <c r="G878" s="4">
        <v>1177.4276115479299</v>
      </c>
      <c r="H878" s="4">
        <v>1325.43814677878</v>
      </c>
      <c r="I878" s="4">
        <v>1467.0846075239799</v>
      </c>
      <c r="J878" s="4">
        <v>1625.9143979687401</v>
      </c>
      <c r="K878" s="4">
        <v>1801.81727422986</v>
      </c>
      <c r="L878" s="4">
        <v>1984.8174260107501</v>
      </c>
      <c r="M878" s="4">
        <v>2167.0152857755402</v>
      </c>
      <c r="N878" s="4">
        <v>2348.1776914198399</v>
      </c>
      <c r="O878" s="4">
        <v>2530.09729352973</v>
      </c>
      <c r="P878" s="4">
        <v>2716.8974768012499</v>
      </c>
      <c r="Q878" s="4">
        <v>2903.7337356571202</v>
      </c>
      <c r="R878" s="4">
        <v>3083.00181485955</v>
      </c>
      <c r="S878" s="4">
        <v>3250.84730285674</v>
      </c>
      <c r="T878" s="4">
        <v>3406.31487795056</v>
      </c>
      <c r="U878" s="4">
        <v>3549.5584148538101</v>
      </c>
      <c r="V878" s="4">
        <v>3681.0182820981399</v>
      </c>
      <c r="W878" s="4">
        <v>3799.5426002621698</v>
      </c>
      <c r="X878" s="4"/>
      <c r="Y878" s="4"/>
      <c r="Z878" s="4"/>
      <c r="AA878" s="4"/>
      <c r="AB878" s="4"/>
      <c r="AC878" s="4"/>
      <c r="AD878" s="4"/>
      <c r="AE878" s="4"/>
    </row>
    <row r="879" spans="1:31" x14ac:dyDescent="0.35">
      <c r="A879" t="s">
        <v>168</v>
      </c>
      <c r="B879" t="s">
        <v>114</v>
      </c>
      <c r="C879" t="s">
        <v>89</v>
      </c>
      <c r="D879" t="s">
        <v>135</v>
      </c>
      <c r="E879" s="4"/>
      <c r="F879" s="4">
        <v>1608.8799932652901</v>
      </c>
      <c r="G879" s="4">
        <v>1691.1258719959999</v>
      </c>
      <c r="H879" s="4">
        <v>2167.8799217210799</v>
      </c>
      <c r="I879" s="4">
        <v>2605.3133205131699</v>
      </c>
      <c r="J879" s="4">
        <v>3002.6330384251</v>
      </c>
      <c r="K879" s="4">
        <v>3321.06811202878</v>
      </c>
      <c r="L879" s="4">
        <v>3625.9048506949698</v>
      </c>
      <c r="M879" s="4">
        <v>3910.5321231435501</v>
      </c>
      <c r="N879" s="4">
        <v>4157.5451274594498</v>
      </c>
      <c r="O879" s="4">
        <v>4395.6640938876099</v>
      </c>
      <c r="P879" s="4">
        <v>4621.1013851421503</v>
      </c>
      <c r="Q879" s="4">
        <v>4802.4562520788404</v>
      </c>
      <c r="R879" s="4">
        <v>4937.4417304586996</v>
      </c>
      <c r="S879" s="4">
        <v>5036.6981800235299</v>
      </c>
      <c r="T879" s="4">
        <v>5109.7819339989501</v>
      </c>
      <c r="U879" s="4">
        <v>5168.9169906266397</v>
      </c>
      <c r="V879" s="4">
        <v>5216.9943523918701</v>
      </c>
      <c r="W879" s="4">
        <v>5244.2426355820498</v>
      </c>
      <c r="X879" s="4"/>
      <c r="Y879" s="4"/>
      <c r="Z879" s="4"/>
      <c r="AA879" s="4"/>
      <c r="AB879" s="4"/>
      <c r="AC879" s="4"/>
      <c r="AD879" s="4"/>
      <c r="AE879" s="4"/>
    </row>
    <row r="880" spans="1:31" x14ac:dyDescent="0.35">
      <c r="A880" t="s">
        <v>168</v>
      </c>
      <c r="B880" t="s">
        <v>114</v>
      </c>
      <c r="C880" t="s">
        <v>89</v>
      </c>
      <c r="D880" t="s">
        <v>132</v>
      </c>
      <c r="E880" s="4"/>
      <c r="F880" s="4">
        <v>9129.0446299788</v>
      </c>
      <c r="G880" s="4">
        <v>9594.0712631403003</v>
      </c>
      <c r="H880" s="4">
        <v>12300.503180080999</v>
      </c>
      <c r="I880" s="4">
        <v>14786.574726815101</v>
      </c>
      <c r="J880" s="4">
        <v>17044.954655653299</v>
      </c>
      <c r="K880" s="4">
        <v>18855.2657361518</v>
      </c>
      <c r="L880" s="4">
        <v>20587.129580919602</v>
      </c>
      <c r="M880" s="4">
        <v>22203.553384599501</v>
      </c>
      <c r="N880" s="4">
        <v>23606.523516147401</v>
      </c>
      <c r="O880" s="4">
        <v>24959.018198671602</v>
      </c>
      <c r="P880" s="4">
        <v>26240.128081079201</v>
      </c>
      <c r="Q880" s="4">
        <v>27272.045254930199</v>
      </c>
      <c r="R880" s="4">
        <v>28041.711791921301</v>
      </c>
      <c r="S880" s="4">
        <v>28608.880369217899</v>
      </c>
      <c r="T880" s="4">
        <v>29027.743187780499</v>
      </c>
      <c r="U880" s="4">
        <v>29367.6650563121</v>
      </c>
      <c r="V880" s="4">
        <v>29645.245023758602</v>
      </c>
      <c r="W880" s="4">
        <v>29805.329071870601</v>
      </c>
      <c r="X880" s="4"/>
      <c r="Y880" s="4"/>
      <c r="Z880" s="4"/>
      <c r="AA880" s="4"/>
      <c r="AB880" s="4"/>
      <c r="AC880" s="4"/>
      <c r="AD880" s="4"/>
      <c r="AE880" s="4"/>
    </row>
    <row r="881" spans="1:31" x14ac:dyDescent="0.35">
      <c r="A881" t="s">
        <v>168</v>
      </c>
      <c r="B881" t="s">
        <v>114</v>
      </c>
      <c r="C881" t="s">
        <v>89</v>
      </c>
      <c r="D881" t="s">
        <v>133</v>
      </c>
      <c r="E881" s="4"/>
      <c r="F881" s="4">
        <v>2676.0342062024301</v>
      </c>
      <c r="G881" s="4">
        <v>2812.8146431641298</v>
      </c>
      <c r="H881" s="4">
        <v>3606.5309573552699</v>
      </c>
      <c r="I881" s="4">
        <v>4335.2670503111904</v>
      </c>
      <c r="J881" s="4">
        <v>4997.62005482939</v>
      </c>
      <c r="K881" s="4">
        <v>5528.9778622205904</v>
      </c>
      <c r="L881" s="4">
        <v>6037.8644968812896</v>
      </c>
      <c r="M881" s="4">
        <v>6513.2547303696701</v>
      </c>
      <c r="N881" s="4">
        <v>6926.19766001481</v>
      </c>
      <c r="O881" s="4">
        <v>7324.5023912794504</v>
      </c>
      <c r="P881" s="4">
        <v>7701.9369699859499</v>
      </c>
      <c r="Q881" s="4">
        <v>8006.2499039060804</v>
      </c>
      <c r="R881" s="4">
        <v>8233.6173484746396</v>
      </c>
      <c r="S881" s="4">
        <v>8401.6533751524003</v>
      </c>
      <c r="T881" s="4">
        <v>8526.2630776380392</v>
      </c>
      <c r="U881" s="4">
        <v>8627.8172368273899</v>
      </c>
      <c r="V881" s="4">
        <v>8711.1802435367608</v>
      </c>
      <c r="W881" s="4">
        <v>8760.1324976737797</v>
      </c>
      <c r="X881" s="4"/>
      <c r="Y881" s="4"/>
      <c r="Z881" s="4"/>
      <c r="AA881" s="4"/>
      <c r="AB881" s="4"/>
      <c r="AC881" s="4"/>
      <c r="AD881" s="4"/>
      <c r="AE881" s="4"/>
    </row>
    <row r="882" spans="1:31" x14ac:dyDescent="0.35">
      <c r="A882" t="s">
        <v>168</v>
      </c>
      <c r="B882" t="s">
        <v>114</v>
      </c>
      <c r="C882" t="s">
        <v>89</v>
      </c>
      <c r="D882" t="s">
        <v>134</v>
      </c>
      <c r="E882" s="4"/>
      <c r="F882" s="4">
        <v>12052.2533767559</v>
      </c>
      <c r="G882" s="4">
        <v>12649.032864863701</v>
      </c>
      <c r="H882" s="4">
        <v>16152.680898197899</v>
      </c>
      <c r="I882" s="4">
        <v>19372.974952671801</v>
      </c>
      <c r="J882" s="4">
        <v>22281.952305921601</v>
      </c>
      <c r="K882" s="4">
        <v>24597.3571518194</v>
      </c>
      <c r="L882" s="4">
        <v>26802.207568385398</v>
      </c>
      <c r="M882" s="4">
        <v>28854.007492256998</v>
      </c>
      <c r="N882" s="4">
        <v>30630.1513563931</v>
      </c>
      <c r="O882" s="4">
        <v>32342.320707440798</v>
      </c>
      <c r="P882" s="4">
        <v>33964.958533778597</v>
      </c>
      <c r="Q882" s="4">
        <v>35268.776492990903</v>
      </c>
      <c r="R882" s="4">
        <v>36236.579477619998</v>
      </c>
      <c r="S882" s="4">
        <v>36944.245450758601</v>
      </c>
      <c r="T882" s="4">
        <v>37461.7928782206</v>
      </c>
      <c r="U882" s="4">
        <v>37878.657953061302</v>
      </c>
      <c r="V882" s="4">
        <v>38216.385623849601</v>
      </c>
      <c r="W882" s="4">
        <v>38404.139292547297</v>
      </c>
      <c r="X882" s="4"/>
      <c r="Y882" s="4"/>
      <c r="Z882" s="4"/>
      <c r="AA882" s="4"/>
      <c r="AB882" s="4"/>
      <c r="AC882" s="4"/>
      <c r="AD882" s="4"/>
      <c r="AE882" s="4"/>
    </row>
    <row r="883" spans="1:31" x14ac:dyDescent="0.35">
      <c r="A883" t="s">
        <v>168</v>
      </c>
      <c r="B883" t="s">
        <v>114</v>
      </c>
      <c r="C883" t="s">
        <v>153</v>
      </c>
      <c r="D883" t="s">
        <v>135</v>
      </c>
      <c r="E883" s="4"/>
      <c r="F883" s="4">
        <v>18.287489692474601</v>
      </c>
      <c r="G883" s="4">
        <v>18.511704008387401</v>
      </c>
      <c r="H883" s="4">
        <v>20.526830584771702</v>
      </c>
      <c r="I883" s="4">
        <v>22.583548361763601</v>
      </c>
      <c r="J883" s="4">
        <v>24.346505134376901</v>
      </c>
      <c r="K883" s="4">
        <v>26.0299329620217</v>
      </c>
      <c r="L883" s="4">
        <v>27.711065403567499</v>
      </c>
      <c r="M883" s="4">
        <v>29.419045596251301</v>
      </c>
      <c r="N883" s="4">
        <v>31.197378779794299</v>
      </c>
      <c r="O883" s="4">
        <v>33.094227764656097</v>
      </c>
      <c r="P883" s="4">
        <v>35.099122610004102</v>
      </c>
      <c r="Q883" s="4">
        <v>37.081744159724302</v>
      </c>
      <c r="R883" s="4">
        <v>38.979818588413004</v>
      </c>
      <c r="S883" s="4">
        <v>40.768850303855999</v>
      </c>
      <c r="T883" s="4">
        <v>42.4330391473353</v>
      </c>
      <c r="U883" s="4">
        <v>43.976415780334897</v>
      </c>
      <c r="V883" s="4">
        <v>45.418538168824298</v>
      </c>
      <c r="W883" s="4">
        <v>46.748571801720601</v>
      </c>
      <c r="X883" s="4"/>
      <c r="Y883" s="4"/>
      <c r="Z883" s="4"/>
      <c r="AA883" s="4"/>
      <c r="AB883" s="4"/>
      <c r="AC883" s="4"/>
      <c r="AD883" s="4"/>
      <c r="AE883" s="4"/>
    </row>
    <row r="884" spans="1:31" x14ac:dyDescent="0.35">
      <c r="A884" t="s">
        <v>168</v>
      </c>
      <c r="B884" t="s">
        <v>114</v>
      </c>
      <c r="C884" t="s">
        <v>153</v>
      </c>
      <c r="D884" t="s">
        <v>132</v>
      </c>
      <c r="E884" s="4"/>
      <c r="F884" s="4">
        <v>272.514597727656</v>
      </c>
      <c r="G884" s="4">
        <v>275.90922228927099</v>
      </c>
      <c r="H884" s="4">
        <v>310.87554830377297</v>
      </c>
      <c r="I884" s="4">
        <v>345.95230763756598</v>
      </c>
      <c r="J884" s="4">
        <v>377.218290505585</v>
      </c>
      <c r="K884" s="4">
        <v>407.59019129287401</v>
      </c>
      <c r="L884" s="4">
        <v>438.46999721604601</v>
      </c>
      <c r="M884" s="4">
        <v>470.28768354281499</v>
      </c>
      <c r="N884" s="4">
        <v>503.56145958082499</v>
      </c>
      <c r="O884" s="4">
        <v>539.08129414018197</v>
      </c>
      <c r="P884" s="4">
        <v>576.79471298831197</v>
      </c>
      <c r="Q884" s="4">
        <v>614.66090970786399</v>
      </c>
      <c r="R884" s="4">
        <v>651.72428397399995</v>
      </c>
      <c r="S884" s="4">
        <v>687.57489330426199</v>
      </c>
      <c r="T884" s="4">
        <v>721.72265117676102</v>
      </c>
      <c r="U884" s="4">
        <v>754.06565652798702</v>
      </c>
      <c r="V884" s="4">
        <v>784.91878031864701</v>
      </c>
      <c r="W884" s="4">
        <v>814.18380000000002</v>
      </c>
      <c r="X884" s="4"/>
      <c r="Y884" s="4"/>
      <c r="Z884" s="4"/>
      <c r="AA884" s="4"/>
      <c r="AB884" s="4"/>
      <c r="AC884" s="4"/>
      <c r="AD884" s="4"/>
      <c r="AE884" s="4"/>
    </row>
    <row r="885" spans="1:31" x14ac:dyDescent="0.35">
      <c r="A885" t="s">
        <v>168</v>
      </c>
      <c r="B885" t="s">
        <v>114</v>
      </c>
      <c r="C885" t="s">
        <v>153</v>
      </c>
      <c r="D885" t="s">
        <v>133</v>
      </c>
      <c r="E885" s="4"/>
      <c r="F885" s="4">
        <v>39.1373568942535</v>
      </c>
      <c r="G885" s="4">
        <v>39.623558648195399</v>
      </c>
      <c r="H885" s="4">
        <v>46.653905286181597</v>
      </c>
      <c r="I885" s="4">
        <v>54.191568589094601</v>
      </c>
      <c r="J885" s="4">
        <v>61.576672198617203</v>
      </c>
      <c r="K885" s="4">
        <v>69.234521137770201</v>
      </c>
      <c r="L885" s="4">
        <v>77.389905182823597</v>
      </c>
      <c r="M885" s="4">
        <v>86.132174520649102</v>
      </c>
      <c r="N885" s="4">
        <v>95.580915849413699</v>
      </c>
      <c r="O885" s="4">
        <v>105.92002060692801</v>
      </c>
      <c r="P885" s="4">
        <v>117.182588332091</v>
      </c>
      <c r="Q885" s="4">
        <v>128.983374489905</v>
      </c>
      <c r="R885" s="4">
        <v>141.11796104652799</v>
      </c>
      <c r="S885" s="4">
        <v>153.479018943266</v>
      </c>
      <c r="T885" s="4">
        <v>165.930819961899</v>
      </c>
      <c r="U885" s="4">
        <v>178.41520757535801</v>
      </c>
      <c r="V885" s="4">
        <v>190.97189541033001</v>
      </c>
      <c r="W885" s="4">
        <v>203.54595</v>
      </c>
      <c r="X885" s="4"/>
      <c r="Y885" s="4"/>
      <c r="Z885" s="4"/>
      <c r="AA885" s="4"/>
      <c r="AB885" s="4"/>
      <c r="AC885" s="4"/>
      <c r="AD885" s="4"/>
      <c r="AE885" s="4"/>
    </row>
    <row r="886" spans="1:31" x14ac:dyDescent="0.35">
      <c r="A886" t="s">
        <v>168</v>
      </c>
      <c r="B886" t="s">
        <v>114</v>
      </c>
      <c r="C886" t="s">
        <v>153</v>
      </c>
      <c r="D886" t="s">
        <v>134</v>
      </c>
      <c r="E886" s="4"/>
      <c r="F886" s="4">
        <v>754.08571257986898</v>
      </c>
      <c r="G886" s="4">
        <v>763.52007370234196</v>
      </c>
      <c r="H886" s="4">
        <v>850.77262111145501</v>
      </c>
      <c r="I886" s="4">
        <v>935.06814400067003</v>
      </c>
      <c r="J886" s="4">
        <v>1007.05320436004</v>
      </c>
      <c r="K886" s="4">
        <v>1074.6718757450999</v>
      </c>
      <c r="L886" s="4">
        <v>1141.82993738039</v>
      </c>
      <c r="M886" s="4">
        <v>1209.60327086093</v>
      </c>
      <c r="N886" s="4">
        <v>1279.18816163938</v>
      </c>
      <c r="O886" s="4">
        <v>1352.4914780951599</v>
      </c>
      <c r="P886" s="4">
        <v>1429.2701644016799</v>
      </c>
      <c r="Q886" s="4">
        <v>1504.41234613241</v>
      </c>
      <c r="R886" s="4">
        <v>1575.6728974375901</v>
      </c>
      <c r="S886" s="4">
        <v>1642.19725639188</v>
      </c>
      <c r="T886" s="4">
        <v>1702.9483096759</v>
      </c>
      <c r="U886" s="4">
        <v>1757.8729276916799</v>
      </c>
      <c r="V886" s="4">
        <v>1807.9086815125299</v>
      </c>
      <c r="W886" s="4">
        <v>1853.01362819828</v>
      </c>
      <c r="X886" s="4"/>
      <c r="Y886" s="4"/>
      <c r="Z886" s="4"/>
      <c r="AA886" s="4"/>
      <c r="AB886" s="4"/>
      <c r="AC886" s="4"/>
      <c r="AD886" s="4"/>
      <c r="AE886" s="4"/>
    </row>
    <row r="887" spans="1:31" x14ac:dyDescent="0.35">
      <c r="A887" t="s">
        <v>168</v>
      </c>
      <c r="B887" t="s">
        <v>114</v>
      </c>
      <c r="C887" t="s">
        <v>154</v>
      </c>
      <c r="D887" t="s">
        <v>135</v>
      </c>
      <c r="E887" s="4"/>
      <c r="F887" s="4">
        <v>52.9080122618129</v>
      </c>
      <c r="G887" s="4">
        <v>54.129917228847503</v>
      </c>
      <c r="H887" s="4">
        <v>62.624683400159903</v>
      </c>
      <c r="I887" s="4">
        <v>71.599860579277404</v>
      </c>
      <c r="J887" s="4">
        <v>78.624110138868005</v>
      </c>
      <c r="K887" s="4">
        <v>84.602195877445695</v>
      </c>
      <c r="L887" s="4">
        <v>89.054023274292305</v>
      </c>
      <c r="M887" s="4">
        <v>92.772089075866802</v>
      </c>
      <c r="N887" s="4">
        <v>96.022276762640402</v>
      </c>
      <c r="O887" s="4">
        <v>99.073530941786899</v>
      </c>
      <c r="P887" s="4">
        <v>101.980755344397</v>
      </c>
      <c r="Q887" s="4">
        <v>104.476339133081</v>
      </c>
      <c r="R887" s="4">
        <v>106.43308946549899</v>
      </c>
      <c r="S887" s="4">
        <v>107.930405345507</v>
      </c>
      <c r="T887" s="4">
        <v>109.195008724028</v>
      </c>
      <c r="U887" s="4">
        <v>110.449584942847</v>
      </c>
      <c r="V887" s="4">
        <v>111.77941481270599</v>
      </c>
      <c r="W887" s="4">
        <v>113.058361819095</v>
      </c>
      <c r="X887" s="4"/>
      <c r="Y887" s="4"/>
      <c r="Z887" s="4"/>
      <c r="AA887" s="4"/>
      <c r="AB887" s="4"/>
      <c r="AC887" s="4"/>
      <c r="AD887" s="4"/>
      <c r="AE887" s="4"/>
    </row>
    <row r="888" spans="1:31" x14ac:dyDescent="0.35">
      <c r="A888" t="s">
        <v>168</v>
      </c>
      <c r="B888" t="s">
        <v>114</v>
      </c>
      <c r="C888" t="s">
        <v>154</v>
      </c>
      <c r="D888" t="s">
        <v>132</v>
      </c>
      <c r="E888" s="4"/>
      <c r="F888" s="4">
        <v>750.34366048653101</v>
      </c>
      <c r="G888" s="4">
        <v>766.54426742739497</v>
      </c>
      <c r="H888" s="4">
        <v>884.97316650312302</v>
      </c>
      <c r="I888" s="4">
        <v>1009.69580545855</v>
      </c>
      <c r="J888" s="4">
        <v>1108.56764447044</v>
      </c>
      <c r="K888" s="4">
        <v>1194.34464370407</v>
      </c>
      <c r="L888" s="4">
        <v>1260.25878943362</v>
      </c>
      <c r="M888" s="4">
        <v>1316.4187527054301</v>
      </c>
      <c r="N888" s="4">
        <v>1366.48774301036</v>
      </c>
      <c r="O888" s="4">
        <v>1413.9363888046601</v>
      </c>
      <c r="P888" s="4">
        <v>1459.50788215784</v>
      </c>
      <c r="Q888" s="4">
        <v>1499.4171715247901</v>
      </c>
      <c r="R888" s="4">
        <v>1531.88939670991</v>
      </c>
      <c r="S888" s="4">
        <v>1557.7743499067201</v>
      </c>
      <c r="T888" s="4">
        <v>1580.02693242897</v>
      </c>
      <c r="U888" s="4">
        <v>1601.6263343370999</v>
      </c>
      <c r="V888" s="4">
        <v>1623.77383625521</v>
      </c>
      <c r="W888" s="4">
        <v>1644.77398495281</v>
      </c>
      <c r="X888" s="4"/>
      <c r="Y888" s="4"/>
      <c r="Z888" s="4"/>
      <c r="AA888" s="4"/>
      <c r="AB888" s="4"/>
      <c r="AC888" s="4"/>
      <c r="AD888" s="4"/>
      <c r="AE888" s="4"/>
    </row>
    <row r="889" spans="1:31" x14ac:dyDescent="0.35">
      <c r="A889" t="s">
        <v>168</v>
      </c>
      <c r="B889" t="s">
        <v>114</v>
      </c>
      <c r="C889" t="s">
        <v>154</v>
      </c>
      <c r="D889" t="s">
        <v>133</v>
      </c>
      <c r="E889" s="4"/>
      <c r="F889" s="4">
        <v>138.04288019271101</v>
      </c>
      <c r="G889" s="4">
        <v>140.96383329939101</v>
      </c>
      <c r="H889" s="4">
        <v>165.90182341755701</v>
      </c>
      <c r="I889" s="4">
        <v>192.98754920617</v>
      </c>
      <c r="J889" s="4">
        <v>216.35436702159501</v>
      </c>
      <c r="K889" s="4">
        <v>238.076233176785</v>
      </c>
      <c r="L889" s="4">
        <v>256.60614307172102</v>
      </c>
      <c r="M889" s="4">
        <v>273.693981831923</v>
      </c>
      <c r="N889" s="4">
        <v>289.99140700502397</v>
      </c>
      <c r="O889" s="4">
        <v>306.11733100530103</v>
      </c>
      <c r="P889" s="4">
        <v>322.20156786510398</v>
      </c>
      <c r="Q889" s="4">
        <v>337.36758511995401</v>
      </c>
      <c r="R889" s="4">
        <v>351.13516551208397</v>
      </c>
      <c r="S889" s="4">
        <v>363.60697148140298</v>
      </c>
      <c r="T889" s="4">
        <v>375.39828464947402</v>
      </c>
      <c r="U889" s="4">
        <v>387.18216793286803</v>
      </c>
      <c r="V889" s="4">
        <v>399.25047969623802</v>
      </c>
      <c r="W889" s="4">
        <v>411.19349623820301</v>
      </c>
      <c r="X889" s="4"/>
      <c r="Y889" s="4"/>
      <c r="Z889" s="4"/>
      <c r="AA889" s="4"/>
      <c r="AB889" s="4"/>
      <c r="AC889" s="4"/>
      <c r="AD889" s="4"/>
      <c r="AE889" s="4"/>
    </row>
    <row r="890" spans="1:31" x14ac:dyDescent="0.35">
      <c r="A890" t="s">
        <v>168</v>
      </c>
      <c r="B890" t="s">
        <v>114</v>
      </c>
      <c r="C890" t="s">
        <v>154</v>
      </c>
      <c r="D890" t="s">
        <v>134</v>
      </c>
      <c r="E890" s="4"/>
      <c r="F890" s="4">
        <v>1535.7941872516601</v>
      </c>
      <c r="G890" s="4">
        <v>1568.1352153437599</v>
      </c>
      <c r="H890" s="4">
        <v>1807.3194500967199</v>
      </c>
      <c r="I890" s="4">
        <v>2058.8247339621698</v>
      </c>
      <c r="J890" s="4">
        <v>2255.7038453906998</v>
      </c>
      <c r="K890" s="4">
        <v>2425.5378604184898</v>
      </c>
      <c r="L890" s="4">
        <v>2555.3185872920899</v>
      </c>
      <c r="M890" s="4">
        <v>2665.1958582186999</v>
      </c>
      <c r="N890" s="4">
        <v>2762.4380802269998</v>
      </c>
      <c r="O890" s="4">
        <v>2854.4409802535502</v>
      </c>
      <c r="P890" s="4">
        <v>2942.70546249777</v>
      </c>
      <c r="Q890" s="4">
        <v>3019.6842893421199</v>
      </c>
      <c r="R890" s="4">
        <v>3081.7749138245999</v>
      </c>
      <c r="S890" s="4">
        <v>3130.46154474778</v>
      </c>
      <c r="T890" s="4">
        <v>3171.48755884701</v>
      </c>
      <c r="U890" s="4">
        <v>3210.7900807200499</v>
      </c>
      <c r="V890" s="4">
        <v>3250.8411489320802</v>
      </c>
      <c r="W890" s="4">
        <v>3288.4120532280899</v>
      </c>
      <c r="X890" s="4"/>
      <c r="Y890" s="4"/>
      <c r="Z890" s="4"/>
      <c r="AA890" s="4"/>
      <c r="AB890" s="4"/>
      <c r="AC890" s="4"/>
      <c r="AD890" s="4"/>
      <c r="AE890" s="4"/>
    </row>
    <row r="891" spans="1:31" x14ac:dyDescent="0.35">
      <c r="A891" t="s">
        <v>168</v>
      </c>
      <c r="B891" t="s">
        <v>114</v>
      </c>
      <c r="C891" t="s">
        <v>155</v>
      </c>
      <c r="D891" t="s">
        <v>135</v>
      </c>
      <c r="E891" s="4"/>
      <c r="F891" s="4">
        <v>23.447904677707601</v>
      </c>
      <c r="G891" s="4">
        <v>23.861264406551498</v>
      </c>
      <c r="H891" s="4">
        <v>27.797488792222101</v>
      </c>
      <c r="I891" s="4">
        <v>30.590336623177699</v>
      </c>
      <c r="J891" s="4">
        <v>32.991434126803199</v>
      </c>
      <c r="K891" s="4">
        <v>35.442560744831297</v>
      </c>
      <c r="L891" s="4">
        <v>38.025934359316601</v>
      </c>
      <c r="M891" s="4">
        <v>40.651789297625399</v>
      </c>
      <c r="N891" s="4">
        <v>43.162894658057397</v>
      </c>
      <c r="O891" s="4">
        <v>45.592449638115802</v>
      </c>
      <c r="P891" s="4">
        <v>47.940236519555299</v>
      </c>
      <c r="Q891" s="4">
        <v>50.107647639190802</v>
      </c>
      <c r="R891" s="4">
        <v>52.069628156582297</v>
      </c>
      <c r="S891" s="4">
        <v>53.798095513146798</v>
      </c>
      <c r="T891" s="4">
        <v>55.2860198454567</v>
      </c>
      <c r="U891" s="4">
        <v>56.540147583708602</v>
      </c>
      <c r="V891" s="4">
        <v>57.551178564398199</v>
      </c>
      <c r="W891" s="4">
        <v>58.292315572017202</v>
      </c>
      <c r="X891" s="4"/>
      <c r="Y891" s="4"/>
      <c r="Z891" s="4"/>
      <c r="AA891" s="4"/>
      <c r="AB891" s="4"/>
      <c r="AC891" s="4"/>
      <c r="AD891" s="4"/>
      <c r="AE891" s="4"/>
    </row>
    <row r="892" spans="1:31" x14ac:dyDescent="0.35">
      <c r="A892" t="s">
        <v>168</v>
      </c>
      <c r="B892" t="s">
        <v>114</v>
      </c>
      <c r="C892" t="s">
        <v>155</v>
      </c>
      <c r="D892" t="s">
        <v>132</v>
      </c>
      <c r="E892" s="4"/>
      <c r="F892" s="4">
        <v>473.61378978813502</v>
      </c>
      <c r="G892" s="4">
        <v>485.37560674475498</v>
      </c>
      <c r="H892" s="4">
        <v>592.20158386125195</v>
      </c>
      <c r="I892" s="4">
        <v>665.86840138931905</v>
      </c>
      <c r="J892" s="4">
        <v>734.36150625368805</v>
      </c>
      <c r="K892" s="4">
        <v>808.232550361893</v>
      </c>
      <c r="L892" s="4">
        <v>889.91254860501397</v>
      </c>
      <c r="M892" s="4">
        <v>976.46970725753999</v>
      </c>
      <c r="N892" s="4">
        <v>1062.06417388356</v>
      </c>
      <c r="O892" s="4">
        <v>1147.1012559103001</v>
      </c>
      <c r="P892" s="4">
        <v>1230.79789913379</v>
      </c>
      <c r="Q892" s="4">
        <v>1309.5289683798601</v>
      </c>
      <c r="R892" s="4">
        <v>1382.4216576166</v>
      </c>
      <c r="S892" s="4">
        <v>1449.5087477526299</v>
      </c>
      <c r="T892" s="4">
        <v>1511.5049658642999</v>
      </c>
      <c r="U892" s="4">
        <v>1568.8206004885101</v>
      </c>
      <c r="V892" s="4">
        <v>1620.7315162184</v>
      </c>
      <c r="W892" s="4">
        <v>1665.6277243879999</v>
      </c>
      <c r="X892" s="4"/>
      <c r="Y892" s="4"/>
      <c r="Z892" s="4"/>
      <c r="AA892" s="4"/>
      <c r="AB892" s="4"/>
      <c r="AC892" s="4"/>
      <c r="AD892" s="4"/>
      <c r="AE892" s="4"/>
    </row>
    <row r="893" spans="1:31" x14ac:dyDescent="0.35">
      <c r="A893" t="s">
        <v>168</v>
      </c>
      <c r="B893" t="s">
        <v>114</v>
      </c>
      <c r="C893" t="s">
        <v>155</v>
      </c>
      <c r="D893" t="s">
        <v>133</v>
      </c>
      <c r="E893" s="4"/>
      <c r="F893" s="4">
        <v>91.092626142635993</v>
      </c>
      <c r="G893" s="4">
        <v>94.402646019882994</v>
      </c>
      <c r="H893" s="4">
        <v>121.430569616413</v>
      </c>
      <c r="I893" s="4">
        <v>139.91125134136399</v>
      </c>
      <c r="J893" s="4">
        <v>158.23614218150101</v>
      </c>
      <c r="K893" s="4">
        <v>179.07158382878899</v>
      </c>
      <c r="L893" s="4">
        <v>203.10638373900201</v>
      </c>
      <c r="M893" s="4">
        <v>229.34571892705301</v>
      </c>
      <c r="N893" s="4">
        <v>255.88711850435899</v>
      </c>
      <c r="O893" s="4">
        <v>282.707127974645</v>
      </c>
      <c r="P893" s="4">
        <v>309.54290147452099</v>
      </c>
      <c r="Q893" s="4">
        <v>335.41349420177897</v>
      </c>
      <c r="R893" s="4">
        <v>360.10311579943601</v>
      </c>
      <c r="S893" s="4">
        <v>383.73137002022202</v>
      </c>
      <c r="T893" s="4">
        <v>406.585238646069</v>
      </c>
      <c r="U893" s="4">
        <v>428.77289475090203</v>
      </c>
      <c r="V893" s="4">
        <v>450.00281191467701</v>
      </c>
      <c r="W893" s="4">
        <v>469.70678167861098</v>
      </c>
      <c r="X893" s="4"/>
      <c r="Y893" s="4"/>
      <c r="Z893" s="4"/>
      <c r="AA893" s="4"/>
      <c r="AB893" s="4"/>
      <c r="AC893" s="4"/>
      <c r="AD893" s="4"/>
      <c r="AE893" s="4"/>
    </row>
    <row r="894" spans="1:31" x14ac:dyDescent="0.35">
      <c r="A894" t="s">
        <v>168</v>
      </c>
      <c r="B894" t="s">
        <v>114</v>
      </c>
      <c r="C894" t="s">
        <v>155</v>
      </c>
      <c r="D894" t="s">
        <v>134</v>
      </c>
      <c r="E894" s="4"/>
      <c r="F894" s="4">
        <v>1405.9119855341601</v>
      </c>
      <c r="G894" s="4">
        <v>1429.4945288486899</v>
      </c>
      <c r="H894" s="4">
        <v>1660.17592734653</v>
      </c>
      <c r="I894" s="4">
        <v>1816.7658619875001</v>
      </c>
      <c r="J894" s="4">
        <v>1948.2878596195101</v>
      </c>
      <c r="K894" s="4">
        <v>2079.9918888932798</v>
      </c>
      <c r="L894" s="4">
        <v>2217.2045170356701</v>
      </c>
      <c r="M894" s="4">
        <v>2356.5695034448299</v>
      </c>
      <c r="N894" s="4">
        <v>2489.7539314583901</v>
      </c>
      <c r="O894" s="4">
        <v>2619.2632944515799</v>
      </c>
      <c r="P894" s="4">
        <v>2744.29386434665</v>
      </c>
      <c r="Q894" s="4">
        <v>2857.7123839809501</v>
      </c>
      <c r="R894" s="4">
        <v>2957.8167142268198</v>
      </c>
      <c r="S894" s="4">
        <v>3043.85015673422</v>
      </c>
      <c r="T894" s="4">
        <v>3116.5640142902498</v>
      </c>
      <c r="U894" s="4">
        <v>3176.9582519277801</v>
      </c>
      <c r="V894" s="4">
        <v>3224.5563052172001</v>
      </c>
      <c r="W894" s="4">
        <v>3257.3579600399798</v>
      </c>
      <c r="X894" s="4"/>
      <c r="Y894" s="4"/>
      <c r="Z894" s="4"/>
      <c r="AA894" s="4"/>
      <c r="AB894" s="4"/>
      <c r="AC894" s="4"/>
      <c r="AD894" s="4"/>
      <c r="AE894" s="4"/>
    </row>
    <row r="895" spans="1:31" x14ac:dyDescent="0.35">
      <c r="A895" t="s">
        <v>168</v>
      </c>
      <c r="B895" t="s">
        <v>114</v>
      </c>
      <c r="C895" t="s">
        <v>156</v>
      </c>
      <c r="D895" t="s">
        <v>135</v>
      </c>
      <c r="E895" s="4"/>
      <c r="F895" s="4">
        <v>59.390828698878302</v>
      </c>
      <c r="G895" s="4">
        <v>58.816661302877698</v>
      </c>
      <c r="H895" s="4">
        <v>68.822142045862407</v>
      </c>
      <c r="I895" s="4">
        <v>73.271537186918295</v>
      </c>
      <c r="J895" s="4">
        <v>78.215677117499297</v>
      </c>
      <c r="K895" s="4">
        <v>83.375522877575406</v>
      </c>
      <c r="L895" s="4">
        <v>88.574610849101603</v>
      </c>
      <c r="M895" s="4">
        <v>93.6181193779137</v>
      </c>
      <c r="N895" s="4">
        <v>98.474173862599997</v>
      </c>
      <c r="O895" s="4">
        <v>103.064559657647</v>
      </c>
      <c r="P895" s="4">
        <v>107.36810092405</v>
      </c>
      <c r="Q895" s="4">
        <v>111.226885947954</v>
      </c>
      <c r="R895" s="4">
        <v>114.676804248848</v>
      </c>
      <c r="S895" s="4">
        <v>117.829101304082</v>
      </c>
      <c r="T895" s="4">
        <v>120.74189132307301</v>
      </c>
      <c r="U895" s="4">
        <v>123.364959929444</v>
      </c>
      <c r="V895" s="4">
        <v>125.584756530878</v>
      </c>
      <c r="W895" s="4">
        <v>127.225839172213</v>
      </c>
      <c r="X895" s="4"/>
      <c r="Y895" s="4"/>
      <c r="Z895" s="4"/>
      <c r="AA895" s="4"/>
      <c r="AB895" s="4"/>
      <c r="AC895" s="4"/>
      <c r="AD895" s="4"/>
      <c r="AE895" s="4"/>
    </row>
    <row r="896" spans="1:31" x14ac:dyDescent="0.35">
      <c r="A896" t="s">
        <v>168</v>
      </c>
      <c r="B896" t="s">
        <v>114</v>
      </c>
      <c r="C896" t="s">
        <v>156</v>
      </c>
      <c r="D896" t="s">
        <v>132</v>
      </c>
      <c r="E896" s="4"/>
      <c r="F896" s="4">
        <v>579.91023102371798</v>
      </c>
      <c r="G896" s="4">
        <v>574.27751975804597</v>
      </c>
      <c r="H896" s="4">
        <v>679.22339510090001</v>
      </c>
      <c r="I896" s="4">
        <v>731.54708104309896</v>
      </c>
      <c r="J896" s="4">
        <v>793.14154044651298</v>
      </c>
      <c r="K896" s="4">
        <v>858.02325394244394</v>
      </c>
      <c r="L896" s="4">
        <v>925.27858107490795</v>
      </c>
      <c r="M896" s="4">
        <v>992.78276402631002</v>
      </c>
      <c r="N896" s="4">
        <v>1059.79781299199</v>
      </c>
      <c r="O896" s="4">
        <v>1125.43436224214</v>
      </c>
      <c r="P896" s="4">
        <v>1189.59946033049</v>
      </c>
      <c r="Q896" s="4">
        <v>1250.6909545753499</v>
      </c>
      <c r="R896" s="4">
        <v>1308.8893162407201</v>
      </c>
      <c r="S896" s="4">
        <v>1365.2116378394901</v>
      </c>
      <c r="T896" s="4">
        <v>1419.9434690211799</v>
      </c>
      <c r="U896" s="4">
        <v>1472.20305823431</v>
      </c>
      <c r="V896" s="4">
        <v>1520.5174333534601</v>
      </c>
      <c r="W896" s="4">
        <v>1562.66922</v>
      </c>
      <c r="X896" s="4"/>
      <c r="Y896" s="4"/>
      <c r="Z896" s="4"/>
      <c r="AA896" s="4"/>
      <c r="AB896" s="4"/>
      <c r="AC896" s="4"/>
      <c r="AD896" s="4"/>
      <c r="AE896" s="4"/>
    </row>
    <row r="897" spans="1:31" x14ac:dyDescent="0.35">
      <c r="A897" t="s">
        <v>168</v>
      </c>
      <c r="B897" t="s">
        <v>114</v>
      </c>
      <c r="C897" t="s">
        <v>156</v>
      </c>
      <c r="D897" t="s">
        <v>133</v>
      </c>
      <c r="E897" s="4"/>
      <c r="F897" s="4">
        <v>87.376148234121004</v>
      </c>
      <c r="G897" s="4">
        <v>86.498552231687498</v>
      </c>
      <c r="H897" s="4">
        <v>106.191367513885</v>
      </c>
      <c r="I897" s="4">
        <v>118.593915116836</v>
      </c>
      <c r="J897" s="4">
        <v>133.33088084708601</v>
      </c>
      <c r="K897" s="4">
        <v>149.42298087841101</v>
      </c>
      <c r="L897" s="4">
        <v>166.792340019515</v>
      </c>
      <c r="M897" s="4">
        <v>185.082572891029</v>
      </c>
      <c r="N897" s="4">
        <v>204.14667736577101</v>
      </c>
      <c r="O897" s="4">
        <v>223.802160858474</v>
      </c>
      <c r="P897" s="4">
        <v>244.02111549270001</v>
      </c>
      <c r="Q897" s="4">
        <v>264.44936072402601</v>
      </c>
      <c r="R897" s="4">
        <v>285.072711096045</v>
      </c>
      <c r="S897" s="4">
        <v>306.064190834231</v>
      </c>
      <c r="T897" s="4">
        <v>327.44862294657599</v>
      </c>
      <c r="U897" s="4">
        <v>348.98335430544</v>
      </c>
      <c r="V897" s="4">
        <v>370.26448739123998</v>
      </c>
      <c r="W897" s="4">
        <v>390.667305</v>
      </c>
      <c r="X897" s="4"/>
      <c r="Y897" s="4"/>
      <c r="Z897" s="4"/>
      <c r="AA897" s="4"/>
      <c r="AB897" s="4"/>
      <c r="AC897" s="4"/>
      <c r="AD897" s="4"/>
      <c r="AE897" s="4"/>
    </row>
    <row r="898" spans="1:31" x14ac:dyDescent="0.35">
      <c r="A898" t="s">
        <v>168</v>
      </c>
      <c r="B898" t="s">
        <v>114</v>
      </c>
      <c r="C898" t="s">
        <v>156</v>
      </c>
      <c r="D898" t="s">
        <v>134</v>
      </c>
      <c r="E898" s="4"/>
      <c r="F898" s="4">
        <v>1843.9120602774001</v>
      </c>
      <c r="G898" s="4">
        <v>1826.8676189390801</v>
      </c>
      <c r="H898" s="4">
        <v>2116.6780628532401</v>
      </c>
      <c r="I898" s="4">
        <v>2232.9791817699802</v>
      </c>
      <c r="J898" s="4">
        <v>2368.2883824359901</v>
      </c>
      <c r="K898" s="4">
        <v>2506.02972317998</v>
      </c>
      <c r="L898" s="4">
        <v>2643.02850807599</v>
      </c>
      <c r="M898" s="4">
        <v>2773.5170165957802</v>
      </c>
      <c r="N898" s="4">
        <v>2896.0557131454102</v>
      </c>
      <c r="O898" s="4">
        <v>3008.6967781002099</v>
      </c>
      <c r="P898" s="4">
        <v>3111.52983874546</v>
      </c>
      <c r="Q898" s="4">
        <v>3200.8974594766901</v>
      </c>
      <c r="R898" s="4">
        <v>3278.0182795104301</v>
      </c>
      <c r="S898" s="4">
        <v>3346.1396608564301</v>
      </c>
      <c r="T898" s="4">
        <v>3406.5452396557498</v>
      </c>
      <c r="U898" s="4">
        <v>3457.64708183625</v>
      </c>
      <c r="V898" s="4">
        <v>3496.5767101156598</v>
      </c>
      <c r="W898" s="4">
        <v>3519.0023408277898</v>
      </c>
      <c r="X898" s="4"/>
      <c r="Y898" s="4"/>
      <c r="Z898" s="4"/>
      <c r="AA898" s="4"/>
      <c r="AB898" s="4"/>
      <c r="AC898" s="4"/>
      <c r="AD898" s="4"/>
      <c r="AE898" s="4"/>
    </row>
    <row r="899" spans="1:31" x14ac:dyDescent="0.35">
      <c r="A899" t="s">
        <v>168</v>
      </c>
      <c r="B899" t="s">
        <v>114</v>
      </c>
      <c r="C899" t="s">
        <v>157</v>
      </c>
      <c r="D899" t="s">
        <v>135</v>
      </c>
      <c r="E899" s="4"/>
      <c r="F899" s="4">
        <v>47.719540789973699</v>
      </c>
      <c r="G899" s="4">
        <v>48.910267960591703</v>
      </c>
      <c r="H899" s="4">
        <v>58.614279289190002</v>
      </c>
      <c r="I899" s="4">
        <v>66.578059753390505</v>
      </c>
      <c r="J899" s="4">
        <v>73.185185438427695</v>
      </c>
      <c r="K899" s="4">
        <v>78.290357160360102</v>
      </c>
      <c r="L899" s="4">
        <v>82.155125120788597</v>
      </c>
      <c r="M899" s="4">
        <v>85.289561952611706</v>
      </c>
      <c r="N899" s="4">
        <v>88.081072191076998</v>
      </c>
      <c r="O899" s="4">
        <v>90.6753335188249</v>
      </c>
      <c r="P899" s="4">
        <v>93.101091950624706</v>
      </c>
      <c r="Q899" s="4">
        <v>95.208564805629706</v>
      </c>
      <c r="R899" s="4">
        <v>97.096674147894205</v>
      </c>
      <c r="S899" s="4">
        <v>98.822801976763998</v>
      </c>
      <c r="T899" s="4">
        <v>100.48047954474301</v>
      </c>
      <c r="U899" s="4">
        <v>102.136247918969</v>
      </c>
      <c r="V899" s="4">
        <v>103.80773320495599</v>
      </c>
      <c r="W899" s="4">
        <v>105.3757510273</v>
      </c>
      <c r="X899" s="4"/>
      <c r="Y899" s="4"/>
      <c r="Z899" s="4"/>
      <c r="AA899" s="4"/>
      <c r="AB899" s="4"/>
      <c r="AC899" s="4"/>
      <c r="AD899" s="4"/>
      <c r="AE899" s="4"/>
    </row>
    <row r="900" spans="1:31" x14ac:dyDescent="0.35">
      <c r="A900" t="s">
        <v>168</v>
      </c>
      <c r="B900" t="s">
        <v>114</v>
      </c>
      <c r="C900" t="s">
        <v>157</v>
      </c>
      <c r="D900" t="s">
        <v>132</v>
      </c>
      <c r="E900" s="4"/>
      <c r="F900" s="4">
        <v>337.23716912539902</v>
      </c>
      <c r="G900" s="4">
        <v>345.57359459338801</v>
      </c>
      <c r="H900" s="4">
        <v>414.61925429899401</v>
      </c>
      <c r="I900" s="4">
        <v>471.65171992910501</v>
      </c>
      <c r="J900" s="4">
        <v>519.09271107635595</v>
      </c>
      <c r="K900" s="4">
        <v>556.05782010495398</v>
      </c>
      <c r="L900" s="4">
        <v>584.36258348168303</v>
      </c>
      <c r="M900" s="4">
        <v>607.72170664830605</v>
      </c>
      <c r="N900" s="4">
        <v>628.74864260674599</v>
      </c>
      <c r="O900" s="4">
        <v>648.48339295020503</v>
      </c>
      <c r="P900" s="4">
        <v>667.05365575399003</v>
      </c>
      <c r="Q900" s="4">
        <v>683.41612706565104</v>
      </c>
      <c r="R900" s="4">
        <v>698.20819040631602</v>
      </c>
      <c r="S900" s="4">
        <v>711.82694340722196</v>
      </c>
      <c r="T900" s="4">
        <v>724.948022860724</v>
      </c>
      <c r="U900" s="4">
        <v>738.06113476426697</v>
      </c>
      <c r="V900" s="4">
        <v>751.30164894101301</v>
      </c>
      <c r="W900" s="4">
        <v>763.83692038150002</v>
      </c>
      <c r="X900" s="4"/>
      <c r="Y900" s="4"/>
      <c r="Z900" s="4"/>
      <c r="AA900" s="4"/>
      <c r="AB900" s="4"/>
      <c r="AC900" s="4"/>
      <c r="AD900" s="4"/>
      <c r="AE900" s="4"/>
    </row>
    <row r="901" spans="1:31" x14ac:dyDescent="0.35">
      <c r="A901" t="s">
        <v>168</v>
      </c>
      <c r="B901" t="s">
        <v>114</v>
      </c>
      <c r="C901" t="s">
        <v>157</v>
      </c>
      <c r="D901" t="s">
        <v>133</v>
      </c>
      <c r="E901" s="4"/>
      <c r="F901" s="4">
        <v>63.041727097286497</v>
      </c>
      <c r="G901" s="4">
        <v>64.652957277926504</v>
      </c>
      <c r="H901" s="4">
        <v>78.997148285629095</v>
      </c>
      <c r="I901" s="4">
        <v>91.668482235233398</v>
      </c>
      <c r="J901" s="4">
        <v>102.918071284037</v>
      </c>
      <c r="K901" s="4">
        <v>112.431222204758</v>
      </c>
      <c r="L901" s="4">
        <v>120.438770666734</v>
      </c>
      <c r="M901" s="4">
        <v>127.630213064209</v>
      </c>
      <c r="N901" s="4">
        <v>134.51201750863899</v>
      </c>
      <c r="O901" s="4">
        <v>141.28635091060099</v>
      </c>
      <c r="P901" s="4">
        <v>147.96753393378799</v>
      </c>
      <c r="Q901" s="4">
        <v>154.30600468589</v>
      </c>
      <c r="R901" s="4">
        <v>160.42628400891601</v>
      </c>
      <c r="S901" s="4">
        <v>166.40246272349199</v>
      </c>
      <c r="T901" s="4">
        <v>172.38334989767</v>
      </c>
      <c r="U901" s="4">
        <v>178.48445195265401</v>
      </c>
      <c r="V901" s="4">
        <v>184.74360020043301</v>
      </c>
      <c r="W901" s="4">
        <v>190.95923009537501</v>
      </c>
      <c r="X901" s="4"/>
      <c r="Y901" s="4"/>
      <c r="Z901" s="4"/>
      <c r="AA901" s="4"/>
      <c r="AB901" s="4"/>
      <c r="AC901" s="4"/>
      <c r="AD901" s="4"/>
      <c r="AE901" s="4"/>
    </row>
    <row r="902" spans="1:31" x14ac:dyDescent="0.35">
      <c r="A902" t="s">
        <v>168</v>
      </c>
      <c r="B902" t="s">
        <v>114</v>
      </c>
      <c r="C902" t="s">
        <v>157</v>
      </c>
      <c r="D902" t="s">
        <v>134</v>
      </c>
      <c r="E902" s="4"/>
      <c r="F902" s="4">
        <v>728.86059008462701</v>
      </c>
      <c r="G902" s="4">
        <v>746.25543744602101</v>
      </c>
      <c r="H902" s="4">
        <v>895.10006641181599</v>
      </c>
      <c r="I902" s="4">
        <v>1015.9509203175</v>
      </c>
      <c r="J902" s="4">
        <v>1115.1731034852201</v>
      </c>
      <c r="K902" s="4">
        <v>1191.4098227346899</v>
      </c>
      <c r="L902" s="4">
        <v>1249.00629139753</v>
      </c>
      <c r="M902" s="4">
        <v>1295.92273139908</v>
      </c>
      <c r="N902" s="4">
        <v>1337.6912852021801</v>
      </c>
      <c r="O902" s="4">
        <v>1376.53727353097</v>
      </c>
      <c r="P902" s="4">
        <v>1412.72525229539</v>
      </c>
      <c r="Q902" s="4">
        <v>1444.0933081287201</v>
      </c>
      <c r="R902" s="4">
        <v>1471.9371354457901</v>
      </c>
      <c r="S902" s="4">
        <v>1497.1352546160099</v>
      </c>
      <c r="T902" s="4">
        <v>1521.1044975945299</v>
      </c>
      <c r="U902" s="4">
        <v>1544.84961731676</v>
      </c>
      <c r="V902" s="4">
        <v>1568.6316178540301</v>
      </c>
      <c r="W902" s="4">
        <v>1590.7283285911999</v>
      </c>
      <c r="X902" s="4"/>
      <c r="Y902" s="4"/>
      <c r="Z902" s="4"/>
      <c r="AA902" s="4"/>
      <c r="AB902" s="4"/>
      <c r="AC902" s="4"/>
      <c r="AD902" s="4"/>
      <c r="AE902" s="4"/>
    </row>
    <row r="903" spans="1:31" x14ac:dyDescent="0.35">
      <c r="A903" t="s">
        <v>168</v>
      </c>
      <c r="B903" t="s">
        <v>114</v>
      </c>
      <c r="C903" t="s">
        <v>158</v>
      </c>
      <c r="D903" t="s">
        <v>135</v>
      </c>
      <c r="E903" s="4"/>
      <c r="F903" s="4">
        <v>56.858768235224602</v>
      </c>
      <c r="G903" s="4">
        <v>56.723496256405902</v>
      </c>
      <c r="H903" s="4">
        <v>67.616800671939998</v>
      </c>
      <c r="I903" s="4">
        <v>72.704747717701295</v>
      </c>
      <c r="J903" s="4">
        <v>79.243770547775398</v>
      </c>
      <c r="K903" s="4">
        <v>86.704044124790499</v>
      </c>
      <c r="L903" s="4">
        <v>94.514057706711696</v>
      </c>
      <c r="M903" s="4">
        <v>102.50331355857099</v>
      </c>
      <c r="N903" s="4">
        <v>110.69017742371901</v>
      </c>
      <c r="O903" s="4">
        <v>118.95693142982699</v>
      </c>
      <c r="P903" s="4">
        <v>126.885969705335</v>
      </c>
      <c r="Q903" s="4">
        <v>133.90277557939001</v>
      </c>
      <c r="R903" s="4">
        <v>140.093299683895</v>
      </c>
      <c r="S903" s="4">
        <v>145.67705098952101</v>
      </c>
      <c r="T903" s="4">
        <v>150.87172210796899</v>
      </c>
      <c r="U903" s="4">
        <v>155.69250747810401</v>
      </c>
      <c r="V903" s="4">
        <v>159.94821614775199</v>
      </c>
      <c r="W903" s="4">
        <v>163.324663339616</v>
      </c>
      <c r="X903" s="4"/>
      <c r="Y903" s="4"/>
      <c r="Z903" s="4"/>
      <c r="AA903" s="4"/>
      <c r="AB903" s="4"/>
      <c r="AC903" s="4"/>
      <c r="AD903" s="4"/>
      <c r="AE903" s="4"/>
    </row>
    <row r="904" spans="1:31" x14ac:dyDescent="0.35">
      <c r="A904" t="s">
        <v>168</v>
      </c>
      <c r="B904" t="s">
        <v>114</v>
      </c>
      <c r="C904" t="s">
        <v>158</v>
      </c>
      <c r="D904" t="s">
        <v>132</v>
      </c>
      <c r="E904" s="4"/>
      <c r="F904" s="4">
        <v>431.66414474769499</v>
      </c>
      <c r="G904" s="4">
        <v>430.750072279108</v>
      </c>
      <c r="H904" s="4">
        <v>524.03696840683097</v>
      </c>
      <c r="I904" s="4">
        <v>575.42923235969704</v>
      </c>
      <c r="J904" s="4">
        <v>639.59951049793597</v>
      </c>
      <c r="K904" s="4">
        <v>713.17924469865102</v>
      </c>
      <c r="L904" s="4">
        <v>791.82832458203097</v>
      </c>
      <c r="M904" s="4">
        <v>874.34128461084197</v>
      </c>
      <c r="N904" s="4">
        <v>960.91802510762602</v>
      </c>
      <c r="O904" s="4">
        <v>1050.60625657694</v>
      </c>
      <c r="P904" s="4">
        <v>1139.79449850063</v>
      </c>
      <c r="Q904" s="4">
        <v>1223.1579031423701</v>
      </c>
      <c r="R904" s="4">
        <v>1301.06496072441</v>
      </c>
      <c r="S904" s="4">
        <v>1375.1693717297801</v>
      </c>
      <c r="T904" s="4">
        <v>1447.26268667095</v>
      </c>
      <c r="U904" s="4">
        <v>1517.2901075285799</v>
      </c>
      <c r="V904" s="4">
        <v>1583.1821553739801</v>
      </c>
      <c r="W904" s="4">
        <v>1641.5631000000001</v>
      </c>
      <c r="X904" s="4"/>
      <c r="Y904" s="4"/>
      <c r="Z904" s="4"/>
      <c r="AA904" s="4"/>
      <c r="AB904" s="4"/>
      <c r="AC904" s="4"/>
      <c r="AD904" s="4"/>
      <c r="AE904" s="4"/>
    </row>
    <row r="905" spans="1:31" x14ac:dyDescent="0.35">
      <c r="A905" t="s">
        <v>168</v>
      </c>
      <c r="B905" t="s">
        <v>114</v>
      </c>
      <c r="C905" t="s">
        <v>158</v>
      </c>
      <c r="D905" t="s">
        <v>133</v>
      </c>
      <c r="E905" s="4"/>
      <c r="F905" s="4">
        <v>52.601053777655302</v>
      </c>
      <c r="G905" s="4">
        <v>52.4937163101011</v>
      </c>
      <c r="H905" s="4">
        <v>68.058557368793601</v>
      </c>
      <c r="I905" s="4">
        <v>79.359872812219507</v>
      </c>
      <c r="J905" s="4">
        <v>93.330916180047097</v>
      </c>
      <c r="K905" s="4">
        <v>109.771923530458</v>
      </c>
      <c r="L905" s="4">
        <v>128.20801166468499</v>
      </c>
      <c r="M905" s="4">
        <v>148.55935840028701</v>
      </c>
      <c r="N905" s="4">
        <v>170.95420461009601</v>
      </c>
      <c r="O905" s="4">
        <v>195.314078959895</v>
      </c>
      <c r="P905" s="4">
        <v>221.01611013603599</v>
      </c>
      <c r="Q905" s="4">
        <v>246.97453232060599</v>
      </c>
      <c r="R905" s="4">
        <v>273.12639890175399</v>
      </c>
      <c r="S905" s="4">
        <v>299.700433865484</v>
      </c>
      <c r="T905" s="4">
        <v>327.00994487154497</v>
      </c>
      <c r="U905" s="4">
        <v>354.99378366862197</v>
      </c>
      <c r="V905" s="4">
        <v>383.10176098150498</v>
      </c>
      <c r="W905" s="4">
        <v>410.39077500000002</v>
      </c>
      <c r="X905" s="4"/>
      <c r="Y905" s="4"/>
      <c r="Z905" s="4"/>
      <c r="AA905" s="4"/>
      <c r="AB905" s="4"/>
      <c r="AC905" s="4"/>
      <c r="AD905" s="4"/>
      <c r="AE905" s="4"/>
    </row>
    <row r="906" spans="1:31" x14ac:dyDescent="0.35">
      <c r="A906" t="s">
        <v>168</v>
      </c>
      <c r="B906" t="s">
        <v>114</v>
      </c>
      <c r="C906" t="s">
        <v>158</v>
      </c>
      <c r="D906" t="s">
        <v>134</v>
      </c>
      <c r="E906" s="4"/>
      <c r="F906" s="4">
        <v>1424.3190870170799</v>
      </c>
      <c r="G906" s="4">
        <v>1421.3124314644899</v>
      </c>
      <c r="H906" s="4">
        <v>1683.67323092123</v>
      </c>
      <c r="I906" s="4">
        <v>1800.9090199226</v>
      </c>
      <c r="J906" s="4">
        <v>1950.53071895429</v>
      </c>
      <c r="K906" s="4">
        <v>2119.9707111765601</v>
      </c>
      <c r="L906" s="4">
        <v>2295.0126177112602</v>
      </c>
      <c r="M906" s="4">
        <v>2471.66840183059</v>
      </c>
      <c r="N906" s="4">
        <v>2650.1887974686601</v>
      </c>
      <c r="O906" s="4">
        <v>2827.6948119932299</v>
      </c>
      <c r="P906" s="4">
        <v>2994.5975317940402</v>
      </c>
      <c r="Q906" s="4">
        <v>3137.81332127824</v>
      </c>
      <c r="R906" s="4">
        <v>3259.7517395916898</v>
      </c>
      <c r="S906" s="4">
        <v>3365.7815772806998</v>
      </c>
      <c r="T906" s="4">
        <v>3461.1465912210801</v>
      </c>
      <c r="U906" s="4">
        <v>3546.3243849933201</v>
      </c>
      <c r="V906" s="4">
        <v>3617.1646284782601</v>
      </c>
      <c r="W906" s="4">
        <v>3666.9892366603799</v>
      </c>
      <c r="X906" s="4"/>
      <c r="Y906" s="4"/>
      <c r="Z906" s="4"/>
      <c r="AA906" s="4"/>
      <c r="AB906" s="4"/>
      <c r="AC906" s="4"/>
      <c r="AD906" s="4"/>
      <c r="AE906" s="4"/>
    </row>
    <row r="907" spans="1:31" x14ac:dyDescent="0.35">
      <c r="A907" t="s">
        <v>168</v>
      </c>
      <c r="B907" t="s">
        <v>114</v>
      </c>
      <c r="C907" t="s">
        <v>159</v>
      </c>
      <c r="D907" t="s">
        <v>135</v>
      </c>
      <c r="E907" s="4"/>
      <c r="F907" s="4">
        <v>274.47177389681298</v>
      </c>
      <c r="G907" s="4">
        <v>280.87720931913998</v>
      </c>
      <c r="H907" s="4">
        <v>323.13094222838703</v>
      </c>
      <c r="I907" s="4">
        <v>383.86148755058201</v>
      </c>
      <c r="J907" s="4">
        <v>443.96956809124799</v>
      </c>
      <c r="K907" s="4">
        <v>499.18347545345199</v>
      </c>
      <c r="L907" s="4">
        <v>550.59921989662803</v>
      </c>
      <c r="M907" s="4">
        <v>598.25913887515901</v>
      </c>
      <c r="N907" s="4">
        <v>643.63034222451097</v>
      </c>
      <c r="O907" s="4">
        <v>686.73464809160305</v>
      </c>
      <c r="P907" s="4">
        <v>726.04578224457396</v>
      </c>
      <c r="Q907" s="4">
        <v>760.00784213039799</v>
      </c>
      <c r="R907" s="4">
        <v>788.80144139699996</v>
      </c>
      <c r="S907" s="4">
        <v>813.05137496687701</v>
      </c>
      <c r="T907" s="4">
        <v>834.22528397982501</v>
      </c>
      <c r="U907" s="4">
        <v>853.573334003387</v>
      </c>
      <c r="V907" s="4">
        <v>871.47558021680004</v>
      </c>
      <c r="W907" s="4">
        <v>887.66770822041701</v>
      </c>
      <c r="X907" s="4"/>
      <c r="Y907" s="4"/>
      <c r="Z907" s="4"/>
      <c r="AA907" s="4"/>
      <c r="AB907" s="4"/>
      <c r="AC907" s="4"/>
      <c r="AD907" s="4"/>
      <c r="AE907" s="4"/>
    </row>
    <row r="908" spans="1:31" x14ac:dyDescent="0.35">
      <c r="A908" t="s">
        <v>168</v>
      </c>
      <c r="B908" t="s">
        <v>114</v>
      </c>
      <c r="C908" t="s">
        <v>159</v>
      </c>
      <c r="D908" t="s">
        <v>132</v>
      </c>
      <c r="E908" s="4"/>
      <c r="F908" s="4">
        <v>1377.6293825180401</v>
      </c>
      <c r="G908" s="4">
        <v>1409.2134126318099</v>
      </c>
      <c r="H908" s="4">
        <v>1676.74929798025</v>
      </c>
      <c r="I908" s="4">
        <v>1972.5454279777</v>
      </c>
      <c r="J908" s="4">
        <v>2270.78403218428</v>
      </c>
      <c r="K908" s="4">
        <v>2553.1059802217601</v>
      </c>
      <c r="L908" s="4">
        <v>2825.6374684253201</v>
      </c>
      <c r="M908" s="4">
        <v>3086.2815099436102</v>
      </c>
      <c r="N908" s="4">
        <v>3341.32038471337</v>
      </c>
      <c r="O908" s="4">
        <v>3590.9328046269702</v>
      </c>
      <c r="P908" s="4">
        <v>3828.2382504039101</v>
      </c>
      <c r="Q908" s="4">
        <v>4045.2931784027901</v>
      </c>
      <c r="R908" s="4">
        <v>4242.9800820546297</v>
      </c>
      <c r="S908" s="4">
        <v>4423.9762427261403</v>
      </c>
      <c r="T908" s="4">
        <v>4594.8996623863604</v>
      </c>
      <c r="U908" s="4">
        <v>4762.4673893866602</v>
      </c>
      <c r="V908" s="4">
        <v>4929.2335136930496</v>
      </c>
      <c r="W908" s="4">
        <v>5094.5089437964398</v>
      </c>
      <c r="X908" s="4"/>
      <c r="Y908" s="4"/>
      <c r="Z908" s="4"/>
      <c r="AA908" s="4"/>
      <c r="AB908" s="4"/>
      <c r="AC908" s="4"/>
      <c r="AD908" s="4"/>
      <c r="AE908" s="4"/>
    </row>
    <row r="909" spans="1:31" x14ac:dyDescent="0.35">
      <c r="A909" t="s">
        <v>168</v>
      </c>
      <c r="B909" t="s">
        <v>114</v>
      </c>
      <c r="C909" t="s">
        <v>159</v>
      </c>
      <c r="D909" t="s">
        <v>133</v>
      </c>
      <c r="E909" s="4"/>
      <c r="F909" s="4">
        <v>219.364556351875</v>
      </c>
      <c r="G909" s="4">
        <v>224.775499527612</v>
      </c>
      <c r="H909" s="4">
        <v>280.83827034312998</v>
      </c>
      <c r="I909" s="4">
        <v>340.94232206296101</v>
      </c>
      <c r="J909" s="4">
        <v>403.728054002531</v>
      </c>
      <c r="K909" s="4">
        <v>465.24138871849999</v>
      </c>
      <c r="L909" s="4">
        <v>526.694422167982</v>
      </c>
      <c r="M909" s="4">
        <v>587.60304795855404</v>
      </c>
      <c r="N909" s="4">
        <v>649.11822798865001</v>
      </c>
      <c r="O909" s="4">
        <v>711.11225933937396</v>
      </c>
      <c r="P909" s="4">
        <v>771.92010977217899</v>
      </c>
      <c r="Q909" s="4">
        <v>829.76397224688401</v>
      </c>
      <c r="R909" s="4">
        <v>884.78385965495602</v>
      </c>
      <c r="S909" s="4">
        <v>937.34147365678905</v>
      </c>
      <c r="T909" s="4">
        <v>988.83136732878404</v>
      </c>
      <c r="U909" s="4">
        <v>1040.6238429983</v>
      </c>
      <c r="V909" s="4">
        <v>1093.2746271948299</v>
      </c>
      <c r="W909" s="4">
        <v>1146.57336504911</v>
      </c>
      <c r="X909" s="4"/>
      <c r="Y909" s="4"/>
      <c r="Z909" s="4"/>
      <c r="AA909" s="4"/>
      <c r="AB909" s="4"/>
      <c r="AC909" s="4"/>
      <c r="AD909" s="4"/>
      <c r="AE909" s="4"/>
    </row>
    <row r="910" spans="1:31" x14ac:dyDescent="0.35">
      <c r="A910" t="s">
        <v>168</v>
      </c>
      <c r="B910" t="s">
        <v>114</v>
      </c>
      <c r="C910" t="s">
        <v>159</v>
      </c>
      <c r="D910" t="s">
        <v>134</v>
      </c>
      <c r="E910" s="4"/>
      <c r="F910" s="4">
        <v>2703.0130589851501</v>
      </c>
      <c r="G910" s="4">
        <v>2762.92576774905</v>
      </c>
      <c r="H910" s="4">
        <v>3251.92754519136</v>
      </c>
      <c r="I910" s="4">
        <v>3804.4206010717098</v>
      </c>
      <c r="J910" s="4">
        <v>4358.7085667244801</v>
      </c>
      <c r="K910" s="4">
        <v>4876.4430339247901</v>
      </c>
      <c r="L910" s="4">
        <v>5369.8838194780601</v>
      </c>
      <c r="M910" s="4">
        <v>5836.4901119812403</v>
      </c>
      <c r="N910" s="4">
        <v>6288.7972853621204</v>
      </c>
      <c r="O910" s="4">
        <v>6728.0775146814303</v>
      </c>
      <c r="P910" s="4">
        <v>7140.6117867515104</v>
      </c>
      <c r="Q910" s="4">
        <v>7511.3661468668097</v>
      </c>
      <c r="R910" s="4">
        <v>7841.8798570483696</v>
      </c>
      <c r="S910" s="4">
        <v>8136.7017196069801</v>
      </c>
      <c r="T910" s="4">
        <v>8408.2925523338108</v>
      </c>
      <c r="U910" s="4">
        <v>8668.5752805099492</v>
      </c>
      <c r="V910" s="4">
        <v>8921.7841610901505</v>
      </c>
      <c r="W910" s="4">
        <v>9165.9684879831402</v>
      </c>
      <c r="X910" s="4"/>
      <c r="Y910" s="4"/>
      <c r="Z910" s="4"/>
      <c r="AA910" s="4"/>
      <c r="AB910" s="4"/>
      <c r="AC910" s="4"/>
      <c r="AD910" s="4"/>
      <c r="AE910" s="4"/>
    </row>
    <row r="911" spans="1:31" x14ac:dyDescent="0.35">
      <c r="A911" t="s">
        <v>168</v>
      </c>
      <c r="B911" t="s">
        <v>114</v>
      </c>
      <c r="C911" t="s">
        <v>160</v>
      </c>
      <c r="D911" t="s">
        <v>135</v>
      </c>
      <c r="E911" s="4"/>
      <c r="F911" s="4">
        <v>49.293166172866002</v>
      </c>
      <c r="G911" s="4">
        <v>49.203278166361699</v>
      </c>
      <c r="H911" s="4">
        <v>55.180903619211499</v>
      </c>
      <c r="I911" s="4">
        <v>59.616522591675803</v>
      </c>
      <c r="J911" s="4">
        <v>63.643775458230103</v>
      </c>
      <c r="K911" s="4">
        <v>67.748794959168706</v>
      </c>
      <c r="L911" s="4">
        <v>71.938700575104207</v>
      </c>
      <c r="M911" s="4">
        <v>76.286695170797501</v>
      </c>
      <c r="N911" s="4">
        <v>80.851012446644305</v>
      </c>
      <c r="O911" s="4">
        <v>85.676377344954801</v>
      </c>
      <c r="P911" s="4">
        <v>90.695428626086397</v>
      </c>
      <c r="Q911" s="4">
        <v>95.727988665303499</v>
      </c>
      <c r="R911" s="4">
        <v>100.813305881368</v>
      </c>
      <c r="S911" s="4">
        <v>106.016733455289</v>
      </c>
      <c r="T911" s="4">
        <v>111.35433585614</v>
      </c>
      <c r="U911" s="4">
        <v>116.799825770891</v>
      </c>
      <c r="V911" s="4">
        <v>122.245315685641</v>
      </c>
      <c r="W911" s="4">
        <v>127.473570166314</v>
      </c>
      <c r="X911" s="4"/>
      <c r="Y911" s="4"/>
      <c r="Z911" s="4"/>
      <c r="AA911" s="4"/>
      <c r="AB911" s="4"/>
      <c r="AC911" s="4"/>
      <c r="AD911" s="4"/>
      <c r="AE911" s="4"/>
    </row>
    <row r="912" spans="1:31" x14ac:dyDescent="0.35">
      <c r="A912" t="s">
        <v>168</v>
      </c>
      <c r="B912" t="s">
        <v>114</v>
      </c>
      <c r="C912" t="s">
        <v>160</v>
      </c>
      <c r="D912" t="s">
        <v>132</v>
      </c>
      <c r="E912" s="4"/>
      <c r="F912" s="4">
        <v>530.94180607670796</v>
      </c>
      <c r="G912" s="4">
        <v>529.97361303447803</v>
      </c>
      <c r="H912" s="4">
        <v>613.88872204885297</v>
      </c>
      <c r="I912" s="4">
        <v>684.33440530120004</v>
      </c>
      <c r="J912" s="4">
        <v>753.087637174934</v>
      </c>
      <c r="K912" s="4">
        <v>825.63922361591995</v>
      </c>
      <c r="L912" s="4">
        <v>902.16101673970604</v>
      </c>
      <c r="M912" s="4">
        <v>983.68706686176699</v>
      </c>
      <c r="N912" s="4">
        <v>1071.15673602269</v>
      </c>
      <c r="O912" s="4">
        <v>1165.40807383884</v>
      </c>
      <c r="P912" s="4">
        <v>1265.77813047532</v>
      </c>
      <c r="Q912" s="4">
        <v>1369.8941609522701</v>
      </c>
      <c r="R912" s="4">
        <v>1478.3460547224699</v>
      </c>
      <c r="S912" s="4">
        <v>1592.1713083168199</v>
      </c>
      <c r="T912" s="4">
        <v>1711.7422692002999</v>
      </c>
      <c r="U912" s="4">
        <v>1836.7880048924301</v>
      </c>
      <c r="V912" s="4">
        <v>1965.6882484923301</v>
      </c>
      <c r="W912" s="4">
        <v>2094.873</v>
      </c>
      <c r="X912" s="4"/>
      <c r="Y912" s="4"/>
      <c r="Z912" s="4"/>
      <c r="AA912" s="4"/>
      <c r="AB912" s="4"/>
      <c r="AC912" s="4"/>
      <c r="AD912" s="4"/>
      <c r="AE912" s="4"/>
    </row>
    <row r="913" spans="1:31" x14ac:dyDescent="0.35">
      <c r="A913" t="s">
        <v>168</v>
      </c>
      <c r="B913" t="s">
        <v>114</v>
      </c>
      <c r="C913" t="s">
        <v>160</v>
      </c>
      <c r="D913" t="s">
        <v>133</v>
      </c>
      <c r="E913" s="4"/>
      <c r="F913" s="4">
        <v>56.309194916301898</v>
      </c>
      <c r="G913" s="4">
        <v>56.206512908391502</v>
      </c>
      <c r="H913" s="4">
        <v>70.629031920040305</v>
      </c>
      <c r="I913" s="4">
        <v>84.890582184143696</v>
      </c>
      <c r="J913" s="4">
        <v>100.194495667859</v>
      </c>
      <c r="K913" s="4">
        <v>117.275015928025</v>
      </c>
      <c r="L913" s="4">
        <v>136.26061535414601</v>
      </c>
      <c r="M913" s="4">
        <v>157.423932149975</v>
      </c>
      <c r="N913" s="4">
        <v>181.05881076961799</v>
      </c>
      <c r="O913" s="4">
        <v>207.474863299882</v>
      </c>
      <c r="P913" s="4">
        <v>236.73113681163301</v>
      </c>
      <c r="Q913" s="4">
        <v>268.52766603952603</v>
      </c>
      <c r="R913" s="4">
        <v>303.086490965709</v>
      </c>
      <c r="S913" s="4">
        <v>340.746673540122</v>
      </c>
      <c r="T913" s="4">
        <v>381.73627610424302</v>
      </c>
      <c r="U913" s="4">
        <v>426.14751496577799</v>
      </c>
      <c r="V913" s="4">
        <v>473.73766234975398</v>
      </c>
      <c r="W913" s="4">
        <v>523.71825000000001</v>
      </c>
      <c r="X913" s="4"/>
      <c r="Y913" s="4"/>
      <c r="Z913" s="4"/>
      <c r="AA913" s="4"/>
      <c r="AB913" s="4"/>
      <c r="AC913" s="4"/>
      <c r="AD913" s="4"/>
      <c r="AE913" s="4"/>
    </row>
    <row r="914" spans="1:31" x14ac:dyDescent="0.35">
      <c r="A914" t="s">
        <v>168</v>
      </c>
      <c r="B914" t="s">
        <v>114</v>
      </c>
      <c r="C914" t="s">
        <v>160</v>
      </c>
      <c r="D914" t="s">
        <v>134</v>
      </c>
      <c r="E914" s="4"/>
      <c r="F914" s="4">
        <v>2120.0090277504301</v>
      </c>
      <c r="G914" s="4">
        <v>2116.14310879916</v>
      </c>
      <c r="H914" s="4">
        <v>2353.7003743319401</v>
      </c>
      <c r="I914" s="4">
        <v>2521.7990721071201</v>
      </c>
      <c r="J914" s="4">
        <v>2669.6285873668398</v>
      </c>
      <c r="K914" s="4">
        <v>2817.84198142491</v>
      </c>
      <c r="L914" s="4">
        <v>2966.6502826851902</v>
      </c>
      <c r="M914" s="4">
        <v>3118.9562379674398</v>
      </c>
      <c r="N914" s="4">
        <v>3276.9522515306699</v>
      </c>
      <c r="O914" s="4">
        <v>3442.20554881621</v>
      </c>
      <c r="P914" s="4">
        <v>3611.75644089859</v>
      </c>
      <c r="Q914" s="4">
        <v>3778.28785038243</v>
      </c>
      <c r="R914" s="4">
        <v>3943.32063939616</v>
      </c>
      <c r="S914" s="4">
        <v>4109.33195822789</v>
      </c>
      <c r="T914" s="4">
        <v>4276.8133949435596</v>
      </c>
      <c r="U914" s="4">
        <v>4444.6221693366797</v>
      </c>
      <c r="V914" s="4">
        <v>4608.5764358220304</v>
      </c>
      <c r="W914" s="4">
        <v>4760.56342983369</v>
      </c>
      <c r="X914" s="4"/>
      <c r="Y914" s="4"/>
      <c r="Z914" s="4"/>
      <c r="AA914" s="4"/>
      <c r="AB914" s="4"/>
      <c r="AC914" s="4"/>
      <c r="AD914" s="4"/>
      <c r="AE914" s="4"/>
    </row>
    <row r="915" spans="1:31" x14ac:dyDescent="0.35">
      <c r="A915" t="s">
        <v>168</v>
      </c>
      <c r="B915" t="s">
        <v>114</v>
      </c>
      <c r="C915" t="s">
        <v>144</v>
      </c>
      <c r="D915" t="s">
        <v>135</v>
      </c>
      <c r="E915" s="4"/>
      <c r="F915" s="4">
        <v>33.9305273082784</v>
      </c>
      <c r="G915" s="4">
        <v>34.123507275147603</v>
      </c>
      <c r="H915" s="4">
        <v>36.491680557445903</v>
      </c>
      <c r="I915" s="4">
        <v>38.415592007462699</v>
      </c>
      <c r="J915" s="4">
        <v>40.464692106722097</v>
      </c>
      <c r="K915" s="4">
        <v>42.865805279005102</v>
      </c>
      <c r="L915" s="4">
        <v>45.4133558896661</v>
      </c>
      <c r="M915" s="4">
        <v>47.863964233428803</v>
      </c>
      <c r="N915" s="4">
        <v>50.199026952737299</v>
      </c>
      <c r="O915" s="4">
        <v>52.493384160328802</v>
      </c>
      <c r="P915" s="4">
        <v>54.813000972675503</v>
      </c>
      <c r="Q915" s="4">
        <v>57.119902646142002</v>
      </c>
      <c r="R915" s="4">
        <v>59.348380073763998</v>
      </c>
      <c r="S915" s="4">
        <v>61.3411580813396</v>
      </c>
      <c r="T915" s="4">
        <v>62.995747529304801</v>
      </c>
      <c r="U915" s="4">
        <v>64.321535432940195</v>
      </c>
      <c r="V915" s="4">
        <v>65.375697248955106</v>
      </c>
      <c r="W915" s="4">
        <v>66.186138013683802</v>
      </c>
      <c r="X915" s="4"/>
      <c r="Y915" s="4"/>
      <c r="Z915" s="4"/>
      <c r="AA915" s="4"/>
      <c r="AB915" s="4"/>
      <c r="AC915" s="4"/>
      <c r="AD915" s="4"/>
      <c r="AE915" s="4"/>
    </row>
    <row r="916" spans="1:31" x14ac:dyDescent="0.35">
      <c r="A916" t="s">
        <v>168</v>
      </c>
      <c r="B916" t="s">
        <v>114</v>
      </c>
      <c r="C916" t="s">
        <v>144</v>
      </c>
      <c r="D916" t="s">
        <v>132</v>
      </c>
      <c r="E916" s="4"/>
      <c r="F916" s="4">
        <v>1212.26728201679</v>
      </c>
      <c r="G916" s="4">
        <v>1219.1620554989399</v>
      </c>
      <c r="H916" s="4">
        <v>1303.7719692262799</v>
      </c>
      <c r="I916" s="4">
        <v>1372.5093302216601</v>
      </c>
      <c r="J916" s="4">
        <v>1445.71942169299</v>
      </c>
      <c r="K916" s="4">
        <v>1531.50620928789</v>
      </c>
      <c r="L916" s="4">
        <v>1622.5249024702</v>
      </c>
      <c r="M916" s="4">
        <v>1710.08004976248</v>
      </c>
      <c r="N916" s="4">
        <v>1793.5069918301899</v>
      </c>
      <c r="O916" s="4">
        <v>1875.47961049162</v>
      </c>
      <c r="P916" s="4">
        <v>1958.3547023779099</v>
      </c>
      <c r="Q916" s="4">
        <v>2040.77550875574</v>
      </c>
      <c r="R916" s="4">
        <v>2120.3943796820399</v>
      </c>
      <c r="S916" s="4">
        <v>2191.5921997736</v>
      </c>
      <c r="T916" s="4">
        <v>2250.70724489843</v>
      </c>
      <c r="U916" s="4">
        <v>2298.0748936198502</v>
      </c>
      <c r="V916" s="4">
        <v>2335.73790627791</v>
      </c>
      <c r="W916" s="4">
        <v>2364.6932718744101</v>
      </c>
      <c r="X916" s="4"/>
      <c r="Y916" s="4"/>
      <c r="Z916" s="4"/>
      <c r="AA916" s="4"/>
      <c r="AB916" s="4"/>
      <c r="AC916" s="4"/>
      <c r="AD916" s="4"/>
      <c r="AE916" s="4"/>
    </row>
    <row r="917" spans="1:31" x14ac:dyDescent="0.35">
      <c r="A917" t="s">
        <v>168</v>
      </c>
      <c r="B917" t="s">
        <v>114</v>
      </c>
      <c r="C917" t="s">
        <v>144</v>
      </c>
      <c r="D917" t="s">
        <v>133</v>
      </c>
      <c r="E917" s="4"/>
      <c r="F917" s="4">
        <v>250.62423565567201</v>
      </c>
      <c r="G917" s="4">
        <v>252.04966168144699</v>
      </c>
      <c r="H917" s="4">
        <v>273.06698895920198</v>
      </c>
      <c r="I917" s="4">
        <v>291.17451999161102</v>
      </c>
      <c r="J917" s="4">
        <v>310.61471963739501</v>
      </c>
      <c r="K917" s="4">
        <v>333.18692600065901</v>
      </c>
      <c r="L917" s="4">
        <v>357.37539682788503</v>
      </c>
      <c r="M917" s="4">
        <v>381.28380929579703</v>
      </c>
      <c r="N917" s="4">
        <v>404.73407856046703</v>
      </c>
      <c r="O917" s="4">
        <v>428.30335427836002</v>
      </c>
      <c r="P917" s="4">
        <v>452.52443400944901</v>
      </c>
      <c r="Q917" s="4">
        <v>477.08745822021501</v>
      </c>
      <c r="R917" s="4">
        <v>501.433566841931</v>
      </c>
      <c r="S917" s="4">
        <v>524.19602449180297</v>
      </c>
      <c r="T917" s="4">
        <v>544.42079612009297</v>
      </c>
      <c r="U917" s="4">
        <v>562.09190658569298</v>
      </c>
      <c r="V917" s="4">
        <v>577.61923697921702</v>
      </c>
      <c r="W917" s="4">
        <v>591.17331796860196</v>
      </c>
      <c r="X917" s="4"/>
      <c r="Y917" s="4"/>
      <c r="Z917" s="4"/>
      <c r="AA917" s="4"/>
      <c r="AB917" s="4"/>
      <c r="AC917" s="4"/>
      <c r="AD917" s="4"/>
      <c r="AE917" s="4"/>
    </row>
    <row r="918" spans="1:31" x14ac:dyDescent="0.35">
      <c r="A918" t="s">
        <v>168</v>
      </c>
      <c r="B918" t="s">
        <v>114</v>
      </c>
      <c r="C918" t="s">
        <v>144</v>
      </c>
      <c r="D918" t="s">
        <v>134</v>
      </c>
      <c r="E918" s="4"/>
      <c r="F918" s="4">
        <v>2729.8881906749298</v>
      </c>
      <c r="G918" s="4">
        <v>2745.4144372259202</v>
      </c>
      <c r="H918" s="4">
        <v>2935.9463502162798</v>
      </c>
      <c r="I918" s="4">
        <v>3090.7350777708798</v>
      </c>
      <c r="J918" s="4">
        <v>3255.5958862002899</v>
      </c>
      <c r="K918" s="4">
        <v>3448.7779854331102</v>
      </c>
      <c r="L918" s="4">
        <v>3653.7417416401399</v>
      </c>
      <c r="M918" s="4">
        <v>3850.9059860041002</v>
      </c>
      <c r="N918" s="4">
        <v>4038.7739812170698</v>
      </c>
      <c r="O918" s="4">
        <v>4223.36700534806</v>
      </c>
      <c r="P918" s="4">
        <v>4409.9922966494196</v>
      </c>
      <c r="Q918" s="4">
        <v>4595.59458859812</v>
      </c>
      <c r="R918" s="4">
        <v>4774.8872402442003</v>
      </c>
      <c r="S918" s="4">
        <v>4935.2166421450602</v>
      </c>
      <c r="T918" s="4">
        <v>5068.3370075722596</v>
      </c>
      <c r="U918" s="4">
        <v>5175.0035709472104</v>
      </c>
      <c r="V918" s="4">
        <v>5259.8163964731402</v>
      </c>
      <c r="W918" s="4">
        <v>5325.0205901119098</v>
      </c>
      <c r="X918" s="4"/>
      <c r="Y918" s="4"/>
      <c r="Z918" s="4"/>
      <c r="AA918" s="4"/>
      <c r="AB918" s="4"/>
      <c r="AC918" s="4"/>
      <c r="AD918" s="4"/>
      <c r="AE918" s="4"/>
    </row>
    <row r="919" spans="1:31" x14ac:dyDescent="0.35">
      <c r="A919" t="s">
        <v>168</v>
      </c>
      <c r="B919" t="s">
        <v>114</v>
      </c>
      <c r="C919" t="s">
        <v>93</v>
      </c>
      <c r="D919" t="s">
        <v>135</v>
      </c>
      <c r="E919" s="4"/>
      <c r="F919" s="4">
        <v>1281.0097734281101</v>
      </c>
      <c r="G919" s="4">
        <v>1329.2063460280301</v>
      </c>
      <c r="H919" s="4">
        <v>1792.45614165955</v>
      </c>
      <c r="I919" s="4">
        <v>2295.8403515587502</v>
      </c>
      <c r="J919" s="4">
        <v>2794.87084788023</v>
      </c>
      <c r="K919" s="4">
        <v>3297.20443763506</v>
      </c>
      <c r="L919" s="4">
        <v>3798.4626002664299</v>
      </c>
      <c r="M919" s="4">
        <v>4294.8677228189599</v>
      </c>
      <c r="N919" s="4">
        <v>4785.6241759780096</v>
      </c>
      <c r="O919" s="4">
        <v>5259.3033774955502</v>
      </c>
      <c r="P919" s="4">
        <v>5699.3308186547702</v>
      </c>
      <c r="Q919" s="4">
        <v>6079.0853833206802</v>
      </c>
      <c r="R919" s="4">
        <v>6393.6134722424504</v>
      </c>
      <c r="S919" s="4">
        <v>6626.1300962178102</v>
      </c>
      <c r="T919" s="4">
        <v>6775.65946804745</v>
      </c>
      <c r="U919" s="4">
        <v>6845.4895585386303</v>
      </c>
      <c r="V919" s="4">
        <v>6840.4244548782099</v>
      </c>
      <c r="W919" s="4">
        <v>6767.8649999999998</v>
      </c>
      <c r="X919" s="4"/>
      <c r="Y919" s="4"/>
      <c r="Z919" s="4"/>
      <c r="AA919" s="4"/>
      <c r="AB919" s="4"/>
      <c r="AC919" s="4"/>
      <c r="AD919" s="4"/>
      <c r="AE919" s="4"/>
    </row>
    <row r="920" spans="1:31" x14ac:dyDescent="0.35">
      <c r="A920" t="s">
        <v>168</v>
      </c>
      <c r="B920" t="s">
        <v>114</v>
      </c>
      <c r="C920" t="s">
        <v>93</v>
      </c>
      <c r="D920" t="s">
        <v>132</v>
      </c>
      <c r="E920" s="4"/>
      <c r="F920" s="4">
        <v>2424.8262683827902</v>
      </c>
      <c r="G920" s="4">
        <v>2516.0576685723099</v>
      </c>
      <c r="H920" s="4">
        <v>3510.0155832681498</v>
      </c>
      <c r="I920" s="4">
        <v>4656.1274570775304</v>
      </c>
      <c r="J920" s="4">
        <v>5877.5004855692196</v>
      </c>
      <c r="K920" s="4">
        <v>7199.2658072310396</v>
      </c>
      <c r="L920" s="4">
        <v>8623.1950563355404</v>
      </c>
      <c r="M920" s="4">
        <v>10152.730685620299</v>
      </c>
      <c r="N920" s="4">
        <v>11799.214675171501</v>
      </c>
      <c r="O920" s="4">
        <v>13548.583584768599</v>
      </c>
      <c r="P920" s="4">
        <v>15370.204266306901</v>
      </c>
      <c r="Q920" s="4">
        <v>17198.9549606949</v>
      </c>
      <c r="R920" s="4">
        <v>19020.717031155302</v>
      </c>
      <c r="S920" s="4">
        <v>20781.201489830499</v>
      </c>
      <c r="T920" s="4">
        <v>22466.118196199801</v>
      </c>
      <c r="U920" s="4">
        <v>24072.748302975098</v>
      </c>
      <c r="V920" s="4">
        <v>25603.3999642909</v>
      </c>
      <c r="W920" s="4">
        <v>27071.46</v>
      </c>
      <c r="X920" s="4"/>
      <c r="Y920" s="4"/>
      <c r="Z920" s="4"/>
      <c r="AA920" s="4"/>
      <c r="AB920" s="4"/>
      <c r="AC920" s="4"/>
      <c r="AD920" s="4"/>
      <c r="AE920" s="4"/>
    </row>
    <row r="921" spans="1:31" x14ac:dyDescent="0.35">
      <c r="A921" t="s">
        <v>168</v>
      </c>
      <c r="B921" t="s">
        <v>114</v>
      </c>
      <c r="C921" t="s">
        <v>93</v>
      </c>
      <c r="D921" t="s">
        <v>133</v>
      </c>
      <c r="E921" s="4"/>
      <c r="F921" s="4">
        <v>373.98916273289302</v>
      </c>
      <c r="G921" s="4">
        <v>388.06009037695202</v>
      </c>
      <c r="H921" s="4">
        <v>562.37047832979499</v>
      </c>
      <c r="I921" s="4">
        <v>773.86799325614402</v>
      </c>
      <c r="J921" s="4">
        <v>1012.0446050515</v>
      </c>
      <c r="K921" s="4">
        <v>1282.7294626681</v>
      </c>
      <c r="L921" s="4">
        <v>1588.0514992213</v>
      </c>
      <c r="M921" s="4">
        <v>1930.4997629039301</v>
      </c>
      <c r="N921" s="4">
        <v>2314.1950643221699</v>
      </c>
      <c r="O921" s="4">
        <v>2738.3949003226999</v>
      </c>
      <c r="P921" s="4">
        <v>3198.5718746313901</v>
      </c>
      <c r="Q921" s="4">
        <v>3682.0816015776099</v>
      </c>
      <c r="R921" s="4">
        <v>4185.9449795842102</v>
      </c>
      <c r="S921" s="4">
        <v>4697.7640404292497</v>
      </c>
      <c r="T921" s="4">
        <v>5213.1225306543802</v>
      </c>
      <c r="U921" s="4">
        <v>5730.0163725636503</v>
      </c>
      <c r="V921" s="4">
        <v>6247.6030564342</v>
      </c>
      <c r="W921" s="4">
        <v>6767.8649999999998</v>
      </c>
      <c r="X921" s="4"/>
      <c r="Y921" s="4"/>
      <c r="Z921" s="4"/>
      <c r="AA921" s="4"/>
      <c r="AB921" s="4"/>
      <c r="AC921" s="4"/>
      <c r="AD921" s="4"/>
      <c r="AE921" s="4"/>
    </row>
    <row r="922" spans="1:31" x14ac:dyDescent="0.35">
      <c r="A922" t="s">
        <v>168</v>
      </c>
      <c r="B922" t="s">
        <v>114</v>
      </c>
      <c r="C922" t="s">
        <v>93</v>
      </c>
      <c r="D922" t="s">
        <v>134</v>
      </c>
      <c r="E922" s="4"/>
      <c r="F922" s="4">
        <v>4489.6479581890899</v>
      </c>
      <c r="G922" s="4">
        <v>4658.5659853996603</v>
      </c>
      <c r="H922" s="4">
        <v>6550.4282750722996</v>
      </c>
      <c r="I922" s="4">
        <v>8757.5321913637308</v>
      </c>
      <c r="J922" s="4">
        <v>11140.7286665506</v>
      </c>
      <c r="K922" s="4">
        <v>13751.2297551339</v>
      </c>
      <c r="L922" s="4">
        <v>16596.742343398</v>
      </c>
      <c r="M922" s="4">
        <v>19688.301591560801</v>
      </c>
      <c r="N922" s="4">
        <v>23052.561148850498</v>
      </c>
      <c r="O922" s="4">
        <v>26666.813037735901</v>
      </c>
      <c r="P922" s="4">
        <v>30474.6649150384</v>
      </c>
      <c r="Q922" s="4">
        <v>34349.059655984398</v>
      </c>
      <c r="R922" s="4">
        <v>38261.769496602297</v>
      </c>
      <c r="S922" s="4">
        <v>42102.368413951699</v>
      </c>
      <c r="T922" s="4">
        <v>45838.922335752803</v>
      </c>
      <c r="U922" s="4">
        <v>49462.462138486298</v>
      </c>
      <c r="V922" s="4">
        <v>52974.275580830901</v>
      </c>
      <c r="W922" s="4">
        <v>56398.875</v>
      </c>
      <c r="X922" s="4"/>
      <c r="Y922" s="4"/>
      <c r="Z922" s="4"/>
      <c r="AA922" s="4"/>
      <c r="AB922" s="4"/>
      <c r="AC922" s="4"/>
      <c r="AD922" s="4"/>
      <c r="AE922" s="4"/>
    </row>
    <row r="923" spans="1:31" x14ac:dyDescent="0.35">
      <c r="A923" t="s">
        <v>168</v>
      </c>
      <c r="B923" t="s">
        <v>114</v>
      </c>
      <c r="C923" t="s">
        <v>161</v>
      </c>
      <c r="D923" t="s">
        <v>135</v>
      </c>
      <c r="E923" s="4"/>
      <c r="F923" s="4">
        <v>193.08588293897299</v>
      </c>
      <c r="G923" s="4">
        <v>194.427581801358</v>
      </c>
      <c r="H923" s="4">
        <v>239.13286513636001</v>
      </c>
      <c r="I923" s="4">
        <v>281.93060850235298</v>
      </c>
      <c r="J923" s="4">
        <v>332.92373187162002</v>
      </c>
      <c r="K923" s="4">
        <v>390.73920432545299</v>
      </c>
      <c r="L923" s="4">
        <v>452.47306399081799</v>
      </c>
      <c r="M923" s="4">
        <v>516.23417962183396</v>
      </c>
      <c r="N923" s="4">
        <v>582.99701444745597</v>
      </c>
      <c r="O923" s="4">
        <v>654.09755898833305</v>
      </c>
      <c r="P923" s="4">
        <v>730.58618490754304</v>
      </c>
      <c r="Q923" s="4">
        <v>810.35660577591102</v>
      </c>
      <c r="R923" s="4">
        <v>891.93840300396505</v>
      </c>
      <c r="S923" s="4">
        <v>972.90363370119098</v>
      </c>
      <c r="T923" s="4">
        <v>1052.3053543082201</v>
      </c>
      <c r="U923" s="4">
        <v>1129.7927411575599</v>
      </c>
      <c r="V923" s="4">
        <v>1204.96781259555</v>
      </c>
      <c r="W923" s="4">
        <v>1277.6307710854201</v>
      </c>
      <c r="X923" s="4"/>
      <c r="Y923" s="4"/>
      <c r="Z923" s="4"/>
      <c r="AA923" s="4"/>
      <c r="AB923" s="4"/>
      <c r="AC923" s="4"/>
      <c r="AD923" s="4"/>
      <c r="AE923" s="4"/>
    </row>
    <row r="924" spans="1:31" x14ac:dyDescent="0.35">
      <c r="A924" t="s">
        <v>168</v>
      </c>
      <c r="B924" t="s">
        <v>114</v>
      </c>
      <c r="C924" t="s">
        <v>161</v>
      </c>
      <c r="D924" t="s">
        <v>132</v>
      </c>
      <c r="E924" s="4"/>
      <c r="F924" s="4">
        <v>891.64625377543405</v>
      </c>
      <c r="G924" s="4">
        <v>895.32557983449897</v>
      </c>
      <c r="H924" s="4">
        <v>1095.8069617047699</v>
      </c>
      <c r="I924" s="4">
        <v>1287.54637328889</v>
      </c>
      <c r="J924" s="4">
        <v>1516.2761291701299</v>
      </c>
      <c r="K924" s="4">
        <v>1777.1058282928</v>
      </c>
      <c r="L924" s="4">
        <v>2061.29783034907</v>
      </c>
      <c r="M924" s="4">
        <v>2362.2788019188401</v>
      </c>
      <c r="N924" s="4">
        <v>2683.9427901516401</v>
      </c>
      <c r="O924" s="4">
        <v>3032.34454074614</v>
      </c>
      <c r="P924" s="4">
        <v>3413.70278310406</v>
      </c>
      <c r="Q924" s="4">
        <v>3821.0968067180802</v>
      </c>
      <c r="R924" s="4">
        <v>4250.7716958627097</v>
      </c>
      <c r="S924" s="4">
        <v>4695.0434116162096</v>
      </c>
      <c r="T924" s="4">
        <v>5152.0011478819597</v>
      </c>
      <c r="U924" s="4">
        <v>5622.3015439832297</v>
      </c>
      <c r="V924" s="4">
        <v>6106.2290325631802</v>
      </c>
      <c r="W924" s="4">
        <v>6604.6543259878199</v>
      </c>
      <c r="X924" s="4"/>
      <c r="Y924" s="4"/>
      <c r="Z924" s="4"/>
      <c r="AA924" s="4"/>
      <c r="AB924" s="4"/>
      <c r="AC924" s="4"/>
      <c r="AD924" s="4"/>
      <c r="AE924" s="4"/>
    </row>
    <row r="925" spans="1:31" x14ac:dyDescent="0.35">
      <c r="A925" t="s">
        <v>168</v>
      </c>
      <c r="B925" t="s">
        <v>114</v>
      </c>
      <c r="C925" t="s">
        <v>161</v>
      </c>
      <c r="D925" t="s">
        <v>133</v>
      </c>
      <c r="E925" s="4"/>
      <c r="F925" s="4">
        <v>125.105093720385</v>
      </c>
      <c r="G925" s="4">
        <v>124.96671926212299</v>
      </c>
      <c r="H925" s="4">
        <v>157.815138982771</v>
      </c>
      <c r="I925" s="4">
        <v>193.310520912953</v>
      </c>
      <c r="J925" s="4">
        <v>237.326918639783</v>
      </c>
      <c r="K925" s="4">
        <v>290.05906548310497</v>
      </c>
      <c r="L925" s="4">
        <v>351.22305017052099</v>
      </c>
      <c r="M925" s="4">
        <v>420.28272051716999</v>
      </c>
      <c r="N925" s="4">
        <v>498.01476605369697</v>
      </c>
      <c r="O925" s="4">
        <v>585.67719008020799</v>
      </c>
      <c r="P925" s="4">
        <v>684.94871254182794</v>
      </c>
      <c r="Q925" s="4">
        <v>795.079051430302</v>
      </c>
      <c r="R925" s="4">
        <v>915.85733851663599</v>
      </c>
      <c r="S925" s="4">
        <v>1046.1064728639899</v>
      </c>
      <c r="T925" s="4">
        <v>1185.8060497424101</v>
      </c>
      <c r="U925" s="4">
        <v>1335.4735477911199</v>
      </c>
      <c r="V925" s="4">
        <v>1495.5442181360099</v>
      </c>
      <c r="W925" s="4">
        <v>1666.6084529458101</v>
      </c>
      <c r="X925" s="4"/>
      <c r="Y925" s="4"/>
      <c r="Z925" s="4"/>
      <c r="AA925" s="4"/>
      <c r="AB925" s="4"/>
      <c r="AC925" s="4"/>
      <c r="AD925" s="4"/>
      <c r="AE925" s="4"/>
    </row>
    <row r="926" spans="1:31" x14ac:dyDescent="0.35">
      <c r="A926" t="s">
        <v>168</v>
      </c>
      <c r="B926" t="s">
        <v>114</v>
      </c>
      <c r="C926" t="s">
        <v>161</v>
      </c>
      <c r="D926" t="s">
        <v>134</v>
      </c>
      <c r="E926" s="4"/>
      <c r="F926" s="4">
        <v>1521.0328784594701</v>
      </c>
      <c r="G926" s="4">
        <v>1526.52979154592</v>
      </c>
      <c r="H926" s="4">
        <v>1910.24466706575</v>
      </c>
      <c r="I926" s="4">
        <v>2253.8613688761002</v>
      </c>
      <c r="J926" s="4">
        <v>2668.14646534024</v>
      </c>
      <c r="K926" s="4">
        <v>3145.8772000172398</v>
      </c>
      <c r="L926" s="4">
        <v>3672.6138737934398</v>
      </c>
      <c r="M926" s="4">
        <v>4235.9155724230604</v>
      </c>
      <c r="N926" s="4">
        <v>4836.9690592999796</v>
      </c>
      <c r="O926" s="4">
        <v>5480.1503776691998</v>
      </c>
      <c r="P926" s="4">
        <v>6172.5306539755802</v>
      </c>
      <c r="Q926" s="4">
        <v>6900.4236697507604</v>
      </c>
      <c r="R926" s="4">
        <v>7656.0168758216096</v>
      </c>
      <c r="S926" s="4">
        <v>8423.2303034259403</v>
      </c>
      <c r="T926" s="4">
        <v>9198.3515728994298</v>
      </c>
      <c r="U926" s="4">
        <v>9982.4663621141408</v>
      </c>
      <c r="V926" s="4">
        <v>10776.577473060799</v>
      </c>
      <c r="W926" s="4">
        <v>11595.012681586801</v>
      </c>
      <c r="X926" s="4"/>
      <c r="Y926" s="4"/>
      <c r="Z926" s="4"/>
      <c r="AA926" s="4"/>
      <c r="AB926" s="4"/>
      <c r="AC926" s="4"/>
      <c r="AD926" s="4"/>
      <c r="AE926" s="4"/>
    </row>
    <row r="927" spans="1:31" x14ac:dyDescent="0.35">
      <c r="A927" t="s">
        <v>168</v>
      </c>
      <c r="B927" t="s">
        <v>114</v>
      </c>
      <c r="C927" t="s">
        <v>94</v>
      </c>
      <c r="D927" t="s">
        <v>135</v>
      </c>
      <c r="E927" s="4"/>
      <c r="F927" s="4">
        <v>80.308109986244503</v>
      </c>
      <c r="G927" s="4">
        <v>79.696854887058606</v>
      </c>
      <c r="H927" s="4">
        <v>94.816225034214895</v>
      </c>
      <c r="I927" s="4">
        <v>108.402977142132</v>
      </c>
      <c r="J927" s="4">
        <v>124.092598762728</v>
      </c>
      <c r="K927" s="4">
        <v>141.55928311451001</v>
      </c>
      <c r="L927" s="4">
        <v>160.833854601448</v>
      </c>
      <c r="M927" s="4">
        <v>181.578678473081</v>
      </c>
      <c r="N927" s="4">
        <v>203.323144933919</v>
      </c>
      <c r="O927" s="4">
        <v>225.30739658377701</v>
      </c>
      <c r="P927" s="4">
        <v>247.59989227333301</v>
      </c>
      <c r="Q927" s="4">
        <v>269.99131279423398</v>
      </c>
      <c r="R927" s="4">
        <v>291.951908506162</v>
      </c>
      <c r="S927" s="4">
        <v>312.92038851822701</v>
      </c>
      <c r="T927" s="4">
        <v>332.69782789783301</v>
      </c>
      <c r="U927" s="4">
        <v>351.07885009295001</v>
      </c>
      <c r="V927" s="4">
        <v>367.89642984485801</v>
      </c>
      <c r="W927" s="4">
        <v>382.99321932398999</v>
      </c>
      <c r="X927" s="4"/>
      <c r="Y927" s="4"/>
      <c r="Z927" s="4"/>
      <c r="AA927" s="4"/>
      <c r="AB927" s="4"/>
      <c r="AC927" s="4"/>
      <c r="AD927" s="4"/>
      <c r="AE927" s="4"/>
    </row>
    <row r="928" spans="1:31" x14ac:dyDescent="0.35">
      <c r="A928" t="s">
        <v>168</v>
      </c>
      <c r="B928" t="s">
        <v>114</v>
      </c>
      <c r="C928" t="s">
        <v>94</v>
      </c>
      <c r="D928" t="s">
        <v>132</v>
      </c>
      <c r="E928" s="4"/>
      <c r="F928" s="4">
        <v>733.85880987753205</v>
      </c>
      <c r="G928" s="4">
        <v>728.27313565736904</v>
      </c>
      <c r="H928" s="4">
        <v>866.43456149830195</v>
      </c>
      <c r="I928" s="4">
        <v>990.590860703011</v>
      </c>
      <c r="J928" s="4">
        <v>1133.9632679467099</v>
      </c>
      <c r="K928" s="4">
        <v>1293.5745474687999</v>
      </c>
      <c r="L928" s="4">
        <v>1469.7063739396999</v>
      </c>
      <c r="M928" s="4">
        <v>1659.2734271322599</v>
      </c>
      <c r="N928" s="4">
        <v>1857.9752553922599</v>
      </c>
      <c r="O928" s="4">
        <v>2058.86825056519</v>
      </c>
      <c r="P928" s="4">
        <v>2262.57799244231</v>
      </c>
      <c r="Q928" s="4">
        <v>2467.1917134942701</v>
      </c>
      <c r="R928" s="4">
        <v>2667.8685397340801</v>
      </c>
      <c r="S928" s="4">
        <v>2859.4793719306099</v>
      </c>
      <c r="T928" s="4">
        <v>3040.20642587359</v>
      </c>
      <c r="U928" s="4">
        <v>3208.17296218918</v>
      </c>
      <c r="V928" s="4">
        <v>3361.85269719813</v>
      </c>
      <c r="W928" s="4">
        <v>3499.8077799665498</v>
      </c>
      <c r="X928" s="4"/>
      <c r="Y928" s="4"/>
      <c r="Z928" s="4"/>
      <c r="AA928" s="4"/>
      <c r="AB928" s="4"/>
      <c r="AC928" s="4"/>
      <c r="AD928" s="4"/>
      <c r="AE928" s="4"/>
    </row>
    <row r="929" spans="1:31" x14ac:dyDescent="0.35">
      <c r="A929" t="s">
        <v>168</v>
      </c>
      <c r="B929" t="s">
        <v>114</v>
      </c>
      <c r="C929" t="s">
        <v>94</v>
      </c>
      <c r="D929" t="s">
        <v>133</v>
      </c>
      <c r="E929" s="4"/>
      <c r="F929" s="4">
        <v>130.435994488999</v>
      </c>
      <c r="G929" s="4">
        <v>129.443197288786</v>
      </c>
      <c r="H929" s="4">
        <v>157.91303614945099</v>
      </c>
      <c r="I929" s="4">
        <v>185.015048405839</v>
      </c>
      <c r="J929" s="4">
        <v>216.91432771246599</v>
      </c>
      <c r="K929" s="4">
        <v>253.288271224699</v>
      </c>
      <c r="L929" s="4">
        <v>294.41332105882401</v>
      </c>
      <c r="M929" s="4">
        <v>339.88132117527903</v>
      </c>
      <c r="N929" s="4">
        <v>388.97398689518502</v>
      </c>
      <c r="O929" s="4">
        <v>440.33005402343701</v>
      </c>
      <c r="P929" s="4">
        <v>494.115828170594</v>
      </c>
      <c r="Q929" s="4">
        <v>549.94311218879102</v>
      </c>
      <c r="R929" s="4">
        <v>606.72324851617702</v>
      </c>
      <c r="S929" s="4">
        <v>663.21327957117501</v>
      </c>
      <c r="T929" s="4">
        <v>718.86055498790904</v>
      </c>
      <c r="U929" s="4">
        <v>773.06537980748897</v>
      </c>
      <c r="V929" s="4">
        <v>825.28018690525698</v>
      </c>
      <c r="W929" s="4">
        <v>874.95194499163699</v>
      </c>
      <c r="X929" s="4"/>
      <c r="Y929" s="4"/>
      <c r="Z929" s="4"/>
      <c r="AA929" s="4"/>
      <c r="AB929" s="4"/>
      <c r="AC929" s="4"/>
      <c r="AD929" s="4"/>
      <c r="AE929" s="4"/>
    </row>
    <row r="930" spans="1:31" x14ac:dyDescent="0.35">
      <c r="A930" t="s">
        <v>168</v>
      </c>
      <c r="B930" t="s">
        <v>114</v>
      </c>
      <c r="C930" t="s">
        <v>94</v>
      </c>
      <c r="D930" t="s">
        <v>134</v>
      </c>
      <c r="E930" s="4"/>
      <c r="F930" s="4">
        <v>1426.42708013622</v>
      </c>
      <c r="G930" s="4">
        <v>1415.57000945557</v>
      </c>
      <c r="H930" s="4">
        <v>1684.11921346748</v>
      </c>
      <c r="I930" s="4">
        <v>1925.4461621548601</v>
      </c>
      <c r="J930" s="4">
        <v>2204.1241332905602</v>
      </c>
      <c r="K930" s="4">
        <v>2514.3661694166899</v>
      </c>
      <c r="L930" s="4">
        <v>2856.7197714588501</v>
      </c>
      <c r="M930" s="4">
        <v>3225.1878943946599</v>
      </c>
      <c r="N930" s="4">
        <v>3611.4115996738201</v>
      </c>
      <c r="O930" s="4">
        <v>4001.8943528510299</v>
      </c>
      <c r="P930" s="4">
        <v>4397.8521152843596</v>
      </c>
      <c r="Q930" s="4">
        <v>4795.5669737115004</v>
      </c>
      <c r="R930" s="4">
        <v>5185.62955175976</v>
      </c>
      <c r="S930" s="4">
        <v>5558.0702395511598</v>
      </c>
      <c r="T930" s="4">
        <v>5909.3557462285698</v>
      </c>
      <c r="U930" s="4">
        <v>6235.8381877178699</v>
      </c>
      <c r="V930" s="4">
        <v>6534.5508729570101</v>
      </c>
      <c r="W930" s="4">
        <v>6802.6990007094601</v>
      </c>
      <c r="X930" s="4"/>
      <c r="Y930" s="4"/>
      <c r="Z930" s="4"/>
      <c r="AA930" s="4"/>
      <c r="AB930" s="4"/>
      <c r="AC930" s="4"/>
      <c r="AD930" s="4"/>
      <c r="AE930" s="4"/>
    </row>
    <row r="931" spans="1:31" x14ac:dyDescent="0.35">
      <c r="A931" t="s">
        <v>168</v>
      </c>
      <c r="B931" t="s">
        <v>114</v>
      </c>
      <c r="C931" t="s">
        <v>162</v>
      </c>
      <c r="D931" t="s">
        <v>135</v>
      </c>
      <c r="E931" s="4"/>
      <c r="F931" s="4">
        <v>152.51278413314401</v>
      </c>
      <c r="G931" s="4">
        <v>154.580709897931</v>
      </c>
      <c r="H931" s="4">
        <v>178.32619603275799</v>
      </c>
      <c r="I931" s="4">
        <v>199.58710409781099</v>
      </c>
      <c r="J931" s="4">
        <v>225.760413896552</v>
      </c>
      <c r="K931" s="4">
        <v>253.322101844603</v>
      </c>
      <c r="L931" s="4">
        <v>282.61313030058898</v>
      </c>
      <c r="M931" s="4">
        <v>313.85260912058101</v>
      </c>
      <c r="N931" s="4">
        <v>347.91126898252298</v>
      </c>
      <c r="O931" s="4">
        <v>385.92329002906803</v>
      </c>
      <c r="P931" s="4">
        <v>427.61211043221698</v>
      </c>
      <c r="Q931" s="4">
        <v>470.384054649012</v>
      </c>
      <c r="R931" s="4">
        <v>513.39669488328195</v>
      </c>
      <c r="S931" s="4">
        <v>556.56811472618301</v>
      </c>
      <c r="T931" s="4">
        <v>600.37629151666397</v>
      </c>
      <c r="U931" s="4">
        <v>645.54226626252796</v>
      </c>
      <c r="V931" s="4">
        <v>692.33327408072296</v>
      </c>
      <c r="W931" s="4">
        <v>740.30832001445503</v>
      </c>
      <c r="X931" s="4"/>
      <c r="Y931" s="4"/>
      <c r="Z931" s="4"/>
      <c r="AA931" s="4"/>
      <c r="AB931" s="4"/>
      <c r="AC931" s="4"/>
      <c r="AD931" s="4"/>
      <c r="AE931" s="4"/>
    </row>
    <row r="932" spans="1:31" x14ac:dyDescent="0.35">
      <c r="A932" t="s">
        <v>168</v>
      </c>
      <c r="B932" t="s">
        <v>114</v>
      </c>
      <c r="C932" t="s">
        <v>162</v>
      </c>
      <c r="D932" t="s">
        <v>132</v>
      </c>
      <c r="E932" s="4"/>
      <c r="F932" s="4">
        <v>1452.8229453804699</v>
      </c>
      <c r="G932" s="4">
        <v>1464.5337189055999</v>
      </c>
      <c r="H932" s="4">
        <v>1733.18566859975</v>
      </c>
      <c r="I932" s="4">
        <v>2030.6847858235301</v>
      </c>
      <c r="J932" s="4">
        <v>2382.5507043932698</v>
      </c>
      <c r="K932" s="4">
        <v>2801.2828422586999</v>
      </c>
      <c r="L932" s="4">
        <v>3255.02414184898</v>
      </c>
      <c r="M932" s="4">
        <v>3736.1378409775298</v>
      </c>
      <c r="N932" s="4">
        <v>4253.7052963548103</v>
      </c>
      <c r="O932" s="4">
        <v>4818.6820213073397</v>
      </c>
      <c r="P932" s="4">
        <v>5424.74513789513</v>
      </c>
      <c r="Q932" s="4">
        <v>6044.7190003383603</v>
      </c>
      <c r="R932" s="4">
        <v>6672.8605642283701</v>
      </c>
      <c r="S932" s="4">
        <v>7308.1756277908798</v>
      </c>
      <c r="T932" s="4">
        <v>7955.3661133511096</v>
      </c>
      <c r="U932" s="4">
        <v>8624.4071102062408</v>
      </c>
      <c r="V932" s="4">
        <v>9320.93589700757</v>
      </c>
      <c r="W932" s="4">
        <v>10042.005784184999</v>
      </c>
      <c r="X932" s="4"/>
      <c r="Y932" s="4"/>
      <c r="Z932" s="4"/>
      <c r="AA932" s="4"/>
      <c r="AB932" s="4"/>
      <c r="AC932" s="4"/>
      <c r="AD932" s="4"/>
      <c r="AE932" s="4"/>
    </row>
    <row r="933" spans="1:31" x14ac:dyDescent="0.35">
      <c r="A933" t="s">
        <v>168</v>
      </c>
      <c r="B933" t="s">
        <v>114</v>
      </c>
      <c r="C933" t="s">
        <v>162</v>
      </c>
      <c r="D933" t="s">
        <v>133</v>
      </c>
      <c r="E933" s="4"/>
      <c r="F933" s="4">
        <v>168.051690851101</v>
      </c>
      <c r="G933" s="4">
        <v>169.49631017845601</v>
      </c>
      <c r="H933" s="4">
        <v>215.85104682126601</v>
      </c>
      <c r="I933" s="4">
        <v>270.14994784049202</v>
      </c>
      <c r="J933" s="4">
        <v>335.09119933005297</v>
      </c>
      <c r="K933" s="4">
        <v>411.66500875105203</v>
      </c>
      <c r="L933" s="4">
        <v>500.28143974632201</v>
      </c>
      <c r="M933" s="4">
        <v>601.90485692470099</v>
      </c>
      <c r="N933" s="4">
        <v>719.41062465461403</v>
      </c>
      <c r="O933" s="4">
        <v>855.97548666518003</v>
      </c>
      <c r="P933" s="4">
        <v>1011.90276340923</v>
      </c>
      <c r="Q933" s="4">
        <v>1183.0365629860901</v>
      </c>
      <c r="R933" s="4">
        <v>1368.7963579249799</v>
      </c>
      <c r="S933" s="4">
        <v>1569.4809535982299</v>
      </c>
      <c r="T933" s="4">
        <v>1786.5999741591199</v>
      </c>
      <c r="U933" s="4">
        <v>2023.0842896066599</v>
      </c>
      <c r="V933" s="4">
        <v>2281.04551149387</v>
      </c>
      <c r="W933" s="4">
        <v>2560.4718592028298</v>
      </c>
      <c r="X933" s="4"/>
      <c r="Y933" s="4"/>
      <c r="Z933" s="4"/>
      <c r="AA933" s="4"/>
      <c r="AB933" s="4"/>
      <c r="AC933" s="4"/>
      <c r="AD933" s="4"/>
      <c r="AE933" s="4"/>
    </row>
    <row r="934" spans="1:31" x14ac:dyDescent="0.35">
      <c r="A934" t="s">
        <v>168</v>
      </c>
      <c r="B934" t="s">
        <v>114</v>
      </c>
      <c r="C934" t="s">
        <v>162</v>
      </c>
      <c r="D934" t="s">
        <v>134</v>
      </c>
      <c r="E934" s="4"/>
      <c r="F934" s="4">
        <v>1881.9464904863801</v>
      </c>
      <c r="G934" s="4">
        <v>1900.46717119647</v>
      </c>
      <c r="H934" s="4">
        <v>2252.60073536749</v>
      </c>
      <c r="I934" s="4">
        <v>2620.2254100786599</v>
      </c>
      <c r="J934" s="4">
        <v>3040.2007817101799</v>
      </c>
      <c r="K934" s="4">
        <v>3500.9870558967</v>
      </c>
      <c r="L934" s="4">
        <v>3983.66372785043</v>
      </c>
      <c r="M934" s="4">
        <v>4482.1925499018898</v>
      </c>
      <c r="N934" s="4">
        <v>5010.8754346626702</v>
      </c>
      <c r="O934" s="4">
        <v>5582.6166886636001</v>
      </c>
      <c r="P934" s="4">
        <v>6189.9657516726502</v>
      </c>
      <c r="Q934" s="4">
        <v>6801.0019450126301</v>
      </c>
      <c r="R934" s="4">
        <v>7409.0047408883502</v>
      </c>
      <c r="S934" s="4">
        <v>8015.42225748294</v>
      </c>
      <c r="T934" s="4">
        <v>8627.8475951322307</v>
      </c>
      <c r="U934" s="4">
        <v>9257.9936235312307</v>
      </c>
      <c r="V934" s="4">
        <v>9911.7198289117096</v>
      </c>
      <c r="W934" s="4">
        <v>10584.664895800501</v>
      </c>
      <c r="X934" s="4"/>
      <c r="Y934" s="4"/>
      <c r="Z934" s="4"/>
      <c r="AA934" s="4"/>
      <c r="AB934" s="4"/>
      <c r="AC934" s="4"/>
      <c r="AD934" s="4"/>
      <c r="AE934" s="4"/>
    </row>
    <row r="935" spans="1:31" x14ac:dyDescent="0.35">
      <c r="A935" t="s">
        <v>168</v>
      </c>
      <c r="B935" t="s">
        <v>114</v>
      </c>
      <c r="C935" t="s">
        <v>163</v>
      </c>
      <c r="D935" t="s">
        <v>135</v>
      </c>
      <c r="E935" s="4"/>
      <c r="F935" s="4">
        <v>7.8253234437367301</v>
      </c>
      <c r="G935" s="4">
        <v>7.8999386945831702</v>
      </c>
      <c r="H935" s="4">
        <v>8.88728386789853</v>
      </c>
      <c r="I935" s="4">
        <v>9.7593254773670708</v>
      </c>
      <c r="J935" s="4">
        <v>10.6265975788079</v>
      </c>
      <c r="K935" s="4">
        <v>11.518760459088901</v>
      </c>
      <c r="L935" s="4">
        <v>12.4335201876362</v>
      </c>
      <c r="M935" s="4">
        <v>13.3587364282275</v>
      </c>
      <c r="N935" s="4">
        <v>14.2713835257714</v>
      </c>
      <c r="O935" s="4">
        <v>15.1896147146022</v>
      </c>
      <c r="P935" s="4">
        <v>16.120579006373099</v>
      </c>
      <c r="Q935" s="4">
        <v>17.0104346080618</v>
      </c>
      <c r="R935" s="4">
        <v>17.854223294128101</v>
      </c>
      <c r="S935" s="4">
        <v>18.642016709413799</v>
      </c>
      <c r="T935" s="4">
        <v>19.363296299015701</v>
      </c>
      <c r="U935" s="4">
        <v>20.017366190088399</v>
      </c>
      <c r="V935" s="4">
        <v>20.606989743528501</v>
      </c>
      <c r="W935" s="4">
        <v>21.1246819080169</v>
      </c>
      <c r="X935" s="4"/>
      <c r="Y935" s="4"/>
      <c r="Z935" s="4"/>
      <c r="AA935" s="4"/>
      <c r="AB935" s="4"/>
      <c r="AC935" s="4"/>
      <c r="AD935" s="4"/>
      <c r="AE935" s="4"/>
    </row>
    <row r="936" spans="1:31" x14ac:dyDescent="0.35">
      <c r="A936" t="s">
        <v>168</v>
      </c>
      <c r="B936" t="s">
        <v>114</v>
      </c>
      <c r="C936" t="s">
        <v>163</v>
      </c>
      <c r="D936" t="s">
        <v>132</v>
      </c>
      <c r="E936" s="4"/>
      <c r="F936" s="4">
        <v>121.570099272647</v>
      </c>
      <c r="G936" s="4">
        <v>122.62902837755399</v>
      </c>
      <c r="H936" s="4">
        <v>136.849677274447</v>
      </c>
      <c r="I936" s="4">
        <v>149.755252775364</v>
      </c>
      <c r="J936" s="4">
        <v>162.61482085427599</v>
      </c>
      <c r="K936" s="4">
        <v>175.922838702316</v>
      </c>
      <c r="L936" s="4">
        <v>189.718894898223</v>
      </c>
      <c r="M936" s="4">
        <v>203.88171453742299</v>
      </c>
      <c r="N936" s="4">
        <v>218.028435664413</v>
      </c>
      <c r="O936" s="4">
        <v>232.39230175371901</v>
      </c>
      <c r="P936" s="4">
        <v>247.04890511727299</v>
      </c>
      <c r="Q936" s="4">
        <v>261.14403375776402</v>
      </c>
      <c r="R936" s="4">
        <v>274.61972174732398</v>
      </c>
      <c r="S936" s="4">
        <v>287.31867382673198</v>
      </c>
      <c r="T936" s="4">
        <v>299.06720628105001</v>
      </c>
      <c r="U936" s="4">
        <v>309.835829324543</v>
      </c>
      <c r="V936" s="4">
        <v>319.638396161245</v>
      </c>
      <c r="W936" s="4">
        <v>328.31185008866902</v>
      </c>
      <c r="X936" s="4"/>
      <c r="Y936" s="4"/>
      <c r="Z936" s="4"/>
      <c r="AA936" s="4"/>
      <c r="AB936" s="4"/>
      <c r="AC936" s="4"/>
      <c r="AD936" s="4"/>
      <c r="AE936" s="4"/>
    </row>
    <row r="937" spans="1:31" x14ac:dyDescent="0.35">
      <c r="A937" t="s">
        <v>168</v>
      </c>
      <c r="B937" t="s">
        <v>114</v>
      </c>
      <c r="C937" t="s">
        <v>163</v>
      </c>
      <c r="D937" t="s">
        <v>133</v>
      </c>
      <c r="E937" s="4"/>
      <c r="F937" s="4">
        <v>8.6685596882966305</v>
      </c>
      <c r="G937" s="4">
        <v>8.7453090865978602</v>
      </c>
      <c r="H937" s="4">
        <v>11.3047419437</v>
      </c>
      <c r="I937" s="4">
        <v>14.0523222806604</v>
      </c>
      <c r="J937" s="4">
        <v>17.082378672353101</v>
      </c>
      <c r="K937" s="4">
        <v>20.4502399691298</v>
      </c>
      <c r="L937" s="4">
        <v>24.175150764353301</v>
      </c>
      <c r="M937" s="4">
        <v>28.2561263081307</v>
      </c>
      <c r="N937" s="4">
        <v>32.648603899702302</v>
      </c>
      <c r="O937" s="4">
        <v>37.390109831305203</v>
      </c>
      <c r="P937" s="4">
        <v>42.5012797403365</v>
      </c>
      <c r="Q937" s="4">
        <v>47.835672670885103</v>
      </c>
      <c r="R937" s="4">
        <v>53.363163800647499</v>
      </c>
      <c r="S937" s="4">
        <v>59.030830616910599</v>
      </c>
      <c r="T937" s="4">
        <v>64.775234742623894</v>
      </c>
      <c r="U937" s="4">
        <v>70.5580486327665</v>
      </c>
      <c r="V937" s="4">
        <v>76.349960979285996</v>
      </c>
      <c r="W937" s="4">
        <v>82.077962522167198</v>
      </c>
      <c r="X937" s="4"/>
      <c r="Y937" s="4"/>
      <c r="Z937" s="4"/>
      <c r="AA937" s="4"/>
      <c r="AB937" s="4"/>
      <c r="AC937" s="4"/>
      <c r="AD937" s="4"/>
      <c r="AE937" s="4"/>
    </row>
    <row r="938" spans="1:31" x14ac:dyDescent="0.35">
      <c r="A938" t="s">
        <v>168</v>
      </c>
      <c r="B938" t="s">
        <v>114</v>
      </c>
      <c r="C938" t="s">
        <v>163</v>
      </c>
      <c r="D938" t="s">
        <v>134</v>
      </c>
      <c r="E938" s="4"/>
      <c r="F938" s="4">
        <v>214.255777283616</v>
      </c>
      <c r="G938" s="4">
        <v>216.176932927862</v>
      </c>
      <c r="H938" s="4">
        <v>241.63153885765399</v>
      </c>
      <c r="I938" s="4">
        <v>264.44502174726898</v>
      </c>
      <c r="J938" s="4">
        <v>287.09968156691599</v>
      </c>
      <c r="K938" s="4">
        <v>310.44820083859503</v>
      </c>
      <c r="L938" s="4">
        <v>334.52518491414099</v>
      </c>
      <c r="M938" s="4">
        <v>359.09184903434902</v>
      </c>
      <c r="N938" s="4">
        <v>383.496280809815</v>
      </c>
      <c r="O938" s="4">
        <v>408.17528353167899</v>
      </c>
      <c r="P938" s="4">
        <v>433.27991587635398</v>
      </c>
      <c r="Q938" s="4">
        <v>457.32743163417399</v>
      </c>
      <c r="R938" s="4">
        <v>480.21625495854801</v>
      </c>
      <c r="S938" s="4">
        <v>501.68100946385499</v>
      </c>
      <c r="T938" s="4">
        <v>521.43109741993396</v>
      </c>
      <c r="U938" s="4">
        <v>539.42990448536898</v>
      </c>
      <c r="V938" s="4">
        <v>555.71791409522598</v>
      </c>
      <c r="W938" s="4">
        <v>570.03056800331501</v>
      </c>
      <c r="X938" s="4"/>
      <c r="Y938" s="4"/>
      <c r="Z938" s="4"/>
      <c r="AA938" s="4"/>
      <c r="AB938" s="4"/>
      <c r="AC938" s="4"/>
      <c r="AD938" s="4"/>
      <c r="AE938" s="4"/>
    </row>
    <row r="939" spans="1:31" x14ac:dyDescent="0.35">
      <c r="A939" t="s">
        <v>168</v>
      </c>
      <c r="B939" t="s">
        <v>114</v>
      </c>
      <c r="C939" t="s">
        <v>96</v>
      </c>
      <c r="D939" t="s">
        <v>135</v>
      </c>
      <c r="E939" s="4"/>
      <c r="F939" s="4">
        <v>128.29508326954101</v>
      </c>
      <c r="G939" s="4">
        <v>129.370135688011</v>
      </c>
      <c r="H939" s="4">
        <v>138.43175470707601</v>
      </c>
      <c r="I939" s="4">
        <v>148.80716231171701</v>
      </c>
      <c r="J939" s="4">
        <v>163.267642306575</v>
      </c>
      <c r="K939" s="4">
        <v>178.25222884709899</v>
      </c>
      <c r="L939" s="4">
        <v>193.45167089357599</v>
      </c>
      <c r="M939" s="4">
        <v>208.743747363111</v>
      </c>
      <c r="N939" s="4">
        <v>225.522905711547</v>
      </c>
      <c r="O939" s="4">
        <v>244.90639456983499</v>
      </c>
      <c r="P939" s="4">
        <v>265.46454426804098</v>
      </c>
      <c r="Q939" s="4">
        <v>286.893739320706</v>
      </c>
      <c r="R939" s="4">
        <v>308.59414542186801</v>
      </c>
      <c r="S939" s="4">
        <v>330.64994366320298</v>
      </c>
      <c r="T939" s="4">
        <v>353.75782943942102</v>
      </c>
      <c r="U939" s="4">
        <v>378.54017927350202</v>
      </c>
      <c r="V939" s="4">
        <v>404.82299542783898</v>
      </c>
      <c r="W939" s="4">
        <v>431.55665592253399</v>
      </c>
      <c r="X939" s="4"/>
      <c r="Y939" s="4"/>
      <c r="Z939" s="4"/>
      <c r="AA939" s="4"/>
      <c r="AB939" s="4"/>
      <c r="AC939" s="4"/>
      <c r="AD939" s="4"/>
      <c r="AE939" s="4"/>
    </row>
    <row r="940" spans="1:31" x14ac:dyDescent="0.35">
      <c r="A940" t="s">
        <v>168</v>
      </c>
      <c r="B940" t="s">
        <v>114</v>
      </c>
      <c r="C940" t="s">
        <v>96</v>
      </c>
      <c r="D940" t="s">
        <v>132</v>
      </c>
      <c r="E940" s="4"/>
      <c r="F940" s="4">
        <v>1307.39921054309</v>
      </c>
      <c r="G940" s="4">
        <v>1318.3546006280501</v>
      </c>
      <c r="H940" s="4">
        <v>1410.6976059081301</v>
      </c>
      <c r="I940" s="4">
        <v>1516.4288573768399</v>
      </c>
      <c r="J940" s="4">
        <v>1663.7892990052301</v>
      </c>
      <c r="K940" s="4">
        <v>1816.4906817405099</v>
      </c>
      <c r="L940" s="4">
        <v>1971.3815631822399</v>
      </c>
      <c r="M940" s="4">
        <v>2127.2164416072401</v>
      </c>
      <c r="N940" s="4">
        <v>2298.2055225545901</v>
      </c>
      <c r="O940" s="4">
        <v>2495.7341992978299</v>
      </c>
      <c r="P940" s="4">
        <v>2705.2333320837201</v>
      </c>
      <c r="Q940" s="4">
        <v>2923.6089079860799</v>
      </c>
      <c r="R940" s="4">
        <v>3144.74827733757</v>
      </c>
      <c r="S940" s="4">
        <v>3369.5092929100601</v>
      </c>
      <c r="T940" s="4">
        <v>3604.9916734598701</v>
      </c>
      <c r="U940" s="4">
        <v>3857.5377865514301</v>
      </c>
      <c r="V940" s="4">
        <v>4125.3744971667202</v>
      </c>
      <c r="W940" s="4">
        <v>4397.8055657234199</v>
      </c>
      <c r="X940" s="4"/>
      <c r="Y940" s="4"/>
      <c r="Z940" s="4"/>
      <c r="AA940" s="4"/>
      <c r="AB940" s="4"/>
      <c r="AC940" s="4"/>
      <c r="AD940" s="4"/>
      <c r="AE940" s="4"/>
    </row>
    <row r="941" spans="1:31" x14ac:dyDescent="0.35">
      <c r="A941" t="s">
        <v>168</v>
      </c>
      <c r="B941" t="s">
        <v>114</v>
      </c>
      <c r="C941" t="s">
        <v>96</v>
      </c>
      <c r="D941" t="s">
        <v>133</v>
      </c>
      <c r="E941" s="4"/>
      <c r="F941" s="4">
        <v>170.65817901705901</v>
      </c>
      <c r="G941" s="4">
        <v>172.08821424061099</v>
      </c>
      <c r="H941" s="4">
        <v>194.675260134312</v>
      </c>
      <c r="I941" s="4">
        <v>220.58883832127</v>
      </c>
      <c r="J941" s="4">
        <v>254.447811615772</v>
      </c>
      <c r="K941" s="4">
        <v>291.36406546121702</v>
      </c>
      <c r="L941" s="4">
        <v>330.92821722560001</v>
      </c>
      <c r="M941" s="4">
        <v>372.970934618684</v>
      </c>
      <c r="N941" s="4">
        <v>420.11098277933303</v>
      </c>
      <c r="O941" s="4">
        <v>474.85407449451998</v>
      </c>
      <c r="P941" s="4">
        <v>534.91390080640497</v>
      </c>
      <c r="Q941" s="4">
        <v>599.92371107669896</v>
      </c>
      <c r="R941" s="4">
        <v>668.78238353038398</v>
      </c>
      <c r="S941" s="4">
        <v>741.74066936275005</v>
      </c>
      <c r="T941" s="4">
        <v>820.49558894031395</v>
      </c>
      <c r="U941" s="4">
        <v>906.77818096999295</v>
      </c>
      <c r="V941" s="4">
        <v>1000.5406312410699</v>
      </c>
      <c r="W941" s="4">
        <v>1099.45139143085</v>
      </c>
      <c r="X941" s="4"/>
      <c r="Y941" s="4"/>
      <c r="Z941" s="4"/>
      <c r="AA941" s="4"/>
      <c r="AB941" s="4"/>
      <c r="AC941" s="4"/>
      <c r="AD941" s="4"/>
      <c r="AE941" s="4"/>
    </row>
    <row r="942" spans="1:31" x14ac:dyDescent="0.35">
      <c r="A942" t="s">
        <v>168</v>
      </c>
      <c r="B942" t="s">
        <v>114</v>
      </c>
      <c r="C942" t="s">
        <v>96</v>
      </c>
      <c r="D942" t="s">
        <v>134</v>
      </c>
      <c r="E942" s="4"/>
      <c r="F942" s="4">
        <v>2206.75370618737</v>
      </c>
      <c r="G942" s="4">
        <v>2225.2452636839398</v>
      </c>
      <c r="H942" s="4">
        <v>2381.1106393847899</v>
      </c>
      <c r="I942" s="4">
        <v>2559.5739803114502</v>
      </c>
      <c r="J942" s="4">
        <v>2808.30305868819</v>
      </c>
      <c r="K942" s="4">
        <v>3066.0470894123901</v>
      </c>
      <c r="L942" s="4">
        <v>3327.48676592419</v>
      </c>
      <c r="M942" s="4">
        <v>3590.5198110296501</v>
      </c>
      <c r="N942" s="4">
        <v>3879.1315717338598</v>
      </c>
      <c r="O942" s="4">
        <v>4212.5394061323404</v>
      </c>
      <c r="P942" s="4">
        <v>4566.1521236482404</v>
      </c>
      <c r="Q942" s="4">
        <v>4934.7473526932099</v>
      </c>
      <c r="R942" s="4">
        <v>5308.0075772405598</v>
      </c>
      <c r="S942" s="4">
        <v>5687.3807634267396</v>
      </c>
      <c r="T942" s="4">
        <v>6084.8504971007096</v>
      </c>
      <c r="U942" s="4">
        <v>6511.1220341750704</v>
      </c>
      <c r="V942" s="4">
        <v>6963.20250740544</v>
      </c>
      <c r="W942" s="4">
        <v>7423.0377783540498</v>
      </c>
      <c r="X942" s="4"/>
      <c r="Y942" s="4"/>
      <c r="Z942" s="4"/>
      <c r="AA942" s="4"/>
      <c r="AB942" s="4"/>
      <c r="AC942" s="4"/>
      <c r="AD942" s="4"/>
      <c r="AE942" s="4"/>
    </row>
    <row r="943" spans="1:31" x14ac:dyDescent="0.35">
      <c r="A943" t="s">
        <v>168</v>
      </c>
      <c r="B943" t="s">
        <v>114</v>
      </c>
      <c r="C943" t="s">
        <v>164</v>
      </c>
      <c r="D943" t="s">
        <v>135</v>
      </c>
      <c r="E943" s="4"/>
      <c r="F943" s="4">
        <v>35.447540706697403</v>
      </c>
      <c r="G943" s="4">
        <v>35.544133095790102</v>
      </c>
      <c r="H943" s="4">
        <v>43.139342825986503</v>
      </c>
      <c r="I943" s="4">
        <v>53.420389686197701</v>
      </c>
      <c r="J943" s="4">
        <v>62.664423500676101</v>
      </c>
      <c r="K943" s="4">
        <v>70.948753725273406</v>
      </c>
      <c r="L943" s="4">
        <v>78.124093134896796</v>
      </c>
      <c r="M943" s="4">
        <v>84.272416411181993</v>
      </c>
      <c r="N943" s="4">
        <v>89.626540536118796</v>
      </c>
      <c r="O943" s="4">
        <v>94.071167786756106</v>
      </c>
      <c r="P943" s="4">
        <v>97.795795191373799</v>
      </c>
      <c r="Q943" s="4">
        <v>100.86684667899399</v>
      </c>
      <c r="R943" s="4">
        <v>103.324754206412</v>
      </c>
      <c r="S943" s="4">
        <v>105.42499442371199</v>
      </c>
      <c r="T943" s="4">
        <v>107.254207238314</v>
      </c>
      <c r="U943" s="4">
        <v>108.838384622444</v>
      </c>
      <c r="V943" s="4">
        <v>110.129097089391</v>
      </c>
      <c r="W943" s="4">
        <v>111.072805619441</v>
      </c>
      <c r="X943" s="4"/>
      <c r="Y943" s="4"/>
      <c r="Z943" s="4"/>
      <c r="AA943" s="4"/>
      <c r="AB943" s="4"/>
      <c r="AC943" s="4"/>
      <c r="AD943" s="4"/>
      <c r="AE943" s="4"/>
    </row>
    <row r="944" spans="1:31" x14ac:dyDescent="0.35">
      <c r="A944" t="s">
        <v>168</v>
      </c>
      <c r="B944" t="s">
        <v>114</v>
      </c>
      <c r="C944" t="s">
        <v>164</v>
      </c>
      <c r="D944" t="s">
        <v>132</v>
      </c>
      <c r="E944" s="4"/>
      <c r="F944" s="4">
        <v>789.45252709845602</v>
      </c>
      <c r="G944" s="4">
        <v>791.60373714427101</v>
      </c>
      <c r="H944" s="4">
        <v>960.75672761431099</v>
      </c>
      <c r="I944" s="4">
        <v>1189.72602317613</v>
      </c>
      <c r="J944" s="4">
        <v>1395.59999101517</v>
      </c>
      <c r="K944" s="4">
        <v>1580.1003907817101</v>
      </c>
      <c r="L944" s="4">
        <v>1739.9024452200299</v>
      </c>
      <c r="M944" s="4">
        <v>1876.83181326966</v>
      </c>
      <c r="N944" s="4">
        <v>1996.0735642222601</v>
      </c>
      <c r="O944" s="4">
        <v>2095.0599013580099</v>
      </c>
      <c r="P944" s="4">
        <v>2178.0111148541801</v>
      </c>
      <c r="Q944" s="4">
        <v>2246.4065326861701</v>
      </c>
      <c r="R944" s="4">
        <v>2301.1466153607298</v>
      </c>
      <c r="S944" s="4">
        <v>2347.92108586012</v>
      </c>
      <c r="T944" s="4">
        <v>2388.6595024131202</v>
      </c>
      <c r="U944" s="4">
        <v>2423.94073248834</v>
      </c>
      <c r="V944" s="4">
        <v>2452.6862025117698</v>
      </c>
      <c r="W944" s="4">
        <v>2473.7035444497201</v>
      </c>
      <c r="X944" s="4"/>
      <c r="Y944" s="4"/>
      <c r="Z944" s="4"/>
      <c r="AA944" s="4"/>
      <c r="AB944" s="4"/>
      <c r="AC944" s="4"/>
      <c r="AD944" s="4"/>
      <c r="AE944" s="4"/>
    </row>
    <row r="945" spans="1:31" x14ac:dyDescent="0.35">
      <c r="A945" t="s">
        <v>168</v>
      </c>
      <c r="B945" t="s">
        <v>114</v>
      </c>
      <c r="C945" t="s">
        <v>164</v>
      </c>
      <c r="D945" t="s">
        <v>133</v>
      </c>
      <c r="E945" s="4"/>
      <c r="F945" s="4">
        <v>106.784860657713</v>
      </c>
      <c r="G945" s="4">
        <v>107.07584289806699</v>
      </c>
      <c r="H945" s="4">
        <v>136.84578842349299</v>
      </c>
      <c r="I945" s="4">
        <v>177.990618267352</v>
      </c>
      <c r="J945" s="4">
        <v>218.798488303325</v>
      </c>
      <c r="K945" s="4">
        <v>259.05483031832</v>
      </c>
      <c r="L945" s="4">
        <v>297.73090295529897</v>
      </c>
      <c r="M945" s="4">
        <v>334.62087003200497</v>
      </c>
      <c r="N945" s="4">
        <v>370.19430281326402</v>
      </c>
      <c r="O945" s="4">
        <v>403.57604868623002</v>
      </c>
      <c r="P945" s="4">
        <v>435.17358210293901</v>
      </c>
      <c r="Q945" s="4">
        <v>464.94812347400102</v>
      </c>
      <c r="R945" s="4">
        <v>492.77936443262701</v>
      </c>
      <c r="S945" s="4">
        <v>519.63276627121797</v>
      </c>
      <c r="T945" s="4">
        <v>545.77784457810196</v>
      </c>
      <c r="U945" s="4">
        <v>571.22116101464098</v>
      </c>
      <c r="V945" s="4">
        <v>595.58340661436898</v>
      </c>
      <c r="W945" s="4">
        <v>618.42588611243104</v>
      </c>
      <c r="X945" s="4"/>
      <c r="Y945" s="4"/>
      <c r="Z945" s="4"/>
      <c r="AA945" s="4"/>
      <c r="AB945" s="4"/>
      <c r="AC945" s="4"/>
      <c r="AD945" s="4"/>
      <c r="AE945" s="4"/>
    </row>
    <row r="946" spans="1:31" x14ac:dyDescent="0.35">
      <c r="A946" t="s">
        <v>168</v>
      </c>
      <c r="B946" t="s">
        <v>114</v>
      </c>
      <c r="C946" t="s">
        <v>164</v>
      </c>
      <c r="D946" t="s">
        <v>134</v>
      </c>
      <c r="E946" s="4"/>
      <c r="F946" s="4">
        <v>770.73193219484699</v>
      </c>
      <c r="G946" s="4">
        <v>772.83212975993899</v>
      </c>
      <c r="H946" s="4">
        <v>937.97392955970201</v>
      </c>
      <c r="I946" s="4">
        <v>1161.5135871376699</v>
      </c>
      <c r="J946" s="4">
        <v>1362.5055854841601</v>
      </c>
      <c r="K946" s="4">
        <v>1542.6308554930199</v>
      </c>
      <c r="L946" s="4">
        <v>1698.6434616450699</v>
      </c>
      <c r="M946" s="4">
        <v>1832.32577031916</v>
      </c>
      <c r="N946" s="4">
        <v>1948.7398952416199</v>
      </c>
      <c r="O946" s="4">
        <v>2045.37893085524</v>
      </c>
      <c r="P946" s="4">
        <v>2126.3630899544401</v>
      </c>
      <c r="Q946" s="4">
        <v>2193.1366206348398</v>
      </c>
      <c r="R946" s="4">
        <v>2246.5786304328599</v>
      </c>
      <c r="S946" s="4">
        <v>2292.2439197161598</v>
      </c>
      <c r="T946" s="4">
        <v>2332.0162903485698</v>
      </c>
      <c r="U946" s="4">
        <v>2366.4608828892101</v>
      </c>
      <c r="V946" s="4">
        <v>2394.5247003988402</v>
      </c>
      <c r="W946" s="4">
        <v>2415.0436499308398</v>
      </c>
      <c r="X946" s="4"/>
      <c r="Y946" s="4"/>
      <c r="Z946" s="4"/>
      <c r="AA946" s="4"/>
      <c r="AB946" s="4"/>
      <c r="AC946" s="4"/>
      <c r="AD946" s="4"/>
      <c r="AE946" s="4"/>
    </row>
    <row r="947" spans="1:31" x14ac:dyDescent="0.35">
      <c r="A947" t="s">
        <v>168</v>
      </c>
      <c r="B947" t="s">
        <v>114</v>
      </c>
      <c r="C947" t="s">
        <v>165</v>
      </c>
      <c r="D947" t="s">
        <v>135</v>
      </c>
      <c r="E947" s="4"/>
      <c r="F947" s="4">
        <v>18.1691875037172</v>
      </c>
      <c r="G947" s="4">
        <v>18.0765349314294</v>
      </c>
      <c r="H947" s="4">
        <v>19.865848951383299</v>
      </c>
      <c r="I947" s="4">
        <v>21.540025183752899</v>
      </c>
      <c r="J947" s="4">
        <v>24.6206267144957</v>
      </c>
      <c r="K947" s="4">
        <v>28.836482433451199</v>
      </c>
      <c r="L947" s="4">
        <v>34.009254583486801</v>
      </c>
      <c r="M947" s="4">
        <v>39.928358032207399</v>
      </c>
      <c r="N947" s="4">
        <v>46.554949350320001</v>
      </c>
      <c r="O947" s="4">
        <v>53.856781162562001</v>
      </c>
      <c r="P947" s="4">
        <v>61.740042922715801</v>
      </c>
      <c r="Q947" s="4">
        <v>70.091624519065803</v>
      </c>
      <c r="R947" s="4">
        <v>78.818448300286704</v>
      </c>
      <c r="S947" s="4">
        <v>87.900726104285496</v>
      </c>
      <c r="T947" s="4">
        <v>97.354825916991004</v>
      </c>
      <c r="U947" s="4">
        <v>107.13408676359199</v>
      </c>
      <c r="V947" s="4">
        <v>117.11000773963301</v>
      </c>
      <c r="W947" s="4">
        <v>127.194885756334</v>
      </c>
      <c r="X947" s="4"/>
      <c r="Y947" s="4"/>
      <c r="Z947" s="4"/>
      <c r="AA947" s="4"/>
      <c r="AB947" s="4"/>
      <c r="AC947" s="4"/>
      <c r="AD947" s="4"/>
      <c r="AE947" s="4"/>
    </row>
    <row r="948" spans="1:31" x14ac:dyDescent="0.35">
      <c r="A948" t="s">
        <v>168</v>
      </c>
      <c r="B948" t="s">
        <v>114</v>
      </c>
      <c r="C948" t="s">
        <v>165</v>
      </c>
      <c r="D948" t="s">
        <v>132</v>
      </c>
      <c r="E948" s="4"/>
      <c r="F948" s="4">
        <v>216.296209608764</v>
      </c>
      <c r="G948" s="4">
        <v>215.19322136604501</v>
      </c>
      <c r="H948" s="4">
        <v>236.960456359343</v>
      </c>
      <c r="I948" s="4">
        <v>257.43560974711198</v>
      </c>
      <c r="J948" s="4">
        <v>294.831245996017</v>
      </c>
      <c r="K948" s="4">
        <v>345.99275841259401</v>
      </c>
      <c r="L948" s="4">
        <v>408.856117587467</v>
      </c>
      <c r="M948" s="4">
        <v>480.95212052130603</v>
      </c>
      <c r="N948" s="4">
        <v>561.86451931361705</v>
      </c>
      <c r="O948" s="4">
        <v>651.25318112725495</v>
      </c>
      <c r="P948" s="4">
        <v>748.02905972331598</v>
      </c>
      <c r="Q948" s="4">
        <v>850.86001989256499</v>
      </c>
      <c r="R948" s="4">
        <v>958.64695726295702</v>
      </c>
      <c r="S948" s="4">
        <v>1071.17514942554</v>
      </c>
      <c r="T948" s="4">
        <v>1188.6694706481901</v>
      </c>
      <c r="U948" s="4">
        <v>1310.5852902578599</v>
      </c>
      <c r="V948" s="4">
        <v>1435.37051791268</v>
      </c>
      <c r="W948" s="4">
        <v>1561.962</v>
      </c>
      <c r="X948" s="4"/>
      <c r="Y948" s="4"/>
      <c r="Z948" s="4"/>
      <c r="AA948" s="4"/>
      <c r="AB948" s="4"/>
      <c r="AC948" s="4"/>
      <c r="AD948" s="4"/>
      <c r="AE948" s="4"/>
    </row>
    <row r="949" spans="1:31" x14ac:dyDescent="0.35">
      <c r="A949" t="s">
        <v>168</v>
      </c>
      <c r="B949" t="s">
        <v>114</v>
      </c>
      <c r="C949" t="s">
        <v>165</v>
      </c>
      <c r="D949" t="s">
        <v>133</v>
      </c>
      <c r="E949" s="4"/>
      <c r="F949" s="4">
        <v>27.1111627293749</v>
      </c>
      <c r="G949" s="4">
        <v>26.972911144702898</v>
      </c>
      <c r="H949" s="4">
        <v>31.5474536989339</v>
      </c>
      <c r="I949" s="4">
        <v>36.279090212984599</v>
      </c>
      <c r="J949" s="4">
        <v>43.8461200830141</v>
      </c>
      <c r="K949" s="4">
        <v>54.150311468068097</v>
      </c>
      <c r="L949" s="4">
        <v>67.174301205496704</v>
      </c>
      <c r="M949" s="4">
        <v>82.766676069790705</v>
      </c>
      <c r="N949" s="4">
        <v>101.068358002407</v>
      </c>
      <c r="O949" s="4">
        <v>122.221581484409</v>
      </c>
      <c r="P949" s="4">
        <v>146.211596539022</v>
      </c>
      <c r="Q949" s="4">
        <v>172.940305121367</v>
      </c>
      <c r="R949" s="4">
        <v>202.31727401249901</v>
      </c>
      <c r="S949" s="4">
        <v>234.41135149855799</v>
      </c>
      <c r="T949" s="4">
        <v>269.38431856310899</v>
      </c>
      <c r="U949" s="4">
        <v>307.224578551962</v>
      </c>
      <c r="V949" s="4">
        <v>347.65954605055902</v>
      </c>
      <c r="W949" s="4">
        <v>390.4905</v>
      </c>
      <c r="X949" s="4"/>
      <c r="Y949" s="4"/>
      <c r="Z949" s="4"/>
      <c r="AA949" s="4"/>
      <c r="AB949" s="4"/>
      <c r="AC949" s="4"/>
      <c r="AD949" s="4"/>
      <c r="AE949" s="4"/>
    </row>
    <row r="950" spans="1:31" x14ac:dyDescent="0.35">
      <c r="A950" t="s">
        <v>168</v>
      </c>
      <c r="B950" t="s">
        <v>114</v>
      </c>
      <c r="C950" t="s">
        <v>165</v>
      </c>
      <c r="D950" t="s">
        <v>134</v>
      </c>
      <c r="E950" s="4"/>
      <c r="F950" s="4">
        <v>509.26420288751899</v>
      </c>
      <c r="G950" s="4">
        <v>506.66724370252598</v>
      </c>
      <c r="H950" s="4">
        <v>556.35369468927399</v>
      </c>
      <c r="I950" s="4">
        <v>602.73436506913504</v>
      </c>
      <c r="J950" s="4">
        <v>688.35812728948702</v>
      </c>
      <c r="K950" s="4">
        <v>805.55075915395503</v>
      </c>
      <c r="L950" s="4">
        <v>949.25462782904594</v>
      </c>
      <c r="M950" s="4">
        <v>1113.52952144649</v>
      </c>
      <c r="N950" s="4">
        <v>1297.24053133606</v>
      </c>
      <c r="O950" s="4">
        <v>1499.4400377101799</v>
      </c>
      <c r="P950" s="4">
        <v>1717.47089735397</v>
      </c>
      <c r="Q950" s="4">
        <v>1948.1483555883699</v>
      </c>
      <c r="R950" s="4">
        <v>2188.8545944367602</v>
      </c>
      <c r="S950" s="4">
        <v>2439.0141244701699</v>
      </c>
      <c r="T950" s="4">
        <v>2699.0557034348199</v>
      </c>
      <c r="U950" s="4">
        <v>2967.6606229785498</v>
      </c>
      <c r="V950" s="4">
        <v>3241.24947434769</v>
      </c>
      <c r="W950" s="4">
        <v>3517.3831142436702</v>
      </c>
      <c r="X950" s="4"/>
      <c r="Y950" s="4"/>
      <c r="Z950" s="4"/>
      <c r="AA950" s="4"/>
      <c r="AB950" s="4"/>
      <c r="AC950" s="4"/>
      <c r="AD950" s="4"/>
      <c r="AE950" s="4"/>
    </row>
    <row r="951" spans="1:31" x14ac:dyDescent="0.35">
      <c r="A951" t="s">
        <v>168</v>
      </c>
      <c r="B951" t="s">
        <v>114</v>
      </c>
      <c r="C951" t="s">
        <v>166</v>
      </c>
      <c r="D951" t="s">
        <v>135</v>
      </c>
      <c r="E951" s="4"/>
      <c r="F951" s="4">
        <v>19.062180957011599</v>
      </c>
      <c r="G951" s="4">
        <v>18.931574445878901</v>
      </c>
      <c r="H951" s="4">
        <v>21.979177662463901</v>
      </c>
      <c r="I951" s="4">
        <v>23.943087967775501</v>
      </c>
      <c r="J951" s="4">
        <v>26.183654202434401</v>
      </c>
      <c r="K951" s="4">
        <v>28.832233082958901</v>
      </c>
      <c r="L951" s="4">
        <v>31.834257783683199</v>
      </c>
      <c r="M951" s="4">
        <v>35.033812977835098</v>
      </c>
      <c r="N951" s="4">
        <v>38.365503403527597</v>
      </c>
      <c r="O951" s="4">
        <v>41.875190672993099</v>
      </c>
      <c r="P951" s="4">
        <v>45.531663411239997</v>
      </c>
      <c r="Q951" s="4">
        <v>49.168885596204099</v>
      </c>
      <c r="R951" s="4">
        <v>52.703626894574398</v>
      </c>
      <c r="S951" s="4">
        <v>56.0738892009255</v>
      </c>
      <c r="T951" s="4">
        <v>59.255255453188902</v>
      </c>
      <c r="U951" s="4">
        <v>62.244045398531298</v>
      </c>
      <c r="V951" s="4">
        <v>65.027024281570604</v>
      </c>
      <c r="W951" s="4">
        <v>67.546935861109205</v>
      </c>
      <c r="X951" s="4"/>
      <c r="Y951" s="4"/>
      <c r="Z951" s="4"/>
      <c r="AA951" s="4"/>
      <c r="AB951" s="4"/>
      <c r="AC951" s="4"/>
      <c r="AD951" s="4"/>
      <c r="AE951" s="4"/>
    </row>
    <row r="952" spans="1:31" x14ac:dyDescent="0.35">
      <c r="A952" t="s">
        <v>168</v>
      </c>
      <c r="B952" t="s">
        <v>114</v>
      </c>
      <c r="C952" t="s">
        <v>166</v>
      </c>
      <c r="D952" t="s">
        <v>132</v>
      </c>
      <c r="E952" s="4"/>
      <c r="F952" s="4">
        <v>545.25680361596403</v>
      </c>
      <c r="G952" s="4">
        <v>541.52092003830501</v>
      </c>
      <c r="H952" s="4">
        <v>647.63035396945895</v>
      </c>
      <c r="I952" s="4">
        <v>726.12559759462499</v>
      </c>
      <c r="J952" s="4">
        <v>816.63325634567798</v>
      </c>
      <c r="K952" s="4">
        <v>924.07836878222497</v>
      </c>
      <c r="L952" s="4">
        <v>1047.71957777649</v>
      </c>
      <c r="M952" s="4">
        <v>1183.2046200597799</v>
      </c>
      <c r="N952" s="4">
        <v>1328.77907585769</v>
      </c>
      <c r="O952" s="4">
        <v>1486.4123709568901</v>
      </c>
      <c r="P952" s="4">
        <v>1655.4297714583199</v>
      </c>
      <c r="Q952" s="4">
        <v>1830.03090953999</v>
      </c>
      <c r="R952" s="4">
        <v>2006.99655302873</v>
      </c>
      <c r="S952" s="4">
        <v>2183.6474845125199</v>
      </c>
      <c r="T952" s="4">
        <v>2358.58670663985</v>
      </c>
      <c r="U952" s="4">
        <v>2531.1763489258101</v>
      </c>
      <c r="V952" s="4">
        <v>2700.3690898484801</v>
      </c>
      <c r="W952" s="4">
        <v>2863.2060000000001</v>
      </c>
      <c r="X952" s="4"/>
      <c r="Y952" s="4"/>
      <c r="Z952" s="4"/>
      <c r="AA952" s="4"/>
      <c r="AB952" s="4"/>
      <c r="AC952" s="4"/>
      <c r="AD952" s="4"/>
      <c r="AE952" s="4"/>
    </row>
    <row r="953" spans="1:31" x14ac:dyDescent="0.35">
      <c r="A953" t="s">
        <v>168</v>
      </c>
      <c r="B953" t="s">
        <v>114</v>
      </c>
      <c r="C953" t="s">
        <v>166</v>
      </c>
      <c r="D953" t="s">
        <v>133</v>
      </c>
      <c r="E953" s="4"/>
      <c r="F953" s="4">
        <v>53.405529976911303</v>
      </c>
      <c r="G953" s="4">
        <v>53.039616445757197</v>
      </c>
      <c r="H953" s="4">
        <v>69.587261956157505</v>
      </c>
      <c r="I953" s="4">
        <v>84.922160695849399</v>
      </c>
      <c r="J953" s="4">
        <v>103.26804239435801</v>
      </c>
      <c r="K953" s="4">
        <v>125.63698777853899</v>
      </c>
      <c r="L953" s="4">
        <v>152.40404713484</v>
      </c>
      <c r="M953" s="4">
        <v>183.35652131965799</v>
      </c>
      <c r="N953" s="4">
        <v>218.54353187298099</v>
      </c>
      <c r="O953" s="4">
        <v>258.595356468587</v>
      </c>
      <c r="P953" s="4">
        <v>303.73199729680601</v>
      </c>
      <c r="Q953" s="4">
        <v>353.15866461821298</v>
      </c>
      <c r="R953" s="4">
        <v>406.38271202499902</v>
      </c>
      <c r="S953" s="4">
        <v>462.90359433379399</v>
      </c>
      <c r="T953" s="4">
        <v>522.402918369036</v>
      </c>
      <c r="U953" s="4">
        <v>584.68453922127605</v>
      </c>
      <c r="V953" s="4">
        <v>649.42959265152695</v>
      </c>
      <c r="W953" s="4">
        <v>715.80150000000003</v>
      </c>
      <c r="X953" s="4"/>
      <c r="Y953" s="4"/>
      <c r="Z953" s="4"/>
      <c r="AA953" s="4"/>
      <c r="AB953" s="4"/>
      <c r="AC953" s="4"/>
      <c r="AD953" s="4"/>
      <c r="AE953" s="4"/>
    </row>
    <row r="954" spans="1:31" x14ac:dyDescent="0.35">
      <c r="A954" t="s">
        <v>168</v>
      </c>
      <c r="B954" t="s">
        <v>114</v>
      </c>
      <c r="C954" t="s">
        <v>166</v>
      </c>
      <c r="D954" t="s">
        <v>134</v>
      </c>
      <c r="E954" s="4"/>
      <c r="F954" s="4">
        <v>2129.0650154270202</v>
      </c>
      <c r="G954" s="4">
        <v>2114.4775055158202</v>
      </c>
      <c r="H954" s="4">
        <v>2435.9304683680798</v>
      </c>
      <c r="I954" s="4">
        <v>2632.9613144375999</v>
      </c>
      <c r="J954" s="4">
        <v>2856.79308945189</v>
      </c>
      <c r="K954" s="4">
        <v>3120.9293981348201</v>
      </c>
      <c r="L954" s="4">
        <v>3418.45616443983</v>
      </c>
      <c r="M954" s="4">
        <v>3731.8515669623798</v>
      </c>
      <c r="N954" s="4">
        <v>4053.6954207387898</v>
      </c>
      <c r="O954" s="4">
        <v>4388.45243837011</v>
      </c>
      <c r="P954" s="4">
        <v>4732.4185651304397</v>
      </c>
      <c r="Q954" s="4">
        <v>5068.1002048638102</v>
      </c>
      <c r="R954" s="4">
        <v>5387.0398200767004</v>
      </c>
      <c r="S954" s="4">
        <v>5683.2186262865598</v>
      </c>
      <c r="T954" s="4">
        <v>5954.6080379069599</v>
      </c>
      <c r="U954" s="4">
        <v>6201.3296056756599</v>
      </c>
      <c r="V954" s="4">
        <v>6422.5738858699497</v>
      </c>
      <c r="W954" s="4">
        <v>6613.2670641388904</v>
      </c>
      <c r="X954" s="4"/>
      <c r="Y954" s="4"/>
      <c r="Z954" s="4"/>
      <c r="AA954" s="4"/>
      <c r="AB954" s="4"/>
      <c r="AC954" s="4"/>
      <c r="AD954" s="4"/>
      <c r="AE954" s="4"/>
    </row>
    <row r="955" spans="1:31" x14ac:dyDescent="0.35">
      <c r="A955" t="s">
        <v>168</v>
      </c>
      <c r="B955" t="s">
        <v>114</v>
      </c>
      <c r="C955" t="s">
        <v>1</v>
      </c>
      <c r="D955" t="s">
        <v>135</v>
      </c>
      <c r="E955" s="4"/>
      <c r="F955" s="4">
        <v>184.35680504072701</v>
      </c>
      <c r="G955" s="4">
        <v>187.00845071300299</v>
      </c>
      <c r="H955" s="4">
        <v>213.27892741099899</v>
      </c>
      <c r="I955" s="4">
        <v>233.96689219580199</v>
      </c>
      <c r="J955" s="4">
        <v>252.577797852646</v>
      </c>
      <c r="K955" s="4">
        <v>270.06137420684098</v>
      </c>
      <c r="L955" s="4">
        <v>287.07198510803101</v>
      </c>
      <c r="M955" s="4">
        <v>303.92209166874301</v>
      </c>
      <c r="N955" s="4">
        <v>321.06566474547702</v>
      </c>
      <c r="O955" s="4">
        <v>338.71069516997602</v>
      </c>
      <c r="P955" s="4">
        <v>356.86098186154197</v>
      </c>
      <c r="Q955" s="4">
        <v>374.81942312839499</v>
      </c>
      <c r="R955" s="4">
        <v>392.44545895638799</v>
      </c>
      <c r="S955" s="4">
        <v>409.65266393141798</v>
      </c>
      <c r="T955" s="4">
        <v>426.48092670614699</v>
      </c>
      <c r="U955" s="4">
        <v>443.00052728765002</v>
      </c>
      <c r="V955" s="4">
        <v>459.23520892155898</v>
      </c>
      <c r="W955" s="4">
        <v>474.98457861473202</v>
      </c>
      <c r="X955" s="4"/>
      <c r="Y955" s="4"/>
      <c r="Z955" s="4"/>
      <c r="AA955" s="4"/>
      <c r="AB955" s="4"/>
      <c r="AC955" s="4"/>
      <c r="AD955" s="4"/>
      <c r="AE955" s="4"/>
    </row>
    <row r="956" spans="1:31" x14ac:dyDescent="0.35">
      <c r="A956" t="s">
        <v>168</v>
      </c>
      <c r="B956" t="s">
        <v>114</v>
      </c>
      <c r="C956" t="s">
        <v>1</v>
      </c>
      <c r="D956" t="s">
        <v>132</v>
      </c>
      <c r="E956" s="4"/>
      <c r="F956" s="4">
        <v>3789.7709458658701</v>
      </c>
      <c r="G956" s="4">
        <v>3844.2800795281701</v>
      </c>
      <c r="H956" s="4">
        <v>4531.3601943976901</v>
      </c>
      <c r="I956" s="4">
        <v>5132.2088497443701</v>
      </c>
      <c r="J956" s="4">
        <v>5714.5905616749396</v>
      </c>
      <c r="K956" s="4">
        <v>6296.3517366611404</v>
      </c>
      <c r="L956" s="4">
        <v>6890.8679922933698</v>
      </c>
      <c r="M956" s="4">
        <v>7504.8768038456301</v>
      </c>
      <c r="N956" s="4">
        <v>8149.5692767930004</v>
      </c>
      <c r="O956" s="4">
        <v>8830.9752077702906</v>
      </c>
      <c r="P956" s="4">
        <v>9550.2334530638109</v>
      </c>
      <c r="Q956" s="4">
        <v>10289.2527644202</v>
      </c>
      <c r="R956" s="4">
        <v>11043.680883961801</v>
      </c>
      <c r="S956" s="4">
        <v>11810.3386244056</v>
      </c>
      <c r="T956" s="4">
        <v>12589.5371922048</v>
      </c>
      <c r="U956" s="4">
        <v>13382.6158921762</v>
      </c>
      <c r="V956" s="4">
        <v>14189.6699323619</v>
      </c>
      <c r="W956" s="4">
        <v>15003.78</v>
      </c>
      <c r="X956" s="4"/>
      <c r="Y956" s="4"/>
      <c r="Z956" s="4"/>
      <c r="AA956" s="4"/>
      <c r="AB956" s="4"/>
      <c r="AC956" s="4"/>
      <c r="AD956" s="4"/>
      <c r="AE956" s="4"/>
    </row>
    <row r="957" spans="1:31" x14ac:dyDescent="0.35">
      <c r="A957" t="s">
        <v>168</v>
      </c>
      <c r="B957" t="s">
        <v>114</v>
      </c>
      <c r="C957" t="s">
        <v>1</v>
      </c>
      <c r="D957" t="s">
        <v>133</v>
      </c>
      <c r="E957" s="4"/>
      <c r="F957" s="4">
        <v>453.562739726328</v>
      </c>
      <c r="G957" s="4">
        <v>460.08643531562302</v>
      </c>
      <c r="H957" s="4">
        <v>579.22442693529399</v>
      </c>
      <c r="I957" s="4">
        <v>697.82993636339995</v>
      </c>
      <c r="J957" s="4">
        <v>823.56183662414196</v>
      </c>
      <c r="K957" s="4">
        <v>958.68619493170797</v>
      </c>
      <c r="L957" s="4">
        <v>1105.3333716612699</v>
      </c>
      <c r="M957" s="4">
        <v>1264.95064008345</v>
      </c>
      <c r="N957" s="4">
        <v>1439.9917152412299</v>
      </c>
      <c r="O957" s="4">
        <v>1632.3208978771399</v>
      </c>
      <c r="P957" s="4">
        <v>1843.0550585430799</v>
      </c>
      <c r="Q957" s="4">
        <v>2069.4804149619099</v>
      </c>
      <c r="R957" s="4">
        <v>2311.1690060687401</v>
      </c>
      <c r="S957" s="4">
        <v>2567.80612432205</v>
      </c>
      <c r="T957" s="4">
        <v>2839.7607960509399</v>
      </c>
      <c r="U957" s="4">
        <v>3127.6524635988399</v>
      </c>
      <c r="V957" s="4">
        <v>3431.8433125132301</v>
      </c>
      <c r="W957" s="4">
        <v>3750.9450000000002</v>
      </c>
      <c r="X957" s="4"/>
      <c r="Y957" s="4"/>
      <c r="Z957" s="4"/>
      <c r="AA957" s="4"/>
      <c r="AB957" s="4"/>
      <c r="AC957" s="4"/>
      <c r="AD957" s="4"/>
      <c r="AE957" s="4"/>
    </row>
    <row r="958" spans="1:31" x14ac:dyDescent="0.35">
      <c r="A958" t="s">
        <v>168</v>
      </c>
      <c r="B958" t="s">
        <v>114</v>
      </c>
      <c r="C958" t="s">
        <v>1</v>
      </c>
      <c r="D958" t="s">
        <v>134</v>
      </c>
      <c r="E958" s="4"/>
      <c r="F958" s="4">
        <v>15437.3722490934</v>
      </c>
      <c r="G958" s="4">
        <v>15659.411469758799</v>
      </c>
      <c r="H958" s="4">
        <v>17712.160878191298</v>
      </c>
      <c r="I958" s="4">
        <v>19268.9242580598</v>
      </c>
      <c r="J958" s="4">
        <v>20627.5316404724</v>
      </c>
      <c r="K958" s="4">
        <v>21869.186889132001</v>
      </c>
      <c r="L958" s="4">
        <v>23048.760022598599</v>
      </c>
      <c r="M958" s="4">
        <v>24192.101104485599</v>
      </c>
      <c r="N958" s="4">
        <v>25335.365058461499</v>
      </c>
      <c r="O958" s="4">
        <v>26494.214097059699</v>
      </c>
      <c r="P958" s="4">
        <v>27667.905565074601</v>
      </c>
      <c r="Q958" s="4">
        <v>28801.8278124514</v>
      </c>
      <c r="R958" s="4">
        <v>29885.673657081799</v>
      </c>
      <c r="S958" s="4">
        <v>30913.608711662899</v>
      </c>
      <c r="T958" s="4">
        <v>31889.481881088999</v>
      </c>
      <c r="U958" s="4">
        <v>32819.283580536197</v>
      </c>
      <c r="V958" s="4">
        <v>33705.394858716601</v>
      </c>
      <c r="W958" s="4">
        <v>34533.835421385302</v>
      </c>
      <c r="X958" s="4"/>
      <c r="Y958" s="4"/>
      <c r="Z958" s="4"/>
      <c r="AA958" s="4"/>
      <c r="AB958" s="4"/>
      <c r="AC958" s="4"/>
      <c r="AD958" s="4"/>
      <c r="AE958" s="4"/>
    </row>
    <row r="959" spans="1:31" x14ac:dyDescent="0.35">
      <c r="A959" t="s">
        <v>168</v>
      </c>
      <c r="B959" t="s">
        <v>115</v>
      </c>
      <c r="C959" t="s">
        <v>146</v>
      </c>
      <c r="D959" t="s">
        <v>135</v>
      </c>
      <c r="E959" s="4"/>
      <c r="F959" s="4">
        <v>249.86907969327601</v>
      </c>
      <c r="G959" s="4">
        <v>256.02872055243898</v>
      </c>
      <c r="H959" s="4">
        <v>304.88796335160202</v>
      </c>
      <c r="I959" s="4">
        <v>371.27647933117299</v>
      </c>
      <c r="J959" s="4">
        <v>444.792585582767</v>
      </c>
      <c r="K959" s="4">
        <v>513.94586643514901</v>
      </c>
      <c r="L959" s="4">
        <v>576.30500328637197</v>
      </c>
      <c r="M959" s="4">
        <v>637.7757407053</v>
      </c>
      <c r="N959" s="4">
        <v>700.95659974159105</v>
      </c>
      <c r="O959" s="4">
        <v>763.36458841244496</v>
      </c>
      <c r="P959" s="4">
        <v>822.42296892812999</v>
      </c>
      <c r="Q959" s="4">
        <v>874.52515943356798</v>
      </c>
      <c r="R959" s="4">
        <v>921.35329126023601</v>
      </c>
      <c r="S959" s="4">
        <v>962.34743980617202</v>
      </c>
      <c r="T959" s="4">
        <v>997.47146570372001</v>
      </c>
      <c r="U959" s="4">
        <v>1027.5825370566499</v>
      </c>
      <c r="V959" s="4">
        <v>1052.86593068606</v>
      </c>
      <c r="W959" s="4">
        <v>1072.92215620862</v>
      </c>
      <c r="X959" s="4"/>
      <c r="Y959" s="4"/>
      <c r="Z959" s="4"/>
      <c r="AA959" s="4"/>
      <c r="AB959" s="4"/>
      <c r="AC959" s="4"/>
      <c r="AD959" s="4"/>
      <c r="AE959" s="4"/>
    </row>
    <row r="960" spans="1:31" x14ac:dyDescent="0.35">
      <c r="A960" t="s">
        <v>168</v>
      </c>
      <c r="B960" t="s">
        <v>115</v>
      </c>
      <c r="C960" t="s">
        <v>146</v>
      </c>
      <c r="D960" t="s">
        <v>132</v>
      </c>
      <c r="E960" s="4"/>
      <c r="F960" s="4">
        <v>853.86000728046804</v>
      </c>
      <c r="G960" s="4">
        <v>870.80920452658404</v>
      </c>
      <c r="H960" s="4">
        <v>1089.4872061549199</v>
      </c>
      <c r="I960" s="4">
        <v>1345.7335759449099</v>
      </c>
      <c r="J960" s="4">
        <v>1626.07587891566</v>
      </c>
      <c r="K960" s="4">
        <v>1913.9360649036601</v>
      </c>
      <c r="L960" s="4">
        <v>2198.9180176074901</v>
      </c>
      <c r="M960" s="4">
        <v>2499.7896102131299</v>
      </c>
      <c r="N960" s="4">
        <v>2825.21496033626</v>
      </c>
      <c r="O960" s="4">
        <v>3164.6219611464699</v>
      </c>
      <c r="P960" s="4">
        <v>3506.8703957815201</v>
      </c>
      <c r="Q960" s="4">
        <v>3836.2927740789401</v>
      </c>
      <c r="R960" s="4">
        <v>4159.5621189407502</v>
      </c>
      <c r="S960" s="4">
        <v>4474.3704834691598</v>
      </c>
      <c r="T960" s="4">
        <v>4780.3143569838803</v>
      </c>
      <c r="U960" s="4">
        <v>5080.5991551911602</v>
      </c>
      <c r="V960" s="4">
        <v>5375.1043758526503</v>
      </c>
      <c r="W960" s="4">
        <v>5661.2022114153397</v>
      </c>
      <c r="X960" s="4"/>
      <c r="Y960" s="4"/>
      <c r="Z960" s="4"/>
      <c r="AA960" s="4"/>
      <c r="AB960" s="4"/>
      <c r="AC960" s="4"/>
      <c r="AD960" s="4"/>
      <c r="AE960" s="4"/>
    </row>
    <row r="961" spans="1:31" x14ac:dyDescent="0.35">
      <c r="A961" t="s">
        <v>168</v>
      </c>
      <c r="B961" t="s">
        <v>115</v>
      </c>
      <c r="C961" t="s">
        <v>146</v>
      </c>
      <c r="D961" t="s">
        <v>133</v>
      </c>
      <c r="E961" s="4"/>
      <c r="F961" s="4">
        <v>150.58724722877801</v>
      </c>
      <c r="G961" s="4">
        <v>153.794309390747</v>
      </c>
      <c r="H961" s="4">
        <v>193.69275078088299</v>
      </c>
      <c r="I961" s="4">
        <v>244.74051607119</v>
      </c>
      <c r="J961" s="4">
        <v>304.38898756794401</v>
      </c>
      <c r="K961" s="4">
        <v>366.83178682188498</v>
      </c>
      <c r="L961" s="4">
        <v>430.81844257148703</v>
      </c>
      <c r="M961" s="4">
        <v>500.75801656874103</v>
      </c>
      <c r="N961" s="4">
        <v>579.00891122690996</v>
      </c>
      <c r="O961" s="4">
        <v>663.93650380753604</v>
      </c>
      <c r="P961" s="4">
        <v>753.45248960505398</v>
      </c>
      <c r="Q961" s="4">
        <v>844.064189563578</v>
      </c>
      <c r="R961" s="4">
        <v>937.01176331832505</v>
      </c>
      <c r="S961" s="4">
        <v>1031.6403012399501</v>
      </c>
      <c r="T961" s="4">
        <v>1127.7478101158599</v>
      </c>
      <c r="U961" s="4">
        <v>1225.9661314713701</v>
      </c>
      <c r="V961" s="4">
        <v>1326.1405137926199</v>
      </c>
      <c r="W961" s="4">
        <v>1427.4632448801499</v>
      </c>
      <c r="X961" s="4"/>
      <c r="Y961" s="4"/>
      <c r="Z961" s="4"/>
      <c r="AA961" s="4"/>
      <c r="AB961" s="4"/>
      <c r="AC961" s="4"/>
      <c r="AD961" s="4"/>
      <c r="AE961" s="4"/>
    </row>
    <row r="962" spans="1:31" x14ac:dyDescent="0.35">
      <c r="A962" t="s">
        <v>168</v>
      </c>
      <c r="B962" t="s">
        <v>115</v>
      </c>
      <c r="C962" t="s">
        <v>146</v>
      </c>
      <c r="D962" t="s">
        <v>134</v>
      </c>
      <c r="E962" s="4"/>
      <c r="F962" s="4">
        <v>1106.7503130262601</v>
      </c>
      <c r="G962" s="4">
        <v>1135.5870749209801</v>
      </c>
      <c r="H962" s="4">
        <v>1387.2838304934701</v>
      </c>
      <c r="I962" s="4">
        <v>1746.48994472392</v>
      </c>
      <c r="J962" s="4">
        <v>2161.8375355015801</v>
      </c>
      <c r="K962" s="4">
        <v>2578.6090686611901</v>
      </c>
      <c r="L962" s="4">
        <v>2982.9429791061398</v>
      </c>
      <c r="M962" s="4">
        <v>3404.6536490815702</v>
      </c>
      <c r="N962" s="4">
        <v>3859.5424399221502</v>
      </c>
      <c r="O962" s="4">
        <v>4336.4554504410899</v>
      </c>
      <c r="P962" s="4">
        <v>4822.1926352903502</v>
      </c>
      <c r="Q962" s="4">
        <v>5295.7000664875004</v>
      </c>
      <c r="R962" s="4">
        <v>5765.9255897990197</v>
      </c>
      <c r="S962" s="4">
        <v>6228.3730767246698</v>
      </c>
      <c r="T962" s="4">
        <v>6681.5191773123997</v>
      </c>
      <c r="U962" s="4">
        <v>7130.1523077521897</v>
      </c>
      <c r="V962" s="4">
        <v>7575.1606934612901</v>
      </c>
      <c r="W962" s="4">
        <v>8013.2026323760501</v>
      </c>
      <c r="X962" s="4"/>
      <c r="Y962" s="4"/>
      <c r="Z962" s="4"/>
      <c r="AA962" s="4"/>
      <c r="AB962" s="4"/>
      <c r="AC962" s="4"/>
      <c r="AD962" s="4"/>
      <c r="AE962" s="4"/>
    </row>
    <row r="963" spans="1:31" x14ac:dyDescent="0.35">
      <c r="A963" t="s">
        <v>168</v>
      </c>
      <c r="B963" t="s">
        <v>115</v>
      </c>
      <c r="C963" t="s">
        <v>147</v>
      </c>
      <c r="D963" t="s">
        <v>135</v>
      </c>
      <c r="E963" s="4"/>
      <c r="F963" s="4">
        <v>791.76348059928398</v>
      </c>
      <c r="G963" s="4">
        <v>812.018509128912</v>
      </c>
      <c r="H963" s="4">
        <v>951.88077624814798</v>
      </c>
      <c r="I963" s="4">
        <v>1174.50771693608</v>
      </c>
      <c r="J963" s="4">
        <v>1448.8387706172</v>
      </c>
      <c r="K963" s="4">
        <v>1720.4513077934801</v>
      </c>
      <c r="L963" s="4">
        <v>1985.2199277736299</v>
      </c>
      <c r="M963" s="4">
        <v>2251.34917731218</v>
      </c>
      <c r="N963" s="4">
        <v>2519.1255202890502</v>
      </c>
      <c r="O963" s="4">
        <v>2775.9629846861098</v>
      </c>
      <c r="P963" s="4">
        <v>3012.5123142676298</v>
      </c>
      <c r="Q963" s="4">
        <v>3214.3891267651702</v>
      </c>
      <c r="R963" s="4">
        <v>3374.6640556008902</v>
      </c>
      <c r="S963" s="4">
        <v>3480.2305982501298</v>
      </c>
      <c r="T963" s="4">
        <v>3522.2070418088001</v>
      </c>
      <c r="U963" s="4">
        <v>3493.7708685397702</v>
      </c>
      <c r="V963" s="4">
        <v>3389.04131089879</v>
      </c>
      <c r="W963" s="4">
        <v>3202.46913101679</v>
      </c>
      <c r="X963" s="4"/>
      <c r="Y963" s="4"/>
      <c r="Z963" s="4"/>
      <c r="AA963" s="4"/>
      <c r="AB963" s="4"/>
      <c r="AC963" s="4"/>
      <c r="AD963" s="4"/>
      <c r="AE963" s="4"/>
    </row>
    <row r="964" spans="1:31" x14ac:dyDescent="0.35">
      <c r="A964" t="s">
        <v>168</v>
      </c>
      <c r="B964" t="s">
        <v>115</v>
      </c>
      <c r="C964" t="s">
        <v>147</v>
      </c>
      <c r="D964" t="s">
        <v>132</v>
      </c>
      <c r="E964" s="4"/>
      <c r="F964" s="4">
        <v>923.83923751670397</v>
      </c>
      <c r="G964" s="4">
        <v>941.62527461444699</v>
      </c>
      <c r="H964" s="4">
        <v>1171.0964742260201</v>
      </c>
      <c r="I964" s="4">
        <v>1506.25668193415</v>
      </c>
      <c r="J964" s="4">
        <v>1953.75128426432</v>
      </c>
      <c r="K964" s="4">
        <v>2451.3536791804299</v>
      </c>
      <c r="L964" s="4">
        <v>3001.7436095441599</v>
      </c>
      <c r="M964" s="4">
        <v>3627.0060865770001</v>
      </c>
      <c r="N964" s="4">
        <v>4342.22609456174</v>
      </c>
      <c r="O964" s="4">
        <v>5142.4673010271599</v>
      </c>
      <c r="P964" s="4">
        <v>6026.55370921555</v>
      </c>
      <c r="Q964" s="4">
        <v>6982.3941930801502</v>
      </c>
      <c r="R964" s="4">
        <v>8010.9921849780903</v>
      </c>
      <c r="S964" s="4">
        <v>9098.3464027498594</v>
      </c>
      <c r="T964" s="4">
        <v>10235.8752421144</v>
      </c>
      <c r="U964" s="4">
        <v>11416.948116518101</v>
      </c>
      <c r="V964" s="4">
        <v>12634.546728436701</v>
      </c>
      <c r="W964" s="4">
        <v>13881.2511215469</v>
      </c>
      <c r="X964" s="4"/>
      <c r="Y964" s="4"/>
      <c r="Z964" s="4"/>
      <c r="AA964" s="4"/>
      <c r="AB964" s="4"/>
      <c r="AC964" s="4"/>
      <c r="AD964" s="4"/>
      <c r="AE964" s="4"/>
    </row>
    <row r="965" spans="1:31" x14ac:dyDescent="0.35">
      <c r="A965" t="s">
        <v>168</v>
      </c>
      <c r="B965" t="s">
        <v>115</v>
      </c>
      <c r="C965" t="s">
        <v>147</v>
      </c>
      <c r="D965" t="s">
        <v>133</v>
      </c>
      <c r="E965" s="4"/>
      <c r="F965" s="4">
        <v>99.687461237953997</v>
      </c>
      <c r="G965" s="4">
        <v>101.479590381789</v>
      </c>
      <c r="H965" s="4">
        <v>136.06685052821999</v>
      </c>
      <c r="I965" s="4">
        <v>187.25743936659299</v>
      </c>
      <c r="J965" s="4">
        <v>259.73391321978102</v>
      </c>
      <c r="K965" s="4">
        <v>347.62355324893798</v>
      </c>
      <c r="L965" s="4">
        <v>452.53800471571799</v>
      </c>
      <c r="M965" s="4">
        <v>579.32758835591096</v>
      </c>
      <c r="N965" s="4">
        <v>732.52229442568705</v>
      </c>
      <c r="O965" s="4">
        <v>913.69634811232095</v>
      </c>
      <c r="P965" s="4">
        <v>1124.91946065921</v>
      </c>
      <c r="Q965" s="4">
        <v>1366.1209720837401</v>
      </c>
      <c r="R965" s="4">
        <v>1639.4653983434901</v>
      </c>
      <c r="S965" s="4">
        <v>1943.9960123926501</v>
      </c>
      <c r="T965" s="4">
        <v>2279.4364249783298</v>
      </c>
      <c r="U965" s="4">
        <v>2645.6375276985</v>
      </c>
      <c r="V965" s="4">
        <v>3042.11466066294</v>
      </c>
      <c r="W965" s="4">
        <v>3468.0491950555602</v>
      </c>
      <c r="X965" s="4"/>
      <c r="Y965" s="4"/>
      <c r="Z965" s="4"/>
      <c r="AA965" s="4"/>
      <c r="AB965" s="4"/>
      <c r="AC965" s="4"/>
      <c r="AD965" s="4"/>
      <c r="AE965" s="4"/>
    </row>
    <row r="966" spans="1:31" x14ac:dyDescent="0.35">
      <c r="A966" t="s">
        <v>168</v>
      </c>
      <c r="B966" t="s">
        <v>115</v>
      </c>
      <c r="C966" t="s">
        <v>147</v>
      </c>
      <c r="D966" t="s">
        <v>134</v>
      </c>
      <c r="E966" s="4"/>
      <c r="F966" s="4">
        <v>1681.2763305512301</v>
      </c>
      <c r="G966" s="4">
        <v>1713.18441191479</v>
      </c>
      <c r="H966" s="4">
        <v>2110.32496587797</v>
      </c>
      <c r="I966" s="4">
        <v>2722.99609362091</v>
      </c>
      <c r="J966" s="4">
        <v>3538.49098192257</v>
      </c>
      <c r="K966" s="4">
        <v>4441.2824522174797</v>
      </c>
      <c r="L966" s="4">
        <v>5437.2905260615598</v>
      </c>
      <c r="M966" s="4">
        <v>6569.2171158996598</v>
      </c>
      <c r="N966" s="4">
        <v>7866.9948799051699</v>
      </c>
      <c r="O966" s="4">
        <v>9324.1054486728299</v>
      </c>
      <c r="P966" s="4">
        <v>10940.7320191813</v>
      </c>
      <c r="Q966" s="4">
        <v>12696.6234144758</v>
      </c>
      <c r="R966" s="4">
        <v>14594.6960779734</v>
      </c>
      <c r="S966" s="4">
        <v>16610.713106723098</v>
      </c>
      <c r="T966" s="4">
        <v>18729.726662791702</v>
      </c>
      <c r="U966" s="4">
        <v>20939.8021313852</v>
      </c>
      <c r="V966" s="4">
        <v>23228.432383907199</v>
      </c>
      <c r="W966" s="4">
        <v>26223.452327436298</v>
      </c>
      <c r="X966" s="4"/>
      <c r="Y966" s="4"/>
      <c r="Z966" s="4"/>
      <c r="AA966" s="4"/>
      <c r="AB966" s="4"/>
      <c r="AC966" s="4"/>
      <c r="AD966" s="4"/>
      <c r="AE966" s="4"/>
    </row>
    <row r="967" spans="1:31" x14ac:dyDescent="0.35">
      <c r="A967" t="s">
        <v>168</v>
      </c>
      <c r="B967" t="s">
        <v>115</v>
      </c>
      <c r="C967" t="s">
        <v>148</v>
      </c>
      <c r="D967" t="s">
        <v>135</v>
      </c>
      <c r="E967" s="4"/>
      <c r="F967" s="4">
        <v>72.1061823542165</v>
      </c>
      <c r="G967" s="4">
        <v>70.466223882872498</v>
      </c>
      <c r="H967" s="4">
        <v>81.639918164883994</v>
      </c>
      <c r="I967" s="4">
        <v>91.226137155796906</v>
      </c>
      <c r="J967" s="4">
        <v>100.071918713279</v>
      </c>
      <c r="K967" s="4">
        <v>108.583827197331</v>
      </c>
      <c r="L967" s="4">
        <v>116.828641372004</v>
      </c>
      <c r="M967" s="4">
        <v>125.316163364291</v>
      </c>
      <c r="N967" s="4">
        <v>134.02969203273901</v>
      </c>
      <c r="O967" s="4">
        <v>142.53412362129001</v>
      </c>
      <c r="P967" s="4">
        <v>150.95771415290901</v>
      </c>
      <c r="Q967" s="4">
        <v>159.25408793615301</v>
      </c>
      <c r="R967" s="4">
        <v>167.291884839396</v>
      </c>
      <c r="S967" s="4">
        <v>175.11116520078301</v>
      </c>
      <c r="T967" s="4">
        <v>182.92881612646099</v>
      </c>
      <c r="U967" s="4">
        <v>190.93508245189</v>
      </c>
      <c r="V967" s="4">
        <v>199.23531014918001</v>
      </c>
      <c r="W967" s="4">
        <v>207.91916287269001</v>
      </c>
      <c r="X967" s="4"/>
      <c r="Y967" s="4"/>
      <c r="Z967" s="4"/>
      <c r="AA967" s="4"/>
      <c r="AB967" s="4"/>
      <c r="AC967" s="4"/>
      <c r="AD967" s="4"/>
      <c r="AE967" s="4"/>
    </row>
    <row r="968" spans="1:31" x14ac:dyDescent="0.35">
      <c r="A968" t="s">
        <v>168</v>
      </c>
      <c r="B968" t="s">
        <v>115</v>
      </c>
      <c r="C968" t="s">
        <v>148</v>
      </c>
      <c r="D968" t="s">
        <v>132</v>
      </c>
      <c r="E968" s="4"/>
      <c r="F968" s="4">
        <v>345.58505960443102</v>
      </c>
      <c r="G968" s="4">
        <v>339.54451688430402</v>
      </c>
      <c r="H968" s="4">
        <v>397.33603338281102</v>
      </c>
      <c r="I968" s="4">
        <v>442.04421727323103</v>
      </c>
      <c r="J968" s="4">
        <v>486.25574646713397</v>
      </c>
      <c r="K968" s="4">
        <v>528.76631403829902</v>
      </c>
      <c r="L968" s="4">
        <v>569.15191925991996</v>
      </c>
      <c r="M968" s="4">
        <v>609.586475671627</v>
      </c>
      <c r="N968" s="4">
        <v>650.03693561041098</v>
      </c>
      <c r="O968" s="4">
        <v>688.90309023847703</v>
      </c>
      <c r="P968" s="4">
        <v>727.37168593751505</v>
      </c>
      <c r="Q968" s="4">
        <v>765.38120579293502</v>
      </c>
      <c r="R968" s="4">
        <v>802.25754160761699</v>
      </c>
      <c r="S968" s="4">
        <v>838.18182553533597</v>
      </c>
      <c r="T968" s="4">
        <v>874.22920550245499</v>
      </c>
      <c r="U968" s="4">
        <v>911.38106969171997</v>
      </c>
      <c r="V968" s="4">
        <v>950.23146569043797</v>
      </c>
      <c r="W968" s="4">
        <v>991.22259509157595</v>
      </c>
      <c r="X968" s="4"/>
      <c r="Y968" s="4"/>
      <c r="Z968" s="4"/>
      <c r="AA968" s="4"/>
      <c r="AB968" s="4"/>
      <c r="AC968" s="4"/>
      <c r="AD968" s="4"/>
      <c r="AE968" s="4"/>
    </row>
    <row r="969" spans="1:31" x14ac:dyDescent="0.35">
      <c r="A969" t="s">
        <v>168</v>
      </c>
      <c r="B969" t="s">
        <v>115</v>
      </c>
      <c r="C969" t="s">
        <v>148</v>
      </c>
      <c r="D969" t="s">
        <v>133</v>
      </c>
      <c r="E969" s="4"/>
      <c r="F969" s="4">
        <v>43.7808080545542</v>
      </c>
      <c r="G969" s="4">
        <v>42.964224147693898</v>
      </c>
      <c r="H969" s="4">
        <v>53.287077349195897</v>
      </c>
      <c r="I969" s="4">
        <v>62.797009673962499</v>
      </c>
      <c r="J969" s="4">
        <v>72.847740840684196</v>
      </c>
      <c r="K969" s="4">
        <v>83.319327297935899</v>
      </c>
      <c r="L969" s="4">
        <v>94.114597679007304</v>
      </c>
      <c r="M969" s="4">
        <v>105.56004702291099</v>
      </c>
      <c r="N969" s="4">
        <v>117.642285524226</v>
      </c>
      <c r="O969" s="4">
        <v>130.044105522938</v>
      </c>
      <c r="P969" s="4">
        <v>142.94886469452001</v>
      </c>
      <c r="Q969" s="4">
        <v>156.33039549286499</v>
      </c>
      <c r="R969" s="4">
        <v>170.03403692511799</v>
      </c>
      <c r="S969" s="4">
        <v>184.07173809835001</v>
      </c>
      <c r="T969" s="4">
        <v>198.66384825263299</v>
      </c>
      <c r="U969" s="4">
        <v>214.04164867159301</v>
      </c>
      <c r="V969" s="4">
        <v>230.37281048020199</v>
      </c>
      <c r="W969" s="4">
        <v>247.80564877289399</v>
      </c>
      <c r="X969" s="4"/>
      <c r="Y969" s="4"/>
      <c r="Z969" s="4"/>
      <c r="AA969" s="4"/>
      <c r="AB969" s="4"/>
      <c r="AC969" s="4"/>
      <c r="AD969" s="4"/>
      <c r="AE969" s="4"/>
    </row>
    <row r="970" spans="1:31" x14ac:dyDescent="0.35">
      <c r="A970" t="s">
        <v>168</v>
      </c>
      <c r="B970" t="s">
        <v>115</v>
      </c>
      <c r="C970" t="s">
        <v>148</v>
      </c>
      <c r="D970" t="s">
        <v>134</v>
      </c>
      <c r="E970" s="4"/>
      <c r="F970" s="4">
        <v>765.56035804135195</v>
      </c>
      <c r="G970" s="4">
        <v>750.94325923282304</v>
      </c>
      <c r="H970" s="4">
        <v>872.44204845230502</v>
      </c>
      <c r="I970" s="4">
        <v>967.72564557097201</v>
      </c>
      <c r="J970" s="4">
        <v>1059.0953348195901</v>
      </c>
      <c r="K970" s="4">
        <v>1145.9938587643701</v>
      </c>
      <c r="L970" s="4">
        <v>1227.9514393680799</v>
      </c>
      <c r="M970" s="4">
        <v>1309.79136096408</v>
      </c>
      <c r="N970" s="4">
        <v>1391.3223723568501</v>
      </c>
      <c r="O970" s="4">
        <v>1468.7947861402299</v>
      </c>
      <c r="P970" s="4">
        <v>1544.4555999095801</v>
      </c>
      <c r="Q970" s="4">
        <v>1618.09970627091</v>
      </c>
      <c r="R970" s="4">
        <v>1688.3365735529901</v>
      </c>
      <c r="S970" s="4">
        <v>1755.5780092638799</v>
      </c>
      <c r="T970" s="4">
        <v>1822.0729783710799</v>
      </c>
      <c r="U970" s="4">
        <v>1889.8218478563899</v>
      </c>
      <c r="V970" s="4">
        <v>1959.9842241603801</v>
      </c>
      <c r="W970" s="4">
        <v>2033.4122420357301</v>
      </c>
      <c r="X970" s="4"/>
      <c r="Y970" s="4"/>
      <c r="Z970" s="4"/>
      <c r="AA970" s="4"/>
      <c r="AB970" s="4"/>
      <c r="AC970" s="4"/>
      <c r="AD970" s="4"/>
      <c r="AE970" s="4"/>
    </row>
    <row r="971" spans="1:31" x14ac:dyDescent="0.35">
      <c r="A971" t="s">
        <v>168</v>
      </c>
      <c r="B971" t="s">
        <v>115</v>
      </c>
      <c r="C971" t="s">
        <v>149</v>
      </c>
      <c r="D971" t="s">
        <v>135</v>
      </c>
      <c r="E971" s="4"/>
      <c r="F971" s="4">
        <v>134.32053277847001</v>
      </c>
      <c r="G971" s="4">
        <v>138.651344520892</v>
      </c>
      <c r="H971" s="4">
        <v>174.28489105241999</v>
      </c>
      <c r="I971" s="4">
        <v>210.239619932745</v>
      </c>
      <c r="J971" s="4">
        <v>243.887119696111</v>
      </c>
      <c r="K971" s="4">
        <v>269.03360813983301</v>
      </c>
      <c r="L971" s="4">
        <v>285.39236520836999</v>
      </c>
      <c r="M971" s="4">
        <v>297.00436846828001</v>
      </c>
      <c r="N971" s="4">
        <v>306.328112538065</v>
      </c>
      <c r="O971" s="4">
        <v>314.31568428580999</v>
      </c>
      <c r="P971" s="4">
        <v>320.82110053397798</v>
      </c>
      <c r="Q971" s="4">
        <v>324.90952465084098</v>
      </c>
      <c r="R971" s="4">
        <v>326.06371542116102</v>
      </c>
      <c r="S971" s="4">
        <v>324.36467561652802</v>
      </c>
      <c r="T971" s="4">
        <v>320.15993338189901</v>
      </c>
      <c r="U971" s="4">
        <v>313.32386095867298</v>
      </c>
      <c r="V971" s="4">
        <v>303.27578494910603</v>
      </c>
      <c r="W971" s="4">
        <v>289.44834315915602</v>
      </c>
      <c r="X971" s="4"/>
      <c r="Y971" s="4"/>
      <c r="Z971" s="4"/>
      <c r="AA971" s="4"/>
      <c r="AB971" s="4"/>
      <c r="AC971" s="4"/>
      <c r="AD971" s="4"/>
      <c r="AE971" s="4"/>
    </row>
    <row r="972" spans="1:31" x14ac:dyDescent="0.35">
      <c r="A972" t="s">
        <v>168</v>
      </c>
      <c r="B972" t="s">
        <v>115</v>
      </c>
      <c r="C972" t="s">
        <v>149</v>
      </c>
      <c r="D972" t="s">
        <v>132</v>
      </c>
      <c r="E972" s="4"/>
      <c r="F972" s="4">
        <v>422.42045040972403</v>
      </c>
      <c r="G972" s="4">
        <v>429.72089575486899</v>
      </c>
      <c r="H972" s="4">
        <v>533.760398749807</v>
      </c>
      <c r="I972" s="4">
        <v>632.71789394076302</v>
      </c>
      <c r="J972" s="4">
        <v>735.54504912095297</v>
      </c>
      <c r="K972" s="4">
        <v>821.46801873300501</v>
      </c>
      <c r="L972" s="4">
        <v>887.83252781432498</v>
      </c>
      <c r="M972" s="4">
        <v>944.55881024976395</v>
      </c>
      <c r="N972" s="4">
        <v>998.92431153125494</v>
      </c>
      <c r="O972" s="4">
        <v>1056.1225827873</v>
      </c>
      <c r="P972" s="4">
        <v>1117.2766442351999</v>
      </c>
      <c r="Q972" s="4">
        <v>1179.6393101511001</v>
      </c>
      <c r="R972" s="4">
        <v>1241.8918708153301</v>
      </c>
      <c r="S972" s="4">
        <v>1305.0131698769101</v>
      </c>
      <c r="T972" s="4">
        <v>1371.1188443774199</v>
      </c>
      <c r="U972" s="4">
        <v>1440.80244334854</v>
      </c>
      <c r="V972" s="4">
        <v>1512.785588143</v>
      </c>
      <c r="W972" s="4">
        <v>1585.4992832660701</v>
      </c>
      <c r="X972" s="4"/>
      <c r="Y972" s="4"/>
      <c r="Z972" s="4"/>
      <c r="AA972" s="4"/>
      <c r="AB972" s="4"/>
      <c r="AC972" s="4"/>
      <c r="AD972" s="4"/>
      <c r="AE972" s="4"/>
    </row>
    <row r="973" spans="1:31" x14ac:dyDescent="0.35">
      <c r="A973" t="s">
        <v>168</v>
      </c>
      <c r="B973" t="s">
        <v>115</v>
      </c>
      <c r="C973" t="s">
        <v>149</v>
      </c>
      <c r="D973" t="s">
        <v>133</v>
      </c>
      <c r="E973" s="4"/>
      <c r="F973" s="4">
        <v>55.165567297814803</v>
      </c>
      <c r="G973" s="4">
        <v>56.224518868940798</v>
      </c>
      <c r="H973" s="4">
        <v>73.808493059827995</v>
      </c>
      <c r="I973" s="4">
        <v>92.583275252265807</v>
      </c>
      <c r="J973" s="4">
        <v>113.644560488237</v>
      </c>
      <c r="K973" s="4">
        <v>133.51648953714599</v>
      </c>
      <c r="L973" s="4">
        <v>151.254442659212</v>
      </c>
      <c r="M973" s="4">
        <v>168.19972527275701</v>
      </c>
      <c r="N973" s="4">
        <v>185.42580463795801</v>
      </c>
      <c r="O973" s="4">
        <v>203.93023039725099</v>
      </c>
      <c r="P973" s="4">
        <v>223.97712659915001</v>
      </c>
      <c r="Q973" s="4">
        <v>245.067285422266</v>
      </c>
      <c r="R973" s="4">
        <v>266.93550999434098</v>
      </c>
      <c r="S973" s="4">
        <v>289.79683921634802</v>
      </c>
      <c r="T973" s="4">
        <v>314.15554597140198</v>
      </c>
      <c r="U973" s="4">
        <v>340.21583832437</v>
      </c>
      <c r="V973" s="4">
        <v>367.73867278120503</v>
      </c>
      <c r="W973" s="4">
        <v>396.374820816517</v>
      </c>
      <c r="X973" s="4"/>
      <c r="Y973" s="4"/>
      <c r="Z973" s="4"/>
      <c r="AA973" s="4"/>
      <c r="AB973" s="4"/>
      <c r="AC973" s="4"/>
      <c r="AD973" s="4"/>
      <c r="AE973" s="4"/>
    </row>
    <row r="974" spans="1:31" x14ac:dyDescent="0.35">
      <c r="A974" t="s">
        <v>168</v>
      </c>
      <c r="B974" t="s">
        <v>115</v>
      </c>
      <c r="C974" t="s">
        <v>149</v>
      </c>
      <c r="D974" t="s">
        <v>134</v>
      </c>
      <c r="E974" s="4"/>
      <c r="F974" s="4">
        <v>537.80511681180599</v>
      </c>
      <c r="G974" s="4">
        <v>549.36305972423895</v>
      </c>
      <c r="H974" s="4">
        <v>698.15171019777301</v>
      </c>
      <c r="I974" s="4">
        <v>841.513086126492</v>
      </c>
      <c r="J974" s="4">
        <v>993.14433118293596</v>
      </c>
      <c r="K974" s="4">
        <v>1123.5838731271599</v>
      </c>
      <c r="L974" s="4">
        <v>1228.0102069773</v>
      </c>
      <c r="M974" s="4">
        <v>1319.05992128196</v>
      </c>
      <c r="N974" s="4">
        <v>1410.0679759306799</v>
      </c>
      <c r="O974" s="4">
        <v>1508.2899329268901</v>
      </c>
      <c r="P974" s="4">
        <v>1616.2982552308199</v>
      </c>
      <c r="Q974" s="4">
        <v>1730.31216519806</v>
      </c>
      <c r="R974" s="4">
        <v>1848.18741376351</v>
      </c>
      <c r="S974" s="4">
        <v>1971.21115450656</v>
      </c>
      <c r="T974" s="4">
        <v>2102.8022222406798</v>
      </c>
      <c r="U974" s="4">
        <v>2244.2306956927901</v>
      </c>
      <c r="V974" s="4">
        <v>2393.81362690789</v>
      </c>
      <c r="W974" s="4">
        <v>2549.0043735747799</v>
      </c>
      <c r="X974" s="4"/>
      <c r="Y974" s="4"/>
      <c r="Z974" s="4"/>
      <c r="AA974" s="4"/>
      <c r="AB974" s="4"/>
      <c r="AC974" s="4"/>
      <c r="AD974" s="4"/>
      <c r="AE974" s="4"/>
    </row>
    <row r="975" spans="1:31" x14ac:dyDescent="0.35">
      <c r="A975" t="s">
        <v>168</v>
      </c>
      <c r="B975" t="s">
        <v>115</v>
      </c>
      <c r="C975" t="s">
        <v>150</v>
      </c>
      <c r="D975" t="s">
        <v>135</v>
      </c>
      <c r="E975" s="4"/>
      <c r="F975" s="4">
        <v>107.35135862774401</v>
      </c>
      <c r="G975" s="4">
        <v>108.069671825692</v>
      </c>
      <c r="H975" s="4">
        <v>118.767563789834</v>
      </c>
      <c r="I975" s="4">
        <v>126.275624868568</v>
      </c>
      <c r="J975" s="4">
        <v>130.27750201343</v>
      </c>
      <c r="K975" s="4">
        <v>130.495744512199</v>
      </c>
      <c r="L975" s="4">
        <v>128.330620418829</v>
      </c>
      <c r="M975" s="4">
        <v>125.28909062546499</v>
      </c>
      <c r="N975" s="4">
        <v>121.50156491595899</v>
      </c>
      <c r="O975" s="4">
        <v>117.038798709419</v>
      </c>
      <c r="P975" s="4">
        <v>112.40045623767899</v>
      </c>
      <c r="Q975" s="4">
        <v>107.68633822739299</v>
      </c>
      <c r="R975" s="4">
        <v>103.12056652861</v>
      </c>
      <c r="S975" s="4">
        <v>98.926240229190697</v>
      </c>
      <c r="T975" s="4">
        <v>95.191660084711401</v>
      </c>
      <c r="U975" s="4">
        <v>91.849329583171198</v>
      </c>
      <c r="V975" s="4">
        <v>88.837920765655895</v>
      </c>
      <c r="W975" s="4">
        <v>86.096153741440801</v>
      </c>
      <c r="X975" s="4"/>
      <c r="Y975" s="4"/>
      <c r="Z975" s="4"/>
      <c r="AA975" s="4"/>
      <c r="AB975" s="4"/>
      <c r="AC975" s="4"/>
      <c r="AD975" s="4"/>
      <c r="AE975" s="4"/>
    </row>
    <row r="976" spans="1:31" x14ac:dyDescent="0.35">
      <c r="A976" t="s">
        <v>168</v>
      </c>
      <c r="B976" t="s">
        <v>115</v>
      </c>
      <c r="C976" t="s">
        <v>150</v>
      </c>
      <c r="D976" t="s">
        <v>132</v>
      </c>
      <c r="E976" s="4"/>
      <c r="F976" s="4">
        <v>2320.2204170166501</v>
      </c>
      <c r="G976" s="4">
        <v>2331.5225664578502</v>
      </c>
      <c r="H976" s="4">
        <v>2553.65290417808</v>
      </c>
      <c r="I976" s="4">
        <v>2705.59167404972</v>
      </c>
      <c r="J976" s="4">
        <v>2788.3588035251801</v>
      </c>
      <c r="K976" s="4">
        <v>2792.4127504235298</v>
      </c>
      <c r="L976" s="4">
        <v>2747.7482897201699</v>
      </c>
      <c r="M976" s="4">
        <v>2686.4402625534899</v>
      </c>
      <c r="N976" s="4">
        <v>2610.54207234044</v>
      </c>
      <c r="O976" s="4">
        <v>2520.4326513484598</v>
      </c>
      <c r="P976" s="4">
        <v>2425.6297818386402</v>
      </c>
      <c r="Q976" s="4">
        <v>2328.8672019313899</v>
      </c>
      <c r="R976" s="4">
        <v>2235.5946390877298</v>
      </c>
      <c r="S976" s="4">
        <v>2150.7402526010901</v>
      </c>
      <c r="T976" s="4">
        <v>2075.92708611131</v>
      </c>
      <c r="U976" s="4">
        <v>2009.3973713468899</v>
      </c>
      <c r="V976" s="4">
        <v>1949.5047102660001</v>
      </c>
      <c r="W976" s="4">
        <v>1894.7480283723601</v>
      </c>
      <c r="X976" s="4"/>
      <c r="Y976" s="4"/>
      <c r="Z976" s="4"/>
      <c r="AA976" s="4"/>
      <c r="AB976" s="4"/>
      <c r="AC976" s="4"/>
      <c r="AD976" s="4"/>
      <c r="AE976" s="4"/>
    </row>
    <row r="977" spans="1:31" x14ac:dyDescent="0.35">
      <c r="A977" t="s">
        <v>168</v>
      </c>
      <c r="B977" t="s">
        <v>115</v>
      </c>
      <c r="C977" t="s">
        <v>150</v>
      </c>
      <c r="D977" t="s">
        <v>133</v>
      </c>
      <c r="E977" s="4"/>
      <c r="F977" s="4">
        <v>537.65934611167199</v>
      </c>
      <c r="G977" s="4">
        <v>541.05527183279696</v>
      </c>
      <c r="H977" s="4">
        <v>598.61559212971702</v>
      </c>
      <c r="I977" s="4">
        <v>640.47847532993705</v>
      </c>
      <c r="J977" s="4">
        <v>665.22448506890601</v>
      </c>
      <c r="K977" s="4">
        <v>670.90806060281398</v>
      </c>
      <c r="L977" s="4">
        <v>664.444097620967</v>
      </c>
      <c r="M977" s="4">
        <v>653.48338923173901</v>
      </c>
      <c r="N977" s="4">
        <v>638.59547038900303</v>
      </c>
      <c r="O977" s="4">
        <v>619.97631831998899</v>
      </c>
      <c r="P977" s="4">
        <v>600.064207678358</v>
      </c>
      <c r="Q977" s="4">
        <v>579.43712044275298</v>
      </c>
      <c r="R977" s="4">
        <v>559.38641530709401</v>
      </c>
      <c r="S977" s="4">
        <v>541.17139997904303</v>
      </c>
      <c r="T977" s="4">
        <v>525.28029069901902</v>
      </c>
      <c r="U977" s="4">
        <v>511.34028785193902</v>
      </c>
      <c r="V977" s="4">
        <v>498.98802781282802</v>
      </c>
      <c r="W977" s="4">
        <v>487.86848439430202</v>
      </c>
      <c r="X977" s="4"/>
      <c r="Y977" s="4"/>
      <c r="Z977" s="4"/>
      <c r="AA977" s="4"/>
      <c r="AB977" s="4"/>
      <c r="AC977" s="4"/>
      <c r="AD977" s="4"/>
      <c r="AE977" s="4"/>
    </row>
    <row r="978" spans="1:31" x14ac:dyDescent="0.35">
      <c r="A978" t="s">
        <v>168</v>
      </c>
      <c r="B978" t="s">
        <v>115</v>
      </c>
      <c r="C978" t="s">
        <v>150</v>
      </c>
      <c r="D978" t="s">
        <v>134</v>
      </c>
      <c r="E978" s="4"/>
      <c r="F978" s="4">
        <v>4805.7822243556002</v>
      </c>
      <c r="G978" s="4">
        <v>4818.72776171646</v>
      </c>
      <c r="H978" s="4">
        <v>5243.8695320320903</v>
      </c>
      <c r="I978" s="4">
        <v>5519.6127010817099</v>
      </c>
      <c r="J978" s="4">
        <v>5668.1336944613904</v>
      </c>
      <c r="K978" s="4">
        <v>5661.9715050642699</v>
      </c>
      <c r="L978" s="4">
        <v>5562.8210898609996</v>
      </c>
      <c r="M978" s="4">
        <v>5435.5306468210501</v>
      </c>
      <c r="N978" s="4">
        <v>5282.5863627436001</v>
      </c>
      <c r="O978" s="4">
        <v>5102.20854994212</v>
      </c>
      <c r="P978" s="4">
        <v>4910.9397619236797</v>
      </c>
      <c r="Q978" s="4">
        <v>4715.7264598412103</v>
      </c>
      <c r="R978" s="4">
        <v>4528.9647943836599</v>
      </c>
      <c r="S978" s="4">
        <v>4360.74350716972</v>
      </c>
      <c r="T978" s="4">
        <v>4213.5512538039802</v>
      </c>
      <c r="U978" s="4">
        <v>4083.0632990699401</v>
      </c>
      <c r="V978" s="4">
        <v>3965.1873689683498</v>
      </c>
      <c r="W978" s="4">
        <v>3856.4858178862</v>
      </c>
      <c r="X978" s="4"/>
      <c r="Y978" s="4"/>
      <c r="Z978" s="4"/>
      <c r="AA978" s="4"/>
      <c r="AB978" s="4"/>
      <c r="AC978" s="4"/>
      <c r="AD978" s="4"/>
      <c r="AE978" s="4"/>
    </row>
    <row r="979" spans="1:31" x14ac:dyDescent="0.35">
      <c r="A979" t="s">
        <v>168</v>
      </c>
      <c r="B979" t="s">
        <v>115</v>
      </c>
      <c r="C979" t="s">
        <v>151</v>
      </c>
      <c r="D979" t="s">
        <v>135</v>
      </c>
      <c r="E979" s="4"/>
      <c r="F979" s="4">
        <v>1336.80306377069</v>
      </c>
      <c r="G979" s="4">
        <v>1386.2580095322401</v>
      </c>
      <c r="H979" s="4">
        <v>1668.95502072973</v>
      </c>
      <c r="I979" s="4">
        <v>2072.92073671757</v>
      </c>
      <c r="J979" s="4">
        <v>2449.6601709300198</v>
      </c>
      <c r="K979" s="4">
        <v>2763.0629272577899</v>
      </c>
      <c r="L979" s="4">
        <v>3015.5202563275602</v>
      </c>
      <c r="M979" s="4">
        <v>3231.15083729767</v>
      </c>
      <c r="N979" s="4">
        <v>3422.3702793591801</v>
      </c>
      <c r="O979" s="4">
        <v>3582.7974307473501</v>
      </c>
      <c r="P979" s="4">
        <v>3711.13698508673</v>
      </c>
      <c r="Q979" s="4">
        <v>3801.3287530914999</v>
      </c>
      <c r="R979" s="4">
        <v>3855.8902257806199</v>
      </c>
      <c r="S979" s="4">
        <v>3872.3706120248398</v>
      </c>
      <c r="T979" s="4">
        <v>3853.0698889478999</v>
      </c>
      <c r="U979" s="4">
        <v>3801.52905270466</v>
      </c>
      <c r="V979" s="4">
        <v>3721.0522657931401</v>
      </c>
      <c r="W979" s="4">
        <v>3614.5225983015598</v>
      </c>
      <c r="X979" s="4"/>
      <c r="Y979" s="4"/>
      <c r="Z979" s="4"/>
      <c r="AA979" s="4"/>
      <c r="AB979" s="4"/>
      <c r="AC979" s="4"/>
      <c r="AD979" s="4"/>
      <c r="AE979" s="4"/>
    </row>
    <row r="980" spans="1:31" x14ac:dyDescent="0.35">
      <c r="A980" t="s">
        <v>168</v>
      </c>
      <c r="B980" t="s">
        <v>115</v>
      </c>
      <c r="C980" t="s">
        <v>151</v>
      </c>
      <c r="D980" t="s">
        <v>132</v>
      </c>
      <c r="E980" s="4"/>
      <c r="F980" s="4">
        <v>3564.28650813801</v>
      </c>
      <c r="G980" s="4">
        <v>3688.54232823344</v>
      </c>
      <c r="H980" s="4">
        <v>4615.2373072125501</v>
      </c>
      <c r="I980" s="4">
        <v>5850.6621745584998</v>
      </c>
      <c r="J980" s="4">
        <v>7036.1137093832203</v>
      </c>
      <c r="K980" s="4">
        <v>8070.4765594343198</v>
      </c>
      <c r="L980" s="4">
        <v>8967.5816983393506</v>
      </c>
      <c r="M980" s="4">
        <v>9802.4079705062504</v>
      </c>
      <c r="N980" s="4">
        <v>10624.9460533115</v>
      </c>
      <c r="O980" s="4">
        <v>11424.471786152601</v>
      </c>
      <c r="P980" s="4">
        <v>12200.075332156801</v>
      </c>
      <c r="Q980" s="4">
        <v>12938.214545102999</v>
      </c>
      <c r="R980" s="4">
        <v>13647.227051592999</v>
      </c>
      <c r="S980" s="4">
        <v>14322.5983477435</v>
      </c>
      <c r="T980" s="4">
        <v>14972.834911449299</v>
      </c>
      <c r="U980" s="4">
        <v>15608.6063334839</v>
      </c>
      <c r="V980" s="4">
        <v>16240.815577376899</v>
      </c>
      <c r="W980" s="4">
        <v>16879.8621649454</v>
      </c>
      <c r="X980" s="4"/>
      <c r="Y980" s="4"/>
      <c r="Z980" s="4"/>
      <c r="AA980" s="4"/>
      <c r="AB980" s="4"/>
      <c r="AC980" s="4"/>
      <c r="AD980" s="4"/>
      <c r="AE980" s="4"/>
    </row>
    <row r="981" spans="1:31" x14ac:dyDescent="0.35">
      <c r="A981" t="s">
        <v>168</v>
      </c>
      <c r="B981" t="s">
        <v>115</v>
      </c>
      <c r="C981" t="s">
        <v>151</v>
      </c>
      <c r="D981" t="s">
        <v>133</v>
      </c>
      <c r="E981" s="4"/>
      <c r="F981" s="4">
        <v>704.67446009809703</v>
      </c>
      <c r="G981" s="4">
        <v>727.76662719899605</v>
      </c>
      <c r="H981" s="4">
        <v>921.27521239161103</v>
      </c>
      <c r="I981" s="4">
        <v>1180.89346816088</v>
      </c>
      <c r="J981" s="4">
        <v>1436.87526212944</v>
      </c>
      <c r="K981" s="4">
        <v>1668.99913074963</v>
      </c>
      <c r="L981" s="4">
        <v>1879.29487971149</v>
      </c>
      <c r="M981" s="4">
        <v>2082.7962125110898</v>
      </c>
      <c r="N981" s="4">
        <v>2290.10209421533</v>
      </c>
      <c r="O981" s="4">
        <v>2499.3514928198301</v>
      </c>
      <c r="P981" s="4">
        <v>2710.49512888956</v>
      </c>
      <c r="Q981" s="4">
        <v>2920.7447544839301</v>
      </c>
      <c r="R981" s="4">
        <v>3132.0112359680002</v>
      </c>
      <c r="S981" s="4">
        <v>3343.3142903601702</v>
      </c>
      <c r="T981" s="4">
        <v>3556.58210179245</v>
      </c>
      <c r="U981" s="4">
        <v>3774.2853802186401</v>
      </c>
      <c r="V981" s="4">
        <v>3999.12820621009</v>
      </c>
      <c r="W981" s="4">
        <v>4233.8641633306197</v>
      </c>
      <c r="X981" s="4"/>
      <c r="Y981" s="4"/>
      <c r="Z981" s="4"/>
      <c r="AA981" s="4"/>
      <c r="AB981" s="4"/>
      <c r="AC981" s="4"/>
      <c r="AD981" s="4"/>
      <c r="AE981" s="4"/>
    </row>
    <row r="982" spans="1:31" x14ac:dyDescent="0.35">
      <c r="A982" t="s">
        <v>168</v>
      </c>
      <c r="B982" t="s">
        <v>115</v>
      </c>
      <c r="C982" t="s">
        <v>151</v>
      </c>
      <c r="D982" t="s">
        <v>134</v>
      </c>
      <c r="E982" s="4"/>
      <c r="F982" s="4">
        <v>5561.7043381448102</v>
      </c>
      <c r="G982" s="4">
        <v>5734.5174060248</v>
      </c>
      <c r="H982" s="4">
        <v>7179.50121954731</v>
      </c>
      <c r="I982" s="4">
        <v>9116.9746035039807</v>
      </c>
      <c r="J982" s="4">
        <v>11026.044448299201</v>
      </c>
      <c r="K982" s="4">
        <v>12731.944864000399</v>
      </c>
      <c r="L982" s="4">
        <v>14255.455700034099</v>
      </c>
      <c r="M982" s="4">
        <v>15709.6173763115</v>
      </c>
      <c r="N982" s="4">
        <v>17162.530815250499</v>
      </c>
      <c r="O982" s="4">
        <v>18595.330133649</v>
      </c>
      <c r="P982" s="4">
        <v>20006.681304752001</v>
      </c>
      <c r="Q982" s="4">
        <v>21362.870447527501</v>
      </c>
      <c r="R982" s="4">
        <v>22675.140008663198</v>
      </c>
      <c r="S982" s="4">
        <v>23928.736172247001</v>
      </c>
      <c r="T982" s="4">
        <v>25132.9163887781</v>
      </c>
      <c r="U982" s="4">
        <v>26304.7822491386</v>
      </c>
      <c r="V982" s="4">
        <v>27462.5485823372</v>
      </c>
      <c r="W982" s="4">
        <v>28688.684958532998</v>
      </c>
      <c r="X982" s="4"/>
      <c r="Y982" s="4"/>
      <c r="Z982" s="4"/>
      <c r="AA982" s="4"/>
      <c r="AB982" s="4"/>
      <c r="AC982" s="4"/>
      <c r="AD982" s="4"/>
      <c r="AE982" s="4"/>
    </row>
    <row r="983" spans="1:31" x14ac:dyDescent="0.35">
      <c r="A983" t="s">
        <v>168</v>
      </c>
      <c r="B983" t="s">
        <v>115</v>
      </c>
      <c r="C983" t="s">
        <v>152</v>
      </c>
      <c r="D983" t="s">
        <v>135</v>
      </c>
      <c r="E983" s="4"/>
      <c r="F983" s="4">
        <v>44.963806271963101</v>
      </c>
      <c r="G983" s="4">
        <v>45.815527657664198</v>
      </c>
      <c r="H983" s="4">
        <v>52.532548473954797</v>
      </c>
      <c r="I983" s="4">
        <v>59.5016738473456</v>
      </c>
      <c r="J983" s="4">
        <v>65.426652726320697</v>
      </c>
      <c r="K983" s="4">
        <v>70.180553396912202</v>
      </c>
      <c r="L983" s="4">
        <v>74.062445304776404</v>
      </c>
      <c r="M983" s="4">
        <v>77.460396810022502</v>
      </c>
      <c r="N983" s="4">
        <v>80.502125406873503</v>
      </c>
      <c r="O983" s="4">
        <v>83.361439834649204</v>
      </c>
      <c r="P983" s="4">
        <v>86.117629646001902</v>
      </c>
      <c r="Q983" s="4">
        <v>88.616772551207902</v>
      </c>
      <c r="R983" s="4">
        <v>90.841179263473293</v>
      </c>
      <c r="S983" s="4">
        <v>92.785100250920905</v>
      </c>
      <c r="T983" s="4">
        <v>94.515595835241598</v>
      </c>
      <c r="U983" s="4">
        <v>96.129847178241604</v>
      </c>
      <c r="V983" s="4">
        <v>97.691619653482903</v>
      </c>
      <c r="W983" s="4">
        <v>99.1680943992679</v>
      </c>
      <c r="X983" s="4"/>
      <c r="Y983" s="4"/>
      <c r="Z983" s="4"/>
      <c r="AA983" s="4"/>
      <c r="AB983" s="4"/>
      <c r="AC983" s="4"/>
      <c r="AD983" s="4"/>
      <c r="AE983" s="4"/>
    </row>
    <row r="984" spans="1:31" x14ac:dyDescent="0.35">
      <c r="A984" t="s">
        <v>168</v>
      </c>
      <c r="B984" t="s">
        <v>115</v>
      </c>
      <c r="C984" t="s">
        <v>152</v>
      </c>
      <c r="D984" t="s">
        <v>132</v>
      </c>
      <c r="E984" s="4"/>
      <c r="F984" s="4">
        <v>350.766942126505</v>
      </c>
      <c r="G984" s="4">
        <v>356.64188790898902</v>
      </c>
      <c r="H984" s="4">
        <v>414.22288553078999</v>
      </c>
      <c r="I984" s="4">
        <v>474.89009414366001</v>
      </c>
      <c r="J984" s="4">
        <v>529.03356747692101</v>
      </c>
      <c r="K984" s="4">
        <v>575.67688121001299</v>
      </c>
      <c r="L984" s="4">
        <v>616.36275665681603</v>
      </c>
      <c r="M984" s="4">
        <v>653.73661820725397</v>
      </c>
      <c r="N984" s="4">
        <v>688.47491869650696</v>
      </c>
      <c r="O984" s="4">
        <v>721.96144349565304</v>
      </c>
      <c r="P984" s="4">
        <v>754.87037979454703</v>
      </c>
      <c r="Q984" s="4">
        <v>785.92752810341597</v>
      </c>
      <c r="R984" s="4">
        <v>814.90273163818802</v>
      </c>
      <c r="S984" s="4">
        <v>841.639811439803</v>
      </c>
      <c r="T984" s="4">
        <v>866.75076753610995</v>
      </c>
      <c r="U984" s="4">
        <v>891.24237159481504</v>
      </c>
      <c r="V984" s="4">
        <v>915.86435886413096</v>
      </c>
      <c r="W984" s="4">
        <v>940.33950000000004</v>
      </c>
      <c r="X984" s="4"/>
      <c r="Y984" s="4"/>
      <c r="Z984" s="4"/>
      <c r="AA984" s="4"/>
      <c r="AB984" s="4"/>
      <c r="AC984" s="4"/>
      <c r="AD984" s="4"/>
      <c r="AE984" s="4"/>
    </row>
    <row r="985" spans="1:31" x14ac:dyDescent="0.35">
      <c r="A985" t="s">
        <v>168</v>
      </c>
      <c r="B985" t="s">
        <v>115</v>
      </c>
      <c r="C985" t="s">
        <v>152</v>
      </c>
      <c r="D985" t="s">
        <v>133</v>
      </c>
      <c r="E985" s="4"/>
      <c r="F985" s="4">
        <v>25.860218036364799</v>
      </c>
      <c r="G985" s="4">
        <v>26.3101488636994</v>
      </c>
      <c r="H985" s="4">
        <v>35.1285005781736</v>
      </c>
      <c r="I985" s="4">
        <v>45.516850999689296</v>
      </c>
      <c r="J985" s="4">
        <v>56.533991385437503</v>
      </c>
      <c r="K985" s="4">
        <v>67.843716016587294</v>
      </c>
      <c r="L985" s="4">
        <v>79.409424474001497</v>
      </c>
      <c r="M985" s="4">
        <v>91.410763875414801</v>
      </c>
      <c r="N985" s="4">
        <v>103.843994706346</v>
      </c>
      <c r="O985" s="4">
        <v>116.84513544722</v>
      </c>
      <c r="P985" s="4">
        <v>130.487920315872</v>
      </c>
      <c r="Q985" s="4">
        <v>144.51684905653099</v>
      </c>
      <c r="R985" s="4">
        <v>158.82534933240399</v>
      </c>
      <c r="S985" s="4">
        <v>173.31214911606199</v>
      </c>
      <c r="T985" s="4">
        <v>188.03509316811801</v>
      </c>
      <c r="U985" s="4">
        <v>203.16920845484299</v>
      </c>
      <c r="V985" s="4">
        <v>218.87357050211</v>
      </c>
      <c r="W985" s="4">
        <v>235.08487500000001</v>
      </c>
      <c r="X985" s="4"/>
      <c r="Y985" s="4"/>
      <c r="Z985" s="4"/>
      <c r="AA985" s="4"/>
      <c r="AB985" s="4"/>
      <c r="AC985" s="4"/>
      <c r="AD985" s="4"/>
      <c r="AE985" s="4"/>
    </row>
    <row r="986" spans="1:31" x14ac:dyDescent="0.35">
      <c r="A986" t="s">
        <v>168</v>
      </c>
      <c r="B986" t="s">
        <v>115</v>
      </c>
      <c r="C986" t="s">
        <v>152</v>
      </c>
      <c r="D986" t="s">
        <v>134</v>
      </c>
      <c r="E986" s="4"/>
      <c r="F986" s="4">
        <v>979.765651601532</v>
      </c>
      <c r="G986" s="4">
        <v>996.42258443334595</v>
      </c>
      <c r="H986" s="4">
        <v>1139.9065659952601</v>
      </c>
      <c r="I986" s="4">
        <v>1287.4782320089901</v>
      </c>
      <c r="J986" s="4">
        <v>1413.05077979676</v>
      </c>
      <c r="K986" s="4">
        <v>1514.9495653930801</v>
      </c>
      <c r="L986" s="4">
        <v>1598.34079803841</v>
      </c>
      <c r="M986" s="4">
        <v>1670.8309849827201</v>
      </c>
      <c r="N986" s="4">
        <v>1734.5949558966199</v>
      </c>
      <c r="O986" s="4">
        <v>1793.3991166697001</v>
      </c>
      <c r="P986" s="4">
        <v>1849.0619905594499</v>
      </c>
      <c r="Q986" s="4">
        <v>1898.5976993453801</v>
      </c>
      <c r="R986" s="4">
        <v>1941.6850890983401</v>
      </c>
      <c r="S986" s="4">
        <v>1978.1970883092799</v>
      </c>
      <c r="T986" s="4">
        <v>2009.79963662865</v>
      </c>
      <c r="U986" s="4">
        <v>2038.9887812269401</v>
      </c>
      <c r="V986" s="4">
        <v>2067.5670214823899</v>
      </c>
      <c r="W986" s="4">
        <v>2094.95740560073</v>
      </c>
      <c r="X986" s="4"/>
      <c r="Y986" s="4"/>
      <c r="Z986" s="4"/>
      <c r="AA986" s="4"/>
      <c r="AB986" s="4"/>
      <c r="AC986" s="4"/>
      <c r="AD986" s="4"/>
      <c r="AE986" s="4"/>
    </row>
    <row r="987" spans="1:31" x14ac:dyDescent="0.35">
      <c r="A987" t="s">
        <v>168</v>
      </c>
      <c r="B987" t="s">
        <v>115</v>
      </c>
      <c r="C987" t="s">
        <v>87</v>
      </c>
      <c r="D987" t="s">
        <v>135</v>
      </c>
      <c r="E987" s="4"/>
      <c r="F987" s="4">
        <v>150.68837994251399</v>
      </c>
      <c r="G987" s="4">
        <v>149.86834157535699</v>
      </c>
      <c r="H987" s="4">
        <v>174.06570128751099</v>
      </c>
      <c r="I987" s="4">
        <v>189.03813985120101</v>
      </c>
      <c r="J987" s="4">
        <v>212.393714660814</v>
      </c>
      <c r="K987" s="4">
        <v>239.82804106005801</v>
      </c>
      <c r="L987" s="4">
        <v>269.29510698745099</v>
      </c>
      <c r="M987" s="4">
        <v>299.73515170456102</v>
      </c>
      <c r="N987" s="4">
        <v>330.19102136525999</v>
      </c>
      <c r="O987" s="4">
        <v>359.00262833882499</v>
      </c>
      <c r="P987" s="4">
        <v>386.19192335346099</v>
      </c>
      <c r="Q987" s="4">
        <v>411.04116864508399</v>
      </c>
      <c r="R987" s="4">
        <v>434.31915018290402</v>
      </c>
      <c r="S987" s="4">
        <v>456.128474859226</v>
      </c>
      <c r="T987" s="4">
        <v>477.23435526890103</v>
      </c>
      <c r="U987" s="4">
        <v>498.27846735037201</v>
      </c>
      <c r="V987" s="4">
        <v>519.72177639593497</v>
      </c>
      <c r="W987" s="4">
        <v>541.98900347224503</v>
      </c>
      <c r="X987" s="4"/>
      <c r="Y987" s="4"/>
      <c r="Z987" s="4"/>
      <c r="AA987" s="4"/>
      <c r="AB987" s="4"/>
      <c r="AC987" s="4"/>
      <c r="AD987" s="4"/>
      <c r="AE987" s="4"/>
    </row>
    <row r="988" spans="1:31" x14ac:dyDescent="0.35">
      <c r="A988" t="s">
        <v>168</v>
      </c>
      <c r="B988" t="s">
        <v>115</v>
      </c>
      <c r="C988" t="s">
        <v>87</v>
      </c>
      <c r="D988" t="s">
        <v>132</v>
      </c>
      <c r="E988" s="4"/>
      <c r="F988" s="4">
        <v>651.83378149494501</v>
      </c>
      <c r="G988" s="4">
        <v>648.28653578138301</v>
      </c>
      <c r="H988" s="4">
        <v>769.83171030009203</v>
      </c>
      <c r="I988" s="4">
        <v>854.37553092989299</v>
      </c>
      <c r="J988" s="4">
        <v>980.52335912505998</v>
      </c>
      <c r="K988" s="4">
        <v>1130.4246288682</v>
      </c>
      <c r="L988" s="4">
        <v>1295.42337835132</v>
      </c>
      <c r="M988" s="4">
        <v>1470.91015435963</v>
      </c>
      <c r="N988" s="4">
        <v>1652.3780339284799</v>
      </c>
      <c r="O988" s="4">
        <v>1831.3630930688601</v>
      </c>
      <c r="P988" s="4">
        <v>2007.50123570764</v>
      </c>
      <c r="Q988" s="4">
        <v>2176.5201242807502</v>
      </c>
      <c r="R988" s="4">
        <v>2341.8845602104702</v>
      </c>
      <c r="S988" s="4">
        <v>2503.7007853291898</v>
      </c>
      <c r="T988" s="4">
        <v>2665.8161242808301</v>
      </c>
      <c r="U988" s="4">
        <v>2831.6725824152199</v>
      </c>
      <c r="V988" s="4">
        <v>3003.9165082240702</v>
      </c>
      <c r="W988" s="4">
        <v>3185.16</v>
      </c>
      <c r="X988" s="4"/>
      <c r="Y988" s="4"/>
      <c r="Z988" s="4"/>
      <c r="AA988" s="4"/>
      <c r="AB988" s="4"/>
      <c r="AC988" s="4"/>
      <c r="AD988" s="4"/>
      <c r="AE988" s="4"/>
    </row>
    <row r="989" spans="1:31" x14ac:dyDescent="0.35">
      <c r="A989" t="s">
        <v>168</v>
      </c>
      <c r="B989" t="s">
        <v>115</v>
      </c>
      <c r="C989" t="s">
        <v>87</v>
      </c>
      <c r="D989" t="s">
        <v>133</v>
      </c>
      <c r="E989" s="4"/>
      <c r="F989" s="4">
        <v>68.859694587367798</v>
      </c>
      <c r="G989" s="4">
        <v>68.484963692166104</v>
      </c>
      <c r="H989" s="4">
        <v>88.270799595429196</v>
      </c>
      <c r="I989" s="4">
        <v>105.673407621103</v>
      </c>
      <c r="J989" s="4">
        <v>130.12277179402699</v>
      </c>
      <c r="K989" s="4">
        <v>160.215048715411</v>
      </c>
      <c r="L989" s="4">
        <v>195.288277198347</v>
      </c>
      <c r="M989" s="4">
        <v>235.014633116916</v>
      </c>
      <c r="N989" s="4">
        <v>278.91724398014202</v>
      </c>
      <c r="O989" s="4">
        <v>325.65294855919501</v>
      </c>
      <c r="P989" s="4">
        <v>375.08651447932601</v>
      </c>
      <c r="Q989" s="4">
        <v>426.30408147390301</v>
      </c>
      <c r="R989" s="4">
        <v>479.82284353814498</v>
      </c>
      <c r="S989" s="4">
        <v>535.56660993700496</v>
      </c>
      <c r="T989" s="4">
        <v>594.29703312003301</v>
      </c>
      <c r="U989" s="4">
        <v>656.82059968684905</v>
      </c>
      <c r="V989" s="4">
        <v>723.87628284604898</v>
      </c>
      <c r="W989" s="4">
        <v>796.29</v>
      </c>
      <c r="X989" s="4"/>
      <c r="Y989" s="4"/>
      <c r="Z989" s="4"/>
      <c r="AA989" s="4"/>
      <c r="AB989" s="4"/>
      <c r="AC989" s="4"/>
      <c r="AD989" s="4"/>
      <c r="AE989" s="4"/>
    </row>
    <row r="990" spans="1:31" x14ac:dyDescent="0.35">
      <c r="A990" t="s">
        <v>168</v>
      </c>
      <c r="B990" t="s">
        <v>115</v>
      </c>
      <c r="C990" t="s">
        <v>87</v>
      </c>
      <c r="D990" t="s">
        <v>134</v>
      </c>
      <c r="E990" s="4"/>
      <c r="F990" s="4">
        <v>2149.36183856254</v>
      </c>
      <c r="G990" s="4">
        <v>2137.66512264326</v>
      </c>
      <c r="H990" s="4">
        <v>2465.9325884124</v>
      </c>
      <c r="I990" s="4">
        <v>2659.7163292189098</v>
      </c>
      <c r="J990" s="4">
        <v>2967.7329262141302</v>
      </c>
      <c r="K990" s="4">
        <v>3327.8173300717399</v>
      </c>
      <c r="L990" s="4">
        <v>3710.5915146612301</v>
      </c>
      <c r="M990" s="4">
        <v>4100.9646939358099</v>
      </c>
      <c r="N990" s="4">
        <v>4485.6509447062599</v>
      </c>
      <c r="O990" s="4">
        <v>4842.2542785923097</v>
      </c>
      <c r="P990" s="4">
        <v>5171.5468409388995</v>
      </c>
      <c r="Q990" s="4">
        <v>5464.45870707417</v>
      </c>
      <c r="R990" s="4">
        <v>5731.8162896066297</v>
      </c>
      <c r="S990" s="4">
        <v>5975.4207398115796</v>
      </c>
      <c r="T990" s="4">
        <v>6205.6495204502698</v>
      </c>
      <c r="U990" s="4">
        <v>6430.9889502344104</v>
      </c>
      <c r="V990" s="4">
        <v>6657.3617153799896</v>
      </c>
      <c r="W990" s="4">
        <v>6890.0509965277597</v>
      </c>
      <c r="X990" s="4"/>
      <c r="Y990" s="4"/>
      <c r="Z990" s="4"/>
      <c r="AA990" s="4"/>
      <c r="AB990" s="4"/>
      <c r="AC990" s="4"/>
      <c r="AD990" s="4"/>
      <c r="AE990" s="4"/>
    </row>
    <row r="991" spans="1:31" x14ac:dyDescent="0.35">
      <c r="A991" t="s">
        <v>168</v>
      </c>
      <c r="B991" t="s">
        <v>115</v>
      </c>
      <c r="C991" t="s">
        <v>88</v>
      </c>
      <c r="D991" t="s">
        <v>135</v>
      </c>
      <c r="E991" s="4"/>
      <c r="F991" s="4">
        <v>30.069995469181599</v>
      </c>
      <c r="G991" s="4">
        <v>30.271968832806799</v>
      </c>
      <c r="H991" s="4">
        <v>34.173093158205099</v>
      </c>
      <c r="I991" s="4">
        <v>37.8542265106868</v>
      </c>
      <c r="J991" s="4">
        <v>41.454812709615197</v>
      </c>
      <c r="K991" s="4">
        <v>44.909533334341198</v>
      </c>
      <c r="L991" s="4">
        <v>47.966472116462398</v>
      </c>
      <c r="M991" s="4">
        <v>50.600492472751498</v>
      </c>
      <c r="N991" s="4">
        <v>52.875078036760598</v>
      </c>
      <c r="O991" s="4">
        <v>54.827658465266303</v>
      </c>
      <c r="P991" s="4">
        <v>56.603365417632297</v>
      </c>
      <c r="Q991" s="4">
        <v>58.143302228048398</v>
      </c>
      <c r="R991" s="4">
        <v>59.397195730060098</v>
      </c>
      <c r="S991" s="4">
        <v>60.390365985604298</v>
      </c>
      <c r="T991" s="4">
        <v>61.192718383072403</v>
      </c>
      <c r="U991" s="4">
        <v>61.868103513435997</v>
      </c>
      <c r="V991" s="4">
        <v>62.461840617988202</v>
      </c>
      <c r="W991" s="4">
        <v>62.964021846405799</v>
      </c>
      <c r="X991" s="4"/>
      <c r="Y991" s="4"/>
      <c r="Z991" s="4"/>
      <c r="AA991" s="4"/>
      <c r="AB991" s="4"/>
      <c r="AC991" s="4"/>
      <c r="AD991" s="4"/>
      <c r="AE991" s="4"/>
    </row>
    <row r="992" spans="1:31" x14ac:dyDescent="0.35">
      <c r="A992" t="s">
        <v>168</v>
      </c>
      <c r="B992" t="s">
        <v>115</v>
      </c>
      <c r="C992" t="s">
        <v>88</v>
      </c>
      <c r="D992" t="s">
        <v>132</v>
      </c>
      <c r="E992" s="4"/>
      <c r="F992" s="4">
        <v>439.24014284979597</v>
      </c>
      <c r="G992" s="4">
        <v>442.19041961925899</v>
      </c>
      <c r="H992" s="4">
        <v>502.89876006301898</v>
      </c>
      <c r="I992" s="4">
        <v>561.19585341393599</v>
      </c>
      <c r="J992" s="4">
        <v>619.092261264831</v>
      </c>
      <c r="K992" s="4">
        <v>675.579061340213</v>
      </c>
      <c r="L992" s="4">
        <v>726.79151776878302</v>
      </c>
      <c r="M992" s="4">
        <v>772.21598925185106</v>
      </c>
      <c r="N992" s="4">
        <v>812.68997139039595</v>
      </c>
      <c r="O992" s="4">
        <v>848.67534078903998</v>
      </c>
      <c r="P992" s="4">
        <v>882.32913887582197</v>
      </c>
      <c r="Q992" s="4">
        <v>912.66905293267803</v>
      </c>
      <c r="R992" s="4">
        <v>938.82340169212705</v>
      </c>
      <c r="S992" s="4">
        <v>961.10164457161204</v>
      </c>
      <c r="T992" s="4">
        <v>980.53870232284203</v>
      </c>
      <c r="U992" s="4">
        <v>998.102283711729</v>
      </c>
      <c r="V992" s="4">
        <v>1014.4869462496</v>
      </c>
      <c r="W992" s="4">
        <v>1029.5039999999999</v>
      </c>
      <c r="X992" s="4"/>
      <c r="Y992" s="4"/>
      <c r="Z992" s="4"/>
      <c r="AA992" s="4"/>
      <c r="AB992" s="4"/>
      <c r="AC992" s="4"/>
      <c r="AD992" s="4"/>
      <c r="AE992" s="4"/>
    </row>
    <row r="993" spans="1:31" x14ac:dyDescent="0.35">
      <c r="A993" t="s">
        <v>168</v>
      </c>
      <c r="B993" t="s">
        <v>115</v>
      </c>
      <c r="C993" t="s">
        <v>88</v>
      </c>
      <c r="D993" t="s">
        <v>133</v>
      </c>
      <c r="E993" s="4"/>
      <c r="F993" s="4">
        <v>49.194923868804302</v>
      </c>
      <c r="G993" s="4">
        <v>49.5253550541781</v>
      </c>
      <c r="H993" s="4">
        <v>60.662192847048402</v>
      </c>
      <c r="I993" s="4">
        <v>72.534595210464602</v>
      </c>
      <c r="J993" s="4">
        <v>85.357377437845997</v>
      </c>
      <c r="K993" s="4">
        <v>98.972364635275198</v>
      </c>
      <c r="L993" s="4">
        <v>112.743565897709</v>
      </c>
      <c r="M993" s="4">
        <v>126.45039886300501</v>
      </c>
      <c r="N993" s="4">
        <v>140.08746282366599</v>
      </c>
      <c r="O993" s="4">
        <v>153.610263606887</v>
      </c>
      <c r="P993" s="4">
        <v>167.311687452093</v>
      </c>
      <c r="Q993" s="4">
        <v>180.93666145959801</v>
      </c>
      <c r="R993" s="4">
        <v>194.21910984006001</v>
      </c>
      <c r="S993" s="4">
        <v>207.11741965057001</v>
      </c>
      <c r="T993" s="4">
        <v>219.76324832338599</v>
      </c>
      <c r="U993" s="4">
        <v>232.30831445005799</v>
      </c>
      <c r="V993" s="4">
        <v>244.87179067404901</v>
      </c>
      <c r="W993" s="4">
        <v>257.37599999999998</v>
      </c>
      <c r="X993" s="4"/>
      <c r="Y993" s="4"/>
      <c r="Z993" s="4"/>
      <c r="AA993" s="4"/>
      <c r="AB993" s="4"/>
      <c r="AC993" s="4"/>
      <c r="AD993" s="4"/>
      <c r="AE993" s="4"/>
    </row>
    <row r="994" spans="1:31" x14ac:dyDescent="0.35">
      <c r="A994" t="s">
        <v>168</v>
      </c>
      <c r="B994" t="s">
        <v>115</v>
      </c>
      <c r="C994" t="s">
        <v>88</v>
      </c>
      <c r="D994" t="s">
        <v>134</v>
      </c>
      <c r="E994" s="4"/>
      <c r="F994" s="4">
        <v>1169.57186168102</v>
      </c>
      <c r="G994" s="4">
        <v>1177.4276115479299</v>
      </c>
      <c r="H994" s="4">
        <v>1325.43814677878</v>
      </c>
      <c r="I994" s="4">
        <v>1464.08992007538</v>
      </c>
      <c r="J994" s="4">
        <v>1598.83292602555</v>
      </c>
      <c r="K994" s="4">
        <v>1727.18140532545</v>
      </c>
      <c r="L994" s="4">
        <v>1839.5220101147499</v>
      </c>
      <c r="M994" s="4">
        <v>1935.0235182754</v>
      </c>
      <c r="N994" s="4">
        <v>2016.24495057284</v>
      </c>
      <c r="O994" s="4">
        <v>2084.72700074569</v>
      </c>
      <c r="P994" s="4">
        <v>2146.0774957065501</v>
      </c>
      <c r="Q994" s="4">
        <v>2198.12764483927</v>
      </c>
      <c r="R994" s="4">
        <v>2239.05940257781</v>
      </c>
      <c r="S994" s="4">
        <v>2269.9179894427798</v>
      </c>
      <c r="T994" s="4">
        <v>2293.40857929409</v>
      </c>
      <c r="U994" s="4">
        <v>2311.97961277484</v>
      </c>
      <c r="V994" s="4">
        <v>2327.3612131324098</v>
      </c>
      <c r="W994" s="4">
        <v>2339.2119781535898</v>
      </c>
      <c r="X994" s="4"/>
      <c r="Y994" s="4"/>
      <c r="Z994" s="4"/>
      <c r="AA994" s="4"/>
      <c r="AB994" s="4"/>
      <c r="AC994" s="4"/>
      <c r="AD994" s="4"/>
      <c r="AE994" s="4"/>
    </row>
    <row r="995" spans="1:31" x14ac:dyDescent="0.35">
      <c r="A995" t="s">
        <v>168</v>
      </c>
      <c r="B995" t="s">
        <v>115</v>
      </c>
      <c r="C995" t="s">
        <v>89</v>
      </c>
      <c r="D995" t="s">
        <v>135</v>
      </c>
      <c r="E995" s="4"/>
      <c r="F995" s="4">
        <v>1608.8799932652901</v>
      </c>
      <c r="G995" s="4">
        <v>1691.1258719959999</v>
      </c>
      <c r="H995" s="4">
        <v>2167.8799217210799</v>
      </c>
      <c r="I995" s="4">
        <v>2599.10020711466</v>
      </c>
      <c r="J995" s="4">
        <v>2938.97842252275</v>
      </c>
      <c r="K995" s="4">
        <v>3146.3672510421102</v>
      </c>
      <c r="L995" s="4">
        <v>3292.0194366146802</v>
      </c>
      <c r="M995" s="4">
        <v>3396.70274924248</v>
      </c>
      <c r="N995" s="4">
        <v>3458.3560622067798</v>
      </c>
      <c r="O995" s="4">
        <v>3501.61590418368</v>
      </c>
      <c r="P995" s="4">
        <v>3525.3771645219199</v>
      </c>
      <c r="Q995" s="4">
        <v>3513.7056050885099</v>
      </c>
      <c r="R995" s="4">
        <v>3474.1005428396502</v>
      </c>
      <c r="S995" s="4">
        <v>3422.2793865640001</v>
      </c>
      <c r="T995" s="4">
        <v>3371.5233812435699</v>
      </c>
      <c r="U995" s="4">
        <v>3328.6207971133399</v>
      </c>
      <c r="V995" s="4">
        <v>3291.45080406324</v>
      </c>
      <c r="W995" s="4">
        <v>3256.3677435335198</v>
      </c>
      <c r="X995" s="4"/>
      <c r="Y995" s="4"/>
      <c r="Z995" s="4"/>
      <c r="AA995" s="4"/>
      <c r="AB995" s="4"/>
      <c r="AC995" s="4"/>
      <c r="AD995" s="4"/>
      <c r="AE995" s="4"/>
    </row>
    <row r="996" spans="1:31" x14ac:dyDescent="0.35">
      <c r="A996" t="s">
        <v>168</v>
      </c>
      <c r="B996" t="s">
        <v>115</v>
      </c>
      <c r="C996" t="s">
        <v>89</v>
      </c>
      <c r="D996" t="s">
        <v>132</v>
      </c>
      <c r="E996" s="4"/>
      <c r="F996" s="4">
        <v>9129.0446299788</v>
      </c>
      <c r="G996" s="4">
        <v>9594.0712631403003</v>
      </c>
      <c r="H996" s="4">
        <v>12300.503180080999</v>
      </c>
      <c r="I996" s="4">
        <v>14751.3194898809</v>
      </c>
      <c r="J996" s="4">
        <v>16683.777143069299</v>
      </c>
      <c r="K996" s="4">
        <v>17864.452903809899</v>
      </c>
      <c r="L996" s="4">
        <v>18694.182250447499</v>
      </c>
      <c r="M996" s="4">
        <v>19290.440355977698</v>
      </c>
      <c r="N996" s="4">
        <v>19641.829928154599</v>
      </c>
      <c r="O996" s="4">
        <v>19888.239405807999</v>
      </c>
      <c r="P996" s="4">
        <v>20024.031588787399</v>
      </c>
      <c r="Q996" s="4">
        <v>19958.939880624901</v>
      </c>
      <c r="R996" s="4">
        <v>19735.374103303599</v>
      </c>
      <c r="S996" s="4">
        <v>19442.092688493001</v>
      </c>
      <c r="T996" s="4">
        <v>19154.564227129398</v>
      </c>
      <c r="U996" s="4">
        <v>18911.5319497608</v>
      </c>
      <c r="V996" s="4">
        <v>18701.2335803446</v>
      </c>
      <c r="W996" s="4">
        <v>18503.078256590601</v>
      </c>
      <c r="X996" s="4"/>
      <c r="Y996" s="4"/>
      <c r="Z996" s="4"/>
      <c r="AA996" s="4"/>
      <c r="AB996" s="4"/>
      <c r="AC996" s="4"/>
      <c r="AD996" s="4"/>
      <c r="AE996" s="4"/>
    </row>
    <row r="997" spans="1:31" x14ac:dyDescent="0.35">
      <c r="A997" t="s">
        <v>168</v>
      </c>
      <c r="B997" t="s">
        <v>115</v>
      </c>
      <c r="C997" t="s">
        <v>89</v>
      </c>
      <c r="D997" t="s">
        <v>133</v>
      </c>
      <c r="E997" s="4"/>
      <c r="F997" s="4">
        <v>2676.0342062024301</v>
      </c>
      <c r="G997" s="4">
        <v>2812.8146431641298</v>
      </c>
      <c r="H997" s="4">
        <v>3606.5309573552699</v>
      </c>
      <c r="I997" s="4">
        <v>4324.9286990792298</v>
      </c>
      <c r="J997" s="4">
        <v>4891.6825042969103</v>
      </c>
      <c r="K997" s="4">
        <v>5238.2104281258598</v>
      </c>
      <c r="L997" s="4">
        <v>5482.1270286243198</v>
      </c>
      <c r="M997" s="4">
        <v>5657.8915821078699</v>
      </c>
      <c r="N997" s="4">
        <v>5762.0260006374801</v>
      </c>
      <c r="O997" s="4">
        <v>5835.51346073279</v>
      </c>
      <c r="P997" s="4">
        <v>5876.5646557804603</v>
      </c>
      <c r="Q997" s="4">
        <v>5858.6358863579198</v>
      </c>
      <c r="R997" s="4">
        <v>5794.1775182984302</v>
      </c>
      <c r="S997" s="4">
        <v>5709.2854088001804</v>
      </c>
      <c r="T997" s="4">
        <v>5626.09762523467</v>
      </c>
      <c r="U997" s="4">
        <v>5555.9724948982703</v>
      </c>
      <c r="V997" s="4">
        <v>5495.4411785230404</v>
      </c>
      <c r="W997" s="4">
        <v>5438.4602602207797</v>
      </c>
      <c r="X997" s="4"/>
      <c r="Y997" s="4"/>
      <c r="Z997" s="4"/>
      <c r="AA997" s="4"/>
      <c r="AB997" s="4"/>
      <c r="AC997" s="4"/>
      <c r="AD997" s="4"/>
      <c r="AE997" s="4"/>
    </row>
    <row r="998" spans="1:31" x14ac:dyDescent="0.35">
      <c r="A998" t="s">
        <v>168</v>
      </c>
      <c r="B998" t="s">
        <v>115</v>
      </c>
      <c r="C998" t="s">
        <v>89</v>
      </c>
      <c r="D998" t="s">
        <v>134</v>
      </c>
      <c r="E998" s="4"/>
      <c r="F998" s="4">
        <v>12052.2533767559</v>
      </c>
      <c r="G998" s="4">
        <v>12649.032864863701</v>
      </c>
      <c r="H998" s="4">
        <v>16152.680898197899</v>
      </c>
      <c r="I998" s="4">
        <v>19326.838303004501</v>
      </c>
      <c r="J998" s="4">
        <v>21810.821434408001</v>
      </c>
      <c r="K998" s="4">
        <v>23310.218845148</v>
      </c>
      <c r="L998" s="4">
        <v>24350.262312937801</v>
      </c>
      <c r="M998" s="4">
        <v>25085.326894779901</v>
      </c>
      <c r="N998" s="4">
        <v>25503.942009638598</v>
      </c>
      <c r="O998" s="4">
        <v>25788.6666900083</v>
      </c>
      <c r="P998" s="4">
        <v>25934.1852466907</v>
      </c>
      <c r="Q998" s="4">
        <v>25823.920514286601</v>
      </c>
      <c r="R998" s="4">
        <v>25512.1783538567</v>
      </c>
      <c r="S998" s="4">
        <v>25112.537924943001</v>
      </c>
      <c r="T998" s="4">
        <v>24722.416391627001</v>
      </c>
      <c r="U998" s="4">
        <v>24391.797253125798</v>
      </c>
      <c r="V998" s="4">
        <v>24105.488615592199</v>
      </c>
      <c r="W998" s="4">
        <v>23836.673999875798</v>
      </c>
      <c r="X998" s="4"/>
      <c r="Y998" s="4"/>
      <c r="Z998" s="4"/>
      <c r="AA998" s="4"/>
      <c r="AB998" s="4"/>
      <c r="AC998" s="4"/>
      <c r="AD998" s="4"/>
      <c r="AE998" s="4"/>
    </row>
    <row r="999" spans="1:31" x14ac:dyDescent="0.35">
      <c r="A999" t="s">
        <v>168</v>
      </c>
      <c r="B999" t="s">
        <v>115</v>
      </c>
      <c r="C999" t="s">
        <v>153</v>
      </c>
      <c r="D999" t="s">
        <v>135</v>
      </c>
      <c r="E999" s="4"/>
      <c r="F999" s="4">
        <v>18.287489692474601</v>
      </c>
      <c r="G999" s="4">
        <v>18.511704008387401</v>
      </c>
      <c r="H999" s="4">
        <v>20.526830584771702</v>
      </c>
      <c r="I999" s="4">
        <v>22.520132213569099</v>
      </c>
      <c r="J999" s="4">
        <v>23.797684335859099</v>
      </c>
      <c r="K999" s="4">
        <v>24.625523636754899</v>
      </c>
      <c r="L999" s="4">
        <v>25.183633371188002</v>
      </c>
      <c r="M999" s="4">
        <v>25.634429381453401</v>
      </c>
      <c r="N999" s="4">
        <v>26.070301848061899</v>
      </c>
      <c r="O999" s="4">
        <v>26.5210845053928</v>
      </c>
      <c r="P999" s="4">
        <v>26.991585221484598</v>
      </c>
      <c r="Q999" s="4">
        <v>27.389523618510001</v>
      </c>
      <c r="R999" s="4">
        <v>27.703114164876499</v>
      </c>
      <c r="S999" s="4">
        <v>27.945119581993499</v>
      </c>
      <c r="T999" s="4">
        <v>28.1399848599122</v>
      </c>
      <c r="U999" s="4">
        <v>28.3185645076809</v>
      </c>
      <c r="V999" s="4">
        <v>28.491943219812701</v>
      </c>
      <c r="W999" s="4">
        <v>28.625204569901602</v>
      </c>
      <c r="X999" s="4"/>
      <c r="Y999" s="4"/>
      <c r="Z999" s="4"/>
      <c r="AA999" s="4"/>
      <c r="AB999" s="4"/>
      <c r="AC999" s="4"/>
      <c r="AD999" s="4"/>
      <c r="AE999" s="4"/>
    </row>
    <row r="1000" spans="1:31" x14ac:dyDescent="0.35">
      <c r="A1000" t="s">
        <v>168</v>
      </c>
      <c r="B1000" t="s">
        <v>115</v>
      </c>
      <c r="C1000" t="s">
        <v>153</v>
      </c>
      <c r="D1000" t="s">
        <v>132</v>
      </c>
      <c r="E1000" s="4"/>
      <c r="F1000" s="4">
        <v>272.514597727656</v>
      </c>
      <c r="G1000" s="4">
        <v>275.90922228927099</v>
      </c>
      <c r="H1000" s="4">
        <v>310.87554830377297</v>
      </c>
      <c r="I1000" s="4">
        <v>344.95454388636102</v>
      </c>
      <c r="J1000" s="4">
        <v>368.580554579075</v>
      </c>
      <c r="K1000" s="4">
        <v>385.39366614607502</v>
      </c>
      <c r="L1000" s="4">
        <v>398.26797433431801</v>
      </c>
      <c r="M1000" s="4">
        <v>409.57910528331502</v>
      </c>
      <c r="N1000" s="4">
        <v>420.55914251819502</v>
      </c>
      <c r="O1000" s="4">
        <v>431.67473401843199</v>
      </c>
      <c r="P1000" s="4">
        <v>443.115682915278</v>
      </c>
      <c r="Q1000" s="4">
        <v>453.48320462138702</v>
      </c>
      <c r="R1000" s="4">
        <v>462.59286541017701</v>
      </c>
      <c r="S1000" s="4">
        <v>470.56521221296498</v>
      </c>
      <c r="T1000" s="4">
        <v>477.66607781131802</v>
      </c>
      <c r="U1000" s="4">
        <v>484.38639188911702</v>
      </c>
      <c r="V1000" s="4">
        <v>490.97057562085502</v>
      </c>
      <c r="W1000" s="4">
        <v>496.90289999999999</v>
      </c>
      <c r="X1000" s="4"/>
      <c r="Y1000" s="4"/>
      <c r="Z1000" s="4"/>
      <c r="AA1000" s="4"/>
      <c r="AB1000" s="4"/>
      <c r="AC1000" s="4"/>
      <c r="AD1000" s="4"/>
      <c r="AE1000" s="4"/>
    </row>
    <row r="1001" spans="1:31" x14ac:dyDescent="0.35">
      <c r="A1001" t="s">
        <v>168</v>
      </c>
      <c r="B1001" t="s">
        <v>115</v>
      </c>
      <c r="C1001" t="s">
        <v>153</v>
      </c>
      <c r="D1001" t="s">
        <v>133</v>
      </c>
      <c r="E1001" s="4"/>
      <c r="F1001" s="4">
        <v>39.1373568942535</v>
      </c>
      <c r="G1001" s="4">
        <v>39.623558648195399</v>
      </c>
      <c r="H1001" s="4">
        <v>46.653905286181597</v>
      </c>
      <c r="I1001" s="4">
        <v>54.035980143777998</v>
      </c>
      <c r="J1001" s="4">
        <v>60.169930476132102</v>
      </c>
      <c r="K1001" s="4">
        <v>65.468826642838096</v>
      </c>
      <c r="L1001" s="4">
        <v>70.298800971771001</v>
      </c>
      <c r="M1001" s="4">
        <v>75.017659992355306</v>
      </c>
      <c r="N1001" s="4">
        <v>79.830439606757807</v>
      </c>
      <c r="O1001" s="4">
        <v>84.821214083886801</v>
      </c>
      <c r="P1001" s="4">
        <v>90.029282366585093</v>
      </c>
      <c r="Q1001" s="4">
        <v>95.166077533970494</v>
      </c>
      <c r="R1001" s="4">
        <v>100.1699359489</v>
      </c>
      <c r="S1001" s="4">
        <v>105.04307792151999</v>
      </c>
      <c r="T1001" s="4">
        <v>109.824177927745</v>
      </c>
      <c r="U1001" s="4">
        <v>114.611379019016</v>
      </c>
      <c r="V1001" s="4">
        <v>119.45587832864901</v>
      </c>
      <c r="W1001" s="4">
        <v>124.225725</v>
      </c>
      <c r="X1001" s="4"/>
      <c r="Y1001" s="4"/>
      <c r="Z1001" s="4"/>
      <c r="AA1001" s="4"/>
      <c r="AB1001" s="4"/>
      <c r="AC1001" s="4"/>
      <c r="AD1001" s="4"/>
      <c r="AE1001" s="4"/>
    </row>
    <row r="1002" spans="1:31" x14ac:dyDescent="0.35">
      <c r="A1002" t="s">
        <v>168</v>
      </c>
      <c r="B1002" t="s">
        <v>115</v>
      </c>
      <c r="C1002" t="s">
        <v>153</v>
      </c>
      <c r="D1002" t="s">
        <v>134</v>
      </c>
      <c r="E1002" s="4"/>
      <c r="F1002" s="4">
        <v>754.08571257986898</v>
      </c>
      <c r="G1002" s="4">
        <v>763.52007370234196</v>
      </c>
      <c r="H1002" s="4">
        <v>850.77262111145501</v>
      </c>
      <c r="I1002" s="4">
        <v>932.35732390006899</v>
      </c>
      <c r="J1002" s="4">
        <v>983.92776108506598</v>
      </c>
      <c r="K1002" s="4">
        <v>1016.05881021717</v>
      </c>
      <c r="L1002" s="4">
        <v>1037.0603922944899</v>
      </c>
      <c r="M1002" s="4">
        <v>1053.3894653352299</v>
      </c>
      <c r="N1002" s="4">
        <v>1068.26455563374</v>
      </c>
      <c r="O1002" s="4">
        <v>1082.9261814761801</v>
      </c>
      <c r="P1002" s="4">
        <v>1097.9047318632399</v>
      </c>
      <c r="Q1002" s="4">
        <v>1109.8032717601</v>
      </c>
      <c r="R1002" s="4">
        <v>1118.2940204249501</v>
      </c>
      <c r="S1002" s="4">
        <v>1123.77066820504</v>
      </c>
      <c r="T1002" s="4">
        <v>1126.9499373287699</v>
      </c>
      <c r="U1002" s="4">
        <v>1129.0660436031999</v>
      </c>
      <c r="V1002" s="4">
        <v>1130.73648115933</v>
      </c>
      <c r="W1002" s="4">
        <v>1130.8148954301</v>
      </c>
      <c r="X1002" s="4"/>
      <c r="Y1002" s="4"/>
      <c r="Z1002" s="4"/>
      <c r="AA1002" s="4"/>
      <c r="AB1002" s="4"/>
      <c r="AC1002" s="4"/>
      <c r="AD1002" s="4"/>
      <c r="AE1002" s="4"/>
    </row>
    <row r="1003" spans="1:31" x14ac:dyDescent="0.35">
      <c r="A1003" t="s">
        <v>168</v>
      </c>
      <c r="B1003" t="s">
        <v>115</v>
      </c>
      <c r="C1003" t="s">
        <v>154</v>
      </c>
      <c r="D1003" t="s">
        <v>135</v>
      </c>
      <c r="E1003" s="4"/>
      <c r="F1003" s="4">
        <v>52.9080122618129</v>
      </c>
      <c r="G1003" s="4">
        <v>54.129917228847503</v>
      </c>
      <c r="H1003" s="4">
        <v>62.624683400159903</v>
      </c>
      <c r="I1003" s="4">
        <v>71.287060179936006</v>
      </c>
      <c r="J1003" s="4">
        <v>76.437542719800604</v>
      </c>
      <c r="K1003" s="4">
        <v>79.486474683188902</v>
      </c>
      <c r="L1003" s="4">
        <v>80.535162217229598</v>
      </c>
      <c r="M1003" s="4">
        <v>80.8854788817046</v>
      </c>
      <c r="N1003" s="4">
        <v>80.867411023226794</v>
      </c>
      <c r="O1003" s="4">
        <v>80.608573212134303</v>
      </c>
      <c r="P1003" s="4">
        <v>80.124129404020493</v>
      </c>
      <c r="Q1003" s="4">
        <v>79.289181077865393</v>
      </c>
      <c r="R1003" s="4">
        <v>78.158334966052905</v>
      </c>
      <c r="S1003" s="4">
        <v>76.886221019038103</v>
      </c>
      <c r="T1003" s="4">
        <v>75.669848756603599</v>
      </c>
      <c r="U1003" s="4">
        <v>74.616914374951406</v>
      </c>
      <c r="V1003" s="4">
        <v>73.704089928598904</v>
      </c>
      <c r="W1003" s="4">
        <v>72.799381077091397</v>
      </c>
      <c r="X1003" s="4"/>
      <c r="Y1003" s="4"/>
      <c r="Z1003" s="4"/>
      <c r="AA1003" s="4"/>
      <c r="AB1003" s="4"/>
      <c r="AC1003" s="4"/>
      <c r="AD1003" s="4"/>
      <c r="AE1003" s="4"/>
    </row>
    <row r="1004" spans="1:31" x14ac:dyDescent="0.35">
      <c r="A1004" t="s">
        <v>168</v>
      </c>
      <c r="B1004" t="s">
        <v>115</v>
      </c>
      <c r="C1004" t="s">
        <v>154</v>
      </c>
      <c r="D1004" t="s">
        <v>132</v>
      </c>
      <c r="E1004" s="4"/>
      <c r="F1004" s="4">
        <v>750.34366048653101</v>
      </c>
      <c r="G1004" s="4">
        <v>766.54426742739497</v>
      </c>
      <c r="H1004" s="4">
        <v>884.97316650312302</v>
      </c>
      <c r="I1004" s="4">
        <v>1005.32222456326</v>
      </c>
      <c r="J1004" s="4">
        <v>1077.6284625211899</v>
      </c>
      <c r="K1004" s="4">
        <v>1121.73918618573</v>
      </c>
      <c r="L1004" s="4">
        <v>1139.06061400099</v>
      </c>
      <c r="M1004" s="4">
        <v>1146.7343589955501</v>
      </c>
      <c r="N1004" s="4">
        <v>1149.3233051684499</v>
      </c>
      <c r="O1004" s="4">
        <v>1148.43776463669</v>
      </c>
      <c r="P1004" s="4">
        <v>1144.38276972782</v>
      </c>
      <c r="Q1004" s="4">
        <v>1135.40841105718</v>
      </c>
      <c r="R1004" s="4">
        <v>1122.2414446580001</v>
      </c>
      <c r="S1004" s="4">
        <v>1106.8445618051901</v>
      </c>
      <c r="T1004" s="4">
        <v>1091.87278500037</v>
      </c>
      <c r="U1004" s="4">
        <v>1078.8507608315499</v>
      </c>
      <c r="V1004" s="4">
        <v>1067.5399438447901</v>
      </c>
      <c r="W1004" s="4">
        <v>1056.1314772462999</v>
      </c>
      <c r="X1004" s="4"/>
      <c r="Y1004" s="4"/>
      <c r="Z1004" s="4"/>
      <c r="AA1004" s="4"/>
      <c r="AB1004" s="4"/>
      <c r="AC1004" s="4"/>
      <c r="AD1004" s="4"/>
      <c r="AE1004" s="4"/>
    </row>
    <row r="1005" spans="1:31" x14ac:dyDescent="0.35">
      <c r="A1005" t="s">
        <v>168</v>
      </c>
      <c r="B1005" t="s">
        <v>115</v>
      </c>
      <c r="C1005" t="s">
        <v>154</v>
      </c>
      <c r="D1005" t="s">
        <v>133</v>
      </c>
      <c r="E1005" s="4"/>
      <c r="F1005" s="4">
        <v>138.04288019271101</v>
      </c>
      <c r="G1005" s="4">
        <v>140.96383329939101</v>
      </c>
      <c r="H1005" s="4">
        <v>165.90182341755701</v>
      </c>
      <c r="I1005" s="4">
        <v>192.162429715088</v>
      </c>
      <c r="J1005" s="4">
        <v>210.336015089667</v>
      </c>
      <c r="K1005" s="4">
        <v>223.59486657089499</v>
      </c>
      <c r="L1005" s="4">
        <v>231.861333153907</v>
      </c>
      <c r="M1005" s="4">
        <v>238.28494947348401</v>
      </c>
      <c r="N1005" s="4">
        <v>243.726462100954</v>
      </c>
      <c r="O1005" s="4">
        <v>248.432447393301</v>
      </c>
      <c r="P1005" s="4">
        <v>252.42962204153201</v>
      </c>
      <c r="Q1005" s="4">
        <v>255.28439336364801</v>
      </c>
      <c r="R1005" s="4">
        <v>257.09351396871</v>
      </c>
      <c r="S1005" s="4">
        <v>258.25132194569699</v>
      </c>
      <c r="T1005" s="4">
        <v>259.35215413173802</v>
      </c>
      <c r="U1005" s="4">
        <v>260.76900058790198</v>
      </c>
      <c r="V1005" s="4">
        <v>262.47109430034402</v>
      </c>
      <c r="W1005" s="4">
        <v>264.03286931157402</v>
      </c>
      <c r="X1005" s="4"/>
      <c r="Y1005" s="4"/>
      <c r="Z1005" s="4"/>
      <c r="AA1005" s="4"/>
      <c r="AB1005" s="4"/>
      <c r="AC1005" s="4"/>
      <c r="AD1005" s="4"/>
      <c r="AE1005" s="4"/>
    </row>
    <row r="1006" spans="1:31" x14ac:dyDescent="0.35">
      <c r="A1006" t="s">
        <v>168</v>
      </c>
      <c r="B1006" t="s">
        <v>115</v>
      </c>
      <c r="C1006" t="s">
        <v>154</v>
      </c>
      <c r="D1006" t="s">
        <v>134</v>
      </c>
      <c r="E1006" s="4"/>
      <c r="F1006" s="4">
        <v>1535.7941872516601</v>
      </c>
      <c r="G1006" s="4">
        <v>1568.1352153437599</v>
      </c>
      <c r="H1006" s="4">
        <v>1807.3194500967199</v>
      </c>
      <c r="I1006" s="4">
        <v>2049.9446152567998</v>
      </c>
      <c r="J1006" s="4">
        <v>2193.0937947590101</v>
      </c>
      <c r="K1006" s="4">
        <v>2278.8234391310898</v>
      </c>
      <c r="L1006" s="4">
        <v>2310.5721237817702</v>
      </c>
      <c r="M1006" s="4">
        <v>2322.65046212275</v>
      </c>
      <c r="N1006" s="4">
        <v>2324.19248380832</v>
      </c>
      <c r="O1006" s="4">
        <v>2318.8481621511801</v>
      </c>
      <c r="P1006" s="4">
        <v>2307.2857008681599</v>
      </c>
      <c r="Q1006" s="4">
        <v>2285.9815078649599</v>
      </c>
      <c r="R1006" s="4">
        <v>2256.3133203759498</v>
      </c>
      <c r="S1006" s="4">
        <v>2222.1195171757699</v>
      </c>
      <c r="T1006" s="4">
        <v>2188.7255662430198</v>
      </c>
      <c r="U1006" s="4">
        <v>2159.2524247934998</v>
      </c>
      <c r="V1006" s="4">
        <v>2133.3356662266101</v>
      </c>
      <c r="W1006" s="4">
        <v>2107.4641416766099</v>
      </c>
      <c r="X1006" s="4"/>
      <c r="Y1006" s="4"/>
      <c r="Z1006" s="4"/>
      <c r="AA1006" s="4"/>
      <c r="AB1006" s="4"/>
      <c r="AC1006" s="4"/>
      <c r="AD1006" s="4"/>
      <c r="AE1006" s="4"/>
    </row>
    <row r="1007" spans="1:31" x14ac:dyDescent="0.35">
      <c r="A1007" t="s">
        <v>168</v>
      </c>
      <c r="B1007" t="s">
        <v>115</v>
      </c>
      <c r="C1007" t="s">
        <v>155</v>
      </c>
      <c r="D1007" t="s">
        <v>135</v>
      </c>
      <c r="E1007" s="4"/>
      <c r="F1007" s="4">
        <v>23.447904677707601</v>
      </c>
      <c r="G1007" s="4">
        <v>23.861264406551498</v>
      </c>
      <c r="H1007" s="4">
        <v>27.797488792222101</v>
      </c>
      <c r="I1007" s="4">
        <v>30.500762392078599</v>
      </c>
      <c r="J1007" s="4">
        <v>32.253538632927899</v>
      </c>
      <c r="K1007" s="4">
        <v>33.618475555582997</v>
      </c>
      <c r="L1007" s="4">
        <v>34.798815337210698</v>
      </c>
      <c r="M1007" s="4">
        <v>35.803179287833203</v>
      </c>
      <c r="N1007" s="4">
        <v>36.551258149822601</v>
      </c>
      <c r="O1007" s="4">
        <v>37.083592257343703</v>
      </c>
      <c r="P1007" s="4">
        <v>37.443689002509998</v>
      </c>
      <c r="Q1007" s="4">
        <v>37.600206042338797</v>
      </c>
      <c r="R1007" s="4">
        <v>37.591148274163103</v>
      </c>
      <c r="S1007" s="4">
        <v>37.440649124903899</v>
      </c>
      <c r="T1007" s="4">
        <v>37.180563810645197</v>
      </c>
      <c r="U1007" s="4">
        <v>36.833770126953297</v>
      </c>
      <c r="V1007" s="4">
        <v>36.413232918181102</v>
      </c>
      <c r="W1007" s="4">
        <v>35.922016076478798</v>
      </c>
      <c r="X1007" s="4"/>
      <c r="Y1007" s="4"/>
      <c r="Z1007" s="4"/>
      <c r="AA1007" s="4"/>
      <c r="AB1007" s="4"/>
      <c r="AC1007" s="4"/>
      <c r="AD1007" s="4"/>
      <c r="AE1007" s="4"/>
    </row>
    <row r="1008" spans="1:31" x14ac:dyDescent="0.35">
      <c r="A1008" t="s">
        <v>168</v>
      </c>
      <c r="B1008" t="s">
        <v>115</v>
      </c>
      <c r="C1008" t="s">
        <v>155</v>
      </c>
      <c r="D1008" t="s">
        <v>132</v>
      </c>
      <c r="E1008" s="4"/>
      <c r="F1008" s="4">
        <v>473.61378978813502</v>
      </c>
      <c r="G1008" s="4">
        <v>485.37560674475498</v>
      </c>
      <c r="H1008" s="4">
        <v>592.20158386125195</v>
      </c>
      <c r="I1008" s="4">
        <v>664.06807829580998</v>
      </c>
      <c r="J1008" s="4">
        <v>718.70476317315604</v>
      </c>
      <c r="K1008" s="4">
        <v>768.39139004776496</v>
      </c>
      <c r="L1008" s="4">
        <v>817.12907080152502</v>
      </c>
      <c r="M1008" s="4">
        <v>862.88722000948496</v>
      </c>
      <c r="N1008" s="4">
        <v>901.71666696379305</v>
      </c>
      <c r="O1008" s="4">
        <v>934.36516311224398</v>
      </c>
      <c r="P1008" s="4">
        <v>961.34542601221904</v>
      </c>
      <c r="Q1008" s="4">
        <v>981.24993174033602</v>
      </c>
      <c r="R1008" s="4">
        <v>995.33648276458905</v>
      </c>
      <c r="S1008" s="4">
        <v>1005.15816450862</v>
      </c>
      <c r="T1008" s="4">
        <v>1012.1894598955701</v>
      </c>
      <c r="U1008" s="4">
        <v>1017.06759939944</v>
      </c>
      <c r="V1008" s="4">
        <v>1019.7159717867499</v>
      </c>
      <c r="W1008" s="4">
        <v>1019.74408913147</v>
      </c>
      <c r="X1008" s="4"/>
      <c r="Y1008" s="4"/>
      <c r="Z1008" s="4"/>
      <c r="AA1008" s="4"/>
      <c r="AB1008" s="4"/>
      <c r="AC1008" s="4"/>
      <c r="AD1008" s="4"/>
      <c r="AE1008" s="4"/>
    </row>
    <row r="1009" spans="1:31" x14ac:dyDescent="0.35">
      <c r="A1009" t="s">
        <v>168</v>
      </c>
      <c r="B1009" t="s">
        <v>115</v>
      </c>
      <c r="C1009" t="s">
        <v>155</v>
      </c>
      <c r="D1009" t="s">
        <v>133</v>
      </c>
      <c r="E1009" s="4"/>
      <c r="F1009" s="4">
        <v>91.092626142635993</v>
      </c>
      <c r="G1009" s="4">
        <v>94.402646019882994</v>
      </c>
      <c r="H1009" s="4">
        <v>121.430569616413</v>
      </c>
      <c r="I1009" s="4">
        <v>139.53227927397899</v>
      </c>
      <c r="J1009" s="4">
        <v>154.887125409882</v>
      </c>
      <c r="K1009" s="4">
        <v>170.35489752329201</v>
      </c>
      <c r="L1009" s="4">
        <v>186.72208320362699</v>
      </c>
      <c r="M1009" s="4">
        <v>202.96330080728501</v>
      </c>
      <c r="N1009" s="4">
        <v>217.56818157385999</v>
      </c>
      <c r="O1009" s="4">
        <v>230.569425262739</v>
      </c>
      <c r="P1009" s="4">
        <v>242.010868170599</v>
      </c>
      <c r="Q1009" s="4">
        <v>251.49281602760601</v>
      </c>
      <c r="R1009" s="4">
        <v>259.38179182365099</v>
      </c>
      <c r="S1009" s="4">
        <v>266.19021471547302</v>
      </c>
      <c r="T1009" s="4">
        <v>272.36347137427299</v>
      </c>
      <c r="U1009" s="4">
        <v>278.04715518648999</v>
      </c>
      <c r="V1009" s="4">
        <v>283.15837289409598</v>
      </c>
      <c r="W1009" s="4">
        <v>287.54629062796499</v>
      </c>
      <c r="X1009" s="4"/>
      <c r="Y1009" s="4"/>
      <c r="Z1009" s="4"/>
      <c r="AA1009" s="4"/>
      <c r="AB1009" s="4"/>
      <c r="AC1009" s="4"/>
      <c r="AD1009" s="4"/>
      <c r="AE1009" s="4"/>
    </row>
    <row r="1010" spans="1:31" x14ac:dyDescent="0.35">
      <c r="A1010" t="s">
        <v>168</v>
      </c>
      <c r="B1010" t="s">
        <v>115</v>
      </c>
      <c r="C1010" t="s">
        <v>155</v>
      </c>
      <c r="D1010" t="s">
        <v>134</v>
      </c>
      <c r="E1010" s="4"/>
      <c r="F1010" s="4">
        <v>1405.9119855341601</v>
      </c>
      <c r="G1010" s="4">
        <v>1429.4945288486899</v>
      </c>
      <c r="H1010" s="4">
        <v>1660.17592734653</v>
      </c>
      <c r="I1010" s="4">
        <v>1811.8370593121099</v>
      </c>
      <c r="J1010" s="4">
        <v>1906.42719819392</v>
      </c>
      <c r="K1010" s="4">
        <v>1976.24423439665</v>
      </c>
      <c r="L1010" s="4">
        <v>2033.43651386126</v>
      </c>
      <c r="M1010" s="4">
        <v>2079.2647007026799</v>
      </c>
      <c r="N1010" s="4">
        <v>2110.4084748863802</v>
      </c>
      <c r="O1010" s="4">
        <v>2130.2473446304102</v>
      </c>
      <c r="P1010" s="4">
        <v>2140.8019849852699</v>
      </c>
      <c r="Q1010" s="4">
        <v>2139.3557622173198</v>
      </c>
      <c r="R1010" s="4">
        <v>2128.1868689612502</v>
      </c>
      <c r="S1010" s="4">
        <v>2109.51828636648</v>
      </c>
      <c r="T1010" s="4">
        <v>2085.84057629379</v>
      </c>
      <c r="U1010" s="4">
        <v>2058.6332304736102</v>
      </c>
      <c r="V1010" s="4">
        <v>2028.2542952950701</v>
      </c>
      <c r="W1010" s="4">
        <v>1994.24139479205</v>
      </c>
      <c r="X1010" s="4"/>
      <c r="Y1010" s="4"/>
      <c r="Z1010" s="4"/>
      <c r="AA1010" s="4"/>
      <c r="AB1010" s="4"/>
      <c r="AC1010" s="4"/>
      <c r="AD1010" s="4"/>
      <c r="AE1010" s="4"/>
    </row>
    <row r="1011" spans="1:31" x14ac:dyDescent="0.35">
      <c r="A1011" t="s">
        <v>168</v>
      </c>
      <c r="B1011" t="s">
        <v>115</v>
      </c>
      <c r="C1011" t="s">
        <v>156</v>
      </c>
      <c r="D1011" t="s">
        <v>135</v>
      </c>
      <c r="E1011" s="4"/>
      <c r="F1011" s="4">
        <v>59.390828698878302</v>
      </c>
      <c r="G1011" s="4">
        <v>58.816661302877698</v>
      </c>
      <c r="H1011" s="4">
        <v>68.822142045862407</v>
      </c>
      <c r="I1011" s="4">
        <v>73.120795741072101</v>
      </c>
      <c r="J1011" s="4">
        <v>76.778606436720494</v>
      </c>
      <c r="K1011" s="4">
        <v>79.548340460374405</v>
      </c>
      <c r="L1011" s="4">
        <v>81.445525272586295</v>
      </c>
      <c r="M1011" s="4">
        <v>82.629764612598805</v>
      </c>
      <c r="N1011" s="4">
        <v>83.260862015304099</v>
      </c>
      <c r="O1011" s="4">
        <v>83.355507964816297</v>
      </c>
      <c r="P1011" s="4">
        <v>83.065637430184097</v>
      </c>
      <c r="Q1011" s="4">
        <v>82.416935815317203</v>
      </c>
      <c r="R1011" s="4">
        <v>81.575518470197096</v>
      </c>
      <c r="S1011" s="4">
        <v>80.687007605213694</v>
      </c>
      <c r="T1011" s="4">
        <v>79.829771883463096</v>
      </c>
      <c r="U1011" s="4">
        <v>79.003399893517596</v>
      </c>
      <c r="V1011" s="4">
        <v>78.164693068639394</v>
      </c>
      <c r="W1011" s="4">
        <v>77.233624991544104</v>
      </c>
      <c r="X1011" s="4"/>
      <c r="Y1011" s="4"/>
      <c r="Z1011" s="4"/>
      <c r="AA1011" s="4"/>
      <c r="AB1011" s="4"/>
      <c r="AC1011" s="4"/>
      <c r="AD1011" s="4"/>
      <c r="AE1011" s="4"/>
    </row>
    <row r="1012" spans="1:31" x14ac:dyDescent="0.35">
      <c r="A1012" t="s">
        <v>168</v>
      </c>
      <c r="B1012" t="s">
        <v>115</v>
      </c>
      <c r="C1012" t="s">
        <v>156</v>
      </c>
      <c r="D1012" t="s">
        <v>132</v>
      </c>
      <c r="E1012" s="4"/>
      <c r="F1012" s="4">
        <v>579.91023102371798</v>
      </c>
      <c r="G1012" s="4">
        <v>574.27751975804597</v>
      </c>
      <c r="H1012" s="4">
        <v>679.22339510090001</v>
      </c>
      <c r="I1012" s="4">
        <v>730.09308891868102</v>
      </c>
      <c r="J1012" s="4">
        <v>778.82047227640203</v>
      </c>
      <c r="K1012" s="4">
        <v>819.05538948897299</v>
      </c>
      <c r="L1012" s="4">
        <v>851.21922920711495</v>
      </c>
      <c r="M1012" s="4">
        <v>876.47430511011396</v>
      </c>
      <c r="N1012" s="4">
        <v>895.935385517084</v>
      </c>
      <c r="O1012" s="4">
        <v>909.691051917045</v>
      </c>
      <c r="P1012" s="4">
        <v>919.50368243256696</v>
      </c>
      <c r="Q1012" s="4">
        <v>925.67491867224305</v>
      </c>
      <c r="R1012" s="4">
        <v>929.79361805513997</v>
      </c>
      <c r="S1012" s="4">
        <v>933.32074138461803</v>
      </c>
      <c r="T1012" s="4">
        <v>936.99863232161397</v>
      </c>
      <c r="U1012" s="4">
        <v>940.86689388986997</v>
      </c>
      <c r="V1012" s="4">
        <v>944.54479804196399</v>
      </c>
      <c r="W1012" s="4">
        <v>947.09319000000005</v>
      </c>
      <c r="X1012" s="4"/>
      <c r="Y1012" s="4"/>
      <c r="Z1012" s="4"/>
      <c r="AA1012" s="4"/>
      <c r="AB1012" s="4"/>
      <c r="AC1012" s="4"/>
      <c r="AD1012" s="4"/>
      <c r="AE1012" s="4"/>
    </row>
    <row r="1013" spans="1:31" x14ac:dyDescent="0.35">
      <c r="A1013" t="s">
        <v>168</v>
      </c>
      <c r="B1013" t="s">
        <v>115</v>
      </c>
      <c r="C1013" t="s">
        <v>156</v>
      </c>
      <c r="D1013" t="s">
        <v>133</v>
      </c>
      <c r="E1013" s="4"/>
      <c r="F1013" s="4">
        <v>87.376148234121004</v>
      </c>
      <c r="G1013" s="4">
        <v>86.498552231687498</v>
      </c>
      <c r="H1013" s="4">
        <v>106.191367513885</v>
      </c>
      <c r="I1013" s="4">
        <v>118.360198626159</v>
      </c>
      <c r="J1013" s="4">
        <v>130.93730111091</v>
      </c>
      <c r="K1013" s="4">
        <v>142.66167002652</v>
      </c>
      <c r="L1013" s="4">
        <v>153.46918182917901</v>
      </c>
      <c r="M1013" s="4">
        <v>163.42016195071599</v>
      </c>
      <c r="N1013" s="4">
        <v>172.592509515042</v>
      </c>
      <c r="O1013" s="4">
        <v>180.90085593305</v>
      </c>
      <c r="P1013" s="4">
        <v>188.61331393315999</v>
      </c>
      <c r="Q1013" s="4">
        <v>195.72383576018601</v>
      </c>
      <c r="R1013" s="4">
        <v>202.505318898881</v>
      </c>
      <c r="S1013" s="4">
        <v>209.23938368972301</v>
      </c>
      <c r="T1013" s="4">
        <v>216.07844429746899</v>
      </c>
      <c r="U1013" s="4">
        <v>223.03162090096399</v>
      </c>
      <c r="V1013" s="4">
        <v>230.009493354152</v>
      </c>
      <c r="W1013" s="4">
        <v>236.77329750000001</v>
      </c>
      <c r="X1013" s="4"/>
      <c r="Y1013" s="4"/>
      <c r="Z1013" s="4"/>
      <c r="AA1013" s="4"/>
      <c r="AB1013" s="4"/>
      <c r="AC1013" s="4"/>
      <c r="AD1013" s="4"/>
      <c r="AE1013" s="4"/>
    </row>
    <row r="1014" spans="1:31" x14ac:dyDescent="0.35">
      <c r="A1014" t="s">
        <v>168</v>
      </c>
      <c r="B1014" t="s">
        <v>115</v>
      </c>
      <c r="C1014" t="s">
        <v>156</v>
      </c>
      <c r="D1014" t="s">
        <v>134</v>
      </c>
      <c r="E1014" s="4"/>
      <c r="F1014" s="4">
        <v>1843.9120602774001</v>
      </c>
      <c r="G1014" s="4">
        <v>1826.8676189390801</v>
      </c>
      <c r="H1014" s="4">
        <v>2116.6780628532401</v>
      </c>
      <c r="I1014" s="4">
        <v>2228.4984153402502</v>
      </c>
      <c r="J1014" s="4">
        <v>2325.2380212868802</v>
      </c>
      <c r="K1014" s="4">
        <v>2391.7435700506499</v>
      </c>
      <c r="L1014" s="4">
        <v>2431.0304455203</v>
      </c>
      <c r="M1014" s="4">
        <v>2448.3050302772899</v>
      </c>
      <c r="N1014" s="4">
        <v>2448.2030524676102</v>
      </c>
      <c r="O1014" s="4">
        <v>2432.01754011814</v>
      </c>
      <c r="P1014" s="4">
        <v>2405.2036801372501</v>
      </c>
      <c r="Q1014" s="4">
        <v>2369.1979455124401</v>
      </c>
      <c r="R1014" s="4">
        <v>2328.6551634746602</v>
      </c>
      <c r="S1014" s="4">
        <v>2287.5687510101702</v>
      </c>
      <c r="T1014" s="4">
        <v>2247.8738957949199</v>
      </c>
      <c r="U1014" s="4">
        <v>2209.6425062166099</v>
      </c>
      <c r="V1014" s="4">
        <v>2171.9419088894001</v>
      </c>
      <c r="W1014" s="4">
        <v>2132.6504850084598</v>
      </c>
      <c r="X1014" s="4"/>
      <c r="Y1014" s="4"/>
      <c r="Z1014" s="4"/>
      <c r="AA1014" s="4"/>
      <c r="AB1014" s="4"/>
      <c r="AC1014" s="4"/>
      <c r="AD1014" s="4"/>
      <c r="AE1014" s="4"/>
    </row>
    <row r="1015" spans="1:31" x14ac:dyDescent="0.35">
      <c r="A1015" t="s">
        <v>168</v>
      </c>
      <c r="B1015" t="s">
        <v>115</v>
      </c>
      <c r="C1015" t="s">
        <v>157</v>
      </c>
      <c r="D1015" t="s">
        <v>135</v>
      </c>
      <c r="E1015" s="4"/>
      <c r="F1015" s="4">
        <v>47.719540789973699</v>
      </c>
      <c r="G1015" s="4">
        <v>48.910267960591703</v>
      </c>
      <c r="H1015" s="4">
        <v>58.614279289190002</v>
      </c>
      <c r="I1015" s="4">
        <v>66.370998228614496</v>
      </c>
      <c r="J1015" s="4">
        <v>71.476281030719207</v>
      </c>
      <c r="K1015" s="4">
        <v>74.044052114050203</v>
      </c>
      <c r="L1015" s="4">
        <v>74.746751038651396</v>
      </c>
      <c r="M1015" s="4">
        <v>74.653755073065099</v>
      </c>
      <c r="N1015" s="4">
        <v>74.259362363283799</v>
      </c>
      <c r="O1015" s="4">
        <v>73.643433963706698</v>
      </c>
      <c r="P1015" s="4">
        <v>72.862807877182306</v>
      </c>
      <c r="Q1015" s="4">
        <v>71.919692013560294</v>
      </c>
      <c r="R1015" s="4">
        <v>70.978485481145498</v>
      </c>
      <c r="S1015" s="4">
        <v>70.100901291067601</v>
      </c>
      <c r="T1015" s="4">
        <v>69.339138809833003</v>
      </c>
      <c r="U1015" s="4">
        <v>68.710578589372005</v>
      </c>
      <c r="V1015" s="4">
        <v>68.180480488432195</v>
      </c>
      <c r="W1015" s="4">
        <v>67.687821115881803</v>
      </c>
      <c r="X1015" s="4"/>
      <c r="Y1015" s="4"/>
      <c r="Z1015" s="4"/>
      <c r="AA1015" s="4"/>
      <c r="AB1015" s="4"/>
      <c r="AC1015" s="4"/>
      <c r="AD1015" s="4"/>
      <c r="AE1015" s="4"/>
    </row>
    <row r="1016" spans="1:31" x14ac:dyDescent="0.35">
      <c r="A1016" t="s">
        <v>168</v>
      </c>
      <c r="B1016" t="s">
        <v>115</v>
      </c>
      <c r="C1016" t="s">
        <v>157</v>
      </c>
      <c r="D1016" t="s">
        <v>132</v>
      </c>
      <c r="E1016" s="4"/>
      <c r="F1016" s="4">
        <v>337.23716912539902</v>
      </c>
      <c r="G1016" s="4">
        <v>345.57359459338801</v>
      </c>
      <c r="H1016" s="4">
        <v>414.61925429899401</v>
      </c>
      <c r="I1016" s="4">
        <v>470.16429277244799</v>
      </c>
      <c r="J1016" s="4">
        <v>506.87456748945903</v>
      </c>
      <c r="K1016" s="4">
        <v>525.740171863711</v>
      </c>
      <c r="L1016" s="4">
        <v>531.510777021173</v>
      </c>
      <c r="M1016" s="4">
        <v>531.78854814224701</v>
      </c>
      <c r="N1016" s="4">
        <v>529.94301405505303</v>
      </c>
      <c r="O1016" s="4">
        <v>526.54039534209699</v>
      </c>
      <c r="P1016" s="4">
        <v>521.91984794346297</v>
      </c>
      <c r="Q1016" s="4">
        <v>516.10547383528797</v>
      </c>
      <c r="R1016" s="4">
        <v>510.24109945338199</v>
      </c>
      <c r="S1016" s="4">
        <v>504.78061669033099</v>
      </c>
      <c r="T1016" s="4">
        <v>500.11903431679599</v>
      </c>
      <c r="U1016" s="4">
        <v>496.39096394554099</v>
      </c>
      <c r="V1016" s="4">
        <v>493.350016578073</v>
      </c>
      <c r="W1016" s="4">
        <v>490.55401341271198</v>
      </c>
      <c r="X1016" s="4"/>
      <c r="Y1016" s="4"/>
      <c r="Z1016" s="4"/>
      <c r="AA1016" s="4"/>
      <c r="AB1016" s="4"/>
      <c r="AC1016" s="4"/>
      <c r="AD1016" s="4"/>
      <c r="AE1016" s="4"/>
    </row>
    <row r="1017" spans="1:31" x14ac:dyDescent="0.35">
      <c r="A1017" t="s">
        <v>168</v>
      </c>
      <c r="B1017" t="s">
        <v>115</v>
      </c>
      <c r="C1017" t="s">
        <v>157</v>
      </c>
      <c r="D1017" t="s">
        <v>133</v>
      </c>
      <c r="E1017" s="4"/>
      <c r="F1017" s="4">
        <v>63.041727097286497</v>
      </c>
      <c r="G1017" s="4">
        <v>64.652957277926504</v>
      </c>
      <c r="H1017" s="4">
        <v>78.997148285629095</v>
      </c>
      <c r="I1017" s="4">
        <v>91.376893596283495</v>
      </c>
      <c r="J1017" s="4">
        <v>100.50263539435601</v>
      </c>
      <c r="K1017" s="4">
        <v>106.318172766706</v>
      </c>
      <c r="L1017" s="4">
        <v>109.55793200669901</v>
      </c>
      <c r="M1017" s="4">
        <v>111.67983340566499</v>
      </c>
      <c r="N1017" s="4">
        <v>113.35200247592</v>
      </c>
      <c r="O1017" s="4">
        <v>114.679516733093</v>
      </c>
      <c r="P1017" s="4">
        <v>115.72236715111799</v>
      </c>
      <c r="Q1017" s="4">
        <v>116.47262960525801</v>
      </c>
      <c r="R1017" s="4">
        <v>117.179812090087</v>
      </c>
      <c r="S1017" s="4">
        <v>117.9485111612</v>
      </c>
      <c r="T1017" s="4">
        <v>118.877582537641</v>
      </c>
      <c r="U1017" s="4">
        <v>120.010095646785</v>
      </c>
      <c r="V1017" s="4">
        <v>121.297570532175</v>
      </c>
      <c r="W1017" s="4">
        <v>122.638503353178</v>
      </c>
      <c r="X1017" s="4"/>
      <c r="Y1017" s="4"/>
      <c r="Z1017" s="4"/>
      <c r="AA1017" s="4"/>
      <c r="AB1017" s="4"/>
      <c r="AC1017" s="4"/>
      <c r="AD1017" s="4"/>
      <c r="AE1017" s="4"/>
    </row>
    <row r="1018" spans="1:31" x14ac:dyDescent="0.35">
      <c r="A1018" t="s">
        <v>168</v>
      </c>
      <c r="B1018" t="s">
        <v>115</v>
      </c>
      <c r="C1018" t="s">
        <v>157</v>
      </c>
      <c r="D1018" t="s">
        <v>134</v>
      </c>
      <c r="E1018" s="4"/>
      <c r="F1018" s="4">
        <v>728.86059008462701</v>
      </c>
      <c r="G1018" s="4">
        <v>746.25543744602101</v>
      </c>
      <c r="H1018" s="4">
        <v>895.10006641181599</v>
      </c>
      <c r="I1018" s="4">
        <v>1012.75630899894</v>
      </c>
      <c r="J1018" s="4">
        <v>1088.7581514798201</v>
      </c>
      <c r="K1018" s="4">
        <v>1126.09377602224</v>
      </c>
      <c r="L1018" s="4">
        <v>1135.6884719401801</v>
      </c>
      <c r="M1018" s="4">
        <v>1133.7876967846901</v>
      </c>
      <c r="N1018" s="4">
        <v>1127.4536235816599</v>
      </c>
      <c r="O1018" s="4">
        <v>1117.8431706941999</v>
      </c>
      <c r="P1018" s="4">
        <v>1105.6453441793501</v>
      </c>
      <c r="Q1018" s="4">
        <v>1090.9208341511501</v>
      </c>
      <c r="R1018" s="4">
        <v>1076.06641506547</v>
      </c>
      <c r="S1018" s="4">
        <v>1062.0451820185999</v>
      </c>
      <c r="T1018" s="4">
        <v>1049.67012687337</v>
      </c>
      <c r="U1018" s="4">
        <v>1039.2003574650901</v>
      </c>
      <c r="V1018" s="4">
        <v>1030.1122029334899</v>
      </c>
      <c r="W1018" s="4">
        <v>1021.48086547141</v>
      </c>
      <c r="X1018" s="4"/>
      <c r="Y1018" s="4"/>
      <c r="Z1018" s="4"/>
      <c r="AA1018" s="4"/>
      <c r="AB1018" s="4"/>
      <c r="AC1018" s="4"/>
      <c r="AD1018" s="4"/>
      <c r="AE1018" s="4"/>
    </row>
    <row r="1019" spans="1:31" x14ac:dyDescent="0.35">
      <c r="A1019" t="s">
        <v>168</v>
      </c>
      <c r="B1019" t="s">
        <v>115</v>
      </c>
      <c r="C1019" t="s">
        <v>158</v>
      </c>
      <c r="D1019" t="s">
        <v>135</v>
      </c>
      <c r="E1019" s="4"/>
      <c r="F1019" s="4">
        <v>56.858768235224602</v>
      </c>
      <c r="G1019" s="4">
        <v>56.723496256405902</v>
      </c>
      <c r="H1019" s="4">
        <v>67.616800671939998</v>
      </c>
      <c r="I1019" s="4">
        <v>72.554560245574294</v>
      </c>
      <c r="J1019" s="4">
        <v>77.700059324956598</v>
      </c>
      <c r="K1019" s="4">
        <v>82.316992357569305</v>
      </c>
      <c r="L1019" s="4">
        <v>85.881797237851501</v>
      </c>
      <c r="M1019" s="4">
        <v>88.661970852487897</v>
      </c>
      <c r="N1019" s="4">
        <v>90.941336209755605</v>
      </c>
      <c r="O1019" s="4">
        <v>92.705037126980002</v>
      </c>
      <c r="P1019" s="4">
        <v>93.851612576304703</v>
      </c>
      <c r="Q1019" s="4">
        <v>94.189772424509002</v>
      </c>
      <c r="R1019" s="4">
        <v>94.074006748315099</v>
      </c>
      <c r="S1019" s="4">
        <v>93.806473255502496</v>
      </c>
      <c r="T1019" s="4">
        <v>93.562508633832806</v>
      </c>
      <c r="U1019" s="4">
        <v>93.346405742236598</v>
      </c>
      <c r="V1019" s="4">
        <v>93.062902017158194</v>
      </c>
      <c r="W1019" s="4">
        <v>92.568881117224905</v>
      </c>
      <c r="X1019" s="4"/>
      <c r="Y1019" s="4"/>
      <c r="Z1019" s="4"/>
      <c r="AA1019" s="4"/>
      <c r="AB1019" s="4"/>
      <c r="AC1019" s="4"/>
      <c r="AD1019" s="4"/>
      <c r="AE1019" s="4"/>
    </row>
    <row r="1020" spans="1:31" x14ac:dyDescent="0.35">
      <c r="A1020" t="s">
        <v>168</v>
      </c>
      <c r="B1020" t="s">
        <v>115</v>
      </c>
      <c r="C1020" t="s">
        <v>158</v>
      </c>
      <c r="D1020" t="s">
        <v>132</v>
      </c>
      <c r="E1020" s="4"/>
      <c r="F1020" s="4">
        <v>431.66414474769499</v>
      </c>
      <c r="G1020" s="4">
        <v>430.750072279108</v>
      </c>
      <c r="H1020" s="4">
        <v>524.03696840683097</v>
      </c>
      <c r="I1020" s="4">
        <v>574.22372896922298</v>
      </c>
      <c r="J1020" s="4">
        <v>627.07424948234905</v>
      </c>
      <c r="K1020" s="4">
        <v>677.04181515987796</v>
      </c>
      <c r="L1020" s="4">
        <v>719.59815979718496</v>
      </c>
      <c r="M1020" s="4">
        <v>756.63784332471198</v>
      </c>
      <c r="N1020" s="4">
        <v>790.19889216695105</v>
      </c>
      <c r="O1020" s="4">
        <v>819.88131347517105</v>
      </c>
      <c r="P1020" s="4">
        <v>844.56900151632703</v>
      </c>
      <c r="Q1020" s="4">
        <v>862.28021575174398</v>
      </c>
      <c r="R1020" s="4">
        <v>875.91958841354005</v>
      </c>
      <c r="S1020" s="4">
        <v>888.08742323681497</v>
      </c>
      <c r="T1020" s="4">
        <v>900.35713924317201</v>
      </c>
      <c r="U1020" s="4">
        <v>912.74828079593601</v>
      </c>
      <c r="V1020" s="4">
        <v>924.32656226999097</v>
      </c>
      <c r="W1020" s="4">
        <v>933.65909999999997</v>
      </c>
      <c r="X1020" s="4"/>
      <c r="Y1020" s="4"/>
      <c r="Z1020" s="4"/>
      <c r="AA1020" s="4"/>
      <c r="AB1020" s="4"/>
      <c r="AC1020" s="4"/>
      <c r="AD1020" s="4"/>
      <c r="AE1020" s="4"/>
    </row>
    <row r="1021" spans="1:31" x14ac:dyDescent="0.35">
      <c r="A1021" t="s">
        <v>168</v>
      </c>
      <c r="B1021" t="s">
        <v>115</v>
      </c>
      <c r="C1021" t="s">
        <v>158</v>
      </c>
      <c r="D1021" t="s">
        <v>133</v>
      </c>
      <c r="E1021" s="4"/>
      <c r="F1021" s="4">
        <v>52.601053777655302</v>
      </c>
      <c r="G1021" s="4">
        <v>52.4937163101011</v>
      </c>
      <c r="H1021" s="4">
        <v>68.058557368793601</v>
      </c>
      <c r="I1021" s="4">
        <v>79.193088638139002</v>
      </c>
      <c r="J1021" s="4">
        <v>91.501308752505906</v>
      </c>
      <c r="K1021" s="4">
        <v>104.208281628194</v>
      </c>
      <c r="L1021" s="4">
        <v>116.51516816271599</v>
      </c>
      <c r="M1021" s="4">
        <v>128.56849900663201</v>
      </c>
      <c r="N1021" s="4">
        <v>140.59671661333101</v>
      </c>
      <c r="O1021" s="4">
        <v>152.44124876765599</v>
      </c>
      <c r="P1021" s="4">
        <v>163.79327525254499</v>
      </c>
      <c r="Q1021" s="4">
        <v>174.13333420814999</v>
      </c>
      <c r="R1021" s="4">
        <v>183.903005362372</v>
      </c>
      <c r="S1021" s="4">
        <v>193.570465387844</v>
      </c>
      <c r="T1021" s="4">
        <v>203.45560650325899</v>
      </c>
      <c r="U1021" s="4">
        <v>213.56557781655701</v>
      </c>
      <c r="V1021" s="4">
        <v>223.677713517358</v>
      </c>
      <c r="W1021" s="4">
        <v>233.41477499999999</v>
      </c>
      <c r="X1021" s="4"/>
      <c r="Y1021" s="4"/>
      <c r="Z1021" s="4"/>
      <c r="AA1021" s="4"/>
      <c r="AB1021" s="4"/>
      <c r="AC1021" s="4"/>
      <c r="AD1021" s="4"/>
      <c r="AE1021" s="4"/>
    </row>
    <row r="1022" spans="1:31" x14ac:dyDescent="0.35">
      <c r="A1022" t="s">
        <v>168</v>
      </c>
      <c r="B1022" t="s">
        <v>115</v>
      </c>
      <c r="C1022" t="s">
        <v>158</v>
      </c>
      <c r="D1022" t="s">
        <v>134</v>
      </c>
      <c r="E1022" s="4"/>
      <c r="F1022" s="4">
        <v>1424.3190870170799</v>
      </c>
      <c r="G1022" s="4">
        <v>1421.3124314644899</v>
      </c>
      <c r="H1022" s="4">
        <v>1683.67323092123</v>
      </c>
      <c r="I1022" s="4">
        <v>1797.1347107852</v>
      </c>
      <c r="J1022" s="4">
        <v>1912.3276911926901</v>
      </c>
      <c r="K1022" s="4">
        <v>2012.54519248255</v>
      </c>
      <c r="L1022" s="4">
        <v>2085.6710429649602</v>
      </c>
      <c r="M1022" s="4">
        <v>2138.9671858227998</v>
      </c>
      <c r="N1022" s="4">
        <v>2179.4177716232898</v>
      </c>
      <c r="O1022" s="4">
        <v>2206.8086493978499</v>
      </c>
      <c r="P1022" s="4">
        <v>2219.0933859073698</v>
      </c>
      <c r="Q1022" s="4">
        <v>2212.2230118237499</v>
      </c>
      <c r="R1022" s="4">
        <v>2194.7904048381502</v>
      </c>
      <c r="S1022" s="4">
        <v>2173.8811035076801</v>
      </c>
      <c r="T1022" s="4">
        <v>2153.495352123</v>
      </c>
      <c r="U1022" s="4">
        <v>2133.64531346183</v>
      </c>
      <c r="V1022" s="4">
        <v>2112.16453571285</v>
      </c>
      <c r="W1022" s="4">
        <v>2085.9690188827799</v>
      </c>
      <c r="X1022" s="4"/>
      <c r="Y1022" s="4"/>
      <c r="Z1022" s="4"/>
      <c r="AA1022" s="4"/>
      <c r="AB1022" s="4"/>
      <c r="AC1022" s="4"/>
      <c r="AD1022" s="4"/>
      <c r="AE1022" s="4"/>
    </row>
    <row r="1023" spans="1:31" x14ac:dyDescent="0.35">
      <c r="A1023" t="s">
        <v>168</v>
      </c>
      <c r="B1023" t="s">
        <v>115</v>
      </c>
      <c r="C1023" t="s">
        <v>159</v>
      </c>
      <c r="D1023" t="s">
        <v>135</v>
      </c>
      <c r="E1023" s="4"/>
      <c r="F1023" s="4">
        <v>274.43762484751198</v>
      </c>
      <c r="G1023" s="4">
        <v>280.83926042113001</v>
      </c>
      <c r="H1023" s="4">
        <v>323.09778761910297</v>
      </c>
      <c r="I1023" s="4">
        <v>382.803758374349</v>
      </c>
      <c r="J1023" s="4">
        <v>433.876214946782</v>
      </c>
      <c r="K1023" s="4">
        <v>473.74835590670199</v>
      </c>
      <c r="L1023" s="4">
        <v>507.54911051021901</v>
      </c>
      <c r="M1023" s="4">
        <v>539.61261513050704</v>
      </c>
      <c r="N1023" s="4">
        <v>572.17493564587096</v>
      </c>
      <c r="O1023" s="4">
        <v>604.42152485860197</v>
      </c>
      <c r="P1023" s="4">
        <v>634.671345213216</v>
      </c>
      <c r="Q1023" s="4">
        <v>661.79958938425796</v>
      </c>
      <c r="R1023" s="4">
        <v>686.55224530330202</v>
      </c>
      <c r="S1023" s="4">
        <v>709.87551495519995</v>
      </c>
      <c r="T1023" s="4">
        <v>733.21432619038501</v>
      </c>
      <c r="U1023" s="4">
        <v>757.46813875961095</v>
      </c>
      <c r="V1023" s="4">
        <v>782.75898384152595</v>
      </c>
      <c r="W1023" s="4">
        <v>808.92413110583402</v>
      </c>
      <c r="X1023" s="4"/>
      <c r="Y1023" s="4"/>
      <c r="Z1023" s="4"/>
      <c r="AA1023" s="4"/>
      <c r="AB1023" s="4"/>
      <c r="AC1023" s="4"/>
      <c r="AD1023" s="4"/>
      <c r="AE1023" s="4"/>
    </row>
    <row r="1024" spans="1:31" x14ac:dyDescent="0.35">
      <c r="A1024" t="s">
        <v>168</v>
      </c>
      <c r="B1024" t="s">
        <v>115</v>
      </c>
      <c r="C1024" t="s">
        <v>159</v>
      </c>
      <c r="D1024" t="s">
        <v>132</v>
      </c>
      <c r="E1024" s="4"/>
      <c r="F1024" s="4">
        <v>1377.07087824932</v>
      </c>
      <c r="G1024" s="4">
        <v>1408.5114662010601</v>
      </c>
      <c r="H1024" s="4">
        <v>1675.2382634554699</v>
      </c>
      <c r="I1024" s="4">
        <v>1964.5778918971901</v>
      </c>
      <c r="J1024" s="4">
        <v>2221.1654678622899</v>
      </c>
      <c r="K1024" s="4">
        <v>2435.2239620641199</v>
      </c>
      <c r="L1024" s="4">
        <v>2630.0017274123802</v>
      </c>
      <c r="M1024" s="4">
        <v>2819.2960414562399</v>
      </c>
      <c r="N1024" s="4">
        <v>3012.0537374799201</v>
      </c>
      <c r="O1024" s="4">
        <v>3204.7325527510902</v>
      </c>
      <c r="P1024" s="4">
        <v>3389.4986959448602</v>
      </c>
      <c r="Q1024" s="4">
        <v>3559.9818934485402</v>
      </c>
      <c r="R1024" s="4">
        <v>3719.2798350543599</v>
      </c>
      <c r="S1024" s="4">
        <v>3872.2254011217601</v>
      </c>
      <c r="T1024" s="4">
        <v>4025.8061531087301</v>
      </c>
      <c r="U1024" s="4">
        <v>4185.3164814100501</v>
      </c>
      <c r="V1024" s="4">
        <v>4352.1979287601698</v>
      </c>
      <c r="W1024" s="4">
        <v>4525.3569686439096</v>
      </c>
      <c r="X1024" s="4"/>
      <c r="Y1024" s="4"/>
      <c r="Z1024" s="4"/>
      <c r="AA1024" s="4"/>
      <c r="AB1024" s="4"/>
      <c r="AC1024" s="4"/>
      <c r="AD1024" s="4"/>
      <c r="AE1024" s="4"/>
    </row>
    <row r="1025" spans="1:31" x14ac:dyDescent="0.35">
      <c r="A1025" t="s">
        <v>168</v>
      </c>
      <c r="B1025" t="s">
        <v>115</v>
      </c>
      <c r="C1025" t="s">
        <v>159</v>
      </c>
      <c r="D1025" t="s">
        <v>133</v>
      </c>
      <c r="E1025" s="4"/>
      <c r="F1025" s="4">
        <v>219.36120133746701</v>
      </c>
      <c r="G1025" s="4">
        <v>224.771630520662</v>
      </c>
      <c r="H1025" s="4">
        <v>280.83095718979598</v>
      </c>
      <c r="I1025" s="4">
        <v>340.109764036917</v>
      </c>
      <c r="J1025" s="4">
        <v>395.74456183620299</v>
      </c>
      <c r="K1025" s="4">
        <v>445.05844781994699</v>
      </c>
      <c r="L1025" s="4">
        <v>492.30232537183599</v>
      </c>
      <c r="M1025" s="4">
        <v>539.92470438973498</v>
      </c>
      <c r="N1025" s="4">
        <v>589.64633813435103</v>
      </c>
      <c r="O1025" s="4">
        <v>640.60164217530303</v>
      </c>
      <c r="P1025" s="4">
        <v>690.969713187396</v>
      </c>
      <c r="Q1025" s="4">
        <v>739.43381231368403</v>
      </c>
      <c r="R1025" s="4">
        <v>786.71677061759704</v>
      </c>
      <c r="S1025" s="4">
        <v>833.67210407981997</v>
      </c>
      <c r="T1025" s="4">
        <v>881.92119595039503</v>
      </c>
      <c r="U1025" s="4">
        <v>932.64577033553701</v>
      </c>
      <c r="V1025" s="4">
        <v>986.20182881266805</v>
      </c>
      <c r="W1025" s="4">
        <v>1042.51403017598</v>
      </c>
      <c r="X1025" s="4"/>
      <c r="Y1025" s="4"/>
      <c r="Z1025" s="4"/>
      <c r="AA1025" s="4"/>
      <c r="AB1025" s="4"/>
      <c r="AC1025" s="4"/>
      <c r="AD1025" s="4"/>
      <c r="AE1025" s="4"/>
    </row>
    <row r="1026" spans="1:31" x14ac:dyDescent="0.35">
      <c r="A1026" t="s">
        <v>168</v>
      </c>
      <c r="B1026" t="s">
        <v>115</v>
      </c>
      <c r="C1026" t="s">
        <v>159</v>
      </c>
      <c r="D1026" t="s">
        <v>134</v>
      </c>
      <c r="E1026" s="4"/>
      <c r="F1026" s="4">
        <v>2702.2434135031699</v>
      </c>
      <c r="G1026" s="4">
        <v>2761.9811411778101</v>
      </c>
      <c r="H1026" s="4">
        <v>3250.1439939254301</v>
      </c>
      <c r="I1026" s="4">
        <v>3791.5921789284598</v>
      </c>
      <c r="J1026" s="4">
        <v>4264.8837147909298</v>
      </c>
      <c r="K1026" s="4">
        <v>4647.95348582918</v>
      </c>
      <c r="L1026" s="4">
        <v>4986.4896579774004</v>
      </c>
      <c r="M1026" s="4">
        <v>5309.9245361132598</v>
      </c>
      <c r="N1026" s="4">
        <v>5637.0863244742104</v>
      </c>
      <c r="O1026" s="4">
        <v>5962.7917157903103</v>
      </c>
      <c r="P1026" s="4">
        <v>6272.0332675419204</v>
      </c>
      <c r="Q1026" s="4">
        <v>6553.4846362671997</v>
      </c>
      <c r="R1026" s="4">
        <v>6813.7197613423295</v>
      </c>
      <c r="S1026" s="4">
        <v>7061.3626369230396</v>
      </c>
      <c r="T1026" s="4">
        <v>7309.9616904008899</v>
      </c>
      <c r="U1026" s="4">
        <v>7568.9507295303401</v>
      </c>
      <c r="V1026" s="4">
        <v>7840.3745384983104</v>
      </c>
      <c r="W1026" s="4">
        <v>8122.3093151502599</v>
      </c>
      <c r="X1026" s="4"/>
      <c r="Y1026" s="4"/>
      <c r="Z1026" s="4"/>
      <c r="AA1026" s="4"/>
      <c r="AB1026" s="4"/>
      <c r="AC1026" s="4"/>
      <c r="AD1026" s="4"/>
      <c r="AE1026" s="4"/>
    </row>
    <row r="1027" spans="1:31" x14ac:dyDescent="0.35">
      <c r="A1027" t="s">
        <v>168</v>
      </c>
      <c r="B1027" t="s">
        <v>115</v>
      </c>
      <c r="C1027" t="s">
        <v>160</v>
      </c>
      <c r="D1027" t="s">
        <v>135</v>
      </c>
      <c r="E1027" s="4"/>
      <c r="F1027" s="4">
        <v>49.293166172866002</v>
      </c>
      <c r="G1027" s="4">
        <v>49.203278166361699</v>
      </c>
      <c r="H1027" s="4">
        <v>55.180903619211499</v>
      </c>
      <c r="I1027" s="4">
        <v>59.505349163647601</v>
      </c>
      <c r="J1027" s="4">
        <v>62.587719167354102</v>
      </c>
      <c r="K1027" s="4">
        <v>65.0077949232994</v>
      </c>
      <c r="L1027" s="4">
        <v>66.948857419562998</v>
      </c>
      <c r="M1027" s="4">
        <v>68.724346353886304</v>
      </c>
      <c r="N1027" s="4">
        <v>70.472817772038596</v>
      </c>
      <c r="O1027" s="4">
        <v>72.158309169386598</v>
      </c>
      <c r="P1027" s="4">
        <v>73.735913052835301</v>
      </c>
      <c r="Q1027" s="4">
        <v>75.1718575271709</v>
      </c>
      <c r="R1027" s="4">
        <v>76.596666403625093</v>
      </c>
      <c r="S1027" s="4">
        <v>78.100702320743096</v>
      </c>
      <c r="T1027" s="4">
        <v>79.731793584179101</v>
      </c>
      <c r="U1027" s="4">
        <v>81.461097169912705</v>
      </c>
      <c r="V1027" s="4">
        <v>83.1820034195391</v>
      </c>
      <c r="W1027" s="4">
        <v>84.798490620179905</v>
      </c>
      <c r="X1027" s="4"/>
      <c r="Y1027" s="4"/>
      <c r="Z1027" s="4"/>
      <c r="AA1027" s="4"/>
      <c r="AB1027" s="4"/>
      <c r="AC1027" s="4"/>
      <c r="AD1027" s="4"/>
      <c r="AE1027" s="4"/>
    </row>
    <row r="1028" spans="1:31" x14ac:dyDescent="0.35">
      <c r="A1028" t="s">
        <v>168</v>
      </c>
      <c r="B1028" t="s">
        <v>115</v>
      </c>
      <c r="C1028" t="s">
        <v>160</v>
      </c>
      <c r="D1028" t="s">
        <v>132</v>
      </c>
      <c r="E1028" s="4"/>
      <c r="F1028" s="4">
        <v>530.94180607670796</v>
      </c>
      <c r="G1028" s="4">
        <v>529.97361303447803</v>
      </c>
      <c r="H1028" s="4">
        <v>613.88872204885297</v>
      </c>
      <c r="I1028" s="4">
        <v>683.05825234145505</v>
      </c>
      <c r="J1028" s="4">
        <v>740.59147504292002</v>
      </c>
      <c r="K1028" s="4">
        <v>792.23527683118004</v>
      </c>
      <c r="L1028" s="4">
        <v>839.58493545679505</v>
      </c>
      <c r="M1028" s="4">
        <v>886.17353963873302</v>
      </c>
      <c r="N1028" s="4">
        <v>933.66095462112503</v>
      </c>
      <c r="O1028" s="4">
        <v>981.529316558039</v>
      </c>
      <c r="P1028" s="4">
        <v>1029.08501108361</v>
      </c>
      <c r="Q1028" s="4">
        <v>1075.7302031535401</v>
      </c>
      <c r="R1028" s="4">
        <v>1123.2285122753899</v>
      </c>
      <c r="S1028" s="4">
        <v>1172.92519153991</v>
      </c>
      <c r="T1028" s="4">
        <v>1225.63957862865</v>
      </c>
      <c r="U1028" s="4">
        <v>1281.0529909571401</v>
      </c>
      <c r="V1028" s="4">
        <v>1337.5554367114501</v>
      </c>
      <c r="W1028" s="4">
        <v>1393.56</v>
      </c>
      <c r="X1028" s="4"/>
      <c r="Y1028" s="4"/>
      <c r="Z1028" s="4"/>
      <c r="AA1028" s="4"/>
      <c r="AB1028" s="4"/>
      <c r="AC1028" s="4"/>
      <c r="AD1028" s="4"/>
      <c r="AE1028" s="4"/>
    </row>
    <row r="1029" spans="1:31" x14ac:dyDescent="0.35">
      <c r="A1029" t="s">
        <v>168</v>
      </c>
      <c r="B1029" t="s">
        <v>115</v>
      </c>
      <c r="C1029" t="s">
        <v>160</v>
      </c>
      <c r="D1029" t="s">
        <v>133</v>
      </c>
      <c r="E1029" s="4"/>
      <c r="F1029" s="4">
        <v>56.309194916301898</v>
      </c>
      <c r="G1029" s="4">
        <v>56.206512908391502</v>
      </c>
      <c r="H1029" s="4">
        <v>70.629031920040305</v>
      </c>
      <c r="I1029" s="4">
        <v>84.732277462257002</v>
      </c>
      <c r="J1029" s="4">
        <v>98.531944590406496</v>
      </c>
      <c r="K1029" s="4">
        <v>112.53026994311099</v>
      </c>
      <c r="L1029" s="4">
        <v>126.809247822356</v>
      </c>
      <c r="M1029" s="4">
        <v>141.81839720862601</v>
      </c>
      <c r="N1029" s="4">
        <v>157.817746386414</v>
      </c>
      <c r="O1029" s="4">
        <v>174.73935984235101</v>
      </c>
      <c r="P1029" s="4">
        <v>192.46379652502901</v>
      </c>
      <c r="Q1029" s="4">
        <v>210.86542958928001</v>
      </c>
      <c r="R1029" s="4">
        <v>230.281257389421</v>
      </c>
      <c r="S1029" s="4">
        <v>251.02220800043801</v>
      </c>
      <c r="T1029" s="4">
        <v>273.33033541916097</v>
      </c>
      <c r="U1029" s="4">
        <v>297.21314990176802</v>
      </c>
      <c r="V1029" s="4">
        <v>322.35548354979102</v>
      </c>
      <c r="W1029" s="4">
        <v>348.39</v>
      </c>
      <c r="X1029" s="4"/>
      <c r="Y1029" s="4"/>
      <c r="Z1029" s="4"/>
      <c r="AA1029" s="4"/>
      <c r="AB1029" s="4"/>
      <c r="AC1029" s="4"/>
      <c r="AD1029" s="4"/>
      <c r="AE1029" s="4"/>
    </row>
    <row r="1030" spans="1:31" x14ac:dyDescent="0.35">
      <c r="A1030" t="s">
        <v>168</v>
      </c>
      <c r="B1030" t="s">
        <v>115</v>
      </c>
      <c r="C1030" t="s">
        <v>160</v>
      </c>
      <c r="D1030" t="s">
        <v>134</v>
      </c>
      <c r="E1030" s="4"/>
      <c r="F1030" s="4">
        <v>2120.0090277504301</v>
      </c>
      <c r="G1030" s="4">
        <v>2116.14310879916</v>
      </c>
      <c r="H1030" s="4">
        <v>2353.7003743319401</v>
      </c>
      <c r="I1030" s="4">
        <v>2517.0963984948999</v>
      </c>
      <c r="J1030" s="4">
        <v>2625.3308057897302</v>
      </c>
      <c r="K1030" s="4">
        <v>2703.8369282455201</v>
      </c>
      <c r="L1030" s="4">
        <v>2760.8762071236401</v>
      </c>
      <c r="M1030" s="4">
        <v>2809.77211400738</v>
      </c>
      <c r="N1030" s="4">
        <v>2856.3162276068401</v>
      </c>
      <c r="O1030" s="4">
        <v>2899.0923742725699</v>
      </c>
      <c r="P1030" s="4">
        <v>2936.37907586355</v>
      </c>
      <c r="Q1030" s="4">
        <v>2966.9579393192898</v>
      </c>
      <c r="R1030" s="4">
        <v>2996.0848213209902</v>
      </c>
      <c r="S1030" s="4">
        <v>3027.2741061393499</v>
      </c>
      <c r="T1030" s="4">
        <v>3062.2786277871701</v>
      </c>
      <c r="U1030" s="4">
        <v>3099.8659118729502</v>
      </c>
      <c r="V1030" s="4">
        <v>3135.9125598690098</v>
      </c>
      <c r="W1030" s="4">
        <v>3166.8415093798199</v>
      </c>
      <c r="X1030" s="4"/>
      <c r="Y1030" s="4"/>
      <c r="Z1030" s="4"/>
      <c r="AA1030" s="4"/>
      <c r="AB1030" s="4"/>
      <c r="AC1030" s="4"/>
      <c r="AD1030" s="4"/>
      <c r="AE1030" s="4"/>
    </row>
    <row r="1031" spans="1:31" x14ac:dyDescent="0.35">
      <c r="A1031" t="s">
        <v>168</v>
      </c>
      <c r="B1031" t="s">
        <v>115</v>
      </c>
      <c r="C1031" t="s">
        <v>144</v>
      </c>
      <c r="D1031" t="s">
        <v>135</v>
      </c>
      <c r="E1031" s="4"/>
      <c r="F1031" s="4">
        <v>33.9305273082784</v>
      </c>
      <c r="G1031" s="4">
        <v>34.123507275147603</v>
      </c>
      <c r="H1031" s="4">
        <v>36.491680557445903</v>
      </c>
      <c r="I1031" s="4">
        <v>38.313870896421697</v>
      </c>
      <c r="J1031" s="4">
        <v>39.576168442159002</v>
      </c>
      <c r="K1031" s="4">
        <v>40.5371427973881</v>
      </c>
      <c r="L1031" s="4">
        <v>41.1106040945321</v>
      </c>
      <c r="M1031" s="4">
        <v>41.333332366190703</v>
      </c>
      <c r="N1031" s="4">
        <v>41.326932128499401</v>
      </c>
      <c r="O1031" s="4">
        <v>41.208485062958303</v>
      </c>
      <c r="P1031" s="4">
        <v>41.086709873817803</v>
      </c>
      <c r="Q1031" s="4">
        <v>40.965617376697601</v>
      </c>
      <c r="R1031" s="4">
        <v>40.8142304211718</v>
      </c>
      <c r="S1031" s="4">
        <v>40.564621151209501</v>
      </c>
      <c r="T1031" s="4">
        <v>40.211157357642499</v>
      </c>
      <c r="U1031" s="4">
        <v>39.796677964751296</v>
      </c>
      <c r="V1031" s="4">
        <v>39.358048341638103</v>
      </c>
      <c r="W1031" s="4">
        <v>38.902095408507101</v>
      </c>
      <c r="X1031" s="4"/>
      <c r="Y1031" s="4"/>
      <c r="Z1031" s="4"/>
      <c r="AA1031" s="4"/>
      <c r="AB1031" s="4"/>
      <c r="AC1031" s="4"/>
      <c r="AD1031" s="4"/>
      <c r="AE1031" s="4"/>
    </row>
    <row r="1032" spans="1:31" x14ac:dyDescent="0.35">
      <c r="A1032" t="s">
        <v>168</v>
      </c>
      <c r="B1032" t="s">
        <v>115</v>
      </c>
      <c r="C1032" t="s">
        <v>144</v>
      </c>
      <c r="D1032" t="s">
        <v>132</v>
      </c>
      <c r="E1032" s="4"/>
      <c r="F1032" s="4">
        <v>1212.26728201679</v>
      </c>
      <c r="G1032" s="4">
        <v>1219.1620554989399</v>
      </c>
      <c r="H1032" s="4">
        <v>1303.7719692262799</v>
      </c>
      <c r="I1032" s="4">
        <v>1368.8750461539501</v>
      </c>
      <c r="J1032" s="4">
        <v>1413.9743162290699</v>
      </c>
      <c r="K1032" s="4">
        <v>1448.30793442242</v>
      </c>
      <c r="L1032" s="4">
        <v>1468.79651574373</v>
      </c>
      <c r="M1032" s="4">
        <v>1476.75413438192</v>
      </c>
      <c r="N1032" s="4">
        <v>1476.5254671796699</v>
      </c>
      <c r="O1032" s="4">
        <v>1472.2935994900899</v>
      </c>
      <c r="P1032" s="4">
        <v>1467.9428248553399</v>
      </c>
      <c r="Q1032" s="4">
        <v>1463.61644138883</v>
      </c>
      <c r="R1032" s="4">
        <v>1458.20769983169</v>
      </c>
      <c r="S1032" s="4">
        <v>1449.2896789440699</v>
      </c>
      <c r="T1032" s="4">
        <v>1436.6611515879799</v>
      </c>
      <c r="U1032" s="4">
        <v>1421.85266357048</v>
      </c>
      <c r="V1032" s="4">
        <v>1406.1813379764999</v>
      </c>
      <c r="W1032" s="4">
        <v>1389.8910864884399</v>
      </c>
      <c r="X1032" s="4"/>
      <c r="Y1032" s="4"/>
      <c r="Z1032" s="4"/>
      <c r="AA1032" s="4"/>
      <c r="AB1032" s="4"/>
      <c r="AC1032" s="4"/>
      <c r="AD1032" s="4"/>
      <c r="AE1032" s="4"/>
    </row>
    <row r="1033" spans="1:31" x14ac:dyDescent="0.35">
      <c r="A1033" t="s">
        <v>168</v>
      </c>
      <c r="B1033" t="s">
        <v>115</v>
      </c>
      <c r="C1033" t="s">
        <v>144</v>
      </c>
      <c r="D1033" t="s">
        <v>133</v>
      </c>
      <c r="E1033" s="4"/>
      <c r="F1033" s="4">
        <v>250.62423565567201</v>
      </c>
      <c r="G1033" s="4">
        <v>252.04966168144699</v>
      </c>
      <c r="H1033" s="4">
        <v>273.06698895920198</v>
      </c>
      <c r="I1033" s="4">
        <v>290.40351545588402</v>
      </c>
      <c r="J1033" s="4">
        <v>303.79424196684897</v>
      </c>
      <c r="K1033" s="4">
        <v>315.086720279735</v>
      </c>
      <c r="L1033" s="4">
        <v>323.51536600404899</v>
      </c>
      <c r="M1033" s="4">
        <v>329.26086812641501</v>
      </c>
      <c r="N1033" s="4">
        <v>333.20203219291801</v>
      </c>
      <c r="O1033" s="4">
        <v>336.22774868710599</v>
      </c>
      <c r="P1033" s="4">
        <v>339.203105121509</v>
      </c>
      <c r="Q1033" s="4">
        <v>342.16063689300802</v>
      </c>
      <c r="R1033" s="4">
        <v>344.83881636802801</v>
      </c>
      <c r="S1033" s="4">
        <v>346.64838108018699</v>
      </c>
      <c r="T1033" s="4">
        <v>347.51219185666901</v>
      </c>
      <c r="U1033" s="4">
        <v>347.77451194873299</v>
      </c>
      <c r="V1033" s="4">
        <v>347.743378789762</v>
      </c>
      <c r="W1033" s="4">
        <v>347.472771622111</v>
      </c>
      <c r="X1033" s="4"/>
      <c r="Y1033" s="4"/>
      <c r="Z1033" s="4"/>
      <c r="AA1033" s="4"/>
      <c r="AB1033" s="4"/>
      <c r="AC1033" s="4"/>
      <c r="AD1033" s="4"/>
      <c r="AE1033" s="4"/>
    </row>
    <row r="1034" spans="1:31" x14ac:dyDescent="0.35">
      <c r="A1034" t="s">
        <v>168</v>
      </c>
      <c r="B1034" t="s">
        <v>115</v>
      </c>
      <c r="C1034" t="s">
        <v>144</v>
      </c>
      <c r="D1034" t="s">
        <v>134</v>
      </c>
      <c r="E1034" s="4"/>
      <c r="F1034" s="4">
        <v>2729.8881906749298</v>
      </c>
      <c r="G1034" s="4">
        <v>2745.4144372259202</v>
      </c>
      <c r="H1034" s="4">
        <v>2935.9463502162798</v>
      </c>
      <c r="I1034" s="4">
        <v>3082.5510829496302</v>
      </c>
      <c r="J1034" s="4">
        <v>3184.1095153287702</v>
      </c>
      <c r="K1034" s="4">
        <v>3261.4249227801902</v>
      </c>
      <c r="L1034" s="4">
        <v>3307.5628801617399</v>
      </c>
      <c r="M1034" s="4">
        <v>3325.4825332518899</v>
      </c>
      <c r="N1034" s="4">
        <v>3324.9676006918298</v>
      </c>
      <c r="O1034" s="4">
        <v>3315.4379154469498</v>
      </c>
      <c r="P1034" s="4">
        <v>3305.6404652708402</v>
      </c>
      <c r="Q1034" s="4">
        <v>3295.8979412344702</v>
      </c>
      <c r="R1034" s="4">
        <v>3283.7180697471399</v>
      </c>
      <c r="S1034" s="4">
        <v>3263.6356999047198</v>
      </c>
      <c r="T1034" s="4">
        <v>3235.1976910543699</v>
      </c>
      <c r="U1034" s="4">
        <v>3201.8506584647698</v>
      </c>
      <c r="V1034" s="4">
        <v>3166.5606136818601</v>
      </c>
      <c r="W1034" s="4">
        <v>3129.87681810305</v>
      </c>
      <c r="X1034" s="4"/>
      <c r="Y1034" s="4"/>
      <c r="Z1034" s="4"/>
      <c r="AA1034" s="4"/>
      <c r="AB1034" s="4"/>
      <c r="AC1034" s="4"/>
      <c r="AD1034" s="4"/>
      <c r="AE1034" s="4"/>
    </row>
    <row r="1035" spans="1:31" x14ac:dyDescent="0.35">
      <c r="A1035" t="s">
        <v>168</v>
      </c>
      <c r="B1035" t="s">
        <v>115</v>
      </c>
      <c r="C1035" t="s">
        <v>93</v>
      </c>
      <c r="D1035" t="s">
        <v>135</v>
      </c>
      <c r="E1035" s="4"/>
      <c r="F1035" s="4">
        <v>1281.0097734281101</v>
      </c>
      <c r="G1035" s="4">
        <v>1329.2063460280301</v>
      </c>
      <c r="H1035" s="4">
        <v>1792.45614165955</v>
      </c>
      <c r="I1035" s="4">
        <v>2288.34319314919</v>
      </c>
      <c r="J1035" s="4">
        <v>2718.2460973581701</v>
      </c>
      <c r="K1035" s="4">
        <v>3076.1416046957202</v>
      </c>
      <c r="L1035" s="4">
        <v>3357.49201581733</v>
      </c>
      <c r="M1035" s="4">
        <v>3591.4892267365499</v>
      </c>
      <c r="N1035" s="4">
        <v>3790.5861147953201</v>
      </c>
      <c r="O1035" s="4">
        <v>3944.5440338229801</v>
      </c>
      <c r="P1035" s="4">
        <v>4047.8205606527199</v>
      </c>
      <c r="Q1035" s="4">
        <v>4098.7207649192796</v>
      </c>
      <c r="R1035" s="4">
        <v>4108.5298060011701</v>
      </c>
      <c r="S1035" s="4">
        <v>4077.6089880797399</v>
      </c>
      <c r="T1035" s="4">
        <v>4012.6185867136901</v>
      </c>
      <c r="U1035" s="4">
        <v>3920.1029920783999</v>
      </c>
      <c r="V1035" s="4">
        <v>3806.9066117264301</v>
      </c>
      <c r="W1035" s="4">
        <v>3680.0250000000001</v>
      </c>
      <c r="X1035" s="4"/>
      <c r="Y1035" s="4"/>
      <c r="Z1035" s="4"/>
      <c r="AA1035" s="4"/>
      <c r="AB1035" s="4"/>
      <c r="AC1035" s="4"/>
      <c r="AD1035" s="4"/>
      <c r="AE1035" s="4"/>
    </row>
    <row r="1036" spans="1:31" x14ac:dyDescent="0.35">
      <c r="A1036" t="s">
        <v>168</v>
      </c>
      <c r="B1036" t="s">
        <v>115</v>
      </c>
      <c r="C1036" t="s">
        <v>93</v>
      </c>
      <c r="D1036" t="s">
        <v>132</v>
      </c>
      <c r="E1036" s="4"/>
      <c r="F1036" s="4">
        <v>2424.8262683827902</v>
      </c>
      <c r="G1036" s="4">
        <v>2516.0576685723099</v>
      </c>
      <c r="H1036" s="4">
        <v>3510.0155832681498</v>
      </c>
      <c r="I1036" s="4">
        <v>4640.9226868080696</v>
      </c>
      <c r="J1036" s="4">
        <v>5716.3617307170698</v>
      </c>
      <c r="K1036" s="4">
        <v>6716.5871852250202</v>
      </c>
      <c r="L1036" s="4">
        <v>7622.1123120841903</v>
      </c>
      <c r="M1036" s="4">
        <v>8489.9990483129404</v>
      </c>
      <c r="N1036" s="4">
        <v>9345.8946353750598</v>
      </c>
      <c r="O1036" s="4">
        <v>10161.6090021983</v>
      </c>
      <c r="P1036" s="4">
        <v>10916.3392738929</v>
      </c>
      <c r="Q1036" s="4">
        <v>11596.105234140499</v>
      </c>
      <c r="R1036" s="4">
        <v>12222.6942859914</v>
      </c>
      <c r="S1036" s="4">
        <v>12788.401789212799</v>
      </c>
      <c r="T1036" s="4">
        <v>13304.6774074902</v>
      </c>
      <c r="U1036" s="4">
        <v>13785.376756923801</v>
      </c>
      <c r="V1036" s="4">
        <v>14249.0796075126</v>
      </c>
      <c r="W1036" s="4">
        <v>14720.1</v>
      </c>
      <c r="X1036" s="4"/>
      <c r="Y1036" s="4"/>
      <c r="Z1036" s="4"/>
      <c r="AA1036" s="4"/>
      <c r="AB1036" s="4"/>
      <c r="AC1036" s="4"/>
      <c r="AD1036" s="4"/>
      <c r="AE1036" s="4"/>
    </row>
    <row r="1037" spans="1:31" x14ac:dyDescent="0.35">
      <c r="A1037" t="s">
        <v>168</v>
      </c>
      <c r="B1037" t="s">
        <v>115</v>
      </c>
      <c r="C1037" t="s">
        <v>93</v>
      </c>
      <c r="D1037" t="s">
        <v>133</v>
      </c>
      <c r="E1037" s="4"/>
      <c r="F1037" s="4">
        <v>373.98916273289302</v>
      </c>
      <c r="G1037" s="4">
        <v>388.06009037695202</v>
      </c>
      <c r="H1037" s="4">
        <v>562.37047832979499</v>
      </c>
      <c r="I1037" s="4">
        <v>771.34089640048103</v>
      </c>
      <c r="J1037" s="4">
        <v>984.29818326672</v>
      </c>
      <c r="K1037" s="4">
        <v>1196.7281805894099</v>
      </c>
      <c r="L1037" s="4">
        <v>1403.69164855494</v>
      </c>
      <c r="M1037" s="4">
        <v>1614.3382167160601</v>
      </c>
      <c r="N1037" s="4">
        <v>1833.0222673523599</v>
      </c>
      <c r="O1037" s="4">
        <v>2053.8308005846302</v>
      </c>
      <c r="P1037" s="4">
        <v>2271.7131906925201</v>
      </c>
      <c r="Q1037" s="4">
        <v>2482.5814027750298</v>
      </c>
      <c r="R1037" s="4">
        <v>2689.88417732277</v>
      </c>
      <c r="S1037" s="4">
        <v>2890.9249587577701</v>
      </c>
      <c r="T1037" s="4">
        <v>3087.2673663671799</v>
      </c>
      <c r="U1037" s="4">
        <v>3281.3218301862798</v>
      </c>
      <c r="V1037" s="4">
        <v>3476.9832690747899</v>
      </c>
      <c r="W1037" s="4">
        <v>3680.0250000000001</v>
      </c>
      <c r="X1037" s="4"/>
      <c r="Y1037" s="4"/>
      <c r="Z1037" s="4"/>
      <c r="AA1037" s="4"/>
      <c r="AB1037" s="4"/>
      <c r="AC1037" s="4"/>
      <c r="AD1037" s="4"/>
      <c r="AE1037" s="4"/>
    </row>
    <row r="1038" spans="1:31" x14ac:dyDescent="0.35">
      <c r="A1038" t="s">
        <v>168</v>
      </c>
      <c r="B1038" t="s">
        <v>115</v>
      </c>
      <c r="C1038" t="s">
        <v>93</v>
      </c>
      <c r="D1038" t="s">
        <v>134</v>
      </c>
      <c r="E1038" s="4"/>
      <c r="F1038" s="4">
        <v>4489.6479581890899</v>
      </c>
      <c r="G1038" s="4">
        <v>4658.5659853996603</v>
      </c>
      <c r="H1038" s="4">
        <v>6550.4282750722996</v>
      </c>
      <c r="I1038" s="4">
        <v>8728.9341200427407</v>
      </c>
      <c r="J1038" s="4">
        <v>10835.292171924801</v>
      </c>
      <c r="K1038" s="4">
        <v>12829.2712100793</v>
      </c>
      <c r="L1038" s="4">
        <v>14669.995672098499</v>
      </c>
      <c r="M1038" s="4">
        <v>16463.9117249505</v>
      </c>
      <c r="N1038" s="4">
        <v>18259.4192498296</v>
      </c>
      <c r="O1038" s="4">
        <v>20000.446963978698</v>
      </c>
      <c r="P1038" s="4">
        <v>21643.940165454402</v>
      </c>
      <c r="Q1038" s="4">
        <v>23159.2740009402</v>
      </c>
      <c r="R1038" s="4">
        <v>24586.9759080074</v>
      </c>
      <c r="S1038" s="4">
        <v>25909.0892227074</v>
      </c>
      <c r="T1038" s="4">
        <v>27146.304005796101</v>
      </c>
      <c r="U1038" s="4">
        <v>28324.920250997799</v>
      </c>
      <c r="V1038" s="4">
        <v>29481.813780761</v>
      </c>
      <c r="W1038" s="4">
        <v>30666.875</v>
      </c>
      <c r="X1038" s="4"/>
      <c r="Y1038" s="4"/>
      <c r="Z1038" s="4"/>
      <c r="AA1038" s="4"/>
      <c r="AB1038" s="4"/>
      <c r="AC1038" s="4"/>
      <c r="AD1038" s="4"/>
      <c r="AE1038" s="4"/>
    </row>
    <row r="1039" spans="1:31" x14ac:dyDescent="0.35">
      <c r="A1039" t="s">
        <v>168</v>
      </c>
      <c r="B1039" t="s">
        <v>115</v>
      </c>
      <c r="C1039" t="s">
        <v>161</v>
      </c>
      <c r="D1039" t="s">
        <v>135</v>
      </c>
      <c r="E1039" s="4"/>
      <c r="F1039" s="4">
        <v>192.997700256717</v>
      </c>
      <c r="G1039" s="4">
        <v>194.31950354876801</v>
      </c>
      <c r="H1039" s="4">
        <v>238.82058216077201</v>
      </c>
      <c r="I1039" s="4">
        <v>280.81275049725701</v>
      </c>
      <c r="J1039" s="4">
        <v>325.719964167108</v>
      </c>
      <c r="K1039" s="4">
        <v>370.47305338209401</v>
      </c>
      <c r="L1039" s="4">
        <v>411.48989459708002</v>
      </c>
      <c r="M1039" s="4">
        <v>447.50255002304698</v>
      </c>
      <c r="N1039" s="4">
        <v>478.645653660584</v>
      </c>
      <c r="O1039" s="4">
        <v>505.63469284867</v>
      </c>
      <c r="P1039" s="4">
        <v>530.32148234906504</v>
      </c>
      <c r="Q1039" s="4">
        <v>552.70579303526097</v>
      </c>
      <c r="R1039" s="4">
        <v>573.15595911772198</v>
      </c>
      <c r="S1039" s="4">
        <v>591.32441072030804</v>
      </c>
      <c r="T1039" s="4">
        <v>607.654020708948</v>
      </c>
      <c r="U1039" s="4">
        <v>622.81466232162597</v>
      </c>
      <c r="V1039" s="4">
        <v>637.27468158315196</v>
      </c>
      <c r="W1039" s="4">
        <v>651.45669778707395</v>
      </c>
      <c r="X1039" s="4"/>
      <c r="Y1039" s="4"/>
      <c r="Z1039" s="4"/>
      <c r="AA1039" s="4"/>
      <c r="AB1039" s="4"/>
      <c r="AC1039" s="4"/>
      <c r="AD1039" s="4"/>
      <c r="AE1039" s="4"/>
    </row>
    <row r="1040" spans="1:31" x14ac:dyDescent="0.35">
      <c r="A1040" t="s">
        <v>168</v>
      </c>
      <c r="B1040" t="s">
        <v>115</v>
      </c>
      <c r="C1040" t="s">
        <v>161</v>
      </c>
      <c r="D1040" t="s">
        <v>132</v>
      </c>
      <c r="E1040" s="4"/>
      <c r="F1040" s="4">
        <v>891.10511582581</v>
      </c>
      <c r="G1040" s="4">
        <v>894.65407515871004</v>
      </c>
      <c r="H1040" s="4">
        <v>1093.74130108129</v>
      </c>
      <c r="I1040" s="4">
        <v>1280.9977698818</v>
      </c>
      <c r="J1040" s="4">
        <v>1482.44413610019</v>
      </c>
      <c r="K1040" s="4">
        <v>1685.1671514551899</v>
      </c>
      <c r="L1040" s="4">
        <v>1876.9721919798201</v>
      </c>
      <c r="M1040" s="4">
        <v>2054.3764048261601</v>
      </c>
      <c r="N1040" s="4">
        <v>2217.6003215280598</v>
      </c>
      <c r="O1040" s="4">
        <v>2368.0673157108799</v>
      </c>
      <c r="P1040" s="4">
        <v>2512.4320655036499</v>
      </c>
      <c r="Q1040" s="4">
        <v>2649.9172778695101</v>
      </c>
      <c r="R1040" s="4">
        <v>2782.1253204454301</v>
      </c>
      <c r="S1040" s="4">
        <v>2908.02993272718</v>
      </c>
      <c r="T1040" s="4">
        <v>3029.6693057830798</v>
      </c>
      <c r="U1040" s="4">
        <v>3150.2730604749399</v>
      </c>
      <c r="V1040" s="4">
        <v>3272.2293800928801</v>
      </c>
      <c r="W1040" s="4">
        <v>3397.4539539943999</v>
      </c>
      <c r="X1040" s="4"/>
      <c r="Y1040" s="4"/>
      <c r="Z1040" s="4"/>
      <c r="AA1040" s="4"/>
      <c r="AB1040" s="4"/>
      <c r="AC1040" s="4"/>
      <c r="AD1040" s="4"/>
      <c r="AE1040" s="4"/>
    </row>
    <row r="1041" spans="1:31" x14ac:dyDescent="0.35">
      <c r="A1041" t="s">
        <v>168</v>
      </c>
      <c r="B1041" t="s">
        <v>115</v>
      </c>
      <c r="C1041" t="s">
        <v>161</v>
      </c>
      <c r="D1041" t="s">
        <v>133</v>
      </c>
      <c r="E1041" s="4"/>
      <c r="F1041" s="4">
        <v>125.084619291952</v>
      </c>
      <c r="G1041" s="4">
        <v>124.94186533708501</v>
      </c>
      <c r="H1041" s="4">
        <v>157.67600116759101</v>
      </c>
      <c r="I1041" s="4">
        <v>192.637215496095</v>
      </c>
      <c r="J1041" s="4">
        <v>232.536819813656</v>
      </c>
      <c r="K1041" s="4">
        <v>275.577977812168</v>
      </c>
      <c r="L1041" s="4">
        <v>320.119288169242</v>
      </c>
      <c r="M1041" s="4">
        <v>365.63351044352601</v>
      </c>
      <c r="N1041" s="4">
        <v>411.74906580559798</v>
      </c>
      <c r="O1041" s="4">
        <v>458.03068043176398</v>
      </c>
      <c r="P1041" s="4">
        <v>505.253736227395</v>
      </c>
      <c r="Q1041" s="4">
        <v>553.00132728027995</v>
      </c>
      <c r="R1041" s="4">
        <v>601.45770007754697</v>
      </c>
      <c r="S1041" s="4">
        <v>650.28982551717002</v>
      </c>
      <c r="T1041" s="4">
        <v>699.89369470014606</v>
      </c>
      <c r="U1041" s="4">
        <v>750.97698730428101</v>
      </c>
      <c r="V1041" s="4">
        <v>804.12939385943002</v>
      </c>
      <c r="W1041" s="4">
        <v>859.89157896067002</v>
      </c>
      <c r="X1041" s="4"/>
      <c r="Y1041" s="4"/>
      <c r="Z1041" s="4"/>
      <c r="AA1041" s="4"/>
      <c r="AB1041" s="4"/>
      <c r="AC1041" s="4"/>
      <c r="AD1041" s="4"/>
      <c r="AE1041" s="4"/>
    </row>
    <row r="1042" spans="1:31" x14ac:dyDescent="0.35">
      <c r="A1042" t="s">
        <v>168</v>
      </c>
      <c r="B1042" t="s">
        <v>115</v>
      </c>
      <c r="C1042" t="s">
        <v>161</v>
      </c>
      <c r="D1042" t="s">
        <v>134</v>
      </c>
      <c r="E1042" s="4"/>
      <c r="F1042" s="4">
        <v>1520.05989048371</v>
      </c>
      <c r="G1042" s="4">
        <v>1525.3893488302299</v>
      </c>
      <c r="H1042" s="4">
        <v>1906.6853015618599</v>
      </c>
      <c r="I1042" s="4">
        <v>2242.2297603386</v>
      </c>
      <c r="J1042" s="4">
        <v>2606.9353473821102</v>
      </c>
      <c r="K1042" s="4">
        <v>2976.4937920103698</v>
      </c>
      <c r="L1042" s="4">
        <v>3328.4584716613099</v>
      </c>
      <c r="M1042" s="4">
        <v>3659.6112147246899</v>
      </c>
      <c r="N1042" s="4">
        <v>3969.2480796571199</v>
      </c>
      <c r="O1042" s="4">
        <v>4255.2398334658201</v>
      </c>
      <c r="P1042" s="4">
        <v>4526.4031756904096</v>
      </c>
      <c r="Q1042" s="4">
        <v>4780.9760732897703</v>
      </c>
      <c r="R1042" s="4">
        <v>5022.1774983138403</v>
      </c>
      <c r="S1042" s="4">
        <v>5247.1093981140502</v>
      </c>
      <c r="T1042" s="4">
        <v>5460.4357787077997</v>
      </c>
      <c r="U1042" s="4">
        <v>5668.5485053721204</v>
      </c>
      <c r="V1042" s="4">
        <v>5876.2810576993597</v>
      </c>
      <c r="W1042" s="4">
        <v>6097.1078451085295</v>
      </c>
      <c r="X1042" s="4"/>
      <c r="Y1042" s="4"/>
      <c r="Z1042" s="4"/>
      <c r="AA1042" s="4"/>
      <c r="AB1042" s="4"/>
      <c r="AC1042" s="4"/>
      <c r="AD1042" s="4"/>
      <c r="AE1042" s="4"/>
    </row>
    <row r="1043" spans="1:31" x14ac:dyDescent="0.35">
      <c r="A1043" t="s">
        <v>168</v>
      </c>
      <c r="B1043" t="s">
        <v>115</v>
      </c>
      <c r="C1043" t="s">
        <v>94</v>
      </c>
      <c r="D1043" t="s">
        <v>135</v>
      </c>
      <c r="E1043" s="4"/>
      <c r="F1043" s="4">
        <v>80.308109986244503</v>
      </c>
      <c r="G1043" s="4">
        <v>79.696854887058606</v>
      </c>
      <c r="H1043" s="4">
        <v>94.816225034214895</v>
      </c>
      <c r="I1043" s="4">
        <v>108.228783417372</v>
      </c>
      <c r="J1043" s="4">
        <v>121.941342104282</v>
      </c>
      <c r="K1043" s="4">
        <v>134.706588004075</v>
      </c>
      <c r="L1043" s="4">
        <v>146.019502684271</v>
      </c>
      <c r="M1043" s="4">
        <v>156.46861720671001</v>
      </c>
      <c r="N1043" s="4">
        <v>166.08117174234201</v>
      </c>
      <c r="O1043" s="4">
        <v>174.17293620770101</v>
      </c>
      <c r="P1043" s="4">
        <v>181.12455614947999</v>
      </c>
      <c r="Q1043" s="4">
        <v>187.28155163078401</v>
      </c>
      <c r="R1043" s="4">
        <v>192.693743490587</v>
      </c>
      <c r="S1043" s="4">
        <v>197.24464415574701</v>
      </c>
      <c r="T1043" s="4">
        <v>201.02170891194601</v>
      </c>
      <c r="U1043" s="4">
        <v>204.13103105656799</v>
      </c>
      <c r="V1043" s="4">
        <v>206.73354265219899</v>
      </c>
      <c r="W1043" s="4">
        <v>208.98013990896999</v>
      </c>
      <c r="X1043" s="4"/>
      <c r="Y1043" s="4"/>
      <c r="Z1043" s="4"/>
      <c r="AA1043" s="4"/>
      <c r="AB1043" s="4"/>
      <c r="AC1043" s="4"/>
      <c r="AD1043" s="4"/>
      <c r="AE1043" s="4"/>
    </row>
    <row r="1044" spans="1:31" x14ac:dyDescent="0.35">
      <c r="A1044" t="s">
        <v>168</v>
      </c>
      <c r="B1044" t="s">
        <v>115</v>
      </c>
      <c r="C1044" t="s">
        <v>94</v>
      </c>
      <c r="D1044" t="s">
        <v>132</v>
      </c>
      <c r="E1044" s="4"/>
      <c r="F1044" s="4">
        <v>733.85880987753205</v>
      </c>
      <c r="G1044" s="4">
        <v>728.27313565736904</v>
      </c>
      <c r="H1044" s="4">
        <v>866.43456149830195</v>
      </c>
      <c r="I1044" s="4">
        <v>988.99907128645202</v>
      </c>
      <c r="J1044" s="4">
        <v>1114.3049961808999</v>
      </c>
      <c r="K1044" s="4">
        <v>1230.9543378902299</v>
      </c>
      <c r="L1044" s="4">
        <v>1334.3322172211799</v>
      </c>
      <c r="M1044" s="4">
        <v>1429.81665520664</v>
      </c>
      <c r="N1044" s="4">
        <v>1517.6565736483799</v>
      </c>
      <c r="O1044" s="4">
        <v>1591.5994499204601</v>
      </c>
      <c r="P1044" s="4">
        <v>1655.1236386738599</v>
      </c>
      <c r="Q1044" s="4">
        <v>1711.38651644679</v>
      </c>
      <c r="R1044" s="4">
        <v>1760.8433481135301</v>
      </c>
      <c r="S1044" s="4">
        <v>1802.4296654428399</v>
      </c>
      <c r="T1044" s="4">
        <v>1836.9446384298701</v>
      </c>
      <c r="U1044" s="4">
        <v>1865.3577519867599</v>
      </c>
      <c r="V1044" s="4">
        <v>1889.1396099160399</v>
      </c>
      <c r="W1044" s="4">
        <v>1909.66910798803</v>
      </c>
      <c r="X1044" s="4"/>
      <c r="Y1044" s="4"/>
      <c r="Z1044" s="4"/>
      <c r="AA1044" s="4"/>
      <c r="AB1044" s="4"/>
      <c r="AC1044" s="4"/>
      <c r="AD1044" s="4"/>
      <c r="AE1044" s="4"/>
    </row>
    <row r="1045" spans="1:31" x14ac:dyDescent="0.35">
      <c r="A1045" t="s">
        <v>168</v>
      </c>
      <c r="B1045" t="s">
        <v>115</v>
      </c>
      <c r="C1045" t="s">
        <v>94</v>
      </c>
      <c r="D1045" t="s">
        <v>133</v>
      </c>
      <c r="E1045" s="4"/>
      <c r="F1045" s="4">
        <v>130.435994488999</v>
      </c>
      <c r="G1045" s="4">
        <v>129.443197288786</v>
      </c>
      <c r="H1045" s="4">
        <v>157.91303614945099</v>
      </c>
      <c r="I1045" s="4">
        <v>184.71774605060901</v>
      </c>
      <c r="J1045" s="4">
        <v>213.15392301100499</v>
      </c>
      <c r="K1045" s="4">
        <v>241.026925592227</v>
      </c>
      <c r="L1045" s="4">
        <v>267.29500969285999</v>
      </c>
      <c r="M1045" s="4">
        <v>292.87998340933899</v>
      </c>
      <c r="N1045" s="4">
        <v>317.72701303552299</v>
      </c>
      <c r="O1045" s="4">
        <v>340.39529803558798</v>
      </c>
      <c r="P1045" s="4">
        <v>361.45617529200598</v>
      </c>
      <c r="Q1045" s="4">
        <v>381.47227143516801</v>
      </c>
      <c r="R1045" s="4">
        <v>400.44874040233998</v>
      </c>
      <c r="S1045" s="4">
        <v>418.04648124026897</v>
      </c>
      <c r="T1045" s="4">
        <v>434.34782290624202</v>
      </c>
      <c r="U1045" s="4">
        <v>449.49057174039302</v>
      </c>
      <c r="V1045" s="4">
        <v>463.75306439244298</v>
      </c>
      <c r="W1045" s="4">
        <v>477.41727699700903</v>
      </c>
      <c r="X1045" s="4"/>
      <c r="Y1045" s="4"/>
      <c r="Z1045" s="4"/>
      <c r="AA1045" s="4"/>
      <c r="AB1045" s="4"/>
      <c r="AC1045" s="4"/>
      <c r="AD1045" s="4"/>
      <c r="AE1045" s="4"/>
    </row>
    <row r="1046" spans="1:31" x14ac:dyDescent="0.35">
      <c r="A1046" t="s">
        <v>168</v>
      </c>
      <c r="B1046" t="s">
        <v>115</v>
      </c>
      <c r="C1046" t="s">
        <v>94</v>
      </c>
      <c r="D1046" t="s">
        <v>134</v>
      </c>
      <c r="E1046" s="4"/>
      <c r="F1046" s="4">
        <v>1426.42708013622</v>
      </c>
      <c r="G1046" s="4">
        <v>1415.57000945557</v>
      </c>
      <c r="H1046" s="4">
        <v>1684.11921346748</v>
      </c>
      <c r="I1046" s="4">
        <v>1922.35214529618</v>
      </c>
      <c r="J1046" s="4">
        <v>2165.9136617148201</v>
      </c>
      <c r="K1046" s="4">
        <v>2392.64907410569</v>
      </c>
      <c r="L1046" s="4">
        <v>2593.5882800945501</v>
      </c>
      <c r="M1046" s="4">
        <v>2779.1847275866498</v>
      </c>
      <c r="N1046" s="4">
        <v>2949.9222546092801</v>
      </c>
      <c r="O1046" s="4">
        <v>3093.6476138718399</v>
      </c>
      <c r="P1046" s="4">
        <v>3217.12180517666</v>
      </c>
      <c r="Q1046" s="4">
        <v>3326.4819319224198</v>
      </c>
      <c r="R1046" s="4">
        <v>3422.6129083958799</v>
      </c>
      <c r="S1046" s="4">
        <v>3503.44569040141</v>
      </c>
      <c r="T1046" s="4">
        <v>3570.53365265818</v>
      </c>
      <c r="U1046" s="4">
        <v>3625.7612169566801</v>
      </c>
      <c r="V1046" s="4">
        <v>3671.98684743176</v>
      </c>
      <c r="W1046" s="4">
        <v>3711.8907521030001</v>
      </c>
      <c r="X1046" s="4"/>
      <c r="Y1046" s="4"/>
      <c r="Z1046" s="4"/>
      <c r="AA1046" s="4"/>
      <c r="AB1046" s="4"/>
      <c r="AC1046" s="4"/>
      <c r="AD1046" s="4"/>
      <c r="AE1046" s="4"/>
    </row>
    <row r="1047" spans="1:31" x14ac:dyDescent="0.35">
      <c r="A1047" t="s">
        <v>168</v>
      </c>
      <c r="B1047" t="s">
        <v>115</v>
      </c>
      <c r="C1047" t="s">
        <v>162</v>
      </c>
      <c r="D1047" t="s">
        <v>135</v>
      </c>
      <c r="E1047" s="4"/>
      <c r="F1047" s="4">
        <v>152.51278413314401</v>
      </c>
      <c r="G1047" s="4">
        <v>154.580709897931</v>
      </c>
      <c r="H1047" s="4">
        <v>178.327010238366</v>
      </c>
      <c r="I1047" s="4">
        <v>199.89235160442701</v>
      </c>
      <c r="J1047" s="4">
        <v>225.52828508427299</v>
      </c>
      <c r="K1047" s="4">
        <v>248.40533793185699</v>
      </c>
      <c r="L1047" s="4">
        <v>267.827626819665</v>
      </c>
      <c r="M1047" s="4">
        <v>284.61575084548201</v>
      </c>
      <c r="N1047" s="4">
        <v>299.86787974766202</v>
      </c>
      <c r="O1047" s="4">
        <v>314.52555388908098</v>
      </c>
      <c r="P1047" s="4">
        <v>328.50475279881698</v>
      </c>
      <c r="Q1047" s="4">
        <v>340.38874214679697</v>
      </c>
      <c r="R1047" s="4">
        <v>350.74175366273801</v>
      </c>
      <c r="S1047" s="4">
        <v>360.28790461985199</v>
      </c>
      <c r="T1047" s="4">
        <v>369.71741846685001</v>
      </c>
      <c r="U1047" s="4">
        <v>379.39302000326097</v>
      </c>
      <c r="V1047" s="4">
        <v>389.20966263601298</v>
      </c>
      <c r="W1047" s="4">
        <v>398.90201496514601</v>
      </c>
      <c r="X1047" s="4"/>
      <c r="Y1047" s="4"/>
      <c r="Z1047" s="4"/>
      <c r="AA1047" s="4"/>
      <c r="AB1047" s="4"/>
      <c r="AC1047" s="4"/>
      <c r="AD1047" s="4"/>
      <c r="AE1047" s="4"/>
    </row>
    <row r="1048" spans="1:31" x14ac:dyDescent="0.35">
      <c r="A1048" t="s">
        <v>168</v>
      </c>
      <c r="B1048" t="s">
        <v>115</v>
      </c>
      <c r="C1048" t="s">
        <v>162</v>
      </c>
      <c r="D1048" t="s">
        <v>132</v>
      </c>
      <c r="E1048" s="4"/>
      <c r="F1048" s="4">
        <v>1452.8229453804699</v>
      </c>
      <c r="G1048" s="4">
        <v>1464.5337189055999</v>
      </c>
      <c r="H1048" s="4">
        <v>1733.1900462111</v>
      </c>
      <c r="I1048" s="4">
        <v>2032.1261045392901</v>
      </c>
      <c r="J1048" s="4">
        <v>2370.9542348302498</v>
      </c>
      <c r="K1048" s="4">
        <v>2729.1582317140601</v>
      </c>
      <c r="L1048" s="4">
        <v>3065.5396457654601</v>
      </c>
      <c r="M1048" s="4">
        <v>3375.8960002989102</v>
      </c>
      <c r="N1048" s="4">
        <v>3670.2061327210499</v>
      </c>
      <c r="O1048" s="4">
        <v>3956.0412287805002</v>
      </c>
      <c r="P1048" s="4">
        <v>4232.51316911498</v>
      </c>
      <c r="Q1048" s="4">
        <v>4486.2803851529497</v>
      </c>
      <c r="R1048" s="4">
        <v>4725.2542686669303</v>
      </c>
      <c r="S1048" s="4">
        <v>4958.88474752811</v>
      </c>
      <c r="T1048" s="4">
        <v>5194.9899028687296</v>
      </c>
      <c r="U1048" s="4">
        <v>5439.6305434042697</v>
      </c>
      <c r="V1048" s="4">
        <v>5692.3825009136299</v>
      </c>
      <c r="W1048" s="4">
        <v>5949.3326987599903</v>
      </c>
      <c r="X1048" s="4"/>
      <c r="Y1048" s="4"/>
      <c r="Z1048" s="4"/>
      <c r="AA1048" s="4"/>
      <c r="AB1048" s="4"/>
      <c r="AC1048" s="4"/>
      <c r="AD1048" s="4"/>
      <c r="AE1048" s="4"/>
    </row>
    <row r="1049" spans="1:31" x14ac:dyDescent="0.35">
      <c r="A1049" t="s">
        <v>168</v>
      </c>
      <c r="B1049" t="s">
        <v>115</v>
      </c>
      <c r="C1049" t="s">
        <v>162</v>
      </c>
      <c r="D1049" t="s">
        <v>133</v>
      </c>
      <c r="E1049" s="4"/>
      <c r="F1049" s="4">
        <v>168.051690851101</v>
      </c>
      <c r="G1049" s="4">
        <v>169.49631017845601</v>
      </c>
      <c r="H1049" s="4">
        <v>215.85147543933101</v>
      </c>
      <c r="I1049" s="4">
        <v>270.26034595436101</v>
      </c>
      <c r="J1049" s="4">
        <v>332.774407961973</v>
      </c>
      <c r="K1049" s="4">
        <v>400.02923406196197</v>
      </c>
      <c r="L1049" s="4">
        <v>470.01584751168798</v>
      </c>
      <c r="M1049" s="4">
        <v>542.74316675909904</v>
      </c>
      <c r="N1049" s="4">
        <v>619.61481643741297</v>
      </c>
      <c r="O1049" s="4">
        <v>701.49866578932699</v>
      </c>
      <c r="P1049" s="4">
        <v>787.97776494122604</v>
      </c>
      <c r="Q1049" s="4">
        <v>876.10687151295099</v>
      </c>
      <c r="R1049" s="4">
        <v>967.05442990767301</v>
      </c>
      <c r="S1049" s="4">
        <v>1062.64594625785</v>
      </c>
      <c r="T1049" s="4">
        <v>1164.60651001205</v>
      </c>
      <c r="U1049" s="4">
        <v>1274.43345004035</v>
      </c>
      <c r="V1049" s="4">
        <v>1392.17911915475</v>
      </c>
      <c r="W1049" s="4">
        <v>1516.97443485587</v>
      </c>
      <c r="X1049" s="4"/>
      <c r="Y1049" s="4"/>
      <c r="Z1049" s="4"/>
      <c r="AA1049" s="4"/>
      <c r="AB1049" s="4"/>
      <c r="AC1049" s="4"/>
      <c r="AD1049" s="4"/>
      <c r="AE1049" s="4"/>
    </row>
    <row r="1050" spans="1:31" x14ac:dyDescent="0.35">
      <c r="A1050" t="s">
        <v>168</v>
      </c>
      <c r="B1050" t="s">
        <v>115</v>
      </c>
      <c r="C1050" t="s">
        <v>162</v>
      </c>
      <c r="D1050" t="s">
        <v>134</v>
      </c>
      <c r="E1050" s="4"/>
      <c r="F1050" s="4">
        <v>1881.9464904863801</v>
      </c>
      <c r="G1050" s="4">
        <v>1900.46717119647</v>
      </c>
      <c r="H1050" s="4">
        <v>2252.6211435505402</v>
      </c>
      <c r="I1050" s="4">
        <v>2620.9742438562798</v>
      </c>
      <c r="J1050" s="4">
        <v>3019.71048008548</v>
      </c>
      <c r="K1050" s="4">
        <v>3405.1329303540801</v>
      </c>
      <c r="L1050" s="4">
        <v>3752.0317274148802</v>
      </c>
      <c r="M1050" s="4">
        <v>4061.4642488556001</v>
      </c>
      <c r="N1050" s="4">
        <v>4349.6419875312804</v>
      </c>
      <c r="O1050" s="4">
        <v>4625.6652173304101</v>
      </c>
      <c r="P1050" s="4">
        <v>4887.3850780862003</v>
      </c>
      <c r="Q1050" s="4">
        <v>5118.5958727002499</v>
      </c>
      <c r="R1050" s="4">
        <v>5328.9199776703399</v>
      </c>
      <c r="S1050" s="4">
        <v>5531.40534785204</v>
      </c>
      <c r="T1050" s="4">
        <v>5736.6806786644202</v>
      </c>
      <c r="U1050" s="4">
        <v>5951.3654365924704</v>
      </c>
      <c r="V1050" s="4">
        <v>6173.91983645036</v>
      </c>
      <c r="W1050" s="4">
        <v>6399.06428627487</v>
      </c>
      <c r="X1050" s="4"/>
      <c r="Y1050" s="4"/>
      <c r="Z1050" s="4"/>
      <c r="AA1050" s="4"/>
      <c r="AB1050" s="4"/>
      <c r="AC1050" s="4"/>
      <c r="AD1050" s="4"/>
      <c r="AE1050" s="4"/>
    </row>
    <row r="1051" spans="1:31" x14ac:dyDescent="0.35">
      <c r="A1051" t="s">
        <v>168</v>
      </c>
      <c r="B1051" t="s">
        <v>115</v>
      </c>
      <c r="C1051" t="s">
        <v>163</v>
      </c>
      <c r="D1051" t="s">
        <v>135</v>
      </c>
      <c r="E1051" s="4"/>
      <c r="F1051" s="4">
        <v>7.8253234437367301</v>
      </c>
      <c r="G1051" s="4">
        <v>7.8999386945831702</v>
      </c>
      <c r="H1051" s="4">
        <v>8.88728386789853</v>
      </c>
      <c r="I1051" s="4">
        <v>9.7443351664228697</v>
      </c>
      <c r="J1051" s="4">
        <v>10.4437820935277</v>
      </c>
      <c r="K1051" s="4">
        <v>10.971154493157799</v>
      </c>
      <c r="L1051" s="4">
        <v>11.35466756872</v>
      </c>
      <c r="M1051" s="4">
        <v>11.665911881133299</v>
      </c>
      <c r="N1051" s="4">
        <v>11.9271766889291</v>
      </c>
      <c r="O1051" s="4">
        <v>12.152069708964801</v>
      </c>
      <c r="P1051" s="4">
        <v>12.3560527257213</v>
      </c>
      <c r="Q1051" s="4">
        <v>12.5051498622247</v>
      </c>
      <c r="R1051" s="4">
        <v>12.611216855601301</v>
      </c>
      <c r="S1051" s="4">
        <v>12.6801475541379</v>
      </c>
      <c r="T1051" s="4">
        <v>12.7221125069685</v>
      </c>
      <c r="U1051" s="4">
        <v>12.7495510590125</v>
      </c>
      <c r="V1051" s="4">
        <v>12.766844759380399</v>
      </c>
      <c r="W1051" s="4">
        <v>12.7639684540316</v>
      </c>
      <c r="X1051" s="4"/>
      <c r="Y1051" s="4"/>
      <c r="Z1051" s="4"/>
      <c r="AA1051" s="4"/>
      <c r="AB1051" s="4"/>
      <c r="AC1051" s="4"/>
      <c r="AD1051" s="4"/>
      <c r="AE1051" s="4"/>
    </row>
    <row r="1052" spans="1:31" x14ac:dyDescent="0.35">
      <c r="A1052" t="s">
        <v>168</v>
      </c>
      <c r="B1052" t="s">
        <v>115</v>
      </c>
      <c r="C1052" t="s">
        <v>163</v>
      </c>
      <c r="D1052" t="s">
        <v>132</v>
      </c>
      <c r="E1052" s="4"/>
      <c r="F1052" s="4">
        <v>121.570099272647</v>
      </c>
      <c r="G1052" s="4">
        <v>122.62902837755399</v>
      </c>
      <c r="H1052" s="4">
        <v>136.849677274447</v>
      </c>
      <c r="I1052" s="4">
        <v>149.557959104704</v>
      </c>
      <c r="J1052" s="4">
        <v>159.96359520178501</v>
      </c>
      <c r="K1052" s="4">
        <v>167.75162637908599</v>
      </c>
      <c r="L1052" s="4">
        <v>173.37365483065301</v>
      </c>
      <c r="M1052" s="4">
        <v>178.007152720644</v>
      </c>
      <c r="N1052" s="4">
        <v>182.001032192411</v>
      </c>
      <c r="O1052" s="4">
        <v>185.544209518066</v>
      </c>
      <c r="P1052" s="4">
        <v>188.86694689410501</v>
      </c>
      <c r="Q1052" s="4">
        <v>191.420096496827</v>
      </c>
      <c r="R1052" s="4">
        <v>193.38214838015901</v>
      </c>
      <c r="S1052" s="4">
        <v>194.82417028295299</v>
      </c>
      <c r="T1052" s="4">
        <v>195.88838446400499</v>
      </c>
      <c r="U1052" s="4">
        <v>196.74554603305899</v>
      </c>
      <c r="V1052" s="4">
        <v>197.43752377856299</v>
      </c>
      <c r="W1052" s="4">
        <v>197.794693079544</v>
      </c>
      <c r="X1052" s="4"/>
      <c r="Y1052" s="4"/>
      <c r="Z1052" s="4"/>
      <c r="AA1052" s="4"/>
      <c r="AB1052" s="4"/>
      <c r="AC1052" s="4"/>
      <c r="AD1052" s="4"/>
      <c r="AE1052" s="4"/>
    </row>
    <row r="1053" spans="1:31" x14ac:dyDescent="0.35">
      <c r="A1053" t="s">
        <v>168</v>
      </c>
      <c r="B1053" t="s">
        <v>115</v>
      </c>
      <c r="C1053" t="s">
        <v>163</v>
      </c>
      <c r="D1053" t="s">
        <v>133</v>
      </c>
      <c r="E1053" s="4"/>
      <c r="F1053" s="4">
        <v>8.6685596882966305</v>
      </c>
      <c r="G1053" s="4">
        <v>8.7453090865978602</v>
      </c>
      <c r="H1053" s="4">
        <v>11.3047419437</v>
      </c>
      <c r="I1053" s="4">
        <v>14.0334303326403</v>
      </c>
      <c r="J1053" s="4">
        <v>16.802253846599701</v>
      </c>
      <c r="K1053" s="4">
        <v>19.4983556208899</v>
      </c>
      <c r="L1053" s="4">
        <v>22.09118769937</v>
      </c>
      <c r="M1053" s="4">
        <v>24.6705057825518</v>
      </c>
      <c r="N1053" s="4">
        <v>27.255508631555799</v>
      </c>
      <c r="O1053" s="4">
        <v>29.855514745199098</v>
      </c>
      <c r="P1053" s="4">
        <v>32.495282151309901</v>
      </c>
      <c r="Q1053" s="4">
        <v>35.067210601146698</v>
      </c>
      <c r="R1053" s="4">
        <v>37.580419546783098</v>
      </c>
      <c r="S1053" s="4">
        <v>40.030008077114502</v>
      </c>
      <c r="T1053" s="4">
        <v>42.429596999026302</v>
      </c>
      <c r="U1053" s="4">
        <v>44.805626304732101</v>
      </c>
      <c r="V1053" s="4">
        <v>47.161291155814503</v>
      </c>
      <c r="W1053" s="4">
        <v>49.448673269885902</v>
      </c>
      <c r="X1053" s="4"/>
      <c r="Y1053" s="4"/>
      <c r="Z1053" s="4"/>
      <c r="AA1053" s="4"/>
      <c r="AB1053" s="4"/>
      <c r="AC1053" s="4"/>
      <c r="AD1053" s="4"/>
      <c r="AE1053" s="4"/>
    </row>
    <row r="1054" spans="1:31" x14ac:dyDescent="0.35">
      <c r="A1054" t="s">
        <v>168</v>
      </c>
      <c r="B1054" t="s">
        <v>115</v>
      </c>
      <c r="C1054" t="s">
        <v>163</v>
      </c>
      <c r="D1054" t="s">
        <v>134</v>
      </c>
      <c r="E1054" s="4"/>
      <c r="F1054" s="4">
        <v>214.255777283616</v>
      </c>
      <c r="G1054" s="4">
        <v>216.176932927862</v>
      </c>
      <c r="H1054" s="4">
        <v>241.63153885765399</v>
      </c>
      <c r="I1054" s="4">
        <v>264.07960572887401</v>
      </c>
      <c r="J1054" s="4">
        <v>282.34512270468701</v>
      </c>
      <c r="K1054" s="4">
        <v>295.93491912775602</v>
      </c>
      <c r="L1054" s="4">
        <v>305.64937760062702</v>
      </c>
      <c r="M1054" s="4">
        <v>313.537035398223</v>
      </c>
      <c r="N1054" s="4">
        <v>320.21929111866001</v>
      </c>
      <c r="O1054" s="4">
        <v>326.04602077296897</v>
      </c>
      <c r="P1054" s="4">
        <v>331.43190038017298</v>
      </c>
      <c r="Q1054" s="4">
        <v>335.432253640949</v>
      </c>
      <c r="R1054" s="4">
        <v>338.36903476423902</v>
      </c>
      <c r="S1054" s="4">
        <v>340.38038216290897</v>
      </c>
      <c r="T1054" s="4">
        <v>341.72500302902603</v>
      </c>
      <c r="U1054" s="4">
        <v>342.71110290792899</v>
      </c>
      <c r="V1054" s="4">
        <v>343.42093146205701</v>
      </c>
      <c r="W1054" s="4">
        <v>343.56403846642502</v>
      </c>
      <c r="X1054" s="4"/>
      <c r="Y1054" s="4"/>
      <c r="Z1054" s="4"/>
      <c r="AA1054" s="4"/>
      <c r="AB1054" s="4"/>
      <c r="AC1054" s="4"/>
      <c r="AD1054" s="4"/>
      <c r="AE1054" s="4"/>
    </row>
    <row r="1055" spans="1:31" x14ac:dyDescent="0.35">
      <c r="A1055" t="s">
        <v>168</v>
      </c>
      <c r="B1055" t="s">
        <v>115</v>
      </c>
      <c r="C1055" t="s">
        <v>96</v>
      </c>
      <c r="D1055" t="s">
        <v>135</v>
      </c>
      <c r="E1055" s="4"/>
      <c r="F1055" s="4">
        <v>128.29508326954101</v>
      </c>
      <c r="G1055" s="4">
        <v>129.370135688011</v>
      </c>
      <c r="H1055" s="4">
        <v>138.43175470707601</v>
      </c>
      <c r="I1055" s="4">
        <v>148.78250676185399</v>
      </c>
      <c r="J1055" s="4">
        <v>161.8298715274</v>
      </c>
      <c r="K1055" s="4">
        <v>172.95163784861899</v>
      </c>
      <c r="L1055" s="4">
        <v>181.55536808450699</v>
      </c>
      <c r="M1055" s="4">
        <v>188.23913543032199</v>
      </c>
      <c r="N1055" s="4">
        <v>194.80279502608801</v>
      </c>
      <c r="O1055" s="4">
        <v>202.29350329671601</v>
      </c>
      <c r="P1055" s="4">
        <v>209.99061374191501</v>
      </c>
      <c r="Q1055" s="4">
        <v>217.591215320505</v>
      </c>
      <c r="R1055" s="4">
        <v>225.03366915782999</v>
      </c>
      <c r="S1055" s="4">
        <v>232.78643070129101</v>
      </c>
      <c r="T1055" s="4">
        <v>240.94459992893499</v>
      </c>
      <c r="U1055" s="4">
        <v>250.254887779478</v>
      </c>
      <c r="V1055" s="4">
        <v>260.26856324541001</v>
      </c>
      <c r="W1055" s="4">
        <v>270.32239203540399</v>
      </c>
      <c r="X1055" s="4"/>
      <c r="Y1055" s="4"/>
      <c r="Z1055" s="4"/>
      <c r="AA1055" s="4"/>
      <c r="AB1055" s="4"/>
      <c r="AC1055" s="4"/>
      <c r="AD1055" s="4"/>
      <c r="AE1055" s="4"/>
    </row>
    <row r="1056" spans="1:31" x14ac:dyDescent="0.35">
      <c r="A1056" t="s">
        <v>168</v>
      </c>
      <c r="B1056" t="s">
        <v>115</v>
      </c>
      <c r="C1056" t="s">
        <v>96</v>
      </c>
      <c r="D1056" t="s">
        <v>132</v>
      </c>
      <c r="E1056" s="4"/>
      <c r="F1056" s="4">
        <v>1307.39921054309</v>
      </c>
      <c r="G1056" s="4">
        <v>1318.3546006280501</v>
      </c>
      <c r="H1056" s="4">
        <v>1410.6976059081301</v>
      </c>
      <c r="I1056" s="4">
        <v>1516.1776034269201</v>
      </c>
      <c r="J1056" s="4">
        <v>1649.1376043827199</v>
      </c>
      <c r="K1056" s="4">
        <v>1762.4746718497299</v>
      </c>
      <c r="L1056" s="4">
        <v>1850.1515323455801</v>
      </c>
      <c r="M1056" s="4">
        <v>1918.26288882689</v>
      </c>
      <c r="N1056" s="4">
        <v>1985.15027963788</v>
      </c>
      <c r="O1056" s="4">
        <v>2061.4848189658801</v>
      </c>
      <c r="P1056" s="4">
        <v>2139.9227127889299</v>
      </c>
      <c r="Q1056" s="4">
        <v>2217.3771268651499</v>
      </c>
      <c r="R1056" s="4">
        <v>2293.2199263197399</v>
      </c>
      <c r="S1056" s="4">
        <v>2372.2249362011798</v>
      </c>
      <c r="T1056" s="4">
        <v>2455.3612788877399</v>
      </c>
      <c r="U1056" s="4">
        <v>2550.23835971988</v>
      </c>
      <c r="V1056" s="4">
        <v>2652.28335680903</v>
      </c>
      <c r="W1056" s="4">
        <v>2754.73753890235</v>
      </c>
      <c r="X1056" s="4"/>
      <c r="Y1056" s="4"/>
      <c r="Z1056" s="4"/>
      <c r="AA1056" s="4"/>
      <c r="AB1056" s="4"/>
      <c r="AC1056" s="4"/>
      <c r="AD1056" s="4"/>
      <c r="AE1056" s="4"/>
    </row>
    <row r="1057" spans="1:31" x14ac:dyDescent="0.35">
      <c r="A1057" t="s">
        <v>168</v>
      </c>
      <c r="B1057" t="s">
        <v>115</v>
      </c>
      <c r="C1057" t="s">
        <v>96</v>
      </c>
      <c r="D1057" t="s">
        <v>133</v>
      </c>
      <c r="E1057" s="4"/>
      <c r="F1057" s="4">
        <v>170.65817901705901</v>
      </c>
      <c r="G1057" s="4">
        <v>172.08821424061099</v>
      </c>
      <c r="H1057" s="4">
        <v>194.675260134312</v>
      </c>
      <c r="I1057" s="4">
        <v>220.55228941449599</v>
      </c>
      <c r="J1057" s="4">
        <v>252.20708820482801</v>
      </c>
      <c r="K1057" s="4">
        <v>282.699928397387</v>
      </c>
      <c r="L1057" s="4">
        <v>310.57779966654499</v>
      </c>
      <c r="M1057" s="4">
        <v>336.33451138123598</v>
      </c>
      <c r="N1057" s="4">
        <v>362.88461878566801</v>
      </c>
      <c r="O1057" s="4">
        <v>392.23105812708701</v>
      </c>
      <c r="P1057" s="4">
        <v>423.133336465458</v>
      </c>
      <c r="Q1057" s="4">
        <v>455.005151739626</v>
      </c>
      <c r="R1057" s="4">
        <v>487.69089066229702</v>
      </c>
      <c r="S1057" s="4">
        <v>522.20532994500797</v>
      </c>
      <c r="T1057" s="4">
        <v>558.839875668486</v>
      </c>
      <c r="U1057" s="4">
        <v>599.47578710149901</v>
      </c>
      <c r="V1057" s="4">
        <v>643.26699694159902</v>
      </c>
      <c r="W1057" s="4">
        <v>688.68438472558603</v>
      </c>
      <c r="X1057" s="4"/>
      <c r="Y1057" s="4"/>
      <c r="Z1057" s="4"/>
      <c r="AA1057" s="4"/>
      <c r="AB1057" s="4"/>
      <c r="AC1057" s="4"/>
      <c r="AD1057" s="4"/>
      <c r="AE1057" s="4"/>
    </row>
    <row r="1058" spans="1:31" x14ac:dyDescent="0.35">
      <c r="A1058" t="s">
        <v>168</v>
      </c>
      <c r="B1058" t="s">
        <v>115</v>
      </c>
      <c r="C1058" t="s">
        <v>96</v>
      </c>
      <c r="D1058" t="s">
        <v>134</v>
      </c>
      <c r="E1058" s="4"/>
      <c r="F1058" s="4">
        <v>2206.75370618737</v>
      </c>
      <c r="G1058" s="4">
        <v>2225.2452636839398</v>
      </c>
      <c r="H1058" s="4">
        <v>2381.1106393847899</v>
      </c>
      <c r="I1058" s="4">
        <v>2559.14988981123</v>
      </c>
      <c r="J1058" s="4">
        <v>2783.5725240898801</v>
      </c>
      <c r="K1058" s="4">
        <v>2974.8736903016502</v>
      </c>
      <c r="L1058" s="4">
        <v>3122.86309956992</v>
      </c>
      <c r="M1058" s="4">
        <v>3237.8279757427799</v>
      </c>
      <c r="N1058" s="4">
        <v>3350.72692533603</v>
      </c>
      <c r="O1058" s="4">
        <v>3479.5716777374</v>
      </c>
      <c r="P1058" s="4">
        <v>3611.96667346915</v>
      </c>
      <c r="Q1058" s="4">
        <v>3742.7016578143398</v>
      </c>
      <c r="R1058" s="4">
        <v>3870.7164045224299</v>
      </c>
      <c r="S1058" s="4">
        <v>4004.06863309753</v>
      </c>
      <c r="T1058" s="4">
        <v>4144.3941211833198</v>
      </c>
      <c r="U1058" s="4">
        <v>4304.5367525006404</v>
      </c>
      <c r="V1058" s="4">
        <v>4476.7780799455604</v>
      </c>
      <c r="W1058" s="4">
        <v>4649.7100690622501</v>
      </c>
      <c r="X1058" s="4"/>
      <c r="Y1058" s="4"/>
      <c r="Z1058" s="4"/>
      <c r="AA1058" s="4"/>
      <c r="AB1058" s="4"/>
      <c r="AC1058" s="4"/>
      <c r="AD1058" s="4"/>
      <c r="AE1058" s="4"/>
    </row>
    <row r="1059" spans="1:31" x14ac:dyDescent="0.35">
      <c r="A1059" t="s">
        <v>168</v>
      </c>
      <c r="B1059" t="s">
        <v>115</v>
      </c>
      <c r="C1059" t="s">
        <v>164</v>
      </c>
      <c r="D1059" t="s">
        <v>135</v>
      </c>
      <c r="E1059" s="4"/>
      <c r="F1059" s="4">
        <v>35.447540706697403</v>
      </c>
      <c r="G1059" s="4">
        <v>35.544133095790102</v>
      </c>
      <c r="H1059" s="4">
        <v>43.139342825986503</v>
      </c>
      <c r="I1059" s="4">
        <v>53.379513422184203</v>
      </c>
      <c r="J1059" s="4">
        <v>61.969082705229802</v>
      </c>
      <c r="K1059" s="4">
        <v>68.845181203841605</v>
      </c>
      <c r="L1059" s="4">
        <v>74.129104788407503</v>
      </c>
      <c r="M1059" s="4">
        <v>78.103432849281305</v>
      </c>
      <c r="N1059" s="4">
        <v>81.051189084034405</v>
      </c>
      <c r="O1059" s="4">
        <v>82.910836943038007</v>
      </c>
      <c r="P1059" s="4">
        <v>84.016939761097902</v>
      </c>
      <c r="Q1059" s="4">
        <v>84.630528028517304</v>
      </c>
      <c r="R1059" s="4">
        <v>84.933989858095501</v>
      </c>
      <c r="S1059" s="4">
        <v>85.133483798769902</v>
      </c>
      <c r="T1059" s="4">
        <v>85.257001205245302</v>
      </c>
      <c r="U1059" s="4">
        <v>85.270330421771405</v>
      </c>
      <c r="V1059" s="4">
        <v>85.119488121417405</v>
      </c>
      <c r="W1059" s="4">
        <v>84.772928491738099</v>
      </c>
      <c r="X1059" s="4"/>
      <c r="Y1059" s="4"/>
      <c r="Z1059" s="4"/>
      <c r="AA1059" s="4"/>
      <c r="AB1059" s="4"/>
      <c r="AC1059" s="4"/>
      <c r="AD1059" s="4"/>
      <c r="AE1059" s="4"/>
    </row>
    <row r="1060" spans="1:31" x14ac:dyDescent="0.35">
      <c r="A1060" t="s">
        <v>168</v>
      </c>
      <c r="B1060" t="s">
        <v>115</v>
      </c>
      <c r="C1060" t="s">
        <v>164</v>
      </c>
      <c r="D1060" t="s">
        <v>132</v>
      </c>
      <c r="E1060" s="4"/>
      <c r="F1060" s="4">
        <v>789.45252709845602</v>
      </c>
      <c r="G1060" s="4">
        <v>791.60373714427101</v>
      </c>
      <c r="H1060" s="4">
        <v>960.75672761431099</v>
      </c>
      <c r="I1060" s="4">
        <v>1188.81566749897</v>
      </c>
      <c r="J1060" s="4">
        <v>1380.1140493330099</v>
      </c>
      <c r="K1060" s="4">
        <v>1533.25170650428</v>
      </c>
      <c r="L1060" s="4">
        <v>1650.9300205330601</v>
      </c>
      <c r="M1060" s="4">
        <v>1739.4423197962501</v>
      </c>
      <c r="N1060" s="4">
        <v>1805.09182784114</v>
      </c>
      <c r="O1060" s="4">
        <v>1846.5080635668101</v>
      </c>
      <c r="P1060" s="4">
        <v>1871.1420902873999</v>
      </c>
      <c r="Q1060" s="4">
        <v>1884.8073206152301</v>
      </c>
      <c r="R1060" s="4">
        <v>1891.5657220011201</v>
      </c>
      <c r="S1060" s="4">
        <v>1896.0086535124799</v>
      </c>
      <c r="T1060" s="4">
        <v>1898.75951088478</v>
      </c>
      <c r="U1060" s="4">
        <v>1899.0563659969</v>
      </c>
      <c r="V1060" s="4">
        <v>1895.69695564476</v>
      </c>
      <c r="W1060" s="4">
        <v>1887.9787227296899</v>
      </c>
      <c r="X1060" s="4"/>
      <c r="Y1060" s="4"/>
      <c r="Z1060" s="4"/>
      <c r="AA1060" s="4"/>
      <c r="AB1060" s="4"/>
      <c r="AC1060" s="4"/>
      <c r="AD1060" s="4"/>
      <c r="AE1060" s="4"/>
    </row>
    <row r="1061" spans="1:31" x14ac:dyDescent="0.35">
      <c r="A1061" t="s">
        <v>168</v>
      </c>
      <c r="B1061" t="s">
        <v>115</v>
      </c>
      <c r="C1061" t="s">
        <v>164</v>
      </c>
      <c r="D1061" t="s">
        <v>133</v>
      </c>
      <c r="E1061" s="4"/>
      <c r="F1061" s="4">
        <v>106.784860657713</v>
      </c>
      <c r="G1061" s="4">
        <v>107.07584289806699</v>
      </c>
      <c r="H1061" s="4">
        <v>136.84578842349299</v>
      </c>
      <c r="I1061" s="4">
        <v>177.85442323869501</v>
      </c>
      <c r="J1061" s="4">
        <v>216.37064318164099</v>
      </c>
      <c r="K1061" s="4">
        <v>251.374066471334</v>
      </c>
      <c r="L1061" s="4">
        <v>282.50600318407999</v>
      </c>
      <c r="M1061" s="4">
        <v>310.12565873268301</v>
      </c>
      <c r="N1061" s="4">
        <v>334.774590826235</v>
      </c>
      <c r="O1061" s="4">
        <v>355.69695533693999</v>
      </c>
      <c r="P1061" s="4">
        <v>373.86017018029003</v>
      </c>
      <c r="Q1061" s="4">
        <v>390.10642734475101</v>
      </c>
      <c r="R1061" s="4">
        <v>405.06960662483999</v>
      </c>
      <c r="S1061" s="4">
        <v>419.617263728409</v>
      </c>
      <c r="T1061" s="4">
        <v>433.84202402056599</v>
      </c>
      <c r="U1061" s="4">
        <v>447.527931552761</v>
      </c>
      <c r="V1061" s="4">
        <v>460.33024917543497</v>
      </c>
      <c r="W1061" s="4">
        <v>471.994680682423</v>
      </c>
      <c r="X1061" s="4"/>
      <c r="Y1061" s="4"/>
      <c r="Z1061" s="4"/>
      <c r="AA1061" s="4"/>
      <c r="AB1061" s="4"/>
      <c r="AC1061" s="4"/>
      <c r="AD1061" s="4"/>
      <c r="AE1061" s="4"/>
    </row>
    <row r="1062" spans="1:31" x14ac:dyDescent="0.35">
      <c r="A1062" t="s">
        <v>168</v>
      </c>
      <c r="B1062" t="s">
        <v>115</v>
      </c>
      <c r="C1062" t="s">
        <v>164</v>
      </c>
      <c r="D1062" t="s">
        <v>134</v>
      </c>
      <c r="E1062" s="4"/>
      <c r="F1062" s="4">
        <v>770.73193219484699</v>
      </c>
      <c r="G1062" s="4">
        <v>772.83212975993899</v>
      </c>
      <c r="H1062" s="4">
        <v>937.97392955970201</v>
      </c>
      <c r="I1062" s="4">
        <v>1160.6248190788499</v>
      </c>
      <c r="J1062" s="4">
        <v>1347.3868679617599</v>
      </c>
      <c r="K1062" s="4">
        <v>1496.89311229187</v>
      </c>
      <c r="L1062" s="4">
        <v>1611.7808746785299</v>
      </c>
      <c r="M1062" s="4">
        <v>1698.19424735447</v>
      </c>
      <c r="N1062" s="4">
        <v>1762.28698307482</v>
      </c>
      <c r="O1062" s="4">
        <v>1802.72109949016</v>
      </c>
      <c r="P1062" s="4">
        <v>1826.7709699515001</v>
      </c>
      <c r="Q1062" s="4">
        <v>1840.11215135625</v>
      </c>
      <c r="R1062" s="4">
        <v>1846.71028814079</v>
      </c>
      <c r="S1062" s="4">
        <v>1851.04786268875</v>
      </c>
      <c r="T1062" s="4">
        <v>1853.7334879099801</v>
      </c>
      <c r="U1062" s="4">
        <v>1854.0233035813301</v>
      </c>
      <c r="V1062" s="4">
        <v>1850.7435562338201</v>
      </c>
      <c r="W1062" s="4">
        <v>1843.2083487785701</v>
      </c>
      <c r="X1062" s="4"/>
      <c r="Y1062" s="4"/>
      <c r="Z1062" s="4"/>
      <c r="AA1062" s="4"/>
      <c r="AB1062" s="4"/>
      <c r="AC1062" s="4"/>
      <c r="AD1062" s="4"/>
      <c r="AE1062" s="4"/>
    </row>
    <row r="1063" spans="1:31" x14ac:dyDescent="0.35">
      <c r="A1063" t="s">
        <v>168</v>
      </c>
      <c r="B1063" t="s">
        <v>115</v>
      </c>
      <c r="C1063" t="s">
        <v>165</v>
      </c>
      <c r="D1063" t="s">
        <v>135</v>
      </c>
      <c r="E1063" s="4"/>
      <c r="F1063" s="4">
        <v>18.1691875037172</v>
      </c>
      <c r="G1063" s="4">
        <v>18.0765349314294</v>
      </c>
      <c r="H1063" s="4">
        <v>19.865848951383299</v>
      </c>
      <c r="I1063" s="4">
        <v>21.447851436128101</v>
      </c>
      <c r="J1063" s="4">
        <v>24.079921292767501</v>
      </c>
      <c r="K1063" s="4">
        <v>27.470610652453399</v>
      </c>
      <c r="L1063" s="4">
        <v>31.328325067359</v>
      </c>
      <c r="M1063" s="4">
        <v>35.394670228279999</v>
      </c>
      <c r="N1063" s="4">
        <v>39.618832089348501</v>
      </c>
      <c r="O1063" s="4">
        <v>43.8933193996901</v>
      </c>
      <c r="P1063" s="4">
        <v>48.111618101620003</v>
      </c>
      <c r="Q1063" s="4">
        <v>52.241480819875903</v>
      </c>
      <c r="R1063" s="4">
        <v>56.297321154006902</v>
      </c>
      <c r="S1063" s="4">
        <v>60.318226831603702</v>
      </c>
      <c r="T1063" s="4">
        <v>64.338155316010798</v>
      </c>
      <c r="U1063" s="4">
        <v>68.349044763412493</v>
      </c>
      <c r="V1063" s="4">
        <v>72.295195161992098</v>
      </c>
      <c r="W1063" s="4">
        <v>76.179049494723998</v>
      </c>
      <c r="X1063" s="4"/>
      <c r="Y1063" s="4"/>
      <c r="Z1063" s="4"/>
      <c r="AA1063" s="4"/>
      <c r="AB1063" s="4"/>
      <c r="AC1063" s="4"/>
      <c r="AD1063" s="4"/>
      <c r="AE1063" s="4"/>
    </row>
    <row r="1064" spans="1:31" x14ac:dyDescent="0.35">
      <c r="A1064" t="s">
        <v>168</v>
      </c>
      <c r="B1064" t="s">
        <v>115</v>
      </c>
      <c r="C1064" t="s">
        <v>165</v>
      </c>
      <c r="D1064" t="s">
        <v>132</v>
      </c>
      <c r="E1064" s="4"/>
      <c r="F1064" s="4">
        <v>216.296209608764</v>
      </c>
      <c r="G1064" s="4">
        <v>215.19322136604501</v>
      </c>
      <c r="H1064" s="4">
        <v>236.960456359343</v>
      </c>
      <c r="I1064" s="4">
        <v>256.333995207665</v>
      </c>
      <c r="J1064" s="4">
        <v>288.356315237611</v>
      </c>
      <c r="K1064" s="4">
        <v>329.60442997357501</v>
      </c>
      <c r="L1064" s="4">
        <v>376.62623054895897</v>
      </c>
      <c r="M1064" s="4">
        <v>426.34214228674801</v>
      </c>
      <c r="N1064" s="4">
        <v>478.15358749811901</v>
      </c>
      <c r="O1064" s="4">
        <v>530.771859591821</v>
      </c>
      <c r="P1064" s="4">
        <v>582.91000048982505</v>
      </c>
      <c r="Q1064" s="4">
        <v>634.17259500849002</v>
      </c>
      <c r="R1064" s="4">
        <v>684.72872519298198</v>
      </c>
      <c r="S1064" s="4">
        <v>735.04950986152198</v>
      </c>
      <c r="T1064" s="4">
        <v>785.54709847841798</v>
      </c>
      <c r="U1064" s="4">
        <v>836.12280065233301</v>
      </c>
      <c r="V1064" s="4">
        <v>886.09328720202996</v>
      </c>
      <c r="W1064" s="4">
        <v>935.48400000000004</v>
      </c>
      <c r="X1064" s="4"/>
      <c r="Y1064" s="4"/>
      <c r="Z1064" s="4"/>
      <c r="AA1064" s="4"/>
      <c r="AB1064" s="4"/>
      <c r="AC1064" s="4"/>
      <c r="AD1064" s="4"/>
      <c r="AE1064" s="4"/>
    </row>
    <row r="1065" spans="1:31" x14ac:dyDescent="0.35">
      <c r="A1065" t="s">
        <v>168</v>
      </c>
      <c r="B1065" t="s">
        <v>115</v>
      </c>
      <c r="C1065" t="s">
        <v>165</v>
      </c>
      <c r="D1065" t="s">
        <v>133</v>
      </c>
      <c r="E1065" s="4"/>
      <c r="F1065" s="4">
        <v>27.1111627293749</v>
      </c>
      <c r="G1065" s="4">
        <v>26.972911144702898</v>
      </c>
      <c r="H1065" s="4">
        <v>31.5474536989339</v>
      </c>
      <c r="I1065" s="4">
        <v>36.123845282822103</v>
      </c>
      <c r="J1065" s="4">
        <v>42.883194357135899</v>
      </c>
      <c r="K1065" s="4">
        <v>51.585422267827802</v>
      </c>
      <c r="L1065" s="4">
        <v>61.878990589823403</v>
      </c>
      <c r="M1065" s="4">
        <v>73.368887421268198</v>
      </c>
      <c r="N1065" s="4">
        <v>86.010410517523297</v>
      </c>
      <c r="O1065" s="4">
        <v>99.610685930848803</v>
      </c>
      <c r="P1065" s="4">
        <v>113.937019828754</v>
      </c>
      <c r="Q1065" s="4">
        <v>128.89782045961601</v>
      </c>
      <c r="R1065" s="4">
        <v>144.50830732788501</v>
      </c>
      <c r="S1065" s="4">
        <v>160.85506568874001</v>
      </c>
      <c r="T1065" s="4">
        <v>178.02599885689099</v>
      </c>
      <c r="U1065" s="4">
        <v>196.002104523513</v>
      </c>
      <c r="V1065" s="4">
        <v>214.61970003054401</v>
      </c>
      <c r="W1065" s="4">
        <v>233.87100000000001</v>
      </c>
      <c r="X1065" s="4"/>
      <c r="Y1065" s="4"/>
      <c r="Z1065" s="4"/>
      <c r="AA1065" s="4"/>
      <c r="AB1065" s="4"/>
      <c r="AC1065" s="4"/>
      <c r="AD1065" s="4"/>
      <c r="AE1065" s="4"/>
    </row>
    <row r="1066" spans="1:31" x14ac:dyDescent="0.35">
      <c r="A1066" t="s">
        <v>168</v>
      </c>
      <c r="B1066" t="s">
        <v>115</v>
      </c>
      <c r="C1066" t="s">
        <v>165</v>
      </c>
      <c r="D1066" t="s">
        <v>134</v>
      </c>
      <c r="E1066" s="4"/>
      <c r="F1066" s="4">
        <v>509.26420288751899</v>
      </c>
      <c r="G1066" s="4">
        <v>506.66724370252598</v>
      </c>
      <c r="H1066" s="4">
        <v>556.35369468927399</v>
      </c>
      <c r="I1066" s="4">
        <v>600.15515335620705</v>
      </c>
      <c r="J1066" s="4">
        <v>673.24076346962204</v>
      </c>
      <c r="K1066" s="4">
        <v>767.39495937397101</v>
      </c>
      <c r="L1066" s="4">
        <v>874.42544438368202</v>
      </c>
      <c r="M1066" s="4">
        <v>987.09318748497196</v>
      </c>
      <c r="N1066" s="4">
        <v>1103.96758041253</v>
      </c>
      <c r="O1066" s="4">
        <v>1222.0448210084901</v>
      </c>
      <c r="P1066" s="4">
        <v>1338.35838140856</v>
      </c>
      <c r="Q1066" s="4">
        <v>1452.0159241716301</v>
      </c>
      <c r="R1066" s="4">
        <v>1563.4239536530099</v>
      </c>
      <c r="S1066" s="4">
        <v>1673.67226330687</v>
      </c>
      <c r="T1066" s="4">
        <v>1783.70474620557</v>
      </c>
      <c r="U1066" s="4">
        <v>1893.2981545842499</v>
      </c>
      <c r="V1066" s="4">
        <v>2000.9115176359801</v>
      </c>
      <c r="W1066" s="4">
        <v>2106.6169505052799</v>
      </c>
      <c r="X1066" s="4"/>
      <c r="Y1066" s="4"/>
      <c r="Z1066" s="4"/>
      <c r="AA1066" s="4"/>
      <c r="AB1066" s="4"/>
      <c r="AC1066" s="4"/>
      <c r="AD1066" s="4"/>
      <c r="AE1066" s="4"/>
    </row>
    <row r="1067" spans="1:31" x14ac:dyDescent="0.35">
      <c r="A1067" t="s">
        <v>168</v>
      </c>
      <c r="B1067" t="s">
        <v>115</v>
      </c>
      <c r="C1067" t="s">
        <v>166</v>
      </c>
      <c r="D1067" t="s">
        <v>135</v>
      </c>
      <c r="E1067" s="4"/>
      <c r="F1067" s="4">
        <v>19.062180957011599</v>
      </c>
      <c r="G1067" s="4">
        <v>18.931574445878901</v>
      </c>
      <c r="H1067" s="4">
        <v>21.979177662463901</v>
      </c>
      <c r="I1067" s="4">
        <v>23.893333780430499</v>
      </c>
      <c r="J1067" s="4">
        <v>25.652706957112201</v>
      </c>
      <c r="K1067" s="4">
        <v>27.270956592448499</v>
      </c>
      <c r="L1067" s="4">
        <v>28.659331973878299</v>
      </c>
      <c r="M1067" s="4">
        <v>29.861217620380899</v>
      </c>
      <c r="N1067" s="4">
        <v>30.933940547247001</v>
      </c>
      <c r="O1067" s="4">
        <v>31.939144989437299</v>
      </c>
      <c r="P1067" s="4">
        <v>32.909457803802503</v>
      </c>
      <c r="Q1067" s="4">
        <v>33.757826856012301</v>
      </c>
      <c r="R1067" s="4">
        <v>34.487436980249498</v>
      </c>
      <c r="S1067" s="4">
        <v>35.117892600261499</v>
      </c>
      <c r="T1067" s="4">
        <v>35.698594032928703</v>
      </c>
      <c r="U1067" s="4">
        <v>36.2648575506337</v>
      </c>
      <c r="V1067" s="4">
        <v>36.817320120213203</v>
      </c>
      <c r="W1067" s="4">
        <v>37.317976053752197</v>
      </c>
      <c r="X1067" s="4"/>
      <c r="Y1067" s="4"/>
      <c r="Z1067" s="4"/>
      <c r="AA1067" s="4"/>
      <c r="AB1067" s="4"/>
      <c r="AC1067" s="4"/>
      <c r="AD1067" s="4"/>
      <c r="AE1067" s="4"/>
    </row>
    <row r="1068" spans="1:31" x14ac:dyDescent="0.35">
      <c r="A1068" t="s">
        <v>168</v>
      </c>
      <c r="B1068" t="s">
        <v>115</v>
      </c>
      <c r="C1068" t="s">
        <v>166</v>
      </c>
      <c r="D1068" t="s">
        <v>132</v>
      </c>
      <c r="E1068" s="4"/>
      <c r="F1068" s="4">
        <v>545.25680361596403</v>
      </c>
      <c r="G1068" s="4">
        <v>541.52092003830501</v>
      </c>
      <c r="H1068" s="4">
        <v>647.63035396945895</v>
      </c>
      <c r="I1068" s="4">
        <v>724.61669493899103</v>
      </c>
      <c r="J1068" s="4">
        <v>800.07371982938196</v>
      </c>
      <c r="K1068" s="4">
        <v>874.03917034699998</v>
      </c>
      <c r="L1068" s="4">
        <v>943.22736842378697</v>
      </c>
      <c r="M1068" s="4">
        <v>1008.50942691847</v>
      </c>
      <c r="N1068" s="4">
        <v>1071.38885943115</v>
      </c>
      <c r="O1068" s="4">
        <v>1133.7199775595</v>
      </c>
      <c r="P1068" s="4">
        <v>1196.5145160393499</v>
      </c>
      <c r="Q1068" s="4">
        <v>1256.44227719025</v>
      </c>
      <c r="R1068" s="4">
        <v>1313.3093720592101</v>
      </c>
      <c r="S1068" s="4">
        <v>1367.5723038072499</v>
      </c>
      <c r="T1068" s="4">
        <v>1420.94112476342</v>
      </c>
      <c r="U1068" s="4">
        <v>1474.7233914763101</v>
      </c>
      <c r="V1068" s="4">
        <v>1528.90823964487</v>
      </c>
      <c r="W1068" s="4">
        <v>1581.8489999999999</v>
      </c>
      <c r="X1068" s="4"/>
      <c r="Y1068" s="4"/>
      <c r="Z1068" s="4"/>
      <c r="AA1068" s="4"/>
      <c r="AB1068" s="4"/>
      <c r="AC1068" s="4"/>
      <c r="AD1068" s="4"/>
      <c r="AE1068" s="4"/>
    </row>
    <row r="1069" spans="1:31" x14ac:dyDescent="0.35">
      <c r="A1069" t="s">
        <v>168</v>
      </c>
      <c r="B1069" t="s">
        <v>115</v>
      </c>
      <c r="C1069" t="s">
        <v>166</v>
      </c>
      <c r="D1069" t="s">
        <v>133</v>
      </c>
      <c r="E1069" s="4"/>
      <c r="F1069" s="4">
        <v>53.405529976911303</v>
      </c>
      <c r="G1069" s="4">
        <v>53.039616445757197</v>
      </c>
      <c r="H1069" s="4">
        <v>69.587261956157505</v>
      </c>
      <c r="I1069" s="4">
        <v>84.745690847904797</v>
      </c>
      <c r="J1069" s="4">
        <v>101.173992334913</v>
      </c>
      <c r="K1069" s="4">
        <v>118.833696656662</v>
      </c>
      <c r="L1069" s="4">
        <v>137.20433536348099</v>
      </c>
      <c r="M1069" s="4">
        <v>156.28470097463699</v>
      </c>
      <c r="N1069" s="4">
        <v>176.21071072203301</v>
      </c>
      <c r="O1069" s="4">
        <v>197.23646510276501</v>
      </c>
      <c r="P1069" s="4">
        <v>219.531960834015</v>
      </c>
      <c r="Q1069" s="4">
        <v>242.46774984468101</v>
      </c>
      <c r="R1069" s="4">
        <v>265.922840544922</v>
      </c>
      <c r="S1069" s="4">
        <v>289.90674522039302</v>
      </c>
      <c r="T1069" s="4">
        <v>314.723977845408</v>
      </c>
      <c r="U1069" s="4">
        <v>340.65108382910199</v>
      </c>
      <c r="V1069" s="4">
        <v>367.69723776161402</v>
      </c>
      <c r="W1069" s="4">
        <v>395.46224999999998</v>
      </c>
      <c r="X1069" s="4"/>
      <c r="Y1069" s="4"/>
      <c r="Z1069" s="4"/>
      <c r="AA1069" s="4"/>
      <c r="AB1069" s="4"/>
      <c r="AC1069" s="4"/>
      <c r="AD1069" s="4"/>
      <c r="AE1069" s="4"/>
    </row>
    <row r="1070" spans="1:31" x14ac:dyDescent="0.35">
      <c r="A1070" t="s">
        <v>168</v>
      </c>
      <c r="B1070" t="s">
        <v>115</v>
      </c>
      <c r="C1070" t="s">
        <v>166</v>
      </c>
      <c r="D1070" t="s">
        <v>134</v>
      </c>
      <c r="E1070" s="4"/>
      <c r="F1070" s="4">
        <v>2129.0650154270202</v>
      </c>
      <c r="G1070" s="4">
        <v>2114.4775055158202</v>
      </c>
      <c r="H1070" s="4">
        <v>2435.9304683680798</v>
      </c>
      <c r="I1070" s="4">
        <v>2627.48997128058</v>
      </c>
      <c r="J1070" s="4">
        <v>2798.8635732135099</v>
      </c>
      <c r="K1070" s="4">
        <v>2951.9298730605501</v>
      </c>
      <c r="L1070" s="4">
        <v>3077.5232996023301</v>
      </c>
      <c r="M1070" s="4">
        <v>3180.8593554611498</v>
      </c>
      <c r="N1070" s="4">
        <v>3268.4772000215999</v>
      </c>
      <c r="O1070" s="4">
        <v>3347.1708774510598</v>
      </c>
      <c r="P1070" s="4">
        <v>3420.5060261568501</v>
      </c>
      <c r="Q1070" s="4">
        <v>3479.5998959537401</v>
      </c>
      <c r="R1070" s="4">
        <v>3525.0931909605501</v>
      </c>
      <c r="S1070" s="4">
        <v>3559.2798035924902</v>
      </c>
      <c r="T1070" s="4">
        <v>3587.3802812036502</v>
      </c>
      <c r="U1070" s="4">
        <v>3613.0417509730501</v>
      </c>
      <c r="V1070" s="4">
        <v>3636.36444023492</v>
      </c>
      <c r="W1070" s="4">
        <v>3653.6630239462502</v>
      </c>
      <c r="X1070" s="4"/>
      <c r="Y1070" s="4"/>
      <c r="Z1070" s="4"/>
      <c r="AA1070" s="4"/>
      <c r="AB1070" s="4"/>
      <c r="AC1070" s="4"/>
      <c r="AD1070" s="4"/>
      <c r="AE1070" s="4"/>
    </row>
    <row r="1071" spans="1:31" x14ac:dyDescent="0.35">
      <c r="A1071" t="s">
        <v>168</v>
      </c>
      <c r="B1071" t="s">
        <v>115</v>
      </c>
      <c r="C1071" t="s">
        <v>1</v>
      </c>
      <c r="D1071" t="s">
        <v>135</v>
      </c>
      <c r="E1071" s="4"/>
      <c r="F1071" s="4">
        <v>184.35680504072701</v>
      </c>
      <c r="G1071" s="4">
        <v>187.00845071300299</v>
      </c>
      <c r="H1071" s="4">
        <v>213.27892741099899</v>
      </c>
      <c r="I1071" s="4">
        <v>233.30872942686</v>
      </c>
      <c r="J1071" s="4">
        <v>247.38562489765701</v>
      </c>
      <c r="K1071" s="4">
        <v>257.71203728828999</v>
      </c>
      <c r="L1071" s="4">
        <v>266.506535470693</v>
      </c>
      <c r="M1071" s="4">
        <v>275.338073116283</v>
      </c>
      <c r="N1071" s="4">
        <v>284.69671081492203</v>
      </c>
      <c r="O1071" s="4">
        <v>294.22629988211798</v>
      </c>
      <c r="P1071" s="4">
        <v>303.844213823068</v>
      </c>
      <c r="Q1071" s="4">
        <v>313.10218016022299</v>
      </c>
      <c r="R1071" s="4">
        <v>322.23858107973899</v>
      </c>
      <c r="S1071" s="4">
        <v>331.500346336196</v>
      </c>
      <c r="T1071" s="4">
        <v>341.13820460347699</v>
      </c>
      <c r="U1071" s="4">
        <v>351.29271589572897</v>
      </c>
      <c r="V1071" s="4">
        <v>362.01896454282002</v>
      </c>
      <c r="W1071" s="4">
        <v>373.31695054474898</v>
      </c>
      <c r="X1071" s="4"/>
      <c r="Y1071" s="4"/>
      <c r="Z1071" s="4"/>
      <c r="AA1071" s="4"/>
      <c r="AB1071" s="4"/>
      <c r="AC1071" s="4"/>
      <c r="AD1071" s="4"/>
      <c r="AE1071" s="4"/>
    </row>
    <row r="1072" spans="1:31" x14ac:dyDescent="0.35">
      <c r="A1072" t="s">
        <v>168</v>
      </c>
      <c r="B1072" t="s">
        <v>115</v>
      </c>
      <c r="C1072" t="s">
        <v>1</v>
      </c>
      <c r="D1072" t="s">
        <v>132</v>
      </c>
      <c r="E1072" s="4"/>
      <c r="F1072" s="4">
        <v>3789.7709458658701</v>
      </c>
      <c r="G1072" s="4">
        <v>3844.2800795281701</v>
      </c>
      <c r="H1072" s="4">
        <v>4531.3601943976901</v>
      </c>
      <c r="I1072" s="4">
        <v>5117.7716413186999</v>
      </c>
      <c r="J1072" s="4">
        <v>5597.1172809059199</v>
      </c>
      <c r="K1072" s="4">
        <v>6008.4328545844301</v>
      </c>
      <c r="L1072" s="4">
        <v>6397.2155078834903</v>
      </c>
      <c r="M1072" s="4">
        <v>6799.0395393770004</v>
      </c>
      <c r="N1072" s="4">
        <v>7226.4207058721204</v>
      </c>
      <c r="O1072" s="4">
        <v>7671.16361185186</v>
      </c>
      <c r="P1072" s="4">
        <v>8131.4106132757097</v>
      </c>
      <c r="Q1072" s="4">
        <v>8595.0387679242904</v>
      </c>
      <c r="R1072" s="4">
        <v>9068.0118134346303</v>
      </c>
      <c r="S1072" s="4">
        <v>9557.1973260588402</v>
      </c>
      <c r="T1072" s="4">
        <v>10070.256008181599</v>
      </c>
      <c r="U1072" s="4">
        <v>10612.211934229401</v>
      </c>
      <c r="V1072" s="4">
        <v>11185.8357467436</v>
      </c>
      <c r="W1072" s="4">
        <v>11792.31</v>
      </c>
      <c r="X1072" s="4"/>
      <c r="Y1072" s="4"/>
      <c r="Z1072" s="4"/>
      <c r="AA1072" s="4"/>
      <c r="AB1072" s="4"/>
      <c r="AC1072" s="4"/>
      <c r="AD1072" s="4"/>
      <c r="AE1072" s="4"/>
    </row>
    <row r="1073" spans="1:31" x14ac:dyDescent="0.35">
      <c r="A1073" t="s">
        <v>168</v>
      </c>
      <c r="B1073" t="s">
        <v>115</v>
      </c>
      <c r="C1073" t="s">
        <v>1</v>
      </c>
      <c r="D1073" t="s">
        <v>133</v>
      </c>
      <c r="E1073" s="4"/>
      <c r="F1073" s="4">
        <v>453.562739726328</v>
      </c>
      <c r="G1073" s="4">
        <v>460.08643531562302</v>
      </c>
      <c r="H1073" s="4">
        <v>579.22442693529399</v>
      </c>
      <c r="I1073" s="4">
        <v>695.86689929068802</v>
      </c>
      <c r="J1073" s="4">
        <v>806.632100395404</v>
      </c>
      <c r="K1073" s="4">
        <v>914.84749769058396</v>
      </c>
      <c r="L1073" s="4">
        <v>1026.14878045564</v>
      </c>
      <c r="M1073" s="4">
        <v>1145.98142542202</v>
      </c>
      <c r="N1073" s="4">
        <v>1276.87557389517</v>
      </c>
      <c r="O1073" s="4">
        <v>1417.9408706348399</v>
      </c>
      <c r="P1073" s="4">
        <v>1569.24304914042</v>
      </c>
      <c r="Q1073" s="4">
        <v>1728.7226588081501</v>
      </c>
      <c r="R1073" s="4">
        <v>1897.71038026924</v>
      </c>
      <c r="S1073" s="4">
        <v>2077.9277043331399</v>
      </c>
      <c r="T1073" s="4">
        <v>2271.4987677178001</v>
      </c>
      <c r="U1073" s="4">
        <v>2480.1810847556399</v>
      </c>
      <c r="V1073" s="4">
        <v>2705.3508492669898</v>
      </c>
      <c r="W1073" s="4">
        <v>2948.0774999999999</v>
      </c>
      <c r="X1073" s="4"/>
      <c r="Y1073" s="4"/>
      <c r="Z1073" s="4"/>
      <c r="AA1073" s="4"/>
      <c r="AB1073" s="4"/>
      <c r="AC1073" s="4"/>
      <c r="AD1073" s="4"/>
      <c r="AE1073" s="4"/>
    </row>
    <row r="1074" spans="1:31" x14ac:dyDescent="0.35">
      <c r="A1074" t="s">
        <v>168</v>
      </c>
      <c r="B1074" t="s">
        <v>115</v>
      </c>
      <c r="C1074" t="s">
        <v>1</v>
      </c>
      <c r="D1074" t="s">
        <v>134</v>
      </c>
      <c r="E1074" s="4"/>
      <c r="F1074" s="4">
        <v>15437.3722490934</v>
      </c>
      <c r="G1074" s="4">
        <v>15659.411469758799</v>
      </c>
      <c r="H1074" s="4">
        <v>17712.160878191298</v>
      </c>
      <c r="I1074" s="4">
        <v>19214.719629254399</v>
      </c>
      <c r="J1074" s="4">
        <v>20203.497094196398</v>
      </c>
      <c r="K1074" s="4">
        <v>20869.155108127299</v>
      </c>
      <c r="L1074" s="4">
        <v>21397.5779566458</v>
      </c>
      <c r="M1074" s="4">
        <v>21916.822387506701</v>
      </c>
      <c r="N1074" s="4">
        <v>22465.482583313002</v>
      </c>
      <c r="O1074" s="4">
        <v>23014.610088265999</v>
      </c>
      <c r="P1074" s="4">
        <v>23557.4451729012</v>
      </c>
      <c r="Q1074" s="4">
        <v>24059.3590519155</v>
      </c>
      <c r="R1074" s="4">
        <v>24539.249605485598</v>
      </c>
      <c r="S1074" s="4">
        <v>25016.002327605001</v>
      </c>
      <c r="T1074" s="4">
        <v>25508.105787214899</v>
      </c>
      <c r="U1074" s="4">
        <v>26025.195349874899</v>
      </c>
      <c r="V1074" s="4">
        <v>26570.245288713599</v>
      </c>
      <c r="W1074" s="4">
        <v>27142.073049455299</v>
      </c>
      <c r="X1074" s="4"/>
      <c r="Y1074" s="4"/>
      <c r="Z1074" s="4"/>
      <c r="AA1074" s="4"/>
      <c r="AB1074" s="4"/>
      <c r="AC1074" s="4"/>
      <c r="AD1074" s="4"/>
      <c r="AE1074" s="4"/>
    </row>
    <row r="1075" spans="1:31" x14ac:dyDescent="0.35">
      <c r="A1075" t="s">
        <v>168</v>
      </c>
      <c r="B1075" t="s">
        <v>116</v>
      </c>
      <c r="C1075" t="s">
        <v>146</v>
      </c>
      <c r="D1075" t="s">
        <v>135</v>
      </c>
      <c r="E1075" s="4"/>
      <c r="F1075" s="4">
        <v>249.86907969327601</v>
      </c>
      <c r="G1075" s="4">
        <v>256.02872055243898</v>
      </c>
      <c r="H1075" s="4">
        <v>304.88796335160202</v>
      </c>
      <c r="I1075" s="4">
        <v>371.52294647787301</v>
      </c>
      <c r="J1075" s="4">
        <v>449.84029561627898</v>
      </c>
      <c r="K1075" s="4">
        <v>531.48929112394296</v>
      </c>
      <c r="L1075" s="4">
        <v>615.25046535250601</v>
      </c>
      <c r="M1075" s="4">
        <v>707.08333336095097</v>
      </c>
      <c r="N1075" s="4">
        <v>810.40722217242001</v>
      </c>
      <c r="O1075" s="4">
        <v>923.46486863241898</v>
      </c>
      <c r="P1075" s="4">
        <v>1043.9899115328601</v>
      </c>
      <c r="Q1075" s="4">
        <v>1167.6643596050601</v>
      </c>
      <c r="R1075" s="4">
        <v>1296.5478077675</v>
      </c>
      <c r="S1075" s="4">
        <v>1429.7381891944599</v>
      </c>
      <c r="T1075" s="4">
        <v>1566.8336994183101</v>
      </c>
      <c r="U1075" s="4">
        <v>1708.82774827923</v>
      </c>
      <c r="V1075" s="4">
        <v>1855.6570454074499</v>
      </c>
      <c r="W1075" s="4">
        <v>2006.14764998491</v>
      </c>
      <c r="X1075" s="4"/>
      <c r="Y1075" s="4"/>
      <c r="Z1075" s="4"/>
      <c r="AA1075" s="4"/>
      <c r="AB1075" s="4"/>
      <c r="AC1075" s="4"/>
      <c r="AD1075" s="4"/>
      <c r="AE1075" s="4"/>
    </row>
    <row r="1076" spans="1:31" x14ac:dyDescent="0.35">
      <c r="A1076" t="s">
        <v>168</v>
      </c>
      <c r="B1076" t="s">
        <v>116</v>
      </c>
      <c r="C1076" t="s">
        <v>146</v>
      </c>
      <c r="D1076" t="s">
        <v>132</v>
      </c>
      <c r="E1076" s="4"/>
      <c r="F1076" s="4">
        <v>853.86000728046804</v>
      </c>
      <c r="G1076" s="4">
        <v>870.80920452658404</v>
      </c>
      <c r="H1076" s="4">
        <v>1089.4872061549199</v>
      </c>
      <c r="I1076" s="4">
        <v>1346.7007251003999</v>
      </c>
      <c r="J1076" s="4">
        <v>1645.94312741561</v>
      </c>
      <c r="K1076" s="4">
        <v>1985.08466019244</v>
      </c>
      <c r="L1076" s="4">
        <v>2362.7666131688502</v>
      </c>
      <c r="M1076" s="4">
        <v>2801.2162283002299</v>
      </c>
      <c r="N1076" s="4">
        <v>3316.2468011472201</v>
      </c>
      <c r="O1076" s="4">
        <v>3904.2372970557499</v>
      </c>
      <c r="P1076" s="4">
        <v>4559.1533386664096</v>
      </c>
      <c r="Q1076" s="4">
        <v>5266.5690052045202</v>
      </c>
      <c r="R1076" s="4">
        <v>6040.1379358294198</v>
      </c>
      <c r="S1076" s="4">
        <v>6882.4506652370301</v>
      </c>
      <c r="T1076" s="4">
        <v>7798.4365762740499</v>
      </c>
      <c r="U1076" s="4">
        <v>8799.2825499112805</v>
      </c>
      <c r="V1076" s="4">
        <v>9891.1158507957007</v>
      </c>
      <c r="W1076" s="4">
        <v>11076.0920344428</v>
      </c>
      <c r="X1076" s="4"/>
      <c r="Y1076" s="4"/>
      <c r="Z1076" s="4"/>
      <c r="AA1076" s="4"/>
      <c r="AB1076" s="4"/>
      <c r="AC1076" s="4"/>
      <c r="AD1076" s="4"/>
      <c r="AE1076" s="4"/>
    </row>
    <row r="1077" spans="1:31" x14ac:dyDescent="0.35">
      <c r="A1077" t="s">
        <v>168</v>
      </c>
      <c r="B1077" t="s">
        <v>116</v>
      </c>
      <c r="C1077" t="s">
        <v>146</v>
      </c>
      <c r="D1077" t="s">
        <v>133</v>
      </c>
      <c r="E1077" s="4"/>
      <c r="F1077" s="4">
        <v>150.58724722877801</v>
      </c>
      <c r="G1077" s="4">
        <v>153.794309390747</v>
      </c>
      <c r="H1077" s="4">
        <v>193.69275078088299</v>
      </c>
      <c r="I1077" s="4">
        <v>244.90550803894001</v>
      </c>
      <c r="J1077" s="4">
        <v>307.90252402905298</v>
      </c>
      <c r="K1077" s="4">
        <v>379.77650271652999</v>
      </c>
      <c r="L1077" s="4">
        <v>461.416605774956</v>
      </c>
      <c r="M1077" s="4">
        <v>558.63870730700398</v>
      </c>
      <c r="N1077" s="4">
        <v>676.03739718627105</v>
      </c>
      <c r="O1077" s="4">
        <v>814.39610415743005</v>
      </c>
      <c r="P1077" s="4">
        <v>973.86848166868003</v>
      </c>
      <c r="Q1077" s="4">
        <v>1152.4253251989601</v>
      </c>
      <c r="R1077" s="4">
        <v>1354.04264019109</v>
      </c>
      <c r="S1077" s="4">
        <v>1580.47082137233</v>
      </c>
      <c r="T1077" s="4">
        <v>1834.1544070259799</v>
      </c>
      <c r="U1077" s="4">
        <v>2119.1289439506099</v>
      </c>
      <c r="V1077" s="4">
        <v>2438.3659241304399</v>
      </c>
      <c r="W1077" s="4">
        <v>2793.9013120455702</v>
      </c>
      <c r="X1077" s="4"/>
      <c r="Y1077" s="4"/>
      <c r="Z1077" s="4"/>
      <c r="AA1077" s="4"/>
      <c r="AB1077" s="4"/>
      <c r="AC1077" s="4"/>
      <c r="AD1077" s="4"/>
      <c r="AE1077" s="4"/>
    </row>
    <row r="1078" spans="1:31" x14ac:dyDescent="0.35">
      <c r="A1078" t="s">
        <v>168</v>
      </c>
      <c r="B1078" t="s">
        <v>116</v>
      </c>
      <c r="C1078" t="s">
        <v>146</v>
      </c>
      <c r="D1078" t="s">
        <v>134</v>
      </c>
      <c r="E1078" s="4"/>
      <c r="F1078" s="4">
        <v>1106.7503130262601</v>
      </c>
      <c r="G1078" s="4">
        <v>1135.5870749209801</v>
      </c>
      <c r="H1078" s="4">
        <v>1387.2838304934701</v>
      </c>
      <c r="I1078" s="4">
        <v>1747.6683284217299</v>
      </c>
      <c r="J1078" s="4">
        <v>2186.5035769681099</v>
      </c>
      <c r="K1078" s="4">
        <v>2666.5810486836199</v>
      </c>
      <c r="L1078" s="4">
        <v>3183.48492147864</v>
      </c>
      <c r="M1078" s="4">
        <v>3771.5724383388201</v>
      </c>
      <c r="N1078" s="4">
        <v>4455.8719766803597</v>
      </c>
      <c r="O1078" s="4">
        <v>5234.9838343118299</v>
      </c>
      <c r="P1078" s="4">
        <v>6104.1987498007302</v>
      </c>
      <c r="Q1078" s="4">
        <v>7045.8656351904201</v>
      </c>
      <c r="R1078" s="4">
        <v>8079.3672564030803</v>
      </c>
      <c r="S1078" s="4">
        <v>9207.1591455685102</v>
      </c>
      <c r="T1078" s="4">
        <v>10435.318724307601</v>
      </c>
      <c r="U1078" s="4">
        <v>11780.806701809501</v>
      </c>
      <c r="V1078" s="4">
        <v>13255.839103796799</v>
      </c>
      <c r="W1078" s="4">
        <v>14866.1213155723</v>
      </c>
      <c r="X1078" s="4"/>
      <c r="Y1078" s="4"/>
      <c r="Z1078" s="4"/>
      <c r="AA1078" s="4"/>
      <c r="AB1078" s="4"/>
      <c r="AC1078" s="4"/>
      <c r="AD1078" s="4"/>
      <c r="AE1078" s="4"/>
    </row>
    <row r="1079" spans="1:31" x14ac:dyDescent="0.35">
      <c r="A1079" t="s">
        <v>168</v>
      </c>
      <c r="B1079" t="s">
        <v>116</v>
      </c>
      <c r="C1079" t="s">
        <v>147</v>
      </c>
      <c r="D1079" t="s">
        <v>135</v>
      </c>
      <c r="E1079" s="4"/>
      <c r="F1079" s="4">
        <v>791.76348059928398</v>
      </c>
      <c r="G1079" s="4">
        <v>812.018509128912</v>
      </c>
      <c r="H1079" s="4">
        <v>951.88077624814798</v>
      </c>
      <c r="I1079" s="4">
        <v>1174.90487336252</v>
      </c>
      <c r="J1079" s="4">
        <v>1457.90520807552</v>
      </c>
      <c r="K1079" s="4">
        <v>1750.53368149742</v>
      </c>
      <c r="L1079" s="4">
        <v>2048.8250250594701</v>
      </c>
      <c r="M1079" s="4">
        <v>2364.77304833484</v>
      </c>
      <c r="N1079" s="4">
        <v>2702.3932776738402</v>
      </c>
      <c r="O1079" s="4">
        <v>3051.4662499760402</v>
      </c>
      <c r="P1079" s="4">
        <v>3404.6057799320702</v>
      </c>
      <c r="Q1079" s="4">
        <v>3747.0164779389002</v>
      </c>
      <c r="R1079" s="4">
        <v>4070.4626068841699</v>
      </c>
      <c r="S1079" s="4">
        <v>4357.7024552467601</v>
      </c>
      <c r="T1079" s="4">
        <v>4593.6162814652298</v>
      </c>
      <c r="U1079" s="4">
        <v>4763.1000309343499</v>
      </c>
      <c r="V1079" s="4">
        <v>4848.6867464352999</v>
      </c>
      <c r="W1079" s="4">
        <v>4829.3686321261603</v>
      </c>
      <c r="X1079" s="4"/>
      <c r="Y1079" s="4"/>
      <c r="Z1079" s="4"/>
      <c r="AA1079" s="4"/>
      <c r="AB1079" s="4"/>
      <c r="AC1079" s="4"/>
      <c r="AD1079" s="4"/>
      <c r="AE1079" s="4"/>
    </row>
    <row r="1080" spans="1:31" x14ac:dyDescent="0.35">
      <c r="A1080" t="s">
        <v>168</v>
      </c>
      <c r="B1080" t="s">
        <v>116</v>
      </c>
      <c r="C1080" t="s">
        <v>147</v>
      </c>
      <c r="D1080" t="s">
        <v>132</v>
      </c>
      <c r="E1080" s="4"/>
      <c r="F1080" s="4">
        <v>923.83923751670397</v>
      </c>
      <c r="G1080" s="4">
        <v>941.62527461444699</v>
      </c>
      <c r="H1080" s="4">
        <v>1171.0964742260201</v>
      </c>
      <c r="I1080" s="4">
        <v>1506.8183452165499</v>
      </c>
      <c r="J1080" s="4">
        <v>1967.0777456303099</v>
      </c>
      <c r="K1080" s="4">
        <v>2499.53024660753</v>
      </c>
      <c r="L1080" s="4">
        <v>3112.1265580783902</v>
      </c>
      <c r="M1080" s="4">
        <v>3837.33117453155</v>
      </c>
      <c r="N1080" s="4">
        <v>4703.6489999236101</v>
      </c>
      <c r="O1080" s="4">
        <v>5720.65343693864</v>
      </c>
      <c r="P1080" s="4">
        <v>6904.94371554994</v>
      </c>
      <c r="Q1080" s="4">
        <v>8262.0834579580496</v>
      </c>
      <c r="R1080" s="4">
        <v>9814.1780688328308</v>
      </c>
      <c r="S1080" s="4">
        <v>11567.663223982099</v>
      </c>
      <c r="T1080" s="4">
        <v>13535.9282072367</v>
      </c>
      <c r="U1080" s="4">
        <v>15736.799759097299</v>
      </c>
      <c r="V1080" s="4">
        <v>18187.682289610901</v>
      </c>
      <c r="W1080" s="4">
        <v>20904.4268912353</v>
      </c>
      <c r="X1080" s="4"/>
      <c r="Y1080" s="4"/>
      <c r="Z1080" s="4"/>
      <c r="AA1080" s="4"/>
      <c r="AB1080" s="4"/>
      <c r="AC1080" s="4"/>
      <c r="AD1080" s="4"/>
      <c r="AE1080" s="4"/>
    </row>
    <row r="1081" spans="1:31" x14ac:dyDescent="0.35">
      <c r="A1081" t="s">
        <v>168</v>
      </c>
      <c r="B1081" t="s">
        <v>116</v>
      </c>
      <c r="C1081" t="s">
        <v>147</v>
      </c>
      <c r="D1081" t="s">
        <v>133</v>
      </c>
      <c r="E1081" s="4"/>
      <c r="F1081" s="4">
        <v>99.687461237953997</v>
      </c>
      <c r="G1081" s="4">
        <v>101.479590381789</v>
      </c>
      <c r="H1081" s="4">
        <v>136.06685052821999</v>
      </c>
      <c r="I1081" s="4">
        <v>187.33061189608</v>
      </c>
      <c r="J1081" s="4">
        <v>261.55441269598401</v>
      </c>
      <c r="K1081" s="4">
        <v>354.63270425467903</v>
      </c>
      <c r="L1081" s="4">
        <v>469.59252051898699</v>
      </c>
      <c r="M1081" s="4">
        <v>613.65107783139399</v>
      </c>
      <c r="N1081" s="4">
        <v>794.59369634014001</v>
      </c>
      <c r="O1081" s="4">
        <v>1017.92369043012</v>
      </c>
      <c r="P1081" s="4">
        <v>1290.7627113691799</v>
      </c>
      <c r="Q1081" s="4">
        <v>1618.6963813985401</v>
      </c>
      <c r="R1081" s="4">
        <v>2010.8925614525699</v>
      </c>
      <c r="S1081" s="4">
        <v>2474.0183407346899</v>
      </c>
      <c r="T1081" s="4">
        <v>3016.5044911108998</v>
      </c>
      <c r="U1081" s="4">
        <v>3648.285442593</v>
      </c>
      <c r="V1081" s="4">
        <v>4379.8547551906804</v>
      </c>
      <c r="W1081" s="4">
        <v>5221.9857473840702</v>
      </c>
      <c r="X1081" s="4"/>
      <c r="Y1081" s="4"/>
      <c r="Z1081" s="4"/>
      <c r="AA1081" s="4"/>
      <c r="AB1081" s="4"/>
      <c r="AC1081" s="4"/>
      <c r="AD1081" s="4"/>
      <c r="AE1081" s="4"/>
    </row>
    <row r="1082" spans="1:31" x14ac:dyDescent="0.35">
      <c r="A1082" t="s">
        <v>168</v>
      </c>
      <c r="B1082" t="s">
        <v>116</v>
      </c>
      <c r="C1082" t="s">
        <v>147</v>
      </c>
      <c r="D1082" t="s">
        <v>134</v>
      </c>
      <c r="E1082" s="4"/>
      <c r="F1082" s="4">
        <v>1681.2763305512301</v>
      </c>
      <c r="G1082" s="4">
        <v>1713.18441191479</v>
      </c>
      <c r="H1082" s="4">
        <v>2110.32496587797</v>
      </c>
      <c r="I1082" s="4">
        <v>2724.0795178325602</v>
      </c>
      <c r="J1082" s="4">
        <v>3562.68095890738</v>
      </c>
      <c r="K1082" s="4">
        <v>4527.2814683382503</v>
      </c>
      <c r="L1082" s="4">
        <v>5633.4716882901803</v>
      </c>
      <c r="M1082" s="4">
        <v>6943.6906549239702</v>
      </c>
      <c r="N1082" s="4">
        <v>8513.3851525047194</v>
      </c>
      <c r="O1082" s="4">
        <v>10364.1014392787</v>
      </c>
      <c r="P1082" s="4">
        <v>12530.1044455888</v>
      </c>
      <c r="Q1082" s="4">
        <v>15025.4810585206</v>
      </c>
      <c r="R1082" s="4">
        <v>17894.0086932827</v>
      </c>
      <c r="S1082" s="4">
        <v>21152.057901712102</v>
      </c>
      <c r="T1082" s="4">
        <v>24828.534664627801</v>
      </c>
      <c r="U1082" s="4">
        <v>28960.602356443898</v>
      </c>
      <c r="V1082" s="4">
        <v>33585.230672229904</v>
      </c>
      <c r="W1082" s="4">
        <v>39619.736276638498</v>
      </c>
      <c r="X1082" s="4"/>
      <c r="Y1082" s="4"/>
      <c r="Z1082" s="4"/>
      <c r="AA1082" s="4"/>
      <c r="AB1082" s="4"/>
      <c r="AC1082" s="4"/>
      <c r="AD1082" s="4"/>
      <c r="AE1082" s="4"/>
    </row>
    <row r="1083" spans="1:31" x14ac:dyDescent="0.35">
      <c r="A1083" t="s">
        <v>168</v>
      </c>
      <c r="B1083" t="s">
        <v>116</v>
      </c>
      <c r="C1083" t="s">
        <v>148</v>
      </c>
      <c r="D1083" t="s">
        <v>135</v>
      </c>
      <c r="E1083" s="4"/>
      <c r="F1083" s="4">
        <v>72.1061823542165</v>
      </c>
      <c r="G1083" s="4">
        <v>70.466223882872498</v>
      </c>
      <c r="H1083" s="4">
        <v>81.639918164883994</v>
      </c>
      <c r="I1083" s="4">
        <v>91.387356843377901</v>
      </c>
      <c r="J1083" s="4">
        <v>102.084137729324</v>
      </c>
      <c r="K1083" s="4">
        <v>115.180987353429</v>
      </c>
      <c r="L1083" s="4">
        <v>131.227012962922</v>
      </c>
      <c r="M1083" s="4">
        <v>149.943548564445</v>
      </c>
      <c r="N1083" s="4">
        <v>171.12942809805</v>
      </c>
      <c r="O1083" s="4">
        <v>194.27564537686399</v>
      </c>
      <c r="P1083" s="4">
        <v>219.59033338186899</v>
      </c>
      <c r="Q1083" s="4">
        <v>246.96798874554099</v>
      </c>
      <c r="R1083" s="4">
        <v>276.14766243400101</v>
      </c>
      <c r="S1083" s="4">
        <v>307.10217822148098</v>
      </c>
      <c r="T1083" s="4">
        <v>340.11071379441199</v>
      </c>
      <c r="U1083" s="4">
        <v>375.47744105600799</v>
      </c>
      <c r="V1083" s="4">
        <v>413.40732378501002</v>
      </c>
      <c r="W1083" s="4">
        <v>454.11247611188099</v>
      </c>
      <c r="X1083" s="4"/>
      <c r="Y1083" s="4"/>
      <c r="Z1083" s="4"/>
      <c r="AA1083" s="4"/>
      <c r="AB1083" s="4"/>
      <c r="AC1083" s="4"/>
      <c r="AD1083" s="4"/>
      <c r="AE1083" s="4"/>
    </row>
    <row r="1084" spans="1:31" x14ac:dyDescent="0.35">
      <c r="A1084" t="s">
        <v>168</v>
      </c>
      <c r="B1084" t="s">
        <v>116</v>
      </c>
      <c r="C1084" t="s">
        <v>148</v>
      </c>
      <c r="D1084" t="s">
        <v>132</v>
      </c>
      <c r="E1084" s="4"/>
      <c r="F1084" s="4">
        <v>345.58505960443102</v>
      </c>
      <c r="G1084" s="4">
        <v>339.54451688430402</v>
      </c>
      <c r="H1084" s="4">
        <v>397.33603338281102</v>
      </c>
      <c r="I1084" s="4">
        <v>442.80566137592803</v>
      </c>
      <c r="J1084" s="4">
        <v>496.20802078739803</v>
      </c>
      <c r="K1084" s="4">
        <v>562.39895653998099</v>
      </c>
      <c r="L1084" s="4">
        <v>643.706203803422</v>
      </c>
      <c r="M1084" s="4">
        <v>737.66023625164405</v>
      </c>
      <c r="N1084" s="4">
        <v>842.61491659800402</v>
      </c>
      <c r="O1084" s="4">
        <v>956.24661887801994</v>
      </c>
      <c r="P1084" s="4">
        <v>1079.9535413595399</v>
      </c>
      <c r="Q1084" s="4">
        <v>1213.16715976824</v>
      </c>
      <c r="R1084" s="4">
        <v>1354.2569408438201</v>
      </c>
      <c r="S1084" s="4">
        <v>1502.8262823815701</v>
      </c>
      <c r="T1084" s="4">
        <v>1660.1435979636799</v>
      </c>
      <c r="U1084" s="4">
        <v>1827.76828834604</v>
      </c>
      <c r="V1084" s="4">
        <v>2006.9343198361501</v>
      </c>
      <c r="W1084" s="4">
        <v>2198.8548659472599</v>
      </c>
      <c r="X1084" s="4"/>
      <c r="Y1084" s="4"/>
      <c r="Z1084" s="4"/>
      <c r="AA1084" s="4"/>
      <c r="AB1084" s="4"/>
      <c r="AC1084" s="4"/>
      <c r="AD1084" s="4"/>
      <c r="AE1084" s="4"/>
    </row>
    <row r="1085" spans="1:31" x14ac:dyDescent="0.35">
      <c r="A1085" t="s">
        <v>168</v>
      </c>
      <c r="B1085" t="s">
        <v>116</v>
      </c>
      <c r="C1085" t="s">
        <v>148</v>
      </c>
      <c r="D1085" t="s">
        <v>133</v>
      </c>
      <c r="E1085" s="4"/>
      <c r="F1085" s="4">
        <v>43.7808080545542</v>
      </c>
      <c r="G1085" s="4">
        <v>42.964224147693898</v>
      </c>
      <c r="H1085" s="4">
        <v>53.287077349195897</v>
      </c>
      <c r="I1085" s="4">
        <v>62.905674323962103</v>
      </c>
      <c r="J1085" s="4">
        <v>74.334639025704405</v>
      </c>
      <c r="K1085" s="4">
        <v>88.586095325494597</v>
      </c>
      <c r="L1085" s="4">
        <v>106.353800590821</v>
      </c>
      <c r="M1085" s="4">
        <v>127.584271536606</v>
      </c>
      <c r="N1085" s="4">
        <v>152.27999128066901</v>
      </c>
      <c r="O1085" s="4">
        <v>180.24617368141799</v>
      </c>
      <c r="P1085" s="4">
        <v>211.94364709054199</v>
      </c>
      <c r="Q1085" s="4">
        <v>247.48163331120699</v>
      </c>
      <c r="R1085" s="4">
        <v>286.72822763001199</v>
      </c>
      <c r="S1085" s="4">
        <v>329.767515855299</v>
      </c>
      <c r="T1085" s="4">
        <v>377.04529216126298</v>
      </c>
      <c r="U1085" s="4">
        <v>429.11172989577102</v>
      </c>
      <c r="V1085" s="4">
        <v>486.48446763596502</v>
      </c>
      <c r="W1085" s="4">
        <v>549.71371648681497</v>
      </c>
      <c r="X1085" s="4"/>
      <c r="Y1085" s="4"/>
      <c r="Z1085" s="4"/>
      <c r="AA1085" s="4"/>
      <c r="AB1085" s="4"/>
      <c r="AC1085" s="4"/>
      <c r="AD1085" s="4"/>
      <c r="AE1085" s="4"/>
    </row>
    <row r="1086" spans="1:31" x14ac:dyDescent="0.35">
      <c r="A1086" t="s">
        <v>168</v>
      </c>
      <c r="B1086" t="s">
        <v>116</v>
      </c>
      <c r="C1086" t="s">
        <v>148</v>
      </c>
      <c r="D1086" t="s">
        <v>134</v>
      </c>
      <c r="E1086" s="4"/>
      <c r="F1086" s="4">
        <v>765.56035804135195</v>
      </c>
      <c r="G1086" s="4">
        <v>750.94325923282304</v>
      </c>
      <c r="H1086" s="4">
        <v>872.44204845230502</v>
      </c>
      <c r="I1086" s="4">
        <v>969.40498178069402</v>
      </c>
      <c r="J1086" s="4">
        <v>1080.66684148328</v>
      </c>
      <c r="K1086" s="4">
        <v>1218.01605610659</v>
      </c>
      <c r="L1086" s="4">
        <v>1386.3617832336599</v>
      </c>
      <c r="M1086" s="4">
        <v>1580.5852151839099</v>
      </c>
      <c r="N1086" s="4">
        <v>1797.0836553039501</v>
      </c>
      <c r="O1086" s="4">
        <v>2030.4077357451199</v>
      </c>
      <c r="P1086" s="4">
        <v>2282.9861252585902</v>
      </c>
      <c r="Q1086" s="4">
        <v>2553.2648514862199</v>
      </c>
      <c r="R1086" s="4">
        <v>2837.5953967221799</v>
      </c>
      <c r="S1086" s="4">
        <v>3134.8915393969501</v>
      </c>
      <c r="T1086" s="4">
        <v>3447.4456882419099</v>
      </c>
      <c r="U1086" s="4">
        <v>3778.0242705979499</v>
      </c>
      <c r="V1086" s="4">
        <v>4128.6083563788397</v>
      </c>
      <c r="W1086" s="4">
        <v>4501.1126579408601</v>
      </c>
      <c r="X1086" s="4"/>
      <c r="Y1086" s="4"/>
      <c r="Z1086" s="4"/>
      <c r="AA1086" s="4"/>
      <c r="AB1086" s="4"/>
      <c r="AC1086" s="4"/>
      <c r="AD1086" s="4"/>
      <c r="AE1086" s="4"/>
    </row>
    <row r="1087" spans="1:31" x14ac:dyDescent="0.35">
      <c r="A1087" t="s">
        <v>168</v>
      </c>
      <c r="B1087" t="s">
        <v>116</v>
      </c>
      <c r="C1087" t="s">
        <v>149</v>
      </c>
      <c r="D1087" t="s">
        <v>135</v>
      </c>
      <c r="E1087" s="4"/>
      <c r="F1087" s="4">
        <v>134.32053277847001</v>
      </c>
      <c r="G1087" s="4">
        <v>138.651344520892</v>
      </c>
      <c r="H1087" s="4">
        <v>174.28489105241999</v>
      </c>
      <c r="I1087" s="4">
        <v>210.44438575372601</v>
      </c>
      <c r="J1087" s="4">
        <v>247.40438647037701</v>
      </c>
      <c r="K1087" s="4">
        <v>279.86633060928801</v>
      </c>
      <c r="L1087" s="4">
        <v>306.94350560527403</v>
      </c>
      <c r="M1087" s="4">
        <v>331.28067701707698</v>
      </c>
      <c r="N1087" s="4">
        <v>355.21679464378298</v>
      </c>
      <c r="O1087" s="4">
        <v>379.75848338242901</v>
      </c>
      <c r="P1087" s="4">
        <v>404.884323792619</v>
      </c>
      <c r="Q1087" s="4">
        <v>429.28350053359799</v>
      </c>
      <c r="R1087" s="4">
        <v>451.91674197086797</v>
      </c>
      <c r="S1087" s="4">
        <v>472.43218781241598</v>
      </c>
      <c r="T1087" s="4">
        <v>490.89692807369403</v>
      </c>
      <c r="U1087" s="4">
        <v>506.733520419341</v>
      </c>
      <c r="V1087" s="4">
        <v>518.49162992422396</v>
      </c>
      <c r="W1087" s="4">
        <v>524.36035014776201</v>
      </c>
      <c r="X1087" s="4"/>
      <c r="Y1087" s="4"/>
      <c r="Z1087" s="4"/>
      <c r="AA1087" s="4"/>
      <c r="AB1087" s="4"/>
      <c r="AC1087" s="4"/>
      <c r="AD1087" s="4"/>
      <c r="AE1087" s="4"/>
    </row>
    <row r="1088" spans="1:31" x14ac:dyDescent="0.35">
      <c r="A1088" t="s">
        <v>168</v>
      </c>
      <c r="B1088" t="s">
        <v>116</v>
      </c>
      <c r="C1088" t="s">
        <v>149</v>
      </c>
      <c r="D1088" t="s">
        <v>132</v>
      </c>
      <c r="E1088" s="4"/>
      <c r="F1088" s="4">
        <v>422.42045040972403</v>
      </c>
      <c r="G1088" s="4">
        <v>429.72089575486899</v>
      </c>
      <c r="H1088" s="4">
        <v>533.760398749807</v>
      </c>
      <c r="I1088" s="4">
        <v>633.39840623313398</v>
      </c>
      <c r="J1088" s="4">
        <v>747.36749591869602</v>
      </c>
      <c r="K1088" s="4">
        <v>859.63701980273004</v>
      </c>
      <c r="L1088" s="4">
        <v>968.03808746329798</v>
      </c>
      <c r="M1088" s="4">
        <v>1076.8597715923099</v>
      </c>
      <c r="N1088" s="4">
        <v>1193.52588581089</v>
      </c>
      <c r="O1088" s="4">
        <v>1324.25130452096</v>
      </c>
      <c r="P1088" s="4">
        <v>1472.2817929401599</v>
      </c>
      <c r="Q1088" s="4">
        <v>1635.19127167428</v>
      </c>
      <c r="R1088" s="4">
        <v>1811.73517304746</v>
      </c>
      <c r="S1088" s="4">
        <v>2004.1342903647601</v>
      </c>
      <c r="T1088" s="4">
        <v>2217.2848131456999</v>
      </c>
      <c r="U1088" s="4">
        <v>2454.7697779137302</v>
      </c>
      <c r="V1088" s="4">
        <v>2717.1810330878302</v>
      </c>
      <c r="W1088" s="4">
        <v>3003.7813387013098</v>
      </c>
      <c r="X1088" s="4"/>
      <c r="Y1088" s="4"/>
      <c r="Z1088" s="4"/>
      <c r="AA1088" s="4"/>
      <c r="AB1088" s="4"/>
      <c r="AC1088" s="4"/>
      <c r="AD1088" s="4"/>
      <c r="AE1088" s="4"/>
    </row>
    <row r="1089" spans="1:31" x14ac:dyDescent="0.35">
      <c r="A1089" t="s">
        <v>168</v>
      </c>
      <c r="B1089" t="s">
        <v>116</v>
      </c>
      <c r="C1089" t="s">
        <v>149</v>
      </c>
      <c r="D1089" t="s">
        <v>133</v>
      </c>
      <c r="E1089" s="4"/>
      <c r="F1089" s="4">
        <v>55.165567297814803</v>
      </c>
      <c r="G1089" s="4">
        <v>56.224518868940798</v>
      </c>
      <c r="H1089" s="4">
        <v>73.808493059827995</v>
      </c>
      <c r="I1089" s="4">
        <v>92.673338165820695</v>
      </c>
      <c r="J1089" s="4">
        <v>115.369804040094</v>
      </c>
      <c r="K1089" s="4">
        <v>139.409570569593</v>
      </c>
      <c r="L1089" s="4">
        <v>164.32892146066899</v>
      </c>
      <c r="M1089" s="4">
        <v>190.909698328019</v>
      </c>
      <c r="N1089" s="4">
        <v>220.548081851733</v>
      </c>
      <c r="O1089" s="4">
        <v>254.60762832647001</v>
      </c>
      <c r="P1089" s="4">
        <v>294.01797445513199</v>
      </c>
      <c r="Q1089" s="4">
        <v>338.63064918361403</v>
      </c>
      <c r="R1089" s="4">
        <v>388.47900746398398</v>
      </c>
      <c r="S1089" s="4">
        <v>444.31493934021699</v>
      </c>
      <c r="T1089" s="4">
        <v>507.54428899604397</v>
      </c>
      <c r="U1089" s="4">
        <v>579.39034840320301</v>
      </c>
      <c r="V1089" s="4">
        <v>660.43825040415595</v>
      </c>
      <c r="W1089" s="4">
        <v>750.94533467532699</v>
      </c>
      <c r="X1089" s="4"/>
      <c r="Y1089" s="4"/>
      <c r="Z1089" s="4"/>
      <c r="AA1089" s="4"/>
      <c r="AB1089" s="4"/>
      <c r="AC1089" s="4"/>
      <c r="AD1089" s="4"/>
      <c r="AE1089" s="4"/>
    </row>
    <row r="1090" spans="1:31" x14ac:dyDescent="0.35">
      <c r="A1090" t="s">
        <v>168</v>
      </c>
      <c r="B1090" t="s">
        <v>116</v>
      </c>
      <c r="C1090" t="s">
        <v>149</v>
      </c>
      <c r="D1090" t="s">
        <v>134</v>
      </c>
      <c r="E1090" s="4"/>
      <c r="F1090" s="4">
        <v>537.80511681180599</v>
      </c>
      <c r="G1090" s="4">
        <v>549.36305972423895</v>
      </c>
      <c r="H1090" s="4">
        <v>698.15171019777301</v>
      </c>
      <c r="I1090" s="4">
        <v>842.61490801314005</v>
      </c>
      <c r="J1090" s="4">
        <v>1010.33961761093</v>
      </c>
      <c r="K1090" s="4">
        <v>1177.2485495879801</v>
      </c>
      <c r="L1090" s="4">
        <v>1337.5962069314301</v>
      </c>
      <c r="M1090" s="4">
        <v>1497.11495139061</v>
      </c>
      <c r="N1090" s="4">
        <v>1669.83931954533</v>
      </c>
      <c r="O1090" s="4">
        <v>1866.0962120966101</v>
      </c>
      <c r="P1090" s="4">
        <v>2092.86388326722</v>
      </c>
      <c r="Q1090" s="4">
        <v>2348.3182277921201</v>
      </c>
      <c r="R1090" s="4">
        <v>2631.9960849816698</v>
      </c>
      <c r="S1090" s="4">
        <v>2948.3245218228299</v>
      </c>
      <c r="T1090" s="4">
        <v>3306.10625878061</v>
      </c>
      <c r="U1090" s="4">
        <v>3712.6237016669302</v>
      </c>
      <c r="V1090" s="4">
        <v>4171.1953369879402</v>
      </c>
      <c r="W1090" s="4">
        <v>4683.0503111509297</v>
      </c>
      <c r="X1090" s="4"/>
      <c r="Y1090" s="4"/>
      <c r="Z1090" s="4"/>
      <c r="AA1090" s="4"/>
      <c r="AB1090" s="4"/>
      <c r="AC1090" s="4"/>
      <c r="AD1090" s="4"/>
      <c r="AE1090" s="4"/>
    </row>
    <row r="1091" spans="1:31" x14ac:dyDescent="0.35">
      <c r="A1091" t="s">
        <v>168</v>
      </c>
      <c r="B1091" t="s">
        <v>116</v>
      </c>
      <c r="C1091" t="s">
        <v>150</v>
      </c>
      <c r="D1091" t="s">
        <v>135</v>
      </c>
      <c r="E1091" s="4"/>
      <c r="F1091" s="4">
        <v>107.35135862774401</v>
      </c>
      <c r="G1091" s="4">
        <v>108.069671825692</v>
      </c>
      <c r="H1091" s="4">
        <v>118.767563789834</v>
      </c>
      <c r="I1091" s="4">
        <v>126.860951699354</v>
      </c>
      <c r="J1091" s="4">
        <v>135.20254167400699</v>
      </c>
      <c r="K1091" s="4">
        <v>142.955583067704</v>
      </c>
      <c r="L1091" s="4">
        <v>149.90171452437201</v>
      </c>
      <c r="M1091" s="4">
        <v>154.898681188399</v>
      </c>
      <c r="N1091" s="4">
        <v>157.645847728577</v>
      </c>
      <c r="O1091" s="4">
        <v>158.45383341372801</v>
      </c>
      <c r="P1091" s="4">
        <v>157.895152098577</v>
      </c>
      <c r="Q1091" s="4">
        <v>155.974932732013</v>
      </c>
      <c r="R1091" s="4">
        <v>152.85938910700901</v>
      </c>
      <c r="S1091" s="4">
        <v>148.83870457649499</v>
      </c>
      <c r="T1091" s="4">
        <v>144.17213802759301</v>
      </c>
      <c r="U1091" s="4">
        <v>138.91686321616899</v>
      </c>
      <c r="V1091" s="4">
        <v>133.05534561331899</v>
      </c>
      <c r="W1091" s="4">
        <v>126.62989557174301</v>
      </c>
      <c r="X1091" s="4"/>
      <c r="Y1091" s="4"/>
      <c r="Z1091" s="4"/>
      <c r="AA1091" s="4"/>
      <c r="AB1091" s="4"/>
      <c r="AC1091" s="4"/>
      <c r="AD1091" s="4"/>
      <c r="AE1091" s="4"/>
    </row>
    <row r="1092" spans="1:31" x14ac:dyDescent="0.35">
      <c r="A1092" t="s">
        <v>168</v>
      </c>
      <c r="B1092" t="s">
        <v>116</v>
      </c>
      <c r="C1092" t="s">
        <v>150</v>
      </c>
      <c r="D1092" t="s">
        <v>132</v>
      </c>
      <c r="E1092" s="4"/>
      <c r="F1092" s="4">
        <v>2320.2204170166501</v>
      </c>
      <c r="G1092" s="4">
        <v>2331.5225664578502</v>
      </c>
      <c r="H1092" s="4">
        <v>2553.65290417808</v>
      </c>
      <c r="I1092" s="4">
        <v>2718.3055313027899</v>
      </c>
      <c r="J1092" s="4">
        <v>2895.4905974099802</v>
      </c>
      <c r="K1092" s="4">
        <v>3063.9090069928502</v>
      </c>
      <c r="L1092" s="4">
        <v>3218.9203805786201</v>
      </c>
      <c r="M1092" s="4">
        <v>3334.9722236964499</v>
      </c>
      <c r="N1092" s="4">
        <v>3404.7363577661299</v>
      </c>
      <c r="O1092" s="4">
        <v>3433.7722418153398</v>
      </c>
      <c r="P1092" s="4">
        <v>3432.9162750314299</v>
      </c>
      <c r="Q1092" s="4">
        <v>3402.0464961401899</v>
      </c>
      <c r="R1092" s="4">
        <v>3344.81245545197</v>
      </c>
      <c r="S1092" s="4">
        <v>3268.0335238571502</v>
      </c>
      <c r="T1092" s="4">
        <v>3177.30897271196</v>
      </c>
      <c r="U1092" s="4">
        <v>3073.4370897205499</v>
      </c>
      <c r="V1092" s="4">
        <v>2955.3813186889201</v>
      </c>
      <c r="W1092" s="4">
        <v>2823.24825841442</v>
      </c>
      <c r="X1092" s="4"/>
      <c r="Y1092" s="4"/>
      <c r="Z1092" s="4"/>
      <c r="AA1092" s="4"/>
      <c r="AB1092" s="4"/>
      <c r="AC1092" s="4"/>
      <c r="AD1092" s="4"/>
      <c r="AE1092" s="4"/>
    </row>
    <row r="1093" spans="1:31" x14ac:dyDescent="0.35">
      <c r="A1093" t="s">
        <v>168</v>
      </c>
      <c r="B1093" t="s">
        <v>116</v>
      </c>
      <c r="C1093" t="s">
        <v>150</v>
      </c>
      <c r="D1093" t="s">
        <v>133</v>
      </c>
      <c r="E1093" s="4"/>
      <c r="F1093" s="4">
        <v>537.65934611167199</v>
      </c>
      <c r="G1093" s="4">
        <v>541.05527183279696</v>
      </c>
      <c r="H1093" s="4">
        <v>598.61559212971702</v>
      </c>
      <c r="I1093" s="4">
        <v>643.45890683423602</v>
      </c>
      <c r="J1093" s="4">
        <v>690.50514073538204</v>
      </c>
      <c r="K1093" s="4">
        <v>735.38874317234104</v>
      </c>
      <c r="L1093" s="4">
        <v>777.02418240637996</v>
      </c>
      <c r="M1093" s="4">
        <v>809.36098810233705</v>
      </c>
      <c r="N1093" s="4">
        <v>830.58827567059495</v>
      </c>
      <c r="O1093" s="4">
        <v>842.02600084088704</v>
      </c>
      <c r="P1093" s="4">
        <v>846.34703023999805</v>
      </c>
      <c r="Q1093" s="4">
        <v>843.38661931246202</v>
      </c>
      <c r="R1093" s="4">
        <v>833.89066990766401</v>
      </c>
      <c r="S1093" s="4">
        <v>819.38742892617404</v>
      </c>
      <c r="T1093" s="4">
        <v>801.204238156055</v>
      </c>
      <c r="U1093" s="4">
        <v>779.51277894429199</v>
      </c>
      <c r="V1093" s="4">
        <v>754.02169224269596</v>
      </c>
      <c r="W1093" s="4">
        <v>724.71986660095604</v>
      </c>
      <c r="X1093" s="4"/>
      <c r="Y1093" s="4"/>
      <c r="Z1093" s="4"/>
      <c r="AA1093" s="4"/>
      <c r="AB1093" s="4"/>
      <c r="AC1093" s="4"/>
      <c r="AD1093" s="4"/>
      <c r="AE1093" s="4"/>
    </row>
    <row r="1094" spans="1:31" x14ac:dyDescent="0.35">
      <c r="A1094" t="s">
        <v>168</v>
      </c>
      <c r="B1094" t="s">
        <v>116</v>
      </c>
      <c r="C1094" t="s">
        <v>150</v>
      </c>
      <c r="D1094" t="s">
        <v>134</v>
      </c>
      <c r="E1094" s="4"/>
      <c r="F1094" s="4">
        <v>4805.7822243556002</v>
      </c>
      <c r="G1094" s="4">
        <v>4818.72776171646</v>
      </c>
      <c r="H1094" s="4">
        <v>5243.8695320320903</v>
      </c>
      <c r="I1094" s="4">
        <v>5545.9735169978603</v>
      </c>
      <c r="J1094" s="4">
        <v>5890.09686091601</v>
      </c>
      <c r="K1094" s="4">
        <v>6224.2254099394504</v>
      </c>
      <c r="L1094" s="4">
        <v>6538.9379048970104</v>
      </c>
      <c r="M1094" s="4">
        <v>6779.9790951151599</v>
      </c>
      <c r="N1094" s="4">
        <v>6930.8577945052903</v>
      </c>
      <c r="O1094" s="4">
        <v>7000.7339247709297</v>
      </c>
      <c r="P1094" s="4">
        <v>7008.5785728699902</v>
      </c>
      <c r="Q1094" s="4">
        <v>6954.0585711278</v>
      </c>
      <c r="R1094" s="4">
        <v>6845.1181554410196</v>
      </c>
      <c r="S1094" s="4">
        <v>6697.0977715663503</v>
      </c>
      <c r="T1094" s="4">
        <v>6521.4988892604397</v>
      </c>
      <c r="U1094" s="4">
        <v>6319.1460470632801</v>
      </c>
      <c r="V1094" s="4">
        <v>6086.7333356977597</v>
      </c>
      <c r="W1094" s="4">
        <v>5822.9818460138404</v>
      </c>
      <c r="X1094" s="4"/>
      <c r="Y1094" s="4"/>
      <c r="Z1094" s="4"/>
      <c r="AA1094" s="4"/>
      <c r="AB1094" s="4"/>
      <c r="AC1094" s="4"/>
      <c r="AD1094" s="4"/>
      <c r="AE1094" s="4"/>
    </row>
    <row r="1095" spans="1:31" x14ac:dyDescent="0.35">
      <c r="A1095" t="s">
        <v>168</v>
      </c>
      <c r="B1095" t="s">
        <v>116</v>
      </c>
      <c r="C1095" t="s">
        <v>151</v>
      </c>
      <c r="D1095" t="s">
        <v>135</v>
      </c>
      <c r="E1095" s="4"/>
      <c r="F1095" s="4">
        <v>1336.7771778311701</v>
      </c>
      <c r="G1095" s="4">
        <v>1386.22281848545</v>
      </c>
      <c r="H1095" s="4">
        <v>1668.83007489847</v>
      </c>
      <c r="I1095" s="4">
        <v>2074.7458162378698</v>
      </c>
      <c r="J1095" s="4">
        <v>2480.9174934950302</v>
      </c>
      <c r="K1095" s="4">
        <v>2859.7287678534599</v>
      </c>
      <c r="L1095" s="4">
        <v>3210.3556808946801</v>
      </c>
      <c r="M1095" s="4">
        <v>3551.0795860818098</v>
      </c>
      <c r="N1095" s="4">
        <v>3893.9811314058802</v>
      </c>
      <c r="O1095" s="4">
        <v>4232.14474027694</v>
      </c>
      <c r="P1095" s="4">
        <v>4564.0653392251397</v>
      </c>
      <c r="Q1095" s="4">
        <v>4879.8541553833802</v>
      </c>
      <c r="R1095" s="4">
        <v>5178.6014462810699</v>
      </c>
      <c r="S1095" s="4">
        <v>5451.5505551898696</v>
      </c>
      <c r="T1095" s="4">
        <v>5694.8779358238999</v>
      </c>
      <c r="U1095" s="4">
        <v>5905.9945912369003</v>
      </c>
      <c r="V1095" s="4">
        <v>6081.66730797319</v>
      </c>
      <c r="W1095" s="4">
        <v>6217.6686156495398</v>
      </c>
      <c r="X1095" s="4"/>
      <c r="Y1095" s="4"/>
      <c r="Z1095" s="4"/>
      <c r="AA1095" s="4"/>
      <c r="AB1095" s="4"/>
      <c r="AC1095" s="4"/>
      <c r="AD1095" s="4"/>
      <c r="AE1095" s="4"/>
    </row>
    <row r="1096" spans="1:31" x14ac:dyDescent="0.35">
      <c r="A1096" t="s">
        <v>168</v>
      </c>
      <c r="B1096" t="s">
        <v>116</v>
      </c>
      <c r="C1096" t="s">
        <v>151</v>
      </c>
      <c r="D1096" t="s">
        <v>132</v>
      </c>
      <c r="E1096" s="4"/>
      <c r="F1096" s="4">
        <v>3564.2590035694402</v>
      </c>
      <c r="G1096" s="4">
        <v>3688.5049498467201</v>
      </c>
      <c r="H1096" s="4">
        <v>4614.9838214671099</v>
      </c>
      <c r="I1096" s="4">
        <v>5857.52559756342</v>
      </c>
      <c r="J1096" s="4">
        <v>7139.1094619044397</v>
      </c>
      <c r="K1096" s="4">
        <v>8379.0590994958893</v>
      </c>
      <c r="L1096" s="4">
        <v>9580.1063961967502</v>
      </c>
      <c r="M1096" s="4">
        <v>10802.0060566179</v>
      </c>
      <c r="N1096" s="4">
        <v>12102.521206960901</v>
      </c>
      <c r="O1096" s="4">
        <v>13481.7579554434</v>
      </c>
      <c r="P1096" s="4">
        <v>14951.521617363</v>
      </c>
      <c r="Q1096" s="4">
        <v>16505.6116677543</v>
      </c>
      <c r="R1096" s="4">
        <v>18164.214205810498</v>
      </c>
      <c r="S1096" s="4">
        <v>19930.830387231101</v>
      </c>
      <c r="T1096" s="4">
        <v>21826.535745032201</v>
      </c>
      <c r="U1096" s="4">
        <v>23878.239549059501</v>
      </c>
      <c r="V1096" s="4">
        <v>26117.3125015845</v>
      </c>
      <c r="W1096" s="4">
        <v>28579.124036479701</v>
      </c>
      <c r="X1096" s="4"/>
      <c r="Y1096" s="4"/>
      <c r="Z1096" s="4"/>
      <c r="AA1096" s="4"/>
      <c r="AB1096" s="4"/>
      <c r="AC1096" s="4"/>
      <c r="AD1096" s="4"/>
      <c r="AE1096" s="4"/>
    </row>
    <row r="1097" spans="1:31" x14ac:dyDescent="0.35">
      <c r="A1097" t="s">
        <v>168</v>
      </c>
      <c r="B1097" t="s">
        <v>116</v>
      </c>
      <c r="C1097" t="s">
        <v>151</v>
      </c>
      <c r="D1097" t="s">
        <v>133</v>
      </c>
      <c r="E1097" s="4"/>
      <c r="F1097" s="4">
        <v>704.67341605065894</v>
      </c>
      <c r="G1097" s="4">
        <v>727.76520829663798</v>
      </c>
      <c r="H1097" s="4">
        <v>921.26057303521702</v>
      </c>
      <c r="I1097" s="4">
        <v>1182.46436220846</v>
      </c>
      <c r="J1097" s="4">
        <v>1459.0137120782899</v>
      </c>
      <c r="K1097" s="4">
        <v>1735.31867398694</v>
      </c>
      <c r="L1097" s="4">
        <v>2011.63906517084</v>
      </c>
      <c r="M1097" s="4">
        <v>2300.2709994490201</v>
      </c>
      <c r="N1097" s="4">
        <v>2614.3226536388302</v>
      </c>
      <c r="O1097" s="4">
        <v>2955.4299372877199</v>
      </c>
      <c r="P1097" s="4">
        <v>3327.6393803501701</v>
      </c>
      <c r="Q1097" s="4">
        <v>3731.4097123655602</v>
      </c>
      <c r="R1097" s="4">
        <v>4173.2218962335</v>
      </c>
      <c r="S1097" s="4">
        <v>4656.1439470606902</v>
      </c>
      <c r="T1097" s="4">
        <v>5187.5287485181998</v>
      </c>
      <c r="U1097" s="4">
        <v>5776.4943554960701</v>
      </c>
      <c r="V1097" s="4">
        <v>6433.8836794369599</v>
      </c>
      <c r="W1097" s="4">
        <v>7172.2600231031602</v>
      </c>
      <c r="X1097" s="4"/>
      <c r="Y1097" s="4"/>
      <c r="Z1097" s="4"/>
      <c r="AA1097" s="4"/>
      <c r="AB1097" s="4"/>
      <c r="AC1097" s="4"/>
      <c r="AD1097" s="4"/>
      <c r="AE1097" s="4"/>
    </row>
    <row r="1098" spans="1:31" x14ac:dyDescent="0.35">
      <c r="A1098" t="s">
        <v>168</v>
      </c>
      <c r="B1098" t="s">
        <v>116</v>
      </c>
      <c r="C1098" t="s">
        <v>151</v>
      </c>
      <c r="D1098" t="s">
        <v>134</v>
      </c>
      <c r="E1098" s="4"/>
      <c r="F1098" s="4">
        <v>5561.5382428224002</v>
      </c>
      <c r="G1098" s="4">
        <v>5734.2917301585103</v>
      </c>
      <c r="H1098" s="4">
        <v>7178.7617644874899</v>
      </c>
      <c r="I1098" s="4">
        <v>9127.0731108639502</v>
      </c>
      <c r="J1098" s="4">
        <v>11183.8732945598</v>
      </c>
      <c r="K1098" s="4">
        <v>13209.2207147267</v>
      </c>
      <c r="L1098" s="4">
        <v>15213.412801819</v>
      </c>
      <c r="M1098" s="4">
        <v>17291.6669794962</v>
      </c>
      <c r="N1098" s="4">
        <v>19529.337388141401</v>
      </c>
      <c r="O1098" s="4">
        <v>21929.939807360101</v>
      </c>
      <c r="P1098" s="4">
        <v>24518.361596571802</v>
      </c>
      <c r="Q1098" s="4">
        <v>27275.855267434199</v>
      </c>
      <c r="R1098" s="4">
        <v>30237.036194285301</v>
      </c>
      <c r="S1098" s="4">
        <v>33401.397162999201</v>
      </c>
      <c r="T1098" s="4">
        <v>36799.063278738802</v>
      </c>
      <c r="U1098" s="4">
        <v>40474.734807822701</v>
      </c>
      <c r="V1098" s="4">
        <v>44481.271475907699</v>
      </c>
      <c r="W1098" s="4">
        <v>49008.959672360797</v>
      </c>
      <c r="X1098" s="4"/>
      <c r="Y1098" s="4"/>
      <c r="Z1098" s="4"/>
      <c r="AA1098" s="4"/>
      <c r="AB1098" s="4"/>
      <c r="AC1098" s="4"/>
      <c r="AD1098" s="4"/>
      <c r="AE1098" s="4"/>
    </row>
    <row r="1099" spans="1:31" x14ac:dyDescent="0.35">
      <c r="A1099" t="s">
        <v>168</v>
      </c>
      <c r="B1099" t="s">
        <v>116</v>
      </c>
      <c r="C1099" t="s">
        <v>152</v>
      </c>
      <c r="D1099" t="s">
        <v>135</v>
      </c>
      <c r="E1099" s="4"/>
      <c r="F1099" s="4">
        <v>44.963806271963101</v>
      </c>
      <c r="G1099" s="4">
        <v>45.815527657664198</v>
      </c>
      <c r="H1099" s="4">
        <v>52.532548473954797</v>
      </c>
      <c r="I1099" s="4">
        <v>59.841101756697903</v>
      </c>
      <c r="J1099" s="4">
        <v>68.367403569356497</v>
      </c>
      <c r="K1099" s="4">
        <v>77.872181144595501</v>
      </c>
      <c r="L1099" s="4">
        <v>87.956569871523996</v>
      </c>
      <c r="M1099" s="4">
        <v>97.428825187986206</v>
      </c>
      <c r="N1099" s="4">
        <v>106.03399508738801</v>
      </c>
      <c r="O1099" s="4">
        <v>114.233599058488</v>
      </c>
      <c r="P1099" s="4">
        <v>122.050624576272</v>
      </c>
      <c r="Q1099" s="4">
        <v>129.17308339792501</v>
      </c>
      <c r="R1099" s="4">
        <v>135.36681603317601</v>
      </c>
      <c r="S1099" s="4">
        <v>140.51167745194701</v>
      </c>
      <c r="T1099" s="4">
        <v>144.49030268163099</v>
      </c>
      <c r="U1099" s="4">
        <v>147.26484842683101</v>
      </c>
      <c r="V1099" s="4">
        <v>148.85942350580601</v>
      </c>
      <c r="W1099" s="4">
        <v>149.30324888742999</v>
      </c>
      <c r="X1099" s="4"/>
      <c r="Y1099" s="4"/>
      <c r="Z1099" s="4"/>
      <c r="AA1099" s="4"/>
      <c r="AB1099" s="4"/>
      <c r="AC1099" s="4"/>
      <c r="AD1099" s="4"/>
      <c r="AE1099" s="4"/>
    </row>
    <row r="1100" spans="1:31" x14ac:dyDescent="0.35">
      <c r="A1100" t="s">
        <v>168</v>
      </c>
      <c r="B1100" t="s">
        <v>116</v>
      </c>
      <c r="C1100" t="s">
        <v>152</v>
      </c>
      <c r="D1100" t="s">
        <v>132</v>
      </c>
      <c r="E1100" s="4"/>
      <c r="F1100" s="4">
        <v>350.766942126505</v>
      </c>
      <c r="G1100" s="4">
        <v>356.64188790898902</v>
      </c>
      <c r="H1100" s="4">
        <v>414.22288553078999</v>
      </c>
      <c r="I1100" s="4">
        <v>477.75373865266101</v>
      </c>
      <c r="J1100" s="4">
        <v>553.69827504233501</v>
      </c>
      <c r="K1100" s="4">
        <v>640.44023714087496</v>
      </c>
      <c r="L1100" s="4">
        <v>734.23260747101097</v>
      </c>
      <c r="M1100" s="4">
        <v>824.95391294317403</v>
      </c>
      <c r="N1100" s="4">
        <v>910.10267279545099</v>
      </c>
      <c r="O1100" s="4">
        <v>993.42781828529996</v>
      </c>
      <c r="P1100" s="4">
        <v>1075.0235281502701</v>
      </c>
      <c r="Q1100" s="4">
        <v>1152.23192677273</v>
      </c>
      <c r="R1100" s="4">
        <v>1222.75972654628</v>
      </c>
      <c r="S1100" s="4">
        <v>1285.1240253685701</v>
      </c>
      <c r="T1100" s="4">
        <v>1337.8285750535899</v>
      </c>
      <c r="U1100" s="4">
        <v>1380.1711604396801</v>
      </c>
      <c r="V1100" s="4">
        <v>1412.11253783853</v>
      </c>
      <c r="W1100" s="4">
        <v>1433.6036999999999</v>
      </c>
      <c r="X1100" s="4"/>
      <c r="Y1100" s="4"/>
      <c r="Z1100" s="4"/>
      <c r="AA1100" s="4"/>
      <c r="AB1100" s="4"/>
      <c r="AC1100" s="4"/>
      <c r="AD1100" s="4"/>
      <c r="AE1100" s="4"/>
    </row>
    <row r="1101" spans="1:31" x14ac:dyDescent="0.35">
      <c r="A1101" t="s">
        <v>168</v>
      </c>
      <c r="B1101" t="s">
        <v>116</v>
      </c>
      <c r="C1101" t="s">
        <v>152</v>
      </c>
      <c r="D1101" t="s">
        <v>133</v>
      </c>
      <c r="E1101" s="4"/>
      <c r="F1101" s="4">
        <v>25.860218036364799</v>
      </c>
      <c r="G1101" s="4">
        <v>26.3101488636994</v>
      </c>
      <c r="H1101" s="4">
        <v>35.1285005781736</v>
      </c>
      <c r="I1101" s="4">
        <v>45.788253446011701</v>
      </c>
      <c r="J1101" s="4">
        <v>59.153124396821703</v>
      </c>
      <c r="K1101" s="4">
        <v>75.446775839011096</v>
      </c>
      <c r="L1101" s="4">
        <v>94.558697431336995</v>
      </c>
      <c r="M1101" s="4">
        <v>115.311279023021</v>
      </c>
      <c r="N1101" s="4">
        <v>137.22760794696501</v>
      </c>
      <c r="O1101" s="4">
        <v>160.72966333310401</v>
      </c>
      <c r="P1101" s="4">
        <v>185.77312289873899</v>
      </c>
      <c r="Q1101" s="4">
        <v>211.80993407575099</v>
      </c>
      <c r="R1101" s="4">
        <v>238.24901121908701</v>
      </c>
      <c r="S1101" s="4">
        <v>264.56614506747701</v>
      </c>
      <c r="T1101" s="4">
        <v>290.16825073127097</v>
      </c>
      <c r="U1101" s="4">
        <v>314.57637914069801</v>
      </c>
      <c r="V1101" s="4">
        <v>337.43895411181597</v>
      </c>
      <c r="W1101" s="4">
        <v>358.40092499999997</v>
      </c>
      <c r="X1101" s="4"/>
      <c r="Y1101" s="4"/>
      <c r="Z1101" s="4"/>
      <c r="AA1101" s="4"/>
      <c r="AB1101" s="4"/>
      <c r="AC1101" s="4"/>
      <c r="AD1101" s="4"/>
      <c r="AE1101" s="4"/>
    </row>
    <row r="1102" spans="1:31" x14ac:dyDescent="0.35">
      <c r="A1102" t="s">
        <v>168</v>
      </c>
      <c r="B1102" t="s">
        <v>116</v>
      </c>
      <c r="C1102" t="s">
        <v>152</v>
      </c>
      <c r="D1102" t="s">
        <v>134</v>
      </c>
      <c r="E1102" s="4"/>
      <c r="F1102" s="4">
        <v>979.765651601532</v>
      </c>
      <c r="G1102" s="4">
        <v>996.42258443334595</v>
      </c>
      <c r="H1102" s="4">
        <v>1139.9065659952601</v>
      </c>
      <c r="I1102" s="4">
        <v>1295.2021595906399</v>
      </c>
      <c r="J1102" s="4">
        <v>1478.7303213883099</v>
      </c>
      <c r="K1102" s="4">
        <v>1685.0545817145301</v>
      </c>
      <c r="L1102" s="4">
        <v>1903.62782265746</v>
      </c>
      <c r="M1102" s="4">
        <v>2108.0622618688399</v>
      </c>
      <c r="N1102" s="4">
        <v>2292.6223321171601</v>
      </c>
      <c r="O1102" s="4">
        <v>2467.4005826562102</v>
      </c>
      <c r="P1102" s="4">
        <v>2632.98584727346</v>
      </c>
      <c r="Q1102" s="4">
        <v>2783.2849898293398</v>
      </c>
      <c r="R1102" s="4">
        <v>2913.43345742054</v>
      </c>
      <c r="S1102" s="4">
        <v>3020.7412971794902</v>
      </c>
      <c r="T1102" s="4">
        <v>3102.6311222647801</v>
      </c>
      <c r="U1102" s="4">
        <v>3158.4869911334899</v>
      </c>
      <c r="V1102" s="4">
        <v>3189.2420386556601</v>
      </c>
      <c r="W1102" s="4">
        <v>3195.7720511125699</v>
      </c>
      <c r="X1102" s="4"/>
      <c r="Y1102" s="4"/>
      <c r="Z1102" s="4"/>
      <c r="AA1102" s="4"/>
      <c r="AB1102" s="4"/>
      <c r="AC1102" s="4"/>
      <c r="AD1102" s="4"/>
      <c r="AE1102" s="4"/>
    </row>
    <row r="1103" spans="1:31" x14ac:dyDescent="0.35">
      <c r="A1103" t="s">
        <v>168</v>
      </c>
      <c r="B1103" t="s">
        <v>116</v>
      </c>
      <c r="C1103" t="s">
        <v>87</v>
      </c>
      <c r="D1103" t="s">
        <v>135</v>
      </c>
      <c r="E1103" s="4"/>
      <c r="F1103" s="4">
        <v>150.68837994251399</v>
      </c>
      <c r="G1103" s="4">
        <v>149.86834157535699</v>
      </c>
      <c r="H1103" s="4">
        <v>174.06570128751099</v>
      </c>
      <c r="I1103" s="4">
        <v>189.26326243580999</v>
      </c>
      <c r="J1103" s="4">
        <v>215.89255864020501</v>
      </c>
      <c r="K1103" s="4">
        <v>252.484422557145</v>
      </c>
      <c r="L1103" s="4">
        <v>299.31961931482903</v>
      </c>
      <c r="M1103" s="4">
        <v>354.83556335432502</v>
      </c>
      <c r="N1103" s="4">
        <v>418.03324130130102</v>
      </c>
      <c r="O1103" s="4">
        <v>487.12902886862798</v>
      </c>
      <c r="P1103" s="4">
        <v>562.10710111271601</v>
      </c>
      <c r="Q1103" s="4">
        <v>641.47174562334897</v>
      </c>
      <c r="R1103" s="4">
        <v>725.73701782615603</v>
      </c>
      <c r="S1103" s="4">
        <v>814.44348387499303</v>
      </c>
      <c r="T1103" s="4">
        <v>908.31602828266296</v>
      </c>
      <c r="U1103" s="4">
        <v>1008.12547894658</v>
      </c>
      <c r="V1103" s="4">
        <v>1114.581405918</v>
      </c>
      <c r="W1103" s="4">
        <v>1228.5567335046101</v>
      </c>
      <c r="X1103" s="4"/>
      <c r="Y1103" s="4"/>
      <c r="Z1103" s="4"/>
      <c r="AA1103" s="4"/>
      <c r="AB1103" s="4"/>
      <c r="AC1103" s="4"/>
      <c r="AD1103" s="4"/>
      <c r="AE1103" s="4"/>
    </row>
    <row r="1104" spans="1:31" x14ac:dyDescent="0.35">
      <c r="A1104" t="s">
        <v>168</v>
      </c>
      <c r="B1104" t="s">
        <v>116</v>
      </c>
      <c r="C1104" t="s">
        <v>87</v>
      </c>
      <c r="D1104" t="s">
        <v>132</v>
      </c>
      <c r="E1104" s="4"/>
      <c r="F1104" s="4">
        <v>651.83378149494501</v>
      </c>
      <c r="G1104" s="4">
        <v>648.28653578138301</v>
      </c>
      <c r="H1104" s="4">
        <v>769.83171030009203</v>
      </c>
      <c r="I1104" s="4">
        <v>855.39299347951999</v>
      </c>
      <c r="J1104" s="4">
        <v>996.67590044298595</v>
      </c>
      <c r="K1104" s="4">
        <v>1190.0802274938701</v>
      </c>
      <c r="L1104" s="4">
        <v>1439.85398322783</v>
      </c>
      <c r="M1104" s="4">
        <v>1741.3080524510699</v>
      </c>
      <c r="N1104" s="4">
        <v>2091.96768138066</v>
      </c>
      <c r="O1104" s="4">
        <v>2484.9682275599198</v>
      </c>
      <c r="P1104" s="4">
        <v>2921.94277468362</v>
      </c>
      <c r="Q1104" s="4">
        <v>3396.6820601180698</v>
      </c>
      <c r="R1104" s="4">
        <v>3913.23365802433</v>
      </c>
      <c r="S1104" s="4">
        <v>4470.5009719320697</v>
      </c>
      <c r="T1104" s="4">
        <v>5073.8248145909101</v>
      </c>
      <c r="U1104" s="4">
        <v>5729.0881814484001</v>
      </c>
      <c r="V1104" s="4">
        <v>6442.1189125737701</v>
      </c>
      <c r="W1104" s="4">
        <v>7219.98</v>
      </c>
      <c r="X1104" s="4"/>
      <c r="Y1104" s="4"/>
      <c r="Z1104" s="4"/>
      <c r="AA1104" s="4"/>
      <c r="AB1104" s="4"/>
      <c r="AC1104" s="4"/>
      <c r="AD1104" s="4"/>
      <c r="AE1104" s="4"/>
    </row>
    <row r="1105" spans="1:31" x14ac:dyDescent="0.35">
      <c r="A1105" t="s">
        <v>168</v>
      </c>
      <c r="B1105" t="s">
        <v>116</v>
      </c>
      <c r="C1105" t="s">
        <v>87</v>
      </c>
      <c r="D1105" t="s">
        <v>133</v>
      </c>
      <c r="E1105" s="4"/>
      <c r="F1105" s="4">
        <v>68.859694587367798</v>
      </c>
      <c r="G1105" s="4">
        <v>68.484963692166104</v>
      </c>
      <c r="H1105" s="4">
        <v>88.270799595429196</v>
      </c>
      <c r="I1105" s="4">
        <v>105.79925244092</v>
      </c>
      <c r="J1105" s="4">
        <v>132.266334645688</v>
      </c>
      <c r="K1105" s="4">
        <v>168.670034917832</v>
      </c>
      <c r="L1105" s="4">
        <v>217.061547985652</v>
      </c>
      <c r="M1105" s="4">
        <v>278.21745052027501</v>
      </c>
      <c r="N1105" s="4">
        <v>353.11886759895998</v>
      </c>
      <c r="O1105" s="4">
        <v>441.87700049406601</v>
      </c>
      <c r="P1105" s="4">
        <v>545.94304171264901</v>
      </c>
      <c r="Q1105" s="4">
        <v>665.291080722733</v>
      </c>
      <c r="R1105" s="4">
        <v>801.77261216225895</v>
      </c>
      <c r="S1105" s="4">
        <v>956.28481817284899</v>
      </c>
      <c r="T1105" s="4">
        <v>1131.1204124011599</v>
      </c>
      <c r="U1105" s="4">
        <v>1328.8906204643999</v>
      </c>
      <c r="V1105" s="4">
        <v>1552.4056941393101</v>
      </c>
      <c r="W1105" s="4">
        <v>1804.9949999999999</v>
      </c>
      <c r="X1105" s="4"/>
      <c r="Y1105" s="4"/>
      <c r="Z1105" s="4"/>
      <c r="AA1105" s="4"/>
      <c r="AB1105" s="4"/>
      <c r="AC1105" s="4"/>
      <c r="AD1105" s="4"/>
      <c r="AE1105" s="4"/>
    </row>
    <row r="1106" spans="1:31" x14ac:dyDescent="0.35">
      <c r="A1106" t="s">
        <v>168</v>
      </c>
      <c r="B1106" t="s">
        <v>116</v>
      </c>
      <c r="C1106" t="s">
        <v>87</v>
      </c>
      <c r="D1106" t="s">
        <v>134</v>
      </c>
      <c r="E1106" s="4"/>
      <c r="F1106" s="4">
        <v>2149.36183856254</v>
      </c>
      <c r="G1106" s="4">
        <v>2137.66512264326</v>
      </c>
      <c r="H1106" s="4">
        <v>2465.9325884124</v>
      </c>
      <c r="I1106" s="4">
        <v>2662.8837440846701</v>
      </c>
      <c r="J1106" s="4">
        <v>3016.6215409168099</v>
      </c>
      <c r="K1106" s="4">
        <v>3503.4353499489898</v>
      </c>
      <c r="L1106" s="4">
        <v>4124.2963974573404</v>
      </c>
      <c r="M1106" s="4">
        <v>4854.8463841946104</v>
      </c>
      <c r="N1106" s="4">
        <v>5678.9890773180396</v>
      </c>
      <c r="O1106" s="4">
        <v>6570.4327435714504</v>
      </c>
      <c r="P1106" s="4">
        <v>7527.2501242036597</v>
      </c>
      <c r="Q1106" s="4">
        <v>8527.8461942585891</v>
      </c>
      <c r="R1106" s="4">
        <v>9577.7293241495099</v>
      </c>
      <c r="S1106" s="4">
        <v>10669.455544192901</v>
      </c>
      <c r="T1106" s="4">
        <v>11811.1591571264</v>
      </c>
      <c r="U1106" s="4">
        <v>13011.286339605</v>
      </c>
      <c r="V1106" s="4">
        <v>14277.1996815082</v>
      </c>
      <c r="W1106" s="4">
        <v>15618.063266495399</v>
      </c>
      <c r="X1106" s="4"/>
      <c r="Y1106" s="4"/>
      <c r="Z1106" s="4"/>
      <c r="AA1106" s="4"/>
      <c r="AB1106" s="4"/>
      <c r="AC1106" s="4"/>
      <c r="AD1106" s="4"/>
      <c r="AE1106" s="4"/>
    </row>
    <row r="1107" spans="1:31" x14ac:dyDescent="0.35">
      <c r="A1107" t="s">
        <v>168</v>
      </c>
      <c r="B1107" t="s">
        <v>116</v>
      </c>
      <c r="C1107" t="s">
        <v>88</v>
      </c>
      <c r="D1107" t="s">
        <v>135</v>
      </c>
      <c r="E1107" s="4"/>
      <c r="F1107" s="4">
        <v>30.069995469181599</v>
      </c>
      <c r="G1107" s="4">
        <v>30.271968832806799</v>
      </c>
      <c r="H1107" s="4">
        <v>34.173093158205099</v>
      </c>
      <c r="I1107" s="4">
        <v>38.009816456502698</v>
      </c>
      <c r="J1107" s="4">
        <v>42.660267832269099</v>
      </c>
      <c r="K1107" s="4">
        <v>47.880420601618503</v>
      </c>
      <c r="L1107" s="4">
        <v>53.101123807096897</v>
      </c>
      <c r="M1107" s="4">
        <v>57.763134341573704</v>
      </c>
      <c r="N1107" s="4">
        <v>61.899661851502401</v>
      </c>
      <c r="O1107" s="4">
        <v>65.729046001412499</v>
      </c>
      <c r="P1107" s="4">
        <v>69.418068938410798</v>
      </c>
      <c r="Q1107" s="4">
        <v>72.860496489587604</v>
      </c>
      <c r="R1107" s="4">
        <v>75.839823777510603</v>
      </c>
      <c r="S1107" s="4">
        <v>78.250550544108606</v>
      </c>
      <c r="T1107" s="4">
        <v>80.060384536476704</v>
      </c>
      <c r="U1107" s="4">
        <v>81.270610105582406</v>
      </c>
      <c r="V1107" s="4">
        <v>81.903795132717704</v>
      </c>
      <c r="W1107" s="4">
        <v>81.967278766269899</v>
      </c>
      <c r="X1107" s="4"/>
      <c r="Y1107" s="4"/>
      <c r="Z1107" s="4"/>
      <c r="AA1107" s="4"/>
      <c r="AB1107" s="4"/>
      <c r="AC1107" s="4"/>
      <c r="AD1107" s="4"/>
      <c r="AE1107" s="4"/>
    </row>
    <row r="1108" spans="1:31" x14ac:dyDescent="0.35">
      <c r="A1108" t="s">
        <v>168</v>
      </c>
      <c r="B1108" t="s">
        <v>116</v>
      </c>
      <c r="C1108" t="s">
        <v>88</v>
      </c>
      <c r="D1108" t="s">
        <v>132</v>
      </c>
      <c r="E1108" s="4"/>
      <c r="F1108" s="4">
        <v>439.24014284979597</v>
      </c>
      <c r="G1108" s="4">
        <v>442.19041961925899</v>
      </c>
      <c r="H1108" s="4">
        <v>502.89876006301898</v>
      </c>
      <c r="I1108" s="4">
        <v>563.50250290788699</v>
      </c>
      <c r="J1108" s="4">
        <v>637.09470510566302</v>
      </c>
      <c r="K1108" s="4">
        <v>720.27044604983803</v>
      </c>
      <c r="L1108" s="4">
        <v>804.59213830200599</v>
      </c>
      <c r="M1108" s="4">
        <v>881.52533202885604</v>
      </c>
      <c r="N1108" s="4">
        <v>951.39782837197299</v>
      </c>
      <c r="O1108" s="4">
        <v>1017.41752386391</v>
      </c>
      <c r="P1108" s="4">
        <v>1082.08380432749</v>
      </c>
      <c r="Q1108" s="4">
        <v>1143.68324087513</v>
      </c>
      <c r="R1108" s="4">
        <v>1198.7131794254101</v>
      </c>
      <c r="S1108" s="4">
        <v>1245.3432197199199</v>
      </c>
      <c r="T1108" s="4">
        <v>1282.8700478614501</v>
      </c>
      <c r="U1108" s="4">
        <v>1311.11795801873</v>
      </c>
      <c r="V1108" s="4">
        <v>1330.25748502382</v>
      </c>
      <c r="W1108" s="4">
        <v>1340.22</v>
      </c>
      <c r="X1108" s="4"/>
      <c r="Y1108" s="4"/>
      <c r="Z1108" s="4"/>
      <c r="AA1108" s="4"/>
      <c r="AB1108" s="4"/>
      <c r="AC1108" s="4"/>
      <c r="AD1108" s="4"/>
      <c r="AE1108" s="4"/>
    </row>
    <row r="1109" spans="1:31" x14ac:dyDescent="0.35">
      <c r="A1109" t="s">
        <v>168</v>
      </c>
      <c r="B1109" t="s">
        <v>116</v>
      </c>
      <c r="C1109" t="s">
        <v>88</v>
      </c>
      <c r="D1109" t="s">
        <v>133</v>
      </c>
      <c r="E1109" s="4"/>
      <c r="F1109" s="4">
        <v>49.194923868804302</v>
      </c>
      <c r="G1109" s="4">
        <v>49.5253550541781</v>
      </c>
      <c r="H1109" s="4">
        <v>60.662192847048402</v>
      </c>
      <c r="I1109" s="4">
        <v>72.832729785619406</v>
      </c>
      <c r="J1109" s="4">
        <v>87.839465310477706</v>
      </c>
      <c r="K1109" s="4">
        <v>105.519654621974</v>
      </c>
      <c r="L1109" s="4">
        <v>124.812390551715</v>
      </c>
      <c r="M1109" s="4">
        <v>144.34980807751401</v>
      </c>
      <c r="N1109" s="4">
        <v>163.99723462140699</v>
      </c>
      <c r="O1109" s="4">
        <v>184.15260409675301</v>
      </c>
      <c r="P1109" s="4">
        <v>205.19017143339701</v>
      </c>
      <c r="Q1109" s="4">
        <v>226.735229715852</v>
      </c>
      <c r="R1109" s="4">
        <v>247.983812761731</v>
      </c>
      <c r="S1109" s="4">
        <v>268.37148360378598</v>
      </c>
      <c r="T1109" s="4">
        <v>287.52326473900501</v>
      </c>
      <c r="U1109" s="4">
        <v>305.16271512760301</v>
      </c>
      <c r="V1109" s="4">
        <v>321.09090572289603</v>
      </c>
      <c r="W1109" s="4">
        <v>335.05500000000001</v>
      </c>
      <c r="X1109" s="4"/>
      <c r="Y1109" s="4"/>
      <c r="Z1109" s="4"/>
      <c r="AA1109" s="4"/>
      <c r="AB1109" s="4"/>
      <c r="AC1109" s="4"/>
      <c r="AD1109" s="4"/>
      <c r="AE1109" s="4"/>
    </row>
    <row r="1110" spans="1:31" x14ac:dyDescent="0.35">
      <c r="A1110" t="s">
        <v>168</v>
      </c>
      <c r="B1110" t="s">
        <v>116</v>
      </c>
      <c r="C1110" t="s">
        <v>88</v>
      </c>
      <c r="D1110" t="s">
        <v>134</v>
      </c>
      <c r="E1110" s="4"/>
      <c r="F1110" s="4">
        <v>1169.57186168102</v>
      </c>
      <c r="G1110" s="4">
        <v>1177.4276115479299</v>
      </c>
      <c r="H1110" s="4">
        <v>1325.43814677878</v>
      </c>
      <c r="I1110" s="4">
        <v>1470.10768063561</v>
      </c>
      <c r="J1110" s="4">
        <v>1645.3250270620699</v>
      </c>
      <c r="K1110" s="4">
        <v>1841.4391333485401</v>
      </c>
      <c r="L1110" s="4">
        <v>2036.4367378909001</v>
      </c>
      <c r="M1110" s="4">
        <v>2208.9315336295699</v>
      </c>
      <c r="N1110" s="4">
        <v>2360.37250977653</v>
      </c>
      <c r="O1110" s="4">
        <v>2499.23343013468</v>
      </c>
      <c r="P1110" s="4">
        <v>2631.9381267341</v>
      </c>
      <c r="Q1110" s="4">
        <v>2754.5162626352799</v>
      </c>
      <c r="R1110" s="4">
        <v>2858.88699679708</v>
      </c>
      <c r="S1110" s="4">
        <v>2941.23622973597</v>
      </c>
      <c r="T1110" s="4">
        <v>3000.5395676020698</v>
      </c>
      <c r="U1110" s="4">
        <v>3037.0414318756898</v>
      </c>
      <c r="V1110" s="4">
        <v>3051.7787198434598</v>
      </c>
      <c r="W1110" s="4">
        <v>3045.21272123373</v>
      </c>
      <c r="X1110" s="4"/>
      <c r="Y1110" s="4"/>
      <c r="Z1110" s="4"/>
      <c r="AA1110" s="4"/>
      <c r="AB1110" s="4"/>
      <c r="AC1110" s="4"/>
      <c r="AD1110" s="4"/>
      <c r="AE1110" s="4"/>
    </row>
    <row r="1111" spans="1:31" x14ac:dyDescent="0.35">
      <c r="A1111" t="s">
        <v>168</v>
      </c>
      <c r="B1111" t="s">
        <v>116</v>
      </c>
      <c r="C1111" t="s">
        <v>89</v>
      </c>
      <c r="D1111" t="s">
        <v>135</v>
      </c>
      <c r="E1111" s="4"/>
      <c r="F1111" s="4">
        <v>1608.8799932652901</v>
      </c>
      <c r="G1111" s="4">
        <v>1691.1258719959999</v>
      </c>
      <c r="H1111" s="4">
        <v>2167.8799217210799</v>
      </c>
      <c r="I1111" s="4">
        <v>2607.4490441934299</v>
      </c>
      <c r="J1111" s="4">
        <v>3019.0486211416101</v>
      </c>
      <c r="K1111" s="4">
        <v>3357.80753285945</v>
      </c>
      <c r="L1111" s="4">
        <v>3680.6509187626798</v>
      </c>
      <c r="M1111" s="4">
        <v>3963.0086458003002</v>
      </c>
      <c r="N1111" s="4">
        <v>4182.0047547394197</v>
      </c>
      <c r="O1111" s="4">
        <v>4371.0976891504397</v>
      </c>
      <c r="P1111" s="4">
        <v>4528.7139063685299</v>
      </c>
      <c r="Q1111" s="4">
        <v>4624.6102237155001</v>
      </c>
      <c r="R1111" s="4">
        <v>4656.6218998178301</v>
      </c>
      <c r="S1111" s="4">
        <v>4636.8417260025999</v>
      </c>
      <c r="T1111" s="4">
        <v>4574.9840736997303</v>
      </c>
      <c r="U1111" s="4">
        <v>4484.3656217668904</v>
      </c>
      <c r="V1111" s="4">
        <v>4370.5662809464602</v>
      </c>
      <c r="W1111" s="4">
        <v>4227.8697974199604</v>
      </c>
      <c r="X1111" s="4"/>
      <c r="Y1111" s="4"/>
      <c r="Z1111" s="4"/>
      <c r="AA1111" s="4"/>
      <c r="AB1111" s="4"/>
      <c r="AC1111" s="4"/>
      <c r="AD1111" s="4"/>
      <c r="AE1111" s="4"/>
    </row>
    <row r="1112" spans="1:31" x14ac:dyDescent="0.35">
      <c r="A1112" t="s">
        <v>168</v>
      </c>
      <c r="B1112" t="s">
        <v>116</v>
      </c>
      <c r="C1112" t="s">
        <v>89</v>
      </c>
      <c r="D1112" t="s">
        <v>132</v>
      </c>
      <c r="E1112" s="4"/>
      <c r="F1112" s="4">
        <v>9129.0446299788</v>
      </c>
      <c r="G1112" s="4">
        <v>9594.0712631403003</v>
      </c>
      <c r="H1112" s="4">
        <v>12300.503180080999</v>
      </c>
      <c r="I1112" s="4">
        <v>14798.688027681699</v>
      </c>
      <c r="J1112" s="4">
        <v>17137.834455461201</v>
      </c>
      <c r="K1112" s="4">
        <v>19062.4854010954</v>
      </c>
      <c r="L1112" s="4">
        <v>20895.032236246701</v>
      </c>
      <c r="M1112" s="4">
        <v>22497.336435170899</v>
      </c>
      <c r="N1112" s="4">
        <v>23740.614966924899</v>
      </c>
      <c r="O1112" s="4">
        <v>24814.645947459001</v>
      </c>
      <c r="P1112" s="4">
        <v>25710.927300084601</v>
      </c>
      <c r="Q1112" s="4">
        <v>26258.1857567019</v>
      </c>
      <c r="R1112" s="4">
        <v>26444.055200865201</v>
      </c>
      <c r="S1112" s="4">
        <v>26336.5086025817</v>
      </c>
      <c r="T1112" s="4">
        <v>25990.579042081899</v>
      </c>
      <c r="U1112" s="4">
        <v>25481.710206483102</v>
      </c>
      <c r="V1112" s="4">
        <v>24841.5877820264</v>
      </c>
      <c r="W1112" s="4">
        <v>24037.888635207299</v>
      </c>
      <c r="X1112" s="4"/>
      <c r="Y1112" s="4"/>
      <c r="Z1112" s="4"/>
      <c r="AA1112" s="4"/>
      <c r="AB1112" s="4"/>
      <c r="AC1112" s="4"/>
      <c r="AD1112" s="4"/>
      <c r="AE1112" s="4"/>
    </row>
    <row r="1113" spans="1:31" x14ac:dyDescent="0.35">
      <c r="A1113" t="s">
        <v>168</v>
      </c>
      <c r="B1113" t="s">
        <v>116</v>
      </c>
      <c r="C1113" t="s">
        <v>89</v>
      </c>
      <c r="D1113" t="s">
        <v>133</v>
      </c>
      <c r="E1113" s="4"/>
      <c r="F1113" s="4">
        <v>2676.0342062024301</v>
      </c>
      <c r="G1113" s="4">
        <v>2812.8146431641298</v>
      </c>
      <c r="H1113" s="4">
        <v>3606.5309573552699</v>
      </c>
      <c r="I1113" s="4">
        <v>4338.8205619448599</v>
      </c>
      <c r="J1113" s="4">
        <v>5024.9242329097797</v>
      </c>
      <c r="K1113" s="4">
        <v>5590.0405263728398</v>
      </c>
      <c r="L1113" s="4">
        <v>6128.7651175546898</v>
      </c>
      <c r="M1113" s="4">
        <v>6600.2222729168197</v>
      </c>
      <c r="N1113" s="4">
        <v>6966.3749312014297</v>
      </c>
      <c r="O1113" s="4">
        <v>7282.9139314980403</v>
      </c>
      <c r="P1113" s="4">
        <v>7547.2737706061598</v>
      </c>
      <c r="Q1113" s="4">
        <v>7709.1222547245297</v>
      </c>
      <c r="R1113" s="4">
        <v>7764.8343324782099</v>
      </c>
      <c r="S1113" s="4">
        <v>7734.4365877099799</v>
      </c>
      <c r="T1113" s="4">
        <v>7634.0818525336199</v>
      </c>
      <c r="U1113" s="4">
        <v>7485.9297409521296</v>
      </c>
      <c r="V1113" s="4">
        <v>7299.2783805366998</v>
      </c>
      <c r="W1113" s="4">
        <v>7064.6122951478601</v>
      </c>
      <c r="X1113" s="4"/>
      <c r="Y1113" s="4"/>
      <c r="Z1113" s="4"/>
      <c r="AA1113" s="4"/>
      <c r="AB1113" s="4"/>
      <c r="AC1113" s="4"/>
      <c r="AD1113" s="4"/>
      <c r="AE1113" s="4"/>
    </row>
    <row r="1114" spans="1:31" x14ac:dyDescent="0.35">
      <c r="A1114" t="s">
        <v>168</v>
      </c>
      <c r="B1114" t="s">
        <v>116</v>
      </c>
      <c r="C1114" t="s">
        <v>89</v>
      </c>
      <c r="D1114" t="s">
        <v>134</v>
      </c>
      <c r="E1114" s="4"/>
      <c r="F1114" s="4">
        <v>12052.2533767559</v>
      </c>
      <c r="G1114" s="4">
        <v>12649.032864863701</v>
      </c>
      <c r="H1114" s="4">
        <v>16152.680898197899</v>
      </c>
      <c r="I1114" s="4">
        <v>19388.787928124799</v>
      </c>
      <c r="J1114" s="4">
        <v>22401.523923397101</v>
      </c>
      <c r="K1114" s="4">
        <v>24860.609066045199</v>
      </c>
      <c r="L1114" s="4">
        <v>27189.925844990601</v>
      </c>
      <c r="M1114" s="4">
        <v>29219.507919028802</v>
      </c>
      <c r="N1114" s="4">
        <v>30787.780278335598</v>
      </c>
      <c r="O1114" s="4">
        <v>32140.595363390501</v>
      </c>
      <c r="P1114" s="4">
        <v>33267.830793546796</v>
      </c>
      <c r="Q1114" s="4">
        <v>33948.522019582597</v>
      </c>
      <c r="R1114" s="4">
        <v>34166.343899316998</v>
      </c>
      <c r="S1114" s="4">
        <v>34007.7206714157</v>
      </c>
      <c r="T1114" s="4">
        <v>33543.647884218299</v>
      </c>
      <c r="U1114" s="4">
        <v>32871.23917175</v>
      </c>
      <c r="V1114" s="4">
        <v>32031.3199370271</v>
      </c>
      <c r="W1114" s="4">
        <v>30982.353567372698</v>
      </c>
      <c r="X1114" s="4"/>
      <c r="Y1114" s="4"/>
      <c r="Z1114" s="4"/>
      <c r="AA1114" s="4"/>
      <c r="AB1114" s="4"/>
      <c r="AC1114" s="4"/>
      <c r="AD1114" s="4"/>
      <c r="AE1114" s="4"/>
    </row>
    <row r="1115" spans="1:31" x14ac:dyDescent="0.35">
      <c r="A1115" t="s">
        <v>168</v>
      </c>
      <c r="B1115" t="s">
        <v>116</v>
      </c>
      <c r="C1115" t="s">
        <v>153</v>
      </c>
      <c r="D1115" t="s">
        <v>135</v>
      </c>
      <c r="E1115" s="4"/>
      <c r="F1115" s="4">
        <v>18.287489692474601</v>
      </c>
      <c r="G1115" s="4">
        <v>18.511704008387401</v>
      </c>
      <c r="H1115" s="4">
        <v>20.526830584771702</v>
      </c>
      <c r="I1115" s="4">
        <v>22.610311653772399</v>
      </c>
      <c r="J1115" s="4">
        <v>24.535359001741199</v>
      </c>
      <c r="K1115" s="4">
        <v>26.398745268052199</v>
      </c>
      <c r="L1115" s="4">
        <v>28.125066783296901</v>
      </c>
      <c r="M1115" s="4">
        <v>29.598803231330699</v>
      </c>
      <c r="N1115" s="4">
        <v>30.9043412753098</v>
      </c>
      <c r="O1115" s="4">
        <v>32.166716462310902</v>
      </c>
      <c r="P1115" s="4">
        <v>33.390934795863302</v>
      </c>
      <c r="Q1115" s="4">
        <v>34.454056164900699</v>
      </c>
      <c r="R1115" s="4">
        <v>35.288589771796403</v>
      </c>
      <c r="S1115" s="4">
        <v>35.874480243115798</v>
      </c>
      <c r="T1115" s="4">
        <v>36.199486161760902</v>
      </c>
      <c r="U1115" s="4">
        <v>36.274659617228103</v>
      </c>
      <c r="V1115" s="4">
        <v>36.134026350579802</v>
      </c>
      <c r="W1115" s="4">
        <v>35.794818289182999</v>
      </c>
      <c r="X1115" s="4"/>
      <c r="Y1115" s="4"/>
      <c r="Z1115" s="4"/>
      <c r="AA1115" s="4"/>
      <c r="AB1115" s="4"/>
      <c r="AC1115" s="4"/>
      <c r="AD1115" s="4"/>
      <c r="AE1115" s="4"/>
    </row>
    <row r="1116" spans="1:31" x14ac:dyDescent="0.35">
      <c r="A1116" t="s">
        <v>168</v>
      </c>
      <c r="B1116" t="s">
        <v>116</v>
      </c>
      <c r="C1116" t="s">
        <v>153</v>
      </c>
      <c r="D1116" t="s">
        <v>132</v>
      </c>
      <c r="E1116" s="4"/>
      <c r="F1116" s="4">
        <v>272.514597727656</v>
      </c>
      <c r="G1116" s="4">
        <v>275.90922228927099</v>
      </c>
      <c r="H1116" s="4">
        <v>310.87554830377297</v>
      </c>
      <c r="I1116" s="4">
        <v>346.36607466465102</v>
      </c>
      <c r="J1116" s="4">
        <v>380.13092937705102</v>
      </c>
      <c r="K1116" s="4">
        <v>413.23067577174601</v>
      </c>
      <c r="L1116" s="4">
        <v>444.67941466421098</v>
      </c>
      <c r="M1116" s="4">
        <v>472.62774024695602</v>
      </c>
      <c r="N1116" s="4">
        <v>498.16726455519</v>
      </c>
      <c r="O1116" s="4">
        <v>523.25029236754494</v>
      </c>
      <c r="P1116" s="4">
        <v>548.00217817504199</v>
      </c>
      <c r="Q1116" s="4">
        <v>570.40757048447995</v>
      </c>
      <c r="R1116" s="4">
        <v>589.34732688259305</v>
      </c>
      <c r="S1116" s="4">
        <v>604.43751183622601</v>
      </c>
      <c r="T1116" s="4">
        <v>615.21117167037096</v>
      </c>
      <c r="U1116" s="4">
        <v>621.65129989155298</v>
      </c>
      <c r="V1116" s="4">
        <v>624.27612709185405</v>
      </c>
      <c r="W1116" s="4">
        <v>623.39790000000005</v>
      </c>
      <c r="X1116" s="4"/>
      <c r="Y1116" s="4"/>
      <c r="Z1116" s="4"/>
      <c r="AA1116" s="4"/>
      <c r="AB1116" s="4"/>
      <c r="AC1116" s="4"/>
      <c r="AD1116" s="4"/>
      <c r="AE1116" s="4"/>
    </row>
    <row r="1117" spans="1:31" x14ac:dyDescent="0.35">
      <c r="A1117" t="s">
        <v>168</v>
      </c>
      <c r="B1117" t="s">
        <v>116</v>
      </c>
      <c r="C1117" t="s">
        <v>153</v>
      </c>
      <c r="D1117" t="s">
        <v>133</v>
      </c>
      <c r="E1117" s="4"/>
      <c r="F1117" s="4">
        <v>39.1373568942535</v>
      </c>
      <c r="G1117" s="4">
        <v>39.623558648195399</v>
      </c>
      <c r="H1117" s="4">
        <v>46.653905286181597</v>
      </c>
      <c r="I1117" s="4">
        <v>54.256228260035499</v>
      </c>
      <c r="J1117" s="4">
        <v>62.051989744891799</v>
      </c>
      <c r="K1117" s="4">
        <v>70.194402973490995</v>
      </c>
      <c r="L1117" s="4">
        <v>78.490687242117502</v>
      </c>
      <c r="M1117" s="4">
        <v>86.567778702436001</v>
      </c>
      <c r="N1117" s="4">
        <v>94.564863922060198</v>
      </c>
      <c r="O1117" s="4">
        <v>102.816898123568</v>
      </c>
      <c r="P1117" s="4">
        <v>111.339274326652</v>
      </c>
      <c r="Q1117" s="4">
        <v>119.70195650410101</v>
      </c>
      <c r="R1117" s="4">
        <v>127.61510747130799</v>
      </c>
      <c r="S1117" s="4">
        <v>134.92362585570399</v>
      </c>
      <c r="T1117" s="4">
        <v>141.44404201839399</v>
      </c>
      <c r="U1117" s="4">
        <v>147.085761201742</v>
      </c>
      <c r="V1117" s="4">
        <v>151.88723358276701</v>
      </c>
      <c r="W1117" s="4">
        <v>155.84947500000001</v>
      </c>
      <c r="X1117" s="4"/>
      <c r="Y1117" s="4"/>
      <c r="Z1117" s="4"/>
      <c r="AA1117" s="4"/>
      <c r="AB1117" s="4"/>
      <c r="AC1117" s="4"/>
      <c r="AD1117" s="4"/>
      <c r="AE1117" s="4"/>
    </row>
    <row r="1118" spans="1:31" x14ac:dyDescent="0.35">
      <c r="A1118" t="s">
        <v>168</v>
      </c>
      <c r="B1118" t="s">
        <v>116</v>
      </c>
      <c r="C1118" t="s">
        <v>153</v>
      </c>
      <c r="D1118" t="s">
        <v>134</v>
      </c>
      <c r="E1118" s="4"/>
      <c r="F1118" s="4">
        <v>754.08571257986898</v>
      </c>
      <c r="G1118" s="4">
        <v>763.52007370234196</v>
      </c>
      <c r="H1118" s="4">
        <v>850.77262111145501</v>
      </c>
      <c r="I1118" s="4">
        <v>936.18761368157698</v>
      </c>
      <c r="J1118" s="4">
        <v>1014.81471162121</v>
      </c>
      <c r="K1118" s="4">
        <v>1089.4645789602</v>
      </c>
      <c r="L1118" s="4">
        <v>1157.83151855249</v>
      </c>
      <c r="M1118" s="4">
        <v>1215.3904565217099</v>
      </c>
      <c r="N1118" s="4">
        <v>1265.2293941695</v>
      </c>
      <c r="O1118" s="4">
        <v>1312.5259911701401</v>
      </c>
      <c r="P1118" s="4">
        <v>1357.7048870290901</v>
      </c>
      <c r="Q1118" s="4">
        <v>1395.9143733506201</v>
      </c>
      <c r="R1118" s="4">
        <v>1424.7110833456099</v>
      </c>
      <c r="S1118" s="4">
        <v>1443.5150079206601</v>
      </c>
      <c r="T1118" s="4">
        <v>1451.5463421678701</v>
      </c>
      <c r="U1118" s="4">
        <v>1449.1410404912201</v>
      </c>
      <c r="V1118" s="4">
        <v>1437.8788465575699</v>
      </c>
      <c r="W1118" s="4">
        <v>1418.8002817108199</v>
      </c>
      <c r="X1118" s="4"/>
      <c r="Y1118" s="4"/>
      <c r="Z1118" s="4"/>
      <c r="AA1118" s="4"/>
      <c r="AB1118" s="4"/>
      <c r="AC1118" s="4"/>
      <c r="AD1118" s="4"/>
      <c r="AE1118" s="4"/>
    </row>
    <row r="1119" spans="1:31" x14ac:dyDescent="0.35">
      <c r="A1119" t="s">
        <v>168</v>
      </c>
      <c r="B1119" t="s">
        <v>116</v>
      </c>
      <c r="C1119" t="s">
        <v>154</v>
      </c>
      <c r="D1119" t="s">
        <v>135</v>
      </c>
      <c r="E1119" s="4"/>
      <c r="F1119" s="4">
        <v>52.9080122618129</v>
      </c>
      <c r="G1119" s="4">
        <v>54.129917228847503</v>
      </c>
      <c r="H1119" s="4">
        <v>62.624683400159903</v>
      </c>
      <c r="I1119" s="4">
        <v>71.760967083920406</v>
      </c>
      <c r="J1119" s="4">
        <v>79.6754987737325</v>
      </c>
      <c r="K1119" s="4">
        <v>86.539779850975805</v>
      </c>
      <c r="L1119" s="4">
        <v>91.186389735441907</v>
      </c>
      <c r="M1119" s="4">
        <v>94.096398336687201</v>
      </c>
      <c r="N1119" s="4">
        <v>95.867720817798002</v>
      </c>
      <c r="O1119" s="4">
        <v>97.079539325618299</v>
      </c>
      <c r="P1119" s="4">
        <v>97.8878219959891</v>
      </c>
      <c r="Q1119" s="4">
        <v>98.050595913658199</v>
      </c>
      <c r="R1119" s="4">
        <v>97.451889911321501</v>
      </c>
      <c r="S1119" s="4">
        <v>96.197905386690195</v>
      </c>
      <c r="T1119" s="4">
        <v>94.520772111272294</v>
      </c>
      <c r="U1119" s="4">
        <v>92.631684744095907</v>
      </c>
      <c r="V1119" s="4">
        <v>90.633205394416507</v>
      </c>
      <c r="W1119" s="4">
        <v>88.449549981004395</v>
      </c>
      <c r="X1119" s="4"/>
      <c r="Y1119" s="4"/>
      <c r="Z1119" s="4"/>
      <c r="AA1119" s="4"/>
      <c r="AB1119" s="4"/>
      <c r="AC1119" s="4"/>
      <c r="AD1119" s="4"/>
      <c r="AE1119" s="4"/>
    </row>
    <row r="1120" spans="1:31" x14ac:dyDescent="0.35">
      <c r="A1120" t="s">
        <v>168</v>
      </c>
      <c r="B1120" t="s">
        <v>116</v>
      </c>
      <c r="C1120" t="s">
        <v>154</v>
      </c>
      <c r="D1120" t="s">
        <v>132</v>
      </c>
      <c r="E1120" s="4"/>
      <c r="F1120" s="4">
        <v>750.34366048653101</v>
      </c>
      <c r="G1120" s="4">
        <v>766.54426742739497</v>
      </c>
      <c r="H1120" s="4">
        <v>884.97316650312302</v>
      </c>
      <c r="I1120" s="4">
        <v>1011.89645913373</v>
      </c>
      <c r="J1120" s="4">
        <v>1122.86670459825</v>
      </c>
      <c r="K1120" s="4">
        <v>1220.377050693</v>
      </c>
      <c r="L1120" s="4">
        <v>1288.1444308497501</v>
      </c>
      <c r="M1120" s="4">
        <v>1332.0469509725799</v>
      </c>
      <c r="N1120" s="4">
        <v>1360.4317349012199</v>
      </c>
      <c r="O1120" s="4">
        <v>1381.0930193531599</v>
      </c>
      <c r="P1120" s="4">
        <v>1396.15253745323</v>
      </c>
      <c r="Q1120" s="4">
        <v>1402.1457655977599</v>
      </c>
      <c r="R1120" s="4">
        <v>1397.43987081349</v>
      </c>
      <c r="S1120" s="4">
        <v>1383.26838264095</v>
      </c>
      <c r="T1120" s="4">
        <v>1362.68209322746</v>
      </c>
      <c r="U1120" s="4">
        <v>1338.5108537961</v>
      </c>
      <c r="V1120" s="4">
        <v>1312.2037876614299</v>
      </c>
      <c r="W1120" s="4">
        <v>1282.79266769828</v>
      </c>
      <c r="X1120" s="4"/>
      <c r="Y1120" s="4"/>
      <c r="Z1120" s="4"/>
      <c r="AA1120" s="4"/>
      <c r="AB1120" s="4"/>
      <c r="AC1120" s="4"/>
      <c r="AD1120" s="4"/>
      <c r="AE1120" s="4"/>
    </row>
    <row r="1121" spans="1:31" x14ac:dyDescent="0.35">
      <c r="A1121" t="s">
        <v>168</v>
      </c>
      <c r="B1121" t="s">
        <v>116</v>
      </c>
      <c r="C1121" t="s">
        <v>154</v>
      </c>
      <c r="D1121" t="s">
        <v>133</v>
      </c>
      <c r="E1121" s="4"/>
      <c r="F1121" s="4">
        <v>138.04288019271101</v>
      </c>
      <c r="G1121" s="4">
        <v>140.96383329939101</v>
      </c>
      <c r="H1121" s="4">
        <v>165.90182341755701</v>
      </c>
      <c r="I1121" s="4">
        <v>193.39817612729701</v>
      </c>
      <c r="J1121" s="4">
        <v>219.09573439544999</v>
      </c>
      <c r="K1121" s="4">
        <v>243.194557867367</v>
      </c>
      <c r="L1121" s="4">
        <v>262.217132721908</v>
      </c>
      <c r="M1121" s="4">
        <v>276.88298450886401</v>
      </c>
      <c r="N1121" s="4">
        <v>288.64731982787799</v>
      </c>
      <c r="O1121" s="4">
        <v>298.94258398625101</v>
      </c>
      <c r="P1121" s="4">
        <v>308.14217528608998</v>
      </c>
      <c r="Q1121" s="4">
        <v>315.39926088912301</v>
      </c>
      <c r="R1121" s="4">
        <v>320.22907028601202</v>
      </c>
      <c r="S1121" s="4">
        <v>322.78876401214001</v>
      </c>
      <c r="T1121" s="4">
        <v>323.684263426401</v>
      </c>
      <c r="U1121" s="4">
        <v>323.519663410595</v>
      </c>
      <c r="V1121" s="4">
        <v>322.61165630890798</v>
      </c>
      <c r="W1121" s="4">
        <v>320.69816692457101</v>
      </c>
      <c r="X1121" s="4"/>
      <c r="Y1121" s="4"/>
      <c r="Z1121" s="4"/>
      <c r="AA1121" s="4"/>
      <c r="AB1121" s="4"/>
      <c r="AC1121" s="4"/>
      <c r="AD1121" s="4"/>
      <c r="AE1121" s="4"/>
    </row>
    <row r="1122" spans="1:31" x14ac:dyDescent="0.35">
      <c r="A1122" t="s">
        <v>168</v>
      </c>
      <c r="B1122" t="s">
        <v>116</v>
      </c>
      <c r="C1122" t="s">
        <v>154</v>
      </c>
      <c r="D1122" t="s">
        <v>134</v>
      </c>
      <c r="E1122" s="4"/>
      <c r="F1122" s="4">
        <v>1535.7941872516601</v>
      </c>
      <c r="G1122" s="4">
        <v>1568.1352153437599</v>
      </c>
      <c r="H1122" s="4">
        <v>1807.3194500967199</v>
      </c>
      <c r="I1122" s="4">
        <v>2063.3050737823501</v>
      </c>
      <c r="J1122" s="4">
        <v>2284.7740966280198</v>
      </c>
      <c r="K1122" s="4">
        <v>2478.5098694560202</v>
      </c>
      <c r="L1122" s="4">
        <v>2612.30177941481</v>
      </c>
      <c r="M1122" s="4">
        <v>2697.7557506907301</v>
      </c>
      <c r="N1122" s="4">
        <v>2751.6190442809798</v>
      </c>
      <c r="O1122" s="4">
        <v>2790.0672413212201</v>
      </c>
      <c r="P1122" s="4">
        <v>2817.3974405507802</v>
      </c>
      <c r="Q1122" s="4">
        <v>2826.7125384885799</v>
      </c>
      <c r="R1122" s="4">
        <v>2814.6989392751898</v>
      </c>
      <c r="S1122" s="4">
        <v>2783.61961197236</v>
      </c>
      <c r="T1122" s="4">
        <v>2739.4331346612698</v>
      </c>
      <c r="U1122" s="4">
        <v>2687.8131614598001</v>
      </c>
      <c r="V1122" s="4">
        <v>2631.7444069441499</v>
      </c>
      <c r="W1122" s="4">
        <v>2569.45078232071</v>
      </c>
      <c r="X1122" s="4"/>
      <c r="Y1122" s="4"/>
      <c r="Z1122" s="4"/>
      <c r="AA1122" s="4"/>
      <c r="AB1122" s="4"/>
      <c r="AC1122" s="4"/>
      <c r="AD1122" s="4"/>
      <c r="AE1122" s="4"/>
    </row>
    <row r="1123" spans="1:31" x14ac:dyDescent="0.35">
      <c r="A1123" t="s">
        <v>168</v>
      </c>
      <c r="B1123" t="s">
        <v>116</v>
      </c>
      <c r="C1123" t="s">
        <v>155</v>
      </c>
      <c r="D1123" t="s">
        <v>135</v>
      </c>
      <c r="E1123" s="4"/>
      <c r="F1123" s="4">
        <v>23.447904677707601</v>
      </c>
      <c r="G1123" s="4">
        <v>23.861264406551498</v>
      </c>
      <c r="H1123" s="4">
        <v>27.797488792222101</v>
      </c>
      <c r="I1123" s="4">
        <v>30.616625264727499</v>
      </c>
      <c r="J1123" s="4">
        <v>33.123836788226001</v>
      </c>
      <c r="K1123" s="4">
        <v>35.586963224191599</v>
      </c>
      <c r="L1123" s="4">
        <v>37.9695881673019</v>
      </c>
      <c r="M1123" s="4">
        <v>40.104028116304697</v>
      </c>
      <c r="N1123" s="4">
        <v>41.893096760976</v>
      </c>
      <c r="O1123" s="4">
        <v>43.454358530972897</v>
      </c>
      <c r="P1123" s="4">
        <v>44.804428930517297</v>
      </c>
      <c r="Q1123" s="4">
        <v>45.852115377404502</v>
      </c>
      <c r="R1123" s="4">
        <v>46.569843816445797</v>
      </c>
      <c r="S1123" s="4">
        <v>46.940084222222701</v>
      </c>
      <c r="T1123" s="4">
        <v>46.961633529329703</v>
      </c>
      <c r="U1123" s="4">
        <v>46.648520879979401</v>
      </c>
      <c r="V1123" s="4">
        <v>46.007722864656202</v>
      </c>
      <c r="W1123" s="4">
        <v>45.068788537360803</v>
      </c>
      <c r="X1123" s="4"/>
      <c r="Y1123" s="4"/>
      <c r="Z1123" s="4"/>
      <c r="AA1123" s="4"/>
      <c r="AB1123" s="4"/>
      <c r="AC1123" s="4"/>
      <c r="AD1123" s="4"/>
      <c r="AE1123" s="4"/>
    </row>
    <row r="1124" spans="1:31" x14ac:dyDescent="0.35">
      <c r="A1124" t="s">
        <v>168</v>
      </c>
      <c r="B1124" t="s">
        <v>116</v>
      </c>
      <c r="C1124" t="s">
        <v>155</v>
      </c>
      <c r="D1124" t="s">
        <v>132</v>
      </c>
      <c r="E1124" s="4"/>
      <c r="F1124" s="4">
        <v>473.61378978813502</v>
      </c>
      <c r="G1124" s="4">
        <v>485.37560674475498</v>
      </c>
      <c r="H1124" s="4">
        <v>592.20158386125195</v>
      </c>
      <c r="I1124" s="4">
        <v>666.31437746778295</v>
      </c>
      <c r="J1124" s="4">
        <v>736.18834582385898</v>
      </c>
      <c r="K1124" s="4">
        <v>808.73051428731003</v>
      </c>
      <c r="L1124" s="4">
        <v>884.118857511893</v>
      </c>
      <c r="M1124" s="4">
        <v>957.866775698933</v>
      </c>
      <c r="N1124" s="4">
        <v>1024.91139921437</v>
      </c>
      <c r="O1124" s="4">
        <v>1087.2058632937401</v>
      </c>
      <c r="P1124" s="4">
        <v>1144.1742930887101</v>
      </c>
      <c r="Q1124" s="4">
        <v>1192.3895572174899</v>
      </c>
      <c r="R1124" s="4">
        <v>1230.8908199315399</v>
      </c>
      <c r="S1124" s="4">
        <v>1259.78954627502</v>
      </c>
      <c r="T1124" s="4">
        <v>1279.6584044598801</v>
      </c>
      <c r="U1124" s="4">
        <v>1290.8638068113</v>
      </c>
      <c r="V1124" s="4">
        <v>1293.02112801203</v>
      </c>
      <c r="W1124" s="4">
        <v>1285.80758221514</v>
      </c>
      <c r="X1124" s="4"/>
      <c r="Y1124" s="4"/>
      <c r="Z1124" s="4"/>
      <c r="AA1124" s="4"/>
      <c r="AB1124" s="4"/>
      <c r="AC1124" s="4"/>
      <c r="AD1124" s="4"/>
      <c r="AE1124" s="4"/>
    </row>
    <row r="1125" spans="1:31" x14ac:dyDescent="0.35">
      <c r="A1125" t="s">
        <v>168</v>
      </c>
      <c r="B1125" t="s">
        <v>116</v>
      </c>
      <c r="C1125" t="s">
        <v>155</v>
      </c>
      <c r="D1125" t="s">
        <v>133</v>
      </c>
      <c r="E1125" s="4"/>
      <c r="F1125" s="4">
        <v>91.092626142635993</v>
      </c>
      <c r="G1125" s="4">
        <v>94.402646019882994</v>
      </c>
      <c r="H1125" s="4">
        <v>121.430569616413</v>
      </c>
      <c r="I1125" s="4">
        <v>140.00091036420599</v>
      </c>
      <c r="J1125" s="4">
        <v>158.56644578195099</v>
      </c>
      <c r="K1125" s="4">
        <v>178.97402982277501</v>
      </c>
      <c r="L1125" s="4">
        <v>201.38854331077701</v>
      </c>
      <c r="M1125" s="4">
        <v>224.43562623160901</v>
      </c>
      <c r="N1125" s="4">
        <v>246.296019208308</v>
      </c>
      <c r="O1125" s="4">
        <v>267.24392281995102</v>
      </c>
      <c r="P1125" s="4">
        <v>287.02177147558001</v>
      </c>
      <c r="Q1125" s="4">
        <v>304.674274569396</v>
      </c>
      <c r="R1125" s="4">
        <v>319.92641619617899</v>
      </c>
      <c r="S1125" s="4">
        <v>332.85734097154398</v>
      </c>
      <c r="T1125" s="4">
        <v>343.641933083749</v>
      </c>
      <c r="U1125" s="4">
        <v>352.30870707111899</v>
      </c>
      <c r="V1125" s="4">
        <v>358.60551985207798</v>
      </c>
      <c r="W1125" s="4">
        <v>362.26554051459698</v>
      </c>
      <c r="X1125" s="4"/>
      <c r="Y1125" s="4"/>
      <c r="Z1125" s="4"/>
      <c r="AA1125" s="4"/>
      <c r="AB1125" s="4"/>
      <c r="AC1125" s="4"/>
      <c r="AD1125" s="4"/>
      <c r="AE1125" s="4"/>
    </row>
    <row r="1126" spans="1:31" x14ac:dyDescent="0.35">
      <c r="A1126" t="s">
        <v>168</v>
      </c>
      <c r="B1126" t="s">
        <v>116</v>
      </c>
      <c r="C1126" t="s">
        <v>155</v>
      </c>
      <c r="D1126" t="s">
        <v>134</v>
      </c>
      <c r="E1126" s="4"/>
      <c r="F1126" s="4">
        <v>1405.9119855341601</v>
      </c>
      <c r="G1126" s="4">
        <v>1429.4945288486899</v>
      </c>
      <c r="H1126" s="4">
        <v>1660.17592734653</v>
      </c>
      <c r="I1126" s="4">
        <v>1818.02369726749</v>
      </c>
      <c r="J1126" s="4">
        <v>1953.7097173879099</v>
      </c>
      <c r="K1126" s="4">
        <v>2083.1757224885</v>
      </c>
      <c r="L1126" s="4">
        <v>2206.4572543208101</v>
      </c>
      <c r="M1126" s="4">
        <v>2316.7861961847598</v>
      </c>
      <c r="N1126" s="4">
        <v>2408.7585040246499</v>
      </c>
      <c r="O1126" s="4">
        <v>2489.2247781752799</v>
      </c>
      <c r="P1126" s="4">
        <v>2558.22327798077</v>
      </c>
      <c r="Q1126" s="4">
        <v>2609.1893274050999</v>
      </c>
      <c r="R1126" s="4">
        <v>2640.4423362520101</v>
      </c>
      <c r="S1126" s="4">
        <v>2651.80436950276</v>
      </c>
      <c r="T1126" s="4">
        <v>2644.2349620107898</v>
      </c>
      <c r="U1126" s="4">
        <v>2619.0553723087201</v>
      </c>
      <c r="V1126" s="4">
        <v>2576.7215491233101</v>
      </c>
      <c r="W1126" s="4">
        <v>2518.0554292474999</v>
      </c>
      <c r="X1126" s="4"/>
      <c r="Y1126" s="4"/>
      <c r="Z1126" s="4"/>
      <c r="AA1126" s="4"/>
      <c r="AB1126" s="4"/>
      <c r="AC1126" s="4"/>
      <c r="AD1126" s="4"/>
      <c r="AE1126" s="4"/>
    </row>
    <row r="1127" spans="1:31" x14ac:dyDescent="0.35">
      <c r="A1127" t="s">
        <v>168</v>
      </c>
      <c r="B1127" t="s">
        <v>116</v>
      </c>
      <c r="C1127" t="s">
        <v>156</v>
      </c>
      <c r="D1127" t="s">
        <v>135</v>
      </c>
      <c r="E1127" s="4"/>
      <c r="F1127" s="4">
        <v>59.390828698878302</v>
      </c>
      <c r="G1127" s="4">
        <v>58.816661302877698</v>
      </c>
      <c r="H1127" s="4">
        <v>68.822142045862407</v>
      </c>
      <c r="I1127" s="4">
        <v>73.339668231654201</v>
      </c>
      <c r="J1127" s="4">
        <v>78.735595881934202</v>
      </c>
      <c r="K1127" s="4">
        <v>84.543954143411199</v>
      </c>
      <c r="L1127" s="4">
        <v>90.244852622668404</v>
      </c>
      <c r="M1127" s="4">
        <v>95.167386486117707</v>
      </c>
      <c r="N1127" s="4">
        <v>99.293318543372706</v>
      </c>
      <c r="O1127" s="4">
        <v>102.700064019086</v>
      </c>
      <c r="P1127" s="4">
        <v>105.434028667085</v>
      </c>
      <c r="Q1127" s="4">
        <v>107.373303536691</v>
      </c>
      <c r="R1127" s="4">
        <v>108.574370440387</v>
      </c>
      <c r="S1127" s="4">
        <v>109.169476459233</v>
      </c>
      <c r="T1127" s="4">
        <v>109.218513284925</v>
      </c>
      <c r="U1127" s="4">
        <v>108.67633124998299</v>
      </c>
      <c r="V1127" s="4">
        <v>107.45968898436</v>
      </c>
      <c r="W1127" s="4">
        <v>105.46697871121199</v>
      </c>
      <c r="X1127" s="4"/>
      <c r="Y1127" s="4"/>
      <c r="Z1127" s="4"/>
      <c r="AA1127" s="4"/>
      <c r="AB1127" s="4"/>
      <c r="AC1127" s="4"/>
      <c r="AD1127" s="4"/>
      <c r="AE1127" s="4"/>
    </row>
    <row r="1128" spans="1:31" x14ac:dyDescent="0.35">
      <c r="A1128" t="s">
        <v>168</v>
      </c>
      <c r="B1128" t="s">
        <v>116</v>
      </c>
      <c r="C1128" t="s">
        <v>156</v>
      </c>
      <c r="D1128" t="s">
        <v>132</v>
      </c>
      <c r="E1128" s="4"/>
      <c r="F1128" s="4">
        <v>579.91023102371798</v>
      </c>
      <c r="G1128" s="4">
        <v>574.27751975804597</v>
      </c>
      <c r="H1128" s="4">
        <v>679.22339510090001</v>
      </c>
      <c r="I1128" s="4">
        <v>732.19601990421097</v>
      </c>
      <c r="J1128" s="4">
        <v>798.27231158455902</v>
      </c>
      <c r="K1128" s="4">
        <v>869.97688217375401</v>
      </c>
      <c r="L1128" s="4">
        <v>943.030554804546</v>
      </c>
      <c r="M1128" s="4">
        <v>1010.08225099017</v>
      </c>
      <c r="N1128" s="4">
        <v>1070.0854313997399</v>
      </c>
      <c r="O1128" s="4">
        <v>1123.4405512435801</v>
      </c>
      <c r="P1128" s="4">
        <v>1170.55114709391</v>
      </c>
      <c r="Q1128" s="4">
        <v>1210.0067705814699</v>
      </c>
      <c r="R1128" s="4">
        <v>1242.0300532956501</v>
      </c>
      <c r="S1128" s="4">
        <v>1267.7060010215801</v>
      </c>
      <c r="T1128" s="4">
        <v>1287.1883303351001</v>
      </c>
      <c r="U1128" s="4">
        <v>1299.50244990033</v>
      </c>
      <c r="V1128" s="4">
        <v>1303.3823703850501</v>
      </c>
      <c r="W1128" s="4">
        <v>1297.38681</v>
      </c>
      <c r="X1128" s="4"/>
      <c r="Y1128" s="4"/>
      <c r="Z1128" s="4"/>
      <c r="AA1128" s="4"/>
      <c r="AB1128" s="4"/>
      <c r="AC1128" s="4"/>
      <c r="AD1128" s="4"/>
      <c r="AE1128" s="4"/>
    </row>
    <row r="1129" spans="1:31" x14ac:dyDescent="0.35">
      <c r="A1129" t="s">
        <v>168</v>
      </c>
      <c r="B1129" t="s">
        <v>116</v>
      </c>
      <c r="C1129" t="s">
        <v>156</v>
      </c>
      <c r="D1129" t="s">
        <v>133</v>
      </c>
      <c r="E1129" s="4"/>
      <c r="F1129" s="4">
        <v>87.376148234121004</v>
      </c>
      <c r="G1129" s="4">
        <v>86.498552231687498</v>
      </c>
      <c r="H1129" s="4">
        <v>106.191367513885</v>
      </c>
      <c r="I1129" s="4">
        <v>118.697961377957</v>
      </c>
      <c r="J1129" s="4">
        <v>134.18691216474701</v>
      </c>
      <c r="K1129" s="4">
        <v>151.50085190175301</v>
      </c>
      <c r="L1129" s="4">
        <v>170.00249783971299</v>
      </c>
      <c r="M1129" s="4">
        <v>188.335439002627</v>
      </c>
      <c r="N1129" s="4">
        <v>206.17018290691399</v>
      </c>
      <c r="O1129" s="4">
        <v>223.45448683675701</v>
      </c>
      <c r="P1129" s="4">
        <v>240.162884606343</v>
      </c>
      <c r="Q1129" s="4">
        <v>255.89074560322101</v>
      </c>
      <c r="R1129" s="4">
        <v>270.54557886618898</v>
      </c>
      <c r="S1129" s="4">
        <v>284.22848215426501</v>
      </c>
      <c r="T1129" s="4">
        <v>296.84781713695298</v>
      </c>
      <c r="U1129" s="4">
        <v>308.04979333503002</v>
      </c>
      <c r="V1129" s="4">
        <v>317.38923472645303</v>
      </c>
      <c r="W1129" s="4">
        <v>324.34670249999999</v>
      </c>
      <c r="X1129" s="4"/>
      <c r="Y1129" s="4"/>
      <c r="Z1129" s="4"/>
      <c r="AA1129" s="4"/>
      <c r="AB1129" s="4"/>
      <c r="AC1129" s="4"/>
      <c r="AD1129" s="4"/>
      <c r="AE1129" s="4"/>
    </row>
    <row r="1130" spans="1:31" x14ac:dyDescent="0.35">
      <c r="A1130" t="s">
        <v>168</v>
      </c>
      <c r="B1130" t="s">
        <v>116</v>
      </c>
      <c r="C1130" t="s">
        <v>156</v>
      </c>
      <c r="D1130" t="s">
        <v>134</v>
      </c>
      <c r="E1130" s="4"/>
      <c r="F1130" s="4">
        <v>1843.9120602774001</v>
      </c>
      <c r="G1130" s="4">
        <v>1826.8676189390801</v>
      </c>
      <c r="H1130" s="4">
        <v>2116.6780628532401</v>
      </c>
      <c r="I1130" s="4">
        <v>2234.98401186413</v>
      </c>
      <c r="J1130" s="4">
        <v>2383.7335925335101</v>
      </c>
      <c r="K1130" s="4">
        <v>2540.9866636828301</v>
      </c>
      <c r="L1130" s="4">
        <v>2693.49739257279</v>
      </c>
      <c r="M1130" s="4">
        <v>2821.3095625237102</v>
      </c>
      <c r="N1130" s="4">
        <v>2923.44365005689</v>
      </c>
      <c r="O1130" s="4">
        <v>3002.5988847373301</v>
      </c>
      <c r="P1130" s="4">
        <v>3061.008924239</v>
      </c>
      <c r="Q1130" s="4">
        <v>3096.2263258818398</v>
      </c>
      <c r="R1130" s="4">
        <v>3110.2148762639599</v>
      </c>
      <c r="S1130" s="4">
        <v>3106.9851225191801</v>
      </c>
      <c r="T1130" s="4">
        <v>3088.0544563799799</v>
      </c>
      <c r="U1130" s="4">
        <v>3052.1577188496899</v>
      </c>
      <c r="V1130" s="4">
        <v>2997.43084063059</v>
      </c>
      <c r="W1130" s="4">
        <v>2921.7689112887902</v>
      </c>
      <c r="X1130" s="4"/>
      <c r="Y1130" s="4"/>
      <c r="Z1130" s="4"/>
      <c r="AA1130" s="4"/>
      <c r="AB1130" s="4"/>
      <c r="AC1130" s="4"/>
      <c r="AD1130" s="4"/>
      <c r="AE1130" s="4"/>
    </row>
    <row r="1131" spans="1:31" x14ac:dyDescent="0.35">
      <c r="A1131" t="s">
        <v>168</v>
      </c>
      <c r="B1131" t="s">
        <v>116</v>
      </c>
      <c r="C1131" t="s">
        <v>157</v>
      </c>
      <c r="D1131" t="s">
        <v>135</v>
      </c>
      <c r="E1131" s="4"/>
      <c r="F1131" s="4">
        <v>47.719540789973699</v>
      </c>
      <c r="G1131" s="4">
        <v>48.910267960591703</v>
      </c>
      <c r="H1131" s="4">
        <v>58.614279289190002</v>
      </c>
      <c r="I1131" s="4">
        <v>66.697492385642306</v>
      </c>
      <c r="J1131" s="4">
        <v>74.083758337984705</v>
      </c>
      <c r="K1131" s="4">
        <v>80.213921908313793</v>
      </c>
      <c r="L1131" s="4">
        <v>84.808875554968694</v>
      </c>
      <c r="M1131" s="4">
        <v>87.876421817609298</v>
      </c>
      <c r="N1131" s="4">
        <v>89.944797708903195</v>
      </c>
      <c r="O1131" s="4">
        <v>91.390577274312605</v>
      </c>
      <c r="P1131" s="4">
        <v>92.344854768007494</v>
      </c>
      <c r="Q1131" s="4">
        <v>92.671001245334296</v>
      </c>
      <c r="R1131" s="4">
        <v>92.492399767970099</v>
      </c>
      <c r="S1131" s="4">
        <v>91.901899598296197</v>
      </c>
      <c r="T1131" s="4">
        <v>91.012961735386895</v>
      </c>
      <c r="U1131" s="4">
        <v>89.897473463765195</v>
      </c>
      <c r="V1131" s="4">
        <v>88.594794200564493</v>
      </c>
      <c r="W1131" s="4">
        <v>87.010346121628899</v>
      </c>
      <c r="X1131" s="4"/>
      <c r="Y1131" s="4"/>
      <c r="Z1131" s="4"/>
      <c r="AA1131" s="4"/>
      <c r="AB1131" s="4"/>
      <c r="AC1131" s="4"/>
      <c r="AD1131" s="4"/>
      <c r="AE1131" s="4"/>
    </row>
    <row r="1132" spans="1:31" x14ac:dyDescent="0.35">
      <c r="A1132" t="s">
        <v>168</v>
      </c>
      <c r="B1132" t="s">
        <v>116</v>
      </c>
      <c r="C1132" t="s">
        <v>157</v>
      </c>
      <c r="D1132" t="s">
        <v>132</v>
      </c>
      <c r="E1132" s="4"/>
      <c r="F1132" s="4">
        <v>337.23716912539902</v>
      </c>
      <c r="G1132" s="4">
        <v>345.57359459338801</v>
      </c>
      <c r="H1132" s="4">
        <v>414.61925429899401</v>
      </c>
      <c r="I1132" s="4">
        <v>472.49160299331299</v>
      </c>
      <c r="J1132" s="4">
        <v>525.36951265065397</v>
      </c>
      <c r="K1132" s="4">
        <v>569.36745584692301</v>
      </c>
      <c r="L1132" s="4">
        <v>602.48838143409796</v>
      </c>
      <c r="M1132" s="4">
        <v>625.00138482702596</v>
      </c>
      <c r="N1132" s="4">
        <v>640.56897942493697</v>
      </c>
      <c r="O1132" s="4">
        <v>651.86601917240296</v>
      </c>
      <c r="P1132" s="4">
        <v>659.723965299984</v>
      </c>
      <c r="Q1132" s="4">
        <v>663.18435715515795</v>
      </c>
      <c r="R1132" s="4">
        <v>663.044884269671</v>
      </c>
      <c r="S1132" s="4">
        <v>659.94235422957604</v>
      </c>
      <c r="T1132" s="4">
        <v>654.682177040287</v>
      </c>
      <c r="U1132" s="4">
        <v>647.78197327140697</v>
      </c>
      <c r="V1132" s="4">
        <v>639.52044405276104</v>
      </c>
      <c r="W1132" s="4">
        <v>629.23534025693095</v>
      </c>
      <c r="X1132" s="4"/>
      <c r="Y1132" s="4"/>
      <c r="Z1132" s="4"/>
      <c r="AA1132" s="4"/>
      <c r="AB1132" s="4"/>
      <c r="AC1132" s="4"/>
      <c r="AD1132" s="4"/>
      <c r="AE1132" s="4"/>
    </row>
    <row r="1133" spans="1:31" x14ac:dyDescent="0.35">
      <c r="A1133" t="s">
        <v>168</v>
      </c>
      <c r="B1133" t="s">
        <v>116</v>
      </c>
      <c r="C1133" t="s">
        <v>157</v>
      </c>
      <c r="D1133" t="s">
        <v>133</v>
      </c>
      <c r="E1133" s="4"/>
      <c r="F1133" s="4">
        <v>63.041727097286497</v>
      </c>
      <c r="G1133" s="4">
        <v>64.652957277926504</v>
      </c>
      <c r="H1133" s="4">
        <v>78.997148285629095</v>
      </c>
      <c r="I1133" s="4">
        <v>91.835531147154299</v>
      </c>
      <c r="J1133" s="4">
        <v>104.18188508394999</v>
      </c>
      <c r="K1133" s="4">
        <v>115.17044604026</v>
      </c>
      <c r="L1133" s="4">
        <v>124.255712104374</v>
      </c>
      <c r="M1133" s="4">
        <v>131.36060691101201</v>
      </c>
      <c r="N1133" s="4">
        <v>137.14963209048099</v>
      </c>
      <c r="O1133" s="4">
        <v>142.12976053655501</v>
      </c>
      <c r="P1133" s="4">
        <v>146.43872156951801</v>
      </c>
      <c r="Q1133" s="4">
        <v>149.81994947219499</v>
      </c>
      <c r="R1133" s="4">
        <v>152.410963438446</v>
      </c>
      <c r="S1133" s="4">
        <v>154.319199652473</v>
      </c>
      <c r="T1133" s="4">
        <v>155.70375372973299</v>
      </c>
      <c r="U1133" s="4">
        <v>156.66693135784101</v>
      </c>
      <c r="V1133" s="4">
        <v>157.26149326927001</v>
      </c>
      <c r="W1133" s="4">
        <v>157.30883506423299</v>
      </c>
      <c r="X1133" s="4"/>
      <c r="Y1133" s="4"/>
      <c r="Z1133" s="4"/>
      <c r="AA1133" s="4"/>
      <c r="AB1133" s="4"/>
      <c r="AC1133" s="4"/>
      <c r="AD1133" s="4"/>
      <c r="AE1133" s="4"/>
    </row>
    <row r="1134" spans="1:31" x14ac:dyDescent="0.35">
      <c r="A1134" t="s">
        <v>168</v>
      </c>
      <c r="B1134" t="s">
        <v>116</v>
      </c>
      <c r="C1134" t="s">
        <v>157</v>
      </c>
      <c r="D1134" t="s">
        <v>134</v>
      </c>
      <c r="E1134" s="4"/>
      <c r="F1134" s="4">
        <v>728.86059008462701</v>
      </c>
      <c r="G1134" s="4">
        <v>746.25543744602101</v>
      </c>
      <c r="H1134" s="4">
        <v>895.10006641181599</v>
      </c>
      <c r="I1134" s="4">
        <v>1017.72020462104</v>
      </c>
      <c r="J1134" s="4">
        <v>1128.42972901136</v>
      </c>
      <c r="K1134" s="4">
        <v>1219.2646222447599</v>
      </c>
      <c r="L1134" s="4">
        <v>1286.47874301093</v>
      </c>
      <c r="M1134" s="4">
        <v>1330.9821933553601</v>
      </c>
      <c r="N1134" s="4">
        <v>1360.6822228661599</v>
      </c>
      <c r="O1134" s="4">
        <v>1381.32640355328</v>
      </c>
      <c r="P1134" s="4">
        <v>1394.6811799320101</v>
      </c>
      <c r="Q1134" s="4">
        <v>1398.7916415995101</v>
      </c>
      <c r="R1134" s="4">
        <v>1395.29271596236</v>
      </c>
      <c r="S1134" s="4">
        <v>1385.57674617213</v>
      </c>
      <c r="T1134" s="4">
        <v>1371.34686122433</v>
      </c>
      <c r="U1134" s="4">
        <v>1353.6865532648301</v>
      </c>
      <c r="V1134" s="4">
        <v>1333.1757617466701</v>
      </c>
      <c r="W1134" s="4">
        <v>1308.47231362144</v>
      </c>
      <c r="X1134" s="4"/>
      <c r="Y1134" s="4"/>
      <c r="Z1134" s="4"/>
      <c r="AA1134" s="4"/>
      <c r="AB1134" s="4"/>
      <c r="AC1134" s="4"/>
      <c r="AD1134" s="4"/>
      <c r="AE1134" s="4"/>
    </row>
    <row r="1135" spans="1:31" x14ac:dyDescent="0.35">
      <c r="A1135" t="s">
        <v>168</v>
      </c>
      <c r="B1135" t="s">
        <v>116</v>
      </c>
      <c r="C1135" t="s">
        <v>158</v>
      </c>
      <c r="D1135" t="s">
        <v>135</v>
      </c>
      <c r="E1135" s="4"/>
      <c r="F1135" s="4">
        <v>56.858768235224602</v>
      </c>
      <c r="G1135" s="4">
        <v>56.723496256405902</v>
      </c>
      <c r="H1135" s="4">
        <v>67.616800671939998</v>
      </c>
      <c r="I1135" s="4">
        <v>72.762005418796804</v>
      </c>
      <c r="J1135" s="4">
        <v>79.761952953495197</v>
      </c>
      <c r="K1135" s="4">
        <v>88.074029610950404</v>
      </c>
      <c r="L1135" s="4">
        <v>96.814627539706905</v>
      </c>
      <c r="M1135" s="4">
        <v>105.12783259745299</v>
      </c>
      <c r="N1135" s="4">
        <v>112.91871416187701</v>
      </c>
      <c r="O1135" s="4">
        <v>120.185694633716</v>
      </c>
      <c r="P1135" s="4">
        <v>126.498362826856</v>
      </c>
      <c r="Q1135" s="4">
        <v>131.31454107993599</v>
      </c>
      <c r="R1135" s="4">
        <v>134.76545056683099</v>
      </c>
      <c r="S1135" s="4">
        <v>137.12803633029401</v>
      </c>
      <c r="T1135" s="4">
        <v>138.629685696255</v>
      </c>
      <c r="U1135" s="4">
        <v>139.28772903934899</v>
      </c>
      <c r="V1135" s="4">
        <v>138.943528884942</v>
      </c>
      <c r="W1135" s="4">
        <v>137.37679264867199</v>
      </c>
      <c r="X1135" s="4"/>
      <c r="Y1135" s="4"/>
      <c r="Z1135" s="4"/>
      <c r="AA1135" s="4"/>
      <c r="AB1135" s="4"/>
      <c r="AC1135" s="4"/>
      <c r="AD1135" s="4"/>
      <c r="AE1135" s="4"/>
    </row>
    <row r="1136" spans="1:31" x14ac:dyDescent="0.35">
      <c r="A1136" t="s">
        <v>168</v>
      </c>
      <c r="B1136" t="s">
        <v>116</v>
      </c>
      <c r="C1136" t="s">
        <v>158</v>
      </c>
      <c r="D1136" t="s">
        <v>132</v>
      </c>
      <c r="E1136" s="4"/>
      <c r="F1136" s="4">
        <v>431.66414474769499</v>
      </c>
      <c r="G1136" s="4">
        <v>430.750072279108</v>
      </c>
      <c r="H1136" s="4">
        <v>524.03696840683097</v>
      </c>
      <c r="I1136" s="4">
        <v>575.89551483055197</v>
      </c>
      <c r="J1136" s="4">
        <v>643.84297329728997</v>
      </c>
      <c r="K1136" s="4">
        <v>724.48421950193006</v>
      </c>
      <c r="L1136" s="4">
        <v>810.978327967832</v>
      </c>
      <c r="M1136" s="4">
        <v>896.35452731851296</v>
      </c>
      <c r="N1136" s="4">
        <v>979.62406383257405</v>
      </c>
      <c r="O1136" s="4">
        <v>1060.5807892139801</v>
      </c>
      <c r="P1136" s="4">
        <v>1135.2570120908099</v>
      </c>
      <c r="Q1136" s="4">
        <v>1198.34090670261</v>
      </c>
      <c r="R1136" s="4">
        <v>1250.3449927971801</v>
      </c>
      <c r="S1136" s="4">
        <v>1293.2110093809399</v>
      </c>
      <c r="T1136" s="4">
        <v>1328.60203325215</v>
      </c>
      <c r="U1136" s="4">
        <v>1356.27197642941</v>
      </c>
      <c r="V1136" s="4">
        <v>1374.2591503439201</v>
      </c>
      <c r="W1136" s="4">
        <v>1379.9157</v>
      </c>
      <c r="X1136" s="4"/>
      <c r="Y1136" s="4"/>
      <c r="Z1136" s="4"/>
      <c r="AA1136" s="4"/>
      <c r="AB1136" s="4"/>
      <c r="AC1136" s="4"/>
      <c r="AD1136" s="4"/>
      <c r="AE1136" s="4"/>
    </row>
    <row r="1137" spans="1:31" x14ac:dyDescent="0.35">
      <c r="A1137" t="s">
        <v>168</v>
      </c>
      <c r="B1137" t="s">
        <v>116</v>
      </c>
      <c r="C1137" t="s">
        <v>158</v>
      </c>
      <c r="D1137" t="s">
        <v>133</v>
      </c>
      <c r="E1137" s="4"/>
      <c r="F1137" s="4">
        <v>52.601053777655302</v>
      </c>
      <c r="G1137" s="4">
        <v>52.4937163101011</v>
      </c>
      <c r="H1137" s="4">
        <v>68.058557368793601</v>
      </c>
      <c r="I1137" s="4">
        <v>79.424591215695003</v>
      </c>
      <c r="J1137" s="4">
        <v>93.951906456932804</v>
      </c>
      <c r="K1137" s="4">
        <v>111.512951584221</v>
      </c>
      <c r="L1137" s="4">
        <v>131.30559969828599</v>
      </c>
      <c r="M1137" s="4">
        <v>152.291222688445</v>
      </c>
      <c r="N1137" s="4">
        <v>174.26916233844199</v>
      </c>
      <c r="O1137" s="4">
        <v>197.152568166354</v>
      </c>
      <c r="P1137" s="4">
        <v>220.11956553005899</v>
      </c>
      <c r="Q1137" s="4">
        <v>241.94767046295399</v>
      </c>
      <c r="R1137" s="4">
        <v>262.46497559858398</v>
      </c>
      <c r="S1137" s="4">
        <v>281.82728160722502</v>
      </c>
      <c r="T1137" s="4">
        <v>300.19015309219202</v>
      </c>
      <c r="U1137" s="4">
        <v>317.31586992679399</v>
      </c>
      <c r="V1137" s="4">
        <v>332.543823713206</v>
      </c>
      <c r="W1137" s="4">
        <v>344.978925</v>
      </c>
      <c r="X1137" s="4"/>
      <c r="Y1137" s="4"/>
      <c r="Z1137" s="4"/>
      <c r="AA1137" s="4"/>
      <c r="AB1137" s="4"/>
      <c r="AC1137" s="4"/>
      <c r="AD1137" s="4"/>
      <c r="AE1137" s="4"/>
    </row>
    <row r="1138" spans="1:31" x14ac:dyDescent="0.35">
      <c r="A1138" t="s">
        <v>168</v>
      </c>
      <c r="B1138" t="s">
        <v>116</v>
      </c>
      <c r="C1138" t="s">
        <v>158</v>
      </c>
      <c r="D1138" t="s">
        <v>134</v>
      </c>
      <c r="E1138" s="4"/>
      <c r="F1138" s="4">
        <v>1424.3190870170799</v>
      </c>
      <c r="G1138" s="4">
        <v>1421.3124314644899</v>
      </c>
      <c r="H1138" s="4">
        <v>1683.67323092123</v>
      </c>
      <c r="I1138" s="4">
        <v>1802.36947975065</v>
      </c>
      <c r="J1138" s="4">
        <v>1963.4770737492199</v>
      </c>
      <c r="K1138" s="4">
        <v>2153.5787508871199</v>
      </c>
      <c r="L1138" s="4">
        <v>2350.50504449246</v>
      </c>
      <c r="M1138" s="4">
        <v>2533.8626400840299</v>
      </c>
      <c r="N1138" s="4">
        <v>2701.7192220055499</v>
      </c>
      <c r="O1138" s="4">
        <v>2854.4575161523098</v>
      </c>
      <c r="P1138" s="4">
        <v>2982.5746250823299</v>
      </c>
      <c r="Q1138" s="4">
        <v>3074.03555221745</v>
      </c>
      <c r="R1138" s="4">
        <v>3132.5545566359901</v>
      </c>
      <c r="S1138" s="4">
        <v>3165.0619542887598</v>
      </c>
      <c r="T1138" s="4">
        <v>3177.2472810515901</v>
      </c>
      <c r="U1138" s="4">
        <v>3169.8672945312401</v>
      </c>
      <c r="V1138" s="4">
        <v>3139.7283207711398</v>
      </c>
      <c r="W1138" s="4">
        <v>3082.4265073513302</v>
      </c>
      <c r="X1138" s="4"/>
      <c r="Y1138" s="4"/>
      <c r="Z1138" s="4"/>
      <c r="AA1138" s="4"/>
      <c r="AB1138" s="4"/>
      <c r="AC1138" s="4"/>
      <c r="AD1138" s="4"/>
      <c r="AE1138" s="4"/>
    </row>
    <row r="1139" spans="1:31" x14ac:dyDescent="0.35">
      <c r="A1139" t="s">
        <v>168</v>
      </c>
      <c r="B1139" t="s">
        <v>116</v>
      </c>
      <c r="C1139" t="s">
        <v>159</v>
      </c>
      <c r="D1139" t="s">
        <v>135</v>
      </c>
      <c r="E1139" s="4"/>
      <c r="F1139" s="4">
        <v>274.47701956002197</v>
      </c>
      <c r="G1139" s="4">
        <v>280.90594601622502</v>
      </c>
      <c r="H1139" s="4">
        <v>323.47184034220197</v>
      </c>
      <c r="I1139" s="4">
        <v>384.81060365743798</v>
      </c>
      <c r="J1139" s="4">
        <v>445.23665917111299</v>
      </c>
      <c r="K1139" s="4">
        <v>498.38963109233401</v>
      </c>
      <c r="L1139" s="4">
        <v>544.15756300913495</v>
      </c>
      <c r="M1139" s="4">
        <v>582.38875769181595</v>
      </c>
      <c r="N1139" s="4">
        <v>614.86330697949404</v>
      </c>
      <c r="O1139" s="4">
        <v>642.45942471403202</v>
      </c>
      <c r="P1139" s="4">
        <v>664.41919275712803</v>
      </c>
      <c r="Q1139" s="4">
        <v>679.66611227245403</v>
      </c>
      <c r="R1139" s="4">
        <v>688.62826154714901</v>
      </c>
      <c r="S1139" s="4">
        <v>692.07144206421003</v>
      </c>
      <c r="T1139" s="4">
        <v>691.287071151791</v>
      </c>
      <c r="U1139" s="4">
        <v>687.41886269809095</v>
      </c>
      <c r="V1139" s="4">
        <v>680.91383330227598</v>
      </c>
      <c r="W1139" s="4">
        <v>671.64888762313899</v>
      </c>
      <c r="X1139" s="4"/>
      <c r="Y1139" s="4"/>
      <c r="Z1139" s="4"/>
      <c r="AA1139" s="4"/>
      <c r="AB1139" s="4"/>
      <c r="AC1139" s="4"/>
      <c r="AD1139" s="4"/>
      <c r="AE1139" s="4"/>
    </row>
    <row r="1140" spans="1:31" x14ac:dyDescent="0.35">
      <c r="A1140" t="s">
        <v>168</v>
      </c>
      <c r="B1140" t="s">
        <v>116</v>
      </c>
      <c r="C1140" t="s">
        <v>159</v>
      </c>
      <c r="D1140" t="s">
        <v>132</v>
      </c>
      <c r="E1140" s="4"/>
      <c r="F1140" s="4">
        <v>1377.73178264227</v>
      </c>
      <c r="G1140" s="4">
        <v>1409.5235096524</v>
      </c>
      <c r="H1140" s="4">
        <v>1679.84914292443</v>
      </c>
      <c r="I1140" s="4">
        <v>1981.6099328441401</v>
      </c>
      <c r="J1140" s="4">
        <v>2288.8840231633599</v>
      </c>
      <c r="K1140" s="4">
        <v>2572.49296318911</v>
      </c>
      <c r="L1140" s="4">
        <v>2831.0568616567102</v>
      </c>
      <c r="M1140" s="4">
        <v>3058.12869301091</v>
      </c>
      <c r="N1140" s="4">
        <v>3260.7420702796098</v>
      </c>
      <c r="O1140" s="4">
        <v>3443.6006425126898</v>
      </c>
      <c r="P1140" s="4">
        <v>3603.24503535436</v>
      </c>
      <c r="Q1140" s="4">
        <v>3733.3490385106802</v>
      </c>
      <c r="R1140" s="4">
        <v>3835.6684501120199</v>
      </c>
      <c r="S1140" s="4">
        <v>3914.07602620019</v>
      </c>
      <c r="T1140" s="4">
        <v>3974.4749218141801</v>
      </c>
      <c r="U1140" s="4">
        <v>4023.56760288838</v>
      </c>
      <c r="V1140" s="4">
        <v>4064.2369147869199</v>
      </c>
      <c r="W1140" s="4">
        <v>4095.50462424446</v>
      </c>
      <c r="X1140" s="4"/>
      <c r="Y1140" s="4"/>
      <c r="Z1140" s="4"/>
      <c r="AA1140" s="4"/>
      <c r="AB1140" s="4"/>
      <c r="AC1140" s="4"/>
      <c r="AD1140" s="4"/>
      <c r="AE1140" s="4"/>
    </row>
    <row r="1141" spans="1:31" x14ac:dyDescent="0.35">
      <c r="A1141" t="s">
        <v>168</v>
      </c>
      <c r="B1141" t="s">
        <v>116</v>
      </c>
      <c r="C1141" t="s">
        <v>159</v>
      </c>
      <c r="D1141" t="s">
        <v>133</v>
      </c>
      <c r="E1141" s="4"/>
      <c r="F1141" s="4">
        <v>219.364753028423</v>
      </c>
      <c r="G1141" s="4">
        <v>224.77748196310199</v>
      </c>
      <c r="H1141" s="4">
        <v>280.873216524312</v>
      </c>
      <c r="I1141" s="4">
        <v>341.24110424272499</v>
      </c>
      <c r="J1141" s="4">
        <v>404.95155919745201</v>
      </c>
      <c r="K1141" s="4">
        <v>466.23436198707901</v>
      </c>
      <c r="L1141" s="4">
        <v>524.54584695025096</v>
      </c>
      <c r="M1141" s="4">
        <v>578.11698465487802</v>
      </c>
      <c r="N1141" s="4">
        <v>627.965318227078</v>
      </c>
      <c r="O1141" s="4">
        <v>674.62610590831696</v>
      </c>
      <c r="P1141" s="4">
        <v>717.03397081755998</v>
      </c>
      <c r="Q1141" s="4">
        <v>753.72299947482497</v>
      </c>
      <c r="R1141" s="4">
        <v>784.93773215959004</v>
      </c>
      <c r="S1141" s="4">
        <v>811.05884812546105</v>
      </c>
      <c r="T1141" s="4">
        <v>833.19910890117899</v>
      </c>
      <c r="U1141" s="4">
        <v>852.47535033592999</v>
      </c>
      <c r="V1141" s="4">
        <v>869.350371271418</v>
      </c>
      <c r="W1141" s="4">
        <v>883.595326411114</v>
      </c>
      <c r="X1141" s="4"/>
      <c r="Y1141" s="4"/>
      <c r="Z1141" s="4"/>
      <c r="AA1141" s="4"/>
      <c r="AB1141" s="4"/>
      <c r="AC1141" s="4"/>
      <c r="AD1141" s="4"/>
      <c r="AE1141" s="4"/>
    </row>
    <row r="1142" spans="1:31" x14ac:dyDescent="0.35">
      <c r="A1142" t="s">
        <v>168</v>
      </c>
      <c r="B1142" t="s">
        <v>116</v>
      </c>
      <c r="C1142" t="s">
        <v>159</v>
      </c>
      <c r="D1142" t="s">
        <v>134</v>
      </c>
      <c r="E1142" s="4"/>
      <c r="F1142" s="4">
        <v>2702.9990899977101</v>
      </c>
      <c r="G1142" s="4">
        <v>2763.1539763313699</v>
      </c>
      <c r="H1142" s="4">
        <v>3255.85863493337</v>
      </c>
      <c r="I1142" s="4">
        <v>3817.24389029842</v>
      </c>
      <c r="J1142" s="4">
        <v>4385.1280454655298</v>
      </c>
      <c r="K1142" s="4">
        <v>4900.9161914185497</v>
      </c>
      <c r="L1142" s="4">
        <v>5362.5073848341499</v>
      </c>
      <c r="M1142" s="4">
        <v>5759.8709541972703</v>
      </c>
      <c r="N1142" s="4">
        <v>6107.4750823408904</v>
      </c>
      <c r="O1142" s="4">
        <v>6415.00136067328</v>
      </c>
      <c r="P1142" s="4">
        <v>6674.9968794885099</v>
      </c>
      <c r="Q1142" s="4">
        <v>6875.7579731168698</v>
      </c>
      <c r="R1142" s="4">
        <v>7020.7502819408301</v>
      </c>
      <c r="S1142" s="4">
        <v>7116.4299610356002</v>
      </c>
      <c r="T1142" s="4">
        <v>7173.9053863340296</v>
      </c>
      <c r="U1142" s="4">
        <v>7204.4307560135303</v>
      </c>
      <c r="V1142" s="4">
        <v>7212.5597171108102</v>
      </c>
      <c r="W1142" s="4">
        <v>7196.6632204323996</v>
      </c>
      <c r="X1142" s="4"/>
      <c r="Y1142" s="4"/>
      <c r="Z1142" s="4"/>
      <c r="AA1142" s="4"/>
      <c r="AB1142" s="4"/>
      <c r="AC1142" s="4"/>
      <c r="AD1142" s="4"/>
      <c r="AE1142" s="4"/>
    </row>
    <row r="1143" spans="1:31" x14ac:dyDescent="0.35">
      <c r="A1143" t="s">
        <v>168</v>
      </c>
      <c r="B1143" t="s">
        <v>116</v>
      </c>
      <c r="C1143" t="s">
        <v>160</v>
      </c>
      <c r="D1143" t="s">
        <v>135</v>
      </c>
      <c r="E1143" s="4"/>
      <c r="F1143" s="4">
        <v>49.293166172866002</v>
      </c>
      <c r="G1143" s="4">
        <v>49.203278166361699</v>
      </c>
      <c r="H1143" s="4">
        <v>55.180903619211499</v>
      </c>
      <c r="I1143" s="4">
        <v>59.672383131867399</v>
      </c>
      <c r="J1143" s="4">
        <v>64.050133505505798</v>
      </c>
      <c r="K1143" s="4">
        <v>68.601489675621906</v>
      </c>
      <c r="L1143" s="4">
        <v>73.071793297224801</v>
      </c>
      <c r="M1143" s="4">
        <v>77.179551059937495</v>
      </c>
      <c r="N1143" s="4">
        <v>80.973504023338805</v>
      </c>
      <c r="O1143" s="4">
        <v>84.648798976529406</v>
      </c>
      <c r="P1143" s="4">
        <v>88.177140547843507</v>
      </c>
      <c r="Q1143" s="4">
        <v>91.353524205793903</v>
      </c>
      <c r="R1143" s="4">
        <v>94.172473426832497</v>
      </c>
      <c r="S1143" s="4">
        <v>96.678348051699501</v>
      </c>
      <c r="T1143" s="4">
        <v>98.863480947427405</v>
      </c>
      <c r="U1143" s="4">
        <v>100.699029089996</v>
      </c>
      <c r="V1143" s="4">
        <v>102.09572514556901</v>
      </c>
      <c r="W1143" s="4">
        <v>102.877955259036</v>
      </c>
      <c r="X1143" s="4"/>
      <c r="Y1143" s="4"/>
      <c r="Z1143" s="4"/>
      <c r="AA1143" s="4"/>
      <c r="AB1143" s="4"/>
      <c r="AC1143" s="4"/>
      <c r="AD1143" s="4"/>
      <c r="AE1143" s="4"/>
    </row>
    <row r="1144" spans="1:31" x14ac:dyDescent="0.35">
      <c r="A1144" t="s">
        <v>168</v>
      </c>
      <c r="B1144" t="s">
        <v>116</v>
      </c>
      <c r="C1144" t="s">
        <v>160</v>
      </c>
      <c r="D1144" t="s">
        <v>132</v>
      </c>
      <c r="E1144" s="4"/>
      <c r="F1144" s="4">
        <v>530.94180607670796</v>
      </c>
      <c r="G1144" s="4">
        <v>529.97361303447803</v>
      </c>
      <c r="H1144" s="4">
        <v>613.88872204885297</v>
      </c>
      <c r="I1144" s="4">
        <v>684.97562501496304</v>
      </c>
      <c r="J1144" s="4">
        <v>757.89601347672601</v>
      </c>
      <c r="K1144" s="4">
        <v>836.03082104725604</v>
      </c>
      <c r="L1144" s="4">
        <v>916.37078247187196</v>
      </c>
      <c r="M1144" s="4">
        <v>995.20009398598495</v>
      </c>
      <c r="N1144" s="4">
        <v>1072.77956885448</v>
      </c>
      <c r="O1144" s="4">
        <v>1151.4304972398199</v>
      </c>
      <c r="P1144" s="4">
        <v>1230.6319932998999</v>
      </c>
      <c r="Q1144" s="4">
        <v>1307.2943570294301</v>
      </c>
      <c r="R1144" s="4">
        <v>1380.9635874637499</v>
      </c>
      <c r="S1144" s="4">
        <v>1451.9263788513199</v>
      </c>
      <c r="T1144" s="4">
        <v>1519.7324640920999</v>
      </c>
      <c r="U1144" s="4">
        <v>1583.5877109922501</v>
      </c>
      <c r="V1144" s="4">
        <v>1641.6855403770801</v>
      </c>
      <c r="W1144" s="4">
        <v>1690.674</v>
      </c>
      <c r="X1144" s="4"/>
      <c r="Y1144" s="4"/>
      <c r="Z1144" s="4"/>
      <c r="AA1144" s="4"/>
      <c r="AB1144" s="4"/>
      <c r="AC1144" s="4"/>
      <c r="AD1144" s="4"/>
      <c r="AE1144" s="4"/>
    </row>
    <row r="1145" spans="1:31" x14ac:dyDescent="0.35">
      <c r="A1145" t="s">
        <v>168</v>
      </c>
      <c r="B1145" t="s">
        <v>116</v>
      </c>
      <c r="C1145" t="s">
        <v>160</v>
      </c>
      <c r="D1145" t="s">
        <v>133</v>
      </c>
      <c r="E1145" s="4"/>
      <c r="F1145" s="4">
        <v>56.309194916301898</v>
      </c>
      <c r="G1145" s="4">
        <v>56.206512908391502</v>
      </c>
      <c r="H1145" s="4">
        <v>70.629031920040305</v>
      </c>
      <c r="I1145" s="4">
        <v>84.970124458195102</v>
      </c>
      <c r="J1145" s="4">
        <v>100.834225779943</v>
      </c>
      <c r="K1145" s="4">
        <v>118.751053789865</v>
      </c>
      <c r="L1145" s="4">
        <v>138.40683026121499</v>
      </c>
      <c r="M1145" s="4">
        <v>159.266414441244</v>
      </c>
      <c r="N1145" s="4">
        <v>181.333120002545</v>
      </c>
      <c r="O1145" s="4">
        <v>204.98646815380101</v>
      </c>
      <c r="P1145" s="4">
        <v>230.157958773747</v>
      </c>
      <c r="Q1145" s="4">
        <v>256.25680620153202</v>
      </c>
      <c r="R1145" s="4">
        <v>283.12140214990399</v>
      </c>
      <c r="S1145" s="4">
        <v>310.732319590511</v>
      </c>
      <c r="T1145" s="4">
        <v>338.91609850136598</v>
      </c>
      <c r="U1145" s="4">
        <v>367.40329639141601</v>
      </c>
      <c r="V1145" s="4">
        <v>395.65188976845297</v>
      </c>
      <c r="W1145" s="4">
        <v>422.66849999999999</v>
      </c>
      <c r="X1145" s="4"/>
      <c r="Y1145" s="4"/>
      <c r="Z1145" s="4"/>
      <c r="AA1145" s="4"/>
      <c r="AB1145" s="4"/>
      <c r="AC1145" s="4"/>
      <c r="AD1145" s="4"/>
      <c r="AE1145" s="4"/>
    </row>
    <row r="1146" spans="1:31" x14ac:dyDescent="0.35">
      <c r="A1146" t="s">
        <v>168</v>
      </c>
      <c r="B1146" t="s">
        <v>116</v>
      </c>
      <c r="C1146" t="s">
        <v>160</v>
      </c>
      <c r="D1146" t="s">
        <v>134</v>
      </c>
      <c r="E1146" s="4"/>
      <c r="F1146" s="4">
        <v>2120.0090277504301</v>
      </c>
      <c r="G1146" s="4">
        <v>2116.14310879916</v>
      </c>
      <c r="H1146" s="4">
        <v>2353.7003743319401</v>
      </c>
      <c r="I1146" s="4">
        <v>2524.1619918531701</v>
      </c>
      <c r="J1146" s="4">
        <v>2686.6738530177699</v>
      </c>
      <c r="K1146" s="4">
        <v>2853.3076892771201</v>
      </c>
      <c r="L1146" s="4">
        <v>3013.3774242309</v>
      </c>
      <c r="M1146" s="4">
        <v>3155.4603549540798</v>
      </c>
      <c r="N1146" s="4">
        <v>3281.9169271221799</v>
      </c>
      <c r="O1146" s="4">
        <v>3400.92070378365</v>
      </c>
      <c r="P1146" s="4">
        <v>3511.47086615226</v>
      </c>
      <c r="Q1146" s="4">
        <v>3605.63211876477</v>
      </c>
      <c r="R1146" s="4">
        <v>3683.5639391094201</v>
      </c>
      <c r="S1146" s="4">
        <v>3747.3652730969802</v>
      </c>
      <c r="T1146" s="4">
        <v>3797.0740549604802</v>
      </c>
      <c r="U1146" s="4">
        <v>3831.9332599177501</v>
      </c>
      <c r="V1146" s="4">
        <v>3848.9487344773502</v>
      </c>
      <c r="W1146" s="4">
        <v>3842.02804474096</v>
      </c>
      <c r="X1146" s="4"/>
      <c r="Y1146" s="4"/>
      <c r="Z1146" s="4"/>
      <c r="AA1146" s="4"/>
      <c r="AB1146" s="4"/>
      <c r="AC1146" s="4"/>
      <c r="AD1146" s="4"/>
      <c r="AE1146" s="4"/>
    </row>
    <row r="1147" spans="1:31" x14ac:dyDescent="0.35">
      <c r="A1147" t="s">
        <v>168</v>
      </c>
      <c r="B1147" t="s">
        <v>116</v>
      </c>
      <c r="C1147" t="s">
        <v>144</v>
      </c>
      <c r="D1147" t="s">
        <v>135</v>
      </c>
      <c r="E1147" s="4"/>
      <c r="F1147" s="4">
        <v>33.9305273082784</v>
      </c>
      <c r="G1147" s="4">
        <v>34.123507275147603</v>
      </c>
      <c r="H1147" s="4">
        <v>36.491680557445903</v>
      </c>
      <c r="I1147" s="4">
        <v>38.459028287261297</v>
      </c>
      <c r="J1147" s="4">
        <v>40.801600618794197</v>
      </c>
      <c r="K1147" s="4">
        <v>43.6481703343945</v>
      </c>
      <c r="L1147" s="4">
        <v>46.584940733191502</v>
      </c>
      <c r="M1147" s="4">
        <v>49.067038246395597</v>
      </c>
      <c r="N1147" s="4">
        <v>51.090793404397303</v>
      </c>
      <c r="O1147" s="4">
        <v>52.822185704658601</v>
      </c>
      <c r="P1147" s="4">
        <v>54.370787216455099</v>
      </c>
      <c r="Q1147" s="4">
        <v>55.696148437577797</v>
      </c>
      <c r="R1147" s="4">
        <v>56.733242953082502</v>
      </c>
      <c r="S1147" s="4">
        <v>57.341180197257302</v>
      </c>
      <c r="T1147" s="4">
        <v>57.442815971795703</v>
      </c>
      <c r="U1147" s="4">
        <v>57.071260839687803</v>
      </c>
      <c r="V1147" s="4">
        <v>56.309803227423501</v>
      </c>
      <c r="W1147" s="4">
        <v>55.217410658265599</v>
      </c>
      <c r="X1147" s="4"/>
      <c r="Y1147" s="4"/>
      <c r="Z1147" s="4"/>
      <c r="AA1147" s="4"/>
      <c r="AB1147" s="4"/>
      <c r="AC1147" s="4"/>
      <c r="AD1147" s="4"/>
      <c r="AE1147" s="4"/>
    </row>
    <row r="1148" spans="1:31" x14ac:dyDescent="0.35">
      <c r="A1148" t="s">
        <v>168</v>
      </c>
      <c r="B1148" t="s">
        <v>116</v>
      </c>
      <c r="C1148" t="s">
        <v>144</v>
      </c>
      <c r="D1148" t="s">
        <v>132</v>
      </c>
      <c r="E1148" s="4"/>
      <c r="F1148" s="4">
        <v>1212.26728201679</v>
      </c>
      <c r="G1148" s="4">
        <v>1219.1620554989399</v>
      </c>
      <c r="H1148" s="4">
        <v>1303.7719692262799</v>
      </c>
      <c r="I1148" s="4">
        <v>1374.06121830091</v>
      </c>
      <c r="J1148" s="4">
        <v>1457.75646321926</v>
      </c>
      <c r="K1148" s="4">
        <v>1559.45848809054</v>
      </c>
      <c r="L1148" s="4">
        <v>1664.38319606548</v>
      </c>
      <c r="M1148" s="4">
        <v>1753.06338599281</v>
      </c>
      <c r="N1148" s="4">
        <v>1825.3679553432401</v>
      </c>
      <c r="O1148" s="4">
        <v>1887.2270068950399</v>
      </c>
      <c r="P1148" s="4">
        <v>1942.5553231506699</v>
      </c>
      <c r="Q1148" s="4">
        <v>1989.9077273919399</v>
      </c>
      <c r="R1148" s="4">
        <v>2026.9609608440001</v>
      </c>
      <c r="S1148" s="4">
        <v>2048.6812961614201</v>
      </c>
      <c r="T1148" s="4">
        <v>2052.3125313331002</v>
      </c>
      <c r="U1148" s="4">
        <v>2039.0376380186599</v>
      </c>
      <c r="V1148" s="4">
        <v>2011.83233874336</v>
      </c>
      <c r="W1148" s="4">
        <v>1972.8034206638799</v>
      </c>
      <c r="X1148" s="4"/>
      <c r="Y1148" s="4"/>
      <c r="Z1148" s="4"/>
      <c r="AA1148" s="4"/>
      <c r="AB1148" s="4"/>
      <c r="AC1148" s="4"/>
      <c r="AD1148" s="4"/>
      <c r="AE1148" s="4"/>
    </row>
    <row r="1149" spans="1:31" x14ac:dyDescent="0.35">
      <c r="A1149" t="s">
        <v>168</v>
      </c>
      <c r="B1149" t="s">
        <v>116</v>
      </c>
      <c r="C1149" t="s">
        <v>144</v>
      </c>
      <c r="D1149" t="s">
        <v>133</v>
      </c>
      <c r="E1149" s="4"/>
      <c r="F1149" s="4">
        <v>250.62423565567201</v>
      </c>
      <c r="G1149" s="4">
        <v>252.04966168144699</v>
      </c>
      <c r="H1149" s="4">
        <v>273.06698895920198</v>
      </c>
      <c r="I1149" s="4">
        <v>291.50374927742098</v>
      </c>
      <c r="J1149" s="4">
        <v>313.20089384439899</v>
      </c>
      <c r="K1149" s="4">
        <v>339.26808570637002</v>
      </c>
      <c r="L1149" s="4">
        <v>366.59505457327703</v>
      </c>
      <c r="M1149" s="4">
        <v>390.86748356672899</v>
      </c>
      <c r="N1149" s="4">
        <v>411.92402416326797</v>
      </c>
      <c r="O1149" s="4">
        <v>430.98610766873401</v>
      </c>
      <c r="P1149" s="4">
        <v>448.87361164625497</v>
      </c>
      <c r="Q1149" s="4">
        <v>465.19571392397199</v>
      </c>
      <c r="R1149" s="4">
        <v>479.33831280847198</v>
      </c>
      <c r="S1149" s="4">
        <v>490.01387712982</v>
      </c>
      <c r="T1149" s="4">
        <v>496.43134384899901</v>
      </c>
      <c r="U1149" s="4">
        <v>498.73333403358299</v>
      </c>
      <c r="V1149" s="4">
        <v>497.51860314107898</v>
      </c>
      <c r="W1149" s="4">
        <v>493.20085516596902</v>
      </c>
      <c r="X1149" s="4"/>
      <c r="Y1149" s="4"/>
      <c r="Z1149" s="4"/>
      <c r="AA1149" s="4"/>
      <c r="AB1149" s="4"/>
      <c r="AC1149" s="4"/>
      <c r="AD1149" s="4"/>
      <c r="AE1149" s="4"/>
    </row>
    <row r="1150" spans="1:31" x14ac:dyDescent="0.35">
      <c r="A1150" t="s">
        <v>168</v>
      </c>
      <c r="B1150" t="s">
        <v>116</v>
      </c>
      <c r="C1150" t="s">
        <v>144</v>
      </c>
      <c r="D1150" t="s">
        <v>134</v>
      </c>
      <c r="E1150" s="4"/>
      <c r="F1150" s="4">
        <v>2729.8881906749298</v>
      </c>
      <c r="G1150" s="4">
        <v>2745.4144372259202</v>
      </c>
      <c r="H1150" s="4">
        <v>2935.9463502162798</v>
      </c>
      <c r="I1150" s="4">
        <v>3094.2297534118302</v>
      </c>
      <c r="J1150" s="4">
        <v>3282.70193616195</v>
      </c>
      <c r="K1150" s="4">
        <v>3511.7233415750702</v>
      </c>
      <c r="L1150" s="4">
        <v>3748.0018632013298</v>
      </c>
      <c r="M1150" s="4">
        <v>3947.6995757607901</v>
      </c>
      <c r="N1150" s="4">
        <v>4110.5212512523603</v>
      </c>
      <c r="O1150" s="4">
        <v>4249.8208074002996</v>
      </c>
      <c r="P1150" s="4">
        <v>4374.4138896328705</v>
      </c>
      <c r="Q1150" s="4">
        <v>4481.0461241704897</v>
      </c>
      <c r="R1150" s="4">
        <v>4564.48579620291</v>
      </c>
      <c r="S1150" s="4">
        <v>4613.3975236413298</v>
      </c>
      <c r="T1150" s="4">
        <v>4621.5746526951098</v>
      </c>
      <c r="U1150" s="4">
        <v>4591.6811011416503</v>
      </c>
      <c r="V1150" s="4">
        <v>4530.41785802922</v>
      </c>
      <c r="W1150" s="4">
        <v>4442.5291686778601</v>
      </c>
      <c r="X1150" s="4"/>
      <c r="Y1150" s="4"/>
      <c r="Z1150" s="4"/>
      <c r="AA1150" s="4"/>
      <c r="AB1150" s="4"/>
      <c r="AC1150" s="4"/>
      <c r="AD1150" s="4"/>
      <c r="AE1150" s="4"/>
    </row>
    <row r="1151" spans="1:31" x14ac:dyDescent="0.35">
      <c r="A1151" t="s">
        <v>168</v>
      </c>
      <c r="B1151" t="s">
        <v>116</v>
      </c>
      <c r="C1151" t="s">
        <v>93</v>
      </c>
      <c r="D1151" t="s">
        <v>135</v>
      </c>
      <c r="E1151" s="4"/>
      <c r="F1151" s="4">
        <v>1281.0097734281101</v>
      </c>
      <c r="G1151" s="4">
        <v>1329.2063460280301</v>
      </c>
      <c r="H1151" s="4">
        <v>1792.45614165955</v>
      </c>
      <c r="I1151" s="4">
        <v>2291.0176180789099</v>
      </c>
      <c r="J1151" s="4">
        <v>2752.1996640935499</v>
      </c>
      <c r="K1151" s="4">
        <v>3178.4258286835302</v>
      </c>
      <c r="L1151" s="4">
        <v>3563.6177517862202</v>
      </c>
      <c r="M1151" s="4">
        <v>3930.2382228643201</v>
      </c>
      <c r="N1151" s="4">
        <v>4287.9663000587097</v>
      </c>
      <c r="O1151" s="4">
        <v>4622.9090139261998</v>
      </c>
      <c r="P1151" s="4">
        <v>4925.6383837291896</v>
      </c>
      <c r="Q1151" s="4">
        <v>5189.0553230258702</v>
      </c>
      <c r="R1151" s="4">
        <v>5419.9635395520399</v>
      </c>
      <c r="S1151" s="4">
        <v>5611.1295594223902</v>
      </c>
      <c r="T1151" s="4">
        <v>5763.6969071636304</v>
      </c>
      <c r="U1151" s="4">
        <v>5880.1033901085702</v>
      </c>
      <c r="V1151" s="4">
        <v>5964.66728217527</v>
      </c>
      <c r="W1151" s="4">
        <v>6023.2349999999997</v>
      </c>
      <c r="X1151" s="4"/>
      <c r="Y1151" s="4"/>
      <c r="Z1151" s="4"/>
      <c r="AA1151" s="4"/>
      <c r="AB1151" s="4"/>
      <c r="AC1151" s="4"/>
      <c r="AD1151" s="4"/>
      <c r="AE1151" s="4"/>
    </row>
    <row r="1152" spans="1:31" x14ac:dyDescent="0.35">
      <c r="A1152" t="s">
        <v>168</v>
      </c>
      <c r="B1152" t="s">
        <v>116</v>
      </c>
      <c r="C1152" t="s">
        <v>93</v>
      </c>
      <c r="D1152" t="s">
        <v>132</v>
      </c>
      <c r="E1152" s="4"/>
      <c r="F1152" s="4">
        <v>2424.8262683827902</v>
      </c>
      <c r="G1152" s="4">
        <v>2516.0576685723099</v>
      </c>
      <c r="H1152" s="4">
        <v>3510.0155832681498</v>
      </c>
      <c r="I1152" s="4">
        <v>4646.34661070536</v>
      </c>
      <c r="J1152" s="4">
        <v>5787.7647099013702</v>
      </c>
      <c r="K1152" s="4">
        <v>6939.9192018781096</v>
      </c>
      <c r="L1152" s="4">
        <v>8090.0549021378001</v>
      </c>
      <c r="M1152" s="4">
        <v>9290.7751256380998</v>
      </c>
      <c r="N1152" s="4">
        <v>10572.212324624001</v>
      </c>
      <c r="O1152" s="4">
        <v>11909.1569138164</v>
      </c>
      <c r="P1152" s="4">
        <v>13283.6767172868</v>
      </c>
      <c r="Q1152" s="4">
        <v>14680.880948661001</v>
      </c>
      <c r="R1152" s="4">
        <v>16124.151585416501</v>
      </c>
      <c r="S1152" s="4">
        <v>17597.905906866999</v>
      </c>
      <c r="T1152" s="4">
        <v>19110.744359873199</v>
      </c>
      <c r="U1152" s="4">
        <v>20677.885444875599</v>
      </c>
      <c r="V1152" s="4">
        <v>22325.4803977179</v>
      </c>
      <c r="W1152" s="4">
        <v>24092.94</v>
      </c>
      <c r="X1152" s="4"/>
      <c r="Y1152" s="4"/>
      <c r="Z1152" s="4"/>
      <c r="AA1152" s="4"/>
      <c r="AB1152" s="4"/>
      <c r="AC1152" s="4"/>
      <c r="AD1152" s="4"/>
      <c r="AE1152" s="4"/>
    </row>
    <row r="1153" spans="1:31" x14ac:dyDescent="0.35">
      <c r="A1153" t="s">
        <v>168</v>
      </c>
      <c r="B1153" t="s">
        <v>116</v>
      </c>
      <c r="C1153" t="s">
        <v>93</v>
      </c>
      <c r="D1153" t="s">
        <v>133</v>
      </c>
      <c r="E1153" s="4"/>
      <c r="F1153" s="4">
        <v>373.98916273289302</v>
      </c>
      <c r="G1153" s="4">
        <v>388.06009037695202</v>
      </c>
      <c r="H1153" s="4">
        <v>562.37047832979499</v>
      </c>
      <c r="I1153" s="4">
        <v>772.24237539577598</v>
      </c>
      <c r="J1153" s="4">
        <v>996.59303548247101</v>
      </c>
      <c r="K1153" s="4">
        <v>1236.52037126394</v>
      </c>
      <c r="L1153" s="4">
        <v>1489.86816744722</v>
      </c>
      <c r="M1153" s="4">
        <v>1766.6024769711701</v>
      </c>
      <c r="N1153" s="4">
        <v>2073.5415240892198</v>
      </c>
      <c r="O1153" s="4">
        <v>2407.0394042223202</v>
      </c>
      <c r="P1153" s="4">
        <v>2764.36109783845</v>
      </c>
      <c r="Q1153" s="4">
        <v>3142.99338300214</v>
      </c>
      <c r="R1153" s="4">
        <v>3548.4893271097299</v>
      </c>
      <c r="S1153" s="4">
        <v>3978.1535055416798</v>
      </c>
      <c r="T1153" s="4">
        <v>4434.5289706916601</v>
      </c>
      <c r="U1153" s="4">
        <v>4921.9399736958903</v>
      </c>
      <c r="V1153" s="4">
        <v>5447.74286866892</v>
      </c>
      <c r="W1153" s="4">
        <v>6023.2349999999997</v>
      </c>
      <c r="X1153" s="4"/>
      <c r="Y1153" s="4"/>
      <c r="Z1153" s="4"/>
      <c r="AA1153" s="4"/>
      <c r="AB1153" s="4"/>
      <c r="AC1153" s="4"/>
      <c r="AD1153" s="4"/>
      <c r="AE1153" s="4"/>
    </row>
    <row r="1154" spans="1:31" x14ac:dyDescent="0.35">
      <c r="A1154" t="s">
        <v>168</v>
      </c>
      <c r="B1154" t="s">
        <v>116</v>
      </c>
      <c r="C1154" t="s">
        <v>93</v>
      </c>
      <c r="D1154" t="s">
        <v>134</v>
      </c>
      <c r="E1154" s="4"/>
      <c r="F1154" s="4">
        <v>4489.6479581890899</v>
      </c>
      <c r="G1154" s="4">
        <v>4658.5659853996603</v>
      </c>
      <c r="H1154" s="4">
        <v>6550.4282750722996</v>
      </c>
      <c r="I1154" s="4">
        <v>8739.1357712157296</v>
      </c>
      <c r="J1154" s="4">
        <v>10970.6356260051</v>
      </c>
      <c r="K1154" s="4">
        <v>13255.8549694384</v>
      </c>
      <c r="L1154" s="4">
        <v>15570.627346076</v>
      </c>
      <c r="M1154" s="4">
        <v>18016.786651497601</v>
      </c>
      <c r="N1154" s="4">
        <v>20655.3213753173</v>
      </c>
      <c r="O1154" s="4">
        <v>23440.0340722574</v>
      </c>
      <c r="P1154" s="4">
        <v>26337.684898984098</v>
      </c>
      <c r="Q1154" s="4">
        <v>29320.0637283131</v>
      </c>
      <c r="R1154" s="4">
        <v>32435.084875031502</v>
      </c>
      <c r="S1154" s="4">
        <v>35653.064533710603</v>
      </c>
      <c r="T1154" s="4">
        <v>38992.758732963201</v>
      </c>
      <c r="U1154" s="4">
        <v>42487.0111650158</v>
      </c>
      <c r="V1154" s="4">
        <v>46192.152320106798</v>
      </c>
      <c r="W1154" s="4">
        <v>50193.625</v>
      </c>
      <c r="X1154" s="4"/>
      <c r="Y1154" s="4"/>
      <c r="Z1154" s="4"/>
      <c r="AA1154" s="4"/>
      <c r="AB1154" s="4"/>
      <c r="AC1154" s="4"/>
      <c r="AD1154" s="4"/>
      <c r="AE1154" s="4"/>
    </row>
    <row r="1155" spans="1:31" x14ac:dyDescent="0.35">
      <c r="A1155" t="s">
        <v>168</v>
      </c>
      <c r="B1155" t="s">
        <v>116</v>
      </c>
      <c r="C1155" t="s">
        <v>161</v>
      </c>
      <c r="D1155" t="s">
        <v>135</v>
      </c>
      <c r="E1155" s="4"/>
      <c r="F1155" s="4">
        <v>193.05394871126299</v>
      </c>
      <c r="G1155" s="4">
        <v>194.40593939162801</v>
      </c>
      <c r="H1155" s="4">
        <v>239.28970678722999</v>
      </c>
      <c r="I1155" s="4">
        <v>282.567334500497</v>
      </c>
      <c r="J1155" s="4">
        <v>335.18223778238098</v>
      </c>
      <c r="K1155" s="4">
        <v>396.43272946409797</v>
      </c>
      <c r="L1155" s="4">
        <v>463.29858815822899</v>
      </c>
      <c r="M1155" s="4">
        <v>533.762389672111</v>
      </c>
      <c r="N1155" s="4">
        <v>609.10988671520101</v>
      </c>
      <c r="O1155" s="4">
        <v>689.91502723551798</v>
      </c>
      <c r="P1155" s="4">
        <v>777.53344565576504</v>
      </c>
      <c r="Q1155" s="4">
        <v>870.79558626806602</v>
      </c>
      <c r="R1155" s="4">
        <v>969.49915973009797</v>
      </c>
      <c r="S1155" s="4">
        <v>1072.55241461123</v>
      </c>
      <c r="T1155" s="4">
        <v>1180.2773123673801</v>
      </c>
      <c r="U1155" s="4">
        <v>1293.64787779682</v>
      </c>
      <c r="V1155" s="4">
        <v>1413.5338318521899</v>
      </c>
      <c r="W1155" s="4">
        <v>1540.91559610833</v>
      </c>
      <c r="X1155" s="4"/>
      <c r="Y1155" s="4"/>
      <c r="Z1155" s="4"/>
      <c r="AA1155" s="4"/>
      <c r="AB1155" s="4"/>
      <c r="AC1155" s="4"/>
      <c r="AD1155" s="4"/>
      <c r="AE1155" s="4"/>
    </row>
    <row r="1156" spans="1:31" x14ac:dyDescent="0.35">
      <c r="A1156" t="s">
        <v>168</v>
      </c>
      <c r="B1156" t="s">
        <v>116</v>
      </c>
      <c r="C1156" t="s">
        <v>161</v>
      </c>
      <c r="D1156" t="s">
        <v>132</v>
      </c>
      <c r="E1156" s="4"/>
      <c r="F1156" s="4">
        <v>891.50988533306599</v>
      </c>
      <c r="G1156" s="4">
        <v>895.28385651493204</v>
      </c>
      <c r="H1156" s="4">
        <v>1097.2512582151501</v>
      </c>
      <c r="I1156" s="4">
        <v>1292.57328126519</v>
      </c>
      <c r="J1156" s="4">
        <v>1531.54489490738</v>
      </c>
      <c r="K1156" s="4">
        <v>1812.72170299042</v>
      </c>
      <c r="L1156" s="4">
        <v>2126.9916645523999</v>
      </c>
      <c r="M1156" s="4">
        <v>2465.4939305992498</v>
      </c>
      <c r="N1156" s="4">
        <v>2833.0325239848098</v>
      </c>
      <c r="O1156" s="4">
        <v>3232.5292460210098</v>
      </c>
      <c r="P1156" s="4">
        <v>3671.1671323209598</v>
      </c>
      <c r="Q1156" s="4">
        <v>4145.4465828717503</v>
      </c>
      <c r="R1156" s="4">
        <v>4656.6268635419601</v>
      </c>
      <c r="S1156" s="4">
        <v>5202.7083133730303</v>
      </c>
      <c r="T1156" s="4">
        <v>5787.4751367150802</v>
      </c>
      <c r="U1156" s="4">
        <v>6418.1176402009196</v>
      </c>
      <c r="V1156" s="4">
        <v>7101.8196402549402</v>
      </c>
      <c r="W1156" s="4">
        <v>7846.2987325639397</v>
      </c>
      <c r="X1156" s="4"/>
      <c r="Y1156" s="4"/>
      <c r="Z1156" s="4"/>
      <c r="AA1156" s="4"/>
      <c r="AB1156" s="4"/>
      <c r="AC1156" s="4"/>
      <c r="AD1156" s="4"/>
      <c r="AE1156" s="4"/>
    </row>
    <row r="1157" spans="1:31" x14ac:dyDescent="0.35">
      <c r="A1157" t="s">
        <v>168</v>
      </c>
      <c r="B1157" t="s">
        <v>116</v>
      </c>
      <c r="C1157" t="s">
        <v>161</v>
      </c>
      <c r="D1157" t="s">
        <v>133</v>
      </c>
      <c r="E1157" s="4"/>
      <c r="F1157" s="4">
        <v>125.096045804407</v>
      </c>
      <c r="G1157" s="4">
        <v>124.959154880413</v>
      </c>
      <c r="H1157" s="4">
        <v>157.86427658737199</v>
      </c>
      <c r="I1157" s="4">
        <v>193.63252413250601</v>
      </c>
      <c r="J1157" s="4">
        <v>239.054254914989</v>
      </c>
      <c r="K1157" s="4">
        <v>295.15944565857899</v>
      </c>
      <c r="L1157" s="4">
        <v>361.831451169422</v>
      </c>
      <c r="M1157" s="4">
        <v>438.23556313970698</v>
      </c>
      <c r="N1157" s="4">
        <v>525.46044930467895</v>
      </c>
      <c r="O1157" s="4">
        <v>624.358121152119</v>
      </c>
      <c r="P1157" s="4">
        <v>736.93940417019098</v>
      </c>
      <c r="Q1157" s="4">
        <v>863.28417844526996</v>
      </c>
      <c r="R1157" s="4">
        <v>1004.42813794506</v>
      </c>
      <c r="S1157" s="4">
        <v>1160.69764619636</v>
      </c>
      <c r="T1157" s="4">
        <v>1333.75154461687</v>
      </c>
      <c r="U1157" s="4">
        <v>1526.1384678475799</v>
      </c>
      <c r="V1157" s="4">
        <v>1740.6122941810499</v>
      </c>
      <c r="W1157" s="4">
        <v>1980.2719264014399</v>
      </c>
      <c r="X1157" s="4"/>
      <c r="Y1157" s="4"/>
      <c r="Z1157" s="4"/>
      <c r="AA1157" s="4"/>
      <c r="AB1157" s="4"/>
      <c r="AC1157" s="4"/>
      <c r="AD1157" s="4"/>
      <c r="AE1157" s="4"/>
    </row>
    <row r="1158" spans="1:31" x14ac:dyDescent="0.35">
      <c r="A1158" t="s">
        <v>168</v>
      </c>
      <c r="B1158" t="s">
        <v>116</v>
      </c>
      <c r="C1158" t="s">
        <v>161</v>
      </c>
      <c r="D1158" t="s">
        <v>134</v>
      </c>
      <c r="E1158" s="4"/>
      <c r="F1158" s="4">
        <v>1520.3165502422601</v>
      </c>
      <c r="G1158" s="4">
        <v>1525.7294580375501</v>
      </c>
      <c r="H1158" s="4">
        <v>1909.1264754915301</v>
      </c>
      <c r="I1158" s="4">
        <v>2253.6861582028801</v>
      </c>
      <c r="J1158" s="4">
        <v>2680.3656167589202</v>
      </c>
      <c r="K1158" s="4">
        <v>3192.88727806416</v>
      </c>
      <c r="L1158" s="4">
        <v>3778.1488558003002</v>
      </c>
      <c r="M1158" s="4">
        <v>4417.9411253226899</v>
      </c>
      <c r="N1158" s="4">
        <v>5114.4436991005005</v>
      </c>
      <c r="O1158" s="4">
        <v>5866.4246995140602</v>
      </c>
      <c r="P1158" s="4">
        <v>6684.0597276510598</v>
      </c>
      <c r="Q1158" s="4">
        <v>7560.9151542939298</v>
      </c>
      <c r="R1158" s="4">
        <v>8498.9105863398599</v>
      </c>
      <c r="S1158" s="4">
        <v>9491.5333330059293</v>
      </c>
      <c r="T1158" s="4">
        <v>10545.3762544856</v>
      </c>
      <c r="U1158" s="4">
        <v>11673.1409995253</v>
      </c>
      <c r="V1158" s="4">
        <v>12887.643161809599</v>
      </c>
      <c r="W1158" s="4">
        <v>14217.430844897701</v>
      </c>
      <c r="X1158" s="4"/>
      <c r="Y1158" s="4"/>
      <c r="Z1158" s="4"/>
      <c r="AA1158" s="4"/>
      <c r="AB1158" s="4"/>
      <c r="AC1158" s="4"/>
      <c r="AD1158" s="4"/>
      <c r="AE1158" s="4"/>
    </row>
    <row r="1159" spans="1:31" x14ac:dyDescent="0.35">
      <c r="A1159" t="s">
        <v>168</v>
      </c>
      <c r="B1159" t="s">
        <v>116</v>
      </c>
      <c r="C1159" t="s">
        <v>94</v>
      </c>
      <c r="D1159" t="s">
        <v>135</v>
      </c>
      <c r="E1159" s="4"/>
      <c r="F1159" s="4">
        <v>80.308109986244503</v>
      </c>
      <c r="G1159" s="4">
        <v>79.696854887058606</v>
      </c>
      <c r="H1159" s="4">
        <v>94.816225034214895</v>
      </c>
      <c r="I1159" s="4">
        <v>108.48398080837801</v>
      </c>
      <c r="J1159" s="4">
        <v>124.845646120175</v>
      </c>
      <c r="K1159" s="4">
        <v>144.169321599483</v>
      </c>
      <c r="L1159" s="4">
        <v>166.77830506468101</v>
      </c>
      <c r="M1159" s="4">
        <v>191.972237383714</v>
      </c>
      <c r="N1159" s="4">
        <v>219.183017622953</v>
      </c>
      <c r="O1159" s="4">
        <v>247.307777282225</v>
      </c>
      <c r="P1159" s="4">
        <v>276.56049507280801</v>
      </c>
      <c r="Q1159" s="4">
        <v>307.09135035822902</v>
      </c>
      <c r="R1159" s="4">
        <v>338.67059380192302</v>
      </c>
      <c r="S1159" s="4">
        <v>370.76023202762798</v>
      </c>
      <c r="T1159" s="4">
        <v>403.136608894912</v>
      </c>
      <c r="U1159" s="4">
        <v>435.62051275278702</v>
      </c>
      <c r="V1159" s="4">
        <v>468.19760666917603</v>
      </c>
      <c r="W1159" s="4">
        <v>500.90373297427601</v>
      </c>
      <c r="X1159" s="4"/>
      <c r="Y1159" s="4"/>
      <c r="Z1159" s="4"/>
      <c r="AA1159" s="4"/>
      <c r="AB1159" s="4"/>
      <c r="AC1159" s="4"/>
      <c r="AD1159" s="4"/>
      <c r="AE1159" s="4"/>
    </row>
    <row r="1160" spans="1:31" x14ac:dyDescent="0.35">
      <c r="A1160" t="s">
        <v>168</v>
      </c>
      <c r="B1160" t="s">
        <v>116</v>
      </c>
      <c r="C1160" t="s">
        <v>94</v>
      </c>
      <c r="D1160" t="s">
        <v>132</v>
      </c>
      <c r="E1160" s="4"/>
      <c r="F1160" s="4">
        <v>733.85880987753205</v>
      </c>
      <c r="G1160" s="4">
        <v>728.27313565736904</v>
      </c>
      <c r="H1160" s="4">
        <v>866.43456149830195</v>
      </c>
      <c r="I1160" s="4">
        <v>991.33107553457899</v>
      </c>
      <c r="J1160" s="4">
        <v>1140.8446456508</v>
      </c>
      <c r="K1160" s="4">
        <v>1317.4251864222599</v>
      </c>
      <c r="L1160" s="4">
        <v>1524.02700660148</v>
      </c>
      <c r="M1160" s="4">
        <v>1754.25019565359</v>
      </c>
      <c r="N1160" s="4">
        <v>2002.903423897</v>
      </c>
      <c r="O1160" s="4">
        <v>2259.90863364705</v>
      </c>
      <c r="P1160" s="4">
        <v>2527.2211711623499</v>
      </c>
      <c r="Q1160" s="4">
        <v>2806.2133816394698</v>
      </c>
      <c r="R1160" s="4">
        <v>3094.7858061977399</v>
      </c>
      <c r="S1160" s="4">
        <v>3388.0222392522501</v>
      </c>
      <c r="T1160" s="4">
        <v>3683.8789017990498</v>
      </c>
      <c r="U1160" s="4">
        <v>3980.7181504054502</v>
      </c>
      <c r="V1160" s="4">
        <v>4278.40897359684</v>
      </c>
      <c r="W1160" s="4">
        <v>4577.2789000597504</v>
      </c>
      <c r="X1160" s="4"/>
      <c r="Y1160" s="4"/>
      <c r="Z1160" s="4"/>
      <c r="AA1160" s="4"/>
      <c r="AB1160" s="4"/>
      <c r="AC1160" s="4"/>
      <c r="AD1160" s="4"/>
      <c r="AE1160" s="4"/>
    </row>
    <row r="1161" spans="1:31" x14ac:dyDescent="0.35">
      <c r="A1161" t="s">
        <v>168</v>
      </c>
      <c r="B1161" t="s">
        <v>116</v>
      </c>
      <c r="C1161" t="s">
        <v>94</v>
      </c>
      <c r="D1161" t="s">
        <v>133</v>
      </c>
      <c r="E1161" s="4"/>
      <c r="F1161" s="4">
        <v>130.435994488999</v>
      </c>
      <c r="G1161" s="4">
        <v>129.443197288786</v>
      </c>
      <c r="H1161" s="4">
        <v>157.91303614945099</v>
      </c>
      <c r="I1161" s="4">
        <v>185.153300118354</v>
      </c>
      <c r="J1161" s="4">
        <v>218.230657315559</v>
      </c>
      <c r="K1161" s="4">
        <v>257.95834386948502</v>
      </c>
      <c r="L1161" s="4">
        <v>305.29489451291499</v>
      </c>
      <c r="M1161" s="4">
        <v>359.33611930447</v>
      </c>
      <c r="N1161" s="4">
        <v>419.31523463413998</v>
      </c>
      <c r="O1161" s="4">
        <v>483.32655111305297</v>
      </c>
      <c r="P1161" s="4">
        <v>551.91024845566005</v>
      </c>
      <c r="Q1161" s="4">
        <v>625.511877380187</v>
      </c>
      <c r="R1161" s="4">
        <v>703.81222681429597</v>
      </c>
      <c r="S1161" s="4">
        <v>785.80085683132199</v>
      </c>
      <c r="T1161" s="4">
        <v>871.05770493678403</v>
      </c>
      <c r="U1161" s="4">
        <v>959.223653187899</v>
      </c>
      <c r="V1161" s="4">
        <v>1050.2798532279201</v>
      </c>
      <c r="W1161" s="4">
        <v>1144.3197250149401</v>
      </c>
      <c r="X1161" s="4"/>
      <c r="Y1161" s="4"/>
      <c r="Z1161" s="4"/>
      <c r="AA1161" s="4"/>
      <c r="AB1161" s="4"/>
      <c r="AC1161" s="4"/>
      <c r="AD1161" s="4"/>
      <c r="AE1161" s="4"/>
    </row>
    <row r="1162" spans="1:31" x14ac:dyDescent="0.35">
      <c r="A1162" t="s">
        <v>168</v>
      </c>
      <c r="B1162" t="s">
        <v>116</v>
      </c>
      <c r="C1162" t="s">
        <v>94</v>
      </c>
      <c r="D1162" t="s">
        <v>134</v>
      </c>
      <c r="E1162" s="4"/>
      <c r="F1162" s="4">
        <v>1426.42708013622</v>
      </c>
      <c r="G1162" s="4">
        <v>1415.57000945557</v>
      </c>
      <c r="H1162" s="4">
        <v>1684.11921346748</v>
      </c>
      <c r="I1162" s="4">
        <v>1926.8849436570399</v>
      </c>
      <c r="J1162" s="4">
        <v>2217.4997082290201</v>
      </c>
      <c r="K1162" s="4">
        <v>2560.7254919782599</v>
      </c>
      <c r="L1162" s="4">
        <v>2962.3046883338402</v>
      </c>
      <c r="M1162" s="4">
        <v>3409.7975669626999</v>
      </c>
      <c r="N1162" s="4">
        <v>3893.11355848004</v>
      </c>
      <c r="O1162" s="4">
        <v>4392.6635890707203</v>
      </c>
      <c r="P1162" s="4">
        <v>4912.24833376484</v>
      </c>
      <c r="Q1162" s="4">
        <v>5454.5352680022997</v>
      </c>
      <c r="R1162" s="4">
        <v>6015.4436000003398</v>
      </c>
      <c r="S1162" s="4">
        <v>6585.4175287201197</v>
      </c>
      <c r="T1162" s="4">
        <v>7160.4844893060399</v>
      </c>
      <c r="U1162" s="4">
        <v>7737.4613368417604</v>
      </c>
      <c r="V1162" s="4">
        <v>8316.0934197339902</v>
      </c>
      <c r="W1162" s="4">
        <v>8897.0173669659707</v>
      </c>
      <c r="X1162" s="4"/>
      <c r="Y1162" s="4"/>
      <c r="Z1162" s="4"/>
      <c r="AA1162" s="4"/>
      <c r="AB1162" s="4"/>
      <c r="AC1162" s="4"/>
      <c r="AD1162" s="4"/>
      <c r="AE1162" s="4"/>
    </row>
    <row r="1163" spans="1:31" x14ac:dyDescent="0.35">
      <c r="A1163" t="s">
        <v>168</v>
      </c>
      <c r="B1163" t="s">
        <v>116</v>
      </c>
      <c r="C1163" t="s">
        <v>162</v>
      </c>
      <c r="D1163" t="s">
        <v>135</v>
      </c>
      <c r="E1163" s="4"/>
      <c r="F1163" s="4">
        <v>152.51278413314401</v>
      </c>
      <c r="G1163" s="4">
        <v>154.580709897931</v>
      </c>
      <c r="H1163" s="4">
        <v>178.33000944105601</v>
      </c>
      <c r="I1163" s="4">
        <v>199.92686316148601</v>
      </c>
      <c r="J1163" s="4">
        <v>226.93696365769699</v>
      </c>
      <c r="K1163" s="4">
        <v>252.96317753074001</v>
      </c>
      <c r="L1163" s="4">
        <v>277.32243931539699</v>
      </c>
      <c r="M1163" s="4">
        <v>300.76898940642201</v>
      </c>
      <c r="N1163" s="4">
        <v>324.54382498439003</v>
      </c>
      <c r="O1163" s="4">
        <v>350.005085807326</v>
      </c>
      <c r="P1163" s="4">
        <v>377.32439861173998</v>
      </c>
      <c r="Q1163" s="4">
        <v>404.77940031046501</v>
      </c>
      <c r="R1163" s="4">
        <v>432.30200507129598</v>
      </c>
      <c r="S1163" s="4">
        <v>460.33003950770097</v>
      </c>
      <c r="T1163" s="4">
        <v>489.60136000249202</v>
      </c>
      <c r="U1163" s="4">
        <v>520.93157144989902</v>
      </c>
      <c r="V1163" s="4">
        <v>554.70190647522099</v>
      </c>
      <c r="W1163" s="4">
        <v>590.84100443064096</v>
      </c>
      <c r="X1163" s="4"/>
      <c r="Y1163" s="4"/>
      <c r="Z1163" s="4"/>
      <c r="AA1163" s="4"/>
      <c r="AB1163" s="4"/>
      <c r="AC1163" s="4"/>
      <c r="AD1163" s="4"/>
      <c r="AE1163" s="4"/>
    </row>
    <row r="1164" spans="1:31" x14ac:dyDescent="0.35">
      <c r="A1164" t="s">
        <v>168</v>
      </c>
      <c r="B1164" t="s">
        <v>116</v>
      </c>
      <c r="C1164" t="s">
        <v>162</v>
      </c>
      <c r="D1164" t="s">
        <v>132</v>
      </c>
      <c r="E1164" s="4"/>
      <c r="F1164" s="4">
        <v>1452.8229453804699</v>
      </c>
      <c r="G1164" s="4">
        <v>1464.5337189055999</v>
      </c>
      <c r="H1164" s="4">
        <v>1733.2061715528901</v>
      </c>
      <c r="I1164" s="4">
        <v>2036.0422618105599</v>
      </c>
      <c r="J1164" s="4">
        <v>2416.05413938232</v>
      </c>
      <c r="K1164" s="4">
        <v>2855.9260399601499</v>
      </c>
      <c r="L1164" s="4">
        <v>3312.9357958862502</v>
      </c>
      <c r="M1164" s="4">
        <v>3779.05045881564</v>
      </c>
      <c r="N1164" s="4">
        <v>4270.1278872738303</v>
      </c>
      <c r="O1164" s="4">
        <v>4802.14845433562</v>
      </c>
      <c r="P1164" s="4">
        <v>5375.6155162822697</v>
      </c>
      <c r="Q1164" s="4">
        <v>5974.2847527982103</v>
      </c>
      <c r="R1164" s="4">
        <v>6602.9027894036799</v>
      </c>
      <c r="S1164" s="4">
        <v>7267.4895900084302</v>
      </c>
      <c r="T1164" s="4">
        <v>7977.4513220889103</v>
      </c>
      <c r="U1164" s="4">
        <v>8744.2013929849199</v>
      </c>
      <c r="V1164" s="4">
        <v>9572.4796638479693</v>
      </c>
      <c r="W1164" s="4">
        <v>10461.631749735099</v>
      </c>
      <c r="X1164" s="4"/>
      <c r="Y1164" s="4"/>
      <c r="Z1164" s="4"/>
      <c r="AA1164" s="4"/>
      <c r="AB1164" s="4"/>
      <c r="AC1164" s="4"/>
      <c r="AD1164" s="4"/>
      <c r="AE1164" s="4"/>
    </row>
    <row r="1165" spans="1:31" x14ac:dyDescent="0.35">
      <c r="A1165" t="s">
        <v>168</v>
      </c>
      <c r="B1165" t="s">
        <v>116</v>
      </c>
      <c r="C1165" t="s">
        <v>162</v>
      </c>
      <c r="D1165" t="s">
        <v>133</v>
      </c>
      <c r="E1165" s="4"/>
      <c r="F1165" s="4">
        <v>168.051690851101</v>
      </c>
      <c r="G1165" s="4">
        <v>169.49631017845601</v>
      </c>
      <c r="H1165" s="4">
        <v>215.853054294157</v>
      </c>
      <c r="I1165" s="4">
        <v>270.79253787323302</v>
      </c>
      <c r="J1165" s="4">
        <v>339.44931604936198</v>
      </c>
      <c r="K1165" s="4">
        <v>419.67618956938401</v>
      </c>
      <c r="L1165" s="4">
        <v>509.82273159090897</v>
      </c>
      <c r="M1165" s="4">
        <v>609.95830618526804</v>
      </c>
      <c r="N1165" s="4">
        <v>723.52289407259195</v>
      </c>
      <c r="O1165" s="4">
        <v>854.27059030058194</v>
      </c>
      <c r="P1165" s="4">
        <v>1003.66408408558</v>
      </c>
      <c r="Q1165" s="4">
        <v>1169.81532033078</v>
      </c>
      <c r="R1165" s="4">
        <v>1354.8854593574799</v>
      </c>
      <c r="S1165" s="4">
        <v>1561.6965355340899</v>
      </c>
      <c r="T1165" s="4">
        <v>1794.01273816968</v>
      </c>
      <c r="U1165" s="4">
        <v>2056.3002304013198</v>
      </c>
      <c r="V1165" s="4">
        <v>2351.67671186904</v>
      </c>
      <c r="W1165" s="4">
        <v>2682.0279551746698</v>
      </c>
      <c r="X1165" s="4"/>
      <c r="Y1165" s="4"/>
      <c r="Z1165" s="4"/>
      <c r="AA1165" s="4"/>
      <c r="AB1165" s="4"/>
      <c r="AC1165" s="4"/>
      <c r="AD1165" s="4"/>
      <c r="AE1165" s="4"/>
    </row>
    <row r="1166" spans="1:31" x14ac:dyDescent="0.35">
      <c r="A1166" t="s">
        <v>168</v>
      </c>
      <c r="B1166" t="s">
        <v>116</v>
      </c>
      <c r="C1166" t="s">
        <v>162</v>
      </c>
      <c r="D1166" t="s">
        <v>134</v>
      </c>
      <c r="E1166" s="4"/>
      <c r="F1166" s="4">
        <v>1881.9464904863801</v>
      </c>
      <c r="G1166" s="4">
        <v>1900.46717119647</v>
      </c>
      <c r="H1166" s="4">
        <v>2252.6963190060501</v>
      </c>
      <c r="I1166" s="4">
        <v>2626.4034750279502</v>
      </c>
      <c r="J1166" s="4">
        <v>3076.7492969599898</v>
      </c>
      <c r="K1166" s="4">
        <v>3558.5522825091098</v>
      </c>
      <c r="L1166" s="4">
        <v>4038.19376479835</v>
      </c>
      <c r="M1166" s="4">
        <v>4507.7825517779402</v>
      </c>
      <c r="N1166" s="4">
        <v>4989.0302877417798</v>
      </c>
      <c r="O1166" s="4">
        <v>5501.0314598570503</v>
      </c>
      <c r="P1166" s="4">
        <v>6043.7940851060002</v>
      </c>
      <c r="Q1166" s="4">
        <v>6596.5218468913199</v>
      </c>
      <c r="R1166" s="4">
        <v>7162.7222055250204</v>
      </c>
      <c r="S1166" s="4">
        <v>7750.7623704838697</v>
      </c>
      <c r="T1166" s="4">
        <v>8372.1473179086006</v>
      </c>
      <c r="U1166" s="4">
        <v>9038.5340355651806</v>
      </c>
      <c r="V1166" s="4">
        <v>9753.16442967681</v>
      </c>
      <c r="W1166" s="4">
        <v>10512.9602458342</v>
      </c>
      <c r="X1166" s="4"/>
      <c r="Y1166" s="4"/>
      <c r="Z1166" s="4"/>
      <c r="AA1166" s="4"/>
      <c r="AB1166" s="4"/>
      <c r="AC1166" s="4"/>
      <c r="AD1166" s="4"/>
      <c r="AE1166" s="4"/>
    </row>
    <row r="1167" spans="1:31" x14ac:dyDescent="0.35">
      <c r="A1167" t="s">
        <v>168</v>
      </c>
      <c r="B1167" t="s">
        <v>116</v>
      </c>
      <c r="C1167" t="s">
        <v>163</v>
      </c>
      <c r="D1167" t="s">
        <v>135</v>
      </c>
      <c r="E1167" s="4"/>
      <c r="F1167" s="4">
        <v>7.8253234437367301</v>
      </c>
      <c r="G1167" s="4">
        <v>7.8999386945831702</v>
      </c>
      <c r="H1167" s="4">
        <v>8.88728386789853</v>
      </c>
      <c r="I1167" s="4">
        <v>9.7822208336870506</v>
      </c>
      <c r="J1167" s="4">
        <v>10.7552441896059</v>
      </c>
      <c r="K1167" s="4">
        <v>11.7349200413147</v>
      </c>
      <c r="L1167" s="4">
        <v>12.6476570999926</v>
      </c>
      <c r="M1167" s="4">
        <v>13.435243233543099</v>
      </c>
      <c r="N1167" s="4">
        <v>14.105444021748101</v>
      </c>
      <c r="O1167" s="4">
        <v>14.7149230913962</v>
      </c>
      <c r="P1167" s="4">
        <v>15.277567723700701</v>
      </c>
      <c r="Q1167" s="4">
        <v>15.7427835581917</v>
      </c>
      <c r="R1167" s="4">
        <v>16.101762801941099</v>
      </c>
      <c r="S1167" s="4">
        <v>16.344893340486099</v>
      </c>
      <c r="T1167" s="4">
        <v>16.462848267359899</v>
      </c>
      <c r="U1167" s="4">
        <v>16.458842987872899</v>
      </c>
      <c r="V1167" s="4">
        <v>16.343457012206098</v>
      </c>
      <c r="W1167" s="4">
        <v>16.123285404630501</v>
      </c>
      <c r="X1167" s="4"/>
      <c r="Y1167" s="4"/>
      <c r="Z1167" s="4"/>
      <c r="AA1167" s="4"/>
      <c r="AB1167" s="4"/>
      <c r="AC1167" s="4"/>
      <c r="AD1167" s="4"/>
      <c r="AE1167" s="4"/>
    </row>
    <row r="1168" spans="1:31" x14ac:dyDescent="0.35">
      <c r="A1168" t="s">
        <v>168</v>
      </c>
      <c r="B1168" t="s">
        <v>116</v>
      </c>
      <c r="C1168" t="s">
        <v>163</v>
      </c>
      <c r="D1168" t="s">
        <v>132</v>
      </c>
      <c r="E1168" s="4"/>
      <c r="F1168" s="4">
        <v>121.570099272647</v>
      </c>
      <c r="G1168" s="4">
        <v>122.62902837755399</v>
      </c>
      <c r="H1168" s="4">
        <v>136.849677274447</v>
      </c>
      <c r="I1168" s="4">
        <v>150.11138382186101</v>
      </c>
      <c r="J1168" s="4">
        <v>164.57636140218</v>
      </c>
      <c r="K1168" s="4">
        <v>179.19852450304501</v>
      </c>
      <c r="L1168" s="4">
        <v>193.007416111015</v>
      </c>
      <c r="M1168" s="4">
        <v>205.192696712664</v>
      </c>
      <c r="N1168" s="4">
        <v>215.77292981607101</v>
      </c>
      <c r="O1168" s="4">
        <v>225.518921304853</v>
      </c>
      <c r="P1168" s="4">
        <v>234.59415780366999</v>
      </c>
      <c r="Q1168" s="4">
        <v>242.19457016905901</v>
      </c>
      <c r="R1168" s="4">
        <v>248.20059153916301</v>
      </c>
      <c r="S1168" s="4">
        <v>252.45357577402299</v>
      </c>
      <c r="T1168" s="4">
        <v>254.790537881804</v>
      </c>
      <c r="U1168" s="4">
        <v>255.24107300645699</v>
      </c>
      <c r="V1168" s="4">
        <v>253.94565703745801</v>
      </c>
      <c r="W1168" s="4">
        <v>250.96897667509799</v>
      </c>
      <c r="X1168" s="4"/>
      <c r="Y1168" s="4"/>
      <c r="Z1168" s="4"/>
      <c r="AA1168" s="4"/>
      <c r="AB1168" s="4"/>
      <c r="AC1168" s="4"/>
      <c r="AD1168" s="4"/>
      <c r="AE1168" s="4"/>
    </row>
    <row r="1169" spans="1:31" x14ac:dyDescent="0.35">
      <c r="A1169" t="s">
        <v>168</v>
      </c>
      <c r="B1169" t="s">
        <v>116</v>
      </c>
      <c r="C1169" t="s">
        <v>163</v>
      </c>
      <c r="D1169" t="s">
        <v>133</v>
      </c>
      <c r="E1169" s="4"/>
      <c r="F1169" s="4">
        <v>8.6685596882966305</v>
      </c>
      <c r="G1169" s="4">
        <v>8.7453090865978602</v>
      </c>
      <c r="H1169" s="4">
        <v>11.3047419437</v>
      </c>
      <c r="I1169" s="4">
        <v>14.0856843047236</v>
      </c>
      <c r="J1169" s="4">
        <v>17.2885132135277</v>
      </c>
      <c r="K1169" s="4">
        <v>20.831293063230898</v>
      </c>
      <c r="L1169" s="4">
        <v>24.593986195175798</v>
      </c>
      <c r="M1169" s="4">
        <v>28.436496841196799</v>
      </c>
      <c r="N1169" s="4">
        <v>32.308481341110699</v>
      </c>
      <c r="O1169" s="4">
        <v>36.281232884352001</v>
      </c>
      <c r="P1169" s="4">
        <v>40.355407323226899</v>
      </c>
      <c r="Q1169" s="4">
        <v>44.361462651216598</v>
      </c>
      <c r="R1169" s="4">
        <v>48.226724762309502</v>
      </c>
      <c r="S1169" s="4">
        <v>51.865375939903899</v>
      </c>
      <c r="T1169" s="4">
        <v>55.183628306736303</v>
      </c>
      <c r="U1169" s="4">
        <v>58.124269482494903</v>
      </c>
      <c r="V1169" s="4">
        <v>60.6578665064334</v>
      </c>
      <c r="W1169" s="4">
        <v>62.742244168774398</v>
      </c>
      <c r="X1169" s="4"/>
      <c r="Y1169" s="4"/>
      <c r="Z1169" s="4"/>
      <c r="AA1169" s="4"/>
      <c r="AB1169" s="4"/>
      <c r="AC1169" s="4"/>
      <c r="AD1169" s="4"/>
      <c r="AE1169" s="4"/>
    </row>
    <row r="1170" spans="1:31" x14ac:dyDescent="0.35">
      <c r="A1170" t="s">
        <v>168</v>
      </c>
      <c r="B1170" t="s">
        <v>116</v>
      </c>
      <c r="C1170" t="s">
        <v>163</v>
      </c>
      <c r="D1170" t="s">
        <v>134</v>
      </c>
      <c r="E1170" s="4"/>
      <c r="F1170" s="4">
        <v>214.255777283616</v>
      </c>
      <c r="G1170" s="4">
        <v>216.176932927862</v>
      </c>
      <c r="H1170" s="4">
        <v>241.63153885765399</v>
      </c>
      <c r="I1170" s="4">
        <v>265.07139534445201</v>
      </c>
      <c r="J1170" s="4">
        <v>290.56639440821402</v>
      </c>
      <c r="K1170" s="4">
        <v>316.24125545563999</v>
      </c>
      <c r="L1170" s="4">
        <v>340.313826788992</v>
      </c>
      <c r="M1170" s="4">
        <v>361.33616005379201</v>
      </c>
      <c r="N1170" s="4">
        <v>379.40812616218</v>
      </c>
      <c r="O1170" s="4">
        <v>395.94215560375102</v>
      </c>
      <c r="P1170" s="4">
        <v>411.25387447263</v>
      </c>
      <c r="Q1170" s="4">
        <v>423.95134627274899</v>
      </c>
      <c r="R1170" s="4">
        <v>433.82904565889601</v>
      </c>
      <c r="S1170" s="4">
        <v>440.62453088549103</v>
      </c>
      <c r="T1170" s="4">
        <v>444.07121385083599</v>
      </c>
      <c r="U1170" s="4">
        <v>444.23828400566998</v>
      </c>
      <c r="V1170" s="4">
        <v>441.38708595033597</v>
      </c>
      <c r="W1170" s="4">
        <v>435.64813792027201</v>
      </c>
      <c r="X1170" s="4"/>
      <c r="Y1170" s="4"/>
      <c r="Z1170" s="4"/>
      <c r="AA1170" s="4"/>
      <c r="AB1170" s="4"/>
      <c r="AC1170" s="4"/>
      <c r="AD1170" s="4"/>
      <c r="AE1170" s="4"/>
    </row>
    <row r="1171" spans="1:31" x14ac:dyDescent="0.35">
      <c r="A1171" t="s">
        <v>168</v>
      </c>
      <c r="B1171" t="s">
        <v>116</v>
      </c>
      <c r="C1171" t="s">
        <v>96</v>
      </c>
      <c r="D1171" t="s">
        <v>135</v>
      </c>
      <c r="E1171" s="4"/>
      <c r="F1171" s="4">
        <v>128.29508326954101</v>
      </c>
      <c r="G1171" s="4">
        <v>129.370135688011</v>
      </c>
      <c r="H1171" s="4">
        <v>138.43175470707601</v>
      </c>
      <c r="I1171" s="4">
        <v>149.026948927642</v>
      </c>
      <c r="J1171" s="4">
        <v>164.49126202407899</v>
      </c>
      <c r="K1171" s="4">
        <v>180.286311710826</v>
      </c>
      <c r="L1171" s="4">
        <v>195.680180379082</v>
      </c>
      <c r="M1171" s="4">
        <v>210.010690403946</v>
      </c>
      <c r="N1171" s="4">
        <v>224.51766372140401</v>
      </c>
      <c r="O1171" s="4">
        <v>240.50714002993001</v>
      </c>
      <c r="P1171" s="4">
        <v>256.405038581822</v>
      </c>
      <c r="Q1171" s="4">
        <v>271.91302722373098</v>
      </c>
      <c r="R1171" s="4">
        <v>286.27312390843099</v>
      </c>
      <c r="S1171" s="4">
        <v>299.43531309191297</v>
      </c>
      <c r="T1171" s="4">
        <v>311.83388467391302</v>
      </c>
      <c r="U1171" s="4">
        <v>323.87882522644298</v>
      </c>
      <c r="V1171" s="4">
        <v>335.347530356454</v>
      </c>
      <c r="W1171" s="4">
        <v>345.29040917206299</v>
      </c>
      <c r="X1171" s="4"/>
      <c r="Y1171" s="4"/>
      <c r="Z1171" s="4"/>
      <c r="AA1171" s="4"/>
      <c r="AB1171" s="4"/>
      <c r="AC1171" s="4"/>
      <c r="AD1171" s="4"/>
      <c r="AE1171" s="4"/>
    </row>
    <row r="1172" spans="1:31" x14ac:dyDescent="0.35">
      <c r="A1172" t="s">
        <v>168</v>
      </c>
      <c r="B1172" t="s">
        <v>116</v>
      </c>
      <c r="C1172" t="s">
        <v>96</v>
      </c>
      <c r="D1172" t="s">
        <v>132</v>
      </c>
      <c r="E1172" s="4"/>
      <c r="F1172" s="4">
        <v>1307.39921054309</v>
      </c>
      <c r="G1172" s="4">
        <v>1318.3546006280501</v>
      </c>
      <c r="H1172" s="4">
        <v>1410.6976059081301</v>
      </c>
      <c r="I1172" s="4">
        <v>1518.6686068732699</v>
      </c>
      <c r="J1172" s="4">
        <v>1676.25867360557</v>
      </c>
      <c r="K1172" s="4">
        <v>1837.2191326089501</v>
      </c>
      <c r="L1172" s="4">
        <v>1994.0913309129101</v>
      </c>
      <c r="M1172" s="4">
        <v>2140.1273052910101</v>
      </c>
      <c r="N1172" s="4">
        <v>2287.9615400821099</v>
      </c>
      <c r="O1172" s="4">
        <v>2450.9033159477199</v>
      </c>
      <c r="P1172" s="4">
        <v>2612.9118628564902</v>
      </c>
      <c r="Q1172" s="4">
        <v>2770.9470080143601</v>
      </c>
      <c r="R1172" s="4">
        <v>2917.28448713237</v>
      </c>
      <c r="S1172" s="4">
        <v>3051.4146136263698</v>
      </c>
      <c r="T1172" s="4">
        <v>3177.76304635713</v>
      </c>
      <c r="U1172" s="4">
        <v>3300.5077795775901</v>
      </c>
      <c r="V1172" s="4">
        <v>3417.3803490542</v>
      </c>
      <c r="W1172" s="4">
        <v>3518.7038883728701</v>
      </c>
      <c r="X1172" s="4"/>
      <c r="Y1172" s="4"/>
      <c r="Z1172" s="4"/>
      <c r="AA1172" s="4"/>
      <c r="AB1172" s="4"/>
      <c r="AC1172" s="4"/>
      <c r="AD1172" s="4"/>
      <c r="AE1172" s="4"/>
    </row>
    <row r="1173" spans="1:31" x14ac:dyDescent="0.35">
      <c r="A1173" t="s">
        <v>168</v>
      </c>
      <c r="B1173" t="s">
        <v>116</v>
      </c>
      <c r="C1173" t="s">
        <v>96</v>
      </c>
      <c r="D1173" t="s">
        <v>133</v>
      </c>
      <c r="E1173" s="4"/>
      <c r="F1173" s="4">
        <v>170.65817901705901</v>
      </c>
      <c r="G1173" s="4">
        <v>172.08821424061099</v>
      </c>
      <c r="H1173" s="4">
        <v>194.675260134312</v>
      </c>
      <c r="I1173" s="4">
        <v>220.914645718792</v>
      </c>
      <c r="J1173" s="4">
        <v>256.35478690475298</v>
      </c>
      <c r="K1173" s="4">
        <v>294.68889711405899</v>
      </c>
      <c r="L1173" s="4">
        <v>334.74041831800901</v>
      </c>
      <c r="M1173" s="4">
        <v>375.23463322531597</v>
      </c>
      <c r="N1173" s="4">
        <v>418.23838718165899</v>
      </c>
      <c r="O1173" s="4">
        <v>466.32426886538798</v>
      </c>
      <c r="P1173" s="4">
        <v>516.65889978788698</v>
      </c>
      <c r="Q1173" s="4">
        <v>568.59753289982996</v>
      </c>
      <c r="R1173" s="4">
        <v>620.40847173701002</v>
      </c>
      <c r="S1173" s="4">
        <v>671.71748799652903</v>
      </c>
      <c r="T1173" s="4">
        <v>723.25841455583202</v>
      </c>
      <c r="U1173" s="4">
        <v>775.83904714468599</v>
      </c>
      <c r="V1173" s="4">
        <v>828.82848429441401</v>
      </c>
      <c r="W1173" s="4">
        <v>879.67597209321798</v>
      </c>
      <c r="X1173" s="4"/>
      <c r="Y1173" s="4"/>
      <c r="Z1173" s="4"/>
      <c r="AA1173" s="4"/>
      <c r="AB1173" s="4"/>
      <c r="AC1173" s="4"/>
      <c r="AD1173" s="4"/>
      <c r="AE1173" s="4"/>
    </row>
    <row r="1174" spans="1:31" x14ac:dyDescent="0.35">
      <c r="A1174" t="s">
        <v>168</v>
      </c>
      <c r="B1174" t="s">
        <v>116</v>
      </c>
      <c r="C1174" t="s">
        <v>96</v>
      </c>
      <c r="D1174" t="s">
        <v>134</v>
      </c>
      <c r="E1174" s="4"/>
      <c r="F1174" s="4">
        <v>2206.75370618737</v>
      </c>
      <c r="G1174" s="4">
        <v>2225.2452636839398</v>
      </c>
      <c r="H1174" s="4">
        <v>2381.1106393847899</v>
      </c>
      <c r="I1174" s="4">
        <v>2563.3544441990898</v>
      </c>
      <c r="J1174" s="4">
        <v>2829.3500643703501</v>
      </c>
      <c r="K1174" s="4">
        <v>3101.0345556802199</v>
      </c>
      <c r="L1174" s="4">
        <v>3365.8184887080101</v>
      </c>
      <c r="M1174" s="4">
        <v>3612.3120043050399</v>
      </c>
      <c r="N1174" s="4">
        <v>3861.8407961964799</v>
      </c>
      <c r="O1174" s="4">
        <v>4136.8695440223501</v>
      </c>
      <c r="P1174" s="4">
        <v>4410.3230985616901</v>
      </c>
      <c r="Q1174" s="4">
        <v>4677.0699647619103</v>
      </c>
      <c r="R1174" s="4">
        <v>4924.0723889592</v>
      </c>
      <c r="S1174" s="4">
        <v>5150.47007328171</v>
      </c>
      <c r="T1174" s="4">
        <v>5363.7330689689597</v>
      </c>
      <c r="U1174" s="4">
        <v>5570.9133951959602</v>
      </c>
      <c r="V1174" s="4">
        <v>5768.1821205893402</v>
      </c>
      <c r="W1174" s="4">
        <v>5939.2057024550704</v>
      </c>
      <c r="X1174" s="4"/>
      <c r="Y1174" s="4"/>
      <c r="Z1174" s="4"/>
      <c r="AA1174" s="4"/>
      <c r="AB1174" s="4"/>
      <c r="AC1174" s="4"/>
      <c r="AD1174" s="4"/>
      <c r="AE1174" s="4"/>
    </row>
    <row r="1175" spans="1:31" x14ac:dyDescent="0.35">
      <c r="A1175" t="s">
        <v>168</v>
      </c>
      <c r="B1175" t="s">
        <v>116</v>
      </c>
      <c r="C1175" t="s">
        <v>164</v>
      </c>
      <c r="D1175" t="s">
        <v>135</v>
      </c>
      <c r="E1175" s="4"/>
      <c r="F1175" s="4">
        <v>35.447540706697403</v>
      </c>
      <c r="G1175" s="4">
        <v>35.544133095790102</v>
      </c>
      <c r="H1175" s="4">
        <v>43.139342825986503</v>
      </c>
      <c r="I1175" s="4">
        <v>53.639210990834997</v>
      </c>
      <c r="J1175" s="4">
        <v>64.044663871956701</v>
      </c>
      <c r="K1175" s="4">
        <v>73.838305714529099</v>
      </c>
      <c r="L1175" s="4">
        <v>82.404993175871496</v>
      </c>
      <c r="M1175" s="4">
        <v>89.498135750250398</v>
      </c>
      <c r="N1175" s="4">
        <v>95.563151423247405</v>
      </c>
      <c r="O1175" s="4">
        <v>100.660688130056</v>
      </c>
      <c r="P1175" s="4">
        <v>105.219280181992</v>
      </c>
      <c r="Q1175" s="4">
        <v>109.522395583844</v>
      </c>
      <c r="R1175" s="4">
        <v>113.768417508242</v>
      </c>
      <c r="S1175" s="4">
        <v>118.184386943348</v>
      </c>
      <c r="T1175" s="4">
        <v>122.778967879904</v>
      </c>
      <c r="U1175" s="4">
        <v>127.469074868231</v>
      </c>
      <c r="V1175" s="4">
        <v>132.13363419154899</v>
      </c>
      <c r="W1175" s="4">
        <v>136.69133762905</v>
      </c>
      <c r="X1175" s="4"/>
      <c r="Y1175" s="4"/>
      <c r="Z1175" s="4"/>
      <c r="AA1175" s="4"/>
      <c r="AB1175" s="4"/>
      <c r="AC1175" s="4"/>
      <c r="AD1175" s="4"/>
      <c r="AE1175" s="4"/>
    </row>
    <row r="1176" spans="1:31" x14ac:dyDescent="0.35">
      <c r="A1176" t="s">
        <v>168</v>
      </c>
      <c r="B1176" t="s">
        <v>116</v>
      </c>
      <c r="C1176" t="s">
        <v>164</v>
      </c>
      <c r="D1176" t="s">
        <v>132</v>
      </c>
      <c r="E1176" s="4"/>
      <c r="F1176" s="4">
        <v>789.45252709845602</v>
      </c>
      <c r="G1176" s="4">
        <v>791.60373714427101</v>
      </c>
      <c r="H1176" s="4">
        <v>960.75672761431099</v>
      </c>
      <c r="I1176" s="4">
        <v>1194.5993946000699</v>
      </c>
      <c r="J1176" s="4">
        <v>1426.33933787499</v>
      </c>
      <c r="K1176" s="4">
        <v>1644.4536315036901</v>
      </c>
      <c r="L1176" s="4">
        <v>1835.2424120619301</v>
      </c>
      <c r="M1176" s="4">
        <v>1993.2138599755201</v>
      </c>
      <c r="N1176" s="4">
        <v>2128.28788357442</v>
      </c>
      <c r="O1176" s="4">
        <v>2241.8151736187501</v>
      </c>
      <c r="P1176" s="4">
        <v>2343.3396219630999</v>
      </c>
      <c r="Q1176" s="4">
        <v>2439.1743473252</v>
      </c>
      <c r="R1176" s="4">
        <v>2533.73754329039</v>
      </c>
      <c r="S1176" s="4">
        <v>2632.0856419350798</v>
      </c>
      <c r="T1176" s="4">
        <v>2734.4115990821601</v>
      </c>
      <c r="U1176" s="4">
        <v>2838.8650178660801</v>
      </c>
      <c r="V1176" s="4">
        <v>2942.7494643517698</v>
      </c>
      <c r="W1176" s="4">
        <v>3044.2541223553199</v>
      </c>
      <c r="X1176" s="4"/>
      <c r="Y1176" s="4"/>
      <c r="Z1176" s="4"/>
      <c r="AA1176" s="4"/>
      <c r="AB1176" s="4"/>
      <c r="AC1176" s="4"/>
      <c r="AD1176" s="4"/>
      <c r="AE1176" s="4"/>
    </row>
    <row r="1177" spans="1:31" x14ac:dyDescent="0.35">
      <c r="A1177" t="s">
        <v>168</v>
      </c>
      <c r="B1177" t="s">
        <v>116</v>
      </c>
      <c r="C1177" t="s">
        <v>164</v>
      </c>
      <c r="D1177" t="s">
        <v>133</v>
      </c>
      <c r="E1177" s="4"/>
      <c r="F1177" s="4">
        <v>106.784860657713</v>
      </c>
      <c r="G1177" s="4">
        <v>107.07584289806699</v>
      </c>
      <c r="H1177" s="4">
        <v>136.84578842349299</v>
      </c>
      <c r="I1177" s="4">
        <v>178.71970578489501</v>
      </c>
      <c r="J1177" s="4">
        <v>223.61772208639999</v>
      </c>
      <c r="K1177" s="4">
        <v>269.60543707275502</v>
      </c>
      <c r="L1177" s="4">
        <v>314.04541213571298</v>
      </c>
      <c r="M1177" s="4">
        <v>355.37065775910901</v>
      </c>
      <c r="N1177" s="4">
        <v>394.71493604632502</v>
      </c>
      <c r="O1177" s="4">
        <v>431.84584319877303</v>
      </c>
      <c r="P1177" s="4">
        <v>468.20674624596802</v>
      </c>
      <c r="Q1177" s="4">
        <v>504.84608155883001</v>
      </c>
      <c r="R1177" s="4">
        <v>542.58758128977195</v>
      </c>
      <c r="S1177" s="4">
        <v>582.52296102210801</v>
      </c>
      <c r="T1177" s="4">
        <v>624.77773296225701</v>
      </c>
      <c r="U1177" s="4">
        <v>669.00141151743696</v>
      </c>
      <c r="V1177" s="4">
        <v>714.58499215935797</v>
      </c>
      <c r="W1177" s="4">
        <v>761.06353058883099</v>
      </c>
      <c r="X1177" s="4"/>
      <c r="Y1177" s="4"/>
      <c r="Z1177" s="4"/>
      <c r="AA1177" s="4"/>
      <c r="AB1177" s="4"/>
      <c r="AC1177" s="4"/>
      <c r="AD1177" s="4"/>
      <c r="AE1177" s="4"/>
    </row>
    <row r="1178" spans="1:31" x14ac:dyDescent="0.35">
      <c r="A1178" t="s">
        <v>168</v>
      </c>
      <c r="B1178" t="s">
        <v>116</v>
      </c>
      <c r="C1178" t="s">
        <v>164</v>
      </c>
      <c r="D1178" t="s">
        <v>134</v>
      </c>
      <c r="E1178" s="4"/>
      <c r="F1178" s="4">
        <v>770.73193219484699</v>
      </c>
      <c r="G1178" s="4">
        <v>772.83212975993899</v>
      </c>
      <c r="H1178" s="4">
        <v>937.97392955970201</v>
      </c>
      <c r="I1178" s="4">
        <v>1166.2713944090999</v>
      </c>
      <c r="J1178" s="4">
        <v>1392.5159982530599</v>
      </c>
      <c r="K1178" s="4">
        <v>1605.45806278178</v>
      </c>
      <c r="L1178" s="4">
        <v>1791.7225947622001</v>
      </c>
      <c r="M1178" s="4">
        <v>1945.94800427423</v>
      </c>
      <c r="N1178" s="4">
        <v>2077.8189650023401</v>
      </c>
      <c r="O1178" s="4">
        <v>2188.6541382512</v>
      </c>
      <c r="P1178" s="4">
        <v>2287.7710978549098</v>
      </c>
      <c r="Q1178" s="4">
        <v>2381.3332570909602</v>
      </c>
      <c r="R1178" s="4">
        <v>2473.6540392013699</v>
      </c>
      <c r="S1178" s="4">
        <v>2569.6699711215701</v>
      </c>
      <c r="T1178" s="4">
        <v>2669.5694330379401</v>
      </c>
      <c r="U1178" s="4">
        <v>2771.5459072656899</v>
      </c>
      <c r="V1178" s="4">
        <v>2872.9669014566798</v>
      </c>
      <c r="W1178" s="4">
        <v>2972.06454001563</v>
      </c>
      <c r="X1178" s="4"/>
      <c r="Y1178" s="4"/>
      <c r="Z1178" s="4"/>
      <c r="AA1178" s="4"/>
      <c r="AB1178" s="4"/>
      <c r="AC1178" s="4"/>
      <c r="AD1178" s="4"/>
      <c r="AE1178" s="4"/>
    </row>
    <row r="1179" spans="1:31" x14ac:dyDescent="0.35">
      <c r="A1179" t="s">
        <v>168</v>
      </c>
      <c r="B1179" t="s">
        <v>116</v>
      </c>
      <c r="C1179" t="s">
        <v>165</v>
      </c>
      <c r="D1179" t="s">
        <v>135</v>
      </c>
      <c r="E1179" s="4"/>
      <c r="F1179" s="4">
        <v>18.1691875037172</v>
      </c>
      <c r="G1179" s="4">
        <v>18.0765349314294</v>
      </c>
      <c r="H1179" s="4">
        <v>19.865848951383299</v>
      </c>
      <c r="I1179" s="4">
        <v>21.474504380378999</v>
      </c>
      <c r="J1179" s="4">
        <v>24.381654119937998</v>
      </c>
      <c r="K1179" s="4">
        <v>28.481517007268099</v>
      </c>
      <c r="L1179" s="4">
        <v>33.644272927108503</v>
      </c>
      <c r="M1179" s="4">
        <v>39.642040427605501</v>
      </c>
      <c r="N1179" s="4">
        <v>46.472865122379503</v>
      </c>
      <c r="O1179" s="4">
        <v>54.078604016639297</v>
      </c>
      <c r="P1179" s="4">
        <v>62.382547444988099</v>
      </c>
      <c r="Q1179" s="4">
        <v>71.348783557702006</v>
      </c>
      <c r="R1179" s="4">
        <v>80.985129900299199</v>
      </c>
      <c r="S1179" s="4">
        <v>91.327742620801004</v>
      </c>
      <c r="T1179" s="4">
        <v>102.408380497875</v>
      </c>
      <c r="U1179" s="4">
        <v>114.20334659666899</v>
      </c>
      <c r="V1179" s="4">
        <v>126.594156242924</v>
      </c>
      <c r="W1179" s="4">
        <v>139.55564671200301</v>
      </c>
      <c r="X1179" s="4"/>
      <c r="Y1179" s="4"/>
      <c r="Z1179" s="4"/>
      <c r="AA1179" s="4"/>
      <c r="AB1179" s="4"/>
      <c r="AC1179" s="4"/>
      <c r="AD1179" s="4"/>
      <c r="AE1179" s="4"/>
    </row>
    <row r="1180" spans="1:31" x14ac:dyDescent="0.35">
      <c r="A1180" t="s">
        <v>168</v>
      </c>
      <c r="B1180" t="s">
        <v>116</v>
      </c>
      <c r="C1180" t="s">
        <v>165</v>
      </c>
      <c r="D1180" t="s">
        <v>132</v>
      </c>
      <c r="E1180" s="4"/>
      <c r="F1180" s="4">
        <v>216.296209608764</v>
      </c>
      <c r="G1180" s="4">
        <v>215.19322136604501</v>
      </c>
      <c r="H1180" s="4">
        <v>236.960456359343</v>
      </c>
      <c r="I1180" s="4">
        <v>256.65253786934898</v>
      </c>
      <c r="J1180" s="4">
        <v>291.969556542318</v>
      </c>
      <c r="K1180" s="4">
        <v>341.733727609178</v>
      </c>
      <c r="L1180" s="4">
        <v>404.46834182333998</v>
      </c>
      <c r="M1180" s="4">
        <v>477.50331706776001</v>
      </c>
      <c r="N1180" s="4">
        <v>560.87385739864101</v>
      </c>
      <c r="O1180" s="4">
        <v>653.93553302883799</v>
      </c>
      <c r="P1180" s="4">
        <v>755.81350610384402</v>
      </c>
      <c r="Q1180" s="4">
        <v>866.12099254031898</v>
      </c>
      <c r="R1180" s="4">
        <v>984.99970548373301</v>
      </c>
      <c r="S1180" s="4">
        <v>1112.9374316256601</v>
      </c>
      <c r="T1180" s="4">
        <v>1250.37166149462</v>
      </c>
      <c r="U1180" s="4">
        <v>1397.0644700420301</v>
      </c>
      <c r="V1180" s="4">
        <v>1551.6139322193001</v>
      </c>
      <c r="W1180" s="4">
        <v>1713.7529999999999</v>
      </c>
      <c r="X1180" s="4"/>
      <c r="Y1180" s="4"/>
      <c r="Z1180" s="4"/>
      <c r="AA1180" s="4"/>
      <c r="AB1180" s="4"/>
      <c r="AC1180" s="4"/>
      <c r="AD1180" s="4"/>
      <c r="AE1180" s="4"/>
    </row>
    <row r="1181" spans="1:31" x14ac:dyDescent="0.35">
      <c r="A1181" t="s">
        <v>168</v>
      </c>
      <c r="B1181" t="s">
        <v>116</v>
      </c>
      <c r="C1181" t="s">
        <v>165</v>
      </c>
      <c r="D1181" t="s">
        <v>133</v>
      </c>
      <c r="E1181" s="4"/>
      <c r="F1181" s="4">
        <v>27.1111627293749</v>
      </c>
      <c r="G1181" s="4">
        <v>26.972911144702898</v>
      </c>
      <c r="H1181" s="4">
        <v>31.5474536989339</v>
      </c>
      <c r="I1181" s="4">
        <v>36.168735878848402</v>
      </c>
      <c r="J1181" s="4">
        <v>43.420541108155703</v>
      </c>
      <c r="K1181" s="4">
        <v>53.483743053124599</v>
      </c>
      <c r="L1181" s="4">
        <v>66.453397791990596</v>
      </c>
      <c r="M1181" s="4">
        <v>82.173174167857994</v>
      </c>
      <c r="N1181" s="4">
        <v>100.89015744045599</v>
      </c>
      <c r="O1181" s="4">
        <v>122.724982160229</v>
      </c>
      <c r="P1181" s="4">
        <v>147.73316354056399</v>
      </c>
      <c r="Q1181" s="4">
        <v>176.042151728856</v>
      </c>
      <c r="R1181" s="4">
        <v>207.87887950487701</v>
      </c>
      <c r="S1181" s="4">
        <v>243.55042928377699</v>
      </c>
      <c r="T1181" s="4">
        <v>283.367686560229</v>
      </c>
      <c r="U1181" s="4">
        <v>327.49684145633501</v>
      </c>
      <c r="V1181" s="4">
        <v>375.81473813850403</v>
      </c>
      <c r="W1181" s="4">
        <v>428.43824999999998</v>
      </c>
      <c r="X1181" s="4"/>
      <c r="Y1181" s="4"/>
      <c r="Z1181" s="4"/>
      <c r="AA1181" s="4"/>
      <c r="AB1181" s="4"/>
      <c r="AC1181" s="4"/>
      <c r="AD1181" s="4"/>
      <c r="AE1181" s="4"/>
    </row>
    <row r="1182" spans="1:31" x14ac:dyDescent="0.35">
      <c r="A1182" t="s">
        <v>168</v>
      </c>
      <c r="B1182" t="s">
        <v>116</v>
      </c>
      <c r="C1182" t="s">
        <v>165</v>
      </c>
      <c r="D1182" t="s">
        <v>134</v>
      </c>
      <c r="E1182" s="4"/>
      <c r="F1182" s="4">
        <v>509.26420288751899</v>
      </c>
      <c r="G1182" s="4">
        <v>506.66724370252598</v>
      </c>
      <c r="H1182" s="4">
        <v>556.35369468927399</v>
      </c>
      <c r="I1182" s="4">
        <v>600.900957750271</v>
      </c>
      <c r="J1182" s="4">
        <v>681.67678933774403</v>
      </c>
      <c r="K1182" s="4">
        <v>795.63475538355306</v>
      </c>
      <c r="L1182" s="4">
        <v>939.06738524955097</v>
      </c>
      <c r="M1182" s="4">
        <v>1105.54464250463</v>
      </c>
      <c r="N1182" s="4">
        <v>1294.95327747898</v>
      </c>
      <c r="O1182" s="4">
        <v>1505.61586295452</v>
      </c>
      <c r="P1182" s="4">
        <v>1735.34394645117</v>
      </c>
      <c r="Q1182" s="4">
        <v>1983.0902239019799</v>
      </c>
      <c r="R1182" s="4">
        <v>2249.02516461597</v>
      </c>
      <c r="S1182" s="4">
        <v>2534.1048257535399</v>
      </c>
      <c r="T1182" s="4">
        <v>2839.1599580074999</v>
      </c>
      <c r="U1182" s="4">
        <v>3163.4821833613</v>
      </c>
      <c r="V1182" s="4">
        <v>3503.7419115377802</v>
      </c>
      <c r="W1182" s="4">
        <v>3859.2013532880001</v>
      </c>
      <c r="X1182" s="4"/>
      <c r="Y1182" s="4"/>
      <c r="Z1182" s="4"/>
      <c r="AA1182" s="4"/>
      <c r="AB1182" s="4"/>
      <c r="AC1182" s="4"/>
      <c r="AD1182" s="4"/>
      <c r="AE1182" s="4"/>
    </row>
    <row r="1183" spans="1:31" x14ac:dyDescent="0.35">
      <c r="A1183" t="s">
        <v>168</v>
      </c>
      <c r="B1183" t="s">
        <v>116</v>
      </c>
      <c r="C1183" t="s">
        <v>166</v>
      </c>
      <c r="D1183" t="s">
        <v>135</v>
      </c>
      <c r="E1183" s="4"/>
      <c r="F1183" s="4">
        <v>19.062180957011599</v>
      </c>
      <c r="G1183" s="4">
        <v>18.931574445878901</v>
      </c>
      <c r="H1183" s="4">
        <v>21.979177662463901</v>
      </c>
      <c r="I1183" s="4">
        <v>23.970123671282899</v>
      </c>
      <c r="J1183" s="4">
        <v>26.4433243494735</v>
      </c>
      <c r="K1183" s="4">
        <v>29.554341153343199</v>
      </c>
      <c r="L1183" s="4">
        <v>33.128362073301602</v>
      </c>
      <c r="M1183" s="4">
        <v>36.673011744685098</v>
      </c>
      <c r="N1183" s="4">
        <v>40.032799485279298</v>
      </c>
      <c r="O1183" s="4">
        <v>43.299023874991597</v>
      </c>
      <c r="P1183" s="4">
        <v>46.433962322278802</v>
      </c>
      <c r="Q1183" s="4">
        <v>49.266341522198402</v>
      </c>
      <c r="R1183" s="4">
        <v>51.692902073133901</v>
      </c>
      <c r="S1183" s="4">
        <v>53.652565932868299</v>
      </c>
      <c r="T1183" s="4">
        <v>55.122756165750097</v>
      </c>
      <c r="U1183" s="4">
        <v>56.116990623532899</v>
      </c>
      <c r="V1183" s="4">
        <v>56.655086052243298</v>
      </c>
      <c r="W1183" s="4">
        <v>56.728266464355102</v>
      </c>
      <c r="X1183" s="4"/>
      <c r="Y1183" s="4"/>
      <c r="Z1183" s="4"/>
      <c r="AA1183" s="4"/>
      <c r="AB1183" s="4"/>
      <c r="AC1183" s="4"/>
      <c r="AD1183" s="4"/>
      <c r="AE1183" s="4"/>
    </row>
    <row r="1184" spans="1:31" x14ac:dyDescent="0.35">
      <c r="A1184" t="s">
        <v>168</v>
      </c>
      <c r="B1184" t="s">
        <v>116</v>
      </c>
      <c r="C1184" t="s">
        <v>166</v>
      </c>
      <c r="D1184" t="s">
        <v>132</v>
      </c>
      <c r="E1184" s="4"/>
      <c r="F1184" s="4">
        <v>545.25680361596403</v>
      </c>
      <c r="G1184" s="4">
        <v>541.52092003830501</v>
      </c>
      <c r="H1184" s="4">
        <v>647.63035396945895</v>
      </c>
      <c r="I1184" s="4">
        <v>726.94551340465705</v>
      </c>
      <c r="J1184" s="4">
        <v>824.73202193862505</v>
      </c>
      <c r="K1184" s="4">
        <v>947.22206513918798</v>
      </c>
      <c r="L1184" s="4">
        <v>1090.3107513835801</v>
      </c>
      <c r="M1184" s="4">
        <v>1238.5656381527899</v>
      </c>
      <c r="N1184" s="4">
        <v>1386.5254352209099</v>
      </c>
      <c r="O1184" s="4">
        <v>1536.95311481062</v>
      </c>
      <c r="P1184" s="4">
        <v>1688.23534824117</v>
      </c>
      <c r="Q1184" s="4">
        <v>1833.65814970874</v>
      </c>
      <c r="R1184" s="4">
        <v>1968.50733791742</v>
      </c>
      <c r="S1184" s="4">
        <v>2089.3555326106498</v>
      </c>
      <c r="T1184" s="4">
        <v>2194.09736624283</v>
      </c>
      <c r="U1184" s="4">
        <v>2282.0174770088101</v>
      </c>
      <c r="V1184" s="4">
        <v>2352.70865995236</v>
      </c>
      <c r="W1184" s="4">
        <v>2404.62</v>
      </c>
      <c r="X1184" s="4"/>
      <c r="Y1184" s="4"/>
      <c r="Z1184" s="4"/>
      <c r="AA1184" s="4"/>
      <c r="AB1184" s="4"/>
      <c r="AC1184" s="4"/>
      <c r="AD1184" s="4"/>
      <c r="AE1184" s="4"/>
    </row>
    <row r="1185" spans="1:31" x14ac:dyDescent="0.35">
      <c r="A1185" t="s">
        <v>168</v>
      </c>
      <c r="B1185" t="s">
        <v>116</v>
      </c>
      <c r="C1185" t="s">
        <v>166</v>
      </c>
      <c r="D1185" t="s">
        <v>133</v>
      </c>
      <c r="E1185" s="4"/>
      <c r="F1185" s="4">
        <v>53.405529976911303</v>
      </c>
      <c r="G1185" s="4">
        <v>53.039616445757197</v>
      </c>
      <c r="H1185" s="4">
        <v>69.587261956157505</v>
      </c>
      <c r="I1185" s="4">
        <v>85.018051850777994</v>
      </c>
      <c r="J1185" s="4">
        <v>104.292178580456</v>
      </c>
      <c r="K1185" s="4">
        <v>128.783587022261</v>
      </c>
      <c r="L1185" s="4">
        <v>158.59947133767699</v>
      </c>
      <c r="M1185" s="4">
        <v>191.93559844812299</v>
      </c>
      <c r="N1185" s="4">
        <v>228.041042450426</v>
      </c>
      <c r="O1185" s="4">
        <v>267.38807235847798</v>
      </c>
      <c r="P1185" s="4">
        <v>309.751040526861</v>
      </c>
      <c r="Q1185" s="4">
        <v>353.85864803792902</v>
      </c>
      <c r="R1185" s="4">
        <v>398.58929972588697</v>
      </c>
      <c r="S1185" s="4">
        <v>442.91498181199398</v>
      </c>
      <c r="T1185" s="4">
        <v>485.97020583737799</v>
      </c>
      <c r="U1185" s="4">
        <v>527.13053264978305</v>
      </c>
      <c r="V1185" s="4">
        <v>565.81844030303</v>
      </c>
      <c r="W1185" s="4">
        <v>601.15499999999997</v>
      </c>
      <c r="X1185" s="4"/>
      <c r="Y1185" s="4"/>
      <c r="Z1185" s="4"/>
      <c r="AA1185" s="4"/>
      <c r="AB1185" s="4"/>
      <c r="AC1185" s="4"/>
      <c r="AD1185" s="4"/>
      <c r="AE1185" s="4"/>
    </row>
    <row r="1186" spans="1:31" x14ac:dyDescent="0.35">
      <c r="A1186" t="s">
        <v>168</v>
      </c>
      <c r="B1186" t="s">
        <v>116</v>
      </c>
      <c r="C1186" t="s">
        <v>166</v>
      </c>
      <c r="D1186" t="s">
        <v>134</v>
      </c>
      <c r="E1186" s="4"/>
      <c r="F1186" s="4">
        <v>2129.0650154270202</v>
      </c>
      <c r="G1186" s="4">
        <v>2114.4775055158202</v>
      </c>
      <c r="H1186" s="4">
        <v>2435.9304683680798</v>
      </c>
      <c r="I1186" s="4">
        <v>2635.9343629240602</v>
      </c>
      <c r="J1186" s="4">
        <v>2885.1246537119</v>
      </c>
      <c r="K1186" s="4">
        <v>3199.0935937074701</v>
      </c>
      <c r="L1186" s="4">
        <v>3557.4208865431201</v>
      </c>
      <c r="M1186" s="4">
        <v>3906.4613501025201</v>
      </c>
      <c r="N1186" s="4">
        <v>4229.8617652938101</v>
      </c>
      <c r="O1186" s="4">
        <v>4537.6678613143904</v>
      </c>
      <c r="P1186" s="4">
        <v>4826.2006894365504</v>
      </c>
      <c r="Q1186" s="4">
        <v>5078.1455087690601</v>
      </c>
      <c r="R1186" s="4">
        <v>5283.7297600094498</v>
      </c>
      <c r="S1186" s="4">
        <v>5437.81190145649</v>
      </c>
      <c r="T1186" s="4">
        <v>5539.32987759142</v>
      </c>
      <c r="U1186" s="4">
        <v>5590.8955323676601</v>
      </c>
      <c r="V1186" s="4">
        <v>5595.6962539954002</v>
      </c>
      <c r="W1186" s="4">
        <v>5554.0517335356499</v>
      </c>
      <c r="X1186" s="4"/>
      <c r="Y1186" s="4"/>
      <c r="Z1186" s="4"/>
      <c r="AA1186" s="4"/>
      <c r="AB1186" s="4"/>
      <c r="AC1186" s="4"/>
      <c r="AD1186" s="4"/>
      <c r="AE1186" s="4"/>
    </row>
    <row r="1187" spans="1:31" x14ac:dyDescent="0.35">
      <c r="A1187" t="s">
        <v>168</v>
      </c>
      <c r="B1187" t="s">
        <v>116</v>
      </c>
      <c r="C1187" t="s">
        <v>1</v>
      </c>
      <c r="D1187" t="s">
        <v>135</v>
      </c>
      <c r="E1187" s="4"/>
      <c r="F1187" s="4">
        <v>184.35680504072701</v>
      </c>
      <c r="G1187" s="4">
        <v>187.00845071300299</v>
      </c>
      <c r="H1187" s="4">
        <v>213.27892741099899</v>
      </c>
      <c r="I1187" s="4">
        <v>234.52058468396001</v>
      </c>
      <c r="J1187" s="4">
        <v>256.368169585472</v>
      </c>
      <c r="K1187" s="4">
        <v>277.708598760266</v>
      </c>
      <c r="L1187" s="4">
        <v>297.02040502819</v>
      </c>
      <c r="M1187" s="4">
        <v>313.077487184765</v>
      </c>
      <c r="N1187" s="4">
        <v>326.81437937809898</v>
      </c>
      <c r="O1187" s="4">
        <v>339.44103740564202</v>
      </c>
      <c r="P1187" s="4">
        <v>351.35159914489901</v>
      </c>
      <c r="Q1187" s="4">
        <v>361.98382453928298</v>
      </c>
      <c r="R1187" s="4">
        <v>371.08888437456397</v>
      </c>
      <c r="S1187" s="4">
        <v>378.509123499738</v>
      </c>
      <c r="T1187" s="4">
        <v>384.16761379895598</v>
      </c>
      <c r="U1187" s="4">
        <v>388.074802300295</v>
      </c>
      <c r="V1187" s="4">
        <v>390.27627603537201</v>
      </c>
      <c r="W1187" s="4">
        <v>390.62577661108702</v>
      </c>
      <c r="X1187" s="4"/>
      <c r="Y1187" s="4"/>
      <c r="Z1187" s="4"/>
      <c r="AA1187" s="4"/>
      <c r="AB1187" s="4"/>
      <c r="AC1187" s="4"/>
      <c r="AD1187" s="4"/>
      <c r="AE1187" s="4"/>
    </row>
    <row r="1188" spans="1:31" x14ac:dyDescent="0.35">
      <c r="A1188" t="s">
        <v>168</v>
      </c>
      <c r="B1188" t="s">
        <v>116</v>
      </c>
      <c r="C1188" t="s">
        <v>1</v>
      </c>
      <c r="D1188" t="s">
        <v>132</v>
      </c>
      <c r="E1188" s="4"/>
      <c r="F1188" s="4">
        <v>3789.7709458658701</v>
      </c>
      <c r="G1188" s="4">
        <v>3844.2800795281701</v>
      </c>
      <c r="H1188" s="4">
        <v>4531.3601943976901</v>
      </c>
      <c r="I1188" s="4">
        <v>5144.3544377850103</v>
      </c>
      <c r="J1188" s="4">
        <v>5800.3479905297299</v>
      </c>
      <c r="K1188" s="4">
        <v>6474.6431185331403</v>
      </c>
      <c r="L1188" s="4">
        <v>7129.66958895881</v>
      </c>
      <c r="M1188" s="4">
        <v>7730.9548591161802</v>
      </c>
      <c r="N1188" s="4">
        <v>8295.4881753093196</v>
      </c>
      <c r="O1188" s="4">
        <v>8850.0169276460601</v>
      </c>
      <c r="P1188" s="4">
        <v>9402.7925900931605</v>
      </c>
      <c r="Q1188" s="4">
        <v>9936.8998442761404</v>
      </c>
      <c r="R1188" s="4">
        <v>10442.692417734201</v>
      </c>
      <c r="S1188" s="4">
        <v>10912.466375923001</v>
      </c>
      <c r="T1188" s="4">
        <v>11340.466030489</v>
      </c>
      <c r="U1188" s="4">
        <v>11723.3630587641</v>
      </c>
      <c r="V1188" s="4">
        <v>12058.9437216239</v>
      </c>
      <c r="W1188" s="4">
        <v>12339.06</v>
      </c>
      <c r="X1188" s="4"/>
      <c r="Y1188" s="4"/>
      <c r="Z1188" s="4"/>
      <c r="AA1188" s="4"/>
      <c r="AB1188" s="4"/>
      <c r="AC1188" s="4"/>
      <c r="AD1188" s="4"/>
      <c r="AE1188" s="4"/>
    </row>
    <row r="1189" spans="1:31" x14ac:dyDescent="0.35">
      <c r="A1189" t="s">
        <v>168</v>
      </c>
      <c r="B1189" t="s">
        <v>116</v>
      </c>
      <c r="C1189" t="s">
        <v>1</v>
      </c>
      <c r="D1189" t="s">
        <v>133</v>
      </c>
      <c r="E1189" s="4"/>
      <c r="F1189" s="4">
        <v>453.562739726328</v>
      </c>
      <c r="G1189" s="4">
        <v>460.08643531562302</v>
      </c>
      <c r="H1189" s="4">
        <v>579.22442693529399</v>
      </c>
      <c r="I1189" s="4">
        <v>699.48138024996797</v>
      </c>
      <c r="J1189" s="4">
        <v>835.92082277539396</v>
      </c>
      <c r="K1189" s="4">
        <v>985.83294492674997</v>
      </c>
      <c r="L1189" s="4">
        <v>1143.6384696976199</v>
      </c>
      <c r="M1189" s="4">
        <v>1303.0562063969101</v>
      </c>
      <c r="N1189" s="4">
        <v>1465.77491896943</v>
      </c>
      <c r="O1189" s="4">
        <v>1635.84057679747</v>
      </c>
      <c r="P1189" s="4">
        <v>1814.60113334119</v>
      </c>
      <c r="Q1189" s="4">
        <v>1998.6115691780501</v>
      </c>
      <c r="R1189" s="4">
        <v>2185.39699846146</v>
      </c>
      <c r="S1189" s="4">
        <v>2372.5905651552498</v>
      </c>
      <c r="T1189" s="4">
        <v>2558.0138769731898</v>
      </c>
      <c r="U1189" s="4">
        <v>2739.8683222944101</v>
      </c>
      <c r="V1189" s="4">
        <v>2916.5164210511002</v>
      </c>
      <c r="W1189" s="4">
        <v>3084.7649999999999</v>
      </c>
      <c r="X1189" s="4"/>
      <c r="Y1189" s="4"/>
      <c r="Z1189" s="4"/>
      <c r="AA1189" s="4"/>
      <c r="AB1189" s="4"/>
      <c r="AC1189" s="4"/>
      <c r="AD1189" s="4"/>
      <c r="AE1189" s="4"/>
    </row>
    <row r="1190" spans="1:31" x14ac:dyDescent="0.35">
      <c r="A1190" t="s">
        <v>168</v>
      </c>
      <c r="B1190" t="s">
        <v>116</v>
      </c>
      <c r="C1190" t="s">
        <v>1</v>
      </c>
      <c r="D1190" t="s">
        <v>134</v>
      </c>
      <c r="E1190" s="4"/>
      <c r="F1190" s="4">
        <v>15437.3722490934</v>
      </c>
      <c r="G1190" s="4">
        <v>15659.411469758799</v>
      </c>
      <c r="H1190" s="4">
        <v>17712.160878191298</v>
      </c>
      <c r="I1190" s="4">
        <v>19314.524977531</v>
      </c>
      <c r="J1190" s="4">
        <v>20937.083839884799</v>
      </c>
      <c r="K1190" s="4">
        <v>22488.448282706599</v>
      </c>
      <c r="L1190" s="4">
        <v>23847.510006012999</v>
      </c>
      <c r="M1190" s="4">
        <v>24920.867653699101</v>
      </c>
      <c r="N1190" s="4">
        <v>25788.997445312601</v>
      </c>
      <c r="O1190" s="4">
        <v>26551.342034948299</v>
      </c>
      <c r="P1190" s="4">
        <v>27240.755810761901</v>
      </c>
      <c r="Q1190" s="4">
        <v>27815.516331184601</v>
      </c>
      <c r="R1190" s="4">
        <v>28259.318697891202</v>
      </c>
      <c r="S1190" s="4">
        <v>28563.424500577301</v>
      </c>
      <c r="T1190" s="4">
        <v>28725.566355712101</v>
      </c>
      <c r="U1190" s="4">
        <v>28750.162138935601</v>
      </c>
      <c r="V1190" s="4">
        <v>28644.180002340701</v>
      </c>
      <c r="W1190" s="4">
        <v>28400.514223388898</v>
      </c>
      <c r="X1190" s="4"/>
      <c r="Y1190" s="4"/>
      <c r="Z1190" s="4"/>
      <c r="AA1190" s="4"/>
      <c r="AB1190" s="4"/>
      <c r="AC1190" s="4"/>
      <c r="AD1190" s="4"/>
      <c r="AE1190" s="4"/>
    </row>
    <row r="1191" spans="1:31" x14ac:dyDescent="0.35">
      <c r="A1191" t="s">
        <v>168</v>
      </c>
      <c r="B1191" t="s">
        <v>117</v>
      </c>
      <c r="C1191" t="s">
        <v>146</v>
      </c>
      <c r="D1191" t="s">
        <v>135</v>
      </c>
      <c r="E1191" s="4"/>
      <c r="F1191" s="4">
        <v>249.86907969327601</v>
      </c>
      <c r="G1191" s="4">
        <v>256.02872055243898</v>
      </c>
      <c r="H1191" s="4">
        <v>304.88796335160202</v>
      </c>
      <c r="I1191" s="4">
        <v>372.982711399256</v>
      </c>
      <c r="J1191" s="4">
        <v>480.063282413362</v>
      </c>
      <c r="K1191" s="4">
        <v>637.74661413029696</v>
      </c>
      <c r="L1191" s="4">
        <v>841.89545837650201</v>
      </c>
      <c r="M1191" s="4">
        <v>1071.0193690429901</v>
      </c>
      <c r="N1191" s="4">
        <v>1322.0918324438301</v>
      </c>
      <c r="O1191" s="4">
        <v>1597.43752340027</v>
      </c>
      <c r="P1191" s="4">
        <v>1893.8640304728301</v>
      </c>
      <c r="Q1191" s="4">
        <v>2196.7394577911</v>
      </c>
      <c r="R1191" s="4">
        <v>2504.3419999955699</v>
      </c>
      <c r="S1191" s="4">
        <v>2813.9358586891099</v>
      </c>
      <c r="T1191" s="4">
        <v>3123.9128495642699</v>
      </c>
      <c r="U1191" s="4">
        <v>3434.37589413965</v>
      </c>
      <c r="V1191" s="4">
        <v>3743.2554526512699</v>
      </c>
      <c r="W1191" s="4">
        <v>4044.21191008503</v>
      </c>
      <c r="X1191" s="4"/>
      <c r="Y1191" s="4"/>
      <c r="Z1191" s="4"/>
      <c r="AA1191" s="4"/>
      <c r="AB1191" s="4"/>
      <c r="AC1191" s="4"/>
      <c r="AD1191" s="4"/>
      <c r="AE1191" s="4"/>
    </row>
    <row r="1192" spans="1:31" x14ac:dyDescent="0.35">
      <c r="A1192" t="s">
        <v>168</v>
      </c>
      <c r="B1192" t="s">
        <v>117</v>
      </c>
      <c r="C1192" t="s">
        <v>146</v>
      </c>
      <c r="D1192" t="s">
        <v>132</v>
      </c>
      <c r="E1192" s="4"/>
      <c r="F1192" s="4">
        <v>853.86000728046804</v>
      </c>
      <c r="G1192" s="4">
        <v>870.80920452658404</v>
      </c>
      <c r="H1192" s="4">
        <v>1089.4872061549199</v>
      </c>
      <c r="I1192" s="4">
        <v>1351.83190563473</v>
      </c>
      <c r="J1192" s="4">
        <v>1752.08710367565</v>
      </c>
      <c r="K1192" s="4">
        <v>2364.5231127607999</v>
      </c>
      <c r="L1192" s="4">
        <v>3189.9075970621998</v>
      </c>
      <c r="M1192" s="4">
        <v>4161.9603665885197</v>
      </c>
      <c r="N1192" s="4">
        <v>5278.3579851529603</v>
      </c>
      <c r="O1192" s="4">
        <v>6556.8464121035404</v>
      </c>
      <c r="P1192" s="4">
        <v>7995.1906204572397</v>
      </c>
      <c r="Q1192" s="4">
        <v>9544.4892203913405</v>
      </c>
      <c r="R1192" s="4">
        <v>11206.857872983701</v>
      </c>
      <c r="S1192" s="4">
        <v>12979.942610351</v>
      </c>
      <c r="T1192" s="4">
        <v>14866.623759735199</v>
      </c>
      <c r="U1192" s="4">
        <v>16877.620204807899</v>
      </c>
      <c r="V1192" s="4">
        <v>19012.805534930601</v>
      </c>
      <c r="W1192" s="4">
        <v>21245.654855032099</v>
      </c>
      <c r="X1192" s="4"/>
      <c r="Y1192" s="4"/>
      <c r="Z1192" s="4"/>
      <c r="AA1192" s="4"/>
      <c r="AB1192" s="4"/>
      <c r="AC1192" s="4"/>
      <c r="AD1192" s="4"/>
      <c r="AE1192" s="4"/>
    </row>
    <row r="1193" spans="1:31" x14ac:dyDescent="0.35">
      <c r="A1193" t="s">
        <v>168</v>
      </c>
      <c r="B1193" t="s">
        <v>117</v>
      </c>
      <c r="C1193" t="s">
        <v>146</v>
      </c>
      <c r="D1193" t="s">
        <v>133</v>
      </c>
      <c r="E1193" s="4"/>
      <c r="F1193" s="4">
        <v>150.58724722877801</v>
      </c>
      <c r="G1193" s="4">
        <v>153.794309390747</v>
      </c>
      <c r="H1193" s="4">
        <v>193.69275078088299</v>
      </c>
      <c r="I1193" s="4">
        <v>245.72935202376601</v>
      </c>
      <c r="J1193" s="4">
        <v>327.34147097428701</v>
      </c>
      <c r="K1193" s="4">
        <v>452.42530971989203</v>
      </c>
      <c r="L1193" s="4">
        <v>624.93476030896898</v>
      </c>
      <c r="M1193" s="4">
        <v>835.05612967012496</v>
      </c>
      <c r="N1193" s="4">
        <v>1084.9200834124299</v>
      </c>
      <c r="O1193" s="4">
        <v>1380.97268291359</v>
      </c>
      <c r="P1193" s="4">
        <v>1725.5623133658501</v>
      </c>
      <c r="Q1193" s="4">
        <v>2110.2950940800902</v>
      </c>
      <c r="R1193" s="4">
        <v>2537.2640049291399</v>
      </c>
      <c r="S1193" s="4">
        <v>3007.62047968651</v>
      </c>
      <c r="T1193" s="4">
        <v>3523.7697534312902</v>
      </c>
      <c r="U1193" s="4">
        <v>4090.03900349071</v>
      </c>
      <c r="V1193" s="4">
        <v>4708.1981983946198</v>
      </c>
      <c r="W1193" s="4">
        <v>5373.1785815304802</v>
      </c>
      <c r="X1193" s="4"/>
      <c r="Y1193" s="4"/>
      <c r="Z1193" s="4"/>
      <c r="AA1193" s="4"/>
      <c r="AB1193" s="4"/>
      <c r="AC1193" s="4"/>
      <c r="AD1193" s="4"/>
      <c r="AE1193" s="4"/>
    </row>
    <row r="1194" spans="1:31" x14ac:dyDescent="0.35">
      <c r="A1194" t="s">
        <v>168</v>
      </c>
      <c r="B1194" t="s">
        <v>117</v>
      </c>
      <c r="C1194" t="s">
        <v>146</v>
      </c>
      <c r="D1194" t="s">
        <v>134</v>
      </c>
      <c r="E1194" s="4"/>
      <c r="F1194" s="4">
        <v>1106.7503130262601</v>
      </c>
      <c r="G1194" s="4">
        <v>1135.5870749209801</v>
      </c>
      <c r="H1194" s="4">
        <v>1387.2838304934701</v>
      </c>
      <c r="I1194" s="4">
        <v>1755.1173829660099</v>
      </c>
      <c r="J1194" s="4">
        <v>2338.1106139109902</v>
      </c>
      <c r="K1194" s="4">
        <v>3210.4462731089002</v>
      </c>
      <c r="L1194" s="4">
        <v>4373.3889445612904</v>
      </c>
      <c r="M1194" s="4">
        <v>5735.8482643684902</v>
      </c>
      <c r="N1194" s="4">
        <v>7298.0801824032096</v>
      </c>
      <c r="O1194" s="4">
        <v>9090.7440644961898</v>
      </c>
      <c r="P1194" s="4">
        <v>11115.7223490699</v>
      </c>
      <c r="Q1194" s="4">
        <v>13305.9053218176</v>
      </c>
      <c r="R1194" s="4">
        <v>15665.684127020701</v>
      </c>
      <c r="S1194" s="4">
        <v>18193.006530959901</v>
      </c>
      <c r="T1194" s="4">
        <v>20892.6533907005</v>
      </c>
      <c r="U1194" s="4">
        <v>23781.833901052501</v>
      </c>
      <c r="V1194" s="4">
        <v>26864.9190124181</v>
      </c>
      <c r="W1194" s="4">
        <v>30116.153234882899</v>
      </c>
      <c r="X1194" s="4"/>
      <c r="Y1194" s="4"/>
      <c r="Z1194" s="4"/>
      <c r="AA1194" s="4"/>
      <c r="AB1194" s="4"/>
      <c r="AC1194" s="4"/>
      <c r="AD1194" s="4"/>
      <c r="AE1194" s="4"/>
    </row>
    <row r="1195" spans="1:31" x14ac:dyDescent="0.35">
      <c r="A1195" t="s">
        <v>168</v>
      </c>
      <c r="B1195" t="s">
        <v>117</v>
      </c>
      <c r="C1195" t="s">
        <v>147</v>
      </c>
      <c r="D1195" t="s">
        <v>135</v>
      </c>
      <c r="E1195" s="4"/>
      <c r="F1195" s="4">
        <v>791.76348059928398</v>
      </c>
      <c r="G1195" s="4">
        <v>812.018509128912</v>
      </c>
      <c r="H1195" s="4">
        <v>951.88077624814798</v>
      </c>
      <c r="I1195" s="4">
        <v>1177.6333130656999</v>
      </c>
      <c r="J1195" s="4">
        <v>1528.4171661840701</v>
      </c>
      <c r="K1195" s="4">
        <v>2018.84189459203</v>
      </c>
      <c r="L1195" s="4">
        <v>2669.0524422897502</v>
      </c>
      <c r="M1195" s="4">
        <v>3436.7176654097898</v>
      </c>
      <c r="N1195" s="4">
        <v>4311.4356698457404</v>
      </c>
      <c r="O1195" s="4">
        <v>5299.0294615408102</v>
      </c>
      <c r="P1195" s="4">
        <v>6391.8836145517798</v>
      </c>
      <c r="Q1195" s="4">
        <v>7544.8874947288296</v>
      </c>
      <c r="R1195" s="4">
        <v>8713.2020104203893</v>
      </c>
      <c r="S1195" s="4">
        <v>9831.5651909665503</v>
      </c>
      <c r="T1195" s="4">
        <v>10834.5329710978</v>
      </c>
      <c r="U1195" s="4">
        <v>11659.3503844772</v>
      </c>
      <c r="V1195" s="4">
        <v>12233.815394457</v>
      </c>
      <c r="W1195" s="4">
        <v>12476.292854355001</v>
      </c>
      <c r="X1195" s="4"/>
      <c r="Y1195" s="4"/>
      <c r="Z1195" s="4"/>
      <c r="AA1195" s="4"/>
      <c r="AB1195" s="4"/>
      <c r="AC1195" s="4"/>
      <c r="AD1195" s="4"/>
      <c r="AE1195" s="4"/>
    </row>
    <row r="1196" spans="1:31" x14ac:dyDescent="0.35">
      <c r="A1196" t="s">
        <v>168</v>
      </c>
      <c r="B1196" t="s">
        <v>117</v>
      </c>
      <c r="C1196" t="s">
        <v>147</v>
      </c>
      <c r="D1196" t="s">
        <v>132</v>
      </c>
      <c r="E1196" s="4"/>
      <c r="F1196" s="4">
        <v>923.83923751670397</v>
      </c>
      <c r="G1196" s="4">
        <v>941.62527461444699</v>
      </c>
      <c r="H1196" s="4">
        <v>1171.0964742260201</v>
      </c>
      <c r="I1196" s="4">
        <v>1509.5089031698201</v>
      </c>
      <c r="J1196" s="4">
        <v>2050.6251051208901</v>
      </c>
      <c r="K1196" s="4">
        <v>2847.6680941025902</v>
      </c>
      <c r="L1196" s="4">
        <v>3982.5932459775599</v>
      </c>
      <c r="M1196" s="4">
        <v>5460.36150473608</v>
      </c>
      <c r="N1196" s="4">
        <v>7334.5096610814799</v>
      </c>
      <c r="O1196" s="4">
        <v>9702.2219191389104</v>
      </c>
      <c r="P1196" s="4">
        <v>12662.1785274831</v>
      </c>
      <c r="Q1196" s="4">
        <v>16266.7765947967</v>
      </c>
      <c r="R1196" s="4">
        <v>20582.550754278898</v>
      </c>
      <c r="S1196" s="4">
        <v>25647.157089951001</v>
      </c>
      <c r="T1196" s="4">
        <v>31506.4623670336</v>
      </c>
      <c r="U1196" s="4">
        <v>38224.383281687398</v>
      </c>
      <c r="V1196" s="4">
        <v>45854.046991511401</v>
      </c>
      <c r="W1196" s="4">
        <v>54432.848571900402</v>
      </c>
      <c r="X1196" s="4"/>
      <c r="Y1196" s="4"/>
      <c r="Z1196" s="4"/>
      <c r="AA1196" s="4"/>
      <c r="AB1196" s="4"/>
      <c r="AC1196" s="4"/>
      <c r="AD1196" s="4"/>
      <c r="AE1196" s="4"/>
    </row>
    <row r="1197" spans="1:31" x14ac:dyDescent="0.35">
      <c r="A1197" t="s">
        <v>168</v>
      </c>
      <c r="B1197" t="s">
        <v>117</v>
      </c>
      <c r="C1197" t="s">
        <v>147</v>
      </c>
      <c r="D1197" t="s">
        <v>133</v>
      </c>
      <c r="E1197" s="4"/>
      <c r="F1197" s="4">
        <v>99.687461237953997</v>
      </c>
      <c r="G1197" s="4">
        <v>101.479590381789</v>
      </c>
      <c r="H1197" s="4">
        <v>136.06685052821999</v>
      </c>
      <c r="I1197" s="4">
        <v>187.65068962939799</v>
      </c>
      <c r="J1197" s="4">
        <v>272.35388165536602</v>
      </c>
      <c r="K1197" s="4">
        <v>402.900136502593</v>
      </c>
      <c r="L1197" s="4">
        <v>598.49763142850895</v>
      </c>
      <c r="M1197" s="4">
        <v>869.24932573682702</v>
      </c>
      <c r="N1197" s="4">
        <v>1233.4703186516199</v>
      </c>
      <c r="O1197" s="4">
        <v>1719.15914996383</v>
      </c>
      <c r="P1197" s="4">
        <v>2358.0806018477301</v>
      </c>
      <c r="Q1197" s="4">
        <v>3176.6554505099898</v>
      </c>
      <c r="R1197" s="4">
        <v>4206.0912426055202</v>
      </c>
      <c r="S1197" s="4">
        <v>5474.0232506054999</v>
      </c>
      <c r="T1197" s="4">
        <v>7011.27593782031</v>
      </c>
      <c r="U1197" s="4">
        <v>8854.3986261278806</v>
      </c>
      <c r="V1197" s="4">
        <v>11039.685064757599</v>
      </c>
      <c r="W1197" s="4">
        <v>13601.5011736366</v>
      </c>
      <c r="X1197" s="4"/>
      <c r="Y1197" s="4"/>
      <c r="Z1197" s="4"/>
      <c r="AA1197" s="4"/>
      <c r="AB1197" s="4"/>
      <c r="AC1197" s="4"/>
      <c r="AD1197" s="4"/>
      <c r="AE1197" s="4"/>
    </row>
    <row r="1198" spans="1:31" x14ac:dyDescent="0.35">
      <c r="A1198" t="s">
        <v>168</v>
      </c>
      <c r="B1198" t="s">
        <v>117</v>
      </c>
      <c r="C1198" t="s">
        <v>147</v>
      </c>
      <c r="D1198" t="s">
        <v>134</v>
      </c>
      <c r="E1198" s="4"/>
      <c r="F1198" s="4">
        <v>1681.2763305512301</v>
      </c>
      <c r="G1198" s="4">
        <v>1713.18441191479</v>
      </c>
      <c r="H1198" s="4">
        <v>2110.32496587797</v>
      </c>
      <c r="I1198" s="4">
        <v>2729.3606006056498</v>
      </c>
      <c r="J1198" s="4">
        <v>3720.0339505869501</v>
      </c>
      <c r="K1198" s="4">
        <v>5173.2652997975702</v>
      </c>
      <c r="L1198" s="4">
        <v>7235.2789058396702</v>
      </c>
      <c r="M1198" s="4">
        <v>9916.21833954869</v>
      </c>
      <c r="N1198" s="4">
        <v>13319.582790582501</v>
      </c>
      <c r="O1198" s="4">
        <v>17629.196553453701</v>
      </c>
      <c r="P1198" s="4">
        <v>23033.396589108899</v>
      </c>
      <c r="Q1198" s="4">
        <v>29637.694577503</v>
      </c>
      <c r="R1198" s="4">
        <v>37573.319338465502</v>
      </c>
      <c r="S1198" s="4">
        <v>46919.632102591</v>
      </c>
      <c r="T1198" s="4">
        <v>57769.717485998699</v>
      </c>
      <c r="U1198" s="4">
        <v>70251.852881377694</v>
      </c>
      <c r="V1198" s="4">
        <v>84477.960948866603</v>
      </c>
      <c r="W1198" s="4">
        <v>101915.12697374501</v>
      </c>
      <c r="X1198" s="4"/>
      <c r="Y1198" s="4"/>
      <c r="Z1198" s="4"/>
      <c r="AA1198" s="4"/>
      <c r="AB1198" s="4"/>
      <c r="AC1198" s="4"/>
      <c r="AD1198" s="4"/>
      <c r="AE1198" s="4"/>
    </row>
    <row r="1199" spans="1:31" x14ac:dyDescent="0.35">
      <c r="A1199" t="s">
        <v>168</v>
      </c>
      <c r="B1199" t="s">
        <v>117</v>
      </c>
      <c r="C1199" t="s">
        <v>148</v>
      </c>
      <c r="D1199" t="s">
        <v>135</v>
      </c>
      <c r="E1199" s="4"/>
      <c r="F1199" s="4">
        <v>72.1061823542165</v>
      </c>
      <c r="G1199" s="4">
        <v>70.466223882872498</v>
      </c>
      <c r="H1199" s="4">
        <v>81.639918164883994</v>
      </c>
      <c r="I1199" s="4">
        <v>91.598441365179596</v>
      </c>
      <c r="J1199" s="4">
        <v>104.84513111303499</v>
      </c>
      <c r="K1199" s="4">
        <v>123.447721039388</v>
      </c>
      <c r="L1199" s="4">
        <v>147.068073004138</v>
      </c>
      <c r="M1199" s="4">
        <v>173.35621039601301</v>
      </c>
      <c r="N1199" s="4">
        <v>201.93036651941799</v>
      </c>
      <c r="O1199" s="4">
        <v>232.82245264732401</v>
      </c>
      <c r="P1199" s="4">
        <v>266.35277956361102</v>
      </c>
      <c r="Q1199" s="4">
        <v>301.94347580622798</v>
      </c>
      <c r="R1199" s="4">
        <v>338.50528897208198</v>
      </c>
      <c r="S1199" s="4">
        <v>375.24302849486799</v>
      </c>
      <c r="T1199" s="4">
        <v>411.65122467827803</v>
      </c>
      <c r="U1199" s="4">
        <v>447.15285074619197</v>
      </c>
      <c r="V1199" s="4">
        <v>480.89974860902402</v>
      </c>
      <c r="W1199" s="4">
        <v>511.88536444048202</v>
      </c>
      <c r="X1199" s="4"/>
      <c r="Y1199" s="4"/>
      <c r="Z1199" s="4"/>
      <c r="AA1199" s="4"/>
      <c r="AB1199" s="4"/>
      <c r="AC1199" s="4"/>
      <c r="AD1199" s="4"/>
      <c r="AE1199" s="4"/>
    </row>
    <row r="1200" spans="1:31" x14ac:dyDescent="0.35">
      <c r="A1200" t="s">
        <v>168</v>
      </c>
      <c r="B1200" t="s">
        <v>117</v>
      </c>
      <c r="C1200" t="s">
        <v>148</v>
      </c>
      <c r="D1200" t="s">
        <v>132</v>
      </c>
      <c r="E1200" s="4"/>
      <c r="F1200" s="4">
        <v>345.58505960443102</v>
      </c>
      <c r="G1200" s="4">
        <v>339.54451688430402</v>
      </c>
      <c r="H1200" s="4">
        <v>397.33603338281102</v>
      </c>
      <c r="I1200" s="4">
        <v>443.677833955648</v>
      </c>
      <c r="J1200" s="4">
        <v>508.77406050186102</v>
      </c>
      <c r="K1200" s="4">
        <v>601.27098443049294</v>
      </c>
      <c r="L1200" s="4">
        <v>719.74728708283499</v>
      </c>
      <c r="M1200" s="4">
        <v>851.73850365338603</v>
      </c>
      <c r="N1200" s="4">
        <v>994.37721375904198</v>
      </c>
      <c r="O1200" s="4">
        <v>1147.6229200662201</v>
      </c>
      <c r="P1200" s="4">
        <v>1313.42395678188</v>
      </c>
      <c r="Q1200" s="4">
        <v>1489.0845948060301</v>
      </c>
      <c r="R1200" s="4">
        <v>1668.9485807710801</v>
      </c>
      <c r="S1200" s="4">
        <v>1848.70095300445</v>
      </c>
      <c r="T1200" s="4">
        <v>2025.4408669971699</v>
      </c>
      <c r="U1200" s="4">
        <v>2196.00174715396</v>
      </c>
      <c r="V1200" s="4">
        <v>2356.1548851248899</v>
      </c>
      <c r="W1200" s="4">
        <v>2501.41185905154</v>
      </c>
      <c r="X1200" s="4"/>
      <c r="Y1200" s="4"/>
      <c r="Z1200" s="4"/>
      <c r="AA1200" s="4"/>
      <c r="AB1200" s="4"/>
      <c r="AC1200" s="4"/>
      <c r="AD1200" s="4"/>
      <c r="AE1200" s="4"/>
    </row>
    <row r="1201" spans="1:31" x14ac:dyDescent="0.35">
      <c r="A1201" t="s">
        <v>168</v>
      </c>
      <c r="B1201" t="s">
        <v>117</v>
      </c>
      <c r="C1201" t="s">
        <v>148</v>
      </c>
      <c r="D1201" t="s">
        <v>133</v>
      </c>
      <c r="E1201" s="4"/>
      <c r="F1201" s="4">
        <v>43.7808080545542</v>
      </c>
      <c r="G1201" s="4">
        <v>42.964224147693898</v>
      </c>
      <c r="H1201" s="4">
        <v>53.287077349195897</v>
      </c>
      <c r="I1201" s="4">
        <v>63.033338482875799</v>
      </c>
      <c r="J1201" s="4">
        <v>76.237080948457404</v>
      </c>
      <c r="K1201" s="4">
        <v>94.741439685325901</v>
      </c>
      <c r="L1201" s="4">
        <v>118.950752839576</v>
      </c>
      <c r="M1201" s="4">
        <v>147.33529047123</v>
      </c>
      <c r="N1201" s="4">
        <v>179.70522040543599</v>
      </c>
      <c r="O1201" s="4">
        <v>216.29461804014699</v>
      </c>
      <c r="P1201" s="4">
        <v>257.71633239779197</v>
      </c>
      <c r="Q1201" s="4">
        <v>303.70000791277101</v>
      </c>
      <c r="R1201" s="4">
        <v>353.26923700850199</v>
      </c>
      <c r="S1201" s="4">
        <v>405.56508364718701</v>
      </c>
      <c r="T1201" s="4">
        <v>459.91337743405001</v>
      </c>
      <c r="U1201" s="4">
        <v>515.48463656108902</v>
      </c>
      <c r="V1201" s="4">
        <v>571.09168854187499</v>
      </c>
      <c r="W1201" s="4">
        <v>625.35296476288397</v>
      </c>
      <c r="X1201" s="4"/>
      <c r="Y1201" s="4"/>
      <c r="Z1201" s="4"/>
      <c r="AA1201" s="4"/>
      <c r="AB1201" s="4"/>
      <c r="AC1201" s="4"/>
      <c r="AD1201" s="4"/>
      <c r="AE1201" s="4"/>
    </row>
    <row r="1202" spans="1:31" x14ac:dyDescent="0.35">
      <c r="A1202" t="s">
        <v>168</v>
      </c>
      <c r="B1202" t="s">
        <v>117</v>
      </c>
      <c r="C1202" t="s">
        <v>148</v>
      </c>
      <c r="D1202" t="s">
        <v>134</v>
      </c>
      <c r="E1202" s="4"/>
      <c r="F1202" s="4">
        <v>765.56035804135195</v>
      </c>
      <c r="G1202" s="4">
        <v>750.94325923282304</v>
      </c>
      <c r="H1202" s="4">
        <v>872.44204845230502</v>
      </c>
      <c r="I1202" s="4">
        <v>971.408724679172</v>
      </c>
      <c r="J1202" s="4">
        <v>1108.5478083851001</v>
      </c>
      <c r="K1202" s="4">
        <v>1303.06229453012</v>
      </c>
      <c r="L1202" s="4">
        <v>1551.04763991303</v>
      </c>
      <c r="M1202" s="4">
        <v>1825.5992859506</v>
      </c>
      <c r="N1202" s="4">
        <v>2120.7024197215401</v>
      </c>
      <c r="O1202" s="4">
        <v>2435.97462728646</v>
      </c>
      <c r="P1202" s="4">
        <v>2774.95326365451</v>
      </c>
      <c r="Q1202" s="4">
        <v>3131.4519293877402</v>
      </c>
      <c r="R1202" s="4">
        <v>3493.37613025684</v>
      </c>
      <c r="S1202" s="4">
        <v>3851.6560185006902</v>
      </c>
      <c r="T1202" s="4">
        <v>4200.2879083245498</v>
      </c>
      <c r="U1202" s="4">
        <v>4532.7654020998398</v>
      </c>
      <c r="V1202" s="4">
        <v>4840.4153662660801</v>
      </c>
      <c r="W1202" s="4">
        <v>5114.0627765079798</v>
      </c>
      <c r="X1202" s="4"/>
      <c r="Y1202" s="4"/>
      <c r="Z1202" s="4"/>
      <c r="AA1202" s="4"/>
      <c r="AB1202" s="4"/>
      <c r="AC1202" s="4"/>
      <c r="AD1202" s="4"/>
      <c r="AE1202" s="4"/>
    </row>
    <row r="1203" spans="1:31" x14ac:dyDescent="0.35">
      <c r="A1203" t="s">
        <v>168</v>
      </c>
      <c r="B1203" t="s">
        <v>117</v>
      </c>
      <c r="C1203" t="s">
        <v>149</v>
      </c>
      <c r="D1203" t="s">
        <v>135</v>
      </c>
      <c r="E1203" s="4"/>
      <c r="F1203" s="4">
        <v>134.32053277847001</v>
      </c>
      <c r="G1203" s="4">
        <v>138.651344520892</v>
      </c>
      <c r="H1203" s="4">
        <v>174.28489105241999</v>
      </c>
      <c r="I1203" s="4">
        <v>211.40867728421401</v>
      </c>
      <c r="J1203" s="4">
        <v>261.54892531164103</v>
      </c>
      <c r="K1203" s="4">
        <v>321.06066290209401</v>
      </c>
      <c r="L1203" s="4">
        <v>381.624254271452</v>
      </c>
      <c r="M1203" s="4">
        <v>435.56444328536298</v>
      </c>
      <c r="N1203" s="4">
        <v>484.50588292723</v>
      </c>
      <c r="O1203" s="4">
        <v>531.40229204260697</v>
      </c>
      <c r="P1203" s="4">
        <v>576.43231469248303</v>
      </c>
      <c r="Q1203" s="4">
        <v>617.70795702973101</v>
      </c>
      <c r="R1203" s="4">
        <v>653.20201133828402</v>
      </c>
      <c r="S1203" s="4">
        <v>682.68692769301799</v>
      </c>
      <c r="T1203" s="4">
        <v>706.34733126229401</v>
      </c>
      <c r="U1203" s="4">
        <v>724.058429726349</v>
      </c>
      <c r="V1203" s="4">
        <v>735.02013864087201</v>
      </c>
      <c r="W1203" s="4">
        <v>737.76160561183099</v>
      </c>
      <c r="X1203" s="4"/>
      <c r="Y1203" s="4"/>
      <c r="Z1203" s="4"/>
      <c r="AA1203" s="4"/>
      <c r="AB1203" s="4"/>
      <c r="AC1203" s="4"/>
      <c r="AD1203" s="4"/>
      <c r="AE1203" s="4"/>
    </row>
    <row r="1204" spans="1:31" x14ac:dyDescent="0.35">
      <c r="A1204" t="s">
        <v>168</v>
      </c>
      <c r="B1204" t="s">
        <v>117</v>
      </c>
      <c r="C1204" t="s">
        <v>149</v>
      </c>
      <c r="D1204" t="s">
        <v>132</v>
      </c>
      <c r="E1204" s="4"/>
      <c r="F1204" s="4">
        <v>422.42045040972403</v>
      </c>
      <c r="G1204" s="4">
        <v>429.72089575486899</v>
      </c>
      <c r="H1204" s="4">
        <v>533.760398749807</v>
      </c>
      <c r="I1204" s="4">
        <v>634.60069787219402</v>
      </c>
      <c r="J1204" s="4">
        <v>774.38679128240096</v>
      </c>
      <c r="K1204" s="4">
        <v>948.50859188045797</v>
      </c>
      <c r="L1204" s="4">
        <v>1142.29763604042</v>
      </c>
      <c r="M1204" s="4">
        <v>1337.7651975424401</v>
      </c>
      <c r="N1204" s="4">
        <v>1539.7861042571401</v>
      </c>
      <c r="O1204" s="4">
        <v>1759.7543897001699</v>
      </c>
      <c r="P1204" s="4">
        <v>2002.7751453348601</v>
      </c>
      <c r="Q1204" s="4">
        <v>2264.9856752289502</v>
      </c>
      <c r="R1204" s="4">
        <v>2541.8781289943799</v>
      </c>
      <c r="S1204" s="4">
        <v>2835.4732168293499</v>
      </c>
      <c r="T1204" s="4">
        <v>3150.0419316102498</v>
      </c>
      <c r="U1204" s="4">
        <v>3489.7650604658902</v>
      </c>
      <c r="V1204" s="4">
        <v>3856.3962868211001</v>
      </c>
      <c r="W1204" s="4">
        <v>4248.6095524913999</v>
      </c>
      <c r="X1204" s="4"/>
      <c r="Y1204" s="4"/>
      <c r="Z1204" s="4"/>
      <c r="AA1204" s="4"/>
      <c r="AB1204" s="4"/>
      <c r="AC1204" s="4"/>
      <c r="AD1204" s="4"/>
      <c r="AE1204" s="4"/>
    </row>
    <row r="1205" spans="1:31" x14ac:dyDescent="0.35">
      <c r="A1205" t="s">
        <v>168</v>
      </c>
      <c r="B1205" t="s">
        <v>117</v>
      </c>
      <c r="C1205" t="s">
        <v>149</v>
      </c>
      <c r="D1205" t="s">
        <v>133</v>
      </c>
      <c r="E1205" s="4"/>
      <c r="F1205" s="4">
        <v>55.165567297814803</v>
      </c>
      <c r="G1205" s="4">
        <v>56.224518868940798</v>
      </c>
      <c r="H1205" s="4">
        <v>73.808493059827995</v>
      </c>
      <c r="I1205" s="4">
        <v>92.857255688179393</v>
      </c>
      <c r="J1205" s="4">
        <v>119.61902258164901</v>
      </c>
      <c r="K1205" s="4">
        <v>153.98901133152</v>
      </c>
      <c r="L1205" s="4">
        <v>194.11870875330601</v>
      </c>
      <c r="M1205" s="4">
        <v>237.26183054434</v>
      </c>
      <c r="N1205" s="4">
        <v>284.34199639130401</v>
      </c>
      <c r="O1205" s="4">
        <v>337.77605759737401</v>
      </c>
      <c r="P1205" s="4">
        <v>398.95715749001897</v>
      </c>
      <c r="Q1205" s="4">
        <v>467.59082129815698</v>
      </c>
      <c r="R1205" s="4">
        <v>543.13637850512998</v>
      </c>
      <c r="S1205" s="4">
        <v>626.40341103581704</v>
      </c>
      <c r="T1205" s="4">
        <v>718.74628300391998</v>
      </c>
      <c r="U1205" s="4">
        <v>821.61925134384501</v>
      </c>
      <c r="V1205" s="4">
        <v>936.00348620925797</v>
      </c>
      <c r="W1205" s="4">
        <v>1062.15238812285</v>
      </c>
      <c r="X1205" s="4"/>
      <c r="Y1205" s="4"/>
      <c r="Z1205" s="4"/>
      <c r="AA1205" s="4"/>
      <c r="AB1205" s="4"/>
      <c r="AC1205" s="4"/>
      <c r="AD1205" s="4"/>
      <c r="AE1205" s="4"/>
    </row>
    <row r="1206" spans="1:31" x14ac:dyDescent="0.35">
      <c r="A1206" t="s">
        <v>168</v>
      </c>
      <c r="B1206" t="s">
        <v>117</v>
      </c>
      <c r="C1206" t="s">
        <v>149</v>
      </c>
      <c r="D1206" t="s">
        <v>134</v>
      </c>
      <c r="E1206" s="4"/>
      <c r="F1206" s="4">
        <v>537.80511681180599</v>
      </c>
      <c r="G1206" s="4">
        <v>549.36305972423895</v>
      </c>
      <c r="H1206" s="4">
        <v>698.15171019777301</v>
      </c>
      <c r="I1206" s="4">
        <v>844.73982484359203</v>
      </c>
      <c r="J1206" s="4">
        <v>1049.85228340596</v>
      </c>
      <c r="K1206" s="4">
        <v>1302.2185452174499</v>
      </c>
      <c r="L1206" s="4">
        <v>1578.69710968813</v>
      </c>
      <c r="M1206" s="4">
        <v>1856.09635917219</v>
      </c>
      <c r="N1206" s="4">
        <v>2146.2080128156299</v>
      </c>
      <c r="O1206" s="4">
        <v>2466.0863182572198</v>
      </c>
      <c r="P1206" s="4">
        <v>2825.5225399726601</v>
      </c>
      <c r="Q1206" s="4">
        <v>3220.4413677413199</v>
      </c>
      <c r="R1206" s="4">
        <v>3645.5138596673301</v>
      </c>
      <c r="S1206" s="4">
        <v>4104.1078554776304</v>
      </c>
      <c r="T1206" s="4">
        <v>4603.4777371274604</v>
      </c>
      <c r="U1206" s="4">
        <v>5150.8865098077604</v>
      </c>
      <c r="V1206" s="4">
        <v>5750.6875745380303</v>
      </c>
      <c r="W1206" s="4">
        <v>6402.5838418967596</v>
      </c>
      <c r="X1206" s="4"/>
      <c r="Y1206" s="4"/>
      <c r="Z1206" s="4"/>
      <c r="AA1206" s="4"/>
      <c r="AB1206" s="4"/>
      <c r="AC1206" s="4"/>
      <c r="AD1206" s="4"/>
      <c r="AE1206" s="4"/>
    </row>
    <row r="1207" spans="1:31" x14ac:dyDescent="0.35">
      <c r="A1207" t="s">
        <v>168</v>
      </c>
      <c r="B1207" t="s">
        <v>117</v>
      </c>
      <c r="C1207" t="s">
        <v>150</v>
      </c>
      <c r="D1207" t="s">
        <v>135</v>
      </c>
      <c r="E1207" s="4"/>
      <c r="F1207" s="4">
        <v>107.35135862774401</v>
      </c>
      <c r="G1207" s="4">
        <v>108.069671825692</v>
      </c>
      <c r="H1207" s="4">
        <v>118.767563789834</v>
      </c>
      <c r="I1207" s="4">
        <v>127.29942491995401</v>
      </c>
      <c r="J1207" s="4">
        <v>139.451409464542</v>
      </c>
      <c r="K1207" s="4">
        <v>154.81097448193</v>
      </c>
      <c r="L1207" s="4">
        <v>171.80845557299199</v>
      </c>
      <c r="M1207" s="4">
        <v>187.454449594279</v>
      </c>
      <c r="N1207" s="4">
        <v>201.53871618690701</v>
      </c>
      <c r="O1207" s="4">
        <v>214.42443678388599</v>
      </c>
      <c r="P1207" s="4">
        <v>226.62864792877801</v>
      </c>
      <c r="Q1207" s="4">
        <v>237.76496328058499</v>
      </c>
      <c r="R1207" s="4">
        <v>247.46920690490899</v>
      </c>
      <c r="S1207" s="4">
        <v>255.632409670404</v>
      </c>
      <c r="T1207" s="4">
        <v>262.32498020586002</v>
      </c>
      <c r="U1207" s="4">
        <v>267.55571372443802</v>
      </c>
      <c r="V1207" s="4">
        <v>271.061919446047</v>
      </c>
      <c r="W1207" s="4">
        <v>272.13151272687998</v>
      </c>
      <c r="X1207" s="4"/>
      <c r="Y1207" s="4"/>
      <c r="Z1207" s="4"/>
      <c r="AA1207" s="4"/>
      <c r="AB1207" s="4"/>
      <c r="AC1207" s="4"/>
      <c r="AD1207" s="4"/>
      <c r="AE1207" s="4"/>
    </row>
    <row r="1208" spans="1:31" x14ac:dyDescent="0.35">
      <c r="A1208" t="s">
        <v>168</v>
      </c>
      <c r="B1208" t="s">
        <v>117</v>
      </c>
      <c r="C1208" t="s">
        <v>150</v>
      </c>
      <c r="D1208" t="s">
        <v>132</v>
      </c>
      <c r="E1208" s="4"/>
      <c r="F1208" s="4">
        <v>2320.2204170166501</v>
      </c>
      <c r="G1208" s="4">
        <v>2331.5225664578502</v>
      </c>
      <c r="H1208" s="4">
        <v>2553.65290417808</v>
      </c>
      <c r="I1208" s="4">
        <v>2727.69678727987</v>
      </c>
      <c r="J1208" s="4">
        <v>2986.9333076838702</v>
      </c>
      <c r="K1208" s="4">
        <v>3319.9315721755602</v>
      </c>
      <c r="L1208" s="4">
        <v>3693.5439530785602</v>
      </c>
      <c r="M1208" s="4">
        <v>4042.4338127866999</v>
      </c>
      <c r="N1208" s="4">
        <v>4361.5866443339801</v>
      </c>
      <c r="O1208" s="4">
        <v>4658.5557082851101</v>
      </c>
      <c r="P1208" s="4">
        <v>4943.0266646735599</v>
      </c>
      <c r="Q1208" s="4">
        <v>5206.2238750218603</v>
      </c>
      <c r="R1208" s="4">
        <v>5439.5354636677703</v>
      </c>
      <c r="S1208" s="4">
        <v>5640.0844570371701</v>
      </c>
      <c r="T1208" s="4">
        <v>5809.4590041114197</v>
      </c>
      <c r="U1208" s="4">
        <v>5947.9456093051804</v>
      </c>
      <c r="V1208" s="4">
        <v>6049.2003242299097</v>
      </c>
      <c r="W1208" s="4">
        <v>6095.4058841101596</v>
      </c>
      <c r="X1208" s="4"/>
      <c r="Y1208" s="4"/>
      <c r="Z1208" s="4"/>
      <c r="AA1208" s="4"/>
      <c r="AB1208" s="4"/>
      <c r="AC1208" s="4"/>
      <c r="AD1208" s="4"/>
      <c r="AE1208" s="4"/>
    </row>
    <row r="1209" spans="1:31" x14ac:dyDescent="0.35">
      <c r="A1209" t="s">
        <v>168</v>
      </c>
      <c r="B1209" t="s">
        <v>117</v>
      </c>
      <c r="C1209" t="s">
        <v>150</v>
      </c>
      <c r="D1209" t="s">
        <v>133</v>
      </c>
      <c r="E1209" s="4"/>
      <c r="F1209" s="4">
        <v>537.65934611167199</v>
      </c>
      <c r="G1209" s="4">
        <v>541.05527183279696</v>
      </c>
      <c r="H1209" s="4">
        <v>598.61559212971702</v>
      </c>
      <c r="I1209" s="4">
        <v>645.68263659037905</v>
      </c>
      <c r="J1209" s="4">
        <v>712.23948313794995</v>
      </c>
      <c r="K1209" s="4">
        <v>796.54206035559002</v>
      </c>
      <c r="L1209" s="4">
        <v>890.98329775560899</v>
      </c>
      <c r="M1209" s="4">
        <v>980.15766627715698</v>
      </c>
      <c r="N1209" s="4">
        <v>1062.86679241306</v>
      </c>
      <c r="O1209" s="4">
        <v>1140.92948897721</v>
      </c>
      <c r="P1209" s="4">
        <v>1216.86998815385</v>
      </c>
      <c r="Q1209" s="4">
        <v>1288.5250455268599</v>
      </c>
      <c r="R1209" s="4">
        <v>1353.73349788577</v>
      </c>
      <c r="S1209" s="4">
        <v>1411.6829803073099</v>
      </c>
      <c r="T1209" s="4">
        <v>1462.6127130222001</v>
      </c>
      <c r="U1209" s="4">
        <v>1506.44157240246</v>
      </c>
      <c r="V1209" s="4">
        <v>1541.4439215877801</v>
      </c>
      <c r="W1209" s="4">
        <v>1562.97867220529</v>
      </c>
      <c r="X1209" s="4"/>
      <c r="Y1209" s="4"/>
      <c r="Z1209" s="4"/>
      <c r="AA1209" s="4"/>
      <c r="AB1209" s="4"/>
      <c r="AC1209" s="4"/>
      <c r="AD1209" s="4"/>
      <c r="AE1209" s="4"/>
    </row>
    <row r="1210" spans="1:31" x14ac:dyDescent="0.35">
      <c r="A1210" t="s">
        <v>168</v>
      </c>
      <c r="B1210" t="s">
        <v>117</v>
      </c>
      <c r="C1210" t="s">
        <v>150</v>
      </c>
      <c r="D1210" t="s">
        <v>134</v>
      </c>
      <c r="E1210" s="4"/>
      <c r="F1210" s="4">
        <v>4805.7822243556002</v>
      </c>
      <c r="G1210" s="4">
        <v>4818.72776171646</v>
      </c>
      <c r="H1210" s="4">
        <v>5243.8695320320903</v>
      </c>
      <c r="I1210" s="4">
        <v>5565.1237878001803</v>
      </c>
      <c r="J1210" s="4">
        <v>6077.2052828515898</v>
      </c>
      <c r="K1210" s="4">
        <v>6748.9774533425098</v>
      </c>
      <c r="L1210" s="4">
        <v>7513.1175913484503</v>
      </c>
      <c r="M1210" s="4">
        <v>8233.63173761902</v>
      </c>
      <c r="N1210" s="4">
        <v>8899.3246394791095</v>
      </c>
      <c r="O1210" s="4">
        <v>9525.0798549310093</v>
      </c>
      <c r="P1210" s="4">
        <v>10127.264687397699</v>
      </c>
      <c r="Q1210" s="4">
        <v>10687.241161697601</v>
      </c>
      <c r="R1210" s="4">
        <v>11186.185329427301</v>
      </c>
      <c r="S1210" s="4">
        <v>11617.5231332924</v>
      </c>
      <c r="T1210" s="4">
        <v>11985.036015682699</v>
      </c>
      <c r="U1210" s="4">
        <v>12289.918676970399</v>
      </c>
      <c r="V1210" s="4">
        <v>12518.427756323999</v>
      </c>
      <c r="W1210" s="4">
        <v>12630.292603163</v>
      </c>
      <c r="X1210" s="4"/>
      <c r="Y1210" s="4"/>
      <c r="Z1210" s="4"/>
      <c r="AA1210" s="4"/>
      <c r="AB1210" s="4"/>
      <c r="AC1210" s="4"/>
      <c r="AD1210" s="4"/>
      <c r="AE1210" s="4"/>
    </row>
    <row r="1211" spans="1:31" x14ac:dyDescent="0.35">
      <c r="A1211" t="s">
        <v>168</v>
      </c>
      <c r="B1211" t="s">
        <v>117</v>
      </c>
      <c r="C1211" t="s">
        <v>151</v>
      </c>
      <c r="D1211" t="s">
        <v>135</v>
      </c>
      <c r="E1211" s="4"/>
      <c r="F1211" s="4">
        <v>1336.8667942992899</v>
      </c>
      <c r="G1211" s="4">
        <v>1386.3760840537</v>
      </c>
      <c r="H1211" s="4">
        <v>1669.7450256899899</v>
      </c>
      <c r="I1211" s="4">
        <v>2090.7937302123801</v>
      </c>
      <c r="J1211" s="4">
        <v>2650.76200848399</v>
      </c>
      <c r="K1211" s="4">
        <v>3351.4189954911099</v>
      </c>
      <c r="L1211" s="4">
        <v>4142.32804988711</v>
      </c>
      <c r="M1211" s="4">
        <v>4931.2278491900197</v>
      </c>
      <c r="N1211" s="4">
        <v>5718.8185904871798</v>
      </c>
      <c r="O1211" s="4">
        <v>6516.6051997153399</v>
      </c>
      <c r="P1211" s="4">
        <v>7323.5570014885197</v>
      </c>
      <c r="Q1211" s="4">
        <v>8100.9015116787896</v>
      </c>
      <c r="R1211" s="4">
        <v>8823.8710874452809</v>
      </c>
      <c r="S1211" s="4">
        <v>9460.40090858029</v>
      </c>
      <c r="T1211" s="4">
        <v>9991.0367155404201</v>
      </c>
      <c r="U1211" s="4">
        <v>10403.982855136899</v>
      </c>
      <c r="V1211" s="4">
        <v>10684.407014551</v>
      </c>
      <c r="W1211" s="4">
        <v>10816.3763485937</v>
      </c>
      <c r="X1211" s="4"/>
      <c r="Y1211" s="4"/>
      <c r="Z1211" s="4"/>
      <c r="AA1211" s="4"/>
      <c r="AB1211" s="4"/>
      <c r="AC1211" s="4"/>
      <c r="AD1211" s="4"/>
      <c r="AE1211" s="4"/>
    </row>
    <row r="1212" spans="1:31" x14ac:dyDescent="0.35">
      <c r="A1212" t="s">
        <v>168</v>
      </c>
      <c r="B1212" t="s">
        <v>117</v>
      </c>
      <c r="C1212" t="s">
        <v>151</v>
      </c>
      <c r="D1212" t="s">
        <v>132</v>
      </c>
      <c r="E1212" s="4"/>
      <c r="F1212" s="4">
        <v>3564.3533968861202</v>
      </c>
      <c r="G1212" s="4">
        <v>3688.6666542451799</v>
      </c>
      <c r="H1212" s="4">
        <v>4616.0429339565899</v>
      </c>
      <c r="I1212" s="4">
        <v>5900.3316436776304</v>
      </c>
      <c r="J1212" s="4">
        <v>7610.7509443475601</v>
      </c>
      <c r="K1212" s="4">
        <v>9739.6130480373195</v>
      </c>
      <c r="L1212" s="4">
        <v>12158.9774630188</v>
      </c>
      <c r="M1212" s="4">
        <v>14652.335930368599</v>
      </c>
      <c r="N1212" s="4">
        <v>17275.4441795602</v>
      </c>
      <c r="O1212" s="4">
        <v>20108.2594135174</v>
      </c>
      <c r="P1212" s="4">
        <v>23196.9497423637</v>
      </c>
      <c r="Q1212" s="4">
        <v>26488.752014841299</v>
      </c>
      <c r="R1212" s="4">
        <v>29961.564985564</v>
      </c>
      <c r="S1212" s="4">
        <v>33571.6688183675</v>
      </c>
      <c r="T1212" s="4">
        <v>37306.519421221201</v>
      </c>
      <c r="U1212" s="4">
        <v>41170.691620362602</v>
      </c>
      <c r="V1212" s="4">
        <v>45159.044566474397</v>
      </c>
      <c r="W1212" s="4">
        <v>49257.6535605463</v>
      </c>
      <c r="X1212" s="4"/>
      <c r="Y1212" s="4"/>
      <c r="Z1212" s="4"/>
      <c r="AA1212" s="4"/>
      <c r="AB1212" s="4"/>
      <c r="AC1212" s="4"/>
      <c r="AD1212" s="4"/>
      <c r="AE1212" s="4"/>
    </row>
    <row r="1213" spans="1:31" x14ac:dyDescent="0.35">
      <c r="A1213" t="s">
        <v>168</v>
      </c>
      <c r="B1213" t="s">
        <v>117</v>
      </c>
      <c r="C1213" t="s">
        <v>151</v>
      </c>
      <c r="D1213" t="s">
        <v>133</v>
      </c>
      <c r="E1213" s="4"/>
      <c r="F1213" s="4">
        <v>704.676996740606</v>
      </c>
      <c r="G1213" s="4">
        <v>727.77134349321898</v>
      </c>
      <c r="H1213" s="4">
        <v>921.31522742764605</v>
      </c>
      <c r="I1213" s="4">
        <v>1190.57501501051</v>
      </c>
      <c r="J1213" s="4">
        <v>1553.19973589505</v>
      </c>
      <c r="K1213" s="4">
        <v>2011.3475255073699</v>
      </c>
      <c r="L1213" s="4">
        <v>2542.0809891640401</v>
      </c>
      <c r="M1213" s="4">
        <v>3103.4168264147002</v>
      </c>
      <c r="N1213" s="4">
        <v>3709.4271283719399</v>
      </c>
      <c r="O1213" s="4">
        <v>4380.38649972246</v>
      </c>
      <c r="P1213" s="4">
        <v>5130.2041619219199</v>
      </c>
      <c r="Q1213" s="4">
        <v>5952.0967172663104</v>
      </c>
      <c r="R1213" s="4">
        <v>6845.6118877483204</v>
      </c>
      <c r="S1213" s="4">
        <v>7805.1075492621903</v>
      </c>
      <c r="T1213" s="4">
        <v>8831.6624328968501</v>
      </c>
      <c r="U1213" s="4">
        <v>9930.1777073059893</v>
      </c>
      <c r="V1213" s="4">
        <v>11103.5215669355</v>
      </c>
      <c r="W1213" s="4">
        <v>12352.4323467291</v>
      </c>
      <c r="X1213" s="4"/>
      <c r="Y1213" s="4"/>
      <c r="Z1213" s="4"/>
      <c r="AA1213" s="4"/>
      <c r="AB1213" s="4"/>
      <c r="AC1213" s="4"/>
      <c r="AD1213" s="4"/>
      <c r="AE1213" s="4"/>
    </row>
    <row r="1214" spans="1:31" x14ac:dyDescent="0.35">
      <c r="A1214" t="s">
        <v>168</v>
      </c>
      <c r="B1214" t="s">
        <v>117</v>
      </c>
      <c r="C1214" t="s">
        <v>151</v>
      </c>
      <c r="D1214" t="s">
        <v>134</v>
      </c>
      <c r="E1214" s="4"/>
      <c r="F1214" s="4">
        <v>5562.10551006683</v>
      </c>
      <c r="G1214" s="4">
        <v>5735.2644118138396</v>
      </c>
      <c r="H1214" s="4">
        <v>7184.7372145454701</v>
      </c>
      <c r="I1214" s="4">
        <v>9200.3538889759002</v>
      </c>
      <c r="J1214" s="4">
        <v>11920.470586724099</v>
      </c>
      <c r="K1214" s="4">
        <v>15361.899095543</v>
      </c>
      <c r="L1214" s="4">
        <v>19367.404778280899</v>
      </c>
      <c r="M1214" s="4">
        <v>23601.5096556381</v>
      </c>
      <c r="N1214" s="4">
        <v>28131.7125302436</v>
      </c>
      <c r="O1214" s="4">
        <v>33088.416434203202</v>
      </c>
      <c r="P1214" s="4">
        <v>38561.979061443402</v>
      </c>
      <c r="Q1214" s="4">
        <v>44447.270807005501</v>
      </c>
      <c r="R1214" s="4">
        <v>50705.7163307148</v>
      </c>
      <c r="S1214" s="4">
        <v>57247.213448841299</v>
      </c>
      <c r="T1214" s="4">
        <v>64033.262006470402</v>
      </c>
      <c r="U1214" s="4">
        <v>71066.356718013805</v>
      </c>
      <c r="V1214" s="4">
        <v>78330.678554341794</v>
      </c>
      <c r="W1214" s="4">
        <v>86233.285649459998</v>
      </c>
      <c r="X1214" s="4"/>
      <c r="Y1214" s="4"/>
      <c r="Z1214" s="4"/>
      <c r="AA1214" s="4"/>
      <c r="AB1214" s="4"/>
      <c r="AC1214" s="4"/>
      <c r="AD1214" s="4"/>
      <c r="AE1214" s="4"/>
    </row>
    <row r="1215" spans="1:31" x14ac:dyDescent="0.35">
      <c r="A1215" t="s">
        <v>168</v>
      </c>
      <c r="B1215" t="s">
        <v>117</v>
      </c>
      <c r="C1215" t="s">
        <v>152</v>
      </c>
      <c r="D1215" t="s">
        <v>135</v>
      </c>
      <c r="E1215" s="4"/>
      <c r="F1215" s="4">
        <v>44.963806271963101</v>
      </c>
      <c r="G1215" s="4">
        <v>45.815527657664198</v>
      </c>
      <c r="H1215" s="4">
        <v>52.532548473954797</v>
      </c>
      <c r="I1215" s="4">
        <v>60.033578922580404</v>
      </c>
      <c r="J1215" s="4">
        <v>70.484000980921294</v>
      </c>
      <c r="K1215" s="4">
        <v>84.492062845946904</v>
      </c>
      <c r="L1215" s="4">
        <v>101.54789307402901</v>
      </c>
      <c r="M1215" s="4">
        <v>119.645339399188</v>
      </c>
      <c r="N1215" s="4">
        <v>138.624398379382</v>
      </c>
      <c r="O1215" s="4">
        <v>159.15961917585699</v>
      </c>
      <c r="P1215" s="4">
        <v>181.29761918888201</v>
      </c>
      <c r="Q1215" s="4">
        <v>204.57766409796201</v>
      </c>
      <c r="R1215" s="4">
        <v>228.54337580392101</v>
      </c>
      <c r="S1215" s="4">
        <v>252.79484358100899</v>
      </c>
      <c r="T1215" s="4">
        <v>276.60799334812998</v>
      </c>
      <c r="U1215" s="4">
        <v>299.13035517951698</v>
      </c>
      <c r="V1215" s="4">
        <v>319.76980479996701</v>
      </c>
      <c r="W1215" s="4">
        <v>338.34962462906901</v>
      </c>
      <c r="X1215" s="4"/>
      <c r="Y1215" s="4"/>
      <c r="Z1215" s="4"/>
      <c r="AA1215" s="4"/>
      <c r="AB1215" s="4"/>
      <c r="AC1215" s="4"/>
      <c r="AD1215" s="4"/>
      <c r="AE1215" s="4"/>
    </row>
    <row r="1216" spans="1:31" x14ac:dyDescent="0.35">
      <c r="A1216" t="s">
        <v>168</v>
      </c>
      <c r="B1216" t="s">
        <v>117</v>
      </c>
      <c r="C1216" t="s">
        <v>152</v>
      </c>
      <c r="D1216" t="s">
        <v>132</v>
      </c>
      <c r="E1216" s="4"/>
      <c r="F1216" s="4">
        <v>350.766942126505</v>
      </c>
      <c r="G1216" s="4">
        <v>356.64188790898902</v>
      </c>
      <c r="H1216" s="4">
        <v>414.22288553078999</v>
      </c>
      <c r="I1216" s="4">
        <v>479.33409419819299</v>
      </c>
      <c r="J1216" s="4">
        <v>571.06673879693597</v>
      </c>
      <c r="K1216" s="4">
        <v>695.37610131253496</v>
      </c>
      <c r="L1216" s="4">
        <v>848.74443922296905</v>
      </c>
      <c r="M1216" s="4">
        <v>1015.30900337818</v>
      </c>
      <c r="N1216" s="4">
        <v>1194.0200985956899</v>
      </c>
      <c r="O1216" s="4">
        <v>1391.08392553165</v>
      </c>
      <c r="P1216" s="4">
        <v>1607.3647276085101</v>
      </c>
      <c r="Q1216" s="4">
        <v>1839.5429746561899</v>
      </c>
      <c r="R1216" s="4">
        <v>2083.76546934205</v>
      </c>
      <c r="S1216" s="4">
        <v>2336.3463635615899</v>
      </c>
      <c r="T1216" s="4">
        <v>2589.9693960190698</v>
      </c>
      <c r="U1216" s="4">
        <v>2835.76962535143</v>
      </c>
      <c r="V1216" s="4">
        <v>3067.6333289016702</v>
      </c>
      <c r="W1216" s="4">
        <v>3283.7730000000001</v>
      </c>
      <c r="X1216" s="4"/>
      <c r="Y1216" s="4"/>
      <c r="Z1216" s="4"/>
      <c r="AA1216" s="4"/>
      <c r="AB1216" s="4"/>
      <c r="AC1216" s="4"/>
      <c r="AD1216" s="4"/>
      <c r="AE1216" s="4"/>
    </row>
    <row r="1217" spans="1:31" x14ac:dyDescent="0.35">
      <c r="A1217" t="s">
        <v>168</v>
      </c>
      <c r="B1217" t="s">
        <v>117</v>
      </c>
      <c r="C1217" t="s">
        <v>152</v>
      </c>
      <c r="D1217" t="s">
        <v>133</v>
      </c>
      <c r="E1217" s="4"/>
      <c r="F1217" s="4">
        <v>25.860218036364799</v>
      </c>
      <c r="G1217" s="4">
        <v>26.3101488636994</v>
      </c>
      <c r="H1217" s="4">
        <v>35.1285005781736</v>
      </c>
      <c r="I1217" s="4">
        <v>45.938849096859798</v>
      </c>
      <c r="J1217" s="4">
        <v>61.004408915189401</v>
      </c>
      <c r="K1217" s="4">
        <v>81.909851386670994</v>
      </c>
      <c r="L1217" s="4">
        <v>109.28901264421501</v>
      </c>
      <c r="M1217" s="4">
        <v>141.88531760551001</v>
      </c>
      <c r="N1217" s="4">
        <v>179.98008928624199</v>
      </c>
      <c r="O1217" s="4">
        <v>224.981858934771</v>
      </c>
      <c r="P1217" s="4">
        <v>277.65144764302403</v>
      </c>
      <c r="Q1217" s="4">
        <v>338.015859119693</v>
      </c>
      <c r="R1217" s="4">
        <v>405.85687148131598</v>
      </c>
      <c r="S1217" s="4">
        <v>480.82174261137601</v>
      </c>
      <c r="T1217" s="4">
        <v>561.60893643276302</v>
      </c>
      <c r="U1217" s="4">
        <v>646.23710357915797</v>
      </c>
      <c r="V1217" s="4">
        <v>732.98524641303095</v>
      </c>
      <c r="W1217" s="4">
        <v>820.94325000000003</v>
      </c>
      <c r="X1217" s="4"/>
      <c r="Y1217" s="4"/>
      <c r="Z1217" s="4"/>
      <c r="AA1217" s="4"/>
      <c r="AB1217" s="4"/>
      <c r="AC1217" s="4"/>
      <c r="AD1217" s="4"/>
      <c r="AE1217" s="4"/>
    </row>
    <row r="1218" spans="1:31" x14ac:dyDescent="0.35">
      <c r="A1218" t="s">
        <v>168</v>
      </c>
      <c r="B1218" t="s">
        <v>117</v>
      </c>
      <c r="C1218" t="s">
        <v>152</v>
      </c>
      <c r="D1218" t="s">
        <v>134</v>
      </c>
      <c r="E1218" s="4"/>
      <c r="F1218" s="4">
        <v>979.765651601532</v>
      </c>
      <c r="G1218" s="4">
        <v>996.42258443334595</v>
      </c>
      <c r="H1218" s="4">
        <v>1139.9065659952601</v>
      </c>
      <c r="I1218" s="4">
        <v>1299.4753268792299</v>
      </c>
      <c r="J1218" s="4">
        <v>1525.0642602221401</v>
      </c>
      <c r="K1218" s="4">
        <v>1829.4998358415201</v>
      </c>
      <c r="L1218" s="4">
        <v>2200.3456677029999</v>
      </c>
      <c r="M1218" s="4">
        <v>2594.1836572226298</v>
      </c>
      <c r="N1218" s="4">
        <v>3007.3765030249301</v>
      </c>
      <c r="O1218" s="4">
        <v>3454.4954552924901</v>
      </c>
      <c r="P1218" s="4">
        <v>3936.22165320261</v>
      </c>
      <c r="Q1218" s="4">
        <v>4443.0633612458496</v>
      </c>
      <c r="R1218" s="4">
        <v>4964.7881548540299</v>
      </c>
      <c r="S1218" s="4">
        <v>5492.0857928573996</v>
      </c>
      <c r="T1218" s="4">
        <v>6007.6756106328003</v>
      </c>
      <c r="U1218" s="4">
        <v>6491.5780194690497</v>
      </c>
      <c r="V1218" s="4">
        <v>6931.0668662983599</v>
      </c>
      <c r="W1218" s="4">
        <v>7323.78737537093</v>
      </c>
      <c r="X1218" s="4"/>
      <c r="Y1218" s="4"/>
      <c r="Z1218" s="4"/>
      <c r="AA1218" s="4"/>
      <c r="AB1218" s="4"/>
      <c r="AC1218" s="4"/>
      <c r="AD1218" s="4"/>
      <c r="AE1218" s="4"/>
    </row>
    <row r="1219" spans="1:31" x14ac:dyDescent="0.35">
      <c r="A1219" t="s">
        <v>168</v>
      </c>
      <c r="B1219" t="s">
        <v>117</v>
      </c>
      <c r="C1219" t="s">
        <v>87</v>
      </c>
      <c r="D1219" t="s">
        <v>135</v>
      </c>
      <c r="E1219" s="4"/>
      <c r="F1219" s="4">
        <v>150.68837994251399</v>
      </c>
      <c r="G1219" s="4">
        <v>149.86834157535699</v>
      </c>
      <c r="H1219" s="4">
        <v>174.06570128751099</v>
      </c>
      <c r="I1219" s="4">
        <v>189.64561349221</v>
      </c>
      <c r="J1219" s="4">
        <v>221.44405094774399</v>
      </c>
      <c r="K1219" s="4">
        <v>270.74589697715498</v>
      </c>
      <c r="L1219" s="4">
        <v>337.55727736505702</v>
      </c>
      <c r="M1219" s="4">
        <v>415.79937184495299</v>
      </c>
      <c r="N1219" s="4">
        <v>503.44505619125499</v>
      </c>
      <c r="O1219" s="4">
        <v>599.24977516297395</v>
      </c>
      <c r="P1219" s="4">
        <v>703.19413044216105</v>
      </c>
      <c r="Q1219" s="4">
        <v>811.298914439182</v>
      </c>
      <c r="R1219" s="4">
        <v>922.022471359208</v>
      </c>
      <c r="S1219" s="4">
        <v>1032.0415630484799</v>
      </c>
      <c r="T1219" s="4">
        <v>1139.77879996859</v>
      </c>
      <c r="U1219" s="4">
        <v>1244.16727463238</v>
      </c>
      <c r="V1219" s="4">
        <v>1342.7719876553101</v>
      </c>
      <c r="W1219" s="4">
        <v>1431.6775417041399</v>
      </c>
      <c r="X1219" s="4"/>
      <c r="Y1219" s="4"/>
      <c r="Z1219" s="4"/>
      <c r="AA1219" s="4"/>
      <c r="AB1219" s="4"/>
      <c r="AC1219" s="4"/>
      <c r="AD1219" s="4"/>
      <c r="AE1219" s="4"/>
    </row>
    <row r="1220" spans="1:31" x14ac:dyDescent="0.35">
      <c r="A1220" t="s">
        <v>168</v>
      </c>
      <c r="B1220" t="s">
        <v>117</v>
      </c>
      <c r="C1220" t="s">
        <v>87</v>
      </c>
      <c r="D1220" t="s">
        <v>132</v>
      </c>
      <c r="E1220" s="4"/>
      <c r="F1220" s="4">
        <v>651.83378149494501</v>
      </c>
      <c r="G1220" s="4">
        <v>648.28653578138301</v>
      </c>
      <c r="H1220" s="4">
        <v>769.83171030009203</v>
      </c>
      <c r="I1220" s="4">
        <v>857.12106479396596</v>
      </c>
      <c r="J1220" s="4">
        <v>1022.30456791198</v>
      </c>
      <c r="K1220" s="4">
        <v>1276.15531843228</v>
      </c>
      <c r="L1220" s="4">
        <v>1623.7932932501899</v>
      </c>
      <c r="M1220" s="4">
        <v>2040.4797860543599</v>
      </c>
      <c r="N1220" s="4">
        <v>2519.3948300008001</v>
      </c>
      <c r="O1220" s="4">
        <v>3056.9244766852298</v>
      </c>
      <c r="P1220" s="4">
        <v>3655.3407786132798</v>
      </c>
      <c r="Q1220" s="4">
        <v>4295.9405256282398</v>
      </c>
      <c r="R1220" s="4">
        <v>4971.6209587670701</v>
      </c>
      <c r="S1220" s="4">
        <v>5664.9023560616997</v>
      </c>
      <c r="T1220" s="4">
        <v>6366.7685897376296</v>
      </c>
      <c r="U1220" s="4">
        <v>7070.4928877399698</v>
      </c>
      <c r="V1220" s="4">
        <v>7761.0273875185103</v>
      </c>
      <c r="W1220" s="4">
        <v>8413.68</v>
      </c>
      <c r="X1220" s="4"/>
      <c r="Y1220" s="4"/>
      <c r="Z1220" s="4"/>
      <c r="AA1220" s="4"/>
      <c r="AB1220" s="4"/>
      <c r="AC1220" s="4"/>
      <c r="AD1220" s="4"/>
      <c r="AE1220" s="4"/>
    </row>
    <row r="1221" spans="1:31" x14ac:dyDescent="0.35">
      <c r="A1221" t="s">
        <v>168</v>
      </c>
      <c r="B1221" t="s">
        <v>117</v>
      </c>
      <c r="C1221" t="s">
        <v>87</v>
      </c>
      <c r="D1221" t="s">
        <v>133</v>
      </c>
      <c r="E1221" s="4"/>
      <c r="F1221" s="4">
        <v>68.859694587367798</v>
      </c>
      <c r="G1221" s="4">
        <v>68.484963692166104</v>
      </c>
      <c r="H1221" s="4">
        <v>88.270799595429196</v>
      </c>
      <c r="I1221" s="4">
        <v>106.012988880927</v>
      </c>
      <c r="J1221" s="4">
        <v>135.667450200373</v>
      </c>
      <c r="K1221" s="4">
        <v>180.869454972656</v>
      </c>
      <c r="L1221" s="4">
        <v>244.79085375828399</v>
      </c>
      <c r="M1221" s="4">
        <v>326.01760677274098</v>
      </c>
      <c r="N1221" s="4">
        <v>425.26749209500599</v>
      </c>
      <c r="O1221" s="4">
        <v>543.58224926720595</v>
      </c>
      <c r="P1221" s="4">
        <v>682.97294541933502</v>
      </c>
      <c r="Q1221" s="4">
        <v>841.42432657251697</v>
      </c>
      <c r="R1221" s="4">
        <v>1018.62292700502</v>
      </c>
      <c r="S1221" s="4">
        <v>1211.7792063004899</v>
      </c>
      <c r="T1221" s="4">
        <v>1419.3595908508701</v>
      </c>
      <c r="U1221" s="4">
        <v>1640.03614240102</v>
      </c>
      <c r="V1221" s="4">
        <v>1870.2329578609599</v>
      </c>
      <c r="W1221" s="4">
        <v>2103.42</v>
      </c>
      <c r="X1221" s="4"/>
      <c r="Y1221" s="4"/>
      <c r="Z1221" s="4"/>
      <c r="AA1221" s="4"/>
      <c r="AB1221" s="4"/>
      <c r="AC1221" s="4"/>
      <c r="AD1221" s="4"/>
      <c r="AE1221" s="4"/>
    </row>
    <row r="1222" spans="1:31" x14ac:dyDescent="0.35">
      <c r="A1222" t="s">
        <v>168</v>
      </c>
      <c r="B1222" t="s">
        <v>117</v>
      </c>
      <c r="C1222" t="s">
        <v>87</v>
      </c>
      <c r="D1222" t="s">
        <v>134</v>
      </c>
      <c r="E1222" s="4"/>
      <c r="F1222" s="4">
        <v>2149.36183856254</v>
      </c>
      <c r="G1222" s="4">
        <v>2137.66512264326</v>
      </c>
      <c r="H1222" s="4">
        <v>2465.9325884124</v>
      </c>
      <c r="I1222" s="4">
        <v>2668.26332171382</v>
      </c>
      <c r="J1222" s="4">
        <v>3094.1913811402801</v>
      </c>
      <c r="K1222" s="4">
        <v>3756.8287845905702</v>
      </c>
      <c r="L1222" s="4">
        <v>4651.1694293847604</v>
      </c>
      <c r="M1222" s="4">
        <v>5688.9508421006803</v>
      </c>
      <c r="N1222" s="4">
        <v>6839.3101138079401</v>
      </c>
      <c r="O1222" s="4">
        <v>8082.72574815179</v>
      </c>
      <c r="P1222" s="4">
        <v>9416.5650909445594</v>
      </c>
      <c r="Q1222" s="4">
        <v>10785.560559932601</v>
      </c>
      <c r="R1222" s="4">
        <v>12168.156569873699</v>
      </c>
      <c r="S1222" s="4">
        <v>13520.056080889801</v>
      </c>
      <c r="T1222" s="4">
        <v>14820.9526102938</v>
      </c>
      <c r="U1222" s="4">
        <v>16057.7398376276</v>
      </c>
      <c r="V1222" s="4">
        <v>17200.200624826201</v>
      </c>
      <c r="W1222" s="4">
        <v>18200.242458295899</v>
      </c>
      <c r="X1222" s="4"/>
      <c r="Y1222" s="4"/>
      <c r="Z1222" s="4"/>
      <c r="AA1222" s="4"/>
      <c r="AB1222" s="4"/>
      <c r="AC1222" s="4"/>
      <c r="AD1222" s="4"/>
      <c r="AE1222" s="4"/>
    </row>
    <row r="1223" spans="1:31" x14ac:dyDescent="0.35">
      <c r="A1223" t="s">
        <v>168</v>
      </c>
      <c r="B1223" t="s">
        <v>117</v>
      </c>
      <c r="C1223" t="s">
        <v>88</v>
      </c>
      <c r="D1223" t="s">
        <v>135</v>
      </c>
      <c r="E1223" s="4"/>
      <c r="F1223" s="4">
        <v>30.069995469181599</v>
      </c>
      <c r="G1223" s="4">
        <v>30.271968832806799</v>
      </c>
      <c r="H1223" s="4">
        <v>34.173093158205099</v>
      </c>
      <c r="I1223" s="4">
        <v>38.120637597154598</v>
      </c>
      <c r="J1223" s="4">
        <v>43.958196224605999</v>
      </c>
      <c r="K1223" s="4">
        <v>51.945758372188003</v>
      </c>
      <c r="L1223" s="4">
        <v>61.423534599860602</v>
      </c>
      <c r="M1223" s="4">
        <v>71.382025046917207</v>
      </c>
      <c r="N1223" s="4">
        <v>81.879392464329101</v>
      </c>
      <c r="O1223" s="4">
        <v>93.142966973400505</v>
      </c>
      <c r="P1223" s="4">
        <v>105.322650679947</v>
      </c>
      <c r="Q1223" s="4">
        <v>118.265055382669</v>
      </c>
      <c r="R1223" s="4">
        <v>131.630928947352</v>
      </c>
      <c r="S1223" s="4">
        <v>145.10817408881601</v>
      </c>
      <c r="T1223" s="4">
        <v>158.37331784187899</v>
      </c>
      <c r="U1223" s="4">
        <v>170.845833569089</v>
      </c>
      <c r="V1223" s="4">
        <v>182.126655076871</v>
      </c>
      <c r="W1223" s="4">
        <v>191.88937374068999</v>
      </c>
      <c r="X1223" s="4"/>
      <c r="Y1223" s="4"/>
      <c r="Z1223" s="4"/>
      <c r="AA1223" s="4"/>
      <c r="AB1223" s="4"/>
      <c r="AC1223" s="4"/>
      <c r="AD1223" s="4"/>
      <c r="AE1223" s="4"/>
    </row>
    <row r="1224" spans="1:31" x14ac:dyDescent="0.35">
      <c r="A1224" t="s">
        <v>168</v>
      </c>
      <c r="B1224" t="s">
        <v>117</v>
      </c>
      <c r="C1224" t="s">
        <v>88</v>
      </c>
      <c r="D1224" t="s">
        <v>132</v>
      </c>
      <c r="E1224" s="4"/>
      <c r="F1224" s="4">
        <v>439.24014284979597</v>
      </c>
      <c r="G1224" s="4">
        <v>442.19041961925899</v>
      </c>
      <c r="H1224" s="4">
        <v>502.89876006301898</v>
      </c>
      <c r="I1224" s="4">
        <v>565.14544665122003</v>
      </c>
      <c r="J1224" s="4">
        <v>656.47815833702498</v>
      </c>
      <c r="K1224" s="4">
        <v>781.42577034647502</v>
      </c>
      <c r="L1224" s="4">
        <v>930.693919497877</v>
      </c>
      <c r="M1224" s="4">
        <v>1089.3637273607401</v>
      </c>
      <c r="N1224" s="4">
        <v>1258.4862961911099</v>
      </c>
      <c r="O1224" s="4">
        <v>1441.7566142885801</v>
      </c>
      <c r="P1224" s="4">
        <v>1641.7618103253001</v>
      </c>
      <c r="Q1224" s="4">
        <v>1856.3936335742201</v>
      </c>
      <c r="R1224" s="4">
        <v>2080.5392403349801</v>
      </c>
      <c r="S1224" s="4">
        <v>2309.3700871226602</v>
      </c>
      <c r="T1224" s="4">
        <v>2537.7393203403999</v>
      </c>
      <c r="U1224" s="4">
        <v>2756.2121184288299</v>
      </c>
      <c r="V1224" s="4">
        <v>2958.0478626878498</v>
      </c>
      <c r="W1224" s="4">
        <v>3137.52</v>
      </c>
      <c r="X1224" s="4"/>
      <c r="Y1224" s="4"/>
      <c r="Z1224" s="4"/>
      <c r="AA1224" s="4"/>
      <c r="AB1224" s="4"/>
      <c r="AC1224" s="4"/>
      <c r="AD1224" s="4"/>
      <c r="AE1224" s="4"/>
    </row>
    <row r="1225" spans="1:31" x14ac:dyDescent="0.35">
      <c r="A1225" t="s">
        <v>168</v>
      </c>
      <c r="B1225" t="s">
        <v>117</v>
      </c>
      <c r="C1225" t="s">
        <v>88</v>
      </c>
      <c r="D1225" t="s">
        <v>133</v>
      </c>
      <c r="E1225" s="4"/>
      <c r="F1225" s="4">
        <v>49.194923868804302</v>
      </c>
      <c r="G1225" s="4">
        <v>49.5253550541781</v>
      </c>
      <c r="H1225" s="4">
        <v>60.662192847048402</v>
      </c>
      <c r="I1225" s="4">
        <v>73.045080355658797</v>
      </c>
      <c r="J1225" s="4">
        <v>90.5119599240235</v>
      </c>
      <c r="K1225" s="4">
        <v>114.47891254164399</v>
      </c>
      <c r="L1225" s="4">
        <v>144.37393486048899</v>
      </c>
      <c r="M1225" s="4">
        <v>178.38335355515301</v>
      </c>
      <c r="N1225" s="4">
        <v>216.931620221847</v>
      </c>
      <c r="O1225" s="4">
        <v>260.95799292569899</v>
      </c>
      <c r="P1225" s="4">
        <v>311.31912885695499</v>
      </c>
      <c r="Q1225" s="4">
        <v>368.030082026402</v>
      </c>
      <c r="R1225" s="4">
        <v>430.411596597254</v>
      </c>
      <c r="S1225" s="4">
        <v>497.66929040710602</v>
      </c>
      <c r="T1225" s="4">
        <v>568.77085536228606</v>
      </c>
      <c r="U1225" s="4">
        <v>641.50839242439201</v>
      </c>
      <c r="V1225" s="4">
        <v>713.99881458671996</v>
      </c>
      <c r="W1225" s="4">
        <v>784.38</v>
      </c>
      <c r="X1225" s="4"/>
      <c r="Y1225" s="4"/>
      <c r="Z1225" s="4"/>
      <c r="AA1225" s="4"/>
      <c r="AB1225" s="4"/>
      <c r="AC1225" s="4"/>
      <c r="AD1225" s="4"/>
      <c r="AE1225" s="4"/>
    </row>
    <row r="1226" spans="1:31" x14ac:dyDescent="0.35">
      <c r="A1226" t="s">
        <v>168</v>
      </c>
      <c r="B1226" t="s">
        <v>117</v>
      </c>
      <c r="C1226" t="s">
        <v>88</v>
      </c>
      <c r="D1226" t="s">
        <v>134</v>
      </c>
      <c r="E1226" s="4"/>
      <c r="F1226" s="4">
        <v>1169.57186168102</v>
      </c>
      <c r="G1226" s="4">
        <v>1177.4276115479299</v>
      </c>
      <c r="H1226" s="4">
        <v>1325.43814677878</v>
      </c>
      <c r="I1226" s="4">
        <v>1474.3939157516299</v>
      </c>
      <c r="J1226" s="4">
        <v>1695.38364543837</v>
      </c>
      <c r="K1226" s="4">
        <v>1997.78847128134</v>
      </c>
      <c r="L1226" s="4">
        <v>2355.6025459022599</v>
      </c>
      <c r="M1226" s="4">
        <v>2729.7342475923401</v>
      </c>
      <c r="N1226" s="4">
        <v>3122.2443113445602</v>
      </c>
      <c r="O1226" s="4">
        <v>3541.6004187380199</v>
      </c>
      <c r="P1226" s="4">
        <v>3993.2355389947502</v>
      </c>
      <c r="Q1226" s="4">
        <v>4471.0513110431102</v>
      </c>
      <c r="R1226" s="4">
        <v>4962.0098307176704</v>
      </c>
      <c r="S1226" s="4">
        <v>5454.2417387885198</v>
      </c>
      <c r="T1226" s="4">
        <v>5935.5873618177202</v>
      </c>
      <c r="U1226" s="4">
        <v>6384.4220480020804</v>
      </c>
      <c r="V1226" s="4">
        <v>6786.1354822352796</v>
      </c>
      <c r="W1226" s="4">
        <v>7128.9906262593104</v>
      </c>
      <c r="X1226" s="4"/>
      <c r="Y1226" s="4"/>
      <c r="Z1226" s="4"/>
      <c r="AA1226" s="4"/>
      <c r="AB1226" s="4"/>
      <c r="AC1226" s="4"/>
      <c r="AD1226" s="4"/>
      <c r="AE1226" s="4"/>
    </row>
    <row r="1227" spans="1:31" x14ac:dyDescent="0.35">
      <c r="A1227" t="s">
        <v>168</v>
      </c>
      <c r="B1227" t="s">
        <v>117</v>
      </c>
      <c r="C1227" t="s">
        <v>89</v>
      </c>
      <c r="D1227" t="s">
        <v>135</v>
      </c>
      <c r="E1227" s="4"/>
      <c r="F1227" s="4">
        <v>1608.8799932652901</v>
      </c>
      <c r="G1227" s="4">
        <v>1691.1258719959999</v>
      </c>
      <c r="H1227" s="4">
        <v>2167.8799217210799</v>
      </c>
      <c r="I1227" s="4">
        <v>2619.7667379668701</v>
      </c>
      <c r="J1227" s="4">
        <v>3146.31776587181</v>
      </c>
      <c r="K1227" s="4">
        <v>3715.8617237152198</v>
      </c>
      <c r="L1227" s="4">
        <v>4344.4305286809104</v>
      </c>
      <c r="M1227" s="4">
        <v>4946.0406481232103</v>
      </c>
      <c r="N1227" s="4">
        <v>5498.4336044134698</v>
      </c>
      <c r="O1227" s="4">
        <v>6052.8484926090496</v>
      </c>
      <c r="P1227" s="4">
        <v>6608.66070937941</v>
      </c>
      <c r="Q1227" s="4">
        <v>7110.3387833651996</v>
      </c>
      <c r="R1227" s="4">
        <v>7545.8384144452803</v>
      </c>
      <c r="S1227" s="4">
        <v>7929.1643041438901</v>
      </c>
      <c r="T1227" s="4">
        <v>8257.9146537810393</v>
      </c>
      <c r="U1227" s="4">
        <v>8537.6259127666399</v>
      </c>
      <c r="V1227" s="4">
        <v>8782.3910929030008</v>
      </c>
      <c r="W1227" s="4">
        <v>8993.5763486634805</v>
      </c>
      <c r="X1227" s="4"/>
      <c r="Y1227" s="4"/>
      <c r="Z1227" s="4"/>
      <c r="AA1227" s="4"/>
      <c r="AB1227" s="4"/>
      <c r="AC1227" s="4"/>
      <c r="AD1227" s="4"/>
      <c r="AE1227" s="4"/>
    </row>
    <row r="1228" spans="1:31" x14ac:dyDescent="0.35">
      <c r="A1228" t="s">
        <v>168</v>
      </c>
      <c r="B1228" t="s">
        <v>117</v>
      </c>
      <c r="C1228" t="s">
        <v>89</v>
      </c>
      <c r="D1228" t="s">
        <v>132</v>
      </c>
      <c r="E1228" s="4"/>
      <c r="F1228" s="4">
        <v>9129.0446299788</v>
      </c>
      <c r="G1228" s="4">
        <v>9594.0712631403003</v>
      </c>
      <c r="H1228" s="4">
        <v>12300.503180080999</v>
      </c>
      <c r="I1228" s="4">
        <v>14868.4751229045</v>
      </c>
      <c r="J1228" s="4">
        <v>17859.208858632501</v>
      </c>
      <c r="K1228" s="4">
        <v>21092.111905432299</v>
      </c>
      <c r="L1228" s="4">
        <v>24658.2127994</v>
      </c>
      <c r="M1228" s="4">
        <v>28071.929947477201</v>
      </c>
      <c r="N1228" s="4">
        <v>31207.878028643201</v>
      </c>
      <c r="O1228" s="4">
        <v>34356.2495061843</v>
      </c>
      <c r="P1228" s="4">
        <v>37513.896834697203</v>
      </c>
      <c r="Q1228" s="4">
        <v>40366.475107513397</v>
      </c>
      <c r="R1228" s="4">
        <v>42845.685204875503</v>
      </c>
      <c r="S1228" s="4">
        <v>45030.049144965502</v>
      </c>
      <c r="T1228" s="4">
        <v>46905.773750754801</v>
      </c>
      <c r="U1228" s="4">
        <v>48504.038124364903</v>
      </c>
      <c r="V1228" s="4">
        <v>49904.499838351599</v>
      </c>
      <c r="W1228" s="4">
        <v>51114.782015541197</v>
      </c>
      <c r="X1228" s="4"/>
      <c r="Y1228" s="4"/>
      <c r="Z1228" s="4"/>
      <c r="AA1228" s="4"/>
      <c r="AB1228" s="4"/>
      <c r="AC1228" s="4"/>
      <c r="AD1228" s="4"/>
      <c r="AE1228" s="4"/>
    </row>
    <row r="1229" spans="1:31" x14ac:dyDescent="0.35">
      <c r="A1229" t="s">
        <v>168</v>
      </c>
      <c r="B1229" t="s">
        <v>117</v>
      </c>
      <c r="C1229" t="s">
        <v>89</v>
      </c>
      <c r="D1229" t="s">
        <v>133</v>
      </c>
      <c r="E1229" s="4"/>
      <c r="F1229" s="4">
        <v>2676.0342062024301</v>
      </c>
      <c r="G1229" s="4">
        <v>2812.8146431641298</v>
      </c>
      <c r="H1229" s="4">
        <v>3606.5309573552699</v>
      </c>
      <c r="I1229" s="4">
        <v>4359.3119737342804</v>
      </c>
      <c r="J1229" s="4">
        <v>5236.6880158675403</v>
      </c>
      <c r="K1229" s="4">
        <v>6185.8965350128501</v>
      </c>
      <c r="L1229" s="4">
        <v>7233.58914287879</v>
      </c>
      <c r="M1229" s="4">
        <v>8236.8027394476103</v>
      </c>
      <c r="N1229" s="4">
        <v>9158.5755140210804</v>
      </c>
      <c r="O1229" s="4">
        <v>10084.208218367299</v>
      </c>
      <c r="P1229" s="4">
        <v>11012.761727396601</v>
      </c>
      <c r="Q1229" s="4">
        <v>11851.881789487101</v>
      </c>
      <c r="R1229" s="4">
        <v>12581.544901426199</v>
      </c>
      <c r="S1229" s="4">
        <v>13224.949152254099</v>
      </c>
      <c r="T1229" s="4">
        <v>13778.0615148405</v>
      </c>
      <c r="U1229" s="4">
        <v>14250.058482030399</v>
      </c>
      <c r="V1229" s="4">
        <v>14664.363277601</v>
      </c>
      <c r="W1229" s="4">
        <v>15023.2128939501</v>
      </c>
      <c r="X1229" s="4"/>
      <c r="Y1229" s="4"/>
      <c r="Z1229" s="4"/>
      <c r="AA1229" s="4"/>
      <c r="AB1229" s="4"/>
      <c r="AC1229" s="4"/>
      <c r="AD1229" s="4"/>
      <c r="AE1229" s="4"/>
    </row>
    <row r="1230" spans="1:31" x14ac:dyDescent="0.35">
      <c r="A1230" t="s">
        <v>168</v>
      </c>
      <c r="B1230" t="s">
        <v>117</v>
      </c>
      <c r="C1230" t="s">
        <v>89</v>
      </c>
      <c r="D1230" t="s">
        <v>134</v>
      </c>
      <c r="E1230" s="4"/>
      <c r="F1230" s="4">
        <v>12052.2533767559</v>
      </c>
      <c r="G1230" s="4">
        <v>12649.032864863701</v>
      </c>
      <c r="H1230" s="4">
        <v>16152.680898197899</v>
      </c>
      <c r="I1230" s="4">
        <v>19479.350139128601</v>
      </c>
      <c r="J1230" s="4">
        <v>23337.963375495699</v>
      </c>
      <c r="K1230" s="4">
        <v>27491.693370852499</v>
      </c>
      <c r="L1230" s="4">
        <v>32064.008671919099</v>
      </c>
      <c r="M1230" s="4">
        <v>36436.705404399603</v>
      </c>
      <c r="N1230" s="4">
        <v>40451.451366943402</v>
      </c>
      <c r="O1230" s="4">
        <v>44482.133001206697</v>
      </c>
      <c r="P1230" s="4">
        <v>48525.269455923401</v>
      </c>
      <c r="Q1230" s="4">
        <v>52175.979109121399</v>
      </c>
      <c r="R1230" s="4">
        <v>55345.993380679203</v>
      </c>
      <c r="S1230" s="4">
        <v>58134.8305508907</v>
      </c>
      <c r="T1230" s="4">
        <v>60524.8655954641</v>
      </c>
      <c r="U1230" s="4">
        <v>62556.382962868498</v>
      </c>
      <c r="V1230" s="4">
        <v>64331.987068745402</v>
      </c>
      <c r="W1230" s="4">
        <v>65861.715635795394</v>
      </c>
      <c r="X1230" s="4"/>
      <c r="Y1230" s="4"/>
      <c r="Z1230" s="4"/>
      <c r="AA1230" s="4"/>
      <c r="AB1230" s="4"/>
      <c r="AC1230" s="4"/>
      <c r="AD1230" s="4"/>
      <c r="AE1230" s="4"/>
    </row>
    <row r="1231" spans="1:31" x14ac:dyDescent="0.35">
      <c r="A1231" t="s">
        <v>168</v>
      </c>
      <c r="B1231" t="s">
        <v>117</v>
      </c>
      <c r="C1231" t="s">
        <v>153</v>
      </c>
      <c r="D1231" t="s">
        <v>135</v>
      </c>
      <c r="E1231" s="4"/>
      <c r="F1231" s="4">
        <v>18.287489692474601</v>
      </c>
      <c r="G1231" s="4">
        <v>18.511704008387401</v>
      </c>
      <c r="H1231" s="4">
        <v>20.526830584771702</v>
      </c>
      <c r="I1231" s="4">
        <v>22.678111312800201</v>
      </c>
      <c r="J1231" s="4">
        <v>25.261598538752601</v>
      </c>
      <c r="K1231" s="4">
        <v>28.544822412631699</v>
      </c>
      <c r="L1231" s="4">
        <v>32.312210182353098</v>
      </c>
      <c r="M1231" s="4">
        <v>36.197293765150299</v>
      </c>
      <c r="N1231" s="4">
        <v>40.312586622266402</v>
      </c>
      <c r="O1231" s="4">
        <v>44.832597186120502</v>
      </c>
      <c r="P1231" s="4">
        <v>49.757168805941397</v>
      </c>
      <c r="Q1231" s="4">
        <v>54.905944297754402</v>
      </c>
      <c r="R1231" s="4">
        <v>60.1617591183511</v>
      </c>
      <c r="S1231" s="4">
        <v>65.429498623098297</v>
      </c>
      <c r="T1231" s="4">
        <v>70.407940949286399</v>
      </c>
      <c r="U1231" s="4">
        <v>74.930020192651497</v>
      </c>
      <c r="V1231" s="4">
        <v>78.890447597539904</v>
      </c>
      <c r="W1231" s="4">
        <v>82.337293691773993</v>
      </c>
      <c r="X1231" s="4"/>
      <c r="Y1231" s="4"/>
      <c r="Z1231" s="4"/>
      <c r="AA1231" s="4"/>
      <c r="AB1231" s="4"/>
      <c r="AC1231" s="4"/>
      <c r="AD1231" s="4"/>
      <c r="AE1231" s="4"/>
    </row>
    <row r="1232" spans="1:31" x14ac:dyDescent="0.35">
      <c r="A1232" t="s">
        <v>168</v>
      </c>
      <c r="B1232" t="s">
        <v>117</v>
      </c>
      <c r="C1232" t="s">
        <v>153</v>
      </c>
      <c r="D1232" t="s">
        <v>132</v>
      </c>
      <c r="E1232" s="4"/>
      <c r="F1232" s="4">
        <v>272.514597727656</v>
      </c>
      <c r="G1232" s="4">
        <v>275.90922228927099</v>
      </c>
      <c r="H1232" s="4">
        <v>310.87554830377297</v>
      </c>
      <c r="I1232" s="4">
        <v>347.42716946284003</v>
      </c>
      <c r="J1232" s="4">
        <v>391.50048629620898</v>
      </c>
      <c r="K1232" s="4">
        <v>447.02192204175202</v>
      </c>
      <c r="L1232" s="4">
        <v>511.16423374513101</v>
      </c>
      <c r="M1232" s="4">
        <v>578.45462179947401</v>
      </c>
      <c r="N1232" s="4">
        <v>650.57396330251697</v>
      </c>
      <c r="O1232" s="4">
        <v>730.38862735323096</v>
      </c>
      <c r="P1232" s="4">
        <v>818.05941306142302</v>
      </c>
      <c r="Q1232" s="4">
        <v>910.73052446456302</v>
      </c>
      <c r="R1232" s="4">
        <v>1006.60914186098</v>
      </c>
      <c r="S1232" s="4">
        <v>1104.34752247649</v>
      </c>
      <c r="T1232" s="4">
        <v>1199.1132267948201</v>
      </c>
      <c r="U1232" s="4">
        <v>1287.59364485218</v>
      </c>
      <c r="V1232" s="4">
        <v>1367.3534880836701</v>
      </c>
      <c r="W1232" s="4">
        <v>1439.0735999999999</v>
      </c>
      <c r="X1232" s="4"/>
      <c r="Y1232" s="4"/>
      <c r="Z1232" s="4"/>
      <c r="AA1232" s="4"/>
      <c r="AB1232" s="4"/>
      <c r="AC1232" s="4"/>
      <c r="AD1232" s="4"/>
      <c r="AE1232" s="4"/>
    </row>
    <row r="1233" spans="1:31" x14ac:dyDescent="0.35">
      <c r="A1233" t="s">
        <v>168</v>
      </c>
      <c r="B1233" t="s">
        <v>117</v>
      </c>
      <c r="C1233" t="s">
        <v>153</v>
      </c>
      <c r="D1233" t="s">
        <v>133</v>
      </c>
      <c r="E1233" s="4"/>
      <c r="F1233" s="4">
        <v>39.1373568942535</v>
      </c>
      <c r="G1233" s="4">
        <v>39.623558648195399</v>
      </c>
      <c r="H1233" s="4">
        <v>46.653905286181597</v>
      </c>
      <c r="I1233" s="4">
        <v>54.421847800625798</v>
      </c>
      <c r="J1233" s="4">
        <v>63.905083802152198</v>
      </c>
      <c r="K1233" s="4">
        <v>75.929945174591396</v>
      </c>
      <c r="L1233" s="4">
        <v>90.220050948843806</v>
      </c>
      <c r="M1233" s="4">
        <v>105.942765340862</v>
      </c>
      <c r="N1233" s="4">
        <v>123.483489642026</v>
      </c>
      <c r="O1233" s="4">
        <v>143.503376872964</v>
      </c>
      <c r="P1233" s="4">
        <v>166.189843684371</v>
      </c>
      <c r="Q1233" s="4">
        <v>191.10173796808101</v>
      </c>
      <c r="R1233" s="4">
        <v>217.95093797742601</v>
      </c>
      <c r="S1233" s="4">
        <v>246.500415892311</v>
      </c>
      <c r="T1233" s="4">
        <v>275.67686934780102</v>
      </c>
      <c r="U1233" s="4">
        <v>304.64005877858301</v>
      </c>
      <c r="V1233" s="4">
        <v>332.67247078835101</v>
      </c>
      <c r="W1233" s="4">
        <v>359.76839999999999</v>
      </c>
      <c r="X1233" s="4"/>
      <c r="Y1233" s="4"/>
      <c r="Z1233" s="4"/>
      <c r="AA1233" s="4"/>
      <c r="AB1233" s="4"/>
      <c r="AC1233" s="4"/>
      <c r="AD1233" s="4"/>
      <c r="AE1233" s="4"/>
    </row>
    <row r="1234" spans="1:31" x14ac:dyDescent="0.35">
      <c r="A1234" t="s">
        <v>168</v>
      </c>
      <c r="B1234" t="s">
        <v>117</v>
      </c>
      <c r="C1234" t="s">
        <v>153</v>
      </c>
      <c r="D1234" t="s">
        <v>134</v>
      </c>
      <c r="E1234" s="4"/>
      <c r="F1234" s="4">
        <v>754.08571257986898</v>
      </c>
      <c r="G1234" s="4">
        <v>763.52007370234196</v>
      </c>
      <c r="H1234" s="4">
        <v>850.77262111145501</v>
      </c>
      <c r="I1234" s="4">
        <v>939.06771922435905</v>
      </c>
      <c r="J1234" s="4">
        <v>1045.2249151650401</v>
      </c>
      <c r="K1234" s="4">
        <v>1178.63925554562</v>
      </c>
      <c r="L1234" s="4">
        <v>1331.0495560725201</v>
      </c>
      <c r="M1234" s="4">
        <v>1487.6930844353799</v>
      </c>
      <c r="N1234" s="4">
        <v>1652.5454500752201</v>
      </c>
      <c r="O1234" s="4">
        <v>1832.4277754606501</v>
      </c>
      <c r="P1234" s="4">
        <v>2027.15041813264</v>
      </c>
      <c r="Q1234" s="4">
        <v>2229.1325312376798</v>
      </c>
      <c r="R1234" s="4">
        <v>2433.7540990206699</v>
      </c>
      <c r="S1234" s="4">
        <v>2637.6929789004098</v>
      </c>
      <c r="T1234" s="4">
        <v>2829.5488322558899</v>
      </c>
      <c r="U1234" s="4">
        <v>3001.90533495517</v>
      </c>
      <c r="V1234" s="4">
        <v>3149.7530643187902</v>
      </c>
      <c r="W1234" s="4">
        <v>3275.5011063082302</v>
      </c>
      <c r="X1234" s="4"/>
      <c r="Y1234" s="4"/>
      <c r="Z1234" s="4"/>
      <c r="AA1234" s="4"/>
      <c r="AB1234" s="4"/>
      <c r="AC1234" s="4"/>
      <c r="AD1234" s="4"/>
      <c r="AE1234" s="4"/>
    </row>
    <row r="1235" spans="1:31" x14ac:dyDescent="0.35">
      <c r="A1235" t="s">
        <v>168</v>
      </c>
      <c r="B1235" t="s">
        <v>117</v>
      </c>
      <c r="C1235" t="s">
        <v>154</v>
      </c>
      <c r="D1235" t="s">
        <v>135</v>
      </c>
      <c r="E1235" s="4"/>
      <c r="F1235" s="4">
        <v>52.9080122618129</v>
      </c>
      <c r="G1235" s="4">
        <v>54.129917228847503</v>
      </c>
      <c r="H1235" s="4">
        <v>62.624683400159903</v>
      </c>
      <c r="I1235" s="4">
        <v>72.121866531574298</v>
      </c>
      <c r="J1235" s="4">
        <v>82.451583906483805</v>
      </c>
      <c r="K1235" s="4">
        <v>93.602579247878097</v>
      </c>
      <c r="L1235" s="4">
        <v>103.584064802141</v>
      </c>
      <c r="M1235" s="4">
        <v>112.23595880372</v>
      </c>
      <c r="N1235" s="4">
        <v>120.31961542486199</v>
      </c>
      <c r="O1235" s="4">
        <v>128.58221424417101</v>
      </c>
      <c r="P1235" s="4">
        <v>137.18075764499699</v>
      </c>
      <c r="Q1235" s="4">
        <v>145.709476472744</v>
      </c>
      <c r="R1235" s="4">
        <v>153.79672453202301</v>
      </c>
      <c r="S1235" s="4">
        <v>161.29366906483401</v>
      </c>
      <c r="T1235" s="4">
        <v>168.19654302237899</v>
      </c>
      <c r="U1235" s="4">
        <v>174.63061918455</v>
      </c>
      <c r="V1235" s="4">
        <v>180.63614520590701</v>
      </c>
      <c r="W1235" s="4">
        <v>186.14329804927399</v>
      </c>
      <c r="X1235" s="4"/>
      <c r="Y1235" s="4"/>
      <c r="Z1235" s="4"/>
      <c r="AA1235" s="4"/>
      <c r="AB1235" s="4"/>
      <c r="AC1235" s="4"/>
      <c r="AD1235" s="4"/>
      <c r="AE1235" s="4"/>
    </row>
    <row r="1236" spans="1:31" x14ac:dyDescent="0.35">
      <c r="A1236" t="s">
        <v>168</v>
      </c>
      <c r="B1236" t="s">
        <v>117</v>
      </c>
      <c r="C1236" t="s">
        <v>154</v>
      </c>
      <c r="D1236" t="s">
        <v>132</v>
      </c>
      <c r="E1236" s="4"/>
      <c r="F1236" s="4">
        <v>750.34366048653101</v>
      </c>
      <c r="G1236" s="4">
        <v>766.54426742739497</v>
      </c>
      <c r="H1236" s="4">
        <v>884.97316650312302</v>
      </c>
      <c r="I1236" s="4">
        <v>1016.8928869881599</v>
      </c>
      <c r="J1236" s="4">
        <v>1162.10197696356</v>
      </c>
      <c r="K1236" s="4">
        <v>1321.0104086849101</v>
      </c>
      <c r="L1236" s="4">
        <v>1466.0763678810199</v>
      </c>
      <c r="M1236" s="4">
        <v>1594.19163382905</v>
      </c>
      <c r="N1236" s="4">
        <v>1715.9755477424901</v>
      </c>
      <c r="O1236" s="4">
        <v>1841.46486433421</v>
      </c>
      <c r="P1236" s="4">
        <v>1972.6288083121201</v>
      </c>
      <c r="Q1236" s="4">
        <v>2103.6365468824101</v>
      </c>
      <c r="R1236" s="4">
        <v>2229.27198882423</v>
      </c>
      <c r="S1236" s="4">
        <v>2347.1100407469999</v>
      </c>
      <c r="T1236" s="4">
        <v>2456.0212222764399</v>
      </c>
      <c r="U1236" s="4">
        <v>2557.2231659948402</v>
      </c>
      <c r="V1236" s="4">
        <v>2650.76502841818</v>
      </c>
      <c r="W1236" s="4">
        <v>2735.7425380396498</v>
      </c>
      <c r="X1236" s="4"/>
      <c r="Y1236" s="4"/>
      <c r="Z1236" s="4"/>
      <c r="AA1236" s="4"/>
      <c r="AB1236" s="4"/>
      <c r="AC1236" s="4"/>
      <c r="AD1236" s="4"/>
      <c r="AE1236" s="4"/>
    </row>
    <row r="1237" spans="1:31" x14ac:dyDescent="0.35">
      <c r="A1237" t="s">
        <v>168</v>
      </c>
      <c r="B1237" t="s">
        <v>117</v>
      </c>
      <c r="C1237" t="s">
        <v>154</v>
      </c>
      <c r="D1237" t="s">
        <v>133</v>
      </c>
      <c r="E1237" s="4"/>
      <c r="F1237" s="4">
        <v>138.04288019271101</v>
      </c>
      <c r="G1237" s="4">
        <v>140.96383329939101</v>
      </c>
      <c r="H1237" s="4">
        <v>165.90182341755701</v>
      </c>
      <c r="I1237" s="4">
        <v>194.340182062472</v>
      </c>
      <c r="J1237" s="4">
        <v>226.73347043709001</v>
      </c>
      <c r="K1237" s="4">
        <v>263.28343299166499</v>
      </c>
      <c r="L1237" s="4">
        <v>298.55581459882001</v>
      </c>
      <c r="M1237" s="4">
        <v>331.56577829740399</v>
      </c>
      <c r="N1237" s="4">
        <v>364.33445139943399</v>
      </c>
      <c r="O1237" s="4">
        <v>398.88644539514002</v>
      </c>
      <c r="P1237" s="4">
        <v>435.69787508621499</v>
      </c>
      <c r="Q1237" s="4">
        <v>473.52361666807798</v>
      </c>
      <c r="R1237" s="4">
        <v>511.16066096148802</v>
      </c>
      <c r="S1237" s="4">
        <v>547.97818261816803</v>
      </c>
      <c r="T1237" s="4">
        <v>583.61431280889406</v>
      </c>
      <c r="U1237" s="4">
        <v>618.24667233014395</v>
      </c>
      <c r="V1237" s="4">
        <v>651.79038267652504</v>
      </c>
      <c r="W1237" s="4">
        <v>683.93563450991098</v>
      </c>
      <c r="X1237" s="4"/>
      <c r="Y1237" s="4"/>
      <c r="Z1237" s="4"/>
      <c r="AA1237" s="4"/>
      <c r="AB1237" s="4"/>
      <c r="AC1237" s="4"/>
      <c r="AD1237" s="4"/>
      <c r="AE1237" s="4"/>
    </row>
    <row r="1238" spans="1:31" x14ac:dyDescent="0.35">
      <c r="A1238" t="s">
        <v>168</v>
      </c>
      <c r="B1238" t="s">
        <v>117</v>
      </c>
      <c r="C1238" t="s">
        <v>154</v>
      </c>
      <c r="D1238" t="s">
        <v>134</v>
      </c>
      <c r="E1238" s="4"/>
      <c r="F1238" s="4">
        <v>1535.7941872516601</v>
      </c>
      <c r="G1238" s="4">
        <v>1568.1352153437599</v>
      </c>
      <c r="H1238" s="4">
        <v>1807.3194500967199</v>
      </c>
      <c r="I1238" s="4">
        <v>2073.4539464802601</v>
      </c>
      <c r="J1238" s="4">
        <v>2364.2667391299601</v>
      </c>
      <c r="K1238" s="4">
        <v>2682.2925120672098</v>
      </c>
      <c r="L1238" s="4">
        <v>2972.5432673168398</v>
      </c>
      <c r="M1238" s="4">
        <v>3228.2882073672299</v>
      </c>
      <c r="N1238" s="4">
        <v>3470.7195368326502</v>
      </c>
      <c r="O1238" s="4">
        <v>3720.4342214216199</v>
      </c>
      <c r="P1238" s="4">
        <v>3981.3061340428799</v>
      </c>
      <c r="Q1238" s="4">
        <v>4241.6799766448403</v>
      </c>
      <c r="R1238" s="4">
        <v>4491.1942866437503</v>
      </c>
      <c r="S1238" s="4">
        <v>4724.7612901881603</v>
      </c>
      <c r="T1238" s="4">
        <v>4939.2382347011799</v>
      </c>
      <c r="U1238" s="4">
        <v>5136.8452148205997</v>
      </c>
      <c r="V1238" s="4">
        <v>5317.7468263759201</v>
      </c>
      <c r="W1238" s="4">
        <v>5480.6161639110796</v>
      </c>
      <c r="X1238" s="4"/>
      <c r="Y1238" s="4"/>
      <c r="Z1238" s="4"/>
      <c r="AA1238" s="4"/>
      <c r="AB1238" s="4"/>
      <c r="AC1238" s="4"/>
      <c r="AD1238" s="4"/>
      <c r="AE1238" s="4"/>
    </row>
    <row r="1239" spans="1:31" x14ac:dyDescent="0.35">
      <c r="A1239" t="s">
        <v>168</v>
      </c>
      <c r="B1239" t="s">
        <v>117</v>
      </c>
      <c r="C1239" t="s">
        <v>155</v>
      </c>
      <c r="D1239" t="s">
        <v>135</v>
      </c>
      <c r="E1239" s="4"/>
      <c r="F1239" s="4">
        <v>23.447904677707601</v>
      </c>
      <c r="G1239" s="4">
        <v>23.861264406551498</v>
      </c>
      <c r="H1239" s="4">
        <v>27.797488792222101</v>
      </c>
      <c r="I1239" s="4">
        <v>30.720820054493601</v>
      </c>
      <c r="J1239" s="4">
        <v>34.147235810024497</v>
      </c>
      <c r="K1239" s="4">
        <v>38.471782950445203</v>
      </c>
      <c r="L1239" s="4">
        <v>43.509162751109201</v>
      </c>
      <c r="M1239" s="4">
        <v>48.8515244209947</v>
      </c>
      <c r="N1239" s="4">
        <v>54.376990230606197</v>
      </c>
      <c r="O1239" s="4">
        <v>60.192160233618601</v>
      </c>
      <c r="P1239" s="4">
        <v>66.260464149686101</v>
      </c>
      <c r="Q1239" s="4">
        <v>72.387064021799105</v>
      </c>
      <c r="R1239" s="4">
        <v>78.471926213179003</v>
      </c>
      <c r="S1239" s="4">
        <v>84.204599620786993</v>
      </c>
      <c r="T1239" s="4">
        <v>89.436019735365903</v>
      </c>
      <c r="U1239" s="4">
        <v>93.947734689178702</v>
      </c>
      <c r="V1239" s="4">
        <v>97.759880688569396</v>
      </c>
      <c r="W1239" s="4">
        <v>100.796538309959</v>
      </c>
      <c r="X1239" s="4"/>
      <c r="Y1239" s="4"/>
      <c r="Z1239" s="4"/>
      <c r="AA1239" s="4"/>
      <c r="AB1239" s="4"/>
      <c r="AC1239" s="4"/>
      <c r="AD1239" s="4"/>
      <c r="AE1239" s="4"/>
    </row>
    <row r="1240" spans="1:31" x14ac:dyDescent="0.35">
      <c r="A1240" t="s">
        <v>168</v>
      </c>
      <c r="B1240" t="s">
        <v>117</v>
      </c>
      <c r="C1240" t="s">
        <v>155</v>
      </c>
      <c r="D1240" t="s">
        <v>132</v>
      </c>
      <c r="E1240" s="4"/>
      <c r="F1240" s="4">
        <v>473.61378978813502</v>
      </c>
      <c r="G1240" s="4">
        <v>485.37560674475498</v>
      </c>
      <c r="H1240" s="4">
        <v>592.20158386125195</v>
      </c>
      <c r="I1240" s="4">
        <v>668.37654206319405</v>
      </c>
      <c r="J1240" s="4">
        <v>758.01918523063296</v>
      </c>
      <c r="K1240" s="4">
        <v>872.77505609904904</v>
      </c>
      <c r="L1240" s="4">
        <v>1011.73316319129</v>
      </c>
      <c r="M1240" s="4">
        <v>1166.3578180418799</v>
      </c>
      <c r="N1240" s="4">
        <v>1330.95573670248</v>
      </c>
      <c r="O1240" s="4">
        <v>1507.45721003005</v>
      </c>
      <c r="P1240" s="4">
        <v>1694.2483413776799</v>
      </c>
      <c r="Q1240" s="4">
        <v>1885.3758927956101</v>
      </c>
      <c r="R1240" s="4">
        <v>2077.6155847533701</v>
      </c>
      <c r="S1240" s="4">
        <v>2265.3884999010502</v>
      </c>
      <c r="T1240" s="4">
        <v>2444.1236086448498</v>
      </c>
      <c r="U1240" s="4">
        <v>2608.5217904337701</v>
      </c>
      <c r="V1240" s="4">
        <v>2758.7907558827001</v>
      </c>
      <c r="W1240" s="4">
        <v>2889.3783704525399</v>
      </c>
      <c r="X1240" s="4"/>
      <c r="Y1240" s="4"/>
      <c r="Z1240" s="4"/>
      <c r="AA1240" s="4"/>
      <c r="AB1240" s="4"/>
      <c r="AC1240" s="4"/>
      <c r="AD1240" s="4"/>
      <c r="AE1240" s="4"/>
    </row>
    <row r="1241" spans="1:31" x14ac:dyDescent="0.35">
      <c r="A1241" t="s">
        <v>168</v>
      </c>
      <c r="B1241" t="s">
        <v>117</v>
      </c>
      <c r="C1241" t="s">
        <v>155</v>
      </c>
      <c r="D1241" t="s">
        <v>133</v>
      </c>
      <c r="E1241" s="4"/>
      <c r="F1241" s="4">
        <v>91.092626142635993</v>
      </c>
      <c r="G1241" s="4">
        <v>94.402646019882994</v>
      </c>
      <c r="H1241" s="4">
        <v>121.430569616413</v>
      </c>
      <c r="I1241" s="4">
        <v>140.42662563205599</v>
      </c>
      <c r="J1241" s="4">
        <v>163.192745922852</v>
      </c>
      <c r="K1241" s="4">
        <v>192.96709766119699</v>
      </c>
      <c r="L1241" s="4">
        <v>230.237948237854</v>
      </c>
      <c r="M1241" s="4">
        <v>273.12019056335299</v>
      </c>
      <c r="N1241" s="4">
        <v>319.75393588810198</v>
      </c>
      <c r="O1241" s="4">
        <v>370.52698368551899</v>
      </c>
      <c r="P1241" s="4">
        <v>425.06640243237399</v>
      </c>
      <c r="Q1241" s="4">
        <v>481.89254157082598</v>
      </c>
      <c r="R1241" s="4">
        <v>540.21400927816603</v>
      </c>
      <c r="S1241" s="4">
        <v>598.85934647625902</v>
      </c>
      <c r="T1241" s="4">
        <v>656.62469980857702</v>
      </c>
      <c r="U1241" s="4">
        <v>712.16269445352805</v>
      </c>
      <c r="V1241" s="4">
        <v>765.43762047167195</v>
      </c>
      <c r="W1241" s="4">
        <v>814.49752359470801</v>
      </c>
      <c r="X1241" s="4"/>
      <c r="Y1241" s="4"/>
      <c r="Z1241" s="4"/>
      <c r="AA1241" s="4"/>
      <c r="AB1241" s="4"/>
      <c r="AC1241" s="4"/>
      <c r="AD1241" s="4"/>
      <c r="AE1241" s="4"/>
    </row>
    <row r="1242" spans="1:31" x14ac:dyDescent="0.35">
      <c r="A1242" t="s">
        <v>168</v>
      </c>
      <c r="B1242" t="s">
        <v>117</v>
      </c>
      <c r="C1242" t="s">
        <v>155</v>
      </c>
      <c r="D1242" t="s">
        <v>134</v>
      </c>
      <c r="E1242" s="4"/>
      <c r="F1242" s="4">
        <v>1405.9119855341601</v>
      </c>
      <c r="G1242" s="4">
        <v>1429.4945288486899</v>
      </c>
      <c r="H1242" s="4">
        <v>1660.17592734653</v>
      </c>
      <c r="I1242" s="4">
        <v>1823.7563378823099</v>
      </c>
      <c r="J1242" s="4">
        <v>2012.52907895934</v>
      </c>
      <c r="K1242" s="4">
        <v>2250.1361609505102</v>
      </c>
      <c r="L1242" s="4">
        <v>2527.3536740576001</v>
      </c>
      <c r="M1242" s="4">
        <v>2822.9886575371202</v>
      </c>
      <c r="N1242" s="4">
        <v>3129.1822730669101</v>
      </c>
      <c r="O1242" s="4">
        <v>3451.8726297363301</v>
      </c>
      <c r="P1242" s="4">
        <v>3787.8111944726302</v>
      </c>
      <c r="Q1242" s="4">
        <v>4124.3190431825897</v>
      </c>
      <c r="R1242" s="4">
        <v>4454.8724890334497</v>
      </c>
      <c r="S1242" s="4">
        <v>4765.6939004781598</v>
      </c>
      <c r="T1242" s="4">
        <v>5047.9033716197901</v>
      </c>
      <c r="U1242" s="4">
        <v>5290.3914748770503</v>
      </c>
      <c r="V1242" s="4">
        <v>5494.77936342873</v>
      </c>
      <c r="W1242" s="4">
        <v>5654.1750912375001</v>
      </c>
      <c r="X1242" s="4"/>
      <c r="Y1242" s="4"/>
      <c r="Z1242" s="4"/>
      <c r="AA1242" s="4"/>
      <c r="AB1242" s="4"/>
      <c r="AC1242" s="4"/>
      <c r="AD1242" s="4"/>
      <c r="AE1242" s="4"/>
    </row>
    <row r="1243" spans="1:31" x14ac:dyDescent="0.35">
      <c r="A1243" t="s">
        <v>168</v>
      </c>
      <c r="B1243" t="s">
        <v>117</v>
      </c>
      <c r="C1243" t="s">
        <v>156</v>
      </c>
      <c r="D1243" t="s">
        <v>135</v>
      </c>
      <c r="E1243" s="4"/>
      <c r="F1243" s="4">
        <v>59.390828698878302</v>
      </c>
      <c r="G1243" s="4">
        <v>58.816661302877698</v>
      </c>
      <c r="H1243" s="4">
        <v>68.822142045862407</v>
      </c>
      <c r="I1243" s="4">
        <v>73.505557508986897</v>
      </c>
      <c r="J1243" s="4">
        <v>80.755083654633694</v>
      </c>
      <c r="K1243" s="4">
        <v>90.841035761332705</v>
      </c>
      <c r="L1243" s="4">
        <v>103.005386874544</v>
      </c>
      <c r="M1243" s="4">
        <v>115.744008950815</v>
      </c>
      <c r="N1243" s="4">
        <v>129.00003331650001</v>
      </c>
      <c r="O1243" s="4">
        <v>142.83423561679399</v>
      </c>
      <c r="P1243" s="4">
        <v>157.095767608523</v>
      </c>
      <c r="Q1243" s="4">
        <v>171.314714127922</v>
      </c>
      <c r="R1243" s="4">
        <v>185.157132716891</v>
      </c>
      <c r="S1243" s="4">
        <v>198.428176182491</v>
      </c>
      <c r="T1243" s="4">
        <v>210.668352112778</v>
      </c>
      <c r="U1243" s="4">
        <v>221.67964596093501</v>
      </c>
      <c r="V1243" s="4">
        <v>231.12879817437801</v>
      </c>
      <c r="W1243" s="4">
        <v>238.67412237156699</v>
      </c>
      <c r="X1243" s="4"/>
      <c r="Y1243" s="4"/>
      <c r="Z1243" s="4"/>
      <c r="AA1243" s="4"/>
      <c r="AB1243" s="4"/>
      <c r="AC1243" s="4"/>
      <c r="AD1243" s="4"/>
      <c r="AE1243" s="4"/>
    </row>
    <row r="1244" spans="1:31" x14ac:dyDescent="0.35">
      <c r="A1244" t="s">
        <v>168</v>
      </c>
      <c r="B1244" t="s">
        <v>117</v>
      </c>
      <c r="C1244" t="s">
        <v>156</v>
      </c>
      <c r="D1244" t="s">
        <v>132</v>
      </c>
      <c r="E1244" s="4"/>
      <c r="F1244" s="4">
        <v>579.91023102371798</v>
      </c>
      <c r="G1244" s="4">
        <v>574.27751975804597</v>
      </c>
      <c r="H1244" s="4">
        <v>679.22339510090001</v>
      </c>
      <c r="I1244" s="4">
        <v>733.77790919594997</v>
      </c>
      <c r="J1244" s="4">
        <v>818.46067511938304</v>
      </c>
      <c r="K1244" s="4">
        <v>934.59209575474597</v>
      </c>
      <c r="L1244" s="4">
        <v>1076.83449161667</v>
      </c>
      <c r="M1244" s="4">
        <v>1230.0296971821699</v>
      </c>
      <c r="N1244" s="4">
        <v>1393.35661605424</v>
      </c>
      <c r="O1244" s="4">
        <v>1567.69702978804</v>
      </c>
      <c r="P1244" s="4">
        <v>1751.8304853244099</v>
      </c>
      <c r="Q1244" s="4">
        <v>1940.9605942652199</v>
      </c>
      <c r="R1244" s="4">
        <v>2131.12271899392</v>
      </c>
      <c r="S1244" s="4">
        <v>2319.8246378159402</v>
      </c>
      <c r="T1244" s="4">
        <v>2500.6910997844402</v>
      </c>
      <c r="U1244" s="4">
        <v>2670.5823577692099</v>
      </c>
      <c r="V1244" s="4">
        <v>2824.5689019575302</v>
      </c>
      <c r="W1244" s="4">
        <v>2957.9762999999998</v>
      </c>
      <c r="X1244" s="4"/>
      <c r="Y1244" s="4"/>
      <c r="Z1244" s="4"/>
      <c r="AA1244" s="4"/>
      <c r="AB1244" s="4"/>
      <c r="AC1244" s="4"/>
      <c r="AD1244" s="4"/>
      <c r="AE1244" s="4"/>
    </row>
    <row r="1245" spans="1:31" x14ac:dyDescent="0.35">
      <c r="A1245" t="s">
        <v>168</v>
      </c>
      <c r="B1245" t="s">
        <v>117</v>
      </c>
      <c r="C1245" t="s">
        <v>156</v>
      </c>
      <c r="D1245" t="s">
        <v>133</v>
      </c>
      <c r="E1245" s="4"/>
      <c r="F1245" s="4">
        <v>87.376148234121004</v>
      </c>
      <c r="G1245" s="4">
        <v>86.498552231687498</v>
      </c>
      <c r="H1245" s="4">
        <v>106.191367513885</v>
      </c>
      <c r="I1245" s="4">
        <v>118.95167266164199</v>
      </c>
      <c r="J1245" s="4">
        <v>137.56544326359301</v>
      </c>
      <c r="K1245" s="4">
        <v>162.736758086132</v>
      </c>
      <c r="L1245" s="4">
        <v>194.12734620591701</v>
      </c>
      <c r="M1245" s="4">
        <v>229.38346963617499</v>
      </c>
      <c r="N1245" s="4">
        <v>268.536205309286</v>
      </c>
      <c r="O1245" s="4">
        <v>311.95344355008001</v>
      </c>
      <c r="P1245" s="4">
        <v>359.61188165647297</v>
      </c>
      <c r="Q1245" s="4">
        <v>410.69799815308301</v>
      </c>
      <c r="R1245" s="4">
        <v>464.45353499149701</v>
      </c>
      <c r="S1245" s="4">
        <v>520.35165079709998</v>
      </c>
      <c r="T1245" s="4">
        <v>576.89608618754596</v>
      </c>
      <c r="U1245" s="4">
        <v>633.20695520767595</v>
      </c>
      <c r="V1245" s="4">
        <v>687.88992438982905</v>
      </c>
      <c r="W1245" s="4">
        <v>739.49407499999995</v>
      </c>
      <c r="X1245" s="4"/>
      <c r="Y1245" s="4"/>
      <c r="Z1245" s="4"/>
      <c r="AA1245" s="4"/>
      <c r="AB1245" s="4"/>
      <c r="AC1245" s="4"/>
      <c r="AD1245" s="4"/>
      <c r="AE1245" s="4"/>
    </row>
    <row r="1246" spans="1:31" x14ac:dyDescent="0.35">
      <c r="A1246" t="s">
        <v>168</v>
      </c>
      <c r="B1246" t="s">
        <v>117</v>
      </c>
      <c r="C1246" t="s">
        <v>156</v>
      </c>
      <c r="D1246" t="s">
        <v>134</v>
      </c>
      <c r="E1246" s="4"/>
      <c r="F1246" s="4">
        <v>1843.9120602774001</v>
      </c>
      <c r="G1246" s="4">
        <v>1826.8676189390801</v>
      </c>
      <c r="H1246" s="4">
        <v>2116.6780628532401</v>
      </c>
      <c r="I1246" s="4">
        <v>2239.8707332950598</v>
      </c>
      <c r="J1246" s="4">
        <v>2444.3334412259801</v>
      </c>
      <c r="K1246" s="4">
        <v>2730.0307684839199</v>
      </c>
      <c r="L1246" s="4">
        <v>3075.5905215087801</v>
      </c>
      <c r="M1246" s="4">
        <v>3434.9908938670101</v>
      </c>
      <c r="N1246" s="4">
        <v>3805.26875062926</v>
      </c>
      <c r="O1246" s="4">
        <v>4187.9065345951703</v>
      </c>
      <c r="P1246" s="4">
        <v>4578.4438470670602</v>
      </c>
      <c r="Q1246" s="4">
        <v>4963.7380916068596</v>
      </c>
      <c r="R1246" s="4">
        <v>5333.8703482891897</v>
      </c>
      <c r="S1246" s="4">
        <v>5683.3512860015699</v>
      </c>
      <c r="T1246" s="4">
        <v>5997.9420481027801</v>
      </c>
      <c r="U1246" s="4">
        <v>6272.0570962698603</v>
      </c>
      <c r="V1246" s="4">
        <v>6496.4632998681</v>
      </c>
      <c r="W1246" s="4">
        <v>6663.2705776284301</v>
      </c>
      <c r="X1246" s="4"/>
      <c r="Y1246" s="4"/>
      <c r="Z1246" s="4"/>
      <c r="AA1246" s="4"/>
      <c r="AB1246" s="4"/>
      <c r="AC1246" s="4"/>
      <c r="AD1246" s="4"/>
      <c r="AE1246" s="4"/>
    </row>
    <row r="1247" spans="1:31" x14ac:dyDescent="0.35">
      <c r="A1247" t="s">
        <v>168</v>
      </c>
      <c r="B1247" t="s">
        <v>117</v>
      </c>
      <c r="C1247" t="s">
        <v>157</v>
      </c>
      <c r="D1247" t="s">
        <v>135</v>
      </c>
      <c r="E1247" s="4"/>
      <c r="F1247" s="4">
        <v>47.719540789973699</v>
      </c>
      <c r="G1247" s="4">
        <v>48.910267960591703</v>
      </c>
      <c r="H1247" s="4">
        <v>58.614279289190002</v>
      </c>
      <c r="I1247" s="4">
        <v>66.965713804395804</v>
      </c>
      <c r="J1247" s="4">
        <v>76.518319638136504</v>
      </c>
      <c r="K1247" s="4">
        <v>86.666515117562994</v>
      </c>
      <c r="L1247" s="4">
        <v>96.184814541419698</v>
      </c>
      <c r="M1247" s="4">
        <v>104.200731696251</v>
      </c>
      <c r="N1247" s="4">
        <v>111.502421689861</v>
      </c>
      <c r="O1247" s="4">
        <v>118.655167936105</v>
      </c>
      <c r="P1247" s="4">
        <v>125.82104581178901</v>
      </c>
      <c r="Q1247" s="4">
        <v>132.67657073424499</v>
      </c>
      <c r="R1247" s="4">
        <v>139.28081101517</v>
      </c>
      <c r="S1247" s="4">
        <v>145.69493253159899</v>
      </c>
      <c r="T1247" s="4">
        <v>151.99497246949099</v>
      </c>
      <c r="U1247" s="4">
        <v>158.20839400438999</v>
      </c>
      <c r="V1247" s="4">
        <v>164.33905829071901</v>
      </c>
      <c r="W1247" s="4">
        <v>170.17505492967001</v>
      </c>
      <c r="X1247" s="4"/>
      <c r="Y1247" s="4"/>
      <c r="Z1247" s="4"/>
      <c r="AA1247" s="4"/>
      <c r="AB1247" s="4"/>
      <c r="AC1247" s="4"/>
      <c r="AD1247" s="4"/>
      <c r="AE1247" s="4"/>
    </row>
    <row r="1248" spans="1:31" x14ac:dyDescent="0.35">
      <c r="A1248" t="s">
        <v>168</v>
      </c>
      <c r="B1248" t="s">
        <v>117</v>
      </c>
      <c r="C1248" t="s">
        <v>157</v>
      </c>
      <c r="D1248" t="s">
        <v>132</v>
      </c>
      <c r="E1248" s="4"/>
      <c r="F1248" s="4">
        <v>337.23716912539902</v>
      </c>
      <c r="G1248" s="4">
        <v>345.57359459338801</v>
      </c>
      <c r="H1248" s="4">
        <v>414.61925429899401</v>
      </c>
      <c r="I1248" s="4">
        <v>474.40117404784303</v>
      </c>
      <c r="J1248" s="4">
        <v>542.664236779715</v>
      </c>
      <c r="K1248" s="4">
        <v>615.23797113200203</v>
      </c>
      <c r="L1248" s="4">
        <v>683.53664891726305</v>
      </c>
      <c r="M1248" s="4">
        <v>741.71814035680097</v>
      </c>
      <c r="N1248" s="4">
        <v>795.23255098782704</v>
      </c>
      <c r="O1248" s="4">
        <v>848.06344067458303</v>
      </c>
      <c r="P1248" s="4">
        <v>901.21832250186003</v>
      </c>
      <c r="Q1248" s="4">
        <v>952.44202045220504</v>
      </c>
      <c r="R1248" s="4">
        <v>1002.05160939257</v>
      </c>
      <c r="S1248" s="4">
        <v>1050.40794659777</v>
      </c>
      <c r="T1248" s="4">
        <v>1098.0133823148201</v>
      </c>
      <c r="U1248" s="4">
        <v>1145.04736463482</v>
      </c>
      <c r="V1248" s="4">
        <v>1191.5096147762799</v>
      </c>
      <c r="W1248" s="4">
        <v>1235.89090230598</v>
      </c>
      <c r="X1248" s="4"/>
      <c r="Y1248" s="4"/>
      <c r="Z1248" s="4"/>
      <c r="AA1248" s="4"/>
      <c r="AB1248" s="4"/>
      <c r="AC1248" s="4"/>
      <c r="AD1248" s="4"/>
      <c r="AE1248" s="4"/>
    </row>
    <row r="1249" spans="1:31" x14ac:dyDescent="0.35">
      <c r="A1249" t="s">
        <v>168</v>
      </c>
      <c r="B1249" t="s">
        <v>117</v>
      </c>
      <c r="C1249" t="s">
        <v>157</v>
      </c>
      <c r="D1249" t="s">
        <v>133</v>
      </c>
      <c r="E1249" s="4"/>
      <c r="F1249" s="4">
        <v>63.041727097286497</v>
      </c>
      <c r="G1249" s="4">
        <v>64.652957277926504</v>
      </c>
      <c r="H1249" s="4">
        <v>78.997148285629095</v>
      </c>
      <c r="I1249" s="4">
        <v>92.208142557830399</v>
      </c>
      <c r="J1249" s="4">
        <v>107.58218725616</v>
      </c>
      <c r="K1249" s="4">
        <v>124.38302403377</v>
      </c>
      <c r="L1249" s="4">
        <v>140.88682228685801</v>
      </c>
      <c r="M1249" s="4">
        <v>155.802688001852</v>
      </c>
      <c r="N1249" s="4">
        <v>170.17452541551401</v>
      </c>
      <c r="O1249" s="4">
        <v>184.820030439704</v>
      </c>
      <c r="P1249" s="4">
        <v>199.95890704521599</v>
      </c>
      <c r="Q1249" s="4">
        <v>215.084706391119</v>
      </c>
      <c r="R1249" s="4">
        <v>230.258659460498</v>
      </c>
      <c r="S1249" s="4">
        <v>245.554430831064</v>
      </c>
      <c r="T1249" s="4">
        <v>261.084810984623</v>
      </c>
      <c r="U1249" s="4">
        <v>276.89241695656398</v>
      </c>
      <c r="V1249" s="4">
        <v>292.98011545212501</v>
      </c>
      <c r="W1249" s="4">
        <v>308.97272557649399</v>
      </c>
      <c r="X1249" s="4"/>
      <c r="Y1249" s="4"/>
      <c r="Z1249" s="4"/>
      <c r="AA1249" s="4"/>
      <c r="AB1249" s="4"/>
      <c r="AC1249" s="4"/>
      <c r="AD1249" s="4"/>
      <c r="AE1249" s="4"/>
    </row>
    <row r="1250" spans="1:31" x14ac:dyDescent="0.35">
      <c r="A1250" t="s">
        <v>168</v>
      </c>
      <c r="B1250" t="s">
        <v>117</v>
      </c>
      <c r="C1250" t="s">
        <v>157</v>
      </c>
      <c r="D1250" t="s">
        <v>134</v>
      </c>
      <c r="E1250" s="4"/>
      <c r="F1250" s="4">
        <v>728.86059008462701</v>
      </c>
      <c r="G1250" s="4">
        <v>746.25543744602101</v>
      </c>
      <c r="H1250" s="4">
        <v>895.10006641181599</v>
      </c>
      <c r="I1250" s="4">
        <v>1021.82751214776</v>
      </c>
      <c r="J1250" s="4">
        <v>1165.93144358215</v>
      </c>
      <c r="K1250" s="4">
        <v>1318.2985137504299</v>
      </c>
      <c r="L1250" s="4">
        <v>1460.6825365413199</v>
      </c>
      <c r="M1250" s="4">
        <v>1581.0331279469499</v>
      </c>
      <c r="N1250" s="4">
        <v>1691.14402732231</v>
      </c>
      <c r="O1250" s="4">
        <v>1799.5193913893099</v>
      </c>
      <c r="P1250" s="4">
        <v>1908.2306316863501</v>
      </c>
      <c r="Q1250" s="4">
        <v>2012.5704088135501</v>
      </c>
      <c r="R1250" s="4">
        <v>2113.0745795922599</v>
      </c>
      <c r="S1250" s="4">
        <v>2210.4481208706402</v>
      </c>
      <c r="T1250" s="4">
        <v>2305.69764521569</v>
      </c>
      <c r="U1250" s="4">
        <v>2399.1312413607902</v>
      </c>
      <c r="V1250" s="4">
        <v>2490.6413269330001</v>
      </c>
      <c r="W1250" s="4">
        <v>2577.0480427643502</v>
      </c>
      <c r="X1250" s="4"/>
      <c r="Y1250" s="4"/>
      <c r="Z1250" s="4"/>
      <c r="AA1250" s="4"/>
      <c r="AB1250" s="4"/>
      <c r="AC1250" s="4"/>
      <c r="AD1250" s="4"/>
      <c r="AE1250" s="4"/>
    </row>
    <row r="1251" spans="1:31" x14ac:dyDescent="0.35">
      <c r="A1251" t="s">
        <v>168</v>
      </c>
      <c r="B1251" t="s">
        <v>117</v>
      </c>
      <c r="C1251" t="s">
        <v>158</v>
      </c>
      <c r="D1251" t="s">
        <v>135</v>
      </c>
      <c r="E1251" s="4"/>
      <c r="F1251" s="4">
        <v>56.858768235224602</v>
      </c>
      <c r="G1251" s="4">
        <v>56.723496256405902</v>
      </c>
      <c r="H1251" s="4">
        <v>67.616800671939998</v>
      </c>
      <c r="I1251" s="4">
        <v>72.906671182618098</v>
      </c>
      <c r="J1251" s="4">
        <v>81.837688261579501</v>
      </c>
      <c r="K1251" s="4">
        <v>95.036987173570594</v>
      </c>
      <c r="L1251" s="4">
        <v>111.670278221591</v>
      </c>
      <c r="M1251" s="4">
        <v>130.051932012392</v>
      </c>
      <c r="N1251" s="4">
        <v>150.114004413842</v>
      </c>
      <c r="O1251" s="4">
        <v>171.988063966173</v>
      </c>
      <c r="P1251" s="4">
        <v>195.019808407272</v>
      </c>
      <c r="Q1251" s="4">
        <v>218.08322216948099</v>
      </c>
      <c r="R1251" s="4">
        <v>240.66922198781199</v>
      </c>
      <c r="S1251" s="4">
        <v>262.280910362101</v>
      </c>
      <c r="T1251" s="4">
        <v>282.03635425678601</v>
      </c>
      <c r="U1251" s="4">
        <v>299.99105180485202</v>
      </c>
      <c r="V1251" s="4">
        <v>315.87254017437698</v>
      </c>
      <c r="W1251" s="4">
        <v>328.87049203754799</v>
      </c>
      <c r="X1251" s="4"/>
      <c r="Y1251" s="4"/>
      <c r="Z1251" s="4"/>
      <c r="AA1251" s="4"/>
      <c r="AB1251" s="4"/>
      <c r="AC1251" s="4"/>
      <c r="AD1251" s="4"/>
      <c r="AE1251" s="4"/>
    </row>
    <row r="1252" spans="1:31" x14ac:dyDescent="0.35">
      <c r="A1252" t="s">
        <v>168</v>
      </c>
      <c r="B1252" t="s">
        <v>117</v>
      </c>
      <c r="C1252" t="s">
        <v>158</v>
      </c>
      <c r="D1252" t="s">
        <v>132</v>
      </c>
      <c r="E1252" s="4"/>
      <c r="F1252" s="4">
        <v>431.66414474769499</v>
      </c>
      <c r="G1252" s="4">
        <v>430.750072279108</v>
      </c>
      <c r="H1252" s="4">
        <v>524.03696840683097</v>
      </c>
      <c r="I1252" s="4">
        <v>577.072017794933</v>
      </c>
      <c r="J1252" s="4">
        <v>660.70281516828504</v>
      </c>
      <c r="K1252" s="4">
        <v>781.74477624243798</v>
      </c>
      <c r="L1252" s="4">
        <v>934.96066081147899</v>
      </c>
      <c r="M1252" s="4">
        <v>1107.68966757163</v>
      </c>
      <c r="N1252" s="4">
        <v>1300.19014613435</v>
      </c>
      <c r="O1252" s="4">
        <v>1514.43137206038</v>
      </c>
      <c r="P1252" s="4">
        <v>1745.5628254775499</v>
      </c>
      <c r="Q1252" s="4">
        <v>1983.9626075835399</v>
      </c>
      <c r="R1252" s="4">
        <v>2224.9624606122802</v>
      </c>
      <c r="S1252" s="4">
        <v>2463.7032223052101</v>
      </c>
      <c r="T1252" s="4">
        <v>2691.4988278549999</v>
      </c>
      <c r="U1252" s="4">
        <v>2907.7672943364901</v>
      </c>
      <c r="V1252" s="4">
        <v>3109.1215064391199</v>
      </c>
      <c r="W1252" s="4">
        <v>3286.518</v>
      </c>
      <c r="X1252" s="4"/>
      <c r="Y1252" s="4"/>
      <c r="Z1252" s="4"/>
      <c r="AA1252" s="4"/>
      <c r="AB1252" s="4"/>
      <c r="AC1252" s="4"/>
      <c r="AD1252" s="4"/>
      <c r="AE1252" s="4"/>
    </row>
    <row r="1253" spans="1:31" x14ac:dyDescent="0.35">
      <c r="A1253" t="s">
        <v>168</v>
      </c>
      <c r="B1253" t="s">
        <v>117</v>
      </c>
      <c r="C1253" t="s">
        <v>158</v>
      </c>
      <c r="D1253" t="s">
        <v>133</v>
      </c>
      <c r="E1253" s="4"/>
      <c r="F1253" s="4">
        <v>52.601053777655302</v>
      </c>
      <c r="G1253" s="4">
        <v>52.4937163101011</v>
      </c>
      <c r="H1253" s="4">
        <v>68.058557368793601</v>
      </c>
      <c r="I1253" s="4">
        <v>79.587837173840398</v>
      </c>
      <c r="J1253" s="4">
        <v>96.415199450948094</v>
      </c>
      <c r="K1253" s="4">
        <v>120.326099776807</v>
      </c>
      <c r="L1253" s="4">
        <v>151.36827764644499</v>
      </c>
      <c r="M1253" s="4">
        <v>188.17073018387401</v>
      </c>
      <c r="N1253" s="4">
        <v>231.252888329283</v>
      </c>
      <c r="O1253" s="4">
        <v>281.46012920220198</v>
      </c>
      <c r="P1253" s="4">
        <v>338.38083797117599</v>
      </c>
      <c r="Q1253" s="4">
        <v>400.482180740459</v>
      </c>
      <c r="R1253" s="4">
        <v>466.960847088761</v>
      </c>
      <c r="S1253" s="4">
        <v>536.82195916679404</v>
      </c>
      <c r="T1253" s="4">
        <v>608.05085406679905</v>
      </c>
      <c r="U1253" s="4">
        <v>680.246155615259</v>
      </c>
      <c r="V1253" s="4">
        <v>752.31226633489996</v>
      </c>
      <c r="W1253" s="4">
        <v>821.62950000000001</v>
      </c>
      <c r="X1253" s="4"/>
      <c r="Y1253" s="4"/>
      <c r="Z1253" s="4"/>
      <c r="AA1253" s="4"/>
      <c r="AB1253" s="4"/>
      <c r="AC1253" s="4"/>
      <c r="AD1253" s="4"/>
      <c r="AE1253" s="4"/>
    </row>
    <row r="1254" spans="1:31" x14ac:dyDescent="0.35">
      <c r="A1254" t="s">
        <v>168</v>
      </c>
      <c r="B1254" t="s">
        <v>117</v>
      </c>
      <c r="C1254" t="s">
        <v>158</v>
      </c>
      <c r="D1254" t="s">
        <v>134</v>
      </c>
      <c r="E1254" s="4"/>
      <c r="F1254" s="4">
        <v>1424.3190870170799</v>
      </c>
      <c r="G1254" s="4">
        <v>1421.3124314644899</v>
      </c>
      <c r="H1254" s="4">
        <v>1683.67323092123</v>
      </c>
      <c r="I1254" s="4">
        <v>1806.0543110224501</v>
      </c>
      <c r="J1254" s="4">
        <v>2014.9024965701401</v>
      </c>
      <c r="K1254" s="4">
        <v>2323.7882365839901</v>
      </c>
      <c r="L1254" s="4">
        <v>2709.80806096693</v>
      </c>
      <c r="M1254" s="4">
        <v>3131.1664004159802</v>
      </c>
      <c r="N1254" s="4">
        <v>3585.6128494517998</v>
      </c>
      <c r="O1254" s="4">
        <v>4075.6425639734498</v>
      </c>
      <c r="P1254" s="4">
        <v>4585.53836611518</v>
      </c>
      <c r="Q1254" s="4">
        <v>5088.7441702469796</v>
      </c>
      <c r="R1254" s="4">
        <v>5573.5383173999098</v>
      </c>
      <c r="S1254" s="4">
        <v>6028.8158673326898</v>
      </c>
      <c r="T1254" s="4">
        <v>6435.3748178882097</v>
      </c>
      <c r="U1254" s="4">
        <v>6794.6916538586602</v>
      </c>
      <c r="V1254" s="4">
        <v>7101.8159533865</v>
      </c>
      <c r="W1254" s="4">
        <v>7339.6715079624501</v>
      </c>
      <c r="X1254" s="4"/>
      <c r="Y1254" s="4"/>
      <c r="Z1254" s="4"/>
      <c r="AA1254" s="4"/>
      <c r="AB1254" s="4"/>
      <c r="AC1254" s="4"/>
      <c r="AD1254" s="4"/>
      <c r="AE1254" s="4"/>
    </row>
    <row r="1255" spans="1:31" x14ac:dyDescent="0.35">
      <c r="A1255" t="s">
        <v>168</v>
      </c>
      <c r="B1255" t="s">
        <v>117</v>
      </c>
      <c r="C1255" t="s">
        <v>159</v>
      </c>
      <c r="D1255" t="s">
        <v>135</v>
      </c>
      <c r="E1255" s="4"/>
      <c r="F1255" s="4">
        <v>274.53720860994599</v>
      </c>
      <c r="G1255" s="4">
        <v>280.98459495993302</v>
      </c>
      <c r="H1255" s="4">
        <v>323.68627798738601</v>
      </c>
      <c r="I1255" s="4">
        <v>387.43383246488202</v>
      </c>
      <c r="J1255" s="4">
        <v>468.66188885311499</v>
      </c>
      <c r="K1255" s="4">
        <v>559.99611275200903</v>
      </c>
      <c r="L1255" s="4">
        <v>651.29360480472201</v>
      </c>
      <c r="M1255" s="4">
        <v>733.95912197916005</v>
      </c>
      <c r="N1255" s="4">
        <v>813.20498860586702</v>
      </c>
      <c r="O1255" s="4">
        <v>893.20515841812198</v>
      </c>
      <c r="P1255" s="4">
        <v>973.86421876132999</v>
      </c>
      <c r="Q1255" s="4">
        <v>1052.9783938707401</v>
      </c>
      <c r="R1255" s="4">
        <v>1129.6775612173301</v>
      </c>
      <c r="S1255" s="4">
        <v>1203.57403334272</v>
      </c>
      <c r="T1255" s="4">
        <v>1275.5045456355001</v>
      </c>
      <c r="U1255" s="4">
        <v>1346.3673735227201</v>
      </c>
      <c r="V1255" s="4">
        <v>1416.1762269764399</v>
      </c>
      <c r="W1255" s="4">
        <v>1484.1122891482601</v>
      </c>
      <c r="X1255" s="4"/>
      <c r="Y1255" s="4"/>
      <c r="Z1255" s="4"/>
      <c r="AA1255" s="4"/>
      <c r="AB1255" s="4"/>
      <c r="AC1255" s="4"/>
      <c r="AD1255" s="4"/>
      <c r="AE1255" s="4"/>
    </row>
    <row r="1256" spans="1:31" x14ac:dyDescent="0.35">
      <c r="A1256" t="s">
        <v>168</v>
      </c>
      <c r="B1256" t="s">
        <v>117</v>
      </c>
      <c r="C1256" t="s">
        <v>159</v>
      </c>
      <c r="D1256" t="s">
        <v>132</v>
      </c>
      <c r="E1256" s="4"/>
      <c r="F1256" s="4">
        <v>1378.0151143860301</v>
      </c>
      <c r="G1256" s="4">
        <v>1409.9557637508401</v>
      </c>
      <c r="H1256" s="4">
        <v>1682.0998095846301</v>
      </c>
      <c r="I1256" s="4">
        <v>1996.7485327120801</v>
      </c>
      <c r="J1256" s="4">
        <v>2392.6729452438199</v>
      </c>
      <c r="K1256" s="4">
        <v>2838.9189731004099</v>
      </c>
      <c r="L1256" s="4">
        <v>3298.0098733053401</v>
      </c>
      <c r="M1256" s="4">
        <v>3733.2088972345</v>
      </c>
      <c r="N1256" s="4">
        <v>4166.7643441277496</v>
      </c>
      <c r="O1256" s="4">
        <v>4617.4621599079001</v>
      </c>
      <c r="P1256" s="4">
        <v>5085.7413774507404</v>
      </c>
      <c r="Q1256" s="4">
        <v>5560.9597582374499</v>
      </c>
      <c r="R1256" s="4">
        <v>6039.6928087796796</v>
      </c>
      <c r="S1256" s="4">
        <v>6519.0042727692899</v>
      </c>
      <c r="T1256" s="4">
        <v>7002.2754013904696</v>
      </c>
      <c r="U1256" s="4">
        <v>7494.3689815120697</v>
      </c>
      <c r="V1256" s="4">
        <v>7997.5428894643101</v>
      </c>
      <c r="W1256" s="4">
        <v>8510.7841529450907</v>
      </c>
      <c r="X1256" s="4"/>
      <c r="Y1256" s="4"/>
      <c r="Z1256" s="4"/>
      <c r="AA1256" s="4"/>
      <c r="AB1256" s="4"/>
      <c r="AC1256" s="4"/>
      <c r="AD1256" s="4"/>
      <c r="AE1256" s="4"/>
    </row>
    <row r="1257" spans="1:31" x14ac:dyDescent="0.35">
      <c r="A1257" t="s">
        <v>168</v>
      </c>
      <c r="B1257" t="s">
        <v>117</v>
      </c>
      <c r="C1257" t="s">
        <v>159</v>
      </c>
      <c r="D1257" t="s">
        <v>133</v>
      </c>
      <c r="E1257" s="4"/>
      <c r="F1257" s="4">
        <v>219.369505811859</v>
      </c>
      <c r="G1257" s="4">
        <v>224.78370536047899</v>
      </c>
      <c r="H1257" s="4">
        <v>280.89726635090699</v>
      </c>
      <c r="I1257" s="4">
        <v>342.936717827199</v>
      </c>
      <c r="J1257" s="4">
        <v>422.04635054150998</v>
      </c>
      <c r="K1257" s="4">
        <v>513.36395873259903</v>
      </c>
      <c r="L1257" s="4">
        <v>610.48016362529199</v>
      </c>
      <c r="M1257" s="4">
        <v>706.340283383474</v>
      </c>
      <c r="N1257" s="4">
        <v>805.10256678618498</v>
      </c>
      <c r="O1257" s="4">
        <v>910.42745480687302</v>
      </c>
      <c r="P1257" s="4">
        <v>1022.27495992944</v>
      </c>
      <c r="Q1257" s="4">
        <v>1138.453664098</v>
      </c>
      <c r="R1257" s="4">
        <v>1258.4386138902701</v>
      </c>
      <c r="S1257" s="4">
        <v>1381.5996123048601</v>
      </c>
      <c r="T1257" s="4">
        <v>1508.77464938054</v>
      </c>
      <c r="U1257" s="4">
        <v>1641.099725652</v>
      </c>
      <c r="V1257" s="4">
        <v>1779.1496368082501</v>
      </c>
      <c r="W1257" s="4">
        <v>1922.5667273112699</v>
      </c>
      <c r="X1257" s="4"/>
      <c r="Y1257" s="4"/>
      <c r="Z1257" s="4"/>
      <c r="AA1257" s="4"/>
      <c r="AB1257" s="4"/>
      <c r="AC1257" s="4"/>
      <c r="AD1257" s="4"/>
      <c r="AE1257" s="4"/>
    </row>
    <row r="1258" spans="1:31" x14ac:dyDescent="0.35">
      <c r="A1258" t="s">
        <v>168</v>
      </c>
      <c r="B1258" t="s">
        <v>117</v>
      </c>
      <c r="C1258" t="s">
        <v>159</v>
      </c>
      <c r="D1258" t="s">
        <v>134</v>
      </c>
      <c r="E1258" s="4"/>
      <c r="F1258" s="4">
        <v>2703.4873690040299</v>
      </c>
      <c r="G1258" s="4">
        <v>2763.8302692892298</v>
      </c>
      <c r="H1258" s="4">
        <v>3258.68094392798</v>
      </c>
      <c r="I1258" s="4">
        <v>3842.7359267230399</v>
      </c>
      <c r="J1258" s="4">
        <v>4584.0147850030698</v>
      </c>
      <c r="K1258" s="4">
        <v>5421.2304450475804</v>
      </c>
      <c r="L1258" s="4">
        <v>6279.2631864899404</v>
      </c>
      <c r="M1258" s="4">
        <v>7085.7164112863402</v>
      </c>
      <c r="N1258" s="4">
        <v>7883.1310722663802</v>
      </c>
      <c r="O1258" s="4">
        <v>8707.6397707739798</v>
      </c>
      <c r="P1258" s="4">
        <v>9558.2519714879309</v>
      </c>
      <c r="Q1258" s="4">
        <v>10413.564842591801</v>
      </c>
      <c r="R1258" s="4">
        <v>11265.936226603</v>
      </c>
      <c r="S1258" s="4">
        <v>12107.421835687999</v>
      </c>
      <c r="T1258" s="4">
        <v>12943.738882074</v>
      </c>
      <c r="U1258" s="4">
        <v>13782.4983219652</v>
      </c>
      <c r="V1258" s="4">
        <v>14626.8765545593</v>
      </c>
      <c r="W1258" s="4">
        <v>15472.7936129067</v>
      </c>
      <c r="X1258" s="4"/>
      <c r="Y1258" s="4"/>
      <c r="Z1258" s="4"/>
      <c r="AA1258" s="4"/>
      <c r="AB1258" s="4"/>
      <c r="AC1258" s="4"/>
      <c r="AD1258" s="4"/>
      <c r="AE1258" s="4"/>
    </row>
    <row r="1259" spans="1:31" x14ac:dyDescent="0.35">
      <c r="A1259" t="s">
        <v>168</v>
      </c>
      <c r="B1259" t="s">
        <v>117</v>
      </c>
      <c r="C1259" t="s">
        <v>160</v>
      </c>
      <c r="D1259" t="s">
        <v>135</v>
      </c>
      <c r="E1259" s="4"/>
      <c r="F1259" s="4">
        <v>49.293166172866002</v>
      </c>
      <c r="G1259" s="4">
        <v>49.203278166361699</v>
      </c>
      <c r="H1259" s="4">
        <v>55.180903619211499</v>
      </c>
      <c r="I1259" s="4">
        <v>59.801811638389601</v>
      </c>
      <c r="J1259" s="4">
        <v>65.583925200568999</v>
      </c>
      <c r="K1259" s="4">
        <v>73.330832861054205</v>
      </c>
      <c r="L1259" s="4">
        <v>82.567354926647198</v>
      </c>
      <c r="M1259" s="4">
        <v>92.395706637014598</v>
      </c>
      <c r="N1259" s="4">
        <v>102.86681966115501</v>
      </c>
      <c r="O1259" s="4">
        <v>114.29559410308801</v>
      </c>
      <c r="P1259" s="4">
        <v>126.707769623492</v>
      </c>
      <c r="Q1259" s="4">
        <v>139.85288654542799</v>
      </c>
      <c r="R1259" s="4">
        <v>153.59731769432199</v>
      </c>
      <c r="S1259" s="4">
        <v>167.850882982412</v>
      </c>
      <c r="T1259" s="4">
        <v>182.45111221110199</v>
      </c>
      <c r="U1259" s="4">
        <v>196.857289955402</v>
      </c>
      <c r="V1259" s="4">
        <v>210.90822387220899</v>
      </c>
      <c r="W1259" s="4">
        <v>224.25998828269701</v>
      </c>
      <c r="X1259" s="4"/>
      <c r="Y1259" s="4"/>
      <c r="Z1259" s="4"/>
      <c r="AA1259" s="4"/>
      <c r="AB1259" s="4"/>
      <c r="AC1259" s="4"/>
      <c r="AD1259" s="4"/>
      <c r="AE1259" s="4"/>
    </row>
    <row r="1260" spans="1:31" x14ac:dyDescent="0.35">
      <c r="A1260" t="s">
        <v>168</v>
      </c>
      <c r="B1260" t="s">
        <v>117</v>
      </c>
      <c r="C1260" t="s">
        <v>160</v>
      </c>
      <c r="D1260" t="s">
        <v>132</v>
      </c>
      <c r="E1260" s="4"/>
      <c r="F1260" s="4">
        <v>530.94180607670796</v>
      </c>
      <c r="G1260" s="4">
        <v>529.97361303447803</v>
      </c>
      <c r="H1260" s="4">
        <v>613.88872204885297</v>
      </c>
      <c r="I1260" s="4">
        <v>686.46132690077297</v>
      </c>
      <c r="J1260" s="4">
        <v>776.04514990424298</v>
      </c>
      <c r="K1260" s="4">
        <v>893.66625556955103</v>
      </c>
      <c r="L1260" s="4">
        <v>1035.4516869868301</v>
      </c>
      <c r="M1260" s="4">
        <v>1191.4064628031899</v>
      </c>
      <c r="N1260" s="4">
        <v>1362.8337290889399</v>
      </c>
      <c r="O1260" s="4">
        <v>1554.6993500395599</v>
      </c>
      <c r="P1260" s="4">
        <v>1768.3793569347599</v>
      </c>
      <c r="Q1260" s="4">
        <v>2001.33373052202</v>
      </c>
      <c r="R1260" s="4">
        <v>2252.38113802715</v>
      </c>
      <c r="S1260" s="4">
        <v>2520.8035679853201</v>
      </c>
      <c r="T1260" s="4">
        <v>2804.6440978986898</v>
      </c>
      <c r="U1260" s="4">
        <v>3095.7675362888199</v>
      </c>
      <c r="V1260" s="4">
        <v>3391.3758973153599</v>
      </c>
      <c r="W1260" s="4">
        <v>3685.44</v>
      </c>
      <c r="X1260" s="4"/>
      <c r="Y1260" s="4"/>
      <c r="Z1260" s="4"/>
      <c r="AA1260" s="4"/>
      <c r="AB1260" s="4"/>
      <c r="AC1260" s="4"/>
      <c r="AD1260" s="4"/>
      <c r="AE1260" s="4"/>
    </row>
    <row r="1261" spans="1:31" x14ac:dyDescent="0.35">
      <c r="A1261" t="s">
        <v>168</v>
      </c>
      <c r="B1261" t="s">
        <v>117</v>
      </c>
      <c r="C1261" t="s">
        <v>160</v>
      </c>
      <c r="D1261" t="s">
        <v>133</v>
      </c>
      <c r="E1261" s="4"/>
      <c r="F1261" s="4">
        <v>56.309194916301898</v>
      </c>
      <c r="G1261" s="4">
        <v>56.206512908391502</v>
      </c>
      <c r="H1261" s="4">
        <v>70.629031920040305</v>
      </c>
      <c r="I1261" s="4">
        <v>85.154423387288205</v>
      </c>
      <c r="J1261" s="4">
        <v>103.24887645457601</v>
      </c>
      <c r="K1261" s="4">
        <v>126.937676116284</v>
      </c>
      <c r="L1261" s="4">
        <v>156.39257451868201</v>
      </c>
      <c r="M1261" s="4">
        <v>190.66621538669401</v>
      </c>
      <c r="N1261" s="4">
        <v>230.36129631391501</v>
      </c>
      <c r="O1261" s="4">
        <v>276.77947524369102</v>
      </c>
      <c r="P1261" s="4">
        <v>330.72972695790401</v>
      </c>
      <c r="Q1261" s="4">
        <v>392.30291721929802</v>
      </c>
      <c r="R1261" s="4">
        <v>461.77706042591802</v>
      </c>
      <c r="S1261" s="4">
        <v>539.48681649534399</v>
      </c>
      <c r="T1261" s="4">
        <v>625.46471685236395</v>
      </c>
      <c r="U1261" s="4">
        <v>718.23946965424102</v>
      </c>
      <c r="V1261" s="4">
        <v>817.33331365019296</v>
      </c>
      <c r="W1261" s="4">
        <v>921.36</v>
      </c>
      <c r="X1261" s="4"/>
      <c r="Y1261" s="4"/>
      <c r="Z1261" s="4"/>
      <c r="AA1261" s="4"/>
      <c r="AB1261" s="4"/>
      <c r="AC1261" s="4"/>
      <c r="AD1261" s="4"/>
      <c r="AE1261" s="4"/>
    </row>
    <row r="1262" spans="1:31" x14ac:dyDescent="0.35">
      <c r="A1262" t="s">
        <v>168</v>
      </c>
      <c r="B1262" t="s">
        <v>117</v>
      </c>
      <c r="C1262" t="s">
        <v>160</v>
      </c>
      <c r="D1262" t="s">
        <v>134</v>
      </c>
      <c r="E1262" s="4"/>
      <c r="F1262" s="4">
        <v>2120.0090277504301</v>
      </c>
      <c r="G1262" s="4">
        <v>2116.14310879916</v>
      </c>
      <c r="H1262" s="4">
        <v>2353.7003743319401</v>
      </c>
      <c r="I1262" s="4">
        <v>2529.63686146084</v>
      </c>
      <c r="J1262" s="4">
        <v>2751.0109248951899</v>
      </c>
      <c r="K1262" s="4">
        <v>3050.0129115693999</v>
      </c>
      <c r="L1262" s="4">
        <v>3404.9609580865199</v>
      </c>
      <c r="M1262" s="4">
        <v>3777.5678305597899</v>
      </c>
      <c r="N1262" s="4">
        <v>4169.2694512499102</v>
      </c>
      <c r="O1262" s="4">
        <v>4592.03505585735</v>
      </c>
      <c r="P1262" s="4">
        <v>5045.87287344174</v>
      </c>
      <c r="Q1262" s="4">
        <v>5519.8533829325497</v>
      </c>
      <c r="R1262" s="4">
        <v>6007.97154427853</v>
      </c>
      <c r="S1262" s="4">
        <v>6506.0955490322704</v>
      </c>
      <c r="T1262" s="4">
        <v>7007.4447898902099</v>
      </c>
      <c r="U1262" s="4">
        <v>7491.0751737557803</v>
      </c>
      <c r="V1262" s="4">
        <v>7951.1158788124303</v>
      </c>
      <c r="W1262" s="4">
        <v>8375.1000117173007</v>
      </c>
      <c r="X1262" s="4"/>
      <c r="Y1262" s="4"/>
      <c r="Z1262" s="4"/>
      <c r="AA1262" s="4"/>
      <c r="AB1262" s="4"/>
      <c r="AC1262" s="4"/>
      <c r="AD1262" s="4"/>
      <c r="AE1262" s="4"/>
    </row>
    <row r="1263" spans="1:31" x14ac:dyDescent="0.35">
      <c r="A1263" t="s">
        <v>168</v>
      </c>
      <c r="B1263" t="s">
        <v>117</v>
      </c>
      <c r="C1263" t="s">
        <v>144</v>
      </c>
      <c r="D1263" t="s">
        <v>135</v>
      </c>
      <c r="E1263" s="4"/>
      <c r="F1263" s="4">
        <v>33.9305273082784</v>
      </c>
      <c r="G1263" s="4">
        <v>34.123507275147603</v>
      </c>
      <c r="H1263" s="4">
        <v>36.491680557445903</v>
      </c>
      <c r="I1263" s="4">
        <v>38.565698915450298</v>
      </c>
      <c r="J1263" s="4">
        <v>41.972246760791499</v>
      </c>
      <c r="K1263" s="4">
        <v>47.153367176685002</v>
      </c>
      <c r="L1263" s="4">
        <v>53.516824835425297</v>
      </c>
      <c r="M1263" s="4">
        <v>60.042080503002701</v>
      </c>
      <c r="N1263" s="4">
        <v>66.677676268378704</v>
      </c>
      <c r="O1263" s="4">
        <v>73.577729855160996</v>
      </c>
      <c r="P1263" s="4">
        <v>80.787384273198995</v>
      </c>
      <c r="Q1263" s="4">
        <v>88.242210463066598</v>
      </c>
      <c r="R1263" s="4">
        <v>95.8653202359651</v>
      </c>
      <c r="S1263" s="4">
        <v>103.370665635343</v>
      </c>
      <c r="T1263" s="4">
        <v>110.37935258987299</v>
      </c>
      <c r="U1263" s="4">
        <v>116.44933801633999</v>
      </c>
      <c r="V1263" s="4">
        <v>121.28877107601799</v>
      </c>
      <c r="W1263" s="4">
        <v>124.93349309998</v>
      </c>
      <c r="X1263" s="4"/>
      <c r="Y1263" s="4"/>
      <c r="Z1263" s="4"/>
      <c r="AA1263" s="4"/>
      <c r="AB1263" s="4"/>
      <c r="AC1263" s="4"/>
      <c r="AD1263" s="4"/>
      <c r="AE1263" s="4"/>
    </row>
    <row r="1264" spans="1:31" x14ac:dyDescent="0.35">
      <c r="A1264" t="s">
        <v>168</v>
      </c>
      <c r="B1264" t="s">
        <v>117</v>
      </c>
      <c r="C1264" t="s">
        <v>144</v>
      </c>
      <c r="D1264" t="s">
        <v>132</v>
      </c>
      <c r="E1264" s="4"/>
      <c r="F1264" s="4">
        <v>1212.26728201679</v>
      </c>
      <c r="G1264" s="4">
        <v>1219.1620554989399</v>
      </c>
      <c r="H1264" s="4">
        <v>1303.7719692262799</v>
      </c>
      <c r="I1264" s="4">
        <v>1377.8723383383499</v>
      </c>
      <c r="J1264" s="4">
        <v>1499.58121895821</v>
      </c>
      <c r="K1264" s="4">
        <v>1684.69189252102</v>
      </c>
      <c r="L1264" s="4">
        <v>1912.04502057889</v>
      </c>
      <c r="M1264" s="4">
        <v>2145.17885550956</v>
      </c>
      <c r="N1264" s="4">
        <v>2382.2549130069601</v>
      </c>
      <c r="O1264" s="4">
        <v>2628.7794993011998</v>
      </c>
      <c r="P1264" s="4">
        <v>2886.3654803921199</v>
      </c>
      <c r="Q1264" s="4">
        <v>3152.7109397771201</v>
      </c>
      <c r="R1264" s="4">
        <v>3425.0688221331802</v>
      </c>
      <c r="S1264" s="4">
        <v>3693.2192279679098</v>
      </c>
      <c r="T1264" s="4">
        <v>3943.6250589082802</v>
      </c>
      <c r="U1264" s="4">
        <v>4160.4930335191302</v>
      </c>
      <c r="V1264" s="4">
        <v>4333.3959273779901</v>
      </c>
      <c r="W1264" s="4">
        <v>4463.6142768174604</v>
      </c>
      <c r="X1264" s="4"/>
      <c r="Y1264" s="4"/>
      <c r="Z1264" s="4"/>
      <c r="AA1264" s="4"/>
      <c r="AB1264" s="4"/>
      <c r="AC1264" s="4"/>
      <c r="AD1264" s="4"/>
      <c r="AE1264" s="4"/>
    </row>
    <row r="1265" spans="1:31" x14ac:dyDescent="0.35">
      <c r="A1265" t="s">
        <v>168</v>
      </c>
      <c r="B1265" t="s">
        <v>117</v>
      </c>
      <c r="C1265" t="s">
        <v>144</v>
      </c>
      <c r="D1265" t="s">
        <v>133</v>
      </c>
      <c r="E1265" s="4"/>
      <c r="F1265" s="4">
        <v>250.62423565567201</v>
      </c>
      <c r="G1265" s="4">
        <v>252.04966168144699</v>
      </c>
      <c r="H1265" s="4">
        <v>273.06698895920198</v>
      </c>
      <c r="I1265" s="4">
        <v>292.31226913451701</v>
      </c>
      <c r="J1265" s="4">
        <v>322.18699763661601</v>
      </c>
      <c r="K1265" s="4">
        <v>366.51324658246801</v>
      </c>
      <c r="L1265" s="4">
        <v>421.14475219569903</v>
      </c>
      <c r="M1265" s="4">
        <v>478.29454870436598</v>
      </c>
      <c r="N1265" s="4">
        <v>537.59464083723299</v>
      </c>
      <c r="O1265" s="4">
        <v>600.33448026329495</v>
      </c>
      <c r="P1265" s="4">
        <v>666.96339727061604</v>
      </c>
      <c r="Q1265" s="4">
        <v>737.03297707565696</v>
      </c>
      <c r="R1265" s="4">
        <v>809.96464271843104</v>
      </c>
      <c r="S1265" s="4">
        <v>883.36271550768504</v>
      </c>
      <c r="T1265" s="4">
        <v>953.91859560432601</v>
      </c>
      <c r="U1265" s="4">
        <v>1017.62543424493</v>
      </c>
      <c r="V1265" s="4">
        <v>1071.6325844493599</v>
      </c>
      <c r="W1265" s="4">
        <v>1115.9035692043601</v>
      </c>
      <c r="X1265" s="4"/>
      <c r="Y1265" s="4"/>
      <c r="Z1265" s="4"/>
      <c r="AA1265" s="4"/>
      <c r="AB1265" s="4"/>
      <c r="AC1265" s="4"/>
      <c r="AD1265" s="4"/>
      <c r="AE1265" s="4"/>
    </row>
    <row r="1266" spans="1:31" x14ac:dyDescent="0.35">
      <c r="A1266" t="s">
        <v>168</v>
      </c>
      <c r="B1266" t="s">
        <v>117</v>
      </c>
      <c r="C1266" t="s">
        <v>144</v>
      </c>
      <c r="D1266" t="s">
        <v>134</v>
      </c>
      <c r="E1266" s="4"/>
      <c r="F1266" s="4">
        <v>2729.8881906749298</v>
      </c>
      <c r="G1266" s="4">
        <v>2745.4144372259202</v>
      </c>
      <c r="H1266" s="4">
        <v>2935.9463502162798</v>
      </c>
      <c r="I1266" s="4">
        <v>3102.8119627462002</v>
      </c>
      <c r="J1266" s="4">
        <v>3376.886534281</v>
      </c>
      <c r="K1266" s="4">
        <v>3793.73474030229</v>
      </c>
      <c r="L1266" s="4">
        <v>4305.7081545856799</v>
      </c>
      <c r="M1266" s="4">
        <v>4830.6990639874402</v>
      </c>
      <c r="N1266" s="4">
        <v>5364.5674107246596</v>
      </c>
      <c r="O1266" s="4">
        <v>5919.7127708436401</v>
      </c>
      <c r="P1266" s="4">
        <v>6499.7671353346796</v>
      </c>
      <c r="Q1266" s="4">
        <v>7099.5468497598204</v>
      </c>
      <c r="R1266" s="4">
        <v>7712.8658576308499</v>
      </c>
      <c r="S1266" s="4">
        <v>8316.7101063967493</v>
      </c>
      <c r="T1266" s="4">
        <v>8880.5955885018502</v>
      </c>
      <c r="U1266" s="4">
        <v>9368.95762846453</v>
      </c>
      <c r="V1266" s="4">
        <v>9758.3153015459902</v>
      </c>
      <c r="W1266" s="4">
        <v>10051.5522300826</v>
      </c>
      <c r="X1266" s="4"/>
      <c r="Y1266" s="4"/>
      <c r="Z1266" s="4"/>
      <c r="AA1266" s="4"/>
      <c r="AB1266" s="4"/>
      <c r="AC1266" s="4"/>
      <c r="AD1266" s="4"/>
      <c r="AE1266" s="4"/>
    </row>
    <row r="1267" spans="1:31" x14ac:dyDescent="0.35">
      <c r="A1267" t="s">
        <v>168</v>
      </c>
      <c r="B1267" t="s">
        <v>117</v>
      </c>
      <c r="C1267" t="s">
        <v>93</v>
      </c>
      <c r="D1267" t="s">
        <v>135</v>
      </c>
      <c r="E1267" s="4"/>
      <c r="F1267" s="4">
        <v>1281.0097734281101</v>
      </c>
      <c r="G1267" s="4">
        <v>1329.2063460280301</v>
      </c>
      <c r="H1267" s="4">
        <v>1792.45614165955</v>
      </c>
      <c r="I1267" s="4">
        <v>2312.0476589197601</v>
      </c>
      <c r="J1267" s="4">
        <v>2958.58713185648</v>
      </c>
      <c r="K1267" s="4">
        <v>3761.4268682013599</v>
      </c>
      <c r="L1267" s="4">
        <v>4658.0724993631902</v>
      </c>
      <c r="M1267" s="4">
        <v>5536.7670379572501</v>
      </c>
      <c r="N1267" s="4">
        <v>6392.5234137015796</v>
      </c>
      <c r="O1267" s="4">
        <v>7235.4382177529496</v>
      </c>
      <c r="P1267" s="4">
        <v>8052.9162089326001</v>
      </c>
      <c r="Q1267" s="4">
        <v>8792.4159337295605</v>
      </c>
      <c r="R1267" s="4">
        <v>9431.0972256891691</v>
      </c>
      <c r="S1267" s="4">
        <v>9929.6100449639707</v>
      </c>
      <c r="T1267" s="4">
        <v>10275.0275377491</v>
      </c>
      <c r="U1267" s="4">
        <v>10468.0232949812</v>
      </c>
      <c r="V1267" s="4">
        <v>10509.999003521199</v>
      </c>
      <c r="W1267" s="4">
        <v>10407.375</v>
      </c>
      <c r="X1267" s="4"/>
      <c r="Y1267" s="4"/>
      <c r="Z1267" s="4"/>
      <c r="AA1267" s="4"/>
      <c r="AB1267" s="4"/>
      <c r="AC1267" s="4"/>
      <c r="AD1267" s="4"/>
      <c r="AE1267" s="4"/>
    </row>
    <row r="1268" spans="1:31" x14ac:dyDescent="0.35">
      <c r="A1268" t="s">
        <v>168</v>
      </c>
      <c r="B1268" t="s">
        <v>117</v>
      </c>
      <c r="C1268" t="s">
        <v>93</v>
      </c>
      <c r="D1268" t="s">
        <v>132</v>
      </c>
      <c r="E1268" s="4"/>
      <c r="F1268" s="4">
        <v>2424.8262683827902</v>
      </c>
      <c r="G1268" s="4">
        <v>2516.0576685723099</v>
      </c>
      <c r="H1268" s="4">
        <v>3510.0155832681498</v>
      </c>
      <c r="I1268" s="4">
        <v>4688.9970286736898</v>
      </c>
      <c r="J1268" s="4">
        <v>6221.7892169414799</v>
      </c>
      <c r="K1268" s="4">
        <v>8212.8701300866596</v>
      </c>
      <c r="L1268" s="4">
        <v>10574.664535526499</v>
      </c>
      <c r="M1268" s="4">
        <v>13088.483332498001</v>
      </c>
      <c r="N1268" s="4">
        <v>15761.1114664913</v>
      </c>
      <c r="O1268" s="4">
        <v>18639.3391727739</v>
      </c>
      <c r="P1268" s="4">
        <v>21717.4561381159</v>
      </c>
      <c r="Q1268" s="4">
        <v>24875.5126971596</v>
      </c>
      <c r="R1268" s="4">
        <v>28057.096726591801</v>
      </c>
      <c r="S1268" s="4">
        <v>31141.740965458099</v>
      </c>
      <c r="T1268" s="4">
        <v>34069.0060090638</v>
      </c>
      <c r="U1268" s="4">
        <v>36811.697374578602</v>
      </c>
      <c r="V1268" s="4">
        <v>39338.451858722001</v>
      </c>
      <c r="W1268" s="4">
        <v>41629.5</v>
      </c>
      <c r="X1268" s="4"/>
      <c r="Y1268" s="4"/>
      <c r="Z1268" s="4"/>
      <c r="AA1268" s="4"/>
      <c r="AB1268" s="4"/>
      <c r="AC1268" s="4"/>
      <c r="AD1268" s="4"/>
      <c r="AE1268" s="4"/>
    </row>
    <row r="1269" spans="1:31" x14ac:dyDescent="0.35">
      <c r="A1269" t="s">
        <v>168</v>
      </c>
      <c r="B1269" t="s">
        <v>117</v>
      </c>
      <c r="C1269" t="s">
        <v>93</v>
      </c>
      <c r="D1269" t="s">
        <v>133</v>
      </c>
      <c r="E1269" s="4"/>
      <c r="F1269" s="4">
        <v>373.98916273289302</v>
      </c>
      <c r="G1269" s="4">
        <v>388.06009037695202</v>
      </c>
      <c r="H1269" s="4">
        <v>562.37047832979499</v>
      </c>
      <c r="I1269" s="4">
        <v>779.33105448992706</v>
      </c>
      <c r="J1269" s="4">
        <v>1071.32755262774</v>
      </c>
      <c r="K1269" s="4">
        <v>1463.3284519579199</v>
      </c>
      <c r="L1269" s="4">
        <v>1947.4350005648</v>
      </c>
      <c r="M1269" s="4">
        <v>2488.7209906933099</v>
      </c>
      <c r="N1269" s="4">
        <v>3091.2469488954098</v>
      </c>
      <c r="O1269" s="4">
        <v>3767.3215813858801</v>
      </c>
      <c r="P1269" s="4">
        <v>4519.4483552956399</v>
      </c>
      <c r="Q1269" s="4">
        <v>5325.5368039129398</v>
      </c>
      <c r="R1269" s="4">
        <v>6174.6075603781901</v>
      </c>
      <c r="S1269" s="4">
        <v>7039.85045982463</v>
      </c>
      <c r="T1269" s="4">
        <v>7905.5002413764896</v>
      </c>
      <c r="U1269" s="4">
        <v>8762.2578861145394</v>
      </c>
      <c r="V1269" s="4">
        <v>9599.1560656287202</v>
      </c>
      <c r="W1269" s="4">
        <v>10407.375</v>
      </c>
      <c r="X1269" s="4"/>
      <c r="Y1269" s="4"/>
      <c r="Z1269" s="4"/>
      <c r="AA1269" s="4"/>
      <c r="AB1269" s="4"/>
      <c r="AC1269" s="4"/>
      <c r="AD1269" s="4"/>
      <c r="AE1269" s="4"/>
    </row>
    <row r="1270" spans="1:31" x14ac:dyDescent="0.35">
      <c r="A1270" t="s">
        <v>168</v>
      </c>
      <c r="B1270" t="s">
        <v>117</v>
      </c>
      <c r="C1270" t="s">
        <v>93</v>
      </c>
      <c r="D1270" t="s">
        <v>134</v>
      </c>
      <c r="E1270" s="4"/>
      <c r="F1270" s="4">
        <v>4489.6479581890899</v>
      </c>
      <c r="G1270" s="4">
        <v>4658.5659853996603</v>
      </c>
      <c r="H1270" s="4">
        <v>6550.4282750722996</v>
      </c>
      <c r="I1270" s="4">
        <v>8819.3553124065493</v>
      </c>
      <c r="J1270" s="4">
        <v>11793.323651201999</v>
      </c>
      <c r="K1270" s="4">
        <v>15687.303001712</v>
      </c>
      <c r="L1270" s="4">
        <v>20352.662965110299</v>
      </c>
      <c r="M1270" s="4">
        <v>25381.349629544799</v>
      </c>
      <c r="N1270" s="4">
        <v>30793.065119807201</v>
      </c>
      <c r="O1270" s="4">
        <v>36686.622609473197</v>
      </c>
      <c r="P1270" s="4">
        <v>43059.427652951497</v>
      </c>
      <c r="Q1270" s="4">
        <v>49680.371369110799</v>
      </c>
      <c r="R1270" s="4">
        <v>56439.206047719003</v>
      </c>
      <c r="S1270" s="4">
        <v>63092.648989577901</v>
      </c>
      <c r="T1270" s="4">
        <v>69512.966453187095</v>
      </c>
      <c r="U1270" s="4">
        <v>75637.2793304402</v>
      </c>
      <c r="V1270" s="4">
        <v>81392.549137756796</v>
      </c>
      <c r="W1270" s="4">
        <v>86728.125</v>
      </c>
      <c r="X1270" s="4"/>
      <c r="Y1270" s="4"/>
      <c r="Z1270" s="4"/>
      <c r="AA1270" s="4"/>
      <c r="AB1270" s="4"/>
      <c r="AC1270" s="4"/>
      <c r="AD1270" s="4"/>
      <c r="AE1270" s="4"/>
    </row>
    <row r="1271" spans="1:31" x14ac:dyDescent="0.35">
      <c r="A1271" t="s">
        <v>168</v>
      </c>
      <c r="B1271" t="s">
        <v>117</v>
      </c>
      <c r="C1271" t="s">
        <v>161</v>
      </c>
      <c r="D1271" t="s">
        <v>135</v>
      </c>
      <c r="E1271" s="4"/>
      <c r="F1271" s="4">
        <v>193.179436765058</v>
      </c>
      <c r="G1271" s="4">
        <v>194.56472542724899</v>
      </c>
      <c r="H1271" s="4">
        <v>239.79584229547899</v>
      </c>
      <c r="I1271" s="4">
        <v>284.57143128562899</v>
      </c>
      <c r="J1271" s="4">
        <v>349.26424799757098</v>
      </c>
      <c r="K1271" s="4">
        <v>434.989979519548</v>
      </c>
      <c r="L1271" s="4">
        <v>535.69073393577503</v>
      </c>
      <c r="M1271" s="4">
        <v>643.18885748401999</v>
      </c>
      <c r="N1271" s="4">
        <v>758.08413126651703</v>
      </c>
      <c r="O1271" s="4">
        <v>882.05876463272</v>
      </c>
      <c r="P1271" s="4">
        <v>1016.00211984858</v>
      </c>
      <c r="Q1271" s="4">
        <v>1155.5305685834801</v>
      </c>
      <c r="R1271" s="4">
        <v>1297.5061149752801</v>
      </c>
      <c r="S1271" s="4">
        <v>1437.52273704553</v>
      </c>
      <c r="T1271" s="4">
        <v>1573.1125064440901</v>
      </c>
      <c r="U1271" s="4">
        <v>1702.63317916704</v>
      </c>
      <c r="V1271" s="4">
        <v>1824.0447428222101</v>
      </c>
      <c r="W1271" s="4">
        <v>1934.8921707235199</v>
      </c>
      <c r="X1271" s="4"/>
      <c r="Y1271" s="4"/>
      <c r="Z1271" s="4"/>
      <c r="AA1271" s="4"/>
      <c r="AB1271" s="4"/>
      <c r="AC1271" s="4"/>
      <c r="AD1271" s="4"/>
      <c r="AE1271" s="4"/>
    </row>
    <row r="1272" spans="1:31" x14ac:dyDescent="0.35">
      <c r="A1272" t="s">
        <v>168</v>
      </c>
      <c r="B1272" t="s">
        <v>117</v>
      </c>
      <c r="C1272" t="s">
        <v>161</v>
      </c>
      <c r="D1272" t="s">
        <v>132</v>
      </c>
      <c r="E1272" s="4"/>
      <c r="F1272" s="4">
        <v>892.26372805317806</v>
      </c>
      <c r="G1272" s="4">
        <v>896.25228361238806</v>
      </c>
      <c r="H1272" s="4">
        <v>1100.57848567321</v>
      </c>
      <c r="I1272" s="4">
        <v>1303.99253105404</v>
      </c>
      <c r="J1272" s="4">
        <v>1595.3374617530301</v>
      </c>
      <c r="K1272" s="4">
        <v>1981.52538321516</v>
      </c>
      <c r="L1272" s="4">
        <v>2440.6625902808801</v>
      </c>
      <c r="M1272" s="4">
        <v>2937.9203333596502</v>
      </c>
      <c r="N1272" s="4">
        <v>3477.5801241719901</v>
      </c>
      <c r="O1272" s="4">
        <v>4070.7357468741402</v>
      </c>
      <c r="P1272" s="4">
        <v>4726.1367544655004</v>
      </c>
      <c r="Q1272" s="4">
        <v>5429.5691933482203</v>
      </c>
      <c r="R1272" s="4">
        <v>6171.9411591692296</v>
      </c>
      <c r="S1272" s="4">
        <v>6938.5132382259599</v>
      </c>
      <c r="T1272" s="4">
        <v>7721.5031798943601</v>
      </c>
      <c r="U1272" s="4">
        <v>8516.1090035361303</v>
      </c>
      <c r="V1272" s="4">
        <v>9315.4150926311704</v>
      </c>
      <c r="W1272" s="4">
        <v>10109.5839368176</v>
      </c>
      <c r="X1272" s="4"/>
      <c r="Y1272" s="4"/>
      <c r="Z1272" s="4"/>
      <c r="AA1272" s="4"/>
      <c r="AB1272" s="4"/>
      <c r="AC1272" s="4"/>
      <c r="AD1272" s="4"/>
      <c r="AE1272" s="4"/>
    </row>
    <row r="1273" spans="1:31" x14ac:dyDescent="0.35">
      <c r="A1273" t="s">
        <v>168</v>
      </c>
      <c r="B1273" t="s">
        <v>117</v>
      </c>
      <c r="C1273" t="s">
        <v>161</v>
      </c>
      <c r="D1273" t="s">
        <v>133</v>
      </c>
      <c r="E1273" s="4"/>
      <c r="F1273" s="4">
        <v>125.125574108823</v>
      </c>
      <c r="G1273" s="4">
        <v>124.996095101523</v>
      </c>
      <c r="H1273" s="4">
        <v>158.06201319388299</v>
      </c>
      <c r="I1273" s="4">
        <v>194.73257035101801</v>
      </c>
      <c r="J1273" s="4">
        <v>248.02551839442401</v>
      </c>
      <c r="K1273" s="4">
        <v>321.71199876327199</v>
      </c>
      <c r="L1273" s="4">
        <v>414.50455896136799</v>
      </c>
      <c r="M1273" s="4">
        <v>521.26874536899197</v>
      </c>
      <c r="N1273" s="4">
        <v>643.27345489486697</v>
      </c>
      <c r="O1273" s="4">
        <v>783.46901601793002</v>
      </c>
      <c r="P1273" s="4">
        <v>944.80308433795403</v>
      </c>
      <c r="Q1273" s="4">
        <v>1125.7680899316299</v>
      </c>
      <c r="R1273" s="4">
        <v>1325.5499196993701</v>
      </c>
      <c r="S1273" s="4">
        <v>1541.8326998102</v>
      </c>
      <c r="T1273" s="4">
        <v>1773.5234040610001</v>
      </c>
      <c r="U1273" s="4">
        <v>2019.99996728052</v>
      </c>
      <c r="V1273" s="4">
        <v>2279.9717728810101</v>
      </c>
      <c r="W1273" s="4">
        <v>2551.2194853209298</v>
      </c>
      <c r="X1273" s="4"/>
      <c r="Y1273" s="4"/>
      <c r="Z1273" s="4"/>
      <c r="AA1273" s="4"/>
      <c r="AB1273" s="4"/>
      <c r="AC1273" s="4"/>
      <c r="AD1273" s="4"/>
      <c r="AE1273" s="4"/>
    </row>
    <row r="1274" spans="1:31" x14ac:dyDescent="0.35">
      <c r="A1274" t="s">
        <v>168</v>
      </c>
      <c r="B1274" t="s">
        <v>117</v>
      </c>
      <c r="C1274" t="s">
        <v>161</v>
      </c>
      <c r="D1274" t="s">
        <v>134</v>
      </c>
      <c r="E1274" s="4"/>
      <c r="F1274" s="4">
        <v>1521.79396808969</v>
      </c>
      <c r="G1274" s="4">
        <v>1527.5071452725299</v>
      </c>
      <c r="H1274" s="4">
        <v>1914.5791534878799</v>
      </c>
      <c r="I1274" s="4">
        <v>2272.3066996554098</v>
      </c>
      <c r="J1274" s="4">
        <v>2792.26328427619</v>
      </c>
      <c r="K1274" s="4">
        <v>3498.1164408374502</v>
      </c>
      <c r="L1274" s="4">
        <v>4350.9335956729601</v>
      </c>
      <c r="M1274" s="4">
        <v>5274.7323008007397</v>
      </c>
      <c r="N1274" s="4">
        <v>6266.1838148832903</v>
      </c>
      <c r="O1274" s="4">
        <v>7338.5306049065703</v>
      </c>
      <c r="P1274" s="4">
        <v>8502.62035980162</v>
      </c>
      <c r="Q1274" s="4">
        <v>9731.5611221038907</v>
      </c>
      <c r="R1274" s="4">
        <v>11007.3332288498</v>
      </c>
      <c r="S1274" s="4">
        <v>12301.548504927099</v>
      </c>
      <c r="T1274" s="4">
        <v>13599.2163958933</v>
      </c>
      <c r="U1274" s="4">
        <v>14890.753189495101</v>
      </c>
      <c r="V1274" s="4">
        <v>16162.5360114576</v>
      </c>
      <c r="W1274" s="4">
        <v>17417.675201058799</v>
      </c>
      <c r="X1274" s="4"/>
      <c r="Y1274" s="4"/>
      <c r="Z1274" s="4"/>
      <c r="AA1274" s="4"/>
      <c r="AB1274" s="4"/>
      <c r="AC1274" s="4"/>
      <c r="AD1274" s="4"/>
      <c r="AE1274" s="4"/>
    </row>
    <row r="1275" spans="1:31" x14ac:dyDescent="0.35">
      <c r="A1275" t="s">
        <v>168</v>
      </c>
      <c r="B1275" t="s">
        <v>117</v>
      </c>
      <c r="C1275" t="s">
        <v>94</v>
      </c>
      <c r="D1275" t="s">
        <v>135</v>
      </c>
      <c r="E1275" s="4"/>
      <c r="F1275" s="4">
        <v>80.308109986244503</v>
      </c>
      <c r="G1275" s="4">
        <v>79.696854887058606</v>
      </c>
      <c r="H1275" s="4">
        <v>94.816225034214895</v>
      </c>
      <c r="I1275" s="4">
        <v>108.845629920069</v>
      </c>
      <c r="J1275" s="4">
        <v>128.960345626833</v>
      </c>
      <c r="K1275" s="4">
        <v>156.273276507134</v>
      </c>
      <c r="L1275" s="4">
        <v>189.624923179088</v>
      </c>
      <c r="M1275" s="4">
        <v>224.88123127773099</v>
      </c>
      <c r="N1275" s="4">
        <v>261.03001339828802</v>
      </c>
      <c r="O1275" s="4">
        <v>297.67449494547401</v>
      </c>
      <c r="P1275" s="4">
        <v>335.03188044028599</v>
      </c>
      <c r="Q1275" s="4">
        <v>372.50216927522001</v>
      </c>
      <c r="R1275" s="4">
        <v>408.92514522178698</v>
      </c>
      <c r="S1275" s="4">
        <v>443.12589669611702</v>
      </c>
      <c r="T1275" s="4">
        <v>474.53094641505197</v>
      </c>
      <c r="U1275" s="4">
        <v>502.527390532217</v>
      </c>
      <c r="V1275" s="4">
        <v>526.25859735589495</v>
      </c>
      <c r="W1275" s="4">
        <v>544.37331103764495</v>
      </c>
      <c r="X1275" s="4"/>
      <c r="Y1275" s="4"/>
      <c r="Z1275" s="4"/>
      <c r="AA1275" s="4"/>
      <c r="AB1275" s="4"/>
      <c r="AC1275" s="4"/>
      <c r="AD1275" s="4"/>
      <c r="AE1275" s="4"/>
    </row>
    <row r="1276" spans="1:31" x14ac:dyDescent="0.35">
      <c r="A1276" t="s">
        <v>168</v>
      </c>
      <c r="B1276" t="s">
        <v>117</v>
      </c>
      <c r="C1276" t="s">
        <v>94</v>
      </c>
      <c r="D1276" t="s">
        <v>132</v>
      </c>
      <c r="E1276" s="4"/>
      <c r="F1276" s="4">
        <v>733.85880987753205</v>
      </c>
      <c r="G1276" s="4">
        <v>728.27313565736904</v>
      </c>
      <c r="H1276" s="4">
        <v>866.43456149830195</v>
      </c>
      <c r="I1276" s="4">
        <v>994.63583998171396</v>
      </c>
      <c r="J1276" s="4">
        <v>1178.44493886499</v>
      </c>
      <c r="K1276" s="4">
        <v>1428.03162386503</v>
      </c>
      <c r="L1276" s="4">
        <v>1732.80034197243</v>
      </c>
      <c r="M1276" s="4">
        <v>2054.9739344822901</v>
      </c>
      <c r="N1276" s="4">
        <v>2385.3029912868601</v>
      </c>
      <c r="O1276" s="4">
        <v>2720.1617698262098</v>
      </c>
      <c r="P1276" s="4">
        <v>3061.5350939407299</v>
      </c>
      <c r="Q1276" s="4">
        <v>3403.9401334178401</v>
      </c>
      <c r="R1276" s="4">
        <v>3736.7747846744001</v>
      </c>
      <c r="S1276" s="4">
        <v>4049.3026573658099</v>
      </c>
      <c r="T1276" s="4">
        <v>4336.2832925075199</v>
      </c>
      <c r="U1276" s="4">
        <v>4592.1159495597703</v>
      </c>
      <c r="V1276" s="4">
        <v>4808.9726929143999</v>
      </c>
      <c r="W1276" s="4">
        <v>4974.5056910890398</v>
      </c>
      <c r="X1276" s="4"/>
      <c r="Y1276" s="4"/>
      <c r="Z1276" s="4"/>
      <c r="AA1276" s="4"/>
      <c r="AB1276" s="4"/>
      <c r="AC1276" s="4"/>
      <c r="AD1276" s="4"/>
      <c r="AE1276" s="4"/>
    </row>
    <row r="1277" spans="1:31" x14ac:dyDescent="0.35">
      <c r="A1277" t="s">
        <v>168</v>
      </c>
      <c r="B1277" t="s">
        <v>117</v>
      </c>
      <c r="C1277" t="s">
        <v>94</v>
      </c>
      <c r="D1277" t="s">
        <v>133</v>
      </c>
      <c r="E1277" s="4"/>
      <c r="F1277" s="4">
        <v>130.435994488999</v>
      </c>
      <c r="G1277" s="4">
        <v>129.443197288786</v>
      </c>
      <c r="H1277" s="4">
        <v>157.91303614945099</v>
      </c>
      <c r="I1277" s="4">
        <v>185.770538958739</v>
      </c>
      <c r="J1277" s="4">
        <v>225.42316747430101</v>
      </c>
      <c r="K1277" s="4">
        <v>279.615629397421</v>
      </c>
      <c r="L1277" s="4">
        <v>347.11661625609798</v>
      </c>
      <c r="M1277" s="4">
        <v>420.93560013176199</v>
      </c>
      <c r="N1277" s="4">
        <v>499.37199743705702</v>
      </c>
      <c r="O1277" s="4">
        <v>581.76086727805898</v>
      </c>
      <c r="P1277" s="4">
        <v>668.59703995571101</v>
      </c>
      <c r="Q1277" s="4">
        <v>758.74664317223596</v>
      </c>
      <c r="R1277" s="4">
        <v>849.81253857319905</v>
      </c>
      <c r="S1277" s="4">
        <v>939.17491475193901</v>
      </c>
      <c r="T1277" s="4">
        <v>1025.3195268939801</v>
      </c>
      <c r="U1277" s="4">
        <v>1106.5506450263199</v>
      </c>
      <c r="V1277" s="4">
        <v>1180.5246214798001</v>
      </c>
      <c r="W1277" s="4">
        <v>1243.62642277226</v>
      </c>
      <c r="X1277" s="4"/>
      <c r="Y1277" s="4"/>
      <c r="Z1277" s="4"/>
      <c r="AA1277" s="4"/>
      <c r="AB1277" s="4"/>
      <c r="AC1277" s="4"/>
      <c r="AD1277" s="4"/>
      <c r="AE1277" s="4"/>
    </row>
    <row r="1278" spans="1:31" x14ac:dyDescent="0.35">
      <c r="A1278" t="s">
        <v>168</v>
      </c>
      <c r="B1278" t="s">
        <v>117</v>
      </c>
      <c r="C1278" t="s">
        <v>94</v>
      </c>
      <c r="D1278" t="s">
        <v>134</v>
      </c>
      <c r="E1278" s="4"/>
      <c r="F1278" s="4">
        <v>1426.42708013622</v>
      </c>
      <c r="G1278" s="4">
        <v>1415.57000945557</v>
      </c>
      <c r="H1278" s="4">
        <v>1684.11921346748</v>
      </c>
      <c r="I1278" s="4">
        <v>1933.30853009822</v>
      </c>
      <c r="J1278" s="4">
        <v>2290.5847155081801</v>
      </c>
      <c r="K1278" s="4">
        <v>2775.7150996278401</v>
      </c>
      <c r="L1278" s="4">
        <v>3368.1047348484799</v>
      </c>
      <c r="M1278" s="4">
        <v>3994.3248342399802</v>
      </c>
      <c r="N1278" s="4">
        <v>4636.3969953148498</v>
      </c>
      <c r="O1278" s="4">
        <v>5287.2737352283202</v>
      </c>
      <c r="P1278" s="4">
        <v>5950.8130256189797</v>
      </c>
      <c r="Q1278" s="4">
        <v>6616.3576973069403</v>
      </c>
      <c r="R1278" s="4">
        <v>7263.30007010381</v>
      </c>
      <c r="S1278" s="4">
        <v>7870.7714459380704</v>
      </c>
      <c r="T1278" s="4">
        <v>8428.5857610774292</v>
      </c>
      <c r="U1278" s="4">
        <v>8925.8566599080095</v>
      </c>
      <c r="V1278" s="4">
        <v>9347.3687097297006</v>
      </c>
      <c r="W1278" s="4">
        <v>9669.1209978733204</v>
      </c>
      <c r="X1278" s="4"/>
      <c r="Y1278" s="4"/>
      <c r="Z1278" s="4"/>
      <c r="AA1278" s="4"/>
      <c r="AB1278" s="4"/>
      <c r="AC1278" s="4"/>
      <c r="AD1278" s="4"/>
      <c r="AE1278" s="4"/>
    </row>
    <row r="1279" spans="1:31" x14ac:dyDescent="0.35">
      <c r="A1279" t="s">
        <v>168</v>
      </c>
      <c r="B1279" t="s">
        <v>117</v>
      </c>
      <c r="C1279" t="s">
        <v>162</v>
      </c>
      <c r="D1279" t="s">
        <v>135</v>
      </c>
      <c r="E1279" s="4"/>
      <c r="F1279" s="4">
        <v>152.51278413314401</v>
      </c>
      <c r="G1279" s="4">
        <v>154.580709897931</v>
      </c>
      <c r="H1279" s="4">
        <v>178.32423367002301</v>
      </c>
      <c r="I1279" s="4">
        <v>199.86796843385099</v>
      </c>
      <c r="J1279" s="4">
        <v>231.48597622917299</v>
      </c>
      <c r="K1279" s="4">
        <v>274.32390478086501</v>
      </c>
      <c r="L1279" s="4">
        <v>328.09790526106701</v>
      </c>
      <c r="M1279" s="4">
        <v>387.64890211844801</v>
      </c>
      <c r="N1279" s="4">
        <v>453.10720890286001</v>
      </c>
      <c r="O1279" s="4">
        <v>527.02386379129803</v>
      </c>
      <c r="P1279" s="4">
        <v>609.51533495143497</v>
      </c>
      <c r="Q1279" s="4">
        <v>696.67067573724603</v>
      </c>
      <c r="R1279" s="4">
        <v>786.61540924319195</v>
      </c>
      <c r="S1279" s="4">
        <v>878.30598210384596</v>
      </c>
      <c r="T1279" s="4">
        <v>971.23801938662302</v>
      </c>
      <c r="U1279" s="4">
        <v>1065.58355927565</v>
      </c>
      <c r="V1279" s="4">
        <v>1161.56479270769</v>
      </c>
      <c r="W1279" s="4">
        <v>1258.3870435925201</v>
      </c>
      <c r="X1279" s="4"/>
      <c r="Y1279" s="4"/>
      <c r="Z1279" s="4"/>
      <c r="AA1279" s="4"/>
      <c r="AB1279" s="4"/>
      <c r="AC1279" s="4"/>
      <c r="AD1279" s="4"/>
      <c r="AE1279" s="4"/>
    </row>
    <row r="1280" spans="1:31" x14ac:dyDescent="0.35">
      <c r="A1280" t="s">
        <v>168</v>
      </c>
      <c r="B1280" t="s">
        <v>117</v>
      </c>
      <c r="C1280" t="s">
        <v>162</v>
      </c>
      <c r="D1280" t="s">
        <v>132</v>
      </c>
      <c r="E1280" s="4"/>
      <c r="F1280" s="4">
        <v>1452.8229453804699</v>
      </c>
      <c r="G1280" s="4">
        <v>1464.5337189055999</v>
      </c>
      <c r="H1280" s="4">
        <v>1733.1751178724001</v>
      </c>
      <c r="I1280" s="4">
        <v>2036.3387726885001</v>
      </c>
      <c r="J1280" s="4">
        <v>2458.7511959282901</v>
      </c>
      <c r="K1280" s="4">
        <v>3045.3355776916001</v>
      </c>
      <c r="L1280" s="4">
        <v>3755.3936688415502</v>
      </c>
      <c r="M1280" s="4">
        <v>4536.3220129553602</v>
      </c>
      <c r="N1280" s="4">
        <v>5393.7663823513403</v>
      </c>
      <c r="O1280" s="4">
        <v>6354.0554931787801</v>
      </c>
      <c r="P1280" s="4">
        <v>7414.8645598796002</v>
      </c>
      <c r="Q1280" s="4">
        <v>8538.5411726105594</v>
      </c>
      <c r="R1280" s="4">
        <v>9709.16103093327</v>
      </c>
      <c r="S1280" s="4">
        <v>10912.3937546082</v>
      </c>
      <c r="T1280" s="4">
        <v>12142.9153206351</v>
      </c>
      <c r="U1280" s="4">
        <v>13404.7457980279</v>
      </c>
      <c r="V1280" s="4">
        <v>14699.873055833899</v>
      </c>
      <c r="W1280" s="4">
        <v>16009.344949803201</v>
      </c>
      <c r="X1280" s="4"/>
      <c r="Y1280" s="4"/>
      <c r="Z1280" s="4"/>
      <c r="AA1280" s="4"/>
      <c r="AB1280" s="4"/>
      <c r="AC1280" s="4"/>
      <c r="AD1280" s="4"/>
      <c r="AE1280" s="4"/>
    </row>
    <row r="1281" spans="1:31" x14ac:dyDescent="0.35">
      <c r="A1281" t="s">
        <v>168</v>
      </c>
      <c r="B1281" t="s">
        <v>117</v>
      </c>
      <c r="C1281" t="s">
        <v>162</v>
      </c>
      <c r="D1281" t="s">
        <v>133</v>
      </c>
      <c r="E1281" s="4"/>
      <c r="F1281" s="4">
        <v>168.051690851101</v>
      </c>
      <c r="G1281" s="4">
        <v>169.49631017845601</v>
      </c>
      <c r="H1281" s="4">
        <v>215.85001378475701</v>
      </c>
      <c r="I1281" s="4">
        <v>270.895848373685</v>
      </c>
      <c r="J1281" s="4">
        <v>345.94575789068801</v>
      </c>
      <c r="K1281" s="4">
        <v>448.07006925225699</v>
      </c>
      <c r="L1281" s="4">
        <v>578.52274405731998</v>
      </c>
      <c r="M1281" s="4">
        <v>733.41014090741396</v>
      </c>
      <c r="N1281" s="4">
        <v>916.59105647999604</v>
      </c>
      <c r="O1281" s="4">
        <v>1135.2437604097699</v>
      </c>
      <c r="P1281" s="4">
        <v>1391.9622766580001</v>
      </c>
      <c r="Q1281" s="4">
        <v>1682.1046997937499</v>
      </c>
      <c r="R1281" s="4">
        <v>2004.2296512453299</v>
      </c>
      <c r="S1281" s="4">
        <v>2356.7955294676199</v>
      </c>
      <c r="T1281" s="4">
        <v>2739.7313898499501</v>
      </c>
      <c r="U1281" s="4">
        <v>3155.1332568768298</v>
      </c>
      <c r="V1281" s="4">
        <v>3604.7723417401198</v>
      </c>
      <c r="W1281" s="4">
        <v>4085.0336684315498</v>
      </c>
      <c r="X1281" s="4"/>
      <c r="Y1281" s="4"/>
      <c r="Z1281" s="4"/>
      <c r="AA1281" s="4"/>
      <c r="AB1281" s="4"/>
      <c r="AC1281" s="4"/>
      <c r="AD1281" s="4"/>
      <c r="AE1281" s="4"/>
    </row>
    <row r="1282" spans="1:31" x14ac:dyDescent="0.35">
      <c r="A1282" t="s">
        <v>168</v>
      </c>
      <c r="B1282" t="s">
        <v>117</v>
      </c>
      <c r="C1282" t="s">
        <v>162</v>
      </c>
      <c r="D1282" t="s">
        <v>134</v>
      </c>
      <c r="E1282" s="4"/>
      <c r="F1282" s="4">
        <v>1881.9464904863801</v>
      </c>
      <c r="G1282" s="4">
        <v>1900.46717119647</v>
      </c>
      <c r="H1282" s="4">
        <v>2252.5515484575699</v>
      </c>
      <c r="I1282" s="4">
        <v>2627.4487588776501</v>
      </c>
      <c r="J1282" s="4">
        <v>3135.6896278425402</v>
      </c>
      <c r="K1282" s="4">
        <v>3802.13651752754</v>
      </c>
      <c r="L1282" s="4">
        <v>4591.7154258973897</v>
      </c>
      <c r="M1282" s="4">
        <v>5441.3400849261998</v>
      </c>
      <c r="N1282" s="4">
        <v>6364.1084087458003</v>
      </c>
      <c r="O1282" s="4">
        <v>7391.6646430299197</v>
      </c>
      <c r="P1282" s="4">
        <v>8520.9361051689593</v>
      </c>
      <c r="Q1282" s="4">
        <v>9706.2771516521898</v>
      </c>
      <c r="R1282" s="4">
        <v>10929.3585598235</v>
      </c>
      <c r="S1282" s="4">
        <v>12176.492263287901</v>
      </c>
      <c r="T1282" s="4">
        <v>13442.8516599782</v>
      </c>
      <c r="U1282" s="4">
        <v>14732.269642696499</v>
      </c>
      <c r="V1282" s="4">
        <v>16046.843151458401</v>
      </c>
      <c r="W1282" s="4">
        <v>17371.424006604298</v>
      </c>
      <c r="X1282" s="4"/>
      <c r="Y1282" s="4"/>
      <c r="Z1282" s="4"/>
      <c r="AA1282" s="4"/>
      <c r="AB1282" s="4"/>
      <c r="AC1282" s="4"/>
      <c r="AD1282" s="4"/>
      <c r="AE1282" s="4"/>
    </row>
    <row r="1283" spans="1:31" x14ac:dyDescent="0.35">
      <c r="A1283" t="s">
        <v>168</v>
      </c>
      <c r="B1283" t="s">
        <v>117</v>
      </c>
      <c r="C1283" t="s">
        <v>163</v>
      </c>
      <c r="D1283" t="s">
        <v>135</v>
      </c>
      <c r="E1283" s="4"/>
      <c r="F1283" s="4">
        <v>7.8253234437367301</v>
      </c>
      <c r="G1283" s="4">
        <v>7.8999386945831702</v>
      </c>
      <c r="H1283" s="4">
        <v>8.88728386789853</v>
      </c>
      <c r="I1283" s="4">
        <v>9.8001662297845495</v>
      </c>
      <c r="J1283" s="4">
        <v>11.0188089414637</v>
      </c>
      <c r="K1283" s="4">
        <v>12.617726762323001</v>
      </c>
      <c r="L1283" s="4">
        <v>14.4961897148919</v>
      </c>
      <c r="M1283" s="4">
        <v>16.466614409881799</v>
      </c>
      <c r="N1283" s="4">
        <v>18.518895232184502</v>
      </c>
      <c r="O1283" s="4">
        <v>20.722447261543898</v>
      </c>
      <c r="P1283" s="4">
        <v>23.084856350025099</v>
      </c>
      <c r="Q1283" s="4">
        <v>25.516157032423902</v>
      </c>
      <c r="R1283" s="4">
        <v>27.978381360451799</v>
      </c>
      <c r="S1283" s="4">
        <v>30.4049751160825</v>
      </c>
      <c r="T1283" s="4">
        <v>32.663268638632701</v>
      </c>
      <c r="U1283" s="4">
        <v>34.667877608043099</v>
      </c>
      <c r="V1283" s="4">
        <v>36.3832163248033</v>
      </c>
      <c r="W1283" s="4">
        <v>37.8316916020839</v>
      </c>
      <c r="X1283" s="4"/>
      <c r="Y1283" s="4"/>
      <c r="Z1283" s="4"/>
      <c r="AA1283" s="4"/>
      <c r="AB1283" s="4"/>
      <c r="AC1283" s="4"/>
      <c r="AD1283" s="4"/>
      <c r="AE1283" s="4"/>
    </row>
    <row r="1284" spans="1:31" x14ac:dyDescent="0.35">
      <c r="A1284" t="s">
        <v>168</v>
      </c>
      <c r="B1284" t="s">
        <v>117</v>
      </c>
      <c r="C1284" t="s">
        <v>163</v>
      </c>
      <c r="D1284" t="s">
        <v>132</v>
      </c>
      <c r="E1284" s="4"/>
      <c r="F1284" s="4">
        <v>121.570099272647</v>
      </c>
      <c r="G1284" s="4">
        <v>122.62902837755399</v>
      </c>
      <c r="H1284" s="4">
        <v>136.849677274447</v>
      </c>
      <c r="I1284" s="4">
        <v>150.3495816802</v>
      </c>
      <c r="J1284" s="4">
        <v>168.45957707886501</v>
      </c>
      <c r="K1284" s="4">
        <v>192.557884364453</v>
      </c>
      <c r="L1284" s="4">
        <v>221.356634611255</v>
      </c>
      <c r="M1284" s="4">
        <v>252.01954912277199</v>
      </c>
      <c r="N1284" s="4">
        <v>284.253053190782</v>
      </c>
      <c r="O1284" s="4">
        <v>319.034696188623</v>
      </c>
      <c r="P1284" s="4">
        <v>356.43187256055199</v>
      </c>
      <c r="Q1284" s="4">
        <v>395.02640954959901</v>
      </c>
      <c r="R1284" s="4">
        <v>434.26015475773897</v>
      </c>
      <c r="S1284" s="4">
        <v>473.08199796922497</v>
      </c>
      <c r="T1284" s="4">
        <v>509.448683291902</v>
      </c>
      <c r="U1284" s="4">
        <v>542.02978660502401</v>
      </c>
      <c r="V1284" s="4">
        <v>570.14577243936799</v>
      </c>
      <c r="W1284" s="4">
        <v>594.02780948605403</v>
      </c>
      <c r="X1284" s="4"/>
      <c r="Y1284" s="4"/>
      <c r="Z1284" s="4"/>
      <c r="AA1284" s="4"/>
      <c r="AB1284" s="4"/>
      <c r="AC1284" s="4"/>
      <c r="AD1284" s="4"/>
      <c r="AE1284" s="4"/>
    </row>
    <row r="1285" spans="1:31" x14ac:dyDescent="0.35">
      <c r="A1285" t="s">
        <v>168</v>
      </c>
      <c r="B1285" t="s">
        <v>117</v>
      </c>
      <c r="C1285" t="s">
        <v>163</v>
      </c>
      <c r="D1285" t="s">
        <v>133</v>
      </c>
      <c r="E1285" s="4"/>
      <c r="F1285" s="4">
        <v>8.6685596882966305</v>
      </c>
      <c r="G1285" s="4">
        <v>8.7453090865978602</v>
      </c>
      <c r="H1285" s="4">
        <v>11.3047419437</v>
      </c>
      <c r="I1285" s="4">
        <v>14.1084659126712</v>
      </c>
      <c r="J1285" s="4">
        <v>17.6980970230391</v>
      </c>
      <c r="K1285" s="4">
        <v>22.385554969366101</v>
      </c>
      <c r="L1285" s="4">
        <v>28.2050049742863</v>
      </c>
      <c r="M1285" s="4">
        <v>34.921093979569001</v>
      </c>
      <c r="N1285" s="4">
        <v>42.5540701617156</v>
      </c>
      <c r="O1285" s="4">
        <v>51.314809990008698</v>
      </c>
      <c r="P1285" s="4">
        <v>61.300733994563203</v>
      </c>
      <c r="Q1285" s="4">
        <v>72.339892592351703</v>
      </c>
      <c r="R1285" s="4">
        <v>84.363732495351897</v>
      </c>
      <c r="S1285" s="4">
        <v>97.177847328962699</v>
      </c>
      <c r="T1285" s="4">
        <v>110.325913487305</v>
      </c>
      <c r="U1285" s="4">
        <v>123.42298869044799</v>
      </c>
      <c r="V1285" s="4">
        <v>136.180526638933</v>
      </c>
      <c r="W1285" s="4">
        <v>148.50695237151399</v>
      </c>
      <c r="X1285" s="4"/>
      <c r="Y1285" s="4"/>
      <c r="Z1285" s="4"/>
      <c r="AA1285" s="4"/>
      <c r="AB1285" s="4"/>
      <c r="AC1285" s="4"/>
      <c r="AD1285" s="4"/>
      <c r="AE1285" s="4"/>
    </row>
    <row r="1286" spans="1:31" x14ac:dyDescent="0.35">
      <c r="A1286" t="s">
        <v>168</v>
      </c>
      <c r="B1286" t="s">
        <v>117</v>
      </c>
      <c r="C1286" t="s">
        <v>163</v>
      </c>
      <c r="D1286" t="s">
        <v>134</v>
      </c>
      <c r="E1286" s="4"/>
      <c r="F1286" s="4">
        <v>214.255777283616</v>
      </c>
      <c r="G1286" s="4">
        <v>216.176932927862</v>
      </c>
      <c r="H1286" s="4">
        <v>241.63153885765399</v>
      </c>
      <c r="I1286" s="4">
        <v>265.51135209001598</v>
      </c>
      <c r="J1286" s="4">
        <v>297.49791397967198</v>
      </c>
      <c r="K1286" s="4">
        <v>339.87648887322399</v>
      </c>
      <c r="L1286" s="4">
        <v>390.23387567385299</v>
      </c>
      <c r="M1286" s="4">
        <v>443.55753646734598</v>
      </c>
      <c r="N1286" s="4">
        <v>499.403851577034</v>
      </c>
      <c r="O1286" s="4">
        <v>559.53145654983302</v>
      </c>
      <c r="P1286" s="4">
        <v>624.07427108942295</v>
      </c>
      <c r="Q1286" s="4">
        <v>690.55573341797697</v>
      </c>
      <c r="R1286" s="4">
        <v>757.98966388180895</v>
      </c>
      <c r="S1286" s="4">
        <v>824.55282691469301</v>
      </c>
      <c r="T1286" s="4">
        <v>886.68914806946498</v>
      </c>
      <c r="U1286" s="4">
        <v>942.10523578693301</v>
      </c>
      <c r="V1286" s="4">
        <v>989.68191123582903</v>
      </c>
      <c r="W1286" s="4">
        <v>1029.8740989118601</v>
      </c>
      <c r="X1286" s="4"/>
      <c r="Y1286" s="4"/>
      <c r="Z1286" s="4"/>
      <c r="AA1286" s="4"/>
      <c r="AB1286" s="4"/>
      <c r="AC1286" s="4"/>
      <c r="AD1286" s="4"/>
      <c r="AE1286" s="4"/>
    </row>
    <row r="1287" spans="1:31" x14ac:dyDescent="0.35">
      <c r="A1287" t="s">
        <v>168</v>
      </c>
      <c r="B1287" t="s">
        <v>117</v>
      </c>
      <c r="C1287" t="s">
        <v>96</v>
      </c>
      <c r="D1287" t="s">
        <v>135</v>
      </c>
      <c r="E1287" s="4"/>
      <c r="F1287" s="4">
        <v>128.29508326954101</v>
      </c>
      <c r="G1287" s="4">
        <v>129.370135688011</v>
      </c>
      <c r="H1287" s="4">
        <v>138.43175470707601</v>
      </c>
      <c r="I1287" s="4">
        <v>149.17593889324499</v>
      </c>
      <c r="J1287" s="4">
        <v>167.82574903202701</v>
      </c>
      <c r="K1287" s="4">
        <v>192.64472996876299</v>
      </c>
      <c r="L1287" s="4">
        <v>223.034104063911</v>
      </c>
      <c r="M1287" s="4">
        <v>256.101423096362</v>
      </c>
      <c r="N1287" s="4">
        <v>293.31686228225101</v>
      </c>
      <c r="O1287" s="4">
        <v>336.68808782473798</v>
      </c>
      <c r="P1287" s="4">
        <v>385.09855553715499</v>
      </c>
      <c r="Q1287" s="4">
        <v>437.889610016007</v>
      </c>
      <c r="R1287" s="4">
        <v>494.03381927627601</v>
      </c>
      <c r="S1287" s="4">
        <v>553.31632781200904</v>
      </c>
      <c r="T1287" s="4">
        <v>616.20206884920105</v>
      </c>
      <c r="U1287" s="4">
        <v>683.47297554066199</v>
      </c>
      <c r="V1287" s="4">
        <v>755.24528119288902</v>
      </c>
      <c r="W1287" s="4">
        <v>830.13475279212605</v>
      </c>
      <c r="X1287" s="4"/>
      <c r="Y1287" s="4"/>
      <c r="Z1287" s="4"/>
      <c r="AA1287" s="4"/>
      <c r="AB1287" s="4"/>
      <c r="AC1287" s="4"/>
      <c r="AD1287" s="4"/>
      <c r="AE1287" s="4"/>
    </row>
    <row r="1288" spans="1:31" x14ac:dyDescent="0.35">
      <c r="A1288" t="s">
        <v>168</v>
      </c>
      <c r="B1288" t="s">
        <v>117</v>
      </c>
      <c r="C1288" t="s">
        <v>96</v>
      </c>
      <c r="D1288" t="s">
        <v>132</v>
      </c>
      <c r="E1288" s="4"/>
      <c r="F1288" s="4">
        <v>1307.39921054309</v>
      </c>
      <c r="G1288" s="4">
        <v>1318.3546006280501</v>
      </c>
      <c r="H1288" s="4">
        <v>1410.6976059081301</v>
      </c>
      <c r="I1288" s="4">
        <v>1520.1868985992201</v>
      </c>
      <c r="J1288" s="4">
        <v>1710.2389756612599</v>
      </c>
      <c r="K1288" s="4">
        <v>1963.15838033555</v>
      </c>
      <c r="L1288" s="4">
        <v>2272.8432309811801</v>
      </c>
      <c r="M1288" s="4">
        <v>2609.8178499303199</v>
      </c>
      <c r="N1288" s="4">
        <v>2989.06415128252</v>
      </c>
      <c r="O1288" s="4">
        <v>3431.0413852455999</v>
      </c>
      <c r="P1288" s="4">
        <v>3924.37133723029</v>
      </c>
      <c r="Q1288" s="4">
        <v>4462.3419374315799</v>
      </c>
      <c r="R1288" s="4">
        <v>5034.4830748220602</v>
      </c>
      <c r="S1288" s="4">
        <v>5638.6052506952801</v>
      </c>
      <c r="T1288" s="4">
        <v>6279.4463966783196</v>
      </c>
      <c r="U1288" s="4">
        <v>6964.9748523258004</v>
      </c>
      <c r="V1288" s="4">
        <v>7696.3751005444801</v>
      </c>
      <c r="W1288" s="4">
        <v>8459.5410267173993</v>
      </c>
      <c r="X1288" s="4"/>
      <c r="Y1288" s="4"/>
      <c r="Z1288" s="4"/>
      <c r="AA1288" s="4"/>
      <c r="AB1288" s="4"/>
      <c r="AC1288" s="4"/>
      <c r="AD1288" s="4"/>
      <c r="AE1288" s="4"/>
    </row>
    <row r="1289" spans="1:31" x14ac:dyDescent="0.35">
      <c r="A1289" t="s">
        <v>168</v>
      </c>
      <c r="B1289" t="s">
        <v>117</v>
      </c>
      <c r="C1289" t="s">
        <v>96</v>
      </c>
      <c r="D1289" t="s">
        <v>133</v>
      </c>
      <c r="E1289" s="4"/>
      <c r="F1289" s="4">
        <v>170.65817901705901</v>
      </c>
      <c r="G1289" s="4">
        <v>172.08821424061099</v>
      </c>
      <c r="H1289" s="4">
        <v>194.675260134312</v>
      </c>
      <c r="I1289" s="4">
        <v>221.13550554115</v>
      </c>
      <c r="J1289" s="4">
        <v>261.55148669196802</v>
      </c>
      <c r="K1289" s="4">
        <v>314.88948035271801</v>
      </c>
      <c r="L1289" s="4">
        <v>381.533424329963</v>
      </c>
      <c r="M1289" s="4">
        <v>457.58681798152401</v>
      </c>
      <c r="N1289" s="4">
        <v>546.39964348791</v>
      </c>
      <c r="O1289" s="4">
        <v>652.81149811609703</v>
      </c>
      <c r="P1289" s="4">
        <v>775.97771523604001</v>
      </c>
      <c r="Q1289" s="4">
        <v>915.67128827816703</v>
      </c>
      <c r="R1289" s="4">
        <v>1070.6655330370199</v>
      </c>
      <c r="S1289" s="4">
        <v>1241.2438932052801</v>
      </c>
      <c r="T1289" s="4">
        <v>1429.2011011822599</v>
      </c>
      <c r="U1289" s="4">
        <v>1637.2327574112601</v>
      </c>
      <c r="V1289" s="4">
        <v>1866.6271405554801</v>
      </c>
      <c r="W1289" s="4">
        <v>2114.8852566793498</v>
      </c>
      <c r="X1289" s="4"/>
      <c r="Y1289" s="4"/>
      <c r="Z1289" s="4"/>
      <c r="AA1289" s="4"/>
      <c r="AB1289" s="4"/>
      <c r="AC1289" s="4"/>
      <c r="AD1289" s="4"/>
      <c r="AE1289" s="4"/>
    </row>
    <row r="1290" spans="1:31" x14ac:dyDescent="0.35">
      <c r="A1290" t="s">
        <v>168</v>
      </c>
      <c r="B1290" t="s">
        <v>117</v>
      </c>
      <c r="C1290" t="s">
        <v>96</v>
      </c>
      <c r="D1290" t="s">
        <v>134</v>
      </c>
      <c r="E1290" s="4"/>
      <c r="F1290" s="4">
        <v>2206.75370618737</v>
      </c>
      <c r="G1290" s="4">
        <v>2225.2452636839398</v>
      </c>
      <c r="H1290" s="4">
        <v>2381.1106393847899</v>
      </c>
      <c r="I1290" s="4">
        <v>2565.9171625075401</v>
      </c>
      <c r="J1290" s="4">
        <v>2886.7052753067201</v>
      </c>
      <c r="K1290" s="4">
        <v>3313.6068896956899</v>
      </c>
      <c r="L1290" s="4">
        <v>3836.3226649549101</v>
      </c>
      <c r="M1290" s="4">
        <v>4405.10072697332</v>
      </c>
      <c r="N1290" s="4">
        <v>5045.2289864352297</v>
      </c>
      <c r="O1290" s="4">
        <v>5791.2405269296596</v>
      </c>
      <c r="P1290" s="4">
        <v>6623.9301072325597</v>
      </c>
      <c r="Q1290" s="4">
        <v>7531.9684525524199</v>
      </c>
      <c r="R1290" s="4">
        <v>8497.6831059016695</v>
      </c>
      <c r="S1290" s="4">
        <v>9517.3784214927091</v>
      </c>
      <c r="T1290" s="4">
        <v>10599.051534472501</v>
      </c>
      <c r="U1290" s="4">
        <v>11756.152172133499</v>
      </c>
      <c r="V1290" s="4">
        <v>12990.6796182626</v>
      </c>
      <c r="W1290" s="4">
        <v>14278.8242204905</v>
      </c>
      <c r="X1290" s="4"/>
      <c r="Y1290" s="4"/>
      <c r="Z1290" s="4"/>
      <c r="AA1290" s="4"/>
      <c r="AB1290" s="4"/>
      <c r="AC1290" s="4"/>
      <c r="AD1290" s="4"/>
      <c r="AE1290" s="4"/>
    </row>
    <row r="1291" spans="1:31" x14ac:dyDescent="0.35">
      <c r="A1291" t="s">
        <v>168</v>
      </c>
      <c r="B1291" t="s">
        <v>117</v>
      </c>
      <c r="C1291" t="s">
        <v>164</v>
      </c>
      <c r="D1291" t="s">
        <v>135</v>
      </c>
      <c r="E1291" s="4"/>
      <c r="F1291" s="4">
        <v>35.447540706697403</v>
      </c>
      <c r="G1291" s="4">
        <v>35.544133095790102</v>
      </c>
      <c r="H1291" s="4">
        <v>43.139342825986503</v>
      </c>
      <c r="I1291" s="4">
        <v>53.7178533683391</v>
      </c>
      <c r="J1291" s="4">
        <v>65.1814238880266</v>
      </c>
      <c r="K1291" s="4">
        <v>77.108851142823397</v>
      </c>
      <c r="L1291" s="4">
        <v>88.389144935276605</v>
      </c>
      <c r="M1291" s="4">
        <v>98.448482493936496</v>
      </c>
      <c r="N1291" s="4">
        <v>107.88690071608799</v>
      </c>
      <c r="O1291" s="4">
        <v>116.901672006317</v>
      </c>
      <c r="P1291" s="4">
        <v>125.656079267069</v>
      </c>
      <c r="Q1291" s="4">
        <v>133.913751058614</v>
      </c>
      <c r="R1291" s="4">
        <v>141.40099413494801</v>
      </c>
      <c r="S1291" s="4">
        <v>148.27176094695</v>
      </c>
      <c r="T1291" s="4">
        <v>154.60513817934</v>
      </c>
      <c r="U1291" s="4">
        <v>160.45621992709201</v>
      </c>
      <c r="V1291" s="4">
        <v>165.67172020015701</v>
      </c>
      <c r="W1291" s="4">
        <v>170.06347489190799</v>
      </c>
      <c r="X1291" s="4"/>
      <c r="Y1291" s="4"/>
      <c r="Z1291" s="4"/>
      <c r="AA1291" s="4"/>
      <c r="AB1291" s="4"/>
      <c r="AC1291" s="4"/>
      <c r="AD1291" s="4"/>
      <c r="AE1291" s="4"/>
    </row>
    <row r="1292" spans="1:31" x14ac:dyDescent="0.35">
      <c r="A1292" t="s">
        <v>168</v>
      </c>
      <c r="B1292" t="s">
        <v>117</v>
      </c>
      <c r="C1292" t="s">
        <v>164</v>
      </c>
      <c r="D1292" t="s">
        <v>132</v>
      </c>
      <c r="E1292" s="4"/>
      <c r="F1292" s="4">
        <v>789.45252709845602</v>
      </c>
      <c r="G1292" s="4">
        <v>791.60373714427101</v>
      </c>
      <c r="H1292" s="4">
        <v>960.75672761431099</v>
      </c>
      <c r="I1292" s="4">
        <v>1196.3508397615601</v>
      </c>
      <c r="J1292" s="4">
        <v>1451.6561313534501</v>
      </c>
      <c r="K1292" s="4">
        <v>1717.2919808470399</v>
      </c>
      <c r="L1292" s="4">
        <v>1968.5155146473101</v>
      </c>
      <c r="M1292" s="4">
        <v>2192.5471201775599</v>
      </c>
      <c r="N1292" s="4">
        <v>2402.7502250683201</v>
      </c>
      <c r="O1292" s="4">
        <v>2603.5182849789298</v>
      </c>
      <c r="P1292" s="4">
        <v>2798.4877750328301</v>
      </c>
      <c r="Q1292" s="4">
        <v>2982.3944645751299</v>
      </c>
      <c r="R1292" s="4">
        <v>3149.1429286370198</v>
      </c>
      <c r="S1292" s="4">
        <v>3302.1618437634402</v>
      </c>
      <c r="T1292" s="4">
        <v>3443.21255028631</v>
      </c>
      <c r="U1292" s="4">
        <v>3573.5220493357101</v>
      </c>
      <c r="V1292" s="4">
        <v>3689.6765071222899</v>
      </c>
      <c r="W1292" s="4">
        <v>3787.4853189799701</v>
      </c>
      <c r="X1292" s="4"/>
      <c r="Y1292" s="4"/>
      <c r="Z1292" s="4"/>
      <c r="AA1292" s="4"/>
      <c r="AB1292" s="4"/>
      <c r="AC1292" s="4"/>
      <c r="AD1292" s="4"/>
      <c r="AE1292" s="4"/>
    </row>
    <row r="1293" spans="1:31" x14ac:dyDescent="0.35">
      <c r="A1293" t="s">
        <v>168</v>
      </c>
      <c r="B1293" t="s">
        <v>117</v>
      </c>
      <c r="C1293" t="s">
        <v>164</v>
      </c>
      <c r="D1293" t="s">
        <v>133</v>
      </c>
      <c r="E1293" s="4"/>
      <c r="F1293" s="4">
        <v>106.784860657713</v>
      </c>
      <c r="G1293" s="4">
        <v>107.07584289806699</v>
      </c>
      <c r="H1293" s="4">
        <v>136.84578842349299</v>
      </c>
      <c r="I1293" s="4">
        <v>178.98173317698601</v>
      </c>
      <c r="J1293" s="4">
        <v>227.586822242202</v>
      </c>
      <c r="K1293" s="4">
        <v>281.54716326932498</v>
      </c>
      <c r="L1293" s="4">
        <v>336.85101326663198</v>
      </c>
      <c r="M1293" s="4">
        <v>390.90984059026601</v>
      </c>
      <c r="N1293" s="4">
        <v>445.61706559655499</v>
      </c>
      <c r="O1293" s="4">
        <v>501.52151804970998</v>
      </c>
      <c r="P1293" s="4">
        <v>559.14680197297901</v>
      </c>
      <c r="Q1293" s="4">
        <v>617.27861345975498</v>
      </c>
      <c r="R1293" s="4">
        <v>674.37365377867695</v>
      </c>
      <c r="S1293" s="4">
        <v>730.82162083035598</v>
      </c>
      <c r="T1293" s="4">
        <v>786.72959549950997</v>
      </c>
      <c r="U1293" s="4">
        <v>842.12925942189202</v>
      </c>
      <c r="V1293" s="4">
        <v>895.96055996337805</v>
      </c>
      <c r="W1293" s="4">
        <v>946.87132974499195</v>
      </c>
      <c r="X1293" s="4"/>
      <c r="Y1293" s="4"/>
      <c r="Z1293" s="4"/>
      <c r="AA1293" s="4"/>
      <c r="AB1293" s="4"/>
      <c r="AC1293" s="4"/>
      <c r="AD1293" s="4"/>
      <c r="AE1293" s="4"/>
    </row>
    <row r="1294" spans="1:31" x14ac:dyDescent="0.35">
      <c r="A1294" t="s">
        <v>168</v>
      </c>
      <c r="B1294" t="s">
        <v>117</v>
      </c>
      <c r="C1294" t="s">
        <v>164</v>
      </c>
      <c r="D1294" t="s">
        <v>134</v>
      </c>
      <c r="E1294" s="4"/>
      <c r="F1294" s="4">
        <v>770.73193219484699</v>
      </c>
      <c r="G1294" s="4">
        <v>772.83212975993899</v>
      </c>
      <c r="H1294" s="4">
        <v>937.97392955970201</v>
      </c>
      <c r="I1294" s="4">
        <v>1167.9813068701001</v>
      </c>
      <c r="J1294" s="4">
        <v>1417.2324447585199</v>
      </c>
      <c r="K1294" s="4">
        <v>1676.5691680101299</v>
      </c>
      <c r="L1294" s="4">
        <v>1921.83534041742</v>
      </c>
      <c r="M1294" s="4">
        <v>2140.5543973284998</v>
      </c>
      <c r="N1294" s="4">
        <v>2345.77287421559</v>
      </c>
      <c r="O1294" s="4">
        <v>2541.7800430147599</v>
      </c>
      <c r="P1294" s="4">
        <v>2732.1261457001001</v>
      </c>
      <c r="Q1294" s="4">
        <v>2911.67178436625</v>
      </c>
      <c r="R1294" s="4">
        <v>3074.4660772280299</v>
      </c>
      <c r="S1294" s="4">
        <v>3223.8563952896102</v>
      </c>
      <c r="T1294" s="4">
        <v>3361.5623115343501</v>
      </c>
      <c r="U1294" s="4">
        <v>3488.7817307371902</v>
      </c>
      <c r="V1294" s="4">
        <v>3602.1817726775598</v>
      </c>
      <c r="W1294" s="4">
        <v>3697.6712061281301</v>
      </c>
      <c r="X1294" s="4"/>
      <c r="Y1294" s="4"/>
      <c r="Z1294" s="4"/>
      <c r="AA1294" s="4"/>
      <c r="AB1294" s="4"/>
      <c r="AC1294" s="4"/>
      <c r="AD1294" s="4"/>
      <c r="AE1294" s="4"/>
    </row>
    <row r="1295" spans="1:31" x14ac:dyDescent="0.35">
      <c r="A1295" t="s">
        <v>168</v>
      </c>
      <c r="B1295" t="s">
        <v>117</v>
      </c>
      <c r="C1295" t="s">
        <v>165</v>
      </c>
      <c r="D1295" t="s">
        <v>135</v>
      </c>
      <c r="E1295" s="4"/>
      <c r="F1295" s="4">
        <v>18.1691875037172</v>
      </c>
      <c r="G1295" s="4">
        <v>18.0765349314294</v>
      </c>
      <c r="H1295" s="4">
        <v>19.865848951383299</v>
      </c>
      <c r="I1295" s="4">
        <v>21.572443567823498</v>
      </c>
      <c r="J1295" s="4">
        <v>25.149288230160099</v>
      </c>
      <c r="K1295" s="4">
        <v>30.7793867930069</v>
      </c>
      <c r="L1295" s="4">
        <v>38.493594131331001</v>
      </c>
      <c r="M1295" s="4">
        <v>47.8533948012238</v>
      </c>
      <c r="N1295" s="4">
        <v>58.6745878864144</v>
      </c>
      <c r="O1295" s="4">
        <v>71.063931742884705</v>
      </c>
      <c r="P1295" s="4">
        <v>84.997485137485498</v>
      </c>
      <c r="Q1295" s="4">
        <v>100.201633977082</v>
      </c>
      <c r="R1295" s="4">
        <v>116.371982583061</v>
      </c>
      <c r="S1295" s="4">
        <v>133.28939538261801</v>
      </c>
      <c r="T1295" s="4">
        <v>150.80778199388101</v>
      </c>
      <c r="U1295" s="4">
        <v>168.754667818858</v>
      </c>
      <c r="V1295" s="4">
        <v>186.932171236621</v>
      </c>
      <c r="W1295" s="4">
        <v>205.06423517105799</v>
      </c>
      <c r="X1295" s="4"/>
      <c r="Y1295" s="4"/>
      <c r="Z1295" s="4"/>
      <c r="AA1295" s="4"/>
      <c r="AB1295" s="4"/>
      <c r="AC1295" s="4"/>
      <c r="AD1295" s="4"/>
      <c r="AE1295" s="4"/>
    </row>
    <row r="1296" spans="1:31" x14ac:dyDescent="0.35">
      <c r="A1296" t="s">
        <v>168</v>
      </c>
      <c r="B1296" t="s">
        <v>117</v>
      </c>
      <c r="C1296" t="s">
        <v>165</v>
      </c>
      <c r="D1296" t="s">
        <v>132</v>
      </c>
      <c r="E1296" s="4"/>
      <c r="F1296" s="4">
        <v>216.296209608764</v>
      </c>
      <c r="G1296" s="4">
        <v>215.19322136604501</v>
      </c>
      <c r="H1296" s="4">
        <v>236.960456359343</v>
      </c>
      <c r="I1296" s="4">
        <v>257.82305806247001</v>
      </c>
      <c r="J1296" s="4">
        <v>301.16195135055199</v>
      </c>
      <c r="K1296" s="4">
        <v>369.30457670547702</v>
      </c>
      <c r="L1296" s="4">
        <v>462.76643346853803</v>
      </c>
      <c r="M1296" s="4">
        <v>576.41217515699202</v>
      </c>
      <c r="N1296" s="4">
        <v>708.13457170044603</v>
      </c>
      <c r="O1296" s="4">
        <v>859.32747208322405</v>
      </c>
      <c r="P1296" s="4">
        <v>1029.81121937068</v>
      </c>
      <c r="Q1296" s="4">
        <v>1216.3730668821399</v>
      </c>
      <c r="R1296" s="4">
        <v>1415.4001939861</v>
      </c>
      <c r="S1296" s="4">
        <v>1624.2902003611</v>
      </c>
      <c r="T1296" s="4">
        <v>1841.3119709662999</v>
      </c>
      <c r="U1296" s="4">
        <v>2064.39791467853</v>
      </c>
      <c r="V1296" s="4">
        <v>2291.1528452716798</v>
      </c>
      <c r="W1296" s="4">
        <v>2518.203</v>
      </c>
      <c r="X1296" s="4"/>
      <c r="Y1296" s="4"/>
      <c r="Z1296" s="4"/>
      <c r="AA1296" s="4"/>
      <c r="AB1296" s="4"/>
      <c r="AC1296" s="4"/>
      <c r="AD1296" s="4"/>
      <c r="AE1296" s="4"/>
    </row>
    <row r="1297" spans="1:31" x14ac:dyDescent="0.35">
      <c r="A1297" t="s">
        <v>168</v>
      </c>
      <c r="B1297" t="s">
        <v>117</v>
      </c>
      <c r="C1297" t="s">
        <v>165</v>
      </c>
      <c r="D1297" t="s">
        <v>133</v>
      </c>
      <c r="E1297" s="4"/>
      <c r="F1297" s="4">
        <v>27.1111627293749</v>
      </c>
      <c r="G1297" s="4">
        <v>26.972911144702898</v>
      </c>
      <c r="H1297" s="4">
        <v>31.5474536989339</v>
      </c>
      <c r="I1297" s="4">
        <v>36.333691332074302</v>
      </c>
      <c r="J1297" s="4">
        <v>44.787597185440603</v>
      </c>
      <c r="K1297" s="4">
        <v>57.798775751650901</v>
      </c>
      <c r="L1297" s="4">
        <v>76.031666037034995</v>
      </c>
      <c r="M1297" s="4">
        <v>99.194322570387399</v>
      </c>
      <c r="N1297" s="4">
        <v>127.379458830988</v>
      </c>
      <c r="O1297" s="4">
        <v>161.27117025243101</v>
      </c>
      <c r="P1297" s="4">
        <v>201.28942928190199</v>
      </c>
      <c r="Q1297" s="4">
        <v>247.23212327519099</v>
      </c>
      <c r="R1297" s="4">
        <v>298.71258309901702</v>
      </c>
      <c r="S1297" s="4">
        <v>355.45266457749801</v>
      </c>
      <c r="T1297" s="4">
        <v>417.290578086746</v>
      </c>
      <c r="U1297" s="4">
        <v>483.93170899688101</v>
      </c>
      <c r="V1297" s="4">
        <v>554.93766116774702</v>
      </c>
      <c r="W1297" s="4">
        <v>629.55074999999999</v>
      </c>
      <c r="X1297" s="4"/>
      <c r="Y1297" s="4"/>
      <c r="Z1297" s="4"/>
      <c r="AA1297" s="4"/>
      <c r="AB1297" s="4"/>
      <c r="AC1297" s="4"/>
      <c r="AD1297" s="4"/>
      <c r="AE1297" s="4"/>
    </row>
    <row r="1298" spans="1:31" x14ac:dyDescent="0.35">
      <c r="A1298" t="s">
        <v>168</v>
      </c>
      <c r="B1298" t="s">
        <v>117</v>
      </c>
      <c r="C1298" t="s">
        <v>165</v>
      </c>
      <c r="D1298" t="s">
        <v>134</v>
      </c>
      <c r="E1298" s="4"/>
      <c r="F1298" s="4">
        <v>509.26420288751899</v>
      </c>
      <c r="G1298" s="4">
        <v>506.66724370252598</v>
      </c>
      <c r="H1298" s="4">
        <v>556.35369468927399</v>
      </c>
      <c r="I1298" s="4">
        <v>603.64149836970705</v>
      </c>
      <c r="J1298" s="4">
        <v>703.13876041928802</v>
      </c>
      <c r="K1298" s="4">
        <v>859.826036501516</v>
      </c>
      <c r="L1298" s="4">
        <v>1074.4199724001301</v>
      </c>
      <c r="M1298" s="4">
        <v>1334.5444300417801</v>
      </c>
      <c r="N1298" s="4">
        <v>1634.95084041314</v>
      </c>
      <c r="O1298" s="4">
        <v>1978.5085961738901</v>
      </c>
      <c r="P1298" s="4">
        <v>2364.4412954918398</v>
      </c>
      <c r="Q1298" s="4">
        <v>2785.0352991407799</v>
      </c>
      <c r="R1298" s="4">
        <v>3231.7478234308401</v>
      </c>
      <c r="S1298" s="4">
        <v>3698.4304042562899</v>
      </c>
      <c r="T1298" s="4">
        <v>4180.9802470398199</v>
      </c>
      <c r="U1298" s="4">
        <v>4674.5774175026199</v>
      </c>
      <c r="V1298" s="4">
        <v>5173.7149834917</v>
      </c>
      <c r="W1298" s="4">
        <v>5670.7427648289404</v>
      </c>
      <c r="X1298" s="4"/>
      <c r="Y1298" s="4"/>
      <c r="Z1298" s="4"/>
      <c r="AA1298" s="4"/>
      <c r="AB1298" s="4"/>
      <c r="AC1298" s="4"/>
      <c r="AD1298" s="4"/>
      <c r="AE1298" s="4"/>
    </row>
    <row r="1299" spans="1:31" x14ac:dyDescent="0.35">
      <c r="A1299" t="s">
        <v>168</v>
      </c>
      <c r="B1299" t="s">
        <v>117</v>
      </c>
      <c r="C1299" t="s">
        <v>166</v>
      </c>
      <c r="D1299" t="s">
        <v>135</v>
      </c>
      <c r="E1299" s="4"/>
      <c r="F1299" s="4">
        <v>19.062180957011599</v>
      </c>
      <c r="G1299" s="4">
        <v>18.931574445878901</v>
      </c>
      <c r="H1299" s="4">
        <v>21.979177662463901</v>
      </c>
      <c r="I1299" s="4">
        <v>24.020868695929199</v>
      </c>
      <c r="J1299" s="4">
        <v>27.140378390953</v>
      </c>
      <c r="K1299" s="4">
        <v>31.9040410393334</v>
      </c>
      <c r="L1299" s="4">
        <v>38.147448423143999</v>
      </c>
      <c r="M1299" s="4">
        <v>45.044596103547697</v>
      </c>
      <c r="N1299" s="4">
        <v>52.443532102977599</v>
      </c>
      <c r="O1299" s="4">
        <v>60.483893706827097</v>
      </c>
      <c r="P1299" s="4">
        <v>69.110760218965794</v>
      </c>
      <c r="Q1299" s="4">
        <v>78.0779793441083</v>
      </c>
      <c r="R1299" s="4">
        <v>87.222699894373207</v>
      </c>
      <c r="S1299" s="4">
        <v>96.400684268325406</v>
      </c>
      <c r="T1299" s="4">
        <v>105.413057264771</v>
      </c>
      <c r="U1299" s="4">
        <v>114.032634045336</v>
      </c>
      <c r="V1299" s="4">
        <v>121.856710021125</v>
      </c>
      <c r="W1299" s="4">
        <v>128.674378395144</v>
      </c>
      <c r="X1299" s="4"/>
      <c r="Y1299" s="4"/>
      <c r="Z1299" s="4"/>
      <c r="AA1299" s="4"/>
      <c r="AB1299" s="4"/>
      <c r="AC1299" s="4"/>
      <c r="AD1299" s="4"/>
      <c r="AE1299" s="4"/>
    </row>
    <row r="1300" spans="1:31" x14ac:dyDescent="0.35">
      <c r="A1300" t="s">
        <v>168</v>
      </c>
      <c r="B1300" t="s">
        <v>117</v>
      </c>
      <c r="C1300" t="s">
        <v>166</v>
      </c>
      <c r="D1300" t="s">
        <v>132</v>
      </c>
      <c r="E1300" s="4"/>
      <c r="F1300" s="4">
        <v>545.25680361596403</v>
      </c>
      <c r="G1300" s="4">
        <v>541.52092003830501</v>
      </c>
      <c r="H1300" s="4">
        <v>647.63035396945895</v>
      </c>
      <c r="I1300" s="4">
        <v>728.48446533081596</v>
      </c>
      <c r="J1300" s="4">
        <v>846.47220790889901</v>
      </c>
      <c r="K1300" s="4">
        <v>1022.5303782874</v>
      </c>
      <c r="L1300" s="4">
        <v>1255.4974212602001</v>
      </c>
      <c r="M1300" s="4">
        <v>1521.3009857694899</v>
      </c>
      <c r="N1300" s="4">
        <v>1816.3678810506699</v>
      </c>
      <c r="O1300" s="4">
        <v>2146.9516055828299</v>
      </c>
      <c r="P1300" s="4">
        <v>2512.71316317319</v>
      </c>
      <c r="Q1300" s="4">
        <v>2906.0067931491599</v>
      </c>
      <c r="R1300" s="4">
        <v>3321.51065018805</v>
      </c>
      <c r="S1300" s="4">
        <v>3754.0665487554602</v>
      </c>
      <c r="T1300" s="4">
        <v>4195.8444642495197</v>
      </c>
      <c r="U1300" s="4">
        <v>4637.1778128044998</v>
      </c>
      <c r="V1300" s="4">
        <v>5060.3283291395401</v>
      </c>
      <c r="W1300" s="4">
        <v>5454.3</v>
      </c>
      <c r="X1300" s="4"/>
      <c r="Y1300" s="4"/>
      <c r="Z1300" s="4"/>
      <c r="AA1300" s="4"/>
      <c r="AB1300" s="4"/>
      <c r="AC1300" s="4"/>
      <c r="AD1300" s="4"/>
      <c r="AE1300" s="4"/>
    </row>
    <row r="1301" spans="1:31" x14ac:dyDescent="0.35">
      <c r="A1301" t="s">
        <v>168</v>
      </c>
      <c r="B1301" t="s">
        <v>117</v>
      </c>
      <c r="C1301" t="s">
        <v>166</v>
      </c>
      <c r="D1301" t="s">
        <v>133</v>
      </c>
      <c r="E1301" s="4"/>
      <c r="F1301" s="4">
        <v>53.405529976911303</v>
      </c>
      <c r="G1301" s="4">
        <v>53.039616445757197</v>
      </c>
      <c r="H1301" s="4">
        <v>69.587261956157505</v>
      </c>
      <c r="I1301" s="4">
        <v>85.198036034243501</v>
      </c>
      <c r="J1301" s="4">
        <v>107.041352005606</v>
      </c>
      <c r="K1301" s="4">
        <v>139.02244764086001</v>
      </c>
      <c r="L1301" s="4">
        <v>182.62795907038901</v>
      </c>
      <c r="M1301" s="4">
        <v>235.74997249145801</v>
      </c>
      <c r="N1301" s="4">
        <v>298.73698278190602</v>
      </c>
      <c r="O1301" s="4">
        <v>373.51123188586502</v>
      </c>
      <c r="P1301" s="4">
        <v>461.02311366083802</v>
      </c>
      <c r="Q1301" s="4">
        <v>560.80007888936996</v>
      </c>
      <c r="R1301" s="4">
        <v>672.549488939762</v>
      </c>
      <c r="S1301" s="4">
        <v>795.81109639366002</v>
      </c>
      <c r="T1301" s="4">
        <v>929.33678756683196</v>
      </c>
      <c r="U1301" s="4">
        <v>1071.15656873033</v>
      </c>
      <c r="V1301" s="4">
        <v>1216.99177265448</v>
      </c>
      <c r="W1301" s="4">
        <v>1363.575</v>
      </c>
      <c r="X1301" s="4"/>
      <c r="Y1301" s="4"/>
      <c r="Z1301" s="4"/>
      <c r="AA1301" s="4"/>
      <c r="AB1301" s="4"/>
      <c r="AC1301" s="4"/>
      <c r="AD1301" s="4"/>
      <c r="AE1301" s="4"/>
    </row>
    <row r="1302" spans="1:31" x14ac:dyDescent="0.35">
      <c r="A1302" t="s">
        <v>168</v>
      </c>
      <c r="B1302" t="s">
        <v>117</v>
      </c>
      <c r="C1302" t="s">
        <v>166</v>
      </c>
      <c r="D1302" t="s">
        <v>134</v>
      </c>
      <c r="E1302" s="4"/>
      <c r="F1302" s="4">
        <v>2129.0650154270202</v>
      </c>
      <c r="G1302" s="4">
        <v>2114.4775055158202</v>
      </c>
      <c r="H1302" s="4">
        <v>2435.9304683680798</v>
      </c>
      <c r="I1302" s="4">
        <v>2641.51466597326</v>
      </c>
      <c r="J1302" s="4">
        <v>2961.1774137001498</v>
      </c>
      <c r="K1302" s="4">
        <v>3453.4355806732701</v>
      </c>
      <c r="L1302" s="4">
        <v>4096.3851303166603</v>
      </c>
      <c r="M1302" s="4">
        <v>4798.2144181269696</v>
      </c>
      <c r="N1302" s="4">
        <v>5541.1785868463603</v>
      </c>
      <c r="O1302" s="4">
        <v>6338.6145007103396</v>
      </c>
      <c r="P1302" s="4">
        <v>7183.1560766078501</v>
      </c>
      <c r="Q1302" s="4">
        <v>8047.9152275067399</v>
      </c>
      <c r="R1302" s="4">
        <v>8915.3666499175797</v>
      </c>
      <c r="S1302" s="4">
        <v>9770.4327669762206</v>
      </c>
      <c r="T1302" s="4">
        <v>10593.0424784857</v>
      </c>
      <c r="U1302" s="4">
        <v>11360.989553150201</v>
      </c>
      <c r="V1302" s="4">
        <v>12035.5149608393</v>
      </c>
      <c r="W1302" s="4">
        <v>12598.0256216049</v>
      </c>
      <c r="X1302" s="4"/>
      <c r="Y1302" s="4"/>
      <c r="Z1302" s="4"/>
      <c r="AA1302" s="4"/>
      <c r="AB1302" s="4"/>
      <c r="AC1302" s="4"/>
      <c r="AD1302" s="4"/>
      <c r="AE1302" s="4"/>
    </row>
    <row r="1303" spans="1:31" x14ac:dyDescent="0.35">
      <c r="A1303" t="s">
        <v>168</v>
      </c>
      <c r="B1303" t="s">
        <v>117</v>
      </c>
      <c r="C1303" t="s">
        <v>1</v>
      </c>
      <c r="D1303" t="s">
        <v>135</v>
      </c>
      <c r="E1303" s="4"/>
      <c r="F1303" s="4">
        <v>184.35680504072701</v>
      </c>
      <c r="G1303" s="4">
        <v>187.00845071300299</v>
      </c>
      <c r="H1303" s="4">
        <v>213.27892741099899</v>
      </c>
      <c r="I1303" s="4">
        <v>235.148356098492</v>
      </c>
      <c r="J1303" s="4">
        <v>262.98873619773201</v>
      </c>
      <c r="K1303" s="4">
        <v>297.22934558975902</v>
      </c>
      <c r="L1303" s="4">
        <v>335.458820248103</v>
      </c>
      <c r="M1303" s="4">
        <v>374.39394416665402</v>
      </c>
      <c r="N1303" s="4">
        <v>415.22187962705601</v>
      </c>
      <c r="O1303" s="4">
        <v>459.47074191823702</v>
      </c>
      <c r="P1303" s="4">
        <v>507.54986459490601</v>
      </c>
      <c r="Q1303" s="4">
        <v>558.75834704598401</v>
      </c>
      <c r="R1303" s="4">
        <v>612.71724707117005</v>
      </c>
      <c r="S1303" s="4">
        <v>669.06471760701902</v>
      </c>
      <c r="T1303" s="4">
        <v>727.21002670218695</v>
      </c>
      <c r="U1303" s="4">
        <v>786.31266346126995</v>
      </c>
      <c r="V1303" s="4">
        <v>845.07624667271705</v>
      </c>
      <c r="W1303" s="4">
        <v>900.82918633791996</v>
      </c>
      <c r="X1303" s="4"/>
      <c r="Y1303" s="4"/>
      <c r="Z1303" s="4"/>
      <c r="AA1303" s="4"/>
      <c r="AB1303" s="4"/>
      <c r="AC1303" s="4"/>
      <c r="AD1303" s="4"/>
      <c r="AE1303" s="4"/>
    </row>
    <row r="1304" spans="1:31" x14ac:dyDescent="0.35">
      <c r="A1304" t="s">
        <v>168</v>
      </c>
      <c r="B1304" t="s">
        <v>117</v>
      </c>
      <c r="C1304" t="s">
        <v>1</v>
      </c>
      <c r="D1304" t="s">
        <v>132</v>
      </c>
      <c r="E1304" s="4"/>
      <c r="F1304" s="4">
        <v>3789.7709458658701</v>
      </c>
      <c r="G1304" s="4">
        <v>3844.2800795281701</v>
      </c>
      <c r="H1304" s="4">
        <v>4531.3601943976901</v>
      </c>
      <c r="I1304" s="4">
        <v>5158.1249930077702</v>
      </c>
      <c r="J1304" s="4">
        <v>5950.1387789403398</v>
      </c>
      <c r="K1304" s="4">
        <v>6929.7599917320003</v>
      </c>
      <c r="L1304" s="4">
        <v>8052.3442449817603</v>
      </c>
      <c r="M1304" s="4">
        <v>9245.0680753378492</v>
      </c>
      <c r="N1304" s="4">
        <v>10539.5246045492</v>
      </c>
      <c r="O1304" s="4">
        <v>11979.4703516508</v>
      </c>
      <c r="P1304" s="4">
        <v>13582.935491201901</v>
      </c>
      <c r="Q1304" s="4">
        <v>15338.601769888401</v>
      </c>
      <c r="R1304" s="4">
        <v>17242.278116168902</v>
      </c>
      <c r="S1304" s="4">
        <v>19289.221265516098</v>
      </c>
      <c r="T1304" s="4">
        <v>21466.9334650446</v>
      </c>
      <c r="U1304" s="4">
        <v>23753.7422600479</v>
      </c>
      <c r="V1304" s="4">
        <v>26111.571532428599</v>
      </c>
      <c r="W1304" s="4">
        <v>28455.33</v>
      </c>
      <c r="X1304" s="4"/>
      <c r="Y1304" s="4"/>
      <c r="Z1304" s="4"/>
      <c r="AA1304" s="4"/>
      <c r="AB1304" s="4"/>
      <c r="AC1304" s="4"/>
      <c r="AD1304" s="4"/>
      <c r="AE1304" s="4"/>
    </row>
    <row r="1305" spans="1:31" x14ac:dyDescent="0.35">
      <c r="A1305" t="s">
        <v>168</v>
      </c>
      <c r="B1305" t="s">
        <v>117</v>
      </c>
      <c r="C1305" t="s">
        <v>1</v>
      </c>
      <c r="D1305" t="s">
        <v>133</v>
      </c>
      <c r="E1305" s="4"/>
      <c r="F1305" s="4">
        <v>453.562739726328</v>
      </c>
      <c r="G1305" s="4">
        <v>460.08643531562302</v>
      </c>
      <c r="H1305" s="4">
        <v>579.22442693529399</v>
      </c>
      <c r="I1305" s="4">
        <v>701.35377203216603</v>
      </c>
      <c r="J1305" s="4">
        <v>857.508017077668</v>
      </c>
      <c r="K1305" s="4">
        <v>1055.12930600451</v>
      </c>
      <c r="L1305" s="4">
        <v>1291.6405921630101</v>
      </c>
      <c r="M1305" s="4">
        <v>1558.26072634813</v>
      </c>
      <c r="N1305" s="4">
        <v>1862.2859193736799</v>
      </c>
      <c r="O1305" s="4">
        <v>2214.2899668989699</v>
      </c>
      <c r="P1305" s="4">
        <v>2621.3074360912801</v>
      </c>
      <c r="Q1305" s="4">
        <v>3085.0574558193198</v>
      </c>
      <c r="R1305" s="4">
        <v>3608.3819511643801</v>
      </c>
      <c r="S1305" s="4">
        <v>4193.8662450068396</v>
      </c>
      <c r="T1305" s="4">
        <v>4842.1919832933499</v>
      </c>
      <c r="U1305" s="4">
        <v>5551.4894171598198</v>
      </c>
      <c r="V1305" s="4">
        <v>6315.2154045813104</v>
      </c>
      <c r="W1305" s="4">
        <v>7113.8325000000004</v>
      </c>
      <c r="X1305" s="4"/>
      <c r="Y1305" s="4"/>
      <c r="Z1305" s="4"/>
      <c r="AA1305" s="4"/>
      <c r="AB1305" s="4"/>
      <c r="AC1305" s="4"/>
      <c r="AD1305" s="4"/>
      <c r="AE1305" s="4"/>
    </row>
    <row r="1306" spans="1:31" x14ac:dyDescent="0.35">
      <c r="A1306" t="s">
        <v>168</v>
      </c>
      <c r="B1306" t="s">
        <v>117</v>
      </c>
      <c r="C1306" t="s">
        <v>1</v>
      </c>
      <c r="D1306" t="s">
        <v>134</v>
      </c>
      <c r="E1306" s="4"/>
      <c r="F1306" s="4">
        <v>15437.3722490934</v>
      </c>
      <c r="G1306" s="4">
        <v>15659.411469758799</v>
      </c>
      <c r="H1306" s="4">
        <v>17712.160878191298</v>
      </c>
      <c r="I1306" s="4">
        <v>19366.226650893699</v>
      </c>
      <c r="J1306" s="4">
        <v>21477.7724848619</v>
      </c>
      <c r="K1306" s="4">
        <v>24069.210662678201</v>
      </c>
      <c r="L1306" s="4">
        <v>26933.696934770102</v>
      </c>
      <c r="M1306" s="4">
        <v>29801.6379804955</v>
      </c>
      <c r="N1306" s="4">
        <v>32765.253515823799</v>
      </c>
      <c r="O1306" s="4">
        <v>35940.158906431003</v>
      </c>
      <c r="P1306" s="4">
        <v>39351.014644203198</v>
      </c>
      <c r="Q1306" s="4">
        <v>42936.039883065598</v>
      </c>
      <c r="R1306" s="4">
        <v>46659.9046367599</v>
      </c>
      <c r="S1306" s="4">
        <v>50489.614016876898</v>
      </c>
      <c r="T1306" s="4">
        <v>54376.056508253198</v>
      </c>
      <c r="U1306" s="4">
        <v>58253.245076490799</v>
      </c>
      <c r="V1306" s="4">
        <v>62024.052220898702</v>
      </c>
      <c r="W1306" s="4">
        <v>65494.940813662099</v>
      </c>
      <c r="X1306" s="4"/>
      <c r="Y1306" s="4"/>
      <c r="Z1306" s="4"/>
      <c r="AA1306" s="4"/>
      <c r="AB1306" s="4"/>
      <c r="AC1306" s="4"/>
      <c r="AD1306" s="4"/>
      <c r="AE1306" s="4"/>
    </row>
    <row r="1307" spans="1:31" x14ac:dyDescent="0.35"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</row>
    <row r="1308" spans="1:31" x14ac:dyDescent="0.35"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</row>
    <row r="1309" spans="1:31" x14ac:dyDescent="0.35"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</row>
    <row r="1310" spans="1:31" x14ac:dyDescent="0.35"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</row>
    <row r="1311" spans="1:31" x14ac:dyDescent="0.35"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</row>
    <row r="1312" spans="1:31" x14ac:dyDescent="0.35"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</row>
    <row r="1313" spans="5:31" x14ac:dyDescent="0.35"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</row>
    <row r="1314" spans="5:31" x14ac:dyDescent="0.35"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</row>
    <row r="1315" spans="5:31" x14ac:dyDescent="0.35"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</row>
    <row r="1316" spans="5:31" x14ac:dyDescent="0.35"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</row>
    <row r="1317" spans="5:31" x14ac:dyDescent="0.35"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</row>
    <row r="1318" spans="5:31" x14ac:dyDescent="0.35"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</row>
    <row r="1319" spans="5:31" x14ac:dyDescent="0.35"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</row>
    <row r="1320" spans="5:31" x14ac:dyDescent="0.35"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</row>
    <row r="1321" spans="5:31" x14ac:dyDescent="0.35"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</row>
    <row r="1322" spans="5:31" x14ac:dyDescent="0.35"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</row>
    <row r="1323" spans="5:31" x14ac:dyDescent="0.35"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</row>
    <row r="1324" spans="5:31" x14ac:dyDescent="0.35"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</row>
    <row r="1325" spans="5:31" x14ac:dyDescent="0.35"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</row>
    <row r="1326" spans="5:31" x14ac:dyDescent="0.35"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</row>
    <row r="1327" spans="5:31" x14ac:dyDescent="0.35"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</row>
    <row r="1328" spans="5:31" x14ac:dyDescent="0.35"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</row>
    <row r="1329" spans="5:31" x14ac:dyDescent="0.35"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</row>
    <row r="1330" spans="5:31" x14ac:dyDescent="0.35"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</row>
    <row r="1331" spans="5:31" x14ac:dyDescent="0.35"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</row>
    <row r="1332" spans="5:31" x14ac:dyDescent="0.35"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</row>
    <row r="1333" spans="5:31" x14ac:dyDescent="0.35"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</row>
    <row r="1334" spans="5:31" x14ac:dyDescent="0.35"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</row>
    <row r="1335" spans="5:31" x14ac:dyDescent="0.35"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</row>
    <row r="1336" spans="5:31" x14ac:dyDescent="0.35"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</row>
    <row r="1337" spans="5:31" x14ac:dyDescent="0.35"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</row>
    <row r="1338" spans="5:31" x14ac:dyDescent="0.35"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</row>
    <row r="1339" spans="5:31" x14ac:dyDescent="0.35"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</row>
    <row r="1340" spans="5:31" x14ac:dyDescent="0.35"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</row>
    <row r="1341" spans="5:31" x14ac:dyDescent="0.35"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</row>
    <row r="1342" spans="5:31" x14ac:dyDescent="0.35"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</row>
    <row r="1343" spans="5:31" x14ac:dyDescent="0.35"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</row>
    <row r="1344" spans="5:31" x14ac:dyDescent="0.35"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</row>
    <row r="1345" spans="5:31" x14ac:dyDescent="0.35"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</row>
    <row r="1346" spans="5:31" x14ac:dyDescent="0.35"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</row>
    <row r="1347" spans="5:31" x14ac:dyDescent="0.35"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</row>
    <row r="1348" spans="5:31" x14ac:dyDescent="0.35"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</row>
    <row r="1349" spans="5:31" x14ac:dyDescent="0.35"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</row>
    <row r="1350" spans="5:31" x14ac:dyDescent="0.35"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</row>
    <row r="1351" spans="5:31" x14ac:dyDescent="0.35"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</row>
    <row r="1352" spans="5:31" x14ac:dyDescent="0.35"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</row>
    <row r="1353" spans="5:31" x14ac:dyDescent="0.35"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</row>
    <row r="1354" spans="5:31" x14ac:dyDescent="0.35"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</row>
    <row r="1355" spans="5:31" x14ac:dyDescent="0.35"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</row>
    <row r="1356" spans="5:31" x14ac:dyDescent="0.35"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</row>
    <row r="1357" spans="5:31" x14ac:dyDescent="0.35"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</row>
    <row r="1358" spans="5:31" x14ac:dyDescent="0.35"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</row>
    <row r="1359" spans="5:31" x14ac:dyDescent="0.35"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</row>
    <row r="1360" spans="5:31" x14ac:dyDescent="0.35"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</row>
    <row r="1361" spans="5:31" x14ac:dyDescent="0.35"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</row>
    <row r="1362" spans="5:31" x14ac:dyDescent="0.35"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</row>
    <row r="1363" spans="5:31" x14ac:dyDescent="0.35"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</row>
    <row r="1364" spans="5:31" x14ac:dyDescent="0.35"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</row>
    <row r="1365" spans="5:31" x14ac:dyDescent="0.35"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</row>
    <row r="1366" spans="5:31" x14ac:dyDescent="0.35"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</row>
    <row r="1367" spans="5:31" x14ac:dyDescent="0.35"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</row>
    <row r="1368" spans="5:31" x14ac:dyDescent="0.35"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</row>
    <row r="1369" spans="5:31" x14ac:dyDescent="0.35"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</row>
    <row r="1370" spans="5:31" x14ac:dyDescent="0.35"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</row>
    <row r="1371" spans="5:31" x14ac:dyDescent="0.35"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</row>
    <row r="1372" spans="5:31" x14ac:dyDescent="0.35"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</row>
    <row r="1373" spans="5:31" x14ac:dyDescent="0.35"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</row>
    <row r="1374" spans="5:31" x14ac:dyDescent="0.35"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</row>
    <row r="1375" spans="5:31" x14ac:dyDescent="0.35"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</row>
    <row r="1376" spans="5:31" x14ac:dyDescent="0.35"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</row>
    <row r="1377" spans="5:31" x14ac:dyDescent="0.35"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</row>
    <row r="1378" spans="5:31" x14ac:dyDescent="0.35"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</row>
    <row r="1379" spans="5:31" x14ac:dyDescent="0.35"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</row>
    <row r="1380" spans="5:31" x14ac:dyDescent="0.35"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</row>
    <row r="1381" spans="5:31" x14ac:dyDescent="0.35"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</row>
    <row r="1382" spans="5:31" x14ac:dyDescent="0.35"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</row>
    <row r="1383" spans="5:31" x14ac:dyDescent="0.35"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</row>
    <row r="1384" spans="5:31" x14ac:dyDescent="0.35"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</row>
    <row r="1385" spans="5:31" x14ac:dyDescent="0.35"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</row>
    <row r="1386" spans="5:31" x14ac:dyDescent="0.35"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</row>
    <row r="1387" spans="5:31" x14ac:dyDescent="0.35"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</row>
    <row r="1388" spans="5:31" x14ac:dyDescent="0.35"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</row>
    <row r="1389" spans="5:31" x14ac:dyDescent="0.35"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</row>
    <row r="1390" spans="5:31" x14ac:dyDescent="0.35"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</row>
    <row r="1391" spans="5:31" x14ac:dyDescent="0.35"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</row>
    <row r="1392" spans="5:31" x14ac:dyDescent="0.35"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</row>
    <row r="1393" spans="5:31" x14ac:dyDescent="0.35"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</row>
    <row r="1394" spans="5:31" x14ac:dyDescent="0.35"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</row>
    <row r="1395" spans="5:31" x14ac:dyDescent="0.35"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</row>
    <row r="1396" spans="5:31" x14ac:dyDescent="0.35"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</row>
    <row r="1397" spans="5:31" x14ac:dyDescent="0.35"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</row>
    <row r="1398" spans="5:31" x14ac:dyDescent="0.35"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</row>
    <row r="1399" spans="5:31" x14ac:dyDescent="0.35"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</row>
    <row r="1400" spans="5:31" x14ac:dyDescent="0.35"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</row>
    <row r="1401" spans="5:31" x14ac:dyDescent="0.35"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</row>
    <row r="1402" spans="5:31" x14ac:dyDescent="0.35"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</row>
    <row r="1403" spans="5:31" x14ac:dyDescent="0.35"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</row>
    <row r="1404" spans="5:31" x14ac:dyDescent="0.35"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</row>
    <row r="1405" spans="5:31" x14ac:dyDescent="0.35"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</row>
    <row r="1406" spans="5:31" x14ac:dyDescent="0.35"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</row>
    <row r="1407" spans="5:31" x14ac:dyDescent="0.35"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</row>
    <row r="1408" spans="5:31" x14ac:dyDescent="0.35"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</row>
    <row r="1409" spans="5:31" x14ac:dyDescent="0.35"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</row>
    <row r="1410" spans="5:31" x14ac:dyDescent="0.35"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</row>
    <row r="1411" spans="5:31" x14ac:dyDescent="0.35"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</row>
    <row r="1412" spans="5:31" x14ac:dyDescent="0.35"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</row>
    <row r="1413" spans="5:31" x14ac:dyDescent="0.35"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</row>
    <row r="1414" spans="5:31" x14ac:dyDescent="0.35"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</row>
    <row r="1415" spans="5:31" x14ac:dyDescent="0.35"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</row>
    <row r="1416" spans="5:31" x14ac:dyDescent="0.35"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</row>
    <row r="1417" spans="5:31" x14ac:dyDescent="0.35"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</row>
    <row r="1418" spans="5:31" x14ac:dyDescent="0.35"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</row>
    <row r="1419" spans="5:31" x14ac:dyDescent="0.35"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</row>
    <row r="1420" spans="5:31" x14ac:dyDescent="0.35"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</row>
    <row r="1421" spans="5:31" x14ac:dyDescent="0.35"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</row>
    <row r="1422" spans="5:31" x14ac:dyDescent="0.35"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</row>
    <row r="1423" spans="5:31" x14ac:dyDescent="0.35"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</row>
    <row r="1424" spans="5:31" x14ac:dyDescent="0.35"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</row>
    <row r="1425" spans="5:31" x14ac:dyDescent="0.35"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</row>
    <row r="1426" spans="5:31" x14ac:dyDescent="0.35"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</row>
    <row r="1427" spans="5:31" x14ac:dyDescent="0.35"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</row>
    <row r="1428" spans="5:31" x14ac:dyDescent="0.35"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</row>
    <row r="1429" spans="5:31" x14ac:dyDescent="0.35"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</row>
    <row r="1430" spans="5:31" x14ac:dyDescent="0.35"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</row>
    <row r="1431" spans="5:31" x14ac:dyDescent="0.35"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</row>
    <row r="1432" spans="5:31" x14ac:dyDescent="0.35"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</row>
    <row r="1433" spans="5:31" x14ac:dyDescent="0.35"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</row>
    <row r="1434" spans="5:31" x14ac:dyDescent="0.35"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</row>
    <row r="1435" spans="5:31" x14ac:dyDescent="0.35"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</row>
    <row r="1436" spans="5:31" x14ac:dyDescent="0.35"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</row>
    <row r="1437" spans="5:31" x14ac:dyDescent="0.35"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</row>
    <row r="1438" spans="5:31" x14ac:dyDescent="0.35"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</row>
    <row r="1439" spans="5:31" x14ac:dyDescent="0.35"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</row>
    <row r="1440" spans="5:31" x14ac:dyDescent="0.35"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</row>
    <row r="1441" spans="5:31" x14ac:dyDescent="0.35"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</row>
    <row r="1442" spans="5:31" x14ac:dyDescent="0.35"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</row>
    <row r="1443" spans="5:31" x14ac:dyDescent="0.35"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</row>
    <row r="1444" spans="5:31" x14ac:dyDescent="0.35"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</row>
    <row r="1445" spans="5:31" x14ac:dyDescent="0.35"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</row>
    <row r="1446" spans="5:31" x14ac:dyDescent="0.35"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</row>
    <row r="1447" spans="5:31" x14ac:dyDescent="0.35"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</row>
    <row r="1448" spans="5:31" x14ac:dyDescent="0.35"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</row>
    <row r="1449" spans="5:31" x14ac:dyDescent="0.35"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</row>
    <row r="1450" spans="5:31" x14ac:dyDescent="0.35"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</row>
    <row r="1451" spans="5:31" x14ac:dyDescent="0.35"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</row>
    <row r="1452" spans="5:31" x14ac:dyDescent="0.35"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</row>
    <row r="1453" spans="5:31" x14ac:dyDescent="0.35"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</row>
    <row r="1454" spans="5:31" x14ac:dyDescent="0.35"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</row>
    <row r="1455" spans="5:31" x14ac:dyDescent="0.35"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</row>
    <row r="1456" spans="5:31" x14ac:dyDescent="0.35"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</row>
    <row r="1457" spans="5:31" x14ac:dyDescent="0.35"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</row>
    <row r="1458" spans="5:31" x14ac:dyDescent="0.35"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</row>
    <row r="1459" spans="5:31" x14ac:dyDescent="0.35"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</row>
    <row r="1460" spans="5:31" x14ac:dyDescent="0.35"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</row>
    <row r="1461" spans="5:31" x14ac:dyDescent="0.35"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</row>
    <row r="1462" spans="5:31" x14ac:dyDescent="0.35"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</row>
    <row r="1463" spans="5:31" x14ac:dyDescent="0.35"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</row>
    <row r="1464" spans="5:31" x14ac:dyDescent="0.35"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</row>
    <row r="1465" spans="5:31" x14ac:dyDescent="0.35"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</row>
    <row r="1466" spans="5:31" x14ac:dyDescent="0.35"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</row>
    <row r="1467" spans="5:31" x14ac:dyDescent="0.35"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</row>
    <row r="1468" spans="5:31" x14ac:dyDescent="0.35"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</row>
    <row r="1469" spans="5:31" x14ac:dyDescent="0.35"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</row>
    <row r="1470" spans="5:31" x14ac:dyDescent="0.35"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</row>
    <row r="1471" spans="5:31" x14ac:dyDescent="0.35"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</row>
    <row r="1472" spans="5:31" x14ac:dyDescent="0.35"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</row>
    <row r="1473" spans="5:31" x14ac:dyDescent="0.35"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</row>
    <row r="1474" spans="5:31" x14ac:dyDescent="0.35"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</row>
    <row r="1475" spans="5:31" x14ac:dyDescent="0.35"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</row>
    <row r="1476" spans="5:31" x14ac:dyDescent="0.35"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</row>
    <row r="1477" spans="5:31" x14ac:dyDescent="0.35"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</row>
    <row r="1478" spans="5:31" x14ac:dyDescent="0.35"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</row>
    <row r="1479" spans="5:31" x14ac:dyDescent="0.35"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</row>
    <row r="1480" spans="5:31" x14ac:dyDescent="0.35"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</row>
    <row r="1481" spans="5:31" x14ac:dyDescent="0.35"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</row>
    <row r="1482" spans="5:31" x14ac:dyDescent="0.35"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</row>
    <row r="1483" spans="5:31" x14ac:dyDescent="0.35"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</row>
    <row r="1484" spans="5:31" x14ac:dyDescent="0.35"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</row>
    <row r="1485" spans="5:31" x14ac:dyDescent="0.35"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</row>
    <row r="1486" spans="5:31" x14ac:dyDescent="0.35"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</row>
    <row r="1487" spans="5:31" x14ac:dyDescent="0.35"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</row>
    <row r="1488" spans="5:31" x14ac:dyDescent="0.35"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</row>
    <row r="1489" spans="5:31" x14ac:dyDescent="0.35"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</row>
    <row r="1490" spans="5:31" x14ac:dyDescent="0.35"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</row>
    <row r="1491" spans="5:31" x14ac:dyDescent="0.35"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</row>
    <row r="1492" spans="5:31" x14ac:dyDescent="0.35"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</row>
    <row r="1493" spans="5:31" x14ac:dyDescent="0.35"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</row>
    <row r="1494" spans="5:31" x14ac:dyDescent="0.35"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</row>
    <row r="1495" spans="5:31" x14ac:dyDescent="0.35"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</row>
    <row r="1496" spans="5:31" x14ac:dyDescent="0.35"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</row>
    <row r="1497" spans="5:31" x14ac:dyDescent="0.35"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</row>
    <row r="1498" spans="5:31" x14ac:dyDescent="0.35"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</row>
    <row r="1499" spans="5:31" x14ac:dyDescent="0.35"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</row>
    <row r="1500" spans="5:31" x14ac:dyDescent="0.35"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</row>
    <row r="1501" spans="5:31" x14ac:dyDescent="0.35"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</row>
    <row r="1502" spans="5:31" x14ac:dyDescent="0.35"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</row>
    <row r="1503" spans="5:31" x14ac:dyDescent="0.35"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</row>
    <row r="1504" spans="5:31" x14ac:dyDescent="0.35"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</row>
    <row r="1505" spans="5:31" x14ac:dyDescent="0.35"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</row>
    <row r="1506" spans="5:31" x14ac:dyDescent="0.35"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</row>
    <row r="1507" spans="5:31" x14ac:dyDescent="0.35"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</row>
    <row r="1508" spans="5:31" x14ac:dyDescent="0.35"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</row>
    <row r="1509" spans="5:31" x14ac:dyDescent="0.35"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</row>
    <row r="1510" spans="5:31" x14ac:dyDescent="0.35"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</row>
    <row r="1511" spans="5:31" x14ac:dyDescent="0.35"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</row>
    <row r="1512" spans="5:31" x14ac:dyDescent="0.35"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</row>
    <row r="1513" spans="5:31" x14ac:dyDescent="0.35"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</row>
    <row r="1514" spans="5:31" x14ac:dyDescent="0.35"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</row>
    <row r="1515" spans="5:31" x14ac:dyDescent="0.35"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</row>
    <row r="1516" spans="5:31" x14ac:dyDescent="0.35"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</row>
    <row r="1517" spans="5:31" x14ac:dyDescent="0.35"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</row>
    <row r="1518" spans="5:31" x14ac:dyDescent="0.35"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</row>
    <row r="1519" spans="5:31" x14ac:dyDescent="0.35"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</row>
    <row r="1520" spans="5:31" x14ac:dyDescent="0.35"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</row>
    <row r="1521" spans="5:31" x14ac:dyDescent="0.35"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</row>
    <row r="1522" spans="5:31" x14ac:dyDescent="0.35"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</row>
    <row r="1523" spans="5:31" x14ac:dyDescent="0.35"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</row>
    <row r="1524" spans="5:31" x14ac:dyDescent="0.35"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</row>
    <row r="1525" spans="5:31" x14ac:dyDescent="0.35"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</row>
    <row r="1526" spans="5:31" x14ac:dyDescent="0.35"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</row>
    <row r="1527" spans="5:31" x14ac:dyDescent="0.35"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</row>
    <row r="1528" spans="5:31" x14ac:dyDescent="0.35"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</row>
    <row r="1529" spans="5:31" x14ac:dyDescent="0.35"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</row>
    <row r="1530" spans="5:31" x14ac:dyDescent="0.35"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</row>
    <row r="1531" spans="5:31" x14ac:dyDescent="0.35"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</row>
    <row r="1532" spans="5:31" x14ac:dyDescent="0.35"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</row>
    <row r="1533" spans="5:31" x14ac:dyDescent="0.35"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</row>
    <row r="1534" spans="5:31" x14ac:dyDescent="0.35"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</row>
    <row r="1535" spans="5:31" x14ac:dyDescent="0.35"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</row>
    <row r="1536" spans="5:31" x14ac:dyDescent="0.35"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</row>
    <row r="1537" spans="5:31" x14ac:dyDescent="0.35"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</row>
    <row r="1538" spans="5:31" x14ac:dyDescent="0.35"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</row>
    <row r="1539" spans="5:31" x14ac:dyDescent="0.35"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</row>
    <row r="1540" spans="5:31" x14ac:dyDescent="0.35"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</row>
    <row r="1541" spans="5:31" x14ac:dyDescent="0.35"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</row>
    <row r="1542" spans="5:31" x14ac:dyDescent="0.35"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</row>
    <row r="1543" spans="5:31" x14ac:dyDescent="0.35"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</row>
    <row r="1544" spans="5:31" x14ac:dyDescent="0.35"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</row>
    <row r="1545" spans="5:31" x14ac:dyDescent="0.35"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</row>
    <row r="1546" spans="5:31" x14ac:dyDescent="0.35"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</row>
    <row r="1547" spans="5:31" x14ac:dyDescent="0.35"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</row>
    <row r="1548" spans="5:31" x14ac:dyDescent="0.35"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</row>
    <row r="1549" spans="5:31" x14ac:dyDescent="0.35"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</row>
    <row r="1550" spans="5:31" x14ac:dyDescent="0.35"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</row>
    <row r="1551" spans="5:31" x14ac:dyDescent="0.35"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</row>
    <row r="1552" spans="5:31" x14ac:dyDescent="0.35"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</row>
    <row r="1553" spans="5:31" x14ac:dyDescent="0.35"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</row>
    <row r="1554" spans="5:31" x14ac:dyDescent="0.35"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</row>
    <row r="1555" spans="5:31" x14ac:dyDescent="0.35"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</row>
    <row r="1556" spans="5:31" x14ac:dyDescent="0.35"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</row>
    <row r="1557" spans="5:31" x14ac:dyDescent="0.35"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</row>
    <row r="1558" spans="5:31" x14ac:dyDescent="0.35"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</row>
    <row r="1559" spans="5:31" x14ac:dyDescent="0.35"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</row>
    <row r="1560" spans="5:31" x14ac:dyDescent="0.35"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</row>
    <row r="1561" spans="5:31" x14ac:dyDescent="0.35"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</row>
    <row r="1562" spans="5:31" x14ac:dyDescent="0.35"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</row>
    <row r="1563" spans="5:31" x14ac:dyDescent="0.35"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</row>
    <row r="1564" spans="5:31" x14ac:dyDescent="0.35"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</row>
    <row r="1565" spans="5:31" x14ac:dyDescent="0.35"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</row>
    <row r="1566" spans="5:31" x14ac:dyDescent="0.35"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</row>
    <row r="1567" spans="5:31" x14ac:dyDescent="0.35"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</row>
    <row r="1568" spans="5:31" x14ac:dyDescent="0.35"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9473D-BB18-49FB-B813-0893C16BB24A}">
  <dimension ref="A1:AL271"/>
  <sheetViews>
    <sheetView zoomScale="85" zoomScaleNormal="85" workbookViewId="0"/>
  </sheetViews>
  <sheetFormatPr defaultColWidth="8.86328125" defaultRowHeight="12.75" x14ac:dyDescent="0.35"/>
  <cols>
    <col min="1" max="1" width="3" bestFit="1" customWidth="1"/>
    <col min="2" max="2" width="2" bestFit="1" customWidth="1"/>
    <col min="3" max="3" width="8.1328125" bestFit="1" customWidth="1"/>
    <col min="4" max="4" width="10.1328125" bestFit="1" customWidth="1"/>
    <col min="5" max="23" width="6" bestFit="1" customWidth="1"/>
    <col min="24" max="30" width="6" customWidth="1"/>
    <col min="31" max="31" width="7" bestFit="1" customWidth="1"/>
    <col min="34" max="34" width="11" bestFit="1" customWidth="1"/>
  </cols>
  <sheetData>
    <row r="1" spans="1:36" ht="14.25" x14ac:dyDescent="0.45">
      <c r="C1" t="s">
        <v>60</v>
      </c>
      <c r="D1" t="s">
        <v>74</v>
      </c>
      <c r="E1">
        <f>'SSP drivers'!E1</f>
        <v>2015</v>
      </c>
      <c r="F1">
        <f>'SSP drivers'!F1</f>
        <v>2019</v>
      </c>
      <c r="G1">
        <f>'SSP drivers'!G1</f>
        <v>2020</v>
      </c>
      <c r="H1">
        <f>'SSP drivers'!H1</f>
        <v>2025</v>
      </c>
      <c r="I1">
        <f>'SSP drivers'!I1</f>
        <v>2030</v>
      </c>
      <c r="J1">
        <f>'SSP drivers'!J1</f>
        <v>2035</v>
      </c>
      <c r="K1">
        <f>'SSP drivers'!K1</f>
        <v>2040</v>
      </c>
      <c r="L1">
        <f>'SSP drivers'!L1</f>
        <v>2045</v>
      </c>
      <c r="M1">
        <f>'SSP drivers'!M1</f>
        <v>2050</v>
      </c>
      <c r="N1">
        <f>'SSP drivers'!N1</f>
        <v>2055</v>
      </c>
      <c r="O1">
        <f>'SSP drivers'!O1</f>
        <v>2060</v>
      </c>
      <c r="P1">
        <f>'SSP drivers'!P1</f>
        <v>2065</v>
      </c>
      <c r="Q1">
        <f>'SSP drivers'!Q1</f>
        <v>2070</v>
      </c>
      <c r="R1">
        <f>'SSP drivers'!R1</f>
        <v>2075</v>
      </c>
      <c r="S1">
        <f>'SSP drivers'!S1</f>
        <v>2080</v>
      </c>
      <c r="T1">
        <f>'SSP drivers'!T1</f>
        <v>2085</v>
      </c>
      <c r="U1">
        <f>'SSP drivers'!U1</f>
        <v>2090</v>
      </c>
      <c r="V1">
        <f>'SSP drivers'!V1</f>
        <v>2095</v>
      </c>
      <c r="W1">
        <f>'SSP drivers'!W1</f>
        <v>2100</v>
      </c>
      <c r="AH1" s="8" t="str">
        <f>VLOOKUP($AI$10,$AJ$12:$AL$23,2,FALSE)</f>
        <v>OECD23</v>
      </c>
      <c r="AI1" s="8" t="str">
        <f>VLOOKUP($AI$10,$AJ$12:$AL$23,3,FALSE)</f>
        <v>SSP2</v>
      </c>
    </row>
    <row r="2" spans="1:36" x14ac:dyDescent="0.35">
      <c r="A2">
        <v>1</v>
      </c>
      <c r="B2">
        <v>1</v>
      </c>
      <c r="C2" t="str">
        <f>IFERROR(VLOOKUP(A2,Classification!$A$4:$B$37,2,FALSE),"")</f>
        <v>Africa_other</v>
      </c>
      <c r="D2" t="str">
        <f>IFERROR(VLOOKUP(B2,Classification!$N$5:$O$14,2,FALSE),"")</f>
        <v>GDP</v>
      </c>
      <c r="E2" s="4">
        <f>SUMIFS('SSP drivers'!E$2:E$7886,'SSP drivers'!$A$2:$A$7886,'Selected scen drivers'!$AH$1,'SSP drivers'!$B$2:$B$7886,'Selected scen drivers'!$AI$1,'SSP drivers'!$C$2:$C$7886,'Selected scen drivers'!$C2,'SSP drivers'!$D$2:$D$7886,'Selected scen drivers'!$D2)</f>
        <v>0</v>
      </c>
      <c r="F2" s="4">
        <f>SUMIFS('SSP drivers'!F$2:F$7886,'SSP drivers'!$A$2:$A$7886,'Selected scen drivers'!$AH$1,'SSP drivers'!$B$2:$B$7886,'Selected scen drivers'!$AI$1,'SSP drivers'!$C$2:$C$7886,'Selected scen drivers'!$C2,'SSP drivers'!$D$2:$D$7886,'Selected scen drivers'!$D2)</f>
        <v>3397.8569819999998</v>
      </c>
      <c r="G2" s="4">
        <f>SUMIFS('SSP drivers'!G$2:G$7886,'SSP drivers'!$A$2:$A$7886,'Selected scen drivers'!$AH$1,'SSP drivers'!$B$2:$B$7886,'Selected scen drivers'!$AI$1,'SSP drivers'!$C$2:$C$7886,'Selected scen drivers'!$C2,'SSP drivers'!$D$2:$D$7886,'Selected scen drivers'!$D2)</f>
        <v>3468.8104560000002</v>
      </c>
      <c r="H2" s="4">
        <f>SUMIFS('SSP drivers'!H$2:H$7886,'SSP drivers'!$A$2:$A$7886,'Selected scen drivers'!$AH$1,'SSP drivers'!$B$2:$B$7886,'Selected scen drivers'!$AI$1,'SSP drivers'!$C$2:$C$7886,'Selected scen drivers'!$C2,'SSP drivers'!$D$2:$D$7886,'Selected scen drivers'!$D2)</f>
        <v>4236.791099</v>
      </c>
      <c r="I2" s="4">
        <f>SUMIFS('SSP drivers'!I$2:I$7886,'SSP drivers'!$A$2:$A$7886,'Selected scen drivers'!$AH$1,'SSP drivers'!$B$2:$B$7886,'Selected scen drivers'!$AI$1,'SSP drivers'!$C$2:$C$7886,'Selected scen drivers'!$C2,'SSP drivers'!$D$2:$D$7886,'Selected scen drivers'!$D2)</f>
        <v>5413.3576659999999</v>
      </c>
      <c r="J2" s="4">
        <f>SUMIFS('SSP drivers'!J$2:J$7886,'SSP drivers'!$A$2:$A$7886,'Selected scen drivers'!$AH$1,'SSP drivers'!$B$2:$B$7886,'Selected scen drivers'!$AI$1,'SSP drivers'!$C$2:$C$7886,'Selected scen drivers'!$C2,'SSP drivers'!$D$2:$D$7886,'Selected scen drivers'!$D2)</f>
        <v>7069.4162999999999</v>
      </c>
      <c r="K2" s="4">
        <f>SUMIFS('SSP drivers'!K$2:K$7886,'SSP drivers'!$A$2:$A$7886,'Selected scen drivers'!$AH$1,'SSP drivers'!$B$2:$B$7886,'Selected scen drivers'!$AI$1,'SSP drivers'!$C$2:$C$7886,'Selected scen drivers'!$C2,'SSP drivers'!$D$2:$D$7886,'Selected scen drivers'!$D2)</f>
        <v>9098.1882700000006</v>
      </c>
      <c r="L2" s="4">
        <f>SUMIFS('SSP drivers'!L$2:L$7886,'SSP drivers'!$A$2:$A$7886,'Selected scen drivers'!$AH$1,'SSP drivers'!$B$2:$B$7886,'Selected scen drivers'!$AI$1,'SSP drivers'!$C$2:$C$7886,'Selected scen drivers'!$C2,'SSP drivers'!$D$2:$D$7886,'Selected scen drivers'!$D2)</f>
        <v>11631.58706</v>
      </c>
      <c r="M2" s="4">
        <f>SUMIFS('SSP drivers'!M$2:M$7886,'SSP drivers'!$A$2:$A$7886,'Selected scen drivers'!$AH$1,'SSP drivers'!$B$2:$B$7886,'Selected scen drivers'!$AI$1,'SSP drivers'!$C$2:$C$7886,'Selected scen drivers'!$C2,'SSP drivers'!$D$2:$D$7886,'Selected scen drivers'!$D2)</f>
        <v>14792.511860000001</v>
      </c>
      <c r="N2" s="4">
        <f>SUMIFS('SSP drivers'!N$2:N$7886,'SSP drivers'!$A$2:$A$7886,'Selected scen drivers'!$AH$1,'SSP drivers'!$B$2:$B$7886,'Selected scen drivers'!$AI$1,'SSP drivers'!$C$2:$C$7886,'Selected scen drivers'!$C2,'SSP drivers'!$D$2:$D$7886,'Selected scen drivers'!$D2)</f>
        <v>18713.383600000001</v>
      </c>
      <c r="O2" s="4">
        <f>SUMIFS('SSP drivers'!O$2:O$7886,'SSP drivers'!$A$2:$A$7886,'Selected scen drivers'!$AH$1,'SSP drivers'!$B$2:$B$7886,'Selected scen drivers'!$AI$1,'SSP drivers'!$C$2:$C$7886,'Selected scen drivers'!$C2,'SSP drivers'!$D$2:$D$7886,'Selected scen drivers'!$D2)</f>
        <v>23526.293539999999</v>
      </c>
      <c r="P2" s="4">
        <f>SUMIFS('SSP drivers'!P$2:P$7886,'SSP drivers'!$A$2:$A$7886,'Selected scen drivers'!$AH$1,'SSP drivers'!$B$2:$B$7886,'Selected scen drivers'!$AI$1,'SSP drivers'!$C$2:$C$7886,'Selected scen drivers'!$C2,'SSP drivers'!$D$2:$D$7886,'Selected scen drivers'!$D2)</f>
        <v>29368.664349999999</v>
      </c>
      <c r="Q2" s="4">
        <f>SUMIFS('SSP drivers'!Q$2:Q$7886,'SSP drivers'!$A$2:$A$7886,'Selected scen drivers'!$AH$1,'SSP drivers'!$B$2:$B$7886,'Selected scen drivers'!$AI$1,'SSP drivers'!$C$2:$C$7886,'Selected scen drivers'!$C2,'SSP drivers'!$D$2:$D$7886,'Selected scen drivers'!$D2)</f>
        <v>36301.327790000003</v>
      </c>
      <c r="R2" s="4">
        <f>SUMIFS('SSP drivers'!R$2:R$7886,'SSP drivers'!$A$2:$A$7886,'Selected scen drivers'!$AH$1,'SSP drivers'!$B$2:$B$7886,'Selected scen drivers'!$AI$1,'SSP drivers'!$C$2:$C$7886,'Selected scen drivers'!$C2,'SSP drivers'!$D$2:$D$7886,'Selected scen drivers'!$D2)</f>
        <v>44434.027450000001</v>
      </c>
      <c r="S2" s="4">
        <f>SUMIFS('SSP drivers'!S$2:S$7886,'SSP drivers'!$A$2:$A$7886,'Selected scen drivers'!$AH$1,'SSP drivers'!$B$2:$B$7886,'Selected scen drivers'!$AI$1,'SSP drivers'!$C$2:$C$7886,'Selected scen drivers'!$C2,'SSP drivers'!$D$2:$D$7886,'Selected scen drivers'!$D2)</f>
        <v>53811.683400000002</v>
      </c>
      <c r="T2" s="4">
        <f>SUMIFS('SSP drivers'!T$2:T$7886,'SSP drivers'!$A$2:$A$7886,'Selected scen drivers'!$AH$1,'SSP drivers'!$B$2:$B$7886,'Selected scen drivers'!$AI$1,'SSP drivers'!$C$2:$C$7886,'Selected scen drivers'!$C2,'SSP drivers'!$D$2:$D$7886,'Selected scen drivers'!$D2)</f>
        <v>64494.146200000003</v>
      </c>
      <c r="U2" s="4">
        <f>SUMIFS('SSP drivers'!U$2:U$7886,'SSP drivers'!$A$2:$A$7886,'Selected scen drivers'!$AH$1,'SSP drivers'!$B$2:$B$7886,'Selected scen drivers'!$AI$1,'SSP drivers'!$C$2:$C$7886,'Selected scen drivers'!$C2,'SSP drivers'!$D$2:$D$7886,'Selected scen drivers'!$D2)</f>
        <v>76551.271189999999</v>
      </c>
      <c r="V2" s="4">
        <f>SUMIFS('SSP drivers'!V$2:V$7886,'SSP drivers'!$A$2:$A$7886,'Selected scen drivers'!$AH$1,'SSP drivers'!$B$2:$B$7886,'Selected scen drivers'!$AI$1,'SSP drivers'!$C$2:$C$7886,'Selected scen drivers'!$C2,'SSP drivers'!$D$2:$D$7886,'Selected scen drivers'!$D2)</f>
        <v>90031.642300000007</v>
      </c>
      <c r="W2" s="4">
        <f>SUMIFS('SSP drivers'!W$2:W$7886,'SSP drivers'!$A$2:$A$7886,'Selected scen drivers'!$AH$1,'SSP drivers'!$B$2:$B$7886,'Selected scen drivers'!$AI$1,'SSP drivers'!$C$2:$C$7886,'Selected scen drivers'!$C2,'SSP drivers'!$D$2:$D$7886,'Selected scen drivers'!$D2)</f>
        <v>104963.2052</v>
      </c>
      <c r="X2" s="4"/>
      <c r="Y2" s="4"/>
      <c r="Z2" s="4"/>
      <c r="AA2" s="4"/>
      <c r="AB2" s="4"/>
      <c r="AC2" s="4"/>
      <c r="AD2" s="4"/>
      <c r="AE2" s="4"/>
    </row>
    <row r="3" spans="1:36" x14ac:dyDescent="0.35">
      <c r="A3">
        <v>1</v>
      </c>
      <c r="B3">
        <v>2</v>
      </c>
      <c r="C3" t="str">
        <f>IFERROR(VLOOKUP(A3,Classification!$A$4:$B$37,2,FALSE),"")</f>
        <v>Africa_other</v>
      </c>
      <c r="D3" t="str">
        <f>IFERROR(VLOOKUP(B3,Classification!$N$5:$O$14,2,FALSE),"")</f>
        <v>GDPAGR</v>
      </c>
      <c r="E3" s="4">
        <f>SUMIFS('SSP drivers'!E$2:E$7886,'SSP drivers'!$A$2:$A$7886,'Selected scen drivers'!$AH$1,'SSP drivers'!$B$2:$B$7886,'Selected scen drivers'!$AI$1,'SSP drivers'!$C$2:$C$7886,'Selected scen drivers'!$C3,'SSP drivers'!$D$2:$D$7886,'Selected scen drivers'!$D3)</f>
        <v>0</v>
      </c>
      <c r="F3" s="4">
        <f>SUMIFS('SSP drivers'!F$2:F$7886,'SSP drivers'!$A$2:$A$7886,'Selected scen drivers'!$AH$1,'SSP drivers'!$B$2:$B$7886,'Selected scen drivers'!$AI$1,'SSP drivers'!$C$2:$C$7886,'Selected scen drivers'!$C3,'SSP drivers'!$D$2:$D$7886,'Selected scen drivers'!$D3)</f>
        <v>791.76348059928398</v>
      </c>
      <c r="G3" s="4">
        <f>SUMIFS('SSP drivers'!G$2:G$7886,'SSP drivers'!$A$2:$A$7886,'Selected scen drivers'!$AH$1,'SSP drivers'!$B$2:$B$7886,'Selected scen drivers'!$AI$1,'SSP drivers'!$C$2:$C$7886,'Selected scen drivers'!$C3,'SSP drivers'!$D$2:$D$7886,'Selected scen drivers'!$D3)</f>
        <v>812.018509128912</v>
      </c>
      <c r="H3" s="4">
        <f>SUMIFS('SSP drivers'!H$2:H$7886,'SSP drivers'!$A$2:$A$7886,'Selected scen drivers'!$AH$1,'SSP drivers'!$B$2:$B$7886,'Selected scen drivers'!$AI$1,'SSP drivers'!$C$2:$C$7886,'Selected scen drivers'!$C3,'SSP drivers'!$D$2:$D$7886,'Selected scen drivers'!$D3)</f>
        <v>951.88077624814798</v>
      </c>
      <c r="I3" s="4">
        <f>SUMIFS('SSP drivers'!I$2:I$7886,'SSP drivers'!$A$2:$A$7886,'Selected scen drivers'!$AH$1,'SSP drivers'!$B$2:$B$7886,'Selected scen drivers'!$AI$1,'SSP drivers'!$C$2:$C$7886,'Selected scen drivers'!$C3,'SSP drivers'!$D$2:$D$7886,'Selected scen drivers'!$D3)</f>
        <v>1175.53899627075</v>
      </c>
      <c r="J3" s="4">
        <f>SUMIFS('SSP drivers'!J$2:J$7886,'SSP drivers'!$A$2:$A$7886,'Selected scen drivers'!$AH$1,'SSP drivers'!$B$2:$B$7886,'Selected scen drivers'!$AI$1,'SSP drivers'!$C$2:$C$7886,'Selected scen drivers'!$C3,'SSP drivers'!$D$2:$D$7886,'Selected scen drivers'!$D3)</f>
        <v>1475.4991487510099</v>
      </c>
      <c r="K3" s="4">
        <f>SUMIFS('SSP drivers'!K$2:K$7886,'SSP drivers'!$A$2:$A$7886,'Selected scen drivers'!$AH$1,'SSP drivers'!$B$2:$B$7886,'Selected scen drivers'!$AI$1,'SSP drivers'!$C$2:$C$7886,'Selected scen drivers'!$C3,'SSP drivers'!$D$2:$D$7886,'Selected scen drivers'!$D3)</f>
        <v>1819.0655157859201</v>
      </c>
      <c r="L3" s="4">
        <f>SUMIFS('SSP drivers'!L$2:L$7886,'SSP drivers'!$A$2:$A$7886,'Selected scen drivers'!$AH$1,'SSP drivers'!$B$2:$B$7886,'Selected scen drivers'!$AI$1,'SSP drivers'!$C$2:$C$7886,'Selected scen drivers'!$C3,'SSP drivers'!$D$2:$D$7886,'Selected scen drivers'!$D3)</f>
        <v>2219.7980451682602</v>
      </c>
      <c r="M3" s="4">
        <f>SUMIFS('SSP drivers'!M$2:M$7886,'SSP drivers'!$A$2:$A$7886,'Selected scen drivers'!$AH$1,'SSP drivers'!$B$2:$B$7886,'Selected scen drivers'!$AI$1,'SSP drivers'!$C$2:$C$7886,'Selected scen drivers'!$C3,'SSP drivers'!$D$2:$D$7886,'Selected scen drivers'!$D3)</f>
        <v>2683.10180923908</v>
      </c>
      <c r="N3" s="4">
        <f>SUMIFS('SSP drivers'!N$2:N$7886,'SSP drivers'!$A$2:$A$7886,'Selected scen drivers'!$AH$1,'SSP drivers'!$B$2:$B$7886,'Selected scen drivers'!$AI$1,'SSP drivers'!$C$2:$C$7886,'Selected scen drivers'!$C3,'SSP drivers'!$D$2:$D$7886,'Selected scen drivers'!$D3)</f>
        <v>3210.7045073204299</v>
      </c>
      <c r="O3" s="4">
        <f>SUMIFS('SSP drivers'!O$2:O$7886,'SSP drivers'!$A$2:$A$7886,'Selected scen drivers'!$AH$1,'SSP drivers'!$B$2:$B$7886,'Selected scen drivers'!$AI$1,'SSP drivers'!$C$2:$C$7886,'Selected scen drivers'!$C3,'SSP drivers'!$D$2:$D$7886,'Selected scen drivers'!$D3)</f>
        <v>3798.6090359046002</v>
      </c>
      <c r="P3" s="4">
        <f>SUMIFS('SSP drivers'!P$2:P$7886,'SSP drivers'!$A$2:$A$7886,'Selected scen drivers'!$AH$1,'SSP drivers'!$B$2:$B$7886,'Selected scen drivers'!$AI$1,'SSP drivers'!$C$2:$C$7886,'Selected scen drivers'!$C3,'SSP drivers'!$D$2:$D$7886,'Selected scen drivers'!$D3)</f>
        <v>4437.8652521560698</v>
      </c>
      <c r="Q3" s="4">
        <f>SUMIFS('SSP drivers'!Q$2:Q$7886,'SSP drivers'!$A$2:$A$7886,'Selected scen drivers'!$AH$1,'SSP drivers'!$B$2:$B$7886,'Selected scen drivers'!$AI$1,'SSP drivers'!$C$2:$C$7886,'Selected scen drivers'!$C3,'SSP drivers'!$D$2:$D$7886,'Selected scen drivers'!$D3)</f>
        <v>5101.8150541852901</v>
      </c>
      <c r="R3" s="4">
        <f>SUMIFS('SSP drivers'!R$2:R$7886,'SSP drivers'!$A$2:$A$7886,'Selected scen drivers'!$AH$1,'SSP drivers'!$B$2:$B$7886,'Selected scen drivers'!$AI$1,'SSP drivers'!$C$2:$C$7886,'Selected scen drivers'!$C3,'SSP drivers'!$D$2:$D$7886,'Selected scen drivers'!$D3)</f>
        <v>5767.0943729212404</v>
      </c>
      <c r="S3" s="4">
        <f>SUMIFS('SSP drivers'!S$2:S$7886,'SSP drivers'!$A$2:$A$7886,'Selected scen drivers'!$AH$1,'SSP drivers'!$B$2:$B$7886,'Selected scen drivers'!$AI$1,'SSP drivers'!$C$2:$C$7886,'Selected scen drivers'!$C3,'SSP drivers'!$D$2:$D$7886,'Selected scen drivers'!$D3)</f>
        <v>6396.7243837770602</v>
      </c>
      <c r="T3" s="4">
        <f>SUMIFS('SSP drivers'!T$2:T$7886,'SSP drivers'!$A$2:$A$7886,'Selected scen drivers'!$AH$1,'SSP drivers'!$B$2:$B$7886,'Selected scen drivers'!$AI$1,'SSP drivers'!$C$2:$C$7886,'Selected scen drivers'!$C3,'SSP drivers'!$D$2:$D$7886,'Selected scen drivers'!$D3)</f>
        <v>6953.1403762114796</v>
      </c>
      <c r="U3" s="4">
        <f>SUMIFS('SSP drivers'!U$2:U$7886,'SSP drivers'!$A$2:$A$7886,'Selected scen drivers'!$AH$1,'SSP drivers'!$B$2:$B$7886,'Selected scen drivers'!$AI$1,'SSP drivers'!$C$2:$C$7886,'Selected scen drivers'!$C3,'SSP drivers'!$D$2:$D$7886,'Selected scen drivers'!$D3)</f>
        <v>7397.07031881276</v>
      </c>
      <c r="V3" s="4">
        <f>SUMIFS('SSP drivers'!V$2:V$7886,'SSP drivers'!$A$2:$A$7886,'Selected scen drivers'!$AH$1,'SSP drivers'!$B$2:$B$7886,'Selected scen drivers'!$AI$1,'SSP drivers'!$C$2:$C$7886,'Selected scen drivers'!$C3,'SSP drivers'!$D$2:$D$7886,'Selected scen drivers'!$D3)</f>
        <v>7683.8287761951597</v>
      </c>
      <c r="W3" s="4">
        <f>SUMIFS('SSP drivers'!W$2:W$7886,'SSP drivers'!$A$2:$A$7886,'Selected scen drivers'!$AH$1,'SSP drivers'!$B$2:$B$7886,'Selected scen drivers'!$AI$1,'SSP drivers'!$C$2:$C$7886,'Selected scen drivers'!$C3,'SSP drivers'!$D$2:$D$7886,'Selected scen drivers'!$D3)</f>
        <v>7763.9846574238099</v>
      </c>
      <c r="X3" s="4"/>
      <c r="Y3" s="4"/>
      <c r="Z3" s="4"/>
      <c r="AA3" s="4"/>
      <c r="AB3" s="4"/>
      <c r="AC3" s="4"/>
      <c r="AD3" s="4"/>
      <c r="AE3" s="4"/>
    </row>
    <row r="4" spans="1:36" x14ac:dyDescent="0.35">
      <c r="A4">
        <v>1</v>
      </c>
      <c r="B4">
        <v>3</v>
      </c>
      <c r="C4" t="str">
        <f>IFERROR(VLOOKUP(A4,Classification!$A$4:$B$37,2,FALSE),"")</f>
        <v>Africa_other</v>
      </c>
      <c r="D4" t="str">
        <f>IFERROR(VLOOKUP(B4,Classification!$N$5:$O$14,2,FALSE),"")</f>
        <v>GDPIND</v>
      </c>
      <c r="E4" s="4">
        <f>SUMIFS('SSP drivers'!E$2:E$7886,'SSP drivers'!$A$2:$A$7886,'Selected scen drivers'!$AH$1,'SSP drivers'!$B$2:$B$7886,'Selected scen drivers'!$AI$1,'SSP drivers'!$C$2:$C$7886,'Selected scen drivers'!$C4,'SSP drivers'!$D$2:$D$7886,'Selected scen drivers'!$D4)</f>
        <v>0</v>
      </c>
      <c r="F4" s="4">
        <f>SUMIFS('SSP drivers'!F$2:F$7886,'SSP drivers'!$A$2:$A$7886,'Selected scen drivers'!$AH$1,'SSP drivers'!$B$2:$B$7886,'Selected scen drivers'!$AI$1,'SSP drivers'!$C$2:$C$7886,'Selected scen drivers'!$C4,'SSP drivers'!$D$2:$D$7886,'Selected scen drivers'!$D4)</f>
        <v>923.83923751670397</v>
      </c>
      <c r="G4" s="4">
        <f>SUMIFS('SSP drivers'!G$2:G$7886,'SSP drivers'!$A$2:$A$7886,'Selected scen drivers'!$AH$1,'SSP drivers'!$B$2:$B$7886,'Selected scen drivers'!$AI$1,'SSP drivers'!$C$2:$C$7886,'Selected scen drivers'!$C4,'SSP drivers'!$D$2:$D$7886,'Selected scen drivers'!$D4)</f>
        <v>941.62527461444699</v>
      </c>
      <c r="H4" s="4">
        <f>SUMIFS('SSP drivers'!H$2:H$7886,'SSP drivers'!$A$2:$A$7886,'Selected scen drivers'!$AH$1,'SSP drivers'!$B$2:$B$7886,'Selected scen drivers'!$AI$1,'SSP drivers'!$C$2:$C$7886,'Selected scen drivers'!$C4,'SSP drivers'!$D$2:$D$7886,'Selected scen drivers'!$D4)</f>
        <v>1171.0964742260201</v>
      </c>
      <c r="I4" s="4">
        <f>SUMIFS('SSP drivers'!I$2:I$7886,'SSP drivers'!$A$2:$A$7886,'Selected scen drivers'!$AH$1,'SSP drivers'!$B$2:$B$7886,'Selected scen drivers'!$AI$1,'SSP drivers'!$C$2:$C$7886,'Selected scen drivers'!$C4,'SSP drivers'!$D$2:$D$7886,'Selected scen drivers'!$D4)</f>
        <v>1507.2619204569401</v>
      </c>
      <c r="J4" s="4">
        <f>SUMIFS('SSP drivers'!J$2:J$7886,'SSP drivers'!$A$2:$A$7886,'Selected scen drivers'!$AH$1,'SSP drivers'!$B$2:$B$7886,'Selected scen drivers'!$AI$1,'SSP drivers'!$C$2:$C$7886,'Selected scen drivers'!$C4,'SSP drivers'!$D$2:$D$7886,'Selected scen drivers'!$D4)</f>
        <v>1985.9925727974401</v>
      </c>
      <c r="K4" s="4">
        <f>SUMIFS('SSP drivers'!K$2:K$7886,'SSP drivers'!$A$2:$A$7886,'Selected scen drivers'!$AH$1,'SSP drivers'!$B$2:$B$7886,'Selected scen drivers'!$AI$1,'SSP drivers'!$C$2:$C$7886,'Selected scen drivers'!$C4,'SSP drivers'!$D$2:$D$7886,'Selected scen drivers'!$D4)</f>
        <v>2581.9862187069202</v>
      </c>
      <c r="L4" s="4">
        <f>SUMIFS('SSP drivers'!L$2:L$7886,'SSP drivers'!$A$2:$A$7886,'Selected scen drivers'!$AH$1,'SSP drivers'!$B$2:$B$7886,'Selected scen drivers'!$AI$1,'SSP drivers'!$C$2:$C$7886,'Selected scen drivers'!$C4,'SSP drivers'!$D$2:$D$7886,'Selected scen drivers'!$D4)</f>
        <v>3336.6232243264399</v>
      </c>
      <c r="M4" s="4">
        <f>SUMIFS('SSP drivers'!M$2:M$7886,'SSP drivers'!$A$2:$A$7886,'Selected scen drivers'!$AH$1,'SSP drivers'!$B$2:$B$7886,'Selected scen drivers'!$AI$1,'SSP drivers'!$C$2:$C$7886,'Selected scen drivers'!$C4,'SSP drivers'!$D$2:$D$7886,'Selected scen drivers'!$D4)</f>
        <v>4290.2769880480801</v>
      </c>
      <c r="N4" s="4">
        <f>SUMIFS('SSP drivers'!N$2:N$7886,'SSP drivers'!$A$2:$A$7886,'Selected scen drivers'!$AH$1,'SSP drivers'!$B$2:$B$7886,'Selected scen drivers'!$AI$1,'SSP drivers'!$C$2:$C$7886,'Selected scen drivers'!$C4,'SSP drivers'!$D$2:$D$7886,'Selected scen drivers'!$D4)</f>
        <v>5487.5294246827398</v>
      </c>
      <c r="O4" s="4">
        <f>SUMIFS('SSP drivers'!O$2:O$7886,'SSP drivers'!$A$2:$A$7886,'Selected scen drivers'!$AH$1,'SSP drivers'!$B$2:$B$7886,'Selected scen drivers'!$AI$1,'SSP drivers'!$C$2:$C$7886,'Selected scen drivers'!$C4,'SSP drivers'!$D$2:$D$7886,'Selected scen drivers'!$D4)</f>
        <v>6974.4654599024198</v>
      </c>
      <c r="P4" s="4">
        <f>SUMIFS('SSP drivers'!P$2:P$7886,'SSP drivers'!$A$2:$A$7886,'Selected scen drivers'!$AH$1,'SSP drivers'!$B$2:$B$7886,'Selected scen drivers'!$AI$1,'SSP drivers'!$C$2:$C$7886,'Selected scen drivers'!$C4,'SSP drivers'!$D$2:$D$7886,'Selected scen drivers'!$D4)</f>
        <v>8800.3221354080506</v>
      </c>
      <c r="Q4" s="4">
        <f>SUMIFS('SSP drivers'!Q$2:Q$7886,'SSP drivers'!$A$2:$A$7886,'Selected scen drivers'!$AH$1,'SSP drivers'!$B$2:$B$7886,'Selected scen drivers'!$AI$1,'SSP drivers'!$C$2:$C$7886,'Selected scen drivers'!$C4,'SSP drivers'!$D$2:$D$7886,'Selected scen drivers'!$D4)</f>
        <v>10993.1259677898</v>
      </c>
      <c r="R4" s="4">
        <f>SUMIFS('SSP drivers'!R$2:R$7886,'SSP drivers'!$A$2:$A$7886,'Selected scen drivers'!$AH$1,'SSP drivers'!$B$2:$B$7886,'Selected scen drivers'!$AI$1,'SSP drivers'!$C$2:$C$7886,'Selected scen drivers'!$C4,'SSP drivers'!$D$2:$D$7886,'Selected scen drivers'!$D4)</f>
        <v>13596.752083093201</v>
      </c>
      <c r="S4" s="4">
        <f>SUMIFS('SSP drivers'!S$2:S$7886,'SSP drivers'!$A$2:$A$7886,'Selected scen drivers'!$AH$1,'SSP drivers'!$B$2:$B$7886,'Selected scen drivers'!$AI$1,'SSP drivers'!$C$2:$C$7886,'Selected scen drivers'!$C4,'SSP drivers'!$D$2:$D$7886,'Selected scen drivers'!$D4)</f>
        <v>16636.595991999799</v>
      </c>
      <c r="T4" s="4">
        <f>SUMIFS('SSP drivers'!T$2:T$7886,'SSP drivers'!$A$2:$A$7886,'Selected scen drivers'!$AH$1,'SSP drivers'!$B$2:$B$7886,'Selected scen drivers'!$AI$1,'SSP drivers'!$C$2:$C$7886,'Selected scen drivers'!$C4,'SSP drivers'!$D$2:$D$7886,'Selected scen drivers'!$D4)</f>
        <v>20143.403850227001</v>
      </c>
      <c r="U4" s="4">
        <f>SUMIFS('SSP drivers'!U$2:U$7886,'SSP drivers'!$A$2:$A$7886,'Selected scen drivers'!$AH$1,'SSP drivers'!$B$2:$B$7886,'Selected scen drivers'!$AI$1,'SSP drivers'!$C$2:$C$7886,'Selected scen drivers'!$C4,'SSP drivers'!$D$2:$D$7886,'Selected scen drivers'!$D4)</f>
        <v>24151.7330150575</v>
      </c>
      <c r="V4" s="4">
        <f>SUMIFS('SSP drivers'!V$2:V$7886,'SSP drivers'!$A$2:$A$7886,'Selected scen drivers'!$AH$1,'SSP drivers'!$B$2:$B$7886,'Selected scen drivers'!$AI$1,'SSP drivers'!$C$2:$C$7886,'Selected scen drivers'!$C4,'SSP drivers'!$D$2:$D$7886,'Selected scen drivers'!$D4)</f>
        <v>28689.735619955802</v>
      </c>
      <c r="W4" s="4">
        <f>SUMIFS('SSP drivers'!W$2:W$7886,'SSP drivers'!$A$2:$A$7886,'Selected scen drivers'!$AH$1,'SSP drivers'!$B$2:$B$7886,'Selected scen drivers'!$AI$1,'SSP drivers'!$C$2:$C$7886,'Selected scen drivers'!$C4,'SSP drivers'!$D$2:$D$7886,'Selected scen drivers'!$D4)</f>
        <v>33780.084917299202</v>
      </c>
      <c r="X4" s="4"/>
      <c r="Y4" s="4"/>
      <c r="Z4" s="4"/>
      <c r="AA4" s="4"/>
      <c r="AB4" s="4"/>
      <c r="AC4" s="4"/>
      <c r="AD4" s="4"/>
      <c r="AE4" s="4"/>
      <c r="AH4" s="4"/>
      <c r="AJ4" s="4"/>
    </row>
    <row r="5" spans="1:36" x14ac:dyDescent="0.35">
      <c r="A5">
        <v>1</v>
      </c>
      <c r="B5">
        <v>4</v>
      </c>
      <c r="C5" t="str">
        <f>IFERROR(VLOOKUP(A5,Classification!$A$4:$B$37,2,FALSE),"")</f>
        <v>Africa_other</v>
      </c>
      <c r="D5" t="str">
        <f>IFERROR(VLOOKUP(B5,Classification!$N$5:$O$14,2,FALSE),"")</f>
        <v>GDPMFG</v>
      </c>
      <c r="E5" s="4">
        <f>SUMIFS('SSP drivers'!E$2:E$7886,'SSP drivers'!$A$2:$A$7886,'Selected scen drivers'!$AH$1,'SSP drivers'!$B$2:$B$7886,'Selected scen drivers'!$AI$1,'SSP drivers'!$C$2:$C$7886,'Selected scen drivers'!$C5,'SSP drivers'!$D$2:$D$7886,'Selected scen drivers'!$D5)</f>
        <v>0</v>
      </c>
      <c r="F5" s="4">
        <f>SUMIFS('SSP drivers'!F$2:F$7886,'SSP drivers'!$A$2:$A$7886,'Selected scen drivers'!$AH$1,'SSP drivers'!$B$2:$B$7886,'Selected scen drivers'!$AI$1,'SSP drivers'!$C$2:$C$7886,'Selected scen drivers'!$C5,'SSP drivers'!$D$2:$D$7886,'Selected scen drivers'!$D5)</f>
        <v>99.687461237953997</v>
      </c>
      <c r="G5" s="4">
        <f>SUMIFS('SSP drivers'!G$2:G$7886,'SSP drivers'!$A$2:$A$7886,'Selected scen drivers'!$AH$1,'SSP drivers'!$B$2:$B$7886,'Selected scen drivers'!$AI$1,'SSP drivers'!$C$2:$C$7886,'Selected scen drivers'!$C5,'SSP drivers'!$D$2:$D$7886,'Selected scen drivers'!$D5)</f>
        <v>101.479590381789</v>
      </c>
      <c r="H5" s="4">
        <f>SUMIFS('SSP drivers'!H$2:H$7886,'SSP drivers'!$A$2:$A$7886,'Selected scen drivers'!$AH$1,'SSP drivers'!$B$2:$B$7886,'Selected scen drivers'!$AI$1,'SSP drivers'!$C$2:$C$7886,'Selected scen drivers'!$C5,'SSP drivers'!$D$2:$D$7886,'Selected scen drivers'!$D5)</f>
        <v>136.06685052821999</v>
      </c>
      <c r="I5" s="4">
        <f>SUMIFS('SSP drivers'!I$2:I$7886,'SSP drivers'!$A$2:$A$7886,'Selected scen drivers'!$AH$1,'SSP drivers'!$B$2:$B$7886,'Selected scen drivers'!$AI$1,'SSP drivers'!$C$2:$C$7886,'Selected scen drivers'!$C5,'SSP drivers'!$D$2:$D$7886,'Selected scen drivers'!$D5)</f>
        <v>187.38864616778301</v>
      </c>
      <c r="J5" s="4">
        <f>SUMIFS('SSP drivers'!J$2:J$7886,'SSP drivers'!$A$2:$A$7886,'Selected scen drivers'!$AH$1,'SSP drivers'!$B$2:$B$7886,'Selected scen drivers'!$AI$1,'SSP drivers'!$C$2:$C$7886,'Selected scen drivers'!$C5,'SSP drivers'!$D$2:$D$7886,'Selected scen drivers'!$D5)</f>
        <v>264.002455065753</v>
      </c>
      <c r="K5" s="4">
        <f>SUMIFS('SSP drivers'!K$2:K$7886,'SSP drivers'!$A$2:$A$7886,'Selected scen drivers'!$AH$1,'SSP drivers'!$B$2:$B$7886,'Selected scen drivers'!$AI$1,'SSP drivers'!$C$2:$C$7886,'Selected scen drivers'!$C5,'SSP drivers'!$D$2:$D$7886,'Selected scen drivers'!$D5)</f>
        <v>365.94539761714901</v>
      </c>
      <c r="L5" s="4">
        <f>SUMIFS('SSP drivers'!L$2:L$7886,'SSP drivers'!$A$2:$A$7886,'Selected scen drivers'!$AH$1,'SSP drivers'!$B$2:$B$7886,'Selected scen drivers'!$AI$1,'SSP drivers'!$C$2:$C$7886,'Selected scen drivers'!$C5,'SSP drivers'!$D$2:$D$7886,'Selected scen drivers'!$D5)</f>
        <v>502.46406142983898</v>
      </c>
      <c r="M5" s="4">
        <f>SUMIFS('SSP drivers'!M$2:M$7886,'SSP drivers'!$A$2:$A$7886,'Selected scen drivers'!$AH$1,'SSP drivers'!$B$2:$B$7886,'Selected scen drivers'!$AI$1,'SSP drivers'!$C$2:$C$7886,'Selected scen drivers'!$C5,'SSP drivers'!$D$2:$D$7886,'Selected scen drivers'!$D5)</f>
        <v>684.25345621555505</v>
      </c>
      <c r="N5" s="4">
        <f>SUMIFS('SSP drivers'!N$2:N$7886,'SSP drivers'!$A$2:$A$7886,'Selected scen drivers'!$AH$1,'SSP drivers'!$B$2:$B$7886,'Selected scen drivers'!$AI$1,'SSP drivers'!$C$2:$C$7886,'Selected scen drivers'!$C5,'SSP drivers'!$D$2:$D$7886,'Selected scen drivers'!$D5)</f>
        <v>924.22170401091</v>
      </c>
      <c r="O5" s="4">
        <f>SUMIFS('SSP drivers'!O$2:O$7886,'SSP drivers'!$A$2:$A$7886,'Selected scen drivers'!$AH$1,'SSP drivers'!$B$2:$B$7886,'Selected scen drivers'!$AI$1,'SSP drivers'!$C$2:$C$7886,'Selected scen drivers'!$C5,'SSP drivers'!$D$2:$D$7886,'Selected scen drivers'!$D5)</f>
        <v>1237.1859056293599</v>
      </c>
      <c r="P5" s="4">
        <f>SUMIFS('SSP drivers'!P$2:P$7886,'SSP drivers'!$A$2:$A$7886,'Selected scen drivers'!$AH$1,'SSP drivers'!$B$2:$B$7886,'Selected scen drivers'!$AI$1,'SSP drivers'!$C$2:$C$7886,'Selected scen drivers'!$C5,'SSP drivers'!$D$2:$D$7886,'Selected scen drivers'!$D5)</f>
        <v>1640.18906750115</v>
      </c>
      <c r="Q5" s="4">
        <f>SUMIFS('SSP drivers'!Q$2:Q$7886,'SSP drivers'!$A$2:$A$7886,'Selected scen drivers'!$AH$1,'SSP drivers'!$B$2:$B$7886,'Selected scen drivers'!$AI$1,'SSP drivers'!$C$2:$C$7886,'Selected scen drivers'!$C5,'SSP drivers'!$D$2:$D$7886,'Selected scen drivers'!$D5)</f>
        <v>2147.97267002542</v>
      </c>
      <c r="R5" s="4">
        <f>SUMIFS('SSP drivers'!R$2:R$7886,'SSP drivers'!$A$2:$A$7886,'Selected scen drivers'!$AH$1,'SSP drivers'!$B$2:$B$7886,'Selected scen drivers'!$AI$1,'SSP drivers'!$C$2:$C$7886,'Selected scen drivers'!$C5,'SSP drivers'!$D$2:$D$7886,'Selected scen drivers'!$D5)</f>
        <v>2779.5307160223301</v>
      </c>
      <c r="S5" s="4">
        <f>SUMIFS('SSP drivers'!S$2:S$7886,'SSP drivers'!$A$2:$A$7886,'Selected scen drivers'!$AH$1,'SSP drivers'!$B$2:$B$7886,'Selected scen drivers'!$AI$1,'SSP drivers'!$C$2:$C$7886,'Selected scen drivers'!$C5,'SSP drivers'!$D$2:$D$7886,'Selected scen drivers'!$D5)</f>
        <v>3551.6050449936902</v>
      </c>
      <c r="T5" s="4">
        <f>SUMIFS('SSP drivers'!T$2:T$7886,'SSP drivers'!$A$2:$A$7886,'Selected scen drivers'!$AH$1,'SSP drivers'!$B$2:$B$7886,'Selected scen drivers'!$AI$1,'SSP drivers'!$C$2:$C$7886,'Selected scen drivers'!$C5,'SSP drivers'!$D$2:$D$7886,'Selected scen drivers'!$D5)</f>
        <v>4483.0517806054604</v>
      </c>
      <c r="U5" s="4">
        <f>SUMIFS('SSP drivers'!U$2:U$7886,'SSP drivers'!$A$2:$A$7886,'Selected scen drivers'!$AH$1,'SSP drivers'!$B$2:$B$7886,'Selected scen drivers'!$AI$1,'SSP drivers'!$C$2:$C$7886,'Selected scen drivers'!$C5,'SSP drivers'!$D$2:$D$7886,'Selected scen drivers'!$D5)</f>
        <v>5594.6850001872599</v>
      </c>
      <c r="V5" s="4">
        <f>SUMIFS('SSP drivers'!V$2:V$7886,'SSP drivers'!$A$2:$A$7886,'Selected scen drivers'!$AH$1,'SSP drivers'!$B$2:$B$7886,'Selected scen drivers'!$AI$1,'SSP drivers'!$C$2:$C$7886,'Selected scen drivers'!$C5,'SSP drivers'!$D$2:$D$7886,'Selected scen drivers'!$D5)</f>
        <v>6907.0578843404201</v>
      </c>
      <c r="W5" s="4">
        <f>SUMIFS('SSP drivers'!W$2:W$7886,'SSP drivers'!$A$2:$A$7886,'Selected scen drivers'!$AH$1,'SSP drivers'!$B$2:$B$7886,'Selected scen drivers'!$AI$1,'SSP drivers'!$C$2:$C$7886,'Selected scen drivers'!$C5,'SSP drivers'!$D$2:$D$7886,'Selected scen drivers'!$D5)</f>
        <v>8440.4371951616995</v>
      </c>
      <c r="X5" s="4"/>
      <c r="Y5" s="4"/>
      <c r="Z5" s="4"/>
      <c r="AA5" s="4"/>
      <c r="AB5" s="4"/>
      <c r="AC5" s="4"/>
      <c r="AD5" s="4"/>
      <c r="AE5" s="4"/>
    </row>
    <row r="6" spans="1:36" x14ac:dyDescent="0.35">
      <c r="A6">
        <v>1</v>
      </c>
      <c r="B6">
        <v>5</v>
      </c>
      <c r="C6" t="str">
        <f>IFERROR(VLOOKUP(A6,Classification!$A$4:$B$37,2,FALSE),"")</f>
        <v>Africa_other</v>
      </c>
      <c r="D6" t="str">
        <f>IFERROR(VLOOKUP(B6,Classification!$N$5:$O$14,2,FALSE),"")</f>
        <v>GDPPCAP</v>
      </c>
      <c r="E6" s="4">
        <f>SUMIFS('SSP drivers'!E$2:E$7886,'SSP drivers'!$A$2:$A$7886,'Selected scen drivers'!$AH$1,'SSP drivers'!$B$2:$B$7886,'Selected scen drivers'!$AI$1,'SSP drivers'!$C$2:$C$7886,'Selected scen drivers'!$C6,'SSP drivers'!$D$2:$D$7886,'Selected scen drivers'!$D6)</f>
        <v>0</v>
      </c>
      <c r="F6" s="4">
        <f>SUMIFS('SSP drivers'!F$2:F$7886,'SSP drivers'!$A$2:$A$7886,'Selected scen drivers'!$AH$1,'SSP drivers'!$B$2:$B$7886,'Selected scen drivers'!$AI$1,'SSP drivers'!$C$2:$C$7886,'Selected scen drivers'!$C6,'SSP drivers'!$D$2:$D$7886,'Selected scen drivers'!$D6)</f>
        <v>3.2368363227532599</v>
      </c>
      <c r="G6" s="4">
        <f>SUMIFS('SSP drivers'!G$2:G$7886,'SSP drivers'!$A$2:$A$7886,'Selected scen drivers'!$AH$1,'SSP drivers'!$B$2:$B$7886,'Selected scen drivers'!$AI$1,'SSP drivers'!$C$2:$C$7886,'Selected scen drivers'!$C6,'SSP drivers'!$D$2:$D$7886,'Selected scen drivers'!$D6)</f>
        <v>3.213326747849</v>
      </c>
      <c r="H6" s="4">
        <f>SUMIFS('SSP drivers'!H$2:H$7886,'SSP drivers'!$A$2:$A$7886,'Selected scen drivers'!$AH$1,'SSP drivers'!$B$2:$B$7886,'Selected scen drivers'!$AI$1,'SSP drivers'!$C$2:$C$7886,'Selected scen drivers'!$C6,'SSP drivers'!$D$2:$D$7886,'Selected scen drivers'!$D6)</f>
        <v>3.4492744745104198</v>
      </c>
      <c r="I6" s="4">
        <f>SUMIFS('SSP drivers'!I$2:I$7886,'SSP drivers'!$A$2:$A$7886,'Selected scen drivers'!$AH$1,'SSP drivers'!$B$2:$B$7886,'Selected scen drivers'!$AI$1,'SSP drivers'!$C$2:$C$7886,'Selected scen drivers'!$C6,'SSP drivers'!$D$2:$D$7886,'Selected scen drivers'!$D6)</f>
        <v>3.9017378283315298</v>
      </c>
      <c r="J6" s="4">
        <f>SUMIFS('SSP drivers'!J$2:J$7886,'SSP drivers'!$A$2:$A$7886,'Selected scen drivers'!$AH$1,'SSP drivers'!$B$2:$B$7886,'Selected scen drivers'!$AI$1,'SSP drivers'!$C$2:$C$7886,'Selected scen drivers'!$C6,'SSP drivers'!$D$2:$D$7886,'Selected scen drivers'!$D6)</f>
        <v>4.5498385308544398</v>
      </c>
      <c r="K6" s="4">
        <f>SUMIFS('SSP drivers'!K$2:K$7886,'SSP drivers'!$A$2:$A$7886,'Selected scen drivers'!$AH$1,'SSP drivers'!$B$2:$B$7886,'Selected scen drivers'!$AI$1,'SSP drivers'!$C$2:$C$7886,'Selected scen drivers'!$C6,'SSP drivers'!$D$2:$D$7886,'Selected scen drivers'!$D6)</f>
        <v>5.2750820863596104</v>
      </c>
      <c r="L6" s="4">
        <f>SUMIFS('SSP drivers'!L$2:L$7886,'SSP drivers'!$A$2:$A$7886,'Selected scen drivers'!$AH$1,'SSP drivers'!$B$2:$B$7886,'Selected scen drivers'!$AI$1,'SSP drivers'!$C$2:$C$7886,'Selected scen drivers'!$C6,'SSP drivers'!$D$2:$D$7886,'Selected scen drivers'!$D6)</f>
        <v>6.1302306055434297</v>
      </c>
      <c r="M6" s="4">
        <f>SUMIFS('SSP drivers'!M$2:M$7886,'SSP drivers'!$A$2:$A$7886,'Selected scen drivers'!$AH$1,'SSP drivers'!$B$2:$B$7886,'Selected scen drivers'!$AI$1,'SSP drivers'!$C$2:$C$7886,'Selected scen drivers'!$C6,'SSP drivers'!$D$2:$D$7886,'Selected scen drivers'!$D6)</f>
        <v>7.15065097291727</v>
      </c>
      <c r="N6" s="4">
        <f>SUMIFS('SSP drivers'!N$2:N$7886,'SSP drivers'!$A$2:$A$7886,'Selected scen drivers'!$AH$1,'SSP drivers'!$B$2:$B$7886,'Selected scen drivers'!$AI$1,'SSP drivers'!$C$2:$C$7886,'Selected scen drivers'!$C6,'SSP drivers'!$D$2:$D$7886,'Selected scen drivers'!$D6)</f>
        <v>8.3762111197184907</v>
      </c>
      <c r="O6" s="4">
        <f>SUMIFS('SSP drivers'!O$2:O$7886,'SSP drivers'!$A$2:$A$7886,'Selected scen drivers'!$AH$1,'SSP drivers'!$B$2:$B$7886,'Selected scen drivers'!$AI$1,'SSP drivers'!$C$2:$C$7886,'Selected scen drivers'!$C6,'SSP drivers'!$D$2:$D$7886,'Selected scen drivers'!$D6)</f>
        <v>9.836352739793</v>
      </c>
      <c r="P6" s="4">
        <f>SUMIFS('SSP drivers'!P$2:P$7886,'SSP drivers'!$A$2:$A$7886,'Selected scen drivers'!$AH$1,'SSP drivers'!$B$2:$B$7886,'Selected scen drivers'!$AI$1,'SSP drivers'!$C$2:$C$7886,'Selected scen drivers'!$C6,'SSP drivers'!$D$2:$D$7886,'Selected scen drivers'!$D6)</f>
        <v>11.5674149562689</v>
      </c>
      <c r="Q6" s="4">
        <f>SUMIFS('SSP drivers'!Q$2:Q$7886,'SSP drivers'!$A$2:$A$7886,'Selected scen drivers'!$AH$1,'SSP drivers'!$B$2:$B$7886,'Selected scen drivers'!$AI$1,'SSP drivers'!$C$2:$C$7886,'Selected scen drivers'!$C6,'SSP drivers'!$D$2:$D$7886,'Selected scen drivers'!$D6)</f>
        <v>13.5756944210904</v>
      </c>
      <c r="R6" s="4">
        <f>SUMIFS('SSP drivers'!R$2:R$7886,'SSP drivers'!$A$2:$A$7886,'Selected scen drivers'!$AH$1,'SSP drivers'!$B$2:$B$7886,'Selected scen drivers'!$AI$1,'SSP drivers'!$C$2:$C$7886,'Selected scen drivers'!$C6,'SSP drivers'!$D$2:$D$7886,'Selected scen drivers'!$D6)</f>
        <v>15.8974180390129</v>
      </c>
      <c r="S6" s="4">
        <f>SUMIFS('SSP drivers'!S$2:S$7886,'SSP drivers'!$A$2:$A$7886,'Selected scen drivers'!$AH$1,'SSP drivers'!$B$2:$B$7886,'Selected scen drivers'!$AI$1,'SSP drivers'!$C$2:$C$7886,'Selected scen drivers'!$C6,'SSP drivers'!$D$2:$D$7886,'Selected scen drivers'!$D6)</f>
        <v>18.552988558834699</v>
      </c>
      <c r="T6" s="4">
        <f>SUMIFS('SSP drivers'!T$2:T$7886,'SSP drivers'!$A$2:$A$7886,'Selected scen drivers'!$AH$1,'SSP drivers'!$B$2:$B$7886,'Selected scen drivers'!$AI$1,'SSP drivers'!$C$2:$C$7886,'Selected scen drivers'!$C6,'SSP drivers'!$D$2:$D$7886,'Selected scen drivers'!$D6)</f>
        <v>21.574416594687602</v>
      </c>
      <c r="U6" s="4">
        <f>SUMIFS('SSP drivers'!U$2:U$7886,'SSP drivers'!$A$2:$A$7886,'Selected scen drivers'!$AH$1,'SSP drivers'!$B$2:$B$7886,'Selected scen drivers'!$AI$1,'SSP drivers'!$C$2:$C$7886,'Selected scen drivers'!$C6,'SSP drivers'!$D$2:$D$7886,'Selected scen drivers'!$D6)</f>
        <v>25.001648355309001</v>
      </c>
      <c r="V6" s="4">
        <f>SUMIFS('SSP drivers'!V$2:V$7886,'SSP drivers'!$A$2:$A$7886,'Selected scen drivers'!$AH$1,'SSP drivers'!$B$2:$B$7886,'Selected scen drivers'!$AI$1,'SSP drivers'!$C$2:$C$7886,'Selected scen drivers'!$C6,'SSP drivers'!$D$2:$D$7886,'Selected scen drivers'!$D6)</f>
        <v>28.876787095398502</v>
      </c>
      <c r="W6" s="4">
        <f>SUMIFS('SSP drivers'!W$2:W$7886,'SSP drivers'!$A$2:$A$7886,'Selected scen drivers'!$AH$1,'SSP drivers'!$B$2:$B$7886,'Selected scen drivers'!$AI$1,'SSP drivers'!$C$2:$C$7886,'Selected scen drivers'!$C6,'SSP drivers'!$D$2:$D$7886,'Selected scen drivers'!$D6)</f>
        <v>33.239043902373197</v>
      </c>
      <c r="X6" s="4"/>
      <c r="Y6" s="4"/>
      <c r="Z6" s="4"/>
      <c r="AA6" s="4"/>
      <c r="AB6" s="4"/>
      <c r="AC6" s="4"/>
      <c r="AD6" s="4"/>
      <c r="AE6" s="4"/>
    </row>
    <row r="7" spans="1:36" x14ac:dyDescent="0.35">
      <c r="A7">
        <v>1</v>
      </c>
      <c r="B7">
        <v>6</v>
      </c>
      <c r="C7" t="str">
        <f>IFERROR(VLOOKUP(A7,Classification!$A$4:$B$37,2,FALSE),"")</f>
        <v>Africa_other</v>
      </c>
      <c r="D7" t="str">
        <f>IFERROR(VLOOKUP(B7,Classification!$N$5:$O$14,2,FALSE),"")</f>
        <v>GDPPHOU</v>
      </c>
      <c r="E7" s="4">
        <f>SUMIFS('SSP drivers'!E$2:E$7886,'SSP drivers'!$A$2:$A$7886,'Selected scen drivers'!$AH$1,'SSP drivers'!$B$2:$B$7886,'Selected scen drivers'!$AI$1,'SSP drivers'!$C$2:$C$7886,'Selected scen drivers'!$C7,'SSP drivers'!$D$2:$D$7886,'Selected scen drivers'!$D7)</f>
        <v>0</v>
      </c>
      <c r="F7" s="4">
        <f>SUMIFS('SSP drivers'!F$2:F$7886,'SSP drivers'!$A$2:$A$7886,'Selected scen drivers'!$AH$1,'SSP drivers'!$B$2:$B$7886,'Selected scen drivers'!$AI$1,'SSP drivers'!$C$2:$C$7886,'Selected scen drivers'!$C7,'SSP drivers'!$D$2:$D$7886,'Selected scen drivers'!$D7)</f>
        <v>14.7732325313918</v>
      </c>
      <c r="G7" s="4">
        <f>SUMIFS('SSP drivers'!G$2:G$7886,'SSP drivers'!$A$2:$A$7886,'Selected scen drivers'!$AH$1,'SSP drivers'!$B$2:$B$7886,'Selected scen drivers'!$AI$1,'SSP drivers'!$C$2:$C$7886,'Selected scen drivers'!$C7,'SSP drivers'!$D$2:$D$7886,'Selected scen drivers'!$D7)</f>
        <v>14.5713552744007</v>
      </c>
      <c r="H7" s="4">
        <f>SUMIFS('SSP drivers'!H$2:H$7886,'SSP drivers'!$A$2:$A$7886,'Selected scen drivers'!$AH$1,'SSP drivers'!$B$2:$B$7886,'Selected scen drivers'!$AI$1,'SSP drivers'!$C$2:$C$7886,'Selected scen drivers'!$C7,'SSP drivers'!$D$2:$D$7886,'Selected scen drivers'!$D7)</f>
        <v>15.221839898997301</v>
      </c>
      <c r="I7" s="4">
        <f>SUMIFS('SSP drivers'!I$2:I$7886,'SSP drivers'!$A$2:$A$7886,'Selected scen drivers'!$AH$1,'SSP drivers'!$B$2:$B$7886,'Selected scen drivers'!$AI$1,'SSP drivers'!$C$2:$C$7886,'Selected scen drivers'!$C7,'SSP drivers'!$D$2:$D$7886,'Selected scen drivers'!$D7)</f>
        <v>16.689462888595401</v>
      </c>
      <c r="J7" s="4">
        <f>SUMIFS('SSP drivers'!J$2:J$7886,'SSP drivers'!$A$2:$A$7886,'Selected scen drivers'!$AH$1,'SSP drivers'!$B$2:$B$7886,'Selected scen drivers'!$AI$1,'SSP drivers'!$C$2:$C$7886,'Selected scen drivers'!$C7,'SSP drivers'!$D$2:$D$7886,'Selected scen drivers'!$D7)</f>
        <v>18.820460682651699</v>
      </c>
      <c r="K7" s="4">
        <f>SUMIFS('SSP drivers'!K$2:K$7886,'SSP drivers'!$A$2:$A$7886,'Selected scen drivers'!$AH$1,'SSP drivers'!$B$2:$B$7886,'Selected scen drivers'!$AI$1,'SSP drivers'!$C$2:$C$7886,'Selected scen drivers'!$C7,'SSP drivers'!$D$2:$D$7886,'Selected scen drivers'!$D7)</f>
        <v>21.132226713998499</v>
      </c>
      <c r="L7" s="4">
        <f>SUMIFS('SSP drivers'!L$2:L$7886,'SSP drivers'!$A$2:$A$7886,'Selected scen drivers'!$AH$1,'SSP drivers'!$B$2:$B$7886,'Selected scen drivers'!$AI$1,'SSP drivers'!$C$2:$C$7886,'Selected scen drivers'!$C7,'SSP drivers'!$D$2:$D$7886,'Selected scen drivers'!$D7)</f>
        <v>23.831549228994401</v>
      </c>
      <c r="M7" s="4">
        <f>SUMIFS('SSP drivers'!M$2:M$7886,'SSP drivers'!$A$2:$A$7886,'Selected scen drivers'!$AH$1,'SSP drivers'!$B$2:$B$7886,'Selected scen drivers'!$AI$1,'SSP drivers'!$C$2:$C$7886,'Selected scen drivers'!$C7,'SSP drivers'!$D$2:$D$7886,'Selected scen drivers'!$D7)</f>
        <v>27.038921520692199</v>
      </c>
      <c r="N7" s="4">
        <f>SUMIFS('SSP drivers'!N$2:N$7886,'SSP drivers'!$A$2:$A$7886,'Selected scen drivers'!$AH$1,'SSP drivers'!$B$2:$B$7886,'Selected scen drivers'!$AI$1,'SSP drivers'!$C$2:$C$7886,'Selected scen drivers'!$C7,'SSP drivers'!$D$2:$D$7886,'Selected scen drivers'!$D7)</f>
        <v>30.822997247257899</v>
      </c>
      <c r="O7" s="4">
        <f>SUMIFS('SSP drivers'!O$2:O$7886,'SSP drivers'!$A$2:$A$7886,'Selected scen drivers'!$AH$1,'SSP drivers'!$B$2:$B$7886,'Selected scen drivers'!$AI$1,'SSP drivers'!$C$2:$C$7886,'Selected scen drivers'!$C7,'SSP drivers'!$D$2:$D$7886,'Selected scen drivers'!$D7)</f>
        <v>35.276552541858003</v>
      </c>
      <c r="P7" s="4">
        <f>SUMIFS('SSP drivers'!P$2:P$7886,'SSP drivers'!$A$2:$A$7886,'Selected scen drivers'!$AH$1,'SSP drivers'!$B$2:$B$7886,'Selected scen drivers'!$AI$1,'SSP drivers'!$C$2:$C$7886,'Selected scen drivers'!$C7,'SSP drivers'!$D$2:$D$7886,'Selected scen drivers'!$D7)</f>
        <v>40.526795648541999</v>
      </c>
      <c r="Q7" s="4">
        <f>SUMIFS('SSP drivers'!Q$2:Q$7886,'SSP drivers'!$A$2:$A$7886,'Selected scen drivers'!$AH$1,'SSP drivers'!$B$2:$B$7886,'Selected scen drivers'!$AI$1,'SSP drivers'!$C$2:$C$7886,'Selected scen drivers'!$C7,'SSP drivers'!$D$2:$D$7886,'Selected scen drivers'!$D7)</f>
        <v>46.667671249036601</v>
      </c>
      <c r="R7" s="4">
        <f>SUMIFS('SSP drivers'!R$2:R$7886,'SSP drivers'!$A$2:$A$7886,'Selected scen drivers'!$AH$1,'SSP drivers'!$B$2:$B$7886,'Selected scen drivers'!$AI$1,'SSP drivers'!$C$2:$C$7886,'Selected scen drivers'!$C7,'SSP drivers'!$D$2:$D$7886,'Selected scen drivers'!$D7)</f>
        <v>53.847043827961997</v>
      </c>
      <c r="S7" s="4">
        <f>SUMIFS('SSP drivers'!S$2:S$7886,'SSP drivers'!$A$2:$A$7886,'Selected scen drivers'!$AH$1,'SSP drivers'!$B$2:$B$7886,'Selected scen drivers'!$AI$1,'SSP drivers'!$C$2:$C$7886,'Selected scen drivers'!$C7,'SSP drivers'!$D$2:$D$7886,'Selected scen drivers'!$D7)</f>
        <v>62.164266344745101</v>
      </c>
      <c r="T7" s="4">
        <f>SUMIFS('SSP drivers'!T$2:T$7886,'SSP drivers'!$A$2:$A$7886,'Selected scen drivers'!$AH$1,'SSP drivers'!$B$2:$B$7886,'Selected scen drivers'!$AI$1,'SSP drivers'!$C$2:$C$7886,'Selected scen drivers'!$C7,'SSP drivers'!$D$2:$D$7886,'Selected scen drivers'!$D7)</f>
        <v>71.758950959059504</v>
      </c>
      <c r="U7" s="4">
        <f>SUMIFS('SSP drivers'!U$2:U$7886,'SSP drivers'!$A$2:$A$7886,'Selected scen drivers'!$AH$1,'SSP drivers'!$B$2:$B$7886,'Selected scen drivers'!$AI$1,'SSP drivers'!$C$2:$C$7886,'Selected scen drivers'!$C7,'SSP drivers'!$D$2:$D$7886,'Selected scen drivers'!$D7)</f>
        <v>82.839713850105198</v>
      </c>
      <c r="V7" s="4">
        <f>SUMIFS('SSP drivers'!V$2:V$7886,'SSP drivers'!$A$2:$A$7886,'Selected scen drivers'!$AH$1,'SSP drivers'!$B$2:$B$7886,'Selected scen drivers'!$AI$1,'SSP drivers'!$C$2:$C$7886,'Selected scen drivers'!$C7,'SSP drivers'!$D$2:$D$7886,'Selected scen drivers'!$D7)</f>
        <v>95.673075568440197</v>
      </c>
      <c r="W7" s="4">
        <f>SUMIFS('SSP drivers'!W$2:W$7886,'SSP drivers'!$A$2:$A$7886,'Selected scen drivers'!$AH$1,'SSP drivers'!$B$2:$B$7886,'Selected scen drivers'!$AI$1,'SSP drivers'!$C$2:$C$7886,'Selected scen drivers'!$C7,'SSP drivers'!$D$2:$D$7886,'Selected scen drivers'!$D7)</f>
        <v>110.534145184436</v>
      </c>
      <c r="X7" s="4"/>
      <c r="Y7" s="4"/>
      <c r="Z7" s="4"/>
      <c r="AA7" s="4"/>
      <c r="AB7" s="4"/>
      <c r="AC7" s="4"/>
      <c r="AD7" s="4"/>
      <c r="AE7" s="4"/>
    </row>
    <row r="8" spans="1:36" x14ac:dyDescent="0.35">
      <c r="A8">
        <v>1</v>
      </c>
      <c r="B8">
        <v>7</v>
      </c>
      <c r="C8" t="str">
        <f>IFERROR(VLOOKUP(A8,Classification!$A$4:$B$37,2,FALSE),"")</f>
        <v>Africa_other</v>
      </c>
      <c r="D8" t="str">
        <f>IFERROR(VLOOKUP(B8,Classification!$N$5:$O$14,2,FALSE),"")</f>
        <v>GDPSER</v>
      </c>
      <c r="E8" s="4">
        <f>SUMIFS('SSP drivers'!E$2:E$7886,'SSP drivers'!$A$2:$A$7886,'Selected scen drivers'!$AH$1,'SSP drivers'!$B$2:$B$7886,'Selected scen drivers'!$AI$1,'SSP drivers'!$C$2:$C$7886,'Selected scen drivers'!$C8,'SSP drivers'!$D$2:$D$7886,'Selected scen drivers'!$D8)</f>
        <v>0</v>
      </c>
      <c r="F8" s="4">
        <f>SUMIFS('SSP drivers'!F$2:F$7886,'SSP drivers'!$A$2:$A$7886,'Selected scen drivers'!$AH$1,'SSP drivers'!$B$2:$B$7886,'Selected scen drivers'!$AI$1,'SSP drivers'!$C$2:$C$7886,'Selected scen drivers'!$C8,'SSP drivers'!$D$2:$D$7886,'Selected scen drivers'!$D8)</f>
        <v>1681.2763305512301</v>
      </c>
      <c r="G8" s="4">
        <f>SUMIFS('SSP drivers'!G$2:G$7886,'SSP drivers'!$A$2:$A$7886,'Selected scen drivers'!$AH$1,'SSP drivers'!$B$2:$B$7886,'Selected scen drivers'!$AI$1,'SSP drivers'!$C$2:$C$7886,'Selected scen drivers'!$C8,'SSP drivers'!$D$2:$D$7886,'Selected scen drivers'!$D8)</f>
        <v>1713.18441191479</v>
      </c>
      <c r="H8" s="4">
        <f>SUMIFS('SSP drivers'!H$2:H$7886,'SSP drivers'!$A$2:$A$7886,'Selected scen drivers'!$AH$1,'SSP drivers'!$B$2:$B$7886,'Selected scen drivers'!$AI$1,'SSP drivers'!$C$2:$C$7886,'Selected scen drivers'!$C8,'SSP drivers'!$D$2:$D$7886,'Selected scen drivers'!$D8)</f>
        <v>2110.32496587797</v>
      </c>
      <c r="I8" s="4">
        <f>SUMIFS('SSP drivers'!I$2:I$7886,'SSP drivers'!$A$2:$A$7886,'Selected scen drivers'!$AH$1,'SSP drivers'!$B$2:$B$7886,'Selected scen drivers'!$AI$1,'SSP drivers'!$C$2:$C$7886,'Selected scen drivers'!$C8,'SSP drivers'!$D$2:$D$7886,'Selected scen drivers'!$D8)</f>
        <v>2724.9261704842302</v>
      </c>
      <c r="J8" s="4">
        <f>SUMIFS('SSP drivers'!J$2:J$7886,'SSP drivers'!$A$2:$A$7886,'Selected scen drivers'!$AH$1,'SSP drivers'!$B$2:$B$7886,'Selected scen drivers'!$AI$1,'SSP drivers'!$C$2:$C$7886,'Selected scen drivers'!$C8,'SSP drivers'!$D$2:$D$7886,'Selected scen drivers'!$D8)</f>
        <v>3598.6768838152002</v>
      </c>
      <c r="K8" s="4">
        <f>SUMIFS('SSP drivers'!K$2:K$7886,'SSP drivers'!$A$2:$A$7886,'Selected scen drivers'!$AH$1,'SSP drivers'!$B$2:$B$7886,'Selected scen drivers'!$AI$1,'SSP drivers'!$C$2:$C$7886,'Selected scen drivers'!$C8,'SSP drivers'!$D$2:$D$7886,'Selected scen drivers'!$D8)</f>
        <v>4681.8770858175703</v>
      </c>
      <c r="L8" s="4">
        <f>SUMIFS('SSP drivers'!L$2:L$7886,'SSP drivers'!$A$2:$A$7886,'Selected scen drivers'!$AH$1,'SSP drivers'!$B$2:$B$7886,'Selected scen drivers'!$AI$1,'SSP drivers'!$C$2:$C$7886,'Selected scen drivers'!$C8,'SSP drivers'!$D$2:$D$7886,'Selected scen drivers'!$D8)</f>
        <v>6050.1114724885801</v>
      </c>
      <c r="M8" s="4">
        <f>SUMIFS('SSP drivers'!M$2:M$7886,'SSP drivers'!$A$2:$A$7886,'Selected scen drivers'!$AH$1,'SSP drivers'!$B$2:$B$7886,'Selected scen drivers'!$AI$1,'SSP drivers'!$C$2:$C$7886,'Selected scen drivers'!$C8,'SSP drivers'!$D$2:$D$7886,'Selected scen drivers'!$D8)</f>
        <v>7778.8483822066</v>
      </c>
      <c r="N8" s="4">
        <f>SUMIFS('SSP drivers'!N$2:N$7886,'SSP drivers'!$A$2:$A$7886,'Selected scen drivers'!$AH$1,'SSP drivers'!$B$2:$B$7886,'Selected scen drivers'!$AI$1,'SSP drivers'!$C$2:$C$7886,'Selected scen drivers'!$C8,'SSP drivers'!$D$2:$D$7886,'Selected scen drivers'!$D8)</f>
        <v>9952.1427987960597</v>
      </c>
      <c r="O8" s="4">
        <f>SUMIFS('SSP drivers'!O$2:O$7886,'SSP drivers'!$A$2:$A$7886,'Selected scen drivers'!$AH$1,'SSP drivers'!$B$2:$B$7886,'Selected scen drivers'!$AI$1,'SSP drivers'!$C$2:$C$7886,'Selected scen drivers'!$C8,'SSP drivers'!$D$2:$D$7886,'Selected scen drivers'!$D8)</f>
        <v>12657.4826408277</v>
      </c>
      <c r="P8" s="4">
        <f>SUMIFS('SSP drivers'!P$2:P$7886,'SSP drivers'!$A$2:$A$7886,'Selected scen drivers'!$AH$1,'SSP drivers'!$B$2:$B$7886,'Selected scen drivers'!$AI$1,'SSP drivers'!$C$2:$C$7886,'Selected scen drivers'!$C8,'SSP drivers'!$D$2:$D$7886,'Selected scen drivers'!$D8)</f>
        <v>15988.931370381701</v>
      </c>
      <c r="Q8" s="4">
        <f>SUMIFS('SSP drivers'!Q$2:Q$7886,'SSP drivers'!$A$2:$A$7886,'Selected scen drivers'!$AH$1,'SSP drivers'!$B$2:$B$7886,'Selected scen drivers'!$AI$1,'SSP drivers'!$C$2:$C$7886,'Selected scen drivers'!$C8,'SSP drivers'!$D$2:$D$7886,'Selected scen drivers'!$D8)</f>
        <v>20002.756463603499</v>
      </c>
      <c r="R8" s="4">
        <f>SUMIFS('SSP drivers'!R$2:R$7886,'SSP drivers'!$A$2:$A$7886,'Selected scen drivers'!$AH$1,'SSP drivers'!$B$2:$B$7886,'Selected scen drivers'!$AI$1,'SSP drivers'!$C$2:$C$7886,'Selected scen drivers'!$C8,'SSP drivers'!$D$2:$D$7886,'Selected scen drivers'!$D8)</f>
        <v>24784.3269850734</v>
      </c>
      <c r="S8" s="4">
        <f>SUMIFS('SSP drivers'!S$2:S$7886,'SSP drivers'!$A$2:$A$7886,'Selected scen drivers'!$AH$1,'SSP drivers'!$B$2:$B$7886,'Selected scen drivers'!$AI$1,'SSP drivers'!$C$2:$C$7886,'Selected scen drivers'!$C8,'SSP drivers'!$D$2:$D$7886,'Selected scen drivers'!$D8)</f>
        <v>30386.277050846998</v>
      </c>
      <c r="T8" s="4">
        <f>SUMIFS('SSP drivers'!T$2:T$7886,'SSP drivers'!$A$2:$A$7886,'Selected scen drivers'!$AH$1,'SSP drivers'!$B$2:$B$7886,'Selected scen drivers'!$AI$1,'SSP drivers'!$C$2:$C$7886,'Selected scen drivers'!$C8,'SSP drivers'!$D$2:$D$7886,'Selected scen drivers'!$D8)</f>
        <v>36870.777687952199</v>
      </c>
      <c r="U8" s="4">
        <f>SUMIFS('SSP drivers'!U$2:U$7886,'SSP drivers'!$A$2:$A$7886,'Selected scen drivers'!$AH$1,'SSP drivers'!$B$2:$B$7886,'Selected scen drivers'!$AI$1,'SSP drivers'!$C$2:$C$7886,'Selected scen drivers'!$C8,'SSP drivers'!$D$2:$D$7886,'Selected scen drivers'!$D8)</f>
        <v>44307.357153803699</v>
      </c>
      <c r="V8" s="4">
        <f>SUMIFS('SSP drivers'!V$2:V$7886,'SSP drivers'!$A$2:$A$7886,'Selected scen drivers'!$AH$1,'SSP drivers'!$B$2:$B$7886,'Selected scen drivers'!$AI$1,'SSP drivers'!$C$2:$C$7886,'Selected scen drivers'!$C8,'SSP drivers'!$D$2:$D$7886,'Selected scen drivers'!$D8)</f>
        <v>52755.558846734901</v>
      </c>
      <c r="W8" s="4">
        <f>SUMIFS('SSP drivers'!W$2:W$7886,'SSP drivers'!$A$2:$A$7886,'Selected scen drivers'!$AH$1,'SSP drivers'!$B$2:$B$7886,'Selected scen drivers'!$AI$1,'SSP drivers'!$C$2:$C$7886,'Selected scen drivers'!$C8,'SSP drivers'!$D$2:$D$7886,'Selected scen drivers'!$D8)</f>
        <v>63396.710125277001</v>
      </c>
      <c r="X8" s="4"/>
      <c r="Y8" s="4"/>
      <c r="Z8" s="4"/>
      <c r="AA8" s="4"/>
      <c r="AB8" s="4"/>
      <c r="AC8" s="4"/>
      <c r="AD8" s="4"/>
      <c r="AE8" s="4"/>
    </row>
    <row r="9" spans="1:36" ht="14.25" x14ac:dyDescent="0.45">
      <c r="A9">
        <v>1</v>
      </c>
      <c r="B9">
        <v>8</v>
      </c>
      <c r="C9" t="str">
        <f>IFERROR(VLOOKUP(A9,Classification!$A$4:$B$37,2,FALSE),"")</f>
        <v>Africa_other</v>
      </c>
      <c r="D9" t="str">
        <f>IFERROR(VLOOKUP(B9,Classification!$N$5:$O$14,2,FALSE),"")</f>
        <v>HOU</v>
      </c>
      <c r="E9" s="4">
        <f>SUMIFS('SSP drivers'!E$2:E$7886,'SSP drivers'!$A$2:$A$7886,'Selected scen drivers'!$AH$1,'SSP drivers'!$B$2:$B$7886,'Selected scen drivers'!$AI$1,'SSP drivers'!$C$2:$C$7886,'Selected scen drivers'!$C9,'SSP drivers'!$D$2:$D$7886,'Selected scen drivers'!$D9)</f>
        <v>0</v>
      </c>
      <c r="F9" s="4">
        <f>SUMIFS('SSP drivers'!F$2:F$7886,'SSP drivers'!$A$2:$A$7886,'Selected scen drivers'!$AH$1,'SSP drivers'!$B$2:$B$7886,'Selected scen drivers'!$AI$1,'SSP drivers'!$C$2:$C$7886,'Selected scen drivers'!$C9,'SSP drivers'!$D$2:$D$7886,'Selected scen drivers'!$D9)</f>
        <v>230.00091380000001</v>
      </c>
      <c r="G9" s="4">
        <f>SUMIFS('SSP drivers'!G$2:G$7886,'SSP drivers'!$A$2:$A$7886,'Selected scen drivers'!$AH$1,'SSP drivers'!$B$2:$B$7886,'Selected scen drivers'!$AI$1,'SSP drivers'!$C$2:$C$7886,'Selected scen drivers'!$C9,'SSP drivers'!$D$2:$D$7886,'Selected scen drivers'!$D9)</f>
        <v>238.056817</v>
      </c>
      <c r="H9" s="4">
        <f>SUMIFS('SSP drivers'!H$2:H$7886,'SSP drivers'!$A$2:$A$7886,'Selected scen drivers'!$AH$1,'SSP drivers'!$B$2:$B$7886,'Selected scen drivers'!$AI$1,'SSP drivers'!$C$2:$C$7886,'Selected scen drivers'!$C9,'SSP drivers'!$D$2:$D$7886,'Selected scen drivers'!$D9)</f>
        <v>278.33633300000002</v>
      </c>
      <c r="I9" s="4">
        <f>SUMIFS('SSP drivers'!I$2:I$7886,'SSP drivers'!$A$2:$A$7886,'Selected scen drivers'!$AH$1,'SSP drivers'!$B$2:$B$7886,'Selected scen drivers'!$AI$1,'SSP drivers'!$C$2:$C$7886,'Selected scen drivers'!$C9,'SSP drivers'!$D$2:$D$7886,'Selected scen drivers'!$D9)</f>
        <v>324.35781200000002</v>
      </c>
      <c r="J9" s="4">
        <f>SUMIFS('SSP drivers'!J$2:J$7886,'SSP drivers'!$A$2:$A$7886,'Selected scen drivers'!$AH$1,'SSP drivers'!$B$2:$B$7886,'Selected scen drivers'!$AI$1,'SSP drivers'!$C$2:$C$7886,'Selected scen drivers'!$C9,'SSP drivers'!$D$2:$D$7886,'Selected scen drivers'!$D9)</f>
        <v>375.62397750000002</v>
      </c>
      <c r="K9" s="4">
        <f>SUMIFS('SSP drivers'!K$2:K$7886,'SSP drivers'!$A$2:$A$7886,'Selected scen drivers'!$AH$1,'SSP drivers'!$B$2:$B$7886,'Selected scen drivers'!$AI$1,'SSP drivers'!$C$2:$C$7886,'Selected scen drivers'!$C9,'SSP drivers'!$D$2:$D$7886,'Selected scen drivers'!$D9)</f>
        <v>430.53618499999999</v>
      </c>
      <c r="L9" s="4">
        <f>SUMIFS('SSP drivers'!L$2:L$7886,'SSP drivers'!$A$2:$A$7886,'Selected scen drivers'!$AH$1,'SSP drivers'!$B$2:$B$7886,'Selected scen drivers'!$AI$1,'SSP drivers'!$C$2:$C$7886,'Selected scen drivers'!$C9,'SSP drivers'!$D$2:$D$7886,'Selected scen drivers'!$D9)</f>
        <v>488.075154</v>
      </c>
      <c r="M9" s="4">
        <f>SUMIFS('SSP drivers'!M$2:M$7886,'SSP drivers'!$A$2:$A$7886,'Selected scen drivers'!$AH$1,'SSP drivers'!$B$2:$B$7886,'Selected scen drivers'!$AI$1,'SSP drivers'!$C$2:$C$7886,'Selected scen drivers'!$C9,'SSP drivers'!$D$2:$D$7886,'Selected scen drivers'!$D9)</f>
        <v>547.08217000000002</v>
      </c>
      <c r="N9" s="4">
        <f>SUMIFS('SSP drivers'!N$2:N$7886,'SSP drivers'!$A$2:$A$7886,'Selected scen drivers'!$AH$1,'SSP drivers'!$B$2:$B$7886,'Selected scen drivers'!$AI$1,'SSP drivers'!$C$2:$C$7886,'Selected scen drivers'!$C9,'SSP drivers'!$D$2:$D$7886,'Selected scen drivers'!$D9)</f>
        <v>607.12407199999996</v>
      </c>
      <c r="O9" s="4">
        <f>SUMIFS('SSP drivers'!O$2:O$7886,'SSP drivers'!$A$2:$A$7886,'Selected scen drivers'!$AH$1,'SSP drivers'!$B$2:$B$7886,'Selected scen drivers'!$AI$1,'SSP drivers'!$C$2:$C$7886,'Selected scen drivers'!$C9,'SSP drivers'!$D$2:$D$7886,'Selected scen drivers'!$D9)</f>
        <v>666.91022350000003</v>
      </c>
      <c r="P9" s="4">
        <f>SUMIFS('SSP drivers'!P$2:P$7886,'SSP drivers'!$A$2:$A$7886,'Selected scen drivers'!$AH$1,'SSP drivers'!$B$2:$B$7886,'Selected scen drivers'!$AI$1,'SSP drivers'!$C$2:$C$7886,'Selected scen drivers'!$C9,'SSP drivers'!$D$2:$D$7886,'Selected scen drivers'!$D9)</f>
        <v>724.67274750000001</v>
      </c>
      <c r="Q9" s="4">
        <f>SUMIFS('SSP drivers'!Q$2:Q$7886,'SSP drivers'!$A$2:$A$7886,'Selected scen drivers'!$AH$1,'SSP drivers'!$B$2:$B$7886,'Selected scen drivers'!$AI$1,'SSP drivers'!$C$2:$C$7886,'Selected scen drivers'!$C9,'SSP drivers'!$D$2:$D$7886,'Selected scen drivers'!$D9)</f>
        <v>777.86885050000001</v>
      </c>
      <c r="R9" s="4">
        <f>SUMIFS('SSP drivers'!R$2:R$7886,'SSP drivers'!$A$2:$A$7886,'Selected scen drivers'!$AH$1,'SSP drivers'!$B$2:$B$7886,'Selected scen drivers'!$AI$1,'SSP drivers'!$C$2:$C$7886,'Selected scen drivers'!$C9,'SSP drivers'!$D$2:$D$7886,'Selected scen drivers'!$D9)</f>
        <v>825.18972799999995</v>
      </c>
      <c r="S9" s="4">
        <f>SUMIFS('SSP drivers'!S$2:S$7886,'SSP drivers'!$A$2:$A$7886,'Selected scen drivers'!$AH$1,'SSP drivers'!$B$2:$B$7886,'Selected scen drivers'!$AI$1,'SSP drivers'!$C$2:$C$7886,'Selected scen drivers'!$C9,'SSP drivers'!$D$2:$D$7886,'Selected scen drivers'!$D9)</f>
        <v>865.6369095</v>
      </c>
      <c r="T9" s="4">
        <f>SUMIFS('SSP drivers'!T$2:T$7886,'SSP drivers'!$A$2:$A$7886,'Selected scen drivers'!$AH$1,'SSP drivers'!$B$2:$B$7886,'Selected scen drivers'!$AI$1,'SSP drivers'!$C$2:$C$7886,'Selected scen drivers'!$C9,'SSP drivers'!$D$2:$D$7886,'Selected scen drivers'!$D9)</f>
        <v>898.76099550000004</v>
      </c>
      <c r="U9" s="4">
        <f>SUMIFS('SSP drivers'!U$2:U$7886,'SSP drivers'!$A$2:$A$7886,'Selected scen drivers'!$AH$1,'SSP drivers'!$B$2:$B$7886,'Selected scen drivers'!$AI$1,'SSP drivers'!$C$2:$C$7886,'Selected scen drivers'!$C9,'SSP drivers'!$D$2:$D$7886,'Selected scen drivers'!$D9)</f>
        <v>924.08903450000003</v>
      </c>
      <c r="V9" s="4">
        <f>SUMIFS('SSP drivers'!V$2:V$7886,'SSP drivers'!$A$2:$A$7886,'Selected scen drivers'!$AH$1,'SSP drivers'!$B$2:$B$7886,'Selected scen drivers'!$AI$1,'SSP drivers'!$C$2:$C$7886,'Selected scen drivers'!$C9,'SSP drivers'!$D$2:$D$7886,'Selected scen drivers'!$D9)</f>
        <v>941.03426449999995</v>
      </c>
      <c r="W9" s="4">
        <f>SUMIFS('SSP drivers'!W$2:W$7886,'SSP drivers'!$A$2:$A$7886,'Selected scen drivers'!$AH$1,'SSP drivers'!$B$2:$B$7886,'Selected scen drivers'!$AI$1,'SSP drivers'!$C$2:$C$7886,'Selected scen drivers'!$C9,'SSP drivers'!$D$2:$D$7886,'Selected scen drivers'!$D9)</f>
        <v>949.59982749999995</v>
      </c>
      <c r="X9" s="4"/>
      <c r="Y9" s="4"/>
      <c r="Z9" s="4"/>
      <c r="AA9" s="4"/>
      <c r="AB9" s="4"/>
      <c r="AC9" s="4"/>
      <c r="AD9" s="4"/>
      <c r="AE9" s="4"/>
      <c r="AI9" s="12" t="s">
        <v>137</v>
      </c>
    </row>
    <row r="10" spans="1:36" ht="14.25" x14ac:dyDescent="0.45">
      <c r="A10">
        <v>1</v>
      </c>
      <c r="B10">
        <v>9</v>
      </c>
      <c r="C10" t="str">
        <f>IFERROR(VLOOKUP(A10,Classification!$A$4:$B$37,2,FALSE),"")</f>
        <v>Africa_other</v>
      </c>
      <c r="D10" t="str">
        <f>IFERROR(VLOOKUP(B10,Classification!$N$5:$O$14,2,FALSE),"")</f>
        <v>POP</v>
      </c>
      <c r="E10" s="4">
        <f>SUMIFS('SSP drivers'!E$2:E$7886,'SSP drivers'!$A$2:$A$7886,'Selected scen drivers'!$AH$1,'SSP drivers'!$B$2:$B$7886,'Selected scen drivers'!$AI$1,'SSP drivers'!$C$2:$C$7886,'Selected scen drivers'!$C10,'SSP drivers'!$D$2:$D$7886,'Selected scen drivers'!$D10)</f>
        <v>0</v>
      </c>
      <c r="F10" s="4">
        <f>SUMIFS('SSP drivers'!F$2:F$7886,'SSP drivers'!$A$2:$A$7886,'Selected scen drivers'!$AH$1,'SSP drivers'!$B$2:$B$7886,'Selected scen drivers'!$AI$1,'SSP drivers'!$C$2:$C$7886,'Selected scen drivers'!$C10,'SSP drivers'!$D$2:$D$7886,'Selected scen drivers'!$D10)</f>
        <v>1049.7463088</v>
      </c>
      <c r="G10" s="4">
        <f>SUMIFS('SSP drivers'!G$2:G$7886,'SSP drivers'!$A$2:$A$7886,'Selected scen drivers'!$AH$1,'SSP drivers'!$B$2:$B$7886,'Selected scen drivers'!$AI$1,'SSP drivers'!$C$2:$C$7886,'Selected scen drivers'!$C10,'SSP drivers'!$D$2:$D$7886,'Selected scen drivers'!$D10)</f>
        <v>1079.5075409999999</v>
      </c>
      <c r="H10" s="4">
        <f>SUMIFS('SSP drivers'!H$2:H$7886,'SSP drivers'!$A$2:$A$7886,'Selected scen drivers'!$AH$1,'SSP drivers'!$B$2:$B$7886,'Selected scen drivers'!$AI$1,'SSP drivers'!$C$2:$C$7886,'Selected scen drivers'!$C10,'SSP drivers'!$D$2:$D$7886,'Selected scen drivers'!$D10)</f>
        <v>1228.3137019999999</v>
      </c>
      <c r="I10" s="4">
        <f>SUMIFS('SSP drivers'!I$2:I$7886,'SSP drivers'!$A$2:$A$7886,'Selected scen drivers'!$AH$1,'SSP drivers'!$B$2:$B$7886,'Selected scen drivers'!$AI$1,'SSP drivers'!$C$2:$C$7886,'Selected scen drivers'!$C10,'SSP drivers'!$D$2:$D$7886,'Selected scen drivers'!$D10)</f>
        <v>1387.422196</v>
      </c>
      <c r="J10" s="4">
        <f>SUMIFS('SSP drivers'!J$2:J$7886,'SSP drivers'!$A$2:$A$7886,'Selected scen drivers'!$AH$1,'SSP drivers'!$B$2:$B$7886,'Selected scen drivers'!$AI$1,'SSP drivers'!$C$2:$C$7886,'Selected scen drivers'!$C10,'SSP drivers'!$D$2:$D$7886,'Selected scen drivers'!$D10)</f>
        <v>1553.7730079999999</v>
      </c>
      <c r="K10" s="4">
        <f>SUMIFS('SSP drivers'!K$2:K$7886,'SSP drivers'!$A$2:$A$7886,'Selected scen drivers'!$AH$1,'SSP drivers'!$B$2:$B$7886,'Selected scen drivers'!$AI$1,'SSP drivers'!$C$2:$C$7886,'Selected scen drivers'!$C10,'SSP drivers'!$D$2:$D$7886,'Selected scen drivers'!$D10)</f>
        <v>1724.748188</v>
      </c>
      <c r="L10" s="4">
        <f>SUMIFS('SSP drivers'!L$2:L$7886,'SSP drivers'!$A$2:$A$7886,'Selected scen drivers'!$AH$1,'SSP drivers'!$B$2:$B$7886,'Selected scen drivers'!$AI$1,'SSP drivers'!$C$2:$C$7886,'Selected scen drivers'!$C10,'SSP drivers'!$D$2:$D$7886,'Selected scen drivers'!$D10)</f>
        <v>1897.4142750000001</v>
      </c>
      <c r="M10" s="4">
        <f>SUMIFS('SSP drivers'!M$2:M$7886,'SSP drivers'!$A$2:$A$7886,'Selected scen drivers'!$AH$1,'SSP drivers'!$B$2:$B$7886,'Selected scen drivers'!$AI$1,'SSP drivers'!$C$2:$C$7886,'Selected scen drivers'!$C10,'SSP drivers'!$D$2:$D$7886,'Selected scen drivers'!$D10)</f>
        <v>2068.6944330000001</v>
      </c>
      <c r="N10" s="4">
        <f>SUMIFS('SSP drivers'!N$2:N$7886,'SSP drivers'!$A$2:$A$7886,'Selected scen drivers'!$AH$1,'SSP drivers'!$B$2:$B$7886,'Selected scen drivers'!$AI$1,'SSP drivers'!$C$2:$C$7886,'Selected scen drivers'!$C10,'SSP drivers'!$D$2:$D$7886,'Selected scen drivers'!$D10)</f>
        <v>2234.1107849999999</v>
      </c>
      <c r="O10" s="4">
        <f>SUMIFS('SSP drivers'!O$2:O$7886,'SSP drivers'!$A$2:$A$7886,'Selected scen drivers'!$AH$1,'SSP drivers'!$B$2:$B$7886,'Selected scen drivers'!$AI$1,'SSP drivers'!$C$2:$C$7886,'Selected scen drivers'!$C10,'SSP drivers'!$D$2:$D$7886,'Selected scen drivers'!$D10)</f>
        <v>2391.7700150000001</v>
      </c>
      <c r="P10" s="4">
        <f>SUMIFS('SSP drivers'!P$2:P$7886,'SSP drivers'!$A$2:$A$7886,'Selected scen drivers'!$AH$1,'SSP drivers'!$B$2:$B$7886,'Selected scen drivers'!$AI$1,'SSP drivers'!$C$2:$C$7886,'Selected scen drivers'!$C10,'SSP drivers'!$D$2:$D$7886,'Selected scen drivers'!$D10)</f>
        <v>2538.9133579999998</v>
      </c>
      <c r="Q10" s="4">
        <f>SUMIFS('SSP drivers'!Q$2:Q$7886,'SSP drivers'!$A$2:$A$7886,'Selected scen drivers'!$AH$1,'SSP drivers'!$B$2:$B$7886,'Selected scen drivers'!$AI$1,'SSP drivers'!$C$2:$C$7886,'Selected scen drivers'!$C10,'SSP drivers'!$D$2:$D$7886,'Selected scen drivers'!$D10)</f>
        <v>2673.9941739999999</v>
      </c>
      <c r="R10" s="4">
        <f>SUMIFS('SSP drivers'!R$2:R$7886,'SSP drivers'!$A$2:$A$7886,'Selected scen drivers'!$AH$1,'SSP drivers'!$B$2:$B$7886,'Selected scen drivers'!$AI$1,'SSP drivers'!$C$2:$C$7886,'Selected scen drivers'!$C10,'SSP drivers'!$D$2:$D$7886,'Selected scen drivers'!$D10)</f>
        <v>2795.0468019999998</v>
      </c>
      <c r="S10" s="4">
        <f>SUMIFS('SSP drivers'!S$2:S$7886,'SSP drivers'!$A$2:$A$7886,'Selected scen drivers'!$AH$1,'SSP drivers'!$B$2:$B$7886,'Selected scen drivers'!$AI$1,'SSP drivers'!$C$2:$C$7886,'Selected scen drivers'!$C10,'SSP drivers'!$D$2:$D$7886,'Selected scen drivers'!$D10)</f>
        <v>2900.4320910000001</v>
      </c>
      <c r="T10" s="4">
        <f>SUMIFS('SSP drivers'!T$2:T$7886,'SSP drivers'!$A$2:$A$7886,'Selected scen drivers'!$AH$1,'SSP drivers'!$B$2:$B$7886,'Selected scen drivers'!$AI$1,'SSP drivers'!$C$2:$C$7886,'Selected scen drivers'!$C10,'SSP drivers'!$D$2:$D$7886,'Selected scen drivers'!$D10)</f>
        <v>2989.3807750000001</v>
      </c>
      <c r="U10" s="4">
        <f>SUMIFS('SSP drivers'!U$2:U$7886,'SSP drivers'!$A$2:$A$7886,'Selected scen drivers'!$AH$1,'SSP drivers'!$B$2:$B$7886,'Selected scen drivers'!$AI$1,'SSP drivers'!$C$2:$C$7886,'Selected scen drivers'!$C10,'SSP drivers'!$D$2:$D$7886,'Selected scen drivers'!$D10)</f>
        <v>3061.8489669999999</v>
      </c>
      <c r="V10" s="4">
        <f>SUMIFS('SSP drivers'!V$2:V$7886,'SSP drivers'!$A$2:$A$7886,'Selected scen drivers'!$AH$1,'SSP drivers'!$B$2:$B$7886,'Selected scen drivers'!$AI$1,'SSP drivers'!$C$2:$C$7886,'Selected scen drivers'!$C10,'SSP drivers'!$D$2:$D$7886,'Selected scen drivers'!$D10)</f>
        <v>3117.7859920000001</v>
      </c>
      <c r="W10" s="4">
        <f>SUMIFS('SSP drivers'!W$2:W$7886,'SSP drivers'!$A$2:$A$7886,'Selected scen drivers'!$AH$1,'SSP drivers'!$B$2:$B$7886,'Selected scen drivers'!$AI$1,'SSP drivers'!$C$2:$C$7886,'Selected scen drivers'!$C10,'SSP drivers'!$D$2:$D$7886,'Selected scen drivers'!$D10)</f>
        <v>3157.8286520000001</v>
      </c>
      <c r="X10" s="4"/>
      <c r="Y10" s="4"/>
      <c r="Z10" s="4"/>
      <c r="AA10" s="4"/>
      <c r="AB10" s="4"/>
      <c r="AC10" s="4"/>
      <c r="AD10" s="4"/>
      <c r="AE10" s="4"/>
      <c r="AI10" s="9">
        <v>7</v>
      </c>
    </row>
    <row r="11" spans="1:36" x14ac:dyDescent="0.35">
      <c r="A11">
        <f>A2+1</f>
        <v>2</v>
      </c>
      <c r="B11">
        <f>B2</f>
        <v>1</v>
      </c>
      <c r="C11" t="str">
        <f>IFERROR(VLOOKUP(A11,Classification!$A$4:$B$37,2,FALSE),"")</f>
        <v>India</v>
      </c>
      <c r="D11" t="str">
        <f>IFERROR(VLOOKUP(B11,Classification!$N$5:$O$14,2,FALSE),"")</f>
        <v>GDP</v>
      </c>
      <c r="E11" s="4">
        <f>SUMIFS('SSP drivers'!E$2:E$7886,'SSP drivers'!$A$2:$A$7886,'Selected scen drivers'!$AH$1,'SSP drivers'!$B$2:$B$7886,'Selected scen drivers'!$AI$1,'SSP drivers'!$C$2:$C$7886,'Selected scen drivers'!$C11,'SSP drivers'!$D$2:$D$7886,'Selected scen drivers'!$D11)</f>
        <v>0</v>
      </c>
      <c r="F11" s="4">
        <f>SUMIFS('SSP drivers'!F$2:F$7886,'SSP drivers'!$A$2:$A$7886,'Selected scen drivers'!$AH$1,'SSP drivers'!$B$2:$B$7886,'Selected scen drivers'!$AI$1,'SSP drivers'!$C$2:$C$7886,'Selected scen drivers'!$C11,'SSP drivers'!$D$2:$D$7886,'Selected scen drivers'!$D11)</f>
        <v>8195.4840000000004</v>
      </c>
      <c r="G11" s="4">
        <f>SUMIFS('SSP drivers'!G$2:G$7886,'SSP drivers'!$A$2:$A$7886,'Selected scen drivers'!$AH$1,'SSP drivers'!$B$2:$B$7886,'Selected scen drivers'!$AI$1,'SSP drivers'!$C$2:$C$7886,'Selected scen drivers'!$C11,'SSP drivers'!$D$2:$D$7886,'Selected scen drivers'!$D11)</f>
        <v>8503.83</v>
      </c>
      <c r="H11" s="4">
        <f>SUMIFS('SSP drivers'!H$2:H$7886,'SSP drivers'!$A$2:$A$7886,'Selected scen drivers'!$AH$1,'SSP drivers'!$B$2:$B$7886,'Selected scen drivers'!$AI$1,'SSP drivers'!$C$2:$C$7886,'Selected scen drivers'!$C11,'SSP drivers'!$D$2:$D$7886,'Selected scen drivers'!$D11)</f>
        <v>11852.9</v>
      </c>
      <c r="I11" s="4">
        <f>SUMIFS('SSP drivers'!I$2:I$7886,'SSP drivers'!$A$2:$A$7886,'Selected scen drivers'!$AH$1,'SSP drivers'!$B$2:$B$7886,'Selected scen drivers'!$AI$1,'SSP drivers'!$C$2:$C$7886,'Selected scen drivers'!$C11,'SSP drivers'!$D$2:$D$7886,'Selected scen drivers'!$D11)</f>
        <v>15709.5</v>
      </c>
      <c r="J11" s="4">
        <f>SUMIFS('SSP drivers'!J$2:J$7886,'SSP drivers'!$A$2:$A$7886,'Selected scen drivers'!$AH$1,'SSP drivers'!$B$2:$B$7886,'Selected scen drivers'!$AI$1,'SSP drivers'!$C$2:$C$7886,'Selected scen drivers'!$C11,'SSP drivers'!$D$2:$D$7886,'Selected scen drivers'!$D11)</f>
        <v>19813.099999999999</v>
      </c>
      <c r="K11" s="4">
        <f>SUMIFS('SSP drivers'!K$2:K$7886,'SSP drivers'!$A$2:$A$7886,'Selected scen drivers'!$AH$1,'SSP drivers'!$B$2:$B$7886,'Selected scen drivers'!$AI$1,'SSP drivers'!$C$2:$C$7886,'Selected scen drivers'!$C11,'SSP drivers'!$D$2:$D$7886,'Selected scen drivers'!$D11)</f>
        <v>24247.7</v>
      </c>
      <c r="L11" s="4">
        <f>SUMIFS('SSP drivers'!L$2:L$7886,'SSP drivers'!$A$2:$A$7886,'Selected scen drivers'!$AH$1,'SSP drivers'!$B$2:$B$7886,'Selected scen drivers'!$AI$1,'SSP drivers'!$C$2:$C$7886,'Selected scen drivers'!$C11,'SSP drivers'!$D$2:$D$7886,'Selected scen drivers'!$D11)</f>
        <v>29018.400000000001</v>
      </c>
      <c r="M11" s="4">
        <f>SUMIFS('SSP drivers'!M$2:M$7886,'SSP drivers'!$A$2:$A$7886,'Selected scen drivers'!$AH$1,'SSP drivers'!$B$2:$B$7886,'Selected scen drivers'!$AI$1,'SSP drivers'!$C$2:$C$7886,'Selected scen drivers'!$C11,'SSP drivers'!$D$2:$D$7886,'Selected scen drivers'!$D11)</f>
        <v>34135.9</v>
      </c>
      <c r="N11" s="4">
        <f>SUMIFS('SSP drivers'!N$2:N$7886,'SSP drivers'!$A$2:$A$7886,'Selected scen drivers'!$AH$1,'SSP drivers'!$B$2:$B$7886,'Selected scen drivers'!$AI$1,'SSP drivers'!$C$2:$C$7886,'Selected scen drivers'!$C11,'SSP drivers'!$D$2:$D$7886,'Selected scen drivers'!$D11)</f>
        <v>39637.4</v>
      </c>
      <c r="O11" s="4">
        <f>SUMIFS('SSP drivers'!O$2:O$7886,'SSP drivers'!$A$2:$A$7886,'Selected scen drivers'!$AH$1,'SSP drivers'!$B$2:$B$7886,'Selected scen drivers'!$AI$1,'SSP drivers'!$C$2:$C$7886,'Selected scen drivers'!$C11,'SSP drivers'!$D$2:$D$7886,'Selected scen drivers'!$D11)</f>
        <v>45474.7</v>
      </c>
      <c r="P11" s="4">
        <f>SUMIFS('SSP drivers'!P$2:P$7886,'SSP drivers'!$A$2:$A$7886,'Selected scen drivers'!$AH$1,'SSP drivers'!$B$2:$B$7886,'Selected scen drivers'!$AI$1,'SSP drivers'!$C$2:$C$7886,'Selected scen drivers'!$C11,'SSP drivers'!$D$2:$D$7886,'Selected scen drivers'!$D11)</f>
        <v>51544.2</v>
      </c>
      <c r="Q11" s="4">
        <f>SUMIFS('SSP drivers'!Q$2:Q$7886,'SSP drivers'!$A$2:$A$7886,'Selected scen drivers'!$AH$1,'SSP drivers'!$B$2:$B$7886,'Selected scen drivers'!$AI$1,'SSP drivers'!$C$2:$C$7886,'Selected scen drivers'!$C11,'SSP drivers'!$D$2:$D$7886,'Selected scen drivers'!$D11)</f>
        <v>57627.1</v>
      </c>
      <c r="R11" s="4">
        <f>SUMIFS('SSP drivers'!R$2:R$7886,'SSP drivers'!$A$2:$A$7886,'Selected scen drivers'!$AH$1,'SSP drivers'!$B$2:$B$7886,'Selected scen drivers'!$AI$1,'SSP drivers'!$C$2:$C$7886,'Selected scen drivers'!$C11,'SSP drivers'!$D$2:$D$7886,'Selected scen drivers'!$D11)</f>
        <v>63676.1</v>
      </c>
      <c r="S11" s="4">
        <f>SUMIFS('SSP drivers'!S$2:S$7886,'SSP drivers'!$A$2:$A$7886,'Selected scen drivers'!$AH$1,'SSP drivers'!$B$2:$B$7886,'Selected scen drivers'!$AI$1,'SSP drivers'!$C$2:$C$7886,'Selected scen drivers'!$C11,'SSP drivers'!$D$2:$D$7886,'Selected scen drivers'!$D11)</f>
        <v>69509.7</v>
      </c>
      <c r="T11" s="4">
        <f>SUMIFS('SSP drivers'!T$2:T$7886,'SSP drivers'!$A$2:$A$7886,'Selected scen drivers'!$AH$1,'SSP drivers'!$B$2:$B$7886,'Selected scen drivers'!$AI$1,'SSP drivers'!$C$2:$C$7886,'Selected scen drivers'!$C11,'SSP drivers'!$D$2:$D$7886,'Selected scen drivers'!$D11)</f>
        <v>75080.7</v>
      </c>
      <c r="U11" s="4">
        <f>SUMIFS('SSP drivers'!U$2:U$7886,'SSP drivers'!$A$2:$A$7886,'Selected scen drivers'!$AH$1,'SSP drivers'!$B$2:$B$7886,'Selected scen drivers'!$AI$1,'SSP drivers'!$C$2:$C$7886,'Selected scen drivers'!$C11,'SSP drivers'!$D$2:$D$7886,'Selected scen drivers'!$D11)</f>
        <v>80380.7</v>
      </c>
      <c r="V11" s="4">
        <f>SUMIFS('SSP drivers'!V$2:V$7886,'SSP drivers'!$A$2:$A$7886,'Selected scen drivers'!$AH$1,'SSP drivers'!$B$2:$B$7886,'Selected scen drivers'!$AI$1,'SSP drivers'!$C$2:$C$7886,'Selected scen drivers'!$C11,'SSP drivers'!$D$2:$D$7886,'Selected scen drivers'!$D11)</f>
        <v>85418.1</v>
      </c>
      <c r="W11" s="4">
        <f>SUMIFS('SSP drivers'!W$2:W$7886,'SSP drivers'!$A$2:$A$7886,'Selected scen drivers'!$AH$1,'SSP drivers'!$B$2:$B$7886,'Selected scen drivers'!$AI$1,'SSP drivers'!$C$2:$C$7886,'Selected scen drivers'!$C11,'SSP drivers'!$D$2:$D$7886,'Selected scen drivers'!$D11)</f>
        <v>90238.2</v>
      </c>
      <c r="X11" s="4"/>
      <c r="Y11" s="4"/>
      <c r="Z11" s="4"/>
      <c r="AA11" s="4"/>
      <c r="AB11" s="4"/>
      <c r="AC11" s="4"/>
      <c r="AD11" s="4"/>
      <c r="AE11" s="4"/>
    </row>
    <row r="12" spans="1:36" x14ac:dyDescent="0.35">
      <c r="A12">
        <f t="shared" ref="A12:A75" si="0">A3+1</f>
        <v>2</v>
      </c>
      <c r="B12">
        <f t="shared" ref="B12:B75" si="1">B3</f>
        <v>2</v>
      </c>
      <c r="C12" t="str">
        <f>IFERROR(VLOOKUP(A12,Classification!$A$4:$B$37,2,FALSE),"")</f>
        <v>India</v>
      </c>
      <c r="D12" t="str">
        <f>IFERROR(VLOOKUP(B12,Classification!$N$5:$O$14,2,FALSE),"")</f>
        <v>GDPAGR</v>
      </c>
      <c r="E12" s="4">
        <f>SUMIFS('SSP drivers'!E$2:E$7886,'SSP drivers'!$A$2:$A$7886,'Selected scen drivers'!$AH$1,'SSP drivers'!$B$2:$B$7886,'Selected scen drivers'!$AI$1,'SSP drivers'!$C$2:$C$7886,'Selected scen drivers'!$C12,'SSP drivers'!$D$2:$D$7886,'Selected scen drivers'!$D12)</f>
        <v>0</v>
      </c>
      <c r="F12" s="4">
        <f>SUMIFS('SSP drivers'!F$2:F$7886,'SSP drivers'!$A$2:$A$7886,'Selected scen drivers'!$AH$1,'SSP drivers'!$B$2:$B$7886,'Selected scen drivers'!$AI$1,'SSP drivers'!$C$2:$C$7886,'Selected scen drivers'!$C12,'SSP drivers'!$D$2:$D$7886,'Selected scen drivers'!$D12)</f>
        <v>1281.0097734281101</v>
      </c>
      <c r="G12" s="4">
        <f>SUMIFS('SSP drivers'!G$2:G$7886,'SSP drivers'!$A$2:$A$7886,'Selected scen drivers'!$AH$1,'SSP drivers'!$B$2:$B$7886,'Selected scen drivers'!$AI$1,'SSP drivers'!$C$2:$C$7886,'Selected scen drivers'!$C12,'SSP drivers'!$D$2:$D$7886,'Selected scen drivers'!$D12)</f>
        <v>1329.2063460280301</v>
      </c>
      <c r="H12" s="4">
        <f>SUMIFS('SSP drivers'!H$2:H$7886,'SSP drivers'!$A$2:$A$7886,'Selected scen drivers'!$AH$1,'SSP drivers'!$B$2:$B$7886,'Selected scen drivers'!$AI$1,'SSP drivers'!$C$2:$C$7886,'Selected scen drivers'!$C12,'SSP drivers'!$D$2:$D$7886,'Selected scen drivers'!$D12)</f>
        <v>1792.45614165955</v>
      </c>
      <c r="I12" s="4">
        <f>SUMIFS('SSP drivers'!I$2:I$7886,'SSP drivers'!$A$2:$A$7886,'Selected scen drivers'!$AH$1,'SSP drivers'!$B$2:$B$7886,'Selected scen drivers'!$AI$1,'SSP drivers'!$C$2:$C$7886,'Selected scen drivers'!$C12,'SSP drivers'!$D$2:$D$7886,'Selected scen drivers'!$D12)</f>
        <v>2295.8403515587502</v>
      </c>
      <c r="J12" s="4">
        <f>SUMIFS('SSP drivers'!J$2:J$7886,'SSP drivers'!$A$2:$A$7886,'Selected scen drivers'!$AH$1,'SSP drivers'!$B$2:$B$7886,'Selected scen drivers'!$AI$1,'SSP drivers'!$C$2:$C$7886,'Selected scen drivers'!$C12,'SSP drivers'!$D$2:$D$7886,'Selected scen drivers'!$D12)</f>
        <v>2794.87084788023</v>
      </c>
      <c r="K12" s="4">
        <f>SUMIFS('SSP drivers'!K$2:K$7886,'SSP drivers'!$A$2:$A$7886,'Selected scen drivers'!$AH$1,'SSP drivers'!$B$2:$B$7886,'Selected scen drivers'!$AI$1,'SSP drivers'!$C$2:$C$7886,'Selected scen drivers'!$C12,'SSP drivers'!$D$2:$D$7886,'Selected scen drivers'!$D12)</f>
        <v>3297.20443763506</v>
      </c>
      <c r="L12" s="4">
        <f>SUMIFS('SSP drivers'!L$2:L$7886,'SSP drivers'!$A$2:$A$7886,'Selected scen drivers'!$AH$1,'SSP drivers'!$B$2:$B$7886,'Selected scen drivers'!$AI$1,'SSP drivers'!$C$2:$C$7886,'Selected scen drivers'!$C12,'SSP drivers'!$D$2:$D$7886,'Selected scen drivers'!$D12)</f>
        <v>3798.4626002664299</v>
      </c>
      <c r="M12" s="4">
        <f>SUMIFS('SSP drivers'!M$2:M$7886,'SSP drivers'!$A$2:$A$7886,'Selected scen drivers'!$AH$1,'SSP drivers'!$B$2:$B$7886,'Selected scen drivers'!$AI$1,'SSP drivers'!$C$2:$C$7886,'Selected scen drivers'!$C12,'SSP drivers'!$D$2:$D$7886,'Selected scen drivers'!$D12)</f>
        <v>4294.8677228189599</v>
      </c>
      <c r="N12" s="4">
        <f>SUMIFS('SSP drivers'!N$2:N$7886,'SSP drivers'!$A$2:$A$7886,'Selected scen drivers'!$AH$1,'SSP drivers'!$B$2:$B$7886,'Selected scen drivers'!$AI$1,'SSP drivers'!$C$2:$C$7886,'Selected scen drivers'!$C12,'SSP drivers'!$D$2:$D$7886,'Selected scen drivers'!$D12)</f>
        <v>4785.6241759780096</v>
      </c>
      <c r="O12" s="4">
        <f>SUMIFS('SSP drivers'!O$2:O$7886,'SSP drivers'!$A$2:$A$7886,'Selected scen drivers'!$AH$1,'SSP drivers'!$B$2:$B$7886,'Selected scen drivers'!$AI$1,'SSP drivers'!$C$2:$C$7886,'Selected scen drivers'!$C12,'SSP drivers'!$D$2:$D$7886,'Selected scen drivers'!$D12)</f>
        <v>5259.3033774955502</v>
      </c>
      <c r="P12" s="4">
        <f>SUMIFS('SSP drivers'!P$2:P$7886,'SSP drivers'!$A$2:$A$7886,'Selected scen drivers'!$AH$1,'SSP drivers'!$B$2:$B$7886,'Selected scen drivers'!$AI$1,'SSP drivers'!$C$2:$C$7886,'Selected scen drivers'!$C12,'SSP drivers'!$D$2:$D$7886,'Selected scen drivers'!$D12)</f>
        <v>5699.3308186547702</v>
      </c>
      <c r="Q12" s="4">
        <f>SUMIFS('SSP drivers'!Q$2:Q$7886,'SSP drivers'!$A$2:$A$7886,'Selected scen drivers'!$AH$1,'SSP drivers'!$B$2:$B$7886,'Selected scen drivers'!$AI$1,'SSP drivers'!$C$2:$C$7886,'Selected scen drivers'!$C12,'SSP drivers'!$D$2:$D$7886,'Selected scen drivers'!$D12)</f>
        <v>6079.0853833206802</v>
      </c>
      <c r="R12" s="4">
        <f>SUMIFS('SSP drivers'!R$2:R$7886,'SSP drivers'!$A$2:$A$7886,'Selected scen drivers'!$AH$1,'SSP drivers'!$B$2:$B$7886,'Selected scen drivers'!$AI$1,'SSP drivers'!$C$2:$C$7886,'Selected scen drivers'!$C12,'SSP drivers'!$D$2:$D$7886,'Selected scen drivers'!$D12)</f>
        <v>6393.6134722424504</v>
      </c>
      <c r="S12" s="4">
        <f>SUMIFS('SSP drivers'!S$2:S$7886,'SSP drivers'!$A$2:$A$7886,'Selected scen drivers'!$AH$1,'SSP drivers'!$B$2:$B$7886,'Selected scen drivers'!$AI$1,'SSP drivers'!$C$2:$C$7886,'Selected scen drivers'!$C12,'SSP drivers'!$D$2:$D$7886,'Selected scen drivers'!$D12)</f>
        <v>6626.1300962178102</v>
      </c>
      <c r="T12" s="4">
        <f>SUMIFS('SSP drivers'!T$2:T$7886,'SSP drivers'!$A$2:$A$7886,'Selected scen drivers'!$AH$1,'SSP drivers'!$B$2:$B$7886,'Selected scen drivers'!$AI$1,'SSP drivers'!$C$2:$C$7886,'Selected scen drivers'!$C12,'SSP drivers'!$D$2:$D$7886,'Selected scen drivers'!$D12)</f>
        <v>6775.65946804745</v>
      </c>
      <c r="U12" s="4">
        <f>SUMIFS('SSP drivers'!U$2:U$7886,'SSP drivers'!$A$2:$A$7886,'Selected scen drivers'!$AH$1,'SSP drivers'!$B$2:$B$7886,'Selected scen drivers'!$AI$1,'SSP drivers'!$C$2:$C$7886,'Selected scen drivers'!$C12,'SSP drivers'!$D$2:$D$7886,'Selected scen drivers'!$D12)</f>
        <v>6845.4895585386303</v>
      </c>
      <c r="V12" s="4">
        <f>SUMIFS('SSP drivers'!V$2:V$7886,'SSP drivers'!$A$2:$A$7886,'Selected scen drivers'!$AH$1,'SSP drivers'!$B$2:$B$7886,'Selected scen drivers'!$AI$1,'SSP drivers'!$C$2:$C$7886,'Selected scen drivers'!$C12,'SSP drivers'!$D$2:$D$7886,'Selected scen drivers'!$D12)</f>
        <v>6840.4244548782099</v>
      </c>
      <c r="W12" s="4">
        <f>SUMIFS('SSP drivers'!W$2:W$7886,'SSP drivers'!$A$2:$A$7886,'Selected scen drivers'!$AH$1,'SSP drivers'!$B$2:$B$7886,'Selected scen drivers'!$AI$1,'SSP drivers'!$C$2:$C$7886,'Selected scen drivers'!$C12,'SSP drivers'!$D$2:$D$7886,'Selected scen drivers'!$D12)</f>
        <v>6767.8649999999998</v>
      </c>
      <c r="X12" s="4"/>
      <c r="Y12" s="4"/>
      <c r="Z12" s="4"/>
      <c r="AA12" s="4"/>
      <c r="AB12" s="4"/>
      <c r="AC12" s="4"/>
      <c r="AD12" s="4"/>
      <c r="AE12" s="4"/>
    </row>
    <row r="13" spans="1:36" x14ac:dyDescent="0.35">
      <c r="A13">
        <f t="shared" si="0"/>
        <v>2</v>
      </c>
      <c r="B13">
        <f t="shared" si="1"/>
        <v>3</v>
      </c>
      <c r="C13" t="str">
        <f>IFERROR(VLOOKUP(A13,Classification!$A$4:$B$37,2,FALSE),"")</f>
        <v>India</v>
      </c>
      <c r="D13" t="str">
        <f>IFERROR(VLOOKUP(B13,Classification!$N$5:$O$14,2,FALSE),"")</f>
        <v>GDPIND</v>
      </c>
      <c r="E13" s="4">
        <f>SUMIFS('SSP drivers'!E$2:E$7886,'SSP drivers'!$A$2:$A$7886,'Selected scen drivers'!$AH$1,'SSP drivers'!$B$2:$B$7886,'Selected scen drivers'!$AI$1,'SSP drivers'!$C$2:$C$7886,'Selected scen drivers'!$C13,'SSP drivers'!$D$2:$D$7886,'Selected scen drivers'!$D13)</f>
        <v>0</v>
      </c>
      <c r="F13" s="4">
        <f>SUMIFS('SSP drivers'!F$2:F$7886,'SSP drivers'!$A$2:$A$7886,'Selected scen drivers'!$AH$1,'SSP drivers'!$B$2:$B$7886,'Selected scen drivers'!$AI$1,'SSP drivers'!$C$2:$C$7886,'Selected scen drivers'!$C13,'SSP drivers'!$D$2:$D$7886,'Selected scen drivers'!$D13)</f>
        <v>2424.8262683827902</v>
      </c>
      <c r="G13" s="4">
        <f>SUMIFS('SSP drivers'!G$2:G$7886,'SSP drivers'!$A$2:$A$7886,'Selected scen drivers'!$AH$1,'SSP drivers'!$B$2:$B$7886,'Selected scen drivers'!$AI$1,'SSP drivers'!$C$2:$C$7886,'Selected scen drivers'!$C13,'SSP drivers'!$D$2:$D$7886,'Selected scen drivers'!$D13)</f>
        <v>2516.0576685723099</v>
      </c>
      <c r="H13" s="4">
        <f>SUMIFS('SSP drivers'!H$2:H$7886,'SSP drivers'!$A$2:$A$7886,'Selected scen drivers'!$AH$1,'SSP drivers'!$B$2:$B$7886,'Selected scen drivers'!$AI$1,'SSP drivers'!$C$2:$C$7886,'Selected scen drivers'!$C13,'SSP drivers'!$D$2:$D$7886,'Selected scen drivers'!$D13)</f>
        <v>3510.0155832681498</v>
      </c>
      <c r="I13" s="4">
        <f>SUMIFS('SSP drivers'!I$2:I$7886,'SSP drivers'!$A$2:$A$7886,'Selected scen drivers'!$AH$1,'SSP drivers'!$B$2:$B$7886,'Selected scen drivers'!$AI$1,'SSP drivers'!$C$2:$C$7886,'Selected scen drivers'!$C13,'SSP drivers'!$D$2:$D$7886,'Selected scen drivers'!$D13)</f>
        <v>4656.1274570775304</v>
      </c>
      <c r="J13" s="4">
        <f>SUMIFS('SSP drivers'!J$2:J$7886,'SSP drivers'!$A$2:$A$7886,'Selected scen drivers'!$AH$1,'SSP drivers'!$B$2:$B$7886,'Selected scen drivers'!$AI$1,'SSP drivers'!$C$2:$C$7886,'Selected scen drivers'!$C13,'SSP drivers'!$D$2:$D$7886,'Selected scen drivers'!$D13)</f>
        <v>5877.5004855692196</v>
      </c>
      <c r="K13" s="4">
        <f>SUMIFS('SSP drivers'!K$2:K$7886,'SSP drivers'!$A$2:$A$7886,'Selected scen drivers'!$AH$1,'SSP drivers'!$B$2:$B$7886,'Selected scen drivers'!$AI$1,'SSP drivers'!$C$2:$C$7886,'Selected scen drivers'!$C13,'SSP drivers'!$D$2:$D$7886,'Selected scen drivers'!$D13)</f>
        <v>7199.2658072310396</v>
      </c>
      <c r="L13" s="4">
        <f>SUMIFS('SSP drivers'!L$2:L$7886,'SSP drivers'!$A$2:$A$7886,'Selected scen drivers'!$AH$1,'SSP drivers'!$B$2:$B$7886,'Selected scen drivers'!$AI$1,'SSP drivers'!$C$2:$C$7886,'Selected scen drivers'!$C13,'SSP drivers'!$D$2:$D$7886,'Selected scen drivers'!$D13)</f>
        <v>8623.1950563355404</v>
      </c>
      <c r="M13" s="4">
        <f>SUMIFS('SSP drivers'!M$2:M$7886,'SSP drivers'!$A$2:$A$7886,'Selected scen drivers'!$AH$1,'SSP drivers'!$B$2:$B$7886,'Selected scen drivers'!$AI$1,'SSP drivers'!$C$2:$C$7886,'Selected scen drivers'!$C13,'SSP drivers'!$D$2:$D$7886,'Selected scen drivers'!$D13)</f>
        <v>10152.730685620299</v>
      </c>
      <c r="N13" s="4">
        <f>SUMIFS('SSP drivers'!N$2:N$7886,'SSP drivers'!$A$2:$A$7886,'Selected scen drivers'!$AH$1,'SSP drivers'!$B$2:$B$7886,'Selected scen drivers'!$AI$1,'SSP drivers'!$C$2:$C$7886,'Selected scen drivers'!$C13,'SSP drivers'!$D$2:$D$7886,'Selected scen drivers'!$D13)</f>
        <v>11799.214675171501</v>
      </c>
      <c r="O13" s="4">
        <f>SUMIFS('SSP drivers'!O$2:O$7886,'SSP drivers'!$A$2:$A$7886,'Selected scen drivers'!$AH$1,'SSP drivers'!$B$2:$B$7886,'Selected scen drivers'!$AI$1,'SSP drivers'!$C$2:$C$7886,'Selected scen drivers'!$C13,'SSP drivers'!$D$2:$D$7886,'Selected scen drivers'!$D13)</f>
        <v>13548.583584768599</v>
      </c>
      <c r="P13" s="4">
        <f>SUMIFS('SSP drivers'!P$2:P$7886,'SSP drivers'!$A$2:$A$7886,'Selected scen drivers'!$AH$1,'SSP drivers'!$B$2:$B$7886,'Selected scen drivers'!$AI$1,'SSP drivers'!$C$2:$C$7886,'Selected scen drivers'!$C13,'SSP drivers'!$D$2:$D$7886,'Selected scen drivers'!$D13)</f>
        <v>15370.204266306901</v>
      </c>
      <c r="Q13" s="4">
        <f>SUMIFS('SSP drivers'!Q$2:Q$7886,'SSP drivers'!$A$2:$A$7886,'Selected scen drivers'!$AH$1,'SSP drivers'!$B$2:$B$7886,'Selected scen drivers'!$AI$1,'SSP drivers'!$C$2:$C$7886,'Selected scen drivers'!$C13,'SSP drivers'!$D$2:$D$7886,'Selected scen drivers'!$D13)</f>
        <v>17198.9549606949</v>
      </c>
      <c r="R13" s="4">
        <f>SUMIFS('SSP drivers'!R$2:R$7886,'SSP drivers'!$A$2:$A$7886,'Selected scen drivers'!$AH$1,'SSP drivers'!$B$2:$B$7886,'Selected scen drivers'!$AI$1,'SSP drivers'!$C$2:$C$7886,'Selected scen drivers'!$C13,'SSP drivers'!$D$2:$D$7886,'Selected scen drivers'!$D13)</f>
        <v>19020.717031155302</v>
      </c>
      <c r="S13" s="4">
        <f>SUMIFS('SSP drivers'!S$2:S$7886,'SSP drivers'!$A$2:$A$7886,'Selected scen drivers'!$AH$1,'SSP drivers'!$B$2:$B$7886,'Selected scen drivers'!$AI$1,'SSP drivers'!$C$2:$C$7886,'Selected scen drivers'!$C13,'SSP drivers'!$D$2:$D$7886,'Selected scen drivers'!$D13)</f>
        <v>20781.201489830499</v>
      </c>
      <c r="T13" s="4">
        <f>SUMIFS('SSP drivers'!T$2:T$7886,'SSP drivers'!$A$2:$A$7886,'Selected scen drivers'!$AH$1,'SSP drivers'!$B$2:$B$7886,'Selected scen drivers'!$AI$1,'SSP drivers'!$C$2:$C$7886,'Selected scen drivers'!$C13,'SSP drivers'!$D$2:$D$7886,'Selected scen drivers'!$D13)</f>
        <v>22466.118196199801</v>
      </c>
      <c r="U13" s="4">
        <f>SUMIFS('SSP drivers'!U$2:U$7886,'SSP drivers'!$A$2:$A$7886,'Selected scen drivers'!$AH$1,'SSP drivers'!$B$2:$B$7886,'Selected scen drivers'!$AI$1,'SSP drivers'!$C$2:$C$7886,'Selected scen drivers'!$C13,'SSP drivers'!$D$2:$D$7886,'Selected scen drivers'!$D13)</f>
        <v>24072.748302975098</v>
      </c>
      <c r="V13" s="4">
        <f>SUMIFS('SSP drivers'!V$2:V$7886,'SSP drivers'!$A$2:$A$7886,'Selected scen drivers'!$AH$1,'SSP drivers'!$B$2:$B$7886,'Selected scen drivers'!$AI$1,'SSP drivers'!$C$2:$C$7886,'Selected scen drivers'!$C13,'SSP drivers'!$D$2:$D$7886,'Selected scen drivers'!$D13)</f>
        <v>25603.3999642909</v>
      </c>
      <c r="W13" s="4">
        <f>SUMIFS('SSP drivers'!W$2:W$7886,'SSP drivers'!$A$2:$A$7886,'Selected scen drivers'!$AH$1,'SSP drivers'!$B$2:$B$7886,'Selected scen drivers'!$AI$1,'SSP drivers'!$C$2:$C$7886,'Selected scen drivers'!$C13,'SSP drivers'!$D$2:$D$7886,'Selected scen drivers'!$D13)</f>
        <v>27071.46</v>
      </c>
      <c r="X13" s="4"/>
      <c r="Y13" s="4"/>
      <c r="Z13" s="4"/>
      <c r="AA13" s="4"/>
      <c r="AB13" s="4"/>
      <c r="AC13" s="4"/>
      <c r="AD13" s="4"/>
      <c r="AE13" s="4"/>
    </row>
    <row r="14" spans="1:36" x14ac:dyDescent="0.35">
      <c r="A14">
        <f t="shared" si="0"/>
        <v>2</v>
      </c>
      <c r="B14">
        <f t="shared" si="1"/>
        <v>4</v>
      </c>
      <c r="C14" t="str">
        <f>IFERROR(VLOOKUP(A14,Classification!$A$4:$B$37,2,FALSE),"")</f>
        <v>India</v>
      </c>
      <c r="D14" t="str">
        <f>IFERROR(VLOOKUP(B14,Classification!$N$5:$O$14,2,FALSE),"")</f>
        <v>GDPMFG</v>
      </c>
      <c r="E14" s="4">
        <f>SUMIFS('SSP drivers'!E$2:E$7886,'SSP drivers'!$A$2:$A$7886,'Selected scen drivers'!$AH$1,'SSP drivers'!$B$2:$B$7886,'Selected scen drivers'!$AI$1,'SSP drivers'!$C$2:$C$7886,'Selected scen drivers'!$C14,'SSP drivers'!$D$2:$D$7886,'Selected scen drivers'!$D14)</f>
        <v>0</v>
      </c>
      <c r="F14" s="4">
        <f>SUMIFS('SSP drivers'!F$2:F$7886,'SSP drivers'!$A$2:$A$7886,'Selected scen drivers'!$AH$1,'SSP drivers'!$B$2:$B$7886,'Selected scen drivers'!$AI$1,'SSP drivers'!$C$2:$C$7886,'Selected scen drivers'!$C14,'SSP drivers'!$D$2:$D$7886,'Selected scen drivers'!$D14)</f>
        <v>373.98916273289302</v>
      </c>
      <c r="G14" s="4">
        <f>SUMIFS('SSP drivers'!G$2:G$7886,'SSP drivers'!$A$2:$A$7886,'Selected scen drivers'!$AH$1,'SSP drivers'!$B$2:$B$7886,'Selected scen drivers'!$AI$1,'SSP drivers'!$C$2:$C$7886,'Selected scen drivers'!$C14,'SSP drivers'!$D$2:$D$7886,'Selected scen drivers'!$D14)</f>
        <v>388.06009037695202</v>
      </c>
      <c r="H14" s="4">
        <f>SUMIFS('SSP drivers'!H$2:H$7886,'SSP drivers'!$A$2:$A$7886,'Selected scen drivers'!$AH$1,'SSP drivers'!$B$2:$B$7886,'Selected scen drivers'!$AI$1,'SSP drivers'!$C$2:$C$7886,'Selected scen drivers'!$C14,'SSP drivers'!$D$2:$D$7886,'Selected scen drivers'!$D14)</f>
        <v>562.37047832979499</v>
      </c>
      <c r="I14" s="4">
        <f>SUMIFS('SSP drivers'!I$2:I$7886,'SSP drivers'!$A$2:$A$7886,'Selected scen drivers'!$AH$1,'SSP drivers'!$B$2:$B$7886,'Selected scen drivers'!$AI$1,'SSP drivers'!$C$2:$C$7886,'Selected scen drivers'!$C14,'SSP drivers'!$D$2:$D$7886,'Selected scen drivers'!$D14)</f>
        <v>773.86799325614402</v>
      </c>
      <c r="J14" s="4">
        <f>SUMIFS('SSP drivers'!J$2:J$7886,'SSP drivers'!$A$2:$A$7886,'Selected scen drivers'!$AH$1,'SSP drivers'!$B$2:$B$7886,'Selected scen drivers'!$AI$1,'SSP drivers'!$C$2:$C$7886,'Selected scen drivers'!$C14,'SSP drivers'!$D$2:$D$7886,'Selected scen drivers'!$D14)</f>
        <v>1012.0446050515</v>
      </c>
      <c r="K14" s="4">
        <f>SUMIFS('SSP drivers'!K$2:K$7886,'SSP drivers'!$A$2:$A$7886,'Selected scen drivers'!$AH$1,'SSP drivers'!$B$2:$B$7886,'Selected scen drivers'!$AI$1,'SSP drivers'!$C$2:$C$7886,'Selected scen drivers'!$C14,'SSP drivers'!$D$2:$D$7886,'Selected scen drivers'!$D14)</f>
        <v>1282.7294626681</v>
      </c>
      <c r="L14" s="4">
        <f>SUMIFS('SSP drivers'!L$2:L$7886,'SSP drivers'!$A$2:$A$7886,'Selected scen drivers'!$AH$1,'SSP drivers'!$B$2:$B$7886,'Selected scen drivers'!$AI$1,'SSP drivers'!$C$2:$C$7886,'Selected scen drivers'!$C14,'SSP drivers'!$D$2:$D$7886,'Selected scen drivers'!$D14)</f>
        <v>1588.0514992213</v>
      </c>
      <c r="M14" s="4">
        <f>SUMIFS('SSP drivers'!M$2:M$7886,'SSP drivers'!$A$2:$A$7886,'Selected scen drivers'!$AH$1,'SSP drivers'!$B$2:$B$7886,'Selected scen drivers'!$AI$1,'SSP drivers'!$C$2:$C$7886,'Selected scen drivers'!$C14,'SSP drivers'!$D$2:$D$7886,'Selected scen drivers'!$D14)</f>
        <v>1930.4997629039301</v>
      </c>
      <c r="N14" s="4">
        <f>SUMIFS('SSP drivers'!N$2:N$7886,'SSP drivers'!$A$2:$A$7886,'Selected scen drivers'!$AH$1,'SSP drivers'!$B$2:$B$7886,'Selected scen drivers'!$AI$1,'SSP drivers'!$C$2:$C$7886,'Selected scen drivers'!$C14,'SSP drivers'!$D$2:$D$7886,'Selected scen drivers'!$D14)</f>
        <v>2314.1950643221699</v>
      </c>
      <c r="O14" s="4">
        <f>SUMIFS('SSP drivers'!O$2:O$7886,'SSP drivers'!$A$2:$A$7886,'Selected scen drivers'!$AH$1,'SSP drivers'!$B$2:$B$7886,'Selected scen drivers'!$AI$1,'SSP drivers'!$C$2:$C$7886,'Selected scen drivers'!$C14,'SSP drivers'!$D$2:$D$7886,'Selected scen drivers'!$D14)</f>
        <v>2738.3949003226999</v>
      </c>
      <c r="P14" s="4">
        <f>SUMIFS('SSP drivers'!P$2:P$7886,'SSP drivers'!$A$2:$A$7886,'Selected scen drivers'!$AH$1,'SSP drivers'!$B$2:$B$7886,'Selected scen drivers'!$AI$1,'SSP drivers'!$C$2:$C$7886,'Selected scen drivers'!$C14,'SSP drivers'!$D$2:$D$7886,'Selected scen drivers'!$D14)</f>
        <v>3198.5718746313901</v>
      </c>
      <c r="Q14" s="4">
        <f>SUMIFS('SSP drivers'!Q$2:Q$7886,'SSP drivers'!$A$2:$A$7886,'Selected scen drivers'!$AH$1,'SSP drivers'!$B$2:$B$7886,'Selected scen drivers'!$AI$1,'SSP drivers'!$C$2:$C$7886,'Selected scen drivers'!$C14,'SSP drivers'!$D$2:$D$7886,'Selected scen drivers'!$D14)</f>
        <v>3682.0816015776099</v>
      </c>
      <c r="R14" s="4">
        <f>SUMIFS('SSP drivers'!R$2:R$7886,'SSP drivers'!$A$2:$A$7886,'Selected scen drivers'!$AH$1,'SSP drivers'!$B$2:$B$7886,'Selected scen drivers'!$AI$1,'SSP drivers'!$C$2:$C$7886,'Selected scen drivers'!$C14,'SSP drivers'!$D$2:$D$7886,'Selected scen drivers'!$D14)</f>
        <v>4185.9449795842102</v>
      </c>
      <c r="S14" s="4">
        <f>SUMIFS('SSP drivers'!S$2:S$7886,'SSP drivers'!$A$2:$A$7886,'Selected scen drivers'!$AH$1,'SSP drivers'!$B$2:$B$7886,'Selected scen drivers'!$AI$1,'SSP drivers'!$C$2:$C$7886,'Selected scen drivers'!$C14,'SSP drivers'!$D$2:$D$7886,'Selected scen drivers'!$D14)</f>
        <v>4697.7640404292497</v>
      </c>
      <c r="T14" s="4">
        <f>SUMIFS('SSP drivers'!T$2:T$7886,'SSP drivers'!$A$2:$A$7886,'Selected scen drivers'!$AH$1,'SSP drivers'!$B$2:$B$7886,'Selected scen drivers'!$AI$1,'SSP drivers'!$C$2:$C$7886,'Selected scen drivers'!$C14,'SSP drivers'!$D$2:$D$7886,'Selected scen drivers'!$D14)</f>
        <v>5213.1225306543802</v>
      </c>
      <c r="U14" s="4">
        <f>SUMIFS('SSP drivers'!U$2:U$7886,'SSP drivers'!$A$2:$A$7886,'Selected scen drivers'!$AH$1,'SSP drivers'!$B$2:$B$7886,'Selected scen drivers'!$AI$1,'SSP drivers'!$C$2:$C$7886,'Selected scen drivers'!$C14,'SSP drivers'!$D$2:$D$7886,'Selected scen drivers'!$D14)</f>
        <v>5730.0163725636503</v>
      </c>
      <c r="V14" s="4">
        <f>SUMIFS('SSP drivers'!V$2:V$7886,'SSP drivers'!$A$2:$A$7886,'Selected scen drivers'!$AH$1,'SSP drivers'!$B$2:$B$7886,'Selected scen drivers'!$AI$1,'SSP drivers'!$C$2:$C$7886,'Selected scen drivers'!$C14,'SSP drivers'!$D$2:$D$7886,'Selected scen drivers'!$D14)</f>
        <v>6247.6030564342</v>
      </c>
      <c r="W14" s="4">
        <f>SUMIFS('SSP drivers'!W$2:W$7886,'SSP drivers'!$A$2:$A$7886,'Selected scen drivers'!$AH$1,'SSP drivers'!$B$2:$B$7886,'Selected scen drivers'!$AI$1,'SSP drivers'!$C$2:$C$7886,'Selected scen drivers'!$C14,'SSP drivers'!$D$2:$D$7886,'Selected scen drivers'!$D14)</f>
        <v>6767.8649999999998</v>
      </c>
      <c r="X14" s="4"/>
      <c r="Y14" s="4"/>
      <c r="Z14" s="4"/>
      <c r="AA14" s="4"/>
      <c r="AB14" s="4"/>
      <c r="AC14" s="4"/>
      <c r="AD14" s="4"/>
      <c r="AE14" s="4"/>
    </row>
    <row r="15" spans="1:36" x14ac:dyDescent="0.35">
      <c r="A15">
        <f t="shared" si="0"/>
        <v>2</v>
      </c>
      <c r="B15">
        <f t="shared" si="1"/>
        <v>5</v>
      </c>
      <c r="C15" t="str">
        <f>IFERROR(VLOOKUP(A15,Classification!$A$4:$B$37,2,FALSE),"")</f>
        <v>India</v>
      </c>
      <c r="D15" t="str">
        <f>IFERROR(VLOOKUP(B15,Classification!$N$5:$O$14,2,FALSE),"")</f>
        <v>GDPPCAP</v>
      </c>
      <c r="E15" s="4">
        <f>SUMIFS('SSP drivers'!E$2:E$7886,'SSP drivers'!$A$2:$A$7886,'Selected scen drivers'!$AH$1,'SSP drivers'!$B$2:$B$7886,'Selected scen drivers'!$AI$1,'SSP drivers'!$C$2:$C$7886,'Selected scen drivers'!$C15,'SSP drivers'!$D$2:$D$7886,'Selected scen drivers'!$D15)</f>
        <v>0</v>
      </c>
      <c r="F15" s="4">
        <f>SUMIFS('SSP drivers'!F$2:F$7886,'SSP drivers'!$A$2:$A$7886,'Selected scen drivers'!$AH$1,'SSP drivers'!$B$2:$B$7886,'Selected scen drivers'!$AI$1,'SSP drivers'!$C$2:$C$7886,'Selected scen drivers'!$C15,'SSP drivers'!$D$2:$D$7886,'Selected scen drivers'!$D15)</f>
        <v>5.9436502959836099</v>
      </c>
      <c r="G15" s="4">
        <f>SUMIFS('SSP drivers'!G$2:G$7886,'SSP drivers'!$A$2:$A$7886,'Selected scen drivers'!$AH$1,'SSP drivers'!$B$2:$B$7886,'Selected scen drivers'!$AI$1,'SSP drivers'!$C$2:$C$7886,'Selected scen drivers'!$C15,'SSP drivers'!$D$2:$D$7886,'Selected scen drivers'!$D15)</f>
        <v>6.1180112243778497</v>
      </c>
      <c r="H15" s="4">
        <f>SUMIFS('SSP drivers'!H$2:H$7886,'SSP drivers'!$A$2:$A$7886,'Selected scen drivers'!$AH$1,'SSP drivers'!$B$2:$B$7886,'Selected scen drivers'!$AI$1,'SSP drivers'!$C$2:$C$7886,'Selected scen drivers'!$C15,'SSP drivers'!$D$2:$D$7886,'Selected scen drivers'!$D15)</f>
        <v>8.1999775908280608</v>
      </c>
      <c r="I15" s="4">
        <f>SUMIFS('SSP drivers'!I$2:I$7886,'SSP drivers'!$A$2:$A$7886,'Selected scen drivers'!$AH$1,'SSP drivers'!$B$2:$B$7886,'Selected scen drivers'!$AI$1,'SSP drivers'!$C$2:$C$7886,'Selected scen drivers'!$C15,'SSP drivers'!$D$2:$D$7886,'Selected scen drivers'!$D15)</f>
        <v>10.4609671121777</v>
      </c>
      <c r="J15" s="4">
        <f>SUMIFS('SSP drivers'!J$2:J$7886,'SSP drivers'!$A$2:$A$7886,'Selected scen drivers'!$AH$1,'SSP drivers'!$B$2:$B$7886,'Selected scen drivers'!$AI$1,'SSP drivers'!$C$2:$C$7886,'Selected scen drivers'!$C15,'SSP drivers'!$D$2:$D$7886,'Selected scen drivers'!$D15)</f>
        <v>12.798602119869701</v>
      </c>
      <c r="K15" s="4">
        <f>SUMIFS('SSP drivers'!K$2:K$7886,'SSP drivers'!$A$2:$A$7886,'Selected scen drivers'!$AH$1,'SSP drivers'!$B$2:$B$7886,'Selected scen drivers'!$AI$1,'SSP drivers'!$C$2:$C$7886,'Selected scen drivers'!$C15,'SSP drivers'!$D$2:$D$7886,'Selected scen drivers'!$D15)</f>
        <v>15.310917137480899</v>
      </c>
      <c r="L15" s="4">
        <f>SUMIFS('SSP drivers'!L$2:L$7886,'SSP drivers'!$A$2:$A$7886,'Selected scen drivers'!$AH$1,'SSP drivers'!$B$2:$B$7886,'Selected scen drivers'!$AI$1,'SSP drivers'!$C$2:$C$7886,'Selected scen drivers'!$C15,'SSP drivers'!$D$2:$D$7886,'Selected scen drivers'!$D15)</f>
        <v>18.049696235661902</v>
      </c>
      <c r="M15" s="4">
        <f>SUMIFS('SSP drivers'!M$2:M$7886,'SSP drivers'!$A$2:$A$7886,'Selected scen drivers'!$AH$1,'SSP drivers'!$B$2:$B$7886,'Selected scen drivers'!$AI$1,'SSP drivers'!$C$2:$C$7886,'Selected scen drivers'!$C15,'SSP drivers'!$D$2:$D$7886,'Selected scen drivers'!$D15)</f>
        <v>21.066888376855701</v>
      </c>
      <c r="N15" s="4">
        <f>SUMIFS('SSP drivers'!N$2:N$7886,'SSP drivers'!$A$2:$A$7886,'Selected scen drivers'!$AH$1,'SSP drivers'!$B$2:$B$7886,'Selected scen drivers'!$AI$1,'SSP drivers'!$C$2:$C$7886,'Selected scen drivers'!$C15,'SSP drivers'!$D$2:$D$7886,'Selected scen drivers'!$D15)</f>
        <v>24.3913156214027</v>
      </c>
      <c r="O15" s="4">
        <f>SUMIFS('SSP drivers'!O$2:O$7886,'SSP drivers'!$A$2:$A$7886,'Selected scen drivers'!$AH$1,'SSP drivers'!$B$2:$B$7886,'Selected scen drivers'!$AI$1,'SSP drivers'!$C$2:$C$7886,'Selected scen drivers'!$C15,'SSP drivers'!$D$2:$D$7886,'Selected scen drivers'!$D15)</f>
        <v>28.026311789082801</v>
      </c>
      <c r="P15" s="4">
        <f>SUMIFS('SSP drivers'!P$2:P$7886,'SSP drivers'!$A$2:$A$7886,'Selected scen drivers'!$AH$1,'SSP drivers'!$B$2:$B$7886,'Selected scen drivers'!$AI$1,'SSP drivers'!$C$2:$C$7886,'Selected scen drivers'!$C15,'SSP drivers'!$D$2:$D$7886,'Selected scen drivers'!$D15)</f>
        <v>31.972483227025801</v>
      </c>
      <c r="Q15" s="4">
        <f>SUMIFS('SSP drivers'!Q$2:Q$7886,'SSP drivers'!$A$2:$A$7886,'Selected scen drivers'!$AH$1,'SSP drivers'!$B$2:$B$7886,'Selected scen drivers'!$AI$1,'SSP drivers'!$C$2:$C$7886,'Selected scen drivers'!$C15,'SSP drivers'!$D$2:$D$7886,'Selected scen drivers'!$D15)</f>
        <v>36.137188353293901</v>
      </c>
      <c r="R15" s="4">
        <f>SUMIFS('SSP drivers'!R$2:R$7886,'SSP drivers'!$A$2:$A$7886,'Selected scen drivers'!$AH$1,'SSP drivers'!$B$2:$B$7886,'Selected scen drivers'!$AI$1,'SSP drivers'!$C$2:$C$7886,'Selected scen drivers'!$C15,'SSP drivers'!$D$2:$D$7886,'Selected scen drivers'!$D15)</f>
        <v>40.557412337463802</v>
      </c>
      <c r="S15" s="4">
        <f>SUMIFS('SSP drivers'!S$2:S$7886,'SSP drivers'!$A$2:$A$7886,'Selected scen drivers'!$AH$1,'SSP drivers'!$B$2:$B$7886,'Selected scen drivers'!$AI$1,'SSP drivers'!$C$2:$C$7886,'Selected scen drivers'!$C15,'SSP drivers'!$D$2:$D$7886,'Selected scen drivers'!$D15)</f>
        <v>45.151032580413201</v>
      </c>
      <c r="T15" s="4">
        <f>SUMIFS('SSP drivers'!T$2:T$7886,'SSP drivers'!$A$2:$A$7886,'Selected scen drivers'!$AH$1,'SSP drivers'!$B$2:$B$7886,'Selected scen drivers'!$AI$1,'SSP drivers'!$C$2:$C$7886,'Selected scen drivers'!$C15,'SSP drivers'!$D$2:$D$7886,'Selected scen drivers'!$D15)</f>
        <v>49.888147603199101</v>
      </c>
      <c r="U15" s="4">
        <f>SUMIFS('SSP drivers'!U$2:U$7886,'SSP drivers'!$A$2:$A$7886,'Selected scen drivers'!$AH$1,'SSP drivers'!$B$2:$B$7886,'Selected scen drivers'!$AI$1,'SSP drivers'!$C$2:$C$7886,'Selected scen drivers'!$C15,'SSP drivers'!$D$2:$D$7886,'Selected scen drivers'!$D15)</f>
        <v>54.7455005325128</v>
      </c>
      <c r="V15" s="4">
        <f>SUMIFS('SSP drivers'!V$2:V$7886,'SSP drivers'!$A$2:$A$7886,'Selected scen drivers'!$AH$1,'SSP drivers'!$B$2:$B$7886,'Selected scen drivers'!$AI$1,'SSP drivers'!$C$2:$C$7886,'Selected scen drivers'!$C15,'SSP drivers'!$D$2:$D$7886,'Selected scen drivers'!$D15)</f>
        <v>59.725979362239102</v>
      </c>
      <c r="W15" s="4">
        <f>SUMIFS('SSP drivers'!W$2:W$7886,'SSP drivers'!$A$2:$A$7886,'Selected scen drivers'!$AH$1,'SSP drivers'!$B$2:$B$7886,'Selected scen drivers'!$AI$1,'SSP drivers'!$C$2:$C$7886,'Selected scen drivers'!$C15,'SSP drivers'!$D$2:$D$7886,'Selected scen drivers'!$D15)</f>
        <v>64.844555184220695</v>
      </c>
      <c r="X15" s="4"/>
      <c r="Y15" s="4"/>
      <c r="Z15" s="4"/>
      <c r="AA15" s="4"/>
      <c r="AB15" s="4"/>
      <c r="AC15" s="4"/>
      <c r="AD15" s="4"/>
      <c r="AE15" s="4"/>
    </row>
    <row r="16" spans="1:36" x14ac:dyDescent="0.35">
      <c r="A16">
        <f t="shared" si="0"/>
        <v>2</v>
      </c>
      <c r="B16">
        <f t="shared" si="1"/>
        <v>6</v>
      </c>
      <c r="C16" t="str">
        <f>IFERROR(VLOOKUP(A16,Classification!$A$4:$B$37,2,FALSE),"")</f>
        <v>India</v>
      </c>
      <c r="D16" t="str">
        <f>IFERROR(VLOOKUP(B16,Classification!$N$5:$O$14,2,FALSE),"")</f>
        <v>GDPPHOU</v>
      </c>
      <c r="E16" s="4">
        <f>SUMIFS('SSP drivers'!E$2:E$7886,'SSP drivers'!$A$2:$A$7886,'Selected scen drivers'!$AH$1,'SSP drivers'!$B$2:$B$7886,'Selected scen drivers'!$AI$1,'SSP drivers'!$C$2:$C$7886,'Selected scen drivers'!$C16,'SSP drivers'!$D$2:$D$7886,'Selected scen drivers'!$D16)</f>
        <v>0</v>
      </c>
      <c r="F16" s="4">
        <f>SUMIFS('SSP drivers'!F$2:F$7886,'SSP drivers'!$A$2:$A$7886,'Selected scen drivers'!$AH$1,'SSP drivers'!$B$2:$B$7886,'Selected scen drivers'!$AI$1,'SSP drivers'!$C$2:$C$7886,'Selected scen drivers'!$C16,'SSP drivers'!$D$2:$D$7886,'Selected scen drivers'!$D16)</f>
        <v>20.485226195370998</v>
      </c>
      <c r="G16" s="4">
        <f>SUMIFS('SSP drivers'!G$2:G$7886,'SSP drivers'!$A$2:$A$7886,'Selected scen drivers'!$AH$1,'SSP drivers'!$B$2:$B$7886,'Selected scen drivers'!$AI$1,'SSP drivers'!$C$2:$C$7886,'Selected scen drivers'!$C16,'SSP drivers'!$D$2:$D$7886,'Selected scen drivers'!$D16)</f>
        <v>20.956002961937902</v>
      </c>
      <c r="H16" s="4">
        <f>SUMIFS('SSP drivers'!H$2:H$7886,'SSP drivers'!$A$2:$A$7886,'Selected scen drivers'!$AH$1,'SSP drivers'!$B$2:$B$7886,'Selected scen drivers'!$AI$1,'SSP drivers'!$C$2:$C$7886,'Selected scen drivers'!$C16,'SSP drivers'!$D$2:$D$7886,'Selected scen drivers'!$D16)</f>
        <v>27.284007019564601</v>
      </c>
      <c r="I16" s="4">
        <f>SUMIFS('SSP drivers'!I$2:I$7886,'SSP drivers'!$A$2:$A$7886,'Selected scen drivers'!$AH$1,'SSP drivers'!$B$2:$B$7886,'Selected scen drivers'!$AI$1,'SSP drivers'!$C$2:$C$7886,'Selected scen drivers'!$C16,'SSP drivers'!$D$2:$D$7886,'Selected scen drivers'!$D16)</f>
        <v>34.046206765425701</v>
      </c>
      <c r="J16" s="4">
        <f>SUMIFS('SSP drivers'!J$2:J$7886,'SSP drivers'!$A$2:$A$7886,'Selected scen drivers'!$AH$1,'SSP drivers'!$B$2:$B$7886,'Selected scen drivers'!$AI$1,'SSP drivers'!$C$2:$C$7886,'Selected scen drivers'!$C16,'SSP drivers'!$D$2:$D$7886,'Selected scen drivers'!$D16)</f>
        <v>41.073791055459999</v>
      </c>
      <c r="K16" s="4">
        <f>SUMIFS('SSP drivers'!K$2:K$7886,'SSP drivers'!$A$2:$A$7886,'Selected scen drivers'!$AH$1,'SSP drivers'!$B$2:$B$7886,'Selected scen drivers'!$AI$1,'SSP drivers'!$C$2:$C$7886,'Selected scen drivers'!$C16,'SSP drivers'!$D$2:$D$7886,'Selected scen drivers'!$D16)</f>
        <v>48.848701358895099</v>
      </c>
      <c r="L16" s="4">
        <f>SUMIFS('SSP drivers'!L$2:L$7886,'SSP drivers'!$A$2:$A$7886,'Selected scen drivers'!$AH$1,'SSP drivers'!$B$2:$B$7886,'Selected scen drivers'!$AI$1,'SSP drivers'!$C$2:$C$7886,'Selected scen drivers'!$C16,'SSP drivers'!$D$2:$D$7886,'Selected scen drivers'!$D16)</f>
        <v>57.535019090054703</v>
      </c>
      <c r="M16" s="4">
        <f>SUMIFS('SSP drivers'!M$2:M$7886,'SSP drivers'!$A$2:$A$7886,'Selected scen drivers'!$AH$1,'SSP drivers'!$B$2:$B$7886,'Selected scen drivers'!$AI$1,'SSP drivers'!$C$2:$C$7886,'Selected scen drivers'!$C16,'SSP drivers'!$D$2:$D$7886,'Selected scen drivers'!$D16)</f>
        <v>67.634031106340402</v>
      </c>
      <c r="N16" s="4">
        <f>SUMIFS('SSP drivers'!N$2:N$7886,'SSP drivers'!$A$2:$A$7886,'Selected scen drivers'!$AH$1,'SSP drivers'!$B$2:$B$7886,'Selected scen drivers'!$AI$1,'SSP drivers'!$C$2:$C$7886,'Selected scen drivers'!$C16,'SSP drivers'!$D$2:$D$7886,'Selected scen drivers'!$D16)</f>
        <v>79.4163507505816</v>
      </c>
      <c r="O16" s="4">
        <f>SUMIFS('SSP drivers'!O$2:O$7886,'SSP drivers'!$A$2:$A$7886,'Selected scen drivers'!$AH$1,'SSP drivers'!$B$2:$B$7886,'Selected scen drivers'!$AI$1,'SSP drivers'!$C$2:$C$7886,'Selected scen drivers'!$C16,'SSP drivers'!$D$2:$D$7886,'Selected scen drivers'!$D16)</f>
        <v>93.040288542886103</v>
      </c>
      <c r="P16" s="4">
        <f>SUMIFS('SSP drivers'!P$2:P$7886,'SSP drivers'!$A$2:$A$7886,'Selected scen drivers'!$AH$1,'SSP drivers'!$B$2:$B$7886,'Selected scen drivers'!$AI$1,'SSP drivers'!$C$2:$C$7886,'Selected scen drivers'!$C16,'SSP drivers'!$D$2:$D$7886,'Selected scen drivers'!$D16)</f>
        <v>108.762879513367</v>
      </c>
      <c r="Q16" s="4">
        <f>SUMIFS('SSP drivers'!Q$2:Q$7886,'SSP drivers'!$A$2:$A$7886,'Selected scen drivers'!$AH$1,'SSP drivers'!$B$2:$B$7886,'Selected scen drivers'!$AI$1,'SSP drivers'!$C$2:$C$7886,'Selected scen drivers'!$C16,'SSP drivers'!$D$2:$D$7886,'Selected scen drivers'!$D16)</f>
        <v>126.476765718328</v>
      </c>
      <c r="R16" s="4">
        <f>SUMIFS('SSP drivers'!R$2:R$7886,'SSP drivers'!$A$2:$A$7886,'Selected scen drivers'!$AH$1,'SSP drivers'!$B$2:$B$7886,'Selected scen drivers'!$AI$1,'SSP drivers'!$C$2:$C$7886,'Selected scen drivers'!$C16,'SSP drivers'!$D$2:$D$7886,'Selected scen drivers'!$D16)</f>
        <v>145.67524965415299</v>
      </c>
      <c r="S16" s="4">
        <f>SUMIFS('SSP drivers'!S$2:S$7886,'SSP drivers'!$A$2:$A$7886,'Selected scen drivers'!$AH$1,'SSP drivers'!$B$2:$B$7886,'Selected scen drivers'!$AI$1,'SSP drivers'!$C$2:$C$7886,'Selected scen drivers'!$C16,'SSP drivers'!$D$2:$D$7886,'Selected scen drivers'!$D16)</f>
        <v>166.00996338972499</v>
      </c>
      <c r="T16" s="4">
        <f>SUMIFS('SSP drivers'!T$2:T$7886,'SSP drivers'!$A$2:$A$7886,'Selected scen drivers'!$AH$1,'SSP drivers'!$B$2:$B$7886,'Selected scen drivers'!$AI$1,'SSP drivers'!$C$2:$C$7886,'Selected scen drivers'!$C16,'SSP drivers'!$D$2:$D$7886,'Selected scen drivers'!$D16)</f>
        <v>186.87341304062201</v>
      </c>
      <c r="U16" s="4">
        <f>SUMIFS('SSP drivers'!U$2:U$7886,'SSP drivers'!$A$2:$A$7886,'Selected scen drivers'!$AH$1,'SSP drivers'!$B$2:$B$7886,'Selected scen drivers'!$AI$1,'SSP drivers'!$C$2:$C$7886,'Selected scen drivers'!$C16,'SSP drivers'!$D$2:$D$7886,'Selected scen drivers'!$D16)</f>
        <v>207.93673641715901</v>
      </c>
      <c r="V16" s="4">
        <f>SUMIFS('SSP drivers'!V$2:V$7886,'SSP drivers'!$A$2:$A$7886,'Selected scen drivers'!$AH$1,'SSP drivers'!$B$2:$B$7886,'Selected scen drivers'!$AI$1,'SSP drivers'!$C$2:$C$7886,'Selected scen drivers'!$C16,'SSP drivers'!$D$2:$D$7886,'Selected scen drivers'!$D16)</f>
        <v>230.08027744624599</v>
      </c>
      <c r="W16" s="4">
        <f>SUMIFS('SSP drivers'!W$2:W$7886,'SSP drivers'!$A$2:$A$7886,'Selected scen drivers'!$AH$1,'SSP drivers'!$B$2:$B$7886,'Selected scen drivers'!$AI$1,'SSP drivers'!$C$2:$C$7886,'Selected scen drivers'!$C16,'SSP drivers'!$D$2:$D$7886,'Selected scen drivers'!$D16)</f>
        <v>253.34324367636401</v>
      </c>
      <c r="X16" s="4"/>
      <c r="Y16" s="4"/>
      <c r="Z16" s="4"/>
      <c r="AA16" s="4"/>
      <c r="AB16" s="4"/>
      <c r="AC16" s="4"/>
      <c r="AD16" s="4"/>
      <c r="AE16" s="4"/>
    </row>
    <row r="17" spans="1:38" x14ac:dyDescent="0.35">
      <c r="A17">
        <f t="shared" si="0"/>
        <v>2</v>
      </c>
      <c r="B17">
        <f t="shared" si="1"/>
        <v>7</v>
      </c>
      <c r="C17" t="str">
        <f>IFERROR(VLOOKUP(A17,Classification!$A$4:$B$37,2,FALSE),"")</f>
        <v>India</v>
      </c>
      <c r="D17" t="str">
        <f>IFERROR(VLOOKUP(B17,Classification!$N$5:$O$14,2,FALSE),"")</f>
        <v>GDPSER</v>
      </c>
      <c r="E17" s="4">
        <f>SUMIFS('SSP drivers'!E$2:E$7886,'SSP drivers'!$A$2:$A$7886,'Selected scen drivers'!$AH$1,'SSP drivers'!$B$2:$B$7886,'Selected scen drivers'!$AI$1,'SSP drivers'!$C$2:$C$7886,'Selected scen drivers'!$C17,'SSP drivers'!$D$2:$D$7886,'Selected scen drivers'!$D17)</f>
        <v>0</v>
      </c>
      <c r="F17" s="4">
        <f>SUMIFS('SSP drivers'!F$2:F$7886,'SSP drivers'!$A$2:$A$7886,'Selected scen drivers'!$AH$1,'SSP drivers'!$B$2:$B$7886,'Selected scen drivers'!$AI$1,'SSP drivers'!$C$2:$C$7886,'Selected scen drivers'!$C17,'SSP drivers'!$D$2:$D$7886,'Selected scen drivers'!$D17)</f>
        <v>4489.6479581890899</v>
      </c>
      <c r="G17" s="4">
        <f>SUMIFS('SSP drivers'!G$2:G$7886,'SSP drivers'!$A$2:$A$7886,'Selected scen drivers'!$AH$1,'SSP drivers'!$B$2:$B$7886,'Selected scen drivers'!$AI$1,'SSP drivers'!$C$2:$C$7886,'Selected scen drivers'!$C17,'SSP drivers'!$D$2:$D$7886,'Selected scen drivers'!$D17)</f>
        <v>4658.5659853996603</v>
      </c>
      <c r="H17" s="4">
        <f>SUMIFS('SSP drivers'!H$2:H$7886,'SSP drivers'!$A$2:$A$7886,'Selected scen drivers'!$AH$1,'SSP drivers'!$B$2:$B$7886,'Selected scen drivers'!$AI$1,'SSP drivers'!$C$2:$C$7886,'Selected scen drivers'!$C17,'SSP drivers'!$D$2:$D$7886,'Selected scen drivers'!$D17)</f>
        <v>6550.4282750722996</v>
      </c>
      <c r="I17" s="4">
        <f>SUMIFS('SSP drivers'!I$2:I$7886,'SSP drivers'!$A$2:$A$7886,'Selected scen drivers'!$AH$1,'SSP drivers'!$B$2:$B$7886,'Selected scen drivers'!$AI$1,'SSP drivers'!$C$2:$C$7886,'Selected scen drivers'!$C17,'SSP drivers'!$D$2:$D$7886,'Selected scen drivers'!$D17)</f>
        <v>8757.5321913637308</v>
      </c>
      <c r="J17" s="4">
        <f>SUMIFS('SSP drivers'!J$2:J$7886,'SSP drivers'!$A$2:$A$7886,'Selected scen drivers'!$AH$1,'SSP drivers'!$B$2:$B$7886,'Selected scen drivers'!$AI$1,'SSP drivers'!$C$2:$C$7886,'Selected scen drivers'!$C17,'SSP drivers'!$D$2:$D$7886,'Selected scen drivers'!$D17)</f>
        <v>11140.7286665506</v>
      </c>
      <c r="K17" s="4">
        <f>SUMIFS('SSP drivers'!K$2:K$7886,'SSP drivers'!$A$2:$A$7886,'Selected scen drivers'!$AH$1,'SSP drivers'!$B$2:$B$7886,'Selected scen drivers'!$AI$1,'SSP drivers'!$C$2:$C$7886,'Selected scen drivers'!$C17,'SSP drivers'!$D$2:$D$7886,'Selected scen drivers'!$D17)</f>
        <v>13751.2297551339</v>
      </c>
      <c r="L17" s="4">
        <f>SUMIFS('SSP drivers'!L$2:L$7886,'SSP drivers'!$A$2:$A$7886,'Selected scen drivers'!$AH$1,'SSP drivers'!$B$2:$B$7886,'Selected scen drivers'!$AI$1,'SSP drivers'!$C$2:$C$7886,'Selected scen drivers'!$C17,'SSP drivers'!$D$2:$D$7886,'Selected scen drivers'!$D17)</f>
        <v>16596.742343398</v>
      </c>
      <c r="M17" s="4">
        <f>SUMIFS('SSP drivers'!M$2:M$7886,'SSP drivers'!$A$2:$A$7886,'Selected scen drivers'!$AH$1,'SSP drivers'!$B$2:$B$7886,'Selected scen drivers'!$AI$1,'SSP drivers'!$C$2:$C$7886,'Selected scen drivers'!$C17,'SSP drivers'!$D$2:$D$7886,'Selected scen drivers'!$D17)</f>
        <v>19688.301591560801</v>
      </c>
      <c r="N17" s="4">
        <f>SUMIFS('SSP drivers'!N$2:N$7886,'SSP drivers'!$A$2:$A$7886,'Selected scen drivers'!$AH$1,'SSP drivers'!$B$2:$B$7886,'Selected scen drivers'!$AI$1,'SSP drivers'!$C$2:$C$7886,'Selected scen drivers'!$C17,'SSP drivers'!$D$2:$D$7886,'Selected scen drivers'!$D17)</f>
        <v>23052.561148850498</v>
      </c>
      <c r="O17" s="4">
        <f>SUMIFS('SSP drivers'!O$2:O$7886,'SSP drivers'!$A$2:$A$7886,'Selected scen drivers'!$AH$1,'SSP drivers'!$B$2:$B$7886,'Selected scen drivers'!$AI$1,'SSP drivers'!$C$2:$C$7886,'Selected scen drivers'!$C17,'SSP drivers'!$D$2:$D$7886,'Selected scen drivers'!$D17)</f>
        <v>26666.813037735901</v>
      </c>
      <c r="P17" s="4">
        <f>SUMIFS('SSP drivers'!P$2:P$7886,'SSP drivers'!$A$2:$A$7886,'Selected scen drivers'!$AH$1,'SSP drivers'!$B$2:$B$7886,'Selected scen drivers'!$AI$1,'SSP drivers'!$C$2:$C$7886,'Selected scen drivers'!$C17,'SSP drivers'!$D$2:$D$7886,'Selected scen drivers'!$D17)</f>
        <v>30474.6649150384</v>
      </c>
      <c r="Q17" s="4">
        <f>SUMIFS('SSP drivers'!Q$2:Q$7886,'SSP drivers'!$A$2:$A$7886,'Selected scen drivers'!$AH$1,'SSP drivers'!$B$2:$B$7886,'Selected scen drivers'!$AI$1,'SSP drivers'!$C$2:$C$7886,'Selected scen drivers'!$C17,'SSP drivers'!$D$2:$D$7886,'Selected scen drivers'!$D17)</f>
        <v>34349.059655984398</v>
      </c>
      <c r="R17" s="4">
        <f>SUMIFS('SSP drivers'!R$2:R$7886,'SSP drivers'!$A$2:$A$7886,'Selected scen drivers'!$AH$1,'SSP drivers'!$B$2:$B$7886,'Selected scen drivers'!$AI$1,'SSP drivers'!$C$2:$C$7886,'Selected scen drivers'!$C17,'SSP drivers'!$D$2:$D$7886,'Selected scen drivers'!$D17)</f>
        <v>38261.769496602297</v>
      </c>
      <c r="S17" s="4">
        <f>SUMIFS('SSP drivers'!S$2:S$7886,'SSP drivers'!$A$2:$A$7886,'Selected scen drivers'!$AH$1,'SSP drivers'!$B$2:$B$7886,'Selected scen drivers'!$AI$1,'SSP drivers'!$C$2:$C$7886,'Selected scen drivers'!$C17,'SSP drivers'!$D$2:$D$7886,'Selected scen drivers'!$D17)</f>
        <v>42102.368413951699</v>
      </c>
      <c r="T17" s="4">
        <f>SUMIFS('SSP drivers'!T$2:T$7886,'SSP drivers'!$A$2:$A$7886,'Selected scen drivers'!$AH$1,'SSP drivers'!$B$2:$B$7886,'Selected scen drivers'!$AI$1,'SSP drivers'!$C$2:$C$7886,'Selected scen drivers'!$C17,'SSP drivers'!$D$2:$D$7886,'Selected scen drivers'!$D17)</f>
        <v>45838.922335752803</v>
      </c>
      <c r="U17" s="4">
        <f>SUMIFS('SSP drivers'!U$2:U$7886,'SSP drivers'!$A$2:$A$7886,'Selected scen drivers'!$AH$1,'SSP drivers'!$B$2:$B$7886,'Selected scen drivers'!$AI$1,'SSP drivers'!$C$2:$C$7886,'Selected scen drivers'!$C17,'SSP drivers'!$D$2:$D$7886,'Selected scen drivers'!$D17)</f>
        <v>49462.462138486298</v>
      </c>
      <c r="V17" s="4">
        <f>SUMIFS('SSP drivers'!V$2:V$7886,'SSP drivers'!$A$2:$A$7886,'Selected scen drivers'!$AH$1,'SSP drivers'!$B$2:$B$7886,'Selected scen drivers'!$AI$1,'SSP drivers'!$C$2:$C$7886,'Selected scen drivers'!$C17,'SSP drivers'!$D$2:$D$7886,'Selected scen drivers'!$D17)</f>
        <v>52974.275580830901</v>
      </c>
      <c r="W17" s="4">
        <f>SUMIFS('SSP drivers'!W$2:W$7886,'SSP drivers'!$A$2:$A$7886,'Selected scen drivers'!$AH$1,'SSP drivers'!$B$2:$B$7886,'Selected scen drivers'!$AI$1,'SSP drivers'!$C$2:$C$7886,'Selected scen drivers'!$C17,'SSP drivers'!$D$2:$D$7886,'Selected scen drivers'!$D17)</f>
        <v>56398.875</v>
      </c>
      <c r="X17" s="4"/>
      <c r="Y17" s="4"/>
      <c r="Z17" s="4"/>
      <c r="AA17" s="4"/>
      <c r="AB17" s="4"/>
      <c r="AC17" s="4"/>
      <c r="AD17" s="4"/>
      <c r="AE17" s="4"/>
      <c r="AJ17">
        <v>6</v>
      </c>
      <c r="AK17" t="s">
        <v>168</v>
      </c>
      <c r="AL17" t="s">
        <v>113</v>
      </c>
    </row>
    <row r="18" spans="1:38" x14ac:dyDescent="0.35">
      <c r="A18">
        <f t="shared" si="0"/>
        <v>2</v>
      </c>
      <c r="B18">
        <f t="shared" si="1"/>
        <v>8</v>
      </c>
      <c r="C18" t="str">
        <f>IFERROR(VLOOKUP(A18,Classification!$A$4:$B$37,2,FALSE),"")</f>
        <v>India</v>
      </c>
      <c r="D18" t="str">
        <f>IFERROR(VLOOKUP(B18,Classification!$N$5:$O$14,2,FALSE),"")</f>
        <v>HOU</v>
      </c>
      <c r="E18" s="4">
        <f>SUMIFS('SSP drivers'!E$2:E$7886,'SSP drivers'!$A$2:$A$7886,'Selected scen drivers'!$AH$1,'SSP drivers'!$B$2:$B$7886,'Selected scen drivers'!$AI$1,'SSP drivers'!$C$2:$C$7886,'Selected scen drivers'!$C18,'SSP drivers'!$D$2:$D$7886,'Selected scen drivers'!$D18)</f>
        <v>0</v>
      </c>
      <c r="F18" s="4">
        <f>SUMIFS('SSP drivers'!F$2:F$7886,'SSP drivers'!$A$2:$A$7886,'Selected scen drivers'!$AH$1,'SSP drivers'!$B$2:$B$7886,'Selected scen drivers'!$AI$1,'SSP drivers'!$C$2:$C$7886,'Selected scen drivers'!$C18,'SSP drivers'!$D$2:$D$7886,'Selected scen drivers'!$D18)</f>
        <v>400.06802570000002</v>
      </c>
      <c r="G18" s="4">
        <f>SUMIFS('SSP drivers'!G$2:G$7886,'SSP drivers'!$A$2:$A$7886,'Selected scen drivers'!$AH$1,'SSP drivers'!$B$2:$B$7886,'Selected scen drivers'!$AI$1,'SSP drivers'!$C$2:$C$7886,'Selected scen drivers'!$C18,'SSP drivers'!$D$2:$D$7886,'Selected scen drivers'!$D18)</f>
        <v>405.7944645</v>
      </c>
      <c r="H18" s="4">
        <f>SUMIFS('SSP drivers'!H$2:H$7886,'SSP drivers'!$A$2:$A$7886,'Selected scen drivers'!$AH$1,'SSP drivers'!$B$2:$B$7886,'Selected scen drivers'!$AI$1,'SSP drivers'!$C$2:$C$7886,'Selected scen drivers'!$C18,'SSP drivers'!$D$2:$D$7886,'Selected scen drivers'!$D18)</f>
        <v>434.42665849999997</v>
      </c>
      <c r="I18" s="4">
        <f>SUMIFS('SSP drivers'!I$2:I$7886,'SSP drivers'!$A$2:$A$7886,'Selected scen drivers'!$AH$1,'SSP drivers'!$B$2:$B$7886,'Selected scen drivers'!$AI$1,'SSP drivers'!$C$2:$C$7886,'Selected scen drivers'!$C18,'SSP drivers'!$D$2:$D$7886,'Selected scen drivers'!$D18)</f>
        <v>461.41704149999998</v>
      </c>
      <c r="J18" s="4">
        <f>SUMIFS('SSP drivers'!J$2:J$7886,'SSP drivers'!$A$2:$A$7886,'Selected scen drivers'!$AH$1,'SSP drivers'!$B$2:$B$7886,'Selected scen drivers'!$AI$1,'SSP drivers'!$C$2:$C$7886,'Selected scen drivers'!$C18,'SSP drivers'!$D$2:$D$7886,'Selected scen drivers'!$D18)</f>
        <v>482.37816600000002</v>
      </c>
      <c r="K18" s="4">
        <f>SUMIFS('SSP drivers'!K$2:K$7886,'SSP drivers'!$A$2:$A$7886,'Selected scen drivers'!$AH$1,'SSP drivers'!$B$2:$B$7886,'Selected scen drivers'!$AI$1,'SSP drivers'!$C$2:$C$7886,'Selected scen drivers'!$C18,'SSP drivers'!$D$2:$D$7886,'Selected scen drivers'!$D18)</f>
        <v>496.38371799999999</v>
      </c>
      <c r="L18" s="4">
        <f>SUMIFS('SSP drivers'!L$2:L$7886,'SSP drivers'!$A$2:$A$7886,'Selected scen drivers'!$AH$1,'SSP drivers'!$B$2:$B$7886,'Selected scen drivers'!$AI$1,'SSP drivers'!$C$2:$C$7886,'Selected scen drivers'!$C18,'SSP drivers'!$D$2:$D$7886,'Selected scen drivers'!$D18)</f>
        <v>504.3606565</v>
      </c>
      <c r="M18" s="4">
        <f>SUMIFS('SSP drivers'!M$2:M$7886,'SSP drivers'!$A$2:$A$7886,'Selected scen drivers'!$AH$1,'SSP drivers'!$B$2:$B$7886,'Selected scen drivers'!$AI$1,'SSP drivers'!$C$2:$C$7886,'Selected scen drivers'!$C18,'SSP drivers'!$D$2:$D$7886,'Selected scen drivers'!$D18)</f>
        <v>504.71485200000001</v>
      </c>
      <c r="N18" s="4">
        <f>SUMIFS('SSP drivers'!N$2:N$7886,'SSP drivers'!$A$2:$A$7886,'Selected scen drivers'!$AH$1,'SSP drivers'!$B$2:$B$7886,'Selected scen drivers'!$AI$1,'SSP drivers'!$C$2:$C$7886,'Selected scen drivers'!$C18,'SSP drivers'!$D$2:$D$7886,'Selected scen drivers'!$D18)</f>
        <v>499.10880600000002</v>
      </c>
      <c r="O18" s="4">
        <f>SUMIFS('SSP drivers'!O$2:O$7886,'SSP drivers'!$A$2:$A$7886,'Selected scen drivers'!$AH$1,'SSP drivers'!$B$2:$B$7886,'Selected scen drivers'!$AI$1,'SSP drivers'!$C$2:$C$7886,'Selected scen drivers'!$C18,'SSP drivers'!$D$2:$D$7886,'Selected scen drivers'!$D18)</f>
        <v>488.7635315</v>
      </c>
      <c r="P18" s="4">
        <f>SUMIFS('SSP drivers'!P$2:P$7886,'SSP drivers'!$A$2:$A$7886,'Selected scen drivers'!$AH$1,'SSP drivers'!$B$2:$B$7886,'Selected scen drivers'!$AI$1,'SSP drivers'!$C$2:$C$7886,'Selected scen drivers'!$C18,'SSP drivers'!$D$2:$D$7886,'Selected scen drivers'!$D18)</f>
        <v>473.91352849999998</v>
      </c>
      <c r="Q18" s="4">
        <f>SUMIFS('SSP drivers'!Q$2:Q$7886,'SSP drivers'!$A$2:$A$7886,'Selected scen drivers'!$AH$1,'SSP drivers'!$B$2:$B$7886,'Selected scen drivers'!$AI$1,'SSP drivers'!$C$2:$C$7886,'Selected scen drivers'!$C18,'SSP drivers'!$D$2:$D$7886,'Selected scen drivers'!$D18)</f>
        <v>455.63388400000002</v>
      </c>
      <c r="R18" s="4">
        <f>SUMIFS('SSP drivers'!R$2:R$7886,'SSP drivers'!$A$2:$A$7886,'Selected scen drivers'!$AH$1,'SSP drivers'!$B$2:$B$7886,'Selected scen drivers'!$AI$1,'SSP drivers'!$C$2:$C$7886,'Selected scen drivers'!$C18,'SSP drivers'!$D$2:$D$7886,'Selected scen drivers'!$D18)</f>
        <v>437.10994249999999</v>
      </c>
      <c r="S18" s="4">
        <f>SUMIFS('SSP drivers'!S$2:S$7886,'SSP drivers'!$A$2:$A$7886,'Selected scen drivers'!$AH$1,'SSP drivers'!$B$2:$B$7886,'Selected scen drivers'!$AI$1,'SSP drivers'!$C$2:$C$7886,'Selected scen drivers'!$C18,'SSP drivers'!$D$2:$D$7886,'Selected scen drivers'!$D18)</f>
        <v>418.70800150000002</v>
      </c>
      <c r="T18" s="4">
        <f>SUMIFS('SSP drivers'!T$2:T$7886,'SSP drivers'!$A$2:$A$7886,'Selected scen drivers'!$AH$1,'SSP drivers'!$B$2:$B$7886,'Selected scen drivers'!$AI$1,'SSP drivers'!$C$2:$C$7886,'Selected scen drivers'!$C18,'SSP drivers'!$D$2:$D$7886,'Selected scen drivers'!$D18)</f>
        <v>401.77304400000003</v>
      </c>
      <c r="U18" s="4">
        <f>SUMIFS('SSP drivers'!U$2:U$7886,'SSP drivers'!$A$2:$A$7886,'Selected scen drivers'!$AH$1,'SSP drivers'!$B$2:$B$7886,'Selected scen drivers'!$AI$1,'SSP drivers'!$C$2:$C$7886,'Selected scen drivers'!$C18,'SSP drivers'!$D$2:$D$7886,'Selected scen drivers'!$D18)</f>
        <v>386.56324699999999</v>
      </c>
      <c r="V18" s="4">
        <f>SUMIFS('SSP drivers'!V$2:V$7886,'SSP drivers'!$A$2:$A$7886,'Selected scen drivers'!$AH$1,'SSP drivers'!$B$2:$B$7886,'Selected scen drivers'!$AI$1,'SSP drivers'!$C$2:$C$7886,'Selected scen drivers'!$C18,'SSP drivers'!$D$2:$D$7886,'Selected scen drivers'!$D18)</f>
        <v>371.25346400000001</v>
      </c>
      <c r="W18" s="4">
        <f>SUMIFS('SSP drivers'!W$2:W$7886,'SSP drivers'!$A$2:$A$7886,'Selected scen drivers'!$AH$1,'SSP drivers'!$B$2:$B$7886,'Selected scen drivers'!$AI$1,'SSP drivers'!$C$2:$C$7886,'Selected scen drivers'!$C18,'SSP drivers'!$D$2:$D$7886,'Selected scen drivers'!$D18)</f>
        <v>356.18948699999999</v>
      </c>
      <c r="X18" s="4"/>
      <c r="Y18" s="4"/>
      <c r="Z18" s="4"/>
      <c r="AA18" s="4"/>
      <c r="AB18" s="4"/>
      <c r="AC18" s="4"/>
      <c r="AD18" s="4"/>
      <c r="AE18" s="4"/>
      <c r="AJ18">
        <v>7</v>
      </c>
      <c r="AK18" t="s">
        <v>168</v>
      </c>
      <c r="AL18" t="s">
        <v>114</v>
      </c>
    </row>
    <row r="19" spans="1:38" x14ac:dyDescent="0.35">
      <c r="A19">
        <f t="shared" si="0"/>
        <v>2</v>
      </c>
      <c r="B19">
        <f t="shared" si="1"/>
        <v>9</v>
      </c>
      <c r="C19" t="str">
        <f>IFERROR(VLOOKUP(A19,Classification!$A$4:$B$37,2,FALSE),"")</f>
        <v>India</v>
      </c>
      <c r="D19" t="str">
        <f>IFERROR(VLOOKUP(B19,Classification!$N$5:$O$14,2,FALSE),"")</f>
        <v>POP</v>
      </c>
      <c r="E19" s="4">
        <f>SUMIFS('SSP drivers'!E$2:E$7886,'SSP drivers'!$A$2:$A$7886,'Selected scen drivers'!$AH$1,'SSP drivers'!$B$2:$B$7886,'Selected scen drivers'!$AI$1,'SSP drivers'!$C$2:$C$7886,'Selected scen drivers'!$C19,'SSP drivers'!$D$2:$D$7886,'Selected scen drivers'!$D19)</f>
        <v>0</v>
      </c>
      <c r="F19" s="4">
        <f>SUMIFS('SSP drivers'!F$2:F$7886,'SSP drivers'!$A$2:$A$7886,'Selected scen drivers'!$AH$1,'SSP drivers'!$B$2:$B$7886,'Selected scen drivers'!$AI$1,'SSP drivers'!$C$2:$C$7886,'Selected scen drivers'!$C19,'SSP drivers'!$D$2:$D$7886,'Selected scen drivers'!$D19)</f>
        <v>1378.8637607999999</v>
      </c>
      <c r="G19" s="4">
        <f>SUMIFS('SSP drivers'!G$2:G$7886,'SSP drivers'!$A$2:$A$7886,'Selected scen drivers'!$AH$1,'SSP drivers'!$B$2:$B$7886,'Selected scen drivers'!$AI$1,'SSP drivers'!$C$2:$C$7886,'Selected scen drivers'!$C19,'SSP drivers'!$D$2:$D$7886,'Selected scen drivers'!$D19)</f>
        <v>1389.966394</v>
      </c>
      <c r="H19" s="4">
        <f>SUMIFS('SSP drivers'!H$2:H$7886,'SSP drivers'!$A$2:$A$7886,'Selected scen drivers'!$AH$1,'SSP drivers'!$B$2:$B$7886,'Selected scen drivers'!$AI$1,'SSP drivers'!$C$2:$C$7886,'Selected scen drivers'!$C19,'SSP drivers'!$D$2:$D$7886,'Selected scen drivers'!$D19)</f>
        <v>1445.47956</v>
      </c>
      <c r="I19" s="4">
        <f>SUMIFS('SSP drivers'!I$2:I$7886,'SSP drivers'!$A$2:$A$7886,'Selected scen drivers'!$AH$1,'SSP drivers'!$B$2:$B$7886,'Selected scen drivers'!$AI$1,'SSP drivers'!$C$2:$C$7886,'Selected scen drivers'!$C19,'SSP drivers'!$D$2:$D$7886,'Selected scen drivers'!$D19)</f>
        <v>1501.725398</v>
      </c>
      <c r="J19" s="4">
        <f>SUMIFS('SSP drivers'!J$2:J$7886,'SSP drivers'!$A$2:$A$7886,'Selected scen drivers'!$AH$1,'SSP drivers'!$B$2:$B$7886,'Selected scen drivers'!$AI$1,'SSP drivers'!$C$2:$C$7886,'Selected scen drivers'!$C19,'SSP drivers'!$D$2:$D$7886,'Selected scen drivers'!$D19)</f>
        <v>1548.067501</v>
      </c>
      <c r="K19" s="4">
        <f>SUMIFS('SSP drivers'!K$2:K$7886,'SSP drivers'!$A$2:$A$7886,'Selected scen drivers'!$AH$1,'SSP drivers'!$B$2:$B$7886,'Selected scen drivers'!$AI$1,'SSP drivers'!$C$2:$C$7886,'Selected scen drivers'!$C19,'SSP drivers'!$D$2:$D$7886,'Selected scen drivers'!$D19)</f>
        <v>1583.686972</v>
      </c>
      <c r="L19" s="4">
        <f>SUMIFS('SSP drivers'!L$2:L$7886,'SSP drivers'!$A$2:$A$7886,'Selected scen drivers'!$AH$1,'SSP drivers'!$B$2:$B$7886,'Selected scen drivers'!$AI$1,'SSP drivers'!$C$2:$C$7886,'Selected scen drivers'!$C19,'SSP drivers'!$D$2:$D$7886,'Selected scen drivers'!$D19)</f>
        <v>1607.6946459999999</v>
      </c>
      <c r="M19" s="4">
        <f>SUMIFS('SSP drivers'!M$2:M$7886,'SSP drivers'!$A$2:$A$7886,'Selected scen drivers'!$AH$1,'SSP drivers'!$B$2:$B$7886,'Selected scen drivers'!$AI$1,'SSP drivers'!$C$2:$C$7886,'Selected scen drivers'!$C19,'SSP drivers'!$D$2:$D$7886,'Selected scen drivers'!$D19)</f>
        <v>1620.357947</v>
      </c>
      <c r="N19" s="4">
        <f>SUMIFS('SSP drivers'!N$2:N$7886,'SSP drivers'!$A$2:$A$7886,'Selected scen drivers'!$AH$1,'SSP drivers'!$B$2:$B$7886,'Selected scen drivers'!$AI$1,'SSP drivers'!$C$2:$C$7886,'Selected scen drivers'!$C19,'SSP drivers'!$D$2:$D$7886,'Selected scen drivers'!$D19)</f>
        <v>1625.0619939999999</v>
      </c>
      <c r="O19" s="4">
        <f>SUMIFS('SSP drivers'!O$2:O$7886,'SSP drivers'!$A$2:$A$7886,'Selected scen drivers'!$AH$1,'SSP drivers'!$B$2:$B$7886,'Selected scen drivers'!$AI$1,'SSP drivers'!$C$2:$C$7886,'Selected scen drivers'!$C19,'SSP drivers'!$D$2:$D$7886,'Selected scen drivers'!$D19)</f>
        <v>1622.5716870000001</v>
      </c>
      <c r="P19" s="4">
        <f>SUMIFS('SSP drivers'!P$2:P$7886,'SSP drivers'!$A$2:$A$7886,'Selected scen drivers'!$AH$1,'SSP drivers'!$B$2:$B$7886,'Selected scen drivers'!$AI$1,'SSP drivers'!$C$2:$C$7886,'Selected scen drivers'!$C19,'SSP drivers'!$D$2:$D$7886,'Selected scen drivers'!$D19)</f>
        <v>1612.1425300000001</v>
      </c>
      <c r="Q19" s="4">
        <f>SUMIFS('SSP drivers'!Q$2:Q$7886,'SSP drivers'!$A$2:$A$7886,'Selected scen drivers'!$AH$1,'SSP drivers'!$B$2:$B$7886,'Selected scen drivers'!$AI$1,'SSP drivers'!$C$2:$C$7886,'Selected scen drivers'!$C19,'SSP drivers'!$D$2:$D$7886,'Selected scen drivers'!$D19)</f>
        <v>1594.6758070000001</v>
      </c>
      <c r="R19" s="4">
        <f>SUMIFS('SSP drivers'!R$2:R$7886,'SSP drivers'!$A$2:$A$7886,'Selected scen drivers'!$AH$1,'SSP drivers'!$B$2:$B$7886,'Selected scen drivers'!$AI$1,'SSP drivers'!$C$2:$C$7886,'Selected scen drivers'!$C19,'SSP drivers'!$D$2:$D$7886,'Selected scen drivers'!$D19)</f>
        <v>1570.023735</v>
      </c>
      <c r="S19" s="4">
        <f>SUMIFS('SSP drivers'!S$2:S$7886,'SSP drivers'!$A$2:$A$7886,'Selected scen drivers'!$AH$1,'SSP drivers'!$B$2:$B$7886,'Selected scen drivers'!$AI$1,'SSP drivers'!$C$2:$C$7886,'Selected scen drivers'!$C19,'SSP drivers'!$D$2:$D$7886,'Selected scen drivers'!$D19)</f>
        <v>1539.493031</v>
      </c>
      <c r="T19" s="4">
        <f>SUMIFS('SSP drivers'!T$2:T$7886,'SSP drivers'!$A$2:$A$7886,'Selected scen drivers'!$AH$1,'SSP drivers'!$B$2:$B$7886,'Selected scen drivers'!$AI$1,'SSP drivers'!$C$2:$C$7886,'Selected scen drivers'!$C19,'SSP drivers'!$D$2:$D$7886,'Selected scen drivers'!$D19)</f>
        <v>1504.980714</v>
      </c>
      <c r="U19" s="4">
        <f>SUMIFS('SSP drivers'!U$2:U$7886,'SSP drivers'!$A$2:$A$7886,'Selected scen drivers'!$AH$1,'SSP drivers'!$B$2:$B$7886,'Selected scen drivers'!$AI$1,'SSP drivers'!$C$2:$C$7886,'Selected scen drivers'!$C19,'SSP drivers'!$D$2:$D$7886,'Selected scen drivers'!$D19)</f>
        <v>1468.2613040000001</v>
      </c>
      <c r="V19" s="4">
        <f>SUMIFS('SSP drivers'!V$2:V$7886,'SSP drivers'!$A$2:$A$7886,'Selected scen drivers'!$AH$1,'SSP drivers'!$B$2:$B$7886,'Selected scen drivers'!$AI$1,'SSP drivers'!$C$2:$C$7886,'Selected scen drivers'!$C19,'SSP drivers'!$D$2:$D$7886,'Selected scen drivers'!$D19)</f>
        <v>1430.1665860000001</v>
      </c>
      <c r="W19" s="4">
        <f>SUMIFS('SSP drivers'!W$2:W$7886,'SSP drivers'!$A$2:$A$7886,'Selected scen drivers'!$AH$1,'SSP drivers'!$B$2:$B$7886,'Selected scen drivers'!$AI$1,'SSP drivers'!$C$2:$C$7886,'Selected scen drivers'!$C19,'SSP drivers'!$D$2:$D$7886,'Selected scen drivers'!$D19)</f>
        <v>1391.6079729999999</v>
      </c>
      <c r="X19" s="4"/>
      <c r="Y19" s="4"/>
      <c r="Z19" s="4"/>
      <c r="AA19" s="4"/>
      <c r="AB19" s="4"/>
      <c r="AC19" s="4"/>
      <c r="AD19" s="4"/>
      <c r="AE19" s="4"/>
      <c r="AJ19">
        <v>8</v>
      </c>
      <c r="AK19" t="s">
        <v>168</v>
      </c>
      <c r="AL19" t="s">
        <v>115</v>
      </c>
    </row>
    <row r="20" spans="1:38" x14ac:dyDescent="0.35">
      <c r="A20">
        <f t="shared" si="0"/>
        <v>3</v>
      </c>
      <c r="B20">
        <f t="shared" si="1"/>
        <v>1</v>
      </c>
      <c r="C20" t="str">
        <f>IFERROR(VLOOKUP(A20,Classification!$A$4:$B$37,2,FALSE),"")</f>
        <v>Asia_other</v>
      </c>
      <c r="D20" t="str">
        <f>IFERROR(VLOOKUP(B20,Classification!$N$5:$O$14,2,FALSE),"")</f>
        <v>GDP</v>
      </c>
      <c r="E20" s="4">
        <f>SUMIFS('SSP drivers'!E$2:E$7886,'SSP drivers'!$A$2:$A$7886,'Selected scen drivers'!$AH$1,'SSP drivers'!$B$2:$B$7886,'Selected scen drivers'!$AI$1,'SSP drivers'!$C$2:$C$7886,'Selected scen drivers'!$C20,'SSP drivers'!$D$2:$D$7886,'Selected scen drivers'!$D20)</f>
        <v>0</v>
      </c>
      <c r="F20" s="4">
        <f>SUMIFS('SSP drivers'!F$2:F$7886,'SSP drivers'!$A$2:$A$7886,'Selected scen drivers'!$AH$1,'SSP drivers'!$B$2:$B$7886,'Selected scen drivers'!$AI$1,'SSP drivers'!$C$2:$C$7886,'Selected scen drivers'!$C20,'SSP drivers'!$D$2:$D$7886,'Selected scen drivers'!$D20)</f>
        <v>11714.344592224001</v>
      </c>
      <c r="G20" s="4">
        <f>SUMIFS('SSP drivers'!G$2:G$7886,'SSP drivers'!$A$2:$A$7886,'Selected scen drivers'!$AH$1,'SSP drivers'!$B$2:$B$7886,'Selected scen drivers'!$AI$1,'SSP drivers'!$C$2:$C$7886,'Selected scen drivers'!$C20,'SSP drivers'!$D$2:$D$7886,'Selected scen drivers'!$D20)</f>
        <v>12146.472044206401</v>
      </c>
      <c r="H20" s="4">
        <f>SUMIFS('SSP drivers'!H$2:H$7886,'SSP drivers'!$A$2:$A$7886,'Selected scen drivers'!$AH$1,'SSP drivers'!$B$2:$B$7886,'Selected scen drivers'!$AI$1,'SSP drivers'!$C$2:$C$7886,'Selected scen drivers'!$C20,'SSP drivers'!$D$2:$D$7886,'Selected scen drivers'!$D20)</f>
        <v>15028.804073863599</v>
      </c>
      <c r="I20" s="4">
        <f>SUMIFS('SSP drivers'!I$2:I$7886,'SSP drivers'!$A$2:$A$7886,'Selected scen drivers'!$AH$1,'SSP drivers'!$B$2:$B$7886,'Selected scen drivers'!$AI$1,'SSP drivers'!$C$2:$C$7886,'Selected scen drivers'!$C20,'SSP drivers'!$D$2:$D$7886,'Selected scen drivers'!$D20)</f>
        <v>18856.172219061002</v>
      </c>
      <c r="J20" s="4">
        <f>SUMIFS('SSP drivers'!J$2:J$7886,'SSP drivers'!$A$2:$A$7886,'Selected scen drivers'!$AH$1,'SSP drivers'!$B$2:$B$7886,'Selected scen drivers'!$AI$1,'SSP drivers'!$C$2:$C$7886,'Selected scen drivers'!$C20,'SSP drivers'!$D$2:$D$7886,'Selected scen drivers'!$D20)</f>
        <v>22959.734087334</v>
      </c>
      <c r="K20" s="4">
        <f>SUMIFS('SSP drivers'!K$2:K$7886,'SSP drivers'!$A$2:$A$7886,'Selected scen drivers'!$AH$1,'SSP drivers'!$B$2:$B$7886,'Selected scen drivers'!$AI$1,'SSP drivers'!$C$2:$C$7886,'Selected scen drivers'!$C20,'SSP drivers'!$D$2:$D$7886,'Selected scen drivers'!$D20)</f>
        <v>27131.520103718001</v>
      </c>
      <c r="L20" s="4">
        <f>SUMIFS('SSP drivers'!L$2:L$7886,'SSP drivers'!$A$2:$A$7886,'Selected scen drivers'!$AH$1,'SSP drivers'!$B$2:$B$7886,'Selected scen drivers'!$AI$1,'SSP drivers'!$C$2:$C$7886,'Selected scen drivers'!$C20,'SSP drivers'!$D$2:$D$7886,'Selected scen drivers'!$D20)</f>
        <v>31460.713708946001</v>
      </c>
      <c r="M20" s="4">
        <f>SUMIFS('SSP drivers'!M$2:M$7886,'SSP drivers'!$A$2:$A$7886,'Selected scen drivers'!$AH$1,'SSP drivers'!$B$2:$B$7886,'Selected scen drivers'!$AI$1,'SSP drivers'!$C$2:$C$7886,'Selected scen drivers'!$C20,'SSP drivers'!$D$2:$D$7886,'Selected scen drivers'!$D20)</f>
        <v>36006.750780096998</v>
      </c>
      <c r="N20" s="4">
        <f>SUMIFS('SSP drivers'!N$2:N$7886,'SSP drivers'!$A$2:$A$7886,'Selected scen drivers'!$AH$1,'SSP drivers'!$B$2:$B$7886,'Selected scen drivers'!$AI$1,'SSP drivers'!$C$2:$C$7886,'Selected scen drivers'!$C20,'SSP drivers'!$D$2:$D$7886,'Selected scen drivers'!$D20)</f>
        <v>40890.442932286001</v>
      </c>
      <c r="O20" s="4">
        <f>SUMIFS('SSP drivers'!O$2:O$7886,'SSP drivers'!$A$2:$A$7886,'Selected scen drivers'!$AH$1,'SSP drivers'!$B$2:$B$7886,'Selected scen drivers'!$AI$1,'SSP drivers'!$C$2:$C$7886,'Selected scen drivers'!$C20,'SSP drivers'!$D$2:$D$7886,'Selected scen drivers'!$D20)</f>
        <v>46159.411646253997</v>
      </c>
      <c r="P20" s="4">
        <f>SUMIFS('SSP drivers'!P$2:P$7886,'SSP drivers'!$A$2:$A$7886,'Selected scen drivers'!$AH$1,'SSP drivers'!$B$2:$B$7886,'Selected scen drivers'!$AI$1,'SSP drivers'!$C$2:$C$7886,'Selected scen drivers'!$C20,'SSP drivers'!$D$2:$D$7886,'Selected scen drivers'!$D20)</f>
        <v>51849.914467080001</v>
      </c>
      <c r="Q20" s="4">
        <f>SUMIFS('SSP drivers'!Q$2:Q$7886,'SSP drivers'!$A$2:$A$7886,'Selected scen drivers'!$AH$1,'SSP drivers'!$B$2:$B$7886,'Selected scen drivers'!$AI$1,'SSP drivers'!$C$2:$C$7886,'Selected scen drivers'!$C20,'SSP drivers'!$D$2:$D$7886,'Selected scen drivers'!$D20)</f>
        <v>57850.054646643002</v>
      </c>
      <c r="R20" s="4">
        <f>SUMIFS('SSP drivers'!R$2:R$7886,'SSP drivers'!$A$2:$A$7886,'Selected scen drivers'!$AH$1,'SSP drivers'!$B$2:$B$7886,'Selected scen drivers'!$AI$1,'SSP drivers'!$C$2:$C$7886,'Selected scen drivers'!$C20,'SSP drivers'!$D$2:$D$7886,'Selected scen drivers'!$D20)</f>
        <v>64136.467542539998</v>
      </c>
      <c r="S20" s="4">
        <f>SUMIFS('SSP drivers'!S$2:S$7886,'SSP drivers'!$A$2:$A$7886,'Selected scen drivers'!$AH$1,'SSP drivers'!$B$2:$B$7886,'Selected scen drivers'!$AI$1,'SSP drivers'!$C$2:$C$7886,'Selected scen drivers'!$C20,'SSP drivers'!$D$2:$D$7886,'Selected scen drivers'!$D20)</f>
        <v>70618.658988566007</v>
      </c>
      <c r="T20" s="4">
        <f>SUMIFS('SSP drivers'!T$2:T$7886,'SSP drivers'!$A$2:$A$7886,'Selected scen drivers'!$AH$1,'SSP drivers'!$B$2:$B$7886,'Selected scen drivers'!$AI$1,'SSP drivers'!$C$2:$C$7886,'Selected scen drivers'!$C20,'SSP drivers'!$D$2:$D$7886,'Selected scen drivers'!$D20)</f>
        <v>77273.754016210994</v>
      </c>
      <c r="U20" s="4">
        <f>SUMIFS('SSP drivers'!U$2:U$7886,'SSP drivers'!$A$2:$A$7886,'Selected scen drivers'!$AH$1,'SSP drivers'!$B$2:$B$7886,'Selected scen drivers'!$AI$1,'SSP drivers'!$C$2:$C$7886,'Selected scen drivers'!$C20,'SSP drivers'!$D$2:$D$7886,'Selected scen drivers'!$D20)</f>
        <v>84119.463455069999</v>
      </c>
      <c r="V20" s="4">
        <f>SUMIFS('SSP drivers'!V$2:V$7886,'SSP drivers'!$A$2:$A$7886,'Selected scen drivers'!$AH$1,'SSP drivers'!$B$2:$B$7886,'Selected scen drivers'!$AI$1,'SSP drivers'!$C$2:$C$7886,'Selected scen drivers'!$C20,'SSP drivers'!$D$2:$D$7886,'Selected scen drivers'!$D20)</f>
        <v>91168.023525099998</v>
      </c>
      <c r="W20" s="4">
        <f>SUMIFS('SSP drivers'!W$2:W$7886,'SSP drivers'!$A$2:$A$7886,'Selected scen drivers'!$AH$1,'SSP drivers'!$B$2:$B$7886,'Selected scen drivers'!$AI$1,'SSP drivers'!$C$2:$C$7886,'Selected scen drivers'!$C20,'SSP drivers'!$D$2:$D$7886,'Selected scen drivers'!$D20)</f>
        <v>98435.497273150002</v>
      </c>
      <c r="X20" s="4"/>
      <c r="Y20" s="4"/>
      <c r="Z20" s="4"/>
      <c r="AA20" s="4"/>
      <c r="AB20" s="4"/>
      <c r="AC20" s="4"/>
      <c r="AD20" s="4"/>
      <c r="AE20" s="4"/>
      <c r="AJ20">
        <v>9</v>
      </c>
      <c r="AK20" t="s">
        <v>168</v>
      </c>
      <c r="AL20" t="s">
        <v>116</v>
      </c>
    </row>
    <row r="21" spans="1:38" x14ac:dyDescent="0.35">
      <c r="A21">
        <f t="shared" si="0"/>
        <v>3</v>
      </c>
      <c r="B21">
        <f t="shared" si="1"/>
        <v>2</v>
      </c>
      <c r="C21" t="str">
        <f>IFERROR(VLOOKUP(A21,Classification!$A$4:$B$37,2,FALSE),"")</f>
        <v>Asia_other</v>
      </c>
      <c r="D21" t="str">
        <f>IFERROR(VLOOKUP(B21,Classification!$N$5:$O$14,2,FALSE),"")</f>
        <v>GDPAGR</v>
      </c>
      <c r="E21" s="4">
        <f>SUMIFS('SSP drivers'!E$2:E$7886,'SSP drivers'!$A$2:$A$7886,'Selected scen drivers'!$AH$1,'SSP drivers'!$B$2:$B$7886,'Selected scen drivers'!$AI$1,'SSP drivers'!$C$2:$C$7886,'Selected scen drivers'!$C21,'SSP drivers'!$D$2:$D$7886,'Selected scen drivers'!$D21)</f>
        <v>0</v>
      </c>
      <c r="F21" s="4">
        <f>SUMIFS('SSP drivers'!F$2:F$7886,'SSP drivers'!$A$2:$A$7886,'Selected scen drivers'!$AH$1,'SSP drivers'!$B$2:$B$7886,'Selected scen drivers'!$AI$1,'SSP drivers'!$C$2:$C$7886,'Selected scen drivers'!$C21,'SSP drivers'!$D$2:$D$7886,'Selected scen drivers'!$D21)</f>
        <v>1336.8355312855699</v>
      </c>
      <c r="G21" s="4">
        <f>SUMIFS('SSP drivers'!G$2:G$7886,'SSP drivers'!$A$2:$A$7886,'Selected scen drivers'!$AH$1,'SSP drivers'!$B$2:$B$7886,'Selected scen drivers'!$AI$1,'SSP drivers'!$C$2:$C$7886,'Selected scen drivers'!$C21,'SSP drivers'!$D$2:$D$7886,'Selected scen drivers'!$D21)</f>
        <v>1386.3129849187401</v>
      </c>
      <c r="H21" s="4">
        <f>SUMIFS('SSP drivers'!H$2:H$7886,'SSP drivers'!$A$2:$A$7886,'Selected scen drivers'!$AH$1,'SSP drivers'!$B$2:$B$7886,'Selected scen drivers'!$AI$1,'SSP drivers'!$C$2:$C$7886,'Selected scen drivers'!$C21,'SSP drivers'!$D$2:$D$7886,'Selected scen drivers'!$D21)</f>
        <v>1669.2505449458899</v>
      </c>
      <c r="I21" s="4">
        <f>SUMIFS('SSP drivers'!I$2:I$7886,'SSP drivers'!$A$2:$A$7886,'Selected scen drivers'!$AH$1,'SSP drivers'!$B$2:$B$7886,'Selected scen drivers'!$AI$1,'SSP drivers'!$C$2:$C$7886,'Selected scen drivers'!$C21,'SSP drivers'!$D$2:$D$7886,'Selected scen drivers'!$D21)</f>
        <v>2078.7219522701198</v>
      </c>
      <c r="J21" s="4">
        <f>SUMIFS('SSP drivers'!J$2:J$7886,'SSP drivers'!$A$2:$A$7886,'Selected scen drivers'!$AH$1,'SSP drivers'!$B$2:$B$7886,'Selected scen drivers'!$AI$1,'SSP drivers'!$C$2:$C$7886,'Selected scen drivers'!$C21,'SSP drivers'!$D$2:$D$7886,'Selected scen drivers'!$D21)</f>
        <v>2514.4047894395499</v>
      </c>
      <c r="K21" s="4">
        <f>SUMIFS('SSP drivers'!K$2:K$7886,'SSP drivers'!$A$2:$A$7886,'Selected scen drivers'!$AH$1,'SSP drivers'!$B$2:$B$7886,'Selected scen drivers'!$AI$1,'SSP drivers'!$C$2:$C$7886,'Selected scen drivers'!$C21,'SSP drivers'!$D$2:$D$7886,'Selected scen drivers'!$D21)</f>
        <v>2954.1833280290198</v>
      </c>
      <c r="L21" s="4">
        <f>SUMIFS('SSP drivers'!L$2:L$7886,'SSP drivers'!$A$2:$A$7886,'Selected scen drivers'!$AH$1,'SSP drivers'!$B$2:$B$7886,'Selected scen drivers'!$AI$1,'SSP drivers'!$C$2:$C$7886,'Selected scen drivers'!$C21,'SSP drivers'!$D$2:$D$7886,'Selected scen drivers'!$D21)</f>
        <v>3400.4284798409799</v>
      </c>
      <c r="M21" s="4">
        <f>SUMIFS('SSP drivers'!M$2:M$7886,'SSP drivers'!$A$2:$A$7886,'Selected scen drivers'!$AH$1,'SSP drivers'!$B$2:$B$7886,'Selected scen drivers'!$AI$1,'SSP drivers'!$C$2:$C$7886,'Selected scen drivers'!$C21,'SSP drivers'!$D$2:$D$7886,'Selected scen drivers'!$D21)</f>
        <v>3851.4182370897802</v>
      </c>
      <c r="N21" s="4">
        <f>SUMIFS('SSP drivers'!N$2:N$7886,'SSP drivers'!$A$2:$A$7886,'Selected scen drivers'!$AH$1,'SSP drivers'!$B$2:$B$7886,'Selected scen drivers'!$AI$1,'SSP drivers'!$C$2:$C$7886,'Selected scen drivers'!$C21,'SSP drivers'!$D$2:$D$7886,'Selected scen drivers'!$D21)</f>
        <v>4311.1301878291097</v>
      </c>
      <c r="O21" s="4">
        <f>SUMIFS('SSP drivers'!O$2:O$7886,'SSP drivers'!$A$2:$A$7886,'Selected scen drivers'!$AH$1,'SSP drivers'!$B$2:$B$7886,'Selected scen drivers'!$AI$1,'SSP drivers'!$C$2:$C$7886,'Selected scen drivers'!$C21,'SSP drivers'!$D$2:$D$7886,'Selected scen drivers'!$D21)</f>
        <v>4775.0596159965899</v>
      </c>
      <c r="P21" s="4">
        <f>SUMIFS('SSP drivers'!P$2:P$7886,'SSP drivers'!$A$2:$A$7886,'Selected scen drivers'!$AH$1,'SSP drivers'!$B$2:$B$7886,'Selected scen drivers'!$AI$1,'SSP drivers'!$C$2:$C$7886,'Selected scen drivers'!$C21,'SSP drivers'!$D$2:$D$7886,'Selected scen drivers'!$D21)</f>
        <v>5237.4857313149096</v>
      </c>
      <c r="Q21" s="4">
        <f>SUMIFS('SSP drivers'!Q$2:Q$7886,'SSP drivers'!$A$2:$A$7886,'Selected scen drivers'!$AH$1,'SSP drivers'!$B$2:$B$7886,'Selected scen drivers'!$AI$1,'SSP drivers'!$C$2:$C$7886,'Selected scen drivers'!$C21,'SSP drivers'!$D$2:$D$7886,'Selected scen drivers'!$D21)</f>
        <v>5676.2462176795198</v>
      </c>
      <c r="R21" s="4">
        <f>SUMIFS('SSP drivers'!R$2:R$7886,'SSP drivers'!$A$2:$A$7886,'Selected scen drivers'!$AH$1,'SSP drivers'!$B$2:$B$7886,'Selected scen drivers'!$AI$1,'SSP drivers'!$C$2:$C$7886,'Selected scen drivers'!$C21,'SSP drivers'!$D$2:$D$7886,'Selected scen drivers'!$D21)</f>
        <v>6079.6478618920301</v>
      </c>
      <c r="S21" s="4">
        <f>SUMIFS('SSP drivers'!S$2:S$7886,'SSP drivers'!$A$2:$A$7886,'Selected scen drivers'!$AH$1,'SSP drivers'!$B$2:$B$7886,'Selected scen drivers'!$AI$1,'SSP drivers'!$C$2:$C$7886,'Selected scen drivers'!$C21,'SSP drivers'!$D$2:$D$7886,'Selected scen drivers'!$D21)</f>
        <v>6428.5606521423997</v>
      </c>
      <c r="T21" s="4">
        <f>SUMIFS('SSP drivers'!T$2:T$7886,'SSP drivers'!$A$2:$A$7886,'Selected scen drivers'!$AH$1,'SSP drivers'!$B$2:$B$7886,'Selected scen drivers'!$AI$1,'SSP drivers'!$C$2:$C$7886,'Selected scen drivers'!$C21,'SSP drivers'!$D$2:$D$7886,'Selected scen drivers'!$D21)</f>
        <v>6711.9305166016302</v>
      </c>
      <c r="U21" s="4">
        <f>SUMIFS('SSP drivers'!U$2:U$7886,'SSP drivers'!$A$2:$A$7886,'Selected scen drivers'!$AH$1,'SSP drivers'!$B$2:$B$7886,'Selected scen drivers'!$AI$1,'SSP drivers'!$C$2:$C$7886,'Selected scen drivers'!$C21,'SSP drivers'!$D$2:$D$7886,'Selected scen drivers'!$D21)</f>
        <v>6923.1625070551299</v>
      </c>
      <c r="V21" s="4">
        <f>SUMIFS('SSP drivers'!V$2:V$7886,'SSP drivers'!$A$2:$A$7886,'Selected scen drivers'!$AH$1,'SSP drivers'!$B$2:$B$7886,'Selected scen drivers'!$AI$1,'SSP drivers'!$C$2:$C$7886,'Selected scen drivers'!$C21,'SSP drivers'!$D$2:$D$7886,'Selected scen drivers'!$D21)</f>
        <v>7054.9609754155599</v>
      </c>
      <c r="W21" s="4">
        <f>SUMIFS('SSP drivers'!W$2:W$7886,'SSP drivers'!$A$2:$A$7886,'Selected scen drivers'!$AH$1,'SSP drivers'!$B$2:$B$7886,'Selected scen drivers'!$AI$1,'SSP drivers'!$C$2:$C$7886,'Selected scen drivers'!$C21,'SSP drivers'!$D$2:$D$7886,'Selected scen drivers'!$D21)</f>
        <v>7100.6285256539704</v>
      </c>
      <c r="X21" s="4"/>
      <c r="Y21" s="4"/>
      <c r="Z21" s="4"/>
      <c r="AA21" s="4"/>
      <c r="AB21" s="4"/>
      <c r="AC21" s="4"/>
      <c r="AD21" s="4"/>
      <c r="AE21" s="4"/>
      <c r="AJ21">
        <v>10</v>
      </c>
      <c r="AK21" t="s">
        <v>168</v>
      </c>
      <c r="AL21" t="s">
        <v>117</v>
      </c>
    </row>
    <row r="22" spans="1:38" x14ac:dyDescent="0.35">
      <c r="A22">
        <f t="shared" si="0"/>
        <v>3</v>
      </c>
      <c r="B22">
        <f t="shared" si="1"/>
        <v>3</v>
      </c>
      <c r="C22" t="str">
        <f>IFERROR(VLOOKUP(A22,Classification!$A$4:$B$37,2,FALSE),"")</f>
        <v>Asia_other</v>
      </c>
      <c r="D22" t="str">
        <f>IFERROR(VLOOKUP(B22,Classification!$N$5:$O$14,2,FALSE),"")</f>
        <v>GDPIND</v>
      </c>
      <c r="E22" s="4">
        <f>SUMIFS('SSP drivers'!E$2:E$7886,'SSP drivers'!$A$2:$A$7886,'Selected scen drivers'!$AH$1,'SSP drivers'!$B$2:$B$7886,'Selected scen drivers'!$AI$1,'SSP drivers'!$C$2:$C$7886,'Selected scen drivers'!$C22,'SSP drivers'!$D$2:$D$7886,'Selected scen drivers'!$D22)</f>
        <v>0</v>
      </c>
      <c r="F22" s="4">
        <f>SUMIFS('SSP drivers'!F$2:F$7886,'SSP drivers'!$A$2:$A$7886,'Selected scen drivers'!$AH$1,'SSP drivers'!$B$2:$B$7886,'Selected scen drivers'!$AI$1,'SSP drivers'!$C$2:$C$7886,'Selected scen drivers'!$C22,'SSP drivers'!$D$2:$D$7886,'Selected scen drivers'!$D22)</f>
        <v>3564.3206606710701</v>
      </c>
      <c r="G22" s="4">
        <f>SUMIFS('SSP drivers'!G$2:G$7886,'SSP drivers'!$A$2:$A$7886,'Selected scen drivers'!$AH$1,'SSP drivers'!$B$2:$B$7886,'Selected scen drivers'!$AI$1,'SSP drivers'!$C$2:$C$7886,'Selected scen drivers'!$C22,'SSP drivers'!$D$2:$D$7886,'Selected scen drivers'!$D22)</f>
        <v>3688.60026506953</v>
      </c>
      <c r="H22" s="4">
        <f>SUMIFS('SSP drivers'!H$2:H$7886,'SSP drivers'!$A$2:$A$7886,'Selected scen drivers'!$AH$1,'SSP drivers'!$B$2:$B$7886,'Selected scen drivers'!$AI$1,'SSP drivers'!$C$2:$C$7886,'Selected scen drivers'!$C22,'SSP drivers'!$D$2:$D$7886,'Selected scen drivers'!$D22)</f>
        <v>4615.5331353497504</v>
      </c>
      <c r="I22" s="4">
        <f>SUMIFS('SSP drivers'!I$2:I$7886,'SSP drivers'!$A$2:$A$7886,'Selected scen drivers'!$AH$1,'SSP drivers'!$B$2:$B$7886,'Selected scen drivers'!$AI$1,'SSP drivers'!$C$2:$C$7886,'Selected scen drivers'!$C22,'SSP drivers'!$D$2:$D$7886,'Selected scen drivers'!$D22)</f>
        <v>5867.0656584361604</v>
      </c>
      <c r="J22" s="4">
        <f>SUMIFS('SSP drivers'!J$2:J$7886,'SSP drivers'!$A$2:$A$7886,'Selected scen drivers'!$AH$1,'SSP drivers'!$B$2:$B$7886,'Selected scen drivers'!$AI$1,'SSP drivers'!$C$2:$C$7886,'Selected scen drivers'!$C22,'SSP drivers'!$D$2:$D$7886,'Selected scen drivers'!$D22)</f>
        <v>7224.6937211795203</v>
      </c>
      <c r="K22" s="4">
        <f>SUMIFS('SSP drivers'!K$2:K$7886,'SSP drivers'!$A$2:$A$7886,'Selected scen drivers'!$AH$1,'SSP drivers'!$B$2:$B$7886,'Selected scen drivers'!$AI$1,'SSP drivers'!$C$2:$C$7886,'Selected scen drivers'!$C22,'SSP drivers'!$D$2:$D$7886,'Selected scen drivers'!$D22)</f>
        <v>8622.5871412134602</v>
      </c>
      <c r="L22" s="4">
        <f>SUMIFS('SSP drivers'!L$2:L$7886,'SSP drivers'!$A$2:$A$7886,'Selected scen drivers'!$AH$1,'SSP drivers'!$B$2:$B$7886,'Selected scen drivers'!$AI$1,'SSP drivers'!$C$2:$C$7886,'Selected scen drivers'!$C22,'SSP drivers'!$D$2:$D$7886,'Selected scen drivers'!$D22)</f>
        <v>10073.64018364</v>
      </c>
      <c r="M22" s="4">
        <f>SUMIFS('SSP drivers'!M$2:M$7886,'SSP drivers'!$A$2:$A$7886,'Selected scen drivers'!$AH$1,'SSP drivers'!$B$2:$B$7886,'Selected scen drivers'!$AI$1,'SSP drivers'!$C$2:$C$7886,'Selected scen drivers'!$C22,'SSP drivers'!$D$2:$D$7886,'Selected scen drivers'!$D22)</f>
        <v>11588.937060512901</v>
      </c>
      <c r="N22" s="4">
        <f>SUMIFS('SSP drivers'!N$2:N$7886,'SSP drivers'!$A$2:$A$7886,'Selected scen drivers'!$AH$1,'SSP drivers'!$B$2:$B$7886,'Selected scen drivers'!$AI$1,'SSP drivers'!$C$2:$C$7886,'Selected scen drivers'!$C22,'SSP drivers'!$D$2:$D$7886,'Selected scen drivers'!$D22)</f>
        <v>13209.1100303121</v>
      </c>
      <c r="O22" s="4">
        <f>SUMIFS('SSP drivers'!O$2:O$7886,'SSP drivers'!$A$2:$A$7886,'Selected scen drivers'!$AH$1,'SSP drivers'!$B$2:$B$7886,'Selected scen drivers'!$AI$1,'SSP drivers'!$C$2:$C$7886,'Selected scen drivers'!$C22,'SSP drivers'!$D$2:$D$7886,'Selected scen drivers'!$D22)</f>
        <v>14947.4315118184</v>
      </c>
      <c r="P22" s="4">
        <f>SUMIFS('SSP drivers'!P$2:P$7886,'SSP drivers'!$A$2:$A$7886,'Selected scen drivers'!$AH$1,'SSP drivers'!$B$2:$B$7886,'Selected scen drivers'!$AI$1,'SSP drivers'!$C$2:$C$7886,'Selected scen drivers'!$C22,'SSP drivers'!$D$2:$D$7886,'Selected scen drivers'!$D22)</f>
        <v>16813.5809173977</v>
      </c>
      <c r="Q22" s="4">
        <f>SUMIFS('SSP drivers'!Q$2:Q$7886,'SSP drivers'!$A$2:$A$7886,'Selected scen drivers'!$AH$1,'SSP drivers'!$B$2:$B$7886,'Selected scen drivers'!$AI$1,'SSP drivers'!$C$2:$C$7886,'Selected scen drivers'!$C22,'SSP drivers'!$D$2:$D$7886,'Selected scen drivers'!$D22)</f>
        <v>18777.372812416401</v>
      </c>
      <c r="R22" s="4">
        <f>SUMIFS('SSP drivers'!R$2:R$7886,'SSP drivers'!$A$2:$A$7886,'Selected scen drivers'!$AH$1,'SSP drivers'!$B$2:$B$7886,'Selected scen drivers'!$AI$1,'SSP drivers'!$C$2:$C$7886,'Selected scen drivers'!$C22,'SSP drivers'!$D$2:$D$7886,'Selected scen drivers'!$D22)</f>
        <v>20835.136906523701</v>
      </c>
      <c r="S22" s="4">
        <f>SUMIFS('SSP drivers'!S$2:S$7886,'SSP drivers'!$A$2:$A$7886,'Selected scen drivers'!$AH$1,'SSP drivers'!$B$2:$B$7886,'Selected scen drivers'!$AI$1,'SSP drivers'!$C$2:$C$7886,'Selected scen drivers'!$C22,'SSP drivers'!$D$2:$D$7886,'Selected scen drivers'!$D22)</f>
        <v>22963.7763911605</v>
      </c>
      <c r="T22" s="4">
        <f>SUMIFS('SSP drivers'!T$2:T$7886,'SSP drivers'!$A$2:$A$7886,'Selected scen drivers'!$AH$1,'SSP drivers'!$B$2:$B$7886,'Selected scen drivers'!$AI$1,'SSP drivers'!$C$2:$C$7886,'Selected scen drivers'!$C22,'SSP drivers'!$D$2:$D$7886,'Selected scen drivers'!$D22)</f>
        <v>25163.500794646799</v>
      </c>
      <c r="U22" s="4">
        <f>SUMIFS('SSP drivers'!U$2:U$7886,'SSP drivers'!$A$2:$A$7886,'Selected scen drivers'!$AH$1,'SSP drivers'!$B$2:$B$7886,'Selected scen drivers'!$AI$1,'SSP drivers'!$C$2:$C$7886,'Selected scen drivers'!$C22,'SSP drivers'!$D$2:$D$7886,'Selected scen drivers'!$D22)</f>
        <v>27445.658312597701</v>
      </c>
      <c r="V22" s="4">
        <f>SUMIFS('SSP drivers'!V$2:V$7886,'SSP drivers'!$A$2:$A$7886,'Selected scen drivers'!$AH$1,'SSP drivers'!$B$2:$B$7886,'Selected scen drivers'!$AI$1,'SSP drivers'!$C$2:$C$7886,'Selected scen drivers'!$C22,'SSP drivers'!$D$2:$D$7886,'Selected scen drivers'!$D22)</f>
        <v>29819.958703230401</v>
      </c>
      <c r="W22" s="4">
        <f>SUMIFS('SSP drivers'!W$2:W$7886,'SSP drivers'!$A$2:$A$7886,'Selected scen drivers'!$AH$1,'SSP drivers'!$B$2:$B$7886,'Selected scen drivers'!$AI$1,'SSP drivers'!$C$2:$C$7886,'Selected scen drivers'!$C22,'SSP drivers'!$D$2:$D$7886,'Selected scen drivers'!$D22)</f>
        <v>32296.690416318401</v>
      </c>
      <c r="X22" s="4"/>
      <c r="Y22" s="4"/>
      <c r="Z22" s="4"/>
      <c r="AA22" s="4"/>
      <c r="AB22" s="4"/>
      <c r="AC22" s="4"/>
      <c r="AD22" s="4"/>
      <c r="AE22" s="4"/>
    </row>
    <row r="23" spans="1:38" x14ac:dyDescent="0.35">
      <c r="A23">
        <f t="shared" si="0"/>
        <v>3</v>
      </c>
      <c r="B23">
        <f t="shared" si="1"/>
        <v>4</v>
      </c>
      <c r="C23" t="str">
        <f>IFERROR(VLOOKUP(A23,Classification!$A$4:$B$37,2,FALSE),"")</f>
        <v>Asia_other</v>
      </c>
      <c r="D23" t="str">
        <f>IFERROR(VLOOKUP(B23,Classification!$N$5:$O$14,2,FALSE),"")</f>
        <v>GDPMFG</v>
      </c>
      <c r="E23" s="4">
        <f>SUMIFS('SSP drivers'!E$2:E$7886,'SSP drivers'!$A$2:$A$7886,'Selected scen drivers'!$AH$1,'SSP drivers'!$B$2:$B$7886,'Selected scen drivers'!$AI$1,'SSP drivers'!$C$2:$C$7886,'Selected scen drivers'!$C23,'SSP drivers'!$D$2:$D$7886,'Selected scen drivers'!$D23)</f>
        <v>0</v>
      </c>
      <c r="F23" s="4">
        <f>SUMIFS('SSP drivers'!F$2:F$7886,'SSP drivers'!$A$2:$A$7886,'Selected scen drivers'!$AH$1,'SSP drivers'!$B$2:$B$7886,'Selected scen drivers'!$AI$1,'SSP drivers'!$C$2:$C$7886,'Selected scen drivers'!$C23,'SSP drivers'!$D$2:$D$7886,'Selected scen drivers'!$D23)</f>
        <v>704.67575545410796</v>
      </c>
      <c r="G23" s="4">
        <f>SUMIFS('SSP drivers'!G$2:G$7886,'SSP drivers'!$A$2:$A$7886,'Selected scen drivers'!$AH$1,'SSP drivers'!$B$2:$B$7886,'Selected scen drivers'!$AI$1,'SSP drivers'!$C$2:$C$7886,'Selected scen drivers'!$C23,'SSP drivers'!$D$2:$D$7886,'Selected scen drivers'!$D23)</f>
        <v>727.76882514005797</v>
      </c>
      <c r="H23" s="4">
        <f>SUMIFS('SSP drivers'!H$2:H$7886,'SSP drivers'!$A$2:$A$7886,'Selected scen drivers'!$AH$1,'SSP drivers'!$B$2:$B$7886,'Selected scen drivers'!$AI$1,'SSP drivers'!$C$2:$C$7886,'Selected scen drivers'!$C23,'SSP drivers'!$D$2:$D$7886,'Selected scen drivers'!$D23)</f>
        <v>921.28986937424099</v>
      </c>
      <c r="I23" s="4">
        <f>SUMIFS('SSP drivers'!I$2:I$7886,'SSP drivers'!$A$2:$A$7886,'Selected scen drivers'!$AH$1,'SSP drivers'!$B$2:$B$7886,'Selected scen drivers'!$AI$1,'SSP drivers'!$C$2:$C$7886,'Selected scen drivers'!$C23,'SSP drivers'!$D$2:$D$7886,'Selected scen drivers'!$D23)</f>
        <v>1184.11162674206</v>
      </c>
      <c r="J23" s="4">
        <f>SUMIFS('SSP drivers'!J$2:J$7886,'SSP drivers'!$A$2:$A$7886,'Selected scen drivers'!$AH$1,'SSP drivers'!$B$2:$B$7886,'Selected scen drivers'!$AI$1,'SSP drivers'!$C$2:$C$7886,'Selected scen drivers'!$C23,'SSP drivers'!$D$2:$D$7886,'Selected scen drivers'!$D23)</f>
        <v>1475.22224106525</v>
      </c>
      <c r="K23" s="4">
        <f>SUMIFS('SSP drivers'!K$2:K$7886,'SSP drivers'!$A$2:$A$7886,'Selected scen drivers'!$AH$1,'SSP drivers'!$B$2:$B$7886,'Selected scen drivers'!$AI$1,'SSP drivers'!$C$2:$C$7886,'Selected scen drivers'!$C23,'SSP drivers'!$D$2:$D$7886,'Selected scen drivers'!$D23)</f>
        <v>1782.6473851220201</v>
      </c>
      <c r="L23" s="4">
        <f>SUMIFS('SSP drivers'!L$2:L$7886,'SSP drivers'!$A$2:$A$7886,'Selected scen drivers'!$AH$1,'SSP drivers'!$B$2:$B$7886,'Selected scen drivers'!$AI$1,'SSP drivers'!$C$2:$C$7886,'Selected scen drivers'!$C23,'SSP drivers'!$D$2:$D$7886,'Selected scen drivers'!$D23)</f>
        <v>2109.5940309421999</v>
      </c>
      <c r="M23" s="4">
        <f>SUMIFS('SSP drivers'!M$2:M$7886,'SSP drivers'!$A$2:$A$7886,'Selected scen drivers'!$AH$1,'SSP drivers'!$B$2:$B$7886,'Selected scen drivers'!$AI$1,'SSP drivers'!$C$2:$C$7886,'Selected scen drivers'!$C23,'SSP drivers'!$D$2:$D$7886,'Selected scen drivers'!$D23)</f>
        <v>2459.38112096032</v>
      </c>
      <c r="N23" s="4">
        <f>SUMIFS('SSP drivers'!N$2:N$7886,'SSP drivers'!$A$2:$A$7886,'Selected scen drivers'!$AH$1,'SSP drivers'!$B$2:$B$7886,'Selected scen drivers'!$AI$1,'SSP drivers'!$C$2:$C$7886,'Selected scen drivers'!$C23,'SSP drivers'!$D$2:$D$7886,'Selected scen drivers'!$D23)</f>
        <v>2842.0209561728698</v>
      </c>
      <c r="O23" s="4">
        <f>SUMIFS('SSP drivers'!O$2:O$7886,'SSP drivers'!$A$2:$A$7886,'Selected scen drivers'!$AH$1,'SSP drivers'!$B$2:$B$7886,'Selected scen drivers'!$AI$1,'SSP drivers'!$C$2:$C$7886,'Selected scen drivers'!$C23,'SSP drivers'!$D$2:$D$7886,'Selected scen drivers'!$D23)</f>
        <v>3262.3940621424299</v>
      </c>
      <c r="P23" s="4">
        <f>SUMIFS('SSP drivers'!P$2:P$7886,'SSP drivers'!$A$2:$A$7886,'Selected scen drivers'!$AH$1,'SSP drivers'!$B$2:$B$7886,'Selected scen drivers'!$AI$1,'SSP drivers'!$C$2:$C$7886,'Selected scen drivers'!$C23,'SSP drivers'!$D$2:$D$7886,'Selected scen drivers'!$D23)</f>
        <v>3724.78756117784</v>
      </c>
      <c r="Q23" s="4">
        <f>SUMIFS('SSP drivers'!Q$2:Q$7886,'SSP drivers'!$A$2:$A$7886,'Selected scen drivers'!$AH$1,'SSP drivers'!$B$2:$B$7886,'Selected scen drivers'!$AI$1,'SSP drivers'!$C$2:$C$7886,'Selected scen drivers'!$C23,'SSP drivers'!$D$2:$D$7886,'Selected scen drivers'!$D23)</f>
        <v>4225.18470726333</v>
      </c>
      <c r="R23" s="4">
        <f>SUMIFS('SSP drivers'!R$2:R$7886,'SSP drivers'!$A$2:$A$7886,'Selected scen drivers'!$AH$1,'SSP drivers'!$B$2:$B$7886,'Selected scen drivers'!$AI$1,'SSP drivers'!$C$2:$C$7886,'Selected scen drivers'!$C23,'SSP drivers'!$D$2:$D$7886,'Selected scen drivers'!$D23)</f>
        <v>4765.2863795161902</v>
      </c>
      <c r="S23" s="4">
        <f>SUMIFS('SSP drivers'!S$2:S$7886,'SSP drivers'!$A$2:$A$7886,'Selected scen drivers'!$AH$1,'SSP drivers'!$B$2:$B$7886,'Selected scen drivers'!$AI$1,'SSP drivers'!$C$2:$C$7886,'Selected scen drivers'!$C23,'SSP drivers'!$D$2:$D$7886,'Selected scen drivers'!$D23)</f>
        <v>5342.3883754510598</v>
      </c>
      <c r="T23" s="4">
        <f>SUMIFS('SSP drivers'!T$2:T$7886,'SSP drivers'!$A$2:$A$7886,'Selected scen drivers'!$AH$1,'SSP drivers'!$B$2:$B$7886,'Selected scen drivers'!$AI$1,'SSP drivers'!$C$2:$C$7886,'Selected scen drivers'!$C23,'SSP drivers'!$D$2:$D$7886,'Selected scen drivers'!$D23)</f>
        <v>5958.9995685798503</v>
      </c>
      <c r="U23" s="4">
        <f>SUMIFS('SSP drivers'!U$2:U$7886,'SSP drivers'!$A$2:$A$7886,'Selected scen drivers'!$AH$1,'SSP drivers'!$B$2:$B$7886,'Selected scen drivers'!$AI$1,'SSP drivers'!$C$2:$C$7886,'Selected scen drivers'!$C23,'SSP drivers'!$D$2:$D$7886,'Selected scen drivers'!$D23)</f>
        <v>6620.2634342094898</v>
      </c>
      <c r="V23" s="4">
        <f>SUMIFS('SSP drivers'!V$2:V$7886,'SSP drivers'!$A$2:$A$7886,'Selected scen drivers'!$AH$1,'SSP drivers'!$B$2:$B$7886,'Selected scen drivers'!$AI$1,'SSP drivers'!$C$2:$C$7886,'Selected scen drivers'!$C23,'SSP drivers'!$D$2:$D$7886,'Selected scen drivers'!$D23)</f>
        <v>7331.2115994552996</v>
      </c>
      <c r="W23" s="4">
        <f>SUMIFS('SSP drivers'!W$2:W$7886,'SSP drivers'!$A$2:$A$7886,'Selected scen drivers'!$AH$1,'SSP drivers'!$B$2:$B$7886,'Selected scen drivers'!$AI$1,'SSP drivers'!$C$2:$C$7886,'Selected scen drivers'!$C23,'SSP drivers'!$D$2:$D$7886,'Selected scen drivers'!$D23)</f>
        <v>8097.2192552056304</v>
      </c>
      <c r="X23" s="4"/>
      <c r="Y23" s="4"/>
      <c r="Z23" s="4"/>
      <c r="AA23" s="4"/>
      <c r="AB23" s="4"/>
      <c r="AC23" s="4"/>
      <c r="AD23" s="4"/>
      <c r="AE23" s="4"/>
    </row>
    <row r="24" spans="1:38" x14ac:dyDescent="0.35">
      <c r="A24">
        <f t="shared" si="0"/>
        <v>3</v>
      </c>
      <c r="B24">
        <f t="shared" si="1"/>
        <v>5</v>
      </c>
      <c r="C24" t="str">
        <f>IFERROR(VLOOKUP(A24,Classification!$A$4:$B$37,2,FALSE),"")</f>
        <v>Asia_other</v>
      </c>
      <c r="D24" t="str">
        <f>IFERROR(VLOOKUP(B24,Classification!$N$5:$O$14,2,FALSE),"")</f>
        <v>GDPPCAP</v>
      </c>
      <c r="E24" s="4">
        <f>SUMIFS('SSP drivers'!E$2:E$7886,'SSP drivers'!$A$2:$A$7886,'Selected scen drivers'!$AH$1,'SSP drivers'!$B$2:$B$7886,'Selected scen drivers'!$AI$1,'SSP drivers'!$C$2:$C$7886,'Selected scen drivers'!$C24,'SSP drivers'!$D$2:$D$7886,'Selected scen drivers'!$D24)</f>
        <v>0</v>
      </c>
      <c r="F24" s="4">
        <f>SUMIFS('SSP drivers'!F$2:F$7886,'SSP drivers'!$A$2:$A$7886,'Selected scen drivers'!$AH$1,'SSP drivers'!$B$2:$B$7886,'Selected scen drivers'!$AI$1,'SSP drivers'!$C$2:$C$7886,'Selected scen drivers'!$C24,'SSP drivers'!$D$2:$D$7886,'Selected scen drivers'!$D24)</f>
        <v>9.7393538329720304</v>
      </c>
      <c r="G24" s="4">
        <f>SUMIFS('SSP drivers'!G$2:G$7886,'SSP drivers'!$A$2:$A$7886,'Selected scen drivers'!$AH$1,'SSP drivers'!$B$2:$B$7886,'Selected scen drivers'!$AI$1,'SSP drivers'!$C$2:$C$7886,'Selected scen drivers'!$C24,'SSP drivers'!$D$2:$D$7886,'Selected scen drivers'!$D24)</f>
        <v>9.98168820607005</v>
      </c>
      <c r="H24" s="4">
        <f>SUMIFS('SSP drivers'!H$2:H$7886,'SSP drivers'!$A$2:$A$7886,'Selected scen drivers'!$AH$1,'SSP drivers'!$B$2:$B$7886,'Selected scen drivers'!$AI$1,'SSP drivers'!$C$2:$C$7886,'Selected scen drivers'!$C24,'SSP drivers'!$D$2:$D$7886,'Selected scen drivers'!$D24)</f>
        <v>11.674401662727201</v>
      </c>
      <c r="I24" s="4">
        <f>SUMIFS('SSP drivers'!I$2:I$7886,'SSP drivers'!$A$2:$A$7886,'Selected scen drivers'!$AH$1,'SSP drivers'!$B$2:$B$7886,'Selected scen drivers'!$AI$1,'SSP drivers'!$C$2:$C$7886,'Selected scen drivers'!$C24,'SSP drivers'!$D$2:$D$7886,'Selected scen drivers'!$D24)</f>
        <v>13.913827064345099</v>
      </c>
      <c r="J24" s="4">
        <f>SUMIFS('SSP drivers'!J$2:J$7886,'SSP drivers'!$A$2:$A$7886,'Selected scen drivers'!$AH$1,'SSP drivers'!$B$2:$B$7886,'Selected scen drivers'!$AI$1,'SSP drivers'!$C$2:$C$7886,'Selected scen drivers'!$C24,'SSP drivers'!$D$2:$D$7886,'Selected scen drivers'!$D24)</f>
        <v>16.2105602133087</v>
      </c>
      <c r="K24" s="4">
        <f>SUMIFS('SSP drivers'!K$2:K$7886,'SSP drivers'!$A$2:$A$7886,'Selected scen drivers'!$AH$1,'SSP drivers'!$B$2:$B$7886,'Selected scen drivers'!$AI$1,'SSP drivers'!$C$2:$C$7886,'Selected scen drivers'!$C24,'SSP drivers'!$D$2:$D$7886,'Selected scen drivers'!$D24)</f>
        <v>18.4592050757362</v>
      </c>
      <c r="L24" s="4">
        <f>SUMIFS('SSP drivers'!L$2:L$7886,'SSP drivers'!$A$2:$A$7886,'Selected scen drivers'!$AH$1,'SSP drivers'!$B$2:$B$7886,'Selected scen drivers'!$AI$1,'SSP drivers'!$C$2:$C$7886,'Selected scen drivers'!$C24,'SSP drivers'!$D$2:$D$7886,'Selected scen drivers'!$D24)</f>
        <v>20.758749192527301</v>
      </c>
      <c r="M24" s="4">
        <f>SUMIFS('SSP drivers'!M$2:M$7886,'SSP drivers'!$A$2:$A$7886,'Selected scen drivers'!$AH$1,'SSP drivers'!$B$2:$B$7886,'Selected scen drivers'!$AI$1,'SSP drivers'!$C$2:$C$7886,'Selected scen drivers'!$C24,'SSP drivers'!$D$2:$D$7886,'Selected scen drivers'!$D24)</f>
        <v>23.170069083064298</v>
      </c>
      <c r="N24" s="4">
        <f>SUMIFS('SSP drivers'!N$2:N$7886,'SSP drivers'!$A$2:$A$7886,'Selected scen drivers'!$AH$1,'SSP drivers'!$B$2:$B$7886,'Selected scen drivers'!$AI$1,'SSP drivers'!$C$2:$C$7886,'Selected scen drivers'!$C24,'SSP drivers'!$D$2:$D$7886,'Selected scen drivers'!$D24)</f>
        <v>25.795275286193299</v>
      </c>
      <c r="O24" s="4">
        <f>SUMIFS('SSP drivers'!O$2:O$7886,'SSP drivers'!$A$2:$A$7886,'Selected scen drivers'!$AH$1,'SSP drivers'!$B$2:$B$7886,'Selected scen drivers'!$AI$1,'SSP drivers'!$C$2:$C$7886,'Selected scen drivers'!$C24,'SSP drivers'!$D$2:$D$7886,'Selected scen drivers'!$D24)</f>
        <v>28.6883032650037</v>
      </c>
      <c r="P24" s="4">
        <f>SUMIFS('SSP drivers'!P$2:P$7886,'SSP drivers'!$A$2:$A$7886,'Selected scen drivers'!$AH$1,'SSP drivers'!$B$2:$B$7886,'Selected scen drivers'!$AI$1,'SSP drivers'!$C$2:$C$7886,'Selected scen drivers'!$C24,'SSP drivers'!$D$2:$D$7886,'Selected scen drivers'!$D24)</f>
        <v>31.89711557719</v>
      </c>
      <c r="Q24" s="4">
        <f>SUMIFS('SSP drivers'!Q$2:Q$7886,'SSP drivers'!$A$2:$A$7886,'Selected scen drivers'!$AH$1,'SSP drivers'!$B$2:$B$7886,'Selected scen drivers'!$AI$1,'SSP drivers'!$C$2:$C$7886,'Selected scen drivers'!$C24,'SSP drivers'!$D$2:$D$7886,'Selected scen drivers'!$D24)</f>
        <v>35.378057331554501</v>
      </c>
      <c r="R24" s="4">
        <f>SUMIFS('SSP drivers'!R$2:R$7886,'SSP drivers'!$A$2:$A$7886,'Selected scen drivers'!$AH$1,'SSP drivers'!$B$2:$B$7886,'Selected scen drivers'!$AI$1,'SSP drivers'!$C$2:$C$7886,'Selected scen drivers'!$C24,'SSP drivers'!$D$2:$D$7886,'Selected scen drivers'!$D24)</f>
        <v>39.150795394705497</v>
      </c>
      <c r="S24" s="4">
        <f>SUMIFS('SSP drivers'!S$2:S$7886,'SSP drivers'!$A$2:$A$7886,'Selected scen drivers'!$AH$1,'SSP drivers'!$B$2:$B$7886,'Selected scen drivers'!$AI$1,'SSP drivers'!$C$2:$C$7886,'Selected scen drivers'!$C24,'SSP drivers'!$D$2:$D$7886,'Selected scen drivers'!$D24)</f>
        <v>43.195919624639799</v>
      </c>
      <c r="T24" s="4">
        <f>SUMIFS('SSP drivers'!T$2:T$7886,'SSP drivers'!$A$2:$A$7886,'Selected scen drivers'!$AH$1,'SSP drivers'!$B$2:$B$7886,'Selected scen drivers'!$AI$1,'SSP drivers'!$C$2:$C$7886,'Selected scen drivers'!$C24,'SSP drivers'!$D$2:$D$7886,'Selected scen drivers'!$D24)</f>
        <v>47.5234475073376</v>
      </c>
      <c r="U24" s="4">
        <f>SUMIFS('SSP drivers'!U$2:U$7886,'SSP drivers'!$A$2:$A$7886,'Selected scen drivers'!$AH$1,'SSP drivers'!$B$2:$B$7886,'Selected scen drivers'!$AI$1,'SSP drivers'!$C$2:$C$7886,'Selected scen drivers'!$C24,'SSP drivers'!$D$2:$D$7886,'Selected scen drivers'!$D24)</f>
        <v>52.151675979871001</v>
      </c>
      <c r="V24" s="4">
        <f>SUMIFS('SSP drivers'!V$2:V$7886,'SSP drivers'!$A$2:$A$7886,'Selected scen drivers'!$AH$1,'SSP drivers'!$B$2:$B$7886,'Selected scen drivers'!$AI$1,'SSP drivers'!$C$2:$C$7886,'Selected scen drivers'!$C24,'SSP drivers'!$D$2:$D$7886,'Selected scen drivers'!$D24)</f>
        <v>57.102223415999703</v>
      </c>
      <c r="W24" s="4">
        <f>SUMIFS('SSP drivers'!W$2:W$7886,'SSP drivers'!$A$2:$A$7886,'Selected scen drivers'!$AH$1,'SSP drivers'!$B$2:$B$7886,'Selected scen drivers'!$AI$1,'SSP drivers'!$C$2:$C$7886,'Selected scen drivers'!$C24,'SSP drivers'!$D$2:$D$7886,'Selected scen drivers'!$D24)</f>
        <v>62.388858342632403</v>
      </c>
      <c r="X24" s="4"/>
      <c r="Y24" s="4"/>
      <c r="Z24" s="4"/>
      <c r="AA24" s="4"/>
      <c r="AB24" s="4"/>
      <c r="AC24" s="4"/>
      <c r="AD24" s="4"/>
      <c r="AE24" s="4"/>
    </row>
    <row r="25" spans="1:38" x14ac:dyDescent="0.35">
      <c r="A25">
        <f t="shared" si="0"/>
        <v>3</v>
      </c>
      <c r="B25">
        <f t="shared" si="1"/>
        <v>6</v>
      </c>
      <c r="C25" t="str">
        <f>IFERROR(VLOOKUP(A25,Classification!$A$4:$B$37,2,FALSE),"")</f>
        <v>Asia_other</v>
      </c>
      <c r="D25" t="str">
        <f>IFERROR(VLOOKUP(B25,Classification!$N$5:$O$14,2,FALSE),"")</f>
        <v>GDPPHOU</v>
      </c>
      <c r="E25" s="4">
        <f>SUMIFS('SSP drivers'!E$2:E$7886,'SSP drivers'!$A$2:$A$7886,'Selected scen drivers'!$AH$1,'SSP drivers'!$B$2:$B$7886,'Selected scen drivers'!$AI$1,'SSP drivers'!$C$2:$C$7886,'Selected scen drivers'!$C25,'SSP drivers'!$D$2:$D$7886,'Selected scen drivers'!$D25)</f>
        <v>0</v>
      </c>
      <c r="F25" s="4">
        <f>SUMIFS('SSP drivers'!F$2:F$7886,'SSP drivers'!$A$2:$A$7886,'Selected scen drivers'!$AH$1,'SSP drivers'!$B$2:$B$7886,'Selected scen drivers'!$AI$1,'SSP drivers'!$C$2:$C$7886,'Selected scen drivers'!$C25,'SSP drivers'!$D$2:$D$7886,'Selected scen drivers'!$D25)</f>
        <v>34.455083755788102</v>
      </c>
      <c r="G25" s="4">
        <f>SUMIFS('SSP drivers'!G$2:G$7886,'SSP drivers'!$A$2:$A$7886,'Selected scen drivers'!$AH$1,'SSP drivers'!$B$2:$B$7886,'Selected scen drivers'!$AI$1,'SSP drivers'!$C$2:$C$7886,'Selected scen drivers'!$C25,'SSP drivers'!$D$2:$D$7886,'Selected scen drivers'!$D25)</f>
        <v>35.215118592889802</v>
      </c>
      <c r="H25" s="4">
        <f>SUMIFS('SSP drivers'!H$2:H$7886,'SSP drivers'!$A$2:$A$7886,'Selected scen drivers'!$AH$1,'SSP drivers'!$B$2:$B$7886,'Selected scen drivers'!$AI$1,'SSP drivers'!$C$2:$C$7886,'Selected scen drivers'!$C25,'SSP drivers'!$D$2:$D$7886,'Selected scen drivers'!$D25)</f>
        <v>40.663664065881797</v>
      </c>
      <c r="I25" s="4">
        <f>SUMIFS('SSP drivers'!I$2:I$7886,'SSP drivers'!$A$2:$A$7886,'Selected scen drivers'!$AH$1,'SSP drivers'!$B$2:$B$7886,'Selected scen drivers'!$AI$1,'SSP drivers'!$C$2:$C$7886,'Selected scen drivers'!$C25,'SSP drivers'!$D$2:$D$7886,'Selected scen drivers'!$D25)</f>
        <v>48.036814419075299</v>
      </c>
      <c r="J25" s="4">
        <f>SUMIFS('SSP drivers'!J$2:J$7886,'SSP drivers'!$A$2:$A$7886,'Selected scen drivers'!$AH$1,'SSP drivers'!$B$2:$B$7886,'Selected scen drivers'!$AI$1,'SSP drivers'!$C$2:$C$7886,'Selected scen drivers'!$C25,'SSP drivers'!$D$2:$D$7886,'Selected scen drivers'!$D25)</f>
        <v>55.606432069948397</v>
      </c>
      <c r="K25" s="4">
        <f>SUMIFS('SSP drivers'!K$2:K$7886,'SSP drivers'!$A$2:$A$7886,'Selected scen drivers'!$AH$1,'SSP drivers'!$B$2:$B$7886,'Selected scen drivers'!$AI$1,'SSP drivers'!$C$2:$C$7886,'Selected scen drivers'!$C25,'SSP drivers'!$D$2:$D$7886,'Selected scen drivers'!$D25)</f>
        <v>62.968289470999302</v>
      </c>
      <c r="L25" s="4">
        <f>SUMIFS('SSP drivers'!L$2:L$7886,'SSP drivers'!$A$2:$A$7886,'Selected scen drivers'!$AH$1,'SSP drivers'!$B$2:$B$7886,'Selected scen drivers'!$AI$1,'SSP drivers'!$C$2:$C$7886,'Selected scen drivers'!$C25,'SSP drivers'!$D$2:$D$7886,'Selected scen drivers'!$D25)</f>
        <v>70.574867731434395</v>
      </c>
      <c r="M25" s="4">
        <f>SUMIFS('SSP drivers'!M$2:M$7886,'SSP drivers'!$A$2:$A$7886,'Selected scen drivers'!$AH$1,'SSP drivers'!$B$2:$B$7886,'Selected scen drivers'!$AI$1,'SSP drivers'!$C$2:$C$7886,'Selected scen drivers'!$C25,'SSP drivers'!$D$2:$D$7886,'Selected scen drivers'!$D25)</f>
        <v>78.902019706323898</v>
      </c>
      <c r="N25" s="4">
        <f>SUMIFS('SSP drivers'!N$2:N$7886,'SSP drivers'!$A$2:$A$7886,'Selected scen drivers'!$AH$1,'SSP drivers'!$B$2:$B$7886,'Selected scen drivers'!$AI$1,'SSP drivers'!$C$2:$C$7886,'Selected scen drivers'!$C25,'SSP drivers'!$D$2:$D$7886,'Selected scen drivers'!$D25)</f>
        <v>88.161073088653097</v>
      </c>
      <c r="O25" s="4">
        <f>SUMIFS('SSP drivers'!O$2:O$7886,'SSP drivers'!$A$2:$A$7886,'Selected scen drivers'!$AH$1,'SSP drivers'!$B$2:$B$7886,'Selected scen drivers'!$AI$1,'SSP drivers'!$C$2:$C$7886,'Selected scen drivers'!$C25,'SSP drivers'!$D$2:$D$7886,'Selected scen drivers'!$D25)</f>
        <v>98.742408463897604</v>
      </c>
      <c r="P25" s="4">
        <f>SUMIFS('SSP drivers'!P$2:P$7886,'SSP drivers'!$A$2:$A$7886,'Selected scen drivers'!$AH$1,'SSP drivers'!$B$2:$B$7886,'Selected scen drivers'!$AI$1,'SSP drivers'!$C$2:$C$7886,'Selected scen drivers'!$C25,'SSP drivers'!$D$2:$D$7886,'Selected scen drivers'!$D25)</f>
        <v>110.68790892541899</v>
      </c>
      <c r="Q25" s="4">
        <f>SUMIFS('SSP drivers'!Q$2:Q$7886,'SSP drivers'!$A$2:$A$7886,'Selected scen drivers'!$AH$1,'SSP drivers'!$B$2:$B$7886,'Selected scen drivers'!$AI$1,'SSP drivers'!$C$2:$C$7886,'Selected scen drivers'!$C25,'SSP drivers'!$D$2:$D$7886,'Selected scen drivers'!$D25)</f>
        <v>123.916389042497</v>
      </c>
      <c r="R25" s="4">
        <f>SUMIFS('SSP drivers'!R$2:R$7886,'SSP drivers'!$A$2:$A$7886,'Selected scen drivers'!$AH$1,'SSP drivers'!$B$2:$B$7886,'Selected scen drivers'!$AI$1,'SSP drivers'!$C$2:$C$7886,'Selected scen drivers'!$C25,'SSP drivers'!$D$2:$D$7886,'Selected scen drivers'!$D25)</f>
        <v>138.505392369351</v>
      </c>
      <c r="S25" s="4">
        <f>SUMIFS('SSP drivers'!S$2:S$7886,'SSP drivers'!$A$2:$A$7886,'Selected scen drivers'!$AH$1,'SSP drivers'!$B$2:$B$7886,'Selected scen drivers'!$AI$1,'SSP drivers'!$C$2:$C$7886,'Selected scen drivers'!$C25,'SSP drivers'!$D$2:$D$7886,'Selected scen drivers'!$D25)</f>
        <v>154.58281732743799</v>
      </c>
      <c r="T25" s="4">
        <f>SUMIFS('SSP drivers'!T$2:T$7886,'SSP drivers'!$A$2:$A$7886,'Selected scen drivers'!$AH$1,'SSP drivers'!$B$2:$B$7886,'Selected scen drivers'!$AI$1,'SSP drivers'!$C$2:$C$7886,'Selected scen drivers'!$C25,'SSP drivers'!$D$2:$D$7886,'Selected scen drivers'!$D25)</f>
        <v>171.97822435631301</v>
      </c>
      <c r="U25" s="4">
        <f>SUMIFS('SSP drivers'!U$2:U$7886,'SSP drivers'!$A$2:$A$7886,'Selected scen drivers'!$AH$1,'SSP drivers'!$B$2:$B$7886,'Selected scen drivers'!$AI$1,'SSP drivers'!$C$2:$C$7886,'Selected scen drivers'!$C25,'SSP drivers'!$D$2:$D$7886,'Selected scen drivers'!$D25)</f>
        <v>191.067235216336</v>
      </c>
      <c r="V25" s="4">
        <f>SUMIFS('SSP drivers'!V$2:V$7886,'SSP drivers'!$A$2:$A$7886,'Selected scen drivers'!$AH$1,'SSP drivers'!$B$2:$B$7886,'Selected scen drivers'!$AI$1,'SSP drivers'!$C$2:$C$7886,'Selected scen drivers'!$C25,'SSP drivers'!$D$2:$D$7886,'Selected scen drivers'!$D25)</f>
        <v>212.090967734087</v>
      </c>
      <c r="W25" s="4">
        <f>SUMIFS('SSP drivers'!W$2:W$7886,'SSP drivers'!$A$2:$A$7886,'Selected scen drivers'!$AH$1,'SSP drivers'!$B$2:$B$7886,'Selected scen drivers'!$AI$1,'SSP drivers'!$C$2:$C$7886,'Selected scen drivers'!$C25,'SSP drivers'!$D$2:$D$7886,'Selected scen drivers'!$D25)</f>
        <v>235.149415028428</v>
      </c>
      <c r="X25" s="4"/>
      <c r="Y25" s="4"/>
      <c r="Z25" s="4"/>
      <c r="AA25" s="4"/>
      <c r="AB25" s="4"/>
      <c r="AC25" s="4"/>
      <c r="AD25" s="4"/>
      <c r="AE25" s="4"/>
    </row>
    <row r="26" spans="1:38" x14ac:dyDescent="0.35">
      <c r="A26">
        <f t="shared" si="0"/>
        <v>3</v>
      </c>
      <c r="B26">
        <f t="shared" si="1"/>
        <v>7</v>
      </c>
      <c r="C26" t="str">
        <f>IFERROR(VLOOKUP(A26,Classification!$A$4:$B$37,2,FALSE),"")</f>
        <v>Asia_other</v>
      </c>
      <c r="D26" t="str">
        <f>IFERROR(VLOOKUP(B26,Classification!$N$5:$O$14,2,FALSE),"")</f>
        <v>GDPSER</v>
      </c>
      <c r="E26" s="4">
        <f>SUMIFS('SSP drivers'!E$2:E$7886,'SSP drivers'!$A$2:$A$7886,'Selected scen drivers'!$AH$1,'SSP drivers'!$B$2:$B$7886,'Selected scen drivers'!$AI$1,'SSP drivers'!$C$2:$C$7886,'Selected scen drivers'!$C26,'SSP drivers'!$D$2:$D$7886,'Selected scen drivers'!$D26)</f>
        <v>0</v>
      </c>
      <c r="F26" s="4">
        <f>SUMIFS('SSP drivers'!F$2:F$7886,'SSP drivers'!$A$2:$A$7886,'Selected scen drivers'!$AH$1,'SSP drivers'!$B$2:$B$7886,'Selected scen drivers'!$AI$1,'SSP drivers'!$C$2:$C$7886,'Selected scen drivers'!$C26,'SSP drivers'!$D$2:$D$7886,'Selected scen drivers'!$D26)</f>
        <v>5561.90942610206</v>
      </c>
      <c r="G26" s="4">
        <f>SUMIFS('SSP drivers'!G$2:G$7886,'SSP drivers'!$A$2:$A$7886,'Selected scen drivers'!$AH$1,'SSP drivers'!$B$2:$B$7886,'Selected scen drivers'!$AI$1,'SSP drivers'!$C$2:$C$7886,'Selected scen drivers'!$C26,'SSP drivers'!$D$2:$D$7886,'Selected scen drivers'!$D26)</f>
        <v>5734.8656941389299</v>
      </c>
      <c r="H26" s="4">
        <f>SUMIFS('SSP drivers'!H$2:H$7886,'SSP drivers'!$A$2:$A$7886,'Selected scen drivers'!$AH$1,'SSP drivers'!$B$2:$B$7886,'Selected scen drivers'!$AI$1,'SSP drivers'!$C$2:$C$7886,'Selected scen drivers'!$C26,'SSP drivers'!$D$2:$D$7886,'Selected scen drivers'!$D26)</f>
        <v>7181.4397779601504</v>
      </c>
      <c r="I26" s="4">
        <f>SUMIFS('SSP drivers'!I$2:I$7886,'SSP drivers'!$A$2:$A$7886,'Selected scen drivers'!$AH$1,'SSP drivers'!$B$2:$B$7886,'Selected scen drivers'!$AI$1,'SSP drivers'!$C$2:$C$7886,'Selected scen drivers'!$C26,'SSP drivers'!$D$2:$D$7886,'Selected scen drivers'!$D26)</f>
        <v>9144.3954175376894</v>
      </c>
      <c r="J26" s="4">
        <f>SUMIFS('SSP drivers'!J$2:J$7886,'SSP drivers'!$A$2:$A$7886,'Selected scen drivers'!$AH$1,'SSP drivers'!$B$2:$B$7886,'Selected scen drivers'!$AI$1,'SSP drivers'!$C$2:$C$7886,'Selected scen drivers'!$C26,'SSP drivers'!$D$2:$D$7886,'Selected scen drivers'!$D26)</f>
        <v>11317.140061578801</v>
      </c>
      <c r="K26" s="4">
        <f>SUMIFS('SSP drivers'!K$2:K$7886,'SSP drivers'!$A$2:$A$7886,'Selected scen drivers'!$AH$1,'SSP drivers'!$B$2:$B$7886,'Selected scen drivers'!$AI$1,'SSP drivers'!$C$2:$C$7886,'Selected scen drivers'!$C26,'SSP drivers'!$D$2:$D$7886,'Selected scen drivers'!$D26)</f>
        <v>13594.466087016201</v>
      </c>
      <c r="L26" s="4">
        <f>SUMIFS('SSP drivers'!L$2:L$7886,'SSP drivers'!$A$2:$A$7886,'Selected scen drivers'!$AH$1,'SSP drivers'!$B$2:$B$7886,'Selected scen drivers'!$AI$1,'SSP drivers'!$C$2:$C$7886,'Selected scen drivers'!$C26,'SSP drivers'!$D$2:$D$7886,'Selected scen drivers'!$D26)</f>
        <v>16014.225394413799</v>
      </c>
      <c r="M26" s="4">
        <f>SUMIFS('SSP drivers'!M$2:M$7886,'SSP drivers'!$A$2:$A$7886,'Selected scen drivers'!$AH$1,'SSP drivers'!$B$2:$B$7886,'Selected scen drivers'!$AI$1,'SSP drivers'!$C$2:$C$7886,'Selected scen drivers'!$C26,'SSP drivers'!$D$2:$D$7886,'Selected scen drivers'!$D26)</f>
        <v>18601.606109718501</v>
      </c>
      <c r="N26" s="4">
        <f>SUMIFS('SSP drivers'!N$2:N$7886,'SSP drivers'!$A$2:$A$7886,'Selected scen drivers'!$AH$1,'SSP drivers'!$B$2:$B$7886,'Selected scen drivers'!$AI$1,'SSP drivers'!$C$2:$C$7886,'Selected scen drivers'!$C26,'SSP drivers'!$D$2:$D$7886,'Selected scen drivers'!$D26)</f>
        <v>21414.9571734563</v>
      </c>
      <c r="O26" s="4">
        <f>SUMIFS('SSP drivers'!O$2:O$7886,'SSP drivers'!$A$2:$A$7886,'Selected scen drivers'!$AH$1,'SSP drivers'!$B$2:$B$7886,'Selected scen drivers'!$AI$1,'SSP drivers'!$C$2:$C$7886,'Selected scen drivers'!$C26,'SSP drivers'!$D$2:$D$7886,'Selected scen drivers'!$D26)</f>
        <v>24480.173479071</v>
      </c>
      <c r="P26" s="4">
        <f>SUMIFS('SSP drivers'!P$2:P$7886,'SSP drivers'!$A$2:$A$7886,'Selected scen drivers'!$AH$1,'SSP drivers'!$B$2:$B$7886,'Selected scen drivers'!$AI$1,'SSP drivers'!$C$2:$C$7886,'Selected scen drivers'!$C26,'SSP drivers'!$D$2:$D$7886,'Selected scen drivers'!$D26)</f>
        <v>27819.7492845903</v>
      </c>
      <c r="Q26" s="4">
        <f>SUMIFS('SSP drivers'!Q$2:Q$7886,'SSP drivers'!$A$2:$A$7886,'Selected scen drivers'!$AH$1,'SSP drivers'!$B$2:$B$7886,'Selected scen drivers'!$AI$1,'SSP drivers'!$C$2:$C$7886,'Selected scen drivers'!$C26,'SSP drivers'!$D$2:$D$7886,'Selected scen drivers'!$D26)</f>
        <v>31372.468209968702</v>
      </c>
      <c r="R26" s="4">
        <f>SUMIFS('SSP drivers'!R$2:R$7886,'SSP drivers'!$A$2:$A$7886,'Selected scen drivers'!$AH$1,'SSP drivers'!$B$2:$B$7886,'Selected scen drivers'!$AI$1,'SSP drivers'!$C$2:$C$7886,'Selected scen drivers'!$C26,'SSP drivers'!$D$2:$D$7886,'Selected scen drivers'!$D26)</f>
        <v>35131.184677033103</v>
      </c>
      <c r="S26" s="4">
        <f>SUMIFS('SSP drivers'!S$2:S$7886,'SSP drivers'!$A$2:$A$7886,'Selected scen drivers'!$AH$1,'SSP drivers'!$B$2:$B$7886,'Selected scen drivers'!$AI$1,'SSP drivers'!$C$2:$C$7886,'Selected scen drivers'!$C26,'SSP drivers'!$D$2:$D$7886,'Selected scen drivers'!$D26)</f>
        <v>39045.830115883902</v>
      </c>
      <c r="T26" s="4">
        <f>SUMIFS('SSP drivers'!T$2:T$7886,'SSP drivers'!$A$2:$A$7886,'Selected scen drivers'!$AH$1,'SSP drivers'!$B$2:$B$7886,'Selected scen drivers'!$AI$1,'SSP drivers'!$C$2:$C$7886,'Selected scen drivers'!$C26,'SSP drivers'!$D$2:$D$7886,'Selected scen drivers'!$D26)</f>
        <v>43103.717962349998</v>
      </c>
      <c r="U26" s="4">
        <f>SUMIFS('SSP drivers'!U$2:U$7886,'SSP drivers'!$A$2:$A$7886,'Selected scen drivers'!$AH$1,'SSP drivers'!$B$2:$B$7886,'Selected scen drivers'!$AI$1,'SSP drivers'!$C$2:$C$7886,'Selected scen drivers'!$C26,'SSP drivers'!$D$2:$D$7886,'Selected scen drivers'!$D26)</f>
        <v>47317.161648081499</v>
      </c>
      <c r="V26" s="4">
        <f>SUMIFS('SSP drivers'!V$2:V$7886,'SSP drivers'!$A$2:$A$7886,'Selected scen drivers'!$AH$1,'SSP drivers'!$B$2:$B$7886,'Selected scen drivers'!$AI$1,'SSP drivers'!$C$2:$C$7886,'Selected scen drivers'!$C26,'SSP drivers'!$D$2:$D$7886,'Selected scen drivers'!$D26)</f>
        <v>51695.459986343398</v>
      </c>
      <c r="W26" s="4">
        <f>SUMIFS('SSP drivers'!W$2:W$7886,'SSP drivers'!$A$2:$A$7886,'Selected scen drivers'!$AH$1,'SSP drivers'!$B$2:$B$7886,'Selected scen drivers'!$AI$1,'SSP drivers'!$C$2:$C$7886,'Selected scen drivers'!$C26,'SSP drivers'!$D$2:$D$7886,'Selected scen drivers'!$D26)</f>
        <v>56482.062029427601</v>
      </c>
      <c r="X26" s="4"/>
      <c r="Y26" s="4"/>
      <c r="Z26" s="4"/>
      <c r="AA26" s="4"/>
      <c r="AB26" s="4"/>
      <c r="AC26" s="4"/>
      <c r="AD26" s="4"/>
      <c r="AE26" s="4"/>
    </row>
    <row r="27" spans="1:38" x14ac:dyDescent="0.35">
      <c r="A27">
        <f t="shared" si="0"/>
        <v>3</v>
      </c>
      <c r="B27">
        <f t="shared" si="1"/>
        <v>8</v>
      </c>
      <c r="C27" t="str">
        <f>IFERROR(VLOOKUP(A27,Classification!$A$4:$B$37,2,FALSE),"")</f>
        <v>Asia_other</v>
      </c>
      <c r="D27" t="str">
        <f>IFERROR(VLOOKUP(B27,Classification!$N$5:$O$14,2,FALSE),"")</f>
        <v>HOU</v>
      </c>
      <c r="E27" s="4">
        <f>SUMIFS('SSP drivers'!E$2:E$7886,'SSP drivers'!$A$2:$A$7886,'Selected scen drivers'!$AH$1,'SSP drivers'!$B$2:$B$7886,'Selected scen drivers'!$AI$1,'SSP drivers'!$C$2:$C$7886,'Selected scen drivers'!$C27,'SSP drivers'!$D$2:$D$7886,'Selected scen drivers'!$D27)</f>
        <v>0</v>
      </c>
      <c r="F27" s="4">
        <f>SUMIFS('SSP drivers'!F$2:F$7886,'SSP drivers'!$A$2:$A$7886,'Selected scen drivers'!$AH$1,'SSP drivers'!$B$2:$B$7886,'Selected scen drivers'!$AI$1,'SSP drivers'!$C$2:$C$7886,'Selected scen drivers'!$C27,'SSP drivers'!$D$2:$D$7886,'Selected scen drivers'!$D27)</f>
        <v>339.98885840050002</v>
      </c>
      <c r="G27" s="4">
        <f>SUMIFS('SSP drivers'!G$2:G$7886,'SSP drivers'!$A$2:$A$7886,'Selected scen drivers'!$AH$1,'SSP drivers'!$B$2:$B$7886,'Selected scen drivers'!$AI$1,'SSP drivers'!$C$2:$C$7886,'Selected scen drivers'!$C27,'SSP drivers'!$D$2:$D$7886,'Selected scen drivers'!$D27)</f>
        <v>344.92208260400002</v>
      </c>
      <c r="H27" s="4">
        <f>SUMIFS('SSP drivers'!H$2:H$7886,'SSP drivers'!$A$2:$A$7886,'Selected scen drivers'!$AH$1,'SSP drivers'!$B$2:$B$7886,'Selected scen drivers'!$AI$1,'SSP drivers'!$C$2:$C$7886,'Selected scen drivers'!$C27,'SSP drivers'!$D$2:$D$7886,'Selected scen drivers'!$D27)</f>
        <v>369.58804424300001</v>
      </c>
      <c r="I27" s="4">
        <f>SUMIFS('SSP drivers'!I$2:I$7886,'SSP drivers'!$A$2:$A$7886,'Selected scen drivers'!$AH$1,'SSP drivers'!$B$2:$B$7886,'Selected scen drivers'!$AI$1,'SSP drivers'!$C$2:$C$7886,'Selected scen drivers'!$C27,'SSP drivers'!$D$2:$D$7886,'Selected scen drivers'!$D27)</f>
        <v>392.53585915500003</v>
      </c>
      <c r="J27" s="4">
        <f>SUMIFS('SSP drivers'!J$2:J$7886,'SSP drivers'!$A$2:$A$7886,'Selected scen drivers'!$AH$1,'SSP drivers'!$B$2:$B$7886,'Selected scen drivers'!$AI$1,'SSP drivers'!$C$2:$C$7886,'Selected scen drivers'!$C27,'SSP drivers'!$D$2:$D$7886,'Selected scen drivers'!$D27)</f>
        <v>412.897091805</v>
      </c>
      <c r="K27" s="4">
        <f>SUMIFS('SSP drivers'!K$2:K$7886,'SSP drivers'!$A$2:$A$7886,'Selected scen drivers'!$AH$1,'SSP drivers'!$B$2:$B$7886,'Selected scen drivers'!$AI$1,'SSP drivers'!$C$2:$C$7886,'Selected scen drivers'!$C27,'SSP drivers'!$D$2:$D$7886,'Selected scen drivers'!$D27)</f>
        <v>430.87592710000001</v>
      </c>
      <c r="L27" s="4">
        <f>SUMIFS('SSP drivers'!L$2:L$7886,'SSP drivers'!$A$2:$A$7886,'Selected scen drivers'!$AH$1,'SSP drivers'!$B$2:$B$7886,'Selected scen drivers'!$AI$1,'SSP drivers'!$C$2:$C$7886,'Selected scen drivers'!$C27,'SSP drivers'!$D$2:$D$7886,'Selected scen drivers'!$D27)</f>
        <v>445.77786286000003</v>
      </c>
      <c r="M27" s="4">
        <f>SUMIFS('SSP drivers'!M$2:M$7886,'SSP drivers'!$A$2:$A$7886,'Selected scen drivers'!$AH$1,'SSP drivers'!$B$2:$B$7886,'Selected scen drivers'!$AI$1,'SSP drivers'!$C$2:$C$7886,'Selected scen drivers'!$C27,'SSP drivers'!$D$2:$D$7886,'Selected scen drivers'!$D27)</f>
        <v>456.34764374999997</v>
      </c>
      <c r="N27" s="4">
        <f>SUMIFS('SSP drivers'!N$2:N$7886,'SSP drivers'!$A$2:$A$7886,'Selected scen drivers'!$AH$1,'SSP drivers'!$B$2:$B$7886,'Selected scen drivers'!$AI$1,'SSP drivers'!$C$2:$C$7886,'Selected scen drivers'!$C27,'SSP drivers'!$D$2:$D$7886,'Selected scen drivers'!$D27)</f>
        <v>463.81516807499997</v>
      </c>
      <c r="O27" s="4">
        <f>SUMIFS('SSP drivers'!O$2:O$7886,'SSP drivers'!$A$2:$A$7886,'Selected scen drivers'!$AH$1,'SSP drivers'!$B$2:$B$7886,'Selected scen drivers'!$AI$1,'SSP drivers'!$C$2:$C$7886,'Selected scen drivers'!$C27,'SSP drivers'!$D$2:$D$7886,'Selected scen drivers'!$D27)</f>
        <v>467.47301756500002</v>
      </c>
      <c r="P27" s="4">
        <f>SUMIFS('SSP drivers'!P$2:P$7886,'SSP drivers'!$A$2:$A$7886,'Selected scen drivers'!$AH$1,'SSP drivers'!$B$2:$B$7886,'Selected scen drivers'!$AI$1,'SSP drivers'!$C$2:$C$7886,'Selected scen drivers'!$C27,'SSP drivers'!$D$2:$D$7886,'Selected scen drivers'!$D27)</f>
        <v>468.433408585</v>
      </c>
      <c r="Q27" s="4">
        <f>SUMIFS('SSP drivers'!Q$2:Q$7886,'SSP drivers'!$A$2:$A$7886,'Selected scen drivers'!$AH$1,'SSP drivers'!$B$2:$B$7886,'Selected scen drivers'!$AI$1,'SSP drivers'!$C$2:$C$7886,'Selected scen drivers'!$C27,'SSP drivers'!$D$2:$D$7886,'Selected scen drivers'!$D27)</f>
        <v>466.84748558000001</v>
      </c>
      <c r="R27" s="4">
        <f>SUMIFS('SSP drivers'!R$2:R$7886,'SSP drivers'!$A$2:$A$7886,'Selected scen drivers'!$AH$1,'SSP drivers'!$B$2:$B$7886,'Selected scen drivers'!$AI$1,'SSP drivers'!$C$2:$C$7886,'Selected scen drivers'!$C27,'SSP drivers'!$D$2:$D$7886,'Selected scen drivers'!$D27)</f>
        <v>463.061159175</v>
      </c>
      <c r="S27" s="4">
        <f>SUMIFS('SSP drivers'!S$2:S$7886,'SSP drivers'!$A$2:$A$7886,'Selected scen drivers'!$AH$1,'SSP drivers'!$B$2:$B$7886,'Selected scen drivers'!$AI$1,'SSP drivers'!$C$2:$C$7886,'Selected scen drivers'!$C27,'SSP drivers'!$D$2:$D$7886,'Selected scen drivers'!$D27)</f>
        <v>456.83382027499999</v>
      </c>
      <c r="T27" s="4">
        <f>SUMIFS('SSP drivers'!T$2:T$7886,'SSP drivers'!$A$2:$A$7886,'Selected scen drivers'!$AH$1,'SSP drivers'!$B$2:$B$7886,'Selected scen drivers'!$AI$1,'SSP drivers'!$C$2:$C$7886,'Selected scen drivers'!$C27,'SSP drivers'!$D$2:$D$7886,'Selected scen drivers'!$D27)</f>
        <v>449.32289716000002</v>
      </c>
      <c r="U27" s="4">
        <f>SUMIFS('SSP drivers'!U$2:U$7886,'SSP drivers'!$A$2:$A$7886,'Selected scen drivers'!$AH$1,'SSP drivers'!$B$2:$B$7886,'Selected scen drivers'!$AI$1,'SSP drivers'!$C$2:$C$7886,'Selected scen drivers'!$C27,'SSP drivers'!$D$2:$D$7886,'Selected scen drivers'!$D27)</f>
        <v>440.261059725</v>
      </c>
      <c r="V27" s="4">
        <f>SUMIFS('SSP drivers'!V$2:V$7886,'SSP drivers'!$A$2:$A$7886,'Selected scen drivers'!$AH$1,'SSP drivers'!$B$2:$B$7886,'Selected scen drivers'!$AI$1,'SSP drivers'!$C$2:$C$7886,'Selected scen drivers'!$C27,'SSP drivers'!$D$2:$D$7886,'Selected scen drivers'!$D27)</f>
        <v>429.85339969500001</v>
      </c>
      <c r="W27" s="4">
        <f>SUMIFS('SSP drivers'!W$2:W$7886,'SSP drivers'!$A$2:$A$7886,'Selected scen drivers'!$AH$1,'SSP drivers'!$B$2:$B$7886,'Selected scen drivers'!$AI$1,'SSP drivers'!$C$2:$C$7886,'Selected scen drivers'!$C27,'SSP drivers'!$D$2:$D$7886,'Selected scen drivers'!$D27)</f>
        <v>418.60830170999998</v>
      </c>
      <c r="X27" s="4"/>
      <c r="Y27" s="4"/>
      <c r="Z27" s="4"/>
      <c r="AA27" s="4"/>
      <c r="AB27" s="4"/>
      <c r="AC27" s="4"/>
      <c r="AD27" s="4"/>
      <c r="AE27" s="4"/>
    </row>
    <row r="28" spans="1:38" x14ac:dyDescent="0.35">
      <c r="A28">
        <f t="shared" si="0"/>
        <v>3</v>
      </c>
      <c r="B28">
        <f t="shared" si="1"/>
        <v>9</v>
      </c>
      <c r="C28" t="str">
        <f>IFERROR(VLOOKUP(A28,Classification!$A$4:$B$37,2,FALSE),"")</f>
        <v>Asia_other</v>
      </c>
      <c r="D28" t="str">
        <f>IFERROR(VLOOKUP(B28,Classification!$N$5:$O$14,2,FALSE),"")</f>
        <v>POP</v>
      </c>
      <c r="E28" s="4">
        <f>SUMIFS('SSP drivers'!E$2:E$7886,'SSP drivers'!$A$2:$A$7886,'Selected scen drivers'!$AH$1,'SSP drivers'!$B$2:$B$7886,'Selected scen drivers'!$AI$1,'SSP drivers'!$C$2:$C$7886,'Selected scen drivers'!$C28,'SSP drivers'!$D$2:$D$7886,'Selected scen drivers'!$D28)</f>
        <v>0</v>
      </c>
      <c r="F28" s="4">
        <f>SUMIFS('SSP drivers'!F$2:F$7886,'SSP drivers'!$A$2:$A$7886,'Selected scen drivers'!$AH$1,'SSP drivers'!$B$2:$B$7886,'Selected scen drivers'!$AI$1,'SSP drivers'!$C$2:$C$7886,'Selected scen drivers'!$C28,'SSP drivers'!$D$2:$D$7886,'Selected scen drivers'!$D28)</f>
        <v>1202.7845782300001</v>
      </c>
      <c r="G28" s="4">
        <f>SUMIFS('SSP drivers'!G$2:G$7886,'SSP drivers'!$A$2:$A$7886,'Selected scen drivers'!$AH$1,'SSP drivers'!$B$2:$B$7886,'Selected scen drivers'!$AI$1,'SSP drivers'!$C$2:$C$7886,'Selected scen drivers'!$C28,'SSP drivers'!$D$2:$D$7886,'Selected scen drivers'!$D28)</f>
        <v>1216.8755217999999</v>
      </c>
      <c r="H28" s="4">
        <f>SUMIFS('SSP drivers'!H$2:H$7886,'SSP drivers'!$A$2:$A$7886,'Selected scen drivers'!$AH$1,'SSP drivers'!$B$2:$B$7886,'Selected scen drivers'!$AI$1,'SSP drivers'!$C$2:$C$7886,'Selected scen drivers'!$C28,'SSP drivers'!$D$2:$D$7886,'Selected scen drivers'!$D28)</f>
        <v>1287.3297071699999</v>
      </c>
      <c r="I28" s="4">
        <f>SUMIFS('SSP drivers'!I$2:I$7886,'SSP drivers'!$A$2:$A$7886,'Selected scen drivers'!$AH$1,'SSP drivers'!$B$2:$B$7886,'Selected scen drivers'!$AI$1,'SSP drivers'!$C$2:$C$7886,'Selected scen drivers'!$C28,'SSP drivers'!$D$2:$D$7886,'Selected scen drivers'!$D28)</f>
        <v>1355.21105242</v>
      </c>
      <c r="J28" s="4">
        <f>SUMIFS('SSP drivers'!J$2:J$7886,'SSP drivers'!$A$2:$A$7886,'Selected scen drivers'!$AH$1,'SSP drivers'!$B$2:$B$7886,'Selected scen drivers'!$AI$1,'SSP drivers'!$C$2:$C$7886,'Selected scen drivers'!$C28,'SSP drivers'!$D$2:$D$7886,'Selected scen drivers'!$D28)</f>
        <v>1416.34427097</v>
      </c>
      <c r="K28" s="4">
        <f>SUMIFS('SSP drivers'!K$2:K$7886,'SSP drivers'!$A$2:$A$7886,'Selected scen drivers'!$AH$1,'SSP drivers'!$B$2:$B$7886,'Selected scen drivers'!$AI$1,'SSP drivers'!$C$2:$C$7886,'Selected scen drivers'!$C28,'SSP drivers'!$D$2:$D$7886,'Selected scen drivers'!$D28)</f>
        <v>1469.80977742</v>
      </c>
      <c r="L28" s="4">
        <f>SUMIFS('SSP drivers'!L$2:L$7886,'SSP drivers'!$A$2:$A$7886,'Selected scen drivers'!$AH$1,'SSP drivers'!$B$2:$B$7886,'Selected scen drivers'!$AI$1,'SSP drivers'!$C$2:$C$7886,'Selected scen drivers'!$C28,'SSP drivers'!$D$2:$D$7886,'Selected scen drivers'!$D28)</f>
        <v>1515.53994979</v>
      </c>
      <c r="M28" s="4">
        <f>SUMIFS('SSP drivers'!M$2:M$7886,'SSP drivers'!$A$2:$A$7886,'Selected scen drivers'!$AH$1,'SSP drivers'!$B$2:$B$7886,'Selected scen drivers'!$AI$1,'SSP drivers'!$C$2:$C$7886,'Selected scen drivers'!$C28,'SSP drivers'!$D$2:$D$7886,'Selected scen drivers'!$D28)</f>
        <v>1554.0200010200001</v>
      </c>
      <c r="N28" s="4">
        <f>SUMIFS('SSP drivers'!N$2:N$7886,'SSP drivers'!$A$2:$A$7886,'Selected scen drivers'!$AH$1,'SSP drivers'!$B$2:$B$7886,'Selected scen drivers'!$AI$1,'SSP drivers'!$C$2:$C$7886,'Selected scen drivers'!$C28,'SSP drivers'!$D$2:$D$7886,'Selected scen drivers'!$D28)</f>
        <v>1585.1911824399999</v>
      </c>
      <c r="O28" s="4">
        <f>SUMIFS('SSP drivers'!O$2:O$7886,'SSP drivers'!$A$2:$A$7886,'Selected scen drivers'!$AH$1,'SSP drivers'!$B$2:$B$7886,'Selected scen drivers'!$AI$1,'SSP drivers'!$C$2:$C$7886,'Selected scen drivers'!$C28,'SSP drivers'!$D$2:$D$7886,'Selected scen drivers'!$D28)</f>
        <v>1608.9976189900001</v>
      </c>
      <c r="P28" s="4">
        <f>SUMIFS('SSP drivers'!P$2:P$7886,'SSP drivers'!$A$2:$A$7886,'Selected scen drivers'!$AH$1,'SSP drivers'!$B$2:$B$7886,'Selected scen drivers'!$AI$1,'SSP drivers'!$C$2:$C$7886,'Selected scen drivers'!$C28,'SSP drivers'!$D$2:$D$7886,'Selected scen drivers'!$D28)</f>
        <v>1625.53615049</v>
      </c>
      <c r="Q28" s="4">
        <f>SUMIFS('SSP drivers'!Q$2:Q$7886,'SSP drivers'!$A$2:$A$7886,'Selected scen drivers'!$AH$1,'SSP drivers'!$B$2:$B$7886,'Selected scen drivers'!$AI$1,'SSP drivers'!$C$2:$C$7886,'Selected scen drivers'!$C28,'SSP drivers'!$D$2:$D$7886,'Selected scen drivers'!$D28)</f>
        <v>1635.19590984</v>
      </c>
      <c r="R28" s="4">
        <f>SUMIFS('SSP drivers'!R$2:R$7886,'SSP drivers'!$A$2:$A$7886,'Selected scen drivers'!$AH$1,'SSP drivers'!$B$2:$B$7886,'Selected scen drivers'!$AI$1,'SSP drivers'!$C$2:$C$7886,'Selected scen drivers'!$C28,'SSP drivers'!$D$2:$D$7886,'Selected scen drivers'!$D28)</f>
        <v>1638.19066499</v>
      </c>
      <c r="S28" s="4">
        <f>SUMIFS('SSP drivers'!S$2:S$7886,'SSP drivers'!$A$2:$A$7886,'Selected scen drivers'!$AH$1,'SSP drivers'!$B$2:$B$7886,'Selected scen drivers'!$AI$1,'SSP drivers'!$C$2:$C$7886,'Selected scen drivers'!$C28,'SSP drivers'!$D$2:$D$7886,'Selected scen drivers'!$D28)</f>
        <v>1634.8455965799999</v>
      </c>
      <c r="T28" s="4">
        <f>SUMIFS('SSP drivers'!T$2:T$7886,'SSP drivers'!$A$2:$A$7886,'Selected scen drivers'!$AH$1,'SSP drivers'!$B$2:$B$7886,'Selected scen drivers'!$AI$1,'SSP drivers'!$C$2:$C$7886,'Selected scen drivers'!$C28,'SSP drivers'!$D$2:$D$7886,'Selected scen drivers'!$D28)</f>
        <v>1626.0132223000001</v>
      </c>
      <c r="U28" s="4">
        <f>SUMIFS('SSP drivers'!U$2:U$7886,'SSP drivers'!$A$2:$A$7886,'Selected scen drivers'!$AH$1,'SSP drivers'!$B$2:$B$7886,'Selected scen drivers'!$AI$1,'SSP drivers'!$C$2:$C$7886,'Selected scen drivers'!$C28,'SSP drivers'!$D$2:$D$7886,'Selected scen drivers'!$D28)</f>
        <v>1612.9771838500001</v>
      </c>
      <c r="V28" s="4">
        <f>SUMIFS('SSP drivers'!V$2:V$7886,'SSP drivers'!$A$2:$A$7886,'Selected scen drivers'!$AH$1,'SSP drivers'!$B$2:$B$7886,'Selected scen drivers'!$AI$1,'SSP drivers'!$C$2:$C$7886,'Selected scen drivers'!$C28,'SSP drivers'!$D$2:$D$7886,'Selected scen drivers'!$D28)</f>
        <v>1596.5757210700001</v>
      </c>
      <c r="W28" s="4">
        <f>SUMIFS('SSP drivers'!W$2:W$7886,'SSP drivers'!$A$2:$A$7886,'Selected scen drivers'!$AH$1,'SSP drivers'!$B$2:$B$7886,'Selected scen drivers'!$AI$1,'SSP drivers'!$C$2:$C$7886,'Selected scen drivers'!$C28,'SSP drivers'!$D$2:$D$7886,'Selected scen drivers'!$D28)</f>
        <v>1577.77365844</v>
      </c>
      <c r="X28" s="4"/>
      <c r="Y28" s="4"/>
      <c r="Z28" s="4"/>
      <c r="AA28" s="4"/>
      <c r="AB28" s="4"/>
      <c r="AC28" s="4"/>
      <c r="AD28" s="4"/>
      <c r="AE28" s="4"/>
    </row>
    <row r="29" spans="1:38" x14ac:dyDescent="0.35">
      <c r="A29">
        <f t="shared" si="0"/>
        <v>4</v>
      </c>
      <c r="B29">
        <f t="shared" si="1"/>
        <v>1</v>
      </c>
      <c r="C29" t="str">
        <f>IFERROR(VLOOKUP(A29,Classification!$A$4:$B$37,2,FALSE),"")</f>
        <v>Asia_central</v>
      </c>
      <c r="D29" t="str">
        <f>IFERROR(VLOOKUP(B29,Classification!$N$5:$O$14,2,FALSE),"")</f>
        <v>GDP</v>
      </c>
      <c r="E29" s="4">
        <f>SUMIFS('SSP drivers'!E$2:E$7886,'SSP drivers'!$A$2:$A$7886,'Selected scen drivers'!$AH$1,'SSP drivers'!$B$2:$B$7886,'Selected scen drivers'!$AI$1,'SSP drivers'!$C$2:$C$7886,'Selected scen drivers'!$C29,'SSP drivers'!$D$2:$D$7886,'Selected scen drivers'!$D29)</f>
        <v>0</v>
      </c>
      <c r="F29" s="4">
        <f>SUMIFS('SSP drivers'!F$2:F$7886,'SSP drivers'!$A$2:$A$7886,'Selected scen drivers'!$AH$1,'SSP drivers'!$B$2:$B$7886,'Selected scen drivers'!$AI$1,'SSP drivers'!$C$2:$C$7886,'Selected scen drivers'!$C29,'SSP drivers'!$D$2:$D$7886,'Selected scen drivers'!$D29)</f>
        <v>1094.5461</v>
      </c>
      <c r="G29" s="4">
        <f>SUMIFS('SSP drivers'!G$2:G$7886,'SSP drivers'!$A$2:$A$7886,'Selected scen drivers'!$AH$1,'SSP drivers'!$B$2:$B$7886,'Selected scen drivers'!$AI$1,'SSP drivers'!$C$2:$C$7886,'Selected scen drivers'!$C29,'SSP drivers'!$D$2:$D$7886,'Selected scen drivers'!$D29)</f>
        <v>1117.7353000000001</v>
      </c>
      <c r="H29" s="4">
        <f>SUMIFS('SSP drivers'!H$2:H$7886,'SSP drivers'!$A$2:$A$7886,'Selected scen drivers'!$AH$1,'SSP drivers'!$B$2:$B$7886,'Selected scen drivers'!$AI$1,'SSP drivers'!$C$2:$C$7886,'Selected scen drivers'!$C29,'SSP drivers'!$D$2:$D$7886,'Selected scen drivers'!$D29)</f>
        <v>1406.1969999999999</v>
      </c>
      <c r="I29" s="4">
        <f>SUMIFS('SSP drivers'!I$2:I$7886,'SSP drivers'!$A$2:$A$7886,'Selected scen drivers'!$AH$1,'SSP drivers'!$B$2:$B$7886,'Selected scen drivers'!$AI$1,'SSP drivers'!$C$2:$C$7886,'Selected scen drivers'!$C29,'SSP drivers'!$D$2:$D$7886,'Selected scen drivers'!$D29)</f>
        <v>1685.0343</v>
      </c>
      <c r="J29" s="4">
        <f>SUMIFS('SSP drivers'!J$2:J$7886,'SSP drivers'!$A$2:$A$7886,'Selected scen drivers'!$AH$1,'SSP drivers'!$B$2:$B$7886,'Selected scen drivers'!$AI$1,'SSP drivers'!$C$2:$C$7886,'Selected scen drivers'!$C29,'SSP drivers'!$D$2:$D$7886,'Selected scen drivers'!$D29)</f>
        <v>2000.3264999999999</v>
      </c>
      <c r="K29" s="4">
        <f>SUMIFS('SSP drivers'!K$2:K$7886,'SSP drivers'!$A$2:$A$7886,'Selected scen drivers'!$AH$1,'SSP drivers'!$B$2:$B$7886,'Selected scen drivers'!$AI$1,'SSP drivers'!$C$2:$C$7886,'Selected scen drivers'!$C29,'SSP drivers'!$D$2:$D$7886,'Selected scen drivers'!$D29)</f>
        <v>2314.9319</v>
      </c>
      <c r="L29" s="4">
        <f>SUMIFS('SSP drivers'!L$2:L$7886,'SSP drivers'!$A$2:$A$7886,'Selected scen drivers'!$AH$1,'SSP drivers'!$B$2:$B$7886,'Selected scen drivers'!$AI$1,'SSP drivers'!$C$2:$C$7886,'Selected scen drivers'!$C29,'SSP drivers'!$D$2:$D$7886,'Selected scen drivers'!$D29)</f>
        <v>2623.8243000000002</v>
      </c>
      <c r="M29" s="4">
        <f>SUMIFS('SSP drivers'!M$2:M$7886,'SSP drivers'!$A$2:$A$7886,'Selected scen drivers'!$AH$1,'SSP drivers'!$B$2:$B$7886,'Selected scen drivers'!$AI$1,'SSP drivers'!$C$2:$C$7886,'Selected scen drivers'!$C29,'SSP drivers'!$D$2:$D$7886,'Selected scen drivers'!$D29)</f>
        <v>2937.6831000000002</v>
      </c>
      <c r="N29" s="4">
        <f>SUMIFS('SSP drivers'!N$2:N$7886,'SSP drivers'!$A$2:$A$7886,'Selected scen drivers'!$AH$1,'SSP drivers'!$B$2:$B$7886,'Selected scen drivers'!$AI$1,'SSP drivers'!$C$2:$C$7886,'Selected scen drivers'!$C29,'SSP drivers'!$D$2:$D$7886,'Selected scen drivers'!$D29)</f>
        <v>3273.18</v>
      </c>
      <c r="O29" s="4">
        <f>SUMIFS('SSP drivers'!O$2:O$7886,'SSP drivers'!$A$2:$A$7886,'Selected scen drivers'!$AH$1,'SSP drivers'!$B$2:$B$7886,'Selected scen drivers'!$AI$1,'SSP drivers'!$C$2:$C$7886,'Selected scen drivers'!$C29,'SSP drivers'!$D$2:$D$7886,'Selected scen drivers'!$D29)</f>
        <v>3644.26</v>
      </c>
      <c r="P29" s="4">
        <f>SUMIFS('SSP drivers'!P$2:P$7886,'SSP drivers'!$A$2:$A$7886,'Selected scen drivers'!$AH$1,'SSP drivers'!$B$2:$B$7886,'Selected scen drivers'!$AI$1,'SSP drivers'!$C$2:$C$7886,'Selected scen drivers'!$C29,'SSP drivers'!$D$2:$D$7886,'Selected scen drivers'!$D29)</f>
        <v>4055.6619999999998</v>
      </c>
      <c r="Q29" s="4">
        <f>SUMIFS('SSP drivers'!Q$2:Q$7886,'SSP drivers'!$A$2:$A$7886,'Selected scen drivers'!$AH$1,'SSP drivers'!$B$2:$B$7886,'Selected scen drivers'!$AI$1,'SSP drivers'!$C$2:$C$7886,'Selected scen drivers'!$C29,'SSP drivers'!$D$2:$D$7886,'Selected scen drivers'!$D29)</f>
        <v>4496.7730000000001</v>
      </c>
      <c r="R29" s="4">
        <f>SUMIFS('SSP drivers'!R$2:R$7886,'SSP drivers'!$A$2:$A$7886,'Selected scen drivers'!$AH$1,'SSP drivers'!$B$2:$B$7886,'Selected scen drivers'!$AI$1,'SSP drivers'!$C$2:$C$7886,'Selected scen drivers'!$C29,'SSP drivers'!$D$2:$D$7886,'Selected scen drivers'!$D29)</f>
        <v>4958.4840000000004</v>
      </c>
      <c r="S29" s="4">
        <f>SUMIFS('SSP drivers'!S$2:S$7886,'SSP drivers'!$A$2:$A$7886,'Selected scen drivers'!$AH$1,'SSP drivers'!$B$2:$B$7886,'Selected scen drivers'!$AI$1,'SSP drivers'!$C$2:$C$7886,'Selected scen drivers'!$C29,'SSP drivers'!$D$2:$D$7886,'Selected scen drivers'!$D29)</f>
        <v>5443.8019999999997</v>
      </c>
      <c r="T29" s="4">
        <f>SUMIFS('SSP drivers'!T$2:T$7886,'SSP drivers'!$A$2:$A$7886,'Selected scen drivers'!$AH$1,'SSP drivers'!$B$2:$B$7886,'Selected scen drivers'!$AI$1,'SSP drivers'!$C$2:$C$7886,'Selected scen drivers'!$C29,'SSP drivers'!$D$2:$D$7886,'Selected scen drivers'!$D29)</f>
        <v>5962.6809999999996</v>
      </c>
      <c r="U29" s="4">
        <f>SUMIFS('SSP drivers'!U$2:U$7886,'SSP drivers'!$A$2:$A$7886,'Selected scen drivers'!$AH$1,'SSP drivers'!$B$2:$B$7886,'Selected scen drivers'!$AI$1,'SSP drivers'!$C$2:$C$7886,'Selected scen drivers'!$C29,'SSP drivers'!$D$2:$D$7886,'Selected scen drivers'!$D29)</f>
        <v>6522.348</v>
      </c>
      <c r="V29" s="4">
        <f>SUMIFS('SSP drivers'!V$2:V$7886,'SSP drivers'!$A$2:$A$7886,'Selected scen drivers'!$AH$1,'SSP drivers'!$B$2:$B$7886,'Selected scen drivers'!$AI$1,'SSP drivers'!$C$2:$C$7886,'Selected scen drivers'!$C29,'SSP drivers'!$D$2:$D$7886,'Selected scen drivers'!$D29)</f>
        <v>7121.5659999999998</v>
      </c>
      <c r="W29" s="4">
        <f>SUMIFS('SSP drivers'!W$2:W$7886,'SSP drivers'!$A$2:$A$7886,'Selected scen drivers'!$AH$1,'SSP drivers'!$B$2:$B$7886,'Selected scen drivers'!$AI$1,'SSP drivers'!$C$2:$C$7886,'Selected scen drivers'!$C29,'SSP drivers'!$D$2:$D$7886,'Selected scen drivers'!$D29)</f>
        <v>7752.8540000000003</v>
      </c>
      <c r="X29" s="4"/>
      <c r="Y29" s="4"/>
      <c r="Z29" s="4"/>
      <c r="AA29" s="4"/>
      <c r="AB29" s="4"/>
      <c r="AC29" s="4"/>
      <c r="AD29" s="4"/>
      <c r="AE29" s="4"/>
    </row>
    <row r="30" spans="1:38" x14ac:dyDescent="0.35">
      <c r="A30">
        <f t="shared" si="0"/>
        <v>4</v>
      </c>
      <c r="B30">
        <f t="shared" si="1"/>
        <v>2</v>
      </c>
      <c r="C30" t="str">
        <f>IFERROR(VLOOKUP(A30,Classification!$A$4:$B$37,2,FALSE),"")</f>
        <v>Asia_central</v>
      </c>
      <c r="D30" t="str">
        <f>IFERROR(VLOOKUP(B30,Classification!$N$5:$O$14,2,FALSE),"")</f>
        <v>GDPAGR</v>
      </c>
      <c r="E30" s="4">
        <f>SUMIFS('SSP drivers'!E$2:E$7886,'SSP drivers'!$A$2:$A$7886,'Selected scen drivers'!$AH$1,'SSP drivers'!$B$2:$B$7886,'Selected scen drivers'!$AI$1,'SSP drivers'!$C$2:$C$7886,'Selected scen drivers'!$C30,'SSP drivers'!$D$2:$D$7886,'Selected scen drivers'!$D30)</f>
        <v>0</v>
      </c>
      <c r="F30" s="4">
        <f>SUMIFS('SSP drivers'!F$2:F$7886,'SSP drivers'!$A$2:$A$7886,'Selected scen drivers'!$AH$1,'SSP drivers'!$B$2:$B$7886,'Selected scen drivers'!$AI$1,'SSP drivers'!$C$2:$C$7886,'Selected scen drivers'!$C30,'SSP drivers'!$D$2:$D$7886,'Selected scen drivers'!$D30)</f>
        <v>134.32053277847001</v>
      </c>
      <c r="G30" s="4">
        <f>SUMIFS('SSP drivers'!G$2:G$7886,'SSP drivers'!$A$2:$A$7886,'Selected scen drivers'!$AH$1,'SSP drivers'!$B$2:$B$7886,'Selected scen drivers'!$AI$1,'SSP drivers'!$C$2:$C$7886,'Selected scen drivers'!$C30,'SSP drivers'!$D$2:$D$7886,'Selected scen drivers'!$D30)</f>
        <v>138.651344520892</v>
      </c>
      <c r="H30" s="4">
        <f>SUMIFS('SSP drivers'!H$2:H$7886,'SSP drivers'!$A$2:$A$7886,'Selected scen drivers'!$AH$1,'SSP drivers'!$B$2:$B$7886,'Selected scen drivers'!$AI$1,'SSP drivers'!$C$2:$C$7886,'Selected scen drivers'!$C30,'SSP drivers'!$D$2:$D$7886,'Selected scen drivers'!$D30)</f>
        <v>174.28489105241999</v>
      </c>
      <c r="I30" s="4">
        <f>SUMIFS('SSP drivers'!I$2:I$7886,'SSP drivers'!$A$2:$A$7886,'Selected scen drivers'!$AH$1,'SSP drivers'!$B$2:$B$7886,'Selected scen drivers'!$AI$1,'SSP drivers'!$C$2:$C$7886,'Selected scen drivers'!$C30,'SSP drivers'!$D$2:$D$7886,'Selected scen drivers'!$D30)</f>
        <v>210.55024551372199</v>
      </c>
      <c r="J30" s="4">
        <f>SUMIFS('SSP drivers'!J$2:J$7886,'SSP drivers'!$A$2:$A$7886,'Selected scen drivers'!$AH$1,'SSP drivers'!$B$2:$B$7886,'Selected scen drivers'!$AI$1,'SSP drivers'!$C$2:$C$7886,'Selected scen drivers'!$C30,'SSP drivers'!$D$2:$D$7886,'Selected scen drivers'!$D30)</f>
        <v>249.238524559208</v>
      </c>
      <c r="K30" s="4">
        <f>SUMIFS('SSP drivers'!K$2:K$7886,'SSP drivers'!$A$2:$A$7886,'Selected scen drivers'!$AH$1,'SSP drivers'!$B$2:$B$7886,'Selected scen drivers'!$AI$1,'SSP drivers'!$C$2:$C$7886,'Selected scen drivers'!$C30,'SSP drivers'!$D$2:$D$7886,'Selected scen drivers'!$D30)</f>
        <v>285.50372389460603</v>
      </c>
      <c r="L30" s="4">
        <f>SUMIFS('SSP drivers'!L$2:L$7886,'SSP drivers'!$A$2:$A$7886,'Selected scen drivers'!$AH$1,'SSP drivers'!$B$2:$B$7886,'Selected scen drivers'!$AI$1,'SSP drivers'!$C$2:$C$7886,'Selected scen drivers'!$C30,'SSP drivers'!$D$2:$D$7886,'Selected scen drivers'!$D30)</f>
        <v>318.23680648790003</v>
      </c>
      <c r="M30" s="4">
        <f>SUMIFS('SSP drivers'!M$2:M$7886,'SSP drivers'!$A$2:$A$7886,'Selected scen drivers'!$AH$1,'SSP drivers'!$B$2:$B$7886,'Selected scen drivers'!$AI$1,'SSP drivers'!$C$2:$C$7886,'Selected scen drivers'!$C30,'SSP drivers'!$D$2:$D$7886,'Selected scen drivers'!$D30)</f>
        <v>348.33246923597198</v>
      </c>
      <c r="N30" s="4">
        <f>SUMIFS('SSP drivers'!N$2:N$7886,'SSP drivers'!$A$2:$A$7886,'Selected scen drivers'!$AH$1,'SSP drivers'!$B$2:$B$7886,'Selected scen drivers'!$AI$1,'SSP drivers'!$C$2:$C$7886,'Selected scen drivers'!$C30,'SSP drivers'!$D$2:$D$7886,'Selected scen drivers'!$D30)</f>
        <v>377.06269653608302</v>
      </c>
      <c r="O30" s="4">
        <f>SUMIFS('SSP drivers'!O$2:O$7886,'SSP drivers'!$A$2:$A$7886,'Selected scen drivers'!$AH$1,'SSP drivers'!$B$2:$B$7886,'Selected scen drivers'!$AI$1,'SSP drivers'!$C$2:$C$7886,'Selected scen drivers'!$C30,'SSP drivers'!$D$2:$D$7886,'Selected scen drivers'!$D30)</f>
        <v>405.23976086546702</v>
      </c>
      <c r="P30" s="4">
        <f>SUMIFS('SSP drivers'!P$2:P$7886,'SSP drivers'!$A$2:$A$7886,'Selected scen drivers'!$AH$1,'SSP drivers'!$B$2:$B$7886,'Selected scen drivers'!$AI$1,'SSP drivers'!$C$2:$C$7886,'Selected scen drivers'!$C30,'SSP drivers'!$D$2:$D$7886,'Selected scen drivers'!$D30)</f>
        <v>432.25518766626402</v>
      </c>
      <c r="Q30" s="4">
        <f>SUMIFS('SSP drivers'!Q$2:Q$7886,'SSP drivers'!$A$2:$A$7886,'Selected scen drivers'!$AH$1,'SSP drivers'!$B$2:$B$7886,'Selected scen drivers'!$AI$1,'SSP drivers'!$C$2:$C$7886,'Selected scen drivers'!$C30,'SSP drivers'!$D$2:$D$7886,'Selected scen drivers'!$D30)</f>
        <v>456.37757688463</v>
      </c>
      <c r="R30" s="4">
        <f>SUMIFS('SSP drivers'!R$2:R$7886,'SSP drivers'!$A$2:$A$7886,'Selected scen drivers'!$AH$1,'SSP drivers'!$B$2:$B$7886,'Selected scen drivers'!$AI$1,'SSP drivers'!$C$2:$C$7886,'Selected scen drivers'!$C30,'SSP drivers'!$D$2:$D$7886,'Selected scen drivers'!$D30)</f>
        <v>476.12273608797199</v>
      </c>
      <c r="S30" s="4">
        <f>SUMIFS('SSP drivers'!S$2:S$7886,'SSP drivers'!$A$2:$A$7886,'Selected scen drivers'!$AH$1,'SSP drivers'!$B$2:$B$7886,'Selected scen drivers'!$AI$1,'SSP drivers'!$C$2:$C$7886,'Selected scen drivers'!$C30,'SSP drivers'!$D$2:$D$7886,'Selected scen drivers'!$D30)</f>
        <v>491.27735240894901</v>
      </c>
      <c r="T30" s="4">
        <f>SUMIFS('SSP drivers'!T$2:T$7886,'SSP drivers'!$A$2:$A$7886,'Selected scen drivers'!$AH$1,'SSP drivers'!$B$2:$B$7886,'Selected scen drivers'!$AI$1,'SSP drivers'!$C$2:$C$7886,'Selected scen drivers'!$C30,'SSP drivers'!$D$2:$D$7886,'Selected scen drivers'!$D30)</f>
        <v>502.18218696976601</v>
      </c>
      <c r="U30" s="4">
        <f>SUMIFS('SSP drivers'!U$2:U$7886,'SSP drivers'!$A$2:$A$7886,'Selected scen drivers'!$AH$1,'SSP drivers'!$B$2:$B$7886,'Selected scen drivers'!$AI$1,'SSP drivers'!$C$2:$C$7886,'Selected scen drivers'!$C30,'SSP drivers'!$D$2:$D$7886,'Selected scen drivers'!$D30)</f>
        <v>508.73644999579699</v>
      </c>
      <c r="V30" s="4">
        <f>SUMIFS('SSP drivers'!V$2:V$7886,'SSP drivers'!$A$2:$A$7886,'Selected scen drivers'!$AH$1,'SSP drivers'!$B$2:$B$7886,'Selected scen drivers'!$AI$1,'SSP drivers'!$C$2:$C$7886,'Selected scen drivers'!$C30,'SSP drivers'!$D$2:$D$7886,'Selected scen drivers'!$D30)</f>
        <v>510.05840416411399</v>
      </c>
      <c r="W30" s="4">
        <f>SUMIFS('SSP drivers'!W$2:W$7886,'SSP drivers'!$A$2:$A$7886,'Selected scen drivers'!$AH$1,'SSP drivers'!$B$2:$B$7886,'Selected scen drivers'!$AI$1,'SSP drivers'!$C$2:$C$7886,'Selected scen drivers'!$C30,'SSP drivers'!$D$2:$D$7886,'Selected scen drivers'!$D30)</f>
        <v>504.88653925518798</v>
      </c>
      <c r="X30" s="4"/>
      <c r="Y30" s="4"/>
      <c r="Z30" s="4"/>
      <c r="AA30" s="4"/>
      <c r="AB30" s="4"/>
      <c r="AC30" s="4"/>
      <c r="AD30" s="4"/>
      <c r="AE30" s="4"/>
    </row>
    <row r="31" spans="1:38" x14ac:dyDescent="0.35">
      <c r="A31">
        <f t="shared" si="0"/>
        <v>4</v>
      </c>
      <c r="B31">
        <f t="shared" si="1"/>
        <v>3</v>
      </c>
      <c r="C31" t="str">
        <f>IFERROR(VLOOKUP(A31,Classification!$A$4:$B$37,2,FALSE),"")</f>
        <v>Asia_central</v>
      </c>
      <c r="D31" t="str">
        <f>IFERROR(VLOOKUP(B31,Classification!$N$5:$O$14,2,FALSE),"")</f>
        <v>GDPIND</v>
      </c>
      <c r="E31" s="4">
        <f>SUMIFS('SSP drivers'!E$2:E$7886,'SSP drivers'!$A$2:$A$7886,'Selected scen drivers'!$AH$1,'SSP drivers'!$B$2:$B$7886,'Selected scen drivers'!$AI$1,'SSP drivers'!$C$2:$C$7886,'Selected scen drivers'!$C31,'SSP drivers'!$D$2:$D$7886,'Selected scen drivers'!$D31)</f>
        <v>0</v>
      </c>
      <c r="F31" s="4">
        <f>SUMIFS('SSP drivers'!F$2:F$7886,'SSP drivers'!$A$2:$A$7886,'Selected scen drivers'!$AH$1,'SSP drivers'!$B$2:$B$7886,'Selected scen drivers'!$AI$1,'SSP drivers'!$C$2:$C$7886,'Selected scen drivers'!$C31,'SSP drivers'!$D$2:$D$7886,'Selected scen drivers'!$D31)</f>
        <v>422.42045040972403</v>
      </c>
      <c r="G31" s="4">
        <f>SUMIFS('SSP drivers'!G$2:G$7886,'SSP drivers'!$A$2:$A$7886,'Selected scen drivers'!$AH$1,'SSP drivers'!$B$2:$B$7886,'Selected scen drivers'!$AI$1,'SSP drivers'!$C$2:$C$7886,'Selected scen drivers'!$C31,'SSP drivers'!$D$2:$D$7886,'Selected scen drivers'!$D31)</f>
        <v>429.72089575486899</v>
      </c>
      <c r="H31" s="4">
        <f>SUMIFS('SSP drivers'!H$2:H$7886,'SSP drivers'!$A$2:$A$7886,'Selected scen drivers'!$AH$1,'SSP drivers'!$B$2:$B$7886,'Selected scen drivers'!$AI$1,'SSP drivers'!$C$2:$C$7886,'Selected scen drivers'!$C31,'SSP drivers'!$D$2:$D$7886,'Selected scen drivers'!$D31)</f>
        <v>533.760398749807</v>
      </c>
      <c r="I31" s="4">
        <f>SUMIFS('SSP drivers'!I$2:I$7886,'SSP drivers'!$A$2:$A$7886,'Selected scen drivers'!$AH$1,'SSP drivers'!$B$2:$B$7886,'Selected scen drivers'!$AI$1,'SSP drivers'!$C$2:$C$7886,'Selected scen drivers'!$C31,'SSP drivers'!$D$2:$D$7886,'Selected scen drivers'!$D31)</f>
        <v>632.71180882144995</v>
      </c>
      <c r="J31" s="4">
        <f>SUMIFS('SSP drivers'!J$2:J$7886,'SSP drivers'!$A$2:$A$7886,'Selected scen drivers'!$AH$1,'SSP drivers'!$B$2:$B$7886,'Selected scen drivers'!$AI$1,'SSP drivers'!$C$2:$C$7886,'Selected scen drivers'!$C31,'SSP drivers'!$D$2:$D$7886,'Selected scen drivers'!$D31)</f>
        <v>744.53720888274802</v>
      </c>
      <c r="K31" s="4">
        <f>SUMIFS('SSP drivers'!K$2:K$7886,'SSP drivers'!$A$2:$A$7886,'Selected scen drivers'!$AH$1,'SSP drivers'!$B$2:$B$7886,'Selected scen drivers'!$AI$1,'SSP drivers'!$C$2:$C$7886,'Selected scen drivers'!$C31,'SSP drivers'!$D$2:$D$7886,'Selected scen drivers'!$D31)</f>
        <v>856.22676396043005</v>
      </c>
      <c r="L31" s="4">
        <f>SUMIFS('SSP drivers'!L$2:L$7886,'SSP drivers'!$A$2:$A$7886,'Selected scen drivers'!$AH$1,'SSP drivers'!$B$2:$B$7886,'Selected scen drivers'!$AI$1,'SSP drivers'!$C$2:$C$7886,'Selected scen drivers'!$C31,'SSP drivers'!$D$2:$D$7886,'Selected scen drivers'!$D31)</f>
        <v>966.711655807189</v>
      </c>
      <c r="M31" s="4">
        <f>SUMIFS('SSP drivers'!M$2:M$7886,'SSP drivers'!$A$2:$A$7886,'Selected scen drivers'!$AH$1,'SSP drivers'!$B$2:$B$7886,'Selected scen drivers'!$AI$1,'SSP drivers'!$C$2:$C$7886,'Selected scen drivers'!$C31,'SSP drivers'!$D$2:$D$7886,'Selected scen drivers'!$D31)</f>
        <v>1080.11168919582</v>
      </c>
      <c r="N31" s="4">
        <f>SUMIFS('SSP drivers'!N$2:N$7886,'SSP drivers'!$A$2:$A$7886,'Selected scen drivers'!$AH$1,'SSP drivers'!$B$2:$B$7886,'Selected scen drivers'!$AI$1,'SSP drivers'!$C$2:$C$7886,'Selected scen drivers'!$C31,'SSP drivers'!$D$2:$D$7886,'Selected scen drivers'!$D31)</f>
        <v>1201.69953966767</v>
      </c>
      <c r="O31" s="4">
        <f>SUMIFS('SSP drivers'!O$2:O$7886,'SSP drivers'!$A$2:$A$7886,'Selected scen drivers'!$AH$1,'SSP drivers'!$B$2:$B$7886,'Selected scen drivers'!$AI$1,'SSP drivers'!$C$2:$C$7886,'Selected scen drivers'!$C31,'SSP drivers'!$D$2:$D$7886,'Selected scen drivers'!$D31)</f>
        <v>1336.50591156982</v>
      </c>
      <c r="P31" s="4">
        <f>SUMIFS('SSP drivers'!P$2:P$7886,'SSP drivers'!$A$2:$A$7886,'Selected scen drivers'!$AH$1,'SSP drivers'!$B$2:$B$7886,'Selected scen drivers'!$AI$1,'SSP drivers'!$C$2:$C$7886,'Selected scen drivers'!$C31,'SSP drivers'!$D$2:$D$7886,'Selected scen drivers'!$D31)</f>
        <v>1486.0050702133799</v>
      </c>
      <c r="Q31" s="4">
        <f>SUMIFS('SSP drivers'!Q$2:Q$7886,'SSP drivers'!$A$2:$A$7886,'Selected scen drivers'!$AH$1,'SSP drivers'!$B$2:$B$7886,'Selected scen drivers'!$AI$1,'SSP drivers'!$C$2:$C$7886,'Selected scen drivers'!$C31,'SSP drivers'!$D$2:$D$7886,'Selected scen drivers'!$D31)</f>
        <v>1646.1740546512599</v>
      </c>
      <c r="R31" s="4">
        <f>SUMIFS('SSP drivers'!R$2:R$7886,'SSP drivers'!$A$2:$A$7886,'Selected scen drivers'!$AH$1,'SSP drivers'!$B$2:$B$7886,'Selected scen drivers'!$AI$1,'SSP drivers'!$C$2:$C$7886,'Selected scen drivers'!$C31,'SSP drivers'!$D$2:$D$7886,'Selected scen drivers'!$D31)</f>
        <v>1813.7013722186</v>
      </c>
      <c r="S31" s="4">
        <f>SUMIFS('SSP drivers'!S$2:S$7886,'SSP drivers'!$A$2:$A$7886,'Selected scen drivers'!$AH$1,'SSP drivers'!$B$2:$B$7886,'Selected scen drivers'!$AI$1,'SSP drivers'!$C$2:$C$7886,'Selected scen drivers'!$C31,'SSP drivers'!$D$2:$D$7886,'Selected scen drivers'!$D31)</f>
        <v>1989.76796075174</v>
      </c>
      <c r="T31" s="4">
        <f>SUMIFS('SSP drivers'!T$2:T$7886,'SSP drivers'!$A$2:$A$7886,'Selected scen drivers'!$AH$1,'SSP drivers'!$B$2:$B$7886,'Selected scen drivers'!$AI$1,'SSP drivers'!$C$2:$C$7886,'Selected scen drivers'!$C31,'SSP drivers'!$D$2:$D$7886,'Selected scen drivers'!$D31)</f>
        <v>2177.9578930349899</v>
      </c>
      <c r="U31" s="4">
        <f>SUMIFS('SSP drivers'!U$2:U$7886,'SSP drivers'!$A$2:$A$7886,'Selected scen drivers'!$AH$1,'SSP drivers'!$B$2:$B$7886,'Selected scen drivers'!$AI$1,'SSP drivers'!$C$2:$C$7886,'Selected scen drivers'!$C31,'SSP drivers'!$D$2:$D$7886,'Selected scen drivers'!$D31)</f>
        <v>2380.8278513733399</v>
      </c>
      <c r="V31" s="4">
        <f>SUMIFS('SSP drivers'!V$2:V$7886,'SSP drivers'!$A$2:$A$7886,'Selected scen drivers'!$AH$1,'SSP drivers'!$B$2:$B$7886,'Selected scen drivers'!$AI$1,'SSP drivers'!$C$2:$C$7886,'Selected scen drivers'!$C31,'SSP drivers'!$D$2:$D$7886,'Selected scen drivers'!$D31)</f>
        <v>2597.77284508199</v>
      </c>
      <c r="W31" s="4">
        <f>SUMIFS('SSP drivers'!W$2:W$7886,'SSP drivers'!$A$2:$A$7886,'Selected scen drivers'!$AH$1,'SSP drivers'!$B$2:$B$7886,'Selected scen drivers'!$AI$1,'SSP drivers'!$C$2:$C$7886,'Selected scen drivers'!$C31,'SSP drivers'!$D$2:$D$7886,'Selected scen drivers'!$D31)</f>
        <v>2826.0089566609199</v>
      </c>
      <c r="X31" s="4"/>
      <c r="Y31" s="4"/>
      <c r="Z31" s="4"/>
      <c r="AA31" s="4"/>
      <c r="AB31" s="4"/>
      <c r="AC31" s="4"/>
      <c r="AD31" s="4"/>
      <c r="AE31" s="4"/>
    </row>
    <row r="32" spans="1:38" x14ac:dyDescent="0.35">
      <c r="A32">
        <f t="shared" si="0"/>
        <v>4</v>
      </c>
      <c r="B32">
        <f t="shared" si="1"/>
        <v>4</v>
      </c>
      <c r="C32" t="str">
        <f>IFERROR(VLOOKUP(A32,Classification!$A$4:$B$37,2,FALSE),"")</f>
        <v>Asia_central</v>
      </c>
      <c r="D32" t="str">
        <f>IFERROR(VLOOKUP(B32,Classification!$N$5:$O$14,2,FALSE),"")</f>
        <v>GDPMFG</v>
      </c>
      <c r="E32" s="4">
        <f>SUMIFS('SSP drivers'!E$2:E$7886,'SSP drivers'!$A$2:$A$7886,'Selected scen drivers'!$AH$1,'SSP drivers'!$B$2:$B$7886,'Selected scen drivers'!$AI$1,'SSP drivers'!$C$2:$C$7886,'Selected scen drivers'!$C32,'SSP drivers'!$D$2:$D$7886,'Selected scen drivers'!$D32)</f>
        <v>0</v>
      </c>
      <c r="F32" s="4">
        <f>SUMIFS('SSP drivers'!F$2:F$7886,'SSP drivers'!$A$2:$A$7886,'Selected scen drivers'!$AH$1,'SSP drivers'!$B$2:$B$7886,'Selected scen drivers'!$AI$1,'SSP drivers'!$C$2:$C$7886,'Selected scen drivers'!$C32,'SSP drivers'!$D$2:$D$7886,'Selected scen drivers'!$D32)</f>
        <v>55.165567297814803</v>
      </c>
      <c r="G32" s="4">
        <f>SUMIFS('SSP drivers'!G$2:G$7886,'SSP drivers'!$A$2:$A$7886,'Selected scen drivers'!$AH$1,'SSP drivers'!$B$2:$B$7886,'Selected scen drivers'!$AI$1,'SSP drivers'!$C$2:$C$7886,'Selected scen drivers'!$C32,'SSP drivers'!$D$2:$D$7886,'Selected scen drivers'!$D32)</f>
        <v>56.224518868940798</v>
      </c>
      <c r="H32" s="4">
        <f>SUMIFS('SSP drivers'!H$2:H$7886,'SSP drivers'!$A$2:$A$7886,'Selected scen drivers'!$AH$1,'SSP drivers'!$B$2:$B$7886,'Selected scen drivers'!$AI$1,'SSP drivers'!$C$2:$C$7886,'Selected scen drivers'!$C32,'SSP drivers'!$D$2:$D$7886,'Selected scen drivers'!$D32)</f>
        <v>73.808493059827995</v>
      </c>
      <c r="I32" s="4">
        <f>SUMIFS('SSP drivers'!I$2:I$7886,'SSP drivers'!$A$2:$A$7886,'Selected scen drivers'!$AH$1,'SSP drivers'!$B$2:$B$7886,'Selected scen drivers'!$AI$1,'SSP drivers'!$C$2:$C$7886,'Selected scen drivers'!$C32,'SSP drivers'!$D$2:$D$7886,'Selected scen drivers'!$D32)</f>
        <v>92.588557396909295</v>
      </c>
      <c r="J32" s="4">
        <f>SUMIFS('SSP drivers'!J$2:J$7886,'SSP drivers'!$A$2:$A$7886,'Selected scen drivers'!$AH$1,'SSP drivers'!$B$2:$B$7886,'Selected scen drivers'!$AI$1,'SSP drivers'!$C$2:$C$7886,'Selected scen drivers'!$C32,'SSP drivers'!$D$2:$D$7886,'Selected scen drivers'!$D32)</f>
        <v>115.051467764701</v>
      </c>
      <c r="K32" s="4">
        <f>SUMIFS('SSP drivers'!K$2:K$7886,'SSP drivers'!$A$2:$A$7886,'Selected scen drivers'!$AH$1,'SSP drivers'!$B$2:$B$7886,'Selected scen drivers'!$AI$1,'SSP drivers'!$C$2:$C$7886,'Selected scen drivers'!$C32,'SSP drivers'!$D$2:$D$7886,'Selected scen drivers'!$D32)</f>
        <v>139.106358006606</v>
      </c>
      <c r="L32" s="4">
        <f>SUMIFS('SSP drivers'!L$2:L$7886,'SSP drivers'!$A$2:$A$7886,'Selected scen drivers'!$AH$1,'SSP drivers'!$B$2:$B$7886,'Selected scen drivers'!$AI$1,'SSP drivers'!$C$2:$C$7886,'Selected scen drivers'!$C32,'SSP drivers'!$D$2:$D$7886,'Selected scen drivers'!$D32)</f>
        <v>164.493876198343</v>
      </c>
      <c r="M32" s="4">
        <f>SUMIFS('SSP drivers'!M$2:M$7886,'SSP drivers'!$A$2:$A$7886,'Selected scen drivers'!$AH$1,'SSP drivers'!$B$2:$B$7886,'Selected scen drivers'!$AI$1,'SSP drivers'!$C$2:$C$7886,'Selected scen drivers'!$C32,'SSP drivers'!$D$2:$D$7886,'Selected scen drivers'!$D32)</f>
        <v>191.93593094078699</v>
      </c>
      <c r="N32" s="4">
        <f>SUMIFS('SSP drivers'!N$2:N$7886,'SSP drivers'!$A$2:$A$7886,'Selected scen drivers'!$AH$1,'SSP drivers'!$B$2:$B$7886,'Selected scen drivers'!$AI$1,'SSP drivers'!$C$2:$C$7886,'Selected scen drivers'!$C32,'SSP drivers'!$D$2:$D$7886,'Selected scen drivers'!$D32)</f>
        <v>222.47747748567201</v>
      </c>
      <c r="O32" s="4">
        <f>SUMIFS('SSP drivers'!O$2:O$7886,'SSP drivers'!$A$2:$A$7886,'Selected scen drivers'!$AH$1,'SSP drivers'!$B$2:$B$7886,'Selected scen drivers'!$AI$1,'SSP drivers'!$C$2:$C$7886,'Selected scen drivers'!$C32,'SSP drivers'!$D$2:$D$7886,'Selected scen drivers'!$D32)</f>
        <v>257.29399614430099</v>
      </c>
      <c r="P32" s="4">
        <f>SUMIFS('SSP drivers'!P$2:P$7886,'SSP drivers'!$A$2:$A$7886,'Selected scen drivers'!$AH$1,'SSP drivers'!$B$2:$B$7886,'Selected scen drivers'!$AI$1,'SSP drivers'!$C$2:$C$7886,'Selected scen drivers'!$C32,'SSP drivers'!$D$2:$D$7886,'Selected scen drivers'!$D32)</f>
        <v>296.94490550205302</v>
      </c>
      <c r="Q32" s="4">
        <f>SUMIFS('SSP drivers'!Q$2:Q$7886,'SSP drivers'!$A$2:$A$7886,'Selected scen drivers'!$AH$1,'SSP drivers'!$B$2:$B$7886,'Selected scen drivers'!$AI$1,'SSP drivers'!$C$2:$C$7886,'Selected scen drivers'!$C32,'SSP drivers'!$D$2:$D$7886,'Selected scen drivers'!$D32)</f>
        <v>340.904116929417</v>
      </c>
      <c r="R32" s="4">
        <f>SUMIFS('SSP drivers'!R$2:R$7886,'SSP drivers'!$A$2:$A$7886,'Selected scen drivers'!$AH$1,'SSP drivers'!$B$2:$B$7886,'Selected scen drivers'!$AI$1,'SSP drivers'!$C$2:$C$7886,'Selected scen drivers'!$C32,'SSP drivers'!$D$2:$D$7886,'Selected scen drivers'!$D32)</f>
        <v>388.68303350784601</v>
      </c>
      <c r="S32" s="4">
        <f>SUMIFS('SSP drivers'!S$2:S$7886,'SSP drivers'!$A$2:$A$7886,'Selected scen drivers'!$AH$1,'SSP drivers'!$B$2:$B$7886,'Selected scen drivers'!$AI$1,'SSP drivers'!$C$2:$C$7886,'Selected scen drivers'!$C32,'SSP drivers'!$D$2:$D$7886,'Selected scen drivers'!$D32)</f>
        <v>440.70884276869799</v>
      </c>
      <c r="T32" s="4">
        <f>SUMIFS('SSP drivers'!T$2:T$7886,'SSP drivers'!$A$2:$A$7886,'Selected scen drivers'!$AH$1,'SSP drivers'!$B$2:$B$7886,'Selected scen drivers'!$AI$1,'SSP drivers'!$C$2:$C$7886,'Selected scen drivers'!$C32,'SSP drivers'!$D$2:$D$7886,'Selected scen drivers'!$D32)</f>
        <v>497.98126271470898</v>
      </c>
      <c r="U32" s="4">
        <f>SUMIFS('SSP drivers'!U$2:U$7886,'SSP drivers'!$A$2:$A$7886,'Selected scen drivers'!$AH$1,'SSP drivers'!$B$2:$B$7886,'Selected scen drivers'!$AI$1,'SSP drivers'!$C$2:$C$7886,'Selected scen drivers'!$C32,'SSP drivers'!$D$2:$D$7886,'Selected scen drivers'!$D32)</f>
        <v>561.35989376070904</v>
      </c>
      <c r="V32" s="4">
        <f>SUMIFS('SSP drivers'!V$2:V$7886,'SSP drivers'!$A$2:$A$7886,'Selected scen drivers'!$AH$1,'SSP drivers'!$B$2:$B$7886,'Selected scen drivers'!$AI$1,'SSP drivers'!$C$2:$C$7886,'Selected scen drivers'!$C32,'SSP drivers'!$D$2:$D$7886,'Selected scen drivers'!$D32)</f>
        <v>631.00321421077695</v>
      </c>
      <c r="W32" s="4">
        <f>SUMIFS('SSP drivers'!W$2:W$7886,'SSP drivers'!$A$2:$A$7886,'Selected scen drivers'!$AH$1,'SSP drivers'!$B$2:$B$7886,'Selected scen drivers'!$AI$1,'SSP drivers'!$C$2:$C$7886,'Selected scen drivers'!$C32,'SSP drivers'!$D$2:$D$7886,'Selected scen drivers'!$D32)</f>
        <v>706.50223916522896</v>
      </c>
      <c r="X32" s="4"/>
      <c r="Y32" s="4"/>
      <c r="Z32" s="4"/>
      <c r="AA32" s="4"/>
      <c r="AB32" s="4"/>
      <c r="AC32" s="4"/>
      <c r="AD32" s="4"/>
      <c r="AE32" s="4"/>
    </row>
    <row r="33" spans="1:31" x14ac:dyDescent="0.35">
      <c r="A33">
        <f t="shared" si="0"/>
        <v>4</v>
      </c>
      <c r="B33">
        <f t="shared" si="1"/>
        <v>5</v>
      </c>
      <c r="C33" t="str">
        <f>IFERROR(VLOOKUP(A33,Classification!$A$4:$B$37,2,FALSE),"")</f>
        <v>Asia_central</v>
      </c>
      <c r="D33" t="str">
        <f>IFERROR(VLOOKUP(B33,Classification!$N$5:$O$14,2,FALSE),"")</f>
        <v>GDPPCAP</v>
      </c>
      <c r="E33" s="4">
        <f>SUMIFS('SSP drivers'!E$2:E$7886,'SSP drivers'!$A$2:$A$7886,'Selected scen drivers'!$AH$1,'SSP drivers'!$B$2:$B$7886,'Selected scen drivers'!$AI$1,'SSP drivers'!$C$2:$C$7886,'Selected scen drivers'!$C33,'SSP drivers'!$D$2:$D$7886,'Selected scen drivers'!$D33)</f>
        <v>0</v>
      </c>
      <c r="F33" s="4">
        <f>SUMIFS('SSP drivers'!F$2:F$7886,'SSP drivers'!$A$2:$A$7886,'Selected scen drivers'!$AH$1,'SSP drivers'!$B$2:$B$7886,'Selected scen drivers'!$AI$1,'SSP drivers'!$C$2:$C$7886,'Selected scen drivers'!$C33,'SSP drivers'!$D$2:$D$7886,'Selected scen drivers'!$D33)</f>
        <v>12.185357675148699</v>
      </c>
      <c r="G33" s="4">
        <f>SUMIFS('SSP drivers'!G$2:G$7886,'SSP drivers'!$A$2:$A$7886,'Selected scen drivers'!$AH$1,'SSP drivers'!$B$2:$B$7886,'Selected scen drivers'!$AI$1,'SSP drivers'!$C$2:$C$7886,'Selected scen drivers'!$C33,'SSP drivers'!$D$2:$D$7886,'Selected scen drivers'!$D33)</f>
        <v>12.2856079631879</v>
      </c>
      <c r="H33" s="4">
        <f>SUMIFS('SSP drivers'!H$2:H$7886,'SSP drivers'!$A$2:$A$7886,'Selected scen drivers'!$AH$1,'SSP drivers'!$B$2:$B$7886,'Selected scen drivers'!$AI$1,'SSP drivers'!$C$2:$C$7886,'Selected scen drivers'!$C33,'SSP drivers'!$D$2:$D$7886,'Selected scen drivers'!$D33)</f>
        <v>14.5340428328934</v>
      </c>
      <c r="I33" s="4">
        <f>SUMIFS('SSP drivers'!I$2:I$7886,'SSP drivers'!$A$2:$A$7886,'Selected scen drivers'!$AH$1,'SSP drivers'!$B$2:$B$7886,'Selected scen drivers'!$AI$1,'SSP drivers'!$C$2:$C$7886,'Selected scen drivers'!$C33,'SSP drivers'!$D$2:$D$7886,'Selected scen drivers'!$D33)</f>
        <v>16.5332942664939</v>
      </c>
      <c r="J33" s="4">
        <f>SUMIFS('SSP drivers'!J$2:J$7886,'SSP drivers'!$A$2:$A$7886,'Selected scen drivers'!$AH$1,'SSP drivers'!$B$2:$B$7886,'Selected scen drivers'!$AI$1,'SSP drivers'!$C$2:$C$7886,'Selected scen drivers'!$C33,'SSP drivers'!$D$2:$D$7886,'Selected scen drivers'!$D33)</f>
        <v>18.762994125224299</v>
      </c>
      <c r="K33" s="4">
        <f>SUMIFS('SSP drivers'!K$2:K$7886,'SSP drivers'!$A$2:$A$7886,'Selected scen drivers'!$AH$1,'SSP drivers'!$B$2:$B$7886,'Selected scen drivers'!$AI$1,'SSP drivers'!$C$2:$C$7886,'Selected scen drivers'!$C33,'SSP drivers'!$D$2:$D$7886,'Selected scen drivers'!$D33)</f>
        <v>20.837999554764799</v>
      </c>
      <c r="L33" s="4">
        <f>SUMIFS('SSP drivers'!L$2:L$7886,'SSP drivers'!$A$2:$A$7886,'Selected scen drivers'!$AH$1,'SSP drivers'!$B$2:$B$7886,'Selected scen drivers'!$AI$1,'SSP drivers'!$C$2:$C$7886,'Selected scen drivers'!$C33,'SSP drivers'!$D$2:$D$7886,'Selected scen drivers'!$D33)</f>
        <v>22.759116885744799</v>
      </c>
      <c r="M33" s="4">
        <f>SUMIFS('SSP drivers'!M$2:M$7886,'SSP drivers'!$A$2:$A$7886,'Selected scen drivers'!$AH$1,'SSP drivers'!$B$2:$B$7886,'Selected scen drivers'!$AI$1,'SSP drivers'!$C$2:$C$7886,'Selected scen drivers'!$C33,'SSP drivers'!$D$2:$D$7886,'Selected scen drivers'!$D33)</f>
        <v>24.7000225250165</v>
      </c>
      <c r="N33" s="4">
        <f>SUMIFS('SSP drivers'!N$2:N$7886,'SSP drivers'!$A$2:$A$7886,'Selected scen drivers'!$AH$1,'SSP drivers'!$B$2:$B$7886,'Selected scen drivers'!$AI$1,'SSP drivers'!$C$2:$C$7886,'Selected scen drivers'!$C33,'SSP drivers'!$D$2:$D$7886,'Selected scen drivers'!$D33)</f>
        <v>26.877481390851699</v>
      </c>
      <c r="O33" s="4">
        <f>SUMIFS('SSP drivers'!O$2:O$7886,'SSP drivers'!$A$2:$A$7886,'Selected scen drivers'!$AH$1,'SSP drivers'!$B$2:$B$7886,'Selected scen drivers'!$AI$1,'SSP drivers'!$C$2:$C$7886,'Selected scen drivers'!$C33,'SSP drivers'!$D$2:$D$7886,'Selected scen drivers'!$D33)</f>
        <v>29.4357880269799</v>
      </c>
      <c r="P33" s="4">
        <f>SUMIFS('SSP drivers'!P$2:P$7886,'SSP drivers'!$A$2:$A$7886,'Selected scen drivers'!$AH$1,'SSP drivers'!$B$2:$B$7886,'Selected scen drivers'!$AI$1,'SSP drivers'!$C$2:$C$7886,'Selected scen drivers'!$C33,'SSP drivers'!$D$2:$D$7886,'Selected scen drivers'!$D33)</f>
        <v>32.3876721128781</v>
      </c>
      <c r="Q33" s="4">
        <f>SUMIFS('SSP drivers'!Q$2:Q$7886,'SSP drivers'!$A$2:$A$7886,'Selected scen drivers'!$AH$1,'SSP drivers'!$B$2:$B$7886,'Selected scen drivers'!$AI$1,'SSP drivers'!$C$2:$C$7886,'Selected scen drivers'!$C33,'SSP drivers'!$D$2:$D$7886,'Selected scen drivers'!$D33)</f>
        <v>35.617495300245302</v>
      </c>
      <c r="R33" s="4">
        <f>SUMIFS('SSP drivers'!R$2:R$7886,'SSP drivers'!$A$2:$A$7886,'Selected scen drivers'!$AH$1,'SSP drivers'!$B$2:$B$7886,'Selected scen drivers'!$AI$1,'SSP drivers'!$C$2:$C$7886,'Selected scen drivers'!$C33,'SSP drivers'!$D$2:$D$7886,'Selected scen drivers'!$D33)</f>
        <v>39.056358779320398</v>
      </c>
      <c r="S33" s="4">
        <f>SUMIFS('SSP drivers'!S$2:S$7886,'SSP drivers'!$A$2:$A$7886,'Selected scen drivers'!$AH$1,'SSP drivers'!$B$2:$B$7886,'Selected scen drivers'!$AI$1,'SSP drivers'!$C$2:$C$7886,'Selected scen drivers'!$C33,'SSP drivers'!$D$2:$D$7886,'Selected scen drivers'!$D33)</f>
        <v>42.748314330804497</v>
      </c>
      <c r="T33" s="4">
        <f>SUMIFS('SSP drivers'!T$2:T$7886,'SSP drivers'!$A$2:$A$7886,'Selected scen drivers'!$AH$1,'SSP drivers'!$B$2:$B$7886,'Selected scen drivers'!$AI$1,'SSP drivers'!$C$2:$C$7886,'Selected scen drivers'!$C33,'SSP drivers'!$D$2:$D$7886,'Selected scen drivers'!$D33)</f>
        <v>46.778372985466703</v>
      </c>
      <c r="U33" s="4">
        <f>SUMIFS('SSP drivers'!U$2:U$7886,'SSP drivers'!$A$2:$A$7886,'Selected scen drivers'!$AH$1,'SSP drivers'!$B$2:$B$7886,'Selected scen drivers'!$AI$1,'SSP drivers'!$C$2:$C$7886,'Selected scen drivers'!$C33,'SSP drivers'!$D$2:$D$7886,'Selected scen drivers'!$D33)</f>
        <v>51.209707071136798</v>
      </c>
      <c r="V33" s="4">
        <f>SUMIFS('SSP drivers'!V$2:V$7886,'SSP drivers'!$A$2:$A$7886,'Selected scen drivers'!$AH$1,'SSP drivers'!$B$2:$B$7886,'Selected scen drivers'!$AI$1,'SSP drivers'!$C$2:$C$7886,'Selected scen drivers'!$C33,'SSP drivers'!$D$2:$D$7886,'Selected scen drivers'!$D33)</f>
        <v>56.040575912522399</v>
      </c>
      <c r="W33" s="4">
        <f>SUMIFS('SSP drivers'!W$2:W$7886,'SSP drivers'!$A$2:$A$7886,'Selected scen drivers'!$AH$1,'SSP drivers'!$B$2:$B$7886,'Selected scen drivers'!$AI$1,'SSP drivers'!$C$2:$C$7886,'Selected scen drivers'!$C33,'SSP drivers'!$D$2:$D$7886,'Selected scen drivers'!$D33)</f>
        <v>61.275437353075098</v>
      </c>
      <c r="X33" s="4"/>
      <c r="Y33" s="4"/>
      <c r="Z33" s="4"/>
      <c r="AA33" s="4"/>
      <c r="AB33" s="4"/>
      <c r="AC33" s="4"/>
      <c r="AD33" s="4"/>
      <c r="AE33" s="4"/>
    </row>
    <row r="34" spans="1:31" x14ac:dyDescent="0.35">
      <c r="A34">
        <f t="shared" si="0"/>
        <v>4</v>
      </c>
      <c r="B34">
        <f t="shared" si="1"/>
        <v>6</v>
      </c>
      <c r="C34" t="str">
        <f>IFERROR(VLOOKUP(A34,Classification!$A$4:$B$37,2,FALSE),"")</f>
        <v>Asia_central</v>
      </c>
      <c r="D34" t="str">
        <f>IFERROR(VLOOKUP(B34,Classification!$N$5:$O$14,2,FALSE),"")</f>
        <v>GDPPHOU</v>
      </c>
      <c r="E34" s="4">
        <f>SUMIFS('SSP drivers'!E$2:E$7886,'SSP drivers'!$A$2:$A$7886,'Selected scen drivers'!$AH$1,'SSP drivers'!$B$2:$B$7886,'Selected scen drivers'!$AI$1,'SSP drivers'!$C$2:$C$7886,'Selected scen drivers'!$C34,'SSP drivers'!$D$2:$D$7886,'Selected scen drivers'!$D34)</f>
        <v>0</v>
      </c>
      <c r="F34" s="4">
        <f>SUMIFS('SSP drivers'!F$2:F$7886,'SSP drivers'!$A$2:$A$7886,'Selected scen drivers'!$AH$1,'SSP drivers'!$B$2:$B$7886,'Selected scen drivers'!$AI$1,'SSP drivers'!$C$2:$C$7886,'Selected scen drivers'!$C34,'SSP drivers'!$D$2:$D$7886,'Selected scen drivers'!$D34)</f>
        <v>42.436182304689801</v>
      </c>
      <c r="G34" s="4">
        <f>SUMIFS('SSP drivers'!G$2:G$7886,'SSP drivers'!$A$2:$A$7886,'Selected scen drivers'!$AH$1,'SSP drivers'!$B$2:$B$7886,'Selected scen drivers'!$AI$1,'SSP drivers'!$C$2:$C$7886,'Selected scen drivers'!$C34,'SSP drivers'!$D$2:$D$7886,'Selected scen drivers'!$D34)</f>
        <v>42.929931151237703</v>
      </c>
      <c r="H34" s="4">
        <f>SUMIFS('SSP drivers'!H$2:H$7886,'SSP drivers'!$A$2:$A$7886,'Selected scen drivers'!$AH$1,'SSP drivers'!$B$2:$B$7886,'Selected scen drivers'!$AI$1,'SSP drivers'!$C$2:$C$7886,'Selected scen drivers'!$C34,'SSP drivers'!$D$2:$D$7886,'Selected scen drivers'!$D34)</f>
        <v>51.596284083611401</v>
      </c>
      <c r="I34" s="4">
        <f>SUMIFS('SSP drivers'!I$2:I$7886,'SSP drivers'!$A$2:$A$7886,'Selected scen drivers'!$AH$1,'SSP drivers'!$B$2:$B$7886,'Selected scen drivers'!$AI$1,'SSP drivers'!$C$2:$C$7886,'Selected scen drivers'!$C34,'SSP drivers'!$D$2:$D$7886,'Selected scen drivers'!$D34)</f>
        <v>59.200685800512701</v>
      </c>
      <c r="J34" s="4">
        <f>SUMIFS('SSP drivers'!J$2:J$7886,'SSP drivers'!$A$2:$A$7886,'Selected scen drivers'!$AH$1,'SSP drivers'!$B$2:$B$7886,'Selected scen drivers'!$AI$1,'SSP drivers'!$C$2:$C$7886,'Selected scen drivers'!$C34,'SSP drivers'!$D$2:$D$7886,'Selected scen drivers'!$D34)</f>
        <v>66.480242181226302</v>
      </c>
      <c r="K34" s="4">
        <f>SUMIFS('SSP drivers'!K$2:K$7886,'SSP drivers'!$A$2:$A$7886,'Selected scen drivers'!$AH$1,'SSP drivers'!$B$2:$B$7886,'Selected scen drivers'!$AI$1,'SSP drivers'!$C$2:$C$7886,'Selected scen drivers'!$C34,'SSP drivers'!$D$2:$D$7886,'Selected scen drivers'!$D34)</f>
        <v>72.652960243287595</v>
      </c>
      <c r="L34" s="4">
        <f>SUMIFS('SSP drivers'!L$2:L$7886,'SSP drivers'!$A$2:$A$7886,'Selected scen drivers'!$AH$1,'SSP drivers'!$B$2:$B$7886,'Selected scen drivers'!$AI$1,'SSP drivers'!$C$2:$C$7886,'Selected scen drivers'!$C34,'SSP drivers'!$D$2:$D$7886,'Selected scen drivers'!$D34)</f>
        <v>78.672937935368793</v>
      </c>
      <c r="M34" s="4">
        <f>SUMIFS('SSP drivers'!M$2:M$7886,'SSP drivers'!$A$2:$A$7886,'Selected scen drivers'!$AH$1,'SSP drivers'!$B$2:$B$7886,'Selected scen drivers'!$AI$1,'SSP drivers'!$C$2:$C$7886,'Selected scen drivers'!$C34,'SSP drivers'!$D$2:$D$7886,'Selected scen drivers'!$D34)</f>
        <v>85.347202519948993</v>
      </c>
      <c r="N34" s="4">
        <f>SUMIFS('SSP drivers'!N$2:N$7886,'SSP drivers'!$A$2:$A$7886,'Selected scen drivers'!$AH$1,'SSP drivers'!$B$2:$B$7886,'Selected scen drivers'!$AI$1,'SSP drivers'!$C$2:$C$7886,'Selected scen drivers'!$C34,'SSP drivers'!$D$2:$D$7886,'Selected scen drivers'!$D34)</f>
        <v>93.804770623050601</v>
      </c>
      <c r="O34" s="4">
        <f>SUMIFS('SSP drivers'!O$2:O$7886,'SSP drivers'!$A$2:$A$7886,'Selected scen drivers'!$AH$1,'SSP drivers'!$B$2:$B$7886,'Selected scen drivers'!$AI$1,'SSP drivers'!$C$2:$C$7886,'Selected scen drivers'!$C34,'SSP drivers'!$D$2:$D$7886,'Selected scen drivers'!$D34)</f>
        <v>103.02573534390299</v>
      </c>
      <c r="P34" s="4">
        <f>SUMIFS('SSP drivers'!P$2:P$7886,'SSP drivers'!$A$2:$A$7886,'Selected scen drivers'!$AH$1,'SSP drivers'!$B$2:$B$7886,'Selected scen drivers'!$AI$1,'SSP drivers'!$C$2:$C$7886,'Selected scen drivers'!$C34,'SSP drivers'!$D$2:$D$7886,'Selected scen drivers'!$D34)</f>
        <v>111.89958393668999</v>
      </c>
      <c r="Q34" s="4">
        <f>SUMIFS('SSP drivers'!Q$2:Q$7886,'SSP drivers'!$A$2:$A$7886,'Selected scen drivers'!$AH$1,'SSP drivers'!$B$2:$B$7886,'Selected scen drivers'!$AI$1,'SSP drivers'!$C$2:$C$7886,'Selected scen drivers'!$C34,'SSP drivers'!$D$2:$D$7886,'Selected scen drivers'!$D34)</f>
        <v>121.025087678651</v>
      </c>
      <c r="R34" s="4">
        <f>SUMIFS('SSP drivers'!R$2:R$7886,'SSP drivers'!$A$2:$A$7886,'Selected scen drivers'!$AH$1,'SSP drivers'!$B$2:$B$7886,'Selected scen drivers'!$AI$1,'SSP drivers'!$C$2:$C$7886,'Selected scen drivers'!$C34,'SSP drivers'!$D$2:$D$7886,'Selected scen drivers'!$D34)</f>
        <v>132.40852063128901</v>
      </c>
      <c r="S34" s="4">
        <f>SUMIFS('SSP drivers'!S$2:S$7886,'SSP drivers'!$A$2:$A$7886,'Selected scen drivers'!$AH$1,'SSP drivers'!$B$2:$B$7886,'Selected scen drivers'!$AI$1,'SSP drivers'!$C$2:$C$7886,'Selected scen drivers'!$C34,'SSP drivers'!$D$2:$D$7886,'Selected scen drivers'!$D34)</f>
        <v>146.91986507764199</v>
      </c>
      <c r="T34" s="4">
        <f>SUMIFS('SSP drivers'!T$2:T$7886,'SSP drivers'!$A$2:$A$7886,'Selected scen drivers'!$AH$1,'SSP drivers'!$B$2:$B$7886,'Selected scen drivers'!$AI$1,'SSP drivers'!$C$2:$C$7886,'Selected scen drivers'!$C34,'SSP drivers'!$D$2:$D$7886,'Selected scen drivers'!$D34)</f>
        <v>164.250757138572</v>
      </c>
      <c r="U34" s="4">
        <f>SUMIFS('SSP drivers'!U$2:U$7886,'SSP drivers'!$A$2:$A$7886,'Selected scen drivers'!$AH$1,'SSP drivers'!$B$2:$B$7886,'Selected scen drivers'!$AI$1,'SSP drivers'!$C$2:$C$7886,'Selected scen drivers'!$C34,'SSP drivers'!$D$2:$D$7886,'Selected scen drivers'!$D34)</f>
        <v>184.16711520063399</v>
      </c>
      <c r="V34" s="4">
        <f>SUMIFS('SSP drivers'!V$2:V$7886,'SSP drivers'!$A$2:$A$7886,'Selected scen drivers'!$AH$1,'SSP drivers'!$B$2:$B$7886,'Selected scen drivers'!$AI$1,'SSP drivers'!$C$2:$C$7886,'Selected scen drivers'!$C34,'SSP drivers'!$D$2:$D$7886,'Selected scen drivers'!$D34)</f>
        <v>205.40811198049099</v>
      </c>
      <c r="W34" s="4">
        <f>SUMIFS('SSP drivers'!W$2:W$7886,'SSP drivers'!$A$2:$A$7886,'Selected scen drivers'!$AH$1,'SSP drivers'!$B$2:$B$7886,'Selected scen drivers'!$AI$1,'SSP drivers'!$C$2:$C$7886,'Selected scen drivers'!$C34,'SSP drivers'!$D$2:$D$7886,'Selected scen drivers'!$D34)</f>
        <v>228.86112039502399</v>
      </c>
      <c r="X34" s="4"/>
      <c r="Y34" s="4"/>
      <c r="Z34" s="4"/>
      <c r="AA34" s="4"/>
      <c r="AB34" s="4"/>
      <c r="AC34" s="4"/>
      <c r="AD34" s="4"/>
      <c r="AE34" s="4"/>
    </row>
    <row r="35" spans="1:31" x14ac:dyDescent="0.35">
      <c r="A35">
        <f t="shared" si="0"/>
        <v>4</v>
      </c>
      <c r="B35">
        <f t="shared" si="1"/>
        <v>7</v>
      </c>
      <c r="C35" t="str">
        <f>IFERROR(VLOOKUP(A35,Classification!$A$4:$B$37,2,FALSE),"")</f>
        <v>Asia_central</v>
      </c>
      <c r="D35" t="str">
        <f>IFERROR(VLOOKUP(B35,Classification!$N$5:$O$14,2,FALSE),"")</f>
        <v>GDPSER</v>
      </c>
      <c r="E35" s="4">
        <f>SUMIFS('SSP drivers'!E$2:E$7886,'SSP drivers'!$A$2:$A$7886,'Selected scen drivers'!$AH$1,'SSP drivers'!$B$2:$B$7886,'Selected scen drivers'!$AI$1,'SSP drivers'!$C$2:$C$7886,'Selected scen drivers'!$C35,'SSP drivers'!$D$2:$D$7886,'Selected scen drivers'!$D35)</f>
        <v>0</v>
      </c>
      <c r="F35" s="4">
        <f>SUMIFS('SSP drivers'!F$2:F$7886,'SSP drivers'!$A$2:$A$7886,'Selected scen drivers'!$AH$1,'SSP drivers'!$B$2:$B$7886,'Selected scen drivers'!$AI$1,'SSP drivers'!$C$2:$C$7886,'Selected scen drivers'!$C35,'SSP drivers'!$D$2:$D$7886,'Selected scen drivers'!$D35)</f>
        <v>537.80511681180599</v>
      </c>
      <c r="G35" s="4">
        <f>SUMIFS('SSP drivers'!G$2:G$7886,'SSP drivers'!$A$2:$A$7886,'Selected scen drivers'!$AH$1,'SSP drivers'!$B$2:$B$7886,'Selected scen drivers'!$AI$1,'SSP drivers'!$C$2:$C$7886,'Selected scen drivers'!$C35,'SSP drivers'!$D$2:$D$7886,'Selected scen drivers'!$D35)</f>
        <v>549.36305972423895</v>
      </c>
      <c r="H35" s="4">
        <f>SUMIFS('SSP drivers'!H$2:H$7886,'SSP drivers'!$A$2:$A$7886,'Selected scen drivers'!$AH$1,'SSP drivers'!$B$2:$B$7886,'Selected scen drivers'!$AI$1,'SSP drivers'!$C$2:$C$7886,'Selected scen drivers'!$C35,'SSP drivers'!$D$2:$D$7886,'Selected scen drivers'!$D35)</f>
        <v>698.15171019777301</v>
      </c>
      <c r="I35" s="4">
        <f>SUMIFS('SSP drivers'!I$2:I$7886,'SSP drivers'!$A$2:$A$7886,'Selected scen drivers'!$AH$1,'SSP drivers'!$B$2:$B$7886,'Selected scen drivers'!$AI$1,'SSP drivers'!$C$2:$C$7886,'Selected scen drivers'!$C35,'SSP drivers'!$D$2:$D$7886,'Selected scen drivers'!$D35)</f>
        <v>841.77224566482903</v>
      </c>
      <c r="J35" s="4">
        <f>SUMIFS('SSP drivers'!J$2:J$7886,'SSP drivers'!$A$2:$A$7886,'Selected scen drivers'!$AH$1,'SSP drivers'!$B$2:$B$7886,'Selected scen drivers'!$AI$1,'SSP drivers'!$C$2:$C$7886,'Selected scen drivers'!$C35,'SSP drivers'!$D$2:$D$7886,'Selected scen drivers'!$D35)</f>
        <v>1006.55076655804</v>
      </c>
      <c r="K35" s="4">
        <f>SUMIFS('SSP drivers'!K$2:K$7886,'SSP drivers'!$A$2:$A$7886,'Selected scen drivers'!$AH$1,'SSP drivers'!$B$2:$B$7886,'Selected scen drivers'!$AI$1,'SSP drivers'!$C$2:$C$7886,'Selected scen drivers'!$C35,'SSP drivers'!$D$2:$D$7886,'Selected scen drivers'!$D35)</f>
        <v>1173.2014121449599</v>
      </c>
      <c r="L35" s="4">
        <f>SUMIFS('SSP drivers'!L$2:L$7886,'SSP drivers'!$A$2:$A$7886,'Selected scen drivers'!$AH$1,'SSP drivers'!$B$2:$B$7886,'Selected scen drivers'!$AI$1,'SSP drivers'!$C$2:$C$7886,'Selected scen drivers'!$C35,'SSP drivers'!$D$2:$D$7886,'Selected scen drivers'!$D35)</f>
        <v>1338.8758377049101</v>
      </c>
      <c r="M35" s="4">
        <f>SUMIFS('SSP drivers'!M$2:M$7886,'SSP drivers'!$A$2:$A$7886,'Selected scen drivers'!$AH$1,'SSP drivers'!$B$2:$B$7886,'Selected scen drivers'!$AI$1,'SSP drivers'!$C$2:$C$7886,'Selected scen drivers'!$C35,'SSP drivers'!$D$2:$D$7886,'Selected scen drivers'!$D35)</f>
        <v>1509.2389415682001</v>
      </c>
      <c r="N35" s="4">
        <f>SUMIFS('SSP drivers'!N$2:N$7886,'SSP drivers'!$A$2:$A$7886,'Selected scen drivers'!$AH$1,'SSP drivers'!$B$2:$B$7886,'Selected scen drivers'!$AI$1,'SSP drivers'!$C$2:$C$7886,'Selected scen drivers'!$C35,'SSP drivers'!$D$2:$D$7886,'Selected scen drivers'!$D35)</f>
        <v>1694.41776379625</v>
      </c>
      <c r="O35" s="4">
        <f>SUMIFS('SSP drivers'!O$2:O$7886,'SSP drivers'!$A$2:$A$7886,'Selected scen drivers'!$AH$1,'SSP drivers'!$B$2:$B$7886,'Selected scen drivers'!$AI$1,'SSP drivers'!$C$2:$C$7886,'Selected scen drivers'!$C35,'SSP drivers'!$D$2:$D$7886,'Selected scen drivers'!$D35)</f>
        <v>1902.5143275647199</v>
      </c>
      <c r="P35" s="4">
        <f>SUMIFS('SSP drivers'!P$2:P$7886,'SSP drivers'!$A$2:$A$7886,'Selected scen drivers'!$AH$1,'SSP drivers'!$B$2:$B$7886,'Selected scen drivers'!$AI$1,'SSP drivers'!$C$2:$C$7886,'Selected scen drivers'!$C35,'SSP drivers'!$D$2:$D$7886,'Selected scen drivers'!$D35)</f>
        <v>2137.4017421203498</v>
      </c>
      <c r="Q35" s="4">
        <f>SUMIFS('SSP drivers'!Q$2:Q$7886,'SSP drivers'!$A$2:$A$7886,'Selected scen drivers'!$AH$1,'SSP drivers'!$B$2:$B$7886,'Selected scen drivers'!$AI$1,'SSP drivers'!$C$2:$C$7886,'Selected scen drivers'!$C35,'SSP drivers'!$D$2:$D$7886,'Selected scen drivers'!$D35)</f>
        <v>2394.2213684641101</v>
      </c>
      <c r="R35" s="4">
        <f>SUMIFS('SSP drivers'!R$2:R$7886,'SSP drivers'!$A$2:$A$7886,'Selected scen drivers'!$AH$1,'SSP drivers'!$B$2:$B$7886,'Selected scen drivers'!$AI$1,'SSP drivers'!$C$2:$C$7886,'Selected scen drivers'!$C35,'SSP drivers'!$D$2:$D$7886,'Selected scen drivers'!$D35)</f>
        <v>2668.6598916934299</v>
      </c>
      <c r="S35" s="4">
        <f>SUMIFS('SSP drivers'!S$2:S$7886,'SSP drivers'!$A$2:$A$7886,'Selected scen drivers'!$AH$1,'SSP drivers'!$B$2:$B$7886,'Selected scen drivers'!$AI$1,'SSP drivers'!$C$2:$C$7886,'Selected scen drivers'!$C35,'SSP drivers'!$D$2:$D$7886,'Selected scen drivers'!$D35)</f>
        <v>2962.7566868393101</v>
      </c>
      <c r="T35" s="4">
        <f>SUMIFS('SSP drivers'!T$2:T$7886,'SSP drivers'!$A$2:$A$7886,'Selected scen drivers'!$AH$1,'SSP drivers'!$B$2:$B$7886,'Selected scen drivers'!$AI$1,'SSP drivers'!$C$2:$C$7886,'Selected scen drivers'!$C35,'SSP drivers'!$D$2:$D$7886,'Selected scen drivers'!$D35)</f>
        <v>3282.5409199952401</v>
      </c>
      <c r="U35" s="4">
        <f>SUMIFS('SSP drivers'!U$2:U$7886,'SSP drivers'!$A$2:$A$7886,'Selected scen drivers'!$AH$1,'SSP drivers'!$B$2:$B$7886,'Selected scen drivers'!$AI$1,'SSP drivers'!$C$2:$C$7886,'Selected scen drivers'!$C35,'SSP drivers'!$D$2:$D$7886,'Selected scen drivers'!$D35)</f>
        <v>3632.7836986308698</v>
      </c>
      <c r="V35" s="4">
        <f>SUMIFS('SSP drivers'!V$2:V$7886,'SSP drivers'!$A$2:$A$7886,'Selected scen drivers'!$AH$1,'SSP drivers'!$B$2:$B$7886,'Selected scen drivers'!$AI$1,'SSP drivers'!$C$2:$C$7886,'Selected scen drivers'!$C35,'SSP drivers'!$D$2:$D$7886,'Selected scen drivers'!$D35)</f>
        <v>4013.7347507538998</v>
      </c>
      <c r="W35" s="4">
        <f>SUMIFS('SSP drivers'!W$2:W$7886,'SSP drivers'!$A$2:$A$7886,'Selected scen drivers'!$AH$1,'SSP drivers'!$B$2:$B$7886,'Selected scen drivers'!$AI$1,'SSP drivers'!$C$2:$C$7886,'Selected scen drivers'!$C35,'SSP drivers'!$D$2:$D$7886,'Selected scen drivers'!$D35)</f>
        <v>4421.9585040839002</v>
      </c>
      <c r="X35" s="4"/>
      <c r="Y35" s="4"/>
      <c r="Z35" s="4"/>
      <c r="AA35" s="4"/>
      <c r="AB35" s="4"/>
      <c r="AC35" s="4"/>
      <c r="AD35" s="4"/>
      <c r="AE35" s="4"/>
    </row>
    <row r="36" spans="1:31" x14ac:dyDescent="0.35">
      <c r="A36">
        <f t="shared" si="0"/>
        <v>4</v>
      </c>
      <c r="B36">
        <f t="shared" si="1"/>
        <v>8</v>
      </c>
      <c r="C36" t="str">
        <f>IFERROR(VLOOKUP(A36,Classification!$A$4:$B$37,2,FALSE),"")</f>
        <v>Asia_central</v>
      </c>
      <c r="D36" t="str">
        <f>IFERROR(VLOOKUP(B36,Classification!$N$5:$O$14,2,FALSE),"")</f>
        <v>HOU</v>
      </c>
      <c r="E36" s="4">
        <f>SUMIFS('SSP drivers'!E$2:E$7886,'SSP drivers'!$A$2:$A$7886,'Selected scen drivers'!$AH$1,'SSP drivers'!$B$2:$B$7886,'Selected scen drivers'!$AI$1,'SSP drivers'!$C$2:$C$7886,'Selected scen drivers'!$C36,'SSP drivers'!$D$2:$D$7886,'Selected scen drivers'!$D36)</f>
        <v>0</v>
      </c>
      <c r="F36" s="4">
        <f>SUMIFS('SSP drivers'!F$2:F$7886,'SSP drivers'!$A$2:$A$7886,'Selected scen drivers'!$AH$1,'SSP drivers'!$B$2:$B$7886,'Selected scen drivers'!$AI$1,'SSP drivers'!$C$2:$C$7886,'Selected scen drivers'!$C36,'SSP drivers'!$D$2:$D$7886,'Selected scen drivers'!$D36)</f>
        <v>25.792756099999998</v>
      </c>
      <c r="G36" s="4">
        <f>SUMIFS('SSP drivers'!G$2:G$7886,'SSP drivers'!$A$2:$A$7886,'Selected scen drivers'!$AH$1,'SSP drivers'!$B$2:$B$7886,'Selected scen drivers'!$AI$1,'SSP drivers'!$C$2:$C$7886,'Selected scen drivers'!$C36,'SSP drivers'!$D$2:$D$7886,'Selected scen drivers'!$D36)</f>
        <v>26.036270500000001</v>
      </c>
      <c r="H36" s="4">
        <f>SUMIFS('SSP drivers'!H$2:H$7886,'SSP drivers'!$A$2:$A$7886,'Selected scen drivers'!$AH$1,'SSP drivers'!$B$2:$B$7886,'Selected scen drivers'!$AI$1,'SSP drivers'!$C$2:$C$7886,'Selected scen drivers'!$C36,'SSP drivers'!$D$2:$D$7886,'Selected scen drivers'!$D36)</f>
        <v>27.253842500000001</v>
      </c>
      <c r="I36" s="4">
        <f>SUMIFS('SSP drivers'!I$2:I$7886,'SSP drivers'!$A$2:$A$7886,'Selected scen drivers'!$AH$1,'SSP drivers'!$B$2:$B$7886,'Selected scen drivers'!$AI$1,'SSP drivers'!$C$2:$C$7886,'Selected scen drivers'!$C36,'SSP drivers'!$D$2:$D$7886,'Selected scen drivers'!$D36)</f>
        <v>28.4630875</v>
      </c>
      <c r="J36" s="4">
        <f>SUMIFS('SSP drivers'!J$2:J$7886,'SSP drivers'!$A$2:$A$7886,'Selected scen drivers'!$AH$1,'SSP drivers'!$B$2:$B$7886,'Selected scen drivers'!$AI$1,'SSP drivers'!$C$2:$C$7886,'Selected scen drivers'!$C36,'SSP drivers'!$D$2:$D$7886,'Selected scen drivers'!$D36)</f>
        <v>30.0890375</v>
      </c>
      <c r="K36" s="4">
        <f>SUMIFS('SSP drivers'!K$2:K$7886,'SSP drivers'!$A$2:$A$7886,'Selected scen drivers'!$AH$1,'SSP drivers'!$B$2:$B$7886,'Selected scen drivers'!$AI$1,'SSP drivers'!$C$2:$C$7886,'Selected scen drivers'!$C36,'SSP drivers'!$D$2:$D$7886,'Selected scen drivers'!$D36)</f>
        <v>31.862870999999998</v>
      </c>
      <c r="L36" s="4">
        <f>SUMIFS('SSP drivers'!L$2:L$7886,'SSP drivers'!$A$2:$A$7886,'Selected scen drivers'!$AH$1,'SSP drivers'!$B$2:$B$7886,'Selected scen drivers'!$AI$1,'SSP drivers'!$C$2:$C$7886,'Selected scen drivers'!$C36,'SSP drivers'!$D$2:$D$7886,'Selected scen drivers'!$D36)</f>
        <v>33.351039999999998</v>
      </c>
      <c r="M36" s="4">
        <f>SUMIFS('SSP drivers'!M$2:M$7886,'SSP drivers'!$A$2:$A$7886,'Selected scen drivers'!$AH$1,'SSP drivers'!$B$2:$B$7886,'Selected scen drivers'!$AI$1,'SSP drivers'!$C$2:$C$7886,'Selected scen drivers'!$C36,'SSP drivers'!$D$2:$D$7886,'Selected scen drivers'!$D36)</f>
        <v>34.420379500000003</v>
      </c>
      <c r="N36" s="4">
        <f>SUMIFS('SSP drivers'!N$2:N$7886,'SSP drivers'!$A$2:$A$7886,'Selected scen drivers'!$AH$1,'SSP drivers'!$B$2:$B$7886,'Selected scen drivers'!$AI$1,'SSP drivers'!$C$2:$C$7886,'Selected scen drivers'!$C36,'SSP drivers'!$D$2:$D$7886,'Selected scen drivers'!$D36)</f>
        <v>34.893534500000001</v>
      </c>
      <c r="O36" s="4">
        <f>SUMIFS('SSP drivers'!O$2:O$7886,'SSP drivers'!$A$2:$A$7886,'Selected scen drivers'!$AH$1,'SSP drivers'!$B$2:$B$7886,'Selected scen drivers'!$AI$1,'SSP drivers'!$C$2:$C$7886,'Selected scen drivers'!$C36,'SSP drivers'!$D$2:$D$7886,'Selected scen drivers'!$D36)</f>
        <v>35.372326999999999</v>
      </c>
      <c r="P36" s="4">
        <f>SUMIFS('SSP drivers'!P$2:P$7886,'SSP drivers'!$A$2:$A$7886,'Selected scen drivers'!$AH$1,'SSP drivers'!$B$2:$B$7886,'Selected scen drivers'!$AI$1,'SSP drivers'!$C$2:$C$7886,'Selected scen drivers'!$C36,'SSP drivers'!$D$2:$D$7886,'Selected scen drivers'!$D36)</f>
        <v>36.243763000000001</v>
      </c>
      <c r="Q36" s="4">
        <f>SUMIFS('SSP drivers'!Q$2:Q$7886,'SSP drivers'!$A$2:$A$7886,'Selected scen drivers'!$AH$1,'SSP drivers'!$B$2:$B$7886,'Selected scen drivers'!$AI$1,'SSP drivers'!$C$2:$C$7886,'Selected scen drivers'!$C36,'SSP drivers'!$D$2:$D$7886,'Selected scen drivers'!$D36)</f>
        <v>37.1557095</v>
      </c>
      <c r="R36" s="4">
        <f>SUMIFS('SSP drivers'!R$2:R$7886,'SSP drivers'!$A$2:$A$7886,'Selected scen drivers'!$AH$1,'SSP drivers'!$B$2:$B$7886,'Selected scen drivers'!$AI$1,'SSP drivers'!$C$2:$C$7886,'Selected scen drivers'!$C36,'SSP drivers'!$D$2:$D$7886,'Selected scen drivers'!$D36)</f>
        <v>37.448375499999997</v>
      </c>
      <c r="S36" s="4">
        <f>SUMIFS('SSP drivers'!S$2:S$7886,'SSP drivers'!$A$2:$A$7886,'Selected scen drivers'!$AH$1,'SSP drivers'!$B$2:$B$7886,'Selected scen drivers'!$AI$1,'SSP drivers'!$C$2:$C$7886,'Selected scen drivers'!$C36,'SSP drivers'!$D$2:$D$7886,'Selected scen drivers'!$D36)</f>
        <v>37.052865500000003</v>
      </c>
      <c r="T36" s="4">
        <f>SUMIFS('SSP drivers'!T$2:T$7886,'SSP drivers'!$A$2:$A$7886,'Selected scen drivers'!$AH$1,'SSP drivers'!$B$2:$B$7886,'Selected scen drivers'!$AI$1,'SSP drivers'!$C$2:$C$7886,'Selected scen drivers'!$C36,'SSP drivers'!$D$2:$D$7886,'Selected scen drivers'!$D36)</f>
        <v>36.302304499999998</v>
      </c>
      <c r="U36" s="4">
        <f>SUMIFS('SSP drivers'!U$2:U$7886,'SSP drivers'!$A$2:$A$7886,'Selected scen drivers'!$AH$1,'SSP drivers'!$B$2:$B$7886,'Selected scen drivers'!$AI$1,'SSP drivers'!$C$2:$C$7886,'Selected scen drivers'!$C36,'SSP drivers'!$D$2:$D$7886,'Selected scen drivers'!$D36)</f>
        <v>35.415377999999997</v>
      </c>
      <c r="V36" s="4">
        <f>SUMIFS('SSP drivers'!V$2:V$7886,'SSP drivers'!$A$2:$A$7886,'Selected scen drivers'!$AH$1,'SSP drivers'!$B$2:$B$7886,'Selected scen drivers'!$AI$1,'SSP drivers'!$C$2:$C$7886,'Selected scen drivers'!$C36,'SSP drivers'!$D$2:$D$7886,'Selected scen drivers'!$D36)</f>
        <v>34.670324999999998</v>
      </c>
      <c r="W36" s="4">
        <f>SUMIFS('SSP drivers'!W$2:W$7886,'SSP drivers'!$A$2:$A$7886,'Selected scen drivers'!$AH$1,'SSP drivers'!$B$2:$B$7886,'Selected scen drivers'!$AI$1,'SSP drivers'!$C$2:$C$7886,'Selected scen drivers'!$C36,'SSP drivers'!$D$2:$D$7886,'Selected scen drivers'!$D36)</f>
        <v>33.875802</v>
      </c>
      <c r="X36" s="4"/>
      <c r="Y36" s="4"/>
      <c r="Z36" s="4"/>
      <c r="AA36" s="4"/>
      <c r="AB36" s="4"/>
      <c r="AC36" s="4"/>
      <c r="AD36" s="4"/>
      <c r="AE36" s="4"/>
    </row>
    <row r="37" spans="1:31" x14ac:dyDescent="0.35">
      <c r="A37">
        <f t="shared" si="0"/>
        <v>4</v>
      </c>
      <c r="B37">
        <f t="shared" si="1"/>
        <v>9</v>
      </c>
      <c r="C37" t="str">
        <f>IFERROR(VLOOKUP(A37,Classification!$A$4:$B$37,2,FALSE),"")</f>
        <v>Asia_central</v>
      </c>
      <c r="D37" t="str">
        <f>IFERROR(VLOOKUP(B37,Classification!$N$5:$O$14,2,FALSE),"")</f>
        <v>POP</v>
      </c>
      <c r="E37" s="4">
        <f>SUMIFS('SSP drivers'!E$2:E$7886,'SSP drivers'!$A$2:$A$7886,'Selected scen drivers'!$AH$1,'SSP drivers'!$B$2:$B$7886,'Selected scen drivers'!$AI$1,'SSP drivers'!$C$2:$C$7886,'Selected scen drivers'!$C37,'SSP drivers'!$D$2:$D$7886,'Selected scen drivers'!$D37)</f>
        <v>0</v>
      </c>
      <c r="F37" s="4">
        <f>SUMIFS('SSP drivers'!F$2:F$7886,'SSP drivers'!$A$2:$A$7886,'Selected scen drivers'!$AH$1,'SSP drivers'!$B$2:$B$7886,'Selected scen drivers'!$AI$1,'SSP drivers'!$C$2:$C$7886,'Selected scen drivers'!$C37,'SSP drivers'!$D$2:$D$7886,'Selected scen drivers'!$D37)</f>
        <v>89.824700199999995</v>
      </c>
      <c r="G37" s="4">
        <f>SUMIFS('SSP drivers'!G$2:G$7886,'SSP drivers'!$A$2:$A$7886,'Selected scen drivers'!$AH$1,'SSP drivers'!$B$2:$B$7886,'Selected scen drivers'!$AI$1,'SSP drivers'!$C$2:$C$7886,'Selected scen drivers'!$C37,'SSP drivers'!$D$2:$D$7886,'Selected scen drivers'!$D37)</f>
        <v>90.979241999999999</v>
      </c>
      <c r="H37" s="4">
        <f>SUMIFS('SSP drivers'!H$2:H$7886,'SSP drivers'!$A$2:$A$7886,'Selected scen drivers'!$AH$1,'SSP drivers'!$B$2:$B$7886,'Selected scen drivers'!$AI$1,'SSP drivers'!$C$2:$C$7886,'Selected scen drivers'!$C37,'SSP drivers'!$D$2:$D$7886,'Selected scen drivers'!$D37)</f>
        <v>96.751951000000005</v>
      </c>
      <c r="I37" s="4">
        <f>SUMIFS('SSP drivers'!I$2:I$7886,'SSP drivers'!$A$2:$A$7886,'Selected scen drivers'!$AH$1,'SSP drivers'!$B$2:$B$7886,'Selected scen drivers'!$AI$1,'SSP drivers'!$C$2:$C$7886,'Selected scen drivers'!$C37,'SSP drivers'!$D$2:$D$7886,'Selected scen drivers'!$D37)</f>
        <v>101.917638</v>
      </c>
      <c r="J37" s="4">
        <f>SUMIFS('SSP drivers'!J$2:J$7886,'SSP drivers'!$A$2:$A$7886,'Selected scen drivers'!$AH$1,'SSP drivers'!$B$2:$B$7886,'Selected scen drivers'!$AI$1,'SSP drivers'!$C$2:$C$7886,'Selected scen drivers'!$C37,'SSP drivers'!$D$2:$D$7886,'Selected scen drivers'!$D37)</f>
        <v>106.610197</v>
      </c>
      <c r="K37" s="4">
        <f>SUMIFS('SSP drivers'!K$2:K$7886,'SSP drivers'!$A$2:$A$7886,'Selected scen drivers'!$AH$1,'SSP drivers'!$B$2:$B$7886,'Selected scen drivers'!$AI$1,'SSP drivers'!$C$2:$C$7886,'Selected scen drivers'!$C37,'SSP drivers'!$D$2:$D$7886,'Selected scen drivers'!$D37)</f>
        <v>111.091849</v>
      </c>
      <c r="L37" s="4">
        <f>SUMIFS('SSP drivers'!L$2:L$7886,'SSP drivers'!$A$2:$A$7886,'Selected scen drivers'!$AH$1,'SSP drivers'!$B$2:$B$7886,'Selected scen drivers'!$AI$1,'SSP drivers'!$C$2:$C$7886,'Selected scen drivers'!$C37,'SSP drivers'!$D$2:$D$7886,'Selected scen drivers'!$D37)</f>
        <v>115.286736</v>
      </c>
      <c r="M37" s="4">
        <f>SUMIFS('SSP drivers'!M$2:M$7886,'SSP drivers'!$A$2:$A$7886,'Selected scen drivers'!$AH$1,'SSP drivers'!$B$2:$B$7886,'Selected scen drivers'!$AI$1,'SSP drivers'!$C$2:$C$7886,'Selected scen drivers'!$C37,'SSP drivers'!$D$2:$D$7886,'Selected scen drivers'!$D37)</f>
        <v>118.93443000000001</v>
      </c>
      <c r="N37" s="4">
        <f>SUMIFS('SSP drivers'!N$2:N$7886,'SSP drivers'!$A$2:$A$7886,'Selected scen drivers'!$AH$1,'SSP drivers'!$B$2:$B$7886,'Selected scen drivers'!$AI$1,'SSP drivers'!$C$2:$C$7886,'Selected scen drivers'!$C37,'SSP drivers'!$D$2:$D$7886,'Selected scen drivers'!$D37)</f>
        <v>121.78149999999999</v>
      </c>
      <c r="O37" s="4">
        <f>SUMIFS('SSP drivers'!O$2:O$7886,'SSP drivers'!$A$2:$A$7886,'Selected scen drivers'!$AH$1,'SSP drivers'!$B$2:$B$7886,'Selected scen drivers'!$AI$1,'SSP drivers'!$C$2:$C$7886,'Selected scen drivers'!$C37,'SSP drivers'!$D$2:$D$7886,'Selected scen drivers'!$D37)</f>
        <v>123.803718</v>
      </c>
      <c r="P37" s="4">
        <f>SUMIFS('SSP drivers'!P$2:P$7886,'SSP drivers'!$A$2:$A$7886,'Selected scen drivers'!$AH$1,'SSP drivers'!$B$2:$B$7886,'Selected scen drivers'!$AI$1,'SSP drivers'!$C$2:$C$7886,'Selected scen drivers'!$C37,'SSP drivers'!$D$2:$D$7886,'Selected scen drivers'!$D37)</f>
        <v>125.222399</v>
      </c>
      <c r="Q37" s="4">
        <f>SUMIFS('SSP drivers'!Q$2:Q$7886,'SSP drivers'!$A$2:$A$7886,'Selected scen drivers'!$AH$1,'SSP drivers'!$B$2:$B$7886,'Selected scen drivers'!$AI$1,'SSP drivers'!$C$2:$C$7886,'Selected scen drivers'!$C37,'SSP drivers'!$D$2:$D$7886,'Selected scen drivers'!$D37)</f>
        <v>126.251803</v>
      </c>
      <c r="R37" s="4">
        <f>SUMIFS('SSP drivers'!R$2:R$7886,'SSP drivers'!$A$2:$A$7886,'Selected scen drivers'!$AH$1,'SSP drivers'!$B$2:$B$7886,'Selected scen drivers'!$AI$1,'SSP drivers'!$C$2:$C$7886,'Selected scen drivers'!$C37,'SSP drivers'!$D$2:$D$7886,'Selected scen drivers'!$D37)</f>
        <v>126.95715</v>
      </c>
      <c r="S37" s="4">
        <f>SUMIFS('SSP drivers'!S$2:S$7886,'SSP drivers'!$A$2:$A$7886,'Selected scen drivers'!$AH$1,'SSP drivers'!$B$2:$B$7886,'Selected scen drivers'!$AI$1,'SSP drivers'!$C$2:$C$7886,'Selected scen drivers'!$C37,'SSP drivers'!$D$2:$D$7886,'Selected scen drivers'!$D37)</f>
        <v>127.34541900000001</v>
      </c>
      <c r="T37" s="4">
        <f>SUMIFS('SSP drivers'!T$2:T$7886,'SSP drivers'!$A$2:$A$7886,'Selected scen drivers'!$AH$1,'SSP drivers'!$B$2:$B$7886,'Selected scen drivers'!$AI$1,'SSP drivers'!$C$2:$C$7886,'Selected scen drivers'!$C37,'SSP drivers'!$D$2:$D$7886,'Selected scen drivers'!$D37)</f>
        <v>127.466618</v>
      </c>
      <c r="U37" s="4">
        <f>SUMIFS('SSP drivers'!U$2:U$7886,'SSP drivers'!$A$2:$A$7886,'Selected scen drivers'!$AH$1,'SSP drivers'!$B$2:$B$7886,'Selected scen drivers'!$AI$1,'SSP drivers'!$C$2:$C$7886,'Selected scen drivers'!$C37,'SSP drivers'!$D$2:$D$7886,'Selected scen drivers'!$D37)</f>
        <v>127.36546199999999</v>
      </c>
      <c r="V37" s="4">
        <f>SUMIFS('SSP drivers'!V$2:V$7886,'SSP drivers'!$A$2:$A$7886,'Selected scen drivers'!$AH$1,'SSP drivers'!$B$2:$B$7886,'Selected scen drivers'!$AI$1,'SSP drivers'!$C$2:$C$7886,'Selected scen drivers'!$C37,'SSP drivers'!$D$2:$D$7886,'Selected scen drivers'!$D37)</f>
        <v>127.078744</v>
      </c>
      <c r="W37" s="4">
        <f>SUMIFS('SSP drivers'!W$2:W$7886,'SSP drivers'!$A$2:$A$7886,'Selected scen drivers'!$AH$1,'SSP drivers'!$B$2:$B$7886,'Selected scen drivers'!$AI$1,'SSP drivers'!$C$2:$C$7886,'Selected scen drivers'!$C37,'SSP drivers'!$D$2:$D$7886,'Selected scen drivers'!$D37)</f>
        <v>126.52466200000001</v>
      </c>
      <c r="X37" s="4"/>
      <c r="Y37" s="4"/>
      <c r="Z37" s="4"/>
      <c r="AA37" s="4"/>
      <c r="AB37" s="4"/>
      <c r="AC37" s="4"/>
      <c r="AD37" s="4"/>
      <c r="AE37" s="4"/>
    </row>
    <row r="38" spans="1:31" x14ac:dyDescent="0.35">
      <c r="A38">
        <f t="shared" si="0"/>
        <v>5</v>
      </c>
      <c r="B38">
        <f t="shared" si="1"/>
        <v>1</v>
      </c>
      <c r="C38" t="str">
        <f>IFERROR(VLOOKUP(A38,Classification!$A$4:$B$37,2,FALSE),"")</f>
        <v>LatAm_other</v>
      </c>
      <c r="D38" t="str">
        <f>IFERROR(VLOOKUP(B38,Classification!$N$5:$O$14,2,FALSE),"")</f>
        <v>GDP</v>
      </c>
      <c r="E38" s="4">
        <f>SUMIFS('SSP drivers'!E$2:E$7886,'SSP drivers'!$A$2:$A$7886,'Selected scen drivers'!$AH$1,'SSP drivers'!$B$2:$B$7886,'Selected scen drivers'!$AI$1,'SSP drivers'!$C$2:$C$7886,'Selected scen drivers'!$C38,'SSP drivers'!$D$2:$D$7886,'Selected scen drivers'!$D38)</f>
        <v>0</v>
      </c>
      <c r="F38" s="4">
        <f>SUMIFS('SSP drivers'!F$2:F$7886,'SSP drivers'!$A$2:$A$7886,'Selected scen drivers'!$AH$1,'SSP drivers'!$B$2:$B$7886,'Selected scen drivers'!$AI$1,'SSP drivers'!$C$2:$C$7886,'Selected scen drivers'!$C38,'SSP drivers'!$D$2:$D$7886,'Selected scen drivers'!$D38)</f>
        <v>2699.6838146320001</v>
      </c>
      <c r="G38" s="4">
        <f>SUMIFS('SSP drivers'!G$2:G$7886,'SSP drivers'!$A$2:$A$7886,'Selected scen drivers'!$AH$1,'SSP drivers'!$B$2:$B$7886,'Selected scen drivers'!$AI$1,'SSP drivers'!$C$2:$C$7886,'Selected scen drivers'!$C38,'SSP drivers'!$D$2:$D$7886,'Selected scen drivers'!$D38)</f>
        <v>2725.2242684170001</v>
      </c>
      <c r="H38" s="4">
        <f>SUMIFS('SSP drivers'!H$2:H$7886,'SSP drivers'!$A$2:$A$7886,'Selected scen drivers'!$AH$1,'SSP drivers'!$B$2:$B$7886,'Selected scen drivers'!$AI$1,'SSP drivers'!$C$2:$C$7886,'Selected scen drivers'!$C38,'SSP drivers'!$D$2:$D$7886,'Selected scen drivers'!$D38)</f>
        <v>3368.8503117509999</v>
      </c>
      <c r="I38" s="4">
        <f>SUMIFS('SSP drivers'!I$2:I$7886,'SSP drivers'!$A$2:$A$7886,'Selected scen drivers'!$AH$1,'SSP drivers'!$B$2:$B$7886,'Selected scen drivers'!$AI$1,'SSP drivers'!$C$2:$C$7886,'Selected scen drivers'!$C38,'SSP drivers'!$D$2:$D$7886,'Selected scen drivers'!$D38)</f>
        <v>3958.3311697150002</v>
      </c>
      <c r="J38" s="4">
        <f>SUMIFS('SSP drivers'!J$2:J$7886,'SSP drivers'!$A$2:$A$7886,'Selected scen drivers'!$AH$1,'SSP drivers'!$B$2:$B$7886,'Selected scen drivers'!$AI$1,'SSP drivers'!$C$2:$C$7886,'Selected scen drivers'!$C38,'SSP drivers'!$D$2:$D$7886,'Selected scen drivers'!$D38)</f>
        <v>4664.0685690090004</v>
      </c>
      <c r="K38" s="4">
        <f>SUMIFS('SSP drivers'!K$2:K$7886,'SSP drivers'!$A$2:$A$7886,'Selected scen drivers'!$AH$1,'SSP drivers'!$B$2:$B$7886,'Selected scen drivers'!$AI$1,'SSP drivers'!$C$2:$C$7886,'Selected scen drivers'!$C38,'SSP drivers'!$D$2:$D$7886,'Selected scen drivers'!$D38)</f>
        <v>5473.1802876109996</v>
      </c>
      <c r="L38" s="4">
        <f>SUMIFS('SSP drivers'!L$2:L$7886,'SSP drivers'!$A$2:$A$7886,'Selected scen drivers'!$AH$1,'SSP drivers'!$B$2:$B$7886,'Selected scen drivers'!$AI$1,'SSP drivers'!$C$2:$C$7886,'Selected scen drivers'!$C38,'SSP drivers'!$D$2:$D$7886,'Selected scen drivers'!$D38)</f>
        <v>6359.6064171529997</v>
      </c>
      <c r="M38" s="4">
        <f>SUMIFS('SSP drivers'!M$2:M$7886,'SSP drivers'!$A$2:$A$7886,'Selected scen drivers'!$AH$1,'SSP drivers'!$B$2:$B$7886,'Selected scen drivers'!$AI$1,'SSP drivers'!$C$2:$C$7886,'Selected scen drivers'!$C38,'SSP drivers'!$D$2:$D$7886,'Selected scen drivers'!$D38)</f>
        <v>7302.2280138409997</v>
      </c>
      <c r="N38" s="4">
        <f>SUMIFS('SSP drivers'!N$2:N$7886,'SSP drivers'!$A$2:$A$7886,'Selected scen drivers'!$AH$1,'SSP drivers'!$B$2:$B$7886,'Selected scen drivers'!$AI$1,'SSP drivers'!$C$2:$C$7886,'Selected scen drivers'!$C38,'SSP drivers'!$D$2:$D$7886,'Selected scen drivers'!$D38)</f>
        <v>8307.4679471390009</v>
      </c>
      <c r="O38" s="4">
        <f>SUMIFS('SSP drivers'!O$2:O$7886,'SSP drivers'!$A$2:$A$7886,'Selected scen drivers'!$AH$1,'SSP drivers'!$B$2:$B$7886,'Selected scen drivers'!$AI$1,'SSP drivers'!$C$2:$C$7886,'Selected scen drivers'!$C38,'SSP drivers'!$D$2:$D$7886,'Selected scen drivers'!$D38)</f>
        <v>9387.4012104829999</v>
      </c>
      <c r="P38" s="4">
        <f>SUMIFS('SSP drivers'!P$2:P$7886,'SSP drivers'!$A$2:$A$7886,'Selected scen drivers'!$AH$1,'SSP drivers'!$B$2:$B$7886,'Selected scen drivers'!$AI$1,'SSP drivers'!$C$2:$C$7886,'Selected scen drivers'!$C38,'SSP drivers'!$D$2:$D$7886,'Selected scen drivers'!$D38)</f>
        <v>10556.559268874</v>
      </c>
      <c r="Q38" s="4">
        <f>SUMIFS('SSP drivers'!Q$2:Q$7886,'SSP drivers'!$A$2:$A$7886,'Selected scen drivers'!$AH$1,'SSP drivers'!$B$2:$B$7886,'Selected scen drivers'!$AI$1,'SSP drivers'!$C$2:$C$7886,'Selected scen drivers'!$C38,'SSP drivers'!$D$2:$D$7886,'Selected scen drivers'!$D38)</f>
        <v>11791.909660173</v>
      </c>
      <c r="R38" s="4">
        <f>SUMIFS('SSP drivers'!R$2:R$7886,'SSP drivers'!$A$2:$A$7886,'Selected scen drivers'!$AH$1,'SSP drivers'!$B$2:$B$7886,'Selected scen drivers'!$AI$1,'SSP drivers'!$C$2:$C$7886,'Selected scen drivers'!$C38,'SSP drivers'!$D$2:$D$7886,'Selected scen drivers'!$D38)</f>
        <v>13080.40408758</v>
      </c>
      <c r="S38" s="4">
        <f>SUMIFS('SSP drivers'!S$2:S$7886,'SSP drivers'!$A$2:$A$7886,'Selected scen drivers'!$AH$1,'SSP drivers'!$B$2:$B$7886,'Selected scen drivers'!$AI$1,'SSP drivers'!$C$2:$C$7886,'Selected scen drivers'!$C38,'SSP drivers'!$D$2:$D$7886,'Selected scen drivers'!$D38)</f>
        <v>14395.99811538</v>
      </c>
      <c r="T38" s="4">
        <f>SUMIFS('SSP drivers'!T$2:T$7886,'SSP drivers'!$A$2:$A$7886,'Selected scen drivers'!$AH$1,'SSP drivers'!$B$2:$B$7886,'Selected scen drivers'!$AI$1,'SSP drivers'!$C$2:$C$7886,'Selected scen drivers'!$C38,'SSP drivers'!$D$2:$D$7886,'Selected scen drivers'!$D38)</f>
        <v>15732.000993060001</v>
      </c>
      <c r="U38" s="4">
        <f>SUMIFS('SSP drivers'!U$2:U$7886,'SSP drivers'!$A$2:$A$7886,'Selected scen drivers'!$AH$1,'SSP drivers'!$B$2:$B$7886,'Selected scen drivers'!$AI$1,'SSP drivers'!$C$2:$C$7886,'Selected scen drivers'!$C38,'SSP drivers'!$D$2:$D$7886,'Selected scen drivers'!$D38)</f>
        <v>17089.945180580002</v>
      </c>
      <c r="V38" s="4">
        <f>SUMIFS('SSP drivers'!V$2:V$7886,'SSP drivers'!$A$2:$A$7886,'Selected scen drivers'!$AH$1,'SSP drivers'!$B$2:$B$7886,'Selected scen drivers'!$AI$1,'SSP drivers'!$C$2:$C$7886,'Selected scen drivers'!$C38,'SSP drivers'!$D$2:$D$7886,'Selected scen drivers'!$D38)</f>
        <v>18470.780358389999</v>
      </c>
      <c r="W38" s="4">
        <f>SUMIFS('SSP drivers'!W$2:W$7886,'SSP drivers'!$A$2:$A$7886,'Selected scen drivers'!$AH$1,'SSP drivers'!$B$2:$B$7886,'Selected scen drivers'!$AI$1,'SSP drivers'!$C$2:$C$7886,'Selected scen drivers'!$C38,'SSP drivers'!$D$2:$D$7886,'Selected scen drivers'!$D38)</f>
        <v>19877.836390730001</v>
      </c>
      <c r="X38" s="4"/>
      <c r="Y38" s="4"/>
      <c r="Z38" s="4"/>
      <c r="AA38" s="4"/>
      <c r="AB38" s="4"/>
      <c r="AC38" s="4"/>
      <c r="AD38" s="4"/>
      <c r="AE38" s="4"/>
    </row>
    <row r="39" spans="1:31" x14ac:dyDescent="0.35">
      <c r="A39">
        <f t="shared" si="0"/>
        <v>5</v>
      </c>
      <c r="B39">
        <f t="shared" si="1"/>
        <v>2</v>
      </c>
      <c r="C39" t="str">
        <f>IFERROR(VLOOKUP(A39,Classification!$A$4:$B$37,2,FALSE),"")</f>
        <v>LatAm_other</v>
      </c>
      <c r="D39" t="str">
        <f>IFERROR(VLOOKUP(B39,Classification!$N$5:$O$14,2,FALSE),"")</f>
        <v>GDPAGR</v>
      </c>
      <c r="E39" s="4">
        <f>SUMIFS('SSP drivers'!E$2:E$7886,'SSP drivers'!$A$2:$A$7886,'Selected scen drivers'!$AH$1,'SSP drivers'!$B$2:$B$7886,'Selected scen drivers'!$AI$1,'SSP drivers'!$C$2:$C$7886,'Selected scen drivers'!$C39,'SSP drivers'!$D$2:$D$7886,'Selected scen drivers'!$D39)</f>
        <v>0</v>
      </c>
      <c r="F39" s="4">
        <f>SUMIFS('SSP drivers'!F$2:F$7886,'SSP drivers'!$A$2:$A$7886,'Selected scen drivers'!$AH$1,'SSP drivers'!$B$2:$B$7886,'Selected scen drivers'!$AI$1,'SSP drivers'!$C$2:$C$7886,'Selected scen drivers'!$C39,'SSP drivers'!$D$2:$D$7886,'Selected scen drivers'!$D39)</f>
        <v>193.08588293897299</v>
      </c>
      <c r="G39" s="4">
        <f>SUMIFS('SSP drivers'!G$2:G$7886,'SSP drivers'!$A$2:$A$7886,'Selected scen drivers'!$AH$1,'SSP drivers'!$B$2:$B$7886,'Selected scen drivers'!$AI$1,'SSP drivers'!$C$2:$C$7886,'Selected scen drivers'!$C39,'SSP drivers'!$D$2:$D$7886,'Selected scen drivers'!$D39)</f>
        <v>194.427581801358</v>
      </c>
      <c r="H39" s="4">
        <f>SUMIFS('SSP drivers'!H$2:H$7886,'SSP drivers'!$A$2:$A$7886,'Selected scen drivers'!$AH$1,'SSP drivers'!$B$2:$B$7886,'Selected scen drivers'!$AI$1,'SSP drivers'!$C$2:$C$7886,'Selected scen drivers'!$C39,'SSP drivers'!$D$2:$D$7886,'Selected scen drivers'!$D39)</f>
        <v>239.13286513636001</v>
      </c>
      <c r="I39" s="4">
        <f>SUMIFS('SSP drivers'!I$2:I$7886,'SSP drivers'!$A$2:$A$7886,'Selected scen drivers'!$AH$1,'SSP drivers'!$B$2:$B$7886,'Selected scen drivers'!$AI$1,'SSP drivers'!$C$2:$C$7886,'Selected scen drivers'!$C39,'SSP drivers'!$D$2:$D$7886,'Selected scen drivers'!$D39)</f>
        <v>281.93060850235298</v>
      </c>
      <c r="J39" s="4">
        <f>SUMIFS('SSP drivers'!J$2:J$7886,'SSP drivers'!$A$2:$A$7886,'Selected scen drivers'!$AH$1,'SSP drivers'!$B$2:$B$7886,'Selected scen drivers'!$AI$1,'SSP drivers'!$C$2:$C$7886,'Selected scen drivers'!$C39,'SSP drivers'!$D$2:$D$7886,'Selected scen drivers'!$D39)</f>
        <v>332.92373187162002</v>
      </c>
      <c r="K39" s="4">
        <f>SUMIFS('SSP drivers'!K$2:K$7886,'SSP drivers'!$A$2:$A$7886,'Selected scen drivers'!$AH$1,'SSP drivers'!$B$2:$B$7886,'Selected scen drivers'!$AI$1,'SSP drivers'!$C$2:$C$7886,'Selected scen drivers'!$C39,'SSP drivers'!$D$2:$D$7886,'Selected scen drivers'!$D39)</f>
        <v>390.73920432545299</v>
      </c>
      <c r="L39" s="4">
        <f>SUMIFS('SSP drivers'!L$2:L$7886,'SSP drivers'!$A$2:$A$7886,'Selected scen drivers'!$AH$1,'SSP drivers'!$B$2:$B$7886,'Selected scen drivers'!$AI$1,'SSP drivers'!$C$2:$C$7886,'Selected scen drivers'!$C39,'SSP drivers'!$D$2:$D$7886,'Selected scen drivers'!$D39)</f>
        <v>452.47306399081799</v>
      </c>
      <c r="M39" s="4">
        <f>SUMIFS('SSP drivers'!M$2:M$7886,'SSP drivers'!$A$2:$A$7886,'Selected scen drivers'!$AH$1,'SSP drivers'!$B$2:$B$7886,'Selected scen drivers'!$AI$1,'SSP drivers'!$C$2:$C$7886,'Selected scen drivers'!$C39,'SSP drivers'!$D$2:$D$7886,'Selected scen drivers'!$D39)</f>
        <v>516.23417962183396</v>
      </c>
      <c r="N39" s="4">
        <f>SUMIFS('SSP drivers'!N$2:N$7886,'SSP drivers'!$A$2:$A$7886,'Selected scen drivers'!$AH$1,'SSP drivers'!$B$2:$B$7886,'Selected scen drivers'!$AI$1,'SSP drivers'!$C$2:$C$7886,'Selected scen drivers'!$C39,'SSP drivers'!$D$2:$D$7886,'Selected scen drivers'!$D39)</f>
        <v>582.99701444745597</v>
      </c>
      <c r="O39" s="4">
        <f>SUMIFS('SSP drivers'!O$2:O$7886,'SSP drivers'!$A$2:$A$7886,'Selected scen drivers'!$AH$1,'SSP drivers'!$B$2:$B$7886,'Selected scen drivers'!$AI$1,'SSP drivers'!$C$2:$C$7886,'Selected scen drivers'!$C39,'SSP drivers'!$D$2:$D$7886,'Selected scen drivers'!$D39)</f>
        <v>654.09755898833305</v>
      </c>
      <c r="P39" s="4">
        <f>SUMIFS('SSP drivers'!P$2:P$7886,'SSP drivers'!$A$2:$A$7886,'Selected scen drivers'!$AH$1,'SSP drivers'!$B$2:$B$7886,'Selected scen drivers'!$AI$1,'SSP drivers'!$C$2:$C$7886,'Selected scen drivers'!$C39,'SSP drivers'!$D$2:$D$7886,'Selected scen drivers'!$D39)</f>
        <v>730.58618490754304</v>
      </c>
      <c r="Q39" s="4">
        <f>SUMIFS('SSP drivers'!Q$2:Q$7886,'SSP drivers'!$A$2:$A$7886,'Selected scen drivers'!$AH$1,'SSP drivers'!$B$2:$B$7886,'Selected scen drivers'!$AI$1,'SSP drivers'!$C$2:$C$7886,'Selected scen drivers'!$C39,'SSP drivers'!$D$2:$D$7886,'Selected scen drivers'!$D39)</f>
        <v>810.35660577591102</v>
      </c>
      <c r="R39" s="4">
        <f>SUMIFS('SSP drivers'!R$2:R$7886,'SSP drivers'!$A$2:$A$7886,'Selected scen drivers'!$AH$1,'SSP drivers'!$B$2:$B$7886,'Selected scen drivers'!$AI$1,'SSP drivers'!$C$2:$C$7886,'Selected scen drivers'!$C39,'SSP drivers'!$D$2:$D$7886,'Selected scen drivers'!$D39)</f>
        <v>891.93840300396505</v>
      </c>
      <c r="S39" s="4">
        <f>SUMIFS('SSP drivers'!S$2:S$7886,'SSP drivers'!$A$2:$A$7886,'Selected scen drivers'!$AH$1,'SSP drivers'!$B$2:$B$7886,'Selected scen drivers'!$AI$1,'SSP drivers'!$C$2:$C$7886,'Selected scen drivers'!$C39,'SSP drivers'!$D$2:$D$7886,'Selected scen drivers'!$D39)</f>
        <v>972.90363370119098</v>
      </c>
      <c r="T39" s="4">
        <f>SUMIFS('SSP drivers'!T$2:T$7886,'SSP drivers'!$A$2:$A$7886,'Selected scen drivers'!$AH$1,'SSP drivers'!$B$2:$B$7886,'Selected scen drivers'!$AI$1,'SSP drivers'!$C$2:$C$7886,'Selected scen drivers'!$C39,'SSP drivers'!$D$2:$D$7886,'Selected scen drivers'!$D39)</f>
        <v>1052.3053543082201</v>
      </c>
      <c r="U39" s="4">
        <f>SUMIFS('SSP drivers'!U$2:U$7886,'SSP drivers'!$A$2:$A$7886,'Selected scen drivers'!$AH$1,'SSP drivers'!$B$2:$B$7886,'Selected scen drivers'!$AI$1,'SSP drivers'!$C$2:$C$7886,'Selected scen drivers'!$C39,'SSP drivers'!$D$2:$D$7886,'Selected scen drivers'!$D39)</f>
        <v>1129.7927411575599</v>
      </c>
      <c r="V39" s="4">
        <f>SUMIFS('SSP drivers'!V$2:V$7886,'SSP drivers'!$A$2:$A$7886,'Selected scen drivers'!$AH$1,'SSP drivers'!$B$2:$B$7886,'Selected scen drivers'!$AI$1,'SSP drivers'!$C$2:$C$7886,'Selected scen drivers'!$C39,'SSP drivers'!$D$2:$D$7886,'Selected scen drivers'!$D39)</f>
        <v>1204.96781259555</v>
      </c>
      <c r="W39" s="4">
        <f>SUMIFS('SSP drivers'!W$2:W$7886,'SSP drivers'!$A$2:$A$7886,'Selected scen drivers'!$AH$1,'SSP drivers'!$B$2:$B$7886,'Selected scen drivers'!$AI$1,'SSP drivers'!$C$2:$C$7886,'Selected scen drivers'!$C39,'SSP drivers'!$D$2:$D$7886,'Selected scen drivers'!$D39)</f>
        <v>1277.6307710854201</v>
      </c>
      <c r="X39" s="4"/>
      <c r="Y39" s="4"/>
      <c r="Z39" s="4"/>
      <c r="AA39" s="4"/>
      <c r="AB39" s="4"/>
      <c r="AC39" s="4"/>
      <c r="AD39" s="4"/>
      <c r="AE39" s="4"/>
    </row>
    <row r="40" spans="1:31" x14ac:dyDescent="0.35">
      <c r="A40">
        <f t="shared" si="0"/>
        <v>5</v>
      </c>
      <c r="B40">
        <f t="shared" si="1"/>
        <v>3</v>
      </c>
      <c r="C40" t="str">
        <f>IFERROR(VLOOKUP(A40,Classification!$A$4:$B$37,2,FALSE),"")</f>
        <v>LatAm_other</v>
      </c>
      <c r="D40" t="str">
        <f>IFERROR(VLOOKUP(B40,Classification!$N$5:$O$14,2,FALSE),"")</f>
        <v>GDPIND</v>
      </c>
      <c r="E40" s="4">
        <f>SUMIFS('SSP drivers'!E$2:E$7886,'SSP drivers'!$A$2:$A$7886,'Selected scen drivers'!$AH$1,'SSP drivers'!$B$2:$B$7886,'Selected scen drivers'!$AI$1,'SSP drivers'!$C$2:$C$7886,'Selected scen drivers'!$C40,'SSP drivers'!$D$2:$D$7886,'Selected scen drivers'!$D40)</f>
        <v>0</v>
      </c>
      <c r="F40" s="4">
        <f>SUMIFS('SSP drivers'!F$2:F$7886,'SSP drivers'!$A$2:$A$7886,'Selected scen drivers'!$AH$1,'SSP drivers'!$B$2:$B$7886,'Selected scen drivers'!$AI$1,'SSP drivers'!$C$2:$C$7886,'Selected scen drivers'!$C40,'SSP drivers'!$D$2:$D$7886,'Selected scen drivers'!$D40)</f>
        <v>891.64625377543405</v>
      </c>
      <c r="G40" s="4">
        <f>SUMIFS('SSP drivers'!G$2:G$7886,'SSP drivers'!$A$2:$A$7886,'Selected scen drivers'!$AH$1,'SSP drivers'!$B$2:$B$7886,'Selected scen drivers'!$AI$1,'SSP drivers'!$C$2:$C$7886,'Selected scen drivers'!$C40,'SSP drivers'!$D$2:$D$7886,'Selected scen drivers'!$D40)</f>
        <v>895.32557983449897</v>
      </c>
      <c r="H40" s="4">
        <f>SUMIFS('SSP drivers'!H$2:H$7886,'SSP drivers'!$A$2:$A$7886,'Selected scen drivers'!$AH$1,'SSP drivers'!$B$2:$B$7886,'Selected scen drivers'!$AI$1,'SSP drivers'!$C$2:$C$7886,'Selected scen drivers'!$C40,'SSP drivers'!$D$2:$D$7886,'Selected scen drivers'!$D40)</f>
        <v>1095.8069617047699</v>
      </c>
      <c r="I40" s="4">
        <f>SUMIFS('SSP drivers'!I$2:I$7886,'SSP drivers'!$A$2:$A$7886,'Selected scen drivers'!$AH$1,'SSP drivers'!$B$2:$B$7886,'Selected scen drivers'!$AI$1,'SSP drivers'!$C$2:$C$7886,'Selected scen drivers'!$C40,'SSP drivers'!$D$2:$D$7886,'Selected scen drivers'!$D40)</f>
        <v>1287.54637328889</v>
      </c>
      <c r="J40" s="4">
        <f>SUMIFS('SSP drivers'!J$2:J$7886,'SSP drivers'!$A$2:$A$7886,'Selected scen drivers'!$AH$1,'SSP drivers'!$B$2:$B$7886,'Selected scen drivers'!$AI$1,'SSP drivers'!$C$2:$C$7886,'Selected scen drivers'!$C40,'SSP drivers'!$D$2:$D$7886,'Selected scen drivers'!$D40)</f>
        <v>1516.2761291701299</v>
      </c>
      <c r="K40" s="4">
        <f>SUMIFS('SSP drivers'!K$2:K$7886,'SSP drivers'!$A$2:$A$7886,'Selected scen drivers'!$AH$1,'SSP drivers'!$B$2:$B$7886,'Selected scen drivers'!$AI$1,'SSP drivers'!$C$2:$C$7886,'Selected scen drivers'!$C40,'SSP drivers'!$D$2:$D$7886,'Selected scen drivers'!$D40)</f>
        <v>1777.1058282928</v>
      </c>
      <c r="L40" s="4">
        <f>SUMIFS('SSP drivers'!L$2:L$7886,'SSP drivers'!$A$2:$A$7886,'Selected scen drivers'!$AH$1,'SSP drivers'!$B$2:$B$7886,'Selected scen drivers'!$AI$1,'SSP drivers'!$C$2:$C$7886,'Selected scen drivers'!$C40,'SSP drivers'!$D$2:$D$7886,'Selected scen drivers'!$D40)</f>
        <v>2061.29783034907</v>
      </c>
      <c r="M40" s="4">
        <f>SUMIFS('SSP drivers'!M$2:M$7886,'SSP drivers'!$A$2:$A$7886,'Selected scen drivers'!$AH$1,'SSP drivers'!$B$2:$B$7886,'Selected scen drivers'!$AI$1,'SSP drivers'!$C$2:$C$7886,'Selected scen drivers'!$C40,'SSP drivers'!$D$2:$D$7886,'Selected scen drivers'!$D40)</f>
        <v>2362.2788019188401</v>
      </c>
      <c r="N40" s="4">
        <f>SUMIFS('SSP drivers'!N$2:N$7886,'SSP drivers'!$A$2:$A$7886,'Selected scen drivers'!$AH$1,'SSP drivers'!$B$2:$B$7886,'Selected scen drivers'!$AI$1,'SSP drivers'!$C$2:$C$7886,'Selected scen drivers'!$C40,'SSP drivers'!$D$2:$D$7886,'Selected scen drivers'!$D40)</f>
        <v>2683.9427901516401</v>
      </c>
      <c r="O40" s="4">
        <f>SUMIFS('SSP drivers'!O$2:O$7886,'SSP drivers'!$A$2:$A$7886,'Selected scen drivers'!$AH$1,'SSP drivers'!$B$2:$B$7886,'Selected scen drivers'!$AI$1,'SSP drivers'!$C$2:$C$7886,'Selected scen drivers'!$C40,'SSP drivers'!$D$2:$D$7886,'Selected scen drivers'!$D40)</f>
        <v>3032.34454074614</v>
      </c>
      <c r="P40" s="4">
        <f>SUMIFS('SSP drivers'!P$2:P$7886,'SSP drivers'!$A$2:$A$7886,'Selected scen drivers'!$AH$1,'SSP drivers'!$B$2:$B$7886,'Selected scen drivers'!$AI$1,'SSP drivers'!$C$2:$C$7886,'Selected scen drivers'!$C40,'SSP drivers'!$D$2:$D$7886,'Selected scen drivers'!$D40)</f>
        <v>3413.70278310406</v>
      </c>
      <c r="Q40" s="4">
        <f>SUMIFS('SSP drivers'!Q$2:Q$7886,'SSP drivers'!$A$2:$A$7886,'Selected scen drivers'!$AH$1,'SSP drivers'!$B$2:$B$7886,'Selected scen drivers'!$AI$1,'SSP drivers'!$C$2:$C$7886,'Selected scen drivers'!$C40,'SSP drivers'!$D$2:$D$7886,'Selected scen drivers'!$D40)</f>
        <v>3821.0968067180802</v>
      </c>
      <c r="R40" s="4">
        <f>SUMIFS('SSP drivers'!R$2:R$7886,'SSP drivers'!$A$2:$A$7886,'Selected scen drivers'!$AH$1,'SSP drivers'!$B$2:$B$7886,'Selected scen drivers'!$AI$1,'SSP drivers'!$C$2:$C$7886,'Selected scen drivers'!$C40,'SSP drivers'!$D$2:$D$7886,'Selected scen drivers'!$D40)</f>
        <v>4250.7716958627097</v>
      </c>
      <c r="S40" s="4">
        <f>SUMIFS('SSP drivers'!S$2:S$7886,'SSP drivers'!$A$2:$A$7886,'Selected scen drivers'!$AH$1,'SSP drivers'!$B$2:$B$7886,'Selected scen drivers'!$AI$1,'SSP drivers'!$C$2:$C$7886,'Selected scen drivers'!$C40,'SSP drivers'!$D$2:$D$7886,'Selected scen drivers'!$D40)</f>
        <v>4695.0434116162096</v>
      </c>
      <c r="T40" s="4">
        <f>SUMIFS('SSP drivers'!T$2:T$7886,'SSP drivers'!$A$2:$A$7886,'Selected scen drivers'!$AH$1,'SSP drivers'!$B$2:$B$7886,'Selected scen drivers'!$AI$1,'SSP drivers'!$C$2:$C$7886,'Selected scen drivers'!$C40,'SSP drivers'!$D$2:$D$7886,'Selected scen drivers'!$D40)</f>
        <v>5152.0011478819597</v>
      </c>
      <c r="U40" s="4">
        <f>SUMIFS('SSP drivers'!U$2:U$7886,'SSP drivers'!$A$2:$A$7886,'Selected scen drivers'!$AH$1,'SSP drivers'!$B$2:$B$7886,'Selected scen drivers'!$AI$1,'SSP drivers'!$C$2:$C$7886,'Selected scen drivers'!$C40,'SSP drivers'!$D$2:$D$7886,'Selected scen drivers'!$D40)</f>
        <v>5622.3015439832297</v>
      </c>
      <c r="V40" s="4">
        <f>SUMIFS('SSP drivers'!V$2:V$7886,'SSP drivers'!$A$2:$A$7886,'Selected scen drivers'!$AH$1,'SSP drivers'!$B$2:$B$7886,'Selected scen drivers'!$AI$1,'SSP drivers'!$C$2:$C$7886,'Selected scen drivers'!$C40,'SSP drivers'!$D$2:$D$7886,'Selected scen drivers'!$D40)</f>
        <v>6106.2290325631802</v>
      </c>
      <c r="W40" s="4">
        <f>SUMIFS('SSP drivers'!W$2:W$7886,'SSP drivers'!$A$2:$A$7886,'Selected scen drivers'!$AH$1,'SSP drivers'!$B$2:$B$7886,'Selected scen drivers'!$AI$1,'SSP drivers'!$C$2:$C$7886,'Selected scen drivers'!$C40,'SSP drivers'!$D$2:$D$7886,'Selected scen drivers'!$D40)</f>
        <v>6604.6543259878199</v>
      </c>
      <c r="X40" s="4"/>
      <c r="Y40" s="4"/>
      <c r="Z40" s="4"/>
      <c r="AA40" s="4"/>
      <c r="AB40" s="4"/>
      <c r="AC40" s="4"/>
      <c r="AD40" s="4"/>
      <c r="AE40" s="4"/>
    </row>
    <row r="41" spans="1:31" x14ac:dyDescent="0.35">
      <c r="A41">
        <f t="shared" si="0"/>
        <v>5</v>
      </c>
      <c r="B41">
        <f t="shared" si="1"/>
        <v>4</v>
      </c>
      <c r="C41" t="str">
        <f>IFERROR(VLOOKUP(A41,Classification!$A$4:$B$37,2,FALSE),"")</f>
        <v>LatAm_other</v>
      </c>
      <c r="D41" t="str">
        <f>IFERROR(VLOOKUP(B41,Classification!$N$5:$O$14,2,FALSE),"")</f>
        <v>GDPMFG</v>
      </c>
      <c r="E41" s="4">
        <f>SUMIFS('SSP drivers'!E$2:E$7886,'SSP drivers'!$A$2:$A$7886,'Selected scen drivers'!$AH$1,'SSP drivers'!$B$2:$B$7886,'Selected scen drivers'!$AI$1,'SSP drivers'!$C$2:$C$7886,'Selected scen drivers'!$C41,'SSP drivers'!$D$2:$D$7886,'Selected scen drivers'!$D41)</f>
        <v>0</v>
      </c>
      <c r="F41" s="4">
        <f>SUMIFS('SSP drivers'!F$2:F$7886,'SSP drivers'!$A$2:$A$7886,'Selected scen drivers'!$AH$1,'SSP drivers'!$B$2:$B$7886,'Selected scen drivers'!$AI$1,'SSP drivers'!$C$2:$C$7886,'Selected scen drivers'!$C41,'SSP drivers'!$D$2:$D$7886,'Selected scen drivers'!$D41)</f>
        <v>125.105093720385</v>
      </c>
      <c r="G41" s="4">
        <f>SUMIFS('SSP drivers'!G$2:G$7886,'SSP drivers'!$A$2:$A$7886,'Selected scen drivers'!$AH$1,'SSP drivers'!$B$2:$B$7886,'Selected scen drivers'!$AI$1,'SSP drivers'!$C$2:$C$7886,'Selected scen drivers'!$C41,'SSP drivers'!$D$2:$D$7886,'Selected scen drivers'!$D41)</f>
        <v>124.96671926212299</v>
      </c>
      <c r="H41" s="4">
        <f>SUMIFS('SSP drivers'!H$2:H$7886,'SSP drivers'!$A$2:$A$7886,'Selected scen drivers'!$AH$1,'SSP drivers'!$B$2:$B$7886,'Selected scen drivers'!$AI$1,'SSP drivers'!$C$2:$C$7886,'Selected scen drivers'!$C41,'SSP drivers'!$D$2:$D$7886,'Selected scen drivers'!$D41)</f>
        <v>157.815138982771</v>
      </c>
      <c r="I41" s="4">
        <f>SUMIFS('SSP drivers'!I$2:I$7886,'SSP drivers'!$A$2:$A$7886,'Selected scen drivers'!$AH$1,'SSP drivers'!$B$2:$B$7886,'Selected scen drivers'!$AI$1,'SSP drivers'!$C$2:$C$7886,'Selected scen drivers'!$C41,'SSP drivers'!$D$2:$D$7886,'Selected scen drivers'!$D41)</f>
        <v>193.310520912953</v>
      </c>
      <c r="J41" s="4">
        <f>SUMIFS('SSP drivers'!J$2:J$7886,'SSP drivers'!$A$2:$A$7886,'Selected scen drivers'!$AH$1,'SSP drivers'!$B$2:$B$7886,'Selected scen drivers'!$AI$1,'SSP drivers'!$C$2:$C$7886,'Selected scen drivers'!$C41,'SSP drivers'!$D$2:$D$7886,'Selected scen drivers'!$D41)</f>
        <v>237.326918639783</v>
      </c>
      <c r="K41" s="4">
        <f>SUMIFS('SSP drivers'!K$2:K$7886,'SSP drivers'!$A$2:$A$7886,'Selected scen drivers'!$AH$1,'SSP drivers'!$B$2:$B$7886,'Selected scen drivers'!$AI$1,'SSP drivers'!$C$2:$C$7886,'Selected scen drivers'!$C41,'SSP drivers'!$D$2:$D$7886,'Selected scen drivers'!$D41)</f>
        <v>290.05906548310497</v>
      </c>
      <c r="L41" s="4">
        <f>SUMIFS('SSP drivers'!L$2:L$7886,'SSP drivers'!$A$2:$A$7886,'Selected scen drivers'!$AH$1,'SSP drivers'!$B$2:$B$7886,'Selected scen drivers'!$AI$1,'SSP drivers'!$C$2:$C$7886,'Selected scen drivers'!$C41,'SSP drivers'!$D$2:$D$7886,'Selected scen drivers'!$D41)</f>
        <v>351.22305017052099</v>
      </c>
      <c r="M41" s="4">
        <f>SUMIFS('SSP drivers'!M$2:M$7886,'SSP drivers'!$A$2:$A$7886,'Selected scen drivers'!$AH$1,'SSP drivers'!$B$2:$B$7886,'Selected scen drivers'!$AI$1,'SSP drivers'!$C$2:$C$7886,'Selected scen drivers'!$C41,'SSP drivers'!$D$2:$D$7886,'Selected scen drivers'!$D41)</f>
        <v>420.28272051716999</v>
      </c>
      <c r="N41" s="4">
        <f>SUMIFS('SSP drivers'!N$2:N$7886,'SSP drivers'!$A$2:$A$7886,'Selected scen drivers'!$AH$1,'SSP drivers'!$B$2:$B$7886,'Selected scen drivers'!$AI$1,'SSP drivers'!$C$2:$C$7886,'Selected scen drivers'!$C41,'SSP drivers'!$D$2:$D$7886,'Selected scen drivers'!$D41)</f>
        <v>498.01476605369697</v>
      </c>
      <c r="O41" s="4">
        <f>SUMIFS('SSP drivers'!O$2:O$7886,'SSP drivers'!$A$2:$A$7886,'Selected scen drivers'!$AH$1,'SSP drivers'!$B$2:$B$7886,'Selected scen drivers'!$AI$1,'SSP drivers'!$C$2:$C$7886,'Selected scen drivers'!$C41,'SSP drivers'!$D$2:$D$7886,'Selected scen drivers'!$D41)</f>
        <v>585.67719008020799</v>
      </c>
      <c r="P41" s="4">
        <f>SUMIFS('SSP drivers'!P$2:P$7886,'SSP drivers'!$A$2:$A$7886,'Selected scen drivers'!$AH$1,'SSP drivers'!$B$2:$B$7886,'Selected scen drivers'!$AI$1,'SSP drivers'!$C$2:$C$7886,'Selected scen drivers'!$C41,'SSP drivers'!$D$2:$D$7886,'Selected scen drivers'!$D41)</f>
        <v>684.94871254182794</v>
      </c>
      <c r="Q41" s="4">
        <f>SUMIFS('SSP drivers'!Q$2:Q$7886,'SSP drivers'!$A$2:$A$7886,'Selected scen drivers'!$AH$1,'SSP drivers'!$B$2:$B$7886,'Selected scen drivers'!$AI$1,'SSP drivers'!$C$2:$C$7886,'Selected scen drivers'!$C41,'SSP drivers'!$D$2:$D$7886,'Selected scen drivers'!$D41)</f>
        <v>795.079051430302</v>
      </c>
      <c r="R41" s="4">
        <f>SUMIFS('SSP drivers'!R$2:R$7886,'SSP drivers'!$A$2:$A$7886,'Selected scen drivers'!$AH$1,'SSP drivers'!$B$2:$B$7886,'Selected scen drivers'!$AI$1,'SSP drivers'!$C$2:$C$7886,'Selected scen drivers'!$C41,'SSP drivers'!$D$2:$D$7886,'Selected scen drivers'!$D41)</f>
        <v>915.85733851663599</v>
      </c>
      <c r="S41" s="4">
        <f>SUMIFS('SSP drivers'!S$2:S$7886,'SSP drivers'!$A$2:$A$7886,'Selected scen drivers'!$AH$1,'SSP drivers'!$B$2:$B$7886,'Selected scen drivers'!$AI$1,'SSP drivers'!$C$2:$C$7886,'Selected scen drivers'!$C41,'SSP drivers'!$D$2:$D$7886,'Selected scen drivers'!$D41)</f>
        <v>1046.1064728639899</v>
      </c>
      <c r="T41" s="4">
        <f>SUMIFS('SSP drivers'!T$2:T$7886,'SSP drivers'!$A$2:$A$7886,'Selected scen drivers'!$AH$1,'SSP drivers'!$B$2:$B$7886,'Selected scen drivers'!$AI$1,'SSP drivers'!$C$2:$C$7886,'Selected scen drivers'!$C41,'SSP drivers'!$D$2:$D$7886,'Selected scen drivers'!$D41)</f>
        <v>1185.8060497424101</v>
      </c>
      <c r="U41" s="4">
        <f>SUMIFS('SSP drivers'!U$2:U$7886,'SSP drivers'!$A$2:$A$7886,'Selected scen drivers'!$AH$1,'SSP drivers'!$B$2:$B$7886,'Selected scen drivers'!$AI$1,'SSP drivers'!$C$2:$C$7886,'Selected scen drivers'!$C41,'SSP drivers'!$D$2:$D$7886,'Selected scen drivers'!$D41)</f>
        <v>1335.4735477911199</v>
      </c>
      <c r="V41" s="4">
        <f>SUMIFS('SSP drivers'!V$2:V$7886,'SSP drivers'!$A$2:$A$7886,'Selected scen drivers'!$AH$1,'SSP drivers'!$B$2:$B$7886,'Selected scen drivers'!$AI$1,'SSP drivers'!$C$2:$C$7886,'Selected scen drivers'!$C41,'SSP drivers'!$D$2:$D$7886,'Selected scen drivers'!$D41)</f>
        <v>1495.5442181360099</v>
      </c>
      <c r="W41" s="4">
        <f>SUMIFS('SSP drivers'!W$2:W$7886,'SSP drivers'!$A$2:$A$7886,'Selected scen drivers'!$AH$1,'SSP drivers'!$B$2:$B$7886,'Selected scen drivers'!$AI$1,'SSP drivers'!$C$2:$C$7886,'Selected scen drivers'!$C41,'SSP drivers'!$D$2:$D$7886,'Selected scen drivers'!$D41)</f>
        <v>1666.6084529458101</v>
      </c>
      <c r="X41" s="4"/>
      <c r="Y41" s="4"/>
      <c r="Z41" s="4"/>
      <c r="AA41" s="4"/>
      <c r="AB41" s="4"/>
      <c r="AC41" s="4"/>
      <c r="AD41" s="4"/>
      <c r="AE41" s="4"/>
    </row>
    <row r="42" spans="1:31" x14ac:dyDescent="0.35">
      <c r="A42">
        <f t="shared" si="0"/>
        <v>5</v>
      </c>
      <c r="B42">
        <f t="shared" si="1"/>
        <v>5</v>
      </c>
      <c r="C42" t="str">
        <f>IFERROR(VLOOKUP(A42,Classification!$A$4:$B$37,2,FALSE),"")</f>
        <v>LatAm_other</v>
      </c>
      <c r="D42" t="str">
        <f>IFERROR(VLOOKUP(B42,Classification!$N$5:$O$14,2,FALSE),"")</f>
        <v>GDPPCAP</v>
      </c>
      <c r="E42" s="4">
        <f>SUMIFS('SSP drivers'!E$2:E$7886,'SSP drivers'!$A$2:$A$7886,'Selected scen drivers'!$AH$1,'SSP drivers'!$B$2:$B$7886,'Selected scen drivers'!$AI$1,'SSP drivers'!$C$2:$C$7886,'Selected scen drivers'!$C42,'SSP drivers'!$D$2:$D$7886,'Selected scen drivers'!$D42)</f>
        <v>0</v>
      </c>
      <c r="F42" s="4">
        <f>SUMIFS('SSP drivers'!F$2:F$7886,'SSP drivers'!$A$2:$A$7886,'Selected scen drivers'!$AH$1,'SSP drivers'!$B$2:$B$7886,'Selected scen drivers'!$AI$1,'SSP drivers'!$C$2:$C$7886,'Selected scen drivers'!$C42,'SSP drivers'!$D$2:$D$7886,'Selected scen drivers'!$D42)</f>
        <v>11.017805729608799</v>
      </c>
      <c r="G42" s="4">
        <f>SUMIFS('SSP drivers'!G$2:G$7886,'SSP drivers'!$A$2:$A$7886,'Selected scen drivers'!$AH$1,'SSP drivers'!$B$2:$B$7886,'Selected scen drivers'!$AI$1,'SSP drivers'!$C$2:$C$7886,'Selected scen drivers'!$C42,'SSP drivers'!$D$2:$D$7886,'Selected scen drivers'!$D42)</f>
        <v>11.0239094944949</v>
      </c>
      <c r="H42" s="4">
        <f>SUMIFS('SSP drivers'!H$2:H$7886,'SSP drivers'!$A$2:$A$7886,'Selected scen drivers'!$AH$1,'SSP drivers'!$B$2:$B$7886,'Selected scen drivers'!$AI$1,'SSP drivers'!$C$2:$C$7886,'Selected scen drivers'!$C42,'SSP drivers'!$D$2:$D$7886,'Selected scen drivers'!$D42)</f>
        <v>13.051762334784099</v>
      </c>
      <c r="I42" s="4">
        <f>SUMIFS('SSP drivers'!I$2:I$7886,'SSP drivers'!$A$2:$A$7886,'Selected scen drivers'!$AH$1,'SSP drivers'!$B$2:$B$7886,'Selected scen drivers'!$AI$1,'SSP drivers'!$C$2:$C$7886,'Selected scen drivers'!$C42,'SSP drivers'!$D$2:$D$7886,'Selected scen drivers'!$D42)</f>
        <v>14.715272869124799</v>
      </c>
      <c r="J42" s="4">
        <f>SUMIFS('SSP drivers'!J$2:J$7886,'SSP drivers'!$A$2:$A$7886,'Selected scen drivers'!$AH$1,'SSP drivers'!$B$2:$B$7886,'Selected scen drivers'!$AI$1,'SSP drivers'!$C$2:$C$7886,'Selected scen drivers'!$C42,'SSP drivers'!$D$2:$D$7886,'Selected scen drivers'!$D42)</f>
        <v>16.7555702417235</v>
      </c>
      <c r="K42" s="4">
        <f>SUMIFS('SSP drivers'!K$2:K$7886,'SSP drivers'!$A$2:$A$7886,'Selected scen drivers'!$AH$1,'SSP drivers'!$B$2:$B$7886,'Selected scen drivers'!$AI$1,'SSP drivers'!$C$2:$C$7886,'Selected scen drivers'!$C42,'SSP drivers'!$D$2:$D$7886,'Selected scen drivers'!$D42)</f>
        <v>19.1408817177808</v>
      </c>
      <c r="L42" s="4">
        <f>SUMIFS('SSP drivers'!L$2:L$7886,'SSP drivers'!$A$2:$A$7886,'Selected scen drivers'!$AH$1,'SSP drivers'!$B$2:$B$7886,'Selected scen drivers'!$AI$1,'SSP drivers'!$C$2:$C$7886,'Selected scen drivers'!$C42,'SSP drivers'!$D$2:$D$7886,'Selected scen drivers'!$D42)</f>
        <v>21.799071655815101</v>
      </c>
      <c r="M42" s="4">
        <f>SUMIFS('SSP drivers'!M$2:M$7886,'SSP drivers'!$A$2:$A$7886,'Selected scen drivers'!$AH$1,'SSP drivers'!$B$2:$B$7886,'Selected scen drivers'!$AI$1,'SSP drivers'!$C$2:$C$7886,'Selected scen drivers'!$C42,'SSP drivers'!$D$2:$D$7886,'Selected scen drivers'!$D42)</f>
        <v>24.6820102461425</v>
      </c>
      <c r="N42" s="4">
        <f>SUMIFS('SSP drivers'!N$2:N$7886,'SSP drivers'!$A$2:$A$7886,'Selected scen drivers'!$AH$1,'SSP drivers'!$B$2:$B$7886,'Selected scen drivers'!$AI$1,'SSP drivers'!$C$2:$C$7886,'Selected scen drivers'!$C42,'SSP drivers'!$D$2:$D$7886,'Selected scen drivers'!$D42)</f>
        <v>27.8357343837332</v>
      </c>
      <c r="O42" s="4">
        <f>SUMIFS('SSP drivers'!O$2:O$7886,'SSP drivers'!$A$2:$A$7886,'Selected scen drivers'!$AH$1,'SSP drivers'!$B$2:$B$7886,'Selected scen drivers'!$AI$1,'SSP drivers'!$C$2:$C$7886,'Selected scen drivers'!$C42,'SSP drivers'!$D$2:$D$7886,'Selected scen drivers'!$D42)</f>
        <v>31.323338999564701</v>
      </c>
      <c r="P42" s="4">
        <f>SUMIFS('SSP drivers'!P$2:P$7886,'SSP drivers'!$A$2:$A$7886,'Selected scen drivers'!$AH$1,'SSP drivers'!$B$2:$B$7886,'Selected scen drivers'!$AI$1,'SSP drivers'!$C$2:$C$7886,'Selected scen drivers'!$C42,'SSP drivers'!$D$2:$D$7886,'Selected scen drivers'!$D42)</f>
        <v>35.210774766828102</v>
      </c>
      <c r="Q42" s="4">
        <f>SUMIFS('SSP drivers'!Q$2:Q$7886,'SSP drivers'!$A$2:$A$7886,'Selected scen drivers'!$AH$1,'SSP drivers'!$B$2:$B$7886,'Selected scen drivers'!$AI$1,'SSP drivers'!$C$2:$C$7886,'Selected scen drivers'!$C42,'SSP drivers'!$D$2:$D$7886,'Selected scen drivers'!$D42)</f>
        <v>39.455242010424499</v>
      </c>
      <c r="R42" s="4">
        <f>SUMIFS('SSP drivers'!R$2:R$7886,'SSP drivers'!$A$2:$A$7886,'Selected scen drivers'!$AH$1,'SSP drivers'!$B$2:$B$7886,'Selected scen drivers'!$AI$1,'SSP drivers'!$C$2:$C$7886,'Selected scen drivers'!$C42,'SSP drivers'!$D$2:$D$7886,'Selected scen drivers'!$D42)</f>
        <v>44.051883274771399</v>
      </c>
      <c r="S42" s="4">
        <f>SUMIFS('SSP drivers'!S$2:S$7886,'SSP drivers'!$A$2:$A$7886,'Selected scen drivers'!$AH$1,'SSP drivers'!$B$2:$B$7886,'Selected scen drivers'!$AI$1,'SSP drivers'!$C$2:$C$7886,'Selected scen drivers'!$C42,'SSP drivers'!$D$2:$D$7886,'Selected scen drivers'!$D42)</f>
        <v>48.963727814353298</v>
      </c>
      <c r="T42" s="4">
        <f>SUMIFS('SSP drivers'!T$2:T$7886,'SSP drivers'!$A$2:$A$7886,'Selected scen drivers'!$AH$1,'SSP drivers'!$B$2:$B$7886,'Selected scen drivers'!$AI$1,'SSP drivers'!$C$2:$C$7886,'Selected scen drivers'!$C42,'SSP drivers'!$D$2:$D$7886,'Selected scen drivers'!$D42)</f>
        <v>54.188138595741798</v>
      </c>
      <c r="U42" s="4">
        <f>SUMIFS('SSP drivers'!U$2:U$7886,'SSP drivers'!$A$2:$A$7886,'Selected scen drivers'!$AH$1,'SSP drivers'!$B$2:$B$7886,'Selected scen drivers'!$AI$1,'SSP drivers'!$C$2:$C$7886,'Selected scen drivers'!$C42,'SSP drivers'!$D$2:$D$7886,'Selected scen drivers'!$D42)</f>
        <v>59.745332916462097</v>
      </c>
      <c r="V42" s="4">
        <f>SUMIFS('SSP drivers'!V$2:V$7886,'SSP drivers'!$A$2:$A$7886,'Selected scen drivers'!$AH$1,'SSP drivers'!$B$2:$B$7886,'Selected scen drivers'!$AI$1,'SSP drivers'!$C$2:$C$7886,'Selected scen drivers'!$C42,'SSP drivers'!$D$2:$D$7886,'Selected scen drivers'!$D42)</f>
        <v>65.650609296944495</v>
      </c>
      <c r="W42" s="4">
        <f>SUMIFS('SSP drivers'!W$2:W$7886,'SSP drivers'!$A$2:$A$7886,'Selected scen drivers'!$AH$1,'SSP drivers'!$B$2:$B$7886,'Selected scen drivers'!$AI$1,'SSP drivers'!$C$2:$C$7886,'Selected scen drivers'!$C42,'SSP drivers'!$D$2:$D$7886,'Selected scen drivers'!$D42)</f>
        <v>71.909862610523604</v>
      </c>
      <c r="X42" s="4"/>
      <c r="Y42" s="4"/>
      <c r="Z42" s="4"/>
      <c r="AA42" s="4"/>
      <c r="AB42" s="4"/>
      <c r="AC42" s="4"/>
      <c r="AD42" s="4"/>
      <c r="AE42" s="4"/>
    </row>
    <row r="43" spans="1:31" x14ac:dyDescent="0.35">
      <c r="A43">
        <f t="shared" si="0"/>
        <v>5</v>
      </c>
      <c r="B43">
        <f t="shared" si="1"/>
        <v>6</v>
      </c>
      <c r="C43" t="str">
        <f>IFERROR(VLOOKUP(A43,Classification!$A$4:$B$37,2,FALSE),"")</f>
        <v>LatAm_other</v>
      </c>
      <c r="D43" t="str">
        <f>IFERROR(VLOOKUP(B43,Classification!$N$5:$O$14,2,FALSE),"")</f>
        <v>GDPPHOU</v>
      </c>
      <c r="E43" s="4">
        <f>SUMIFS('SSP drivers'!E$2:E$7886,'SSP drivers'!$A$2:$A$7886,'Selected scen drivers'!$AH$1,'SSP drivers'!$B$2:$B$7886,'Selected scen drivers'!$AI$1,'SSP drivers'!$C$2:$C$7886,'Selected scen drivers'!$C43,'SSP drivers'!$D$2:$D$7886,'Selected scen drivers'!$D43)</f>
        <v>0</v>
      </c>
      <c r="F43" s="4">
        <f>SUMIFS('SSP drivers'!F$2:F$7886,'SSP drivers'!$A$2:$A$7886,'Selected scen drivers'!$AH$1,'SSP drivers'!$B$2:$B$7886,'Selected scen drivers'!$AI$1,'SSP drivers'!$C$2:$C$7886,'Selected scen drivers'!$C43,'SSP drivers'!$D$2:$D$7886,'Selected scen drivers'!$D43)</f>
        <v>38.706095752674699</v>
      </c>
      <c r="G43" s="4">
        <f>SUMIFS('SSP drivers'!G$2:G$7886,'SSP drivers'!$A$2:$A$7886,'Selected scen drivers'!$AH$1,'SSP drivers'!$B$2:$B$7886,'Selected scen drivers'!$AI$1,'SSP drivers'!$C$2:$C$7886,'Selected scen drivers'!$C43,'SSP drivers'!$D$2:$D$7886,'Selected scen drivers'!$D43)</f>
        <v>38.573503021342397</v>
      </c>
      <c r="H43" s="4">
        <f>SUMIFS('SSP drivers'!H$2:H$7886,'SSP drivers'!$A$2:$A$7886,'Selected scen drivers'!$AH$1,'SSP drivers'!$B$2:$B$7886,'Selected scen drivers'!$AI$1,'SSP drivers'!$C$2:$C$7886,'Selected scen drivers'!$C43,'SSP drivers'!$D$2:$D$7886,'Selected scen drivers'!$D43)</f>
        <v>44.823307681732302</v>
      </c>
      <c r="I43" s="4">
        <f>SUMIFS('SSP drivers'!I$2:I$7886,'SSP drivers'!$A$2:$A$7886,'Selected scen drivers'!$AH$1,'SSP drivers'!$B$2:$B$7886,'Selected scen drivers'!$AI$1,'SSP drivers'!$C$2:$C$7886,'Selected scen drivers'!$C43,'SSP drivers'!$D$2:$D$7886,'Selected scen drivers'!$D43)</f>
        <v>50.029981920315201</v>
      </c>
      <c r="J43" s="4">
        <f>SUMIFS('SSP drivers'!J$2:J$7886,'SSP drivers'!$A$2:$A$7886,'Selected scen drivers'!$AH$1,'SSP drivers'!$B$2:$B$7886,'Selected scen drivers'!$AI$1,'SSP drivers'!$C$2:$C$7886,'Selected scen drivers'!$C43,'SSP drivers'!$D$2:$D$7886,'Selected scen drivers'!$D43)</f>
        <v>56.614791292128103</v>
      </c>
      <c r="K43" s="4">
        <f>SUMIFS('SSP drivers'!K$2:K$7886,'SSP drivers'!$A$2:$A$7886,'Selected scen drivers'!$AH$1,'SSP drivers'!$B$2:$B$7886,'Selected scen drivers'!$AI$1,'SSP drivers'!$C$2:$C$7886,'Selected scen drivers'!$C43,'SSP drivers'!$D$2:$D$7886,'Selected scen drivers'!$D43)</f>
        <v>64.411707938353402</v>
      </c>
      <c r="L43" s="4">
        <f>SUMIFS('SSP drivers'!L$2:L$7886,'SSP drivers'!$A$2:$A$7886,'Selected scen drivers'!$AH$1,'SSP drivers'!$B$2:$B$7886,'Selected scen drivers'!$AI$1,'SSP drivers'!$C$2:$C$7886,'Selected scen drivers'!$C43,'SSP drivers'!$D$2:$D$7886,'Selected scen drivers'!$D43)</f>
        <v>73.287927122112706</v>
      </c>
      <c r="M43" s="4">
        <f>SUMIFS('SSP drivers'!M$2:M$7886,'SSP drivers'!$A$2:$A$7886,'Selected scen drivers'!$AH$1,'SSP drivers'!$B$2:$B$7886,'Selected scen drivers'!$AI$1,'SSP drivers'!$C$2:$C$7886,'Selected scen drivers'!$C43,'SSP drivers'!$D$2:$D$7886,'Selected scen drivers'!$D43)</f>
        <v>83.422498780121401</v>
      </c>
      <c r="N43" s="4">
        <f>SUMIFS('SSP drivers'!N$2:N$7886,'SSP drivers'!$A$2:$A$7886,'Selected scen drivers'!$AH$1,'SSP drivers'!$B$2:$B$7886,'Selected scen drivers'!$AI$1,'SSP drivers'!$C$2:$C$7886,'Selected scen drivers'!$C43,'SSP drivers'!$D$2:$D$7886,'Selected scen drivers'!$D43)</f>
        <v>95.238758815227001</v>
      </c>
      <c r="O43" s="4">
        <f>SUMIFS('SSP drivers'!O$2:O$7886,'SSP drivers'!$A$2:$A$7886,'Selected scen drivers'!$AH$1,'SSP drivers'!$B$2:$B$7886,'Selected scen drivers'!$AI$1,'SSP drivers'!$C$2:$C$7886,'Selected scen drivers'!$C43,'SSP drivers'!$D$2:$D$7886,'Selected scen drivers'!$D43)</f>
        <v>109.06277793676399</v>
      </c>
      <c r="P43" s="4">
        <f>SUMIFS('SSP drivers'!P$2:P$7886,'SSP drivers'!$A$2:$A$7886,'Selected scen drivers'!$AH$1,'SSP drivers'!$B$2:$B$7886,'Selected scen drivers'!$AI$1,'SSP drivers'!$C$2:$C$7886,'Selected scen drivers'!$C43,'SSP drivers'!$D$2:$D$7886,'Selected scen drivers'!$D43)</f>
        <v>125.083542688694</v>
      </c>
      <c r="Q43" s="4">
        <f>SUMIFS('SSP drivers'!Q$2:Q$7886,'SSP drivers'!$A$2:$A$7886,'Selected scen drivers'!$AH$1,'SSP drivers'!$B$2:$B$7886,'Selected scen drivers'!$AI$1,'SSP drivers'!$C$2:$C$7886,'Selected scen drivers'!$C43,'SSP drivers'!$D$2:$D$7886,'Selected scen drivers'!$D43)</f>
        <v>143.221734593327</v>
      </c>
      <c r="R43" s="4">
        <f>SUMIFS('SSP drivers'!R$2:R$7886,'SSP drivers'!$A$2:$A$7886,'Selected scen drivers'!$AH$1,'SSP drivers'!$B$2:$B$7886,'Selected scen drivers'!$AI$1,'SSP drivers'!$C$2:$C$7886,'Selected scen drivers'!$C43,'SSP drivers'!$D$2:$D$7886,'Selected scen drivers'!$D43)</f>
        <v>163.548577125989</v>
      </c>
      <c r="S43" s="4">
        <f>SUMIFS('SSP drivers'!S$2:S$7886,'SSP drivers'!$A$2:$A$7886,'Selected scen drivers'!$AH$1,'SSP drivers'!$B$2:$B$7886,'Selected scen drivers'!$AI$1,'SSP drivers'!$C$2:$C$7886,'Selected scen drivers'!$C43,'SSP drivers'!$D$2:$D$7886,'Selected scen drivers'!$D43)</f>
        <v>186.045228581229</v>
      </c>
      <c r="T43" s="4">
        <f>SUMIFS('SSP drivers'!T$2:T$7886,'SSP drivers'!$A$2:$A$7886,'Selected scen drivers'!$AH$1,'SSP drivers'!$B$2:$B$7886,'Selected scen drivers'!$AI$1,'SSP drivers'!$C$2:$C$7886,'Selected scen drivers'!$C43,'SSP drivers'!$D$2:$D$7886,'Selected scen drivers'!$D43)</f>
        <v>210.47552665989701</v>
      </c>
      <c r="U43" s="4">
        <f>SUMIFS('SSP drivers'!U$2:U$7886,'SSP drivers'!$A$2:$A$7886,'Selected scen drivers'!$AH$1,'SSP drivers'!$B$2:$B$7886,'Selected scen drivers'!$AI$1,'SSP drivers'!$C$2:$C$7886,'Selected scen drivers'!$C43,'SSP drivers'!$D$2:$D$7886,'Selected scen drivers'!$D43)</f>
        <v>236.755264452555</v>
      </c>
      <c r="V43" s="4">
        <f>SUMIFS('SSP drivers'!V$2:V$7886,'SSP drivers'!$A$2:$A$7886,'Selected scen drivers'!$AH$1,'SSP drivers'!$B$2:$B$7886,'Selected scen drivers'!$AI$1,'SSP drivers'!$C$2:$C$7886,'Selected scen drivers'!$C43,'SSP drivers'!$D$2:$D$7886,'Selected scen drivers'!$D43)</f>
        <v>265.45201773102502</v>
      </c>
      <c r="W43" s="4">
        <f>SUMIFS('SSP drivers'!W$2:W$7886,'SSP drivers'!$A$2:$A$7886,'Selected scen drivers'!$AH$1,'SSP drivers'!$B$2:$B$7886,'Selected scen drivers'!$AI$1,'SSP drivers'!$C$2:$C$7886,'Selected scen drivers'!$C43,'SSP drivers'!$D$2:$D$7886,'Selected scen drivers'!$D43)</f>
        <v>296.47673862772501</v>
      </c>
      <c r="X43" s="4"/>
      <c r="Y43" s="4"/>
      <c r="Z43" s="4"/>
      <c r="AA43" s="4"/>
      <c r="AB43" s="4"/>
      <c r="AC43" s="4"/>
      <c r="AD43" s="4"/>
      <c r="AE43" s="4"/>
    </row>
    <row r="44" spans="1:31" x14ac:dyDescent="0.35">
      <c r="A44">
        <f t="shared" si="0"/>
        <v>5</v>
      </c>
      <c r="B44">
        <f t="shared" si="1"/>
        <v>7</v>
      </c>
      <c r="C44" t="str">
        <f>IFERROR(VLOOKUP(A44,Classification!$A$4:$B$37,2,FALSE),"")</f>
        <v>LatAm_other</v>
      </c>
      <c r="D44" t="str">
        <f>IFERROR(VLOOKUP(B44,Classification!$N$5:$O$14,2,FALSE),"")</f>
        <v>GDPSER</v>
      </c>
      <c r="E44" s="4">
        <f>SUMIFS('SSP drivers'!E$2:E$7886,'SSP drivers'!$A$2:$A$7886,'Selected scen drivers'!$AH$1,'SSP drivers'!$B$2:$B$7886,'Selected scen drivers'!$AI$1,'SSP drivers'!$C$2:$C$7886,'Selected scen drivers'!$C44,'SSP drivers'!$D$2:$D$7886,'Selected scen drivers'!$D44)</f>
        <v>0</v>
      </c>
      <c r="F44" s="4">
        <f>SUMIFS('SSP drivers'!F$2:F$7886,'SSP drivers'!$A$2:$A$7886,'Selected scen drivers'!$AH$1,'SSP drivers'!$B$2:$B$7886,'Selected scen drivers'!$AI$1,'SSP drivers'!$C$2:$C$7886,'Selected scen drivers'!$C44,'SSP drivers'!$D$2:$D$7886,'Selected scen drivers'!$D44)</f>
        <v>1521.0328784594701</v>
      </c>
      <c r="G44" s="4">
        <f>SUMIFS('SSP drivers'!G$2:G$7886,'SSP drivers'!$A$2:$A$7886,'Selected scen drivers'!$AH$1,'SSP drivers'!$B$2:$B$7886,'Selected scen drivers'!$AI$1,'SSP drivers'!$C$2:$C$7886,'Selected scen drivers'!$C44,'SSP drivers'!$D$2:$D$7886,'Selected scen drivers'!$D44)</f>
        <v>1526.52979154592</v>
      </c>
      <c r="H44" s="4">
        <f>SUMIFS('SSP drivers'!H$2:H$7886,'SSP drivers'!$A$2:$A$7886,'Selected scen drivers'!$AH$1,'SSP drivers'!$B$2:$B$7886,'Selected scen drivers'!$AI$1,'SSP drivers'!$C$2:$C$7886,'Selected scen drivers'!$C44,'SSP drivers'!$D$2:$D$7886,'Selected scen drivers'!$D44)</f>
        <v>1910.24466706575</v>
      </c>
      <c r="I44" s="4">
        <f>SUMIFS('SSP drivers'!I$2:I$7886,'SSP drivers'!$A$2:$A$7886,'Selected scen drivers'!$AH$1,'SSP drivers'!$B$2:$B$7886,'Selected scen drivers'!$AI$1,'SSP drivers'!$C$2:$C$7886,'Selected scen drivers'!$C44,'SSP drivers'!$D$2:$D$7886,'Selected scen drivers'!$D44)</f>
        <v>2253.8613688761002</v>
      </c>
      <c r="J44" s="4">
        <f>SUMIFS('SSP drivers'!J$2:J$7886,'SSP drivers'!$A$2:$A$7886,'Selected scen drivers'!$AH$1,'SSP drivers'!$B$2:$B$7886,'Selected scen drivers'!$AI$1,'SSP drivers'!$C$2:$C$7886,'Selected scen drivers'!$C44,'SSP drivers'!$D$2:$D$7886,'Selected scen drivers'!$D44)</f>
        <v>2668.14646534024</v>
      </c>
      <c r="K44" s="4">
        <f>SUMIFS('SSP drivers'!K$2:K$7886,'SSP drivers'!$A$2:$A$7886,'Selected scen drivers'!$AH$1,'SSP drivers'!$B$2:$B$7886,'Selected scen drivers'!$AI$1,'SSP drivers'!$C$2:$C$7886,'Selected scen drivers'!$C44,'SSP drivers'!$D$2:$D$7886,'Selected scen drivers'!$D44)</f>
        <v>3145.8772000172398</v>
      </c>
      <c r="L44" s="4">
        <f>SUMIFS('SSP drivers'!L$2:L$7886,'SSP drivers'!$A$2:$A$7886,'Selected scen drivers'!$AH$1,'SSP drivers'!$B$2:$B$7886,'Selected scen drivers'!$AI$1,'SSP drivers'!$C$2:$C$7886,'Selected scen drivers'!$C44,'SSP drivers'!$D$2:$D$7886,'Selected scen drivers'!$D44)</f>
        <v>3672.6138737934398</v>
      </c>
      <c r="M44" s="4">
        <f>SUMIFS('SSP drivers'!M$2:M$7886,'SSP drivers'!$A$2:$A$7886,'Selected scen drivers'!$AH$1,'SSP drivers'!$B$2:$B$7886,'Selected scen drivers'!$AI$1,'SSP drivers'!$C$2:$C$7886,'Selected scen drivers'!$C44,'SSP drivers'!$D$2:$D$7886,'Selected scen drivers'!$D44)</f>
        <v>4235.9155724230604</v>
      </c>
      <c r="N44" s="4">
        <f>SUMIFS('SSP drivers'!N$2:N$7886,'SSP drivers'!$A$2:$A$7886,'Selected scen drivers'!$AH$1,'SSP drivers'!$B$2:$B$7886,'Selected scen drivers'!$AI$1,'SSP drivers'!$C$2:$C$7886,'Selected scen drivers'!$C44,'SSP drivers'!$D$2:$D$7886,'Selected scen drivers'!$D44)</f>
        <v>4836.9690592999796</v>
      </c>
      <c r="O44" s="4">
        <f>SUMIFS('SSP drivers'!O$2:O$7886,'SSP drivers'!$A$2:$A$7886,'Selected scen drivers'!$AH$1,'SSP drivers'!$B$2:$B$7886,'Selected scen drivers'!$AI$1,'SSP drivers'!$C$2:$C$7886,'Selected scen drivers'!$C44,'SSP drivers'!$D$2:$D$7886,'Selected scen drivers'!$D44)</f>
        <v>5480.1503776691998</v>
      </c>
      <c r="P44" s="4">
        <f>SUMIFS('SSP drivers'!P$2:P$7886,'SSP drivers'!$A$2:$A$7886,'Selected scen drivers'!$AH$1,'SSP drivers'!$B$2:$B$7886,'Selected scen drivers'!$AI$1,'SSP drivers'!$C$2:$C$7886,'Selected scen drivers'!$C44,'SSP drivers'!$D$2:$D$7886,'Selected scen drivers'!$D44)</f>
        <v>6172.5306539755802</v>
      </c>
      <c r="Q44" s="4">
        <f>SUMIFS('SSP drivers'!Q$2:Q$7886,'SSP drivers'!$A$2:$A$7886,'Selected scen drivers'!$AH$1,'SSP drivers'!$B$2:$B$7886,'Selected scen drivers'!$AI$1,'SSP drivers'!$C$2:$C$7886,'Selected scen drivers'!$C44,'SSP drivers'!$D$2:$D$7886,'Selected scen drivers'!$D44)</f>
        <v>6900.4236697507604</v>
      </c>
      <c r="R44" s="4">
        <f>SUMIFS('SSP drivers'!R$2:R$7886,'SSP drivers'!$A$2:$A$7886,'Selected scen drivers'!$AH$1,'SSP drivers'!$B$2:$B$7886,'Selected scen drivers'!$AI$1,'SSP drivers'!$C$2:$C$7886,'Selected scen drivers'!$C44,'SSP drivers'!$D$2:$D$7886,'Selected scen drivers'!$D44)</f>
        <v>7656.0168758216096</v>
      </c>
      <c r="S44" s="4">
        <f>SUMIFS('SSP drivers'!S$2:S$7886,'SSP drivers'!$A$2:$A$7886,'Selected scen drivers'!$AH$1,'SSP drivers'!$B$2:$B$7886,'Selected scen drivers'!$AI$1,'SSP drivers'!$C$2:$C$7886,'Selected scen drivers'!$C44,'SSP drivers'!$D$2:$D$7886,'Selected scen drivers'!$D44)</f>
        <v>8423.2303034259403</v>
      </c>
      <c r="T44" s="4">
        <f>SUMIFS('SSP drivers'!T$2:T$7886,'SSP drivers'!$A$2:$A$7886,'Selected scen drivers'!$AH$1,'SSP drivers'!$B$2:$B$7886,'Selected scen drivers'!$AI$1,'SSP drivers'!$C$2:$C$7886,'Selected scen drivers'!$C44,'SSP drivers'!$D$2:$D$7886,'Selected scen drivers'!$D44)</f>
        <v>9198.3515728994298</v>
      </c>
      <c r="U44" s="4">
        <f>SUMIFS('SSP drivers'!U$2:U$7886,'SSP drivers'!$A$2:$A$7886,'Selected scen drivers'!$AH$1,'SSP drivers'!$B$2:$B$7886,'Selected scen drivers'!$AI$1,'SSP drivers'!$C$2:$C$7886,'Selected scen drivers'!$C44,'SSP drivers'!$D$2:$D$7886,'Selected scen drivers'!$D44)</f>
        <v>9982.4663621141408</v>
      </c>
      <c r="V44" s="4">
        <f>SUMIFS('SSP drivers'!V$2:V$7886,'SSP drivers'!$A$2:$A$7886,'Selected scen drivers'!$AH$1,'SSP drivers'!$B$2:$B$7886,'Selected scen drivers'!$AI$1,'SSP drivers'!$C$2:$C$7886,'Selected scen drivers'!$C44,'SSP drivers'!$D$2:$D$7886,'Selected scen drivers'!$D44)</f>
        <v>10776.577473060799</v>
      </c>
      <c r="W44" s="4">
        <f>SUMIFS('SSP drivers'!W$2:W$7886,'SSP drivers'!$A$2:$A$7886,'Selected scen drivers'!$AH$1,'SSP drivers'!$B$2:$B$7886,'Selected scen drivers'!$AI$1,'SSP drivers'!$C$2:$C$7886,'Selected scen drivers'!$C44,'SSP drivers'!$D$2:$D$7886,'Selected scen drivers'!$D44)</f>
        <v>11595.012681586801</v>
      </c>
      <c r="X44" s="4"/>
      <c r="Y44" s="4"/>
      <c r="Z44" s="4"/>
      <c r="AA44" s="4"/>
      <c r="AB44" s="4"/>
      <c r="AC44" s="4"/>
      <c r="AD44" s="4"/>
      <c r="AE44" s="4"/>
    </row>
    <row r="45" spans="1:31" x14ac:dyDescent="0.35">
      <c r="A45">
        <f t="shared" si="0"/>
        <v>5</v>
      </c>
      <c r="B45">
        <f t="shared" si="1"/>
        <v>8</v>
      </c>
      <c r="C45" t="str">
        <f>IFERROR(VLOOKUP(A45,Classification!$A$4:$B$37,2,FALSE),"")</f>
        <v>LatAm_other</v>
      </c>
      <c r="D45" t="str">
        <f>IFERROR(VLOOKUP(B45,Classification!$N$5:$O$14,2,FALSE),"")</f>
        <v>HOU</v>
      </c>
      <c r="E45" s="4">
        <f>SUMIFS('SSP drivers'!E$2:E$7886,'SSP drivers'!$A$2:$A$7886,'Selected scen drivers'!$AH$1,'SSP drivers'!$B$2:$B$7886,'Selected scen drivers'!$AI$1,'SSP drivers'!$C$2:$C$7886,'Selected scen drivers'!$C45,'SSP drivers'!$D$2:$D$7886,'Selected scen drivers'!$D45)</f>
        <v>0</v>
      </c>
      <c r="F45" s="4">
        <f>SUMIFS('SSP drivers'!F$2:F$7886,'SSP drivers'!$A$2:$A$7886,'Selected scen drivers'!$AH$1,'SSP drivers'!$B$2:$B$7886,'Selected scen drivers'!$AI$1,'SSP drivers'!$C$2:$C$7886,'Selected scen drivers'!$C45,'SSP drivers'!$D$2:$D$7886,'Selected scen drivers'!$D45)</f>
        <v>69.748285435</v>
      </c>
      <c r="G45" s="4">
        <f>SUMIFS('SSP drivers'!G$2:G$7886,'SSP drivers'!$A$2:$A$7886,'Selected scen drivers'!$AH$1,'SSP drivers'!$B$2:$B$7886,'Selected scen drivers'!$AI$1,'SSP drivers'!$C$2:$C$7886,'Selected scen drivers'!$C45,'SSP drivers'!$D$2:$D$7886,'Selected scen drivers'!$D45)</f>
        <v>70.650162804999994</v>
      </c>
      <c r="H45" s="4">
        <f>SUMIFS('SSP drivers'!H$2:H$7886,'SSP drivers'!$A$2:$A$7886,'Selected scen drivers'!$AH$1,'SSP drivers'!$B$2:$B$7886,'Selected scen drivers'!$AI$1,'SSP drivers'!$C$2:$C$7886,'Selected scen drivers'!$C45,'SSP drivers'!$D$2:$D$7886,'Selected scen drivers'!$D45)</f>
        <v>75.158449609999906</v>
      </c>
      <c r="I45" s="4">
        <f>SUMIFS('SSP drivers'!I$2:I$7886,'SSP drivers'!$A$2:$A$7886,'Selected scen drivers'!$AH$1,'SSP drivers'!$B$2:$B$7886,'Selected scen drivers'!$AI$1,'SSP drivers'!$C$2:$C$7886,'Selected scen drivers'!$C45,'SSP drivers'!$D$2:$D$7886,'Selected scen drivers'!$D45)</f>
        <v>79.119180494999895</v>
      </c>
      <c r="J45" s="4">
        <f>SUMIFS('SSP drivers'!J$2:J$7886,'SSP drivers'!$A$2:$A$7886,'Selected scen drivers'!$AH$1,'SSP drivers'!$B$2:$B$7886,'Selected scen drivers'!$AI$1,'SSP drivers'!$C$2:$C$7886,'Selected scen drivers'!$C45,'SSP drivers'!$D$2:$D$7886,'Selected scen drivers'!$D45)</f>
        <v>82.382509279999894</v>
      </c>
      <c r="K45" s="4">
        <f>SUMIFS('SSP drivers'!K$2:K$7886,'SSP drivers'!$A$2:$A$7886,'Selected scen drivers'!$AH$1,'SSP drivers'!$B$2:$B$7886,'Selected scen drivers'!$AI$1,'SSP drivers'!$C$2:$C$7886,'Selected scen drivers'!$C45,'SSP drivers'!$D$2:$D$7886,'Selected scen drivers'!$D45)</f>
        <v>84.971823644999901</v>
      </c>
      <c r="L45" s="4">
        <f>SUMIFS('SSP drivers'!L$2:L$7886,'SSP drivers'!$A$2:$A$7886,'Selected scen drivers'!$AH$1,'SSP drivers'!$B$2:$B$7886,'Selected scen drivers'!$AI$1,'SSP drivers'!$C$2:$C$7886,'Selected scen drivers'!$C45,'SSP drivers'!$D$2:$D$7886,'Selected scen drivers'!$D45)</f>
        <v>86.775635044999902</v>
      </c>
      <c r="M45" s="4">
        <f>SUMIFS('SSP drivers'!M$2:M$7886,'SSP drivers'!$A$2:$A$7886,'Selected scen drivers'!$AH$1,'SSP drivers'!$B$2:$B$7886,'Selected scen drivers'!$AI$1,'SSP drivers'!$C$2:$C$7886,'Selected scen drivers'!$C45,'SSP drivers'!$D$2:$D$7886,'Selected scen drivers'!$D45)</f>
        <v>87.533077054999893</v>
      </c>
      <c r="N45" s="4">
        <f>SUMIFS('SSP drivers'!N$2:N$7886,'SSP drivers'!$A$2:$A$7886,'Selected scen drivers'!$AH$1,'SSP drivers'!$B$2:$B$7886,'Selected scen drivers'!$AI$1,'SSP drivers'!$C$2:$C$7886,'Selected scen drivers'!$C45,'SSP drivers'!$D$2:$D$7886,'Selected scen drivers'!$D45)</f>
        <v>87.227805679999904</v>
      </c>
      <c r="O45" s="4">
        <f>SUMIFS('SSP drivers'!O$2:O$7886,'SSP drivers'!$A$2:$A$7886,'Selected scen drivers'!$AH$1,'SSP drivers'!$B$2:$B$7886,'Selected scen drivers'!$AI$1,'SSP drivers'!$C$2:$C$7886,'Selected scen drivers'!$C45,'SSP drivers'!$D$2:$D$7886,'Selected scen drivers'!$D45)</f>
        <v>86.073373409999903</v>
      </c>
      <c r="P45" s="4">
        <f>SUMIFS('SSP drivers'!P$2:P$7886,'SSP drivers'!$A$2:$A$7886,'Selected scen drivers'!$AH$1,'SSP drivers'!$B$2:$B$7886,'Selected scen drivers'!$AI$1,'SSP drivers'!$C$2:$C$7886,'Selected scen drivers'!$C45,'SSP drivers'!$D$2:$D$7886,'Selected scen drivers'!$D45)</f>
        <v>84.396068754999902</v>
      </c>
      <c r="Q45" s="4">
        <f>SUMIFS('SSP drivers'!Q$2:Q$7886,'SSP drivers'!$A$2:$A$7886,'Selected scen drivers'!$AH$1,'SSP drivers'!$B$2:$B$7886,'Selected scen drivers'!$AI$1,'SSP drivers'!$C$2:$C$7886,'Selected scen drivers'!$C45,'SSP drivers'!$D$2:$D$7886,'Selected scen drivers'!$D45)</f>
        <v>82.333241484999903</v>
      </c>
      <c r="R45" s="4">
        <f>SUMIFS('SSP drivers'!R$2:R$7886,'SSP drivers'!$A$2:$A$7886,'Selected scen drivers'!$AH$1,'SSP drivers'!$B$2:$B$7886,'Selected scen drivers'!$AI$1,'SSP drivers'!$C$2:$C$7886,'Selected scen drivers'!$C45,'SSP drivers'!$D$2:$D$7886,'Selected scen drivers'!$D45)</f>
        <v>79.9787091849999</v>
      </c>
      <c r="S45" s="4">
        <f>SUMIFS('SSP drivers'!S$2:S$7886,'SSP drivers'!$A$2:$A$7886,'Selected scen drivers'!$AH$1,'SSP drivers'!$B$2:$B$7886,'Selected scen drivers'!$AI$1,'SSP drivers'!$C$2:$C$7886,'Selected scen drivers'!$C45,'SSP drivers'!$D$2:$D$7886,'Selected scen drivers'!$D45)</f>
        <v>77.379023505000006</v>
      </c>
      <c r="T45" s="4">
        <f>SUMIFS('SSP drivers'!T$2:T$7886,'SSP drivers'!$A$2:$A$7886,'Selected scen drivers'!$AH$1,'SSP drivers'!$B$2:$B$7886,'Selected scen drivers'!$AI$1,'SSP drivers'!$C$2:$C$7886,'Selected scen drivers'!$C45,'SSP drivers'!$D$2:$D$7886,'Selected scen drivers'!$D45)</f>
        <v>74.745036834999894</v>
      </c>
      <c r="U45" s="4">
        <f>SUMIFS('SSP drivers'!U$2:U$7886,'SSP drivers'!$A$2:$A$7886,'Selected scen drivers'!$AH$1,'SSP drivers'!$B$2:$B$7886,'Selected scen drivers'!$AI$1,'SSP drivers'!$C$2:$C$7886,'Selected scen drivers'!$C45,'SSP drivers'!$D$2:$D$7886,'Selected scen drivers'!$D45)</f>
        <v>72.184013394999894</v>
      </c>
      <c r="V45" s="4">
        <f>SUMIFS('SSP drivers'!V$2:V$7886,'SSP drivers'!$A$2:$A$7886,'Selected scen drivers'!$AH$1,'SSP drivers'!$B$2:$B$7886,'Selected scen drivers'!$AI$1,'SSP drivers'!$C$2:$C$7886,'Selected scen drivers'!$C45,'SSP drivers'!$D$2:$D$7886,'Selected scen drivers'!$D45)</f>
        <v>69.582369409999899</v>
      </c>
      <c r="W45" s="4">
        <f>SUMIFS('SSP drivers'!W$2:W$7886,'SSP drivers'!$A$2:$A$7886,'Selected scen drivers'!$AH$1,'SSP drivers'!$B$2:$B$7886,'Selected scen drivers'!$AI$1,'SSP drivers'!$C$2:$C$7886,'Selected scen drivers'!$C45,'SSP drivers'!$D$2:$D$7886,'Selected scen drivers'!$D45)</f>
        <v>67.046866754999897</v>
      </c>
      <c r="X45" s="4"/>
      <c r="Y45" s="4"/>
      <c r="Z45" s="4"/>
      <c r="AA45" s="4"/>
      <c r="AB45" s="4"/>
      <c r="AC45" s="4"/>
      <c r="AD45" s="4"/>
      <c r="AE45" s="4"/>
    </row>
    <row r="46" spans="1:31" x14ac:dyDescent="0.35">
      <c r="A46">
        <f t="shared" si="0"/>
        <v>5</v>
      </c>
      <c r="B46">
        <f t="shared" si="1"/>
        <v>9</v>
      </c>
      <c r="C46" t="str">
        <f>IFERROR(VLOOKUP(A46,Classification!$A$4:$B$37,2,FALSE),"")</f>
        <v>LatAm_other</v>
      </c>
      <c r="D46" t="str">
        <f>IFERROR(VLOOKUP(B46,Classification!$N$5:$O$14,2,FALSE),"")</f>
        <v>POP</v>
      </c>
      <c r="E46" s="4">
        <f>SUMIFS('SSP drivers'!E$2:E$7886,'SSP drivers'!$A$2:$A$7886,'Selected scen drivers'!$AH$1,'SSP drivers'!$B$2:$B$7886,'Selected scen drivers'!$AI$1,'SSP drivers'!$C$2:$C$7886,'Selected scen drivers'!$C46,'SSP drivers'!$D$2:$D$7886,'Selected scen drivers'!$D46)</f>
        <v>0</v>
      </c>
      <c r="F46" s="4">
        <f>SUMIFS('SSP drivers'!F$2:F$7886,'SSP drivers'!$A$2:$A$7886,'Selected scen drivers'!$AH$1,'SSP drivers'!$B$2:$B$7886,'Selected scen drivers'!$AI$1,'SSP drivers'!$C$2:$C$7886,'Selected scen drivers'!$C46,'SSP drivers'!$D$2:$D$7886,'Selected scen drivers'!$D46)</f>
        <v>245.02917195000001</v>
      </c>
      <c r="G46" s="4">
        <f>SUMIFS('SSP drivers'!G$2:G$7886,'SSP drivers'!$A$2:$A$7886,'Selected scen drivers'!$AH$1,'SSP drivers'!$B$2:$B$7886,'Selected scen drivers'!$AI$1,'SSP drivers'!$C$2:$C$7886,'Selected scen drivers'!$C46,'SSP drivers'!$D$2:$D$7886,'Selected scen drivers'!$D46)</f>
        <v>247.21032676999999</v>
      </c>
      <c r="H46" s="4">
        <f>SUMIFS('SSP drivers'!H$2:H$7886,'SSP drivers'!$A$2:$A$7886,'Selected scen drivers'!$AH$1,'SSP drivers'!$B$2:$B$7886,'Selected scen drivers'!$AI$1,'SSP drivers'!$C$2:$C$7886,'Selected scen drivers'!$C46,'SSP drivers'!$D$2:$D$7886,'Selected scen drivers'!$D46)</f>
        <v>258.11459214000001</v>
      </c>
      <c r="I46" s="4">
        <f>SUMIFS('SSP drivers'!I$2:I$7886,'SSP drivers'!$A$2:$A$7886,'Selected scen drivers'!$AH$1,'SSP drivers'!$B$2:$B$7886,'Selected scen drivers'!$AI$1,'SSP drivers'!$C$2:$C$7886,'Selected scen drivers'!$C46,'SSP drivers'!$D$2:$D$7886,'Selected scen drivers'!$D46)</f>
        <v>268.99475157000001</v>
      </c>
      <c r="J46" s="4">
        <f>SUMIFS('SSP drivers'!J$2:J$7886,'SSP drivers'!$A$2:$A$7886,'Selected scen drivers'!$AH$1,'SSP drivers'!$B$2:$B$7886,'Selected scen drivers'!$AI$1,'SSP drivers'!$C$2:$C$7886,'Selected scen drivers'!$C46,'SSP drivers'!$D$2:$D$7886,'Selected scen drivers'!$D46)</f>
        <v>278.359286</v>
      </c>
      <c r="K46" s="4">
        <f>SUMIFS('SSP drivers'!K$2:K$7886,'SSP drivers'!$A$2:$A$7886,'Selected scen drivers'!$AH$1,'SSP drivers'!$B$2:$B$7886,'Selected scen drivers'!$AI$1,'SSP drivers'!$C$2:$C$7886,'Selected scen drivers'!$C46,'SSP drivers'!$D$2:$D$7886,'Selected scen drivers'!$D46)</f>
        <v>285.94191052999997</v>
      </c>
      <c r="L46" s="4">
        <f>SUMIFS('SSP drivers'!L$2:L$7886,'SSP drivers'!$A$2:$A$7886,'Selected scen drivers'!$AH$1,'SSP drivers'!$B$2:$B$7886,'Selected scen drivers'!$AI$1,'SSP drivers'!$C$2:$C$7886,'Selected scen drivers'!$C46,'SSP drivers'!$D$2:$D$7886,'Selected scen drivers'!$D46)</f>
        <v>291.73748853000001</v>
      </c>
      <c r="M46" s="4">
        <f>SUMIFS('SSP drivers'!M$2:M$7886,'SSP drivers'!$A$2:$A$7886,'Selected scen drivers'!$AH$1,'SSP drivers'!$B$2:$B$7886,'Selected scen drivers'!$AI$1,'SSP drivers'!$C$2:$C$7886,'Selected scen drivers'!$C46,'SSP drivers'!$D$2:$D$7886,'Selected scen drivers'!$D46)</f>
        <v>295.85223979</v>
      </c>
      <c r="N46" s="4">
        <f>SUMIFS('SSP drivers'!N$2:N$7886,'SSP drivers'!$A$2:$A$7886,'Selected scen drivers'!$AH$1,'SSP drivers'!$B$2:$B$7886,'Selected scen drivers'!$AI$1,'SSP drivers'!$C$2:$C$7886,'Selected scen drivers'!$C46,'SSP drivers'!$D$2:$D$7886,'Selected scen drivers'!$D46)</f>
        <v>298.44615675</v>
      </c>
      <c r="O46" s="4">
        <f>SUMIFS('SSP drivers'!O$2:O$7886,'SSP drivers'!$A$2:$A$7886,'Selected scen drivers'!$AH$1,'SSP drivers'!$B$2:$B$7886,'Selected scen drivers'!$AI$1,'SSP drivers'!$C$2:$C$7886,'Selected scen drivers'!$C46,'SSP drivers'!$D$2:$D$7886,'Selected scen drivers'!$D46)</f>
        <v>299.69350364000002</v>
      </c>
      <c r="P46" s="4">
        <f>SUMIFS('SSP drivers'!P$2:P$7886,'SSP drivers'!$A$2:$A$7886,'Selected scen drivers'!$AH$1,'SSP drivers'!$B$2:$B$7886,'Selected scen drivers'!$AI$1,'SSP drivers'!$C$2:$C$7886,'Selected scen drivers'!$C46,'SSP drivers'!$D$2:$D$7886,'Selected scen drivers'!$D46)</f>
        <v>299.81047956999998</v>
      </c>
      <c r="Q46" s="4">
        <f>SUMIFS('SSP drivers'!Q$2:Q$7886,'SSP drivers'!$A$2:$A$7886,'Selected scen drivers'!$AH$1,'SSP drivers'!$B$2:$B$7886,'Selected scen drivers'!$AI$1,'SSP drivers'!$C$2:$C$7886,'Selected scen drivers'!$C46,'SSP drivers'!$D$2:$D$7886,'Selected scen drivers'!$D46)</f>
        <v>298.86800991000001</v>
      </c>
      <c r="R46" s="4">
        <f>SUMIFS('SSP drivers'!R$2:R$7886,'SSP drivers'!$A$2:$A$7886,'Selected scen drivers'!$AH$1,'SSP drivers'!$B$2:$B$7886,'Selected scen drivers'!$AI$1,'SSP drivers'!$C$2:$C$7886,'Selected scen drivers'!$C46,'SSP drivers'!$D$2:$D$7886,'Selected scen drivers'!$D46)</f>
        <v>296.93177942</v>
      </c>
      <c r="S46" s="4">
        <f>SUMIFS('SSP drivers'!S$2:S$7886,'SSP drivers'!$A$2:$A$7886,'Selected scen drivers'!$AH$1,'SSP drivers'!$B$2:$B$7886,'Selected scen drivers'!$AI$1,'SSP drivers'!$C$2:$C$7886,'Selected scen drivers'!$C46,'SSP drivers'!$D$2:$D$7886,'Selected scen drivers'!$D46)</f>
        <v>294.01352302999999</v>
      </c>
      <c r="T46" s="4">
        <f>SUMIFS('SSP drivers'!T$2:T$7886,'SSP drivers'!$A$2:$A$7886,'Selected scen drivers'!$AH$1,'SSP drivers'!$B$2:$B$7886,'Selected scen drivers'!$AI$1,'SSP drivers'!$C$2:$C$7886,'Selected scen drivers'!$C46,'SSP drivers'!$D$2:$D$7886,'Selected scen drivers'!$D46)</f>
        <v>290.32185642000002</v>
      </c>
      <c r="U46" s="4">
        <f>SUMIFS('SSP drivers'!U$2:U$7886,'SSP drivers'!$A$2:$A$7886,'Selected scen drivers'!$AH$1,'SSP drivers'!$B$2:$B$7886,'Selected scen drivers'!$AI$1,'SSP drivers'!$C$2:$C$7886,'Selected scen drivers'!$C46,'SSP drivers'!$D$2:$D$7886,'Selected scen drivers'!$D46)</f>
        <v>286.04653027000001</v>
      </c>
      <c r="V46" s="4">
        <f>SUMIFS('SSP drivers'!V$2:V$7886,'SSP drivers'!$A$2:$A$7886,'Selected scen drivers'!$AH$1,'SSP drivers'!$B$2:$B$7886,'Selected scen drivers'!$AI$1,'SSP drivers'!$C$2:$C$7886,'Selected scen drivers'!$C46,'SSP drivers'!$D$2:$D$7886,'Selected scen drivers'!$D46)</f>
        <v>281.34971718000003</v>
      </c>
      <c r="W46" s="4">
        <f>SUMIFS('SSP drivers'!W$2:W$7886,'SSP drivers'!$A$2:$A$7886,'Selected scen drivers'!$AH$1,'SSP drivers'!$B$2:$B$7886,'Selected scen drivers'!$AI$1,'SSP drivers'!$C$2:$C$7886,'Selected scen drivers'!$C46,'SSP drivers'!$D$2:$D$7886,'Selected scen drivers'!$D46)</f>
        <v>276.42712236</v>
      </c>
      <c r="X46" s="4"/>
      <c r="Y46" s="4"/>
      <c r="Z46" s="4"/>
      <c r="AA46" s="4"/>
      <c r="AB46" s="4"/>
      <c r="AC46" s="4"/>
      <c r="AD46" s="4"/>
      <c r="AE46" s="4"/>
    </row>
    <row r="47" spans="1:31" x14ac:dyDescent="0.35">
      <c r="A47">
        <f t="shared" si="0"/>
        <v>6</v>
      </c>
      <c r="B47">
        <f t="shared" si="1"/>
        <v>1</v>
      </c>
      <c r="C47" t="str">
        <f>IFERROR(VLOOKUP(A47,Classification!$A$4:$B$37,2,FALSE),"")</f>
        <v>Brazil</v>
      </c>
      <c r="D47" t="str">
        <f>IFERROR(VLOOKUP(B47,Classification!$N$5:$O$14,2,FALSE),"")</f>
        <v>GDP</v>
      </c>
      <c r="E47" s="4">
        <f>SUMIFS('SSP drivers'!E$2:E$7886,'SSP drivers'!$A$2:$A$7886,'Selected scen drivers'!$AH$1,'SSP drivers'!$B$2:$B$7886,'Selected scen drivers'!$AI$1,'SSP drivers'!$C$2:$C$7886,'Selected scen drivers'!$C47,'SSP drivers'!$D$2:$D$7886,'Selected scen drivers'!$D47)</f>
        <v>0</v>
      </c>
      <c r="F47" s="4">
        <f>SUMIFS('SSP drivers'!F$2:F$7886,'SSP drivers'!$A$2:$A$7886,'Selected scen drivers'!$AH$1,'SSP drivers'!$B$2:$B$7886,'Selected scen drivers'!$AI$1,'SSP drivers'!$C$2:$C$7886,'Selected scen drivers'!$C47,'SSP drivers'!$D$2:$D$7886,'Selected scen drivers'!$D47)</f>
        <v>2951.884</v>
      </c>
      <c r="G47" s="4">
        <f>SUMIFS('SSP drivers'!G$2:G$7886,'SSP drivers'!$A$2:$A$7886,'Selected scen drivers'!$AH$1,'SSP drivers'!$B$2:$B$7886,'Selected scen drivers'!$AI$1,'SSP drivers'!$C$2:$C$7886,'Selected scen drivers'!$C47,'SSP drivers'!$D$2:$D$7886,'Selected scen drivers'!$D47)</f>
        <v>2935.82</v>
      </c>
      <c r="H47" s="4">
        <f>SUMIFS('SSP drivers'!H$2:H$7886,'SSP drivers'!$A$2:$A$7886,'Selected scen drivers'!$AH$1,'SSP drivers'!$B$2:$B$7886,'Selected scen drivers'!$AI$1,'SSP drivers'!$C$2:$C$7886,'Selected scen drivers'!$C47,'SSP drivers'!$D$2:$D$7886,'Selected scen drivers'!$D47)</f>
        <v>3409.83</v>
      </c>
      <c r="I47" s="4">
        <f>SUMIFS('SSP drivers'!I$2:I$7886,'SSP drivers'!$A$2:$A$7886,'Selected scen drivers'!$AH$1,'SSP drivers'!$B$2:$B$7886,'Selected scen drivers'!$AI$1,'SSP drivers'!$C$2:$C$7886,'Selected scen drivers'!$C47,'SSP drivers'!$D$2:$D$7886,'Selected scen drivers'!$D47)</f>
        <v>3706.49</v>
      </c>
      <c r="J47" s="4">
        <f>SUMIFS('SSP drivers'!J$2:J$7886,'SSP drivers'!$A$2:$A$7886,'Selected scen drivers'!$AH$1,'SSP drivers'!$B$2:$B$7886,'Selected scen drivers'!$AI$1,'SSP drivers'!$C$2:$C$7886,'Selected scen drivers'!$C47,'SSP drivers'!$D$2:$D$7886,'Selected scen drivers'!$D47)</f>
        <v>4214.96</v>
      </c>
      <c r="K47" s="4">
        <f>SUMIFS('SSP drivers'!K$2:K$7886,'SSP drivers'!$A$2:$A$7886,'Selected scen drivers'!$AH$1,'SSP drivers'!$B$2:$B$7886,'Selected scen drivers'!$AI$1,'SSP drivers'!$C$2:$C$7886,'Selected scen drivers'!$C47,'SSP drivers'!$D$2:$D$7886,'Selected scen drivers'!$D47)</f>
        <v>4880.88</v>
      </c>
      <c r="L47" s="4">
        <f>SUMIFS('SSP drivers'!L$2:L$7886,'SSP drivers'!$A$2:$A$7886,'Selected scen drivers'!$AH$1,'SSP drivers'!$B$2:$B$7886,'Selected scen drivers'!$AI$1,'SSP drivers'!$C$2:$C$7886,'Selected scen drivers'!$C47,'SSP drivers'!$D$2:$D$7886,'Selected scen drivers'!$D47)</f>
        <v>5692.08</v>
      </c>
      <c r="M47" s="4">
        <f>SUMIFS('SSP drivers'!M$2:M$7886,'SSP drivers'!$A$2:$A$7886,'Selected scen drivers'!$AH$1,'SSP drivers'!$B$2:$B$7886,'Selected scen drivers'!$AI$1,'SSP drivers'!$C$2:$C$7886,'Selected scen drivers'!$C47,'SSP drivers'!$D$2:$D$7886,'Selected scen drivers'!$D47)</f>
        <v>6623.24</v>
      </c>
      <c r="N47" s="4">
        <f>SUMIFS('SSP drivers'!N$2:N$7886,'SSP drivers'!$A$2:$A$7886,'Selected scen drivers'!$AH$1,'SSP drivers'!$B$2:$B$7886,'Selected scen drivers'!$AI$1,'SSP drivers'!$C$2:$C$7886,'Selected scen drivers'!$C47,'SSP drivers'!$D$2:$D$7886,'Selected scen drivers'!$D47)</f>
        <v>7653.93</v>
      </c>
      <c r="O47" s="4">
        <f>SUMIFS('SSP drivers'!O$2:O$7886,'SSP drivers'!$A$2:$A$7886,'Selected scen drivers'!$AH$1,'SSP drivers'!$B$2:$B$7886,'Selected scen drivers'!$AI$1,'SSP drivers'!$C$2:$C$7886,'Selected scen drivers'!$C47,'SSP drivers'!$D$2:$D$7886,'Selected scen drivers'!$D47)</f>
        <v>8756.61</v>
      </c>
      <c r="P47" s="4">
        <f>SUMIFS('SSP drivers'!P$2:P$7886,'SSP drivers'!$A$2:$A$7886,'Selected scen drivers'!$AH$1,'SSP drivers'!$B$2:$B$7886,'Selected scen drivers'!$AI$1,'SSP drivers'!$C$2:$C$7886,'Selected scen drivers'!$C47,'SSP drivers'!$D$2:$D$7886,'Selected scen drivers'!$D47)</f>
        <v>9929.7999999999993</v>
      </c>
      <c r="Q47" s="4">
        <f>SUMIFS('SSP drivers'!Q$2:Q$7886,'SSP drivers'!$A$2:$A$7886,'Selected scen drivers'!$AH$1,'SSP drivers'!$B$2:$B$7886,'Selected scen drivers'!$AI$1,'SSP drivers'!$C$2:$C$7886,'Selected scen drivers'!$C47,'SSP drivers'!$D$2:$D$7886,'Selected scen drivers'!$D47)</f>
        <v>11133.5</v>
      </c>
      <c r="R47" s="4">
        <f>SUMIFS('SSP drivers'!R$2:R$7886,'SSP drivers'!$A$2:$A$7886,'Selected scen drivers'!$AH$1,'SSP drivers'!$B$2:$B$7886,'Selected scen drivers'!$AI$1,'SSP drivers'!$C$2:$C$7886,'Selected scen drivers'!$C47,'SSP drivers'!$D$2:$D$7886,'Selected scen drivers'!$D47)</f>
        <v>12361.4</v>
      </c>
      <c r="S47" s="4">
        <f>SUMIFS('SSP drivers'!S$2:S$7886,'SSP drivers'!$A$2:$A$7886,'Selected scen drivers'!$AH$1,'SSP drivers'!$B$2:$B$7886,'Selected scen drivers'!$AI$1,'SSP drivers'!$C$2:$C$7886,'Selected scen drivers'!$C47,'SSP drivers'!$D$2:$D$7886,'Selected scen drivers'!$D47)</f>
        <v>13581.4</v>
      </c>
      <c r="T47" s="4">
        <f>SUMIFS('SSP drivers'!T$2:T$7886,'SSP drivers'!$A$2:$A$7886,'Selected scen drivers'!$AH$1,'SSP drivers'!$B$2:$B$7886,'Selected scen drivers'!$AI$1,'SSP drivers'!$C$2:$C$7886,'Selected scen drivers'!$C47,'SSP drivers'!$D$2:$D$7886,'Selected scen drivers'!$D47)</f>
        <v>14793.8</v>
      </c>
      <c r="U47" s="4">
        <f>SUMIFS('SSP drivers'!U$2:U$7886,'SSP drivers'!$A$2:$A$7886,'Selected scen drivers'!$AH$1,'SSP drivers'!$B$2:$B$7886,'Selected scen drivers'!$AI$1,'SSP drivers'!$C$2:$C$7886,'Selected scen drivers'!$C47,'SSP drivers'!$D$2:$D$7886,'Selected scen drivers'!$D47)</f>
        <v>15997</v>
      </c>
      <c r="V47" s="4">
        <f>SUMIFS('SSP drivers'!V$2:V$7886,'SSP drivers'!$A$2:$A$7886,'Selected scen drivers'!$AH$1,'SSP drivers'!$B$2:$B$7886,'Selected scen drivers'!$AI$1,'SSP drivers'!$C$2:$C$7886,'Selected scen drivers'!$C47,'SSP drivers'!$D$2:$D$7886,'Selected scen drivers'!$D47)</f>
        <v>17190.900000000001</v>
      </c>
      <c r="W47" s="4">
        <f>SUMIFS('SSP drivers'!W$2:W$7886,'SSP drivers'!$A$2:$A$7886,'Selected scen drivers'!$AH$1,'SSP drivers'!$B$2:$B$7886,'Selected scen drivers'!$AI$1,'SSP drivers'!$C$2:$C$7886,'Selected scen drivers'!$C47,'SSP drivers'!$D$2:$D$7886,'Selected scen drivers'!$D47)</f>
        <v>18375.099999999999</v>
      </c>
      <c r="X47" s="4"/>
      <c r="Y47" s="4"/>
      <c r="Z47" s="4"/>
      <c r="AA47" s="4"/>
      <c r="AB47" s="4"/>
      <c r="AC47" s="4"/>
      <c r="AD47" s="4"/>
      <c r="AE47" s="4"/>
    </row>
    <row r="48" spans="1:31" x14ac:dyDescent="0.35">
      <c r="A48">
        <f t="shared" si="0"/>
        <v>6</v>
      </c>
      <c r="B48">
        <f t="shared" si="1"/>
        <v>2</v>
      </c>
      <c r="C48" t="str">
        <f>IFERROR(VLOOKUP(A48,Classification!$A$4:$B$37,2,FALSE),"")</f>
        <v>Brazil</v>
      </c>
      <c r="D48" t="str">
        <f>IFERROR(VLOOKUP(B48,Classification!$N$5:$O$14,2,FALSE),"")</f>
        <v>GDPAGR</v>
      </c>
      <c r="E48" s="4">
        <f>SUMIFS('SSP drivers'!E$2:E$7886,'SSP drivers'!$A$2:$A$7886,'Selected scen drivers'!$AH$1,'SSP drivers'!$B$2:$B$7886,'Selected scen drivers'!$AI$1,'SSP drivers'!$C$2:$C$7886,'Selected scen drivers'!$C48,'SSP drivers'!$D$2:$D$7886,'Selected scen drivers'!$D48)</f>
        <v>0</v>
      </c>
      <c r="F48" s="4">
        <f>SUMIFS('SSP drivers'!F$2:F$7886,'SSP drivers'!$A$2:$A$7886,'Selected scen drivers'!$AH$1,'SSP drivers'!$B$2:$B$7886,'Selected scen drivers'!$AI$1,'SSP drivers'!$C$2:$C$7886,'Selected scen drivers'!$C48,'SSP drivers'!$D$2:$D$7886,'Selected scen drivers'!$D48)</f>
        <v>150.68837994251399</v>
      </c>
      <c r="G48" s="4">
        <f>SUMIFS('SSP drivers'!G$2:G$7886,'SSP drivers'!$A$2:$A$7886,'Selected scen drivers'!$AH$1,'SSP drivers'!$B$2:$B$7886,'Selected scen drivers'!$AI$1,'SSP drivers'!$C$2:$C$7886,'Selected scen drivers'!$C48,'SSP drivers'!$D$2:$D$7886,'Selected scen drivers'!$D48)</f>
        <v>149.86834157535699</v>
      </c>
      <c r="H48" s="4">
        <f>SUMIFS('SSP drivers'!H$2:H$7886,'SSP drivers'!$A$2:$A$7886,'Selected scen drivers'!$AH$1,'SSP drivers'!$B$2:$B$7886,'Selected scen drivers'!$AI$1,'SSP drivers'!$C$2:$C$7886,'Selected scen drivers'!$C48,'SSP drivers'!$D$2:$D$7886,'Selected scen drivers'!$D48)</f>
        <v>174.06570128751099</v>
      </c>
      <c r="I48" s="4">
        <f>SUMIFS('SSP drivers'!I$2:I$7886,'SSP drivers'!$A$2:$A$7886,'Selected scen drivers'!$AH$1,'SSP drivers'!$B$2:$B$7886,'Selected scen drivers'!$AI$1,'SSP drivers'!$C$2:$C$7886,'Selected scen drivers'!$C48,'SSP drivers'!$D$2:$D$7886,'Selected scen drivers'!$D48)</f>
        <v>189.20966182042699</v>
      </c>
      <c r="J48" s="4">
        <f>SUMIFS('SSP drivers'!J$2:J$7886,'SSP drivers'!$A$2:$A$7886,'Selected scen drivers'!$AH$1,'SSP drivers'!$B$2:$B$7886,'Selected scen drivers'!$AI$1,'SSP drivers'!$C$2:$C$7886,'Selected scen drivers'!$C48,'SSP drivers'!$D$2:$D$7886,'Selected scen drivers'!$D48)</f>
        <v>215.16614268124999</v>
      </c>
      <c r="K48" s="4">
        <f>SUMIFS('SSP drivers'!K$2:K$7886,'SSP drivers'!$A$2:$A$7886,'Selected scen drivers'!$AH$1,'SSP drivers'!$B$2:$B$7886,'Selected scen drivers'!$AI$1,'SSP drivers'!$C$2:$C$7886,'Selected scen drivers'!$C48,'SSP drivers'!$D$2:$D$7886,'Selected scen drivers'!$D48)</f>
        <v>249.160163439288</v>
      </c>
      <c r="L48" s="4">
        <f>SUMIFS('SSP drivers'!L$2:L$7886,'SSP drivers'!$A$2:$A$7886,'Selected scen drivers'!$AH$1,'SSP drivers'!$B$2:$B$7886,'Selected scen drivers'!$AI$1,'SSP drivers'!$C$2:$C$7886,'Selected scen drivers'!$C48,'SSP drivers'!$D$2:$D$7886,'Selected scen drivers'!$D48)</f>
        <v>290.57046743814698</v>
      </c>
      <c r="M48" s="4">
        <f>SUMIFS('SSP drivers'!M$2:M$7886,'SSP drivers'!$A$2:$A$7886,'Selected scen drivers'!$AH$1,'SSP drivers'!$B$2:$B$7886,'Selected scen drivers'!$AI$1,'SSP drivers'!$C$2:$C$7886,'Selected scen drivers'!$C48,'SSP drivers'!$D$2:$D$7886,'Selected scen drivers'!$D48)</f>
        <v>338.10451412401699</v>
      </c>
      <c r="N48" s="4">
        <f>SUMIFS('SSP drivers'!N$2:N$7886,'SSP drivers'!$A$2:$A$7886,'Selected scen drivers'!$AH$1,'SSP drivers'!$B$2:$B$7886,'Selected scen drivers'!$AI$1,'SSP drivers'!$C$2:$C$7886,'Selected scen drivers'!$C48,'SSP drivers'!$D$2:$D$7886,'Selected scen drivers'!$D48)</f>
        <v>390.71938866615602</v>
      </c>
      <c r="O48" s="4">
        <f>SUMIFS('SSP drivers'!O$2:O$7886,'SSP drivers'!$A$2:$A$7886,'Selected scen drivers'!$AH$1,'SSP drivers'!$B$2:$B$7886,'Selected scen drivers'!$AI$1,'SSP drivers'!$C$2:$C$7886,'Selected scen drivers'!$C48,'SSP drivers'!$D$2:$D$7886,'Selected scen drivers'!$D48)</f>
        <v>447.00922349537501</v>
      </c>
      <c r="P48" s="4">
        <f>SUMIFS('SSP drivers'!P$2:P$7886,'SSP drivers'!$A$2:$A$7886,'Selected scen drivers'!$AH$1,'SSP drivers'!$B$2:$B$7886,'Selected scen drivers'!$AI$1,'SSP drivers'!$C$2:$C$7886,'Selected scen drivers'!$C48,'SSP drivers'!$D$2:$D$7886,'Selected scen drivers'!$D48)</f>
        <v>506.89846726808298</v>
      </c>
      <c r="Q48" s="4">
        <f>SUMIFS('SSP drivers'!Q$2:Q$7886,'SSP drivers'!$A$2:$A$7886,'Selected scen drivers'!$AH$1,'SSP drivers'!$B$2:$B$7886,'Selected scen drivers'!$AI$1,'SSP drivers'!$C$2:$C$7886,'Selected scen drivers'!$C48,'SSP drivers'!$D$2:$D$7886,'Selected scen drivers'!$D48)</f>
        <v>568.34519177921095</v>
      </c>
      <c r="R48" s="4">
        <f>SUMIFS('SSP drivers'!R$2:R$7886,'SSP drivers'!$A$2:$A$7886,'Selected scen drivers'!$AH$1,'SSP drivers'!$B$2:$B$7886,'Selected scen drivers'!$AI$1,'SSP drivers'!$C$2:$C$7886,'Selected scen drivers'!$C48,'SSP drivers'!$D$2:$D$7886,'Selected scen drivers'!$D48)</f>
        <v>631.02728285440605</v>
      </c>
      <c r="S48" s="4">
        <f>SUMIFS('SSP drivers'!S$2:S$7886,'SSP drivers'!$A$2:$A$7886,'Selected scen drivers'!$AH$1,'SSP drivers'!$B$2:$B$7886,'Selected scen drivers'!$AI$1,'SSP drivers'!$C$2:$C$7886,'Selected scen drivers'!$C48,'SSP drivers'!$D$2:$D$7886,'Selected scen drivers'!$D48)</f>
        <v>693.30609310910097</v>
      </c>
      <c r="T48" s="4">
        <f>SUMIFS('SSP drivers'!T$2:T$7886,'SSP drivers'!$A$2:$A$7886,'Selected scen drivers'!$AH$1,'SSP drivers'!$B$2:$B$7886,'Selected scen drivers'!$AI$1,'SSP drivers'!$C$2:$C$7886,'Selected scen drivers'!$C48,'SSP drivers'!$D$2:$D$7886,'Selected scen drivers'!$D48)</f>
        <v>755.19693700483106</v>
      </c>
      <c r="U48" s="4">
        <f>SUMIFS('SSP drivers'!U$2:U$7886,'SSP drivers'!$A$2:$A$7886,'Selected scen drivers'!$AH$1,'SSP drivers'!$B$2:$B$7886,'Selected scen drivers'!$AI$1,'SSP drivers'!$C$2:$C$7886,'Selected scen drivers'!$C48,'SSP drivers'!$D$2:$D$7886,'Selected scen drivers'!$D48)</f>
        <v>816.61813741339495</v>
      </c>
      <c r="V48" s="4">
        <f>SUMIFS('SSP drivers'!V$2:V$7886,'SSP drivers'!$A$2:$A$7886,'Selected scen drivers'!$AH$1,'SSP drivers'!$B$2:$B$7886,'Selected scen drivers'!$AI$1,'SSP drivers'!$C$2:$C$7886,'Selected scen drivers'!$C48,'SSP drivers'!$D$2:$D$7886,'Selected scen drivers'!$D48)</f>
        <v>877.56458951427999</v>
      </c>
      <c r="W48" s="4">
        <f>SUMIFS('SSP drivers'!W$2:W$7886,'SSP drivers'!$A$2:$A$7886,'Selected scen drivers'!$AH$1,'SSP drivers'!$B$2:$B$7886,'Selected scen drivers'!$AI$1,'SSP drivers'!$C$2:$C$7886,'Selected scen drivers'!$C48,'SSP drivers'!$D$2:$D$7886,'Selected scen drivers'!$D48)</f>
        <v>938.01587402543396</v>
      </c>
      <c r="X48" s="4"/>
      <c r="Y48" s="4"/>
      <c r="Z48" s="4"/>
      <c r="AA48" s="4"/>
      <c r="AB48" s="4"/>
      <c r="AC48" s="4"/>
      <c r="AD48" s="4"/>
      <c r="AE48" s="4"/>
    </row>
    <row r="49" spans="1:31" x14ac:dyDescent="0.35">
      <c r="A49">
        <f t="shared" si="0"/>
        <v>6</v>
      </c>
      <c r="B49">
        <f t="shared" si="1"/>
        <v>3</v>
      </c>
      <c r="C49" t="str">
        <f>IFERROR(VLOOKUP(A49,Classification!$A$4:$B$37,2,FALSE),"")</f>
        <v>Brazil</v>
      </c>
      <c r="D49" t="str">
        <f>IFERROR(VLOOKUP(B49,Classification!$N$5:$O$14,2,FALSE),"")</f>
        <v>GDPIND</v>
      </c>
      <c r="E49" s="4">
        <f>SUMIFS('SSP drivers'!E$2:E$7886,'SSP drivers'!$A$2:$A$7886,'Selected scen drivers'!$AH$1,'SSP drivers'!$B$2:$B$7886,'Selected scen drivers'!$AI$1,'SSP drivers'!$C$2:$C$7886,'Selected scen drivers'!$C49,'SSP drivers'!$D$2:$D$7886,'Selected scen drivers'!$D49)</f>
        <v>0</v>
      </c>
      <c r="F49" s="4">
        <f>SUMIFS('SSP drivers'!F$2:F$7886,'SSP drivers'!$A$2:$A$7886,'Selected scen drivers'!$AH$1,'SSP drivers'!$B$2:$B$7886,'Selected scen drivers'!$AI$1,'SSP drivers'!$C$2:$C$7886,'Selected scen drivers'!$C49,'SSP drivers'!$D$2:$D$7886,'Selected scen drivers'!$D49)</f>
        <v>651.83378149494501</v>
      </c>
      <c r="G49" s="4">
        <f>SUMIFS('SSP drivers'!G$2:G$7886,'SSP drivers'!$A$2:$A$7886,'Selected scen drivers'!$AH$1,'SSP drivers'!$B$2:$B$7886,'Selected scen drivers'!$AI$1,'SSP drivers'!$C$2:$C$7886,'Selected scen drivers'!$C49,'SSP drivers'!$D$2:$D$7886,'Selected scen drivers'!$D49)</f>
        <v>648.28653578138301</v>
      </c>
      <c r="H49" s="4">
        <f>SUMIFS('SSP drivers'!H$2:H$7886,'SSP drivers'!$A$2:$A$7886,'Selected scen drivers'!$AH$1,'SSP drivers'!$B$2:$B$7886,'Selected scen drivers'!$AI$1,'SSP drivers'!$C$2:$C$7886,'Selected scen drivers'!$C49,'SSP drivers'!$D$2:$D$7886,'Selected scen drivers'!$D49)</f>
        <v>769.83171030009203</v>
      </c>
      <c r="I49" s="4">
        <f>SUMIFS('SSP drivers'!I$2:I$7886,'SSP drivers'!$A$2:$A$7886,'Selected scen drivers'!$AH$1,'SSP drivers'!$B$2:$B$7886,'Selected scen drivers'!$AI$1,'SSP drivers'!$C$2:$C$7886,'Selected scen drivers'!$C49,'SSP drivers'!$D$2:$D$7886,'Selected scen drivers'!$D49)</f>
        <v>855.15074049151303</v>
      </c>
      <c r="J49" s="4">
        <f>SUMIFS('SSP drivers'!J$2:J$7886,'SSP drivers'!$A$2:$A$7886,'Selected scen drivers'!$AH$1,'SSP drivers'!$B$2:$B$7886,'Selected scen drivers'!$AI$1,'SSP drivers'!$C$2:$C$7886,'Selected scen drivers'!$C49,'SSP drivers'!$D$2:$D$7886,'Selected scen drivers'!$D49)</f>
        <v>993.32237457555004</v>
      </c>
      <c r="K49" s="4">
        <f>SUMIFS('SSP drivers'!K$2:K$7886,'SSP drivers'!$A$2:$A$7886,'Selected scen drivers'!$AH$1,'SSP drivers'!$B$2:$B$7886,'Selected scen drivers'!$AI$1,'SSP drivers'!$C$2:$C$7886,'Selected scen drivers'!$C49,'SSP drivers'!$D$2:$D$7886,'Selected scen drivers'!$D49)</f>
        <v>1174.41139926613</v>
      </c>
      <c r="L49" s="4">
        <f>SUMIFS('SSP drivers'!L$2:L$7886,'SSP drivers'!$A$2:$A$7886,'Selected scen drivers'!$AH$1,'SSP drivers'!$B$2:$B$7886,'Selected scen drivers'!$AI$1,'SSP drivers'!$C$2:$C$7886,'Selected scen drivers'!$C49,'SSP drivers'!$D$2:$D$7886,'Selected scen drivers'!$D49)</f>
        <v>1397.76686174764</v>
      </c>
      <c r="M49" s="4">
        <f>SUMIFS('SSP drivers'!M$2:M$7886,'SSP drivers'!$A$2:$A$7886,'Selected scen drivers'!$AH$1,'SSP drivers'!$B$2:$B$7886,'Selected scen drivers'!$AI$1,'SSP drivers'!$C$2:$C$7886,'Selected scen drivers'!$C49,'SSP drivers'!$D$2:$D$7886,'Selected scen drivers'!$D49)</f>
        <v>1659.2026668598301</v>
      </c>
      <c r="N49" s="4">
        <f>SUMIFS('SSP drivers'!N$2:N$7886,'SSP drivers'!$A$2:$A$7886,'Selected scen drivers'!$AH$1,'SSP drivers'!$B$2:$B$7886,'Selected scen drivers'!$AI$1,'SSP drivers'!$C$2:$C$7886,'Selected scen drivers'!$C49,'SSP drivers'!$D$2:$D$7886,'Selected scen drivers'!$D49)</f>
        <v>1955.2807117299999</v>
      </c>
      <c r="O49" s="4">
        <f>SUMIFS('SSP drivers'!O$2:O$7886,'SSP drivers'!$A$2:$A$7886,'Selected scen drivers'!$AH$1,'SSP drivers'!$B$2:$B$7886,'Selected scen drivers'!$AI$1,'SSP drivers'!$C$2:$C$7886,'Selected scen drivers'!$C49,'SSP drivers'!$D$2:$D$7886,'Selected scen drivers'!$D49)</f>
        <v>2280.3069658815298</v>
      </c>
      <c r="P49" s="4">
        <f>SUMIFS('SSP drivers'!P$2:P$7886,'SSP drivers'!$A$2:$A$7886,'Selected scen drivers'!$AH$1,'SSP drivers'!$B$2:$B$7886,'Selected scen drivers'!$AI$1,'SSP drivers'!$C$2:$C$7886,'Selected scen drivers'!$C49,'SSP drivers'!$D$2:$D$7886,'Selected scen drivers'!$D49)</f>
        <v>2634.95748586029</v>
      </c>
      <c r="Q49" s="4">
        <f>SUMIFS('SSP drivers'!Q$2:Q$7886,'SSP drivers'!$A$2:$A$7886,'Selected scen drivers'!$AH$1,'SSP drivers'!$B$2:$B$7886,'Selected scen drivers'!$AI$1,'SSP drivers'!$C$2:$C$7886,'Selected scen drivers'!$C49,'SSP drivers'!$D$2:$D$7886,'Selected scen drivers'!$D49)</f>
        <v>3009.4667926408201</v>
      </c>
      <c r="R49" s="4">
        <f>SUMIFS('SSP drivers'!R$2:R$7886,'SSP drivers'!$A$2:$A$7886,'Selected scen drivers'!$AH$1,'SSP drivers'!$B$2:$B$7886,'Selected scen drivers'!$AI$1,'SSP drivers'!$C$2:$C$7886,'Selected scen drivers'!$C49,'SSP drivers'!$D$2:$D$7886,'Selected scen drivers'!$D49)</f>
        <v>3402.5509816133099</v>
      </c>
      <c r="S49" s="4">
        <f>SUMIFS('SSP drivers'!S$2:S$7886,'SSP drivers'!$A$2:$A$7886,'Selected scen drivers'!$AH$1,'SSP drivers'!$B$2:$B$7886,'Selected scen drivers'!$AI$1,'SSP drivers'!$C$2:$C$7886,'Selected scen drivers'!$C49,'SSP drivers'!$D$2:$D$7886,'Selected scen drivers'!$D49)</f>
        <v>3805.5747568193301</v>
      </c>
      <c r="T49" s="4">
        <f>SUMIFS('SSP drivers'!T$2:T$7886,'SSP drivers'!$A$2:$A$7886,'Selected scen drivers'!$AH$1,'SSP drivers'!$B$2:$B$7886,'Selected scen drivers'!$AI$1,'SSP drivers'!$C$2:$C$7886,'Selected scen drivers'!$C49,'SSP drivers'!$D$2:$D$7886,'Selected scen drivers'!$D49)</f>
        <v>4218.5063783612404</v>
      </c>
      <c r="U49" s="4">
        <f>SUMIFS('SSP drivers'!U$2:U$7886,'SSP drivers'!$A$2:$A$7886,'Selected scen drivers'!$AH$1,'SSP drivers'!$B$2:$B$7886,'Selected scen drivers'!$AI$1,'SSP drivers'!$C$2:$C$7886,'Selected scen drivers'!$C49,'SSP drivers'!$D$2:$D$7886,'Selected scen drivers'!$D49)</f>
        <v>4640.7688502230503</v>
      </c>
      <c r="V49" s="4">
        <f>SUMIFS('SSP drivers'!V$2:V$7886,'SSP drivers'!$A$2:$A$7886,'Selected scen drivers'!$AH$1,'SSP drivers'!$B$2:$B$7886,'Selected scen drivers'!$AI$1,'SSP drivers'!$C$2:$C$7886,'Selected scen drivers'!$C49,'SSP drivers'!$D$2:$D$7886,'Selected scen drivers'!$D49)</f>
        <v>5072.1960810558103</v>
      </c>
      <c r="W49" s="4">
        <f>SUMIFS('SSP drivers'!W$2:W$7886,'SSP drivers'!$A$2:$A$7886,'Selected scen drivers'!$AH$1,'SSP drivers'!$B$2:$B$7886,'Selected scen drivers'!$AI$1,'SSP drivers'!$C$2:$C$7886,'Selected scen drivers'!$C49,'SSP drivers'!$D$2:$D$7886,'Selected scen drivers'!$D49)</f>
        <v>5512.53</v>
      </c>
      <c r="X49" s="4"/>
      <c r="Y49" s="4"/>
      <c r="Z49" s="4"/>
      <c r="AA49" s="4"/>
      <c r="AB49" s="4"/>
      <c r="AC49" s="4"/>
      <c r="AD49" s="4"/>
      <c r="AE49" s="4"/>
    </row>
    <row r="50" spans="1:31" x14ac:dyDescent="0.35">
      <c r="A50">
        <f t="shared" si="0"/>
        <v>6</v>
      </c>
      <c r="B50">
        <f t="shared" si="1"/>
        <v>4</v>
      </c>
      <c r="C50" t="str">
        <f>IFERROR(VLOOKUP(A50,Classification!$A$4:$B$37,2,FALSE),"")</f>
        <v>Brazil</v>
      </c>
      <c r="D50" t="str">
        <f>IFERROR(VLOOKUP(B50,Classification!$N$5:$O$14,2,FALSE),"")</f>
        <v>GDPMFG</v>
      </c>
      <c r="E50" s="4">
        <f>SUMIFS('SSP drivers'!E$2:E$7886,'SSP drivers'!$A$2:$A$7886,'Selected scen drivers'!$AH$1,'SSP drivers'!$B$2:$B$7886,'Selected scen drivers'!$AI$1,'SSP drivers'!$C$2:$C$7886,'Selected scen drivers'!$C50,'SSP drivers'!$D$2:$D$7886,'Selected scen drivers'!$D50)</f>
        <v>0</v>
      </c>
      <c r="F50" s="4">
        <f>SUMIFS('SSP drivers'!F$2:F$7886,'SSP drivers'!$A$2:$A$7886,'Selected scen drivers'!$AH$1,'SSP drivers'!$B$2:$B$7886,'Selected scen drivers'!$AI$1,'SSP drivers'!$C$2:$C$7886,'Selected scen drivers'!$C50,'SSP drivers'!$D$2:$D$7886,'Selected scen drivers'!$D50)</f>
        <v>68.859694587367798</v>
      </c>
      <c r="G50" s="4">
        <f>SUMIFS('SSP drivers'!G$2:G$7886,'SSP drivers'!$A$2:$A$7886,'Selected scen drivers'!$AH$1,'SSP drivers'!$B$2:$B$7886,'Selected scen drivers'!$AI$1,'SSP drivers'!$C$2:$C$7886,'Selected scen drivers'!$C50,'SSP drivers'!$D$2:$D$7886,'Selected scen drivers'!$D50)</f>
        <v>68.484963692166104</v>
      </c>
      <c r="H50" s="4">
        <f>SUMIFS('SSP drivers'!H$2:H$7886,'SSP drivers'!$A$2:$A$7886,'Selected scen drivers'!$AH$1,'SSP drivers'!$B$2:$B$7886,'Selected scen drivers'!$AI$1,'SSP drivers'!$C$2:$C$7886,'Selected scen drivers'!$C50,'SSP drivers'!$D$2:$D$7886,'Selected scen drivers'!$D50)</f>
        <v>88.270799595429196</v>
      </c>
      <c r="I50" s="4">
        <f>SUMIFS('SSP drivers'!I$2:I$7886,'SSP drivers'!$A$2:$A$7886,'Selected scen drivers'!$AH$1,'SSP drivers'!$B$2:$B$7886,'Selected scen drivers'!$AI$1,'SSP drivers'!$C$2:$C$7886,'Selected scen drivers'!$C50,'SSP drivers'!$D$2:$D$7886,'Selected scen drivers'!$D50)</f>
        <v>105.769289388583</v>
      </c>
      <c r="J50" s="4">
        <f>SUMIFS('SSP drivers'!J$2:J$7886,'SSP drivers'!$A$2:$A$7886,'Selected scen drivers'!$AH$1,'SSP drivers'!$B$2:$B$7886,'Selected scen drivers'!$AI$1,'SSP drivers'!$C$2:$C$7886,'Selected scen drivers'!$C50,'SSP drivers'!$D$2:$D$7886,'Selected scen drivers'!$D50)</f>
        <v>131.821296720693</v>
      </c>
      <c r="K50" s="4">
        <f>SUMIFS('SSP drivers'!K$2:K$7886,'SSP drivers'!$A$2:$A$7886,'Selected scen drivers'!$AH$1,'SSP drivers'!$B$2:$B$7886,'Selected scen drivers'!$AI$1,'SSP drivers'!$C$2:$C$7886,'Selected scen drivers'!$C50,'SSP drivers'!$D$2:$D$7886,'Selected scen drivers'!$D50)</f>
        <v>166.44929236347599</v>
      </c>
      <c r="L50" s="4">
        <f>SUMIFS('SSP drivers'!L$2:L$7886,'SSP drivers'!$A$2:$A$7886,'Selected scen drivers'!$AH$1,'SSP drivers'!$B$2:$B$7886,'Selected scen drivers'!$AI$1,'SSP drivers'!$C$2:$C$7886,'Selected scen drivers'!$C50,'SSP drivers'!$D$2:$D$7886,'Selected scen drivers'!$D50)</f>
        <v>210.71681036283499</v>
      </c>
      <c r="M50" s="4">
        <f>SUMIFS('SSP drivers'!M$2:M$7886,'SSP drivers'!$A$2:$A$7886,'Selected scen drivers'!$AH$1,'SSP drivers'!$B$2:$B$7886,'Selected scen drivers'!$AI$1,'SSP drivers'!$C$2:$C$7886,'Selected scen drivers'!$C50,'SSP drivers'!$D$2:$D$7886,'Selected scen drivers'!$D50)</f>
        <v>265.09906459136101</v>
      </c>
      <c r="N50" s="4">
        <f>SUMIFS('SSP drivers'!N$2:N$7886,'SSP drivers'!$A$2:$A$7886,'Selected scen drivers'!$AH$1,'SSP drivers'!$B$2:$B$7886,'Selected scen drivers'!$AI$1,'SSP drivers'!$C$2:$C$7886,'Selected scen drivers'!$C50,'SSP drivers'!$D$2:$D$7886,'Selected scen drivers'!$D50)</f>
        <v>330.04645191674501</v>
      </c>
      <c r="O50" s="4">
        <f>SUMIFS('SSP drivers'!O$2:O$7886,'SSP drivers'!$A$2:$A$7886,'Selected scen drivers'!$AH$1,'SSP drivers'!$B$2:$B$7886,'Selected scen drivers'!$AI$1,'SSP drivers'!$C$2:$C$7886,'Selected scen drivers'!$C50,'SSP drivers'!$D$2:$D$7886,'Selected scen drivers'!$D50)</f>
        <v>405.48413903821597</v>
      </c>
      <c r="P50" s="4">
        <f>SUMIFS('SSP drivers'!P$2:P$7886,'SSP drivers'!$A$2:$A$7886,'Selected scen drivers'!$AH$1,'SSP drivers'!$B$2:$B$7886,'Selected scen drivers'!$AI$1,'SSP drivers'!$C$2:$C$7886,'Selected scen drivers'!$C50,'SSP drivers'!$D$2:$D$7886,'Selected scen drivers'!$D50)</f>
        <v>492.321997911079</v>
      </c>
      <c r="Q50" s="4">
        <f>SUMIFS('SSP drivers'!Q$2:Q$7886,'SSP drivers'!$A$2:$A$7886,'Selected scen drivers'!$AH$1,'SSP drivers'!$B$2:$B$7886,'Selected scen drivers'!$AI$1,'SSP drivers'!$C$2:$C$7886,'Selected scen drivers'!$C50,'SSP drivers'!$D$2:$D$7886,'Selected scen drivers'!$D50)</f>
        <v>589.44916817018498</v>
      </c>
      <c r="R50" s="4">
        <f>SUMIFS('SSP drivers'!R$2:R$7886,'SSP drivers'!$A$2:$A$7886,'Selected scen drivers'!$AH$1,'SSP drivers'!$B$2:$B$7886,'Selected scen drivers'!$AI$1,'SSP drivers'!$C$2:$C$7886,'Selected scen drivers'!$C50,'SSP drivers'!$D$2:$D$7886,'Selected scen drivers'!$D50)</f>
        <v>697.14012168664601</v>
      </c>
      <c r="S50" s="4">
        <f>SUMIFS('SSP drivers'!S$2:S$7886,'SSP drivers'!$A$2:$A$7886,'Selected scen drivers'!$AH$1,'SSP drivers'!$B$2:$B$7886,'Selected scen drivers'!$AI$1,'SSP drivers'!$C$2:$C$7886,'Selected scen drivers'!$C50,'SSP drivers'!$D$2:$D$7886,'Selected scen drivers'!$D50)</f>
        <v>814.05045815152801</v>
      </c>
      <c r="T50" s="4">
        <f>SUMIFS('SSP drivers'!T$2:T$7886,'SSP drivers'!$A$2:$A$7886,'Selected scen drivers'!$AH$1,'SSP drivers'!$B$2:$B$7886,'Selected scen drivers'!$AI$1,'SSP drivers'!$C$2:$C$7886,'Selected scen drivers'!$C50,'SSP drivers'!$D$2:$D$7886,'Selected scen drivers'!$D50)</f>
        <v>940.44214153531004</v>
      </c>
      <c r="U50" s="4">
        <f>SUMIFS('SSP drivers'!U$2:U$7886,'SSP drivers'!$A$2:$A$7886,'Selected scen drivers'!$AH$1,'SSP drivers'!$B$2:$B$7886,'Selected scen drivers'!$AI$1,'SSP drivers'!$C$2:$C$7886,'Selected scen drivers'!$C50,'SSP drivers'!$D$2:$D$7886,'Selected scen drivers'!$D50)</f>
        <v>1076.44951543504</v>
      </c>
      <c r="V50" s="4">
        <f>SUMIFS('SSP drivers'!V$2:V$7886,'SSP drivers'!$A$2:$A$7886,'Selected scen drivers'!$AH$1,'SSP drivers'!$B$2:$B$7886,'Selected scen drivers'!$AI$1,'SSP drivers'!$C$2:$C$7886,'Selected scen drivers'!$C50,'SSP drivers'!$D$2:$D$7886,'Selected scen drivers'!$D50)</f>
        <v>1222.28511843416</v>
      </c>
      <c r="W50" s="4">
        <f>SUMIFS('SSP drivers'!W$2:W$7886,'SSP drivers'!$A$2:$A$7886,'Selected scen drivers'!$AH$1,'SSP drivers'!$B$2:$B$7886,'Selected scen drivers'!$AI$1,'SSP drivers'!$C$2:$C$7886,'Selected scen drivers'!$C50,'SSP drivers'!$D$2:$D$7886,'Selected scen drivers'!$D50)</f>
        <v>1378.1324999999999</v>
      </c>
      <c r="X50" s="4"/>
      <c r="Y50" s="4"/>
      <c r="Z50" s="4"/>
      <c r="AA50" s="4"/>
      <c r="AB50" s="4"/>
      <c r="AC50" s="4"/>
      <c r="AD50" s="4"/>
      <c r="AE50" s="4"/>
    </row>
    <row r="51" spans="1:31" x14ac:dyDescent="0.35">
      <c r="A51">
        <f t="shared" si="0"/>
        <v>6</v>
      </c>
      <c r="B51">
        <f t="shared" si="1"/>
        <v>5</v>
      </c>
      <c r="C51" t="str">
        <f>IFERROR(VLOOKUP(A51,Classification!$A$4:$B$37,2,FALSE),"")</f>
        <v>Brazil</v>
      </c>
      <c r="D51" t="str">
        <f>IFERROR(VLOOKUP(B51,Classification!$N$5:$O$14,2,FALSE),"")</f>
        <v>GDPPCAP</v>
      </c>
      <c r="E51" s="4">
        <f>SUMIFS('SSP drivers'!E$2:E$7886,'SSP drivers'!$A$2:$A$7886,'Selected scen drivers'!$AH$1,'SSP drivers'!$B$2:$B$7886,'Selected scen drivers'!$AI$1,'SSP drivers'!$C$2:$C$7886,'Selected scen drivers'!$C51,'SSP drivers'!$D$2:$D$7886,'Selected scen drivers'!$D51)</f>
        <v>0</v>
      </c>
      <c r="F51" s="4">
        <f>SUMIFS('SSP drivers'!F$2:F$7886,'SSP drivers'!$A$2:$A$7886,'Selected scen drivers'!$AH$1,'SSP drivers'!$B$2:$B$7886,'Selected scen drivers'!$AI$1,'SSP drivers'!$C$2:$C$7886,'Selected scen drivers'!$C51,'SSP drivers'!$D$2:$D$7886,'Selected scen drivers'!$D51)</f>
        <v>13.9525749996046</v>
      </c>
      <c r="G51" s="4">
        <f>SUMIFS('SSP drivers'!G$2:G$7886,'SSP drivers'!$A$2:$A$7886,'Selected scen drivers'!$AH$1,'SSP drivers'!$B$2:$B$7886,'Selected scen drivers'!$AI$1,'SSP drivers'!$C$2:$C$7886,'Selected scen drivers'!$C51,'SSP drivers'!$D$2:$D$7886,'Selected scen drivers'!$D51)</f>
        <v>13.811402894676799</v>
      </c>
      <c r="H51" s="4">
        <f>SUMIFS('SSP drivers'!H$2:H$7886,'SSP drivers'!$A$2:$A$7886,'Selected scen drivers'!$AH$1,'SSP drivers'!$B$2:$B$7886,'Selected scen drivers'!$AI$1,'SSP drivers'!$C$2:$C$7886,'Selected scen drivers'!$C51,'SSP drivers'!$D$2:$D$7886,'Selected scen drivers'!$D51)</f>
        <v>15.6729151596917</v>
      </c>
      <c r="I51" s="4">
        <f>SUMIFS('SSP drivers'!I$2:I$7886,'SSP drivers'!$A$2:$A$7886,'Selected scen drivers'!$AH$1,'SSP drivers'!$B$2:$B$7886,'Selected scen drivers'!$AI$1,'SSP drivers'!$C$2:$C$7886,'Selected scen drivers'!$C51,'SSP drivers'!$D$2:$D$7886,'Selected scen drivers'!$D51)</f>
        <v>16.679321655175698</v>
      </c>
      <c r="J51" s="4">
        <f>SUMIFS('SSP drivers'!J$2:J$7886,'SSP drivers'!$A$2:$A$7886,'Selected scen drivers'!$AH$1,'SSP drivers'!$B$2:$B$7886,'Selected scen drivers'!$AI$1,'SSP drivers'!$C$2:$C$7886,'Selected scen drivers'!$C51,'SSP drivers'!$D$2:$D$7886,'Selected scen drivers'!$D51)</f>
        <v>18.683091347549102</v>
      </c>
      <c r="K51" s="4">
        <f>SUMIFS('SSP drivers'!K$2:K$7886,'SSP drivers'!$A$2:$A$7886,'Selected scen drivers'!$AH$1,'SSP drivers'!$B$2:$B$7886,'Selected scen drivers'!$AI$1,'SSP drivers'!$C$2:$C$7886,'Selected scen drivers'!$C51,'SSP drivers'!$D$2:$D$7886,'Selected scen drivers'!$D51)</f>
        <v>21.440865918455899</v>
      </c>
      <c r="L51" s="4">
        <f>SUMIFS('SSP drivers'!L$2:L$7886,'SSP drivers'!$A$2:$A$7886,'Selected scen drivers'!$AH$1,'SSP drivers'!$B$2:$B$7886,'Selected scen drivers'!$AI$1,'SSP drivers'!$C$2:$C$7886,'Selected scen drivers'!$C51,'SSP drivers'!$D$2:$D$7886,'Selected scen drivers'!$D51)</f>
        <v>24.923479491095399</v>
      </c>
      <c r="M51" s="4">
        <f>SUMIFS('SSP drivers'!M$2:M$7886,'SSP drivers'!$A$2:$A$7886,'Selected scen drivers'!$AH$1,'SSP drivers'!$B$2:$B$7886,'Selected scen drivers'!$AI$1,'SSP drivers'!$C$2:$C$7886,'Selected scen drivers'!$C51,'SSP drivers'!$D$2:$D$7886,'Selected scen drivers'!$D51)</f>
        <v>29.073095977320801</v>
      </c>
      <c r="N51" s="4">
        <f>SUMIFS('SSP drivers'!N$2:N$7886,'SSP drivers'!$A$2:$A$7886,'Selected scen drivers'!$AH$1,'SSP drivers'!$B$2:$B$7886,'Selected scen drivers'!$AI$1,'SSP drivers'!$C$2:$C$7886,'Selected scen drivers'!$C51,'SSP drivers'!$D$2:$D$7886,'Selected scen drivers'!$D51)</f>
        <v>33.843873317889603</v>
      </c>
      <c r="O51" s="4">
        <f>SUMIFS('SSP drivers'!O$2:O$7886,'SSP drivers'!$A$2:$A$7886,'Selected scen drivers'!$AH$1,'SSP drivers'!$B$2:$B$7886,'Selected scen drivers'!$AI$1,'SSP drivers'!$C$2:$C$7886,'Selected scen drivers'!$C51,'SSP drivers'!$D$2:$D$7886,'Selected scen drivers'!$D51)</f>
        <v>39.174645394616</v>
      </c>
      <c r="P51" s="4">
        <f>SUMIFS('SSP drivers'!P$2:P$7886,'SSP drivers'!$A$2:$A$7886,'Selected scen drivers'!$AH$1,'SSP drivers'!$B$2:$B$7886,'Selected scen drivers'!$AI$1,'SSP drivers'!$C$2:$C$7886,'Selected scen drivers'!$C51,'SSP drivers'!$D$2:$D$7886,'Selected scen drivers'!$D51)</f>
        <v>45.138160783366999</v>
      </c>
      <c r="Q51" s="4">
        <f>SUMIFS('SSP drivers'!Q$2:Q$7886,'SSP drivers'!$A$2:$A$7886,'Selected scen drivers'!$AH$1,'SSP drivers'!$B$2:$B$7886,'Selected scen drivers'!$AI$1,'SSP drivers'!$C$2:$C$7886,'Selected scen drivers'!$C51,'SSP drivers'!$D$2:$D$7886,'Selected scen drivers'!$D51)</f>
        <v>51.624670363253003</v>
      </c>
      <c r="R51" s="4">
        <f>SUMIFS('SSP drivers'!R$2:R$7886,'SSP drivers'!$A$2:$A$7886,'Selected scen drivers'!$AH$1,'SSP drivers'!$B$2:$B$7886,'Selected scen drivers'!$AI$1,'SSP drivers'!$C$2:$C$7886,'Selected scen drivers'!$C51,'SSP drivers'!$D$2:$D$7886,'Selected scen drivers'!$D51)</f>
        <v>58.676441117915601</v>
      </c>
      <c r="S51" s="4">
        <f>SUMIFS('SSP drivers'!S$2:S$7886,'SSP drivers'!$A$2:$A$7886,'Selected scen drivers'!$AH$1,'SSP drivers'!$B$2:$B$7886,'Selected scen drivers'!$AI$1,'SSP drivers'!$C$2:$C$7886,'Selected scen drivers'!$C51,'SSP drivers'!$D$2:$D$7886,'Selected scen drivers'!$D51)</f>
        <v>66.213577169712295</v>
      </c>
      <c r="T51" s="4">
        <f>SUMIFS('SSP drivers'!T$2:T$7886,'SSP drivers'!$A$2:$A$7886,'Selected scen drivers'!$AH$1,'SSP drivers'!$B$2:$B$7886,'Selected scen drivers'!$AI$1,'SSP drivers'!$C$2:$C$7886,'Selected scen drivers'!$C51,'SSP drivers'!$D$2:$D$7886,'Selected scen drivers'!$D51)</f>
        <v>74.225085824229296</v>
      </c>
      <c r="U51" s="4">
        <f>SUMIFS('SSP drivers'!U$2:U$7886,'SSP drivers'!$A$2:$A$7886,'Selected scen drivers'!$AH$1,'SSP drivers'!$B$2:$B$7886,'Selected scen drivers'!$AI$1,'SSP drivers'!$C$2:$C$7886,'Selected scen drivers'!$C51,'SSP drivers'!$D$2:$D$7886,'Selected scen drivers'!$D51)</f>
        <v>82.702994634748606</v>
      </c>
      <c r="V51" s="4">
        <f>SUMIFS('SSP drivers'!V$2:V$7886,'SSP drivers'!$A$2:$A$7886,'Selected scen drivers'!$AH$1,'SSP drivers'!$B$2:$B$7886,'Selected scen drivers'!$AI$1,'SSP drivers'!$C$2:$C$7886,'Selected scen drivers'!$C51,'SSP drivers'!$D$2:$D$7886,'Selected scen drivers'!$D51)</f>
        <v>91.623365433996099</v>
      </c>
      <c r="W51" s="4">
        <f>SUMIFS('SSP drivers'!W$2:W$7886,'SSP drivers'!$A$2:$A$7886,'Selected scen drivers'!$AH$1,'SSP drivers'!$B$2:$B$7886,'Selected scen drivers'!$AI$1,'SSP drivers'!$C$2:$C$7886,'Selected scen drivers'!$C51,'SSP drivers'!$D$2:$D$7886,'Selected scen drivers'!$D51)</f>
        <v>100.95588800021901</v>
      </c>
      <c r="X51" s="4"/>
      <c r="Y51" s="4"/>
      <c r="Z51" s="4"/>
      <c r="AA51" s="4"/>
      <c r="AB51" s="4"/>
      <c r="AC51" s="4"/>
      <c r="AD51" s="4"/>
      <c r="AE51" s="4"/>
    </row>
    <row r="52" spans="1:31" x14ac:dyDescent="0.35">
      <c r="A52">
        <f t="shared" si="0"/>
        <v>6</v>
      </c>
      <c r="B52">
        <f t="shared" si="1"/>
        <v>6</v>
      </c>
      <c r="C52" t="str">
        <f>IFERROR(VLOOKUP(A52,Classification!$A$4:$B$37,2,FALSE),"")</f>
        <v>Brazil</v>
      </c>
      <c r="D52" t="str">
        <f>IFERROR(VLOOKUP(B52,Classification!$N$5:$O$14,2,FALSE),"")</f>
        <v>GDPPHOU</v>
      </c>
      <c r="E52" s="4">
        <f>SUMIFS('SSP drivers'!E$2:E$7886,'SSP drivers'!$A$2:$A$7886,'Selected scen drivers'!$AH$1,'SSP drivers'!$B$2:$B$7886,'Selected scen drivers'!$AI$1,'SSP drivers'!$C$2:$C$7886,'Selected scen drivers'!$C52,'SSP drivers'!$D$2:$D$7886,'Selected scen drivers'!$D52)</f>
        <v>0</v>
      </c>
      <c r="F52" s="4">
        <f>SUMIFS('SSP drivers'!F$2:F$7886,'SSP drivers'!$A$2:$A$7886,'Selected scen drivers'!$AH$1,'SSP drivers'!$B$2:$B$7886,'Selected scen drivers'!$AI$1,'SSP drivers'!$C$2:$C$7886,'Selected scen drivers'!$C52,'SSP drivers'!$D$2:$D$7886,'Selected scen drivers'!$D52)</f>
        <v>44.996229649464901</v>
      </c>
      <c r="G52" s="4">
        <f>SUMIFS('SSP drivers'!G$2:G$7886,'SSP drivers'!$A$2:$A$7886,'Selected scen drivers'!$AH$1,'SSP drivers'!$B$2:$B$7886,'Selected scen drivers'!$AI$1,'SSP drivers'!$C$2:$C$7886,'Selected scen drivers'!$C52,'SSP drivers'!$D$2:$D$7886,'Selected scen drivers'!$D52)</f>
        <v>44.459845145618203</v>
      </c>
      <c r="H52" s="4">
        <f>SUMIFS('SSP drivers'!H$2:H$7886,'SSP drivers'!$A$2:$A$7886,'Selected scen drivers'!$AH$1,'SSP drivers'!$B$2:$B$7886,'Selected scen drivers'!$AI$1,'SSP drivers'!$C$2:$C$7886,'Selected scen drivers'!$C52,'SSP drivers'!$D$2:$D$7886,'Selected scen drivers'!$D52)</f>
        <v>50.009373925193998</v>
      </c>
      <c r="I52" s="4">
        <f>SUMIFS('SSP drivers'!I$2:I$7886,'SSP drivers'!$A$2:$A$7886,'Selected scen drivers'!$AH$1,'SSP drivers'!$B$2:$B$7886,'Selected scen drivers'!$AI$1,'SSP drivers'!$C$2:$C$7886,'Selected scen drivers'!$C52,'SSP drivers'!$D$2:$D$7886,'Selected scen drivers'!$D52)</f>
        <v>53.347482220534403</v>
      </c>
      <c r="J52" s="4">
        <f>SUMIFS('SSP drivers'!J$2:J$7886,'SSP drivers'!$A$2:$A$7886,'Selected scen drivers'!$AH$1,'SSP drivers'!$B$2:$B$7886,'Selected scen drivers'!$AI$1,'SSP drivers'!$C$2:$C$7886,'Selected scen drivers'!$C52,'SSP drivers'!$D$2:$D$7886,'Selected scen drivers'!$D52)</f>
        <v>60.088855224237697</v>
      </c>
      <c r="K52" s="4">
        <f>SUMIFS('SSP drivers'!K$2:K$7886,'SSP drivers'!$A$2:$A$7886,'Selected scen drivers'!$AH$1,'SSP drivers'!$B$2:$B$7886,'Selected scen drivers'!$AI$1,'SSP drivers'!$C$2:$C$7886,'Selected scen drivers'!$C52,'SSP drivers'!$D$2:$D$7886,'Selected scen drivers'!$D52)</f>
        <v>69.852949700260396</v>
      </c>
      <c r="L52" s="4">
        <f>SUMIFS('SSP drivers'!L$2:L$7886,'SSP drivers'!$A$2:$A$7886,'Selected scen drivers'!$AH$1,'SSP drivers'!$B$2:$B$7886,'Selected scen drivers'!$AI$1,'SSP drivers'!$C$2:$C$7886,'Selected scen drivers'!$C52,'SSP drivers'!$D$2:$D$7886,'Selected scen drivers'!$D52)</f>
        <v>82.805879996065201</v>
      </c>
      <c r="M52" s="4">
        <f>SUMIFS('SSP drivers'!M$2:M$7886,'SSP drivers'!$A$2:$A$7886,'Selected scen drivers'!$AH$1,'SSP drivers'!$B$2:$B$7886,'Selected scen drivers'!$AI$1,'SSP drivers'!$C$2:$C$7886,'Selected scen drivers'!$C52,'SSP drivers'!$D$2:$D$7886,'Selected scen drivers'!$D52)</f>
        <v>99.732291067517806</v>
      </c>
      <c r="N52" s="4">
        <f>SUMIFS('SSP drivers'!N$2:N$7886,'SSP drivers'!$A$2:$A$7886,'Selected scen drivers'!$AH$1,'SSP drivers'!$B$2:$B$7886,'Selected scen drivers'!$AI$1,'SSP drivers'!$C$2:$C$7886,'Selected scen drivers'!$C52,'SSP drivers'!$D$2:$D$7886,'Selected scen drivers'!$D52)</f>
        <v>119.952762878339</v>
      </c>
      <c r="O52" s="4">
        <f>SUMIFS('SSP drivers'!O$2:O$7886,'SSP drivers'!$A$2:$A$7886,'Selected scen drivers'!$AH$1,'SSP drivers'!$B$2:$B$7886,'Selected scen drivers'!$AI$1,'SSP drivers'!$C$2:$C$7886,'Selected scen drivers'!$C52,'SSP drivers'!$D$2:$D$7886,'Selected scen drivers'!$D52)</f>
        <v>143.09093803065301</v>
      </c>
      <c r="P52" s="4">
        <f>SUMIFS('SSP drivers'!P$2:P$7886,'SSP drivers'!$A$2:$A$7886,'Selected scen drivers'!$AH$1,'SSP drivers'!$B$2:$B$7886,'Selected scen drivers'!$AI$1,'SSP drivers'!$C$2:$C$7886,'Selected scen drivers'!$C52,'SSP drivers'!$D$2:$D$7886,'Selected scen drivers'!$D52)</f>
        <v>170.31426539255</v>
      </c>
      <c r="Q52" s="4">
        <f>SUMIFS('SSP drivers'!Q$2:Q$7886,'SSP drivers'!$A$2:$A$7886,'Selected scen drivers'!$AH$1,'SSP drivers'!$B$2:$B$7886,'Selected scen drivers'!$AI$1,'SSP drivers'!$C$2:$C$7886,'Selected scen drivers'!$C52,'SSP drivers'!$D$2:$D$7886,'Selected scen drivers'!$D52)</f>
        <v>200.204666046353</v>
      </c>
      <c r="R52" s="4">
        <f>SUMIFS('SSP drivers'!R$2:R$7886,'SSP drivers'!$A$2:$A$7886,'Selected scen drivers'!$AH$1,'SSP drivers'!$B$2:$B$7886,'Selected scen drivers'!$AI$1,'SSP drivers'!$C$2:$C$7886,'Selected scen drivers'!$C52,'SSP drivers'!$D$2:$D$7886,'Selected scen drivers'!$D52)</f>
        <v>232.88519690850899</v>
      </c>
      <c r="S52" s="4">
        <f>SUMIFS('SSP drivers'!S$2:S$7886,'SSP drivers'!$A$2:$A$7886,'Selected scen drivers'!$AH$1,'SSP drivers'!$B$2:$B$7886,'Selected scen drivers'!$AI$1,'SSP drivers'!$C$2:$C$7886,'Selected scen drivers'!$C52,'SSP drivers'!$D$2:$D$7886,'Selected scen drivers'!$D52)</f>
        <v>268.64279824307499</v>
      </c>
      <c r="T52" s="4">
        <f>SUMIFS('SSP drivers'!T$2:T$7886,'SSP drivers'!$A$2:$A$7886,'Selected scen drivers'!$AH$1,'SSP drivers'!$B$2:$B$7886,'Selected scen drivers'!$AI$1,'SSP drivers'!$C$2:$C$7886,'Selected scen drivers'!$C52,'SSP drivers'!$D$2:$D$7886,'Selected scen drivers'!$D52)</f>
        <v>308.58348970697801</v>
      </c>
      <c r="U52" s="4">
        <f>SUMIFS('SSP drivers'!U$2:U$7886,'SSP drivers'!$A$2:$A$7886,'Selected scen drivers'!$AH$1,'SSP drivers'!$B$2:$B$7886,'Selected scen drivers'!$AI$1,'SSP drivers'!$C$2:$C$7886,'Selected scen drivers'!$C52,'SSP drivers'!$D$2:$D$7886,'Selected scen drivers'!$D52)</f>
        <v>348.84023053112202</v>
      </c>
      <c r="V52" s="4">
        <f>SUMIFS('SSP drivers'!V$2:V$7886,'SSP drivers'!$A$2:$A$7886,'Selected scen drivers'!$AH$1,'SSP drivers'!$B$2:$B$7886,'Selected scen drivers'!$AI$1,'SSP drivers'!$C$2:$C$7886,'Selected scen drivers'!$C52,'SSP drivers'!$D$2:$D$7886,'Selected scen drivers'!$D52)</f>
        <v>392.258384024105</v>
      </c>
      <c r="W52" s="4">
        <f>SUMIFS('SSP drivers'!W$2:W$7886,'SSP drivers'!$A$2:$A$7886,'Selected scen drivers'!$AH$1,'SSP drivers'!$B$2:$B$7886,'Selected scen drivers'!$AI$1,'SSP drivers'!$C$2:$C$7886,'Selected scen drivers'!$C52,'SSP drivers'!$D$2:$D$7886,'Selected scen drivers'!$D52)</f>
        <v>438.774974637154</v>
      </c>
      <c r="X52" s="4"/>
      <c r="Y52" s="4"/>
      <c r="Z52" s="4"/>
      <c r="AA52" s="4"/>
      <c r="AB52" s="4"/>
      <c r="AC52" s="4"/>
      <c r="AD52" s="4"/>
      <c r="AE52" s="4"/>
    </row>
    <row r="53" spans="1:31" x14ac:dyDescent="0.35">
      <c r="A53">
        <f t="shared" si="0"/>
        <v>6</v>
      </c>
      <c r="B53">
        <f t="shared" si="1"/>
        <v>7</v>
      </c>
      <c r="C53" t="str">
        <f>IFERROR(VLOOKUP(A53,Classification!$A$4:$B$37,2,FALSE),"")</f>
        <v>Brazil</v>
      </c>
      <c r="D53" t="str">
        <f>IFERROR(VLOOKUP(B53,Classification!$N$5:$O$14,2,FALSE),"")</f>
        <v>GDPSER</v>
      </c>
      <c r="E53" s="4">
        <f>SUMIFS('SSP drivers'!E$2:E$7886,'SSP drivers'!$A$2:$A$7886,'Selected scen drivers'!$AH$1,'SSP drivers'!$B$2:$B$7886,'Selected scen drivers'!$AI$1,'SSP drivers'!$C$2:$C$7886,'Selected scen drivers'!$C53,'SSP drivers'!$D$2:$D$7886,'Selected scen drivers'!$D53)</f>
        <v>0</v>
      </c>
      <c r="F53" s="4">
        <f>SUMIFS('SSP drivers'!F$2:F$7886,'SSP drivers'!$A$2:$A$7886,'Selected scen drivers'!$AH$1,'SSP drivers'!$B$2:$B$7886,'Selected scen drivers'!$AI$1,'SSP drivers'!$C$2:$C$7886,'Selected scen drivers'!$C53,'SSP drivers'!$D$2:$D$7886,'Selected scen drivers'!$D53)</f>
        <v>2149.36183856254</v>
      </c>
      <c r="G53" s="4">
        <f>SUMIFS('SSP drivers'!G$2:G$7886,'SSP drivers'!$A$2:$A$7886,'Selected scen drivers'!$AH$1,'SSP drivers'!$B$2:$B$7886,'Selected scen drivers'!$AI$1,'SSP drivers'!$C$2:$C$7886,'Selected scen drivers'!$C53,'SSP drivers'!$D$2:$D$7886,'Selected scen drivers'!$D53)</f>
        <v>2137.66512264326</v>
      </c>
      <c r="H53" s="4">
        <f>SUMIFS('SSP drivers'!H$2:H$7886,'SSP drivers'!$A$2:$A$7886,'Selected scen drivers'!$AH$1,'SSP drivers'!$B$2:$B$7886,'Selected scen drivers'!$AI$1,'SSP drivers'!$C$2:$C$7886,'Selected scen drivers'!$C53,'SSP drivers'!$D$2:$D$7886,'Selected scen drivers'!$D53)</f>
        <v>2465.9325884124</v>
      </c>
      <c r="I53" s="4">
        <f>SUMIFS('SSP drivers'!I$2:I$7886,'SSP drivers'!$A$2:$A$7886,'Selected scen drivers'!$AH$1,'SSP drivers'!$B$2:$B$7886,'Selected scen drivers'!$AI$1,'SSP drivers'!$C$2:$C$7886,'Selected scen drivers'!$C53,'SSP drivers'!$D$2:$D$7886,'Selected scen drivers'!$D53)</f>
        <v>2662.1295976880601</v>
      </c>
      <c r="J53" s="4">
        <f>SUMIFS('SSP drivers'!J$2:J$7886,'SSP drivers'!$A$2:$A$7886,'Selected scen drivers'!$AH$1,'SSP drivers'!$B$2:$B$7886,'Selected scen drivers'!$AI$1,'SSP drivers'!$C$2:$C$7886,'Selected scen drivers'!$C53,'SSP drivers'!$D$2:$D$7886,'Selected scen drivers'!$D53)</f>
        <v>3006.4714827431999</v>
      </c>
      <c r="K53" s="4">
        <f>SUMIFS('SSP drivers'!K$2:K$7886,'SSP drivers'!$A$2:$A$7886,'Selected scen drivers'!$AH$1,'SSP drivers'!$B$2:$B$7886,'Selected scen drivers'!$AI$1,'SSP drivers'!$C$2:$C$7886,'Selected scen drivers'!$C53,'SSP drivers'!$D$2:$D$7886,'Selected scen drivers'!$D53)</f>
        <v>3457.30843729459</v>
      </c>
      <c r="L53" s="4">
        <f>SUMIFS('SSP drivers'!L$2:L$7886,'SSP drivers'!$A$2:$A$7886,'Selected scen drivers'!$AH$1,'SSP drivers'!$B$2:$B$7886,'Selected scen drivers'!$AI$1,'SSP drivers'!$C$2:$C$7886,'Selected scen drivers'!$C53,'SSP drivers'!$D$2:$D$7886,'Selected scen drivers'!$D53)</f>
        <v>4003.7426708142102</v>
      </c>
      <c r="M53" s="4">
        <f>SUMIFS('SSP drivers'!M$2:M$7886,'SSP drivers'!$A$2:$A$7886,'Selected scen drivers'!$AH$1,'SSP drivers'!$B$2:$B$7886,'Selected scen drivers'!$AI$1,'SSP drivers'!$C$2:$C$7886,'Selected scen drivers'!$C53,'SSP drivers'!$D$2:$D$7886,'Selected scen drivers'!$D53)</f>
        <v>4625.9328190161496</v>
      </c>
      <c r="N53" s="4">
        <f>SUMIFS('SSP drivers'!N$2:N$7886,'SSP drivers'!$A$2:$A$7886,'Selected scen drivers'!$AH$1,'SSP drivers'!$B$2:$B$7886,'Selected scen drivers'!$AI$1,'SSP drivers'!$C$2:$C$7886,'Selected scen drivers'!$C53,'SSP drivers'!$D$2:$D$7886,'Selected scen drivers'!$D53)</f>
        <v>5307.9298996038397</v>
      </c>
      <c r="O53" s="4">
        <f>SUMIFS('SSP drivers'!O$2:O$7886,'SSP drivers'!$A$2:$A$7886,'Selected scen drivers'!$AH$1,'SSP drivers'!$B$2:$B$7886,'Selected scen drivers'!$AI$1,'SSP drivers'!$C$2:$C$7886,'Selected scen drivers'!$C53,'SSP drivers'!$D$2:$D$7886,'Selected scen drivers'!$D53)</f>
        <v>6029.2938106231004</v>
      </c>
      <c r="P53" s="4">
        <f>SUMIFS('SSP drivers'!P$2:P$7886,'SSP drivers'!$A$2:$A$7886,'Selected scen drivers'!$AH$1,'SSP drivers'!$B$2:$B$7886,'Selected scen drivers'!$AI$1,'SSP drivers'!$C$2:$C$7886,'Selected scen drivers'!$C53,'SSP drivers'!$D$2:$D$7886,'Selected scen drivers'!$D53)</f>
        <v>6787.9440468716202</v>
      </c>
      <c r="Q53" s="4">
        <f>SUMIFS('SSP drivers'!Q$2:Q$7886,'SSP drivers'!$A$2:$A$7886,'Selected scen drivers'!$AH$1,'SSP drivers'!$B$2:$B$7886,'Selected scen drivers'!$AI$1,'SSP drivers'!$C$2:$C$7886,'Selected scen drivers'!$C53,'SSP drivers'!$D$2:$D$7886,'Selected scen drivers'!$D53)</f>
        <v>7555.6880155799699</v>
      </c>
      <c r="R53" s="4">
        <f>SUMIFS('SSP drivers'!R$2:R$7886,'SSP drivers'!$A$2:$A$7886,'Selected scen drivers'!$AH$1,'SSP drivers'!$B$2:$B$7886,'Selected scen drivers'!$AI$1,'SSP drivers'!$C$2:$C$7886,'Selected scen drivers'!$C53,'SSP drivers'!$D$2:$D$7886,'Selected scen drivers'!$D53)</f>
        <v>8327.8217355322795</v>
      </c>
      <c r="S53" s="4">
        <f>SUMIFS('SSP drivers'!S$2:S$7886,'SSP drivers'!$A$2:$A$7886,'Selected scen drivers'!$AH$1,'SSP drivers'!$B$2:$B$7886,'Selected scen drivers'!$AI$1,'SSP drivers'!$C$2:$C$7886,'Selected scen drivers'!$C53,'SSP drivers'!$D$2:$D$7886,'Selected scen drivers'!$D53)</f>
        <v>9082.51915007157</v>
      </c>
      <c r="T53" s="4">
        <f>SUMIFS('SSP drivers'!T$2:T$7886,'SSP drivers'!$A$2:$A$7886,'Selected scen drivers'!$AH$1,'SSP drivers'!$B$2:$B$7886,'Selected scen drivers'!$AI$1,'SSP drivers'!$C$2:$C$7886,'Selected scen drivers'!$C53,'SSP drivers'!$D$2:$D$7886,'Selected scen drivers'!$D53)</f>
        <v>9820.0966846339306</v>
      </c>
      <c r="U53" s="4">
        <f>SUMIFS('SSP drivers'!U$2:U$7886,'SSP drivers'!$A$2:$A$7886,'Selected scen drivers'!$AH$1,'SSP drivers'!$B$2:$B$7886,'Selected scen drivers'!$AI$1,'SSP drivers'!$C$2:$C$7886,'Selected scen drivers'!$C53,'SSP drivers'!$D$2:$D$7886,'Selected scen drivers'!$D53)</f>
        <v>10539.613012363599</v>
      </c>
      <c r="V53" s="4">
        <f>SUMIFS('SSP drivers'!V$2:V$7886,'SSP drivers'!$A$2:$A$7886,'Selected scen drivers'!$AH$1,'SSP drivers'!$B$2:$B$7886,'Selected scen drivers'!$AI$1,'SSP drivers'!$C$2:$C$7886,'Selected scen drivers'!$C53,'SSP drivers'!$D$2:$D$7886,'Selected scen drivers'!$D53)</f>
        <v>11241.1393294299</v>
      </c>
      <c r="W53" s="4">
        <f>SUMIFS('SSP drivers'!W$2:W$7886,'SSP drivers'!$A$2:$A$7886,'Selected scen drivers'!$AH$1,'SSP drivers'!$B$2:$B$7886,'Selected scen drivers'!$AI$1,'SSP drivers'!$C$2:$C$7886,'Selected scen drivers'!$C53,'SSP drivers'!$D$2:$D$7886,'Selected scen drivers'!$D53)</f>
        <v>11924.554125974601</v>
      </c>
      <c r="X53" s="4"/>
      <c r="Y53" s="4"/>
      <c r="Z53" s="4"/>
      <c r="AA53" s="4"/>
      <c r="AB53" s="4"/>
      <c r="AC53" s="4"/>
      <c r="AD53" s="4"/>
      <c r="AE53" s="4"/>
    </row>
    <row r="54" spans="1:31" x14ac:dyDescent="0.35">
      <c r="A54">
        <f t="shared" si="0"/>
        <v>6</v>
      </c>
      <c r="B54">
        <f t="shared" si="1"/>
        <v>8</v>
      </c>
      <c r="C54" t="str">
        <f>IFERROR(VLOOKUP(A54,Classification!$A$4:$B$37,2,FALSE),"")</f>
        <v>Brazil</v>
      </c>
      <c r="D54" t="str">
        <f>IFERROR(VLOOKUP(B54,Classification!$N$5:$O$14,2,FALSE),"")</f>
        <v>HOU</v>
      </c>
      <c r="E54" s="4">
        <f>SUMIFS('SSP drivers'!E$2:E$7886,'SSP drivers'!$A$2:$A$7886,'Selected scen drivers'!$AH$1,'SSP drivers'!$B$2:$B$7886,'Selected scen drivers'!$AI$1,'SSP drivers'!$C$2:$C$7886,'Selected scen drivers'!$C54,'SSP drivers'!$D$2:$D$7886,'Selected scen drivers'!$D54)</f>
        <v>0</v>
      </c>
      <c r="F54" s="4">
        <f>SUMIFS('SSP drivers'!F$2:F$7886,'SSP drivers'!$A$2:$A$7886,'Selected scen drivers'!$AH$1,'SSP drivers'!$B$2:$B$7886,'Selected scen drivers'!$AI$1,'SSP drivers'!$C$2:$C$7886,'Selected scen drivers'!$C54,'SSP drivers'!$D$2:$D$7886,'Selected scen drivers'!$D54)</f>
        <v>65.602918799999998</v>
      </c>
      <c r="G54" s="4">
        <f>SUMIFS('SSP drivers'!G$2:G$7886,'SSP drivers'!$A$2:$A$7886,'Selected scen drivers'!$AH$1,'SSP drivers'!$B$2:$B$7886,'Selected scen drivers'!$AI$1,'SSP drivers'!$C$2:$C$7886,'Selected scen drivers'!$C54,'SSP drivers'!$D$2:$D$7886,'Selected scen drivers'!$D54)</f>
        <v>66.033068499999999</v>
      </c>
      <c r="H54" s="4">
        <f>SUMIFS('SSP drivers'!H$2:H$7886,'SSP drivers'!$A$2:$A$7886,'Selected scen drivers'!$AH$1,'SSP drivers'!$B$2:$B$7886,'Selected scen drivers'!$AI$1,'SSP drivers'!$C$2:$C$7886,'Selected scen drivers'!$C54,'SSP drivers'!$D$2:$D$7886,'Selected scen drivers'!$D54)</f>
        <v>68.183817000000005</v>
      </c>
      <c r="I54" s="4">
        <f>SUMIFS('SSP drivers'!I$2:I$7886,'SSP drivers'!$A$2:$A$7886,'Selected scen drivers'!$AH$1,'SSP drivers'!$B$2:$B$7886,'Selected scen drivers'!$AI$1,'SSP drivers'!$C$2:$C$7886,'Selected scen drivers'!$C54,'SSP drivers'!$D$2:$D$7886,'Selected scen drivers'!$D54)</f>
        <v>69.478255500000003</v>
      </c>
      <c r="J54" s="4">
        <f>SUMIFS('SSP drivers'!J$2:J$7886,'SSP drivers'!$A$2:$A$7886,'Selected scen drivers'!$AH$1,'SSP drivers'!$B$2:$B$7886,'Selected scen drivers'!$AI$1,'SSP drivers'!$C$2:$C$7886,'Selected scen drivers'!$C54,'SSP drivers'!$D$2:$D$7886,'Selected scen drivers'!$D54)</f>
        <v>70.145453500000002</v>
      </c>
      <c r="K54" s="4">
        <f>SUMIFS('SSP drivers'!K$2:K$7886,'SSP drivers'!$A$2:$A$7886,'Selected scen drivers'!$AH$1,'SSP drivers'!$B$2:$B$7886,'Selected scen drivers'!$AI$1,'SSP drivers'!$C$2:$C$7886,'Selected scen drivers'!$C54,'SSP drivers'!$D$2:$D$7886,'Selected scen drivers'!$D54)</f>
        <v>69.873642000000004</v>
      </c>
      <c r="L54" s="4">
        <f>SUMIFS('SSP drivers'!L$2:L$7886,'SSP drivers'!$A$2:$A$7886,'Selected scen drivers'!$AH$1,'SSP drivers'!$B$2:$B$7886,'Selected scen drivers'!$AI$1,'SSP drivers'!$C$2:$C$7886,'Selected scen drivers'!$C54,'SSP drivers'!$D$2:$D$7886,'Selected scen drivers'!$D54)</f>
        <v>68.740046000000007</v>
      </c>
      <c r="M54" s="4">
        <f>SUMIFS('SSP drivers'!M$2:M$7886,'SSP drivers'!$A$2:$A$7886,'Selected scen drivers'!$AH$1,'SSP drivers'!$B$2:$B$7886,'Selected scen drivers'!$AI$1,'SSP drivers'!$C$2:$C$7886,'Selected scen drivers'!$C54,'SSP drivers'!$D$2:$D$7886,'Selected scen drivers'!$D54)</f>
        <v>66.410185999999996</v>
      </c>
      <c r="N54" s="4">
        <f>SUMIFS('SSP drivers'!N$2:N$7886,'SSP drivers'!$A$2:$A$7886,'Selected scen drivers'!$AH$1,'SSP drivers'!$B$2:$B$7886,'Selected scen drivers'!$AI$1,'SSP drivers'!$C$2:$C$7886,'Selected scen drivers'!$C54,'SSP drivers'!$D$2:$D$7886,'Selected scen drivers'!$D54)</f>
        <v>63.8078675</v>
      </c>
      <c r="O54" s="4">
        <f>SUMIFS('SSP drivers'!O$2:O$7886,'SSP drivers'!$A$2:$A$7886,'Selected scen drivers'!$AH$1,'SSP drivers'!$B$2:$B$7886,'Selected scen drivers'!$AI$1,'SSP drivers'!$C$2:$C$7886,'Selected scen drivers'!$C54,'SSP drivers'!$D$2:$D$7886,'Selected scen drivers'!$D54)</f>
        <v>61.196118499999997</v>
      </c>
      <c r="P54" s="4">
        <f>SUMIFS('SSP drivers'!P$2:P$7886,'SSP drivers'!$A$2:$A$7886,'Selected scen drivers'!$AH$1,'SSP drivers'!$B$2:$B$7886,'Selected scen drivers'!$AI$1,'SSP drivers'!$C$2:$C$7886,'Selected scen drivers'!$C54,'SSP drivers'!$D$2:$D$7886,'Selected scen drivers'!$D54)</f>
        <v>58.302808499999998</v>
      </c>
      <c r="Q54" s="4">
        <f>SUMIFS('SSP drivers'!Q$2:Q$7886,'SSP drivers'!$A$2:$A$7886,'Selected scen drivers'!$AH$1,'SSP drivers'!$B$2:$B$7886,'Selected scen drivers'!$AI$1,'SSP drivers'!$C$2:$C$7886,'Selected scen drivers'!$C54,'SSP drivers'!$D$2:$D$7886,'Selected scen drivers'!$D54)</f>
        <v>55.610591999999997</v>
      </c>
      <c r="R54" s="4">
        <f>SUMIFS('SSP drivers'!R$2:R$7886,'SSP drivers'!$A$2:$A$7886,'Selected scen drivers'!$AH$1,'SSP drivers'!$B$2:$B$7886,'Selected scen drivers'!$AI$1,'SSP drivers'!$C$2:$C$7886,'Selected scen drivers'!$C54,'SSP drivers'!$D$2:$D$7886,'Selected scen drivers'!$D54)</f>
        <v>53.079371999999999</v>
      </c>
      <c r="S54" s="4">
        <f>SUMIFS('SSP drivers'!S$2:S$7886,'SSP drivers'!$A$2:$A$7886,'Selected scen drivers'!$AH$1,'SSP drivers'!$B$2:$B$7886,'Selected scen drivers'!$AI$1,'SSP drivers'!$C$2:$C$7886,'Selected scen drivers'!$C54,'SSP drivers'!$D$2:$D$7886,'Selected scen drivers'!$D54)</f>
        <v>50.555607999999999</v>
      </c>
      <c r="T54" s="4">
        <f>SUMIFS('SSP drivers'!T$2:T$7886,'SSP drivers'!$A$2:$A$7886,'Selected scen drivers'!$AH$1,'SSP drivers'!$B$2:$B$7886,'Selected scen drivers'!$AI$1,'SSP drivers'!$C$2:$C$7886,'Selected scen drivers'!$C54,'SSP drivers'!$D$2:$D$7886,'Selected scen drivers'!$D54)</f>
        <v>47.940996499999997</v>
      </c>
      <c r="U54" s="4">
        <f>SUMIFS('SSP drivers'!U$2:U$7886,'SSP drivers'!$A$2:$A$7886,'Selected scen drivers'!$AH$1,'SSP drivers'!$B$2:$B$7886,'Selected scen drivers'!$AI$1,'SSP drivers'!$C$2:$C$7886,'Selected scen drivers'!$C54,'SSP drivers'!$D$2:$D$7886,'Selected scen drivers'!$D54)</f>
        <v>45.8576695</v>
      </c>
      <c r="V54" s="4">
        <f>SUMIFS('SSP drivers'!V$2:V$7886,'SSP drivers'!$A$2:$A$7886,'Selected scen drivers'!$AH$1,'SSP drivers'!$B$2:$B$7886,'Selected scen drivers'!$AI$1,'SSP drivers'!$C$2:$C$7886,'Selected scen drivers'!$C54,'SSP drivers'!$D$2:$D$7886,'Selected scen drivers'!$D54)</f>
        <v>43.825449499999998</v>
      </c>
      <c r="W54" s="4">
        <f>SUMIFS('SSP drivers'!W$2:W$7886,'SSP drivers'!$A$2:$A$7886,'Selected scen drivers'!$AH$1,'SSP drivers'!$B$2:$B$7886,'Selected scen drivers'!$AI$1,'SSP drivers'!$C$2:$C$7886,'Selected scen drivers'!$C54,'SSP drivers'!$D$2:$D$7886,'Selected scen drivers'!$D54)</f>
        <v>41.878185999999999</v>
      </c>
      <c r="X54" s="4"/>
      <c r="Y54" s="4"/>
      <c r="Z54" s="4"/>
      <c r="AA54" s="4"/>
      <c r="AB54" s="4"/>
      <c r="AC54" s="4"/>
      <c r="AD54" s="4"/>
      <c r="AE54" s="4"/>
    </row>
    <row r="55" spans="1:31" x14ac:dyDescent="0.35">
      <c r="A55">
        <f t="shared" si="0"/>
        <v>6</v>
      </c>
      <c r="B55">
        <f t="shared" si="1"/>
        <v>9</v>
      </c>
      <c r="C55" t="str">
        <f>IFERROR(VLOOKUP(A55,Classification!$A$4:$B$37,2,FALSE),"")</f>
        <v>Brazil</v>
      </c>
      <c r="D55" t="str">
        <f>IFERROR(VLOOKUP(B55,Classification!$N$5:$O$14,2,FALSE),"")</f>
        <v>POP</v>
      </c>
      <c r="E55" s="4">
        <f>SUMIFS('SSP drivers'!E$2:E$7886,'SSP drivers'!$A$2:$A$7886,'Selected scen drivers'!$AH$1,'SSP drivers'!$B$2:$B$7886,'Selected scen drivers'!$AI$1,'SSP drivers'!$C$2:$C$7886,'Selected scen drivers'!$C55,'SSP drivers'!$D$2:$D$7886,'Selected scen drivers'!$D55)</f>
        <v>0</v>
      </c>
      <c r="F55" s="4">
        <f>SUMIFS('SSP drivers'!F$2:F$7886,'SSP drivers'!$A$2:$A$7886,'Selected scen drivers'!$AH$1,'SSP drivers'!$B$2:$B$7886,'Selected scen drivers'!$AI$1,'SSP drivers'!$C$2:$C$7886,'Selected scen drivers'!$C55,'SSP drivers'!$D$2:$D$7886,'Selected scen drivers'!$D55)</f>
        <v>211.56553539999999</v>
      </c>
      <c r="G55" s="4">
        <f>SUMIFS('SSP drivers'!G$2:G$7886,'SSP drivers'!$A$2:$A$7886,'Selected scen drivers'!$AH$1,'SSP drivers'!$B$2:$B$7886,'Selected scen drivers'!$AI$1,'SSP drivers'!$C$2:$C$7886,'Selected scen drivers'!$C55,'SSP drivers'!$D$2:$D$7886,'Selected scen drivers'!$D55)</f>
        <v>212.56493800000001</v>
      </c>
      <c r="H55" s="4">
        <f>SUMIFS('SSP drivers'!H$2:H$7886,'SSP drivers'!$A$2:$A$7886,'Selected scen drivers'!$AH$1,'SSP drivers'!$B$2:$B$7886,'Selected scen drivers'!$AI$1,'SSP drivers'!$C$2:$C$7886,'Selected scen drivers'!$C55,'SSP drivers'!$D$2:$D$7886,'Selected scen drivers'!$D55)</f>
        <v>217.56195099999999</v>
      </c>
      <c r="I55" s="4">
        <f>SUMIFS('SSP drivers'!I$2:I$7886,'SSP drivers'!$A$2:$A$7886,'Selected scen drivers'!$AH$1,'SSP drivers'!$B$2:$B$7886,'Selected scen drivers'!$AI$1,'SSP drivers'!$C$2:$C$7886,'Selected scen drivers'!$C55,'SSP drivers'!$D$2:$D$7886,'Selected scen drivers'!$D55)</f>
        <v>222.22066799999999</v>
      </c>
      <c r="J55" s="4">
        <f>SUMIFS('SSP drivers'!J$2:J$7886,'SSP drivers'!$A$2:$A$7886,'Selected scen drivers'!$AH$1,'SSP drivers'!$B$2:$B$7886,'Selected scen drivers'!$AI$1,'SSP drivers'!$C$2:$C$7886,'Selected scen drivers'!$C55,'SSP drivers'!$D$2:$D$7886,'Selected scen drivers'!$D55)</f>
        <v>225.60292200000001</v>
      </c>
      <c r="K55" s="4">
        <f>SUMIFS('SSP drivers'!K$2:K$7886,'SSP drivers'!$A$2:$A$7886,'Selected scen drivers'!$AH$1,'SSP drivers'!$B$2:$B$7886,'Selected scen drivers'!$AI$1,'SSP drivers'!$C$2:$C$7886,'Selected scen drivers'!$C55,'SSP drivers'!$D$2:$D$7886,'Selected scen drivers'!$D55)</f>
        <v>227.64379099999999</v>
      </c>
      <c r="L55" s="4">
        <f>SUMIFS('SSP drivers'!L$2:L$7886,'SSP drivers'!$A$2:$A$7886,'Selected scen drivers'!$AH$1,'SSP drivers'!$B$2:$B$7886,'Selected scen drivers'!$AI$1,'SSP drivers'!$C$2:$C$7886,'Selected scen drivers'!$C55,'SSP drivers'!$D$2:$D$7886,'Selected scen drivers'!$D55)</f>
        <v>228.382237</v>
      </c>
      <c r="M55" s="4">
        <f>SUMIFS('SSP drivers'!M$2:M$7886,'SSP drivers'!$A$2:$A$7886,'Selected scen drivers'!$AH$1,'SSP drivers'!$B$2:$B$7886,'Selected scen drivers'!$AI$1,'SSP drivers'!$C$2:$C$7886,'Selected scen drivers'!$C55,'SSP drivers'!$D$2:$D$7886,'Selected scen drivers'!$D55)</f>
        <v>227.81337099999999</v>
      </c>
      <c r="N55" s="4">
        <f>SUMIFS('SSP drivers'!N$2:N$7886,'SSP drivers'!$A$2:$A$7886,'Selected scen drivers'!$AH$1,'SSP drivers'!$B$2:$B$7886,'Selected scen drivers'!$AI$1,'SSP drivers'!$C$2:$C$7886,'Selected scen drivers'!$C55,'SSP drivers'!$D$2:$D$7886,'Selected scen drivers'!$D55)</f>
        <v>226.154079</v>
      </c>
      <c r="O55" s="4">
        <f>SUMIFS('SSP drivers'!O$2:O$7886,'SSP drivers'!$A$2:$A$7886,'Selected scen drivers'!$AH$1,'SSP drivers'!$B$2:$B$7886,'Selected scen drivers'!$AI$1,'SSP drivers'!$C$2:$C$7886,'Selected scen drivers'!$C55,'SSP drivers'!$D$2:$D$7886,'Selected scen drivers'!$D55)</f>
        <v>223.52748600000001</v>
      </c>
      <c r="P55" s="4">
        <f>SUMIFS('SSP drivers'!P$2:P$7886,'SSP drivers'!$A$2:$A$7886,'Selected scen drivers'!$AH$1,'SSP drivers'!$B$2:$B$7886,'Selected scen drivers'!$AI$1,'SSP drivers'!$C$2:$C$7886,'Selected scen drivers'!$C55,'SSP drivers'!$D$2:$D$7886,'Selected scen drivers'!$D55)</f>
        <v>219.98680999999999</v>
      </c>
      <c r="Q55" s="4">
        <f>SUMIFS('SSP drivers'!Q$2:Q$7886,'SSP drivers'!$A$2:$A$7886,'Selected scen drivers'!$AH$1,'SSP drivers'!$B$2:$B$7886,'Selected scen drivers'!$AI$1,'SSP drivers'!$C$2:$C$7886,'Selected scen drivers'!$C55,'SSP drivers'!$D$2:$D$7886,'Selected scen drivers'!$D55)</f>
        <v>215.66239400000001</v>
      </c>
      <c r="R55" s="4">
        <f>SUMIFS('SSP drivers'!R$2:R$7886,'SSP drivers'!$A$2:$A$7886,'Selected scen drivers'!$AH$1,'SSP drivers'!$B$2:$B$7886,'Selected scen drivers'!$AI$1,'SSP drivers'!$C$2:$C$7886,'Selected scen drivers'!$C55,'SSP drivers'!$D$2:$D$7886,'Selected scen drivers'!$D55)</f>
        <v>210.670582</v>
      </c>
      <c r="S55" s="4">
        <f>SUMIFS('SSP drivers'!S$2:S$7886,'SSP drivers'!$A$2:$A$7886,'Selected scen drivers'!$AH$1,'SSP drivers'!$B$2:$B$7886,'Selected scen drivers'!$AI$1,'SSP drivers'!$C$2:$C$7886,'Selected scen drivers'!$C55,'SSP drivers'!$D$2:$D$7886,'Selected scen drivers'!$D55)</f>
        <v>205.11503200000001</v>
      </c>
      <c r="T55" s="4">
        <f>SUMIFS('SSP drivers'!T$2:T$7886,'SSP drivers'!$A$2:$A$7886,'Selected scen drivers'!$AH$1,'SSP drivers'!$B$2:$B$7886,'Selected scen drivers'!$AI$1,'SSP drivers'!$C$2:$C$7886,'Selected scen drivers'!$C55,'SSP drivers'!$D$2:$D$7886,'Selected scen drivers'!$D55)</f>
        <v>199.30997500000001</v>
      </c>
      <c r="U55" s="4">
        <f>SUMIFS('SSP drivers'!U$2:U$7886,'SSP drivers'!$A$2:$A$7886,'Selected scen drivers'!$AH$1,'SSP drivers'!$B$2:$B$7886,'Selected scen drivers'!$AI$1,'SSP drivers'!$C$2:$C$7886,'Selected scen drivers'!$C55,'SSP drivers'!$D$2:$D$7886,'Selected scen drivers'!$D55)</f>
        <v>193.42709500000001</v>
      </c>
      <c r="V55" s="4">
        <f>SUMIFS('SSP drivers'!V$2:V$7886,'SSP drivers'!$A$2:$A$7886,'Selected scen drivers'!$AH$1,'SSP drivers'!$B$2:$B$7886,'Selected scen drivers'!$AI$1,'SSP drivers'!$C$2:$C$7886,'Selected scen drivers'!$C55,'SSP drivers'!$D$2:$D$7886,'Selected scen drivers'!$D55)</f>
        <v>187.625721</v>
      </c>
      <c r="W55" s="4">
        <f>SUMIFS('SSP drivers'!W$2:W$7886,'SSP drivers'!$A$2:$A$7886,'Selected scen drivers'!$AH$1,'SSP drivers'!$B$2:$B$7886,'Selected scen drivers'!$AI$1,'SSP drivers'!$C$2:$C$7886,'Selected scen drivers'!$C55,'SSP drivers'!$D$2:$D$7886,'Selected scen drivers'!$D55)</f>
        <v>182.011177</v>
      </c>
      <c r="X55" s="4"/>
      <c r="Y55" s="4"/>
      <c r="Z55" s="4"/>
      <c r="AA55" s="4"/>
      <c r="AB55" s="4"/>
      <c r="AC55" s="4"/>
      <c r="AD55" s="4"/>
      <c r="AE55" s="4"/>
    </row>
    <row r="56" spans="1:31" x14ac:dyDescent="0.35">
      <c r="A56">
        <f t="shared" si="0"/>
        <v>7</v>
      </c>
      <c r="B56">
        <f t="shared" si="1"/>
        <v>1</v>
      </c>
      <c r="C56" t="str">
        <f>IFERROR(VLOOKUP(A56,Classification!$A$4:$B$37,2,FALSE),"")</f>
        <v>Africa_north</v>
      </c>
      <c r="D56" t="str">
        <f>IFERROR(VLOOKUP(B56,Classification!$N$5:$O$14,2,FALSE),"")</f>
        <v>GDP</v>
      </c>
      <c r="E56" s="4">
        <f>SUMIFS('SSP drivers'!E$2:E$7886,'SSP drivers'!$A$2:$A$7886,'Selected scen drivers'!$AH$1,'SSP drivers'!$B$2:$B$7886,'Selected scen drivers'!$AI$1,'SSP drivers'!$C$2:$C$7886,'Selected scen drivers'!$C56,'SSP drivers'!$D$2:$D$7886,'Selected scen drivers'!$D56)</f>
        <v>0</v>
      </c>
      <c r="F56" s="4">
        <f>SUMIFS('SSP drivers'!F$2:F$7886,'SSP drivers'!$A$2:$A$7886,'Selected scen drivers'!$AH$1,'SSP drivers'!$B$2:$B$7886,'Selected scen drivers'!$AI$1,'SSP drivers'!$C$2:$C$7886,'Selected scen drivers'!$C56,'SSP drivers'!$D$2:$D$7886,'Selected scen drivers'!$D56)</f>
        <v>2210.4794000000002</v>
      </c>
      <c r="G56" s="4">
        <f>SUMIFS('SSP drivers'!G$2:G$7886,'SSP drivers'!$A$2:$A$7886,'Selected scen drivers'!$AH$1,'SSP drivers'!$B$2:$B$7886,'Selected scen drivers'!$AI$1,'SSP drivers'!$C$2:$C$7886,'Selected scen drivers'!$C56,'SSP drivers'!$D$2:$D$7886,'Selected scen drivers'!$D56)</f>
        <v>2262.4250000000002</v>
      </c>
      <c r="H56" s="4">
        <f>SUMIFS('SSP drivers'!H$2:H$7886,'SSP drivers'!$A$2:$A$7886,'Selected scen drivers'!$AH$1,'SSP drivers'!$B$2:$B$7886,'Selected scen drivers'!$AI$1,'SSP drivers'!$C$2:$C$7886,'Selected scen drivers'!$C56,'SSP drivers'!$D$2:$D$7886,'Selected scen drivers'!$D56)</f>
        <v>2781.6590000000001</v>
      </c>
      <c r="I56" s="4">
        <f>SUMIFS('SSP drivers'!I$2:I$7886,'SSP drivers'!$A$2:$A$7886,'Selected scen drivers'!$AH$1,'SSP drivers'!$B$2:$B$7886,'Selected scen drivers'!$AI$1,'SSP drivers'!$C$2:$C$7886,'Selected scen drivers'!$C56,'SSP drivers'!$D$2:$D$7886,'Selected scen drivers'!$D56)</f>
        <v>3467.69</v>
      </c>
      <c r="J56" s="4">
        <f>SUMIFS('SSP drivers'!J$2:J$7886,'SSP drivers'!$A$2:$A$7886,'Selected scen drivers'!$AH$1,'SSP drivers'!$B$2:$B$7886,'Selected scen drivers'!$AI$1,'SSP drivers'!$C$2:$C$7886,'Selected scen drivers'!$C56,'SSP drivers'!$D$2:$D$7886,'Selected scen drivers'!$D56)</f>
        <v>4335.22</v>
      </c>
      <c r="K56" s="4">
        <f>SUMIFS('SSP drivers'!K$2:K$7886,'SSP drivers'!$A$2:$A$7886,'Selected scen drivers'!$AH$1,'SSP drivers'!$B$2:$B$7886,'Selected scen drivers'!$AI$1,'SSP drivers'!$C$2:$C$7886,'Selected scen drivers'!$C56,'SSP drivers'!$D$2:$D$7886,'Selected scen drivers'!$D56)</f>
        <v>5384.9129999999996</v>
      </c>
      <c r="L56" s="4">
        <f>SUMIFS('SSP drivers'!L$2:L$7886,'SSP drivers'!$A$2:$A$7886,'Selected scen drivers'!$AH$1,'SSP drivers'!$B$2:$B$7886,'Selected scen drivers'!$AI$1,'SSP drivers'!$C$2:$C$7886,'Selected scen drivers'!$C56,'SSP drivers'!$D$2:$D$7886,'Selected scen drivers'!$D56)</f>
        <v>6638.63</v>
      </c>
      <c r="M56" s="4">
        <f>SUMIFS('SSP drivers'!M$2:M$7886,'SSP drivers'!$A$2:$A$7886,'Selected scen drivers'!$AH$1,'SSP drivers'!$B$2:$B$7886,'Selected scen drivers'!$AI$1,'SSP drivers'!$C$2:$C$7886,'Selected scen drivers'!$C56,'SSP drivers'!$D$2:$D$7886,'Selected scen drivers'!$D56)</f>
        <v>8121.7539999999999</v>
      </c>
      <c r="N56" s="4">
        <f>SUMIFS('SSP drivers'!N$2:N$7886,'SSP drivers'!$A$2:$A$7886,'Selected scen drivers'!$AH$1,'SSP drivers'!$B$2:$B$7886,'Selected scen drivers'!$AI$1,'SSP drivers'!$C$2:$C$7886,'Selected scen drivers'!$C56,'SSP drivers'!$D$2:$D$7886,'Selected scen drivers'!$D56)</f>
        <v>9859.7119999999995</v>
      </c>
      <c r="O56" s="4">
        <f>SUMIFS('SSP drivers'!O$2:O$7886,'SSP drivers'!$A$2:$A$7886,'Selected scen drivers'!$AH$1,'SSP drivers'!$B$2:$B$7886,'Selected scen drivers'!$AI$1,'SSP drivers'!$C$2:$C$7886,'Selected scen drivers'!$C56,'SSP drivers'!$D$2:$D$7886,'Selected scen drivers'!$D56)</f>
        <v>11856.642</v>
      </c>
      <c r="P56" s="4">
        <f>SUMIFS('SSP drivers'!P$2:P$7886,'SSP drivers'!$A$2:$A$7886,'Selected scen drivers'!$AH$1,'SSP drivers'!$B$2:$B$7886,'Selected scen drivers'!$AI$1,'SSP drivers'!$C$2:$C$7886,'Selected scen drivers'!$C56,'SSP drivers'!$D$2:$D$7886,'Selected scen drivers'!$D56)</f>
        <v>14090.066999999999</v>
      </c>
      <c r="Q56" s="4">
        <f>SUMIFS('SSP drivers'!Q$2:Q$7886,'SSP drivers'!$A$2:$A$7886,'Selected scen drivers'!$AH$1,'SSP drivers'!$B$2:$B$7886,'Selected scen drivers'!$AI$1,'SSP drivers'!$C$2:$C$7886,'Selected scen drivers'!$C56,'SSP drivers'!$D$2:$D$7886,'Selected scen drivers'!$D56)</f>
        <v>16479.580999999998</v>
      </c>
      <c r="R56" s="4">
        <f>SUMIFS('SSP drivers'!R$2:R$7886,'SSP drivers'!$A$2:$A$7886,'Selected scen drivers'!$AH$1,'SSP drivers'!$B$2:$B$7886,'Selected scen drivers'!$AI$1,'SSP drivers'!$C$2:$C$7886,'Selected scen drivers'!$C56,'SSP drivers'!$D$2:$D$7886,'Selected scen drivers'!$D56)</f>
        <v>19031.582999999999</v>
      </c>
      <c r="S56" s="4">
        <f>SUMIFS('SSP drivers'!S$2:S$7886,'SSP drivers'!$A$2:$A$7886,'Selected scen drivers'!$AH$1,'SSP drivers'!$B$2:$B$7886,'Selected scen drivers'!$AI$1,'SSP drivers'!$C$2:$C$7886,'Selected scen drivers'!$C56,'SSP drivers'!$D$2:$D$7886,'Selected scen drivers'!$D56)</f>
        <v>21732.16</v>
      </c>
      <c r="T56" s="4">
        <f>SUMIFS('SSP drivers'!T$2:T$7886,'SSP drivers'!$A$2:$A$7886,'Selected scen drivers'!$AH$1,'SSP drivers'!$B$2:$B$7886,'Selected scen drivers'!$AI$1,'SSP drivers'!$C$2:$C$7886,'Selected scen drivers'!$C56,'SSP drivers'!$D$2:$D$7886,'Selected scen drivers'!$D56)</f>
        <v>24578.023000000001</v>
      </c>
      <c r="U56" s="4">
        <f>SUMIFS('SSP drivers'!U$2:U$7886,'SSP drivers'!$A$2:$A$7886,'Selected scen drivers'!$AH$1,'SSP drivers'!$B$2:$B$7886,'Selected scen drivers'!$AI$1,'SSP drivers'!$C$2:$C$7886,'Selected scen drivers'!$C56,'SSP drivers'!$D$2:$D$7886,'Selected scen drivers'!$D56)</f>
        <v>27583.616000000002</v>
      </c>
      <c r="V56" s="4">
        <f>SUMIFS('SSP drivers'!V$2:V$7886,'SSP drivers'!$A$2:$A$7886,'Selected scen drivers'!$AH$1,'SSP drivers'!$B$2:$B$7886,'Selected scen drivers'!$AI$1,'SSP drivers'!$C$2:$C$7886,'Selected scen drivers'!$C56,'SSP drivers'!$D$2:$D$7886,'Selected scen drivers'!$D56)</f>
        <v>30746.591</v>
      </c>
      <c r="W56" s="4">
        <f>SUMIFS('SSP drivers'!W$2:W$7886,'SSP drivers'!$A$2:$A$7886,'Selected scen drivers'!$AH$1,'SSP drivers'!$B$2:$B$7886,'Selected scen drivers'!$AI$1,'SSP drivers'!$C$2:$C$7886,'Selected scen drivers'!$C56,'SSP drivers'!$D$2:$D$7886,'Selected scen drivers'!$D56)</f>
        <v>34036.232000000004</v>
      </c>
      <c r="X56" s="4"/>
      <c r="Y56" s="4"/>
      <c r="Z56" s="4"/>
      <c r="AA56" s="4"/>
      <c r="AB56" s="4"/>
      <c r="AC56" s="4"/>
      <c r="AD56" s="4"/>
      <c r="AE56" s="4"/>
    </row>
    <row r="57" spans="1:31" x14ac:dyDescent="0.35">
      <c r="A57">
        <f t="shared" si="0"/>
        <v>7</v>
      </c>
      <c r="B57">
        <f t="shared" si="1"/>
        <v>2</v>
      </c>
      <c r="C57" t="str">
        <f>IFERROR(VLOOKUP(A57,Classification!$A$4:$B$37,2,FALSE),"")</f>
        <v>Africa_north</v>
      </c>
      <c r="D57" t="str">
        <f>IFERROR(VLOOKUP(B57,Classification!$N$5:$O$14,2,FALSE),"")</f>
        <v>GDPAGR</v>
      </c>
      <c r="E57" s="4">
        <f>SUMIFS('SSP drivers'!E$2:E$7886,'SSP drivers'!$A$2:$A$7886,'Selected scen drivers'!$AH$1,'SSP drivers'!$B$2:$B$7886,'Selected scen drivers'!$AI$1,'SSP drivers'!$C$2:$C$7886,'Selected scen drivers'!$C57,'SSP drivers'!$D$2:$D$7886,'Selected scen drivers'!$D57)</f>
        <v>0</v>
      </c>
      <c r="F57" s="4">
        <f>SUMIFS('SSP drivers'!F$2:F$7886,'SSP drivers'!$A$2:$A$7886,'Selected scen drivers'!$AH$1,'SSP drivers'!$B$2:$B$7886,'Selected scen drivers'!$AI$1,'SSP drivers'!$C$2:$C$7886,'Selected scen drivers'!$C57,'SSP drivers'!$D$2:$D$7886,'Selected scen drivers'!$D57)</f>
        <v>249.86907969327601</v>
      </c>
      <c r="G57" s="4">
        <f>SUMIFS('SSP drivers'!G$2:G$7886,'SSP drivers'!$A$2:$A$7886,'Selected scen drivers'!$AH$1,'SSP drivers'!$B$2:$B$7886,'Selected scen drivers'!$AI$1,'SSP drivers'!$C$2:$C$7886,'Selected scen drivers'!$C57,'SSP drivers'!$D$2:$D$7886,'Selected scen drivers'!$D57)</f>
        <v>256.02872055243898</v>
      </c>
      <c r="H57" s="4">
        <f>SUMIFS('SSP drivers'!H$2:H$7886,'SSP drivers'!$A$2:$A$7886,'Selected scen drivers'!$AH$1,'SSP drivers'!$B$2:$B$7886,'Selected scen drivers'!$AI$1,'SSP drivers'!$C$2:$C$7886,'Selected scen drivers'!$C57,'SSP drivers'!$D$2:$D$7886,'Selected scen drivers'!$D57)</f>
        <v>304.88796335160202</v>
      </c>
      <c r="I57" s="4">
        <f>SUMIFS('SSP drivers'!I$2:I$7886,'SSP drivers'!$A$2:$A$7886,'Selected scen drivers'!$AH$1,'SSP drivers'!$B$2:$B$7886,'Selected scen drivers'!$AI$1,'SSP drivers'!$C$2:$C$7886,'Selected scen drivers'!$C57,'SSP drivers'!$D$2:$D$7886,'Selected scen drivers'!$D57)</f>
        <v>371.70071487765603</v>
      </c>
      <c r="J57" s="4">
        <f>SUMIFS('SSP drivers'!J$2:J$7886,'SSP drivers'!$A$2:$A$7886,'Selected scen drivers'!$AH$1,'SSP drivers'!$B$2:$B$7886,'Selected scen drivers'!$AI$1,'SSP drivers'!$C$2:$C$7886,'Selected scen drivers'!$C57,'SSP drivers'!$D$2:$D$7886,'Selected scen drivers'!$D57)</f>
        <v>455.48888651116403</v>
      </c>
      <c r="K57" s="4">
        <f>SUMIFS('SSP drivers'!K$2:K$7886,'SSP drivers'!$A$2:$A$7886,'Selected scen drivers'!$AH$1,'SSP drivers'!$B$2:$B$7886,'Selected scen drivers'!$AI$1,'SSP drivers'!$C$2:$C$7886,'Selected scen drivers'!$C57,'SSP drivers'!$D$2:$D$7886,'Selected scen drivers'!$D57)</f>
        <v>552.81024297768397</v>
      </c>
      <c r="L57" s="4">
        <f>SUMIFS('SSP drivers'!L$2:L$7886,'SSP drivers'!$A$2:$A$7886,'Selected scen drivers'!$AH$1,'SSP drivers'!$B$2:$B$7886,'Selected scen drivers'!$AI$1,'SSP drivers'!$C$2:$C$7886,'Selected scen drivers'!$C57,'SSP drivers'!$D$2:$D$7886,'Selected scen drivers'!$D57)</f>
        <v>664.77090831335795</v>
      </c>
      <c r="M57" s="4">
        <f>SUMIFS('SSP drivers'!M$2:M$7886,'SSP drivers'!$A$2:$A$7886,'Selected scen drivers'!$AH$1,'SSP drivers'!$B$2:$B$7886,'Selected scen drivers'!$AI$1,'SSP drivers'!$C$2:$C$7886,'Selected scen drivers'!$C57,'SSP drivers'!$D$2:$D$7886,'Selected scen drivers'!$D57)</f>
        <v>792.64792254347401</v>
      </c>
      <c r="N57" s="4">
        <f>SUMIFS('SSP drivers'!N$2:N$7886,'SSP drivers'!$A$2:$A$7886,'Selected scen drivers'!$AH$1,'SSP drivers'!$B$2:$B$7886,'Selected scen drivers'!$AI$1,'SSP drivers'!$C$2:$C$7886,'Selected scen drivers'!$C57,'SSP drivers'!$D$2:$D$7886,'Selected scen drivers'!$D57)</f>
        <v>937.39351038099903</v>
      </c>
      <c r="O57" s="4">
        <f>SUMIFS('SSP drivers'!O$2:O$7886,'SSP drivers'!$A$2:$A$7886,'Selected scen drivers'!$AH$1,'SSP drivers'!$B$2:$B$7886,'Selected scen drivers'!$AI$1,'SSP drivers'!$C$2:$C$7886,'Selected scen drivers'!$C57,'SSP drivers'!$D$2:$D$7886,'Selected scen drivers'!$D57)</f>
        <v>1097.74128377169</v>
      </c>
      <c r="P57" s="4">
        <f>SUMIFS('SSP drivers'!P$2:P$7886,'SSP drivers'!$A$2:$A$7886,'Selected scen drivers'!$AH$1,'SSP drivers'!$B$2:$B$7886,'Selected scen drivers'!$AI$1,'SSP drivers'!$C$2:$C$7886,'Selected scen drivers'!$C57,'SSP drivers'!$D$2:$D$7886,'Selected scen drivers'!$D57)</f>
        <v>1269.89238241249</v>
      </c>
      <c r="Q57" s="4">
        <f>SUMIFS('SSP drivers'!Q$2:Q$7886,'SSP drivers'!$A$2:$A$7886,'Selected scen drivers'!$AH$1,'SSP drivers'!$B$2:$B$7886,'Selected scen drivers'!$AI$1,'SSP drivers'!$C$2:$C$7886,'Selected scen drivers'!$C57,'SSP drivers'!$D$2:$D$7886,'Selected scen drivers'!$D57)</f>
        <v>1445.0055594781199</v>
      </c>
      <c r="R57" s="4">
        <f>SUMIFS('SSP drivers'!R$2:R$7886,'SSP drivers'!$A$2:$A$7886,'Selected scen drivers'!$AH$1,'SSP drivers'!$B$2:$B$7886,'Selected scen drivers'!$AI$1,'SSP drivers'!$C$2:$C$7886,'Selected scen drivers'!$C57,'SSP drivers'!$D$2:$D$7886,'Selected scen drivers'!$D57)</f>
        <v>1622.4394505427299</v>
      </c>
      <c r="S57" s="4">
        <f>SUMIFS('SSP drivers'!S$2:S$7886,'SSP drivers'!$A$2:$A$7886,'Selected scen drivers'!$AH$1,'SSP drivers'!$B$2:$B$7886,'Selected scen drivers'!$AI$1,'SSP drivers'!$C$2:$C$7886,'Selected scen drivers'!$C57,'SSP drivers'!$D$2:$D$7886,'Selected scen drivers'!$D57)</f>
        <v>1799.7798125259701</v>
      </c>
      <c r="T57" s="4">
        <f>SUMIFS('SSP drivers'!T$2:T$7886,'SSP drivers'!$A$2:$A$7886,'Selected scen drivers'!$AH$1,'SSP drivers'!$B$2:$B$7886,'Selected scen drivers'!$AI$1,'SSP drivers'!$C$2:$C$7886,'Selected scen drivers'!$C57,'SSP drivers'!$D$2:$D$7886,'Selected scen drivers'!$D57)</f>
        <v>1975.6055385324401</v>
      </c>
      <c r="U57" s="4">
        <f>SUMIFS('SSP drivers'!U$2:U$7886,'SSP drivers'!$A$2:$A$7886,'Selected scen drivers'!$AH$1,'SSP drivers'!$B$2:$B$7886,'Selected scen drivers'!$AI$1,'SSP drivers'!$C$2:$C$7886,'Selected scen drivers'!$C57,'SSP drivers'!$D$2:$D$7886,'Selected scen drivers'!$D57)</f>
        <v>2149.9474060607099</v>
      </c>
      <c r="V57" s="4">
        <f>SUMIFS('SSP drivers'!V$2:V$7886,'SSP drivers'!$A$2:$A$7886,'Selected scen drivers'!$AH$1,'SSP drivers'!$B$2:$B$7886,'Selected scen drivers'!$AI$1,'SSP drivers'!$C$2:$C$7886,'Selected scen drivers'!$C57,'SSP drivers'!$D$2:$D$7886,'Selected scen drivers'!$D57)</f>
        <v>2321.4479876570599</v>
      </c>
      <c r="W57" s="4">
        <f>SUMIFS('SSP drivers'!W$2:W$7886,'SSP drivers'!$A$2:$A$7886,'Selected scen drivers'!$AH$1,'SSP drivers'!$B$2:$B$7886,'Selected scen drivers'!$AI$1,'SSP drivers'!$C$2:$C$7886,'Selected scen drivers'!$C57,'SSP drivers'!$D$2:$D$7886,'Selected scen drivers'!$D57)</f>
        <v>2486.6417650491398</v>
      </c>
      <c r="X57" s="4"/>
      <c r="Y57" s="4"/>
      <c r="Z57" s="4"/>
      <c r="AA57" s="4"/>
      <c r="AB57" s="4"/>
      <c r="AC57" s="4"/>
      <c r="AD57" s="4"/>
      <c r="AE57" s="4"/>
    </row>
    <row r="58" spans="1:31" x14ac:dyDescent="0.35">
      <c r="A58">
        <f t="shared" si="0"/>
        <v>7</v>
      </c>
      <c r="B58">
        <f t="shared" si="1"/>
        <v>3</v>
      </c>
      <c r="C58" t="str">
        <f>IFERROR(VLOOKUP(A58,Classification!$A$4:$B$37,2,FALSE),"")</f>
        <v>Africa_north</v>
      </c>
      <c r="D58" t="str">
        <f>IFERROR(VLOOKUP(B58,Classification!$N$5:$O$14,2,FALSE),"")</f>
        <v>GDPIND</v>
      </c>
      <c r="E58" s="4">
        <f>SUMIFS('SSP drivers'!E$2:E$7886,'SSP drivers'!$A$2:$A$7886,'Selected scen drivers'!$AH$1,'SSP drivers'!$B$2:$B$7886,'Selected scen drivers'!$AI$1,'SSP drivers'!$C$2:$C$7886,'Selected scen drivers'!$C58,'SSP drivers'!$D$2:$D$7886,'Selected scen drivers'!$D58)</f>
        <v>0</v>
      </c>
      <c r="F58" s="4">
        <f>SUMIFS('SSP drivers'!F$2:F$7886,'SSP drivers'!$A$2:$A$7886,'Selected scen drivers'!$AH$1,'SSP drivers'!$B$2:$B$7886,'Selected scen drivers'!$AI$1,'SSP drivers'!$C$2:$C$7886,'Selected scen drivers'!$C58,'SSP drivers'!$D$2:$D$7886,'Selected scen drivers'!$D58)</f>
        <v>853.86000728046804</v>
      </c>
      <c r="G58" s="4">
        <f>SUMIFS('SSP drivers'!G$2:G$7886,'SSP drivers'!$A$2:$A$7886,'Selected scen drivers'!$AH$1,'SSP drivers'!$B$2:$B$7886,'Selected scen drivers'!$AI$1,'SSP drivers'!$C$2:$C$7886,'Selected scen drivers'!$C58,'SSP drivers'!$D$2:$D$7886,'Selected scen drivers'!$D58)</f>
        <v>870.80920452658404</v>
      </c>
      <c r="H58" s="4">
        <f>SUMIFS('SSP drivers'!H$2:H$7886,'SSP drivers'!$A$2:$A$7886,'Selected scen drivers'!$AH$1,'SSP drivers'!$B$2:$B$7886,'Selected scen drivers'!$AI$1,'SSP drivers'!$C$2:$C$7886,'Selected scen drivers'!$C58,'SSP drivers'!$D$2:$D$7886,'Selected scen drivers'!$D58)</f>
        <v>1089.4872061549199</v>
      </c>
      <c r="I58" s="4">
        <f>SUMIFS('SSP drivers'!I$2:I$7886,'SSP drivers'!$A$2:$A$7886,'Selected scen drivers'!$AH$1,'SSP drivers'!$B$2:$B$7886,'Selected scen drivers'!$AI$1,'SSP drivers'!$C$2:$C$7886,'Selected scen drivers'!$C58,'SSP drivers'!$D$2:$D$7886,'Selected scen drivers'!$D58)</f>
        <v>1347.2545012058399</v>
      </c>
      <c r="J58" s="4">
        <f>SUMIFS('SSP drivers'!J$2:J$7886,'SSP drivers'!$A$2:$A$7886,'Selected scen drivers'!$AH$1,'SSP drivers'!$B$2:$B$7886,'Selected scen drivers'!$AI$1,'SSP drivers'!$C$2:$C$7886,'Selected scen drivers'!$C58,'SSP drivers'!$D$2:$D$7886,'Selected scen drivers'!$D58)</f>
        <v>1664.20320379485</v>
      </c>
      <c r="K58" s="4">
        <f>SUMIFS('SSP drivers'!K$2:K$7886,'SSP drivers'!$A$2:$A$7886,'Selected scen drivers'!$AH$1,'SSP drivers'!$B$2:$B$7886,'Selected scen drivers'!$AI$1,'SSP drivers'!$C$2:$C$7886,'Selected scen drivers'!$C58,'SSP drivers'!$D$2:$D$7886,'Selected scen drivers'!$D58)</f>
        <v>2054.9839000856</v>
      </c>
      <c r="L58" s="4">
        <f>SUMIFS('SSP drivers'!L$2:L$7886,'SSP drivers'!$A$2:$A$7886,'Selected scen drivers'!$AH$1,'SSP drivers'!$B$2:$B$7886,'Selected scen drivers'!$AI$1,'SSP drivers'!$C$2:$C$7886,'Selected scen drivers'!$C58,'SSP drivers'!$D$2:$D$7886,'Selected scen drivers'!$D58)</f>
        <v>2527.7233738250102</v>
      </c>
      <c r="M58" s="4">
        <f>SUMIFS('SSP drivers'!M$2:M$7886,'SSP drivers'!$A$2:$A$7886,'Selected scen drivers'!$AH$1,'SSP drivers'!$B$2:$B$7886,'Selected scen drivers'!$AI$1,'SSP drivers'!$C$2:$C$7886,'Selected scen drivers'!$C58,'SSP drivers'!$D$2:$D$7886,'Selected scen drivers'!$D58)</f>
        <v>3091.0145685439602</v>
      </c>
      <c r="N58" s="4">
        <f>SUMIFS('SSP drivers'!N$2:N$7886,'SSP drivers'!$A$2:$A$7886,'Selected scen drivers'!$AH$1,'SSP drivers'!$B$2:$B$7886,'Selected scen drivers'!$AI$1,'SSP drivers'!$C$2:$C$7886,'Selected scen drivers'!$C58,'SSP drivers'!$D$2:$D$7886,'Selected scen drivers'!$D58)</f>
        <v>3753.3792669723098</v>
      </c>
      <c r="O58" s="4">
        <f>SUMIFS('SSP drivers'!O$2:O$7886,'SSP drivers'!$A$2:$A$7886,'Selected scen drivers'!$AH$1,'SSP drivers'!$B$2:$B$7886,'Selected scen drivers'!$AI$1,'SSP drivers'!$C$2:$C$7886,'Selected scen drivers'!$C58,'SSP drivers'!$D$2:$D$7886,'Selected scen drivers'!$D58)</f>
        <v>4515.1310115500601</v>
      </c>
      <c r="P58" s="4">
        <f>SUMIFS('SSP drivers'!P$2:P$7886,'SSP drivers'!$A$2:$A$7886,'Selected scen drivers'!$AH$1,'SSP drivers'!$B$2:$B$7886,'Selected scen drivers'!$AI$1,'SSP drivers'!$C$2:$C$7886,'Selected scen drivers'!$C58,'SSP drivers'!$D$2:$D$7886,'Selected scen drivers'!$D58)</f>
        <v>5367.0012536874101</v>
      </c>
      <c r="Q58" s="4">
        <f>SUMIFS('SSP drivers'!Q$2:Q$7886,'SSP drivers'!$A$2:$A$7886,'Selected scen drivers'!$AH$1,'SSP drivers'!$B$2:$B$7886,'Selected scen drivers'!$AI$1,'SSP drivers'!$C$2:$C$7886,'Selected scen drivers'!$C58,'SSP drivers'!$D$2:$D$7886,'Selected scen drivers'!$D58)</f>
        <v>6278.5642615331799</v>
      </c>
      <c r="R58" s="4">
        <f>SUMIFS('SSP drivers'!R$2:R$7886,'SSP drivers'!$A$2:$A$7886,'Selected scen drivers'!$AH$1,'SSP drivers'!$B$2:$B$7886,'Selected scen drivers'!$AI$1,'SSP drivers'!$C$2:$C$7886,'Selected scen drivers'!$C58,'SSP drivers'!$D$2:$D$7886,'Selected scen drivers'!$D58)</f>
        <v>7252.49513645562</v>
      </c>
      <c r="S58" s="4">
        <f>SUMIFS('SSP drivers'!S$2:S$7886,'SSP drivers'!$A$2:$A$7886,'Selected scen drivers'!$AH$1,'SSP drivers'!$B$2:$B$7886,'Selected scen drivers'!$AI$1,'SSP drivers'!$C$2:$C$7886,'Selected scen drivers'!$C58,'SSP drivers'!$D$2:$D$7886,'Selected scen drivers'!$D58)</f>
        <v>8284.1174400028995</v>
      </c>
      <c r="T58" s="4">
        <f>SUMIFS('SSP drivers'!T$2:T$7886,'SSP drivers'!$A$2:$A$7886,'Selected scen drivers'!$AH$1,'SSP drivers'!$B$2:$B$7886,'Selected scen drivers'!$AI$1,'SSP drivers'!$C$2:$C$7886,'Selected scen drivers'!$C58,'SSP drivers'!$D$2:$D$7886,'Selected scen drivers'!$D58)</f>
        <v>9372.8074767260096</v>
      </c>
      <c r="U58" s="4">
        <f>SUMIFS('SSP drivers'!U$2:U$7886,'SSP drivers'!$A$2:$A$7886,'Selected scen drivers'!$AH$1,'SSP drivers'!$B$2:$B$7886,'Selected scen drivers'!$AI$1,'SSP drivers'!$C$2:$C$7886,'Selected scen drivers'!$C58,'SSP drivers'!$D$2:$D$7886,'Selected scen drivers'!$D58)</f>
        <v>10524.140972937301</v>
      </c>
      <c r="V58" s="4">
        <f>SUMIFS('SSP drivers'!V$2:V$7886,'SSP drivers'!$A$2:$A$7886,'Selected scen drivers'!$AH$1,'SSP drivers'!$B$2:$B$7886,'Selected scen drivers'!$AI$1,'SSP drivers'!$C$2:$C$7886,'Selected scen drivers'!$C58,'SSP drivers'!$D$2:$D$7886,'Selected scen drivers'!$D58)</f>
        <v>11736.7290039867</v>
      </c>
      <c r="W58" s="4">
        <f>SUMIFS('SSP drivers'!W$2:W$7886,'SSP drivers'!$A$2:$A$7886,'Selected scen drivers'!$AH$1,'SSP drivers'!$B$2:$B$7886,'Selected scen drivers'!$AI$1,'SSP drivers'!$C$2:$C$7886,'Selected scen drivers'!$C58,'SSP drivers'!$D$2:$D$7886,'Selected scen drivers'!$D58)</f>
        <v>12998.472255739</v>
      </c>
      <c r="X58" s="4"/>
      <c r="Y58" s="4"/>
      <c r="Z58" s="4"/>
      <c r="AA58" s="4"/>
      <c r="AB58" s="4"/>
      <c r="AC58" s="4"/>
      <c r="AD58" s="4"/>
      <c r="AE58" s="4"/>
    </row>
    <row r="59" spans="1:31" x14ac:dyDescent="0.35">
      <c r="A59">
        <f t="shared" si="0"/>
        <v>7</v>
      </c>
      <c r="B59">
        <f t="shared" si="1"/>
        <v>4</v>
      </c>
      <c r="C59" t="str">
        <f>IFERROR(VLOOKUP(A59,Classification!$A$4:$B$37,2,FALSE),"")</f>
        <v>Africa_north</v>
      </c>
      <c r="D59" t="str">
        <f>IFERROR(VLOOKUP(B59,Classification!$N$5:$O$14,2,FALSE),"")</f>
        <v>GDPMFG</v>
      </c>
      <c r="E59" s="4">
        <f>SUMIFS('SSP drivers'!E$2:E$7886,'SSP drivers'!$A$2:$A$7886,'Selected scen drivers'!$AH$1,'SSP drivers'!$B$2:$B$7886,'Selected scen drivers'!$AI$1,'SSP drivers'!$C$2:$C$7886,'Selected scen drivers'!$C59,'SSP drivers'!$D$2:$D$7886,'Selected scen drivers'!$D59)</f>
        <v>0</v>
      </c>
      <c r="F59" s="4">
        <f>SUMIFS('SSP drivers'!F$2:F$7886,'SSP drivers'!$A$2:$A$7886,'Selected scen drivers'!$AH$1,'SSP drivers'!$B$2:$B$7886,'Selected scen drivers'!$AI$1,'SSP drivers'!$C$2:$C$7886,'Selected scen drivers'!$C59,'SSP drivers'!$D$2:$D$7886,'Selected scen drivers'!$D59)</f>
        <v>150.58724722877801</v>
      </c>
      <c r="G59" s="4">
        <f>SUMIFS('SSP drivers'!G$2:G$7886,'SSP drivers'!$A$2:$A$7886,'Selected scen drivers'!$AH$1,'SSP drivers'!$B$2:$B$7886,'Selected scen drivers'!$AI$1,'SSP drivers'!$C$2:$C$7886,'Selected scen drivers'!$C59,'SSP drivers'!$D$2:$D$7886,'Selected scen drivers'!$D59)</f>
        <v>153.794309390747</v>
      </c>
      <c r="H59" s="4">
        <f>SUMIFS('SSP drivers'!H$2:H$7886,'SSP drivers'!$A$2:$A$7886,'Selected scen drivers'!$AH$1,'SSP drivers'!$B$2:$B$7886,'Selected scen drivers'!$AI$1,'SSP drivers'!$C$2:$C$7886,'Selected scen drivers'!$C59,'SSP drivers'!$D$2:$D$7886,'Selected scen drivers'!$D59)</f>
        <v>193.69275078088299</v>
      </c>
      <c r="I59" s="4">
        <f>SUMIFS('SSP drivers'!I$2:I$7886,'SSP drivers'!$A$2:$A$7886,'Selected scen drivers'!$AH$1,'SSP drivers'!$B$2:$B$7886,'Selected scen drivers'!$AI$1,'SSP drivers'!$C$2:$C$7886,'Selected scen drivers'!$C59,'SSP drivers'!$D$2:$D$7886,'Selected scen drivers'!$D59)</f>
        <v>244.94852852976601</v>
      </c>
      <c r="J59" s="4">
        <f>SUMIFS('SSP drivers'!J$2:J$7886,'SSP drivers'!$A$2:$A$7886,'Selected scen drivers'!$AH$1,'SSP drivers'!$B$2:$B$7886,'Selected scen drivers'!$AI$1,'SSP drivers'!$C$2:$C$7886,'Selected scen drivers'!$C59,'SSP drivers'!$D$2:$D$7886,'Selected scen drivers'!$D59)</f>
        <v>311.23355655651898</v>
      </c>
      <c r="K59" s="4">
        <f>SUMIFS('SSP drivers'!K$2:K$7886,'SSP drivers'!$A$2:$A$7886,'Selected scen drivers'!$AH$1,'SSP drivers'!$B$2:$B$7886,'Selected scen drivers'!$AI$1,'SSP drivers'!$C$2:$C$7886,'Selected scen drivers'!$C59,'SSP drivers'!$D$2:$D$7886,'Selected scen drivers'!$D59)</f>
        <v>393.573345945158</v>
      </c>
      <c r="L59" s="4">
        <f>SUMIFS('SSP drivers'!L$2:L$7886,'SSP drivers'!$A$2:$A$7886,'Selected scen drivers'!$AH$1,'SSP drivers'!$B$2:$B$7886,'Selected scen drivers'!$AI$1,'SSP drivers'!$C$2:$C$7886,'Selected scen drivers'!$C59,'SSP drivers'!$D$2:$D$7886,'Selected scen drivers'!$D59)</f>
        <v>495.29110334621703</v>
      </c>
      <c r="M59" s="4">
        <f>SUMIFS('SSP drivers'!M$2:M$7886,'SSP drivers'!$A$2:$A$7886,'Selected scen drivers'!$AH$1,'SSP drivers'!$B$2:$B$7886,'Selected scen drivers'!$AI$1,'SSP drivers'!$C$2:$C$7886,'Selected scen drivers'!$C59,'SSP drivers'!$D$2:$D$7886,'Selected scen drivers'!$D59)</f>
        <v>619.85666880108397</v>
      </c>
      <c r="N59" s="4">
        <f>SUMIFS('SSP drivers'!N$2:N$7886,'SSP drivers'!$A$2:$A$7886,'Selected scen drivers'!$AH$1,'SSP drivers'!$B$2:$B$7886,'Selected scen drivers'!$AI$1,'SSP drivers'!$C$2:$C$7886,'Selected scen drivers'!$C59,'SSP drivers'!$D$2:$D$7886,'Selected scen drivers'!$D59)</f>
        <v>770.71494914235996</v>
      </c>
      <c r="O59" s="4">
        <f>SUMIFS('SSP drivers'!O$2:O$7886,'SSP drivers'!$A$2:$A$7886,'Selected scen drivers'!$AH$1,'SSP drivers'!$B$2:$B$7886,'Selected scen drivers'!$AI$1,'SSP drivers'!$C$2:$C$7886,'Selected scen drivers'!$C59,'SSP drivers'!$D$2:$D$7886,'Selected scen drivers'!$D59)</f>
        <v>949.75333371033696</v>
      </c>
      <c r="P59" s="4">
        <f>SUMIFS('SSP drivers'!P$2:P$7886,'SSP drivers'!$A$2:$A$7886,'Selected scen drivers'!$AH$1,'SSP drivers'!$B$2:$B$7886,'Selected scen drivers'!$AI$1,'SSP drivers'!$C$2:$C$7886,'Selected scen drivers'!$C59,'SSP drivers'!$D$2:$D$7886,'Selected scen drivers'!$D59)</f>
        <v>1156.7020596964601</v>
      </c>
      <c r="Q59" s="4">
        <f>SUMIFS('SSP drivers'!Q$2:Q$7886,'SSP drivers'!$A$2:$A$7886,'Selected scen drivers'!$AH$1,'SSP drivers'!$B$2:$B$7886,'Selected scen drivers'!$AI$1,'SSP drivers'!$C$2:$C$7886,'Selected scen drivers'!$C59,'SSP drivers'!$D$2:$D$7886,'Selected scen drivers'!$D59)</f>
        <v>1386.1853650088201</v>
      </c>
      <c r="R59" s="4">
        <f>SUMIFS('SSP drivers'!R$2:R$7886,'SSP drivers'!$A$2:$A$7886,'Selected scen drivers'!$AH$1,'SSP drivers'!$B$2:$B$7886,'Selected scen drivers'!$AI$1,'SSP drivers'!$C$2:$C$7886,'Selected scen drivers'!$C59,'SSP drivers'!$D$2:$D$7886,'Selected scen drivers'!$D59)</f>
        <v>1639.66297405616</v>
      </c>
      <c r="S59" s="4">
        <f>SUMIFS('SSP drivers'!S$2:S$7886,'SSP drivers'!$A$2:$A$7886,'Selected scen drivers'!$AH$1,'SSP drivers'!$B$2:$B$7886,'Selected scen drivers'!$AI$1,'SSP drivers'!$C$2:$C$7886,'Selected scen drivers'!$C59,'SSP drivers'!$D$2:$D$7886,'Selected scen drivers'!$D59)</f>
        <v>1916.98085918521</v>
      </c>
      <c r="T59" s="4">
        <f>SUMIFS('SSP drivers'!T$2:T$7886,'SSP drivers'!$A$2:$A$7886,'Selected scen drivers'!$AH$1,'SSP drivers'!$B$2:$B$7886,'Selected scen drivers'!$AI$1,'SSP drivers'!$C$2:$C$7886,'Selected scen drivers'!$C59,'SSP drivers'!$D$2:$D$7886,'Selected scen drivers'!$D59)</f>
        <v>2218.8996432168801</v>
      </c>
      <c r="U59" s="4">
        <f>SUMIFS('SSP drivers'!U$2:U$7886,'SSP drivers'!$A$2:$A$7886,'Selected scen drivers'!$AH$1,'SSP drivers'!$B$2:$B$7886,'Selected scen drivers'!$AI$1,'SSP drivers'!$C$2:$C$7886,'Selected scen drivers'!$C59,'SSP drivers'!$D$2:$D$7886,'Selected scen drivers'!$D59)</f>
        <v>2547.6126793909302</v>
      </c>
      <c r="V59" s="4">
        <f>SUMIFS('SSP drivers'!V$2:V$7886,'SSP drivers'!$A$2:$A$7886,'Selected scen drivers'!$AH$1,'SSP drivers'!$B$2:$B$7886,'Selected scen drivers'!$AI$1,'SSP drivers'!$C$2:$C$7886,'Selected scen drivers'!$C59,'SSP drivers'!$D$2:$D$7886,'Selected scen drivers'!$D59)</f>
        <v>2903.6332545640498</v>
      </c>
      <c r="W59" s="4">
        <f>SUMIFS('SSP drivers'!W$2:W$7886,'SSP drivers'!$A$2:$A$7886,'Selected scen drivers'!$AH$1,'SSP drivers'!$B$2:$B$7886,'Selected scen drivers'!$AI$1,'SSP drivers'!$C$2:$C$7886,'Selected scen drivers'!$C59,'SSP drivers'!$D$2:$D$7886,'Selected scen drivers'!$D59)</f>
        <v>3284.6380063748602</v>
      </c>
      <c r="X59" s="4"/>
      <c r="Y59" s="4"/>
      <c r="Z59" s="4"/>
      <c r="AA59" s="4"/>
      <c r="AB59" s="4"/>
      <c r="AC59" s="4"/>
      <c r="AD59" s="4"/>
      <c r="AE59" s="4"/>
    </row>
    <row r="60" spans="1:31" x14ac:dyDescent="0.35">
      <c r="A60">
        <f t="shared" si="0"/>
        <v>7</v>
      </c>
      <c r="B60">
        <f t="shared" si="1"/>
        <v>5</v>
      </c>
      <c r="C60" t="str">
        <f>IFERROR(VLOOKUP(A60,Classification!$A$4:$B$37,2,FALSE),"")</f>
        <v>Africa_north</v>
      </c>
      <c r="D60" t="str">
        <f>IFERROR(VLOOKUP(B60,Classification!$N$5:$O$14,2,FALSE),"")</f>
        <v>GDPPCAP</v>
      </c>
      <c r="E60" s="4">
        <f>SUMIFS('SSP drivers'!E$2:E$7886,'SSP drivers'!$A$2:$A$7886,'Selected scen drivers'!$AH$1,'SSP drivers'!$B$2:$B$7886,'Selected scen drivers'!$AI$1,'SSP drivers'!$C$2:$C$7886,'Selected scen drivers'!$C60,'SSP drivers'!$D$2:$D$7886,'Selected scen drivers'!$D60)</f>
        <v>0</v>
      </c>
      <c r="F60" s="4">
        <f>SUMIFS('SSP drivers'!F$2:F$7886,'SSP drivers'!$A$2:$A$7886,'Selected scen drivers'!$AH$1,'SSP drivers'!$B$2:$B$7886,'Selected scen drivers'!$AI$1,'SSP drivers'!$C$2:$C$7886,'Selected scen drivers'!$C60,'SSP drivers'!$D$2:$D$7886,'Selected scen drivers'!$D60)</f>
        <v>10.962420402229601</v>
      </c>
      <c r="G60" s="4">
        <f>SUMIFS('SSP drivers'!G$2:G$7886,'SSP drivers'!$A$2:$A$7886,'Selected scen drivers'!$AH$1,'SSP drivers'!$B$2:$B$7886,'Selected scen drivers'!$AI$1,'SSP drivers'!$C$2:$C$7886,'Selected scen drivers'!$C60,'SSP drivers'!$D$2:$D$7886,'Selected scen drivers'!$D60)</f>
        <v>11.045011610827901</v>
      </c>
      <c r="H60" s="4">
        <f>SUMIFS('SSP drivers'!H$2:H$7886,'SSP drivers'!$A$2:$A$7886,'Selected scen drivers'!$AH$1,'SSP drivers'!$B$2:$B$7886,'Selected scen drivers'!$AI$1,'SSP drivers'!$C$2:$C$7886,'Selected scen drivers'!$C60,'SSP drivers'!$D$2:$D$7886,'Selected scen drivers'!$D60)</f>
        <v>12.5973425342826</v>
      </c>
      <c r="I60" s="4">
        <f>SUMIFS('SSP drivers'!I$2:I$7886,'SSP drivers'!$A$2:$A$7886,'Selected scen drivers'!$AH$1,'SSP drivers'!$B$2:$B$7886,'Selected scen drivers'!$AI$1,'SSP drivers'!$C$2:$C$7886,'Selected scen drivers'!$C60,'SSP drivers'!$D$2:$D$7886,'Selected scen drivers'!$D60)</f>
        <v>14.692808407776599</v>
      </c>
      <c r="J60" s="4">
        <f>SUMIFS('SSP drivers'!J$2:J$7886,'SSP drivers'!$A$2:$A$7886,'Selected scen drivers'!$AH$1,'SSP drivers'!$B$2:$B$7886,'Selected scen drivers'!$AI$1,'SSP drivers'!$C$2:$C$7886,'Selected scen drivers'!$C60,'SSP drivers'!$D$2:$D$7886,'Selected scen drivers'!$D60)</f>
        <v>17.303458985886401</v>
      </c>
      <c r="K60" s="4">
        <f>SUMIFS('SSP drivers'!K$2:K$7886,'SSP drivers'!$A$2:$A$7886,'Selected scen drivers'!$AH$1,'SSP drivers'!$B$2:$B$7886,'Selected scen drivers'!$AI$1,'SSP drivers'!$C$2:$C$7886,'Selected scen drivers'!$C60,'SSP drivers'!$D$2:$D$7886,'Selected scen drivers'!$D60)</f>
        <v>20.346728669635599</v>
      </c>
      <c r="L60" s="4">
        <f>SUMIFS('SSP drivers'!L$2:L$7886,'SSP drivers'!$A$2:$A$7886,'Selected scen drivers'!$AH$1,'SSP drivers'!$B$2:$B$7886,'Selected scen drivers'!$AI$1,'SSP drivers'!$C$2:$C$7886,'Selected scen drivers'!$C60,'SSP drivers'!$D$2:$D$7886,'Selected scen drivers'!$D60)</f>
        <v>23.8836253541789</v>
      </c>
      <c r="M60" s="4">
        <f>SUMIFS('SSP drivers'!M$2:M$7886,'SSP drivers'!$A$2:$A$7886,'Selected scen drivers'!$AH$1,'SSP drivers'!$B$2:$B$7886,'Selected scen drivers'!$AI$1,'SSP drivers'!$C$2:$C$7886,'Selected scen drivers'!$C60,'SSP drivers'!$D$2:$D$7886,'Selected scen drivers'!$D60)</f>
        <v>28.012361392770799</v>
      </c>
      <c r="N60" s="4">
        <f>SUMIFS('SSP drivers'!N$2:N$7886,'SSP drivers'!$A$2:$A$7886,'Selected scen drivers'!$AH$1,'SSP drivers'!$B$2:$B$7886,'Selected scen drivers'!$AI$1,'SSP drivers'!$C$2:$C$7886,'Selected scen drivers'!$C60,'SSP drivers'!$D$2:$D$7886,'Selected scen drivers'!$D60)</f>
        <v>32.845052055681499</v>
      </c>
      <c r="O60" s="4">
        <f>SUMIFS('SSP drivers'!O$2:O$7886,'SSP drivers'!$A$2:$A$7886,'Selected scen drivers'!$AH$1,'SSP drivers'!$B$2:$B$7886,'Selected scen drivers'!$AI$1,'SSP drivers'!$C$2:$C$7886,'Selected scen drivers'!$C60,'SSP drivers'!$D$2:$D$7886,'Selected scen drivers'!$D60)</f>
        <v>38.411831291970302</v>
      </c>
      <c r="P60" s="4">
        <f>SUMIFS('SSP drivers'!P$2:P$7886,'SSP drivers'!$A$2:$A$7886,'Selected scen drivers'!$AH$1,'SSP drivers'!$B$2:$B$7886,'Selected scen drivers'!$AI$1,'SSP drivers'!$C$2:$C$7886,'Selected scen drivers'!$C60,'SSP drivers'!$D$2:$D$7886,'Selected scen drivers'!$D60)</f>
        <v>44.693767233207403</v>
      </c>
      <c r="Q60" s="4">
        <f>SUMIFS('SSP drivers'!Q$2:Q$7886,'SSP drivers'!$A$2:$A$7886,'Selected scen drivers'!$AH$1,'SSP drivers'!$B$2:$B$7886,'Selected scen drivers'!$AI$1,'SSP drivers'!$C$2:$C$7886,'Selected scen drivers'!$C60,'SSP drivers'!$D$2:$D$7886,'Selected scen drivers'!$D60)</f>
        <v>51.461337091838502</v>
      </c>
      <c r="R60" s="4">
        <f>SUMIFS('SSP drivers'!R$2:R$7886,'SSP drivers'!$A$2:$A$7886,'Selected scen drivers'!$AH$1,'SSP drivers'!$B$2:$B$7886,'Selected scen drivers'!$AI$1,'SSP drivers'!$C$2:$C$7886,'Selected scen drivers'!$C60,'SSP drivers'!$D$2:$D$7886,'Selected scen drivers'!$D60)</f>
        <v>58.723158208545101</v>
      </c>
      <c r="S60" s="4">
        <f>SUMIFS('SSP drivers'!S$2:S$7886,'SSP drivers'!$A$2:$A$7886,'Selected scen drivers'!$AH$1,'SSP drivers'!$B$2:$B$7886,'Selected scen drivers'!$AI$1,'SSP drivers'!$C$2:$C$7886,'Selected scen drivers'!$C60,'SSP drivers'!$D$2:$D$7886,'Selected scen drivers'!$D60)</f>
        <v>66.450420228696998</v>
      </c>
      <c r="T60" s="4">
        <f>SUMIFS('SSP drivers'!T$2:T$7886,'SSP drivers'!$A$2:$A$7886,'Selected scen drivers'!$AH$1,'SSP drivers'!$B$2:$B$7886,'Selected scen drivers'!$AI$1,'SSP drivers'!$C$2:$C$7886,'Selected scen drivers'!$C60,'SSP drivers'!$D$2:$D$7886,'Selected scen drivers'!$D60)</f>
        <v>74.681226954103806</v>
      </c>
      <c r="U60" s="4">
        <f>SUMIFS('SSP drivers'!U$2:U$7886,'SSP drivers'!$A$2:$A$7886,'Selected scen drivers'!$AH$1,'SSP drivers'!$B$2:$B$7886,'Selected scen drivers'!$AI$1,'SSP drivers'!$C$2:$C$7886,'Selected scen drivers'!$C60,'SSP drivers'!$D$2:$D$7886,'Selected scen drivers'!$D60)</f>
        <v>83.492020020444699</v>
      </c>
      <c r="V60" s="4">
        <f>SUMIFS('SSP drivers'!V$2:V$7886,'SSP drivers'!$A$2:$A$7886,'Selected scen drivers'!$AH$1,'SSP drivers'!$B$2:$B$7886,'Selected scen drivers'!$AI$1,'SSP drivers'!$C$2:$C$7886,'Selected scen drivers'!$C60,'SSP drivers'!$D$2:$D$7886,'Selected scen drivers'!$D60)</f>
        <v>93.001495236631001</v>
      </c>
      <c r="W60" s="4">
        <f>SUMIFS('SSP drivers'!W$2:W$7886,'SSP drivers'!$A$2:$A$7886,'Selected scen drivers'!$AH$1,'SSP drivers'!$B$2:$B$7886,'Selected scen drivers'!$AI$1,'SSP drivers'!$C$2:$C$7886,'Selected scen drivers'!$C60,'SSP drivers'!$D$2:$D$7886,'Selected scen drivers'!$D60)</f>
        <v>103.22517328069399</v>
      </c>
      <c r="X60" s="4"/>
      <c r="Y60" s="4"/>
      <c r="Z60" s="4"/>
      <c r="AA60" s="4"/>
      <c r="AB60" s="4"/>
      <c r="AC60" s="4"/>
      <c r="AD60" s="4"/>
      <c r="AE60" s="4"/>
    </row>
    <row r="61" spans="1:31" x14ac:dyDescent="0.35">
      <c r="A61">
        <f t="shared" si="0"/>
        <v>7</v>
      </c>
      <c r="B61">
        <f t="shared" si="1"/>
        <v>6</v>
      </c>
      <c r="C61" t="str">
        <f>IFERROR(VLOOKUP(A61,Classification!$A$4:$B$37,2,FALSE),"")</f>
        <v>Africa_north</v>
      </c>
      <c r="D61" t="str">
        <f>IFERROR(VLOOKUP(B61,Classification!$N$5:$O$14,2,FALSE),"")</f>
        <v>GDPPHOU</v>
      </c>
      <c r="E61" s="4">
        <f>SUMIFS('SSP drivers'!E$2:E$7886,'SSP drivers'!$A$2:$A$7886,'Selected scen drivers'!$AH$1,'SSP drivers'!$B$2:$B$7886,'Selected scen drivers'!$AI$1,'SSP drivers'!$C$2:$C$7886,'Selected scen drivers'!$C61,'SSP drivers'!$D$2:$D$7886,'Selected scen drivers'!$D61)</f>
        <v>0</v>
      </c>
      <c r="F61" s="4">
        <f>SUMIFS('SSP drivers'!F$2:F$7886,'SSP drivers'!$A$2:$A$7886,'Selected scen drivers'!$AH$1,'SSP drivers'!$B$2:$B$7886,'Selected scen drivers'!$AI$1,'SSP drivers'!$C$2:$C$7886,'Selected scen drivers'!$C61,'SSP drivers'!$D$2:$D$7886,'Selected scen drivers'!$D61)</f>
        <v>39.497247404833303</v>
      </c>
      <c r="G61" s="4">
        <f>SUMIFS('SSP drivers'!G$2:G$7886,'SSP drivers'!$A$2:$A$7886,'Selected scen drivers'!$AH$1,'SSP drivers'!$B$2:$B$7886,'Selected scen drivers'!$AI$1,'SSP drivers'!$C$2:$C$7886,'Selected scen drivers'!$C61,'SSP drivers'!$D$2:$D$7886,'Selected scen drivers'!$D61)</f>
        <v>39.778539157907403</v>
      </c>
      <c r="H61" s="4">
        <f>SUMIFS('SSP drivers'!H$2:H$7886,'SSP drivers'!$A$2:$A$7886,'Selected scen drivers'!$AH$1,'SSP drivers'!$B$2:$B$7886,'Selected scen drivers'!$AI$1,'SSP drivers'!$C$2:$C$7886,'Selected scen drivers'!$C61,'SSP drivers'!$D$2:$D$7886,'Selected scen drivers'!$D61)</f>
        <v>45.284653168362397</v>
      </c>
      <c r="I61" s="4">
        <f>SUMIFS('SSP drivers'!I$2:I$7886,'SSP drivers'!$A$2:$A$7886,'Selected scen drivers'!$AH$1,'SSP drivers'!$B$2:$B$7886,'Selected scen drivers'!$AI$1,'SSP drivers'!$C$2:$C$7886,'Selected scen drivers'!$C61,'SSP drivers'!$D$2:$D$7886,'Selected scen drivers'!$D61)</f>
        <v>52.2236134620385</v>
      </c>
      <c r="J61" s="4">
        <f>SUMIFS('SSP drivers'!J$2:J$7886,'SSP drivers'!$A$2:$A$7886,'Selected scen drivers'!$AH$1,'SSP drivers'!$B$2:$B$7886,'Selected scen drivers'!$AI$1,'SSP drivers'!$C$2:$C$7886,'Selected scen drivers'!$C61,'SSP drivers'!$D$2:$D$7886,'Selected scen drivers'!$D61)</f>
        <v>60.778311249214099</v>
      </c>
      <c r="K61" s="4">
        <f>SUMIFS('SSP drivers'!K$2:K$7886,'SSP drivers'!$A$2:$A$7886,'Selected scen drivers'!$AH$1,'SSP drivers'!$B$2:$B$7886,'Selected scen drivers'!$AI$1,'SSP drivers'!$C$2:$C$7886,'Selected scen drivers'!$C61,'SSP drivers'!$D$2:$D$7886,'Selected scen drivers'!$D61)</f>
        <v>70.6178084689641</v>
      </c>
      <c r="L61" s="4">
        <f>SUMIFS('SSP drivers'!L$2:L$7886,'SSP drivers'!$A$2:$A$7886,'Selected scen drivers'!$AH$1,'SSP drivers'!$B$2:$B$7886,'Selected scen drivers'!$AI$1,'SSP drivers'!$C$2:$C$7886,'Selected scen drivers'!$C61,'SSP drivers'!$D$2:$D$7886,'Selected scen drivers'!$D61)</f>
        <v>82.683997155482103</v>
      </c>
      <c r="M61" s="4">
        <f>SUMIFS('SSP drivers'!M$2:M$7886,'SSP drivers'!$A$2:$A$7886,'Selected scen drivers'!$AH$1,'SSP drivers'!$B$2:$B$7886,'Selected scen drivers'!$AI$1,'SSP drivers'!$C$2:$C$7886,'Selected scen drivers'!$C61,'SSP drivers'!$D$2:$D$7886,'Selected scen drivers'!$D61)</f>
        <v>97.479686115985402</v>
      </c>
      <c r="N61" s="4">
        <f>SUMIFS('SSP drivers'!N$2:N$7886,'SSP drivers'!$A$2:$A$7886,'Selected scen drivers'!$AH$1,'SSP drivers'!$B$2:$B$7886,'Selected scen drivers'!$AI$1,'SSP drivers'!$C$2:$C$7886,'Selected scen drivers'!$C61,'SSP drivers'!$D$2:$D$7886,'Selected scen drivers'!$D61)</f>
        <v>114.95034052701401</v>
      </c>
      <c r="O61" s="4">
        <f>SUMIFS('SSP drivers'!O$2:O$7886,'SSP drivers'!$A$2:$A$7886,'Selected scen drivers'!$AH$1,'SSP drivers'!$B$2:$B$7886,'Selected scen drivers'!$AI$1,'SSP drivers'!$C$2:$C$7886,'Selected scen drivers'!$C61,'SSP drivers'!$D$2:$D$7886,'Selected scen drivers'!$D61)</f>
        <v>134.24871445643299</v>
      </c>
      <c r="P61" s="4">
        <f>SUMIFS('SSP drivers'!P$2:P$7886,'SSP drivers'!$A$2:$A$7886,'Selected scen drivers'!$AH$1,'SSP drivers'!$B$2:$B$7886,'Selected scen drivers'!$AI$1,'SSP drivers'!$C$2:$C$7886,'Selected scen drivers'!$C61,'SSP drivers'!$D$2:$D$7886,'Selected scen drivers'!$D61)</f>
        <v>154.77755676340999</v>
      </c>
      <c r="Q61" s="4">
        <f>SUMIFS('SSP drivers'!Q$2:Q$7886,'SSP drivers'!$A$2:$A$7886,'Selected scen drivers'!$AH$1,'SSP drivers'!$B$2:$B$7886,'Selected scen drivers'!$AI$1,'SSP drivers'!$C$2:$C$7886,'Selected scen drivers'!$C61,'SSP drivers'!$D$2:$D$7886,'Selected scen drivers'!$D61)</f>
        <v>176.74735193586099</v>
      </c>
      <c r="R61" s="4">
        <f>SUMIFS('SSP drivers'!R$2:R$7886,'SSP drivers'!$A$2:$A$7886,'Selected scen drivers'!$AH$1,'SSP drivers'!$B$2:$B$7886,'Selected scen drivers'!$AI$1,'SSP drivers'!$C$2:$C$7886,'Selected scen drivers'!$C61,'SSP drivers'!$D$2:$D$7886,'Selected scen drivers'!$D61)</f>
        <v>202.056241217376</v>
      </c>
      <c r="S61" s="4">
        <f>SUMIFS('SSP drivers'!S$2:S$7886,'SSP drivers'!$A$2:$A$7886,'Selected scen drivers'!$AH$1,'SSP drivers'!$B$2:$B$7886,'Selected scen drivers'!$AI$1,'SSP drivers'!$C$2:$C$7886,'Selected scen drivers'!$C61,'SSP drivers'!$D$2:$D$7886,'Selected scen drivers'!$D61)</f>
        <v>233.19446264660701</v>
      </c>
      <c r="T61" s="4">
        <f>SUMIFS('SSP drivers'!T$2:T$7886,'SSP drivers'!$A$2:$A$7886,'Selected scen drivers'!$AH$1,'SSP drivers'!$B$2:$B$7886,'Selected scen drivers'!$AI$1,'SSP drivers'!$C$2:$C$7886,'Selected scen drivers'!$C61,'SSP drivers'!$D$2:$D$7886,'Selected scen drivers'!$D61)</f>
        <v>268.55053301625702</v>
      </c>
      <c r="U61" s="4">
        <f>SUMIFS('SSP drivers'!U$2:U$7886,'SSP drivers'!$A$2:$A$7886,'Selected scen drivers'!$AH$1,'SSP drivers'!$B$2:$B$7886,'Selected scen drivers'!$AI$1,'SSP drivers'!$C$2:$C$7886,'Selected scen drivers'!$C61,'SSP drivers'!$D$2:$D$7886,'Selected scen drivers'!$D61)</f>
        <v>307.46106218787003</v>
      </c>
      <c r="V61" s="4">
        <f>SUMIFS('SSP drivers'!V$2:V$7886,'SSP drivers'!$A$2:$A$7886,'Selected scen drivers'!$AH$1,'SSP drivers'!$B$2:$B$7886,'Selected scen drivers'!$AI$1,'SSP drivers'!$C$2:$C$7886,'Selected scen drivers'!$C61,'SSP drivers'!$D$2:$D$7886,'Selected scen drivers'!$D61)</f>
        <v>350.02098537312401</v>
      </c>
      <c r="W61" s="4">
        <f>SUMIFS('SSP drivers'!W$2:W$7886,'SSP drivers'!$A$2:$A$7886,'Selected scen drivers'!$AH$1,'SSP drivers'!$B$2:$B$7886,'Selected scen drivers'!$AI$1,'SSP drivers'!$C$2:$C$7886,'Selected scen drivers'!$C61,'SSP drivers'!$D$2:$D$7886,'Selected scen drivers'!$D61)</f>
        <v>397.41443946763201</v>
      </c>
      <c r="X61" s="4"/>
      <c r="Y61" s="4"/>
      <c r="Z61" s="4"/>
      <c r="AA61" s="4"/>
      <c r="AB61" s="4"/>
      <c r="AC61" s="4"/>
      <c r="AD61" s="4"/>
      <c r="AE61" s="4"/>
    </row>
    <row r="62" spans="1:31" x14ac:dyDescent="0.35">
      <c r="A62">
        <f t="shared" si="0"/>
        <v>7</v>
      </c>
      <c r="B62">
        <f t="shared" si="1"/>
        <v>7</v>
      </c>
      <c r="C62" t="str">
        <f>IFERROR(VLOOKUP(A62,Classification!$A$4:$B$37,2,FALSE),"")</f>
        <v>Africa_north</v>
      </c>
      <c r="D62" t="str">
        <f>IFERROR(VLOOKUP(B62,Classification!$N$5:$O$14,2,FALSE),"")</f>
        <v>GDPSER</v>
      </c>
      <c r="E62" s="4">
        <f>SUMIFS('SSP drivers'!E$2:E$7886,'SSP drivers'!$A$2:$A$7886,'Selected scen drivers'!$AH$1,'SSP drivers'!$B$2:$B$7886,'Selected scen drivers'!$AI$1,'SSP drivers'!$C$2:$C$7886,'Selected scen drivers'!$C62,'SSP drivers'!$D$2:$D$7886,'Selected scen drivers'!$D62)</f>
        <v>0</v>
      </c>
      <c r="F62" s="4">
        <f>SUMIFS('SSP drivers'!F$2:F$7886,'SSP drivers'!$A$2:$A$7886,'Selected scen drivers'!$AH$1,'SSP drivers'!$B$2:$B$7886,'Selected scen drivers'!$AI$1,'SSP drivers'!$C$2:$C$7886,'Selected scen drivers'!$C62,'SSP drivers'!$D$2:$D$7886,'Selected scen drivers'!$D62)</f>
        <v>1106.7503130262601</v>
      </c>
      <c r="G62" s="4">
        <f>SUMIFS('SSP drivers'!G$2:G$7886,'SSP drivers'!$A$2:$A$7886,'Selected scen drivers'!$AH$1,'SSP drivers'!$B$2:$B$7886,'Selected scen drivers'!$AI$1,'SSP drivers'!$C$2:$C$7886,'Selected scen drivers'!$C62,'SSP drivers'!$D$2:$D$7886,'Selected scen drivers'!$D62)</f>
        <v>1135.5870749209801</v>
      </c>
      <c r="H62" s="4">
        <f>SUMIFS('SSP drivers'!H$2:H$7886,'SSP drivers'!$A$2:$A$7886,'Selected scen drivers'!$AH$1,'SSP drivers'!$B$2:$B$7886,'Selected scen drivers'!$AI$1,'SSP drivers'!$C$2:$C$7886,'Selected scen drivers'!$C62,'SSP drivers'!$D$2:$D$7886,'Selected scen drivers'!$D62)</f>
        <v>1387.2838304934701</v>
      </c>
      <c r="I62" s="4">
        <f>SUMIFS('SSP drivers'!I$2:I$7886,'SSP drivers'!$A$2:$A$7886,'Selected scen drivers'!$AH$1,'SSP drivers'!$B$2:$B$7886,'Selected scen drivers'!$AI$1,'SSP drivers'!$C$2:$C$7886,'Selected scen drivers'!$C62,'SSP drivers'!$D$2:$D$7886,'Selected scen drivers'!$D62)</f>
        <v>1748.7347839165</v>
      </c>
      <c r="J62" s="4">
        <f>SUMIFS('SSP drivers'!J$2:J$7886,'SSP drivers'!$A$2:$A$7886,'Selected scen drivers'!$AH$1,'SSP drivers'!$B$2:$B$7886,'Selected scen drivers'!$AI$1,'SSP drivers'!$C$2:$C$7886,'Selected scen drivers'!$C62,'SSP drivers'!$D$2:$D$7886,'Selected scen drivers'!$D62)</f>
        <v>2215.5279096939898</v>
      </c>
      <c r="K62" s="4">
        <f>SUMIFS('SSP drivers'!K$2:K$7886,'SSP drivers'!$A$2:$A$7886,'Selected scen drivers'!$AH$1,'SSP drivers'!$B$2:$B$7886,'Selected scen drivers'!$AI$1,'SSP drivers'!$C$2:$C$7886,'Selected scen drivers'!$C62,'SSP drivers'!$D$2:$D$7886,'Selected scen drivers'!$D62)</f>
        <v>2777.11885693672</v>
      </c>
      <c r="L62" s="4">
        <f>SUMIFS('SSP drivers'!L$2:L$7886,'SSP drivers'!$A$2:$A$7886,'Selected scen drivers'!$AH$1,'SSP drivers'!$B$2:$B$7886,'Selected scen drivers'!$AI$1,'SSP drivers'!$C$2:$C$7886,'Selected scen drivers'!$C62,'SSP drivers'!$D$2:$D$7886,'Selected scen drivers'!$D62)</f>
        <v>3446.1357178616299</v>
      </c>
      <c r="M62" s="4">
        <f>SUMIFS('SSP drivers'!M$2:M$7886,'SSP drivers'!$A$2:$A$7886,'Selected scen drivers'!$AH$1,'SSP drivers'!$B$2:$B$7886,'Selected scen drivers'!$AI$1,'SSP drivers'!$C$2:$C$7886,'Selected scen drivers'!$C62,'SSP drivers'!$D$2:$D$7886,'Selected scen drivers'!$D62)</f>
        <v>4238.0915089125701</v>
      </c>
      <c r="N62" s="4">
        <f>SUMIFS('SSP drivers'!N$2:N$7886,'SSP drivers'!$A$2:$A$7886,'Selected scen drivers'!$AH$1,'SSP drivers'!$B$2:$B$7886,'Selected scen drivers'!$AI$1,'SSP drivers'!$C$2:$C$7886,'Selected scen drivers'!$C62,'SSP drivers'!$D$2:$D$7886,'Selected scen drivers'!$D62)</f>
        <v>5168.9392226466898</v>
      </c>
      <c r="O62" s="4">
        <f>SUMIFS('SSP drivers'!O$2:O$7886,'SSP drivers'!$A$2:$A$7886,'Selected scen drivers'!$AH$1,'SSP drivers'!$B$2:$B$7886,'Selected scen drivers'!$AI$1,'SSP drivers'!$C$2:$C$7886,'Selected scen drivers'!$C62,'SSP drivers'!$D$2:$D$7886,'Selected scen drivers'!$D62)</f>
        <v>6243.7697046782496</v>
      </c>
      <c r="P62" s="4">
        <f>SUMIFS('SSP drivers'!P$2:P$7886,'SSP drivers'!$A$2:$A$7886,'Selected scen drivers'!$AH$1,'SSP drivers'!$B$2:$B$7886,'Selected scen drivers'!$AI$1,'SSP drivers'!$C$2:$C$7886,'Selected scen drivers'!$C62,'SSP drivers'!$D$2:$D$7886,'Selected scen drivers'!$D62)</f>
        <v>7453.1733639001004</v>
      </c>
      <c r="Q62" s="4">
        <f>SUMIFS('SSP drivers'!Q$2:Q$7886,'SSP drivers'!$A$2:$A$7886,'Selected scen drivers'!$AH$1,'SSP drivers'!$B$2:$B$7886,'Selected scen drivers'!$AI$1,'SSP drivers'!$C$2:$C$7886,'Selected scen drivers'!$C62,'SSP drivers'!$D$2:$D$7886,'Selected scen drivers'!$D62)</f>
        <v>8756.0111789886996</v>
      </c>
      <c r="R62" s="4">
        <f>SUMIFS('SSP drivers'!R$2:R$7886,'SSP drivers'!$A$2:$A$7886,'Selected scen drivers'!$AH$1,'SSP drivers'!$B$2:$B$7886,'Selected scen drivers'!$AI$1,'SSP drivers'!$C$2:$C$7886,'Selected scen drivers'!$C62,'SSP drivers'!$D$2:$D$7886,'Selected scen drivers'!$D62)</f>
        <v>10156.6484130017</v>
      </c>
      <c r="S62" s="4">
        <f>SUMIFS('SSP drivers'!S$2:S$7886,'SSP drivers'!$A$2:$A$7886,'Selected scen drivers'!$AH$1,'SSP drivers'!$B$2:$B$7886,'Selected scen drivers'!$AI$1,'SSP drivers'!$C$2:$C$7886,'Selected scen drivers'!$C62,'SSP drivers'!$D$2:$D$7886,'Selected scen drivers'!$D62)</f>
        <v>11648.262747471101</v>
      </c>
      <c r="T62" s="4">
        <f>SUMIFS('SSP drivers'!T$2:T$7886,'SSP drivers'!$A$2:$A$7886,'Selected scen drivers'!$AH$1,'SSP drivers'!$B$2:$B$7886,'Selected scen drivers'!$AI$1,'SSP drivers'!$C$2:$C$7886,'Selected scen drivers'!$C62,'SSP drivers'!$D$2:$D$7886,'Selected scen drivers'!$D62)</f>
        <v>13229.609984741501</v>
      </c>
      <c r="U62" s="4">
        <f>SUMIFS('SSP drivers'!U$2:U$7886,'SSP drivers'!$A$2:$A$7886,'Selected scen drivers'!$AH$1,'SSP drivers'!$B$2:$B$7886,'Selected scen drivers'!$AI$1,'SSP drivers'!$C$2:$C$7886,'Selected scen drivers'!$C62,'SSP drivers'!$D$2:$D$7886,'Selected scen drivers'!$D62)</f>
        <v>14909.527621002</v>
      </c>
      <c r="V62" s="4">
        <f>SUMIFS('SSP drivers'!V$2:V$7886,'SSP drivers'!$A$2:$A$7886,'Selected scen drivers'!$AH$1,'SSP drivers'!$B$2:$B$7886,'Selected scen drivers'!$AI$1,'SSP drivers'!$C$2:$C$7886,'Selected scen drivers'!$C62,'SSP drivers'!$D$2:$D$7886,'Selected scen drivers'!$D62)</f>
        <v>16688.414008356202</v>
      </c>
      <c r="W62" s="4">
        <f>SUMIFS('SSP drivers'!W$2:W$7886,'SSP drivers'!$A$2:$A$7886,'Selected scen drivers'!$AH$1,'SSP drivers'!$B$2:$B$7886,'Selected scen drivers'!$AI$1,'SSP drivers'!$C$2:$C$7886,'Selected scen drivers'!$C62,'SSP drivers'!$D$2:$D$7886,'Selected scen drivers'!$D62)</f>
        <v>18551.1179792119</v>
      </c>
      <c r="X62" s="4"/>
      <c r="Y62" s="4"/>
      <c r="Z62" s="4"/>
      <c r="AA62" s="4"/>
      <c r="AB62" s="4"/>
      <c r="AC62" s="4"/>
      <c r="AD62" s="4"/>
      <c r="AE62" s="4"/>
    </row>
    <row r="63" spans="1:31" x14ac:dyDescent="0.35">
      <c r="A63">
        <f t="shared" si="0"/>
        <v>7</v>
      </c>
      <c r="B63">
        <f t="shared" si="1"/>
        <v>8</v>
      </c>
      <c r="C63" t="str">
        <f>IFERROR(VLOOKUP(A63,Classification!$A$4:$B$37,2,FALSE),"")</f>
        <v>Africa_north</v>
      </c>
      <c r="D63" t="str">
        <f>IFERROR(VLOOKUP(B63,Classification!$N$5:$O$14,2,FALSE),"")</f>
        <v>HOU</v>
      </c>
      <c r="E63" s="4">
        <f>SUMIFS('SSP drivers'!E$2:E$7886,'SSP drivers'!$A$2:$A$7886,'Selected scen drivers'!$AH$1,'SSP drivers'!$B$2:$B$7886,'Selected scen drivers'!$AI$1,'SSP drivers'!$C$2:$C$7886,'Selected scen drivers'!$C63,'SSP drivers'!$D$2:$D$7886,'Selected scen drivers'!$D63)</f>
        <v>0</v>
      </c>
      <c r="F63" s="4">
        <f>SUMIFS('SSP drivers'!F$2:F$7886,'SSP drivers'!$A$2:$A$7886,'Selected scen drivers'!$AH$1,'SSP drivers'!$B$2:$B$7886,'Selected scen drivers'!$AI$1,'SSP drivers'!$C$2:$C$7886,'Selected scen drivers'!$C63,'SSP drivers'!$D$2:$D$7886,'Selected scen drivers'!$D63)</f>
        <v>55.965403799999997</v>
      </c>
      <c r="G63" s="4">
        <f>SUMIFS('SSP drivers'!G$2:G$7886,'SSP drivers'!$A$2:$A$7886,'Selected scen drivers'!$AH$1,'SSP drivers'!$B$2:$B$7886,'Selected scen drivers'!$AI$1,'SSP drivers'!$C$2:$C$7886,'Selected scen drivers'!$C63,'SSP drivers'!$D$2:$D$7886,'Selected scen drivers'!$D63)</f>
        <v>56.875517500000001</v>
      </c>
      <c r="H63" s="4">
        <f>SUMIFS('SSP drivers'!H$2:H$7886,'SSP drivers'!$A$2:$A$7886,'Selected scen drivers'!$AH$1,'SSP drivers'!$B$2:$B$7886,'Selected scen drivers'!$AI$1,'SSP drivers'!$C$2:$C$7886,'Selected scen drivers'!$C63,'SSP drivers'!$D$2:$D$7886,'Selected scen drivers'!$D63)</f>
        <v>61.426085999999998</v>
      </c>
      <c r="I63" s="4">
        <f>SUMIFS('SSP drivers'!I$2:I$7886,'SSP drivers'!$A$2:$A$7886,'Selected scen drivers'!$AH$1,'SSP drivers'!$B$2:$B$7886,'Selected scen drivers'!$AI$1,'SSP drivers'!$C$2:$C$7886,'Selected scen drivers'!$C63,'SSP drivers'!$D$2:$D$7886,'Selected scen drivers'!$D63)</f>
        <v>66.400805500000004</v>
      </c>
      <c r="J63" s="4">
        <f>SUMIFS('SSP drivers'!J$2:J$7886,'SSP drivers'!$A$2:$A$7886,'Selected scen drivers'!$AH$1,'SSP drivers'!$B$2:$B$7886,'Selected scen drivers'!$AI$1,'SSP drivers'!$C$2:$C$7886,'Selected scen drivers'!$C63,'SSP drivers'!$D$2:$D$7886,'Selected scen drivers'!$D63)</f>
        <v>71.328405000000004</v>
      </c>
      <c r="K63" s="4">
        <f>SUMIFS('SSP drivers'!K$2:K$7886,'SSP drivers'!$A$2:$A$7886,'Selected scen drivers'!$AH$1,'SSP drivers'!$B$2:$B$7886,'Selected scen drivers'!$AI$1,'SSP drivers'!$C$2:$C$7886,'Selected scen drivers'!$C63,'SSP drivers'!$D$2:$D$7886,'Selected scen drivers'!$D63)</f>
        <v>76.254320500000006</v>
      </c>
      <c r="L63" s="4">
        <f>SUMIFS('SSP drivers'!L$2:L$7886,'SSP drivers'!$A$2:$A$7886,'Selected scen drivers'!$AH$1,'SSP drivers'!$B$2:$B$7886,'Selected scen drivers'!$AI$1,'SSP drivers'!$C$2:$C$7886,'Selected scen drivers'!$C63,'SSP drivers'!$D$2:$D$7886,'Selected scen drivers'!$D63)</f>
        <v>80.289175999999998</v>
      </c>
      <c r="M63" s="4">
        <f>SUMIFS('SSP drivers'!M$2:M$7886,'SSP drivers'!$A$2:$A$7886,'Selected scen drivers'!$AH$1,'SSP drivers'!$B$2:$B$7886,'Selected scen drivers'!$AI$1,'SSP drivers'!$C$2:$C$7886,'Selected scen drivers'!$C63,'SSP drivers'!$D$2:$D$7886,'Selected scen drivers'!$D63)</f>
        <v>83.317400000000006</v>
      </c>
      <c r="N63" s="4">
        <f>SUMIFS('SSP drivers'!N$2:N$7886,'SSP drivers'!$A$2:$A$7886,'Selected scen drivers'!$AH$1,'SSP drivers'!$B$2:$B$7886,'Selected scen drivers'!$AI$1,'SSP drivers'!$C$2:$C$7886,'Selected scen drivers'!$C63,'SSP drivers'!$D$2:$D$7886,'Selected scen drivers'!$D63)</f>
        <v>85.773664999999994</v>
      </c>
      <c r="O63" s="4">
        <f>SUMIFS('SSP drivers'!O$2:O$7886,'SSP drivers'!$A$2:$A$7886,'Selected scen drivers'!$AH$1,'SSP drivers'!$B$2:$B$7886,'Selected scen drivers'!$AI$1,'SSP drivers'!$C$2:$C$7886,'Selected scen drivers'!$C63,'SSP drivers'!$D$2:$D$7886,'Selected scen drivers'!$D63)</f>
        <v>88.318477000000001</v>
      </c>
      <c r="P63" s="4">
        <f>SUMIFS('SSP drivers'!P$2:P$7886,'SSP drivers'!$A$2:$A$7886,'Selected scen drivers'!$AH$1,'SSP drivers'!$B$2:$B$7886,'Selected scen drivers'!$AI$1,'SSP drivers'!$C$2:$C$7886,'Selected scen drivers'!$C63,'SSP drivers'!$D$2:$D$7886,'Selected scen drivers'!$D63)</f>
        <v>91.034302999999994</v>
      </c>
      <c r="Q63" s="4">
        <f>SUMIFS('SSP drivers'!Q$2:Q$7886,'SSP drivers'!$A$2:$A$7886,'Selected scen drivers'!$AH$1,'SSP drivers'!$B$2:$B$7886,'Selected scen drivers'!$AI$1,'SSP drivers'!$C$2:$C$7886,'Selected scen drivers'!$C63,'SSP drivers'!$D$2:$D$7886,'Selected scen drivers'!$D63)</f>
        <v>93.238064499999993</v>
      </c>
      <c r="R63" s="4">
        <f>SUMIFS('SSP drivers'!R$2:R$7886,'SSP drivers'!$A$2:$A$7886,'Selected scen drivers'!$AH$1,'SSP drivers'!$B$2:$B$7886,'Selected scen drivers'!$AI$1,'SSP drivers'!$C$2:$C$7886,'Selected scen drivers'!$C63,'SSP drivers'!$D$2:$D$7886,'Selected scen drivers'!$D63)</f>
        <v>94.189532999999997</v>
      </c>
      <c r="S63" s="4">
        <f>SUMIFS('SSP drivers'!S$2:S$7886,'SSP drivers'!$A$2:$A$7886,'Selected scen drivers'!$AH$1,'SSP drivers'!$B$2:$B$7886,'Selected scen drivers'!$AI$1,'SSP drivers'!$C$2:$C$7886,'Selected scen drivers'!$C63,'SSP drivers'!$D$2:$D$7886,'Selected scen drivers'!$D63)</f>
        <v>93.193293499999996</v>
      </c>
      <c r="T63" s="4">
        <f>SUMIFS('SSP drivers'!T$2:T$7886,'SSP drivers'!$A$2:$A$7886,'Selected scen drivers'!$AH$1,'SSP drivers'!$B$2:$B$7886,'Selected scen drivers'!$AI$1,'SSP drivers'!$C$2:$C$7886,'Selected scen drivers'!$C63,'SSP drivers'!$D$2:$D$7886,'Selected scen drivers'!$D63)</f>
        <v>91.521035999999995</v>
      </c>
      <c r="U63" s="4">
        <f>SUMIFS('SSP drivers'!U$2:U$7886,'SSP drivers'!$A$2:$A$7886,'Selected scen drivers'!$AH$1,'SSP drivers'!$B$2:$B$7886,'Selected scen drivers'!$AI$1,'SSP drivers'!$C$2:$C$7886,'Selected scen drivers'!$C63,'SSP drivers'!$D$2:$D$7886,'Selected scen drivers'!$D63)</f>
        <v>89.714176499999994</v>
      </c>
      <c r="V63" s="4">
        <f>SUMIFS('SSP drivers'!V$2:V$7886,'SSP drivers'!$A$2:$A$7886,'Selected scen drivers'!$AH$1,'SSP drivers'!$B$2:$B$7886,'Selected scen drivers'!$AI$1,'SSP drivers'!$C$2:$C$7886,'Selected scen drivers'!$C63,'SSP drivers'!$D$2:$D$7886,'Selected scen drivers'!$D63)</f>
        <v>87.842135999999996</v>
      </c>
      <c r="W63" s="4">
        <f>SUMIFS('SSP drivers'!W$2:W$7886,'SSP drivers'!$A$2:$A$7886,'Selected scen drivers'!$AH$1,'SSP drivers'!$B$2:$B$7886,'Selected scen drivers'!$AI$1,'SSP drivers'!$C$2:$C$7886,'Selected scen drivers'!$C63,'SSP drivers'!$D$2:$D$7886,'Selected scen drivers'!$D63)</f>
        <v>85.644175500000003</v>
      </c>
      <c r="X63" s="4"/>
      <c r="Y63" s="4"/>
      <c r="Z63" s="4"/>
      <c r="AA63" s="4"/>
      <c r="AB63" s="4"/>
      <c r="AC63" s="4"/>
      <c r="AD63" s="4"/>
      <c r="AE63" s="4"/>
    </row>
    <row r="64" spans="1:31" x14ac:dyDescent="0.35">
      <c r="A64">
        <f t="shared" si="0"/>
        <v>7</v>
      </c>
      <c r="B64">
        <f t="shared" si="1"/>
        <v>9</v>
      </c>
      <c r="C64" t="str">
        <f>IFERROR(VLOOKUP(A64,Classification!$A$4:$B$37,2,FALSE),"")</f>
        <v>Africa_north</v>
      </c>
      <c r="D64" t="str">
        <f>IFERROR(VLOOKUP(B64,Classification!$N$5:$O$14,2,FALSE),"")</f>
        <v>POP</v>
      </c>
      <c r="E64" s="4">
        <f>SUMIFS('SSP drivers'!E$2:E$7886,'SSP drivers'!$A$2:$A$7886,'Selected scen drivers'!$AH$1,'SSP drivers'!$B$2:$B$7886,'Selected scen drivers'!$AI$1,'SSP drivers'!$C$2:$C$7886,'Selected scen drivers'!$C64,'SSP drivers'!$D$2:$D$7886,'Selected scen drivers'!$D64)</f>
        <v>0</v>
      </c>
      <c r="F64" s="4">
        <f>SUMIFS('SSP drivers'!F$2:F$7886,'SSP drivers'!$A$2:$A$7886,'Selected scen drivers'!$AH$1,'SSP drivers'!$B$2:$B$7886,'Selected scen drivers'!$AI$1,'SSP drivers'!$C$2:$C$7886,'Selected scen drivers'!$C64,'SSP drivers'!$D$2:$D$7886,'Selected scen drivers'!$D64)</f>
        <v>201.64154619999999</v>
      </c>
      <c r="G64" s="4">
        <f>SUMIFS('SSP drivers'!G$2:G$7886,'SSP drivers'!$A$2:$A$7886,'Selected scen drivers'!$AH$1,'SSP drivers'!$B$2:$B$7886,'Selected scen drivers'!$AI$1,'SSP drivers'!$C$2:$C$7886,'Selected scen drivers'!$C64,'SSP drivers'!$D$2:$D$7886,'Selected scen drivers'!$D64)</f>
        <v>204.836815</v>
      </c>
      <c r="H64" s="4">
        <f>SUMIFS('SSP drivers'!H$2:H$7886,'SSP drivers'!$A$2:$A$7886,'Selected scen drivers'!$AH$1,'SSP drivers'!$B$2:$B$7886,'Selected scen drivers'!$AI$1,'SSP drivers'!$C$2:$C$7886,'Selected scen drivers'!$C64,'SSP drivers'!$D$2:$D$7886,'Selected scen drivers'!$D64)</f>
        <v>220.81315900000001</v>
      </c>
      <c r="I64" s="4">
        <f>SUMIFS('SSP drivers'!I$2:I$7886,'SSP drivers'!$A$2:$A$7886,'Selected scen drivers'!$AH$1,'SSP drivers'!$B$2:$B$7886,'Selected scen drivers'!$AI$1,'SSP drivers'!$C$2:$C$7886,'Selected scen drivers'!$C64,'SSP drivers'!$D$2:$D$7886,'Selected scen drivers'!$D64)</f>
        <v>236.012742</v>
      </c>
      <c r="J64" s="4">
        <f>SUMIFS('SSP drivers'!J$2:J$7886,'SSP drivers'!$A$2:$A$7886,'Selected scen drivers'!$AH$1,'SSP drivers'!$B$2:$B$7886,'Selected scen drivers'!$AI$1,'SSP drivers'!$C$2:$C$7886,'Selected scen drivers'!$C64,'SSP drivers'!$D$2:$D$7886,'Selected scen drivers'!$D64)</f>
        <v>250.54065800000001</v>
      </c>
      <c r="K64" s="4">
        <f>SUMIFS('SSP drivers'!K$2:K$7886,'SSP drivers'!$A$2:$A$7886,'Selected scen drivers'!$AH$1,'SSP drivers'!$B$2:$B$7886,'Selected scen drivers'!$AI$1,'SSP drivers'!$C$2:$C$7886,'Selected scen drivers'!$C64,'SSP drivers'!$D$2:$D$7886,'Selected scen drivers'!$D64)</f>
        <v>264.65743400000002</v>
      </c>
      <c r="L64" s="4">
        <f>SUMIFS('SSP drivers'!L$2:L$7886,'SSP drivers'!$A$2:$A$7886,'Selected scen drivers'!$AH$1,'SSP drivers'!$B$2:$B$7886,'Selected scen drivers'!$AI$1,'SSP drivers'!$C$2:$C$7886,'Selected scen drivers'!$C64,'SSP drivers'!$D$2:$D$7886,'Selected scen drivers'!$D64)</f>
        <v>277.95738299999999</v>
      </c>
      <c r="M64" s="4">
        <f>SUMIFS('SSP drivers'!M$2:M$7886,'SSP drivers'!$A$2:$A$7886,'Selected scen drivers'!$AH$1,'SSP drivers'!$B$2:$B$7886,'Selected scen drivers'!$AI$1,'SSP drivers'!$C$2:$C$7886,'Selected scen drivers'!$C64,'SSP drivers'!$D$2:$D$7886,'Selected scen drivers'!$D64)</f>
        <v>289.93464299999999</v>
      </c>
      <c r="N64" s="4">
        <f>SUMIFS('SSP drivers'!N$2:N$7886,'SSP drivers'!$A$2:$A$7886,'Selected scen drivers'!$AH$1,'SSP drivers'!$B$2:$B$7886,'Selected scen drivers'!$AI$1,'SSP drivers'!$C$2:$C$7886,'Selected scen drivers'!$C64,'SSP drivers'!$D$2:$D$7886,'Selected scen drivers'!$D64)</f>
        <v>300.18865499999998</v>
      </c>
      <c r="O64" s="4">
        <f>SUMIFS('SSP drivers'!O$2:O$7886,'SSP drivers'!$A$2:$A$7886,'Selected scen drivers'!$AH$1,'SSP drivers'!$B$2:$B$7886,'Selected scen drivers'!$AI$1,'SSP drivers'!$C$2:$C$7886,'Selected scen drivers'!$C64,'SSP drivers'!$D$2:$D$7886,'Selected scen drivers'!$D64)</f>
        <v>308.67161499999997</v>
      </c>
      <c r="P64" s="4">
        <f>SUMIFS('SSP drivers'!P$2:P$7886,'SSP drivers'!$A$2:$A$7886,'Selected scen drivers'!$AH$1,'SSP drivers'!$B$2:$B$7886,'Selected scen drivers'!$AI$1,'SSP drivers'!$C$2:$C$7886,'Selected scen drivers'!$C64,'SSP drivers'!$D$2:$D$7886,'Selected scen drivers'!$D64)</f>
        <v>315.25798500000002</v>
      </c>
      <c r="Q64" s="4">
        <f>SUMIFS('SSP drivers'!Q$2:Q$7886,'SSP drivers'!$A$2:$A$7886,'Selected scen drivers'!$AH$1,'SSP drivers'!$B$2:$B$7886,'Selected scen drivers'!$AI$1,'SSP drivers'!$C$2:$C$7886,'Selected scen drivers'!$C64,'SSP drivers'!$D$2:$D$7886,'Selected scen drivers'!$D64)</f>
        <v>320.23227400000002</v>
      </c>
      <c r="R64" s="4">
        <f>SUMIFS('SSP drivers'!R$2:R$7886,'SSP drivers'!$A$2:$A$7886,'Selected scen drivers'!$AH$1,'SSP drivers'!$B$2:$B$7886,'Selected scen drivers'!$AI$1,'SSP drivers'!$C$2:$C$7886,'Selected scen drivers'!$C64,'SSP drivers'!$D$2:$D$7886,'Selected scen drivers'!$D64)</f>
        <v>324.08990899999998</v>
      </c>
      <c r="S64" s="4">
        <f>SUMIFS('SSP drivers'!S$2:S$7886,'SSP drivers'!$A$2:$A$7886,'Selected scen drivers'!$AH$1,'SSP drivers'!$B$2:$B$7886,'Selected scen drivers'!$AI$1,'SSP drivers'!$C$2:$C$7886,'Selected scen drivers'!$C64,'SSP drivers'!$D$2:$D$7886,'Selected scen drivers'!$D64)</f>
        <v>327.043229</v>
      </c>
      <c r="T64" s="4">
        <f>SUMIFS('SSP drivers'!T$2:T$7886,'SSP drivers'!$A$2:$A$7886,'Selected scen drivers'!$AH$1,'SSP drivers'!$B$2:$B$7886,'Selected scen drivers'!$AI$1,'SSP drivers'!$C$2:$C$7886,'Selected scen drivers'!$C64,'SSP drivers'!$D$2:$D$7886,'Selected scen drivers'!$D64)</f>
        <v>329.105774</v>
      </c>
      <c r="U64" s="4">
        <f>SUMIFS('SSP drivers'!U$2:U$7886,'SSP drivers'!$A$2:$A$7886,'Selected scen drivers'!$AH$1,'SSP drivers'!$B$2:$B$7886,'Selected scen drivers'!$AI$1,'SSP drivers'!$C$2:$C$7886,'Selected scen drivers'!$C64,'SSP drivers'!$D$2:$D$7886,'Selected scen drivers'!$D64)</f>
        <v>330.37428</v>
      </c>
      <c r="V64" s="4">
        <f>SUMIFS('SSP drivers'!V$2:V$7886,'SSP drivers'!$A$2:$A$7886,'Selected scen drivers'!$AH$1,'SSP drivers'!$B$2:$B$7886,'Selected scen drivers'!$AI$1,'SSP drivers'!$C$2:$C$7886,'Selected scen drivers'!$C64,'SSP drivers'!$D$2:$D$7886,'Selected scen drivers'!$D64)</f>
        <v>330.60318999999998</v>
      </c>
      <c r="W64" s="4">
        <f>SUMIFS('SSP drivers'!W$2:W$7886,'SSP drivers'!$A$2:$A$7886,'Selected scen drivers'!$AH$1,'SSP drivers'!$B$2:$B$7886,'Selected scen drivers'!$AI$1,'SSP drivers'!$C$2:$C$7886,'Selected scen drivers'!$C64,'SSP drivers'!$D$2:$D$7886,'Selected scen drivers'!$D64)</f>
        <v>329.72802000000001</v>
      </c>
      <c r="X64" s="4"/>
      <c r="Y64" s="4"/>
      <c r="Z64" s="4"/>
      <c r="AA64" s="4"/>
      <c r="AB64" s="4"/>
      <c r="AC64" s="4"/>
      <c r="AD64" s="4"/>
      <c r="AE64" s="4"/>
    </row>
    <row r="65" spans="1:31" x14ac:dyDescent="0.35">
      <c r="A65">
        <f t="shared" si="0"/>
        <v>8</v>
      </c>
      <c r="B65">
        <f t="shared" si="1"/>
        <v>1</v>
      </c>
      <c r="C65" t="str">
        <f>IFERROR(VLOOKUP(A65,Classification!$A$4:$B$37,2,FALSE),"")</f>
        <v>SouthAfrica</v>
      </c>
      <c r="D65" t="str">
        <f>IFERROR(VLOOKUP(B65,Classification!$N$5:$O$14,2,FALSE),"")</f>
        <v>GDP</v>
      </c>
      <c r="E65" s="4">
        <f>SUMIFS('SSP drivers'!E$2:E$7886,'SSP drivers'!$A$2:$A$7886,'Selected scen drivers'!$AH$1,'SSP drivers'!$B$2:$B$7886,'Selected scen drivers'!$AI$1,'SSP drivers'!$C$2:$C$7886,'Selected scen drivers'!$C65,'SSP drivers'!$D$2:$D$7886,'Selected scen drivers'!$D65)</f>
        <v>0</v>
      </c>
      <c r="F65" s="4">
        <f>SUMIFS('SSP drivers'!F$2:F$7886,'SSP drivers'!$A$2:$A$7886,'Selected scen drivers'!$AH$1,'SSP drivers'!$B$2:$B$7886,'Selected scen drivers'!$AI$1,'SSP drivers'!$C$2:$C$7886,'Selected scen drivers'!$C65,'SSP drivers'!$D$2:$D$7886,'Selected scen drivers'!$D65)</f>
        <v>743.7296</v>
      </c>
      <c r="G65" s="4">
        <f>SUMIFS('SSP drivers'!G$2:G$7886,'SSP drivers'!$A$2:$A$7886,'Selected scen drivers'!$AH$1,'SSP drivers'!$B$2:$B$7886,'Selected scen drivers'!$AI$1,'SSP drivers'!$C$2:$C$7886,'Selected scen drivers'!$C65,'SSP drivers'!$D$2:$D$7886,'Selected scen drivers'!$D65)</f>
        <v>739.93700000000001</v>
      </c>
      <c r="H65" s="4">
        <f>SUMIFS('SSP drivers'!H$2:H$7886,'SSP drivers'!$A$2:$A$7886,'Selected scen drivers'!$AH$1,'SSP drivers'!$B$2:$B$7886,'Selected scen drivers'!$AI$1,'SSP drivers'!$C$2:$C$7886,'Selected scen drivers'!$C65,'SSP drivers'!$D$2:$D$7886,'Selected scen drivers'!$D65)</f>
        <v>813.18</v>
      </c>
      <c r="I65" s="4">
        <f>SUMIFS('SSP drivers'!I$2:I$7886,'SSP drivers'!$A$2:$A$7886,'Selected scen drivers'!$AH$1,'SSP drivers'!$B$2:$B$7886,'Selected scen drivers'!$AI$1,'SSP drivers'!$C$2:$C$7886,'Selected scen drivers'!$C65,'SSP drivers'!$D$2:$D$7886,'Selected scen drivers'!$D65)</f>
        <v>881.71</v>
      </c>
      <c r="J65" s="4">
        <f>SUMIFS('SSP drivers'!J$2:J$7886,'SSP drivers'!$A$2:$A$7886,'Selected scen drivers'!$AH$1,'SSP drivers'!$B$2:$B$7886,'Selected scen drivers'!$AI$1,'SSP drivers'!$C$2:$C$7886,'Selected scen drivers'!$C65,'SSP drivers'!$D$2:$D$7886,'Selected scen drivers'!$D65)</f>
        <v>1007.81</v>
      </c>
      <c r="K65" s="4">
        <f>SUMIFS('SSP drivers'!K$2:K$7886,'SSP drivers'!$A$2:$A$7886,'Selected scen drivers'!$AH$1,'SSP drivers'!$B$2:$B$7886,'Selected scen drivers'!$AI$1,'SSP drivers'!$C$2:$C$7886,'Selected scen drivers'!$C65,'SSP drivers'!$D$2:$D$7886,'Selected scen drivers'!$D65)</f>
        <v>1180.3800000000001</v>
      </c>
      <c r="L65" s="4">
        <f>SUMIFS('SSP drivers'!L$2:L$7886,'SSP drivers'!$A$2:$A$7886,'Selected scen drivers'!$AH$1,'SSP drivers'!$B$2:$B$7886,'Selected scen drivers'!$AI$1,'SSP drivers'!$C$2:$C$7886,'Selected scen drivers'!$C65,'SSP drivers'!$D$2:$D$7886,'Selected scen drivers'!$D65)</f>
        <v>1392.12</v>
      </c>
      <c r="M65" s="4">
        <f>SUMIFS('SSP drivers'!M$2:M$7886,'SSP drivers'!$A$2:$A$7886,'Selected scen drivers'!$AH$1,'SSP drivers'!$B$2:$B$7886,'Selected scen drivers'!$AI$1,'SSP drivers'!$C$2:$C$7886,'Selected scen drivers'!$C65,'SSP drivers'!$D$2:$D$7886,'Selected scen drivers'!$D65)</f>
        <v>1634.41</v>
      </c>
      <c r="N65" s="4">
        <f>SUMIFS('SSP drivers'!N$2:N$7886,'SSP drivers'!$A$2:$A$7886,'Selected scen drivers'!$AH$1,'SSP drivers'!$B$2:$B$7886,'Selected scen drivers'!$AI$1,'SSP drivers'!$C$2:$C$7886,'Selected scen drivers'!$C65,'SSP drivers'!$D$2:$D$7886,'Selected scen drivers'!$D65)</f>
        <v>1905.66</v>
      </c>
      <c r="O65" s="4">
        <f>SUMIFS('SSP drivers'!O$2:O$7886,'SSP drivers'!$A$2:$A$7886,'Selected scen drivers'!$AH$1,'SSP drivers'!$B$2:$B$7886,'Selected scen drivers'!$AI$1,'SSP drivers'!$C$2:$C$7886,'Selected scen drivers'!$C65,'SSP drivers'!$D$2:$D$7886,'Selected scen drivers'!$D65)</f>
        <v>2204.5500000000002</v>
      </c>
      <c r="P65" s="4">
        <f>SUMIFS('SSP drivers'!P$2:P$7886,'SSP drivers'!$A$2:$A$7886,'Selected scen drivers'!$AH$1,'SSP drivers'!$B$2:$B$7886,'Selected scen drivers'!$AI$1,'SSP drivers'!$C$2:$C$7886,'Selected scen drivers'!$C65,'SSP drivers'!$D$2:$D$7886,'Selected scen drivers'!$D65)</f>
        <v>2527.2399999999998</v>
      </c>
      <c r="Q65" s="4">
        <f>SUMIFS('SSP drivers'!Q$2:Q$7886,'SSP drivers'!$A$2:$A$7886,'Selected scen drivers'!$AH$1,'SSP drivers'!$B$2:$B$7886,'Selected scen drivers'!$AI$1,'SSP drivers'!$C$2:$C$7886,'Selected scen drivers'!$C65,'SSP drivers'!$D$2:$D$7886,'Selected scen drivers'!$D65)</f>
        <v>2869.1</v>
      </c>
      <c r="R65" s="4">
        <f>SUMIFS('SSP drivers'!R$2:R$7886,'SSP drivers'!$A$2:$A$7886,'Selected scen drivers'!$AH$1,'SSP drivers'!$B$2:$B$7886,'Selected scen drivers'!$AI$1,'SSP drivers'!$C$2:$C$7886,'Selected scen drivers'!$C65,'SSP drivers'!$D$2:$D$7886,'Selected scen drivers'!$D65)</f>
        <v>3226.32</v>
      </c>
      <c r="S65" s="4">
        <f>SUMIFS('SSP drivers'!S$2:S$7886,'SSP drivers'!$A$2:$A$7886,'Selected scen drivers'!$AH$1,'SSP drivers'!$B$2:$B$7886,'Selected scen drivers'!$AI$1,'SSP drivers'!$C$2:$C$7886,'Selected scen drivers'!$C65,'SSP drivers'!$D$2:$D$7886,'Selected scen drivers'!$D65)</f>
        <v>3598.09</v>
      </c>
      <c r="T65" s="4">
        <f>SUMIFS('SSP drivers'!T$2:T$7886,'SSP drivers'!$A$2:$A$7886,'Selected scen drivers'!$AH$1,'SSP drivers'!$B$2:$B$7886,'Selected scen drivers'!$AI$1,'SSP drivers'!$C$2:$C$7886,'Selected scen drivers'!$C65,'SSP drivers'!$D$2:$D$7886,'Selected scen drivers'!$D65)</f>
        <v>3985.08</v>
      </c>
      <c r="U65" s="4">
        <f>SUMIFS('SSP drivers'!U$2:U$7886,'SSP drivers'!$A$2:$A$7886,'Selected scen drivers'!$AH$1,'SSP drivers'!$B$2:$B$7886,'Selected scen drivers'!$AI$1,'SSP drivers'!$C$2:$C$7886,'Selected scen drivers'!$C65,'SSP drivers'!$D$2:$D$7886,'Selected scen drivers'!$D65)</f>
        <v>4385.38</v>
      </c>
      <c r="V65" s="4">
        <f>SUMIFS('SSP drivers'!V$2:V$7886,'SSP drivers'!$A$2:$A$7886,'Selected scen drivers'!$AH$1,'SSP drivers'!$B$2:$B$7886,'Selected scen drivers'!$AI$1,'SSP drivers'!$C$2:$C$7886,'Selected scen drivers'!$C65,'SSP drivers'!$D$2:$D$7886,'Selected scen drivers'!$D65)</f>
        <v>4793.7299999999996</v>
      </c>
      <c r="W65" s="4">
        <f>SUMIFS('SSP drivers'!W$2:W$7886,'SSP drivers'!$A$2:$A$7886,'Selected scen drivers'!$AH$1,'SSP drivers'!$B$2:$B$7886,'Selected scen drivers'!$AI$1,'SSP drivers'!$C$2:$C$7886,'Selected scen drivers'!$C65,'SSP drivers'!$D$2:$D$7886,'Selected scen drivers'!$D65)</f>
        <v>5206.54</v>
      </c>
      <c r="X65" s="4"/>
      <c r="Y65" s="4"/>
      <c r="Z65" s="4"/>
      <c r="AA65" s="4"/>
      <c r="AB65" s="4"/>
      <c r="AC65" s="4"/>
      <c r="AD65" s="4"/>
      <c r="AE65" s="4"/>
    </row>
    <row r="66" spans="1:31" x14ac:dyDescent="0.35">
      <c r="A66">
        <f t="shared" si="0"/>
        <v>8</v>
      </c>
      <c r="B66">
        <f t="shared" si="1"/>
        <v>2</v>
      </c>
      <c r="C66" t="str">
        <f>IFERROR(VLOOKUP(A66,Classification!$A$4:$B$37,2,FALSE),"")</f>
        <v>SouthAfrica</v>
      </c>
      <c r="D66" t="str">
        <f>IFERROR(VLOOKUP(B66,Classification!$N$5:$O$14,2,FALSE),"")</f>
        <v>GDPAGR</v>
      </c>
      <c r="E66" s="4">
        <f>SUMIFS('SSP drivers'!E$2:E$7886,'SSP drivers'!$A$2:$A$7886,'Selected scen drivers'!$AH$1,'SSP drivers'!$B$2:$B$7886,'Selected scen drivers'!$AI$1,'SSP drivers'!$C$2:$C$7886,'Selected scen drivers'!$C66,'SSP drivers'!$D$2:$D$7886,'Selected scen drivers'!$D66)</f>
        <v>0</v>
      </c>
      <c r="F66" s="4">
        <f>SUMIFS('SSP drivers'!F$2:F$7886,'SSP drivers'!$A$2:$A$7886,'Selected scen drivers'!$AH$1,'SSP drivers'!$B$2:$B$7886,'Selected scen drivers'!$AI$1,'SSP drivers'!$C$2:$C$7886,'Selected scen drivers'!$C66,'SSP drivers'!$D$2:$D$7886,'Selected scen drivers'!$D66)</f>
        <v>18.1691875037172</v>
      </c>
      <c r="G66" s="4">
        <f>SUMIFS('SSP drivers'!G$2:G$7886,'SSP drivers'!$A$2:$A$7886,'Selected scen drivers'!$AH$1,'SSP drivers'!$B$2:$B$7886,'Selected scen drivers'!$AI$1,'SSP drivers'!$C$2:$C$7886,'Selected scen drivers'!$C66,'SSP drivers'!$D$2:$D$7886,'Selected scen drivers'!$D66)</f>
        <v>18.0765349314294</v>
      </c>
      <c r="H66" s="4">
        <f>SUMIFS('SSP drivers'!H$2:H$7886,'SSP drivers'!$A$2:$A$7886,'Selected scen drivers'!$AH$1,'SSP drivers'!$B$2:$B$7886,'Selected scen drivers'!$AI$1,'SSP drivers'!$C$2:$C$7886,'Selected scen drivers'!$C66,'SSP drivers'!$D$2:$D$7886,'Selected scen drivers'!$D66)</f>
        <v>19.865848951383299</v>
      </c>
      <c r="I66" s="4">
        <f>SUMIFS('SSP drivers'!I$2:I$7886,'SSP drivers'!$A$2:$A$7886,'Selected scen drivers'!$AH$1,'SSP drivers'!$B$2:$B$7886,'Selected scen drivers'!$AI$1,'SSP drivers'!$C$2:$C$7886,'Selected scen drivers'!$C66,'SSP drivers'!$D$2:$D$7886,'Selected scen drivers'!$D66)</f>
        <v>21.540025183752899</v>
      </c>
      <c r="J66" s="4">
        <f>SUMIFS('SSP drivers'!J$2:J$7886,'SSP drivers'!$A$2:$A$7886,'Selected scen drivers'!$AH$1,'SSP drivers'!$B$2:$B$7886,'Selected scen drivers'!$AI$1,'SSP drivers'!$C$2:$C$7886,'Selected scen drivers'!$C66,'SSP drivers'!$D$2:$D$7886,'Selected scen drivers'!$D66)</f>
        <v>24.6206267144957</v>
      </c>
      <c r="K66" s="4">
        <f>SUMIFS('SSP drivers'!K$2:K$7886,'SSP drivers'!$A$2:$A$7886,'Selected scen drivers'!$AH$1,'SSP drivers'!$B$2:$B$7886,'Selected scen drivers'!$AI$1,'SSP drivers'!$C$2:$C$7886,'Selected scen drivers'!$C66,'SSP drivers'!$D$2:$D$7886,'Selected scen drivers'!$D66)</f>
        <v>28.836482433451199</v>
      </c>
      <c r="L66" s="4">
        <f>SUMIFS('SSP drivers'!L$2:L$7886,'SSP drivers'!$A$2:$A$7886,'Selected scen drivers'!$AH$1,'SSP drivers'!$B$2:$B$7886,'Selected scen drivers'!$AI$1,'SSP drivers'!$C$2:$C$7886,'Selected scen drivers'!$C66,'SSP drivers'!$D$2:$D$7886,'Selected scen drivers'!$D66)</f>
        <v>34.009254583486801</v>
      </c>
      <c r="M66" s="4">
        <f>SUMIFS('SSP drivers'!M$2:M$7886,'SSP drivers'!$A$2:$A$7886,'Selected scen drivers'!$AH$1,'SSP drivers'!$B$2:$B$7886,'Selected scen drivers'!$AI$1,'SSP drivers'!$C$2:$C$7886,'Selected scen drivers'!$C66,'SSP drivers'!$D$2:$D$7886,'Selected scen drivers'!$D66)</f>
        <v>39.928358032207399</v>
      </c>
      <c r="N66" s="4">
        <f>SUMIFS('SSP drivers'!N$2:N$7886,'SSP drivers'!$A$2:$A$7886,'Selected scen drivers'!$AH$1,'SSP drivers'!$B$2:$B$7886,'Selected scen drivers'!$AI$1,'SSP drivers'!$C$2:$C$7886,'Selected scen drivers'!$C66,'SSP drivers'!$D$2:$D$7886,'Selected scen drivers'!$D66)</f>
        <v>46.554949350320001</v>
      </c>
      <c r="O66" s="4">
        <f>SUMIFS('SSP drivers'!O$2:O$7886,'SSP drivers'!$A$2:$A$7886,'Selected scen drivers'!$AH$1,'SSP drivers'!$B$2:$B$7886,'Selected scen drivers'!$AI$1,'SSP drivers'!$C$2:$C$7886,'Selected scen drivers'!$C66,'SSP drivers'!$D$2:$D$7886,'Selected scen drivers'!$D66)</f>
        <v>53.856781162562001</v>
      </c>
      <c r="P66" s="4">
        <f>SUMIFS('SSP drivers'!P$2:P$7886,'SSP drivers'!$A$2:$A$7886,'Selected scen drivers'!$AH$1,'SSP drivers'!$B$2:$B$7886,'Selected scen drivers'!$AI$1,'SSP drivers'!$C$2:$C$7886,'Selected scen drivers'!$C66,'SSP drivers'!$D$2:$D$7886,'Selected scen drivers'!$D66)</f>
        <v>61.740042922715801</v>
      </c>
      <c r="Q66" s="4">
        <f>SUMIFS('SSP drivers'!Q$2:Q$7886,'SSP drivers'!$A$2:$A$7886,'Selected scen drivers'!$AH$1,'SSP drivers'!$B$2:$B$7886,'Selected scen drivers'!$AI$1,'SSP drivers'!$C$2:$C$7886,'Selected scen drivers'!$C66,'SSP drivers'!$D$2:$D$7886,'Selected scen drivers'!$D66)</f>
        <v>70.091624519065803</v>
      </c>
      <c r="R66" s="4">
        <f>SUMIFS('SSP drivers'!R$2:R$7886,'SSP drivers'!$A$2:$A$7886,'Selected scen drivers'!$AH$1,'SSP drivers'!$B$2:$B$7886,'Selected scen drivers'!$AI$1,'SSP drivers'!$C$2:$C$7886,'Selected scen drivers'!$C66,'SSP drivers'!$D$2:$D$7886,'Selected scen drivers'!$D66)</f>
        <v>78.818448300286704</v>
      </c>
      <c r="S66" s="4">
        <f>SUMIFS('SSP drivers'!S$2:S$7886,'SSP drivers'!$A$2:$A$7886,'Selected scen drivers'!$AH$1,'SSP drivers'!$B$2:$B$7886,'Selected scen drivers'!$AI$1,'SSP drivers'!$C$2:$C$7886,'Selected scen drivers'!$C66,'SSP drivers'!$D$2:$D$7886,'Selected scen drivers'!$D66)</f>
        <v>87.900726104285496</v>
      </c>
      <c r="T66" s="4">
        <f>SUMIFS('SSP drivers'!T$2:T$7886,'SSP drivers'!$A$2:$A$7886,'Selected scen drivers'!$AH$1,'SSP drivers'!$B$2:$B$7886,'Selected scen drivers'!$AI$1,'SSP drivers'!$C$2:$C$7886,'Selected scen drivers'!$C66,'SSP drivers'!$D$2:$D$7886,'Selected scen drivers'!$D66)</f>
        <v>97.354825916991004</v>
      </c>
      <c r="U66" s="4">
        <f>SUMIFS('SSP drivers'!U$2:U$7886,'SSP drivers'!$A$2:$A$7886,'Selected scen drivers'!$AH$1,'SSP drivers'!$B$2:$B$7886,'Selected scen drivers'!$AI$1,'SSP drivers'!$C$2:$C$7886,'Selected scen drivers'!$C66,'SSP drivers'!$D$2:$D$7886,'Selected scen drivers'!$D66)</f>
        <v>107.13408676359199</v>
      </c>
      <c r="V66" s="4">
        <f>SUMIFS('SSP drivers'!V$2:V$7886,'SSP drivers'!$A$2:$A$7886,'Selected scen drivers'!$AH$1,'SSP drivers'!$B$2:$B$7886,'Selected scen drivers'!$AI$1,'SSP drivers'!$C$2:$C$7886,'Selected scen drivers'!$C66,'SSP drivers'!$D$2:$D$7886,'Selected scen drivers'!$D66)</f>
        <v>117.11000773963301</v>
      </c>
      <c r="W66" s="4">
        <f>SUMIFS('SSP drivers'!W$2:W$7886,'SSP drivers'!$A$2:$A$7886,'Selected scen drivers'!$AH$1,'SSP drivers'!$B$2:$B$7886,'Selected scen drivers'!$AI$1,'SSP drivers'!$C$2:$C$7886,'Selected scen drivers'!$C66,'SSP drivers'!$D$2:$D$7886,'Selected scen drivers'!$D66)</f>
        <v>127.194885756334</v>
      </c>
      <c r="X66" s="4"/>
      <c r="Y66" s="4"/>
      <c r="Z66" s="4"/>
      <c r="AA66" s="4"/>
      <c r="AB66" s="4"/>
      <c r="AC66" s="4"/>
      <c r="AD66" s="4"/>
      <c r="AE66" s="4"/>
    </row>
    <row r="67" spans="1:31" x14ac:dyDescent="0.35">
      <c r="A67">
        <f t="shared" si="0"/>
        <v>8</v>
      </c>
      <c r="B67">
        <f t="shared" si="1"/>
        <v>3</v>
      </c>
      <c r="C67" t="str">
        <f>IFERROR(VLOOKUP(A67,Classification!$A$4:$B$37,2,FALSE),"")</f>
        <v>SouthAfrica</v>
      </c>
      <c r="D67" t="str">
        <f>IFERROR(VLOOKUP(B67,Classification!$N$5:$O$14,2,FALSE),"")</f>
        <v>GDPIND</v>
      </c>
      <c r="E67" s="4">
        <f>SUMIFS('SSP drivers'!E$2:E$7886,'SSP drivers'!$A$2:$A$7886,'Selected scen drivers'!$AH$1,'SSP drivers'!$B$2:$B$7886,'Selected scen drivers'!$AI$1,'SSP drivers'!$C$2:$C$7886,'Selected scen drivers'!$C67,'SSP drivers'!$D$2:$D$7886,'Selected scen drivers'!$D67)</f>
        <v>0</v>
      </c>
      <c r="F67" s="4">
        <f>SUMIFS('SSP drivers'!F$2:F$7886,'SSP drivers'!$A$2:$A$7886,'Selected scen drivers'!$AH$1,'SSP drivers'!$B$2:$B$7886,'Selected scen drivers'!$AI$1,'SSP drivers'!$C$2:$C$7886,'Selected scen drivers'!$C67,'SSP drivers'!$D$2:$D$7886,'Selected scen drivers'!$D67)</f>
        <v>216.296209608764</v>
      </c>
      <c r="G67" s="4">
        <f>SUMIFS('SSP drivers'!G$2:G$7886,'SSP drivers'!$A$2:$A$7886,'Selected scen drivers'!$AH$1,'SSP drivers'!$B$2:$B$7886,'Selected scen drivers'!$AI$1,'SSP drivers'!$C$2:$C$7886,'Selected scen drivers'!$C67,'SSP drivers'!$D$2:$D$7886,'Selected scen drivers'!$D67)</f>
        <v>215.19322136604501</v>
      </c>
      <c r="H67" s="4">
        <f>SUMIFS('SSP drivers'!H$2:H$7886,'SSP drivers'!$A$2:$A$7886,'Selected scen drivers'!$AH$1,'SSP drivers'!$B$2:$B$7886,'Selected scen drivers'!$AI$1,'SSP drivers'!$C$2:$C$7886,'Selected scen drivers'!$C67,'SSP drivers'!$D$2:$D$7886,'Selected scen drivers'!$D67)</f>
        <v>236.960456359343</v>
      </c>
      <c r="I67" s="4">
        <f>SUMIFS('SSP drivers'!I$2:I$7886,'SSP drivers'!$A$2:$A$7886,'Selected scen drivers'!$AH$1,'SSP drivers'!$B$2:$B$7886,'Selected scen drivers'!$AI$1,'SSP drivers'!$C$2:$C$7886,'Selected scen drivers'!$C67,'SSP drivers'!$D$2:$D$7886,'Selected scen drivers'!$D67)</f>
        <v>257.43560974711198</v>
      </c>
      <c r="J67" s="4">
        <f>SUMIFS('SSP drivers'!J$2:J$7886,'SSP drivers'!$A$2:$A$7886,'Selected scen drivers'!$AH$1,'SSP drivers'!$B$2:$B$7886,'Selected scen drivers'!$AI$1,'SSP drivers'!$C$2:$C$7886,'Selected scen drivers'!$C67,'SSP drivers'!$D$2:$D$7886,'Selected scen drivers'!$D67)</f>
        <v>294.831245996017</v>
      </c>
      <c r="K67" s="4">
        <f>SUMIFS('SSP drivers'!K$2:K$7886,'SSP drivers'!$A$2:$A$7886,'Selected scen drivers'!$AH$1,'SSP drivers'!$B$2:$B$7886,'Selected scen drivers'!$AI$1,'SSP drivers'!$C$2:$C$7886,'Selected scen drivers'!$C67,'SSP drivers'!$D$2:$D$7886,'Selected scen drivers'!$D67)</f>
        <v>345.99275841259401</v>
      </c>
      <c r="L67" s="4">
        <f>SUMIFS('SSP drivers'!L$2:L$7886,'SSP drivers'!$A$2:$A$7886,'Selected scen drivers'!$AH$1,'SSP drivers'!$B$2:$B$7886,'Selected scen drivers'!$AI$1,'SSP drivers'!$C$2:$C$7886,'Selected scen drivers'!$C67,'SSP drivers'!$D$2:$D$7886,'Selected scen drivers'!$D67)</f>
        <v>408.856117587467</v>
      </c>
      <c r="M67" s="4">
        <f>SUMIFS('SSP drivers'!M$2:M$7886,'SSP drivers'!$A$2:$A$7886,'Selected scen drivers'!$AH$1,'SSP drivers'!$B$2:$B$7886,'Selected scen drivers'!$AI$1,'SSP drivers'!$C$2:$C$7886,'Selected scen drivers'!$C67,'SSP drivers'!$D$2:$D$7886,'Selected scen drivers'!$D67)</f>
        <v>480.95212052130603</v>
      </c>
      <c r="N67" s="4">
        <f>SUMIFS('SSP drivers'!N$2:N$7886,'SSP drivers'!$A$2:$A$7886,'Selected scen drivers'!$AH$1,'SSP drivers'!$B$2:$B$7886,'Selected scen drivers'!$AI$1,'SSP drivers'!$C$2:$C$7886,'Selected scen drivers'!$C67,'SSP drivers'!$D$2:$D$7886,'Selected scen drivers'!$D67)</f>
        <v>561.86451931361705</v>
      </c>
      <c r="O67" s="4">
        <f>SUMIFS('SSP drivers'!O$2:O$7886,'SSP drivers'!$A$2:$A$7886,'Selected scen drivers'!$AH$1,'SSP drivers'!$B$2:$B$7886,'Selected scen drivers'!$AI$1,'SSP drivers'!$C$2:$C$7886,'Selected scen drivers'!$C67,'SSP drivers'!$D$2:$D$7886,'Selected scen drivers'!$D67)</f>
        <v>651.25318112725495</v>
      </c>
      <c r="P67" s="4">
        <f>SUMIFS('SSP drivers'!P$2:P$7886,'SSP drivers'!$A$2:$A$7886,'Selected scen drivers'!$AH$1,'SSP drivers'!$B$2:$B$7886,'Selected scen drivers'!$AI$1,'SSP drivers'!$C$2:$C$7886,'Selected scen drivers'!$C67,'SSP drivers'!$D$2:$D$7886,'Selected scen drivers'!$D67)</f>
        <v>748.02905972331598</v>
      </c>
      <c r="Q67" s="4">
        <f>SUMIFS('SSP drivers'!Q$2:Q$7886,'SSP drivers'!$A$2:$A$7886,'Selected scen drivers'!$AH$1,'SSP drivers'!$B$2:$B$7886,'Selected scen drivers'!$AI$1,'SSP drivers'!$C$2:$C$7886,'Selected scen drivers'!$C67,'SSP drivers'!$D$2:$D$7886,'Selected scen drivers'!$D67)</f>
        <v>850.86001989256499</v>
      </c>
      <c r="R67" s="4">
        <f>SUMIFS('SSP drivers'!R$2:R$7886,'SSP drivers'!$A$2:$A$7886,'Selected scen drivers'!$AH$1,'SSP drivers'!$B$2:$B$7886,'Selected scen drivers'!$AI$1,'SSP drivers'!$C$2:$C$7886,'Selected scen drivers'!$C67,'SSP drivers'!$D$2:$D$7886,'Selected scen drivers'!$D67)</f>
        <v>958.64695726295702</v>
      </c>
      <c r="S67" s="4">
        <f>SUMIFS('SSP drivers'!S$2:S$7886,'SSP drivers'!$A$2:$A$7886,'Selected scen drivers'!$AH$1,'SSP drivers'!$B$2:$B$7886,'Selected scen drivers'!$AI$1,'SSP drivers'!$C$2:$C$7886,'Selected scen drivers'!$C67,'SSP drivers'!$D$2:$D$7886,'Selected scen drivers'!$D67)</f>
        <v>1071.17514942554</v>
      </c>
      <c r="T67" s="4">
        <f>SUMIFS('SSP drivers'!T$2:T$7886,'SSP drivers'!$A$2:$A$7886,'Selected scen drivers'!$AH$1,'SSP drivers'!$B$2:$B$7886,'Selected scen drivers'!$AI$1,'SSP drivers'!$C$2:$C$7886,'Selected scen drivers'!$C67,'SSP drivers'!$D$2:$D$7886,'Selected scen drivers'!$D67)</f>
        <v>1188.6694706481901</v>
      </c>
      <c r="U67" s="4">
        <f>SUMIFS('SSP drivers'!U$2:U$7886,'SSP drivers'!$A$2:$A$7886,'Selected scen drivers'!$AH$1,'SSP drivers'!$B$2:$B$7886,'Selected scen drivers'!$AI$1,'SSP drivers'!$C$2:$C$7886,'Selected scen drivers'!$C67,'SSP drivers'!$D$2:$D$7886,'Selected scen drivers'!$D67)</f>
        <v>1310.5852902578599</v>
      </c>
      <c r="V67" s="4">
        <f>SUMIFS('SSP drivers'!V$2:V$7886,'SSP drivers'!$A$2:$A$7886,'Selected scen drivers'!$AH$1,'SSP drivers'!$B$2:$B$7886,'Selected scen drivers'!$AI$1,'SSP drivers'!$C$2:$C$7886,'Selected scen drivers'!$C67,'SSP drivers'!$D$2:$D$7886,'Selected scen drivers'!$D67)</f>
        <v>1435.37051791268</v>
      </c>
      <c r="W67" s="4">
        <f>SUMIFS('SSP drivers'!W$2:W$7886,'SSP drivers'!$A$2:$A$7886,'Selected scen drivers'!$AH$1,'SSP drivers'!$B$2:$B$7886,'Selected scen drivers'!$AI$1,'SSP drivers'!$C$2:$C$7886,'Selected scen drivers'!$C67,'SSP drivers'!$D$2:$D$7886,'Selected scen drivers'!$D67)</f>
        <v>1561.962</v>
      </c>
      <c r="X67" s="4"/>
      <c r="Y67" s="4"/>
      <c r="Z67" s="4"/>
      <c r="AA67" s="4"/>
      <c r="AB67" s="4"/>
      <c r="AC67" s="4"/>
      <c r="AD67" s="4"/>
      <c r="AE67" s="4"/>
    </row>
    <row r="68" spans="1:31" x14ac:dyDescent="0.35">
      <c r="A68">
        <f t="shared" si="0"/>
        <v>8</v>
      </c>
      <c r="B68">
        <f t="shared" si="1"/>
        <v>4</v>
      </c>
      <c r="C68" t="str">
        <f>IFERROR(VLOOKUP(A68,Classification!$A$4:$B$37,2,FALSE),"")</f>
        <v>SouthAfrica</v>
      </c>
      <c r="D68" t="str">
        <f>IFERROR(VLOOKUP(B68,Classification!$N$5:$O$14,2,FALSE),"")</f>
        <v>GDPMFG</v>
      </c>
      <c r="E68" s="4">
        <f>SUMIFS('SSP drivers'!E$2:E$7886,'SSP drivers'!$A$2:$A$7886,'Selected scen drivers'!$AH$1,'SSP drivers'!$B$2:$B$7886,'Selected scen drivers'!$AI$1,'SSP drivers'!$C$2:$C$7886,'Selected scen drivers'!$C68,'SSP drivers'!$D$2:$D$7886,'Selected scen drivers'!$D68)</f>
        <v>0</v>
      </c>
      <c r="F68" s="4">
        <f>SUMIFS('SSP drivers'!F$2:F$7886,'SSP drivers'!$A$2:$A$7886,'Selected scen drivers'!$AH$1,'SSP drivers'!$B$2:$B$7886,'Selected scen drivers'!$AI$1,'SSP drivers'!$C$2:$C$7886,'Selected scen drivers'!$C68,'SSP drivers'!$D$2:$D$7886,'Selected scen drivers'!$D68)</f>
        <v>27.1111627293749</v>
      </c>
      <c r="G68" s="4">
        <f>SUMIFS('SSP drivers'!G$2:G$7886,'SSP drivers'!$A$2:$A$7886,'Selected scen drivers'!$AH$1,'SSP drivers'!$B$2:$B$7886,'Selected scen drivers'!$AI$1,'SSP drivers'!$C$2:$C$7886,'Selected scen drivers'!$C68,'SSP drivers'!$D$2:$D$7886,'Selected scen drivers'!$D68)</f>
        <v>26.972911144702898</v>
      </c>
      <c r="H68" s="4">
        <f>SUMIFS('SSP drivers'!H$2:H$7886,'SSP drivers'!$A$2:$A$7886,'Selected scen drivers'!$AH$1,'SSP drivers'!$B$2:$B$7886,'Selected scen drivers'!$AI$1,'SSP drivers'!$C$2:$C$7886,'Selected scen drivers'!$C68,'SSP drivers'!$D$2:$D$7886,'Selected scen drivers'!$D68)</f>
        <v>31.5474536989339</v>
      </c>
      <c r="I68" s="4">
        <f>SUMIFS('SSP drivers'!I$2:I$7886,'SSP drivers'!$A$2:$A$7886,'Selected scen drivers'!$AH$1,'SSP drivers'!$B$2:$B$7886,'Selected scen drivers'!$AI$1,'SSP drivers'!$C$2:$C$7886,'Selected scen drivers'!$C68,'SSP drivers'!$D$2:$D$7886,'Selected scen drivers'!$D68)</f>
        <v>36.279090212984599</v>
      </c>
      <c r="J68" s="4">
        <f>SUMIFS('SSP drivers'!J$2:J$7886,'SSP drivers'!$A$2:$A$7886,'Selected scen drivers'!$AH$1,'SSP drivers'!$B$2:$B$7886,'Selected scen drivers'!$AI$1,'SSP drivers'!$C$2:$C$7886,'Selected scen drivers'!$C68,'SSP drivers'!$D$2:$D$7886,'Selected scen drivers'!$D68)</f>
        <v>43.8461200830141</v>
      </c>
      <c r="K68" s="4">
        <f>SUMIFS('SSP drivers'!K$2:K$7886,'SSP drivers'!$A$2:$A$7886,'Selected scen drivers'!$AH$1,'SSP drivers'!$B$2:$B$7886,'Selected scen drivers'!$AI$1,'SSP drivers'!$C$2:$C$7886,'Selected scen drivers'!$C68,'SSP drivers'!$D$2:$D$7886,'Selected scen drivers'!$D68)</f>
        <v>54.150311468068097</v>
      </c>
      <c r="L68" s="4">
        <f>SUMIFS('SSP drivers'!L$2:L$7886,'SSP drivers'!$A$2:$A$7886,'Selected scen drivers'!$AH$1,'SSP drivers'!$B$2:$B$7886,'Selected scen drivers'!$AI$1,'SSP drivers'!$C$2:$C$7886,'Selected scen drivers'!$C68,'SSP drivers'!$D$2:$D$7886,'Selected scen drivers'!$D68)</f>
        <v>67.174301205496704</v>
      </c>
      <c r="M68" s="4">
        <f>SUMIFS('SSP drivers'!M$2:M$7886,'SSP drivers'!$A$2:$A$7886,'Selected scen drivers'!$AH$1,'SSP drivers'!$B$2:$B$7886,'Selected scen drivers'!$AI$1,'SSP drivers'!$C$2:$C$7886,'Selected scen drivers'!$C68,'SSP drivers'!$D$2:$D$7886,'Selected scen drivers'!$D68)</f>
        <v>82.766676069790705</v>
      </c>
      <c r="N68" s="4">
        <f>SUMIFS('SSP drivers'!N$2:N$7886,'SSP drivers'!$A$2:$A$7886,'Selected scen drivers'!$AH$1,'SSP drivers'!$B$2:$B$7886,'Selected scen drivers'!$AI$1,'SSP drivers'!$C$2:$C$7886,'Selected scen drivers'!$C68,'SSP drivers'!$D$2:$D$7886,'Selected scen drivers'!$D68)</f>
        <v>101.068358002407</v>
      </c>
      <c r="O68" s="4">
        <f>SUMIFS('SSP drivers'!O$2:O$7886,'SSP drivers'!$A$2:$A$7886,'Selected scen drivers'!$AH$1,'SSP drivers'!$B$2:$B$7886,'Selected scen drivers'!$AI$1,'SSP drivers'!$C$2:$C$7886,'Selected scen drivers'!$C68,'SSP drivers'!$D$2:$D$7886,'Selected scen drivers'!$D68)</f>
        <v>122.221581484409</v>
      </c>
      <c r="P68" s="4">
        <f>SUMIFS('SSP drivers'!P$2:P$7886,'SSP drivers'!$A$2:$A$7886,'Selected scen drivers'!$AH$1,'SSP drivers'!$B$2:$B$7886,'Selected scen drivers'!$AI$1,'SSP drivers'!$C$2:$C$7886,'Selected scen drivers'!$C68,'SSP drivers'!$D$2:$D$7886,'Selected scen drivers'!$D68)</f>
        <v>146.211596539022</v>
      </c>
      <c r="Q68" s="4">
        <f>SUMIFS('SSP drivers'!Q$2:Q$7886,'SSP drivers'!$A$2:$A$7886,'Selected scen drivers'!$AH$1,'SSP drivers'!$B$2:$B$7886,'Selected scen drivers'!$AI$1,'SSP drivers'!$C$2:$C$7886,'Selected scen drivers'!$C68,'SSP drivers'!$D$2:$D$7886,'Selected scen drivers'!$D68)</f>
        <v>172.940305121367</v>
      </c>
      <c r="R68" s="4">
        <f>SUMIFS('SSP drivers'!R$2:R$7886,'SSP drivers'!$A$2:$A$7886,'Selected scen drivers'!$AH$1,'SSP drivers'!$B$2:$B$7886,'Selected scen drivers'!$AI$1,'SSP drivers'!$C$2:$C$7886,'Selected scen drivers'!$C68,'SSP drivers'!$D$2:$D$7886,'Selected scen drivers'!$D68)</f>
        <v>202.31727401249901</v>
      </c>
      <c r="S68" s="4">
        <f>SUMIFS('SSP drivers'!S$2:S$7886,'SSP drivers'!$A$2:$A$7886,'Selected scen drivers'!$AH$1,'SSP drivers'!$B$2:$B$7886,'Selected scen drivers'!$AI$1,'SSP drivers'!$C$2:$C$7886,'Selected scen drivers'!$C68,'SSP drivers'!$D$2:$D$7886,'Selected scen drivers'!$D68)</f>
        <v>234.41135149855799</v>
      </c>
      <c r="T68" s="4">
        <f>SUMIFS('SSP drivers'!T$2:T$7886,'SSP drivers'!$A$2:$A$7886,'Selected scen drivers'!$AH$1,'SSP drivers'!$B$2:$B$7886,'Selected scen drivers'!$AI$1,'SSP drivers'!$C$2:$C$7886,'Selected scen drivers'!$C68,'SSP drivers'!$D$2:$D$7886,'Selected scen drivers'!$D68)</f>
        <v>269.38431856310899</v>
      </c>
      <c r="U68" s="4">
        <f>SUMIFS('SSP drivers'!U$2:U$7886,'SSP drivers'!$A$2:$A$7886,'Selected scen drivers'!$AH$1,'SSP drivers'!$B$2:$B$7886,'Selected scen drivers'!$AI$1,'SSP drivers'!$C$2:$C$7886,'Selected scen drivers'!$C68,'SSP drivers'!$D$2:$D$7886,'Selected scen drivers'!$D68)</f>
        <v>307.224578551962</v>
      </c>
      <c r="V68" s="4">
        <f>SUMIFS('SSP drivers'!V$2:V$7886,'SSP drivers'!$A$2:$A$7886,'Selected scen drivers'!$AH$1,'SSP drivers'!$B$2:$B$7886,'Selected scen drivers'!$AI$1,'SSP drivers'!$C$2:$C$7886,'Selected scen drivers'!$C68,'SSP drivers'!$D$2:$D$7886,'Selected scen drivers'!$D68)</f>
        <v>347.65954605055902</v>
      </c>
      <c r="W68" s="4">
        <f>SUMIFS('SSP drivers'!W$2:W$7886,'SSP drivers'!$A$2:$A$7886,'Selected scen drivers'!$AH$1,'SSP drivers'!$B$2:$B$7886,'Selected scen drivers'!$AI$1,'SSP drivers'!$C$2:$C$7886,'Selected scen drivers'!$C68,'SSP drivers'!$D$2:$D$7886,'Selected scen drivers'!$D68)</f>
        <v>390.4905</v>
      </c>
      <c r="X68" s="4"/>
      <c r="Y68" s="4"/>
      <c r="Z68" s="4"/>
      <c r="AA68" s="4"/>
      <c r="AB68" s="4"/>
      <c r="AC68" s="4"/>
      <c r="AD68" s="4"/>
      <c r="AE68" s="4"/>
    </row>
    <row r="69" spans="1:31" x14ac:dyDescent="0.35">
      <c r="A69">
        <f t="shared" si="0"/>
        <v>8</v>
      </c>
      <c r="B69">
        <f t="shared" si="1"/>
        <v>5</v>
      </c>
      <c r="C69" t="str">
        <f>IFERROR(VLOOKUP(A69,Classification!$A$4:$B$37,2,FALSE),"")</f>
        <v>SouthAfrica</v>
      </c>
      <c r="D69" t="str">
        <f>IFERROR(VLOOKUP(B69,Classification!$N$5:$O$14,2,FALSE),"")</f>
        <v>GDPPCAP</v>
      </c>
      <c r="E69" s="4">
        <f>SUMIFS('SSP drivers'!E$2:E$7886,'SSP drivers'!$A$2:$A$7886,'Selected scen drivers'!$AH$1,'SSP drivers'!$B$2:$B$7886,'Selected scen drivers'!$AI$1,'SSP drivers'!$C$2:$C$7886,'Selected scen drivers'!$C69,'SSP drivers'!$D$2:$D$7886,'Selected scen drivers'!$D69)</f>
        <v>0</v>
      </c>
      <c r="F69" s="4">
        <f>SUMIFS('SSP drivers'!F$2:F$7886,'SSP drivers'!$A$2:$A$7886,'Selected scen drivers'!$AH$1,'SSP drivers'!$B$2:$B$7886,'Selected scen drivers'!$AI$1,'SSP drivers'!$C$2:$C$7886,'Selected scen drivers'!$C69,'SSP drivers'!$D$2:$D$7886,'Selected scen drivers'!$D69)</f>
        <v>12.8244216766057</v>
      </c>
      <c r="G69" s="4">
        <f>SUMIFS('SSP drivers'!G$2:G$7886,'SSP drivers'!$A$2:$A$7886,'Selected scen drivers'!$AH$1,'SSP drivers'!$B$2:$B$7886,'Selected scen drivers'!$AI$1,'SSP drivers'!$C$2:$C$7886,'Selected scen drivers'!$C69,'SSP drivers'!$D$2:$D$7886,'Selected scen drivers'!$D69)</f>
        <v>12.65581966015</v>
      </c>
      <c r="H69" s="4">
        <f>SUMIFS('SSP drivers'!H$2:H$7886,'SSP drivers'!$A$2:$A$7886,'Selected scen drivers'!$AH$1,'SSP drivers'!$B$2:$B$7886,'Selected scen drivers'!$AI$1,'SSP drivers'!$C$2:$C$7886,'Selected scen drivers'!$C69,'SSP drivers'!$D$2:$D$7886,'Selected scen drivers'!$D69)</f>
        <v>13.3679123416878</v>
      </c>
      <c r="I69" s="4">
        <f>SUMIFS('SSP drivers'!I$2:I$7886,'SSP drivers'!$A$2:$A$7886,'Selected scen drivers'!$AH$1,'SSP drivers'!$B$2:$B$7886,'Selected scen drivers'!$AI$1,'SSP drivers'!$C$2:$C$7886,'Selected scen drivers'!$C69,'SSP drivers'!$D$2:$D$7886,'Selected scen drivers'!$D69)</f>
        <v>13.934117231928401</v>
      </c>
      <c r="J69" s="4">
        <f>SUMIFS('SSP drivers'!J$2:J$7886,'SSP drivers'!$A$2:$A$7886,'Selected scen drivers'!$AH$1,'SSP drivers'!$B$2:$B$7886,'Selected scen drivers'!$AI$1,'SSP drivers'!$C$2:$C$7886,'Selected scen drivers'!$C69,'SSP drivers'!$D$2:$D$7886,'Selected scen drivers'!$D69)</f>
        <v>15.4442508151481</v>
      </c>
      <c r="K69" s="4">
        <f>SUMIFS('SSP drivers'!K$2:K$7886,'SSP drivers'!$A$2:$A$7886,'Selected scen drivers'!$AH$1,'SSP drivers'!$B$2:$B$7886,'Selected scen drivers'!$AI$1,'SSP drivers'!$C$2:$C$7886,'Selected scen drivers'!$C69,'SSP drivers'!$D$2:$D$7886,'Selected scen drivers'!$D69)</f>
        <v>17.6751659740282</v>
      </c>
      <c r="L69" s="4">
        <f>SUMIFS('SSP drivers'!L$2:L$7886,'SSP drivers'!$A$2:$A$7886,'Selected scen drivers'!$AH$1,'SSP drivers'!$B$2:$B$7886,'Selected scen drivers'!$AI$1,'SSP drivers'!$C$2:$C$7886,'Selected scen drivers'!$C69,'SSP drivers'!$D$2:$D$7886,'Selected scen drivers'!$D69)</f>
        <v>20.514047743214601</v>
      </c>
      <c r="M69" s="4">
        <f>SUMIFS('SSP drivers'!M$2:M$7886,'SSP drivers'!$A$2:$A$7886,'Selected scen drivers'!$AH$1,'SSP drivers'!$B$2:$B$7886,'Selected scen drivers'!$AI$1,'SSP drivers'!$C$2:$C$7886,'Selected scen drivers'!$C69,'SSP drivers'!$D$2:$D$7886,'Selected scen drivers'!$D69)</f>
        <v>23.887018833667899</v>
      </c>
      <c r="N69" s="4">
        <f>SUMIFS('SSP drivers'!N$2:N$7886,'SSP drivers'!$A$2:$A$7886,'Selected scen drivers'!$AH$1,'SSP drivers'!$B$2:$B$7886,'Selected scen drivers'!$AI$1,'SSP drivers'!$C$2:$C$7886,'Selected scen drivers'!$C69,'SSP drivers'!$D$2:$D$7886,'Selected scen drivers'!$D69)</f>
        <v>27.790518181325901</v>
      </c>
      <c r="O69" s="4">
        <f>SUMIFS('SSP drivers'!O$2:O$7886,'SSP drivers'!$A$2:$A$7886,'Selected scen drivers'!$AH$1,'SSP drivers'!$B$2:$B$7886,'Selected scen drivers'!$AI$1,'SSP drivers'!$C$2:$C$7886,'Selected scen drivers'!$C69,'SSP drivers'!$D$2:$D$7886,'Selected scen drivers'!$D69)</f>
        <v>32.250645660252196</v>
      </c>
      <c r="P69" s="4">
        <f>SUMIFS('SSP drivers'!P$2:P$7886,'SSP drivers'!$A$2:$A$7886,'Selected scen drivers'!$AH$1,'SSP drivers'!$B$2:$B$7886,'Selected scen drivers'!$AI$1,'SSP drivers'!$C$2:$C$7886,'Selected scen drivers'!$C69,'SSP drivers'!$D$2:$D$7886,'Selected scen drivers'!$D69)</f>
        <v>37.254799870064303</v>
      </c>
      <c r="Q69" s="4">
        <f>SUMIFS('SSP drivers'!Q$2:Q$7886,'SSP drivers'!$A$2:$A$7886,'Selected scen drivers'!$AH$1,'SSP drivers'!$B$2:$B$7886,'Selected scen drivers'!$AI$1,'SSP drivers'!$C$2:$C$7886,'Selected scen drivers'!$C69,'SSP drivers'!$D$2:$D$7886,'Selected scen drivers'!$D69)</f>
        <v>42.8031285684037</v>
      </c>
      <c r="R69" s="4">
        <f>SUMIFS('SSP drivers'!R$2:R$7886,'SSP drivers'!$A$2:$A$7886,'Selected scen drivers'!$AH$1,'SSP drivers'!$B$2:$B$7886,'Selected scen drivers'!$AI$1,'SSP drivers'!$C$2:$C$7886,'Selected scen drivers'!$C69,'SSP drivers'!$D$2:$D$7886,'Selected scen drivers'!$D69)</f>
        <v>48.8893845700646</v>
      </c>
      <c r="S69" s="4">
        <f>SUMIFS('SSP drivers'!S$2:S$7886,'SSP drivers'!$A$2:$A$7886,'Selected scen drivers'!$AH$1,'SSP drivers'!$B$2:$B$7886,'Selected scen drivers'!$AI$1,'SSP drivers'!$C$2:$C$7886,'Selected scen drivers'!$C69,'SSP drivers'!$D$2:$D$7886,'Selected scen drivers'!$D69)</f>
        <v>55.577604460036</v>
      </c>
      <c r="T69" s="4">
        <f>SUMIFS('SSP drivers'!T$2:T$7886,'SSP drivers'!$A$2:$A$7886,'Selected scen drivers'!$AH$1,'SSP drivers'!$B$2:$B$7886,'Selected scen drivers'!$AI$1,'SSP drivers'!$C$2:$C$7886,'Selected scen drivers'!$C69,'SSP drivers'!$D$2:$D$7886,'Selected scen drivers'!$D69)</f>
        <v>62.873265046291898</v>
      </c>
      <c r="U69" s="4">
        <f>SUMIFS('SSP drivers'!U$2:U$7886,'SSP drivers'!$A$2:$A$7886,'Selected scen drivers'!$AH$1,'SSP drivers'!$B$2:$B$7886,'Selected scen drivers'!$AI$1,'SSP drivers'!$C$2:$C$7886,'Selected scen drivers'!$C69,'SSP drivers'!$D$2:$D$7886,'Selected scen drivers'!$D69)</f>
        <v>70.802614765049</v>
      </c>
      <c r="V69" s="4">
        <f>SUMIFS('SSP drivers'!V$2:V$7886,'SSP drivers'!$A$2:$A$7886,'Selected scen drivers'!$AH$1,'SSP drivers'!$B$2:$B$7886,'Selected scen drivers'!$AI$1,'SSP drivers'!$C$2:$C$7886,'Selected scen drivers'!$C69,'SSP drivers'!$D$2:$D$7886,'Selected scen drivers'!$D69)</f>
        <v>79.353328960322401</v>
      </c>
      <c r="W69" s="4">
        <f>SUMIFS('SSP drivers'!W$2:W$7886,'SSP drivers'!$A$2:$A$7886,'Selected scen drivers'!$AH$1,'SSP drivers'!$B$2:$B$7886,'Selected scen drivers'!$AI$1,'SSP drivers'!$C$2:$C$7886,'Selected scen drivers'!$C69,'SSP drivers'!$D$2:$D$7886,'Selected scen drivers'!$D69)</f>
        <v>88.530626991647594</v>
      </c>
      <c r="X69" s="4"/>
      <c r="Y69" s="4"/>
      <c r="Z69" s="4"/>
      <c r="AA69" s="4"/>
      <c r="AB69" s="4"/>
      <c r="AC69" s="4"/>
      <c r="AD69" s="4"/>
      <c r="AE69" s="4"/>
    </row>
    <row r="70" spans="1:31" x14ac:dyDescent="0.35">
      <c r="A70">
        <f t="shared" si="0"/>
        <v>8</v>
      </c>
      <c r="B70">
        <f t="shared" si="1"/>
        <v>6</v>
      </c>
      <c r="C70" t="str">
        <f>IFERROR(VLOOKUP(A70,Classification!$A$4:$B$37,2,FALSE),"")</f>
        <v>SouthAfrica</v>
      </c>
      <c r="D70" t="str">
        <f>IFERROR(VLOOKUP(B70,Classification!$N$5:$O$14,2,FALSE),"")</f>
        <v>GDPPHOU</v>
      </c>
      <c r="E70" s="4">
        <f>SUMIFS('SSP drivers'!E$2:E$7886,'SSP drivers'!$A$2:$A$7886,'Selected scen drivers'!$AH$1,'SSP drivers'!$B$2:$B$7886,'Selected scen drivers'!$AI$1,'SSP drivers'!$C$2:$C$7886,'Selected scen drivers'!$C70,'SSP drivers'!$D$2:$D$7886,'Selected scen drivers'!$D70)</f>
        <v>0</v>
      </c>
      <c r="F70" s="4">
        <f>SUMIFS('SSP drivers'!F$2:F$7886,'SSP drivers'!$A$2:$A$7886,'Selected scen drivers'!$AH$1,'SSP drivers'!$B$2:$B$7886,'Selected scen drivers'!$AI$1,'SSP drivers'!$C$2:$C$7886,'Selected scen drivers'!$C70,'SSP drivers'!$D$2:$D$7886,'Selected scen drivers'!$D70)</f>
        <v>44.932971187717399</v>
      </c>
      <c r="G70" s="4">
        <f>SUMIFS('SSP drivers'!G$2:G$7886,'SSP drivers'!$A$2:$A$7886,'Selected scen drivers'!$AH$1,'SSP drivers'!$B$2:$B$7886,'Selected scen drivers'!$AI$1,'SSP drivers'!$C$2:$C$7886,'Selected scen drivers'!$C70,'SSP drivers'!$D$2:$D$7886,'Selected scen drivers'!$D70)</f>
        <v>44.159770044080602</v>
      </c>
      <c r="H70" s="4">
        <f>SUMIFS('SSP drivers'!H$2:H$7886,'SSP drivers'!$A$2:$A$7886,'Selected scen drivers'!$AH$1,'SSP drivers'!$B$2:$B$7886,'Selected scen drivers'!$AI$1,'SSP drivers'!$C$2:$C$7886,'Selected scen drivers'!$C70,'SSP drivers'!$D$2:$D$7886,'Selected scen drivers'!$D70)</f>
        <v>45.7471166920241</v>
      </c>
      <c r="I70" s="4">
        <f>SUMIFS('SSP drivers'!I$2:I$7886,'SSP drivers'!$A$2:$A$7886,'Selected scen drivers'!$AH$1,'SSP drivers'!$B$2:$B$7886,'Selected scen drivers'!$AI$1,'SSP drivers'!$C$2:$C$7886,'Selected scen drivers'!$C70,'SSP drivers'!$D$2:$D$7886,'Selected scen drivers'!$D70)</f>
        <v>47.285894451057601</v>
      </c>
      <c r="J70" s="4">
        <f>SUMIFS('SSP drivers'!J$2:J$7886,'SSP drivers'!$A$2:$A$7886,'Selected scen drivers'!$AH$1,'SSP drivers'!$B$2:$B$7886,'Selected scen drivers'!$AI$1,'SSP drivers'!$C$2:$C$7886,'Selected scen drivers'!$C70,'SSP drivers'!$D$2:$D$7886,'Selected scen drivers'!$D70)</f>
        <v>51.883593070484103</v>
      </c>
      <c r="K70" s="4">
        <f>SUMIFS('SSP drivers'!K$2:K$7886,'SSP drivers'!$A$2:$A$7886,'Selected scen drivers'!$AH$1,'SSP drivers'!$B$2:$B$7886,'Selected scen drivers'!$AI$1,'SSP drivers'!$C$2:$C$7886,'Selected scen drivers'!$C70,'SSP drivers'!$D$2:$D$7886,'Selected scen drivers'!$D70)</f>
        <v>58.257582140066702</v>
      </c>
      <c r="L70" s="4">
        <f>SUMIFS('SSP drivers'!L$2:L$7886,'SSP drivers'!$A$2:$A$7886,'Selected scen drivers'!$AH$1,'SSP drivers'!$B$2:$B$7886,'Selected scen drivers'!$AI$1,'SSP drivers'!$C$2:$C$7886,'Selected scen drivers'!$C70,'SSP drivers'!$D$2:$D$7886,'Selected scen drivers'!$D70)</f>
        <v>66.3166178334356</v>
      </c>
      <c r="M70" s="4">
        <f>SUMIFS('SSP drivers'!M$2:M$7886,'SSP drivers'!$A$2:$A$7886,'Selected scen drivers'!$AH$1,'SSP drivers'!$B$2:$B$7886,'Selected scen drivers'!$AI$1,'SSP drivers'!$C$2:$C$7886,'Selected scen drivers'!$C70,'SSP drivers'!$D$2:$D$7886,'Selected scen drivers'!$D70)</f>
        <v>77.442614504286595</v>
      </c>
      <c r="N70" s="4">
        <f>SUMIFS('SSP drivers'!N$2:N$7886,'SSP drivers'!$A$2:$A$7886,'Selected scen drivers'!$AH$1,'SSP drivers'!$B$2:$B$7886,'Selected scen drivers'!$AI$1,'SSP drivers'!$C$2:$C$7886,'Selected scen drivers'!$C70,'SSP drivers'!$D$2:$D$7886,'Selected scen drivers'!$D70)</f>
        <v>91.476311628610404</v>
      </c>
      <c r="O70" s="4">
        <f>SUMIFS('SSP drivers'!O$2:O$7886,'SSP drivers'!$A$2:$A$7886,'Selected scen drivers'!$AH$1,'SSP drivers'!$B$2:$B$7886,'Selected scen drivers'!$AI$1,'SSP drivers'!$C$2:$C$7886,'Selected scen drivers'!$C70,'SSP drivers'!$D$2:$D$7886,'Selected scen drivers'!$D70)</f>
        <v>107.064163489316</v>
      </c>
      <c r="P70" s="4">
        <f>SUMIFS('SSP drivers'!P$2:P$7886,'SSP drivers'!$A$2:$A$7886,'Selected scen drivers'!$AH$1,'SSP drivers'!$B$2:$B$7886,'Selected scen drivers'!$AI$1,'SSP drivers'!$C$2:$C$7886,'Selected scen drivers'!$C70,'SSP drivers'!$D$2:$D$7886,'Selected scen drivers'!$D70)</f>
        <v>123.41322306926401</v>
      </c>
      <c r="Q70" s="4">
        <f>SUMIFS('SSP drivers'!Q$2:Q$7886,'SSP drivers'!$A$2:$A$7886,'Selected scen drivers'!$AH$1,'SSP drivers'!$B$2:$B$7886,'Selected scen drivers'!$AI$1,'SSP drivers'!$C$2:$C$7886,'Selected scen drivers'!$C70,'SSP drivers'!$D$2:$D$7886,'Selected scen drivers'!$D70)</f>
        <v>140.81024218689299</v>
      </c>
      <c r="R70" s="4">
        <f>SUMIFS('SSP drivers'!R$2:R$7886,'SSP drivers'!$A$2:$A$7886,'Selected scen drivers'!$AH$1,'SSP drivers'!$B$2:$B$7886,'Selected scen drivers'!$AI$1,'SSP drivers'!$C$2:$C$7886,'Selected scen drivers'!$C70,'SSP drivers'!$D$2:$D$7886,'Selected scen drivers'!$D70)</f>
        <v>162.17542841093501</v>
      </c>
      <c r="S70" s="4">
        <f>SUMIFS('SSP drivers'!S$2:S$7886,'SSP drivers'!$A$2:$A$7886,'Selected scen drivers'!$AH$1,'SSP drivers'!$B$2:$B$7886,'Selected scen drivers'!$AI$1,'SSP drivers'!$C$2:$C$7886,'Selected scen drivers'!$C70,'SSP drivers'!$D$2:$D$7886,'Selected scen drivers'!$D70)</f>
        <v>187.00038384013001</v>
      </c>
      <c r="T70" s="4">
        <f>SUMIFS('SSP drivers'!T$2:T$7886,'SSP drivers'!$A$2:$A$7886,'Selected scen drivers'!$AH$1,'SSP drivers'!$B$2:$B$7886,'Selected scen drivers'!$AI$1,'SSP drivers'!$C$2:$C$7886,'Selected scen drivers'!$C70,'SSP drivers'!$D$2:$D$7886,'Selected scen drivers'!$D70)</f>
        <v>215.25728103264399</v>
      </c>
      <c r="U70" s="4">
        <f>SUMIFS('SSP drivers'!U$2:U$7886,'SSP drivers'!$A$2:$A$7886,'Selected scen drivers'!$AH$1,'SSP drivers'!$B$2:$B$7886,'Selected scen drivers'!$AI$1,'SSP drivers'!$C$2:$C$7886,'Selected scen drivers'!$C70,'SSP drivers'!$D$2:$D$7886,'Selected scen drivers'!$D70)</f>
        <v>245.60580128320001</v>
      </c>
      <c r="V70" s="4">
        <f>SUMIFS('SSP drivers'!V$2:V$7886,'SSP drivers'!$A$2:$A$7886,'Selected scen drivers'!$AH$1,'SSP drivers'!$B$2:$B$7886,'Selected scen drivers'!$AI$1,'SSP drivers'!$C$2:$C$7886,'Selected scen drivers'!$C70,'SSP drivers'!$D$2:$D$7886,'Selected scen drivers'!$D70)</f>
        <v>278.49078655682803</v>
      </c>
      <c r="W70" s="4">
        <f>SUMIFS('SSP drivers'!W$2:W$7886,'SSP drivers'!$A$2:$A$7886,'Selected scen drivers'!$AH$1,'SSP drivers'!$B$2:$B$7886,'Selected scen drivers'!$AI$1,'SSP drivers'!$C$2:$C$7886,'Selected scen drivers'!$C70,'SSP drivers'!$D$2:$D$7886,'Selected scen drivers'!$D70)</f>
        <v>314.06043148248102</v>
      </c>
      <c r="X70" s="4"/>
      <c r="Y70" s="4"/>
      <c r="Z70" s="4"/>
      <c r="AA70" s="4"/>
      <c r="AB70" s="4"/>
      <c r="AC70" s="4"/>
      <c r="AD70" s="4"/>
      <c r="AE70" s="4"/>
    </row>
    <row r="71" spans="1:31" x14ac:dyDescent="0.35">
      <c r="A71">
        <f t="shared" si="0"/>
        <v>8</v>
      </c>
      <c r="B71">
        <f t="shared" si="1"/>
        <v>7</v>
      </c>
      <c r="C71" t="str">
        <f>IFERROR(VLOOKUP(A71,Classification!$A$4:$B$37,2,FALSE),"")</f>
        <v>SouthAfrica</v>
      </c>
      <c r="D71" t="str">
        <f>IFERROR(VLOOKUP(B71,Classification!$N$5:$O$14,2,FALSE),"")</f>
        <v>GDPSER</v>
      </c>
      <c r="E71" s="4">
        <f>SUMIFS('SSP drivers'!E$2:E$7886,'SSP drivers'!$A$2:$A$7886,'Selected scen drivers'!$AH$1,'SSP drivers'!$B$2:$B$7886,'Selected scen drivers'!$AI$1,'SSP drivers'!$C$2:$C$7886,'Selected scen drivers'!$C71,'SSP drivers'!$D$2:$D$7886,'Selected scen drivers'!$D71)</f>
        <v>0</v>
      </c>
      <c r="F71" s="4">
        <f>SUMIFS('SSP drivers'!F$2:F$7886,'SSP drivers'!$A$2:$A$7886,'Selected scen drivers'!$AH$1,'SSP drivers'!$B$2:$B$7886,'Selected scen drivers'!$AI$1,'SSP drivers'!$C$2:$C$7886,'Selected scen drivers'!$C71,'SSP drivers'!$D$2:$D$7886,'Selected scen drivers'!$D71)</f>
        <v>509.26420288751899</v>
      </c>
      <c r="G71" s="4">
        <f>SUMIFS('SSP drivers'!G$2:G$7886,'SSP drivers'!$A$2:$A$7886,'Selected scen drivers'!$AH$1,'SSP drivers'!$B$2:$B$7886,'Selected scen drivers'!$AI$1,'SSP drivers'!$C$2:$C$7886,'Selected scen drivers'!$C71,'SSP drivers'!$D$2:$D$7886,'Selected scen drivers'!$D71)</f>
        <v>506.66724370252598</v>
      </c>
      <c r="H71" s="4">
        <f>SUMIFS('SSP drivers'!H$2:H$7886,'SSP drivers'!$A$2:$A$7886,'Selected scen drivers'!$AH$1,'SSP drivers'!$B$2:$B$7886,'Selected scen drivers'!$AI$1,'SSP drivers'!$C$2:$C$7886,'Selected scen drivers'!$C71,'SSP drivers'!$D$2:$D$7886,'Selected scen drivers'!$D71)</f>
        <v>556.35369468927399</v>
      </c>
      <c r="I71" s="4">
        <f>SUMIFS('SSP drivers'!I$2:I$7886,'SSP drivers'!$A$2:$A$7886,'Selected scen drivers'!$AH$1,'SSP drivers'!$B$2:$B$7886,'Selected scen drivers'!$AI$1,'SSP drivers'!$C$2:$C$7886,'Selected scen drivers'!$C71,'SSP drivers'!$D$2:$D$7886,'Selected scen drivers'!$D71)</f>
        <v>602.73436506913504</v>
      </c>
      <c r="J71" s="4">
        <f>SUMIFS('SSP drivers'!J$2:J$7886,'SSP drivers'!$A$2:$A$7886,'Selected scen drivers'!$AH$1,'SSP drivers'!$B$2:$B$7886,'Selected scen drivers'!$AI$1,'SSP drivers'!$C$2:$C$7886,'Selected scen drivers'!$C71,'SSP drivers'!$D$2:$D$7886,'Selected scen drivers'!$D71)</f>
        <v>688.35812728948702</v>
      </c>
      <c r="K71" s="4">
        <f>SUMIFS('SSP drivers'!K$2:K$7886,'SSP drivers'!$A$2:$A$7886,'Selected scen drivers'!$AH$1,'SSP drivers'!$B$2:$B$7886,'Selected scen drivers'!$AI$1,'SSP drivers'!$C$2:$C$7886,'Selected scen drivers'!$C71,'SSP drivers'!$D$2:$D$7886,'Selected scen drivers'!$D71)</f>
        <v>805.55075915395503</v>
      </c>
      <c r="L71" s="4">
        <f>SUMIFS('SSP drivers'!L$2:L$7886,'SSP drivers'!$A$2:$A$7886,'Selected scen drivers'!$AH$1,'SSP drivers'!$B$2:$B$7886,'Selected scen drivers'!$AI$1,'SSP drivers'!$C$2:$C$7886,'Selected scen drivers'!$C71,'SSP drivers'!$D$2:$D$7886,'Selected scen drivers'!$D71)</f>
        <v>949.25462782904594</v>
      </c>
      <c r="M71" s="4">
        <f>SUMIFS('SSP drivers'!M$2:M$7886,'SSP drivers'!$A$2:$A$7886,'Selected scen drivers'!$AH$1,'SSP drivers'!$B$2:$B$7886,'Selected scen drivers'!$AI$1,'SSP drivers'!$C$2:$C$7886,'Selected scen drivers'!$C71,'SSP drivers'!$D$2:$D$7886,'Selected scen drivers'!$D71)</f>
        <v>1113.52952144649</v>
      </c>
      <c r="N71" s="4">
        <f>SUMIFS('SSP drivers'!N$2:N$7886,'SSP drivers'!$A$2:$A$7886,'Selected scen drivers'!$AH$1,'SSP drivers'!$B$2:$B$7886,'Selected scen drivers'!$AI$1,'SSP drivers'!$C$2:$C$7886,'Selected scen drivers'!$C71,'SSP drivers'!$D$2:$D$7886,'Selected scen drivers'!$D71)</f>
        <v>1297.24053133606</v>
      </c>
      <c r="O71" s="4">
        <f>SUMIFS('SSP drivers'!O$2:O$7886,'SSP drivers'!$A$2:$A$7886,'Selected scen drivers'!$AH$1,'SSP drivers'!$B$2:$B$7886,'Selected scen drivers'!$AI$1,'SSP drivers'!$C$2:$C$7886,'Selected scen drivers'!$C71,'SSP drivers'!$D$2:$D$7886,'Selected scen drivers'!$D71)</f>
        <v>1499.4400377101799</v>
      </c>
      <c r="P71" s="4">
        <f>SUMIFS('SSP drivers'!P$2:P$7886,'SSP drivers'!$A$2:$A$7886,'Selected scen drivers'!$AH$1,'SSP drivers'!$B$2:$B$7886,'Selected scen drivers'!$AI$1,'SSP drivers'!$C$2:$C$7886,'Selected scen drivers'!$C71,'SSP drivers'!$D$2:$D$7886,'Selected scen drivers'!$D71)</f>
        <v>1717.47089735397</v>
      </c>
      <c r="Q71" s="4">
        <f>SUMIFS('SSP drivers'!Q$2:Q$7886,'SSP drivers'!$A$2:$A$7886,'Selected scen drivers'!$AH$1,'SSP drivers'!$B$2:$B$7886,'Selected scen drivers'!$AI$1,'SSP drivers'!$C$2:$C$7886,'Selected scen drivers'!$C71,'SSP drivers'!$D$2:$D$7886,'Selected scen drivers'!$D71)</f>
        <v>1948.1483555883699</v>
      </c>
      <c r="R71" s="4">
        <f>SUMIFS('SSP drivers'!R$2:R$7886,'SSP drivers'!$A$2:$A$7886,'Selected scen drivers'!$AH$1,'SSP drivers'!$B$2:$B$7886,'Selected scen drivers'!$AI$1,'SSP drivers'!$C$2:$C$7886,'Selected scen drivers'!$C71,'SSP drivers'!$D$2:$D$7886,'Selected scen drivers'!$D71)</f>
        <v>2188.8545944367602</v>
      </c>
      <c r="S71" s="4">
        <f>SUMIFS('SSP drivers'!S$2:S$7886,'SSP drivers'!$A$2:$A$7886,'Selected scen drivers'!$AH$1,'SSP drivers'!$B$2:$B$7886,'Selected scen drivers'!$AI$1,'SSP drivers'!$C$2:$C$7886,'Selected scen drivers'!$C71,'SSP drivers'!$D$2:$D$7886,'Selected scen drivers'!$D71)</f>
        <v>2439.0141244701699</v>
      </c>
      <c r="T71" s="4">
        <f>SUMIFS('SSP drivers'!T$2:T$7886,'SSP drivers'!$A$2:$A$7886,'Selected scen drivers'!$AH$1,'SSP drivers'!$B$2:$B$7886,'Selected scen drivers'!$AI$1,'SSP drivers'!$C$2:$C$7886,'Selected scen drivers'!$C71,'SSP drivers'!$D$2:$D$7886,'Selected scen drivers'!$D71)</f>
        <v>2699.0557034348199</v>
      </c>
      <c r="U71" s="4">
        <f>SUMIFS('SSP drivers'!U$2:U$7886,'SSP drivers'!$A$2:$A$7886,'Selected scen drivers'!$AH$1,'SSP drivers'!$B$2:$B$7886,'Selected scen drivers'!$AI$1,'SSP drivers'!$C$2:$C$7886,'Selected scen drivers'!$C71,'SSP drivers'!$D$2:$D$7886,'Selected scen drivers'!$D71)</f>
        <v>2967.6606229785498</v>
      </c>
      <c r="V71" s="4">
        <f>SUMIFS('SSP drivers'!V$2:V$7886,'SSP drivers'!$A$2:$A$7886,'Selected scen drivers'!$AH$1,'SSP drivers'!$B$2:$B$7886,'Selected scen drivers'!$AI$1,'SSP drivers'!$C$2:$C$7886,'Selected scen drivers'!$C71,'SSP drivers'!$D$2:$D$7886,'Selected scen drivers'!$D71)</f>
        <v>3241.24947434769</v>
      </c>
      <c r="W71" s="4">
        <f>SUMIFS('SSP drivers'!W$2:W$7886,'SSP drivers'!$A$2:$A$7886,'Selected scen drivers'!$AH$1,'SSP drivers'!$B$2:$B$7886,'Selected scen drivers'!$AI$1,'SSP drivers'!$C$2:$C$7886,'Selected scen drivers'!$C71,'SSP drivers'!$D$2:$D$7886,'Selected scen drivers'!$D71)</f>
        <v>3517.3831142436702</v>
      </c>
      <c r="X71" s="4"/>
      <c r="Y71" s="4"/>
      <c r="Z71" s="4"/>
      <c r="AA71" s="4"/>
      <c r="AB71" s="4"/>
      <c r="AC71" s="4"/>
      <c r="AD71" s="4"/>
      <c r="AE71" s="4"/>
    </row>
    <row r="72" spans="1:31" x14ac:dyDescent="0.35">
      <c r="A72">
        <f t="shared" si="0"/>
        <v>8</v>
      </c>
      <c r="B72">
        <f t="shared" si="1"/>
        <v>8</v>
      </c>
      <c r="C72" t="str">
        <f>IFERROR(VLOOKUP(A72,Classification!$A$4:$B$37,2,FALSE),"")</f>
        <v>SouthAfrica</v>
      </c>
      <c r="D72" t="str">
        <f>IFERROR(VLOOKUP(B72,Classification!$N$5:$O$14,2,FALSE),"")</f>
        <v>HOU</v>
      </c>
      <c r="E72" s="4">
        <f>SUMIFS('SSP drivers'!E$2:E$7886,'SSP drivers'!$A$2:$A$7886,'Selected scen drivers'!$AH$1,'SSP drivers'!$B$2:$B$7886,'Selected scen drivers'!$AI$1,'SSP drivers'!$C$2:$C$7886,'Selected scen drivers'!$C72,'SSP drivers'!$D$2:$D$7886,'Selected scen drivers'!$D72)</f>
        <v>0</v>
      </c>
      <c r="F72" s="4">
        <f>SUMIFS('SSP drivers'!F$2:F$7886,'SSP drivers'!$A$2:$A$7886,'Selected scen drivers'!$AH$1,'SSP drivers'!$B$2:$B$7886,'Selected scen drivers'!$AI$1,'SSP drivers'!$C$2:$C$7886,'Selected scen drivers'!$C72,'SSP drivers'!$D$2:$D$7886,'Selected scen drivers'!$D72)</f>
        <v>16.5519791</v>
      </c>
      <c r="G72" s="4">
        <f>SUMIFS('SSP drivers'!G$2:G$7886,'SSP drivers'!$A$2:$A$7886,'Selected scen drivers'!$AH$1,'SSP drivers'!$B$2:$B$7886,'Selected scen drivers'!$AI$1,'SSP drivers'!$C$2:$C$7886,'Selected scen drivers'!$C72,'SSP drivers'!$D$2:$D$7886,'Selected scen drivers'!$D72)</f>
        <v>16.755907000000001</v>
      </c>
      <c r="H72" s="4">
        <f>SUMIFS('SSP drivers'!H$2:H$7886,'SSP drivers'!$A$2:$A$7886,'Selected scen drivers'!$AH$1,'SSP drivers'!$B$2:$B$7886,'Selected scen drivers'!$AI$1,'SSP drivers'!$C$2:$C$7886,'Selected scen drivers'!$C72,'SSP drivers'!$D$2:$D$7886,'Selected scen drivers'!$D72)</f>
        <v>17.775546500000001</v>
      </c>
      <c r="I72" s="4">
        <f>SUMIFS('SSP drivers'!I$2:I$7886,'SSP drivers'!$A$2:$A$7886,'Selected scen drivers'!$AH$1,'SSP drivers'!$B$2:$B$7886,'Selected scen drivers'!$AI$1,'SSP drivers'!$C$2:$C$7886,'Selected scen drivers'!$C72,'SSP drivers'!$D$2:$D$7886,'Selected scen drivers'!$D72)</f>
        <v>18.646363999999998</v>
      </c>
      <c r="J72" s="4">
        <f>SUMIFS('SSP drivers'!J$2:J$7886,'SSP drivers'!$A$2:$A$7886,'Selected scen drivers'!$AH$1,'SSP drivers'!$B$2:$B$7886,'Selected scen drivers'!$AI$1,'SSP drivers'!$C$2:$C$7886,'Selected scen drivers'!$C72,'SSP drivers'!$D$2:$D$7886,'Selected scen drivers'!$D72)</f>
        <v>19.424444999999999</v>
      </c>
      <c r="K72" s="4">
        <f>SUMIFS('SSP drivers'!K$2:K$7886,'SSP drivers'!$A$2:$A$7886,'Selected scen drivers'!$AH$1,'SSP drivers'!$B$2:$B$7886,'Selected scen drivers'!$AI$1,'SSP drivers'!$C$2:$C$7886,'Selected scen drivers'!$C72,'SSP drivers'!$D$2:$D$7886,'Selected scen drivers'!$D72)</f>
        <v>20.261396999999999</v>
      </c>
      <c r="L72" s="4">
        <f>SUMIFS('SSP drivers'!L$2:L$7886,'SSP drivers'!$A$2:$A$7886,'Selected scen drivers'!$AH$1,'SSP drivers'!$B$2:$B$7886,'Selected scen drivers'!$AI$1,'SSP drivers'!$C$2:$C$7886,'Selected scen drivers'!$C72,'SSP drivers'!$D$2:$D$7886,'Selected scen drivers'!$D72)</f>
        <v>20.992023499999998</v>
      </c>
      <c r="M72" s="4">
        <f>SUMIFS('SSP drivers'!M$2:M$7886,'SSP drivers'!$A$2:$A$7886,'Selected scen drivers'!$AH$1,'SSP drivers'!$B$2:$B$7886,'Selected scen drivers'!$AI$1,'SSP drivers'!$C$2:$C$7886,'Selected scen drivers'!$C72,'SSP drivers'!$D$2:$D$7886,'Selected scen drivers'!$D72)</f>
        <v>21.104788500000002</v>
      </c>
      <c r="N72" s="4">
        <f>SUMIFS('SSP drivers'!N$2:N$7886,'SSP drivers'!$A$2:$A$7886,'Selected scen drivers'!$AH$1,'SSP drivers'!$B$2:$B$7886,'Selected scen drivers'!$AI$1,'SSP drivers'!$C$2:$C$7886,'Selected scen drivers'!$C72,'SSP drivers'!$D$2:$D$7886,'Selected scen drivers'!$D72)</f>
        <v>20.832278500000001</v>
      </c>
      <c r="O72" s="4">
        <f>SUMIFS('SSP drivers'!O$2:O$7886,'SSP drivers'!$A$2:$A$7886,'Selected scen drivers'!$AH$1,'SSP drivers'!$B$2:$B$7886,'Selected scen drivers'!$AI$1,'SSP drivers'!$C$2:$C$7886,'Selected scen drivers'!$C72,'SSP drivers'!$D$2:$D$7886,'Selected scen drivers'!$D72)</f>
        <v>20.590923499999999</v>
      </c>
      <c r="P72" s="4">
        <f>SUMIFS('SSP drivers'!P$2:P$7886,'SSP drivers'!$A$2:$A$7886,'Selected scen drivers'!$AH$1,'SSP drivers'!$B$2:$B$7886,'Selected scen drivers'!$AI$1,'SSP drivers'!$C$2:$C$7886,'Selected scen drivers'!$C72,'SSP drivers'!$D$2:$D$7886,'Selected scen drivers'!$D72)</f>
        <v>20.477870500000002</v>
      </c>
      <c r="Q72" s="4">
        <f>SUMIFS('SSP drivers'!Q$2:Q$7886,'SSP drivers'!$A$2:$A$7886,'Selected scen drivers'!$AH$1,'SSP drivers'!$B$2:$B$7886,'Selected scen drivers'!$AI$1,'SSP drivers'!$C$2:$C$7886,'Selected scen drivers'!$C72,'SSP drivers'!$D$2:$D$7886,'Selected scen drivers'!$D72)</f>
        <v>20.3756485</v>
      </c>
      <c r="R72" s="4">
        <f>SUMIFS('SSP drivers'!R$2:R$7886,'SSP drivers'!$A$2:$A$7886,'Selected scen drivers'!$AH$1,'SSP drivers'!$B$2:$B$7886,'Selected scen drivers'!$AI$1,'SSP drivers'!$C$2:$C$7886,'Selected scen drivers'!$C72,'SSP drivers'!$D$2:$D$7886,'Selected scen drivers'!$D72)</f>
        <v>19.894012499999999</v>
      </c>
      <c r="S72" s="4">
        <f>SUMIFS('SSP drivers'!S$2:S$7886,'SSP drivers'!$A$2:$A$7886,'Selected scen drivers'!$AH$1,'SSP drivers'!$B$2:$B$7886,'Selected scen drivers'!$AI$1,'SSP drivers'!$C$2:$C$7886,'Selected scen drivers'!$C72,'SSP drivers'!$D$2:$D$7886,'Selected scen drivers'!$D72)</f>
        <v>19.241083499999998</v>
      </c>
      <c r="T72" s="4">
        <f>SUMIFS('SSP drivers'!T$2:T$7886,'SSP drivers'!$A$2:$A$7886,'Selected scen drivers'!$AH$1,'SSP drivers'!$B$2:$B$7886,'Selected scen drivers'!$AI$1,'SSP drivers'!$C$2:$C$7886,'Selected scen drivers'!$C72,'SSP drivers'!$D$2:$D$7886,'Selected scen drivers'!$D72)</f>
        <v>18.513102</v>
      </c>
      <c r="U72" s="4">
        <f>SUMIFS('SSP drivers'!U$2:U$7886,'SSP drivers'!$A$2:$A$7886,'Selected scen drivers'!$AH$1,'SSP drivers'!$B$2:$B$7886,'Selected scen drivers'!$AI$1,'SSP drivers'!$C$2:$C$7886,'Selected scen drivers'!$C72,'SSP drivers'!$D$2:$D$7886,'Selected scen drivers'!$D72)</f>
        <v>17.855360000000001</v>
      </c>
      <c r="V72" s="4">
        <f>SUMIFS('SSP drivers'!V$2:V$7886,'SSP drivers'!$A$2:$A$7886,'Selected scen drivers'!$AH$1,'SSP drivers'!$B$2:$B$7886,'Selected scen drivers'!$AI$1,'SSP drivers'!$C$2:$C$7886,'Selected scen drivers'!$C72,'SSP drivers'!$D$2:$D$7886,'Selected scen drivers'!$D72)</f>
        <v>17.213244499999998</v>
      </c>
      <c r="W72" s="4">
        <f>SUMIFS('SSP drivers'!W$2:W$7886,'SSP drivers'!$A$2:$A$7886,'Selected scen drivers'!$AH$1,'SSP drivers'!$B$2:$B$7886,'Selected scen drivers'!$AI$1,'SSP drivers'!$C$2:$C$7886,'Selected scen drivers'!$C72,'SSP drivers'!$D$2:$D$7886,'Selected scen drivers'!$D72)</f>
        <v>16.578147000000001</v>
      </c>
      <c r="X72" s="4"/>
      <c r="Y72" s="4"/>
      <c r="Z72" s="4"/>
      <c r="AA72" s="4"/>
      <c r="AB72" s="4"/>
      <c r="AC72" s="4"/>
      <c r="AD72" s="4"/>
      <c r="AE72" s="4"/>
    </row>
    <row r="73" spans="1:31" x14ac:dyDescent="0.35">
      <c r="A73">
        <f t="shared" si="0"/>
        <v>8</v>
      </c>
      <c r="B73">
        <f t="shared" si="1"/>
        <v>9</v>
      </c>
      <c r="C73" t="str">
        <f>IFERROR(VLOOKUP(A73,Classification!$A$4:$B$37,2,FALSE),"")</f>
        <v>SouthAfrica</v>
      </c>
      <c r="D73" t="str">
        <f>IFERROR(VLOOKUP(B73,Classification!$N$5:$O$14,2,FALSE),"")</f>
        <v>POP</v>
      </c>
      <c r="E73" s="4">
        <f>SUMIFS('SSP drivers'!E$2:E$7886,'SSP drivers'!$A$2:$A$7886,'Selected scen drivers'!$AH$1,'SSP drivers'!$B$2:$B$7886,'Selected scen drivers'!$AI$1,'SSP drivers'!$C$2:$C$7886,'Selected scen drivers'!$C73,'SSP drivers'!$D$2:$D$7886,'Selected scen drivers'!$D73)</f>
        <v>0</v>
      </c>
      <c r="F73" s="4">
        <f>SUMIFS('SSP drivers'!F$2:F$7886,'SSP drivers'!$A$2:$A$7886,'Selected scen drivers'!$AH$1,'SSP drivers'!$B$2:$B$7886,'Selected scen drivers'!$AI$1,'SSP drivers'!$C$2:$C$7886,'Selected scen drivers'!$C73,'SSP drivers'!$D$2:$D$7886,'Selected scen drivers'!$D73)</f>
        <v>57.9932272</v>
      </c>
      <c r="G73" s="4">
        <f>SUMIFS('SSP drivers'!G$2:G$7886,'SSP drivers'!$A$2:$A$7886,'Selected scen drivers'!$AH$1,'SSP drivers'!$B$2:$B$7886,'Selected scen drivers'!$AI$1,'SSP drivers'!$C$2:$C$7886,'Selected scen drivers'!$C73,'SSP drivers'!$D$2:$D$7886,'Selected scen drivers'!$D73)</f>
        <v>58.466146000000002</v>
      </c>
      <c r="H73" s="4">
        <f>SUMIFS('SSP drivers'!H$2:H$7886,'SSP drivers'!$A$2:$A$7886,'Selected scen drivers'!$AH$1,'SSP drivers'!$B$2:$B$7886,'Selected scen drivers'!$AI$1,'SSP drivers'!$C$2:$C$7886,'Selected scen drivers'!$C73,'SSP drivers'!$D$2:$D$7886,'Selected scen drivers'!$D73)</f>
        <v>60.830739999999999</v>
      </c>
      <c r="I73" s="4">
        <f>SUMIFS('SSP drivers'!I$2:I$7886,'SSP drivers'!$A$2:$A$7886,'Selected scen drivers'!$AH$1,'SSP drivers'!$B$2:$B$7886,'Selected scen drivers'!$AI$1,'SSP drivers'!$C$2:$C$7886,'Selected scen drivers'!$C73,'SSP drivers'!$D$2:$D$7886,'Selected scen drivers'!$D73)</f>
        <v>63.277062000000001</v>
      </c>
      <c r="J73" s="4">
        <f>SUMIFS('SSP drivers'!J$2:J$7886,'SSP drivers'!$A$2:$A$7886,'Selected scen drivers'!$AH$1,'SSP drivers'!$B$2:$B$7886,'Selected scen drivers'!$AI$1,'SSP drivers'!$C$2:$C$7886,'Selected scen drivers'!$C73,'SSP drivers'!$D$2:$D$7886,'Selected scen drivers'!$D73)</f>
        <v>65.254703000000006</v>
      </c>
      <c r="K73" s="4">
        <f>SUMIFS('SSP drivers'!K$2:K$7886,'SSP drivers'!$A$2:$A$7886,'Selected scen drivers'!$AH$1,'SSP drivers'!$B$2:$B$7886,'Selected scen drivers'!$AI$1,'SSP drivers'!$C$2:$C$7886,'Selected scen drivers'!$C73,'SSP drivers'!$D$2:$D$7886,'Selected scen drivers'!$D73)</f>
        <v>66.781834000000003</v>
      </c>
      <c r="L73" s="4">
        <f>SUMIFS('SSP drivers'!L$2:L$7886,'SSP drivers'!$A$2:$A$7886,'Selected scen drivers'!$AH$1,'SSP drivers'!$B$2:$B$7886,'Selected scen drivers'!$AI$1,'SSP drivers'!$C$2:$C$7886,'Selected scen drivers'!$C73,'SSP drivers'!$D$2:$D$7886,'Selected scen drivers'!$D73)</f>
        <v>67.861789999999999</v>
      </c>
      <c r="M73" s="4">
        <f>SUMIFS('SSP drivers'!M$2:M$7886,'SSP drivers'!$A$2:$A$7886,'Selected scen drivers'!$AH$1,'SSP drivers'!$B$2:$B$7886,'Selected scen drivers'!$AI$1,'SSP drivers'!$C$2:$C$7886,'Selected scen drivers'!$C73,'SSP drivers'!$D$2:$D$7886,'Selected scen drivers'!$D73)</f>
        <v>68.422518999999994</v>
      </c>
      <c r="N73" s="4">
        <f>SUMIFS('SSP drivers'!N$2:N$7886,'SSP drivers'!$A$2:$A$7886,'Selected scen drivers'!$AH$1,'SSP drivers'!$B$2:$B$7886,'Selected scen drivers'!$AI$1,'SSP drivers'!$C$2:$C$7886,'Selected scen drivers'!$C73,'SSP drivers'!$D$2:$D$7886,'Selected scen drivers'!$D73)</f>
        <v>68.572309000000004</v>
      </c>
      <c r="O73" s="4">
        <f>SUMIFS('SSP drivers'!O$2:O$7886,'SSP drivers'!$A$2:$A$7886,'Selected scen drivers'!$AH$1,'SSP drivers'!$B$2:$B$7886,'Selected scen drivers'!$AI$1,'SSP drivers'!$C$2:$C$7886,'Selected scen drivers'!$C73,'SSP drivers'!$D$2:$D$7886,'Selected scen drivers'!$D73)</f>
        <v>68.356770999999995</v>
      </c>
      <c r="P73" s="4">
        <f>SUMIFS('SSP drivers'!P$2:P$7886,'SSP drivers'!$A$2:$A$7886,'Selected scen drivers'!$AH$1,'SSP drivers'!$B$2:$B$7886,'Selected scen drivers'!$AI$1,'SSP drivers'!$C$2:$C$7886,'Selected scen drivers'!$C73,'SSP drivers'!$D$2:$D$7886,'Selected scen drivers'!$D73)</f>
        <v>67.836628000000005</v>
      </c>
      <c r="Q73" s="4">
        <f>SUMIFS('SSP drivers'!Q$2:Q$7886,'SSP drivers'!$A$2:$A$7886,'Selected scen drivers'!$AH$1,'SSP drivers'!$B$2:$B$7886,'Selected scen drivers'!$AI$1,'SSP drivers'!$C$2:$C$7886,'Selected scen drivers'!$C73,'SSP drivers'!$D$2:$D$7886,'Selected scen drivers'!$D73)</f>
        <v>67.030146999999999</v>
      </c>
      <c r="R73" s="4">
        <f>SUMIFS('SSP drivers'!R$2:R$7886,'SSP drivers'!$A$2:$A$7886,'Selected scen drivers'!$AH$1,'SSP drivers'!$B$2:$B$7886,'Selected scen drivers'!$AI$1,'SSP drivers'!$C$2:$C$7886,'Selected scen drivers'!$C73,'SSP drivers'!$D$2:$D$7886,'Selected scen drivers'!$D73)</f>
        <v>65.992239999999995</v>
      </c>
      <c r="S73" s="4">
        <f>SUMIFS('SSP drivers'!S$2:S$7886,'SSP drivers'!$A$2:$A$7886,'Selected scen drivers'!$AH$1,'SSP drivers'!$B$2:$B$7886,'Selected scen drivers'!$AI$1,'SSP drivers'!$C$2:$C$7886,'Selected scen drivers'!$C73,'SSP drivers'!$D$2:$D$7886,'Selected scen drivers'!$D73)</f>
        <v>64.739925999999997</v>
      </c>
      <c r="T73" s="4">
        <f>SUMIFS('SSP drivers'!T$2:T$7886,'SSP drivers'!$A$2:$A$7886,'Selected scen drivers'!$AH$1,'SSP drivers'!$B$2:$B$7886,'Selected scen drivers'!$AI$1,'SSP drivers'!$C$2:$C$7886,'Selected scen drivers'!$C73,'SSP drivers'!$D$2:$D$7886,'Selected scen drivers'!$D73)</f>
        <v>63.382742999999998</v>
      </c>
      <c r="U73" s="4">
        <f>SUMIFS('SSP drivers'!U$2:U$7886,'SSP drivers'!$A$2:$A$7886,'Selected scen drivers'!$AH$1,'SSP drivers'!$B$2:$B$7886,'Selected scen drivers'!$AI$1,'SSP drivers'!$C$2:$C$7886,'Selected scen drivers'!$C73,'SSP drivers'!$D$2:$D$7886,'Selected scen drivers'!$D73)</f>
        <v>61.938108</v>
      </c>
      <c r="V73" s="4">
        <f>SUMIFS('SSP drivers'!V$2:V$7886,'SSP drivers'!$A$2:$A$7886,'Selected scen drivers'!$AH$1,'SSP drivers'!$B$2:$B$7886,'Selected scen drivers'!$AI$1,'SSP drivers'!$C$2:$C$7886,'Selected scen drivers'!$C73,'SSP drivers'!$D$2:$D$7886,'Selected scen drivers'!$D73)</f>
        <v>60.409942000000001</v>
      </c>
      <c r="W73" s="4">
        <f>SUMIFS('SSP drivers'!W$2:W$7886,'SSP drivers'!$A$2:$A$7886,'Selected scen drivers'!$AH$1,'SSP drivers'!$B$2:$B$7886,'Selected scen drivers'!$AI$1,'SSP drivers'!$C$2:$C$7886,'Selected scen drivers'!$C73,'SSP drivers'!$D$2:$D$7886,'Selected scen drivers'!$D73)</f>
        <v>58.810607999999903</v>
      </c>
      <c r="X73" s="4"/>
      <c r="Y73" s="4"/>
      <c r="Z73" s="4"/>
      <c r="AA73" s="4"/>
      <c r="AB73" s="4"/>
      <c r="AC73" s="4"/>
      <c r="AD73" s="4"/>
      <c r="AE73" s="4"/>
    </row>
    <row r="74" spans="1:31" x14ac:dyDescent="0.35">
      <c r="A74">
        <f t="shared" si="0"/>
        <v>9</v>
      </c>
      <c r="B74">
        <f t="shared" si="1"/>
        <v>1</v>
      </c>
      <c r="C74" t="str">
        <f>IFERROR(VLOOKUP(A74,Classification!$A$4:$B$37,2,FALSE),"")</f>
        <v>MidEast_other</v>
      </c>
      <c r="D74" t="str">
        <f>IFERROR(VLOOKUP(B74,Classification!$N$5:$O$14,2,FALSE),"")</f>
        <v>GDP</v>
      </c>
      <c r="E74" s="4">
        <f>SUMIFS('SSP drivers'!E$2:E$7886,'SSP drivers'!$A$2:$A$7886,'Selected scen drivers'!$AH$1,'SSP drivers'!$B$2:$B$7886,'Selected scen drivers'!$AI$1,'SSP drivers'!$C$2:$C$7886,'Selected scen drivers'!$C74,'SSP drivers'!$D$2:$D$7886,'Selected scen drivers'!$D74)</f>
        <v>0</v>
      </c>
      <c r="F74" s="4">
        <f>SUMIFS('SSP drivers'!F$2:F$7886,'SSP drivers'!$A$2:$A$7886,'Selected scen drivers'!$AH$1,'SSP drivers'!$B$2:$B$7886,'Selected scen drivers'!$AI$1,'SSP drivers'!$C$2:$C$7886,'Selected scen drivers'!$C74,'SSP drivers'!$D$2:$D$7886,'Selected scen drivers'!$D74)</f>
        <v>3487.2822200000001</v>
      </c>
      <c r="G74" s="4">
        <f>SUMIFS('SSP drivers'!G$2:G$7886,'SSP drivers'!$A$2:$A$7886,'Selected scen drivers'!$AH$1,'SSP drivers'!$B$2:$B$7886,'Selected scen drivers'!$AI$1,'SSP drivers'!$C$2:$C$7886,'Selected scen drivers'!$C74,'SSP drivers'!$D$2:$D$7886,'Selected scen drivers'!$D74)</f>
        <v>3519.5816</v>
      </c>
      <c r="H74" s="4">
        <f>SUMIFS('SSP drivers'!H$2:H$7886,'SSP drivers'!$A$2:$A$7886,'Selected scen drivers'!$AH$1,'SSP drivers'!$B$2:$B$7886,'Selected scen drivers'!$AI$1,'SSP drivers'!$C$2:$C$7886,'Selected scen drivers'!$C74,'SSP drivers'!$D$2:$D$7886,'Selected scen drivers'!$D74)</f>
        <v>4164.1126000000004</v>
      </c>
      <c r="I74" s="4">
        <f>SUMIFS('SSP drivers'!I$2:I$7886,'SSP drivers'!$A$2:$A$7886,'Selected scen drivers'!$AH$1,'SSP drivers'!$B$2:$B$7886,'Selected scen drivers'!$AI$1,'SSP drivers'!$C$2:$C$7886,'Selected scen drivers'!$C74,'SSP drivers'!$D$2:$D$7886,'Selected scen drivers'!$D74)</f>
        <v>4850.4973</v>
      </c>
      <c r="J74" s="4">
        <f>SUMIFS('SSP drivers'!J$2:J$7886,'SSP drivers'!$A$2:$A$7886,'Selected scen drivers'!$AH$1,'SSP drivers'!$B$2:$B$7886,'Selected scen drivers'!$AI$1,'SSP drivers'!$C$2:$C$7886,'Selected scen drivers'!$C74,'SSP drivers'!$D$2:$D$7886,'Selected scen drivers'!$D74)</f>
        <v>5648.5119000000004</v>
      </c>
      <c r="K74" s="4">
        <f>SUMIFS('SSP drivers'!K$2:K$7886,'SSP drivers'!$A$2:$A$7886,'Selected scen drivers'!$AH$1,'SSP drivers'!$B$2:$B$7886,'Selected scen drivers'!$AI$1,'SSP drivers'!$C$2:$C$7886,'Selected scen drivers'!$C74,'SSP drivers'!$D$2:$D$7886,'Selected scen drivers'!$D74)</f>
        <v>6555.5919999999996</v>
      </c>
      <c r="L74" s="4">
        <f>SUMIFS('SSP drivers'!L$2:L$7886,'SSP drivers'!$A$2:$A$7886,'Selected scen drivers'!$AH$1,'SSP drivers'!$B$2:$B$7886,'Selected scen drivers'!$AI$1,'SSP drivers'!$C$2:$C$7886,'Selected scen drivers'!$C74,'SSP drivers'!$D$2:$D$7886,'Selected scen drivers'!$D74)</f>
        <v>7521.3010000000004</v>
      </c>
      <c r="M74" s="4">
        <f>SUMIFS('SSP drivers'!M$2:M$7886,'SSP drivers'!$A$2:$A$7886,'Selected scen drivers'!$AH$1,'SSP drivers'!$B$2:$B$7886,'Selected scen drivers'!$AI$1,'SSP drivers'!$C$2:$C$7886,'Selected scen drivers'!$C74,'SSP drivers'!$D$2:$D$7886,'Selected scen drivers'!$D74)</f>
        <v>8532.1830000000009</v>
      </c>
      <c r="N74" s="4">
        <f>SUMIFS('SSP drivers'!N$2:N$7886,'SSP drivers'!$A$2:$A$7886,'Selected scen drivers'!$AH$1,'SSP drivers'!$B$2:$B$7886,'Selected scen drivers'!$AI$1,'SSP drivers'!$C$2:$C$7886,'Selected scen drivers'!$C74,'SSP drivers'!$D$2:$D$7886,'Selected scen drivers'!$D74)</f>
        <v>9612.4920000000002</v>
      </c>
      <c r="O74" s="4">
        <f>SUMIFS('SSP drivers'!O$2:O$7886,'SSP drivers'!$A$2:$A$7886,'Selected scen drivers'!$AH$1,'SSP drivers'!$B$2:$B$7886,'Selected scen drivers'!$AI$1,'SSP drivers'!$C$2:$C$7886,'Selected scen drivers'!$C74,'SSP drivers'!$D$2:$D$7886,'Selected scen drivers'!$D74)</f>
        <v>10787.222</v>
      </c>
      <c r="P74" s="4">
        <f>SUMIFS('SSP drivers'!P$2:P$7886,'SSP drivers'!$A$2:$A$7886,'Selected scen drivers'!$AH$1,'SSP drivers'!$B$2:$B$7886,'Selected scen drivers'!$AI$1,'SSP drivers'!$C$2:$C$7886,'Selected scen drivers'!$C74,'SSP drivers'!$D$2:$D$7886,'Selected scen drivers'!$D74)</f>
        <v>12042.323</v>
      </c>
      <c r="Q74" s="4">
        <f>SUMIFS('SSP drivers'!Q$2:Q$7886,'SSP drivers'!$A$2:$A$7886,'Selected scen drivers'!$AH$1,'SSP drivers'!$B$2:$B$7886,'Selected scen drivers'!$AI$1,'SSP drivers'!$C$2:$C$7886,'Selected scen drivers'!$C74,'SSP drivers'!$D$2:$D$7886,'Selected scen drivers'!$D74)</f>
        <v>13316.105</v>
      </c>
      <c r="R74" s="4">
        <f>SUMIFS('SSP drivers'!R$2:R$7886,'SSP drivers'!$A$2:$A$7886,'Selected scen drivers'!$AH$1,'SSP drivers'!$B$2:$B$7886,'Selected scen drivers'!$AI$1,'SSP drivers'!$C$2:$C$7886,'Selected scen drivers'!$C74,'SSP drivers'!$D$2:$D$7886,'Selected scen drivers'!$D74)</f>
        <v>14595.262000000001</v>
      </c>
      <c r="S74" s="4">
        <f>SUMIFS('SSP drivers'!S$2:S$7886,'SSP drivers'!$A$2:$A$7886,'Selected scen drivers'!$AH$1,'SSP drivers'!$B$2:$B$7886,'Selected scen drivers'!$AI$1,'SSP drivers'!$C$2:$C$7886,'Selected scen drivers'!$C74,'SSP drivers'!$D$2:$D$7886,'Selected scen drivers'!$D74)</f>
        <v>15880.165999999999</v>
      </c>
      <c r="T74" s="4">
        <f>SUMIFS('SSP drivers'!T$2:T$7886,'SSP drivers'!$A$2:$A$7886,'Selected scen drivers'!$AH$1,'SSP drivers'!$B$2:$B$7886,'Selected scen drivers'!$AI$1,'SSP drivers'!$C$2:$C$7886,'Selected scen drivers'!$C74,'SSP drivers'!$D$2:$D$7886,'Selected scen drivers'!$D74)</f>
        <v>17183.59</v>
      </c>
      <c r="U74" s="4">
        <f>SUMIFS('SSP drivers'!U$2:U$7886,'SSP drivers'!$A$2:$A$7886,'Selected scen drivers'!$AH$1,'SSP drivers'!$B$2:$B$7886,'Selected scen drivers'!$AI$1,'SSP drivers'!$C$2:$C$7886,'Selected scen drivers'!$C74,'SSP drivers'!$D$2:$D$7886,'Selected scen drivers'!$D74)</f>
        <v>18527.942999999999</v>
      </c>
      <c r="V74" s="4">
        <f>SUMIFS('SSP drivers'!V$2:V$7886,'SSP drivers'!$A$2:$A$7886,'Selected scen drivers'!$AH$1,'SSP drivers'!$B$2:$B$7886,'Selected scen drivers'!$AI$1,'SSP drivers'!$C$2:$C$7886,'Selected scen drivers'!$C74,'SSP drivers'!$D$2:$D$7886,'Selected scen drivers'!$D74)</f>
        <v>19924.989000000001</v>
      </c>
      <c r="W74" s="4">
        <f>SUMIFS('SSP drivers'!W$2:W$7886,'SSP drivers'!$A$2:$A$7886,'Selected scen drivers'!$AH$1,'SSP drivers'!$B$2:$B$7886,'Selected scen drivers'!$AI$1,'SSP drivers'!$C$2:$C$7886,'Selected scen drivers'!$C74,'SSP drivers'!$D$2:$D$7886,'Selected scen drivers'!$D74)</f>
        <v>21366.978999999999</v>
      </c>
      <c r="X74" s="4"/>
      <c r="Y74" s="4"/>
      <c r="Z74" s="4"/>
      <c r="AA74" s="4"/>
      <c r="AB74" s="4"/>
      <c r="AC74" s="4"/>
      <c r="AD74" s="4"/>
      <c r="AE74" s="4"/>
    </row>
    <row r="75" spans="1:31" x14ac:dyDescent="0.35">
      <c r="A75">
        <f t="shared" si="0"/>
        <v>9</v>
      </c>
      <c r="B75">
        <f t="shared" si="1"/>
        <v>2</v>
      </c>
      <c r="C75" t="str">
        <f>IFERROR(VLOOKUP(A75,Classification!$A$4:$B$37,2,FALSE),"")</f>
        <v>MidEast_other</v>
      </c>
      <c r="D75" t="str">
        <f>IFERROR(VLOOKUP(B75,Classification!$N$5:$O$14,2,FALSE),"")</f>
        <v>GDPAGR</v>
      </c>
      <c r="E75" s="4">
        <f>SUMIFS('SSP drivers'!E$2:E$7886,'SSP drivers'!$A$2:$A$7886,'Selected scen drivers'!$AH$1,'SSP drivers'!$B$2:$B$7886,'Selected scen drivers'!$AI$1,'SSP drivers'!$C$2:$C$7886,'Selected scen drivers'!$C75,'SSP drivers'!$D$2:$D$7886,'Selected scen drivers'!$D75)</f>
        <v>0</v>
      </c>
      <c r="F75" s="4">
        <f>SUMIFS('SSP drivers'!F$2:F$7886,'SSP drivers'!$A$2:$A$7886,'Selected scen drivers'!$AH$1,'SSP drivers'!$B$2:$B$7886,'Selected scen drivers'!$AI$1,'SSP drivers'!$C$2:$C$7886,'Selected scen drivers'!$C75,'SSP drivers'!$D$2:$D$7886,'Selected scen drivers'!$D75)</f>
        <v>152.51278413314401</v>
      </c>
      <c r="G75" s="4">
        <f>SUMIFS('SSP drivers'!G$2:G$7886,'SSP drivers'!$A$2:$A$7886,'Selected scen drivers'!$AH$1,'SSP drivers'!$B$2:$B$7886,'Selected scen drivers'!$AI$1,'SSP drivers'!$C$2:$C$7886,'Selected scen drivers'!$C75,'SSP drivers'!$D$2:$D$7886,'Selected scen drivers'!$D75)</f>
        <v>154.580709897931</v>
      </c>
      <c r="H75" s="4">
        <f>SUMIFS('SSP drivers'!H$2:H$7886,'SSP drivers'!$A$2:$A$7886,'Selected scen drivers'!$AH$1,'SSP drivers'!$B$2:$B$7886,'Selected scen drivers'!$AI$1,'SSP drivers'!$C$2:$C$7886,'Selected scen drivers'!$C75,'SSP drivers'!$D$2:$D$7886,'Selected scen drivers'!$D75)</f>
        <v>178.32619603275799</v>
      </c>
      <c r="I75" s="4">
        <f>SUMIFS('SSP drivers'!I$2:I$7886,'SSP drivers'!$A$2:$A$7886,'Selected scen drivers'!$AH$1,'SSP drivers'!$B$2:$B$7886,'Selected scen drivers'!$AI$1,'SSP drivers'!$C$2:$C$7886,'Selected scen drivers'!$C75,'SSP drivers'!$D$2:$D$7886,'Selected scen drivers'!$D75)</f>
        <v>199.58710409781099</v>
      </c>
      <c r="J75" s="4">
        <f>SUMIFS('SSP drivers'!J$2:J$7886,'SSP drivers'!$A$2:$A$7886,'Selected scen drivers'!$AH$1,'SSP drivers'!$B$2:$B$7886,'Selected scen drivers'!$AI$1,'SSP drivers'!$C$2:$C$7886,'Selected scen drivers'!$C75,'SSP drivers'!$D$2:$D$7886,'Selected scen drivers'!$D75)</f>
        <v>225.760413896552</v>
      </c>
      <c r="K75" s="4">
        <f>SUMIFS('SSP drivers'!K$2:K$7886,'SSP drivers'!$A$2:$A$7886,'Selected scen drivers'!$AH$1,'SSP drivers'!$B$2:$B$7886,'Selected scen drivers'!$AI$1,'SSP drivers'!$C$2:$C$7886,'Selected scen drivers'!$C75,'SSP drivers'!$D$2:$D$7886,'Selected scen drivers'!$D75)</f>
        <v>253.322101844603</v>
      </c>
      <c r="L75" s="4">
        <f>SUMIFS('SSP drivers'!L$2:L$7886,'SSP drivers'!$A$2:$A$7886,'Selected scen drivers'!$AH$1,'SSP drivers'!$B$2:$B$7886,'Selected scen drivers'!$AI$1,'SSP drivers'!$C$2:$C$7886,'Selected scen drivers'!$C75,'SSP drivers'!$D$2:$D$7886,'Selected scen drivers'!$D75)</f>
        <v>282.61313030058898</v>
      </c>
      <c r="M75" s="4">
        <f>SUMIFS('SSP drivers'!M$2:M$7886,'SSP drivers'!$A$2:$A$7886,'Selected scen drivers'!$AH$1,'SSP drivers'!$B$2:$B$7886,'Selected scen drivers'!$AI$1,'SSP drivers'!$C$2:$C$7886,'Selected scen drivers'!$C75,'SSP drivers'!$D$2:$D$7886,'Selected scen drivers'!$D75)</f>
        <v>313.85260912058101</v>
      </c>
      <c r="N75" s="4">
        <f>SUMIFS('SSP drivers'!N$2:N$7886,'SSP drivers'!$A$2:$A$7886,'Selected scen drivers'!$AH$1,'SSP drivers'!$B$2:$B$7886,'Selected scen drivers'!$AI$1,'SSP drivers'!$C$2:$C$7886,'Selected scen drivers'!$C75,'SSP drivers'!$D$2:$D$7886,'Selected scen drivers'!$D75)</f>
        <v>347.91126898252298</v>
      </c>
      <c r="O75" s="4">
        <f>SUMIFS('SSP drivers'!O$2:O$7886,'SSP drivers'!$A$2:$A$7886,'Selected scen drivers'!$AH$1,'SSP drivers'!$B$2:$B$7886,'Selected scen drivers'!$AI$1,'SSP drivers'!$C$2:$C$7886,'Selected scen drivers'!$C75,'SSP drivers'!$D$2:$D$7886,'Selected scen drivers'!$D75)</f>
        <v>385.92329002906803</v>
      </c>
      <c r="P75" s="4">
        <f>SUMIFS('SSP drivers'!P$2:P$7886,'SSP drivers'!$A$2:$A$7886,'Selected scen drivers'!$AH$1,'SSP drivers'!$B$2:$B$7886,'Selected scen drivers'!$AI$1,'SSP drivers'!$C$2:$C$7886,'Selected scen drivers'!$C75,'SSP drivers'!$D$2:$D$7886,'Selected scen drivers'!$D75)</f>
        <v>427.61211043221698</v>
      </c>
      <c r="Q75" s="4">
        <f>SUMIFS('SSP drivers'!Q$2:Q$7886,'SSP drivers'!$A$2:$A$7886,'Selected scen drivers'!$AH$1,'SSP drivers'!$B$2:$B$7886,'Selected scen drivers'!$AI$1,'SSP drivers'!$C$2:$C$7886,'Selected scen drivers'!$C75,'SSP drivers'!$D$2:$D$7886,'Selected scen drivers'!$D75)</f>
        <v>470.384054649012</v>
      </c>
      <c r="R75" s="4">
        <f>SUMIFS('SSP drivers'!R$2:R$7886,'SSP drivers'!$A$2:$A$7886,'Selected scen drivers'!$AH$1,'SSP drivers'!$B$2:$B$7886,'Selected scen drivers'!$AI$1,'SSP drivers'!$C$2:$C$7886,'Selected scen drivers'!$C75,'SSP drivers'!$D$2:$D$7886,'Selected scen drivers'!$D75)</f>
        <v>513.39669488328195</v>
      </c>
      <c r="S75" s="4">
        <f>SUMIFS('SSP drivers'!S$2:S$7886,'SSP drivers'!$A$2:$A$7886,'Selected scen drivers'!$AH$1,'SSP drivers'!$B$2:$B$7886,'Selected scen drivers'!$AI$1,'SSP drivers'!$C$2:$C$7886,'Selected scen drivers'!$C75,'SSP drivers'!$D$2:$D$7886,'Selected scen drivers'!$D75)</f>
        <v>556.56811472618301</v>
      </c>
      <c r="T75" s="4">
        <f>SUMIFS('SSP drivers'!T$2:T$7886,'SSP drivers'!$A$2:$A$7886,'Selected scen drivers'!$AH$1,'SSP drivers'!$B$2:$B$7886,'Selected scen drivers'!$AI$1,'SSP drivers'!$C$2:$C$7886,'Selected scen drivers'!$C75,'SSP drivers'!$D$2:$D$7886,'Selected scen drivers'!$D75)</f>
        <v>600.37629151666397</v>
      </c>
      <c r="U75" s="4">
        <f>SUMIFS('SSP drivers'!U$2:U$7886,'SSP drivers'!$A$2:$A$7886,'Selected scen drivers'!$AH$1,'SSP drivers'!$B$2:$B$7886,'Selected scen drivers'!$AI$1,'SSP drivers'!$C$2:$C$7886,'Selected scen drivers'!$C75,'SSP drivers'!$D$2:$D$7886,'Selected scen drivers'!$D75)</f>
        <v>645.54226626252796</v>
      </c>
      <c r="V75" s="4">
        <f>SUMIFS('SSP drivers'!V$2:V$7886,'SSP drivers'!$A$2:$A$7886,'Selected scen drivers'!$AH$1,'SSP drivers'!$B$2:$B$7886,'Selected scen drivers'!$AI$1,'SSP drivers'!$C$2:$C$7886,'Selected scen drivers'!$C75,'SSP drivers'!$D$2:$D$7886,'Selected scen drivers'!$D75)</f>
        <v>692.33327408072296</v>
      </c>
      <c r="W75" s="4">
        <f>SUMIFS('SSP drivers'!W$2:W$7886,'SSP drivers'!$A$2:$A$7886,'Selected scen drivers'!$AH$1,'SSP drivers'!$B$2:$B$7886,'Selected scen drivers'!$AI$1,'SSP drivers'!$C$2:$C$7886,'Selected scen drivers'!$C75,'SSP drivers'!$D$2:$D$7886,'Selected scen drivers'!$D75)</f>
        <v>740.30832001445503</v>
      </c>
      <c r="X75" s="4"/>
      <c r="Y75" s="4"/>
      <c r="Z75" s="4"/>
      <c r="AA75" s="4"/>
      <c r="AB75" s="4"/>
      <c r="AC75" s="4"/>
      <c r="AD75" s="4"/>
      <c r="AE75" s="4"/>
    </row>
    <row r="76" spans="1:31" x14ac:dyDescent="0.35">
      <c r="A76">
        <f t="shared" ref="A76:A139" si="2">A67+1</f>
        <v>9</v>
      </c>
      <c r="B76">
        <f t="shared" ref="B76:B139" si="3">B67</f>
        <v>3</v>
      </c>
      <c r="C76" t="str">
        <f>IFERROR(VLOOKUP(A76,Classification!$A$4:$B$37,2,FALSE),"")</f>
        <v>MidEast_other</v>
      </c>
      <c r="D76" t="str">
        <f>IFERROR(VLOOKUP(B76,Classification!$N$5:$O$14,2,FALSE),"")</f>
        <v>GDPIND</v>
      </c>
      <c r="E76" s="4">
        <f>SUMIFS('SSP drivers'!E$2:E$7886,'SSP drivers'!$A$2:$A$7886,'Selected scen drivers'!$AH$1,'SSP drivers'!$B$2:$B$7886,'Selected scen drivers'!$AI$1,'SSP drivers'!$C$2:$C$7886,'Selected scen drivers'!$C76,'SSP drivers'!$D$2:$D$7886,'Selected scen drivers'!$D76)</f>
        <v>0</v>
      </c>
      <c r="F76" s="4">
        <f>SUMIFS('SSP drivers'!F$2:F$7886,'SSP drivers'!$A$2:$A$7886,'Selected scen drivers'!$AH$1,'SSP drivers'!$B$2:$B$7886,'Selected scen drivers'!$AI$1,'SSP drivers'!$C$2:$C$7886,'Selected scen drivers'!$C76,'SSP drivers'!$D$2:$D$7886,'Selected scen drivers'!$D76)</f>
        <v>1452.8229453804699</v>
      </c>
      <c r="G76" s="4">
        <f>SUMIFS('SSP drivers'!G$2:G$7886,'SSP drivers'!$A$2:$A$7886,'Selected scen drivers'!$AH$1,'SSP drivers'!$B$2:$B$7886,'Selected scen drivers'!$AI$1,'SSP drivers'!$C$2:$C$7886,'Selected scen drivers'!$C76,'SSP drivers'!$D$2:$D$7886,'Selected scen drivers'!$D76)</f>
        <v>1464.5337189055999</v>
      </c>
      <c r="H76" s="4">
        <f>SUMIFS('SSP drivers'!H$2:H$7886,'SSP drivers'!$A$2:$A$7886,'Selected scen drivers'!$AH$1,'SSP drivers'!$B$2:$B$7886,'Selected scen drivers'!$AI$1,'SSP drivers'!$C$2:$C$7886,'Selected scen drivers'!$C76,'SSP drivers'!$D$2:$D$7886,'Selected scen drivers'!$D76)</f>
        <v>1733.18566859975</v>
      </c>
      <c r="I76" s="4">
        <f>SUMIFS('SSP drivers'!I$2:I$7886,'SSP drivers'!$A$2:$A$7886,'Selected scen drivers'!$AH$1,'SSP drivers'!$B$2:$B$7886,'Selected scen drivers'!$AI$1,'SSP drivers'!$C$2:$C$7886,'Selected scen drivers'!$C76,'SSP drivers'!$D$2:$D$7886,'Selected scen drivers'!$D76)</f>
        <v>2030.6847858235301</v>
      </c>
      <c r="J76" s="4">
        <f>SUMIFS('SSP drivers'!J$2:J$7886,'SSP drivers'!$A$2:$A$7886,'Selected scen drivers'!$AH$1,'SSP drivers'!$B$2:$B$7886,'Selected scen drivers'!$AI$1,'SSP drivers'!$C$2:$C$7886,'Selected scen drivers'!$C76,'SSP drivers'!$D$2:$D$7886,'Selected scen drivers'!$D76)</f>
        <v>2382.5507043932698</v>
      </c>
      <c r="K76" s="4">
        <f>SUMIFS('SSP drivers'!K$2:K$7886,'SSP drivers'!$A$2:$A$7886,'Selected scen drivers'!$AH$1,'SSP drivers'!$B$2:$B$7886,'Selected scen drivers'!$AI$1,'SSP drivers'!$C$2:$C$7886,'Selected scen drivers'!$C76,'SSP drivers'!$D$2:$D$7886,'Selected scen drivers'!$D76)</f>
        <v>2801.2828422586999</v>
      </c>
      <c r="L76" s="4">
        <f>SUMIFS('SSP drivers'!L$2:L$7886,'SSP drivers'!$A$2:$A$7886,'Selected scen drivers'!$AH$1,'SSP drivers'!$B$2:$B$7886,'Selected scen drivers'!$AI$1,'SSP drivers'!$C$2:$C$7886,'Selected scen drivers'!$C76,'SSP drivers'!$D$2:$D$7886,'Selected scen drivers'!$D76)</f>
        <v>3255.02414184898</v>
      </c>
      <c r="M76" s="4">
        <f>SUMIFS('SSP drivers'!M$2:M$7886,'SSP drivers'!$A$2:$A$7886,'Selected scen drivers'!$AH$1,'SSP drivers'!$B$2:$B$7886,'Selected scen drivers'!$AI$1,'SSP drivers'!$C$2:$C$7886,'Selected scen drivers'!$C76,'SSP drivers'!$D$2:$D$7886,'Selected scen drivers'!$D76)</f>
        <v>3736.1378409775298</v>
      </c>
      <c r="N76" s="4">
        <f>SUMIFS('SSP drivers'!N$2:N$7886,'SSP drivers'!$A$2:$A$7886,'Selected scen drivers'!$AH$1,'SSP drivers'!$B$2:$B$7886,'Selected scen drivers'!$AI$1,'SSP drivers'!$C$2:$C$7886,'Selected scen drivers'!$C76,'SSP drivers'!$D$2:$D$7886,'Selected scen drivers'!$D76)</f>
        <v>4253.7052963548103</v>
      </c>
      <c r="O76" s="4">
        <f>SUMIFS('SSP drivers'!O$2:O$7886,'SSP drivers'!$A$2:$A$7886,'Selected scen drivers'!$AH$1,'SSP drivers'!$B$2:$B$7886,'Selected scen drivers'!$AI$1,'SSP drivers'!$C$2:$C$7886,'Selected scen drivers'!$C76,'SSP drivers'!$D$2:$D$7886,'Selected scen drivers'!$D76)</f>
        <v>4818.6820213073397</v>
      </c>
      <c r="P76" s="4">
        <f>SUMIFS('SSP drivers'!P$2:P$7886,'SSP drivers'!$A$2:$A$7886,'Selected scen drivers'!$AH$1,'SSP drivers'!$B$2:$B$7886,'Selected scen drivers'!$AI$1,'SSP drivers'!$C$2:$C$7886,'Selected scen drivers'!$C76,'SSP drivers'!$D$2:$D$7886,'Selected scen drivers'!$D76)</f>
        <v>5424.74513789513</v>
      </c>
      <c r="Q76" s="4">
        <f>SUMIFS('SSP drivers'!Q$2:Q$7886,'SSP drivers'!$A$2:$A$7886,'Selected scen drivers'!$AH$1,'SSP drivers'!$B$2:$B$7886,'Selected scen drivers'!$AI$1,'SSP drivers'!$C$2:$C$7886,'Selected scen drivers'!$C76,'SSP drivers'!$D$2:$D$7886,'Selected scen drivers'!$D76)</f>
        <v>6044.7190003383603</v>
      </c>
      <c r="R76" s="4">
        <f>SUMIFS('SSP drivers'!R$2:R$7886,'SSP drivers'!$A$2:$A$7886,'Selected scen drivers'!$AH$1,'SSP drivers'!$B$2:$B$7886,'Selected scen drivers'!$AI$1,'SSP drivers'!$C$2:$C$7886,'Selected scen drivers'!$C76,'SSP drivers'!$D$2:$D$7886,'Selected scen drivers'!$D76)</f>
        <v>6672.8605642283701</v>
      </c>
      <c r="S76" s="4">
        <f>SUMIFS('SSP drivers'!S$2:S$7886,'SSP drivers'!$A$2:$A$7886,'Selected scen drivers'!$AH$1,'SSP drivers'!$B$2:$B$7886,'Selected scen drivers'!$AI$1,'SSP drivers'!$C$2:$C$7886,'Selected scen drivers'!$C76,'SSP drivers'!$D$2:$D$7886,'Selected scen drivers'!$D76)</f>
        <v>7308.1756277908798</v>
      </c>
      <c r="T76" s="4">
        <f>SUMIFS('SSP drivers'!T$2:T$7886,'SSP drivers'!$A$2:$A$7886,'Selected scen drivers'!$AH$1,'SSP drivers'!$B$2:$B$7886,'Selected scen drivers'!$AI$1,'SSP drivers'!$C$2:$C$7886,'Selected scen drivers'!$C76,'SSP drivers'!$D$2:$D$7886,'Selected scen drivers'!$D76)</f>
        <v>7955.3661133511096</v>
      </c>
      <c r="U76" s="4">
        <f>SUMIFS('SSP drivers'!U$2:U$7886,'SSP drivers'!$A$2:$A$7886,'Selected scen drivers'!$AH$1,'SSP drivers'!$B$2:$B$7886,'Selected scen drivers'!$AI$1,'SSP drivers'!$C$2:$C$7886,'Selected scen drivers'!$C76,'SSP drivers'!$D$2:$D$7886,'Selected scen drivers'!$D76)</f>
        <v>8624.4071102062408</v>
      </c>
      <c r="V76" s="4">
        <f>SUMIFS('SSP drivers'!V$2:V$7886,'SSP drivers'!$A$2:$A$7886,'Selected scen drivers'!$AH$1,'SSP drivers'!$B$2:$B$7886,'Selected scen drivers'!$AI$1,'SSP drivers'!$C$2:$C$7886,'Selected scen drivers'!$C76,'SSP drivers'!$D$2:$D$7886,'Selected scen drivers'!$D76)</f>
        <v>9320.93589700757</v>
      </c>
      <c r="W76" s="4">
        <f>SUMIFS('SSP drivers'!W$2:W$7886,'SSP drivers'!$A$2:$A$7886,'Selected scen drivers'!$AH$1,'SSP drivers'!$B$2:$B$7886,'Selected scen drivers'!$AI$1,'SSP drivers'!$C$2:$C$7886,'Selected scen drivers'!$C76,'SSP drivers'!$D$2:$D$7886,'Selected scen drivers'!$D76)</f>
        <v>10042.005784184999</v>
      </c>
      <c r="X76" s="4"/>
      <c r="Y76" s="4"/>
      <c r="Z76" s="4"/>
      <c r="AA76" s="4"/>
      <c r="AB76" s="4"/>
      <c r="AC76" s="4"/>
      <c r="AD76" s="4"/>
      <c r="AE76" s="4"/>
    </row>
    <row r="77" spans="1:31" x14ac:dyDescent="0.35">
      <c r="A77">
        <f t="shared" si="2"/>
        <v>9</v>
      </c>
      <c r="B77">
        <f t="shared" si="3"/>
        <v>4</v>
      </c>
      <c r="C77" t="str">
        <f>IFERROR(VLOOKUP(A77,Classification!$A$4:$B$37,2,FALSE),"")</f>
        <v>MidEast_other</v>
      </c>
      <c r="D77" t="str">
        <f>IFERROR(VLOOKUP(B77,Classification!$N$5:$O$14,2,FALSE),"")</f>
        <v>GDPMFG</v>
      </c>
      <c r="E77" s="4">
        <f>SUMIFS('SSP drivers'!E$2:E$7886,'SSP drivers'!$A$2:$A$7886,'Selected scen drivers'!$AH$1,'SSP drivers'!$B$2:$B$7886,'Selected scen drivers'!$AI$1,'SSP drivers'!$C$2:$C$7886,'Selected scen drivers'!$C77,'SSP drivers'!$D$2:$D$7886,'Selected scen drivers'!$D77)</f>
        <v>0</v>
      </c>
      <c r="F77" s="4">
        <f>SUMIFS('SSP drivers'!F$2:F$7886,'SSP drivers'!$A$2:$A$7886,'Selected scen drivers'!$AH$1,'SSP drivers'!$B$2:$B$7886,'Selected scen drivers'!$AI$1,'SSP drivers'!$C$2:$C$7886,'Selected scen drivers'!$C77,'SSP drivers'!$D$2:$D$7886,'Selected scen drivers'!$D77)</f>
        <v>168.051690851101</v>
      </c>
      <c r="G77" s="4">
        <f>SUMIFS('SSP drivers'!G$2:G$7886,'SSP drivers'!$A$2:$A$7886,'Selected scen drivers'!$AH$1,'SSP drivers'!$B$2:$B$7886,'Selected scen drivers'!$AI$1,'SSP drivers'!$C$2:$C$7886,'Selected scen drivers'!$C77,'SSP drivers'!$D$2:$D$7886,'Selected scen drivers'!$D77)</f>
        <v>169.49631017845601</v>
      </c>
      <c r="H77" s="4">
        <f>SUMIFS('SSP drivers'!H$2:H$7886,'SSP drivers'!$A$2:$A$7886,'Selected scen drivers'!$AH$1,'SSP drivers'!$B$2:$B$7886,'Selected scen drivers'!$AI$1,'SSP drivers'!$C$2:$C$7886,'Selected scen drivers'!$C77,'SSP drivers'!$D$2:$D$7886,'Selected scen drivers'!$D77)</f>
        <v>215.85104682126601</v>
      </c>
      <c r="I77" s="4">
        <f>SUMIFS('SSP drivers'!I$2:I$7886,'SSP drivers'!$A$2:$A$7886,'Selected scen drivers'!$AH$1,'SSP drivers'!$B$2:$B$7886,'Selected scen drivers'!$AI$1,'SSP drivers'!$C$2:$C$7886,'Selected scen drivers'!$C77,'SSP drivers'!$D$2:$D$7886,'Selected scen drivers'!$D77)</f>
        <v>270.14994784049202</v>
      </c>
      <c r="J77" s="4">
        <f>SUMIFS('SSP drivers'!J$2:J$7886,'SSP drivers'!$A$2:$A$7886,'Selected scen drivers'!$AH$1,'SSP drivers'!$B$2:$B$7886,'Selected scen drivers'!$AI$1,'SSP drivers'!$C$2:$C$7886,'Selected scen drivers'!$C77,'SSP drivers'!$D$2:$D$7886,'Selected scen drivers'!$D77)</f>
        <v>335.09119933005297</v>
      </c>
      <c r="K77" s="4">
        <f>SUMIFS('SSP drivers'!K$2:K$7886,'SSP drivers'!$A$2:$A$7886,'Selected scen drivers'!$AH$1,'SSP drivers'!$B$2:$B$7886,'Selected scen drivers'!$AI$1,'SSP drivers'!$C$2:$C$7886,'Selected scen drivers'!$C77,'SSP drivers'!$D$2:$D$7886,'Selected scen drivers'!$D77)</f>
        <v>411.66500875105203</v>
      </c>
      <c r="L77" s="4">
        <f>SUMIFS('SSP drivers'!L$2:L$7886,'SSP drivers'!$A$2:$A$7886,'Selected scen drivers'!$AH$1,'SSP drivers'!$B$2:$B$7886,'Selected scen drivers'!$AI$1,'SSP drivers'!$C$2:$C$7886,'Selected scen drivers'!$C77,'SSP drivers'!$D$2:$D$7886,'Selected scen drivers'!$D77)</f>
        <v>500.28143974632201</v>
      </c>
      <c r="M77" s="4">
        <f>SUMIFS('SSP drivers'!M$2:M$7886,'SSP drivers'!$A$2:$A$7886,'Selected scen drivers'!$AH$1,'SSP drivers'!$B$2:$B$7886,'Selected scen drivers'!$AI$1,'SSP drivers'!$C$2:$C$7886,'Selected scen drivers'!$C77,'SSP drivers'!$D$2:$D$7886,'Selected scen drivers'!$D77)</f>
        <v>601.90485692470099</v>
      </c>
      <c r="N77" s="4">
        <f>SUMIFS('SSP drivers'!N$2:N$7886,'SSP drivers'!$A$2:$A$7886,'Selected scen drivers'!$AH$1,'SSP drivers'!$B$2:$B$7886,'Selected scen drivers'!$AI$1,'SSP drivers'!$C$2:$C$7886,'Selected scen drivers'!$C77,'SSP drivers'!$D$2:$D$7886,'Selected scen drivers'!$D77)</f>
        <v>719.41062465461403</v>
      </c>
      <c r="O77" s="4">
        <f>SUMIFS('SSP drivers'!O$2:O$7886,'SSP drivers'!$A$2:$A$7886,'Selected scen drivers'!$AH$1,'SSP drivers'!$B$2:$B$7886,'Selected scen drivers'!$AI$1,'SSP drivers'!$C$2:$C$7886,'Selected scen drivers'!$C77,'SSP drivers'!$D$2:$D$7886,'Selected scen drivers'!$D77)</f>
        <v>855.97548666518003</v>
      </c>
      <c r="P77" s="4">
        <f>SUMIFS('SSP drivers'!P$2:P$7886,'SSP drivers'!$A$2:$A$7886,'Selected scen drivers'!$AH$1,'SSP drivers'!$B$2:$B$7886,'Selected scen drivers'!$AI$1,'SSP drivers'!$C$2:$C$7886,'Selected scen drivers'!$C77,'SSP drivers'!$D$2:$D$7886,'Selected scen drivers'!$D77)</f>
        <v>1011.90276340923</v>
      </c>
      <c r="Q77" s="4">
        <f>SUMIFS('SSP drivers'!Q$2:Q$7886,'SSP drivers'!$A$2:$A$7886,'Selected scen drivers'!$AH$1,'SSP drivers'!$B$2:$B$7886,'Selected scen drivers'!$AI$1,'SSP drivers'!$C$2:$C$7886,'Selected scen drivers'!$C77,'SSP drivers'!$D$2:$D$7886,'Selected scen drivers'!$D77)</f>
        <v>1183.0365629860901</v>
      </c>
      <c r="R77" s="4">
        <f>SUMIFS('SSP drivers'!R$2:R$7886,'SSP drivers'!$A$2:$A$7886,'Selected scen drivers'!$AH$1,'SSP drivers'!$B$2:$B$7886,'Selected scen drivers'!$AI$1,'SSP drivers'!$C$2:$C$7886,'Selected scen drivers'!$C77,'SSP drivers'!$D$2:$D$7886,'Selected scen drivers'!$D77)</f>
        <v>1368.7963579249799</v>
      </c>
      <c r="S77" s="4">
        <f>SUMIFS('SSP drivers'!S$2:S$7886,'SSP drivers'!$A$2:$A$7886,'Selected scen drivers'!$AH$1,'SSP drivers'!$B$2:$B$7886,'Selected scen drivers'!$AI$1,'SSP drivers'!$C$2:$C$7886,'Selected scen drivers'!$C77,'SSP drivers'!$D$2:$D$7886,'Selected scen drivers'!$D77)</f>
        <v>1569.4809535982299</v>
      </c>
      <c r="T77" s="4">
        <f>SUMIFS('SSP drivers'!T$2:T$7886,'SSP drivers'!$A$2:$A$7886,'Selected scen drivers'!$AH$1,'SSP drivers'!$B$2:$B$7886,'Selected scen drivers'!$AI$1,'SSP drivers'!$C$2:$C$7886,'Selected scen drivers'!$C77,'SSP drivers'!$D$2:$D$7886,'Selected scen drivers'!$D77)</f>
        <v>1786.5999741591199</v>
      </c>
      <c r="U77" s="4">
        <f>SUMIFS('SSP drivers'!U$2:U$7886,'SSP drivers'!$A$2:$A$7886,'Selected scen drivers'!$AH$1,'SSP drivers'!$B$2:$B$7886,'Selected scen drivers'!$AI$1,'SSP drivers'!$C$2:$C$7886,'Selected scen drivers'!$C77,'SSP drivers'!$D$2:$D$7886,'Selected scen drivers'!$D77)</f>
        <v>2023.0842896066599</v>
      </c>
      <c r="V77" s="4">
        <f>SUMIFS('SSP drivers'!V$2:V$7886,'SSP drivers'!$A$2:$A$7886,'Selected scen drivers'!$AH$1,'SSP drivers'!$B$2:$B$7886,'Selected scen drivers'!$AI$1,'SSP drivers'!$C$2:$C$7886,'Selected scen drivers'!$C77,'SSP drivers'!$D$2:$D$7886,'Selected scen drivers'!$D77)</f>
        <v>2281.04551149387</v>
      </c>
      <c r="W77" s="4">
        <f>SUMIFS('SSP drivers'!W$2:W$7886,'SSP drivers'!$A$2:$A$7886,'Selected scen drivers'!$AH$1,'SSP drivers'!$B$2:$B$7886,'Selected scen drivers'!$AI$1,'SSP drivers'!$C$2:$C$7886,'Selected scen drivers'!$C77,'SSP drivers'!$D$2:$D$7886,'Selected scen drivers'!$D77)</f>
        <v>2560.4718592028298</v>
      </c>
      <c r="X77" s="4"/>
      <c r="Y77" s="4"/>
      <c r="Z77" s="4"/>
      <c r="AA77" s="4"/>
      <c r="AB77" s="4"/>
      <c r="AC77" s="4"/>
      <c r="AD77" s="4"/>
      <c r="AE77" s="4"/>
    </row>
    <row r="78" spans="1:31" x14ac:dyDescent="0.35">
      <c r="A78">
        <f t="shared" si="2"/>
        <v>9</v>
      </c>
      <c r="B78">
        <f t="shared" si="3"/>
        <v>5</v>
      </c>
      <c r="C78" t="str">
        <f>IFERROR(VLOOKUP(A78,Classification!$A$4:$B$37,2,FALSE),"")</f>
        <v>MidEast_other</v>
      </c>
      <c r="D78" t="str">
        <f>IFERROR(VLOOKUP(B78,Classification!$N$5:$O$14,2,FALSE),"")</f>
        <v>GDPPCAP</v>
      </c>
      <c r="E78" s="4">
        <f>SUMIFS('SSP drivers'!E$2:E$7886,'SSP drivers'!$A$2:$A$7886,'Selected scen drivers'!$AH$1,'SSP drivers'!$B$2:$B$7886,'Selected scen drivers'!$AI$1,'SSP drivers'!$C$2:$C$7886,'Selected scen drivers'!$C78,'SSP drivers'!$D$2:$D$7886,'Selected scen drivers'!$D78)</f>
        <v>0</v>
      </c>
      <c r="F78" s="4">
        <f>SUMIFS('SSP drivers'!F$2:F$7886,'SSP drivers'!$A$2:$A$7886,'Selected scen drivers'!$AH$1,'SSP drivers'!$B$2:$B$7886,'Selected scen drivers'!$AI$1,'SSP drivers'!$C$2:$C$7886,'Selected scen drivers'!$C78,'SSP drivers'!$D$2:$D$7886,'Selected scen drivers'!$D78)</f>
        <v>15.1250456261669</v>
      </c>
      <c r="G78" s="4">
        <f>SUMIFS('SSP drivers'!G$2:G$7886,'SSP drivers'!$A$2:$A$7886,'Selected scen drivers'!$AH$1,'SSP drivers'!$B$2:$B$7886,'Selected scen drivers'!$AI$1,'SSP drivers'!$C$2:$C$7886,'Selected scen drivers'!$C78,'SSP drivers'!$D$2:$D$7886,'Selected scen drivers'!$D78)</f>
        <v>15.025973112631799</v>
      </c>
      <c r="H78" s="4">
        <f>SUMIFS('SSP drivers'!H$2:H$7886,'SSP drivers'!$A$2:$A$7886,'Selected scen drivers'!$AH$1,'SSP drivers'!$B$2:$B$7886,'Selected scen drivers'!$AI$1,'SSP drivers'!$C$2:$C$7886,'Selected scen drivers'!$C78,'SSP drivers'!$D$2:$D$7886,'Selected scen drivers'!$D78)</f>
        <v>16.486178314742698</v>
      </c>
      <c r="I78" s="4">
        <f>SUMIFS('SSP drivers'!I$2:I$7886,'SSP drivers'!$A$2:$A$7886,'Selected scen drivers'!$AH$1,'SSP drivers'!$B$2:$B$7886,'Selected scen drivers'!$AI$1,'SSP drivers'!$C$2:$C$7886,'Selected scen drivers'!$C78,'SSP drivers'!$D$2:$D$7886,'Selected scen drivers'!$D78)</f>
        <v>17.9071380601832</v>
      </c>
      <c r="J78" s="4">
        <f>SUMIFS('SSP drivers'!J$2:J$7886,'SSP drivers'!$A$2:$A$7886,'Selected scen drivers'!$AH$1,'SSP drivers'!$B$2:$B$7886,'Selected scen drivers'!$AI$1,'SSP drivers'!$C$2:$C$7886,'Selected scen drivers'!$C78,'SSP drivers'!$D$2:$D$7886,'Selected scen drivers'!$D78)</f>
        <v>19.589115449624501</v>
      </c>
      <c r="K78" s="4">
        <f>SUMIFS('SSP drivers'!K$2:K$7886,'SSP drivers'!$A$2:$A$7886,'Selected scen drivers'!$AH$1,'SSP drivers'!$B$2:$B$7886,'Selected scen drivers'!$AI$1,'SSP drivers'!$C$2:$C$7886,'Selected scen drivers'!$C78,'SSP drivers'!$D$2:$D$7886,'Selected scen drivers'!$D78)</f>
        <v>21.501591849841098</v>
      </c>
      <c r="L78" s="4">
        <f>SUMIFS('SSP drivers'!L$2:L$7886,'SSP drivers'!$A$2:$A$7886,'Selected scen drivers'!$AH$1,'SSP drivers'!$B$2:$B$7886,'Selected scen drivers'!$AI$1,'SSP drivers'!$C$2:$C$7886,'Selected scen drivers'!$C78,'SSP drivers'!$D$2:$D$7886,'Selected scen drivers'!$D78)</f>
        <v>23.490910494895601</v>
      </c>
      <c r="M78" s="4">
        <f>SUMIFS('SSP drivers'!M$2:M$7886,'SSP drivers'!$A$2:$A$7886,'Selected scen drivers'!$AH$1,'SSP drivers'!$B$2:$B$7886,'Selected scen drivers'!$AI$1,'SSP drivers'!$C$2:$C$7886,'Selected scen drivers'!$C78,'SSP drivers'!$D$2:$D$7886,'Selected scen drivers'!$D78)</f>
        <v>25.567424405404498</v>
      </c>
      <c r="N78" s="4">
        <f>SUMIFS('SSP drivers'!N$2:N$7886,'SSP drivers'!$A$2:$A$7886,'Selected scen drivers'!$AH$1,'SSP drivers'!$B$2:$B$7886,'Selected scen drivers'!$AI$1,'SSP drivers'!$C$2:$C$7886,'Selected scen drivers'!$C78,'SSP drivers'!$D$2:$D$7886,'Selected scen drivers'!$D78)</f>
        <v>27.8369771549261</v>
      </c>
      <c r="O78" s="4">
        <f>SUMIFS('SSP drivers'!O$2:O$7886,'SSP drivers'!$A$2:$A$7886,'Selected scen drivers'!$AH$1,'SSP drivers'!$B$2:$B$7886,'Selected scen drivers'!$AI$1,'SSP drivers'!$C$2:$C$7886,'Selected scen drivers'!$C78,'SSP drivers'!$D$2:$D$7886,'Selected scen drivers'!$D78)</f>
        <v>30.408600271603799</v>
      </c>
      <c r="P78" s="4">
        <f>SUMIFS('SSP drivers'!P$2:P$7886,'SSP drivers'!$A$2:$A$7886,'Selected scen drivers'!$AH$1,'SSP drivers'!$B$2:$B$7886,'Selected scen drivers'!$AI$1,'SSP drivers'!$C$2:$C$7886,'Selected scen drivers'!$C78,'SSP drivers'!$D$2:$D$7886,'Selected scen drivers'!$D78)</f>
        <v>33.2800864390165</v>
      </c>
      <c r="Q78" s="4">
        <f>SUMIFS('SSP drivers'!Q$2:Q$7886,'SSP drivers'!$A$2:$A$7886,'Selected scen drivers'!$AH$1,'SSP drivers'!$B$2:$B$7886,'Selected scen drivers'!$AI$1,'SSP drivers'!$C$2:$C$7886,'Selected scen drivers'!$C78,'SSP drivers'!$D$2:$D$7886,'Selected scen drivers'!$D78)</f>
        <v>36.307623726700001</v>
      </c>
      <c r="R78" s="4">
        <f>SUMIFS('SSP drivers'!R$2:R$7886,'SSP drivers'!$A$2:$A$7886,'Selected scen drivers'!$AH$1,'SSP drivers'!$B$2:$B$7886,'Selected scen drivers'!$AI$1,'SSP drivers'!$C$2:$C$7886,'Selected scen drivers'!$C78,'SSP drivers'!$D$2:$D$7886,'Selected scen drivers'!$D78)</f>
        <v>39.471527303683999</v>
      </c>
      <c r="S78" s="4">
        <f>SUMIFS('SSP drivers'!S$2:S$7886,'SSP drivers'!$A$2:$A$7886,'Selected scen drivers'!$AH$1,'SSP drivers'!$B$2:$B$7886,'Selected scen drivers'!$AI$1,'SSP drivers'!$C$2:$C$7886,'Selected scen drivers'!$C78,'SSP drivers'!$D$2:$D$7886,'Selected scen drivers'!$D78)</f>
        <v>42.778303913688397</v>
      </c>
      <c r="T78" s="4">
        <f>SUMIFS('SSP drivers'!T$2:T$7886,'SSP drivers'!$A$2:$A$7886,'Selected scen drivers'!$AH$1,'SSP drivers'!$B$2:$B$7886,'Selected scen drivers'!$AI$1,'SSP drivers'!$C$2:$C$7886,'Selected scen drivers'!$C78,'SSP drivers'!$D$2:$D$7886,'Selected scen drivers'!$D78)</f>
        <v>46.252980197400397</v>
      </c>
      <c r="U78" s="4">
        <f>SUMIFS('SSP drivers'!U$2:U$7886,'SSP drivers'!$A$2:$A$7886,'Selected scen drivers'!$AH$1,'SSP drivers'!$B$2:$B$7886,'Selected scen drivers'!$AI$1,'SSP drivers'!$C$2:$C$7886,'Selected scen drivers'!$C78,'SSP drivers'!$D$2:$D$7886,'Selected scen drivers'!$D78)</f>
        <v>49.943537185726299</v>
      </c>
      <c r="V78" s="4">
        <f>SUMIFS('SSP drivers'!V$2:V$7886,'SSP drivers'!$A$2:$A$7886,'Selected scen drivers'!$AH$1,'SSP drivers'!$B$2:$B$7886,'Selected scen drivers'!$AI$1,'SSP drivers'!$C$2:$C$7886,'Selected scen drivers'!$C78,'SSP drivers'!$D$2:$D$7886,'Selected scen drivers'!$D78)</f>
        <v>53.8963706845595</v>
      </c>
      <c r="W78" s="4">
        <f>SUMIFS('SSP drivers'!W$2:W$7886,'SSP drivers'!$A$2:$A$7886,'Selected scen drivers'!$AH$1,'SSP drivers'!$B$2:$B$7886,'Selected scen drivers'!$AI$1,'SSP drivers'!$C$2:$C$7886,'Selected scen drivers'!$C78,'SSP drivers'!$D$2:$D$7886,'Selected scen drivers'!$D78)</f>
        <v>58.136212100700298</v>
      </c>
      <c r="X78" s="4"/>
      <c r="Y78" s="4"/>
      <c r="Z78" s="4"/>
      <c r="AA78" s="4"/>
      <c r="AB78" s="4"/>
      <c r="AC78" s="4"/>
      <c r="AD78" s="4"/>
      <c r="AE78" s="4"/>
    </row>
    <row r="79" spans="1:31" x14ac:dyDescent="0.35">
      <c r="A79">
        <f t="shared" si="2"/>
        <v>9</v>
      </c>
      <c r="B79">
        <f t="shared" si="3"/>
        <v>6</v>
      </c>
      <c r="C79" t="str">
        <f>IFERROR(VLOOKUP(A79,Classification!$A$4:$B$37,2,FALSE),"")</f>
        <v>MidEast_other</v>
      </c>
      <c r="D79" t="str">
        <f>IFERROR(VLOOKUP(B79,Classification!$N$5:$O$14,2,FALSE),"")</f>
        <v>GDPPHOU</v>
      </c>
      <c r="E79" s="4">
        <f>SUMIFS('SSP drivers'!E$2:E$7886,'SSP drivers'!$A$2:$A$7886,'Selected scen drivers'!$AH$1,'SSP drivers'!$B$2:$B$7886,'Selected scen drivers'!$AI$1,'SSP drivers'!$C$2:$C$7886,'Selected scen drivers'!$C79,'SSP drivers'!$D$2:$D$7886,'Selected scen drivers'!$D79)</f>
        <v>0</v>
      </c>
      <c r="F79" s="4">
        <f>SUMIFS('SSP drivers'!F$2:F$7886,'SSP drivers'!$A$2:$A$7886,'Selected scen drivers'!$AH$1,'SSP drivers'!$B$2:$B$7886,'Selected scen drivers'!$AI$1,'SSP drivers'!$C$2:$C$7886,'Selected scen drivers'!$C79,'SSP drivers'!$D$2:$D$7886,'Selected scen drivers'!$D79)</f>
        <v>53.599143754500197</v>
      </c>
      <c r="G79" s="4">
        <f>SUMIFS('SSP drivers'!G$2:G$7886,'SSP drivers'!$A$2:$A$7886,'Selected scen drivers'!$AH$1,'SSP drivers'!$B$2:$B$7886,'Selected scen drivers'!$AI$1,'SSP drivers'!$C$2:$C$7886,'Selected scen drivers'!$C79,'SSP drivers'!$D$2:$D$7886,'Selected scen drivers'!$D79)</f>
        <v>53.049475254956803</v>
      </c>
      <c r="H79" s="4">
        <f>SUMIFS('SSP drivers'!H$2:H$7886,'SSP drivers'!$A$2:$A$7886,'Selected scen drivers'!$AH$1,'SSP drivers'!$B$2:$B$7886,'Selected scen drivers'!$AI$1,'SSP drivers'!$C$2:$C$7886,'Selected scen drivers'!$C79,'SSP drivers'!$D$2:$D$7886,'Selected scen drivers'!$D79)</f>
        <v>57.230615055247</v>
      </c>
      <c r="I79" s="4">
        <f>SUMIFS('SSP drivers'!I$2:I$7886,'SSP drivers'!$A$2:$A$7886,'Selected scen drivers'!$AH$1,'SSP drivers'!$B$2:$B$7886,'Selected scen drivers'!$AI$1,'SSP drivers'!$C$2:$C$7886,'Selected scen drivers'!$C79,'SSP drivers'!$D$2:$D$7886,'Selected scen drivers'!$D79)</f>
        <v>61.018502208983001</v>
      </c>
      <c r="J79" s="4">
        <f>SUMIFS('SSP drivers'!J$2:J$7886,'SSP drivers'!$A$2:$A$7886,'Selected scen drivers'!$AH$1,'SSP drivers'!$B$2:$B$7886,'Selected scen drivers'!$AI$1,'SSP drivers'!$C$2:$C$7886,'Selected scen drivers'!$C79,'SSP drivers'!$D$2:$D$7886,'Selected scen drivers'!$D79)</f>
        <v>65.845758247863301</v>
      </c>
      <c r="K79" s="4">
        <f>SUMIFS('SSP drivers'!K$2:K$7886,'SSP drivers'!$A$2:$A$7886,'Selected scen drivers'!$AH$1,'SSP drivers'!$B$2:$B$7886,'Selected scen drivers'!$AI$1,'SSP drivers'!$C$2:$C$7886,'Selected scen drivers'!$C79,'SSP drivers'!$D$2:$D$7886,'Selected scen drivers'!$D79)</f>
        <v>71.864101612648696</v>
      </c>
      <c r="L79" s="4">
        <f>SUMIFS('SSP drivers'!L$2:L$7886,'SSP drivers'!$A$2:$A$7886,'Selected scen drivers'!$AH$1,'SSP drivers'!$B$2:$B$7886,'Selected scen drivers'!$AI$1,'SSP drivers'!$C$2:$C$7886,'Selected scen drivers'!$C79,'SSP drivers'!$D$2:$D$7886,'Selected scen drivers'!$D79)</f>
        <v>78.893895832515696</v>
      </c>
      <c r="M79" s="4">
        <f>SUMIFS('SSP drivers'!M$2:M$7886,'SSP drivers'!$A$2:$A$7886,'Selected scen drivers'!$AH$1,'SSP drivers'!$B$2:$B$7886,'Selected scen drivers'!$AI$1,'SSP drivers'!$C$2:$C$7886,'Selected scen drivers'!$C79,'SSP drivers'!$D$2:$D$7886,'Selected scen drivers'!$D79)</f>
        <v>87.509504608365802</v>
      </c>
      <c r="N79" s="4">
        <f>SUMIFS('SSP drivers'!N$2:N$7886,'SSP drivers'!$A$2:$A$7886,'Selected scen drivers'!$AH$1,'SSP drivers'!$B$2:$B$7886,'Selected scen drivers'!$AI$1,'SSP drivers'!$C$2:$C$7886,'Selected scen drivers'!$C79,'SSP drivers'!$D$2:$D$7886,'Selected scen drivers'!$D79)</f>
        <v>97.156868766901596</v>
      </c>
      <c r="O79" s="4">
        <f>SUMIFS('SSP drivers'!O$2:O$7886,'SSP drivers'!$A$2:$A$7886,'Selected scen drivers'!$AH$1,'SSP drivers'!$B$2:$B$7886,'Selected scen drivers'!$AI$1,'SSP drivers'!$C$2:$C$7886,'Selected scen drivers'!$C79,'SSP drivers'!$D$2:$D$7886,'Selected scen drivers'!$D79)</f>
        <v>107.208510870689</v>
      </c>
      <c r="P79" s="4">
        <f>SUMIFS('SSP drivers'!P$2:P$7886,'SSP drivers'!$A$2:$A$7886,'Selected scen drivers'!$AH$1,'SSP drivers'!$B$2:$B$7886,'Selected scen drivers'!$AI$1,'SSP drivers'!$C$2:$C$7886,'Selected scen drivers'!$C79,'SSP drivers'!$D$2:$D$7886,'Selected scen drivers'!$D79)</f>
        <v>117.309843756627</v>
      </c>
      <c r="Q79" s="4">
        <f>SUMIFS('SSP drivers'!Q$2:Q$7886,'SSP drivers'!$A$2:$A$7886,'Selected scen drivers'!$AH$1,'SSP drivers'!$B$2:$B$7886,'Selected scen drivers'!$AI$1,'SSP drivers'!$C$2:$C$7886,'Selected scen drivers'!$C79,'SSP drivers'!$D$2:$D$7886,'Selected scen drivers'!$D79)</f>
        <v>128.045677675588</v>
      </c>
      <c r="R79" s="4">
        <f>SUMIFS('SSP drivers'!R$2:R$7886,'SSP drivers'!$A$2:$A$7886,'Selected scen drivers'!$AH$1,'SSP drivers'!$B$2:$B$7886,'Selected scen drivers'!$AI$1,'SSP drivers'!$C$2:$C$7886,'Selected scen drivers'!$C79,'SSP drivers'!$D$2:$D$7886,'Selected scen drivers'!$D79)</f>
        <v>140.62624488003701</v>
      </c>
      <c r="S79" s="4">
        <f>SUMIFS('SSP drivers'!S$2:S$7886,'SSP drivers'!$A$2:$A$7886,'Selected scen drivers'!$AH$1,'SSP drivers'!$B$2:$B$7886,'Selected scen drivers'!$AI$1,'SSP drivers'!$C$2:$C$7886,'Selected scen drivers'!$C79,'SSP drivers'!$D$2:$D$7886,'Selected scen drivers'!$D79)</f>
        <v>155.66641999482499</v>
      </c>
      <c r="T79" s="4">
        <f>SUMIFS('SSP drivers'!T$2:T$7886,'SSP drivers'!$A$2:$A$7886,'Selected scen drivers'!$AH$1,'SSP drivers'!$B$2:$B$7886,'Selected scen drivers'!$AI$1,'SSP drivers'!$C$2:$C$7886,'Selected scen drivers'!$C79,'SSP drivers'!$D$2:$D$7886,'Selected scen drivers'!$D79)</f>
        <v>172.01658105624401</v>
      </c>
      <c r="U79" s="4">
        <f>SUMIFS('SSP drivers'!U$2:U$7886,'SSP drivers'!$A$2:$A$7886,'Selected scen drivers'!$AH$1,'SSP drivers'!$B$2:$B$7886,'Selected scen drivers'!$AI$1,'SSP drivers'!$C$2:$C$7886,'Selected scen drivers'!$C79,'SSP drivers'!$D$2:$D$7886,'Selected scen drivers'!$D79)</f>
        <v>189.145089384371</v>
      </c>
      <c r="V79" s="4">
        <f>SUMIFS('SSP drivers'!V$2:V$7886,'SSP drivers'!$A$2:$A$7886,'Selected scen drivers'!$AH$1,'SSP drivers'!$B$2:$B$7886,'Selected scen drivers'!$AI$1,'SSP drivers'!$C$2:$C$7886,'Selected scen drivers'!$C79,'SSP drivers'!$D$2:$D$7886,'Selected scen drivers'!$D79)</f>
        <v>208.370785627944</v>
      </c>
      <c r="W79" s="4">
        <f>SUMIFS('SSP drivers'!W$2:W$7886,'SSP drivers'!$A$2:$A$7886,'Selected scen drivers'!$AH$1,'SSP drivers'!$B$2:$B$7886,'Selected scen drivers'!$AI$1,'SSP drivers'!$C$2:$C$7886,'Selected scen drivers'!$C79,'SSP drivers'!$D$2:$D$7886,'Selected scen drivers'!$D79)</f>
        <v>229.89342658764701</v>
      </c>
      <c r="X79" s="4"/>
      <c r="Y79" s="4"/>
      <c r="Z79" s="4"/>
      <c r="AA79" s="4"/>
      <c r="AB79" s="4"/>
      <c r="AC79" s="4"/>
      <c r="AD79" s="4"/>
      <c r="AE79" s="4"/>
    </row>
    <row r="80" spans="1:31" x14ac:dyDescent="0.35">
      <c r="A80">
        <f t="shared" si="2"/>
        <v>9</v>
      </c>
      <c r="B80">
        <f t="shared" si="3"/>
        <v>7</v>
      </c>
      <c r="C80" t="str">
        <f>IFERROR(VLOOKUP(A80,Classification!$A$4:$B$37,2,FALSE),"")</f>
        <v>MidEast_other</v>
      </c>
      <c r="D80" t="str">
        <f>IFERROR(VLOOKUP(B80,Classification!$N$5:$O$14,2,FALSE),"")</f>
        <v>GDPSER</v>
      </c>
      <c r="E80" s="4">
        <f>SUMIFS('SSP drivers'!E$2:E$7886,'SSP drivers'!$A$2:$A$7886,'Selected scen drivers'!$AH$1,'SSP drivers'!$B$2:$B$7886,'Selected scen drivers'!$AI$1,'SSP drivers'!$C$2:$C$7886,'Selected scen drivers'!$C80,'SSP drivers'!$D$2:$D$7886,'Selected scen drivers'!$D80)</f>
        <v>0</v>
      </c>
      <c r="F80" s="4">
        <f>SUMIFS('SSP drivers'!F$2:F$7886,'SSP drivers'!$A$2:$A$7886,'Selected scen drivers'!$AH$1,'SSP drivers'!$B$2:$B$7886,'Selected scen drivers'!$AI$1,'SSP drivers'!$C$2:$C$7886,'Selected scen drivers'!$C80,'SSP drivers'!$D$2:$D$7886,'Selected scen drivers'!$D80)</f>
        <v>1881.9464904863801</v>
      </c>
      <c r="G80" s="4">
        <f>SUMIFS('SSP drivers'!G$2:G$7886,'SSP drivers'!$A$2:$A$7886,'Selected scen drivers'!$AH$1,'SSP drivers'!$B$2:$B$7886,'Selected scen drivers'!$AI$1,'SSP drivers'!$C$2:$C$7886,'Selected scen drivers'!$C80,'SSP drivers'!$D$2:$D$7886,'Selected scen drivers'!$D80)</f>
        <v>1900.46717119647</v>
      </c>
      <c r="H80" s="4">
        <f>SUMIFS('SSP drivers'!H$2:H$7886,'SSP drivers'!$A$2:$A$7886,'Selected scen drivers'!$AH$1,'SSP drivers'!$B$2:$B$7886,'Selected scen drivers'!$AI$1,'SSP drivers'!$C$2:$C$7886,'Selected scen drivers'!$C80,'SSP drivers'!$D$2:$D$7886,'Selected scen drivers'!$D80)</f>
        <v>2252.60073536749</v>
      </c>
      <c r="I80" s="4">
        <f>SUMIFS('SSP drivers'!I$2:I$7886,'SSP drivers'!$A$2:$A$7886,'Selected scen drivers'!$AH$1,'SSP drivers'!$B$2:$B$7886,'Selected scen drivers'!$AI$1,'SSP drivers'!$C$2:$C$7886,'Selected scen drivers'!$C80,'SSP drivers'!$D$2:$D$7886,'Selected scen drivers'!$D80)</f>
        <v>2620.2254100786599</v>
      </c>
      <c r="J80" s="4">
        <f>SUMIFS('SSP drivers'!J$2:J$7886,'SSP drivers'!$A$2:$A$7886,'Selected scen drivers'!$AH$1,'SSP drivers'!$B$2:$B$7886,'Selected scen drivers'!$AI$1,'SSP drivers'!$C$2:$C$7886,'Selected scen drivers'!$C80,'SSP drivers'!$D$2:$D$7886,'Selected scen drivers'!$D80)</f>
        <v>3040.2007817101799</v>
      </c>
      <c r="K80" s="4">
        <f>SUMIFS('SSP drivers'!K$2:K$7886,'SSP drivers'!$A$2:$A$7886,'Selected scen drivers'!$AH$1,'SSP drivers'!$B$2:$B$7886,'Selected scen drivers'!$AI$1,'SSP drivers'!$C$2:$C$7886,'Selected scen drivers'!$C80,'SSP drivers'!$D$2:$D$7886,'Selected scen drivers'!$D80)</f>
        <v>3500.9870558967</v>
      </c>
      <c r="L80" s="4">
        <f>SUMIFS('SSP drivers'!L$2:L$7886,'SSP drivers'!$A$2:$A$7886,'Selected scen drivers'!$AH$1,'SSP drivers'!$B$2:$B$7886,'Selected scen drivers'!$AI$1,'SSP drivers'!$C$2:$C$7886,'Selected scen drivers'!$C80,'SSP drivers'!$D$2:$D$7886,'Selected scen drivers'!$D80)</f>
        <v>3983.66372785043</v>
      </c>
      <c r="M80" s="4">
        <f>SUMIFS('SSP drivers'!M$2:M$7886,'SSP drivers'!$A$2:$A$7886,'Selected scen drivers'!$AH$1,'SSP drivers'!$B$2:$B$7886,'Selected scen drivers'!$AI$1,'SSP drivers'!$C$2:$C$7886,'Selected scen drivers'!$C80,'SSP drivers'!$D$2:$D$7886,'Selected scen drivers'!$D80)</f>
        <v>4482.1925499018898</v>
      </c>
      <c r="N80" s="4">
        <f>SUMIFS('SSP drivers'!N$2:N$7886,'SSP drivers'!$A$2:$A$7886,'Selected scen drivers'!$AH$1,'SSP drivers'!$B$2:$B$7886,'Selected scen drivers'!$AI$1,'SSP drivers'!$C$2:$C$7886,'Selected scen drivers'!$C80,'SSP drivers'!$D$2:$D$7886,'Selected scen drivers'!$D80)</f>
        <v>5010.8754346626702</v>
      </c>
      <c r="O80" s="4">
        <f>SUMIFS('SSP drivers'!O$2:O$7886,'SSP drivers'!$A$2:$A$7886,'Selected scen drivers'!$AH$1,'SSP drivers'!$B$2:$B$7886,'Selected scen drivers'!$AI$1,'SSP drivers'!$C$2:$C$7886,'Selected scen drivers'!$C80,'SSP drivers'!$D$2:$D$7886,'Selected scen drivers'!$D80)</f>
        <v>5582.6166886636001</v>
      </c>
      <c r="P80" s="4">
        <f>SUMIFS('SSP drivers'!P$2:P$7886,'SSP drivers'!$A$2:$A$7886,'Selected scen drivers'!$AH$1,'SSP drivers'!$B$2:$B$7886,'Selected scen drivers'!$AI$1,'SSP drivers'!$C$2:$C$7886,'Selected scen drivers'!$C80,'SSP drivers'!$D$2:$D$7886,'Selected scen drivers'!$D80)</f>
        <v>6189.9657516726502</v>
      </c>
      <c r="Q80" s="4">
        <f>SUMIFS('SSP drivers'!Q$2:Q$7886,'SSP drivers'!$A$2:$A$7886,'Selected scen drivers'!$AH$1,'SSP drivers'!$B$2:$B$7886,'Selected scen drivers'!$AI$1,'SSP drivers'!$C$2:$C$7886,'Selected scen drivers'!$C80,'SSP drivers'!$D$2:$D$7886,'Selected scen drivers'!$D80)</f>
        <v>6801.0019450126301</v>
      </c>
      <c r="R80" s="4">
        <f>SUMIFS('SSP drivers'!R$2:R$7886,'SSP drivers'!$A$2:$A$7886,'Selected scen drivers'!$AH$1,'SSP drivers'!$B$2:$B$7886,'Selected scen drivers'!$AI$1,'SSP drivers'!$C$2:$C$7886,'Selected scen drivers'!$C80,'SSP drivers'!$D$2:$D$7886,'Selected scen drivers'!$D80)</f>
        <v>7409.0047408883502</v>
      </c>
      <c r="S80" s="4">
        <f>SUMIFS('SSP drivers'!S$2:S$7886,'SSP drivers'!$A$2:$A$7886,'Selected scen drivers'!$AH$1,'SSP drivers'!$B$2:$B$7886,'Selected scen drivers'!$AI$1,'SSP drivers'!$C$2:$C$7886,'Selected scen drivers'!$C80,'SSP drivers'!$D$2:$D$7886,'Selected scen drivers'!$D80)</f>
        <v>8015.42225748294</v>
      </c>
      <c r="T80" s="4">
        <f>SUMIFS('SSP drivers'!T$2:T$7886,'SSP drivers'!$A$2:$A$7886,'Selected scen drivers'!$AH$1,'SSP drivers'!$B$2:$B$7886,'Selected scen drivers'!$AI$1,'SSP drivers'!$C$2:$C$7886,'Selected scen drivers'!$C80,'SSP drivers'!$D$2:$D$7886,'Selected scen drivers'!$D80)</f>
        <v>8627.8475951322307</v>
      </c>
      <c r="U80" s="4">
        <f>SUMIFS('SSP drivers'!U$2:U$7886,'SSP drivers'!$A$2:$A$7886,'Selected scen drivers'!$AH$1,'SSP drivers'!$B$2:$B$7886,'Selected scen drivers'!$AI$1,'SSP drivers'!$C$2:$C$7886,'Selected scen drivers'!$C80,'SSP drivers'!$D$2:$D$7886,'Selected scen drivers'!$D80)</f>
        <v>9257.9936235312307</v>
      </c>
      <c r="V80" s="4">
        <f>SUMIFS('SSP drivers'!V$2:V$7886,'SSP drivers'!$A$2:$A$7886,'Selected scen drivers'!$AH$1,'SSP drivers'!$B$2:$B$7886,'Selected scen drivers'!$AI$1,'SSP drivers'!$C$2:$C$7886,'Selected scen drivers'!$C80,'SSP drivers'!$D$2:$D$7886,'Selected scen drivers'!$D80)</f>
        <v>9911.7198289117096</v>
      </c>
      <c r="W80" s="4">
        <f>SUMIFS('SSP drivers'!W$2:W$7886,'SSP drivers'!$A$2:$A$7886,'Selected scen drivers'!$AH$1,'SSP drivers'!$B$2:$B$7886,'Selected scen drivers'!$AI$1,'SSP drivers'!$C$2:$C$7886,'Selected scen drivers'!$C80,'SSP drivers'!$D$2:$D$7886,'Selected scen drivers'!$D80)</f>
        <v>10584.664895800501</v>
      </c>
      <c r="X80" s="4"/>
      <c r="Y80" s="4"/>
      <c r="Z80" s="4"/>
      <c r="AA80" s="4"/>
      <c r="AB80" s="4"/>
      <c r="AC80" s="4"/>
      <c r="AD80" s="4"/>
      <c r="AE80" s="4"/>
    </row>
    <row r="81" spans="1:31" x14ac:dyDescent="0.35">
      <c r="A81">
        <f t="shared" si="2"/>
        <v>9</v>
      </c>
      <c r="B81">
        <f t="shared" si="3"/>
        <v>8</v>
      </c>
      <c r="C81" t="str">
        <f>IFERROR(VLOOKUP(A81,Classification!$A$4:$B$37,2,FALSE),"")</f>
        <v>MidEast_other</v>
      </c>
      <c r="D81" t="str">
        <f>IFERROR(VLOOKUP(B81,Classification!$N$5:$O$14,2,FALSE),"")</f>
        <v>HOU</v>
      </c>
      <c r="E81" s="4">
        <f>SUMIFS('SSP drivers'!E$2:E$7886,'SSP drivers'!$A$2:$A$7886,'Selected scen drivers'!$AH$1,'SSP drivers'!$B$2:$B$7886,'Selected scen drivers'!$AI$1,'SSP drivers'!$C$2:$C$7886,'Selected scen drivers'!$C81,'SSP drivers'!$D$2:$D$7886,'Selected scen drivers'!$D81)</f>
        <v>0</v>
      </c>
      <c r="F81" s="4">
        <f>SUMIFS('SSP drivers'!F$2:F$7886,'SSP drivers'!$A$2:$A$7886,'Selected scen drivers'!$AH$1,'SSP drivers'!$B$2:$B$7886,'Selected scen drivers'!$AI$1,'SSP drivers'!$C$2:$C$7886,'Selected scen drivers'!$C81,'SSP drivers'!$D$2:$D$7886,'Selected scen drivers'!$D81)</f>
        <v>65.062274799999997</v>
      </c>
      <c r="G81" s="4">
        <f>SUMIFS('SSP drivers'!G$2:G$7886,'SSP drivers'!$A$2:$A$7886,'Selected scen drivers'!$AH$1,'SSP drivers'!$B$2:$B$7886,'Selected scen drivers'!$AI$1,'SSP drivers'!$C$2:$C$7886,'Selected scen drivers'!$C81,'SSP drivers'!$D$2:$D$7886,'Selected scen drivers'!$D81)</f>
        <v>66.345267000000007</v>
      </c>
      <c r="H81" s="4">
        <f>SUMIFS('SSP drivers'!H$2:H$7886,'SSP drivers'!$A$2:$A$7886,'Selected scen drivers'!$AH$1,'SSP drivers'!$B$2:$B$7886,'Selected scen drivers'!$AI$1,'SSP drivers'!$C$2:$C$7886,'Selected scen drivers'!$C81,'SSP drivers'!$D$2:$D$7886,'Selected scen drivers'!$D81)</f>
        <v>72.760227999999998</v>
      </c>
      <c r="I81" s="4">
        <f>SUMIFS('SSP drivers'!I$2:I$7886,'SSP drivers'!$A$2:$A$7886,'Selected scen drivers'!$AH$1,'SSP drivers'!$B$2:$B$7886,'Selected scen drivers'!$AI$1,'SSP drivers'!$C$2:$C$7886,'Selected scen drivers'!$C81,'SSP drivers'!$D$2:$D$7886,'Selected scen drivers'!$D81)</f>
        <v>79.492238</v>
      </c>
      <c r="J81" s="4">
        <f>SUMIFS('SSP drivers'!J$2:J$7886,'SSP drivers'!$A$2:$A$7886,'Selected scen drivers'!$AH$1,'SSP drivers'!$B$2:$B$7886,'Selected scen drivers'!$AI$1,'SSP drivers'!$C$2:$C$7886,'Selected scen drivers'!$C81,'SSP drivers'!$D$2:$D$7886,'Selected scen drivers'!$D81)</f>
        <v>85.783990500000002</v>
      </c>
      <c r="K81" s="4">
        <f>SUMIFS('SSP drivers'!K$2:K$7886,'SSP drivers'!$A$2:$A$7886,'Selected scen drivers'!$AH$1,'SSP drivers'!$B$2:$B$7886,'Selected scen drivers'!$AI$1,'SSP drivers'!$C$2:$C$7886,'Selected scen drivers'!$C81,'SSP drivers'!$D$2:$D$7886,'Selected scen drivers'!$D81)</f>
        <v>91.222068500000006</v>
      </c>
      <c r="L81" s="4">
        <f>SUMIFS('SSP drivers'!L$2:L$7886,'SSP drivers'!$A$2:$A$7886,'Selected scen drivers'!$AH$1,'SSP drivers'!$B$2:$B$7886,'Selected scen drivers'!$AI$1,'SSP drivers'!$C$2:$C$7886,'Selected scen drivers'!$C81,'SSP drivers'!$D$2:$D$7886,'Selected scen drivers'!$D81)</f>
        <v>95.334384499999999</v>
      </c>
      <c r="M81" s="4">
        <f>SUMIFS('SSP drivers'!M$2:M$7886,'SSP drivers'!$A$2:$A$7886,'Selected scen drivers'!$AH$1,'SSP drivers'!$B$2:$B$7886,'Selected scen drivers'!$AI$1,'SSP drivers'!$C$2:$C$7886,'Selected scen drivers'!$C81,'SSP drivers'!$D$2:$D$7886,'Selected scen drivers'!$D81)</f>
        <v>97.500072000000003</v>
      </c>
      <c r="N81" s="4">
        <f>SUMIFS('SSP drivers'!N$2:N$7886,'SSP drivers'!$A$2:$A$7886,'Selected scen drivers'!$AH$1,'SSP drivers'!$B$2:$B$7886,'Selected scen drivers'!$AI$1,'SSP drivers'!$C$2:$C$7886,'Selected scen drivers'!$C81,'SSP drivers'!$D$2:$D$7886,'Selected scen drivers'!$D81)</f>
        <v>98.937853000000004</v>
      </c>
      <c r="O81" s="4">
        <f>SUMIFS('SSP drivers'!O$2:O$7886,'SSP drivers'!$A$2:$A$7886,'Selected scen drivers'!$AH$1,'SSP drivers'!$B$2:$B$7886,'Selected scen drivers'!$AI$1,'SSP drivers'!$C$2:$C$7886,'Selected scen drivers'!$C81,'SSP drivers'!$D$2:$D$7886,'Selected scen drivers'!$D81)</f>
        <v>100.6190825</v>
      </c>
      <c r="P81" s="4">
        <f>SUMIFS('SSP drivers'!P$2:P$7886,'SSP drivers'!$A$2:$A$7886,'Selected scen drivers'!$AH$1,'SSP drivers'!$B$2:$B$7886,'Selected scen drivers'!$AI$1,'SSP drivers'!$C$2:$C$7886,'Selected scen drivers'!$C81,'SSP drivers'!$D$2:$D$7886,'Selected scen drivers'!$D81)</f>
        <v>102.6539855</v>
      </c>
      <c r="Q81" s="4">
        <f>SUMIFS('SSP drivers'!Q$2:Q$7886,'SSP drivers'!$A$2:$A$7886,'Selected scen drivers'!$AH$1,'SSP drivers'!$B$2:$B$7886,'Selected scen drivers'!$AI$1,'SSP drivers'!$C$2:$C$7886,'Selected scen drivers'!$C81,'SSP drivers'!$D$2:$D$7886,'Selected scen drivers'!$D81)</f>
        <v>103.99495899999999</v>
      </c>
      <c r="R81" s="4">
        <f>SUMIFS('SSP drivers'!R$2:R$7886,'SSP drivers'!$A$2:$A$7886,'Selected scen drivers'!$AH$1,'SSP drivers'!$B$2:$B$7886,'Selected scen drivers'!$AI$1,'SSP drivers'!$C$2:$C$7886,'Selected scen drivers'!$C81,'SSP drivers'!$D$2:$D$7886,'Selected scen drivers'!$D81)</f>
        <v>103.787611</v>
      </c>
      <c r="S81" s="4">
        <f>SUMIFS('SSP drivers'!S$2:S$7886,'SSP drivers'!$A$2:$A$7886,'Selected scen drivers'!$AH$1,'SSP drivers'!$B$2:$B$7886,'Selected scen drivers'!$AI$1,'SSP drivers'!$C$2:$C$7886,'Selected scen drivers'!$C81,'SSP drivers'!$D$2:$D$7886,'Selected scen drivers'!$D81)</f>
        <v>102.014076</v>
      </c>
      <c r="T81" s="4">
        <f>SUMIFS('SSP drivers'!T$2:T$7886,'SSP drivers'!$A$2:$A$7886,'Selected scen drivers'!$AH$1,'SSP drivers'!$B$2:$B$7886,'Selected scen drivers'!$AI$1,'SSP drivers'!$C$2:$C$7886,'Selected scen drivers'!$C81,'SSP drivers'!$D$2:$D$7886,'Selected scen drivers'!$D81)</f>
        <v>99.894963000000004</v>
      </c>
      <c r="U81" s="4">
        <f>SUMIFS('SSP drivers'!U$2:U$7886,'SSP drivers'!$A$2:$A$7886,'Selected scen drivers'!$AH$1,'SSP drivers'!$B$2:$B$7886,'Selected scen drivers'!$AI$1,'SSP drivers'!$C$2:$C$7886,'Selected scen drivers'!$C81,'SSP drivers'!$D$2:$D$7886,'Selected scen drivers'!$D81)</f>
        <v>97.956246500000006</v>
      </c>
      <c r="V81" s="4">
        <f>SUMIFS('SSP drivers'!V$2:V$7886,'SSP drivers'!$A$2:$A$7886,'Selected scen drivers'!$AH$1,'SSP drivers'!$B$2:$B$7886,'Selected scen drivers'!$AI$1,'SSP drivers'!$C$2:$C$7886,'Selected scen drivers'!$C81,'SSP drivers'!$D$2:$D$7886,'Selected scen drivers'!$D81)</f>
        <v>95.622757000000007</v>
      </c>
      <c r="W81" s="4">
        <f>SUMIFS('SSP drivers'!W$2:W$7886,'SSP drivers'!$A$2:$A$7886,'Selected scen drivers'!$AH$1,'SSP drivers'!$B$2:$B$7886,'Selected scen drivers'!$AI$1,'SSP drivers'!$C$2:$C$7886,'Selected scen drivers'!$C81,'SSP drivers'!$D$2:$D$7886,'Selected scen drivers'!$D81)</f>
        <v>92.942975000000004</v>
      </c>
      <c r="X81" s="4"/>
      <c r="Y81" s="4"/>
      <c r="Z81" s="4"/>
      <c r="AA81" s="4"/>
      <c r="AB81" s="4"/>
      <c r="AC81" s="4"/>
      <c r="AD81" s="4"/>
      <c r="AE81" s="4"/>
    </row>
    <row r="82" spans="1:31" x14ac:dyDescent="0.35">
      <c r="A82">
        <f t="shared" si="2"/>
        <v>9</v>
      </c>
      <c r="B82">
        <f t="shared" si="3"/>
        <v>9</v>
      </c>
      <c r="C82" t="str">
        <f>IFERROR(VLOOKUP(A82,Classification!$A$4:$B$37,2,FALSE),"")</f>
        <v>MidEast_other</v>
      </c>
      <c r="D82" t="str">
        <f>IFERROR(VLOOKUP(B82,Classification!$N$5:$O$14,2,FALSE),"")</f>
        <v>POP</v>
      </c>
      <c r="E82" s="4">
        <f>SUMIFS('SSP drivers'!E$2:E$7886,'SSP drivers'!$A$2:$A$7886,'Selected scen drivers'!$AH$1,'SSP drivers'!$B$2:$B$7886,'Selected scen drivers'!$AI$1,'SSP drivers'!$C$2:$C$7886,'Selected scen drivers'!$C82,'SSP drivers'!$D$2:$D$7886,'Selected scen drivers'!$D82)</f>
        <v>0</v>
      </c>
      <c r="F82" s="4">
        <f>SUMIFS('SSP drivers'!F$2:F$7886,'SSP drivers'!$A$2:$A$7886,'Selected scen drivers'!$AH$1,'SSP drivers'!$B$2:$B$7886,'Selected scen drivers'!$AI$1,'SSP drivers'!$C$2:$C$7886,'Selected scen drivers'!$C82,'SSP drivers'!$D$2:$D$7886,'Selected scen drivers'!$D82)</f>
        <v>230.5634182</v>
      </c>
      <c r="G82" s="4">
        <f>SUMIFS('SSP drivers'!G$2:G$7886,'SSP drivers'!$A$2:$A$7886,'Selected scen drivers'!$AH$1,'SSP drivers'!$B$2:$B$7886,'Selected scen drivers'!$AI$1,'SSP drivers'!$C$2:$C$7886,'Selected scen drivers'!$C82,'SSP drivers'!$D$2:$D$7886,'Selected scen drivers'!$D82)</f>
        <v>234.23318900000001</v>
      </c>
      <c r="H82" s="4">
        <f>SUMIFS('SSP drivers'!H$2:H$7886,'SSP drivers'!$A$2:$A$7886,'Selected scen drivers'!$AH$1,'SSP drivers'!$B$2:$B$7886,'Selected scen drivers'!$AI$1,'SSP drivers'!$C$2:$C$7886,'Selected scen drivers'!$C82,'SSP drivers'!$D$2:$D$7886,'Selected scen drivers'!$D82)</f>
        <v>252.582043</v>
      </c>
      <c r="I82" s="4">
        <f>SUMIFS('SSP drivers'!I$2:I$7886,'SSP drivers'!$A$2:$A$7886,'Selected scen drivers'!$AH$1,'SSP drivers'!$B$2:$B$7886,'Selected scen drivers'!$AI$1,'SSP drivers'!$C$2:$C$7886,'Selected scen drivers'!$C82,'SSP drivers'!$D$2:$D$7886,'Selected scen drivers'!$D82)</f>
        <v>270.86948699999999</v>
      </c>
      <c r="J82" s="4">
        <f>SUMIFS('SSP drivers'!J$2:J$7886,'SSP drivers'!$A$2:$A$7886,'Selected scen drivers'!$AH$1,'SSP drivers'!$B$2:$B$7886,'Selected scen drivers'!$AI$1,'SSP drivers'!$C$2:$C$7886,'Selected scen drivers'!$C82,'SSP drivers'!$D$2:$D$7886,'Selected scen drivers'!$D82)</f>
        <v>288.349513</v>
      </c>
      <c r="K82" s="4">
        <f>SUMIFS('SSP drivers'!K$2:K$7886,'SSP drivers'!$A$2:$A$7886,'Selected scen drivers'!$AH$1,'SSP drivers'!$B$2:$B$7886,'Selected scen drivers'!$AI$1,'SSP drivers'!$C$2:$C$7886,'Selected scen drivers'!$C82,'SSP drivers'!$D$2:$D$7886,'Selected scen drivers'!$D82)</f>
        <v>304.88868200000002</v>
      </c>
      <c r="L82" s="4">
        <f>SUMIFS('SSP drivers'!L$2:L$7886,'SSP drivers'!$A$2:$A$7886,'Selected scen drivers'!$AH$1,'SSP drivers'!$B$2:$B$7886,'Selected scen drivers'!$AI$1,'SSP drivers'!$C$2:$C$7886,'Selected scen drivers'!$C82,'SSP drivers'!$D$2:$D$7886,'Selected scen drivers'!$D82)</f>
        <v>320.17920299999997</v>
      </c>
      <c r="M82" s="4">
        <f>SUMIFS('SSP drivers'!M$2:M$7886,'SSP drivers'!$A$2:$A$7886,'Selected scen drivers'!$AH$1,'SSP drivers'!$B$2:$B$7886,'Selected scen drivers'!$AI$1,'SSP drivers'!$C$2:$C$7886,'Selected scen drivers'!$C82,'SSP drivers'!$D$2:$D$7886,'Selected scen drivers'!$D82)</f>
        <v>333.71304300000003</v>
      </c>
      <c r="N82" s="4">
        <f>SUMIFS('SSP drivers'!N$2:N$7886,'SSP drivers'!$A$2:$A$7886,'Selected scen drivers'!$AH$1,'SSP drivers'!$B$2:$B$7886,'Selected scen drivers'!$AI$1,'SSP drivers'!$C$2:$C$7886,'Selected scen drivers'!$C82,'SSP drivers'!$D$2:$D$7886,'Selected scen drivers'!$D82)</f>
        <v>345.31378699999999</v>
      </c>
      <c r="O82" s="4">
        <f>SUMIFS('SSP drivers'!O$2:O$7886,'SSP drivers'!$A$2:$A$7886,'Selected scen drivers'!$AH$1,'SSP drivers'!$B$2:$B$7886,'Selected scen drivers'!$AI$1,'SSP drivers'!$C$2:$C$7886,'Selected scen drivers'!$C82,'SSP drivers'!$D$2:$D$7886,'Selected scen drivers'!$D82)</f>
        <v>354.74247100000002</v>
      </c>
      <c r="P82" s="4">
        <f>SUMIFS('SSP drivers'!P$2:P$7886,'SSP drivers'!$A$2:$A$7886,'Selected scen drivers'!$AH$1,'SSP drivers'!$B$2:$B$7886,'Selected scen drivers'!$AI$1,'SSP drivers'!$C$2:$C$7886,'Selected scen drivers'!$C82,'SSP drivers'!$D$2:$D$7886,'Selected scen drivers'!$D82)</f>
        <v>361.84770800000001</v>
      </c>
      <c r="Q82" s="4">
        <f>SUMIFS('SSP drivers'!Q$2:Q$7886,'SSP drivers'!$A$2:$A$7886,'Selected scen drivers'!$AH$1,'SSP drivers'!$B$2:$B$7886,'Selected scen drivers'!$AI$1,'SSP drivers'!$C$2:$C$7886,'Selected scen drivers'!$C82,'SSP drivers'!$D$2:$D$7886,'Selected scen drivers'!$D82)</f>
        <v>366.75782199999998</v>
      </c>
      <c r="R82" s="4">
        <f>SUMIFS('SSP drivers'!R$2:R$7886,'SSP drivers'!$A$2:$A$7886,'Selected scen drivers'!$AH$1,'SSP drivers'!$B$2:$B$7886,'Selected scen drivers'!$AI$1,'SSP drivers'!$C$2:$C$7886,'Selected scen drivers'!$C82,'SSP drivers'!$D$2:$D$7886,'Selected scen drivers'!$D82)</f>
        <v>369.766842</v>
      </c>
      <c r="S82" s="4">
        <f>SUMIFS('SSP drivers'!S$2:S$7886,'SSP drivers'!$A$2:$A$7886,'Selected scen drivers'!$AH$1,'SSP drivers'!$B$2:$B$7886,'Selected scen drivers'!$AI$1,'SSP drivers'!$C$2:$C$7886,'Selected scen drivers'!$C82,'SSP drivers'!$D$2:$D$7886,'Selected scen drivers'!$D82)</f>
        <v>371.22009400000002</v>
      </c>
      <c r="T82" s="4">
        <f>SUMIFS('SSP drivers'!T$2:T$7886,'SSP drivers'!$A$2:$A$7886,'Selected scen drivers'!$AH$1,'SSP drivers'!$B$2:$B$7886,'Selected scen drivers'!$AI$1,'SSP drivers'!$C$2:$C$7886,'Selected scen drivers'!$C82,'SSP drivers'!$D$2:$D$7886,'Selected scen drivers'!$D82)</f>
        <v>371.51314200000002</v>
      </c>
      <c r="U82" s="4">
        <f>SUMIFS('SSP drivers'!U$2:U$7886,'SSP drivers'!$A$2:$A$7886,'Selected scen drivers'!$AH$1,'SSP drivers'!$B$2:$B$7886,'Selected scen drivers'!$AI$1,'SSP drivers'!$C$2:$C$7886,'Selected scen drivers'!$C82,'SSP drivers'!$D$2:$D$7886,'Selected scen drivers'!$D82)</f>
        <v>370.97778899999997</v>
      </c>
      <c r="V82" s="4">
        <f>SUMIFS('SSP drivers'!V$2:V$7886,'SSP drivers'!$A$2:$A$7886,'Selected scen drivers'!$AH$1,'SSP drivers'!$B$2:$B$7886,'Selected scen drivers'!$AI$1,'SSP drivers'!$C$2:$C$7886,'Selected scen drivers'!$C82,'SSP drivers'!$D$2:$D$7886,'Selected scen drivers'!$D82)</f>
        <v>369.69073700000001</v>
      </c>
      <c r="W82" s="4">
        <f>SUMIFS('SSP drivers'!W$2:W$7886,'SSP drivers'!$A$2:$A$7886,'Selected scen drivers'!$AH$1,'SSP drivers'!$B$2:$B$7886,'Selected scen drivers'!$AI$1,'SSP drivers'!$C$2:$C$7886,'Selected scen drivers'!$C82,'SSP drivers'!$D$2:$D$7886,'Selected scen drivers'!$D82)</f>
        <v>367.53304400000002</v>
      </c>
      <c r="X82" s="4"/>
      <c r="Y82" s="4"/>
      <c r="Z82" s="4"/>
      <c r="AA82" s="4"/>
      <c r="AB82" s="4"/>
      <c r="AC82" s="4"/>
      <c r="AD82" s="4"/>
      <c r="AE82" s="4"/>
    </row>
    <row r="83" spans="1:31" x14ac:dyDescent="0.35">
      <c r="A83">
        <f t="shared" si="2"/>
        <v>10</v>
      </c>
      <c r="B83">
        <f t="shared" si="3"/>
        <v>1</v>
      </c>
      <c r="C83" t="str">
        <f>IFERROR(VLOOKUP(A83,Classification!$A$4:$B$37,2,FALSE),"")</f>
        <v>Mexico</v>
      </c>
      <c r="D83" t="str">
        <f>IFERROR(VLOOKUP(B83,Classification!$N$5:$O$14,2,FALSE),"")</f>
        <v>GDP</v>
      </c>
      <c r="E83" s="4">
        <f>SUMIFS('SSP drivers'!E$2:E$7886,'SSP drivers'!$A$2:$A$7886,'Selected scen drivers'!$AH$1,'SSP drivers'!$B$2:$B$7886,'Selected scen drivers'!$AI$1,'SSP drivers'!$C$2:$C$7886,'Selected scen drivers'!$C83,'SSP drivers'!$D$2:$D$7886,'Selected scen drivers'!$D83)</f>
        <v>0</v>
      </c>
      <c r="F83" s="4">
        <f>SUMIFS('SSP drivers'!F$2:F$7886,'SSP drivers'!$A$2:$A$7886,'Selected scen drivers'!$AH$1,'SSP drivers'!$B$2:$B$7886,'Selected scen drivers'!$AI$1,'SSP drivers'!$C$2:$C$7886,'Selected scen drivers'!$C83,'SSP drivers'!$D$2:$D$7886,'Selected scen drivers'!$D83)</f>
        <v>2240.5940000000001</v>
      </c>
      <c r="G83" s="4">
        <f>SUMIFS('SSP drivers'!G$2:G$7886,'SSP drivers'!$A$2:$A$7886,'Selected scen drivers'!$AH$1,'SSP drivers'!$B$2:$B$7886,'Selected scen drivers'!$AI$1,'SSP drivers'!$C$2:$C$7886,'Selected scen drivers'!$C83,'SSP drivers'!$D$2:$D$7886,'Selected scen drivers'!$D83)</f>
        <v>2223.54</v>
      </c>
      <c r="H83" s="4">
        <f>SUMIFS('SSP drivers'!H$2:H$7886,'SSP drivers'!$A$2:$A$7886,'Selected scen drivers'!$AH$1,'SSP drivers'!$B$2:$B$7886,'Selected scen drivers'!$AI$1,'SSP drivers'!$C$2:$C$7886,'Selected scen drivers'!$C83,'SSP drivers'!$D$2:$D$7886,'Selected scen drivers'!$D83)</f>
        <v>2645.37</v>
      </c>
      <c r="I83" s="4">
        <f>SUMIFS('SSP drivers'!I$2:I$7886,'SSP drivers'!$A$2:$A$7886,'Selected scen drivers'!$AH$1,'SSP drivers'!$B$2:$B$7886,'Selected scen drivers'!$AI$1,'SSP drivers'!$C$2:$C$7886,'Selected scen drivers'!$C83,'SSP drivers'!$D$2:$D$7886,'Selected scen drivers'!$D83)</f>
        <v>3024.44</v>
      </c>
      <c r="J83" s="4">
        <f>SUMIFS('SSP drivers'!J$2:J$7886,'SSP drivers'!$A$2:$A$7886,'Selected scen drivers'!$AH$1,'SSP drivers'!$B$2:$B$7886,'Selected scen drivers'!$AI$1,'SSP drivers'!$C$2:$C$7886,'Selected scen drivers'!$C83,'SSP drivers'!$D$2:$D$7886,'Selected scen drivers'!$D83)</f>
        <v>3462.18</v>
      </c>
      <c r="K83" s="4">
        <f>SUMIFS('SSP drivers'!K$2:K$7886,'SSP drivers'!$A$2:$A$7886,'Selected scen drivers'!$AH$1,'SSP drivers'!$B$2:$B$7886,'Selected scen drivers'!$AI$1,'SSP drivers'!$C$2:$C$7886,'Selected scen drivers'!$C83,'SSP drivers'!$D$2:$D$7886,'Selected scen drivers'!$D83)</f>
        <v>3949.5</v>
      </c>
      <c r="L83" s="4">
        <f>SUMIFS('SSP drivers'!L$2:L$7886,'SSP drivers'!$A$2:$A$7886,'Selected scen drivers'!$AH$1,'SSP drivers'!$B$2:$B$7886,'Selected scen drivers'!$AI$1,'SSP drivers'!$C$2:$C$7886,'Selected scen drivers'!$C83,'SSP drivers'!$D$2:$D$7886,'Selected scen drivers'!$D83)</f>
        <v>4487.26</v>
      </c>
      <c r="M83" s="4">
        <f>SUMIFS('SSP drivers'!M$2:M$7886,'SSP drivers'!$A$2:$A$7886,'Selected scen drivers'!$AH$1,'SSP drivers'!$B$2:$B$7886,'Selected scen drivers'!$AI$1,'SSP drivers'!$C$2:$C$7886,'Selected scen drivers'!$C83,'SSP drivers'!$D$2:$D$7886,'Selected scen drivers'!$D83)</f>
        <v>5066.04</v>
      </c>
      <c r="N83" s="4">
        <f>SUMIFS('SSP drivers'!N$2:N$7886,'SSP drivers'!$A$2:$A$7886,'Selected scen drivers'!$AH$1,'SSP drivers'!$B$2:$B$7886,'Selected scen drivers'!$AI$1,'SSP drivers'!$C$2:$C$7886,'Selected scen drivers'!$C83,'SSP drivers'!$D$2:$D$7886,'Selected scen drivers'!$D83)</f>
        <v>5672.71</v>
      </c>
      <c r="O83" s="4">
        <f>SUMIFS('SSP drivers'!O$2:O$7886,'SSP drivers'!$A$2:$A$7886,'Selected scen drivers'!$AH$1,'SSP drivers'!$B$2:$B$7886,'Selected scen drivers'!$AI$1,'SSP drivers'!$C$2:$C$7886,'Selected scen drivers'!$C83,'SSP drivers'!$D$2:$D$7886,'Selected scen drivers'!$D83)</f>
        <v>6286.07</v>
      </c>
      <c r="P83" s="4">
        <f>SUMIFS('SSP drivers'!P$2:P$7886,'SSP drivers'!$A$2:$A$7886,'Selected scen drivers'!$AH$1,'SSP drivers'!$B$2:$B$7886,'Selected scen drivers'!$AI$1,'SSP drivers'!$C$2:$C$7886,'Selected scen drivers'!$C83,'SSP drivers'!$D$2:$D$7886,'Selected scen drivers'!$D83)</f>
        <v>6908.03</v>
      </c>
      <c r="Q83" s="4">
        <f>SUMIFS('SSP drivers'!Q$2:Q$7886,'SSP drivers'!$A$2:$A$7886,'Selected scen drivers'!$AH$1,'SSP drivers'!$B$2:$B$7886,'Selected scen drivers'!$AI$1,'SSP drivers'!$C$2:$C$7886,'Selected scen drivers'!$C83,'SSP drivers'!$D$2:$D$7886,'Selected scen drivers'!$D83)</f>
        <v>7532.75</v>
      </c>
      <c r="R83" s="4">
        <f>SUMIFS('SSP drivers'!R$2:R$7886,'SSP drivers'!$A$2:$A$7886,'Selected scen drivers'!$AH$1,'SSP drivers'!$B$2:$B$7886,'Selected scen drivers'!$AI$1,'SSP drivers'!$C$2:$C$7886,'Selected scen drivers'!$C83,'SSP drivers'!$D$2:$D$7886,'Selected scen drivers'!$D83)</f>
        <v>8145.45</v>
      </c>
      <c r="S83" s="4">
        <f>SUMIFS('SSP drivers'!S$2:S$7886,'SSP drivers'!$A$2:$A$7886,'Selected scen drivers'!$AH$1,'SSP drivers'!$B$2:$B$7886,'Selected scen drivers'!$AI$1,'SSP drivers'!$C$2:$C$7886,'Selected scen drivers'!$C83,'SSP drivers'!$D$2:$D$7886,'Selected scen drivers'!$D83)</f>
        <v>8730.4699999999993</v>
      </c>
      <c r="T83" s="4">
        <f>SUMIFS('SSP drivers'!T$2:T$7886,'SSP drivers'!$A$2:$A$7886,'Selected scen drivers'!$AH$1,'SSP drivers'!$B$2:$B$7886,'Selected scen drivers'!$AI$1,'SSP drivers'!$C$2:$C$7886,'Selected scen drivers'!$C83,'SSP drivers'!$D$2:$D$7886,'Selected scen drivers'!$D83)</f>
        <v>9282.26</v>
      </c>
      <c r="U83" s="4">
        <f>SUMIFS('SSP drivers'!U$2:U$7886,'SSP drivers'!$A$2:$A$7886,'Selected scen drivers'!$AH$1,'SSP drivers'!$B$2:$B$7886,'Selected scen drivers'!$AI$1,'SSP drivers'!$C$2:$C$7886,'Selected scen drivers'!$C83,'SSP drivers'!$D$2:$D$7886,'Selected scen drivers'!$D83)</f>
        <v>9795.09</v>
      </c>
      <c r="V83" s="4">
        <f>SUMIFS('SSP drivers'!V$2:V$7886,'SSP drivers'!$A$2:$A$7886,'Selected scen drivers'!$AH$1,'SSP drivers'!$B$2:$B$7886,'Selected scen drivers'!$AI$1,'SSP drivers'!$C$2:$C$7886,'Selected scen drivers'!$C83,'SSP drivers'!$D$2:$D$7886,'Selected scen drivers'!$D83)</f>
        <v>10264.299999999999</v>
      </c>
      <c r="W83" s="4">
        <f>SUMIFS('SSP drivers'!W$2:W$7886,'SSP drivers'!$A$2:$A$7886,'Selected scen drivers'!$AH$1,'SSP drivers'!$B$2:$B$7886,'Selected scen drivers'!$AI$1,'SSP drivers'!$C$2:$C$7886,'Selected scen drivers'!$C83,'SSP drivers'!$D$2:$D$7886,'Selected scen drivers'!$D83)</f>
        <v>10685.5</v>
      </c>
      <c r="X83" s="4"/>
      <c r="Y83" s="4"/>
      <c r="Z83" s="4"/>
      <c r="AA83" s="4"/>
      <c r="AB83" s="4"/>
      <c r="AC83" s="4"/>
      <c r="AD83" s="4"/>
      <c r="AE83" s="4"/>
    </row>
    <row r="84" spans="1:31" x14ac:dyDescent="0.35">
      <c r="A84">
        <f t="shared" si="2"/>
        <v>10</v>
      </c>
      <c r="B84">
        <f t="shared" si="3"/>
        <v>2</v>
      </c>
      <c r="C84" t="str">
        <f>IFERROR(VLOOKUP(A84,Classification!$A$4:$B$37,2,FALSE),"")</f>
        <v>Mexico</v>
      </c>
      <c r="D84" t="str">
        <f>IFERROR(VLOOKUP(B84,Classification!$N$5:$O$14,2,FALSE),"")</f>
        <v>GDPAGR</v>
      </c>
      <c r="E84" s="4">
        <f>SUMIFS('SSP drivers'!E$2:E$7886,'SSP drivers'!$A$2:$A$7886,'Selected scen drivers'!$AH$1,'SSP drivers'!$B$2:$B$7886,'Selected scen drivers'!$AI$1,'SSP drivers'!$C$2:$C$7886,'Selected scen drivers'!$C84,'SSP drivers'!$D$2:$D$7886,'Selected scen drivers'!$D84)</f>
        <v>0</v>
      </c>
      <c r="F84" s="4">
        <f>SUMIFS('SSP drivers'!F$2:F$7886,'SSP drivers'!$A$2:$A$7886,'Selected scen drivers'!$AH$1,'SSP drivers'!$B$2:$B$7886,'Selected scen drivers'!$AI$1,'SSP drivers'!$C$2:$C$7886,'Selected scen drivers'!$C84,'SSP drivers'!$D$2:$D$7886,'Selected scen drivers'!$D84)</f>
        <v>80.308109986244503</v>
      </c>
      <c r="G84" s="4">
        <f>SUMIFS('SSP drivers'!G$2:G$7886,'SSP drivers'!$A$2:$A$7886,'Selected scen drivers'!$AH$1,'SSP drivers'!$B$2:$B$7886,'Selected scen drivers'!$AI$1,'SSP drivers'!$C$2:$C$7886,'Selected scen drivers'!$C84,'SSP drivers'!$D$2:$D$7886,'Selected scen drivers'!$D84)</f>
        <v>79.696854887058606</v>
      </c>
      <c r="H84" s="4">
        <f>SUMIFS('SSP drivers'!H$2:H$7886,'SSP drivers'!$A$2:$A$7886,'Selected scen drivers'!$AH$1,'SSP drivers'!$B$2:$B$7886,'Selected scen drivers'!$AI$1,'SSP drivers'!$C$2:$C$7886,'Selected scen drivers'!$C84,'SSP drivers'!$D$2:$D$7886,'Selected scen drivers'!$D84)</f>
        <v>94.816225034214895</v>
      </c>
      <c r="I84" s="4">
        <f>SUMIFS('SSP drivers'!I$2:I$7886,'SSP drivers'!$A$2:$A$7886,'Selected scen drivers'!$AH$1,'SSP drivers'!$B$2:$B$7886,'Selected scen drivers'!$AI$1,'SSP drivers'!$C$2:$C$7886,'Selected scen drivers'!$C84,'SSP drivers'!$D$2:$D$7886,'Selected scen drivers'!$D84)</f>
        <v>108.402977142132</v>
      </c>
      <c r="J84" s="4">
        <f>SUMIFS('SSP drivers'!J$2:J$7886,'SSP drivers'!$A$2:$A$7886,'Selected scen drivers'!$AH$1,'SSP drivers'!$B$2:$B$7886,'Selected scen drivers'!$AI$1,'SSP drivers'!$C$2:$C$7886,'Selected scen drivers'!$C84,'SSP drivers'!$D$2:$D$7886,'Selected scen drivers'!$D84)</f>
        <v>124.092598762728</v>
      </c>
      <c r="K84" s="4">
        <f>SUMIFS('SSP drivers'!K$2:K$7886,'SSP drivers'!$A$2:$A$7886,'Selected scen drivers'!$AH$1,'SSP drivers'!$B$2:$B$7886,'Selected scen drivers'!$AI$1,'SSP drivers'!$C$2:$C$7886,'Selected scen drivers'!$C84,'SSP drivers'!$D$2:$D$7886,'Selected scen drivers'!$D84)</f>
        <v>141.55928311451001</v>
      </c>
      <c r="L84" s="4">
        <f>SUMIFS('SSP drivers'!L$2:L$7886,'SSP drivers'!$A$2:$A$7886,'Selected scen drivers'!$AH$1,'SSP drivers'!$B$2:$B$7886,'Selected scen drivers'!$AI$1,'SSP drivers'!$C$2:$C$7886,'Selected scen drivers'!$C84,'SSP drivers'!$D$2:$D$7886,'Selected scen drivers'!$D84)</f>
        <v>160.833854601448</v>
      </c>
      <c r="M84" s="4">
        <f>SUMIFS('SSP drivers'!M$2:M$7886,'SSP drivers'!$A$2:$A$7886,'Selected scen drivers'!$AH$1,'SSP drivers'!$B$2:$B$7886,'Selected scen drivers'!$AI$1,'SSP drivers'!$C$2:$C$7886,'Selected scen drivers'!$C84,'SSP drivers'!$D$2:$D$7886,'Selected scen drivers'!$D84)</f>
        <v>181.578678473081</v>
      </c>
      <c r="N84" s="4">
        <f>SUMIFS('SSP drivers'!N$2:N$7886,'SSP drivers'!$A$2:$A$7886,'Selected scen drivers'!$AH$1,'SSP drivers'!$B$2:$B$7886,'Selected scen drivers'!$AI$1,'SSP drivers'!$C$2:$C$7886,'Selected scen drivers'!$C84,'SSP drivers'!$D$2:$D$7886,'Selected scen drivers'!$D84)</f>
        <v>203.323144933919</v>
      </c>
      <c r="O84" s="4">
        <f>SUMIFS('SSP drivers'!O$2:O$7886,'SSP drivers'!$A$2:$A$7886,'Selected scen drivers'!$AH$1,'SSP drivers'!$B$2:$B$7886,'Selected scen drivers'!$AI$1,'SSP drivers'!$C$2:$C$7886,'Selected scen drivers'!$C84,'SSP drivers'!$D$2:$D$7886,'Selected scen drivers'!$D84)</f>
        <v>225.30739658377701</v>
      </c>
      <c r="P84" s="4">
        <f>SUMIFS('SSP drivers'!P$2:P$7886,'SSP drivers'!$A$2:$A$7886,'Selected scen drivers'!$AH$1,'SSP drivers'!$B$2:$B$7886,'Selected scen drivers'!$AI$1,'SSP drivers'!$C$2:$C$7886,'Selected scen drivers'!$C84,'SSP drivers'!$D$2:$D$7886,'Selected scen drivers'!$D84)</f>
        <v>247.59989227333301</v>
      </c>
      <c r="Q84" s="4">
        <f>SUMIFS('SSP drivers'!Q$2:Q$7886,'SSP drivers'!$A$2:$A$7886,'Selected scen drivers'!$AH$1,'SSP drivers'!$B$2:$B$7886,'Selected scen drivers'!$AI$1,'SSP drivers'!$C$2:$C$7886,'Selected scen drivers'!$C84,'SSP drivers'!$D$2:$D$7886,'Selected scen drivers'!$D84)</f>
        <v>269.99131279423398</v>
      </c>
      <c r="R84" s="4">
        <f>SUMIFS('SSP drivers'!R$2:R$7886,'SSP drivers'!$A$2:$A$7886,'Selected scen drivers'!$AH$1,'SSP drivers'!$B$2:$B$7886,'Selected scen drivers'!$AI$1,'SSP drivers'!$C$2:$C$7886,'Selected scen drivers'!$C84,'SSP drivers'!$D$2:$D$7886,'Selected scen drivers'!$D84)</f>
        <v>291.951908506162</v>
      </c>
      <c r="S84" s="4">
        <f>SUMIFS('SSP drivers'!S$2:S$7886,'SSP drivers'!$A$2:$A$7886,'Selected scen drivers'!$AH$1,'SSP drivers'!$B$2:$B$7886,'Selected scen drivers'!$AI$1,'SSP drivers'!$C$2:$C$7886,'Selected scen drivers'!$C84,'SSP drivers'!$D$2:$D$7886,'Selected scen drivers'!$D84)</f>
        <v>312.92038851822701</v>
      </c>
      <c r="T84" s="4">
        <f>SUMIFS('SSP drivers'!T$2:T$7886,'SSP drivers'!$A$2:$A$7886,'Selected scen drivers'!$AH$1,'SSP drivers'!$B$2:$B$7886,'Selected scen drivers'!$AI$1,'SSP drivers'!$C$2:$C$7886,'Selected scen drivers'!$C84,'SSP drivers'!$D$2:$D$7886,'Selected scen drivers'!$D84)</f>
        <v>332.69782789783301</v>
      </c>
      <c r="U84" s="4">
        <f>SUMIFS('SSP drivers'!U$2:U$7886,'SSP drivers'!$A$2:$A$7886,'Selected scen drivers'!$AH$1,'SSP drivers'!$B$2:$B$7886,'Selected scen drivers'!$AI$1,'SSP drivers'!$C$2:$C$7886,'Selected scen drivers'!$C84,'SSP drivers'!$D$2:$D$7886,'Selected scen drivers'!$D84)</f>
        <v>351.07885009295001</v>
      </c>
      <c r="V84" s="4">
        <f>SUMIFS('SSP drivers'!V$2:V$7886,'SSP drivers'!$A$2:$A$7886,'Selected scen drivers'!$AH$1,'SSP drivers'!$B$2:$B$7886,'Selected scen drivers'!$AI$1,'SSP drivers'!$C$2:$C$7886,'Selected scen drivers'!$C84,'SSP drivers'!$D$2:$D$7886,'Selected scen drivers'!$D84)</f>
        <v>367.89642984485801</v>
      </c>
      <c r="W84" s="4">
        <f>SUMIFS('SSP drivers'!W$2:W$7886,'SSP drivers'!$A$2:$A$7886,'Selected scen drivers'!$AH$1,'SSP drivers'!$B$2:$B$7886,'Selected scen drivers'!$AI$1,'SSP drivers'!$C$2:$C$7886,'Selected scen drivers'!$C84,'SSP drivers'!$D$2:$D$7886,'Selected scen drivers'!$D84)</f>
        <v>382.99321932398999</v>
      </c>
      <c r="X84" s="4"/>
      <c r="Y84" s="4"/>
      <c r="Z84" s="4"/>
      <c r="AA84" s="4"/>
      <c r="AB84" s="4"/>
      <c r="AC84" s="4"/>
      <c r="AD84" s="4"/>
      <c r="AE84" s="4"/>
    </row>
    <row r="85" spans="1:31" x14ac:dyDescent="0.35">
      <c r="A85">
        <f t="shared" si="2"/>
        <v>10</v>
      </c>
      <c r="B85">
        <f t="shared" si="3"/>
        <v>3</v>
      </c>
      <c r="C85" t="str">
        <f>IFERROR(VLOOKUP(A85,Classification!$A$4:$B$37,2,FALSE),"")</f>
        <v>Mexico</v>
      </c>
      <c r="D85" t="str">
        <f>IFERROR(VLOOKUP(B85,Classification!$N$5:$O$14,2,FALSE),"")</f>
        <v>GDPIND</v>
      </c>
      <c r="E85" s="4">
        <f>SUMIFS('SSP drivers'!E$2:E$7886,'SSP drivers'!$A$2:$A$7886,'Selected scen drivers'!$AH$1,'SSP drivers'!$B$2:$B$7886,'Selected scen drivers'!$AI$1,'SSP drivers'!$C$2:$C$7886,'Selected scen drivers'!$C85,'SSP drivers'!$D$2:$D$7886,'Selected scen drivers'!$D85)</f>
        <v>0</v>
      </c>
      <c r="F85" s="4">
        <f>SUMIFS('SSP drivers'!F$2:F$7886,'SSP drivers'!$A$2:$A$7886,'Selected scen drivers'!$AH$1,'SSP drivers'!$B$2:$B$7886,'Selected scen drivers'!$AI$1,'SSP drivers'!$C$2:$C$7886,'Selected scen drivers'!$C85,'SSP drivers'!$D$2:$D$7886,'Selected scen drivers'!$D85)</f>
        <v>733.85880987753205</v>
      </c>
      <c r="G85" s="4">
        <f>SUMIFS('SSP drivers'!G$2:G$7886,'SSP drivers'!$A$2:$A$7886,'Selected scen drivers'!$AH$1,'SSP drivers'!$B$2:$B$7886,'Selected scen drivers'!$AI$1,'SSP drivers'!$C$2:$C$7886,'Selected scen drivers'!$C85,'SSP drivers'!$D$2:$D$7886,'Selected scen drivers'!$D85)</f>
        <v>728.27313565736904</v>
      </c>
      <c r="H85" s="4">
        <f>SUMIFS('SSP drivers'!H$2:H$7886,'SSP drivers'!$A$2:$A$7886,'Selected scen drivers'!$AH$1,'SSP drivers'!$B$2:$B$7886,'Selected scen drivers'!$AI$1,'SSP drivers'!$C$2:$C$7886,'Selected scen drivers'!$C85,'SSP drivers'!$D$2:$D$7886,'Selected scen drivers'!$D85)</f>
        <v>866.43456149830195</v>
      </c>
      <c r="I85" s="4">
        <f>SUMIFS('SSP drivers'!I$2:I$7886,'SSP drivers'!$A$2:$A$7886,'Selected scen drivers'!$AH$1,'SSP drivers'!$B$2:$B$7886,'Selected scen drivers'!$AI$1,'SSP drivers'!$C$2:$C$7886,'Selected scen drivers'!$C85,'SSP drivers'!$D$2:$D$7886,'Selected scen drivers'!$D85)</f>
        <v>990.590860703011</v>
      </c>
      <c r="J85" s="4">
        <f>SUMIFS('SSP drivers'!J$2:J$7886,'SSP drivers'!$A$2:$A$7886,'Selected scen drivers'!$AH$1,'SSP drivers'!$B$2:$B$7886,'Selected scen drivers'!$AI$1,'SSP drivers'!$C$2:$C$7886,'Selected scen drivers'!$C85,'SSP drivers'!$D$2:$D$7886,'Selected scen drivers'!$D85)</f>
        <v>1133.9632679467099</v>
      </c>
      <c r="K85" s="4">
        <f>SUMIFS('SSP drivers'!K$2:K$7886,'SSP drivers'!$A$2:$A$7886,'Selected scen drivers'!$AH$1,'SSP drivers'!$B$2:$B$7886,'Selected scen drivers'!$AI$1,'SSP drivers'!$C$2:$C$7886,'Selected scen drivers'!$C85,'SSP drivers'!$D$2:$D$7886,'Selected scen drivers'!$D85)</f>
        <v>1293.5745474687999</v>
      </c>
      <c r="L85" s="4">
        <f>SUMIFS('SSP drivers'!L$2:L$7886,'SSP drivers'!$A$2:$A$7886,'Selected scen drivers'!$AH$1,'SSP drivers'!$B$2:$B$7886,'Selected scen drivers'!$AI$1,'SSP drivers'!$C$2:$C$7886,'Selected scen drivers'!$C85,'SSP drivers'!$D$2:$D$7886,'Selected scen drivers'!$D85)</f>
        <v>1469.7063739396999</v>
      </c>
      <c r="M85" s="4">
        <f>SUMIFS('SSP drivers'!M$2:M$7886,'SSP drivers'!$A$2:$A$7886,'Selected scen drivers'!$AH$1,'SSP drivers'!$B$2:$B$7886,'Selected scen drivers'!$AI$1,'SSP drivers'!$C$2:$C$7886,'Selected scen drivers'!$C85,'SSP drivers'!$D$2:$D$7886,'Selected scen drivers'!$D85)</f>
        <v>1659.2734271322599</v>
      </c>
      <c r="N85" s="4">
        <f>SUMIFS('SSP drivers'!N$2:N$7886,'SSP drivers'!$A$2:$A$7886,'Selected scen drivers'!$AH$1,'SSP drivers'!$B$2:$B$7886,'Selected scen drivers'!$AI$1,'SSP drivers'!$C$2:$C$7886,'Selected scen drivers'!$C85,'SSP drivers'!$D$2:$D$7886,'Selected scen drivers'!$D85)</f>
        <v>1857.9752553922599</v>
      </c>
      <c r="O85" s="4">
        <f>SUMIFS('SSP drivers'!O$2:O$7886,'SSP drivers'!$A$2:$A$7886,'Selected scen drivers'!$AH$1,'SSP drivers'!$B$2:$B$7886,'Selected scen drivers'!$AI$1,'SSP drivers'!$C$2:$C$7886,'Selected scen drivers'!$C85,'SSP drivers'!$D$2:$D$7886,'Selected scen drivers'!$D85)</f>
        <v>2058.86825056519</v>
      </c>
      <c r="P85" s="4">
        <f>SUMIFS('SSP drivers'!P$2:P$7886,'SSP drivers'!$A$2:$A$7886,'Selected scen drivers'!$AH$1,'SSP drivers'!$B$2:$B$7886,'Selected scen drivers'!$AI$1,'SSP drivers'!$C$2:$C$7886,'Selected scen drivers'!$C85,'SSP drivers'!$D$2:$D$7886,'Selected scen drivers'!$D85)</f>
        <v>2262.57799244231</v>
      </c>
      <c r="Q85" s="4">
        <f>SUMIFS('SSP drivers'!Q$2:Q$7886,'SSP drivers'!$A$2:$A$7886,'Selected scen drivers'!$AH$1,'SSP drivers'!$B$2:$B$7886,'Selected scen drivers'!$AI$1,'SSP drivers'!$C$2:$C$7886,'Selected scen drivers'!$C85,'SSP drivers'!$D$2:$D$7886,'Selected scen drivers'!$D85)</f>
        <v>2467.1917134942701</v>
      </c>
      <c r="R85" s="4">
        <f>SUMIFS('SSP drivers'!R$2:R$7886,'SSP drivers'!$A$2:$A$7886,'Selected scen drivers'!$AH$1,'SSP drivers'!$B$2:$B$7886,'Selected scen drivers'!$AI$1,'SSP drivers'!$C$2:$C$7886,'Selected scen drivers'!$C85,'SSP drivers'!$D$2:$D$7886,'Selected scen drivers'!$D85)</f>
        <v>2667.8685397340801</v>
      </c>
      <c r="S85" s="4">
        <f>SUMIFS('SSP drivers'!S$2:S$7886,'SSP drivers'!$A$2:$A$7886,'Selected scen drivers'!$AH$1,'SSP drivers'!$B$2:$B$7886,'Selected scen drivers'!$AI$1,'SSP drivers'!$C$2:$C$7886,'Selected scen drivers'!$C85,'SSP drivers'!$D$2:$D$7886,'Selected scen drivers'!$D85)</f>
        <v>2859.4793719306099</v>
      </c>
      <c r="T85" s="4">
        <f>SUMIFS('SSP drivers'!T$2:T$7886,'SSP drivers'!$A$2:$A$7886,'Selected scen drivers'!$AH$1,'SSP drivers'!$B$2:$B$7886,'Selected scen drivers'!$AI$1,'SSP drivers'!$C$2:$C$7886,'Selected scen drivers'!$C85,'SSP drivers'!$D$2:$D$7886,'Selected scen drivers'!$D85)</f>
        <v>3040.20642587359</v>
      </c>
      <c r="U85" s="4">
        <f>SUMIFS('SSP drivers'!U$2:U$7886,'SSP drivers'!$A$2:$A$7886,'Selected scen drivers'!$AH$1,'SSP drivers'!$B$2:$B$7886,'Selected scen drivers'!$AI$1,'SSP drivers'!$C$2:$C$7886,'Selected scen drivers'!$C85,'SSP drivers'!$D$2:$D$7886,'Selected scen drivers'!$D85)</f>
        <v>3208.17296218918</v>
      </c>
      <c r="V85" s="4">
        <f>SUMIFS('SSP drivers'!V$2:V$7886,'SSP drivers'!$A$2:$A$7886,'Selected scen drivers'!$AH$1,'SSP drivers'!$B$2:$B$7886,'Selected scen drivers'!$AI$1,'SSP drivers'!$C$2:$C$7886,'Selected scen drivers'!$C85,'SSP drivers'!$D$2:$D$7886,'Selected scen drivers'!$D85)</f>
        <v>3361.85269719813</v>
      </c>
      <c r="W85" s="4">
        <f>SUMIFS('SSP drivers'!W$2:W$7886,'SSP drivers'!$A$2:$A$7886,'Selected scen drivers'!$AH$1,'SSP drivers'!$B$2:$B$7886,'Selected scen drivers'!$AI$1,'SSP drivers'!$C$2:$C$7886,'Selected scen drivers'!$C85,'SSP drivers'!$D$2:$D$7886,'Selected scen drivers'!$D85)</f>
        <v>3499.8077799665498</v>
      </c>
      <c r="X85" s="4"/>
      <c r="Y85" s="4"/>
      <c r="Z85" s="4"/>
      <c r="AA85" s="4"/>
      <c r="AB85" s="4"/>
      <c r="AC85" s="4"/>
      <c r="AD85" s="4"/>
      <c r="AE85" s="4"/>
    </row>
    <row r="86" spans="1:31" x14ac:dyDescent="0.35">
      <c r="A86">
        <f t="shared" si="2"/>
        <v>10</v>
      </c>
      <c r="B86">
        <f t="shared" si="3"/>
        <v>4</v>
      </c>
      <c r="C86" t="str">
        <f>IFERROR(VLOOKUP(A86,Classification!$A$4:$B$37,2,FALSE),"")</f>
        <v>Mexico</v>
      </c>
      <c r="D86" t="str">
        <f>IFERROR(VLOOKUP(B86,Classification!$N$5:$O$14,2,FALSE),"")</f>
        <v>GDPMFG</v>
      </c>
      <c r="E86" s="4">
        <f>SUMIFS('SSP drivers'!E$2:E$7886,'SSP drivers'!$A$2:$A$7886,'Selected scen drivers'!$AH$1,'SSP drivers'!$B$2:$B$7886,'Selected scen drivers'!$AI$1,'SSP drivers'!$C$2:$C$7886,'Selected scen drivers'!$C86,'SSP drivers'!$D$2:$D$7886,'Selected scen drivers'!$D86)</f>
        <v>0</v>
      </c>
      <c r="F86" s="4">
        <f>SUMIFS('SSP drivers'!F$2:F$7886,'SSP drivers'!$A$2:$A$7886,'Selected scen drivers'!$AH$1,'SSP drivers'!$B$2:$B$7886,'Selected scen drivers'!$AI$1,'SSP drivers'!$C$2:$C$7886,'Selected scen drivers'!$C86,'SSP drivers'!$D$2:$D$7886,'Selected scen drivers'!$D86)</f>
        <v>130.435994488999</v>
      </c>
      <c r="G86" s="4">
        <f>SUMIFS('SSP drivers'!G$2:G$7886,'SSP drivers'!$A$2:$A$7886,'Selected scen drivers'!$AH$1,'SSP drivers'!$B$2:$B$7886,'Selected scen drivers'!$AI$1,'SSP drivers'!$C$2:$C$7886,'Selected scen drivers'!$C86,'SSP drivers'!$D$2:$D$7886,'Selected scen drivers'!$D86)</f>
        <v>129.443197288786</v>
      </c>
      <c r="H86" s="4">
        <f>SUMIFS('SSP drivers'!H$2:H$7886,'SSP drivers'!$A$2:$A$7886,'Selected scen drivers'!$AH$1,'SSP drivers'!$B$2:$B$7886,'Selected scen drivers'!$AI$1,'SSP drivers'!$C$2:$C$7886,'Selected scen drivers'!$C86,'SSP drivers'!$D$2:$D$7886,'Selected scen drivers'!$D86)</f>
        <v>157.91303614945099</v>
      </c>
      <c r="I86" s="4">
        <f>SUMIFS('SSP drivers'!I$2:I$7886,'SSP drivers'!$A$2:$A$7886,'Selected scen drivers'!$AH$1,'SSP drivers'!$B$2:$B$7886,'Selected scen drivers'!$AI$1,'SSP drivers'!$C$2:$C$7886,'Selected scen drivers'!$C86,'SSP drivers'!$D$2:$D$7886,'Selected scen drivers'!$D86)</f>
        <v>185.015048405839</v>
      </c>
      <c r="J86" s="4">
        <f>SUMIFS('SSP drivers'!J$2:J$7886,'SSP drivers'!$A$2:$A$7886,'Selected scen drivers'!$AH$1,'SSP drivers'!$B$2:$B$7886,'Selected scen drivers'!$AI$1,'SSP drivers'!$C$2:$C$7886,'Selected scen drivers'!$C86,'SSP drivers'!$D$2:$D$7886,'Selected scen drivers'!$D86)</f>
        <v>216.91432771246599</v>
      </c>
      <c r="K86" s="4">
        <f>SUMIFS('SSP drivers'!K$2:K$7886,'SSP drivers'!$A$2:$A$7886,'Selected scen drivers'!$AH$1,'SSP drivers'!$B$2:$B$7886,'Selected scen drivers'!$AI$1,'SSP drivers'!$C$2:$C$7886,'Selected scen drivers'!$C86,'SSP drivers'!$D$2:$D$7886,'Selected scen drivers'!$D86)</f>
        <v>253.288271224699</v>
      </c>
      <c r="L86" s="4">
        <f>SUMIFS('SSP drivers'!L$2:L$7886,'SSP drivers'!$A$2:$A$7886,'Selected scen drivers'!$AH$1,'SSP drivers'!$B$2:$B$7886,'Selected scen drivers'!$AI$1,'SSP drivers'!$C$2:$C$7886,'Selected scen drivers'!$C86,'SSP drivers'!$D$2:$D$7886,'Selected scen drivers'!$D86)</f>
        <v>294.41332105882401</v>
      </c>
      <c r="M86" s="4">
        <f>SUMIFS('SSP drivers'!M$2:M$7886,'SSP drivers'!$A$2:$A$7886,'Selected scen drivers'!$AH$1,'SSP drivers'!$B$2:$B$7886,'Selected scen drivers'!$AI$1,'SSP drivers'!$C$2:$C$7886,'Selected scen drivers'!$C86,'SSP drivers'!$D$2:$D$7886,'Selected scen drivers'!$D86)</f>
        <v>339.88132117527903</v>
      </c>
      <c r="N86" s="4">
        <f>SUMIFS('SSP drivers'!N$2:N$7886,'SSP drivers'!$A$2:$A$7886,'Selected scen drivers'!$AH$1,'SSP drivers'!$B$2:$B$7886,'Selected scen drivers'!$AI$1,'SSP drivers'!$C$2:$C$7886,'Selected scen drivers'!$C86,'SSP drivers'!$D$2:$D$7886,'Selected scen drivers'!$D86)</f>
        <v>388.97398689518502</v>
      </c>
      <c r="O86" s="4">
        <f>SUMIFS('SSP drivers'!O$2:O$7886,'SSP drivers'!$A$2:$A$7886,'Selected scen drivers'!$AH$1,'SSP drivers'!$B$2:$B$7886,'Selected scen drivers'!$AI$1,'SSP drivers'!$C$2:$C$7886,'Selected scen drivers'!$C86,'SSP drivers'!$D$2:$D$7886,'Selected scen drivers'!$D86)</f>
        <v>440.33005402343701</v>
      </c>
      <c r="P86" s="4">
        <f>SUMIFS('SSP drivers'!P$2:P$7886,'SSP drivers'!$A$2:$A$7886,'Selected scen drivers'!$AH$1,'SSP drivers'!$B$2:$B$7886,'Selected scen drivers'!$AI$1,'SSP drivers'!$C$2:$C$7886,'Selected scen drivers'!$C86,'SSP drivers'!$D$2:$D$7886,'Selected scen drivers'!$D86)</f>
        <v>494.115828170594</v>
      </c>
      <c r="Q86" s="4">
        <f>SUMIFS('SSP drivers'!Q$2:Q$7886,'SSP drivers'!$A$2:$A$7886,'Selected scen drivers'!$AH$1,'SSP drivers'!$B$2:$B$7886,'Selected scen drivers'!$AI$1,'SSP drivers'!$C$2:$C$7886,'Selected scen drivers'!$C86,'SSP drivers'!$D$2:$D$7886,'Selected scen drivers'!$D86)</f>
        <v>549.94311218879102</v>
      </c>
      <c r="R86" s="4">
        <f>SUMIFS('SSP drivers'!R$2:R$7886,'SSP drivers'!$A$2:$A$7886,'Selected scen drivers'!$AH$1,'SSP drivers'!$B$2:$B$7886,'Selected scen drivers'!$AI$1,'SSP drivers'!$C$2:$C$7886,'Selected scen drivers'!$C86,'SSP drivers'!$D$2:$D$7886,'Selected scen drivers'!$D86)</f>
        <v>606.72324851617702</v>
      </c>
      <c r="S86" s="4">
        <f>SUMIFS('SSP drivers'!S$2:S$7886,'SSP drivers'!$A$2:$A$7886,'Selected scen drivers'!$AH$1,'SSP drivers'!$B$2:$B$7886,'Selected scen drivers'!$AI$1,'SSP drivers'!$C$2:$C$7886,'Selected scen drivers'!$C86,'SSP drivers'!$D$2:$D$7886,'Selected scen drivers'!$D86)</f>
        <v>663.21327957117501</v>
      </c>
      <c r="T86" s="4">
        <f>SUMIFS('SSP drivers'!T$2:T$7886,'SSP drivers'!$A$2:$A$7886,'Selected scen drivers'!$AH$1,'SSP drivers'!$B$2:$B$7886,'Selected scen drivers'!$AI$1,'SSP drivers'!$C$2:$C$7886,'Selected scen drivers'!$C86,'SSP drivers'!$D$2:$D$7886,'Selected scen drivers'!$D86)</f>
        <v>718.86055498790904</v>
      </c>
      <c r="U86" s="4">
        <f>SUMIFS('SSP drivers'!U$2:U$7886,'SSP drivers'!$A$2:$A$7886,'Selected scen drivers'!$AH$1,'SSP drivers'!$B$2:$B$7886,'Selected scen drivers'!$AI$1,'SSP drivers'!$C$2:$C$7886,'Selected scen drivers'!$C86,'SSP drivers'!$D$2:$D$7886,'Selected scen drivers'!$D86)</f>
        <v>773.06537980748897</v>
      </c>
      <c r="V86" s="4">
        <f>SUMIFS('SSP drivers'!V$2:V$7886,'SSP drivers'!$A$2:$A$7886,'Selected scen drivers'!$AH$1,'SSP drivers'!$B$2:$B$7886,'Selected scen drivers'!$AI$1,'SSP drivers'!$C$2:$C$7886,'Selected scen drivers'!$C86,'SSP drivers'!$D$2:$D$7886,'Selected scen drivers'!$D86)</f>
        <v>825.28018690525698</v>
      </c>
      <c r="W86" s="4">
        <f>SUMIFS('SSP drivers'!W$2:W$7886,'SSP drivers'!$A$2:$A$7886,'Selected scen drivers'!$AH$1,'SSP drivers'!$B$2:$B$7886,'Selected scen drivers'!$AI$1,'SSP drivers'!$C$2:$C$7886,'Selected scen drivers'!$C86,'SSP drivers'!$D$2:$D$7886,'Selected scen drivers'!$D86)</f>
        <v>874.95194499163699</v>
      </c>
      <c r="X86" s="4"/>
      <c r="Y86" s="4"/>
      <c r="Z86" s="4"/>
      <c r="AA86" s="4"/>
      <c r="AB86" s="4"/>
      <c r="AC86" s="4"/>
      <c r="AD86" s="4"/>
      <c r="AE86" s="4"/>
    </row>
    <row r="87" spans="1:31" x14ac:dyDescent="0.35">
      <c r="A87">
        <f t="shared" si="2"/>
        <v>10</v>
      </c>
      <c r="B87">
        <f t="shared" si="3"/>
        <v>5</v>
      </c>
      <c r="C87" t="str">
        <f>IFERROR(VLOOKUP(A87,Classification!$A$4:$B$37,2,FALSE),"")</f>
        <v>Mexico</v>
      </c>
      <c r="D87" t="str">
        <f>IFERROR(VLOOKUP(B87,Classification!$N$5:$O$14,2,FALSE),"")</f>
        <v>GDPPCAP</v>
      </c>
      <c r="E87" s="4">
        <f>SUMIFS('SSP drivers'!E$2:E$7886,'SSP drivers'!$A$2:$A$7886,'Selected scen drivers'!$AH$1,'SSP drivers'!$B$2:$B$7886,'Selected scen drivers'!$AI$1,'SSP drivers'!$C$2:$C$7886,'Selected scen drivers'!$C87,'SSP drivers'!$D$2:$D$7886,'Selected scen drivers'!$D87)</f>
        <v>0</v>
      </c>
      <c r="F87" s="4">
        <f>SUMIFS('SSP drivers'!F$2:F$7886,'SSP drivers'!$A$2:$A$7886,'Selected scen drivers'!$AH$1,'SSP drivers'!$B$2:$B$7886,'Selected scen drivers'!$AI$1,'SSP drivers'!$C$2:$C$7886,'Selected scen drivers'!$C87,'SSP drivers'!$D$2:$D$7886,'Selected scen drivers'!$D87)</f>
        <v>17.9750171077599</v>
      </c>
      <c r="G87" s="4">
        <f>SUMIFS('SSP drivers'!G$2:G$7886,'SSP drivers'!$A$2:$A$7886,'Selected scen drivers'!$AH$1,'SSP drivers'!$B$2:$B$7886,'Selected scen drivers'!$AI$1,'SSP drivers'!$C$2:$C$7886,'Selected scen drivers'!$C87,'SSP drivers'!$D$2:$D$7886,'Selected scen drivers'!$D87)</f>
        <v>17.701869169116399</v>
      </c>
      <c r="H87" s="4">
        <f>SUMIFS('SSP drivers'!H$2:H$7886,'SSP drivers'!$A$2:$A$7886,'Selected scen drivers'!$AH$1,'SSP drivers'!$B$2:$B$7886,'Selected scen drivers'!$AI$1,'SSP drivers'!$C$2:$C$7886,'Selected scen drivers'!$C87,'SSP drivers'!$D$2:$D$7886,'Selected scen drivers'!$D87)</f>
        <v>20.2849423366332</v>
      </c>
      <c r="I87" s="4">
        <f>SUMIFS('SSP drivers'!I$2:I$7886,'SSP drivers'!$A$2:$A$7886,'Selected scen drivers'!$AH$1,'SSP drivers'!$B$2:$B$7886,'Selected scen drivers'!$AI$1,'SSP drivers'!$C$2:$C$7886,'Selected scen drivers'!$C87,'SSP drivers'!$D$2:$D$7886,'Selected scen drivers'!$D87)</f>
        <v>22.301075894702901</v>
      </c>
      <c r="J87" s="4">
        <f>SUMIFS('SSP drivers'!J$2:J$7886,'SSP drivers'!$A$2:$A$7886,'Selected scen drivers'!$AH$1,'SSP drivers'!$B$2:$B$7886,'Selected scen drivers'!$AI$1,'SSP drivers'!$C$2:$C$7886,'Selected scen drivers'!$C87,'SSP drivers'!$D$2:$D$7886,'Selected scen drivers'!$D87)</f>
        <v>24.690097444437502</v>
      </c>
      <c r="K87" s="4">
        <f>SUMIFS('SSP drivers'!K$2:K$7886,'SSP drivers'!$A$2:$A$7886,'Selected scen drivers'!$AH$1,'SSP drivers'!$B$2:$B$7886,'Selected scen drivers'!$AI$1,'SSP drivers'!$C$2:$C$7886,'Selected scen drivers'!$C87,'SSP drivers'!$D$2:$D$7886,'Selected scen drivers'!$D87)</f>
        <v>27.408098466794598</v>
      </c>
      <c r="L87" s="4">
        <f>SUMIFS('SSP drivers'!L$2:L$7886,'SSP drivers'!$A$2:$A$7886,'Selected scen drivers'!$AH$1,'SSP drivers'!$B$2:$B$7886,'Selected scen drivers'!$AI$1,'SSP drivers'!$C$2:$C$7886,'Selected scen drivers'!$C87,'SSP drivers'!$D$2:$D$7886,'Selected scen drivers'!$D87)</f>
        <v>30.4930666066508</v>
      </c>
      <c r="M87" s="4">
        <f>SUMIFS('SSP drivers'!M$2:M$7886,'SSP drivers'!$A$2:$A$7886,'Selected scen drivers'!$AH$1,'SSP drivers'!$B$2:$B$7886,'Selected scen drivers'!$AI$1,'SSP drivers'!$C$2:$C$7886,'Selected scen drivers'!$C87,'SSP drivers'!$D$2:$D$7886,'Selected scen drivers'!$D87)</f>
        <v>33.905174681212898</v>
      </c>
      <c r="N87" s="4">
        <f>SUMIFS('SSP drivers'!N$2:N$7886,'SSP drivers'!$A$2:$A$7886,'Selected scen drivers'!$AH$1,'SSP drivers'!$B$2:$B$7886,'Selected scen drivers'!$AI$1,'SSP drivers'!$C$2:$C$7886,'Selected scen drivers'!$C87,'SSP drivers'!$D$2:$D$7886,'Selected scen drivers'!$D87)</f>
        <v>37.554672216153499</v>
      </c>
      <c r="O87" s="4">
        <f>SUMIFS('SSP drivers'!O$2:O$7886,'SSP drivers'!$A$2:$A$7886,'Selected scen drivers'!$AH$1,'SSP drivers'!$B$2:$B$7886,'Selected scen drivers'!$AI$1,'SSP drivers'!$C$2:$C$7886,'Selected scen drivers'!$C87,'SSP drivers'!$D$2:$D$7886,'Selected scen drivers'!$D87)</f>
        <v>41.335342369049101</v>
      </c>
      <c r="P87" s="4">
        <f>SUMIFS('SSP drivers'!P$2:P$7886,'SSP drivers'!$A$2:$A$7886,'Selected scen drivers'!$AH$1,'SSP drivers'!$B$2:$B$7886,'Selected scen drivers'!$AI$1,'SSP drivers'!$C$2:$C$7886,'Selected scen drivers'!$C87,'SSP drivers'!$D$2:$D$7886,'Selected scen drivers'!$D87)</f>
        <v>45.275716446104497</v>
      </c>
      <c r="Q87" s="4">
        <f>SUMIFS('SSP drivers'!Q$2:Q$7886,'SSP drivers'!$A$2:$A$7886,'Selected scen drivers'!$AH$1,'SSP drivers'!$B$2:$B$7886,'Selected scen drivers'!$AI$1,'SSP drivers'!$C$2:$C$7886,'Selected scen drivers'!$C87,'SSP drivers'!$D$2:$D$7886,'Selected scen drivers'!$D87)</f>
        <v>49.364591482193603</v>
      </c>
      <c r="R87" s="4">
        <f>SUMIFS('SSP drivers'!R$2:R$7886,'SSP drivers'!$A$2:$A$7886,'Selected scen drivers'!$AH$1,'SSP drivers'!$B$2:$B$7886,'Selected scen drivers'!$AI$1,'SSP drivers'!$C$2:$C$7886,'Selected scen drivers'!$C87,'SSP drivers'!$D$2:$D$7886,'Selected scen drivers'!$D87)</f>
        <v>53.5337204373158</v>
      </c>
      <c r="S87" s="4">
        <f>SUMIFS('SSP drivers'!S$2:S$7886,'SSP drivers'!$A$2:$A$7886,'Selected scen drivers'!$AH$1,'SSP drivers'!$B$2:$B$7886,'Selected scen drivers'!$AI$1,'SSP drivers'!$C$2:$C$7886,'Selected scen drivers'!$C87,'SSP drivers'!$D$2:$D$7886,'Selected scen drivers'!$D87)</f>
        <v>57.688114613782702</v>
      </c>
      <c r="T87" s="4">
        <f>SUMIFS('SSP drivers'!T$2:T$7886,'SSP drivers'!$A$2:$A$7886,'Selected scen drivers'!$AH$1,'SSP drivers'!$B$2:$B$7886,'Selected scen drivers'!$AI$1,'SSP drivers'!$C$2:$C$7886,'Selected scen drivers'!$C87,'SSP drivers'!$D$2:$D$7886,'Selected scen drivers'!$D87)</f>
        <v>61.786401446903497</v>
      </c>
      <c r="U87" s="4">
        <f>SUMIFS('SSP drivers'!U$2:U$7886,'SSP drivers'!$A$2:$A$7886,'Selected scen drivers'!$AH$1,'SSP drivers'!$B$2:$B$7886,'Selected scen drivers'!$AI$1,'SSP drivers'!$C$2:$C$7886,'Selected scen drivers'!$C87,'SSP drivers'!$D$2:$D$7886,'Selected scen drivers'!$D87)</f>
        <v>65.787739792596994</v>
      </c>
      <c r="V87" s="4">
        <f>SUMIFS('SSP drivers'!V$2:V$7886,'SSP drivers'!$A$2:$A$7886,'Selected scen drivers'!$AH$1,'SSP drivers'!$B$2:$B$7886,'Selected scen drivers'!$AI$1,'SSP drivers'!$C$2:$C$7886,'Selected scen drivers'!$C87,'SSP drivers'!$D$2:$D$7886,'Selected scen drivers'!$D87)</f>
        <v>69.631115727391901</v>
      </c>
      <c r="W87" s="4">
        <f>SUMIFS('SSP drivers'!W$2:W$7886,'SSP drivers'!$A$2:$A$7886,'Selected scen drivers'!$AH$1,'SSP drivers'!$B$2:$B$7886,'Selected scen drivers'!$AI$1,'SSP drivers'!$C$2:$C$7886,'Selected scen drivers'!$C87,'SSP drivers'!$D$2:$D$7886,'Selected scen drivers'!$D87)</f>
        <v>73.320521929310004</v>
      </c>
      <c r="X87" s="4"/>
      <c r="Y87" s="4"/>
      <c r="Z87" s="4"/>
      <c r="AA87" s="4"/>
      <c r="AB87" s="4"/>
      <c r="AC87" s="4"/>
      <c r="AD87" s="4"/>
      <c r="AE87" s="4"/>
    </row>
    <row r="88" spans="1:31" x14ac:dyDescent="0.35">
      <c r="A88">
        <f t="shared" si="2"/>
        <v>10</v>
      </c>
      <c r="B88">
        <f t="shared" si="3"/>
        <v>6</v>
      </c>
      <c r="C88" t="str">
        <f>IFERROR(VLOOKUP(A88,Classification!$A$4:$B$37,2,FALSE),"")</f>
        <v>Mexico</v>
      </c>
      <c r="D88" t="str">
        <f>IFERROR(VLOOKUP(B88,Classification!$N$5:$O$14,2,FALSE),"")</f>
        <v>GDPPHOU</v>
      </c>
      <c r="E88" s="4">
        <f>SUMIFS('SSP drivers'!E$2:E$7886,'SSP drivers'!$A$2:$A$7886,'Selected scen drivers'!$AH$1,'SSP drivers'!$B$2:$B$7886,'Selected scen drivers'!$AI$1,'SSP drivers'!$C$2:$C$7886,'Selected scen drivers'!$C88,'SSP drivers'!$D$2:$D$7886,'Selected scen drivers'!$D88)</f>
        <v>0</v>
      </c>
      <c r="F88" s="4">
        <f>SUMIFS('SSP drivers'!F$2:F$7886,'SSP drivers'!$A$2:$A$7886,'Selected scen drivers'!$AH$1,'SSP drivers'!$B$2:$B$7886,'Selected scen drivers'!$AI$1,'SSP drivers'!$C$2:$C$7886,'Selected scen drivers'!$C88,'SSP drivers'!$D$2:$D$7886,'Selected scen drivers'!$D88)</f>
        <v>62.2487383900555</v>
      </c>
      <c r="G88" s="4">
        <f>SUMIFS('SSP drivers'!G$2:G$7886,'SSP drivers'!$A$2:$A$7886,'Selected scen drivers'!$AH$1,'SSP drivers'!$B$2:$B$7886,'Selected scen drivers'!$AI$1,'SSP drivers'!$C$2:$C$7886,'Selected scen drivers'!$C88,'SSP drivers'!$D$2:$D$7886,'Selected scen drivers'!$D88)</f>
        <v>61.051923706429498</v>
      </c>
      <c r="H88" s="4">
        <f>SUMIFS('SSP drivers'!H$2:H$7886,'SSP drivers'!$A$2:$A$7886,'Selected scen drivers'!$AH$1,'SSP drivers'!$B$2:$B$7886,'Selected scen drivers'!$AI$1,'SSP drivers'!$C$2:$C$7886,'Selected scen drivers'!$C88,'SSP drivers'!$D$2:$D$7886,'Selected scen drivers'!$D88)</f>
        <v>68.618573443263003</v>
      </c>
      <c r="I88" s="4">
        <f>SUMIFS('SSP drivers'!I$2:I$7886,'SSP drivers'!$A$2:$A$7886,'Selected scen drivers'!$AH$1,'SSP drivers'!$B$2:$B$7886,'Selected scen drivers'!$AI$1,'SSP drivers'!$C$2:$C$7886,'Selected scen drivers'!$C88,'SSP drivers'!$D$2:$D$7886,'Selected scen drivers'!$D88)</f>
        <v>74.652586762213303</v>
      </c>
      <c r="J88" s="4">
        <f>SUMIFS('SSP drivers'!J$2:J$7886,'SSP drivers'!$A$2:$A$7886,'Selected scen drivers'!$AH$1,'SSP drivers'!$B$2:$B$7886,'Selected scen drivers'!$AI$1,'SSP drivers'!$C$2:$C$7886,'Selected scen drivers'!$C88,'SSP drivers'!$D$2:$D$7886,'Selected scen drivers'!$D88)</f>
        <v>82.696464923061797</v>
      </c>
      <c r="K88" s="4">
        <f>SUMIFS('SSP drivers'!K$2:K$7886,'SSP drivers'!$A$2:$A$7886,'Selected scen drivers'!$AH$1,'SSP drivers'!$B$2:$B$7886,'Selected scen drivers'!$AI$1,'SSP drivers'!$C$2:$C$7886,'Selected scen drivers'!$C88,'SSP drivers'!$D$2:$D$7886,'Selected scen drivers'!$D88)</f>
        <v>92.227462040938505</v>
      </c>
      <c r="L88" s="4">
        <f>SUMIFS('SSP drivers'!L$2:L$7886,'SSP drivers'!$A$2:$A$7886,'Selected scen drivers'!$AH$1,'SSP drivers'!$B$2:$B$7886,'Selected scen drivers'!$AI$1,'SSP drivers'!$C$2:$C$7886,'Selected scen drivers'!$C88,'SSP drivers'!$D$2:$D$7886,'Selected scen drivers'!$D88)</f>
        <v>103.59094387351399</v>
      </c>
      <c r="M88" s="4">
        <f>SUMIFS('SSP drivers'!M$2:M$7886,'SSP drivers'!$A$2:$A$7886,'Selected scen drivers'!$AH$1,'SSP drivers'!$B$2:$B$7886,'Selected scen drivers'!$AI$1,'SSP drivers'!$C$2:$C$7886,'Selected scen drivers'!$C88,'SSP drivers'!$D$2:$D$7886,'Selected scen drivers'!$D88)</f>
        <v>116.393217710933</v>
      </c>
      <c r="N88" s="4">
        <f>SUMIFS('SSP drivers'!N$2:N$7886,'SSP drivers'!$A$2:$A$7886,'Selected scen drivers'!$AH$1,'SSP drivers'!$B$2:$B$7886,'Selected scen drivers'!$AI$1,'SSP drivers'!$C$2:$C$7886,'Selected scen drivers'!$C88,'SSP drivers'!$D$2:$D$7886,'Selected scen drivers'!$D88)</f>
        <v>130.69274717354401</v>
      </c>
      <c r="O88" s="4">
        <f>SUMIFS('SSP drivers'!O$2:O$7886,'SSP drivers'!$A$2:$A$7886,'Selected scen drivers'!$AH$1,'SSP drivers'!$B$2:$B$7886,'Selected scen drivers'!$AI$1,'SSP drivers'!$C$2:$C$7886,'Selected scen drivers'!$C88,'SSP drivers'!$D$2:$D$7886,'Selected scen drivers'!$D88)</f>
        <v>146.54848018492399</v>
      </c>
      <c r="P88" s="4">
        <f>SUMIFS('SSP drivers'!P$2:P$7886,'SSP drivers'!$A$2:$A$7886,'Selected scen drivers'!$AH$1,'SSP drivers'!$B$2:$B$7886,'Selected scen drivers'!$AI$1,'SSP drivers'!$C$2:$C$7886,'Selected scen drivers'!$C88,'SSP drivers'!$D$2:$D$7886,'Selected scen drivers'!$D88)</f>
        <v>164.01724058740001</v>
      </c>
      <c r="Q88" s="4">
        <f>SUMIFS('SSP drivers'!Q$2:Q$7886,'SSP drivers'!$A$2:$A$7886,'Selected scen drivers'!$AH$1,'SSP drivers'!$B$2:$B$7886,'Selected scen drivers'!$AI$1,'SSP drivers'!$C$2:$C$7886,'Selected scen drivers'!$C88,'SSP drivers'!$D$2:$D$7886,'Selected scen drivers'!$D88)</f>
        <v>183.27172838067901</v>
      </c>
      <c r="R88" s="4">
        <f>SUMIFS('SSP drivers'!R$2:R$7886,'SSP drivers'!$A$2:$A$7886,'Selected scen drivers'!$AH$1,'SSP drivers'!$B$2:$B$7886,'Selected scen drivers'!$AI$1,'SSP drivers'!$C$2:$C$7886,'Selected scen drivers'!$C88,'SSP drivers'!$D$2:$D$7886,'Selected scen drivers'!$D88)</f>
        <v>203.90673738480899</v>
      </c>
      <c r="S88" s="4">
        <f>SUMIFS('SSP drivers'!S$2:S$7886,'SSP drivers'!$A$2:$A$7886,'Selected scen drivers'!$AH$1,'SSP drivers'!$B$2:$B$7886,'Selected scen drivers'!$AI$1,'SSP drivers'!$C$2:$C$7886,'Selected scen drivers'!$C88,'SSP drivers'!$D$2:$D$7886,'Selected scen drivers'!$D88)</f>
        <v>225.637953413698</v>
      </c>
      <c r="T88" s="4">
        <f>SUMIFS('SSP drivers'!T$2:T$7886,'SSP drivers'!$A$2:$A$7886,'Selected scen drivers'!$AH$1,'SSP drivers'!$B$2:$B$7886,'Selected scen drivers'!$AI$1,'SSP drivers'!$C$2:$C$7886,'Selected scen drivers'!$C88,'SSP drivers'!$D$2:$D$7886,'Selected scen drivers'!$D88)</f>
        <v>246.81108575103599</v>
      </c>
      <c r="U88" s="4">
        <f>SUMIFS('SSP drivers'!U$2:U$7886,'SSP drivers'!$A$2:$A$7886,'Selected scen drivers'!$AH$1,'SSP drivers'!$B$2:$B$7886,'Selected scen drivers'!$AI$1,'SSP drivers'!$C$2:$C$7886,'Selected scen drivers'!$C88,'SSP drivers'!$D$2:$D$7886,'Selected scen drivers'!$D88)</f>
        <v>268.61849461243901</v>
      </c>
      <c r="V88" s="4">
        <f>SUMIFS('SSP drivers'!V$2:V$7886,'SSP drivers'!$A$2:$A$7886,'Selected scen drivers'!$AH$1,'SSP drivers'!$B$2:$B$7886,'Selected scen drivers'!$AI$1,'SSP drivers'!$C$2:$C$7886,'Selected scen drivers'!$C88,'SSP drivers'!$D$2:$D$7886,'Selected scen drivers'!$D88)</f>
        <v>290.91370606356099</v>
      </c>
      <c r="W88" s="4">
        <f>SUMIFS('SSP drivers'!W$2:W$7886,'SSP drivers'!$A$2:$A$7886,'Selected scen drivers'!$AH$1,'SSP drivers'!$B$2:$B$7886,'Selected scen drivers'!$AI$1,'SSP drivers'!$C$2:$C$7886,'Selected scen drivers'!$C88,'SSP drivers'!$D$2:$D$7886,'Selected scen drivers'!$D88)</f>
        <v>313.29812058510601</v>
      </c>
      <c r="X88" s="4"/>
      <c r="Y88" s="4"/>
      <c r="Z88" s="4"/>
      <c r="AA88" s="4"/>
      <c r="AB88" s="4"/>
      <c r="AC88" s="4"/>
      <c r="AD88" s="4"/>
      <c r="AE88" s="4"/>
    </row>
    <row r="89" spans="1:31" x14ac:dyDescent="0.35">
      <c r="A89">
        <f t="shared" si="2"/>
        <v>10</v>
      </c>
      <c r="B89">
        <f t="shared" si="3"/>
        <v>7</v>
      </c>
      <c r="C89" t="str">
        <f>IFERROR(VLOOKUP(A89,Classification!$A$4:$B$37,2,FALSE),"")</f>
        <v>Mexico</v>
      </c>
      <c r="D89" t="str">
        <f>IFERROR(VLOOKUP(B89,Classification!$N$5:$O$14,2,FALSE),"")</f>
        <v>GDPSER</v>
      </c>
      <c r="E89" s="4">
        <f>SUMIFS('SSP drivers'!E$2:E$7886,'SSP drivers'!$A$2:$A$7886,'Selected scen drivers'!$AH$1,'SSP drivers'!$B$2:$B$7886,'Selected scen drivers'!$AI$1,'SSP drivers'!$C$2:$C$7886,'Selected scen drivers'!$C89,'SSP drivers'!$D$2:$D$7886,'Selected scen drivers'!$D89)</f>
        <v>0</v>
      </c>
      <c r="F89" s="4">
        <f>SUMIFS('SSP drivers'!F$2:F$7886,'SSP drivers'!$A$2:$A$7886,'Selected scen drivers'!$AH$1,'SSP drivers'!$B$2:$B$7886,'Selected scen drivers'!$AI$1,'SSP drivers'!$C$2:$C$7886,'Selected scen drivers'!$C89,'SSP drivers'!$D$2:$D$7886,'Selected scen drivers'!$D89)</f>
        <v>1426.42708013622</v>
      </c>
      <c r="G89" s="4">
        <f>SUMIFS('SSP drivers'!G$2:G$7886,'SSP drivers'!$A$2:$A$7886,'Selected scen drivers'!$AH$1,'SSP drivers'!$B$2:$B$7886,'Selected scen drivers'!$AI$1,'SSP drivers'!$C$2:$C$7886,'Selected scen drivers'!$C89,'SSP drivers'!$D$2:$D$7886,'Selected scen drivers'!$D89)</f>
        <v>1415.57000945557</v>
      </c>
      <c r="H89" s="4">
        <f>SUMIFS('SSP drivers'!H$2:H$7886,'SSP drivers'!$A$2:$A$7886,'Selected scen drivers'!$AH$1,'SSP drivers'!$B$2:$B$7886,'Selected scen drivers'!$AI$1,'SSP drivers'!$C$2:$C$7886,'Selected scen drivers'!$C89,'SSP drivers'!$D$2:$D$7886,'Selected scen drivers'!$D89)</f>
        <v>1684.11921346748</v>
      </c>
      <c r="I89" s="4">
        <f>SUMIFS('SSP drivers'!I$2:I$7886,'SSP drivers'!$A$2:$A$7886,'Selected scen drivers'!$AH$1,'SSP drivers'!$B$2:$B$7886,'Selected scen drivers'!$AI$1,'SSP drivers'!$C$2:$C$7886,'Selected scen drivers'!$C89,'SSP drivers'!$D$2:$D$7886,'Selected scen drivers'!$D89)</f>
        <v>1925.4461621548601</v>
      </c>
      <c r="J89" s="4">
        <f>SUMIFS('SSP drivers'!J$2:J$7886,'SSP drivers'!$A$2:$A$7886,'Selected scen drivers'!$AH$1,'SSP drivers'!$B$2:$B$7886,'Selected scen drivers'!$AI$1,'SSP drivers'!$C$2:$C$7886,'Selected scen drivers'!$C89,'SSP drivers'!$D$2:$D$7886,'Selected scen drivers'!$D89)</f>
        <v>2204.1241332905602</v>
      </c>
      <c r="K89" s="4">
        <f>SUMIFS('SSP drivers'!K$2:K$7886,'SSP drivers'!$A$2:$A$7886,'Selected scen drivers'!$AH$1,'SSP drivers'!$B$2:$B$7886,'Selected scen drivers'!$AI$1,'SSP drivers'!$C$2:$C$7886,'Selected scen drivers'!$C89,'SSP drivers'!$D$2:$D$7886,'Selected scen drivers'!$D89)</f>
        <v>2514.3661694166899</v>
      </c>
      <c r="L89" s="4">
        <f>SUMIFS('SSP drivers'!L$2:L$7886,'SSP drivers'!$A$2:$A$7886,'Selected scen drivers'!$AH$1,'SSP drivers'!$B$2:$B$7886,'Selected scen drivers'!$AI$1,'SSP drivers'!$C$2:$C$7886,'Selected scen drivers'!$C89,'SSP drivers'!$D$2:$D$7886,'Selected scen drivers'!$D89)</f>
        <v>2856.7197714588501</v>
      </c>
      <c r="M89" s="4">
        <f>SUMIFS('SSP drivers'!M$2:M$7886,'SSP drivers'!$A$2:$A$7886,'Selected scen drivers'!$AH$1,'SSP drivers'!$B$2:$B$7886,'Selected scen drivers'!$AI$1,'SSP drivers'!$C$2:$C$7886,'Selected scen drivers'!$C89,'SSP drivers'!$D$2:$D$7886,'Selected scen drivers'!$D89)</f>
        <v>3225.1878943946599</v>
      </c>
      <c r="N89" s="4">
        <f>SUMIFS('SSP drivers'!N$2:N$7886,'SSP drivers'!$A$2:$A$7886,'Selected scen drivers'!$AH$1,'SSP drivers'!$B$2:$B$7886,'Selected scen drivers'!$AI$1,'SSP drivers'!$C$2:$C$7886,'Selected scen drivers'!$C89,'SSP drivers'!$D$2:$D$7886,'Selected scen drivers'!$D89)</f>
        <v>3611.4115996738201</v>
      </c>
      <c r="O89" s="4">
        <f>SUMIFS('SSP drivers'!O$2:O$7886,'SSP drivers'!$A$2:$A$7886,'Selected scen drivers'!$AH$1,'SSP drivers'!$B$2:$B$7886,'Selected scen drivers'!$AI$1,'SSP drivers'!$C$2:$C$7886,'Selected scen drivers'!$C89,'SSP drivers'!$D$2:$D$7886,'Selected scen drivers'!$D89)</f>
        <v>4001.8943528510299</v>
      </c>
      <c r="P89" s="4">
        <f>SUMIFS('SSP drivers'!P$2:P$7886,'SSP drivers'!$A$2:$A$7886,'Selected scen drivers'!$AH$1,'SSP drivers'!$B$2:$B$7886,'Selected scen drivers'!$AI$1,'SSP drivers'!$C$2:$C$7886,'Selected scen drivers'!$C89,'SSP drivers'!$D$2:$D$7886,'Selected scen drivers'!$D89)</f>
        <v>4397.8521152843596</v>
      </c>
      <c r="Q89" s="4">
        <f>SUMIFS('SSP drivers'!Q$2:Q$7886,'SSP drivers'!$A$2:$A$7886,'Selected scen drivers'!$AH$1,'SSP drivers'!$B$2:$B$7886,'Selected scen drivers'!$AI$1,'SSP drivers'!$C$2:$C$7886,'Selected scen drivers'!$C89,'SSP drivers'!$D$2:$D$7886,'Selected scen drivers'!$D89)</f>
        <v>4795.5669737115004</v>
      </c>
      <c r="R89" s="4">
        <f>SUMIFS('SSP drivers'!R$2:R$7886,'SSP drivers'!$A$2:$A$7886,'Selected scen drivers'!$AH$1,'SSP drivers'!$B$2:$B$7886,'Selected scen drivers'!$AI$1,'SSP drivers'!$C$2:$C$7886,'Selected scen drivers'!$C89,'SSP drivers'!$D$2:$D$7886,'Selected scen drivers'!$D89)</f>
        <v>5185.62955175976</v>
      </c>
      <c r="S89" s="4">
        <f>SUMIFS('SSP drivers'!S$2:S$7886,'SSP drivers'!$A$2:$A$7886,'Selected scen drivers'!$AH$1,'SSP drivers'!$B$2:$B$7886,'Selected scen drivers'!$AI$1,'SSP drivers'!$C$2:$C$7886,'Selected scen drivers'!$C89,'SSP drivers'!$D$2:$D$7886,'Selected scen drivers'!$D89)</f>
        <v>5558.0702395511598</v>
      </c>
      <c r="T89" s="4">
        <f>SUMIFS('SSP drivers'!T$2:T$7886,'SSP drivers'!$A$2:$A$7886,'Selected scen drivers'!$AH$1,'SSP drivers'!$B$2:$B$7886,'Selected scen drivers'!$AI$1,'SSP drivers'!$C$2:$C$7886,'Selected scen drivers'!$C89,'SSP drivers'!$D$2:$D$7886,'Selected scen drivers'!$D89)</f>
        <v>5909.3557462285698</v>
      </c>
      <c r="U89" s="4">
        <f>SUMIFS('SSP drivers'!U$2:U$7886,'SSP drivers'!$A$2:$A$7886,'Selected scen drivers'!$AH$1,'SSP drivers'!$B$2:$B$7886,'Selected scen drivers'!$AI$1,'SSP drivers'!$C$2:$C$7886,'Selected scen drivers'!$C89,'SSP drivers'!$D$2:$D$7886,'Selected scen drivers'!$D89)</f>
        <v>6235.8381877178699</v>
      </c>
      <c r="V89" s="4">
        <f>SUMIFS('SSP drivers'!V$2:V$7886,'SSP drivers'!$A$2:$A$7886,'Selected scen drivers'!$AH$1,'SSP drivers'!$B$2:$B$7886,'Selected scen drivers'!$AI$1,'SSP drivers'!$C$2:$C$7886,'Selected scen drivers'!$C89,'SSP drivers'!$D$2:$D$7886,'Selected scen drivers'!$D89)</f>
        <v>6534.5508729570101</v>
      </c>
      <c r="W89" s="4">
        <f>SUMIFS('SSP drivers'!W$2:W$7886,'SSP drivers'!$A$2:$A$7886,'Selected scen drivers'!$AH$1,'SSP drivers'!$B$2:$B$7886,'Selected scen drivers'!$AI$1,'SSP drivers'!$C$2:$C$7886,'Selected scen drivers'!$C89,'SSP drivers'!$D$2:$D$7886,'Selected scen drivers'!$D89)</f>
        <v>6802.6990007094601</v>
      </c>
      <c r="X89" s="4"/>
      <c r="Y89" s="4"/>
      <c r="Z89" s="4"/>
      <c r="AA89" s="4"/>
      <c r="AB89" s="4"/>
      <c r="AC89" s="4"/>
      <c r="AD89" s="4"/>
      <c r="AE89" s="4"/>
    </row>
    <row r="90" spans="1:31" x14ac:dyDescent="0.35">
      <c r="A90">
        <f t="shared" si="2"/>
        <v>10</v>
      </c>
      <c r="B90">
        <f t="shared" si="3"/>
        <v>8</v>
      </c>
      <c r="C90" t="str">
        <f>IFERROR(VLOOKUP(A90,Classification!$A$4:$B$37,2,FALSE),"")</f>
        <v>Mexico</v>
      </c>
      <c r="D90" t="str">
        <f>IFERROR(VLOOKUP(B90,Classification!$N$5:$O$14,2,FALSE),"")</f>
        <v>HOU</v>
      </c>
      <c r="E90" s="4">
        <f>SUMIFS('SSP drivers'!E$2:E$7886,'SSP drivers'!$A$2:$A$7886,'Selected scen drivers'!$AH$1,'SSP drivers'!$B$2:$B$7886,'Selected scen drivers'!$AI$1,'SSP drivers'!$C$2:$C$7886,'Selected scen drivers'!$C90,'SSP drivers'!$D$2:$D$7886,'Selected scen drivers'!$D90)</f>
        <v>0</v>
      </c>
      <c r="F90" s="4">
        <f>SUMIFS('SSP drivers'!F$2:F$7886,'SSP drivers'!$A$2:$A$7886,'Selected scen drivers'!$AH$1,'SSP drivers'!$B$2:$B$7886,'Selected scen drivers'!$AI$1,'SSP drivers'!$C$2:$C$7886,'Selected scen drivers'!$C90,'SSP drivers'!$D$2:$D$7886,'Selected scen drivers'!$D90)</f>
        <v>35.994207400000001</v>
      </c>
      <c r="G90" s="4">
        <f>SUMIFS('SSP drivers'!G$2:G$7886,'SSP drivers'!$A$2:$A$7886,'Selected scen drivers'!$AH$1,'SSP drivers'!$B$2:$B$7886,'Selected scen drivers'!$AI$1,'SSP drivers'!$C$2:$C$7886,'Selected scen drivers'!$C90,'SSP drivers'!$D$2:$D$7886,'Selected scen drivers'!$D90)</f>
        <v>36.420473999999999</v>
      </c>
      <c r="H90" s="4">
        <f>SUMIFS('SSP drivers'!H$2:H$7886,'SSP drivers'!$A$2:$A$7886,'Selected scen drivers'!$AH$1,'SSP drivers'!$B$2:$B$7886,'Selected scen drivers'!$AI$1,'SSP drivers'!$C$2:$C$7886,'Selected scen drivers'!$C90,'SSP drivers'!$D$2:$D$7886,'Selected scen drivers'!$D90)</f>
        <v>38.551806999999997</v>
      </c>
      <c r="I90" s="4">
        <f>SUMIFS('SSP drivers'!I$2:I$7886,'SSP drivers'!$A$2:$A$7886,'Selected scen drivers'!$AH$1,'SSP drivers'!$B$2:$B$7886,'Selected scen drivers'!$AI$1,'SSP drivers'!$C$2:$C$7886,'Selected scen drivers'!$C90,'SSP drivers'!$D$2:$D$7886,'Selected scen drivers'!$D90)</f>
        <v>40.513532499999997</v>
      </c>
      <c r="J90" s="4">
        <f>SUMIFS('SSP drivers'!J$2:J$7886,'SSP drivers'!$A$2:$A$7886,'Selected scen drivers'!$AH$1,'SSP drivers'!$B$2:$B$7886,'Selected scen drivers'!$AI$1,'SSP drivers'!$C$2:$C$7886,'Selected scen drivers'!$C90,'SSP drivers'!$D$2:$D$7886,'Selected scen drivers'!$D90)</f>
        <v>41.866118499999999</v>
      </c>
      <c r="K90" s="4">
        <f>SUMIFS('SSP drivers'!K$2:K$7886,'SSP drivers'!$A$2:$A$7886,'Selected scen drivers'!$AH$1,'SSP drivers'!$B$2:$B$7886,'Selected scen drivers'!$AI$1,'SSP drivers'!$C$2:$C$7886,'Selected scen drivers'!$C90,'SSP drivers'!$D$2:$D$7886,'Selected scen drivers'!$D90)</f>
        <v>42.823470499999999</v>
      </c>
      <c r="L90" s="4">
        <f>SUMIFS('SSP drivers'!L$2:L$7886,'SSP drivers'!$A$2:$A$7886,'Selected scen drivers'!$AH$1,'SSP drivers'!$B$2:$B$7886,'Selected scen drivers'!$AI$1,'SSP drivers'!$C$2:$C$7886,'Selected scen drivers'!$C90,'SSP drivers'!$D$2:$D$7886,'Selected scen drivers'!$D90)</f>
        <v>43.317107</v>
      </c>
      <c r="M90" s="4">
        <f>SUMIFS('SSP drivers'!M$2:M$7886,'SSP drivers'!$A$2:$A$7886,'Selected scen drivers'!$AH$1,'SSP drivers'!$B$2:$B$7886,'Selected scen drivers'!$AI$1,'SSP drivers'!$C$2:$C$7886,'Selected scen drivers'!$C90,'SSP drivers'!$D$2:$D$7886,'Selected scen drivers'!$D90)</f>
        <v>43.525216499999999</v>
      </c>
      <c r="N90" s="4">
        <f>SUMIFS('SSP drivers'!N$2:N$7886,'SSP drivers'!$A$2:$A$7886,'Selected scen drivers'!$AH$1,'SSP drivers'!$B$2:$B$7886,'Selected scen drivers'!$AI$1,'SSP drivers'!$C$2:$C$7886,'Selected scen drivers'!$C90,'SSP drivers'!$D$2:$D$7886,'Selected scen drivers'!$D90)</f>
        <v>43.404933499999999</v>
      </c>
      <c r="O90" s="4">
        <f>SUMIFS('SSP drivers'!O$2:O$7886,'SSP drivers'!$A$2:$A$7886,'Selected scen drivers'!$AH$1,'SSP drivers'!$B$2:$B$7886,'Selected scen drivers'!$AI$1,'SSP drivers'!$C$2:$C$7886,'Selected scen drivers'!$C90,'SSP drivers'!$D$2:$D$7886,'Selected scen drivers'!$D90)</f>
        <v>42.894132999999997</v>
      </c>
      <c r="P90" s="4">
        <f>SUMIFS('SSP drivers'!P$2:P$7886,'SSP drivers'!$A$2:$A$7886,'Selected scen drivers'!$AH$1,'SSP drivers'!$B$2:$B$7886,'Selected scen drivers'!$AI$1,'SSP drivers'!$C$2:$C$7886,'Selected scen drivers'!$C90,'SSP drivers'!$D$2:$D$7886,'Selected scen drivers'!$D90)</f>
        <v>42.117706499999997</v>
      </c>
      <c r="Q90" s="4">
        <f>SUMIFS('SSP drivers'!Q$2:Q$7886,'SSP drivers'!$A$2:$A$7886,'Selected scen drivers'!$AH$1,'SSP drivers'!$B$2:$B$7886,'Selected scen drivers'!$AI$1,'SSP drivers'!$C$2:$C$7886,'Selected scen drivers'!$C90,'SSP drivers'!$D$2:$D$7886,'Selected scen drivers'!$D90)</f>
        <v>41.101538499999997</v>
      </c>
      <c r="R90" s="4">
        <f>SUMIFS('SSP drivers'!R$2:R$7886,'SSP drivers'!$A$2:$A$7886,'Selected scen drivers'!$AH$1,'SSP drivers'!$B$2:$B$7886,'Selected scen drivers'!$AI$1,'SSP drivers'!$C$2:$C$7886,'Selected scen drivers'!$C90,'SSP drivers'!$D$2:$D$7886,'Selected scen drivers'!$D90)</f>
        <v>39.946939</v>
      </c>
      <c r="S90" s="4">
        <f>SUMIFS('SSP drivers'!S$2:S$7886,'SSP drivers'!$A$2:$A$7886,'Selected scen drivers'!$AH$1,'SSP drivers'!$B$2:$B$7886,'Selected scen drivers'!$AI$1,'SSP drivers'!$C$2:$C$7886,'Selected scen drivers'!$C90,'SSP drivers'!$D$2:$D$7886,'Selected scen drivers'!$D90)</f>
        <v>38.692382500000001</v>
      </c>
      <c r="T90" s="4">
        <f>SUMIFS('SSP drivers'!T$2:T$7886,'SSP drivers'!$A$2:$A$7886,'Selected scen drivers'!$AH$1,'SSP drivers'!$B$2:$B$7886,'Selected scen drivers'!$AI$1,'SSP drivers'!$C$2:$C$7886,'Selected scen drivers'!$C90,'SSP drivers'!$D$2:$D$7886,'Selected scen drivers'!$D90)</f>
        <v>37.608764499999999</v>
      </c>
      <c r="U90" s="4">
        <f>SUMIFS('SSP drivers'!U$2:U$7886,'SSP drivers'!$A$2:$A$7886,'Selected scen drivers'!$AH$1,'SSP drivers'!$B$2:$B$7886,'Selected scen drivers'!$AI$1,'SSP drivers'!$C$2:$C$7886,'Selected scen drivers'!$C90,'SSP drivers'!$D$2:$D$7886,'Selected scen drivers'!$D90)</f>
        <v>36.464689499999999</v>
      </c>
      <c r="V90" s="4">
        <f>SUMIFS('SSP drivers'!V$2:V$7886,'SSP drivers'!$A$2:$A$7886,'Selected scen drivers'!$AH$1,'SSP drivers'!$B$2:$B$7886,'Selected scen drivers'!$AI$1,'SSP drivers'!$C$2:$C$7886,'Selected scen drivers'!$C90,'SSP drivers'!$D$2:$D$7886,'Selected scen drivers'!$D90)</f>
        <v>35.282971500000002</v>
      </c>
      <c r="W90" s="4">
        <f>SUMIFS('SSP drivers'!W$2:W$7886,'SSP drivers'!$A$2:$A$7886,'Selected scen drivers'!$AH$1,'SSP drivers'!$B$2:$B$7886,'Selected scen drivers'!$AI$1,'SSP drivers'!$C$2:$C$7886,'Selected scen drivers'!$C90,'SSP drivers'!$D$2:$D$7886,'Selected scen drivers'!$D90)</f>
        <v>34.106492500000002</v>
      </c>
      <c r="X90" s="4"/>
      <c r="Y90" s="4"/>
      <c r="Z90" s="4"/>
      <c r="AA90" s="4"/>
      <c r="AB90" s="4"/>
      <c r="AC90" s="4"/>
      <c r="AD90" s="4"/>
      <c r="AE90" s="4"/>
    </row>
    <row r="91" spans="1:31" x14ac:dyDescent="0.35">
      <c r="A91">
        <f t="shared" si="2"/>
        <v>10</v>
      </c>
      <c r="B91">
        <f t="shared" si="3"/>
        <v>9</v>
      </c>
      <c r="C91" t="str">
        <f>IFERROR(VLOOKUP(A91,Classification!$A$4:$B$37,2,FALSE),"")</f>
        <v>Mexico</v>
      </c>
      <c r="D91" t="str">
        <f>IFERROR(VLOOKUP(B91,Classification!$N$5:$O$14,2,FALSE),"")</f>
        <v>POP</v>
      </c>
      <c r="E91" s="4">
        <f>SUMIFS('SSP drivers'!E$2:E$7886,'SSP drivers'!$A$2:$A$7886,'Selected scen drivers'!$AH$1,'SSP drivers'!$B$2:$B$7886,'Selected scen drivers'!$AI$1,'SSP drivers'!$C$2:$C$7886,'Selected scen drivers'!$C91,'SSP drivers'!$D$2:$D$7886,'Selected scen drivers'!$D91)</f>
        <v>0</v>
      </c>
      <c r="F91" s="4">
        <f>SUMIFS('SSP drivers'!F$2:F$7886,'SSP drivers'!$A$2:$A$7886,'Selected scen drivers'!$AH$1,'SSP drivers'!$B$2:$B$7886,'Selected scen drivers'!$AI$1,'SSP drivers'!$C$2:$C$7886,'Selected scen drivers'!$C91,'SSP drivers'!$D$2:$D$7886,'Selected scen drivers'!$D91)</f>
        <v>124.6504516</v>
      </c>
      <c r="G91" s="4">
        <f>SUMIFS('SSP drivers'!G$2:G$7886,'SSP drivers'!$A$2:$A$7886,'Selected scen drivers'!$AH$1,'SSP drivers'!$B$2:$B$7886,'Selected scen drivers'!$AI$1,'SSP drivers'!$C$2:$C$7886,'Selected scen drivers'!$C91,'SSP drivers'!$D$2:$D$7886,'Selected scen drivers'!$D91)</f>
        <v>125.61046399999999</v>
      </c>
      <c r="H91" s="4">
        <f>SUMIFS('SSP drivers'!H$2:H$7886,'SSP drivers'!$A$2:$A$7886,'Selected scen drivers'!$AH$1,'SSP drivers'!$B$2:$B$7886,'Selected scen drivers'!$AI$1,'SSP drivers'!$C$2:$C$7886,'Selected scen drivers'!$C91,'SSP drivers'!$D$2:$D$7886,'Selected scen drivers'!$D91)</f>
        <v>130.410526</v>
      </c>
      <c r="I91" s="4">
        <f>SUMIFS('SSP drivers'!I$2:I$7886,'SSP drivers'!$A$2:$A$7886,'Selected scen drivers'!$AH$1,'SSP drivers'!$B$2:$B$7886,'Selected scen drivers'!$AI$1,'SSP drivers'!$C$2:$C$7886,'Selected scen drivers'!$C91,'SSP drivers'!$D$2:$D$7886,'Selected scen drivers'!$D91)</f>
        <v>135.61856900000001</v>
      </c>
      <c r="J91" s="4">
        <f>SUMIFS('SSP drivers'!J$2:J$7886,'SSP drivers'!$A$2:$A$7886,'Selected scen drivers'!$AH$1,'SSP drivers'!$B$2:$B$7886,'Selected scen drivers'!$AI$1,'SSP drivers'!$C$2:$C$7886,'Selected scen drivers'!$C91,'SSP drivers'!$D$2:$D$7886,'Selected scen drivers'!$D91)</f>
        <v>140.225449</v>
      </c>
      <c r="K91" s="4">
        <f>SUMIFS('SSP drivers'!K$2:K$7886,'SSP drivers'!$A$2:$A$7886,'Selected scen drivers'!$AH$1,'SSP drivers'!$B$2:$B$7886,'Selected scen drivers'!$AI$1,'SSP drivers'!$C$2:$C$7886,'Selected scen drivers'!$C91,'SSP drivers'!$D$2:$D$7886,'Selected scen drivers'!$D91)</f>
        <v>144.09974500000001</v>
      </c>
      <c r="L91" s="4">
        <f>SUMIFS('SSP drivers'!L$2:L$7886,'SSP drivers'!$A$2:$A$7886,'Selected scen drivers'!$AH$1,'SSP drivers'!$B$2:$B$7886,'Selected scen drivers'!$AI$1,'SSP drivers'!$C$2:$C$7886,'Selected scen drivers'!$C91,'SSP drivers'!$D$2:$D$7886,'Selected scen drivers'!$D91)</f>
        <v>147.15673100000001</v>
      </c>
      <c r="M91" s="4">
        <f>SUMIFS('SSP drivers'!M$2:M$7886,'SSP drivers'!$A$2:$A$7886,'Selected scen drivers'!$AH$1,'SSP drivers'!$B$2:$B$7886,'Selected scen drivers'!$AI$1,'SSP drivers'!$C$2:$C$7886,'Selected scen drivers'!$C91,'SSP drivers'!$D$2:$D$7886,'Selected scen drivers'!$D91)</f>
        <v>149.4179</v>
      </c>
      <c r="N91" s="4">
        <f>SUMIFS('SSP drivers'!N$2:N$7886,'SSP drivers'!$A$2:$A$7886,'Selected scen drivers'!$AH$1,'SSP drivers'!$B$2:$B$7886,'Selected scen drivers'!$AI$1,'SSP drivers'!$C$2:$C$7886,'Selected scen drivers'!$C91,'SSP drivers'!$D$2:$D$7886,'Selected scen drivers'!$D91)</f>
        <v>151.052044</v>
      </c>
      <c r="O91" s="4">
        <f>SUMIFS('SSP drivers'!O$2:O$7886,'SSP drivers'!$A$2:$A$7886,'Selected scen drivers'!$AH$1,'SSP drivers'!$B$2:$B$7886,'Selected scen drivers'!$AI$1,'SSP drivers'!$C$2:$C$7886,'Selected scen drivers'!$C91,'SSP drivers'!$D$2:$D$7886,'Selected scen drivers'!$D91)</f>
        <v>152.07494700000001</v>
      </c>
      <c r="P91" s="4">
        <f>SUMIFS('SSP drivers'!P$2:P$7886,'SSP drivers'!$A$2:$A$7886,'Selected scen drivers'!$AH$1,'SSP drivers'!$B$2:$B$7886,'Selected scen drivers'!$AI$1,'SSP drivers'!$C$2:$C$7886,'Selected scen drivers'!$C91,'SSP drivers'!$D$2:$D$7886,'Selected scen drivers'!$D91)</f>
        <v>152.57693399999999</v>
      </c>
      <c r="Q91" s="4">
        <f>SUMIFS('SSP drivers'!Q$2:Q$7886,'SSP drivers'!$A$2:$A$7886,'Selected scen drivers'!$AH$1,'SSP drivers'!$B$2:$B$7886,'Selected scen drivers'!$AI$1,'SSP drivers'!$C$2:$C$7886,'Selected scen drivers'!$C91,'SSP drivers'!$D$2:$D$7886,'Selected scen drivers'!$D91)</f>
        <v>152.59419299999999</v>
      </c>
      <c r="R91" s="4">
        <f>SUMIFS('SSP drivers'!R$2:R$7886,'SSP drivers'!$A$2:$A$7886,'Selected scen drivers'!$AH$1,'SSP drivers'!$B$2:$B$7886,'Selected scen drivers'!$AI$1,'SSP drivers'!$C$2:$C$7886,'Selected scen drivers'!$C91,'SSP drivers'!$D$2:$D$7886,'Selected scen drivers'!$D91)</f>
        <v>152.15549999999999</v>
      </c>
      <c r="S91" s="4">
        <f>SUMIFS('SSP drivers'!S$2:S$7886,'SSP drivers'!$A$2:$A$7886,'Selected scen drivers'!$AH$1,'SSP drivers'!$B$2:$B$7886,'Selected scen drivers'!$AI$1,'SSP drivers'!$C$2:$C$7886,'Selected scen drivers'!$C91,'SSP drivers'!$D$2:$D$7886,'Selected scen drivers'!$D91)</f>
        <v>151.339146</v>
      </c>
      <c r="T91" s="4">
        <f>SUMIFS('SSP drivers'!T$2:T$7886,'SSP drivers'!$A$2:$A$7886,'Selected scen drivers'!$AH$1,'SSP drivers'!$B$2:$B$7886,'Selected scen drivers'!$AI$1,'SSP drivers'!$C$2:$C$7886,'Selected scen drivers'!$C91,'SSP drivers'!$D$2:$D$7886,'Selected scen drivers'!$D91)</f>
        <v>150.23143899999999</v>
      </c>
      <c r="U91" s="4">
        <f>SUMIFS('SSP drivers'!U$2:U$7886,'SSP drivers'!$A$2:$A$7886,'Selected scen drivers'!$AH$1,'SSP drivers'!$B$2:$B$7886,'Selected scen drivers'!$AI$1,'SSP drivers'!$C$2:$C$7886,'Selected scen drivers'!$C91,'SSP drivers'!$D$2:$D$7886,'Selected scen drivers'!$D91)</f>
        <v>148.88929200000001</v>
      </c>
      <c r="V91" s="4">
        <f>SUMIFS('SSP drivers'!V$2:V$7886,'SSP drivers'!$A$2:$A$7886,'Selected scen drivers'!$AH$1,'SSP drivers'!$B$2:$B$7886,'Selected scen drivers'!$AI$1,'SSP drivers'!$C$2:$C$7886,'Selected scen drivers'!$C91,'SSP drivers'!$D$2:$D$7886,'Selected scen drivers'!$D91)</f>
        <v>147.409673</v>
      </c>
      <c r="W91" s="4">
        <f>SUMIFS('SSP drivers'!W$2:W$7886,'SSP drivers'!$A$2:$A$7886,'Selected scen drivers'!$AH$1,'SSP drivers'!$B$2:$B$7886,'Selected scen drivers'!$AI$1,'SSP drivers'!$C$2:$C$7886,'Selected scen drivers'!$C91,'SSP drivers'!$D$2:$D$7886,'Selected scen drivers'!$D91)</f>
        <v>145.73682400000001</v>
      </c>
      <c r="X91" s="4"/>
      <c r="Y91" s="4"/>
      <c r="Z91" s="4"/>
      <c r="AA91" s="4"/>
      <c r="AB91" s="4"/>
      <c r="AC91" s="4"/>
      <c r="AD91" s="4"/>
      <c r="AE91" s="4"/>
    </row>
    <row r="92" spans="1:31" x14ac:dyDescent="0.35">
      <c r="A92">
        <f t="shared" si="2"/>
        <v>11</v>
      </c>
      <c r="B92">
        <f t="shared" si="3"/>
        <v>1</v>
      </c>
      <c r="C92" t="str">
        <f>IFERROR(VLOOKUP(A92,Classification!$A$4:$B$37,2,FALSE),"")</f>
        <v>Europe_other</v>
      </c>
      <c r="D92" t="str">
        <f>IFERROR(VLOOKUP(B92,Classification!$N$5:$O$14,2,FALSE),"")</f>
        <v>GDP</v>
      </c>
      <c r="E92" s="4">
        <f>SUMIFS('SSP drivers'!E$2:E$7886,'SSP drivers'!$A$2:$A$7886,'Selected scen drivers'!$AH$1,'SSP drivers'!$B$2:$B$7886,'Selected scen drivers'!$AI$1,'SSP drivers'!$C$2:$C$7886,'Selected scen drivers'!$C92,'SSP drivers'!$D$2:$D$7886,'Selected scen drivers'!$D92)</f>
        <v>0</v>
      </c>
      <c r="F92" s="4">
        <f>SUMIFS('SSP drivers'!F$2:F$7886,'SSP drivers'!$A$2:$A$7886,'Selected scen drivers'!$AH$1,'SSP drivers'!$B$2:$B$7886,'Selected scen drivers'!$AI$1,'SSP drivers'!$C$2:$C$7886,'Selected scen drivers'!$C92,'SSP drivers'!$D$2:$D$7886,'Selected scen drivers'!$D92)</f>
        <v>4476.477385397</v>
      </c>
      <c r="G92" s="4">
        <f>SUMIFS('SSP drivers'!G$2:G$7886,'SSP drivers'!$A$2:$A$7886,'Selected scen drivers'!$AH$1,'SSP drivers'!$B$2:$B$7886,'Selected scen drivers'!$AI$1,'SSP drivers'!$C$2:$C$7886,'Selected scen drivers'!$C92,'SSP drivers'!$D$2:$D$7886,'Selected scen drivers'!$D92)</f>
        <v>4576.4117955860002</v>
      </c>
      <c r="H92" s="4">
        <f>SUMIFS('SSP drivers'!H$2:H$7886,'SSP drivers'!$A$2:$A$7886,'Selected scen drivers'!$AH$1,'SSP drivers'!$B$2:$B$7886,'Selected scen drivers'!$AI$1,'SSP drivers'!$C$2:$C$7886,'Selected scen drivers'!$C92,'SSP drivers'!$D$2:$D$7886,'Selected scen drivers'!$D92)</f>
        <v>5384.3016592180002</v>
      </c>
      <c r="I92" s="4">
        <f>SUMIFS('SSP drivers'!I$2:I$7886,'SSP drivers'!$A$2:$A$7886,'Selected scen drivers'!$AH$1,'SSP drivers'!$B$2:$B$7886,'Selected scen drivers'!$AI$1,'SSP drivers'!$C$2:$C$7886,'Selected scen drivers'!$C92,'SSP drivers'!$D$2:$D$7886,'Selected scen drivers'!$D92)</f>
        <v>6302.2123208189996</v>
      </c>
      <c r="J92" s="4">
        <f>SUMIFS('SSP drivers'!J$2:J$7886,'SSP drivers'!$A$2:$A$7886,'Selected scen drivers'!$AH$1,'SSP drivers'!$B$2:$B$7886,'Selected scen drivers'!$AI$1,'SSP drivers'!$C$2:$C$7886,'Selected scen drivers'!$C92,'SSP drivers'!$D$2:$D$7886,'Selected scen drivers'!$D92)</f>
        <v>7224.1056215589997</v>
      </c>
      <c r="K92" s="4">
        <f>SUMIFS('SSP drivers'!K$2:K$7886,'SSP drivers'!$A$2:$A$7886,'Selected scen drivers'!$AH$1,'SSP drivers'!$B$2:$B$7886,'Selected scen drivers'!$AI$1,'SSP drivers'!$C$2:$C$7886,'Selected scen drivers'!$C92,'SSP drivers'!$D$2:$D$7886,'Selected scen drivers'!$D92)</f>
        <v>8089.6773511069996</v>
      </c>
      <c r="L92" s="4">
        <f>SUMIFS('SSP drivers'!L$2:L$7886,'SSP drivers'!$A$2:$A$7886,'Selected scen drivers'!$AH$1,'SSP drivers'!$B$2:$B$7886,'Selected scen drivers'!$AI$1,'SSP drivers'!$C$2:$C$7886,'Selected scen drivers'!$C92,'SSP drivers'!$D$2:$D$7886,'Selected scen drivers'!$D92)</f>
        <v>8918.3542121369992</v>
      </c>
      <c r="M92" s="4">
        <f>SUMIFS('SSP drivers'!M$2:M$7886,'SSP drivers'!$A$2:$A$7886,'Selected scen drivers'!$AH$1,'SSP drivers'!$B$2:$B$7886,'Selected scen drivers'!$AI$1,'SSP drivers'!$C$2:$C$7886,'Selected scen drivers'!$C92,'SSP drivers'!$D$2:$D$7886,'Selected scen drivers'!$D92)</f>
        <v>9704.8994291060008</v>
      </c>
      <c r="N92" s="4">
        <f>SUMIFS('SSP drivers'!N$2:N$7886,'SSP drivers'!$A$2:$A$7886,'Selected scen drivers'!$AH$1,'SSP drivers'!$B$2:$B$7886,'Selected scen drivers'!$AI$1,'SSP drivers'!$C$2:$C$7886,'Selected scen drivers'!$C92,'SSP drivers'!$D$2:$D$7886,'Selected scen drivers'!$D92)</f>
        <v>10469.921021153001</v>
      </c>
      <c r="O92" s="4">
        <f>SUMIFS('SSP drivers'!O$2:O$7886,'SSP drivers'!$A$2:$A$7886,'Selected scen drivers'!$AH$1,'SSP drivers'!$B$2:$B$7886,'Selected scen drivers'!$AI$1,'SSP drivers'!$C$2:$C$7886,'Selected scen drivers'!$C92,'SSP drivers'!$D$2:$D$7886,'Selected scen drivers'!$D92)</f>
        <v>11215.7347371</v>
      </c>
      <c r="P92" s="4">
        <f>SUMIFS('SSP drivers'!P$2:P$7886,'SSP drivers'!$A$2:$A$7886,'Selected scen drivers'!$AH$1,'SSP drivers'!$B$2:$B$7886,'Selected scen drivers'!$AI$1,'SSP drivers'!$C$2:$C$7886,'Selected scen drivers'!$C92,'SSP drivers'!$D$2:$D$7886,'Selected scen drivers'!$D92)</f>
        <v>11920.273111730001</v>
      </c>
      <c r="Q92" s="4">
        <f>SUMIFS('SSP drivers'!Q$2:Q$7886,'SSP drivers'!$A$2:$A$7886,'Selected scen drivers'!$AH$1,'SSP drivers'!$B$2:$B$7886,'Selected scen drivers'!$AI$1,'SSP drivers'!$C$2:$C$7886,'Selected scen drivers'!$C92,'SSP drivers'!$D$2:$D$7886,'Selected scen drivers'!$D92)</f>
        <v>12558.380755652001</v>
      </c>
      <c r="R92" s="4">
        <f>SUMIFS('SSP drivers'!R$2:R$7886,'SSP drivers'!$A$2:$A$7886,'Selected scen drivers'!$AH$1,'SSP drivers'!$B$2:$B$7886,'Selected scen drivers'!$AI$1,'SSP drivers'!$C$2:$C$7886,'Selected scen drivers'!$C92,'SSP drivers'!$D$2:$D$7886,'Selected scen drivers'!$D92)</f>
        <v>13131.93349517</v>
      </c>
      <c r="S92" s="4">
        <f>SUMIFS('SSP drivers'!S$2:S$7886,'SSP drivers'!$A$2:$A$7886,'Selected scen drivers'!$AH$1,'SSP drivers'!$B$2:$B$7886,'Selected scen drivers'!$AI$1,'SSP drivers'!$C$2:$C$7886,'Selected scen drivers'!$C92,'SSP drivers'!$D$2:$D$7886,'Selected scen drivers'!$D92)</f>
        <v>13649.091423012</v>
      </c>
      <c r="T92" s="4">
        <f>SUMIFS('SSP drivers'!T$2:T$7886,'SSP drivers'!$A$2:$A$7886,'Selected scen drivers'!$AH$1,'SSP drivers'!$B$2:$B$7886,'Selected scen drivers'!$AI$1,'SSP drivers'!$C$2:$C$7886,'Selected scen drivers'!$C92,'SSP drivers'!$D$2:$D$7886,'Selected scen drivers'!$D92)</f>
        <v>14130.594327665</v>
      </c>
      <c r="U92" s="4">
        <f>SUMIFS('SSP drivers'!U$2:U$7886,'SSP drivers'!$A$2:$A$7886,'Selected scen drivers'!$AH$1,'SSP drivers'!$B$2:$B$7886,'Selected scen drivers'!$AI$1,'SSP drivers'!$C$2:$C$7886,'Selected scen drivers'!$C92,'SSP drivers'!$D$2:$D$7886,'Selected scen drivers'!$D92)</f>
        <v>14596.624925845999</v>
      </c>
      <c r="V92" s="4">
        <f>SUMIFS('SSP drivers'!V$2:V$7886,'SSP drivers'!$A$2:$A$7886,'Selected scen drivers'!$AH$1,'SSP drivers'!$B$2:$B$7886,'Selected scen drivers'!$AI$1,'SSP drivers'!$C$2:$C$7886,'Selected scen drivers'!$C92,'SSP drivers'!$D$2:$D$7886,'Selected scen drivers'!$D92)</f>
        <v>15054.596089166</v>
      </c>
      <c r="W92" s="4">
        <f>SUMIFS('SSP drivers'!W$2:W$7886,'SSP drivers'!$A$2:$A$7886,'Selected scen drivers'!$AH$1,'SSP drivers'!$B$2:$B$7886,'Selected scen drivers'!$AI$1,'SSP drivers'!$C$2:$C$7886,'Selected scen drivers'!$C92,'SSP drivers'!$D$2:$D$7886,'Selected scen drivers'!$D92)</f>
        <v>15501.707365351</v>
      </c>
      <c r="X92" s="4"/>
      <c r="Y92" s="4"/>
      <c r="Z92" s="4"/>
      <c r="AA92" s="4"/>
      <c r="AB92" s="4"/>
      <c r="AC92" s="4"/>
      <c r="AD92" s="4"/>
      <c r="AE92" s="4"/>
    </row>
    <row r="93" spans="1:31" x14ac:dyDescent="0.35">
      <c r="A93">
        <f t="shared" si="2"/>
        <v>11</v>
      </c>
      <c r="B93">
        <f t="shared" si="3"/>
        <v>2</v>
      </c>
      <c r="C93" t="str">
        <f>IFERROR(VLOOKUP(A93,Classification!$A$4:$B$37,2,FALSE),"")</f>
        <v>Europe_other</v>
      </c>
      <c r="D93" t="str">
        <f>IFERROR(VLOOKUP(B93,Classification!$N$5:$O$14,2,FALSE),"")</f>
        <v>GDPAGR</v>
      </c>
      <c r="E93" s="4">
        <f>SUMIFS('SSP drivers'!E$2:E$7886,'SSP drivers'!$A$2:$A$7886,'Selected scen drivers'!$AH$1,'SSP drivers'!$B$2:$B$7886,'Selected scen drivers'!$AI$1,'SSP drivers'!$C$2:$C$7886,'Selected scen drivers'!$C93,'SSP drivers'!$D$2:$D$7886,'Selected scen drivers'!$D93)</f>
        <v>0</v>
      </c>
      <c r="F93" s="4">
        <f>SUMIFS('SSP drivers'!F$2:F$7886,'SSP drivers'!$A$2:$A$7886,'Selected scen drivers'!$AH$1,'SSP drivers'!$B$2:$B$7886,'Selected scen drivers'!$AI$1,'SSP drivers'!$C$2:$C$7886,'Selected scen drivers'!$C93,'SSP drivers'!$D$2:$D$7886,'Selected scen drivers'!$D93)</f>
        <v>274.47177389681298</v>
      </c>
      <c r="G93" s="4">
        <f>SUMIFS('SSP drivers'!G$2:G$7886,'SSP drivers'!$A$2:$A$7886,'Selected scen drivers'!$AH$1,'SSP drivers'!$B$2:$B$7886,'Selected scen drivers'!$AI$1,'SSP drivers'!$C$2:$C$7886,'Selected scen drivers'!$C93,'SSP drivers'!$D$2:$D$7886,'Selected scen drivers'!$D93)</f>
        <v>280.87720931913998</v>
      </c>
      <c r="H93" s="4">
        <f>SUMIFS('SSP drivers'!H$2:H$7886,'SSP drivers'!$A$2:$A$7886,'Selected scen drivers'!$AH$1,'SSP drivers'!$B$2:$B$7886,'Selected scen drivers'!$AI$1,'SSP drivers'!$C$2:$C$7886,'Selected scen drivers'!$C93,'SSP drivers'!$D$2:$D$7886,'Selected scen drivers'!$D93)</f>
        <v>323.13094222838703</v>
      </c>
      <c r="I93" s="4">
        <f>SUMIFS('SSP drivers'!I$2:I$7886,'SSP drivers'!$A$2:$A$7886,'Selected scen drivers'!$AH$1,'SSP drivers'!$B$2:$B$7886,'Selected scen drivers'!$AI$1,'SSP drivers'!$C$2:$C$7886,'Selected scen drivers'!$C93,'SSP drivers'!$D$2:$D$7886,'Selected scen drivers'!$D93)</f>
        <v>383.86148755058201</v>
      </c>
      <c r="J93" s="4">
        <f>SUMIFS('SSP drivers'!J$2:J$7886,'SSP drivers'!$A$2:$A$7886,'Selected scen drivers'!$AH$1,'SSP drivers'!$B$2:$B$7886,'Selected scen drivers'!$AI$1,'SSP drivers'!$C$2:$C$7886,'Selected scen drivers'!$C93,'SSP drivers'!$D$2:$D$7886,'Selected scen drivers'!$D93)</f>
        <v>443.96956809124799</v>
      </c>
      <c r="K93" s="4">
        <f>SUMIFS('SSP drivers'!K$2:K$7886,'SSP drivers'!$A$2:$A$7886,'Selected scen drivers'!$AH$1,'SSP drivers'!$B$2:$B$7886,'Selected scen drivers'!$AI$1,'SSP drivers'!$C$2:$C$7886,'Selected scen drivers'!$C93,'SSP drivers'!$D$2:$D$7886,'Selected scen drivers'!$D93)</f>
        <v>499.18347545345199</v>
      </c>
      <c r="L93" s="4">
        <f>SUMIFS('SSP drivers'!L$2:L$7886,'SSP drivers'!$A$2:$A$7886,'Selected scen drivers'!$AH$1,'SSP drivers'!$B$2:$B$7886,'Selected scen drivers'!$AI$1,'SSP drivers'!$C$2:$C$7886,'Selected scen drivers'!$C93,'SSP drivers'!$D$2:$D$7886,'Selected scen drivers'!$D93)</f>
        <v>550.59921989662803</v>
      </c>
      <c r="M93" s="4">
        <f>SUMIFS('SSP drivers'!M$2:M$7886,'SSP drivers'!$A$2:$A$7886,'Selected scen drivers'!$AH$1,'SSP drivers'!$B$2:$B$7886,'Selected scen drivers'!$AI$1,'SSP drivers'!$C$2:$C$7886,'Selected scen drivers'!$C93,'SSP drivers'!$D$2:$D$7886,'Selected scen drivers'!$D93)</f>
        <v>598.25913887515901</v>
      </c>
      <c r="N93" s="4">
        <f>SUMIFS('SSP drivers'!N$2:N$7886,'SSP drivers'!$A$2:$A$7886,'Selected scen drivers'!$AH$1,'SSP drivers'!$B$2:$B$7886,'Selected scen drivers'!$AI$1,'SSP drivers'!$C$2:$C$7886,'Selected scen drivers'!$C93,'SSP drivers'!$D$2:$D$7886,'Selected scen drivers'!$D93)</f>
        <v>643.63034222451097</v>
      </c>
      <c r="O93" s="4">
        <f>SUMIFS('SSP drivers'!O$2:O$7886,'SSP drivers'!$A$2:$A$7886,'Selected scen drivers'!$AH$1,'SSP drivers'!$B$2:$B$7886,'Selected scen drivers'!$AI$1,'SSP drivers'!$C$2:$C$7886,'Selected scen drivers'!$C93,'SSP drivers'!$D$2:$D$7886,'Selected scen drivers'!$D93)</f>
        <v>686.73464809160305</v>
      </c>
      <c r="P93" s="4">
        <f>SUMIFS('SSP drivers'!P$2:P$7886,'SSP drivers'!$A$2:$A$7886,'Selected scen drivers'!$AH$1,'SSP drivers'!$B$2:$B$7886,'Selected scen drivers'!$AI$1,'SSP drivers'!$C$2:$C$7886,'Selected scen drivers'!$C93,'SSP drivers'!$D$2:$D$7886,'Selected scen drivers'!$D93)</f>
        <v>726.04578224457396</v>
      </c>
      <c r="Q93" s="4">
        <f>SUMIFS('SSP drivers'!Q$2:Q$7886,'SSP drivers'!$A$2:$A$7886,'Selected scen drivers'!$AH$1,'SSP drivers'!$B$2:$B$7886,'Selected scen drivers'!$AI$1,'SSP drivers'!$C$2:$C$7886,'Selected scen drivers'!$C93,'SSP drivers'!$D$2:$D$7886,'Selected scen drivers'!$D93)</f>
        <v>760.00784213039799</v>
      </c>
      <c r="R93" s="4">
        <f>SUMIFS('SSP drivers'!R$2:R$7886,'SSP drivers'!$A$2:$A$7886,'Selected scen drivers'!$AH$1,'SSP drivers'!$B$2:$B$7886,'Selected scen drivers'!$AI$1,'SSP drivers'!$C$2:$C$7886,'Selected scen drivers'!$C93,'SSP drivers'!$D$2:$D$7886,'Selected scen drivers'!$D93)</f>
        <v>788.80144139699996</v>
      </c>
      <c r="S93" s="4">
        <f>SUMIFS('SSP drivers'!S$2:S$7886,'SSP drivers'!$A$2:$A$7886,'Selected scen drivers'!$AH$1,'SSP drivers'!$B$2:$B$7886,'Selected scen drivers'!$AI$1,'SSP drivers'!$C$2:$C$7886,'Selected scen drivers'!$C93,'SSP drivers'!$D$2:$D$7886,'Selected scen drivers'!$D93)</f>
        <v>813.05137496687701</v>
      </c>
      <c r="T93" s="4">
        <f>SUMIFS('SSP drivers'!T$2:T$7886,'SSP drivers'!$A$2:$A$7886,'Selected scen drivers'!$AH$1,'SSP drivers'!$B$2:$B$7886,'Selected scen drivers'!$AI$1,'SSP drivers'!$C$2:$C$7886,'Selected scen drivers'!$C93,'SSP drivers'!$D$2:$D$7886,'Selected scen drivers'!$D93)</f>
        <v>834.22528397982501</v>
      </c>
      <c r="U93" s="4">
        <f>SUMIFS('SSP drivers'!U$2:U$7886,'SSP drivers'!$A$2:$A$7886,'Selected scen drivers'!$AH$1,'SSP drivers'!$B$2:$B$7886,'Selected scen drivers'!$AI$1,'SSP drivers'!$C$2:$C$7886,'Selected scen drivers'!$C93,'SSP drivers'!$D$2:$D$7886,'Selected scen drivers'!$D93)</f>
        <v>853.573334003387</v>
      </c>
      <c r="V93" s="4">
        <f>SUMIFS('SSP drivers'!V$2:V$7886,'SSP drivers'!$A$2:$A$7886,'Selected scen drivers'!$AH$1,'SSP drivers'!$B$2:$B$7886,'Selected scen drivers'!$AI$1,'SSP drivers'!$C$2:$C$7886,'Selected scen drivers'!$C93,'SSP drivers'!$D$2:$D$7886,'Selected scen drivers'!$D93)</f>
        <v>871.47558021680004</v>
      </c>
      <c r="W93" s="4">
        <f>SUMIFS('SSP drivers'!W$2:W$7886,'SSP drivers'!$A$2:$A$7886,'Selected scen drivers'!$AH$1,'SSP drivers'!$B$2:$B$7886,'Selected scen drivers'!$AI$1,'SSP drivers'!$C$2:$C$7886,'Selected scen drivers'!$C93,'SSP drivers'!$D$2:$D$7886,'Selected scen drivers'!$D93)</f>
        <v>887.66770822041701</v>
      </c>
      <c r="X93" s="4"/>
      <c r="Y93" s="4"/>
      <c r="Z93" s="4"/>
      <c r="AA93" s="4"/>
      <c r="AB93" s="4"/>
      <c r="AC93" s="4"/>
      <c r="AD93" s="4"/>
      <c r="AE93" s="4"/>
    </row>
    <row r="94" spans="1:31" x14ac:dyDescent="0.35">
      <c r="A94">
        <f t="shared" si="2"/>
        <v>11</v>
      </c>
      <c r="B94">
        <f t="shared" si="3"/>
        <v>3</v>
      </c>
      <c r="C94" t="str">
        <f>IFERROR(VLOOKUP(A94,Classification!$A$4:$B$37,2,FALSE),"")</f>
        <v>Europe_other</v>
      </c>
      <c r="D94" t="str">
        <f>IFERROR(VLOOKUP(B94,Classification!$N$5:$O$14,2,FALSE),"")</f>
        <v>GDPIND</v>
      </c>
      <c r="E94" s="4">
        <f>SUMIFS('SSP drivers'!E$2:E$7886,'SSP drivers'!$A$2:$A$7886,'Selected scen drivers'!$AH$1,'SSP drivers'!$B$2:$B$7886,'Selected scen drivers'!$AI$1,'SSP drivers'!$C$2:$C$7886,'Selected scen drivers'!$C94,'SSP drivers'!$D$2:$D$7886,'Selected scen drivers'!$D94)</f>
        <v>0</v>
      </c>
      <c r="F94" s="4">
        <f>SUMIFS('SSP drivers'!F$2:F$7886,'SSP drivers'!$A$2:$A$7886,'Selected scen drivers'!$AH$1,'SSP drivers'!$B$2:$B$7886,'Selected scen drivers'!$AI$1,'SSP drivers'!$C$2:$C$7886,'Selected scen drivers'!$C94,'SSP drivers'!$D$2:$D$7886,'Selected scen drivers'!$D94)</f>
        <v>1377.6293825180401</v>
      </c>
      <c r="G94" s="4">
        <f>SUMIFS('SSP drivers'!G$2:G$7886,'SSP drivers'!$A$2:$A$7886,'Selected scen drivers'!$AH$1,'SSP drivers'!$B$2:$B$7886,'Selected scen drivers'!$AI$1,'SSP drivers'!$C$2:$C$7886,'Selected scen drivers'!$C94,'SSP drivers'!$D$2:$D$7886,'Selected scen drivers'!$D94)</f>
        <v>1409.2134126318099</v>
      </c>
      <c r="H94" s="4">
        <f>SUMIFS('SSP drivers'!H$2:H$7886,'SSP drivers'!$A$2:$A$7886,'Selected scen drivers'!$AH$1,'SSP drivers'!$B$2:$B$7886,'Selected scen drivers'!$AI$1,'SSP drivers'!$C$2:$C$7886,'Selected scen drivers'!$C94,'SSP drivers'!$D$2:$D$7886,'Selected scen drivers'!$D94)</f>
        <v>1676.74929798025</v>
      </c>
      <c r="I94" s="4">
        <f>SUMIFS('SSP drivers'!I$2:I$7886,'SSP drivers'!$A$2:$A$7886,'Selected scen drivers'!$AH$1,'SSP drivers'!$B$2:$B$7886,'Selected scen drivers'!$AI$1,'SSP drivers'!$C$2:$C$7886,'Selected scen drivers'!$C94,'SSP drivers'!$D$2:$D$7886,'Selected scen drivers'!$D94)</f>
        <v>1972.5454279777</v>
      </c>
      <c r="J94" s="4">
        <f>SUMIFS('SSP drivers'!J$2:J$7886,'SSP drivers'!$A$2:$A$7886,'Selected scen drivers'!$AH$1,'SSP drivers'!$B$2:$B$7886,'Selected scen drivers'!$AI$1,'SSP drivers'!$C$2:$C$7886,'Selected scen drivers'!$C94,'SSP drivers'!$D$2:$D$7886,'Selected scen drivers'!$D94)</f>
        <v>2270.78403218428</v>
      </c>
      <c r="K94" s="4">
        <f>SUMIFS('SSP drivers'!K$2:K$7886,'SSP drivers'!$A$2:$A$7886,'Selected scen drivers'!$AH$1,'SSP drivers'!$B$2:$B$7886,'Selected scen drivers'!$AI$1,'SSP drivers'!$C$2:$C$7886,'Selected scen drivers'!$C94,'SSP drivers'!$D$2:$D$7886,'Selected scen drivers'!$D94)</f>
        <v>2553.1059802217601</v>
      </c>
      <c r="L94" s="4">
        <f>SUMIFS('SSP drivers'!L$2:L$7886,'SSP drivers'!$A$2:$A$7886,'Selected scen drivers'!$AH$1,'SSP drivers'!$B$2:$B$7886,'Selected scen drivers'!$AI$1,'SSP drivers'!$C$2:$C$7886,'Selected scen drivers'!$C94,'SSP drivers'!$D$2:$D$7886,'Selected scen drivers'!$D94)</f>
        <v>2825.6374684253201</v>
      </c>
      <c r="M94" s="4">
        <f>SUMIFS('SSP drivers'!M$2:M$7886,'SSP drivers'!$A$2:$A$7886,'Selected scen drivers'!$AH$1,'SSP drivers'!$B$2:$B$7886,'Selected scen drivers'!$AI$1,'SSP drivers'!$C$2:$C$7886,'Selected scen drivers'!$C94,'SSP drivers'!$D$2:$D$7886,'Selected scen drivers'!$D94)</f>
        <v>3086.2815099436102</v>
      </c>
      <c r="N94" s="4">
        <f>SUMIFS('SSP drivers'!N$2:N$7886,'SSP drivers'!$A$2:$A$7886,'Selected scen drivers'!$AH$1,'SSP drivers'!$B$2:$B$7886,'Selected scen drivers'!$AI$1,'SSP drivers'!$C$2:$C$7886,'Selected scen drivers'!$C94,'SSP drivers'!$D$2:$D$7886,'Selected scen drivers'!$D94)</f>
        <v>3341.32038471337</v>
      </c>
      <c r="O94" s="4">
        <f>SUMIFS('SSP drivers'!O$2:O$7886,'SSP drivers'!$A$2:$A$7886,'Selected scen drivers'!$AH$1,'SSP drivers'!$B$2:$B$7886,'Selected scen drivers'!$AI$1,'SSP drivers'!$C$2:$C$7886,'Selected scen drivers'!$C94,'SSP drivers'!$D$2:$D$7886,'Selected scen drivers'!$D94)</f>
        <v>3590.9328046269702</v>
      </c>
      <c r="P94" s="4">
        <f>SUMIFS('SSP drivers'!P$2:P$7886,'SSP drivers'!$A$2:$A$7886,'Selected scen drivers'!$AH$1,'SSP drivers'!$B$2:$B$7886,'Selected scen drivers'!$AI$1,'SSP drivers'!$C$2:$C$7886,'Selected scen drivers'!$C94,'SSP drivers'!$D$2:$D$7886,'Selected scen drivers'!$D94)</f>
        <v>3828.2382504039101</v>
      </c>
      <c r="Q94" s="4">
        <f>SUMIFS('SSP drivers'!Q$2:Q$7886,'SSP drivers'!$A$2:$A$7886,'Selected scen drivers'!$AH$1,'SSP drivers'!$B$2:$B$7886,'Selected scen drivers'!$AI$1,'SSP drivers'!$C$2:$C$7886,'Selected scen drivers'!$C94,'SSP drivers'!$D$2:$D$7886,'Selected scen drivers'!$D94)</f>
        <v>4045.2931784027901</v>
      </c>
      <c r="R94" s="4">
        <f>SUMIFS('SSP drivers'!R$2:R$7886,'SSP drivers'!$A$2:$A$7886,'Selected scen drivers'!$AH$1,'SSP drivers'!$B$2:$B$7886,'Selected scen drivers'!$AI$1,'SSP drivers'!$C$2:$C$7886,'Selected scen drivers'!$C94,'SSP drivers'!$D$2:$D$7886,'Selected scen drivers'!$D94)</f>
        <v>4242.9800820546297</v>
      </c>
      <c r="S94" s="4">
        <f>SUMIFS('SSP drivers'!S$2:S$7886,'SSP drivers'!$A$2:$A$7886,'Selected scen drivers'!$AH$1,'SSP drivers'!$B$2:$B$7886,'Selected scen drivers'!$AI$1,'SSP drivers'!$C$2:$C$7886,'Selected scen drivers'!$C94,'SSP drivers'!$D$2:$D$7886,'Selected scen drivers'!$D94)</f>
        <v>4423.9762427261403</v>
      </c>
      <c r="T94" s="4">
        <f>SUMIFS('SSP drivers'!T$2:T$7886,'SSP drivers'!$A$2:$A$7886,'Selected scen drivers'!$AH$1,'SSP drivers'!$B$2:$B$7886,'Selected scen drivers'!$AI$1,'SSP drivers'!$C$2:$C$7886,'Selected scen drivers'!$C94,'SSP drivers'!$D$2:$D$7886,'Selected scen drivers'!$D94)</f>
        <v>4594.8996623863604</v>
      </c>
      <c r="U94" s="4">
        <f>SUMIFS('SSP drivers'!U$2:U$7886,'SSP drivers'!$A$2:$A$7886,'Selected scen drivers'!$AH$1,'SSP drivers'!$B$2:$B$7886,'Selected scen drivers'!$AI$1,'SSP drivers'!$C$2:$C$7886,'Selected scen drivers'!$C94,'SSP drivers'!$D$2:$D$7886,'Selected scen drivers'!$D94)</f>
        <v>4762.4673893866602</v>
      </c>
      <c r="V94" s="4">
        <f>SUMIFS('SSP drivers'!V$2:V$7886,'SSP drivers'!$A$2:$A$7886,'Selected scen drivers'!$AH$1,'SSP drivers'!$B$2:$B$7886,'Selected scen drivers'!$AI$1,'SSP drivers'!$C$2:$C$7886,'Selected scen drivers'!$C94,'SSP drivers'!$D$2:$D$7886,'Selected scen drivers'!$D94)</f>
        <v>4929.2335136930496</v>
      </c>
      <c r="W94" s="4">
        <f>SUMIFS('SSP drivers'!W$2:W$7886,'SSP drivers'!$A$2:$A$7886,'Selected scen drivers'!$AH$1,'SSP drivers'!$B$2:$B$7886,'Selected scen drivers'!$AI$1,'SSP drivers'!$C$2:$C$7886,'Selected scen drivers'!$C94,'SSP drivers'!$D$2:$D$7886,'Selected scen drivers'!$D94)</f>
        <v>5094.5089437964398</v>
      </c>
      <c r="X94" s="4"/>
      <c r="Y94" s="4"/>
      <c r="Z94" s="4"/>
      <c r="AA94" s="4"/>
      <c r="AB94" s="4"/>
      <c r="AC94" s="4"/>
      <c r="AD94" s="4"/>
      <c r="AE94" s="4"/>
    </row>
    <row r="95" spans="1:31" x14ac:dyDescent="0.35">
      <c r="A95">
        <f t="shared" si="2"/>
        <v>11</v>
      </c>
      <c r="B95">
        <f t="shared" si="3"/>
        <v>4</v>
      </c>
      <c r="C95" t="str">
        <f>IFERROR(VLOOKUP(A95,Classification!$A$4:$B$37,2,FALSE),"")</f>
        <v>Europe_other</v>
      </c>
      <c r="D95" t="str">
        <f>IFERROR(VLOOKUP(B95,Classification!$N$5:$O$14,2,FALSE),"")</f>
        <v>GDPMFG</v>
      </c>
      <c r="E95" s="4">
        <f>SUMIFS('SSP drivers'!E$2:E$7886,'SSP drivers'!$A$2:$A$7886,'Selected scen drivers'!$AH$1,'SSP drivers'!$B$2:$B$7886,'Selected scen drivers'!$AI$1,'SSP drivers'!$C$2:$C$7886,'Selected scen drivers'!$C95,'SSP drivers'!$D$2:$D$7886,'Selected scen drivers'!$D95)</f>
        <v>0</v>
      </c>
      <c r="F95" s="4">
        <f>SUMIFS('SSP drivers'!F$2:F$7886,'SSP drivers'!$A$2:$A$7886,'Selected scen drivers'!$AH$1,'SSP drivers'!$B$2:$B$7886,'Selected scen drivers'!$AI$1,'SSP drivers'!$C$2:$C$7886,'Selected scen drivers'!$C95,'SSP drivers'!$D$2:$D$7886,'Selected scen drivers'!$D95)</f>
        <v>219.364556351875</v>
      </c>
      <c r="G95" s="4">
        <f>SUMIFS('SSP drivers'!G$2:G$7886,'SSP drivers'!$A$2:$A$7886,'Selected scen drivers'!$AH$1,'SSP drivers'!$B$2:$B$7886,'Selected scen drivers'!$AI$1,'SSP drivers'!$C$2:$C$7886,'Selected scen drivers'!$C95,'SSP drivers'!$D$2:$D$7886,'Selected scen drivers'!$D95)</f>
        <v>224.775499527612</v>
      </c>
      <c r="H95" s="4">
        <f>SUMIFS('SSP drivers'!H$2:H$7886,'SSP drivers'!$A$2:$A$7886,'Selected scen drivers'!$AH$1,'SSP drivers'!$B$2:$B$7886,'Selected scen drivers'!$AI$1,'SSP drivers'!$C$2:$C$7886,'Selected scen drivers'!$C95,'SSP drivers'!$D$2:$D$7886,'Selected scen drivers'!$D95)</f>
        <v>280.83827034312998</v>
      </c>
      <c r="I95" s="4">
        <f>SUMIFS('SSP drivers'!I$2:I$7886,'SSP drivers'!$A$2:$A$7886,'Selected scen drivers'!$AH$1,'SSP drivers'!$B$2:$B$7886,'Selected scen drivers'!$AI$1,'SSP drivers'!$C$2:$C$7886,'Selected scen drivers'!$C95,'SSP drivers'!$D$2:$D$7886,'Selected scen drivers'!$D95)</f>
        <v>340.94232206296101</v>
      </c>
      <c r="J95" s="4">
        <f>SUMIFS('SSP drivers'!J$2:J$7886,'SSP drivers'!$A$2:$A$7886,'Selected scen drivers'!$AH$1,'SSP drivers'!$B$2:$B$7886,'Selected scen drivers'!$AI$1,'SSP drivers'!$C$2:$C$7886,'Selected scen drivers'!$C95,'SSP drivers'!$D$2:$D$7886,'Selected scen drivers'!$D95)</f>
        <v>403.728054002531</v>
      </c>
      <c r="K95" s="4">
        <f>SUMIFS('SSP drivers'!K$2:K$7886,'SSP drivers'!$A$2:$A$7886,'Selected scen drivers'!$AH$1,'SSP drivers'!$B$2:$B$7886,'Selected scen drivers'!$AI$1,'SSP drivers'!$C$2:$C$7886,'Selected scen drivers'!$C95,'SSP drivers'!$D$2:$D$7886,'Selected scen drivers'!$D95)</f>
        <v>465.24138871849999</v>
      </c>
      <c r="L95" s="4">
        <f>SUMIFS('SSP drivers'!L$2:L$7886,'SSP drivers'!$A$2:$A$7886,'Selected scen drivers'!$AH$1,'SSP drivers'!$B$2:$B$7886,'Selected scen drivers'!$AI$1,'SSP drivers'!$C$2:$C$7886,'Selected scen drivers'!$C95,'SSP drivers'!$D$2:$D$7886,'Selected scen drivers'!$D95)</f>
        <v>526.694422167982</v>
      </c>
      <c r="M95" s="4">
        <f>SUMIFS('SSP drivers'!M$2:M$7886,'SSP drivers'!$A$2:$A$7886,'Selected scen drivers'!$AH$1,'SSP drivers'!$B$2:$B$7886,'Selected scen drivers'!$AI$1,'SSP drivers'!$C$2:$C$7886,'Selected scen drivers'!$C95,'SSP drivers'!$D$2:$D$7886,'Selected scen drivers'!$D95)</f>
        <v>587.60304795855404</v>
      </c>
      <c r="N95" s="4">
        <f>SUMIFS('SSP drivers'!N$2:N$7886,'SSP drivers'!$A$2:$A$7886,'Selected scen drivers'!$AH$1,'SSP drivers'!$B$2:$B$7886,'Selected scen drivers'!$AI$1,'SSP drivers'!$C$2:$C$7886,'Selected scen drivers'!$C95,'SSP drivers'!$D$2:$D$7886,'Selected scen drivers'!$D95)</f>
        <v>649.11822798865001</v>
      </c>
      <c r="O95" s="4">
        <f>SUMIFS('SSP drivers'!O$2:O$7886,'SSP drivers'!$A$2:$A$7886,'Selected scen drivers'!$AH$1,'SSP drivers'!$B$2:$B$7886,'Selected scen drivers'!$AI$1,'SSP drivers'!$C$2:$C$7886,'Selected scen drivers'!$C95,'SSP drivers'!$D$2:$D$7886,'Selected scen drivers'!$D95)</f>
        <v>711.11225933937396</v>
      </c>
      <c r="P95" s="4">
        <f>SUMIFS('SSP drivers'!P$2:P$7886,'SSP drivers'!$A$2:$A$7886,'Selected scen drivers'!$AH$1,'SSP drivers'!$B$2:$B$7886,'Selected scen drivers'!$AI$1,'SSP drivers'!$C$2:$C$7886,'Selected scen drivers'!$C95,'SSP drivers'!$D$2:$D$7886,'Selected scen drivers'!$D95)</f>
        <v>771.92010977217899</v>
      </c>
      <c r="Q95" s="4">
        <f>SUMIFS('SSP drivers'!Q$2:Q$7886,'SSP drivers'!$A$2:$A$7886,'Selected scen drivers'!$AH$1,'SSP drivers'!$B$2:$B$7886,'Selected scen drivers'!$AI$1,'SSP drivers'!$C$2:$C$7886,'Selected scen drivers'!$C95,'SSP drivers'!$D$2:$D$7886,'Selected scen drivers'!$D95)</f>
        <v>829.76397224688401</v>
      </c>
      <c r="R95" s="4">
        <f>SUMIFS('SSP drivers'!R$2:R$7886,'SSP drivers'!$A$2:$A$7886,'Selected scen drivers'!$AH$1,'SSP drivers'!$B$2:$B$7886,'Selected scen drivers'!$AI$1,'SSP drivers'!$C$2:$C$7886,'Selected scen drivers'!$C95,'SSP drivers'!$D$2:$D$7886,'Selected scen drivers'!$D95)</f>
        <v>884.78385965495602</v>
      </c>
      <c r="S95" s="4">
        <f>SUMIFS('SSP drivers'!S$2:S$7886,'SSP drivers'!$A$2:$A$7886,'Selected scen drivers'!$AH$1,'SSP drivers'!$B$2:$B$7886,'Selected scen drivers'!$AI$1,'SSP drivers'!$C$2:$C$7886,'Selected scen drivers'!$C95,'SSP drivers'!$D$2:$D$7886,'Selected scen drivers'!$D95)</f>
        <v>937.34147365678905</v>
      </c>
      <c r="T95" s="4">
        <f>SUMIFS('SSP drivers'!T$2:T$7886,'SSP drivers'!$A$2:$A$7886,'Selected scen drivers'!$AH$1,'SSP drivers'!$B$2:$B$7886,'Selected scen drivers'!$AI$1,'SSP drivers'!$C$2:$C$7886,'Selected scen drivers'!$C95,'SSP drivers'!$D$2:$D$7886,'Selected scen drivers'!$D95)</f>
        <v>988.83136732878404</v>
      </c>
      <c r="U95" s="4">
        <f>SUMIFS('SSP drivers'!U$2:U$7886,'SSP drivers'!$A$2:$A$7886,'Selected scen drivers'!$AH$1,'SSP drivers'!$B$2:$B$7886,'Selected scen drivers'!$AI$1,'SSP drivers'!$C$2:$C$7886,'Selected scen drivers'!$C95,'SSP drivers'!$D$2:$D$7886,'Selected scen drivers'!$D95)</f>
        <v>1040.6238429983</v>
      </c>
      <c r="V95" s="4">
        <f>SUMIFS('SSP drivers'!V$2:V$7886,'SSP drivers'!$A$2:$A$7886,'Selected scen drivers'!$AH$1,'SSP drivers'!$B$2:$B$7886,'Selected scen drivers'!$AI$1,'SSP drivers'!$C$2:$C$7886,'Selected scen drivers'!$C95,'SSP drivers'!$D$2:$D$7886,'Selected scen drivers'!$D95)</f>
        <v>1093.2746271948299</v>
      </c>
      <c r="W95" s="4">
        <f>SUMIFS('SSP drivers'!W$2:W$7886,'SSP drivers'!$A$2:$A$7886,'Selected scen drivers'!$AH$1,'SSP drivers'!$B$2:$B$7886,'Selected scen drivers'!$AI$1,'SSP drivers'!$C$2:$C$7886,'Selected scen drivers'!$C95,'SSP drivers'!$D$2:$D$7886,'Selected scen drivers'!$D95)</f>
        <v>1146.57336504911</v>
      </c>
      <c r="X95" s="4"/>
      <c r="Y95" s="4"/>
      <c r="Z95" s="4"/>
      <c r="AA95" s="4"/>
      <c r="AB95" s="4"/>
      <c r="AC95" s="4"/>
      <c r="AD95" s="4"/>
      <c r="AE95" s="4"/>
    </row>
    <row r="96" spans="1:31" x14ac:dyDescent="0.35">
      <c r="A96">
        <f t="shared" si="2"/>
        <v>11</v>
      </c>
      <c r="B96">
        <f t="shared" si="3"/>
        <v>5</v>
      </c>
      <c r="C96" t="str">
        <f>IFERROR(VLOOKUP(A96,Classification!$A$4:$B$37,2,FALSE),"")</f>
        <v>Europe_other</v>
      </c>
      <c r="D96" t="str">
        <f>IFERROR(VLOOKUP(B96,Classification!$N$5:$O$14,2,FALSE),"")</f>
        <v>GDPPCAP</v>
      </c>
      <c r="E96" s="4">
        <f>SUMIFS('SSP drivers'!E$2:E$7886,'SSP drivers'!$A$2:$A$7886,'Selected scen drivers'!$AH$1,'SSP drivers'!$B$2:$B$7886,'Selected scen drivers'!$AI$1,'SSP drivers'!$C$2:$C$7886,'Selected scen drivers'!$C96,'SSP drivers'!$D$2:$D$7886,'Selected scen drivers'!$D96)</f>
        <v>0</v>
      </c>
      <c r="F96" s="4">
        <f>SUMIFS('SSP drivers'!F$2:F$7886,'SSP drivers'!$A$2:$A$7886,'Selected scen drivers'!$AH$1,'SSP drivers'!$B$2:$B$7886,'Selected scen drivers'!$AI$1,'SSP drivers'!$C$2:$C$7886,'Selected scen drivers'!$C96,'SSP drivers'!$D$2:$D$7886,'Selected scen drivers'!$D96)</f>
        <v>26.447834465723801</v>
      </c>
      <c r="G96" s="4">
        <f>SUMIFS('SSP drivers'!G$2:G$7886,'SSP drivers'!$A$2:$A$7886,'Selected scen drivers'!$AH$1,'SSP drivers'!$B$2:$B$7886,'Selected scen drivers'!$AI$1,'SSP drivers'!$C$2:$C$7886,'Selected scen drivers'!$C96,'SSP drivers'!$D$2:$D$7886,'Selected scen drivers'!$D96)</f>
        <v>27.197918039616699</v>
      </c>
      <c r="H96" s="4">
        <f>SUMIFS('SSP drivers'!H$2:H$7886,'SSP drivers'!$A$2:$A$7886,'Selected scen drivers'!$AH$1,'SSP drivers'!$B$2:$B$7886,'Selected scen drivers'!$AI$1,'SSP drivers'!$C$2:$C$7886,'Selected scen drivers'!$C96,'SSP drivers'!$D$2:$D$7886,'Selected scen drivers'!$D96)</f>
        <v>32.973092798607901</v>
      </c>
      <c r="I96" s="4">
        <f>SUMIFS('SSP drivers'!I$2:I$7886,'SSP drivers'!$A$2:$A$7886,'Selected scen drivers'!$AH$1,'SSP drivers'!$B$2:$B$7886,'Selected scen drivers'!$AI$1,'SSP drivers'!$C$2:$C$7886,'Selected scen drivers'!$C96,'SSP drivers'!$D$2:$D$7886,'Selected scen drivers'!$D96)</f>
        <v>37.899129967230998</v>
      </c>
      <c r="J96" s="4">
        <f>SUMIFS('SSP drivers'!J$2:J$7886,'SSP drivers'!$A$2:$A$7886,'Selected scen drivers'!$AH$1,'SSP drivers'!$B$2:$B$7886,'Selected scen drivers'!$AI$1,'SSP drivers'!$C$2:$C$7886,'Selected scen drivers'!$C96,'SSP drivers'!$D$2:$D$7886,'Selected scen drivers'!$D96)</f>
        <v>42.968572991314403</v>
      </c>
      <c r="K96" s="4">
        <f>SUMIFS('SSP drivers'!K$2:K$7886,'SSP drivers'!$A$2:$A$7886,'Selected scen drivers'!$AH$1,'SSP drivers'!$B$2:$B$7886,'Selected scen drivers'!$AI$1,'SSP drivers'!$C$2:$C$7886,'Selected scen drivers'!$C96,'SSP drivers'!$D$2:$D$7886,'Selected scen drivers'!$D96)</f>
        <v>47.845785626703098</v>
      </c>
      <c r="L96" s="4">
        <f>SUMIFS('SSP drivers'!L$2:L$7886,'SSP drivers'!$A$2:$A$7886,'Selected scen drivers'!$AH$1,'SSP drivers'!$B$2:$B$7886,'Selected scen drivers'!$AI$1,'SSP drivers'!$C$2:$C$7886,'Selected scen drivers'!$C96,'SSP drivers'!$D$2:$D$7886,'Selected scen drivers'!$D96)</f>
        <v>52.670959780075201</v>
      </c>
      <c r="M96" s="4">
        <f>SUMIFS('SSP drivers'!M$2:M$7886,'SSP drivers'!$A$2:$A$7886,'Selected scen drivers'!$AH$1,'SSP drivers'!$B$2:$B$7886,'Selected scen drivers'!$AI$1,'SSP drivers'!$C$2:$C$7886,'Selected scen drivers'!$C96,'SSP drivers'!$D$2:$D$7886,'Selected scen drivers'!$D96)</f>
        <v>57.4550780972517</v>
      </c>
      <c r="N96" s="4">
        <f>SUMIFS('SSP drivers'!N$2:N$7886,'SSP drivers'!$A$2:$A$7886,'Selected scen drivers'!$AH$1,'SSP drivers'!$B$2:$B$7886,'Selected scen drivers'!$AI$1,'SSP drivers'!$C$2:$C$7886,'Selected scen drivers'!$C96,'SSP drivers'!$D$2:$D$7886,'Selected scen drivers'!$D96)</f>
        <v>62.370188596001903</v>
      </c>
      <c r="O96" s="4">
        <f>SUMIFS('SSP drivers'!O$2:O$7886,'SSP drivers'!$A$2:$A$7886,'Selected scen drivers'!$AH$1,'SSP drivers'!$B$2:$B$7886,'Selected scen drivers'!$AI$1,'SSP drivers'!$C$2:$C$7886,'Selected scen drivers'!$C96,'SSP drivers'!$D$2:$D$7886,'Selected scen drivers'!$D96)</f>
        <v>67.474070516978401</v>
      </c>
      <c r="P96" s="4">
        <f>SUMIFS('SSP drivers'!P$2:P$7886,'SSP drivers'!$A$2:$A$7886,'Selected scen drivers'!$AH$1,'SSP drivers'!$B$2:$B$7886,'Selected scen drivers'!$AI$1,'SSP drivers'!$C$2:$C$7886,'Selected scen drivers'!$C96,'SSP drivers'!$D$2:$D$7886,'Selected scen drivers'!$D96)</f>
        <v>72.642182348798102</v>
      </c>
      <c r="Q96" s="4">
        <f>SUMIFS('SSP drivers'!Q$2:Q$7886,'SSP drivers'!$A$2:$A$7886,'Selected scen drivers'!$AH$1,'SSP drivers'!$B$2:$B$7886,'Selected scen drivers'!$AI$1,'SSP drivers'!$C$2:$C$7886,'Selected scen drivers'!$C96,'SSP drivers'!$D$2:$D$7886,'Selected scen drivers'!$D96)</f>
        <v>77.681717848836001</v>
      </c>
      <c r="R96" s="4">
        <f>SUMIFS('SSP drivers'!R$2:R$7886,'SSP drivers'!$A$2:$A$7886,'Selected scen drivers'!$AH$1,'SSP drivers'!$B$2:$B$7886,'Selected scen drivers'!$AI$1,'SSP drivers'!$C$2:$C$7886,'Selected scen drivers'!$C96,'SSP drivers'!$D$2:$D$7886,'Selected scen drivers'!$D96)</f>
        <v>82.5783485715084</v>
      </c>
      <c r="S96" s="4">
        <f>SUMIFS('SSP drivers'!S$2:S$7886,'SSP drivers'!$A$2:$A$7886,'Selected scen drivers'!$AH$1,'SSP drivers'!$B$2:$B$7886,'Selected scen drivers'!$AI$1,'SSP drivers'!$C$2:$C$7886,'Selected scen drivers'!$C96,'SSP drivers'!$D$2:$D$7886,'Selected scen drivers'!$D96)</f>
        <v>87.370366089011398</v>
      </c>
      <c r="T96" s="4">
        <f>SUMIFS('SSP drivers'!T$2:T$7886,'SSP drivers'!$A$2:$A$7886,'Selected scen drivers'!$AH$1,'SSP drivers'!$B$2:$B$7886,'Selected scen drivers'!$AI$1,'SSP drivers'!$C$2:$C$7886,'Selected scen drivers'!$C96,'SSP drivers'!$D$2:$D$7886,'Selected scen drivers'!$D96)</f>
        <v>92.183965275725399</v>
      </c>
      <c r="U96" s="4">
        <f>SUMIFS('SSP drivers'!U$2:U$7886,'SSP drivers'!$A$2:$A$7886,'Selected scen drivers'!$AH$1,'SSP drivers'!$B$2:$B$7886,'Selected scen drivers'!$AI$1,'SSP drivers'!$C$2:$C$7886,'Selected scen drivers'!$C96,'SSP drivers'!$D$2:$D$7886,'Selected scen drivers'!$D96)</f>
        <v>97.137377614303503</v>
      </c>
      <c r="V96" s="4">
        <f>SUMIFS('SSP drivers'!V$2:V$7886,'SSP drivers'!$A$2:$A$7886,'Selected scen drivers'!$AH$1,'SSP drivers'!$B$2:$B$7886,'Selected scen drivers'!$AI$1,'SSP drivers'!$C$2:$C$7886,'Selected scen drivers'!$C96,'SSP drivers'!$D$2:$D$7886,'Selected scen drivers'!$D96)</f>
        <v>102.285500904437</v>
      </c>
      <c r="W96" s="4">
        <f>SUMIFS('SSP drivers'!W$2:W$7886,'SSP drivers'!$A$2:$A$7886,'Selected scen drivers'!$AH$1,'SSP drivers'!$B$2:$B$7886,'Selected scen drivers'!$AI$1,'SSP drivers'!$C$2:$C$7886,'Selected scen drivers'!$C96,'SSP drivers'!$D$2:$D$7886,'Selected scen drivers'!$D96)</f>
        <v>107.657421443624</v>
      </c>
      <c r="X96" s="4"/>
      <c r="Y96" s="4"/>
      <c r="Z96" s="4"/>
      <c r="AA96" s="4"/>
      <c r="AB96" s="4"/>
      <c r="AC96" s="4"/>
      <c r="AD96" s="4"/>
      <c r="AE96" s="4"/>
    </row>
    <row r="97" spans="1:31" x14ac:dyDescent="0.35">
      <c r="A97">
        <f t="shared" si="2"/>
        <v>11</v>
      </c>
      <c r="B97">
        <f t="shared" si="3"/>
        <v>6</v>
      </c>
      <c r="C97" t="str">
        <f>IFERROR(VLOOKUP(A97,Classification!$A$4:$B$37,2,FALSE),"")</f>
        <v>Europe_other</v>
      </c>
      <c r="D97" t="str">
        <f>IFERROR(VLOOKUP(B97,Classification!$N$5:$O$14,2,FALSE),"")</f>
        <v>GDPPHOU</v>
      </c>
      <c r="E97" s="4">
        <f>SUMIFS('SSP drivers'!E$2:E$7886,'SSP drivers'!$A$2:$A$7886,'Selected scen drivers'!$AH$1,'SSP drivers'!$B$2:$B$7886,'Selected scen drivers'!$AI$1,'SSP drivers'!$C$2:$C$7886,'Selected scen drivers'!$C97,'SSP drivers'!$D$2:$D$7886,'Selected scen drivers'!$D97)</f>
        <v>0</v>
      </c>
      <c r="F97" s="4">
        <f>SUMIFS('SSP drivers'!F$2:F$7886,'SSP drivers'!$A$2:$A$7886,'Selected scen drivers'!$AH$1,'SSP drivers'!$B$2:$B$7886,'Selected scen drivers'!$AI$1,'SSP drivers'!$C$2:$C$7886,'Selected scen drivers'!$C97,'SSP drivers'!$D$2:$D$7886,'Selected scen drivers'!$D97)</f>
        <v>86.230397322569999</v>
      </c>
      <c r="G97" s="4">
        <f>SUMIFS('SSP drivers'!G$2:G$7886,'SSP drivers'!$A$2:$A$7886,'Selected scen drivers'!$AH$1,'SSP drivers'!$B$2:$B$7886,'Selected scen drivers'!$AI$1,'SSP drivers'!$C$2:$C$7886,'Selected scen drivers'!$C97,'SSP drivers'!$D$2:$D$7886,'Selected scen drivers'!$D97)</f>
        <v>88.720563149469399</v>
      </c>
      <c r="H97" s="4">
        <f>SUMIFS('SSP drivers'!H$2:H$7886,'SSP drivers'!$A$2:$A$7886,'Selected scen drivers'!$AH$1,'SSP drivers'!$B$2:$B$7886,'Selected scen drivers'!$AI$1,'SSP drivers'!$C$2:$C$7886,'Selected scen drivers'!$C97,'SSP drivers'!$D$2:$D$7886,'Selected scen drivers'!$D97)</f>
        <v>107.841813057999</v>
      </c>
      <c r="I97" s="4">
        <f>SUMIFS('SSP drivers'!I$2:I$7886,'SSP drivers'!$A$2:$A$7886,'Selected scen drivers'!$AH$1,'SSP drivers'!$B$2:$B$7886,'Selected scen drivers'!$AI$1,'SSP drivers'!$C$2:$C$7886,'Selected scen drivers'!$C97,'SSP drivers'!$D$2:$D$7886,'Selected scen drivers'!$D97)</f>
        <v>125.134176654177</v>
      </c>
      <c r="J97" s="4">
        <f>SUMIFS('SSP drivers'!J$2:J$7886,'SSP drivers'!$A$2:$A$7886,'Selected scen drivers'!$AH$1,'SSP drivers'!$B$2:$B$7886,'Selected scen drivers'!$AI$1,'SSP drivers'!$C$2:$C$7886,'Selected scen drivers'!$C97,'SSP drivers'!$D$2:$D$7886,'Selected scen drivers'!$D97)</f>
        <v>142.698734060448</v>
      </c>
      <c r="K97" s="4">
        <f>SUMIFS('SSP drivers'!K$2:K$7886,'SSP drivers'!$A$2:$A$7886,'Selected scen drivers'!$AH$1,'SSP drivers'!$B$2:$B$7886,'Selected scen drivers'!$AI$1,'SSP drivers'!$C$2:$C$7886,'Selected scen drivers'!$C97,'SSP drivers'!$D$2:$D$7886,'Selected scen drivers'!$D97)</f>
        <v>160.63400866362801</v>
      </c>
      <c r="L97" s="4">
        <f>SUMIFS('SSP drivers'!L$2:L$7886,'SSP drivers'!$A$2:$A$7886,'Selected scen drivers'!$AH$1,'SSP drivers'!$B$2:$B$7886,'Selected scen drivers'!$AI$1,'SSP drivers'!$C$2:$C$7886,'Selected scen drivers'!$C97,'SSP drivers'!$D$2:$D$7886,'Selected scen drivers'!$D97)</f>
        <v>180.14493222618799</v>
      </c>
      <c r="M97" s="4">
        <f>SUMIFS('SSP drivers'!M$2:M$7886,'SSP drivers'!$A$2:$A$7886,'Selected scen drivers'!$AH$1,'SSP drivers'!$B$2:$B$7886,'Selected scen drivers'!$AI$1,'SSP drivers'!$C$2:$C$7886,'Selected scen drivers'!$C97,'SSP drivers'!$D$2:$D$7886,'Selected scen drivers'!$D97)</f>
        <v>202.60951049119501</v>
      </c>
      <c r="N97" s="4">
        <f>SUMIFS('SSP drivers'!N$2:N$7886,'SSP drivers'!$A$2:$A$7886,'Selected scen drivers'!$AH$1,'SSP drivers'!$B$2:$B$7886,'Selected scen drivers'!$AI$1,'SSP drivers'!$C$2:$C$7886,'Selected scen drivers'!$C97,'SSP drivers'!$D$2:$D$7886,'Selected scen drivers'!$D97)</f>
        <v>227.22996459487399</v>
      </c>
      <c r="O97" s="4">
        <f>SUMIFS('SSP drivers'!O$2:O$7886,'SSP drivers'!$A$2:$A$7886,'Selected scen drivers'!$AH$1,'SSP drivers'!$B$2:$B$7886,'Selected scen drivers'!$AI$1,'SSP drivers'!$C$2:$C$7886,'Selected scen drivers'!$C97,'SSP drivers'!$D$2:$D$7886,'Selected scen drivers'!$D97)</f>
        <v>251.284791041462</v>
      </c>
      <c r="P97" s="4">
        <f>SUMIFS('SSP drivers'!P$2:P$7886,'SSP drivers'!$A$2:$A$7886,'Selected scen drivers'!$AH$1,'SSP drivers'!$B$2:$B$7886,'Selected scen drivers'!$AI$1,'SSP drivers'!$C$2:$C$7886,'Selected scen drivers'!$C97,'SSP drivers'!$D$2:$D$7886,'Selected scen drivers'!$D97)</f>
        <v>273.96482601320997</v>
      </c>
      <c r="Q97" s="4">
        <f>SUMIFS('SSP drivers'!Q$2:Q$7886,'SSP drivers'!$A$2:$A$7886,'Selected scen drivers'!$AH$1,'SSP drivers'!$B$2:$B$7886,'Selected scen drivers'!$AI$1,'SSP drivers'!$C$2:$C$7886,'Selected scen drivers'!$C97,'SSP drivers'!$D$2:$D$7886,'Selected scen drivers'!$D97)</f>
        <v>294.69671620821299</v>
      </c>
      <c r="R97" s="4">
        <f>SUMIFS('SSP drivers'!R$2:R$7886,'SSP drivers'!$A$2:$A$7886,'Selected scen drivers'!$AH$1,'SSP drivers'!$B$2:$B$7886,'Selected scen drivers'!$AI$1,'SSP drivers'!$C$2:$C$7886,'Selected scen drivers'!$C97,'SSP drivers'!$D$2:$D$7886,'Selected scen drivers'!$D97)</f>
        <v>317.29899778285301</v>
      </c>
      <c r="S97" s="4">
        <f>SUMIFS('SSP drivers'!S$2:S$7886,'SSP drivers'!$A$2:$A$7886,'Selected scen drivers'!$AH$1,'SSP drivers'!$B$2:$B$7886,'Selected scen drivers'!$AI$1,'SSP drivers'!$C$2:$C$7886,'Selected scen drivers'!$C97,'SSP drivers'!$D$2:$D$7886,'Selected scen drivers'!$D97)</f>
        <v>343.448839478948</v>
      </c>
      <c r="T97" s="4">
        <f>SUMIFS('SSP drivers'!T$2:T$7886,'SSP drivers'!$A$2:$A$7886,'Selected scen drivers'!$AH$1,'SSP drivers'!$B$2:$B$7886,'Selected scen drivers'!$AI$1,'SSP drivers'!$C$2:$C$7886,'Selected scen drivers'!$C97,'SSP drivers'!$D$2:$D$7886,'Selected scen drivers'!$D97)</f>
        <v>371.361034591438</v>
      </c>
      <c r="U97" s="4">
        <f>SUMIFS('SSP drivers'!U$2:U$7886,'SSP drivers'!$A$2:$A$7886,'Selected scen drivers'!$AH$1,'SSP drivers'!$B$2:$B$7886,'Selected scen drivers'!$AI$1,'SSP drivers'!$C$2:$C$7886,'Selected scen drivers'!$C97,'SSP drivers'!$D$2:$D$7886,'Selected scen drivers'!$D97)</f>
        <v>396.14255887104599</v>
      </c>
      <c r="V97" s="4">
        <f>SUMIFS('SSP drivers'!V$2:V$7886,'SSP drivers'!$A$2:$A$7886,'Selected scen drivers'!$AH$1,'SSP drivers'!$B$2:$B$7886,'Selected scen drivers'!$AI$1,'SSP drivers'!$C$2:$C$7886,'Selected scen drivers'!$C97,'SSP drivers'!$D$2:$D$7886,'Selected scen drivers'!$D97)</f>
        <v>421.018273997233</v>
      </c>
      <c r="W97" s="4">
        <f>SUMIFS('SSP drivers'!W$2:W$7886,'SSP drivers'!$A$2:$A$7886,'Selected scen drivers'!$AH$1,'SSP drivers'!$B$2:$B$7886,'Selected scen drivers'!$AI$1,'SSP drivers'!$C$2:$C$7886,'Selected scen drivers'!$C97,'SSP drivers'!$D$2:$D$7886,'Selected scen drivers'!$D97)</f>
        <v>447.11212758063402</v>
      </c>
      <c r="X97" s="4"/>
      <c r="Y97" s="4"/>
      <c r="Z97" s="4"/>
      <c r="AA97" s="4"/>
      <c r="AB97" s="4"/>
      <c r="AC97" s="4"/>
      <c r="AD97" s="4"/>
      <c r="AE97" s="4"/>
    </row>
    <row r="98" spans="1:31" x14ac:dyDescent="0.35">
      <c r="A98">
        <f t="shared" si="2"/>
        <v>11</v>
      </c>
      <c r="B98">
        <f t="shared" si="3"/>
        <v>7</v>
      </c>
      <c r="C98" t="str">
        <f>IFERROR(VLOOKUP(A98,Classification!$A$4:$B$37,2,FALSE),"")</f>
        <v>Europe_other</v>
      </c>
      <c r="D98" t="str">
        <f>IFERROR(VLOOKUP(B98,Classification!$N$5:$O$14,2,FALSE),"")</f>
        <v>GDPSER</v>
      </c>
      <c r="E98" s="4">
        <f>SUMIFS('SSP drivers'!E$2:E$7886,'SSP drivers'!$A$2:$A$7886,'Selected scen drivers'!$AH$1,'SSP drivers'!$B$2:$B$7886,'Selected scen drivers'!$AI$1,'SSP drivers'!$C$2:$C$7886,'Selected scen drivers'!$C98,'SSP drivers'!$D$2:$D$7886,'Selected scen drivers'!$D98)</f>
        <v>0</v>
      </c>
      <c r="F98" s="4">
        <f>SUMIFS('SSP drivers'!F$2:F$7886,'SSP drivers'!$A$2:$A$7886,'Selected scen drivers'!$AH$1,'SSP drivers'!$B$2:$B$7886,'Selected scen drivers'!$AI$1,'SSP drivers'!$C$2:$C$7886,'Selected scen drivers'!$C98,'SSP drivers'!$D$2:$D$7886,'Selected scen drivers'!$D98)</f>
        <v>2703.0130589851501</v>
      </c>
      <c r="G98" s="4">
        <f>SUMIFS('SSP drivers'!G$2:G$7886,'SSP drivers'!$A$2:$A$7886,'Selected scen drivers'!$AH$1,'SSP drivers'!$B$2:$B$7886,'Selected scen drivers'!$AI$1,'SSP drivers'!$C$2:$C$7886,'Selected scen drivers'!$C98,'SSP drivers'!$D$2:$D$7886,'Selected scen drivers'!$D98)</f>
        <v>2762.92576774905</v>
      </c>
      <c r="H98" s="4">
        <f>SUMIFS('SSP drivers'!H$2:H$7886,'SSP drivers'!$A$2:$A$7886,'Selected scen drivers'!$AH$1,'SSP drivers'!$B$2:$B$7886,'Selected scen drivers'!$AI$1,'SSP drivers'!$C$2:$C$7886,'Selected scen drivers'!$C98,'SSP drivers'!$D$2:$D$7886,'Selected scen drivers'!$D98)</f>
        <v>3251.92754519136</v>
      </c>
      <c r="I98" s="4">
        <f>SUMIFS('SSP drivers'!I$2:I$7886,'SSP drivers'!$A$2:$A$7886,'Selected scen drivers'!$AH$1,'SSP drivers'!$B$2:$B$7886,'Selected scen drivers'!$AI$1,'SSP drivers'!$C$2:$C$7886,'Selected scen drivers'!$C98,'SSP drivers'!$D$2:$D$7886,'Selected scen drivers'!$D98)</f>
        <v>3804.4206010717098</v>
      </c>
      <c r="J98" s="4">
        <f>SUMIFS('SSP drivers'!J$2:J$7886,'SSP drivers'!$A$2:$A$7886,'Selected scen drivers'!$AH$1,'SSP drivers'!$B$2:$B$7886,'Selected scen drivers'!$AI$1,'SSP drivers'!$C$2:$C$7886,'Selected scen drivers'!$C98,'SSP drivers'!$D$2:$D$7886,'Selected scen drivers'!$D98)</f>
        <v>4358.7085667244801</v>
      </c>
      <c r="K98" s="4">
        <f>SUMIFS('SSP drivers'!K$2:K$7886,'SSP drivers'!$A$2:$A$7886,'Selected scen drivers'!$AH$1,'SSP drivers'!$B$2:$B$7886,'Selected scen drivers'!$AI$1,'SSP drivers'!$C$2:$C$7886,'Selected scen drivers'!$C98,'SSP drivers'!$D$2:$D$7886,'Selected scen drivers'!$D98)</f>
        <v>4876.4430339247901</v>
      </c>
      <c r="L98" s="4">
        <f>SUMIFS('SSP drivers'!L$2:L$7886,'SSP drivers'!$A$2:$A$7886,'Selected scen drivers'!$AH$1,'SSP drivers'!$B$2:$B$7886,'Selected scen drivers'!$AI$1,'SSP drivers'!$C$2:$C$7886,'Selected scen drivers'!$C98,'SSP drivers'!$D$2:$D$7886,'Selected scen drivers'!$D98)</f>
        <v>5369.8838194780601</v>
      </c>
      <c r="M98" s="4">
        <f>SUMIFS('SSP drivers'!M$2:M$7886,'SSP drivers'!$A$2:$A$7886,'Selected scen drivers'!$AH$1,'SSP drivers'!$B$2:$B$7886,'Selected scen drivers'!$AI$1,'SSP drivers'!$C$2:$C$7886,'Selected scen drivers'!$C98,'SSP drivers'!$D$2:$D$7886,'Selected scen drivers'!$D98)</f>
        <v>5836.4901119812403</v>
      </c>
      <c r="N98" s="4">
        <f>SUMIFS('SSP drivers'!N$2:N$7886,'SSP drivers'!$A$2:$A$7886,'Selected scen drivers'!$AH$1,'SSP drivers'!$B$2:$B$7886,'Selected scen drivers'!$AI$1,'SSP drivers'!$C$2:$C$7886,'Selected scen drivers'!$C98,'SSP drivers'!$D$2:$D$7886,'Selected scen drivers'!$D98)</f>
        <v>6288.7972853621204</v>
      </c>
      <c r="O98" s="4">
        <f>SUMIFS('SSP drivers'!O$2:O$7886,'SSP drivers'!$A$2:$A$7886,'Selected scen drivers'!$AH$1,'SSP drivers'!$B$2:$B$7886,'Selected scen drivers'!$AI$1,'SSP drivers'!$C$2:$C$7886,'Selected scen drivers'!$C98,'SSP drivers'!$D$2:$D$7886,'Selected scen drivers'!$D98)</f>
        <v>6728.0775146814303</v>
      </c>
      <c r="P98" s="4">
        <f>SUMIFS('SSP drivers'!P$2:P$7886,'SSP drivers'!$A$2:$A$7886,'Selected scen drivers'!$AH$1,'SSP drivers'!$B$2:$B$7886,'Selected scen drivers'!$AI$1,'SSP drivers'!$C$2:$C$7886,'Selected scen drivers'!$C98,'SSP drivers'!$D$2:$D$7886,'Selected scen drivers'!$D98)</f>
        <v>7140.6117867515104</v>
      </c>
      <c r="Q98" s="4">
        <f>SUMIFS('SSP drivers'!Q$2:Q$7886,'SSP drivers'!$A$2:$A$7886,'Selected scen drivers'!$AH$1,'SSP drivers'!$B$2:$B$7886,'Selected scen drivers'!$AI$1,'SSP drivers'!$C$2:$C$7886,'Selected scen drivers'!$C98,'SSP drivers'!$D$2:$D$7886,'Selected scen drivers'!$D98)</f>
        <v>7511.3661468668097</v>
      </c>
      <c r="R98" s="4">
        <f>SUMIFS('SSP drivers'!R$2:R$7886,'SSP drivers'!$A$2:$A$7886,'Selected scen drivers'!$AH$1,'SSP drivers'!$B$2:$B$7886,'Selected scen drivers'!$AI$1,'SSP drivers'!$C$2:$C$7886,'Selected scen drivers'!$C98,'SSP drivers'!$D$2:$D$7886,'Selected scen drivers'!$D98)</f>
        <v>7841.8798570483696</v>
      </c>
      <c r="S98" s="4">
        <f>SUMIFS('SSP drivers'!S$2:S$7886,'SSP drivers'!$A$2:$A$7886,'Selected scen drivers'!$AH$1,'SSP drivers'!$B$2:$B$7886,'Selected scen drivers'!$AI$1,'SSP drivers'!$C$2:$C$7886,'Selected scen drivers'!$C98,'SSP drivers'!$D$2:$D$7886,'Selected scen drivers'!$D98)</f>
        <v>8136.7017196069801</v>
      </c>
      <c r="T98" s="4">
        <f>SUMIFS('SSP drivers'!T$2:T$7886,'SSP drivers'!$A$2:$A$7886,'Selected scen drivers'!$AH$1,'SSP drivers'!$B$2:$B$7886,'Selected scen drivers'!$AI$1,'SSP drivers'!$C$2:$C$7886,'Selected scen drivers'!$C98,'SSP drivers'!$D$2:$D$7886,'Selected scen drivers'!$D98)</f>
        <v>8408.2925523338108</v>
      </c>
      <c r="U98" s="4">
        <f>SUMIFS('SSP drivers'!U$2:U$7886,'SSP drivers'!$A$2:$A$7886,'Selected scen drivers'!$AH$1,'SSP drivers'!$B$2:$B$7886,'Selected scen drivers'!$AI$1,'SSP drivers'!$C$2:$C$7886,'Selected scen drivers'!$C98,'SSP drivers'!$D$2:$D$7886,'Selected scen drivers'!$D98)</f>
        <v>8668.5752805099492</v>
      </c>
      <c r="V98" s="4">
        <f>SUMIFS('SSP drivers'!V$2:V$7886,'SSP drivers'!$A$2:$A$7886,'Selected scen drivers'!$AH$1,'SSP drivers'!$B$2:$B$7886,'Selected scen drivers'!$AI$1,'SSP drivers'!$C$2:$C$7886,'Selected scen drivers'!$C98,'SSP drivers'!$D$2:$D$7886,'Selected scen drivers'!$D98)</f>
        <v>8921.7841610901505</v>
      </c>
      <c r="W98" s="4">
        <f>SUMIFS('SSP drivers'!W$2:W$7886,'SSP drivers'!$A$2:$A$7886,'Selected scen drivers'!$AH$1,'SSP drivers'!$B$2:$B$7886,'Selected scen drivers'!$AI$1,'SSP drivers'!$C$2:$C$7886,'Selected scen drivers'!$C98,'SSP drivers'!$D$2:$D$7886,'Selected scen drivers'!$D98)</f>
        <v>9165.9684879831402</v>
      </c>
      <c r="X98" s="4"/>
      <c r="Y98" s="4"/>
      <c r="Z98" s="4"/>
      <c r="AA98" s="4"/>
      <c r="AB98" s="4"/>
      <c r="AC98" s="4"/>
      <c r="AD98" s="4"/>
      <c r="AE98" s="4"/>
    </row>
    <row r="99" spans="1:31" x14ac:dyDescent="0.35">
      <c r="A99">
        <f t="shared" si="2"/>
        <v>11</v>
      </c>
      <c r="B99">
        <f t="shared" si="3"/>
        <v>8</v>
      </c>
      <c r="C99" t="str">
        <f>IFERROR(VLOOKUP(A99,Classification!$A$4:$B$37,2,FALSE),"")</f>
        <v>Europe_other</v>
      </c>
      <c r="D99" t="str">
        <f>IFERROR(VLOOKUP(B99,Classification!$N$5:$O$14,2,FALSE),"")</f>
        <v>HOU</v>
      </c>
      <c r="E99" s="4">
        <f>SUMIFS('SSP drivers'!E$2:E$7886,'SSP drivers'!$A$2:$A$7886,'Selected scen drivers'!$AH$1,'SSP drivers'!$B$2:$B$7886,'Selected scen drivers'!$AI$1,'SSP drivers'!$C$2:$C$7886,'Selected scen drivers'!$C99,'SSP drivers'!$D$2:$D$7886,'Selected scen drivers'!$D99)</f>
        <v>0</v>
      </c>
      <c r="F99" s="4">
        <f>SUMIFS('SSP drivers'!F$2:F$7886,'SSP drivers'!$A$2:$A$7886,'Selected scen drivers'!$AH$1,'SSP drivers'!$B$2:$B$7886,'Selected scen drivers'!$AI$1,'SSP drivers'!$C$2:$C$7886,'Selected scen drivers'!$C99,'SSP drivers'!$D$2:$D$7886,'Selected scen drivers'!$D99)</f>
        <v>51.912985726499997</v>
      </c>
      <c r="G99" s="4">
        <f>SUMIFS('SSP drivers'!G$2:G$7886,'SSP drivers'!$A$2:$A$7886,'Selected scen drivers'!$AH$1,'SSP drivers'!$B$2:$B$7886,'Selected scen drivers'!$AI$1,'SSP drivers'!$C$2:$C$7886,'Selected scen drivers'!$C99,'SSP drivers'!$D$2:$D$7886,'Selected scen drivers'!$D99)</f>
        <v>51.582312297500003</v>
      </c>
      <c r="H99" s="4">
        <f>SUMIFS('SSP drivers'!H$2:H$7886,'SSP drivers'!$A$2:$A$7886,'Selected scen drivers'!$AH$1,'SSP drivers'!$B$2:$B$7886,'Selected scen drivers'!$AI$1,'SSP drivers'!$C$2:$C$7886,'Selected scen drivers'!$C99,'SSP drivers'!$D$2:$D$7886,'Selected scen drivers'!$D99)</f>
        <v>49.927773899000002</v>
      </c>
      <c r="I99" s="4">
        <f>SUMIFS('SSP drivers'!I$2:I$7886,'SSP drivers'!$A$2:$A$7886,'Selected scen drivers'!$AH$1,'SSP drivers'!$B$2:$B$7886,'Selected scen drivers'!$AI$1,'SSP drivers'!$C$2:$C$7886,'Selected scen drivers'!$C99,'SSP drivers'!$D$2:$D$7886,'Selected scen drivers'!$D99)</f>
        <v>50.3636375715</v>
      </c>
      <c r="J99" s="4">
        <f>SUMIFS('SSP drivers'!J$2:J$7886,'SSP drivers'!$A$2:$A$7886,'Selected scen drivers'!$AH$1,'SSP drivers'!$B$2:$B$7886,'Selected scen drivers'!$AI$1,'SSP drivers'!$C$2:$C$7886,'Selected scen drivers'!$C99,'SSP drivers'!$D$2:$D$7886,'Selected scen drivers'!$D99)</f>
        <v>50.624875330000002</v>
      </c>
      <c r="K99" s="4">
        <f>SUMIFS('SSP drivers'!K$2:K$7886,'SSP drivers'!$A$2:$A$7886,'Selected scen drivers'!$AH$1,'SSP drivers'!$B$2:$B$7886,'Selected scen drivers'!$AI$1,'SSP drivers'!$C$2:$C$7886,'Selected scen drivers'!$C99,'SSP drivers'!$D$2:$D$7886,'Selected scen drivers'!$D99)</f>
        <v>50.360925549999997</v>
      </c>
      <c r="L99" s="4">
        <f>SUMIFS('SSP drivers'!L$2:L$7886,'SSP drivers'!$A$2:$A$7886,'Selected scen drivers'!$AH$1,'SSP drivers'!$B$2:$B$7886,'Selected scen drivers'!$AI$1,'SSP drivers'!$C$2:$C$7886,'Selected scen drivers'!$C99,'SSP drivers'!$D$2:$D$7886,'Selected scen drivers'!$D99)</f>
        <v>49.506550652999998</v>
      </c>
      <c r="M99" s="4">
        <f>SUMIFS('SSP drivers'!M$2:M$7886,'SSP drivers'!$A$2:$A$7886,'Selected scen drivers'!$AH$1,'SSP drivers'!$B$2:$B$7886,'Selected scen drivers'!$AI$1,'SSP drivers'!$C$2:$C$7886,'Selected scen drivers'!$C99,'SSP drivers'!$D$2:$D$7886,'Selected scen drivers'!$D99)</f>
        <v>47.899525572999998</v>
      </c>
      <c r="N99" s="4">
        <f>SUMIFS('SSP drivers'!N$2:N$7886,'SSP drivers'!$A$2:$A$7886,'Selected scen drivers'!$AH$1,'SSP drivers'!$B$2:$B$7886,'Selected scen drivers'!$AI$1,'SSP drivers'!$C$2:$C$7886,'Selected scen drivers'!$C99,'SSP drivers'!$D$2:$D$7886,'Selected scen drivers'!$D99)</f>
        <v>46.076322019499997</v>
      </c>
      <c r="O99" s="4">
        <f>SUMIFS('SSP drivers'!O$2:O$7886,'SSP drivers'!$A$2:$A$7886,'Selected scen drivers'!$AH$1,'SSP drivers'!$B$2:$B$7886,'Selected scen drivers'!$AI$1,'SSP drivers'!$C$2:$C$7886,'Selected scen drivers'!$C99,'SSP drivers'!$D$2:$D$7886,'Selected scen drivers'!$D99)</f>
        <v>44.633559757500002</v>
      </c>
      <c r="P99" s="4">
        <f>SUMIFS('SSP drivers'!P$2:P$7886,'SSP drivers'!$A$2:$A$7886,'Selected scen drivers'!$AH$1,'SSP drivers'!$B$2:$B$7886,'Selected scen drivers'!$AI$1,'SSP drivers'!$C$2:$C$7886,'Selected scen drivers'!$C99,'SSP drivers'!$D$2:$D$7886,'Selected scen drivers'!$D99)</f>
        <v>43.510231898000001</v>
      </c>
      <c r="Q99" s="4">
        <f>SUMIFS('SSP drivers'!Q$2:Q$7886,'SSP drivers'!$A$2:$A$7886,'Selected scen drivers'!$AH$1,'SSP drivers'!$B$2:$B$7886,'Selected scen drivers'!$AI$1,'SSP drivers'!$C$2:$C$7886,'Selected scen drivers'!$C99,'SSP drivers'!$D$2:$D$7886,'Selected scen drivers'!$D99)</f>
        <v>42.6145934615</v>
      </c>
      <c r="R99" s="4">
        <f>SUMIFS('SSP drivers'!R$2:R$7886,'SSP drivers'!$A$2:$A$7886,'Selected scen drivers'!$AH$1,'SSP drivers'!$B$2:$B$7886,'Selected scen drivers'!$AI$1,'SSP drivers'!$C$2:$C$7886,'Selected scen drivers'!$C99,'SSP drivers'!$D$2:$D$7886,'Selected scen drivers'!$D99)</f>
        <v>41.386621410499998</v>
      </c>
      <c r="S99" s="4">
        <f>SUMIFS('SSP drivers'!S$2:S$7886,'SSP drivers'!$A$2:$A$7886,'Selected scen drivers'!$AH$1,'SSP drivers'!$B$2:$B$7886,'Selected scen drivers'!$AI$1,'SSP drivers'!$C$2:$C$7886,'Selected scen drivers'!$C99,'SSP drivers'!$D$2:$D$7886,'Selected scen drivers'!$D99)</f>
        <v>39.741265231</v>
      </c>
      <c r="T99" s="4">
        <f>SUMIFS('SSP drivers'!T$2:T$7886,'SSP drivers'!$A$2:$A$7886,'Selected scen drivers'!$AH$1,'SSP drivers'!$B$2:$B$7886,'Selected scen drivers'!$AI$1,'SSP drivers'!$C$2:$C$7886,'Selected scen drivers'!$C99,'SSP drivers'!$D$2:$D$7886,'Selected scen drivers'!$D99)</f>
        <v>38.050826585000003</v>
      </c>
      <c r="U99" s="4">
        <f>SUMIFS('SSP drivers'!U$2:U$7886,'SSP drivers'!$A$2:$A$7886,'Selected scen drivers'!$AH$1,'SSP drivers'!$B$2:$B$7886,'Selected scen drivers'!$AI$1,'SSP drivers'!$C$2:$C$7886,'Selected scen drivers'!$C99,'SSP drivers'!$D$2:$D$7886,'Selected scen drivers'!$D99)</f>
        <v>36.846899175499999</v>
      </c>
      <c r="V99" s="4">
        <f>SUMIFS('SSP drivers'!V$2:V$7886,'SSP drivers'!$A$2:$A$7886,'Selected scen drivers'!$AH$1,'SSP drivers'!$B$2:$B$7886,'Selected scen drivers'!$AI$1,'SSP drivers'!$C$2:$C$7886,'Selected scen drivers'!$C99,'SSP drivers'!$D$2:$D$7886,'Selected scen drivers'!$D99)</f>
        <v>35.757583504000003</v>
      </c>
      <c r="W99" s="4">
        <f>SUMIFS('SSP drivers'!W$2:W$7886,'SSP drivers'!$A$2:$A$7886,'Selected scen drivers'!$AH$1,'SSP drivers'!$B$2:$B$7886,'Selected scen drivers'!$AI$1,'SSP drivers'!$C$2:$C$7886,'Selected scen drivers'!$C99,'SSP drivers'!$D$2:$D$7886,'Selected scen drivers'!$D99)</f>
        <v>34.670737850999998</v>
      </c>
      <c r="X99" s="4"/>
      <c r="Y99" s="4"/>
      <c r="Z99" s="4"/>
      <c r="AA99" s="4"/>
      <c r="AB99" s="4"/>
      <c r="AC99" s="4"/>
      <c r="AD99" s="4"/>
      <c r="AE99" s="4"/>
    </row>
    <row r="100" spans="1:31" x14ac:dyDescent="0.35">
      <c r="A100">
        <f t="shared" si="2"/>
        <v>11</v>
      </c>
      <c r="B100">
        <f t="shared" si="3"/>
        <v>9</v>
      </c>
      <c r="C100" t="str">
        <f>IFERROR(VLOOKUP(A100,Classification!$A$4:$B$37,2,FALSE),"")</f>
        <v>Europe_other</v>
      </c>
      <c r="D100" t="str">
        <f>IFERROR(VLOOKUP(B100,Classification!$N$5:$O$14,2,FALSE),"")</f>
        <v>POP</v>
      </c>
      <c r="E100" s="4">
        <f>SUMIFS('SSP drivers'!E$2:E$7886,'SSP drivers'!$A$2:$A$7886,'Selected scen drivers'!$AH$1,'SSP drivers'!$B$2:$B$7886,'Selected scen drivers'!$AI$1,'SSP drivers'!$C$2:$C$7886,'Selected scen drivers'!$C100,'SSP drivers'!$D$2:$D$7886,'Selected scen drivers'!$D100)</f>
        <v>0</v>
      </c>
      <c r="F100" s="4">
        <f>SUMIFS('SSP drivers'!F$2:F$7886,'SSP drivers'!$A$2:$A$7886,'Selected scen drivers'!$AH$1,'SSP drivers'!$B$2:$B$7886,'Selected scen drivers'!$AI$1,'SSP drivers'!$C$2:$C$7886,'Selected scen drivers'!$C100,'SSP drivers'!$D$2:$D$7886,'Selected scen drivers'!$D100)</f>
        <v>169.25685886299999</v>
      </c>
      <c r="G100" s="4">
        <f>SUMIFS('SSP drivers'!G$2:G$7886,'SSP drivers'!$A$2:$A$7886,'Selected scen drivers'!$AH$1,'SSP drivers'!$B$2:$B$7886,'Selected scen drivers'!$AI$1,'SSP drivers'!$C$2:$C$7886,'Selected scen drivers'!$C100,'SSP drivers'!$D$2:$D$7886,'Selected scen drivers'!$D100)</f>
        <v>168.26331298299999</v>
      </c>
      <c r="H100" s="4">
        <f>SUMIFS('SSP drivers'!H$2:H$7886,'SSP drivers'!$A$2:$A$7886,'Selected scen drivers'!$AH$1,'SSP drivers'!$B$2:$B$7886,'Selected scen drivers'!$AI$1,'SSP drivers'!$C$2:$C$7886,'Selected scen drivers'!$C100,'SSP drivers'!$D$2:$D$7886,'Selected scen drivers'!$D100)</f>
        <v>163.293801164</v>
      </c>
      <c r="I100" s="4">
        <f>SUMIFS('SSP drivers'!I$2:I$7886,'SSP drivers'!$A$2:$A$7886,'Selected scen drivers'!$AH$1,'SSP drivers'!$B$2:$B$7886,'Selected scen drivers'!$AI$1,'SSP drivers'!$C$2:$C$7886,'Selected scen drivers'!$C100,'SSP drivers'!$D$2:$D$7886,'Selected scen drivers'!$D100)</f>
        <v>166.28910284400001</v>
      </c>
      <c r="J100" s="4">
        <f>SUMIFS('SSP drivers'!J$2:J$7886,'SSP drivers'!$A$2:$A$7886,'Selected scen drivers'!$AH$1,'SSP drivers'!$B$2:$B$7886,'Selected scen drivers'!$AI$1,'SSP drivers'!$C$2:$C$7886,'Selected scen drivers'!$C100,'SSP drivers'!$D$2:$D$7886,'Selected scen drivers'!$D100)</f>
        <v>168.12533250800001</v>
      </c>
      <c r="K100" s="4">
        <f>SUMIFS('SSP drivers'!K$2:K$7886,'SSP drivers'!$A$2:$A$7886,'Selected scen drivers'!$AH$1,'SSP drivers'!$B$2:$B$7886,'Selected scen drivers'!$AI$1,'SSP drivers'!$C$2:$C$7886,'Selected scen drivers'!$C100,'SSP drivers'!$D$2:$D$7886,'Selected scen drivers'!$D100)</f>
        <v>169.07815902999999</v>
      </c>
      <c r="L100" s="4">
        <f>SUMIFS('SSP drivers'!L$2:L$7886,'SSP drivers'!$A$2:$A$7886,'Selected scen drivers'!$AH$1,'SSP drivers'!$B$2:$B$7886,'Selected scen drivers'!$AI$1,'SSP drivers'!$C$2:$C$7886,'Selected scen drivers'!$C100,'SSP drivers'!$D$2:$D$7886,'Selected scen drivers'!$D100)</f>
        <v>169.322037217</v>
      </c>
      <c r="M100" s="4">
        <f>SUMIFS('SSP drivers'!M$2:M$7886,'SSP drivers'!$A$2:$A$7886,'Selected scen drivers'!$AH$1,'SSP drivers'!$B$2:$B$7886,'Selected scen drivers'!$AI$1,'SSP drivers'!$C$2:$C$7886,'Selected scen drivers'!$C100,'SSP drivers'!$D$2:$D$7886,'Selected scen drivers'!$D100)</f>
        <v>168.912822861</v>
      </c>
      <c r="N100" s="4">
        <f>SUMIFS('SSP drivers'!N$2:N$7886,'SSP drivers'!$A$2:$A$7886,'Selected scen drivers'!$AH$1,'SSP drivers'!$B$2:$B$7886,'Selected scen drivers'!$AI$1,'SSP drivers'!$C$2:$C$7886,'Selected scen drivers'!$C100,'SSP drivers'!$D$2:$D$7886,'Selected scen drivers'!$D100)</f>
        <v>167.867393972</v>
      </c>
      <c r="O100" s="4">
        <f>SUMIFS('SSP drivers'!O$2:O$7886,'SSP drivers'!$A$2:$A$7886,'Selected scen drivers'!$AH$1,'SSP drivers'!$B$2:$B$7886,'Selected scen drivers'!$AI$1,'SSP drivers'!$C$2:$C$7886,'Selected scen drivers'!$C100,'SSP drivers'!$D$2:$D$7886,'Selected scen drivers'!$D100)</f>
        <v>166.22288608299999</v>
      </c>
      <c r="P100" s="4">
        <f>SUMIFS('SSP drivers'!P$2:P$7886,'SSP drivers'!$A$2:$A$7886,'Selected scen drivers'!$AH$1,'SSP drivers'!$B$2:$B$7886,'Selected scen drivers'!$AI$1,'SSP drivers'!$C$2:$C$7886,'Selected scen drivers'!$C100,'SSP drivers'!$D$2:$D$7886,'Selected scen drivers'!$D100)</f>
        <v>164.095746112</v>
      </c>
      <c r="Q100" s="4">
        <f>SUMIFS('SSP drivers'!Q$2:Q$7886,'SSP drivers'!$A$2:$A$7886,'Selected scen drivers'!$AH$1,'SSP drivers'!$B$2:$B$7886,'Selected scen drivers'!$AI$1,'SSP drivers'!$C$2:$C$7886,'Selected scen drivers'!$C100,'SSP drivers'!$D$2:$D$7886,'Selected scen drivers'!$D100)</f>
        <v>161.664560252</v>
      </c>
      <c r="R100" s="4">
        <f>SUMIFS('SSP drivers'!R$2:R$7886,'SSP drivers'!$A$2:$A$7886,'Selected scen drivers'!$AH$1,'SSP drivers'!$B$2:$B$7886,'Selected scen drivers'!$AI$1,'SSP drivers'!$C$2:$C$7886,'Selected scen drivers'!$C100,'SSP drivers'!$D$2:$D$7886,'Selected scen drivers'!$D100)</f>
        <v>159.02392966599999</v>
      </c>
      <c r="S100" s="4">
        <f>SUMIFS('SSP drivers'!S$2:S$7886,'SSP drivers'!$A$2:$A$7886,'Selected scen drivers'!$AH$1,'SSP drivers'!$B$2:$B$7886,'Selected scen drivers'!$AI$1,'SSP drivers'!$C$2:$C$7886,'Selected scen drivers'!$C100,'SSP drivers'!$D$2:$D$7886,'Selected scen drivers'!$D100)</f>
        <v>156.221062518</v>
      </c>
      <c r="T100" s="4">
        <f>SUMIFS('SSP drivers'!T$2:T$7886,'SSP drivers'!$A$2:$A$7886,'Selected scen drivers'!$AH$1,'SSP drivers'!$B$2:$B$7886,'Selected scen drivers'!$AI$1,'SSP drivers'!$C$2:$C$7886,'Selected scen drivers'!$C100,'SSP drivers'!$D$2:$D$7886,'Selected scen drivers'!$D100)</f>
        <v>153.28690065999999</v>
      </c>
      <c r="U100" s="4">
        <f>SUMIFS('SSP drivers'!U$2:U$7886,'SSP drivers'!$A$2:$A$7886,'Selected scen drivers'!$AH$1,'SSP drivers'!$B$2:$B$7886,'Selected scen drivers'!$AI$1,'SSP drivers'!$C$2:$C$7886,'Selected scen drivers'!$C100,'SSP drivers'!$D$2:$D$7886,'Selected scen drivers'!$D100)</f>
        <v>150.26785038200001</v>
      </c>
      <c r="V100" s="4">
        <f>SUMIFS('SSP drivers'!V$2:V$7886,'SSP drivers'!$A$2:$A$7886,'Selected scen drivers'!$AH$1,'SSP drivers'!$B$2:$B$7886,'Selected scen drivers'!$AI$1,'SSP drivers'!$C$2:$C$7886,'Selected scen drivers'!$C100,'SSP drivers'!$D$2:$D$7886,'Selected scen drivers'!$D100)</f>
        <v>147.18211238200001</v>
      </c>
      <c r="W100" s="4">
        <f>SUMIFS('SSP drivers'!W$2:W$7886,'SSP drivers'!$A$2:$A$7886,'Selected scen drivers'!$AH$1,'SSP drivers'!$B$2:$B$7886,'Selected scen drivers'!$AI$1,'SSP drivers'!$C$2:$C$7886,'Selected scen drivers'!$C100,'SSP drivers'!$D$2:$D$7886,'Selected scen drivers'!$D100)</f>
        <v>143.991070541</v>
      </c>
      <c r="X100" s="4"/>
      <c r="Y100" s="4"/>
      <c r="Z100" s="4"/>
      <c r="AA100" s="4"/>
      <c r="AB100" s="4"/>
      <c r="AC100" s="4"/>
      <c r="AD100" s="4"/>
      <c r="AE100" s="4"/>
    </row>
    <row r="101" spans="1:31" x14ac:dyDescent="0.35">
      <c r="A101">
        <f t="shared" si="2"/>
        <v>12</v>
      </c>
      <c r="B101">
        <f t="shared" si="3"/>
        <v>1</v>
      </c>
      <c r="C101" t="str">
        <f>IFERROR(VLOOKUP(A101,Classification!$A$4:$B$37,2,FALSE),"")</f>
        <v>Arg-Chi</v>
      </c>
      <c r="D101" t="str">
        <f>IFERROR(VLOOKUP(B101,Classification!$N$5:$O$14,2,FALSE),"")</f>
        <v>GDP</v>
      </c>
      <c r="E101" s="4">
        <f>SUMIFS('SSP drivers'!E$2:E$7886,'SSP drivers'!$A$2:$A$7886,'Selected scen drivers'!$AH$1,'SSP drivers'!$B$2:$B$7886,'Selected scen drivers'!$AI$1,'SSP drivers'!$C$2:$C$7886,'Selected scen drivers'!$C101,'SSP drivers'!$D$2:$D$7886,'Selected scen drivers'!$D101)</f>
        <v>0</v>
      </c>
      <c r="F101" s="4">
        <f>SUMIFS('SSP drivers'!F$2:F$7886,'SSP drivers'!$A$2:$A$7886,'Selected scen drivers'!$AH$1,'SSP drivers'!$B$2:$B$7886,'Selected scen drivers'!$AI$1,'SSP drivers'!$C$2:$C$7886,'Selected scen drivers'!$C101,'SSP drivers'!$D$2:$D$7886,'Selected scen drivers'!$D101)</f>
        <v>1183.2516000000001</v>
      </c>
      <c r="G101" s="4">
        <f>SUMIFS('SSP drivers'!G$2:G$7886,'SSP drivers'!$A$2:$A$7886,'Selected scen drivers'!$AH$1,'SSP drivers'!$B$2:$B$7886,'Selected scen drivers'!$AI$1,'SSP drivers'!$C$2:$C$7886,'Selected scen drivers'!$C101,'SSP drivers'!$D$2:$D$7886,'Selected scen drivers'!$D101)</f>
        <v>1160.954</v>
      </c>
      <c r="H101" s="4">
        <f>SUMIFS('SSP drivers'!H$2:H$7886,'SSP drivers'!$A$2:$A$7886,'Selected scen drivers'!$AH$1,'SSP drivers'!$B$2:$B$7886,'Selected scen drivers'!$AI$1,'SSP drivers'!$C$2:$C$7886,'Selected scen drivers'!$C101,'SSP drivers'!$D$2:$D$7886,'Selected scen drivers'!$D101)</f>
        <v>1351.4179999999999</v>
      </c>
      <c r="I101" s="4">
        <f>SUMIFS('SSP drivers'!I$2:I$7886,'SSP drivers'!$A$2:$A$7886,'Selected scen drivers'!$AH$1,'SSP drivers'!$B$2:$B$7886,'Selected scen drivers'!$AI$1,'SSP drivers'!$C$2:$C$7886,'Selected scen drivers'!$C101,'SSP drivers'!$D$2:$D$7886,'Selected scen drivers'!$D101)</f>
        <v>1502.537</v>
      </c>
      <c r="J101" s="4">
        <f>SUMIFS('SSP drivers'!J$2:J$7886,'SSP drivers'!$A$2:$A$7886,'Selected scen drivers'!$AH$1,'SSP drivers'!$B$2:$B$7886,'Selected scen drivers'!$AI$1,'SSP drivers'!$C$2:$C$7886,'Selected scen drivers'!$C101,'SSP drivers'!$D$2:$D$7886,'Selected scen drivers'!$D101)</f>
        <v>1668.269</v>
      </c>
      <c r="K101" s="4">
        <f>SUMIFS('SSP drivers'!K$2:K$7886,'SSP drivers'!$A$2:$A$7886,'Selected scen drivers'!$AH$1,'SSP drivers'!$B$2:$B$7886,'Selected scen drivers'!$AI$1,'SSP drivers'!$C$2:$C$7886,'Selected scen drivers'!$C101,'SSP drivers'!$D$2:$D$7886,'Selected scen drivers'!$D101)</f>
        <v>1855.924</v>
      </c>
      <c r="L101" s="4">
        <f>SUMIFS('SSP drivers'!L$2:L$7886,'SSP drivers'!$A$2:$A$7886,'Selected scen drivers'!$AH$1,'SSP drivers'!$B$2:$B$7886,'Selected scen drivers'!$AI$1,'SSP drivers'!$C$2:$C$7886,'Selected scen drivers'!$C101,'SSP drivers'!$D$2:$D$7886,'Selected scen drivers'!$D101)</f>
        <v>2069.7020000000002</v>
      </c>
      <c r="M101" s="4">
        <f>SUMIFS('SSP drivers'!M$2:M$7886,'SSP drivers'!$A$2:$A$7886,'Selected scen drivers'!$AH$1,'SSP drivers'!$B$2:$B$7886,'Selected scen drivers'!$AI$1,'SSP drivers'!$C$2:$C$7886,'Selected scen drivers'!$C101,'SSP drivers'!$D$2:$D$7886,'Selected scen drivers'!$D101)</f>
        <v>2309.7860000000001</v>
      </c>
      <c r="N101" s="4">
        <f>SUMIFS('SSP drivers'!N$2:N$7886,'SSP drivers'!$A$2:$A$7886,'Selected scen drivers'!$AH$1,'SSP drivers'!$B$2:$B$7886,'Selected scen drivers'!$AI$1,'SSP drivers'!$C$2:$C$7886,'Selected scen drivers'!$C101,'SSP drivers'!$D$2:$D$7886,'Selected scen drivers'!$D101)</f>
        <v>2572.3829999999998</v>
      </c>
      <c r="O101" s="4">
        <f>SUMIFS('SSP drivers'!O$2:O$7886,'SSP drivers'!$A$2:$A$7886,'Selected scen drivers'!$AH$1,'SSP drivers'!$B$2:$B$7886,'Selected scen drivers'!$AI$1,'SSP drivers'!$C$2:$C$7886,'Selected scen drivers'!$C101,'SSP drivers'!$D$2:$D$7886,'Selected scen drivers'!$D101)</f>
        <v>2851.9560000000001</v>
      </c>
      <c r="P101" s="4">
        <f>SUMIFS('SSP drivers'!P$2:P$7886,'SSP drivers'!$A$2:$A$7886,'Selected scen drivers'!$AH$1,'SSP drivers'!$B$2:$B$7886,'Selected scen drivers'!$AI$1,'SSP drivers'!$C$2:$C$7886,'Selected scen drivers'!$C101,'SSP drivers'!$D$2:$D$7886,'Selected scen drivers'!$D101)</f>
        <v>3151.47</v>
      </c>
      <c r="Q101" s="4">
        <f>SUMIFS('SSP drivers'!Q$2:Q$7886,'SSP drivers'!$A$2:$A$7886,'Selected scen drivers'!$AH$1,'SSP drivers'!$B$2:$B$7886,'Selected scen drivers'!$AI$1,'SSP drivers'!$C$2:$C$7886,'Selected scen drivers'!$C101,'SSP drivers'!$D$2:$D$7886,'Selected scen drivers'!$D101)</f>
        <v>3466.05</v>
      </c>
      <c r="R101" s="4">
        <f>SUMIFS('SSP drivers'!R$2:R$7886,'SSP drivers'!$A$2:$A$7886,'Selected scen drivers'!$AH$1,'SSP drivers'!$B$2:$B$7886,'Selected scen drivers'!$AI$1,'SSP drivers'!$C$2:$C$7886,'Selected scen drivers'!$C101,'SSP drivers'!$D$2:$D$7886,'Selected scen drivers'!$D101)</f>
        <v>3786.24</v>
      </c>
      <c r="S101" s="4">
        <f>SUMIFS('SSP drivers'!S$2:S$7886,'SSP drivers'!$A$2:$A$7886,'Selected scen drivers'!$AH$1,'SSP drivers'!$B$2:$B$7886,'Selected scen drivers'!$AI$1,'SSP drivers'!$C$2:$C$7886,'Selected scen drivers'!$C101,'SSP drivers'!$D$2:$D$7886,'Selected scen drivers'!$D101)</f>
        <v>4107.0600000000004</v>
      </c>
      <c r="T101" s="4">
        <f>SUMIFS('SSP drivers'!T$2:T$7886,'SSP drivers'!$A$2:$A$7886,'Selected scen drivers'!$AH$1,'SSP drivers'!$B$2:$B$7886,'Selected scen drivers'!$AI$1,'SSP drivers'!$C$2:$C$7886,'Selected scen drivers'!$C101,'SSP drivers'!$D$2:$D$7886,'Selected scen drivers'!$D101)</f>
        <v>4426.8599999999997</v>
      </c>
      <c r="U101" s="4">
        <f>SUMIFS('SSP drivers'!U$2:U$7886,'SSP drivers'!$A$2:$A$7886,'Selected scen drivers'!$AH$1,'SSP drivers'!$B$2:$B$7886,'Selected scen drivers'!$AI$1,'SSP drivers'!$C$2:$C$7886,'Selected scen drivers'!$C101,'SSP drivers'!$D$2:$D$7886,'Selected scen drivers'!$D101)</f>
        <v>4744.93</v>
      </c>
      <c r="V101" s="4">
        <f>SUMIFS('SSP drivers'!V$2:V$7886,'SSP drivers'!$A$2:$A$7886,'Selected scen drivers'!$AH$1,'SSP drivers'!$B$2:$B$7886,'Selected scen drivers'!$AI$1,'SSP drivers'!$C$2:$C$7886,'Selected scen drivers'!$C101,'SSP drivers'!$D$2:$D$7886,'Selected scen drivers'!$D101)</f>
        <v>5059.63</v>
      </c>
      <c r="W101" s="4">
        <f>SUMIFS('SSP drivers'!W$2:W$7886,'SSP drivers'!$A$2:$A$7886,'Selected scen drivers'!$AH$1,'SSP drivers'!$B$2:$B$7886,'Selected scen drivers'!$AI$1,'SSP drivers'!$C$2:$C$7886,'Selected scen drivers'!$C101,'SSP drivers'!$D$2:$D$7886,'Selected scen drivers'!$D101)</f>
        <v>5369.38</v>
      </c>
      <c r="X101" s="4"/>
      <c r="Y101" s="4"/>
      <c r="Z101" s="4"/>
      <c r="AA101" s="4"/>
      <c r="AB101" s="4"/>
      <c r="AC101" s="4"/>
      <c r="AD101" s="4"/>
      <c r="AE101" s="4"/>
    </row>
    <row r="102" spans="1:31" x14ac:dyDescent="0.35">
      <c r="A102">
        <f t="shared" si="2"/>
        <v>12</v>
      </c>
      <c r="B102">
        <f t="shared" si="3"/>
        <v>2</v>
      </c>
      <c r="C102" t="str">
        <f>IFERROR(VLOOKUP(A102,Classification!$A$4:$B$37,2,FALSE),"")</f>
        <v>Arg-Chi</v>
      </c>
      <c r="D102" t="str">
        <f>IFERROR(VLOOKUP(B102,Classification!$N$5:$O$14,2,FALSE),"")</f>
        <v>GDPAGR</v>
      </c>
      <c r="E102" s="4">
        <f>SUMIFS('SSP drivers'!E$2:E$7886,'SSP drivers'!$A$2:$A$7886,'Selected scen drivers'!$AH$1,'SSP drivers'!$B$2:$B$7886,'Selected scen drivers'!$AI$1,'SSP drivers'!$C$2:$C$7886,'Selected scen drivers'!$C102,'SSP drivers'!$D$2:$D$7886,'Selected scen drivers'!$D102)</f>
        <v>0</v>
      </c>
      <c r="F102" s="4">
        <f>SUMIFS('SSP drivers'!F$2:F$7886,'SSP drivers'!$A$2:$A$7886,'Selected scen drivers'!$AH$1,'SSP drivers'!$B$2:$B$7886,'Selected scen drivers'!$AI$1,'SSP drivers'!$C$2:$C$7886,'Selected scen drivers'!$C102,'SSP drivers'!$D$2:$D$7886,'Selected scen drivers'!$D102)</f>
        <v>72.1061823542165</v>
      </c>
      <c r="G102" s="4">
        <f>SUMIFS('SSP drivers'!G$2:G$7886,'SSP drivers'!$A$2:$A$7886,'Selected scen drivers'!$AH$1,'SSP drivers'!$B$2:$B$7886,'Selected scen drivers'!$AI$1,'SSP drivers'!$C$2:$C$7886,'Selected scen drivers'!$C102,'SSP drivers'!$D$2:$D$7886,'Selected scen drivers'!$D102)</f>
        <v>70.466223882872498</v>
      </c>
      <c r="H102" s="4">
        <f>SUMIFS('SSP drivers'!H$2:H$7886,'SSP drivers'!$A$2:$A$7886,'Selected scen drivers'!$AH$1,'SSP drivers'!$B$2:$B$7886,'Selected scen drivers'!$AI$1,'SSP drivers'!$C$2:$C$7886,'Selected scen drivers'!$C102,'SSP drivers'!$D$2:$D$7886,'Selected scen drivers'!$D102)</f>
        <v>81.639918164883994</v>
      </c>
      <c r="I102" s="4">
        <f>SUMIFS('SSP drivers'!I$2:I$7886,'SSP drivers'!$A$2:$A$7886,'Selected scen drivers'!$AH$1,'SSP drivers'!$B$2:$B$7886,'Selected scen drivers'!$AI$1,'SSP drivers'!$C$2:$C$7886,'Selected scen drivers'!$C102,'SSP drivers'!$D$2:$D$7886,'Selected scen drivers'!$D102)</f>
        <v>91.3265412928762</v>
      </c>
      <c r="J102" s="4">
        <f>SUMIFS('SSP drivers'!J$2:J$7886,'SSP drivers'!$A$2:$A$7886,'Selected scen drivers'!$AH$1,'SSP drivers'!$B$2:$B$7886,'Selected scen drivers'!$AI$1,'SSP drivers'!$C$2:$C$7886,'Selected scen drivers'!$C102,'SSP drivers'!$D$2:$D$7886,'Selected scen drivers'!$D102)</f>
        <v>101.482809589745</v>
      </c>
      <c r="K102" s="4">
        <f>SUMIFS('SSP drivers'!K$2:K$7886,'SSP drivers'!$A$2:$A$7886,'Selected scen drivers'!$AH$1,'SSP drivers'!$B$2:$B$7886,'Selected scen drivers'!$AI$1,'SSP drivers'!$C$2:$C$7886,'Selected scen drivers'!$C102,'SSP drivers'!$D$2:$D$7886,'Selected scen drivers'!$D102)</f>
        <v>112.97097280412</v>
      </c>
      <c r="L102" s="4">
        <f>SUMIFS('SSP drivers'!L$2:L$7886,'SSP drivers'!$A$2:$A$7886,'Selected scen drivers'!$AH$1,'SSP drivers'!$B$2:$B$7886,'Selected scen drivers'!$AI$1,'SSP drivers'!$C$2:$C$7886,'Selected scen drivers'!$C102,'SSP drivers'!$D$2:$D$7886,'Selected scen drivers'!$D102)</f>
        <v>126.12355880766199</v>
      </c>
      <c r="M102" s="4">
        <f>SUMIFS('SSP drivers'!M$2:M$7886,'SSP drivers'!$A$2:$A$7886,'Selected scen drivers'!$AH$1,'SSP drivers'!$B$2:$B$7886,'Selected scen drivers'!$AI$1,'SSP drivers'!$C$2:$C$7886,'Selected scen drivers'!$C102,'SSP drivers'!$D$2:$D$7886,'Selected scen drivers'!$D102)</f>
        <v>141.03150721431899</v>
      </c>
      <c r="N102" s="4">
        <f>SUMIFS('SSP drivers'!N$2:N$7886,'SSP drivers'!$A$2:$A$7886,'Selected scen drivers'!$AH$1,'SSP drivers'!$B$2:$B$7886,'Selected scen drivers'!$AI$1,'SSP drivers'!$C$2:$C$7886,'Selected scen drivers'!$C102,'SSP drivers'!$D$2:$D$7886,'Selected scen drivers'!$D102)</f>
        <v>157.52926490239099</v>
      </c>
      <c r="O102" s="4">
        <f>SUMIFS('SSP drivers'!O$2:O$7886,'SSP drivers'!$A$2:$A$7886,'Selected scen drivers'!$AH$1,'SSP drivers'!$B$2:$B$7886,'Selected scen drivers'!$AI$1,'SSP drivers'!$C$2:$C$7886,'Selected scen drivers'!$C102,'SSP drivers'!$D$2:$D$7886,'Selected scen drivers'!$D102)</f>
        <v>175.25619952162501</v>
      </c>
      <c r="P102" s="4">
        <f>SUMIFS('SSP drivers'!P$2:P$7886,'SSP drivers'!$A$2:$A$7886,'Selected scen drivers'!$AH$1,'SSP drivers'!$B$2:$B$7886,'Selected scen drivers'!$AI$1,'SSP drivers'!$C$2:$C$7886,'Selected scen drivers'!$C102,'SSP drivers'!$D$2:$D$7886,'Selected scen drivers'!$D102)</f>
        <v>194.329070948903</v>
      </c>
      <c r="Q102" s="4">
        <f>SUMIFS('SSP drivers'!Q$2:Q$7886,'SSP drivers'!$A$2:$A$7886,'Selected scen drivers'!$AH$1,'SSP drivers'!$B$2:$B$7886,'Selected scen drivers'!$AI$1,'SSP drivers'!$C$2:$C$7886,'Selected scen drivers'!$C102,'SSP drivers'!$D$2:$D$7886,'Selected scen drivers'!$D102)</f>
        <v>214.440735289299</v>
      </c>
      <c r="R102" s="4">
        <f>SUMIFS('SSP drivers'!R$2:R$7886,'SSP drivers'!$A$2:$A$7886,'Selected scen drivers'!$AH$1,'SSP drivers'!$B$2:$B$7886,'Selected scen drivers'!$AI$1,'SSP drivers'!$C$2:$C$7886,'Selected scen drivers'!$C102,'SSP drivers'!$D$2:$D$7886,'Selected scen drivers'!$D102)</f>
        <v>235.05385362671799</v>
      </c>
      <c r="S102" s="4">
        <f>SUMIFS('SSP drivers'!S$2:S$7886,'SSP drivers'!$A$2:$A$7886,'Selected scen drivers'!$AH$1,'SSP drivers'!$B$2:$B$7886,'Selected scen drivers'!$AI$1,'SSP drivers'!$C$2:$C$7886,'Selected scen drivers'!$C102,'SSP drivers'!$D$2:$D$7886,'Selected scen drivers'!$D102)</f>
        <v>255.90942525693799</v>
      </c>
      <c r="T102" s="4">
        <f>SUMIFS('SSP drivers'!T$2:T$7886,'SSP drivers'!$A$2:$A$7886,'Selected scen drivers'!$AH$1,'SSP drivers'!$B$2:$B$7886,'Selected scen drivers'!$AI$1,'SSP drivers'!$C$2:$C$7886,'Selected scen drivers'!$C102,'SSP drivers'!$D$2:$D$7886,'Selected scen drivers'!$D102)</f>
        <v>276.94110926427697</v>
      </c>
      <c r="U102" s="4">
        <f>SUMIFS('SSP drivers'!U$2:U$7886,'SSP drivers'!$A$2:$A$7886,'Selected scen drivers'!$AH$1,'SSP drivers'!$B$2:$B$7886,'Selected scen drivers'!$AI$1,'SSP drivers'!$C$2:$C$7886,'Selected scen drivers'!$C102,'SSP drivers'!$D$2:$D$7886,'Selected scen drivers'!$D102)</f>
        <v>298.11966795678802</v>
      </c>
      <c r="V102" s="4">
        <f>SUMIFS('SSP drivers'!V$2:V$7886,'SSP drivers'!$A$2:$A$7886,'Selected scen drivers'!$AH$1,'SSP drivers'!$B$2:$B$7886,'Selected scen drivers'!$AI$1,'SSP drivers'!$C$2:$C$7886,'Selected scen drivers'!$C102,'SSP drivers'!$D$2:$D$7886,'Selected scen drivers'!$D102)</f>
        <v>319.32554284683101</v>
      </c>
      <c r="W102" s="4">
        <f>SUMIFS('SSP drivers'!W$2:W$7886,'SSP drivers'!$A$2:$A$7886,'Selected scen drivers'!$AH$1,'SSP drivers'!$B$2:$B$7886,'Selected scen drivers'!$AI$1,'SSP drivers'!$C$2:$C$7886,'Selected scen drivers'!$C102,'SSP drivers'!$D$2:$D$7886,'Selected scen drivers'!$D102)</f>
        <v>340.42541503959802</v>
      </c>
      <c r="X102" s="4"/>
      <c r="Y102" s="4"/>
      <c r="Z102" s="4"/>
      <c r="AA102" s="4"/>
      <c r="AB102" s="4"/>
      <c r="AC102" s="4"/>
      <c r="AD102" s="4"/>
      <c r="AE102" s="4"/>
    </row>
    <row r="103" spans="1:31" x14ac:dyDescent="0.35">
      <c r="A103">
        <f t="shared" si="2"/>
        <v>12</v>
      </c>
      <c r="B103">
        <f t="shared" si="3"/>
        <v>3</v>
      </c>
      <c r="C103" t="str">
        <f>IFERROR(VLOOKUP(A103,Classification!$A$4:$B$37,2,FALSE),"")</f>
        <v>Arg-Chi</v>
      </c>
      <c r="D103" t="str">
        <f>IFERROR(VLOOKUP(B103,Classification!$N$5:$O$14,2,FALSE),"")</f>
        <v>GDPIND</v>
      </c>
      <c r="E103" s="4">
        <f>SUMIFS('SSP drivers'!E$2:E$7886,'SSP drivers'!$A$2:$A$7886,'Selected scen drivers'!$AH$1,'SSP drivers'!$B$2:$B$7886,'Selected scen drivers'!$AI$1,'SSP drivers'!$C$2:$C$7886,'Selected scen drivers'!$C103,'SSP drivers'!$D$2:$D$7886,'Selected scen drivers'!$D103)</f>
        <v>0</v>
      </c>
      <c r="F103" s="4">
        <f>SUMIFS('SSP drivers'!F$2:F$7886,'SSP drivers'!$A$2:$A$7886,'Selected scen drivers'!$AH$1,'SSP drivers'!$B$2:$B$7886,'Selected scen drivers'!$AI$1,'SSP drivers'!$C$2:$C$7886,'Selected scen drivers'!$C103,'SSP drivers'!$D$2:$D$7886,'Selected scen drivers'!$D103)</f>
        <v>345.58505960443102</v>
      </c>
      <c r="G103" s="4">
        <f>SUMIFS('SSP drivers'!G$2:G$7886,'SSP drivers'!$A$2:$A$7886,'Selected scen drivers'!$AH$1,'SSP drivers'!$B$2:$B$7886,'Selected scen drivers'!$AI$1,'SSP drivers'!$C$2:$C$7886,'Selected scen drivers'!$C103,'SSP drivers'!$D$2:$D$7886,'Selected scen drivers'!$D103)</f>
        <v>339.54451688430402</v>
      </c>
      <c r="H103" s="4">
        <f>SUMIFS('SSP drivers'!H$2:H$7886,'SSP drivers'!$A$2:$A$7886,'Selected scen drivers'!$AH$1,'SSP drivers'!$B$2:$B$7886,'Selected scen drivers'!$AI$1,'SSP drivers'!$C$2:$C$7886,'Selected scen drivers'!$C103,'SSP drivers'!$D$2:$D$7886,'Selected scen drivers'!$D103)</f>
        <v>397.33603338281102</v>
      </c>
      <c r="I103" s="4">
        <f>SUMIFS('SSP drivers'!I$2:I$7886,'SSP drivers'!$A$2:$A$7886,'Selected scen drivers'!$AH$1,'SSP drivers'!$B$2:$B$7886,'Selected scen drivers'!$AI$1,'SSP drivers'!$C$2:$C$7886,'Selected scen drivers'!$C103,'SSP drivers'!$D$2:$D$7886,'Selected scen drivers'!$D103)</f>
        <v>442.48741890386998</v>
      </c>
      <c r="J103" s="4">
        <f>SUMIFS('SSP drivers'!J$2:J$7886,'SSP drivers'!$A$2:$A$7886,'Selected scen drivers'!$AH$1,'SSP drivers'!$B$2:$B$7886,'Selected scen drivers'!$AI$1,'SSP drivers'!$C$2:$C$7886,'Selected scen drivers'!$C103,'SSP drivers'!$D$2:$D$7886,'Selected scen drivers'!$D103)</f>
        <v>492.97455535415901</v>
      </c>
      <c r="K103" s="4">
        <f>SUMIFS('SSP drivers'!K$2:K$7886,'SSP drivers'!$A$2:$A$7886,'Selected scen drivers'!$AH$1,'SSP drivers'!$B$2:$B$7886,'Selected scen drivers'!$AI$1,'SSP drivers'!$C$2:$C$7886,'Selected scen drivers'!$C103,'SSP drivers'!$D$2:$D$7886,'Selected scen drivers'!$D103)</f>
        <v>550.33369442314802</v>
      </c>
      <c r="L103" s="4">
        <f>SUMIFS('SSP drivers'!L$2:L$7886,'SSP drivers'!$A$2:$A$7886,'Selected scen drivers'!$AH$1,'SSP drivers'!$B$2:$B$7886,'Selected scen drivers'!$AI$1,'SSP drivers'!$C$2:$C$7886,'Selected scen drivers'!$C103,'SSP drivers'!$D$2:$D$7886,'Selected scen drivers'!$D103)</f>
        <v>615.77679589095499</v>
      </c>
      <c r="M103" s="4">
        <f>SUMIFS('SSP drivers'!M$2:M$7886,'SSP drivers'!$A$2:$A$7886,'Selected scen drivers'!$AH$1,'SSP drivers'!$B$2:$B$7886,'Selected scen drivers'!$AI$1,'SSP drivers'!$C$2:$C$7886,'Selected scen drivers'!$C103,'SSP drivers'!$D$2:$D$7886,'Selected scen drivers'!$D103)</f>
        <v>689.34606984040101</v>
      </c>
      <c r="N103" s="4">
        <f>SUMIFS('SSP drivers'!N$2:N$7886,'SSP drivers'!$A$2:$A$7886,'Selected scen drivers'!$AH$1,'SSP drivers'!$B$2:$B$7886,'Selected scen drivers'!$AI$1,'SSP drivers'!$C$2:$C$7886,'Selected scen drivers'!$C103,'SSP drivers'!$D$2:$D$7886,'Selected scen drivers'!$D103)</f>
        <v>769.92809223883103</v>
      </c>
      <c r="O103" s="4">
        <f>SUMIFS('SSP drivers'!O$2:O$7886,'SSP drivers'!$A$2:$A$7886,'Selected scen drivers'!$AH$1,'SSP drivers'!$B$2:$B$7886,'Selected scen drivers'!$AI$1,'SSP drivers'!$C$2:$C$7886,'Selected scen drivers'!$C103,'SSP drivers'!$D$2:$D$7886,'Selected scen drivers'!$D103)</f>
        <v>855.99417638588</v>
      </c>
      <c r="P103" s="4">
        <f>SUMIFS('SSP drivers'!P$2:P$7886,'SSP drivers'!$A$2:$A$7886,'Selected scen drivers'!$AH$1,'SSP drivers'!$B$2:$B$7886,'Selected scen drivers'!$AI$1,'SSP drivers'!$C$2:$C$7886,'Selected scen drivers'!$C103,'SSP drivers'!$D$2:$D$7886,'Selected scen drivers'!$D103)</f>
        <v>948.60266773891794</v>
      </c>
      <c r="Q103" s="4">
        <f>SUMIFS('SSP drivers'!Q$2:Q$7886,'SSP drivers'!$A$2:$A$7886,'Selected scen drivers'!$AH$1,'SSP drivers'!$B$2:$B$7886,'Selected scen drivers'!$AI$1,'SSP drivers'!$C$2:$C$7886,'Selected scen drivers'!$C103,'SSP drivers'!$D$2:$D$7886,'Selected scen drivers'!$D103)</f>
        <v>1046.37378260372</v>
      </c>
      <c r="R103" s="4">
        <f>SUMIFS('SSP drivers'!R$2:R$7886,'SSP drivers'!$A$2:$A$7886,'Selected scen drivers'!$AH$1,'SSP drivers'!$B$2:$B$7886,'Selected scen drivers'!$AI$1,'SSP drivers'!$C$2:$C$7886,'Selected scen drivers'!$C103,'SSP drivers'!$D$2:$D$7886,'Selected scen drivers'!$D103)</f>
        <v>1146.4571243143801</v>
      </c>
      <c r="S103" s="4">
        <f>SUMIFS('SSP drivers'!S$2:S$7886,'SSP drivers'!$A$2:$A$7886,'Selected scen drivers'!$AH$1,'SSP drivers'!$B$2:$B$7886,'Selected scen drivers'!$AI$1,'SSP drivers'!$C$2:$C$7886,'Selected scen drivers'!$C103,'SSP drivers'!$D$2:$D$7886,'Selected scen drivers'!$D103)</f>
        <v>1247.3290409648801</v>
      </c>
      <c r="T103" s="4">
        <f>SUMIFS('SSP drivers'!T$2:T$7886,'SSP drivers'!$A$2:$A$7886,'Selected scen drivers'!$AH$1,'SSP drivers'!$B$2:$B$7886,'Selected scen drivers'!$AI$1,'SSP drivers'!$C$2:$C$7886,'Selected scen drivers'!$C103,'SSP drivers'!$D$2:$D$7886,'Selected scen drivers'!$D103)</f>
        <v>1348.4834687288801</v>
      </c>
      <c r="U103" s="4">
        <f>SUMIFS('SSP drivers'!U$2:U$7886,'SSP drivers'!$A$2:$A$7886,'Selected scen drivers'!$AH$1,'SSP drivers'!$B$2:$B$7886,'Selected scen drivers'!$AI$1,'SSP drivers'!$C$2:$C$7886,'Selected scen drivers'!$C103,'SSP drivers'!$D$2:$D$7886,'Selected scen drivers'!$D103)</f>
        <v>1449.72237702955</v>
      </c>
      <c r="V103" s="4">
        <f>SUMIFS('SSP drivers'!V$2:V$7886,'SSP drivers'!$A$2:$A$7886,'Selected scen drivers'!$AH$1,'SSP drivers'!$B$2:$B$7886,'Selected scen drivers'!$AI$1,'SSP drivers'!$C$2:$C$7886,'Selected scen drivers'!$C103,'SSP drivers'!$D$2:$D$7886,'Selected scen drivers'!$D103)</f>
        <v>1550.5910935229499</v>
      </c>
      <c r="W103" s="4">
        <f>SUMIFS('SSP drivers'!W$2:W$7886,'SSP drivers'!$A$2:$A$7886,'Selected scen drivers'!$AH$1,'SSP drivers'!$B$2:$B$7886,'Selected scen drivers'!$AI$1,'SSP drivers'!$C$2:$C$7886,'Selected scen drivers'!$C103,'SSP drivers'!$D$2:$D$7886,'Selected scen drivers'!$D103)</f>
        <v>1650.6571423243799</v>
      </c>
      <c r="X103" s="4"/>
      <c r="Y103" s="4"/>
      <c r="Z103" s="4"/>
      <c r="AA103" s="4"/>
      <c r="AB103" s="4"/>
      <c r="AC103" s="4"/>
      <c r="AD103" s="4"/>
      <c r="AE103" s="4"/>
    </row>
    <row r="104" spans="1:31" x14ac:dyDescent="0.35">
      <c r="A104">
        <f t="shared" si="2"/>
        <v>12</v>
      </c>
      <c r="B104">
        <f t="shared" si="3"/>
        <v>4</v>
      </c>
      <c r="C104" t="str">
        <f>IFERROR(VLOOKUP(A104,Classification!$A$4:$B$37,2,FALSE),"")</f>
        <v>Arg-Chi</v>
      </c>
      <c r="D104" t="str">
        <f>IFERROR(VLOOKUP(B104,Classification!$N$5:$O$14,2,FALSE),"")</f>
        <v>GDPMFG</v>
      </c>
      <c r="E104" s="4">
        <f>SUMIFS('SSP drivers'!E$2:E$7886,'SSP drivers'!$A$2:$A$7886,'Selected scen drivers'!$AH$1,'SSP drivers'!$B$2:$B$7886,'Selected scen drivers'!$AI$1,'SSP drivers'!$C$2:$C$7886,'Selected scen drivers'!$C104,'SSP drivers'!$D$2:$D$7886,'Selected scen drivers'!$D104)</f>
        <v>0</v>
      </c>
      <c r="F104" s="4">
        <f>SUMIFS('SSP drivers'!F$2:F$7886,'SSP drivers'!$A$2:$A$7886,'Selected scen drivers'!$AH$1,'SSP drivers'!$B$2:$B$7886,'Selected scen drivers'!$AI$1,'SSP drivers'!$C$2:$C$7886,'Selected scen drivers'!$C104,'SSP drivers'!$D$2:$D$7886,'Selected scen drivers'!$D104)</f>
        <v>43.7808080545542</v>
      </c>
      <c r="G104" s="4">
        <f>SUMIFS('SSP drivers'!G$2:G$7886,'SSP drivers'!$A$2:$A$7886,'Selected scen drivers'!$AH$1,'SSP drivers'!$B$2:$B$7886,'Selected scen drivers'!$AI$1,'SSP drivers'!$C$2:$C$7886,'Selected scen drivers'!$C104,'SSP drivers'!$D$2:$D$7886,'Selected scen drivers'!$D104)</f>
        <v>42.964224147693898</v>
      </c>
      <c r="H104" s="4">
        <f>SUMIFS('SSP drivers'!H$2:H$7886,'SSP drivers'!$A$2:$A$7886,'Selected scen drivers'!$AH$1,'SSP drivers'!$B$2:$B$7886,'Selected scen drivers'!$AI$1,'SSP drivers'!$C$2:$C$7886,'Selected scen drivers'!$C104,'SSP drivers'!$D$2:$D$7886,'Selected scen drivers'!$D104)</f>
        <v>53.287077349195897</v>
      </c>
      <c r="I104" s="4">
        <f>SUMIFS('SSP drivers'!I$2:I$7886,'SSP drivers'!$A$2:$A$7886,'Selected scen drivers'!$AH$1,'SSP drivers'!$B$2:$B$7886,'Selected scen drivers'!$AI$1,'SSP drivers'!$C$2:$C$7886,'Selected scen drivers'!$C104,'SSP drivers'!$D$2:$D$7886,'Selected scen drivers'!$D104)</f>
        <v>62.861052988656098</v>
      </c>
      <c r="J104" s="4">
        <f>SUMIFS('SSP drivers'!J$2:J$7886,'SSP drivers'!$A$2:$A$7886,'Selected scen drivers'!$AH$1,'SSP drivers'!$B$2:$B$7886,'Selected scen drivers'!$AI$1,'SSP drivers'!$C$2:$C$7886,'Selected scen drivers'!$C104,'SSP drivers'!$D$2:$D$7886,'Selected scen drivers'!$D104)</f>
        <v>73.8575099019465</v>
      </c>
      <c r="K104" s="4">
        <f>SUMIFS('SSP drivers'!K$2:K$7886,'SSP drivers'!$A$2:$A$7886,'Selected scen drivers'!$AH$1,'SSP drivers'!$B$2:$B$7886,'Selected scen drivers'!$AI$1,'SSP drivers'!$C$2:$C$7886,'Selected scen drivers'!$C104,'SSP drivers'!$D$2:$D$7886,'Selected scen drivers'!$D104)</f>
        <v>86.713331910520495</v>
      </c>
      <c r="L104" s="4">
        <f>SUMIFS('SSP drivers'!L$2:L$7886,'SSP drivers'!$A$2:$A$7886,'Selected scen drivers'!$AH$1,'SSP drivers'!$B$2:$B$7886,'Selected scen drivers'!$AI$1,'SSP drivers'!$C$2:$C$7886,'Selected scen drivers'!$C104,'SSP drivers'!$D$2:$D$7886,'Selected scen drivers'!$D104)</f>
        <v>101.797339895642</v>
      </c>
      <c r="M104" s="4">
        <f>SUMIFS('SSP drivers'!M$2:M$7886,'SSP drivers'!$A$2:$A$7886,'Selected scen drivers'!$AH$1,'SSP drivers'!$B$2:$B$7886,'Selected scen drivers'!$AI$1,'SSP drivers'!$C$2:$C$7886,'Selected scen drivers'!$C104,'SSP drivers'!$D$2:$D$7886,'Selected scen drivers'!$D104)</f>
        <v>119.31013328143599</v>
      </c>
      <c r="N104" s="4">
        <f>SUMIFS('SSP drivers'!N$2:N$7886,'SSP drivers'!$A$2:$A$7886,'Selected scen drivers'!$AH$1,'SSP drivers'!$B$2:$B$7886,'Selected scen drivers'!$AI$1,'SSP drivers'!$C$2:$C$7886,'Selected scen drivers'!$C104,'SSP drivers'!$D$2:$D$7886,'Selected scen drivers'!$D104)</f>
        <v>139.23945858425799</v>
      </c>
      <c r="O104" s="4">
        <f>SUMIFS('SSP drivers'!O$2:O$7886,'SSP drivers'!$A$2:$A$7886,'Selected scen drivers'!$AH$1,'SSP drivers'!$B$2:$B$7886,'Selected scen drivers'!$AI$1,'SSP drivers'!$C$2:$C$7886,'Selected scen drivers'!$C104,'SSP drivers'!$D$2:$D$7886,'Selected scen drivers'!$D104)</f>
        <v>161.449025820331</v>
      </c>
      <c r="P104" s="4">
        <f>SUMIFS('SSP drivers'!P$2:P$7886,'SSP drivers'!$A$2:$A$7886,'Selected scen drivers'!$AH$1,'SSP drivers'!$B$2:$B$7886,'Selected scen drivers'!$AI$1,'SSP drivers'!$C$2:$C$7886,'Selected scen drivers'!$C104,'SSP drivers'!$D$2:$D$7886,'Selected scen drivers'!$D104)</f>
        <v>186.260437530069</v>
      </c>
      <c r="Q104" s="4">
        <f>SUMIFS('SSP drivers'!Q$2:Q$7886,'SSP drivers'!$A$2:$A$7886,'Selected scen drivers'!$AH$1,'SSP drivers'!$B$2:$B$7886,'Selected scen drivers'!$AI$1,'SSP drivers'!$C$2:$C$7886,'Selected scen drivers'!$C104,'SSP drivers'!$D$2:$D$7886,'Selected scen drivers'!$D104)</f>
        <v>213.53742065699899</v>
      </c>
      <c r="R104" s="4">
        <f>SUMIFS('SSP drivers'!R$2:R$7886,'SSP drivers'!$A$2:$A$7886,'Selected scen drivers'!$AH$1,'SSP drivers'!$B$2:$B$7886,'Selected scen drivers'!$AI$1,'SSP drivers'!$C$2:$C$7886,'Selected scen drivers'!$C104,'SSP drivers'!$D$2:$D$7886,'Selected scen drivers'!$D104)</f>
        <v>242.79326786169699</v>
      </c>
      <c r="S104" s="4">
        <f>SUMIFS('SSP drivers'!S$2:S$7886,'SSP drivers'!$A$2:$A$7886,'Selected scen drivers'!$AH$1,'SSP drivers'!$B$2:$B$7886,'Selected scen drivers'!$AI$1,'SSP drivers'!$C$2:$C$7886,'Selected scen drivers'!$C104,'SSP drivers'!$D$2:$D$7886,'Selected scen drivers'!$D104)</f>
        <v>273.74275942134199</v>
      </c>
      <c r="T104" s="4">
        <f>SUMIFS('SSP drivers'!T$2:T$7886,'SSP drivers'!$A$2:$A$7886,'Selected scen drivers'!$AH$1,'SSP drivers'!$B$2:$B$7886,'Selected scen drivers'!$AI$1,'SSP drivers'!$C$2:$C$7886,'Selected scen drivers'!$C104,'SSP drivers'!$D$2:$D$7886,'Selected scen drivers'!$D104)</f>
        <v>306.28222004131101</v>
      </c>
      <c r="U104" s="4">
        <f>SUMIFS('SSP drivers'!U$2:U$7886,'SSP drivers'!$A$2:$A$7886,'Selected scen drivers'!$AH$1,'SSP drivers'!$B$2:$B$7886,'Selected scen drivers'!$AI$1,'SSP drivers'!$C$2:$C$7886,'Selected scen drivers'!$C104,'SSP drivers'!$D$2:$D$7886,'Selected scen drivers'!$D104)</f>
        <v>340.36254923812203</v>
      </c>
      <c r="V104" s="4">
        <f>SUMIFS('SSP drivers'!V$2:V$7886,'SSP drivers'!$A$2:$A$7886,'Selected scen drivers'!$AH$1,'SSP drivers'!$B$2:$B$7886,'Selected scen drivers'!$AI$1,'SSP drivers'!$C$2:$C$7886,'Selected scen drivers'!$C104,'SSP drivers'!$D$2:$D$7886,'Selected scen drivers'!$D104)</f>
        <v>375.86525413198598</v>
      </c>
      <c r="W104" s="4">
        <f>SUMIFS('SSP drivers'!W$2:W$7886,'SSP drivers'!$A$2:$A$7886,'Selected scen drivers'!$AH$1,'SSP drivers'!$B$2:$B$7886,'Selected scen drivers'!$AI$1,'SSP drivers'!$C$2:$C$7886,'Selected scen drivers'!$C104,'SSP drivers'!$D$2:$D$7886,'Selected scen drivers'!$D104)</f>
        <v>412.66428558109402</v>
      </c>
      <c r="X104" s="4"/>
      <c r="Y104" s="4"/>
      <c r="Z104" s="4"/>
      <c r="AA104" s="4"/>
      <c r="AB104" s="4"/>
      <c r="AC104" s="4"/>
      <c r="AD104" s="4"/>
      <c r="AE104" s="4"/>
    </row>
    <row r="105" spans="1:31" x14ac:dyDescent="0.35">
      <c r="A105">
        <f t="shared" si="2"/>
        <v>12</v>
      </c>
      <c r="B105">
        <f t="shared" si="3"/>
        <v>5</v>
      </c>
      <c r="C105" t="str">
        <f>IFERROR(VLOOKUP(A105,Classification!$A$4:$B$37,2,FALSE),"")</f>
        <v>Arg-Chi</v>
      </c>
      <c r="D105" t="str">
        <f>IFERROR(VLOOKUP(B105,Classification!$N$5:$O$14,2,FALSE),"")</f>
        <v>GDPPCAP</v>
      </c>
      <c r="E105" s="4">
        <f>SUMIFS('SSP drivers'!E$2:E$7886,'SSP drivers'!$A$2:$A$7886,'Selected scen drivers'!$AH$1,'SSP drivers'!$B$2:$B$7886,'Selected scen drivers'!$AI$1,'SSP drivers'!$C$2:$C$7886,'Selected scen drivers'!$C105,'SSP drivers'!$D$2:$D$7886,'Selected scen drivers'!$D105)</f>
        <v>0</v>
      </c>
      <c r="F105" s="4">
        <f>SUMIFS('SSP drivers'!F$2:F$7886,'SSP drivers'!$A$2:$A$7886,'Selected scen drivers'!$AH$1,'SSP drivers'!$B$2:$B$7886,'Selected scen drivers'!$AI$1,'SSP drivers'!$C$2:$C$7886,'Selected scen drivers'!$C105,'SSP drivers'!$D$2:$D$7886,'Selected scen drivers'!$D105)</f>
        <v>18.542567132417499</v>
      </c>
      <c r="G105" s="4">
        <f>SUMIFS('SSP drivers'!G$2:G$7886,'SSP drivers'!$A$2:$A$7886,'Selected scen drivers'!$AH$1,'SSP drivers'!$B$2:$B$7886,'Selected scen drivers'!$AI$1,'SSP drivers'!$C$2:$C$7886,'Selected scen drivers'!$C105,'SSP drivers'!$D$2:$D$7886,'Selected scen drivers'!$D105)</f>
        <v>18.107332008497899</v>
      </c>
      <c r="H105" s="4">
        <f>SUMIFS('SSP drivers'!H$2:H$7886,'SSP drivers'!$A$2:$A$7886,'Selected scen drivers'!$AH$1,'SSP drivers'!$B$2:$B$7886,'Selected scen drivers'!$AI$1,'SSP drivers'!$C$2:$C$7886,'Selected scen drivers'!$C105,'SSP drivers'!$D$2:$D$7886,'Selected scen drivers'!$D105)</f>
        <v>20.592342718820401</v>
      </c>
      <c r="I105" s="4">
        <f>SUMIFS('SSP drivers'!I$2:I$7886,'SSP drivers'!$A$2:$A$7886,'Selected scen drivers'!$AH$1,'SSP drivers'!$B$2:$B$7886,'Selected scen drivers'!$AI$1,'SSP drivers'!$C$2:$C$7886,'Selected scen drivers'!$C105,'SSP drivers'!$D$2:$D$7886,'Selected scen drivers'!$D105)</f>
        <v>22.3672820318871</v>
      </c>
      <c r="J105" s="4">
        <f>SUMIFS('SSP drivers'!J$2:J$7886,'SSP drivers'!$A$2:$A$7886,'Selected scen drivers'!$AH$1,'SSP drivers'!$B$2:$B$7886,'Selected scen drivers'!$AI$1,'SSP drivers'!$C$2:$C$7886,'Selected scen drivers'!$C105,'SSP drivers'!$D$2:$D$7886,'Selected scen drivers'!$D105)</f>
        <v>24.337542057186202</v>
      </c>
      <c r="K105" s="4">
        <f>SUMIFS('SSP drivers'!K$2:K$7886,'SSP drivers'!$A$2:$A$7886,'Selected scen drivers'!$AH$1,'SSP drivers'!$B$2:$B$7886,'Selected scen drivers'!$AI$1,'SSP drivers'!$C$2:$C$7886,'Selected scen drivers'!$C105,'SSP drivers'!$D$2:$D$7886,'Selected scen drivers'!$D105)</f>
        <v>26.629778321835701</v>
      </c>
      <c r="L105" s="4">
        <f>SUMIFS('SSP drivers'!L$2:L$7886,'SSP drivers'!$A$2:$A$7886,'Selected scen drivers'!$AH$1,'SSP drivers'!$B$2:$B$7886,'Selected scen drivers'!$AI$1,'SSP drivers'!$C$2:$C$7886,'Selected scen drivers'!$C105,'SSP drivers'!$D$2:$D$7886,'Selected scen drivers'!$D105)</f>
        <v>29.3251127316206</v>
      </c>
      <c r="M105" s="4">
        <f>SUMIFS('SSP drivers'!M$2:M$7886,'SSP drivers'!$A$2:$A$7886,'Selected scen drivers'!$AH$1,'SSP drivers'!$B$2:$B$7886,'Selected scen drivers'!$AI$1,'SSP drivers'!$C$2:$C$7886,'Selected scen drivers'!$C105,'SSP drivers'!$D$2:$D$7886,'Selected scen drivers'!$D105)</f>
        <v>32.439395383193599</v>
      </c>
      <c r="N105" s="4">
        <f>SUMIFS('SSP drivers'!N$2:N$7886,'SSP drivers'!$A$2:$A$7886,'Selected scen drivers'!$AH$1,'SSP drivers'!$B$2:$B$7886,'Selected scen drivers'!$AI$1,'SSP drivers'!$C$2:$C$7886,'Selected scen drivers'!$C105,'SSP drivers'!$D$2:$D$7886,'Selected scen drivers'!$D105)</f>
        <v>35.950035437376499</v>
      </c>
      <c r="O105" s="4">
        <f>SUMIFS('SSP drivers'!O$2:O$7886,'SSP drivers'!$A$2:$A$7886,'Selected scen drivers'!$AH$1,'SSP drivers'!$B$2:$B$7886,'Selected scen drivers'!$AI$1,'SSP drivers'!$C$2:$C$7886,'Selected scen drivers'!$C105,'SSP drivers'!$D$2:$D$7886,'Selected scen drivers'!$D105)</f>
        <v>39.838494597959297</v>
      </c>
      <c r="P105" s="4">
        <f>SUMIFS('SSP drivers'!P$2:P$7886,'SSP drivers'!$A$2:$A$7886,'Selected scen drivers'!$AH$1,'SSP drivers'!$B$2:$B$7886,'Selected scen drivers'!$AI$1,'SSP drivers'!$C$2:$C$7886,'Selected scen drivers'!$C105,'SSP drivers'!$D$2:$D$7886,'Selected scen drivers'!$D105)</f>
        <v>44.170348498467199</v>
      </c>
      <c r="Q105" s="4">
        <f>SUMIFS('SSP drivers'!Q$2:Q$7886,'SSP drivers'!$A$2:$A$7886,'Selected scen drivers'!$AH$1,'SSP drivers'!$B$2:$B$7886,'Selected scen drivers'!$AI$1,'SSP drivers'!$C$2:$C$7886,'Selected scen drivers'!$C105,'SSP drivers'!$D$2:$D$7886,'Selected scen drivers'!$D105)</f>
        <v>48.9012060336389</v>
      </c>
      <c r="R105" s="4">
        <f>SUMIFS('SSP drivers'!R$2:R$7886,'SSP drivers'!$A$2:$A$7886,'Selected scen drivers'!$AH$1,'SSP drivers'!$B$2:$B$7886,'Selected scen drivers'!$AI$1,'SSP drivers'!$C$2:$C$7886,'Selected scen drivers'!$C105,'SSP drivers'!$D$2:$D$7886,'Selected scen drivers'!$D105)</f>
        <v>53.939151945649598</v>
      </c>
      <c r="S105" s="4">
        <f>SUMIFS('SSP drivers'!S$2:S$7886,'SSP drivers'!$A$2:$A$7886,'Selected scen drivers'!$AH$1,'SSP drivers'!$B$2:$B$7886,'Selected scen drivers'!$AI$1,'SSP drivers'!$C$2:$C$7886,'Selected scen drivers'!$C105,'SSP drivers'!$D$2:$D$7886,'Selected scen drivers'!$D105)</f>
        <v>59.258172108467498</v>
      </c>
      <c r="T105" s="4">
        <f>SUMIFS('SSP drivers'!T$2:T$7886,'SSP drivers'!$A$2:$A$7886,'Selected scen drivers'!$AH$1,'SSP drivers'!$B$2:$B$7886,'Selected scen drivers'!$AI$1,'SSP drivers'!$C$2:$C$7886,'Selected scen drivers'!$C105,'SSP drivers'!$D$2:$D$7886,'Selected scen drivers'!$D105)</f>
        <v>64.877903676612405</v>
      </c>
      <c r="U105" s="4">
        <f>SUMIFS('SSP drivers'!U$2:U$7886,'SSP drivers'!$A$2:$A$7886,'Selected scen drivers'!$AH$1,'SSP drivers'!$B$2:$B$7886,'Selected scen drivers'!$AI$1,'SSP drivers'!$C$2:$C$7886,'Selected scen drivers'!$C105,'SSP drivers'!$D$2:$D$7886,'Selected scen drivers'!$D105)</f>
        <v>70.813786126794099</v>
      </c>
      <c r="V105" s="4">
        <f>SUMIFS('SSP drivers'!V$2:V$7886,'SSP drivers'!$A$2:$A$7886,'Selected scen drivers'!$AH$1,'SSP drivers'!$B$2:$B$7886,'Selected scen drivers'!$AI$1,'SSP drivers'!$C$2:$C$7886,'Selected scen drivers'!$C105,'SSP drivers'!$D$2:$D$7886,'Selected scen drivers'!$D105)</f>
        <v>77.047920549927298</v>
      </c>
      <c r="W105" s="4">
        <f>SUMIFS('SSP drivers'!W$2:W$7886,'SSP drivers'!$A$2:$A$7886,'Selected scen drivers'!$AH$1,'SSP drivers'!$B$2:$B$7886,'Selected scen drivers'!$AI$1,'SSP drivers'!$C$2:$C$7886,'Selected scen drivers'!$C105,'SSP drivers'!$D$2:$D$7886,'Selected scen drivers'!$D105)</f>
        <v>83.530239330257203</v>
      </c>
      <c r="X105" s="4"/>
      <c r="Y105" s="4"/>
      <c r="Z105" s="4"/>
      <c r="AA105" s="4"/>
      <c r="AB105" s="4"/>
      <c r="AC105" s="4"/>
      <c r="AD105" s="4"/>
      <c r="AE105" s="4"/>
    </row>
    <row r="106" spans="1:31" x14ac:dyDescent="0.35">
      <c r="A106">
        <f t="shared" si="2"/>
        <v>12</v>
      </c>
      <c r="B106">
        <f t="shared" si="3"/>
        <v>6</v>
      </c>
      <c r="C106" t="str">
        <f>IFERROR(VLOOKUP(A106,Classification!$A$4:$B$37,2,FALSE),"")</f>
        <v>Arg-Chi</v>
      </c>
      <c r="D106" t="str">
        <f>IFERROR(VLOOKUP(B106,Classification!$N$5:$O$14,2,FALSE),"")</f>
        <v>GDPPHOU</v>
      </c>
      <c r="E106" s="4">
        <f>SUMIFS('SSP drivers'!E$2:E$7886,'SSP drivers'!$A$2:$A$7886,'Selected scen drivers'!$AH$1,'SSP drivers'!$B$2:$B$7886,'Selected scen drivers'!$AI$1,'SSP drivers'!$C$2:$C$7886,'Selected scen drivers'!$C106,'SSP drivers'!$D$2:$D$7886,'Selected scen drivers'!$D106)</f>
        <v>0</v>
      </c>
      <c r="F106" s="4">
        <f>SUMIFS('SSP drivers'!F$2:F$7886,'SSP drivers'!$A$2:$A$7886,'Selected scen drivers'!$AH$1,'SSP drivers'!$B$2:$B$7886,'Selected scen drivers'!$AI$1,'SSP drivers'!$C$2:$C$7886,'Selected scen drivers'!$C106,'SSP drivers'!$D$2:$D$7886,'Selected scen drivers'!$D106)</f>
        <v>63.626479895745298</v>
      </c>
      <c r="G106" s="4">
        <f>SUMIFS('SSP drivers'!G$2:G$7886,'SSP drivers'!$A$2:$A$7886,'Selected scen drivers'!$AH$1,'SSP drivers'!$B$2:$B$7886,'Selected scen drivers'!$AI$1,'SSP drivers'!$C$2:$C$7886,'Selected scen drivers'!$C106,'SSP drivers'!$D$2:$D$7886,'Selected scen drivers'!$D106)</f>
        <v>61.934075632771503</v>
      </c>
      <c r="H106" s="4">
        <f>SUMIFS('SSP drivers'!H$2:H$7886,'SSP drivers'!$A$2:$A$7886,'Selected scen drivers'!$AH$1,'SSP drivers'!$B$2:$B$7886,'Selected scen drivers'!$AI$1,'SSP drivers'!$C$2:$C$7886,'Selected scen drivers'!$C106,'SSP drivers'!$D$2:$D$7886,'Selected scen drivers'!$D106)</f>
        <v>69.354113904326795</v>
      </c>
      <c r="I106" s="4">
        <f>SUMIFS('SSP drivers'!I$2:I$7886,'SSP drivers'!$A$2:$A$7886,'Selected scen drivers'!$AH$1,'SSP drivers'!$B$2:$B$7886,'Selected scen drivers'!$AI$1,'SSP drivers'!$C$2:$C$7886,'Selected scen drivers'!$C106,'SSP drivers'!$D$2:$D$7886,'Selected scen drivers'!$D106)</f>
        <v>74.592202926305404</v>
      </c>
      <c r="J106" s="4">
        <f>SUMIFS('SSP drivers'!J$2:J$7886,'SSP drivers'!$A$2:$A$7886,'Selected scen drivers'!$AH$1,'SSP drivers'!$B$2:$B$7886,'Selected scen drivers'!$AI$1,'SSP drivers'!$C$2:$C$7886,'Selected scen drivers'!$C106,'SSP drivers'!$D$2:$D$7886,'Selected scen drivers'!$D106)</f>
        <v>80.821727539724506</v>
      </c>
      <c r="K106" s="4">
        <f>SUMIFS('SSP drivers'!K$2:K$7886,'SSP drivers'!$A$2:$A$7886,'Selected scen drivers'!$AH$1,'SSP drivers'!$B$2:$B$7886,'Selected scen drivers'!$AI$1,'SSP drivers'!$C$2:$C$7886,'Selected scen drivers'!$C106,'SSP drivers'!$D$2:$D$7886,'Selected scen drivers'!$D106)</f>
        <v>88.998517557738495</v>
      </c>
      <c r="L106" s="4">
        <f>SUMIFS('SSP drivers'!L$2:L$7886,'SSP drivers'!$A$2:$A$7886,'Selected scen drivers'!$AH$1,'SSP drivers'!$B$2:$B$7886,'Selected scen drivers'!$AI$1,'SSP drivers'!$C$2:$C$7886,'Selected scen drivers'!$C106,'SSP drivers'!$D$2:$D$7886,'Selected scen drivers'!$D106)</f>
        <v>99.536078258741199</v>
      </c>
      <c r="M106" s="4">
        <f>SUMIFS('SSP drivers'!M$2:M$7886,'SSP drivers'!$A$2:$A$7886,'Selected scen drivers'!$AH$1,'SSP drivers'!$B$2:$B$7886,'Selected scen drivers'!$AI$1,'SSP drivers'!$C$2:$C$7886,'Selected scen drivers'!$C106,'SSP drivers'!$D$2:$D$7886,'Selected scen drivers'!$D106)</f>
        <v>112.77030366608</v>
      </c>
      <c r="N106" s="4">
        <f>SUMIFS('SSP drivers'!N$2:N$7886,'SSP drivers'!$A$2:$A$7886,'Selected scen drivers'!$AH$1,'SSP drivers'!$B$2:$B$7886,'Selected scen drivers'!$AI$1,'SSP drivers'!$C$2:$C$7886,'Selected scen drivers'!$C106,'SSP drivers'!$D$2:$D$7886,'Selected scen drivers'!$D106)</f>
        <v>128.472594887382</v>
      </c>
      <c r="O106" s="4">
        <f>SUMIFS('SSP drivers'!O$2:O$7886,'SSP drivers'!$A$2:$A$7886,'Selected scen drivers'!$AH$1,'SSP drivers'!$B$2:$B$7886,'Selected scen drivers'!$AI$1,'SSP drivers'!$C$2:$C$7886,'Selected scen drivers'!$C106,'SSP drivers'!$D$2:$D$7886,'Selected scen drivers'!$D106)</f>
        <v>146.92822664348</v>
      </c>
      <c r="P106" s="4">
        <f>SUMIFS('SSP drivers'!P$2:P$7886,'SSP drivers'!$A$2:$A$7886,'Selected scen drivers'!$AH$1,'SSP drivers'!$B$2:$B$7886,'Selected scen drivers'!$AI$1,'SSP drivers'!$C$2:$C$7886,'Selected scen drivers'!$C106,'SSP drivers'!$D$2:$D$7886,'Selected scen drivers'!$D106)</f>
        <v>167.379339074493</v>
      </c>
      <c r="Q106" s="4">
        <f>SUMIFS('SSP drivers'!Q$2:Q$7886,'SSP drivers'!$A$2:$A$7886,'Selected scen drivers'!$AH$1,'SSP drivers'!$B$2:$B$7886,'Selected scen drivers'!$AI$1,'SSP drivers'!$C$2:$C$7886,'Selected scen drivers'!$C106,'SSP drivers'!$D$2:$D$7886,'Selected scen drivers'!$D106)</f>
        <v>189.48416850082199</v>
      </c>
      <c r="R106" s="4">
        <f>SUMIFS('SSP drivers'!R$2:R$7886,'SSP drivers'!$A$2:$A$7886,'Selected scen drivers'!$AH$1,'SSP drivers'!$B$2:$B$7886,'Selected scen drivers'!$AI$1,'SSP drivers'!$C$2:$C$7886,'Selected scen drivers'!$C106,'SSP drivers'!$D$2:$D$7886,'Selected scen drivers'!$D106)</f>
        <v>214.26112214101801</v>
      </c>
      <c r="S106" s="4">
        <f>SUMIFS('SSP drivers'!S$2:S$7886,'SSP drivers'!$A$2:$A$7886,'Selected scen drivers'!$AH$1,'SSP drivers'!$B$2:$B$7886,'Selected scen drivers'!$AI$1,'SSP drivers'!$C$2:$C$7886,'Selected scen drivers'!$C106,'SSP drivers'!$D$2:$D$7886,'Selected scen drivers'!$D106)</f>
        <v>243.02004353527801</v>
      </c>
      <c r="T106" s="4">
        <f>SUMIFS('SSP drivers'!T$2:T$7886,'SSP drivers'!$A$2:$A$7886,'Selected scen drivers'!$AH$1,'SSP drivers'!$B$2:$B$7886,'Selected scen drivers'!$AI$1,'SSP drivers'!$C$2:$C$7886,'Selected scen drivers'!$C106,'SSP drivers'!$D$2:$D$7886,'Selected scen drivers'!$D106)</f>
        <v>273.86030808124701</v>
      </c>
      <c r="U106" s="4">
        <f>SUMIFS('SSP drivers'!U$2:U$7886,'SSP drivers'!$A$2:$A$7886,'Selected scen drivers'!$AH$1,'SSP drivers'!$B$2:$B$7886,'Selected scen drivers'!$AI$1,'SSP drivers'!$C$2:$C$7886,'Selected scen drivers'!$C106,'SSP drivers'!$D$2:$D$7886,'Selected scen drivers'!$D106)</f>
        <v>302.81025785678997</v>
      </c>
      <c r="V106" s="4">
        <f>SUMIFS('SSP drivers'!V$2:V$7886,'SSP drivers'!$A$2:$A$7886,'Selected scen drivers'!$AH$1,'SSP drivers'!$B$2:$B$7886,'Selected scen drivers'!$AI$1,'SSP drivers'!$C$2:$C$7886,'Selected scen drivers'!$C106,'SSP drivers'!$D$2:$D$7886,'Selected scen drivers'!$D106)</f>
        <v>333.52616862338698</v>
      </c>
      <c r="W106" s="4">
        <f>SUMIFS('SSP drivers'!W$2:W$7886,'SSP drivers'!$A$2:$A$7886,'Selected scen drivers'!$AH$1,'SSP drivers'!$B$2:$B$7886,'Selected scen drivers'!$AI$1,'SSP drivers'!$C$2:$C$7886,'Selected scen drivers'!$C106,'SSP drivers'!$D$2:$D$7886,'Selected scen drivers'!$D106)</f>
        <v>366.58357162310102</v>
      </c>
      <c r="X106" s="4"/>
      <c r="Y106" s="4"/>
      <c r="Z106" s="4"/>
      <c r="AA106" s="4"/>
      <c r="AB106" s="4"/>
      <c r="AC106" s="4"/>
      <c r="AD106" s="4"/>
      <c r="AE106" s="4"/>
    </row>
    <row r="107" spans="1:31" x14ac:dyDescent="0.35">
      <c r="A107">
        <f t="shared" si="2"/>
        <v>12</v>
      </c>
      <c r="B107">
        <f t="shared" si="3"/>
        <v>7</v>
      </c>
      <c r="C107" t="str">
        <f>IFERROR(VLOOKUP(A107,Classification!$A$4:$B$37,2,FALSE),"")</f>
        <v>Arg-Chi</v>
      </c>
      <c r="D107" t="str">
        <f>IFERROR(VLOOKUP(B107,Classification!$N$5:$O$14,2,FALSE),"")</f>
        <v>GDPSER</v>
      </c>
      <c r="E107" s="4">
        <f>SUMIFS('SSP drivers'!E$2:E$7886,'SSP drivers'!$A$2:$A$7886,'Selected scen drivers'!$AH$1,'SSP drivers'!$B$2:$B$7886,'Selected scen drivers'!$AI$1,'SSP drivers'!$C$2:$C$7886,'Selected scen drivers'!$C107,'SSP drivers'!$D$2:$D$7886,'Selected scen drivers'!$D107)</f>
        <v>0</v>
      </c>
      <c r="F107" s="4">
        <f>SUMIFS('SSP drivers'!F$2:F$7886,'SSP drivers'!$A$2:$A$7886,'Selected scen drivers'!$AH$1,'SSP drivers'!$B$2:$B$7886,'Selected scen drivers'!$AI$1,'SSP drivers'!$C$2:$C$7886,'Selected scen drivers'!$C107,'SSP drivers'!$D$2:$D$7886,'Selected scen drivers'!$D107)</f>
        <v>765.56035804135195</v>
      </c>
      <c r="G107" s="4">
        <f>SUMIFS('SSP drivers'!G$2:G$7886,'SSP drivers'!$A$2:$A$7886,'Selected scen drivers'!$AH$1,'SSP drivers'!$B$2:$B$7886,'Selected scen drivers'!$AI$1,'SSP drivers'!$C$2:$C$7886,'Selected scen drivers'!$C107,'SSP drivers'!$D$2:$D$7886,'Selected scen drivers'!$D107)</f>
        <v>750.94325923282304</v>
      </c>
      <c r="H107" s="4">
        <f>SUMIFS('SSP drivers'!H$2:H$7886,'SSP drivers'!$A$2:$A$7886,'Selected scen drivers'!$AH$1,'SSP drivers'!$B$2:$B$7886,'Selected scen drivers'!$AI$1,'SSP drivers'!$C$2:$C$7886,'Selected scen drivers'!$C107,'SSP drivers'!$D$2:$D$7886,'Selected scen drivers'!$D107)</f>
        <v>872.44204845230502</v>
      </c>
      <c r="I107" s="4">
        <f>SUMIFS('SSP drivers'!I$2:I$7886,'SSP drivers'!$A$2:$A$7886,'Selected scen drivers'!$AH$1,'SSP drivers'!$B$2:$B$7886,'Selected scen drivers'!$AI$1,'SSP drivers'!$C$2:$C$7886,'Selected scen drivers'!$C107,'SSP drivers'!$D$2:$D$7886,'Selected scen drivers'!$D107)</f>
        <v>968.72303980325398</v>
      </c>
      <c r="J107" s="4">
        <f>SUMIFS('SSP drivers'!J$2:J$7886,'SSP drivers'!$A$2:$A$7886,'Selected scen drivers'!$AH$1,'SSP drivers'!$B$2:$B$7886,'Selected scen drivers'!$AI$1,'SSP drivers'!$C$2:$C$7886,'Selected scen drivers'!$C107,'SSP drivers'!$D$2:$D$7886,'Selected scen drivers'!$D107)</f>
        <v>1073.8116350560999</v>
      </c>
      <c r="K107" s="4">
        <f>SUMIFS('SSP drivers'!K$2:K$7886,'SSP drivers'!$A$2:$A$7886,'Selected scen drivers'!$AH$1,'SSP drivers'!$B$2:$B$7886,'Selected scen drivers'!$AI$1,'SSP drivers'!$C$2:$C$7886,'Selected scen drivers'!$C107,'SSP drivers'!$D$2:$D$7886,'Selected scen drivers'!$D107)</f>
        <v>1192.6193327727301</v>
      </c>
      <c r="L107" s="4">
        <f>SUMIFS('SSP drivers'!L$2:L$7886,'SSP drivers'!$A$2:$A$7886,'Selected scen drivers'!$AH$1,'SSP drivers'!$B$2:$B$7886,'Selected scen drivers'!$AI$1,'SSP drivers'!$C$2:$C$7886,'Selected scen drivers'!$C107,'SSP drivers'!$D$2:$D$7886,'Selected scen drivers'!$D107)</f>
        <v>1327.8016453013799</v>
      </c>
      <c r="M107" s="4">
        <f>SUMIFS('SSP drivers'!M$2:M$7886,'SSP drivers'!$A$2:$A$7886,'Selected scen drivers'!$AH$1,'SSP drivers'!$B$2:$B$7886,'Selected scen drivers'!$AI$1,'SSP drivers'!$C$2:$C$7886,'Selected scen drivers'!$C107,'SSP drivers'!$D$2:$D$7886,'Selected scen drivers'!$D107)</f>
        <v>1479.4084229452801</v>
      </c>
      <c r="N107" s="4">
        <f>SUMIFS('SSP drivers'!N$2:N$7886,'SSP drivers'!$A$2:$A$7886,'Selected scen drivers'!$AH$1,'SSP drivers'!$B$2:$B$7886,'Selected scen drivers'!$AI$1,'SSP drivers'!$C$2:$C$7886,'Selected scen drivers'!$C107,'SSP drivers'!$D$2:$D$7886,'Selected scen drivers'!$D107)</f>
        <v>1644.9256428587801</v>
      </c>
      <c r="O107" s="4">
        <f>SUMIFS('SSP drivers'!O$2:O$7886,'SSP drivers'!$A$2:$A$7886,'Selected scen drivers'!$AH$1,'SSP drivers'!$B$2:$B$7886,'Selected scen drivers'!$AI$1,'SSP drivers'!$C$2:$C$7886,'Selected scen drivers'!$C107,'SSP drivers'!$D$2:$D$7886,'Selected scen drivers'!$D107)</f>
        <v>1820.7056240924901</v>
      </c>
      <c r="P107" s="4">
        <f>SUMIFS('SSP drivers'!P$2:P$7886,'SSP drivers'!$A$2:$A$7886,'Selected scen drivers'!$AH$1,'SSP drivers'!$B$2:$B$7886,'Selected scen drivers'!$AI$1,'SSP drivers'!$C$2:$C$7886,'Selected scen drivers'!$C107,'SSP drivers'!$D$2:$D$7886,'Selected scen drivers'!$D107)</f>
        <v>2008.5382613121801</v>
      </c>
      <c r="Q107" s="4">
        <f>SUMIFS('SSP drivers'!Q$2:Q$7886,'SSP drivers'!$A$2:$A$7886,'Selected scen drivers'!$AH$1,'SSP drivers'!$B$2:$B$7886,'Selected scen drivers'!$AI$1,'SSP drivers'!$C$2:$C$7886,'Selected scen drivers'!$C107,'SSP drivers'!$D$2:$D$7886,'Selected scen drivers'!$D107)</f>
        <v>2205.2354821069798</v>
      </c>
      <c r="R107" s="4">
        <f>SUMIFS('SSP drivers'!R$2:R$7886,'SSP drivers'!$A$2:$A$7886,'Selected scen drivers'!$AH$1,'SSP drivers'!$B$2:$B$7886,'Selected scen drivers'!$AI$1,'SSP drivers'!$C$2:$C$7886,'Selected scen drivers'!$C107,'SSP drivers'!$D$2:$D$7886,'Selected scen drivers'!$D107)</f>
        <v>2404.7290220589002</v>
      </c>
      <c r="S107" s="4">
        <f>SUMIFS('SSP drivers'!S$2:S$7886,'SSP drivers'!$A$2:$A$7886,'Selected scen drivers'!$AH$1,'SSP drivers'!$B$2:$B$7886,'Selected scen drivers'!$AI$1,'SSP drivers'!$C$2:$C$7886,'Selected scen drivers'!$C107,'SSP drivers'!$D$2:$D$7886,'Selected scen drivers'!$D107)</f>
        <v>2603.8215337781799</v>
      </c>
      <c r="T107" s="4">
        <f>SUMIFS('SSP drivers'!T$2:T$7886,'SSP drivers'!$A$2:$A$7886,'Selected scen drivers'!$AH$1,'SSP drivers'!$B$2:$B$7886,'Selected scen drivers'!$AI$1,'SSP drivers'!$C$2:$C$7886,'Selected scen drivers'!$C107,'SSP drivers'!$D$2:$D$7886,'Selected scen drivers'!$D107)</f>
        <v>2801.4354220068399</v>
      </c>
      <c r="U107" s="4">
        <f>SUMIFS('SSP drivers'!U$2:U$7886,'SSP drivers'!$A$2:$A$7886,'Selected scen drivers'!$AH$1,'SSP drivers'!$B$2:$B$7886,'Selected scen drivers'!$AI$1,'SSP drivers'!$C$2:$C$7886,'Selected scen drivers'!$C107,'SSP drivers'!$D$2:$D$7886,'Selected scen drivers'!$D107)</f>
        <v>2997.0879550136701</v>
      </c>
      <c r="V107" s="4">
        <f>SUMIFS('SSP drivers'!V$2:V$7886,'SSP drivers'!$A$2:$A$7886,'Selected scen drivers'!$AH$1,'SSP drivers'!$B$2:$B$7886,'Selected scen drivers'!$AI$1,'SSP drivers'!$C$2:$C$7886,'Selected scen drivers'!$C107,'SSP drivers'!$D$2:$D$7886,'Selected scen drivers'!$D107)</f>
        <v>3189.7133636302201</v>
      </c>
      <c r="W107" s="4">
        <f>SUMIFS('SSP drivers'!W$2:W$7886,'SSP drivers'!$A$2:$A$7886,'Selected scen drivers'!$AH$1,'SSP drivers'!$B$2:$B$7886,'Selected scen drivers'!$AI$1,'SSP drivers'!$C$2:$C$7886,'Selected scen drivers'!$C107,'SSP drivers'!$D$2:$D$7886,'Selected scen drivers'!$D107)</f>
        <v>3378.2974426360302</v>
      </c>
      <c r="X107" s="4"/>
      <c r="Y107" s="4"/>
      <c r="Z107" s="4"/>
      <c r="AA107" s="4"/>
      <c r="AB107" s="4"/>
      <c r="AC107" s="4"/>
      <c r="AD107" s="4"/>
      <c r="AE107" s="4"/>
    </row>
    <row r="108" spans="1:31" x14ac:dyDescent="0.35">
      <c r="A108">
        <f t="shared" si="2"/>
        <v>12</v>
      </c>
      <c r="B108">
        <f t="shared" si="3"/>
        <v>8</v>
      </c>
      <c r="C108" t="str">
        <f>IFERROR(VLOOKUP(A108,Classification!$A$4:$B$37,2,FALSE),"")</f>
        <v>Arg-Chi</v>
      </c>
      <c r="D108" t="str">
        <f>IFERROR(VLOOKUP(B108,Classification!$N$5:$O$14,2,FALSE),"")</f>
        <v>HOU</v>
      </c>
      <c r="E108" s="4">
        <f>SUMIFS('SSP drivers'!E$2:E$7886,'SSP drivers'!$A$2:$A$7886,'Selected scen drivers'!$AH$1,'SSP drivers'!$B$2:$B$7886,'Selected scen drivers'!$AI$1,'SSP drivers'!$C$2:$C$7886,'Selected scen drivers'!$C108,'SSP drivers'!$D$2:$D$7886,'Selected scen drivers'!$D108)</f>
        <v>0</v>
      </c>
      <c r="F108" s="4">
        <f>SUMIFS('SSP drivers'!F$2:F$7886,'SSP drivers'!$A$2:$A$7886,'Selected scen drivers'!$AH$1,'SSP drivers'!$B$2:$B$7886,'Selected scen drivers'!$AI$1,'SSP drivers'!$C$2:$C$7886,'Selected scen drivers'!$C108,'SSP drivers'!$D$2:$D$7886,'Selected scen drivers'!$D108)</f>
        <v>18.5968421</v>
      </c>
      <c r="G108" s="4">
        <f>SUMIFS('SSP drivers'!G$2:G$7886,'SSP drivers'!$A$2:$A$7886,'Selected scen drivers'!$AH$1,'SSP drivers'!$B$2:$B$7886,'Selected scen drivers'!$AI$1,'SSP drivers'!$C$2:$C$7886,'Selected scen drivers'!$C108,'SSP drivers'!$D$2:$D$7886,'Selected scen drivers'!$D108)</f>
        <v>18.744996</v>
      </c>
      <c r="H108" s="4">
        <f>SUMIFS('SSP drivers'!H$2:H$7886,'SSP drivers'!$A$2:$A$7886,'Selected scen drivers'!$AH$1,'SSP drivers'!$B$2:$B$7886,'Selected scen drivers'!$AI$1,'SSP drivers'!$C$2:$C$7886,'Selected scen drivers'!$C108,'SSP drivers'!$D$2:$D$7886,'Selected scen drivers'!$D108)</f>
        <v>19.485765499999999</v>
      </c>
      <c r="I108" s="4">
        <f>SUMIFS('SSP drivers'!I$2:I$7886,'SSP drivers'!$A$2:$A$7886,'Selected scen drivers'!$AH$1,'SSP drivers'!$B$2:$B$7886,'Selected scen drivers'!$AI$1,'SSP drivers'!$C$2:$C$7886,'Selected scen drivers'!$C108,'SSP drivers'!$D$2:$D$7886,'Selected scen drivers'!$D108)</f>
        <v>20.143352</v>
      </c>
      <c r="J108" s="4">
        <f>SUMIFS('SSP drivers'!J$2:J$7886,'SSP drivers'!$A$2:$A$7886,'Selected scen drivers'!$AH$1,'SSP drivers'!$B$2:$B$7886,'Selected scen drivers'!$AI$1,'SSP drivers'!$C$2:$C$7886,'Selected scen drivers'!$C108,'SSP drivers'!$D$2:$D$7886,'Selected scen drivers'!$D108)</f>
        <v>20.641342999999999</v>
      </c>
      <c r="K108" s="4">
        <f>SUMIFS('SSP drivers'!K$2:K$7886,'SSP drivers'!$A$2:$A$7886,'Selected scen drivers'!$AH$1,'SSP drivers'!$B$2:$B$7886,'Selected scen drivers'!$AI$1,'SSP drivers'!$C$2:$C$7886,'Selected scen drivers'!$C108,'SSP drivers'!$D$2:$D$7886,'Selected scen drivers'!$D108)</f>
        <v>20.853425999999999</v>
      </c>
      <c r="L108" s="4">
        <f>SUMIFS('SSP drivers'!L$2:L$7886,'SSP drivers'!$A$2:$A$7886,'Selected scen drivers'!$AH$1,'SSP drivers'!$B$2:$B$7886,'Selected scen drivers'!$AI$1,'SSP drivers'!$C$2:$C$7886,'Selected scen drivers'!$C108,'SSP drivers'!$D$2:$D$7886,'Selected scen drivers'!$D108)</f>
        <v>20.793485499999999</v>
      </c>
      <c r="M108" s="4">
        <f>SUMIFS('SSP drivers'!M$2:M$7886,'SSP drivers'!$A$2:$A$7886,'Selected scen drivers'!$AH$1,'SSP drivers'!$B$2:$B$7886,'Selected scen drivers'!$AI$1,'SSP drivers'!$C$2:$C$7886,'Selected scen drivers'!$C108,'SSP drivers'!$D$2:$D$7886,'Selected scen drivers'!$D108)</f>
        <v>20.482218499999998</v>
      </c>
      <c r="N108" s="4">
        <f>SUMIFS('SSP drivers'!N$2:N$7886,'SSP drivers'!$A$2:$A$7886,'Selected scen drivers'!$AH$1,'SSP drivers'!$B$2:$B$7886,'Selected scen drivers'!$AI$1,'SSP drivers'!$C$2:$C$7886,'Selected scen drivers'!$C108,'SSP drivers'!$D$2:$D$7886,'Selected scen drivers'!$D108)</f>
        <v>20.022815000000001</v>
      </c>
      <c r="O108" s="4">
        <f>SUMIFS('SSP drivers'!O$2:O$7886,'SSP drivers'!$A$2:$A$7886,'Selected scen drivers'!$AH$1,'SSP drivers'!$B$2:$B$7886,'Selected scen drivers'!$AI$1,'SSP drivers'!$C$2:$C$7886,'Selected scen drivers'!$C108,'SSP drivers'!$D$2:$D$7886,'Selected scen drivers'!$D108)</f>
        <v>19.410538500000001</v>
      </c>
      <c r="P108" s="4">
        <f>SUMIFS('SSP drivers'!P$2:P$7886,'SSP drivers'!$A$2:$A$7886,'Selected scen drivers'!$AH$1,'SSP drivers'!$B$2:$B$7886,'Selected scen drivers'!$AI$1,'SSP drivers'!$C$2:$C$7886,'Selected scen drivers'!$C108,'SSP drivers'!$D$2:$D$7886,'Selected scen drivers'!$D108)</f>
        <v>18.8283095</v>
      </c>
      <c r="Q108" s="4">
        <f>SUMIFS('SSP drivers'!Q$2:Q$7886,'SSP drivers'!$A$2:$A$7886,'Selected scen drivers'!$AH$1,'SSP drivers'!$B$2:$B$7886,'Selected scen drivers'!$AI$1,'SSP drivers'!$C$2:$C$7886,'Selected scen drivers'!$C108,'SSP drivers'!$D$2:$D$7886,'Selected scen drivers'!$D108)</f>
        <v>18.292029500000002</v>
      </c>
      <c r="R108" s="4">
        <f>SUMIFS('SSP drivers'!R$2:R$7886,'SSP drivers'!$A$2:$A$7886,'Selected scen drivers'!$AH$1,'SSP drivers'!$B$2:$B$7886,'Selected scen drivers'!$AI$1,'SSP drivers'!$C$2:$C$7886,'Selected scen drivers'!$C108,'SSP drivers'!$D$2:$D$7886,'Selected scen drivers'!$D108)</f>
        <v>17.671147999999999</v>
      </c>
      <c r="S108" s="4">
        <f>SUMIFS('SSP drivers'!S$2:S$7886,'SSP drivers'!$A$2:$A$7886,'Selected scen drivers'!$AH$1,'SSP drivers'!$B$2:$B$7886,'Selected scen drivers'!$AI$1,'SSP drivers'!$C$2:$C$7886,'Selected scen drivers'!$C108,'SSP drivers'!$D$2:$D$7886,'Selected scen drivers'!$D108)</f>
        <v>16.900087500000001</v>
      </c>
      <c r="T108" s="4">
        <f>SUMIFS('SSP drivers'!T$2:T$7886,'SSP drivers'!$A$2:$A$7886,'Selected scen drivers'!$AH$1,'SSP drivers'!$B$2:$B$7886,'Selected scen drivers'!$AI$1,'SSP drivers'!$C$2:$C$7886,'Selected scen drivers'!$C108,'SSP drivers'!$D$2:$D$7886,'Selected scen drivers'!$D108)</f>
        <v>16.164664500000001</v>
      </c>
      <c r="U108" s="4">
        <f>SUMIFS('SSP drivers'!U$2:U$7886,'SSP drivers'!$A$2:$A$7886,'Selected scen drivers'!$AH$1,'SSP drivers'!$B$2:$B$7886,'Selected scen drivers'!$AI$1,'SSP drivers'!$C$2:$C$7886,'Selected scen drivers'!$C108,'SSP drivers'!$D$2:$D$7886,'Selected scen drivers'!$D108)</f>
        <v>15.6696475</v>
      </c>
      <c r="V108" s="4">
        <f>SUMIFS('SSP drivers'!V$2:V$7886,'SSP drivers'!$A$2:$A$7886,'Selected scen drivers'!$AH$1,'SSP drivers'!$B$2:$B$7886,'Selected scen drivers'!$AI$1,'SSP drivers'!$C$2:$C$7886,'Selected scen drivers'!$C108,'SSP drivers'!$D$2:$D$7886,'Selected scen drivers'!$D108)</f>
        <v>15.170114</v>
      </c>
      <c r="W108" s="4">
        <f>SUMIFS('SSP drivers'!W$2:W$7886,'SSP drivers'!$A$2:$A$7886,'Selected scen drivers'!$AH$1,'SSP drivers'!$B$2:$B$7886,'Selected scen drivers'!$AI$1,'SSP drivers'!$C$2:$C$7886,'Selected scen drivers'!$C108,'SSP drivers'!$D$2:$D$7886,'Selected scen drivers'!$D108)</f>
        <v>14.647083</v>
      </c>
      <c r="X108" s="4"/>
      <c r="Y108" s="4"/>
      <c r="Z108" s="4"/>
      <c r="AA108" s="4"/>
      <c r="AB108" s="4"/>
      <c r="AC108" s="4"/>
      <c r="AD108" s="4"/>
      <c r="AE108" s="4"/>
    </row>
    <row r="109" spans="1:31" x14ac:dyDescent="0.35">
      <c r="A109">
        <f t="shared" si="2"/>
        <v>12</v>
      </c>
      <c r="B109">
        <f t="shared" si="3"/>
        <v>9</v>
      </c>
      <c r="C109" t="str">
        <f>IFERROR(VLOOKUP(A109,Classification!$A$4:$B$37,2,FALSE),"")</f>
        <v>Arg-Chi</v>
      </c>
      <c r="D109" t="str">
        <f>IFERROR(VLOOKUP(B109,Classification!$N$5:$O$14,2,FALSE),"")</f>
        <v>POP</v>
      </c>
      <c r="E109" s="4">
        <f>SUMIFS('SSP drivers'!E$2:E$7886,'SSP drivers'!$A$2:$A$7886,'Selected scen drivers'!$AH$1,'SSP drivers'!$B$2:$B$7886,'Selected scen drivers'!$AI$1,'SSP drivers'!$C$2:$C$7886,'Selected scen drivers'!$C109,'SSP drivers'!$D$2:$D$7886,'Selected scen drivers'!$D109)</f>
        <v>0</v>
      </c>
      <c r="F109" s="4">
        <f>SUMIFS('SSP drivers'!F$2:F$7886,'SSP drivers'!$A$2:$A$7886,'Selected scen drivers'!$AH$1,'SSP drivers'!$B$2:$B$7886,'Selected scen drivers'!$AI$1,'SSP drivers'!$C$2:$C$7886,'Selected scen drivers'!$C109,'SSP drivers'!$D$2:$D$7886,'Selected scen drivers'!$D109)</f>
        <v>63.812717599999999</v>
      </c>
      <c r="G109" s="4">
        <f>SUMIFS('SSP drivers'!G$2:G$7886,'SSP drivers'!$A$2:$A$7886,'Selected scen drivers'!$AH$1,'SSP drivers'!$B$2:$B$7886,'Selected scen drivers'!$AI$1,'SSP drivers'!$C$2:$C$7886,'Selected scen drivers'!$C109,'SSP drivers'!$D$2:$D$7886,'Selected scen drivers'!$D109)</f>
        <v>64.115133</v>
      </c>
      <c r="H109" s="4">
        <f>SUMIFS('SSP drivers'!H$2:H$7886,'SSP drivers'!$A$2:$A$7886,'Selected scen drivers'!$AH$1,'SSP drivers'!$B$2:$B$7886,'Selected scen drivers'!$AI$1,'SSP drivers'!$C$2:$C$7886,'Selected scen drivers'!$C109,'SSP drivers'!$D$2:$D$7886,'Selected scen drivers'!$D109)</f>
        <v>65.627210000000005</v>
      </c>
      <c r="I109" s="4">
        <f>SUMIFS('SSP drivers'!I$2:I$7886,'SSP drivers'!$A$2:$A$7886,'Selected scen drivers'!$AH$1,'SSP drivers'!$B$2:$B$7886,'Selected scen drivers'!$AI$1,'SSP drivers'!$C$2:$C$7886,'Selected scen drivers'!$C109,'SSP drivers'!$D$2:$D$7886,'Selected scen drivers'!$D109)</f>
        <v>67.175663</v>
      </c>
      <c r="J109" s="4">
        <f>SUMIFS('SSP drivers'!J$2:J$7886,'SSP drivers'!$A$2:$A$7886,'Selected scen drivers'!$AH$1,'SSP drivers'!$B$2:$B$7886,'Selected scen drivers'!$AI$1,'SSP drivers'!$C$2:$C$7886,'Selected scen drivers'!$C109,'SSP drivers'!$D$2:$D$7886,'Selected scen drivers'!$D109)</f>
        <v>68.547144000000003</v>
      </c>
      <c r="K109" s="4">
        <f>SUMIFS('SSP drivers'!K$2:K$7886,'SSP drivers'!$A$2:$A$7886,'Selected scen drivers'!$AH$1,'SSP drivers'!$B$2:$B$7886,'Selected scen drivers'!$AI$1,'SSP drivers'!$C$2:$C$7886,'Selected scen drivers'!$C109,'SSP drivers'!$D$2:$D$7886,'Selected scen drivers'!$D109)</f>
        <v>69.693557999999996</v>
      </c>
      <c r="L109" s="4">
        <f>SUMIFS('SSP drivers'!L$2:L$7886,'SSP drivers'!$A$2:$A$7886,'Selected scen drivers'!$AH$1,'SSP drivers'!$B$2:$B$7886,'Selected scen drivers'!$AI$1,'SSP drivers'!$C$2:$C$7886,'Selected scen drivers'!$C109,'SSP drivers'!$D$2:$D$7886,'Selected scen drivers'!$D109)</f>
        <v>70.577802000000005</v>
      </c>
      <c r="M109" s="4">
        <f>SUMIFS('SSP drivers'!M$2:M$7886,'SSP drivers'!$A$2:$A$7886,'Selected scen drivers'!$AH$1,'SSP drivers'!$B$2:$B$7886,'Selected scen drivers'!$AI$1,'SSP drivers'!$C$2:$C$7886,'Selected scen drivers'!$C109,'SSP drivers'!$D$2:$D$7886,'Selected scen drivers'!$D109)</f>
        <v>71.203114999999997</v>
      </c>
      <c r="N109" s="4">
        <f>SUMIFS('SSP drivers'!N$2:N$7886,'SSP drivers'!$A$2:$A$7886,'Selected scen drivers'!$AH$1,'SSP drivers'!$B$2:$B$7886,'Selected scen drivers'!$AI$1,'SSP drivers'!$C$2:$C$7886,'Selected scen drivers'!$C109,'SSP drivers'!$D$2:$D$7886,'Selected scen drivers'!$D109)</f>
        <v>71.554394000000002</v>
      </c>
      <c r="O109" s="4">
        <f>SUMIFS('SSP drivers'!O$2:O$7886,'SSP drivers'!$A$2:$A$7886,'Selected scen drivers'!$AH$1,'SSP drivers'!$B$2:$B$7886,'Selected scen drivers'!$AI$1,'SSP drivers'!$C$2:$C$7886,'Selected scen drivers'!$C109,'SSP drivers'!$D$2:$D$7886,'Selected scen drivers'!$D109)</f>
        <v>71.587946000000002</v>
      </c>
      <c r="P109" s="4">
        <f>SUMIFS('SSP drivers'!P$2:P$7886,'SSP drivers'!$A$2:$A$7886,'Selected scen drivers'!$AH$1,'SSP drivers'!$B$2:$B$7886,'Selected scen drivers'!$AI$1,'SSP drivers'!$C$2:$C$7886,'Selected scen drivers'!$C109,'SSP drivers'!$D$2:$D$7886,'Selected scen drivers'!$D109)</f>
        <v>71.348089999999999</v>
      </c>
      <c r="Q109" s="4">
        <f>SUMIFS('SSP drivers'!Q$2:Q$7886,'SSP drivers'!$A$2:$A$7886,'Selected scen drivers'!$AH$1,'SSP drivers'!$B$2:$B$7886,'Selected scen drivers'!$AI$1,'SSP drivers'!$C$2:$C$7886,'Selected scen drivers'!$C109,'SSP drivers'!$D$2:$D$7886,'Selected scen drivers'!$D109)</f>
        <v>70.878619999999998</v>
      </c>
      <c r="R109" s="4">
        <f>SUMIFS('SSP drivers'!R$2:R$7886,'SSP drivers'!$A$2:$A$7886,'Selected scen drivers'!$AH$1,'SSP drivers'!$B$2:$B$7886,'Selected scen drivers'!$AI$1,'SSP drivers'!$C$2:$C$7886,'Selected scen drivers'!$C109,'SSP drivers'!$D$2:$D$7886,'Selected scen drivers'!$D109)</f>
        <v>70.194652000000005</v>
      </c>
      <c r="S109" s="4">
        <f>SUMIFS('SSP drivers'!S$2:S$7886,'SSP drivers'!$A$2:$A$7886,'Selected scen drivers'!$AH$1,'SSP drivers'!$B$2:$B$7886,'Selected scen drivers'!$AI$1,'SSP drivers'!$C$2:$C$7886,'Selected scen drivers'!$C109,'SSP drivers'!$D$2:$D$7886,'Selected scen drivers'!$D109)</f>
        <v>69.307908999999995</v>
      </c>
      <c r="T109" s="4">
        <f>SUMIFS('SSP drivers'!T$2:T$7886,'SSP drivers'!$A$2:$A$7886,'Selected scen drivers'!$AH$1,'SSP drivers'!$B$2:$B$7886,'Selected scen drivers'!$AI$1,'SSP drivers'!$C$2:$C$7886,'Selected scen drivers'!$C109,'SSP drivers'!$D$2:$D$7886,'Selected scen drivers'!$D109)</f>
        <v>68.233709000000005</v>
      </c>
      <c r="U109" s="4">
        <f>SUMIFS('SSP drivers'!U$2:U$7886,'SSP drivers'!$A$2:$A$7886,'Selected scen drivers'!$AH$1,'SSP drivers'!$B$2:$B$7886,'Selected scen drivers'!$AI$1,'SSP drivers'!$C$2:$C$7886,'Selected scen drivers'!$C109,'SSP drivers'!$D$2:$D$7886,'Selected scen drivers'!$D109)</f>
        <v>67.005737999999994</v>
      </c>
      <c r="V109" s="4">
        <f>SUMIFS('SSP drivers'!V$2:V$7886,'SSP drivers'!$A$2:$A$7886,'Selected scen drivers'!$AH$1,'SSP drivers'!$B$2:$B$7886,'Selected scen drivers'!$AI$1,'SSP drivers'!$C$2:$C$7886,'Selected scen drivers'!$C109,'SSP drivers'!$D$2:$D$7886,'Selected scen drivers'!$D109)</f>
        <v>65.668611999999996</v>
      </c>
      <c r="W109" s="4">
        <f>SUMIFS('SSP drivers'!W$2:W$7886,'SSP drivers'!$A$2:$A$7886,'Selected scen drivers'!$AH$1,'SSP drivers'!$B$2:$B$7886,'Selected scen drivers'!$AI$1,'SSP drivers'!$C$2:$C$7886,'Selected scen drivers'!$C109,'SSP drivers'!$D$2:$D$7886,'Selected scen drivers'!$D109)</f>
        <v>64.280672999999993</v>
      </c>
      <c r="X109" s="4"/>
      <c r="Y109" s="4"/>
      <c r="Z109" s="4"/>
      <c r="AA109" s="4"/>
      <c r="AB109" s="4"/>
      <c r="AC109" s="4"/>
      <c r="AD109" s="4"/>
      <c r="AE109" s="4"/>
    </row>
    <row r="110" spans="1:31" x14ac:dyDescent="0.35">
      <c r="A110">
        <f t="shared" si="2"/>
        <v>13</v>
      </c>
      <c r="B110">
        <f t="shared" si="3"/>
        <v>1</v>
      </c>
      <c r="C110" t="str">
        <f>IFERROR(VLOOKUP(A110,Classification!$A$4:$B$37,2,FALSE),"")</f>
        <v>Russia</v>
      </c>
      <c r="D110" t="str">
        <f>IFERROR(VLOOKUP(B110,Classification!$N$5:$O$14,2,FALSE),"")</f>
        <v>GDP</v>
      </c>
      <c r="E110" s="4">
        <f>SUMIFS('SSP drivers'!E$2:E$7886,'SSP drivers'!$A$2:$A$7886,'Selected scen drivers'!$AH$1,'SSP drivers'!$B$2:$B$7886,'Selected scen drivers'!$AI$1,'SSP drivers'!$C$2:$C$7886,'Selected scen drivers'!$C110,'SSP drivers'!$D$2:$D$7886,'Selected scen drivers'!$D110)</f>
        <v>0</v>
      </c>
      <c r="F110" s="4">
        <f>SUMIFS('SSP drivers'!F$2:F$7886,'SSP drivers'!$A$2:$A$7886,'Selected scen drivers'!$AH$1,'SSP drivers'!$B$2:$B$7886,'Selected scen drivers'!$AI$1,'SSP drivers'!$C$2:$C$7886,'Selected scen drivers'!$C110,'SSP drivers'!$D$2:$D$7886,'Selected scen drivers'!$D110)</f>
        <v>3642.4479999999999</v>
      </c>
      <c r="G110" s="4">
        <f>SUMIFS('SSP drivers'!G$2:G$7886,'SSP drivers'!$A$2:$A$7886,'Selected scen drivers'!$AH$1,'SSP drivers'!$B$2:$B$7886,'Selected scen drivers'!$AI$1,'SSP drivers'!$C$2:$C$7886,'Selected scen drivers'!$C110,'SSP drivers'!$D$2:$D$7886,'Selected scen drivers'!$D110)</f>
        <v>3672.97</v>
      </c>
      <c r="H110" s="4">
        <f>SUMIFS('SSP drivers'!H$2:H$7886,'SSP drivers'!$A$2:$A$7886,'Selected scen drivers'!$AH$1,'SSP drivers'!$B$2:$B$7886,'Selected scen drivers'!$AI$1,'SSP drivers'!$C$2:$C$7886,'Selected scen drivers'!$C110,'SSP drivers'!$D$2:$D$7886,'Selected scen drivers'!$D110)</f>
        <v>3930.24</v>
      </c>
      <c r="I110" s="4">
        <f>SUMIFS('SSP drivers'!I$2:I$7886,'SSP drivers'!$A$2:$A$7886,'Selected scen drivers'!$AH$1,'SSP drivers'!$B$2:$B$7886,'Selected scen drivers'!$AI$1,'SSP drivers'!$C$2:$C$7886,'Selected scen drivers'!$C110,'SSP drivers'!$D$2:$D$7886,'Selected scen drivers'!$D110)</f>
        <v>4224.8100000000004</v>
      </c>
      <c r="J110" s="4">
        <f>SUMIFS('SSP drivers'!J$2:J$7886,'SSP drivers'!$A$2:$A$7886,'Selected scen drivers'!$AH$1,'SSP drivers'!$B$2:$B$7886,'Selected scen drivers'!$AI$1,'SSP drivers'!$C$2:$C$7886,'Selected scen drivers'!$C110,'SSP drivers'!$D$2:$D$7886,'Selected scen drivers'!$D110)</f>
        <v>4635.3599999999997</v>
      </c>
      <c r="K110" s="4">
        <f>SUMIFS('SSP drivers'!K$2:K$7886,'SSP drivers'!$A$2:$A$7886,'Selected scen drivers'!$AH$1,'SSP drivers'!$B$2:$B$7886,'Selected scen drivers'!$AI$1,'SSP drivers'!$C$2:$C$7886,'Selected scen drivers'!$C110,'SSP drivers'!$D$2:$D$7886,'Selected scen drivers'!$D110)</f>
        <v>5060.79</v>
      </c>
      <c r="L110" s="4">
        <f>SUMIFS('SSP drivers'!L$2:L$7886,'SSP drivers'!$A$2:$A$7886,'Selected scen drivers'!$AH$1,'SSP drivers'!$B$2:$B$7886,'Selected scen drivers'!$AI$1,'SSP drivers'!$C$2:$C$7886,'Selected scen drivers'!$C110,'SSP drivers'!$D$2:$D$7886,'Selected scen drivers'!$D110)</f>
        <v>5492.32</v>
      </c>
      <c r="M110" s="4">
        <f>SUMIFS('SSP drivers'!M$2:M$7886,'SSP drivers'!$A$2:$A$7886,'Selected scen drivers'!$AH$1,'SSP drivers'!$B$2:$B$7886,'Selected scen drivers'!$AI$1,'SSP drivers'!$C$2:$C$7886,'Selected scen drivers'!$C110,'SSP drivers'!$D$2:$D$7886,'Selected scen drivers'!$D110)</f>
        <v>5926.48</v>
      </c>
      <c r="N110" s="4">
        <f>SUMIFS('SSP drivers'!N$2:N$7886,'SSP drivers'!$A$2:$A$7886,'Selected scen drivers'!$AH$1,'SSP drivers'!$B$2:$B$7886,'Selected scen drivers'!$AI$1,'SSP drivers'!$C$2:$C$7886,'Selected scen drivers'!$C110,'SSP drivers'!$D$2:$D$7886,'Selected scen drivers'!$D110)</f>
        <v>6402.86</v>
      </c>
      <c r="O110" s="4">
        <f>SUMIFS('SSP drivers'!O$2:O$7886,'SSP drivers'!$A$2:$A$7886,'Selected scen drivers'!$AH$1,'SSP drivers'!$B$2:$B$7886,'Selected scen drivers'!$AI$1,'SSP drivers'!$C$2:$C$7886,'Selected scen drivers'!$C110,'SSP drivers'!$D$2:$D$7886,'Selected scen drivers'!$D110)</f>
        <v>6953.18</v>
      </c>
      <c r="P110" s="4">
        <f>SUMIFS('SSP drivers'!P$2:P$7886,'SSP drivers'!$A$2:$A$7886,'Selected scen drivers'!$AH$1,'SSP drivers'!$B$2:$B$7886,'Selected scen drivers'!$AI$1,'SSP drivers'!$C$2:$C$7886,'Selected scen drivers'!$C110,'SSP drivers'!$D$2:$D$7886,'Selected scen drivers'!$D110)</f>
        <v>7536.85</v>
      </c>
      <c r="Q110" s="4">
        <f>SUMIFS('SSP drivers'!Q$2:Q$7886,'SSP drivers'!$A$2:$A$7886,'Selected scen drivers'!$AH$1,'SSP drivers'!$B$2:$B$7886,'Selected scen drivers'!$AI$1,'SSP drivers'!$C$2:$C$7886,'Selected scen drivers'!$C110,'SSP drivers'!$D$2:$D$7886,'Selected scen drivers'!$D110)</f>
        <v>8145.25</v>
      </c>
      <c r="R110" s="4">
        <f>SUMIFS('SSP drivers'!R$2:R$7886,'SSP drivers'!$A$2:$A$7886,'Selected scen drivers'!$AH$1,'SSP drivers'!$B$2:$B$7886,'Selected scen drivers'!$AI$1,'SSP drivers'!$C$2:$C$7886,'Selected scen drivers'!$C110,'SSP drivers'!$D$2:$D$7886,'Selected scen drivers'!$D110)</f>
        <v>8761.35</v>
      </c>
      <c r="S110" s="4">
        <f>SUMIFS('SSP drivers'!S$2:S$7886,'SSP drivers'!$A$2:$A$7886,'Selected scen drivers'!$AH$1,'SSP drivers'!$B$2:$B$7886,'Selected scen drivers'!$AI$1,'SSP drivers'!$C$2:$C$7886,'Selected scen drivers'!$C110,'SSP drivers'!$D$2:$D$7886,'Selected scen drivers'!$D110)</f>
        <v>9387.5400000000009</v>
      </c>
      <c r="T110" s="4">
        <f>SUMIFS('SSP drivers'!T$2:T$7886,'SSP drivers'!$A$2:$A$7886,'Selected scen drivers'!$AH$1,'SSP drivers'!$B$2:$B$7886,'Selected scen drivers'!$AI$1,'SSP drivers'!$C$2:$C$7886,'Selected scen drivers'!$C110,'SSP drivers'!$D$2:$D$7886,'Selected scen drivers'!$D110)</f>
        <v>10043.6</v>
      </c>
      <c r="U110" s="4">
        <f>SUMIFS('SSP drivers'!U$2:U$7886,'SSP drivers'!$A$2:$A$7886,'Selected scen drivers'!$AH$1,'SSP drivers'!$B$2:$B$7886,'Selected scen drivers'!$AI$1,'SSP drivers'!$C$2:$C$7886,'Selected scen drivers'!$C110,'SSP drivers'!$D$2:$D$7886,'Selected scen drivers'!$D110)</f>
        <v>10747.2</v>
      </c>
      <c r="V110" s="4">
        <f>SUMIFS('SSP drivers'!V$2:V$7886,'SSP drivers'!$A$2:$A$7886,'Selected scen drivers'!$AH$1,'SSP drivers'!$B$2:$B$7886,'Selected scen drivers'!$AI$1,'SSP drivers'!$C$2:$C$7886,'Selected scen drivers'!$C110,'SSP drivers'!$D$2:$D$7886,'Selected scen drivers'!$D110)</f>
        <v>11493.4</v>
      </c>
      <c r="W110" s="4">
        <f>SUMIFS('SSP drivers'!W$2:W$7886,'SSP drivers'!$A$2:$A$7886,'Selected scen drivers'!$AH$1,'SSP drivers'!$B$2:$B$7886,'Selected scen drivers'!$AI$1,'SSP drivers'!$C$2:$C$7886,'Selected scen drivers'!$C110,'SSP drivers'!$D$2:$D$7886,'Selected scen drivers'!$D110)</f>
        <v>12252.4</v>
      </c>
      <c r="X110" s="4"/>
      <c r="Y110" s="4"/>
      <c r="Z110" s="4"/>
      <c r="AA110" s="4"/>
      <c r="AB110" s="4"/>
      <c r="AC110" s="4"/>
      <c r="AD110" s="4"/>
      <c r="AE110" s="4"/>
    </row>
    <row r="111" spans="1:31" x14ac:dyDescent="0.35">
      <c r="A111">
        <f t="shared" si="2"/>
        <v>13</v>
      </c>
      <c r="B111">
        <f t="shared" si="3"/>
        <v>2</v>
      </c>
      <c r="C111" t="str">
        <f>IFERROR(VLOOKUP(A111,Classification!$A$4:$B$37,2,FALSE),"")</f>
        <v>Russia</v>
      </c>
      <c r="D111" t="str">
        <f>IFERROR(VLOOKUP(B111,Classification!$N$5:$O$14,2,FALSE),"")</f>
        <v>GDPAGR</v>
      </c>
      <c r="E111" s="4">
        <f>SUMIFS('SSP drivers'!E$2:E$7886,'SSP drivers'!$A$2:$A$7886,'Selected scen drivers'!$AH$1,'SSP drivers'!$B$2:$B$7886,'Selected scen drivers'!$AI$1,'SSP drivers'!$C$2:$C$7886,'Selected scen drivers'!$C111,'SSP drivers'!$D$2:$D$7886,'Selected scen drivers'!$D111)</f>
        <v>0</v>
      </c>
      <c r="F111" s="4">
        <f>SUMIFS('SSP drivers'!F$2:F$7886,'SSP drivers'!$A$2:$A$7886,'Selected scen drivers'!$AH$1,'SSP drivers'!$B$2:$B$7886,'Selected scen drivers'!$AI$1,'SSP drivers'!$C$2:$C$7886,'Selected scen drivers'!$C111,'SSP drivers'!$D$2:$D$7886,'Selected scen drivers'!$D111)</f>
        <v>128.29508326954101</v>
      </c>
      <c r="G111" s="4">
        <f>SUMIFS('SSP drivers'!G$2:G$7886,'SSP drivers'!$A$2:$A$7886,'Selected scen drivers'!$AH$1,'SSP drivers'!$B$2:$B$7886,'Selected scen drivers'!$AI$1,'SSP drivers'!$C$2:$C$7886,'Selected scen drivers'!$C111,'SSP drivers'!$D$2:$D$7886,'Selected scen drivers'!$D111)</f>
        <v>129.370135688011</v>
      </c>
      <c r="H111" s="4">
        <f>SUMIFS('SSP drivers'!H$2:H$7886,'SSP drivers'!$A$2:$A$7886,'Selected scen drivers'!$AH$1,'SSP drivers'!$B$2:$B$7886,'Selected scen drivers'!$AI$1,'SSP drivers'!$C$2:$C$7886,'Selected scen drivers'!$C111,'SSP drivers'!$D$2:$D$7886,'Selected scen drivers'!$D111)</f>
        <v>138.43175470707601</v>
      </c>
      <c r="I111" s="4">
        <f>SUMIFS('SSP drivers'!I$2:I$7886,'SSP drivers'!$A$2:$A$7886,'Selected scen drivers'!$AH$1,'SSP drivers'!$B$2:$B$7886,'Selected scen drivers'!$AI$1,'SSP drivers'!$C$2:$C$7886,'Selected scen drivers'!$C111,'SSP drivers'!$D$2:$D$7886,'Selected scen drivers'!$D111)</f>
        <v>148.80716231171701</v>
      </c>
      <c r="J111" s="4">
        <f>SUMIFS('SSP drivers'!J$2:J$7886,'SSP drivers'!$A$2:$A$7886,'Selected scen drivers'!$AH$1,'SSP drivers'!$B$2:$B$7886,'Selected scen drivers'!$AI$1,'SSP drivers'!$C$2:$C$7886,'Selected scen drivers'!$C111,'SSP drivers'!$D$2:$D$7886,'Selected scen drivers'!$D111)</f>
        <v>163.267642306575</v>
      </c>
      <c r="K111" s="4">
        <f>SUMIFS('SSP drivers'!K$2:K$7886,'SSP drivers'!$A$2:$A$7886,'Selected scen drivers'!$AH$1,'SSP drivers'!$B$2:$B$7886,'Selected scen drivers'!$AI$1,'SSP drivers'!$C$2:$C$7886,'Selected scen drivers'!$C111,'SSP drivers'!$D$2:$D$7886,'Selected scen drivers'!$D111)</f>
        <v>178.25222884709899</v>
      </c>
      <c r="L111" s="4">
        <f>SUMIFS('SSP drivers'!L$2:L$7886,'SSP drivers'!$A$2:$A$7886,'Selected scen drivers'!$AH$1,'SSP drivers'!$B$2:$B$7886,'Selected scen drivers'!$AI$1,'SSP drivers'!$C$2:$C$7886,'Selected scen drivers'!$C111,'SSP drivers'!$D$2:$D$7886,'Selected scen drivers'!$D111)</f>
        <v>193.45167089357599</v>
      </c>
      <c r="M111" s="4">
        <f>SUMIFS('SSP drivers'!M$2:M$7886,'SSP drivers'!$A$2:$A$7886,'Selected scen drivers'!$AH$1,'SSP drivers'!$B$2:$B$7886,'Selected scen drivers'!$AI$1,'SSP drivers'!$C$2:$C$7886,'Selected scen drivers'!$C111,'SSP drivers'!$D$2:$D$7886,'Selected scen drivers'!$D111)</f>
        <v>208.743747363111</v>
      </c>
      <c r="N111" s="4">
        <f>SUMIFS('SSP drivers'!N$2:N$7886,'SSP drivers'!$A$2:$A$7886,'Selected scen drivers'!$AH$1,'SSP drivers'!$B$2:$B$7886,'Selected scen drivers'!$AI$1,'SSP drivers'!$C$2:$C$7886,'Selected scen drivers'!$C111,'SSP drivers'!$D$2:$D$7886,'Selected scen drivers'!$D111)</f>
        <v>225.522905711547</v>
      </c>
      <c r="O111" s="4">
        <f>SUMIFS('SSP drivers'!O$2:O$7886,'SSP drivers'!$A$2:$A$7886,'Selected scen drivers'!$AH$1,'SSP drivers'!$B$2:$B$7886,'Selected scen drivers'!$AI$1,'SSP drivers'!$C$2:$C$7886,'Selected scen drivers'!$C111,'SSP drivers'!$D$2:$D$7886,'Selected scen drivers'!$D111)</f>
        <v>244.90639456983499</v>
      </c>
      <c r="P111" s="4">
        <f>SUMIFS('SSP drivers'!P$2:P$7886,'SSP drivers'!$A$2:$A$7886,'Selected scen drivers'!$AH$1,'SSP drivers'!$B$2:$B$7886,'Selected scen drivers'!$AI$1,'SSP drivers'!$C$2:$C$7886,'Selected scen drivers'!$C111,'SSP drivers'!$D$2:$D$7886,'Selected scen drivers'!$D111)</f>
        <v>265.46454426804098</v>
      </c>
      <c r="Q111" s="4">
        <f>SUMIFS('SSP drivers'!Q$2:Q$7886,'SSP drivers'!$A$2:$A$7886,'Selected scen drivers'!$AH$1,'SSP drivers'!$B$2:$B$7886,'Selected scen drivers'!$AI$1,'SSP drivers'!$C$2:$C$7886,'Selected scen drivers'!$C111,'SSP drivers'!$D$2:$D$7886,'Selected scen drivers'!$D111)</f>
        <v>286.893739320706</v>
      </c>
      <c r="R111" s="4">
        <f>SUMIFS('SSP drivers'!R$2:R$7886,'SSP drivers'!$A$2:$A$7886,'Selected scen drivers'!$AH$1,'SSP drivers'!$B$2:$B$7886,'Selected scen drivers'!$AI$1,'SSP drivers'!$C$2:$C$7886,'Selected scen drivers'!$C111,'SSP drivers'!$D$2:$D$7886,'Selected scen drivers'!$D111)</f>
        <v>308.59414542186801</v>
      </c>
      <c r="S111" s="4">
        <f>SUMIFS('SSP drivers'!S$2:S$7886,'SSP drivers'!$A$2:$A$7886,'Selected scen drivers'!$AH$1,'SSP drivers'!$B$2:$B$7886,'Selected scen drivers'!$AI$1,'SSP drivers'!$C$2:$C$7886,'Selected scen drivers'!$C111,'SSP drivers'!$D$2:$D$7886,'Selected scen drivers'!$D111)</f>
        <v>330.64994366320298</v>
      </c>
      <c r="T111" s="4">
        <f>SUMIFS('SSP drivers'!T$2:T$7886,'SSP drivers'!$A$2:$A$7886,'Selected scen drivers'!$AH$1,'SSP drivers'!$B$2:$B$7886,'Selected scen drivers'!$AI$1,'SSP drivers'!$C$2:$C$7886,'Selected scen drivers'!$C111,'SSP drivers'!$D$2:$D$7886,'Selected scen drivers'!$D111)</f>
        <v>353.75782943942102</v>
      </c>
      <c r="U111" s="4">
        <f>SUMIFS('SSP drivers'!U$2:U$7886,'SSP drivers'!$A$2:$A$7886,'Selected scen drivers'!$AH$1,'SSP drivers'!$B$2:$B$7886,'Selected scen drivers'!$AI$1,'SSP drivers'!$C$2:$C$7886,'Selected scen drivers'!$C111,'SSP drivers'!$D$2:$D$7886,'Selected scen drivers'!$D111)</f>
        <v>378.54017927350202</v>
      </c>
      <c r="V111" s="4">
        <f>SUMIFS('SSP drivers'!V$2:V$7886,'SSP drivers'!$A$2:$A$7886,'Selected scen drivers'!$AH$1,'SSP drivers'!$B$2:$B$7886,'Selected scen drivers'!$AI$1,'SSP drivers'!$C$2:$C$7886,'Selected scen drivers'!$C111,'SSP drivers'!$D$2:$D$7886,'Selected scen drivers'!$D111)</f>
        <v>404.82299542783898</v>
      </c>
      <c r="W111" s="4">
        <f>SUMIFS('SSP drivers'!W$2:W$7886,'SSP drivers'!$A$2:$A$7886,'Selected scen drivers'!$AH$1,'SSP drivers'!$B$2:$B$7886,'Selected scen drivers'!$AI$1,'SSP drivers'!$C$2:$C$7886,'Selected scen drivers'!$C111,'SSP drivers'!$D$2:$D$7886,'Selected scen drivers'!$D111)</f>
        <v>431.55665592253399</v>
      </c>
      <c r="X111" s="4"/>
      <c r="Y111" s="4"/>
      <c r="Z111" s="4"/>
      <c r="AA111" s="4"/>
      <c r="AB111" s="4"/>
      <c r="AC111" s="4"/>
      <c r="AD111" s="4"/>
      <c r="AE111" s="4"/>
    </row>
    <row r="112" spans="1:31" x14ac:dyDescent="0.35">
      <c r="A112">
        <f t="shared" si="2"/>
        <v>13</v>
      </c>
      <c r="B112">
        <f t="shared" si="3"/>
        <v>3</v>
      </c>
      <c r="C112" t="str">
        <f>IFERROR(VLOOKUP(A112,Classification!$A$4:$B$37,2,FALSE),"")</f>
        <v>Russia</v>
      </c>
      <c r="D112" t="str">
        <f>IFERROR(VLOOKUP(B112,Classification!$N$5:$O$14,2,FALSE),"")</f>
        <v>GDPIND</v>
      </c>
      <c r="E112" s="4">
        <f>SUMIFS('SSP drivers'!E$2:E$7886,'SSP drivers'!$A$2:$A$7886,'Selected scen drivers'!$AH$1,'SSP drivers'!$B$2:$B$7886,'Selected scen drivers'!$AI$1,'SSP drivers'!$C$2:$C$7886,'Selected scen drivers'!$C112,'SSP drivers'!$D$2:$D$7886,'Selected scen drivers'!$D112)</f>
        <v>0</v>
      </c>
      <c r="F112" s="4">
        <f>SUMIFS('SSP drivers'!F$2:F$7886,'SSP drivers'!$A$2:$A$7886,'Selected scen drivers'!$AH$1,'SSP drivers'!$B$2:$B$7886,'Selected scen drivers'!$AI$1,'SSP drivers'!$C$2:$C$7886,'Selected scen drivers'!$C112,'SSP drivers'!$D$2:$D$7886,'Selected scen drivers'!$D112)</f>
        <v>1307.39921054309</v>
      </c>
      <c r="G112" s="4">
        <f>SUMIFS('SSP drivers'!G$2:G$7886,'SSP drivers'!$A$2:$A$7886,'Selected scen drivers'!$AH$1,'SSP drivers'!$B$2:$B$7886,'Selected scen drivers'!$AI$1,'SSP drivers'!$C$2:$C$7886,'Selected scen drivers'!$C112,'SSP drivers'!$D$2:$D$7886,'Selected scen drivers'!$D112)</f>
        <v>1318.3546006280501</v>
      </c>
      <c r="H112" s="4">
        <f>SUMIFS('SSP drivers'!H$2:H$7886,'SSP drivers'!$A$2:$A$7886,'Selected scen drivers'!$AH$1,'SSP drivers'!$B$2:$B$7886,'Selected scen drivers'!$AI$1,'SSP drivers'!$C$2:$C$7886,'Selected scen drivers'!$C112,'SSP drivers'!$D$2:$D$7886,'Selected scen drivers'!$D112)</f>
        <v>1410.6976059081301</v>
      </c>
      <c r="I112" s="4">
        <f>SUMIFS('SSP drivers'!I$2:I$7886,'SSP drivers'!$A$2:$A$7886,'Selected scen drivers'!$AH$1,'SSP drivers'!$B$2:$B$7886,'Selected scen drivers'!$AI$1,'SSP drivers'!$C$2:$C$7886,'Selected scen drivers'!$C112,'SSP drivers'!$D$2:$D$7886,'Selected scen drivers'!$D112)</f>
        <v>1516.4288573768399</v>
      </c>
      <c r="J112" s="4">
        <f>SUMIFS('SSP drivers'!J$2:J$7886,'SSP drivers'!$A$2:$A$7886,'Selected scen drivers'!$AH$1,'SSP drivers'!$B$2:$B$7886,'Selected scen drivers'!$AI$1,'SSP drivers'!$C$2:$C$7886,'Selected scen drivers'!$C112,'SSP drivers'!$D$2:$D$7886,'Selected scen drivers'!$D112)</f>
        <v>1663.7892990052301</v>
      </c>
      <c r="K112" s="4">
        <f>SUMIFS('SSP drivers'!K$2:K$7886,'SSP drivers'!$A$2:$A$7886,'Selected scen drivers'!$AH$1,'SSP drivers'!$B$2:$B$7886,'Selected scen drivers'!$AI$1,'SSP drivers'!$C$2:$C$7886,'Selected scen drivers'!$C112,'SSP drivers'!$D$2:$D$7886,'Selected scen drivers'!$D112)</f>
        <v>1816.4906817405099</v>
      </c>
      <c r="L112" s="4">
        <f>SUMIFS('SSP drivers'!L$2:L$7886,'SSP drivers'!$A$2:$A$7886,'Selected scen drivers'!$AH$1,'SSP drivers'!$B$2:$B$7886,'Selected scen drivers'!$AI$1,'SSP drivers'!$C$2:$C$7886,'Selected scen drivers'!$C112,'SSP drivers'!$D$2:$D$7886,'Selected scen drivers'!$D112)</f>
        <v>1971.3815631822399</v>
      </c>
      <c r="M112" s="4">
        <f>SUMIFS('SSP drivers'!M$2:M$7886,'SSP drivers'!$A$2:$A$7886,'Selected scen drivers'!$AH$1,'SSP drivers'!$B$2:$B$7886,'Selected scen drivers'!$AI$1,'SSP drivers'!$C$2:$C$7886,'Selected scen drivers'!$C112,'SSP drivers'!$D$2:$D$7886,'Selected scen drivers'!$D112)</f>
        <v>2127.2164416072401</v>
      </c>
      <c r="N112" s="4">
        <f>SUMIFS('SSP drivers'!N$2:N$7886,'SSP drivers'!$A$2:$A$7886,'Selected scen drivers'!$AH$1,'SSP drivers'!$B$2:$B$7886,'Selected scen drivers'!$AI$1,'SSP drivers'!$C$2:$C$7886,'Selected scen drivers'!$C112,'SSP drivers'!$D$2:$D$7886,'Selected scen drivers'!$D112)</f>
        <v>2298.2055225545901</v>
      </c>
      <c r="O112" s="4">
        <f>SUMIFS('SSP drivers'!O$2:O$7886,'SSP drivers'!$A$2:$A$7886,'Selected scen drivers'!$AH$1,'SSP drivers'!$B$2:$B$7886,'Selected scen drivers'!$AI$1,'SSP drivers'!$C$2:$C$7886,'Selected scen drivers'!$C112,'SSP drivers'!$D$2:$D$7886,'Selected scen drivers'!$D112)</f>
        <v>2495.7341992978299</v>
      </c>
      <c r="P112" s="4">
        <f>SUMIFS('SSP drivers'!P$2:P$7886,'SSP drivers'!$A$2:$A$7886,'Selected scen drivers'!$AH$1,'SSP drivers'!$B$2:$B$7886,'Selected scen drivers'!$AI$1,'SSP drivers'!$C$2:$C$7886,'Selected scen drivers'!$C112,'SSP drivers'!$D$2:$D$7886,'Selected scen drivers'!$D112)</f>
        <v>2705.2333320837201</v>
      </c>
      <c r="Q112" s="4">
        <f>SUMIFS('SSP drivers'!Q$2:Q$7886,'SSP drivers'!$A$2:$A$7886,'Selected scen drivers'!$AH$1,'SSP drivers'!$B$2:$B$7886,'Selected scen drivers'!$AI$1,'SSP drivers'!$C$2:$C$7886,'Selected scen drivers'!$C112,'SSP drivers'!$D$2:$D$7886,'Selected scen drivers'!$D112)</f>
        <v>2923.6089079860799</v>
      </c>
      <c r="R112" s="4">
        <f>SUMIFS('SSP drivers'!R$2:R$7886,'SSP drivers'!$A$2:$A$7886,'Selected scen drivers'!$AH$1,'SSP drivers'!$B$2:$B$7886,'Selected scen drivers'!$AI$1,'SSP drivers'!$C$2:$C$7886,'Selected scen drivers'!$C112,'SSP drivers'!$D$2:$D$7886,'Selected scen drivers'!$D112)</f>
        <v>3144.74827733757</v>
      </c>
      <c r="S112" s="4">
        <f>SUMIFS('SSP drivers'!S$2:S$7886,'SSP drivers'!$A$2:$A$7886,'Selected scen drivers'!$AH$1,'SSP drivers'!$B$2:$B$7886,'Selected scen drivers'!$AI$1,'SSP drivers'!$C$2:$C$7886,'Selected scen drivers'!$C112,'SSP drivers'!$D$2:$D$7886,'Selected scen drivers'!$D112)</f>
        <v>3369.5092929100601</v>
      </c>
      <c r="T112" s="4">
        <f>SUMIFS('SSP drivers'!T$2:T$7886,'SSP drivers'!$A$2:$A$7886,'Selected scen drivers'!$AH$1,'SSP drivers'!$B$2:$B$7886,'Selected scen drivers'!$AI$1,'SSP drivers'!$C$2:$C$7886,'Selected scen drivers'!$C112,'SSP drivers'!$D$2:$D$7886,'Selected scen drivers'!$D112)</f>
        <v>3604.9916734598701</v>
      </c>
      <c r="U112" s="4">
        <f>SUMIFS('SSP drivers'!U$2:U$7886,'SSP drivers'!$A$2:$A$7886,'Selected scen drivers'!$AH$1,'SSP drivers'!$B$2:$B$7886,'Selected scen drivers'!$AI$1,'SSP drivers'!$C$2:$C$7886,'Selected scen drivers'!$C112,'SSP drivers'!$D$2:$D$7886,'Selected scen drivers'!$D112)</f>
        <v>3857.5377865514301</v>
      </c>
      <c r="V112" s="4">
        <f>SUMIFS('SSP drivers'!V$2:V$7886,'SSP drivers'!$A$2:$A$7886,'Selected scen drivers'!$AH$1,'SSP drivers'!$B$2:$B$7886,'Selected scen drivers'!$AI$1,'SSP drivers'!$C$2:$C$7886,'Selected scen drivers'!$C112,'SSP drivers'!$D$2:$D$7886,'Selected scen drivers'!$D112)</f>
        <v>4125.3744971667202</v>
      </c>
      <c r="W112" s="4">
        <f>SUMIFS('SSP drivers'!W$2:W$7886,'SSP drivers'!$A$2:$A$7886,'Selected scen drivers'!$AH$1,'SSP drivers'!$B$2:$B$7886,'Selected scen drivers'!$AI$1,'SSP drivers'!$C$2:$C$7886,'Selected scen drivers'!$C112,'SSP drivers'!$D$2:$D$7886,'Selected scen drivers'!$D112)</f>
        <v>4397.8055657234199</v>
      </c>
      <c r="X112" s="4"/>
      <c r="Y112" s="4"/>
      <c r="Z112" s="4"/>
      <c r="AA112" s="4"/>
      <c r="AB112" s="4"/>
      <c r="AC112" s="4"/>
      <c r="AD112" s="4"/>
      <c r="AE112" s="4"/>
    </row>
    <row r="113" spans="1:31" x14ac:dyDescent="0.35">
      <c r="A113">
        <f t="shared" si="2"/>
        <v>13</v>
      </c>
      <c r="B113">
        <f t="shared" si="3"/>
        <v>4</v>
      </c>
      <c r="C113" t="str">
        <f>IFERROR(VLOOKUP(A113,Classification!$A$4:$B$37,2,FALSE),"")</f>
        <v>Russia</v>
      </c>
      <c r="D113" t="str">
        <f>IFERROR(VLOOKUP(B113,Classification!$N$5:$O$14,2,FALSE),"")</f>
        <v>GDPMFG</v>
      </c>
      <c r="E113" s="4">
        <f>SUMIFS('SSP drivers'!E$2:E$7886,'SSP drivers'!$A$2:$A$7886,'Selected scen drivers'!$AH$1,'SSP drivers'!$B$2:$B$7886,'Selected scen drivers'!$AI$1,'SSP drivers'!$C$2:$C$7886,'Selected scen drivers'!$C113,'SSP drivers'!$D$2:$D$7886,'Selected scen drivers'!$D113)</f>
        <v>0</v>
      </c>
      <c r="F113" s="4">
        <f>SUMIFS('SSP drivers'!F$2:F$7886,'SSP drivers'!$A$2:$A$7886,'Selected scen drivers'!$AH$1,'SSP drivers'!$B$2:$B$7886,'Selected scen drivers'!$AI$1,'SSP drivers'!$C$2:$C$7886,'Selected scen drivers'!$C113,'SSP drivers'!$D$2:$D$7886,'Selected scen drivers'!$D113)</f>
        <v>170.65817901705901</v>
      </c>
      <c r="G113" s="4">
        <f>SUMIFS('SSP drivers'!G$2:G$7886,'SSP drivers'!$A$2:$A$7886,'Selected scen drivers'!$AH$1,'SSP drivers'!$B$2:$B$7886,'Selected scen drivers'!$AI$1,'SSP drivers'!$C$2:$C$7886,'Selected scen drivers'!$C113,'SSP drivers'!$D$2:$D$7886,'Selected scen drivers'!$D113)</f>
        <v>172.08821424061099</v>
      </c>
      <c r="H113" s="4">
        <f>SUMIFS('SSP drivers'!H$2:H$7886,'SSP drivers'!$A$2:$A$7886,'Selected scen drivers'!$AH$1,'SSP drivers'!$B$2:$B$7886,'Selected scen drivers'!$AI$1,'SSP drivers'!$C$2:$C$7886,'Selected scen drivers'!$C113,'SSP drivers'!$D$2:$D$7886,'Selected scen drivers'!$D113)</f>
        <v>194.675260134312</v>
      </c>
      <c r="I113" s="4">
        <f>SUMIFS('SSP drivers'!I$2:I$7886,'SSP drivers'!$A$2:$A$7886,'Selected scen drivers'!$AH$1,'SSP drivers'!$B$2:$B$7886,'Selected scen drivers'!$AI$1,'SSP drivers'!$C$2:$C$7886,'Selected scen drivers'!$C113,'SSP drivers'!$D$2:$D$7886,'Selected scen drivers'!$D113)</f>
        <v>220.58883832127</v>
      </c>
      <c r="J113" s="4">
        <f>SUMIFS('SSP drivers'!J$2:J$7886,'SSP drivers'!$A$2:$A$7886,'Selected scen drivers'!$AH$1,'SSP drivers'!$B$2:$B$7886,'Selected scen drivers'!$AI$1,'SSP drivers'!$C$2:$C$7886,'Selected scen drivers'!$C113,'SSP drivers'!$D$2:$D$7886,'Selected scen drivers'!$D113)</f>
        <v>254.447811615772</v>
      </c>
      <c r="K113" s="4">
        <f>SUMIFS('SSP drivers'!K$2:K$7886,'SSP drivers'!$A$2:$A$7886,'Selected scen drivers'!$AH$1,'SSP drivers'!$B$2:$B$7886,'Selected scen drivers'!$AI$1,'SSP drivers'!$C$2:$C$7886,'Selected scen drivers'!$C113,'SSP drivers'!$D$2:$D$7886,'Selected scen drivers'!$D113)</f>
        <v>291.36406546121702</v>
      </c>
      <c r="L113" s="4">
        <f>SUMIFS('SSP drivers'!L$2:L$7886,'SSP drivers'!$A$2:$A$7886,'Selected scen drivers'!$AH$1,'SSP drivers'!$B$2:$B$7886,'Selected scen drivers'!$AI$1,'SSP drivers'!$C$2:$C$7886,'Selected scen drivers'!$C113,'SSP drivers'!$D$2:$D$7886,'Selected scen drivers'!$D113)</f>
        <v>330.92821722560001</v>
      </c>
      <c r="M113" s="4">
        <f>SUMIFS('SSP drivers'!M$2:M$7886,'SSP drivers'!$A$2:$A$7886,'Selected scen drivers'!$AH$1,'SSP drivers'!$B$2:$B$7886,'Selected scen drivers'!$AI$1,'SSP drivers'!$C$2:$C$7886,'Selected scen drivers'!$C113,'SSP drivers'!$D$2:$D$7886,'Selected scen drivers'!$D113)</f>
        <v>372.970934618684</v>
      </c>
      <c r="N113" s="4">
        <f>SUMIFS('SSP drivers'!N$2:N$7886,'SSP drivers'!$A$2:$A$7886,'Selected scen drivers'!$AH$1,'SSP drivers'!$B$2:$B$7886,'Selected scen drivers'!$AI$1,'SSP drivers'!$C$2:$C$7886,'Selected scen drivers'!$C113,'SSP drivers'!$D$2:$D$7886,'Selected scen drivers'!$D113)</f>
        <v>420.11098277933303</v>
      </c>
      <c r="O113" s="4">
        <f>SUMIFS('SSP drivers'!O$2:O$7886,'SSP drivers'!$A$2:$A$7886,'Selected scen drivers'!$AH$1,'SSP drivers'!$B$2:$B$7886,'Selected scen drivers'!$AI$1,'SSP drivers'!$C$2:$C$7886,'Selected scen drivers'!$C113,'SSP drivers'!$D$2:$D$7886,'Selected scen drivers'!$D113)</f>
        <v>474.85407449451998</v>
      </c>
      <c r="P113" s="4">
        <f>SUMIFS('SSP drivers'!P$2:P$7886,'SSP drivers'!$A$2:$A$7886,'Selected scen drivers'!$AH$1,'SSP drivers'!$B$2:$B$7886,'Selected scen drivers'!$AI$1,'SSP drivers'!$C$2:$C$7886,'Selected scen drivers'!$C113,'SSP drivers'!$D$2:$D$7886,'Selected scen drivers'!$D113)</f>
        <v>534.91390080640497</v>
      </c>
      <c r="Q113" s="4">
        <f>SUMIFS('SSP drivers'!Q$2:Q$7886,'SSP drivers'!$A$2:$A$7886,'Selected scen drivers'!$AH$1,'SSP drivers'!$B$2:$B$7886,'Selected scen drivers'!$AI$1,'SSP drivers'!$C$2:$C$7886,'Selected scen drivers'!$C113,'SSP drivers'!$D$2:$D$7886,'Selected scen drivers'!$D113)</f>
        <v>599.92371107669896</v>
      </c>
      <c r="R113" s="4">
        <f>SUMIFS('SSP drivers'!R$2:R$7886,'SSP drivers'!$A$2:$A$7886,'Selected scen drivers'!$AH$1,'SSP drivers'!$B$2:$B$7886,'Selected scen drivers'!$AI$1,'SSP drivers'!$C$2:$C$7886,'Selected scen drivers'!$C113,'SSP drivers'!$D$2:$D$7886,'Selected scen drivers'!$D113)</f>
        <v>668.78238353038398</v>
      </c>
      <c r="S113" s="4">
        <f>SUMIFS('SSP drivers'!S$2:S$7886,'SSP drivers'!$A$2:$A$7886,'Selected scen drivers'!$AH$1,'SSP drivers'!$B$2:$B$7886,'Selected scen drivers'!$AI$1,'SSP drivers'!$C$2:$C$7886,'Selected scen drivers'!$C113,'SSP drivers'!$D$2:$D$7886,'Selected scen drivers'!$D113)</f>
        <v>741.74066936275005</v>
      </c>
      <c r="T113" s="4">
        <f>SUMIFS('SSP drivers'!T$2:T$7886,'SSP drivers'!$A$2:$A$7886,'Selected scen drivers'!$AH$1,'SSP drivers'!$B$2:$B$7886,'Selected scen drivers'!$AI$1,'SSP drivers'!$C$2:$C$7886,'Selected scen drivers'!$C113,'SSP drivers'!$D$2:$D$7886,'Selected scen drivers'!$D113)</f>
        <v>820.49558894031395</v>
      </c>
      <c r="U113" s="4">
        <f>SUMIFS('SSP drivers'!U$2:U$7886,'SSP drivers'!$A$2:$A$7886,'Selected scen drivers'!$AH$1,'SSP drivers'!$B$2:$B$7886,'Selected scen drivers'!$AI$1,'SSP drivers'!$C$2:$C$7886,'Selected scen drivers'!$C113,'SSP drivers'!$D$2:$D$7886,'Selected scen drivers'!$D113)</f>
        <v>906.77818096999295</v>
      </c>
      <c r="V113" s="4">
        <f>SUMIFS('SSP drivers'!V$2:V$7886,'SSP drivers'!$A$2:$A$7886,'Selected scen drivers'!$AH$1,'SSP drivers'!$B$2:$B$7886,'Selected scen drivers'!$AI$1,'SSP drivers'!$C$2:$C$7886,'Selected scen drivers'!$C113,'SSP drivers'!$D$2:$D$7886,'Selected scen drivers'!$D113)</f>
        <v>1000.5406312410699</v>
      </c>
      <c r="W113" s="4">
        <f>SUMIFS('SSP drivers'!W$2:W$7886,'SSP drivers'!$A$2:$A$7886,'Selected scen drivers'!$AH$1,'SSP drivers'!$B$2:$B$7886,'Selected scen drivers'!$AI$1,'SSP drivers'!$C$2:$C$7886,'Selected scen drivers'!$C113,'SSP drivers'!$D$2:$D$7886,'Selected scen drivers'!$D113)</f>
        <v>1099.45139143085</v>
      </c>
      <c r="X113" s="4"/>
      <c r="Y113" s="4"/>
      <c r="Z113" s="4"/>
      <c r="AA113" s="4"/>
      <c r="AB113" s="4"/>
      <c r="AC113" s="4"/>
      <c r="AD113" s="4"/>
      <c r="AE113" s="4"/>
    </row>
    <row r="114" spans="1:31" x14ac:dyDescent="0.35">
      <c r="A114">
        <f t="shared" si="2"/>
        <v>13</v>
      </c>
      <c r="B114">
        <f t="shared" si="3"/>
        <v>5</v>
      </c>
      <c r="C114" t="str">
        <f>IFERROR(VLOOKUP(A114,Classification!$A$4:$B$37,2,FALSE),"")</f>
        <v>Russia</v>
      </c>
      <c r="D114" t="str">
        <f>IFERROR(VLOOKUP(B114,Classification!$N$5:$O$14,2,FALSE),"")</f>
        <v>GDPPCAP</v>
      </c>
      <c r="E114" s="4">
        <f>SUMIFS('SSP drivers'!E$2:E$7886,'SSP drivers'!$A$2:$A$7886,'Selected scen drivers'!$AH$1,'SSP drivers'!$B$2:$B$7886,'Selected scen drivers'!$AI$1,'SSP drivers'!$C$2:$C$7886,'Selected scen drivers'!$C114,'SSP drivers'!$D$2:$D$7886,'Selected scen drivers'!$D114)</f>
        <v>0</v>
      </c>
      <c r="F114" s="4">
        <f>SUMIFS('SSP drivers'!F$2:F$7886,'SSP drivers'!$A$2:$A$7886,'Selected scen drivers'!$AH$1,'SSP drivers'!$B$2:$B$7886,'Selected scen drivers'!$AI$1,'SSP drivers'!$C$2:$C$7886,'Selected scen drivers'!$C114,'SSP drivers'!$D$2:$D$7886,'Selected scen drivers'!$D114)</f>
        <v>24.975662694872799</v>
      </c>
      <c r="G114" s="4">
        <f>SUMIFS('SSP drivers'!G$2:G$7886,'SSP drivers'!$A$2:$A$7886,'Selected scen drivers'!$AH$1,'SSP drivers'!$B$2:$B$7886,'Selected scen drivers'!$AI$1,'SSP drivers'!$C$2:$C$7886,'Selected scen drivers'!$C114,'SSP drivers'!$D$2:$D$7886,'Selected scen drivers'!$D114)</f>
        <v>25.198464224416298</v>
      </c>
      <c r="H114" s="4">
        <f>SUMIFS('SSP drivers'!H$2:H$7886,'SSP drivers'!$A$2:$A$7886,'Selected scen drivers'!$AH$1,'SSP drivers'!$B$2:$B$7886,'Selected scen drivers'!$AI$1,'SSP drivers'!$C$2:$C$7886,'Selected scen drivers'!$C114,'SSP drivers'!$D$2:$D$7886,'Selected scen drivers'!$D114)</f>
        <v>27.036022495238601</v>
      </c>
      <c r="I114" s="4">
        <f>SUMIFS('SSP drivers'!I$2:I$7886,'SSP drivers'!$A$2:$A$7886,'Selected scen drivers'!$AH$1,'SSP drivers'!$B$2:$B$7886,'Selected scen drivers'!$AI$1,'SSP drivers'!$C$2:$C$7886,'Selected scen drivers'!$C114,'SSP drivers'!$D$2:$D$7886,'Selected scen drivers'!$D114)</f>
        <v>29.461770747673199</v>
      </c>
      <c r="J114" s="4">
        <f>SUMIFS('SSP drivers'!J$2:J$7886,'SSP drivers'!$A$2:$A$7886,'Selected scen drivers'!$AH$1,'SSP drivers'!$B$2:$B$7886,'Selected scen drivers'!$AI$1,'SSP drivers'!$C$2:$C$7886,'Selected scen drivers'!$C114,'SSP drivers'!$D$2:$D$7886,'Selected scen drivers'!$D114)</f>
        <v>32.743058221388097</v>
      </c>
      <c r="K114" s="4">
        <f>SUMIFS('SSP drivers'!K$2:K$7886,'SSP drivers'!$A$2:$A$7886,'Selected scen drivers'!$AH$1,'SSP drivers'!$B$2:$B$7886,'Selected scen drivers'!$AI$1,'SSP drivers'!$C$2:$C$7886,'Selected scen drivers'!$C114,'SSP drivers'!$D$2:$D$7886,'Selected scen drivers'!$D114)</f>
        <v>36.099471245274898</v>
      </c>
      <c r="L114" s="4">
        <f>SUMIFS('SSP drivers'!L$2:L$7886,'SSP drivers'!$A$2:$A$7886,'Selected scen drivers'!$AH$1,'SSP drivers'!$B$2:$B$7886,'Selected scen drivers'!$AI$1,'SSP drivers'!$C$2:$C$7886,'Selected scen drivers'!$C114,'SSP drivers'!$D$2:$D$7886,'Selected scen drivers'!$D114)</f>
        <v>39.418931340248797</v>
      </c>
      <c r="M114" s="4">
        <f>SUMIFS('SSP drivers'!M$2:M$7886,'SSP drivers'!$A$2:$A$7886,'Selected scen drivers'!$AH$1,'SSP drivers'!$B$2:$B$7886,'Selected scen drivers'!$AI$1,'SSP drivers'!$C$2:$C$7886,'Selected scen drivers'!$C114,'SSP drivers'!$D$2:$D$7886,'Selected scen drivers'!$D114)</f>
        <v>42.711393717298201</v>
      </c>
      <c r="N114" s="4">
        <f>SUMIFS('SSP drivers'!N$2:N$7886,'SSP drivers'!$A$2:$A$7886,'Selected scen drivers'!$AH$1,'SSP drivers'!$B$2:$B$7886,'Selected scen drivers'!$AI$1,'SSP drivers'!$C$2:$C$7886,'Selected scen drivers'!$C114,'SSP drivers'!$D$2:$D$7886,'Selected scen drivers'!$D114)</f>
        <v>46.408076918572</v>
      </c>
      <c r="O114" s="4">
        <f>SUMIFS('SSP drivers'!O$2:O$7886,'SSP drivers'!$A$2:$A$7886,'Selected scen drivers'!$AH$1,'SSP drivers'!$B$2:$B$7886,'Selected scen drivers'!$AI$1,'SSP drivers'!$C$2:$C$7886,'Selected scen drivers'!$C114,'SSP drivers'!$D$2:$D$7886,'Selected scen drivers'!$D114)</f>
        <v>50.7745203184395</v>
      </c>
      <c r="P114" s="4">
        <f>SUMIFS('SSP drivers'!P$2:P$7886,'SSP drivers'!$A$2:$A$7886,'Selected scen drivers'!$AH$1,'SSP drivers'!$B$2:$B$7886,'Selected scen drivers'!$AI$1,'SSP drivers'!$C$2:$C$7886,'Selected scen drivers'!$C114,'SSP drivers'!$D$2:$D$7886,'Selected scen drivers'!$D114)</f>
        <v>55.572041199042502</v>
      </c>
      <c r="Q114" s="4">
        <f>SUMIFS('SSP drivers'!Q$2:Q$7886,'SSP drivers'!$A$2:$A$7886,'Selected scen drivers'!$AH$1,'SSP drivers'!$B$2:$B$7886,'Selected scen drivers'!$AI$1,'SSP drivers'!$C$2:$C$7886,'Selected scen drivers'!$C114,'SSP drivers'!$D$2:$D$7886,'Selected scen drivers'!$D114)</f>
        <v>60.704633585184602</v>
      </c>
      <c r="R114" s="4">
        <f>SUMIFS('SSP drivers'!R$2:R$7886,'SSP drivers'!$A$2:$A$7886,'Selected scen drivers'!$AH$1,'SSP drivers'!$B$2:$B$7886,'Selected scen drivers'!$AI$1,'SSP drivers'!$C$2:$C$7886,'Selected scen drivers'!$C114,'SSP drivers'!$D$2:$D$7886,'Selected scen drivers'!$D114)</f>
        <v>66.007360766044798</v>
      </c>
      <c r="S114" s="4">
        <f>SUMIFS('SSP drivers'!S$2:S$7886,'SSP drivers'!$A$2:$A$7886,'Selected scen drivers'!$AH$1,'SSP drivers'!$B$2:$B$7886,'Selected scen drivers'!$AI$1,'SSP drivers'!$C$2:$C$7886,'Selected scen drivers'!$C114,'SSP drivers'!$D$2:$D$7886,'Selected scen drivers'!$D114)</f>
        <v>71.4879285941023</v>
      </c>
      <c r="T114" s="4">
        <f>SUMIFS('SSP drivers'!T$2:T$7886,'SSP drivers'!$A$2:$A$7886,'Selected scen drivers'!$AH$1,'SSP drivers'!$B$2:$B$7886,'Selected scen drivers'!$AI$1,'SSP drivers'!$C$2:$C$7886,'Selected scen drivers'!$C114,'SSP drivers'!$D$2:$D$7886,'Selected scen drivers'!$D114)</f>
        <v>77.297423602126003</v>
      </c>
      <c r="U114" s="4">
        <f>SUMIFS('SSP drivers'!U$2:U$7886,'SSP drivers'!$A$2:$A$7886,'Selected scen drivers'!$AH$1,'SSP drivers'!$B$2:$B$7886,'Selected scen drivers'!$AI$1,'SSP drivers'!$C$2:$C$7886,'Selected scen drivers'!$C114,'SSP drivers'!$D$2:$D$7886,'Selected scen drivers'!$D114)</f>
        <v>83.607347093646993</v>
      </c>
      <c r="V114" s="4">
        <f>SUMIFS('SSP drivers'!V$2:V$7886,'SSP drivers'!$A$2:$A$7886,'Selected scen drivers'!$AH$1,'SSP drivers'!$B$2:$B$7886,'Selected scen drivers'!$AI$1,'SSP drivers'!$C$2:$C$7886,'Selected scen drivers'!$C114,'SSP drivers'!$D$2:$D$7886,'Selected scen drivers'!$D114)</f>
        <v>90.467334616602898</v>
      </c>
      <c r="W114" s="4">
        <f>SUMIFS('SSP drivers'!W$2:W$7886,'SSP drivers'!$A$2:$A$7886,'Selected scen drivers'!$AH$1,'SSP drivers'!$B$2:$B$7886,'Selected scen drivers'!$AI$1,'SSP drivers'!$C$2:$C$7886,'Selected scen drivers'!$C114,'SSP drivers'!$D$2:$D$7886,'Selected scen drivers'!$D114)</f>
        <v>97.806328048031304</v>
      </c>
      <c r="X114" s="4"/>
      <c r="Y114" s="4"/>
      <c r="Z114" s="4"/>
      <c r="AA114" s="4"/>
      <c r="AB114" s="4"/>
      <c r="AC114" s="4"/>
      <c r="AD114" s="4"/>
      <c r="AE114" s="4"/>
    </row>
    <row r="115" spans="1:31" x14ac:dyDescent="0.35">
      <c r="A115">
        <f t="shared" si="2"/>
        <v>13</v>
      </c>
      <c r="B115">
        <f t="shared" si="3"/>
        <v>6</v>
      </c>
      <c r="C115" t="str">
        <f>IFERROR(VLOOKUP(A115,Classification!$A$4:$B$37,2,FALSE),"")</f>
        <v>Russia</v>
      </c>
      <c r="D115" t="str">
        <f>IFERROR(VLOOKUP(B115,Classification!$N$5:$O$14,2,FALSE),"")</f>
        <v>GDPPHOU</v>
      </c>
      <c r="E115" s="4">
        <f>SUMIFS('SSP drivers'!E$2:E$7886,'SSP drivers'!$A$2:$A$7886,'Selected scen drivers'!$AH$1,'SSP drivers'!$B$2:$B$7886,'Selected scen drivers'!$AI$1,'SSP drivers'!$C$2:$C$7886,'Selected scen drivers'!$C115,'SSP drivers'!$D$2:$D$7886,'Selected scen drivers'!$D115)</f>
        <v>0</v>
      </c>
      <c r="F115" s="4">
        <f>SUMIFS('SSP drivers'!F$2:F$7886,'SSP drivers'!$A$2:$A$7886,'Selected scen drivers'!$AH$1,'SSP drivers'!$B$2:$B$7886,'Selected scen drivers'!$AI$1,'SSP drivers'!$C$2:$C$7886,'Selected scen drivers'!$C115,'SSP drivers'!$D$2:$D$7886,'Selected scen drivers'!$D115)</f>
        <v>79.469725737781403</v>
      </c>
      <c r="G115" s="4">
        <f>SUMIFS('SSP drivers'!G$2:G$7886,'SSP drivers'!$A$2:$A$7886,'Selected scen drivers'!$AH$1,'SSP drivers'!$B$2:$B$7886,'Selected scen drivers'!$AI$1,'SSP drivers'!$C$2:$C$7886,'Selected scen drivers'!$C115,'SSP drivers'!$D$2:$D$7886,'Selected scen drivers'!$D115)</f>
        <v>80.695606644174205</v>
      </c>
      <c r="H115" s="4">
        <f>SUMIFS('SSP drivers'!H$2:H$7886,'SSP drivers'!$A$2:$A$7886,'Selected scen drivers'!$AH$1,'SSP drivers'!$B$2:$B$7886,'Selected scen drivers'!$AI$1,'SSP drivers'!$C$2:$C$7886,'Selected scen drivers'!$C115,'SSP drivers'!$D$2:$D$7886,'Selected scen drivers'!$D115)</f>
        <v>89.473935290186404</v>
      </c>
      <c r="I115" s="4">
        <f>SUMIFS('SSP drivers'!I$2:I$7886,'SSP drivers'!$A$2:$A$7886,'Selected scen drivers'!$AH$1,'SSP drivers'!$B$2:$B$7886,'Selected scen drivers'!$AI$1,'SSP drivers'!$C$2:$C$7886,'Selected scen drivers'!$C115,'SSP drivers'!$D$2:$D$7886,'Selected scen drivers'!$D115)</f>
        <v>99.194022301744297</v>
      </c>
      <c r="J115" s="4">
        <f>SUMIFS('SSP drivers'!J$2:J$7886,'SSP drivers'!$A$2:$A$7886,'Selected scen drivers'!$AH$1,'SSP drivers'!$B$2:$B$7886,'Selected scen drivers'!$AI$1,'SSP drivers'!$C$2:$C$7886,'Selected scen drivers'!$C115,'SSP drivers'!$D$2:$D$7886,'Selected scen drivers'!$D115)</f>
        <v>109.45870298653401</v>
      </c>
      <c r="K115" s="4">
        <f>SUMIFS('SSP drivers'!K$2:K$7886,'SSP drivers'!$A$2:$A$7886,'Selected scen drivers'!$AH$1,'SSP drivers'!$B$2:$B$7886,'Selected scen drivers'!$AI$1,'SSP drivers'!$C$2:$C$7886,'Selected scen drivers'!$C115,'SSP drivers'!$D$2:$D$7886,'Selected scen drivers'!$D115)</f>
        <v>121.257446614739</v>
      </c>
      <c r="L115" s="4">
        <f>SUMIFS('SSP drivers'!L$2:L$7886,'SSP drivers'!$A$2:$A$7886,'Selected scen drivers'!$AH$1,'SSP drivers'!$B$2:$B$7886,'Selected scen drivers'!$AI$1,'SSP drivers'!$C$2:$C$7886,'Selected scen drivers'!$C115,'SSP drivers'!$D$2:$D$7886,'Selected scen drivers'!$D115)</f>
        <v>135.15232381397499</v>
      </c>
      <c r="M115" s="4">
        <f>SUMIFS('SSP drivers'!M$2:M$7886,'SSP drivers'!$A$2:$A$7886,'Selected scen drivers'!$AH$1,'SSP drivers'!$B$2:$B$7886,'Selected scen drivers'!$AI$1,'SSP drivers'!$C$2:$C$7886,'Selected scen drivers'!$C115,'SSP drivers'!$D$2:$D$7886,'Selected scen drivers'!$D115)</f>
        <v>153.10918949007299</v>
      </c>
      <c r="N115" s="4">
        <f>SUMIFS('SSP drivers'!N$2:N$7886,'SSP drivers'!$A$2:$A$7886,'Selected scen drivers'!$AH$1,'SSP drivers'!$B$2:$B$7886,'Selected scen drivers'!$AI$1,'SSP drivers'!$C$2:$C$7886,'Selected scen drivers'!$C115,'SSP drivers'!$D$2:$D$7886,'Selected scen drivers'!$D115)</f>
        <v>175.218492563963</v>
      </c>
      <c r="O115" s="4">
        <f>SUMIFS('SSP drivers'!O$2:O$7886,'SSP drivers'!$A$2:$A$7886,'Selected scen drivers'!$AH$1,'SSP drivers'!$B$2:$B$7886,'Selected scen drivers'!$AI$1,'SSP drivers'!$C$2:$C$7886,'Selected scen drivers'!$C115,'SSP drivers'!$D$2:$D$7886,'Selected scen drivers'!$D115)</f>
        <v>194.26638434090901</v>
      </c>
      <c r="P115" s="4">
        <f>SUMIFS('SSP drivers'!P$2:P$7886,'SSP drivers'!$A$2:$A$7886,'Selected scen drivers'!$AH$1,'SSP drivers'!$B$2:$B$7886,'Selected scen drivers'!$AI$1,'SSP drivers'!$C$2:$C$7886,'Selected scen drivers'!$C115,'SSP drivers'!$D$2:$D$7886,'Selected scen drivers'!$D115)</f>
        <v>208.96523041315001</v>
      </c>
      <c r="Q115" s="4">
        <f>SUMIFS('SSP drivers'!Q$2:Q$7886,'SSP drivers'!$A$2:$A$7886,'Selected scen drivers'!$AH$1,'SSP drivers'!$B$2:$B$7886,'Selected scen drivers'!$AI$1,'SSP drivers'!$C$2:$C$7886,'Selected scen drivers'!$C115,'SSP drivers'!$D$2:$D$7886,'Selected scen drivers'!$D115)</f>
        <v>225.43318029348799</v>
      </c>
      <c r="R115" s="4">
        <f>SUMIFS('SSP drivers'!R$2:R$7886,'SSP drivers'!$A$2:$A$7886,'Selected scen drivers'!$AH$1,'SSP drivers'!$B$2:$B$7886,'Selected scen drivers'!$AI$1,'SSP drivers'!$C$2:$C$7886,'Selected scen drivers'!$C115,'SSP drivers'!$D$2:$D$7886,'Selected scen drivers'!$D115)</f>
        <v>246.003598006364</v>
      </c>
      <c r="S115" s="4">
        <f>SUMIFS('SSP drivers'!S$2:S$7886,'SSP drivers'!$A$2:$A$7886,'Selected scen drivers'!$AH$1,'SSP drivers'!$B$2:$B$7886,'Selected scen drivers'!$AI$1,'SSP drivers'!$C$2:$C$7886,'Selected scen drivers'!$C115,'SSP drivers'!$D$2:$D$7886,'Selected scen drivers'!$D115)</f>
        <v>273.79607711318801</v>
      </c>
      <c r="T115" s="4">
        <f>SUMIFS('SSP drivers'!T$2:T$7886,'SSP drivers'!$A$2:$A$7886,'Selected scen drivers'!$AH$1,'SSP drivers'!$B$2:$B$7886,'Selected scen drivers'!$AI$1,'SSP drivers'!$C$2:$C$7886,'Selected scen drivers'!$C115,'SSP drivers'!$D$2:$D$7886,'Selected scen drivers'!$D115)</f>
        <v>304.41509639551202</v>
      </c>
      <c r="U115" s="4">
        <f>SUMIFS('SSP drivers'!U$2:U$7886,'SSP drivers'!$A$2:$A$7886,'Selected scen drivers'!$AH$1,'SSP drivers'!$B$2:$B$7886,'Selected scen drivers'!$AI$1,'SSP drivers'!$C$2:$C$7886,'Selected scen drivers'!$C115,'SSP drivers'!$D$2:$D$7886,'Selected scen drivers'!$D115)</f>
        <v>332.94841697390098</v>
      </c>
      <c r="V115" s="4">
        <f>SUMIFS('SSP drivers'!V$2:V$7886,'SSP drivers'!$A$2:$A$7886,'Selected scen drivers'!$AH$1,'SSP drivers'!$B$2:$B$7886,'Selected scen drivers'!$AI$1,'SSP drivers'!$C$2:$C$7886,'Selected scen drivers'!$C115,'SSP drivers'!$D$2:$D$7886,'Selected scen drivers'!$D115)</f>
        <v>361.51106491876402</v>
      </c>
      <c r="W115" s="4">
        <f>SUMIFS('SSP drivers'!W$2:W$7886,'SSP drivers'!$A$2:$A$7886,'Selected scen drivers'!$AH$1,'SSP drivers'!$B$2:$B$7886,'Selected scen drivers'!$AI$1,'SSP drivers'!$C$2:$C$7886,'Selected scen drivers'!$C115,'SSP drivers'!$D$2:$D$7886,'Selected scen drivers'!$D115)</f>
        <v>391.99903993444599</v>
      </c>
      <c r="X115" s="4"/>
      <c r="Y115" s="4"/>
      <c r="Z115" s="4"/>
      <c r="AA115" s="4"/>
      <c r="AB115" s="4"/>
      <c r="AC115" s="4"/>
      <c r="AD115" s="4"/>
      <c r="AE115" s="4"/>
    </row>
    <row r="116" spans="1:31" x14ac:dyDescent="0.35">
      <c r="A116">
        <f t="shared" si="2"/>
        <v>13</v>
      </c>
      <c r="B116">
        <f t="shared" si="3"/>
        <v>7</v>
      </c>
      <c r="C116" t="str">
        <f>IFERROR(VLOOKUP(A116,Classification!$A$4:$B$37,2,FALSE),"")</f>
        <v>Russia</v>
      </c>
      <c r="D116" t="str">
        <f>IFERROR(VLOOKUP(B116,Classification!$N$5:$O$14,2,FALSE),"")</f>
        <v>GDPSER</v>
      </c>
      <c r="E116" s="4">
        <f>SUMIFS('SSP drivers'!E$2:E$7886,'SSP drivers'!$A$2:$A$7886,'Selected scen drivers'!$AH$1,'SSP drivers'!$B$2:$B$7886,'Selected scen drivers'!$AI$1,'SSP drivers'!$C$2:$C$7886,'Selected scen drivers'!$C116,'SSP drivers'!$D$2:$D$7886,'Selected scen drivers'!$D116)</f>
        <v>0</v>
      </c>
      <c r="F116" s="4">
        <f>SUMIFS('SSP drivers'!F$2:F$7886,'SSP drivers'!$A$2:$A$7886,'Selected scen drivers'!$AH$1,'SSP drivers'!$B$2:$B$7886,'Selected scen drivers'!$AI$1,'SSP drivers'!$C$2:$C$7886,'Selected scen drivers'!$C116,'SSP drivers'!$D$2:$D$7886,'Selected scen drivers'!$D116)</f>
        <v>2206.75370618737</v>
      </c>
      <c r="G116" s="4">
        <f>SUMIFS('SSP drivers'!G$2:G$7886,'SSP drivers'!$A$2:$A$7886,'Selected scen drivers'!$AH$1,'SSP drivers'!$B$2:$B$7886,'Selected scen drivers'!$AI$1,'SSP drivers'!$C$2:$C$7886,'Selected scen drivers'!$C116,'SSP drivers'!$D$2:$D$7886,'Selected scen drivers'!$D116)</f>
        <v>2225.2452636839398</v>
      </c>
      <c r="H116" s="4">
        <f>SUMIFS('SSP drivers'!H$2:H$7886,'SSP drivers'!$A$2:$A$7886,'Selected scen drivers'!$AH$1,'SSP drivers'!$B$2:$B$7886,'Selected scen drivers'!$AI$1,'SSP drivers'!$C$2:$C$7886,'Selected scen drivers'!$C116,'SSP drivers'!$D$2:$D$7886,'Selected scen drivers'!$D116)</f>
        <v>2381.1106393847899</v>
      </c>
      <c r="I116" s="4">
        <f>SUMIFS('SSP drivers'!I$2:I$7886,'SSP drivers'!$A$2:$A$7886,'Selected scen drivers'!$AH$1,'SSP drivers'!$B$2:$B$7886,'Selected scen drivers'!$AI$1,'SSP drivers'!$C$2:$C$7886,'Selected scen drivers'!$C116,'SSP drivers'!$D$2:$D$7886,'Selected scen drivers'!$D116)</f>
        <v>2559.5739803114502</v>
      </c>
      <c r="J116" s="4">
        <f>SUMIFS('SSP drivers'!J$2:J$7886,'SSP drivers'!$A$2:$A$7886,'Selected scen drivers'!$AH$1,'SSP drivers'!$B$2:$B$7886,'Selected scen drivers'!$AI$1,'SSP drivers'!$C$2:$C$7886,'Selected scen drivers'!$C116,'SSP drivers'!$D$2:$D$7886,'Selected scen drivers'!$D116)</f>
        <v>2808.30305868819</v>
      </c>
      <c r="K116" s="4">
        <f>SUMIFS('SSP drivers'!K$2:K$7886,'SSP drivers'!$A$2:$A$7886,'Selected scen drivers'!$AH$1,'SSP drivers'!$B$2:$B$7886,'Selected scen drivers'!$AI$1,'SSP drivers'!$C$2:$C$7886,'Selected scen drivers'!$C116,'SSP drivers'!$D$2:$D$7886,'Selected scen drivers'!$D116)</f>
        <v>3066.0470894123901</v>
      </c>
      <c r="L116" s="4">
        <f>SUMIFS('SSP drivers'!L$2:L$7886,'SSP drivers'!$A$2:$A$7886,'Selected scen drivers'!$AH$1,'SSP drivers'!$B$2:$B$7886,'Selected scen drivers'!$AI$1,'SSP drivers'!$C$2:$C$7886,'Selected scen drivers'!$C116,'SSP drivers'!$D$2:$D$7886,'Selected scen drivers'!$D116)</f>
        <v>3327.48676592419</v>
      </c>
      <c r="M116" s="4">
        <f>SUMIFS('SSP drivers'!M$2:M$7886,'SSP drivers'!$A$2:$A$7886,'Selected scen drivers'!$AH$1,'SSP drivers'!$B$2:$B$7886,'Selected scen drivers'!$AI$1,'SSP drivers'!$C$2:$C$7886,'Selected scen drivers'!$C116,'SSP drivers'!$D$2:$D$7886,'Selected scen drivers'!$D116)</f>
        <v>3590.5198110296501</v>
      </c>
      <c r="N116" s="4">
        <f>SUMIFS('SSP drivers'!N$2:N$7886,'SSP drivers'!$A$2:$A$7886,'Selected scen drivers'!$AH$1,'SSP drivers'!$B$2:$B$7886,'Selected scen drivers'!$AI$1,'SSP drivers'!$C$2:$C$7886,'Selected scen drivers'!$C116,'SSP drivers'!$D$2:$D$7886,'Selected scen drivers'!$D116)</f>
        <v>3879.1315717338598</v>
      </c>
      <c r="O116" s="4">
        <f>SUMIFS('SSP drivers'!O$2:O$7886,'SSP drivers'!$A$2:$A$7886,'Selected scen drivers'!$AH$1,'SSP drivers'!$B$2:$B$7886,'Selected scen drivers'!$AI$1,'SSP drivers'!$C$2:$C$7886,'Selected scen drivers'!$C116,'SSP drivers'!$D$2:$D$7886,'Selected scen drivers'!$D116)</f>
        <v>4212.5394061323404</v>
      </c>
      <c r="P116" s="4">
        <f>SUMIFS('SSP drivers'!P$2:P$7886,'SSP drivers'!$A$2:$A$7886,'Selected scen drivers'!$AH$1,'SSP drivers'!$B$2:$B$7886,'Selected scen drivers'!$AI$1,'SSP drivers'!$C$2:$C$7886,'Selected scen drivers'!$C116,'SSP drivers'!$D$2:$D$7886,'Selected scen drivers'!$D116)</f>
        <v>4566.1521236482404</v>
      </c>
      <c r="Q116" s="4">
        <f>SUMIFS('SSP drivers'!Q$2:Q$7886,'SSP drivers'!$A$2:$A$7886,'Selected scen drivers'!$AH$1,'SSP drivers'!$B$2:$B$7886,'Selected scen drivers'!$AI$1,'SSP drivers'!$C$2:$C$7886,'Selected scen drivers'!$C116,'SSP drivers'!$D$2:$D$7886,'Selected scen drivers'!$D116)</f>
        <v>4934.7473526932099</v>
      </c>
      <c r="R116" s="4">
        <f>SUMIFS('SSP drivers'!R$2:R$7886,'SSP drivers'!$A$2:$A$7886,'Selected scen drivers'!$AH$1,'SSP drivers'!$B$2:$B$7886,'Selected scen drivers'!$AI$1,'SSP drivers'!$C$2:$C$7886,'Selected scen drivers'!$C116,'SSP drivers'!$D$2:$D$7886,'Selected scen drivers'!$D116)</f>
        <v>5308.0075772405598</v>
      </c>
      <c r="S116" s="4">
        <f>SUMIFS('SSP drivers'!S$2:S$7886,'SSP drivers'!$A$2:$A$7886,'Selected scen drivers'!$AH$1,'SSP drivers'!$B$2:$B$7886,'Selected scen drivers'!$AI$1,'SSP drivers'!$C$2:$C$7886,'Selected scen drivers'!$C116,'SSP drivers'!$D$2:$D$7886,'Selected scen drivers'!$D116)</f>
        <v>5687.3807634267396</v>
      </c>
      <c r="T116" s="4">
        <f>SUMIFS('SSP drivers'!T$2:T$7886,'SSP drivers'!$A$2:$A$7886,'Selected scen drivers'!$AH$1,'SSP drivers'!$B$2:$B$7886,'Selected scen drivers'!$AI$1,'SSP drivers'!$C$2:$C$7886,'Selected scen drivers'!$C116,'SSP drivers'!$D$2:$D$7886,'Selected scen drivers'!$D116)</f>
        <v>6084.8504971007096</v>
      </c>
      <c r="U116" s="4">
        <f>SUMIFS('SSP drivers'!U$2:U$7886,'SSP drivers'!$A$2:$A$7886,'Selected scen drivers'!$AH$1,'SSP drivers'!$B$2:$B$7886,'Selected scen drivers'!$AI$1,'SSP drivers'!$C$2:$C$7886,'Selected scen drivers'!$C116,'SSP drivers'!$D$2:$D$7886,'Selected scen drivers'!$D116)</f>
        <v>6511.1220341750704</v>
      </c>
      <c r="V116" s="4">
        <f>SUMIFS('SSP drivers'!V$2:V$7886,'SSP drivers'!$A$2:$A$7886,'Selected scen drivers'!$AH$1,'SSP drivers'!$B$2:$B$7886,'Selected scen drivers'!$AI$1,'SSP drivers'!$C$2:$C$7886,'Selected scen drivers'!$C116,'SSP drivers'!$D$2:$D$7886,'Selected scen drivers'!$D116)</f>
        <v>6963.20250740544</v>
      </c>
      <c r="W116" s="4">
        <f>SUMIFS('SSP drivers'!W$2:W$7886,'SSP drivers'!$A$2:$A$7886,'Selected scen drivers'!$AH$1,'SSP drivers'!$B$2:$B$7886,'Selected scen drivers'!$AI$1,'SSP drivers'!$C$2:$C$7886,'Selected scen drivers'!$C116,'SSP drivers'!$D$2:$D$7886,'Selected scen drivers'!$D116)</f>
        <v>7423.0377783540498</v>
      </c>
      <c r="X116" s="4"/>
      <c r="Y116" s="4"/>
      <c r="Z116" s="4"/>
      <c r="AA116" s="4"/>
      <c r="AB116" s="4"/>
      <c r="AC116" s="4"/>
      <c r="AD116" s="4"/>
      <c r="AE116" s="4"/>
    </row>
    <row r="117" spans="1:31" x14ac:dyDescent="0.35">
      <c r="A117">
        <f t="shared" si="2"/>
        <v>13</v>
      </c>
      <c r="B117">
        <f t="shared" si="3"/>
        <v>8</v>
      </c>
      <c r="C117" t="str">
        <f>IFERROR(VLOOKUP(A117,Classification!$A$4:$B$37,2,FALSE),"")</f>
        <v>Russia</v>
      </c>
      <c r="D117" t="str">
        <f>IFERROR(VLOOKUP(B117,Classification!$N$5:$O$14,2,FALSE),"")</f>
        <v>HOU</v>
      </c>
      <c r="E117" s="4">
        <f>SUMIFS('SSP drivers'!E$2:E$7886,'SSP drivers'!$A$2:$A$7886,'Selected scen drivers'!$AH$1,'SSP drivers'!$B$2:$B$7886,'Selected scen drivers'!$AI$1,'SSP drivers'!$C$2:$C$7886,'Selected scen drivers'!$C117,'SSP drivers'!$D$2:$D$7886,'Selected scen drivers'!$D117)</f>
        <v>0</v>
      </c>
      <c r="F117" s="4">
        <f>SUMIFS('SSP drivers'!F$2:F$7886,'SSP drivers'!$A$2:$A$7886,'Selected scen drivers'!$AH$1,'SSP drivers'!$B$2:$B$7886,'Selected scen drivers'!$AI$1,'SSP drivers'!$C$2:$C$7886,'Selected scen drivers'!$C117,'SSP drivers'!$D$2:$D$7886,'Selected scen drivers'!$D117)</f>
        <v>45.834410099999999</v>
      </c>
      <c r="G117" s="4">
        <f>SUMIFS('SSP drivers'!G$2:G$7886,'SSP drivers'!$A$2:$A$7886,'Selected scen drivers'!$AH$1,'SSP drivers'!$B$2:$B$7886,'Selected scen drivers'!$AI$1,'SSP drivers'!$C$2:$C$7886,'Selected scen drivers'!$C117,'SSP drivers'!$D$2:$D$7886,'Selected scen drivers'!$D117)</f>
        <v>45.516356500000001</v>
      </c>
      <c r="H117" s="4">
        <f>SUMIFS('SSP drivers'!H$2:H$7886,'SSP drivers'!$A$2:$A$7886,'Selected scen drivers'!$AH$1,'SSP drivers'!$B$2:$B$7886,'Selected scen drivers'!$AI$1,'SSP drivers'!$C$2:$C$7886,'Selected scen drivers'!$C117,'SSP drivers'!$D$2:$D$7886,'Selected scen drivers'!$D117)</f>
        <v>43.926088499999999</v>
      </c>
      <c r="I117" s="4">
        <f>SUMIFS('SSP drivers'!I$2:I$7886,'SSP drivers'!$A$2:$A$7886,'Selected scen drivers'!$AH$1,'SSP drivers'!$B$2:$B$7886,'Selected scen drivers'!$AI$1,'SSP drivers'!$C$2:$C$7886,'Selected scen drivers'!$C117,'SSP drivers'!$D$2:$D$7886,'Selected scen drivers'!$D117)</f>
        <v>42.591377000000001</v>
      </c>
      <c r="J117" s="4">
        <f>SUMIFS('SSP drivers'!J$2:J$7886,'SSP drivers'!$A$2:$A$7886,'Selected scen drivers'!$AH$1,'SSP drivers'!$B$2:$B$7886,'Selected scen drivers'!$AI$1,'SSP drivers'!$C$2:$C$7886,'Selected scen drivers'!$C117,'SSP drivers'!$D$2:$D$7886,'Selected scen drivers'!$D117)</f>
        <v>42.348025999999997</v>
      </c>
      <c r="K117" s="4">
        <f>SUMIFS('SSP drivers'!K$2:K$7886,'SSP drivers'!$A$2:$A$7886,'Selected scen drivers'!$AH$1,'SSP drivers'!$B$2:$B$7886,'Selected scen drivers'!$AI$1,'SSP drivers'!$C$2:$C$7886,'Selected scen drivers'!$C117,'SSP drivers'!$D$2:$D$7886,'Selected scen drivers'!$D117)</f>
        <v>41.735911000000002</v>
      </c>
      <c r="L117" s="4">
        <f>SUMIFS('SSP drivers'!L$2:L$7886,'SSP drivers'!$A$2:$A$7886,'Selected scen drivers'!$AH$1,'SSP drivers'!$B$2:$B$7886,'Selected scen drivers'!$AI$1,'SSP drivers'!$C$2:$C$7886,'Selected scen drivers'!$C117,'SSP drivers'!$D$2:$D$7886,'Selected scen drivers'!$D117)</f>
        <v>40.637999000000001</v>
      </c>
      <c r="M117" s="4">
        <f>SUMIFS('SSP drivers'!M$2:M$7886,'SSP drivers'!$A$2:$A$7886,'Selected scen drivers'!$AH$1,'SSP drivers'!$B$2:$B$7886,'Selected scen drivers'!$AI$1,'SSP drivers'!$C$2:$C$7886,'Selected scen drivers'!$C117,'SSP drivers'!$D$2:$D$7886,'Selected scen drivers'!$D117)</f>
        <v>38.707539500000003</v>
      </c>
      <c r="N117" s="4">
        <f>SUMIFS('SSP drivers'!N$2:N$7886,'SSP drivers'!$A$2:$A$7886,'Selected scen drivers'!$AH$1,'SSP drivers'!$B$2:$B$7886,'Selected scen drivers'!$AI$1,'SSP drivers'!$C$2:$C$7886,'Selected scen drivers'!$C117,'SSP drivers'!$D$2:$D$7886,'Selected scen drivers'!$D117)</f>
        <v>36.542147499999999</v>
      </c>
      <c r="O117" s="4">
        <f>SUMIFS('SSP drivers'!O$2:O$7886,'SSP drivers'!$A$2:$A$7886,'Selected scen drivers'!$AH$1,'SSP drivers'!$B$2:$B$7886,'Selected scen drivers'!$AI$1,'SSP drivers'!$C$2:$C$7886,'Selected scen drivers'!$C117,'SSP drivers'!$D$2:$D$7886,'Selected scen drivers'!$D117)</f>
        <v>35.791987499999998</v>
      </c>
      <c r="P117" s="4">
        <f>SUMIFS('SSP drivers'!P$2:P$7886,'SSP drivers'!$A$2:$A$7886,'Selected scen drivers'!$AH$1,'SSP drivers'!$B$2:$B$7886,'Selected scen drivers'!$AI$1,'SSP drivers'!$C$2:$C$7886,'Selected scen drivers'!$C117,'SSP drivers'!$D$2:$D$7886,'Selected scen drivers'!$D117)</f>
        <v>36.067483500000002</v>
      </c>
      <c r="Q117" s="4">
        <f>SUMIFS('SSP drivers'!Q$2:Q$7886,'SSP drivers'!$A$2:$A$7886,'Selected scen drivers'!$AH$1,'SSP drivers'!$B$2:$B$7886,'Selected scen drivers'!$AI$1,'SSP drivers'!$C$2:$C$7886,'Selected scen drivers'!$C117,'SSP drivers'!$D$2:$D$7886,'Selected scen drivers'!$D117)</f>
        <v>36.131549</v>
      </c>
      <c r="R117" s="4">
        <f>SUMIFS('SSP drivers'!R$2:R$7886,'SSP drivers'!$A$2:$A$7886,'Selected scen drivers'!$AH$1,'SSP drivers'!$B$2:$B$7886,'Selected scen drivers'!$AI$1,'SSP drivers'!$C$2:$C$7886,'Selected scen drivers'!$C117,'SSP drivers'!$D$2:$D$7886,'Selected scen drivers'!$D117)</f>
        <v>35.614722999999998</v>
      </c>
      <c r="S117" s="4">
        <f>SUMIFS('SSP drivers'!S$2:S$7886,'SSP drivers'!$A$2:$A$7886,'Selected scen drivers'!$AH$1,'SSP drivers'!$B$2:$B$7886,'Selected scen drivers'!$AI$1,'SSP drivers'!$C$2:$C$7886,'Selected scen drivers'!$C117,'SSP drivers'!$D$2:$D$7886,'Selected scen drivers'!$D117)</f>
        <v>34.286612499999997</v>
      </c>
      <c r="T117" s="4">
        <f>SUMIFS('SSP drivers'!T$2:T$7886,'SSP drivers'!$A$2:$A$7886,'Selected scen drivers'!$AH$1,'SSP drivers'!$B$2:$B$7886,'Selected scen drivers'!$AI$1,'SSP drivers'!$C$2:$C$7886,'Selected scen drivers'!$C117,'SSP drivers'!$D$2:$D$7886,'Selected scen drivers'!$D117)</f>
        <v>32.993107500000001</v>
      </c>
      <c r="U117" s="4">
        <f>SUMIFS('SSP drivers'!U$2:U$7886,'SSP drivers'!$A$2:$A$7886,'Selected scen drivers'!$AH$1,'SSP drivers'!$B$2:$B$7886,'Selected scen drivers'!$AI$1,'SSP drivers'!$C$2:$C$7886,'Selected scen drivers'!$C117,'SSP drivers'!$D$2:$D$7886,'Selected scen drivers'!$D117)</f>
        <v>32.278874000000002</v>
      </c>
      <c r="V117" s="4">
        <f>SUMIFS('SSP drivers'!V$2:V$7886,'SSP drivers'!$A$2:$A$7886,'Selected scen drivers'!$AH$1,'SSP drivers'!$B$2:$B$7886,'Selected scen drivers'!$AI$1,'SSP drivers'!$C$2:$C$7886,'Selected scen drivers'!$C117,'SSP drivers'!$D$2:$D$7886,'Selected scen drivers'!$D117)</f>
        <v>31.792664500000001</v>
      </c>
      <c r="W117" s="4">
        <f>SUMIFS('SSP drivers'!W$2:W$7886,'SSP drivers'!$A$2:$A$7886,'Selected scen drivers'!$AH$1,'SSP drivers'!$B$2:$B$7886,'Selected scen drivers'!$AI$1,'SSP drivers'!$C$2:$C$7886,'Selected scen drivers'!$C117,'SSP drivers'!$D$2:$D$7886,'Selected scen drivers'!$D117)</f>
        <v>31.256198999999999</v>
      </c>
      <c r="X117" s="4"/>
      <c r="Y117" s="4"/>
      <c r="Z117" s="4"/>
      <c r="AA117" s="4"/>
      <c r="AB117" s="4"/>
      <c r="AC117" s="4"/>
      <c r="AD117" s="4"/>
      <c r="AE117" s="4"/>
    </row>
    <row r="118" spans="1:31" x14ac:dyDescent="0.35">
      <c r="A118">
        <f t="shared" si="2"/>
        <v>13</v>
      </c>
      <c r="B118">
        <f t="shared" si="3"/>
        <v>9</v>
      </c>
      <c r="C118" t="str">
        <f>IFERROR(VLOOKUP(A118,Classification!$A$4:$B$37,2,FALSE),"")</f>
        <v>Russia</v>
      </c>
      <c r="D118" t="str">
        <f>IFERROR(VLOOKUP(B118,Classification!$N$5:$O$14,2,FALSE),"")</f>
        <v>POP</v>
      </c>
      <c r="E118" s="4">
        <f>SUMIFS('SSP drivers'!E$2:E$7886,'SSP drivers'!$A$2:$A$7886,'Selected scen drivers'!$AH$1,'SSP drivers'!$B$2:$B$7886,'Selected scen drivers'!$AI$1,'SSP drivers'!$C$2:$C$7886,'Selected scen drivers'!$C118,'SSP drivers'!$D$2:$D$7886,'Selected scen drivers'!$D118)</f>
        <v>0</v>
      </c>
      <c r="F118" s="4">
        <f>SUMIFS('SSP drivers'!F$2:F$7886,'SSP drivers'!$A$2:$A$7886,'Selected scen drivers'!$AH$1,'SSP drivers'!$B$2:$B$7886,'Selected scen drivers'!$AI$1,'SSP drivers'!$C$2:$C$7886,'Selected scen drivers'!$C118,'SSP drivers'!$D$2:$D$7886,'Selected scen drivers'!$D118)</f>
        <v>145.83989399999999</v>
      </c>
      <c r="G118" s="4">
        <f>SUMIFS('SSP drivers'!G$2:G$7886,'SSP drivers'!$A$2:$A$7886,'Selected scen drivers'!$AH$1,'SSP drivers'!$B$2:$B$7886,'Selected scen drivers'!$AI$1,'SSP drivers'!$C$2:$C$7886,'Selected scen drivers'!$C118,'SSP drivers'!$D$2:$D$7886,'Selected scen drivers'!$D118)</f>
        <v>145.761661</v>
      </c>
      <c r="H118" s="4">
        <f>SUMIFS('SSP drivers'!H$2:H$7886,'SSP drivers'!$A$2:$A$7886,'Selected scen drivers'!$AH$1,'SSP drivers'!$B$2:$B$7886,'Selected scen drivers'!$AI$1,'SSP drivers'!$C$2:$C$7886,'Selected scen drivers'!$C118,'SSP drivers'!$D$2:$D$7886,'Selected scen drivers'!$D118)</f>
        <v>145.370496</v>
      </c>
      <c r="I118" s="4">
        <f>SUMIFS('SSP drivers'!I$2:I$7886,'SSP drivers'!$A$2:$A$7886,'Selected scen drivers'!$AH$1,'SSP drivers'!$B$2:$B$7886,'Selected scen drivers'!$AI$1,'SSP drivers'!$C$2:$C$7886,'Selected scen drivers'!$C118,'SSP drivers'!$D$2:$D$7886,'Selected scen drivers'!$D118)</f>
        <v>143.399731</v>
      </c>
      <c r="J118" s="4">
        <f>SUMIFS('SSP drivers'!J$2:J$7886,'SSP drivers'!$A$2:$A$7886,'Selected scen drivers'!$AH$1,'SSP drivers'!$B$2:$B$7886,'Selected scen drivers'!$AI$1,'SSP drivers'!$C$2:$C$7886,'Selected scen drivers'!$C118,'SSP drivers'!$D$2:$D$7886,'Selected scen drivers'!$D118)</f>
        <v>141.56771699999999</v>
      </c>
      <c r="K118" s="4">
        <f>SUMIFS('SSP drivers'!K$2:K$7886,'SSP drivers'!$A$2:$A$7886,'Selected scen drivers'!$AH$1,'SSP drivers'!$B$2:$B$7886,'Selected scen drivers'!$AI$1,'SSP drivers'!$C$2:$C$7886,'Selected scen drivers'!$C118,'SSP drivers'!$D$2:$D$7886,'Selected scen drivers'!$D118)</f>
        <v>140.19014200000001</v>
      </c>
      <c r="L118" s="4">
        <f>SUMIFS('SSP drivers'!L$2:L$7886,'SSP drivers'!$A$2:$A$7886,'Selected scen drivers'!$AH$1,'SSP drivers'!$B$2:$B$7886,'Selected scen drivers'!$AI$1,'SSP drivers'!$C$2:$C$7886,'Selected scen drivers'!$C118,'SSP drivers'!$D$2:$D$7886,'Selected scen drivers'!$D118)</f>
        <v>139.33203700000001</v>
      </c>
      <c r="M118" s="4">
        <f>SUMIFS('SSP drivers'!M$2:M$7886,'SSP drivers'!$A$2:$A$7886,'Selected scen drivers'!$AH$1,'SSP drivers'!$B$2:$B$7886,'Selected scen drivers'!$AI$1,'SSP drivers'!$C$2:$C$7886,'Selected scen drivers'!$C118,'SSP drivers'!$D$2:$D$7886,'Selected scen drivers'!$D118)</f>
        <v>138.756418</v>
      </c>
      <c r="N118" s="4">
        <f>SUMIFS('SSP drivers'!N$2:N$7886,'SSP drivers'!$A$2:$A$7886,'Selected scen drivers'!$AH$1,'SSP drivers'!$B$2:$B$7886,'Selected scen drivers'!$AI$1,'SSP drivers'!$C$2:$C$7886,'Selected scen drivers'!$C118,'SSP drivers'!$D$2:$D$7886,'Selected scen drivers'!$D118)</f>
        <v>137.96865600000001</v>
      </c>
      <c r="O118" s="4">
        <f>SUMIFS('SSP drivers'!O$2:O$7886,'SSP drivers'!$A$2:$A$7886,'Selected scen drivers'!$AH$1,'SSP drivers'!$B$2:$B$7886,'Selected scen drivers'!$AI$1,'SSP drivers'!$C$2:$C$7886,'Selected scen drivers'!$C118,'SSP drivers'!$D$2:$D$7886,'Selected scen drivers'!$D118)</f>
        <v>136.942308</v>
      </c>
      <c r="P118" s="4">
        <f>SUMIFS('SSP drivers'!P$2:P$7886,'SSP drivers'!$A$2:$A$7886,'Selected scen drivers'!$AH$1,'SSP drivers'!$B$2:$B$7886,'Selected scen drivers'!$AI$1,'SSP drivers'!$C$2:$C$7886,'Selected scen drivers'!$C118,'SSP drivers'!$D$2:$D$7886,'Selected scen drivers'!$D118)</f>
        <v>135.62305499999999</v>
      </c>
      <c r="Q118" s="4">
        <f>SUMIFS('SSP drivers'!Q$2:Q$7886,'SSP drivers'!$A$2:$A$7886,'Selected scen drivers'!$AH$1,'SSP drivers'!$B$2:$B$7886,'Selected scen drivers'!$AI$1,'SSP drivers'!$C$2:$C$7886,'Selected scen drivers'!$C118,'SSP drivers'!$D$2:$D$7886,'Selected scen drivers'!$D118)</f>
        <v>134.17839000000001</v>
      </c>
      <c r="R118" s="4">
        <f>SUMIFS('SSP drivers'!R$2:R$7886,'SSP drivers'!$A$2:$A$7886,'Selected scen drivers'!$AH$1,'SSP drivers'!$B$2:$B$7886,'Selected scen drivers'!$AI$1,'SSP drivers'!$C$2:$C$7886,'Selected scen drivers'!$C118,'SSP drivers'!$D$2:$D$7886,'Selected scen drivers'!$D118)</f>
        <v>132.732924</v>
      </c>
      <c r="S118" s="4">
        <f>SUMIFS('SSP drivers'!S$2:S$7886,'SSP drivers'!$A$2:$A$7886,'Selected scen drivers'!$AH$1,'SSP drivers'!$B$2:$B$7886,'Selected scen drivers'!$AI$1,'SSP drivers'!$C$2:$C$7886,'Selected scen drivers'!$C118,'SSP drivers'!$D$2:$D$7886,'Selected scen drivers'!$D118)</f>
        <v>131.31643600000001</v>
      </c>
      <c r="T118" s="4">
        <f>SUMIFS('SSP drivers'!T$2:T$7886,'SSP drivers'!$A$2:$A$7886,'Selected scen drivers'!$AH$1,'SSP drivers'!$B$2:$B$7886,'Selected scen drivers'!$AI$1,'SSP drivers'!$C$2:$C$7886,'Selected scen drivers'!$C118,'SSP drivers'!$D$2:$D$7886,'Selected scen drivers'!$D118)</f>
        <v>129.934473</v>
      </c>
      <c r="U118" s="4">
        <f>SUMIFS('SSP drivers'!U$2:U$7886,'SSP drivers'!$A$2:$A$7886,'Selected scen drivers'!$AH$1,'SSP drivers'!$B$2:$B$7886,'Selected scen drivers'!$AI$1,'SSP drivers'!$C$2:$C$7886,'Selected scen drivers'!$C118,'SSP drivers'!$D$2:$D$7886,'Selected scen drivers'!$D118)</f>
        <v>128.54372699999999</v>
      </c>
      <c r="V118" s="4">
        <f>SUMIFS('SSP drivers'!V$2:V$7886,'SSP drivers'!$A$2:$A$7886,'Selected scen drivers'!$AH$1,'SSP drivers'!$B$2:$B$7886,'Selected scen drivers'!$AI$1,'SSP drivers'!$C$2:$C$7886,'Selected scen drivers'!$C118,'SSP drivers'!$D$2:$D$7886,'Selected scen drivers'!$D118)</f>
        <v>127.04475100000001</v>
      </c>
      <c r="W118" s="4">
        <f>SUMIFS('SSP drivers'!W$2:W$7886,'SSP drivers'!$A$2:$A$7886,'Selected scen drivers'!$AH$1,'SSP drivers'!$B$2:$B$7886,'Selected scen drivers'!$AI$1,'SSP drivers'!$C$2:$C$7886,'Selected scen drivers'!$C118,'SSP drivers'!$D$2:$D$7886,'Selected scen drivers'!$D118)</f>
        <v>125.272058</v>
      </c>
      <c r="X118" s="4"/>
      <c r="Y118" s="4"/>
      <c r="Z118" s="4"/>
      <c r="AA118" s="4"/>
      <c r="AB118" s="4"/>
      <c r="AC118" s="4"/>
      <c r="AD118" s="4"/>
      <c r="AE118" s="4"/>
    </row>
    <row r="119" spans="1:31" x14ac:dyDescent="0.35">
      <c r="A119">
        <f t="shared" si="2"/>
        <v>14</v>
      </c>
      <c r="B119">
        <f t="shared" si="3"/>
        <v>1</v>
      </c>
      <c r="C119" t="str">
        <f>IFERROR(VLOOKUP(A119,Classification!$A$4:$B$37,2,FALSE),"")</f>
        <v>EU_southeast</v>
      </c>
      <c r="D119" t="str">
        <f>IFERROR(VLOOKUP(B119,Classification!$N$5:$O$14,2,FALSE),"")</f>
        <v>GDP</v>
      </c>
      <c r="E119" s="4">
        <f>SUMIFS('SSP drivers'!E$2:E$7886,'SSP drivers'!$A$2:$A$7886,'Selected scen drivers'!$AH$1,'SSP drivers'!$B$2:$B$7886,'Selected scen drivers'!$AI$1,'SSP drivers'!$C$2:$C$7886,'Selected scen drivers'!$C119,'SSP drivers'!$D$2:$D$7886,'Selected scen drivers'!$D119)</f>
        <v>0</v>
      </c>
      <c r="F119" s="4">
        <f>SUMIFS('SSP drivers'!F$2:F$7886,'SSP drivers'!$A$2:$A$7886,'Selected scen drivers'!$AH$1,'SSP drivers'!$B$2:$B$7886,'Selected scen drivers'!$AI$1,'SSP drivers'!$C$2:$C$7886,'Selected scen drivers'!$C119,'SSP drivers'!$D$2:$D$7886,'Selected scen drivers'!$D119)</f>
        <v>1113.8172999999999</v>
      </c>
      <c r="G119" s="4">
        <f>SUMIFS('SSP drivers'!G$2:G$7886,'SSP drivers'!$A$2:$A$7886,'Selected scen drivers'!$AH$1,'SSP drivers'!$B$2:$B$7886,'Selected scen drivers'!$AI$1,'SSP drivers'!$C$2:$C$7886,'Selected scen drivers'!$C119,'SSP drivers'!$D$2:$D$7886,'Selected scen drivers'!$D119)</f>
        <v>1140.7393</v>
      </c>
      <c r="H119" s="4">
        <f>SUMIFS('SSP drivers'!H$2:H$7886,'SSP drivers'!$A$2:$A$7886,'Selected scen drivers'!$AH$1,'SSP drivers'!$B$2:$B$7886,'Selected scen drivers'!$AI$1,'SSP drivers'!$C$2:$C$7886,'Selected scen drivers'!$C119,'SSP drivers'!$D$2:$D$7886,'Selected scen drivers'!$D119)</f>
        <v>1368.3335999999999</v>
      </c>
      <c r="I119" s="4">
        <f>SUMIFS('SSP drivers'!I$2:I$7886,'SSP drivers'!$A$2:$A$7886,'Selected scen drivers'!$AH$1,'SSP drivers'!$B$2:$B$7886,'Selected scen drivers'!$AI$1,'SSP drivers'!$C$2:$C$7886,'Selected scen drivers'!$C119,'SSP drivers'!$D$2:$D$7886,'Selected scen drivers'!$D119)</f>
        <v>1554.1806999999999</v>
      </c>
      <c r="J119" s="4">
        <f>SUMIFS('SSP drivers'!J$2:J$7886,'SSP drivers'!$A$2:$A$7886,'Selected scen drivers'!$AH$1,'SSP drivers'!$B$2:$B$7886,'Selected scen drivers'!$AI$1,'SSP drivers'!$C$2:$C$7886,'Selected scen drivers'!$C119,'SSP drivers'!$D$2:$D$7886,'Selected scen drivers'!$D119)</f>
        <v>1707.451</v>
      </c>
      <c r="K119" s="4">
        <f>SUMIFS('SSP drivers'!K$2:K$7886,'SSP drivers'!$A$2:$A$7886,'Selected scen drivers'!$AH$1,'SSP drivers'!$B$2:$B$7886,'Selected scen drivers'!$AI$1,'SSP drivers'!$C$2:$C$7886,'Selected scen drivers'!$C119,'SSP drivers'!$D$2:$D$7886,'Selected scen drivers'!$D119)</f>
        <v>1825.758</v>
      </c>
      <c r="L119" s="4">
        <f>SUMIFS('SSP drivers'!L$2:L$7886,'SSP drivers'!$A$2:$A$7886,'Selected scen drivers'!$AH$1,'SSP drivers'!$B$2:$B$7886,'Selected scen drivers'!$AI$1,'SSP drivers'!$C$2:$C$7886,'Selected scen drivers'!$C119,'SSP drivers'!$D$2:$D$7886,'Selected scen drivers'!$D119)</f>
        <v>1915.5239999999999</v>
      </c>
      <c r="M119" s="4">
        <f>SUMIFS('SSP drivers'!M$2:M$7886,'SSP drivers'!$A$2:$A$7886,'Selected scen drivers'!$AH$1,'SSP drivers'!$B$2:$B$7886,'Selected scen drivers'!$AI$1,'SSP drivers'!$C$2:$C$7886,'Selected scen drivers'!$C119,'SSP drivers'!$D$2:$D$7886,'Selected scen drivers'!$D119)</f>
        <v>1988.934</v>
      </c>
      <c r="N119" s="4">
        <f>SUMIFS('SSP drivers'!N$2:N$7886,'SSP drivers'!$A$2:$A$7886,'Selected scen drivers'!$AH$1,'SSP drivers'!$B$2:$B$7886,'Selected scen drivers'!$AI$1,'SSP drivers'!$C$2:$C$7886,'Selected scen drivers'!$C119,'SSP drivers'!$D$2:$D$7886,'Selected scen drivers'!$D119)</f>
        <v>2054.5210000000002</v>
      </c>
      <c r="O119" s="4">
        <f>SUMIFS('SSP drivers'!O$2:O$7886,'SSP drivers'!$A$2:$A$7886,'Selected scen drivers'!$AH$1,'SSP drivers'!$B$2:$B$7886,'Selected scen drivers'!$AI$1,'SSP drivers'!$C$2:$C$7886,'Selected scen drivers'!$C119,'SSP drivers'!$D$2:$D$7886,'Selected scen drivers'!$D119)</f>
        <v>2115.6959999999999</v>
      </c>
      <c r="P119" s="4">
        <f>SUMIFS('SSP drivers'!P$2:P$7886,'SSP drivers'!$A$2:$A$7886,'Selected scen drivers'!$AH$1,'SSP drivers'!$B$2:$B$7886,'Selected scen drivers'!$AI$1,'SSP drivers'!$C$2:$C$7886,'Selected scen drivers'!$C119,'SSP drivers'!$D$2:$D$7886,'Selected scen drivers'!$D119)</f>
        <v>2172.88</v>
      </c>
      <c r="Q119" s="4">
        <f>SUMIFS('SSP drivers'!Q$2:Q$7886,'SSP drivers'!$A$2:$A$7886,'Selected scen drivers'!$AH$1,'SSP drivers'!$B$2:$B$7886,'Selected scen drivers'!$AI$1,'SSP drivers'!$C$2:$C$7886,'Selected scen drivers'!$C119,'SSP drivers'!$D$2:$D$7886,'Selected scen drivers'!$D119)</f>
        <v>2222.7179999999998</v>
      </c>
      <c r="R119" s="4">
        <f>SUMIFS('SSP drivers'!R$2:R$7886,'SSP drivers'!$A$2:$A$7886,'Selected scen drivers'!$AH$1,'SSP drivers'!$B$2:$B$7886,'Selected scen drivers'!$AI$1,'SSP drivers'!$C$2:$C$7886,'Selected scen drivers'!$C119,'SSP drivers'!$D$2:$D$7886,'Selected scen drivers'!$D119)</f>
        <v>2267.2420000000002</v>
      </c>
      <c r="S119" s="4">
        <f>SUMIFS('SSP drivers'!S$2:S$7886,'SSP drivers'!$A$2:$A$7886,'Selected scen drivers'!$AH$1,'SSP drivers'!$B$2:$B$7886,'Selected scen drivers'!$AI$1,'SSP drivers'!$C$2:$C$7886,'Selected scen drivers'!$C119,'SSP drivers'!$D$2:$D$7886,'Selected scen drivers'!$D119)</f>
        <v>2307.7849999999999</v>
      </c>
      <c r="T119" s="4">
        <f>SUMIFS('SSP drivers'!T$2:T$7886,'SSP drivers'!$A$2:$A$7886,'Selected scen drivers'!$AH$1,'SSP drivers'!$B$2:$B$7886,'Selected scen drivers'!$AI$1,'SSP drivers'!$C$2:$C$7886,'Selected scen drivers'!$C119,'SSP drivers'!$D$2:$D$7886,'Selected scen drivers'!$D119)</f>
        <v>2346.5329999999999</v>
      </c>
      <c r="U119" s="4">
        <f>SUMIFS('SSP drivers'!U$2:U$7886,'SSP drivers'!$A$2:$A$7886,'Selected scen drivers'!$AH$1,'SSP drivers'!$B$2:$B$7886,'Selected scen drivers'!$AI$1,'SSP drivers'!$C$2:$C$7886,'Selected scen drivers'!$C119,'SSP drivers'!$D$2:$D$7886,'Selected scen drivers'!$D119)</f>
        <v>2385.047</v>
      </c>
      <c r="V119" s="4">
        <f>SUMIFS('SSP drivers'!V$2:V$7886,'SSP drivers'!$A$2:$A$7886,'Selected scen drivers'!$AH$1,'SSP drivers'!$B$2:$B$7886,'Selected scen drivers'!$AI$1,'SSP drivers'!$C$2:$C$7886,'Selected scen drivers'!$C119,'SSP drivers'!$D$2:$D$7886,'Selected scen drivers'!$D119)</f>
        <v>2423.741</v>
      </c>
      <c r="W119" s="4">
        <f>SUMIFS('SSP drivers'!W$2:W$7886,'SSP drivers'!$A$2:$A$7886,'Selected scen drivers'!$AH$1,'SSP drivers'!$B$2:$B$7886,'Selected scen drivers'!$AI$1,'SSP drivers'!$C$2:$C$7886,'Selected scen drivers'!$C119,'SSP drivers'!$D$2:$D$7886,'Selected scen drivers'!$D119)</f>
        <v>2459.9409999999998</v>
      </c>
      <c r="X119" s="4"/>
      <c r="Y119" s="4"/>
      <c r="Z119" s="4"/>
      <c r="AA119" s="4"/>
      <c r="AB119" s="4"/>
      <c r="AC119" s="4"/>
      <c r="AD119" s="4"/>
      <c r="AE119" s="4"/>
    </row>
    <row r="120" spans="1:31" x14ac:dyDescent="0.35">
      <c r="A120">
        <f t="shared" si="2"/>
        <v>14</v>
      </c>
      <c r="B120">
        <f t="shared" si="3"/>
        <v>2</v>
      </c>
      <c r="C120" t="str">
        <f>IFERROR(VLOOKUP(A120,Classification!$A$4:$B$37,2,FALSE),"")</f>
        <v>EU_southeast</v>
      </c>
      <c r="D120" t="str">
        <f>IFERROR(VLOOKUP(B120,Classification!$N$5:$O$14,2,FALSE),"")</f>
        <v>GDPAGR</v>
      </c>
      <c r="E120" s="4">
        <f>SUMIFS('SSP drivers'!E$2:E$7886,'SSP drivers'!$A$2:$A$7886,'Selected scen drivers'!$AH$1,'SSP drivers'!$B$2:$B$7886,'Selected scen drivers'!$AI$1,'SSP drivers'!$C$2:$C$7886,'Selected scen drivers'!$C120,'SSP drivers'!$D$2:$D$7886,'Selected scen drivers'!$D120)</f>
        <v>0</v>
      </c>
      <c r="F120" s="4">
        <f>SUMIFS('SSP drivers'!F$2:F$7886,'SSP drivers'!$A$2:$A$7886,'Selected scen drivers'!$AH$1,'SSP drivers'!$B$2:$B$7886,'Selected scen drivers'!$AI$1,'SSP drivers'!$C$2:$C$7886,'Selected scen drivers'!$C120,'SSP drivers'!$D$2:$D$7886,'Selected scen drivers'!$D120)</f>
        <v>47.719540789973699</v>
      </c>
      <c r="G120" s="4">
        <f>SUMIFS('SSP drivers'!G$2:G$7886,'SSP drivers'!$A$2:$A$7886,'Selected scen drivers'!$AH$1,'SSP drivers'!$B$2:$B$7886,'Selected scen drivers'!$AI$1,'SSP drivers'!$C$2:$C$7886,'Selected scen drivers'!$C120,'SSP drivers'!$D$2:$D$7886,'Selected scen drivers'!$D120)</f>
        <v>48.910267960591703</v>
      </c>
      <c r="H120" s="4">
        <f>SUMIFS('SSP drivers'!H$2:H$7886,'SSP drivers'!$A$2:$A$7886,'Selected scen drivers'!$AH$1,'SSP drivers'!$B$2:$B$7886,'Selected scen drivers'!$AI$1,'SSP drivers'!$C$2:$C$7886,'Selected scen drivers'!$C120,'SSP drivers'!$D$2:$D$7886,'Selected scen drivers'!$D120)</f>
        <v>58.614279289190002</v>
      </c>
      <c r="I120" s="4">
        <f>SUMIFS('SSP drivers'!I$2:I$7886,'SSP drivers'!$A$2:$A$7886,'Selected scen drivers'!$AH$1,'SSP drivers'!$B$2:$B$7886,'Selected scen drivers'!$AI$1,'SSP drivers'!$C$2:$C$7886,'Selected scen drivers'!$C120,'SSP drivers'!$D$2:$D$7886,'Selected scen drivers'!$D120)</f>
        <v>66.578059753390505</v>
      </c>
      <c r="J120" s="4">
        <f>SUMIFS('SSP drivers'!J$2:J$7886,'SSP drivers'!$A$2:$A$7886,'Selected scen drivers'!$AH$1,'SSP drivers'!$B$2:$B$7886,'Selected scen drivers'!$AI$1,'SSP drivers'!$C$2:$C$7886,'Selected scen drivers'!$C120,'SSP drivers'!$D$2:$D$7886,'Selected scen drivers'!$D120)</f>
        <v>73.185185438427695</v>
      </c>
      <c r="K120" s="4">
        <f>SUMIFS('SSP drivers'!K$2:K$7886,'SSP drivers'!$A$2:$A$7886,'Selected scen drivers'!$AH$1,'SSP drivers'!$B$2:$B$7886,'Selected scen drivers'!$AI$1,'SSP drivers'!$C$2:$C$7886,'Selected scen drivers'!$C120,'SSP drivers'!$D$2:$D$7886,'Selected scen drivers'!$D120)</f>
        <v>78.290357160360102</v>
      </c>
      <c r="L120" s="4">
        <f>SUMIFS('SSP drivers'!L$2:L$7886,'SSP drivers'!$A$2:$A$7886,'Selected scen drivers'!$AH$1,'SSP drivers'!$B$2:$B$7886,'Selected scen drivers'!$AI$1,'SSP drivers'!$C$2:$C$7886,'Selected scen drivers'!$C120,'SSP drivers'!$D$2:$D$7886,'Selected scen drivers'!$D120)</f>
        <v>82.155125120788597</v>
      </c>
      <c r="M120" s="4">
        <f>SUMIFS('SSP drivers'!M$2:M$7886,'SSP drivers'!$A$2:$A$7886,'Selected scen drivers'!$AH$1,'SSP drivers'!$B$2:$B$7886,'Selected scen drivers'!$AI$1,'SSP drivers'!$C$2:$C$7886,'Selected scen drivers'!$C120,'SSP drivers'!$D$2:$D$7886,'Selected scen drivers'!$D120)</f>
        <v>85.289561952611706</v>
      </c>
      <c r="N120" s="4">
        <f>SUMIFS('SSP drivers'!N$2:N$7886,'SSP drivers'!$A$2:$A$7886,'Selected scen drivers'!$AH$1,'SSP drivers'!$B$2:$B$7886,'Selected scen drivers'!$AI$1,'SSP drivers'!$C$2:$C$7886,'Selected scen drivers'!$C120,'SSP drivers'!$D$2:$D$7886,'Selected scen drivers'!$D120)</f>
        <v>88.081072191076998</v>
      </c>
      <c r="O120" s="4">
        <f>SUMIFS('SSP drivers'!O$2:O$7886,'SSP drivers'!$A$2:$A$7886,'Selected scen drivers'!$AH$1,'SSP drivers'!$B$2:$B$7886,'Selected scen drivers'!$AI$1,'SSP drivers'!$C$2:$C$7886,'Selected scen drivers'!$C120,'SSP drivers'!$D$2:$D$7886,'Selected scen drivers'!$D120)</f>
        <v>90.6753335188249</v>
      </c>
      <c r="P120" s="4">
        <f>SUMIFS('SSP drivers'!P$2:P$7886,'SSP drivers'!$A$2:$A$7886,'Selected scen drivers'!$AH$1,'SSP drivers'!$B$2:$B$7886,'Selected scen drivers'!$AI$1,'SSP drivers'!$C$2:$C$7886,'Selected scen drivers'!$C120,'SSP drivers'!$D$2:$D$7886,'Selected scen drivers'!$D120)</f>
        <v>93.101091950624706</v>
      </c>
      <c r="Q120" s="4">
        <f>SUMIFS('SSP drivers'!Q$2:Q$7886,'SSP drivers'!$A$2:$A$7886,'Selected scen drivers'!$AH$1,'SSP drivers'!$B$2:$B$7886,'Selected scen drivers'!$AI$1,'SSP drivers'!$C$2:$C$7886,'Selected scen drivers'!$C120,'SSP drivers'!$D$2:$D$7886,'Selected scen drivers'!$D120)</f>
        <v>95.208564805629706</v>
      </c>
      <c r="R120" s="4">
        <f>SUMIFS('SSP drivers'!R$2:R$7886,'SSP drivers'!$A$2:$A$7886,'Selected scen drivers'!$AH$1,'SSP drivers'!$B$2:$B$7886,'Selected scen drivers'!$AI$1,'SSP drivers'!$C$2:$C$7886,'Selected scen drivers'!$C120,'SSP drivers'!$D$2:$D$7886,'Selected scen drivers'!$D120)</f>
        <v>97.096674147894205</v>
      </c>
      <c r="S120" s="4">
        <f>SUMIFS('SSP drivers'!S$2:S$7886,'SSP drivers'!$A$2:$A$7886,'Selected scen drivers'!$AH$1,'SSP drivers'!$B$2:$B$7886,'Selected scen drivers'!$AI$1,'SSP drivers'!$C$2:$C$7886,'Selected scen drivers'!$C120,'SSP drivers'!$D$2:$D$7886,'Selected scen drivers'!$D120)</f>
        <v>98.822801976763998</v>
      </c>
      <c r="T120" s="4">
        <f>SUMIFS('SSP drivers'!T$2:T$7886,'SSP drivers'!$A$2:$A$7886,'Selected scen drivers'!$AH$1,'SSP drivers'!$B$2:$B$7886,'Selected scen drivers'!$AI$1,'SSP drivers'!$C$2:$C$7886,'Selected scen drivers'!$C120,'SSP drivers'!$D$2:$D$7886,'Selected scen drivers'!$D120)</f>
        <v>100.48047954474301</v>
      </c>
      <c r="U120" s="4">
        <f>SUMIFS('SSP drivers'!U$2:U$7886,'SSP drivers'!$A$2:$A$7886,'Selected scen drivers'!$AH$1,'SSP drivers'!$B$2:$B$7886,'Selected scen drivers'!$AI$1,'SSP drivers'!$C$2:$C$7886,'Selected scen drivers'!$C120,'SSP drivers'!$D$2:$D$7886,'Selected scen drivers'!$D120)</f>
        <v>102.136247918969</v>
      </c>
      <c r="V120" s="4">
        <f>SUMIFS('SSP drivers'!V$2:V$7886,'SSP drivers'!$A$2:$A$7886,'Selected scen drivers'!$AH$1,'SSP drivers'!$B$2:$B$7886,'Selected scen drivers'!$AI$1,'SSP drivers'!$C$2:$C$7886,'Selected scen drivers'!$C120,'SSP drivers'!$D$2:$D$7886,'Selected scen drivers'!$D120)</f>
        <v>103.80773320495599</v>
      </c>
      <c r="W120" s="4">
        <f>SUMIFS('SSP drivers'!W$2:W$7886,'SSP drivers'!$A$2:$A$7886,'Selected scen drivers'!$AH$1,'SSP drivers'!$B$2:$B$7886,'Selected scen drivers'!$AI$1,'SSP drivers'!$C$2:$C$7886,'Selected scen drivers'!$C120,'SSP drivers'!$D$2:$D$7886,'Selected scen drivers'!$D120)</f>
        <v>105.3757510273</v>
      </c>
      <c r="X120" s="4"/>
      <c r="Y120" s="4"/>
      <c r="Z120" s="4"/>
      <c r="AA120" s="4"/>
      <c r="AB120" s="4"/>
      <c r="AC120" s="4"/>
      <c r="AD120" s="4"/>
      <c r="AE120" s="4"/>
    </row>
    <row r="121" spans="1:31" x14ac:dyDescent="0.35">
      <c r="A121">
        <f t="shared" si="2"/>
        <v>14</v>
      </c>
      <c r="B121">
        <f t="shared" si="3"/>
        <v>3</v>
      </c>
      <c r="C121" t="str">
        <f>IFERROR(VLOOKUP(A121,Classification!$A$4:$B$37,2,FALSE),"")</f>
        <v>EU_southeast</v>
      </c>
      <c r="D121" t="str">
        <f>IFERROR(VLOOKUP(B121,Classification!$N$5:$O$14,2,FALSE),"")</f>
        <v>GDPIND</v>
      </c>
      <c r="E121" s="4">
        <f>SUMIFS('SSP drivers'!E$2:E$7886,'SSP drivers'!$A$2:$A$7886,'Selected scen drivers'!$AH$1,'SSP drivers'!$B$2:$B$7886,'Selected scen drivers'!$AI$1,'SSP drivers'!$C$2:$C$7886,'Selected scen drivers'!$C121,'SSP drivers'!$D$2:$D$7886,'Selected scen drivers'!$D121)</f>
        <v>0</v>
      </c>
      <c r="F121" s="4">
        <f>SUMIFS('SSP drivers'!F$2:F$7886,'SSP drivers'!$A$2:$A$7886,'Selected scen drivers'!$AH$1,'SSP drivers'!$B$2:$B$7886,'Selected scen drivers'!$AI$1,'SSP drivers'!$C$2:$C$7886,'Selected scen drivers'!$C121,'SSP drivers'!$D$2:$D$7886,'Selected scen drivers'!$D121)</f>
        <v>337.23716912539902</v>
      </c>
      <c r="G121" s="4">
        <f>SUMIFS('SSP drivers'!G$2:G$7886,'SSP drivers'!$A$2:$A$7886,'Selected scen drivers'!$AH$1,'SSP drivers'!$B$2:$B$7886,'Selected scen drivers'!$AI$1,'SSP drivers'!$C$2:$C$7886,'Selected scen drivers'!$C121,'SSP drivers'!$D$2:$D$7886,'Selected scen drivers'!$D121)</f>
        <v>345.57359459338801</v>
      </c>
      <c r="H121" s="4">
        <f>SUMIFS('SSP drivers'!H$2:H$7886,'SSP drivers'!$A$2:$A$7886,'Selected scen drivers'!$AH$1,'SSP drivers'!$B$2:$B$7886,'Selected scen drivers'!$AI$1,'SSP drivers'!$C$2:$C$7886,'Selected scen drivers'!$C121,'SSP drivers'!$D$2:$D$7886,'Selected scen drivers'!$D121)</f>
        <v>414.61925429899401</v>
      </c>
      <c r="I121" s="4">
        <f>SUMIFS('SSP drivers'!I$2:I$7886,'SSP drivers'!$A$2:$A$7886,'Selected scen drivers'!$AH$1,'SSP drivers'!$B$2:$B$7886,'Selected scen drivers'!$AI$1,'SSP drivers'!$C$2:$C$7886,'Selected scen drivers'!$C121,'SSP drivers'!$D$2:$D$7886,'Selected scen drivers'!$D121)</f>
        <v>471.65171992910501</v>
      </c>
      <c r="J121" s="4">
        <f>SUMIFS('SSP drivers'!J$2:J$7886,'SSP drivers'!$A$2:$A$7886,'Selected scen drivers'!$AH$1,'SSP drivers'!$B$2:$B$7886,'Selected scen drivers'!$AI$1,'SSP drivers'!$C$2:$C$7886,'Selected scen drivers'!$C121,'SSP drivers'!$D$2:$D$7886,'Selected scen drivers'!$D121)</f>
        <v>519.09271107635595</v>
      </c>
      <c r="K121" s="4">
        <f>SUMIFS('SSP drivers'!K$2:K$7886,'SSP drivers'!$A$2:$A$7886,'Selected scen drivers'!$AH$1,'SSP drivers'!$B$2:$B$7886,'Selected scen drivers'!$AI$1,'SSP drivers'!$C$2:$C$7886,'Selected scen drivers'!$C121,'SSP drivers'!$D$2:$D$7886,'Selected scen drivers'!$D121)</f>
        <v>556.05782010495398</v>
      </c>
      <c r="L121" s="4">
        <f>SUMIFS('SSP drivers'!L$2:L$7886,'SSP drivers'!$A$2:$A$7886,'Selected scen drivers'!$AH$1,'SSP drivers'!$B$2:$B$7886,'Selected scen drivers'!$AI$1,'SSP drivers'!$C$2:$C$7886,'Selected scen drivers'!$C121,'SSP drivers'!$D$2:$D$7886,'Selected scen drivers'!$D121)</f>
        <v>584.36258348168303</v>
      </c>
      <c r="M121" s="4">
        <f>SUMIFS('SSP drivers'!M$2:M$7886,'SSP drivers'!$A$2:$A$7886,'Selected scen drivers'!$AH$1,'SSP drivers'!$B$2:$B$7886,'Selected scen drivers'!$AI$1,'SSP drivers'!$C$2:$C$7886,'Selected scen drivers'!$C121,'SSP drivers'!$D$2:$D$7886,'Selected scen drivers'!$D121)</f>
        <v>607.72170664830605</v>
      </c>
      <c r="N121" s="4">
        <f>SUMIFS('SSP drivers'!N$2:N$7886,'SSP drivers'!$A$2:$A$7886,'Selected scen drivers'!$AH$1,'SSP drivers'!$B$2:$B$7886,'Selected scen drivers'!$AI$1,'SSP drivers'!$C$2:$C$7886,'Selected scen drivers'!$C121,'SSP drivers'!$D$2:$D$7886,'Selected scen drivers'!$D121)</f>
        <v>628.74864260674599</v>
      </c>
      <c r="O121" s="4">
        <f>SUMIFS('SSP drivers'!O$2:O$7886,'SSP drivers'!$A$2:$A$7886,'Selected scen drivers'!$AH$1,'SSP drivers'!$B$2:$B$7886,'Selected scen drivers'!$AI$1,'SSP drivers'!$C$2:$C$7886,'Selected scen drivers'!$C121,'SSP drivers'!$D$2:$D$7886,'Selected scen drivers'!$D121)</f>
        <v>648.48339295020503</v>
      </c>
      <c r="P121" s="4">
        <f>SUMIFS('SSP drivers'!P$2:P$7886,'SSP drivers'!$A$2:$A$7886,'Selected scen drivers'!$AH$1,'SSP drivers'!$B$2:$B$7886,'Selected scen drivers'!$AI$1,'SSP drivers'!$C$2:$C$7886,'Selected scen drivers'!$C121,'SSP drivers'!$D$2:$D$7886,'Selected scen drivers'!$D121)</f>
        <v>667.05365575399003</v>
      </c>
      <c r="Q121" s="4">
        <f>SUMIFS('SSP drivers'!Q$2:Q$7886,'SSP drivers'!$A$2:$A$7886,'Selected scen drivers'!$AH$1,'SSP drivers'!$B$2:$B$7886,'Selected scen drivers'!$AI$1,'SSP drivers'!$C$2:$C$7886,'Selected scen drivers'!$C121,'SSP drivers'!$D$2:$D$7886,'Selected scen drivers'!$D121)</f>
        <v>683.41612706565104</v>
      </c>
      <c r="R121" s="4">
        <f>SUMIFS('SSP drivers'!R$2:R$7886,'SSP drivers'!$A$2:$A$7886,'Selected scen drivers'!$AH$1,'SSP drivers'!$B$2:$B$7886,'Selected scen drivers'!$AI$1,'SSP drivers'!$C$2:$C$7886,'Selected scen drivers'!$C121,'SSP drivers'!$D$2:$D$7886,'Selected scen drivers'!$D121)</f>
        <v>698.20819040631602</v>
      </c>
      <c r="S121" s="4">
        <f>SUMIFS('SSP drivers'!S$2:S$7886,'SSP drivers'!$A$2:$A$7886,'Selected scen drivers'!$AH$1,'SSP drivers'!$B$2:$B$7886,'Selected scen drivers'!$AI$1,'SSP drivers'!$C$2:$C$7886,'Selected scen drivers'!$C121,'SSP drivers'!$D$2:$D$7886,'Selected scen drivers'!$D121)</f>
        <v>711.82694340722196</v>
      </c>
      <c r="T121" s="4">
        <f>SUMIFS('SSP drivers'!T$2:T$7886,'SSP drivers'!$A$2:$A$7886,'Selected scen drivers'!$AH$1,'SSP drivers'!$B$2:$B$7886,'Selected scen drivers'!$AI$1,'SSP drivers'!$C$2:$C$7886,'Selected scen drivers'!$C121,'SSP drivers'!$D$2:$D$7886,'Selected scen drivers'!$D121)</f>
        <v>724.948022860724</v>
      </c>
      <c r="U121" s="4">
        <f>SUMIFS('SSP drivers'!U$2:U$7886,'SSP drivers'!$A$2:$A$7886,'Selected scen drivers'!$AH$1,'SSP drivers'!$B$2:$B$7886,'Selected scen drivers'!$AI$1,'SSP drivers'!$C$2:$C$7886,'Selected scen drivers'!$C121,'SSP drivers'!$D$2:$D$7886,'Selected scen drivers'!$D121)</f>
        <v>738.06113476426697</v>
      </c>
      <c r="V121" s="4">
        <f>SUMIFS('SSP drivers'!V$2:V$7886,'SSP drivers'!$A$2:$A$7886,'Selected scen drivers'!$AH$1,'SSP drivers'!$B$2:$B$7886,'Selected scen drivers'!$AI$1,'SSP drivers'!$C$2:$C$7886,'Selected scen drivers'!$C121,'SSP drivers'!$D$2:$D$7886,'Selected scen drivers'!$D121)</f>
        <v>751.30164894101301</v>
      </c>
      <c r="W121" s="4">
        <f>SUMIFS('SSP drivers'!W$2:W$7886,'SSP drivers'!$A$2:$A$7886,'Selected scen drivers'!$AH$1,'SSP drivers'!$B$2:$B$7886,'Selected scen drivers'!$AI$1,'SSP drivers'!$C$2:$C$7886,'Selected scen drivers'!$C121,'SSP drivers'!$D$2:$D$7886,'Selected scen drivers'!$D121)</f>
        <v>763.83692038150002</v>
      </c>
      <c r="X121" s="4"/>
      <c r="Y121" s="4"/>
      <c r="Z121" s="4"/>
      <c r="AA121" s="4"/>
      <c r="AB121" s="4"/>
      <c r="AC121" s="4"/>
      <c r="AD121" s="4"/>
      <c r="AE121" s="4"/>
    </row>
    <row r="122" spans="1:31" x14ac:dyDescent="0.35">
      <c r="A122">
        <f t="shared" si="2"/>
        <v>14</v>
      </c>
      <c r="B122">
        <f t="shared" si="3"/>
        <v>4</v>
      </c>
      <c r="C122" t="str">
        <f>IFERROR(VLOOKUP(A122,Classification!$A$4:$B$37,2,FALSE),"")</f>
        <v>EU_southeast</v>
      </c>
      <c r="D122" t="str">
        <f>IFERROR(VLOOKUP(B122,Classification!$N$5:$O$14,2,FALSE),"")</f>
        <v>GDPMFG</v>
      </c>
      <c r="E122" s="4">
        <f>SUMIFS('SSP drivers'!E$2:E$7886,'SSP drivers'!$A$2:$A$7886,'Selected scen drivers'!$AH$1,'SSP drivers'!$B$2:$B$7886,'Selected scen drivers'!$AI$1,'SSP drivers'!$C$2:$C$7886,'Selected scen drivers'!$C122,'SSP drivers'!$D$2:$D$7886,'Selected scen drivers'!$D122)</f>
        <v>0</v>
      </c>
      <c r="F122" s="4">
        <f>SUMIFS('SSP drivers'!F$2:F$7886,'SSP drivers'!$A$2:$A$7886,'Selected scen drivers'!$AH$1,'SSP drivers'!$B$2:$B$7886,'Selected scen drivers'!$AI$1,'SSP drivers'!$C$2:$C$7886,'Selected scen drivers'!$C122,'SSP drivers'!$D$2:$D$7886,'Selected scen drivers'!$D122)</f>
        <v>63.041727097286497</v>
      </c>
      <c r="G122" s="4">
        <f>SUMIFS('SSP drivers'!G$2:G$7886,'SSP drivers'!$A$2:$A$7886,'Selected scen drivers'!$AH$1,'SSP drivers'!$B$2:$B$7886,'Selected scen drivers'!$AI$1,'SSP drivers'!$C$2:$C$7886,'Selected scen drivers'!$C122,'SSP drivers'!$D$2:$D$7886,'Selected scen drivers'!$D122)</f>
        <v>64.652957277926504</v>
      </c>
      <c r="H122" s="4">
        <f>SUMIFS('SSP drivers'!H$2:H$7886,'SSP drivers'!$A$2:$A$7886,'Selected scen drivers'!$AH$1,'SSP drivers'!$B$2:$B$7886,'Selected scen drivers'!$AI$1,'SSP drivers'!$C$2:$C$7886,'Selected scen drivers'!$C122,'SSP drivers'!$D$2:$D$7886,'Selected scen drivers'!$D122)</f>
        <v>78.997148285629095</v>
      </c>
      <c r="I122" s="4">
        <f>SUMIFS('SSP drivers'!I$2:I$7886,'SSP drivers'!$A$2:$A$7886,'Selected scen drivers'!$AH$1,'SSP drivers'!$B$2:$B$7886,'Selected scen drivers'!$AI$1,'SSP drivers'!$C$2:$C$7886,'Selected scen drivers'!$C122,'SSP drivers'!$D$2:$D$7886,'Selected scen drivers'!$D122)</f>
        <v>91.668482235233398</v>
      </c>
      <c r="J122" s="4">
        <f>SUMIFS('SSP drivers'!J$2:J$7886,'SSP drivers'!$A$2:$A$7886,'Selected scen drivers'!$AH$1,'SSP drivers'!$B$2:$B$7886,'Selected scen drivers'!$AI$1,'SSP drivers'!$C$2:$C$7886,'Selected scen drivers'!$C122,'SSP drivers'!$D$2:$D$7886,'Selected scen drivers'!$D122)</f>
        <v>102.918071284037</v>
      </c>
      <c r="K122" s="4">
        <f>SUMIFS('SSP drivers'!K$2:K$7886,'SSP drivers'!$A$2:$A$7886,'Selected scen drivers'!$AH$1,'SSP drivers'!$B$2:$B$7886,'Selected scen drivers'!$AI$1,'SSP drivers'!$C$2:$C$7886,'Selected scen drivers'!$C122,'SSP drivers'!$D$2:$D$7886,'Selected scen drivers'!$D122)</f>
        <v>112.431222204758</v>
      </c>
      <c r="L122" s="4">
        <f>SUMIFS('SSP drivers'!L$2:L$7886,'SSP drivers'!$A$2:$A$7886,'Selected scen drivers'!$AH$1,'SSP drivers'!$B$2:$B$7886,'Selected scen drivers'!$AI$1,'SSP drivers'!$C$2:$C$7886,'Selected scen drivers'!$C122,'SSP drivers'!$D$2:$D$7886,'Selected scen drivers'!$D122)</f>
        <v>120.438770666734</v>
      </c>
      <c r="M122" s="4">
        <f>SUMIFS('SSP drivers'!M$2:M$7886,'SSP drivers'!$A$2:$A$7886,'Selected scen drivers'!$AH$1,'SSP drivers'!$B$2:$B$7886,'Selected scen drivers'!$AI$1,'SSP drivers'!$C$2:$C$7886,'Selected scen drivers'!$C122,'SSP drivers'!$D$2:$D$7886,'Selected scen drivers'!$D122)</f>
        <v>127.630213064209</v>
      </c>
      <c r="N122" s="4">
        <f>SUMIFS('SSP drivers'!N$2:N$7886,'SSP drivers'!$A$2:$A$7886,'Selected scen drivers'!$AH$1,'SSP drivers'!$B$2:$B$7886,'Selected scen drivers'!$AI$1,'SSP drivers'!$C$2:$C$7886,'Selected scen drivers'!$C122,'SSP drivers'!$D$2:$D$7886,'Selected scen drivers'!$D122)</f>
        <v>134.51201750863899</v>
      </c>
      <c r="O122" s="4">
        <f>SUMIFS('SSP drivers'!O$2:O$7886,'SSP drivers'!$A$2:$A$7886,'Selected scen drivers'!$AH$1,'SSP drivers'!$B$2:$B$7886,'Selected scen drivers'!$AI$1,'SSP drivers'!$C$2:$C$7886,'Selected scen drivers'!$C122,'SSP drivers'!$D$2:$D$7886,'Selected scen drivers'!$D122)</f>
        <v>141.28635091060099</v>
      </c>
      <c r="P122" s="4">
        <f>SUMIFS('SSP drivers'!P$2:P$7886,'SSP drivers'!$A$2:$A$7886,'Selected scen drivers'!$AH$1,'SSP drivers'!$B$2:$B$7886,'Selected scen drivers'!$AI$1,'SSP drivers'!$C$2:$C$7886,'Selected scen drivers'!$C122,'SSP drivers'!$D$2:$D$7886,'Selected scen drivers'!$D122)</f>
        <v>147.96753393378799</v>
      </c>
      <c r="Q122" s="4">
        <f>SUMIFS('SSP drivers'!Q$2:Q$7886,'SSP drivers'!$A$2:$A$7886,'Selected scen drivers'!$AH$1,'SSP drivers'!$B$2:$B$7886,'Selected scen drivers'!$AI$1,'SSP drivers'!$C$2:$C$7886,'Selected scen drivers'!$C122,'SSP drivers'!$D$2:$D$7886,'Selected scen drivers'!$D122)</f>
        <v>154.30600468589</v>
      </c>
      <c r="R122" s="4">
        <f>SUMIFS('SSP drivers'!R$2:R$7886,'SSP drivers'!$A$2:$A$7886,'Selected scen drivers'!$AH$1,'SSP drivers'!$B$2:$B$7886,'Selected scen drivers'!$AI$1,'SSP drivers'!$C$2:$C$7886,'Selected scen drivers'!$C122,'SSP drivers'!$D$2:$D$7886,'Selected scen drivers'!$D122)</f>
        <v>160.42628400891601</v>
      </c>
      <c r="S122" s="4">
        <f>SUMIFS('SSP drivers'!S$2:S$7886,'SSP drivers'!$A$2:$A$7886,'Selected scen drivers'!$AH$1,'SSP drivers'!$B$2:$B$7886,'Selected scen drivers'!$AI$1,'SSP drivers'!$C$2:$C$7886,'Selected scen drivers'!$C122,'SSP drivers'!$D$2:$D$7886,'Selected scen drivers'!$D122)</f>
        <v>166.40246272349199</v>
      </c>
      <c r="T122" s="4">
        <f>SUMIFS('SSP drivers'!T$2:T$7886,'SSP drivers'!$A$2:$A$7886,'Selected scen drivers'!$AH$1,'SSP drivers'!$B$2:$B$7886,'Selected scen drivers'!$AI$1,'SSP drivers'!$C$2:$C$7886,'Selected scen drivers'!$C122,'SSP drivers'!$D$2:$D$7886,'Selected scen drivers'!$D122)</f>
        <v>172.38334989767</v>
      </c>
      <c r="U122" s="4">
        <f>SUMIFS('SSP drivers'!U$2:U$7886,'SSP drivers'!$A$2:$A$7886,'Selected scen drivers'!$AH$1,'SSP drivers'!$B$2:$B$7886,'Selected scen drivers'!$AI$1,'SSP drivers'!$C$2:$C$7886,'Selected scen drivers'!$C122,'SSP drivers'!$D$2:$D$7886,'Selected scen drivers'!$D122)</f>
        <v>178.48445195265401</v>
      </c>
      <c r="V122" s="4">
        <f>SUMIFS('SSP drivers'!V$2:V$7886,'SSP drivers'!$A$2:$A$7886,'Selected scen drivers'!$AH$1,'SSP drivers'!$B$2:$B$7886,'Selected scen drivers'!$AI$1,'SSP drivers'!$C$2:$C$7886,'Selected scen drivers'!$C122,'SSP drivers'!$D$2:$D$7886,'Selected scen drivers'!$D122)</f>
        <v>184.74360020043301</v>
      </c>
      <c r="W122" s="4">
        <f>SUMIFS('SSP drivers'!W$2:W$7886,'SSP drivers'!$A$2:$A$7886,'Selected scen drivers'!$AH$1,'SSP drivers'!$B$2:$B$7886,'Selected scen drivers'!$AI$1,'SSP drivers'!$C$2:$C$7886,'Selected scen drivers'!$C122,'SSP drivers'!$D$2:$D$7886,'Selected scen drivers'!$D122)</f>
        <v>190.95923009537501</v>
      </c>
      <c r="X122" s="4"/>
      <c r="Y122" s="4"/>
      <c r="Z122" s="4"/>
      <c r="AA122" s="4"/>
      <c r="AB122" s="4"/>
      <c r="AC122" s="4"/>
      <c r="AD122" s="4"/>
      <c r="AE122" s="4"/>
    </row>
    <row r="123" spans="1:31" x14ac:dyDescent="0.35">
      <c r="A123">
        <f t="shared" si="2"/>
        <v>14</v>
      </c>
      <c r="B123">
        <f t="shared" si="3"/>
        <v>5</v>
      </c>
      <c r="C123" t="str">
        <f>IFERROR(VLOOKUP(A123,Classification!$A$4:$B$37,2,FALSE),"")</f>
        <v>EU_southeast</v>
      </c>
      <c r="D123" t="str">
        <f>IFERROR(VLOOKUP(B123,Classification!$N$5:$O$14,2,FALSE),"")</f>
        <v>GDPPCAP</v>
      </c>
      <c r="E123" s="4">
        <f>SUMIFS('SSP drivers'!E$2:E$7886,'SSP drivers'!$A$2:$A$7886,'Selected scen drivers'!$AH$1,'SSP drivers'!$B$2:$B$7886,'Selected scen drivers'!$AI$1,'SSP drivers'!$C$2:$C$7886,'Selected scen drivers'!$C123,'SSP drivers'!$D$2:$D$7886,'Selected scen drivers'!$D123)</f>
        <v>0</v>
      </c>
      <c r="F123" s="4">
        <f>SUMIFS('SSP drivers'!F$2:F$7886,'SSP drivers'!$A$2:$A$7886,'Selected scen drivers'!$AH$1,'SSP drivers'!$B$2:$B$7886,'Selected scen drivers'!$AI$1,'SSP drivers'!$C$2:$C$7886,'Selected scen drivers'!$C123,'SSP drivers'!$D$2:$D$7886,'Selected scen drivers'!$D123)</f>
        <v>26.0462445315253</v>
      </c>
      <c r="G123" s="4">
        <f>SUMIFS('SSP drivers'!G$2:G$7886,'SSP drivers'!$A$2:$A$7886,'Selected scen drivers'!$AH$1,'SSP drivers'!$B$2:$B$7886,'Selected scen drivers'!$AI$1,'SSP drivers'!$C$2:$C$7886,'Selected scen drivers'!$C123,'SSP drivers'!$D$2:$D$7886,'Selected scen drivers'!$D123)</f>
        <v>26.833987646534801</v>
      </c>
      <c r="H123" s="4">
        <f>SUMIFS('SSP drivers'!H$2:H$7886,'SSP drivers'!$A$2:$A$7886,'Selected scen drivers'!$AH$1,'SSP drivers'!$B$2:$B$7886,'Selected scen drivers'!$AI$1,'SSP drivers'!$C$2:$C$7886,'Selected scen drivers'!$C123,'SSP drivers'!$D$2:$D$7886,'Selected scen drivers'!$D123)</f>
        <v>33.171251599401501</v>
      </c>
      <c r="I123" s="4">
        <f>SUMIFS('SSP drivers'!I$2:I$7886,'SSP drivers'!$A$2:$A$7886,'Selected scen drivers'!$AH$1,'SSP drivers'!$B$2:$B$7886,'Selected scen drivers'!$AI$1,'SSP drivers'!$C$2:$C$7886,'Selected scen drivers'!$C123,'SSP drivers'!$D$2:$D$7886,'Selected scen drivers'!$D123)</f>
        <v>38.758019720401101</v>
      </c>
      <c r="J123" s="4">
        <f>SUMIFS('SSP drivers'!J$2:J$7886,'SSP drivers'!$A$2:$A$7886,'Selected scen drivers'!$AH$1,'SSP drivers'!$B$2:$B$7886,'Selected scen drivers'!$AI$1,'SSP drivers'!$C$2:$C$7886,'Selected scen drivers'!$C123,'SSP drivers'!$D$2:$D$7886,'Selected scen drivers'!$D123)</f>
        <v>43.877099479884002</v>
      </c>
      <c r="K123" s="4">
        <f>SUMIFS('SSP drivers'!K$2:K$7886,'SSP drivers'!$A$2:$A$7886,'Selected scen drivers'!$AH$1,'SSP drivers'!$B$2:$B$7886,'Selected scen drivers'!$AI$1,'SSP drivers'!$C$2:$C$7886,'Selected scen drivers'!$C123,'SSP drivers'!$D$2:$D$7886,'Selected scen drivers'!$D123)</f>
        <v>48.355875649494102</v>
      </c>
      <c r="L123" s="4">
        <f>SUMIFS('SSP drivers'!L$2:L$7886,'SSP drivers'!$A$2:$A$7886,'Selected scen drivers'!$AH$1,'SSP drivers'!$B$2:$B$7886,'Selected scen drivers'!$AI$1,'SSP drivers'!$C$2:$C$7886,'Selected scen drivers'!$C123,'SSP drivers'!$D$2:$D$7886,'Selected scen drivers'!$D123)</f>
        <v>52.283831787210701</v>
      </c>
      <c r="M123" s="4">
        <f>SUMIFS('SSP drivers'!M$2:M$7886,'SSP drivers'!$A$2:$A$7886,'Selected scen drivers'!$AH$1,'SSP drivers'!$B$2:$B$7886,'Selected scen drivers'!$AI$1,'SSP drivers'!$C$2:$C$7886,'Selected scen drivers'!$C123,'SSP drivers'!$D$2:$D$7886,'Selected scen drivers'!$D123)</f>
        <v>55.917947178137503</v>
      </c>
      <c r="N123" s="4">
        <f>SUMIFS('SSP drivers'!N$2:N$7886,'SSP drivers'!$A$2:$A$7886,'Selected scen drivers'!$AH$1,'SSP drivers'!$B$2:$B$7886,'Selected scen drivers'!$AI$1,'SSP drivers'!$C$2:$C$7886,'Selected scen drivers'!$C123,'SSP drivers'!$D$2:$D$7886,'Selected scen drivers'!$D123)</f>
        <v>59.497597517650597</v>
      </c>
      <c r="O123" s="4">
        <f>SUMIFS('SSP drivers'!O$2:O$7886,'SSP drivers'!$A$2:$A$7886,'Selected scen drivers'!$AH$1,'SSP drivers'!$B$2:$B$7886,'Selected scen drivers'!$AI$1,'SSP drivers'!$C$2:$C$7886,'Selected scen drivers'!$C123,'SSP drivers'!$D$2:$D$7886,'Selected scen drivers'!$D123)</f>
        <v>63.178937081429801</v>
      </c>
      <c r="P123" s="4">
        <f>SUMIFS('SSP drivers'!P$2:P$7886,'SSP drivers'!$A$2:$A$7886,'Selected scen drivers'!$AH$1,'SSP drivers'!$B$2:$B$7886,'Selected scen drivers'!$AI$1,'SSP drivers'!$C$2:$C$7886,'Selected scen drivers'!$C123,'SSP drivers'!$D$2:$D$7886,'Selected scen drivers'!$D123)</f>
        <v>67.008103062365507</v>
      </c>
      <c r="Q123" s="4">
        <f>SUMIFS('SSP drivers'!Q$2:Q$7886,'SSP drivers'!$A$2:$A$7886,'Selected scen drivers'!$AH$1,'SSP drivers'!$B$2:$B$7886,'Selected scen drivers'!$AI$1,'SSP drivers'!$C$2:$C$7886,'Selected scen drivers'!$C123,'SSP drivers'!$D$2:$D$7886,'Selected scen drivers'!$D123)</f>
        <v>70.810704802129194</v>
      </c>
      <c r="R123" s="4">
        <f>SUMIFS('SSP drivers'!R$2:R$7886,'SSP drivers'!$A$2:$A$7886,'Selected scen drivers'!$AH$1,'SSP drivers'!$B$2:$B$7886,'Selected scen drivers'!$AI$1,'SSP drivers'!$C$2:$C$7886,'Selected scen drivers'!$C123,'SSP drivers'!$D$2:$D$7886,'Selected scen drivers'!$D123)</f>
        <v>74.533630195581097</v>
      </c>
      <c r="S123" s="4">
        <f>SUMIFS('SSP drivers'!S$2:S$7886,'SSP drivers'!$A$2:$A$7886,'Selected scen drivers'!$AH$1,'SSP drivers'!$B$2:$B$7886,'Selected scen drivers'!$AI$1,'SSP drivers'!$C$2:$C$7886,'Selected scen drivers'!$C123,'SSP drivers'!$D$2:$D$7886,'Selected scen drivers'!$D123)</f>
        <v>78.128189699375497</v>
      </c>
      <c r="T123" s="4">
        <f>SUMIFS('SSP drivers'!T$2:T$7886,'SSP drivers'!$A$2:$A$7886,'Selected scen drivers'!$AH$1,'SSP drivers'!$B$2:$B$7886,'Selected scen drivers'!$AI$1,'SSP drivers'!$C$2:$C$7886,'Selected scen drivers'!$C123,'SSP drivers'!$D$2:$D$7886,'Selected scen drivers'!$D123)</f>
        <v>81.627482663317906</v>
      </c>
      <c r="U123" s="4">
        <f>SUMIFS('SSP drivers'!U$2:U$7886,'SSP drivers'!$A$2:$A$7886,'Selected scen drivers'!$AH$1,'SSP drivers'!$B$2:$B$7886,'Selected scen drivers'!$AI$1,'SSP drivers'!$C$2:$C$7886,'Selected scen drivers'!$C123,'SSP drivers'!$D$2:$D$7886,'Selected scen drivers'!$D123)</f>
        <v>85.098695057743598</v>
      </c>
      <c r="V123" s="4">
        <f>SUMIFS('SSP drivers'!V$2:V$7886,'SSP drivers'!$A$2:$A$7886,'Selected scen drivers'!$AH$1,'SSP drivers'!$B$2:$B$7886,'Selected scen drivers'!$AI$1,'SSP drivers'!$C$2:$C$7886,'Selected scen drivers'!$C123,'SSP drivers'!$D$2:$D$7886,'Selected scen drivers'!$D123)</f>
        <v>88.609604757469597</v>
      </c>
      <c r="W123" s="4">
        <f>SUMIFS('SSP drivers'!W$2:W$7886,'SSP drivers'!$A$2:$A$7886,'Selected scen drivers'!$AH$1,'SSP drivers'!$B$2:$B$7886,'Selected scen drivers'!$AI$1,'SSP drivers'!$C$2:$C$7886,'Selected scen drivers'!$C123,'SSP drivers'!$D$2:$D$7886,'Selected scen drivers'!$D123)</f>
        <v>92.181208469917493</v>
      </c>
      <c r="X123" s="4"/>
      <c r="Y123" s="4"/>
      <c r="Z123" s="4"/>
      <c r="AA123" s="4"/>
      <c r="AB123" s="4"/>
      <c r="AC123" s="4"/>
      <c r="AD123" s="4"/>
      <c r="AE123" s="4"/>
    </row>
    <row r="124" spans="1:31" x14ac:dyDescent="0.35">
      <c r="A124">
        <f t="shared" si="2"/>
        <v>14</v>
      </c>
      <c r="B124">
        <f t="shared" si="3"/>
        <v>6</v>
      </c>
      <c r="C124" t="str">
        <f>IFERROR(VLOOKUP(A124,Classification!$A$4:$B$37,2,FALSE),"")</f>
        <v>EU_southeast</v>
      </c>
      <c r="D124" t="str">
        <f>IFERROR(VLOOKUP(B124,Classification!$N$5:$O$14,2,FALSE),"")</f>
        <v>GDPPHOU</v>
      </c>
      <c r="E124" s="4">
        <f>SUMIFS('SSP drivers'!E$2:E$7886,'SSP drivers'!$A$2:$A$7886,'Selected scen drivers'!$AH$1,'SSP drivers'!$B$2:$B$7886,'Selected scen drivers'!$AI$1,'SSP drivers'!$C$2:$C$7886,'Selected scen drivers'!$C124,'SSP drivers'!$D$2:$D$7886,'Selected scen drivers'!$D124)</f>
        <v>0</v>
      </c>
      <c r="F124" s="4">
        <f>SUMIFS('SSP drivers'!F$2:F$7886,'SSP drivers'!$A$2:$A$7886,'Selected scen drivers'!$AH$1,'SSP drivers'!$B$2:$B$7886,'Selected scen drivers'!$AI$1,'SSP drivers'!$C$2:$C$7886,'Selected scen drivers'!$C124,'SSP drivers'!$D$2:$D$7886,'Selected scen drivers'!$D124)</f>
        <v>86.330585012626202</v>
      </c>
      <c r="G124" s="4">
        <f>SUMIFS('SSP drivers'!G$2:G$7886,'SSP drivers'!$A$2:$A$7886,'Selected scen drivers'!$AH$1,'SSP drivers'!$B$2:$B$7886,'Selected scen drivers'!$AI$1,'SSP drivers'!$C$2:$C$7886,'Selected scen drivers'!$C124,'SSP drivers'!$D$2:$D$7886,'Selected scen drivers'!$D124)</f>
        <v>89.255965231824902</v>
      </c>
      <c r="H124" s="4">
        <f>SUMIFS('SSP drivers'!H$2:H$7886,'SSP drivers'!$A$2:$A$7886,'Selected scen drivers'!$AH$1,'SSP drivers'!$B$2:$B$7886,'Selected scen drivers'!$AI$1,'SSP drivers'!$C$2:$C$7886,'Selected scen drivers'!$C124,'SSP drivers'!$D$2:$D$7886,'Selected scen drivers'!$D124)</f>
        <v>112.394483367701</v>
      </c>
      <c r="I124" s="4">
        <f>SUMIFS('SSP drivers'!I$2:I$7886,'SSP drivers'!$A$2:$A$7886,'Selected scen drivers'!$AH$1,'SSP drivers'!$B$2:$B$7886,'Selected scen drivers'!$AI$1,'SSP drivers'!$C$2:$C$7886,'Selected scen drivers'!$C124,'SSP drivers'!$D$2:$D$7886,'Selected scen drivers'!$D124)</f>
        <v>132.46917615712701</v>
      </c>
      <c r="J124" s="4">
        <f>SUMIFS('SSP drivers'!J$2:J$7886,'SSP drivers'!$A$2:$A$7886,'Selected scen drivers'!$AH$1,'SSP drivers'!$B$2:$B$7886,'Selected scen drivers'!$AI$1,'SSP drivers'!$C$2:$C$7886,'Selected scen drivers'!$C124,'SSP drivers'!$D$2:$D$7886,'Selected scen drivers'!$D124)</f>
        <v>152.78257489558601</v>
      </c>
      <c r="K124" s="4">
        <f>SUMIFS('SSP drivers'!K$2:K$7886,'SSP drivers'!$A$2:$A$7886,'Selected scen drivers'!$AH$1,'SSP drivers'!$B$2:$B$7886,'Selected scen drivers'!$AI$1,'SSP drivers'!$C$2:$C$7886,'Selected scen drivers'!$C124,'SSP drivers'!$D$2:$D$7886,'Selected scen drivers'!$D124)</f>
        <v>172.60727259818299</v>
      </c>
      <c r="L124" s="4">
        <f>SUMIFS('SSP drivers'!L$2:L$7886,'SSP drivers'!$A$2:$A$7886,'Selected scen drivers'!$AH$1,'SSP drivers'!$B$2:$B$7886,'Selected scen drivers'!$AI$1,'SSP drivers'!$C$2:$C$7886,'Selected scen drivers'!$C124,'SSP drivers'!$D$2:$D$7886,'Selected scen drivers'!$D124)</f>
        <v>193.520210258009</v>
      </c>
      <c r="M124" s="4">
        <f>SUMIFS('SSP drivers'!M$2:M$7886,'SSP drivers'!$A$2:$A$7886,'Selected scen drivers'!$AH$1,'SSP drivers'!$B$2:$B$7886,'Selected scen drivers'!$AI$1,'SSP drivers'!$C$2:$C$7886,'Selected scen drivers'!$C124,'SSP drivers'!$D$2:$D$7886,'Selected scen drivers'!$D124)</f>
        <v>211.90039732909301</v>
      </c>
      <c r="N124" s="4">
        <f>SUMIFS('SSP drivers'!N$2:N$7886,'SSP drivers'!$A$2:$A$7886,'Selected scen drivers'!$AH$1,'SSP drivers'!$B$2:$B$7886,'Selected scen drivers'!$AI$1,'SSP drivers'!$C$2:$C$7886,'Selected scen drivers'!$C124,'SSP drivers'!$D$2:$D$7886,'Selected scen drivers'!$D124)</f>
        <v>232.347404051795</v>
      </c>
      <c r="O124" s="4">
        <f>SUMIFS('SSP drivers'!O$2:O$7886,'SSP drivers'!$A$2:$A$7886,'Selected scen drivers'!$AH$1,'SSP drivers'!$B$2:$B$7886,'Selected scen drivers'!$AI$1,'SSP drivers'!$C$2:$C$7886,'Selected scen drivers'!$C124,'SSP drivers'!$D$2:$D$7886,'Selected scen drivers'!$D124)</f>
        <v>250.04977190021299</v>
      </c>
      <c r="P124" s="4">
        <f>SUMIFS('SSP drivers'!P$2:P$7886,'SSP drivers'!$A$2:$A$7886,'Selected scen drivers'!$AH$1,'SSP drivers'!$B$2:$B$7886,'Selected scen drivers'!$AI$1,'SSP drivers'!$C$2:$C$7886,'Selected scen drivers'!$C124,'SSP drivers'!$D$2:$D$7886,'Selected scen drivers'!$D124)</f>
        <v>265.15016314713199</v>
      </c>
      <c r="Q124" s="4">
        <f>SUMIFS('SSP drivers'!Q$2:Q$7886,'SSP drivers'!$A$2:$A$7886,'Selected scen drivers'!$AH$1,'SSP drivers'!$B$2:$B$7886,'Selected scen drivers'!$AI$1,'SSP drivers'!$C$2:$C$7886,'Selected scen drivers'!$C124,'SSP drivers'!$D$2:$D$7886,'Selected scen drivers'!$D124)</f>
        <v>279.58127926235602</v>
      </c>
      <c r="R124" s="4">
        <f>SUMIFS('SSP drivers'!R$2:R$7886,'SSP drivers'!$A$2:$A$7886,'Selected scen drivers'!$AH$1,'SSP drivers'!$B$2:$B$7886,'Selected scen drivers'!$AI$1,'SSP drivers'!$C$2:$C$7886,'Selected scen drivers'!$C124,'SSP drivers'!$D$2:$D$7886,'Selected scen drivers'!$D124)</f>
        <v>296.68725219133597</v>
      </c>
      <c r="S124" s="4">
        <f>SUMIFS('SSP drivers'!S$2:S$7886,'SSP drivers'!$A$2:$A$7886,'Selected scen drivers'!$AH$1,'SSP drivers'!$B$2:$B$7886,'Selected scen drivers'!$AI$1,'SSP drivers'!$C$2:$C$7886,'Selected scen drivers'!$C124,'SSP drivers'!$D$2:$D$7886,'Selected scen drivers'!$D124)</f>
        <v>314.96436428967701</v>
      </c>
      <c r="T124" s="4">
        <f>SUMIFS('SSP drivers'!T$2:T$7886,'SSP drivers'!$A$2:$A$7886,'Selected scen drivers'!$AH$1,'SSP drivers'!$B$2:$B$7886,'Selected scen drivers'!$AI$1,'SSP drivers'!$C$2:$C$7886,'Selected scen drivers'!$C124,'SSP drivers'!$D$2:$D$7886,'Selected scen drivers'!$D124)</f>
        <v>336.55314474479002</v>
      </c>
      <c r="U124" s="4">
        <f>SUMIFS('SSP drivers'!U$2:U$7886,'SSP drivers'!$A$2:$A$7886,'Selected scen drivers'!$AH$1,'SSP drivers'!$B$2:$B$7886,'Selected scen drivers'!$AI$1,'SSP drivers'!$C$2:$C$7886,'Selected scen drivers'!$C124,'SSP drivers'!$D$2:$D$7886,'Selected scen drivers'!$D124)</f>
        <v>358.65926635098799</v>
      </c>
      <c r="V124" s="4">
        <f>SUMIFS('SSP drivers'!V$2:V$7886,'SSP drivers'!$A$2:$A$7886,'Selected scen drivers'!$AH$1,'SSP drivers'!$B$2:$B$7886,'Selected scen drivers'!$AI$1,'SSP drivers'!$C$2:$C$7886,'Selected scen drivers'!$C124,'SSP drivers'!$D$2:$D$7886,'Selected scen drivers'!$D124)</f>
        <v>378.77777043270498</v>
      </c>
      <c r="W124" s="4">
        <f>SUMIFS('SSP drivers'!W$2:W$7886,'SSP drivers'!$A$2:$A$7886,'Selected scen drivers'!$AH$1,'SSP drivers'!$B$2:$B$7886,'Selected scen drivers'!$AI$1,'SSP drivers'!$C$2:$C$7886,'Selected scen drivers'!$C124,'SSP drivers'!$D$2:$D$7886,'Selected scen drivers'!$D124)</f>
        <v>398.80595282417801</v>
      </c>
      <c r="X124" s="4"/>
      <c r="Y124" s="4"/>
      <c r="Z124" s="4"/>
      <c r="AA124" s="4"/>
      <c r="AB124" s="4"/>
      <c r="AC124" s="4"/>
      <c r="AD124" s="4"/>
      <c r="AE124" s="4"/>
    </row>
    <row r="125" spans="1:31" x14ac:dyDescent="0.35">
      <c r="A125">
        <f t="shared" si="2"/>
        <v>14</v>
      </c>
      <c r="B125">
        <f t="shared" si="3"/>
        <v>7</v>
      </c>
      <c r="C125" t="str">
        <f>IFERROR(VLOOKUP(A125,Classification!$A$4:$B$37,2,FALSE),"")</f>
        <v>EU_southeast</v>
      </c>
      <c r="D125" t="str">
        <f>IFERROR(VLOOKUP(B125,Classification!$N$5:$O$14,2,FALSE),"")</f>
        <v>GDPSER</v>
      </c>
      <c r="E125" s="4">
        <f>SUMIFS('SSP drivers'!E$2:E$7886,'SSP drivers'!$A$2:$A$7886,'Selected scen drivers'!$AH$1,'SSP drivers'!$B$2:$B$7886,'Selected scen drivers'!$AI$1,'SSP drivers'!$C$2:$C$7886,'Selected scen drivers'!$C125,'SSP drivers'!$D$2:$D$7886,'Selected scen drivers'!$D125)</f>
        <v>0</v>
      </c>
      <c r="F125" s="4">
        <f>SUMIFS('SSP drivers'!F$2:F$7886,'SSP drivers'!$A$2:$A$7886,'Selected scen drivers'!$AH$1,'SSP drivers'!$B$2:$B$7886,'Selected scen drivers'!$AI$1,'SSP drivers'!$C$2:$C$7886,'Selected scen drivers'!$C125,'SSP drivers'!$D$2:$D$7886,'Selected scen drivers'!$D125)</f>
        <v>728.86059008462701</v>
      </c>
      <c r="G125" s="4">
        <f>SUMIFS('SSP drivers'!G$2:G$7886,'SSP drivers'!$A$2:$A$7886,'Selected scen drivers'!$AH$1,'SSP drivers'!$B$2:$B$7886,'Selected scen drivers'!$AI$1,'SSP drivers'!$C$2:$C$7886,'Selected scen drivers'!$C125,'SSP drivers'!$D$2:$D$7886,'Selected scen drivers'!$D125)</f>
        <v>746.25543744602101</v>
      </c>
      <c r="H125" s="4">
        <f>SUMIFS('SSP drivers'!H$2:H$7886,'SSP drivers'!$A$2:$A$7886,'Selected scen drivers'!$AH$1,'SSP drivers'!$B$2:$B$7886,'Selected scen drivers'!$AI$1,'SSP drivers'!$C$2:$C$7886,'Selected scen drivers'!$C125,'SSP drivers'!$D$2:$D$7886,'Selected scen drivers'!$D125)</f>
        <v>895.10006641181599</v>
      </c>
      <c r="I125" s="4">
        <f>SUMIFS('SSP drivers'!I$2:I$7886,'SSP drivers'!$A$2:$A$7886,'Selected scen drivers'!$AH$1,'SSP drivers'!$B$2:$B$7886,'Selected scen drivers'!$AI$1,'SSP drivers'!$C$2:$C$7886,'Selected scen drivers'!$C125,'SSP drivers'!$D$2:$D$7886,'Selected scen drivers'!$D125)</f>
        <v>1015.9509203175</v>
      </c>
      <c r="J125" s="4">
        <f>SUMIFS('SSP drivers'!J$2:J$7886,'SSP drivers'!$A$2:$A$7886,'Selected scen drivers'!$AH$1,'SSP drivers'!$B$2:$B$7886,'Selected scen drivers'!$AI$1,'SSP drivers'!$C$2:$C$7886,'Selected scen drivers'!$C125,'SSP drivers'!$D$2:$D$7886,'Selected scen drivers'!$D125)</f>
        <v>1115.1731034852201</v>
      </c>
      <c r="K125" s="4">
        <f>SUMIFS('SSP drivers'!K$2:K$7886,'SSP drivers'!$A$2:$A$7886,'Selected scen drivers'!$AH$1,'SSP drivers'!$B$2:$B$7886,'Selected scen drivers'!$AI$1,'SSP drivers'!$C$2:$C$7886,'Selected scen drivers'!$C125,'SSP drivers'!$D$2:$D$7886,'Selected scen drivers'!$D125)</f>
        <v>1191.4098227346899</v>
      </c>
      <c r="L125" s="4">
        <f>SUMIFS('SSP drivers'!L$2:L$7886,'SSP drivers'!$A$2:$A$7886,'Selected scen drivers'!$AH$1,'SSP drivers'!$B$2:$B$7886,'Selected scen drivers'!$AI$1,'SSP drivers'!$C$2:$C$7886,'Selected scen drivers'!$C125,'SSP drivers'!$D$2:$D$7886,'Selected scen drivers'!$D125)</f>
        <v>1249.00629139753</v>
      </c>
      <c r="M125" s="4">
        <f>SUMIFS('SSP drivers'!M$2:M$7886,'SSP drivers'!$A$2:$A$7886,'Selected scen drivers'!$AH$1,'SSP drivers'!$B$2:$B$7886,'Selected scen drivers'!$AI$1,'SSP drivers'!$C$2:$C$7886,'Selected scen drivers'!$C125,'SSP drivers'!$D$2:$D$7886,'Selected scen drivers'!$D125)</f>
        <v>1295.92273139908</v>
      </c>
      <c r="N125" s="4">
        <f>SUMIFS('SSP drivers'!N$2:N$7886,'SSP drivers'!$A$2:$A$7886,'Selected scen drivers'!$AH$1,'SSP drivers'!$B$2:$B$7886,'Selected scen drivers'!$AI$1,'SSP drivers'!$C$2:$C$7886,'Selected scen drivers'!$C125,'SSP drivers'!$D$2:$D$7886,'Selected scen drivers'!$D125)</f>
        <v>1337.6912852021801</v>
      </c>
      <c r="O125" s="4">
        <f>SUMIFS('SSP drivers'!O$2:O$7886,'SSP drivers'!$A$2:$A$7886,'Selected scen drivers'!$AH$1,'SSP drivers'!$B$2:$B$7886,'Selected scen drivers'!$AI$1,'SSP drivers'!$C$2:$C$7886,'Selected scen drivers'!$C125,'SSP drivers'!$D$2:$D$7886,'Selected scen drivers'!$D125)</f>
        <v>1376.53727353097</v>
      </c>
      <c r="P125" s="4">
        <f>SUMIFS('SSP drivers'!P$2:P$7886,'SSP drivers'!$A$2:$A$7886,'Selected scen drivers'!$AH$1,'SSP drivers'!$B$2:$B$7886,'Selected scen drivers'!$AI$1,'SSP drivers'!$C$2:$C$7886,'Selected scen drivers'!$C125,'SSP drivers'!$D$2:$D$7886,'Selected scen drivers'!$D125)</f>
        <v>1412.72525229539</v>
      </c>
      <c r="Q125" s="4">
        <f>SUMIFS('SSP drivers'!Q$2:Q$7886,'SSP drivers'!$A$2:$A$7886,'Selected scen drivers'!$AH$1,'SSP drivers'!$B$2:$B$7886,'Selected scen drivers'!$AI$1,'SSP drivers'!$C$2:$C$7886,'Selected scen drivers'!$C125,'SSP drivers'!$D$2:$D$7886,'Selected scen drivers'!$D125)</f>
        <v>1444.0933081287201</v>
      </c>
      <c r="R125" s="4">
        <f>SUMIFS('SSP drivers'!R$2:R$7886,'SSP drivers'!$A$2:$A$7886,'Selected scen drivers'!$AH$1,'SSP drivers'!$B$2:$B$7886,'Selected scen drivers'!$AI$1,'SSP drivers'!$C$2:$C$7886,'Selected scen drivers'!$C125,'SSP drivers'!$D$2:$D$7886,'Selected scen drivers'!$D125)</f>
        <v>1471.9371354457901</v>
      </c>
      <c r="S125" s="4">
        <f>SUMIFS('SSP drivers'!S$2:S$7886,'SSP drivers'!$A$2:$A$7886,'Selected scen drivers'!$AH$1,'SSP drivers'!$B$2:$B$7886,'Selected scen drivers'!$AI$1,'SSP drivers'!$C$2:$C$7886,'Selected scen drivers'!$C125,'SSP drivers'!$D$2:$D$7886,'Selected scen drivers'!$D125)</f>
        <v>1497.1352546160099</v>
      </c>
      <c r="T125" s="4">
        <f>SUMIFS('SSP drivers'!T$2:T$7886,'SSP drivers'!$A$2:$A$7886,'Selected scen drivers'!$AH$1,'SSP drivers'!$B$2:$B$7886,'Selected scen drivers'!$AI$1,'SSP drivers'!$C$2:$C$7886,'Selected scen drivers'!$C125,'SSP drivers'!$D$2:$D$7886,'Selected scen drivers'!$D125)</f>
        <v>1521.1044975945299</v>
      </c>
      <c r="U125" s="4">
        <f>SUMIFS('SSP drivers'!U$2:U$7886,'SSP drivers'!$A$2:$A$7886,'Selected scen drivers'!$AH$1,'SSP drivers'!$B$2:$B$7886,'Selected scen drivers'!$AI$1,'SSP drivers'!$C$2:$C$7886,'Selected scen drivers'!$C125,'SSP drivers'!$D$2:$D$7886,'Selected scen drivers'!$D125)</f>
        <v>1544.84961731676</v>
      </c>
      <c r="V125" s="4">
        <f>SUMIFS('SSP drivers'!V$2:V$7886,'SSP drivers'!$A$2:$A$7886,'Selected scen drivers'!$AH$1,'SSP drivers'!$B$2:$B$7886,'Selected scen drivers'!$AI$1,'SSP drivers'!$C$2:$C$7886,'Selected scen drivers'!$C125,'SSP drivers'!$D$2:$D$7886,'Selected scen drivers'!$D125)</f>
        <v>1568.6316178540301</v>
      </c>
      <c r="W125" s="4">
        <f>SUMIFS('SSP drivers'!W$2:W$7886,'SSP drivers'!$A$2:$A$7886,'Selected scen drivers'!$AH$1,'SSP drivers'!$B$2:$B$7886,'Selected scen drivers'!$AI$1,'SSP drivers'!$C$2:$C$7886,'Selected scen drivers'!$C125,'SSP drivers'!$D$2:$D$7886,'Selected scen drivers'!$D125)</f>
        <v>1590.7283285911999</v>
      </c>
      <c r="X125" s="4"/>
      <c r="Y125" s="4"/>
      <c r="Z125" s="4"/>
      <c r="AA125" s="4"/>
      <c r="AB125" s="4"/>
      <c r="AC125" s="4"/>
      <c r="AD125" s="4"/>
      <c r="AE125" s="4"/>
    </row>
    <row r="126" spans="1:31" x14ac:dyDescent="0.35">
      <c r="A126">
        <f t="shared" si="2"/>
        <v>14</v>
      </c>
      <c r="B126">
        <f t="shared" si="3"/>
        <v>8</v>
      </c>
      <c r="C126" t="str">
        <f>IFERROR(VLOOKUP(A126,Classification!$A$4:$B$37,2,FALSE),"")</f>
        <v>EU_southeast</v>
      </c>
      <c r="D126" t="str">
        <f>IFERROR(VLOOKUP(B126,Classification!$N$5:$O$14,2,FALSE),"")</f>
        <v>HOU</v>
      </c>
      <c r="E126" s="4">
        <f>SUMIFS('SSP drivers'!E$2:E$7886,'SSP drivers'!$A$2:$A$7886,'Selected scen drivers'!$AH$1,'SSP drivers'!$B$2:$B$7886,'Selected scen drivers'!$AI$1,'SSP drivers'!$C$2:$C$7886,'Selected scen drivers'!$C126,'SSP drivers'!$D$2:$D$7886,'Selected scen drivers'!$D126)</f>
        <v>0</v>
      </c>
      <c r="F126" s="4">
        <f>SUMIFS('SSP drivers'!F$2:F$7886,'SSP drivers'!$A$2:$A$7886,'Selected scen drivers'!$AH$1,'SSP drivers'!$B$2:$B$7886,'Selected scen drivers'!$AI$1,'SSP drivers'!$C$2:$C$7886,'Selected scen drivers'!$C126,'SSP drivers'!$D$2:$D$7886,'Selected scen drivers'!$D126)</f>
        <v>12.901769399999999</v>
      </c>
      <c r="G126" s="4">
        <f>SUMIFS('SSP drivers'!G$2:G$7886,'SSP drivers'!$A$2:$A$7886,'Selected scen drivers'!$AH$1,'SSP drivers'!$B$2:$B$7886,'Selected scen drivers'!$AI$1,'SSP drivers'!$C$2:$C$7886,'Selected scen drivers'!$C126,'SSP drivers'!$D$2:$D$7886,'Selected scen drivers'!$D126)</f>
        <v>12.7805385</v>
      </c>
      <c r="H126" s="4">
        <f>SUMIFS('SSP drivers'!H$2:H$7886,'SSP drivers'!$A$2:$A$7886,'Selected scen drivers'!$AH$1,'SSP drivers'!$B$2:$B$7886,'Selected scen drivers'!$AI$1,'SSP drivers'!$C$2:$C$7886,'Selected scen drivers'!$C126,'SSP drivers'!$D$2:$D$7886,'Selected scen drivers'!$D126)</f>
        <v>12.174384</v>
      </c>
      <c r="I126" s="4">
        <f>SUMIFS('SSP drivers'!I$2:I$7886,'SSP drivers'!$A$2:$A$7886,'Selected scen drivers'!$AH$1,'SSP drivers'!$B$2:$B$7886,'Selected scen drivers'!$AI$1,'SSP drivers'!$C$2:$C$7886,'Selected scen drivers'!$C126,'SSP drivers'!$D$2:$D$7886,'Selected scen drivers'!$D126)</f>
        <v>11.732395</v>
      </c>
      <c r="J126" s="4">
        <f>SUMIFS('SSP drivers'!J$2:J$7886,'SSP drivers'!$A$2:$A$7886,'Selected scen drivers'!$AH$1,'SSP drivers'!$B$2:$B$7886,'Selected scen drivers'!$AI$1,'SSP drivers'!$C$2:$C$7886,'Selected scen drivers'!$C126,'SSP drivers'!$D$2:$D$7886,'Selected scen drivers'!$D126)</f>
        <v>11.175692</v>
      </c>
      <c r="K126" s="4">
        <f>SUMIFS('SSP drivers'!K$2:K$7886,'SSP drivers'!$A$2:$A$7886,'Selected scen drivers'!$AH$1,'SSP drivers'!$B$2:$B$7886,'Selected scen drivers'!$AI$1,'SSP drivers'!$C$2:$C$7886,'Selected scen drivers'!$C126,'SSP drivers'!$D$2:$D$7886,'Selected scen drivers'!$D126)</f>
        <v>10.577526499999999</v>
      </c>
      <c r="L126" s="4">
        <f>SUMIFS('SSP drivers'!L$2:L$7886,'SSP drivers'!$A$2:$A$7886,'Selected scen drivers'!$AH$1,'SSP drivers'!$B$2:$B$7886,'Selected scen drivers'!$AI$1,'SSP drivers'!$C$2:$C$7886,'Selected scen drivers'!$C126,'SSP drivers'!$D$2:$D$7886,'Selected scen drivers'!$D126)</f>
        <v>9.8983149999999895</v>
      </c>
      <c r="M126" s="4">
        <f>SUMIFS('SSP drivers'!M$2:M$7886,'SSP drivers'!$A$2:$A$7886,'Selected scen drivers'!$AH$1,'SSP drivers'!$B$2:$B$7886,'Selected scen drivers'!$AI$1,'SSP drivers'!$C$2:$C$7886,'Selected scen drivers'!$C126,'SSP drivers'!$D$2:$D$7886,'Selected scen drivers'!$D126)</f>
        <v>9.3861739999999791</v>
      </c>
      <c r="N126" s="4">
        <f>SUMIFS('SSP drivers'!N$2:N$7886,'SSP drivers'!$A$2:$A$7886,'Selected scen drivers'!$AH$1,'SSP drivers'!$B$2:$B$7886,'Selected scen drivers'!$AI$1,'SSP drivers'!$C$2:$C$7886,'Selected scen drivers'!$C126,'SSP drivers'!$D$2:$D$7886,'Selected scen drivers'!$D126)</f>
        <v>8.8424529999999901</v>
      </c>
      <c r="O126" s="4">
        <f>SUMIFS('SSP drivers'!O$2:O$7886,'SSP drivers'!$A$2:$A$7886,'Selected scen drivers'!$AH$1,'SSP drivers'!$B$2:$B$7886,'Selected scen drivers'!$AI$1,'SSP drivers'!$C$2:$C$7886,'Selected scen drivers'!$C126,'SSP drivers'!$D$2:$D$7886,'Selected scen drivers'!$D126)</f>
        <v>8.4610994999999907</v>
      </c>
      <c r="P126" s="4">
        <f>SUMIFS('SSP drivers'!P$2:P$7886,'SSP drivers'!$A$2:$A$7886,'Selected scen drivers'!$AH$1,'SSP drivers'!$B$2:$B$7886,'Selected scen drivers'!$AI$1,'SSP drivers'!$C$2:$C$7886,'Selected scen drivers'!$C126,'SSP drivers'!$D$2:$D$7886,'Selected scen drivers'!$D126)</f>
        <v>8.1949034999999899</v>
      </c>
      <c r="Q126" s="4">
        <f>SUMIFS('SSP drivers'!Q$2:Q$7886,'SSP drivers'!$A$2:$A$7886,'Selected scen drivers'!$AH$1,'SSP drivers'!$B$2:$B$7886,'Selected scen drivers'!$AI$1,'SSP drivers'!$C$2:$C$7886,'Selected scen drivers'!$C126,'SSP drivers'!$D$2:$D$7886,'Selected scen drivers'!$D126)</f>
        <v>7.9501674999999903</v>
      </c>
      <c r="R126" s="4">
        <f>SUMIFS('SSP drivers'!R$2:R$7886,'SSP drivers'!$A$2:$A$7886,'Selected scen drivers'!$AH$1,'SSP drivers'!$B$2:$B$7886,'Selected scen drivers'!$AI$1,'SSP drivers'!$C$2:$C$7886,'Selected scen drivers'!$C126,'SSP drivers'!$D$2:$D$7886,'Selected scen drivers'!$D126)</f>
        <v>7.6418584999999801</v>
      </c>
      <c r="S126" s="4">
        <f>SUMIFS('SSP drivers'!S$2:S$7886,'SSP drivers'!$A$2:$A$7886,'Selected scen drivers'!$AH$1,'SSP drivers'!$B$2:$B$7886,'Selected scen drivers'!$AI$1,'SSP drivers'!$C$2:$C$7886,'Selected scen drivers'!$C126,'SSP drivers'!$D$2:$D$7886,'Selected scen drivers'!$D126)</f>
        <v>7.3271304999999796</v>
      </c>
      <c r="T126" s="4">
        <f>SUMIFS('SSP drivers'!T$2:T$7886,'SSP drivers'!$A$2:$A$7886,'Selected scen drivers'!$AH$1,'SSP drivers'!$B$2:$B$7886,'Selected scen drivers'!$AI$1,'SSP drivers'!$C$2:$C$7886,'Selected scen drivers'!$C126,'SSP drivers'!$D$2:$D$7886,'Selected scen drivers'!$D126)</f>
        <v>6.9722509999999902</v>
      </c>
      <c r="U126" s="4">
        <f>SUMIFS('SSP drivers'!U$2:U$7886,'SSP drivers'!$A$2:$A$7886,'Selected scen drivers'!$AH$1,'SSP drivers'!$B$2:$B$7886,'Selected scen drivers'!$AI$1,'SSP drivers'!$C$2:$C$7886,'Selected scen drivers'!$C126,'SSP drivers'!$D$2:$D$7886,'Selected scen drivers'!$D126)</f>
        <v>6.6498964999999899</v>
      </c>
      <c r="V126" s="4">
        <f>SUMIFS('SSP drivers'!V$2:V$7886,'SSP drivers'!$A$2:$A$7886,'Selected scen drivers'!$AH$1,'SSP drivers'!$B$2:$B$7886,'Selected scen drivers'!$AI$1,'SSP drivers'!$C$2:$C$7886,'Selected scen drivers'!$C126,'SSP drivers'!$D$2:$D$7886,'Selected scen drivers'!$D126)</f>
        <v>6.3988469999999902</v>
      </c>
      <c r="W126" s="4">
        <f>SUMIFS('SSP drivers'!W$2:W$7886,'SSP drivers'!$A$2:$A$7886,'Selected scen drivers'!$AH$1,'SSP drivers'!$B$2:$B$7886,'Selected scen drivers'!$AI$1,'SSP drivers'!$C$2:$C$7886,'Selected scen drivers'!$C126,'SSP drivers'!$D$2:$D$7886,'Selected scen drivers'!$D126)</f>
        <v>6.1682654999999897</v>
      </c>
      <c r="X126" s="4"/>
      <c r="Y126" s="4"/>
      <c r="Z126" s="4"/>
      <c r="AA126" s="4"/>
      <c r="AB126" s="4"/>
      <c r="AC126" s="4"/>
      <c r="AD126" s="4"/>
      <c r="AE126" s="4"/>
    </row>
    <row r="127" spans="1:31" x14ac:dyDescent="0.35">
      <c r="A127">
        <f t="shared" si="2"/>
        <v>14</v>
      </c>
      <c r="B127">
        <f t="shared" si="3"/>
        <v>9</v>
      </c>
      <c r="C127" t="str">
        <f>IFERROR(VLOOKUP(A127,Classification!$A$4:$B$37,2,FALSE),"")</f>
        <v>EU_southeast</v>
      </c>
      <c r="D127" t="str">
        <f>IFERROR(VLOOKUP(B127,Classification!$N$5:$O$14,2,FALSE),"")</f>
        <v>POP</v>
      </c>
      <c r="E127" s="4">
        <f>SUMIFS('SSP drivers'!E$2:E$7886,'SSP drivers'!$A$2:$A$7886,'Selected scen drivers'!$AH$1,'SSP drivers'!$B$2:$B$7886,'Selected scen drivers'!$AI$1,'SSP drivers'!$C$2:$C$7886,'Selected scen drivers'!$C127,'SSP drivers'!$D$2:$D$7886,'Selected scen drivers'!$D127)</f>
        <v>0</v>
      </c>
      <c r="F127" s="4">
        <f>SUMIFS('SSP drivers'!F$2:F$7886,'SSP drivers'!$A$2:$A$7886,'Selected scen drivers'!$AH$1,'SSP drivers'!$B$2:$B$7886,'Selected scen drivers'!$AI$1,'SSP drivers'!$C$2:$C$7886,'Selected scen drivers'!$C127,'SSP drivers'!$D$2:$D$7886,'Selected scen drivers'!$D127)</f>
        <v>42.763066999999999</v>
      </c>
      <c r="G127" s="4">
        <f>SUMIFS('SSP drivers'!G$2:G$7886,'SSP drivers'!$A$2:$A$7886,'Selected scen drivers'!$AH$1,'SSP drivers'!$B$2:$B$7886,'Selected scen drivers'!$AI$1,'SSP drivers'!$C$2:$C$7886,'Selected scen drivers'!$C127,'SSP drivers'!$D$2:$D$7886,'Selected scen drivers'!$D127)</f>
        <v>42.510987</v>
      </c>
      <c r="H127" s="4">
        <f>SUMIFS('SSP drivers'!H$2:H$7886,'SSP drivers'!$A$2:$A$7886,'Selected scen drivers'!$AH$1,'SSP drivers'!$B$2:$B$7886,'Selected scen drivers'!$AI$1,'SSP drivers'!$C$2:$C$7886,'Selected scen drivers'!$C127,'SSP drivers'!$D$2:$D$7886,'Selected scen drivers'!$D127)</f>
        <v>41.250587000000003</v>
      </c>
      <c r="I127" s="4">
        <f>SUMIFS('SSP drivers'!I$2:I$7886,'SSP drivers'!$A$2:$A$7886,'Selected scen drivers'!$AH$1,'SSP drivers'!$B$2:$B$7886,'Selected scen drivers'!$AI$1,'SSP drivers'!$C$2:$C$7886,'Selected scen drivers'!$C127,'SSP drivers'!$D$2:$D$7886,'Selected scen drivers'!$D127)</f>
        <v>40.099589999999999</v>
      </c>
      <c r="J127" s="4">
        <f>SUMIFS('SSP drivers'!J$2:J$7886,'SSP drivers'!$A$2:$A$7886,'Selected scen drivers'!$AH$1,'SSP drivers'!$B$2:$B$7886,'Selected scen drivers'!$AI$1,'SSP drivers'!$C$2:$C$7886,'Selected scen drivers'!$C127,'SSP drivers'!$D$2:$D$7886,'Selected scen drivers'!$D127)</f>
        <v>38.914400000000001</v>
      </c>
      <c r="K127" s="4">
        <f>SUMIFS('SSP drivers'!K$2:K$7886,'SSP drivers'!$A$2:$A$7886,'Selected scen drivers'!$AH$1,'SSP drivers'!$B$2:$B$7886,'Selected scen drivers'!$AI$1,'SSP drivers'!$C$2:$C$7886,'Selected scen drivers'!$C127,'SSP drivers'!$D$2:$D$7886,'Selected scen drivers'!$D127)</f>
        <v>37.756694000000003</v>
      </c>
      <c r="L127" s="4">
        <f>SUMIFS('SSP drivers'!L$2:L$7886,'SSP drivers'!$A$2:$A$7886,'Selected scen drivers'!$AH$1,'SSP drivers'!$B$2:$B$7886,'Selected scen drivers'!$AI$1,'SSP drivers'!$C$2:$C$7886,'Selected scen drivers'!$C127,'SSP drivers'!$D$2:$D$7886,'Selected scen drivers'!$D127)</f>
        <v>36.637023999999997</v>
      </c>
      <c r="M127" s="4">
        <f>SUMIFS('SSP drivers'!M$2:M$7886,'SSP drivers'!$A$2:$A$7886,'Selected scen drivers'!$AH$1,'SSP drivers'!$B$2:$B$7886,'Selected scen drivers'!$AI$1,'SSP drivers'!$C$2:$C$7886,'Selected scen drivers'!$C127,'SSP drivers'!$D$2:$D$7886,'Selected scen drivers'!$D127)</f>
        <v>35.568795000000001</v>
      </c>
      <c r="N127" s="4">
        <f>SUMIFS('SSP drivers'!N$2:N$7886,'SSP drivers'!$A$2:$A$7886,'Selected scen drivers'!$AH$1,'SSP drivers'!$B$2:$B$7886,'Selected scen drivers'!$AI$1,'SSP drivers'!$C$2:$C$7886,'Selected scen drivers'!$C127,'SSP drivers'!$D$2:$D$7886,'Selected scen drivers'!$D127)</f>
        <v>34.531159000000002</v>
      </c>
      <c r="O127" s="4">
        <f>SUMIFS('SSP drivers'!O$2:O$7886,'SSP drivers'!$A$2:$A$7886,'Selected scen drivers'!$AH$1,'SSP drivers'!$B$2:$B$7886,'Selected scen drivers'!$AI$1,'SSP drivers'!$C$2:$C$7886,'Selected scen drivers'!$C127,'SSP drivers'!$D$2:$D$7886,'Selected scen drivers'!$D127)</f>
        <v>33.487363000000002</v>
      </c>
      <c r="P127" s="4">
        <f>SUMIFS('SSP drivers'!P$2:P$7886,'SSP drivers'!$A$2:$A$7886,'Selected scen drivers'!$AH$1,'SSP drivers'!$B$2:$B$7886,'Selected scen drivers'!$AI$1,'SSP drivers'!$C$2:$C$7886,'Selected scen drivers'!$C127,'SSP drivers'!$D$2:$D$7886,'Selected scen drivers'!$D127)</f>
        <v>32.427123000000002</v>
      </c>
      <c r="Q127" s="4">
        <f>SUMIFS('SSP drivers'!Q$2:Q$7886,'SSP drivers'!$A$2:$A$7886,'Selected scen drivers'!$AH$1,'SSP drivers'!$B$2:$B$7886,'Selected scen drivers'!$AI$1,'SSP drivers'!$C$2:$C$7886,'Selected scen drivers'!$C127,'SSP drivers'!$D$2:$D$7886,'Selected scen drivers'!$D127)</f>
        <v>31.389576000000002</v>
      </c>
      <c r="R127" s="4">
        <f>SUMIFS('SSP drivers'!R$2:R$7886,'SSP drivers'!$A$2:$A$7886,'Selected scen drivers'!$AH$1,'SSP drivers'!$B$2:$B$7886,'Selected scen drivers'!$AI$1,'SSP drivers'!$C$2:$C$7886,'Selected scen drivers'!$C127,'SSP drivers'!$D$2:$D$7886,'Selected scen drivers'!$D127)</f>
        <v>30.419046999999999</v>
      </c>
      <c r="S127" s="4">
        <f>SUMIFS('SSP drivers'!S$2:S$7886,'SSP drivers'!$A$2:$A$7886,'Selected scen drivers'!$AH$1,'SSP drivers'!$B$2:$B$7886,'Selected scen drivers'!$AI$1,'SSP drivers'!$C$2:$C$7886,'Selected scen drivers'!$C127,'SSP drivers'!$D$2:$D$7886,'Selected scen drivers'!$D127)</f>
        <v>29.538442</v>
      </c>
      <c r="T127" s="4">
        <f>SUMIFS('SSP drivers'!T$2:T$7886,'SSP drivers'!$A$2:$A$7886,'Selected scen drivers'!$AH$1,'SSP drivers'!$B$2:$B$7886,'Selected scen drivers'!$AI$1,'SSP drivers'!$C$2:$C$7886,'Selected scen drivers'!$C127,'SSP drivers'!$D$2:$D$7886,'Selected scen drivers'!$D127)</f>
        <v>28.746849999999998</v>
      </c>
      <c r="U127" s="4">
        <f>SUMIFS('SSP drivers'!U$2:U$7886,'SSP drivers'!$A$2:$A$7886,'Selected scen drivers'!$AH$1,'SSP drivers'!$B$2:$B$7886,'Selected scen drivers'!$AI$1,'SSP drivers'!$C$2:$C$7886,'Selected scen drivers'!$C127,'SSP drivers'!$D$2:$D$7886,'Selected scen drivers'!$D127)</f>
        <v>28.026834000000001</v>
      </c>
      <c r="V127" s="4">
        <f>SUMIFS('SSP drivers'!V$2:V$7886,'SSP drivers'!$A$2:$A$7886,'Selected scen drivers'!$AH$1,'SSP drivers'!$B$2:$B$7886,'Selected scen drivers'!$AI$1,'SSP drivers'!$C$2:$C$7886,'Selected scen drivers'!$C127,'SSP drivers'!$D$2:$D$7886,'Selected scen drivers'!$D127)</f>
        <v>27.353027999999998</v>
      </c>
      <c r="W127" s="4">
        <f>SUMIFS('SSP drivers'!W$2:W$7886,'SSP drivers'!$A$2:$A$7886,'Selected scen drivers'!$AH$1,'SSP drivers'!$B$2:$B$7886,'Selected scen drivers'!$AI$1,'SSP drivers'!$C$2:$C$7886,'Selected scen drivers'!$C127,'SSP drivers'!$D$2:$D$7886,'Selected scen drivers'!$D127)</f>
        <v>26.685927</v>
      </c>
      <c r="X127" s="4"/>
      <c r="Y127" s="4"/>
      <c r="Z127" s="4"/>
      <c r="AA127" s="4"/>
      <c r="AB127" s="4"/>
      <c r="AC127" s="4"/>
      <c r="AD127" s="4"/>
      <c r="AE127" s="4"/>
    </row>
    <row r="128" spans="1:31" x14ac:dyDescent="0.35">
      <c r="A128">
        <f t="shared" si="2"/>
        <v>15</v>
      </c>
      <c r="B128">
        <f t="shared" si="3"/>
        <v>1</v>
      </c>
      <c r="C128" t="str">
        <f>IFERROR(VLOOKUP(A128,Classification!$A$4:$B$37,2,FALSE),"")</f>
        <v>EU_southwest</v>
      </c>
      <c r="D128" t="str">
        <f>IFERROR(VLOOKUP(B128,Classification!$N$5:$O$14,2,FALSE),"")</f>
        <v>GDP</v>
      </c>
      <c r="E128" s="4">
        <f>SUMIFS('SSP drivers'!E$2:E$7886,'SSP drivers'!$A$2:$A$7886,'Selected scen drivers'!$AH$1,'SSP drivers'!$B$2:$B$7886,'Selected scen drivers'!$AI$1,'SSP drivers'!$C$2:$C$7886,'Selected scen drivers'!$C128,'SSP drivers'!$D$2:$D$7886,'Selected scen drivers'!$D128)</f>
        <v>0</v>
      </c>
      <c r="F128" s="4">
        <f>SUMIFS('SSP drivers'!F$2:F$7886,'SSP drivers'!$A$2:$A$7886,'Selected scen drivers'!$AH$1,'SSP drivers'!$B$2:$B$7886,'Selected scen drivers'!$AI$1,'SSP drivers'!$C$2:$C$7886,'Selected scen drivers'!$C128,'SSP drivers'!$D$2:$D$7886,'Selected scen drivers'!$D128)</f>
        <v>1912.8420000000001</v>
      </c>
      <c r="G128" s="4">
        <f>SUMIFS('SSP drivers'!G$2:G$7886,'SSP drivers'!$A$2:$A$7886,'Selected scen drivers'!$AH$1,'SSP drivers'!$B$2:$B$7886,'Selected scen drivers'!$AI$1,'SSP drivers'!$C$2:$C$7886,'Selected scen drivers'!$C128,'SSP drivers'!$D$2:$D$7886,'Selected scen drivers'!$D128)</f>
        <v>1908.7860000000001</v>
      </c>
      <c r="H128" s="4">
        <f>SUMIFS('SSP drivers'!H$2:H$7886,'SSP drivers'!$A$2:$A$7886,'Selected scen drivers'!$AH$1,'SSP drivers'!$B$2:$B$7886,'Selected scen drivers'!$AI$1,'SSP drivers'!$C$2:$C$7886,'Selected scen drivers'!$C128,'SSP drivers'!$D$2:$D$7886,'Selected scen drivers'!$D128)</f>
        <v>2275.3270000000002</v>
      </c>
      <c r="I128" s="4">
        <f>SUMIFS('SSP drivers'!I$2:I$7886,'SSP drivers'!$A$2:$A$7886,'Selected scen drivers'!$AH$1,'SSP drivers'!$B$2:$B$7886,'Selected scen drivers'!$AI$1,'SSP drivers'!$C$2:$C$7886,'Selected scen drivers'!$C128,'SSP drivers'!$D$2:$D$7886,'Selected scen drivers'!$D128)</f>
        <v>2449.0430000000001</v>
      </c>
      <c r="J128" s="4">
        <f>SUMIFS('SSP drivers'!J$2:J$7886,'SSP drivers'!$A$2:$A$7886,'Selected scen drivers'!$AH$1,'SSP drivers'!$B$2:$B$7886,'Selected scen drivers'!$AI$1,'SSP drivers'!$C$2:$C$7886,'Selected scen drivers'!$C128,'SSP drivers'!$D$2:$D$7886,'Selected scen drivers'!$D128)</f>
        <v>2669.3739999999998</v>
      </c>
      <c r="K128" s="4">
        <f>SUMIFS('SSP drivers'!K$2:K$7886,'SSP drivers'!$A$2:$A$7886,'Selected scen drivers'!$AH$1,'SSP drivers'!$B$2:$B$7886,'Selected scen drivers'!$AI$1,'SSP drivers'!$C$2:$C$7886,'Selected scen drivers'!$C128,'SSP drivers'!$D$2:$D$7886,'Selected scen drivers'!$D128)</f>
        <v>2919.8539999999998</v>
      </c>
      <c r="L128" s="4">
        <f>SUMIFS('SSP drivers'!L$2:L$7886,'SSP drivers'!$A$2:$A$7886,'Selected scen drivers'!$AH$1,'SSP drivers'!$B$2:$B$7886,'Selected scen drivers'!$AI$1,'SSP drivers'!$C$2:$C$7886,'Selected scen drivers'!$C128,'SSP drivers'!$D$2:$D$7886,'Selected scen drivers'!$D128)</f>
        <v>3181.355</v>
      </c>
      <c r="M128" s="4">
        <f>SUMIFS('SSP drivers'!M$2:M$7886,'SSP drivers'!$A$2:$A$7886,'Selected scen drivers'!$AH$1,'SSP drivers'!$B$2:$B$7886,'Selected scen drivers'!$AI$1,'SSP drivers'!$C$2:$C$7886,'Selected scen drivers'!$C128,'SSP drivers'!$D$2:$D$7886,'Selected scen drivers'!$D128)</f>
        <v>3448.5129999999999</v>
      </c>
      <c r="N128" s="4">
        <f>SUMIFS('SSP drivers'!N$2:N$7886,'SSP drivers'!$A$2:$A$7886,'Selected scen drivers'!$AH$1,'SSP drivers'!$B$2:$B$7886,'Selected scen drivers'!$AI$1,'SSP drivers'!$C$2:$C$7886,'Selected scen drivers'!$C128,'SSP drivers'!$D$2:$D$7886,'Selected scen drivers'!$D128)</f>
        <v>3721.797</v>
      </c>
      <c r="O128" s="4">
        <f>SUMIFS('SSP drivers'!O$2:O$7886,'SSP drivers'!$A$2:$A$7886,'Selected scen drivers'!$AH$1,'SSP drivers'!$B$2:$B$7886,'Selected scen drivers'!$AI$1,'SSP drivers'!$C$2:$C$7886,'Selected scen drivers'!$C128,'SSP drivers'!$D$2:$D$7886,'Selected scen drivers'!$D128)</f>
        <v>3997.2579999999998</v>
      </c>
      <c r="P128" s="4">
        <f>SUMIFS('SSP drivers'!P$2:P$7886,'SSP drivers'!$A$2:$A$7886,'Selected scen drivers'!$AH$1,'SSP drivers'!$B$2:$B$7886,'Selected scen drivers'!$AI$1,'SSP drivers'!$C$2:$C$7886,'Selected scen drivers'!$C128,'SSP drivers'!$D$2:$D$7886,'Selected scen drivers'!$D128)</f>
        <v>4261.2780000000002</v>
      </c>
      <c r="Q128" s="4">
        <f>SUMIFS('SSP drivers'!Q$2:Q$7886,'SSP drivers'!$A$2:$A$7886,'Selected scen drivers'!$AH$1,'SSP drivers'!$B$2:$B$7886,'Selected scen drivers'!$AI$1,'SSP drivers'!$C$2:$C$7886,'Selected scen drivers'!$C128,'SSP drivers'!$D$2:$D$7886,'Selected scen drivers'!$D128)</f>
        <v>4494.8739999999998</v>
      </c>
      <c r="R128" s="4">
        <f>SUMIFS('SSP drivers'!R$2:R$7886,'SSP drivers'!$A$2:$A$7886,'Selected scen drivers'!$AH$1,'SSP drivers'!$B$2:$B$7886,'Selected scen drivers'!$AI$1,'SSP drivers'!$C$2:$C$7886,'Selected scen drivers'!$C128,'SSP drivers'!$D$2:$D$7886,'Selected scen drivers'!$D128)</f>
        <v>4700.91</v>
      </c>
      <c r="S128" s="4">
        <f>SUMIFS('SSP drivers'!S$2:S$7886,'SSP drivers'!$A$2:$A$7886,'Selected scen drivers'!$AH$1,'SSP drivers'!$B$2:$B$7886,'Selected scen drivers'!$AI$1,'SSP drivers'!$C$2:$C$7886,'Selected scen drivers'!$C128,'SSP drivers'!$D$2:$D$7886,'Selected scen drivers'!$D128)</f>
        <v>4886.6279999999997</v>
      </c>
      <c r="T128" s="4">
        <f>SUMIFS('SSP drivers'!T$2:T$7886,'SSP drivers'!$A$2:$A$7886,'Selected scen drivers'!$AH$1,'SSP drivers'!$B$2:$B$7886,'Selected scen drivers'!$AI$1,'SSP drivers'!$C$2:$C$7886,'Selected scen drivers'!$C128,'SSP drivers'!$D$2:$D$7886,'Selected scen drivers'!$D128)</f>
        <v>5059.2809999999999</v>
      </c>
      <c r="U128" s="4">
        <f>SUMIFS('SSP drivers'!U$2:U$7886,'SSP drivers'!$A$2:$A$7886,'Selected scen drivers'!$AH$1,'SSP drivers'!$B$2:$B$7886,'Selected scen drivers'!$AI$1,'SSP drivers'!$C$2:$C$7886,'Selected scen drivers'!$C128,'SSP drivers'!$D$2:$D$7886,'Selected scen drivers'!$D128)</f>
        <v>5219.3069999999998</v>
      </c>
      <c r="V128" s="4">
        <f>SUMIFS('SSP drivers'!V$2:V$7886,'SSP drivers'!$A$2:$A$7886,'Selected scen drivers'!$AH$1,'SSP drivers'!$B$2:$B$7886,'Selected scen drivers'!$AI$1,'SSP drivers'!$C$2:$C$7886,'Selected scen drivers'!$C128,'SSP drivers'!$D$2:$D$7886,'Selected scen drivers'!$D128)</f>
        <v>5360.2950000000001</v>
      </c>
      <c r="W128" s="4">
        <f>SUMIFS('SSP drivers'!W$2:W$7886,'SSP drivers'!$A$2:$A$7886,'Selected scen drivers'!$AH$1,'SSP drivers'!$B$2:$B$7886,'Selected scen drivers'!$AI$1,'SSP drivers'!$C$2:$C$7886,'Selected scen drivers'!$C128,'SSP drivers'!$D$2:$D$7886,'Selected scen drivers'!$D128)</f>
        <v>5471.8770000000004</v>
      </c>
      <c r="X128" s="4"/>
      <c r="Y128" s="4"/>
      <c r="Z128" s="4"/>
      <c r="AA128" s="4"/>
      <c r="AB128" s="4"/>
      <c r="AC128" s="4"/>
      <c r="AD128" s="4"/>
      <c r="AE128" s="4"/>
    </row>
    <row r="129" spans="1:31" x14ac:dyDescent="0.35">
      <c r="A129">
        <f t="shared" si="2"/>
        <v>15</v>
      </c>
      <c r="B129">
        <f t="shared" si="3"/>
        <v>2</v>
      </c>
      <c r="C129" t="str">
        <f>IFERROR(VLOOKUP(A129,Classification!$A$4:$B$37,2,FALSE),"")</f>
        <v>EU_southwest</v>
      </c>
      <c r="D129" t="str">
        <f>IFERROR(VLOOKUP(B129,Classification!$N$5:$O$14,2,FALSE),"")</f>
        <v>GDPAGR</v>
      </c>
      <c r="E129" s="4">
        <f>SUMIFS('SSP drivers'!E$2:E$7886,'SSP drivers'!$A$2:$A$7886,'Selected scen drivers'!$AH$1,'SSP drivers'!$B$2:$B$7886,'Selected scen drivers'!$AI$1,'SSP drivers'!$C$2:$C$7886,'Selected scen drivers'!$C129,'SSP drivers'!$D$2:$D$7886,'Selected scen drivers'!$D129)</f>
        <v>0</v>
      </c>
      <c r="F129" s="4">
        <f>SUMIFS('SSP drivers'!F$2:F$7886,'SSP drivers'!$A$2:$A$7886,'Selected scen drivers'!$AH$1,'SSP drivers'!$B$2:$B$7886,'Selected scen drivers'!$AI$1,'SSP drivers'!$C$2:$C$7886,'Selected scen drivers'!$C129,'SSP drivers'!$D$2:$D$7886,'Selected scen drivers'!$D129)</f>
        <v>56.858768235224602</v>
      </c>
      <c r="G129" s="4">
        <f>SUMIFS('SSP drivers'!G$2:G$7886,'SSP drivers'!$A$2:$A$7886,'Selected scen drivers'!$AH$1,'SSP drivers'!$B$2:$B$7886,'Selected scen drivers'!$AI$1,'SSP drivers'!$C$2:$C$7886,'Selected scen drivers'!$C129,'SSP drivers'!$D$2:$D$7886,'Selected scen drivers'!$D129)</f>
        <v>56.723496256405902</v>
      </c>
      <c r="H129" s="4">
        <f>SUMIFS('SSP drivers'!H$2:H$7886,'SSP drivers'!$A$2:$A$7886,'Selected scen drivers'!$AH$1,'SSP drivers'!$B$2:$B$7886,'Selected scen drivers'!$AI$1,'SSP drivers'!$C$2:$C$7886,'Selected scen drivers'!$C129,'SSP drivers'!$D$2:$D$7886,'Selected scen drivers'!$D129)</f>
        <v>67.616800671939998</v>
      </c>
      <c r="I129" s="4">
        <f>SUMIFS('SSP drivers'!I$2:I$7886,'SSP drivers'!$A$2:$A$7886,'Selected scen drivers'!$AH$1,'SSP drivers'!$B$2:$B$7886,'Selected scen drivers'!$AI$1,'SSP drivers'!$C$2:$C$7886,'Selected scen drivers'!$C129,'SSP drivers'!$D$2:$D$7886,'Selected scen drivers'!$D129)</f>
        <v>72.704747717701295</v>
      </c>
      <c r="J129" s="4">
        <f>SUMIFS('SSP drivers'!J$2:J$7886,'SSP drivers'!$A$2:$A$7886,'Selected scen drivers'!$AH$1,'SSP drivers'!$B$2:$B$7886,'Selected scen drivers'!$AI$1,'SSP drivers'!$C$2:$C$7886,'Selected scen drivers'!$C129,'SSP drivers'!$D$2:$D$7886,'Selected scen drivers'!$D129)</f>
        <v>79.243770547775398</v>
      </c>
      <c r="K129" s="4">
        <f>SUMIFS('SSP drivers'!K$2:K$7886,'SSP drivers'!$A$2:$A$7886,'Selected scen drivers'!$AH$1,'SSP drivers'!$B$2:$B$7886,'Selected scen drivers'!$AI$1,'SSP drivers'!$C$2:$C$7886,'Selected scen drivers'!$C129,'SSP drivers'!$D$2:$D$7886,'Selected scen drivers'!$D129)</f>
        <v>86.704044124790499</v>
      </c>
      <c r="L129" s="4">
        <f>SUMIFS('SSP drivers'!L$2:L$7886,'SSP drivers'!$A$2:$A$7886,'Selected scen drivers'!$AH$1,'SSP drivers'!$B$2:$B$7886,'Selected scen drivers'!$AI$1,'SSP drivers'!$C$2:$C$7886,'Selected scen drivers'!$C129,'SSP drivers'!$D$2:$D$7886,'Selected scen drivers'!$D129)</f>
        <v>94.514057706711696</v>
      </c>
      <c r="M129" s="4">
        <f>SUMIFS('SSP drivers'!M$2:M$7886,'SSP drivers'!$A$2:$A$7886,'Selected scen drivers'!$AH$1,'SSP drivers'!$B$2:$B$7886,'Selected scen drivers'!$AI$1,'SSP drivers'!$C$2:$C$7886,'Selected scen drivers'!$C129,'SSP drivers'!$D$2:$D$7886,'Selected scen drivers'!$D129)</f>
        <v>102.50331355857099</v>
      </c>
      <c r="N129" s="4">
        <f>SUMIFS('SSP drivers'!N$2:N$7886,'SSP drivers'!$A$2:$A$7886,'Selected scen drivers'!$AH$1,'SSP drivers'!$B$2:$B$7886,'Selected scen drivers'!$AI$1,'SSP drivers'!$C$2:$C$7886,'Selected scen drivers'!$C129,'SSP drivers'!$D$2:$D$7886,'Selected scen drivers'!$D129)</f>
        <v>110.69017742371901</v>
      </c>
      <c r="O129" s="4">
        <f>SUMIFS('SSP drivers'!O$2:O$7886,'SSP drivers'!$A$2:$A$7886,'Selected scen drivers'!$AH$1,'SSP drivers'!$B$2:$B$7886,'Selected scen drivers'!$AI$1,'SSP drivers'!$C$2:$C$7886,'Selected scen drivers'!$C129,'SSP drivers'!$D$2:$D$7886,'Selected scen drivers'!$D129)</f>
        <v>118.95693142982699</v>
      </c>
      <c r="P129" s="4">
        <f>SUMIFS('SSP drivers'!P$2:P$7886,'SSP drivers'!$A$2:$A$7886,'Selected scen drivers'!$AH$1,'SSP drivers'!$B$2:$B$7886,'Selected scen drivers'!$AI$1,'SSP drivers'!$C$2:$C$7886,'Selected scen drivers'!$C129,'SSP drivers'!$D$2:$D$7886,'Selected scen drivers'!$D129)</f>
        <v>126.885969705335</v>
      </c>
      <c r="Q129" s="4">
        <f>SUMIFS('SSP drivers'!Q$2:Q$7886,'SSP drivers'!$A$2:$A$7886,'Selected scen drivers'!$AH$1,'SSP drivers'!$B$2:$B$7886,'Selected scen drivers'!$AI$1,'SSP drivers'!$C$2:$C$7886,'Selected scen drivers'!$C129,'SSP drivers'!$D$2:$D$7886,'Selected scen drivers'!$D129)</f>
        <v>133.90277557939001</v>
      </c>
      <c r="R129" s="4">
        <f>SUMIFS('SSP drivers'!R$2:R$7886,'SSP drivers'!$A$2:$A$7886,'Selected scen drivers'!$AH$1,'SSP drivers'!$B$2:$B$7886,'Selected scen drivers'!$AI$1,'SSP drivers'!$C$2:$C$7886,'Selected scen drivers'!$C129,'SSP drivers'!$D$2:$D$7886,'Selected scen drivers'!$D129)</f>
        <v>140.093299683895</v>
      </c>
      <c r="S129" s="4">
        <f>SUMIFS('SSP drivers'!S$2:S$7886,'SSP drivers'!$A$2:$A$7886,'Selected scen drivers'!$AH$1,'SSP drivers'!$B$2:$B$7886,'Selected scen drivers'!$AI$1,'SSP drivers'!$C$2:$C$7886,'Selected scen drivers'!$C129,'SSP drivers'!$D$2:$D$7886,'Selected scen drivers'!$D129)</f>
        <v>145.67705098952101</v>
      </c>
      <c r="T129" s="4">
        <f>SUMIFS('SSP drivers'!T$2:T$7886,'SSP drivers'!$A$2:$A$7886,'Selected scen drivers'!$AH$1,'SSP drivers'!$B$2:$B$7886,'Selected scen drivers'!$AI$1,'SSP drivers'!$C$2:$C$7886,'Selected scen drivers'!$C129,'SSP drivers'!$D$2:$D$7886,'Selected scen drivers'!$D129)</f>
        <v>150.87172210796899</v>
      </c>
      <c r="U129" s="4">
        <f>SUMIFS('SSP drivers'!U$2:U$7886,'SSP drivers'!$A$2:$A$7886,'Selected scen drivers'!$AH$1,'SSP drivers'!$B$2:$B$7886,'Selected scen drivers'!$AI$1,'SSP drivers'!$C$2:$C$7886,'Selected scen drivers'!$C129,'SSP drivers'!$D$2:$D$7886,'Selected scen drivers'!$D129)</f>
        <v>155.69250747810401</v>
      </c>
      <c r="V129" s="4">
        <f>SUMIFS('SSP drivers'!V$2:V$7886,'SSP drivers'!$A$2:$A$7886,'Selected scen drivers'!$AH$1,'SSP drivers'!$B$2:$B$7886,'Selected scen drivers'!$AI$1,'SSP drivers'!$C$2:$C$7886,'Selected scen drivers'!$C129,'SSP drivers'!$D$2:$D$7886,'Selected scen drivers'!$D129)</f>
        <v>159.94821614775199</v>
      </c>
      <c r="W129" s="4">
        <f>SUMIFS('SSP drivers'!W$2:W$7886,'SSP drivers'!$A$2:$A$7886,'Selected scen drivers'!$AH$1,'SSP drivers'!$B$2:$B$7886,'Selected scen drivers'!$AI$1,'SSP drivers'!$C$2:$C$7886,'Selected scen drivers'!$C129,'SSP drivers'!$D$2:$D$7886,'Selected scen drivers'!$D129)</f>
        <v>163.324663339616</v>
      </c>
      <c r="X129" s="4"/>
      <c r="Y129" s="4"/>
      <c r="Z129" s="4"/>
      <c r="AA129" s="4"/>
      <c r="AB129" s="4"/>
      <c r="AC129" s="4"/>
      <c r="AD129" s="4"/>
      <c r="AE129" s="4"/>
    </row>
    <row r="130" spans="1:31" x14ac:dyDescent="0.35">
      <c r="A130">
        <f t="shared" si="2"/>
        <v>15</v>
      </c>
      <c r="B130">
        <f t="shared" si="3"/>
        <v>3</v>
      </c>
      <c r="C130" t="str">
        <f>IFERROR(VLOOKUP(A130,Classification!$A$4:$B$37,2,FALSE),"")</f>
        <v>EU_southwest</v>
      </c>
      <c r="D130" t="str">
        <f>IFERROR(VLOOKUP(B130,Classification!$N$5:$O$14,2,FALSE),"")</f>
        <v>GDPIND</v>
      </c>
      <c r="E130" s="4">
        <f>SUMIFS('SSP drivers'!E$2:E$7886,'SSP drivers'!$A$2:$A$7886,'Selected scen drivers'!$AH$1,'SSP drivers'!$B$2:$B$7886,'Selected scen drivers'!$AI$1,'SSP drivers'!$C$2:$C$7886,'Selected scen drivers'!$C130,'SSP drivers'!$D$2:$D$7886,'Selected scen drivers'!$D130)</f>
        <v>0</v>
      </c>
      <c r="F130" s="4">
        <f>SUMIFS('SSP drivers'!F$2:F$7886,'SSP drivers'!$A$2:$A$7886,'Selected scen drivers'!$AH$1,'SSP drivers'!$B$2:$B$7886,'Selected scen drivers'!$AI$1,'SSP drivers'!$C$2:$C$7886,'Selected scen drivers'!$C130,'SSP drivers'!$D$2:$D$7886,'Selected scen drivers'!$D130)</f>
        <v>431.66414474769499</v>
      </c>
      <c r="G130" s="4">
        <f>SUMIFS('SSP drivers'!G$2:G$7886,'SSP drivers'!$A$2:$A$7886,'Selected scen drivers'!$AH$1,'SSP drivers'!$B$2:$B$7886,'Selected scen drivers'!$AI$1,'SSP drivers'!$C$2:$C$7886,'Selected scen drivers'!$C130,'SSP drivers'!$D$2:$D$7886,'Selected scen drivers'!$D130)</f>
        <v>430.750072279108</v>
      </c>
      <c r="H130" s="4">
        <f>SUMIFS('SSP drivers'!H$2:H$7886,'SSP drivers'!$A$2:$A$7886,'Selected scen drivers'!$AH$1,'SSP drivers'!$B$2:$B$7886,'Selected scen drivers'!$AI$1,'SSP drivers'!$C$2:$C$7886,'Selected scen drivers'!$C130,'SSP drivers'!$D$2:$D$7886,'Selected scen drivers'!$D130)</f>
        <v>524.03696840683097</v>
      </c>
      <c r="I130" s="4">
        <f>SUMIFS('SSP drivers'!I$2:I$7886,'SSP drivers'!$A$2:$A$7886,'Selected scen drivers'!$AH$1,'SSP drivers'!$B$2:$B$7886,'Selected scen drivers'!$AI$1,'SSP drivers'!$C$2:$C$7886,'Selected scen drivers'!$C130,'SSP drivers'!$D$2:$D$7886,'Selected scen drivers'!$D130)</f>
        <v>575.42923235969704</v>
      </c>
      <c r="J130" s="4">
        <f>SUMIFS('SSP drivers'!J$2:J$7886,'SSP drivers'!$A$2:$A$7886,'Selected scen drivers'!$AH$1,'SSP drivers'!$B$2:$B$7886,'Selected scen drivers'!$AI$1,'SSP drivers'!$C$2:$C$7886,'Selected scen drivers'!$C130,'SSP drivers'!$D$2:$D$7886,'Selected scen drivers'!$D130)</f>
        <v>639.59951049793597</v>
      </c>
      <c r="K130" s="4">
        <f>SUMIFS('SSP drivers'!K$2:K$7886,'SSP drivers'!$A$2:$A$7886,'Selected scen drivers'!$AH$1,'SSP drivers'!$B$2:$B$7886,'Selected scen drivers'!$AI$1,'SSP drivers'!$C$2:$C$7886,'Selected scen drivers'!$C130,'SSP drivers'!$D$2:$D$7886,'Selected scen drivers'!$D130)</f>
        <v>713.17924469865102</v>
      </c>
      <c r="L130" s="4">
        <f>SUMIFS('SSP drivers'!L$2:L$7886,'SSP drivers'!$A$2:$A$7886,'Selected scen drivers'!$AH$1,'SSP drivers'!$B$2:$B$7886,'Selected scen drivers'!$AI$1,'SSP drivers'!$C$2:$C$7886,'Selected scen drivers'!$C130,'SSP drivers'!$D$2:$D$7886,'Selected scen drivers'!$D130)</f>
        <v>791.82832458203097</v>
      </c>
      <c r="M130" s="4">
        <f>SUMIFS('SSP drivers'!M$2:M$7886,'SSP drivers'!$A$2:$A$7886,'Selected scen drivers'!$AH$1,'SSP drivers'!$B$2:$B$7886,'Selected scen drivers'!$AI$1,'SSP drivers'!$C$2:$C$7886,'Selected scen drivers'!$C130,'SSP drivers'!$D$2:$D$7886,'Selected scen drivers'!$D130)</f>
        <v>874.34128461084197</v>
      </c>
      <c r="N130" s="4">
        <f>SUMIFS('SSP drivers'!N$2:N$7886,'SSP drivers'!$A$2:$A$7886,'Selected scen drivers'!$AH$1,'SSP drivers'!$B$2:$B$7886,'Selected scen drivers'!$AI$1,'SSP drivers'!$C$2:$C$7886,'Selected scen drivers'!$C130,'SSP drivers'!$D$2:$D$7886,'Selected scen drivers'!$D130)</f>
        <v>960.91802510762602</v>
      </c>
      <c r="O130" s="4">
        <f>SUMIFS('SSP drivers'!O$2:O$7886,'SSP drivers'!$A$2:$A$7886,'Selected scen drivers'!$AH$1,'SSP drivers'!$B$2:$B$7886,'Selected scen drivers'!$AI$1,'SSP drivers'!$C$2:$C$7886,'Selected scen drivers'!$C130,'SSP drivers'!$D$2:$D$7886,'Selected scen drivers'!$D130)</f>
        <v>1050.60625657694</v>
      </c>
      <c r="P130" s="4">
        <f>SUMIFS('SSP drivers'!P$2:P$7886,'SSP drivers'!$A$2:$A$7886,'Selected scen drivers'!$AH$1,'SSP drivers'!$B$2:$B$7886,'Selected scen drivers'!$AI$1,'SSP drivers'!$C$2:$C$7886,'Selected scen drivers'!$C130,'SSP drivers'!$D$2:$D$7886,'Selected scen drivers'!$D130)</f>
        <v>1139.79449850063</v>
      </c>
      <c r="Q130" s="4">
        <f>SUMIFS('SSP drivers'!Q$2:Q$7886,'SSP drivers'!$A$2:$A$7886,'Selected scen drivers'!$AH$1,'SSP drivers'!$B$2:$B$7886,'Selected scen drivers'!$AI$1,'SSP drivers'!$C$2:$C$7886,'Selected scen drivers'!$C130,'SSP drivers'!$D$2:$D$7886,'Selected scen drivers'!$D130)</f>
        <v>1223.1579031423701</v>
      </c>
      <c r="R130" s="4">
        <f>SUMIFS('SSP drivers'!R$2:R$7886,'SSP drivers'!$A$2:$A$7886,'Selected scen drivers'!$AH$1,'SSP drivers'!$B$2:$B$7886,'Selected scen drivers'!$AI$1,'SSP drivers'!$C$2:$C$7886,'Selected scen drivers'!$C130,'SSP drivers'!$D$2:$D$7886,'Selected scen drivers'!$D130)</f>
        <v>1301.06496072441</v>
      </c>
      <c r="S130" s="4">
        <f>SUMIFS('SSP drivers'!S$2:S$7886,'SSP drivers'!$A$2:$A$7886,'Selected scen drivers'!$AH$1,'SSP drivers'!$B$2:$B$7886,'Selected scen drivers'!$AI$1,'SSP drivers'!$C$2:$C$7886,'Selected scen drivers'!$C130,'SSP drivers'!$D$2:$D$7886,'Selected scen drivers'!$D130)</f>
        <v>1375.1693717297801</v>
      </c>
      <c r="T130" s="4">
        <f>SUMIFS('SSP drivers'!T$2:T$7886,'SSP drivers'!$A$2:$A$7886,'Selected scen drivers'!$AH$1,'SSP drivers'!$B$2:$B$7886,'Selected scen drivers'!$AI$1,'SSP drivers'!$C$2:$C$7886,'Selected scen drivers'!$C130,'SSP drivers'!$D$2:$D$7886,'Selected scen drivers'!$D130)</f>
        <v>1447.26268667095</v>
      </c>
      <c r="U130" s="4">
        <f>SUMIFS('SSP drivers'!U$2:U$7886,'SSP drivers'!$A$2:$A$7886,'Selected scen drivers'!$AH$1,'SSP drivers'!$B$2:$B$7886,'Selected scen drivers'!$AI$1,'SSP drivers'!$C$2:$C$7886,'Selected scen drivers'!$C130,'SSP drivers'!$D$2:$D$7886,'Selected scen drivers'!$D130)</f>
        <v>1517.2901075285799</v>
      </c>
      <c r="V130" s="4">
        <f>SUMIFS('SSP drivers'!V$2:V$7886,'SSP drivers'!$A$2:$A$7886,'Selected scen drivers'!$AH$1,'SSP drivers'!$B$2:$B$7886,'Selected scen drivers'!$AI$1,'SSP drivers'!$C$2:$C$7886,'Selected scen drivers'!$C130,'SSP drivers'!$D$2:$D$7886,'Selected scen drivers'!$D130)</f>
        <v>1583.1821553739801</v>
      </c>
      <c r="W130" s="4">
        <f>SUMIFS('SSP drivers'!W$2:W$7886,'SSP drivers'!$A$2:$A$7886,'Selected scen drivers'!$AH$1,'SSP drivers'!$B$2:$B$7886,'Selected scen drivers'!$AI$1,'SSP drivers'!$C$2:$C$7886,'Selected scen drivers'!$C130,'SSP drivers'!$D$2:$D$7886,'Selected scen drivers'!$D130)</f>
        <v>1641.5631000000001</v>
      </c>
      <c r="X130" s="4"/>
      <c r="Y130" s="4"/>
      <c r="Z130" s="4"/>
      <c r="AA130" s="4"/>
      <c r="AB130" s="4"/>
      <c r="AC130" s="4"/>
      <c r="AD130" s="4"/>
      <c r="AE130" s="4"/>
    </row>
    <row r="131" spans="1:31" x14ac:dyDescent="0.35">
      <c r="A131">
        <f t="shared" si="2"/>
        <v>15</v>
      </c>
      <c r="B131">
        <f t="shared" si="3"/>
        <v>4</v>
      </c>
      <c r="C131" t="str">
        <f>IFERROR(VLOOKUP(A131,Classification!$A$4:$B$37,2,FALSE),"")</f>
        <v>EU_southwest</v>
      </c>
      <c r="D131" t="str">
        <f>IFERROR(VLOOKUP(B131,Classification!$N$5:$O$14,2,FALSE),"")</f>
        <v>GDPMFG</v>
      </c>
      <c r="E131" s="4">
        <f>SUMIFS('SSP drivers'!E$2:E$7886,'SSP drivers'!$A$2:$A$7886,'Selected scen drivers'!$AH$1,'SSP drivers'!$B$2:$B$7886,'Selected scen drivers'!$AI$1,'SSP drivers'!$C$2:$C$7886,'Selected scen drivers'!$C131,'SSP drivers'!$D$2:$D$7886,'Selected scen drivers'!$D131)</f>
        <v>0</v>
      </c>
      <c r="F131" s="4">
        <f>SUMIFS('SSP drivers'!F$2:F$7886,'SSP drivers'!$A$2:$A$7886,'Selected scen drivers'!$AH$1,'SSP drivers'!$B$2:$B$7886,'Selected scen drivers'!$AI$1,'SSP drivers'!$C$2:$C$7886,'Selected scen drivers'!$C131,'SSP drivers'!$D$2:$D$7886,'Selected scen drivers'!$D131)</f>
        <v>52.601053777655302</v>
      </c>
      <c r="G131" s="4">
        <f>SUMIFS('SSP drivers'!G$2:G$7886,'SSP drivers'!$A$2:$A$7886,'Selected scen drivers'!$AH$1,'SSP drivers'!$B$2:$B$7886,'Selected scen drivers'!$AI$1,'SSP drivers'!$C$2:$C$7886,'Selected scen drivers'!$C131,'SSP drivers'!$D$2:$D$7886,'Selected scen drivers'!$D131)</f>
        <v>52.4937163101011</v>
      </c>
      <c r="H131" s="4">
        <f>SUMIFS('SSP drivers'!H$2:H$7886,'SSP drivers'!$A$2:$A$7886,'Selected scen drivers'!$AH$1,'SSP drivers'!$B$2:$B$7886,'Selected scen drivers'!$AI$1,'SSP drivers'!$C$2:$C$7886,'Selected scen drivers'!$C131,'SSP drivers'!$D$2:$D$7886,'Selected scen drivers'!$D131)</f>
        <v>68.058557368793601</v>
      </c>
      <c r="I131" s="4">
        <f>SUMIFS('SSP drivers'!I$2:I$7886,'SSP drivers'!$A$2:$A$7886,'Selected scen drivers'!$AH$1,'SSP drivers'!$B$2:$B$7886,'Selected scen drivers'!$AI$1,'SSP drivers'!$C$2:$C$7886,'Selected scen drivers'!$C131,'SSP drivers'!$D$2:$D$7886,'Selected scen drivers'!$D131)</f>
        <v>79.359872812219507</v>
      </c>
      <c r="J131" s="4">
        <f>SUMIFS('SSP drivers'!J$2:J$7886,'SSP drivers'!$A$2:$A$7886,'Selected scen drivers'!$AH$1,'SSP drivers'!$B$2:$B$7886,'Selected scen drivers'!$AI$1,'SSP drivers'!$C$2:$C$7886,'Selected scen drivers'!$C131,'SSP drivers'!$D$2:$D$7886,'Selected scen drivers'!$D131)</f>
        <v>93.330916180047097</v>
      </c>
      <c r="K131" s="4">
        <f>SUMIFS('SSP drivers'!K$2:K$7886,'SSP drivers'!$A$2:$A$7886,'Selected scen drivers'!$AH$1,'SSP drivers'!$B$2:$B$7886,'Selected scen drivers'!$AI$1,'SSP drivers'!$C$2:$C$7886,'Selected scen drivers'!$C131,'SSP drivers'!$D$2:$D$7886,'Selected scen drivers'!$D131)</f>
        <v>109.771923530458</v>
      </c>
      <c r="L131" s="4">
        <f>SUMIFS('SSP drivers'!L$2:L$7886,'SSP drivers'!$A$2:$A$7886,'Selected scen drivers'!$AH$1,'SSP drivers'!$B$2:$B$7886,'Selected scen drivers'!$AI$1,'SSP drivers'!$C$2:$C$7886,'Selected scen drivers'!$C131,'SSP drivers'!$D$2:$D$7886,'Selected scen drivers'!$D131)</f>
        <v>128.20801166468499</v>
      </c>
      <c r="M131" s="4">
        <f>SUMIFS('SSP drivers'!M$2:M$7886,'SSP drivers'!$A$2:$A$7886,'Selected scen drivers'!$AH$1,'SSP drivers'!$B$2:$B$7886,'Selected scen drivers'!$AI$1,'SSP drivers'!$C$2:$C$7886,'Selected scen drivers'!$C131,'SSP drivers'!$D$2:$D$7886,'Selected scen drivers'!$D131)</f>
        <v>148.55935840028701</v>
      </c>
      <c r="N131" s="4">
        <f>SUMIFS('SSP drivers'!N$2:N$7886,'SSP drivers'!$A$2:$A$7886,'Selected scen drivers'!$AH$1,'SSP drivers'!$B$2:$B$7886,'Selected scen drivers'!$AI$1,'SSP drivers'!$C$2:$C$7886,'Selected scen drivers'!$C131,'SSP drivers'!$D$2:$D$7886,'Selected scen drivers'!$D131)</f>
        <v>170.95420461009601</v>
      </c>
      <c r="O131" s="4">
        <f>SUMIFS('SSP drivers'!O$2:O$7886,'SSP drivers'!$A$2:$A$7886,'Selected scen drivers'!$AH$1,'SSP drivers'!$B$2:$B$7886,'Selected scen drivers'!$AI$1,'SSP drivers'!$C$2:$C$7886,'Selected scen drivers'!$C131,'SSP drivers'!$D$2:$D$7886,'Selected scen drivers'!$D131)</f>
        <v>195.314078959895</v>
      </c>
      <c r="P131" s="4">
        <f>SUMIFS('SSP drivers'!P$2:P$7886,'SSP drivers'!$A$2:$A$7886,'Selected scen drivers'!$AH$1,'SSP drivers'!$B$2:$B$7886,'Selected scen drivers'!$AI$1,'SSP drivers'!$C$2:$C$7886,'Selected scen drivers'!$C131,'SSP drivers'!$D$2:$D$7886,'Selected scen drivers'!$D131)</f>
        <v>221.01611013603599</v>
      </c>
      <c r="Q131" s="4">
        <f>SUMIFS('SSP drivers'!Q$2:Q$7886,'SSP drivers'!$A$2:$A$7886,'Selected scen drivers'!$AH$1,'SSP drivers'!$B$2:$B$7886,'Selected scen drivers'!$AI$1,'SSP drivers'!$C$2:$C$7886,'Selected scen drivers'!$C131,'SSP drivers'!$D$2:$D$7886,'Selected scen drivers'!$D131)</f>
        <v>246.97453232060599</v>
      </c>
      <c r="R131" s="4">
        <f>SUMIFS('SSP drivers'!R$2:R$7886,'SSP drivers'!$A$2:$A$7886,'Selected scen drivers'!$AH$1,'SSP drivers'!$B$2:$B$7886,'Selected scen drivers'!$AI$1,'SSP drivers'!$C$2:$C$7886,'Selected scen drivers'!$C131,'SSP drivers'!$D$2:$D$7886,'Selected scen drivers'!$D131)</f>
        <v>273.12639890175399</v>
      </c>
      <c r="S131" s="4">
        <f>SUMIFS('SSP drivers'!S$2:S$7886,'SSP drivers'!$A$2:$A$7886,'Selected scen drivers'!$AH$1,'SSP drivers'!$B$2:$B$7886,'Selected scen drivers'!$AI$1,'SSP drivers'!$C$2:$C$7886,'Selected scen drivers'!$C131,'SSP drivers'!$D$2:$D$7886,'Selected scen drivers'!$D131)</f>
        <v>299.700433865484</v>
      </c>
      <c r="T131" s="4">
        <f>SUMIFS('SSP drivers'!T$2:T$7886,'SSP drivers'!$A$2:$A$7886,'Selected scen drivers'!$AH$1,'SSP drivers'!$B$2:$B$7886,'Selected scen drivers'!$AI$1,'SSP drivers'!$C$2:$C$7886,'Selected scen drivers'!$C131,'SSP drivers'!$D$2:$D$7886,'Selected scen drivers'!$D131)</f>
        <v>327.00994487154497</v>
      </c>
      <c r="U131" s="4">
        <f>SUMIFS('SSP drivers'!U$2:U$7886,'SSP drivers'!$A$2:$A$7886,'Selected scen drivers'!$AH$1,'SSP drivers'!$B$2:$B$7886,'Selected scen drivers'!$AI$1,'SSP drivers'!$C$2:$C$7886,'Selected scen drivers'!$C131,'SSP drivers'!$D$2:$D$7886,'Selected scen drivers'!$D131)</f>
        <v>354.99378366862197</v>
      </c>
      <c r="V131" s="4">
        <f>SUMIFS('SSP drivers'!V$2:V$7886,'SSP drivers'!$A$2:$A$7886,'Selected scen drivers'!$AH$1,'SSP drivers'!$B$2:$B$7886,'Selected scen drivers'!$AI$1,'SSP drivers'!$C$2:$C$7886,'Selected scen drivers'!$C131,'SSP drivers'!$D$2:$D$7886,'Selected scen drivers'!$D131)</f>
        <v>383.10176098150498</v>
      </c>
      <c r="W131" s="4">
        <f>SUMIFS('SSP drivers'!W$2:W$7886,'SSP drivers'!$A$2:$A$7886,'Selected scen drivers'!$AH$1,'SSP drivers'!$B$2:$B$7886,'Selected scen drivers'!$AI$1,'SSP drivers'!$C$2:$C$7886,'Selected scen drivers'!$C131,'SSP drivers'!$D$2:$D$7886,'Selected scen drivers'!$D131)</f>
        <v>410.39077500000002</v>
      </c>
      <c r="X131" s="4"/>
      <c r="Y131" s="4"/>
      <c r="Z131" s="4"/>
      <c r="AA131" s="4"/>
      <c r="AB131" s="4"/>
      <c r="AC131" s="4"/>
      <c r="AD131" s="4"/>
      <c r="AE131" s="4"/>
    </row>
    <row r="132" spans="1:31" x14ac:dyDescent="0.35">
      <c r="A132">
        <f t="shared" si="2"/>
        <v>15</v>
      </c>
      <c r="B132">
        <f t="shared" si="3"/>
        <v>5</v>
      </c>
      <c r="C132" t="str">
        <f>IFERROR(VLOOKUP(A132,Classification!$A$4:$B$37,2,FALSE),"")</f>
        <v>EU_southwest</v>
      </c>
      <c r="D132" t="str">
        <f>IFERROR(VLOOKUP(B132,Classification!$N$5:$O$14,2,FALSE),"")</f>
        <v>GDPPCAP</v>
      </c>
      <c r="E132" s="4">
        <f>SUMIFS('SSP drivers'!E$2:E$7886,'SSP drivers'!$A$2:$A$7886,'Selected scen drivers'!$AH$1,'SSP drivers'!$B$2:$B$7886,'Selected scen drivers'!$AI$1,'SSP drivers'!$C$2:$C$7886,'Selected scen drivers'!$C132,'SSP drivers'!$D$2:$D$7886,'Selected scen drivers'!$D132)</f>
        <v>0</v>
      </c>
      <c r="F132" s="4">
        <f>SUMIFS('SSP drivers'!F$2:F$7886,'SSP drivers'!$A$2:$A$7886,'Selected scen drivers'!$AH$1,'SSP drivers'!$B$2:$B$7886,'Selected scen drivers'!$AI$1,'SSP drivers'!$C$2:$C$7886,'Selected scen drivers'!$C132,'SSP drivers'!$D$2:$D$7886,'Selected scen drivers'!$D132)</f>
        <v>33.211820926237998</v>
      </c>
      <c r="G132" s="4">
        <f>SUMIFS('SSP drivers'!G$2:G$7886,'SSP drivers'!$A$2:$A$7886,'Selected scen drivers'!$AH$1,'SSP drivers'!$B$2:$B$7886,'Selected scen drivers'!$AI$1,'SSP drivers'!$C$2:$C$7886,'Selected scen drivers'!$C132,'SSP drivers'!$D$2:$D$7886,'Selected scen drivers'!$D132)</f>
        <v>33.122339981380001</v>
      </c>
      <c r="H132" s="4">
        <f>SUMIFS('SSP drivers'!H$2:H$7886,'SSP drivers'!$A$2:$A$7886,'Selected scen drivers'!$AH$1,'SSP drivers'!$B$2:$B$7886,'Selected scen drivers'!$AI$1,'SSP drivers'!$C$2:$C$7886,'Selected scen drivers'!$C132,'SSP drivers'!$D$2:$D$7886,'Selected scen drivers'!$D132)</f>
        <v>39.369567693951097</v>
      </c>
      <c r="I132" s="4">
        <f>SUMIFS('SSP drivers'!I$2:I$7886,'SSP drivers'!$A$2:$A$7886,'Selected scen drivers'!$AH$1,'SSP drivers'!$B$2:$B$7886,'Selected scen drivers'!$AI$1,'SSP drivers'!$C$2:$C$7886,'Selected scen drivers'!$C132,'SSP drivers'!$D$2:$D$7886,'Selected scen drivers'!$D132)</f>
        <v>42.310216829229901</v>
      </c>
      <c r="J132" s="4">
        <f>SUMIFS('SSP drivers'!J$2:J$7886,'SSP drivers'!$A$2:$A$7886,'Selected scen drivers'!$AH$1,'SSP drivers'!$B$2:$B$7886,'Selected scen drivers'!$AI$1,'SSP drivers'!$C$2:$C$7886,'Selected scen drivers'!$C132,'SSP drivers'!$D$2:$D$7886,'Selected scen drivers'!$D132)</f>
        <v>45.984525110837502</v>
      </c>
      <c r="K132" s="4">
        <f>SUMIFS('SSP drivers'!K$2:K$7886,'SSP drivers'!$A$2:$A$7886,'Selected scen drivers'!$AH$1,'SSP drivers'!$B$2:$B$7886,'Selected scen drivers'!$AI$1,'SSP drivers'!$C$2:$C$7886,'Selected scen drivers'!$C132,'SSP drivers'!$D$2:$D$7886,'Selected scen drivers'!$D132)</f>
        <v>50.069282547098297</v>
      </c>
      <c r="L132" s="4">
        <f>SUMIFS('SSP drivers'!L$2:L$7886,'SSP drivers'!$A$2:$A$7886,'Selected scen drivers'!$AH$1,'SSP drivers'!$B$2:$B$7886,'Selected scen drivers'!$AI$1,'SSP drivers'!$C$2:$C$7886,'Selected scen drivers'!$C132,'SSP drivers'!$D$2:$D$7886,'Selected scen drivers'!$D132)</f>
        <v>54.236857997018497</v>
      </c>
      <c r="M132" s="4">
        <f>SUMIFS('SSP drivers'!M$2:M$7886,'SSP drivers'!$A$2:$A$7886,'Selected scen drivers'!$AH$1,'SSP drivers'!$B$2:$B$7886,'Selected scen drivers'!$AI$1,'SSP drivers'!$C$2:$C$7886,'Selected scen drivers'!$C132,'SSP drivers'!$D$2:$D$7886,'Selected scen drivers'!$D132)</f>
        <v>58.3945275533925</v>
      </c>
      <c r="N132" s="4">
        <f>SUMIFS('SSP drivers'!N$2:N$7886,'SSP drivers'!$A$2:$A$7886,'Selected scen drivers'!$AH$1,'SSP drivers'!$B$2:$B$7886,'Selected scen drivers'!$AI$1,'SSP drivers'!$C$2:$C$7886,'Selected scen drivers'!$C132,'SSP drivers'!$D$2:$D$7886,'Selected scen drivers'!$D132)</f>
        <v>62.873288277654801</v>
      </c>
      <c r="O132" s="4">
        <f>SUMIFS('SSP drivers'!O$2:O$7886,'SSP drivers'!$A$2:$A$7886,'Selected scen drivers'!$AH$1,'SSP drivers'!$B$2:$B$7886,'Selected scen drivers'!$AI$1,'SSP drivers'!$C$2:$C$7886,'Selected scen drivers'!$C132,'SSP drivers'!$D$2:$D$7886,'Selected scen drivers'!$D132)</f>
        <v>67.666608619675202</v>
      </c>
      <c r="P132" s="4">
        <f>SUMIFS('SSP drivers'!P$2:P$7886,'SSP drivers'!$A$2:$A$7886,'Selected scen drivers'!$AH$1,'SSP drivers'!$B$2:$B$7886,'Selected scen drivers'!$AI$1,'SSP drivers'!$C$2:$C$7886,'Selected scen drivers'!$C132,'SSP drivers'!$D$2:$D$7886,'Selected scen drivers'!$D132)</f>
        <v>72.624033748799405</v>
      </c>
      <c r="Q132" s="4">
        <f>SUMIFS('SSP drivers'!Q$2:Q$7886,'SSP drivers'!$A$2:$A$7886,'Selected scen drivers'!$AH$1,'SSP drivers'!$B$2:$B$7886,'Selected scen drivers'!$AI$1,'SSP drivers'!$C$2:$C$7886,'Selected scen drivers'!$C132,'SSP drivers'!$D$2:$D$7886,'Selected scen drivers'!$D132)</f>
        <v>77.310947033017698</v>
      </c>
      <c r="R132" s="4">
        <f>SUMIFS('SSP drivers'!R$2:R$7886,'SSP drivers'!$A$2:$A$7886,'Selected scen drivers'!$AH$1,'SSP drivers'!$B$2:$B$7886,'Selected scen drivers'!$AI$1,'SSP drivers'!$C$2:$C$7886,'Selected scen drivers'!$C132,'SSP drivers'!$D$2:$D$7886,'Selected scen drivers'!$D132)</f>
        <v>81.622493860615606</v>
      </c>
      <c r="S132" s="4">
        <f>SUMIFS('SSP drivers'!S$2:S$7886,'SSP drivers'!$A$2:$A$7886,'Selected scen drivers'!$AH$1,'SSP drivers'!$B$2:$B$7886,'Selected scen drivers'!$AI$1,'SSP drivers'!$C$2:$C$7886,'Selected scen drivers'!$C132,'SSP drivers'!$D$2:$D$7886,'Selected scen drivers'!$D132)</f>
        <v>85.511435019635101</v>
      </c>
      <c r="T132" s="4">
        <f>SUMIFS('SSP drivers'!T$2:T$7886,'SSP drivers'!$A$2:$A$7886,'Selected scen drivers'!$AH$1,'SSP drivers'!$B$2:$B$7886,'Selected scen drivers'!$AI$1,'SSP drivers'!$C$2:$C$7886,'Selected scen drivers'!$C132,'SSP drivers'!$D$2:$D$7886,'Selected scen drivers'!$D132)</f>
        <v>89.061855788610202</v>
      </c>
      <c r="U132" s="4">
        <f>SUMIFS('SSP drivers'!U$2:U$7886,'SSP drivers'!$A$2:$A$7886,'Selected scen drivers'!$AH$1,'SSP drivers'!$B$2:$B$7886,'Selected scen drivers'!$AI$1,'SSP drivers'!$C$2:$C$7886,'Selected scen drivers'!$C132,'SSP drivers'!$D$2:$D$7886,'Selected scen drivers'!$D132)</f>
        <v>92.453679781893698</v>
      </c>
      <c r="V132" s="4">
        <f>SUMIFS('SSP drivers'!V$2:V$7886,'SSP drivers'!$A$2:$A$7886,'Selected scen drivers'!$AH$1,'SSP drivers'!$B$2:$B$7886,'Selected scen drivers'!$AI$1,'SSP drivers'!$C$2:$C$7886,'Selected scen drivers'!$C132,'SSP drivers'!$D$2:$D$7886,'Selected scen drivers'!$D132)</f>
        <v>95.806516804565902</v>
      </c>
      <c r="W132" s="4">
        <f>SUMIFS('SSP drivers'!W$2:W$7886,'SSP drivers'!$A$2:$A$7886,'Selected scen drivers'!$AH$1,'SSP drivers'!$B$2:$B$7886,'Selected scen drivers'!$AI$1,'SSP drivers'!$C$2:$C$7886,'Selected scen drivers'!$C132,'SSP drivers'!$D$2:$D$7886,'Selected scen drivers'!$D132)</f>
        <v>99.088653634163506</v>
      </c>
      <c r="X132" s="4"/>
      <c r="Y132" s="4"/>
      <c r="Z132" s="4"/>
      <c r="AA132" s="4"/>
      <c r="AB132" s="4"/>
      <c r="AC132" s="4"/>
      <c r="AD132" s="4"/>
      <c r="AE132" s="4"/>
    </row>
    <row r="133" spans="1:31" x14ac:dyDescent="0.35">
      <c r="A133">
        <f t="shared" si="2"/>
        <v>15</v>
      </c>
      <c r="B133">
        <f t="shared" si="3"/>
        <v>6</v>
      </c>
      <c r="C133" t="str">
        <f>IFERROR(VLOOKUP(A133,Classification!$A$4:$B$37,2,FALSE),"")</f>
        <v>EU_southwest</v>
      </c>
      <c r="D133" t="str">
        <f>IFERROR(VLOOKUP(B133,Classification!$N$5:$O$14,2,FALSE),"")</f>
        <v>GDPPHOU</v>
      </c>
      <c r="E133" s="4">
        <f>SUMIFS('SSP drivers'!E$2:E$7886,'SSP drivers'!$A$2:$A$7886,'Selected scen drivers'!$AH$1,'SSP drivers'!$B$2:$B$7886,'Selected scen drivers'!$AI$1,'SSP drivers'!$C$2:$C$7886,'Selected scen drivers'!$C133,'SSP drivers'!$D$2:$D$7886,'Selected scen drivers'!$D133)</f>
        <v>0</v>
      </c>
      <c r="F133" s="4">
        <f>SUMIFS('SSP drivers'!F$2:F$7886,'SSP drivers'!$A$2:$A$7886,'Selected scen drivers'!$AH$1,'SSP drivers'!$B$2:$B$7886,'Selected scen drivers'!$AI$1,'SSP drivers'!$C$2:$C$7886,'Selected scen drivers'!$C133,'SSP drivers'!$D$2:$D$7886,'Selected scen drivers'!$D133)</f>
        <v>109.246378339053</v>
      </c>
      <c r="G133" s="4">
        <f>SUMIFS('SSP drivers'!G$2:G$7886,'SSP drivers'!$A$2:$A$7886,'Selected scen drivers'!$AH$1,'SSP drivers'!$B$2:$B$7886,'Selected scen drivers'!$AI$1,'SSP drivers'!$C$2:$C$7886,'Selected scen drivers'!$C133,'SSP drivers'!$D$2:$D$7886,'Selected scen drivers'!$D133)</f>
        <v>109.19722488961</v>
      </c>
      <c r="H133" s="4">
        <f>SUMIFS('SSP drivers'!H$2:H$7886,'SSP drivers'!$A$2:$A$7886,'Selected scen drivers'!$AH$1,'SSP drivers'!$B$2:$B$7886,'Selected scen drivers'!$AI$1,'SSP drivers'!$C$2:$C$7886,'Selected scen drivers'!$C133,'SSP drivers'!$D$2:$D$7886,'Selected scen drivers'!$D133)</f>
        <v>131.26488831093201</v>
      </c>
      <c r="I133" s="4">
        <f>SUMIFS('SSP drivers'!I$2:I$7886,'SSP drivers'!$A$2:$A$7886,'Selected scen drivers'!$AH$1,'SSP drivers'!$B$2:$B$7886,'Selected scen drivers'!$AI$1,'SSP drivers'!$C$2:$C$7886,'Selected scen drivers'!$C133,'SSP drivers'!$D$2:$D$7886,'Selected scen drivers'!$D133)</f>
        <v>144.729051908684</v>
      </c>
      <c r="J133" s="4">
        <f>SUMIFS('SSP drivers'!J$2:J$7886,'SSP drivers'!$A$2:$A$7886,'Selected scen drivers'!$AH$1,'SSP drivers'!$B$2:$B$7886,'Selected scen drivers'!$AI$1,'SSP drivers'!$C$2:$C$7886,'Selected scen drivers'!$C133,'SSP drivers'!$D$2:$D$7886,'Selected scen drivers'!$D133)</f>
        <v>162.912817266632</v>
      </c>
      <c r="K133" s="4">
        <f>SUMIFS('SSP drivers'!K$2:K$7886,'SSP drivers'!$A$2:$A$7886,'Selected scen drivers'!$AH$1,'SSP drivers'!$B$2:$B$7886,'Selected scen drivers'!$AI$1,'SSP drivers'!$C$2:$C$7886,'Selected scen drivers'!$C133,'SSP drivers'!$D$2:$D$7886,'Selected scen drivers'!$D133)</f>
        <v>186.74506770103</v>
      </c>
      <c r="L133" s="4">
        <f>SUMIFS('SSP drivers'!L$2:L$7886,'SSP drivers'!$A$2:$A$7886,'Selected scen drivers'!$AH$1,'SSP drivers'!$B$2:$B$7886,'Selected scen drivers'!$AI$1,'SSP drivers'!$C$2:$C$7886,'Selected scen drivers'!$C133,'SSP drivers'!$D$2:$D$7886,'Selected scen drivers'!$D133)</f>
        <v>214.848123851086</v>
      </c>
      <c r="M133" s="4">
        <f>SUMIFS('SSP drivers'!M$2:M$7886,'SSP drivers'!$A$2:$A$7886,'Selected scen drivers'!$AH$1,'SSP drivers'!$B$2:$B$7886,'Selected scen drivers'!$AI$1,'SSP drivers'!$C$2:$C$7886,'Selected scen drivers'!$C133,'SSP drivers'!$D$2:$D$7886,'Selected scen drivers'!$D133)</f>
        <v>242.11843741976401</v>
      </c>
      <c r="N133" s="4">
        <f>SUMIFS('SSP drivers'!N$2:N$7886,'SSP drivers'!$A$2:$A$7886,'Selected scen drivers'!$AH$1,'SSP drivers'!$B$2:$B$7886,'Selected scen drivers'!$AI$1,'SSP drivers'!$C$2:$C$7886,'Selected scen drivers'!$C133,'SSP drivers'!$D$2:$D$7886,'Selected scen drivers'!$D133)</f>
        <v>266.25112914306197</v>
      </c>
      <c r="O133" s="4">
        <f>SUMIFS('SSP drivers'!O$2:O$7886,'SSP drivers'!$A$2:$A$7886,'Selected scen drivers'!$AH$1,'SSP drivers'!$B$2:$B$7886,'Selected scen drivers'!$AI$1,'SSP drivers'!$C$2:$C$7886,'Selected scen drivers'!$C133,'SSP drivers'!$D$2:$D$7886,'Selected scen drivers'!$D133)</f>
        <v>288.68535850518703</v>
      </c>
      <c r="P133" s="4">
        <f>SUMIFS('SSP drivers'!P$2:P$7886,'SSP drivers'!$A$2:$A$7886,'Selected scen drivers'!$AH$1,'SSP drivers'!$B$2:$B$7886,'Selected scen drivers'!$AI$1,'SSP drivers'!$C$2:$C$7886,'Selected scen drivers'!$C133,'SSP drivers'!$D$2:$D$7886,'Selected scen drivers'!$D133)</f>
        <v>308.97624380746402</v>
      </c>
      <c r="Q133" s="4">
        <f>SUMIFS('SSP drivers'!Q$2:Q$7886,'SSP drivers'!$A$2:$A$7886,'Selected scen drivers'!$AH$1,'SSP drivers'!$B$2:$B$7886,'Selected scen drivers'!$AI$1,'SSP drivers'!$C$2:$C$7886,'Selected scen drivers'!$C133,'SSP drivers'!$D$2:$D$7886,'Selected scen drivers'!$D133)</f>
        <v>329.89969923973803</v>
      </c>
      <c r="R133" s="4">
        <f>SUMIFS('SSP drivers'!R$2:R$7886,'SSP drivers'!$A$2:$A$7886,'Selected scen drivers'!$AH$1,'SSP drivers'!$B$2:$B$7886,'Selected scen drivers'!$AI$1,'SSP drivers'!$C$2:$C$7886,'Selected scen drivers'!$C133,'SSP drivers'!$D$2:$D$7886,'Selected scen drivers'!$D133)</f>
        <v>353.13147262812498</v>
      </c>
      <c r="S133" s="4">
        <f>SUMIFS('SSP drivers'!S$2:S$7886,'SSP drivers'!$A$2:$A$7886,'Selected scen drivers'!$AH$1,'SSP drivers'!$B$2:$B$7886,'Selected scen drivers'!$AI$1,'SSP drivers'!$C$2:$C$7886,'Selected scen drivers'!$C133,'SSP drivers'!$D$2:$D$7886,'Selected scen drivers'!$D133)</f>
        <v>376.92064248457399</v>
      </c>
      <c r="T133" s="4">
        <f>SUMIFS('SSP drivers'!T$2:T$7886,'SSP drivers'!$A$2:$A$7886,'Selected scen drivers'!$AH$1,'SSP drivers'!$B$2:$B$7886,'Selected scen drivers'!$AI$1,'SSP drivers'!$C$2:$C$7886,'Selected scen drivers'!$C133,'SSP drivers'!$D$2:$D$7886,'Selected scen drivers'!$D133)</f>
        <v>399.237946883549</v>
      </c>
      <c r="U133" s="4">
        <f>SUMIFS('SSP drivers'!U$2:U$7886,'SSP drivers'!$A$2:$A$7886,'Selected scen drivers'!$AH$1,'SSP drivers'!$B$2:$B$7886,'Selected scen drivers'!$AI$1,'SSP drivers'!$C$2:$C$7886,'Selected scen drivers'!$C133,'SSP drivers'!$D$2:$D$7886,'Selected scen drivers'!$D133)</f>
        <v>417.27178109126498</v>
      </c>
      <c r="V133" s="4">
        <f>SUMIFS('SSP drivers'!V$2:V$7886,'SSP drivers'!$A$2:$A$7886,'Selected scen drivers'!$AH$1,'SSP drivers'!$B$2:$B$7886,'Selected scen drivers'!$AI$1,'SSP drivers'!$C$2:$C$7886,'Selected scen drivers'!$C133,'SSP drivers'!$D$2:$D$7886,'Selected scen drivers'!$D133)</f>
        <v>434.910661812</v>
      </c>
      <c r="W133" s="4">
        <f>SUMIFS('SSP drivers'!W$2:W$7886,'SSP drivers'!$A$2:$A$7886,'Selected scen drivers'!$AH$1,'SSP drivers'!$B$2:$B$7886,'Selected scen drivers'!$AI$1,'SSP drivers'!$C$2:$C$7886,'Selected scen drivers'!$C133,'SSP drivers'!$D$2:$D$7886,'Selected scen drivers'!$D133)</f>
        <v>452.81811756744997</v>
      </c>
      <c r="X133" s="4"/>
      <c r="Y133" s="4"/>
      <c r="Z133" s="4"/>
      <c r="AA133" s="4"/>
      <c r="AB133" s="4"/>
      <c r="AC133" s="4"/>
      <c r="AD133" s="4"/>
      <c r="AE133" s="4"/>
    </row>
    <row r="134" spans="1:31" x14ac:dyDescent="0.35">
      <c r="A134">
        <f t="shared" si="2"/>
        <v>15</v>
      </c>
      <c r="B134">
        <f t="shared" si="3"/>
        <v>7</v>
      </c>
      <c r="C134" t="str">
        <f>IFERROR(VLOOKUP(A134,Classification!$A$4:$B$37,2,FALSE),"")</f>
        <v>EU_southwest</v>
      </c>
      <c r="D134" t="str">
        <f>IFERROR(VLOOKUP(B134,Classification!$N$5:$O$14,2,FALSE),"")</f>
        <v>GDPSER</v>
      </c>
      <c r="E134" s="4">
        <f>SUMIFS('SSP drivers'!E$2:E$7886,'SSP drivers'!$A$2:$A$7886,'Selected scen drivers'!$AH$1,'SSP drivers'!$B$2:$B$7886,'Selected scen drivers'!$AI$1,'SSP drivers'!$C$2:$C$7886,'Selected scen drivers'!$C134,'SSP drivers'!$D$2:$D$7886,'Selected scen drivers'!$D134)</f>
        <v>0</v>
      </c>
      <c r="F134" s="4">
        <f>SUMIFS('SSP drivers'!F$2:F$7886,'SSP drivers'!$A$2:$A$7886,'Selected scen drivers'!$AH$1,'SSP drivers'!$B$2:$B$7886,'Selected scen drivers'!$AI$1,'SSP drivers'!$C$2:$C$7886,'Selected scen drivers'!$C134,'SSP drivers'!$D$2:$D$7886,'Selected scen drivers'!$D134)</f>
        <v>1424.3190870170799</v>
      </c>
      <c r="G134" s="4">
        <f>SUMIFS('SSP drivers'!G$2:G$7886,'SSP drivers'!$A$2:$A$7886,'Selected scen drivers'!$AH$1,'SSP drivers'!$B$2:$B$7886,'Selected scen drivers'!$AI$1,'SSP drivers'!$C$2:$C$7886,'Selected scen drivers'!$C134,'SSP drivers'!$D$2:$D$7886,'Selected scen drivers'!$D134)</f>
        <v>1421.3124314644899</v>
      </c>
      <c r="H134" s="4">
        <f>SUMIFS('SSP drivers'!H$2:H$7886,'SSP drivers'!$A$2:$A$7886,'Selected scen drivers'!$AH$1,'SSP drivers'!$B$2:$B$7886,'Selected scen drivers'!$AI$1,'SSP drivers'!$C$2:$C$7886,'Selected scen drivers'!$C134,'SSP drivers'!$D$2:$D$7886,'Selected scen drivers'!$D134)</f>
        <v>1683.67323092123</v>
      </c>
      <c r="I134" s="4">
        <f>SUMIFS('SSP drivers'!I$2:I$7886,'SSP drivers'!$A$2:$A$7886,'Selected scen drivers'!$AH$1,'SSP drivers'!$B$2:$B$7886,'Selected scen drivers'!$AI$1,'SSP drivers'!$C$2:$C$7886,'Selected scen drivers'!$C134,'SSP drivers'!$D$2:$D$7886,'Selected scen drivers'!$D134)</f>
        <v>1800.9090199226</v>
      </c>
      <c r="J134" s="4">
        <f>SUMIFS('SSP drivers'!J$2:J$7886,'SSP drivers'!$A$2:$A$7886,'Selected scen drivers'!$AH$1,'SSP drivers'!$B$2:$B$7886,'Selected scen drivers'!$AI$1,'SSP drivers'!$C$2:$C$7886,'Selected scen drivers'!$C134,'SSP drivers'!$D$2:$D$7886,'Selected scen drivers'!$D134)</f>
        <v>1950.53071895429</v>
      </c>
      <c r="K134" s="4">
        <f>SUMIFS('SSP drivers'!K$2:K$7886,'SSP drivers'!$A$2:$A$7886,'Selected scen drivers'!$AH$1,'SSP drivers'!$B$2:$B$7886,'Selected scen drivers'!$AI$1,'SSP drivers'!$C$2:$C$7886,'Selected scen drivers'!$C134,'SSP drivers'!$D$2:$D$7886,'Selected scen drivers'!$D134)</f>
        <v>2119.9707111765601</v>
      </c>
      <c r="L134" s="4">
        <f>SUMIFS('SSP drivers'!L$2:L$7886,'SSP drivers'!$A$2:$A$7886,'Selected scen drivers'!$AH$1,'SSP drivers'!$B$2:$B$7886,'Selected scen drivers'!$AI$1,'SSP drivers'!$C$2:$C$7886,'Selected scen drivers'!$C134,'SSP drivers'!$D$2:$D$7886,'Selected scen drivers'!$D134)</f>
        <v>2295.0126177112602</v>
      </c>
      <c r="M134" s="4">
        <f>SUMIFS('SSP drivers'!M$2:M$7886,'SSP drivers'!$A$2:$A$7886,'Selected scen drivers'!$AH$1,'SSP drivers'!$B$2:$B$7886,'Selected scen drivers'!$AI$1,'SSP drivers'!$C$2:$C$7886,'Selected scen drivers'!$C134,'SSP drivers'!$D$2:$D$7886,'Selected scen drivers'!$D134)</f>
        <v>2471.66840183059</v>
      </c>
      <c r="N134" s="4">
        <f>SUMIFS('SSP drivers'!N$2:N$7886,'SSP drivers'!$A$2:$A$7886,'Selected scen drivers'!$AH$1,'SSP drivers'!$B$2:$B$7886,'Selected scen drivers'!$AI$1,'SSP drivers'!$C$2:$C$7886,'Selected scen drivers'!$C134,'SSP drivers'!$D$2:$D$7886,'Selected scen drivers'!$D134)</f>
        <v>2650.1887974686601</v>
      </c>
      <c r="O134" s="4">
        <f>SUMIFS('SSP drivers'!O$2:O$7886,'SSP drivers'!$A$2:$A$7886,'Selected scen drivers'!$AH$1,'SSP drivers'!$B$2:$B$7886,'Selected scen drivers'!$AI$1,'SSP drivers'!$C$2:$C$7886,'Selected scen drivers'!$C134,'SSP drivers'!$D$2:$D$7886,'Selected scen drivers'!$D134)</f>
        <v>2827.6948119932299</v>
      </c>
      <c r="P134" s="4">
        <f>SUMIFS('SSP drivers'!P$2:P$7886,'SSP drivers'!$A$2:$A$7886,'Selected scen drivers'!$AH$1,'SSP drivers'!$B$2:$B$7886,'Selected scen drivers'!$AI$1,'SSP drivers'!$C$2:$C$7886,'Selected scen drivers'!$C134,'SSP drivers'!$D$2:$D$7886,'Selected scen drivers'!$D134)</f>
        <v>2994.5975317940402</v>
      </c>
      <c r="Q134" s="4">
        <f>SUMIFS('SSP drivers'!Q$2:Q$7886,'SSP drivers'!$A$2:$A$7886,'Selected scen drivers'!$AH$1,'SSP drivers'!$B$2:$B$7886,'Selected scen drivers'!$AI$1,'SSP drivers'!$C$2:$C$7886,'Selected scen drivers'!$C134,'SSP drivers'!$D$2:$D$7886,'Selected scen drivers'!$D134)</f>
        <v>3137.81332127824</v>
      </c>
      <c r="R134" s="4">
        <f>SUMIFS('SSP drivers'!R$2:R$7886,'SSP drivers'!$A$2:$A$7886,'Selected scen drivers'!$AH$1,'SSP drivers'!$B$2:$B$7886,'Selected scen drivers'!$AI$1,'SSP drivers'!$C$2:$C$7886,'Selected scen drivers'!$C134,'SSP drivers'!$D$2:$D$7886,'Selected scen drivers'!$D134)</f>
        <v>3259.7517395916898</v>
      </c>
      <c r="S134" s="4">
        <f>SUMIFS('SSP drivers'!S$2:S$7886,'SSP drivers'!$A$2:$A$7886,'Selected scen drivers'!$AH$1,'SSP drivers'!$B$2:$B$7886,'Selected scen drivers'!$AI$1,'SSP drivers'!$C$2:$C$7886,'Selected scen drivers'!$C134,'SSP drivers'!$D$2:$D$7886,'Selected scen drivers'!$D134)</f>
        <v>3365.7815772806998</v>
      </c>
      <c r="T134" s="4">
        <f>SUMIFS('SSP drivers'!T$2:T$7886,'SSP drivers'!$A$2:$A$7886,'Selected scen drivers'!$AH$1,'SSP drivers'!$B$2:$B$7886,'Selected scen drivers'!$AI$1,'SSP drivers'!$C$2:$C$7886,'Selected scen drivers'!$C134,'SSP drivers'!$D$2:$D$7886,'Selected scen drivers'!$D134)</f>
        <v>3461.1465912210801</v>
      </c>
      <c r="U134" s="4">
        <f>SUMIFS('SSP drivers'!U$2:U$7886,'SSP drivers'!$A$2:$A$7886,'Selected scen drivers'!$AH$1,'SSP drivers'!$B$2:$B$7886,'Selected scen drivers'!$AI$1,'SSP drivers'!$C$2:$C$7886,'Selected scen drivers'!$C134,'SSP drivers'!$D$2:$D$7886,'Selected scen drivers'!$D134)</f>
        <v>3546.3243849933201</v>
      </c>
      <c r="V134" s="4">
        <f>SUMIFS('SSP drivers'!V$2:V$7886,'SSP drivers'!$A$2:$A$7886,'Selected scen drivers'!$AH$1,'SSP drivers'!$B$2:$B$7886,'Selected scen drivers'!$AI$1,'SSP drivers'!$C$2:$C$7886,'Selected scen drivers'!$C134,'SSP drivers'!$D$2:$D$7886,'Selected scen drivers'!$D134)</f>
        <v>3617.1646284782601</v>
      </c>
      <c r="W134" s="4">
        <f>SUMIFS('SSP drivers'!W$2:W$7886,'SSP drivers'!$A$2:$A$7886,'Selected scen drivers'!$AH$1,'SSP drivers'!$B$2:$B$7886,'Selected scen drivers'!$AI$1,'SSP drivers'!$C$2:$C$7886,'Selected scen drivers'!$C134,'SSP drivers'!$D$2:$D$7886,'Selected scen drivers'!$D134)</f>
        <v>3666.9892366603799</v>
      </c>
      <c r="X134" s="4"/>
      <c r="Y134" s="4"/>
      <c r="Z134" s="4"/>
      <c r="AA134" s="4"/>
      <c r="AB134" s="4"/>
      <c r="AC134" s="4"/>
      <c r="AD134" s="4"/>
      <c r="AE134" s="4"/>
    </row>
    <row r="135" spans="1:31" x14ac:dyDescent="0.35">
      <c r="A135">
        <f t="shared" si="2"/>
        <v>15</v>
      </c>
      <c r="B135">
        <f t="shared" si="3"/>
        <v>8</v>
      </c>
      <c r="C135" t="str">
        <f>IFERROR(VLOOKUP(A135,Classification!$A$4:$B$37,2,FALSE),"")</f>
        <v>EU_southwest</v>
      </c>
      <c r="D135" t="str">
        <f>IFERROR(VLOOKUP(B135,Classification!$N$5:$O$14,2,FALSE),"")</f>
        <v>HOU</v>
      </c>
      <c r="E135" s="4">
        <f>SUMIFS('SSP drivers'!E$2:E$7886,'SSP drivers'!$A$2:$A$7886,'Selected scen drivers'!$AH$1,'SSP drivers'!$B$2:$B$7886,'Selected scen drivers'!$AI$1,'SSP drivers'!$C$2:$C$7886,'Selected scen drivers'!$C135,'SSP drivers'!$D$2:$D$7886,'Selected scen drivers'!$D135)</f>
        <v>0</v>
      </c>
      <c r="F135" s="4">
        <f>SUMIFS('SSP drivers'!F$2:F$7886,'SSP drivers'!$A$2:$A$7886,'Selected scen drivers'!$AH$1,'SSP drivers'!$B$2:$B$7886,'Selected scen drivers'!$AI$1,'SSP drivers'!$C$2:$C$7886,'Selected scen drivers'!$C135,'SSP drivers'!$D$2:$D$7886,'Selected scen drivers'!$D135)</f>
        <v>17.5094317</v>
      </c>
      <c r="G135" s="4">
        <f>SUMIFS('SSP drivers'!G$2:G$7886,'SSP drivers'!$A$2:$A$7886,'Selected scen drivers'!$AH$1,'SSP drivers'!$B$2:$B$7886,'Selected scen drivers'!$AI$1,'SSP drivers'!$C$2:$C$7886,'Selected scen drivers'!$C135,'SSP drivers'!$D$2:$D$7886,'Selected scen drivers'!$D135)</f>
        <v>17.480169499999999</v>
      </c>
      <c r="H135" s="4">
        <f>SUMIFS('SSP drivers'!H$2:H$7886,'SSP drivers'!$A$2:$A$7886,'Selected scen drivers'!$AH$1,'SSP drivers'!$B$2:$B$7886,'Selected scen drivers'!$AI$1,'SSP drivers'!$C$2:$C$7886,'Selected scen drivers'!$C135,'SSP drivers'!$D$2:$D$7886,'Selected scen drivers'!$D135)</f>
        <v>17.333858500000002</v>
      </c>
      <c r="I135" s="4">
        <f>SUMIFS('SSP drivers'!I$2:I$7886,'SSP drivers'!$A$2:$A$7886,'Selected scen drivers'!$AH$1,'SSP drivers'!$B$2:$B$7886,'Selected scen drivers'!$AI$1,'SSP drivers'!$C$2:$C$7886,'Selected scen drivers'!$C135,'SSP drivers'!$D$2:$D$7886,'Selected scen drivers'!$D135)</f>
        <v>16.921571499999999</v>
      </c>
      <c r="J135" s="4">
        <f>SUMIFS('SSP drivers'!J$2:J$7886,'SSP drivers'!$A$2:$A$7886,'Selected scen drivers'!$AH$1,'SSP drivers'!$B$2:$B$7886,'Selected scen drivers'!$AI$1,'SSP drivers'!$C$2:$C$7886,'Selected scen drivers'!$C135,'SSP drivers'!$D$2:$D$7886,'Selected scen drivers'!$D135)</f>
        <v>16.385291500000001</v>
      </c>
      <c r="K135" s="4">
        <f>SUMIFS('SSP drivers'!K$2:K$7886,'SSP drivers'!$A$2:$A$7886,'Selected scen drivers'!$AH$1,'SSP drivers'!$B$2:$B$7886,'Selected scen drivers'!$AI$1,'SSP drivers'!$C$2:$C$7886,'Selected scen drivers'!$C135,'SSP drivers'!$D$2:$D$7886,'Selected scen drivers'!$D135)</f>
        <v>15.635508</v>
      </c>
      <c r="L135" s="4">
        <f>SUMIFS('SSP drivers'!L$2:L$7886,'SSP drivers'!$A$2:$A$7886,'Selected scen drivers'!$AH$1,'SSP drivers'!$B$2:$B$7886,'Selected scen drivers'!$AI$1,'SSP drivers'!$C$2:$C$7886,'Selected scen drivers'!$C135,'SSP drivers'!$D$2:$D$7886,'Selected scen drivers'!$D135)</f>
        <v>14.807460000000001</v>
      </c>
      <c r="M135" s="4">
        <f>SUMIFS('SSP drivers'!M$2:M$7886,'SSP drivers'!$A$2:$A$7886,'Selected scen drivers'!$AH$1,'SSP drivers'!$B$2:$B$7886,'Selected scen drivers'!$AI$1,'SSP drivers'!$C$2:$C$7886,'Selected scen drivers'!$C135,'SSP drivers'!$D$2:$D$7886,'Selected scen drivers'!$D135)</f>
        <v>14.243083</v>
      </c>
      <c r="N135" s="4">
        <f>SUMIFS('SSP drivers'!N$2:N$7886,'SSP drivers'!$A$2:$A$7886,'Selected scen drivers'!$AH$1,'SSP drivers'!$B$2:$B$7886,'Selected scen drivers'!$AI$1,'SSP drivers'!$C$2:$C$7886,'Selected scen drivers'!$C135,'SSP drivers'!$D$2:$D$7886,'Selected scen drivers'!$D135)</f>
        <v>13.978521000000001</v>
      </c>
      <c r="O135" s="4">
        <f>SUMIFS('SSP drivers'!O$2:O$7886,'SSP drivers'!$A$2:$A$7886,'Selected scen drivers'!$AH$1,'SSP drivers'!$B$2:$B$7886,'Selected scen drivers'!$AI$1,'SSP drivers'!$C$2:$C$7886,'Selected scen drivers'!$C135,'SSP drivers'!$D$2:$D$7886,'Selected scen drivers'!$D135)</f>
        <v>13.846417499999999</v>
      </c>
      <c r="P135" s="4">
        <f>SUMIFS('SSP drivers'!P$2:P$7886,'SSP drivers'!$A$2:$A$7886,'Selected scen drivers'!$AH$1,'SSP drivers'!$B$2:$B$7886,'Selected scen drivers'!$AI$1,'SSP drivers'!$C$2:$C$7886,'Selected scen drivers'!$C135,'SSP drivers'!$D$2:$D$7886,'Selected scen drivers'!$D135)</f>
        <v>13.791604</v>
      </c>
      <c r="Q135" s="4">
        <f>SUMIFS('SSP drivers'!Q$2:Q$7886,'SSP drivers'!$A$2:$A$7886,'Selected scen drivers'!$AH$1,'SSP drivers'!$B$2:$B$7886,'Selected scen drivers'!$AI$1,'SSP drivers'!$C$2:$C$7886,'Selected scen drivers'!$C135,'SSP drivers'!$D$2:$D$7886,'Selected scen drivers'!$D135)</f>
        <v>13.624971499999999</v>
      </c>
      <c r="R135" s="4">
        <f>SUMIFS('SSP drivers'!R$2:R$7886,'SSP drivers'!$A$2:$A$7886,'Selected scen drivers'!$AH$1,'SSP drivers'!$B$2:$B$7886,'Selected scen drivers'!$AI$1,'SSP drivers'!$C$2:$C$7886,'Selected scen drivers'!$C135,'SSP drivers'!$D$2:$D$7886,'Selected scen drivers'!$D135)</f>
        <v>13.312067499999999</v>
      </c>
      <c r="S135" s="4">
        <f>SUMIFS('SSP drivers'!S$2:S$7886,'SSP drivers'!$A$2:$A$7886,'Selected scen drivers'!$AH$1,'SSP drivers'!$B$2:$B$7886,'Selected scen drivers'!$AI$1,'SSP drivers'!$C$2:$C$7886,'Selected scen drivers'!$C135,'SSP drivers'!$D$2:$D$7886,'Selected scen drivers'!$D135)</f>
        <v>12.964607000000001</v>
      </c>
      <c r="T135" s="4">
        <f>SUMIFS('SSP drivers'!T$2:T$7886,'SSP drivers'!$A$2:$A$7886,'Selected scen drivers'!$AH$1,'SSP drivers'!$B$2:$B$7886,'Selected scen drivers'!$AI$1,'SSP drivers'!$C$2:$C$7886,'Selected scen drivers'!$C135,'SSP drivers'!$D$2:$D$7886,'Selected scen drivers'!$D135)</f>
        <v>12.672345</v>
      </c>
      <c r="U135" s="4">
        <f>SUMIFS('SSP drivers'!U$2:U$7886,'SSP drivers'!$A$2:$A$7886,'Selected scen drivers'!$AH$1,'SSP drivers'!$B$2:$B$7886,'Selected scen drivers'!$AI$1,'SSP drivers'!$C$2:$C$7886,'Selected scen drivers'!$C135,'SSP drivers'!$D$2:$D$7886,'Selected scen drivers'!$D135)</f>
        <v>12.5081715</v>
      </c>
      <c r="V135" s="4">
        <f>SUMIFS('SSP drivers'!V$2:V$7886,'SSP drivers'!$A$2:$A$7886,'Selected scen drivers'!$AH$1,'SSP drivers'!$B$2:$B$7886,'Selected scen drivers'!$AI$1,'SSP drivers'!$C$2:$C$7886,'Selected scen drivers'!$C135,'SSP drivers'!$D$2:$D$7886,'Selected scen drivers'!$D135)</f>
        <v>12.325048499999999</v>
      </c>
      <c r="W135" s="4">
        <f>SUMIFS('SSP drivers'!W$2:W$7886,'SSP drivers'!$A$2:$A$7886,'Selected scen drivers'!$AH$1,'SSP drivers'!$B$2:$B$7886,'Selected scen drivers'!$AI$1,'SSP drivers'!$C$2:$C$7886,'Selected scen drivers'!$C135,'SSP drivers'!$D$2:$D$7886,'Selected scen drivers'!$D135)</f>
        <v>12.0840505</v>
      </c>
      <c r="X135" s="4"/>
      <c r="Y135" s="4"/>
      <c r="Z135" s="4"/>
      <c r="AA135" s="4"/>
      <c r="AB135" s="4"/>
      <c r="AC135" s="4"/>
      <c r="AD135" s="4"/>
      <c r="AE135" s="4"/>
    </row>
    <row r="136" spans="1:31" x14ac:dyDescent="0.35">
      <c r="A136">
        <f t="shared" si="2"/>
        <v>15</v>
      </c>
      <c r="B136">
        <f t="shared" si="3"/>
        <v>9</v>
      </c>
      <c r="C136" t="str">
        <f>IFERROR(VLOOKUP(A136,Classification!$A$4:$B$37,2,FALSE),"")</f>
        <v>EU_southwest</v>
      </c>
      <c r="D136" t="str">
        <f>IFERROR(VLOOKUP(B136,Classification!$N$5:$O$14,2,FALSE),"")</f>
        <v>POP</v>
      </c>
      <c r="E136" s="4">
        <f>SUMIFS('SSP drivers'!E$2:E$7886,'SSP drivers'!$A$2:$A$7886,'Selected scen drivers'!$AH$1,'SSP drivers'!$B$2:$B$7886,'Selected scen drivers'!$AI$1,'SSP drivers'!$C$2:$C$7886,'Selected scen drivers'!$C136,'SSP drivers'!$D$2:$D$7886,'Selected scen drivers'!$D136)</f>
        <v>0</v>
      </c>
      <c r="F136" s="4">
        <f>SUMIFS('SSP drivers'!F$2:F$7886,'SSP drivers'!$A$2:$A$7886,'Selected scen drivers'!$AH$1,'SSP drivers'!$B$2:$B$7886,'Selected scen drivers'!$AI$1,'SSP drivers'!$C$2:$C$7886,'Selected scen drivers'!$C136,'SSP drivers'!$D$2:$D$7886,'Selected scen drivers'!$D136)</f>
        <v>57.595216000000001</v>
      </c>
      <c r="G136" s="4">
        <f>SUMIFS('SSP drivers'!G$2:G$7886,'SSP drivers'!$A$2:$A$7886,'Selected scen drivers'!$AH$1,'SSP drivers'!$B$2:$B$7886,'Selected scen drivers'!$AI$1,'SSP drivers'!$C$2:$C$7886,'Selected scen drivers'!$C136,'SSP drivers'!$D$2:$D$7886,'Selected scen drivers'!$D136)</f>
        <v>57.628355999999997</v>
      </c>
      <c r="H136" s="4">
        <f>SUMIFS('SSP drivers'!H$2:H$7886,'SSP drivers'!$A$2:$A$7886,'Selected scen drivers'!$AH$1,'SSP drivers'!$B$2:$B$7886,'Selected scen drivers'!$AI$1,'SSP drivers'!$C$2:$C$7886,'Selected scen drivers'!$C136,'SSP drivers'!$D$2:$D$7886,'Selected scen drivers'!$D136)</f>
        <v>57.794055999999998</v>
      </c>
      <c r="I136" s="4">
        <f>SUMIFS('SSP drivers'!I$2:I$7886,'SSP drivers'!$A$2:$A$7886,'Selected scen drivers'!$AH$1,'SSP drivers'!$B$2:$B$7886,'Selected scen drivers'!$AI$1,'SSP drivers'!$C$2:$C$7886,'Selected scen drivers'!$C136,'SSP drivers'!$D$2:$D$7886,'Selected scen drivers'!$D136)</f>
        <v>57.883017000000002</v>
      </c>
      <c r="J136" s="4">
        <f>SUMIFS('SSP drivers'!J$2:J$7886,'SSP drivers'!$A$2:$A$7886,'Selected scen drivers'!$AH$1,'SSP drivers'!$B$2:$B$7886,'Selected scen drivers'!$AI$1,'SSP drivers'!$C$2:$C$7886,'Selected scen drivers'!$C136,'SSP drivers'!$D$2:$D$7886,'Selected scen drivers'!$D136)</f>
        <v>58.049397999999997</v>
      </c>
      <c r="K136" s="4">
        <f>SUMIFS('SSP drivers'!K$2:K$7886,'SSP drivers'!$A$2:$A$7886,'Selected scen drivers'!$AH$1,'SSP drivers'!$B$2:$B$7886,'Selected scen drivers'!$AI$1,'SSP drivers'!$C$2:$C$7886,'Selected scen drivers'!$C136,'SSP drivers'!$D$2:$D$7886,'Selected scen drivers'!$D136)</f>
        <v>58.316274</v>
      </c>
      <c r="L136" s="4">
        <f>SUMIFS('SSP drivers'!L$2:L$7886,'SSP drivers'!$A$2:$A$7886,'Selected scen drivers'!$AH$1,'SSP drivers'!$B$2:$B$7886,'Selected scen drivers'!$AI$1,'SSP drivers'!$C$2:$C$7886,'Selected scen drivers'!$C136,'SSP drivers'!$D$2:$D$7886,'Selected scen drivers'!$D136)</f>
        <v>58.656697999999999</v>
      </c>
      <c r="M136" s="4">
        <f>SUMIFS('SSP drivers'!M$2:M$7886,'SSP drivers'!$A$2:$A$7886,'Selected scen drivers'!$AH$1,'SSP drivers'!$B$2:$B$7886,'Selected scen drivers'!$AI$1,'SSP drivers'!$C$2:$C$7886,'Selected scen drivers'!$C136,'SSP drivers'!$D$2:$D$7886,'Selected scen drivers'!$D136)</f>
        <v>59.055413999999999</v>
      </c>
      <c r="N136" s="4">
        <f>SUMIFS('SSP drivers'!N$2:N$7886,'SSP drivers'!$A$2:$A$7886,'Selected scen drivers'!$AH$1,'SSP drivers'!$B$2:$B$7886,'Selected scen drivers'!$AI$1,'SSP drivers'!$C$2:$C$7886,'Selected scen drivers'!$C136,'SSP drivers'!$D$2:$D$7886,'Selected scen drivers'!$D136)</f>
        <v>59.195201999999902</v>
      </c>
      <c r="O136" s="4">
        <f>SUMIFS('SSP drivers'!O$2:O$7886,'SSP drivers'!$A$2:$A$7886,'Selected scen drivers'!$AH$1,'SSP drivers'!$B$2:$B$7886,'Selected scen drivers'!$AI$1,'SSP drivers'!$C$2:$C$7886,'Selected scen drivers'!$C136,'SSP drivers'!$D$2:$D$7886,'Selected scen drivers'!$D136)</f>
        <v>59.072828999999999</v>
      </c>
      <c r="P136" s="4">
        <f>SUMIFS('SSP drivers'!P$2:P$7886,'SSP drivers'!$A$2:$A$7886,'Selected scen drivers'!$AH$1,'SSP drivers'!$B$2:$B$7886,'Selected scen drivers'!$AI$1,'SSP drivers'!$C$2:$C$7886,'Selected scen drivers'!$C136,'SSP drivers'!$D$2:$D$7886,'Selected scen drivers'!$D136)</f>
        <v>58.675865000000002</v>
      </c>
      <c r="Q136" s="4">
        <f>SUMIFS('SSP drivers'!Q$2:Q$7886,'SSP drivers'!$A$2:$A$7886,'Selected scen drivers'!$AH$1,'SSP drivers'!$B$2:$B$7886,'Selected scen drivers'!$AI$1,'SSP drivers'!$C$2:$C$7886,'Selected scen drivers'!$C136,'SSP drivers'!$D$2:$D$7886,'Selected scen drivers'!$D136)</f>
        <v>58.140200999999998</v>
      </c>
      <c r="R136" s="4">
        <f>SUMIFS('SSP drivers'!R$2:R$7886,'SSP drivers'!$A$2:$A$7886,'Selected scen drivers'!$AH$1,'SSP drivers'!$B$2:$B$7886,'Selected scen drivers'!$AI$1,'SSP drivers'!$C$2:$C$7886,'Selected scen drivers'!$C136,'SSP drivers'!$D$2:$D$7886,'Selected scen drivers'!$D136)</f>
        <v>57.593314999999997</v>
      </c>
      <c r="S136" s="4">
        <f>SUMIFS('SSP drivers'!S$2:S$7886,'SSP drivers'!$A$2:$A$7886,'Selected scen drivers'!$AH$1,'SSP drivers'!$B$2:$B$7886,'Selected scen drivers'!$AI$1,'SSP drivers'!$C$2:$C$7886,'Selected scen drivers'!$C136,'SSP drivers'!$D$2:$D$7886,'Selected scen drivers'!$D136)</f>
        <v>57.145901000000002</v>
      </c>
      <c r="T136" s="4">
        <f>SUMIFS('SSP drivers'!T$2:T$7886,'SSP drivers'!$A$2:$A$7886,'Selected scen drivers'!$AH$1,'SSP drivers'!$B$2:$B$7886,'Selected scen drivers'!$AI$1,'SSP drivers'!$C$2:$C$7886,'Selected scen drivers'!$C136,'SSP drivers'!$D$2:$D$7886,'Selected scen drivers'!$D136)</f>
        <v>56.806373000000001</v>
      </c>
      <c r="U136" s="4">
        <f>SUMIFS('SSP drivers'!U$2:U$7886,'SSP drivers'!$A$2:$A$7886,'Selected scen drivers'!$AH$1,'SSP drivers'!$B$2:$B$7886,'Selected scen drivers'!$AI$1,'SSP drivers'!$C$2:$C$7886,'Selected scen drivers'!$C136,'SSP drivers'!$D$2:$D$7886,'Selected scen drivers'!$D136)</f>
        <v>56.453209999999999</v>
      </c>
      <c r="V136" s="4">
        <f>SUMIFS('SSP drivers'!V$2:V$7886,'SSP drivers'!$A$2:$A$7886,'Selected scen drivers'!$AH$1,'SSP drivers'!$B$2:$B$7886,'Selected scen drivers'!$AI$1,'SSP drivers'!$C$2:$C$7886,'Selected scen drivers'!$C136,'SSP drivers'!$D$2:$D$7886,'Selected scen drivers'!$D136)</f>
        <v>55.949168999999998</v>
      </c>
      <c r="W136" s="4">
        <f>SUMIFS('SSP drivers'!W$2:W$7886,'SSP drivers'!$A$2:$A$7886,'Selected scen drivers'!$AH$1,'SSP drivers'!$B$2:$B$7886,'Selected scen drivers'!$AI$1,'SSP drivers'!$C$2:$C$7886,'Selected scen drivers'!$C136,'SSP drivers'!$D$2:$D$7886,'Selected scen drivers'!$D136)</f>
        <v>55.222034000000001</v>
      </c>
      <c r="X136" s="4"/>
      <c r="Y136" s="4"/>
      <c r="Z136" s="4"/>
      <c r="AA136" s="4"/>
      <c r="AB136" s="4"/>
      <c r="AC136" s="4"/>
      <c r="AD136" s="4"/>
      <c r="AE136" s="4"/>
    </row>
    <row r="137" spans="1:31" x14ac:dyDescent="0.35">
      <c r="A137">
        <f t="shared" si="2"/>
        <v>16</v>
      </c>
      <c r="B137">
        <f t="shared" si="3"/>
        <v>1</v>
      </c>
      <c r="C137" t="str">
        <f>IFERROR(VLOOKUP(A137,Classification!$A$4:$B$37,2,FALSE),"")</f>
        <v>China</v>
      </c>
      <c r="D137" t="str">
        <f>IFERROR(VLOOKUP(B137,Classification!$N$5:$O$14,2,FALSE),"")</f>
        <v>GDP</v>
      </c>
      <c r="E137" s="4">
        <f>SUMIFS('SSP drivers'!E$2:E$7886,'SSP drivers'!$A$2:$A$7886,'Selected scen drivers'!$AH$1,'SSP drivers'!$B$2:$B$7886,'Selected scen drivers'!$AI$1,'SSP drivers'!$C$2:$C$7886,'Selected scen drivers'!$C137,'SSP drivers'!$D$2:$D$7886,'Selected scen drivers'!$D137)</f>
        <v>0</v>
      </c>
      <c r="F137" s="4">
        <f>SUMIFS('SSP drivers'!F$2:F$7886,'SSP drivers'!$A$2:$A$7886,'Selected scen drivers'!$AH$1,'SSP drivers'!$B$2:$B$7886,'Selected scen drivers'!$AI$1,'SSP drivers'!$C$2:$C$7886,'Selected scen drivers'!$C137,'SSP drivers'!$D$2:$D$7886,'Selected scen drivers'!$D137)</f>
        <v>22790.178</v>
      </c>
      <c r="G137" s="4">
        <f>SUMIFS('SSP drivers'!G$2:G$7886,'SSP drivers'!$A$2:$A$7886,'Selected scen drivers'!$AH$1,'SSP drivers'!$B$2:$B$7886,'Selected scen drivers'!$AI$1,'SSP drivers'!$C$2:$C$7886,'Selected scen drivers'!$C137,'SSP drivers'!$D$2:$D$7886,'Selected scen drivers'!$D137)</f>
        <v>23934.23</v>
      </c>
      <c r="H137" s="4">
        <f>SUMIFS('SSP drivers'!H$2:H$7886,'SSP drivers'!$A$2:$A$7886,'Selected scen drivers'!$AH$1,'SSP drivers'!$B$2:$B$7886,'Selected scen drivers'!$AI$1,'SSP drivers'!$C$2:$C$7886,'Selected scen drivers'!$C137,'SSP drivers'!$D$2:$D$7886,'Selected scen drivers'!$D137)</f>
        <v>30621.063999999998</v>
      </c>
      <c r="I137" s="4">
        <f>SUMIFS('SSP drivers'!I$2:I$7886,'SSP drivers'!$A$2:$A$7886,'Selected scen drivers'!$AH$1,'SSP drivers'!$B$2:$B$7886,'Selected scen drivers'!$AI$1,'SSP drivers'!$C$2:$C$7886,'Selected scen drivers'!$C137,'SSP drivers'!$D$2:$D$7886,'Selected scen drivers'!$D137)</f>
        <v>36764.862999999998</v>
      </c>
      <c r="J137" s="4">
        <f>SUMIFS('SSP drivers'!J$2:J$7886,'SSP drivers'!$A$2:$A$7886,'Selected scen drivers'!$AH$1,'SSP drivers'!$B$2:$B$7886,'Selected scen drivers'!$AI$1,'SSP drivers'!$C$2:$C$7886,'Selected scen drivers'!$C137,'SSP drivers'!$D$2:$D$7886,'Selected scen drivers'!$D137)</f>
        <v>42329.54</v>
      </c>
      <c r="K137" s="4">
        <f>SUMIFS('SSP drivers'!K$2:K$7886,'SSP drivers'!$A$2:$A$7886,'Selected scen drivers'!$AH$1,'SSP drivers'!$B$2:$B$7886,'Selected scen drivers'!$AI$1,'SSP drivers'!$C$2:$C$7886,'Selected scen drivers'!$C137,'SSP drivers'!$D$2:$D$7886,'Selected scen drivers'!$D137)</f>
        <v>46773.690999999999</v>
      </c>
      <c r="L137" s="4">
        <f>SUMIFS('SSP drivers'!L$2:L$7886,'SSP drivers'!$A$2:$A$7886,'Selected scen drivers'!$AH$1,'SSP drivers'!$B$2:$B$7886,'Selected scen drivers'!$AI$1,'SSP drivers'!$C$2:$C$7886,'Selected scen drivers'!$C137,'SSP drivers'!$D$2:$D$7886,'Selected scen drivers'!$D137)</f>
        <v>51015.241999999998</v>
      </c>
      <c r="M137" s="4">
        <f>SUMIFS('SSP drivers'!M$2:M$7886,'SSP drivers'!$A$2:$A$7886,'Selected scen drivers'!$AH$1,'SSP drivers'!$B$2:$B$7886,'Selected scen drivers'!$AI$1,'SSP drivers'!$C$2:$C$7886,'Selected scen drivers'!$C137,'SSP drivers'!$D$2:$D$7886,'Selected scen drivers'!$D137)</f>
        <v>54968.093000000001</v>
      </c>
      <c r="N137" s="4">
        <f>SUMIFS('SSP drivers'!N$2:N$7886,'SSP drivers'!$A$2:$A$7886,'Selected scen drivers'!$AH$1,'SSP drivers'!$B$2:$B$7886,'Selected scen drivers'!$AI$1,'SSP drivers'!$C$2:$C$7886,'Selected scen drivers'!$C137,'SSP drivers'!$D$2:$D$7886,'Selected scen drivers'!$D137)</f>
        <v>58394.22</v>
      </c>
      <c r="O137" s="4">
        <f>SUMIFS('SSP drivers'!O$2:O$7886,'SSP drivers'!$A$2:$A$7886,'Selected scen drivers'!$AH$1,'SSP drivers'!$B$2:$B$7886,'Selected scen drivers'!$AI$1,'SSP drivers'!$C$2:$C$7886,'Selected scen drivers'!$C137,'SSP drivers'!$D$2:$D$7886,'Selected scen drivers'!$D137)</f>
        <v>61697.002999999997</v>
      </c>
      <c r="P137" s="4">
        <f>SUMIFS('SSP drivers'!P$2:P$7886,'SSP drivers'!$A$2:$A$7886,'Selected scen drivers'!$AH$1,'SSP drivers'!$B$2:$B$7886,'Selected scen drivers'!$AI$1,'SSP drivers'!$C$2:$C$7886,'Selected scen drivers'!$C137,'SSP drivers'!$D$2:$D$7886,'Selected scen drivers'!$D137)</f>
        <v>64826.188000000002</v>
      </c>
      <c r="Q137" s="4">
        <f>SUMIFS('SSP drivers'!Q$2:Q$7886,'SSP drivers'!$A$2:$A$7886,'Selected scen drivers'!$AH$1,'SSP drivers'!$B$2:$B$7886,'Selected scen drivers'!$AI$1,'SSP drivers'!$C$2:$C$7886,'Selected scen drivers'!$C137,'SSP drivers'!$D$2:$D$7886,'Selected scen drivers'!$D137)</f>
        <v>67343.278000000006</v>
      </c>
      <c r="R137" s="4">
        <f>SUMIFS('SSP drivers'!R$2:R$7886,'SSP drivers'!$A$2:$A$7886,'Selected scen drivers'!$AH$1,'SSP drivers'!$B$2:$B$7886,'Selected scen drivers'!$AI$1,'SSP drivers'!$C$2:$C$7886,'Selected scen drivers'!$C137,'SSP drivers'!$D$2:$D$7886,'Selected scen drivers'!$D137)</f>
        <v>69215.732999999993</v>
      </c>
      <c r="S137" s="4">
        <f>SUMIFS('SSP drivers'!S$2:S$7886,'SSP drivers'!$A$2:$A$7886,'Selected scen drivers'!$AH$1,'SSP drivers'!$B$2:$B$7886,'Selected scen drivers'!$AI$1,'SSP drivers'!$C$2:$C$7886,'Selected scen drivers'!$C137,'SSP drivers'!$D$2:$D$7886,'Selected scen drivers'!$D137)</f>
        <v>70589.823999999993</v>
      </c>
      <c r="T137" s="4">
        <f>SUMIFS('SSP drivers'!T$2:T$7886,'SSP drivers'!$A$2:$A$7886,'Selected scen drivers'!$AH$1,'SSP drivers'!$B$2:$B$7886,'Selected scen drivers'!$AI$1,'SSP drivers'!$C$2:$C$7886,'Selected scen drivers'!$C137,'SSP drivers'!$D$2:$D$7886,'Selected scen drivers'!$D137)</f>
        <v>71599.317999999999</v>
      </c>
      <c r="U137" s="4">
        <f>SUMIFS('SSP drivers'!U$2:U$7886,'SSP drivers'!$A$2:$A$7886,'Selected scen drivers'!$AH$1,'SSP drivers'!$B$2:$B$7886,'Selected scen drivers'!$AI$1,'SSP drivers'!$C$2:$C$7886,'Selected scen drivers'!$C137,'SSP drivers'!$D$2:$D$7886,'Selected scen drivers'!$D137)</f>
        <v>72415.240000000005</v>
      </c>
      <c r="V137" s="4">
        <f>SUMIFS('SSP drivers'!V$2:V$7886,'SSP drivers'!$A$2:$A$7886,'Selected scen drivers'!$AH$1,'SSP drivers'!$B$2:$B$7886,'Selected scen drivers'!$AI$1,'SSP drivers'!$C$2:$C$7886,'Selected scen drivers'!$C137,'SSP drivers'!$D$2:$D$7886,'Selected scen drivers'!$D137)</f>
        <v>73078.625</v>
      </c>
      <c r="W137" s="4">
        <f>SUMIFS('SSP drivers'!W$2:W$7886,'SSP drivers'!$A$2:$A$7886,'Selected scen drivers'!$AH$1,'SSP drivers'!$B$2:$B$7886,'Selected scen drivers'!$AI$1,'SSP drivers'!$C$2:$C$7886,'Selected scen drivers'!$C137,'SSP drivers'!$D$2:$D$7886,'Selected scen drivers'!$D137)</f>
        <v>73453.710999999996</v>
      </c>
      <c r="X137" s="4"/>
      <c r="Y137" s="4"/>
      <c r="Z137" s="4"/>
      <c r="AA137" s="4"/>
      <c r="AB137" s="4"/>
      <c r="AC137" s="4"/>
      <c r="AD137" s="4"/>
      <c r="AE137" s="4"/>
    </row>
    <row r="138" spans="1:31" x14ac:dyDescent="0.35">
      <c r="A138">
        <f t="shared" si="2"/>
        <v>16</v>
      </c>
      <c r="B138">
        <f t="shared" si="3"/>
        <v>2</v>
      </c>
      <c r="C138" t="str">
        <f>IFERROR(VLOOKUP(A138,Classification!$A$4:$B$37,2,FALSE),"")</f>
        <v>China</v>
      </c>
      <c r="D138" t="str">
        <f>IFERROR(VLOOKUP(B138,Classification!$N$5:$O$14,2,FALSE),"")</f>
        <v>GDPAGR</v>
      </c>
      <c r="E138" s="4">
        <f>SUMIFS('SSP drivers'!E$2:E$7886,'SSP drivers'!$A$2:$A$7886,'Selected scen drivers'!$AH$1,'SSP drivers'!$B$2:$B$7886,'Selected scen drivers'!$AI$1,'SSP drivers'!$C$2:$C$7886,'Selected scen drivers'!$C138,'SSP drivers'!$D$2:$D$7886,'Selected scen drivers'!$D138)</f>
        <v>0</v>
      </c>
      <c r="F138" s="4">
        <f>SUMIFS('SSP drivers'!F$2:F$7886,'SSP drivers'!$A$2:$A$7886,'Selected scen drivers'!$AH$1,'SSP drivers'!$B$2:$B$7886,'Selected scen drivers'!$AI$1,'SSP drivers'!$C$2:$C$7886,'Selected scen drivers'!$C138,'SSP drivers'!$D$2:$D$7886,'Selected scen drivers'!$D138)</f>
        <v>1608.8799932652901</v>
      </c>
      <c r="G138" s="4">
        <f>SUMIFS('SSP drivers'!G$2:G$7886,'SSP drivers'!$A$2:$A$7886,'Selected scen drivers'!$AH$1,'SSP drivers'!$B$2:$B$7886,'Selected scen drivers'!$AI$1,'SSP drivers'!$C$2:$C$7886,'Selected scen drivers'!$C138,'SSP drivers'!$D$2:$D$7886,'Selected scen drivers'!$D138)</f>
        <v>1691.1258719959999</v>
      </c>
      <c r="H138" s="4">
        <f>SUMIFS('SSP drivers'!H$2:H$7886,'SSP drivers'!$A$2:$A$7886,'Selected scen drivers'!$AH$1,'SSP drivers'!$B$2:$B$7886,'Selected scen drivers'!$AI$1,'SSP drivers'!$C$2:$C$7886,'Selected scen drivers'!$C138,'SSP drivers'!$D$2:$D$7886,'Selected scen drivers'!$D138)</f>
        <v>2167.8799217210799</v>
      </c>
      <c r="I138" s="4">
        <f>SUMIFS('SSP drivers'!I$2:I$7886,'SSP drivers'!$A$2:$A$7886,'Selected scen drivers'!$AH$1,'SSP drivers'!$B$2:$B$7886,'Selected scen drivers'!$AI$1,'SSP drivers'!$C$2:$C$7886,'Selected scen drivers'!$C138,'SSP drivers'!$D$2:$D$7886,'Selected scen drivers'!$D138)</f>
        <v>2605.3133205131699</v>
      </c>
      <c r="J138" s="4">
        <f>SUMIFS('SSP drivers'!J$2:J$7886,'SSP drivers'!$A$2:$A$7886,'Selected scen drivers'!$AH$1,'SSP drivers'!$B$2:$B$7886,'Selected scen drivers'!$AI$1,'SSP drivers'!$C$2:$C$7886,'Selected scen drivers'!$C138,'SSP drivers'!$D$2:$D$7886,'Selected scen drivers'!$D138)</f>
        <v>3002.6330384251</v>
      </c>
      <c r="K138" s="4">
        <f>SUMIFS('SSP drivers'!K$2:K$7886,'SSP drivers'!$A$2:$A$7886,'Selected scen drivers'!$AH$1,'SSP drivers'!$B$2:$B$7886,'Selected scen drivers'!$AI$1,'SSP drivers'!$C$2:$C$7886,'Selected scen drivers'!$C138,'SSP drivers'!$D$2:$D$7886,'Selected scen drivers'!$D138)</f>
        <v>3321.06811202878</v>
      </c>
      <c r="L138" s="4">
        <f>SUMIFS('SSP drivers'!L$2:L$7886,'SSP drivers'!$A$2:$A$7886,'Selected scen drivers'!$AH$1,'SSP drivers'!$B$2:$B$7886,'Selected scen drivers'!$AI$1,'SSP drivers'!$C$2:$C$7886,'Selected scen drivers'!$C138,'SSP drivers'!$D$2:$D$7886,'Selected scen drivers'!$D138)</f>
        <v>3625.9048506949698</v>
      </c>
      <c r="M138" s="4">
        <f>SUMIFS('SSP drivers'!M$2:M$7886,'SSP drivers'!$A$2:$A$7886,'Selected scen drivers'!$AH$1,'SSP drivers'!$B$2:$B$7886,'Selected scen drivers'!$AI$1,'SSP drivers'!$C$2:$C$7886,'Selected scen drivers'!$C138,'SSP drivers'!$D$2:$D$7886,'Selected scen drivers'!$D138)</f>
        <v>3910.5321231435501</v>
      </c>
      <c r="N138" s="4">
        <f>SUMIFS('SSP drivers'!N$2:N$7886,'SSP drivers'!$A$2:$A$7886,'Selected scen drivers'!$AH$1,'SSP drivers'!$B$2:$B$7886,'Selected scen drivers'!$AI$1,'SSP drivers'!$C$2:$C$7886,'Selected scen drivers'!$C138,'SSP drivers'!$D$2:$D$7886,'Selected scen drivers'!$D138)</f>
        <v>4157.5451274594498</v>
      </c>
      <c r="O138" s="4">
        <f>SUMIFS('SSP drivers'!O$2:O$7886,'SSP drivers'!$A$2:$A$7886,'Selected scen drivers'!$AH$1,'SSP drivers'!$B$2:$B$7886,'Selected scen drivers'!$AI$1,'SSP drivers'!$C$2:$C$7886,'Selected scen drivers'!$C138,'SSP drivers'!$D$2:$D$7886,'Selected scen drivers'!$D138)</f>
        <v>4395.6640938876099</v>
      </c>
      <c r="P138" s="4">
        <f>SUMIFS('SSP drivers'!P$2:P$7886,'SSP drivers'!$A$2:$A$7886,'Selected scen drivers'!$AH$1,'SSP drivers'!$B$2:$B$7886,'Selected scen drivers'!$AI$1,'SSP drivers'!$C$2:$C$7886,'Selected scen drivers'!$C138,'SSP drivers'!$D$2:$D$7886,'Selected scen drivers'!$D138)</f>
        <v>4621.1013851421503</v>
      </c>
      <c r="Q138" s="4">
        <f>SUMIFS('SSP drivers'!Q$2:Q$7886,'SSP drivers'!$A$2:$A$7886,'Selected scen drivers'!$AH$1,'SSP drivers'!$B$2:$B$7886,'Selected scen drivers'!$AI$1,'SSP drivers'!$C$2:$C$7886,'Selected scen drivers'!$C138,'SSP drivers'!$D$2:$D$7886,'Selected scen drivers'!$D138)</f>
        <v>4802.4562520788404</v>
      </c>
      <c r="R138" s="4">
        <f>SUMIFS('SSP drivers'!R$2:R$7886,'SSP drivers'!$A$2:$A$7886,'Selected scen drivers'!$AH$1,'SSP drivers'!$B$2:$B$7886,'Selected scen drivers'!$AI$1,'SSP drivers'!$C$2:$C$7886,'Selected scen drivers'!$C138,'SSP drivers'!$D$2:$D$7886,'Selected scen drivers'!$D138)</f>
        <v>4937.4417304586996</v>
      </c>
      <c r="S138" s="4">
        <f>SUMIFS('SSP drivers'!S$2:S$7886,'SSP drivers'!$A$2:$A$7886,'Selected scen drivers'!$AH$1,'SSP drivers'!$B$2:$B$7886,'Selected scen drivers'!$AI$1,'SSP drivers'!$C$2:$C$7886,'Selected scen drivers'!$C138,'SSP drivers'!$D$2:$D$7886,'Selected scen drivers'!$D138)</f>
        <v>5036.6981800235299</v>
      </c>
      <c r="T138" s="4">
        <f>SUMIFS('SSP drivers'!T$2:T$7886,'SSP drivers'!$A$2:$A$7886,'Selected scen drivers'!$AH$1,'SSP drivers'!$B$2:$B$7886,'Selected scen drivers'!$AI$1,'SSP drivers'!$C$2:$C$7886,'Selected scen drivers'!$C138,'SSP drivers'!$D$2:$D$7886,'Selected scen drivers'!$D138)</f>
        <v>5109.7819339989501</v>
      </c>
      <c r="U138" s="4">
        <f>SUMIFS('SSP drivers'!U$2:U$7886,'SSP drivers'!$A$2:$A$7886,'Selected scen drivers'!$AH$1,'SSP drivers'!$B$2:$B$7886,'Selected scen drivers'!$AI$1,'SSP drivers'!$C$2:$C$7886,'Selected scen drivers'!$C138,'SSP drivers'!$D$2:$D$7886,'Selected scen drivers'!$D138)</f>
        <v>5168.9169906266397</v>
      </c>
      <c r="V138" s="4">
        <f>SUMIFS('SSP drivers'!V$2:V$7886,'SSP drivers'!$A$2:$A$7886,'Selected scen drivers'!$AH$1,'SSP drivers'!$B$2:$B$7886,'Selected scen drivers'!$AI$1,'SSP drivers'!$C$2:$C$7886,'Selected scen drivers'!$C138,'SSP drivers'!$D$2:$D$7886,'Selected scen drivers'!$D138)</f>
        <v>5216.9943523918701</v>
      </c>
      <c r="W138" s="4">
        <f>SUMIFS('SSP drivers'!W$2:W$7886,'SSP drivers'!$A$2:$A$7886,'Selected scen drivers'!$AH$1,'SSP drivers'!$B$2:$B$7886,'Selected scen drivers'!$AI$1,'SSP drivers'!$C$2:$C$7886,'Selected scen drivers'!$C138,'SSP drivers'!$D$2:$D$7886,'Selected scen drivers'!$D138)</f>
        <v>5244.2426355820498</v>
      </c>
      <c r="X138" s="4"/>
      <c r="Y138" s="4"/>
      <c r="Z138" s="4"/>
      <c r="AA138" s="4"/>
      <c r="AB138" s="4"/>
      <c r="AC138" s="4"/>
      <c r="AD138" s="4"/>
      <c r="AE138" s="4"/>
    </row>
    <row r="139" spans="1:31" x14ac:dyDescent="0.35">
      <c r="A139">
        <f t="shared" si="2"/>
        <v>16</v>
      </c>
      <c r="B139">
        <f t="shared" si="3"/>
        <v>3</v>
      </c>
      <c r="C139" t="str">
        <f>IFERROR(VLOOKUP(A139,Classification!$A$4:$B$37,2,FALSE),"")</f>
        <v>China</v>
      </c>
      <c r="D139" t="str">
        <f>IFERROR(VLOOKUP(B139,Classification!$N$5:$O$14,2,FALSE),"")</f>
        <v>GDPIND</v>
      </c>
      <c r="E139" s="4">
        <f>SUMIFS('SSP drivers'!E$2:E$7886,'SSP drivers'!$A$2:$A$7886,'Selected scen drivers'!$AH$1,'SSP drivers'!$B$2:$B$7886,'Selected scen drivers'!$AI$1,'SSP drivers'!$C$2:$C$7886,'Selected scen drivers'!$C139,'SSP drivers'!$D$2:$D$7886,'Selected scen drivers'!$D139)</f>
        <v>0</v>
      </c>
      <c r="F139" s="4">
        <f>SUMIFS('SSP drivers'!F$2:F$7886,'SSP drivers'!$A$2:$A$7886,'Selected scen drivers'!$AH$1,'SSP drivers'!$B$2:$B$7886,'Selected scen drivers'!$AI$1,'SSP drivers'!$C$2:$C$7886,'Selected scen drivers'!$C139,'SSP drivers'!$D$2:$D$7886,'Selected scen drivers'!$D139)</f>
        <v>9129.0446299788</v>
      </c>
      <c r="G139" s="4">
        <f>SUMIFS('SSP drivers'!G$2:G$7886,'SSP drivers'!$A$2:$A$7886,'Selected scen drivers'!$AH$1,'SSP drivers'!$B$2:$B$7886,'Selected scen drivers'!$AI$1,'SSP drivers'!$C$2:$C$7886,'Selected scen drivers'!$C139,'SSP drivers'!$D$2:$D$7886,'Selected scen drivers'!$D139)</f>
        <v>9594.0712631403003</v>
      </c>
      <c r="H139" s="4">
        <f>SUMIFS('SSP drivers'!H$2:H$7886,'SSP drivers'!$A$2:$A$7886,'Selected scen drivers'!$AH$1,'SSP drivers'!$B$2:$B$7886,'Selected scen drivers'!$AI$1,'SSP drivers'!$C$2:$C$7886,'Selected scen drivers'!$C139,'SSP drivers'!$D$2:$D$7886,'Selected scen drivers'!$D139)</f>
        <v>12300.503180080999</v>
      </c>
      <c r="I139" s="4">
        <f>SUMIFS('SSP drivers'!I$2:I$7886,'SSP drivers'!$A$2:$A$7886,'Selected scen drivers'!$AH$1,'SSP drivers'!$B$2:$B$7886,'Selected scen drivers'!$AI$1,'SSP drivers'!$C$2:$C$7886,'Selected scen drivers'!$C139,'SSP drivers'!$D$2:$D$7886,'Selected scen drivers'!$D139)</f>
        <v>14786.574726815101</v>
      </c>
      <c r="J139" s="4">
        <f>SUMIFS('SSP drivers'!J$2:J$7886,'SSP drivers'!$A$2:$A$7886,'Selected scen drivers'!$AH$1,'SSP drivers'!$B$2:$B$7886,'Selected scen drivers'!$AI$1,'SSP drivers'!$C$2:$C$7886,'Selected scen drivers'!$C139,'SSP drivers'!$D$2:$D$7886,'Selected scen drivers'!$D139)</f>
        <v>17044.954655653299</v>
      </c>
      <c r="K139" s="4">
        <f>SUMIFS('SSP drivers'!K$2:K$7886,'SSP drivers'!$A$2:$A$7886,'Selected scen drivers'!$AH$1,'SSP drivers'!$B$2:$B$7886,'Selected scen drivers'!$AI$1,'SSP drivers'!$C$2:$C$7886,'Selected scen drivers'!$C139,'SSP drivers'!$D$2:$D$7886,'Selected scen drivers'!$D139)</f>
        <v>18855.2657361518</v>
      </c>
      <c r="L139" s="4">
        <f>SUMIFS('SSP drivers'!L$2:L$7886,'SSP drivers'!$A$2:$A$7886,'Selected scen drivers'!$AH$1,'SSP drivers'!$B$2:$B$7886,'Selected scen drivers'!$AI$1,'SSP drivers'!$C$2:$C$7886,'Selected scen drivers'!$C139,'SSP drivers'!$D$2:$D$7886,'Selected scen drivers'!$D139)</f>
        <v>20587.129580919602</v>
      </c>
      <c r="M139" s="4">
        <f>SUMIFS('SSP drivers'!M$2:M$7886,'SSP drivers'!$A$2:$A$7886,'Selected scen drivers'!$AH$1,'SSP drivers'!$B$2:$B$7886,'Selected scen drivers'!$AI$1,'SSP drivers'!$C$2:$C$7886,'Selected scen drivers'!$C139,'SSP drivers'!$D$2:$D$7886,'Selected scen drivers'!$D139)</f>
        <v>22203.553384599501</v>
      </c>
      <c r="N139" s="4">
        <f>SUMIFS('SSP drivers'!N$2:N$7886,'SSP drivers'!$A$2:$A$7886,'Selected scen drivers'!$AH$1,'SSP drivers'!$B$2:$B$7886,'Selected scen drivers'!$AI$1,'SSP drivers'!$C$2:$C$7886,'Selected scen drivers'!$C139,'SSP drivers'!$D$2:$D$7886,'Selected scen drivers'!$D139)</f>
        <v>23606.523516147401</v>
      </c>
      <c r="O139" s="4">
        <f>SUMIFS('SSP drivers'!O$2:O$7886,'SSP drivers'!$A$2:$A$7886,'Selected scen drivers'!$AH$1,'SSP drivers'!$B$2:$B$7886,'Selected scen drivers'!$AI$1,'SSP drivers'!$C$2:$C$7886,'Selected scen drivers'!$C139,'SSP drivers'!$D$2:$D$7886,'Selected scen drivers'!$D139)</f>
        <v>24959.018198671602</v>
      </c>
      <c r="P139" s="4">
        <f>SUMIFS('SSP drivers'!P$2:P$7886,'SSP drivers'!$A$2:$A$7886,'Selected scen drivers'!$AH$1,'SSP drivers'!$B$2:$B$7886,'Selected scen drivers'!$AI$1,'SSP drivers'!$C$2:$C$7886,'Selected scen drivers'!$C139,'SSP drivers'!$D$2:$D$7886,'Selected scen drivers'!$D139)</f>
        <v>26240.128081079201</v>
      </c>
      <c r="Q139" s="4">
        <f>SUMIFS('SSP drivers'!Q$2:Q$7886,'SSP drivers'!$A$2:$A$7886,'Selected scen drivers'!$AH$1,'SSP drivers'!$B$2:$B$7886,'Selected scen drivers'!$AI$1,'SSP drivers'!$C$2:$C$7886,'Selected scen drivers'!$C139,'SSP drivers'!$D$2:$D$7886,'Selected scen drivers'!$D139)</f>
        <v>27272.045254930199</v>
      </c>
      <c r="R139" s="4">
        <f>SUMIFS('SSP drivers'!R$2:R$7886,'SSP drivers'!$A$2:$A$7886,'Selected scen drivers'!$AH$1,'SSP drivers'!$B$2:$B$7886,'Selected scen drivers'!$AI$1,'SSP drivers'!$C$2:$C$7886,'Selected scen drivers'!$C139,'SSP drivers'!$D$2:$D$7886,'Selected scen drivers'!$D139)</f>
        <v>28041.711791921301</v>
      </c>
      <c r="S139" s="4">
        <f>SUMIFS('SSP drivers'!S$2:S$7886,'SSP drivers'!$A$2:$A$7886,'Selected scen drivers'!$AH$1,'SSP drivers'!$B$2:$B$7886,'Selected scen drivers'!$AI$1,'SSP drivers'!$C$2:$C$7886,'Selected scen drivers'!$C139,'SSP drivers'!$D$2:$D$7886,'Selected scen drivers'!$D139)</f>
        <v>28608.880369217899</v>
      </c>
      <c r="T139" s="4">
        <f>SUMIFS('SSP drivers'!T$2:T$7886,'SSP drivers'!$A$2:$A$7886,'Selected scen drivers'!$AH$1,'SSP drivers'!$B$2:$B$7886,'Selected scen drivers'!$AI$1,'SSP drivers'!$C$2:$C$7886,'Selected scen drivers'!$C139,'SSP drivers'!$D$2:$D$7886,'Selected scen drivers'!$D139)</f>
        <v>29027.743187780499</v>
      </c>
      <c r="U139" s="4">
        <f>SUMIFS('SSP drivers'!U$2:U$7886,'SSP drivers'!$A$2:$A$7886,'Selected scen drivers'!$AH$1,'SSP drivers'!$B$2:$B$7886,'Selected scen drivers'!$AI$1,'SSP drivers'!$C$2:$C$7886,'Selected scen drivers'!$C139,'SSP drivers'!$D$2:$D$7886,'Selected scen drivers'!$D139)</f>
        <v>29367.6650563121</v>
      </c>
      <c r="V139" s="4">
        <f>SUMIFS('SSP drivers'!V$2:V$7886,'SSP drivers'!$A$2:$A$7886,'Selected scen drivers'!$AH$1,'SSP drivers'!$B$2:$B$7886,'Selected scen drivers'!$AI$1,'SSP drivers'!$C$2:$C$7886,'Selected scen drivers'!$C139,'SSP drivers'!$D$2:$D$7886,'Selected scen drivers'!$D139)</f>
        <v>29645.245023758602</v>
      </c>
      <c r="W139" s="4">
        <f>SUMIFS('SSP drivers'!W$2:W$7886,'SSP drivers'!$A$2:$A$7886,'Selected scen drivers'!$AH$1,'SSP drivers'!$B$2:$B$7886,'Selected scen drivers'!$AI$1,'SSP drivers'!$C$2:$C$7886,'Selected scen drivers'!$C139,'SSP drivers'!$D$2:$D$7886,'Selected scen drivers'!$D139)</f>
        <v>29805.329071870601</v>
      </c>
      <c r="X139" s="4"/>
      <c r="Y139" s="4"/>
      <c r="Z139" s="4"/>
      <c r="AA139" s="4"/>
      <c r="AB139" s="4"/>
      <c r="AC139" s="4"/>
      <c r="AD139" s="4"/>
      <c r="AE139" s="4"/>
    </row>
    <row r="140" spans="1:31" x14ac:dyDescent="0.35">
      <c r="A140">
        <f t="shared" ref="A140:A203" si="4">A131+1</f>
        <v>16</v>
      </c>
      <c r="B140">
        <f t="shared" ref="B140:B203" si="5">B131</f>
        <v>4</v>
      </c>
      <c r="C140" t="str">
        <f>IFERROR(VLOOKUP(A140,Classification!$A$4:$B$37,2,FALSE),"")</f>
        <v>China</v>
      </c>
      <c r="D140" t="str">
        <f>IFERROR(VLOOKUP(B140,Classification!$N$5:$O$14,2,FALSE),"")</f>
        <v>GDPMFG</v>
      </c>
      <c r="E140" s="4">
        <f>SUMIFS('SSP drivers'!E$2:E$7886,'SSP drivers'!$A$2:$A$7886,'Selected scen drivers'!$AH$1,'SSP drivers'!$B$2:$B$7886,'Selected scen drivers'!$AI$1,'SSP drivers'!$C$2:$C$7886,'Selected scen drivers'!$C140,'SSP drivers'!$D$2:$D$7886,'Selected scen drivers'!$D140)</f>
        <v>0</v>
      </c>
      <c r="F140" s="4">
        <f>SUMIFS('SSP drivers'!F$2:F$7886,'SSP drivers'!$A$2:$A$7886,'Selected scen drivers'!$AH$1,'SSP drivers'!$B$2:$B$7886,'Selected scen drivers'!$AI$1,'SSP drivers'!$C$2:$C$7886,'Selected scen drivers'!$C140,'SSP drivers'!$D$2:$D$7886,'Selected scen drivers'!$D140)</f>
        <v>2676.0342062024301</v>
      </c>
      <c r="G140" s="4">
        <f>SUMIFS('SSP drivers'!G$2:G$7886,'SSP drivers'!$A$2:$A$7886,'Selected scen drivers'!$AH$1,'SSP drivers'!$B$2:$B$7886,'Selected scen drivers'!$AI$1,'SSP drivers'!$C$2:$C$7886,'Selected scen drivers'!$C140,'SSP drivers'!$D$2:$D$7886,'Selected scen drivers'!$D140)</f>
        <v>2812.8146431641298</v>
      </c>
      <c r="H140" s="4">
        <f>SUMIFS('SSP drivers'!H$2:H$7886,'SSP drivers'!$A$2:$A$7886,'Selected scen drivers'!$AH$1,'SSP drivers'!$B$2:$B$7886,'Selected scen drivers'!$AI$1,'SSP drivers'!$C$2:$C$7886,'Selected scen drivers'!$C140,'SSP drivers'!$D$2:$D$7886,'Selected scen drivers'!$D140)</f>
        <v>3606.5309573552699</v>
      </c>
      <c r="I140" s="4">
        <f>SUMIFS('SSP drivers'!I$2:I$7886,'SSP drivers'!$A$2:$A$7886,'Selected scen drivers'!$AH$1,'SSP drivers'!$B$2:$B$7886,'Selected scen drivers'!$AI$1,'SSP drivers'!$C$2:$C$7886,'Selected scen drivers'!$C140,'SSP drivers'!$D$2:$D$7886,'Selected scen drivers'!$D140)</f>
        <v>4335.2670503111904</v>
      </c>
      <c r="J140" s="4">
        <f>SUMIFS('SSP drivers'!J$2:J$7886,'SSP drivers'!$A$2:$A$7886,'Selected scen drivers'!$AH$1,'SSP drivers'!$B$2:$B$7886,'Selected scen drivers'!$AI$1,'SSP drivers'!$C$2:$C$7886,'Selected scen drivers'!$C140,'SSP drivers'!$D$2:$D$7886,'Selected scen drivers'!$D140)</f>
        <v>4997.62005482939</v>
      </c>
      <c r="K140" s="4">
        <f>SUMIFS('SSP drivers'!K$2:K$7886,'SSP drivers'!$A$2:$A$7886,'Selected scen drivers'!$AH$1,'SSP drivers'!$B$2:$B$7886,'Selected scen drivers'!$AI$1,'SSP drivers'!$C$2:$C$7886,'Selected scen drivers'!$C140,'SSP drivers'!$D$2:$D$7886,'Selected scen drivers'!$D140)</f>
        <v>5528.9778622205904</v>
      </c>
      <c r="L140" s="4">
        <f>SUMIFS('SSP drivers'!L$2:L$7886,'SSP drivers'!$A$2:$A$7886,'Selected scen drivers'!$AH$1,'SSP drivers'!$B$2:$B$7886,'Selected scen drivers'!$AI$1,'SSP drivers'!$C$2:$C$7886,'Selected scen drivers'!$C140,'SSP drivers'!$D$2:$D$7886,'Selected scen drivers'!$D140)</f>
        <v>6037.8644968812896</v>
      </c>
      <c r="M140" s="4">
        <f>SUMIFS('SSP drivers'!M$2:M$7886,'SSP drivers'!$A$2:$A$7886,'Selected scen drivers'!$AH$1,'SSP drivers'!$B$2:$B$7886,'Selected scen drivers'!$AI$1,'SSP drivers'!$C$2:$C$7886,'Selected scen drivers'!$C140,'SSP drivers'!$D$2:$D$7886,'Selected scen drivers'!$D140)</f>
        <v>6513.2547303696701</v>
      </c>
      <c r="N140" s="4">
        <f>SUMIFS('SSP drivers'!N$2:N$7886,'SSP drivers'!$A$2:$A$7886,'Selected scen drivers'!$AH$1,'SSP drivers'!$B$2:$B$7886,'Selected scen drivers'!$AI$1,'SSP drivers'!$C$2:$C$7886,'Selected scen drivers'!$C140,'SSP drivers'!$D$2:$D$7886,'Selected scen drivers'!$D140)</f>
        <v>6926.19766001481</v>
      </c>
      <c r="O140" s="4">
        <f>SUMIFS('SSP drivers'!O$2:O$7886,'SSP drivers'!$A$2:$A$7886,'Selected scen drivers'!$AH$1,'SSP drivers'!$B$2:$B$7886,'Selected scen drivers'!$AI$1,'SSP drivers'!$C$2:$C$7886,'Selected scen drivers'!$C140,'SSP drivers'!$D$2:$D$7886,'Selected scen drivers'!$D140)</f>
        <v>7324.5023912794504</v>
      </c>
      <c r="P140" s="4">
        <f>SUMIFS('SSP drivers'!P$2:P$7886,'SSP drivers'!$A$2:$A$7886,'Selected scen drivers'!$AH$1,'SSP drivers'!$B$2:$B$7886,'Selected scen drivers'!$AI$1,'SSP drivers'!$C$2:$C$7886,'Selected scen drivers'!$C140,'SSP drivers'!$D$2:$D$7886,'Selected scen drivers'!$D140)</f>
        <v>7701.9369699859499</v>
      </c>
      <c r="Q140" s="4">
        <f>SUMIFS('SSP drivers'!Q$2:Q$7886,'SSP drivers'!$A$2:$A$7886,'Selected scen drivers'!$AH$1,'SSP drivers'!$B$2:$B$7886,'Selected scen drivers'!$AI$1,'SSP drivers'!$C$2:$C$7886,'Selected scen drivers'!$C140,'SSP drivers'!$D$2:$D$7886,'Selected scen drivers'!$D140)</f>
        <v>8006.2499039060804</v>
      </c>
      <c r="R140" s="4">
        <f>SUMIFS('SSP drivers'!R$2:R$7886,'SSP drivers'!$A$2:$A$7886,'Selected scen drivers'!$AH$1,'SSP drivers'!$B$2:$B$7886,'Selected scen drivers'!$AI$1,'SSP drivers'!$C$2:$C$7886,'Selected scen drivers'!$C140,'SSP drivers'!$D$2:$D$7886,'Selected scen drivers'!$D140)</f>
        <v>8233.6173484746396</v>
      </c>
      <c r="S140" s="4">
        <f>SUMIFS('SSP drivers'!S$2:S$7886,'SSP drivers'!$A$2:$A$7886,'Selected scen drivers'!$AH$1,'SSP drivers'!$B$2:$B$7886,'Selected scen drivers'!$AI$1,'SSP drivers'!$C$2:$C$7886,'Selected scen drivers'!$C140,'SSP drivers'!$D$2:$D$7886,'Selected scen drivers'!$D140)</f>
        <v>8401.6533751524003</v>
      </c>
      <c r="T140" s="4">
        <f>SUMIFS('SSP drivers'!T$2:T$7886,'SSP drivers'!$A$2:$A$7886,'Selected scen drivers'!$AH$1,'SSP drivers'!$B$2:$B$7886,'Selected scen drivers'!$AI$1,'SSP drivers'!$C$2:$C$7886,'Selected scen drivers'!$C140,'SSP drivers'!$D$2:$D$7886,'Selected scen drivers'!$D140)</f>
        <v>8526.2630776380392</v>
      </c>
      <c r="U140" s="4">
        <f>SUMIFS('SSP drivers'!U$2:U$7886,'SSP drivers'!$A$2:$A$7886,'Selected scen drivers'!$AH$1,'SSP drivers'!$B$2:$B$7886,'Selected scen drivers'!$AI$1,'SSP drivers'!$C$2:$C$7886,'Selected scen drivers'!$C140,'SSP drivers'!$D$2:$D$7886,'Selected scen drivers'!$D140)</f>
        <v>8627.8172368273899</v>
      </c>
      <c r="V140" s="4">
        <f>SUMIFS('SSP drivers'!V$2:V$7886,'SSP drivers'!$A$2:$A$7886,'Selected scen drivers'!$AH$1,'SSP drivers'!$B$2:$B$7886,'Selected scen drivers'!$AI$1,'SSP drivers'!$C$2:$C$7886,'Selected scen drivers'!$C140,'SSP drivers'!$D$2:$D$7886,'Selected scen drivers'!$D140)</f>
        <v>8711.1802435367608</v>
      </c>
      <c r="W140" s="4">
        <f>SUMIFS('SSP drivers'!W$2:W$7886,'SSP drivers'!$A$2:$A$7886,'Selected scen drivers'!$AH$1,'SSP drivers'!$B$2:$B$7886,'Selected scen drivers'!$AI$1,'SSP drivers'!$C$2:$C$7886,'Selected scen drivers'!$C140,'SSP drivers'!$D$2:$D$7886,'Selected scen drivers'!$D140)</f>
        <v>8760.1324976737797</v>
      </c>
      <c r="X140" s="4"/>
      <c r="Y140" s="4"/>
      <c r="Z140" s="4"/>
      <c r="AA140" s="4"/>
      <c r="AB140" s="4"/>
      <c r="AC140" s="4"/>
      <c r="AD140" s="4"/>
      <c r="AE140" s="4"/>
    </row>
    <row r="141" spans="1:31" x14ac:dyDescent="0.35">
      <c r="A141">
        <f t="shared" si="4"/>
        <v>16</v>
      </c>
      <c r="B141">
        <f t="shared" si="5"/>
        <v>5</v>
      </c>
      <c r="C141" t="str">
        <f>IFERROR(VLOOKUP(A141,Classification!$A$4:$B$37,2,FALSE),"")</f>
        <v>China</v>
      </c>
      <c r="D141" t="str">
        <f>IFERROR(VLOOKUP(B141,Classification!$N$5:$O$14,2,FALSE),"")</f>
        <v>GDPPCAP</v>
      </c>
      <c r="E141" s="4">
        <f>SUMIFS('SSP drivers'!E$2:E$7886,'SSP drivers'!$A$2:$A$7886,'Selected scen drivers'!$AH$1,'SSP drivers'!$B$2:$B$7886,'Selected scen drivers'!$AI$1,'SSP drivers'!$C$2:$C$7886,'Selected scen drivers'!$C141,'SSP drivers'!$D$2:$D$7886,'Selected scen drivers'!$D141)</f>
        <v>0</v>
      </c>
      <c r="F141" s="4">
        <f>SUMIFS('SSP drivers'!F$2:F$7886,'SSP drivers'!$A$2:$A$7886,'Selected scen drivers'!$AH$1,'SSP drivers'!$B$2:$B$7886,'Selected scen drivers'!$AI$1,'SSP drivers'!$C$2:$C$7886,'Selected scen drivers'!$C141,'SSP drivers'!$D$2:$D$7886,'Selected scen drivers'!$D141)</f>
        <v>15.9258433742124</v>
      </c>
      <c r="G141" s="4">
        <f>SUMIFS('SSP drivers'!G$2:G$7886,'SSP drivers'!$A$2:$A$7886,'Selected scen drivers'!$AH$1,'SSP drivers'!$B$2:$B$7886,'Selected scen drivers'!$AI$1,'SSP drivers'!$C$2:$C$7886,'Selected scen drivers'!$C141,'SSP drivers'!$D$2:$D$7886,'Selected scen drivers'!$D141)</f>
        <v>16.719686520416701</v>
      </c>
      <c r="H141" s="4">
        <f>SUMIFS('SSP drivers'!H$2:H$7886,'SSP drivers'!$A$2:$A$7886,'Selected scen drivers'!$AH$1,'SSP drivers'!$B$2:$B$7886,'Selected scen drivers'!$AI$1,'SSP drivers'!$C$2:$C$7886,'Selected scen drivers'!$C141,'SSP drivers'!$D$2:$D$7886,'Selected scen drivers'!$D141)</f>
        <v>21.354992347346599</v>
      </c>
      <c r="I141" s="4">
        <f>SUMIFS('SSP drivers'!I$2:I$7886,'SSP drivers'!$A$2:$A$7886,'Selected scen drivers'!$AH$1,'SSP drivers'!$B$2:$B$7886,'Selected scen drivers'!$AI$1,'SSP drivers'!$C$2:$C$7886,'Selected scen drivers'!$C141,'SSP drivers'!$D$2:$D$7886,'Selected scen drivers'!$D141)</f>
        <v>25.821265711231199</v>
      </c>
      <c r="J141" s="4">
        <f>SUMIFS('SSP drivers'!J$2:J$7886,'SSP drivers'!$A$2:$A$7886,'Selected scen drivers'!$AH$1,'SSP drivers'!$B$2:$B$7886,'Selected scen drivers'!$AI$1,'SSP drivers'!$C$2:$C$7886,'Selected scen drivers'!$C141,'SSP drivers'!$D$2:$D$7886,'Selected scen drivers'!$D141)</f>
        <v>30.098061695404301</v>
      </c>
      <c r="K141" s="4">
        <f>SUMIFS('SSP drivers'!K$2:K$7886,'SSP drivers'!$A$2:$A$7886,'Selected scen drivers'!$AH$1,'SSP drivers'!$B$2:$B$7886,'Selected scen drivers'!$AI$1,'SSP drivers'!$C$2:$C$7886,'Selected scen drivers'!$C141,'SSP drivers'!$D$2:$D$7886,'Selected scen drivers'!$D141)</f>
        <v>33.815563389450602</v>
      </c>
      <c r="L141" s="4">
        <f>SUMIFS('SSP drivers'!L$2:L$7886,'SSP drivers'!$A$2:$A$7886,'Selected scen drivers'!$AH$1,'SSP drivers'!$B$2:$B$7886,'Selected scen drivers'!$AI$1,'SSP drivers'!$C$2:$C$7886,'Selected scen drivers'!$C141,'SSP drivers'!$D$2:$D$7886,'Selected scen drivers'!$D141)</f>
        <v>37.711350362574301</v>
      </c>
      <c r="M141" s="4">
        <f>SUMIFS('SSP drivers'!M$2:M$7886,'SSP drivers'!$A$2:$A$7886,'Selected scen drivers'!$AH$1,'SSP drivers'!$B$2:$B$7886,'Selected scen drivers'!$AI$1,'SSP drivers'!$C$2:$C$7886,'Selected scen drivers'!$C141,'SSP drivers'!$D$2:$D$7886,'Selected scen drivers'!$D141)</f>
        <v>41.849959689751202</v>
      </c>
      <c r="N141" s="4">
        <f>SUMIFS('SSP drivers'!N$2:N$7886,'SSP drivers'!$A$2:$A$7886,'Selected scen drivers'!$AH$1,'SSP drivers'!$B$2:$B$7886,'Selected scen drivers'!$AI$1,'SSP drivers'!$C$2:$C$7886,'Selected scen drivers'!$C141,'SSP drivers'!$D$2:$D$7886,'Selected scen drivers'!$D141)</f>
        <v>46.162257358039</v>
      </c>
      <c r="O141" s="4">
        <f>SUMIFS('SSP drivers'!O$2:O$7886,'SSP drivers'!$A$2:$A$7886,'Selected scen drivers'!$AH$1,'SSP drivers'!$B$2:$B$7886,'Selected scen drivers'!$AI$1,'SSP drivers'!$C$2:$C$7886,'Selected scen drivers'!$C141,'SSP drivers'!$D$2:$D$7886,'Selected scen drivers'!$D141)</f>
        <v>50.966784979152699</v>
      </c>
      <c r="P141" s="4">
        <f>SUMIFS('SSP drivers'!P$2:P$7886,'SSP drivers'!$A$2:$A$7886,'Selected scen drivers'!$AH$1,'SSP drivers'!$B$2:$B$7886,'Selected scen drivers'!$AI$1,'SSP drivers'!$C$2:$C$7886,'Selected scen drivers'!$C141,'SSP drivers'!$D$2:$D$7886,'Selected scen drivers'!$D141)</f>
        <v>56.176562022035398</v>
      </c>
      <c r="Q141" s="4">
        <f>SUMIFS('SSP drivers'!Q$2:Q$7886,'SSP drivers'!$A$2:$A$7886,'Selected scen drivers'!$AH$1,'SSP drivers'!$B$2:$B$7886,'Selected scen drivers'!$AI$1,'SSP drivers'!$C$2:$C$7886,'Selected scen drivers'!$C141,'SSP drivers'!$D$2:$D$7886,'Selected scen drivers'!$D141)</f>
        <v>61.289648821900599</v>
      </c>
      <c r="R141" s="4">
        <f>SUMIFS('SSP drivers'!R$2:R$7886,'SSP drivers'!$A$2:$A$7886,'Selected scen drivers'!$AH$1,'SSP drivers'!$B$2:$B$7886,'Selected scen drivers'!$AI$1,'SSP drivers'!$C$2:$C$7886,'Selected scen drivers'!$C141,'SSP drivers'!$D$2:$D$7886,'Selected scen drivers'!$D141)</f>
        <v>66.190940525128696</v>
      </c>
      <c r="S141" s="4">
        <f>SUMIFS('SSP drivers'!S$2:S$7886,'SSP drivers'!$A$2:$A$7886,'Selected scen drivers'!$AH$1,'SSP drivers'!$B$2:$B$7886,'Selected scen drivers'!$AI$1,'SSP drivers'!$C$2:$C$7886,'Selected scen drivers'!$C141,'SSP drivers'!$D$2:$D$7886,'Selected scen drivers'!$D141)</f>
        <v>71.051841154976501</v>
      </c>
      <c r="T141" s="4">
        <f>SUMIFS('SSP drivers'!T$2:T$7886,'SSP drivers'!$A$2:$A$7886,'Selected scen drivers'!$AH$1,'SSP drivers'!$B$2:$B$7886,'Selected scen drivers'!$AI$1,'SSP drivers'!$C$2:$C$7886,'Selected scen drivers'!$C141,'SSP drivers'!$D$2:$D$7886,'Selected scen drivers'!$D141)</f>
        <v>75.983316226789697</v>
      </c>
      <c r="U141" s="4">
        <f>SUMIFS('SSP drivers'!U$2:U$7886,'SSP drivers'!$A$2:$A$7886,'Selected scen drivers'!$AH$1,'SSP drivers'!$B$2:$B$7886,'Selected scen drivers'!$AI$1,'SSP drivers'!$C$2:$C$7886,'Selected scen drivers'!$C141,'SSP drivers'!$D$2:$D$7886,'Selected scen drivers'!$D141)</f>
        <v>81.006611497992907</v>
      </c>
      <c r="V141" s="4">
        <f>SUMIFS('SSP drivers'!V$2:V$7886,'SSP drivers'!$A$2:$A$7886,'Selected scen drivers'!$AH$1,'SSP drivers'!$B$2:$B$7886,'Selected scen drivers'!$AI$1,'SSP drivers'!$C$2:$C$7886,'Selected scen drivers'!$C141,'SSP drivers'!$D$2:$D$7886,'Selected scen drivers'!$D141)</f>
        <v>86.061681786919607</v>
      </c>
      <c r="W141" s="4">
        <f>SUMIFS('SSP drivers'!W$2:W$7886,'SSP drivers'!$A$2:$A$7886,'Selected scen drivers'!$AH$1,'SSP drivers'!$B$2:$B$7886,'Selected scen drivers'!$AI$1,'SSP drivers'!$C$2:$C$7886,'Selected scen drivers'!$C141,'SSP drivers'!$D$2:$D$7886,'Selected scen drivers'!$D141)</f>
        <v>91.0896937232353</v>
      </c>
      <c r="X141" s="4"/>
      <c r="Y141" s="4"/>
      <c r="Z141" s="4"/>
      <c r="AA141" s="4"/>
      <c r="AB141" s="4"/>
      <c r="AC141" s="4"/>
      <c r="AD141" s="4"/>
      <c r="AE141" s="4"/>
    </row>
    <row r="142" spans="1:31" x14ac:dyDescent="0.35">
      <c r="A142">
        <f t="shared" si="4"/>
        <v>16</v>
      </c>
      <c r="B142">
        <f t="shared" si="5"/>
        <v>6</v>
      </c>
      <c r="C142" t="str">
        <f>IFERROR(VLOOKUP(A142,Classification!$A$4:$B$37,2,FALSE),"")</f>
        <v>China</v>
      </c>
      <c r="D142" t="str">
        <f>IFERROR(VLOOKUP(B142,Classification!$N$5:$O$14,2,FALSE),"")</f>
        <v>GDPPHOU</v>
      </c>
      <c r="E142" s="4">
        <f>SUMIFS('SSP drivers'!E$2:E$7886,'SSP drivers'!$A$2:$A$7886,'Selected scen drivers'!$AH$1,'SSP drivers'!$B$2:$B$7886,'Selected scen drivers'!$AI$1,'SSP drivers'!$C$2:$C$7886,'Selected scen drivers'!$C142,'SSP drivers'!$D$2:$D$7886,'Selected scen drivers'!$D142)</f>
        <v>0</v>
      </c>
      <c r="F142" s="4">
        <f>SUMIFS('SSP drivers'!F$2:F$7886,'SSP drivers'!$A$2:$A$7886,'Selected scen drivers'!$AH$1,'SSP drivers'!$B$2:$B$7886,'Selected scen drivers'!$AI$1,'SSP drivers'!$C$2:$C$7886,'Selected scen drivers'!$C142,'SSP drivers'!$D$2:$D$7886,'Selected scen drivers'!$D142)</f>
        <v>49.519809333700699</v>
      </c>
      <c r="G142" s="4">
        <f>SUMIFS('SSP drivers'!G$2:G$7886,'SSP drivers'!$A$2:$A$7886,'Selected scen drivers'!$AH$1,'SSP drivers'!$B$2:$B$7886,'Selected scen drivers'!$AI$1,'SSP drivers'!$C$2:$C$7886,'Selected scen drivers'!$C142,'SSP drivers'!$D$2:$D$7886,'Selected scen drivers'!$D142)</f>
        <v>52.058737600207799</v>
      </c>
      <c r="H142" s="4">
        <f>SUMIFS('SSP drivers'!H$2:H$7886,'SSP drivers'!$A$2:$A$7886,'Selected scen drivers'!$AH$1,'SSP drivers'!$B$2:$B$7886,'Selected scen drivers'!$AI$1,'SSP drivers'!$C$2:$C$7886,'Selected scen drivers'!$C142,'SSP drivers'!$D$2:$D$7886,'Selected scen drivers'!$D142)</f>
        <v>66.944650608245098</v>
      </c>
      <c r="I142" s="4">
        <f>SUMIFS('SSP drivers'!I$2:I$7886,'SSP drivers'!$A$2:$A$7886,'Selected scen drivers'!$AH$1,'SSP drivers'!$B$2:$B$7886,'Selected scen drivers'!$AI$1,'SSP drivers'!$C$2:$C$7886,'Selected scen drivers'!$C142,'SSP drivers'!$D$2:$D$7886,'Selected scen drivers'!$D142)</f>
        <v>81.719154520629999</v>
      </c>
      <c r="J142" s="4">
        <f>SUMIFS('SSP drivers'!J$2:J$7886,'SSP drivers'!$A$2:$A$7886,'Selected scen drivers'!$AH$1,'SSP drivers'!$B$2:$B$7886,'Selected scen drivers'!$AI$1,'SSP drivers'!$C$2:$C$7886,'Selected scen drivers'!$C142,'SSP drivers'!$D$2:$D$7886,'Selected scen drivers'!$D142)</f>
        <v>98.265387438145595</v>
      </c>
      <c r="K142" s="4">
        <f>SUMIFS('SSP drivers'!K$2:K$7886,'SSP drivers'!$A$2:$A$7886,'Selected scen drivers'!$AH$1,'SSP drivers'!$B$2:$B$7886,'Selected scen drivers'!$AI$1,'SSP drivers'!$C$2:$C$7886,'Selected scen drivers'!$C142,'SSP drivers'!$D$2:$D$7886,'Selected scen drivers'!$D142)</f>
        <v>115.061936080414</v>
      </c>
      <c r="L142" s="4">
        <f>SUMIFS('SSP drivers'!L$2:L$7886,'SSP drivers'!$A$2:$A$7886,'Selected scen drivers'!$AH$1,'SSP drivers'!$B$2:$B$7886,'Selected scen drivers'!$AI$1,'SSP drivers'!$C$2:$C$7886,'Selected scen drivers'!$C142,'SSP drivers'!$D$2:$D$7886,'Selected scen drivers'!$D142)</f>
        <v>130.25640557538901</v>
      </c>
      <c r="M142" s="4">
        <f>SUMIFS('SSP drivers'!M$2:M$7886,'SSP drivers'!$A$2:$A$7886,'Selected scen drivers'!$AH$1,'SSP drivers'!$B$2:$B$7886,'Selected scen drivers'!$AI$1,'SSP drivers'!$C$2:$C$7886,'Selected scen drivers'!$C142,'SSP drivers'!$D$2:$D$7886,'Selected scen drivers'!$D142)</f>
        <v>150.05638727473399</v>
      </c>
      <c r="N142" s="4">
        <f>SUMIFS('SSP drivers'!N$2:N$7886,'SSP drivers'!$A$2:$A$7886,'Selected scen drivers'!$AH$1,'SSP drivers'!$B$2:$B$7886,'Selected scen drivers'!$AI$1,'SSP drivers'!$C$2:$C$7886,'Selected scen drivers'!$C142,'SSP drivers'!$D$2:$D$7886,'Selected scen drivers'!$D142)</f>
        <v>175.67061464483899</v>
      </c>
      <c r="O142" s="4">
        <f>SUMIFS('SSP drivers'!O$2:O$7886,'SSP drivers'!$A$2:$A$7886,'Selected scen drivers'!$AH$1,'SSP drivers'!$B$2:$B$7886,'Selected scen drivers'!$AI$1,'SSP drivers'!$C$2:$C$7886,'Selected scen drivers'!$C142,'SSP drivers'!$D$2:$D$7886,'Selected scen drivers'!$D142)</f>
        <v>201.171754576008</v>
      </c>
      <c r="P142" s="4">
        <f>SUMIFS('SSP drivers'!P$2:P$7886,'SSP drivers'!$A$2:$A$7886,'Selected scen drivers'!$AH$1,'SSP drivers'!$B$2:$B$7886,'Selected scen drivers'!$AI$1,'SSP drivers'!$C$2:$C$7886,'Selected scen drivers'!$C142,'SSP drivers'!$D$2:$D$7886,'Selected scen drivers'!$D142)</f>
        <v>223.436616706959</v>
      </c>
      <c r="Q142" s="4">
        <f>SUMIFS('SSP drivers'!Q$2:Q$7886,'SSP drivers'!$A$2:$A$7886,'Selected scen drivers'!$AH$1,'SSP drivers'!$B$2:$B$7886,'Selected scen drivers'!$AI$1,'SSP drivers'!$C$2:$C$7886,'Selected scen drivers'!$C142,'SSP drivers'!$D$2:$D$7886,'Selected scen drivers'!$D142)</f>
        <v>245.84879741853899</v>
      </c>
      <c r="R142" s="4">
        <f>SUMIFS('SSP drivers'!R$2:R$7886,'SSP drivers'!$A$2:$A$7886,'Selected scen drivers'!$AH$1,'SSP drivers'!$B$2:$B$7886,'Selected scen drivers'!$AI$1,'SSP drivers'!$C$2:$C$7886,'Selected scen drivers'!$C142,'SSP drivers'!$D$2:$D$7886,'Selected scen drivers'!$D142)</f>
        <v>272.799458039157</v>
      </c>
      <c r="S142" s="4">
        <f>SUMIFS('SSP drivers'!S$2:S$7886,'SSP drivers'!$A$2:$A$7886,'Selected scen drivers'!$AH$1,'SSP drivers'!$B$2:$B$7886,'Selected scen drivers'!$AI$1,'SSP drivers'!$C$2:$C$7886,'Selected scen drivers'!$C142,'SSP drivers'!$D$2:$D$7886,'Selected scen drivers'!$D142)</f>
        <v>308.16498096713099</v>
      </c>
      <c r="T142" s="4">
        <f>SUMIFS('SSP drivers'!T$2:T$7886,'SSP drivers'!$A$2:$A$7886,'Selected scen drivers'!$AH$1,'SSP drivers'!$B$2:$B$7886,'Selected scen drivers'!$AI$1,'SSP drivers'!$C$2:$C$7886,'Selected scen drivers'!$C142,'SSP drivers'!$D$2:$D$7886,'Selected scen drivers'!$D142)</f>
        <v>346.41164411323899</v>
      </c>
      <c r="U142" s="4">
        <f>SUMIFS('SSP drivers'!U$2:U$7886,'SSP drivers'!$A$2:$A$7886,'Selected scen drivers'!$AH$1,'SSP drivers'!$B$2:$B$7886,'Selected scen drivers'!$AI$1,'SSP drivers'!$C$2:$C$7886,'Selected scen drivers'!$C142,'SSP drivers'!$D$2:$D$7886,'Selected scen drivers'!$D142)</f>
        <v>369.45258501849202</v>
      </c>
      <c r="V142" s="4">
        <f>SUMIFS('SSP drivers'!V$2:V$7886,'SSP drivers'!$A$2:$A$7886,'Selected scen drivers'!$AH$1,'SSP drivers'!$B$2:$B$7886,'Selected scen drivers'!$AI$1,'SSP drivers'!$C$2:$C$7886,'Selected scen drivers'!$C142,'SSP drivers'!$D$2:$D$7886,'Selected scen drivers'!$D142)</f>
        <v>388.74697409804099</v>
      </c>
      <c r="W142" s="4">
        <f>SUMIFS('SSP drivers'!W$2:W$7886,'SSP drivers'!$A$2:$A$7886,'Selected scen drivers'!$AH$1,'SSP drivers'!$B$2:$B$7886,'Selected scen drivers'!$AI$1,'SSP drivers'!$C$2:$C$7886,'Selected scen drivers'!$C142,'SSP drivers'!$D$2:$D$7886,'Selected scen drivers'!$D142)</f>
        <v>408.83610314287398</v>
      </c>
      <c r="X142" s="4"/>
      <c r="Y142" s="4"/>
      <c r="Z142" s="4"/>
      <c r="AA142" s="4"/>
      <c r="AB142" s="4"/>
      <c r="AC142" s="4"/>
      <c r="AD142" s="4"/>
      <c r="AE142" s="4"/>
    </row>
    <row r="143" spans="1:31" x14ac:dyDescent="0.35">
      <c r="A143">
        <f t="shared" si="4"/>
        <v>16</v>
      </c>
      <c r="B143">
        <f t="shared" si="5"/>
        <v>7</v>
      </c>
      <c r="C143" t="str">
        <f>IFERROR(VLOOKUP(A143,Classification!$A$4:$B$37,2,FALSE),"")</f>
        <v>China</v>
      </c>
      <c r="D143" t="str">
        <f>IFERROR(VLOOKUP(B143,Classification!$N$5:$O$14,2,FALSE),"")</f>
        <v>GDPSER</v>
      </c>
      <c r="E143" s="4">
        <f>SUMIFS('SSP drivers'!E$2:E$7886,'SSP drivers'!$A$2:$A$7886,'Selected scen drivers'!$AH$1,'SSP drivers'!$B$2:$B$7886,'Selected scen drivers'!$AI$1,'SSP drivers'!$C$2:$C$7886,'Selected scen drivers'!$C143,'SSP drivers'!$D$2:$D$7886,'Selected scen drivers'!$D143)</f>
        <v>0</v>
      </c>
      <c r="F143" s="4">
        <f>SUMIFS('SSP drivers'!F$2:F$7886,'SSP drivers'!$A$2:$A$7886,'Selected scen drivers'!$AH$1,'SSP drivers'!$B$2:$B$7886,'Selected scen drivers'!$AI$1,'SSP drivers'!$C$2:$C$7886,'Selected scen drivers'!$C143,'SSP drivers'!$D$2:$D$7886,'Selected scen drivers'!$D143)</f>
        <v>12052.2533767559</v>
      </c>
      <c r="G143" s="4">
        <f>SUMIFS('SSP drivers'!G$2:G$7886,'SSP drivers'!$A$2:$A$7886,'Selected scen drivers'!$AH$1,'SSP drivers'!$B$2:$B$7886,'Selected scen drivers'!$AI$1,'SSP drivers'!$C$2:$C$7886,'Selected scen drivers'!$C143,'SSP drivers'!$D$2:$D$7886,'Selected scen drivers'!$D143)</f>
        <v>12649.032864863701</v>
      </c>
      <c r="H143" s="4">
        <f>SUMIFS('SSP drivers'!H$2:H$7886,'SSP drivers'!$A$2:$A$7886,'Selected scen drivers'!$AH$1,'SSP drivers'!$B$2:$B$7886,'Selected scen drivers'!$AI$1,'SSP drivers'!$C$2:$C$7886,'Selected scen drivers'!$C143,'SSP drivers'!$D$2:$D$7886,'Selected scen drivers'!$D143)</f>
        <v>16152.680898197899</v>
      </c>
      <c r="I143" s="4">
        <f>SUMIFS('SSP drivers'!I$2:I$7886,'SSP drivers'!$A$2:$A$7886,'Selected scen drivers'!$AH$1,'SSP drivers'!$B$2:$B$7886,'Selected scen drivers'!$AI$1,'SSP drivers'!$C$2:$C$7886,'Selected scen drivers'!$C143,'SSP drivers'!$D$2:$D$7886,'Selected scen drivers'!$D143)</f>
        <v>19372.974952671801</v>
      </c>
      <c r="J143" s="4">
        <f>SUMIFS('SSP drivers'!J$2:J$7886,'SSP drivers'!$A$2:$A$7886,'Selected scen drivers'!$AH$1,'SSP drivers'!$B$2:$B$7886,'Selected scen drivers'!$AI$1,'SSP drivers'!$C$2:$C$7886,'Selected scen drivers'!$C143,'SSP drivers'!$D$2:$D$7886,'Selected scen drivers'!$D143)</f>
        <v>22281.952305921601</v>
      </c>
      <c r="K143" s="4">
        <f>SUMIFS('SSP drivers'!K$2:K$7886,'SSP drivers'!$A$2:$A$7886,'Selected scen drivers'!$AH$1,'SSP drivers'!$B$2:$B$7886,'Selected scen drivers'!$AI$1,'SSP drivers'!$C$2:$C$7886,'Selected scen drivers'!$C143,'SSP drivers'!$D$2:$D$7886,'Selected scen drivers'!$D143)</f>
        <v>24597.3571518194</v>
      </c>
      <c r="L143" s="4">
        <f>SUMIFS('SSP drivers'!L$2:L$7886,'SSP drivers'!$A$2:$A$7886,'Selected scen drivers'!$AH$1,'SSP drivers'!$B$2:$B$7886,'Selected scen drivers'!$AI$1,'SSP drivers'!$C$2:$C$7886,'Selected scen drivers'!$C143,'SSP drivers'!$D$2:$D$7886,'Selected scen drivers'!$D143)</f>
        <v>26802.207568385398</v>
      </c>
      <c r="M143" s="4">
        <f>SUMIFS('SSP drivers'!M$2:M$7886,'SSP drivers'!$A$2:$A$7886,'Selected scen drivers'!$AH$1,'SSP drivers'!$B$2:$B$7886,'Selected scen drivers'!$AI$1,'SSP drivers'!$C$2:$C$7886,'Selected scen drivers'!$C143,'SSP drivers'!$D$2:$D$7886,'Selected scen drivers'!$D143)</f>
        <v>28854.007492256998</v>
      </c>
      <c r="N143" s="4">
        <f>SUMIFS('SSP drivers'!N$2:N$7886,'SSP drivers'!$A$2:$A$7886,'Selected scen drivers'!$AH$1,'SSP drivers'!$B$2:$B$7886,'Selected scen drivers'!$AI$1,'SSP drivers'!$C$2:$C$7886,'Selected scen drivers'!$C143,'SSP drivers'!$D$2:$D$7886,'Selected scen drivers'!$D143)</f>
        <v>30630.1513563931</v>
      </c>
      <c r="O143" s="4">
        <f>SUMIFS('SSP drivers'!O$2:O$7886,'SSP drivers'!$A$2:$A$7886,'Selected scen drivers'!$AH$1,'SSP drivers'!$B$2:$B$7886,'Selected scen drivers'!$AI$1,'SSP drivers'!$C$2:$C$7886,'Selected scen drivers'!$C143,'SSP drivers'!$D$2:$D$7886,'Selected scen drivers'!$D143)</f>
        <v>32342.320707440798</v>
      </c>
      <c r="P143" s="4">
        <f>SUMIFS('SSP drivers'!P$2:P$7886,'SSP drivers'!$A$2:$A$7886,'Selected scen drivers'!$AH$1,'SSP drivers'!$B$2:$B$7886,'Selected scen drivers'!$AI$1,'SSP drivers'!$C$2:$C$7886,'Selected scen drivers'!$C143,'SSP drivers'!$D$2:$D$7886,'Selected scen drivers'!$D143)</f>
        <v>33964.958533778597</v>
      </c>
      <c r="Q143" s="4">
        <f>SUMIFS('SSP drivers'!Q$2:Q$7886,'SSP drivers'!$A$2:$A$7886,'Selected scen drivers'!$AH$1,'SSP drivers'!$B$2:$B$7886,'Selected scen drivers'!$AI$1,'SSP drivers'!$C$2:$C$7886,'Selected scen drivers'!$C143,'SSP drivers'!$D$2:$D$7886,'Selected scen drivers'!$D143)</f>
        <v>35268.776492990903</v>
      </c>
      <c r="R143" s="4">
        <f>SUMIFS('SSP drivers'!R$2:R$7886,'SSP drivers'!$A$2:$A$7886,'Selected scen drivers'!$AH$1,'SSP drivers'!$B$2:$B$7886,'Selected scen drivers'!$AI$1,'SSP drivers'!$C$2:$C$7886,'Selected scen drivers'!$C143,'SSP drivers'!$D$2:$D$7886,'Selected scen drivers'!$D143)</f>
        <v>36236.579477619998</v>
      </c>
      <c r="S143" s="4">
        <f>SUMIFS('SSP drivers'!S$2:S$7886,'SSP drivers'!$A$2:$A$7886,'Selected scen drivers'!$AH$1,'SSP drivers'!$B$2:$B$7886,'Selected scen drivers'!$AI$1,'SSP drivers'!$C$2:$C$7886,'Selected scen drivers'!$C143,'SSP drivers'!$D$2:$D$7886,'Selected scen drivers'!$D143)</f>
        <v>36944.245450758601</v>
      </c>
      <c r="T143" s="4">
        <f>SUMIFS('SSP drivers'!T$2:T$7886,'SSP drivers'!$A$2:$A$7886,'Selected scen drivers'!$AH$1,'SSP drivers'!$B$2:$B$7886,'Selected scen drivers'!$AI$1,'SSP drivers'!$C$2:$C$7886,'Selected scen drivers'!$C143,'SSP drivers'!$D$2:$D$7886,'Selected scen drivers'!$D143)</f>
        <v>37461.7928782206</v>
      </c>
      <c r="U143" s="4">
        <f>SUMIFS('SSP drivers'!U$2:U$7886,'SSP drivers'!$A$2:$A$7886,'Selected scen drivers'!$AH$1,'SSP drivers'!$B$2:$B$7886,'Selected scen drivers'!$AI$1,'SSP drivers'!$C$2:$C$7886,'Selected scen drivers'!$C143,'SSP drivers'!$D$2:$D$7886,'Selected scen drivers'!$D143)</f>
        <v>37878.657953061302</v>
      </c>
      <c r="V143" s="4">
        <f>SUMIFS('SSP drivers'!V$2:V$7886,'SSP drivers'!$A$2:$A$7886,'Selected scen drivers'!$AH$1,'SSP drivers'!$B$2:$B$7886,'Selected scen drivers'!$AI$1,'SSP drivers'!$C$2:$C$7886,'Selected scen drivers'!$C143,'SSP drivers'!$D$2:$D$7886,'Selected scen drivers'!$D143)</f>
        <v>38216.385623849601</v>
      </c>
      <c r="W143" s="4">
        <f>SUMIFS('SSP drivers'!W$2:W$7886,'SSP drivers'!$A$2:$A$7886,'Selected scen drivers'!$AH$1,'SSP drivers'!$B$2:$B$7886,'Selected scen drivers'!$AI$1,'SSP drivers'!$C$2:$C$7886,'Selected scen drivers'!$C143,'SSP drivers'!$D$2:$D$7886,'Selected scen drivers'!$D143)</f>
        <v>38404.139292547297</v>
      </c>
      <c r="X143" s="4"/>
      <c r="Y143" s="4"/>
      <c r="Z143" s="4"/>
      <c r="AA143" s="4"/>
      <c r="AB143" s="4"/>
      <c r="AC143" s="4"/>
      <c r="AD143" s="4"/>
      <c r="AE143" s="4"/>
    </row>
    <row r="144" spans="1:31" x14ac:dyDescent="0.35">
      <c r="A144">
        <f t="shared" si="4"/>
        <v>16</v>
      </c>
      <c r="B144">
        <f t="shared" si="5"/>
        <v>8</v>
      </c>
      <c r="C144" t="str">
        <f>IFERROR(VLOOKUP(A144,Classification!$A$4:$B$37,2,FALSE),"")</f>
        <v>China</v>
      </c>
      <c r="D144" t="str">
        <f>IFERROR(VLOOKUP(B144,Classification!$N$5:$O$14,2,FALSE),"")</f>
        <v>HOU</v>
      </c>
      <c r="E144" s="4">
        <f>SUMIFS('SSP drivers'!E$2:E$7886,'SSP drivers'!$A$2:$A$7886,'Selected scen drivers'!$AH$1,'SSP drivers'!$B$2:$B$7886,'Selected scen drivers'!$AI$1,'SSP drivers'!$C$2:$C$7886,'Selected scen drivers'!$C144,'SSP drivers'!$D$2:$D$7886,'Selected scen drivers'!$D144)</f>
        <v>0</v>
      </c>
      <c r="F144" s="4">
        <f>SUMIFS('SSP drivers'!F$2:F$7886,'SSP drivers'!$A$2:$A$7886,'Selected scen drivers'!$AH$1,'SSP drivers'!$B$2:$B$7886,'Selected scen drivers'!$AI$1,'SSP drivers'!$C$2:$C$7886,'Selected scen drivers'!$C144,'SSP drivers'!$D$2:$D$7886,'Selected scen drivers'!$D144)</f>
        <v>460.22346019999998</v>
      </c>
      <c r="G144" s="4">
        <f>SUMIFS('SSP drivers'!G$2:G$7886,'SSP drivers'!$A$2:$A$7886,'Selected scen drivers'!$AH$1,'SSP drivers'!$B$2:$B$7886,'Selected scen drivers'!$AI$1,'SSP drivers'!$C$2:$C$7886,'Selected scen drivers'!$C144,'SSP drivers'!$D$2:$D$7886,'Selected scen drivers'!$D144)</f>
        <v>459.75432949999998</v>
      </c>
      <c r="H144" s="4">
        <f>SUMIFS('SSP drivers'!H$2:H$7886,'SSP drivers'!$A$2:$A$7886,'Selected scen drivers'!$AH$1,'SSP drivers'!$B$2:$B$7886,'Selected scen drivers'!$AI$1,'SSP drivers'!$C$2:$C$7886,'Selected scen drivers'!$C144,'SSP drivers'!$D$2:$D$7886,'Selected scen drivers'!$D144)</f>
        <v>457.40867600000001</v>
      </c>
      <c r="I144" s="4">
        <f>SUMIFS('SSP drivers'!I$2:I$7886,'SSP drivers'!$A$2:$A$7886,'Selected scen drivers'!$AH$1,'SSP drivers'!$B$2:$B$7886,'Selected scen drivers'!$AI$1,'SSP drivers'!$C$2:$C$7886,'Selected scen drivers'!$C144,'SSP drivers'!$D$2:$D$7886,'Selected scen drivers'!$D144)</f>
        <v>449.89284600000002</v>
      </c>
      <c r="J144" s="4">
        <f>SUMIFS('SSP drivers'!J$2:J$7886,'SSP drivers'!$A$2:$A$7886,'Selected scen drivers'!$AH$1,'SSP drivers'!$B$2:$B$7886,'Selected scen drivers'!$AI$1,'SSP drivers'!$C$2:$C$7886,'Selected scen drivers'!$C144,'SSP drivers'!$D$2:$D$7886,'Selected scen drivers'!$D144)</f>
        <v>430.76754799999998</v>
      </c>
      <c r="K144" s="4">
        <f>SUMIFS('SSP drivers'!K$2:K$7886,'SSP drivers'!$A$2:$A$7886,'Selected scen drivers'!$AH$1,'SSP drivers'!$B$2:$B$7886,'Selected scen drivers'!$AI$1,'SSP drivers'!$C$2:$C$7886,'Selected scen drivers'!$C144,'SSP drivers'!$D$2:$D$7886,'Selected scen drivers'!$D144)</f>
        <v>406.50881249999998</v>
      </c>
      <c r="L144" s="4">
        <f>SUMIFS('SSP drivers'!L$2:L$7886,'SSP drivers'!$A$2:$A$7886,'Selected scen drivers'!$AH$1,'SSP drivers'!$B$2:$B$7886,'Selected scen drivers'!$AI$1,'SSP drivers'!$C$2:$C$7886,'Selected scen drivers'!$C144,'SSP drivers'!$D$2:$D$7886,'Selected scen drivers'!$D144)</f>
        <v>391.65246250000001</v>
      </c>
      <c r="M144" s="4">
        <f>SUMIFS('SSP drivers'!M$2:M$7886,'SSP drivers'!$A$2:$A$7886,'Selected scen drivers'!$AH$1,'SSP drivers'!$B$2:$B$7886,'Selected scen drivers'!$AI$1,'SSP drivers'!$C$2:$C$7886,'Selected scen drivers'!$C144,'SSP drivers'!$D$2:$D$7886,'Selected scen drivers'!$D144)</f>
        <v>366.31624950000003</v>
      </c>
      <c r="N144" s="4">
        <f>SUMIFS('SSP drivers'!N$2:N$7886,'SSP drivers'!$A$2:$A$7886,'Selected scen drivers'!$AH$1,'SSP drivers'!$B$2:$B$7886,'Selected scen drivers'!$AI$1,'SSP drivers'!$C$2:$C$7886,'Selected scen drivers'!$C144,'SSP drivers'!$D$2:$D$7886,'Selected scen drivers'!$D144)</f>
        <v>332.407444</v>
      </c>
      <c r="O144" s="4">
        <f>SUMIFS('SSP drivers'!O$2:O$7886,'SSP drivers'!$A$2:$A$7886,'Selected scen drivers'!$AH$1,'SSP drivers'!$B$2:$B$7886,'Selected scen drivers'!$AI$1,'SSP drivers'!$C$2:$C$7886,'Selected scen drivers'!$C144,'SSP drivers'!$D$2:$D$7886,'Selected scen drivers'!$D144)</f>
        <v>306.6881985</v>
      </c>
      <c r="P144" s="4">
        <f>SUMIFS('SSP drivers'!P$2:P$7886,'SSP drivers'!$A$2:$A$7886,'Selected scen drivers'!$AH$1,'SSP drivers'!$B$2:$B$7886,'Selected scen drivers'!$AI$1,'SSP drivers'!$C$2:$C$7886,'Selected scen drivers'!$C144,'SSP drivers'!$D$2:$D$7886,'Selected scen drivers'!$D144)</f>
        <v>290.132338</v>
      </c>
      <c r="Q144" s="4">
        <f>SUMIFS('SSP drivers'!Q$2:Q$7886,'SSP drivers'!$A$2:$A$7886,'Selected scen drivers'!$AH$1,'SSP drivers'!$B$2:$B$7886,'Selected scen drivers'!$AI$1,'SSP drivers'!$C$2:$C$7886,'Selected scen drivers'!$C144,'SSP drivers'!$D$2:$D$7886,'Selected scen drivers'!$D144)</f>
        <v>273.92152700000003</v>
      </c>
      <c r="R144" s="4">
        <f>SUMIFS('SSP drivers'!R$2:R$7886,'SSP drivers'!$A$2:$A$7886,'Selected scen drivers'!$AH$1,'SSP drivers'!$B$2:$B$7886,'Selected scen drivers'!$AI$1,'SSP drivers'!$C$2:$C$7886,'Selected scen drivers'!$C144,'SSP drivers'!$D$2:$D$7886,'Selected scen drivers'!$D144)</f>
        <v>253.72386549999999</v>
      </c>
      <c r="S144" s="4">
        <f>SUMIFS('SSP drivers'!S$2:S$7886,'SSP drivers'!$A$2:$A$7886,'Selected scen drivers'!$AH$1,'SSP drivers'!$B$2:$B$7886,'Selected scen drivers'!$AI$1,'SSP drivers'!$C$2:$C$7886,'Selected scen drivers'!$C144,'SSP drivers'!$D$2:$D$7886,'Selected scen drivers'!$D144)</f>
        <v>229.06504100000001</v>
      </c>
      <c r="T144" s="4">
        <f>SUMIFS('SSP drivers'!T$2:T$7886,'SSP drivers'!$A$2:$A$7886,'Selected scen drivers'!$AH$1,'SSP drivers'!$B$2:$B$7886,'Selected scen drivers'!$AI$1,'SSP drivers'!$C$2:$C$7886,'Selected scen drivers'!$C144,'SSP drivers'!$D$2:$D$7886,'Selected scen drivers'!$D144)</f>
        <v>206.68854300000001</v>
      </c>
      <c r="U144" s="4">
        <f>SUMIFS('SSP drivers'!U$2:U$7886,'SSP drivers'!$A$2:$A$7886,'Selected scen drivers'!$AH$1,'SSP drivers'!$B$2:$B$7886,'Selected scen drivers'!$AI$1,'SSP drivers'!$C$2:$C$7886,'Selected scen drivers'!$C144,'SSP drivers'!$D$2:$D$7886,'Selected scen drivers'!$D144)</f>
        <v>196.006857</v>
      </c>
      <c r="V144" s="4">
        <f>SUMIFS('SSP drivers'!V$2:V$7886,'SSP drivers'!$A$2:$A$7886,'Selected scen drivers'!$AH$1,'SSP drivers'!$B$2:$B$7886,'Selected scen drivers'!$AI$1,'SSP drivers'!$C$2:$C$7886,'Selected scen drivers'!$C144,'SSP drivers'!$D$2:$D$7886,'Selected scen drivers'!$D144)</f>
        <v>187.98506449999999</v>
      </c>
      <c r="W144" s="4">
        <f>SUMIFS('SSP drivers'!W$2:W$7886,'SSP drivers'!$A$2:$A$7886,'Selected scen drivers'!$AH$1,'SSP drivers'!$B$2:$B$7886,'Selected scen drivers'!$AI$1,'SSP drivers'!$C$2:$C$7886,'Selected scen drivers'!$C144,'SSP drivers'!$D$2:$D$7886,'Selected scen drivers'!$D144)</f>
        <v>179.66542200000001</v>
      </c>
      <c r="X144" s="4"/>
      <c r="Y144" s="4"/>
      <c r="Z144" s="4"/>
      <c r="AA144" s="4"/>
      <c r="AB144" s="4"/>
      <c r="AC144" s="4"/>
      <c r="AD144" s="4"/>
      <c r="AE144" s="4"/>
    </row>
    <row r="145" spans="1:31" x14ac:dyDescent="0.35">
      <c r="A145">
        <f t="shared" si="4"/>
        <v>16</v>
      </c>
      <c r="B145">
        <f t="shared" si="5"/>
        <v>9</v>
      </c>
      <c r="C145" t="str">
        <f>IFERROR(VLOOKUP(A145,Classification!$A$4:$B$37,2,FALSE),"")</f>
        <v>China</v>
      </c>
      <c r="D145" t="str">
        <f>IFERROR(VLOOKUP(B145,Classification!$N$5:$O$14,2,FALSE),"")</f>
        <v>POP</v>
      </c>
      <c r="E145" s="4">
        <f>SUMIFS('SSP drivers'!E$2:E$7886,'SSP drivers'!$A$2:$A$7886,'Selected scen drivers'!$AH$1,'SSP drivers'!$B$2:$B$7886,'Selected scen drivers'!$AI$1,'SSP drivers'!$C$2:$C$7886,'Selected scen drivers'!$C145,'SSP drivers'!$D$2:$D$7886,'Selected scen drivers'!$D145)</f>
        <v>0</v>
      </c>
      <c r="F145" s="4">
        <f>SUMIFS('SSP drivers'!F$2:F$7886,'SSP drivers'!$A$2:$A$7886,'Selected scen drivers'!$AH$1,'SSP drivers'!$B$2:$B$7886,'Selected scen drivers'!$AI$1,'SSP drivers'!$C$2:$C$7886,'Selected scen drivers'!$C145,'SSP drivers'!$D$2:$D$7886,'Selected scen drivers'!$D145)</f>
        <v>1431.0185944</v>
      </c>
      <c r="G145" s="4">
        <f>SUMIFS('SSP drivers'!G$2:G$7886,'SSP drivers'!$A$2:$A$7886,'Selected scen drivers'!$AH$1,'SSP drivers'!$B$2:$B$7886,'Selected scen drivers'!$AI$1,'SSP drivers'!$C$2:$C$7886,'Selected scen drivers'!$C145,'SSP drivers'!$D$2:$D$7886,'Selected scen drivers'!$D145)</f>
        <v>1431.4999250000001</v>
      </c>
      <c r="H145" s="4">
        <f>SUMIFS('SSP drivers'!H$2:H$7886,'SSP drivers'!$A$2:$A$7886,'Selected scen drivers'!$AH$1,'SSP drivers'!$B$2:$B$7886,'Selected scen drivers'!$AI$1,'SSP drivers'!$C$2:$C$7886,'Selected scen drivers'!$C145,'SSP drivers'!$D$2:$D$7886,'Selected scen drivers'!$D145)</f>
        <v>1433.9065780000001</v>
      </c>
      <c r="I145" s="4">
        <f>SUMIFS('SSP drivers'!I$2:I$7886,'SSP drivers'!$A$2:$A$7886,'Selected scen drivers'!$AH$1,'SSP drivers'!$B$2:$B$7886,'Selected scen drivers'!$AI$1,'SSP drivers'!$C$2:$C$7886,'Selected scen drivers'!$C145,'SSP drivers'!$D$2:$D$7886,'Selected scen drivers'!$D145)</f>
        <v>1423.8211020000001</v>
      </c>
      <c r="J145" s="4">
        <f>SUMIFS('SSP drivers'!J$2:J$7886,'SSP drivers'!$A$2:$A$7886,'Selected scen drivers'!$AH$1,'SSP drivers'!$B$2:$B$7886,'Selected scen drivers'!$AI$1,'SSP drivers'!$C$2:$C$7886,'Selected scen drivers'!$C145,'SSP drivers'!$D$2:$D$7886,'Selected scen drivers'!$D145)</f>
        <v>1406.387575</v>
      </c>
      <c r="K145" s="4">
        <f>SUMIFS('SSP drivers'!K$2:K$7886,'SSP drivers'!$A$2:$A$7886,'Selected scen drivers'!$AH$1,'SSP drivers'!$B$2:$B$7886,'Selected scen drivers'!$AI$1,'SSP drivers'!$C$2:$C$7886,'Selected scen drivers'!$C145,'SSP drivers'!$D$2:$D$7886,'Selected scen drivers'!$D145)</f>
        <v>1383.20011</v>
      </c>
      <c r="L145" s="4">
        <f>SUMIFS('SSP drivers'!L$2:L$7886,'SSP drivers'!$A$2:$A$7886,'Selected scen drivers'!$AH$1,'SSP drivers'!$B$2:$B$7886,'Selected scen drivers'!$AI$1,'SSP drivers'!$C$2:$C$7886,'Selected scen drivers'!$C145,'SSP drivers'!$D$2:$D$7886,'Selected scen drivers'!$D145)</f>
        <v>1352.78216</v>
      </c>
      <c r="M145" s="4">
        <f>SUMIFS('SSP drivers'!M$2:M$7886,'SSP drivers'!$A$2:$A$7886,'Selected scen drivers'!$AH$1,'SSP drivers'!$B$2:$B$7886,'Selected scen drivers'!$AI$1,'SSP drivers'!$C$2:$C$7886,'Selected scen drivers'!$C145,'SSP drivers'!$D$2:$D$7886,'Selected scen drivers'!$D145)</f>
        <v>1313.456295</v>
      </c>
      <c r="N145" s="4">
        <f>SUMIFS('SSP drivers'!N$2:N$7886,'SSP drivers'!$A$2:$A$7886,'Selected scen drivers'!$AH$1,'SSP drivers'!$B$2:$B$7886,'Selected scen drivers'!$AI$1,'SSP drivers'!$C$2:$C$7886,'Selected scen drivers'!$C145,'SSP drivers'!$D$2:$D$7886,'Selected scen drivers'!$D145)</f>
        <v>1264.9775669999999</v>
      </c>
      <c r="O145" s="4">
        <f>SUMIFS('SSP drivers'!O$2:O$7886,'SSP drivers'!$A$2:$A$7886,'Selected scen drivers'!$AH$1,'SSP drivers'!$B$2:$B$7886,'Selected scen drivers'!$AI$1,'SSP drivers'!$C$2:$C$7886,'Selected scen drivers'!$C145,'SSP drivers'!$D$2:$D$7886,'Selected scen drivers'!$D145)</f>
        <v>1210.533547</v>
      </c>
      <c r="P145" s="4">
        <f>SUMIFS('SSP drivers'!P$2:P$7886,'SSP drivers'!$A$2:$A$7886,'Selected scen drivers'!$AH$1,'SSP drivers'!$B$2:$B$7886,'Selected scen drivers'!$AI$1,'SSP drivers'!$C$2:$C$7886,'Selected scen drivers'!$C145,'SSP drivers'!$D$2:$D$7886,'Selected scen drivers'!$D145)</f>
        <v>1153.9721489999999</v>
      </c>
      <c r="Q145" s="4">
        <f>SUMIFS('SSP drivers'!Q$2:Q$7886,'SSP drivers'!$A$2:$A$7886,'Selected scen drivers'!$AH$1,'SSP drivers'!$B$2:$B$7886,'Selected scen drivers'!$AI$1,'SSP drivers'!$C$2:$C$7886,'Selected scen drivers'!$C145,'SSP drivers'!$D$2:$D$7886,'Selected scen drivers'!$D145)</f>
        <v>1098.7708250000001</v>
      </c>
      <c r="R145" s="4">
        <f>SUMIFS('SSP drivers'!R$2:R$7886,'SSP drivers'!$A$2:$A$7886,'Selected scen drivers'!$AH$1,'SSP drivers'!$B$2:$B$7886,'Selected scen drivers'!$AI$1,'SSP drivers'!$C$2:$C$7886,'Selected scen drivers'!$C145,'SSP drivers'!$D$2:$D$7886,'Selected scen drivers'!$D145)</f>
        <v>1045.697983</v>
      </c>
      <c r="S145" s="4">
        <f>SUMIFS('SSP drivers'!S$2:S$7886,'SSP drivers'!$A$2:$A$7886,'Selected scen drivers'!$AH$1,'SSP drivers'!$B$2:$B$7886,'Selected scen drivers'!$AI$1,'SSP drivers'!$C$2:$C$7886,'Selected scen drivers'!$C145,'SSP drivers'!$D$2:$D$7886,'Selected scen drivers'!$D145)</f>
        <v>993.49746400000004</v>
      </c>
      <c r="T145" s="4">
        <f>SUMIFS('SSP drivers'!T$2:T$7886,'SSP drivers'!$A$2:$A$7886,'Selected scen drivers'!$AH$1,'SSP drivers'!$B$2:$B$7886,'Selected scen drivers'!$AI$1,'SSP drivers'!$C$2:$C$7886,'Selected scen drivers'!$C145,'SSP drivers'!$D$2:$D$7886,'Selected scen drivers'!$D145)</f>
        <v>942.30314699999894</v>
      </c>
      <c r="U145" s="4">
        <f>SUMIFS('SSP drivers'!U$2:U$7886,'SSP drivers'!$A$2:$A$7886,'Selected scen drivers'!$AH$1,'SSP drivers'!$B$2:$B$7886,'Selected scen drivers'!$AI$1,'SSP drivers'!$C$2:$C$7886,'Selected scen drivers'!$C145,'SSP drivers'!$D$2:$D$7886,'Selected scen drivers'!$D145)</f>
        <v>893.94234200000096</v>
      </c>
      <c r="V145" s="4">
        <f>SUMIFS('SSP drivers'!V$2:V$7886,'SSP drivers'!$A$2:$A$7886,'Selected scen drivers'!$AH$1,'SSP drivers'!$B$2:$B$7886,'Selected scen drivers'!$AI$1,'SSP drivers'!$C$2:$C$7886,'Selected scen drivers'!$C145,'SSP drivers'!$D$2:$D$7886,'Selected scen drivers'!$D145)</f>
        <v>849.14242300000103</v>
      </c>
      <c r="W145" s="4">
        <f>SUMIFS('SSP drivers'!W$2:W$7886,'SSP drivers'!$A$2:$A$7886,'Selected scen drivers'!$AH$1,'SSP drivers'!$B$2:$B$7886,'Selected scen drivers'!$AI$1,'SSP drivers'!$C$2:$C$7886,'Selected scen drivers'!$C145,'SSP drivers'!$D$2:$D$7886,'Selected scen drivers'!$D145)</f>
        <v>806.38882400000102</v>
      </c>
      <c r="X145" s="4"/>
      <c r="Y145" s="4"/>
      <c r="Z145" s="4"/>
      <c r="AA145" s="4"/>
      <c r="AB145" s="4"/>
      <c r="AC145" s="4"/>
      <c r="AD145" s="4"/>
      <c r="AE145" s="4"/>
    </row>
    <row r="146" spans="1:31" x14ac:dyDescent="0.35">
      <c r="A146">
        <f t="shared" si="4"/>
        <v>17</v>
      </c>
      <c r="B146">
        <f t="shared" si="5"/>
        <v>1</v>
      </c>
      <c r="C146" t="str">
        <f>IFERROR(VLOOKUP(A146,Classification!$A$4:$B$37,2,FALSE),"")</f>
        <v>EU_south</v>
      </c>
      <c r="D146" t="str">
        <f>IFERROR(VLOOKUP(B146,Classification!$N$5:$O$14,2,FALSE),"")</f>
        <v>GDP</v>
      </c>
      <c r="E146" s="4">
        <f>SUMIFS('SSP drivers'!E$2:E$7886,'SSP drivers'!$A$2:$A$7886,'Selected scen drivers'!$AH$1,'SSP drivers'!$B$2:$B$7886,'Selected scen drivers'!$AI$1,'SSP drivers'!$C$2:$C$7886,'Selected scen drivers'!$C146,'SSP drivers'!$D$2:$D$7886,'Selected scen drivers'!$D146)</f>
        <v>0</v>
      </c>
      <c r="F146" s="4">
        <f>SUMIFS('SSP drivers'!F$2:F$7886,'SSP drivers'!$A$2:$A$7886,'Selected scen drivers'!$AH$1,'SSP drivers'!$B$2:$B$7886,'Selected scen drivers'!$AI$1,'SSP drivers'!$C$2:$C$7886,'Selected scen drivers'!$C146,'SSP drivers'!$D$2:$D$7886,'Selected scen drivers'!$D146)</f>
        <v>2538.7013843</v>
      </c>
      <c r="G146" s="4">
        <f>SUMIFS('SSP drivers'!G$2:G$7886,'SSP drivers'!$A$2:$A$7886,'Selected scen drivers'!$AH$1,'SSP drivers'!$B$2:$B$7886,'Selected scen drivers'!$AI$1,'SSP drivers'!$C$2:$C$7886,'Selected scen drivers'!$C146,'SSP drivers'!$D$2:$D$7886,'Selected scen drivers'!$D146)</f>
        <v>2516.1308816000001</v>
      </c>
      <c r="H146" s="4">
        <f>SUMIFS('SSP drivers'!H$2:H$7886,'SSP drivers'!$A$2:$A$7886,'Selected scen drivers'!$AH$1,'SSP drivers'!$B$2:$B$7886,'Selected scen drivers'!$AI$1,'SSP drivers'!$C$2:$C$7886,'Selected scen drivers'!$C146,'SSP drivers'!$D$2:$D$7886,'Selected scen drivers'!$D146)</f>
        <v>2924.2710857000002</v>
      </c>
      <c r="I146" s="4">
        <f>SUMIFS('SSP drivers'!I$2:I$7886,'SSP drivers'!$A$2:$A$7886,'Selected scen drivers'!$AH$1,'SSP drivers'!$B$2:$B$7886,'Selected scen drivers'!$AI$1,'SSP drivers'!$C$2:$C$7886,'Selected scen drivers'!$C146,'SSP drivers'!$D$2:$D$7886,'Selected scen drivers'!$D146)</f>
        <v>3101.0280164000001</v>
      </c>
      <c r="J146" s="4">
        <f>SUMIFS('SSP drivers'!J$2:J$7886,'SSP drivers'!$A$2:$A$7886,'Selected scen drivers'!$AH$1,'SSP drivers'!$B$2:$B$7886,'Selected scen drivers'!$AI$1,'SSP drivers'!$C$2:$C$7886,'Selected scen drivers'!$C146,'SSP drivers'!$D$2:$D$7886,'Selected scen drivers'!$D146)</f>
        <v>3306.8373511999998</v>
      </c>
      <c r="K146" s="4">
        <f>SUMIFS('SSP drivers'!K$2:K$7886,'SSP drivers'!$A$2:$A$7886,'Selected scen drivers'!$AH$1,'SSP drivers'!$B$2:$B$7886,'Selected scen drivers'!$AI$1,'SSP drivers'!$C$2:$C$7886,'Selected scen drivers'!$C146,'SSP drivers'!$D$2:$D$7886,'Selected scen drivers'!$D146)</f>
        <v>3518.9546482000001</v>
      </c>
      <c r="L146" s="4">
        <f>SUMIFS('SSP drivers'!L$2:L$7886,'SSP drivers'!$A$2:$A$7886,'Selected scen drivers'!$AH$1,'SSP drivers'!$B$2:$B$7886,'Selected scen drivers'!$AI$1,'SSP drivers'!$C$2:$C$7886,'Selected scen drivers'!$C146,'SSP drivers'!$D$2:$D$7886,'Selected scen drivers'!$D146)</f>
        <v>3733.3340228000002</v>
      </c>
      <c r="M146" s="4">
        <f>SUMIFS('SSP drivers'!M$2:M$7886,'SSP drivers'!$A$2:$A$7886,'Selected scen drivers'!$AH$1,'SSP drivers'!$B$2:$B$7886,'Selected scen drivers'!$AI$1,'SSP drivers'!$C$2:$C$7886,'Selected scen drivers'!$C146,'SSP drivers'!$D$2:$D$7886,'Selected scen drivers'!$D146)</f>
        <v>3942.0070052999999</v>
      </c>
      <c r="N146" s="4">
        <f>SUMIFS('SSP drivers'!N$2:N$7886,'SSP drivers'!$A$2:$A$7886,'Selected scen drivers'!$AH$1,'SSP drivers'!$B$2:$B$7886,'Selected scen drivers'!$AI$1,'SSP drivers'!$C$2:$C$7886,'Selected scen drivers'!$C146,'SSP drivers'!$D$2:$D$7886,'Selected scen drivers'!$D146)</f>
        <v>4142.8711073000004</v>
      </c>
      <c r="O146" s="4">
        <f>SUMIFS('SSP drivers'!O$2:O$7886,'SSP drivers'!$A$2:$A$7886,'Selected scen drivers'!$AH$1,'SSP drivers'!$B$2:$B$7886,'Selected scen drivers'!$AI$1,'SSP drivers'!$C$2:$C$7886,'Selected scen drivers'!$C146,'SSP drivers'!$D$2:$D$7886,'Selected scen drivers'!$D146)</f>
        <v>4333.0166360000003</v>
      </c>
      <c r="P146" s="4">
        <f>SUMIFS('SSP drivers'!P$2:P$7886,'SSP drivers'!$A$2:$A$7886,'Selected scen drivers'!$AH$1,'SSP drivers'!$B$2:$B$7886,'Selected scen drivers'!$AI$1,'SSP drivers'!$C$2:$C$7886,'Selected scen drivers'!$C146,'SSP drivers'!$D$2:$D$7886,'Selected scen drivers'!$D146)</f>
        <v>4512.2387857000003</v>
      </c>
      <c r="Q146" s="4">
        <f>SUMIFS('SSP drivers'!Q$2:Q$7886,'SSP drivers'!$A$2:$A$7886,'Selected scen drivers'!$AH$1,'SSP drivers'!$B$2:$B$7886,'Selected scen drivers'!$AI$1,'SSP drivers'!$C$2:$C$7886,'Selected scen drivers'!$C146,'SSP drivers'!$D$2:$D$7886,'Selected scen drivers'!$D146)</f>
        <v>4674.6797901999998</v>
      </c>
      <c r="R146" s="4">
        <f>SUMIFS('SSP drivers'!R$2:R$7886,'SSP drivers'!$A$2:$A$7886,'Selected scen drivers'!$AH$1,'SSP drivers'!$B$2:$B$7886,'Selected scen drivers'!$AI$1,'SSP drivers'!$C$2:$C$7886,'Selected scen drivers'!$C146,'SSP drivers'!$D$2:$D$7886,'Selected scen drivers'!$D146)</f>
        <v>4821.7473189000002</v>
      </c>
      <c r="S146" s="4">
        <f>SUMIFS('SSP drivers'!S$2:S$7886,'SSP drivers'!$A$2:$A$7886,'Selected scen drivers'!$AH$1,'SSP drivers'!$B$2:$B$7886,'Selected scen drivers'!$AI$1,'SSP drivers'!$C$2:$C$7886,'Selected scen drivers'!$C146,'SSP drivers'!$D$2:$D$7886,'Selected scen drivers'!$D146)</f>
        <v>4958.2025906999997</v>
      </c>
      <c r="T146" s="4">
        <f>SUMIFS('SSP drivers'!T$2:T$7886,'SSP drivers'!$A$2:$A$7886,'Selected scen drivers'!$AH$1,'SSP drivers'!$B$2:$B$7886,'Selected scen drivers'!$AI$1,'SSP drivers'!$C$2:$C$7886,'Selected scen drivers'!$C146,'SSP drivers'!$D$2:$D$7886,'Selected scen drivers'!$D146)</f>
        <v>5085.5910244999995</v>
      </c>
      <c r="U146" s="4">
        <f>SUMIFS('SSP drivers'!U$2:U$7886,'SSP drivers'!$A$2:$A$7886,'Selected scen drivers'!$AH$1,'SSP drivers'!$B$2:$B$7886,'Selected scen drivers'!$AI$1,'SSP drivers'!$C$2:$C$7886,'Selected scen drivers'!$C146,'SSP drivers'!$D$2:$D$7886,'Selected scen drivers'!$D146)</f>
        <v>5201.5268764000002</v>
      </c>
      <c r="V146" s="4">
        <f>SUMIFS('SSP drivers'!V$2:V$7886,'SSP drivers'!$A$2:$A$7886,'Selected scen drivers'!$AH$1,'SSP drivers'!$B$2:$B$7886,'Selected scen drivers'!$AI$1,'SSP drivers'!$C$2:$C$7886,'Selected scen drivers'!$C146,'SSP drivers'!$D$2:$D$7886,'Selected scen drivers'!$D146)</f>
        <v>5301.6009270000004</v>
      </c>
      <c r="W146" s="4">
        <f>SUMIFS('SSP drivers'!W$2:W$7886,'SSP drivers'!$A$2:$A$7886,'Selected scen drivers'!$AH$1,'SSP drivers'!$B$2:$B$7886,'Selected scen drivers'!$AI$1,'SSP drivers'!$C$2:$C$7886,'Selected scen drivers'!$C146,'SSP drivers'!$D$2:$D$7886,'Selected scen drivers'!$D146)</f>
        <v>5379.0350466999998</v>
      </c>
      <c r="X146" s="4"/>
      <c r="Y146" s="4"/>
      <c r="Z146" s="4"/>
      <c r="AA146" s="4"/>
      <c r="AB146" s="4"/>
      <c r="AC146" s="4"/>
      <c r="AD146" s="4"/>
      <c r="AE146" s="4"/>
    </row>
    <row r="147" spans="1:31" x14ac:dyDescent="0.35">
      <c r="A147">
        <f t="shared" si="4"/>
        <v>17</v>
      </c>
      <c r="B147">
        <f t="shared" si="5"/>
        <v>2</v>
      </c>
      <c r="C147" t="str">
        <f>IFERROR(VLOOKUP(A147,Classification!$A$4:$B$37,2,FALSE),"")</f>
        <v>EU_south</v>
      </c>
      <c r="D147" t="str">
        <f>IFERROR(VLOOKUP(B147,Classification!$N$5:$O$14,2,FALSE),"")</f>
        <v>GDPAGR</v>
      </c>
      <c r="E147" s="4">
        <f>SUMIFS('SSP drivers'!E$2:E$7886,'SSP drivers'!$A$2:$A$7886,'Selected scen drivers'!$AH$1,'SSP drivers'!$B$2:$B$7886,'Selected scen drivers'!$AI$1,'SSP drivers'!$C$2:$C$7886,'Selected scen drivers'!$C147,'SSP drivers'!$D$2:$D$7886,'Selected scen drivers'!$D147)</f>
        <v>0</v>
      </c>
      <c r="F147" s="4">
        <f>SUMIFS('SSP drivers'!F$2:F$7886,'SSP drivers'!$A$2:$A$7886,'Selected scen drivers'!$AH$1,'SSP drivers'!$B$2:$B$7886,'Selected scen drivers'!$AI$1,'SSP drivers'!$C$2:$C$7886,'Selected scen drivers'!$C147,'SSP drivers'!$D$2:$D$7886,'Selected scen drivers'!$D147)</f>
        <v>59.390828698878302</v>
      </c>
      <c r="G147" s="4">
        <f>SUMIFS('SSP drivers'!G$2:G$7886,'SSP drivers'!$A$2:$A$7886,'Selected scen drivers'!$AH$1,'SSP drivers'!$B$2:$B$7886,'Selected scen drivers'!$AI$1,'SSP drivers'!$C$2:$C$7886,'Selected scen drivers'!$C147,'SSP drivers'!$D$2:$D$7886,'Selected scen drivers'!$D147)</f>
        <v>58.816661302877698</v>
      </c>
      <c r="H147" s="4">
        <f>SUMIFS('SSP drivers'!H$2:H$7886,'SSP drivers'!$A$2:$A$7886,'Selected scen drivers'!$AH$1,'SSP drivers'!$B$2:$B$7886,'Selected scen drivers'!$AI$1,'SSP drivers'!$C$2:$C$7886,'Selected scen drivers'!$C147,'SSP drivers'!$D$2:$D$7886,'Selected scen drivers'!$D147)</f>
        <v>68.822142045862407</v>
      </c>
      <c r="I147" s="4">
        <f>SUMIFS('SSP drivers'!I$2:I$7886,'SSP drivers'!$A$2:$A$7886,'Selected scen drivers'!$AH$1,'SSP drivers'!$B$2:$B$7886,'Selected scen drivers'!$AI$1,'SSP drivers'!$C$2:$C$7886,'Selected scen drivers'!$C147,'SSP drivers'!$D$2:$D$7886,'Selected scen drivers'!$D147)</f>
        <v>73.271537186918295</v>
      </c>
      <c r="J147" s="4">
        <f>SUMIFS('SSP drivers'!J$2:J$7886,'SSP drivers'!$A$2:$A$7886,'Selected scen drivers'!$AH$1,'SSP drivers'!$B$2:$B$7886,'Selected scen drivers'!$AI$1,'SSP drivers'!$C$2:$C$7886,'Selected scen drivers'!$C147,'SSP drivers'!$D$2:$D$7886,'Selected scen drivers'!$D147)</f>
        <v>78.215677117499297</v>
      </c>
      <c r="K147" s="4">
        <f>SUMIFS('SSP drivers'!K$2:K$7886,'SSP drivers'!$A$2:$A$7886,'Selected scen drivers'!$AH$1,'SSP drivers'!$B$2:$B$7886,'Selected scen drivers'!$AI$1,'SSP drivers'!$C$2:$C$7886,'Selected scen drivers'!$C147,'SSP drivers'!$D$2:$D$7886,'Selected scen drivers'!$D147)</f>
        <v>83.375522877575406</v>
      </c>
      <c r="L147" s="4">
        <f>SUMIFS('SSP drivers'!L$2:L$7886,'SSP drivers'!$A$2:$A$7886,'Selected scen drivers'!$AH$1,'SSP drivers'!$B$2:$B$7886,'Selected scen drivers'!$AI$1,'SSP drivers'!$C$2:$C$7886,'Selected scen drivers'!$C147,'SSP drivers'!$D$2:$D$7886,'Selected scen drivers'!$D147)</f>
        <v>88.574610849101603</v>
      </c>
      <c r="M147" s="4">
        <f>SUMIFS('SSP drivers'!M$2:M$7886,'SSP drivers'!$A$2:$A$7886,'Selected scen drivers'!$AH$1,'SSP drivers'!$B$2:$B$7886,'Selected scen drivers'!$AI$1,'SSP drivers'!$C$2:$C$7886,'Selected scen drivers'!$C147,'SSP drivers'!$D$2:$D$7886,'Selected scen drivers'!$D147)</f>
        <v>93.6181193779137</v>
      </c>
      <c r="N147" s="4">
        <f>SUMIFS('SSP drivers'!N$2:N$7886,'SSP drivers'!$A$2:$A$7886,'Selected scen drivers'!$AH$1,'SSP drivers'!$B$2:$B$7886,'Selected scen drivers'!$AI$1,'SSP drivers'!$C$2:$C$7886,'Selected scen drivers'!$C147,'SSP drivers'!$D$2:$D$7886,'Selected scen drivers'!$D147)</f>
        <v>98.474173862599997</v>
      </c>
      <c r="O147" s="4">
        <f>SUMIFS('SSP drivers'!O$2:O$7886,'SSP drivers'!$A$2:$A$7886,'Selected scen drivers'!$AH$1,'SSP drivers'!$B$2:$B$7886,'Selected scen drivers'!$AI$1,'SSP drivers'!$C$2:$C$7886,'Selected scen drivers'!$C147,'SSP drivers'!$D$2:$D$7886,'Selected scen drivers'!$D147)</f>
        <v>103.064559657647</v>
      </c>
      <c r="P147" s="4">
        <f>SUMIFS('SSP drivers'!P$2:P$7886,'SSP drivers'!$A$2:$A$7886,'Selected scen drivers'!$AH$1,'SSP drivers'!$B$2:$B$7886,'Selected scen drivers'!$AI$1,'SSP drivers'!$C$2:$C$7886,'Selected scen drivers'!$C147,'SSP drivers'!$D$2:$D$7886,'Selected scen drivers'!$D147)</f>
        <v>107.36810092405</v>
      </c>
      <c r="Q147" s="4">
        <f>SUMIFS('SSP drivers'!Q$2:Q$7886,'SSP drivers'!$A$2:$A$7886,'Selected scen drivers'!$AH$1,'SSP drivers'!$B$2:$B$7886,'Selected scen drivers'!$AI$1,'SSP drivers'!$C$2:$C$7886,'Selected scen drivers'!$C147,'SSP drivers'!$D$2:$D$7886,'Selected scen drivers'!$D147)</f>
        <v>111.226885947954</v>
      </c>
      <c r="R147" s="4">
        <f>SUMIFS('SSP drivers'!R$2:R$7886,'SSP drivers'!$A$2:$A$7886,'Selected scen drivers'!$AH$1,'SSP drivers'!$B$2:$B$7886,'Selected scen drivers'!$AI$1,'SSP drivers'!$C$2:$C$7886,'Selected scen drivers'!$C147,'SSP drivers'!$D$2:$D$7886,'Selected scen drivers'!$D147)</f>
        <v>114.676804248848</v>
      </c>
      <c r="S147" s="4">
        <f>SUMIFS('SSP drivers'!S$2:S$7886,'SSP drivers'!$A$2:$A$7886,'Selected scen drivers'!$AH$1,'SSP drivers'!$B$2:$B$7886,'Selected scen drivers'!$AI$1,'SSP drivers'!$C$2:$C$7886,'Selected scen drivers'!$C147,'SSP drivers'!$D$2:$D$7886,'Selected scen drivers'!$D147)</f>
        <v>117.829101304082</v>
      </c>
      <c r="T147" s="4">
        <f>SUMIFS('SSP drivers'!T$2:T$7886,'SSP drivers'!$A$2:$A$7886,'Selected scen drivers'!$AH$1,'SSP drivers'!$B$2:$B$7886,'Selected scen drivers'!$AI$1,'SSP drivers'!$C$2:$C$7886,'Selected scen drivers'!$C147,'SSP drivers'!$D$2:$D$7886,'Selected scen drivers'!$D147)</f>
        <v>120.74189132307301</v>
      </c>
      <c r="U147" s="4">
        <f>SUMIFS('SSP drivers'!U$2:U$7886,'SSP drivers'!$A$2:$A$7886,'Selected scen drivers'!$AH$1,'SSP drivers'!$B$2:$B$7886,'Selected scen drivers'!$AI$1,'SSP drivers'!$C$2:$C$7886,'Selected scen drivers'!$C147,'SSP drivers'!$D$2:$D$7886,'Selected scen drivers'!$D147)</f>
        <v>123.364959929444</v>
      </c>
      <c r="V147" s="4">
        <f>SUMIFS('SSP drivers'!V$2:V$7886,'SSP drivers'!$A$2:$A$7886,'Selected scen drivers'!$AH$1,'SSP drivers'!$B$2:$B$7886,'Selected scen drivers'!$AI$1,'SSP drivers'!$C$2:$C$7886,'Selected scen drivers'!$C147,'SSP drivers'!$D$2:$D$7886,'Selected scen drivers'!$D147)</f>
        <v>125.584756530878</v>
      </c>
      <c r="W147" s="4">
        <f>SUMIFS('SSP drivers'!W$2:W$7886,'SSP drivers'!$A$2:$A$7886,'Selected scen drivers'!$AH$1,'SSP drivers'!$B$2:$B$7886,'Selected scen drivers'!$AI$1,'SSP drivers'!$C$2:$C$7886,'Selected scen drivers'!$C147,'SSP drivers'!$D$2:$D$7886,'Selected scen drivers'!$D147)</f>
        <v>127.225839172213</v>
      </c>
      <c r="X147" s="4"/>
      <c r="Y147" s="4"/>
      <c r="Z147" s="4"/>
      <c r="AA147" s="4"/>
      <c r="AB147" s="4"/>
      <c r="AC147" s="4"/>
      <c r="AD147" s="4"/>
      <c r="AE147" s="4"/>
    </row>
    <row r="148" spans="1:31" x14ac:dyDescent="0.35">
      <c r="A148">
        <f t="shared" si="4"/>
        <v>17</v>
      </c>
      <c r="B148">
        <f t="shared" si="5"/>
        <v>3</v>
      </c>
      <c r="C148" t="str">
        <f>IFERROR(VLOOKUP(A148,Classification!$A$4:$B$37,2,FALSE),"")</f>
        <v>EU_south</v>
      </c>
      <c r="D148" t="str">
        <f>IFERROR(VLOOKUP(B148,Classification!$N$5:$O$14,2,FALSE),"")</f>
        <v>GDPIND</v>
      </c>
      <c r="E148" s="4">
        <f>SUMIFS('SSP drivers'!E$2:E$7886,'SSP drivers'!$A$2:$A$7886,'Selected scen drivers'!$AH$1,'SSP drivers'!$B$2:$B$7886,'Selected scen drivers'!$AI$1,'SSP drivers'!$C$2:$C$7886,'Selected scen drivers'!$C148,'SSP drivers'!$D$2:$D$7886,'Selected scen drivers'!$D148)</f>
        <v>0</v>
      </c>
      <c r="F148" s="4">
        <f>SUMIFS('SSP drivers'!F$2:F$7886,'SSP drivers'!$A$2:$A$7886,'Selected scen drivers'!$AH$1,'SSP drivers'!$B$2:$B$7886,'Selected scen drivers'!$AI$1,'SSP drivers'!$C$2:$C$7886,'Selected scen drivers'!$C148,'SSP drivers'!$D$2:$D$7886,'Selected scen drivers'!$D148)</f>
        <v>579.91023102371798</v>
      </c>
      <c r="G148" s="4">
        <f>SUMIFS('SSP drivers'!G$2:G$7886,'SSP drivers'!$A$2:$A$7886,'Selected scen drivers'!$AH$1,'SSP drivers'!$B$2:$B$7886,'Selected scen drivers'!$AI$1,'SSP drivers'!$C$2:$C$7886,'Selected scen drivers'!$C148,'SSP drivers'!$D$2:$D$7886,'Selected scen drivers'!$D148)</f>
        <v>574.27751975804597</v>
      </c>
      <c r="H148" s="4">
        <f>SUMIFS('SSP drivers'!H$2:H$7886,'SSP drivers'!$A$2:$A$7886,'Selected scen drivers'!$AH$1,'SSP drivers'!$B$2:$B$7886,'Selected scen drivers'!$AI$1,'SSP drivers'!$C$2:$C$7886,'Selected scen drivers'!$C148,'SSP drivers'!$D$2:$D$7886,'Selected scen drivers'!$D148)</f>
        <v>679.22339510090001</v>
      </c>
      <c r="I148" s="4">
        <f>SUMIFS('SSP drivers'!I$2:I$7886,'SSP drivers'!$A$2:$A$7886,'Selected scen drivers'!$AH$1,'SSP drivers'!$B$2:$B$7886,'Selected scen drivers'!$AI$1,'SSP drivers'!$C$2:$C$7886,'Selected scen drivers'!$C148,'SSP drivers'!$D$2:$D$7886,'Selected scen drivers'!$D148)</f>
        <v>731.54708104309896</v>
      </c>
      <c r="J148" s="4">
        <f>SUMIFS('SSP drivers'!J$2:J$7886,'SSP drivers'!$A$2:$A$7886,'Selected scen drivers'!$AH$1,'SSP drivers'!$B$2:$B$7886,'Selected scen drivers'!$AI$1,'SSP drivers'!$C$2:$C$7886,'Selected scen drivers'!$C148,'SSP drivers'!$D$2:$D$7886,'Selected scen drivers'!$D148)</f>
        <v>793.14154044651298</v>
      </c>
      <c r="K148" s="4">
        <f>SUMIFS('SSP drivers'!K$2:K$7886,'SSP drivers'!$A$2:$A$7886,'Selected scen drivers'!$AH$1,'SSP drivers'!$B$2:$B$7886,'Selected scen drivers'!$AI$1,'SSP drivers'!$C$2:$C$7886,'Selected scen drivers'!$C148,'SSP drivers'!$D$2:$D$7886,'Selected scen drivers'!$D148)</f>
        <v>858.02325394244394</v>
      </c>
      <c r="L148" s="4">
        <f>SUMIFS('SSP drivers'!L$2:L$7886,'SSP drivers'!$A$2:$A$7886,'Selected scen drivers'!$AH$1,'SSP drivers'!$B$2:$B$7886,'Selected scen drivers'!$AI$1,'SSP drivers'!$C$2:$C$7886,'Selected scen drivers'!$C148,'SSP drivers'!$D$2:$D$7886,'Selected scen drivers'!$D148)</f>
        <v>925.27858107490795</v>
      </c>
      <c r="M148" s="4">
        <f>SUMIFS('SSP drivers'!M$2:M$7886,'SSP drivers'!$A$2:$A$7886,'Selected scen drivers'!$AH$1,'SSP drivers'!$B$2:$B$7886,'Selected scen drivers'!$AI$1,'SSP drivers'!$C$2:$C$7886,'Selected scen drivers'!$C148,'SSP drivers'!$D$2:$D$7886,'Selected scen drivers'!$D148)</f>
        <v>992.78276402631002</v>
      </c>
      <c r="N148" s="4">
        <f>SUMIFS('SSP drivers'!N$2:N$7886,'SSP drivers'!$A$2:$A$7886,'Selected scen drivers'!$AH$1,'SSP drivers'!$B$2:$B$7886,'Selected scen drivers'!$AI$1,'SSP drivers'!$C$2:$C$7886,'Selected scen drivers'!$C148,'SSP drivers'!$D$2:$D$7886,'Selected scen drivers'!$D148)</f>
        <v>1059.79781299199</v>
      </c>
      <c r="O148" s="4">
        <f>SUMIFS('SSP drivers'!O$2:O$7886,'SSP drivers'!$A$2:$A$7886,'Selected scen drivers'!$AH$1,'SSP drivers'!$B$2:$B$7886,'Selected scen drivers'!$AI$1,'SSP drivers'!$C$2:$C$7886,'Selected scen drivers'!$C148,'SSP drivers'!$D$2:$D$7886,'Selected scen drivers'!$D148)</f>
        <v>1125.43436224214</v>
      </c>
      <c r="P148" s="4">
        <f>SUMIFS('SSP drivers'!P$2:P$7886,'SSP drivers'!$A$2:$A$7886,'Selected scen drivers'!$AH$1,'SSP drivers'!$B$2:$B$7886,'Selected scen drivers'!$AI$1,'SSP drivers'!$C$2:$C$7886,'Selected scen drivers'!$C148,'SSP drivers'!$D$2:$D$7886,'Selected scen drivers'!$D148)</f>
        <v>1189.59946033049</v>
      </c>
      <c r="Q148" s="4">
        <f>SUMIFS('SSP drivers'!Q$2:Q$7886,'SSP drivers'!$A$2:$A$7886,'Selected scen drivers'!$AH$1,'SSP drivers'!$B$2:$B$7886,'Selected scen drivers'!$AI$1,'SSP drivers'!$C$2:$C$7886,'Selected scen drivers'!$C148,'SSP drivers'!$D$2:$D$7886,'Selected scen drivers'!$D148)</f>
        <v>1250.6909545753499</v>
      </c>
      <c r="R148" s="4">
        <f>SUMIFS('SSP drivers'!R$2:R$7886,'SSP drivers'!$A$2:$A$7886,'Selected scen drivers'!$AH$1,'SSP drivers'!$B$2:$B$7886,'Selected scen drivers'!$AI$1,'SSP drivers'!$C$2:$C$7886,'Selected scen drivers'!$C148,'SSP drivers'!$D$2:$D$7886,'Selected scen drivers'!$D148)</f>
        <v>1308.8893162407201</v>
      </c>
      <c r="S148" s="4">
        <f>SUMIFS('SSP drivers'!S$2:S$7886,'SSP drivers'!$A$2:$A$7886,'Selected scen drivers'!$AH$1,'SSP drivers'!$B$2:$B$7886,'Selected scen drivers'!$AI$1,'SSP drivers'!$C$2:$C$7886,'Selected scen drivers'!$C148,'SSP drivers'!$D$2:$D$7886,'Selected scen drivers'!$D148)</f>
        <v>1365.2116378394901</v>
      </c>
      <c r="T148" s="4">
        <f>SUMIFS('SSP drivers'!T$2:T$7886,'SSP drivers'!$A$2:$A$7886,'Selected scen drivers'!$AH$1,'SSP drivers'!$B$2:$B$7886,'Selected scen drivers'!$AI$1,'SSP drivers'!$C$2:$C$7886,'Selected scen drivers'!$C148,'SSP drivers'!$D$2:$D$7886,'Selected scen drivers'!$D148)</f>
        <v>1419.9434690211799</v>
      </c>
      <c r="U148" s="4">
        <f>SUMIFS('SSP drivers'!U$2:U$7886,'SSP drivers'!$A$2:$A$7886,'Selected scen drivers'!$AH$1,'SSP drivers'!$B$2:$B$7886,'Selected scen drivers'!$AI$1,'SSP drivers'!$C$2:$C$7886,'Selected scen drivers'!$C148,'SSP drivers'!$D$2:$D$7886,'Selected scen drivers'!$D148)</f>
        <v>1472.20305823431</v>
      </c>
      <c r="V148" s="4">
        <f>SUMIFS('SSP drivers'!V$2:V$7886,'SSP drivers'!$A$2:$A$7886,'Selected scen drivers'!$AH$1,'SSP drivers'!$B$2:$B$7886,'Selected scen drivers'!$AI$1,'SSP drivers'!$C$2:$C$7886,'Selected scen drivers'!$C148,'SSP drivers'!$D$2:$D$7886,'Selected scen drivers'!$D148)</f>
        <v>1520.5174333534601</v>
      </c>
      <c r="W148" s="4">
        <f>SUMIFS('SSP drivers'!W$2:W$7886,'SSP drivers'!$A$2:$A$7886,'Selected scen drivers'!$AH$1,'SSP drivers'!$B$2:$B$7886,'Selected scen drivers'!$AI$1,'SSP drivers'!$C$2:$C$7886,'Selected scen drivers'!$C148,'SSP drivers'!$D$2:$D$7886,'Selected scen drivers'!$D148)</f>
        <v>1562.66922</v>
      </c>
      <c r="X148" s="4"/>
      <c r="Y148" s="4"/>
      <c r="Z148" s="4"/>
      <c r="AA148" s="4"/>
      <c r="AB148" s="4"/>
      <c r="AC148" s="4"/>
      <c r="AD148" s="4"/>
      <c r="AE148" s="4"/>
    </row>
    <row r="149" spans="1:31" x14ac:dyDescent="0.35">
      <c r="A149">
        <f t="shared" si="4"/>
        <v>17</v>
      </c>
      <c r="B149">
        <f t="shared" si="5"/>
        <v>4</v>
      </c>
      <c r="C149" t="str">
        <f>IFERROR(VLOOKUP(A149,Classification!$A$4:$B$37,2,FALSE),"")</f>
        <v>EU_south</v>
      </c>
      <c r="D149" t="str">
        <f>IFERROR(VLOOKUP(B149,Classification!$N$5:$O$14,2,FALSE),"")</f>
        <v>GDPMFG</v>
      </c>
      <c r="E149" s="4">
        <f>SUMIFS('SSP drivers'!E$2:E$7886,'SSP drivers'!$A$2:$A$7886,'Selected scen drivers'!$AH$1,'SSP drivers'!$B$2:$B$7886,'Selected scen drivers'!$AI$1,'SSP drivers'!$C$2:$C$7886,'Selected scen drivers'!$C149,'SSP drivers'!$D$2:$D$7886,'Selected scen drivers'!$D149)</f>
        <v>0</v>
      </c>
      <c r="F149" s="4">
        <f>SUMIFS('SSP drivers'!F$2:F$7886,'SSP drivers'!$A$2:$A$7886,'Selected scen drivers'!$AH$1,'SSP drivers'!$B$2:$B$7886,'Selected scen drivers'!$AI$1,'SSP drivers'!$C$2:$C$7886,'Selected scen drivers'!$C149,'SSP drivers'!$D$2:$D$7886,'Selected scen drivers'!$D149)</f>
        <v>87.376148234121004</v>
      </c>
      <c r="G149" s="4">
        <f>SUMIFS('SSP drivers'!G$2:G$7886,'SSP drivers'!$A$2:$A$7886,'Selected scen drivers'!$AH$1,'SSP drivers'!$B$2:$B$7886,'Selected scen drivers'!$AI$1,'SSP drivers'!$C$2:$C$7886,'Selected scen drivers'!$C149,'SSP drivers'!$D$2:$D$7886,'Selected scen drivers'!$D149)</f>
        <v>86.498552231687498</v>
      </c>
      <c r="H149" s="4">
        <f>SUMIFS('SSP drivers'!H$2:H$7886,'SSP drivers'!$A$2:$A$7886,'Selected scen drivers'!$AH$1,'SSP drivers'!$B$2:$B$7886,'Selected scen drivers'!$AI$1,'SSP drivers'!$C$2:$C$7886,'Selected scen drivers'!$C149,'SSP drivers'!$D$2:$D$7886,'Selected scen drivers'!$D149)</f>
        <v>106.191367513885</v>
      </c>
      <c r="I149" s="4">
        <f>SUMIFS('SSP drivers'!I$2:I$7886,'SSP drivers'!$A$2:$A$7886,'Selected scen drivers'!$AH$1,'SSP drivers'!$B$2:$B$7886,'Selected scen drivers'!$AI$1,'SSP drivers'!$C$2:$C$7886,'Selected scen drivers'!$C149,'SSP drivers'!$D$2:$D$7886,'Selected scen drivers'!$D149)</f>
        <v>118.593915116836</v>
      </c>
      <c r="J149" s="4">
        <f>SUMIFS('SSP drivers'!J$2:J$7886,'SSP drivers'!$A$2:$A$7886,'Selected scen drivers'!$AH$1,'SSP drivers'!$B$2:$B$7886,'Selected scen drivers'!$AI$1,'SSP drivers'!$C$2:$C$7886,'Selected scen drivers'!$C149,'SSP drivers'!$D$2:$D$7886,'Selected scen drivers'!$D149)</f>
        <v>133.33088084708601</v>
      </c>
      <c r="K149" s="4">
        <f>SUMIFS('SSP drivers'!K$2:K$7886,'SSP drivers'!$A$2:$A$7886,'Selected scen drivers'!$AH$1,'SSP drivers'!$B$2:$B$7886,'Selected scen drivers'!$AI$1,'SSP drivers'!$C$2:$C$7886,'Selected scen drivers'!$C149,'SSP drivers'!$D$2:$D$7886,'Selected scen drivers'!$D149)</f>
        <v>149.42298087841101</v>
      </c>
      <c r="L149" s="4">
        <f>SUMIFS('SSP drivers'!L$2:L$7886,'SSP drivers'!$A$2:$A$7886,'Selected scen drivers'!$AH$1,'SSP drivers'!$B$2:$B$7886,'Selected scen drivers'!$AI$1,'SSP drivers'!$C$2:$C$7886,'Selected scen drivers'!$C149,'SSP drivers'!$D$2:$D$7886,'Selected scen drivers'!$D149)</f>
        <v>166.792340019515</v>
      </c>
      <c r="M149" s="4">
        <f>SUMIFS('SSP drivers'!M$2:M$7886,'SSP drivers'!$A$2:$A$7886,'Selected scen drivers'!$AH$1,'SSP drivers'!$B$2:$B$7886,'Selected scen drivers'!$AI$1,'SSP drivers'!$C$2:$C$7886,'Selected scen drivers'!$C149,'SSP drivers'!$D$2:$D$7886,'Selected scen drivers'!$D149)</f>
        <v>185.082572891029</v>
      </c>
      <c r="N149" s="4">
        <f>SUMIFS('SSP drivers'!N$2:N$7886,'SSP drivers'!$A$2:$A$7886,'Selected scen drivers'!$AH$1,'SSP drivers'!$B$2:$B$7886,'Selected scen drivers'!$AI$1,'SSP drivers'!$C$2:$C$7886,'Selected scen drivers'!$C149,'SSP drivers'!$D$2:$D$7886,'Selected scen drivers'!$D149)</f>
        <v>204.14667736577101</v>
      </c>
      <c r="O149" s="4">
        <f>SUMIFS('SSP drivers'!O$2:O$7886,'SSP drivers'!$A$2:$A$7886,'Selected scen drivers'!$AH$1,'SSP drivers'!$B$2:$B$7886,'Selected scen drivers'!$AI$1,'SSP drivers'!$C$2:$C$7886,'Selected scen drivers'!$C149,'SSP drivers'!$D$2:$D$7886,'Selected scen drivers'!$D149)</f>
        <v>223.802160858474</v>
      </c>
      <c r="P149" s="4">
        <f>SUMIFS('SSP drivers'!P$2:P$7886,'SSP drivers'!$A$2:$A$7886,'Selected scen drivers'!$AH$1,'SSP drivers'!$B$2:$B$7886,'Selected scen drivers'!$AI$1,'SSP drivers'!$C$2:$C$7886,'Selected scen drivers'!$C149,'SSP drivers'!$D$2:$D$7886,'Selected scen drivers'!$D149)</f>
        <v>244.02111549270001</v>
      </c>
      <c r="Q149" s="4">
        <f>SUMIFS('SSP drivers'!Q$2:Q$7886,'SSP drivers'!$A$2:$A$7886,'Selected scen drivers'!$AH$1,'SSP drivers'!$B$2:$B$7886,'Selected scen drivers'!$AI$1,'SSP drivers'!$C$2:$C$7886,'Selected scen drivers'!$C149,'SSP drivers'!$D$2:$D$7886,'Selected scen drivers'!$D149)</f>
        <v>264.44936072402601</v>
      </c>
      <c r="R149" s="4">
        <f>SUMIFS('SSP drivers'!R$2:R$7886,'SSP drivers'!$A$2:$A$7886,'Selected scen drivers'!$AH$1,'SSP drivers'!$B$2:$B$7886,'Selected scen drivers'!$AI$1,'SSP drivers'!$C$2:$C$7886,'Selected scen drivers'!$C149,'SSP drivers'!$D$2:$D$7886,'Selected scen drivers'!$D149)</f>
        <v>285.072711096045</v>
      </c>
      <c r="S149" s="4">
        <f>SUMIFS('SSP drivers'!S$2:S$7886,'SSP drivers'!$A$2:$A$7886,'Selected scen drivers'!$AH$1,'SSP drivers'!$B$2:$B$7886,'Selected scen drivers'!$AI$1,'SSP drivers'!$C$2:$C$7886,'Selected scen drivers'!$C149,'SSP drivers'!$D$2:$D$7886,'Selected scen drivers'!$D149)</f>
        <v>306.064190834231</v>
      </c>
      <c r="T149" s="4">
        <f>SUMIFS('SSP drivers'!T$2:T$7886,'SSP drivers'!$A$2:$A$7886,'Selected scen drivers'!$AH$1,'SSP drivers'!$B$2:$B$7886,'Selected scen drivers'!$AI$1,'SSP drivers'!$C$2:$C$7886,'Selected scen drivers'!$C149,'SSP drivers'!$D$2:$D$7886,'Selected scen drivers'!$D149)</f>
        <v>327.44862294657599</v>
      </c>
      <c r="U149" s="4">
        <f>SUMIFS('SSP drivers'!U$2:U$7886,'SSP drivers'!$A$2:$A$7886,'Selected scen drivers'!$AH$1,'SSP drivers'!$B$2:$B$7886,'Selected scen drivers'!$AI$1,'SSP drivers'!$C$2:$C$7886,'Selected scen drivers'!$C149,'SSP drivers'!$D$2:$D$7886,'Selected scen drivers'!$D149)</f>
        <v>348.98335430544</v>
      </c>
      <c r="V149" s="4">
        <f>SUMIFS('SSP drivers'!V$2:V$7886,'SSP drivers'!$A$2:$A$7886,'Selected scen drivers'!$AH$1,'SSP drivers'!$B$2:$B$7886,'Selected scen drivers'!$AI$1,'SSP drivers'!$C$2:$C$7886,'Selected scen drivers'!$C149,'SSP drivers'!$D$2:$D$7886,'Selected scen drivers'!$D149)</f>
        <v>370.26448739123998</v>
      </c>
      <c r="W149" s="4">
        <f>SUMIFS('SSP drivers'!W$2:W$7886,'SSP drivers'!$A$2:$A$7886,'Selected scen drivers'!$AH$1,'SSP drivers'!$B$2:$B$7886,'Selected scen drivers'!$AI$1,'SSP drivers'!$C$2:$C$7886,'Selected scen drivers'!$C149,'SSP drivers'!$D$2:$D$7886,'Selected scen drivers'!$D149)</f>
        <v>390.667305</v>
      </c>
      <c r="X149" s="4"/>
      <c r="Y149" s="4"/>
      <c r="Z149" s="4"/>
      <c r="AA149" s="4"/>
      <c r="AB149" s="4"/>
      <c r="AC149" s="4"/>
      <c r="AD149" s="4"/>
      <c r="AE149" s="4"/>
    </row>
    <row r="150" spans="1:31" x14ac:dyDescent="0.35">
      <c r="A150">
        <f t="shared" si="4"/>
        <v>17</v>
      </c>
      <c r="B150">
        <f t="shared" si="5"/>
        <v>5</v>
      </c>
      <c r="C150" t="str">
        <f>IFERROR(VLOOKUP(A150,Classification!$A$4:$B$37,2,FALSE),"")</f>
        <v>EU_south</v>
      </c>
      <c r="D150" t="str">
        <f>IFERROR(VLOOKUP(B150,Classification!$N$5:$O$14,2,FALSE),"")</f>
        <v>GDPPCAP</v>
      </c>
      <c r="E150" s="4">
        <f>SUMIFS('SSP drivers'!E$2:E$7886,'SSP drivers'!$A$2:$A$7886,'Selected scen drivers'!$AH$1,'SSP drivers'!$B$2:$B$7886,'Selected scen drivers'!$AI$1,'SSP drivers'!$C$2:$C$7886,'Selected scen drivers'!$C150,'SSP drivers'!$D$2:$D$7886,'Selected scen drivers'!$D150)</f>
        <v>0</v>
      </c>
      <c r="F150" s="4">
        <f>SUMIFS('SSP drivers'!F$2:F$7886,'SSP drivers'!$A$2:$A$7886,'Selected scen drivers'!$AH$1,'SSP drivers'!$B$2:$B$7886,'Selected scen drivers'!$AI$1,'SSP drivers'!$C$2:$C$7886,'Selected scen drivers'!$C150,'SSP drivers'!$D$2:$D$7886,'Selected scen drivers'!$D150)</f>
        <v>35.198847393732699</v>
      </c>
      <c r="G150" s="4">
        <f>SUMIFS('SSP drivers'!G$2:G$7886,'SSP drivers'!$A$2:$A$7886,'Selected scen drivers'!$AH$1,'SSP drivers'!$B$2:$B$7886,'Selected scen drivers'!$AI$1,'SSP drivers'!$C$2:$C$7886,'Selected scen drivers'!$C150,'SSP drivers'!$D$2:$D$7886,'Selected scen drivers'!$D150)</f>
        <v>34.966455178051703</v>
      </c>
      <c r="H150" s="4">
        <f>SUMIFS('SSP drivers'!H$2:H$7886,'SSP drivers'!$A$2:$A$7886,'Selected scen drivers'!$AH$1,'SSP drivers'!$B$2:$B$7886,'Selected scen drivers'!$AI$1,'SSP drivers'!$C$2:$C$7886,'Selected scen drivers'!$C150,'SSP drivers'!$D$2:$D$7886,'Selected scen drivers'!$D150)</f>
        <v>41.112942645542297</v>
      </c>
      <c r="I150" s="4">
        <f>SUMIFS('SSP drivers'!I$2:I$7886,'SSP drivers'!$A$2:$A$7886,'Selected scen drivers'!$AH$1,'SSP drivers'!$B$2:$B$7886,'Selected scen drivers'!$AI$1,'SSP drivers'!$C$2:$C$7886,'Selected scen drivers'!$C150,'SSP drivers'!$D$2:$D$7886,'Selected scen drivers'!$D150)</f>
        <v>44.135269698966702</v>
      </c>
      <c r="J150" s="4">
        <f>SUMIFS('SSP drivers'!J$2:J$7886,'SSP drivers'!$A$2:$A$7886,'Selected scen drivers'!$AH$1,'SSP drivers'!$B$2:$B$7886,'Selected scen drivers'!$AI$1,'SSP drivers'!$C$2:$C$7886,'Selected scen drivers'!$C150,'SSP drivers'!$D$2:$D$7886,'Selected scen drivers'!$D150)</f>
        <v>47.583640252956002</v>
      </c>
      <c r="K150" s="4">
        <f>SUMIFS('SSP drivers'!K$2:K$7886,'SSP drivers'!$A$2:$A$7886,'Selected scen drivers'!$AH$1,'SSP drivers'!$B$2:$B$7886,'Selected scen drivers'!$AI$1,'SSP drivers'!$C$2:$C$7886,'Selected scen drivers'!$C150,'SSP drivers'!$D$2:$D$7886,'Selected scen drivers'!$D150)</f>
        <v>51.122875748129402</v>
      </c>
      <c r="L150" s="4">
        <f>SUMIFS('SSP drivers'!L$2:L$7886,'SSP drivers'!$A$2:$A$7886,'Selected scen drivers'!$AH$1,'SSP drivers'!$B$2:$B$7886,'Selected scen drivers'!$AI$1,'SSP drivers'!$C$2:$C$7886,'Selected scen drivers'!$C150,'SSP drivers'!$D$2:$D$7886,'Selected scen drivers'!$D150)</f>
        <v>54.721423541532602</v>
      </c>
      <c r="M150" s="4">
        <f>SUMIFS('SSP drivers'!M$2:M$7886,'SSP drivers'!$A$2:$A$7886,'Selected scen drivers'!$AH$1,'SSP drivers'!$B$2:$B$7886,'Selected scen drivers'!$AI$1,'SSP drivers'!$C$2:$C$7886,'Selected scen drivers'!$C150,'SSP drivers'!$D$2:$D$7886,'Selected scen drivers'!$D150)</f>
        <v>58.288644753845197</v>
      </c>
      <c r="N150" s="4">
        <f>SUMIFS('SSP drivers'!N$2:N$7886,'SSP drivers'!$A$2:$A$7886,'Selected scen drivers'!$AH$1,'SSP drivers'!$B$2:$B$7886,'Selected scen drivers'!$AI$1,'SSP drivers'!$C$2:$C$7886,'Selected scen drivers'!$C150,'SSP drivers'!$D$2:$D$7886,'Selected scen drivers'!$D150)</f>
        <v>62.020655851849</v>
      </c>
      <c r="O150" s="4">
        <f>SUMIFS('SSP drivers'!O$2:O$7886,'SSP drivers'!$A$2:$A$7886,'Selected scen drivers'!$AH$1,'SSP drivers'!$B$2:$B$7886,'Selected scen drivers'!$AI$1,'SSP drivers'!$C$2:$C$7886,'Selected scen drivers'!$C150,'SSP drivers'!$D$2:$D$7886,'Selected scen drivers'!$D150)</f>
        <v>65.886730373583504</v>
      </c>
      <c r="P150" s="4">
        <f>SUMIFS('SSP drivers'!P$2:P$7886,'SSP drivers'!$A$2:$A$7886,'Selected scen drivers'!$AH$1,'SSP drivers'!$B$2:$B$7886,'Selected scen drivers'!$AI$1,'SSP drivers'!$C$2:$C$7886,'Selected scen drivers'!$C150,'SSP drivers'!$D$2:$D$7886,'Selected scen drivers'!$D150)</f>
        <v>69.870002894961203</v>
      </c>
      <c r="Q150" s="4">
        <f>SUMIFS('SSP drivers'!Q$2:Q$7886,'SSP drivers'!$A$2:$A$7886,'Selected scen drivers'!$AH$1,'SSP drivers'!$B$2:$B$7886,'Selected scen drivers'!$AI$1,'SSP drivers'!$C$2:$C$7886,'Selected scen drivers'!$C150,'SSP drivers'!$D$2:$D$7886,'Selected scen drivers'!$D150)</f>
        <v>73.706054484018395</v>
      </c>
      <c r="R150" s="4">
        <f>SUMIFS('SSP drivers'!R$2:R$7886,'SSP drivers'!$A$2:$A$7886,'Selected scen drivers'!$AH$1,'SSP drivers'!$B$2:$B$7886,'Selected scen drivers'!$AI$1,'SSP drivers'!$C$2:$C$7886,'Selected scen drivers'!$C150,'SSP drivers'!$D$2:$D$7886,'Selected scen drivers'!$D150)</f>
        <v>77.255572384206403</v>
      </c>
      <c r="S150" s="4">
        <f>SUMIFS('SSP drivers'!S$2:S$7886,'SSP drivers'!$A$2:$A$7886,'Selected scen drivers'!$AH$1,'SSP drivers'!$B$2:$B$7886,'Selected scen drivers'!$AI$1,'SSP drivers'!$C$2:$C$7886,'Selected scen drivers'!$C150,'SSP drivers'!$D$2:$D$7886,'Selected scen drivers'!$D150)</f>
        <v>80.534252319381906</v>
      </c>
      <c r="T150" s="4">
        <f>SUMIFS('SSP drivers'!T$2:T$7886,'SSP drivers'!$A$2:$A$7886,'Selected scen drivers'!$AH$1,'SSP drivers'!$B$2:$B$7886,'Selected scen drivers'!$AI$1,'SSP drivers'!$C$2:$C$7886,'Selected scen drivers'!$C150,'SSP drivers'!$D$2:$D$7886,'Selected scen drivers'!$D150)</f>
        <v>83.653102022579503</v>
      </c>
      <c r="U150" s="4">
        <f>SUMIFS('SSP drivers'!U$2:U$7886,'SSP drivers'!$A$2:$A$7886,'Selected scen drivers'!$AH$1,'SSP drivers'!$B$2:$B$7886,'Selected scen drivers'!$AI$1,'SSP drivers'!$C$2:$C$7886,'Selected scen drivers'!$C150,'SSP drivers'!$D$2:$D$7886,'Selected scen drivers'!$D150)</f>
        <v>86.733526396179798</v>
      </c>
      <c r="V150" s="4">
        <f>SUMIFS('SSP drivers'!V$2:V$7886,'SSP drivers'!$A$2:$A$7886,'Selected scen drivers'!$AH$1,'SSP drivers'!$B$2:$B$7886,'Selected scen drivers'!$AI$1,'SSP drivers'!$C$2:$C$7886,'Selected scen drivers'!$C150,'SSP drivers'!$D$2:$D$7886,'Selected scen drivers'!$D150)</f>
        <v>89.8252443873197</v>
      </c>
      <c r="W150" s="4">
        <f>SUMIFS('SSP drivers'!W$2:W$7886,'SSP drivers'!$A$2:$A$7886,'Selected scen drivers'!$AH$1,'SSP drivers'!$B$2:$B$7886,'Selected scen drivers'!$AI$1,'SSP drivers'!$C$2:$C$7886,'Selected scen drivers'!$C150,'SSP drivers'!$D$2:$D$7886,'Selected scen drivers'!$D150)</f>
        <v>92.883979466968896</v>
      </c>
      <c r="X150" s="4"/>
      <c r="Y150" s="4"/>
      <c r="Z150" s="4"/>
      <c r="AA150" s="4"/>
      <c r="AB150" s="4"/>
      <c r="AC150" s="4"/>
      <c r="AD150" s="4"/>
      <c r="AE150" s="4"/>
    </row>
    <row r="151" spans="1:31" x14ac:dyDescent="0.35">
      <c r="A151">
        <f t="shared" si="4"/>
        <v>17</v>
      </c>
      <c r="B151">
        <f t="shared" si="5"/>
        <v>6</v>
      </c>
      <c r="C151" t="str">
        <f>IFERROR(VLOOKUP(A151,Classification!$A$4:$B$37,2,FALSE),"")</f>
        <v>EU_south</v>
      </c>
      <c r="D151" t="str">
        <f>IFERROR(VLOOKUP(B151,Classification!$N$5:$O$14,2,FALSE),"")</f>
        <v>GDPPHOU</v>
      </c>
      <c r="E151" s="4">
        <f>SUMIFS('SSP drivers'!E$2:E$7886,'SSP drivers'!$A$2:$A$7886,'Selected scen drivers'!$AH$1,'SSP drivers'!$B$2:$B$7886,'Selected scen drivers'!$AI$1,'SSP drivers'!$C$2:$C$7886,'Selected scen drivers'!$C151,'SSP drivers'!$D$2:$D$7886,'Selected scen drivers'!$D151)</f>
        <v>0</v>
      </c>
      <c r="F151" s="4">
        <f>SUMIFS('SSP drivers'!F$2:F$7886,'SSP drivers'!$A$2:$A$7886,'Selected scen drivers'!$AH$1,'SSP drivers'!$B$2:$B$7886,'Selected scen drivers'!$AI$1,'SSP drivers'!$C$2:$C$7886,'Selected scen drivers'!$C151,'SSP drivers'!$D$2:$D$7886,'Selected scen drivers'!$D151)</f>
        <v>118.62794981055001</v>
      </c>
      <c r="G151" s="4">
        <f>SUMIFS('SSP drivers'!G$2:G$7886,'SSP drivers'!$A$2:$A$7886,'Selected scen drivers'!$AH$1,'SSP drivers'!$B$2:$B$7886,'Selected scen drivers'!$AI$1,'SSP drivers'!$C$2:$C$7886,'Selected scen drivers'!$C151,'SSP drivers'!$D$2:$D$7886,'Selected scen drivers'!$D151)</f>
        <v>118.147749989272</v>
      </c>
      <c r="H151" s="4">
        <f>SUMIFS('SSP drivers'!H$2:H$7886,'SSP drivers'!$A$2:$A$7886,'Selected scen drivers'!$AH$1,'SSP drivers'!$B$2:$B$7886,'Selected scen drivers'!$AI$1,'SSP drivers'!$C$2:$C$7886,'Selected scen drivers'!$C151,'SSP drivers'!$D$2:$D$7886,'Selected scen drivers'!$D151)</f>
        <v>140.751239708415</v>
      </c>
      <c r="I151" s="4">
        <f>SUMIFS('SSP drivers'!I$2:I$7886,'SSP drivers'!$A$2:$A$7886,'Selected scen drivers'!$AH$1,'SSP drivers'!$B$2:$B$7886,'Selected scen drivers'!$AI$1,'SSP drivers'!$C$2:$C$7886,'Selected scen drivers'!$C151,'SSP drivers'!$D$2:$D$7886,'Selected scen drivers'!$D151)</f>
        <v>155.72521799858399</v>
      </c>
      <c r="J151" s="4">
        <f>SUMIFS('SSP drivers'!J$2:J$7886,'SSP drivers'!$A$2:$A$7886,'Selected scen drivers'!$AH$1,'SSP drivers'!$B$2:$B$7886,'Selected scen drivers'!$AI$1,'SSP drivers'!$C$2:$C$7886,'Selected scen drivers'!$C151,'SSP drivers'!$D$2:$D$7886,'Selected scen drivers'!$D151)</f>
        <v>175.54849771881399</v>
      </c>
      <c r="K151" s="4">
        <f>SUMIFS('SSP drivers'!K$2:K$7886,'SSP drivers'!$A$2:$A$7886,'Selected scen drivers'!$AH$1,'SSP drivers'!$B$2:$B$7886,'Selected scen drivers'!$AI$1,'SSP drivers'!$C$2:$C$7886,'Selected scen drivers'!$C151,'SSP drivers'!$D$2:$D$7886,'Selected scen drivers'!$D151)</f>
        <v>198.291190161907</v>
      </c>
      <c r="L151" s="4">
        <f>SUMIFS('SSP drivers'!L$2:L$7886,'SSP drivers'!$A$2:$A$7886,'Selected scen drivers'!$AH$1,'SSP drivers'!$B$2:$B$7886,'Selected scen drivers'!$AI$1,'SSP drivers'!$C$2:$C$7886,'Selected scen drivers'!$C151,'SSP drivers'!$D$2:$D$7886,'Selected scen drivers'!$D151)</f>
        <v>221.49940325550301</v>
      </c>
      <c r="M151" s="4">
        <f>SUMIFS('SSP drivers'!M$2:M$7886,'SSP drivers'!$A$2:$A$7886,'Selected scen drivers'!$AH$1,'SSP drivers'!$B$2:$B$7886,'Selected scen drivers'!$AI$1,'SSP drivers'!$C$2:$C$7886,'Selected scen drivers'!$C151,'SSP drivers'!$D$2:$D$7886,'Selected scen drivers'!$D151)</f>
        <v>243.35235592642499</v>
      </c>
      <c r="N151" s="4">
        <f>SUMIFS('SSP drivers'!N$2:N$7886,'SSP drivers'!$A$2:$A$7886,'Selected scen drivers'!$AH$1,'SSP drivers'!$B$2:$B$7886,'Selected scen drivers'!$AI$1,'SSP drivers'!$C$2:$C$7886,'Selected scen drivers'!$C151,'SSP drivers'!$D$2:$D$7886,'Selected scen drivers'!$D151)</f>
        <v>263.28163359166399</v>
      </c>
      <c r="O151" s="4">
        <f>SUMIFS('SSP drivers'!O$2:O$7886,'SSP drivers'!$A$2:$A$7886,'Selected scen drivers'!$AH$1,'SSP drivers'!$B$2:$B$7886,'Selected scen drivers'!$AI$1,'SSP drivers'!$C$2:$C$7886,'Selected scen drivers'!$C151,'SSP drivers'!$D$2:$D$7886,'Selected scen drivers'!$D151)</f>
        <v>281.75214228505303</v>
      </c>
      <c r="P151" s="4">
        <f>SUMIFS('SSP drivers'!P$2:P$7886,'SSP drivers'!$A$2:$A$7886,'Selected scen drivers'!$AH$1,'SSP drivers'!$B$2:$B$7886,'Selected scen drivers'!$AI$1,'SSP drivers'!$C$2:$C$7886,'Selected scen drivers'!$C151,'SSP drivers'!$D$2:$D$7886,'Selected scen drivers'!$D151)</f>
        <v>299.17119349881301</v>
      </c>
      <c r="Q151" s="4">
        <f>SUMIFS('SSP drivers'!Q$2:Q$7886,'SSP drivers'!$A$2:$A$7886,'Selected scen drivers'!$AH$1,'SSP drivers'!$B$2:$B$7886,'Selected scen drivers'!$AI$1,'SSP drivers'!$C$2:$C$7886,'Selected scen drivers'!$C151,'SSP drivers'!$D$2:$D$7886,'Selected scen drivers'!$D151)</f>
        <v>317.32631289756102</v>
      </c>
      <c r="R151" s="4">
        <f>SUMIFS('SSP drivers'!R$2:R$7886,'SSP drivers'!$A$2:$A$7886,'Selected scen drivers'!$AH$1,'SSP drivers'!$B$2:$B$7886,'Selected scen drivers'!$AI$1,'SSP drivers'!$C$2:$C$7886,'Selected scen drivers'!$C151,'SSP drivers'!$D$2:$D$7886,'Selected scen drivers'!$D151)</f>
        <v>337.28479249335101</v>
      </c>
      <c r="S151" s="4">
        <f>SUMIFS('SSP drivers'!S$2:S$7886,'SSP drivers'!$A$2:$A$7886,'Selected scen drivers'!$AH$1,'SSP drivers'!$B$2:$B$7886,'Selected scen drivers'!$AI$1,'SSP drivers'!$C$2:$C$7886,'Selected scen drivers'!$C151,'SSP drivers'!$D$2:$D$7886,'Selected scen drivers'!$D151)</f>
        <v>358.49600143803201</v>
      </c>
      <c r="T151" s="4">
        <f>SUMIFS('SSP drivers'!T$2:T$7886,'SSP drivers'!$A$2:$A$7886,'Selected scen drivers'!$AH$1,'SSP drivers'!$B$2:$B$7886,'Selected scen drivers'!$AI$1,'SSP drivers'!$C$2:$C$7886,'Selected scen drivers'!$C151,'SSP drivers'!$D$2:$D$7886,'Selected scen drivers'!$D151)</f>
        <v>377.86922422080198</v>
      </c>
      <c r="U151" s="4">
        <f>SUMIFS('SSP drivers'!U$2:U$7886,'SSP drivers'!$A$2:$A$7886,'Selected scen drivers'!$AH$1,'SSP drivers'!$B$2:$B$7886,'Selected scen drivers'!$AI$1,'SSP drivers'!$C$2:$C$7886,'Selected scen drivers'!$C151,'SSP drivers'!$D$2:$D$7886,'Selected scen drivers'!$D151)</f>
        <v>394.20907521897402</v>
      </c>
      <c r="V151" s="4">
        <f>SUMIFS('SSP drivers'!V$2:V$7886,'SSP drivers'!$A$2:$A$7886,'Selected scen drivers'!$AH$1,'SSP drivers'!$B$2:$B$7886,'Selected scen drivers'!$AI$1,'SSP drivers'!$C$2:$C$7886,'Selected scen drivers'!$C151,'SSP drivers'!$D$2:$D$7886,'Selected scen drivers'!$D151)</f>
        <v>410.96866038937497</v>
      </c>
      <c r="W151" s="4">
        <f>SUMIFS('SSP drivers'!W$2:W$7886,'SSP drivers'!$A$2:$A$7886,'Selected scen drivers'!$AH$1,'SSP drivers'!$B$2:$B$7886,'Selected scen drivers'!$AI$1,'SSP drivers'!$C$2:$C$7886,'Selected scen drivers'!$C151,'SSP drivers'!$D$2:$D$7886,'Selected scen drivers'!$D151)</f>
        <v>428.85460455852802</v>
      </c>
      <c r="X151" s="4"/>
      <c r="Y151" s="4"/>
      <c r="Z151" s="4"/>
      <c r="AA151" s="4"/>
      <c r="AB151" s="4"/>
      <c r="AC151" s="4"/>
      <c r="AD151" s="4"/>
      <c r="AE151" s="4"/>
    </row>
    <row r="152" spans="1:31" x14ac:dyDescent="0.35">
      <c r="A152">
        <f t="shared" si="4"/>
        <v>17</v>
      </c>
      <c r="B152">
        <f t="shared" si="5"/>
        <v>7</v>
      </c>
      <c r="C152" t="str">
        <f>IFERROR(VLOOKUP(A152,Classification!$A$4:$B$37,2,FALSE),"")</f>
        <v>EU_south</v>
      </c>
      <c r="D152" t="str">
        <f>IFERROR(VLOOKUP(B152,Classification!$N$5:$O$14,2,FALSE),"")</f>
        <v>GDPSER</v>
      </c>
      <c r="E152" s="4">
        <f>SUMIFS('SSP drivers'!E$2:E$7886,'SSP drivers'!$A$2:$A$7886,'Selected scen drivers'!$AH$1,'SSP drivers'!$B$2:$B$7886,'Selected scen drivers'!$AI$1,'SSP drivers'!$C$2:$C$7886,'Selected scen drivers'!$C152,'SSP drivers'!$D$2:$D$7886,'Selected scen drivers'!$D152)</f>
        <v>0</v>
      </c>
      <c r="F152" s="4">
        <f>SUMIFS('SSP drivers'!F$2:F$7886,'SSP drivers'!$A$2:$A$7886,'Selected scen drivers'!$AH$1,'SSP drivers'!$B$2:$B$7886,'Selected scen drivers'!$AI$1,'SSP drivers'!$C$2:$C$7886,'Selected scen drivers'!$C152,'SSP drivers'!$D$2:$D$7886,'Selected scen drivers'!$D152)</f>
        <v>1843.9120602774001</v>
      </c>
      <c r="G152" s="4">
        <f>SUMIFS('SSP drivers'!G$2:G$7886,'SSP drivers'!$A$2:$A$7886,'Selected scen drivers'!$AH$1,'SSP drivers'!$B$2:$B$7886,'Selected scen drivers'!$AI$1,'SSP drivers'!$C$2:$C$7886,'Selected scen drivers'!$C152,'SSP drivers'!$D$2:$D$7886,'Selected scen drivers'!$D152)</f>
        <v>1826.8676189390801</v>
      </c>
      <c r="H152" s="4">
        <f>SUMIFS('SSP drivers'!H$2:H$7886,'SSP drivers'!$A$2:$A$7886,'Selected scen drivers'!$AH$1,'SSP drivers'!$B$2:$B$7886,'Selected scen drivers'!$AI$1,'SSP drivers'!$C$2:$C$7886,'Selected scen drivers'!$C152,'SSP drivers'!$D$2:$D$7886,'Selected scen drivers'!$D152)</f>
        <v>2116.6780628532401</v>
      </c>
      <c r="I152" s="4">
        <f>SUMIFS('SSP drivers'!I$2:I$7886,'SSP drivers'!$A$2:$A$7886,'Selected scen drivers'!$AH$1,'SSP drivers'!$B$2:$B$7886,'Selected scen drivers'!$AI$1,'SSP drivers'!$C$2:$C$7886,'Selected scen drivers'!$C152,'SSP drivers'!$D$2:$D$7886,'Selected scen drivers'!$D152)</f>
        <v>2232.9791817699802</v>
      </c>
      <c r="J152" s="4">
        <f>SUMIFS('SSP drivers'!J$2:J$7886,'SSP drivers'!$A$2:$A$7886,'Selected scen drivers'!$AH$1,'SSP drivers'!$B$2:$B$7886,'Selected scen drivers'!$AI$1,'SSP drivers'!$C$2:$C$7886,'Selected scen drivers'!$C152,'SSP drivers'!$D$2:$D$7886,'Selected scen drivers'!$D152)</f>
        <v>2368.2883824359901</v>
      </c>
      <c r="K152" s="4">
        <f>SUMIFS('SSP drivers'!K$2:K$7886,'SSP drivers'!$A$2:$A$7886,'Selected scen drivers'!$AH$1,'SSP drivers'!$B$2:$B$7886,'Selected scen drivers'!$AI$1,'SSP drivers'!$C$2:$C$7886,'Selected scen drivers'!$C152,'SSP drivers'!$D$2:$D$7886,'Selected scen drivers'!$D152)</f>
        <v>2506.02972317998</v>
      </c>
      <c r="L152" s="4">
        <f>SUMIFS('SSP drivers'!L$2:L$7886,'SSP drivers'!$A$2:$A$7886,'Selected scen drivers'!$AH$1,'SSP drivers'!$B$2:$B$7886,'Selected scen drivers'!$AI$1,'SSP drivers'!$C$2:$C$7886,'Selected scen drivers'!$C152,'SSP drivers'!$D$2:$D$7886,'Selected scen drivers'!$D152)</f>
        <v>2643.02850807599</v>
      </c>
      <c r="M152" s="4">
        <f>SUMIFS('SSP drivers'!M$2:M$7886,'SSP drivers'!$A$2:$A$7886,'Selected scen drivers'!$AH$1,'SSP drivers'!$B$2:$B$7886,'Selected scen drivers'!$AI$1,'SSP drivers'!$C$2:$C$7886,'Selected scen drivers'!$C152,'SSP drivers'!$D$2:$D$7886,'Selected scen drivers'!$D152)</f>
        <v>2773.5170165957802</v>
      </c>
      <c r="N152" s="4">
        <f>SUMIFS('SSP drivers'!N$2:N$7886,'SSP drivers'!$A$2:$A$7886,'Selected scen drivers'!$AH$1,'SSP drivers'!$B$2:$B$7886,'Selected scen drivers'!$AI$1,'SSP drivers'!$C$2:$C$7886,'Selected scen drivers'!$C152,'SSP drivers'!$D$2:$D$7886,'Selected scen drivers'!$D152)</f>
        <v>2896.0557131454102</v>
      </c>
      <c r="O152" s="4">
        <f>SUMIFS('SSP drivers'!O$2:O$7886,'SSP drivers'!$A$2:$A$7886,'Selected scen drivers'!$AH$1,'SSP drivers'!$B$2:$B$7886,'Selected scen drivers'!$AI$1,'SSP drivers'!$C$2:$C$7886,'Selected scen drivers'!$C152,'SSP drivers'!$D$2:$D$7886,'Selected scen drivers'!$D152)</f>
        <v>3008.6967781002099</v>
      </c>
      <c r="P152" s="4">
        <f>SUMIFS('SSP drivers'!P$2:P$7886,'SSP drivers'!$A$2:$A$7886,'Selected scen drivers'!$AH$1,'SSP drivers'!$B$2:$B$7886,'Selected scen drivers'!$AI$1,'SSP drivers'!$C$2:$C$7886,'Selected scen drivers'!$C152,'SSP drivers'!$D$2:$D$7886,'Selected scen drivers'!$D152)</f>
        <v>3111.52983874546</v>
      </c>
      <c r="Q152" s="4">
        <f>SUMIFS('SSP drivers'!Q$2:Q$7886,'SSP drivers'!$A$2:$A$7886,'Selected scen drivers'!$AH$1,'SSP drivers'!$B$2:$B$7886,'Selected scen drivers'!$AI$1,'SSP drivers'!$C$2:$C$7886,'Selected scen drivers'!$C152,'SSP drivers'!$D$2:$D$7886,'Selected scen drivers'!$D152)</f>
        <v>3200.8974594766901</v>
      </c>
      <c r="R152" s="4">
        <f>SUMIFS('SSP drivers'!R$2:R$7886,'SSP drivers'!$A$2:$A$7886,'Selected scen drivers'!$AH$1,'SSP drivers'!$B$2:$B$7886,'Selected scen drivers'!$AI$1,'SSP drivers'!$C$2:$C$7886,'Selected scen drivers'!$C152,'SSP drivers'!$D$2:$D$7886,'Selected scen drivers'!$D152)</f>
        <v>3278.0182795104301</v>
      </c>
      <c r="S152" s="4">
        <f>SUMIFS('SSP drivers'!S$2:S$7886,'SSP drivers'!$A$2:$A$7886,'Selected scen drivers'!$AH$1,'SSP drivers'!$B$2:$B$7886,'Selected scen drivers'!$AI$1,'SSP drivers'!$C$2:$C$7886,'Selected scen drivers'!$C152,'SSP drivers'!$D$2:$D$7886,'Selected scen drivers'!$D152)</f>
        <v>3346.1396608564301</v>
      </c>
      <c r="T152" s="4">
        <f>SUMIFS('SSP drivers'!T$2:T$7886,'SSP drivers'!$A$2:$A$7886,'Selected scen drivers'!$AH$1,'SSP drivers'!$B$2:$B$7886,'Selected scen drivers'!$AI$1,'SSP drivers'!$C$2:$C$7886,'Selected scen drivers'!$C152,'SSP drivers'!$D$2:$D$7886,'Selected scen drivers'!$D152)</f>
        <v>3406.5452396557498</v>
      </c>
      <c r="U152" s="4">
        <f>SUMIFS('SSP drivers'!U$2:U$7886,'SSP drivers'!$A$2:$A$7886,'Selected scen drivers'!$AH$1,'SSP drivers'!$B$2:$B$7886,'Selected scen drivers'!$AI$1,'SSP drivers'!$C$2:$C$7886,'Selected scen drivers'!$C152,'SSP drivers'!$D$2:$D$7886,'Selected scen drivers'!$D152)</f>
        <v>3457.64708183625</v>
      </c>
      <c r="V152" s="4">
        <f>SUMIFS('SSP drivers'!V$2:V$7886,'SSP drivers'!$A$2:$A$7886,'Selected scen drivers'!$AH$1,'SSP drivers'!$B$2:$B$7886,'Selected scen drivers'!$AI$1,'SSP drivers'!$C$2:$C$7886,'Selected scen drivers'!$C152,'SSP drivers'!$D$2:$D$7886,'Selected scen drivers'!$D152)</f>
        <v>3496.5767101156598</v>
      </c>
      <c r="W152" s="4">
        <f>SUMIFS('SSP drivers'!W$2:W$7886,'SSP drivers'!$A$2:$A$7886,'Selected scen drivers'!$AH$1,'SSP drivers'!$B$2:$B$7886,'Selected scen drivers'!$AI$1,'SSP drivers'!$C$2:$C$7886,'Selected scen drivers'!$C152,'SSP drivers'!$D$2:$D$7886,'Selected scen drivers'!$D152)</f>
        <v>3519.0023408277898</v>
      </c>
      <c r="X152" s="4"/>
      <c r="Y152" s="4"/>
      <c r="Z152" s="4"/>
      <c r="AA152" s="4"/>
      <c r="AB152" s="4"/>
      <c r="AC152" s="4"/>
      <c r="AD152" s="4"/>
      <c r="AE152" s="4"/>
    </row>
    <row r="153" spans="1:31" x14ac:dyDescent="0.35">
      <c r="A153">
        <f t="shared" si="4"/>
        <v>17</v>
      </c>
      <c r="B153">
        <f t="shared" si="5"/>
        <v>8</v>
      </c>
      <c r="C153" t="str">
        <f>IFERROR(VLOOKUP(A153,Classification!$A$4:$B$37,2,FALSE),"")</f>
        <v>EU_south</v>
      </c>
      <c r="D153" t="str">
        <f>IFERROR(VLOOKUP(B153,Classification!$N$5:$O$14,2,FALSE),"")</f>
        <v>HOU</v>
      </c>
      <c r="E153" s="4">
        <f>SUMIFS('SSP drivers'!E$2:E$7886,'SSP drivers'!$A$2:$A$7886,'Selected scen drivers'!$AH$1,'SSP drivers'!$B$2:$B$7886,'Selected scen drivers'!$AI$1,'SSP drivers'!$C$2:$C$7886,'Selected scen drivers'!$C153,'SSP drivers'!$D$2:$D$7886,'Selected scen drivers'!$D153)</f>
        <v>0</v>
      </c>
      <c r="F153" s="4">
        <f>SUMIFS('SSP drivers'!F$2:F$7886,'SSP drivers'!$A$2:$A$7886,'Selected scen drivers'!$AH$1,'SSP drivers'!$B$2:$B$7886,'Selected scen drivers'!$AI$1,'SSP drivers'!$C$2:$C$7886,'Selected scen drivers'!$C153,'SSP drivers'!$D$2:$D$7886,'Selected scen drivers'!$D153)</f>
        <v>21.400533249999999</v>
      </c>
      <c r="G153" s="4">
        <f>SUMIFS('SSP drivers'!G$2:G$7886,'SSP drivers'!$A$2:$A$7886,'Selected scen drivers'!$AH$1,'SSP drivers'!$B$2:$B$7886,'Selected scen drivers'!$AI$1,'SSP drivers'!$C$2:$C$7886,'Selected scen drivers'!$C153,'SSP drivers'!$D$2:$D$7886,'Selected scen drivers'!$D153)</f>
        <v>21.29647735</v>
      </c>
      <c r="H153" s="4">
        <f>SUMIFS('SSP drivers'!H$2:H$7886,'SSP drivers'!$A$2:$A$7886,'Selected scen drivers'!$AH$1,'SSP drivers'!$B$2:$B$7886,'Selected scen drivers'!$AI$1,'SSP drivers'!$C$2:$C$7886,'Selected scen drivers'!$C153,'SSP drivers'!$D$2:$D$7886,'Selected scen drivers'!$D153)</f>
        <v>20.776165750000001</v>
      </c>
      <c r="I153" s="4">
        <f>SUMIFS('SSP drivers'!I$2:I$7886,'SSP drivers'!$A$2:$A$7886,'Selected scen drivers'!$AH$1,'SSP drivers'!$B$2:$B$7886,'Selected scen drivers'!$AI$1,'SSP drivers'!$C$2:$C$7886,'Selected scen drivers'!$C153,'SSP drivers'!$D$2:$D$7886,'Selected scen drivers'!$D153)</f>
        <v>19.913460749999999</v>
      </c>
      <c r="J153" s="4">
        <f>SUMIFS('SSP drivers'!J$2:J$7886,'SSP drivers'!$A$2:$A$7886,'Selected scen drivers'!$AH$1,'SSP drivers'!$B$2:$B$7886,'Selected scen drivers'!$AI$1,'SSP drivers'!$C$2:$C$7886,'Selected scen drivers'!$C153,'SSP drivers'!$D$2:$D$7886,'Selected scen drivers'!$D153)</f>
        <v>18.837172599999999</v>
      </c>
      <c r="K153" s="4">
        <f>SUMIFS('SSP drivers'!K$2:K$7886,'SSP drivers'!$A$2:$A$7886,'Selected scen drivers'!$AH$1,'SSP drivers'!$B$2:$B$7886,'Selected scen drivers'!$AI$1,'SSP drivers'!$C$2:$C$7886,'Selected scen drivers'!$C153,'SSP drivers'!$D$2:$D$7886,'Selected scen drivers'!$D153)</f>
        <v>17.746399350000001</v>
      </c>
      <c r="L153" s="4">
        <f>SUMIFS('SSP drivers'!L$2:L$7886,'SSP drivers'!$A$2:$A$7886,'Selected scen drivers'!$AH$1,'SSP drivers'!$B$2:$B$7886,'Selected scen drivers'!$AI$1,'SSP drivers'!$C$2:$C$7886,'Selected scen drivers'!$C153,'SSP drivers'!$D$2:$D$7886,'Selected scen drivers'!$D153)</f>
        <v>16.854826549999999</v>
      </c>
      <c r="M153" s="4">
        <f>SUMIFS('SSP drivers'!M$2:M$7886,'SSP drivers'!$A$2:$A$7886,'Selected scen drivers'!$AH$1,'SSP drivers'!$B$2:$B$7886,'Selected scen drivers'!$AI$1,'SSP drivers'!$C$2:$C$7886,'Selected scen drivers'!$C153,'SSP drivers'!$D$2:$D$7886,'Selected scen drivers'!$D153)</f>
        <v>16.19876245</v>
      </c>
      <c r="N153" s="4">
        <f>SUMIFS('SSP drivers'!N$2:N$7886,'SSP drivers'!$A$2:$A$7886,'Selected scen drivers'!$AH$1,'SSP drivers'!$B$2:$B$7886,'Selected scen drivers'!$AI$1,'SSP drivers'!$C$2:$C$7886,'Selected scen drivers'!$C153,'SSP drivers'!$D$2:$D$7886,'Selected scen drivers'!$D153)</f>
        <v>15.73551125</v>
      </c>
      <c r="O153" s="4">
        <f>SUMIFS('SSP drivers'!O$2:O$7886,'SSP drivers'!$A$2:$A$7886,'Selected scen drivers'!$AH$1,'SSP drivers'!$B$2:$B$7886,'Selected scen drivers'!$AI$1,'SSP drivers'!$C$2:$C$7886,'Selected scen drivers'!$C153,'SSP drivers'!$D$2:$D$7886,'Selected scen drivers'!$D153)</f>
        <v>15.378824099999999</v>
      </c>
      <c r="P153" s="4">
        <f>SUMIFS('SSP drivers'!P$2:P$7886,'SSP drivers'!$A$2:$A$7886,'Selected scen drivers'!$AH$1,'SSP drivers'!$B$2:$B$7886,'Selected scen drivers'!$AI$1,'SSP drivers'!$C$2:$C$7886,'Selected scen drivers'!$C153,'SSP drivers'!$D$2:$D$7886,'Selected scen drivers'!$D153)</f>
        <v>15.082464099999999</v>
      </c>
      <c r="Q153" s="4">
        <f>SUMIFS('SSP drivers'!Q$2:Q$7886,'SSP drivers'!$A$2:$A$7886,'Selected scen drivers'!$AH$1,'SSP drivers'!$B$2:$B$7886,'Selected scen drivers'!$AI$1,'SSP drivers'!$C$2:$C$7886,'Selected scen drivers'!$C153,'SSP drivers'!$D$2:$D$7886,'Selected scen drivers'!$D153)</f>
        <v>14.7314597</v>
      </c>
      <c r="R153" s="4">
        <f>SUMIFS('SSP drivers'!R$2:R$7886,'SSP drivers'!$A$2:$A$7886,'Selected scen drivers'!$AH$1,'SSP drivers'!$B$2:$B$7886,'Selected scen drivers'!$AI$1,'SSP drivers'!$C$2:$C$7886,'Selected scen drivers'!$C153,'SSP drivers'!$D$2:$D$7886,'Selected scen drivers'!$D153)</f>
        <v>14.29577445</v>
      </c>
      <c r="S153" s="4">
        <f>SUMIFS('SSP drivers'!S$2:S$7886,'SSP drivers'!$A$2:$A$7886,'Selected scen drivers'!$AH$1,'SSP drivers'!$B$2:$B$7886,'Selected scen drivers'!$AI$1,'SSP drivers'!$C$2:$C$7886,'Selected scen drivers'!$C153,'SSP drivers'!$D$2:$D$7886,'Selected scen drivers'!$D153)</f>
        <v>13.83056595</v>
      </c>
      <c r="T153" s="4">
        <f>SUMIFS('SSP drivers'!T$2:T$7886,'SSP drivers'!$A$2:$A$7886,'Selected scen drivers'!$AH$1,'SSP drivers'!$B$2:$B$7886,'Selected scen drivers'!$AI$1,'SSP drivers'!$C$2:$C$7886,'Selected scen drivers'!$C153,'SSP drivers'!$D$2:$D$7886,'Selected scen drivers'!$D153)</f>
        <v>13.45860075</v>
      </c>
      <c r="U153" s="4">
        <f>SUMIFS('SSP drivers'!U$2:U$7886,'SSP drivers'!$A$2:$A$7886,'Selected scen drivers'!$AH$1,'SSP drivers'!$B$2:$B$7886,'Selected scen drivers'!$AI$1,'SSP drivers'!$C$2:$C$7886,'Selected scen drivers'!$C153,'SSP drivers'!$D$2:$D$7886,'Selected scen drivers'!$D153)</f>
        <v>13.194843049999999</v>
      </c>
      <c r="V153" s="4">
        <f>SUMIFS('SSP drivers'!V$2:V$7886,'SSP drivers'!$A$2:$A$7886,'Selected scen drivers'!$AH$1,'SSP drivers'!$B$2:$B$7886,'Selected scen drivers'!$AI$1,'SSP drivers'!$C$2:$C$7886,'Selected scen drivers'!$C153,'SSP drivers'!$D$2:$D$7886,'Selected scen drivers'!$D153)</f>
        <v>12.900256000000001</v>
      </c>
      <c r="W153" s="4">
        <f>SUMIFS('SSP drivers'!W$2:W$7886,'SSP drivers'!$A$2:$A$7886,'Selected scen drivers'!$AH$1,'SSP drivers'!$B$2:$B$7886,'Selected scen drivers'!$AI$1,'SSP drivers'!$C$2:$C$7886,'Selected scen drivers'!$C153,'SSP drivers'!$D$2:$D$7886,'Selected scen drivers'!$D153)</f>
        <v>12.542794199999999</v>
      </c>
      <c r="X153" s="4"/>
      <c r="Y153" s="4"/>
      <c r="Z153" s="4"/>
      <c r="AA153" s="4"/>
      <c r="AB153" s="4"/>
      <c r="AC153" s="4"/>
      <c r="AD153" s="4"/>
      <c r="AE153" s="4"/>
    </row>
    <row r="154" spans="1:31" x14ac:dyDescent="0.35">
      <c r="A154">
        <f t="shared" si="4"/>
        <v>17</v>
      </c>
      <c r="B154">
        <f t="shared" si="5"/>
        <v>9</v>
      </c>
      <c r="C154" t="str">
        <f>IFERROR(VLOOKUP(A154,Classification!$A$4:$B$37,2,FALSE),"")</f>
        <v>EU_south</v>
      </c>
      <c r="D154" t="str">
        <f>IFERROR(VLOOKUP(B154,Classification!$N$5:$O$14,2,FALSE),"")</f>
        <v>POP</v>
      </c>
      <c r="E154" s="4">
        <f>SUMIFS('SSP drivers'!E$2:E$7886,'SSP drivers'!$A$2:$A$7886,'Selected scen drivers'!$AH$1,'SSP drivers'!$B$2:$B$7886,'Selected scen drivers'!$AI$1,'SSP drivers'!$C$2:$C$7886,'Selected scen drivers'!$C154,'SSP drivers'!$D$2:$D$7886,'Selected scen drivers'!$D154)</f>
        <v>0</v>
      </c>
      <c r="F154" s="4">
        <f>SUMIFS('SSP drivers'!F$2:F$7886,'SSP drivers'!$A$2:$A$7886,'Selected scen drivers'!$AH$1,'SSP drivers'!$B$2:$B$7886,'Selected scen drivers'!$AI$1,'SSP drivers'!$C$2:$C$7886,'Selected scen drivers'!$C154,'SSP drivers'!$D$2:$D$7886,'Selected scen drivers'!$D154)</f>
        <v>72.124560099999997</v>
      </c>
      <c r="G154" s="4">
        <f>SUMIFS('SSP drivers'!G$2:G$7886,'SSP drivers'!$A$2:$A$7886,'Selected scen drivers'!$AH$1,'SSP drivers'!$B$2:$B$7886,'Selected scen drivers'!$AI$1,'SSP drivers'!$C$2:$C$7886,'Selected scen drivers'!$C154,'SSP drivers'!$D$2:$D$7886,'Selected scen drivers'!$D154)</f>
        <v>71.958420399999994</v>
      </c>
      <c r="H154" s="4">
        <f>SUMIFS('SSP drivers'!H$2:H$7886,'SSP drivers'!$A$2:$A$7886,'Selected scen drivers'!$AH$1,'SSP drivers'!$B$2:$B$7886,'Selected scen drivers'!$AI$1,'SSP drivers'!$C$2:$C$7886,'Selected scen drivers'!$C154,'SSP drivers'!$D$2:$D$7886,'Selected scen drivers'!$D154)</f>
        <v>71.127749499999993</v>
      </c>
      <c r="I154" s="4">
        <f>SUMIFS('SSP drivers'!I$2:I$7886,'SSP drivers'!$A$2:$A$7886,'Selected scen drivers'!$AH$1,'SSP drivers'!$B$2:$B$7886,'Selected scen drivers'!$AI$1,'SSP drivers'!$C$2:$C$7886,'Selected scen drivers'!$C154,'SSP drivers'!$D$2:$D$7886,'Selected scen drivers'!$D154)</f>
        <v>70.261902500000005</v>
      </c>
      <c r="J154" s="4">
        <f>SUMIFS('SSP drivers'!J$2:J$7886,'SSP drivers'!$A$2:$A$7886,'Selected scen drivers'!$AH$1,'SSP drivers'!$B$2:$B$7886,'Selected scen drivers'!$AI$1,'SSP drivers'!$C$2:$C$7886,'Selected scen drivers'!$C154,'SSP drivers'!$D$2:$D$7886,'Selected scen drivers'!$D154)</f>
        <v>69.495257899999999</v>
      </c>
      <c r="K154" s="4">
        <f>SUMIFS('SSP drivers'!K$2:K$7886,'SSP drivers'!$A$2:$A$7886,'Selected scen drivers'!$AH$1,'SSP drivers'!$B$2:$B$7886,'Selected scen drivers'!$AI$1,'SSP drivers'!$C$2:$C$7886,'Selected scen drivers'!$C154,'SSP drivers'!$D$2:$D$7886,'Selected scen drivers'!$D154)</f>
        <v>68.833268800000099</v>
      </c>
      <c r="L154" s="4">
        <f>SUMIFS('SSP drivers'!L$2:L$7886,'SSP drivers'!$A$2:$A$7886,'Selected scen drivers'!$AH$1,'SSP drivers'!$B$2:$B$7886,'Selected scen drivers'!$AI$1,'SSP drivers'!$C$2:$C$7886,'Selected scen drivers'!$C154,'SSP drivers'!$D$2:$D$7886,'Selected scen drivers'!$D154)</f>
        <v>68.224358600000002</v>
      </c>
      <c r="M154" s="4">
        <f>SUMIFS('SSP drivers'!M$2:M$7886,'SSP drivers'!$A$2:$A$7886,'Selected scen drivers'!$AH$1,'SSP drivers'!$B$2:$B$7886,'Selected scen drivers'!$AI$1,'SSP drivers'!$C$2:$C$7886,'Selected scen drivers'!$C154,'SSP drivers'!$D$2:$D$7886,'Selected scen drivers'!$D154)</f>
        <v>67.629072899999997</v>
      </c>
      <c r="N154" s="4">
        <f>SUMIFS('SSP drivers'!N$2:N$7886,'SSP drivers'!$A$2:$A$7886,'Selected scen drivers'!$AH$1,'SSP drivers'!$B$2:$B$7886,'Selected scen drivers'!$AI$1,'SSP drivers'!$C$2:$C$7886,'Selected scen drivers'!$C154,'SSP drivers'!$D$2:$D$7886,'Selected scen drivers'!$D154)</f>
        <v>66.7982473</v>
      </c>
      <c r="O154" s="4">
        <f>SUMIFS('SSP drivers'!O$2:O$7886,'SSP drivers'!$A$2:$A$7886,'Selected scen drivers'!$AH$1,'SSP drivers'!$B$2:$B$7886,'Selected scen drivers'!$AI$1,'SSP drivers'!$C$2:$C$7886,'Selected scen drivers'!$C154,'SSP drivers'!$D$2:$D$7886,'Selected scen drivers'!$D154)</f>
        <v>65.764632899999995</v>
      </c>
      <c r="P154" s="4">
        <f>SUMIFS('SSP drivers'!P$2:P$7886,'SSP drivers'!$A$2:$A$7886,'Selected scen drivers'!$AH$1,'SSP drivers'!$B$2:$B$7886,'Selected scen drivers'!$AI$1,'SSP drivers'!$C$2:$C$7886,'Selected scen drivers'!$C154,'SSP drivers'!$D$2:$D$7886,'Selected scen drivers'!$D154)</f>
        <v>64.5804866</v>
      </c>
      <c r="Q154" s="4">
        <f>SUMIFS('SSP drivers'!Q$2:Q$7886,'SSP drivers'!$A$2:$A$7886,'Selected scen drivers'!$AH$1,'SSP drivers'!$B$2:$B$7886,'Selected scen drivers'!$AI$1,'SSP drivers'!$C$2:$C$7886,'Selected scen drivers'!$C154,'SSP drivers'!$D$2:$D$7886,'Selected scen drivers'!$D154)</f>
        <v>63.423280800000001</v>
      </c>
      <c r="R154" s="4">
        <f>SUMIFS('SSP drivers'!R$2:R$7886,'SSP drivers'!$A$2:$A$7886,'Selected scen drivers'!$AH$1,'SSP drivers'!$B$2:$B$7886,'Selected scen drivers'!$AI$1,'SSP drivers'!$C$2:$C$7886,'Selected scen drivers'!$C154,'SSP drivers'!$D$2:$D$7886,'Selected scen drivers'!$D154)</f>
        <v>62.4129389</v>
      </c>
      <c r="S154" s="4">
        <f>SUMIFS('SSP drivers'!S$2:S$7886,'SSP drivers'!$A$2:$A$7886,'Selected scen drivers'!$AH$1,'SSP drivers'!$B$2:$B$7886,'Selected scen drivers'!$AI$1,'SSP drivers'!$C$2:$C$7886,'Selected scen drivers'!$C154,'SSP drivers'!$D$2:$D$7886,'Selected scen drivers'!$D154)</f>
        <v>61.566382599999997</v>
      </c>
      <c r="T154" s="4">
        <f>SUMIFS('SSP drivers'!T$2:T$7886,'SSP drivers'!$A$2:$A$7886,'Selected scen drivers'!$AH$1,'SSP drivers'!$B$2:$B$7886,'Selected scen drivers'!$AI$1,'SSP drivers'!$C$2:$C$7886,'Selected scen drivers'!$C154,'SSP drivers'!$D$2:$D$7886,'Selected scen drivers'!$D154)</f>
        <v>60.793812799999998</v>
      </c>
      <c r="U154" s="4">
        <f>SUMIFS('SSP drivers'!U$2:U$7886,'SSP drivers'!$A$2:$A$7886,'Selected scen drivers'!$AH$1,'SSP drivers'!$B$2:$B$7886,'Selected scen drivers'!$AI$1,'SSP drivers'!$C$2:$C$7886,'Selected scen drivers'!$C154,'SSP drivers'!$D$2:$D$7886,'Selected scen drivers'!$D154)</f>
        <v>59.971352400000001</v>
      </c>
      <c r="V154" s="4">
        <f>SUMIFS('SSP drivers'!V$2:V$7886,'SSP drivers'!$A$2:$A$7886,'Selected scen drivers'!$AH$1,'SSP drivers'!$B$2:$B$7886,'Selected scen drivers'!$AI$1,'SSP drivers'!$C$2:$C$7886,'Selected scen drivers'!$C154,'SSP drivers'!$D$2:$D$7886,'Selected scen drivers'!$D154)</f>
        <v>59.021280300000001</v>
      </c>
      <c r="W154" s="4">
        <f>SUMIFS('SSP drivers'!W$2:W$7886,'SSP drivers'!$A$2:$A$7886,'Selected scen drivers'!$AH$1,'SSP drivers'!$B$2:$B$7886,'Selected scen drivers'!$AI$1,'SSP drivers'!$C$2:$C$7886,'Selected scen drivers'!$C154,'SSP drivers'!$D$2:$D$7886,'Selected scen drivers'!$D154)</f>
        <v>57.911332799999997</v>
      </c>
      <c r="X154" s="4"/>
      <c r="Y154" s="4"/>
      <c r="Z154" s="4"/>
      <c r="AA154" s="4"/>
      <c r="AB154" s="4"/>
      <c r="AC154" s="4"/>
      <c r="AD154" s="4"/>
      <c r="AE154" s="4"/>
    </row>
    <row r="155" spans="1:31" x14ac:dyDescent="0.35">
      <c r="A155">
        <f t="shared" si="4"/>
        <v>18</v>
      </c>
      <c r="B155">
        <f t="shared" si="5"/>
        <v>1</v>
      </c>
      <c r="C155" t="str">
        <f>IFERROR(VLOOKUP(A155,Classification!$A$4:$B$37,2,FALSE),"")</f>
        <v>EU_northeast</v>
      </c>
      <c r="D155" t="str">
        <f>IFERROR(VLOOKUP(B155,Classification!$N$5:$O$14,2,FALSE),"")</f>
        <v>GDP</v>
      </c>
      <c r="E155" s="4">
        <f>SUMIFS('SSP drivers'!E$2:E$7886,'SSP drivers'!$A$2:$A$7886,'Selected scen drivers'!$AH$1,'SSP drivers'!$B$2:$B$7886,'Selected scen drivers'!$AI$1,'SSP drivers'!$C$2:$C$7886,'Selected scen drivers'!$C155,'SSP drivers'!$D$2:$D$7886,'Selected scen drivers'!$D155)</f>
        <v>0</v>
      </c>
      <c r="F155" s="4">
        <f>SUMIFS('SSP drivers'!F$2:F$7886,'SSP drivers'!$A$2:$A$7886,'Selected scen drivers'!$AH$1,'SSP drivers'!$B$2:$B$7886,'Selected scen drivers'!$AI$1,'SSP drivers'!$C$2:$C$7886,'Selected scen drivers'!$C155,'SSP drivers'!$D$2:$D$7886,'Selected scen drivers'!$D155)</f>
        <v>2339.0458600000002</v>
      </c>
      <c r="G155" s="4">
        <f>SUMIFS('SSP drivers'!G$2:G$7886,'SSP drivers'!$A$2:$A$7886,'Selected scen drivers'!$AH$1,'SSP drivers'!$B$2:$B$7886,'Selected scen drivers'!$AI$1,'SSP drivers'!$C$2:$C$7886,'Selected scen drivers'!$C155,'SSP drivers'!$D$2:$D$7886,'Selected scen drivers'!$D155)</f>
        <v>2388.8094000000001</v>
      </c>
      <c r="H155" s="4">
        <f>SUMIFS('SSP drivers'!H$2:H$7886,'SSP drivers'!$A$2:$A$7886,'Selected scen drivers'!$AH$1,'SSP drivers'!$B$2:$B$7886,'Selected scen drivers'!$AI$1,'SSP drivers'!$C$2:$C$7886,'Selected scen drivers'!$C155,'SSP drivers'!$D$2:$D$7886,'Selected scen drivers'!$D155)</f>
        <v>2754.9173000000001</v>
      </c>
      <c r="I155" s="4">
        <f>SUMIFS('SSP drivers'!I$2:I$7886,'SSP drivers'!$A$2:$A$7886,'Selected scen drivers'!$AH$1,'SSP drivers'!$B$2:$B$7886,'Selected scen drivers'!$AI$1,'SSP drivers'!$C$2:$C$7886,'Selected scen drivers'!$C155,'SSP drivers'!$D$2:$D$7886,'Selected scen drivers'!$D155)</f>
        <v>3140.1203999999998</v>
      </c>
      <c r="J155" s="4">
        <f>SUMIFS('SSP drivers'!J$2:J$7886,'SSP drivers'!$A$2:$A$7886,'Selected scen drivers'!$AH$1,'SSP drivers'!$B$2:$B$7886,'Selected scen drivers'!$AI$1,'SSP drivers'!$C$2:$C$7886,'Selected scen drivers'!$C155,'SSP drivers'!$D$2:$D$7886,'Selected scen drivers'!$D155)</f>
        <v>3442.8955999999998</v>
      </c>
      <c r="K155" s="4">
        <f>SUMIFS('SSP drivers'!K$2:K$7886,'SSP drivers'!$A$2:$A$7886,'Selected scen drivers'!$AH$1,'SSP drivers'!$B$2:$B$7886,'Selected scen drivers'!$AI$1,'SSP drivers'!$C$2:$C$7886,'Selected scen drivers'!$C155,'SSP drivers'!$D$2:$D$7886,'Selected scen drivers'!$D155)</f>
        <v>3704.4847</v>
      </c>
      <c r="L155" s="4">
        <f>SUMIFS('SSP drivers'!L$2:L$7886,'SSP drivers'!$A$2:$A$7886,'Selected scen drivers'!$AH$1,'SSP drivers'!$B$2:$B$7886,'Selected scen drivers'!$AI$1,'SSP drivers'!$C$2:$C$7886,'Selected scen drivers'!$C155,'SSP drivers'!$D$2:$D$7886,'Selected scen drivers'!$D155)</f>
        <v>3904.6314000000002</v>
      </c>
      <c r="M155" s="4">
        <f>SUMIFS('SSP drivers'!M$2:M$7886,'SSP drivers'!$A$2:$A$7886,'Selected scen drivers'!$AH$1,'SSP drivers'!$B$2:$B$7886,'Selected scen drivers'!$AI$1,'SSP drivers'!$C$2:$C$7886,'Selected scen drivers'!$C155,'SSP drivers'!$D$2:$D$7886,'Selected scen drivers'!$D155)</f>
        <v>4074.3867</v>
      </c>
      <c r="N155" s="4">
        <f>SUMIFS('SSP drivers'!N$2:N$7886,'SSP drivers'!$A$2:$A$7886,'Selected scen drivers'!$AH$1,'SSP drivers'!$B$2:$B$7886,'Selected scen drivers'!$AI$1,'SSP drivers'!$C$2:$C$7886,'Selected scen drivers'!$C155,'SSP drivers'!$D$2:$D$7886,'Selected scen drivers'!$D155)</f>
        <v>4224.9480999999996</v>
      </c>
      <c r="O155" s="4">
        <f>SUMIFS('SSP drivers'!O$2:O$7886,'SSP drivers'!$A$2:$A$7886,'Selected scen drivers'!$AH$1,'SSP drivers'!$B$2:$B$7886,'Selected scen drivers'!$AI$1,'SSP drivers'!$C$2:$C$7886,'Selected scen drivers'!$C155,'SSP drivers'!$D$2:$D$7886,'Selected scen drivers'!$D155)</f>
        <v>4367.4508999999998</v>
      </c>
      <c r="P155" s="4">
        <f>SUMIFS('SSP drivers'!P$2:P$7886,'SSP drivers'!$A$2:$A$7886,'Selected scen drivers'!$AH$1,'SSP drivers'!$B$2:$B$7886,'Selected scen drivers'!$AI$1,'SSP drivers'!$C$2:$C$7886,'Selected scen drivers'!$C155,'SSP drivers'!$D$2:$D$7886,'Selected scen drivers'!$D155)</f>
        <v>4504.1940999999997</v>
      </c>
      <c r="Q155" s="4">
        <f>SUMIFS('SSP drivers'!Q$2:Q$7886,'SSP drivers'!$A$2:$A$7886,'Selected scen drivers'!$AH$1,'SSP drivers'!$B$2:$B$7886,'Selected scen drivers'!$AI$1,'SSP drivers'!$C$2:$C$7886,'Selected scen drivers'!$C155,'SSP drivers'!$D$2:$D$7886,'Selected scen drivers'!$D155)</f>
        <v>4623.5778</v>
      </c>
      <c r="R155" s="4">
        <f>SUMIFS('SSP drivers'!R$2:R$7886,'SSP drivers'!$A$2:$A$7886,'Selected scen drivers'!$AH$1,'SSP drivers'!$B$2:$B$7886,'Selected scen drivers'!$AI$1,'SSP drivers'!$C$2:$C$7886,'Selected scen drivers'!$C155,'SSP drivers'!$D$2:$D$7886,'Selected scen drivers'!$D155)</f>
        <v>4720.0973999999997</v>
      </c>
      <c r="S155" s="4">
        <f>SUMIFS('SSP drivers'!S$2:S$7886,'SSP drivers'!$A$2:$A$7886,'Selected scen drivers'!$AH$1,'SSP drivers'!$B$2:$B$7886,'Selected scen drivers'!$AI$1,'SSP drivers'!$C$2:$C$7886,'Selected scen drivers'!$C155,'SSP drivers'!$D$2:$D$7886,'Selected scen drivers'!$D155)</f>
        <v>4796.1662999999999</v>
      </c>
      <c r="T155" s="4">
        <f>SUMIFS('SSP drivers'!T$2:T$7886,'SSP drivers'!$A$2:$A$7886,'Selected scen drivers'!$AH$1,'SSP drivers'!$B$2:$B$7886,'Selected scen drivers'!$AI$1,'SSP drivers'!$C$2:$C$7886,'Selected scen drivers'!$C155,'SSP drivers'!$D$2:$D$7886,'Selected scen drivers'!$D155)</f>
        <v>4860.7094999999999</v>
      </c>
      <c r="U155" s="4">
        <f>SUMIFS('SSP drivers'!U$2:U$7886,'SSP drivers'!$A$2:$A$7886,'Selected scen drivers'!$AH$1,'SSP drivers'!$B$2:$B$7886,'Selected scen drivers'!$AI$1,'SSP drivers'!$C$2:$C$7886,'Selected scen drivers'!$C155,'SSP drivers'!$D$2:$D$7886,'Selected scen drivers'!$D155)</f>
        <v>4922.866</v>
      </c>
      <c r="V155" s="4">
        <f>SUMIFS('SSP drivers'!V$2:V$7886,'SSP drivers'!$A$2:$A$7886,'Selected scen drivers'!$AH$1,'SSP drivers'!$B$2:$B$7886,'Selected scen drivers'!$AI$1,'SSP drivers'!$C$2:$C$7886,'Selected scen drivers'!$C155,'SSP drivers'!$D$2:$D$7886,'Selected scen drivers'!$D155)</f>
        <v>4986.3944000000001</v>
      </c>
      <c r="W155" s="4">
        <f>SUMIFS('SSP drivers'!W$2:W$7886,'SSP drivers'!$A$2:$A$7886,'Selected scen drivers'!$AH$1,'SSP drivers'!$B$2:$B$7886,'Selected scen drivers'!$AI$1,'SSP drivers'!$C$2:$C$7886,'Selected scen drivers'!$C155,'SSP drivers'!$D$2:$D$7886,'Selected scen drivers'!$D155)</f>
        <v>5046.2443999999996</v>
      </c>
      <c r="X155" s="4"/>
      <c r="Y155" s="4"/>
      <c r="Z155" s="4"/>
      <c r="AA155" s="4"/>
      <c r="AB155" s="4"/>
      <c r="AC155" s="4"/>
      <c r="AD155" s="4"/>
      <c r="AE155" s="4"/>
    </row>
    <row r="156" spans="1:31" x14ac:dyDescent="0.35">
      <c r="A156">
        <f t="shared" si="4"/>
        <v>18</v>
      </c>
      <c r="B156">
        <f t="shared" si="5"/>
        <v>2</v>
      </c>
      <c r="C156" t="str">
        <f>IFERROR(VLOOKUP(A156,Classification!$A$4:$B$37,2,FALSE),"")</f>
        <v>EU_northeast</v>
      </c>
      <c r="D156" t="str">
        <f>IFERROR(VLOOKUP(B156,Classification!$N$5:$O$14,2,FALSE),"")</f>
        <v>GDPAGR</v>
      </c>
      <c r="E156" s="4">
        <f>SUMIFS('SSP drivers'!E$2:E$7886,'SSP drivers'!$A$2:$A$7886,'Selected scen drivers'!$AH$1,'SSP drivers'!$B$2:$B$7886,'Selected scen drivers'!$AI$1,'SSP drivers'!$C$2:$C$7886,'Selected scen drivers'!$C156,'SSP drivers'!$D$2:$D$7886,'Selected scen drivers'!$D156)</f>
        <v>0</v>
      </c>
      <c r="F156" s="4">
        <f>SUMIFS('SSP drivers'!F$2:F$7886,'SSP drivers'!$A$2:$A$7886,'Selected scen drivers'!$AH$1,'SSP drivers'!$B$2:$B$7886,'Selected scen drivers'!$AI$1,'SSP drivers'!$C$2:$C$7886,'Selected scen drivers'!$C156,'SSP drivers'!$D$2:$D$7886,'Selected scen drivers'!$D156)</f>
        <v>52.9080122618129</v>
      </c>
      <c r="G156" s="4">
        <f>SUMIFS('SSP drivers'!G$2:G$7886,'SSP drivers'!$A$2:$A$7886,'Selected scen drivers'!$AH$1,'SSP drivers'!$B$2:$B$7886,'Selected scen drivers'!$AI$1,'SSP drivers'!$C$2:$C$7886,'Selected scen drivers'!$C156,'SSP drivers'!$D$2:$D$7886,'Selected scen drivers'!$D156)</f>
        <v>54.129917228847503</v>
      </c>
      <c r="H156" s="4">
        <f>SUMIFS('SSP drivers'!H$2:H$7886,'SSP drivers'!$A$2:$A$7886,'Selected scen drivers'!$AH$1,'SSP drivers'!$B$2:$B$7886,'Selected scen drivers'!$AI$1,'SSP drivers'!$C$2:$C$7886,'Selected scen drivers'!$C156,'SSP drivers'!$D$2:$D$7886,'Selected scen drivers'!$D156)</f>
        <v>62.624683400159903</v>
      </c>
      <c r="I156" s="4">
        <f>SUMIFS('SSP drivers'!I$2:I$7886,'SSP drivers'!$A$2:$A$7886,'Selected scen drivers'!$AH$1,'SSP drivers'!$B$2:$B$7886,'Selected scen drivers'!$AI$1,'SSP drivers'!$C$2:$C$7886,'Selected scen drivers'!$C156,'SSP drivers'!$D$2:$D$7886,'Selected scen drivers'!$D156)</f>
        <v>71.599860579277404</v>
      </c>
      <c r="J156" s="4">
        <f>SUMIFS('SSP drivers'!J$2:J$7886,'SSP drivers'!$A$2:$A$7886,'Selected scen drivers'!$AH$1,'SSP drivers'!$B$2:$B$7886,'Selected scen drivers'!$AI$1,'SSP drivers'!$C$2:$C$7886,'Selected scen drivers'!$C156,'SSP drivers'!$D$2:$D$7886,'Selected scen drivers'!$D156)</f>
        <v>78.624110138868005</v>
      </c>
      <c r="K156" s="4">
        <f>SUMIFS('SSP drivers'!K$2:K$7886,'SSP drivers'!$A$2:$A$7886,'Selected scen drivers'!$AH$1,'SSP drivers'!$B$2:$B$7886,'Selected scen drivers'!$AI$1,'SSP drivers'!$C$2:$C$7886,'Selected scen drivers'!$C156,'SSP drivers'!$D$2:$D$7886,'Selected scen drivers'!$D156)</f>
        <v>84.602195877445695</v>
      </c>
      <c r="L156" s="4">
        <f>SUMIFS('SSP drivers'!L$2:L$7886,'SSP drivers'!$A$2:$A$7886,'Selected scen drivers'!$AH$1,'SSP drivers'!$B$2:$B$7886,'Selected scen drivers'!$AI$1,'SSP drivers'!$C$2:$C$7886,'Selected scen drivers'!$C156,'SSP drivers'!$D$2:$D$7886,'Selected scen drivers'!$D156)</f>
        <v>89.054023274292305</v>
      </c>
      <c r="M156" s="4">
        <f>SUMIFS('SSP drivers'!M$2:M$7886,'SSP drivers'!$A$2:$A$7886,'Selected scen drivers'!$AH$1,'SSP drivers'!$B$2:$B$7886,'Selected scen drivers'!$AI$1,'SSP drivers'!$C$2:$C$7886,'Selected scen drivers'!$C156,'SSP drivers'!$D$2:$D$7886,'Selected scen drivers'!$D156)</f>
        <v>92.772089075866802</v>
      </c>
      <c r="N156" s="4">
        <f>SUMIFS('SSP drivers'!N$2:N$7886,'SSP drivers'!$A$2:$A$7886,'Selected scen drivers'!$AH$1,'SSP drivers'!$B$2:$B$7886,'Selected scen drivers'!$AI$1,'SSP drivers'!$C$2:$C$7886,'Selected scen drivers'!$C156,'SSP drivers'!$D$2:$D$7886,'Selected scen drivers'!$D156)</f>
        <v>96.022276762640402</v>
      </c>
      <c r="O156" s="4">
        <f>SUMIFS('SSP drivers'!O$2:O$7886,'SSP drivers'!$A$2:$A$7886,'Selected scen drivers'!$AH$1,'SSP drivers'!$B$2:$B$7886,'Selected scen drivers'!$AI$1,'SSP drivers'!$C$2:$C$7886,'Selected scen drivers'!$C156,'SSP drivers'!$D$2:$D$7886,'Selected scen drivers'!$D156)</f>
        <v>99.073530941786899</v>
      </c>
      <c r="P156" s="4">
        <f>SUMIFS('SSP drivers'!P$2:P$7886,'SSP drivers'!$A$2:$A$7886,'Selected scen drivers'!$AH$1,'SSP drivers'!$B$2:$B$7886,'Selected scen drivers'!$AI$1,'SSP drivers'!$C$2:$C$7886,'Selected scen drivers'!$C156,'SSP drivers'!$D$2:$D$7886,'Selected scen drivers'!$D156)</f>
        <v>101.980755344397</v>
      </c>
      <c r="Q156" s="4">
        <f>SUMIFS('SSP drivers'!Q$2:Q$7886,'SSP drivers'!$A$2:$A$7886,'Selected scen drivers'!$AH$1,'SSP drivers'!$B$2:$B$7886,'Selected scen drivers'!$AI$1,'SSP drivers'!$C$2:$C$7886,'Selected scen drivers'!$C156,'SSP drivers'!$D$2:$D$7886,'Selected scen drivers'!$D156)</f>
        <v>104.476339133081</v>
      </c>
      <c r="R156" s="4">
        <f>SUMIFS('SSP drivers'!R$2:R$7886,'SSP drivers'!$A$2:$A$7886,'Selected scen drivers'!$AH$1,'SSP drivers'!$B$2:$B$7886,'Selected scen drivers'!$AI$1,'SSP drivers'!$C$2:$C$7886,'Selected scen drivers'!$C156,'SSP drivers'!$D$2:$D$7886,'Selected scen drivers'!$D156)</f>
        <v>106.43308946549899</v>
      </c>
      <c r="S156" s="4">
        <f>SUMIFS('SSP drivers'!S$2:S$7886,'SSP drivers'!$A$2:$A$7886,'Selected scen drivers'!$AH$1,'SSP drivers'!$B$2:$B$7886,'Selected scen drivers'!$AI$1,'SSP drivers'!$C$2:$C$7886,'Selected scen drivers'!$C156,'SSP drivers'!$D$2:$D$7886,'Selected scen drivers'!$D156)</f>
        <v>107.930405345507</v>
      </c>
      <c r="T156" s="4">
        <f>SUMIFS('SSP drivers'!T$2:T$7886,'SSP drivers'!$A$2:$A$7886,'Selected scen drivers'!$AH$1,'SSP drivers'!$B$2:$B$7886,'Selected scen drivers'!$AI$1,'SSP drivers'!$C$2:$C$7886,'Selected scen drivers'!$C156,'SSP drivers'!$D$2:$D$7886,'Selected scen drivers'!$D156)</f>
        <v>109.195008724028</v>
      </c>
      <c r="U156" s="4">
        <f>SUMIFS('SSP drivers'!U$2:U$7886,'SSP drivers'!$A$2:$A$7886,'Selected scen drivers'!$AH$1,'SSP drivers'!$B$2:$B$7886,'Selected scen drivers'!$AI$1,'SSP drivers'!$C$2:$C$7886,'Selected scen drivers'!$C156,'SSP drivers'!$D$2:$D$7886,'Selected scen drivers'!$D156)</f>
        <v>110.449584942847</v>
      </c>
      <c r="V156" s="4">
        <f>SUMIFS('SSP drivers'!V$2:V$7886,'SSP drivers'!$A$2:$A$7886,'Selected scen drivers'!$AH$1,'SSP drivers'!$B$2:$B$7886,'Selected scen drivers'!$AI$1,'SSP drivers'!$C$2:$C$7886,'Selected scen drivers'!$C156,'SSP drivers'!$D$2:$D$7886,'Selected scen drivers'!$D156)</f>
        <v>111.77941481270599</v>
      </c>
      <c r="W156" s="4">
        <f>SUMIFS('SSP drivers'!W$2:W$7886,'SSP drivers'!$A$2:$A$7886,'Selected scen drivers'!$AH$1,'SSP drivers'!$B$2:$B$7886,'Selected scen drivers'!$AI$1,'SSP drivers'!$C$2:$C$7886,'Selected scen drivers'!$C156,'SSP drivers'!$D$2:$D$7886,'Selected scen drivers'!$D156)</f>
        <v>113.058361819095</v>
      </c>
      <c r="X156" s="4"/>
      <c r="Y156" s="4"/>
      <c r="Z156" s="4"/>
      <c r="AA156" s="4"/>
      <c r="AB156" s="4"/>
      <c r="AC156" s="4"/>
      <c r="AD156" s="4"/>
      <c r="AE156" s="4"/>
    </row>
    <row r="157" spans="1:31" x14ac:dyDescent="0.35">
      <c r="A157">
        <f t="shared" si="4"/>
        <v>18</v>
      </c>
      <c r="B157">
        <f t="shared" si="5"/>
        <v>3</v>
      </c>
      <c r="C157" t="str">
        <f>IFERROR(VLOOKUP(A157,Classification!$A$4:$B$37,2,FALSE),"")</f>
        <v>EU_northeast</v>
      </c>
      <c r="D157" t="str">
        <f>IFERROR(VLOOKUP(B157,Classification!$N$5:$O$14,2,FALSE),"")</f>
        <v>GDPIND</v>
      </c>
      <c r="E157" s="4">
        <f>SUMIFS('SSP drivers'!E$2:E$7886,'SSP drivers'!$A$2:$A$7886,'Selected scen drivers'!$AH$1,'SSP drivers'!$B$2:$B$7886,'Selected scen drivers'!$AI$1,'SSP drivers'!$C$2:$C$7886,'Selected scen drivers'!$C157,'SSP drivers'!$D$2:$D$7886,'Selected scen drivers'!$D157)</f>
        <v>0</v>
      </c>
      <c r="F157" s="4">
        <f>SUMIFS('SSP drivers'!F$2:F$7886,'SSP drivers'!$A$2:$A$7886,'Selected scen drivers'!$AH$1,'SSP drivers'!$B$2:$B$7886,'Selected scen drivers'!$AI$1,'SSP drivers'!$C$2:$C$7886,'Selected scen drivers'!$C157,'SSP drivers'!$D$2:$D$7886,'Selected scen drivers'!$D157)</f>
        <v>750.34366048653101</v>
      </c>
      <c r="G157" s="4">
        <f>SUMIFS('SSP drivers'!G$2:G$7886,'SSP drivers'!$A$2:$A$7886,'Selected scen drivers'!$AH$1,'SSP drivers'!$B$2:$B$7886,'Selected scen drivers'!$AI$1,'SSP drivers'!$C$2:$C$7886,'Selected scen drivers'!$C157,'SSP drivers'!$D$2:$D$7886,'Selected scen drivers'!$D157)</f>
        <v>766.54426742739497</v>
      </c>
      <c r="H157" s="4">
        <f>SUMIFS('SSP drivers'!H$2:H$7886,'SSP drivers'!$A$2:$A$7886,'Selected scen drivers'!$AH$1,'SSP drivers'!$B$2:$B$7886,'Selected scen drivers'!$AI$1,'SSP drivers'!$C$2:$C$7886,'Selected scen drivers'!$C157,'SSP drivers'!$D$2:$D$7886,'Selected scen drivers'!$D157)</f>
        <v>884.97316650312302</v>
      </c>
      <c r="I157" s="4">
        <f>SUMIFS('SSP drivers'!I$2:I$7886,'SSP drivers'!$A$2:$A$7886,'Selected scen drivers'!$AH$1,'SSP drivers'!$B$2:$B$7886,'Selected scen drivers'!$AI$1,'SSP drivers'!$C$2:$C$7886,'Selected scen drivers'!$C157,'SSP drivers'!$D$2:$D$7886,'Selected scen drivers'!$D157)</f>
        <v>1009.69580545855</v>
      </c>
      <c r="J157" s="4">
        <f>SUMIFS('SSP drivers'!J$2:J$7886,'SSP drivers'!$A$2:$A$7886,'Selected scen drivers'!$AH$1,'SSP drivers'!$B$2:$B$7886,'Selected scen drivers'!$AI$1,'SSP drivers'!$C$2:$C$7886,'Selected scen drivers'!$C157,'SSP drivers'!$D$2:$D$7886,'Selected scen drivers'!$D157)</f>
        <v>1108.56764447044</v>
      </c>
      <c r="K157" s="4">
        <f>SUMIFS('SSP drivers'!K$2:K$7886,'SSP drivers'!$A$2:$A$7886,'Selected scen drivers'!$AH$1,'SSP drivers'!$B$2:$B$7886,'Selected scen drivers'!$AI$1,'SSP drivers'!$C$2:$C$7886,'Selected scen drivers'!$C157,'SSP drivers'!$D$2:$D$7886,'Selected scen drivers'!$D157)</f>
        <v>1194.34464370407</v>
      </c>
      <c r="L157" s="4">
        <f>SUMIFS('SSP drivers'!L$2:L$7886,'SSP drivers'!$A$2:$A$7886,'Selected scen drivers'!$AH$1,'SSP drivers'!$B$2:$B$7886,'Selected scen drivers'!$AI$1,'SSP drivers'!$C$2:$C$7886,'Selected scen drivers'!$C157,'SSP drivers'!$D$2:$D$7886,'Selected scen drivers'!$D157)</f>
        <v>1260.25878943362</v>
      </c>
      <c r="M157" s="4">
        <f>SUMIFS('SSP drivers'!M$2:M$7886,'SSP drivers'!$A$2:$A$7886,'Selected scen drivers'!$AH$1,'SSP drivers'!$B$2:$B$7886,'Selected scen drivers'!$AI$1,'SSP drivers'!$C$2:$C$7886,'Selected scen drivers'!$C157,'SSP drivers'!$D$2:$D$7886,'Selected scen drivers'!$D157)</f>
        <v>1316.4187527054301</v>
      </c>
      <c r="N157" s="4">
        <f>SUMIFS('SSP drivers'!N$2:N$7886,'SSP drivers'!$A$2:$A$7886,'Selected scen drivers'!$AH$1,'SSP drivers'!$B$2:$B$7886,'Selected scen drivers'!$AI$1,'SSP drivers'!$C$2:$C$7886,'Selected scen drivers'!$C157,'SSP drivers'!$D$2:$D$7886,'Selected scen drivers'!$D157)</f>
        <v>1366.48774301036</v>
      </c>
      <c r="O157" s="4">
        <f>SUMIFS('SSP drivers'!O$2:O$7886,'SSP drivers'!$A$2:$A$7886,'Selected scen drivers'!$AH$1,'SSP drivers'!$B$2:$B$7886,'Selected scen drivers'!$AI$1,'SSP drivers'!$C$2:$C$7886,'Selected scen drivers'!$C157,'SSP drivers'!$D$2:$D$7886,'Selected scen drivers'!$D157)</f>
        <v>1413.9363888046601</v>
      </c>
      <c r="P157" s="4">
        <f>SUMIFS('SSP drivers'!P$2:P$7886,'SSP drivers'!$A$2:$A$7886,'Selected scen drivers'!$AH$1,'SSP drivers'!$B$2:$B$7886,'Selected scen drivers'!$AI$1,'SSP drivers'!$C$2:$C$7886,'Selected scen drivers'!$C157,'SSP drivers'!$D$2:$D$7886,'Selected scen drivers'!$D157)</f>
        <v>1459.50788215784</v>
      </c>
      <c r="Q157" s="4">
        <f>SUMIFS('SSP drivers'!Q$2:Q$7886,'SSP drivers'!$A$2:$A$7886,'Selected scen drivers'!$AH$1,'SSP drivers'!$B$2:$B$7886,'Selected scen drivers'!$AI$1,'SSP drivers'!$C$2:$C$7886,'Selected scen drivers'!$C157,'SSP drivers'!$D$2:$D$7886,'Selected scen drivers'!$D157)</f>
        <v>1499.4171715247901</v>
      </c>
      <c r="R157" s="4">
        <f>SUMIFS('SSP drivers'!R$2:R$7886,'SSP drivers'!$A$2:$A$7886,'Selected scen drivers'!$AH$1,'SSP drivers'!$B$2:$B$7886,'Selected scen drivers'!$AI$1,'SSP drivers'!$C$2:$C$7886,'Selected scen drivers'!$C157,'SSP drivers'!$D$2:$D$7886,'Selected scen drivers'!$D157)</f>
        <v>1531.88939670991</v>
      </c>
      <c r="S157" s="4">
        <f>SUMIFS('SSP drivers'!S$2:S$7886,'SSP drivers'!$A$2:$A$7886,'Selected scen drivers'!$AH$1,'SSP drivers'!$B$2:$B$7886,'Selected scen drivers'!$AI$1,'SSP drivers'!$C$2:$C$7886,'Selected scen drivers'!$C157,'SSP drivers'!$D$2:$D$7886,'Selected scen drivers'!$D157)</f>
        <v>1557.7743499067201</v>
      </c>
      <c r="T157" s="4">
        <f>SUMIFS('SSP drivers'!T$2:T$7886,'SSP drivers'!$A$2:$A$7886,'Selected scen drivers'!$AH$1,'SSP drivers'!$B$2:$B$7886,'Selected scen drivers'!$AI$1,'SSP drivers'!$C$2:$C$7886,'Selected scen drivers'!$C157,'SSP drivers'!$D$2:$D$7886,'Selected scen drivers'!$D157)</f>
        <v>1580.02693242897</v>
      </c>
      <c r="U157" s="4">
        <f>SUMIFS('SSP drivers'!U$2:U$7886,'SSP drivers'!$A$2:$A$7886,'Selected scen drivers'!$AH$1,'SSP drivers'!$B$2:$B$7886,'Selected scen drivers'!$AI$1,'SSP drivers'!$C$2:$C$7886,'Selected scen drivers'!$C157,'SSP drivers'!$D$2:$D$7886,'Selected scen drivers'!$D157)</f>
        <v>1601.6263343370999</v>
      </c>
      <c r="V157" s="4">
        <f>SUMIFS('SSP drivers'!V$2:V$7886,'SSP drivers'!$A$2:$A$7886,'Selected scen drivers'!$AH$1,'SSP drivers'!$B$2:$B$7886,'Selected scen drivers'!$AI$1,'SSP drivers'!$C$2:$C$7886,'Selected scen drivers'!$C157,'SSP drivers'!$D$2:$D$7886,'Selected scen drivers'!$D157)</f>
        <v>1623.77383625521</v>
      </c>
      <c r="W157" s="4">
        <f>SUMIFS('SSP drivers'!W$2:W$7886,'SSP drivers'!$A$2:$A$7886,'Selected scen drivers'!$AH$1,'SSP drivers'!$B$2:$B$7886,'Selected scen drivers'!$AI$1,'SSP drivers'!$C$2:$C$7886,'Selected scen drivers'!$C157,'SSP drivers'!$D$2:$D$7886,'Selected scen drivers'!$D157)</f>
        <v>1644.77398495281</v>
      </c>
      <c r="X157" s="4"/>
      <c r="Y157" s="4"/>
      <c r="Z157" s="4"/>
      <c r="AA157" s="4"/>
      <c r="AB157" s="4"/>
      <c r="AC157" s="4"/>
      <c r="AD157" s="4"/>
      <c r="AE157" s="4"/>
    </row>
    <row r="158" spans="1:31" x14ac:dyDescent="0.35">
      <c r="A158">
        <f t="shared" si="4"/>
        <v>18</v>
      </c>
      <c r="B158">
        <f t="shared" si="5"/>
        <v>4</v>
      </c>
      <c r="C158" t="str">
        <f>IFERROR(VLOOKUP(A158,Classification!$A$4:$B$37,2,FALSE),"")</f>
        <v>EU_northeast</v>
      </c>
      <c r="D158" t="str">
        <f>IFERROR(VLOOKUP(B158,Classification!$N$5:$O$14,2,FALSE),"")</f>
        <v>GDPMFG</v>
      </c>
      <c r="E158" s="4">
        <f>SUMIFS('SSP drivers'!E$2:E$7886,'SSP drivers'!$A$2:$A$7886,'Selected scen drivers'!$AH$1,'SSP drivers'!$B$2:$B$7886,'Selected scen drivers'!$AI$1,'SSP drivers'!$C$2:$C$7886,'Selected scen drivers'!$C158,'SSP drivers'!$D$2:$D$7886,'Selected scen drivers'!$D158)</f>
        <v>0</v>
      </c>
      <c r="F158" s="4">
        <f>SUMIFS('SSP drivers'!F$2:F$7886,'SSP drivers'!$A$2:$A$7886,'Selected scen drivers'!$AH$1,'SSP drivers'!$B$2:$B$7886,'Selected scen drivers'!$AI$1,'SSP drivers'!$C$2:$C$7886,'Selected scen drivers'!$C158,'SSP drivers'!$D$2:$D$7886,'Selected scen drivers'!$D158)</f>
        <v>138.04288019271101</v>
      </c>
      <c r="G158" s="4">
        <f>SUMIFS('SSP drivers'!G$2:G$7886,'SSP drivers'!$A$2:$A$7886,'Selected scen drivers'!$AH$1,'SSP drivers'!$B$2:$B$7886,'Selected scen drivers'!$AI$1,'SSP drivers'!$C$2:$C$7886,'Selected scen drivers'!$C158,'SSP drivers'!$D$2:$D$7886,'Selected scen drivers'!$D158)</f>
        <v>140.96383329939101</v>
      </c>
      <c r="H158" s="4">
        <f>SUMIFS('SSP drivers'!H$2:H$7886,'SSP drivers'!$A$2:$A$7886,'Selected scen drivers'!$AH$1,'SSP drivers'!$B$2:$B$7886,'Selected scen drivers'!$AI$1,'SSP drivers'!$C$2:$C$7886,'Selected scen drivers'!$C158,'SSP drivers'!$D$2:$D$7886,'Selected scen drivers'!$D158)</f>
        <v>165.90182341755701</v>
      </c>
      <c r="I158" s="4">
        <f>SUMIFS('SSP drivers'!I$2:I$7886,'SSP drivers'!$A$2:$A$7886,'Selected scen drivers'!$AH$1,'SSP drivers'!$B$2:$B$7886,'Selected scen drivers'!$AI$1,'SSP drivers'!$C$2:$C$7886,'Selected scen drivers'!$C158,'SSP drivers'!$D$2:$D$7886,'Selected scen drivers'!$D158)</f>
        <v>192.98754920617</v>
      </c>
      <c r="J158" s="4">
        <f>SUMIFS('SSP drivers'!J$2:J$7886,'SSP drivers'!$A$2:$A$7886,'Selected scen drivers'!$AH$1,'SSP drivers'!$B$2:$B$7886,'Selected scen drivers'!$AI$1,'SSP drivers'!$C$2:$C$7886,'Selected scen drivers'!$C158,'SSP drivers'!$D$2:$D$7886,'Selected scen drivers'!$D158)</f>
        <v>216.35436702159501</v>
      </c>
      <c r="K158" s="4">
        <f>SUMIFS('SSP drivers'!K$2:K$7886,'SSP drivers'!$A$2:$A$7886,'Selected scen drivers'!$AH$1,'SSP drivers'!$B$2:$B$7886,'Selected scen drivers'!$AI$1,'SSP drivers'!$C$2:$C$7886,'Selected scen drivers'!$C158,'SSP drivers'!$D$2:$D$7886,'Selected scen drivers'!$D158)</f>
        <v>238.076233176785</v>
      </c>
      <c r="L158" s="4">
        <f>SUMIFS('SSP drivers'!L$2:L$7886,'SSP drivers'!$A$2:$A$7886,'Selected scen drivers'!$AH$1,'SSP drivers'!$B$2:$B$7886,'Selected scen drivers'!$AI$1,'SSP drivers'!$C$2:$C$7886,'Selected scen drivers'!$C158,'SSP drivers'!$D$2:$D$7886,'Selected scen drivers'!$D158)</f>
        <v>256.60614307172102</v>
      </c>
      <c r="M158" s="4">
        <f>SUMIFS('SSP drivers'!M$2:M$7886,'SSP drivers'!$A$2:$A$7886,'Selected scen drivers'!$AH$1,'SSP drivers'!$B$2:$B$7886,'Selected scen drivers'!$AI$1,'SSP drivers'!$C$2:$C$7886,'Selected scen drivers'!$C158,'SSP drivers'!$D$2:$D$7886,'Selected scen drivers'!$D158)</f>
        <v>273.693981831923</v>
      </c>
      <c r="N158" s="4">
        <f>SUMIFS('SSP drivers'!N$2:N$7886,'SSP drivers'!$A$2:$A$7886,'Selected scen drivers'!$AH$1,'SSP drivers'!$B$2:$B$7886,'Selected scen drivers'!$AI$1,'SSP drivers'!$C$2:$C$7886,'Selected scen drivers'!$C158,'SSP drivers'!$D$2:$D$7886,'Selected scen drivers'!$D158)</f>
        <v>289.99140700502397</v>
      </c>
      <c r="O158" s="4">
        <f>SUMIFS('SSP drivers'!O$2:O$7886,'SSP drivers'!$A$2:$A$7886,'Selected scen drivers'!$AH$1,'SSP drivers'!$B$2:$B$7886,'Selected scen drivers'!$AI$1,'SSP drivers'!$C$2:$C$7886,'Selected scen drivers'!$C158,'SSP drivers'!$D$2:$D$7886,'Selected scen drivers'!$D158)</f>
        <v>306.11733100530103</v>
      </c>
      <c r="P158" s="4">
        <f>SUMIFS('SSP drivers'!P$2:P$7886,'SSP drivers'!$A$2:$A$7886,'Selected scen drivers'!$AH$1,'SSP drivers'!$B$2:$B$7886,'Selected scen drivers'!$AI$1,'SSP drivers'!$C$2:$C$7886,'Selected scen drivers'!$C158,'SSP drivers'!$D$2:$D$7886,'Selected scen drivers'!$D158)</f>
        <v>322.20156786510398</v>
      </c>
      <c r="Q158" s="4">
        <f>SUMIFS('SSP drivers'!Q$2:Q$7886,'SSP drivers'!$A$2:$A$7886,'Selected scen drivers'!$AH$1,'SSP drivers'!$B$2:$B$7886,'Selected scen drivers'!$AI$1,'SSP drivers'!$C$2:$C$7886,'Selected scen drivers'!$C158,'SSP drivers'!$D$2:$D$7886,'Selected scen drivers'!$D158)</f>
        <v>337.36758511995401</v>
      </c>
      <c r="R158" s="4">
        <f>SUMIFS('SSP drivers'!R$2:R$7886,'SSP drivers'!$A$2:$A$7886,'Selected scen drivers'!$AH$1,'SSP drivers'!$B$2:$B$7886,'Selected scen drivers'!$AI$1,'SSP drivers'!$C$2:$C$7886,'Selected scen drivers'!$C158,'SSP drivers'!$D$2:$D$7886,'Selected scen drivers'!$D158)</f>
        <v>351.13516551208397</v>
      </c>
      <c r="S158" s="4">
        <f>SUMIFS('SSP drivers'!S$2:S$7886,'SSP drivers'!$A$2:$A$7886,'Selected scen drivers'!$AH$1,'SSP drivers'!$B$2:$B$7886,'Selected scen drivers'!$AI$1,'SSP drivers'!$C$2:$C$7886,'Selected scen drivers'!$C158,'SSP drivers'!$D$2:$D$7886,'Selected scen drivers'!$D158)</f>
        <v>363.60697148140298</v>
      </c>
      <c r="T158" s="4">
        <f>SUMIFS('SSP drivers'!T$2:T$7886,'SSP drivers'!$A$2:$A$7886,'Selected scen drivers'!$AH$1,'SSP drivers'!$B$2:$B$7886,'Selected scen drivers'!$AI$1,'SSP drivers'!$C$2:$C$7886,'Selected scen drivers'!$C158,'SSP drivers'!$D$2:$D$7886,'Selected scen drivers'!$D158)</f>
        <v>375.39828464947402</v>
      </c>
      <c r="U158" s="4">
        <f>SUMIFS('SSP drivers'!U$2:U$7886,'SSP drivers'!$A$2:$A$7886,'Selected scen drivers'!$AH$1,'SSP drivers'!$B$2:$B$7886,'Selected scen drivers'!$AI$1,'SSP drivers'!$C$2:$C$7886,'Selected scen drivers'!$C158,'SSP drivers'!$D$2:$D$7886,'Selected scen drivers'!$D158)</f>
        <v>387.18216793286803</v>
      </c>
      <c r="V158" s="4">
        <f>SUMIFS('SSP drivers'!V$2:V$7886,'SSP drivers'!$A$2:$A$7886,'Selected scen drivers'!$AH$1,'SSP drivers'!$B$2:$B$7886,'Selected scen drivers'!$AI$1,'SSP drivers'!$C$2:$C$7886,'Selected scen drivers'!$C158,'SSP drivers'!$D$2:$D$7886,'Selected scen drivers'!$D158)</f>
        <v>399.25047969623802</v>
      </c>
      <c r="W158" s="4">
        <f>SUMIFS('SSP drivers'!W$2:W$7886,'SSP drivers'!$A$2:$A$7886,'Selected scen drivers'!$AH$1,'SSP drivers'!$B$2:$B$7886,'Selected scen drivers'!$AI$1,'SSP drivers'!$C$2:$C$7886,'Selected scen drivers'!$C158,'SSP drivers'!$D$2:$D$7886,'Selected scen drivers'!$D158)</f>
        <v>411.19349623820301</v>
      </c>
      <c r="X158" s="4"/>
      <c r="Y158" s="4"/>
      <c r="Z158" s="4"/>
      <c r="AA158" s="4"/>
      <c r="AB158" s="4"/>
      <c r="AC158" s="4"/>
      <c r="AD158" s="4"/>
      <c r="AE158" s="4"/>
    </row>
    <row r="159" spans="1:31" x14ac:dyDescent="0.35">
      <c r="A159">
        <f t="shared" si="4"/>
        <v>18</v>
      </c>
      <c r="B159">
        <f t="shared" si="5"/>
        <v>5</v>
      </c>
      <c r="C159" t="str">
        <f>IFERROR(VLOOKUP(A159,Classification!$A$4:$B$37,2,FALSE),"")</f>
        <v>EU_northeast</v>
      </c>
      <c r="D159" t="str">
        <f>IFERROR(VLOOKUP(B159,Classification!$N$5:$O$14,2,FALSE),"")</f>
        <v>GDPPCAP</v>
      </c>
      <c r="E159" s="4">
        <f>SUMIFS('SSP drivers'!E$2:E$7886,'SSP drivers'!$A$2:$A$7886,'Selected scen drivers'!$AH$1,'SSP drivers'!$B$2:$B$7886,'Selected scen drivers'!$AI$1,'SSP drivers'!$C$2:$C$7886,'Selected scen drivers'!$C159,'SSP drivers'!$D$2:$D$7886,'Selected scen drivers'!$D159)</f>
        <v>0</v>
      </c>
      <c r="F159" s="4">
        <f>SUMIFS('SSP drivers'!F$2:F$7886,'SSP drivers'!$A$2:$A$7886,'Selected scen drivers'!$AH$1,'SSP drivers'!$B$2:$B$7886,'Selected scen drivers'!$AI$1,'SSP drivers'!$C$2:$C$7886,'Selected scen drivers'!$C159,'SSP drivers'!$D$2:$D$7886,'Selected scen drivers'!$D159)</f>
        <v>33.765663160342797</v>
      </c>
      <c r="G159" s="4">
        <f>SUMIFS('SSP drivers'!G$2:G$7886,'SSP drivers'!$A$2:$A$7886,'Selected scen drivers'!$AH$1,'SSP drivers'!$B$2:$B$7886,'Selected scen drivers'!$AI$1,'SSP drivers'!$C$2:$C$7886,'Selected scen drivers'!$C159,'SSP drivers'!$D$2:$D$7886,'Selected scen drivers'!$D159)</f>
        <v>34.397715832469899</v>
      </c>
      <c r="H159" s="4">
        <f>SUMIFS('SSP drivers'!H$2:H$7886,'SSP drivers'!$A$2:$A$7886,'Selected scen drivers'!$AH$1,'SSP drivers'!$B$2:$B$7886,'Selected scen drivers'!$AI$1,'SSP drivers'!$C$2:$C$7886,'Selected scen drivers'!$C159,'SSP drivers'!$D$2:$D$7886,'Selected scen drivers'!$D159)</f>
        <v>39.179149843243799</v>
      </c>
      <c r="I159" s="4">
        <f>SUMIFS('SSP drivers'!I$2:I$7886,'SSP drivers'!$A$2:$A$7886,'Selected scen drivers'!$AH$1,'SSP drivers'!$B$2:$B$7886,'Selected scen drivers'!$AI$1,'SSP drivers'!$C$2:$C$7886,'Selected scen drivers'!$C159,'SSP drivers'!$D$2:$D$7886,'Selected scen drivers'!$D159)</f>
        <v>45.429074977538399</v>
      </c>
      <c r="J159" s="4">
        <f>SUMIFS('SSP drivers'!J$2:J$7886,'SSP drivers'!$A$2:$A$7886,'Selected scen drivers'!$AH$1,'SSP drivers'!$B$2:$B$7886,'Selected scen drivers'!$AI$1,'SSP drivers'!$C$2:$C$7886,'Selected scen drivers'!$C159,'SSP drivers'!$D$2:$D$7886,'Selected scen drivers'!$D159)</f>
        <v>50.7292951452404</v>
      </c>
      <c r="K159" s="4">
        <f>SUMIFS('SSP drivers'!K$2:K$7886,'SSP drivers'!$A$2:$A$7886,'Selected scen drivers'!$AH$1,'SSP drivers'!$B$2:$B$7886,'Selected scen drivers'!$AI$1,'SSP drivers'!$C$2:$C$7886,'Selected scen drivers'!$C159,'SSP drivers'!$D$2:$D$7886,'Selected scen drivers'!$D159)</f>
        <v>55.5694282608994</v>
      </c>
      <c r="L159" s="4">
        <f>SUMIFS('SSP drivers'!L$2:L$7886,'SSP drivers'!$A$2:$A$7886,'Selected scen drivers'!$AH$1,'SSP drivers'!$B$2:$B$7886,'Selected scen drivers'!$AI$1,'SSP drivers'!$C$2:$C$7886,'Selected scen drivers'!$C159,'SSP drivers'!$D$2:$D$7886,'Selected scen drivers'!$D159)</f>
        <v>59.554662339402299</v>
      </c>
      <c r="M159" s="4">
        <f>SUMIFS('SSP drivers'!M$2:M$7886,'SSP drivers'!$A$2:$A$7886,'Selected scen drivers'!$AH$1,'SSP drivers'!$B$2:$B$7886,'Selected scen drivers'!$AI$1,'SSP drivers'!$C$2:$C$7886,'Selected scen drivers'!$C159,'SSP drivers'!$D$2:$D$7886,'Selected scen drivers'!$D159)</f>
        <v>63.085940025148098</v>
      </c>
      <c r="N159" s="4">
        <f>SUMIFS('SSP drivers'!N$2:N$7886,'SSP drivers'!$A$2:$A$7886,'Selected scen drivers'!$AH$1,'SSP drivers'!$B$2:$B$7886,'Selected scen drivers'!$AI$1,'SSP drivers'!$C$2:$C$7886,'Selected scen drivers'!$C159,'SSP drivers'!$D$2:$D$7886,'Selected scen drivers'!$D159)</f>
        <v>66.455767810981897</v>
      </c>
      <c r="O159" s="4">
        <f>SUMIFS('SSP drivers'!O$2:O$7886,'SSP drivers'!$A$2:$A$7886,'Selected scen drivers'!$AH$1,'SSP drivers'!$B$2:$B$7886,'Selected scen drivers'!$AI$1,'SSP drivers'!$C$2:$C$7886,'Selected scen drivers'!$C159,'SSP drivers'!$D$2:$D$7886,'Selected scen drivers'!$D159)</f>
        <v>69.885483966537606</v>
      </c>
      <c r="P159" s="4">
        <f>SUMIFS('SSP drivers'!P$2:P$7886,'SSP drivers'!$A$2:$A$7886,'Selected scen drivers'!$AH$1,'SSP drivers'!$B$2:$B$7886,'Selected scen drivers'!$AI$1,'SSP drivers'!$C$2:$C$7886,'Selected scen drivers'!$C159,'SSP drivers'!$D$2:$D$7886,'Selected scen drivers'!$D159)</f>
        <v>73.468736273119703</v>
      </c>
      <c r="Q159" s="4">
        <f>SUMIFS('SSP drivers'!Q$2:Q$7886,'SSP drivers'!$A$2:$A$7886,'Selected scen drivers'!$AH$1,'SSP drivers'!$B$2:$B$7886,'Selected scen drivers'!$AI$1,'SSP drivers'!$C$2:$C$7886,'Selected scen drivers'!$C159,'SSP drivers'!$D$2:$D$7886,'Selected scen drivers'!$D159)</f>
        <v>77.020489470925696</v>
      </c>
      <c r="R159" s="4">
        <f>SUMIFS('SSP drivers'!R$2:R$7886,'SSP drivers'!$A$2:$A$7886,'Selected scen drivers'!$AH$1,'SSP drivers'!$B$2:$B$7886,'Selected scen drivers'!$AI$1,'SSP drivers'!$C$2:$C$7886,'Selected scen drivers'!$C159,'SSP drivers'!$D$2:$D$7886,'Selected scen drivers'!$D159)</f>
        <v>80.381773529673595</v>
      </c>
      <c r="S159" s="4">
        <f>SUMIFS('SSP drivers'!S$2:S$7886,'SSP drivers'!$A$2:$A$7886,'Selected scen drivers'!$AH$1,'SSP drivers'!$B$2:$B$7886,'Selected scen drivers'!$AI$1,'SSP drivers'!$C$2:$C$7886,'Selected scen drivers'!$C159,'SSP drivers'!$D$2:$D$7886,'Selected scen drivers'!$D159)</f>
        <v>83.480625577521096</v>
      </c>
      <c r="T159" s="4">
        <f>SUMIFS('SSP drivers'!T$2:T$7886,'SSP drivers'!$A$2:$A$7886,'Selected scen drivers'!$AH$1,'SSP drivers'!$B$2:$B$7886,'Selected scen drivers'!$AI$1,'SSP drivers'!$C$2:$C$7886,'Selected scen drivers'!$C159,'SSP drivers'!$D$2:$D$7886,'Selected scen drivers'!$D159)</f>
        <v>86.371006308303393</v>
      </c>
      <c r="U159" s="4">
        <f>SUMIFS('SSP drivers'!U$2:U$7886,'SSP drivers'!$A$2:$A$7886,'Selected scen drivers'!$AH$1,'SSP drivers'!$B$2:$B$7886,'Selected scen drivers'!$AI$1,'SSP drivers'!$C$2:$C$7886,'Selected scen drivers'!$C159,'SSP drivers'!$D$2:$D$7886,'Selected scen drivers'!$D159)</f>
        <v>89.144894837307106</v>
      </c>
      <c r="V159" s="4">
        <f>SUMIFS('SSP drivers'!V$2:V$7886,'SSP drivers'!$A$2:$A$7886,'Selected scen drivers'!$AH$1,'SSP drivers'!$B$2:$B$7886,'Selected scen drivers'!$AI$1,'SSP drivers'!$C$2:$C$7886,'Selected scen drivers'!$C159,'SSP drivers'!$D$2:$D$7886,'Selected scen drivers'!$D159)</f>
        <v>91.8559116900135</v>
      </c>
      <c r="W159" s="4">
        <f>SUMIFS('SSP drivers'!W$2:W$7886,'SSP drivers'!$A$2:$A$7886,'Selected scen drivers'!$AH$1,'SSP drivers'!$B$2:$B$7886,'Selected scen drivers'!$AI$1,'SSP drivers'!$C$2:$C$7886,'Selected scen drivers'!$C159,'SSP drivers'!$D$2:$D$7886,'Selected scen drivers'!$D159)</f>
        <v>94.4766028772667</v>
      </c>
      <c r="X159" s="4"/>
      <c r="Y159" s="4"/>
      <c r="Z159" s="4"/>
      <c r="AA159" s="4"/>
      <c r="AB159" s="4"/>
      <c r="AC159" s="4"/>
      <c r="AD159" s="4"/>
      <c r="AE159" s="4"/>
    </row>
    <row r="160" spans="1:31" x14ac:dyDescent="0.35">
      <c r="A160">
        <f t="shared" si="4"/>
        <v>18</v>
      </c>
      <c r="B160">
        <f t="shared" si="5"/>
        <v>6</v>
      </c>
      <c r="C160" t="str">
        <f>IFERROR(VLOOKUP(A160,Classification!$A$4:$B$37,2,FALSE),"")</f>
        <v>EU_northeast</v>
      </c>
      <c r="D160" t="str">
        <f>IFERROR(VLOOKUP(B160,Classification!$N$5:$O$14,2,FALSE),"")</f>
        <v>GDPPHOU</v>
      </c>
      <c r="E160" s="4">
        <f>SUMIFS('SSP drivers'!E$2:E$7886,'SSP drivers'!$A$2:$A$7886,'Selected scen drivers'!$AH$1,'SSP drivers'!$B$2:$B$7886,'Selected scen drivers'!$AI$1,'SSP drivers'!$C$2:$C$7886,'Selected scen drivers'!$C160,'SSP drivers'!$D$2:$D$7886,'Selected scen drivers'!$D160)</f>
        <v>0</v>
      </c>
      <c r="F160" s="4">
        <f>SUMIFS('SSP drivers'!F$2:F$7886,'SSP drivers'!$A$2:$A$7886,'Selected scen drivers'!$AH$1,'SSP drivers'!$B$2:$B$7886,'Selected scen drivers'!$AI$1,'SSP drivers'!$C$2:$C$7886,'Selected scen drivers'!$C160,'SSP drivers'!$D$2:$D$7886,'Selected scen drivers'!$D160)</f>
        <v>109.765596387051</v>
      </c>
      <c r="G160" s="4">
        <f>SUMIFS('SSP drivers'!G$2:G$7886,'SSP drivers'!$A$2:$A$7886,'Selected scen drivers'!$AH$1,'SSP drivers'!$B$2:$B$7886,'Selected scen drivers'!$AI$1,'SSP drivers'!$C$2:$C$7886,'Selected scen drivers'!$C160,'SSP drivers'!$D$2:$D$7886,'Selected scen drivers'!$D160)</f>
        <v>112.43393038207699</v>
      </c>
      <c r="H160" s="4">
        <f>SUMIFS('SSP drivers'!H$2:H$7886,'SSP drivers'!$A$2:$A$7886,'Selected scen drivers'!$AH$1,'SSP drivers'!$B$2:$B$7886,'Selected scen drivers'!$AI$1,'SSP drivers'!$C$2:$C$7886,'Selected scen drivers'!$C160,'SSP drivers'!$D$2:$D$7886,'Selected scen drivers'!$D160)</f>
        <v>131.62075182167001</v>
      </c>
      <c r="I160" s="4">
        <f>SUMIFS('SSP drivers'!I$2:I$7886,'SSP drivers'!$A$2:$A$7886,'Selected scen drivers'!$AH$1,'SSP drivers'!$B$2:$B$7886,'Selected scen drivers'!$AI$1,'SSP drivers'!$C$2:$C$7886,'Selected scen drivers'!$C160,'SSP drivers'!$D$2:$D$7886,'Selected scen drivers'!$D160)</f>
        <v>156.159926000936</v>
      </c>
      <c r="J160" s="4">
        <f>SUMIFS('SSP drivers'!J$2:J$7886,'SSP drivers'!$A$2:$A$7886,'Selected scen drivers'!$AH$1,'SSP drivers'!$B$2:$B$7886,'Selected scen drivers'!$AI$1,'SSP drivers'!$C$2:$C$7886,'Selected scen drivers'!$C160,'SSP drivers'!$D$2:$D$7886,'Selected scen drivers'!$D160)</f>
        <v>176.14992731996301</v>
      </c>
      <c r="K160" s="4">
        <f>SUMIFS('SSP drivers'!K$2:K$7886,'SSP drivers'!$A$2:$A$7886,'Selected scen drivers'!$AH$1,'SSP drivers'!$B$2:$B$7886,'Selected scen drivers'!$AI$1,'SSP drivers'!$C$2:$C$7886,'Selected scen drivers'!$C160,'SSP drivers'!$D$2:$D$7886,'Selected scen drivers'!$D160)</f>
        <v>197.281056930239</v>
      </c>
      <c r="L160" s="4">
        <f>SUMIFS('SSP drivers'!L$2:L$7886,'SSP drivers'!$A$2:$A$7886,'Selected scen drivers'!$AH$1,'SSP drivers'!$B$2:$B$7886,'Selected scen drivers'!$AI$1,'SSP drivers'!$C$2:$C$7886,'Selected scen drivers'!$C160,'SSP drivers'!$D$2:$D$7886,'Selected scen drivers'!$D160)</f>
        <v>219.39192471039399</v>
      </c>
      <c r="M160" s="4">
        <f>SUMIFS('SSP drivers'!M$2:M$7886,'SSP drivers'!$A$2:$A$7886,'Selected scen drivers'!$AH$1,'SSP drivers'!$B$2:$B$7886,'Selected scen drivers'!$AI$1,'SSP drivers'!$C$2:$C$7886,'Selected scen drivers'!$C160,'SSP drivers'!$D$2:$D$7886,'Selected scen drivers'!$D160)</f>
        <v>243.666364255612</v>
      </c>
      <c r="N160" s="4">
        <f>SUMIFS('SSP drivers'!N$2:N$7886,'SSP drivers'!$A$2:$A$7886,'Selected scen drivers'!$AH$1,'SSP drivers'!$B$2:$B$7886,'Selected scen drivers'!$AI$1,'SSP drivers'!$C$2:$C$7886,'Selected scen drivers'!$C160,'SSP drivers'!$D$2:$D$7886,'Selected scen drivers'!$D160)</f>
        <v>267.627534162995</v>
      </c>
      <c r="O160" s="4">
        <f>SUMIFS('SSP drivers'!O$2:O$7886,'SSP drivers'!$A$2:$A$7886,'Selected scen drivers'!$AH$1,'SSP drivers'!$B$2:$B$7886,'Selected scen drivers'!$AI$1,'SSP drivers'!$C$2:$C$7886,'Selected scen drivers'!$C160,'SSP drivers'!$D$2:$D$7886,'Selected scen drivers'!$D160)</f>
        <v>289.16761627929702</v>
      </c>
      <c r="P160" s="4">
        <f>SUMIFS('SSP drivers'!P$2:P$7886,'SSP drivers'!$A$2:$A$7886,'Selected scen drivers'!$AH$1,'SSP drivers'!$B$2:$B$7886,'Selected scen drivers'!$AI$1,'SSP drivers'!$C$2:$C$7886,'Selected scen drivers'!$C160,'SSP drivers'!$D$2:$D$7886,'Selected scen drivers'!$D160)</f>
        <v>304.06725078276799</v>
      </c>
      <c r="Q160" s="4">
        <f>SUMIFS('SSP drivers'!Q$2:Q$7886,'SSP drivers'!$A$2:$A$7886,'Selected scen drivers'!$AH$1,'SSP drivers'!$B$2:$B$7886,'Selected scen drivers'!$AI$1,'SSP drivers'!$C$2:$C$7886,'Selected scen drivers'!$C160,'SSP drivers'!$D$2:$D$7886,'Selected scen drivers'!$D160)</f>
        <v>316.01002822000402</v>
      </c>
      <c r="R160" s="4">
        <f>SUMIFS('SSP drivers'!R$2:R$7886,'SSP drivers'!$A$2:$A$7886,'Selected scen drivers'!$AH$1,'SSP drivers'!$B$2:$B$7886,'Selected scen drivers'!$AI$1,'SSP drivers'!$C$2:$C$7886,'Selected scen drivers'!$C160,'SSP drivers'!$D$2:$D$7886,'Selected scen drivers'!$D160)</f>
        <v>331.33573595922797</v>
      </c>
      <c r="S160" s="4">
        <f>SUMIFS('SSP drivers'!S$2:S$7886,'SSP drivers'!$A$2:$A$7886,'Selected scen drivers'!$AH$1,'SSP drivers'!$B$2:$B$7886,'Selected scen drivers'!$AI$1,'SSP drivers'!$C$2:$C$7886,'Selected scen drivers'!$C160,'SSP drivers'!$D$2:$D$7886,'Selected scen drivers'!$D160)</f>
        <v>347.93677418732398</v>
      </c>
      <c r="T160" s="4">
        <f>SUMIFS('SSP drivers'!T$2:T$7886,'SSP drivers'!$A$2:$A$7886,'Selected scen drivers'!$AH$1,'SSP drivers'!$B$2:$B$7886,'Selected scen drivers'!$AI$1,'SSP drivers'!$C$2:$C$7886,'Selected scen drivers'!$C160,'SSP drivers'!$D$2:$D$7886,'Selected scen drivers'!$D160)</f>
        <v>366.21399755659502</v>
      </c>
      <c r="U160" s="4">
        <f>SUMIFS('SSP drivers'!U$2:U$7886,'SSP drivers'!$A$2:$A$7886,'Selected scen drivers'!$AH$1,'SSP drivers'!$B$2:$B$7886,'Selected scen drivers'!$AI$1,'SSP drivers'!$C$2:$C$7886,'Selected scen drivers'!$C160,'SSP drivers'!$D$2:$D$7886,'Selected scen drivers'!$D160)</f>
        <v>382.20409897298299</v>
      </c>
      <c r="V160" s="4">
        <f>SUMIFS('SSP drivers'!V$2:V$7886,'SSP drivers'!$A$2:$A$7886,'Selected scen drivers'!$AH$1,'SSP drivers'!$B$2:$B$7886,'Selected scen drivers'!$AI$1,'SSP drivers'!$C$2:$C$7886,'Selected scen drivers'!$C160,'SSP drivers'!$D$2:$D$7886,'Selected scen drivers'!$D160)</f>
        <v>396.89451818281498</v>
      </c>
      <c r="W160" s="4">
        <f>SUMIFS('SSP drivers'!W$2:W$7886,'SSP drivers'!$A$2:$A$7886,'Selected scen drivers'!$AH$1,'SSP drivers'!$B$2:$B$7886,'Selected scen drivers'!$AI$1,'SSP drivers'!$C$2:$C$7886,'Selected scen drivers'!$C160,'SSP drivers'!$D$2:$D$7886,'Selected scen drivers'!$D160)</f>
        <v>411.06524933410901</v>
      </c>
      <c r="X160" s="4"/>
      <c r="Y160" s="4"/>
      <c r="Z160" s="4"/>
      <c r="AA160" s="4"/>
      <c r="AB160" s="4"/>
      <c r="AC160" s="4"/>
      <c r="AD160" s="4"/>
      <c r="AE160" s="4"/>
    </row>
    <row r="161" spans="1:31" x14ac:dyDescent="0.35">
      <c r="A161">
        <f t="shared" si="4"/>
        <v>18</v>
      </c>
      <c r="B161">
        <f t="shared" si="5"/>
        <v>7</v>
      </c>
      <c r="C161" t="str">
        <f>IFERROR(VLOOKUP(A161,Classification!$A$4:$B$37,2,FALSE),"")</f>
        <v>EU_northeast</v>
      </c>
      <c r="D161" t="str">
        <f>IFERROR(VLOOKUP(B161,Classification!$N$5:$O$14,2,FALSE),"")</f>
        <v>GDPSER</v>
      </c>
      <c r="E161" s="4">
        <f>SUMIFS('SSP drivers'!E$2:E$7886,'SSP drivers'!$A$2:$A$7886,'Selected scen drivers'!$AH$1,'SSP drivers'!$B$2:$B$7886,'Selected scen drivers'!$AI$1,'SSP drivers'!$C$2:$C$7886,'Selected scen drivers'!$C161,'SSP drivers'!$D$2:$D$7886,'Selected scen drivers'!$D161)</f>
        <v>0</v>
      </c>
      <c r="F161" s="4">
        <f>SUMIFS('SSP drivers'!F$2:F$7886,'SSP drivers'!$A$2:$A$7886,'Selected scen drivers'!$AH$1,'SSP drivers'!$B$2:$B$7886,'Selected scen drivers'!$AI$1,'SSP drivers'!$C$2:$C$7886,'Selected scen drivers'!$C161,'SSP drivers'!$D$2:$D$7886,'Selected scen drivers'!$D161)</f>
        <v>1535.7941872516601</v>
      </c>
      <c r="G161" s="4">
        <f>SUMIFS('SSP drivers'!G$2:G$7886,'SSP drivers'!$A$2:$A$7886,'Selected scen drivers'!$AH$1,'SSP drivers'!$B$2:$B$7886,'Selected scen drivers'!$AI$1,'SSP drivers'!$C$2:$C$7886,'Selected scen drivers'!$C161,'SSP drivers'!$D$2:$D$7886,'Selected scen drivers'!$D161)</f>
        <v>1568.1352153437599</v>
      </c>
      <c r="H161" s="4">
        <f>SUMIFS('SSP drivers'!H$2:H$7886,'SSP drivers'!$A$2:$A$7886,'Selected scen drivers'!$AH$1,'SSP drivers'!$B$2:$B$7886,'Selected scen drivers'!$AI$1,'SSP drivers'!$C$2:$C$7886,'Selected scen drivers'!$C161,'SSP drivers'!$D$2:$D$7886,'Selected scen drivers'!$D161)</f>
        <v>1807.3194500967199</v>
      </c>
      <c r="I161" s="4">
        <f>SUMIFS('SSP drivers'!I$2:I$7886,'SSP drivers'!$A$2:$A$7886,'Selected scen drivers'!$AH$1,'SSP drivers'!$B$2:$B$7886,'Selected scen drivers'!$AI$1,'SSP drivers'!$C$2:$C$7886,'Selected scen drivers'!$C161,'SSP drivers'!$D$2:$D$7886,'Selected scen drivers'!$D161)</f>
        <v>2058.8247339621698</v>
      </c>
      <c r="J161" s="4">
        <f>SUMIFS('SSP drivers'!J$2:J$7886,'SSP drivers'!$A$2:$A$7886,'Selected scen drivers'!$AH$1,'SSP drivers'!$B$2:$B$7886,'Selected scen drivers'!$AI$1,'SSP drivers'!$C$2:$C$7886,'Selected scen drivers'!$C161,'SSP drivers'!$D$2:$D$7886,'Selected scen drivers'!$D161)</f>
        <v>2255.7038453906998</v>
      </c>
      <c r="K161" s="4">
        <f>SUMIFS('SSP drivers'!K$2:K$7886,'SSP drivers'!$A$2:$A$7886,'Selected scen drivers'!$AH$1,'SSP drivers'!$B$2:$B$7886,'Selected scen drivers'!$AI$1,'SSP drivers'!$C$2:$C$7886,'Selected scen drivers'!$C161,'SSP drivers'!$D$2:$D$7886,'Selected scen drivers'!$D161)</f>
        <v>2425.5378604184898</v>
      </c>
      <c r="L161" s="4">
        <f>SUMIFS('SSP drivers'!L$2:L$7886,'SSP drivers'!$A$2:$A$7886,'Selected scen drivers'!$AH$1,'SSP drivers'!$B$2:$B$7886,'Selected scen drivers'!$AI$1,'SSP drivers'!$C$2:$C$7886,'Selected scen drivers'!$C161,'SSP drivers'!$D$2:$D$7886,'Selected scen drivers'!$D161)</f>
        <v>2555.3185872920899</v>
      </c>
      <c r="M161" s="4">
        <f>SUMIFS('SSP drivers'!M$2:M$7886,'SSP drivers'!$A$2:$A$7886,'Selected scen drivers'!$AH$1,'SSP drivers'!$B$2:$B$7886,'Selected scen drivers'!$AI$1,'SSP drivers'!$C$2:$C$7886,'Selected scen drivers'!$C161,'SSP drivers'!$D$2:$D$7886,'Selected scen drivers'!$D161)</f>
        <v>2665.1958582186999</v>
      </c>
      <c r="N161" s="4">
        <f>SUMIFS('SSP drivers'!N$2:N$7886,'SSP drivers'!$A$2:$A$7886,'Selected scen drivers'!$AH$1,'SSP drivers'!$B$2:$B$7886,'Selected scen drivers'!$AI$1,'SSP drivers'!$C$2:$C$7886,'Selected scen drivers'!$C161,'SSP drivers'!$D$2:$D$7886,'Selected scen drivers'!$D161)</f>
        <v>2762.4380802269998</v>
      </c>
      <c r="O161" s="4">
        <f>SUMIFS('SSP drivers'!O$2:O$7886,'SSP drivers'!$A$2:$A$7886,'Selected scen drivers'!$AH$1,'SSP drivers'!$B$2:$B$7886,'Selected scen drivers'!$AI$1,'SSP drivers'!$C$2:$C$7886,'Selected scen drivers'!$C161,'SSP drivers'!$D$2:$D$7886,'Selected scen drivers'!$D161)</f>
        <v>2854.4409802535502</v>
      </c>
      <c r="P161" s="4">
        <f>SUMIFS('SSP drivers'!P$2:P$7886,'SSP drivers'!$A$2:$A$7886,'Selected scen drivers'!$AH$1,'SSP drivers'!$B$2:$B$7886,'Selected scen drivers'!$AI$1,'SSP drivers'!$C$2:$C$7886,'Selected scen drivers'!$C161,'SSP drivers'!$D$2:$D$7886,'Selected scen drivers'!$D161)</f>
        <v>2942.70546249777</v>
      </c>
      <c r="Q161" s="4">
        <f>SUMIFS('SSP drivers'!Q$2:Q$7886,'SSP drivers'!$A$2:$A$7886,'Selected scen drivers'!$AH$1,'SSP drivers'!$B$2:$B$7886,'Selected scen drivers'!$AI$1,'SSP drivers'!$C$2:$C$7886,'Selected scen drivers'!$C161,'SSP drivers'!$D$2:$D$7886,'Selected scen drivers'!$D161)</f>
        <v>3019.6842893421199</v>
      </c>
      <c r="R161" s="4">
        <f>SUMIFS('SSP drivers'!R$2:R$7886,'SSP drivers'!$A$2:$A$7886,'Selected scen drivers'!$AH$1,'SSP drivers'!$B$2:$B$7886,'Selected scen drivers'!$AI$1,'SSP drivers'!$C$2:$C$7886,'Selected scen drivers'!$C161,'SSP drivers'!$D$2:$D$7886,'Selected scen drivers'!$D161)</f>
        <v>3081.7749138245999</v>
      </c>
      <c r="S161" s="4">
        <f>SUMIFS('SSP drivers'!S$2:S$7886,'SSP drivers'!$A$2:$A$7886,'Selected scen drivers'!$AH$1,'SSP drivers'!$B$2:$B$7886,'Selected scen drivers'!$AI$1,'SSP drivers'!$C$2:$C$7886,'Selected scen drivers'!$C161,'SSP drivers'!$D$2:$D$7886,'Selected scen drivers'!$D161)</f>
        <v>3130.46154474778</v>
      </c>
      <c r="T161" s="4">
        <f>SUMIFS('SSP drivers'!T$2:T$7886,'SSP drivers'!$A$2:$A$7886,'Selected scen drivers'!$AH$1,'SSP drivers'!$B$2:$B$7886,'Selected scen drivers'!$AI$1,'SSP drivers'!$C$2:$C$7886,'Selected scen drivers'!$C161,'SSP drivers'!$D$2:$D$7886,'Selected scen drivers'!$D161)</f>
        <v>3171.48755884701</v>
      </c>
      <c r="U161" s="4">
        <f>SUMIFS('SSP drivers'!U$2:U$7886,'SSP drivers'!$A$2:$A$7886,'Selected scen drivers'!$AH$1,'SSP drivers'!$B$2:$B$7886,'Selected scen drivers'!$AI$1,'SSP drivers'!$C$2:$C$7886,'Selected scen drivers'!$C161,'SSP drivers'!$D$2:$D$7886,'Selected scen drivers'!$D161)</f>
        <v>3210.7900807200499</v>
      </c>
      <c r="V161" s="4">
        <f>SUMIFS('SSP drivers'!V$2:V$7886,'SSP drivers'!$A$2:$A$7886,'Selected scen drivers'!$AH$1,'SSP drivers'!$B$2:$B$7886,'Selected scen drivers'!$AI$1,'SSP drivers'!$C$2:$C$7886,'Selected scen drivers'!$C161,'SSP drivers'!$D$2:$D$7886,'Selected scen drivers'!$D161)</f>
        <v>3250.8411489320802</v>
      </c>
      <c r="W161" s="4">
        <f>SUMIFS('SSP drivers'!W$2:W$7886,'SSP drivers'!$A$2:$A$7886,'Selected scen drivers'!$AH$1,'SSP drivers'!$B$2:$B$7886,'Selected scen drivers'!$AI$1,'SSP drivers'!$C$2:$C$7886,'Selected scen drivers'!$C161,'SSP drivers'!$D$2:$D$7886,'Selected scen drivers'!$D161)</f>
        <v>3288.4120532280899</v>
      </c>
      <c r="X161" s="4"/>
      <c r="Y161" s="4"/>
      <c r="Z161" s="4"/>
      <c r="AA161" s="4"/>
      <c r="AB161" s="4"/>
      <c r="AC161" s="4"/>
      <c r="AD161" s="4"/>
      <c r="AE161" s="4"/>
    </row>
    <row r="162" spans="1:31" x14ac:dyDescent="0.35">
      <c r="A162">
        <f t="shared" si="4"/>
        <v>18</v>
      </c>
      <c r="B162">
        <f t="shared" si="5"/>
        <v>8</v>
      </c>
      <c r="C162" t="str">
        <f>IFERROR(VLOOKUP(A162,Classification!$A$4:$B$37,2,FALSE),"")</f>
        <v>EU_northeast</v>
      </c>
      <c r="D162" t="str">
        <f>IFERROR(VLOOKUP(B162,Classification!$N$5:$O$14,2,FALSE),"")</f>
        <v>HOU</v>
      </c>
      <c r="E162" s="4">
        <f>SUMIFS('SSP drivers'!E$2:E$7886,'SSP drivers'!$A$2:$A$7886,'Selected scen drivers'!$AH$1,'SSP drivers'!$B$2:$B$7886,'Selected scen drivers'!$AI$1,'SSP drivers'!$C$2:$C$7886,'Selected scen drivers'!$C162,'SSP drivers'!$D$2:$D$7886,'Selected scen drivers'!$D162)</f>
        <v>0</v>
      </c>
      <c r="F162" s="4">
        <f>SUMIFS('SSP drivers'!F$2:F$7886,'SSP drivers'!$A$2:$A$7886,'Selected scen drivers'!$AH$1,'SSP drivers'!$B$2:$B$7886,'Selected scen drivers'!$AI$1,'SSP drivers'!$C$2:$C$7886,'Selected scen drivers'!$C162,'SSP drivers'!$D$2:$D$7886,'Selected scen drivers'!$D162)</f>
        <v>21.309462499999999</v>
      </c>
      <c r="G162" s="4">
        <f>SUMIFS('SSP drivers'!G$2:G$7886,'SSP drivers'!$A$2:$A$7886,'Selected scen drivers'!$AH$1,'SSP drivers'!$B$2:$B$7886,'Selected scen drivers'!$AI$1,'SSP drivers'!$C$2:$C$7886,'Selected scen drivers'!$C162,'SSP drivers'!$D$2:$D$7886,'Selected scen drivers'!$D162)</f>
        <v>21.246338999999999</v>
      </c>
      <c r="H162" s="4">
        <f>SUMIFS('SSP drivers'!H$2:H$7886,'SSP drivers'!$A$2:$A$7886,'Selected scen drivers'!$AH$1,'SSP drivers'!$B$2:$B$7886,'Selected scen drivers'!$AI$1,'SSP drivers'!$C$2:$C$7886,'Selected scen drivers'!$C162,'SSP drivers'!$D$2:$D$7886,'Selected scen drivers'!$D162)</f>
        <v>20.930721500000001</v>
      </c>
      <c r="I162" s="4">
        <f>SUMIFS('SSP drivers'!I$2:I$7886,'SSP drivers'!$A$2:$A$7886,'Selected scen drivers'!$AH$1,'SSP drivers'!$B$2:$B$7886,'Selected scen drivers'!$AI$1,'SSP drivers'!$C$2:$C$7886,'Selected scen drivers'!$C162,'SSP drivers'!$D$2:$D$7886,'Selected scen drivers'!$D162)</f>
        <v>20.108362499999998</v>
      </c>
      <c r="J162" s="4">
        <f>SUMIFS('SSP drivers'!J$2:J$7886,'SSP drivers'!$A$2:$A$7886,'Selected scen drivers'!$AH$1,'SSP drivers'!$B$2:$B$7886,'Selected scen drivers'!$AI$1,'SSP drivers'!$C$2:$C$7886,'Selected scen drivers'!$C162,'SSP drivers'!$D$2:$D$7886,'Selected scen drivers'!$D162)</f>
        <v>19.545256999999999</v>
      </c>
      <c r="K162" s="4">
        <f>SUMIFS('SSP drivers'!K$2:K$7886,'SSP drivers'!$A$2:$A$7886,'Selected scen drivers'!$AH$1,'SSP drivers'!$B$2:$B$7886,'Selected scen drivers'!$AI$1,'SSP drivers'!$C$2:$C$7886,'Selected scen drivers'!$C162,'SSP drivers'!$D$2:$D$7886,'Selected scen drivers'!$D162)</f>
        <v>18.777701</v>
      </c>
      <c r="L162" s="4">
        <f>SUMIFS('SSP drivers'!L$2:L$7886,'SSP drivers'!$A$2:$A$7886,'Selected scen drivers'!$AH$1,'SSP drivers'!$B$2:$B$7886,'Selected scen drivers'!$AI$1,'SSP drivers'!$C$2:$C$7886,'Selected scen drivers'!$C162,'SSP drivers'!$D$2:$D$7886,'Selected scen drivers'!$D162)</f>
        <v>17.7975165</v>
      </c>
      <c r="M162" s="4">
        <f>SUMIFS('SSP drivers'!M$2:M$7886,'SSP drivers'!$A$2:$A$7886,'Selected scen drivers'!$AH$1,'SSP drivers'!$B$2:$B$7886,'Selected scen drivers'!$AI$1,'SSP drivers'!$C$2:$C$7886,'Selected scen drivers'!$C162,'SSP drivers'!$D$2:$D$7886,'Selected scen drivers'!$D162)</f>
        <v>16.721170000000001</v>
      </c>
      <c r="N162" s="4">
        <f>SUMIFS('SSP drivers'!N$2:N$7886,'SSP drivers'!$A$2:$A$7886,'Selected scen drivers'!$AH$1,'SSP drivers'!$B$2:$B$7886,'Selected scen drivers'!$AI$1,'SSP drivers'!$C$2:$C$7886,'Selected scen drivers'!$C162,'SSP drivers'!$D$2:$D$7886,'Selected scen drivers'!$D162)</f>
        <v>15.786671999999999</v>
      </c>
      <c r="O162" s="4">
        <f>SUMIFS('SSP drivers'!O$2:O$7886,'SSP drivers'!$A$2:$A$7886,'Selected scen drivers'!$AH$1,'SSP drivers'!$B$2:$B$7886,'Selected scen drivers'!$AI$1,'SSP drivers'!$C$2:$C$7886,'Selected scen drivers'!$C162,'SSP drivers'!$D$2:$D$7886,'Selected scen drivers'!$D162)</f>
        <v>15.103527</v>
      </c>
      <c r="P162" s="4">
        <f>SUMIFS('SSP drivers'!P$2:P$7886,'SSP drivers'!$A$2:$A$7886,'Selected scen drivers'!$AH$1,'SSP drivers'!$B$2:$B$7886,'Selected scen drivers'!$AI$1,'SSP drivers'!$C$2:$C$7886,'Selected scen drivers'!$C162,'SSP drivers'!$D$2:$D$7886,'Selected scen drivers'!$D162)</f>
        <v>14.813151</v>
      </c>
      <c r="Q162" s="4">
        <f>SUMIFS('SSP drivers'!Q$2:Q$7886,'SSP drivers'!$A$2:$A$7886,'Selected scen drivers'!$AH$1,'SSP drivers'!$B$2:$B$7886,'Selected scen drivers'!$AI$1,'SSP drivers'!$C$2:$C$7886,'Selected scen drivers'!$C162,'SSP drivers'!$D$2:$D$7886,'Selected scen drivers'!$D162)</f>
        <v>14.631111000000001</v>
      </c>
      <c r="R162" s="4">
        <f>SUMIFS('SSP drivers'!R$2:R$7886,'SSP drivers'!$A$2:$A$7886,'Selected scen drivers'!$AH$1,'SSP drivers'!$B$2:$B$7886,'Selected scen drivers'!$AI$1,'SSP drivers'!$C$2:$C$7886,'Selected scen drivers'!$C162,'SSP drivers'!$D$2:$D$7886,'Selected scen drivers'!$D162)</f>
        <v>14.245663499999999</v>
      </c>
      <c r="S162" s="4">
        <f>SUMIFS('SSP drivers'!S$2:S$7886,'SSP drivers'!$A$2:$A$7886,'Selected scen drivers'!$AH$1,'SSP drivers'!$B$2:$B$7886,'Selected scen drivers'!$AI$1,'SSP drivers'!$C$2:$C$7886,'Selected scen drivers'!$C162,'SSP drivers'!$D$2:$D$7886,'Selected scen drivers'!$D162)</f>
        <v>13.784591499999999</v>
      </c>
      <c r="T162" s="4">
        <f>SUMIFS('SSP drivers'!T$2:T$7886,'SSP drivers'!$A$2:$A$7886,'Selected scen drivers'!$AH$1,'SSP drivers'!$B$2:$B$7886,'Selected scen drivers'!$AI$1,'SSP drivers'!$C$2:$C$7886,'Selected scen drivers'!$C162,'SSP drivers'!$D$2:$D$7886,'Selected scen drivers'!$D162)</f>
        <v>13.272866499999999</v>
      </c>
      <c r="U162" s="4">
        <f>SUMIFS('SSP drivers'!U$2:U$7886,'SSP drivers'!$A$2:$A$7886,'Selected scen drivers'!$AH$1,'SSP drivers'!$B$2:$B$7886,'Selected scen drivers'!$AI$1,'SSP drivers'!$C$2:$C$7886,'Selected scen drivers'!$C162,'SSP drivers'!$D$2:$D$7886,'Selected scen drivers'!$D162)</f>
        <v>12.880202000000001</v>
      </c>
      <c r="V162" s="4">
        <f>SUMIFS('SSP drivers'!V$2:V$7886,'SSP drivers'!$A$2:$A$7886,'Selected scen drivers'!$AH$1,'SSP drivers'!$B$2:$B$7886,'Selected scen drivers'!$AI$1,'SSP drivers'!$C$2:$C$7886,'Selected scen drivers'!$C162,'SSP drivers'!$D$2:$D$7886,'Selected scen drivers'!$D162)</f>
        <v>12.563525500000001</v>
      </c>
      <c r="W162" s="4">
        <f>SUMIFS('SSP drivers'!W$2:W$7886,'SSP drivers'!$A$2:$A$7886,'Selected scen drivers'!$AH$1,'SSP drivers'!$B$2:$B$7886,'Selected scen drivers'!$AI$1,'SSP drivers'!$C$2:$C$7886,'Selected scen drivers'!$C162,'SSP drivers'!$D$2:$D$7886,'Selected scen drivers'!$D162)</f>
        <v>12.276018000000001</v>
      </c>
      <c r="X162" s="4"/>
      <c r="Y162" s="4"/>
      <c r="Z162" s="4"/>
      <c r="AA162" s="4"/>
      <c r="AB162" s="4"/>
      <c r="AC162" s="4"/>
      <c r="AD162" s="4"/>
      <c r="AE162" s="4"/>
    </row>
    <row r="163" spans="1:31" x14ac:dyDescent="0.35">
      <c r="A163">
        <f t="shared" si="4"/>
        <v>18</v>
      </c>
      <c r="B163">
        <f t="shared" si="5"/>
        <v>9</v>
      </c>
      <c r="C163" t="str">
        <f>IFERROR(VLOOKUP(A163,Classification!$A$4:$B$37,2,FALSE),"")</f>
        <v>EU_northeast</v>
      </c>
      <c r="D163" t="str">
        <f>IFERROR(VLOOKUP(B163,Classification!$N$5:$O$14,2,FALSE),"")</f>
        <v>POP</v>
      </c>
      <c r="E163" s="4">
        <f>SUMIFS('SSP drivers'!E$2:E$7886,'SSP drivers'!$A$2:$A$7886,'Selected scen drivers'!$AH$1,'SSP drivers'!$B$2:$B$7886,'Selected scen drivers'!$AI$1,'SSP drivers'!$C$2:$C$7886,'Selected scen drivers'!$C163,'SSP drivers'!$D$2:$D$7886,'Selected scen drivers'!$D163)</f>
        <v>0</v>
      </c>
      <c r="F163" s="4">
        <f>SUMIFS('SSP drivers'!F$2:F$7886,'SSP drivers'!$A$2:$A$7886,'Selected scen drivers'!$AH$1,'SSP drivers'!$B$2:$B$7886,'Selected scen drivers'!$AI$1,'SSP drivers'!$C$2:$C$7886,'Selected scen drivers'!$C163,'SSP drivers'!$D$2:$D$7886,'Selected scen drivers'!$D163)</f>
        <v>69.272913399999993</v>
      </c>
      <c r="G163" s="4">
        <f>SUMIFS('SSP drivers'!G$2:G$7886,'SSP drivers'!$A$2:$A$7886,'Selected scen drivers'!$AH$1,'SSP drivers'!$B$2:$B$7886,'Selected scen drivers'!$AI$1,'SSP drivers'!$C$2:$C$7886,'Selected scen drivers'!$C163,'SSP drivers'!$D$2:$D$7886,'Selected scen drivers'!$D163)</f>
        <v>69.446745000000007</v>
      </c>
      <c r="H163" s="4">
        <f>SUMIFS('SSP drivers'!H$2:H$7886,'SSP drivers'!$A$2:$A$7886,'Selected scen drivers'!$AH$1,'SSP drivers'!$B$2:$B$7886,'Selected scen drivers'!$AI$1,'SSP drivers'!$C$2:$C$7886,'Selected scen drivers'!$C163,'SSP drivers'!$D$2:$D$7886,'Selected scen drivers'!$D163)</f>
        <v>70.315903000000006</v>
      </c>
      <c r="I163" s="4">
        <f>SUMIFS('SSP drivers'!I$2:I$7886,'SSP drivers'!$A$2:$A$7886,'Selected scen drivers'!$AH$1,'SSP drivers'!$B$2:$B$7886,'Selected scen drivers'!$AI$1,'SSP drivers'!$C$2:$C$7886,'Selected scen drivers'!$C163,'SSP drivers'!$D$2:$D$7886,'Selected scen drivers'!$D163)</f>
        <v>69.121381</v>
      </c>
      <c r="J163" s="4">
        <f>SUMIFS('SSP drivers'!J$2:J$7886,'SSP drivers'!$A$2:$A$7886,'Selected scen drivers'!$AH$1,'SSP drivers'!$B$2:$B$7886,'Selected scen drivers'!$AI$1,'SSP drivers'!$C$2:$C$7886,'Selected scen drivers'!$C163,'SSP drivers'!$D$2:$D$7886,'Selected scen drivers'!$D163)</f>
        <v>67.867996000000005</v>
      </c>
      <c r="K163" s="4">
        <f>SUMIFS('SSP drivers'!K$2:K$7886,'SSP drivers'!$A$2:$A$7886,'Selected scen drivers'!$AH$1,'SSP drivers'!$B$2:$B$7886,'Selected scen drivers'!$AI$1,'SSP drivers'!$C$2:$C$7886,'Selected scen drivers'!$C163,'SSP drivers'!$D$2:$D$7886,'Selected scen drivers'!$D163)</f>
        <v>66.664078000000003</v>
      </c>
      <c r="L163" s="4">
        <f>SUMIFS('SSP drivers'!L$2:L$7886,'SSP drivers'!$A$2:$A$7886,'Selected scen drivers'!$AH$1,'SSP drivers'!$B$2:$B$7886,'Selected scen drivers'!$AI$1,'SSP drivers'!$C$2:$C$7886,'Selected scen drivers'!$C163,'SSP drivers'!$D$2:$D$7886,'Selected scen drivers'!$D163)</f>
        <v>65.563823999999997</v>
      </c>
      <c r="M163" s="4">
        <f>SUMIFS('SSP drivers'!M$2:M$7886,'SSP drivers'!$A$2:$A$7886,'Selected scen drivers'!$AH$1,'SSP drivers'!$B$2:$B$7886,'Selected scen drivers'!$AI$1,'SSP drivers'!$C$2:$C$7886,'Selected scen drivers'!$C163,'SSP drivers'!$D$2:$D$7886,'Selected scen drivers'!$D163)</f>
        <v>64.584703000000005</v>
      </c>
      <c r="N163" s="4">
        <f>SUMIFS('SSP drivers'!N$2:N$7886,'SSP drivers'!$A$2:$A$7886,'Selected scen drivers'!$AH$1,'SSP drivers'!$B$2:$B$7886,'Selected scen drivers'!$AI$1,'SSP drivers'!$C$2:$C$7886,'Selected scen drivers'!$C163,'SSP drivers'!$D$2:$D$7886,'Selected scen drivers'!$D163)</f>
        <v>63.575341000000002</v>
      </c>
      <c r="O163" s="4">
        <f>SUMIFS('SSP drivers'!O$2:O$7886,'SSP drivers'!$A$2:$A$7886,'Selected scen drivers'!$AH$1,'SSP drivers'!$B$2:$B$7886,'Selected scen drivers'!$AI$1,'SSP drivers'!$C$2:$C$7886,'Selected scen drivers'!$C163,'SSP drivers'!$D$2:$D$7886,'Selected scen drivers'!$D163)</f>
        <v>62.494393000000002</v>
      </c>
      <c r="P163" s="4">
        <f>SUMIFS('SSP drivers'!P$2:P$7886,'SSP drivers'!$A$2:$A$7886,'Selected scen drivers'!$AH$1,'SSP drivers'!$B$2:$B$7886,'Selected scen drivers'!$AI$1,'SSP drivers'!$C$2:$C$7886,'Selected scen drivers'!$C163,'SSP drivers'!$D$2:$D$7886,'Selected scen drivers'!$D163)</f>
        <v>61.307630000000003</v>
      </c>
      <c r="Q163" s="4">
        <f>SUMIFS('SSP drivers'!Q$2:Q$7886,'SSP drivers'!$A$2:$A$7886,'Selected scen drivers'!$AH$1,'SSP drivers'!$B$2:$B$7886,'Selected scen drivers'!$AI$1,'SSP drivers'!$C$2:$C$7886,'Selected scen drivers'!$C163,'SSP drivers'!$D$2:$D$7886,'Selected scen drivers'!$D163)</f>
        <v>60.030490999999998</v>
      </c>
      <c r="R163" s="4">
        <f>SUMIFS('SSP drivers'!R$2:R$7886,'SSP drivers'!$A$2:$A$7886,'Selected scen drivers'!$AH$1,'SSP drivers'!$B$2:$B$7886,'Selected scen drivers'!$AI$1,'SSP drivers'!$C$2:$C$7886,'Selected scen drivers'!$C163,'SSP drivers'!$D$2:$D$7886,'Selected scen drivers'!$D163)</f>
        <v>58.720990999999998</v>
      </c>
      <c r="S163" s="4">
        <f>SUMIFS('SSP drivers'!S$2:S$7886,'SSP drivers'!$A$2:$A$7886,'Selected scen drivers'!$AH$1,'SSP drivers'!$B$2:$B$7886,'Selected scen drivers'!$AI$1,'SSP drivers'!$C$2:$C$7886,'Selected scen drivers'!$C163,'SSP drivers'!$D$2:$D$7886,'Selected scen drivers'!$D163)</f>
        <v>57.452447999999997</v>
      </c>
      <c r="T163" s="4">
        <f>SUMIFS('SSP drivers'!T$2:T$7886,'SSP drivers'!$A$2:$A$7886,'Selected scen drivers'!$AH$1,'SSP drivers'!$B$2:$B$7886,'Selected scen drivers'!$AI$1,'SSP drivers'!$C$2:$C$7886,'Selected scen drivers'!$C163,'SSP drivers'!$D$2:$D$7886,'Selected scen drivers'!$D163)</f>
        <v>56.277096999999998</v>
      </c>
      <c r="U163" s="4">
        <f>SUMIFS('SSP drivers'!U$2:U$7886,'SSP drivers'!$A$2:$A$7886,'Selected scen drivers'!$AH$1,'SSP drivers'!$B$2:$B$7886,'Selected scen drivers'!$AI$1,'SSP drivers'!$C$2:$C$7886,'Selected scen drivers'!$C163,'SSP drivers'!$D$2:$D$7886,'Selected scen drivers'!$D163)</f>
        <v>55.223196000000002</v>
      </c>
      <c r="V163" s="4">
        <f>SUMIFS('SSP drivers'!V$2:V$7886,'SSP drivers'!$A$2:$A$7886,'Selected scen drivers'!$AH$1,'SSP drivers'!$B$2:$B$7886,'Selected scen drivers'!$AI$1,'SSP drivers'!$C$2:$C$7886,'Selected scen drivers'!$C163,'SSP drivers'!$D$2:$D$7886,'Selected scen drivers'!$D163)</f>
        <v>54.284959000000001</v>
      </c>
      <c r="W163" s="4">
        <f>SUMIFS('SSP drivers'!W$2:W$7886,'SSP drivers'!$A$2:$A$7886,'Selected scen drivers'!$AH$1,'SSP drivers'!$B$2:$B$7886,'Selected scen drivers'!$AI$1,'SSP drivers'!$C$2:$C$7886,'Selected scen drivers'!$C163,'SSP drivers'!$D$2:$D$7886,'Selected scen drivers'!$D163)</f>
        <v>53.412635999999999</v>
      </c>
      <c r="X163" s="4"/>
      <c r="Y163" s="4"/>
      <c r="Z163" s="4"/>
      <c r="AA163" s="4"/>
      <c r="AB163" s="4"/>
      <c r="AC163" s="4"/>
      <c r="AD163" s="4"/>
      <c r="AE163" s="4"/>
    </row>
    <row r="164" spans="1:31" x14ac:dyDescent="0.35">
      <c r="A164">
        <f t="shared" si="4"/>
        <v>19</v>
      </c>
      <c r="B164">
        <f t="shared" si="5"/>
        <v>1</v>
      </c>
      <c r="C164" t="str">
        <f>IFERROR(VLOOKUP(A164,Classification!$A$4:$B$37,2,FALSE),"")</f>
        <v>France</v>
      </c>
      <c r="D164" t="str">
        <f>IFERROR(VLOOKUP(B164,Classification!$N$5:$O$14,2,FALSE),"")</f>
        <v>GDP</v>
      </c>
      <c r="E164" s="4">
        <f>SUMIFS('SSP drivers'!E$2:E$7886,'SSP drivers'!$A$2:$A$7886,'Selected scen drivers'!$AH$1,'SSP drivers'!$B$2:$B$7886,'Selected scen drivers'!$AI$1,'SSP drivers'!$C$2:$C$7886,'Selected scen drivers'!$C164,'SSP drivers'!$D$2:$D$7886,'Selected scen drivers'!$D164)</f>
        <v>0</v>
      </c>
      <c r="F164" s="4">
        <f>SUMIFS('SSP drivers'!F$2:F$7886,'SSP drivers'!$A$2:$A$7886,'Selected scen drivers'!$AH$1,'SSP drivers'!$B$2:$B$7886,'Selected scen drivers'!$AI$1,'SSP drivers'!$C$2:$C$7886,'Selected scen drivers'!$C164,'SSP drivers'!$D$2:$D$7886,'Selected scen drivers'!$D164)</f>
        <v>2834.3742171099998</v>
      </c>
      <c r="G164" s="4">
        <f>SUMIFS('SSP drivers'!G$2:G$7886,'SSP drivers'!$A$2:$A$7886,'Selected scen drivers'!$AH$1,'SSP drivers'!$B$2:$B$7886,'Selected scen drivers'!$AI$1,'SSP drivers'!$C$2:$C$7886,'Selected scen drivers'!$C164,'SSP drivers'!$D$2:$D$7886,'Selected scen drivers'!$D164)</f>
        <v>2841.589933495</v>
      </c>
      <c r="H164" s="4">
        <f>SUMIFS('SSP drivers'!H$2:H$7886,'SSP drivers'!$A$2:$A$7886,'Selected scen drivers'!$AH$1,'SSP drivers'!$B$2:$B$7886,'Selected scen drivers'!$AI$1,'SSP drivers'!$C$2:$C$7886,'Selected scen drivers'!$C164,'SSP drivers'!$D$2:$D$7886,'Selected scen drivers'!$D164)</f>
        <v>3201.62173661</v>
      </c>
      <c r="I164" s="4">
        <f>SUMIFS('SSP drivers'!I$2:I$7886,'SSP drivers'!$A$2:$A$7886,'Selected scen drivers'!$AH$1,'SSP drivers'!$B$2:$B$7886,'Selected scen drivers'!$AI$1,'SSP drivers'!$C$2:$C$7886,'Selected scen drivers'!$C164,'SSP drivers'!$D$2:$D$7886,'Selected scen drivers'!$D164)</f>
        <v>3477.4024285400001</v>
      </c>
      <c r="J164" s="4">
        <f>SUMIFS('SSP drivers'!J$2:J$7886,'SSP drivers'!$A$2:$A$7886,'Selected scen drivers'!$AH$1,'SSP drivers'!$B$2:$B$7886,'Selected scen drivers'!$AI$1,'SSP drivers'!$C$2:$C$7886,'Selected scen drivers'!$C164,'SSP drivers'!$D$2:$D$7886,'Selected scen drivers'!$D164)</f>
        <v>3731.5687162499999</v>
      </c>
      <c r="K164" s="4">
        <f>SUMIFS('SSP drivers'!K$2:K$7886,'SSP drivers'!$A$2:$A$7886,'Selected scen drivers'!$AH$1,'SSP drivers'!$B$2:$B$7886,'Selected scen drivers'!$AI$1,'SSP drivers'!$C$2:$C$7886,'Selected scen drivers'!$C164,'SSP drivers'!$D$2:$D$7886,'Selected scen drivers'!$D164)</f>
        <v>3992.5328721699998</v>
      </c>
      <c r="L164" s="4">
        <f>SUMIFS('SSP drivers'!L$2:L$7886,'SSP drivers'!$A$2:$A$7886,'Selected scen drivers'!$AH$1,'SSP drivers'!$B$2:$B$7886,'Selected scen drivers'!$AI$1,'SSP drivers'!$C$2:$C$7886,'Selected scen drivers'!$C164,'SSP drivers'!$D$2:$D$7886,'Selected scen drivers'!$D164)</f>
        <v>4261.3949231099996</v>
      </c>
      <c r="M164" s="4">
        <f>SUMIFS('SSP drivers'!M$2:M$7886,'SSP drivers'!$A$2:$A$7886,'Selected scen drivers'!$AH$1,'SSP drivers'!$B$2:$B$7886,'Selected scen drivers'!$AI$1,'SSP drivers'!$C$2:$C$7886,'Selected scen drivers'!$C164,'SSP drivers'!$D$2:$D$7886,'Selected scen drivers'!$D164)</f>
        <v>4543.5285641800001</v>
      </c>
      <c r="N164" s="4">
        <f>SUMIFS('SSP drivers'!N$2:N$7886,'SSP drivers'!$A$2:$A$7886,'Selected scen drivers'!$AH$1,'SSP drivers'!$B$2:$B$7886,'Selected scen drivers'!$AI$1,'SSP drivers'!$C$2:$C$7886,'Selected scen drivers'!$C164,'SSP drivers'!$D$2:$D$7886,'Selected scen drivers'!$D164)</f>
        <v>4840.3471274800004</v>
      </c>
      <c r="O164" s="4">
        <f>SUMIFS('SSP drivers'!O$2:O$7886,'SSP drivers'!$A$2:$A$7886,'Selected scen drivers'!$AH$1,'SSP drivers'!$B$2:$B$7886,'Selected scen drivers'!$AI$1,'SSP drivers'!$C$2:$C$7886,'Selected scen drivers'!$C164,'SSP drivers'!$D$2:$D$7886,'Selected scen drivers'!$D164)</f>
        <v>5155.50067683</v>
      </c>
      <c r="P164" s="4">
        <f>SUMIFS('SSP drivers'!P$2:P$7886,'SSP drivers'!$A$2:$A$7886,'Selected scen drivers'!$AH$1,'SSP drivers'!$B$2:$B$7886,'Selected scen drivers'!$AI$1,'SSP drivers'!$C$2:$C$7886,'Selected scen drivers'!$C164,'SSP drivers'!$D$2:$D$7886,'Selected scen drivers'!$D164)</f>
        <v>5486.50679683</v>
      </c>
      <c r="Q164" s="4">
        <f>SUMIFS('SSP drivers'!Q$2:Q$7886,'SSP drivers'!$A$2:$A$7886,'Selected scen drivers'!$AH$1,'SSP drivers'!$B$2:$B$7886,'Selected scen drivers'!$AI$1,'SSP drivers'!$C$2:$C$7886,'Selected scen drivers'!$C164,'SSP drivers'!$D$2:$D$7886,'Selected scen drivers'!$D164)</f>
        <v>5824.2394262300004</v>
      </c>
      <c r="R164" s="4">
        <f>SUMIFS('SSP drivers'!R$2:R$7886,'SSP drivers'!$A$2:$A$7886,'Selected scen drivers'!$AH$1,'SSP drivers'!$B$2:$B$7886,'Selected scen drivers'!$AI$1,'SSP drivers'!$C$2:$C$7886,'Selected scen drivers'!$C164,'SSP drivers'!$D$2:$D$7886,'Selected scen drivers'!$D164)</f>
        <v>6172.8578724199997</v>
      </c>
      <c r="S164" s="4">
        <f>SUMIFS('SSP drivers'!S$2:S$7886,'SSP drivers'!$A$2:$A$7886,'Selected scen drivers'!$AH$1,'SSP drivers'!$B$2:$B$7886,'Selected scen drivers'!$AI$1,'SSP drivers'!$C$2:$C$7886,'Selected scen drivers'!$C164,'SSP drivers'!$D$2:$D$7886,'Selected scen drivers'!$D164)</f>
        <v>6535.78813945</v>
      </c>
      <c r="T164" s="4">
        <f>SUMIFS('SSP drivers'!T$2:T$7886,'SSP drivers'!$A$2:$A$7886,'Selected scen drivers'!$AH$1,'SSP drivers'!$B$2:$B$7886,'Selected scen drivers'!$AI$1,'SSP drivers'!$C$2:$C$7886,'Selected scen drivers'!$C164,'SSP drivers'!$D$2:$D$7886,'Selected scen drivers'!$D164)</f>
        <v>6914.0200999999997</v>
      </c>
      <c r="U164" s="4">
        <f>SUMIFS('SSP drivers'!U$2:U$7886,'SSP drivers'!$A$2:$A$7886,'Selected scen drivers'!$AH$1,'SSP drivers'!$B$2:$B$7886,'Selected scen drivers'!$AI$1,'SSP drivers'!$C$2:$C$7886,'Selected scen drivers'!$C164,'SSP drivers'!$D$2:$D$7886,'Selected scen drivers'!$D164)</f>
        <v>7306.0310857000004</v>
      </c>
      <c r="V164" s="4">
        <f>SUMIFS('SSP drivers'!V$2:V$7886,'SSP drivers'!$A$2:$A$7886,'Selected scen drivers'!$AH$1,'SSP drivers'!$B$2:$B$7886,'Selected scen drivers'!$AI$1,'SSP drivers'!$C$2:$C$7886,'Selected scen drivers'!$C164,'SSP drivers'!$D$2:$D$7886,'Selected scen drivers'!$D164)</f>
        <v>7707.1054973999999</v>
      </c>
      <c r="W164" s="4">
        <f>SUMIFS('SSP drivers'!W$2:W$7886,'SSP drivers'!$A$2:$A$7886,'Selected scen drivers'!$AH$1,'SSP drivers'!$B$2:$B$7886,'Selected scen drivers'!$AI$1,'SSP drivers'!$C$2:$C$7886,'Selected scen drivers'!$C164,'SSP drivers'!$D$2:$D$7886,'Selected scen drivers'!$D164)</f>
        <v>8106.5371660999999</v>
      </c>
      <c r="X164" s="4"/>
      <c r="Y164" s="4"/>
      <c r="Z164" s="4"/>
      <c r="AA164" s="4"/>
      <c r="AB164" s="4"/>
      <c r="AC164" s="4"/>
      <c r="AD164" s="4"/>
      <c r="AE164" s="4"/>
    </row>
    <row r="165" spans="1:31" x14ac:dyDescent="0.35">
      <c r="A165">
        <f t="shared" si="4"/>
        <v>19</v>
      </c>
      <c r="B165">
        <f t="shared" si="5"/>
        <v>2</v>
      </c>
      <c r="C165" t="str">
        <f>IFERROR(VLOOKUP(A165,Classification!$A$4:$B$37,2,FALSE),"")</f>
        <v>France</v>
      </c>
      <c r="D165" t="str">
        <f>IFERROR(VLOOKUP(B165,Classification!$N$5:$O$14,2,FALSE),"")</f>
        <v>GDPAGR</v>
      </c>
      <c r="E165" s="4">
        <f>SUMIFS('SSP drivers'!E$2:E$7886,'SSP drivers'!$A$2:$A$7886,'Selected scen drivers'!$AH$1,'SSP drivers'!$B$2:$B$7886,'Selected scen drivers'!$AI$1,'SSP drivers'!$C$2:$C$7886,'Selected scen drivers'!$C165,'SSP drivers'!$D$2:$D$7886,'Selected scen drivers'!$D165)</f>
        <v>0</v>
      </c>
      <c r="F165" s="4">
        <f>SUMIFS('SSP drivers'!F$2:F$7886,'SSP drivers'!$A$2:$A$7886,'Selected scen drivers'!$AH$1,'SSP drivers'!$B$2:$B$7886,'Selected scen drivers'!$AI$1,'SSP drivers'!$C$2:$C$7886,'Selected scen drivers'!$C165,'SSP drivers'!$D$2:$D$7886,'Selected scen drivers'!$D165)</f>
        <v>49.293166172866002</v>
      </c>
      <c r="G165" s="4">
        <f>SUMIFS('SSP drivers'!G$2:G$7886,'SSP drivers'!$A$2:$A$7886,'Selected scen drivers'!$AH$1,'SSP drivers'!$B$2:$B$7886,'Selected scen drivers'!$AI$1,'SSP drivers'!$C$2:$C$7886,'Selected scen drivers'!$C165,'SSP drivers'!$D$2:$D$7886,'Selected scen drivers'!$D165)</f>
        <v>49.203278166361699</v>
      </c>
      <c r="H165" s="4">
        <f>SUMIFS('SSP drivers'!H$2:H$7886,'SSP drivers'!$A$2:$A$7886,'Selected scen drivers'!$AH$1,'SSP drivers'!$B$2:$B$7886,'Selected scen drivers'!$AI$1,'SSP drivers'!$C$2:$C$7886,'Selected scen drivers'!$C165,'SSP drivers'!$D$2:$D$7886,'Selected scen drivers'!$D165)</f>
        <v>55.180903619211499</v>
      </c>
      <c r="I165" s="4">
        <f>SUMIFS('SSP drivers'!I$2:I$7886,'SSP drivers'!$A$2:$A$7886,'Selected scen drivers'!$AH$1,'SSP drivers'!$B$2:$B$7886,'Selected scen drivers'!$AI$1,'SSP drivers'!$C$2:$C$7886,'Selected scen drivers'!$C165,'SSP drivers'!$D$2:$D$7886,'Selected scen drivers'!$D165)</f>
        <v>59.616522591675803</v>
      </c>
      <c r="J165" s="4">
        <f>SUMIFS('SSP drivers'!J$2:J$7886,'SSP drivers'!$A$2:$A$7886,'Selected scen drivers'!$AH$1,'SSP drivers'!$B$2:$B$7886,'Selected scen drivers'!$AI$1,'SSP drivers'!$C$2:$C$7886,'Selected scen drivers'!$C165,'SSP drivers'!$D$2:$D$7886,'Selected scen drivers'!$D165)</f>
        <v>63.643775458230103</v>
      </c>
      <c r="K165" s="4">
        <f>SUMIFS('SSP drivers'!K$2:K$7886,'SSP drivers'!$A$2:$A$7886,'Selected scen drivers'!$AH$1,'SSP drivers'!$B$2:$B$7886,'Selected scen drivers'!$AI$1,'SSP drivers'!$C$2:$C$7886,'Selected scen drivers'!$C165,'SSP drivers'!$D$2:$D$7886,'Selected scen drivers'!$D165)</f>
        <v>67.748794959168706</v>
      </c>
      <c r="L165" s="4">
        <f>SUMIFS('SSP drivers'!L$2:L$7886,'SSP drivers'!$A$2:$A$7886,'Selected scen drivers'!$AH$1,'SSP drivers'!$B$2:$B$7886,'Selected scen drivers'!$AI$1,'SSP drivers'!$C$2:$C$7886,'Selected scen drivers'!$C165,'SSP drivers'!$D$2:$D$7886,'Selected scen drivers'!$D165)</f>
        <v>71.938700575104207</v>
      </c>
      <c r="M165" s="4">
        <f>SUMIFS('SSP drivers'!M$2:M$7886,'SSP drivers'!$A$2:$A$7886,'Selected scen drivers'!$AH$1,'SSP drivers'!$B$2:$B$7886,'Selected scen drivers'!$AI$1,'SSP drivers'!$C$2:$C$7886,'Selected scen drivers'!$C165,'SSP drivers'!$D$2:$D$7886,'Selected scen drivers'!$D165)</f>
        <v>76.286695170797501</v>
      </c>
      <c r="N165" s="4">
        <f>SUMIFS('SSP drivers'!N$2:N$7886,'SSP drivers'!$A$2:$A$7886,'Selected scen drivers'!$AH$1,'SSP drivers'!$B$2:$B$7886,'Selected scen drivers'!$AI$1,'SSP drivers'!$C$2:$C$7886,'Selected scen drivers'!$C165,'SSP drivers'!$D$2:$D$7886,'Selected scen drivers'!$D165)</f>
        <v>80.851012446644305</v>
      </c>
      <c r="O165" s="4">
        <f>SUMIFS('SSP drivers'!O$2:O$7886,'SSP drivers'!$A$2:$A$7886,'Selected scen drivers'!$AH$1,'SSP drivers'!$B$2:$B$7886,'Selected scen drivers'!$AI$1,'SSP drivers'!$C$2:$C$7886,'Selected scen drivers'!$C165,'SSP drivers'!$D$2:$D$7886,'Selected scen drivers'!$D165)</f>
        <v>85.676377344954801</v>
      </c>
      <c r="P165" s="4">
        <f>SUMIFS('SSP drivers'!P$2:P$7886,'SSP drivers'!$A$2:$A$7886,'Selected scen drivers'!$AH$1,'SSP drivers'!$B$2:$B$7886,'Selected scen drivers'!$AI$1,'SSP drivers'!$C$2:$C$7886,'Selected scen drivers'!$C165,'SSP drivers'!$D$2:$D$7886,'Selected scen drivers'!$D165)</f>
        <v>90.695428626086397</v>
      </c>
      <c r="Q165" s="4">
        <f>SUMIFS('SSP drivers'!Q$2:Q$7886,'SSP drivers'!$A$2:$A$7886,'Selected scen drivers'!$AH$1,'SSP drivers'!$B$2:$B$7886,'Selected scen drivers'!$AI$1,'SSP drivers'!$C$2:$C$7886,'Selected scen drivers'!$C165,'SSP drivers'!$D$2:$D$7886,'Selected scen drivers'!$D165)</f>
        <v>95.727988665303499</v>
      </c>
      <c r="R165" s="4">
        <f>SUMIFS('SSP drivers'!R$2:R$7886,'SSP drivers'!$A$2:$A$7886,'Selected scen drivers'!$AH$1,'SSP drivers'!$B$2:$B$7886,'Selected scen drivers'!$AI$1,'SSP drivers'!$C$2:$C$7886,'Selected scen drivers'!$C165,'SSP drivers'!$D$2:$D$7886,'Selected scen drivers'!$D165)</f>
        <v>100.813305881368</v>
      </c>
      <c r="S165" s="4">
        <f>SUMIFS('SSP drivers'!S$2:S$7886,'SSP drivers'!$A$2:$A$7886,'Selected scen drivers'!$AH$1,'SSP drivers'!$B$2:$B$7886,'Selected scen drivers'!$AI$1,'SSP drivers'!$C$2:$C$7886,'Selected scen drivers'!$C165,'SSP drivers'!$D$2:$D$7886,'Selected scen drivers'!$D165)</f>
        <v>106.016733455289</v>
      </c>
      <c r="T165" s="4">
        <f>SUMIFS('SSP drivers'!T$2:T$7886,'SSP drivers'!$A$2:$A$7886,'Selected scen drivers'!$AH$1,'SSP drivers'!$B$2:$B$7886,'Selected scen drivers'!$AI$1,'SSP drivers'!$C$2:$C$7886,'Selected scen drivers'!$C165,'SSP drivers'!$D$2:$D$7886,'Selected scen drivers'!$D165)</f>
        <v>111.35433585614</v>
      </c>
      <c r="U165" s="4">
        <f>SUMIFS('SSP drivers'!U$2:U$7886,'SSP drivers'!$A$2:$A$7886,'Selected scen drivers'!$AH$1,'SSP drivers'!$B$2:$B$7886,'Selected scen drivers'!$AI$1,'SSP drivers'!$C$2:$C$7886,'Selected scen drivers'!$C165,'SSP drivers'!$D$2:$D$7886,'Selected scen drivers'!$D165)</f>
        <v>116.799825770891</v>
      </c>
      <c r="V165" s="4">
        <f>SUMIFS('SSP drivers'!V$2:V$7886,'SSP drivers'!$A$2:$A$7886,'Selected scen drivers'!$AH$1,'SSP drivers'!$B$2:$B$7886,'Selected scen drivers'!$AI$1,'SSP drivers'!$C$2:$C$7886,'Selected scen drivers'!$C165,'SSP drivers'!$D$2:$D$7886,'Selected scen drivers'!$D165)</f>
        <v>122.245315685641</v>
      </c>
      <c r="W165" s="4">
        <f>SUMIFS('SSP drivers'!W$2:W$7886,'SSP drivers'!$A$2:$A$7886,'Selected scen drivers'!$AH$1,'SSP drivers'!$B$2:$B$7886,'Selected scen drivers'!$AI$1,'SSP drivers'!$C$2:$C$7886,'Selected scen drivers'!$C165,'SSP drivers'!$D$2:$D$7886,'Selected scen drivers'!$D165)</f>
        <v>127.473570166314</v>
      </c>
      <c r="X165" s="4"/>
      <c r="Y165" s="4"/>
      <c r="Z165" s="4"/>
      <c r="AA165" s="4"/>
      <c r="AB165" s="4"/>
      <c r="AC165" s="4"/>
      <c r="AD165" s="4"/>
      <c r="AE165" s="4"/>
    </row>
    <row r="166" spans="1:31" x14ac:dyDescent="0.35">
      <c r="A166">
        <f t="shared" si="4"/>
        <v>19</v>
      </c>
      <c r="B166">
        <f t="shared" si="5"/>
        <v>3</v>
      </c>
      <c r="C166" t="str">
        <f>IFERROR(VLOOKUP(A166,Classification!$A$4:$B$37,2,FALSE),"")</f>
        <v>France</v>
      </c>
      <c r="D166" t="str">
        <f>IFERROR(VLOOKUP(B166,Classification!$N$5:$O$14,2,FALSE),"")</f>
        <v>GDPIND</v>
      </c>
      <c r="E166" s="4">
        <f>SUMIFS('SSP drivers'!E$2:E$7886,'SSP drivers'!$A$2:$A$7886,'Selected scen drivers'!$AH$1,'SSP drivers'!$B$2:$B$7886,'Selected scen drivers'!$AI$1,'SSP drivers'!$C$2:$C$7886,'Selected scen drivers'!$C166,'SSP drivers'!$D$2:$D$7886,'Selected scen drivers'!$D166)</f>
        <v>0</v>
      </c>
      <c r="F166" s="4">
        <f>SUMIFS('SSP drivers'!F$2:F$7886,'SSP drivers'!$A$2:$A$7886,'Selected scen drivers'!$AH$1,'SSP drivers'!$B$2:$B$7886,'Selected scen drivers'!$AI$1,'SSP drivers'!$C$2:$C$7886,'Selected scen drivers'!$C166,'SSP drivers'!$D$2:$D$7886,'Selected scen drivers'!$D166)</f>
        <v>530.94180607670796</v>
      </c>
      <c r="G166" s="4">
        <f>SUMIFS('SSP drivers'!G$2:G$7886,'SSP drivers'!$A$2:$A$7886,'Selected scen drivers'!$AH$1,'SSP drivers'!$B$2:$B$7886,'Selected scen drivers'!$AI$1,'SSP drivers'!$C$2:$C$7886,'Selected scen drivers'!$C166,'SSP drivers'!$D$2:$D$7886,'Selected scen drivers'!$D166)</f>
        <v>529.97361303447803</v>
      </c>
      <c r="H166" s="4">
        <f>SUMIFS('SSP drivers'!H$2:H$7886,'SSP drivers'!$A$2:$A$7886,'Selected scen drivers'!$AH$1,'SSP drivers'!$B$2:$B$7886,'Selected scen drivers'!$AI$1,'SSP drivers'!$C$2:$C$7886,'Selected scen drivers'!$C166,'SSP drivers'!$D$2:$D$7886,'Selected scen drivers'!$D166)</f>
        <v>613.88872204885297</v>
      </c>
      <c r="I166" s="4">
        <f>SUMIFS('SSP drivers'!I$2:I$7886,'SSP drivers'!$A$2:$A$7886,'Selected scen drivers'!$AH$1,'SSP drivers'!$B$2:$B$7886,'Selected scen drivers'!$AI$1,'SSP drivers'!$C$2:$C$7886,'Selected scen drivers'!$C166,'SSP drivers'!$D$2:$D$7886,'Selected scen drivers'!$D166)</f>
        <v>684.33440530120004</v>
      </c>
      <c r="J166" s="4">
        <f>SUMIFS('SSP drivers'!J$2:J$7886,'SSP drivers'!$A$2:$A$7886,'Selected scen drivers'!$AH$1,'SSP drivers'!$B$2:$B$7886,'Selected scen drivers'!$AI$1,'SSP drivers'!$C$2:$C$7886,'Selected scen drivers'!$C166,'SSP drivers'!$D$2:$D$7886,'Selected scen drivers'!$D166)</f>
        <v>753.087637174934</v>
      </c>
      <c r="K166" s="4">
        <f>SUMIFS('SSP drivers'!K$2:K$7886,'SSP drivers'!$A$2:$A$7886,'Selected scen drivers'!$AH$1,'SSP drivers'!$B$2:$B$7886,'Selected scen drivers'!$AI$1,'SSP drivers'!$C$2:$C$7886,'Selected scen drivers'!$C166,'SSP drivers'!$D$2:$D$7886,'Selected scen drivers'!$D166)</f>
        <v>825.63922361591995</v>
      </c>
      <c r="L166" s="4">
        <f>SUMIFS('SSP drivers'!L$2:L$7886,'SSP drivers'!$A$2:$A$7886,'Selected scen drivers'!$AH$1,'SSP drivers'!$B$2:$B$7886,'Selected scen drivers'!$AI$1,'SSP drivers'!$C$2:$C$7886,'Selected scen drivers'!$C166,'SSP drivers'!$D$2:$D$7886,'Selected scen drivers'!$D166)</f>
        <v>902.16101673970604</v>
      </c>
      <c r="M166" s="4">
        <f>SUMIFS('SSP drivers'!M$2:M$7886,'SSP drivers'!$A$2:$A$7886,'Selected scen drivers'!$AH$1,'SSP drivers'!$B$2:$B$7886,'Selected scen drivers'!$AI$1,'SSP drivers'!$C$2:$C$7886,'Selected scen drivers'!$C166,'SSP drivers'!$D$2:$D$7886,'Selected scen drivers'!$D166)</f>
        <v>983.68706686176699</v>
      </c>
      <c r="N166" s="4">
        <f>SUMIFS('SSP drivers'!N$2:N$7886,'SSP drivers'!$A$2:$A$7886,'Selected scen drivers'!$AH$1,'SSP drivers'!$B$2:$B$7886,'Selected scen drivers'!$AI$1,'SSP drivers'!$C$2:$C$7886,'Selected scen drivers'!$C166,'SSP drivers'!$D$2:$D$7886,'Selected scen drivers'!$D166)</f>
        <v>1071.15673602269</v>
      </c>
      <c r="O166" s="4">
        <f>SUMIFS('SSP drivers'!O$2:O$7886,'SSP drivers'!$A$2:$A$7886,'Selected scen drivers'!$AH$1,'SSP drivers'!$B$2:$B$7886,'Selected scen drivers'!$AI$1,'SSP drivers'!$C$2:$C$7886,'Selected scen drivers'!$C166,'SSP drivers'!$D$2:$D$7886,'Selected scen drivers'!$D166)</f>
        <v>1165.40807383884</v>
      </c>
      <c r="P166" s="4">
        <f>SUMIFS('SSP drivers'!P$2:P$7886,'SSP drivers'!$A$2:$A$7886,'Selected scen drivers'!$AH$1,'SSP drivers'!$B$2:$B$7886,'Selected scen drivers'!$AI$1,'SSP drivers'!$C$2:$C$7886,'Selected scen drivers'!$C166,'SSP drivers'!$D$2:$D$7886,'Selected scen drivers'!$D166)</f>
        <v>1265.77813047532</v>
      </c>
      <c r="Q166" s="4">
        <f>SUMIFS('SSP drivers'!Q$2:Q$7886,'SSP drivers'!$A$2:$A$7886,'Selected scen drivers'!$AH$1,'SSP drivers'!$B$2:$B$7886,'Selected scen drivers'!$AI$1,'SSP drivers'!$C$2:$C$7886,'Selected scen drivers'!$C166,'SSP drivers'!$D$2:$D$7886,'Selected scen drivers'!$D166)</f>
        <v>1369.8941609522701</v>
      </c>
      <c r="R166" s="4">
        <f>SUMIFS('SSP drivers'!R$2:R$7886,'SSP drivers'!$A$2:$A$7886,'Selected scen drivers'!$AH$1,'SSP drivers'!$B$2:$B$7886,'Selected scen drivers'!$AI$1,'SSP drivers'!$C$2:$C$7886,'Selected scen drivers'!$C166,'SSP drivers'!$D$2:$D$7886,'Selected scen drivers'!$D166)</f>
        <v>1478.3460547224699</v>
      </c>
      <c r="S166" s="4">
        <f>SUMIFS('SSP drivers'!S$2:S$7886,'SSP drivers'!$A$2:$A$7886,'Selected scen drivers'!$AH$1,'SSP drivers'!$B$2:$B$7886,'Selected scen drivers'!$AI$1,'SSP drivers'!$C$2:$C$7886,'Selected scen drivers'!$C166,'SSP drivers'!$D$2:$D$7886,'Selected scen drivers'!$D166)</f>
        <v>1592.1713083168199</v>
      </c>
      <c r="T166" s="4">
        <f>SUMIFS('SSP drivers'!T$2:T$7886,'SSP drivers'!$A$2:$A$7886,'Selected scen drivers'!$AH$1,'SSP drivers'!$B$2:$B$7886,'Selected scen drivers'!$AI$1,'SSP drivers'!$C$2:$C$7886,'Selected scen drivers'!$C166,'SSP drivers'!$D$2:$D$7886,'Selected scen drivers'!$D166)</f>
        <v>1711.7422692002999</v>
      </c>
      <c r="U166" s="4">
        <f>SUMIFS('SSP drivers'!U$2:U$7886,'SSP drivers'!$A$2:$A$7886,'Selected scen drivers'!$AH$1,'SSP drivers'!$B$2:$B$7886,'Selected scen drivers'!$AI$1,'SSP drivers'!$C$2:$C$7886,'Selected scen drivers'!$C166,'SSP drivers'!$D$2:$D$7886,'Selected scen drivers'!$D166)</f>
        <v>1836.7880048924301</v>
      </c>
      <c r="V166" s="4">
        <f>SUMIFS('SSP drivers'!V$2:V$7886,'SSP drivers'!$A$2:$A$7886,'Selected scen drivers'!$AH$1,'SSP drivers'!$B$2:$B$7886,'Selected scen drivers'!$AI$1,'SSP drivers'!$C$2:$C$7886,'Selected scen drivers'!$C166,'SSP drivers'!$D$2:$D$7886,'Selected scen drivers'!$D166)</f>
        <v>1965.6882484923301</v>
      </c>
      <c r="W166" s="4">
        <f>SUMIFS('SSP drivers'!W$2:W$7886,'SSP drivers'!$A$2:$A$7886,'Selected scen drivers'!$AH$1,'SSP drivers'!$B$2:$B$7886,'Selected scen drivers'!$AI$1,'SSP drivers'!$C$2:$C$7886,'Selected scen drivers'!$C166,'SSP drivers'!$D$2:$D$7886,'Selected scen drivers'!$D166)</f>
        <v>2094.873</v>
      </c>
      <c r="X166" s="4"/>
      <c r="Y166" s="4"/>
      <c r="Z166" s="4"/>
      <c r="AA166" s="4"/>
      <c r="AB166" s="4"/>
      <c r="AC166" s="4"/>
      <c r="AD166" s="4"/>
      <c r="AE166" s="4"/>
    </row>
    <row r="167" spans="1:31" x14ac:dyDescent="0.35">
      <c r="A167">
        <f t="shared" si="4"/>
        <v>19</v>
      </c>
      <c r="B167">
        <f t="shared" si="5"/>
        <v>4</v>
      </c>
      <c r="C167" t="str">
        <f>IFERROR(VLOOKUP(A167,Classification!$A$4:$B$37,2,FALSE),"")</f>
        <v>France</v>
      </c>
      <c r="D167" t="str">
        <f>IFERROR(VLOOKUP(B167,Classification!$N$5:$O$14,2,FALSE),"")</f>
        <v>GDPMFG</v>
      </c>
      <c r="E167" s="4">
        <f>SUMIFS('SSP drivers'!E$2:E$7886,'SSP drivers'!$A$2:$A$7886,'Selected scen drivers'!$AH$1,'SSP drivers'!$B$2:$B$7886,'Selected scen drivers'!$AI$1,'SSP drivers'!$C$2:$C$7886,'Selected scen drivers'!$C167,'SSP drivers'!$D$2:$D$7886,'Selected scen drivers'!$D167)</f>
        <v>0</v>
      </c>
      <c r="F167" s="4">
        <f>SUMIFS('SSP drivers'!F$2:F$7886,'SSP drivers'!$A$2:$A$7886,'Selected scen drivers'!$AH$1,'SSP drivers'!$B$2:$B$7886,'Selected scen drivers'!$AI$1,'SSP drivers'!$C$2:$C$7886,'Selected scen drivers'!$C167,'SSP drivers'!$D$2:$D$7886,'Selected scen drivers'!$D167)</f>
        <v>56.309194916301898</v>
      </c>
      <c r="G167" s="4">
        <f>SUMIFS('SSP drivers'!G$2:G$7886,'SSP drivers'!$A$2:$A$7886,'Selected scen drivers'!$AH$1,'SSP drivers'!$B$2:$B$7886,'Selected scen drivers'!$AI$1,'SSP drivers'!$C$2:$C$7886,'Selected scen drivers'!$C167,'SSP drivers'!$D$2:$D$7886,'Selected scen drivers'!$D167)</f>
        <v>56.206512908391502</v>
      </c>
      <c r="H167" s="4">
        <f>SUMIFS('SSP drivers'!H$2:H$7886,'SSP drivers'!$A$2:$A$7886,'Selected scen drivers'!$AH$1,'SSP drivers'!$B$2:$B$7886,'Selected scen drivers'!$AI$1,'SSP drivers'!$C$2:$C$7886,'Selected scen drivers'!$C167,'SSP drivers'!$D$2:$D$7886,'Selected scen drivers'!$D167)</f>
        <v>70.629031920040305</v>
      </c>
      <c r="I167" s="4">
        <f>SUMIFS('SSP drivers'!I$2:I$7886,'SSP drivers'!$A$2:$A$7886,'Selected scen drivers'!$AH$1,'SSP drivers'!$B$2:$B$7886,'Selected scen drivers'!$AI$1,'SSP drivers'!$C$2:$C$7886,'Selected scen drivers'!$C167,'SSP drivers'!$D$2:$D$7886,'Selected scen drivers'!$D167)</f>
        <v>84.890582184143696</v>
      </c>
      <c r="J167" s="4">
        <f>SUMIFS('SSP drivers'!J$2:J$7886,'SSP drivers'!$A$2:$A$7886,'Selected scen drivers'!$AH$1,'SSP drivers'!$B$2:$B$7886,'Selected scen drivers'!$AI$1,'SSP drivers'!$C$2:$C$7886,'Selected scen drivers'!$C167,'SSP drivers'!$D$2:$D$7886,'Selected scen drivers'!$D167)</f>
        <v>100.194495667859</v>
      </c>
      <c r="K167" s="4">
        <f>SUMIFS('SSP drivers'!K$2:K$7886,'SSP drivers'!$A$2:$A$7886,'Selected scen drivers'!$AH$1,'SSP drivers'!$B$2:$B$7886,'Selected scen drivers'!$AI$1,'SSP drivers'!$C$2:$C$7886,'Selected scen drivers'!$C167,'SSP drivers'!$D$2:$D$7886,'Selected scen drivers'!$D167)</f>
        <v>117.275015928025</v>
      </c>
      <c r="L167" s="4">
        <f>SUMIFS('SSP drivers'!L$2:L$7886,'SSP drivers'!$A$2:$A$7886,'Selected scen drivers'!$AH$1,'SSP drivers'!$B$2:$B$7886,'Selected scen drivers'!$AI$1,'SSP drivers'!$C$2:$C$7886,'Selected scen drivers'!$C167,'SSP drivers'!$D$2:$D$7886,'Selected scen drivers'!$D167)</f>
        <v>136.26061535414601</v>
      </c>
      <c r="M167" s="4">
        <f>SUMIFS('SSP drivers'!M$2:M$7886,'SSP drivers'!$A$2:$A$7886,'Selected scen drivers'!$AH$1,'SSP drivers'!$B$2:$B$7886,'Selected scen drivers'!$AI$1,'SSP drivers'!$C$2:$C$7886,'Selected scen drivers'!$C167,'SSP drivers'!$D$2:$D$7886,'Selected scen drivers'!$D167)</f>
        <v>157.423932149975</v>
      </c>
      <c r="N167" s="4">
        <f>SUMIFS('SSP drivers'!N$2:N$7886,'SSP drivers'!$A$2:$A$7886,'Selected scen drivers'!$AH$1,'SSP drivers'!$B$2:$B$7886,'Selected scen drivers'!$AI$1,'SSP drivers'!$C$2:$C$7886,'Selected scen drivers'!$C167,'SSP drivers'!$D$2:$D$7886,'Selected scen drivers'!$D167)</f>
        <v>181.05881076961799</v>
      </c>
      <c r="O167" s="4">
        <f>SUMIFS('SSP drivers'!O$2:O$7886,'SSP drivers'!$A$2:$A$7886,'Selected scen drivers'!$AH$1,'SSP drivers'!$B$2:$B$7886,'Selected scen drivers'!$AI$1,'SSP drivers'!$C$2:$C$7886,'Selected scen drivers'!$C167,'SSP drivers'!$D$2:$D$7886,'Selected scen drivers'!$D167)</f>
        <v>207.474863299882</v>
      </c>
      <c r="P167" s="4">
        <f>SUMIFS('SSP drivers'!P$2:P$7886,'SSP drivers'!$A$2:$A$7886,'Selected scen drivers'!$AH$1,'SSP drivers'!$B$2:$B$7886,'Selected scen drivers'!$AI$1,'SSP drivers'!$C$2:$C$7886,'Selected scen drivers'!$C167,'SSP drivers'!$D$2:$D$7886,'Selected scen drivers'!$D167)</f>
        <v>236.73113681163301</v>
      </c>
      <c r="Q167" s="4">
        <f>SUMIFS('SSP drivers'!Q$2:Q$7886,'SSP drivers'!$A$2:$A$7886,'Selected scen drivers'!$AH$1,'SSP drivers'!$B$2:$B$7886,'Selected scen drivers'!$AI$1,'SSP drivers'!$C$2:$C$7886,'Selected scen drivers'!$C167,'SSP drivers'!$D$2:$D$7886,'Selected scen drivers'!$D167)</f>
        <v>268.52766603952603</v>
      </c>
      <c r="R167" s="4">
        <f>SUMIFS('SSP drivers'!R$2:R$7886,'SSP drivers'!$A$2:$A$7886,'Selected scen drivers'!$AH$1,'SSP drivers'!$B$2:$B$7886,'Selected scen drivers'!$AI$1,'SSP drivers'!$C$2:$C$7886,'Selected scen drivers'!$C167,'SSP drivers'!$D$2:$D$7886,'Selected scen drivers'!$D167)</f>
        <v>303.086490965709</v>
      </c>
      <c r="S167" s="4">
        <f>SUMIFS('SSP drivers'!S$2:S$7886,'SSP drivers'!$A$2:$A$7886,'Selected scen drivers'!$AH$1,'SSP drivers'!$B$2:$B$7886,'Selected scen drivers'!$AI$1,'SSP drivers'!$C$2:$C$7886,'Selected scen drivers'!$C167,'SSP drivers'!$D$2:$D$7886,'Selected scen drivers'!$D167)</f>
        <v>340.746673540122</v>
      </c>
      <c r="T167" s="4">
        <f>SUMIFS('SSP drivers'!T$2:T$7886,'SSP drivers'!$A$2:$A$7886,'Selected scen drivers'!$AH$1,'SSP drivers'!$B$2:$B$7886,'Selected scen drivers'!$AI$1,'SSP drivers'!$C$2:$C$7886,'Selected scen drivers'!$C167,'SSP drivers'!$D$2:$D$7886,'Selected scen drivers'!$D167)</f>
        <v>381.73627610424302</v>
      </c>
      <c r="U167" s="4">
        <f>SUMIFS('SSP drivers'!U$2:U$7886,'SSP drivers'!$A$2:$A$7886,'Selected scen drivers'!$AH$1,'SSP drivers'!$B$2:$B$7886,'Selected scen drivers'!$AI$1,'SSP drivers'!$C$2:$C$7886,'Selected scen drivers'!$C167,'SSP drivers'!$D$2:$D$7886,'Selected scen drivers'!$D167)</f>
        <v>426.14751496577799</v>
      </c>
      <c r="V167" s="4">
        <f>SUMIFS('SSP drivers'!V$2:V$7886,'SSP drivers'!$A$2:$A$7886,'Selected scen drivers'!$AH$1,'SSP drivers'!$B$2:$B$7886,'Selected scen drivers'!$AI$1,'SSP drivers'!$C$2:$C$7886,'Selected scen drivers'!$C167,'SSP drivers'!$D$2:$D$7886,'Selected scen drivers'!$D167)</f>
        <v>473.73766234975398</v>
      </c>
      <c r="W167" s="4">
        <f>SUMIFS('SSP drivers'!W$2:W$7886,'SSP drivers'!$A$2:$A$7886,'Selected scen drivers'!$AH$1,'SSP drivers'!$B$2:$B$7886,'Selected scen drivers'!$AI$1,'SSP drivers'!$C$2:$C$7886,'Selected scen drivers'!$C167,'SSP drivers'!$D$2:$D$7886,'Selected scen drivers'!$D167)</f>
        <v>523.71825000000001</v>
      </c>
      <c r="X167" s="4"/>
      <c r="Y167" s="4"/>
      <c r="Z167" s="4"/>
      <c r="AA167" s="4"/>
      <c r="AB167" s="4"/>
      <c r="AC167" s="4"/>
      <c r="AD167" s="4"/>
      <c r="AE167" s="4"/>
    </row>
    <row r="168" spans="1:31" x14ac:dyDescent="0.35">
      <c r="A168">
        <f t="shared" si="4"/>
        <v>19</v>
      </c>
      <c r="B168">
        <f t="shared" si="5"/>
        <v>5</v>
      </c>
      <c r="C168" t="str">
        <f>IFERROR(VLOOKUP(A168,Classification!$A$4:$B$37,2,FALSE),"")</f>
        <v>France</v>
      </c>
      <c r="D168" t="str">
        <f>IFERROR(VLOOKUP(B168,Classification!$N$5:$O$14,2,FALSE),"")</f>
        <v>GDPPCAP</v>
      </c>
      <c r="E168" s="4">
        <f>SUMIFS('SSP drivers'!E$2:E$7886,'SSP drivers'!$A$2:$A$7886,'Selected scen drivers'!$AH$1,'SSP drivers'!$B$2:$B$7886,'Selected scen drivers'!$AI$1,'SSP drivers'!$C$2:$C$7886,'Selected scen drivers'!$C168,'SSP drivers'!$D$2:$D$7886,'Selected scen drivers'!$D168)</f>
        <v>0</v>
      </c>
      <c r="F168" s="4">
        <f>SUMIFS('SSP drivers'!F$2:F$7886,'SSP drivers'!$A$2:$A$7886,'Selected scen drivers'!$AH$1,'SSP drivers'!$B$2:$B$7886,'Selected scen drivers'!$AI$1,'SSP drivers'!$C$2:$C$7886,'Selected scen drivers'!$C168,'SSP drivers'!$D$2:$D$7886,'Selected scen drivers'!$D168)</f>
        <v>43.242516389652501</v>
      </c>
      <c r="G168" s="4">
        <f>SUMIFS('SSP drivers'!G$2:G$7886,'SSP drivers'!$A$2:$A$7886,'Selected scen drivers'!$AH$1,'SSP drivers'!$B$2:$B$7886,'Selected scen drivers'!$AI$1,'SSP drivers'!$C$2:$C$7886,'Selected scen drivers'!$C168,'SSP drivers'!$D$2:$D$7886,'Selected scen drivers'!$D168)</f>
        <v>43.253138481663299</v>
      </c>
      <c r="H168" s="4">
        <f>SUMIFS('SSP drivers'!H$2:H$7886,'SSP drivers'!$A$2:$A$7886,'Selected scen drivers'!$AH$1,'SSP drivers'!$B$2:$B$7886,'Selected scen drivers'!$AI$1,'SSP drivers'!$C$2:$C$7886,'Selected scen drivers'!$C168,'SSP drivers'!$D$2:$D$7886,'Selected scen drivers'!$D168)</f>
        <v>48.1818222597526</v>
      </c>
      <c r="I168" s="4">
        <f>SUMIFS('SSP drivers'!I$2:I$7886,'SSP drivers'!$A$2:$A$7886,'Selected scen drivers'!$AH$1,'SSP drivers'!$B$2:$B$7886,'Selected scen drivers'!$AI$1,'SSP drivers'!$C$2:$C$7886,'Selected scen drivers'!$C168,'SSP drivers'!$D$2:$D$7886,'Selected scen drivers'!$D168)</f>
        <v>51.732679033571998</v>
      </c>
      <c r="J168" s="4">
        <f>SUMIFS('SSP drivers'!J$2:J$7886,'SSP drivers'!$A$2:$A$7886,'Selected scen drivers'!$AH$1,'SSP drivers'!$B$2:$B$7886,'Selected scen drivers'!$AI$1,'SSP drivers'!$C$2:$C$7886,'Selected scen drivers'!$C168,'SSP drivers'!$D$2:$D$7886,'Selected scen drivers'!$D168)</f>
        <v>54.8138309324071</v>
      </c>
      <c r="K168" s="4">
        <f>SUMIFS('SSP drivers'!K$2:K$7886,'SSP drivers'!$A$2:$A$7886,'Selected scen drivers'!$AH$1,'SSP drivers'!$B$2:$B$7886,'Selected scen drivers'!$AI$1,'SSP drivers'!$C$2:$C$7886,'Selected scen drivers'!$C168,'SSP drivers'!$D$2:$D$7886,'Selected scen drivers'!$D168)</f>
        <v>57.883340311317298</v>
      </c>
      <c r="L168" s="4">
        <f>SUMIFS('SSP drivers'!L$2:L$7886,'SSP drivers'!$A$2:$A$7886,'Selected scen drivers'!$AH$1,'SSP drivers'!$B$2:$B$7886,'Selected scen drivers'!$AI$1,'SSP drivers'!$C$2:$C$7886,'Selected scen drivers'!$C168,'SSP drivers'!$D$2:$D$7886,'Selected scen drivers'!$D168)</f>
        <v>61.054895416904301</v>
      </c>
      <c r="M168" s="4">
        <f>SUMIFS('SSP drivers'!M$2:M$7886,'SSP drivers'!$A$2:$A$7886,'Selected scen drivers'!$AH$1,'SSP drivers'!$B$2:$B$7886,'Selected scen drivers'!$AI$1,'SSP drivers'!$C$2:$C$7886,'Selected scen drivers'!$C168,'SSP drivers'!$D$2:$D$7886,'Selected scen drivers'!$D168)</f>
        <v>64.432287594165999</v>
      </c>
      <c r="N168" s="4">
        <f>SUMIFS('SSP drivers'!N$2:N$7886,'SSP drivers'!$A$2:$A$7886,'Selected scen drivers'!$AH$1,'SSP drivers'!$B$2:$B$7886,'Selected scen drivers'!$AI$1,'SSP drivers'!$C$2:$C$7886,'Selected scen drivers'!$C168,'SSP drivers'!$D$2:$D$7886,'Selected scen drivers'!$D168)</f>
        <v>68.050657233703703</v>
      </c>
      <c r="O168" s="4">
        <f>SUMIFS('SSP drivers'!O$2:O$7886,'SSP drivers'!$A$2:$A$7886,'Selected scen drivers'!$AH$1,'SSP drivers'!$B$2:$B$7886,'Selected scen drivers'!$AI$1,'SSP drivers'!$C$2:$C$7886,'Selected scen drivers'!$C168,'SSP drivers'!$D$2:$D$7886,'Selected scen drivers'!$D168)</f>
        <v>71.880862278193206</v>
      </c>
      <c r="P168" s="4">
        <f>SUMIFS('SSP drivers'!P$2:P$7886,'SSP drivers'!$A$2:$A$7886,'Selected scen drivers'!$AH$1,'SSP drivers'!$B$2:$B$7886,'Selected scen drivers'!$AI$1,'SSP drivers'!$C$2:$C$7886,'Selected scen drivers'!$C168,'SSP drivers'!$D$2:$D$7886,'Selected scen drivers'!$D168)</f>
        <v>75.857747917230498</v>
      </c>
      <c r="Q168" s="4">
        <f>SUMIFS('SSP drivers'!Q$2:Q$7886,'SSP drivers'!$A$2:$A$7886,'Selected scen drivers'!$AH$1,'SSP drivers'!$B$2:$B$7886,'Selected scen drivers'!$AI$1,'SSP drivers'!$C$2:$C$7886,'Selected scen drivers'!$C168,'SSP drivers'!$D$2:$D$7886,'Selected scen drivers'!$D168)</f>
        <v>79.829670582905393</v>
      </c>
      <c r="R168" s="4">
        <f>SUMIFS('SSP drivers'!R$2:R$7886,'SSP drivers'!$A$2:$A$7886,'Selected scen drivers'!$AH$1,'SSP drivers'!$B$2:$B$7886,'Selected scen drivers'!$AI$1,'SSP drivers'!$C$2:$C$7886,'Selected scen drivers'!$C168,'SSP drivers'!$D$2:$D$7886,'Selected scen drivers'!$D168)</f>
        <v>83.825749053647101</v>
      </c>
      <c r="S168" s="4">
        <f>SUMIFS('SSP drivers'!S$2:S$7886,'SSP drivers'!$A$2:$A$7886,'Selected scen drivers'!$AH$1,'SSP drivers'!$B$2:$B$7886,'Selected scen drivers'!$AI$1,'SSP drivers'!$C$2:$C$7886,'Selected scen drivers'!$C168,'SSP drivers'!$D$2:$D$7886,'Selected scen drivers'!$D168)</f>
        <v>87.916394043139306</v>
      </c>
      <c r="T168" s="4">
        <f>SUMIFS('SSP drivers'!T$2:T$7886,'SSP drivers'!$A$2:$A$7886,'Selected scen drivers'!$AH$1,'SSP drivers'!$B$2:$B$7886,'Selected scen drivers'!$AI$1,'SSP drivers'!$C$2:$C$7886,'Selected scen drivers'!$C168,'SSP drivers'!$D$2:$D$7886,'Selected scen drivers'!$D168)</f>
        <v>92.176974268632407</v>
      </c>
      <c r="U168" s="4">
        <f>SUMIFS('SSP drivers'!U$2:U$7886,'SSP drivers'!$A$2:$A$7886,'Selected scen drivers'!$AH$1,'SSP drivers'!$B$2:$B$7886,'Selected scen drivers'!$AI$1,'SSP drivers'!$C$2:$C$7886,'Selected scen drivers'!$C168,'SSP drivers'!$D$2:$D$7886,'Selected scen drivers'!$D168)</f>
        <v>96.5999484984047</v>
      </c>
      <c r="V168" s="4">
        <f>SUMIFS('SSP drivers'!V$2:V$7886,'SSP drivers'!$A$2:$A$7886,'Selected scen drivers'!$AH$1,'SSP drivers'!$B$2:$B$7886,'Selected scen drivers'!$AI$1,'SSP drivers'!$C$2:$C$7886,'Selected scen drivers'!$C168,'SSP drivers'!$D$2:$D$7886,'Selected scen drivers'!$D168)</f>
        <v>101.12941784185099</v>
      </c>
      <c r="W168" s="4">
        <f>SUMIFS('SSP drivers'!W$2:W$7886,'SSP drivers'!$A$2:$A$7886,'Selected scen drivers'!$AH$1,'SSP drivers'!$B$2:$B$7886,'Selected scen drivers'!$AI$1,'SSP drivers'!$C$2:$C$7886,'Selected scen drivers'!$C168,'SSP drivers'!$D$2:$D$7886,'Selected scen drivers'!$D168)</f>
        <v>105.71030118826801</v>
      </c>
      <c r="X168" s="4"/>
      <c r="Y168" s="4"/>
      <c r="Z168" s="4"/>
      <c r="AA168" s="4"/>
      <c r="AB168" s="4"/>
      <c r="AC168" s="4"/>
      <c r="AD168" s="4"/>
      <c r="AE168" s="4"/>
    </row>
    <row r="169" spans="1:31" x14ac:dyDescent="0.35">
      <c r="A169">
        <f t="shared" si="4"/>
        <v>19</v>
      </c>
      <c r="B169">
        <f t="shared" si="5"/>
        <v>6</v>
      </c>
      <c r="C169" t="str">
        <f>IFERROR(VLOOKUP(A169,Classification!$A$4:$B$37,2,FALSE),"")</f>
        <v>France</v>
      </c>
      <c r="D169" t="str">
        <f>IFERROR(VLOOKUP(B169,Classification!$N$5:$O$14,2,FALSE),"")</f>
        <v>GDPPHOU</v>
      </c>
      <c r="E169" s="4">
        <f>SUMIFS('SSP drivers'!E$2:E$7886,'SSP drivers'!$A$2:$A$7886,'Selected scen drivers'!$AH$1,'SSP drivers'!$B$2:$B$7886,'Selected scen drivers'!$AI$1,'SSP drivers'!$C$2:$C$7886,'Selected scen drivers'!$C169,'SSP drivers'!$D$2:$D$7886,'Selected scen drivers'!$D169)</f>
        <v>0</v>
      </c>
      <c r="F169" s="4">
        <f>SUMIFS('SSP drivers'!F$2:F$7886,'SSP drivers'!$A$2:$A$7886,'Selected scen drivers'!$AH$1,'SSP drivers'!$B$2:$B$7886,'Selected scen drivers'!$AI$1,'SSP drivers'!$C$2:$C$7886,'Selected scen drivers'!$C169,'SSP drivers'!$D$2:$D$7886,'Selected scen drivers'!$D169)</f>
        <v>154.22496909689201</v>
      </c>
      <c r="G169" s="4">
        <f>SUMIFS('SSP drivers'!G$2:G$7886,'SSP drivers'!$A$2:$A$7886,'Selected scen drivers'!$AH$1,'SSP drivers'!$B$2:$B$7886,'Selected scen drivers'!$AI$1,'SSP drivers'!$C$2:$C$7886,'Selected scen drivers'!$C169,'SSP drivers'!$D$2:$D$7886,'Selected scen drivers'!$D169)</f>
        <v>154.798089266147</v>
      </c>
      <c r="H169" s="4">
        <f>SUMIFS('SSP drivers'!H$2:H$7886,'SSP drivers'!$A$2:$A$7886,'Selected scen drivers'!$AH$1,'SSP drivers'!$B$2:$B$7886,'Selected scen drivers'!$AI$1,'SSP drivers'!$C$2:$C$7886,'Selected scen drivers'!$C169,'SSP drivers'!$D$2:$D$7886,'Selected scen drivers'!$D169)</f>
        <v>175.458429871281</v>
      </c>
      <c r="I169" s="4">
        <f>SUMIFS('SSP drivers'!I$2:I$7886,'SSP drivers'!$A$2:$A$7886,'Selected scen drivers'!$AH$1,'SSP drivers'!$B$2:$B$7886,'Selected scen drivers'!$AI$1,'SSP drivers'!$C$2:$C$7886,'Selected scen drivers'!$C169,'SSP drivers'!$D$2:$D$7886,'Selected scen drivers'!$D169)</f>
        <v>191.68825228584001</v>
      </c>
      <c r="J169" s="4">
        <f>SUMIFS('SSP drivers'!J$2:J$7886,'SSP drivers'!$A$2:$A$7886,'Selected scen drivers'!$AH$1,'SSP drivers'!$B$2:$B$7886,'Selected scen drivers'!$AI$1,'SSP drivers'!$C$2:$C$7886,'Selected scen drivers'!$C169,'SSP drivers'!$D$2:$D$7886,'Selected scen drivers'!$D169)</f>
        <v>207.197599804237</v>
      </c>
      <c r="K169" s="4">
        <f>SUMIFS('SSP drivers'!K$2:K$7886,'SSP drivers'!$A$2:$A$7886,'Selected scen drivers'!$AH$1,'SSP drivers'!$B$2:$B$7886,'Selected scen drivers'!$AI$1,'SSP drivers'!$C$2:$C$7886,'Selected scen drivers'!$C169,'SSP drivers'!$D$2:$D$7886,'Selected scen drivers'!$D169)</f>
        <v>224.02274268968</v>
      </c>
      <c r="L169" s="4">
        <f>SUMIFS('SSP drivers'!L$2:L$7886,'SSP drivers'!$A$2:$A$7886,'Selected scen drivers'!$AH$1,'SSP drivers'!$B$2:$B$7886,'Selected scen drivers'!$AI$1,'SSP drivers'!$C$2:$C$7886,'Selected scen drivers'!$C169,'SSP drivers'!$D$2:$D$7886,'Selected scen drivers'!$D169)</f>
        <v>239.88003142041501</v>
      </c>
      <c r="M169" s="4">
        <f>SUMIFS('SSP drivers'!M$2:M$7886,'SSP drivers'!$A$2:$A$7886,'Selected scen drivers'!$AH$1,'SSP drivers'!$B$2:$B$7886,'Selected scen drivers'!$AI$1,'SSP drivers'!$C$2:$C$7886,'Selected scen drivers'!$C169,'SSP drivers'!$D$2:$D$7886,'Selected scen drivers'!$D169)</f>
        <v>257.25596921708097</v>
      </c>
      <c r="N169" s="4">
        <f>SUMIFS('SSP drivers'!N$2:N$7886,'SSP drivers'!$A$2:$A$7886,'Selected scen drivers'!$AH$1,'SSP drivers'!$B$2:$B$7886,'Selected scen drivers'!$AI$1,'SSP drivers'!$C$2:$C$7886,'Selected scen drivers'!$C169,'SSP drivers'!$D$2:$D$7886,'Selected scen drivers'!$D169)</f>
        <v>273.84987925713</v>
      </c>
      <c r="O169" s="4">
        <f>SUMIFS('SSP drivers'!O$2:O$7886,'SSP drivers'!$A$2:$A$7886,'Selected scen drivers'!$AH$1,'SSP drivers'!$B$2:$B$7886,'Selected scen drivers'!$AI$1,'SSP drivers'!$C$2:$C$7886,'Selected scen drivers'!$C169,'SSP drivers'!$D$2:$D$7886,'Selected scen drivers'!$D169)</f>
        <v>288.66908408799998</v>
      </c>
      <c r="P169" s="4">
        <f>SUMIFS('SSP drivers'!P$2:P$7886,'SSP drivers'!$A$2:$A$7886,'Selected scen drivers'!$AH$1,'SSP drivers'!$B$2:$B$7886,'Selected scen drivers'!$AI$1,'SSP drivers'!$C$2:$C$7886,'Selected scen drivers'!$C169,'SSP drivers'!$D$2:$D$7886,'Selected scen drivers'!$D169)</f>
        <v>304.60971965244602</v>
      </c>
      <c r="Q169" s="4">
        <f>SUMIFS('SSP drivers'!Q$2:Q$7886,'SSP drivers'!$A$2:$A$7886,'Selected scen drivers'!$AH$1,'SSP drivers'!$B$2:$B$7886,'Selected scen drivers'!$AI$1,'SSP drivers'!$C$2:$C$7886,'Selected scen drivers'!$C169,'SSP drivers'!$D$2:$D$7886,'Selected scen drivers'!$D169)</f>
        <v>324.01657952217698</v>
      </c>
      <c r="R169" s="4">
        <f>SUMIFS('SSP drivers'!R$2:R$7886,'SSP drivers'!$A$2:$A$7886,'Selected scen drivers'!$AH$1,'SSP drivers'!$B$2:$B$7886,'Selected scen drivers'!$AI$1,'SSP drivers'!$C$2:$C$7886,'Selected scen drivers'!$C169,'SSP drivers'!$D$2:$D$7886,'Selected scen drivers'!$D169)</f>
        <v>345.97773116670299</v>
      </c>
      <c r="S169" s="4">
        <f>SUMIFS('SSP drivers'!S$2:S$7886,'SSP drivers'!$A$2:$A$7886,'Selected scen drivers'!$AH$1,'SSP drivers'!$B$2:$B$7886,'Selected scen drivers'!$AI$1,'SSP drivers'!$C$2:$C$7886,'Selected scen drivers'!$C169,'SSP drivers'!$D$2:$D$7886,'Selected scen drivers'!$D169)</f>
        <v>369.77357225440801</v>
      </c>
      <c r="T169" s="4">
        <f>SUMIFS('SSP drivers'!T$2:T$7886,'SSP drivers'!$A$2:$A$7886,'Selected scen drivers'!$AH$1,'SSP drivers'!$B$2:$B$7886,'Selected scen drivers'!$AI$1,'SSP drivers'!$C$2:$C$7886,'Selected scen drivers'!$C169,'SSP drivers'!$D$2:$D$7886,'Selected scen drivers'!$D169)</f>
        <v>392.10208543770699</v>
      </c>
      <c r="U169" s="4">
        <f>SUMIFS('SSP drivers'!U$2:U$7886,'SSP drivers'!$A$2:$A$7886,'Selected scen drivers'!$AH$1,'SSP drivers'!$B$2:$B$7886,'Selected scen drivers'!$AI$1,'SSP drivers'!$C$2:$C$7886,'Selected scen drivers'!$C169,'SSP drivers'!$D$2:$D$7886,'Selected scen drivers'!$D169)</f>
        <v>414.206599192986</v>
      </c>
      <c r="V169" s="4">
        <f>SUMIFS('SSP drivers'!V$2:V$7886,'SSP drivers'!$A$2:$A$7886,'Selected scen drivers'!$AH$1,'SSP drivers'!$B$2:$B$7886,'Selected scen drivers'!$AI$1,'SSP drivers'!$C$2:$C$7886,'Selected scen drivers'!$C169,'SSP drivers'!$D$2:$D$7886,'Selected scen drivers'!$D169)</f>
        <v>437.19297731676801</v>
      </c>
      <c r="W169" s="4">
        <f>SUMIFS('SSP drivers'!W$2:W$7886,'SSP drivers'!$A$2:$A$7886,'Selected scen drivers'!$AH$1,'SSP drivers'!$B$2:$B$7886,'Selected scen drivers'!$AI$1,'SSP drivers'!$C$2:$C$7886,'Selected scen drivers'!$C169,'SSP drivers'!$D$2:$D$7886,'Selected scen drivers'!$D169)</f>
        <v>462.02684070971497</v>
      </c>
      <c r="X169" s="4"/>
      <c r="Y169" s="4"/>
      <c r="Z169" s="4"/>
      <c r="AA169" s="4"/>
      <c r="AB169" s="4"/>
      <c r="AC169" s="4"/>
      <c r="AD169" s="4"/>
      <c r="AE169" s="4"/>
    </row>
    <row r="170" spans="1:31" x14ac:dyDescent="0.35">
      <c r="A170">
        <f t="shared" si="4"/>
        <v>19</v>
      </c>
      <c r="B170">
        <f t="shared" si="5"/>
        <v>7</v>
      </c>
      <c r="C170" t="str">
        <f>IFERROR(VLOOKUP(A170,Classification!$A$4:$B$37,2,FALSE),"")</f>
        <v>France</v>
      </c>
      <c r="D170" t="str">
        <f>IFERROR(VLOOKUP(B170,Classification!$N$5:$O$14,2,FALSE),"")</f>
        <v>GDPSER</v>
      </c>
      <c r="E170" s="4">
        <f>SUMIFS('SSP drivers'!E$2:E$7886,'SSP drivers'!$A$2:$A$7886,'Selected scen drivers'!$AH$1,'SSP drivers'!$B$2:$B$7886,'Selected scen drivers'!$AI$1,'SSP drivers'!$C$2:$C$7886,'Selected scen drivers'!$C170,'SSP drivers'!$D$2:$D$7886,'Selected scen drivers'!$D170)</f>
        <v>0</v>
      </c>
      <c r="F170" s="4">
        <f>SUMIFS('SSP drivers'!F$2:F$7886,'SSP drivers'!$A$2:$A$7886,'Selected scen drivers'!$AH$1,'SSP drivers'!$B$2:$B$7886,'Selected scen drivers'!$AI$1,'SSP drivers'!$C$2:$C$7886,'Selected scen drivers'!$C170,'SSP drivers'!$D$2:$D$7886,'Selected scen drivers'!$D170)</f>
        <v>2120.0090277504301</v>
      </c>
      <c r="G170" s="4">
        <f>SUMIFS('SSP drivers'!G$2:G$7886,'SSP drivers'!$A$2:$A$7886,'Selected scen drivers'!$AH$1,'SSP drivers'!$B$2:$B$7886,'Selected scen drivers'!$AI$1,'SSP drivers'!$C$2:$C$7886,'Selected scen drivers'!$C170,'SSP drivers'!$D$2:$D$7886,'Selected scen drivers'!$D170)</f>
        <v>2116.14310879916</v>
      </c>
      <c r="H170" s="4">
        <f>SUMIFS('SSP drivers'!H$2:H$7886,'SSP drivers'!$A$2:$A$7886,'Selected scen drivers'!$AH$1,'SSP drivers'!$B$2:$B$7886,'Selected scen drivers'!$AI$1,'SSP drivers'!$C$2:$C$7886,'Selected scen drivers'!$C170,'SSP drivers'!$D$2:$D$7886,'Selected scen drivers'!$D170)</f>
        <v>2353.7003743319401</v>
      </c>
      <c r="I170" s="4">
        <f>SUMIFS('SSP drivers'!I$2:I$7886,'SSP drivers'!$A$2:$A$7886,'Selected scen drivers'!$AH$1,'SSP drivers'!$B$2:$B$7886,'Selected scen drivers'!$AI$1,'SSP drivers'!$C$2:$C$7886,'Selected scen drivers'!$C170,'SSP drivers'!$D$2:$D$7886,'Selected scen drivers'!$D170)</f>
        <v>2521.7990721071201</v>
      </c>
      <c r="J170" s="4">
        <f>SUMIFS('SSP drivers'!J$2:J$7886,'SSP drivers'!$A$2:$A$7886,'Selected scen drivers'!$AH$1,'SSP drivers'!$B$2:$B$7886,'Selected scen drivers'!$AI$1,'SSP drivers'!$C$2:$C$7886,'Selected scen drivers'!$C170,'SSP drivers'!$D$2:$D$7886,'Selected scen drivers'!$D170)</f>
        <v>2669.6285873668398</v>
      </c>
      <c r="K170" s="4">
        <f>SUMIFS('SSP drivers'!K$2:K$7886,'SSP drivers'!$A$2:$A$7886,'Selected scen drivers'!$AH$1,'SSP drivers'!$B$2:$B$7886,'Selected scen drivers'!$AI$1,'SSP drivers'!$C$2:$C$7886,'Selected scen drivers'!$C170,'SSP drivers'!$D$2:$D$7886,'Selected scen drivers'!$D170)</f>
        <v>2817.84198142491</v>
      </c>
      <c r="L170" s="4">
        <f>SUMIFS('SSP drivers'!L$2:L$7886,'SSP drivers'!$A$2:$A$7886,'Selected scen drivers'!$AH$1,'SSP drivers'!$B$2:$B$7886,'Selected scen drivers'!$AI$1,'SSP drivers'!$C$2:$C$7886,'Selected scen drivers'!$C170,'SSP drivers'!$D$2:$D$7886,'Selected scen drivers'!$D170)</f>
        <v>2966.6502826851902</v>
      </c>
      <c r="M170" s="4">
        <f>SUMIFS('SSP drivers'!M$2:M$7886,'SSP drivers'!$A$2:$A$7886,'Selected scen drivers'!$AH$1,'SSP drivers'!$B$2:$B$7886,'Selected scen drivers'!$AI$1,'SSP drivers'!$C$2:$C$7886,'Selected scen drivers'!$C170,'SSP drivers'!$D$2:$D$7886,'Selected scen drivers'!$D170)</f>
        <v>3118.9562379674398</v>
      </c>
      <c r="N170" s="4">
        <f>SUMIFS('SSP drivers'!N$2:N$7886,'SSP drivers'!$A$2:$A$7886,'Selected scen drivers'!$AH$1,'SSP drivers'!$B$2:$B$7886,'Selected scen drivers'!$AI$1,'SSP drivers'!$C$2:$C$7886,'Selected scen drivers'!$C170,'SSP drivers'!$D$2:$D$7886,'Selected scen drivers'!$D170)</f>
        <v>3276.9522515306699</v>
      </c>
      <c r="O170" s="4">
        <f>SUMIFS('SSP drivers'!O$2:O$7886,'SSP drivers'!$A$2:$A$7886,'Selected scen drivers'!$AH$1,'SSP drivers'!$B$2:$B$7886,'Selected scen drivers'!$AI$1,'SSP drivers'!$C$2:$C$7886,'Selected scen drivers'!$C170,'SSP drivers'!$D$2:$D$7886,'Selected scen drivers'!$D170)</f>
        <v>3442.20554881621</v>
      </c>
      <c r="P170" s="4">
        <f>SUMIFS('SSP drivers'!P$2:P$7886,'SSP drivers'!$A$2:$A$7886,'Selected scen drivers'!$AH$1,'SSP drivers'!$B$2:$B$7886,'Selected scen drivers'!$AI$1,'SSP drivers'!$C$2:$C$7886,'Selected scen drivers'!$C170,'SSP drivers'!$D$2:$D$7886,'Selected scen drivers'!$D170)</f>
        <v>3611.75644089859</v>
      </c>
      <c r="Q170" s="4">
        <f>SUMIFS('SSP drivers'!Q$2:Q$7886,'SSP drivers'!$A$2:$A$7886,'Selected scen drivers'!$AH$1,'SSP drivers'!$B$2:$B$7886,'Selected scen drivers'!$AI$1,'SSP drivers'!$C$2:$C$7886,'Selected scen drivers'!$C170,'SSP drivers'!$D$2:$D$7886,'Selected scen drivers'!$D170)</f>
        <v>3778.28785038243</v>
      </c>
      <c r="R170" s="4">
        <f>SUMIFS('SSP drivers'!R$2:R$7886,'SSP drivers'!$A$2:$A$7886,'Selected scen drivers'!$AH$1,'SSP drivers'!$B$2:$B$7886,'Selected scen drivers'!$AI$1,'SSP drivers'!$C$2:$C$7886,'Selected scen drivers'!$C170,'SSP drivers'!$D$2:$D$7886,'Selected scen drivers'!$D170)</f>
        <v>3943.32063939616</v>
      </c>
      <c r="S170" s="4">
        <f>SUMIFS('SSP drivers'!S$2:S$7886,'SSP drivers'!$A$2:$A$7886,'Selected scen drivers'!$AH$1,'SSP drivers'!$B$2:$B$7886,'Selected scen drivers'!$AI$1,'SSP drivers'!$C$2:$C$7886,'Selected scen drivers'!$C170,'SSP drivers'!$D$2:$D$7886,'Selected scen drivers'!$D170)</f>
        <v>4109.33195822789</v>
      </c>
      <c r="T170" s="4">
        <f>SUMIFS('SSP drivers'!T$2:T$7886,'SSP drivers'!$A$2:$A$7886,'Selected scen drivers'!$AH$1,'SSP drivers'!$B$2:$B$7886,'Selected scen drivers'!$AI$1,'SSP drivers'!$C$2:$C$7886,'Selected scen drivers'!$C170,'SSP drivers'!$D$2:$D$7886,'Selected scen drivers'!$D170)</f>
        <v>4276.8133949435596</v>
      </c>
      <c r="U170" s="4">
        <f>SUMIFS('SSP drivers'!U$2:U$7886,'SSP drivers'!$A$2:$A$7886,'Selected scen drivers'!$AH$1,'SSP drivers'!$B$2:$B$7886,'Selected scen drivers'!$AI$1,'SSP drivers'!$C$2:$C$7886,'Selected scen drivers'!$C170,'SSP drivers'!$D$2:$D$7886,'Selected scen drivers'!$D170)</f>
        <v>4444.6221693366797</v>
      </c>
      <c r="V170" s="4">
        <f>SUMIFS('SSP drivers'!V$2:V$7886,'SSP drivers'!$A$2:$A$7886,'Selected scen drivers'!$AH$1,'SSP drivers'!$B$2:$B$7886,'Selected scen drivers'!$AI$1,'SSP drivers'!$C$2:$C$7886,'Selected scen drivers'!$C170,'SSP drivers'!$D$2:$D$7886,'Selected scen drivers'!$D170)</f>
        <v>4608.5764358220304</v>
      </c>
      <c r="W170" s="4">
        <f>SUMIFS('SSP drivers'!W$2:W$7886,'SSP drivers'!$A$2:$A$7886,'Selected scen drivers'!$AH$1,'SSP drivers'!$B$2:$B$7886,'Selected scen drivers'!$AI$1,'SSP drivers'!$C$2:$C$7886,'Selected scen drivers'!$C170,'SSP drivers'!$D$2:$D$7886,'Selected scen drivers'!$D170)</f>
        <v>4760.56342983369</v>
      </c>
      <c r="X170" s="4"/>
      <c r="Y170" s="4"/>
      <c r="Z170" s="4"/>
      <c r="AA170" s="4"/>
      <c r="AB170" s="4"/>
      <c r="AC170" s="4"/>
      <c r="AD170" s="4"/>
      <c r="AE170" s="4"/>
    </row>
    <row r="171" spans="1:31" x14ac:dyDescent="0.35">
      <c r="A171">
        <f t="shared" si="4"/>
        <v>19</v>
      </c>
      <c r="B171">
        <f t="shared" si="5"/>
        <v>8</v>
      </c>
      <c r="C171" t="str">
        <f>IFERROR(VLOOKUP(A171,Classification!$A$4:$B$37,2,FALSE),"")</f>
        <v>France</v>
      </c>
      <c r="D171" t="str">
        <f>IFERROR(VLOOKUP(B171,Classification!$N$5:$O$14,2,FALSE),"")</f>
        <v>HOU</v>
      </c>
      <c r="E171" s="4">
        <f>SUMIFS('SSP drivers'!E$2:E$7886,'SSP drivers'!$A$2:$A$7886,'Selected scen drivers'!$AH$1,'SSP drivers'!$B$2:$B$7886,'Selected scen drivers'!$AI$1,'SSP drivers'!$C$2:$C$7886,'Selected scen drivers'!$C171,'SSP drivers'!$D$2:$D$7886,'Selected scen drivers'!$D171)</f>
        <v>0</v>
      </c>
      <c r="F171" s="4">
        <f>SUMIFS('SSP drivers'!F$2:F$7886,'SSP drivers'!$A$2:$A$7886,'Selected scen drivers'!$AH$1,'SSP drivers'!$B$2:$B$7886,'Selected scen drivers'!$AI$1,'SSP drivers'!$C$2:$C$7886,'Selected scen drivers'!$C171,'SSP drivers'!$D$2:$D$7886,'Selected scen drivers'!$D171)</f>
        <v>18.378179835000001</v>
      </c>
      <c r="G171" s="4">
        <f>SUMIFS('SSP drivers'!G$2:G$7886,'SSP drivers'!$A$2:$A$7886,'Selected scen drivers'!$AH$1,'SSP drivers'!$B$2:$B$7886,'Selected scen drivers'!$AI$1,'SSP drivers'!$C$2:$C$7886,'Selected scen drivers'!$C171,'SSP drivers'!$D$2:$D$7886,'Selected scen drivers'!$D171)</f>
        <v>18.356750699999999</v>
      </c>
      <c r="H171" s="4">
        <f>SUMIFS('SSP drivers'!H$2:H$7886,'SSP drivers'!$A$2:$A$7886,'Selected scen drivers'!$AH$1,'SSP drivers'!$B$2:$B$7886,'Selected scen drivers'!$AI$1,'SSP drivers'!$C$2:$C$7886,'Selected scen drivers'!$C171,'SSP drivers'!$D$2:$D$7886,'Selected scen drivers'!$D171)</f>
        <v>18.247181049999998</v>
      </c>
      <c r="I171" s="4">
        <f>SUMIFS('SSP drivers'!I$2:I$7886,'SSP drivers'!$A$2:$A$7886,'Selected scen drivers'!$AH$1,'SSP drivers'!$B$2:$B$7886,'Selected scen drivers'!$AI$1,'SSP drivers'!$C$2:$C$7886,'Selected scen drivers'!$C171,'SSP drivers'!$D$2:$D$7886,'Selected scen drivers'!$D171)</f>
        <v>18.140926149999999</v>
      </c>
      <c r="J171" s="4">
        <f>SUMIFS('SSP drivers'!J$2:J$7886,'SSP drivers'!$A$2:$A$7886,'Selected scen drivers'!$AH$1,'SSP drivers'!$B$2:$B$7886,'Selected scen drivers'!$AI$1,'SSP drivers'!$C$2:$C$7886,'Selected scen drivers'!$C171,'SSP drivers'!$D$2:$D$7886,'Selected scen drivers'!$D171)</f>
        <v>18.00971015</v>
      </c>
      <c r="K171" s="4">
        <f>SUMIFS('SSP drivers'!K$2:K$7886,'SSP drivers'!$A$2:$A$7886,'Selected scen drivers'!$AH$1,'SSP drivers'!$B$2:$B$7886,'Selected scen drivers'!$AI$1,'SSP drivers'!$C$2:$C$7886,'Selected scen drivers'!$C171,'SSP drivers'!$D$2:$D$7886,'Selected scen drivers'!$D171)</f>
        <v>17.821998000000001</v>
      </c>
      <c r="L171" s="4">
        <f>SUMIFS('SSP drivers'!L$2:L$7886,'SSP drivers'!$A$2:$A$7886,'Selected scen drivers'!$AH$1,'SSP drivers'!$B$2:$B$7886,'Selected scen drivers'!$AI$1,'SSP drivers'!$C$2:$C$7886,'Selected scen drivers'!$C171,'SSP drivers'!$D$2:$D$7886,'Selected scen drivers'!$D171)</f>
        <v>17.764692199999999</v>
      </c>
      <c r="M171" s="4">
        <f>SUMIFS('SSP drivers'!M$2:M$7886,'SSP drivers'!$A$2:$A$7886,'Selected scen drivers'!$AH$1,'SSP drivers'!$B$2:$B$7886,'Selected scen drivers'!$AI$1,'SSP drivers'!$C$2:$C$7886,'Selected scen drivers'!$C171,'SSP drivers'!$D$2:$D$7886,'Selected scen drivers'!$D171)</f>
        <v>17.6615088</v>
      </c>
      <c r="N171" s="4">
        <f>SUMIFS('SSP drivers'!N$2:N$7886,'SSP drivers'!$A$2:$A$7886,'Selected scen drivers'!$AH$1,'SSP drivers'!$B$2:$B$7886,'Selected scen drivers'!$AI$1,'SSP drivers'!$C$2:$C$7886,'Selected scen drivers'!$C171,'SSP drivers'!$D$2:$D$7886,'Selected scen drivers'!$D171)</f>
        <v>17.67518445</v>
      </c>
      <c r="O171" s="4">
        <f>SUMIFS('SSP drivers'!O$2:O$7886,'SSP drivers'!$A$2:$A$7886,'Selected scen drivers'!$AH$1,'SSP drivers'!$B$2:$B$7886,'Selected scen drivers'!$AI$1,'SSP drivers'!$C$2:$C$7886,'Selected scen drivers'!$C171,'SSP drivers'!$D$2:$D$7886,'Selected scen drivers'!$D171)</f>
        <v>17.85955255</v>
      </c>
      <c r="P171" s="4">
        <f>SUMIFS('SSP drivers'!P$2:P$7886,'SSP drivers'!$A$2:$A$7886,'Selected scen drivers'!$AH$1,'SSP drivers'!$B$2:$B$7886,'Selected scen drivers'!$AI$1,'SSP drivers'!$C$2:$C$7886,'Selected scen drivers'!$C171,'SSP drivers'!$D$2:$D$7886,'Selected scen drivers'!$D171)</f>
        <v>18.011594649999999</v>
      </c>
      <c r="Q171" s="4">
        <f>SUMIFS('SSP drivers'!Q$2:Q$7886,'SSP drivers'!$A$2:$A$7886,'Selected scen drivers'!$AH$1,'SSP drivers'!$B$2:$B$7886,'Selected scen drivers'!$AI$1,'SSP drivers'!$C$2:$C$7886,'Selected scen drivers'!$C171,'SSP drivers'!$D$2:$D$7886,'Selected scen drivers'!$D171)</f>
        <v>17.975127799999999</v>
      </c>
      <c r="R171" s="4">
        <f>SUMIFS('SSP drivers'!R$2:R$7886,'SSP drivers'!$A$2:$A$7886,'Selected scen drivers'!$AH$1,'SSP drivers'!$B$2:$B$7886,'Selected scen drivers'!$AI$1,'SSP drivers'!$C$2:$C$7886,'Selected scen drivers'!$C171,'SSP drivers'!$D$2:$D$7886,'Selected scen drivers'!$D171)</f>
        <v>17.841778000000001</v>
      </c>
      <c r="S171" s="4">
        <f>SUMIFS('SSP drivers'!S$2:S$7886,'SSP drivers'!$A$2:$A$7886,'Selected scen drivers'!$AH$1,'SSP drivers'!$B$2:$B$7886,'Selected scen drivers'!$AI$1,'SSP drivers'!$C$2:$C$7886,'Selected scen drivers'!$C171,'SSP drivers'!$D$2:$D$7886,'Selected scen drivers'!$D171)</f>
        <v>17.675108850000001</v>
      </c>
      <c r="T171" s="4">
        <f>SUMIFS('SSP drivers'!T$2:T$7886,'SSP drivers'!$A$2:$A$7886,'Selected scen drivers'!$AH$1,'SSP drivers'!$B$2:$B$7886,'Selected scen drivers'!$AI$1,'SSP drivers'!$C$2:$C$7886,'Selected scen drivers'!$C171,'SSP drivers'!$D$2:$D$7886,'Selected scen drivers'!$D171)</f>
        <v>17.633214299999999</v>
      </c>
      <c r="U171" s="4">
        <f>SUMIFS('SSP drivers'!U$2:U$7886,'SSP drivers'!$A$2:$A$7886,'Selected scen drivers'!$AH$1,'SSP drivers'!$B$2:$B$7886,'Selected scen drivers'!$AI$1,'SSP drivers'!$C$2:$C$7886,'Selected scen drivers'!$C171,'SSP drivers'!$D$2:$D$7886,'Selected scen drivers'!$D171)</f>
        <v>17.638615850000001</v>
      </c>
      <c r="V171" s="4">
        <f>SUMIFS('SSP drivers'!V$2:V$7886,'SSP drivers'!$A$2:$A$7886,'Selected scen drivers'!$AH$1,'SSP drivers'!$B$2:$B$7886,'Selected scen drivers'!$AI$1,'SSP drivers'!$C$2:$C$7886,'Selected scen drivers'!$C171,'SSP drivers'!$D$2:$D$7886,'Selected scen drivers'!$D171)</f>
        <v>17.6286123</v>
      </c>
      <c r="W171" s="4">
        <f>SUMIFS('SSP drivers'!W$2:W$7886,'SSP drivers'!$A$2:$A$7886,'Selected scen drivers'!$AH$1,'SSP drivers'!$B$2:$B$7886,'Selected scen drivers'!$AI$1,'SSP drivers'!$C$2:$C$7886,'Selected scen drivers'!$C171,'SSP drivers'!$D$2:$D$7886,'Selected scen drivers'!$D171)</f>
        <v>17.545597900000001</v>
      </c>
      <c r="X171" s="4"/>
      <c r="Y171" s="4"/>
      <c r="Z171" s="4"/>
      <c r="AA171" s="4"/>
      <c r="AB171" s="4"/>
      <c r="AC171" s="4"/>
      <c r="AD171" s="4"/>
      <c r="AE171" s="4"/>
    </row>
    <row r="172" spans="1:31" x14ac:dyDescent="0.35">
      <c r="A172">
        <f t="shared" si="4"/>
        <v>19</v>
      </c>
      <c r="B172">
        <f t="shared" si="5"/>
        <v>9</v>
      </c>
      <c r="C172" t="str">
        <f>IFERROR(VLOOKUP(A172,Classification!$A$4:$B$37,2,FALSE),"")</f>
        <v>France</v>
      </c>
      <c r="D172" t="str">
        <f>IFERROR(VLOOKUP(B172,Classification!$N$5:$O$14,2,FALSE),"")</f>
        <v>POP</v>
      </c>
      <c r="E172" s="4">
        <f>SUMIFS('SSP drivers'!E$2:E$7886,'SSP drivers'!$A$2:$A$7886,'Selected scen drivers'!$AH$1,'SSP drivers'!$B$2:$B$7886,'Selected scen drivers'!$AI$1,'SSP drivers'!$C$2:$C$7886,'Selected scen drivers'!$C172,'SSP drivers'!$D$2:$D$7886,'Selected scen drivers'!$D172)</f>
        <v>0</v>
      </c>
      <c r="F172" s="4">
        <f>SUMIFS('SSP drivers'!F$2:F$7886,'SSP drivers'!$A$2:$A$7886,'Selected scen drivers'!$AH$1,'SSP drivers'!$B$2:$B$7886,'Selected scen drivers'!$AI$1,'SSP drivers'!$C$2:$C$7886,'Selected scen drivers'!$C172,'SSP drivers'!$D$2:$D$7886,'Selected scen drivers'!$D172)</f>
        <v>65.546005500000007</v>
      </c>
      <c r="G172" s="4">
        <f>SUMIFS('SSP drivers'!G$2:G$7886,'SSP drivers'!$A$2:$A$7886,'Selected scen drivers'!$AH$1,'SSP drivers'!$B$2:$B$7886,'Selected scen drivers'!$AI$1,'SSP drivers'!$C$2:$C$7886,'Selected scen drivers'!$C172,'SSP drivers'!$D$2:$D$7886,'Selected scen drivers'!$D172)</f>
        <v>65.696734000000006</v>
      </c>
      <c r="H172" s="4">
        <f>SUMIFS('SSP drivers'!H$2:H$7886,'SSP drivers'!$A$2:$A$7886,'Selected scen drivers'!$AH$1,'SSP drivers'!$B$2:$B$7886,'Selected scen drivers'!$AI$1,'SSP drivers'!$C$2:$C$7886,'Selected scen drivers'!$C172,'SSP drivers'!$D$2:$D$7886,'Selected scen drivers'!$D172)</f>
        <v>66.448747400000002</v>
      </c>
      <c r="I172" s="4">
        <f>SUMIFS('SSP drivers'!I$2:I$7886,'SSP drivers'!$A$2:$A$7886,'Selected scen drivers'!$AH$1,'SSP drivers'!$B$2:$B$7886,'Selected scen drivers'!$AI$1,'SSP drivers'!$C$2:$C$7886,'Selected scen drivers'!$C172,'SSP drivers'!$D$2:$D$7886,'Selected scen drivers'!$D172)</f>
        <v>67.218680600000098</v>
      </c>
      <c r="J172" s="4">
        <f>SUMIFS('SSP drivers'!J$2:J$7886,'SSP drivers'!$A$2:$A$7886,'Selected scen drivers'!$AH$1,'SSP drivers'!$B$2:$B$7886,'Selected scen drivers'!$AI$1,'SSP drivers'!$C$2:$C$7886,'Selected scen drivers'!$C172,'SSP drivers'!$D$2:$D$7886,'Selected scen drivers'!$D172)</f>
        <v>68.077137699999994</v>
      </c>
      <c r="K172" s="4">
        <f>SUMIFS('SSP drivers'!K$2:K$7886,'SSP drivers'!$A$2:$A$7886,'Selected scen drivers'!$AH$1,'SSP drivers'!$B$2:$B$7886,'Selected scen drivers'!$AI$1,'SSP drivers'!$C$2:$C$7886,'Selected scen drivers'!$C172,'SSP drivers'!$D$2:$D$7886,'Selected scen drivers'!$D172)</f>
        <v>68.975509200000005</v>
      </c>
      <c r="L172" s="4">
        <f>SUMIFS('SSP drivers'!L$2:L$7886,'SSP drivers'!$A$2:$A$7886,'Selected scen drivers'!$AH$1,'SSP drivers'!$B$2:$B$7886,'Selected scen drivers'!$AI$1,'SSP drivers'!$C$2:$C$7886,'Selected scen drivers'!$C172,'SSP drivers'!$D$2:$D$7886,'Selected scen drivers'!$D172)</f>
        <v>69.796121900000003</v>
      </c>
      <c r="M172" s="4">
        <f>SUMIFS('SSP drivers'!M$2:M$7886,'SSP drivers'!$A$2:$A$7886,'Selected scen drivers'!$AH$1,'SSP drivers'!$B$2:$B$7886,'Selected scen drivers'!$AI$1,'SSP drivers'!$C$2:$C$7886,'Selected scen drivers'!$C172,'SSP drivers'!$D$2:$D$7886,'Selected scen drivers'!$D172)</f>
        <v>70.516331699999995</v>
      </c>
      <c r="N172" s="4">
        <f>SUMIFS('SSP drivers'!N$2:N$7886,'SSP drivers'!$A$2:$A$7886,'Selected scen drivers'!$AH$1,'SSP drivers'!$B$2:$B$7886,'Selected scen drivers'!$AI$1,'SSP drivers'!$C$2:$C$7886,'Selected scen drivers'!$C172,'SSP drivers'!$D$2:$D$7886,'Selected scen drivers'!$D172)</f>
        <v>71.128587499999995</v>
      </c>
      <c r="O172" s="4">
        <f>SUMIFS('SSP drivers'!O$2:O$7886,'SSP drivers'!$A$2:$A$7886,'Selected scen drivers'!$AH$1,'SSP drivers'!$B$2:$B$7886,'Selected scen drivers'!$AI$1,'SSP drivers'!$C$2:$C$7886,'Selected scen drivers'!$C172,'SSP drivers'!$D$2:$D$7886,'Selected scen drivers'!$D172)</f>
        <v>71.722855200000097</v>
      </c>
      <c r="P172" s="4">
        <f>SUMIFS('SSP drivers'!P$2:P$7886,'SSP drivers'!$A$2:$A$7886,'Selected scen drivers'!$AH$1,'SSP drivers'!$B$2:$B$7886,'Selected scen drivers'!$AI$1,'SSP drivers'!$C$2:$C$7886,'Selected scen drivers'!$C172,'SSP drivers'!$D$2:$D$7886,'Selected scen drivers'!$D172)</f>
        <v>72.326254699999893</v>
      </c>
      <c r="Q172" s="4">
        <f>SUMIFS('SSP drivers'!Q$2:Q$7886,'SSP drivers'!$A$2:$A$7886,'Selected scen drivers'!$AH$1,'SSP drivers'!$B$2:$B$7886,'Selected scen drivers'!$AI$1,'SSP drivers'!$C$2:$C$7886,'Selected scen drivers'!$C172,'SSP drivers'!$D$2:$D$7886,'Selected scen drivers'!$D172)</f>
        <v>72.958329699999993</v>
      </c>
      <c r="R172" s="4">
        <f>SUMIFS('SSP drivers'!R$2:R$7886,'SSP drivers'!$A$2:$A$7886,'Selected scen drivers'!$AH$1,'SSP drivers'!$B$2:$B$7886,'Selected scen drivers'!$AI$1,'SSP drivers'!$C$2:$C$7886,'Selected scen drivers'!$C172,'SSP drivers'!$D$2:$D$7886,'Selected scen drivers'!$D172)</f>
        <v>73.6391615000001</v>
      </c>
      <c r="S172" s="4">
        <f>SUMIFS('SSP drivers'!S$2:S$7886,'SSP drivers'!$A$2:$A$7886,'Selected scen drivers'!$AH$1,'SSP drivers'!$B$2:$B$7886,'Selected scen drivers'!$AI$1,'SSP drivers'!$C$2:$C$7886,'Selected scen drivers'!$C172,'SSP drivers'!$D$2:$D$7886,'Selected scen drivers'!$D172)</f>
        <v>74.340948699999998</v>
      </c>
      <c r="T172" s="4">
        <f>SUMIFS('SSP drivers'!T$2:T$7886,'SSP drivers'!$A$2:$A$7886,'Selected scen drivers'!$AH$1,'SSP drivers'!$B$2:$B$7886,'Selected scen drivers'!$AI$1,'SSP drivers'!$C$2:$C$7886,'Selected scen drivers'!$C172,'SSP drivers'!$D$2:$D$7886,'Selected scen drivers'!$D172)</f>
        <v>75.008104299999999</v>
      </c>
      <c r="U172" s="4">
        <f>SUMIFS('SSP drivers'!U$2:U$7886,'SSP drivers'!$A$2:$A$7886,'Selected scen drivers'!$AH$1,'SSP drivers'!$B$2:$B$7886,'Selected scen drivers'!$AI$1,'SSP drivers'!$C$2:$C$7886,'Selected scen drivers'!$C172,'SSP drivers'!$D$2:$D$7886,'Selected scen drivers'!$D172)</f>
        <v>75.631832100000096</v>
      </c>
      <c r="V172" s="4">
        <f>SUMIFS('SSP drivers'!V$2:V$7886,'SSP drivers'!$A$2:$A$7886,'Selected scen drivers'!$AH$1,'SSP drivers'!$B$2:$B$7886,'Selected scen drivers'!$AI$1,'SSP drivers'!$C$2:$C$7886,'Selected scen drivers'!$C172,'SSP drivers'!$D$2:$D$7886,'Selected scen drivers'!$D172)</f>
        <v>76.210321999999906</v>
      </c>
      <c r="W172" s="4">
        <f>SUMIFS('SSP drivers'!W$2:W$7886,'SSP drivers'!$A$2:$A$7886,'Selected scen drivers'!$AH$1,'SSP drivers'!$B$2:$B$7886,'Selected scen drivers'!$AI$1,'SSP drivers'!$C$2:$C$7886,'Selected scen drivers'!$C172,'SSP drivers'!$D$2:$D$7886,'Selected scen drivers'!$D172)</f>
        <v>76.686350099999999</v>
      </c>
      <c r="X172" s="4"/>
      <c r="Y172" s="4"/>
      <c r="Z172" s="4"/>
      <c r="AA172" s="4"/>
      <c r="AB172" s="4"/>
      <c r="AC172" s="4"/>
      <c r="AD172" s="4"/>
      <c r="AE172" s="4"/>
    </row>
    <row r="173" spans="1:31" x14ac:dyDescent="0.35">
      <c r="A173">
        <f t="shared" si="4"/>
        <v>20</v>
      </c>
      <c r="B173">
        <f t="shared" si="5"/>
        <v>1</v>
      </c>
      <c r="C173" t="str">
        <f>IFERROR(VLOOKUP(A173,Classification!$A$4:$B$37,2,FALSE),"")</f>
        <v>UK</v>
      </c>
      <c r="D173" t="str">
        <f>IFERROR(VLOOKUP(B173,Classification!$N$5:$O$14,2,FALSE),"")</f>
        <v>GDP</v>
      </c>
      <c r="E173" s="4">
        <f>SUMIFS('SSP drivers'!E$2:E$7886,'SSP drivers'!$A$2:$A$7886,'Selected scen drivers'!$AH$1,'SSP drivers'!$B$2:$B$7886,'Selected scen drivers'!$AI$1,'SSP drivers'!$C$2:$C$7886,'Selected scen drivers'!$C173,'SSP drivers'!$D$2:$D$7886,'Selected scen drivers'!$D173)</f>
        <v>0</v>
      </c>
      <c r="F173" s="4">
        <f>SUMIFS('SSP drivers'!F$2:F$7886,'SSP drivers'!$A$2:$A$7886,'Selected scen drivers'!$AH$1,'SSP drivers'!$B$2:$B$7886,'Selected scen drivers'!$AI$1,'SSP drivers'!$C$2:$C$7886,'Selected scen drivers'!$C173,'SSP drivers'!$D$2:$D$7886,'Selected scen drivers'!$D173)</f>
        <v>2778.3484640000001</v>
      </c>
      <c r="G173" s="4">
        <f>SUMIFS('SSP drivers'!G$2:G$7886,'SSP drivers'!$A$2:$A$7886,'Selected scen drivers'!$AH$1,'SSP drivers'!$B$2:$B$7886,'Selected scen drivers'!$AI$1,'SSP drivers'!$C$2:$C$7886,'Selected scen drivers'!$C173,'SSP drivers'!$D$2:$D$7886,'Selected scen drivers'!$D173)</f>
        <v>2762.0035240900002</v>
      </c>
      <c r="H173" s="4">
        <f>SUMIFS('SSP drivers'!H$2:H$7886,'SSP drivers'!$A$2:$A$7886,'Selected scen drivers'!$AH$1,'SSP drivers'!$B$2:$B$7886,'Selected scen drivers'!$AI$1,'SSP drivers'!$C$2:$C$7886,'Selected scen drivers'!$C173,'SSP drivers'!$D$2:$D$7886,'Selected scen drivers'!$D173)</f>
        <v>3202.8758199899999</v>
      </c>
      <c r="I173" s="4">
        <f>SUMIFS('SSP drivers'!I$2:I$7886,'SSP drivers'!$A$2:$A$7886,'Selected scen drivers'!$AH$1,'SSP drivers'!$B$2:$B$7886,'Selected scen drivers'!$AI$1,'SSP drivers'!$C$2:$C$7886,'Selected scen drivers'!$C173,'SSP drivers'!$D$2:$D$7886,'Selected scen drivers'!$D173)</f>
        <v>3491.38705295</v>
      </c>
      <c r="J173" s="4">
        <f>SUMIFS('SSP drivers'!J$2:J$7886,'SSP drivers'!$A$2:$A$7886,'Selected scen drivers'!$AH$1,'SSP drivers'!$B$2:$B$7886,'Selected scen drivers'!$AI$1,'SSP drivers'!$C$2:$C$7886,'Selected scen drivers'!$C173,'SSP drivers'!$D$2:$D$7886,'Selected scen drivers'!$D173)</f>
        <v>3820.15686955</v>
      </c>
      <c r="K173" s="4">
        <f>SUMIFS('SSP drivers'!K$2:K$7886,'SSP drivers'!$A$2:$A$7886,'Selected scen drivers'!$AH$1,'SSP drivers'!$B$2:$B$7886,'Selected scen drivers'!$AI$1,'SSP drivers'!$C$2:$C$7886,'Selected scen drivers'!$C173,'SSP drivers'!$D$2:$D$7886,'Selected scen drivers'!$D173)</f>
        <v>4209.0189864499998</v>
      </c>
      <c r="L173" s="4">
        <f>SUMIFS('SSP drivers'!L$2:L$7886,'SSP drivers'!$A$2:$A$7886,'Selected scen drivers'!$AH$1,'SSP drivers'!$B$2:$B$7886,'Selected scen drivers'!$AI$1,'SSP drivers'!$C$2:$C$7886,'Selected scen drivers'!$C173,'SSP drivers'!$D$2:$D$7886,'Selected scen drivers'!$D173)</f>
        <v>4650.6502681700003</v>
      </c>
      <c r="M173" s="4">
        <f>SUMIFS('SSP drivers'!M$2:M$7886,'SSP drivers'!$A$2:$A$7886,'Selected scen drivers'!$AH$1,'SSP drivers'!$B$2:$B$7886,'Selected scen drivers'!$AI$1,'SSP drivers'!$C$2:$C$7886,'Selected scen drivers'!$C173,'SSP drivers'!$D$2:$D$7886,'Selected scen drivers'!$D173)</f>
        <v>5123.0843401499997</v>
      </c>
      <c r="N173" s="4">
        <f>SUMIFS('SSP drivers'!N$2:N$7886,'SSP drivers'!$A$2:$A$7886,'Selected scen drivers'!$AH$1,'SSP drivers'!$B$2:$B$7886,'Selected scen drivers'!$AI$1,'SSP drivers'!$C$2:$C$7886,'Selected scen drivers'!$C173,'SSP drivers'!$D$2:$D$7886,'Selected scen drivers'!$D173)</f>
        <v>5618.0403084199997</v>
      </c>
      <c r="O173" s="4">
        <f>SUMIFS('SSP drivers'!O$2:O$7886,'SSP drivers'!$A$2:$A$7886,'Selected scen drivers'!$AH$1,'SSP drivers'!$B$2:$B$7886,'Selected scen drivers'!$AI$1,'SSP drivers'!$C$2:$C$7886,'Selected scen drivers'!$C173,'SSP drivers'!$D$2:$D$7886,'Selected scen drivers'!$D173)</f>
        <v>6143.0459042000002</v>
      </c>
      <c r="P173" s="4">
        <f>SUMIFS('SSP drivers'!P$2:P$7886,'SSP drivers'!$A$2:$A$7886,'Selected scen drivers'!$AH$1,'SSP drivers'!$B$2:$B$7886,'Selected scen drivers'!$AI$1,'SSP drivers'!$C$2:$C$7886,'Selected scen drivers'!$C173,'SSP drivers'!$D$2:$D$7886,'Selected scen drivers'!$D173)</f>
        <v>6694.1521032000001</v>
      </c>
      <c r="Q173" s="4">
        <f>SUMIFS('SSP drivers'!Q$2:Q$7886,'SSP drivers'!$A$2:$A$7886,'Selected scen drivers'!$AH$1,'SSP drivers'!$B$2:$B$7886,'Selected scen drivers'!$AI$1,'SSP drivers'!$C$2:$C$7886,'Selected scen drivers'!$C173,'SSP drivers'!$D$2:$D$7886,'Selected scen drivers'!$D173)</f>
        <v>7248.1050607999996</v>
      </c>
      <c r="R173" s="4">
        <f>SUMIFS('SSP drivers'!R$2:R$7886,'SSP drivers'!$A$2:$A$7886,'Selected scen drivers'!$AH$1,'SSP drivers'!$B$2:$B$7886,'Selected scen drivers'!$AI$1,'SSP drivers'!$C$2:$C$7886,'Selected scen drivers'!$C173,'SSP drivers'!$D$2:$D$7886,'Selected scen drivers'!$D173)</f>
        <v>7793.0842487</v>
      </c>
      <c r="S173" s="4">
        <f>SUMIFS('SSP drivers'!S$2:S$7886,'SSP drivers'!$A$2:$A$7886,'Selected scen drivers'!$AH$1,'SSP drivers'!$B$2:$B$7886,'Selected scen drivers'!$AI$1,'SSP drivers'!$C$2:$C$7886,'Selected scen drivers'!$C173,'SSP drivers'!$D$2:$D$7886,'Selected scen drivers'!$D173)</f>
        <v>8320.6534398000003</v>
      </c>
      <c r="T173" s="4">
        <f>SUMIFS('SSP drivers'!T$2:T$7886,'SSP drivers'!$A$2:$A$7886,'Selected scen drivers'!$AH$1,'SSP drivers'!$B$2:$B$7886,'Selected scen drivers'!$AI$1,'SSP drivers'!$C$2:$C$7886,'Selected scen drivers'!$C173,'SSP drivers'!$D$2:$D$7886,'Selected scen drivers'!$D173)</f>
        <v>8827.8085336999993</v>
      </c>
      <c r="U173" s="4">
        <f>SUMIFS('SSP drivers'!U$2:U$7886,'SSP drivers'!$A$2:$A$7886,'Selected scen drivers'!$AH$1,'SSP drivers'!$B$2:$B$7886,'Selected scen drivers'!$AI$1,'SSP drivers'!$C$2:$C$7886,'Selected scen drivers'!$C173,'SSP drivers'!$D$2:$D$7886,'Selected scen drivers'!$D173)</f>
        <v>9314.4662172999997</v>
      </c>
      <c r="V173" s="4">
        <f>SUMIFS('SSP drivers'!V$2:V$7886,'SSP drivers'!$A$2:$A$7886,'Selected scen drivers'!$AH$1,'SSP drivers'!$B$2:$B$7886,'Selected scen drivers'!$AI$1,'SSP drivers'!$C$2:$C$7886,'Selected scen drivers'!$C173,'SSP drivers'!$D$2:$D$7886,'Selected scen drivers'!$D173)</f>
        <v>9778.8315082999998</v>
      </c>
      <c r="W173" s="4">
        <f>SUMIFS('SSP drivers'!W$2:W$7886,'SSP drivers'!$A$2:$A$7886,'Selected scen drivers'!$AH$1,'SSP drivers'!$B$2:$B$7886,'Selected scen drivers'!$AI$1,'SSP drivers'!$C$2:$C$7886,'Selected scen drivers'!$C173,'SSP drivers'!$D$2:$D$7886,'Selected scen drivers'!$D173)</f>
        <v>10212.7504959</v>
      </c>
      <c r="X173" s="4"/>
      <c r="Y173" s="4"/>
      <c r="Z173" s="4"/>
      <c r="AA173" s="4"/>
      <c r="AB173" s="4"/>
      <c r="AC173" s="4"/>
      <c r="AD173" s="4"/>
      <c r="AE173" s="4"/>
    </row>
    <row r="174" spans="1:31" x14ac:dyDescent="0.35">
      <c r="A174">
        <f t="shared" si="4"/>
        <v>20</v>
      </c>
      <c r="B174">
        <f t="shared" si="5"/>
        <v>2</v>
      </c>
      <c r="C174" t="str">
        <f>IFERROR(VLOOKUP(A174,Classification!$A$4:$B$37,2,FALSE),"")</f>
        <v>UK</v>
      </c>
      <c r="D174" t="str">
        <f>IFERROR(VLOOKUP(B174,Classification!$N$5:$O$14,2,FALSE),"")</f>
        <v>GDPAGR</v>
      </c>
      <c r="E174" s="4">
        <f>SUMIFS('SSP drivers'!E$2:E$7886,'SSP drivers'!$A$2:$A$7886,'Selected scen drivers'!$AH$1,'SSP drivers'!$B$2:$B$7886,'Selected scen drivers'!$AI$1,'SSP drivers'!$C$2:$C$7886,'Selected scen drivers'!$C174,'SSP drivers'!$D$2:$D$7886,'Selected scen drivers'!$D174)</f>
        <v>0</v>
      </c>
      <c r="F174" s="4">
        <f>SUMIFS('SSP drivers'!F$2:F$7886,'SSP drivers'!$A$2:$A$7886,'Selected scen drivers'!$AH$1,'SSP drivers'!$B$2:$B$7886,'Selected scen drivers'!$AI$1,'SSP drivers'!$C$2:$C$7886,'Selected scen drivers'!$C174,'SSP drivers'!$D$2:$D$7886,'Selected scen drivers'!$D174)</f>
        <v>19.062180957011599</v>
      </c>
      <c r="G174" s="4">
        <f>SUMIFS('SSP drivers'!G$2:G$7886,'SSP drivers'!$A$2:$A$7886,'Selected scen drivers'!$AH$1,'SSP drivers'!$B$2:$B$7886,'Selected scen drivers'!$AI$1,'SSP drivers'!$C$2:$C$7886,'Selected scen drivers'!$C174,'SSP drivers'!$D$2:$D$7886,'Selected scen drivers'!$D174)</f>
        <v>18.931574445878901</v>
      </c>
      <c r="H174" s="4">
        <f>SUMIFS('SSP drivers'!H$2:H$7886,'SSP drivers'!$A$2:$A$7886,'Selected scen drivers'!$AH$1,'SSP drivers'!$B$2:$B$7886,'Selected scen drivers'!$AI$1,'SSP drivers'!$C$2:$C$7886,'Selected scen drivers'!$C174,'SSP drivers'!$D$2:$D$7886,'Selected scen drivers'!$D174)</f>
        <v>21.979177662463901</v>
      </c>
      <c r="I174" s="4">
        <f>SUMIFS('SSP drivers'!I$2:I$7886,'SSP drivers'!$A$2:$A$7886,'Selected scen drivers'!$AH$1,'SSP drivers'!$B$2:$B$7886,'Selected scen drivers'!$AI$1,'SSP drivers'!$C$2:$C$7886,'Selected scen drivers'!$C174,'SSP drivers'!$D$2:$D$7886,'Selected scen drivers'!$D174)</f>
        <v>23.943087967775501</v>
      </c>
      <c r="J174" s="4">
        <f>SUMIFS('SSP drivers'!J$2:J$7886,'SSP drivers'!$A$2:$A$7886,'Selected scen drivers'!$AH$1,'SSP drivers'!$B$2:$B$7886,'Selected scen drivers'!$AI$1,'SSP drivers'!$C$2:$C$7886,'Selected scen drivers'!$C174,'SSP drivers'!$D$2:$D$7886,'Selected scen drivers'!$D174)</f>
        <v>26.183654202434401</v>
      </c>
      <c r="K174" s="4">
        <f>SUMIFS('SSP drivers'!K$2:K$7886,'SSP drivers'!$A$2:$A$7886,'Selected scen drivers'!$AH$1,'SSP drivers'!$B$2:$B$7886,'Selected scen drivers'!$AI$1,'SSP drivers'!$C$2:$C$7886,'Selected scen drivers'!$C174,'SSP drivers'!$D$2:$D$7886,'Selected scen drivers'!$D174)</f>
        <v>28.832233082958901</v>
      </c>
      <c r="L174" s="4">
        <f>SUMIFS('SSP drivers'!L$2:L$7886,'SSP drivers'!$A$2:$A$7886,'Selected scen drivers'!$AH$1,'SSP drivers'!$B$2:$B$7886,'Selected scen drivers'!$AI$1,'SSP drivers'!$C$2:$C$7886,'Selected scen drivers'!$C174,'SSP drivers'!$D$2:$D$7886,'Selected scen drivers'!$D174)</f>
        <v>31.834257783683199</v>
      </c>
      <c r="M174" s="4">
        <f>SUMIFS('SSP drivers'!M$2:M$7886,'SSP drivers'!$A$2:$A$7886,'Selected scen drivers'!$AH$1,'SSP drivers'!$B$2:$B$7886,'Selected scen drivers'!$AI$1,'SSP drivers'!$C$2:$C$7886,'Selected scen drivers'!$C174,'SSP drivers'!$D$2:$D$7886,'Selected scen drivers'!$D174)</f>
        <v>35.033812977835098</v>
      </c>
      <c r="N174" s="4">
        <f>SUMIFS('SSP drivers'!N$2:N$7886,'SSP drivers'!$A$2:$A$7886,'Selected scen drivers'!$AH$1,'SSP drivers'!$B$2:$B$7886,'Selected scen drivers'!$AI$1,'SSP drivers'!$C$2:$C$7886,'Selected scen drivers'!$C174,'SSP drivers'!$D$2:$D$7886,'Selected scen drivers'!$D174)</f>
        <v>38.365503403527597</v>
      </c>
      <c r="O174" s="4">
        <f>SUMIFS('SSP drivers'!O$2:O$7886,'SSP drivers'!$A$2:$A$7886,'Selected scen drivers'!$AH$1,'SSP drivers'!$B$2:$B$7886,'Selected scen drivers'!$AI$1,'SSP drivers'!$C$2:$C$7886,'Selected scen drivers'!$C174,'SSP drivers'!$D$2:$D$7886,'Selected scen drivers'!$D174)</f>
        <v>41.875190672993099</v>
      </c>
      <c r="P174" s="4">
        <f>SUMIFS('SSP drivers'!P$2:P$7886,'SSP drivers'!$A$2:$A$7886,'Selected scen drivers'!$AH$1,'SSP drivers'!$B$2:$B$7886,'Selected scen drivers'!$AI$1,'SSP drivers'!$C$2:$C$7886,'Selected scen drivers'!$C174,'SSP drivers'!$D$2:$D$7886,'Selected scen drivers'!$D174)</f>
        <v>45.531663411239997</v>
      </c>
      <c r="Q174" s="4">
        <f>SUMIFS('SSP drivers'!Q$2:Q$7886,'SSP drivers'!$A$2:$A$7886,'Selected scen drivers'!$AH$1,'SSP drivers'!$B$2:$B$7886,'Selected scen drivers'!$AI$1,'SSP drivers'!$C$2:$C$7886,'Selected scen drivers'!$C174,'SSP drivers'!$D$2:$D$7886,'Selected scen drivers'!$D174)</f>
        <v>49.168885596204099</v>
      </c>
      <c r="R174" s="4">
        <f>SUMIFS('SSP drivers'!R$2:R$7886,'SSP drivers'!$A$2:$A$7886,'Selected scen drivers'!$AH$1,'SSP drivers'!$B$2:$B$7886,'Selected scen drivers'!$AI$1,'SSP drivers'!$C$2:$C$7886,'Selected scen drivers'!$C174,'SSP drivers'!$D$2:$D$7886,'Selected scen drivers'!$D174)</f>
        <v>52.703626894574398</v>
      </c>
      <c r="S174" s="4">
        <f>SUMIFS('SSP drivers'!S$2:S$7886,'SSP drivers'!$A$2:$A$7886,'Selected scen drivers'!$AH$1,'SSP drivers'!$B$2:$B$7886,'Selected scen drivers'!$AI$1,'SSP drivers'!$C$2:$C$7886,'Selected scen drivers'!$C174,'SSP drivers'!$D$2:$D$7886,'Selected scen drivers'!$D174)</f>
        <v>56.0738892009255</v>
      </c>
      <c r="T174" s="4">
        <f>SUMIFS('SSP drivers'!T$2:T$7886,'SSP drivers'!$A$2:$A$7886,'Selected scen drivers'!$AH$1,'SSP drivers'!$B$2:$B$7886,'Selected scen drivers'!$AI$1,'SSP drivers'!$C$2:$C$7886,'Selected scen drivers'!$C174,'SSP drivers'!$D$2:$D$7886,'Selected scen drivers'!$D174)</f>
        <v>59.255255453188902</v>
      </c>
      <c r="U174" s="4">
        <f>SUMIFS('SSP drivers'!U$2:U$7886,'SSP drivers'!$A$2:$A$7886,'Selected scen drivers'!$AH$1,'SSP drivers'!$B$2:$B$7886,'Selected scen drivers'!$AI$1,'SSP drivers'!$C$2:$C$7886,'Selected scen drivers'!$C174,'SSP drivers'!$D$2:$D$7886,'Selected scen drivers'!$D174)</f>
        <v>62.244045398531298</v>
      </c>
      <c r="V174" s="4">
        <f>SUMIFS('SSP drivers'!V$2:V$7886,'SSP drivers'!$A$2:$A$7886,'Selected scen drivers'!$AH$1,'SSP drivers'!$B$2:$B$7886,'Selected scen drivers'!$AI$1,'SSP drivers'!$C$2:$C$7886,'Selected scen drivers'!$C174,'SSP drivers'!$D$2:$D$7886,'Selected scen drivers'!$D174)</f>
        <v>65.027024281570604</v>
      </c>
      <c r="W174" s="4">
        <f>SUMIFS('SSP drivers'!W$2:W$7886,'SSP drivers'!$A$2:$A$7886,'Selected scen drivers'!$AH$1,'SSP drivers'!$B$2:$B$7886,'Selected scen drivers'!$AI$1,'SSP drivers'!$C$2:$C$7886,'Selected scen drivers'!$C174,'SSP drivers'!$D$2:$D$7886,'Selected scen drivers'!$D174)</f>
        <v>67.546935861109205</v>
      </c>
      <c r="X174" s="4"/>
      <c r="Y174" s="4"/>
      <c r="Z174" s="4"/>
      <c r="AA174" s="4"/>
      <c r="AB174" s="4"/>
      <c r="AC174" s="4"/>
      <c r="AD174" s="4"/>
      <c r="AE174" s="4"/>
    </row>
    <row r="175" spans="1:31" x14ac:dyDescent="0.35">
      <c r="A175">
        <f t="shared" si="4"/>
        <v>20</v>
      </c>
      <c r="B175">
        <f t="shared" si="5"/>
        <v>3</v>
      </c>
      <c r="C175" t="str">
        <f>IFERROR(VLOOKUP(A175,Classification!$A$4:$B$37,2,FALSE),"")</f>
        <v>UK</v>
      </c>
      <c r="D175" t="str">
        <f>IFERROR(VLOOKUP(B175,Classification!$N$5:$O$14,2,FALSE),"")</f>
        <v>GDPIND</v>
      </c>
      <c r="E175" s="4">
        <f>SUMIFS('SSP drivers'!E$2:E$7886,'SSP drivers'!$A$2:$A$7886,'Selected scen drivers'!$AH$1,'SSP drivers'!$B$2:$B$7886,'Selected scen drivers'!$AI$1,'SSP drivers'!$C$2:$C$7886,'Selected scen drivers'!$C175,'SSP drivers'!$D$2:$D$7886,'Selected scen drivers'!$D175)</f>
        <v>0</v>
      </c>
      <c r="F175" s="4">
        <f>SUMIFS('SSP drivers'!F$2:F$7886,'SSP drivers'!$A$2:$A$7886,'Selected scen drivers'!$AH$1,'SSP drivers'!$B$2:$B$7886,'Selected scen drivers'!$AI$1,'SSP drivers'!$C$2:$C$7886,'Selected scen drivers'!$C175,'SSP drivers'!$D$2:$D$7886,'Selected scen drivers'!$D175)</f>
        <v>545.25680361596403</v>
      </c>
      <c r="G175" s="4">
        <f>SUMIFS('SSP drivers'!G$2:G$7886,'SSP drivers'!$A$2:$A$7886,'Selected scen drivers'!$AH$1,'SSP drivers'!$B$2:$B$7886,'Selected scen drivers'!$AI$1,'SSP drivers'!$C$2:$C$7886,'Selected scen drivers'!$C175,'SSP drivers'!$D$2:$D$7886,'Selected scen drivers'!$D175)</f>
        <v>541.52092003830501</v>
      </c>
      <c r="H175" s="4">
        <f>SUMIFS('SSP drivers'!H$2:H$7886,'SSP drivers'!$A$2:$A$7886,'Selected scen drivers'!$AH$1,'SSP drivers'!$B$2:$B$7886,'Selected scen drivers'!$AI$1,'SSP drivers'!$C$2:$C$7886,'Selected scen drivers'!$C175,'SSP drivers'!$D$2:$D$7886,'Selected scen drivers'!$D175)</f>
        <v>647.63035396945895</v>
      </c>
      <c r="I175" s="4">
        <f>SUMIFS('SSP drivers'!I$2:I$7886,'SSP drivers'!$A$2:$A$7886,'Selected scen drivers'!$AH$1,'SSP drivers'!$B$2:$B$7886,'Selected scen drivers'!$AI$1,'SSP drivers'!$C$2:$C$7886,'Selected scen drivers'!$C175,'SSP drivers'!$D$2:$D$7886,'Selected scen drivers'!$D175)</f>
        <v>726.12559759462499</v>
      </c>
      <c r="J175" s="4">
        <f>SUMIFS('SSP drivers'!J$2:J$7886,'SSP drivers'!$A$2:$A$7886,'Selected scen drivers'!$AH$1,'SSP drivers'!$B$2:$B$7886,'Selected scen drivers'!$AI$1,'SSP drivers'!$C$2:$C$7886,'Selected scen drivers'!$C175,'SSP drivers'!$D$2:$D$7886,'Selected scen drivers'!$D175)</f>
        <v>816.63325634567798</v>
      </c>
      <c r="K175" s="4">
        <f>SUMIFS('SSP drivers'!K$2:K$7886,'SSP drivers'!$A$2:$A$7886,'Selected scen drivers'!$AH$1,'SSP drivers'!$B$2:$B$7886,'Selected scen drivers'!$AI$1,'SSP drivers'!$C$2:$C$7886,'Selected scen drivers'!$C175,'SSP drivers'!$D$2:$D$7886,'Selected scen drivers'!$D175)</f>
        <v>924.07836878222497</v>
      </c>
      <c r="L175" s="4">
        <f>SUMIFS('SSP drivers'!L$2:L$7886,'SSP drivers'!$A$2:$A$7886,'Selected scen drivers'!$AH$1,'SSP drivers'!$B$2:$B$7886,'Selected scen drivers'!$AI$1,'SSP drivers'!$C$2:$C$7886,'Selected scen drivers'!$C175,'SSP drivers'!$D$2:$D$7886,'Selected scen drivers'!$D175)</f>
        <v>1047.71957777649</v>
      </c>
      <c r="M175" s="4">
        <f>SUMIFS('SSP drivers'!M$2:M$7886,'SSP drivers'!$A$2:$A$7886,'Selected scen drivers'!$AH$1,'SSP drivers'!$B$2:$B$7886,'Selected scen drivers'!$AI$1,'SSP drivers'!$C$2:$C$7886,'Selected scen drivers'!$C175,'SSP drivers'!$D$2:$D$7886,'Selected scen drivers'!$D175)</f>
        <v>1183.2046200597799</v>
      </c>
      <c r="N175" s="4">
        <f>SUMIFS('SSP drivers'!N$2:N$7886,'SSP drivers'!$A$2:$A$7886,'Selected scen drivers'!$AH$1,'SSP drivers'!$B$2:$B$7886,'Selected scen drivers'!$AI$1,'SSP drivers'!$C$2:$C$7886,'Selected scen drivers'!$C175,'SSP drivers'!$D$2:$D$7886,'Selected scen drivers'!$D175)</f>
        <v>1328.77907585769</v>
      </c>
      <c r="O175" s="4">
        <f>SUMIFS('SSP drivers'!O$2:O$7886,'SSP drivers'!$A$2:$A$7886,'Selected scen drivers'!$AH$1,'SSP drivers'!$B$2:$B$7886,'Selected scen drivers'!$AI$1,'SSP drivers'!$C$2:$C$7886,'Selected scen drivers'!$C175,'SSP drivers'!$D$2:$D$7886,'Selected scen drivers'!$D175)</f>
        <v>1486.4123709568901</v>
      </c>
      <c r="P175" s="4">
        <f>SUMIFS('SSP drivers'!P$2:P$7886,'SSP drivers'!$A$2:$A$7886,'Selected scen drivers'!$AH$1,'SSP drivers'!$B$2:$B$7886,'Selected scen drivers'!$AI$1,'SSP drivers'!$C$2:$C$7886,'Selected scen drivers'!$C175,'SSP drivers'!$D$2:$D$7886,'Selected scen drivers'!$D175)</f>
        <v>1655.4297714583199</v>
      </c>
      <c r="Q175" s="4">
        <f>SUMIFS('SSP drivers'!Q$2:Q$7886,'SSP drivers'!$A$2:$A$7886,'Selected scen drivers'!$AH$1,'SSP drivers'!$B$2:$B$7886,'Selected scen drivers'!$AI$1,'SSP drivers'!$C$2:$C$7886,'Selected scen drivers'!$C175,'SSP drivers'!$D$2:$D$7886,'Selected scen drivers'!$D175)</f>
        <v>1830.03090953999</v>
      </c>
      <c r="R175" s="4">
        <f>SUMIFS('SSP drivers'!R$2:R$7886,'SSP drivers'!$A$2:$A$7886,'Selected scen drivers'!$AH$1,'SSP drivers'!$B$2:$B$7886,'Selected scen drivers'!$AI$1,'SSP drivers'!$C$2:$C$7886,'Selected scen drivers'!$C175,'SSP drivers'!$D$2:$D$7886,'Selected scen drivers'!$D175)</f>
        <v>2006.99655302873</v>
      </c>
      <c r="S175" s="4">
        <f>SUMIFS('SSP drivers'!S$2:S$7886,'SSP drivers'!$A$2:$A$7886,'Selected scen drivers'!$AH$1,'SSP drivers'!$B$2:$B$7886,'Selected scen drivers'!$AI$1,'SSP drivers'!$C$2:$C$7886,'Selected scen drivers'!$C175,'SSP drivers'!$D$2:$D$7886,'Selected scen drivers'!$D175)</f>
        <v>2183.6474845125199</v>
      </c>
      <c r="T175" s="4">
        <f>SUMIFS('SSP drivers'!T$2:T$7886,'SSP drivers'!$A$2:$A$7886,'Selected scen drivers'!$AH$1,'SSP drivers'!$B$2:$B$7886,'Selected scen drivers'!$AI$1,'SSP drivers'!$C$2:$C$7886,'Selected scen drivers'!$C175,'SSP drivers'!$D$2:$D$7886,'Selected scen drivers'!$D175)</f>
        <v>2358.58670663985</v>
      </c>
      <c r="U175" s="4">
        <f>SUMIFS('SSP drivers'!U$2:U$7886,'SSP drivers'!$A$2:$A$7886,'Selected scen drivers'!$AH$1,'SSP drivers'!$B$2:$B$7886,'Selected scen drivers'!$AI$1,'SSP drivers'!$C$2:$C$7886,'Selected scen drivers'!$C175,'SSP drivers'!$D$2:$D$7886,'Selected scen drivers'!$D175)</f>
        <v>2531.1763489258101</v>
      </c>
      <c r="V175" s="4">
        <f>SUMIFS('SSP drivers'!V$2:V$7886,'SSP drivers'!$A$2:$A$7886,'Selected scen drivers'!$AH$1,'SSP drivers'!$B$2:$B$7886,'Selected scen drivers'!$AI$1,'SSP drivers'!$C$2:$C$7886,'Selected scen drivers'!$C175,'SSP drivers'!$D$2:$D$7886,'Selected scen drivers'!$D175)</f>
        <v>2700.3690898484801</v>
      </c>
      <c r="W175" s="4">
        <f>SUMIFS('SSP drivers'!W$2:W$7886,'SSP drivers'!$A$2:$A$7886,'Selected scen drivers'!$AH$1,'SSP drivers'!$B$2:$B$7886,'Selected scen drivers'!$AI$1,'SSP drivers'!$C$2:$C$7886,'Selected scen drivers'!$C175,'SSP drivers'!$D$2:$D$7886,'Selected scen drivers'!$D175)</f>
        <v>2863.2060000000001</v>
      </c>
      <c r="X175" s="4"/>
      <c r="Y175" s="4"/>
      <c r="Z175" s="4"/>
      <c r="AA175" s="4"/>
      <c r="AB175" s="4"/>
      <c r="AC175" s="4"/>
      <c r="AD175" s="4"/>
      <c r="AE175" s="4"/>
    </row>
    <row r="176" spans="1:31" x14ac:dyDescent="0.35">
      <c r="A176">
        <f t="shared" si="4"/>
        <v>20</v>
      </c>
      <c r="B176">
        <f t="shared" si="5"/>
        <v>4</v>
      </c>
      <c r="C176" t="str">
        <f>IFERROR(VLOOKUP(A176,Classification!$A$4:$B$37,2,FALSE),"")</f>
        <v>UK</v>
      </c>
      <c r="D176" t="str">
        <f>IFERROR(VLOOKUP(B176,Classification!$N$5:$O$14,2,FALSE),"")</f>
        <v>GDPMFG</v>
      </c>
      <c r="E176" s="4">
        <f>SUMIFS('SSP drivers'!E$2:E$7886,'SSP drivers'!$A$2:$A$7886,'Selected scen drivers'!$AH$1,'SSP drivers'!$B$2:$B$7886,'Selected scen drivers'!$AI$1,'SSP drivers'!$C$2:$C$7886,'Selected scen drivers'!$C176,'SSP drivers'!$D$2:$D$7886,'Selected scen drivers'!$D176)</f>
        <v>0</v>
      </c>
      <c r="F176" s="4">
        <f>SUMIFS('SSP drivers'!F$2:F$7886,'SSP drivers'!$A$2:$A$7886,'Selected scen drivers'!$AH$1,'SSP drivers'!$B$2:$B$7886,'Selected scen drivers'!$AI$1,'SSP drivers'!$C$2:$C$7886,'Selected scen drivers'!$C176,'SSP drivers'!$D$2:$D$7886,'Selected scen drivers'!$D176)</f>
        <v>53.405529976911303</v>
      </c>
      <c r="G176" s="4">
        <f>SUMIFS('SSP drivers'!G$2:G$7886,'SSP drivers'!$A$2:$A$7886,'Selected scen drivers'!$AH$1,'SSP drivers'!$B$2:$B$7886,'Selected scen drivers'!$AI$1,'SSP drivers'!$C$2:$C$7886,'Selected scen drivers'!$C176,'SSP drivers'!$D$2:$D$7886,'Selected scen drivers'!$D176)</f>
        <v>53.039616445757197</v>
      </c>
      <c r="H176" s="4">
        <f>SUMIFS('SSP drivers'!H$2:H$7886,'SSP drivers'!$A$2:$A$7886,'Selected scen drivers'!$AH$1,'SSP drivers'!$B$2:$B$7886,'Selected scen drivers'!$AI$1,'SSP drivers'!$C$2:$C$7886,'Selected scen drivers'!$C176,'SSP drivers'!$D$2:$D$7886,'Selected scen drivers'!$D176)</f>
        <v>69.587261956157505</v>
      </c>
      <c r="I176" s="4">
        <f>SUMIFS('SSP drivers'!I$2:I$7886,'SSP drivers'!$A$2:$A$7886,'Selected scen drivers'!$AH$1,'SSP drivers'!$B$2:$B$7886,'Selected scen drivers'!$AI$1,'SSP drivers'!$C$2:$C$7886,'Selected scen drivers'!$C176,'SSP drivers'!$D$2:$D$7886,'Selected scen drivers'!$D176)</f>
        <v>84.922160695849399</v>
      </c>
      <c r="J176" s="4">
        <f>SUMIFS('SSP drivers'!J$2:J$7886,'SSP drivers'!$A$2:$A$7886,'Selected scen drivers'!$AH$1,'SSP drivers'!$B$2:$B$7886,'Selected scen drivers'!$AI$1,'SSP drivers'!$C$2:$C$7886,'Selected scen drivers'!$C176,'SSP drivers'!$D$2:$D$7886,'Selected scen drivers'!$D176)</f>
        <v>103.26804239435801</v>
      </c>
      <c r="K176" s="4">
        <f>SUMIFS('SSP drivers'!K$2:K$7886,'SSP drivers'!$A$2:$A$7886,'Selected scen drivers'!$AH$1,'SSP drivers'!$B$2:$B$7886,'Selected scen drivers'!$AI$1,'SSP drivers'!$C$2:$C$7886,'Selected scen drivers'!$C176,'SSP drivers'!$D$2:$D$7886,'Selected scen drivers'!$D176)</f>
        <v>125.63698777853899</v>
      </c>
      <c r="L176" s="4">
        <f>SUMIFS('SSP drivers'!L$2:L$7886,'SSP drivers'!$A$2:$A$7886,'Selected scen drivers'!$AH$1,'SSP drivers'!$B$2:$B$7886,'Selected scen drivers'!$AI$1,'SSP drivers'!$C$2:$C$7886,'Selected scen drivers'!$C176,'SSP drivers'!$D$2:$D$7886,'Selected scen drivers'!$D176)</f>
        <v>152.40404713484</v>
      </c>
      <c r="M176" s="4">
        <f>SUMIFS('SSP drivers'!M$2:M$7886,'SSP drivers'!$A$2:$A$7886,'Selected scen drivers'!$AH$1,'SSP drivers'!$B$2:$B$7886,'Selected scen drivers'!$AI$1,'SSP drivers'!$C$2:$C$7886,'Selected scen drivers'!$C176,'SSP drivers'!$D$2:$D$7886,'Selected scen drivers'!$D176)</f>
        <v>183.35652131965799</v>
      </c>
      <c r="N176" s="4">
        <f>SUMIFS('SSP drivers'!N$2:N$7886,'SSP drivers'!$A$2:$A$7886,'Selected scen drivers'!$AH$1,'SSP drivers'!$B$2:$B$7886,'Selected scen drivers'!$AI$1,'SSP drivers'!$C$2:$C$7886,'Selected scen drivers'!$C176,'SSP drivers'!$D$2:$D$7886,'Selected scen drivers'!$D176)</f>
        <v>218.54353187298099</v>
      </c>
      <c r="O176" s="4">
        <f>SUMIFS('SSP drivers'!O$2:O$7886,'SSP drivers'!$A$2:$A$7886,'Selected scen drivers'!$AH$1,'SSP drivers'!$B$2:$B$7886,'Selected scen drivers'!$AI$1,'SSP drivers'!$C$2:$C$7886,'Selected scen drivers'!$C176,'SSP drivers'!$D$2:$D$7886,'Selected scen drivers'!$D176)</f>
        <v>258.595356468587</v>
      </c>
      <c r="P176" s="4">
        <f>SUMIFS('SSP drivers'!P$2:P$7886,'SSP drivers'!$A$2:$A$7886,'Selected scen drivers'!$AH$1,'SSP drivers'!$B$2:$B$7886,'Selected scen drivers'!$AI$1,'SSP drivers'!$C$2:$C$7886,'Selected scen drivers'!$C176,'SSP drivers'!$D$2:$D$7886,'Selected scen drivers'!$D176)</f>
        <v>303.73199729680601</v>
      </c>
      <c r="Q176" s="4">
        <f>SUMIFS('SSP drivers'!Q$2:Q$7886,'SSP drivers'!$A$2:$A$7886,'Selected scen drivers'!$AH$1,'SSP drivers'!$B$2:$B$7886,'Selected scen drivers'!$AI$1,'SSP drivers'!$C$2:$C$7886,'Selected scen drivers'!$C176,'SSP drivers'!$D$2:$D$7886,'Selected scen drivers'!$D176)</f>
        <v>353.15866461821298</v>
      </c>
      <c r="R176" s="4">
        <f>SUMIFS('SSP drivers'!R$2:R$7886,'SSP drivers'!$A$2:$A$7886,'Selected scen drivers'!$AH$1,'SSP drivers'!$B$2:$B$7886,'Selected scen drivers'!$AI$1,'SSP drivers'!$C$2:$C$7886,'Selected scen drivers'!$C176,'SSP drivers'!$D$2:$D$7886,'Selected scen drivers'!$D176)</f>
        <v>406.38271202499902</v>
      </c>
      <c r="S176" s="4">
        <f>SUMIFS('SSP drivers'!S$2:S$7886,'SSP drivers'!$A$2:$A$7886,'Selected scen drivers'!$AH$1,'SSP drivers'!$B$2:$B$7886,'Selected scen drivers'!$AI$1,'SSP drivers'!$C$2:$C$7886,'Selected scen drivers'!$C176,'SSP drivers'!$D$2:$D$7886,'Selected scen drivers'!$D176)</f>
        <v>462.90359433379399</v>
      </c>
      <c r="T176" s="4">
        <f>SUMIFS('SSP drivers'!T$2:T$7886,'SSP drivers'!$A$2:$A$7886,'Selected scen drivers'!$AH$1,'SSP drivers'!$B$2:$B$7886,'Selected scen drivers'!$AI$1,'SSP drivers'!$C$2:$C$7886,'Selected scen drivers'!$C176,'SSP drivers'!$D$2:$D$7886,'Selected scen drivers'!$D176)</f>
        <v>522.402918369036</v>
      </c>
      <c r="U176" s="4">
        <f>SUMIFS('SSP drivers'!U$2:U$7886,'SSP drivers'!$A$2:$A$7886,'Selected scen drivers'!$AH$1,'SSP drivers'!$B$2:$B$7886,'Selected scen drivers'!$AI$1,'SSP drivers'!$C$2:$C$7886,'Selected scen drivers'!$C176,'SSP drivers'!$D$2:$D$7886,'Selected scen drivers'!$D176)</f>
        <v>584.68453922127605</v>
      </c>
      <c r="V176" s="4">
        <f>SUMIFS('SSP drivers'!V$2:V$7886,'SSP drivers'!$A$2:$A$7886,'Selected scen drivers'!$AH$1,'SSP drivers'!$B$2:$B$7886,'Selected scen drivers'!$AI$1,'SSP drivers'!$C$2:$C$7886,'Selected scen drivers'!$C176,'SSP drivers'!$D$2:$D$7886,'Selected scen drivers'!$D176)</f>
        <v>649.42959265152695</v>
      </c>
      <c r="W176" s="4">
        <f>SUMIFS('SSP drivers'!W$2:W$7886,'SSP drivers'!$A$2:$A$7886,'Selected scen drivers'!$AH$1,'SSP drivers'!$B$2:$B$7886,'Selected scen drivers'!$AI$1,'SSP drivers'!$C$2:$C$7886,'Selected scen drivers'!$C176,'SSP drivers'!$D$2:$D$7886,'Selected scen drivers'!$D176)</f>
        <v>715.80150000000003</v>
      </c>
      <c r="X176" s="4"/>
      <c r="Y176" s="4"/>
      <c r="Z176" s="4"/>
      <c r="AA176" s="4"/>
      <c r="AB176" s="4"/>
      <c r="AC176" s="4"/>
      <c r="AD176" s="4"/>
      <c r="AE176" s="4"/>
    </row>
    <row r="177" spans="1:31" x14ac:dyDescent="0.35">
      <c r="A177">
        <f t="shared" si="4"/>
        <v>20</v>
      </c>
      <c r="B177">
        <f t="shared" si="5"/>
        <v>5</v>
      </c>
      <c r="C177" t="str">
        <f>IFERROR(VLOOKUP(A177,Classification!$A$4:$B$37,2,FALSE),"")</f>
        <v>UK</v>
      </c>
      <c r="D177" t="str">
        <f>IFERROR(VLOOKUP(B177,Classification!$N$5:$O$14,2,FALSE),"")</f>
        <v>GDPPCAP</v>
      </c>
      <c r="E177" s="4">
        <f>SUMIFS('SSP drivers'!E$2:E$7886,'SSP drivers'!$A$2:$A$7886,'Selected scen drivers'!$AH$1,'SSP drivers'!$B$2:$B$7886,'Selected scen drivers'!$AI$1,'SSP drivers'!$C$2:$C$7886,'Selected scen drivers'!$C177,'SSP drivers'!$D$2:$D$7886,'Selected scen drivers'!$D177)</f>
        <v>0</v>
      </c>
      <c r="F177" s="4">
        <f>SUMIFS('SSP drivers'!F$2:F$7886,'SSP drivers'!$A$2:$A$7886,'Selected scen drivers'!$AH$1,'SSP drivers'!$B$2:$B$7886,'Selected scen drivers'!$AI$1,'SSP drivers'!$C$2:$C$7886,'Selected scen drivers'!$C177,'SSP drivers'!$D$2:$D$7886,'Selected scen drivers'!$D177)</f>
        <v>41.5827554405234</v>
      </c>
      <c r="G177" s="4">
        <f>SUMIFS('SSP drivers'!G$2:G$7886,'SSP drivers'!$A$2:$A$7886,'Selected scen drivers'!$AH$1,'SSP drivers'!$B$2:$B$7886,'Selected scen drivers'!$AI$1,'SSP drivers'!$C$2:$C$7886,'Selected scen drivers'!$C177,'SSP drivers'!$D$2:$D$7886,'Selected scen drivers'!$D177)</f>
        <v>41.227912771957499</v>
      </c>
      <c r="H177" s="4">
        <f>SUMIFS('SSP drivers'!H$2:H$7886,'SSP drivers'!$A$2:$A$7886,'Selected scen drivers'!$AH$1,'SSP drivers'!$B$2:$B$7886,'Selected scen drivers'!$AI$1,'SSP drivers'!$C$2:$C$7886,'Selected scen drivers'!$C177,'SSP drivers'!$D$2:$D$7886,'Selected scen drivers'!$D177)</f>
        <v>47.179798838776399</v>
      </c>
      <c r="I177" s="4">
        <f>SUMIFS('SSP drivers'!I$2:I$7886,'SSP drivers'!$A$2:$A$7886,'Selected scen drivers'!$AH$1,'SSP drivers'!$B$2:$B$7886,'Selected scen drivers'!$AI$1,'SSP drivers'!$C$2:$C$7886,'Selected scen drivers'!$C177,'SSP drivers'!$D$2:$D$7886,'Selected scen drivers'!$D177)</f>
        <v>50.7760669959533</v>
      </c>
      <c r="J177" s="4">
        <f>SUMIFS('SSP drivers'!J$2:J$7886,'SSP drivers'!$A$2:$A$7886,'Selected scen drivers'!$AH$1,'SSP drivers'!$B$2:$B$7886,'Selected scen drivers'!$AI$1,'SSP drivers'!$C$2:$C$7886,'Selected scen drivers'!$C177,'SSP drivers'!$D$2:$D$7886,'Selected scen drivers'!$D177)</f>
        <v>54.851319114289701</v>
      </c>
      <c r="K177" s="4">
        <f>SUMIFS('SSP drivers'!K$2:K$7886,'SSP drivers'!$A$2:$A$7886,'Selected scen drivers'!$AH$1,'SSP drivers'!$B$2:$B$7886,'Selected scen drivers'!$AI$1,'SSP drivers'!$C$2:$C$7886,'Selected scen drivers'!$C177,'SSP drivers'!$D$2:$D$7886,'Selected scen drivers'!$D177)</f>
        <v>59.6117455079061</v>
      </c>
      <c r="L177" s="4">
        <f>SUMIFS('SSP drivers'!L$2:L$7886,'SSP drivers'!$A$2:$A$7886,'Selected scen drivers'!$AH$1,'SSP drivers'!$B$2:$B$7886,'Selected scen drivers'!$AI$1,'SSP drivers'!$C$2:$C$7886,'Selected scen drivers'!$C177,'SSP drivers'!$D$2:$D$7886,'Selected scen drivers'!$D177)</f>
        <v>64.876899146660904</v>
      </c>
      <c r="M177" s="4">
        <f>SUMIFS('SSP drivers'!M$2:M$7886,'SSP drivers'!$A$2:$A$7886,'Selected scen drivers'!$AH$1,'SSP drivers'!$B$2:$B$7886,'Selected scen drivers'!$AI$1,'SSP drivers'!$C$2:$C$7886,'Selected scen drivers'!$C177,'SSP drivers'!$D$2:$D$7886,'Selected scen drivers'!$D177)</f>
        <v>70.316456923298006</v>
      </c>
      <c r="N177" s="4">
        <f>SUMIFS('SSP drivers'!N$2:N$7886,'SSP drivers'!$A$2:$A$7886,'Selected scen drivers'!$AH$1,'SSP drivers'!$B$2:$B$7886,'Selected scen drivers'!$AI$1,'SSP drivers'!$C$2:$C$7886,'Selected scen drivers'!$C177,'SSP drivers'!$D$2:$D$7886,'Selected scen drivers'!$D177)</f>
        <v>76.1139743286883</v>
      </c>
      <c r="O177" s="4">
        <f>SUMIFS('SSP drivers'!O$2:O$7886,'SSP drivers'!$A$2:$A$7886,'Selected scen drivers'!$AH$1,'SSP drivers'!$B$2:$B$7886,'Selected scen drivers'!$AI$1,'SSP drivers'!$C$2:$C$7886,'Selected scen drivers'!$C177,'SSP drivers'!$D$2:$D$7886,'Selected scen drivers'!$D177)</f>
        <v>82.344852792611405</v>
      </c>
      <c r="P177" s="4">
        <f>SUMIFS('SSP drivers'!P$2:P$7886,'SSP drivers'!$A$2:$A$7886,'Selected scen drivers'!$AH$1,'SSP drivers'!$B$2:$B$7886,'Selected scen drivers'!$AI$1,'SSP drivers'!$C$2:$C$7886,'Selected scen drivers'!$C177,'SSP drivers'!$D$2:$D$7886,'Selected scen drivers'!$D177)</f>
        <v>88.906171953993194</v>
      </c>
      <c r="Q177" s="4">
        <f>SUMIFS('SSP drivers'!Q$2:Q$7886,'SSP drivers'!$A$2:$A$7886,'Selected scen drivers'!$AH$1,'SSP drivers'!$B$2:$B$7886,'Selected scen drivers'!$AI$1,'SSP drivers'!$C$2:$C$7886,'Selected scen drivers'!$C177,'SSP drivers'!$D$2:$D$7886,'Selected scen drivers'!$D177)</f>
        <v>95.371427004634995</v>
      </c>
      <c r="R177" s="4">
        <f>SUMIFS('SSP drivers'!R$2:R$7886,'SSP drivers'!$A$2:$A$7886,'Selected scen drivers'!$AH$1,'SSP drivers'!$B$2:$B$7886,'Selected scen drivers'!$AI$1,'SSP drivers'!$C$2:$C$7886,'Selected scen drivers'!$C177,'SSP drivers'!$D$2:$D$7886,'Selected scen drivers'!$D177)</f>
        <v>101.604076590231</v>
      </c>
      <c r="S177" s="4">
        <f>SUMIFS('SSP drivers'!S$2:S$7886,'SSP drivers'!$A$2:$A$7886,'Selected scen drivers'!$AH$1,'SSP drivers'!$B$2:$B$7886,'Selected scen drivers'!$AI$1,'SSP drivers'!$C$2:$C$7886,'Selected scen drivers'!$C177,'SSP drivers'!$D$2:$D$7886,'Selected scen drivers'!$D177)</f>
        <v>107.665023299075</v>
      </c>
      <c r="T177" s="4">
        <f>SUMIFS('SSP drivers'!T$2:T$7886,'SSP drivers'!$A$2:$A$7886,'Selected scen drivers'!$AH$1,'SSP drivers'!$B$2:$B$7886,'Selected scen drivers'!$AI$1,'SSP drivers'!$C$2:$C$7886,'Selected scen drivers'!$C177,'SSP drivers'!$D$2:$D$7886,'Selected scen drivers'!$D177)</f>
        <v>113.694570020304</v>
      </c>
      <c r="U177" s="4">
        <f>SUMIFS('SSP drivers'!U$2:U$7886,'SSP drivers'!$A$2:$A$7886,'Selected scen drivers'!$AH$1,'SSP drivers'!$B$2:$B$7886,'Selected scen drivers'!$AI$1,'SSP drivers'!$C$2:$C$7886,'Selected scen drivers'!$C177,'SSP drivers'!$D$2:$D$7886,'Selected scen drivers'!$D177)</f>
        <v>119.74134635490699</v>
      </c>
      <c r="V177" s="4">
        <f>SUMIFS('SSP drivers'!V$2:V$7886,'SSP drivers'!$A$2:$A$7886,'Selected scen drivers'!$AH$1,'SSP drivers'!$B$2:$B$7886,'Selected scen drivers'!$AI$1,'SSP drivers'!$C$2:$C$7886,'Selected scen drivers'!$C177,'SSP drivers'!$D$2:$D$7886,'Selected scen drivers'!$D177)</f>
        <v>125.70932484774001</v>
      </c>
      <c r="W177" s="4">
        <f>SUMIFS('SSP drivers'!W$2:W$7886,'SSP drivers'!$A$2:$A$7886,'Selected scen drivers'!$AH$1,'SSP drivers'!$B$2:$B$7886,'Selected scen drivers'!$AI$1,'SSP drivers'!$C$2:$C$7886,'Selected scen drivers'!$C177,'SSP drivers'!$D$2:$D$7886,'Selected scen drivers'!$D177)</f>
        <v>131.431029185618</v>
      </c>
      <c r="X177" s="4"/>
      <c r="Y177" s="4"/>
      <c r="Z177" s="4"/>
      <c r="AA177" s="4"/>
      <c r="AB177" s="4"/>
      <c r="AC177" s="4"/>
      <c r="AD177" s="4"/>
      <c r="AE177" s="4"/>
    </row>
    <row r="178" spans="1:31" x14ac:dyDescent="0.35">
      <c r="A178">
        <f t="shared" si="4"/>
        <v>20</v>
      </c>
      <c r="B178">
        <f t="shared" si="5"/>
        <v>6</v>
      </c>
      <c r="C178" t="str">
        <f>IFERROR(VLOOKUP(A178,Classification!$A$4:$B$37,2,FALSE),"")</f>
        <v>UK</v>
      </c>
      <c r="D178" t="str">
        <f>IFERROR(VLOOKUP(B178,Classification!$N$5:$O$14,2,FALSE),"")</f>
        <v>GDPPHOU</v>
      </c>
      <c r="E178" s="4">
        <f>SUMIFS('SSP drivers'!E$2:E$7886,'SSP drivers'!$A$2:$A$7886,'Selected scen drivers'!$AH$1,'SSP drivers'!$B$2:$B$7886,'Selected scen drivers'!$AI$1,'SSP drivers'!$C$2:$C$7886,'Selected scen drivers'!$C178,'SSP drivers'!$D$2:$D$7886,'Selected scen drivers'!$D178)</f>
        <v>0</v>
      </c>
      <c r="F178" s="4">
        <f>SUMIFS('SSP drivers'!F$2:F$7886,'SSP drivers'!$A$2:$A$7886,'Selected scen drivers'!$AH$1,'SSP drivers'!$B$2:$B$7886,'Selected scen drivers'!$AI$1,'SSP drivers'!$C$2:$C$7886,'Selected scen drivers'!$C178,'SSP drivers'!$D$2:$D$7886,'Selected scen drivers'!$D178)</f>
        <v>143.60273606317401</v>
      </c>
      <c r="G178" s="4">
        <f>SUMIFS('SSP drivers'!G$2:G$7886,'SSP drivers'!$A$2:$A$7886,'Selected scen drivers'!$AH$1,'SSP drivers'!$B$2:$B$7886,'Selected scen drivers'!$AI$1,'SSP drivers'!$C$2:$C$7886,'Selected scen drivers'!$C178,'SSP drivers'!$D$2:$D$7886,'Selected scen drivers'!$D178)</f>
        <v>142.50979773422401</v>
      </c>
      <c r="H178" s="4">
        <f>SUMIFS('SSP drivers'!H$2:H$7886,'SSP drivers'!$A$2:$A$7886,'Selected scen drivers'!$AH$1,'SSP drivers'!$B$2:$B$7886,'Selected scen drivers'!$AI$1,'SSP drivers'!$C$2:$C$7886,'Selected scen drivers'!$C178,'SSP drivers'!$D$2:$D$7886,'Selected scen drivers'!$D178)</f>
        <v>163.83330364517499</v>
      </c>
      <c r="I178" s="4">
        <f>SUMIFS('SSP drivers'!I$2:I$7886,'SSP drivers'!$A$2:$A$7886,'Selected scen drivers'!$AH$1,'SSP drivers'!$B$2:$B$7886,'Selected scen drivers'!$AI$1,'SSP drivers'!$C$2:$C$7886,'Selected scen drivers'!$C178,'SSP drivers'!$D$2:$D$7886,'Selected scen drivers'!$D178)</f>
        <v>179.729627727322</v>
      </c>
      <c r="J178" s="4">
        <f>SUMIFS('SSP drivers'!J$2:J$7886,'SSP drivers'!$A$2:$A$7886,'Selected scen drivers'!$AH$1,'SSP drivers'!$B$2:$B$7886,'Selected scen drivers'!$AI$1,'SSP drivers'!$C$2:$C$7886,'Selected scen drivers'!$C178,'SSP drivers'!$D$2:$D$7886,'Selected scen drivers'!$D178)</f>
        <v>197.86485353844199</v>
      </c>
      <c r="K178" s="4">
        <f>SUMIFS('SSP drivers'!K$2:K$7886,'SSP drivers'!$A$2:$A$7886,'Selected scen drivers'!$AH$1,'SSP drivers'!$B$2:$B$7886,'Selected scen drivers'!$AI$1,'SSP drivers'!$C$2:$C$7886,'Selected scen drivers'!$C178,'SSP drivers'!$D$2:$D$7886,'Selected scen drivers'!$D178)</f>
        <v>218.20265159832601</v>
      </c>
      <c r="L178" s="4">
        <f>SUMIFS('SSP drivers'!L$2:L$7886,'SSP drivers'!$A$2:$A$7886,'Selected scen drivers'!$AH$1,'SSP drivers'!$B$2:$B$7886,'Selected scen drivers'!$AI$1,'SSP drivers'!$C$2:$C$7886,'Selected scen drivers'!$C178,'SSP drivers'!$D$2:$D$7886,'Selected scen drivers'!$D178)</f>
        <v>240.15949889447</v>
      </c>
      <c r="M178" s="4">
        <f>SUMIFS('SSP drivers'!M$2:M$7886,'SSP drivers'!$A$2:$A$7886,'Selected scen drivers'!$AH$1,'SSP drivers'!$B$2:$B$7886,'Selected scen drivers'!$AI$1,'SSP drivers'!$C$2:$C$7886,'Selected scen drivers'!$C178,'SSP drivers'!$D$2:$D$7886,'Selected scen drivers'!$D178)</f>
        <v>267.10754972039399</v>
      </c>
      <c r="N178" s="4">
        <f>SUMIFS('SSP drivers'!N$2:N$7886,'SSP drivers'!$A$2:$A$7886,'Selected scen drivers'!$AH$1,'SSP drivers'!$B$2:$B$7886,'Selected scen drivers'!$AI$1,'SSP drivers'!$C$2:$C$7886,'Selected scen drivers'!$C178,'SSP drivers'!$D$2:$D$7886,'Selected scen drivers'!$D178)</f>
        <v>296.01394647004003</v>
      </c>
      <c r="O178" s="4">
        <f>SUMIFS('SSP drivers'!O$2:O$7886,'SSP drivers'!$A$2:$A$7886,'Selected scen drivers'!$AH$1,'SSP drivers'!$B$2:$B$7886,'Selected scen drivers'!$AI$1,'SSP drivers'!$C$2:$C$7886,'Selected scen drivers'!$C178,'SSP drivers'!$D$2:$D$7886,'Selected scen drivers'!$D178)</f>
        <v>326.47051760016399</v>
      </c>
      <c r="P178" s="4">
        <f>SUMIFS('SSP drivers'!P$2:P$7886,'SSP drivers'!$A$2:$A$7886,'Selected scen drivers'!$AH$1,'SSP drivers'!$B$2:$B$7886,'Selected scen drivers'!$AI$1,'SSP drivers'!$C$2:$C$7886,'Selected scen drivers'!$C178,'SSP drivers'!$D$2:$D$7886,'Selected scen drivers'!$D178)</f>
        <v>355.56324640161802</v>
      </c>
      <c r="Q178" s="4">
        <f>SUMIFS('SSP drivers'!Q$2:Q$7886,'SSP drivers'!$A$2:$A$7886,'Selected scen drivers'!$AH$1,'SSP drivers'!$B$2:$B$7886,'Selected scen drivers'!$AI$1,'SSP drivers'!$C$2:$C$7886,'Selected scen drivers'!$C178,'SSP drivers'!$D$2:$D$7886,'Selected scen drivers'!$D178)</f>
        <v>382.71747274346802</v>
      </c>
      <c r="R178" s="4">
        <f>SUMIFS('SSP drivers'!R$2:R$7886,'SSP drivers'!$A$2:$A$7886,'Selected scen drivers'!$AH$1,'SSP drivers'!$B$2:$B$7886,'Selected scen drivers'!$AI$1,'SSP drivers'!$C$2:$C$7886,'Selected scen drivers'!$C178,'SSP drivers'!$D$2:$D$7886,'Selected scen drivers'!$D178)</f>
        <v>414.05126188077998</v>
      </c>
      <c r="S178" s="4">
        <f>SUMIFS('SSP drivers'!S$2:S$7886,'SSP drivers'!$A$2:$A$7886,'Selected scen drivers'!$AH$1,'SSP drivers'!$B$2:$B$7886,'Selected scen drivers'!$AI$1,'SSP drivers'!$C$2:$C$7886,'Selected scen drivers'!$C178,'SSP drivers'!$D$2:$D$7886,'Selected scen drivers'!$D178)</f>
        <v>449.32252009339402</v>
      </c>
      <c r="T178" s="4">
        <f>SUMIFS('SSP drivers'!T$2:T$7886,'SSP drivers'!$A$2:$A$7886,'Selected scen drivers'!$AH$1,'SSP drivers'!$B$2:$B$7886,'Selected scen drivers'!$AI$1,'SSP drivers'!$C$2:$C$7886,'Selected scen drivers'!$C178,'SSP drivers'!$D$2:$D$7886,'Selected scen drivers'!$D178)</f>
        <v>482.85367205348803</v>
      </c>
      <c r="U178" s="4">
        <f>SUMIFS('SSP drivers'!U$2:U$7886,'SSP drivers'!$A$2:$A$7886,'Selected scen drivers'!$AH$1,'SSP drivers'!$B$2:$B$7886,'Selected scen drivers'!$AI$1,'SSP drivers'!$C$2:$C$7886,'Selected scen drivers'!$C178,'SSP drivers'!$D$2:$D$7886,'Selected scen drivers'!$D178)</f>
        <v>511.13221086346499</v>
      </c>
      <c r="V178" s="4">
        <f>SUMIFS('SSP drivers'!V$2:V$7886,'SSP drivers'!$A$2:$A$7886,'Selected scen drivers'!$AH$1,'SSP drivers'!$B$2:$B$7886,'Selected scen drivers'!$AI$1,'SSP drivers'!$C$2:$C$7886,'Selected scen drivers'!$C178,'SSP drivers'!$D$2:$D$7886,'Selected scen drivers'!$D178)</f>
        <v>539.373317433686</v>
      </c>
      <c r="W178" s="4">
        <f>SUMIFS('SSP drivers'!W$2:W$7886,'SSP drivers'!$A$2:$A$7886,'Selected scen drivers'!$AH$1,'SSP drivers'!$B$2:$B$7886,'Selected scen drivers'!$AI$1,'SSP drivers'!$C$2:$C$7886,'Selected scen drivers'!$C178,'SSP drivers'!$D$2:$D$7886,'Selected scen drivers'!$D178)</f>
        <v>568.09027972305103</v>
      </c>
      <c r="X178" s="4"/>
      <c r="Y178" s="4"/>
      <c r="Z178" s="4"/>
      <c r="AA178" s="4"/>
      <c r="AB178" s="4"/>
      <c r="AC178" s="4"/>
      <c r="AD178" s="4"/>
      <c r="AE178" s="4"/>
    </row>
    <row r="179" spans="1:31" x14ac:dyDescent="0.35">
      <c r="A179">
        <f t="shared" si="4"/>
        <v>20</v>
      </c>
      <c r="B179">
        <f t="shared" si="5"/>
        <v>7</v>
      </c>
      <c r="C179" t="str">
        <f>IFERROR(VLOOKUP(A179,Classification!$A$4:$B$37,2,FALSE),"")</f>
        <v>UK</v>
      </c>
      <c r="D179" t="str">
        <f>IFERROR(VLOOKUP(B179,Classification!$N$5:$O$14,2,FALSE),"")</f>
        <v>GDPSER</v>
      </c>
      <c r="E179" s="4">
        <f>SUMIFS('SSP drivers'!E$2:E$7886,'SSP drivers'!$A$2:$A$7886,'Selected scen drivers'!$AH$1,'SSP drivers'!$B$2:$B$7886,'Selected scen drivers'!$AI$1,'SSP drivers'!$C$2:$C$7886,'Selected scen drivers'!$C179,'SSP drivers'!$D$2:$D$7886,'Selected scen drivers'!$D179)</f>
        <v>0</v>
      </c>
      <c r="F179" s="4">
        <f>SUMIFS('SSP drivers'!F$2:F$7886,'SSP drivers'!$A$2:$A$7886,'Selected scen drivers'!$AH$1,'SSP drivers'!$B$2:$B$7886,'Selected scen drivers'!$AI$1,'SSP drivers'!$C$2:$C$7886,'Selected scen drivers'!$C179,'SSP drivers'!$D$2:$D$7886,'Selected scen drivers'!$D179)</f>
        <v>2129.0650154270202</v>
      </c>
      <c r="G179" s="4">
        <f>SUMIFS('SSP drivers'!G$2:G$7886,'SSP drivers'!$A$2:$A$7886,'Selected scen drivers'!$AH$1,'SSP drivers'!$B$2:$B$7886,'Selected scen drivers'!$AI$1,'SSP drivers'!$C$2:$C$7886,'Selected scen drivers'!$C179,'SSP drivers'!$D$2:$D$7886,'Selected scen drivers'!$D179)</f>
        <v>2114.4775055158202</v>
      </c>
      <c r="H179" s="4">
        <f>SUMIFS('SSP drivers'!H$2:H$7886,'SSP drivers'!$A$2:$A$7886,'Selected scen drivers'!$AH$1,'SSP drivers'!$B$2:$B$7886,'Selected scen drivers'!$AI$1,'SSP drivers'!$C$2:$C$7886,'Selected scen drivers'!$C179,'SSP drivers'!$D$2:$D$7886,'Selected scen drivers'!$D179)</f>
        <v>2435.9304683680798</v>
      </c>
      <c r="I179" s="4">
        <f>SUMIFS('SSP drivers'!I$2:I$7886,'SSP drivers'!$A$2:$A$7886,'Selected scen drivers'!$AH$1,'SSP drivers'!$B$2:$B$7886,'Selected scen drivers'!$AI$1,'SSP drivers'!$C$2:$C$7886,'Selected scen drivers'!$C179,'SSP drivers'!$D$2:$D$7886,'Selected scen drivers'!$D179)</f>
        <v>2632.9613144375999</v>
      </c>
      <c r="J179" s="4">
        <f>SUMIFS('SSP drivers'!J$2:J$7886,'SSP drivers'!$A$2:$A$7886,'Selected scen drivers'!$AH$1,'SSP drivers'!$B$2:$B$7886,'Selected scen drivers'!$AI$1,'SSP drivers'!$C$2:$C$7886,'Selected scen drivers'!$C179,'SSP drivers'!$D$2:$D$7886,'Selected scen drivers'!$D179)</f>
        <v>2856.79308945189</v>
      </c>
      <c r="K179" s="4">
        <f>SUMIFS('SSP drivers'!K$2:K$7886,'SSP drivers'!$A$2:$A$7886,'Selected scen drivers'!$AH$1,'SSP drivers'!$B$2:$B$7886,'Selected scen drivers'!$AI$1,'SSP drivers'!$C$2:$C$7886,'Selected scen drivers'!$C179,'SSP drivers'!$D$2:$D$7886,'Selected scen drivers'!$D179)</f>
        <v>3120.9293981348201</v>
      </c>
      <c r="L179" s="4">
        <f>SUMIFS('SSP drivers'!L$2:L$7886,'SSP drivers'!$A$2:$A$7886,'Selected scen drivers'!$AH$1,'SSP drivers'!$B$2:$B$7886,'Selected scen drivers'!$AI$1,'SSP drivers'!$C$2:$C$7886,'Selected scen drivers'!$C179,'SSP drivers'!$D$2:$D$7886,'Selected scen drivers'!$D179)</f>
        <v>3418.45616443983</v>
      </c>
      <c r="M179" s="4">
        <f>SUMIFS('SSP drivers'!M$2:M$7886,'SSP drivers'!$A$2:$A$7886,'Selected scen drivers'!$AH$1,'SSP drivers'!$B$2:$B$7886,'Selected scen drivers'!$AI$1,'SSP drivers'!$C$2:$C$7886,'Selected scen drivers'!$C179,'SSP drivers'!$D$2:$D$7886,'Selected scen drivers'!$D179)</f>
        <v>3731.8515669623798</v>
      </c>
      <c r="N179" s="4">
        <f>SUMIFS('SSP drivers'!N$2:N$7886,'SSP drivers'!$A$2:$A$7886,'Selected scen drivers'!$AH$1,'SSP drivers'!$B$2:$B$7886,'Selected scen drivers'!$AI$1,'SSP drivers'!$C$2:$C$7886,'Selected scen drivers'!$C179,'SSP drivers'!$D$2:$D$7886,'Selected scen drivers'!$D179)</f>
        <v>4053.6954207387898</v>
      </c>
      <c r="O179" s="4">
        <f>SUMIFS('SSP drivers'!O$2:O$7886,'SSP drivers'!$A$2:$A$7886,'Selected scen drivers'!$AH$1,'SSP drivers'!$B$2:$B$7886,'Selected scen drivers'!$AI$1,'SSP drivers'!$C$2:$C$7886,'Selected scen drivers'!$C179,'SSP drivers'!$D$2:$D$7886,'Selected scen drivers'!$D179)</f>
        <v>4388.45243837011</v>
      </c>
      <c r="P179" s="4">
        <f>SUMIFS('SSP drivers'!P$2:P$7886,'SSP drivers'!$A$2:$A$7886,'Selected scen drivers'!$AH$1,'SSP drivers'!$B$2:$B$7886,'Selected scen drivers'!$AI$1,'SSP drivers'!$C$2:$C$7886,'Selected scen drivers'!$C179,'SSP drivers'!$D$2:$D$7886,'Selected scen drivers'!$D179)</f>
        <v>4732.4185651304397</v>
      </c>
      <c r="Q179" s="4">
        <f>SUMIFS('SSP drivers'!Q$2:Q$7886,'SSP drivers'!$A$2:$A$7886,'Selected scen drivers'!$AH$1,'SSP drivers'!$B$2:$B$7886,'Selected scen drivers'!$AI$1,'SSP drivers'!$C$2:$C$7886,'Selected scen drivers'!$C179,'SSP drivers'!$D$2:$D$7886,'Selected scen drivers'!$D179)</f>
        <v>5068.1002048638102</v>
      </c>
      <c r="R179" s="4">
        <f>SUMIFS('SSP drivers'!R$2:R$7886,'SSP drivers'!$A$2:$A$7886,'Selected scen drivers'!$AH$1,'SSP drivers'!$B$2:$B$7886,'Selected scen drivers'!$AI$1,'SSP drivers'!$C$2:$C$7886,'Selected scen drivers'!$C179,'SSP drivers'!$D$2:$D$7886,'Selected scen drivers'!$D179)</f>
        <v>5387.0398200767004</v>
      </c>
      <c r="S179" s="4">
        <f>SUMIFS('SSP drivers'!S$2:S$7886,'SSP drivers'!$A$2:$A$7886,'Selected scen drivers'!$AH$1,'SSP drivers'!$B$2:$B$7886,'Selected scen drivers'!$AI$1,'SSP drivers'!$C$2:$C$7886,'Selected scen drivers'!$C179,'SSP drivers'!$D$2:$D$7886,'Selected scen drivers'!$D179)</f>
        <v>5683.2186262865598</v>
      </c>
      <c r="T179" s="4">
        <f>SUMIFS('SSP drivers'!T$2:T$7886,'SSP drivers'!$A$2:$A$7886,'Selected scen drivers'!$AH$1,'SSP drivers'!$B$2:$B$7886,'Selected scen drivers'!$AI$1,'SSP drivers'!$C$2:$C$7886,'Selected scen drivers'!$C179,'SSP drivers'!$D$2:$D$7886,'Selected scen drivers'!$D179)</f>
        <v>5954.6080379069599</v>
      </c>
      <c r="U179" s="4">
        <f>SUMIFS('SSP drivers'!U$2:U$7886,'SSP drivers'!$A$2:$A$7886,'Selected scen drivers'!$AH$1,'SSP drivers'!$B$2:$B$7886,'Selected scen drivers'!$AI$1,'SSP drivers'!$C$2:$C$7886,'Selected scen drivers'!$C179,'SSP drivers'!$D$2:$D$7886,'Selected scen drivers'!$D179)</f>
        <v>6201.3296056756599</v>
      </c>
      <c r="V179" s="4">
        <f>SUMIFS('SSP drivers'!V$2:V$7886,'SSP drivers'!$A$2:$A$7886,'Selected scen drivers'!$AH$1,'SSP drivers'!$B$2:$B$7886,'Selected scen drivers'!$AI$1,'SSP drivers'!$C$2:$C$7886,'Selected scen drivers'!$C179,'SSP drivers'!$D$2:$D$7886,'Selected scen drivers'!$D179)</f>
        <v>6422.5738858699497</v>
      </c>
      <c r="W179" s="4">
        <f>SUMIFS('SSP drivers'!W$2:W$7886,'SSP drivers'!$A$2:$A$7886,'Selected scen drivers'!$AH$1,'SSP drivers'!$B$2:$B$7886,'Selected scen drivers'!$AI$1,'SSP drivers'!$C$2:$C$7886,'Selected scen drivers'!$C179,'SSP drivers'!$D$2:$D$7886,'Selected scen drivers'!$D179)</f>
        <v>6613.2670641388904</v>
      </c>
      <c r="X179" s="4"/>
      <c r="Y179" s="4"/>
      <c r="Z179" s="4"/>
      <c r="AA179" s="4"/>
      <c r="AB179" s="4"/>
      <c r="AC179" s="4"/>
      <c r="AD179" s="4"/>
      <c r="AE179" s="4"/>
    </row>
    <row r="180" spans="1:31" x14ac:dyDescent="0.35">
      <c r="A180">
        <f t="shared" si="4"/>
        <v>20</v>
      </c>
      <c r="B180">
        <f t="shared" si="5"/>
        <v>8</v>
      </c>
      <c r="C180" t="str">
        <f>IFERROR(VLOOKUP(A180,Classification!$A$4:$B$37,2,FALSE),"")</f>
        <v>UK</v>
      </c>
      <c r="D180" t="str">
        <f>IFERROR(VLOOKUP(B180,Classification!$N$5:$O$14,2,FALSE),"")</f>
        <v>HOU</v>
      </c>
      <c r="E180" s="4">
        <f>SUMIFS('SSP drivers'!E$2:E$7886,'SSP drivers'!$A$2:$A$7886,'Selected scen drivers'!$AH$1,'SSP drivers'!$B$2:$B$7886,'Selected scen drivers'!$AI$1,'SSP drivers'!$C$2:$C$7886,'Selected scen drivers'!$C180,'SSP drivers'!$D$2:$D$7886,'Selected scen drivers'!$D180)</f>
        <v>0</v>
      </c>
      <c r="F180" s="4">
        <f>SUMIFS('SSP drivers'!F$2:F$7886,'SSP drivers'!$A$2:$A$7886,'Selected scen drivers'!$AH$1,'SSP drivers'!$B$2:$B$7886,'Selected scen drivers'!$AI$1,'SSP drivers'!$C$2:$C$7886,'Selected scen drivers'!$C180,'SSP drivers'!$D$2:$D$7886,'Selected scen drivers'!$D180)</f>
        <v>19.347461894999999</v>
      </c>
      <c r="G180" s="4">
        <f>SUMIFS('SSP drivers'!G$2:G$7886,'SSP drivers'!$A$2:$A$7886,'Selected scen drivers'!$AH$1,'SSP drivers'!$B$2:$B$7886,'Selected scen drivers'!$AI$1,'SSP drivers'!$C$2:$C$7886,'Selected scen drivers'!$C180,'SSP drivers'!$D$2:$D$7886,'Selected scen drivers'!$D180)</f>
        <v>19.3811483</v>
      </c>
      <c r="H180" s="4">
        <f>SUMIFS('SSP drivers'!H$2:H$7886,'SSP drivers'!$A$2:$A$7886,'Selected scen drivers'!$AH$1,'SSP drivers'!$B$2:$B$7886,'Selected scen drivers'!$AI$1,'SSP drivers'!$C$2:$C$7886,'Selected scen drivers'!$C180,'SSP drivers'!$D$2:$D$7886,'Selected scen drivers'!$D180)</f>
        <v>19.549601630000002</v>
      </c>
      <c r="I180" s="4">
        <f>SUMIFS('SSP drivers'!I$2:I$7886,'SSP drivers'!$A$2:$A$7886,'Selected scen drivers'!$AH$1,'SSP drivers'!$B$2:$B$7886,'Selected scen drivers'!$AI$1,'SSP drivers'!$C$2:$C$7886,'Selected scen drivers'!$C180,'SSP drivers'!$D$2:$D$7886,'Selected scen drivers'!$D180)</f>
        <v>19.425773575000001</v>
      </c>
      <c r="J180" s="4">
        <f>SUMIFS('SSP drivers'!J$2:J$7886,'SSP drivers'!$A$2:$A$7886,'Selected scen drivers'!$AH$1,'SSP drivers'!$B$2:$B$7886,'Selected scen drivers'!$AI$1,'SSP drivers'!$C$2:$C$7886,'Selected scen drivers'!$C180,'SSP drivers'!$D$2:$D$7886,'Selected scen drivers'!$D180)</f>
        <v>19.306899640000001</v>
      </c>
      <c r="K180" s="4">
        <f>SUMIFS('SSP drivers'!K$2:K$7886,'SSP drivers'!$A$2:$A$7886,'Selected scen drivers'!$AH$1,'SSP drivers'!$B$2:$B$7886,'Selected scen drivers'!$AI$1,'SSP drivers'!$C$2:$C$7886,'Selected scen drivers'!$C180,'SSP drivers'!$D$2:$D$7886,'Selected scen drivers'!$D180)</f>
        <v>19.289495134999999</v>
      </c>
      <c r="L180" s="4">
        <f>SUMIFS('SSP drivers'!L$2:L$7886,'SSP drivers'!$A$2:$A$7886,'Selected scen drivers'!$AH$1,'SSP drivers'!$B$2:$B$7886,'Selected scen drivers'!$AI$1,'SSP drivers'!$C$2:$C$7886,'Selected scen drivers'!$C180,'SSP drivers'!$D$2:$D$7886,'Selected scen drivers'!$D180)</f>
        <v>19.36483999</v>
      </c>
      <c r="M180" s="4">
        <f>SUMIFS('SSP drivers'!M$2:M$7886,'SSP drivers'!$A$2:$A$7886,'Selected scen drivers'!$AH$1,'SSP drivers'!$B$2:$B$7886,'Selected scen drivers'!$AI$1,'SSP drivers'!$C$2:$C$7886,'Selected scen drivers'!$C180,'SSP drivers'!$D$2:$D$7886,'Selected scen drivers'!$D180)</f>
        <v>19.179856000000001</v>
      </c>
      <c r="N180" s="4">
        <f>SUMIFS('SSP drivers'!N$2:N$7886,'SSP drivers'!$A$2:$A$7886,'Selected scen drivers'!$AH$1,'SSP drivers'!$B$2:$B$7886,'Selected scen drivers'!$AI$1,'SSP drivers'!$C$2:$C$7886,'Selected scen drivers'!$C180,'SSP drivers'!$D$2:$D$7886,'Selected scen drivers'!$D180)</f>
        <v>18.978971685000001</v>
      </c>
      <c r="O180" s="4">
        <f>SUMIFS('SSP drivers'!O$2:O$7886,'SSP drivers'!$A$2:$A$7886,'Selected scen drivers'!$AH$1,'SSP drivers'!$B$2:$B$7886,'Selected scen drivers'!$AI$1,'SSP drivers'!$C$2:$C$7886,'Selected scen drivers'!$C180,'SSP drivers'!$D$2:$D$7886,'Selected scen drivers'!$D180)</f>
        <v>18.816541075</v>
      </c>
      <c r="P180" s="4">
        <f>SUMIFS('SSP drivers'!P$2:P$7886,'SSP drivers'!$A$2:$A$7886,'Selected scen drivers'!$AH$1,'SSP drivers'!$B$2:$B$7886,'Selected scen drivers'!$AI$1,'SSP drivers'!$C$2:$C$7886,'Selected scen drivers'!$C180,'SSP drivers'!$D$2:$D$7886,'Selected scen drivers'!$D180)</f>
        <v>18.826895555</v>
      </c>
      <c r="Q180" s="4">
        <f>SUMIFS('SSP drivers'!Q$2:Q$7886,'SSP drivers'!$A$2:$A$7886,'Selected scen drivers'!$AH$1,'SSP drivers'!$B$2:$B$7886,'Selected scen drivers'!$AI$1,'SSP drivers'!$C$2:$C$7886,'Selected scen drivers'!$C180,'SSP drivers'!$D$2:$D$7886,'Selected scen drivers'!$D180)</f>
        <v>18.938526660000001</v>
      </c>
      <c r="R180" s="4">
        <f>SUMIFS('SSP drivers'!R$2:R$7886,'SSP drivers'!$A$2:$A$7886,'Selected scen drivers'!$AH$1,'SSP drivers'!$B$2:$B$7886,'Selected scen drivers'!$AI$1,'SSP drivers'!$C$2:$C$7886,'Selected scen drivers'!$C180,'SSP drivers'!$D$2:$D$7886,'Selected scen drivers'!$D180)</f>
        <v>18.821544495000001</v>
      </c>
      <c r="S180" s="4">
        <f>SUMIFS('SSP drivers'!S$2:S$7886,'SSP drivers'!$A$2:$A$7886,'Selected scen drivers'!$AH$1,'SSP drivers'!$B$2:$B$7886,'Selected scen drivers'!$AI$1,'SSP drivers'!$C$2:$C$7886,'Selected scen drivers'!$C180,'SSP drivers'!$D$2:$D$7886,'Selected scen drivers'!$D180)</f>
        <v>18.518220360000001</v>
      </c>
      <c r="T180" s="4">
        <f>SUMIFS('SSP drivers'!T$2:T$7886,'SSP drivers'!$A$2:$A$7886,'Selected scen drivers'!$AH$1,'SSP drivers'!$B$2:$B$7886,'Selected scen drivers'!$AI$1,'SSP drivers'!$C$2:$C$7886,'Selected scen drivers'!$C180,'SSP drivers'!$D$2:$D$7886,'Selected scen drivers'!$D180)</f>
        <v>18.282575125000001</v>
      </c>
      <c r="U180" s="4">
        <f>SUMIFS('SSP drivers'!U$2:U$7886,'SSP drivers'!$A$2:$A$7886,'Selected scen drivers'!$AH$1,'SSP drivers'!$B$2:$B$7886,'Selected scen drivers'!$AI$1,'SSP drivers'!$C$2:$C$7886,'Selected scen drivers'!$C180,'SSP drivers'!$D$2:$D$7886,'Selected scen drivers'!$D180)</f>
        <v>18.223203349999999</v>
      </c>
      <c r="V180" s="4">
        <f>SUMIFS('SSP drivers'!V$2:V$7886,'SSP drivers'!$A$2:$A$7886,'Selected scen drivers'!$AH$1,'SSP drivers'!$B$2:$B$7886,'Selected scen drivers'!$AI$1,'SSP drivers'!$C$2:$C$7886,'Selected scen drivers'!$C180,'SSP drivers'!$D$2:$D$7886,'Selected scen drivers'!$D180)</f>
        <v>18.129987509999999</v>
      </c>
      <c r="W180" s="4">
        <f>SUMIFS('SSP drivers'!W$2:W$7886,'SSP drivers'!$A$2:$A$7886,'Selected scen drivers'!$AH$1,'SSP drivers'!$B$2:$B$7886,'Selected scen drivers'!$AI$1,'SSP drivers'!$C$2:$C$7886,'Selected scen drivers'!$C180,'SSP drivers'!$D$2:$D$7886,'Selected scen drivers'!$D180)</f>
        <v>17.977337160000001</v>
      </c>
      <c r="X180" s="4"/>
      <c r="Y180" s="4"/>
      <c r="Z180" s="4"/>
      <c r="AA180" s="4"/>
      <c r="AB180" s="4"/>
      <c r="AC180" s="4"/>
      <c r="AD180" s="4"/>
      <c r="AE180" s="4"/>
    </row>
    <row r="181" spans="1:31" x14ac:dyDescent="0.35">
      <c r="A181">
        <f t="shared" si="4"/>
        <v>20</v>
      </c>
      <c r="B181">
        <f t="shared" si="5"/>
        <v>9</v>
      </c>
      <c r="C181" t="str">
        <f>IFERROR(VLOOKUP(A181,Classification!$A$4:$B$37,2,FALSE),"")</f>
        <v>UK</v>
      </c>
      <c r="D181" t="str">
        <f>IFERROR(VLOOKUP(B181,Classification!$N$5:$O$14,2,FALSE),"")</f>
        <v>POP</v>
      </c>
      <c r="E181" s="4">
        <f>SUMIFS('SSP drivers'!E$2:E$7886,'SSP drivers'!$A$2:$A$7886,'Selected scen drivers'!$AH$1,'SSP drivers'!$B$2:$B$7886,'Selected scen drivers'!$AI$1,'SSP drivers'!$C$2:$C$7886,'Selected scen drivers'!$C181,'SSP drivers'!$D$2:$D$7886,'Selected scen drivers'!$D181)</f>
        <v>0</v>
      </c>
      <c r="F181" s="4">
        <f>SUMIFS('SSP drivers'!F$2:F$7886,'SSP drivers'!$A$2:$A$7886,'Selected scen drivers'!$AH$1,'SSP drivers'!$B$2:$B$7886,'Selected scen drivers'!$AI$1,'SSP drivers'!$C$2:$C$7886,'Selected scen drivers'!$C181,'SSP drivers'!$D$2:$D$7886,'Selected scen drivers'!$D181)</f>
        <v>66.814919660000001</v>
      </c>
      <c r="G181" s="4">
        <f>SUMIFS('SSP drivers'!G$2:G$7886,'SSP drivers'!$A$2:$A$7886,'Selected scen drivers'!$AH$1,'SSP drivers'!$B$2:$B$7886,'Selected scen drivers'!$AI$1,'SSP drivers'!$C$2:$C$7886,'Selected scen drivers'!$C181,'SSP drivers'!$D$2:$D$7886,'Selected scen drivers'!$D181)</f>
        <v>66.993532740000006</v>
      </c>
      <c r="H181" s="4">
        <f>SUMIFS('SSP drivers'!H$2:H$7886,'SSP drivers'!$A$2:$A$7886,'Selected scen drivers'!$AH$1,'SSP drivers'!$B$2:$B$7886,'Selected scen drivers'!$AI$1,'SSP drivers'!$C$2:$C$7886,'Selected scen drivers'!$C181,'SSP drivers'!$D$2:$D$7886,'Selected scen drivers'!$D181)</f>
        <v>67.886593389999902</v>
      </c>
      <c r="I181" s="4">
        <f>SUMIFS('SSP drivers'!I$2:I$7886,'SSP drivers'!$A$2:$A$7886,'Selected scen drivers'!$AH$1,'SSP drivers'!$B$2:$B$7886,'Selected scen drivers'!$AI$1,'SSP drivers'!$C$2:$C$7886,'Selected scen drivers'!$C181,'SSP drivers'!$D$2:$D$7886,'Selected scen drivers'!$D181)</f>
        <v>68.760486180000001</v>
      </c>
      <c r="J181" s="4">
        <f>SUMIFS('SSP drivers'!J$2:J$7886,'SSP drivers'!$A$2:$A$7886,'Selected scen drivers'!$AH$1,'SSP drivers'!$B$2:$B$7886,'Selected scen drivers'!$AI$1,'SSP drivers'!$C$2:$C$7886,'Selected scen drivers'!$C181,'SSP drivers'!$D$2:$D$7886,'Selected scen drivers'!$D181)</f>
        <v>69.645669990000002</v>
      </c>
      <c r="K181" s="4">
        <f>SUMIFS('SSP drivers'!K$2:K$7886,'SSP drivers'!$A$2:$A$7886,'Selected scen drivers'!$AH$1,'SSP drivers'!$B$2:$B$7886,'Selected scen drivers'!$AI$1,'SSP drivers'!$C$2:$C$7886,'Selected scen drivers'!$C181,'SSP drivers'!$D$2:$D$7886,'Selected scen drivers'!$D181)</f>
        <v>70.607209209999994</v>
      </c>
      <c r="L181" s="4">
        <f>SUMIFS('SSP drivers'!L$2:L$7886,'SSP drivers'!$A$2:$A$7886,'Selected scen drivers'!$AH$1,'SSP drivers'!$B$2:$B$7886,'Selected scen drivers'!$AI$1,'SSP drivers'!$C$2:$C$7886,'Selected scen drivers'!$C181,'SSP drivers'!$D$2:$D$7886,'Selected scen drivers'!$D181)</f>
        <v>71.684225499999997</v>
      </c>
      <c r="M181" s="4">
        <f>SUMIFS('SSP drivers'!M$2:M$7886,'SSP drivers'!$A$2:$A$7886,'Selected scen drivers'!$AH$1,'SSP drivers'!$B$2:$B$7886,'Selected scen drivers'!$AI$1,'SSP drivers'!$C$2:$C$7886,'Selected scen drivers'!$C181,'SSP drivers'!$D$2:$D$7886,'Selected scen drivers'!$D181)</f>
        <v>72.857543800000002</v>
      </c>
      <c r="N181" s="4">
        <f>SUMIFS('SSP drivers'!N$2:N$7886,'SSP drivers'!$A$2:$A$7886,'Selected scen drivers'!$AH$1,'SSP drivers'!$B$2:$B$7886,'Selected scen drivers'!$AI$1,'SSP drivers'!$C$2:$C$7886,'Selected scen drivers'!$C181,'SSP drivers'!$D$2:$D$7886,'Selected scen drivers'!$D181)</f>
        <v>73.810891600000105</v>
      </c>
      <c r="O181" s="4">
        <f>SUMIFS('SSP drivers'!O$2:O$7886,'SSP drivers'!$A$2:$A$7886,'Selected scen drivers'!$AH$1,'SSP drivers'!$B$2:$B$7886,'Selected scen drivers'!$AI$1,'SSP drivers'!$C$2:$C$7886,'Selected scen drivers'!$C181,'SSP drivers'!$D$2:$D$7886,'Selected scen drivers'!$D181)</f>
        <v>74.601455900000104</v>
      </c>
      <c r="P181" s="4">
        <f>SUMIFS('SSP drivers'!P$2:P$7886,'SSP drivers'!$A$2:$A$7886,'Selected scen drivers'!$AH$1,'SSP drivers'!$B$2:$B$7886,'Selected scen drivers'!$AI$1,'SSP drivers'!$C$2:$C$7886,'Selected scen drivers'!$C181,'SSP drivers'!$D$2:$D$7886,'Selected scen drivers'!$D181)</f>
        <v>75.294571300000001</v>
      </c>
      <c r="Q181" s="4">
        <f>SUMIFS('SSP drivers'!Q$2:Q$7886,'SSP drivers'!$A$2:$A$7886,'Selected scen drivers'!$AH$1,'SSP drivers'!$B$2:$B$7886,'Selected scen drivers'!$AI$1,'SSP drivers'!$C$2:$C$7886,'Selected scen drivers'!$C181,'SSP drivers'!$D$2:$D$7886,'Selected scen drivers'!$D181)</f>
        <v>75.998706200000001</v>
      </c>
      <c r="R181" s="4">
        <f>SUMIFS('SSP drivers'!R$2:R$7886,'SSP drivers'!$A$2:$A$7886,'Selected scen drivers'!$AH$1,'SSP drivers'!$B$2:$B$7886,'Selected scen drivers'!$AI$1,'SSP drivers'!$C$2:$C$7886,'Selected scen drivers'!$C181,'SSP drivers'!$D$2:$D$7886,'Selected scen drivers'!$D181)</f>
        <v>76.700507599999895</v>
      </c>
      <c r="S181" s="4">
        <f>SUMIFS('SSP drivers'!S$2:S$7886,'SSP drivers'!$A$2:$A$7886,'Selected scen drivers'!$AH$1,'SSP drivers'!$B$2:$B$7886,'Selected scen drivers'!$AI$1,'SSP drivers'!$C$2:$C$7886,'Selected scen drivers'!$C181,'SSP drivers'!$D$2:$D$7886,'Selected scen drivers'!$D181)</f>
        <v>77.282790500000004</v>
      </c>
      <c r="T181" s="4">
        <f>SUMIFS('SSP drivers'!T$2:T$7886,'SSP drivers'!$A$2:$A$7886,'Selected scen drivers'!$AH$1,'SSP drivers'!$B$2:$B$7886,'Selected scen drivers'!$AI$1,'SSP drivers'!$C$2:$C$7886,'Selected scen drivers'!$C181,'SSP drivers'!$D$2:$D$7886,'Selected scen drivers'!$D181)</f>
        <v>77.644944100000004</v>
      </c>
      <c r="U181" s="4">
        <f>SUMIFS('SSP drivers'!U$2:U$7886,'SSP drivers'!$A$2:$A$7886,'Selected scen drivers'!$AH$1,'SSP drivers'!$B$2:$B$7886,'Selected scen drivers'!$AI$1,'SSP drivers'!$C$2:$C$7886,'Selected scen drivers'!$C181,'SSP drivers'!$D$2:$D$7886,'Selected scen drivers'!$D181)</f>
        <v>77.788220199999998</v>
      </c>
      <c r="V181" s="4">
        <f>SUMIFS('SSP drivers'!V$2:V$7886,'SSP drivers'!$A$2:$A$7886,'Selected scen drivers'!$AH$1,'SSP drivers'!$B$2:$B$7886,'Selected scen drivers'!$AI$1,'SSP drivers'!$C$2:$C$7886,'Selected scen drivers'!$C181,'SSP drivers'!$D$2:$D$7886,'Selected scen drivers'!$D181)</f>
        <v>77.789229399999996</v>
      </c>
      <c r="W181" s="4">
        <f>SUMIFS('SSP drivers'!W$2:W$7886,'SSP drivers'!$A$2:$A$7886,'Selected scen drivers'!$AH$1,'SSP drivers'!$B$2:$B$7886,'Selected scen drivers'!$AI$1,'SSP drivers'!$C$2:$C$7886,'Selected scen drivers'!$C181,'SSP drivers'!$D$2:$D$7886,'Selected scen drivers'!$D181)</f>
        <v>77.704257200000001</v>
      </c>
      <c r="X181" s="4"/>
      <c r="Y181" s="4"/>
      <c r="Z181" s="4"/>
      <c r="AA181" s="4"/>
      <c r="AB181" s="4"/>
      <c r="AC181" s="4"/>
      <c r="AD181" s="4"/>
      <c r="AE181" s="4"/>
    </row>
    <row r="182" spans="1:31" x14ac:dyDescent="0.35">
      <c r="A182">
        <f t="shared" si="4"/>
        <v>21</v>
      </c>
      <c r="B182">
        <f t="shared" si="5"/>
        <v>1</v>
      </c>
      <c r="C182" t="str">
        <f>IFERROR(VLOOKUP(A182,Classification!$A$4:$B$37,2,FALSE),"")</f>
        <v>Australia_NZ</v>
      </c>
      <c r="D182" t="str">
        <f>IFERROR(VLOOKUP(B182,Classification!$N$5:$O$14,2,FALSE),"")</f>
        <v>GDP</v>
      </c>
      <c r="E182" s="4">
        <f>SUMIFS('SSP drivers'!E$2:E$7886,'SSP drivers'!$A$2:$A$7886,'Selected scen drivers'!$AH$1,'SSP drivers'!$B$2:$B$7886,'Selected scen drivers'!$AI$1,'SSP drivers'!$C$2:$C$7886,'Selected scen drivers'!$C182,'SSP drivers'!$D$2:$D$7886,'Selected scen drivers'!$D182)</f>
        <v>0</v>
      </c>
      <c r="F182" s="4">
        <f>SUMIFS('SSP drivers'!F$2:F$7886,'SSP drivers'!$A$2:$A$7886,'Selected scen drivers'!$AH$1,'SSP drivers'!$B$2:$B$7886,'Selected scen drivers'!$AI$1,'SSP drivers'!$C$2:$C$7886,'Selected scen drivers'!$C182,'SSP drivers'!$D$2:$D$7886,'Selected scen drivers'!$D182)</f>
        <v>1375.4964</v>
      </c>
      <c r="G182" s="4">
        <f>SUMIFS('SSP drivers'!G$2:G$7886,'SSP drivers'!$A$2:$A$7886,'Selected scen drivers'!$AH$1,'SSP drivers'!$B$2:$B$7886,'Selected scen drivers'!$AI$1,'SSP drivers'!$C$2:$C$7886,'Selected scen drivers'!$C182,'SSP drivers'!$D$2:$D$7886,'Selected scen drivers'!$D182)</f>
        <v>1398.88</v>
      </c>
      <c r="H182" s="4">
        <f>SUMIFS('SSP drivers'!H$2:H$7886,'SSP drivers'!$A$2:$A$7886,'Selected scen drivers'!$AH$1,'SSP drivers'!$B$2:$B$7886,'Selected scen drivers'!$AI$1,'SSP drivers'!$C$2:$C$7886,'Selected scen drivers'!$C182,'SSP drivers'!$D$2:$D$7886,'Selected scen drivers'!$D182)</f>
        <v>1606.662</v>
      </c>
      <c r="I182" s="4">
        <f>SUMIFS('SSP drivers'!I$2:I$7886,'SSP drivers'!$A$2:$A$7886,'Selected scen drivers'!$AH$1,'SSP drivers'!$B$2:$B$7886,'Selected scen drivers'!$AI$1,'SSP drivers'!$C$2:$C$7886,'Selected scen drivers'!$C182,'SSP drivers'!$D$2:$D$7886,'Selected scen drivers'!$D182)</f>
        <v>1828.287</v>
      </c>
      <c r="J182" s="4">
        <f>SUMIFS('SSP drivers'!J$2:J$7886,'SSP drivers'!$A$2:$A$7886,'Selected scen drivers'!$AH$1,'SSP drivers'!$B$2:$B$7886,'Selected scen drivers'!$AI$1,'SSP drivers'!$C$2:$C$7886,'Selected scen drivers'!$C182,'SSP drivers'!$D$2:$D$7886,'Selected scen drivers'!$D182)</f>
        <v>2064.1889999999999</v>
      </c>
      <c r="K182" s="4">
        <f>SUMIFS('SSP drivers'!K$2:K$7886,'SSP drivers'!$A$2:$A$7886,'Selected scen drivers'!$AH$1,'SSP drivers'!$B$2:$B$7886,'Selected scen drivers'!$AI$1,'SSP drivers'!$C$2:$C$7886,'Selected scen drivers'!$C182,'SSP drivers'!$D$2:$D$7886,'Selected scen drivers'!$D182)</f>
        <v>2315.0320000000002</v>
      </c>
      <c r="L182" s="4">
        <f>SUMIFS('SSP drivers'!L$2:L$7886,'SSP drivers'!$A$2:$A$7886,'Selected scen drivers'!$AH$1,'SSP drivers'!$B$2:$B$7886,'Selected scen drivers'!$AI$1,'SSP drivers'!$C$2:$C$7886,'Selected scen drivers'!$C182,'SSP drivers'!$D$2:$D$7886,'Selected scen drivers'!$D182)</f>
        <v>2585.0030000000002</v>
      </c>
      <c r="M182" s="4">
        <f>SUMIFS('SSP drivers'!M$2:M$7886,'SSP drivers'!$A$2:$A$7886,'Selected scen drivers'!$AH$1,'SSP drivers'!$B$2:$B$7886,'Selected scen drivers'!$AI$1,'SSP drivers'!$C$2:$C$7886,'Selected scen drivers'!$C182,'SSP drivers'!$D$2:$D$7886,'Selected scen drivers'!$D182)</f>
        <v>2865.0129999999999</v>
      </c>
      <c r="N182" s="4">
        <f>SUMIFS('SSP drivers'!N$2:N$7886,'SSP drivers'!$A$2:$A$7886,'Selected scen drivers'!$AH$1,'SSP drivers'!$B$2:$B$7886,'Selected scen drivers'!$AI$1,'SSP drivers'!$C$2:$C$7886,'Selected scen drivers'!$C182,'SSP drivers'!$D$2:$D$7886,'Selected scen drivers'!$D182)</f>
        <v>3149.2829999999999</v>
      </c>
      <c r="O182" s="4">
        <f>SUMIFS('SSP drivers'!O$2:O$7886,'SSP drivers'!$A$2:$A$7886,'Selected scen drivers'!$AH$1,'SSP drivers'!$B$2:$B$7886,'Selected scen drivers'!$AI$1,'SSP drivers'!$C$2:$C$7886,'Selected scen drivers'!$C182,'SSP drivers'!$D$2:$D$7886,'Selected scen drivers'!$D182)</f>
        <v>3444.4389999999999</v>
      </c>
      <c r="P182" s="4">
        <f>SUMIFS('SSP drivers'!P$2:P$7886,'SSP drivers'!$A$2:$A$7886,'Selected scen drivers'!$AH$1,'SSP drivers'!$B$2:$B$7886,'Selected scen drivers'!$AI$1,'SSP drivers'!$C$2:$C$7886,'Selected scen drivers'!$C182,'SSP drivers'!$D$2:$D$7886,'Selected scen drivers'!$D182)</f>
        <v>3749.672</v>
      </c>
      <c r="Q182" s="4">
        <f>SUMIFS('SSP drivers'!Q$2:Q$7886,'SSP drivers'!$A$2:$A$7886,'Selected scen drivers'!$AH$1,'SSP drivers'!$B$2:$B$7886,'Selected scen drivers'!$AI$1,'SSP drivers'!$C$2:$C$7886,'Selected scen drivers'!$C182,'SSP drivers'!$D$2:$D$7886,'Selected scen drivers'!$D182)</f>
        <v>4055.4369999999999</v>
      </c>
      <c r="R182" s="4">
        <f>SUMIFS('SSP drivers'!R$2:R$7886,'SSP drivers'!$A$2:$A$7886,'Selected scen drivers'!$AH$1,'SSP drivers'!$B$2:$B$7886,'Selected scen drivers'!$AI$1,'SSP drivers'!$C$2:$C$7886,'Selected scen drivers'!$C182,'SSP drivers'!$D$2:$D$7886,'Selected scen drivers'!$D182)</f>
        <v>4355.33</v>
      </c>
      <c r="S182" s="4">
        <f>SUMIFS('SSP drivers'!S$2:S$7886,'SSP drivers'!$A$2:$A$7886,'Selected scen drivers'!$AH$1,'SSP drivers'!$B$2:$B$7886,'Selected scen drivers'!$AI$1,'SSP drivers'!$C$2:$C$7886,'Selected scen drivers'!$C182,'SSP drivers'!$D$2:$D$7886,'Selected scen drivers'!$D182)</f>
        <v>4644.5439999999999</v>
      </c>
      <c r="T182" s="4">
        <f>SUMIFS('SSP drivers'!T$2:T$7886,'SSP drivers'!$A$2:$A$7886,'Selected scen drivers'!$AH$1,'SSP drivers'!$B$2:$B$7886,'Selected scen drivers'!$AI$1,'SSP drivers'!$C$2:$C$7886,'Selected scen drivers'!$C182,'SSP drivers'!$D$2:$D$7886,'Selected scen drivers'!$D182)</f>
        <v>4919.2430000000004</v>
      </c>
      <c r="U182" s="4">
        <f>SUMIFS('SSP drivers'!U$2:U$7886,'SSP drivers'!$A$2:$A$7886,'Selected scen drivers'!$AH$1,'SSP drivers'!$B$2:$B$7886,'Selected scen drivers'!$AI$1,'SSP drivers'!$C$2:$C$7886,'Selected scen drivers'!$C182,'SSP drivers'!$D$2:$D$7886,'Selected scen drivers'!$D182)</f>
        <v>5177.8940000000002</v>
      </c>
      <c r="V182" s="4">
        <f>SUMIFS('SSP drivers'!V$2:V$7886,'SSP drivers'!$A$2:$A$7886,'Selected scen drivers'!$AH$1,'SSP drivers'!$B$2:$B$7886,'Selected scen drivers'!$AI$1,'SSP drivers'!$C$2:$C$7886,'Selected scen drivers'!$C182,'SSP drivers'!$D$2:$D$7886,'Selected scen drivers'!$D182)</f>
        <v>5420.5010000000002</v>
      </c>
      <c r="W182" s="4">
        <f>SUMIFS('SSP drivers'!W$2:W$7886,'SSP drivers'!$A$2:$A$7886,'Selected scen drivers'!$AH$1,'SSP drivers'!$B$2:$B$7886,'Selected scen drivers'!$AI$1,'SSP drivers'!$C$2:$C$7886,'Selected scen drivers'!$C182,'SSP drivers'!$D$2:$D$7886,'Selected scen drivers'!$D182)</f>
        <v>5645.8149999999996</v>
      </c>
      <c r="X182" s="4"/>
      <c r="Y182" s="4"/>
      <c r="Z182" s="4"/>
      <c r="AA182" s="4"/>
      <c r="AB182" s="4"/>
      <c r="AC182" s="4"/>
      <c r="AD182" s="4"/>
      <c r="AE182" s="4"/>
    </row>
    <row r="183" spans="1:31" x14ac:dyDescent="0.35">
      <c r="A183">
        <f t="shared" si="4"/>
        <v>21</v>
      </c>
      <c r="B183">
        <f t="shared" si="5"/>
        <v>2</v>
      </c>
      <c r="C183" t="str">
        <f>IFERROR(VLOOKUP(A183,Classification!$A$4:$B$37,2,FALSE),"")</f>
        <v>Australia_NZ</v>
      </c>
      <c r="D183" t="str">
        <f>IFERROR(VLOOKUP(B183,Classification!$N$5:$O$14,2,FALSE),"")</f>
        <v>GDPAGR</v>
      </c>
      <c r="E183" s="4">
        <f>SUMIFS('SSP drivers'!E$2:E$7886,'SSP drivers'!$A$2:$A$7886,'Selected scen drivers'!$AH$1,'SSP drivers'!$B$2:$B$7886,'Selected scen drivers'!$AI$1,'SSP drivers'!$C$2:$C$7886,'Selected scen drivers'!$C183,'SSP drivers'!$D$2:$D$7886,'Selected scen drivers'!$D183)</f>
        <v>0</v>
      </c>
      <c r="F183" s="4">
        <f>SUMIFS('SSP drivers'!F$2:F$7886,'SSP drivers'!$A$2:$A$7886,'Selected scen drivers'!$AH$1,'SSP drivers'!$B$2:$B$7886,'Selected scen drivers'!$AI$1,'SSP drivers'!$C$2:$C$7886,'Selected scen drivers'!$C183,'SSP drivers'!$D$2:$D$7886,'Selected scen drivers'!$D183)</f>
        <v>44.963806271963101</v>
      </c>
      <c r="G183" s="4">
        <f>SUMIFS('SSP drivers'!G$2:G$7886,'SSP drivers'!$A$2:$A$7886,'Selected scen drivers'!$AH$1,'SSP drivers'!$B$2:$B$7886,'Selected scen drivers'!$AI$1,'SSP drivers'!$C$2:$C$7886,'Selected scen drivers'!$C183,'SSP drivers'!$D$2:$D$7886,'Selected scen drivers'!$D183)</f>
        <v>45.815527657664198</v>
      </c>
      <c r="H183" s="4">
        <f>SUMIFS('SSP drivers'!H$2:H$7886,'SSP drivers'!$A$2:$A$7886,'Selected scen drivers'!$AH$1,'SSP drivers'!$B$2:$B$7886,'Selected scen drivers'!$AI$1,'SSP drivers'!$C$2:$C$7886,'Selected scen drivers'!$C183,'SSP drivers'!$D$2:$D$7886,'Selected scen drivers'!$D183)</f>
        <v>52.532548473954797</v>
      </c>
      <c r="I183" s="4">
        <f>SUMIFS('SSP drivers'!I$2:I$7886,'SSP drivers'!$A$2:$A$7886,'Selected scen drivers'!$AH$1,'SSP drivers'!$B$2:$B$7886,'Selected scen drivers'!$AI$1,'SSP drivers'!$C$2:$C$7886,'Selected scen drivers'!$C183,'SSP drivers'!$D$2:$D$7886,'Selected scen drivers'!$D183)</f>
        <v>59.702153369719198</v>
      </c>
      <c r="J183" s="4">
        <f>SUMIFS('SSP drivers'!J$2:J$7886,'SSP drivers'!$A$2:$A$7886,'Selected scen drivers'!$AH$1,'SSP drivers'!$B$2:$B$7886,'Selected scen drivers'!$AI$1,'SSP drivers'!$C$2:$C$7886,'Selected scen drivers'!$C183,'SSP drivers'!$D$2:$D$7886,'Selected scen drivers'!$D183)</f>
        <v>67.223826662932296</v>
      </c>
      <c r="K183" s="4">
        <f>SUMIFS('SSP drivers'!K$2:K$7886,'SSP drivers'!$A$2:$A$7886,'Selected scen drivers'!$AH$1,'SSP drivers'!$B$2:$B$7886,'Selected scen drivers'!$AI$1,'SSP drivers'!$C$2:$C$7886,'Selected scen drivers'!$C183,'SSP drivers'!$D$2:$D$7886,'Selected scen drivers'!$D183)</f>
        <v>75.092462349700597</v>
      </c>
      <c r="L183" s="4">
        <f>SUMIFS('SSP drivers'!L$2:L$7886,'SSP drivers'!$A$2:$A$7886,'Selected scen drivers'!$AH$1,'SSP drivers'!$B$2:$B$7886,'Selected scen drivers'!$AI$1,'SSP drivers'!$C$2:$C$7886,'Selected scen drivers'!$C183,'SSP drivers'!$D$2:$D$7886,'Selected scen drivers'!$D183)</f>
        <v>83.514028267042207</v>
      </c>
      <c r="M183" s="4">
        <f>SUMIFS('SSP drivers'!M$2:M$7886,'SSP drivers'!$A$2:$A$7886,'Selected scen drivers'!$AH$1,'SSP drivers'!$B$2:$B$7886,'Selected scen drivers'!$AI$1,'SSP drivers'!$C$2:$C$7886,'Selected scen drivers'!$C183,'SSP drivers'!$D$2:$D$7886,'Selected scen drivers'!$D183)</f>
        <v>92.228911650202406</v>
      </c>
      <c r="N183" s="4">
        <f>SUMIFS('SSP drivers'!N$2:N$7886,'SSP drivers'!$A$2:$A$7886,'Selected scen drivers'!$AH$1,'SSP drivers'!$B$2:$B$7886,'Selected scen drivers'!$AI$1,'SSP drivers'!$C$2:$C$7886,'Selected scen drivers'!$C183,'SSP drivers'!$D$2:$D$7886,'Selected scen drivers'!$D183)</f>
        <v>101.06931526725501</v>
      </c>
      <c r="O183" s="4">
        <f>SUMIFS('SSP drivers'!O$2:O$7886,'SSP drivers'!$A$2:$A$7886,'Selected scen drivers'!$AH$1,'SSP drivers'!$B$2:$B$7886,'Selected scen drivers'!$AI$1,'SSP drivers'!$C$2:$C$7886,'Selected scen drivers'!$C183,'SSP drivers'!$D$2:$D$7886,'Selected scen drivers'!$D183)</f>
        <v>110.24437358542301</v>
      </c>
      <c r="P183" s="4">
        <f>SUMIFS('SSP drivers'!P$2:P$7886,'SSP drivers'!$A$2:$A$7886,'Selected scen drivers'!$AH$1,'SSP drivers'!$B$2:$B$7886,'Selected scen drivers'!$AI$1,'SSP drivers'!$C$2:$C$7886,'Selected scen drivers'!$C183,'SSP drivers'!$D$2:$D$7886,'Selected scen drivers'!$D183)</f>
        <v>119.724600329729</v>
      </c>
      <c r="Q183" s="4">
        <f>SUMIFS('SSP drivers'!Q$2:Q$7886,'SSP drivers'!$A$2:$A$7886,'Selected scen drivers'!$AH$1,'SSP drivers'!$B$2:$B$7886,'Selected scen drivers'!$AI$1,'SSP drivers'!$C$2:$C$7886,'Selected scen drivers'!$C183,'SSP drivers'!$D$2:$D$7886,'Selected scen drivers'!$D183)</f>
        <v>129.180195431193</v>
      </c>
      <c r="R183" s="4">
        <f>SUMIFS('SSP drivers'!R$2:R$7886,'SSP drivers'!$A$2:$A$7886,'Selected scen drivers'!$AH$1,'SSP drivers'!$B$2:$B$7886,'Selected scen drivers'!$AI$1,'SSP drivers'!$C$2:$C$7886,'Selected scen drivers'!$C183,'SSP drivers'!$D$2:$D$7886,'Selected scen drivers'!$D183)</f>
        <v>138.40158598433101</v>
      </c>
      <c r="S183" s="4">
        <f>SUMIFS('SSP drivers'!S$2:S$7886,'SSP drivers'!$A$2:$A$7886,'Selected scen drivers'!$AH$1,'SSP drivers'!$B$2:$B$7886,'Selected scen drivers'!$AI$1,'SSP drivers'!$C$2:$C$7886,'Selected scen drivers'!$C183,'SSP drivers'!$D$2:$D$7886,'Selected scen drivers'!$D183)</f>
        <v>147.24304264806</v>
      </c>
      <c r="T183" s="4">
        <f>SUMIFS('SSP drivers'!T$2:T$7886,'SSP drivers'!$A$2:$A$7886,'Selected scen drivers'!$AH$1,'SSP drivers'!$B$2:$B$7886,'Selected scen drivers'!$AI$1,'SSP drivers'!$C$2:$C$7886,'Selected scen drivers'!$C183,'SSP drivers'!$D$2:$D$7886,'Selected scen drivers'!$D183)</f>
        <v>155.58721391842599</v>
      </c>
      <c r="U183" s="4">
        <f>SUMIFS('SSP drivers'!U$2:U$7886,'SSP drivers'!$A$2:$A$7886,'Selected scen drivers'!$AH$1,'SSP drivers'!$B$2:$B$7886,'Selected scen drivers'!$AI$1,'SSP drivers'!$C$2:$C$7886,'Selected scen drivers'!$C183,'SSP drivers'!$D$2:$D$7886,'Selected scen drivers'!$D183)</f>
        <v>163.37805175935199</v>
      </c>
      <c r="V183" s="4">
        <f>SUMIFS('SSP drivers'!V$2:V$7886,'SSP drivers'!$A$2:$A$7886,'Selected scen drivers'!$AH$1,'SSP drivers'!$B$2:$B$7886,'Selected scen drivers'!$AI$1,'SSP drivers'!$C$2:$C$7886,'Selected scen drivers'!$C183,'SSP drivers'!$D$2:$D$7886,'Selected scen drivers'!$D183)</f>
        <v>170.59943337552599</v>
      </c>
      <c r="W183" s="4">
        <f>SUMIFS('SSP drivers'!W$2:W$7886,'SSP drivers'!$A$2:$A$7886,'Selected scen drivers'!$AH$1,'SSP drivers'!$B$2:$B$7886,'Selected scen drivers'!$AI$1,'SSP drivers'!$C$2:$C$7886,'Selected scen drivers'!$C183,'SSP drivers'!$D$2:$D$7886,'Selected scen drivers'!$D183)</f>
        <v>177.20571487419201</v>
      </c>
      <c r="X183" s="4"/>
      <c r="Y183" s="4"/>
      <c r="Z183" s="4"/>
      <c r="AA183" s="4"/>
      <c r="AB183" s="4"/>
      <c r="AC183" s="4"/>
      <c r="AD183" s="4"/>
      <c r="AE183" s="4"/>
    </row>
    <row r="184" spans="1:31" x14ac:dyDescent="0.35">
      <c r="A184">
        <f t="shared" si="4"/>
        <v>21</v>
      </c>
      <c r="B184">
        <f t="shared" si="5"/>
        <v>3</v>
      </c>
      <c r="C184" t="str">
        <f>IFERROR(VLOOKUP(A184,Classification!$A$4:$B$37,2,FALSE),"")</f>
        <v>Australia_NZ</v>
      </c>
      <c r="D184" t="str">
        <f>IFERROR(VLOOKUP(B184,Classification!$N$5:$O$14,2,FALSE),"")</f>
        <v>GDPIND</v>
      </c>
      <c r="E184" s="4">
        <f>SUMIFS('SSP drivers'!E$2:E$7886,'SSP drivers'!$A$2:$A$7886,'Selected scen drivers'!$AH$1,'SSP drivers'!$B$2:$B$7886,'Selected scen drivers'!$AI$1,'SSP drivers'!$C$2:$C$7886,'Selected scen drivers'!$C184,'SSP drivers'!$D$2:$D$7886,'Selected scen drivers'!$D184)</f>
        <v>0</v>
      </c>
      <c r="F184" s="4">
        <f>SUMIFS('SSP drivers'!F$2:F$7886,'SSP drivers'!$A$2:$A$7886,'Selected scen drivers'!$AH$1,'SSP drivers'!$B$2:$B$7886,'Selected scen drivers'!$AI$1,'SSP drivers'!$C$2:$C$7886,'Selected scen drivers'!$C184,'SSP drivers'!$D$2:$D$7886,'Selected scen drivers'!$D184)</f>
        <v>350.766942126505</v>
      </c>
      <c r="G184" s="4">
        <f>SUMIFS('SSP drivers'!G$2:G$7886,'SSP drivers'!$A$2:$A$7886,'Selected scen drivers'!$AH$1,'SSP drivers'!$B$2:$B$7886,'Selected scen drivers'!$AI$1,'SSP drivers'!$C$2:$C$7886,'Selected scen drivers'!$C184,'SSP drivers'!$D$2:$D$7886,'Selected scen drivers'!$D184)</f>
        <v>356.64188790898902</v>
      </c>
      <c r="H184" s="4">
        <f>SUMIFS('SSP drivers'!H$2:H$7886,'SSP drivers'!$A$2:$A$7886,'Selected scen drivers'!$AH$1,'SSP drivers'!$B$2:$B$7886,'Selected scen drivers'!$AI$1,'SSP drivers'!$C$2:$C$7886,'Selected scen drivers'!$C184,'SSP drivers'!$D$2:$D$7886,'Selected scen drivers'!$D184)</f>
        <v>414.22288553078999</v>
      </c>
      <c r="I184" s="4">
        <f>SUMIFS('SSP drivers'!I$2:I$7886,'SSP drivers'!$A$2:$A$7886,'Selected scen drivers'!$AH$1,'SSP drivers'!$B$2:$B$7886,'Selected scen drivers'!$AI$1,'SSP drivers'!$C$2:$C$7886,'Selected scen drivers'!$C184,'SSP drivers'!$D$2:$D$7886,'Selected scen drivers'!$D184)</f>
        <v>476.57078798831901</v>
      </c>
      <c r="J184" s="4">
        <f>SUMIFS('SSP drivers'!J$2:J$7886,'SSP drivers'!$A$2:$A$7886,'Selected scen drivers'!$AH$1,'SSP drivers'!$B$2:$B$7886,'Selected scen drivers'!$AI$1,'SSP drivers'!$C$2:$C$7886,'Selected scen drivers'!$C184,'SSP drivers'!$D$2:$D$7886,'Selected scen drivers'!$D184)</f>
        <v>544.010767113155</v>
      </c>
      <c r="K184" s="4">
        <f>SUMIFS('SSP drivers'!K$2:K$7886,'SSP drivers'!$A$2:$A$7886,'Selected scen drivers'!$AH$1,'SSP drivers'!$B$2:$B$7886,'Selected scen drivers'!$AI$1,'SSP drivers'!$C$2:$C$7886,'Selected scen drivers'!$C184,'SSP drivers'!$D$2:$D$7886,'Selected scen drivers'!$D184)</f>
        <v>616.83865275574794</v>
      </c>
      <c r="L184" s="4">
        <f>SUMIFS('SSP drivers'!L$2:L$7886,'SSP drivers'!$A$2:$A$7886,'Selected scen drivers'!$AH$1,'SSP drivers'!$B$2:$B$7886,'Selected scen drivers'!$AI$1,'SSP drivers'!$C$2:$C$7886,'Selected scen drivers'!$C184,'SSP drivers'!$D$2:$D$7886,'Selected scen drivers'!$D184)</f>
        <v>696.23236910788205</v>
      </c>
      <c r="M184" s="4">
        <f>SUMIFS('SSP drivers'!M$2:M$7886,'SSP drivers'!$A$2:$A$7886,'Selected scen drivers'!$AH$1,'SSP drivers'!$B$2:$B$7886,'Selected scen drivers'!$AI$1,'SSP drivers'!$C$2:$C$7886,'Selected scen drivers'!$C184,'SSP drivers'!$D$2:$D$7886,'Selected scen drivers'!$D184)</f>
        <v>779.84479150258403</v>
      </c>
      <c r="N184" s="4">
        <f>SUMIFS('SSP drivers'!N$2:N$7886,'SSP drivers'!$A$2:$A$7886,'Selected scen drivers'!$AH$1,'SSP drivers'!$B$2:$B$7886,'Selected scen drivers'!$AI$1,'SSP drivers'!$C$2:$C$7886,'Selected scen drivers'!$C184,'SSP drivers'!$D$2:$D$7886,'Selected scen drivers'!$D184)</f>
        <v>866.15456813147603</v>
      </c>
      <c r="O184" s="4">
        <f>SUMIFS('SSP drivers'!O$2:O$7886,'SSP drivers'!$A$2:$A$7886,'Selected scen drivers'!$AH$1,'SSP drivers'!$B$2:$B$7886,'Selected scen drivers'!$AI$1,'SSP drivers'!$C$2:$C$7886,'Selected scen drivers'!$C184,'SSP drivers'!$D$2:$D$7886,'Selected scen drivers'!$D184)</f>
        <v>957.03755294305199</v>
      </c>
      <c r="P184" s="4">
        <f>SUMIFS('SSP drivers'!P$2:P$7886,'SSP drivers'!$A$2:$A$7886,'Selected scen drivers'!$AH$1,'SSP drivers'!$B$2:$B$7886,'Selected scen drivers'!$AI$1,'SSP drivers'!$C$2:$C$7886,'Selected scen drivers'!$C184,'SSP drivers'!$D$2:$D$7886,'Selected scen drivers'!$D184)</f>
        <v>1052.3561281679799</v>
      </c>
      <c r="Q184" s="4">
        <f>SUMIFS('SSP drivers'!Q$2:Q$7886,'SSP drivers'!$A$2:$A$7886,'Selected scen drivers'!$AH$1,'SSP drivers'!$B$2:$B$7886,'Selected scen drivers'!$AI$1,'SSP drivers'!$C$2:$C$7886,'Selected scen drivers'!$C184,'SSP drivers'!$D$2:$D$7886,'Selected scen drivers'!$D184)</f>
        <v>1149.4949720770801</v>
      </c>
      <c r="R184" s="4">
        <f>SUMIFS('SSP drivers'!R$2:R$7886,'SSP drivers'!$A$2:$A$7886,'Selected scen drivers'!$AH$1,'SSP drivers'!$B$2:$B$7886,'Selected scen drivers'!$AI$1,'SSP drivers'!$C$2:$C$7886,'Selected scen drivers'!$C184,'SSP drivers'!$D$2:$D$7886,'Selected scen drivers'!$D184)</f>
        <v>1246.61952772022</v>
      </c>
      <c r="S184" s="4">
        <f>SUMIFS('SSP drivers'!S$2:S$7886,'SSP drivers'!$A$2:$A$7886,'Selected scen drivers'!$AH$1,'SSP drivers'!$B$2:$B$7886,'Selected scen drivers'!$AI$1,'SSP drivers'!$C$2:$C$7886,'Selected scen drivers'!$C184,'SSP drivers'!$D$2:$D$7886,'Selected scen drivers'!$D184)</f>
        <v>1342.28135433531</v>
      </c>
      <c r="T184" s="4">
        <f>SUMIFS('SSP drivers'!T$2:T$7886,'SSP drivers'!$A$2:$A$7886,'Selected scen drivers'!$AH$1,'SSP drivers'!$B$2:$B$7886,'Selected scen drivers'!$AI$1,'SSP drivers'!$C$2:$C$7886,'Selected scen drivers'!$C184,'SSP drivers'!$D$2:$D$7886,'Selected scen drivers'!$D184)</f>
        <v>1435.26456950176</v>
      </c>
      <c r="U184" s="4">
        <f>SUMIFS('SSP drivers'!U$2:U$7886,'SSP drivers'!$A$2:$A$7886,'Selected scen drivers'!$AH$1,'SSP drivers'!$B$2:$B$7886,'Selected scen drivers'!$AI$1,'SSP drivers'!$C$2:$C$7886,'Selected scen drivers'!$C184,'SSP drivers'!$D$2:$D$7886,'Selected scen drivers'!$D184)</f>
        <v>1524.99188833319</v>
      </c>
      <c r="V184" s="4">
        <f>SUMIFS('SSP drivers'!V$2:V$7886,'SSP drivers'!$A$2:$A$7886,'Selected scen drivers'!$AH$1,'SSP drivers'!$B$2:$B$7886,'Selected scen drivers'!$AI$1,'SSP drivers'!$C$2:$C$7886,'Selected scen drivers'!$C184,'SSP drivers'!$D$2:$D$7886,'Selected scen drivers'!$D184)</f>
        <v>1611.3247155097899</v>
      </c>
      <c r="W184" s="4">
        <f>SUMIFS('SSP drivers'!W$2:W$7886,'SSP drivers'!$A$2:$A$7886,'Selected scen drivers'!$AH$1,'SSP drivers'!$B$2:$B$7886,'Selected scen drivers'!$AI$1,'SSP drivers'!$C$2:$C$7886,'Selected scen drivers'!$C184,'SSP drivers'!$D$2:$D$7886,'Selected scen drivers'!$D184)</f>
        <v>1693.7445</v>
      </c>
      <c r="X184" s="4"/>
      <c r="Y184" s="4"/>
      <c r="Z184" s="4"/>
      <c r="AA184" s="4"/>
      <c r="AB184" s="4"/>
      <c r="AC184" s="4"/>
      <c r="AD184" s="4"/>
      <c r="AE184" s="4"/>
    </row>
    <row r="185" spans="1:31" x14ac:dyDescent="0.35">
      <c r="A185">
        <f t="shared" si="4"/>
        <v>21</v>
      </c>
      <c r="B185">
        <f t="shared" si="5"/>
        <v>4</v>
      </c>
      <c r="C185" t="str">
        <f>IFERROR(VLOOKUP(A185,Classification!$A$4:$B$37,2,FALSE),"")</f>
        <v>Australia_NZ</v>
      </c>
      <c r="D185" t="str">
        <f>IFERROR(VLOOKUP(B185,Classification!$N$5:$O$14,2,FALSE),"")</f>
        <v>GDPMFG</v>
      </c>
      <c r="E185" s="4">
        <f>SUMIFS('SSP drivers'!E$2:E$7886,'SSP drivers'!$A$2:$A$7886,'Selected scen drivers'!$AH$1,'SSP drivers'!$B$2:$B$7886,'Selected scen drivers'!$AI$1,'SSP drivers'!$C$2:$C$7886,'Selected scen drivers'!$C185,'SSP drivers'!$D$2:$D$7886,'Selected scen drivers'!$D185)</f>
        <v>0</v>
      </c>
      <c r="F185" s="4">
        <f>SUMIFS('SSP drivers'!F$2:F$7886,'SSP drivers'!$A$2:$A$7886,'Selected scen drivers'!$AH$1,'SSP drivers'!$B$2:$B$7886,'Selected scen drivers'!$AI$1,'SSP drivers'!$C$2:$C$7886,'Selected scen drivers'!$C185,'SSP drivers'!$D$2:$D$7886,'Selected scen drivers'!$D185)</f>
        <v>25.860218036364799</v>
      </c>
      <c r="G185" s="4">
        <f>SUMIFS('SSP drivers'!G$2:G$7886,'SSP drivers'!$A$2:$A$7886,'Selected scen drivers'!$AH$1,'SSP drivers'!$B$2:$B$7886,'Selected scen drivers'!$AI$1,'SSP drivers'!$C$2:$C$7886,'Selected scen drivers'!$C185,'SSP drivers'!$D$2:$D$7886,'Selected scen drivers'!$D185)</f>
        <v>26.3101488636994</v>
      </c>
      <c r="H185" s="4">
        <f>SUMIFS('SSP drivers'!H$2:H$7886,'SSP drivers'!$A$2:$A$7886,'Selected scen drivers'!$AH$1,'SSP drivers'!$B$2:$B$7886,'Selected scen drivers'!$AI$1,'SSP drivers'!$C$2:$C$7886,'Selected scen drivers'!$C185,'SSP drivers'!$D$2:$D$7886,'Selected scen drivers'!$D185)</f>
        <v>35.1285005781736</v>
      </c>
      <c r="I185" s="4">
        <f>SUMIFS('SSP drivers'!I$2:I$7886,'SSP drivers'!$A$2:$A$7886,'Selected scen drivers'!$AH$1,'SSP drivers'!$B$2:$B$7886,'Selected scen drivers'!$AI$1,'SSP drivers'!$C$2:$C$7886,'Selected scen drivers'!$C185,'SSP drivers'!$D$2:$D$7886,'Selected scen drivers'!$D185)</f>
        <v>45.676339786097799</v>
      </c>
      <c r="J185" s="4">
        <f>SUMIFS('SSP drivers'!J$2:J$7886,'SSP drivers'!$A$2:$A$7886,'Selected scen drivers'!$AH$1,'SSP drivers'!$B$2:$B$7886,'Selected scen drivers'!$AI$1,'SSP drivers'!$C$2:$C$7886,'Selected scen drivers'!$C185,'SSP drivers'!$D$2:$D$7886,'Selected scen drivers'!$D185)</f>
        <v>58.126148747560499</v>
      </c>
      <c r="K185" s="4">
        <f>SUMIFS('SSP drivers'!K$2:K$7886,'SSP drivers'!$A$2:$A$7886,'Selected scen drivers'!$AH$1,'SSP drivers'!$B$2:$B$7886,'Selected scen drivers'!$AI$1,'SSP drivers'!$C$2:$C$7886,'Selected scen drivers'!$C185,'SSP drivers'!$D$2:$D$7886,'Selected scen drivers'!$D185)</f>
        <v>72.679366245685202</v>
      </c>
      <c r="L185" s="4">
        <f>SUMIFS('SSP drivers'!L$2:L$7886,'SSP drivers'!$A$2:$A$7886,'Selected scen drivers'!$AH$1,'SSP drivers'!$B$2:$B$7886,'Selected scen drivers'!$AI$1,'SSP drivers'!$C$2:$C$7886,'Selected scen drivers'!$C185,'SSP drivers'!$D$2:$D$7886,'Selected scen drivers'!$D185)</f>
        <v>89.679698600662704</v>
      </c>
      <c r="M185" s="4">
        <f>SUMIFS('SSP drivers'!M$2:M$7886,'SSP drivers'!$A$2:$A$7886,'Selected scen drivers'!$AH$1,'SSP drivers'!$B$2:$B$7886,'Selected scen drivers'!$AI$1,'SSP drivers'!$C$2:$C$7886,'Selected scen drivers'!$C185,'SSP drivers'!$D$2:$D$7886,'Selected scen drivers'!$D185)</f>
        <v>109.022161783814</v>
      </c>
      <c r="N185" s="4">
        <f>SUMIFS('SSP drivers'!N$2:N$7886,'SSP drivers'!$A$2:$A$7886,'Selected scen drivers'!$AH$1,'SSP drivers'!$B$2:$B$7886,'Selected scen drivers'!$AI$1,'SSP drivers'!$C$2:$C$7886,'Selected scen drivers'!$C185,'SSP drivers'!$D$2:$D$7886,'Selected scen drivers'!$D185)</f>
        <v>130.61927032523599</v>
      </c>
      <c r="O185" s="4">
        <f>SUMIFS('SSP drivers'!O$2:O$7886,'SSP drivers'!$A$2:$A$7886,'Selected scen drivers'!$AH$1,'SSP drivers'!$B$2:$B$7886,'Selected scen drivers'!$AI$1,'SSP drivers'!$C$2:$C$7886,'Selected scen drivers'!$C185,'SSP drivers'!$D$2:$D$7886,'Selected scen drivers'!$D185)</f>
        <v>154.862905182167</v>
      </c>
      <c r="P185" s="4">
        <f>SUMIFS('SSP drivers'!P$2:P$7886,'SSP drivers'!$A$2:$A$7886,'Selected scen drivers'!$AH$1,'SSP drivers'!$B$2:$B$7886,'Selected scen drivers'!$AI$1,'SSP drivers'!$C$2:$C$7886,'Selected scen drivers'!$C185,'SSP drivers'!$D$2:$D$7886,'Selected scen drivers'!$D185)</f>
        <v>181.87983657237399</v>
      </c>
      <c r="Q185" s="4">
        <f>SUMIFS('SSP drivers'!Q$2:Q$7886,'SSP drivers'!$A$2:$A$7886,'Selected scen drivers'!$AH$1,'SSP drivers'!$B$2:$B$7886,'Selected scen drivers'!$AI$1,'SSP drivers'!$C$2:$C$7886,'Selected scen drivers'!$C185,'SSP drivers'!$D$2:$D$7886,'Selected scen drivers'!$D185)</f>
        <v>211.333403360533</v>
      </c>
      <c r="R185" s="4">
        <f>SUMIFS('SSP drivers'!R$2:R$7886,'SSP drivers'!$A$2:$A$7886,'Selected scen drivers'!$AH$1,'SSP drivers'!$B$2:$B$7886,'Selected scen drivers'!$AI$1,'SSP drivers'!$C$2:$C$7886,'Selected scen drivers'!$C185,'SSP drivers'!$D$2:$D$7886,'Selected scen drivers'!$D185)</f>
        <v>242.92646099372899</v>
      </c>
      <c r="S185" s="4">
        <f>SUMIFS('SSP drivers'!S$2:S$7886,'SSP drivers'!$A$2:$A$7886,'Selected scen drivers'!$AH$1,'SSP drivers'!$B$2:$B$7886,'Selected scen drivers'!$AI$1,'SSP drivers'!$C$2:$C$7886,'Selected scen drivers'!$C185,'SSP drivers'!$D$2:$D$7886,'Selected scen drivers'!$D185)</f>
        <v>276.36164139024498</v>
      </c>
      <c r="T185" s="4">
        <f>SUMIFS('SSP drivers'!T$2:T$7886,'SSP drivers'!$A$2:$A$7886,'Selected scen drivers'!$AH$1,'SSP drivers'!$B$2:$B$7886,'Selected scen drivers'!$AI$1,'SSP drivers'!$C$2:$C$7886,'Selected scen drivers'!$C185,'SSP drivers'!$D$2:$D$7886,'Selected scen drivers'!$D185)</f>
        <v>311.327801663233</v>
      </c>
      <c r="U185" s="4">
        <f>SUMIFS('SSP drivers'!U$2:U$7886,'SSP drivers'!$A$2:$A$7886,'Selected scen drivers'!$AH$1,'SSP drivers'!$B$2:$B$7886,'Selected scen drivers'!$AI$1,'SSP drivers'!$C$2:$C$7886,'Selected scen drivers'!$C185,'SSP drivers'!$D$2:$D$7886,'Selected scen drivers'!$D185)</f>
        <v>347.60533324733802</v>
      </c>
      <c r="V185" s="4">
        <f>SUMIFS('SSP drivers'!V$2:V$7886,'SSP drivers'!$A$2:$A$7886,'Selected scen drivers'!$AH$1,'SSP drivers'!$B$2:$B$7886,'Selected scen drivers'!$AI$1,'SSP drivers'!$C$2:$C$7886,'Selected scen drivers'!$C185,'SSP drivers'!$D$2:$D$7886,'Selected scen drivers'!$D185)</f>
        <v>385.05458128077498</v>
      </c>
      <c r="W185" s="4">
        <f>SUMIFS('SSP drivers'!W$2:W$7886,'SSP drivers'!$A$2:$A$7886,'Selected scen drivers'!$AH$1,'SSP drivers'!$B$2:$B$7886,'Selected scen drivers'!$AI$1,'SSP drivers'!$C$2:$C$7886,'Selected scen drivers'!$C185,'SSP drivers'!$D$2:$D$7886,'Selected scen drivers'!$D185)</f>
        <v>423.436125</v>
      </c>
      <c r="X185" s="4"/>
      <c r="Y185" s="4"/>
      <c r="Z185" s="4"/>
      <c r="AA185" s="4"/>
      <c r="AB185" s="4"/>
      <c r="AC185" s="4"/>
      <c r="AD185" s="4"/>
      <c r="AE185" s="4"/>
    </row>
    <row r="186" spans="1:31" x14ac:dyDescent="0.35">
      <c r="A186">
        <f t="shared" si="4"/>
        <v>21</v>
      </c>
      <c r="B186">
        <f t="shared" si="5"/>
        <v>5</v>
      </c>
      <c r="C186" t="str">
        <f>IFERROR(VLOOKUP(A186,Classification!$A$4:$B$37,2,FALSE),"")</f>
        <v>Australia_NZ</v>
      </c>
      <c r="D186" t="str">
        <f>IFERROR(VLOOKUP(B186,Classification!$N$5:$O$14,2,FALSE),"")</f>
        <v>GDPPCAP</v>
      </c>
      <c r="E186" s="4">
        <f>SUMIFS('SSP drivers'!E$2:E$7886,'SSP drivers'!$A$2:$A$7886,'Selected scen drivers'!$AH$1,'SSP drivers'!$B$2:$B$7886,'Selected scen drivers'!$AI$1,'SSP drivers'!$C$2:$C$7886,'Selected scen drivers'!$C186,'SSP drivers'!$D$2:$D$7886,'Selected scen drivers'!$D186)</f>
        <v>0</v>
      </c>
      <c r="F186" s="4">
        <f>SUMIFS('SSP drivers'!F$2:F$7886,'SSP drivers'!$A$2:$A$7886,'Selected scen drivers'!$AH$1,'SSP drivers'!$B$2:$B$7886,'Selected scen drivers'!$AI$1,'SSP drivers'!$C$2:$C$7886,'Selected scen drivers'!$C186,'SSP drivers'!$D$2:$D$7886,'Selected scen drivers'!$D186)</f>
        <v>45.342808052410597</v>
      </c>
      <c r="G186" s="4">
        <f>SUMIFS('SSP drivers'!G$2:G$7886,'SSP drivers'!$A$2:$A$7886,'Selected scen drivers'!$AH$1,'SSP drivers'!$B$2:$B$7886,'Selected scen drivers'!$AI$1,'SSP drivers'!$C$2:$C$7886,'Selected scen drivers'!$C186,'SSP drivers'!$D$2:$D$7886,'Selected scen drivers'!$D186)</f>
        <v>45.758895422239398</v>
      </c>
      <c r="H186" s="4">
        <f>SUMIFS('SSP drivers'!H$2:H$7886,'SSP drivers'!$A$2:$A$7886,'Selected scen drivers'!$AH$1,'SSP drivers'!$B$2:$B$7886,'Selected scen drivers'!$AI$1,'SSP drivers'!$C$2:$C$7886,'Selected scen drivers'!$C186,'SSP drivers'!$D$2:$D$7886,'Selected scen drivers'!$D186)</f>
        <v>50.609031590112799</v>
      </c>
      <c r="I186" s="4">
        <f>SUMIFS('SSP drivers'!I$2:I$7886,'SSP drivers'!$A$2:$A$7886,'Selected scen drivers'!$AH$1,'SSP drivers'!$B$2:$B$7886,'Selected scen drivers'!$AI$1,'SSP drivers'!$C$2:$C$7886,'Selected scen drivers'!$C186,'SSP drivers'!$D$2:$D$7886,'Selected scen drivers'!$D186)</f>
        <v>55.614566624142</v>
      </c>
      <c r="J186" s="4">
        <f>SUMIFS('SSP drivers'!J$2:J$7886,'SSP drivers'!$A$2:$A$7886,'Selected scen drivers'!$AH$1,'SSP drivers'!$B$2:$B$7886,'Selected scen drivers'!$AI$1,'SSP drivers'!$C$2:$C$7886,'Selected scen drivers'!$C186,'SSP drivers'!$D$2:$D$7886,'Selected scen drivers'!$D186)</f>
        <v>60.855008881541401</v>
      </c>
      <c r="K186" s="4">
        <f>SUMIFS('SSP drivers'!K$2:K$7886,'SSP drivers'!$A$2:$A$7886,'Selected scen drivers'!$AH$1,'SSP drivers'!$B$2:$B$7886,'Selected scen drivers'!$AI$1,'SSP drivers'!$C$2:$C$7886,'Selected scen drivers'!$C186,'SSP drivers'!$D$2:$D$7886,'Selected scen drivers'!$D186)</f>
        <v>66.324420199360105</v>
      </c>
      <c r="L186" s="4">
        <f>SUMIFS('SSP drivers'!L$2:L$7886,'SSP drivers'!$A$2:$A$7886,'Selected scen drivers'!$AH$1,'SSP drivers'!$B$2:$B$7886,'Selected scen drivers'!$AI$1,'SSP drivers'!$C$2:$C$7886,'Selected scen drivers'!$C186,'SSP drivers'!$D$2:$D$7886,'Selected scen drivers'!$D186)</f>
        <v>72.064424238117496</v>
      </c>
      <c r="M186" s="4">
        <f>SUMIFS('SSP drivers'!M$2:M$7886,'SSP drivers'!$A$2:$A$7886,'Selected scen drivers'!$AH$1,'SSP drivers'!$B$2:$B$7886,'Selected scen drivers'!$AI$1,'SSP drivers'!$C$2:$C$7886,'Selected scen drivers'!$C186,'SSP drivers'!$D$2:$D$7886,'Selected scen drivers'!$D186)</f>
        <v>77.761095331576101</v>
      </c>
      <c r="N186" s="4">
        <f>SUMIFS('SSP drivers'!N$2:N$7886,'SSP drivers'!$A$2:$A$7886,'Selected scen drivers'!$AH$1,'SSP drivers'!$B$2:$B$7886,'Selected scen drivers'!$AI$1,'SSP drivers'!$C$2:$C$7886,'Selected scen drivers'!$C186,'SSP drivers'!$D$2:$D$7886,'Selected scen drivers'!$D186)</f>
        <v>83.443780201436795</v>
      </c>
      <c r="O186" s="4">
        <f>SUMIFS('SSP drivers'!O$2:O$7886,'SSP drivers'!$A$2:$A$7886,'Selected scen drivers'!$AH$1,'SSP drivers'!$B$2:$B$7886,'Selected scen drivers'!$AI$1,'SSP drivers'!$C$2:$C$7886,'Selected scen drivers'!$C186,'SSP drivers'!$D$2:$D$7886,'Selected scen drivers'!$D186)</f>
        <v>89.306972362496296</v>
      </c>
      <c r="P186" s="4">
        <f>SUMIFS('SSP drivers'!P$2:P$7886,'SSP drivers'!$A$2:$A$7886,'Selected scen drivers'!$AH$1,'SSP drivers'!$B$2:$B$7886,'Selected scen drivers'!$AI$1,'SSP drivers'!$C$2:$C$7886,'Selected scen drivers'!$C186,'SSP drivers'!$D$2:$D$7886,'Selected scen drivers'!$D186)</f>
        <v>95.452110923527698</v>
      </c>
      <c r="Q186" s="4">
        <f>SUMIFS('SSP drivers'!Q$2:Q$7886,'SSP drivers'!$A$2:$A$7886,'Selected scen drivers'!$AH$1,'SSP drivers'!$B$2:$B$7886,'Selected scen drivers'!$AI$1,'SSP drivers'!$C$2:$C$7886,'Selected scen drivers'!$C186,'SSP drivers'!$D$2:$D$7886,'Selected scen drivers'!$D186)</f>
        <v>101.63977287374701</v>
      </c>
      <c r="R186" s="4">
        <f>SUMIFS('SSP drivers'!R$2:R$7886,'SSP drivers'!$A$2:$A$7886,'Selected scen drivers'!$AH$1,'SSP drivers'!$B$2:$B$7886,'Selected scen drivers'!$AI$1,'SSP drivers'!$C$2:$C$7886,'Selected scen drivers'!$C186,'SSP drivers'!$D$2:$D$7886,'Selected scen drivers'!$D186)</f>
        <v>107.765556833166</v>
      </c>
      <c r="S186" s="4">
        <f>SUMIFS('SSP drivers'!S$2:S$7886,'SSP drivers'!$A$2:$A$7886,'Selected scen drivers'!$AH$1,'SSP drivers'!$B$2:$B$7886,'Selected scen drivers'!$AI$1,'SSP drivers'!$C$2:$C$7886,'Selected scen drivers'!$C186,'SSP drivers'!$D$2:$D$7886,'Selected scen drivers'!$D186)</f>
        <v>113.814643783389</v>
      </c>
      <c r="T186" s="4">
        <f>SUMIFS('SSP drivers'!T$2:T$7886,'SSP drivers'!$A$2:$A$7886,'Selected scen drivers'!$AH$1,'SSP drivers'!$B$2:$B$7886,'Selected scen drivers'!$AI$1,'SSP drivers'!$C$2:$C$7886,'Selected scen drivers'!$C186,'SSP drivers'!$D$2:$D$7886,'Selected scen drivers'!$D186)</f>
        <v>119.84347398032899</v>
      </c>
      <c r="U186" s="4">
        <f>SUMIFS('SSP drivers'!U$2:U$7886,'SSP drivers'!$A$2:$A$7886,'Selected scen drivers'!$AH$1,'SSP drivers'!$B$2:$B$7886,'Selected scen drivers'!$AI$1,'SSP drivers'!$C$2:$C$7886,'Selected scen drivers'!$C186,'SSP drivers'!$D$2:$D$7886,'Selected scen drivers'!$D186)</f>
        <v>125.893698222786</v>
      </c>
      <c r="V186" s="4">
        <f>SUMIFS('SSP drivers'!V$2:V$7886,'SSP drivers'!$A$2:$A$7886,'Selected scen drivers'!$AH$1,'SSP drivers'!$B$2:$B$7886,'Selected scen drivers'!$AI$1,'SSP drivers'!$C$2:$C$7886,'Selected scen drivers'!$C186,'SSP drivers'!$D$2:$D$7886,'Selected scen drivers'!$D186)</f>
        <v>131.93707961873699</v>
      </c>
      <c r="W186" s="4">
        <f>SUMIFS('SSP drivers'!W$2:W$7886,'SSP drivers'!$A$2:$A$7886,'Selected scen drivers'!$AH$1,'SSP drivers'!$B$2:$B$7886,'Selected scen drivers'!$AI$1,'SSP drivers'!$C$2:$C$7886,'Selected scen drivers'!$C186,'SSP drivers'!$D$2:$D$7886,'Selected scen drivers'!$D186)</f>
        <v>137.87943516031501</v>
      </c>
      <c r="X186" s="4"/>
      <c r="Y186" s="4"/>
      <c r="Z186" s="4"/>
      <c r="AA186" s="4"/>
      <c r="AB186" s="4"/>
      <c r="AC186" s="4"/>
      <c r="AD186" s="4"/>
      <c r="AE186" s="4"/>
    </row>
    <row r="187" spans="1:31" x14ac:dyDescent="0.35">
      <c r="A187">
        <f t="shared" si="4"/>
        <v>21</v>
      </c>
      <c r="B187">
        <f t="shared" si="5"/>
        <v>6</v>
      </c>
      <c r="C187" t="str">
        <f>IFERROR(VLOOKUP(A187,Classification!$A$4:$B$37,2,FALSE),"")</f>
        <v>Australia_NZ</v>
      </c>
      <c r="D187" t="str">
        <f>IFERROR(VLOOKUP(B187,Classification!$N$5:$O$14,2,FALSE),"")</f>
        <v>GDPPHOU</v>
      </c>
      <c r="E187" s="4">
        <f>SUMIFS('SSP drivers'!E$2:E$7886,'SSP drivers'!$A$2:$A$7886,'Selected scen drivers'!$AH$1,'SSP drivers'!$B$2:$B$7886,'Selected scen drivers'!$AI$1,'SSP drivers'!$C$2:$C$7886,'Selected scen drivers'!$C187,'SSP drivers'!$D$2:$D$7886,'Selected scen drivers'!$D187)</f>
        <v>0</v>
      </c>
      <c r="F187" s="4">
        <f>SUMIFS('SSP drivers'!F$2:F$7886,'SSP drivers'!$A$2:$A$7886,'Selected scen drivers'!$AH$1,'SSP drivers'!$B$2:$B$7886,'Selected scen drivers'!$AI$1,'SSP drivers'!$C$2:$C$7886,'Selected scen drivers'!$C187,'SSP drivers'!$D$2:$D$7886,'Selected scen drivers'!$D187)</f>
        <v>152.986507989453</v>
      </c>
      <c r="G187" s="4">
        <f>SUMIFS('SSP drivers'!G$2:G$7886,'SSP drivers'!$A$2:$A$7886,'Selected scen drivers'!$AH$1,'SSP drivers'!$B$2:$B$7886,'Selected scen drivers'!$AI$1,'SSP drivers'!$C$2:$C$7886,'Selected scen drivers'!$C187,'SSP drivers'!$D$2:$D$7886,'Selected scen drivers'!$D187)</f>
        <v>154.72965282611599</v>
      </c>
      <c r="H187" s="4">
        <f>SUMIFS('SSP drivers'!H$2:H$7886,'SSP drivers'!$A$2:$A$7886,'Selected scen drivers'!$AH$1,'SSP drivers'!$B$2:$B$7886,'Selected scen drivers'!$AI$1,'SSP drivers'!$C$2:$C$7886,'Selected scen drivers'!$C187,'SSP drivers'!$D$2:$D$7886,'Selected scen drivers'!$D187)</f>
        <v>172.945708488685</v>
      </c>
      <c r="I187" s="4">
        <f>SUMIFS('SSP drivers'!I$2:I$7886,'SSP drivers'!$A$2:$A$7886,'Selected scen drivers'!$AH$1,'SSP drivers'!$B$2:$B$7886,'Selected scen drivers'!$AI$1,'SSP drivers'!$C$2:$C$7886,'Selected scen drivers'!$C187,'SSP drivers'!$D$2:$D$7886,'Selected scen drivers'!$D187)</f>
        <v>193.66359727684801</v>
      </c>
      <c r="J187" s="4">
        <f>SUMIFS('SSP drivers'!J$2:J$7886,'SSP drivers'!$A$2:$A$7886,'Selected scen drivers'!$AH$1,'SSP drivers'!$B$2:$B$7886,'Selected scen drivers'!$AI$1,'SSP drivers'!$C$2:$C$7886,'Selected scen drivers'!$C187,'SSP drivers'!$D$2:$D$7886,'Selected scen drivers'!$D187)</f>
        <v>214.39654171819899</v>
      </c>
      <c r="K187" s="4">
        <f>SUMIFS('SSP drivers'!K$2:K$7886,'SSP drivers'!$A$2:$A$7886,'Selected scen drivers'!$AH$1,'SSP drivers'!$B$2:$B$7886,'Selected scen drivers'!$AI$1,'SSP drivers'!$C$2:$C$7886,'Selected scen drivers'!$C187,'SSP drivers'!$D$2:$D$7886,'Selected scen drivers'!$D187)</f>
        <v>237.50267186812599</v>
      </c>
      <c r="L187" s="4">
        <f>SUMIFS('SSP drivers'!L$2:L$7886,'SSP drivers'!$A$2:$A$7886,'Selected scen drivers'!$AH$1,'SSP drivers'!$B$2:$B$7886,'Selected scen drivers'!$AI$1,'SSP drivers'!$C$2:$C$7886,'Selected scen drivers'!$C187,'SSP drivers'!$D$2:$D$7886,'Selected scen drivers'!$D187)</f>
        <v>260.969041031252</v>
      </c>
      <c r="M187" s="4">
        <f>SUMIFS('SSP drivers'!M$2:M$7886,'SSP drivers'!$A$2:$A$7886,'Selected scen drivers'!$AH$1,'SSP drivers'!$B$2:$B$7886,'Selected scen drivers'!$AI$1,'SSP drivers'!$C$2:$C$7886,'Selected scen drivers'!$C187,'SSP drivers'!$D$2:$D$7886,'Selected scen drivers'!$D187)</f>
        <v>288.84149378262703</v>
      </c>
      <c r="N187" s="4">
        <f>SUMIFS('SSP drivers'!N$2:N$7886,'SSP drivers'!$A$2:$A$7886,'Selected scen drivers'!$AH$1,'SSP drivers'!$B$2:$B$7886,'Selected scen drivers'!$AI$1,'SSP drivers'!$C$2:$C$7886,'Selected scen drivers'!$C187,'SSP drivers'!$D$2:$D$7886,'Selected scen drivers'!$D187)</f>
        <v>319.15283026841399</v>
      </c>
      <c r="O187" s="4">
        <f>SUMIFS('SSP drivers'!O$2:O$7886,'SSP drivers'!$A$2:$A$7886,'Selected scen drivers'!$AH$1,'SSP drivers'!$B$2:$B$7886,'Selected scen drivers'!$AI$1,'SSP drivers'!$C$2:$C$7886,'Selected scen drivers'!$C187,'SSP drivers'!$D$2:$D$7886,'Selected scen drivers'!$D187)</f>
        <v>351.36704296266299</v>
      </c>
      <c r="P187" s="4">
        <f>SUMIFS('SSP drivers'!P$2:P$7886,'SSP drivers'!$A$2:$A$7886,'Selected scen drivers'!$AH$1,'SSP drivers'!$B$2:$B$7886,'Selected scen drivers'!$AI$1,'SSP drivers'!$C$2:$C$7886,'Selected scen drivers'!$C187,'SSP drivers'!$D$2:$D$7886,'Selected scen drivers'!$D187)</f>
        <v>382.16501045643997</v>
      </c>
      <c r="Q187" s="4">
        <f>SUMIFS('SSP drivers'!Q$2:Q$7886,'SSP drivers'!$A$2:$A$7886,'Selected scen drivers'!$AH$1,'SSP drivers'!$B$2:$B$7886,'Selected scen drivers'!$AI$1,'SSP drivers'!$C$2:$C$7886,'Selected scen drivers'!$C187,'SSP drivers'!$D$2:$D$7886,'Selected scen drivers'!$D187)</f>
        <v>410.67851615714198</v>
      </c>
      <c r="R187" s="4">
        <f>SUMIFS('SSP drivers'!R$2:R$7886,'SSP drivers'!$A$2:$A$7886,'Selected scen drivers'!$AH$1,'SSP drivers'!$B$2:$B$7886,'Selected scen drivers'!$AI$1,'SSP drivers'!$C$2:$C$7886,'Selected scen drivers'!$C187,'SSP drivers'!$D$2:$D$7886,'Selected scen drivers'!$D187)</f>
        <v>442.42455886858397</v>
      </c>
      <c r="S187" s="4">
        <f>SUMIFS('SSP drivers'!S$2:S$7886,'SSP drivers'!$A$2:$A$7886,'Selected scen drivers'!$AH$1,'SSP drivers'!$B$2:$B$7886,'Selected scen drivers'!$AI$1,'SSP drivers'!$C$2:$C$7886,'Selected scen drivers'!$C187,'SSP drivers'!$D$2:$D$7886,'Selected scen drivers'!$D187)</f>
        <v>477.55254403438499</v>
      </c>
      <c r="T187" s="4">
        <f>SUMIFS('SSP drivers'!T$2:T$7886,'SSP drivers'!$A$2:$A$7886,'Selected scen drivers'!$AH$1,'SSP drivers'!$B$2:$B$7886,'Selected scen drivers'!$AI$1,'SSP drivers'!$C$2:$C$7886,'Selected scen drivers'!$C187,'SSP drivers'!$D$2:$D$7886,'Selected scen drivers'!$D187)</f>
        <v>512.85843778567698</v>
      </c>
      <c r="U187" s="4">
        <f>SUMIFS('SSP drivers'!U$2:U$7886,'SSP drivers'!$A$2:$A$7886,'Selected scen drivers'!$AH$1,'SSP drivers'!$B$2:$B$7886,'Selected scen drivers'!$AI$1,'SSP drivers'!$C$2:$C$7886,'Selected scen drivers'!$C187,'SSP drivers'!$D$2:$D$7886,'Selected scen drivers'!$D187)</f>
        <v>545.27694722905403</v>
      </c>
      <c r="V187" s="4">
        <f>SUMIFS('SSP drivers'!V$2:V$7886,'SSP drivers'!$A$2:$A$7886,'Selected scen drivers'!$AH$1,'SSP drivers'!$B$2:$B$7886,'Selected scen drivers'!$AI$1,'SSP drivers'!$C$2:$C$7886,'Selected scen drivers'!$C187,'SSP drivers'!$D$2:$D$7886,'Selected scen drivers'!$D187)</f>
        <v>578.40311152112599</v>
      </c>
      <c r="W187" s="4">
        <f>SUMIFS('SSP drivers'!W$2:W$7886,'SSP drivers'!$A$2:$A$7886,'Selected scen drivers'!$AH$1,'SSP drivers'!$B$2:$B$7886,'Selected scen drivers'!$AI$1,'SSP drivers'!$C$2:$C$7886,'Selected scen drivers'!$C187,'SSP drivers'!$D$2:$D$7886,'Selected scen drivers'!$D187)</f>
        <v>611.93870180635201</v>
      </c>
      <c r="X187" s="4"/>
      <c r="Y187" s="4"/>
      <c r="Z187" s="4"/>
      <c r="AA187" s="4"/>
      <c r="AB187" s="4"/>
      <c r="AC187" s="4"/>
      <c r="AD187" s="4"/>
      <c r="AE187" s="4"/>
    </row>
    <row r="188" spans="1:31" x14ac:dyDescent="0.35">
      <c r="A188">
        <f t="shared" si="4"/>
        <v>21</v>
      </c>
      <c r="B188">
        <f t="shared" si="5"/>
        <v>7</v>
      </c>
      <c r="C188" t="str">
        <f>IFERROR(VLOOKUP(A188,Classification!$A$4:$B$37,2,FALSE),"")</f>
        <v>Australia_NZ</v>
      </c>
      <c r="D188" t="str">
        <f>IFERROR(VLOOKUP(B188,Classification!$N$5:$O$14,2,FALSE),"")</f>
        <v>GDPSER</v>
      </c>
      <c r="E188" s="4">
        <f>SUMIFS('SSP drivers'!E$2:E$7886,'SSP drivers'!$A$2:$A$7886,'Selected scen drivers'!$AH$1,'SSP drivers'!$B$2:$B$7886,'Selected scen drivers'!$AI$1,'SSP drivers'!$C$2:$C$7886,'Selected scen drivers'!$C188,'SSP drivers'!$D$2:$D$7886,'Selected scen drivers'!$D188)</f>
        <v>0</v>
      </c>
      <c r="F188" s="4">
        <f>SUMIFS('SSP drivers'!F$2:F$7886,'SSP drivers'!$A$2:$A$7886,'Selected scen drivers'!$AH$1,'SSP drivers'!$B$2:$B$7886,'Selected scen drivers'!$AI$1,'SSP drivers'!$C$2:$C$7886,'Selected scen drivers'!$C188,'SSP drivers'!$D$2:$D$7886,'Selected scen drivers'!$D188)</f>
        <v>979.765651601532</v>
      </c>
      <c r="G188" s="4">
        <f>SUMIFS('SSP drivers'!G$2:G$7886,'SSP drivers'!$A$2:$A$7886,'Selected scen drivers'!$AH$1,'SSP drivers'!$B$2:$B$7886,'Selected scen drivers'!$AI$1,'SSP drivers'!$C$2:$C$7886,'Selected scen drivers'!$C188,'SSP drivers'!$D$2:$D$7886,'Selected scen drivers'!$D188)</f>
        <v>996.42258443334595</v>
      </c>
      <c r="H188" s="4">
        <f>SUMIFS('SSP drivers'!H$2:H$7886,'SSP drivers'!$A$2:$A$7886,'Selected scen drivers'!$AH$1,'SSP drivers'!$B$2:$B$7886,'Selected scen drivers'!$AI$1,'SSP drivers'!$C$2:$C$7886,'Selected scen drivers'!$C188,'SSP drivers'!$D$2:$D$7886,'Selected scen drivers'!$D188)</f>
        <v>1139.9065659952601</v>
      </c>
      <c r="I188" s="4">
        <f>SUMIFS('SSP drivers'!I$2:I$7886,'SSP drivers'!$A$2:$A$7886,'Selected scen drivers'!$AH$1,'SSP drivers'!$B$2:$B$7886,'Selected scen drivers'!$AI$1,'SSP drivers'!$C$2:$C$7886,'Selected scen drivers'!$C188,'SSP drivers'!$D$2:$D$7886,'Selected scen drivers'!$D188)</f>
        <v>1292.01405864196</v>
      </c>
      <c r="J188" s="4">
        <f>SUMIFS('SSP drivers'!J$2:J$7886,'SSP drivers'!$A$2:$A$7886,'Selected scen drivers'!$AH$1,'SSP drivers'!$B$2:$B$7886,'Selected scen drivers'!$AI$1,'SSP drivers'!$C$2:$C$7886,'Selected scen drivers'!$C188,'SSP drivers'!$D$2:$D$7886,'Selected scen drivers'!$D188)</f>
        <v>1452.9544062239099</v>
      </c>
      <c r="K188" s="4">
        <f>SUMIFS('SSP drivers'!K$2:K$7886,'SSP drivers'!$A$2:$A$7886,'Selected scen drivers'!$AH$1,'SSP drivers'!$B$2:$B$7886,'Selected scen drivers'!$AI$1,'SSP drivers'!$C$2:$C$7886,'Selected scen drivers'!$C188,'SSP drivers'!$D$2:$D$7886,'Selected scen drivers'!$D188)</f>
        <v>1623.1008848945501</v>
      </c>
      <c r="L188" s="4">
        <f>SUMIFS('SSP drivers'!L$2:L$7886,'SSP drivers'!$A$2:$A$7886,'Selected scen drivers'!$AH$1,'SSP drivers'!$B$2:$B$7886,'Selected scen drivers'!$AI$1,'SSP drivers'!$C$2:$C$7886,'Selected scen drivers'!$C188,'SSP drivers'!$D$2:$D$7886,'Selected scen drivers'!$D188)</f>
        <v>1805.2566026250799</v>
      </c>
      <c r="M188" s="4">
        <f>SUMIFS('SSP drivers'!M$2:M$7886,'SSP drivers'!$A$2:$A$7886,'Selected scen drivers'!$AH$1,'SSP drivers'!$B$2:$B$7886,'Selected scen drivers'!$AI$1,'SSP drivers'!$C$2:$C$7886,'Selected scen drivers'!$C188,'SSP drivers'!$D$2:$D$7886,'Selected scen drivers'!$D188)</f>
        <v>1992.93929684721</v>
      </c>
      <c r="N188" s="4">
        <f>SUMIFS('SSP drivers'!N$2:N$7886,'SSP drivers'!$A$2:$A$7886,'Selected scen drivers'!$AH$1,'SSP drivers'!$B$2:$B$7886,'Selected scen drivers'!$AI$1,'SSP drivers'!$C$2:$C$7886,'Selected scen drivers'!$C188,'SSP drivers'!$D$2:$D$7886,'Selected scen drivers'!$D188)</f>
        <v>2182.05911660127</v>
      </c>
      <c r="O188" s="4">
        <f>SUMIFS('SSP drivers'!O$2:O$7886,'SSP drivers'!$A$2:$A$7886,'Selected scen drivers'!$AH$1,'SSP drivers'!$B$2:$B$7886,'Selected scen drivers'!$AI$1,'SSP drivers'!$C$2:$C$7886,'Selected scen drivers'!$C188,'SSP drivers'!$D$2:$D$7886,'Selected scen drivers'!$D188)</f>
        <v>2377.1570734715201</v>
      </c>
      <c r="P188" s="4">
        <f>SUMIFS('SSP drivers'!P$2:P$7886,'SSP drivers'!$A$2:$A$7886,'Selected scen drivers'!$AH$1,'SSP drivers'!$B$2:$B$7886,'Selected scen drivers'!$AI$1,'SSP drivers'!$C$2:$C$7886,'Selected scen drivers'!$C188,'SSP drivers'!$D$2:$D$7886,'Selected scen drivers'!$D188)</f>
        <v>2577.5912715022901</v>
      </c>
      <c r="Q188" s="4">
        <f>SUMIFS('SSP drivers'!Q$2:Q$7886,'SSP drivers'!$A$2:$A$7886,'Selected scen drivers'!$AH$1,'SSP drivers'!$B$2:$B$7886,'Selected scen drivers'!$AI$1,'SSP drivers'!$C$2:$C$7886,'Selected scen drivers'!$C188,'SSP drivers'!$D$2:$D$7886,'Selected scen drivers'!$D188)</f>
        <v>2776.7618324917298</v>
      </c>
      <c r="R188" s="4">
        <f>SUMIFS('SSP drivers'!R$2:R$7886,'SSP drivers'!$A$2:$A$7886,'Selected scen drivers'!$AH$1,'SSP drivers'!$B$2:$B$7886,'Selected scen drivers'!$AI$1,'SSP drivers'!$C$2:$C$7886,'Selected scen drivers'!$C188,'SSP drivers'!$D$2:$D$7886,'Selected scen drivers'!$D188)</f>
        <v>2970.3088862954501</v>
      </c>
      <c r="S188" s="4">
        <f>SUMIFS('SSP drivers'!S$2:S$7886,'SSP drivers'!$A$2:$A$7886,'Selected scen drivers'!$AH$1,'SSP drivers'!$B$2:$B$7886,'Selected scen drivers'!$AI$1,'SSP drivers'!$C$2:$C$7886,'Selected scen drivers'!$C188,'SSP drivers'!$D$2:$D$7886,'Selected scen drivers'!$D188)</f>
        <v>3155.0196030166298</v>
      </c>
      <c r="T188" s="4">
        <f>SUMIFS('SSP drivers'!T$2:T$7886,'SSP drivers'!$A$2:$A$7886,'Selected scen drivers'!$AH$1,'SSP drivers'!$B$2:$B$7886,'Selected scen drivers'!$AI$1,'SSP drivers'!$C$2:$C$7886,'Selected scen drivers'!$C188,'SSP drivers'!$D$2:$D$7886,'Selected scen drivers'!$D188)</f>
        <v>3328.3912165798101</v>
      </c>
      <c r="U188" s="4">
        <f>SUMIFS('SSP drivers'!U$2:U$7886,'SSP drivers'!$A$2:$A$7886,'Selected scen drivers'!$AH$1,'SSP drivers'!$B$2:$B$7886,'Selected scen drivers'!$AI$1,'SSP drivers'!$C$2:$C$7886,'Selected scen drivers'!$C188,'SSP drivers'!$D$2:$D$7886,'Selected scen drivers'!$D188)</f>
        <v>3489.52405990746</v>
      </c>
      <c r="V188" s="4">
        <f>SUMIFS('SSP drivers'!V$2:V$7886,'SSP drivers'!$A$2:$A$7886,'Selected scen drivers'!$AH$1,'SSP drivers'!$B$2:$B$7886,'Selected scen drivers'!$AI$1,'SSP drivers'!$C$2:$C$7886,'Selected scen drivers'!$C188,'SSP drivers'!$D$2:$D$7886,'Selected scen drivers'!$D188)</f>
        <v>3638.5768511146898</v>
      </c>
      <c r="W188" s="4">
        <f>SUMIFS('SSP drivers'!W$2:W$7886,'SSP drivers'!$A$2:$A$7886,'Selected scen drivers'!$AH$1,'SSP drivers'!$B$2:$B$7886,'Selected scen drivers'!$AI$1,'SSP drivers'!$C$2:$C$7886,'Selected scen drivers'!$C188,'SSP drivers'!$D$2:$D$7886,'Selected scen drivers'!$D188)</f>
        <v>3774.8647851258102</v>
      </c>
      <c r="X188" s="4"/>
      <c r="Y188" s="4"/>
      <c r="Z188" s="4"/>
      <c r="AA188" s="4"/>
      <c r="AB188" s="4"/>
      <c r="AC188" s="4"/>
      <c r="AD188" s="4"/>
      <c r="AE188" s="4"/>
    </row>
    <row r="189" spans="1:31" x14ac:dyDescent="0.35">
      <c r="A189">
        <f t="shared" si="4"/>
        <v>21</v>
      </c>
      <c r="B189">
        <f t="shared" si="5"/>
        <v>8</v>
      </c>
      <c r="C189" t="str">
        <f>IFERROR(VLOOKUP(A189,Classification!$A$4:$B$37,2,FALSE),"")</f>
        <v>Australia_NZ</v>
      </c>
      <c r="D189" t="str">
        <f>IFERROR(VLOOKUP(B189,Classification!$N$5:$O$14,2,FALSE),"")</f>
        <v>HOU</v>
      </c>
      <c r="E189" s="4">
        <f>SUMIFS('SSP drivers'!E$2:E$7886,'SSP drivers'!$A$2:$A$7886,'Selected scen drivers'!$AH$1,'SSP drivers'!$B$2:$B$7886,'Selected scen drivers'!$AI$1,'SSP drivers'!$C$2:$C$7886,'Selected scen drivers'!$C189,'SSP drivers'!$D$2:$D$7886,'Selected scen drivers'!$D189)</f>
        <v>0</v>
      </c>
      <c r="F189" s="4">
        <f>SUMIFS('SSP drivers'!F$2:F$7886,'SSP drivers'!$A$2:$A$7886,'Selected scen drivers'!$AH$1,'SSP drivers'!$B$2:$B$7886,'Selected scen drivers'!$AI$1,'SSP drivers'!$C$2:$C$7886,'Selected scen drivers'!$C189,'SSP drivers'!$D$2:$D$7886,'Selected scen drivers'!$D189)</f>
        <v>8.9909654000000003</v>
      </c>
      <c r="G189" s="4">
        <f>SUMIFS('SSP drivers'!G$2:G$7886,'SSP drivers'!$A$2:$A$7886,'Selected scen drivers'!$AH$1,'SSP drivers'!$B$2:$B$7886,'Selected scen drivers'!$AI$1,'SSP drivers'!$C$2:$C$7886,'Selected scen drivers'!$C189,'SSP drivers'!$D$2:$D$7886,'Selected scen drivers'!$D189)</f>
        <v>9.0408010000000001</v>
      </c>
      <c r="H189" s="4">
        <f>SUMIFS('SSP drivers'!H$2:H$7886,'SSP drivers'!$A$2:$A$7886,'Selected scen drivers'!$AH$1,'SSP drivers'!$B$2:$B$7886,'Selected scen drivers'!$AI$1,'SSP drivers'!$C$2:$C$7886,'Selected scen drivers'!$C189,'SSP drivers'!$D$2:$D$7886,'Selected scen drivers'!$D189)</f>
        <v>9.28997899999999</v>
      </c>
      <c r="I189" s="4">
        <f>SUMIFS('SSP drivers'!I$2:I$7886,'SSP drivers'!$A$2:$A$7886,'Selected scen drivers'!$AH$1,'SSP drivers'!$B$2:$B$7886,'Selected scen drivers'!$AI$1,'SSP drivers'!$C$2:$C$7886,'Selected scen drivers'!$C189,'SSP drivers'!$D$2:$D$7886,'Selected scen drivers'!$D189)</f>
        <v>9.4405300000000008</v>
      </c>
      <c r="J189" s="4">
        <f>SUMIFS('SSP drivers'!J$2:J$7886,'SSP drivers'!$A$2:$A$7886,'Selected scen drivers'!$AH$1,'SSP drivers'!$B$2:$B$7886,'Selected scen drivers'!$AI$1,'SSP drivers'!$C$2:$C$7886,'Selected scen drivers'!$C189,'SSP drivers'!$D$2:$D$7886,'Selected scen drivers'!$D189)</f>
        <v>9.6279024999999905</v>
      </c>
      <c r="K189" s="4">
        <f>SUMIFS('SSP drivers'!K$2:K$7886,'SSP drivers'!$A$2:$A$7886,'Selected scen drivers'!$AH$1,'SSP drivers'!$B$2:$B$7886,'Selected scen drivers'!$AI$1,'SSP drivers'!$C$2:$C$7886,'Selected scen drivers'!$C189,'SSP drivers'!$D$2:$D$7886,'Selected scen drivers'!$D189)</f>
        <v>9.7473934999999994</v>
      </c>
      <c r="L189" s="4">
        <f>SUMIFS('SSP drivers'!L$2:L$7886,'SSP drivers'!$A$2:$A$7886,'Selected scen drivers'!$AH$1,'SSP drivers'!$B$2:$B$7886,'Selected scen drivers'!$AI$1,'SSP drivers'!$C$2:$C$7886,'Selected scen drivers'!$C189,'SSP drivers'!$D$2:$D$7886,'Selected scen drivers'!$D189)</f>
        <v>9.9054009999999995</v>
      </c>
      <c r="M189" s="4">
        <f>SUMIFS('SSP drivers'!M$2:M$7886,'SSP drivers'!$A$2:$A$7886,'Selected scen drivers'!$AH$1,'SSP drivers'!$B$2:$B$7886,'Selected scen drivers'!$AI$1,'SSP drivers'!$C$2:$C$7886,'Selected scen drivers'!$C189,'SSP drivers'!$D$2:$D$7886,'Selected scen drivers'!$D189)</f>
        <v>9.9189799999999995</v>
      </c>
      <c r="N189" s="4">
        <f>SUMIFS('SSP drivers'!N$2:N$7886,'SSP drivers'!$A$2:$A$7886,'Selected scen drivers'!$AH$1,'SSP drivers'!$B$2:$B$7886,'Selected scen drivers'!$AI$1,'SSP drivers'!$C$2:$C$7886,'Selected scen drivers'!$C189,'SSP drivers'!$D$2:$D$7886,'Selected scen drivers'!$D189)</f>
        <v>9.8676329999999908</v>
      </c>
      <c r="O189" s="4">
        <f>SUMIFS('SSP drivers'!O$2:O$7886,'SSP drivers'!$A$2:$A$7886,'Selected scen drivers'!$AH$1,'SSP drivers'!$B$2:$B$7886,'Selected scen drivers'!$AI$1,'SSP drivers'!$C$2:$C$7886,'Selected scen drivers'!$C189,'SSP drivers'!$D$2:$D$7886,'Selected scen drivers'!$D189)</f>
        <v>9.8029655000000009</v>
      </c>
      <c r="P189" s="4">
        <f>SUMIFS('SSP drivers'!P$2:P$7886,'SSP drivers'!$A$2:$A$7886,'Selected scen drivers'!$AH$1,'SSP drivers'!$B$2:$B$7886,'Selected scen drivers'!$AI$1,'SSP drivers'!$C$2:$C$7886,'Selected scen drivers'!$C189,'SSP drivers'!$D$2:$D$7886,'Selected scen drivers'!$D189)</f>
        <v>9.8116570000000003</v>
      </c>
      <c r="Q189" s="4">
        <f>SUMIFS('SSP drivers'!Q$2:Q$7886,'SSP drivers'!$A$2:$A$7886,'Selected scen drivers'!$AH$1,'SSP drivers'!$B$2:$B$7886,'Selected scen drivers'!$AI$1,'SSP drivers'!$C$2:$C$7886,'Selected scen drivers'!$C189,'SSP drivers'!$D$2:$D$7886,'Selected scen drivers'!$D189)</f>
        <v>9.8749674999999897</v>
      </c>
      <c r="R189" s="4">
        <f>SUMIFS('SSP drivers'!R$2:R$7886,'SSP drivers'!$A$2:$A$7886,'Selected scen drivers'!$AH$1,'SSP drivers'!$B$2:$B$7886,'Selected scen drivers'!$AI$1,'SSP drivers'!$C$2:$C$7886,'Selected scen drivers'!$C189,'SSP drivers'!$D$2:$D$7886,'Selected scen drivers'!$D189)</f>
        <v>9.8442319999999892</v>
      </c>
      <c r="S189" s="4">
        <f>SUMIFS('SSP drivers'!S$2:S$7886,'SSP drivers'!$A$2:$A$7886,'Selected scen drivers'!$AH$1,'SSP drivers'!$B$2:$B$7886,'Selected scen drivers'!$AI$1,'SSP drivers'!$C$2:$C$7886,'Selected scen drivers'!$C189,'SSP drivers'!$D$2:$D$7886,'Selected scen drivers'!$D189)</f>
        <v>9.7257235000000009</v>
      </c>
      <c r="T189" s="4">
        <f>SUMIFS('SSP drivers'!T$2:T$7886,'SSP drivers'!$A$2:$A$7886,'Selected scen drivers'!$AH$1,'SSP drivers'!$B$2:$B$7886,'Selected scen drivers'!$AI$1,'SSP drivers'!$C$2:$C$7886,'Selected scen drivers'!$C189,'SSP drivers'!$D$2:$D$7886,'Selected scen drivers'!$D189)</f>
        <v>9.5918144999999999</v>
      </c>
      <c r="U189" s="4">
        <f>SUMIFS('SSP drivers'!U$2:U$7886,'SSP drivers'!$A$2:$A$7886,'Selected scen drivers'!$AH$1,'SSP drivers'!$B$2:$B$7886,'Selected scen drivers'!$AI$1,'SSP drivers'!$C$2:$C$7886,'Selected scen drivers'!$C189,'SSP drivers'!$D$2:$D$7886,'Selected scen drivers'!$D189)</f>
        <v>9.4958974999999892</v>
      </c>
      <c r="V189" s="4">
        <f>SUMIFS('SSP drivers'!V$2:V$7886,'SSP drivers'!$A$2:$A$7886,'Selected scen drivers'!$AH$1,'SSP drivers'!$B$2:$B$7886,'Selected scen drivers'!$AI$1,'SSP drivers'!$C$2:$C$7886,'Selected scen drivers'!$C189,'SSP drivers'!$D$2:$D$7886,'Selected scen drivers'!$D189)</f>
        <v>9.3714934999999908</v>
      </c>
      <c r="W189" s="4">
        <f>SUMIFS('SSP drivers'!W$2:W$7886,'SSP drivers'!$A$2:$A$7886,'Selected scen drivers'!$AH$1,'SSP drivers'!$B$2:$B$7886,'Selected scen drivers'!$AI$1,'SSP drivers'!$C$2:$C$7886,'Selected scen drivers'!$C189,'SSP drivers'!$D$2:$D$7886,'Selected scen drivers'!$D189)</f>
        <v>9.2261120000000005</v>
      </c>
      <c r="X189" s="4"/>
      <c r="Y189" s="4"/>
      <c r="Z189" s="4"/>
      <c r="AA189" s="4"/>
      <c r="AB189" s="4"/>
      <c r="AC189" s="4"/>
      <c r="AD189" s="4"/>
      <c r="AE189" s="4"/>
    </row>
    <row r="190" spans="1:31" x14ac:dyDescent="0.35">
      <c r="A190">
        <f t="shared" si="4"/>
        <v>21</v>
      </c>
      <c r="B190">
        <f t="shared" si="5"/>
        <v>9</v>
      </c>
      <c r="C190" t="str">
        <f>IFERROR(VLOOKUP(A190,Classification!$A$4:$B$37,2,FALSE),"")</f>
        <v>Australia_NZ</v>
      </c>
      <c r="D190" t="str">
        <f>IFERROR(VLOOKUP(B190,Classification!$N$5:$O$14,2,FALSE),"")</f>
        <v>POP</v>
      </c>
      <c r="E190" s="4">
        <f>SUMIFS('SSP drivers'!E$2:E$7886,'SSP drivers'!$A$2:$A$7886,'Selected scen drivers'!$AH$1,'SSP drivers'!$B$2:$B$7886,'Selected scen drivers'!$AI$1,'SSP drivers'!$C$2:$C$7886,'Selected scen drivers'!$C190,'SSP drivers'!$D$2:$D$7886,'Selected scen drivers'!$D190)</f>
        <v>0</v>
      </c>
      <c r="F190" s="4">
        <f>SUMIFS('SSP drivers'!F$2:F$7886,'SSP drivers'!$A$2:$A$7886,'Selected scen drivers'!$AH$1,'SSP drivers'!$B$2:$B$7886,'Selected scen drivers'!$AI$1,'SSP drivers'!$C$2:$C$7886,'Selected scen drivers'!$C190,'SSP drivers'!$D$2:$D$7886,'Selected scen drivers'!$D190)</f>
        <v>30.335492200000001</v>
      </c>
      <c r="G190" s="4">
        <f>SUMIFS('SSP drivers'!G$2:G$7886,'SSP drivers'!$A$2:$A$7886,'Selected scen drivers'!$AH$1,'SSP drivers'!$B$2:$B$7886,'Selected scen drivers'!$AI$1,'SSP drivers'!$C$2:$C$7886,'Selected scen drivers'!$C190,'SSP drivers'!$D$2:$D$7886,'Selected scen drivers'!$D190)</f>
        <v>30.570668000000001</v>
      </c>
      <c r="H190" s="4">
        <f>SUMIFS('SSP drivers'!H$2:H$7886,'SSP drivers'!$A$2:$A$7886,'Selected scen drivers'!$AH$1,'SSP drivers'!$B$2:$B$7886,'Selected scen drivers'!$AI$1,'SSP drivers'!$C$2:$C$7886,'Selected scen drivers'!$C190,'SSP drivers'!$D$2:$D$7886,'Selected scen drivers'!$D190)</f>
        <v>31.746547</v>
      </c>
      <c r="I190" s="4">
        <f>SUMIFS('SSP drivers'!I$2:I$7886,'SSP drivers'!$A$2:$A$7886,'Selected scen drivers'!$AH$1,'SSP drivers'!$B$2:$B$7886,'Selected scen drivers'!$AI$1,'SSP drivers'!$C$2:$C$7886,'Selected scen drivers'!$C190,'SSP drivers'!$D$2:$D$7886,'Selected scen drivers'!$D190)</f>
        <v>32.874246999999997</v>
      </c>
      <c r="J190" s="4">
        <f>SUMIFS('SSP drivers'!J$2:J$7886,'SSP drivers'!$A$2:$A$7886,'Selected scen drivers'!$AH$1,'SSP drivers'!$B$2:$B$7886,'Selected scen drivers'!$AI$1,'SSP drivers'!$C$2:$C$7886,'Selected scen drivers'!$C190,'SSP drivers'!$D$2:$D$7886,'Selected scen drivers'!$D190)</f>
        <v>33.919787999999997</v>
      </c>
      <c r="K190" s="4">
        <f>SUMIFS('SSP drivers'!K$2:K$7886,'SSP drivers'!$A$2:$A$7886,'Selected scen drivers'!$AH$1,'SSP drivers'!$B$2:$B$7886,'Selected scen drivers'!$AI$1,'SSP drivers'!$C$2:$C$7886,'Selected scen drivers'!$C190,'SSP drivers'!$D$2:$D$7886,'Selected scen drivers'!$D190)</f>
        <v>34.904670000000003</v>
      </c>
      <c r="L190" s="4">
        <f>SUMIFS('SSP drivers'!L$2:L$7886,'SSP drivers'!$A$2:$A$7886,'Selected scen drivers'!$AH$1,'SSP drivers'!$B$2:$B$7886,'Selected scen drivers'!$AI$1,'SSP drivers'!$C$2:$C$7886,'Selected scen drivers'!$C190,'SSP drivers'!$D$2:$D$7886,'Selected scen drivers'!$D190)</f>
        <v>35.870722999999998</v>
      </c>
      <c r="M190" s="4">
        <f>SUMIFS('SSP drivers'!M$2:M$7886,'SSP drivers'!$A$2:$A$7886,'Selected scen drivers'!$AH$1,'SSP drivers'!$B$2:$B$7886,'Selected scen drivers'!$AI$1,'SSP drivers'!$C$2:$C$7886,'Selected scen drivers'!$C190,'SSP drivers'!$D$2:$D$7886,'Selected scen drivers'!$D190)</f>
        <v>36.843783999999999</v>
      </c>
      <c r="N190" s="4">
        <f>SUMIFS('SSP drivers'!N$2:N$7886,'SSP drivers'!$A$2:$A$7886,'Selected scen drivers'!$AH$1,'SSP drivers'!$B$2:$B$7886,'Selected scen drivers'!$AI$1,'SSP drivers'!$C$2:$C$7886,'Selected scen drivers'!$C190,'SSP drivers'!$D$2:$D$7886,'Selected scen drivers'!$D190)</f>
        <v>37.741374999999998</v>
      </c>
      <c r="O190" s="4">
        <f>SUMIFS('SSP drivers'!O$2:O$7886,'SSP drivers'!$A$2:$A$7886,'Selected scen drivers'!$AH$1,'SSP drivers'!$B$2:$B$7886,'Selected scen drivers'!$AI$1,'SSP drivers'!$C$2:$C$7886,'Selected scen drivers'!$C190,'SSP drivers'!$D$2:$D$7886,'Selected scen drivers'!$D190)</f>
        <v>38.568534</v>
      </c>
      <c r="P190" s="4">
        <f>SUMIFS('SSP drivers'!P$2:P$7886,'SSP drivers'!$A$2:$A$7886,'Selected scen drivers'!$AH$1,'SSP drivers'!$B$2:$B$7886,'Selected scen drivers'!$AI$1,'SSP drivers'!$C$2:$C$7886,'Selected scen drivers'!$C190,'SSP drivers'!$D$2:$D$7886,'Selected scen drivers'!$D190)</f>
        <v>39.283279999999998</v>
      </c>
      <c r="Q190" s="4">
        <f>SUMIFS('SSP drivers'!Q$2:Q$7886,'SSP drivers'!$A$2:$A$7886,'Selected scen drivers'!$AH$1,'SSP drivers'!$B$2:$B$7886,'Selected scen drivers'!$AI$1,'SSP drivers'!$C$2:$C$7886,'Selected scen drivers'!$C190,'SSP drivers'!$D$2:$D$7886,'Selected scen drivers'!$D190)</f>
        <v>39.900098999999997</v>
      </c>
      <c r="R190" s="4">
        <f>SUMIFS('SSP drivers'!R$2:R$7886,'SSP drivers'!$A$2:$A$7886,'Selected scen drivers'!$AH$1,'SSP drivers'!$B$2:$B$7886,'Selected scen drivers'!$AI$1,'SSP drivers'!$C$2:$C$7886,'Selected scen drivers'!$C190,'SSP drivers'!$D$2:$D$7886,'Selected scen drivers'!$D190)</f>
        <v>40.414861000000002</v>
      </c>
      <c r="S190" s="4">
        <f>SUMIFS('SSP drivers'!S$2:S$7886,'SSP drivers'!$A$2:$A$7886,'Selected scen drivers'!$AH$1,'SSP drivers'!$B$2:$B$7886,'Selected scen drivers'!$AI$1,'SSP drivers'!$C$2:$C$7886,'Selected scen drivers'!$C190,'SSP drivers'!$D$2:$D$7886,'Selected scen drivers'!$D190)</f>
        <v>40.807965000000003</v>
      </c>
      <c r="T190" s="4">
        <f>SUMIFS('SSP drivers'!T$2:T$7886,'SSP drivers'!$A$2:$A$7886,'Selected scen drivers'!$AH$1,'SSP drivers'!$B$2:$B$7886,'Selected scen drivers'!$AI$1,'SSP drivers'!$C$2:$C$7886,'Selected scen drivers'!$C190,'SSP drivers'!$D$2:$D$7886,'Selected scen drivers'!$D190)</f>
        <v>41.047232999999999</v>
      </c>
      <c r="U190" s="4">
        <f>SUMIFS('SSP drivers'!U$2:U$7886,'SSP drivers'!$A$2:$A$7886,'Selected scen drivers'!$AH$1,'SSP drivers'!$B$2:$B$7886,'Selected scen drivers'!$AI$1,'SSP drivers'!$C$2:$C$7886,'Selected scen drivers'!$C190,'SSP drivers'!$D$2:$D$7886,'Selected scen drivers'!$D190)</f>
        <v>41.129095999999997</v>
      </c>
      <c r="V190" s="4">
        <f>SUMIFS('SSP drivers'!V$2:V$7886,'SSP drivers'!$A$2:$A$7886,'Selected scen drivers'!$AH$1,'SSP drivers'!$B$2:$B$7886,'Selected scen drivers'!$AI$1,'SSP drivers'!$C$2:$C$7886,'Selected scen drivers'!$C190,'SSP drivers'!$D$2:$D$7886,'Selected scen drivers'!$D190)</f>
        <v>41.083984999999998</v>
      </c>
      <c r="W190" s="4">
        <f>SUMIFS('SSP drivers'!W$2:W$7886,'SSP drivers'!$A$2:$A$7886,'Selected scen drivers'!$AH$1,'SSP drivers'!$B$2:$B$7886,'Selected scen drivers'!$AI$1,'SSP drivers'!$C$2:$C$7886,'Selected scen drivers'!$C190,'SSP drivers'!$D$2:$D$7886,'Selected scen drivers'!$D190)</f>
        <v>40.947476999999999</v>
      </c>
      <c r="X190" s="4"/>
      <c r="Y190" s="4"/>
      <c r="Z190" s="4"/>
      <c r="AA190" s="4"/>
      <c r="AB190" s="4"/>
      <c r="AC190" s="4"/>
      <c r="AD190" s="4"/>
      <c r="AE190" s="4"/>
    </row>
    <row r="191" spans="1:31" x14ac:dyDescent="0.35">
      <c r="A191">
        <f t="shared" si="4"/>
        <v>22</v>
      </c>
      <c r="B191">
        <f t="shared" si="5"/>
        <v>1</v>
      </c>
      <c r="C191" t="str">
        <f>IFERROR(VLOOKUP(A191,Classification!$A$4:$B$37,2,FALSE),"")</f>
        <v>SaudiArabia</v>
      </c>
      <c r="D191" t="str">
        <f>IFERROR(VLOOKUP(B191,Classification!$N$5:$O$14,2,FALSE),"")</f>
        <v>GDP</v>
      </c>
      <c r="E191" s="4">
        <f>SUMIFS('SSP drivers'!E$2:E$7886,'SSP drivers'!$A$2:$A$7886,'Selected scen drivers'!$AH$1,'SSP drivers'!$B$2:$B$7886,'Selected scen drivers'!$AI$1,'SSP drivers'!$C$2:$C$7886,'Selected scen drivers'!$C191,'SSP drivers'!$D$2:$D$7886,'Selected scen drivers'!$D191)</f>
        <v>0</v>
      </c>
      <c r="F191" s="4">
        <f>SUMIFS('SSP drivers'!F$2:F$7886,'SSP drivers'!$A$2:$A$7886,'Selected scen drivers'!$AH$1,'SSP drivers'!$B$2:$B$7886,'Selected scen drivers'!$AI$1,'SSP drivers'!$C$2:$C$7886,'Selected scen drivers'!$C191,'SSP drivers'!$D$2:$D$7886,'Selected scen drivers'!$D191)</f>
        <v>1595.6320000000001</v>
      </c>
      <c r="G191" s="4">
        <f>SUMIFS('SSP drivers'!G$2:G$7886,'SSP drivers'!$A$2:$A$7886,'Selected scen drivers'!$AH$1,'SSP drivers'!$B$2:$B$7886,'Selected scen drivers'!$AI$1,'SSP drivers'!$C$2:$C$7886,'Selected scen drivers'!$C191,'SSP drivers'!$D$2:$D$7886,'Selected scen drivers'!$D191)</f>
        <v>1599.98</v>
      </c>
      <c r="H191" s="4">
        <f>SUMIFS('SSP drivers'!H$2:H$7886,'SSP drivers'!$A$2:$A$7886,'Selected scen drivers'!$AH$1,'SSP drivers'!$B$2:$B$7886,'Selected scen drivers'!$AI$1,'SSP drivers'!$C$2:$C$7886,'Selected scen drivers'!$C191,'SSP drivers'!$D$2:$D$7886,'Selected scen drivers'!$D191)</f>
        <v>1941.87</v>
      </c>
      <c r="I191" s="4">
        <f>SUMIFS('SSP drivers'!I$2:I$7886,'SSP drivers'!$A$2:$A$7886,'Selected scen drivers'!$AH$1,'SSP drivers'!$B$2:$B$7886,'Selected scen drivers'!$AI$1,'SSP drivers'!$C$2:$C$7886,'Selected scen drivers'!$C191,'SSP drivers'!$D$2:$D$7886,'Selected scen drivers'!$D191)</f>
        <v>2404.66</v>
      </c>
      <c r="J191" s="4">
        <f>SUMIFS('SSP drivers'!J$2:J$7886,'SSP drivers'!$A$2:$A$7886,'Selected scen drivers'!$AH$1,'SSP drivers'!$B$2:$B$7886,'Selected scen drivers'!$AI$1,'SSP drivers'!$C$2:$C$7886,'Selected scen drivers'!$C191,'SSP drivers'!$D$2:$D$7886,'Selected scen drivers'!$D191)</f>
        <v>2820.77</v>
      </c>
      <c r="K191" s="4">
        <f>SUMIFS('SSP drivers'!K$2:K$7886,'SSP drivers'!$A$2:$A$7886,'Selected scen drivers'!$AH$1,'SSP drivers'!$B$2:$B$7886,'Selected scen drivers'!$AI$1,'SSP drivers'!$C$2:$C$7886,'Selected scen drivers'!$C191,'SSP drivers'!$D$2:$D$7886,'Selected scen drivers'!$D191)</f>
        <v>3193.68</v>
      </c>
      <c r="L191" s="4">
        <f>SUMIFS('SSP drivers'!L$2:L$7886,'SSP drivers'!$A$2:$A$7886,'Selected scen drivers'!$AH$1,'SSP drivers'!$B$2:$B$7886,'Selected scen drivers'!$AI$1,'SSP drivers'!$C$2:$C$7886,'Selected scen drivers'!$C191,'SSP drivers'!$D$2:$D$7886,'Selected scen drivers'!$D191)</f>
        <v>3516.67</v>
      </c>
      <c r="M191" s="4">
        <f>SUMIFS('SSP drivers'!M$2:M$7886,'SSP drivers'!$A$2:$A$7886,'Selected scen drivers'!$AH$1,'SSP drivers'!$B$2:$B$7886,'Selected scen drivers'!$AI$1,'SSP drivers'!$C$2:$C$7886,'Selected scen drivers'!$C191,'SSP drivers'!$D$2:$D$7886,'Selected scen drivers'!$D191)</f>
        <v>3793.43</v>
      </c>
      <c r="N191" s="4">
        <f>SUMIFS('SSP drivers'!N$2:N$7886,'SSP drivers'!$A$2:$A$7886,'Selected scen drivers'!$AH$1,'SSP drivers'!$B$2:$B$7886,'Selected scen drivers'!$AI$1,'SSP drivers'!$C$2:$C$7886,'Selected scen drivers'!$C191,'SSP drivers'!$D$2:$D$7886,'Selected scen drivers'!$D191)</f>
        <v>4034.44</v>
      </c>
      <c r="O191" s="4">
        <f>SUMIFS('SSP drivers'!O$2:O$7886,'SSP drivers'!$A$2:$A$7886,'Selected scen drivers'!$AH$1,'SSP drivers'!$B$2:$B$7886,'Selected scen drivers'!$AI$1,'SSP drivers'!$C$2:$C$7886,'Selected scen drivers'!$C191,'SSP drivers'!$D$2:$D$7886,'Selected scen drivers'!$D191)</f>
        <v>4234.51</v>
      </c>
      <c r="P191" s="4">
        <f>SUMIFS('SSP drivers'!P$2:P$7886,'SSP drivers'!$A$2:$A$7886,'Selected scen drivers'!$AH$1,'SSP drivers'!$B$2:$B$7886,'Selected scen drivers'!$AI$1,'SSP drivers'!$C$2:$C$7886,'Selected scen drivers'!$C191,'SSP drivers'!$D$2:$D$7886,'Selected scen drivers'!$D191)</f>
        <v>4402.17</v>
      </c>
      <c r="Q191" s="4">
        <f>SUMIFS('SSP drivers'!Q$2:Q$7886,'SSP drivers'!$A$2:$A$7886,'Selected scen drivers'!$AH$1,'SSP drivers'!$B$2:$B$7886,'Selected scen drivers'!$AI$1,'SSP drivers'!$C$2:$C$7886,'Selected scen drivers'!$C191,'SSP drivers'!$D$2:$D$7886,'Selected scen drivers'!$D191)</f>
        <v>4540.41</v>
      </c>
      <c r="R191" s="4">
        <f>SUMIFS('SSP drivers'!R$2:R$7886,'SSP drivers'!$A$2:$A$7886,'Selected scen drivers'!$AH$1,'SSP drivers'!$B$2:$B$7886,'Selected scen drivers'!$AI$1,'SSP drivers'!$C$2:$C$7886,'Selected scen drivers'!$C191,'SSP drivers'!$D$2:$D$7886,'Selected scen drivers'!$D191)</f>
        <v>4651.05</v>
      </c>
      <c r="S191" s="4">
        <f>SUMIFS('SSP drivers'!S$2:S$7886,'SSP drivers'!$A$2:$A$7886,'Selected scen drivers'!$AH$1,'SSP drivers'!$B$2:$B$7886,'Selected scen drivers'!$AI$1,'SSP drivers'!$C$2:$C$7886,'Selected scen drivers'!$C191,'SSP drivers'!$D$2:$D$7886,'Selected scen drivers'!$D191)</f>
        <v>4745.59</v>
      </c>
      <c r="T191" s="4">
        <f>SUMIFS('SSP drivers'!T$2:T$7886,'SSP drivers'!$A$2:$A$7886,'Selected scen drivers'!$AH$1,'SSP drivers'!$B$2:$B$7886,'Selected scen drivers'!$AI$1,'SSP drivers'!$C$2:$C$7886,'Selected scen drivers'!$C191,'SSP drivers'!$D$2:$D$7886,'Selected scen drivers'!$D191)</f>
        <v>4827.93</v>
      </c>
      <c r="U191" s="4">
        <f>SUMIFS('SSP drivers'!U$2:U$7886,'SSP drivers'!$A$2:$A$7886,'Selected scen drivers'!$AH$1,'SSP drivers'!$B$2:$B$7886,'Selected scen drivers'!$AI$1,'SSP drivers'!$C$2:$C$7886,'Selected scen drivers'!$C191,'SSP drivers'!$D$2:$D$7886,'Selected scen drivers'!$D191)</f>
        <v>4899.24</v>
      </c>
      <c r="V191" s="4">
        <f>SUMIFS('SSP drivers'!V$2:V$7886,'SSP drivers'!$A$2:$A$7886,'Selected scen drivers'!$AH$1,'SSP drivers'!$B$2:$B$7886,'Selected scen drivers'!$AI$1,'SSP drivers'!$C$2:$C$7886,'Selected scen drivers'!$C191,'SSP drivers'!$D$2:$D$7886,'Selected scen drivers'!$D191)</f>
        <v>4957.34</v>
      </c>
      <c r="W191" s="4">
        <f>SUMIFS('SSP drivers'!W$2:W$7886,'SSP drivers'!$A$2:$A$7886,'Selected scen drivers'!$AH$1,'SSP drivers'!$B$2:$B$7886,'Selected scen drivers'!$AI$1,'SSP drivers'!$C$2:$C$7886,'Selected scen drivers'!$C191,'SSP drivers'!$D$2:$D$7886,'Selected scen drivers'!$D191)</f>
        <v>4999.82</v>
      </c>
      <c r="X191" s="4"/>
      <c r="Y191" s="4"/>
      <c r="Z191" s="4"/>
      <c r="AA191" s="4"/>
      <c r="AB191" s="4"/>
      <c r="AC191" s="4"/>
      <c r="AD191" s="4"/>
      <c r="AE191" s="4"/>
    </row>
    <row r="192" spans="1:31" x14ac:dyDescent="0.35">
      <c r="A192">
        <f t="shared" si="4"/>
        <v>22</v>
      </c>
      <c r="B192">
        <f t="shared" si="5"/>
        <v>2</v>
      </c>
      <c r="C192" t="str">
        <f>IFERROR(VLOOKUP(A192,Classification!$A$4:$B$37,2,FALSE),"")</f>
        <v>SaudiArabia</v>
      </c>
      <c r="D192" t="str">
        <f>IFERROR(VLOOKUP(B192,Classification!$N$5:$O$14,2,FALSE),"")</f>
        <v>GDPAGR</v>
      </c>
      <c r="E192" s="4">
        <f>SUMIFS('SSP drivers'!E$2:E$7886,'SSP drivers'!$A$2:$A$7886,'Selected scen drivers'!$AH$1,'SSP drivers'!$B$2:$B$7886,'Selected scen drivers'!$AI$1,'SSP drivers'!$C$2:$C$7886,'Selected scen drivers'!$C192,'SSP drivers'!$D$2:$D$7886,'Selected scen drivers'!$D192)</f>
        <v>0</v>
      </c>
      <c r="F192" s="4">
        <f>SUMIFS('SSP drivers'!F$2:F$7886,'SSP drivers'!$A$2:$A$7886,'Selected scen drivers'!$AH$1,'SSP drivers'!$B$2:$B$7886,'Selected scen drivers'!$AI$1,'SSP drivers'!$C$2:$C$7886,'Selected scen drivers'!$C192,'SSP drivers'!$D$2:$D$7886,'Selected scen drivers'!$D192)</f>
        <v>35.447540706697403</v>
      </c>
      <c r="G192" s="4">
        <f>SUMIFS('SSP drivers'!G$2:G$7886,'SSP drivers'!$A$2:$A$7886,'Selected scen drivers'!$AH$1,'SSP drivers'!$B$2:$B$7886,'Selected scen drivers'!$AI$1,'SSP drivers'!$C$2:$C$7886,'Selected scen drivers'!$C192,'SSP drivers'!$D$2:$D$7886,'Selected scen drivers'!$D192)</f>
        <v>35.544133095790102</v>
      </c>
      <c r="H192" s="4">
        <f>SUMIFS('SSP drivers'!H$2:H$7886,'SSP drivers'!$A$2:$A$7886,'Selected scen drivers'!$AH$1,'SSP drivers'!$B$2:$B$7886,'Selected scen drivers'!$AI$1,'SSP drivers'!$C$2:$C$7886,'Selected scen drivers'!$C192,'SSP drivers'!$D$2:$D$7886,'Selected scen drivers'!$D192)</f>
        <v>43.139342825986503</v>
      </c>
      <c r="I192" s="4">
        <f>SUMIFS('SSP drivers'!I$2:I$7886,'SSP drivers'!$A$2:$A$7886,'Selected scen drivers'!$AH$1,'SSP drivers'!$B$2:$B$7886,'Selected scen drivers'!$AI$1,'SSP drivers'!$C$2:$C$7886,'Selected scen drivers'!$C192,'SSP drivers'!$D$2:$D$7886,'Selected scen drivers'!$D192)</f>
        <v>53.420389686197701</v>
      </c>
      <c r="J192" s="4">
        <f>SUMIFS('SSP drivers'!J$2:J$7886,'SSP drivers'!$A$2:$A$7886,'Selected scen drivers'!$AH$1,'SSP drivers'!$B$2:$B$7886,'Selected scen drivers'!$AI$1,'SSP drivers'!$C$2:$C$7886,'Selected scen drivers'!$C192,'SSP drivers'!$D$2:$D$7886,'Selected scen drivers'!$D192)</f>
        <v>62.664423500676101</v>
      </c>
      <c r="K192" s="4">
        <f>SUMIFS('SSP drivers'!K$2:K$7886,'SSP drivers'!$A$2:$A$7886,'Selected scen drivers'!$AH$1,'SSP drivers'!$B$2:$B$7886,'Selected scen drivers'!$AI$1,'SSP drivers'!$C$2:$C$7886,'Selected scen drivers'!$C192,'SSP drivers'!$D$2:$D$7886,'Selected scen drivers'!$D192)</f>
        <v>70.948753725273406</v>
      </c>
      <c r="L192" s="4">
        <f>SUMIFS('SSP drivers'!L$2:L$7886,'SSP drivers'!$A$2:$A$7886,'Selected scen drivers'!$AH$1,'SSP drivers'!$B$2:$B$7886,'Selected scen drivers'!$AI$1,'SSP drivers'!$C$2:$C$7886,'Selected scen drivers'!$C192,'SSP drivers'!$D$2:$D$7886,'Selected scen drivers'!$D192)</f>
        <v>78.124093134896796</v>
      </c>
      <c r="M192" s="4">
        <f>SUMIFS('SSP drivers'!M$2:M$7886,'SSP drivers'!$A$2:$A$7886,'Selected scen drivers'!$AH$1,'SSP drivers'!$B$2:$B$7886,'Selected scen drivers'!$AI$1,'SSP drivers'!$C$2:$C$7886,'Selected scen drivers'!$C192,'SSP drivers'!$D$2:$D$7886,'Selected scen drivers'!$D192)</f>
        <v>84.272416411181993</v>
      </c>
      <c r="N192" s="4">
        <f>SUMIFS('SSP drivers'!N$2:N$7886,'SSP drivers'!$A$2:$A$7886,'Selected scen drivers'!$AH$1,'SSP drivers'!$B$2:$B$7886,'Selected scen drivers'!$AI$1,'SSP drivers'!$C$2:$C$7886,'Selected scen drivers'!$C192,'SSP drivers'!$D$2:$D$7886,'Selected scen drivers'!$D192)</f>
        <v>89.626540536118796</v>
      </c>
      <c r="O192" s="4">
        <f>SUMIFS('SSP drivers'!O$2:O$7886,'SSP drivers'!$A$2:$A$7886,'Selected scen drivers'!$AH$1,'SSP drivers'!$B$2:$B$7886,'Selected scen drivers'!$AI$1,'SSP drivers'!$C$2:$C$7886,'Selected scen drivers'!$C192,'SSP drivers'!$D$2:$D$7886,'Selected scen drivers'!$D192)</f>
        <v>94.071167786756106</v>
      </c>
      <c r="P192" s="4">
        <f>SUMIFS('SSP drivers'!P$2:P$7886,'SSP drivers'!$A$2:$A$7886,'Selected scen drivers'!$AH$1,'SSP drivers'!$B$2:$B$7886,'Selected scen drivers'!$AI$1,'SSP drivers'!$C$2:$C$7886,'Selected scen drivers'!$C192,'SSP drivers'!$D$2:$D$7886,'Selected scen drivers'!$D192)</f>
        <v>97.795795191373799</v>
      </c>
      <c r="Q192" s="4">
        <f>SUMIFS('SSP drivers'!Q$2:Q$7886,'SSP drivers'!$A$2:$A$7886,'Selected scen drivers'!$AH$1,'SSP drivers'!$B$2:$B$7886,'Selected scen drivers'!$AI$1,'SSP drivers'!$C$2:$C$7886,'Selected scen drivers'!$C192,'SSP drivers'!$D$2:$D$7886,'Selected scen drivers'!$D192)</f>
        <v>100.86684667899399</v>
      </c>
      <c r="R192" s="4">
        <f>SUMIFS('SSP drivers'!R$2:R$7886,'SSP drivers'!$A$2:$A$7886,'Selected scen drivers'!$AH$1,'SSP drivers'!$B$2:$B$7886,'Selected scen drivers'!$AI$1,'SSP drivers'!$C$2:$C$7886,'Selected scen drivers'!$C192,'SSP drivers'!$D$2:$D$7886,'Selected scen drivers'!$D192)</f>
        <v>103.324754206412</v>
      </c>
      <c r="S192" s="4">
        <f>SUMIFS('SSP drivers'!S$2:S$7886,'SSP drivers'!$A$2:$A$7886,'Selected scen drivers'!$AH$1,'SSP drivers'!$B$2:$B$7886,'Selected scen drivers'!$AI$1,'SSP drivers'!$C$2:$C$7886,'Selected scen drivers'!$C192,'SSP drivers'!$D$2:$D$7886,'Selected scen drivers'!$D192)</f>
        <v>105.42499442371199</v>
      </c>
      <c r="T192" s="4">
        <f>SUMIFS('SSP drivers'!T$2:T$7886,'SSP drivers'!$A$2:$A$7886,'Selected scen drivers'!$AH$1,'SSP drivers'!$B$2:$B$7886,'Selected scen drivers'!$AI$1,'SSP drivers'!$C$2:$C$7886,'Selected scen drivers'!$C192,'SSP drivers'!$D$2:$D$7886,'Selected scen drivers'!$D192)</f>
        <v>107.254207238314</v>
      </c>
      <c r="U192" s="4">
        <f>SUMIFS('SSP drivers'!U$2:U$7886,'SSP drivers'!$A$2:$A$7886,'Selected scen drivers'!$AH$1,'SSP drivers'!$B$2:$B$7886,'Selected scen drivers'!$AI$1,'SSP drivers'!$C$2:$C$7886,'Selected scen drivers'!$C192,'SSP drivers'!$D$2:$D$7886,'Selected scen drivers'!$D192)</f>
        <v>108.838384622444</v>
      </c>
      <c r="V192" s="4">
        <f>SUMIFS('SSP drivers'!V$2:V$7886,'SSP drivers'!$A$2:$A$7886,'Selected scen drivers'!$AH$1,'SSP drivers'!$B$2:$B$7886,'Selected scen drivers'!$AI$1,'SSP drivers'!$C$2:$C$7886,'Selected scen drivers'!$C192,'SSP drivers'!$D$2:$D$7886,'Selected scen drivers'!$D192)</f>
        <v>110.129097089391</v>
      </c>
      <c r="W192" s="4">
        <f>SUMIFS('SSP drivers'!W$2:W$7886,'SSP drivers'!$A$2:$A$7886,'Selected scen drivers'!$AH$1,'SSP drivers'!$B$2:$B$7886,'Selected scen drivers'!$AI$1,'SSP drivers'!$C$2:$C$7886,'Selected scen drivers'!$C192,'SSP drivers'!$D$2:$D$7886,'Selected scen drivers'!$D192)</f>
        <v>111.072805619441</v>
      </c>
      <c r="X192" s="4"/>
      <c r="Y192" s="4"/>
      <c r="Z192" s="4"/>
      <c r="AA192" s="4"/>
      <c r="AB192" s="4"/>
      <c r="AC192" s="4"/>
      <c r="AD192" s="4"/>
      <c r="AE192" s="4"/>
    </row>
    <row r="193" spans="1:31" x14ac:dyDescent="0.35">
      <c r="A193">
        <f t="shared" si="4"/>
        <v>22</v>
      </c>
      <c r="B193">
        <f t="shared" si="5"/>
        <v>3</v>
      </c>
      <c r="C193" t="str">
        <f>IFERROR(VLOOKUP(A193,Classification!$A$4:$B$37,2,FALSE),"")</f>
        <v>SaudiArabia</v>
      </c>
      <c r="D193" t="str">
        <f>IFERROR(VLOOKUP(B193,Classification!$N$5:$O$14,2,FALSE),"")</f>
        <v>GDPIND</v>
      </c>
      <c r="E193" s="4">
        <f>SUMIFS('SSP drivers'!E$2:E$7886,'SSP drivers'!$A$2:$A$7886,'Selected scen drivers'!$AH$1,'SSP drivers'!$B$2:$B$7886,'Selected scen drivers'!$AI$1,'SSP drivers'!$C$2:$C$7886,'Selected scen drivers'!$C193,'SSP drivers'!$D$2:$D$7886,'Selected scen drivers'!$D193)</f>
        <v>0</v>
      </c>
      <c r="F193" s="4">
        <f>SUMIFS('SSP drivers'!F$2:F$7886,'SSP drivers'!$A$2:$A$7886,'Selected scen drivers'!$AH$1,'SSP drivers'!$B$2:$B$7886,'Selected scen drivers'!$AI$1,'SSP drivers'!$C$2:$C$7886,'Selected scen drivers'!$C193,'SSP drivers'!$D$2:$D$7886,'Selected scen drivers'!$D193)</f>
        <v>789.45252709845602</v>
      </c>
      <c r="G193" s="4">
        <f>SUMIFS('SSP drivers'!G$2:G$7886,'SSP drivers'!$A$2:$A$7886,'Selected scen drivers'!$AH$1,'SSP drivers'!$B$2:$B$7886,'Selected scen drivers'!$AI$1,'SSP drivers'!$C$2:$C$7886,'Selected scen drivers'!$C193,'SSP drivers'!$D$2:$D$7886,'Selected scen drivers'!$D193)</f>
        <v>791.60373714427101</v>
      </c>
      <c r="H193" s="4">
        <f>SUMIFS('SSP drivers'!H$2:H$7886,'SSP drivers'!$A$2:$A$7886,'Selected scen drivers'!$AH$1,'SSP drivers'!$B$2:$B$7886,'Selected scen drivers'!$AI$1,'SSP drivers'!$C$2:$C$7886,'Selected scen drivers'!$C193,'SSP drivers'!$D$2:$D$7886,'Selected scen drivers'!$D193)</f>
        <v>960.75672761431099</v>
      </c>
      <c r="I193" s="4">
        <f>SUMIFS('SSP drivers'!I$2:I$7886,'SSP drivers'!$A$2:$A$7886,'Selected scen drivers'!$AH$1,'SSP drivers'!$B$2:$B$7886,'Selected scen drivers'!$AI$1,'SSP drivers'!$C$2:$C$7886,'Selected scen drivers'!$C193,'SSP drivers'!$D$2:$D$7886,'Selected scen drivers'!$D193)</f>
        <v>1189.72602317613</v>
      </c>
      <c r="J193" s="4">
        <f>SUMIFS('SSP drivers'!J$2:J$7886,'SSP drivers'!$A$2:$A$7886,'Selected scen drivers'!$AH$1,'SSP drivers'!$B$2:$B$7886,'Selected scen drivers'!$AI$1,'SSP drivers'!$C$2:$C$7886,'Selected scen drivers'!$C193,'SSP drivers'!$D$2:$D$7886,'Selected scen drivers'!$D193)</f>
        <v>1395.59999101517</v>
      </c>
      <c r="K193" s="4">
        <f>SUMIFS('SSP drivers'!K$2:K$7886,'SSP drivers'!$A$2:$A$7886,'Selected scen drivers'!$AH$1,'SSP drivers'!$B$2:$B$7886,'Selected scen drivers'!$AI$1,'SSP drivers'!$C$2:$C$7886,'Selected scen drivers'!$C193,'SSP drivers'!$D$2:$D$7886,'Selected scen drivers'!$D193)</f>
        <v>1580.1003907817101</v>
      </c>
      <c r="L193" s="4">
        <f>SUMIFS('SSP drivers'!L$2:L$7886,'SSP drivers'!$A$2:$A$7886,'Selected scen drivers'!$AH$1,'SSP drivers'!$B$2:$B$7886,'Selected scen drivers'!$AI$1,'SSP drivers'!$C$2:$C$7886,'Selected scen drivers'!$C193,'SSP drivers'!$D$2:$D$7886,'Selected scen drivers'!$D193)</f>
        <v>1739.9024452200299</v>
      </c>
      <c r="M193" s="4">
        <f>SUMIFS('SSP drivers'!M$2:M$7886,'SSP drivers'!$A$2:$A$7886,'Selected scen drivers'!$AH$1,'SSP drivers'!$B$2:$B$7886,'Selected scen drivers'!$AI$1,'SSP drivers'!$C$2:$C$7886,'Selected scen drivers'!$C193,'SSP drivers'!$D$2:$D$7886,'Selected scen drivers'!$D193)</f>
        <v>1876.83181326966</v>
      </c>
      <c r="N193" s="4">
        <f>SUMIFS('SSP drivers'!N$2:N$7886,'SSP drivers'!$A$2:$A$7886,'Selected scen drivers'!$AH$1,'SSP drivers'!$B$2:$B$7886,'Selected scen drivers'!$AI$1,'SSP drivers'!$C$2:$C$7886,'Selected scen drivers'!$C193,'SSP drivers'!$D$2:$D$7886,'Selected scen drivers'!$D193)</f>
        <v>1996.0735642222601</v>
      </c>
      <c r="O193" s="4">
        <f>SUMIFS('SSP drivers'!O$2:O$7886,'SSP drivers'!$A$2:$A$7886,'Selected scen drivers'!$AH$1,'SSP drivers'!$B$2:$B$7886,'Selected scen drivers'!$AI$1,'SSP drivers'!$C$2:$C$7886,'Selected scen drivers'!$C193,'SSP drivers'!$D$2:$D$7886,'Selected scen drivers'!$D193)</f>
        <v>2095.0599013580099</v>
      </c>
      <c r="P193" s="4">
        <f>SUMIFS('SSP drivers'!P$2:P$7886,'SSP drivers'!$A$2:$A$7886,'Selected scen drivers'!$AH$1,'SSP drivers'!$B$2:$B$7886,'Selected scen drivers'!$AI$1,'SSP drivers'!$C$2:$C$7886,'Selected scen drivers'!$C193,'SSP drivers'!$D$2:$D$7886,'Selected scen drivers'!$D193)</f>
        <v>2178.0111148541801</v>
      </c>
      <c r="Q193" s="4">
        <f>SUMIFS('SSP drivers'!Q$2:Q$7886,'SSP drivers'!$A$2:$A$7886,'Selected scen drivers'!$AH$1,'SSP drivers'!$B$2:$B$7886,'Selected scen drivers'!$AI$1,'SSP drivers'!$C$2:$C$7886,'Selected scen drivers'!$C193,'SSP drivers'!$D$2:$D$7886,'Selected scen drivers'!$D193)</f>
        <v>2246.4065326861701</v>
      </c>
      <c r="R193" s="4">
        <f>SUMIFS('SSP drivers'!R$2:R$7886,'SSP drivers'!$A$2:$A$7886,'Selected scen drivers'!$AH$1,'SSP drivers'!$B$2:$B$7886,'Selected scen drivers'!$AI$1,'SSP drivers'!$C$2:$C$7886,'Selected scen drivers'!$C193,'SSP drivers'!$D$2:$D$7886,'Selected scen drivers'!$D193)</f>
        <v>2301.1466153607298</v>
      </c>
      <c r="S193" s="4">
        <f>SUMIFS('SSP drivers'!S$2:S$7886,'SSP drivers'!$A$2:$A$7886,'Selected scen drivers'!$AH$1,'SSP drivers'!$B$2:$B$7886,'Selected scen drivers'!$AI$1,'SSP drivers'!$C$2:$C$7886,'Selected scen drivers'!$C193,'SSP drivers'!$D$2:$D$7886,'Selected scen drivers'!$D193)</f>
        <v>2347.92108586012</v>
      </c>
      <c r="T193" s="4">
        <f>SUMIFS('SSP drivers'!T$2:T$7886,'SSP drivers'!$A$2:$A$7886,'Selected scen drivers'!$AH$1,'SSP drivers'!$B$2:$B$7886,'Selected scen drivers'!$AI$1,'SSP drivers'!$C$2:$C$7886,'Selected scen drivers'!$C193,'SSP drivers'!$D$2:$D$7886,'Selected scen drivers'!$D193)</f>
        <v>2388.6595024131202</v>
      </c>
      <c r="U193" s="4">
        <f>SUMIFS('SSP drivers'!U$2:U$7886,'SSP drivers'!$A$2:$A$7886,'Selected scen drivers'!$AH$1,'SSP drivers'!$B$2:$B$7886,'Selected scen drivers'!$AI$1,'SSP drivers'!$C$2:$C$7886,'Selected scen drivers'!$C193,'SSP drivers'!$D$2:$D$7886,'Selected scen drivers'!$D193)</f>
        <v>2423.94073248834</v>
      </c>
      <c r="V193" s="4">
        <f>SUMIFS('SSP drivers'!V$2:V$7886,'SSP drivers'!$A$2:$A$7886,'Selected scen drivers'!$AH$1,'SSP drivers'!$B$2:$B$7886,'Selected scen drivers'!$AI$1,'SSP drivers'!$C$2:$C$7886,'Selected scen drivers'!$C193,'SSP drivers'!$D$2:$D$7886,'Selected scen drivers'!$D193)</f>
        <v>2452.6862025117698</v>
      </c>
      <c r="W193" s="4">
        <f>SUMIFS('SSP drivers'!W$2:W$7886,'SSP drivers'!$A$2:$A$7886,'Selected scen drivers'!$AH$1,'SSP drivers'!$B$2:$B$7886,'Selected scen drivers'!$AI$1,'SSP drivers'!$C$2:$C$7886,'Selected scen drivers'!$C193,'SSP drivers'!$D$2:$D$7886,'Selected scen drivers'!$D193)</f>
        <v>2473.7035444497201</v>
      </c>
      <c r="X193" s="4"/>
      <c r="Y193" s="4"/>
      <c r="Z193" s="4"/>
      <c r="AA193" s="4"/>
      <c r="AB193" s="4"/>
      <c r="AC193" s="4"/>
      <c r="AD193" s="4"/>
      <c r="AE193" s="4"/>
    </row>
    <row r="194" spans="1:31" x14ac:dyDescent="0.35">
      <c r="A194">
        <f t="shared" si="4"/>
        <v>22</v>
      </c>
      <c r="B194">
        <f t="shared" si="5"/>
        <v>4</v>
      </c>
      <c r="C194" t="str">
        <f>IFERROR(VLOOKUP(A194,Classification!$A$4:$B$37,2,FALSE),"")</f>
        <v>SaudiArabia</v>
      </c>
      <c r="D194" t="str">
        <f>IFERROR(VLOOKUP(B194,Classification!$N$5:$O$14,2,FALSE),"")</f>
        <v>GDPMFG</v>
      </c>
      <c r="E194" s="4">
        <f>SUMIFS('SSP drivers'!E$2:E$7886,'SSP drivers'!$A$2:$A$7886,'Selected scen drivers'!$AH$1,'SSP drivers'!$B$2:$B$7886,'Selected scen drivers'!$AI$1,'SSP drivers'!$C$2:$C$7886,'Selected scen drivers'!$C194,'SSP drivers'!$D$2:$D$7886,'Selected scen drivers'!$D194)</f>
        <v>0</v>
      </c>
      <c r="F194" s="4">
        <f>SUMIFS('SSP drivers'!F$2:F$7886,'SSP drivers'!$A$2:$A$7886,'Selected scen drivers'!$AH$1,'SSP drivers'!$B$2:$B$7886,'Selected scen drivers'!$AI$1,'SSP drivers'!$C$2:$C$7886,'Selected scen drivers'!$C194,'SSP drivers'!$D$2:$D$7886,'Selected scen drivers'!$D194)</f>
        <v>106.784860657713</v>
      </c>
      <c r="G194" s="4">
        <f>SUMIFS('SSP drivers'!G$2:G$7886,'SSP drivers'!$A$2:$A$7886,'Selected scen drivers'!$AH$1,'SSP drivers'!$B$2:$B$7886,'Selected scen drivers'!$AI$1,'SSP drivers'!$C$2:$C$7886,'Selected scen drivers'!$C194,'SSP drivers'!$D$2:$D$7886,'Selected scen drivers'!$D194)</f>
        <v>107.07584289806699</v>
      </c>
      <c r="H194" s="4">
        <f>SUMIFS('SSP drivers'!H$2:H$7886,'SSP drivers'!$A$2:$A$7886,'Selected scen drivers'!$AH$1,'SSP drivers'!$B$2:$B$7886,'Selected scen drivers'!$AI$1,'SSP drivers'!$C$2:$C$7886,'Selected scen drivers'!$C194,'SSP drivers'!$D$2:$D$7886,'Selected scen drivers'!$D194)</f>
        <v>136.84578842349299</v>
      </c>
      <c r="I194" s="4">
        <f>SUMIFS('SSP drivers'!I$2:I$7886,'SSP drivers'!$A$2:$A$7886,'Selected scen drivers'!$AH$1,'SSP drivers'!$B$2:$B$7886,'Selected scen drivers'!$AI$1,'SSP drivers'!$C$2:$C$7886,'Selected scen drivers'!$C194,'SSP drivers'!$D$2:$D$7886,'Selected scen drivers'!$D194)</f>
        <v>177.990618267352</v>
      </c>
      <c r="J194" s="4">
        <f>SUMIFS('SSP drivers'!J$2:J$7886,'SSP drivers'!$A$2:$A$7886,'Selected scen drivers'!$AH$1,'SSP drivers'!$B$2:$B$7886,'Selected scen drivers'!$AI$1,'SSP drivers'!$C$2:$C$7886,'Selected scen drivers'!$C194,'SSP drivers'!$D$2:$D$7886,'Selected scen drivers'!$D194)</f>
        <v>218.798488303325</v>
      </c>
      <c r="K194" s="4">
        <f>SUMIFS('SSP drivers'!K$2:K$7886,'SSP drivers'!$A$2:$A$7886,'Selected scen drivers'!$AH$1,'SSP drivers'!$B$2:$B$7886,'Selected scen drivers'!$AI$1,'SSP drivers'!$C$2:$C$7886,'Selected scen drivers'!$C194,'SSP drivers'!$D$2:$D$7886,'Selected scen drivers'!$D194)</f>
        <v>259.05483031832</v>
      </c>
      <c r="L194" s="4">
        <f>SUMIFS('SSP drivers'!L$2:L$7886,'SSP drivers'!$A$2:$A$7886,'Selected scen drivers'!$AH$1,'SSP drivers'!$B$2:$B$7886,'Selected scen drivers'!$AI$1,'SSP drivers'!$C$2:$C$7886,'Selected scen drivers'!$C194,'SSP drivers'!$D$2:$D$7886,'Selected scen drivers'!$D194)</f>
        <v>297.73090295529897</v>
      </c>
      <c r="M194" s="4">
        <f>SUMIFS('SSP drivers'!M$2:M$7886,'SSP drivers'!$A$2:$A$7886,'Selected scen drivers'!$AH$1,'SSP drivers'!$B$2:$B$7886,'Selected scen drivers'!$AI$1,'SSP drivers'!$C$2:$C$7886,'Selected scen drivers'!$C194,'SSP drivers'!$D$2:$D$7886,'Selected scen drivers'!$D194)</f>
        <v>334.62087003200497</v>
      </c>
      <c r="N194" s="4">
        <f>SUMIFS('SSP drivers'!N$2:N$7886,'SSP drivers'!$A$2:$A$7886,'Selected scen drivers'!$AH$1,'SSP drivers'!$B$2:$B$7886,'Selected scen drivers'!$AI$1,'SSP drivers'!$C$2:$C$7886,'Selected scen drivers'!$C194,'SSP drivers'!$D$2:$D$7886,'Selected scen drivers'!$D194)</f>
        <v>370.19430281326402</v>
      </c>
      <c r="O194" s="4">
        <f>SUMIFS('SSP drivers'!O$2:O$7886,'SSP drivers'!$A$2:$A$7886,'Selected scen drivers'!$AH$1,'SSP drivers'!$B$2:$B$7886,'Selected scen drivers'!$AI$1,'SSP drivers'!$C$2:$C$7886,'Selected scen drivers'!$C194,'SSP drivers'!$D$2:$D$7886,'Selected scen drivers'!$D194)</f>
        <v>403.57604868623002</v>
      </c>
      <c r="P194" s="4">
        <f>SUMIFS('SSP drivers'!P$2:P$7886,'SSP drivers'!$A$2:$A$7886,'Selected scen drivers'!$AH$1,'SSP drivers'!$B$2:$B$7886,'Selected scen drivers'!$AI$1,'SSP drivers'!$C$2:$C$7886,'Selected scen drivers'!$C194,'SSP drivers'!$D$2:$D$7886,'Selected scen drivers'!$D194)</f>
        <v>435.17358210293901</v>
      </c>
      <c r="Q194" s="4">
        <f>SUMIFS('SSP drivers'!Q$2:Q$7886,'SSP drivers'!$A$2:$A$7886,'Selected scen drivers'!$AH$1,'SSP drivers'!$B$2:$B$7886,'Selected scen drivers'!$AI$1,'SSP drivers'!$C$2:$C$7886,'Selected scen drivers'!$C194,'SSP drivers'!$D$2:$D$7886,'Selected scen drivers'!$D194)</f>
        <v>464.94812347400102</v>
      </c>
      <c r="R194" s="4">
        <f>SUMIFS('SSP drivers'!R$2:R$7886,'SSP drivers'!$A$2:$A$7886,'Selected scen drivers'!$AH$1,'SSP drivers'!$B$2:$B$7886,'Selected scen drivers'!$AI$1,'SSP drivers'!$C$2:$C$7886,'Selected scen drivers'!$C194,'SSP drivers'!$D$2:$D$7886,'Selected scen drivers'!$D194)</f>
        <v>492.77936443262701</v>
      </c>
      <c r="S194" s="4">
        <f>SUMIFS('SSP drivers'!S$2:S$7886,'SSP drivers'!$A$2:$A$7886,'Selected scen drivers'!$AH$1,'SSP drivers'!$B$2:$B$7886,'Selected scen drivers'!$AI$1,'SSP drivers'!$C$2:$C$7886,'Selected scen drivers'!$C194,'SSP drivers'!$D$2:$D$7886,'Selected scen drivers'!$D194)</f>
        <v>519.63276627121797</v>
      </c>
      <c r="T194" s="4">
        <f>SUMIFS('SSP drivers'!T$2:T$7886,'SSP drivers'!$A$2:$A$7886,'Selected scen drivers'!$AH$1,'SSP drivers'!$B$2:$B$7886,'Selected scen drivers'!$AI$1,'SSP drivers'!$C$2:$C$7886,'Selected scen drivers'!$C194,'SSP drivers'!$D$2:$D$7886,'Selected scen drivers'!$D194)</f>
        <v>545.77784457810196</v>
      </c>
      <c r="U194" s="4">
        <f>SUMIFS('SSP drivers'!U$2:U$7886,'SSP drivers'!$A$2:$A$7886,'Selected scen drivers'!$AH$1,'SSP drivers'!$B$2:$B$7886,'Selected scen drivers'!$AI$1,'SSP drivers'!$C$2:$C$7886,'Selected scen drivers'!$C194,'SSP drivers'!$D$2:$D$7886,'Selected scen drivers'!$D194)</f>
        <v>571.22116101464098</v>
      </c>
      <c r="V194" s="4">
        <f>SUMIFS('SSP drivers'!V$2:V$7886,'SSP drivers'!$A$2:$A$7886,'Selected scen drivers'!$AH$1,'SSP drivers'!$B$2:$B$7886,'Selected scen drivers'!$AI$1,'SSP drivers'!$C$2:$C$7886,'Selected scen drivers'!$C194,'SSP drivers'!$D$2:$D$7886,'Selected scen drivers'!$D194)</f>
        <v>595.58340661436898</v>
      </c>
      <c r="W194" s="4">
        <f>SUMIFS('SSP drivers'!W$2:W$7886,'SSP drivers'!$A$2:$A$7886,'Selected scen drivers'!$AH$1,'SSP drivers'!$B$2:$B$7886,'Selected scen drivers'!$AI$1,'SSP drivers'!$C$2:$C$7886,'Selected scen drivers'!$C194,'SSP drivers'!$D$2:$D$7886,'Selected scen drivers'!$D194)</f>
        <v>618.42588611243104</v>
      </c>
      <c r="X194" s="4"/>
      <c r="Y194" s="4"/>
      <c r="Z194" s="4"/>
      <c r="AA194" s="4"/>
      <c r="AB194" s="4"/>
      <c r="AC194" s="4"/>
      <c r="AD194" s="4"/>
      <c r="AE194" s="4"/>
    </row>
    <row r="195" spans="1:31" x14ac:dyDescent="0.35">
      <c r="A195">
        <f t="shared" si="4"/>
        <v>22</v>
      </c>
      <c r="B195">
        <f t="shared" si="5"/>
        <v>5</v>
      </c>
      <c r="C195" t="str">
        <f>IFERROR(VLOOKUP(A195,Classification!$A$4:$B$37,2,FALSE),"")</f>
        <v>SaudiArabia</v>
      </c>
      <c r="D195" t="str">
        <f>IFERROR(VLOOKUP(B195,Classification!$N$5:$O$14,2,FALSE),"")</f>
        <v>GDPPCAP</v>
      </c>
      <c r="E195" s="4">
        <f>SUMIFS('SSP drivers'!E$2:E$7886,'SSP drivers'!$A$2:$A$7886,'Selected scen drivers'!$AH$1,'SSP drivers'!$B$2:$B$7886,'Selected scen drivers'!$AI$1,'SSP drivers'!$C$2:$C$7886,'Selected scen drivers'!$C195,'SSP drivers'!$D$2:$D$7886,'Selected scen drivers'!$D195)</f>
        <v>0</v>
      </c>
      <c r="F195" s="4">
        <f>SUMIFS('SSP drivers'!F$2:F$7886,'SSP drivers'!$A$2:$A$7886,'Selected scen drivers'!$AH$1,'SSP drivers'!$B$2:$B$7886,'Selected scen drivers'!$AI$1,'SSP drivers'!$C$2:$C$7886,'Selected scen drivers'!$C195,'SSP drivers'!$D$2:$D$7886,'Selected scen drivers'!$D195)</f>
        <v>44.781634998814297</v>
      </c>
      <c r="G195" s="4">
        <f>SUMIFS('SSP drivers'!G$2:G$7886,'SSP drivers'!$A$2:$A$7886,'Selected scen drivers'!$AH$1,'SSP drivers'!$B$2:$B$7886,'Selected scen drivers'!$AI$1,'SSP drivers'!$C$2:$C$7886,'Selected scen drivers'!$C195,'SSP drivers'!$D$2:$D$7886,'Selected scen drivers'!$D195)</f>
        <v>44.1617821974951</v>
      </c>
      <c r="H195" s="4">
        <f>SUMIFS('SSP drivers'!H$2:H$7886,'SSP drivers'!$A$2:$A$7886,'Selected scen drivers'!$AH$1,'SSP drivers'!$B$2:$B$7886,'Selected scen drivers'!$AI$1,'SSP drivers'!$C$2:$C$7886,'Selected scen drivers'!$C195,'SSP drivers'!$D$2:$D$7886,'Selected scen drivers'!$D195)</f>
        <v>49.508637222284698</v>
      </c>
      <c r="I195" s="4">
        <f>SUMIFS('SSP drivers'!I$2:I$7886,'SSP drivers'!$A$2:$A$7886,'Selected scen drivers'!$AH$1,'SSP drivers'!$B$2:$B$7886,'Selected scen drivers'!$AI$1,'SSP drivers'!$C$2:$C$7886,'Selected scen drivers'!$C195,'SSP drivers'!$D$2:$D$7886,'Selected scen drivers'!$D195)</f>
        <v>57.370358773619103</v>
      </c>
      <c r="J195" s="4">
        <f>SUMIFS('SSP drivers'!J$2:J$7886,'SSP drivers'!$A$2:$A$7886,'Selected scen drivers'!$AH$1,'SSP drivers'!$B$2:$B$7886,'Selected scen drivers'!$AI$1,'SSP drivers'!$C$2:$C$7886,'Selected scen drivers'!$C195,'SSP drivers'!$D$2:$D$7886,'Selected scen drivers'!$D195)</f>
        <v>63.637671113507501</v>
      </c>
      <c r="K195" s="4">
        <f>SUMIFS('SSP drivers'!K$2:K$7886,'SSP drivers'!$A$2:$A$7886,'Selected scen drivers'!$AH$1,'SSP drivers'!$B$2:$B$7886,'Selected scen drivers'!$AI$1,'SSP drivers'!$C$2:$C$7886,'Selected scen drivers'!$C195,'SSP drivers'!$D$2:$D$7886,'Selected scen drivers'!$D195)</f>
        <v>68.770807730113702</v>
      </c>
      <c r="L195" s="4">
        <f>SUMIFS('SSP drivers'!L$2:L$7886,'SSP drivers'!$A$2:$A$7886,'Selected scen drivers'!$AH$1,'SSP drivers'!$B$2:$B$7886,'Selected scen drivers'!$AI$1,'SSP drivers'!$C$2:$C$7886,'Selected scen drivers'!$C195,'SSP drivers'!$D$2:$D$7886,'Selected scen drivers'!$D195)</f>
        <v>72.959575544136698</v>
      </c>
      <c r="M195" s="4">
        <f>SUMIFS('SSP drivers'!M$2:M$7886,'SSP drivers'!$A$2:$A$7886,'Selected scen drivers'!$AH$1,'SSP drivers'!$B$2:$B$7886,'Selected scen drivers'!$AI$1,'SSP drivers'!$C$2:$C$7886,'Selected scen drivers'!$C195,'SSP drivers'!$D$2:$D$7886,'Selected scen drivers'!$D195)</f>
        <v>76.535366932471604</v>
      </c>
      <c r="N195" s="4">
        <f>SUMIFS('SSP drivers'!N$2:N$7886,'SSP drivers'!$A$2:$A$7886,'Selected scen drivers'!$AH$1,'SSP drivers'!$B$2:$B$7886,'Selected scen drivers'!$AI$1,'SSP drivers'!$C$2:$C$7886,'Selected scen drivers'!$C195,'SSP drivers'!$D$2:$D$7886,'Selected scen drivers'!$D195)</f>
        <v>79.832949270684594</v>
      </c>
      <c r="O195" s="4">
        <f>SUMIFS('SSP drivers'!O$2:O$7886,'SSP drivers'!$A$2:$A$7886,'Selected scen drivers'!$AH$1,'SSP drivers'!$B$2:$B$7886,'Selected scen drivers'!$AI$1,'SSP drivers'!$C$2:$C$7886,'Selected scen drivers'!$C195,'SSP drivers'!$D$2:$D$7886,'Selected scen drivers'!$D195)</f>
        <v>82.830938648856005</v>
      </c>
      <c r="P195" s="4">
        <f>SUMIFS('SSP drivers'!P$2:P$7886,'SSP drivers'!$A$2:$A$7886,'Selected scen drivers'!$AH$1,'SSP drivers'!$B$2:$B$7886,'Selected scen drivers'!$AI$1,'SSP drivers'!$C$2:$C$7886,'Selected scen drivers'!$C195,'SSP drivers'!$D$2:$D$7886,'Selected scen drivers'!$D195)</f>
        <v>85.798307117817501</v>
      </c>
      <c r="Q195" s="4">
        <f>SUMIFS('SSP drivers'!Q$2:Q$7886,'SSP drivers'!$A$2:$A$7886,'Selected scen drivers'!$AH$1,'SSP drivers'!$B$2:$B$7886,'Selected scen drivers'!$AI$1,'SSP drivers'!$C$2:$C$7886,'Selected scen drivers'!$C195,'SSP drivers'!$D$2:$D$7886,'Selected scen drivers'!$D195)</f>
        <v>88.679224646379595</v>
      </c>
      <c r="R195" s="4">
        <f>SUMIFS('SSP drivers'!R$2:R$7886,'SSP drivers'!$A$2:$A$7886,'Selected scen drivers'!$AH$1,'SSP drivers'!$B$2:$B$7886,'Selected scen drivers'!$AI$1,'SSP drivers'!$C$2:$C$7886,'Selected scen drivers'!$C195,'SSP drivers'!$D$2:$D$7886,'Selected scen drivers'!$D195)</f>
        <v>91.383617582907107</v>
      </c>
      <c r="S195" s="4">
        <f>SUMIFS('SSP drivers'!S$2:S$7886,'SSP drivers'!$A$2:$A$7886,'Selected scen drivers'!$AH$1,'SSP drivers'!$B$2:$B$7886,'Selected scen drivers'!$AI$1,'SSP drivers'!$C$2:$C$7886,'Selected scen drivers'!$C195,'SSP drivers'!$D$2:$D$7886,'Selected scen drivers'!$D195)</f>
        <v>93.991497292896199</v>
      </c>
      <c r="T195" s="4">
        <f>SUMIFS('SSP drivers'!T$2:T$7886,'SSP drivers'!$A$2:$A$7886,'Selected scen drivers'!$AH$1,'SSP drivers'!$B$2:$B$7886,'Selected scen drivers'!$AI$1,'SSP drivers'!$C$2:$C$7886,'Selected scen drivers'!$C195,'SSP drivers'!$D$2:$D$7886,'Selected scen drivers'!$D195)</f>
        <v>96.516732971571599</v>
      </c>
      <c r="U195" s="4">
        <f>SUMIFS('SSP drivers'!U$2:U$7886,'SSP drivers'!$A$2:$A$7886,'Selected scen drivers'!$AH$1,'SSP drivers'!$B$2:$B$7886,'Selected scen drivers'!$AI$1,'SSP drivers'!$C$2:$C$7886,'Selected scen drivers'!$C195,'SSP drivers'!$D$2:$D$7886,'Selected scen drivers'!$D195)</f>
        <v>99.0230307312289</v>
      </c>
      <c r="V195" s="4">
        <f>SUMIFS('SSP drivers'!V$2:V$7886,'SSP drivers'!$A$2:$A$7886,'Selected scen drivers'!$AH$1,'SSP drivers'!$B$2:$B$7886,'Selected scen drivers'!$AI$1,'SSP drivers'!$C$2:$C$7886,'Selected scen drivers'!$C195,'SSP drivers'!$D$2:$D$7886,'Selected scen drivers'!$D195)</f>
        <v>101.588656048849</v>
      </c>
      <c r="W195" s="4">
        <f>SUMIFS('SSP drivers'!W$2:W$7886,'SSP drivers'!$A$2:$A$7886,'Selected scen drivers'!$AH$1,'SSP drivers'!$B$2:$B$7886,'Selected scen drivers'!$AI$1,'SSP drivers'!$C$2:$C$7886,'Selected scen drivers'!$C195,'SSP drivers'!$D$2:$D$7886,'Selected scen drivers'!$D195)</f>
        <v>104.196103125512</v>
      </c>
      <c r="X195" s="4"/>
      <c r="Y195" s="4"/>
      <c r="Z195" s="4"/>
      <c r="AA195" s="4"/>
      <c r="AB195" s="4"/>
      <c r="AC195" s="4"/>
      <c r="AD195" s="4"/>
      <c r="AE195" s="4"/>
    </row>
    <row r="196" spans="1:31" x14ac:dyDescent="0.35">
      <c r="A196">
        <f t="shared" si="4"/>
        <v>22</v>
      </c>
      <c r="B196">
        <f t="shared" si="5"/>
        <v>6</v>
      </c>
      <c r="C196" t="str">
        <f>IFERROR(VLOOKUP(A196,Classification!$A$4:$B$37,2,FALSE),"")</f>
        <v>SaudiArabia</v>
      </c>
      <c r="D196" t="str">
        <f>IFERROR(VLOOKUP(B196,Classification!$N$5:$O$14,2,FALSE),"")</f>
        <v>GDPPHOU</v>
      </c>
      <c r="E196" s="4">
        <f>SUMIFS('SSP drivers'!E$2:E$7886,'SSP drivers'!$A$2:$A$7886,'Selected scen drivers'!$AH$1,'SSP drivers'!$B$2:$B$7886,'Selected scen drivers'!$AI$1,'SSP drivers'!$C$2:$C$7886,'Selected scen drivers'!$C196,'SSP drivers'!$D$2:$D$7886,'Selected scen drivers'!$D196)</f>
        <v>0</v>
      </c>
      <c r="F196" s="4">
        <f>SUMIFS('SSP drivers'!F$2:F$7886,'SSP drivers'!$A$2:$A$7886,'Selected scen drivers'!$AH$1,'SSP drivers'!$B$2:$B$7886,'Selected scen drivers'!$AI$1,'SSP drivers'!$C$2:$C$7886,'Selected scen drivers'!$C196,'SSP drivers'!$D$2:$D$7886,'Selected scen drivers'!$D196)</f>
        <v>138.97860248878001</v>
      </c>
      <c r="G196" s="4">
        <f>SUMIFS('SSP drivers'!G$2:G$7886,'SSP drivers'!$A$2:$A$7886,'Selected scen drivers'!$AH$1,'SSP drivers'!$B$2:$B$7886,'Selected scen drivers'!$AI$1,'SSP drivers'!$C$2:$C$7886,'Selected scen drivers'!$C196,'SSP drivers'!$D$2:$D$7886,'Selected scen drivers'!$D196)</f>
        <v>136.85558390592399</v>
      </c>
      <c r="H196" s="4">
        <f>SUMIFS('SSP drivers'!H$2:H$7886,'SSP drivers'!$A$2:$A$7886,'Selected scen drivers'!$AH$1,'SSP drivers'!$B$2:$B$7886,'Selected scen drivers'!$AI$1,'SSP drivers'!$C$2:$C$7886,'Selected scen drivers'!$C196,'SSP drivers'!$D$2:$D$7886,'Selected scen drivers'!$D196)</f>
        <v>152.41842899845599</v>
      </c>
      <c r="I196" s="4">
        <f>SUMIFS('SSP drivers'!I$2:I$7886,'SSP drivers'!$A$2:$A$7886,'Selected scen drivers'!$AH$1,'SSP drivers'!$B$2:$B$7886,'Selected scen drivers'!$AI$1,'SSP drivers'!$C$2:$C$7886,'Selected scen drivers'!$C196,'SSP drivers'!$D$2:$D$7886,'Selected scen drivers'!$D196)</f>
        <v>176.39609096473799</v>
      </c>
      <c r="J196" s="4">
        <f>SUMIFS('SSP drivers'!J$2:J$7886,'SSP drivers'!$A$2:$A$7886,'Selected scen drivers'!$AH$1,'SSP drivers'!$B$2:$B$7886,'Selected scen drivers'!$AI$1,'SSP drivers'!$C$2:$C$7886,'Selected scen drivers'!$C196,'SSP drivers'!$D$2:$D$7886,'Selected scen drivers'!$D196)</f>
        <v>198.327668241418</v>
      </c>
      <c r="K196" s="4">
        <f>SUMIFS('SSP drivers'!K$2:K$7886,'SSP drivers'!$A$2:$A$7886,'Selected scen drivers'!$AH$1,'SSP drivers'!$B$2:$B$7886,'Selected scen drivers'!$AI$1,'SSP drivers'!$C$2:$C$7886,'Selected scen drivers'!$C196,'SSP drivers'!$D$2:$D$7886,'Selected scen drivers'!$D196)</f>
        <v>220.18196063691099</v>
      </c>
      <c r="L196" s="4">
        <f>SUMIFS('SSP drivers'!L$2:L$7886,'SSP drivers'!$A$2:$A$7886,'Selected scen drivers'!$AH$1,'SSP drivers'!$B$2:$B$7886,'Selected scen drivers'!$AI$1,'SSP drivers'!$C$2:$C$7886,'Selected scen drivers'!$C196,'SSP drivers'!$D$2:$D$7886,'Selected scen drivers'!$D196)</f>
        <v>244.26640720273599</v>
      </c>
      <c r="M196" s="4">
        <f>SUMIFS('SSP drivers'!M$2:M$7886,'SSP drivers'!$A$2:$A$7886,'Selected scen drivers'!$AH$1,'SSP drivers'!$B$2:$B$7886,'Selected scen drivers'!$AI$1,'SSP drivers'!$C$2:$C$7886,'Selected scen drivers'!$C196,'SSP drivers'!$D$2:$D$7886,'Selected scen drivers'!$D196)</f>
        <v>265.275177638348</v>
      </c>
      <c r="N196" s="4">
        <f>SUMIFS('SSP drivers'!N$2:N$7886,'SSP drivers'!$A$2:$A$7886,'Selected scen drivers'!$AH$1,'SSP drivers'!$B$2:$B$7886,'Selected scen drivers'!$AI$1,'SSP drivers'!$C$2:$C$7886,'Selected scen drivers'!$C196,'SSP drivers'!$D$2:$D$7886,'Selected scen drivers'!$D196)</f>
        <v>281.85103820111198</v>
      </c>
      <c r="O196" s="4">
        <f>SUMIFS('SSP drivers'!O$2:O$7886,'SSP drivers'!$A$2:$A$7886,'Selected scen drivers'!$AH$1,'SSP drivers'!$B$2:$B$7886,'Selected scen drivers'!$AI$1,'SSP drivers'!$C$2:$C$7886,'Selected scen drivers'!$C196,'SSP drivers'!$D$2:$D$7886,'Selected scen drivers'!$D196)</f>
        <v>297.07214328574003</v>
      </c>
      <c r="P196" s="4">
        <f>SUMIFS('SSP drivers'!P$2:P$7886,'SSP drivers'!$A$2:$A$7886,'Selected scen drivers'!$AH$1,'SSP drivers'!$B$2:$B$7886,'Selected scen drivers'!$AI$1,'SSP drivers'!$C$2:$C$7886,'Selected scen drivers'!$C196,'SSP drivers'!$D$2:$D$7886,'Selected scen drivers'!$D196)</f>
        <v>308.131361504099</v>
      </c>
      <c r="Q196" s="4">
        <f>SUMIFS('SSP drivers'!Q$2:Q$7886,'SSP drivers'!$A$2:$A$7886,'Selected scen drivers'!$AH$1,'SSP drivers'!$B$2:$B$7886,'Selected scen drivers'!$AI$1,'SSP drivers'!$C$2:$C$7886,'Selected scen drivers'!$C196,'SSP drivers'!$D$2:$D$7886,'Selected scen drivers'!$D196)</f>
        <v>319.00865559548998</v>
      </c>
      <c r="R196" s="4">
        <f>SUMIFS('SSP drivers'!R$2:R$7886,'SSP drivers'!$A$2:$A$7886,'Selected scen drivers'!$AH$1,'SSP drivers'!$B$2:$B$7886,'Selected scen drivers'!$AI$1,'SSP drivers'!$C$2:$C$7886,'Selected scen drivers'!$C196,'SSP drivers'!$D$2:$D$7886,'Selected scen drivers'!$D196)</f>
        <v>331.67452688574298</v>
      </c>
      <c r="S196" s="4">
        <f>SUMIFS('SSP drivers'!S$2:S$7886,'SSP drivers'!$A$2:$A$7886,'Selected scen drivers'!$AH$1,'SSP drivers'!$B$2:$B$7886,'Selected scen drivers'!$AI$1,'SSP drivers'!$C$2:$C$7886,'Selected scen drivers'!$C196,'SSP drivers'!$D$2:$D$7886,'Selected scen drivers'!$D196)</f>
        <v>348.04962607285597</v>
      </c>
      <c r="T196" s="4">
        <f>SUMIFS('SSP drivers'!T$2:T$7886,'SSP drivers'!$A$2:$A$7886,'Selected scen drivers'!$AH$1,'SSP drivers'!$B$2:$B$7886,'Selected scen drivers'!$AI$1,'SSP drivers'!$C$2:$C$7886,'Selected scen drivers'!$C196,'SSP drivers'!$D$2:$D$7886,'Selected scen drivers'!$D196)</f>
        <v>365.77904110255298</v>
      </c>
      <c r="U196" s="4">
        <f>SUMIFS('SSP drivers'!U$2:U$7886,'SSP drivers'!$A$2:$A$7886,'Selected scen drivers'!$AH$1,'SSP drivers'!$B$2:$B$7886,'Selected scen drivers'!$AI$1,'SSP drivers'!$C$2:$C$7886,'Selected scen drivers'!$C196,'SSP drivers'!$D$2:$D$7886,'Selected scen drivers'!$D196)</f>
        <v>384.95219448538802</v>
      </c>
      <c r="V196" s="4">
        <f>SUMIFS('SSP drivers'!V$2:V$7886,'SSP drivers'!$A$2:$A$7886,'Selected scen drivers'!$AH$1,'SSP drivers'!$B$2:$B$7886,'Selected scen drivers'!$AI$1,'SSP drivers'!$C$2:$C$7886,'Selected scen drivers'!$C196,'SSP drivers'!$D$2:$D$7886,'Selected scen drivers'!$D196)</f>
        <v>403.92858589143299</v>
      </c>
      <c r="W196" s="4">
        <f>SUMIFS('SSP drivers'!W$2:W$7886,'SSP drivers'!$A$2:$A$7886,'Selected scen drivers'!$AH$1,'SSP drivers'!$B$2:$B$7886,'Selected scen drivers'!$AI$1,'SSP drivers'!$C$2:$C$7886,'Selected scen drivers'!$C196,'SSP drivers'!$D$2:$D$7886,'Selected scen drivers'!$D196)</f>
        <v>423.45657859666699</v>
      </c>
      <c r="X196" s="4"/>
      <c r="Y196" s="4"/>
      <c r="Z196" s="4"/>
      <c r="AA196" s="4"/>
      <c r="AB196" s="4"/>
      <c r="AC196" s="4"/>
      <c r="AD196" s="4"/>
      <c r="AE196" s="4"/>
    </row>
    <row r="197" spans="1:31" x14ac:dyDescent="0.35">
      <c r="A197">
        <f t="shared" si="4"/>
        <v>22</v>
      </c>
      <c r="B197">
        <f t="shared" si="5"/>
        <v>7</v>
      </c>
      <c r="C197" t="str">
        <f>IFERROR(VLOOKUP(A197,Classification!$A$4:$B$37,2,FALSE),"")</f>
        <v>SaudiArabia</v>
      </c>
      <c r="D197" t="str">
        <f>IFERROR(VLOOKUP(B197,Classification!$N$5:$O$14,2,FALSE),"")</f>
        <v>GDPSER</v>
      </c>
      <c r="E197" s="4">
        <f>SUMIFS('SSP drivers'!E$2:E$7886,'SSP drivers'!$A$2:$A$7886,'Selected scen drivers'!$AH$1,'SSP drivers'!$B$2:$B$7886,'Selected scen drivers'!$AI$1,'SSP drivers'!$C$2:$C$7886,'Selected scen drivers'!$C197,'SSP drivers'!$D$2:$D$7886,'Selected scen drivers'!$D197)</f>
        <v>0</v>
      </c>
      <c r="F197" s="4">
        <f>SUMIFS('SSP drivers'!F$2:F$7886,'SSP drivers'!$A$2:$A$7886,'Selected scen drivers'!$AH$1,'SSP drivers'!$B$2:$B$7886,'Selected scen drivers'!$AI$1,'SSP drivers'!$C$2:$C$7886,'Selected scen drivers'!$C197,'SSP drivers'!$D$2:$D$7886,'Selected scen drivers'!$D197)</f>
        <v>770.73193219484699</v>
      </c>
      <c r="G197" s="4">
        <f>SUMIFS('SSP drivers'!G$2:G$7886,'SSP drivers'!$A$2:$A$7886,'Selected scen drivers'!$AH$1,'SSP drivers'!$B$2:$B$7886,'Selected scen drivers'!$AI$1,'SSP drivers'!$C$2:$C$7886,'Selected scen drivers'!$C197,'SSP drivers'!$D$2:$D$7886,'Selected scen drivers'!$D197)</f>
        <v>772.83212975993899</v>
      </c>
      <c r="H197" s="4">
        <f>SUMIFS('SSP drivers'!H$2:H$7886,'SSP drivers'!$A$2:$A$7886,'Selected scen drivers'!$AH$1,'SSP drivers'!$B$2:$B$7886,'Selected scen drivers'!$AI$1,'SSP drivers'!$C$2:$C$7886,'Selected scen drivers'!$C197,'SSP drivers'!$D$2:$D$7886,'Selected scen drivers'!$D197)</f>
        <v>937.97392955970201</v>
      </c>
      <c r="I197" s="4">
        <f>SUMIFS('SSP drivers'!I$2:I$7886,'SSP drivers'!$A$2:$A$7886,'Selected scen drivers'!$AH$1,'SSP drivers'!$B$2:$B$7886,'Selected scen drivers'!$AI$1,'SSP drivers'!$C$2:$C$7886,'Selected scen drivers'!$C197,'SSP drivers'!$D$2:$D$7886,'Selected scen drivers'!$D197)</f>
        <v>1161.5135871376699</v>
      </c>
      <c r="J197" s="4">
        <f>SUMIFS('SSP drivers'!J$2:J$7886,'SSP drivers'!$A$2:$A$7886,'Selected scen drivers'!$AH$1,'SSP drivers'!$B$2:$B$7886,'Selected scen drivers'!$AI$1,'SSP drivers'!$C$2:$C$7886,'Selected scen drivers'!$C197,'SSP drivers'!$D$2:$D$7886,'Selected scen drivers'!$D197)</f>
        <v>1362.5055854841601</v>
      </c>
      <c r="K197" s="4">
        <f>SUMIFS('SSP drivers'!K$2:K$7886,'SSP drivers'!$A$2:$A$7886,'Selected scen drivers'!$AH$1,'SSP drivers'!$B$2:$B$7886,'Selected scen drivers'!$AI$1,'SSP drivers'!$C$2:$C$7886,'Selected scen drivers'!$C197,'SSP drivers'!$D$2:$D$7886,'Selected scen drivers'!$D197)</f>
        <v>1542.6308554930199</v>
      </c>
      <c r="L197" s="4">
        <f>SUMIFS('SSP drivers'!L$2:L$7886,'SSP drivers'!$A$2:$A$7886,'Selected scen drivers'!$AH$1,'SSP drivers'!$B$2:$B$7886,'Selected scen drivers'!$AI$1,'SSP drivers'!$C$2:$C$7886,'Selected scen drivers'!$C197,'SSP drivers'!$D$2:$D$7886,'Selected scen drivers'!$D197)</f>
        <v>1698.6434616450699</v>
      </c>
      <c r="M197" s="4">
        <f>SUMIFS('SSP drivers'!M$2:M$7886,'SSP drivers'!$A$2:$A$7886,'Selected scen drivers'!$AH$1,'SSP drivers'!$B$2:$B$7886,'Selected scen drivers'!$AI$1,'SSP drivers'!$C$2:$C$7886,'Selected scen drivers'!$C197,'SSP drivers'!$D$2:$D$7886,'Selected scen drivers'!$D197)</f>
        <v>1832.32577031916</v>
      </c>
      <c r="N197" s="4">
        <f>SUMIFS('SSP drivers'!N$2:N$7886,'SSP drivers'!$A$2:$A$7886,'Selected scen drivers'!$AH$1,'SSP drivers'!$B$2:$B$7886,'Selected scen drivers'!$AI$1,'SSP drivers'!$C$2:$C$7886,'Selected scen drivers'!$C197,'SSP drivers'!$D$2:$D$7886,'Selected scen drivers'!$D197)</f>
        <v>1948.7398952416199</v>
      </c>
      <c r="O197" s="4">
        <f>SUMIFS('SSP drivers'!O$2:O$7886,'SSP drivers'!$A$2:$A$7886,'Selected scen drivers'!$AH$1,'SSP drivers'!$B$2:$B$7886,'Selected scen drivers'!$AI$1,'SSP drivers'!$C$2:$C$7886,'Selected scen drivers'!$C197,'SSP drivers'!$D$2:$D$7886,'Selected scen drivers'!$D197)</f>
        <v>2045.37893085524</v>
      </c>
      <c r="P197" s="4">
        <f>SUMIFS('SSP drivers'!P$2:P$7886,'SSP drivers'!$A$2:$A$7886,'Selected scen drivers'!$AH$1,'SSP drivers'!$B$2:$B$7886,'Selected scen drivers'!$AI$1,'SSP drivers'!$C$2:$C$7886,'Selected scen drivers'!$C197,'SSP drivers'!$D$2:$D$7886,'Selected scen drivers'!$D197)</f>
        <v>2126.3630899544401</v>
      </c>
      <c r="Q197" s="4">
        <f>SUMIFS('SSP drivers'!Q$2:Q$7886,'SSP drivers'!$A$2:$A$7886,'Selected scen drivers'!$AH$1,'SSP drivers'!$B$2:$B$7886,'Selected scen drivers'!$AI$1,'SSP drivers'!$C$2:$C$7886,'Selected scen drivers'!$C197,'SSP drivers'!$D$2:$D$7886,'Selected scen drivers'!$D197)</f>
        <v>2193.1366206348398</v>
      </c>
      <c r="R197" s="4">
        <f>SUMIFS('SSP drivers'!R$2:R$7886,'SSP drivers'!$A$2:$A$7886,'Selected scen drivers'!$AH$1,'SSP drivers'!$B$2:$B$7886,'Selected scen drivers'!$AI$1,'SSP drivers'!$C$2:$C$7886,'Selected scen drivers'!$C197,'SSP drivers'!$D$2:$D$7886,'Selected scen drivers'!$D197)</f>
        <v>2246.5786304328599</v>
      </c>
      <c r="S197" s="4">
        <f>SUMIFS('SSP drivers'!S$2:S$7886,'SSP drivers'!$A$2:$A$7886,'Selected scen drivers'!$AH$1,'SSP drivers'!$B$2:$B$7886,'Selected scen drivers'!$AI$1,'SSP drivers'!$C$2:$C$7886,'Selected scen drivers'!$C197,'SSP drivers'!$D$2:$D$7886,'Selected scen drivers'!$D197)</f>
        <v>2292.2439197161598</v>
      </c>
      <c r="T197" s="4">
        <f>SUMIFS('SSP drivers'!T$2:T$7886,'SSP drivers'!$A$2:$A$7886,'Selected scen drivers'!$AH$1,'SSP drivers'!$B$2:$B$7886,'Selected scen drivers'!$AI$1,'SSP drivers'!$C$2:$C$7886,'Selected scen drivers'!$C197,'SSP drivers'!$D$2:$D$7886,'Selected scen drivers'!$D197)</f>
        <v>2332.0162903485698</v>
      </c>
      <c r="U197" s="4">
        <f>SUMIFS('SSP drivers'!U$2:U$7886,'SSP drivers'!$A$2:$A$7886,'Selected scen drivers'!$AH$1,'SSP drivers'!$B$2:$B$7886,'Selected scen drivers'!$AI$1,'SSP drivers'!$C$2:$C$7886,'Selected scen drivers'!$C197,'SSP drivers'!$D$2:$D$7886,'Selected scen drivers'!$D197)</f>
        <v>2366.4608828892101</v>
      </c>
      <c r="V197" s="4">
        <f>SUMIFS('SSP drivers'!V$2:V$7886,'SSP drivers'!$A$2:$A$7886,'Selected scen drivers'!$AH$1,'SSP drivers'!$B$2:$B$7886,'Selected scen drivers'!$AI$1,'SSP drivers'!$C$2:$C$7886,'Selected scen drivers'!$C197,'SSP drivers'!$D$2:$D$7886,'Selected scen drivers'!$D197)</f>
        <v>2394.5247003988402</v>
      </c>
      <c r="W197" s="4">
        <f>SUMIFS('SSP drivers'!W$2:W$7886,'SSP drivers'!$A$2:$A$7886,'Selected scen drivers'!$AH$1,'SSP drivers'!$B$2:$B$7886,'Selected scen drivers'!$AI$1,'SSP drivers'!$C$2:$C$7886,'Selected scen drivers'!$C197,'SSP drivers'!$D$2:$D$7886,'Selected scen drivers'!$D197)</f>
        <v>2415.0436499308398</v>
      </c>
      <c r="X197" s="4"/>
      <c r="Y197" s="4"/>
      <c r="Z197" s="4"/>
      <c r="AA197" s="4"/>
      <c r="AB197" s="4"/>
      <c r="AC197" s="4"/>
      <c r="AD197" s="4"/>
      <c r="AE197" s="4"/>
    </row>
    <row r="198" spans="1:31" x14ac:dyDescent="0.35">
      <c r="A198">
        <f t="shared" si="4"/>
        <v>22</v>
      </c>
      <c r="B198">
        <f t="shared" si="5"/>
        <v>8</v>
      </c>
      <c r="C198" t="str">
        <f>IFERROR(VLOOKUP(A198,Classification!$A$4:$B$37,2,FALSE),"")</f>
        <v>SaudiArabia</v>
      </c>
      <c r="D198" t="str">
        <f>IFERROR(VLOOKUP(B198,Classification!$N$5:$O$14,2,FALSE),"")</f>
        <v>HOU</v>
      </c>
      <c r="E198" s="4">
        <f>SUMIFS('SSP drivers'!E$2:E$7886,'SSP drivers'!$A$2:$A$7886,'Selected scen drivers'!$AH$1,'SSP drivers'!$B$2:$B$7886,'Selected scen drivers'!$AI$1,'SSP drivers'!$C$2:$C$7886,'Selected scen drivers'!$C198,'SSP drivers'!$D$2:$D$7886,'Selected scen drivers'!$D198)</f>
        <v>0</v>
      </c>
      <c r="F198" s="4">
        <f>SUMIFS('SSP drivers'!F$2:F$7886,'SSP drivers'!$A$2:$A$7886,'Selected scen drivers'!$AH$1,'SSP drivers'!$B$2:$B$7886,'Selected scen drivers'!$AI$1,'SSP drivers'!$C$2:$C$7886,'Selected scen drivers'!$C198,'SSP drivers'!$D$2:$D$7886,'Selected scen drivers'!$D198)</f>
        <v>11.481134300000001</v>
      </c>
      <c r="G198" s="4">
        <f>SUMIFS('SSP drivers'!G$2:G$7886,'SSP drivers'!$A$2:$A$7886,'Selected scen drivers'!$AH$1,'SSP drivers'!$B$2:$B$7886,'Selected scen drivers'!$AI$1,'SSP drivers'!$C$2:$C$7886,'Selected scen drivers'!$C198,'SSP drivers'!$D$2:$D$7886,'Selected scen drivers'!$D198)</f>
        <v>11.69101</v>
      </c>
      <c r="H198" s="4">
        <f>SUMIFS('SSP drivers'!H$2:H$7886,'SSP drivers'!$A$2:$A$7886,'Selected scen drivers'!$AH$1,'SSP drivers'!$B$2:$B$7886,'Selected scen drivers'!$AI$1,'SSP drivers'!$C$2:$C$7886,'Selected scen drivers'!$C198,'SSP drivers'!$D$2:$D$7886,'Selected scen drivers'!$D198)</f>
        <v>12.7403885</v>
      </c>
      <c r="I198" s="4">
        <f>SUMIFS('SSP drivers'!I$2:I$7886,'SSP drivers'!$A$2:$A$7886,'Selected scen drivers'!$AH$1,'SSP drivers'!$B$2:$B$7886,'Selected scen drivers'!$AI$1,'SSP drivers'!$C$2:$C$7886,'Selected scen drivers'!$C198,'SSP drivers'!$D$2:$D$7886,'Selected scen drivers'!$D198)</f>
        <v>13.6321615</v>
      </c>
      <c r="J198" s="4">
        <f>SUMIFS('SSP drivers'!J$2:J$7886,'SSP drivers'!$A$2:$A$7886,'Selected scen drivers'!$AH$1,'SSP drivers'!$B$2:$B$7886,'Selected scen drivers'!$AI$1,'SSP drivers'!$C$2:$C$7886,'Selected scen drivers'!$C198,'SSP drivers'!$D$2:$D$7886,'Selected scen drivers'!$D198)</f>
        <v>14.222776</v>
      </c>
      <c r="K198" s="4">
        <f>SUMIFS('SSP drivers'!K$2:K$7886,'SSP drivers'!$A$2:$A$7886,'Selected scen drivers'!$AH$1,'SSP drivers'!$B$2:$B$7886,'Selected scen drivers'!$AI$1,'SSP drivers'!$C$2:$C$7886,'Selected scen drivers'!$C198,'SSP drivers'!$D$2:$D$7886,'Selected scen drivers'!$D198)</f>
        <v>14.504730500000001</v>
      </c>
      <c r="L198" s="4">
        <f>SUMIFS('SSP drivers'!L$2:L$7886,'SSP drivers'!$A$2:$A$7886,'Selected scen drivers'!$AH$1,'SSP drivers'!$B$2:$B$7886,'Selected scen drivers'!$AI$1,'SSP drivers'!$C$2:$C$7886,'Selected scen drivers'!$C198,'SSP drivers'!$D$2:$D$7886,'Selected scen drivers'!$D198)</f>
        <v>14.396863</v>
      </c>
      <c r="M198" s="4">
        <f>SUMIFS('SSP drivers'!M$2:M$7886,'SSP drivers'!$A$2:$A$7886,'Selected scen drivers'!$AH$1,'SSP drivers'!$B$2:$B$7886,'Selected scen drivers'!$AI$1,'SSP drivers'!$C$2:$C$7886,'Selected scen drivers'!$C198,'SSP drivers'!$D$2:$D$7886,'Selected scen drivers'!$D198)</f>
        <v>14.299981000000001</v>
      </c>
      <c r="N198" s="4">
        <f>SUMIFS('SSP drivers'!N$2:N$7886,'SSP drivers'!$A$2:$A$7886,'Selected scen drivers'!$AH$1,'SSP drivers'!$B$2:$B$7886,'Selected scen drivers'!$AI$1,'SSP drivers'!$C$2:$C$7886,'Selected scen drivers'!$C198,'SSP drivers'!$D$2:$D$7886,'Selected scen drivers'!$D198)</f>
        <v>14.314086</v>
      </c>
      <c r="O198" s="4">
        <f>SUMIFS('SSP drivers'!O$2:O$7886,'SSP drivers'!$A$2:$A$7886,'Selected scen drivers'!$AH$1,'SSP drivers'!$B$2:$B$7886,'Selected scen drivers'!$AI$1,'SSP drivers'!$C$2:$C$7886,'Selected scen drivers'!$C198,'SSP drivers'!$D$2:$D$7886,'Selected scen drivers'!$D198)</f>
        <v>14.254147</v>
      </c>
      <c r="P198" s="4">
        <f>SUMIFS('SSP drivers'!P$2:P$7886,'SSP drivers'!$A$2:$A$7886,'Selected scen drivers'!$AH$1,'SSP drivers'!$B$2:$B$7886,'Selected scen drivers'!$AI$1,'SSP drivers'!$C$2:$C$7886,'Selected scen drivers'!$C198,'SSP drivers'!$D$2:$D$7886,'Selected scen drivers'!$D198)</f>
        <v>14.286666500000001</v>
      </c>
      <c r="Q198" s="4">
        <f>SUMIFS('SSP drivers'!Q$2:Q$7886,'SSP drivers'!$A$2:$A$7886,'Selected scen drivers'!$AH$1,'SSP drivers'!$B$2:$B$7886,'Selected scen drivers'!$AI$1,'SSP drivers'!$C$2:$C$7886,'Selected scen drivers'!$C198,'SSP drivers'!$D$2:$D$7886,'Selected scen drivers'!$D198)</f>
        <v>14.232874000000001</v>
      </c>
      <c r="R198" s="4">
        <f>SUMIFS('SSP drivers'!R$2:R$7886,'SSP drivers'!$A$2:$A$7886,'Selected scen drivers'!$AH$1,'SSP drivers'!$B$2:$B$7886,'Selected scen drivers'!$AI$1,'SSP drivers'!$C$2:$C$7886,'Selected scen drivers'!$C198,'SSP drivers'!$D$2:$D$7886,'Selected scen drivers'!$D198)</f>
        <v>14.022933999999999</v>
      </c>
      <c r="S198" s="4">
        <f>SUMIFS('SSP drivers'!S$2:S$7886,'SSP drivers'!$A$2:$A$7886,'Selected scen drivers'!$AH$1,'SSP drivers'!$B$2:$B$7886,'Selected scen drivers'!$AI$1,'SSP drivers'!$C$2:$C$7886,'Selected scen drivers'!$C198,'SSP drivers'!$D$2:$D$7886,'Selected scen drivers'!$D198)</f>
        <v>13.6348085</v>
      </c>
      <c r="T198" s="4">
        <f>SUMIFS('SSP drivers'!T$2:T$7886,'SSP drivers'!$A$2:$A$7886,'Selected scen drivers'!$AH$1,'SSP drivers'!$B$2:$B$7886,'Selected scen drivers'!$AI$1,'SSP drivers'!$C$2:$C$7886,'Selected scen drivers'!$C198,'SSP drivers'!$D$2:$D$7886,'Selected scen drivers'!$D198)</f>
        <v>13.199033999999999</v>
      </c>
      <c r="U198" s="4">
        <f>SUMIFS('SSP drivers'!U$2:U$7886,'SSP drivers'!$A$2:$A$7886,'Selected scen drivers'!$AH$1,'SSP drivers'!$B$2:$B$7886,'Selected scen drivers'!$AI$1,'SSP drivers'!$C$2:$C$7886,'Selected scen drivers'!$C198,'SSP drivers'!$D$2:$D$7886,'Selected scen drivers'!$D198)</f>
        <v>12.726879</v>
      </c>
      <c r="V198" s="4">
        <f>SUMIFS('SSP drivers'!V$2:V$7886,'SSP drivers'!$A$2:$A$7886,'Selected scen drivers'!$AH$1,'SSP drivers'!$B$2:$B$7886,'Selected scen drivers'!$AI$1,'SSP drivers'!$C$2:$C$7886,'Selected scen drivers'!$C198,'SSP drivers'!$D$2:$D$7886,'Selected scen drivers'!$D198)</f>
        <v>12.272812999999999</v>
      </c>
      <c r="W198" s="4">
        <f>SUMIFS('SSP drivers'!W$2:W$7886,'SSP drivers'!$A$2:$A$7886,'Selected scen drivers'!$AH$1,'SSP drivers'!$B$2:$B$7886,'Selected scen drivers'!$AI$1,'SSP drivers'!$C$2:$C$7886,'Selected scen drivers'!$C198,'SSP drivers'!$D$2:$D$7886,'Selected scen drivers'!$D198)</f>
        <v>11.807161000000001</v>
      </c>
      <c r="X198" s="4"/>
      <c r="Y198" s="4"/>
      <c r="Z198" s="4"/>
      <c r="AA198" s="4"/>
      <c r="AB198" s="4"/>
      <c r="AC198" s="4"/>
      <c r="AD198" s="4"/>
      <c r="AE198" s="4"/>
    </row>
    <row r="199" spans="1:31" x14ac:dyDescent="0.35">
      <c r="A199">
        <f t="shared" si="4"/>
        <v>22</v>
      </c>
      <c r="B199">
        <f t="shared" si="5"/>
        <v>9</v>
      </c>
      <c r="C199" t="str">
        <f>IFERROR(VLOOKUP(A199,Classification!$A$4:$B$37,2,FALSE),"")</f>
        <v>SaudiArabia</v>
      </c>
      <c r="D199" t="str">
        <f>IFERROR(VLOOKUP(B199,Classification!$N$5:$O$14,2,FALSE),"")</f>
        <v>POP</v>
      </c>
      <c r="E199" s="4">
        <f>SUMIFS('SSP drivers'!E$2:E$7886,'SSP drivers'!$A$2:$A$7886,'Selected scen drivers'!$AH$1,'SSP drivers'!$B$2:$B$7886,'Selected scen drivers'!$AI$1,'SSP drivers'!$C$2:$C$7886,'Selected scen drivers'!$C199,'SSP drivers'!$D$2:$D$7886,'Selected scen drivers'!$D199)</f>
        <v>0</v>
      </c>
      <c r="F199" s="4">
        <f>SUMIFS('SSP drivers'!F$2:F$7886,'SSP drivers'!$A$2:$A$7886,'Selected scen drivers'!$AH$1,'SSP drivers'!$B$2:$B$7886,'Selected scen drivers'!$AI$1,'SSP drivers'!$C$2:$C$7886,'Selected scen drivers'!$C199,'SSP drivers'!$D$2:$D$7886,'Selected scen drivers'!$D199)</f>
        <v>35.631392200000001</v>
      </c>
      <c r="G199" s="4">
        <f>SUMIFS('SSP drivers'!G$2:G$7886,'SSP drivers'!$A$2:$A$7886,'Selected scen drivers'!$AH$1,'SSP drivers'!$B$2:$B$7886,'Selected scen drivers'!$AI$1,'SSP drivers'!$C$2:$C$7886,'Selected scen drivers'!$C199,'SSP drivers'!$D$2:$D$7886,'Selected scen drivers'!$D199)</f>
        <v>36.229968999999997</v>
      </c>
      <c r="H199" s="4">
        <f>SUMIFS('SSP drivers'!H$2:H$7886,'SSP drivers'!$A$2:$A$7886,'Selected scen drivers'!$AH$1,'SSP drivers'!$B$2:$B$7886,'Selected scen drivers'!$AI$1,'SSP drivers'!$C$2:$C$7886,'Selected scen drivers'!$C199,'SSP drivers'!$D$2:$D$7886,'Selected scen drivers'!$D199)</f>
        <v>39.222853000000001</v>
      </c>
      <c r="I199" s="4">
        <f>SUMIFS('SSP drivers'!I$2:I$7886,'SSP drivers'!$A$2:$A$7886,'Selected scen drivers'!$AH$1,'SSP drivers'!$B$2:$B$7886,'Selected scen drivers'!$AI$1,'SSP drivers'!$C$2:$C$7886,'Selected scen drivers'!$C199,'SSP drivers'!$D$2:$D$7886,'Selected scen drivers'!$D199)</f>
        <v>41.914676</v>
      </c>
      <c r="J199" s="4">
        <f>SUMIFS('SSP drivers'!J$2:J$7886,'SSP drivers'!$A$2:$A$7886,'Selected scen drivers'!$AH$1,'SSP drivers'!$B$2:$B$7886,'Selected scen drivers'!$AI$1,'SSP drivers'!$C$2:$C$7886,'Selected scen drivers'!$C199,'SSP drivers'!$D$2:$D$7886,'Selected scen drivers'!$D199)</f>
        <v>44.325474999999997</v>
      </c>
      <c r="K199" s="4">
        <f>SUMIFS('SSP drivers'!K$2:K$7886,'SSP drivers'!$A$2:$A$7886,'Selected scen drivers'!$AH$1,'SSP drivers'!$B$2:$B$7886,'Selected scen drivers'!$AI$1,'SSP drivers'!$C$2:$C$7886,'Selected scen drivers'!$C199,'SSP drivers'!$D$2:$D$7886,'Selected scen drivers'!$D199)</f>
        <v>46.439472000000002</v>
      </c>
      <c r="L199" s="4">
        <f>SUMIFS('SSP drivers'!L$2:L$7886,'SSP drivers'!$A$2:$A$7886,'Selected scen drivers'!$AH$1,'SSP drivers'!$B$2:$B$7886,'Selected scen drivers'!$AI$1,'SSP drivers'!$C$2:$C$7886,'Selected scen drivers'!$C199,'SSP drivers'!$D$2:$D$7886,'Selected scen drivers'!$D199)</f>
        <v>48.200252999999996</v>
      </c>
      <c r="M199" s="4">
        <f>SUMIFS('SSP drivers'!M$2:M$7886,'SSP drivers'!$A$2:$A$7886,'Selected scen drivers'!$AH$1,'SSP drivers'!$B$2:$B$7886,'Selected scen drivers'!$AI$1,'SSP drivers'!$C$2:$C$7886,'Selected scen drivers'!$C199,'SSP drivers'!$D$2:$D$7886,'Selected scen drivers'!$D199)</f>
        <v>49.564405999999998</v>
      </c>
      <c r="N199" s="4">
        <f>SUMIFS('SSP drivers'!N$2:N$7886,'SSP drivers'!$A$2:$A$7886,'Selected scen drivers'!$AH$1,'SSP drivers'!$B$2:$B$7886,'Selected scen drivers'!$AI$1,'SSP drivers'!$C$2:$C$7886,'Selected scen drivers'!$C199,'SSP drivers'!$D$2:$D$7886,'Selected scen drivers'!$D199)</f>
        <v>50.536026</v>
      </c>
      <c r="O199" s="4">
        <f>SUMIFS('SSP drivers'!O$2:O$7886,'SSP drivers'!$A$2:$A$7886,'Selected scen drivers'!$AH$1,'SSP drivers'!$B$2:$B$7886,'Selected scen drivers'!$AI$1,'SSP drivers'!$C$2:$C$7886,'Selected scen drivers'!$C199,'SSP drivers'!$D$2:$D$7886,'Selected scen drivers'!$D199)</f>
        <v>51.122323000000002</v>
      </c>
      <c r="P199" s="4">
        <f>SUMIFS('SSP drivers'!P$2:P$7886,'SSP drivers'!$A$2:$A$7886,'Selected scen drivers'!$AH$1,'SSP drivers'!$B$2:$B$7886,'Selected scen drivers'!$AI$1,'SSP drivers'!$C$2:$C$7886,'Selected scen drivers'!$C199,'SSP drivers'!$D$2:$D$7886,'Selected scen drivers'!$D199)</f>
        <v>51.308354999999899</v>
      </c>
      <c r="Q199" s="4">
        <f>SUMIFS('SSP drivers'!Q$2:Q$7886,'SSP drivers'!$A$2:$A$7886,'Selected scen drivers'!$AH$1,'SSP drivers'!$B$2:$B$7886,'Selected scen drivers'!$AI$1,'SSP drivers'!$C$2:$C$7886,'Selected scen drivers'!$C199,'SSP drivers'!$D$2:$D$7886,'Selected scen drivers'!$D199)</f>
        <v>51.200380000000003</v>
      </c>
      <c r="R199" s="4">
        <f>SUMIFS('SSP drivers'!R$2:R$7886,'SSP drivers'!$A$2:$A$7886,'Selected scen drivers'!$AH$1,'SSP drivers'!$B$2:$B$7886,'Selected scen drivers'!$AI$1,'SSP drivers'!$C$2:$C$7886,'Selected scen drivers'!$C199,'SSP drivers'!$D$2:$D$7886,'Selected scen drivers'!$D199)</f>
        <v>50.895884000000002</v>
      </c>
      <c r="S199" s="4">
        <f>SUMIFS('SSP drivers'!S$2:S$7886,'SSP drivers'!$A$2:$A$7886,'Selected scen drivers'!$AH$1,'SSP drivers'!$B$2:$B$7886,'Selected scen drivers'!$AI$1,'SSP drivers'!$C$2:$C$7886,'Selected scen drivers'!$C199,'SSP drivers'!$D$2:$D$7886,'Selected scen drivers'!$D199)</f>
        <v>50.489567000000001</v>
      </c>
      <c r="T199" s="4">
        <f>SUMIFS('SSP drivers'!T$2:T$7886,'SSP drivers'!$A$2:$A$7886,'Selected scen drivers'!$AH$1,'SSP drivers'!$B$2:$B$7886,'Selected scen drivers'!$AI$1,'SSP drivers'!$C$2:$C$7886,'Selected scen drivers'!$C199,'SSP drivers'!$D$2:$D$7886,'Selected scen drivers'!$D199)</f>
        <v>50.021689000000002</v>
      </c>
      <c r="U199" s="4">
        <f>SUMIFS('SSP drivers'!U$2:U$7886,'SSP drivers'!$A$2:$A$7886,'Selected scen drivers'!$AH$1,'SSP drivers'!$B$2:$B$7886,'Selected scen drivers'!$AI$1,'SSP drivers'!$C$2:$C$7886,'Selected scen drivers'!$C199,'SSP drivers'!$D$2:$D$7886,'Selected scen drivers'!$D199)</f>
        <v>49.475763000000001</v>
      </c>
      <c r="V199" s="4">
        <f>SUMIFS('SSP drivers'!V$2:V$7886,'SSP drivers'!$A$2:$A$7886,'Selected scen drivers'!$AH$1,'SSP drivers'!$B$2:$B$7886,'Selected scen drivers'!$AI$1,'SSP drivers'!$C$2:$C$7886,'Selected scen drivers'!$C199,'SSP drivers'!$D$2:$D$7886,'Selected scen drivers'!$D199)</f>
        <v>48.798164999999997</v>
      </c>
      <c r="W199" s="4">
        <f>SUMIFS('SSP drivers'!W$2:W$7886,'SSP drivers'!$A$2:$A$7886,'Selected scen drivers'!$AH$1,'SSP drivers'!$B$2:$B$7886,'Selected scen drivers'!$AI$1,'SSP drivers'!$C$2:$C$7886,'Selected scen drivers'!$C199,'SSP drivers'!$D$2:$D$7886,'Selected scen drivers'!$D199)</f>
        <v>47.984712000000002</v>
      </c>
      <c r="X199" s="4"/>
      <c r="Y199" s="4"/>
      <c r="Z199" s="4"/>
      <c r="AA199" s="4"/>
      <c r="AB199" s="4"/>
      <c r="AC199" s="4"/>
      <c r="AD199" s="4"/>
      <c r="AE199" s="4"/>
    </row>
    <row r="200" spans="1:31" x14ac:dyDescent="0.35">
      <c r="A200">
        <f t="shared" si="4"/>
        <v>23</v>
      </c>
      <c r="B200">
        <f t="shared" si="5"/>
        <v>1</v>
      </c>
      <c r="C200" t="str">
        <f>IFERROR(VLOOKUP(A200,Classification!$A$4:$B$37,2,FALSE),"")</f>
        <v>EU_north</v>
      </c>
      <c r="D200" t="str">
        <f>IFERROR(VLOOKUP(B200,Classification!$N$5:$O$14,2,FALSE),"")</f>
        <v>GDP</v>
      </c>
      <c r="E200" s="4">
        <f>SUMIFS('SSP drivers'!E$2:E$7886,'SSP drivers'!$A$2:$A$7886,'Selected scen drivers'!$AH$1,'SSP drivers'!$B$2:$B$7886,'Selected scen drivers'!$AI$1,'SSP drivers'!$C$2:$C$7886,'Selected scen drivers'!$C200,'SSP drivers'!$D$2:$D$7886,'Selected scen drivers'!$D200)</f>
        <v>0</v>
      </c>
      <c r="F200" s="4">
        <f>SUMIFS('SSP drivers'!F$2:F$7886,'SSP drivers'!$A$2:$A$7886,'Selected scen drivers'!$AH$1,'SSP drivers'!$B$2:$B$7886,'Selected scen drivers'!$AI$1,'SSP drivers'!$C$2:$C$7886,'Selected scen drivers'!$C200,'SSP drivers'!$D$2:$D$7886,'Selected scen drivers'!$D200)</f>
        <v>1044.8878</v>
      </c>
      <c r="G200" s="4">
        <f>SUMIFS('SSP drivers'!G$2:G$7886,'SSP drivers'!$A$2:$A$7886,'Selected scen drivers'!$AH$1,'SSP drivers'!$B$2:$B$7886,'Selected scen drivers'!$AI$1,'SSP drivers'!$C$2:$C$7886,'Selected scen drivers'!$C200,'SSP drivers'!$D$2:$D$7886,'Selected scen drivers'!$D200)</f>
        <v>1057.941</v>
      </c>
      <c r="H200" s="4">
        <f>SUMIFS('SSP drivers'!H$2:H$7886,'SSP drivers'!$A$2:$A$7886,'Selected scen drivers'!$AH$1,'SSP drivers'!$B$2:$B$7886,'Selected scen drivers'!$AI$1,'SSP drivers'!$C$2:$C$7886,'Selected scen drivers'!$C200,'SSP drivers'!$D$2:$D$7886,'Selected scen drivers'!$D200)</f>
        <v>1182.175</v>
      </c>
      <c r="I200" s="4">
        <f>SUMIFS('SSP drivers'!I$2:I$7886,'SSP drivers'!$A$2:$A$7886,'Selected scen drivers'!$AH$1,'SSP drivers'!$B$2:$B$7886,'Selected scen drivers'!$AI$1,'SSP drivers'!$C$2:$C$7886,'Selected scen drivers'!$C200,'SSP drivers'!$D$2:$D$7886,'Selected scen drivers'!$D200)</f>
        <v>1303.604</v>
      </c>
      <c r="J200" s="4">
        <f>SUMIFS('SSP drivers'!J$2:J$7886,'SSP drivers'!$A$2:$A$7886,'Selected scen drivers'!$AH$1,'SSP drivers'!$B$2:$B$7886,'Selected scen drivers'!$AI$1,'SSP drivers'!$C$2:$C$7886,'Selected scen drivers'!$C200,'SSP drivers'!$D$2:$D$7886,'Selected scen drivers'!$D200)</f>
        <v>1408.6179999999999</v>
      </c>
      <c r="K200" s="4">
        <f>SUMIFS('SSP drivers'!K$2:K$7886,'SSP drivers'!$A$2:$A$7886,'Selected scen drivers'!$AH$1,'SSP drivers'!$B$2:$B$7886,'Selected scen drivers'!$AI$1,'SSP drivers'!$C$2:$C$7886,'Selected scen drivers'!$C200,'SSP drivers'!$D$2:$D$7886,'Selected scen drivers'!$D200)</f>
        <v>1508.2919999999999</v>
      </c>
      <c r="L200" s="4">
        <f>SUMIFS('SSP drivers'!L$2:L$7886,'SSP drivers'!$A$2:$A$7886,'Selected scen drivers'!$AH$1,'SSP drivers'!$B$2:$B$7886,'Selected scen drivers'!$AI$1,'SSP drivers'!$C$2:$C$7886,'Selected scen drivers'!$C200,'SSP drivers'!$D$2:$D$7886,'Selected scen drivers'!$D200)</f>
        <v>1608.011</v>
      </c>
      <c r="M200" s="4">
        <f>SUMIFS('SSP drivers'!M$2:M$7886,'SSP drivers'!$A$2:$A$7886,'Selected scen drivers'!$AH$1,'SSP drivers'!$B$2:$B$7886,'Selected scen drivers'!$AI$1,'SSP drivers'!$C$2:$C$7886,'Selected scen drivers'!$C200,'SSP drivers'!$D$2:$D$7886,'Selected scen drivers'!$D200)</f>
        <v>1709.31</v>
      </c>
      <c r="N200" s="4">
        <f>SUMIFS('SSP drivers'!N$2:N$7886,'SSP drivers'!$A$2:$A$7886,'Selected scen drivers'!$AH$1,'SSP drivers'!$B$2:$B$7886,'Selected scen drivers'!$AI$1,'SSP drivers'!$C$2:$C$7886,'Selected scen drivers'!$C200,'SSP drivers'!$D$2:$D$7886,'Selected scen drivers'!$D200)</f>
        <v>1813.9469999999999</v>
      </c>
      <c r="O200" s="4">
        <f>SUMIFS('SSP drivers'!O$2:O$7886,'SSP drivers'!$A$2:$A$7886,'Selected scen drivers'!$AH$1,'SSP drivers'!$B$2:$B$7886,'Selected scen drivers'!$AI$1,'SSP drivers'!$C$2:$C$7886,'Selected scen drivers'!$C200,'SSP drivers'!$D$2:$D$7886,'Selected scen drivers'!$D200)</f>
        <v>1924.6669999999999</v>
      </c>
      <c r="P200" s="4">
        <f>SUMIFS('SSP drivers'!P$2:P$7886,'SSP drivers'!$A$2:$A$7886,'Selected scen drivers'!$AH$1,'SSP drivers'!$B$2:$B$7886,'Selected scen drivers'!$AI$1,'SSP drivers'!$C$2:$C$7886,'Selected scen drivers'!$C200,'SSP drivers'!$D$2:$D$7886,'Selected scen drivers'!$D200)</f>
        <v>2041.164</v>
      </c>
      <c r="Q200" s="4">
        <f>SUMIFS('SSP drivers'!Q$2:Q$7886,'SSP drivers'!$A$2:$A$7886,'Selected scen drivers'!$AH$1,'SSP drivers'!$B$2:$B$7886,'Selected scen drivers'!$AI$1,'SSP drivers'!$C$2:$C$7886,'Selected scen drivers'!$C200,'SSP drivers'!$D$2:$D$7886,'Selected scen drivers'!$D200)</f>
        <v>2156.1550000000002</v>
      </c>
      <c r="R200" s="4">
        <f>SUMIFS('SSP drivers'!R$2:R$7886,'SSP drivers'!$A$2:$A$7886,'Selected scen drivers'!$AH$1,'SSP drivers'!$B$2:$B$7886,'Selected scen drivers'!$AI$1,'SSP drivers'!$C$2:$C$7886,'Selected scen drivers'!$C200,'SSP drivers'!$D$2:$D$7886,'Selected scen drivers'!$D200)</f>
        <v>2266.377</v>
      </c>
      <c r="S200" s="4">
        <f>SUMIFS('SSP drivers'!S$2:S$7886,'SSP drivers'!$A$2:$A$7886,'Selected scen drivers'!$AH$1,'SSP drivers'!$B$2:$B$7886,'Selected scen drivers'!$AI$1,'SSP drivers'!$C$2:$C$7886,'Selected scen drivers'!$C200,'SSP drivers'!$D$2:$D$7886,'Selected scen drivers'!$D200)</f>
        <v>2370.5410000000002</v>
      </c>
      <c r="T200" s="4">
        <f>SUMIFS('SSP drivers'!T$2:T$7886,'SSP drivers'!$A$2:$A$7886,'Selected scen drivers'!$AH$1,'SSP drivers'!$B$2:$B$7886,'Selected scen drivers'!$AI$1,'SSP drivers'!$C$2:$C$7886,'Selected scen drivers'!$C200,'SSP drivers'!$D$2:$D$7886,'Selected scen drivers'!$D200)</f>
        <v>2467.1039999999998</v>
      </c>
      <c r="U200" s="4">
        <f>SUMIFS('SSP drivers'!U$2:U$7886,'SSP drivers'!$A$2:$A$7886,'Selected scen drivers'!$AH$1,'SSP drivers'!$B$2:$B$7886,'Selected scen drivers'!$AI$1,'SSP drivers'!$C$2:$C$7886,'Selected scen drivers'!$C200,'SSP drivers'!$D$2:$D$7886,'Selected scen drivers'!$D200)</f>
        <v>2555.915</v>
      </c>
      <c r="V200" s="4">
        <f>SUMIFS('SSP drivers'!V$2:V$7886,'SSP drivers'!$A$2:$A$7886,'Selected scen drivers'!$AH$1,'SSP drivers'!$B$2:$B$7886,'Selected scen drivers'!$AI$1,'SSP drivers'!$C$2:$C$7886,'Selected scen drivers'!$C200,'SSP drivers'!$D$2:$D$7886,'Selected scen drivers'!$D200)</f>
        <v>2638.2460000000001</v>
      </c>
      <c r="W200" s="4">
        <f>SUMIFS('SSP drivers'!W$2:W$7886,'SSP drivers'!$A$2:$A$7886,'Selected scen drivers'!$AH$1,'SSP drivers'!$B$2:$B$7886,'Selected scen drivers'!$AI$1,'SSP drivers'!$C$2:$C$7886,'Selected scen drivers'!$C200,'SSP drivers'!$D$2:$D$7886,'Selected scen drivers'!$D200)</f>
        <v>2713.9459999999999</v>
      </c>
      <c r="X200" s="4"/>
      <c r="Y200" s="4"/>
      <c r="Z200" s="4"/>
      <c r="AA200" s="4"/>
      <c r="AB200" s="4"/>
      <c r="AC200" s="4"/>
      <c r="AD200" s="4"/>
      <c r="AE200" s="4"/>
    </row>
    <row r="201" spans="1:31" x14ac:dyDescent="0.35">
      <c r="A201">
        <f t="shared" si="4"/>
        <v>23</v>
      </c>
      <c r="B201">
        <f t="shared" si="5"/>
        <v>2</v>
      </c>
      <c r="C201" t="str">
        <f>IFERROR(VLOOKUP(A201,Classification!$A$4:$B$37,2,FALSE),"")</f>
        <v>EU_north</v>
      </c>
      <c r="D201" t="str">
        <f>IFERROR(VLOOKUP(B201,Classification!$N$5:$O$14,2,FALSE),"")</f>
        <v>GDPAGR</v>
      </c>
      <c r="E201" s="4">
        <f>SUMIFS('SSP drivers'!E$2:E$7886,'SSP drivers'!$A$2:$A$7886,'Selected scen drivers'!$AH$1,'SSP drivers'!$B$2:$B$7886,'Selected scen drivers'!$AI$1,'SSP drivers'!$C$2:$C$7886,'Selected scen drivers'!$C201,'SSP drivers'!$D$2:$D$7886,'Selected scen drivers'!$D201)</f>
        <v>0</v>
      </c>
      <c r="F201" s="4">
        <f>SUMIFS('SSP drivers'!F$2:F$7886,'SSP drivers'!$A$2:$A$7886,'Selected scen drivers'!$AH$1,'SSP drivers'!$B$2:$B$7886,'Selected scen drivers'!$AI$1,'SSP drivers'!$C$2:$C$7886,'Selected scen drivers'!$C201,'SSP drivers'!$D$2:$D$7886,'Selected scen drivers'!$D201)</f>
        <v>18.287489692474601</v>
      </c>
      <c r="G201" s="4">
        <f>SUMIFS('SSP drivers'!G$2:G$7886,'SSP drivers'!$A$2:$A$7886,'Selected scen drivers'!$AH$1,'SSP drivers'!$B$2:$B$7886,'Selected scen drivers'!$AI$1,'SSP drivers'!$C$2:$C$7886,'Selected scen drivers'!$C201,'SSP drivers'!$D$2:$D$7886,'Selected scen drivers'!$D201)</f>
        <v>18.511704008387401</v>
      </c>
      <c r="H201" s="4">
        <f>SUMIFS('SSP drivers'!H$2:H$7886,'SSP drivers'!$A$2:$A$7886,'Selected scen drivers'!$AH$1,'SSP drivers'!$B$2:$B$7886,'Selected scen drivers'!$AI$1,'SSP drivers'!$C$2:$C$7886,'Selected scen drivers'!$C201,'SSP drivers'!$D$2:$D$7886,'Selected scen drivers'!$D201)</f>
        <v>20.526830584771702</v>
      </c>
      <c r="I201" s="4">
        <f>SUMIFS('SSP drivers'!I$2:I$7886,'SSP drivers'!$A$2:$A$7886,'Selected scen drivers'!$AH$1,'SSP drivers'!$B$2:$B$7886,'Selected scen drivers'!$AI$1,'SSP drivers'!$C$2:$C$7886,'Selected scen drivers'!$C201,'SSP drivers'!$D$2:$D$7886,'Selected scen drivers'!$D201)</f>
        <v>22.583548361763601</v>
      </c>
      <c r="J201" s="4">
        <f>SUMIFS('SSP drivers'!J$2:J$7886,'SSP drivers'!$A$2:$A$7886,'Selected scen drivers'!$AH$1,'SSP drivers'!$B$2:$B$7886,'Selected scen drivers'!$AI$1,'SSP drivers'!$C$2:$C$7886,'Selected scen drivers'!$C201,'SSP drivers'!$D$2:$D$7886,'Selected scen drivers'!$D201)</f>
        <v>24.346505134376901</v>
      </c>
      <c r="K201" s="4">
        <f>SUMIFS('SSP drivers'!K$2:K$7886,'SSP drivers'!$A$2:$A$7886,'Selected scen drivers'!$AH$1,'SSP drivers'!$B$2:$B$7886,'Selected scen drivers'!$AI$1,'SSP drivers'!$C$2:$C$7886,'Selected scen drivers'!$C201,'SSP drivers'!$D$2:$D$7886,'Selected scen drivers'!$D201)</f>
        <v>26.0299329620217</v>
      </c>
      <c r="L201" s="4">
        <f>SUMIFS('SSP drivers'!L$2:L$7886,'SSP drivers'!$A$2:$A$7886,'Selected scen drivers'!$AH$1,'SSP drivers'!$B$2:$B$7886,'Selected scen drivers'!$AI$1,'SSP drivers'!$C$2:$C$7886,'Selected scen drivers'!$C201,'SSP drivers'!$D$2:$D$7886,'Selected scen drivers'!$D201)</f>
        <v>27.711065403567499</v>
      </c>
      <c r="M201" s="4">
        <f>SUMIFS('SSP drivers'!M$2:M$7886,'SSP drivers'!$A$2:$A$7886,'Selected scen drivers'!$AH$1,'SSP drivers'!$B$2:$B$7886,'Selected scen drivers'!$AI$1,'SSP drivers'!$C$2:$C$7886,'Selected scen drivers'!$C201,'SSP drivers'!$D$2:$D$7886,'Selected scen drivers'!$D201)</f>
        <v>29.419045596251301</v>
      </c>
      <c r="N201" s="4">
        <f>SUMIFS('SSP drivers'!N$2:N$7886,'SSP drivers'!$A$2:$A$7886,'Selected scen drivers'!$AH$1,'SSP drivers'!$B$2:$B$7886,'Selected scen drivers'!$AI$1,'SSP drivers'!$C$2:$C$7886,'Selected scen drivers'!$C201,'SSP drivers'!$D$2:$D$7886,'Selected scen drivers'!$D201)</f>
        <v>31.197378779794299</v>
      </c>
      <c r="O201" s="4">
        <f>SUMIFS('SSP drivers'!O$2:O$7886,'SSP drivers'!$A$2:$A$7886,'Selected scen drivers'!$AH$1,'SSP drivers'!$B$2:$B$7886,'Selected scen drivers'!$AI$1,'SSP drivers'!$C$2:$C$7886,'Selected scen drivers'!$C201,'SSP drivers'!$D$2:$D$7886,'Selected scen drivers'!$D201)</f>
        <v>33.094227764656097</v>
      </c>
      <c r="P201" s="4">
        <f>SUMIFS('SSP drivers'!P$2:P$7886,'SSP drivers'!$A$2:$A$7886,'Selected scen drivers'!$AH$1,'SSP drivers'!$B$2:$B$7886,'Selected scen drivers'!$AI$1,'SSP drivers'!$C$2:$C$7886,'Selected scen drivers'!$C201,'SSP drivers'!$D$2:$D$7886,'Selected scen drivers'!$D201)</f>
        <v>35.099122610004102</v>
      </c>
      <c r="Q201" s="4">
        <f>SUMIFS('SSP drivers'!Q$2:Q$7886,'SSP drivers'!$A$2:$A$7886,'Selected scen drivers'!$AH$1,'SSP drivers'!$B$2:$B$7886,'Selected scen drivers'!$AI$1,'SSP drivers'!$C$2:$C$7886,'Selected scen drivers'!$C201,'SSP drivers'!$D$2:$D$7886,'Selected scen drivers'!$D201)</f>
        <v>37.081744159724302</v>
      </c>
      <c r="R201" s="4">
        <f>SUMIFS('SSP drivers'!R$2:R$7886,'SSP drivers'!$A$2:$A$7886,'Selected scen drivers'!$AH$1,'SSP drivers'!$B$2:$B$7886,'Selected scen drivers'!$AI$1,'SSP drivers'!$C$2:$C$7886,'Selected scen drivers'!$C201,'SSP drivers'!$D$2:$D$7886,'Selected scen drivers'!$D201)</f>
        <v>38.979818588413004</v>
      </c>
      <c r="S201" s="4">
        <f>SUMIFS('SSP drivers'!S$2:S$7886,'SSP drivers'!$A$2:$A$7886,'Selected scen drivers'!$AH$1,'SSP drivers'!$B$2:$B$7886,'Selected scen drivers'!$AI$1,'SSP drivers'!$C$2:$C$7886,'Selected scen drivers'!$C201,'SSP drivers'!$D$2:$D$7886,'Selected scen drivers'!$D201)</f>
        <v>40.768850303855999</v>
      </c>
      <c r="T201" s="4">
        <f>SUMIFS('SSP drivers'!T$2:T$7886,'SSP drivers'!$A$2:$A$7886,'Selected scen drivers'!$AH$1,'SSP drivers'!$B$2:$B$7886,'Selected scen drivers'!$AI$1,'SSP drivers'!$C$2:$C$7886,'Selected scen drivers'!$C201,'SSP drivers'!$D$2:$D$7886,'Selected scen drivers'!$D201)</f>
        <v>42.4330391473353</v>
      </c>
      <c r="U201" s="4">
        <f>SUMIFS('SSP drivers'!U$2:U$7886,'SSP drivers'!$A$2:$A$7886,'Selected scen drivers'!$AH$1,'SSP drivers'!$B$2:$B$7886,'Selected scen drivers'!$AI$1,'SSP drivers'!$C$2:$C$7886,'Selected scen drivers'!$C201,'SSP drivers'!$D$2:$D$7886,'Selected scen drivers'!$D201)</f>
        <v>43.976415780334897</v>
      </c>
      <c r="V201" s="4">
        <f>SUMIFS('SSP drivers'!V$2:V$7886,'SSP drivers'!$A$2:$A$7886,'Selected scen drivers'!$AH$1,'SSP drivers'!$B$2:$B$7886,'Selected scen drivers'!$AI$1,'SSP drivers'!$C$2:$C$7886,'Selected scen drivers'!$C201,'SSP drivers'!$D$2:$D$7886,'Selected scen drivers'!$D201)</f>
        <v>45.418538168824298</v>
      </c>
      <c r="W201" s="4">
        <f>SUMIFS('SSP drivers'!W$2:W$7886,'SSP drivers'!$A$2:$A$7886,'Selected scen drivers'!$AH$1,'SSP drivers'!$B$2:$B$7886,'Selected scen drivers'!$AI$1,'SSP drivers'!$C$2:$C$7886,'Selected scen drivers'!$C201,'SSP drivers'!$D$2:$D$7886,'Selected scen drivers'!$D201)</f>
        <v>46.748571801720601</v>
      </c>
      <c r="X201" s="4"/>
      <c r="Y201" s="4"/>
      <c r="Z201" s="4"/>
      <c r="AA201" s="4"/>
      <c r="AB201" s="4"/>
      <c r="AC201" s="4"/>
      <c r="AD201" s="4"/>
      <c r="AE201" s="4"/>
    </row>
    <row r="202" spans="1:31" x14ac:dyDescent="0.35">
      <c r="A202">
        <f t="shared" si="4"/>
        <v>23</v>
      </c>
      <c r="B202">
        <f t="shared" si="5"/>
        <v>3</v>
      </c>
      <c r="C202" t="str">
        <f>IFERROR(VLOOKUP(A202,Classification!$A$4:$B$37,2,FALSE),"")</f>
        <v>EU_north</v>
      </c>
      <c r="D202" t="str">
        <f>IFERROR(VLOOKUP(B202,Classification!$N$5:$O$14,2,FALSE),"")</f>
        <v>GDPIND</v>
      </c>
      <c r="E202" s="4">
        <f>SUMIFS('SSP drivers'!E$2:E$7886,'SSP drivers'!$A$2:$A$7886,'Selected scen drivers'!$AH$1,'SSP drivers'!$B$2:$B$7886,'Selected scen drivers'!$AI$1,'SSP drivers'!$C$2:$C$7886,'Selected scen drivers'!$C202,'SSP drivers'!$D$2:$D$7886,'Selected scen drivers'!$D202)</f>
        <v>0</v>
      </c>
      <c r="F202" s="4">
        <f>SUMIFS('SSP drivers'!F$2:F$7886,'SSP drivers'!$A$2:$A$7886,'Selected scen drivers'!$AH$1,'SSP drivers'!$B$2:$B$7886,'Selected scen drivers'!$AI$1,'SSP drivers'!$C$2:$C$7886,'Selected scen drivers'!$C202,'SSP drivers'!$D$2:$D$7886,'Selected scen drivers'!$D202)</f>
        <v>272.514597727656</v>
      </c>
      <c r="G202" s="4">
        <f>SUMIFS('SSP drivers'!G$2:G$7886,'SSP drivers'!$A$2:$A$7886,'Selected scen drivers'!$AH$1,'SSP drivers'!$B$2:$B$7886,'Selected scen drivers'!$AI$1,'SSP drivers'!$C$2:$C$7886,'Selected scen drivers'!$C202,'SSP drivers'!$D$2:$D$7886,'Selected scen drivers'!$D202)</f>
        <v>275.90922228927099</v>
      </c>
      <c r="H202" s="4">
        <f>SUMIFS('SSP drivers'!H$2:H$7886,'SSP drivers'!$A$2:$A$7886,'Selected scen drivers'!$AH$1,'SSP drivers'!$B$2:$B$7886,'Selected scen drivers'!$AI$1,'SSP drivers'!$C$2:$C$7886,'Selected scen drivers'!$C202,'SSP drivers'!$D$2:$D$7886,'Selected scen drivers'!$D202)</f>
        <v>310.87554830377297</v>
      </c>
      <c r="I202" s="4">
        <f>SUMIFS('SSP drivers'!I$2:I$7886,'SSP drivers'!$A$2:$A$7886,'Selected scen drivers'!$AH$1,'SSP drivers'!$B$2:$B$7886,'Selected scen drivers'!$AI$1,'SSP drivers'!$C$2:$C$7886,'Selected scen drivers'!$C202,'SSP drivers'!$D$2:$D$7886,'Selected scen drivers'!$D202)</f>
        <v>345.95230763756598</v>
      </c>
      <c r="J202" s="4">
        <f>SUMIFS('SSP drivers'!J$2:J$7886,'SSP drivers'!$A$2:$A$7886,'Selected scen drivers'!$AH$1,'SSP drivers'!$B$2:$B$7886,'Selected scen drivers'!$AI$1,'SSP drivers'!$C$2:$C$7886,'Selected scen drivers'!$C202,'SSP drivers'!$D$2:$D$7886,'Selected scen drivers'!$D202)</f>
        <v>377.218290505585</v>
      </c>
      <c r="K202" s="4">
        <f>SUMIFS('SSP drivers'!K$2:K$7886,'SSP drivers'!$A$2:$A$7886,'Selected scen drivers'!$AH$1,'SSP drivers'!$B$2:$B$7886,'Selected scen drivers'!$AI$1,'SSP drivers'!$C$2:$C$7886,'Selected scen drivers'!$C202,'SSP drivers'!$D$2:$D$7886,'Selected scen drivers'!$D202)</f>
        <v>407.59019129287401</v>
      </c>
      <c r="L202" s="4">
        <f>SUMIFS('SSP drivers'!L$2:L$7886,'SSP drivers'!$A$2:$A$7886,'Selected scen drivers'!$AH$1,'SSP drivers'!$B$2:$B$7886,'Selected scen drivers'!$AI$1,'SSP drivers'!$C$2:$C$7886,'Selected scen drivers'!$C202,'SSP drivers'!$D$2:$D$7886,'Selected scen drivers'!$D202)</f>
        <v>438.46999721604601</v>
      </c>
      <c r="M202" s="4">
        <f>SUMIFS('SSP drivers'!M$2:M$7886,'SSP drivers'!$A$2:$A$7886,'Selected scen drivers'!$AH$1,'SSP drivers'!$B$2:$B$7886,'Selected scen drivers'!$AI$1,'SSP drivers'!$C$2:$C$7886,'Selected scen drivers'!$C202,'SSP drivers'!$D$2:$D$7886,'Selected scen drivers'!$D202)</f>
        <v>470.28768354281499</v>
      </c>
      <c r="N202" s="4">
        <f>SUMIFS('SSP drivers'!N$2:N$7886,'SSP drivers'!$A$2:$A$7886,'Selected scen drivers'!$AH$1,'SSP drivers'!$B$2:$B$7886,'Selected scen drivers'!$AI$1,'SSP drivers'!$C$2:$C$7886,'Selected scen drivers'!$C202,'SSP drivers'!$D$2:$D$7886,'Selected scen drivers'!$D202)</f>
        <v>503.56145958082499</v>
      </c>
      <c r="O202" s="4">
        <f>SUMIFS('SSP drivers'!O$2:O$7886,'SSP drivers'!$A$2:$A$7886,'Selected scen drivers'!$AH$1,'SSP drivers'!$B$2:$B$7886,'Selected scen drivers'!$AI$1,'SSP drivers'!$C$2:$C$7886,'Selected scen drivers'!$C202,'SSP drivers'!$D$2:$D$7886,'Selected scen drivers'!$D202)</f>
        <v>539.08129414018197</v>
      </c>
      <c r="P202" s="4">
        <f>SUMIFS('SSP drivers'!P$2:P$7886,'SSP drivers'!$A$2:$A$7886,'Selected scen drivers'!$AH$1,'SSP drivers'!$B$2:$B$7886,'Selected scen drivers'!$AI$1,'SSP drivers'!$C$2:$C$7886,'Selected scen drivers'!$C202,'SSP drivers'!$D$2:$D$7886,'Selected scen drivers'!$D202)</f>
        <v>576.79471298831197</v>
      </c>
      <c r="Q202" s="4">
        <f>SUMIFS('SSP drivers'!Q$2:Q$7886,'SSP drivers'!$A$2:$A$7886,'Selected scen drivers'!$AH$1,'SSP drivers'!$B$2:$B$7886,'Selected scen drivers'!$AI$1,'SSP drivers'!$C$2:$C$7886,'Selected scen drivers'!$C202,'SSP drivers'!$D$2:$D$7886,'Selected scen drivers'!$D202)</f>
        <v>614.66090970786399</v>
      </c>
      <c r="R202" s="4">
        <f>SUMIFS('SSP drivers'!R$2:R$7886,'SSP drivers'!$A$2:$A$7886,'Selected scen drivers'!$AH$1,'SSP drivers'!$B$2:$B$7886,'Selected scen drivers'!$AI$1,'SSP drivers'!$C$2:$C$7886,'Selected scen drivers'!$C202,'SSP drivers'!$D$2:$D$7886,'Selected scen drivers'!$D202)</f>
        <v>651.72428397399995</v>
      </c>
      <c r="S202" s="4">
        <f>SUMIFS('SSP drivers'!S$2:S$7886,'SSP drivers'!$A$2:$A$7886,'Selected scen drivers'!$AH$1,'SSP drivers'!$B$2:$B$7886,'Selected scen drivers'!$AI$1,'SSP drivers'!$C$2:$C$7886,'Selected scen drivers'!$C202,'SSP drivers'!$D$2:$D$7886,'Selected scen drivers'!$D202)</f>
        <v>687.57489330426199</v>
      </c>
      <c r="T202" s="4">
        <f>SUMIFS('SSP drivers'!T$2:T$7886,'SSP drivers'!$A$2:$A$7886,'Selected scen drivers'!$AH$1,'SSP drivers'!$B$2:$B$7886,'Selected scen drivers'!$AI$1,'SSP drivers'!$C$2:$C$7886,'Selected scen drivers'!$C202,'SSP drivers'!$D$2:$D$7886,'Selected scen drivers'!$D202)</f>
        <v>721.72265117676102</v>
      </c>
      <c r="U202" s="4">
        <f>SUMIFS('SSP drivers'!U$2:U$7886,'SSP drivers'!$A$2:$A$7886,'Selected scen drivers'!$AH$1,'SSP drivers'!$B$2:$B$7886,'Selected scen drivers'!$AI$1,'SSP drivers'!$C$2:$C$7886,'Selected scen drivers'!$C202,'SSP drivers'!$D$2:$D$7886,'Selected scen drivers'!$D202)</f>
        <v>754.06565652798702</v>
      </c>
      <c r="V202" s="4">
        <f>SUMIFS('SSP drivers'!V$2:V$7886,'SSP drivers'!$A$2:$A$7886,'Selected scen drivers'!$AH$1,'SSP drivers'!$B$2:$B$7886,'Selected scen drivers'!$AI$1,'SSP drivers'!$C$2:$C$7886,'Selected scen drivers'!$C202,'SSP drivers'!$D$2:$D$7886,'Selected scen drivers'!$D202)</f>
        <v>784.91878031864701</v>
      </c>
      <c r="W202" s="4">
        <f>SUMIFS('SSP drivers'!W$2:W$7886,'SSP drivers'!$A$2:$A$7886,'Selected scen drivers'!$AH$1,'SSP drivers'!$B$2:$B$7886,'Selected scen drivers'!$AI$1,'SSP drivers'!$C$2:$C$7886,'Selected scen drivers'!$C202,'SSP drivers'!$D$2:$D$7886,'Selected scen drivers'!$D202)</f>
        <v>814.18380000000002</v>
      </c>
      <c r="X202" s="4"/>
      <c r="Y202" s="4"/>
      <c r="Z202" s="4"/>
      <c r="AA202" s="4"/>
      <c r="AB202" s="4"/>
      <c r="AC202" s="4"/>
      <c r="AD202" s="4"/>
      <c r="AE202" s="4"/>
    </row>
    <row r="203" spans="1:31" x14ac:dyDescent="0.35">
      <c r="A203">
        <f t="shared" si="4"/>
        <v>23</v>
      </c>
      <c r="B203">
        <f t="shared" si="5"/>
        <v>4</v>
      </c>
      <c r="C203" t="str">
        <f>IFERROR(VLOOKUP(A203,Classification!$A$4:$B$37,2,FALSE),"")</f>
        <v>EU_north</v>
      </c>
      <c r="D203" t="str">
        <f>IFERROR(VLOOKUP(B203,Classification!$N$5:$O$14,2,FALSE),"")</f>
        <v>GDPMFG</v>
      </c>
      <c r="E203" s="4">
        <f>SUMIFS('SSP drivers'!E$2:E$7886,'SSP drivers'!$A$2:$A$7886,'Selected scen drivers'!$AH$1,'SSP drivers'!$B$2:$B$7886,'Selected scen drivers'!$AI$1,'SSP drivers'!$C$2:$C$7886,'Selected scen drivers'!$C203,'SSP drivers'!$D$2:$D$7886,'Selected scen drivers'!$D203)</f>
        <v>0</v>
      </c>
      <c r="F203" s="4">
        <f>SUMIFS('SSP drivers'!F$2:F$7886,'SSP drivers'!$A$2:$A$7886,'Selected scen drivers'!$AH$1,'SSP drivers'!$B$2:$B$7886,'Selected scen drivers'!$AI$1,'SSP drivers'!$C$2:$C$7886,'Selected scen drivers'!$C203,'SSP drivers'!$D$2:$D$7886,'Selected scen drivers'!$D203)</f>
        <v>39.1373568942535</v>
      </c>
      <c r="G203" s="4">
        <f>SUMIFS('SSP drivers'!G$2:G$7886,'SSP drivers'!$A$2:$A$7886,'Selected scen drivers'!$AH$1,'SSP drivers'!$B$2:$B$7886,'Selected scen drivers'!$AI$1,'SSP drivers'!$C$2:$C$7886,'Selected scen drivers'!$C203,'SSP drivers'!$D$2:$D$7886,'Selected scen drivers'!$D203)</f>
        <v>39.623558648195399</v>
      </c>
      <c r="H203" s="4">
        <f>SUMIFS('SSP drivers'!H$2:H$7886,'SSP drivers'!$A$2:$A$7886,'Selected scen drivers'!$AH$1,'SSP drivers'!$B$2:$B$7886,'Selected scen drivers'!$AI$1,'SSP drivers'!$C$2:$C$7886,'Selected scen drivers'!$C203,'SSP drivers'!$D$2:$D$7886,'Selected scen drivers'!$D203)</f>
        <v>46.653905286181597</v>
      </c>
      <c r="I203" s="4">
        <f>SUMIFS('SSP drivers'!I$2:I$7886,'SSP drivers'!$A$2:$A$7886,'Selected scen drivers'!$AH$1,'SSP drivers'!$B$2:$B$7886,'Selected scen drivers'!$AI$1,'SSP drivers'!$C$2:$C$7886,'Selected scen drivers'!$C203,'SSP drivers'!$D$2:$D$7886,'Selected scen drivers'!$D203)</f>
        <v>54.191568589094601</v>
      </c>
      <c r="J203" s="4">
        <f>SUMIFS('SSP drivers'!J$2:J$7886,'SSP drivers'!$A$2:$A$7886,'Selected scen drivers'!$AH$1,'SSP drivers'!$B$2:$B$7886,'Selected scen drivers'!$AI$1,'SSP drivers'!$C$2:$C$7886,'Selected scen drivers'!$C203,'SSP drivers'!$D$2:$D$7886,'Selected scen drivers'!$D203)</f>
        <v>61.576672198617203</v>
      </c>
      <c r="K203" s="4">
        <f>SUMIFS('SSP drivers'!K$2:K$7886,'SSP drivers'!$A$2:$A$7886,'Selected scen drivers'!$AH$1,'SSP drivers'!$B$2:$B$7886,'Selected scen drivers'!$AI$1,'SSP drivers'!$C$2:$C$7886,'Selected scen drivers'!$C203,'SSP drivers'!$D$2:$D$7886,'Selected scen drivers'!$D203)</f>
        <v>69.234521137770201</v>
      </c>
      <c r="L203" s="4">
        <f>SUMIFS('SSP drivers'!L$2:L$7886,'SSP drivers'!$A$2:$A$7886,'Selected scen drivers'!$AH$1,'SSP drivers'!$B$2:$B$7886,'Selected scen drivers'!$AI$1,'SSP drivers'!$C$2:$C$7886,'Selected scen drivers'!$C203,'SSP drivers'!$D$2:$D$7886,'Selected scen drivers'!$D203)</f>
        <v>77.389905182823597</v>
      </c>
      <c r="M203" s="4">
        <f>SUMIFS('SSP drivers'!M$2:M$7886,'SSP drivers'!$A$2:$A$7886,'Selected scen drivers'!$AH$1,'SSP drivers'!$B$2:$B$7886,'Selected scen drivers'!$AI$1,'SSP drivers'!$C$2:$C$7886,'Selected scen drivers'!$C203,'SSP drivers'!$D$2:$D$7886,'Selected scen drivers'!$D203)</f>
        <v>86.132174520649102</v>
      </c>
      <c r="N203" s="4">
        <f>SUMIFS('SSP drivers'!N$2:N$7886,'SSP drivers'!$A$2:$A$7886,'Selected scen drivers'!$AH$1,'SSP drivers'!$B$2:$B$7886,'Selected scen drivers'!$AI$1,'SSP drivers'!$C$2:$C$7886,'Selected scen drivers'!$C203,'SSP drivers'!$D$2:$D$7886,'Selected scen drivers'!$D203)</f>
        <v>95.580915849413699</v>
      </c>
      <c r="O203" s="4">
        <f>SUMIFS('SSP drivers'!O$2:O$7886,'SSP drivers'!$A$2:$A$7886,'Selected scen drivers'!$AH$1,'SSP drivers'!$B$2:$B$7886,'Selected scen drivers'!$AI$1,'SSP drivers'!$C$2:$C$7886,'Selected scen drivers'!$C203,'SSP drivers'!$D$2:$D$7886,'Selected scen drivers'!$D203)</f>
        <v>105.92002060692801</v>
      </c>
      <c r="P203" s="4">
        <f>SUMIFS('SSP drivers'!P$2:P$7886,'SSP drivers'!$A$2:$A$7886,'Selected scen drivers'!$AH$1,'SSP drivers'!$B$2:$B$7886,'Selected scen drivers'!$AI$1,'SSP drivers'!$C$2:$C$7886,'Selected scen drivers'!$C203,'SSP drivers'!$D$2:$D$7886,'Selected scen drivers'!$D203)</f>
        <v>117.182588332091</v>
      </c>
      <c r="Q203" s="4">
        <f>SUMIFS('SSP drivers'!Q$2:Q$7886,'SSP drivers'!$A$2:$A$7886,'Selected scen drivers'!$AH$1,'SSP drivers'!$B$2:$B$7886,'Selected scen drivers'!$AI$1,'SSP drivers'!$C$2:$C$7886,'Selected scen drivers'!$C203,'SSP drivers'!$D$2:$D$7886,'Selected scen drivers'!$D203)</f>
        <v>128.983374489905</v>
      </c>
      <c r="R203" s="4">
        <f>SUMIFS('SSP drivers'!R$2:R$7886,'SSP drivers'!$A$2:$A$7886,'Selected scen drivers'!$AH$1,'SSP drivers'!$B$2:$B$7886,'Selected scen drivers'!$AI$1,'SSP drivers'!$C$2:$C$7886,'Selected scen drivers'!$C203,'SSP drivers'!$D$2:$D$7886,'Selected scen drivers'!$D203)</f>
        <v>141.11796104652799</v>
      </c>
      <c r="S203" s="4">
        <f>SUMIFS('SSP drivers'!S$2:S$7886,'SSP drivers'!$A$2:$A$7886,'Selected scen drivers'!$AH$1,'SSP drivers'!$B$2:$B$7886,'Selected scen drivers'!$AI$1,'SSP drivers'!$C$2:$C$7886,'Selected scen drivers'!$C203,'SSP drivers'!$D$2:$D$7886,'Selected scen drivers'!$D203)</f>
        <v>153.479018943266</v>
      </c>
      <c r="T203" s="4">
        <f>SUMIFS('SSP drivers'!T$2:T$7886,'SSP drivers'!$A$2:$A$7886,'Selected scen drivers'!$AH$1,'SSP drivers'!$B$2:$B$7886,'Selected scen drivers'!$AI$1,'SSP drivers'!$C$2:$C$7886,'Selected scen drivers'!$C203,'SSP drivers'!$D$2:$D$7886,'Selected scen drivers'!$D203)</f>
        <v>165.930819961899</v>
      </c>
      <c r="U203" s="4">
        <f>SUMIFS('SSP drivers'!U$2:U$7886,'SSP drivers'!$A$2:$A$7886,'Selected scen drivers'!$AH$1,'SSP drivers'!$B$2:$B$7886,'Selected scen drivers'!$AI$1,'SSP drivers'!$C$2:$C$7886,'Selected scen drivers'!$C203,'SSP drivers'!$D$2:$D$7886,'Selected scen drivers'!$D203)</f>
        <v>178.41520757535801</v>
      </c>
      <c r="V203" s="4">
        <f>SUMIFS('SSP drivers'!V$2:V$7886,'SSP drivers'!$A$2:$A$7886,'Selected scen drivers'!$AH$1,'SSP drivers'!$B$2:$B$7886,'Selected scen drivers'!$AI$1,'SSP drivers'!$C$2:$C$7886,'Selected scen drivers'!$C203,'SSP drivers'!$D$2:$D$7886,'Selected scen drivers'!$D203)</f>
        <v>190.97189541033001</v>
      </c>
      <c r="W203" s="4">
        <f>SUMIFS('SSP drivers'!W$2:W$7886,'SSP drivers'!$A$2:$A$7886,'Selected scen drivers'!$AH$1,'SSP drivers'!$B$2:$B$7886,'Selected scen drivers'!$AI$1,'SSP drivers'!$C$2:$C$7886,'Selected scen drivers'!$C203,'SSP drivers'!$D$2:$D$7886,'Selected scen drivers'!$D203)</f>
        <v>203.54595</v>
      </c>
      <c r="X203" s="4"/>
      <c r="Y203" s="4"/>
      <c r="Z203" s="4"/>
      <c r="AA203" s="4"/>
      <c r="AB203" s="4"/>
      <c r="AC203" s="4"/>
      <c r="AD203" s="4"/>
      <c r="AE203" s="4"/>
    </row>
    <row r="204" spans="1:31" x14ac:dyDescent="0.35">
      <c r="A204">
        <f t="shared" ref="A204:A267" si="6">A195+1</f>
        <v>23</v>
      </c>
      <c r="B204">
        <f t="shared" ref="B204:B267" si="7">B195</f>
        <v>5</v>
      </c>
      <c r="C204" t="str">
        <f>IFERROR(VLOOKUP(A204,Classification!$A$4:$B$37,2,FALSE),"")</f>
        <v>EU_north</v>
      </c>
      <c r="D204" t="str">
        <f>IFERROR(VLOOKUP(B204,Classification!$N$5:$O$14,2,FALSE),"")</f>
        <v>GDPPCAP</v>
      </c>
      <c r="E204" s="4">
        <f>SUMIFS('SSP drivers'!E$2:E$7886,'SSP drivers'!$A$2:$A$7886,'Selected scen drivers'!$AH$1,'SSP drivers'!$B$2:$B$7886,'Selected scen drivers'!$AI$1,'SSP drivers'!$C$2:$C$7886,'Selected scen drivers'!$C204,'SSP drivers'!$D$2:$D$7886,'Selected scen drivers'!$D204)</f>
        <v>0</v>
      </c>
      <c r="F204" s="4">
        <f>SUMIFS('SSP drivers'!F$2:F$7886,'SSP drivers'!$A$2:$A$7886,'Selected scen drivers'!$AH$1,'SSP drivers'!$B$2:$B$7886,'Selected scen drivers'!$AI$1,'SSP drivers'!$C$2:$C$7886,'Selected scen drivers'!$C204,'SSP drivers'!$D$2:$D$7886,'Selected scen drivers'!$D204)</f>
        <v>48.404332479691902</v>
      </c>
      <c r="G204" s="4">
        <f>SUMIFS('SSP drivers'!G$2:G$7886,'SSP drivers'!$A$2:$A$7886,'Selected scen drivers'!$AH$1,'SSP drivers'!$B$2:$B$7886,'Selected scen drivers'!$AI$1,'SSP drivers'!$C$2:$C$7886,'Selected scen drivers'!$C204,'SSP drivers'!$D$2:$D$7886,'Selected scen drivers'!$D204)</f>
        <v>48.848942980130801</v>
      </c>
      <c r="H204" s="4">
        <f>SUMIFS('SSP drivers'!H$2:H$7886,'SSP drivers'!$A$2:$A$7886,'Selected scen drivers'!$AH$1,'SSP drivers'!$B$2:$B$7886,'Selected scen drivers'!$AI$1,'SSP drivers'!$C$2:$C$7886,'Selected scen drivers'!$C204,'SSP drivers'!$D$2:$D$7886,'Selected scen drivers'!$D204)</f>
        <v>53.708141280567801</v>
      </c>
      <c r="I204" s="4">
        <f>SUMIFS('SSP drivers'!I$2:I$7886,'SSP drivers'!$A$2:$A$7886,'Selected scen drivers'!$AH$1,'SSP drivers'!$B$2:$B$7886,'Selected scen drivers'!$AI$1,'SSP drivers'!$C$2:$C$7886,'Selected scen drivers'!$C204,'SSP drivers'!$D$2:$D$7886,'Selected scen drivers'!$D204)</f>
        <v>58.582198310468698</v>
      </c>
      <c r="J204" s="4">
        <f>SUMIFS('SSP drivers'!J$2:J$7886,'SSP drivers'!$A$2:$A$7886,'Selected scen drivers'!$AH$1,'SSP drivers'!$B$2:$B$7886,'Selected scen drivers'!$AI$1,'SSP drivers'!$C$2:$C$7886,'Selected scen drivers'!$C204,'SSP drivers'!$D$2:$D$7886,'Selected scen drivers'!$D204)</f>
        <v>62.663889489821599</v>
      </c>
      <c r="K204" s="4">
        <f>SUMIFS('SSP drivers'!K$2:K$7886,'SSP drivers'!$A$2:$A$7886,'Selected scen drivers'!$AH$1,'SSP drivers'!$B$2:$B$7886,'Selected scen drivers'!$AI$1,'SSP drivers'!$C$2:$C$7886,'Selected scen drivers'!$C204,'SSP drivers'!$D$2:$D$7886,'Selected scen drivers'!$D204)</f>
        <v>66.391070879611704</v>
      </c>
      <c r="L204" s="4">
        <f>SUMIFS('SSP drivers'!L$2:L$7886,'SSP drivers'!$A$2:$A$7886,'Selected scen drivers'!$AH$1,'SSP drivers'!$B$2:$B$7886,'Selected scen drivers'!$AI$1,'SSP drivers'!$C$2:$C$7886,'Selected scen drivers'!$C204,'SSP drivers'!$D$2:$D$7886,'Selected scen drivers'!$D204)</f>
        <v>69.917431035491802</v>
      </c>
      <c r="M204" s="4">
        <f>SUMIFS('SSP drivers'!M$2:M$7886,'SSP drivers'!$A$2:$A$7886,'Selected scen drivers'!$AH$1,'SSP drivers'!$B$2:$B$7886,'Selected scen drivers'!$AI$1,'SSP drivers'!$C$2:$C$7886,'Selected scen drivers'!$C204,'SSP drivers'!$D$2:$D$7886,'Selected scen drivers'!$D204)</f>
        <v>73.218200139856094</v>
      </c>
      <c r="N204" s="4">
        <f>SUMIFS('SSP drivers'!N$2:N$7886,'SSP drivers'!$A$2:$A$7886,'Selected scen drivers'!$AH$1,'SSP drivers'!$B$2:$B$7886,'Selected scen drivers'!$AI$1,'SSP drivers'!$C$2:$C$7886,'Selected scen drivers'!$C204,'SSP drivers'!$D$2:$D$7886,'Selected scen drivers'!$D204)</f>
        <v>76.656371141946195</v>
      </c>
      <c r="O204" s="4">
        <f>SUMIFS('SSP drivers'!O$2:O$7886,'SSP drivers'!$A$2:$A$7886,'Selected scen drivers'!$AH$1,'SSP drivers'!$B$2:$B$7886,'Selected scen drivers'!$AI$1,'SSP drivers'!$C$2:$C$7886,'Selected scen drivers'!$C204,'SSP drivers'!$D$2:$D$7886,'Selected scen drivers'!$D204)</f>
        <v>80.325764182517005</v>
      </c>
      <c r="P204" s="4">
        <f>SUMIFS('SSP drivers'!P$2:P$7886,'SSP drivers'!$A$2:$A$7886,'Selected scen drivers'!$AH$1,'SSP drivers'!$B$2:$B$7886,'Selected scen drivers'!$AI$1,'SSP drivers'!$C$2:$C$7886,'Selected scen drivers'!$C204,'SSP drivers'!$D$2:$D$7886,'Selected scen drivers'!$D204)</f>
        <v>84.219308272984705</v>
      </c>
      <c r="Q204" s="4">
        <f>SUMIFS('SSP drivers'!Q$2:Q$7886,'SSP drivers'!$A$2:$A$7886,'Selected scen drivers'!$AH$1,'SSP drivers'!$B$2:$B$7886,'Selected scen drivers'!$AI$1,'SSP drivers'!$C$2:$C$7886,'Selected scen drivers'!$C204,'SSP drivers'!$D$2:$D$7886,'Selected scen drivers'!$D204)</f>
        <v>87.964904036821494</v>
      </c>
      <c r="R204" s="4">
        <f>SUMIFS('SSP drivers'!R$2:R$7886,'SSP drivers'!$A$2:$A$7886,'Selected scen drivers'!$AH$1,'SSP drivers'!$B$2:$B$7886,'Selected scen drivers'!$AI$1,'SSP drivers'!$C$2:$C$7886,'Selected scen drivers'!$C204,'SSP drivers'!$D$2:$D$7886,'Selected scen drivers'!$D204)</f>
        <v>91.461440645305302</v>
      </c>
      <c r="S204" s="4">
        <f>SUMIFS('SSP drivers'!S$2:S$7886,'SSP drivers'!$A$2:$A$7886,'Selected scen drivers'!$AH$1,'SSP drivers'!$B$2:$B$7886,'Selected scen drivers'!$AI$1,'SSP drivers'!$C$2:$C$7886,'Selected scen drivers'!$C204,'SSP drivers'!$D$2:$D$7886,'Selected scen drivers'!$D204)</f>
        <v>94.786561389360998</v>
      </c>
      <c r="T204" s="4">
        <f>SUMIFS('SSP drivers'!T$2:T$7886,'SSP drivers'!$A$2:$A$7886,'Selected scen drivers'!$AH$1,'SSP drivers'!$B$2:$B$7886,'Selected scen drivers'!$AI$1,'SSP drivers'!$C$2:$C$7886,'Selected scen drivers'!$C204,'SSP drivers'!$D$2:$D$7886,'Selected scen drivers'!$D204)</f>
        <v>98.035798287310897</v>
      </c>
      <c r="U204" s="4">
        <f>SUMIFS('SSP drivers'!U$2:U$7886,'SSP drivers'!$A$2:$A$7886,'Selected scen drivers'!$AH$1,'SSP drivers'!$B$2:$B$7886,'Selected scen drivers'!$AI$1,'SSP drivers'!$C$2:$C$7886,'Selected scen drivers'!$C204,'SSP drivers'!$D$2:$D$7886,'Selected scen drivers'!$D204)</f>
        <v>101.24697561146201</v>
      </c>
      <c r="V204" s="4">
        <f>SUMIFS('SSP drivers'!V$2:V$7886,'SSP drivers'!$A$2:$A$7886,'Selected scen drivers'!$AH$1,'SSP drivers'!$B$2:$B$7886,'Selected scen drivers'!$AI$1,'SSP drivers'!$C$2:$C$7886,'Selected scen drivers'!$C204,'SSP drivers'!$D$2:$D$7886,'Selected scen drivers'!$D204)</f>
        <v>104.35041319385201</v>
      </c>
      <c r="W204" s="4">
        <f>SUMIFS('SSP drivers'!W$2:W$7886,'SSP drivers'!$A$2:$A$7886,'Selected scen drivers'!$AH$1,'SSP drivers'!$B$2:$B$7886,'Selected scen drivers'!$AI$1,'SSP drivers'!$C$2:$C$7886,'Selected scen drivers'!$C204,'SSP drivers'!$D$2:$D$7886,'Selected scen drivers'!$D204)</f>
        <v>107.22388480496301</v>
      </c>
      <c r="X204" s="4"/>
      <c r="Y204" s="4"/>
      <c r="Z204" s="4"/>
      <c r="AA204" s="4"/>
      <c r="AB204" s="4"/>
      <c r="AC204" s="4"/>
      <c r="AD204" s="4"/>
      <c r="AE204" s="4"/>
    </row>
    <row r="205" spans="1:31" x14ac:dyDescent="0.35">
      <c r="A205">
        <f t="shared" si="6"/>
        <v>23</v>
      </c>
      <c r="B205">
        <f t="shared" si="7"/>
        <v>6</v>
      </c>
      <c r="C205" t="str">
        <f>IFERROR(VLOOKUP(A205,Classification!$A$4:$B$37,2,FALSE),"")</f>
        <v>EU_north</v>
      </c>
      <c r="D205" t="str">
        <f>IFERROR(VLOOKUP(B205,Classification!$N$5:$O$14,2,FALSE),"")</f>
        <v>GDPPHOU</v>
      </c>
      <c r="E205" s="4">
        <f>SUMIFS('SSP drivers'!E$2:E$7886,'SSP drivers'!$A$2:$A$7886,'Selected scen drivers'!$AH$1,'SSP drivers'!$B$2:$B$7886,'Selected scen drivers'!$AI$1,'SSP drivers'!$C$2:$C$7886,'Selected scen drivers'!$C205,'SSP drivers'!$D$2:$D$7886,'Selected scen drivers'!$D205)</f>
        <v>0</v>
      </c>
      <c r="F205" s="4">
        <f>SUMIFS('SSP drivers'!F$2:F$7886,'SSP drivers'!$A$2:$A$7886,'Selected scen drivers'!$AH$1,'SSP drivers'!$B$2:$B$7886,'Selected scen drivers'!$AI$1,'SSP drivers'!$C$2:$C$7886,'Selected scen drivers'!$C205,'SSP drivers'!$D$2:$D$7886,'Selected scen drivers'!$D205)</f>
        <v>169.455278358398</v>
      </c>
      <c r="G205" s="4">
        <f>SUMIFS('SSP drivers'!G$2:G$7886,'SSP drivers'!$A$2:$A$7886,'Selected scen drivers'!$AH$1,'SSP drivers'!$B$2:$B$7886,'Selected scen drivers'!$AI$1,'SSP drivers'!$C$2:$C$7886,'Selected scen drivers'!$C205,'SSP drivers'!$D$2:$D$7886,'Selected scen drivers'!$D205)</f>
        <v>171.310789271039</v>
      </c>
      <c r="H205" s="4">
        <f>SUMIFS('SSP drivers'!H$2:H$7886,'SSP drivers'!$A$2:$A$7886,'Selected scen drivers'!$AH$1,'SSP drivers'!$B$2:$B$7886,'Selected scen drivers'!$AI$1,'SSP drivers'!$C$2:$C$7886,'Selected scen drivers'!$C205,'SSP drivers'!$D$2:$D$7886,'Selected scen drivers'!$D205)</f>
        <v>189.980586119055</v>
      </c>
      <c r="I205" s="4">
        <f>SUMIFS('SSP drivers'!I$2:I$7886,'SSP drivers'!$A$2:$A$7886,'Selected scen drivers'!$AH$1,'SSP drivers'!$B$2:$B$7886,'Selected scen drivers'!$AI$1,'SSP drivers'!$C$2:$C$7886,'Selected scen drivers'!$C205,'SSP drivers'!$D$2:$D$7886,'Selected scen drivers'!$D205)</f>
        <v>210.51657550527</v>
      </c>
      <c r="J205" s="4">
        <f>SUMIFS('SSP drivers'!J$2:J$7886,'SSP drivers'!$A$2:$A$7886,'Selected scen drivers'!$AH$1,'SSP drivers'!$B$2:$B$7886,'Selected scen drivers'!$AI$1,'SSP drivers'!$C$2:$C$7886,'Selected scen drivers'!$C205,'SSP drivers'!$D$2:$D$7886,'Selected scen drivers'!$D205)</f>
        <v>229.138064086264</v>
      </c>
      <c r="K205" s="4">
        <f>SUMIFS('SSP drivers'!K$2:K$7886,'SSP drivers'!$A$2:$A$7886,'Selected scen drivers'!$AH$1,'SSP drivers'!$B$2:$B$7886,'Selected scen drivers'!$AI$1,'SSP drivers'!$C$2:$C$7886,'Selected scen drivers'!$C205,'SSP drivers'!$D$2:$D$7886,'Selected scen drivers'!$D205)</f>
        <v>246.211577392392</v>
      </c>
      <c r="L205" s="4">
        <f>SUMIFS('SSP drivers'!L$2:L$7886,'SSP drivers'!$A$2:$A$7886,'Selected scen drivers'!$AH$1,'SSP drivers'!$B$2:$B$7886,'Selected scen drivers'!$AI$1,'SSP drivers'!$C$2:$C$7886,'Selected scen drivers'!$C205,'SSP drivers'!$D$2:$D$7886,'Selected scen drivers'!$D205)</f>
        <v>262.99452711805901</v>
      </c>
      <c r="M205" s="4">
        <f>SUMIFS('SSP drivers'!M$2:M$7886,'SSP drivers'!$A$2:$A$7886,'Selected scen drivers'!$AH$1,'SSP drivers'!$B$2:$B$7886,'Selected scen drivers'!$AI$1,'SSP drivers'!$C$2:$C$7886,'Selected scen drivers'!$C205,'SSP drivers'!$D$2:$D$7886,'Selected scen drivers'!$D205)</f>
        <v>281.00352177074097</v>
      </c>
      <c r="N205" s="4">
        <f>SUMIFS('SSP drivers'!N$2:N$7886,'SSP drivers'!$A$2:$A$7886,'Selected scen drivers'!$AH$1,'SSP drivers'!$B$2:$B$7886,'Selected scen drivers'!$AI$1,'SSP drivers'!$C$2:$C$7886,'Selected scen drivers'!$C205,'SSP drivers'!$D$2:$D$7886,'Selected scen drivers'!$D205)</f>
        <v>301.25867192362398</v>
      </c>
      <c r="O205" s="4">
        <f>SUMIFS('SSP drivers'!O$2:O$7886,'SSP drivers'!$A$2:$A$7886,'Selected scen drivers'!$AH$1,'SSP drivers'!$B$2:$B$7886,'Selected scen drivers'!$AI$1,'SSP drivers'!$C$2:$C$7886,'Selected scen drivers'!$C205,'SSP drivers'!$D$2:$D$7886,'Selected scen drivers'!$D205)</f>
        <v>324.179748600165</v>
      </c>
      <c r="P205" s="4">
        <f>SUMIFS('SSP drivers'!P$2:P$7886,'SSP drivers'!$A$2:$A$7886,'Selected scen drivers'!$AH$1,'SSP drivers'!$B$2:$B$7886,'Selected scen drivers'!$AI$1,'SSP drivers'!$C$2:$C$7886,'Selected scen drivers'!$C205,'SSP drivers'!$D$2:$D$7886,'Selected scen drivers'!$D205)</f>
        <v>343.07229075133102</v>
      </c>
      <c r="Q205" s="4">
        <f>SUMIFS('SSP drivers'!Q$2:Q$7886,'SSP drivers'!$A$2:$A$7886,'Selected scen drivers'!$AH$1,'SSP drivers'!$B$2:$B$7886,'Selected scen drivers'!$AI$1,'SSP drivers'!$C$2:$C$7886,'Selected scen drivers'!$C205,'SSP drivers'!$D$2:$D$7886,'Selected scen drivers'!$D205)</f>
        <v>361.27779259722001</v>
      </c>
      <c r="R205" s="4">
        <f>SUMIFS('SSP drivers'!R$2:R$7886,'SSP drivers'!$A$2:$A$7886,'Selected scen drivers'!$AH$1,'SSP drivers'!$B$2:$B$7886,'Selected scen drivers'!$AI$1,'SSP drivers'!$C$2:$C$7886,'Selected scen drivers'!$C205,'SSP drivers'!$D$2:$D$7886,'Selected scen drivers'!$D205)</f>
        <v>381.22671503930701</v>
      </c>
      <c r="S205" s="4">
        <f>SUMIFS('SSP drivers'!S$2:S$7886,'SSP drivers'!$A$2:$A$7886,'Selected scen drivers'!$AH$1,'SSP drivers'!$B$2:$B$7886,'Selected scen drivers'!$AI$1,'SSP drivers'!$C$2:$C$7886,'Selected scen drivers'!$C205,'SSP drivers'!$D$2:$D$7886,'Selected scen drivers'!$D205)</f>
        <v>402.05704464095999</v>
      </c>
      <c r="T205" s="4">
        <f>SUMIFS('SSP drivers'!T$2:T$7886,'SSP drivers'!$A$2:$A$7886,'Selected scen drivers'!$AH$1,'SSP drivers'!$B$2:$B$7886,'Selected scen drivers'!$AI$1,'SSP drivers'!$C$2:$C$7886,'Selected scen drivers'!$C205,'SSP drivers'!$D$2:$D$7886,'Selected scen drivers'!$D205)</f>
        <v>420.893450716769</v>
      </c>
      <c r="U205" s="4">
        <f>SUMIFS('SSP drivers'!U$2:U$7886,'SSP drivers'!$A$2:$A$7886,'Selected scen drivers'!$AH$1,'SSP drivers'!$B$2:$B$7886,'Selected scen drivers'!$AI$1,'SSP drivers'!$C$2:$C$7886,'Selected scen drivers'!$C205,'SSP drivers'!$D$2:$D$7886,'Selected scen drivers'!$D205)</f>
        <v>436.11679002249002</v>
      </c>
      <c r="V205" s="4">
        <f>SUMIFS('SSP drivers'!V$2:V$7886,'SSP drivers'!$A$2:$A$7886,'Selected scen drivers'!$AH$1,'SSP drivers'!$B$2:$B$7886,'Selected scen drivers'!$AI$1,'SSP drivers'!$C$2:$C$7886,'Selected scen drivers'!$C205,'SSP drivers'!$D$2:$D$7886,'Selected scen drivers'!$D205)</f>
        <v>451.44756047686798</v>
      </c>
      <c r="W205" s="4">
        <f>SUMIFS('SSP drivers'!W$2:W$7886,'SSP drivers'!$A$2:$A$7886,'Selected scen drivers'!$AH$1,'SSP drivers'!$B$2:$B$7886,'Selected scen drivers'!$AI$1,'SSP drivers'!$C$2:$C$7886,'Selected scen drivers'!$C205,'SSP drivers'!$D$2:$D$7886,'Selected scen drivers'!$D205)</f>
        <v>466.99590475675097</v>
      </c>
      <c r="X205" s="4"/>
      <c r="Y205" s="4"/>
      <c r="Z205" s="4"/>
      <c r="AA205" s="4"/>
      <c r="AB205" s="4"/>
      <c r="AC205" s="4"/>
      <c r="AD205" s="4"/>
      <c r="AE205" s="4"/>
    </row>
    <row r="206" spans="1:31" x14ac:dyDescent="0.35">
      <c r="A206">
        <f t="shared" si="6"/>
        <v>23</v>
      </c>
      <c r="B206">
        <f t="shared" si="7"/>
        <v>7</v>
      </c>
      <c r="C206" t="str">
        <f>IFERROR(VLOOKUP(A206,Classification!$A$4:$B$37,2,FALSE),"")</f>
        <v>EU_north</v>
      </c>
      <c r="D206" t="str">
        <f>IFERROR(VLOOKUP(B206,Classification!$N$5:$O$14,2,FALSE),"")</f>
        <v>GDPSER</v>
      </c>
      <c r="E206" s="4">
        <f>SUMIFS('SSP drivers'!E$2:E$7886,'SSP drivers'!$A$2:$A$7886,'Selected scen drivers'!$AH$1,'SSP drivers'!$B$2:$B$7886,'Selected scen drivers'!$AI$1,'SSP drivers'!$C$2:$C$7886,'Selected scen drivers'!$C206,'SSP drivers'!$D$2:$D$7886,'Selected scen drivers'!$D206)</f>
        <v>0</v>
      </c>
      <c r="F206" s="4">
        <f>SUMIFS('SSP drivers'!F$2:F$7886,'SSP drivers'!$A$2:$A$7886,'Selected scen drivers'!$AH$1,'SSP drivers'!$B$2:$B$7886,'Selected scen drivers'!$AI$1,'SSP drivers'!$C$2:$C$7886,'Selected scen drivers'!$C206,'SSP drivers'!$D$2:$D$7886,'Selected scen drivers'!$D206)</f>
        <v>754.08571257986898</v>
      </c>
      <c r="G206" s="4">
        <f>SUMIFS('SSP drivers'!G$2:G$7886,'SSP drivers'!$A$2:$A$7886,'Selected scen drivers'!$AH$1,'SSP drivers'!$B$2:$B$7886,'Selected scen drivers'!$AI$1,'SSP drivers'!$C$2:$C$7886,'Selected scen drivers'!$C206,'SSP drivers'!$D$2:$D$7886,'Selected scen drivers'!$D206)</f>
        <v>763.52007370234196</v>
      </c>
      <c r="H206" s="4">
        <f>SUMIFS('SSP drivers'!H$2:H$7886,'SSP drivers'!$A$2:$A$7886,'Selected scen drivers'!$AH$1,'SSP drivers'!$B$2:$B$7886,'Selected scen drivers'!$AI$1,'SSP drivers'!$C$2:$C$7886,'Selected scen drivers'!$C206,'SSP drivers'!$D$2:$D$7886,'Selected scen drivers'!$D206)</f>
        <v>850.77262111145501</v>
      </c>
      <c r="I206" s="4">
        <f>SUMIFS('SSP drivers'!I$2:I$7886,'SSP drivers'!$A$2:$A$7886,'Selected scen drivers'!$AH$1,'SSP drivers'!$B$2:$B$7886,'Selected scen drivers'!$AI$1,'SSP drivers'!$C$2:$C$7886,'Selected scen drivers'!$C206,'SSP drivers'!$D$2:$D$7886,'Selected scen drivers'!$D206)</f>
        <v>935.06814400067003</v>
      </c>
      <c r="J206" s="4">
        <f>SUMIFS('SSP drivers'!J$2:J$7886,'SSP drivers'!$A$2:$A$7886,'Selected scen drivers'!$AH$1,'SSP drivers'!$B$2:$B$7886,'Selected scen drivers'!$AI$1,'SSP drivers'!$C$2:$C$7886,'Selected scen drivers'!$C206,'SSP drivers'!$D$2:$D$7886,'Selected scen drivers'!$D206)</f>
        <v>1007.05320436004</v>
      </c>
      <c r="K206" s="4">
        <f>SUMIFS('SSP drivers'!K$2:K$7886,'SSP drivers'!$A$2:$A$7886,'Selected scen drivers'!$AH$1,'SSP drivers'!$B$2:$B$7886,'Selected scen drivers'!$AI$1,'SSP drivers'!$C$2:$C$7886,'Selected scen drivers'!$C206,'SSP drivers'!$D$2:$D$7886,'Selected scen drivers'!$D206)</f>
        <v>1074.6718757450999</v>
      </c>
      <c r="L206" s="4">
        <f>SUMIFS('SSP drivers'!L$2:L$7886,'SSP drivers'!$A$2:$A$7886,'Selected scen drivers'!$AH$1,'SSP drivers'!$B$2:$B$7886,'Selected scen drivers'!$AI$1,'SSP drivers'!$C$2:$C$7886,'Selected scen drivers'!$C206,'SSP drivers'!$D$2:$D$7886,'Selected scen drivers'!$D206)</f>
        <v>1141.82993738039</v>
      </c>
      <c r="M206" s="4">
        <f>SUMIFS('SSP drivers'!M$2:M$7886,'SSP drivers'!$A$2:$A$7886,'Selected scen drivers'!$AH$1,'SSP drivers'!$B$2:$B$7886,'Selected scen drivers'!$AI$1,'SSP drivers'!$C$2:$C$7886,'Selected scen drivers'!$C206,'SSP drivers'!$D$2:$D$7886,'Selected scen drivers'!$D206)</f>
        <v>1209.60327086093</v>
      </c>
      <c r="N206" s="4">
        <f>SUMIFS('SSP drivers'!N$2:N$7886,'SSP drivers'!$A$2:$A$7886,'Selected scen drivers'!$AH$1,'SSP drivers'!$B$2:$B$7886,'Selected scen drivers'!$AI$1,'SSP drivers'!$C$2:$C$7886,'Selected scen drivers'!$C206,'SSP drivers'!$D$2:$D$7886,'Selected scen drivers'!$D206)</f>
        <v>1279.18816163938</v>
      </c>
      <c r="O206" s="4">
        <f>SUMIFS('SSP drivers'!O$2:O$7886,'SSP drivers'!$A$2:$A$7886,'Selected scen drivers'!$AH$1,'SSP drivers'!$B$2:$B$7886,'Selected scen drivers'!$AI$1,'SSP drivers'!$C$2:$C$7886,'Selected scen drivers'!$C206,'SSP drivers'!$D$2:$D$7886,'Selected scen drivers'!$D206)</f>
        <v>1352.4914780951599</v>
      </c>
      <c r="P206" s="4">
        <f>SUMIFS('SSP drivers'!P$2:P$7886,'SSP drivers'!$A$2:$A$7886,'Selected scen drivers'!$AH$1,'SSP drivers'!$B$2:$B$7886,'Selected scen drivers'!$AI$1,'SSP drivers'!$C$2:$C$7886,'Selected scen drivers'!$C206,'SSP drivers'!$D$2:$D$7886,'Selected scen drivers'!$D206)</f>
        <v>1429.2701644016799</v>
      </c>
      <c r="Q206" s="4">
        <f>SUMIFS('SSP drivers'!Q$2:Q$7886,'SSP drivers'!$A$2:$A$7886,'Selected scen drivers'!$AH$1,'SSP drivers'!$B$2:$B$7886,'Selected scen drivers'!$AI$1,'SSP drivers'!$C$2:$C$7886,'Selected scen drivers'!$C206,'SSP drivers'!$D$2:$D$7886,'Selected scen drivers'!$D206)</f>
        <v>1504.41234613241</v>
      </c>
      <c r="R206" s="4">
        <f>SUMIFS('SSP drivers'!R$2:R$7886,'SSP drivers'!$A$2:$A$7886,'Selected scen drivers'!$AH$1,'SSP drivers'!$B$2:$B$7886,'Selected scen drivers'!$AI$1,'SSP drivers'!$C$2:$C$7886,'Selected scen drivers'!$C206,'SSP drivers'!$D$2:$D$7886,'Selected scen drivers'!$D206)</f>
        <v>1575.6728974375901</v>
      </c>
      <c r="S206" s="4">
        <f>SUMIFS('SSP drivers'!S$2:S$7886,'SSP drivers'!$A$2:$A$7886,'Selected scen drivers'!$AH$1,'SSP drivers'!$B$2:$B$7886,'Selected scen drivers'!$AI$1,'SSP drivers'!$C$2:$C$7886,'Selected scen drivers'!$C206,'SSP drivers'!$D$2:$D$7886,'Selected scen drivers'!$D206)</f>
        <v>1642.19725639188</v>
      </c>
      <c r="T206" s="4">
        <f>SUMIFS('SSP drivers'!T$2:T$7886,'SSP drivers'!$A$2:$A$7886,'Selected scen drivers'!$AH$1,'SSP drivers'!$B$2:$B$7886,'Selected scen drivers'!$AI$1,'SSP drivers'!$C$2:$C$7886,'Selected scen drivers'!$C206,'SSP drivers'!$D$2:$D$7886,'Selected scen drivers'!$D206)</f>
        <v>1702.9483096759</v>
      </c>
      <c r="U206" s="4">
        <f>SUMIFS('SSP drivers'!U$2:U$7886,'SSP drivers'!$A$2:$A$7886,'Selected scen drivers'!$AH$1,'SSP drivers'!$B$2:$B$7886,'Selected scen drivers'!$AI$1,'SSP drivers'!$C$2:$C$7886,'Selected scen drivers'!$C206,'SSP drivers'!$D$2:$D$7886,'Selected scen drivers'!$D206)</f>
        <v>1757.8729276916799</v>
      </c>
      <c r="V206" s="4">
        <f>SUMIFS('SSP drivers'!V$2:V$7886,'SSP drivers'!$A$2:$A$7886,'Selected scen drivers'!$AH$1,'SSP drivers'!$B$2:$B$7886,'Selected scen drivers'!$AI$1,'SSP drivers'!$C$2:$C$7886,'Selected scen drivers'!$C206,'SSP drivers'!$D$2:$D$7886,'Selected scen drivers'!$D206)</f>
        <v>1807.9086815125299</v>
      </c>
      <c r="W206" s="4">
        <f>SUMIFS('SSP drivers'!W$2:W$7886,'SSP drivers'!$A$2:$A$7886,'Selected scen drivers'!$AH$1,'SSP drivers'!$B$2:$B$7886,'Selected scen drivers'!$AI$1,'SSP drivers'!$C$2:$C$7886,'Selected scen drivers'!$C206,'SSP drivers'!$D$2:$D$7886,'Selected scen drivers'!$D206)</f>
        <v>1853.01362819828</v>
      </c>
      <c r="X206" s="4"/>
      <c r="Y206" s="4"/>
      <c r="Z206" s="4"/>
      <c r="AA206" s="4"/>
      <c r="AB206" s="4"/>
      <c r="AC206" s="4"/>
      <c r="AD206" s="4"/>
      <c r="AE206" s="4"/>
    </row>
    <row r="207" spans="1:31" x14ac:dyDescent="0.35">
      <c r="A207">
        <f t="shared" si="6"/>
        <v>23</v>
      </c>
      <c r="B207">
        <f t="shared" si="7"/>
        <v>8</v>
      </c>
      <c r="C207" t="str">
        <f>IFERROR(VLOOKUP(A207,Classification!$A$4:$B$37,2,FALSE),"")</f>
        <v>EU_north</v>
      </c>
      <c r="D207" t="str">
        <f>IFERROR(VLOOKUP(B207,Classification!$N$5:$O$14,2,FALSE),"")</f>
        <v>HOU</v>
      </c>
      <c r="E207" s="4">
        <f>SUMIFS('SSP drivers'!E$2:E$7886,'SSP drivers'!$A$2:$A$7886,'Selected scen drivers'!$AH$1,'SSP drivers'!$B$2:$B$7886,'Selected scen drivers'!$AI$1,'SSP drivers'!$C$2:$C$7886,'Selected scen drivers'!$C207,'SSP drivers'!$D$2:$D$7886,'Selected scen drivers'!$D207)</f>
        <v>0</v>
      </c>
      <c r="F207" s="4">
        <f>SUMIFS('SSP drivers'!F$2:F$7886,'SSP drivers'!$A$2:$A$7886,'Selected scen drivers'!$AH$1,'SSP drivers'!$B$2:$B$7886,'Selected scen drivers'!$AI$1,'SSP drivers'!$C$2:$C$7886,'Selected scen drivers'!$C207,'SSP drivers'!$D$2:$D$7886,'Selected scen drivers'!$D207)</f>
        <v>6.1661567000000002</v>
      </c>
      <c r="G207" s="4">
        <f>SUMIFS('SSP drivers'!G$2:G$7886,'SSP drivers'!$A$2:$A$7886,'Selected scen drivers'!$AH$1,'SSP drivers'!$B$2:$B$7886,'Selected scen drivers'!$AI$1,'SSP drivers'!$C$2:$C$7886,'Selected scen drivers'!$C207,'SSP drivers'!$D$2:$D$7886,'Selected scen drivers'!$D207)</f>
        <v>6.1755655000000003</v>
      </c>
      <c r="H207" s="4">
        <f>SUMIFS('SSP drivers'!H$2:H$7886,'SSP drivers'!$A$2:$A$7886,'Selected scen drivers'!$AH$1,'SSP drivers'!$B$2:$B$7886,'Selected scen drivers'!$AI$1,'SSP drivers'!$C$2:$C$7886,'Selected scen drivers'!$C207,'SSP drivers'!$D$2:$D$7886,'Selected scen drivers'!$D207)</f>
        <v>6.2226094999999901</v>
      </c>
      <c r="I207" s="4">
        <f>SUMIFS('SSP drivers'!I$2:I$7886,'SSP drivers'!$A$2:$A$7886,'Selected scen drivers'!$AH$1,'SSP drivers'!$B$2:$B$7886,'Selected scen drivers'!$AI$1,'SSP drivers'!$C$2:$C$7886,'Selected scen drivers'!$C207,'SSP drivers'!$D$2:$D$7886,'Selected scen drivers'!$D207)</f>
        <v>6.1924054999999898</v>
      </c>
      <c r="J207" s="4">
        <f>SUMIFS('SSP drivers'!J$2:J$7886,'SSP drivers'!$A$2:$A$7886,'Selected scen drivers'!$AH$1,'SSP drivers'!$B$2:$B$7886,'Selected scen drivers'!$AI$1,'SSP drivers'!$C$2:$C$7886,'Selected scen drivers'!$C207,'SSP drivers'!$D$2:$D$7886,'Selected scen drivers'!$D207)</f>
        <v>6.1474640000000003</v>
      </c>
      <c r="K207" s="4">
        <f>SUMIFS('SSP drivers'!K$2:K$7886,'SSP drivers'!$A$2:$A$7886,'Selected scen drivers'!$AH$1,'SSP drivers'!$B$2:$B$7886,'Selected scen drivers'!$AI$1,'SSP drivers'!$C$2:$C$7886,'Selected scen drivers'!$C207,'SSP drivers'!$D$2:$D$7886,'Selected scen drivers'!$D207)</f>
        <v>6.1259994999999901</v>
      </c>
      <c r="L207" s="4">
        <f>SUMIFS('SSP drivers'!L$2:L$7886,'SSP drivers'!$A$2:$A$7886,'Selected scen drivers'!$AH$1,'SSP drivers'!$B$2:$B$7886,'Selected scen drivers'!$AI$1,'SSP drivers'!$C$2:$C$7886,'Selected scen drivers'!$C207,'SSP drivers'!$D$2:$D$7886,'Selected scen drivers'!$D207)</f>
        <v>6.11423749999999</v>
      </c>
      <c r="M207" s="4">
        <f>SUMIFS('SSP drivers'!M$2:M$7886,'SSP drivers'!$A$2:$A$7886,'Selected scen drivers'!$AH$1,'SSP drivers'!$B$2:$B$7886,'Selected scen drivers'!$AI$1,'SSP drivers'!$C$2:$C$7886,'Selected scen drivers'!$C207,'SSP drivers'!$D$2:$D$7886,'Selected scen drivers'!$D207)</f>
        <v>6.0828774999999897</v>
      </c>
      <c r="N207" s="4">
        <f>SUMIFS('SSP drivers'!N$2:N$7886,'SSP drivers'!$A$2:$A$7886,'Selected scen drivers'!$AH$1,'SSP drivers'!$B$2:$B$7886,'Selected scen drivers'!$AI$1,'SSP drivers'!$C$2:$C$7886,'Selected scen drivers'!$C207,'SSP drivers'!$D$2:$D$7886,'Selected scen drivers'!$D207)</f>
        <v>6.0212274999999904</v>
      </c>
      <c r="O207" s="4">
        <f>SUMIFS('SSP drivers'!O$2:O$7886,'SSP drivers'!$A$2:$A$7886,'Selected scen drivers'!$AH$1,'SSP drivers'!$B$2:$B$7886,'Selected scen drivers'!$AI$1,'SSP drivers'!$C$2:$C$7886,'Selected scen drivers'!$C207,'SSP drivers'!$D$2:$D$7886,'Selected scen drivers'!$D207)</f>
        <v>5.9370364999999996</v>
      </c>
      <c r="P207" s="4">
        <f>SUMIFS('SSP drivers'!P$2:P$7886,'SSP drivers'!$A$2:$A$7886,'Selected scen drivers'!$AH$1,'SSP drivers'!$B$2:$B$7886,'Selected scen drivers'!$AI$1,'SSP drivers'!$C$2:$C$7886,'Selected scen drivers'!$C207,'SSP drivers'!$D$2:$D$7886,'Selected scen drivers'!$D207)</f>
        <v>5.9496615000000004</v>
      </c>
      <c r="Q207" s="4">
        <f>SUMIFS('SSP drivers'!Q$2:Q$7886,'SSP drivers'!$A$2:$A$7886,'Selected scen drivers'!$AH$1,'SSP drivers'!$B$2:$B$7886,'Selected scen drivers'!$AI$1,'SSP drivers'!$C$2:$C$7886,'Selected scen drivers'!$C207,'SSP drivers'!$D$2:$D$7886,'Selected scen drivers'!$D207)</f>
        <v>5.9681359999999897</v>
      </c>
      <c r="R207" s="4">
        <f>SUMIFS('SSP drivers'!R$2:R$7886,'SSP drivers'!$A$2:$A$7886,'Selected scen drivers'!$AH$1,'SSP drivers'!$B$2:$B$7886,'Selected scen drivers'!$AI$1,'SSP drivers'!$C$2:$C$7886,'Selected scen drivers'!$C207,'SSP drivers'!$D$2:$D$7886,'Selected scen drivers'!$D207)</f>
        <v>5.9449584999999896</v>
      </c>
      <c r="S207" s="4">
        <f>SUMIFS('SSP drivers'!S$2:S$7886,'SSP drivers'!$A$2:$A$7886,'Selected scen drivers'!$AH$1,'SSP drivers'!$B$2:$B$7886,'Selected scen drivers'!$AI$1,'SSP drivers'!$C$2:$C$7886,'Selected scen drivers'!$C207,'SSP drivers'!$D$2:$D$7886,'Selected scen drivers'!$D207)</f>
        <v>5.8960314999999897</v>
      </c>
      <c r="T207" s="4">
        <f>SUMIFS('SSP drivers'!T$2:T$7886,'SSP drivers'!$A$2:$A$7886,'Selected scen drivers'!$AH$1,'SSP drivers'!$B$2:$B$7886,'Selected scen drivers'!$AI$1,'SSP drivers'!$C$2:$C$7886,'Selected scen drivers'!$C207,'SSP drivers'!$D$2:$D$7886,'Selected scen drivers'!$D207)</f>
        <v>5.8615879999999896</v>
      </c>
      <c r="U207" s="4">
        <f>SUMIFS('SSP drivers'!U$2:U$7886,'SSP drivers'!$A$2:$A$7886,'Selected scen drivers'!$AH$1,'SSP drivers'!$B$2:$B$7886,'Selected scen drivers'!$AI$1,'SSP drivers'!$C$2:$C$7886,'Selected scen drivers'!$C207,'SSP drivers'!$D$2:$D$7886,'Selected scen drivers'!$D207)</f>
        <v>5.8606204999999996</v>
      </c>
      <c r="V207" s="4">
        <f>SUMIFS('SSP drivers'!V$2:V$7886,'SSP drivers'!$A$2:$A$7886,'Selected scen drivers'!$AH$1,'SSP drivers'!$B$2:$B$7886,'Selected scen drivers'!$AI$1,'SSP drivers'!$C$2:$C$7886,'Selected scen drivers'!$C207,'SSP drivers'!$D$2:$D$7886,'Selected scen drivers'!$D207)</f>
        <v>5.8439699999999899</v>
      </c>
      <c r="W207" s="4">
        <f>SUMIFS('SSP drivers'!W$2:W$7886,'SSP drivers'!$A$2:$A$7886,'Selected scen drivers'!$AH$1,'SSP drivers'!$B$2:$B$7886,'Selected scen drivers'!$AI$1,'SSP drivers'!$C$2:$C$7886,'Selected scen drivers'!$C207,'SSP drivers'!$D$2:$D$7886,'Selected scen drivers'!$D207)</f>
        <v>5.8114984999999901</v>
      </c>
      <c r="X207" s="4"/>
      <c r="Y207" s="4"/>
      <c r="Z207" s="4"/>
      <c r="AA207" s="4"/>
      <c r="AB207" s="4"/>
      <c r="AC207" s="4"/>
      <c r="AD207" s="4"/>
      <c r="AE207" s="4"/>
    </row>
    <row r="208" spans="1:31" x14ac:dyDescent="0.35">
      <c r="A208">
        <f t="shared" si="6"/>
        <v>23</v>
      </c>
      <c r="B208">
        <f t="shared" si="7"/>
        <v>9</v>
      </c>
      <c r="C208" t="str">
        <f>IFERROR(VLOOKUP(A208,Classification!$A$4:$B$37,2,FALSE),"")</f>
        <v>EU_north</v>
      </c>
      <c r="D208" t="str">
        <f>IFERROR(VLOOKUP(B208,Classification!$N$5:$O$14,2,FALSE),"")</f>
        <v>POP</v>
      </c>
      <c r="E208" s="4">
        <f>SUMIFS('SSP drivers'!E$2:E$7886,'SSP drivers'!$A$2:$A$7886,'Selected scen drivers'!$AH$1,'SSP drivers'!$B$2:$B$7886,'Selected scen drivers'!$AI$1,'SSP drivers'!$C$2:$C$7886,'Selected scen drivers'!$C208,'SSP drivers'!$D$2:$D$7886,'Selected scen drivers'!$D208)</f>
        <v>0</v>
      </c>
      <c r="F208" s="4">
        <f>SUMIFS('SSP drivers'!F$2:F$7886,'SSP drivers'!$A$2:$A$7886,'Selected scen drivers'!$AH$1,'SSP drivers'!$B$2:$B$7886,'Selected scen drivers'!$AI$1,'SSP drivers'!$C$2:$C$7886,'Selected scen drivers'!$C208,'SSP drivers'!$D$2:$D$7886,'Selected scen drivers'!$D208)</f>
        <v>21.5866586</v>
      </c>
      <c r="G208" s="4">
        <f>SUMIFS('SSP drivers'!G$2:G$7886,'SSP drivers'!$A$2:$A$7886,'Selected scen drivers'!$AH$1,'SSP drivers'!$B$2:$B$7886,'Selected scen drivers'!$AI$1,'SSP drivers'!$C$2:$C$7886,'Selected scen drivers'!$C208,'SSP drivers'!$D$2:$D$7886,'Selected scen drivers'!$D208)</f>
        <v>21.657398000000001</v>
      </c>
      <c r="H208" s="4">
        <f>SUMIFS('SSP drivers'!H$2:H$7886,'SSP drivers'!$A$2:$A$7886,'Selected scen drivers'!$AH$1,'SSP drivers'!$B$2:$B$7886,'Selected scen drivers'!$AI$1,'SSP drivers'!$C$2:$C$7886,'Selected scen drivers'!$C208,'SSP drivers'!$D$2:$D$7886,'Selected scen drivers'!$D208)</f>
        <v>22.011095000000001</v>
      </c>
      <c r="I208" s="4">
        <f>SUMIFS('SSP drivers'!I$2:I$7886,'SSP drivers'!$A$2:$A$7886,'Selected scen drivers'!$AH$1,'SSP drivers'!$B$2:$B$7886,'Selected scen drivers'!$AI$1,'SSP drivers'!$C$2:$C$7886,'Selected scen drivers'!$C208,'SSP drivers'!$D$2:$D$7886,'Selected scen drivers'!$D208)</f>
        <v>22.252562000000001</v>
      </c>
      <c r="J208" s="4">
        <f>SUMIFS('SSP drivers'!J$2:J$7886,'SSP drivers'!$A$2:$A$7886,'Selected scen drivers'!$AH$1,'SSP drivers'!$B$2:$B$7886,'Selected scen drivers'!$AI$1,'SSP drivers'!$C$2:$C$7886,'Selected scen drivers'!$C208,'SSP drivers'!$D$2:$D$7886,'Selected scen drivers'!$D208)</f>
        <v>22.478943000000001</v>
      </c>
      <c r="K208" s="4">
        <f>SUMIFS('SSP drivers'!K$2:K$7886,'SSP drivers'!$A$2:$A$7886,'Selected scen drivers'!$AH$1,'SSP drivers'!$B$2:$B$7886,'Selected scen drivers'!$AI$1,'SSP drivers'!$C$2:$C$7886,'Selected scen drivers'!$C208,'SSP drivers'!$D$2:$D$7886,'Selected scen drivers'!$D208)</f>
        <v>22.718295999999999</v>
      </c>
      <c r="L208" s="4">
        <f>SUMIFS('SSP drivers'!L$2:L$7886,'SSP drivers'!$A$2:$A$7886,'Selected scen drivers'!$AH$1,'SSP drivers'!$B$2:$B$7886,'Selected scen drivers'!$AI$1,'SSP drivers'!$C$2:$C$7886,'Selected scen drivers'!$C208,'SSP drivers'!$D$2:$D$7886,'Selected scen drivers'!$D208)</f>
        <v>22.998714</v>
      </c>
      <c r="M208" s="4">
        <f>SUMIFS('SSP drivers'!M$2:M$7886,'SSP drivers'!$A$2:$A$7886,'Selected scen drivers'!$AH$1,'SSP drivers'!$B$2:$B$7886,'Selected scen drivers'!$AI$1,'SSP drivers'!$C$2:$C$7886,'Selected scen drivers'!$C208,'SSP drivers'!$D$2:$D$7886,'Selected scen drivers'!$D208)</f>
        <v>23.345424999999999</v>
      </c>
      <c r="N208" s="4">
        <f>SUMIFS('SSP drivers'!N$2:N$7886,'SSP drivers'!$A$2:$A$7886,'Selected scen drivers'!$AH$1,'SSP drivers'!$B$2:$B$7886,'Selected scen drivers'!$AI$1,'SSP drivers'!$C$2:$C$7886,'Selected scen drivers'!$C208,'SSP drivers'!$D$2:$D$7886,'Selected scen drivers'!$D208)</f>
        <v>23.663356</v>
      </c>
      <c r="O208" s="4">
        <f>SUMIFS('SSP drivers'!O$2:O$7886,'SSP drivers'!$A$2:$A$7886,'Selected scen drivers'!$AH$1,'SSP drivers'!$B$2:$B$7886,'Selected scen drivers'!$AI$1,'SSP drivers'!$C$2:$C$7886,'Selected scen drivers'!$C208,'SSP drivers'!$D$2:$D$7886,'Selected scen drivers'!$D208)</f>
        <v>23.960768000000002</v>
      </c>
      <c r="P208" s="4">
        <f>SUMIFS('SSP drivers'!P$2:P$7886,'SSP drivers'!$A$2:$A$7886,'Selected scen drivers'!$AH$1,'SSP drivers'!$B$2:$B$7886,'Selected scen drivers'!$AI$1,'SSP drivers'!$C$2:$C$7886,'Selected scen drivers'!$C208,'SSP drivers'!$D$2:$D$7886,'Selected scen drivers'!$D208)</f>
        <v>24.236294999999998</v>
      </c>
      <c r="Q208" s="4">
        <f>SUMIFS('SSP drivers'!Q$2:Q$7886,'SSP drivers'!$A$2:$A$7886,'Selected scen drivers'!$AH$1,'SSP drivers'!$B$2:$B$7886,'Selected scen drivers'!$AI$1,'SSP drivers'!$C$2:$C$7886,'Selected scen drivers'!$C208,'SSP drivers'!$D$2:$D$7886,'Selected scen drivers'!$D208)</f>
        <v>24.511537000000001</v>
      </c>
      <c r="R208" s="4">
        <f>SUMIFS('SSP drivers'!R$2:R$7886,'SSP drivers'!$A$2:$A$7886,'Selected scen drivers'!$AH$1,'SSP drivers'!$B$2:$B$7886,'Selected scen drivers'!$AI$1,'SSP drivers'!$C$2:$C$7886,'Selected scen drivers'!$C208,'SSP drivers'!$D$2:$D$7886,'Selected scen drivers'!$D208)</f>
        <v>24.779589999999999</v>
      </c>
      <c r="S208" s="4">
        <f>SUMIFS('SSP drivers'!S$2:S$7886,'SSP drivers'!$A$2:$A$7886,'Selected scen drivers'!$AH$1,'SSP drivers'!$B$2:$B$7886,'Selected scen drivers'!$AI$1,'SSP drivers'!$C$2:$C$7886,'Selected scen drivers'!$C208,'SSP drivers'!$D$2:$D$7886,'Selected scen drivers'!$D208)</f>
        <v>25.009252</v>
      </c>
      <c r="T208" s="4">
        <f>SUMIFS('SSP drivers'!T$2:T$7886,'SSP drivers'!$A$2:$A$7886,'Selected scen drivers'!$AH$1,'SSP drivers'!$B$2:$B$7886,'Selected scen drivers'!$AI$1,'SSP drivers'!$C$2:$C$7886,'Selected scen drivers'!$C208,'SSP drivers'!$D$2:$D$7886,'Selected scen drivers'!$D208)</f>
        <v>25.165337999999998</v>
      </c>
      <c r="U208" s="4">
        <f>SUMIFS('SSP drivers'!U$2:U$7886,'SSP drivers'!$A$2:$A$7886,'Selected scen drivers'!$AH$1,'SSP drivers'!$B$2:$B$7886,'Selected scen drivers'!$AI$1,'SSP drivers'!$C$2:$C$7886,'Selected scen drivers'!$C208,'SSP drivers'!$D$2:$D$7886,'Selected scen drivers'!$D208)</f>
        <v>25.244358999999999</v>
      </c>
      <c r="V208" s="4">
        <f>SUMIFS('SSP drivers'!V$2:V$7886,'SSP drivers'!$A$2:$A$7886,'Selected scen drivers'!$AH$1,'SSP drivers'!$B$2:$B$7886,'Selected scen drivers'!$AI$1,'SSP drivers'!$C$2:$C$7886,'Selected scen drivers'!$C208,'SSP drivers'!$D$2:$D$7886,'Selected scen drivers'!$D208)</f>
        <v>25.282564000000001</v>
      </c>
      <c r="W208" s="4">
        <f>SUMIFS('SSP drivers'!W$2:W$7886,'SSP drivers'!$A$2:$A$7886,'Selected scen drivers'!$AH$1,'SSP drivers'!$B$2:$B$7886,'Selected scen drivers'!$AI$1,'SSP drivers'!$C$2:$C$7886,'Selected scen drivers'!$C208,'SSP drivers'!$D$2:$D$7886,'Selected scen drivers'!$D208)</f>
        <v>25.311021</v>
      </c>
      <c r="X208" s="4"/>
      <c r="Y208" s="4"/>
      <c r="Z208" s="4"/>
      <c r="AA208" s="4"/>
      <c r="AB208" s="4"/>
      <c r="AC208" s="4"/>
      <c r="AD208" s="4"/>
      <c r="AE208" s="4"/>
    </row>
    <row r="209" spans="1:31" x14ac:dyDescent="0.35">
      <c r="A209">
        <f t="shared" si="6"/>
        <v>24</v>
      </c>
      <c r="B209">
        <f t="shared" si="7"/>
        <v>1</v>
      </c>
      <c r="C209" t="str">
        <f>IFERROR(VLOOKUP(A209,Classification!$A$4:$B$37,2,FALSE),"")</f>
        <v>Germany</v>
      </c>
      <c r="D209" t="str">
        <f>IFERROR(VLOOKUP(B209,Classification!$N$5:$O$14,2,FALSE),"")</f>
        <v>GDP</v>
      </c>
      <c r="E209" s="4">
        <f>SUMIFS('SSP drivers'!E$2:E$7886,'SSP drivers'!$A$2:$A$7886,'Selected scen drivers'!$AH$1,'SSP drivers'!$B$2:$B$7886,'Selected scen drivers'!$AI$1,'SSP drivers'!$C$2:$C$7886,'Selected scen drivers'!$C209,'SSP drivers'!$D$2:$D$7886,'Selected scen drivers'!$D209)</f>
        <v>0</v>
      </c>
      <c r="F209" s="4">
        <f>SUMIFS('SSP drivers'!F$2:F$7886,'SSP drivers'!$A$2:$A$7886,'Selected scen drivers'!$AH$1,'SSP drivers'!$B$2:$B$7886,'Selected scen drivers'!$AI$1,'SSP drivers'!$C$2:$C$7886,'Selected scen drivers'!$C209,'SSP drivers'!$D$2:$D$7886,'Selected scen drivers'!$D209)</f>
        <v>3976.0859999999998</v>
      </c>
      <c r="G209" s="4">
        <f>SUMIFS('SSP drivers'!G$2:G$7886,'SSP drivers'!$A$2:$A$7886,'Selected scen drivers'!$AH$1,'SSP drivers'!$B$2:$B$7886,'Selected scen drivers'!$AI$1,'SSP drivers'!$C$2:$C$7886,'Selected scen drivers'!$C209,'SSP drivers'!$D$2:$D$7886,'Selected scen drivers'!$D209)</f>
        <v>3998.7</v>
      </c>
      <c r="H209" s="4">
        <f>SUMIFS('SSP drivers'!H$2:H$7886,'SSP drivers'!$A$2:$A$7886,'Selected scen drivers'!$AH$1,'SSP drivers'!$B$2:$B$7886,'Selected scen drivers'!$AI$1,'SSP drivers'!$C$2:$C$7886,'Selected scen drivers'!$C209,'SSP drivers'!$D$2:$D$7886,'Selected scen drivers'!$D209)</f>
        <v>4276.21</v>
      </c>
      <c r="I209" s="4">
        <f>SUMIFS('SSP drivers'!I$2:I$7886,'SSP drivers'!$A$2:$A$7886,'Selected scen drivers'!$AH$1,'SSP drivers'!$B$2:$B$7886,'Selected scen drivers'!$AI$1,'SSP drivers'!$C$2:$C$7886,'Selected scen drivers'!$C209,'SSP drivers'!$D$2:$D$7886,'Selected scen drivers'!$D209)</f>
        <v>4501.66</v>
      </c>
      <c r="J209" s="4">
        <f>SUMIFS('SSP drivers'!J$2:J$7886,'SSP drivers'!$A$2:$A$7886,'Selected scen drivers'!$AH$1,'SSP drivers'!$B$2:$B$7886,'Selected scen drivers'!$AI$1,'SSP drivers'!$C$2:$C$7886,'Selected scen drivers'!$C209,'SSP drivers'!$D$2:$D$7886,'Selected scen drivers'!$D209)</f>
        <v>4741.78</v>
      </c>
      <c r="K209" s="4">
        <f>SUMIFS('SSP drivers'!K$2:K$7886,'SSP drivers'!$A$2:$A$7886,'Selected scen drivers'!$AH$1,'SSP drivers'!$B$2:$B$7886,'Selected scen drivers'!$AI$1,'SSP drivers'!$C$2:$C$7886,'Selected scen drivers'!$C209,'SSP drivers'!$D$2:$D$7886,'Selected scen drivers'!$D209)</f>
        <v>5023.1499999999996</v>
      </c>
      <c r="L209" s="4">
        <f>SUMIFS('SSP drivers'!L$2:L$7886,'SSP drivers'!$A$2:$A$7886,'Selected scen drivers'!$AH$1,'SSP drivers'!$B$2:$B$7886,'Selected scen drivers'!$AI$1,'SSP drivers'!$C$2:$C$7886,'Selected scen drivers'!$C209,'SSP drivers'!$D$2:$D$7886,'Selected scen drivers'!$D209)</f>
        <v>5321.68</v>
      </c>
      <c r="M209" s="4">
        <f>SUMIFS('SSP drivers'!M$2:M$7886,'SSP drivers'!$A$2:$A$7886,'Selected scen drivers'!$AH$1,'SSP drivers'!$B$2:$B$7886,'Selected scen drivers'!$AI$1,'SSP drivers'!$C$2:$C$7886,'Selected scen drivers'!$C209,'SSP drivers'!$D$2:$D$7886,'Selected scen drivers'!$D209)</f>
        <v>5608.85</v>
      </c>
      <c r="N209" s="4">
        <f>SUMIFS('SSP drivers'!N$2:N$7886,'SSP drivers'!$A$2:$A$7886,'Selected scen drivers'!$AH$1,'SSP drivers'!$B$2:$B$7886,'Selected scen drivers'!$AI$1,'SSP drivers'!$C$2:$C$7886,'Selected scen drivers'!$C209,'SSP drivers'!$D$2:$D$7886,'Selected scen drivers'!$D209)</f>
        <v>5882.48</v>
      </c>
      <c r="O209" s="4">
        <f>SUMIFS('SSP drivers'!O$2:O$7886,'SSP drivers'!$A$2:$A$7886,'Selected scen drivers'!$AH$1,'SSP drivers'!$B$2:$B$7886,'Selected scen drivers'!$AI$1,'SSP drivers'!$C$2:$C$7886,'Selected scen drivers'!$C209,'SSP drivers'!$D$2:$D$7886,'Selected scen drivers'!$D209)</f>
        <v>6151.34</v>
      </c>
      <c r="P209" s="4">
        <f>SUMIFS('SSP drivers'!P$2:P$7886,'SSP drivers'!$A$2:$A$7886,'Selected scen drivers'!$AH$1,'SSP drivers'!$B$2:$B$7886,'Selected scen drivers'!$AI$1,'SSP drivers'!$C$2:$C$7886,'Selected scen drivers'!$C209,'SSP drivers'!$D$2:$D$7886,'Selected scen drivers'!$D209)</f>
        <v>6423.16</v>
      </c>
      <c r="Q209" s="4">
        <f>SUMIFS('SSP drivers'!Q$2:Q$7886,'SSP drivers'!$A$2:$A$7886,'Selected scen drivers'!$AH$1,'SSP drivers'!$B$2:$B$7886,'Selected scen drivers'!$AI$1,'SSP drivers'!$C$2:$C$7886,'Selected scen drivers'!$C209,'SSP drivers'!$D$2:$D$7886,'Selected scen drivers'!$D209)</f>
        <v>6693.49</v>
      </c>
      <c r="R209" s="4">
        <f>SUMIFS('SSP drivers'!R$2:R$7886,'SSP drivers'!$A$2:$A$7886,'Selected scen drivers'!$AH$1,'SSP drivers'!$B$2:$B$7886,'Selected scen drivers'!$AI$1,'SSP drivers'!$C$2:$C$7886,'Selected scen drivers'!$C209,'SSP drivers'!$D$2:$D$7886,'Selected scen drivers'!$D209)</f>
        <v>6954.63</v>
      </c>
      <c r="S209" s="4">
        <f>SUMIFS('SSP drivers'!S$2:S$7886,'SSP drivers'!$A$2:$A$7886,'Selected scen drivers'!$AH$1,'SSP drivers'!$B$2:$B$7886,'Selected scen drivers'!$AI$1,'SSP drivers'!$C$2:$C$7886,'Selected scen drivers'!$C209,'SSP drivers'!$D$2:$D$7886,'Selected scen drivers'!$D209)</f>
        <v>7188.15</v>
      </c>
      <c r="T209" s="4">
        <f>SUMIFS('SSP drivers'!T$2:T$7886,'SSP drivers'!$A$2:$A$7886,'Selected scen drivers'!$AH$1,'SSP drivers'!$B$2:$B$7886,'Selected scen drivers'!$AI$1,'SSP drivers'!$C$2:$C$7886,'Selected scen drivers'!$C209,'SSP drivers'!$D$2:$D$7886,'Selected scen drivers'!$D209)</f>
        <v>7382.04</v>
      </c>
      <c r="U209" s="4">
        <f>SUMIFS('SSP drivers'!U$2:U$7886,'SSP drivers'!$A$2:$A$7886,'Selected scen drivers'!$AH$1,'SSP drivers'!$B$2:$B$7886,'Selected scen drivers'!$AI$1,'SSP drivers'!$C$2:$C$7886,'Selected scen drivers'!$C209,'SSP drivers'!$D$2:$D$7886,'Selected scen drivers'!$D209)</f>
        <v>7537.4</v>
      </c>
      <c r="V209" s="4">
        <f>SUMIFS('SSP drivers'!V$2:V$7886,'SSP drivers'!$A$2:$A$7886,'Selected scen drivers'!$AH$1,'SSP drivers'!$B$2:$B$7886,'Selected scen drivers'!$AI$1,'SSP drivers'!$C$2:$C$7886,'Selected scen drivers'!$C209,'SSP drivers'!$D$2:$D$7886,'Selected scen drivers'!$D209)</f>
        <v>7660.93</v>
      </c>
      <c r="W209" s="4">
        <f>SUMIFS('SSP drivers'!W$2:W$7886,'SSP drivers'!$A$2:$A$7886,'Selected scen drivers'!$AH$1,'SSP drivers'!$B$2:$B$7886,'Selected scen drivers'!$AI$1,'SSP drivers'!$C$2:$C$7886,'Selected scen drivers'!$C209,'SSP drivers'!$D$2:$D$7886,'Selected scen drivers'!$D209)</f>
        <v>7755.9</v>
      </c>
      <c r="X209" s="4"/>
      <c r="Y209" s="4"/>
      <c r="Z209" s="4"/>
      <c r="AA209" s="4"/>
      <c r="AB209" s="4"/>
      <c r="AC209" s="4"/>
      <c r="AD209" s="4"/>
      <c r="AE209" s="4"/>
    </row>
    <row r="210" spans="1:31" x14ac:dyDescent="0.35">
      <c r="A210">
        <f t="shared" si="6"/>
        <v>24</v>
      </c>
      <c r="B210">
        <f t="shared" si="7"/>
        <v>2</v>
      </c>
      <c r="C210" t="str">
        <f>IFERROR(VLOOKUP(A210,Classification!$A$4:$B$37,2,FALSE),"")</f>
        <v>Germany</v>
      </c>
      <c r="D210" t="str">
        <f>IFERROR(VLOOKUP(B210,Classification!$N$5:$O$14,2,FALSE),"")</f>
        <v>GDPAGR</v>
      </c>
      <c r="E210" s="4">
        <f>SUMIFS('SSP drivers'!E$2:E$7886,'SSP drivers'!$A$2:$A$7886,'Selected scen drivers'!$AH$1,'SSP drivers'!$B$2:$B$7886,'Selected scen drivers'!$AI$1,'SSP drivers'!$C$2:$C$7886,'Selected scen drivers'!$C210,'SSP drivers'!$D$2:$D$7886,'Selected scen drivers'!$D210)</f>
        <v>0</v>
      </c>
      <c r="F210" s="4">
        <f>SUMIFS('SSP drivers'!F$2:F$7886,'SSP drivers'!$A$2:$A$7886,'Selected scen drivers'!$AH$1,'SSP drivers'!$B$2:$B$7886,'Selected scen drivers'!$AI$1,'SSP drivers'!$C$2:$C$7886,'Selected scen drivers'!$C210,'SSP drivers'!$D$2:$D$7886,'Selected scen drivers'!$D210)</f>
        <v>33.9305273082784</v>
      </c>
      <c r="G210" s="4">
        <f>SUMIFS('SSP drivers'!G$2:G$7886,'SSP drivers'!$A$2:$A$7886,'Selected scen drivers'!$AH$1,'SSP drivers'!$B$2:$B$7886,'Selected scen drivers'!$AI$1,'SSP drivers'!$C$2:$C$7886,'Selected scen drivers'!$C210,'SSP drivers'!$D$2:$D$7886,'Selected scen drivers'!$D210)</f>
        <v>34.123507275147603</v>
      </c>
      <c r="H210" s="4">
        <f>SUMIFS('SSP drivers'!H$2:H$7886,'SSP drivers'!$A$2:$A$7886,'Selected scen drivers'!$AH$1,'SSP drivers'!$B$2:$B$7886,'Selected scen drivers'!$AI$1,'SSP drivers'!$C$2:$C$7886,'Selected scen drivers'!$C210,'SSP drivers'!$D$2:$D$7886,'Selected scen drivers'!$D210)</f>
        <v>36.491680557445903</v>
      </c>
      <c r="I210" s="4">
        <f>SUMIFS('SSP drivers'!I$2:I$7886,'SSP drivers'!$A$2:$A$7886,'Selected scen drivers'!$AH$1,'SSP drivers'!$B$2:$B$7886,'Selected scen drivers'!$AI$1,'SSP drivers'!$C$2:$C$7886,'Selected scen drivers'!$C210,'SSP drivers'!$D$2:$D$7886,'Selected scen drivers'!$D210)</f>
        <v>38.415592007462699</v>
      </c>
      <c r="J210" s="4">
        <f>SUMIFS('SSP drivers'!J$2:J$7886,'SSP drivers'!$A$2:$A$7886,'Selected scen drivers'!$AH$1,'SSP drivers'!$B$2:$B$7886,'Selected scen drivers'!$AI$1,'SSP drivers'!$C$2:$C$7886,'Selected scen drivers'!$C210,'SSP drivers'!$D$2:$D$7886,'Selected scen drivers'!$D210)</f>
        <v>40.464692106722097</v>
      </c>
      <c r="K210" s="4">
        <f>SUMIFS('SSP drivers'!K$2:K$7886,'SSP drivers'!$A$2:$A$7886,'Selected scen drivers'!$AH$1,'SSP drivers'!$B$2:$B$7886,'Selected scen drivers'!$AI$1,'SSP drivers'!$C$2:$C$7886,'Selected scen drivers'!$C210,'SSP drivers'!$D$2:$D$7886,'Selected scen drivers'!$D210)</f>
        <v>42.865805279005102</v>
      </c>
      <c r="L210" s="4">
        <f>SUMIFS('SSP drivers'!L$2:L$7886,'SSP drivers'!$A$2:$A$7886,'Selected scen drivers'!$AH$1,'SSP drivers'!$B$2:$B$7886,'Selected scen drivers'!$AI$1,'SSP drivers'!$C$2:$C$7886,'Selected scen drivers'!$C210,'SSP drivers'!$D$2:$D$7886,'Selected scen drivers'!$D210)</f>
        <v>45.4133558896661</v>
      </c>
      <c r="M210" s="4">
        <f>SUMIFS('SSP drivers'!M$2:M$7886,'SSP drivers'!$A$2:$A$7886,'Selected scen drivers'!$AH$1,'SSP drivers'!$B$2:$B$7886,'Selected scen drivers'!$AI$1,'SSP drivers'!$C$2:$C$7886,'Selected scen drivers'!$C210,'SSP drivers'!$D$2:$D$7886,'Selected scen drivers'!$D210)</f>
        <v>47.863964233428803</v>
      </c>
      <c r="N210" s="4">
        <f>SUMIFS('SSP drivers'!N$2:N$7886,'SSP drivers'!$A$2:$A$7886,'Selected scen drivers'!$AH$1,'SSP drivers'!$B$2:$B$7886,'Selected scen drivers'!$AI$1,'SSP drivers'!$C$2:$C$7886,'Selected scen drivers'!$C210,'SSP drivers'!$D$2:$D$7886,'Selected scen drivers'!$D210)</f>
        <v>50.199026952737299</v>
      </c>
      <c r="O210" s="4">
        <f>SUMIFS('SSP drivers'!O$2:O$7886,'SSP drivers'!$A$2:$A$7886,'Selected scen drivers'!$AH$1,'SSP drivers'!$B$2:$B$7886,'Selected scen drivers'!$AI$1,'SSP drivers'!$C$2:$C$7886,'Selected scen drivers'!$C210,'SSP drivers'!$D$2:$D$7886,'Selected scen drivers'!$D210)</f>
        <v>52.493384160328802</v>
      </c>
      <c r="P210" s="4">
        <f>SUMIFS('SSP drivers'!P$2:P$7886,'SSP drivers'!$A$2:$A$7886,'Selected scen drivers'!$AH$1,'SSP drivers'!$B$2:$B$7886,'Selected scen drivers'!$AI$1,'SSP drivers'!$C$2:$C$7886,'Selected scen drivers'!$C210,'SSP drivers'!$D$2:$D$7886,'Selected scen drivers'!$D210)</f>
        <v>54.813000972675503</v>
      </c>
      <c r="Q210" s="4">
        <f>SUMIFS('SSP drivers'!Q$2:Q$7886,'SSP drivers'!$A$2:$A$7886,'Selected scen drivers'!$AH$1,'SSP drivers'!$B$2:$B$7886,'Selected scen drivers'!$AI$1,'SSP drivers'!$C$2:$C$7886,'Selected scen drivers'!$C210,'SSP drivers'!$D$2:$D$7886,'Selected scen drivers'!$D210)</f>
        <v>57.119902646142002</v>
      </c>
      <c r="R210" s="4">
        <f>SUMIFS('SSP drivers'!R$2:R$7886,'SSP drivers'!$A$2:$A$7886,'Selected scen drivers'!$AH$1,'SSP drivers'!$B$2:$B$7886,'Selected scen drivers'!$AI$1,'SSP drivers'!$C$2:$C$7886,'Selected scen drivers'!$C210,'SSP drivers'!$D$2:$D$7886,'Selected scen drivers'!$D210)</f>
        <v>59.348380073763998</v>
      </c>
      <c r="S210" s="4">
        <f>SUMIFS('SSP drivers'!S$2:S$7886,'SSP drivers'!$A$2:$A$7886,'Selected scen drivers'!$AH$1,'SSP drivers'!$B$2:$B$7886,'Selected scen drivers'!$AI$1,'SSP drivers'!$C$2:$C$7886,'Selected scen drivers'!$C210,'SSP drivers'!$D$2:$D$7886,'Selected scen drivers'!$D210)</f>
        <v>61.3411580813396</v>
      </c>
      <c r="T210" s="4">
        <f>SUMIFS('SSP drivers'!T$2:T$7886,'SSP drivers'!$A$2:$A$7886,'Selected scen drivers'!$AH$1,'SSP drivers'!$B$2:$B$7886,'Selected scen drivers'!$AI$1,'SSP drivers'!$C$2:$C$7886,'Selected scen drivers'!$C210,'SSP drivers'!$D$2:$D$7886,'Selected scen drivers'!$D210)</f>
        <v>62.995747529304801</v>
      </c>
      <c r="U210" s="4">
        <f>SUMIFS('SSP drivers'!U$2:U$7886,'SSP drivers'!$A$2:$A$7886,'Selected scen drivers'!$AH$1,'SSP drivers'!$B$2:$B$7886,'Selected scen drivers'!$AI$1,'SSP drivers'!$C$2:$C$7886,'Selected scen drivers'!$C210,'SSP drivers'!$D$2:$D$7886,'Selected scen drivers'!$D210)</f>
        <v>64.321535432940195</v>
      </c>
      <c r="V210" s="4">
        <f>SUMIFS('SSP drivers'!V$2:V$7886,'SSP drivers'!$A$2:$A$7886,'Selected scen drivers'!$AH$1,'SSP drivers'!$B$2:$B$7886,'Selected scen drivers'!$AI$1,'SSP drivers'!$C$2:$C$7886,'Selected scen drivers'!$C210,'SSP drivers'!$D$2:$D$7886,'Selected scen drivers'!$D210)</f>
        <v>65.375697248955106</v>
      </c>
      <c r="W210" s="4">
        <f>SUMIFS('SSP drivers'!W$2:W$7886,'SSP drivers'!$A$2:$A$7886,'Selected scen drivers'!$AH$1,'SSP drivers'!$B$2:$B$7886,'Selected scen drivers'!$AI$1,'SSP drivers'!$C$2:$C$7886,'Selected scen drivers'!$C210,'SSP drivers'!$D$2:$D$7886,'Selected scen drivers'!$D210)</f>
        <v>66.186138013683802</v>
      </c>
      <c r="X210" s="4"/>
      <c r="Y210" s="4"/>
      <c r="Z210" s="4"/>
      <c r="AA210" s="4"/>
      <c r="AB210" s="4"/>
      <c r="AC210" s="4"/>
      <c r="AD210" s="4"/>
      <c r="AE210" s="4"/>
    </row>
    <row r="211" spans="1:31" x14ac:dyDescent="0.35">
      <c r="A211">
        <f t="shared" si="6"/>
        <v>24</v>
      </c>
      <c r="B211">
        <f t="shared" si="7"/>
        <v>3</v>
      </c>
      <c r="C211" t="str">
        <f>IFERROR(VLOOKUP(A211,Classification!$A$4:$B$37,2,FALSE),"")</f>
        <v>Germany</v>
      </c>
      <c r="D211" t="str">
        <f>IFERROR(VLOOKUP(B211,Classification!$N$5:$O$14,2,FALSE),"")</f>
        <v>GDPIND</v>
      </c>
      <c r="E211" s="4">
        <f>SUMIFS('SSP drivers'!E$2:E$7886,'SSP drivers'!$A$2:$A$7886,'Selected scen drivers'!$AH$1,'SSP drivers'!$B$2:$B$7886,'Selected scen drivers'!$AI$1,'SSP drivers'!$C$2:$C$7886,'Selected scen drivers'!$C211,'SSP drivers'!$D$2:$D$7886,'Selected scen drivers'!$D211)</f>
        <v>0</v>
      </c>
      <c r="F211" s="4">
        <f>SUMIFS('SSP drivers'!F$2:F$7886,'SSP drivers'!$A$2:$A$7886,'Selected scen drivers'!$AH$1,'SSP drivers'!$B$2:$B$7886,'Selected scen drivers'!$AI$1,'SSP drivers'!$C$2:$C$7886,'Selected scen drivers'!$C211,'SSP drivers'!$D$2:$D$7886,'Selected scen drivers'!$D211)</f>
        <v>1212.26728201679</v>
      </c>
      <c r="G211" s="4">
        <f>SUMIFS('SSP drivers'!G$2:G$7886,'SSP drivers'!$A$2:$A$7886,'Selected scen drivers'!$AH$1,'SSP drivers'!$B$2:$B$7886,'Selected scen drivers'!$AI$1,'SSP drivers'!$C$2:$C$7886,'Selected scen drivers'!$C211,'SSP drivers'!$D$2:$D$7886,'Selected scen drivers'!$D211)</f>
        <v>1219.1620554989399</v>
      </c>
      <c r="H211" s="4">
        <f>SUMIFS('SSP drivers'!H$2:H$7886,'SSP drivers'!$A$2:$A$7886,'Selected scen drivers'!$AH$1,'SSP drivers'!$B$2:$B$7886,'Selected scen drivers'!$AI$1,'SSP drivers'!$C$2:$C$7886,'Selected scen drivers'!$C211,'SSP drivers'!$D$2:$D$7886,'Selected scen drivers'!$D211)</f>
        <v>1303.7719692262799</v>
      </c>
      <c r="I211" s="4">
        <f>SUMIFS('SSP drivers'!I$2:I$7886,'SSP drivers'!$A$2:$A$7886,'Selected scen drivers'!$AH$1,'SSP drivers'!$B$2:$B$7886,'Selected scen drivers'!$AI$1,'SSP drivers'!$C$2:$C$7886,'Selected scen drivers'!$C211,'SSP drivers'!$D$2:$D$7886,'Selected scen drivers'!$D211)</f>
        <v>1372.5093302216601</v>
      </c>
      <c r="J211" s="4">
        <f>SUMIFS('SSP drivers'!J$2:J$7886,'SSP drivers'!$A$2:$A$7886,'Selected scen drivers'!$AH$1,'SSP drivers'!$B$2:$B$7886,'Selected scen drivers'!$AI$1,'SSP drivers'!$C$2:$C$7886,'Selected scen drivers'!$C211,'SSP drivers'!$D$2:$D$7886,'Selected scen drivers'!$D211)</f>
        <v>1445.71942169299</v>
      </c>
      <c r="K211" s="4">
        <f>SUMIFS('SSP drivers'!K$2:K$7886,'SSP drivers'!$A$2:$A$7886,'Selected scen drivers'!$AH$1,'SSP drivers'!$B$2:$B$7886,'Selected scen drivers'!$AI$1,'SSP drivers'!$C$2:$C$7886,'Selected scen drivers'!$C211,'SSP drivers'!$D$2:$D$7886,'Selected scen drivers'!$D211)</f>
        <v>1531.50620928789</v>
      </c>
      <c r="L211" s="4">
        <f>SUMIFS('SSP drivers'!L$2:L$7886,'SSP drivers'!$A$2:$A$7886,'Selected scen drivers'!$AH$1,'SSP drivers'!$B$2:$B$7886,'Selected scen drivers'!$AI$1,'SSP drivers'!$C$2:$C$7886,'Selected scen drivers'!$C211,'SSP drivers'!$D$2:$D$7886,'Selected scen drivers'!$D211)</f>
        <v>1622.5249024702</v>
      </c>
      <c r="M211" s="4">
        <f>SUMIFS('SSP drivers'!M$2:M$7886,'SSP drivers'!$A$2:$A$7886,'Selected scen drivers'!$AH$1,'SSP drivers'!$B$2:$B$7886,'Selected scen drivers'!$AI$1,'SSP drivers'!$C$2:$C$7886,'Selected scen drivers'!$C211,'SSP drivers'!$D$2:$D$7886,'Selected scen drivers'!$D211)</f>
        <v>1710.08004976248</v>
      </c>
      <c r="N211" s="4">
        <f>SUMIFS('SSP drivers'!N$2:N$7886,'SSP drivers'!$A$2:$A$7886,'Selected scen drivers'!$AH$1,'SSP drivers'!$B$2:$B$7886,'Selected scen drivers'!$AI$1,'SSP drivers'!$C$2:$C$7886,'Selected scen drivers'!$C211,'SSP drivers'!$D$2:$D$7886,'Selected scen drivers'!$D211)</f>
        <v>1793.5069918301899</v>
      </c>
      <c r="O211" s="4">
        <f>SUMIFS('SSP drivers'!O$2:O$7886,'SSP drivers'!$A$2:$A$7886,'Selected scen drivers'!$AH$1,'SSP drivers'!$B$2:$B$7886,'Selected scen drivers'!$AI$1,'SSP drivers'!$C$2:$C$7886,'Selected scen drivers'!$C211,'SSP drivers'!$D$2:$D$7886,'Selected scen drivers'!$D211)</f>
        <v>1875.47961049162</v>
      </c>
      <c r="P211" s="4">
        <f>SUMIFS('SSP drivers'!P$2:P$7886,'SSP drivers'!$A$2:$A$7886,'Selected scen drivers'!$AH$1,'SSP drivers'!$B$2:$B$7886,'Selected scen drivers'!$AI$1,'SSP drivers'!$C$2:$C$7886,'Selected scen drivers'!$C211,'SSP drivers'!$D$2:$D$7886,'Selected scen drivers'!$D211)</f>
        <v>1958.3547023779099</v>
      </c>
      <c r="Q211" s="4">
        <f>SUMIFS('SSP drivers'!Q$2:Q$7886,'SSP drivers'!$A$2:$A$7886,'Selected scen drivers'!$AH$1,'SSP drivers'!$B$2:$B$7886,'Selected scen drivers'!$AI$1,'SSP drivers'!$C$2:$C$7886,'Selected scen drivers'!$C211,'SSP drivers'!$D$2:$D$7886,'Selected scen drivers'!$D211)</f>
        <v>2040.77550875574</v>
      </c>
      <c r="R211" s="4">
        <f>SUMIFS('SSP drivers'!R$2:R$7886,'SSP drivers'!$A$2:$A$7886,'Selected scen drivers'!$AH$1,'SSP drivers'!$B$2:$B$7886,'Selected scen drivers'!$AI$1,'SSP drivers'!$C$2:$C$7886,'Selected scen drivers'!$C211,'SSP drivers'!$D$2:$D$7886,'Selected scen drivers'!$D211)</f>
        <v>2120.3943796820399</v>
      </c>
      <c r="S211" s="4">
        <f>SUMIFS('SSP drivers'!S$2:S$7886,'SSP drivers'!$A$2:$A$7886,'Selected scen drivers'!$AH$1,'SSP drivers'!$B$2:$B$7886,'Selected scen drivers'!$AI$1,'SSP drivers'!$C$2:$C$7886,'Selected scen drivers'!$C211,'SSP drivers'!$D$2:$D$7886,'Selected scen drivers'!$D211)</f>
        <v>2191.5921997736</v>
      </c>
      <c r="T211" s="4">
        <f>SUMIFS('SSP drivers'!T$2:T$7886,'SSP drivers'!$A$2:$A$7886,'Selected scen drivers'!$AH$1,'SSP drivers'!$B$2:$B$7886,'Selected scen drivers'!$AI$1,'SSP drivers'!$C$2:$C$7886,'Selected scen drivers'!$C211,'SSP drivers'!$D$2:$D$7886,'Selected scen drivers'!$D211)</f>
        <v>2250.70724489843</v>
      </c>
      <c r="U211" s="4">
        <f>SUMIFS('SSP drivers'!U$2:U$7886,'SSP drivers'!$A$2:$A$7886,'Selected scen drivers'!$AH$1,'SSP drivers'!$B$2:$B$7886,'Selected scen drivers'!$AI$1,'SSP drivers'!$C$2:$C$7886,'Selected scen drivers'!$C211,'SSP drivers'!$D$2:$D$7886,'Selected scen drivers'!$D211)</f>
        <v>2298.0748936198502</v>
      </c>
      <c r="V211" s="4">
        <f>SUMIFS('SSP drivers'!V$2:V$7886,'SSP drivers'!$A$2:$A$7886,'Selected scen drivers'!$AH$1,'SSP drivers'!$B$2:$B$7886,'Selected scen drivers'!$AI$1,'SSP drivers'!$C$2:$C$7886,'Selected scen drivers'!$C211,'SSP drivers'!$D$2:$D$7886,'Selected scen drivers'!$D211)</f>
        <v>2335.73790627791</v>
      </c>
      <c r="W211" s="4">
        <f>SUMIFS('SSP drivers'!W$2:W$7886,'SSP drivers'!$A$2:$A$7886,'Selected scen drivers'!$AH$1,'SSP drivers'!$B$2:$B$7886,'Selected scen drivers'!$AI$1,'SSP drivers'!$C$2:$C$7886,'Selected scen drivers'!$C211,'SSP drivers'!$D$2:$D$7886,'Selected scen drivers'!$D211)</f>
        <v>2364.6932718744101</v>
      </c>
      <c r="X211" s="4"/>
      <c r="Y211" s="4"/>
      <c r="Z211" s="4"/>
      <c r="AA211" s="4"/>
      <c r="AB211" s="4"/>
      <c r="AC211" s="4"/>
      <c r="AD211" s="4"/>
      <c r="AE211" s="4"/>
    </row>
    <row r="212" spans="1:31" x14ac:dyDescent="0.35">
      <c r="A212">
        <f t="shared" si="6"/>
        <v>24</v>
      </c>
      <c r="B212">
        <f t="shared" si="7"/>
        <v>4</v>
      </c>
      <c r="C212" t="str">
        <f>IFERROR(VLOOKUP(A212,Classification!$A$4:$B$37,2,FALSE),"")</f>
        <v>Germany</v>
      </c>
      <c r="D212" t="str">
        <f>IFERROR(VLOOKUP(B212,Classification!$N$5:$O$14,2,FALSE),"")</f>
        <v>GDPMFG</v>
      </c>
      <c r="E212" s="4">
        <f>SUMIFS('SSP drivers'!E$2:E$7886,'SSP drivers'!$A$2:$A$7886,'Selected scen drivers'!$AH$1,'SSP drivers'!$B$2:$B$7886,'Selected scen drivers'!$AI$1,'SSP drivers'!$C$2:$C$7886,'Selected scen drivers'!$C212,'SSP drivers'!$D$2:$D$7886,'Selected scen drivers'!$D212)</f>
        <v>0</v>
      </c>
      <c r="F212" s="4">
        <f>SUMIFS('SSP drivers'!F$2:F$7886,'SSP drivers'!$A$2:$A$7886,'Selected scen drivers'!$AH$1,'SSP drivers'!$B$2:$B$7886,'Selected scen drivers'!$AI$1,'SSP drivers'!$C$2:$C$7886,'Selected scen drivers'!$C212,'SSP drivers'!$D$2:$D$7886,'Selected scen drivers'!$D212)</f>
        <v>250.62423565567201</v>
      </c>
      <c r="G212" s="4">
        <f>SUMIFS('SSP drivers'!G$2:G$7886,'SSP drivers'!$A$2:$A$7886,'Selected scen drivers'!$AH$1,'SSP drivers'!$B$2:$B$7886,'Selected scen drivers'!$AI$1,'SSP drivers'!$C$2:$C$7886,'Selected scen drivers'!$C212,'SSP drivers'!$D$2:$D$7886,'Selected scen drivers'!$D212)</f>
        <v>252.04966168144699</v>
      </c>
      <c r="H212" s="4">
        <f>SUMIFS('SSP drivers'!H$2:H$7886,'SSP drivers'!$A$2:$A$7886,'Selected scen drivers'!$AH$1,'SSP drivers'!$B$2:$B$7886,'Selected scen drivers'!$AI$1,'SSP drivers'!$C$2:$C$7886,'Selected scen drivers'!$C212,'SSP drivers'!$D$2:$D$7886,'Selected scen drivers'!$D212)</f>
        <v>273.06698895920198</v>
      </c>
      <c r="I212" s="4">
        <f>SUMIFS('SSP drivers'!I$2:I$7886,'SSP drivers'!$A$2:$A$7886,'Selected scen drivers'!$AH$1,'SSP drivers'!$B$2:$B$7886,'Selected scen drivers'!$AI$1,'SSP drivers'!$C$2:$C$7886,'Selected scen drivers'!$C212,'SSP drivers'!$D$2:$D$7886,'Selected scen drivers'!$D212)</f>
        <v>291.17451999161102</v>
      </c>
      <c r="J212" s="4">
        <f>SUMIFS('SSP drivers'!J$2:J$7886,'SSP drivers'!$A$2:$A$7886,'Selected scen drivers'!$AH$1,'SSP drivers'!$B$2:$B$7886,'Selected scen drivers'!$AI$1,'SSP drivers'!$C$2:$C$7886,'Selected scen drivers'!$C212,'SSP drivers'!$D$2:$D$7886,'Selected scen drivers'!$D212)</f>
        <v>310.61471963739501</v>
      </c>
      <c r="K212" s="4">
        <f>SUMIFS('SSP drivers'!K$2:K$7886,'SSP drivers'!$A$2:$A$7886,'Selected scen drivers'!$AH$1,'SSP drivers'!$B$2:$B$7886,'Selected scen drivers'!$AI$1,'SSP drivers'!$C$2:$C$7886,'Selected scen drivers'!$C212,'SSP drivers'!$D$2:$D$7886,'Selected scen drivers'!$D212)</f>
        <v>333.18692600065901</v>
      </c>
      <c r="L212" s="4">
        <f>SUMIFS('SSP drivers'!L$2:L$7886,'SSP drivers'!$A$2:$A$7886,'Selected scen drivers'!$AH$1,'SSP drivers'!$B$2:$B$7886,'Selected scen drivers'!$AI$1,'SSP drivers'!$C$2:$C$7886,'Selected scen drivers'!$C212,'SSP drivers'!$D$2:$D$7886,'Selected scen drivers'!$D212)</f>
        <v>357.37539682788503</v>
      </c>
      <c r="M212" s="4">
        <f>SUMIFS('SSP drivers'!M$2:M$7886,'SSP drivers'!$A$2:$A$7886,'Selected scen drivers'!$AH$1,'SSP drivers'!$B$2:$B$7886,'Selected scen drivers'!$AI$1,'SSP drivers'!$C$2:$C$7886,'Selected scen drivers'!$C212,'SSP drivers'!$D$2:$D$7886,'Selected scen drivers'!$D212)</f>
        <v>381.28380929579703</v>
      </c>
      <c r="N212" s="4">
        <f>SUMIFS('SSP drivers'!N$2:N$7886,'SSP drivers'!$A$2:$A$7886,'Selected scen drivers'!$AH$1,'SSP drivers'!$B$2:$B$7886,'Selected scen drivers'!$AI$1,'SSP drivers'!$C$2:$C$7886,'Selected scen drivers'!$C212,'SSP drivers'!$D$2:$D$7886,'Selected scen drivers'!$D212)</f>
        <v>404.73407856046703</v>
      </c>
      <c r="O212" s="4">
        <f>SUMIFS('SSP drivers'!O$2:O$7886,'SSP drivers'!$A$2:$A$7886,'Selected scen drivers'!$AH$1,'SSP drivers'!$B$2:$B$7886,'Selected scen drivers'!$AI$1,'SSP drivers'!$C$2:$C$7886,'Selected scen drivers'!$C212,'SSP drivers'!$D$2:$D$7886,'Selected scen drivers'!$D212)</f>
        <v>428.30335427836002</v>
      </c>
      <c r="P212" s="4">
        <f>SUMIFS('SSP drivers'!P$2:P$7886,'SSP drivers'!$A$2:$A$7886,'Selected scen drivers'!$AH$1,'SSP drivers'!$B$2:$B$7886,'Selected scen drivers'!$AI$1,'SSP drivers'!$C$2:$C$7886,'Selected scen drivers'!$C212,'SSP drivers'!$D$2:$D$7886,'Selected scen drivers'!$D212)</f>
        <v>452.52443400944901</v>
      </c>
      <c r="Q212" s="4">
        <f>SUMIFS('SSP drivers'!Q$2:Q$7886,'SSP drivers'!$A$2:$A$7886,'Selected scen drivers'!$AH$1,'SSP drivers'!$B$2:$B$7886,'Selected scen drivers'!$AI$1,'SSP drivers'!$C$2:$C$7886,'Selected scen drivers'!$C212,'SSP drivers'!$D$2:$D$7886,'Selected scen drivers'!$D212)</f>
        <v>477.08745822021501</v>
      </c>
      <c r="R212" s="4">
        <f>SUMIFS('SSP drivers'!R$2:R$7886,'SSP drivers'!$A$2:$A$7886,'Selected scen drivers'!$AH$1,'SSP drivers'!$B$2:$B$7886,'Selected scen drivers'!$AI$1,'SSP drivers'!$C$2:$C$7886,'Selected scen drivers'!$C212,'SSP drivers'!$D$2:$D$7886,'Selected scen drivers'!$D212)</f>
        <v>501.433566841931</v>
      </c>
      <c r="S212" s="4">
        <f>SUMIFS('SSP drivers'!S$2:S$7886,'SSP drivers'!$A$2:$A$7886,'Selected scen drivers'!$AH$1,'SSP drivers'!$B$2:$B$7886,'Selected scen drivers'!$AI$1,'SSP drivers'!$C$2:$C$7886,'Selected scen drivers'!$C212,'SSP drivers'!$D$2:$D$7886,'Selected scen drivers'!$D212)</f>
        <v>524.19602449180297</v>
      </c>
      <c r="T212" s="4">
        <f>SUMIFS('SSP drivers'!T$2:T$7886,'SSP drivers'!$A$2:$A$7886,'Selected scen drivers'!$AH$1,'SSP drivers'!$B$2:$B$7886,'Selected scen drivers'!$AI$1,'SSP drivers'!$C$2:$C$7886,'Selected scen drivers'!$C212,'SSP drivers'!$D$2:$D$7886,'Selected scen drivers'!$D212)</f>
        <v>544.42079612009297</v>
      </c>
      <c r="U212" s="4">
        <f>SUMIFS('SSP drivers'!U$2:U$7886,'SSP drivers'!$A$2:$A$7886,'Selected scen drivers'!$AH$1,'SSP drivers'!$B$2:$B$7886,'Selected scen drivers'!$AI$1,'SSP drivers'!$C$2:$C$7886,'Selected scen drivers'!$C212,'SSP drivers'!$D$2:$D$7886,'Selected scen drivers'!$D212)</f>
        <v>562.09190658569298</v>
      </c>
      <c r="V212" s="4">
        <f>SUMIFS('SSP drivers'!V$2:V$7886,'SSP drivers'!$A$2:$A$7886,'Selected scen drivers'!$AH$1,'SSP drivers'!$B$2:$B$7886,'Selected scen drivers'!$AI$1,'SSP drivers'!$C$2:$C$7886,'Selected scen drivers'!$C212,'SSP drivers'!$D$2:$D$7886,'Selected scen drivers'!$D212)</f>
        <v>577.61923697921702</v>
      </c>
      <c r="W212" s="4">
        <f>SUMIFS('SSP drivers'!W$2:W$7886,'SSP drivers'!$A$2:$A$7886,'Selected scen drivers'!$AH$1,'SSP drivers'!$B$2:$B$7886,'Selected scen drivers'!$AI$1,'SSP drivers'!$C$2:$C$7886,'Selected scen drivers'!$C212,'SSP drivers'!$D$2:$D$7886,'Selected scen drivers'!$D212)</f>
        <v>591.17331796860196</v>
      </c>
      <c r="X212" s="4"/>
      <c r="Y212" s="4"/>
      <c r="Z212" s="4"/>
      <c r="AA212" s="4"/>
      <c r="AB212" s="4"/>
      <c r="AC212" s="4"/>
      <c r="AD212" s="4"/>
      <c r="AE212" s="4"/>
    </row>
    <row r="213" spans="1:31" x14ac:dyDescent="0.35">
      <c r="A213">
        <f t="shared" si="6"/>
        <v>24</v>
      </c>
      <c r="B213">
        <f t="shared" si="7"/>
        <v>5</v>
      </c>
      <c r="C213" t="str">
        <f>IFERROR(VLOOKUP(A213,Classification!$A$4:$B$37,2,FALSE),"")</f>
        <v>Germany</v>
      </c>
      <c r="D213" t="str">
        <f>IFERROR(VLOOKUP(B213,Classification!$N$5:$O$14,2,FALSE),"")</f>
        <v>GDPPCAP</v>
      </c>
      <c r="E213" s="4">
        <f>SUMIFS('SSP drivers'!E$2:E$7886,'SSP drivers'!$A$2:$A$7886,'Selected scen drivers'!$AH$1,'SSP drivers'!$B$2:$B$7886,'Selected scen drivers'!$AI$1,'SSP drivers'!$C$2:$C$7886,'Selected scen drivers'!$C213,'SSP drivers'!$D$2:$D$7886,'Selected scen drivers'!$D213)</f>
        <v>0</v>
      </c>
      <c r="F213" s="4">
        <f>SUMIFS('SSP drivers'!F$2:F$7886,'SSP drivers'!$A$2:$A$7886,'Selected scen drivers'!$AH$1,'SSP drivers'!$B$2:$B$7886,'Selected scen drivers'!$AI$1,'SSP drivers'!$C$2:$C$7886,'Selected scen drivers'!$C213,'SSP drivers'!$D$2:$D$7886,'Selected scen drivers'!$D213)</f>
        <v>47.789064975845299</v>
      </c>
      <c r="G213" s="4">
        <f>SUMIFS('SSP drivers'!G$2:G$7886,'SSP drivers'!$A$2:$A$7886,'Selected scen drivers'!$AH$1,'SSP drivers'!$B$2:$B$7886,'Selected scen drivers'!$AI$1,'SSP drivers'!$C$2:$C$7886,'Selected scen drivers'!$C213,'SSP drivers'!$D$2:$D$7886,'Selected scen drivers'!$D213)</f>
        <v>48.0222499849041</v>
      </c>
      <c r="H213" s="4">
        <f>SUMIFS('SSP drivers'!H$2:H$7886,'SSP drivers'!$A$2:$A$7886,'Selected scen drivers'!$AH$1,'SSP drivers'!$B$2:$B$7886,'Selected scen drivers'!$AI$1,'SSP drivers'!$C$2:$C$7886,'Selected scen drivers'!$C213,'SSP drivers'!$D$2:$D$7886,'Selected scen drivers'!$D213)</f>
        <v>51.149511471395201</v>
      </c>
      <c r="I213" s="4">
        <f>SUMIFS('SSP drivers'!I$2:I$7886,'SSP drivers'!$A$2:$A$7886,'Selected scen drivers'!$AH$1,'SSP drivers'!$B$2:$B$7886,'Selected scen drivers'!$AI$1,'SSP drivers'!$C$2:$C$7886,'Selected scen drivers'!$C213,'SSP drivers'!$D$2:$D$7886,'Selected scen drivers'!$D213)</f>
        <v>54.225104542080999</v>
      </c>
      <c r="J213" s="4">
        <f>SUMIFS('SSP drivers'!J$2:J$7886,'SSP drivers'!$A$2:$A$7886,'Selected scen drivers'!$AH$1,'SSP drivers'!$B$2:$B$7886,'Selected scen drivers'!$AI$1,'SSP drivers'!$C$2:$C$7886,'Selected scen drivers'!$C213,'SSP drivers'!$D$2:$D$7886,'Selected scen drivers'!$D213)</f>
        <v>57.527693918087003</v>
      </c>
      <c r="K213" s="4">
        <f>SUMIFS('SSP drivers'!K$2:K$7886,'SSP drivers'!$A$2:$A$7886,'Selected scen drivers'!$AH$1,'SSP drivers'!$B$2:$B$7886,'Selected scen drivers'!$AI$1,'SSP drivers'!$C$2:$C$7886,'Selected scen drivers'!$C213,'SSP drivers'!$D$2:$D$7886,'Selected scen drivers'!$D213)</f>
        <v>61.338837243800398</v>
      </c>
      <c r="L213" s="4">
        <f>SUMIFS('SSP drivers'!L$2:L$7886,'SSP drivers'!$A$2:$A$7886,'Selected scen drivers'!$AH$1,'SSP drivers'!$B$2:$B$7886,'Selected scen drivers'!$AI$1,'SSP drivers'!$C$2:$C$7886,'Selected scen drivers'!$C213,'SSP drivers'!$D$2:$D$7886,'Selected scen drivers'!$D213)</f>
        <v>65.355880298211304</v>
      </c>
      <c r="M213" s="4">
        <f>SUMIFS('SSP drivers'!M$2:M$7886,'SSP drivers'!$A$2:$A$7886,'Selected scen drivers'!$AH$1,'SSP drivers'!$B$2:$B$7886,'Selected scen drivers'!$AI$1,'SSP drivers'!$C$2:$C$7886,'Selected scen drivers'!$C213,'SSP drivers'!$D$2:$D$7886,'Selected scen drivers'!$D213)</f>
        <v>69.2782956386867</v>
      </c>
      <c r="N213" s="4">
        <f>SUMIFS('SSP drivers'!N$2:N$7886,'SSP drivers'!$A$2:$A$7886,'Selected scen drivers'!$AH$1,'SSP drivers'!$B$2:$B$7886,'Selected scen drivers'!$AI$1,'SSP drivers'!$C$2:$C$7886,'Selected scen drivers'!$C213,'SSP drivers'!$D$2:$D$7886,'Selected scen drivers'!$D213)</f>
        <v>73.129660765237304</v>
      </c>
      <c r="O213" s="4">
        <f>SUMIFS('SSP drivers'!O$2:O$7886,'SSP drivers'!$A$2:$A$7886,'Selected scen drivers'!$AH$1,'SSP drivers'!$B$2:$B$7886,'Selected scen drivers'!$AI$1,'SSP drivers'!$C$2:$C$7886,'Selected scen drivers'!$C213,'SSP drivers'!$D$2:$D$7886,'Selected scen drivers'!$D213)</f>
        <v>77.006593783639204</v>
      </c>
      <c r="P213" s="4">
        <f>SUMIFS('SSP drivers'!P$2:P$7886,'SSP drivers'!$A$2:$A$7886,'Selected scen drivers'!$AH$1,'SSP drivers'!$B$2:$B$7886,'Selected scen drivers'!$AI$1,'SSP drivers'!$C$2:$C$7886,'Selected scen drivers'!$C213,'SSP drivers'!$D$2:$D$7886,'Selected scen drivers'!$D213)</f>
        <v>81.013859091563006</v>
      </c>
      <c r="Q213" s="4">
        <f>SUMIFS('SSP drivers'!Q$2:Q$7886,'SSP drivers'!$A$2:$A$7886,'Selected scen drivers'!$AH$1,'SSP drivers'!$B$2:$B$7886,'Selected scen drivers'!$AI$1,'SSP drivers'!$C$2:$C$7886,'Selected scen drivers'!$C213,'SSP drivers'!$D$2:$D$7886,'Selected scen drivers'!$D213)</f>
        <v>85.008392329067902</v>
      </c>
      <c r="R213" s="4">
        <f>SUMIFS('SSP drivers'!R$2:R$7886,'SSP drivers'!$A$2:$A$7886,'Selected scen drivers'!$AH$1,'SSP drivers'!$B$2:$B$7886,'Selected scen drivers'!$AI$1,'SSP drivers'!$C$2:$C$7886,'Selected scen drivers'!$C213,'SSP drivers'!$D$2:$D$7886,'Selected scen drivers'!$D213)</f>
        <v>88.945582333472501</v>
      </c>
      <c r="S213" s="4">
        <f>SUMIFS('SSP drivers'!S$2:S$7886,'SSP drivers'!$A$2:$A$7886,'Selected scen drivers'!$AH$1,'SSP drivers'!$B$2:$B$7886,'Selected scen drivers'!$AI$1,'SSP drivers'!$C$2:$C$7886,'Selected scen drivers'!$C213,'SSP drivers'!$D$2:$D$7886,'Selected scen drivers'!$D213)</f>
        <v>92.738789465124299</v>
      </c>
      <c r="T213" s="4">
        <f>SUMIFS('SSP drivers'!T$2:T$7886,'SSP drivers'!$A$2:$A$7886,'Selected scen drivers'!$AH$1,'SSP drivers'!$B$2:$B$7886,'Selected scen drivers'!$AI$1,'SSP drivers'!$C$2:$C$7886,'Selected scen drivers'!$C213,'SSP drivers'!$D$2:$D$7886,'Selected scen drivers'!$D213)</f>
        <v>96.316053558898702</v>
      </c>
      <c r="U213" s="4">
        <f>SUMIFS('SSP drivers'!U$2:U$7886,'SSP drivers'!$A$2:$A$7886,'Selected scen drivers'!$AH$1,'SSP drivers'!$B$2:$B$7886,'Selected scen drivers'!$AI$1,'SSP drivers'!$C$2:$C$7886,'Selected scen drivers'!$C213,'SSP drivers'!$D$2:$D$7886,'Selected scen drivers'!$D213)</f>
        <v>99.639239697106404</v>
      </c>
      <c r="V213" s="4">
        <f>SUMIFS('SSP drivers'!V$2:V$7886,'SSP drivers'!$A$2:$A$7886,'Selected scen drivers'!$AH$1,'SSP drivers'!$B$2:$B$7886,'Selected scen drivers'!$AI$1,'SSP drivers'!$C$2:$C$7886,'Selected scen drivers'!$C213,'SSP drivers'!$D$2:$D$7886,'Selected scen drivers'!$D213)</f>
        <v>102.714855806385</v>
      </c>
      <c r="W213" s="4">
        <f>SUMIFS('SSP drivers'!W$2:W$7886,'SSP drivers'!$A$2:$A$7886,'Selected scen drivers'!$AH$1,'SSP drivers'!$B$2:$B$7886,'Selected scen drivers'!$AI$1,'SSP drivers'!$C$2:$C$7886,'Selected scen drivers'!$C213,'SSP drivers'!$D$2:$D$7886,'Selected scen drivers'!$D213)</f>
        <v>105.57704883269599</v>
      </c>
      <c r="X213" s="4"/>
      <c r="Y213" s="4"/>
      <c r="Z213" s="4"/>
      <c r="AA213" s="4"/>
      <c r="AB213" s="4"/>
      <c r="AC213" s="4"/>
      <c r="AD213" s="4"/>
      <c r="AE213" s="4"/>
    </row>
    <row r="214" spans="1:31" x14ac:dyDescent="0.35">
      <c r="A214">
        <f t="shared" si="6"/>
        <v>24</v>
      </c>
      <c r="B214">
        <f t="shared" si="7"/>
        <v>6</v>
      </c>
      <c r="C214" t="str">
        <f>IFERROR(VLOOKUP(A214,Classification!$A$4:$B$37,2,FALSE),"")</f>
        <v>Germany</v>
      </c>
      <c r="D214" t="str">
        <f>IFERROR(VLOOKUP(B214,Classification!$N$5:$O$14,2,FALSE),"")</f>
        <v>GDPPHOU</v>
      </c>
      <c r="E214" s="4">
        <f>SUMIFS('SSP drivers'!E$2:E$7886,'SSP drivers'!$A$2:$A$7886,'Selected scen drivers'!$AH$1,'SSP drivers'!$B$2:$B$7886,'Selected scen drivers'!$AI$1,'SSP drivers'!$C$2:$C$7886,'Selected scen drivers'!$C214,'SSP drivers'!$D$2:$D$7886,'Selected scen drivers'!$D214)</f>
        <v>0</v>
      </c>
      <c r="F214" s="4">
        <f>SUMIFS('SSP drivers'!F$2:F$7886,'SSP drivers'!$A$2:$A$7886,'Selected scen drivers'!$AH$1,'SSP drivers'!$B$2:$B$7886,'Selected scen drivers'!$AI$1,'SSP drivers'!$C$2:$C$7886,'Selected scen drivers'!$C214,'SSP drivers'!$D$2:$D$7886,'Selected scen drivers'!$D214)</f>
        <v>159.65327720212599</v>
      </c>
      <c r="G214" s="4">
        <f>SUMIFS('SSP drivers'!G$2:G$7886,'SSP drivers'!$A$2:$A$7886,'Selected scen drivers'!$AH$1,'SSP drivers'!$B$2:$B$7886,'Selected scen drivers'!$AI$1,'SSP drivers'!$C$2:$C$7886,'Selected scen drivers'!$C214,'SSP drivers'!$D$2:$D$7886,'Selected scen drivers'!$D214)</f>
        <v>161.28831883256399</v>
      </c>
      <c r="H214" s="4">
        <f>SUMIFS('SSP drivers'!H$2:H$7886,'SSP drivers'!$A$2:$A$7886,'Selected scen drivers'!$AH$1,'SSP drivers'!$B$2:$B$7886,'Selected scen drivers'!$AI$1,'SSP drivers'!$C$2:$C$7886,'Selected scen drivers'!$C214,'SSP drivers'!$D$2:$D$7886,'Selected scen drivers'!$D214)</f>
        <v>176.47713309560399</v>
      </c>
      <c r="I214" s="4">
        <f>SUMIFS('SSP drivers'!I$2:I$7886,'SSP drivers'!$A$2:$A$7886,'Selected scen drivers'!$AH$1,'SSP drivers'!$B$2:$B$7886,'Selected scen drivers'!$AI$1,'SSP drivers'!$C$2:$C$7886,'Selected scen drivers'!$C214,'SSP drivers'!$D$2:$D$7886,'Selected scen drivers'!$D214)</f>
        <v>196.55783423015399</v>
      </c>
      <c r="J214" s="4">
        <f>SUMIFS('SSP drivers'!J$2:J$7886,'SSP drivers'!$A$2:$A$7886,'Selected scen drivers'!$AH$1,'SSP drivers'!$B$2:$B$7886,'Selected scen drivers'!$AI$1,'SSP drivers'!$C$2:$C$7886,'Selected scen drivers'!$C214,'SSP drivers'!$D$2:$D$7886,'Selected scen drivers'!$D214)</f>
        <v>217.761346692768</v>
      </c>
      <c r="K214" s="4">
        <f>SUMIFS('SSP drivers'!K$2:K$7886,'SSP drivers'!$A$2:$A$7886,'Selected scen drivers'!$AH$1,'SSP drivers'!$B$2:$B$7886,'Selected scen drivers'!$AI$1,'SSP drivers'!$C$2:$C$7886,'Selected scen drivers'!$C214,'SSP drivers'!$D$2:$D$7886,'Selected scen drivers'!$D214)</f>
        <v>235.141060645506</v>
      </c>
      <c r="L214" s="4">
        <f>SUMIFS('SSP drivers'!L$2:L$7886,'SSP drivers'!$A$2:$A$7886,'Selected scen drivers'!$AH$1,'SSP drivers'!$B$2:$B$7886,'Selected scen drivers'!$AI$1,'SSP drivers'!$C$2:$C$7886,'Selected scen drivers'!$C214,'SSP drivers'!$D$2:$D$7886,'Selected scen drivers'!$D214)</f>
        <v>251.502602194731</v>
      </c>
      <c r="M214" s="4">
        <f>SUMIFS('SSP drivers'!M$2:M$7886,'SSP drivers'!$A$2:$A$7886,'Selected scen drivers'!$AH$1,'SSP drivers'!$B$2:$B$7886,'Selected scen drivers'!$AI$1,'SSP drivers'!$C$2:$C$7886,'Selected scen drivers'!$C214,'SSP drivers'!$D$2:$D$7886,'Selected scen drivers'!$D214)</f>
        <v>271.18291201232898</v>
      </c>
      <c r="N214" s="4">
        <f>SUMIFS('SSP drivers'!N$2:N$7886,'SSP drivers'!$A$2:$A$7886,'Selected scen drivers'!$AH$1,'SSP drivers'!$B$2:$B$7886,'Selected scen drivers'!$AI$1,'SSP drivers'!$C$2:$C$7886,'Selected scen drivers'!$C214,'SSP drivers'!$D$2:$D$7886,'Selected scen drivers'!$D214)</f>
        <v>293.45351008382301</v>
      </c>
      <c r="O214" s="4">
        <f>SUMIFS('SSP drivers'!O$2:O$7886,'SSP drivers'!$A$2:$A$7886,'Selected scen drivers'!$AH$1,'SSP drivers'!$B$2:$B$7886,'Selected scen drivers'!$AI$1,'SSP drivers'!$C$2:$C$7886,'Selected scen drivers'!$C214,'SSP drivers'!$D$2:$D$7886,'Selected scen drivers'!$D214)</f>
        <v>314.74464943843202</v>
      </c>
      <c r="P214" s="4">
        <f>SUMIFS('SSP drivers'!P$2:P$7886,'SSP drivers'!$A$2:$A$7886,'Selected scen drivers'!$AH$1,'SSP drivers'!$B$2:$B$7886,'Selected scen drivers'!$AI$1,'SSP drivers'!$C$2:$C$7886,'Selected scen drivers'!$C214,'SSP drivers'!$D$2:$D$7886,'Selected scen drivers'!$D214)</f>
        <v>335.28831532101799</v>
      </c>
      <c r="Q214" s="4">
        <f>SUMIFS('SSP drivers'!Q$2:Q$7886,'SSP drivers'!$A$2:$A$7886,'Selected scen drivers'!$AH$1,'SSP drivers'!$B$2:$B$7886,'Selected scen drivers'!$AI$1,'SSP drivers'!$C$2:$C$7886,'Selected scen drivers'!$C214,'SSP drivers'!$D$2:$D$7886,'Selected scen drivers'!$D214)</f>
        <v>353.19123945114302</v>
      </c>
      <c r="R214" s="4">
        <f>SUMIFS('SSP drivers'!R$2:R$7886,'SSP drivers'!$A$2:$A$7886,'Selected scen drivers'!$AH$1,'SSP drivers'!$B$2:$B$7886,'Selected scen drivers'!$AI$1,'SSP drivers'!$C$2:$C$7886,'Selected scen drivers'!$C214,'SSP drivers'!$D$2:$D$7886,'Selected scen drivers'!$D214)</f>
        <v>371.21538325797297</v>
      </c>
      <c r="S214" s="4">
        <f>SUMIFS('SSP drivers'!S$2:S$7886,'SSP drivers'!$A$2:$A$7886,'Selected scen drivers'!$AH$1,'SSP drivers'!$B$2:$B$7886,'Selected scen drivers'!$AI$1,'SSP drivers'!$C$2:$C$7886,'Selected scen drivers'!$C214,'SSP drivers'!$D$2:$D$7886,'Selected scen drivers'!$D214)</f>
        <v>391.23908351163601</v>
      </c>
      <c r="T214" s="4">
        <f>SUMIFS('SSP drivers'!T$2:T$7886,'SSP drivers'!$A$2:$A$7886,'Selected scen drivers'!$AH$1,'SSP drivers'!$B$2:$B$7886,'Selected scen drivers'!$AI$1,'SSP drivers'!$C$2:$C$7886,'Selected scen drivers'!$C214,'SSP drivers'!$D$2:$D$7886,'Selected scen drivers'!$D214)</f>
        <v>414.42339419173197</v>
      </c>
      <c r="U214" s="4">
        <f>SUMIFS('SSP drivers'!U$2:U$7886,'SSP drivers'!$A$2:$A$7886,'Selected scen drivers'!$AH$1,'SSP drivers'!$B$2:$B$7886,'Selected scen drivers'!$AI$1,'SSP drivers'!$C$2:$C$7886,'Selected scen drivers'!$C214,'SSP drivers'!$D$2:$D$7886,'Selected scen drivers'!$D214)</f>
        <v>436.289474193736</v>
      </c>
      <c r="V214" s="4">
        <f>SUMIFS('SSP drivers'!V$2:V$7886,'SSP drivers'!$A$2:$A$7886,'Selected scen drivers'!$AH$1,'SSP drivers'!$B$2:$B$7886,'Selected scen drivers'!$AI$1,'SSP drivers'!$C$2:$C$7886,'Selected scen drivers'!$C214,'SSP drivers'!$D$2:$D$7886,'Selected scen drivers'!$D214)</f>
        <v>458.05099999946202</v>
      </c>
      <c r="W214" s="4">
        <f>SUMIFS('SSP drivers'!W$2:W$7886,'SSP drivers'!$A$2:$A$7886,'Selected scen drivers'!$AH$1,'SSP drivers'!$B$2:$B$7886,'Selected scen drivers'!$AI$1,'SSP drivers'!$C$2:$C$7886,'Selected scen drivers'!$C214,'SSP drivers'!$D$2:$D$7886,'Selected scen drivers'!$D214)</f>
        <v>479.34558471814699</v>
      </c>
      <c r="X214" s="4"/>
      <c r="Y214" s="4"/>
      <c r="Z214" s="4"/>
      <c r="AA214" s="4"/>
      <c r="AB214" s="4"/>
      <c r="AC214" s="4"/>
      <c r="AD214" s="4"/>
      <c r="AE214" s="4"/>
    </row>
    <row r="215" spans="1:31" x14ac:dyDescent="0.35">
      <c r="A215">
        <f t="shared" si="6"/>
        <v>24</v>
      </c>
      <c r="B215">
        <f t="shared" si="7"/>
        <v>7</v>
      </c>
      <c r="C215" t="str">
        <f>IFERROR(VLOOKUP(A215,Classification!$A$4:$B$37,2,FALSE),"")</f>
        <v>Germany</v>
      </c>
      <c r="D215" t="str">
        <f>IFERROR(VLOOKUP(B215,Classification!$N$5:$O$14,2,FALSE),"")</f>
        <v>GDPSER</v>
      </c>
      <c r="E215" s="4">
        <f>SUMIFS('SSP drivers'!E$2:E$7886,'SSP drivers'!$A$2:$A$7886,'Selected scen drivers'!$AH$1,'SSP drivers'!$B$2:$B$7886,'Selected scen drivers'!$AI$1,'SSP drivers'!$C$2:$C$7886,'Selected scen drivers'!$C215,'SSP drivers'!$D$2:$D$7886,'Selected scen drivers'!$D215)</f>
        <v>0</v>
      </c>
      <c r="F215" s="4">
        <f>SUMIFS('SSP drivers'!F$2:F$7886,'SSP drivers'!$A$2:$A$7886,'Selected scen drivers'!$AH$1,'SSP drivers'!$B$2:$B$7886,'Selected scen drivers'!$AI$1,'SSP drivers'!$C$2:$C$7886,'Selected scen drivers'!$C215,'SSP drivers'!$D$2:$D$7886,'Selected scen drivers'!$D215)</f>
        <v>2729.8881906749298</v>
      </c>
      <c r="G215" s="4">
        <f>SUMIFS('SSP drivers'!G$2:G$7886,'SSP drivers'!$A$2:$A$7886,'Selected scen drivers'!$AH$1,'SSP drivers'!$B$2:$B$7886,'Selected scen drivers'!$AI$1,'SSP drivers'!$C$2:$C$7886,'Selected scen drivers'!$C215,'SSP drivers'!$D$2:$D$7886,'Selected scen drivers'!$D215)</f>
        <v>2745.4144372259202</v>
      </c>
      <c r="H215" s="4">
        <f>SUMIFS('SSP drivers'!H$2:H$7886,'SSP drivers'!$A$2:$A$7886,'Selected scen drivers'!$AH$1,'SSP drivers'!$B$2:$B$7886,'Selected scen drivers'!$AI$1,'SSP drivers'!$C$2:$C$7886,'Selected scen drivers'!$C215,'SSP drivers'!$D$2:$D$7886,'Selected scen drivers'!$D215)</f>
        <v>2935.9463502162798</v>
      </c>
      <c r="I215" s="4">
        <f>SUMIFS('SSP drivers'!I$2:I$7886,'SSP drivers'!$A$2:$A$7886,'Selected scen drivers'!$AH$1,'SSP drivers'!$B$2:$B$7886,'Selected scen drivers'!$AI$1,'SSP drivers'!$C$2:$C$7886,'Selected scen drivers'!$C215,'SSP drivers'!$D$2:$D$7886,'Selected scen drivers'!$D215)</f>
        <v>3090.7350777708798</v>
      </c>
      <c r="J215" s="4">
        <f>SUMIFS('SSP drivers'!J$2:J$7886,'SSP drivers'!$A$2:$A$7886,'Selected scen drivers'!$AH$1,'SSP drivers'!$B$2:$B$7886,'Selected scen drivers'!$AI$1,'SSP drivers'!$C$2:$C$7886,'Selected scen drivers'!$C215,'SSP drivers'!$D$2:$D$7886,'Selected scen drivers'!$D215)</f>
        <v>3255.5958862002899</v>
      </c>
      <c r="K215" s="4">
        <f>SUMIFS('SSP drivers'!K$2:K$7886,'SSP drivers'!$A$2:$A$7886,'Selected scen drivers'!$AH$1,'SSP drivers'!$B$2:$B$7886,'Selected scen drivers'!$AI$1,'SSP drivers'!$C$2:$C$7886,'Selected scen drivers'!$C215,'SSP drivers'!$D$2:$D$7886,'Selected scen drivers'!$D215)</f>
        <v>3448.7779854331102</v>
      </c>
      <c r="L215" s="4">
        <f>SUMIFS('SSP drivers'!L$2:L$7886,'SSP drivers'!$A$2:$A$7886,'Selected scen drivers'!$AH$1,'SSP drivers'!$B$2:$B$7886,'Selected scen drivers'!$AI$1,'SSP drivers'!$C$2:$C$7886,'Selected scen drivers'!$C215,'SSP drivers'!$D$2:$D$7886,'Selected scen drivers'!$D215)</f>
        <v>3653.7417416401399</v>
      </c>
      <c r="M215" s="4">
        <f>SUMIFS('SSP drivers'!M$2:M$7886,'SSP drivers'!$A$2:$A$7886,'Selected scen drivers'!$AH$1,'SSP drivers'!$B$2:$B$7886,'Selected scen drivers'!$AI$1,'SSP drivers'!$C$2:$C$7886,'Selected scen drivers'!$C215,'SSP drivers'!$D$2:$D$7886,'Selected scen drivers'!$D215)</f>
        <v>3850.9059860041002</v>
      </c>
      <c r="N215" s="4">
        <f>SUMIFS('SSP drivers'!N$2:N$7886,'SSP drivers'!$A$2:$A$7886,'Selected scen drivers'!$AH$1,'SSP drivers'!$B$2:$B$7886,'Selected scen drivers'!$AI$1,'SSP drivers'!$C$2:$C$7886,'Selected scen drivers'!$C215,'SSP drivers'!$D$2:$D$7886,'Selected scen drivers'!$D215)</f>
        <v>4038.7739812170698</v>
      </c>
      <c r="O215" s="4">
        <f>SUMIFS('SSP drivers'!O$2:O$7886,'SSP drivers'!$A$2:$A$7886,'Selected scen drivers'!$AH$1,'SSP drivers'!$B$2:$B$7886,'Selected scen drivers'!$AI$1,'SSP drivers'!$C$2:$C$7886,'Selected scen drivers'!$C215,'SSP drivers'!$D$2:$D$7886,'Selected scen drivers'!$D215)</f>
        <v>4223.36700534806</v>
      </c>
      <c r="P215" s="4">
        <f>SUMIFS('SSP drivers'!P$2:P$7886,'SSP drivers'!$A$2:$A$7886,'Selected scen drivers'!$AH$1,'SSP drivers'!$B$2:$B$7886,'Selected scen drivers'!$AI$1,'SSP drivers'!$C$2:$C$7886,'Selected scen drivers'!$C215,'SSP drivers'!$D$2:$D$7886,'Selected scen drivers'!$D215)</f>
        <v>4409.9922966494196</v>
      </c>
      <c r="Q215" s="4">
        <f>SUMIFS('SSP drivers'!Q$2:Q$7886,'SSP drivers'!$A$2:$A$7886,'Selected scen drivers'!$AH$1,'SSP drivers'!$B$2:$B$7886,'Selected scen drivers'!$AI$1,'SSP drivers'!$C$2:$C$7886,'Selected scen drivers'!$C215,'SSP drivers'!$D$2:$D$7886,'Selected scen drivers'!$D215)</f>
        <v>4595.59458859812</v>
      </c>
      <c r="R215" s="4">
        <f>SUMIFS('SSP drivers'!R$2:R$7886,'SSP drivers'!$A$2:$A$7886,'Selected scen drivers'!$AH$1,'SSP drivers'!$B$2:$B$7886,'Selected scen drivers'!$AI$1,'SSP drivers'!$C$2:$C$7886,'Selected scen drivers'!$C215,'SSP drivers'!$D$2:$D$7886,'Selected scen drivers'!$D215)</f>
        <v>4774.8872402442003</v>
      </c>
      <c r="S215" s="4">
        <f>SUMIFS('SSP drivers'!S$2:S$7886,'SSP drivers'!$A$2:$A$7886,'Selected scen drivers'!$AH$1,'SSP drivers'!$B$2:$B$7886,'Selected scen drivers'!$AI$1,'SSP drivers'!$C$2:$C$7886,'Selected scen drivers'!$C215,'SSP drivers'!$D$2:$D$7886,'Selected scen drivers'!$D215)</f>
        <v>4935.2166421450602</v>
      </c>
      <c r="T215" s="4">
        <f>SUMIFS('SSP drivers'!T$2:T$7886,'SSP drivers'!$A$2:$A$7886,'Selected scen drivers'!$AH$1,'SSP drivers'!$B$2:$B$7886,'Selected scen drivers'!$AI$1,'SSP drivers'!$C$2:$C$7886,'Selected scen drivers'!$C215,'SSP drivers'!$D$2:$D$7886,'Selected scen drivers'!$D215)</f>
        <v>5068.3370075722596</v>
      </c>
      <c r="U215" s="4">
        <f>SUMIFS('SSP drivers'!U$2:U$7886,'SSP drivers'!$A$2:$A$7886,'Selected scen drivers'!$AH$1,'SSP drivers'!$B$2:$B$7886,'Selected scen drivers'!$AI$1,'SSP drivers'!$C$2:$C$7886,'Selected scen drivers'!$C215,'SSP drivers'!$D$2:$D$7886,'Selected scen drivers'!$D215)</f>
        <v>5175.0035709472104</v>
      </c>
      <c r="V215" s="4">
        <f>SUMIFS('SSP drivers'!V$2:V$7886,'SSP drivers'!$A$2:$A$7886,'Selected scen drivers'!$AH$1,'SSP drivers'!$B$2:$B$7886,'Selected scen drivers'!$AI$1,'SSP drivers'!$C$2:$C$7886,'Selected scen drivers'!$C215,'SSP drivers'!$D$2:$D$7886,'Selected scen drivers'!$D215)</f>
        <v>5259.8163964731402</v>
      </c>
      <c r="W215" s="4">
        <f>SUMIFS('SSP drivers'!W$2:W$7886,'SSP drivers'!$A$2:$A$7886,'Selected scen drivers'!$AH$1,'SSP drivers'!$B$2:$B$7886,'Selected scen drivers'!$AI$1,'SSP drivers'!$C$2:$C$7886,'Selected scen drivers'!$C215,'SSP drivers'!$D$2:$D$7886,'Selected scen drivers'!$D215)</f>
        <v>5325.0205901119098</v>
      </c>
      <c r="X215" s="4"/>
      <c r="Y215" s="4"/>
      <c r="Z215" s="4"/>
      <c r="AA215" s="4"/>
      <c r="AB215" s="4"/>
      <c r="AC215" s="4"/>
      <c r="AD215" s="4"/>
      <c r="AE215" s="4"/>
    </row>
    <row r="216" spans="1:31" x14ac:dyDescent="0.35">
      <c r="A216">
        <f t="shared" si="6"/>
        <v>24</v>
      </c>
      <c r="B216">
        <f t="shared" si="7"/>
        <v>8</v>
      </c>
      <c r="C216" t="str">
        <f>IFERROR(VLOOKUP(A216,Classification!$A$4:$B$37,2,FALSE),"")</f>
        <v>Germany</v>
      </c>
      <c r="D216" t="str">
        <f>IFERROR(VLOOKUP(B216,Classification!$N$5:$O$14,2,FALSE),"")</f>
        <v>HOU</v>
      </c>
      <c r="E216" s="4">
        <f>SUMIFS('SSP drivers'!E$2:E$7886,'SSP drivers'!$A$2:$A$7886,'Selected scen drivers'!$AH$1,'SSP drivers'!$B$2:$B$7886,'Selected scen drivers'!$AI$1,'SSP drivers'!$C$2:$C$7886,'Selected scen drivers'!$C216,'SSP drivers'!$D$2:$D$7886,'Selected scen drivers'!$D216)</f>
        <v>0</v>
      </c>
      <c r="F216" s="4">
        <f>SUMIFS('SSP drivers'!F$2:F$7886,'SSP drivers'!$A$2:$A$7886,'Selected scen drivers'!$AH$1,'SSP drivers'!$B$2:$B$7886,'Selected scen drivers'!$AI$1,'SSP drivers'!$C$2:$C$7886,'Selected scen drivers'!$C216,'SSP drivers'!$D$2:$D$7886,'Selected scen drivers'!$D216)</f>
        <v>24.904506000000001</v>
      </c>
      <c r="G216" s="4">
        <f>SUMIFS('SSP drivers'!G$2:G$7886,'SSP drivers'!$A$2:$A$7886,'Selected scen drivers'!$AH$1,'SSP drivers'!$B$2:$B$7886,'Selected scen drivers'!$AI$1,'SSP drivers'!$C$2:$C$7886,'Selected scen drivers'!$C216,'SSP drivers'!$D$2:$D$7886,'Selected scen drivers'!$D216)</f>
        <v>24.792248000000001</v>
      </c>
      <c r="H216" s="4">
        <f>SUMIFS('SSP drivers'!H$2:H$7886,'SSP drivers'!$A$2:$A$7886,'Selected scen drivers'!$AH$1,'SSP drivers'!$B$2:$B$7886,'Selected scen drivers'!$AI$1,'SSP drivers'!$C$2:$C$7886,'Selected scen drivers'!$C216,'SSP drivers'!$D$2:$D$7886,'Selected scen drivers'!$D216)</f>
        <v>24.230958000000001</v>
      </c>
      <c r="I216" s="4">
        <f>SUMIFS('SSP drivers'!I$2:I$7886,'SSP drivers'!$A$2:$A$7886,'Selected scen drivers'!$AH$1,'SSP drivers'!$B$2:$B$7886,'Selected scen drivers'!$AI$1,'SSP drivers'!$C$2:$C$7886,'Selected scen drivers'!$C216,'SSP drivers'!$D$2:$D$7886,'Selected scen drivers'!$D216)</f>
        <v>22.9024705</v>
      </c>
      <c r="J216" s="4">
        <f>SUMIFS('SSP drivers'!J$2:J$7886,'SSP drivers'!$A$2:$A$7886,'Selected scen drivers'!$AH$1,'SSP drivers'!$B$2:$B$7886,'Selected scen drivers'!$AI$1,'SSP drivers'!$C$2:$C$7886,'Selected scen drivers'!$C216,'SSP drivers'!$D$2:$D$7886,'Selected scen drivers'!$D216)</f>
        <v>21.775122499999998</v>
      </c>
      <c r="K216" s="4">
        <f>SUMIFS('SSP drivers'!K$2:K$7886,'SSP drivers'!$A$2:$A$7886,'Selected scen drivers'!$AH$1,'SSP drivers'!$B$2:$B$7886,'Selected scen drivers'!$AI$1,'SSP drivers'!$C$2:$C$7886,'Selected scen drivers'!$C216,'SSP drivers'!$D$2:$D$7886,'Selected scen drivers'!$D216)</f>
        <v>21.3622835</v>
      </c>
      <c r="L216" s="4">
        <f>SUMIFS('SSP drivers'!L$2:L$7886,'SSP drivers'!$A$2:$A$7886,'Selected scen drivers'!$AH$1,'SSP drivers'!$B$2:$B$7886,'Selected scen drivers'!$AI$1,'SSP drivers'!$C$2:$C$7886,'Selected scen drivers'!$C216,'SSP drivers'!$D$2:$D$7886,'Selected scen drivers'!$D216)</f>
        <v>21.159542500000001</v>
      </c>
      <c r="M216" s="4">
        <f>SUMIFS('SSP drivers'!M$2:M$7886,'SSP drivers'!$A$2:$A$7886,'Selected scen drivers'!$AH$1,'SSP drivers'!$B$2:$B$7886,'Selected scen drivers'!$AI$1,'SSP drivers'!$C$2:$C$7886,'Selected scen drivers'!$C216,'SSP drivers'!$D$2:$D$7886,'Selected scen drivers'!$D216)</f>
        <v>20.682903499999998</v>
      </c>
      <c r="N216" s="4">
        <f>SUMIFS('SSP drivers'!N$2:N$7886,'SSP drivers'!$A$2:$A$7886,'Selected scen drivers'!$AH$1,'SSP drivers'!$B$2:$B$7886,'Selected scen drivers'!$AI$1,'SSP drivers'!$C$2:$C$7886,'Selected scen drivers'!$C216,'SSP drivers'!$D$2:$D$7886,'Selected scen drivers'!$D216)</f>
        <v>20.045696499999998</v>
      </c>
      <c r="O216" s="4">
        <f>SUMIFS('SSP drivers'!O$2:O$7886,'SSP drivers'!$A$2:$A$7886,'Selected scen drivers'!$AH$1,'SSP drivers'!$B$2:$B$7886,'Selected scen drivers'!$AI$1,'SSP drivers'!$C$2:$C$7886,'Selected scen drivers'!$C216,'SSP drivers'!$D$2:$D$7886,'Selected scen drivers'!$D216)</f>
        <v>19.543906499999999</v>
      </c>
      <c r="P216" s="4">
        <f>SUMIFS('SSP drivers'!P$2:P$7886,'SSP drivers'!$A$2:$A$7886,'Selected scen drivers'!$AH$1,'SSP drivers'!$B$2:$B$7886,'Selected scen drivers'!$AI$1,'SSP drivers'!$C$2:$C$7886,'Selected scen drivers'!$C216,'SSP drivers'!$D$2:$D$7886,'Selected scen drivers'!$D216)</f>
        <v>19.157124499999998</v>
      </c>
      <c r="Q216" s="4">
        <f>SUMIFS('SSP drivers'!Q$2:Q$7886,'SSP drivers'!$A$2:$A$7886,'Selected scen drivers'!$AH$1,'SSP drivers'!$B$2:$B$7886,'Selected scen drivers'!$AI$1,'SSP drivers'!$C$2:$C$7886,'Selected scen drivers'!$C216,'SSP drivers'!$D$2:$D$7886,'Selected scen drivers'!$D216)</f>
        <v>18.951460999999998</v>
      </c>
      <c r="R216" s="4">
        <f>SUMIFS('SSP drivers'!R$2:R$7886,'SSP drivers'!$A$2:$A$7886,'Selected scen drivers'!$AH$1,'SSP drivers'!$B$2:$B$7886,'Selected scen drivers'!$AI$1,'SSP drivers'!$C$2:$C$7886,'Selected scen drivers'!$C216,'SSP drivers'!$D$2:$D$7886,'Selected scen drivers'!$D216)</f>
        <v>18.734756999999998</v>
      </c>
      <c r="S216" s="4">
        <f>SUMIFS('SSP drivers'!S$2:S$7886,'SSP drivers'!$A$2:$A$7886,'Selected scen drivers'!$AH$1,'SSP drivers'!$B$2:$B$7886,'Selected scen drivers'!$AI$1,'SSP drivers'!$C$2:$C$7886,'Selected scen drivers'!$C216,'SSP drivers'!$D$2:$D$7886,'Selected scen drivers'!$D216)</f>
        <v>18.372781</v>
      </c>
      <c r="T216" s="4">
        <f>SUMIFS('SSP drivers'!T$2:T$7886,'SSP drivers'!$A$2:$A$7886,'Selected scen drivers'!$AH$1,'SSP drivers'!$B$2:$B$7886,'Selected scen drivers'!$AI$1,'SSP drivers'!$C$2:$C$7886,'Selected scen drivers'!$C216,'SSP drivers'!$D$2:$D$7886,'Selected scen drivers'!$D216)</f>
        <v>17.812797499999999</v>
      </c>
      <c r="U216" s="4">
        <f>SUMIFS('SSP drivers'!U$2:U$7886,'SSP drivers'!$A$2:$A$7886,'Selected scen drivers'!$AH$1,'SSP drivers'!$B$2:$B$7886,'Selected scen drivers'!$AI$1,'SSP drivers'!$C$2:$C$7886,'Selected scen drivers'!$C216,'SSP drivers'!$D$2:$D$7886,'Selected scen drivers'!$D216)</f>
        <v>17.276144500000001</v>
      </c>
      <c r="V216" s="4">
        <f>SUMIFS('SSP drivers'!V$2:V$7886,'SSP drivers'!$A$2:$A$7886,'Selected scen drivers'!$AH$1,'SSP drivers'!$B$2:$B$7886,'Selected scen drivers'!$AI$1,'SSP drivers'!$C$2:$C$7886,'Selected scen drivers'!$C216,'SSP drivers'!$D$2:$D$7886,'Selected scen drivers'!$D216)</f>
        <v>16.725059000000002</v>
      </c>
      <c r="W216" s="4">
        <f>SUMIFS('SSP drivers'!W$2:W$7886,'SSP drivers'!$A$2:$A$7886,'Selected scen drivers'!$AH$1,'SSP drivers'!$B$2:$B$7886,'Selected scen drivers'!$AI$1,'SSP drivers'!$C$2:$C$7886,'Selected scen drivers'!$C216,'SSP drivers'!$D$2:$D$7886,'Selected scen drivers'!$D216)</f>
        <v>16.180184499999999</v>
      </c>
      <c r="X216" s="4"/>
      <c r="Y216" s="4"/>
      <c r="Z216" s="4"/>
      <c r="AA216" s="4"/>
      <c r="AB216" s="4"/>
      <c r="AC216" s="4"/>
      <c r="AD216" s="4"/>
      <c r="AE216" s="4"/>
    </row>
    <row r="217" spans="1:31" x14ac:dyDescent="0.35">
      <c r="A217">
        <f t="shared" si="6"/>
        <v>24</v>
      </c>
      <c r="B217">
        <f t="shared" si="7"/>
        <v>9</v>
      </c>
      <c r="C217" t="str">
        <f>IFERROR(VLOOKUP(A217,Classification!$A$4:$B$37,2,FALSE),"")</f>
        <v>Germany</v>
      </c>
      <c r="D217" t="str">
        <f>IFERROR(VLOOKUP(B217,Classification!$N$5:$O$14,2,FALSE),"")</f>
        <v>POP</v>
      </c>
      <c r="E217" s="4">
        <f>SUMIFS('SSP drivers'!E$2:E$7886,'SSP drivers'!$A$2:$A$7886,'Selected scen drivers'!$AH$1,'SSP drivers'!$B$2:$B$7886,'Selected scen drivers'!$AI$1,'SSP drivers'!$C$2:$C$7886,'Selected scen drivers'!$C217,'SSP drivers'!$D$2:$D$7886,'Selected scen drivers'!$D217)</f>
        <v>0</v>
      </c>
      <c r="F217" s="4">
        <f>SUMIFS('SSP drivers'!F$2:F$7886,'SSP drivers'!$A$2:$A$7886,'Selected scen drivers'!$AH$1,'SSP drivers'!$B$2:$B$7886,'Selected scen drivers'!$AI$1,'SSP drivers'!$C$2:$C$7886,'Selected scen drivers'!$C217,'SSP drivers'!$D$2:$D$7886,'Selected scen drivers'!$D217)</f>
        <v>83.200749000000002</v>
      </c>
      <c r="G217" s="4">
        <f>SUMIFS('SSP drivers'!G$2:G$7886,'SSP drivers'!$A$2:$A$7886,'Selected scen drivers'!$AH$1,'SSP drivers'!$B$2:$B$7886,'Selected scen drivers'!$AI$1,'SSP drivers'!$C$2:$C$7886,'Selected scen drivers'!$C217,'SSP drivers'!$D$2:$D$7886,'Selected scen drivers'!$D217)</f>
        <v>83.267651999999998</v>
      </c>
      <c r="H217" s="4">
        <f>SUMIFS('SSP drivers'!H$2:H$7886,'SSP drivers'!$A$2:$A$7886,'Selected scen drivers'!$AH$1,'SSP drivers'!$B$2:$B$7886,'Selected scen drivers'!$AI$1,'SSP drivers'!$C$2:$C$7886,'Selected scen drivers'!$C217,'SSP drivers'!$D$2:$D$7886,'Selected scen drivers'!$D217)</f>
        <v>83.602166999999994</v>
      </c>
      <c r="I217" s="4">
        <f>SUMIFS('SSP drivers'!I$2:I$7886,'SSP drivers'!$A$2:$A$7886,'Selected scen drivers'!$AH$1,'SSP drivers'!$B$2:$B$7886,'Selected scen drivers'!$AI$1,'SSP drivers'!$C$2:$C$7886,'Selected scen drivers'!$C217,'SSP drivers'!$D$2:$D$7886,'Selected scen drivers'!$D217)</f>
        <v>83.018004999999903</v>
      </c>
      <c r="J217" s="4">
        <f>SUMIFS('SSP drivers'!J$2:J$7886,'SSP drivers'!$A$2:$A$7886,'Selected scen drivers'!$AH$1,'SSP drivers'!$B$2:$B$7886,'Selected scen drivers'!$AI$1,'SSP drivers'!$C$2:$C$7886,'Selected scen drivers'!$C217,'SSP drivers'!$D$2:$D$7886,'Selected scen drivers'!$D217)</f>
        <v>82.4260400000001</v>
      </c>
      <c r="K217" s="4">
        <f>SUMIFS('SSP drivers'!K$2:K$7886,'SSP drivers'!$A$2:$A$7886,'Selected scen drivers'!$AH$1,'SSP drivers'!$B$2:$B$7886,'Selected scen drivers'!$AI$1,'SSP drivers'!$C$2:$C$7886,'Selected scen drivers'!$C217,'SSP drivers'!$D$2:$D$7886,'Selected scen drivers'!$D217)</f>
        <v>81.891836000000097</v>
      </c>
      <c r="L217" s="4">
        <f>SUMIFS('SSP drivers'!L$2:L$7886,'SSP drivers'!$A$2:$A$7886,'Selected scen drivers'!$AH$1,'SSP drivers'!$B$2:$B$7886,'Selected scen drivers'!$AI$1,'SSP drivers'!$C$2:$C$7886,'Selected scen drivers'!$C217,'SSP drivers'!$D$2:$D$7886,'Selected scen drivers'!$D217)</f>
        <v>81.426184999999904</v>
      </c>
      <c r="M217" s="4">
        <f>SUMIFS('SSP drivers'!M$2:M$7886,'SSP drivers'!$A$2:$A$7886,'Selected scen drivers'!$AH$1,'SSP drivers'!$B$2:$B$7886,'Selected scen drivers'!$AI$1,'SSP drivers'!$C$2:$C$7886,'Selected scen drivers'!$C217,'SSP drivers'!$D$2:$D$7886,'Selected scen drivers'!$D217)</f>
        <v>80.961143000000106</v>
      </c>
      <c r="N217" s="4">
        <f>SUMIFS('SSP drivers'!N$2:N$7886,'SSP drivers'!$A$2:$A$7886,'Selected scen drivers'!$AH$1,'SSP drivers'!$B$2:$B$7886,'Selected scen drivers'!$AI$1,'SSP drivers'!$C$2:$C$7886,'Selected scen drivers'!$C217,'SSP drivers'!$D$2:$D$7886,'Selected scen drivers'!$D217)</f>
        <v>80.439043999999996</v>
      </c>
      <c r="O217" s="4">
        <f>SUMIFS('SSP drivers'!O$2:O$7886,'SSP drivers'!$A$2:$A$7886,'Selected scen drivers'!$AH$1,'SSP drivers'!$B$2:$B$7886,'Selected scen drivers'!$AI$1,'SSP drivers'!$C$2:$C$7886,'Selected scen drivers'!$C217,'SSP drivers'!$D$2:$D$7886,'Selected scen drivers'!$D217)</f>
        <v>79.880691999999996</v>
      </c>
      <c r="P217" s="4">
        <f>SUMIFS('SSP drivers'!P$2:P$7886,'SSP drivers'!$A$2:$A$7886,'Selected scen drivers'!$AH$1,'SSP drivers'!$B$2:$B$7886,'Selected scen drivers'!$AI$1,'SSP drivers'!$C$2:$C$7886,'Selected scen drivers'!$C217,'SSP drivers'!$D$2:$D$7886,'Selected scen drivers'!$D217)</f>
        <v>79.284706</v>
      </c>
      <c r="Q217" s="4">
        <f>SUMIFS('SSP drivers'!Q$2:Q$7886,'SSP drivers'!$A$2:$A$7886,'Selected scen drivers'!$AH$1,'SSP drivers'!$B$2:$B$7886,'Selected scen drivers'!$AI$1,'SSP drivers'!$C$2:$C$7886,'Selected scen drivers'!$C217,'SSP drivers'!$D$2:$D$7886,'Selected scen drivers'!$D217)</f>
        <v>78.739166999999995</v>
      </c>
      <c r="R217" s="4">
        <f>SUMIFS('SSP drivers'!R$2:R$7886,'SSP drivers'!$A$2:$A$7886,'Selected scen drivers'!$AH$1,'SSP drivers'!$B$2:$B$7886,'Selected scen drivers'!$AI$1,'SSP drivers'!$C$2:$C$7886,'Selected scen drivers'!$C217,'SSP drivers'!$D$2:$D$7886,'Selected scen drivers'!$D217)</f>
        <v>78.189717999999999</v>
      </c>
      <c r="S217" s="4">
        <f>SUMIFS('SSP drivers'!S$2:S$7886,'SSP drivers'!$A$2:$A$7886,'Selected scen drivers'!$AH$1,'SSP drivers'!$B$2:$B$7886,'Selected scen drivers'!$AI$1,'SSP drivers'!$C$2:$C$7886,'Selected scen drivers'!$C217,'SSP drivers'!$D$2:$D$7886,'Selected scen drivers'!$D217)</f>
        <v>77.509637999999995</v>
      </c>
      <c r="T217" s="4">
        <f>SUMIFS('SSP drivers'!T$2:T$7886,'SSP drivers'!$A$2:$A$7886,'Selected scen drivers'!$AH$1,'SSP drivers'!$B$2:$B$7886,'Selected scen drivers'!$AI$1,'SSP drivers'!$C$2:$C$7886,'Selected scen drivers'!$C217,'SSP drivers'!$D$2:$D$7886,'Selected scen drivers'!$D217)</f>
        <v>76.643921000000006</v>
      </c>
      <c r="U217" s="4">
        <f>SUMIFS('SSP drivers'!U$2:U$7886,'SSP drivers'!$A$2:$A$7886,'Selected scen drivers'!$AH$1,'SSP drivers'!$B$2:$B$7886,'Selected scen drivers'!$AI$1,'SSP drivers'!$C$2:$C$7886,'Selected scen drivers'!$C217,'SSP drivers'!$D$2:$D$7886,'Selected scen drivers'!$D217)</f>
        <v>75.646904000000006</v>
      </c>
      <c r="V217" s="4">
        <f>SUMIFS('SSP drivers'!V$2:V$7886,'SSP drivers'!$A$2:$A$7886,'Selected scen drivers'!$AH$1,'SSP drivers'!$B$2:$B$7886,'Selected scen drivers'!$AI$1,'SSP drivers'!$C$2:$C$7886,'Selected scen drivers'!$C217,'SSP drivers'!$D$2:$D$7886,'Selected scen drivers'!$D217)</f>
        <v>74.584439999999901</v>
      </c>
      <c r="W217" s="4">
        <f>SUMIFS('SSP drivers'!W$2:W$7886,'SSP drivers'!$A$2:$A$7886,'Selected scen drivers'!$AH$1,'SSP drivers'!$B$2:$B$7886,'Selected scen drivers'!$AI$1,'SSP drivers'!$C$2:$C$7886,'Selected scen drivers'!$C217,'SSP drivers'!$D$2:$D$7886,'Selected scen drivers'!$D217)</f>
        <v>73.461989000000003</v>
      </c>
      <c r="X217" s="4"/>
      <c r="Y217" s="4"/>
      <c r="Z217" s="4"/>
      <c r="AA217" s="4"/>
      <c r="AB217" s="4"/>
      <c r="AC217" s="4"/>
      <c r="AD217" s="4"/>
      <c r="AE217" s="4"/>
    </row>
    <row r="218" spans="1:31" x14ac:dyDescent="0.35">
      <c r="A218">
        <f t="shared" si="6"/>
        <v>25</v>
      </c>
      <c r="B218">
        <f t="shared" si="7"/>
        <v>1</v>
      </c>
      <c r="C218" t="str">
        <f>IFERROR(VLOOKUP(A218,Classification!$A$4:$B$37,2,FALSE),"")</f>
        <v>Canada</v>
      </c>
      <c r="D218" t="str">
        <f>IFERROR(VLOOKUP(B218,Classification!$N$5:$O$14,2,FALSE),"")</f>
        <v>GDP</v>
      </c>
      <c r="E218" s="4">
        <f>SUMIFS('SSP drivers'!E$2:E$7886,'SSP drivers'!$A$2:$A$7886,'Selected scen drivers'!$AH$1,'SSP drivers'!$B$2:$B$7886,'Selected scen drivers'!$AI$1,'SSP drivers'!$C$2:$C$7886,'Selected scen drivers'!$C218,'SSP drivers'!$D$2:$D$7886,'Selected scen drivers'!$D218)</f>
        <v>0</v>
      </c>
      <c r="F218" s="4">
        <f>SUMIFS('SSP drivers'!F$2:F$7886,'SSP drivers'!$A$2:$A$7886,'Selected scen drivers'!$AH$1,'SSP drivers'!$B$2:$B$7886,'Selected scen drivers'!$AI$1,'SSP drivers'!$C$2:$C$7886,'Selected scen drivers'!$C218,'SSP drivers'!$D$2:$D$7886,'Selected scen drivers'!$D218)</f>
        <v>1638.8820000000001</v>
      </c>
      <c r="G218" s="4">
        <f>SUMIFS('SSP drivers'!G$2:G$7886,'SSP drivers'!$A$2:$A$7886,'Selected scen drivers'!$AH$1,'SSP drivers'!$B$2:$B$7886,'Selected scen drivers'!$AI$1,'SSP drivers'!$C$2:$C$7886,'Selected scen drivers'!$C218,'SSP drivers'!$D$2:$D$7886,'Selected scen drivers'!$D218)</f>
        <v>1649.89</v>
      </c>
      <c r="H218" s="4">
        <f>SUMIFS('SSP drivers'!H$2:H$7886,'SSP drivers'!$A$2:$A$7886,'Selected scen drivers'!$AH$1,'SSP drivers'!$B$2:$B$7886,'Selected scen drivers'!$AI$1,'SSP drivers'!$C$2:$C$7886,'Selected scen drivers'!$C218,'SSP drivers'!$D$2:$D$7886,'Selected scen drivers'!$D218)</f>
        <v>1862.51</v>
      </c>
      <c r="I218" s="4">
        <f>SUMIFS('SSP drivers'!I$2:I$7886,'SSP drivers'!$A$2:$A$7886,'Selected scen drivers'!$AH$1,'SSP drivers'!$B$2:$B$7886,'Selected scen drivers'!$AI$1,'SSP drivers'!$C$2:$C$7886,'Selected scen drivers'!$C218,'SSP drivers'!$D$2:$D$7886,'Selected scen drivers'!$D218)</f>
        <v>2067.36</v>
      </c>
      <c r="J218" s="4">
        <f>SUMIFS('SSP drivers'!J$2:J$7886,'SSP drivers'!$A$2:$A$7886,'Selected scen drivers'!$AH$1,'SSP drivers'!$B$2:$B$7886,'Selected scen drivers'!$AI$1,'SSP drivers'!$C$2:$C$7886,'Selected scen drivers'!$C218,'SSP drivers'!$D$2:$D$7886,'Selected scen drivers'!$D218)</f>
        <v>2297.65</v>
      </c>
      <c r="K218" s="4">
        <f>SUMIFS('SSP drivers'!K$2:K$7886,'SSP drivers'!$A$2:$A$7886,'Selected scen drivers'!$AH$1,'SSP drivers'!$B$2:$B$7886,'Selected scen drivers'!$AI$1,'SSP drivers'!$C$2:$C$7886,'Selected scen drivers'!$C218,'SSP drivers'!$D$2:$D$7886,'Selected scen drivers'!$D218)</f>
        <v>2553.44</v>
      </c>
      <c r="L218" s="4">
        <f>SUMIFS('SSP drivers'!L$2:L$7886,'SSP drivers'!$A$2:$A$7886,'Selected scen drivers'!$AH$1,'SSP drivers'!$B$2:$B$7886,'Selected scen drivers'!$AI$1,'SSP drivers'!$C$2:$C$7886,'Selected scen drivers'!$C218,'SSP drivers'!$D$2:$D$7886,'Selected scen drivers'!$D218)</f>
        <v>2820.77</v>
      </c>
      <c r="M218" s="4">
        <f>SUMIFS('SSP drivers'!M$2:M$7886,'SSP drivers'!$A$2:$A$7886,'Selected scen drivers'!$AH$1,'SSP drivers'!$B$2:$B$7886,'Selected scen drivers'!$AI$1,'SSP drivers'!$C$2:$C$7886,'Selected scen drivers'!$C218,'SSP drivers'!$D$2:$D$7886,'Selected scen drivers'!$D218)</f>
        <v>3088.48</v>
      </c>
      <c r="N218" s="4">
        <f>SUMIFS('SSP drivers'!N$2:N$7886,'SSP drivers'!$A$2:$A$7886,'Selected scen drivers'!$AH$1,'SSP drivers'!$B$2:$B$7886,'Selected scen drivers'!$AI$1,'SSP drivers'!$C$2:$C$7886,'Selected scen drivers'!$C218,'SSP drivers'!$D$2:$D$7886,'Selected scen drivers'!$D218)</f>
        <v>3356.24</v>
      </c>
      <c r="O218" s="4">
        <f>SUMIFS('SSP drivers'!O$2:O$7886,'SSP drivers'!$A$2:$A$7886,'Selected scen drivers'!$AH$1,'SSP drivers'!$B$2:$B$7886,'Selected scen drivers'!$AI$1,'SSP drivers'!$C$2:$C$7886,'Selected scen drivers'!$C218,'SSP drivers'!$D$2:$D$7886,'Selected scen drivers'!$D218)</f>
        <v>3626.62</v>
      </c>
      <c r="P218" s="4">
        <f>SUMIFS('SSP drivers'!P$2:P$7886,'SSP drivers'!$A$2:$A$7886,'Selected scen drivers'!$AH$1,'SSP drivers'!$B$2:$B$7886,'Selected scen drivers'!$AI$1,'SSP drivers'!$C$2:$C$7886,'Selected scen drivers'!$C218,'SSP drivers'!$D$2:$D$7886,'Selected scen drivers'!$D218)</f>
        <v>3905.57</v>
      </c>
      <c r="Q218" s="4">
        <f>SUMIFS('SSP drivers'!Q$2:Q$7886,'SSP drivers'!$A$2:$A$7886,'Selected scen drivers'!$AH$1,'SSP drivers'!$B$2:$B$7886,'Selected scen drivers'!$AI$1,'SSP drivers'!$C$2:$C$7886,'Selected scen drivers'!$C218,'SSP drivers'!$D$2:$D$7886,'Selected scen drivers'!$D218)</f>
        <v>4186.18</v>
      </c>
      <c r="R218" s="4">
        <f>SUMIFS('SSP drivers'!R$2:R$7886,'SSP drivers'!$A$2:$A$7886,'Selected scen drivers'!$AH$1,'SSP drivers'!$B$2:$B$7886,'Selected scen drivers'!$AI$1,'SSP drivers'!$C$2:$C$7886,'Selected scen drivers'!$C218,'SSP drivers'!$D$2:$D$7886,'Selected scen drivers'!$D218)</f>
        <v>4457.47</v>
      </c>
      <c r="S218" s="4">
        <f>SUMIFS('SSP drivers'!S$2:S$7886,'SSP drivers'!$A$2:$A$7886,'Selected scen drivers'!$AH$1,'SSP drivers'!$B$2:$B$7886,'Selected scen drivers'!$AI$1,'SSP drivers'!$C$2:$C$7886,'Selected scen drivers'!$C218,'SSP drivers'!$D$2:$D$7886,'Selected scen drivers'!$D218)</f>
        <v>4713.7700000000004</v>
      </c>
      <c r="T218" s="4">
        <f>SUMIFS('SSP drivers'!T$2:T$7886,'SSP drivers'!$A$2:$A$7886,'Selected scen drivers'!$AH$1,'SSP drivers'!$B$2:$B$7886,'Selected scen drivers'!$AI$1,'SSP drivers'!$C$2:$C$7886,'Selected scen drivers'!$C218,'SSP drivers'!$D$2:$D$7886,'Selected scen drivers'!$D218)</f>
        <v>4953.5600000000004</v>
      </c>
      <c r="U218" s="4">
        <f>SUMIFS('SSP drivers'!U$2:U$7886,'SSP drivers'!$A$2:$A$7886,'Selected scen drivers'!$AH$1,'SSP drivers'!$B$2:$B$7886,'Selected scen drivers'!$AI$1,'SSP drivers'!$C$2:$C$7886,'Selected scen drivers'!$C218,'SSP drivers'!$D$2:$D$7886,'Selected scen drivers'!$D218)</f>
        <v>5176.92</v>
      </c>
      <c r="V218" s="4">
        <f>SUMIFS('SSP drivers'!V$2:V$7886,'SSP drivers'!$A$2:$A$7886,'Selected scen drivers'!$AH$1,'SSP drivers'!$B$2:$B$7886,'Selected scen drivers'!$AI$1,'SSP drivers'!$C$2:$C$7886,'Selected scen drivers'!$C218,'SSP drivers'!$D$2:$D$7886,'Selected scen drivers'!$D218)</f>
        <v>5384.35</v>
      </c>
      <c r="W218" s="4">
        <f>SUMIFS('SSP drivers'!W$2:W$7886,'SSP drivers'!$A$2:$A$7886,'Selected scen drivers'!$AH$1,'SSP drivers'!$B$2:$B$7886,'Selected scen drivers'!$AI$1,'SSP drivers'!$C$2:$C$7886,'Selected scen drivers'!$C218,'SSP drivers'!$D$2:$D$7886,'Selected scen drivers'!$D218)</f>
        <v>5574.02</v>
      </c>
      <c r="X218" s="4"/>
      <c r="Y218" s="4"/>
      <c r="Z218" s="4"/>
      <c r="AA218" s="4"/>
      <c r="AB218" s="4"/>
      <c r="AC218" s="4"/>
      <c r="AD218" s="4"/>
      <c r="AE218" s="4"/>
    </row>
    <row r="219" spans="1:31" x14ac:dyDescent="0.35">
      <c r="A219">
        <f t="shared" si="6"/>
        <v>25</v>
      </c>
      <c r="B219">
        <f t="shared" si="7"/>
        <v>2</v>
      </c>
      <c r="C219" t="str">
        <f>IFERROR(VLOOKUP(A219,Classification!$A$4:$B$37,2,FALSE),"")</f>
        <v>Canada</v>
      </c>
      <c r="D219" t="str">
        <f>IFERROR(VLOOKUP(B219,Classification!$N$5:$O$14,2,FALSE),"")</f>
        <v>GDPAGR</v>
      </c>
      <c r="E219" s="4">
        <f>SUMIFS('SSP drivers'!E$2:E$7886,'SSP drivers'!$A$2:$A$7886,'Selected scen drivers'!$AH$1,'SSP drivers'!$B$2:$B$7886,'Selected scen drivers'!$AI$1,'SSP drivers'!$C$2:$C$7886,'Selected scen drivers'!$C219,'SSP drivers'!$D$2:$D$7886,'Selected scen drivers'!$D219)</f>
        <v>0</v>
      </c>
      <c r="F219" s="4">
        <f>SUMIFS('SSP drivers'!F$2:F$7886,'SSP drivers'!$A$2:$A$7886,'Selected scen drivers'!$AH$1,'SSP drivers'!$B$2:$B$7886,'Selected scen drivers'!$AI$1,'SSP drivers'!$C$2:$C$7886,'Selected scen drivers'!$C219,'SSP drivers'!$D$2:$D$7886,'Selected scen drivers'!$D219)</f>
        <v>30.069995469181599</v>
      </c>
      <c r="G219" s="4">
        <f>SUMIFS('SSP drivers'!G$2:G$7886,'SSP drivers'!$A$2:$A$7886,'Selected scen drivers'!$AH$1,'SSP drivers'!$B$2:$B$7886,'Selected scen drivers'!$AI$1,'SSP drivers'!$C$2:$C$7886,'Selected scen drivers'!$C219,'SSP drivers'!$D$2:$D$7886,'Selected scen drivers'!$D219)</f>
        <v>30.271968832806799</v>
      </c>
      <c r="H219" s="4">
        <f>SUMIFS('SSP drivers'!H$2:H$7886,'SSP drivers'!$A$2:$A$7886,'Selected scen drivers'!$AH$1,'SSP drivers'!$B$2:$B$7886,'Selected scen drivers'!$AI$1,'SSP drivers'!$C$2:$C$7886,'Selected scen drivers'!$C219,'SSP drivers'!$D$2:$D$7886,'Selected scen drivers'!$D219)</f>
        <v>34.173093158205099</v>
      </c>
      <c r="I219" s="4">
        <f>SUMIFS('SSP drivers'!I$2:I$7886,'SSP drivers'!$A$2:$A$7886,'Selected scen drivers'!$AH$1,'SSP drivers'!$B$2:$B$7886,'Selected scen drivers'!$AI$1,'SSP drivers'!$C$2:$C$7886,'Selected scen drivers'!$C219,'SSP drivers'!$D$2:$D$7886,'Selected scen drivers'!$D219)</f>
        <v>37.9316545261754</v>
      </c>
      <c r="J219" s="4">
        <f>SUMIFS('SSP drivers'!J$2:J$7886,'SSP drivers'!$A$2:$A$7886,'Selected scen drivers'!$AH$1,'SSP drivers'!$B$2:$B$7886,'Selected scen drivers'!$AI$1,'SSP drivers'!$C$2:$C$7886,'Selected scen drivers'!$C219,'SSP drivers'!$D$2:$D$7886,'Selected scen drivers'!$D219)</f>
        <v>42.156985731593302</v>
      </c>
      <c r="K219" s="4">
        <f>SUMIFS('SSP drivers'!K$2:K$7886,'SSP drivers'!$A$2:$A$7886,'Selected scen drivers'!$AH$1,'SSP drivers'!$B$2:$B$7886,'Selected scen drivers'!$AI$1,'SSP drivers'!$C$2:$C$7886,'Selected scen drivers'!$C219,'SSP drivers'!$D$2:$D$7886,'Selected scen drivers'!$D219)</f>
        <v>46.850187646717202</v>
      </c>
      <c r="L219" s="4">
        <f>SUMIFS('SSP drivers'!L$2:L$7886,'SSP drivers'!$A$2:$A$7886,'Selected scen drivers'!$AH$1,'SSP drivers'!$B$2:$B$7886,'Selected scen drivers'!$AI$1,'SSP drivers'!$C$2:$C$7886,'Selected scen drivers'!$C219,'SSP drivers'!$D$2:$D$7886,'Selected scen drivers'!$D219)</f>
        <v>51.755123992821602</v>
      </c>
      <c r="M219" s="4">
        <f>SUMIFS('SSP drivers'!M$2:M$7886,'SSP drivers'!$A$2:$A$7886,'Selected scen drivers'!$AH$1,'SSP drivers'!$B$2:$B$7886,'Selected scen drivers'!$AI$1,'SSP drivers'!$C$2:$C$7886,'Selected scen drivers'!$C219,'SSP drivers'!$D$2:$D$7886,'Selected scen drivers'!$D219)</f>
        <v>56.6670325298942</v>
      </c>
      <c r="N219" s="4">
        <f>SUMIFS('SSP drivers'!N$2:N$7886,'SSP drivers'!$A$2:$A$7886,'Selected scen drivers'!$AH$1,'SSP drivers'!$B$2:$B$7886,'Selected scen drivers'!$AI$1,'SSP drivers'!$C$2:$C$7886,'Selected scen drivers'!$C219,'SSP drivers'!$D$2:$D$7886,'Selected scen drivers'!$D219)</f>
        <v>61.579858460515197</v>
      </c>
      <c r="O219" s="4">
        <f>SUMIFS('SSP drivers'!O$2:O$7886,'SSP drivers'!$A$2:$A$7886,'Selected scen drivers'!$AH$1,'SSP drivers'!$B$2:$B$7886,'Selected scen drivers'!$AI$1,'SSP drivers'!$C$2:$C$7886,'Selected scen drivers'!$C219,'SSP drivers'!$D$2:$D$7886,'Selected scen drivers'!$D219)</f>
        <v>66.540755813074696</v>
      </c>
      <c r="P219" s="4">
        <f>SUMIFS('SSP drivers'!P$2:P$7886,'SSP drivers'!$A$2:$A$7886,'Selected scen drivers'!$AH$1,'SSP drivers'!$B$2:$B$7886,'Selected scen drivers'!$AI$1,'SSP drivers'!$C$2:$C$7886,'Selected scen drivers'!$C219,'SSP drivers'!$D$2:$D$7886,'Selected scen drivers'!$D219)</f>
        <v>71.658894419837196</v>
      </c>
      <c r="Q219" s="4">
        <f>SUMIFS('SSP drivers'!Q$2:Q$7886,'SSP drivers'!$A$2:$A$7886,'Selected scen drivers'!$AH$1,'SSP drivers'!$B$2:$B$7886,'Selected scen drivers'!$AI$1,'SSP drivers'!$C$2:$C$7886,'Selected scen drivers'!$C219,'SSP drivers'!$D$2:$D$7886,'Selected scen drivers'!$D219)</f>
        <v>76.807490492408107</v>
      </c>
      <c r="R219" s="4">
        <f>SUMIFS('SSP drivers'!R$2:R$7886,'SSP drivers'!$A$2:$A$7886,'Selected scen drivers'!$AH$1,'SSP drivers'!$B$2:$B$7886,'Selected scen drivers'!$AI$1,'SSP drivers'!$C$2:$C$7886,'Selected scen drivers'!$C219,'SSP drivers'!$D$2:$D$7886,'Selected scen drivers'!$D219)</f>
        <v>81.785084407549206</v>
      </c>
      <c r="S219" s="4">
        <f>SUMIFS('SSP drivers'!S$2:S$7886,'SSP drivers'!$A$2:$A$7886,'Selected scen drivers'!$AH$1,'SSP drivers'!$B$2:$B$7886,'Selected scen drivers'!$AI$1,'SSP drivers'!$C$2:$C$7886,'Selected scen drivers'!$C219,'SSP drivers'!$D$2:$D$7886,'Selected scen drivers'!$D219)</f>
        <v>86.487643736867099</v>
      </c>
      <c r="T219" s="4">
        <f>SUMIFS('SSP drivers'!T$2:T$7886,'SSP drivers'!$A$2:$A$7886,'Selected scen drivers'!$AH$1,'SSP drivers'!$B$2:$B$7886,'Selected scen drivers'!$AI$1,'SSP drivers'!$C$2:$C$7886,'Selected scen drivers'!$C219,'SSP drivers'!$D$2:$D$7886,'Selected scen drivers'!$D219)</f>
        <v>90.887279716489303</v>
      </c>
      <c r="U219" s="4">
        <f>SUMIFS('SSP drivers'!U$2:U$7886,'SSP drivers'!$A$2:$A$7886,'Selected scen drivers'!$AH$1,'SSP drivers'!$B$2:$B$7886,'Selected scen drivers'!$AI$1,'SSP drivers'!$C$2:$C$7886,'Selected scen drivers'!$C219,'SSP drivers'!$D$2:$D$7886,'Selected scen drivers'!$D219)</f>
        <v>94.985460176093099</v>
      </c>
      <c r="V219" s="4">
        <f>SUMIFS('SSP drivers'!V$2:V$7886,'SSP drivers'!$A$2:$A$7886,'Selected scen drivers'!$AH$1,'SSP drivers'!$B$2:$B$7886,'Selected scen drivers'!$AI$1,'SSP drivers'!$C$2:$C$7886,'Selected scen drivers'!$C219,'SSP drivers'!$D$2:$D$7886,'Selected scen drivers'!$D219)</f>
        <v>98.791359051162999</v>
      </c>
      <c r="W219" s="4">
        <f>SUMIFS('SSP drivers'!W$2:W$7886,'SSP drivers'!$A$2:$A$7886,'Selected scen drivers'!$AH$1,'SSP drivers'!$B$2:$B$7886,'Selected scen drivers'!$AI$1,'SSP drivers'!$C$2:$C$7886,'Selected scen drivers'!$C219,'SSP drivers'!$D$2:$D$7886,'Selected scen drivers'!$D219)</f>
        <v>102.271399737826</v>
      </c>
      <c r="X219" s="4"/>
      <c r="Y219" s="4"/>
      <c r="Z219" s="4"/>
      <c r="AA219" s="4"/>
      <c r="AB219" s="4"/>
      <c r="AC219" s="4"/>
      <c r="AD219" s="4"/>
      <c r="AE219" s="4"/>
    </row>
    <row r="220" spans="1:31" x14ac:dyDescent="0.35">
      <c r="A220">
        <f t="shared" si="6"/>
        <v>25</v>
      </c>
      <c r="B220">
        <f t="shared" si="7"/>
        <v>3</v>
      </c>
      <c r="C220" t="str">
        <f>IFERROR(VLOOKUP(A220,Classification!$A$4:$B$37,2,FALSE),"")</f>
        <v>Canada</v>
      </c>
      <c r="D220" t="str">
        <f>IFERROR(VLOOKUP(B220,Classification!$N$5:$O$14,2,FALSE),"")</f>
        <v>GDPIND</v>
      </c>
      <c r="E220" s="4">
        <f>SUMIFS('SSP drivers'!E$2:E$7886,'SSP drivers'!$A$2:$A$7886,'Selected scen drivers'!$AH$1,'SSP drivers'!$B$2:$B$7886,'Selected scen drivers'!$AI$1,'SSP drivers'!$C$2:$C$7886,'Selected scen drivers'!$C220,'SSP drivers'!$D$2:$D$7886,'Selected scen drivers'!$D220)</f>
        <v>0</v>
      </c>
      <c r="F220" s="4">
        <f>SUMIFS('SSP drivers'!F$2:F$7886,'SSP drivers'!$A$2:$A$7886,'Selected scen drivers'!$AH$1,'SSP drivers'!$B$2:$B$7886,'Selected scen drivers'!$AI$1,'SSP drivers'!$C$2:$C$7886,'Selected scen drivers'!$C220,'SSP drivers'!$D$2:$D$7886,'Selected scen drivers'!$D220)</f>
        <v>439.24014284979597</v>
      </c>
      <c r="G220" s="4">
        <f>SUMIFS('SSP drivers'!G$2:G$7886,'SSP drivers'!$A$2:$A$7886,'Selected scen drivers'!$AH$1,'SSP drivers'!$B$2:$B$7886,'Selected scen drivers'!$AI$1,'SSP drivers'!$C$2:$C$7886,'Selected scen drivers'!$C220,'SSP drivers'!$D$2:$D$7886,'Selected scen drivers'!$D220)</f>
        <v>442.19041961925899</v>
      </c>
      <c r="H220" s="4">
        <f>SUMIFS('SSP drivers'!H$2:H$7886,'SSP drivers'!$A$2:$A$7886,'Selected scen drivers'!$AH$1,'SSP drivers'!$B$2:$B$7886,'Selected scen drivers'!$AI$1,'SSP drivers'!$C$2:$C$7886,'Selected scen drivers'!$C220,'SSP drivers'!$D$2:$D$7886,'Selected scen drivers'!$D220)</f>
        <v>502.89876006301898</v>
      </c>
      <c r="I220" s="4">
        <f>SUMIFS('SSP drivers'!I$2:I$7886,'SSP drivers'!$A$2:$A$7886,'Selected scen drivers'!$AH$1,'SSP drivers'!$B$2:$B$7886,'Selected scen drivers'!$AI$1,'SSP drivers'!$C$2:$C$7886,'Selected scen drivers'!$C220,'SSP drivers'!$D$2:$D$7886,'Selected scen drivers'!$D220)</f>
        <v>562.34373794984106</v>
      </c>
      <c r="J220" s="4">
        <f>SUMIFS('SSP drivers'!J$2:J$7886,'SSP drivers'!$A$2:$A$7886,'Selected scen drivers'!$AH$1,'SSP drivers'!$B$2:$B$7886,'Selected scen drivers'!$AI$1,'SSP drivers'!$C$2:$C$7886,'Selected scen drivers'!$C220,'SSP drivers'!$D$2:$D$7886,'Selected scen drivers'!$D220)</f>
        <v>629.57861629966601</v>
      </c>
      <c r="K220" s="4">
        <f>SUMIFS('SSP drivers'!K$2:K$7886,'SSP drivers'!$A$2:$A$7886,'Selected scen drivers'!$AH$1,'SSP drivers'!$B$2:$B$7886,'Selected scen drivers'!$AI$1,'SSP drivers'!$C$2:$C$7886,'Selected scen drivers'!$C220,'SSP drivers'!$D$2:$D$7886,'Selected scen drivers'!$D220)</f>
        <v>704.77253812342099</v>
      </c>
      <c r="L220" s="4">
        <f>SUMIFS('SSP drivers'!L$2:L$7886,'SSP drivers'!$A$2:$A$7886,'Selected scen drivers'!$AH$1,'SSP drivers'!$B$2:$B$7886,'Selected scen drivers'!$AI$1,'SSP drivers'!$C$2:$C$7886,'Selected scen drivers'!$C220,'SSP drivers'!$D$2:$D$7886,'Selected scen drivers'!$D220)</f>
        <v>784.19744999642398</v>
      </c>
      <c r="M220" s="4">
        <f>SUMIFS('SSP drivers'!M$2:M$7886,'SSP drivers'!$A$2:$A$7886,'Selected scen drivers'!$AH$1,'SSP drivers'!$B$2:$B$7886,'Selected scen drivers'!$AI$1,'SSP drivers'!$C$2:$C$7886,'Selected scen drivers'!$C220,'SSP drivers'!$D$2:$D$7886,'Selected scen drivers'!$D220)</f>
        <v>864.797681694571</v>
      </c>
      <c r="N220" s="4">
        <f>SUMIFS('SSP drivers'!N$2:N$7886,'SSP drivers'!$A$2:$A$7886,'Selected scen drivers'!$AH$1,'SSP drivers'!$B$2:$B$7886,'Selected scen drivers'!$AI$1,'SSP drivers'!$C$2:$C$7886,'Selected scen drivers'!$C220,'SSP drivers'!$D$2:$D$7886,'Selected scen drivers'!$D220)</f>
        <v>946.48245011964696</v>
      </c>
      <c r="O220" s="4">
        <f>SUMIFS('SSP drivers'!O$2:O$7886,'SSP drivers'!$A$2:$A$7886,'Selected scen drivers'!$AH$1,'SSP drivers'!$B$2:$B$7886,'Selected scen drivers'!$AI$1,'SSP drivers'!$C$2:$C$7886,'Selected scen drivers'!$C220,'SSP drivers'!$D$2:$D$7886,'Selected scen drivers'!$D220)</f>
        <v>1029.9819506571901</v>
      </c>
      <c r="P220" s="4">
        <f>SUMIFS('SSP drivers'!P$2:P$7886,'SSP drivers'!$A$2:$A$7886,'Selected scen drivers'!$AH$1,'SSP drivers'!$B$2:$B$7886,'Selected scen drivers'!$AI$1,'SSP drivers'!$C$2:$C$7886,'Selected scen drivers'!$C220,'SSP drivers'!$D$2:$D$7886,'Selected scen drivers'!$D220)</f>
        <v>1117.0136287789201</v>
      </c>
      <c r="Q220" s="4">
        <f>SUMIFS('SSP drivers'!Q$2:Q$7886,'SSP drivers'!$A$2:$A$7886,'Selected scen drivers'!$AH$1,'SSP drivers'!$B$2:$B$7886,'Selected scen drivers'!$AI$1,'SSP drivers'!$C$2:$C$7886,'Selected scen drivers'!$C220,'SSP drivers'!$D$2:$D$7886,'Selected scen drivers'!$D220)</f>
        <v>1205.63877385047</v>
      </c>
      <c r="R220" s="4">
        <f>SUMIFS('SSP drivers'!R$2:R$7886,'SSP drivers'!$A$2:$A$7886,'Selected scen drivers'!$AH$1,'SSP drivers'!$B$2:$B$7886,'Selected scen drivers'!$AI$1,'SSP drivers'!$C$2:$C$7886,'Selected scen drivers'!$C220,'SSP drivers'!$D$2:$D$7886,'Selected scen drivers'!$D220)</f>
        <v>1292.6831007328999</v>
      </c>
      <c r="S220" s="4">
        <f>SUMIFS('SSP drivers'!S$2:S$7886,'SSP drivers'!$A$2:$A$7886,'Selected scen drivers'!$AH$1,'SSP drivers'!$B$2:$B$7886,'Selected scen drivers'!$AI$1,'SSP drivers'!$C$2:$C$7886,'Selected scen drivers'!$C220,'SSP drivers'!$D$2:$D$7886,'Selected scen drivers'!$D220)</f>
        <v>1376.4350534063899</v>
      </c>
      <c r="T220" s="4">
        <f>SUMIFS('SSP drivers'!T$2:T$7886,'SSP drivers'!$A$2:$A$7886,'Selected scen drivers'!$AH$1,'SSP drivers'!$B$2:$B$7886,'Selected scen drivers'!$AI$1,'SSP drivers'!$C$2:$C$7886,'Selected scen drivers'!$C220,'SSP drivers'!$D$2:$D$7886,'Selected scen drivers'!$D220)</f>
        <v>1456.35784233296</v>
      </c>
      <c r="U220" s="4">
        <f>SUMIFS('SSP drivers'!U$2:U$7886,'SSP drivers'!$A$2:$A$7886,'Selected scen drivers'!$AH$1,'SSP drivers'!$B$2:$B$7886,'Selected scen drivers'!$AI$1,'SSP drivers'!$C$2:$C$7886,'Selected scen drivers'!$C220,'SSP drivers'!$D$2:$D$7886,'Selected scen drivers'!$D220)</f>
        <v>1532.3761249700999</v>
      </c>
      <c r="V220" s="4">
        <f>SUMIFS('SSP drivers'!V$2:V$7886,'SSP drivers'!$A$2:$A$7886,'Selected scen drivers'!$AH$1,'SSP drivers'!$B$2:$B$7886,'Selected scen drivers'!$AI$1,'SSP drivers'!$C$2:$C$7886,'Selected scen drivers'!$C220,'SSP drivers'!$D$2:$D$7886,'Selected scen drivers'!$D220)</f>
        <v>1604.5403588506999</v>
      </c>
      <c r="W220" s="4">
        <f>SUMIFS('SSP drivers'!W$2:W$7886,'SSP drivers'!$A$2:$A$7886,'Selected scen drivers'!$AH$1,'SSP drivers'!$B$2:$B$7886,'Selected scen drivers'!$AI$1,'SSP drivers'!$C$2:$C$7886,'Selected scen drivers'!$C220,'SSP drivers'!$D$2:$D$7886,'Selected scen drivers'!$D220)</f>
        <v>1672.2059999999999</v>
      </c>
      <c r="X220" s="4"/>
      <c r="Y220" s="4"/>
      <c r="Z220" s="4"/>
      <c r="AA220" s="4"/>
      <c r="AB220" s="4"/>
      <c r="AC220" s="4"/>
      <c r="AD220" s="4"/>
      <c r="AE220" s="4"/>
    </row>
    <row r="221" spans="1:31" x14ac:dyDescent="0.35">
      <c r="A221">
        <f t="shared" si="6"/>
        <v>25</v>
      </c>
      <c r="B221">
        <f t="shared" si="7"/>
        <v>4</v>
      </c>
      <c r="C221" t="str">
        <f>IFERROR(VLOOKUP(A221,Classification!$A$4:$B$37,2,FALSE),"")</f>
        <v>Canada</v>
      </c>
      <c r="D221" t="str">
        <f>IFERROR(VLOOKUP(B221,Classification!$N$5:$O$14,2,FALSE),"")</f>
        <v>GDPMFG</v>
      </c>
      <c r="E221" s="4">
        <f>SUMIFS('SSP drivers'!E$2:E$7886,'SSP drivers'!$A$2:$A$7886,'Selected scen drivers'!$AH$1,'SSP drivers'!$B$2:$B$7886,'Selected scen drivers'!$AI$1,'SSP drivers'!$C$2:$C$7886,'Selected scen drivers'!$C221,'SSP drivers'!$D$2:$D$7886,'Selected scen drivers'!$D221)</f>
        <v>0</v>
      </c>
      <c r="F221" s="4">
        <f>SUMIFS('SSP drivers'!F$2:F$7886,'SSP drivers'!$A$2:$A$7886,'Selected scen drivers'!$AH$1,'SSP drivers'!$B$2:$B$7886,'Selected scen drivers'!$AI$1,'SSP drivers'!$C$2:$C$7886,'Selected scen drivers'!$C221,'SSP drivers'!$D$2:$D$7886,'Selected scen drivers'!$D221)</f>
        <v>49.194923868804302</v>
      </c>
      <c r="G221" s="4">
        <f>SUMIFS('SSP drivers'!G$2:G$7886,'SSP drivers'!$A$2:$A$7886,'Selected scen drivers'!$AH$1,'SSP drivers'!$B$2:$B$7886,'Selected scen drivers'!$AI$1,'SSP drivers'!$C$2:$C$7886,'Selected scen drivers'!$C221,'SSP drivers'!$D$2:$D$7886,'Selected scen drivers'!$D221)</f>
        <v>49.5253550541781</v>
      </c>
      <c r="H221" s="4">
        <f>SUMIFS('SSP drivers'!H$2:H$7886,'SSP drivers'!$A$2:$A$7886,'Selected scen drivers'!$AH$1,'SSP drivers'!$B$2:$B$7886,'Selected scen drivers'!$AI$1,'SSP drivers'!$C$2:$C$7886,'Selected scen drivers'!$C221,'SSP drivers'!$D$2:$D$7886,'Selected scen drivers'!$D221)</f>
        <v>60.662192847048402</v>
      </c>
      <c r="I221" s="4">
        <f>SUMIFS('SSP drivers'!I$2:I$7886,'SSP drivers'!$A$2:$A$7886,'Selected scen drivers'!$AH$1,'SSP drivers'!$B$2:$B$7886,'Selected scen drivers'!$AI$1,'SSP drivers'!$C$2:$C$7886,'Selected scen drivers'!$C221,'SSP drivers'!$D$2:$D$7886,'Selected scen drivers'!$D221)</f>
        <v>72.6829593504591</v>
      </c>
      <c r="J221" s="4">
        <f>SUMIFS('SSP drivers'!J$2:J$7886,'SSP drivers'!$A$2:$A$7886,'Selected scen drivers'!$AH$1,'SSP drivers'!$B$2:$B$7886,'Selected scen drivers'!$AI$1,'SSP drivers'!$C$2:$C$7886,'Selected scen drivers'!$C221,'SSP drivers'!$D$2:$D$7886,'Selected scen drivers'!$D221)</f>
        <v>86.803184178875199</v>
      </c>
      <c r="K221" s="4">
        <f>SUMIFS('SSP drivers'!K$2:K$7886,'SSP drivers'!$A$2:$A$7886,'Selected scen drivers'!$AH$1,'SSP drivers'!$B$2:$B$7886,'Selected scen drivers'!$AI$1,'SSP drivers'!$C$2:$C$7886,'Selected scen drivers'!$C221,'SSP drivers'!$D$2:$D$7886,'Selected scen drivers'!$D221)</f>
        <v>103.249210373252</v>
      </c>
      <c r="L221" s="4">
        <f>SUMIFS('SSP drivers'!L$2:L$7886,'SSP drivers'!$A$2:$A$7886,'Selected scen drivers'!$AH$1,'SSP drivers'!$B$2:$B$7886,'Selected scen drivers'!$AI$1,'SSP drivers'!$C$2:$C$7886,'Selected scen drivers'!$C221,'SSP drivers'!$D$2:$D$7886,'Selected scen drivers'!$D221)</f>
        <v>121.648663638662</v>
      </c>
      <c r="M221" s="4">
        <f>SUMIFS('SSP drivers'!M$2:M$7886,'SSP drivers'!$A$2:$A$7886,'Selected scen drivers'!$AH$1,'SSP drivers'!$B$2:$B$7886,'Selected scen drivers'!$AI$1,'SSP drivers'!$C$2:$C$7886,'Selected scen drivers'!$C221,'SSP drivers'!$D$2:$D$7886,'Selected scen drivers'!$D221)</f>
        <v>141.61065467192199</v>
      </c>
      <c r="N221" s="4">
        <f>SUMIFS('SSP drivers'!N$2:N$7886,'SSP drivers'!$A$2:$A$7886,'Selected scen drivers'!$AH$1,'SSP drivers'!$B$2:$B$7886,'Selected scen drivers'!$AI$1,'SSP drivers'!$C$2:$C$7886,'Selected scen drivers'!$C221,'SSP drivers'!$D$2:$D$7886,'Selected scen drivers'!$D221)</f>
        <v>163.149946119731</v>
      </c>
      <c r="O221" s="4">
        <f>SUMIFS('SSP drivers'!O$2:O$7886,'SSP drivers'!$A$2:$A$7886,'Selected scen drivers'!$AH$1,'SSP drivers'!$B$2:$B$7886,'Selected scen drivers'!$AI$1,'SSP drivers'!$C$2:$C$7886,'Selected scen drivers'!$C221,'SSP drivers'!$D$2:$D$7886,'Selected scen drivers'!$D221)</f>
        <v>186.426765744942</v>
      </c>
      <c r="P221" s="4">
        <f>SUMIFS('SSP drivers'!P$2:P$7886,'SSP drivers'!$A$2:$A$7886,'Selected scen drivers'!$AH$1,'SSP drivers'!$B$2:$B$7886,'Selected scen drivers'!$AI$1,'SSP drivers'!$C$2:$C$7886,'Selected scen drivers'!$C221,'SSP drivers'!$D$2:$D$7886,'Selected scen drivers'!$D221)</f>
        <v>211.81374036462401</v>
      </c>
      <c r="Q221" s="4">
        <f>SUMIFS('SSP drivers'!Q$2:Q$7886,'SSP drivers'!$A$2:$A$7886,'Selected scen drivers'!$AH$1,'SSP drivers'!$B$2:$B$7886,'Selected scen drivers'!$AI$1,'SSP drivers'!$C$2:$C$7886,'Selected scen drivers'!$C221,'SSP drivers'!$D$2:$D$7886,'Selected scen drivers'!$D221)</f>
        <v>239.01791560235901</v>
      </c>
      <c r="R221" s="4">
        <f>SUMIFS('SSP drivers'!R$2:R$7886,'SSP drivers'!$A$2:$A$7886,'Selected scen drivers'!$AH$1,'SSP drivers'!$B$2:$B$7886,'Selected scen drivers'!$AI$1,'SSP drivers'!$C$2:$C$7886,'Selected scen drivers'!$C221,'SSP drivers'!$D$2:$D$7886,'Selected scen drivers'!$D221)</f>
        <v>267.42384209545401</v>
      </c>
      <c r="S221" s="4">
        <f>SUMIFS('SSP drivers'!S$2:S$7886,'SSP drivers'!$A$2:$A$7886,'Selected scen drivers'!$AH$1,'SSP drivers'!$B$2:$B$7886,'Selected scen drivers'!$AI$1,'SSP drivers'!$C$2:$C$7886,'Selected scen drivers'!$C221,'SSP drivers'!$D$2:$D$7886,'Selected scen drivers'!$D221)</f>
        <v>296.62177584265299</v>
      </c>
      <c r="T221" s="4">
        <f>SUMIFS('SSP drivers'!T$2:T$7886,'SSP drivers'!$A$2:$A$7886,'Selected scen drivers'!$AH$1,'SSP drivers'!$B$2:$B$7886,'Selected scen drivers'!$AI$1,'SSP drivers'!$C$2:$C$7886,'Selected scen drivers'!$C221,'SSP drivers'!$D$2:$D$7886,'Selected scen drivers'!$D221)</f>
        <v>326.40621873888199</v>
      </c>
      <c r="U221" s="4">
        <f>SUMIFS('SSP drivers'!U$2:U$7886,'SSP drivers'!$A$2:$A$7886,'Selected scen drivers'!$AH$1,'SSP drivers'!$B$2:$B$7886,'Selected scen drivers'!$AI$1,'SSP drivers'!$C$2:$C$7886,'Selected scen drivers'!$C221,'SSP drivers'!$D$2:$D$7886,'Selected scen drivers'!$D221)</f>
        <v>356.66055524037898</v>
      </c>
      <c r="V221" s="4">
        <f>SUMIFS('SSP drivers'!V$2:V$7886,'SSP drivers'!$A$2:$A$7886,'Selected scen drivers'!$AH$1,'SSP drivers'!$B$2:$B$7886,'Selected scen drivers'!$AI$1,'SSP drivers'!$C$2:$C$7886,'Selected scen drivers'!$C221,'SSP drivers'!$D$2:$D$7886,'Selected scen drivers'!$D221)</f>
        <v>387.29593548055698</v>
      </c>
      <c r="W221" s="4">
        <f>SUMIFS('SSP drivers'!W$2:W$7886,'SSP drivers'!$A$2:$A$7886,'Selected scen drivers'!$AH$1,'SSP drivers'!$B$2:$B$7886,'Selected scen drivers'!$AI$1,'SSP drivers'!$C$2:$C$7886,'Selected scen drivers'!$C221,'SSP drivers'!$D$2:$D$7886,'Selected scen drivers'!$D221)</f>
        <v>418.05149999999998</v>
      </c>
      <c r="X221" s="4"/>
      <c r="Y221" s="4"/>
      <c r="Z221" s="4"/>
      <c r="AA221" s="4"/>
      <c r="AB221" s="4"/>
      <c r="AC221" s="4"/>
      <c r="AD221" s="4"/>
      <c r="AE221" s="4"/>
    </row>
    <row r="222" spans="1:31" x14ac:dyDescent="0.35">
      <c r="A222">
        <f t="shared" si="6"/>
        <v>25</v>
      </c>
      <c r="B222">
        <f t="shared" si="7"/>
        <v>5</v>
      </c>
      <c r="C222" t="str">
        <f>IFERROR(VLOOKUP(A222,Classification!$A$4:$B$37,2,FALSE),"")</f>
        <v>Canada</v>
      </c>
      <c r="D222" t="str">
        <f>IFERROR(VLOOKUP(B222,Classification!$N$5:$O$14,2,FALSE),"")</f>
        <v>GDPPCAP</v>
      </c>
      <c r="E222" s="4">
        <f>SUMIFS('SSP drivers'!E$2:E$7886,'SSP drivers'!$A$2:$A$7886,'Selected scen drivers'!$AH$1,'SSP drivers'!$B$2:$B$7886,'Selected scen drivers'!$AI$1,'SSP drivers'!$C$2:$C$7886,'Selected scen drivers'!$C222,'SSP drivers'!$D$2:$D$7886,'Selected scen drivers'!$D222)</f>
        <v>0</v>
      </c>
      <c r="F222" s="4">
        <f>SUMIFS('SSP drivers'!F$2:F$7886,'SSP drivers'!$A$2:$A$7886,'Selected scen drivers'!$AH$1,'SSP drivers'!$B$2:$B$7886,'Selected scen drivers'!$AI$1,'SSP drivers'!$C$2:$C$7886,'Selected scen drivers'!$C222,'SSP drivers'!$D$2:$D$7886,'Selected scen drivers'!$D222)</f>
        <v>43.609113363317498</v>
      </c>
      <c r="G222" s="4">
        <f>SUMIFS('SSP drivers'!G$2:G$7886,'SSP drivers'!$A$2:$A$7886,'Selected scen drivers'!$AH$1,'SSP drivers'!$B$2:$B$7886,'Selected scen drivers'!$AI$1,'SSP drivers'!$C$2:$C$7886,'Selected scen drivers'!$C222,'SSP drivers'!$D$2:$D$7886,'Selected scen drivers'!$D222)</f>
        <v>43.6961620770631</v>
      </c>
      <c r="H222" s="4">
        <f>SUMIFS('SSP drivers'!H$2:H$7886,'SSP drivers'!$A$2:$A$7886,'Selected scen drivers'!$AH$1,'SSP drivers'!$B$2:$B$7886,'Selected scen drivers'!$AI$1,'SSP drivers'!$C$2:$C$7886,'Selected scen drivers'!$C222,'SSP drivers'!$D$2:$D$7886,'Selected scen drivers'!$D222)</f>
        <v>48.197227637893903</v>
      </c>
      <c r="I222" s="4">
        <f>SUMIFS('SSP drivers'!I$2:I$7886,'SSP drivers'!$A$2:$A$7886,'Selected scen drivers'!$AH$1,'SSP drivers'!$B$2:$B$7886,'Selected scen drivers'!$AI$1,'SSP drivers'!$C$2:$C$7886,'Selected scen drivers'!$C222,'SSP drivers'!$D$2:$D$7886,'Selected scen drivers'!$D222)</f>
        <v>52.4138577274692</v>
      </c>
      <c r="J222" s="4">
        <f>SUMIFS('SSP drivers'!J$2:J$7886,'SSP drivers'!$A$2:$A$7886,'Selected scen drivers'!$AH$1,'SSP drivers'!$B$2:$B$7886,'Selected scen drivers'!$AI$1,'SSP drivers'!$C$2:$C$7886,'Selected scen drivers'!$C222,'SSP drivers'!$D$2:$D$7886,'Selected scen drivers'!$D222)</f>
        <v>57.175575113896997</v>
      </c>
      <c r="K222" s="4">
        <f>SUMIFS('SSP drivers'!K$2:K$7886,'SSP drivers'!$A$2:$A$7886,'Selected scen drivers'!$AH$1,'SSP drivers'!$B$2:$B$7886,'Selected scen drivers'!$AI$1,'SSP drivers'!$C$2:$C$7886,'Selected scen drivers'!$C222,'SSP drivers'!$D$2:$D$7886,'Selected scen drivers'!$D222)</f>
        <v>62.487981151018701</v>
      </c>
      <c r="L222" s="4">
        <f>SUMIFS('SSP drivers'!L$2:L$7886,'SSP drivers'!$A$2:$A$7886,'Selected scen drivers'!$AH$1,'SSP drivers'!$B$2:$B$7886,'Selected scen drivers'!$AI$1,'SSP drivers'!$C$2:$C$7886,'Selected scen drivers'!$C222,'SSP drivers'!$D$2:$D$7886,'Selected scen drivers'!$D222)</f>
        <v>67.962163407469404</v>
      </c>
      <c r="M222" s="4">
        <f>SUMIFS('SSP drivers'!M$2:M$7886,'SSP drivers'!$A$2:$A$7886,'Selected scen drivers'!$AH$1,'SSP drivers'!$B$2:$B$7886,'Selected scen drivers'!$AI$1,'SSP drivers'!$C$2:$C$7886,'Selected scen drivers'!$C222,'SSP drivers'!$D$2:$D$7886,'Selected scen drivers'!$D222)</f>
        <v>73.236978755518706</v>
      </c>
      <c r="N222" s="4">
        <f>SUMIFS('SSP drivers'!N$2:N$7886,'SSP drivers'!$A$2:$A$7886,'Selected scen drivers'!$AH$1,'SSP drivers'!$B$2:$B$7886,'Selected scen drivers'!$AI$1,'SSP drivers'!$C$2:$C$7886,'Selected scen drivers'!$C222,'SSP drivers'!$D$2:$D$7886,'Selected scen drivers'!$D222)</f>
        <v>78.529159493438002</v>
      </c>
      <c r="O222" s="4">
        <f>SUMIFS('SSP drivers'!O$2:O$7886,'SSP drivers'!$A$2:$A$7886,'Selected scen drivers'!$AH$1,'SSP drivers'!$B$2:$B$7886,'Selected scen drivers'!$AI$1,'SSP drivers'!$C$2:$C$7886,'Selected scen drivers'!$C222,'SSP drivers'!$D$2:$D$7886,'Selected scen drivers'!$D222)</f>
        <v>83.806259372864801</v>
      </c>
      <c r="P222" s="4">
        <f>SUMIFS('SSP drivers'!P$2:P$7886,'SSP drivers'!$A$2:$A$7886,'Selected scen drivers'!$AH$1,'SSP drivers'!$B$2:$B$7886,'Selected scen drivers'!$AI$1,'SSP drivers'!$C$2:$C$7886,'Selected scen drivers'!$C222,'SSP drivers'!$D$2:$D$7886,'Selected scen drivers'!$D222)</f>
        <v>89.238785892605094</v>
      </c>
      <c r="Q222" s="4">
        <f>SUMIFS('SSP drivers'!Q$2:Q$7886,'SSP drivers'!$A$2:$A$7886,'Selected scen drivers'!$AH$1,'SSP drivers'!$B$2:$B$7886,'Selected scen drivers'!$AI$1,'SSP drivers'!$C$2:$C$7886,'Selected scen drivers'!$C222,'SSP drivers'!$D$2:$D$7886,'Selected scen drivers'!$D222)</f>
        <v>94.658220392985697</v>
      </c>
      <c r="R222" s="4">
        <f>SUMIFS('SSP drivers'!R$2:R$7886,'SSP drivers'!$A$2:$A$7886,'Selected scen drivers'!$AH$1,'SSP drivers'!$B$2:$B$7886,'Selected scen drivers'!$AI$1,'SSP drivers'!$C$2:$C$7886,'Selected scen drivers'!$C222,'SSP drivers'!$D$2:$D$7886,'Selected scen drivers'!$D222)</f>
        <v>99.940783986300204</v>
      </c>
      <c r="S222" s="4">
        <f>SUMIFS('SSP drivers'!S$2:S$7886,'SSP drivers'!$A$2:$A$7886,'Selected scen drivers'!$AH$1,'SSP drivers'!$B$2:$B$7886,'Selected scen drivers'!$AI$1,'SSP drivers'!$C$2:$C$7886,'Selected scen drivers'!$C222,'SSP drivers'!$D$2:$D$7886,'Selected scen drivers'!$D222)</f>
        <v>105.109128176467</v>
      </c>
      <c r="T222" s="4">
        <f>SUMIFS('SSP drivers'!T$2:T$7886,'SSP drivers'!$A$2:$A$7886,'Selected scen drivers'!$AH$1,'SSP drivers'!$B$2:$B$7886,'Selected scen drivers'!$AI$1,'SSP drivers'!$C$2:$C$7886,'Selected scen drivers'!$C222,'SSP drivers'!$D$2:$D$7886,'Selected scen drivers'!$D222)</f>
        <v>110.25818755898101</v>
      </c>
      <c r="U222" s="4">
        <f>SUMIFS('SSP drivers'!U$2:U$7886,'SSP drivers'!$A$2:$A$7886,'Selected scen drivers'!$AH$1,'SSP drivers'!$B$2:$B$7886,'Selected scen drivers'!$AI$1,'SSP drivers'!$C$2:$C$7886,'Selected scen drivers'!$C222,'SSP drivers'!$D$2:$D$7886,'Selected scen drivers'!$D222)</f>
        <v>115.453957278432</v>
      </c>
      <c r="V222" s="4">
        <f>SUMIFS('SSP drivers'!V$2:V$7886,'SSP drivers'!$A$2:$A$7886,'Selected scen drivers'!$AH$1,'SSP drivers'!$B$2:$B$7886,'Selected scen drivers'!$AI$1,'SSP drivers'!$C$2:$C$7886,'Selected scen drivers'!$C222,'SSP drivers'!$D$2:$D$7886,'Selected scen drivers'!$D222)</f>
        <v>120.684428090048</v>
      </c>
      <c r="W222" s="4">
        <f>SUMIFS('SSP drivers'!W$2:W$7886,'SSP drivers'!$A$2:$A$7886,'Selected scen drivers'!$AH$1,'SSP drivers'!$B$2:$B$7886,'Selected scen drivers'!$AI$1,'SSP drivers'!$C$2:$C$7886,'Selected scen drivers'!$C222,'SSP drivers'!$D$2:$D$7886,'Selected scen drivers'!$D222)</f>
        <v>125.851435870773</v>
      </c>
      <c r="X222" s="4"/>
      <c r="Y222" s="4"/>
      <c r="Z222" s="4"/>
      <c r="AA222" s="4"/>
      <c r="AB222" s="4"/>
      <c r="AC222" s="4"/>
      <c r="AD222" s="4"/>
      <c r="AE222" s="4"/>
    </row>
    <row r="223" spans="1:31" x14ac:dyDescent="0.35">
      <c r="A223">
        <f t="shared" si="6"/>
        <v>25</v>
      </c>
      <c r="B223">
        <f t="shared" si="7"/>
        <v>6</v>
      </c>
      <c r="C223" t="str">
        <f>IFERROR(VLOOKUP(A223,Classification!$A$4:$B$37,2,FALSE),"")</f>
        <v>Canada</v>
      </c>
      <c r="D223" t="str">
        <f>IFERROR(VLOOKUP(B223,Classification!$N$5:$O$14,2,FALSE),"")</f>
        <v>GDPPHOU</v>
      </c>
      <c r="E223" s="4">
        <f>SUMIFS('SSP drivers'!E$2:E$7886,'SSP drivers'!$A$2:$A$7886,'Selected scen drivers'!$AH$1,'SSP drivers'!$B$2:$B$7886,'Selected scen drivers'!$AI$1,'SSP drivers'!$C$2:$C$7886,'Selected scen drivers'!$C223,'SSP drivers'!$D$2:$D$7886,'Selected scen drivers'!$D223)</f>
        <v>0</v>
      </c>
      <c r="F223" s="4">
        <f>SUMIFS('SSP drivers'!F$2:F$7886,'SSP drivers'!$A$2:$A$7886,'Selected scen drivers'!$AH$1,'SSP drivers'!$B$2:$B$7886,'Selected scen drivers'!$AI$1,'SSP drivers'!$C$2:$C$7886,'Selected scen drivers'!$C223,'SSP drivers'!$D$2:$D$7886,'Selected scen drivers'!$D223)</f>
        <v>143.53900535108801</v>
      </c>
      <c r="G223" s="4">
        <f>SUMIFS('SSP drivers'!G$2:G$7886,'SSP drivers'!$A$2:$A$7886,'Selected scen drivers'!$AH$1,'SSP drivers'!$B$2:$B$7886,'Selected scen drivers'!$AI$1,'SSP drivers'!$C$2:$C$7886,'Selected scen drivers'!$C223,'SSP drivers'!$D$2:$D$7886,'Selected scen drivers'!$D223)</f>
        <v>144.59831656180501</v>
      </c>
      <c r="H223" s="4">
        <f>SUMIFS('SSP drivers'!H$2:H$7886,'SSP drivers'!$A$2:$A$7886,'Selected scen drivers'!$AH$1,'SSP drivers'!$B$2:$B$7886,'Selected scen drivers'!$AI$1,'SSP drivers'!$C$2:$C$7886,'Selected scen drivers'!$C223,'SSP drivers'!$D$2:$D$7886,'Selected scen drivers'!$D223)</f>
        <v>163.77201369821299</v>
      </c>
      <c r="I223" s="4">
        <f>SUMIFS('SSP drivers'!I$2:I$7886,'SSP drivers'!$A$2:$A$7886,'Selected scen drivers'!$AH$1,'SSP drivers'!$B$2:$B$7886,'Selected scen drivers'!$AI$1,'SSP drivers'!$C$2:$C$7886,'Selected scen drivers'!$C223,'SSP drivers'!$D$2:$D$7886,'Selected scen drivers'!$D223)</f>
        <v>184.39748067887501</v>
      </c>
      <c r="J223" s="4">
        <f>SUMIFS('SSP drivers'!J$2:J$7886,'SSP drivers'!$A$2:$A$7886,'Selected scen drivers'!$AH$1,'SSP drivers'!$B$2:$B$7886,'Selected scen drivers'!$AI$1,'SSP drivers'!$C$2:$C$7886,'Selected scen drivers'!$C223,'SSP drivers'!$D$2:$D$7886,'Selected scen drivers'!$D223)</f>
        <v>205.16753592641899</v>
      </c>
      <c r="K223" s="4">
        <f>SUMIFS('SSP drivers'!K$2:K$7886,'SSP drivers'!$A$2:$A$7886,'Selected scen drivers'!$AH$1,'SSP drivers'!$B$2:$B$7886,'Selected scen drivers'!$AI$1,'SSP drivers'!$C$2:$C$7886,'Selected scen drivers'!$C223,'SSP drivers'!$D$2:$D$7886,'Selected scen drivers'!$D223)</f>
        <v>227.83706077485601</v>
      </c>
      <c r="L223" s="4">
        <f>SUMIFS('SSP drivers'!L$2:L$7886,'SSP drivers'!$A$2:$A$7886,'Selected scen drivers'!$AH$1,'SSP drivers'!$B$2:$B$7886,'Selected scen drivers'!$AI$1,'SSP drivers'!$C$2:$C$7886,'Selected scen drivers'!$C223,'SSP drivers'!$D$2:$D$7886,'Selected scen drivers'!$D223)</f>
        <v>252.128721805156</v>
      </c>
      <c r="M223" s="4">
        <f>SUMIFS('SSP drivers'!M$2:M$7886,'SSP drivers'!$A$2:$A$7886,'Selected scen drivers'!$AH$1,'SSP drivers'!$B$2:$B$7886,'Selected scen drivers'!$AI$1,'SSP drivers'!$C$2:$C$7886,'Selected scen drivers'!$C223,'SSP drivers'!$D$2:$D$7886,'Selected scen drivers'!$D223)</f>
        <v>279.39012499453298</v>
      </c>
      <c r="N223" s="4">
        <f>SUMIFS('SSP drivers'!N$2:N$7886,'SSP drivers'!$A$2:$A$7886,'Selected scen drivers'!$AH$1,'SSP drivers'!$B$2:$B$7886,'Selected scen drivers'!$AI$1,'SSP drivers'!$C$2:$C$7886,'Selected scen drivers'!$C223,'SSP drivers'!$D$2:$D$7886,'Selected scen drivers'!$D223)</f>
        <v>307.62263432906502</v>
      </c>
      <c r="O223" s="4">
        <f>SUMIFS('SSP drivers'!O$2:O$7886,'SSP drivers'!$A$2:$A$7886,'Selected scen drivers'!$AH$1,'SSP drivers'!$B$2:$B$7886,'Selected scen drivers'!$AI$1,'SSP drivers'!$C$2:$C$7886,'Selected scen drivers'!$C223,'SSP drivers'!$D$2:$D$7886,'Selected scen drivers'!$D223)</f>
        <v>336.64774731489001</v>
      </c>
      <c r="P223" s="4">
        <f>SUMIFS('SSP drivers'!P$2:P$7886,'SSP drivers'!$A$2:$A$7886,'Selected scen drivers'!$AH$1,'SSP drivers'!$B$2:$B$7886,'Selected scen drivers'!$AI$1,'SSP drivers'!$C$2:$C$7886,'Selected scen drivers'!$C223,'SSP drivers'!$D$2:$D$7886,'Selected scen drivers'!$D223)</f>
        <v>365.45330017691202</v>
      </c>
      <c r="Q223" s="4">
        <f>SUMIFS('SSP drivers'!Q$2:Q$7886,'SSP drivers'!$A$2:$A$7886,'Selected scen drivers'!$AH$1,'SSP drivers'!$B$2:$B$7886,'Selected scen drivers'!$AI$1,'SSP drivers'!$C$2:$C$7886,'Selected scen drivers'!$C223,'SSP drivers'!$D$2:$D$7886,'Selected scen drivers'!$D223)</f>
        <v>391.81094184688999</v>
      </c>
      <c r="R223" s="4">
        <f>SUMIFS('SSP drivers'!R$2:R$7886,'SSP drivers'!$A$2:$A$7886,'Selected scen drivers'!$AH$1,'SSP drivers'!$B$2:$B$7886,'Selected scen drivers'!$AI$1,'SSP drivers'!$C$2:$C$7886,'Selected scen drivers'!$C223,'SSP drivers'!$D$2:$D$7886,'Selected scen drivers'!$D223)</f>
        <v>419.29046357752298</v>
      </c>
      <c r="S223" s="4">
        <f>SUMIFS('SSP drivers'!S$2:S$7886,'SSP drivers'!$A$2:$A$7886,'Selected scen drivers'!$AH$1,'SSP drivers'!$B$2:$B$7886,'Selected scen drivers'!$AI$1,'SSP drivers'!$C$2:$C$7886,'Selected scen drivers'!$C223,'SSP drivers'!$D$2:$D$7886,'Selected scen drivers'!$D223)</f>
        <v>449.28684623799001</v>
      </c>
      <c r="T223" s="4">
        <f>SUMIFS('SSP drivers'!T$2:T$7886,'SSP drivers'!$A$2:$A$7886,'Selected scen drivers'!$AH$1,'SSP drivers'!$B$2:$B$7886,'Selected scen drivers'!$AI$1,'SSP drivers'!$C$2:$C$7886,'Selected scen drivers'!$C223,'SSP drivers'!$D$2:$D$7886,'Selected scen drivers'!$D223)</f>
        <v>478.82122572785897</v>
      </c>
      <c r="U223" s="4">
        <f>SUMIFS('SSP drivers'!U$2:U$7886,'SSP drivers'!$A$2:$A$7886,'Selected scen drivers'!$AH$1,'SSP drivers'!$B$2:$B$7886,'Selected scen drivers'!$AI$1,'SSP drivers'!$C$2:$C$7886,'Selected scen drivers'!$C223,'SSP drivers'!$D$2:$D$7886,'Selected scen drivers'!$D223)</f>
        <v>505.17795893143199</v>
      </c>
      <c r="V223" s="4">
        <f>SUMIFS('SSP drivers'!V$2:V$7886,'SSP drivers'!$A$2:$A$7886,'Selected scen drivers'!$AH$1,'SSP drivers'!$B$2:$B$7886,'Selected scen drivers'!$AI$1,'SSP drivers'!$C$2:$C$7886,'Selected scen drivers'!$C223,'SSP drivers'!$D$2:$D$7886,'Selected scen drivers'!$D223)</f>
        <v>532.59733377383895</v>
      </c>
      <c r="W223" s="4">
        <f>SUMIFS('SSP drivers'!W$2:W$7886,'SSP drivers'!$A$2:$A$7886,'Selected scen drivers'!$AH$1,'SSP drivers'!$B$2:$B$7886,'Selected scen drivers'!$AI$1,'SSP drivers'!$C$2:$C$7886,'Selected scen drivers'!$C223,'SSP drivers'!$D$2:$D$7886,'Selected scen drivers'!$D223)</f>
        <v>561.30446932296798</v>
      </c>
      <c r="X223" s="4"/>
      <c r="Y223" s="4"/>
      <c r="Z223" s="4"/>
      <c r="AA223" s="4"/>
      <c r="AB223" s="4"/>
      <c r="AC223" s="4"/>
      <c r="AD223" s="4"/>
      <c r="AE223" s="4"/>
    </row>
    <row r="224" spans="1:31" x14ac:dyDescent="0.35">
      <c r="A224">
        <f t="shared" si="6"/>
        <v>25</v>
      </c>
      <c r="B224">
        <f t="shared" si="7"/>
        <v>7</v>
      </c>
      <c r="C224" t="str">
        <f>IFERROR(VLOOKUP(A224,Classification!$A$4:$B$37,2,FALSE),"")</f>
        <v>Canada</v>
      </c>
      <c r="D224" t="str">
        <f>IFERROR(VLOOKUP(B224,Classification!$N$5:$O$14,2,FALSE),"")</f>
        <v>GDPSER</v>
      </c>
      <c r="E224" s="4">
        <f>SUMIFS('SSP drivers'!E$2:E$7886,'SSP drivers'!$A$2:$A$7886,'Selected scen drivers'!$AH$1,'SSP drivers'!$B$2:$B$7886,'Selected scen drivers'!$AI$1,'SSP drivers'!$C$2:$C$7886,'Selected scen drivers'!$C224,'SSP drivers'!$D$2:$D$7886,'Selected scen drivers'!$D224)</f>
        <v>0</v>
      </c>
      <c r="F224" s="4">
        <f>SUMIFS('SSP drivers'!F$2:F$7886,'SSP drivers'!$A$2:$A$7886,'Selected scen drivers'!$AH$1,'SSP drivers'!$B$2:$B$7886,'Selected scen drivers'!$AI$1,'SSP drivers'!$C$2:$C$7886,'Selected scen drivers'!$C224,'SSP drivers'!$D$2:$D$7886,'Selected scen drivers'!$D224)</f>
        <v>1169.57186168102</v>
      </c>
      <c r="G224" s="4">
        <f>SUMIFS('SSP drivers'!G$2:G$7886,'SSP drivers'!$A$2:$A$7886,'Selected scen drivers'!$AH$1,'SSP drivers'!$B$2:$B$7886,'Selected scen drivers'!$AI$1,'SSP drivers'!$C$2:$C$7886,'Selected scen drivers'!$C224,'SSP drivers'!$D$2:$D$7886,'Selected scen drivers'!$D224)</f>
        <v>1177.4276115479299</v>
      </c>
      <c r="H224" s="4">
        <f>SUMIFS('SSP drivers'!H$2:H$7886,'SSP drivers'!$A$2:$A$7886,'Selected scen drivers'!$AH$1,'SSP drivers'!$B$2:$B$7886,'Selected scen drivers'!$AI$1,'SSP drivers'!$C$2:$C$7886,'Selected scen drivers'!$C224,'SSP drivers'!$D$2:$D$7886,'Selected scen drivers'!$D224)</f>
        <v>1325.43814677878</v>
      </c>
      <c r="I224" s="4">
        <f>SUMIFS('SSP drivers'!I$2:I$7886,'SSP drivers'!$A$2:$A$7886,'Selected scen drivers'!$AH$1,'SSP drivers'!$B$2:$B$7886,'Selected scen drivers'!$AI$1,'SSP drivers'!$C$2:$C$7886,'Selected scen drivers'!$C224,'SSP drivers'!$D$2:$D$7886,'Selected scen drivers'!$D224)</f>
        <v>1467.0846075239799</v>
      </c>
      <c r="J224" s="4">
        <f>SUMIFS('SSP drivers'!J$2:J$7886,'SSP drivers'!$A$2:$A$7886,'Selected scen drivers'!$AH$1,'SSP drivers'!$B$2:$B$7886,'Selected scen drivers'!$AI$1,'SSP drivers'!$C$2:$C$7886,'Selected scen drivers'!$C224,'SSP drivers'!$D$2:$D$7886,'Selected scen drivers'!$D224)</f>
        <v>1625.9143979687401</v>
      </c>
      <c r="K224" s="4">
        <f>SUMIFS('SSP drivers'!K$2:K$7886,'SSP drivers'!$A$2:$A$7886,'Selected scen drivers'!$AH$1,'SSP drivers'!$B$2:$B$7886,'Selected scen drivers'!$AI$1,'SSP drivers'!$C$2:$C$7886,'Selected scen drivers'!$C224,'SSP drivers'!$D$2:$D$7886,'Selected scen drivers'!$D224)</f>
        <v>1801.81727422986</v>
      </c>
      <c r="L224" s="4">
        <f>SUMIFS('SSP drivers'!L$2:L$7886,'SSP drivers'!$A$2:$A$7886,'Selected scen drivers'!$AH$1,'SSP drivers'!$B$2:$B$7886,'Selected scen drivers'!$AI$1,'SSP drivers'!$C$2:$C$7886,'Selected scen drivers'!$C224,'SSP drivers'!$D$2:$D$7886,'Selected scen drivers'!$D224)</f>
        <v>1984.8174260107501</v>
      </c>
      <c r="M224" s="4">
        <f>SUMIFS('SSP drivers'!M$2:M$7886,'SSP drivers'!$A$2:$A$7886,'Selected scen drivers'!$AH$1,'SSP drivers'!$B$2:$B$7886,'Selected scen drivers'!$AI$1,'SSP drivers'!$C$2:$C$7886,'Selected scen drivers'!$C224,'SSP drivers'!$D$2:$D$7886,'Selected scen drivers'!$D224)</f>
        <v>2167.0152857755402</v>
      </c>
      <c r="N224" s="4">
        <f>SUMIFS('SSP drivers'!N$2:N$7886,'SSP drivers'!$A$2:$A$7886,'Selected scen drivers'!$AH$1,'SSP drivers'!$B$2:$B$7886,'Selected scen drivers'!$AI$1,'SSP drivers'!$C$2:$C$7886,'Selected scen drivers'!$C224,'SSP drivers'!$D$2:$D$7886,'Selected scen drivers'!$D224)</f>
        <v>2348.1776914198399</v>
      </c>
      <c r="O224" s="4">
        <f>SUMIFS('SSP drivers'!O$2:O$7886,'SSP drivers'!$A$2:$A$7886,'Selected scen drivers'!$AH$1,'SSP drivers'!$B$2:$B$7886,'Selected scen drivers'!$AI$1,'SSP drivers'!$C$2:$C$7886,'Selected scen drivers'!$C224,'SSP drivers'!$D$2:$D$7886,'Selected scen drivers'!$D224)</f>
        <v>2530.09729352973</v>
      </c>
      <c r="P224" s="4">
        <f>SUMIFS('SSP drivers'!P$2:P$7886,'SSP drivers'!$A$2:$A$7886,'Selected scen drivers'!$AH$1,'SSP drivers'!$B$2:$B$7886,'Selected scen drivers'!$AI$1,'SSP drivers'!$C$2:$C$7886,'Selected scen drivers'!$C224,'SSP drivers'!$D$2:$D$7886,'Selected scen drivers'!$D224)</f>
        <v>2716.8974768012499</v>
      </c>
      <c r="Q224" s="4">
        <f>SUMIFS('SSP drivers'!Q$2:Q$7886,'SSP drivers'!$A$2:$A$7886,'Selected scen drivers'!$AH$1,'SSP drivers'!$B$2:$B$7886,'Selected scen drivers'!$AI$1,'SSP drivers'!$C$2:$C$7886,'Selected scen drivers'!$C224,'SSP drivers'!$D$2:$D$7886,'Selected scen drivers'!$D224)</f>
        <v>2903.7337356571202</v>
      </c>
      <c r="R224" s="4">
        <f>SUMIFS('SSP drivers'!R$2:R$7886,'SSP drivers'!$A$2:$A$7886,'Selected scen drivers'!$AH$1,'SSP drivers'!$B$2:$B$7886,'Selected scen drivers'!$AI$1,'SSP drivers'!$C$2:$C$7886,'Selected scen drivers'!$C224,'SSP drivers'!$D$2:$D$7886,'Selected scen drivers'!$D224)</f>
        <v>3083.00181485955</v>
      </c>
      <c r="S224" s="4">
        <f>SUMIFS('SSP drivers'!S$2:S$7886,'SSP drivers'!$A$2:$A$7886,'Selected scen drivers'!$AH$1,'SSP drivers'!$B$2:$B$7886,'Selected scen drivers'!$AI$1,'SSP drivers'!$C$2:$C$7886,'Selected scen drivers'!$C224,'SSP drivers'!$D$2:$D$7886,'Selected scen drivers'!$D224)</f>
        <v>3250.84730285674</v>
      </c>
      <c r="T224" s="4">
        <f>SUMIFS('SSP drivers'!T$2:T$7886,'SSP drivers'!$A$2:$A$7886,'Selected scen drivers'!$AH$1,'SSP drivers'!$B$2:$B$7886,'Selected scen drivers'!$AI$1,'SSP drivers'!$C$2:$C$7886,'Selected scen drivers'!$C224,'SSP drivers'!$D$2:$D$7886,'Selected scen drivers'!$D224)</f>
        <v>3406.31487795056</v>
      </c>
      <c r="U224" s="4">
        <f>SUMIFS('SSP drivers'!U$2:U$7886,'SSP drivers'!$A$2:$A$7886,'Selected scen drivers'!$AH$1,'SSP drivers'!$B$2:$B$7886,'Selected scen drivers'!$AI$1,'SSP drivers'!$C$2:$C$7886,'Selected scen drivers'!$C224,'SSP drivers'!$D$2:$D$7886,'Selected scen drivers'!$D224)</f>
        <v>3549.5584148538101</v>
      </c>
      <c r="V224" s="4">
        <f>SUMIFS('SSP drivers'!V$2:V$7886,'SSP drivers'!$A$2:$A$7886,'Selected scen drivers'!$AH$1,'SSP drivers'!$B$2:$B$7886,'Selected scen drivers'!$AI$1,'SSP drivers'!$C$2:$C$7886,'Selected scen drivers'!$C224,'SSP drivers'!$D$2:$D$7886,'Selected scen drivers'!$D224)</f>
        <v>3681.0182820981399</v>
      </c>
      <c r="W224" s="4">
        <f>SUMIFS('SSP drivers'!W$2:W$7886,'SSP drivers'!$A$2:$A$7886,'Selected scen drivers'!$AH$1,'SSP drivers'!$B$2:$B$7886,'Selected scen drivers'!$AI$1,'SSP drivers'!$C$2:$C$7886,'Selected scen drivers'!$C224,'SSP drivers'!$D$2:$D$7886,'Selected scen drivers'!$D224)</f>
        <v>3799.5426002621698</v>
      </c>
      <c r="X224" s="4"/>
      <c r="Y224" s="4"/>
      <c r="Z224" s="4"/>
      <c r="AA224" s="4"/>
      <c r="AB224" s="4"/>
      <c r="AC224" s="4"/>
      <c r="AD224" s="4"/>
      <c r="AE224" s="4"/>
    </row>
    <row r="225" spans="1:31" x14ac:dyDescent="0.35">
      <c r="A225">
        <f t="shared" si="6"/>
        <v>25</v>
      </c>
      <c r="B225">
        <f t="shared" si="7"/>
        <v>8</v>
      </c>
      <c r="C225" t="str">
        <f>IFERROR(VLOOKUP(A225,Classification!$A$4:$B$37,2,FALSE),"")</f>
        <v>Canada</v>
      </c>
      <c r="D225" t="str">
        <f>IFERROR(VLOOKUP(B225,Classification!$N$5:$O$14,2,FALSE),"")</f>
        <v>HOU</v>
      </c>
      <c r="E225" s="4">
        <f>SUMIFS('SSP drivers'!E$2:E$7886,'SSP drivers'!$A$2:$A$7886,'Selected scen drivers'!$AH$1,'SSP drivers'!$B$2:$B$7886,'Selected scen drivers'!$AI$1,'SSP drivers'!$C$2:$C$7886,'Selected scen drivers'!$C225,'SSP drivers'!$D$2:$D$7886,'Selected scen drivers'!$D225)</f>
        <v>0</v>
      </c>
      <c r="F225" s="4">
        <f>SUMIFS('SSP drivers'!F$2:F$7886,'SSP drivers'!$A$2:$A$7886,'Selected scen drivers'!$AH$1,'SSP drivers'!$B$2:$B$7886,'Selected scen drivers'!$AI$1,'SSP drivers'!$C$2:$C$7886,'Selected scen drivers'!$C225,'SSP drivers'!$D$2:$D$7886,'Selected scen drivers'!$D225)</f>
        <v>11.417676999999999</v>
      </c>
      <c r="G225" s="4">
        <f>SUMIFS('SSP drivers'!G$2:G$7886,'SSP drivers'!$A$2:$A$7886,'Selected scen drivers'!$AH$1,'SSP drivers'!$B$2:$B$7886,'Selected scen drivers'!$AI$1,'SSP drivers'!$C$2:$C$7886,'Selected scen drivers'!$C225,'SSP drivers'!$D$2:$D$7886,'Selected scen drivers'!$D225)</f>
        <v>11.4101605</v>
      </c>
      <c r="H225" s="4">
        <f>SUMIFS('SSP drivers'!H$2:H$7886,'SSP drivers'!$A$2:$A$7886,'Selected scen drivers'!$AH$1,'SSP drivers'!$B$2:$B$7886,'Selected scen drivers'!$AI$1,'SSP drivers'!$C$2:$C$7886,'Selected scen drivers'!$C225,'SSP drivers'!$D$2:$D$7886,'Selected scen drivers'!$D225)</f>
        <v>11.372578000000001</v>
      </c>
      <c r="I225" s="4">
        <f>SUMIFS('SSP drivers'!I$2:I$7886,'SSP drivers'!$A$2:$A$7886,'Selected scen drivers'!$AH$1,'SSP drivers'!$B$2:$B$7886,'Selected scen drivers'!$AI$1,'SSP drivers'!$C$2:$C$7886,'Selected scen drivers'!$C225,'SSP drivers'!$D$2:$D$7886,'Selected scen drivers'!$D225)</f>
        <v>11.211433</v>
      </c>
      <c r="J225" s="4">
        <f>SUMIFS('SSP drivers'!J$2:J$7886,'SSP drivers'!$A$2:$A$7886,'Selected scen drivers'!$AH$1,'SSP drivers'!$B$2:$B$7886,'Selected scen drivers'!$AI$1,'SSP drivers'!$C$2:$C$7886,'Selected scen drivers'!$C225,'SSP drivers'!$D$2:$D$7886,'Selected scen drivers'!$D225)</f>
        <v>11.1988965</v>
      </c>
      <c r="K225" s="4">
        <f>SUMIFS('SSP drivers'!K$2:K$7886,'SSP drivers'!$A$2:$A$7886,'Selected scen drivers'!$AH$1,'SSP drivers'!$B$2:$B$7886,'Selected scen drivers'!$AI$1,'SSP drivers'!$C$2:$C$7886,'Selected scen drivers'!$C225,'SSP drivers'!$D$2:$D$7886,'Selected scen drivers'!$D225)</f>
        <v>11.207307500000001</v>
      </c>
      <c r="L225" s="4">
        <f>SUMIFS('SSP drivers'!L$2:L$7886,'SSP drivers'!$A$2:$A$7886,'Selected scen drivers'!$AH$1,'SSP drivers'!$B$2:$B$7886,'Selected scen drivers'!$AI$1,'SSP drivers'!$C$2:$C$7886,'Selected scen drivers'!$C225,'SSP drivers'!$D$2:$D$7886,'Selected scen drivers'!$D225)</f>
        <v>11.187817000000001</v>
      </c>
      <c r="M225" s="4">
        <f>SUMIFS('SSP drivers'!M$2:M$7886,'SSP drivers'!$A$2:$A$7886,'Selected scen drivers'!$AH$1,'SSP drivers'!$B$2:$B$7886,'Selected scen drivers'!$AI$1,'SSP drivers'!$C$2:$C$7886,'Selected scen drivers'!$C225,'SSP drivers'!$D$2:$D$7886,'Selected scen drivers'!$D225)</f>
        <v>11.054363499999999</v>
      </c>
      <c r="N225" s="4">
        <f>SUMIFS('SSP drivers'!N$2:N$7886,'SSP drivers'!$A$2:$A$7886,'Selected scen drivers'!$AH$1,'SSP drivers'!$B$2:$B$7886,'Selected scen drivers'!$AI$1,'SSP drivers'!$C$2:$C$7886,'Selected scen drivers'!$C225,'SSP drivers'!$D$2:$D$7886,'Selected scen drivers'!$D225)</f>
        <v>10.9102505</v>
      </c>
      <c r="O225" s="4">
        <f>SUMIFS('SSP drivers'!O$2:O$7886,'SSP drivers'!$A$2:$A$7886,'Selected scen drivers'!$AH$1,'SSP drivers'!$B$2:$B$7886,'Selected scen drivers'!$AI$1,'SSP drivers'!$C$2:$C$7886,'Selected scen drivers'!$C225,'SSP drivers'!$D$2:$D$7886,'Selected scen drivers'!$D225)</f>
        <v>10.772743999999999</v>
      </c>
      <c r="P225" s="4">
        <f>SUMIFS('SSP drivers'!P$2:P$7886,'SSP drivers'!$A$2:$A$7886,'Selected scen drivers'!$AH$1,'SSP drivers'!$B$2:$B$7886,'Selected scen drivers'!$AI$1,'SSP drivers'!$C$2:$C$7886,'Selected scen drivers'!$C225,'SSP drivers'!$D$2:$D$7886,'Selected scen drivers'!$D225)</f>
        <v>10.6869195</v>
      </c>
      <c r="Q225" s="4">
        <f>SUMIFS('SSP drivers'!Q$2:Q$7886,'SSP drivers'!$A$2:$A$7886,'Selected scen drivers'!$AH$1,'SSP drivers'!$B$2:$B$7886,'Selected scen drivers'!$AI$1,'SSP drivers'!$C$2:$C$7886,'Selected scen drivers'!$C225,'SSP drivers'!$D$2:$D$7886,'Selected scen drivers'!$D225)</f>
        <v>10.6841835</v>
      </c>
      <c r="R225" s="4">
        <f>SUMIFS('SSP drivers'!R$2:R$7886,'SSP drivers'!$A$2:$A$7886,'Selected scen drivers'!$AH$1,'SSP drivers'!$B$2:$B$7886,'Selected scen drivers'!$AI$1,'SSP drivers'!$C$2:$C$7886,'Selected scen drivers'!$C225,'SSP drivers'!$D$2:$D$7886,'Selected scen drivers'!$D225)</f>
        <v>10.630983499999999</v>
      </c>
      <c r="S225" s="4">
        <f>SUMIFS('SSP drivers'!S$2:S$7886,'SSP drivers'!$A$2:$A$7886,'Selected scen drivers'!$AH$1,'SSP drivers'!$B$2:$B$7886,'Selected scen drivers'!$AI$1,'SSP drivers'!$C$2:$C$7886,'Selected scen drivers'!$C225,'SSP drivers'!$D$2:$D$7886,'Selected scen drivers'!$D225)</f>
        <v>10.491671500000001</v>
      </c>
      <c r="T225" s="4">
        <f>SUMIFS('SSP drivers'!T$2:T$7886,'SSP drivers'!$A$2:$A$7886,'Selected scen drivers'!$AH$1,'SSP drivers'!$B$2:$B$7886,'Selected scen drivers'!$AI$1,'SSP drivers'!$C$2:$C$7886,'Selected scen drivers'!$C225,'SSP drivers'!$D$2:$D$7886,'Selected scen drivers'!$D225)</f>
        <v>10.3453225</v>
      </c>
      <c r="U225" s="4">
        <f>SUMIFS('SSP drivers'!U$2:U$7886,'SSP drivers'!$A$2:$A$7886,'Selected scen drivers'!$AH$1,'SSP drivers'!$B$2:$B$7886,'Selected scen drivers'!$AI$1,'SSP drivers'!$C$2:$C$7886,'Selected scen drivers'!$C225,'SSP drivers'!$D$2:$D$7886,'Selected scen drivers'!$D225)</f>
        <v>10.2477155</v>
      </c>
      <c r="V225" s="4">
        <f>SUMIFS('SSP drivers'!V$2:V$7886,'SSP drivers'!$A$2:$A$7886,'Selected scen drivers'!$AH$1,'SSP drivers'!$B$2:$B$7886,'Selected scen drivers'!$AI$1,'SSP drivers'!$C$2:$C$7886,'Selected scen drivers'!$C225,'SSP drivers'!$D$2:$D$7886,'Selected scen drivers'!$D225)</f>
        <v>10.109607499999999</v>
      </c>
      <c r="W225" s="4">
        <f>SUMIFS('SSP drivers'!W$2:W$7886,'SSP drivers'!$A$2:$A$7886,'Selected scen drivers'!$AH$1,'SSP drivers'!$B$2:$B$7886,'Selected scen drivers'!$AI$1,'SSP drivers'!$C$2:$C$7886,'Selected scen drivers'!$C225,'SSP drivers'!$D$2:$D$7886,'Selected scen drivers'!$D225)</f>
        <v>9.9304749999999995</v>
      </c>
      <c r="X225" s="4"/>
      <c r="Y225" s="4"/>
      <c r="Z225" s="4"/>
      <c r="AA225" s="4"/>
      <c r="AB225" s="4"/>
      <c r="AC225" s="4"/>
      <c r="AD225" s="4"/>
      <c r="AE225" s="4"/>
    </row>
    <row r="226" spans="1:31" x14ac:dyDescent="0.35">
      <c r="A226">
        <f t="shared" si="6"/>
        <v>25</v>
      </c>
      <c r="B226">
        <f t="shared" si="7"/>
        <v>9</v>
      </c>
      <c r="C226" t="str">
        <f>IFERROR(VLOOKUP(A226,Classification!$A$4:$B$37,2,FALSE),"")</f>
        <v>Canada</v>
      </c>
      <c r="D226" t="str">
        <f>IFERROR(VLOOKUP(B226,Classification!$N$5:$O$14,2,FALSE),"")</f>
        <v>POP</v>
      </c>
      <c r="E226" s="4">
        <f>SUMIFS('SSP drivers'!E$2:E$7886,'SSP drivers'!$A$2:$A$7886,'Selected scen drivers'!$AH$1,'SSP drivers'!$B$2:$B$7886,'Selected scen drivers'!$AI$1,'SSP drivers'!$C$2:$C$7886,'Selected scen drivers'!$C226,'SSP drivers'!$D$2:$D$7886,'Selected scen drivers'!$D226)</f>
        <v>0</v>
      </c>
      <c r="F226" s="4">
        <f>SUMIFS('SSP drivers'!F$2:F$7886,'SSP drivers'!$A$2:$A$7886,'Selected scen drivers'!$AH$1,'SSP drivers'!$B$2:$B$7886,'Selected scen drivers'!$AI$1,'SSP drivers'!$C$2:$C$7886,'Selected scen drivers'!$C226,'SSP drivers'!$D$2:$D$7886,'Selected scen drivers'!$D226)</f>
        <v>37.581181399999998</v>
      </c>
      <c r="G226" s="4">
        <f>SUMIFS('SSP drivers'!G$2:G$7886,'SSP drivers'!$A$2:$A$7886,'Selected scen drivers'!$AH$1,'SSP drivers'!$B$2:$B$7886,'Selected scen drivers'!$AI$1,'SSP drivers'!$C$2:$C$7886,'Selected scen drivers'!$C226,'SSP drivers'!$D$2:$D$7886,'Selected scen drivers'!$D226)</f>
        <v>37.758235999999997</v>
      </c>
      <c r="H226" s="4">
        <f>SUMIFS('SSP drivers'!H$2:H$7886,'SSP drivers'!$A$2:$A$7886,'Selected scen drivers'!$AH$1,'SSP drivers'!$B$2:$B$7886,'Selected scen drivers'!$AI$1,'SSP drivers'!$C$2:$C$7886,'Selected scen drivers'!$C226,'SSP drivers'!$D$2:$D$7886,'Selected scen drivers'!$D226)</f>
        <v>38.643509000000002</v>
      </c>
      <c r="I226" s="4">
        <f>SUMIFS('SSP drivers'!I$2:I$7886,'SSP drivers'!$A$2:$A$7886,'Selected scen drivers'!$AH$1,'SSP drivers'!$B$2:$B$7886,'Selected scen drivers'!$AI$1,'SSP drivers'!$C$2:$C$7886,'Selected scen drivers'!$C226,'SSP drivers'!$D$2:$D$7886,'Selected scen drivers'!$D226)</f>
        <v>39.443004000000002</v>
      </c>
      <c r="J226" s="4">
        <f>SUMIFS('SSP drivers'!J$2:J$7886,'SSP drivers'!$A$2:$A$7886,'Selected scen drivers'!$AH$1,'SSP drivers'!$B$2:$B$7886,'Selected scen drivers'!$AI$1,'SSP drivers'!$C$2:$C$7886,'Selected scen drivers'!$C226,'SSP drivers'!$D$2:$D$7886,'Selected scen drivers'!$D226)</f>
        <v>40.185865999999997</v>
      </c>
      <c r="K226" s="4">
        <f>SUMIFS('SSP drivers'!K$2:K$7886,'SSP drivers'!$A$2:$A$7886,'Selected scen drivers'!$AH$1,'SSP drivers'!$B$2:$B$7886,'Selected scen drivers'!$AI$1,'SSP drivers'!$C$2:$C$7886,'Selected scen drivers'!$C226,'SSP drivers'!$D$2:$D$7886,'Selected scen drivers'!$D226)</f>
        <v>40.862898000000001</v>
      </c>
      <c r="L226" s="4">
        <f>SUMIFS('SSP drivers'!L$2:L$7886,'SSP drivers'!$A$2:$A$7886,'Selected scen drivers'!$AH$1,'SSP drivers'!$B$2:$B$7886,'Selected scen drivers'!$AI$1,'SSP drivers'!$C$2:$C$7886,'Selected scen drivers'!$C226,'SSP drivers'!$D$2:$D$7886,'Selected scen drivers'!$D226)</f>
        <v>41.505006000000002</v>
      </c>
      <c r="M226" s="4">
        <f>SUMIFS('SSP drivers'!M$2:M$7886,'SSP drivers'!$A$2:$A$7886,'Selected scen drivers'!$AH$1,'SSP drivers'!$B$2:$B$7886,'Selected scen drivers'!$AI$1,'SSP drivers'!$C$2:$C$7886,'Selected scen drivers'!$C226,'SSP drivers'!$D$2:$D$7886,'Selected scen drivers'!$D226)</f>
        <v>42.171045999999997</v>
      </c>
      <c r="N226" s="4">
        <f>SUMIFS('SSP drivers'!N$2:N$7886,'SSP drivers'!$A$2:$A$7886,'Selected scen drivers'!$AH$1,'SSP drivers'!$B$2:$B$7886,'Selected scen drivers'!$AI$1,'SSP drivers'!$C$2:$C$7886,'Selected scen drivers'!$C226,'SSP drivers'!$D$2:$D$7886,'Selected scen drivers'!$D226)</f>
        <v>42.738773999999999</v>
      </c>
      <c r="O226" s="4">
        <f>SUMIFS('SSP drivers'!O$2:O$7886,'SSP drivers'!$A$2:$A$7886,'Selected scen drivers'!$AH$1,'SSP drivers'!$B$2:$B$7886,'Selected scen drivers'!$AI$1,'SSP drivers'!$C$2:$C$7886,'Selected scen drivers'!$C226,'SSP drivers'!$D$2:$D$7886,'Selected scen drivers'!$D226)</f>
        <v>43.273856000000002</v>
      </c>
      <c r="P226" s="4">
        <f>SUMIFS('SSP drivers'!P$2:P$7886,'SSP drivers'!$A$2:$A$7886,'Selected scen drivers'!$AH$1,'SSP drivers'!$B$2:$B$7886,'Selected scen drivers'!$AI$1,'SSP drivers'!$C$2:$C$7886,'Selected scen drivers'!$C226,'SSP drivers'!$D$2:$D$7886,'Selected scen drivers'!$D226)</f>
        <v>43.765386999999997</v>
      </c>
      <c r="Q226" s="4">
        <f>SUMIFS('SSP drivers'!Q$2:Q$7886,'SSP drivers'!$A$2:$A$7886,'Selected scen drivers'!$AH$1,'SSP drivers'!$B$2:$B$7886,'Selected scen drivers'!$AI$1,'SSP drivers'!$C$2:$C$7886,'Selected scen drivers'!$C226,'SSP drivers'!$D$2:$D$7886,'Selected scen drivers'!$D226)</f>
        <v>44.224156999999998</v>
      </c>
      <c r="R226" s="4">
        <f>SUMIFS('SSP drivers'!R$2:R$7886,'SSP drivers'!$A$2:$A$7886,'Selected scen drivers'!$AH$1,'SSP drivers'!$B$2:$B$7886,'Selected scen drivers'!$AI$1,'SSP drivers'!$C$2:$C$7886,'Selected scen drivers'!$C226,'SSP drivers'!$D$2:$D$7886,'Selected scen drivers'!$D226)</f>
        <v>44.601111000000003</v>
      </c>
      <c r="S226" s="4">
        <f>SUMIFS('SSP drivers'!S$2:S$7886,'SSP drivers'!$A$2:$A$7886,'Selected scen drivers'!$AH$1,'SSP drivers'!$B$2:$B$7886,'Selected scen drivers'!$AI$1,'SSP drivers'!$C$2:$C$7886,'Selected scen drivers'!$C226,'SSP drivers'!$D$2:$D$7886,'Selected scen drivers'!$D226)</f>
        <v>44.846437999999999</v>
      </c>
      <c r="T226" s="4">
        <f>SUMIFS('SSP drivers'!T$2:T$7886,'SSP drivers'!$A$2:$A$7886,'Selected scen drivers'!$AH$1,'SSP drivers'!$B$2:$B$7886,'Selected scen drivers'!$AI$1,'SSP drivers'!$C$2:$C$7886,'Selected scen drivers'!$C226,'SSP drivers'!$D$2:$D$7886,'Selected scen drivers'!$D226)</f>
        <v>44.926912999999999</v>
      </c>
      <c r="U226" s="4">
        <f>SUMIFS('SSP drivers'!U$2:U$7886,'SSP drivers'!$A$2:$A$7886,'Selected scen drivers'!$AH$1,'SSP drivers'!$B$2:$B$7886,'Selected scen drivers'!$AI$1,'SSP drivers'!$C$2:$C$7886,'Selected scen drivers'!$C226,'SSP drivers'!$D$2:$D$7886,'Selected scen drivers'!$D226)</f>
        <v>44.839692999999997</v>
      </c>
      <c r="V226" s="4">
        <f>SUMIFS('SSP drivers'!V$2:V$7886,'SSP drivers'!$A$2:$A$7886,'Selected scen drivers'!$AH$1,'SSP drivers'!$B$2:$B$7886,'Selected scen drivers'!$AI$1,'SSP drivers'!$C$2:$C$7886,'Selected scen drivers'!$C226,'SSP drivers'!$D$2:$D$7886,'Selected scen drivers'!$D226)</f>
        <v>44.615118000000002</v>
      </c>
      <c r="W226" s="4">
        <f>SUMIFS('SSP drivers'!W$2:W$7886,'SSP drivers'!$A$2:$A$7886,'Selected scen drivers'!$AH$1,'SSP drivers'!$B$2:$B$7886,'Selected scen drivers'!$AI$1,'SSP drivers'!$C$2:$C$7886,'Selected scen drivers'!$C226,'SSP drivers'!$D$2:$D$7886,'Selected scen drivers'!$D226)</f>
        <v>44.290475999999998</v>
      </c>
      <c r="X226" s="4"/>
      <c r="Y226" s="4"/>
      <c r="Z226" s="4"/>
      <c r="AA226" s="4"/>
      <c r="AB226" s="4"/>
      <c r="AC226" s="4"/>
      <c r="AD226" s="4"/>
      <c r="AE226" s="4"/>
    </row>
    <row r="227" spans="1:31" x14ac:dyDescent="0.35">
      <c r="A227">
        <f t="shared" si="6"/>
        <v>26</v>
      </c>
      <c r="B227">
        <f t="shared" si="7"/>
        <v>1</v>
      </c>
      <c r="C227" t="str">
        <f>IFERROR(VLOOKUP(A227,Classification!$A$4:$B$37,2,FALSE),"")</f>
        <v>Asia_east</v>
      </c>
      <c r="D227" t="str">
        <f>IFERROR(VLOOKUP(B227,Classification!$N$5:$O$14,2,FALSE),"")</f>
        <v>GDP</v>
      </c>
      <c r="E227" s="4">
        <f>SUMIFS('SSP drivers'!E$2:E$7886,'SSP drivers'!$A$2:$A$7886,'Selected scen drivers'!$AH$1,'SSP drivers'!$B$2:$B$7886,'Selected scen drivers'!$AI$1,'SSP drivers'!$C$2:$C$7886,'Selected scen drivers'!$C227,'SSP drivers'!$D$2:$D$7886,'Selected scen drivers'!$D227)</f>
        <v>0</v>
      </c>
      <c r="F227" s="4">
        <f>SUMIFS('SSP drivers'!F$2:F$7886,'SSP drivers'!$A$2:$A$7886,'Selected scen drivers'!$AH$1,'SSP drivers'!$B$2:$B$7886,'Selected scen drivers'!$AI$1,'SSP drivers'!$C$2:$C$7886,'Selected scen drivers'!$C227,'SSP drivers'!$D$2:$D$7886,'Selected scen drivers'!$D227)</f>
        <v>7233.3540000000003</v>
      </c>
      <c r="G227" s="4">
        <f>SUMIFS('SSP drivers'!G$2:G$7886,'SSP drivers'!$A$2:$A$7886,'Selected scen drivers'!$AH$1,'SSP drivers'!$B$2:$B$7886,'Selected scen drivers'!$AI$1,'SSP drivers'!$C$2:$C$7886,'Selected scen drivers'!$C227,'SSP drivers'!$D$2:$D$7886,'Selected scen drivers'!$D227)</f>
        <v>7258.32</v>
      </c>
      <c r="H227" s="4">
        <f>SUMIFS('SSP drivers'!H$2:H$7886,'SSP drivers'!$A$2:$A$7886,'Selected scen drivers'!$AH$1,'SSP drivers'!$B$2:$B$7886,'Selected scen drivers'!$AI$1,'SSP drivers'!$C$2:$C$7886,'Selected scen drivers'!$C227,'SSP drivers'!$D$2:$D$7886,'Selected scen drivers'!$D227)</f>
        <v>7916.29</v>
      </c>
      <c r="I227" s="4">
        <f>SUMIFS('SSP drivers'!I$2:I$7886,'SSP drivers'!$A$2:$A$7886,'Selected scen drivers'!$AH$1,'SSP drivers'!$B$2:$B$7886,'Selected scen drivers'!$AI$1,'SSP drivers'!$C$2:$C$7886,'Selected scen drivers'!$C227,'SSP drivers'!$D$2:$D$7886,'Selected scen drivers'!$D227)</f>
        <v>8375.31</v>
      </c>
      <c r="J227" s="4">
        <f>SUMIFS('SSP drivers'!J$2:J$7886,'SSP drivers'!$A$2:$A$7886,'Selected scen drivers'!$AH$1,'SSP drivers'!$B$2:$B$7886,'Selected scen drivers'!$AI$1,'SSP drivers'!$C$2:$C$7886,'Selected scen drivers'!$C227,'SSP drivers'!$D$2:$D$7886,'Selected scen drivers'!$D227)</f>
        <v>8793.61</v>
      </c>
      <c r="K227" s="4">
        <f>SUMIFS('SSP drivers'!K$2:K$7886,'SSP drivers'!$A$2:$A$7886,'Selected scen drivers'!$AH$1,'SSP drivers'!$B$2:$B$7886,'Selected scen drivers'!$AI$1,'SSP drivers'!$C$2:$C$7886,'Selected scen drivers'!$C227,'SSP drivers'!$D$2:$D$7886,'Selected scen drivers'!$D227)</f>
        <v>9126.27</v>
      </c>
      <c r="L227" s="4">
        <f>SUMIFS('SSP drivers'!L$2:L$7886,'SSP drivers'!$A$2:$A$7886,'Selected scen drivers'!$AH$1,'SSP drivers'!$B$2:$B$7886,'Selected scen drivers'!$AI$1,'SSP drivers'!$C$2:$C$7886,'Selected scen drivers'!$C227,'SSP drivers'!$D$2:$D$7886,'Selected scen drivers'!$D227)</f>
        <v>9430.14</v>
      </c>
      <c r="M227" s="4">
        <f>SUMIFS('SSP drivers'!M$2:M$7886,'SSP drivers'!$A$2:$A$7886,'Selected scen drivers'!$AH$1,'SSP drivers'!$B$2:$B$7886,'Selected scen drivers'!$AI$1,'SSP drivers'!$C$2:$C$7886,'Selected scen drivers'!$C227,'SSP drivers'!$D$2:$D$7886,'Selected scen drivers'!$D227)</f>
        <v>9718.81</v>
      </c>
      <c r="N227" s="4">
        <f>SUMIFS('SSP drivers'!N$2:N$7886,'SSP drivers'!$A$2:$A$7886,'Selected scen drivers'!$AH$1,'SSP drivers'!$B$2:$B$7886,'Selected scen drivers'!$AI$1,'SSP drivers'!$C$2:$C$7886,'Selected scen drivers'!$C227,'SSP drivers'!$D$2:$D$7886,'Selected scen drivers'!$D227)</f>
        <v>9963.9500000000007</v>
      </c>
      <c r="O227" s="4">
        <f>SUMIFS('SSP drivers'!O$2:O$7886,'SSP drivers'!$A$2:$A$7886,'Selected scen drivers'!$AH$1,'SSP drivers'!$B$2:$B$7886,'Selected scen drivers'!$AI$1,'SSP drivers'!$C$2:$C$7886,'Selected scen drivers'!$C227,'SSP drivers'!$D$2:$D$7886,'Selected scen drivers'!$D227)</f>
        <v>10154.99</v>
      </c>
      <c r="P227" s="4">
        <f>SUMIFS('SSP drivers'!P$2:P$7886,'SSP drivers'!$A$2:$A$7886,'Selected scen drivers'!$AH$1,'SSP drivers'!$B$2:$B$7886,'Selected scen drivers'!$AI$1,'SSP drivers'!$C$2:$C$7886,'Selected scen drivers'!$C227,'SSP drivers'!$D$2:$D$7886,'Selected scen drivers'!$D227)</f>
        <v>10307</v>
      </c>
      <c r="Q227" s="4">
        <f>SUMIFS('SSP drivers'!Q$2:Q$7886,'SSP drivers'!$A$2:$A$7886,'Selected scen drivers'!$AH$1,'SSP drivers'!$B$2:$B$7886,'Selected scen drivers'!$AI$1,'SSP drivers'!$C$2:$C$7886,'Selected scen drivers'!$C227,'SSP drivers'!$D$2:$D$7886,'Selected scen drivers'!$D227)</f>
        <v>10410.99</v>
      </c>
      <c r="R227" s="4">
        <f>SUMIFS('SSP drivers'!R$2:R$7886,'SSP drivers'!$A$2:$A$7886,'Selected scen drivers'!$AH$1,'SSP drivers'!$B$2:$B$7886,'Selected scen drivers'!$AI$1,'SSP drivers'!$C$2:$C$7886,'Selected scen drivers'!$C227,'SSP drivers'!$D$2:$D$7886,'Selected scen drivers'!$D227)</f>
        <v>10472.24</v>
      </c>
      <c r="S227" s="4">
        <f>SUMIFS('SSP drivers'!S$2:S$7886,'SSP drivers'!$A$2:$A$7886,'Selected scen drivers'!$AH$1,'SSP drivers'!$B$2:$B$7886,'Selected scen drivers'!$AI$1,'SSP drivers'!$C$2:$C$7886,'Selected scen drivers'!$C227,'SSP drivers'!$D$2:$D$7886,'Selected scen drivers'!$D227)</f>
        <v>10507.84</v>
      </c>
      <c r="T227" s="4">
        <f>SUMIFS('SSP drivers'!T$2:T$7886,'SSP drivers'!$A$2:$A$7886,'Selected scen drivers'!$AH$1,'SSP drivers'!$B$2:$B$7886,'Selected scen drivers'!$AI$1,'SSP drivers'!$C$2:$C$7886,'Selected scen drivers'!$C227,'SSP drivers'!$D$2:$D$7886,'Selected scen drivers'!$D227)</f>
        <v>10530.7</v>
      </c>
      <c r="U227" s="4">
        <f>SUMIFS('SSP drivers'!U$2:U$7886,'SSP drivers'!$A$2:$A$7886,'Selected scen drivers'!$AH$1,'SSP drivers'!$B$2:$B$7886,'Selected scen drivers'!$AI$1,'SSP drivers'!$C$2:$C$7886,'Selected scen drivers'!$C227,'SSP drivers'!$D$2:$D$7886,'Selected scen drivers'!$D227)</f>
        <v>10537.09</v>
      </c>
      <c r="V227" s="4">
        <f>SUMIFS('SSP drivers'!V$2:V$7886,'SSP drivers'!$A$2:$A$7886,'Selected scen drivers'!$AH$1,'SSP drivers'!$B$2:$B$7886,'Selected scen drivers'!$AI$1,'SSP drivers'!$C$2:$C$7886,'Selected scen drivers'!$C227,'SSP drivers'!$D$2:$D$7886,'Selected scen drivers'!$D227)</f>
        <v>10516.48</v>
      </c>
      <c r="W227" s="4">
        <f>SUMIFS('SSP drivers'!W$2:W$7886,'SSP drivers'!$A$2:$A$7886,'Selected scen drivers'!$AH$1,'SSP drivers'!$B$2:$B$7886,'Selected scen drivers'!$AI$1,'SSP drivers'!$C$2:$C$7886,'Selected scen drivers'!$C227,'SSP drivers'!$D$2:$D$7886,'Selected scen drivers'!$D227)</f>
        <v>10458.780000000001</v>
      </c>
      <c r="X227" s="4"/>
      <c r="Y227" s="4"/>
      <c r="Z227" s="4"/>
      <c r="AA227" s="4"/>
      <c r="AB227" s="4"/>
      <c r="AC227" s="4"/>
      <c r="AD227" s="4"/>
      <c r="AE227" s="4"/>
    </row>
    <row r="228" spans="1:31" x14ac:dyDescent="0.35">
      <c r="A228">
        <f t="shared" si="6"/>
        <v>26</v>
      </c>
      <c r="B228">
        <f t="shared" si="7"/>
        <v>2</v>
      </c>
      <c r="C228" t="str">
        <f>IFERROR(VLOOKUP(A228,Classification!$A$4:$B$37,2,FALSE),"")</f>
        <v>Asia_east</v>
      </c>
      <c r="D228" t="str">
        <f>IFERROR(VLOOKUP(B228,Classification!$N$5:$O$14,2,FALSE),"")</f>
        <v>GDPAGR</v>
      </c>
      <c r="E228" s="4">
        <f>SUMIFS('SSP drivers'!E$2:E$7886,'SSP drivers'!$A$2:$A$7886,'Selected scen drivers'!$AH$1,'SSP drivers'!$B$2:$B$7886,'Selected scen drivers'!$AI$1,'SSP drivers'!$C$2:$C$7886,'Selected scen drivers'!$C228,'SSP drivers'!$D$2:$D$7886,'Selected scen drivers'!$D228)</f>
        <v>0</v>
      </c>
      <c r="F228" s="4">
        <f>SUMIFS('SSP drivers'!F$2:F$7886,'SSP drivers'!$A$2:$A$7886,'Selected scen drivers'!$AH$1,'SSP drivers'!$B$2:$B$7886,'Selected scen drivers'!$AI$1,'SSP drivers'!$C$2:$C$7886,'Selected scen drivers'!$C228,'SSP drivers'!$D$2:$D$7886,'Selected scen drivers'!$D228)</f>
        <v>107.35135862774401</v>
      </c>
      <c r="G228" s="4">
        <f>SUMIFS('SSP drivers'!G$2:G$7886,'SSP drivers'!$A$2:$A$7886,'Selected scen drivers'!$AH$1,'SSP drivers'!$B$2:$B$7886,'Selected scen drivers'!$AI$1,'SSP drivers'!$C$2:$C$7886,'Selected scen drivers'!$C228,'SSP drivers'!$D$2:$D$7886,'Selected scen drivers'!$D228)</f>
        <v>108.069671825692</v>
      </c>
      <c r="H228" s="4">
        <f>SUMIFS('SSP drivers'!H$2:H$7886,'SSP drivers'!$A$2:$A$7886,'Selected scen drivers'!$AH$1,'SSP drivers'!$B$2:$B$7886,'Selected scen drivers'!$AI$1,'SSP drivers'!$C$2:$C$7886,'Selected scen drivers'!$C228,'SSP drivers'!$D$2:$D$7886,'Selected scen drivers'!$D228)</f>
        <v>118.767563789834</v>
      </c>
      <c r="I228" s="4">
        <f>SUMIFS('SSP drivers'!I$2:I$7886,'SSP drivers'!$A$2:$A$7886,'Selected scen drivers'!$AH$1,'SSP drivers'!$B$2:$B$7886,'Selected scen drivers'!$AI$1,'SSP drivers'!$C$2:$C$7886,'Selected scen drivers'!$C228,'SSP drivers'!$D$2:$D$7886,'Selected scen drivers'!$D228)</f>
        <v>126.63139200786701</v>
      </c>
      <c r="J228" s="4">
        <f>SUMIFS('SSP drivers'!J$2:J$7886,'SSP drivers'!$A$2:$A$7886,'Selected scen drivers'!$AH$1,'SSP drivers'!$B$2:$B$7886,'Selected scen drivers'!$AI$1,'SSP drivers'!$C$2:$C$7886,'Selected scen drivers'!$C228,'SSP drivers'!$D$2:$D$7886,'Selected scen drivers'!$D228)</f>
        <v>133.36634898759999</v>
      </c>
      <c r="K228" s="4">
        <f>SUMIFS('SSP drivers'!K$2:K$7886,'SSP drivers'!$A$2:$A$7886,'Selected scen drivers'!$AH$1,'SSP drivers'!$B$2:$B$7886,'Selected scen drivers'!$AI$1,'SSP drivers'!$C$2:$C$7886,'Selected scen drivers'!$C228,'SSP drivers'!$D$2:$D$7886,'Selected scen drivers'!$D228)</f>
        <v>138.577444393685</v>
      </c>
      <c r="L228" s="4">
        <f>SUMIFS('SSP drivers'!L$2:L$7886,'SSP drivers'!$A$2:$A$7886,'Selected scen drivers'!$AH$1,'SSP drivers'!$B$2:$B$7886,'Selected scen drivers'!$AI$1,'SSP drivers'!$C$2:$C$7886,'Selected scen drivers'!$C228,'SSP drivers'!$D$2:$D$7886,'Selected scen drivers'!$D228)</f>
        <v>143.09880294000601</v>
      </c>
      <c r="M228" s="4">
        <f>SUMIFS('SSP drivers'!M$2:M$7886,'SSP drivers'!$A$2:$A$7886,'Selected scen drivers'!$AH$1,'SSP drivers'!$B$2:$B$7886,'Selected scen drivers'!$AI$1,'SSP drivers'!$C$2:$C$7886,'Selected scen drivers'!$C228,'SSP drivers'!$D$2:$D$7886,'Selected scen drivers'!$D228)</f>
        <v>147.16056363304801</v>
      </c>
      <c r="N228" s="4">
        <f>SUMIFS('SSP drivers'!N$2:N$7886,'SSP drivers'!$A$2:$A$7886,'Selected scen drivers'!$AH$1,'SSP drivers'!$B$2:$B$7886,'Selected scen drivers'!$AI$1,'SSP drivers'!$C$2:$C$7886,'Selected scen drivers'!$C228,'SSP drivers'!$D$2:$D$7886,'Selected scen drivers'!$D228)</f>
        <v>150.37099365363201</v>
      </c>
      <c r="O228" s="4">
        <f>SUMIFS('SSP drivers'!O$2:O$7886,'SSP drivers'!$A$2:$A$7886,'Selected scen drivers'!$AH$1,'SSP drivers'!$B$2:$B$7886,'Selected scen drivers'!$AI$1,'SSP drivers'!$C$2:$C$7886,'Selected scen drivers'!$C228,'SSP drivers'!$D$2:$D$7886,'Selected scen drivers'!$D228)</f>
        <v>152.643352913803</v>
      </c>
      <c r="P228" s="4">
        <f>SUMIFS('SSP drivers'!P$2:P$7886,'SSP drivers'!$A$2:$A$7886,'Selected scen drivers'!$AH$1,'SSP drivers'!$B$2:$B$7886,'Selected scen drivers'!$AI$1,'SSP drivers'!$C$2:$C$7886,'Selected scen drivers'!$C228,'SSP drivers'!$D$2:$D$7886,'Selected scen drivers'!$D228)</f>
        <v>154.325227548199</v>
      </c>
      <c r="Q228" s="4">
        <f>SUMIFS('SSP drivers'!Q$2:Q$7886,'SSP drivers'!$A$2:$A$7886,'Selected scen drivers'!$AH$1,'SSP drivers'!$B$2:$B$7886,'Selected scen drivers'!$AI$1,'SSP drivers'!$C$2:$C$7886,'Selected scen drivers'!$C228,'SSP drivers'!$D$2:$D$7886,'Selected scen drivers'!$D228)</f>
        <v>155.279166098448</v>
      </c>
      <c r="R228" s="4">
        <f>SUMIFS('SSP drivers'!R$2:R$7886,'SSP drivers'!$A$2:$A$7886,'Selected scen drivers'!$AH$1,'SSP drivers'!$B$2:$B$7886,'Selected scen drivers'!$AI$1,'SSP drivers'!$C$2:$C$7886,'Selected scen drivers'!$C228,'SSP drivers'!$D$2:$D$7886,'Selected scen drivers'!$D228)</f>
        <v>155.56493831368601</v>
      </c>
      <c r="S228" s="4">
        <f>SUMIFS('SSP drivers'!S$2:S$7886,'SSP drivers'!$A$2:$A$7886,'Selected scen drivers'!$AH$1,'SSP drivers'!$B$2:$B$7886,'Selected scen drivers'!$AI$1,'SSP drivers'!$C$2:$C$7886,'Selected scen drivers'!$C228,'SSP drivers'!$D$2:$D$7886,'Selected scen drivers'!$D228)</f>
        <v>155.39702892258501</v>
      </c>
      <c r="T228" s="4">
        <f>SUMIFS('SSP drivers'!T$2:T$7886,'SSP drivers'!$A$2:$A$7886,'Selected scen drivers'!$AH$1,'SSP drivers'!$B$2:$B$7886,'Selected scen drivers'!$AI$1,'SSP drivers'!$C$2:$C$7886,'Selected scen drivers'!$C228,'SSP drivers'!$D$2:$D$7886,'Selected scen drivers'!$D228)</f>
        <v>154.97235927881101</v>
      </c>
      <c r="U228" s="4">
        <f>SUMIFS('SSP drivers'!U$2:U$7886,'SSP drivers'!$A$2:$A$7886,'Selected scen drivers'!$AH$1,'SSP drivers'!$B$2:$B$7886,'Selected scen drivers'!$AI$1,'SSP drivers'!$C$2:$C$7886,'Selected scen drivers'!$C228,'SSP drivers'!$D$2:$D$7886,'Selected scen drivers'!$D228)</f>
        <v>154.26674975446201</v>
      </c>
      <c r="V228" s="4">
        <f>SUMIFS('SSP drivers'!V$2:V$7886,'SSP drivers'!$A$2:$A$7886,'Selected scen drivers'!$AH$1,'SSP drivers'!$B$2:$B$7886,'Selected scen drivers'!$AI$1,'SSP drivers'!$C$2:$C$7886,'Selected scen drivers'!$C228,'SSP drivers'!$D$2:$D$7886,'Selected scen drivers'!$D228)</f>
        <v>153.172620578085</v>
      </c>
      <c r="W228" s="4">
        <f>SUMIFS('SSP drivers'!W$2:W$7886,'SSP drivers'!$A$2:$A$7886,'Selected scen drivers'!$AH$1,'SSP drivers'!$B$2:$B$7886,'Selected scen drivers'!$AI$1,'SSP drivers'!$C$2:$C$7886,'Selected scen drivers'!$C228,'SSP drivers'!$D$2:$D$7886,'Selected scen drivers'!$D228)</f>
        <v>151.60490645241299</v>
      </c>
      <c r="X228" s="4"/>
      <c r="Y228" s="4"/>
      <c r="Z228" s="4"/>
      <c r="AA228" s="4"/>
      <c r="AB228" s="4"/>
      <c r="AC228" s="4"/>
      <c r="AD228" s="4"/>
      <c r="AE228" s="4"/>
    </row>
    <row r="229" spans="1:31" x14ac:dyDescent="0.35">
      <c r="A229">
        <f t="shared" si="6"/>
        <v>26</v>
      </c>
      <c r="B229">
        <f t="shared" si="7"/>
        <v>3</v>
      </c>
      <c r="C229" t="str">
        <f>IFERROR(VLOOKUP(A229,Classification!$A$4:$B$37,2,FALSE),"")</f>
        <v>Asia_east</v>
      </c>
      <c r="D229" t="str">
        <f>IFERROR(VLOOKUP(B229,Classification!$N$5:$O$14,2,FALSE),"")</f>
        <v>GDPIND</v>
      </c>
      <c r="E229" s="4">
        <f>SUMIFS('SSP drivers'!E$2:E$7886,'SSP drivers'!$A$2:$A$7886,'Selected scen drivers'!$AH$1,'SSP drivers'!$B$2:$B$7886,'Selected scen drivers'!$AI$1,'SSP drivers'!$C$2:$C$7886,'Selected scen drivers'!$C229,'SSP drivers'!$D$2:$D$7886,'Selected scen drivers'!$D229)</f>
        <v>0</v>
      </c>
      <c r="F229" s="4">
        <f>SUMIFS('SSP drivers'!F$2:F$7886,'SSP drivers'!$A$2:$A$7886,'Selected scen drivers'!$AH$1,'SSP drivers'!$B$2:$B$7886,'Selected scen drivers'!$AI$1,'SSP drivers'!$C$2:$C$7886,'Selected scen drivers'!$C229,'SSP drivers'!$D$2:$D$7886,'Selected scen drivers'!$D229)</f>
        <v>2320.2204170166501</v>
      </c>
      <c r="G229" s="4">
        <f>SUMIFS('SSP drivers'!G$2:G$7886,'SSP drivers'!$A$2:$A$7886,'Selected scen drivers'!$AH$1,'SSP drivers'!$B$2:$B$7886,'Selected scen drivers'!$AI$1,'SSP drivers'!$C$2:$C$7886,'Selected scen drivers'!$C229,'SSP drivers'!$D$2:$D$7886,'Selected scen drivers'!$D229)</f>
        <v>2331.5225664578502</v>
      </c>
      <c r="H229" s="4">
        <f>SUMIFS('SSP drivers'!H$2:H$7886,'SSP drivers'!$A$2:$A$7886,'Selected scen drivers'!$AH$1,'SSP drivers'!$B$2:$B$7886,'Selected scen drivers'!$AI$1,'SSP drivers'!$C$2:$C$7886,'Selected scen drivers'!$C229,'SSP drivers'!$D$2:$D$7886,'Selected scen drivers'!$D229)</f>
        <v>2553.65290417808</v>
      </c>
      <c r="I229" s="4">
        <f>SUMIFS('SSP drivers'!I$2:I$7886,'SSP drivers'!$A$2:$A$7886,'Selected scen drivers'!$AH$1,'SSP drivers'!$B$2:$B$7886,'Selected scen drivers'!$AI$1,'SSP drivers'!$C$2:$C$7886,'Selected scen drivers'!$C229,'SSP drivers'!$D$2:$D$7886,'Selected scen drivers'!$D229)</f>
        <v>2713.26909217088</v>
      </c>
      <c r="J229" s="4">
        <f>SUMIFS('SSP drivers'!J$2:J$7886,'SSP drivers'!$A$2:$A$7886,'Selected scen drivers'!$AH$1,'SSP drivers'!$B$2:$B$7886,'Selected scen drivers'!$AI$1,'SSP drivers'!$C$2:$C$7886,'Selected scen drivers'!$C229,'SSP drivers'!$D$2:$D$7886,'Selected scen drivers'!$D229)</f>
        <v>2855.06452037595</v>
      </c>
      <c r="K229" s="4">
        <f>SUMIFS('SSP drivers'!K$2:K$7886,'SSP drivers'!$A$2:$A$7886,'Selected scen drivers'!$AH$1,'SSP drivers'!$B$2:$B$7886,'Selected scen drivers'!$AI$1,'SSP drivers'!$C$2:$C$7886,'Selected scen drivers'!$C229,'SSP drivers'!$D$2:$D$7886,'Selected scen drivers'!$D229)</f>
        <v>2967.1359728685802</v>
      </c>
      <c r="L229" s="4">
        <f>SUMIFS('SSP drivers'!L$2:L$7886,'SSP drivers'!$A$2:$A$7886,'Selected scen drivers'!$AH$1,'SSP drivers'!$B$2:$B$7886,'Selected scen drivers'!$AI$1,'SSP drivers'!$C$2:$C$7886,'Selected scen drivers'!$C229,'SSP drivers'!$D$2:$D$7886,'Selected scen drivers'!$D229)</f>
        <v>3067.6693098198698</v>
      </c>
      <c r="M229" s="4">
        <f>SUMIFS('SSP drivers'!M$2:M$7886,'SSP drivers'!$A$2:$A$7886,'Selected scen drivers'!$AH$1,'SSP drivers'!$B$2:$B$7886,'Selected scen drivers'!$AI$1,'SSP drivers'!$C$2:$C$7886,'Selected scen drivers'!$C229,'SSP drivers'!$D$2:$D$7886,'Selected scen drivers'!$D229)</f>
        <v>3161.3171806130399</v>
      </c>
      <c r="N229" s="4">
        <f>SUMIFS('SSP drivers'!N$2:N$7886,'SSP drivers'!$A$2:$A$7886,'Selected scen drivers'!$AH$1,'SSP drivers'!$B$2:$B$7886,'Selected scen drivers'!$AI$1,'SSP drivers'!$C$2:$C$7886,'Selected scen drivers'!$C229,'SSP drivers'!$D$2:$D$7886,'Selected scen drivers'!$D229)</f>
        <v>3239.2142213755401</v>
      </c>
      <c r="O229" s="4">
        <f>SUMIFS('SSP drivers'!O$2:O$7886,'SSP drivers'!$A$2:$A$7886,'Selected scen drivers'!$AH$1,'SSP drivers'!$B$2:$B$7886,'Selected scen drivers'!$AI$1,'SSP drivers'!$C$2:$C$7886,'Selected scen drivers'!$C229,'SSP drivers'!$D$2:$D$7886,'Selected scen drivers'!$D229)</f>
        <v>3298.57406806368</v>
      </c>
      <c r="P229" s="4">
        <f>SUMIFS('SSP drivers'!P$2:P$7886,'SSP drivers'!$A$2:$A$7886,'Selected scen drivers'!$AH$1,'SSP drivers'!$B$2:$B$7886,'Selected scen drivers'!$AI$1,'SSP drivers'!$C$2:$C$7886,'Selected scen drivers'!$C229,'SSP drivers'!$D$2:$D$7886,'Selected scen drivers'!$D229)</f>
        <v>3345.3674442725001</v>
      </c>
      <c r="Q229" s="4">
        <f>SUMIFS('SSP drivers'!Q$2:Q$7886,'SSP drivers'!$A$2:$A$7886,'Selected scen drivers'!$AH$1,'SSP drivers'!$B$2:$B$7886,'Selected scen drivers'!$AI$1,'SSP drivers'!$C$2:$C$7886,'Selected scen drivers'!$C229,'SSP drivers'!$D$2:$D$7886,'Selected scen drivers'!$D229)</f>
        <v>3376.6155825330002</v>
      </c>
      <c r="R229" s="4">
        <f>SUMIFS('SSP drivers'!R$2:R$7886,'SSP drivers'!$A$2:$A$7886,'Selected scen drivers'!$AH$1,'SSP drivers'!$B$2:$B$7886,'Selected scen drivers'!$AI$1,'SSP drivers'!$C$2:$C$7886,'Selected scen drivers'!$C229,'SSP drivers'!$D$2:$D$7886,'Selected scen drivers'!$D229)</f>
        <v>3393.8214562674998</v>
      </c>
      <c r="S229" s="4">
        <f>SUMIFS('SSP drivers'!S$2:S$7886,'SSP drivers'!$A$2:$A$7886,'Selected scen drivers'!$AH$1,'SSP drivers'!$B$2:$B$7886,'Selected scen drivers'!$AI$1,'SSP drivers'!$C$2:$C$7886,'Selected scen drivers'!$C229,'SSP drivers'!$D$2:$D$7886,'Selected scen drivers'!$D229)</f>
        <v>3402.14197622862</v>
      </c>
      <c r="T229" s="4">
        <f>SUMIFS('SSP drivers'!T$2:T$7886,'SSP drivers'!$A$2:$A$7886,'Selected scen drivers'!$AH$1,'SSP drivers'!$B$2:$B$7886,'Selected scen drivers'!$AI$1,'SSP drivers'!$C$2:$C$7886,'Selected scen drivers'!$C229,'SSP drivers'!$D$2:$D$7886,'Selected scen drivers'!$D229)</f>
        <v>3405.8011435160001</v>
      </c>
      <c r="U229" s="4">
        <f>SUMIFS('SSP drivers'!U$2:U$7886,'SSP drivers'!$A$2:$A$7886,'Selected scen drivers'!$AH$1,'SSP drivers'!$B$2:$B$7886,'Selected scen drivers'!$AI$1,'SSP drivers'!$C$2:$C$7886,'Selected scen drivers'!$C229,'SSP drivers'!$D$2:$D$7886,'Selected scen drivers'!$D229)</f>
        <v>3403.8619686359002</v>
      </c>
      <c r="V229" s="4">
        <f>SUMIFS('SSP drivers'!V$2:V$7886,'SSP drivers'!$A$2:$A$7886,'Selected scen drivers'!$AH$1,'SSP drivers'!$B$2:$B$7886,'Selected scen drivers'!$AI$1,'SSP drivers'!$C$2:$C$7886,'Selected scen drivers'!$C229,'SSP drivers'!$D$2:$D$7886,'Selected scen drivers'!$D229)</f>
        <v>3393.32234650499</v>
      </c>
      <c r="W229" s="4">
        <f>SUMIFS('SSP drivers'!W$2:W$7886,'SSP drivers'!$A$2:$A$7886,'Selected scen drivers'!$AH$1,'SSP drivers'!$B$2:$B$7886,'Selected scen drivers'!$AI$1,'SSP drivers'!$C$2:$C$7886,'Selected scen drivers'!$C229,'SSP drivers'!$D$2:$D$7886,'Selected scen drivers'!$D229)</f>
        <v>3371.4439775001902</v>
      </c>
      <c r="X229" s="4"/>
      <c r="Y229" s="4"/>
      <c r="Z229" s="4"/>
      <c r="AA229" s="4"/>
      <c r="AB229" s="4"/>
      <c r="AC229" s="4"/>
      <c r="AD229" s="4"/>
      <c r="AE229" s="4"/>
    </row>
    <row r="230" spans="1:31" x14ac:dyDescent="0.35">
      <c r="A230">
        <f t="shared" si="6"/>
        <v>26</v>
      </c>
      <c r="B230">
        <f t="shared" si="7"/>
        <v>4</v>
      </c>
      <c r="C230" t="str">
        <f>IFERROR(VLOOKUP(A230,Classification!$A$4:$B$37,2,FALSE),"")</f>
        <v>Asia_east</v>
      </c>
      <c r="D230" t="str">
        <f>IFERROR(VLOOKUP(B230,Classification!$N$5:$O$14,2,FALSE),"")</f>
        <v>GDPMFG</v>
      </c>
      <c r="E230" s="4">
        <f>SUMIFS('SSP drivers'!E$2:E$7886,'SSP drivers'!$A$2:$A$7886,'Selected scen drivers'!$AH$1,'SSP drivers'!$B$2:$B$7886,'Selected scen drivers'!$AI$1,'SSP drivers'!$C$2:$C$7886,'Selected scen drivers'!$C230,'SSP drivers'!$D$2:$D$7886,'Selected scen drivers'!$D230)</f>
        <v>0</v>
      </c>
      <c r="F230" s="4">
        <f>SUMIFS('SSP drivers'!F$2:F$7886,'SSP drivers'!$A$2:$A$7886,'Selected scen drivers'!$AH$1,'SSP drivers'!$B$2:$B$7886,'Selected scen drivers'!$AI$1,'SSP drivers'!$C$2:$C$7886,'Selected scen drivers'!$C230,'SSP drivers'!$D$2:$D$7886,'Selected scen drivers'!$D230)</f>
        <v>537.65934611167199</v>
      </c>
      <c r="G230" s="4">
        <f>SUMIFS('SSP drivers'!G$2:G$7886,'SSP drivers'!$A$2:$A$7886,'Selected scen drivers'!$AH$1,'SSP drivers'!$B$2:$B$7886,'Selected scen drivers'!$AI$1,'SSP drivers'!$C$2:$C$7886,'Selected scen drivers'!$C230,'SSP drivers'!$D$2:$D$7886,'Selected scen drivers'!$D230)</f>
        <v>541.05527183279696</v>
      </c>
      <c r="H230" s="4">
        <f>SUMIFS('SSP drivers'!H$2:H$7886,'SSP drivers'!$A$2:$A$7886,'Selected scen drivers'!$AH$1,'SSP drivers'!$B$2:$B$7886,'Selected scen drivers'!$AI$1,'SSP drivers'!$C$2:$C$7886,'Selected scen drivers'!$C230,'SSP drivers'!$D$2:$D$7886,'Selected scen drivers'!$D230)</f>
        <v>598.61559212971702</v>
      </c>
      <c r="I230" s="4">
        <f>SUMIFS('SSP drivers'!I$2:I$7886,'SSP drivers'!$A$2:$A$7886,'Selected scen drivers'!$AH$1,'SSP drivers'!$B$2:$B$7886,'Selected scen drivers'!$AI$1,'SSP drivers'!$C$2:$C$7886,'Selected scen drivers'!$C230,'SSP drivers'!$D$2:$D$7886,'Selected scen drivers'!$D230)</f>
        <v>642.28663261956603</v>
      </c>
      <c r="J230" s="4">
        <f>SUMIFS('SSP drivers'!J$2:J$7886,'SSP drivers'!$A$2:$A$7886,'Selected scen drivers'!$AH$1,'SSP drivers'!$B$2:$B$7886,'Selected scen drivers'!$AI$1,'SSP drivers'!$C$2:$C$7886,'Selected scen drivers'!$C230,'SSP drivers'!$D$2:$D$7886,'Selected scen drivers'!$D230)</f>
        <v>681.04253332513304</v>
      </c>
      <c r="K230" s="4">
        <f>SUMIFS('SSP drivers'!K$2:K$7886,'SSP drivers'!$A$2:$A$7886,'Selected scen drivers'!$AH$1,'SSP drivers'!$B$2:$B$7886,'Selected scen drivers'!$AI$1,'SSP drivers'!$C$2:$C$7886,'Selected scen drivers'!$C230,'SSP drivers'!$D$2:$D$7886,'Selected scen drivers'!$D230)</f>
        <v>712.61255207729005</v>
      </c>
      <c r="L230" s="4">
        <f>SUMIFS('SSP drivers'!L$2:L$7886,'SSP drivers'!$A$2:$A$7886,'Selected scen drivers'!$AH$1,'SSP drivers'!$B$2:$B$7886,'Selected scen drivers'!$AI$1,'SSP drivers'!$C$2:$C$7886,'Selected scen drivers'!$C230,'SSP drivers'!$D$2:$D$7886,'Selected scen drivers'!$D230)</f>
        <v>741.26440135833104</v>
      </c>
      <c r="M230" s="4">
        <f>SUMIFS('SSP drivers'!M$2:M$7886,'SSP drivers'!$A$2:$A$7886,'Selected scen drivers'!$AH$1,'SSP drivers'!$B$2:$B$7886,'Selected scen drivers'!$AI$1,'SSP drivers'!$C$2:$C$7886,'Selected scen drivers'!$C230,'SSP drivers'!$D$2:$D$7886,'Selected scen drivers'!$D230)</f>
        <v>768.18433678419001</v>
      </c>
      <c r="N230" s="4">
        <f>SUMIFS('SSP drivers'!N$2:N$7886,'SSP drivers'!$A$2:$A$7886,'Selected scen drivers'!$AH$1,'SSP drivers'!$B$2:$B$7886,'Selected scen drivers'!$AI$1,'SSP drivers'!$C$2:$C$7886,'Selected scen drivers'!$C230,'SSP drivers'!$D$2:$D$7886,'Selected scen drivers'!$D230)</f>
        <v>791.29359796418498</v>
      </c>
      <c r="O230" s="4">
        <f>SUMIFS('SSP drivers'!O$2:O$7886,'SSP drivers'!$A$2:$A$7886,'Selected scen drivers'!$AH$1,'SSP drivers'!$B$2:$B$7886,'Selected scen drivers'!$AI$1,'SSP drivers'!$C$2:$C$7886,'Selected scen drivers'!$C230,'SSP drivers'!$D$2:$D$7886,'Selected scen drivers'!$D230)</f>
        <v>809.99597939256796</v>
      </c>
      <c r="P230" s="4">
        <f>SUMIFS('SSP drivers'!P$2:P$7886,'SSP drivers'!$A$2:$A$7886,'Selected scen drivers'!$AH$1,'SSP drivers'!$B$2:$B$7886,'Selected scen drivers'!$AI$1,'SSP drivers'!$C$2:$C$7886,'Selected scen drivers'!$C230,'SSP drivers'!$D$2:$D$7886,'Selected scen drivers'!$D230)</f>
        <v>825.88584414631498</v>
      </c>
      <c r="Q230" s="4">
        <f>SUMIFS('SSP drivers'!Q$2:Q$7886,'SSP drivers'!$A$2:$A$7886,'Selected scen drivers'!$AH$1,'SSP drivers'!$B$2:$B$7886,'Selected scen drivers'!$AI$1,'SSP drivers'!$C$2:$C$7886,'Selected scen drivers'!$C230,'SSP drivers'!$D$2:$D$7886,'Selected scen drivers'!$D230)</f>
        <v>838.16140985022605</v>
      </c>
      <c r="R230" s="4">
        <f>SUMIFS('SSP drivers'!R$2:R$7886,'SSP drivers'!$A$2:$A$7886,'Selected scen drivers'!$AH$1,'SSP drivers'!$B$2:$B$7886,'Selected scen drivers'!$AI$1,'SSP drivers'!$C$2:$C$7886,'Selected scen drivers'!$C230,'SSP drivers'!$D$2:$D$7886,'Selected scen drivers'!$D230)</f>
        <v>847.103000486258</v>
      </c>
      <c r="S230" s="4">
        <f>SUMIFS('SSP drivers'!S$2:S$7886,'SSP drivers'!$A$2:$A$7886,'Selected scen drivers'!$AH$1,'SSP drivers'!$B$2:$B$7886,'Selected scen drivers'!$AI$1,'SSP drivers'!$C$2:$C$7886,'Selected scen drivers'!$C230,'SSP drivers'!$D$2:$D$7886,'Selected scen drivers'!$D230)</f>
        <v>853.90115914709895</v>
      </c>
      <c r="T230" s="4">
        <f>SUMIFS('SSP drivers'!T$2:T$7886,'SSP drivers'!$A$2:$A$7886,'Selected scen drivers'!$AH$1,'SSP drivers'!$B$2:$B$7886,'Selected scen drivers'!$AI$1,'SSP drivers'!$C$2:$C$7886,'Selected scen drivers'!$C230,'SSP drivers'!$D$2:$D$7886,'Selected scen drivers'!$D230)</f>
        <v>859.605886699243</v>
      </c>
      <c r="U230" s="4">
        <f>SUMIFS('SSP drivers'!U$2:U$7886,'SSP drivers'!$A$2:$A$7886,'Selected scen drivers'!$AH$1,'SSP drivers'!$B$2:$B$7886,'Selected scen drivers'!$AI$1,'SSP drivers'!$C$2:$C$7886,'Selected scen drivers'!$C230,'SSP drivers'!$D$2:$D$7886,'Selected scen drivers'!$D230)</f>
        <v>864.00504789080003</v>
      </c>
      <c r="V230" s="4">
        <f>SUMIFS('SSP drivers'!V$2:V$7886,'SSP drivers'!$A$2:$A$7886,'Selected scen drivers'!$AH$1,'SSP drivers'!$B$2:$B$7886,'Selected scen drivers'!$AI$1,'SSP drivers'!$C$2:$C$7886,'Selected scen drivers'!$C230,'SSP drivers'!$D$2:$D$7886,'Selected scen drivers'!$D230)</f>
        <v>866.35595900740896</v>
      </c>
      <c r="W230" s="4">
        <f>SUMIFS('SSP drivers'!W$2:W$7886,'SSP drivers'!$A$2:$A$7886,'Selected scen drivers'!$AH$1,'SSP drivers'!$B$2:$B$7886,'Selected scen drivers'!$AI$1,'SSP drivers'!$C$2:$C$7886,'Selected scen drivers'!$C230,'SSP drivers'!$D$2:$D$7886,'Selected scen drivers'!$D230)</f>
        <v>865.95951984966496</v>
      </c>
      <c r="X230" s="4"/>
      <c r="Y230" s="4"/>
      <c r="Z230" s="4"/>
      <c r="AA230" s="4"/>
      <c r="AB230" s="4"/>
      <c r="AC230" s="4"/>
      <c r="AD230" s="4"/>
      <c r="AE230" s="4"/>
    </row>
    <row r="231" spans="1:31" x14ac:dyDescent="0.35">
      <c r="A231">
        <f t="shared" si="6"/>
        <v>26</v>
      </c>
      <c r="B231">
        <f t="shared" si="7"/>
        <v>5</v>
      </c>
      <c r="C231" t="str">
        <f>IFERROR(VLOOKUP(A231,Classification!$A$4:$B$37,2,FALSE),"")</f>
        <v>Asia_east</v>
      </c>
      <c r="D231" t="str">
        <f>IFERROR(VLOOKUP(B231,Classification!$N$5:$O$14,2,FALSE),"")</f>
        <v>GDPPCAP</v>
      </c>
      <c r="E231" s="4">
        <f>SUMIFS('SSP drivers'!E$2:E$7886,'SSP drivers'!$A$2:$A$7886,'Selected scen drivers'!$AH$1,'SSP drivers'!$B$2:$B$7886,'Selected scen drivers'!$AI$1,'SSP drivers'!$C$2:$C$7886,'Selected scen drivers'!$C231,'SSP drivers'!$D$2:$D$7886,'Selected scen drivers'!$D231)</f>
        <v>0</v>
      </c>
      <c r="F231" s="4">
        <f>SUMIFS('SSP drivers'!F$2:F$7886,'SSP drivers'!$A$2:$A$7886,'Selected scen drivers'!$AH$1,'SSP drivers'!$B$2:$B$7886,'Selected scen drivers'!$AI$1,'SSP drivers'!$C$2:$C$7886,'Selected scen drivers'!$C231,'SSP drivers'!$D$2:$D$7886,'Selected scen drivers'!$D231)</f>
        <v>40.617099117070502</v>
      </c>
      <c r="G231" s="4">
        <f>SUMIFS('SSP drivers'!G$2:G$7886,'SSP drivers'!$A$2:$A$7886,'Selected scen drivers'!$AH$1,'SSP drivers'!$B$2:$B$7886,'Selected scen drivers'!$AI$1,'SSP drivers'!$C$2:$C$7886,'Selected scen drivers'!$C231,'SSP drivers'!$D$2:$D$7886,'Selected scen drivers'!$D231)</f>
        <v>40.914788405264702</v>
      </c>
      <c r="H231" s="4">
        <f>SUMIFS('SSP drivers'!H$2:H$7886,'SSP drivers'!$A$2:$A$7886,'Selected scen drivers'!$AH$1,'SSP drivers'!$B$2:$B$7886,'Selected scen drivers'!$AI$1,'SSP drivers'!$C$2:$C$7886,'Selected scen drivers'!$C231,'SSP drivers'!$D$2:$D$7886,'Selected scen drivers'!$D231)</f>
        <v>45.502920190652297</v>
      </c>
      <c r="I231" s="4">
        <f>SUMIFS('SSP drivers'!I$2:I$7886,'SSP drivers'!$A$2:$A$7886,'Selected scen drivers'!$AH$1,'SSP drivers'!$B$2:$B$7886,'Selected scen drivers'!$AI$1,'SSP drivers'!$C$2:$C$7886,'Selected scen drivers'!$C231,'SSP drivers'!$D$2:$D$7886,'Selected scen drivers'!$D231)</f>
        <v>49.171271065300999</v>
      </c>
      <c r="J231" s="4">
        <f>SUMIFS('SSP drivers'!J$2:J$7886,'SSP drivers'!$A$2:$A$7886,'Selected scen drivers'!$AH$1,'SSP drivers'!$B$2:$B$7886,'Selected scen drivers'!$AI$1,'SSP drivers'!$C$2:$C$7886,'Selected scen drivers'!$C231,'SSP drivers'!$D$2:$D$7886,'Selected scen drivers'!$D231)</f>
        <v>52.876491135528198</v>
      </c>
      <c r="K231" s="4">
        <f>SUMIFS('SSP drivers'!K$2:K$7886,'SSP drivers'!$A$2:$A$7886,'Selected scen drivers'!$AH$1,'SSP drivers'!$B$2:$B$7886,'Selected scen drivers'!$AI$1,'SSP drivers'!$C$2:$C$7886,'Selected scen drivers'!$C231,'SSP drivers'!$D$2:$D$7886,'Selected scen drivers'!$D231)</f>
        <v>56.372501980932</v>
      </c>
      <c r="L231" s="4">
        <f>SUMIFS('SSP drivers'!L$2:L$7886,'SSP drivers'!$A$2:$A$7886,'Selected scen drivers'!$AH$1,'SSP drivers'!$B$2:$B$7886,'Selected scen drivers'!$AI$1,'SSP drivers'!$C$2:$C$7886,'Selected scen drivers'!$C231,'SSP drivers'!$D$2:$D$7886,'Selected scen drivers'!$D231)</f>
        <v>59.9939948365977</v>
      </c>
      <c r="M231" s="4">
        <f>SUMIFS('SSP drivers'!M$2:M$7886,'SSP drivers'!$A$2:$A$7886,'Selected scen drivers'!$AH$1,'SSP drivers'!$B$2:$B$7886,'Selected scen drivers'!$AI$1,'SSP drivers'!$C$2:$C$7886,'Selected scen drivers'!$C231,'SSP drivers'!$D$2:$D$7886,'Selected scen drivers'!$D231)</f>
        <v>63.752850157091999</v>
      </c>
      <c r="N231" s="4">
        <f>SUMIFS('SSP drivers'!N$2:N$7886,'SSP drivers'!$A$2:$A$7886,'Selected scen drivers'!$AH$1,'SSP drivers'!$B$2:$B$7886,'Selected scen drivers'!$AI$1,'SSP drivers'!$C$2:$C$7886,'Selected scen drivers'!$C231,'SSP drivers'!$D$2:$D$7886,'Selected scen drivers'!$D231)</f>
        <v>67.566327271652696</v>
      </c>
      <c r="O231" s="4">
        <f>SUMIFS('SSP drivers'!O$2:O$7886,'SSP drivers'!$A$2:$A$7886,'Selected scen drivers'!$AH$1,'SSP drivers'!$B$2:$B$7886,'Selected scen drivers'!$AI$1,'SSP drivers'!$C$2:$C$7886,'Selected scen drivers'!$C231,'SSP drivers'!$D$2:$D$7886,'Selected scen drivers'!$D231)</f>
        <v>71.409302400185396</v>
      </c>
      <c r="P231" s="4">
        <f>SUMIFS('SSP drivers'!P$2:P$7886,'SSP drivers'!$A$2:$A$7886,'Selected scen drivers'!$AH$1,'SSP drivers'!$B$2:$B$7886,'Selected scen drivers'!$AI$1,'SSP drivers'!$C$2:$C$7886,'Selected scen drivers'!$C231,'SSP drivers'!$D$2:$D$7886,'Selected scen drivers'!$D231)</f>
        <v>75.392661762391199</v>
      </c>
      <c r="Q231" s="4">
        <f>SUMIFS('SSP drivers'!Q$2:Q$7886,'SSP drivers'!$A$2:$A$7886,'Selected scen drivers'!$AH$1,'SSP drivers'!$B$2:$B$7886,'Selected scen drivers'!$AI$1,'SSP drivers'!$C$2:$C$7886,'Selected scen drivers'!$C231,'SSP drivers'!$D$2:$D$7886,'Selected scen drivers'!$D231)</f>
        <v>79.408188379499407</v>
      </c>
      <c r="R231" s="4">
        <f>SUMIFS('SSP drivers'!R$2:R$7886,'SSP drivers'!$A$2:$A$7886,'Selected scen drivers'!$AH$1,'SSP drivers'!$B$2:$B$7886,'Selected scen drivers'!$AI$1,'SSP drivers'!$C$2:$C$7886,'Selected scen drivers'!$C231,'SSP drivers'!$D$2:$D$7886,'Selected scen drivers'!$D231)</f>
        <v>83.388449244496599</v>
      </c>
      <c r="S231" s="4">
        <f>SUMIFS('SSP drivers'!S$2:S$7886,'SSP drivers'!$A$2:$A$7886,'Selected scen drivers'!$AH$1,'SSP drivers'!$B$2:$B$7886,'Selected scen drivers'!$AI$1,'SSP drivers'!$C$2:$C$7886,'Selected scen drivers'!$C231,'SSP drivers'!$D$2:$D$7886,'Selected scen drivers'!$D231)</f>
        <v>87.275011552819393</v>
      </c>
      <c r="T231" s="4">
        <f>SUMIFS('SSP drivers'!T$2:T$7886,'SSP drivers'!$A$2:$A$7886,'Selected scen drivers'!$AH$1,'SSP drivers'!$B$2:$B$7886,'Selected scen drivers'!$AI$1,'SSP drivers'!$C$2:$C$7886,'Selected scen drivers'!$C231,'SSP drivers'!$D$2:$D$7886,'Selected scen drivers'!$D231)</f>
        <v>91.063786859044299</v>
      </c>
      <c r="U231" s="4">
        <f>SUMIFS('SSP drivers'!U$2:U$7886,'SSP drivers'!$A$2:$A$7886,'Selected scen drivers'!$AH$1,'SSP drivers'!$B$2:$B$7886,'Selected scen drivers'!$AI$1,'SSP drivers'!$C$2:$C$7886,'Selected scen drivers'!$C231,'SSP drivers'!$D$2:$D$7886,'Selected scen drivers'!$D231)</f>
        <v>94.792050310156398</v>
      </c>
      <c r="V231" s="4">
        <f>SUMIFS('SSP drivers'!V$2:V$7886,'SSP drivers'!$A$2:$A$7886,'Selected scen drivers'!$AH$1,'SSP drivers'!$B$2:$B$7886,'Selected scen drivers'!$AI$1,'SSP drivers'!$C$2:$C$7886,'Selected scen drivers'!$C231,'SSP drivers'!$D$2:$D$7886,'Selected scen drivers'!$D231)</f>
        <v>98.464533661054105</v>
      </c>
      <c r="W231" s="4">
        <f>SUMIFS('SSP drivers'!W$2:W$7886,'SSP drivers'!$A$2:$A$7886,'Selected scen drivers'!$AH$1,'SSP drivers'!$B$2:$B$7886,'Selected scen drivers'!$AI$1,'SSP drivers'!$C$2:$C$7886,'Selected scen drivers'!$C231,'SSP drivers'!$D$2:$D$7886,'Selected scen drivers'!$D231)</f>
        <v>101.98851857580701</v>
      </c>
      <c r="X231" s="4"/>
      <c r="Y231" s="4"/>
      <c r="Z231" s="4"/>
      <c r="AA231" s="4"/>
      <c r="AB231" s="4"/>
      <c r="AC231" s="4"/>
      <c r="AD231" s="4"/>
      <c r="AE231" s="4"/>
    </row>
    <row r="232" spans="1:31" x14ac:dyDescent="0.35">
      <c r="A232">
        <f t="shared" si="6"/>
        <v>26</v>
      </c>
      <c r="B232">
        <f t="shared" si="7"/>
        <v>6</v>
      </c>
      <c r="C232" t="str">
        <f>IFERROR(VLOOKUP(A232,Classification!$A$4:$B$37,2,FALSE),"")</f>
        <v>Asia_east</v>
      </c>
      <c r="D232" t="str">
        <f>IFERROR(VLOOKUP(B232,Classification!$N$5:$O$14,2,FALSE),"")</f>
        <v>GDPPHOU</v>
      </c>
      <c r="E232" s="4">
        <f>SUMIFS('SSP drivers'!E$2:E$7886,'SSP drivers'!$A$2:$A$7886,'Selected scen drivers'!$AH$1,'SSP drivers'!$B$2:$B$7886,'Selected scen drivers'!$AI$1,'SSP drivers'!$C$2:$C$7886,'Selected scen drivers'!$C232,'SSP drivers'!$D$2:$D$7886,'Selected scen drivers'!$D232)</f>
        <v>0</v>
      </c>
      <c r="F232" s="4">
        <f>SUMIFS('SSP drivers'!F$2:F$7886,'SSP drivers'!$A$2:$A$7886,'Selected scen drivers'!$AH$1,'SSP drivers'!$B$2:$B$7886,'Selected scen drivers'!$AI$1,'SSP drivers'!$C$2:$C$7886,'Selected scen drivers'!$C232,'SSP drivers'!$D$2:$D$7886,'Selected scen drivers'!$D232)</f>
        <v>140.44913162287801</v>
      </c>
      <c r="G232" s="4">
        <f>SUMIFS('SSP drivers'!G$2:G$7886,'SSP drivers'!$A$2:$A$7886,'Selected scen drivers'!$AH$1,'SSP drivers'!$B$2:$B$7886,'Selected scen drivers'!$AI$1,'SSP drivers'!$C$2:$C$7886,'Selected scen drivers'!$C232,'SSP drivers'!$D$2:$D$7886,'Selected scen drivers'!$D232)</f>
        <v>141.80696326088699</v>
      </c>
      <c r="H232" s="4">
        <f>SUMIFS('SSP drivers'!H$2:H$7886,'SSP drivers'!$A$2:$A$7886,'Selected scen drivers'!$AH$1,'SSP drivers'!$B$2:$B$7886,'Selected scen drivers'!$AI$1,'SSP drivers'!$C$2:$C$7886,'Selected scen drivers'!$C232,'SSP drivers'!$D$2:$D$7886,'Selected scen drivers'!$D232)</f>
        <v>159.605521862459</v>
      </c>
      <c r="I232" s="4">
        <f>SUMIFS('SSP drivers'!I$2:I$7886,'SSP drivers'!$A$2:$A$7886,'Selected scen drivers'!$AH$1,'SSP drivers'!$B$2:$B$7886,'Selected scen drivers'!$AI$1,'SSP drivers'!$C$2:$C$7886,'Selected scen drivers'!$C232,'SSP drivers'!$D$2:$D$7886,'Selected scen drivers'!$D232)</f>
        <v>176.52790204238099</v>
      </c>
      <c r="J232" s="4">
        <f>SUMIFS('SSP drivers'!J$2:J$7886,'SSP drivers'!$A$2:$A$7886,'Selected scen drivers'!$AH$1,'SSP drivers'!$B$2:$B$7886,'Selected scen drivers'!$AI$1,'SSP drivers'!$C$2:$C$7886,'Selected scen drivers'!$C232,'SSP drivers'!$D$2:$D$7886,'Selected scen drivers'!$D232)</f>
        <v>197.05720974201401</v>
      </c>
      <c r="K232" s="4">
        <f>SUMIFS('SSP drivers'!K$2:K$7886,'SSP drivers'!$A$2:$A$7886,'Selected scen drivers'!$AH$1,'SSP drivers'!$B$2:$B$7886,'Selected scen drivers'!$AI$1,'SSP drivers'!$C$2:$C$7886,'Selected scen drivers'!$C232,'SSP drivers'!$D$2:$D$7886,'Selected scen drivers'!$D232)</f>
        <v>222.424162026651</v>
      </c>
      <c r="L232" s="4">
        <f>SUMIFS('SSP drivers'!L$2:L$7886,'SSP drivers'!$A$2:$A$7886,'Selected scen drivers'!$AH$1,'SSP drivers'!$B$2:$B$7886,'Selected scen drivers'!$AI$1,'SSP drivers'!$C$2:$C$7886,'Selected scen drivers'!$C232,'SSP drivers'!$D$2:$D$7886,'Selected scen drivers'!$D232)</f>
        <v>247.71055669192199</v>
      </c>
      <c r="M232" s="4">
        <f>SUMIFS('SSP drivers'!M$2:M$7886,'SSP drivers'!$A$2:$A$7886,'Selected scen drivers'!$AH$1,'SSP drivers'!$B$2:$B$7886,'Selected scen drivers'!$AI$1,'SSP drivers'!$C$2:$C$7886,'Selected scen drivers'!$C232,'SSP drivers'!$D$2:$D$7886,'Selected scen drivers'!$D232)</f>
        <v>273.78750071536501</v>
      </c>
      <c r="N232" s="4">
        <f>SUMIFS('SSP drivers'!N$2:N$7886,'SSP drivers'!$A$2:$A$7886,'Selected scen drivers'!$AH$1,'SSP drivers'!$B$2:$B$7886,'Selected scen drivers'!$AI$1,'SSP drivers'!$C$2:$C$7886,'Selected scen drivers'!$C232,'SSP drivers'!$D$2:$D$7886,'Selected scen drivers'!$D232)</f>
        <v>297.16901400994601</v>
      </c>
      <c r="O232" s="4">
        <f>SUMIFS('SSP drivers'!O$2:O$7886,'SSP drivers'!$A$2:$A$7886,'Selected scen drivers'!$AH$1,'SSP drivers'!$B$2:$B$7886,'Selected scen drivers'!$AI$1,'SSP drivers'!$C$2:$C$7886,'Selected scen drivers'!$C232,'SSP drivers'!$D$2:$D$7886,'Selected scen drivers'!$D232)</f>
        <v>321.59612414692998</v>
      </c>
      <c r="P232" s="4">
        <f>SUMIFS('SSP drivers'!P$2:P$7886,'SSP drivers'!$A$2:$A$7886,'Selected scen drivers'!$AH$1,'SSP drivers'!$B$2:$B$7886,'Selected scen drivers'!$AI$1,'SSP drivers'!$C$2:$C$7886,'Selected scen drivers'!$C232,'SSP drivers'!$D$2:$D$7886,'Selected scen drivers'!$D232)</f>
        <v>347.44266172158899</v>
      </c>
      <c r="Q232" s="4">
        <f>SUMIFS('SSP drivers'!Q$2:Q$7886,'SSP drivers'!$A$2:$A$7886,'Selected scen drivers'!$AH$1,'SSP drivers'!$B$2:$B$7886,'Selected scen drivers'!$AI$1,'SSP drivers'!$C$2:$C$7886,'Selected scen drivers'!$C232,'SSP drivers'!$D$2:$D$7886,'Selected scen drivers'!$D232)</f>
        <v>371.35157031197002</v>
      </c>
      <c r="R232" s="4">
        <f>SUMIFS('SSP drivers'!R$2:R$7886,'SSP drivers'!$A$2:$A$7886,'Selected scen drivers'!$AH$1,'SSP drivers'!$B$2:$B$7886,'Selected scen drivers'!$AI$1,'SSP drivers'!$C$2:$C$7886,'Selected scen drivers'!$C232,'SSP drivers'!$D$2:$D$7886,'Selected scen drivers'!$D232)</f>
        <v>394.11894080478203</v>
      </c>
      <c r="S232" s="4">
        <f>SUMIFS('SSP drivers'!S$2:S$7886,'SSP drivers'!$A$2:$A$7886,'Selected scen drivers'!$AH$1,'SSP drivers'!$B$2:$B$7886,'Selected scen drivers'!$AI$1,'SSP drivers'!$C$2:$C$7886,'Selected scen drivers'!$C232,'SSP drivers'!$D$2:$D$7886,'Selected scen drivers'!$D232)</f>
        <v>419.58802321497501</v>
      </c>
      <c r="T232" s="4">
        <f>SUMIFS('SSP drivers'!T$2:T$7886,'SSP drivers'!$A$2:$A$7886,'Selected scen drivers'!$AH$1,'SSP drivers'!$B$2:$B$7886,'Selected scen drivers'!$AI$1,'SSP drivers'!$C$2:$C$7886,'Selected scen drivers'!$C232,'SSP drivers'!$D$2:$D$7886,'Selected scen drivers'!$D232)</f>
        <v>441.40661193630399</v>
      </c>
      <c r="U232" s="4">
        <f>SUMIFS('SSP drivers'!U$2:U$7886,'SSP drivers'!$A$2:$A$7886,'Selected scen drivers'!$AH$1,'SSP drivers'!$B$2:$B$7886,'Selected scen drivers'!$AI$1,'SSP drivers'!$C$2:$C$7886,'Selected scen drivers'!$C232,'SSP drivers'!$D$2:$D$7886,'Selected scen drivers'!$D232)</f>
        <v>459.38192928037603</v>
      </c>
      <c r="V232" s="4">
        <f>SUMIFS('SSP drivers'!V$2:V$7886,'SSP drivers'!$A$2:$A$7886,'Selected scen drivers'!$AH$1,'SSP drivers'!$B$2:$B$7886,'Selected scen drivers'!$AI$1,'SSP drivers'!$C$2:$C$7886,'Selected scen drivers'!$C232,'SSP drivers'!$D$2:$D$7886,'Selected scen drivers'!$D232)</f>
        <v>479.68194287680302</v>
      </c>
      <c r="W232" s="4">
        <f>SUMIFS('SSP drivers'!W$2:W$7886,'SSP drivers'!$A$2:$A$7886,'Selected scen drivers'!$AH$1,'SSP drivers'!$B$2:$B$7886,'Selected scen drivers'!$AI$1,'SSP drivers'!$C$2:$C$7886,'Selected scen drivers'!$C232,'SSP drivers'!$D$2:$D$7886,'Selected scen drivers'!$D232)</f>
        <v>500.98916185178803</v>
      </c>
      <c r="X232" s="4"/>
      <c r="Y232" s="4"/>
      <c r="Z232" s="4"/>
      <c r="AA232" s="4"/>
      <c r="AB232" s="4"/>
      <c r="AC232" s="4"/>
      <c r="AD232" s="4"/>
      <c r="AE232" s="4"/>
    </row>
    <row r="233" spans="1:31" x14ac:dyDescent="0.35">
      <c r="A233">
        <f t="shared" si="6"/>
        <v>26</v>
      </c>
      <c r="B233">
        <f t="shared" si="7"/>
        <v>7</v>
      </c>
      <c r="C233" t="str">
        <f>IFERROR(VLOOKUP(A233,Classification!$A$4:$B$37,2,FALSE),"")</f>
        <v>Asia_east</v>
      </c>
      <c r="D233" t="str">
        <f>IFERROR(VLOOKUP(B233,Classification!$N$5:$O$14,2,FALSE),"")</f>
        <v>GDPSER</v>
      </c>
      <c r="E233" s="4">
        <f>SUMIFS('SSP drivers'!E$2:E$7886,'SSP drivers'!$A$2:$A$7886,'Selected scen drivers'!$AH$1,'SSP drivers'!$B$2:$B$7886,'Selected scen drivers'!$AI$1,'SSP drivers'!$C$2:$C$7886,'Selected scen drivers'!$C233,'SSP drivers'!$D$2:$D$7886,'Selected scen drivers'!$D233)</f>
        <v>0</v>
      </c>
      <c r="F233" s="4">
        <f>SUMIFS('SSP drivers'!F$2:F$7886,'SSP drivers'!$A$2:$A$7886,'Selected scen drivers'!$AH$1,'SSP drivers'!$B$2:$B$7886,'Selected scen drivers'!$AI$1,'SSP drivers'!$C$2:$C$7886,'Selected scen drivers'!$C233,'SSP drivers'!$D$2:$D$7886,'Selected scen drivers'!$D233)</f>
        <v>4805.7822243556002</v>
      </c>
      <c r="G233" s="4">
        <f>SUMIFS('SSP drivers'!G$2:G$7886,'SSP drivers'!$A$2:$A$7886,'Selected scen drivers'!$AH$1,'SSP drivers'!$B$2:$B$7886,'Selected scen drivers'!$AI$1,'SSP drivers'!$C$2:$C$7886,'Selected scen drivers'!$C233,'SSP drivers'!$D$2:$D$7886,'Selected scen drivers'!$D233)</f>
        <v>4818.72776171646</v>
      </c>
      <c r="H233" s="4">
        <f>SUMIFS('SSP drivers'!H$2:H$7886,'SSP drivers'!$A$2:$A$7886,'Selected scen drivers'!$AH$1,'SSP drivers'!$B$2:$B$7886,'Selected scen drivers'!$AI$1,'SSP drivers'!$C$2:$C$7886,'Selected scen drivers'!$C233,'SSP drivers'!$D$2:$D$7886,'Selected scen drivers'!$D233)</f>
        <v>5243.8695320320903</v>
      </c>
      <c r="I233" s="4">
        <f>SUMIFS('SSP drivers'!I$2:I$7886,'SSP drivers'!$A$2:$A$7886,'Selected scen drivers'!$AH$1,'SSP drivers'!$B$2:$B$7886,'Selected scen drivers'!$AI$1,'SSP drivers'!$C$2:$C$7886,'Selected scen drivers'!$C233,'SSP drivers'!$D$2:$D$7886,'Selected scen drivers'!$D233)</f>
        <v>5535.4095158212504</v>
      </c>
      <c r="J233" s="4">
        <f>SUMIFS('SSP drivers'!J$2:J$7886,'SSP drivers'!$A$2:$A$7886,'Selected scen drivers'!$AH$1,'SSP drivers'!$B$2:$B$7886,'Selected scen drivers'!$AI$1,'SSP drivers'!$C$2:$C$7886,'Selected scen drivers'!$C233,'SSP drivers'!$D$2:$D$7886,'Selected scen drivers'!$D233)</f>
        <v>5805.1791306364503</v>
      </c>
      <c r="K233" s="4">
        <f>SUMIFS('SSP drivers'!K$2:K$7886,'SSP drivers'!$A$2:$A$7886,'Selected scen drivers'!$AH$1,'SSP drivers'!$B$2:$B$7886,'Selected scen drivers'!$AI$1,'SSP drivers'!$C$2:$C$7886,'Selected scen drivers'!$C233,'SSP drivers'!$D$2:$D$7886,'Selected scen drivers'!$D233)</f>
        <v>6020.5565827377404</v>
      </c>
      <c r="L233" s="4">
        <f>SUMIFS('SSP drivers'!L$2:L$7886,'SSP drivers'!$A$2:$A$7886,'Selected scen drivers'!$AH$1,'SSP drivers'!$B$2:$B$7886,'Selected scen drivers'!$AI$1,'SSP drivers'!$C$2:$C$7886,'Selected scen drivers'!$C233,'SSP drivers'!$D$2:$D$7886,'Selected scen drivers'!$D233)</f>
        <v>6219.3718872401196</v>
      </c>
      <c r="M233" s="4">
        <f>SUMIFS('SSP drivers'!M$2:M$7886,'SSP drivers'!$A$2:$A$7886,'Selected scen drivers'!$AH$1,'SSP drivers'!$B$2:$B$7886,'Selected scen drivers'!$AI$1,'SSP drivers'!$C$2:$C$7886,'Selected scen drivers'!$C233,'SSP drivers'!$D$2:$D$7886,'Selected scen drivers'!$D233)</f>
        <v>6410.3322557539104</v>
      </c>
      <c r="N233" s="4">
        <f>SUMIFS('SSP drivers'!N$2:N$7886,'SSP drivers'!$A$2:$A$7886,'Selected scen drivers'!$AH$1,'SSP drivers'!$B$2:$B$7886,'Selected scen drivers'!$AI$1,'SSP drivers'!$C$2:$C$7886,'Selected scen drivers'!$C233,'SSP drivers'!$D$2:$D$7886,'Selected scen drivers'!$D233)</f>
        <v>6574.3647849708204</v>
      </c>
      <c r="O233" s="4">
        <f>SUMIFS('SSP drivers'!O$2:O$7886,'SSP drivers'!$A$2:$A$7886,'Selected scen drivers'!$AH$1,'SSP drivers'!$B$2:$B$7886,'Selected scen drivers'!$AI$1,'SSP drivers'!$C$2:$C$7886,'Selected scen drivers'!$C233,'SSP drivers'!$D$2:$D$7886,'Selected scen drivers'!$D233)</f>
        <v>6703.7725790225204</v>
      </c>
      <c r="P233" s="4">
        <f>SUMIFS('SSP drivers'!P$2:P$7886,'SSP drivers'!$A$2:$A$7886,'Selected scen drivers'!$AH$1,'SSP drivers'!$B$2:$B$7886,'Selected scen drivers'!$AI$1,'SSP drivers'!$C$2:$C$7886,'Selected scen drivers'!$C233,'SSP drivers'!$D$2:$D$7886,'Selected scen drivers'!$D233)</f>
        <v>6807.3073281793004</v>
      </c>
      <c r="Q233" s="4">
        <f>SUMIFS('SSP drivers'!Q$2:Q$7886,'SSP drivers'!$A$2:$A$7886,'Selected scen drivers'!$AH$1,'SSP drivers'!$B$2:$B$7886,'Selected scen drivers'!$AI$1,'SSP drivers'!$C$2:$C$7886,'Selected scen drivers'!$C233,'SSP drivers'!$D$2:$D$7886,'Selected scen drivers'!$D233)</f>
        <v>6879.0952513685597</v>
      </c>
      <c r="R233" s="4">
        <f>SUMIFS('SSP drivers'!R$2:R$7886,'SSP drivers'!$A$2:$A$7886,'Selected scen drivers'!$AH$1,'SSP drivers'!$B$2:$B$7886,'Selected scen drivers'!$AI$1,'SSP drivers'!$C$2:$C$7886,'Selected scen drivers'!$C233,'SSP drivers'!$D$2:$D$7886,'Selected scen drivers'!$D233)</f>
        <v>6922.8536054188098</v>
      </c>
      <c r="S233" s="4">
        <f>SUMIFS('SSP drivers'!S$2:S$7886,'SSP drivers'!$A$2:$A$7886,'Selected scen drivers'!$AH$1,'SSP drivers'!$B$2:$B$7886,'Selected scen drivers'!$AI$1,'SSP drivers'!$C$2:$C$7886,'Selected scen drivers'!$C233,'SSP drivers'!$D$2:$D$7886,'Selected scen drivers'!$D233)</f>
        <v>6950.3009948487997</v>
      </c>
      <c r="T233" s="4">
        <f>SUMIFS('SSP drivers'!T$2:T$7886,'SSP drivers'!$A$2:$A$7886,'Selected scen drivers'!$AH$1,'SSP drivers'!$B$2:$B$7886,'Selected scen drivers'!$AI$1,'SSP drivers'!$C$2:$C$7886,'Selected scen drivers'!$C233,'SSP drivers'!$D$2:$D$7886,'Selected scen drivers'!$D233)</f>
        <v>6969.9264972051897</v>
      </c>
      <c r="U233" s="4">
        <f>SUMIFS('SSP drivers'!U$2:U$7886,'SSP drivers'!$A$2:$A$7886,'Selected scen drivers'!$AH$1,'SSP drivers'!$B$2:$B$7886,'Selected scen drivers'!$AI$1,'SSP drivers'!$C$2:$C$7886,'Selected scen drivers'!$C233,'SSP drivers'!$D$2:$D$7886,'Selected scen drivers'!$D233)</f>
        <v>6978.9612816096396</v>
      </c>
      <c r="V233" s="4">
        <f>SUMIFS('SSP drivers'!V$2:V$7886,'SSP drivers'!$A$2:$A$7886,'Selected scen drivers'!$AH$1,'SSP drivers'!$B$2:$B$7886,'Selected scen drivers'!$AI$1,'SSP drivers'!$C$2:$C$7886,'Selected scen drivers'!$C233,'SSP drivers'!$D$2:$D$7886,'Selected scen drivers'!$D233)</f>
        <v>6969.9850329169303</v>
      </c>
      <c r="W233" s="4">
        <f>SUMIFS('SSP drivers'!W$2:W$7886,'SSP drivers'!$A$2:$A$7886,'Selected scen drivers'!$AH$1,'SSP drivers'!$B$2:$B$7886,'Selected scen drivers'!$AI$1,'SSP drivers'!$C$2:$C$7886,'Selected scen drivers'!$C233,'SSP drivers'!$D$2:$D$7886,'Selected scen drivers'!$D233)</f>
        <v>6935.7311160474001</v>
      </c>
      <c r="X233" s="4"/>
      <c r="Y233" s="4"/>
      <c r="Z233" s="4"/>
      <c r="AA233" s="4"/>
      <c r="AB233" s="4"/>
      <c r="AC233" s="4"/>
      <c r="AD233" s="4"/>
      <c r="AE233" s="4"/>
    </row>
    <row r="234" spans="1:31" x14ac:dyDescent="0.35">
      <c r="A234">
        <f t="shared" si="6"/>
        <v>26</v>
      </c>
      <c r="B234">
        <f t="shared" si="7"/>
        <v>8</v>
      </c>
      <c r="C234" t="str">
        <f>IFERROR(VLOOKUP(A234,Classification!$A$4:$B$37,2,FALSE),"")</f>
        <v>Asia_east</v>
      </c>
      <c r="D234" t="str">
        <f>IFERROR(VLOOKUP(B234,Classification!$N$5:$O$14,2,FALSE),"")</f>
        <v>HOU</v>
      </c>
      <c r="E234" s="4">
        <f>SUMIFS('SSP drivers'!E$2:E$7886,'SSP drivers'!$A$2:$A$7886,'Selected scen drivers'!$AH$1,'SSP drivers'!$B$2:$B$7886,'Selected scen drivers'!$AI$1,'SSP drivers'!$C$2:$C$7886,'Selected scen drivers'!$C234,'SSP drivers'!$D$2:$D$7886,'Selected scen drivers'!$D234)</f>
        <v>0</v>
      </c>
      <c r="F234" s="4">
        <f>SUMIFS('SSP drivers'!F$2:F$7886,'SSP drivers'!$A$2:$A$7886,'Selected scen drivers'!$AH$1,'SSP drivers'!$B$2:$B$7886,'Selected scen drivers'!$AI$1,'SSP drivers'!$C$2:$C$7886,'Selected scen drivers'!$C234,'SSP drivers'!$D$2:$D$7886,'Selected scen drivers'!$D234)</f>
        <v>51.501592899999999</v>
      </c>
      <c r="G234" s="4">
        <f>SUMIFS('SSP drivers'!G$2:G$7886,'SSP drivers'!$A$2:$A$7886,'Selected scen drivers'!$AH$1,'SSP drivers'!$B$2:$B$7886,'Selected scen drivers'!$AI$1,'SSP drivers'!$C$2:$C$7886,'Selected scen drivers'!$C234,'SSP drivers'!$D$2:$D$7886,'Selected scen drivers'!$D234)</f>
        <v>51.184510500000002</v>
      </c>
      <c r="H234" s="4">
        <f>SUMIFS('SSP drivers'!H$2:H$7886,'SSP drivers'!$A$2:$A$7886,'Selected scen drivers'!$AH$1,'SSP drivers'!$B$2:$B$7886,'Selected scen drivers'!$AI$1,'SSP drivers'!$C$2:$C$7886,'Selected scen drivers'!$C234,'SSP drivers'!$D$2:$D$7886,'Selected scen drivers'!$D234)</f>
        <v>49.599098499999997</v>
      </c>
      <c r="I234" s="4">
        <f>SUMIFS('SSP drivers'!I$2:I$7886,'SSP drivers'!$A$2:$A$7886,'Selected scen drivers'!$AH$1,'SSP drivers'!$B$2:$B$7886,'Selected scen drivers'!$AI$1,'SSP drivers'!$C$2:$C$7886,'Selected scen drivers'!$C234,'SSP drivers'!$D$2:$D$7886,'Selected scen drivers'!$D234)</f>
        <v>47.444681000000003</v>
      </c>
      <c r="J234" s="4">
        <f>SUMIFS('SSP drivers'!J$2:J$7886,'SSP drivers'!$A$2:$A$7886,'Selected scen drivers'!$AH$1,'SSP drivers'!$B$2:$B$7886,'Selected scen drivers'!$AI$1,'SSP drivers'!$C$2:$C$7886,'Selected scen drivers'!$C234,'SSP drivers'!$D$2:$D$7886,'Selected scen drivers'!$D234)</f>
        <v>44.624654999999997</v>
      </c>
      <c r="K234" s="4">
        <f>SUMIFS('SSP drivers'!K$2:K$7886,'SSP drivers'!$A$2:$A$7886,'Selected scen drivers'!$AH$1,'SSP drivers'!$B$2:$B$7886,'Selected scen drivers'!$AI$1,'SSP drivers'!$C$2:$C$7886,'Selected scen drivers'!$C234,'SSP drivers'!$D$2:$D$7886,'Selected scen drivers'!$D234)</f>
        <v>41.030929</v>
      </c>
      <c r="L234" s="4">
        <f>SUMIFS('SSP drivers'!L$2:L$7886,'SSP drivers'!$A$2:$A$7886,'Selected scen drivers'!$AH$1,'SSP drivers'!$B$2:$B$7886,'Selected scen drivers'!$AI$1,'SSP drivers'!$C$2:$C$7886,'Selected scen drivers'!$C234,'SSP drivers'!$D$2:$D$7886,'Selected scen drivers'!$D234)</f>
        <v>38.069189000000001</v>
      </c>
      <c r="M234" s="4">
        <f>SUMIFS('SSP drivers'!M$2:M$7886,'SSP drivers'!$A$2:$A$7886,'Selected scen drivers'!$AH$1,'SSP drivers'!$B$2:$B$7886,'Selected scen drivers'!$AI$1,'SSP drivers'!$C$2:$C$7886,'Selected scen drivers'!$C234,'SSP drivers'!$D$2:$D$7886,'Selected scen drivers'!$D234)</f>
        <v>35.497639499999998</v>
      </c>
      <c r="N234" s="4">
        <f>SUMIFS('SSP drivers'!N$2:N$7886,'SSP drivers'!$A$2:$A$7886,'Selected scen drivers'!$AH$1,'SSP drivers'!$B$2:$B$7886,'Selected scen drivers'!$AI$1,'SSP drivers'!$C$2:$C$7886,'Selected scen drivers'!$C234,'SSP drivers'!$D$2:$D$7886,'Selected scen drivers'!$D234)</f>
        <v>33.5295725</v>
      </c>
      <c r="O234" s="4">
        <f>SUMIFS('SSP drivers'!O$2:O$7886,'SSP drivers'!$A$2:$A$7886,'Selected scen drivers'!$AH$1,'SSP drivers'!$B$2:$B$7886,'Selected scen drivers'!$AI$1,'SSP drivers'!$C$2:$C$7886,'Selected scen drivers'!$C234,'SSP drivers'!$D$2:$D$7886,'Selected scen drivers'!$D234)</f>
        <v>31.576841999999999</v>
      </c>
      <c r="P234" s="4">
        <f>SUMIFS('SSP drivers'!P$2:P$7886,'SSP drivers'!$A$2:$A$7886,'Selected scen drivers'!$AH$1,'SSP drivers'!$B$2:$B$7886,'Selected scen drivers'!$AI$1,'SSP drivers'!$C$2:$C$7886,'Selected scen drivers'!$C234,'SSP drivers'!$D$2:$D$7886,'Selected scen drivers'!$D234)</f>
        <v>29.665326499999999</v>
      </c>
      <c r="Q234" s="4">
        <f>SUMIFS('SSP drivers'!Q$2:Q$7886,'SSP drivers'!$A$2:$A$7886,'Selected scen drivers'!$AH$1,'SSP drivers'!$B$2:$B$7886,'Selected scen drivers'!$AI$1,'SSP drivers'!$C$2:$C$7886,'Selected scen drivers'!$C234,'SSP drivers'!$D$2:$D$7886,'Selected scen drivers'!$D234)</f>
        <v>28.035400500000002</v>
      </c>
      <c r="R234" s="4">
        <f>SUMIFS('SSP drivers'!R$2:R$7886,'SSP drivers'!$A$2:$A$7886,'Selected scen drivers'!$AH$1,'SSP drivers'!$B$2:$B$7886,'Selected scen drivers'!$AI$1,'SSP drivers'!$C$2:$C$7886,'Selected scen drivers'!$C234,'SSP drivers'!$D$2:$D$7886,'Selected scen drivers'!$D234)</f>
        <v>26.571268</v>
      </c>
      <c r="S234" s="4">
        <f>SUMIFS('SSP drivers'!S$2:S$7886,'SSP drivers'!$A$2:$A$7886,'Selected scen drivers'!$AH$1,'SSP drivers'!$B$2:$B$7886,'Selected scen drivers'!$AI$1,'SSP drivers'!$C$2:$C$7886,'Selected scen drivers'!$C234,'SSP drivers'!$D$2:$D$7886,'Selected scen drivers'!$D234)</f>
        <v>25.043231500000001</v>
      </c>
      <c r="T234" s="4">
        <f>SUMIFS('SSP drivers'!T$2:T$7886,'SSP drivers'!$A$2:$A$7886,'Selected scen drivers'!$AH$1,'SSP drivers'!$B$2:$B$7886,'Selected scen drivers'!$AI$1,'SSP drivers'!$C$2:$C$7886,'Selected scen drivers'!$C234,'SSP drivers'!$D$2:$D$7886,'Selected scen drivers'!$D234)</f>
        <v>23.857141500000001</v>
      </c>
      <c r="U234" s="4">
        <f>SUMIFS('SSP drivers'!U$2:U$7886,'SSP drivers'!$A$2:$A$7886,'Selected scen drivers'!$AH$1,'SSP drivers'!$B$2:$B$7886,'Selected scen drivers'!$AI$1,'SSP drivers'!$C$2:$C$7886,'Selected scen drivers'!$C234,'SSP drivers'!$D$2:$D$7886,'Selected scen drivers'!$D234)</f>
        <v>22.937536999999999</v>
      </c>
      <c r="V234" s="4">
        <f>SUMIFS('SSP drivers'!V$2:V$7886,'SSP drivers'!$A$2:$A$7886,'Selected scen drivers'!$AH$1,'SSP drivers'!$B$2:$B$7886,'Selected scen drivers'!$AI$1,'SSP drivers'!$C$2:$C$7886,'Selected scen drivers'!$C234,'SSP drivers'!$D$2:$D$7886,'Selected scen drivers'!$D234)</f>
        <v>21.9238605</v>
      </c>
      <c r="W234" s="4">
        <f>SUMIFS('SSP drivers'!W$2:W$7886,'SSP drivers'!$A$2:$A$7886,'Selected scen drivers'!$AH$1,'SSP drivers'!$B$2:$B$7886,'Selected scen drivers'!$AI$1,'SSP drivers'!$C$2:$C$7886,'Selected scen drivers'!$C234,'SSP drivers'!$D$2:$D$7886,'Selected scen drivers'!$D234)</f>
        <v>20.876259999999998</v>
      </c>
      <c r="X234" s="4"/>
      <c r="Y234" s="4"/>
      <c r="Z234" s="4"/>
      <c r="AA234" s="4"/>
      <c r="AB234" s="4"/>
      <c r="AC234" s="4"/>
      <c r="AD234" s="4"/>
      <c r="AE234" s="4"/>
    </row>
    <row r="235" spans="1:31" x14ac:dyDescent="0.35">
      <c r="A235">
        <f t="shared" si="6"/>
        <v>26</v>
      </c>
      <c r="B235">
        <f t="shared" si="7"/>
        <v>9</v>
      </c>
      <c r="C235" t="str">
        <f>IFERROR(VLOOKUP(A235,Classification!$A$4:$B$37,2,FALSE),"")</f>
        <v>Asia_east</v>
      </c>
      <c r="D235" t="str">
        <f>IFERROR(VLOOKUP(B235,Classification!$N$5:$O$14,2,FALSE),"")</f>
        <v>POP</v>
      </c>
      <c r="E235" s="4">
        <f>SUMIFS('SSP drivers'!E$2:E$7886,'SSP drivers'!$A$2:$A$7886,'Selected scen drivers'!$AH$1,'SSP drivers'!$B$2:$B$7886,'Selected scen drivers'!$AI$1,'SSP drivers'!$C$2:$C$7886,'Selected scen drivers'!$C235,'SSP drivers'!$D$2:$D$7886,'Selected scen drivers'!$D235)</f>
        <v>0</v>
      </c>
      <c r="F235" s="4">
        <f>SUMIFS('SSP drivers'!F$2:F$7886,'SSP drivers'!$A$2:$A$7886,'Selected scen drivers'!$AH$1,'SSP drivers'!$B$2:$B$7886,'Selected scen drivers'!$AI$1,'SSP drivers'!$C$2:$C$7886,'Selected scen drivers'!$C235,'SSP drivers'!$D$2:$D$7886,'Selected scen drivers'!$D235)</f>
        <v>178.08642560000001</v>
      </c>
      <c r="G235" s="4">
        <f>SUMIFS('SSP drivers'!G$2:G$7886,'SSP drivers'!$A$2:$A$7886,'Selected scen drivers'!$AH$1,'SSP drivers'!$B$2:$B$7886,'Selected scen drivers'!$AI$1,'SSP drivers'!$C$2:$C$7886,'Selected scen drivers'!$C235,'SSP drivers'!$D$2:$D$7886,'Selected scen drivers'!$D235)</f>
        <v>177.400893</v>
      </c>
      <c r="H235" s="4">
        <f>SUMIFS('SSP drivers'!H$2:H$7886,'SSP drivers'!$A$2:$A$7886,'Selected scen drivers'!$AH$1,'SSP drivers'!$B$2:$B$7886,'Selected scen drivers'!$AI$1,'SSP drivers'!$C$2:$C$7886,'Selected scen drivers'!$C235,'SSP drivers'!$D$2:$D$7886,'Selected scen drivers'!$D235)</f>
        <v>173.97323</v>
      </c>
      <c r="I235" s="4">
        <f>SUMIFS('SSP drivers'!I$2:I$7886,'SSP drivers'!$A$2:$A$7886,'Selected scen drivers'!$AH$1,'SSP drivers'!$B$2:$B$7886,'Selected scen drivers'!$AI$1,'SSP drivers'!$C$2:$C$7886,'Selected scen drivers'!$C235,'SSP drivers'!$D$2:$D$7886,'Selected scen drivers'!$D235)</f>
        <v>170.32933700000001</v>
      </c>
      <c r="J235" s="4">
        <f>SUMIFS('SSP drivers'!J$2:J$7886,'SSP drivers'!$A$2:$A$7886,'Selected scen drivers'!$AH$1,'SSP drivers'!$B$2:$B$7886,'Selected scen drivers'!$AI$1,'SSP drivers'!$C$2:$C$7886,'Selected scen drivers'!$C235,'SSP drivers'!$D$2:$D$7886,'Selected scen drivers'!$D235)</f>
        <v>166.30471900000001</v>
      </c>
      <c r="K235" s="4">
        <f>SUMIFS('SSP drivers'!K$2:K$7886,'SSP drivers'!$A$2:$A$7886,'Selected scen drivers'!$AH$1,'SSP drivers'!$B$2:$B$7886,'Selected scen drivers'!$AI$1,'SSP drivers'!$C$2:$C$7886,'Selected scen drivers'!$C235,'SSP drivers'!$D$2:$D$7886,'Selected scen drivers'!$D235)</f>
        <v>161.89222899999999</v>
      </c>
      <c r="L235" s="4">
        <f>SUMIFS('SSP drivers'!L$2:L$7886,'SSP drivers'!$A$2:$A$7886,'Selected scen drivers'!$AH$1,'SSP drivers'!$B$2:$B$7886,'Selected scen drivers'!$AI$1,'SSP drivers'!$C$2:$C$7886,'Selected scen drivers'!$C235,'SSP drivers'!$D$2:$D$7886,'Selected scen drivers'!$D235)</f>
        <v>157.184732</v>
      </c>
      <c r="M235" s="4">
        <f>SUMIFS('SSP drivers'!M$2:M$7886,'SSP drivers'!$A$2:$A$7886,'Selected scen drivers'!$AH$1,'SSP drivers'!$B$2:$B$7886,'Selected scen drivers'!$AI$1,'SSP drivers'!$C$2:$C$7886,'Selected scen drivers'!$C235,'SSP drivers'!$D$2:$D$7886,'Selected scen drivers'!$D235)</f>
        <v>152.44510600000001</v>
      </c>
      <c r="N235" s="4">
        <f>SUMIFS('SSP drivers'!N$2:N$7886,'SSP drivers'!$A$2:$A$7886,'Selected scen drivers'!$AH$1,'SSP drivers'!$B$2:$B$7886,'Selected scen drivers'!$AI$1,'SSP drivers'!$C$2:$C$7886,'Selected scen drivers'!$C235,'SSP drivers'!$D$2:$D$7886,'Selected scen drivers'!$D235)</f>
        <v>147.469167</v>
      </c>
      <c r="O235" s="4">
        <f>SUMIFS('SSP drivers'!O$2:O$7886,'SSP drivers'!$A$2:$A$7886,'Selected scen drivers'!$AH$1,'SSP drivers'!$B$2:$B$7886,'Selected scen drivers'!$AI$1,'SSP drivers'!$C$2:$C$7886,'Selected scen drivers'!$C235,'SSP drivers'!$D$2:$D$7886,'Selected scen drivers'!$D235)</f>
        <v>142.208223</v>
      </c>
      <c r="P235" s="4">
        <f>SUMIFS('SSP drivers'!P$2:P$7886,'SSP drivers'!$A$2:$A$7886,'Selected scen drivers'!$AH$1,'SSP drivers'!$B$2:$B$7886,'Selected scen drivers'!$AI$1,'SSP drivers'!$C$2:$C$7886,'Selected scen drivers'!$C235,'SSP drivers'!$D$2:$D$7886,'Selected scen drivers'!$D235)</f>
        <v>136.71091799999999</v>
      </c>
      <c r="Q235" s="4">
        <f>SUMIFS('SSP drivers'!Q$2:Q$7886,'SSP drivers'!$A$2:$A$7886,'Selected scen drivers'!$AH$1,'SSP drivers'!$B$2:$B$7886,'Selected scen drivers'!$AI$1,'SSP drivers'!$C$2:$C$7886,'Selected scen drivers'!$C235,'SSP drivers'!$D$2:$D$7886,'Selected scen drivers'!$D235)</f>
        <v>131.10726</v>
      </c>
      <c r="R235" s="4">
        <f>SUMIFS('SSP drivers'!R$2:R$7886,'SSP drivers'!$A$2:$A$7886,'Selected scen drivers'!$AH$1,'SSP drivers'!$B$2:$B$7886,'Selected scen drivers'!$AI$1,'SSP drivers'!$C$2:$C$7886,'Selected scen drivers'!$C235,'SSP drivers'!$D$2:$D$7886,'Selected scen drivers'!$D235)</f>
        <v>125.58382</v>
      </c>
      <c r="S235" s="4">
        <f>SUMIFS('SSP drivers'!S$2:S$7886,'SSP drivers'!$A$2:$A$7886,'Selected scen drivers'!$AH$1,'SSP drivers'!$B$2:$B$7886,'Selected scen drivers'!$AI$1,'SSP drivers'!$C$2:$C$7886,'Selected scen drivers'!$C235,'SSP drivers'!$D$2:$D$7886,'Selected scen drivers'!$D235)</f>
        <v>120.399182</v>
      </c>
      <c r="T235" s="4">
        <f>SUMIFS('SSP drivers'!T$2:T$7886,'SSP drivers'!$A$2:$A$7886,'Selected scen drivers'!$AH$1,'SSP drivers'!$B$2:$B$7886,'Selected scen drivers'!$AI$1,'SSP drivers'!$C$2:$C$7886,'Selected scen drivers'!$C235,'SSP drivers'!$D$2:$D$7886,'Selected scen drivers'!$D235)</f>
        <v>115.640919</v>
      </c>
      <c r="U235" s="4">
        <f>SUMIFS('SSP drivers'!U$2:U$7886,'SSP drivers'!$A$2:$A$7886,'Selected scen drivers'!$AH$1,'SSP drivers'!$B$2:$B$7886,'Selected scen drivers'!$AI$1,'SSP drivers'!$C$2:$C$7886,'Selected scen drivers'!$C235,'SSP drivers'!$D$2:$D$7886,'Selected scen drivers'!$D235)</f>
        <v>111.16006</v>
      </c>
      <c r="V235" s="4">
        <f>SUMIFS('SSP drivers'!V$2:V$7886,'SSP drivers'!$A$2:$A$7886,'Selected scen drivers'!$AH$1,'SSP drivers'!$B$2:$B$7886,'Selected scen drivers'!$AI$1,'SSP drivers'!$C$2:$C$7886,'Selected scen drivers'!$C235,'SSP drivers'!$D$2:$D$7886,'Selected scen drivers'!$D235)</f>
        <v>106.804751</v>
      </c>
      <c r="W235" s="4">
        <f>SUMIFS('SSP drivers'!W$2:W$7886,'SSP drivers'!$A$2:$A$7886,'Selected scen drivers'!$AH$1,'SSP drivers'!$B$2:$B$7886,'Selected scen drivers'!$AI$1,'SSP drivers'!$C$2:$C$7886,'Selected scen drivers'!$C235,'SSP drivers'!$D$2:$D$7886,'Selected scen drivers'!$D235)</f>
        <v>102.548602</v>
      </c>
      <c r="X235" s="4"/>
      <c r="Y235" s="4"/>
      <c r="Z235" s="4"/>
      <c r="AA235" s="4"/>
      <c r="AB235" s="4"/>
      <c r="AC235" s="4"/>
      <c r="AD235" s="4"/>
      <c r="AE235" s="4"/>
    </row>
    <row r="236" spans="1:31" x14ac:dyDescent="0.35">
      <c r="A236">
        <f t="shared" si="6"/>
        <v>27</v>
      </c>
      <c r="B236">
        <f t="shared" si="7"/>
        <v>1</v>
      </c>
      <c r="C236" t="str">
        <f>IFERROR(VLOOKUP(A236,Classification!$A$4:$B$37,2,FALSE),"")</f>
        <v>EU_northwest</v>
      </c>
      <c r="D236" t="str">
        <f>IFERROR(VLOOKUP(B236,Classification!$N$5:$O$14,2,FALSE),"")</f>
        <v>GDP</v>
      </c>
      <c r="E236" s="4">
        <f>SUMIFS('SSP drivers'!E$2:E$7886,'SSP drivers'!$A$2:$A$7886,'Selected scen drivers'!$AH$1,'SSP drivers'!$B$2:$B$7886,'Selected scen drivers'!$AI$1,'SSP drivers'!$C$2:$C$7886,'Selected scen drivers'!$C236,'SSP drivers'!$D$2:$D$7886,'Selected scen drivers'!$D236)</f>
        <v>0</v>
      </c>
      <c r="F236" s="4">
        <f>SUMIFS('SSP drivers'!F$2:F$7886,'SSP drivers'!$A$2:$A$7886,'Selected scen drivers'!$AH$1,'SSP drivers'!$B$2:$B$7886,'Selected scen drivers'!$AI$1,'SSP drivers'!$C$2:$C$7886,'Selected scen drivers'!$C236,'SSP drivers'!$D$2:$D$7886,'Selected scen drivers'!$D236)</f>
        <v>1902.9736800000001</v>
      </c>
      <c r="G236" s="4">
        <f>SUMIFS('SSP drivers'!G$2:G$7886,'SSP drivers'!$A$2:$A$7886,'Selected scen drivers'!$AH$1,'SSP drivers'!$B$2:$B$7886,'Selected scen drivers'!$AI$1,'SSP drivers'!$C$2:$C$7886,'Selected scen drivers'!$C236,'SSP drivers'!$D$2:$D$7886,'Selected scen drivers'!$D236)</f>
        <v>1938.7313999999999</v>
      </c>
      <c r="H236" s="4">
        <f>SUMIFS('SSP drivers'!H$2:H$7886,'SSP drivers'!$A$2:$A$7886,'Selected scen drivers'!$AH$1,'SSP drivers'!$B$2:$B$7886,'Selected scen drivers'!$AI$1,'SSP drivers'!$C$2:$C$7886,'Selected scen drivers'!$C236,'SSP drivers'!$D$2:$D$7886,'Selected scen drivers'!$D236)</f>
        <v>2280.1750000000002</v>
      </c>
      <c r="I236" s="4">
        <f>SUMIFS('SSP drivers'!I$2:I$7886,'SSP drivers'!$A$2:$A$7886,'Selected scen drivers'!$AH$1,'SSP drivers'!$B$2:$B$7886,'Selected scen drivers'!$AI$1,'SSP drivers'!$C$2:$C$7886,'Selected scen drivers'!$C236,'SSP drivers'!$D$2:$D$7886,'Selected scen drivers'!$D236)</f>
        <v>2513.2246</v>
      </c>
      <c r="J236" s="4">
        <f>SUMIFS('SSP drivers'!J$2:J$7886,'SSP drivers'!$A$2:$A$7886,'Selected scen drivers'!$AH$1,'SSP drivers'!$B$2:$B$7886,'Selected scen drivers'!$AI$1,'SSP drivers'!$C$2:$C$7886,'Selected scen drivers'!$C236,'SSP drivers'!$D$2:$D$7886,'Selected scen drivers'!$D236)</f>
        <v>2715.6408000000001</v>
      </c>
      <c r="K236" s="4">
        <f>SUMIFS('SSP drivers'!K$2:K$7886,'SSP drivers'!$A$2:$A$7886,'Selected scen drivers'!$AH$1,'SSP drivers'!$B$2:$B$7886,'Selected scen drivers'!$AI$1,'SSP drivers'!$C$2:$C$7886,'Selected scen drivers'!$C236,'SSP drivers'!$D$2:$D$7886,'Selected scen drivers'!$D236)</f>
        <v>2923.6669999999999</v>
      </c>
      <c r="L236" s="4">
        <f>SUMIFS('SSP drivers'!L$2:L$7886,'SSP drivers'!$A$2:$A$7886,'Selected scen drivers'!$AH$1,'SSP drivers'!$B$2:$B$7886,'Selected scen drivers'!$AI$1,'SSP drivers'!$C$2:$C$7886,'Selected scen drivers'!$C236,'SSP drivers'!$D$2:$D$7886,'Selected scen drivers'!$D236)</f>
        <v>3145.143</v>
      </c>
      <c r="M236" s="4">
        <f>SUMIFS('SSP drivers'!M$2:M$7886,'SSP drivers'!$A$2:$A$7886,'Selected scen drivers'!$AH$1,'SSP drivers'!$B$2:$B$7886,'Selected scen drivers'!$AI$1,'SSP drivers'!$C$2:$C$7886,'Selected scen drivers'!$C236,'SSP drivers'!$D$2:$D$7886,'Selected scen drivers'!$D236)</f>
        <v>3373.6909999999998</v>
      </c>
      <c r="N236" s="4">
        <f>SUMIFS('SSP drivers'!N$2:N$7886,'SSP drivers'!$A$2:$A$7886,'Selected scen drivers'!$AH$1,'SSP drivers'!$B$2:$B$7886,'Selected scen drivers'!$AI$1,'SSP drivers'!$C$2:$C$7886,'Selected scen drivers'!$C236,'SSP drivers'!$D$2:$D$7886,'Selected scen drivers'!$D236)</f>
        <v>3594.9810000000002</v>
      </c>
      <c r="O236" s="4">
        <f>SUMIFS('SSP drivers'!O$2:O$7886,'SSP drivers'!$A$2:$A$7886,'Selected scen drivers'!$AH$1,'SSP drivers'!$B$2:$B$7886,'Selected scen drivers'!$AI$1,'SSP drivers'!$C$2:$C$7886,'Selected scen drivers'!$C236,'SSP drivers'!$D$2:$D$7886,'Selected scen drivers'!$D236)</f>
        <v>3811.9569999999999</v>
      </c>
      <c r="P236" s="4">
        <f>SUMIFS('SSP drivers'!P$2:P$7886,'SSP drivers'!$A$2:$A$7886,'Selected scen drivers'!$AH$1,'SSP drivers'!$B$2:$B$7886,'Selected scen drivers'!$AI$1,'SSP drivers'!$C$2:$C$7886,'Selected scen drivers'!$C236,'SSP drivers'!$D$2:$D$7886,'Selected scen drivers'!$D236)</f>
        <v>4023.0320000000002</v>
      </c>
      <c r="Q236" s="4">
        <f>SUMIFS('SSP drivers'!Q$2:Q$7886,'SSP drivers'!$A$2:$A$7886,'Selected scen drivers'!$AH$1,'SSP drivers'!$B$2:$B$7886,'Selected scen drivers'!$AI$1,'SSP drivers'!$C$2:$C$7886,'Selected scen drivers'!$C236,'SSP drivers'!$D$2:$D$7886,'Selected scen drivers'!$D236)</f>
        <v>4217.3490000000002</v>
      </c>
      <c r="R236" s="4">
        <f>SUMIFS('SSP drivers'!R$2:R$7886,'SSP drivers'!$A$2:$A$7886,'Selected scen drivers'!$AH$1,'SSP drivers'!$B$2:$B$7886,'Selected scen drivers'!$AI$1,'SSP drivers'!$C$2:$C$7886,'Selected scen drivers'!$C236,'SSP drivers'!$D$2:$D$7886,'Selected scen drivers'!$D236)</f>
        <v>4392.308</v>
      </c>
      <c r="S236" s="4">
        <f>SUMIFS('SSP drivers'!S$2:S$7886,'SSP drivers'!$A$2:$A$7886,'Selected scen drivers'!$AH$1,'SSP drivers'!$B$2:$B$7886,'Selected scen drivers'!$AI$1,'SSP drivers'!$C$2:$C$7886,'Selected scen drivers'!$C236,'SSP drivers'!$D$2:$D$7886,'Selected scen drivers'!$D236)</f>
        <v>4547.1570000000002</v>
      </c>
      <c r="T236" s="4">
        <f>SUMIFS('SSP drivers'!T$2:T$7886,'SSP drivers'!$A$2:$A$7886,'Selected scen drivers'!$AH$1,'SSP drivers'!$B$2:$B$7886,'Selected scen drivers'!$AI$1,'SSP drivers'!$C$2:$C$7886,'Selected scen drivers'!$C236,'SSP drivers'!$D$2:$D$7886,'Selected scen drivers'!$D236)</f>
        <v>4683.3549999999996</v>
      </c>
      <c r="U236" s="4">
        <f>SUMIFS('SSP drivers'!U$2:U$7886,'SSP drivers'!$A$2:$A$7886,'Selected scen drivers'!$AH$1,'SSP drivers'!$B$2:$B$7886,'Selected scen drivers'!$AI$1,'SSP drivers'!$C$2:$C$7886,'Selected scen drivers'!$C236,'SSP drivers'!$D$2:$D$7886,'Selected scen drivers'!$D236)</f>
        <v>4802.3190000000004</v>
      </c>
      <c r="V236" s="4">
        <f>SUMIFS('SSP drivers'!V$2:V$7886,'SSP drivers'!$A$2:$A$7886,'Selected scen drivers'!$AH$1,'SSP drivers'!$B$2:$B$7886,'Selected scen drivers'!$AI$1,'SSP drivers'!$C$2:$C$7886,'Selected scen drivers'!$C236,'SSP drivers'!$D$2:$D$7886,'Selected scen drivers'!$D236)</f>
        <v>4902.8389999999999</v>
      </c>
      <c r="W236" s="4">
        <f>SUMIFS('SSP drivers'!W$2:W$7886,'SSP drivers'!$A$2:$A$7886,'Selected scen drivers'!$AH$1,'SSP drivers'!$B$2:$B$7886,'Selected scen drivers'!$AI$1,'SSP drivers'!$C$2:$C$7886,'Selected scen drivers'!$C236,'SSP drivers'!$D$2:$D$7886,'Selected scen drivers'!$D236)</f>
        <v>4981.2780000000002</v>
      </c>
      <c r="X236" s="4"/>
      <c r="Y236" s="4"/>
      <c r="Z236" s="4"/>
      <c r="AA236" s="4"/>
      <c r="AB236" s="4"/>
      <c r="AC236" s="4"/>
      <c r="AD236" s="4"/>
      <c r="AE236" s="4"/>
    </row>
    <row r="237" spans="1:31" x14ac:dyDescent="0.35">
      <c r="A237">
        <f t="shared" si="6"/>
        <v>27</v>
      </c>
      <c r="B237">
        <f t="shared" si="7"/>
        <v>2</v>
      </c>
      <c r="C237" t="str">
        <f>IFERROR(VLOOKUP(A237,Classification!$A$4:$B$37,2,FALSE),"")</f>
        <v>EU_northwest</v>
      </c>
      <c r="D237" t="str">
        <f>IFERROR(VLOOKUP(B237,Classification!$N$5:$O$14,2,FALSE),"")</f>
        <v>GDPAGR</v>
      </c>
      <c r="E237" s="4">
        <f>SUMIFS('SSP drivers'!E$2:E$7886,'SSP drivers'!$A$2:$A$7886,'Selected scen drivers'!$AH$1,'SSP drivers'!$B$2:$B$7886,'Selected scen drivers'!$AI$1,'SSP drivers'!$C$2:$C$7886,'Selected scen drivers'!$C237,'SSP drivers'!$D$2:$D$7886,'Selected scen drivers'!$D237)</f>
        <v>0</v>
      </c>
      <c r="F237" s="4">
        <f>SUMIFS('SSP drivers'!F$2:F$7886,'SSP drivers'!$A$2:$A$7886,'Selected scen drivers'!$AH$1,'SSP drivers'!$B$2:$B$7886,'Selected scen drivers'!$AI$1,'SSP drivers'!$C$2:$C$7886,'Selected scen drivers'!$C237,'SSP drivers'!$D$2:$D$7886,'Selected scen drivers'!$D237)</f>
        <v>23.447904677707601</v>
      </c>
      <c r="G237" s="4">
        <f>SUMIFS('SSP drivers'!G$2:G$7886,'SSP drivers'!$A$2:$A$7886,'Selected scen drivers'!$AH$1,'SSP drivers'!$B$2:$B$7886,'Selected scen drivers'!$AI$1,'SSP drivers'!$C$2:$C$7886,'Selected scen drivers'!$C237,'SSP drivers'!$D$2:$D$7886,'Selected scen drivers'!$D237)</f>
        <v>23.861264406551498</v>
      </c>
      <c r="H237" s="4">
        <f>SUMIFS('SSP drivers'!H$2:H$7886,'SSP drivers'!$A$2:$A$7886,'Selected scen drivers'!$AH$1,'SSP drivers'!$B$2:$B$7886,'Selected scen drivers'!$AI$1,'SSP drivers'!$C$2:$C$7886,'Selected scen drivers'!$C237,'SSP drivers'!$D$2:$D$7886,'Selected scen drivers'!$D237)</f>
        <v>27.797488792222101</v>
      </c>
      <c r="I237" s="4">
        <f>SUMIFS('SSP drivers'!I$2:I$7886,'SSP drivers'!$A$2:$A$7886,'Selected scen drivers'!$AH$1,'SSP drivers'!$B$2:$B$7886,'Selected scen drivers'!$AI$1,'SSP drivers'!$C$2:$C$7886,'Selected scen drivers'!$C237,'SSP drivers'!$D$2:$D$7886,'Selected scen drivers'!$D237)</f>
        <v>30.590336623177699</v>
      </c>
      <c r="J237" s="4">
        <f>SUMIFS('SSP drivers'!J$2:J$7886,'SSP drivers'!$A$2:$A$7886,'Selected scen drivers'!$AH$1,'SSP drivers'!$B$2:$B$7886,'Selected scen drivers'!$AI$1,'SSP drivers'!$C$2:$C$7886,'Selected scen drivers'!$C237,'SSP drivers'!$D$2:$D$7886,'Selected scen drivers'!$D237)</f>
        <v>32.991434126803199</v>
      </c>
      <c r="K237" s="4">
        <f>SUMIFS('SSP drivers'!K$2:K$7886,'SSP drivers'!$A$2:$A$7886,'Selected scen drivers'!$AH$1,'SSP drivers'!$B$2:$B$7886,'Selected scen drivers'!$AI$1,'SSP drivers'!$C$2:$C$7886,'Selected scen drivers'!$C237,'SSP drivers'!$D$2:$D$7886,'Selected scen drivers'!$D237)</f>
        <v>35.442560744831297</v>
      </c>
      <c r="L237" s="4">
        <f>SUMIFS('SSP drivers'!L$2:L$7886,'SSP drivers'!$A$2:$A$7886,'Selected scen drivers'!$AH$1,'SSP drivers'!$B$2:$B$7886,'Selected scen drivers'!$AI$1,'SSP drivers'!$C$2:$C$7886,'Selected scen drivers'!$C237,'SSP drivers'!$D$2:$D$7886,'Selected scen drivers'!$D237)</f>
        <v>38.025934359316601</v>
      </c>
      <c r="M237" s="4">
        <f>SUMIFS('SSP drivers'!M$2:M$7886,'SSP drivers'!$A$2:$A$7886,'Selected scen drivers'!$AH$1,'SSP drivers'!$B$2:$B$7886,'Selected scen drivers'!$AI$1,'SSP drivers'!$C$2:$C$7886,'Selected scen drivers'!$C237,'SSP drivers'!$D$2:$D$7886,'Selected scen drivers'!$D237)</f>
        <v>40.651789297625399</v>
      </c>
      <c r="N237" s="4">
        <f>SUMIFS('SSP drivers'!N$2:N$7886,'SSP drivers'!$A$2:$A$7886,'Selected scen drivers'!$AH$1,'SSP drivers'!$B$2:$B$7886,'Selected scen drivers'!$AI$1,'SSP drivers'!$C$2:$C$7886,'Selected scen drivers'!$C237,'SSP drivers'!$D$2:$D$7886,'Selected scen drivers'!$D237)</f>
        <v>43.162894658057397</v>
      </c>
      <c r="O237" s="4">
        <f>SUMIFS('SSP drivers'!O$2:O$7886,'SSP drivers'!$A$2:$A$7886,'Selected scen drivers'!$AH$1,'SSP drivers'!$B$2:$B$7886,'Selected scen drivers'!$AI$1,'SSP drivers'!$C$2:$C$7886,'Selected scen drivers'!$C237,'SSP drivers'!$D$2:$D$7886,'Selected scen drivers'!$D237)</f>
        <v>45.592449638115802</v>
      </c>
      <c r="P237" s="4">
        <f>SUMIFS('SSP drivers'!P$2:P$7886,'SSP drivers'!$A$2:$A$7886,'Selected scen drivers'!$AH$1,'SSP drivers'!$B$2:$B$7886,'Selected scen drivers'!$AI$1,'SSP drivers'!$C$2:$C$7886,'Selected scen drivers'!$C237,'SSP drivers'!$D$2:$D$7886,'Selected scen drivers'!$D237)</f>
        <v>47.940236519555299</v>
      </c>
      <c r="Q237" s="4">
        <f>SUMIFS('SSP drivers'!Q$2:Q$7886,'SSP drivers'!$A$2:$A$7886,'Selected scen drivers'!$AH$1,'SSP drivers'!$B$2:$B$7886,'Selected scen drivers'!$AI$1,'SSP drivers'!$C$2:$C$7886,'Selected scen drivers'!$C237,'SSP drivers'!$D$2:$D$7886,'Selected scen drivers'!$D237)</f>
        <v>50.107647639190802</v>
      </c>
      <c r="R237" s="4">
        <f>SUMIFS('SSP drivers'!R$2:R$7886,'SSP drivers'!$A$2:$A$7886,'Selected scen drivers'!$AH$1,'SSP drivers'!$B$2:$B$7886,'Selected scen drivers'!$AI$1,'SSP drivers'!$C$2:$C$7886,'Selected scen drivers'!$C237,'SSP drivers'!$D$2:$D$7886,'Selected scen drivers'!$D237)</f>
        <v>52.069628156582297</v>
      </c>
      <c r="S237" s="4">
        <f>SUMIFS('SSP drivers'!S$2:S$7886,'SSP drivers'!$A$2:$A$7886,'Selected scen drivers'!$AH$1,'SSP drivers'!$B$2:$B$7886,'Selected scen drivers'!$AI$1,'SSP drivers'!$C$2:$C$7886,'Selected scen drivers'!$C237,'SSP drivers'!$D$2:$D$7886,'Selected scen drivers'!$D237)</f>
        <v>53.798095513146798</v>
      </c>
      <c r="T237" s="4">
        <f>SUMIFS('SSP drivers'!T$2:T$7886,'SSP drivers'!$A$2:$A$7886,'Selected scen drivers'!$AH$1,'SSP drivers'!$B$2:$B$7886,'Selected scen drivers'!$AI$1,'SSP drivers'!$C$2:$C$7886,'Selected scen drivers'!$C237,'SSP drivers'!$D$2:$D$7886,'Selected scen drivers'!$D237)</f>
        <v>55.2860198454567</v>
      </c>
      <c r="U237" s="4">
        <f>SUMIFS('SSP drivers'!U$2:U$7886,'SSP drivers'!$A$2:$A$7886,'Selected scen drivers'!$AH$1,'SSP drivers'!$B$2:$B$7886,'Selected scen drivers'!$AI$1,'SSP drivers'!$C$2:$C$7886,'Selected scen drivers'!$C237,'SSP drivers'!$D$2:$D$7886,'Selected scen drivers'!$D237)</f>
        <v>56.540147583708602</v>
      </c>
      <c r="V237" s="4">
        <f>SUMIFS('SSP drivers'!V$2:V$7886,'SSP drivers'!$A$2:$A$7886,'Selected scen drivers'!$AH$1,'SSP drivers'!$B$2:$B$7886,'Selected scen drivers'!$AI$1,'SSP drivers'!$C$2:$C$7886,'Selected scen drivers'!$C237,'SSP drivers'!$D$2:$D$7886,'Selected scen drivers'!$D237)</f>
        <v>57.551178564398199</v>
      </c>
      <c r="W237" s="4">
        <f>SUMIFS('SSP drivers'!W$2:W$7886,'SSP drivers'!$A$2:$A$7886,'Selected scen drivers'!$AH$1,'SSP drivers'!$B$2:$B$7886,'Selected scen drivers'!$AI$1,'SSP drivers'!$C$2:$C$7886,'Selected scen drivers'!$C237,'SSP drivers'!$D$2:$D$7886,'Selected scen drivers'!$D237)</f>
        <v>58.292315572017202</v>
      </c>
      <c r="X237" s="4"/>
      <c r="Y237" s="4"/>
      <c r="Z237" s="4"/>
      <c r="AA237" s="4"/>
      <c r="AB237" s="4"/>
      <c r="AC237" s="4"/>
      <c r="AD237" s="4"/>
      <c r="AE237" s="4"/>
    </row>
    <row r="238" spans="1:31" x14ac:dyDescent="0.35">
      <c r="A238">
        <f t="shared" si="6"/>
        <v>27</v>
      </c>
      <c r="B238">
        <f t="shared" si="7"/>
        <v>3</v>
      </c>
      <c r="C238" t="str">
        <f>IFERROR(VLOOKUP(A238,Classification!$A$4:$B$37,2,FALSE),"")</f>
        <v>EU_northwest</v>
      </c>
      <c r="D238" t="str">
        <f>IFERROR(VLOOKUP(B238,Classification!$N$5:$O$14,2,FALSE),"")</f>
        <v>GDPIND</v>
      </c>
      <c r="E238" s="4">
        <f>SUMIFS('SSP drivers'!E$2:E$7886,'SSP drivers'!$A$2:$A$7886,'Selected scen drivers'!$AH$1,'SSP drivers'!$B$2:$B$7886,'Selected scen drivers'!$AI$1,'SSP drivers'!$C$2:$C$7886,'Selected scen drivers'!$C238,'SSP drivers'!$D$2:$D$7886,'Selected scen drivers'!$D238)</f>
        <v>0</v>
      </c>
      <c r="F238" s="4">
        <f>SUMIFS('SSP drivers'!F$2:F$7886,'SSP drivers'!$A$2:$A$7886,'Selected scen drivers'!$AH$1,'SSP drivers'!$B$2:$B$7886,'Selected scen drivers'!$AI$1,'SSP drivers'!$C$2:$C$7886,'Selected scen drivers'!$C238,'SSP drivers'!$D$2:$D$7886,'Selected scen drivers'!$D238)</f>
        <v>473.61378978813502</v>
      </c>
      <c r="G238" s="4">
        <f>SUMIFS('SSP drivers'!G$2:G$7886,'SSP drivers'!$A$2:$A$7886,'Selected scen drivers'!$AH$1,'SSP drivers'!$B$2:$B$7886,'Selected scen drivers'!$AI$1,'SSP drivers'!$C$2:$C$7886,'Selected scen drivers'!$C238,'SSP drivers'!$D$2:$D$7886,'Selected scen drivers'!$D238)</f>
        <v>485.37560674475498</v>
      </c>
      <c r="H238" s="4">
        <f>SUMIFS('SSP drivers'!H$2:H$7886,'SSP drivers'!$A$2:$A$7886,'Selected scen drivers'!$AH$1,'SSP drivers'!$B$2:$B$7886,'Selected scen drivers'!$AI$1,'SSP drivers'!$C$2:$C$7886,'Selected scen drivers'!$C238,'SSP drivers'!$D$2:$D$7886,'Selected scen drivers'!$D238)</f>
        <v>592.20158386125195</v>
      </c>
      <c r="I238" s="4">
        <f>SUMIFS('SSP drivers'!I$2:I$7886,'SSP drivers'!$A$2:$A$7886,'Selected scen drivers'!$AH$1,'SSP drivers'!$B$2:$B$7886,'Selected scen drivers'!$AI$1,'SSP drivers'!$C$2:$C$7886,'Selected scen drivers'!$C238,'SSP drivers'!$D$2:$D$7886,'Selected scen drivers'!$D238)</f>
        <v>665.86840138931905</v>
      </c>
      <c r="J238" s="4">
        <f>SUMIFS('SSP drivers'!J$2:J$7886,'SSP drivers'!$A$2:$A$7886,'Selected scen drivers'!$AH$1,'SSP drivers'!$B$2:$B$7886,'Selected scen drivers'!$AI$1,'SSP drivers'!$C$2:$C$7886,'Selected scen drivers'!$C238,'SSP drivers'!$D$2:$D$7886,'Selected scen drivers'!$D238)</f>
        <v>734.36150625368805</v>
      </c>
      <c r="K238" s="4">
        <f>SUMIFS('SSP drivers'!K$2:K$7886,'SSP drivers'!$A$2:$A$7886,'Selected scen drivers'!$AH$1,'SSP drivers'!$B$2:$B$7886,'Selected scen drivers'!$AI$1,'SSP drivers'!$C$2:$C$7886,'Selected scen drivers'!$C238,'SSP drivers'!$D$2:$D$7886,'Selected scen drivers'!$D238)</f>
        <v>808.232550361893</v>
      </c>
      <c r="L238" s="4">
        <f>SUMIFS('SSP drivers'!L$2:L$7886,'SSP drivers'!$A$2:$A$7886,'Selected scen drivers'!$AH$1,'SSP drivers'!$B$2:$B$7886,'Selected scen drivers'!$AI$1,'SSP drivers'!$C$2:$C$7886,'Selected scen drivers'!$C238,'SSP drivers'!$D$2:$D$7886,'Selected scen drivers'!$D238)</f>
        <v>889.91254860501397</v>
      </c>
      <c r="M238" s="4">
        <f>SUMIFS('SSP drivers'!M$2:M$7886,'SSP drivers'!$A$2:$A$7886,'Selected scen drivers'!$AH$1,'SSP drivers'!$B$2:$B$7886,'Selected scen drivers'!$AI$1,'SSP drivers'!$C$2:$C$7886,'Selected scen drivers'!$C238,'SSP drivers'!$D$2:$D$7886,'Selected scen drivers'!$D238)</f>
        <v>976.46970725753999</v>
      </c>
      <c r="N238" s="4">
        <f>SUMIFS('SSP drivers'!N$2:N$7886,'SSP drivers'!$A$2:$A$7886,'Selected scen drivers'!$AH$1,'SSP drivers'!$B$2:$B$7886,'Selected scen drivers'!$AI$1,'SSP drivers'!$C$2:$C$7886,'Selected scen drivers'!$C238,'SSP drivers'!$D$2:$D$7886,'Selected scen drivers'!$D238)</f>
        <v>1062.06417388356</v>
      </c>
      <c r="O238" s="4">
        <f>SUMIFS('SSP drivers'!O$2:O$7886,'SSP drivers'!$A$2:$A$7886,'Selected scen drivers'!$AH$1,'SSP drivers'!$B$2:$B$7886,'Selected scen drivers'!$AI$1,'SSP drivers'!$C$2:$C$7886,'Selected scen drivers'!$C238,'SSP drivers'!$D$2:$D$7886,'Selected scen drivers'!$D238)</f>
        <v>1147.1012559103001</v>
      </c>
      <c r="P238" s="4">
        <f>SUMIFS('SSP drivers'!P$2:P$7886,'SSP drivers'!$A$2:$A$7886,'Selected scen drivers'!$AH$1,'SSP drivers'!$B$2:$B$7886,'Selected scen drivers'!$AI$1,'SSP drivers'!$C$2:$C$7886,'Selected scen drivers'!$C238,'SSP drivers'!$D$2:$D$7886,'Selected scen drivers'!$D238)</f>
        <v>1230.79789913379</v>
      </c>
      <c r="Q238" s="4">
        <f>SUMIFS('SSP drivers'!Q$2:Q$7886,'SSP drivers'!$A$2:$A$7886,'Selected scen drivers'!$AH$1,'SSP drivers'!$B$2:$B$7886,'Selected scen drivers'!$AI$1,'SSP drivers'!$C$2:$C$7886,'Selected scen drivers'!$C238,'SSP drivers'!$D$2:$D$7886,'Selected scen drivers'!$D238)</f>
        <v>1309.5289683798601</v>
      </c>
      <c r="R238" s="4">
        <f>SUMIFS('SSP drivers'!R$2:R$7886,'SSP drivers'!$A$2:$A$7886,'Selected scen drivers'!$AH$1,'SSP drivers'!$B$2:$B$7886,'Selected scen drivers'!$AI$1,'SSP drivers'!$C$2:$C$7886,'Selected scen drivers'!$C238,'SSP drivers'!$D$2:$D$7886,'Selected scen drivers'!$D238)</f>
        <v>1382.4216576166</v>
      </c>
      <c r="S238" s="4">
        <f>SUMIFS('SSP drivers'!S$2:S$7886,'SSP drivers'!$A$2:$A$7886,'Selected scen drivers'!$AH$1,'SSP drivers'!$B$2:$B$7886,'Selected scen drivers'!$AI$1,'SSP drivers'!$C$2:$C$7886,'Selected scen drivers'!$C238,'SSP drivers'!$D$2:$D$7886,'Selected scen drivers'!$D238)</f>
        <v>1449.5087477526299</v>
      </c>
      <c r="T238" s="4">
        <f>SUMIFS('SSP drivers'!T$2:T$7886,'SSP drivers'!$A$2:$A$7886,'Selected scen drivers'!$AH$1,'SSP drivers'!$B$2:$B$7886,'Selected scen drivers'!$AI$1,'SSP drivers'!$C$2:$C$7886,'Selected scen drivers'!$C238,'SSP drivers'!$D$2:$D$7886,'Selected scen drivers'!$D238)</f>
        <v>1511.5049658642999</v>
      </c>
      <c r="U238" s="4">
        <f>SUMIFS('SSP drivers'!U$2:U$7886,'SSP drivers'!$A$2:$A$7886,'Selected scen drivers'!$AH$1,'SSP drivers'!$B$2:$B$7886,'Selected scen drivers'!$AI$1,'SSP drivers'!$C$2:$C$7886,'Selected scen drivers'!$C238,'SSP drivers'!$D$2:$D$7886,'Selected scen drivers'!$D238)</f>
        <v>1568.8206004885101</v>
      </c>
      <c r="V238" s="4">
        <f>SUMIFS('SSP drivers'!V$2:V$7886,'SSP drivers'!$A$2:$A$7886,'Selected scen drivers'!$AH$1,'SSP drivers'!$B$2:$B$7886,'Selected scen drivers'!$AI$1,'SSP drivers'!$C$2:$C$7886,'Selected scen drivers'!$C238,'SSP drivers'!$D$2:$D$7886,'Selected scen drivers'!$D238)</f>
        <v>1620.7315162184</v>
      </c>
      <c r="W238" s="4">
        <f>SUMIFS('SSP drivers'!W$2:W$7886,'SSP drivers'!$A$2:$A$7886,'Selected scen drivers'!$AH$1,'SSP drivers'!$B$2:$B$7886,'Selected scen drivers'!$AI$1,'SSP drivers'!$C$2:$C$7886,'Selected scen drivers'!$C238,'SSP drivers'!$D$2:$D$7886,'Selected scen drivers'!$D238)</f>
        <v>1665.6277243879999</v>
      </c>
      <c r="X238" s="4"/>
      <c r="Y238" s="4"/>
      <c r="Z238" s="4"/>
      <c r="AA238" s="4"/>
      <c r="AB238" s="4"/>
      <c r="AC238" s="4"/>
      <c r="AD238" s="4"/>
      <c r="AE238" s="4"/>
    </row>
    <row r="239" spans="1:31" x14ac:dyDescent="0.35">
      <c r="A239">
        <f t="shared" si="6"/>
        <v>27</v>
      </c>
      <c r="B239">
        <f t="shared" si="7"/>
        <v>4</v>
      </c>
      <c r="C239" t="str">
        <f>IFERROR(VLOOKUP(A239,Classification!$A$4:$B$37,2,FALSE),"")</f>
        <v>EU_northwest</v>
      </c>
      <c r="D239" t="str">
        <f>IFERROR(VLOOKUP(B239,Classification!$N$5:$O$14,2,FALSE),"")</f>
        <v>GDPMFG</v>
      </c>
      <c r="E239" s="4">
        <f>SUMIFS('SSP drivers'!E$2:E$7886,'SSP drivers'!$A$2:$A$7886,'Selected scen drivers'!$AH$1,'SSP drivers'!$B$2:$B$7886,'Selected scen drivers'!$AI$1,'SSP drivers'!$C$2:$C$7886,'Selected scen drivers'!$C239,'SSP drivers'!$D$2:$D$7886,'Selected scen drivers'!$D239)</f>
        <v>0</v>
      </c>
      <c r="F239" s="4">
        <f>SUMIFS('SSP drivers'!F$2:F$7886,'SSP drivers'!$A$2:$A$7886,'Selected scen drivers'!$AH$1,'SSP drivers'!$B$2:$B$7886,'Selected scen drivers'!$AI$1,'SSP drivers'!$C$2:$C$7886,'Selected scen drivers'!$C239,'SSP drivers'!$D$2:$D$7886,'Selected scen drivers'!$D239)</f>
        <v>91.092626142635993</v>
      </c>
      <c r="G239" s="4">
        <f>SUMIFS('SSP drivers'!G$2:G$7886,'SSP drivers'!$A$2:$A$7886,'Selected scen drivers'!$AH$1,'SSP drivers'!$B$2:$B$7886,'Selected scen drivers'!$AI$1,'SSP drivers'!$C$2:$C$7886,'Selected scen drivers'!$C239,'SSP drivers'!$D$2:$D$7886,'Selected scen drivers'!$D239)</f>
        <v>94.402646019882994</v>
      </c>
      <c r="H239" s="4">
        <f>SUMIFS('SSP drivers'!H$2:H$7886,'SSP drivers'!$A$2:$A$7886,'Selected scen drivers'!$AH$1,'SSP drivers'!$B$2:$B$7886,'Selected scen drivers'!$AI$1,'SSP drivers'!$C$2:$C$7886,'Selected scen drivers'!$C239,'SSP drivers'!$D$2:$D$7886,'Selected scen drivers'!$D239)</f>
        <v>121.430569616413</v>
      </c>
      <c r="I239" s="4">
        <f>SUMIFS('SSP drivers'!I$2:I$7886,'SSP drivers'!$A$2:$A$7886,'Selected scen drivers'!$AH$1,'SSP drivers'!$B$2:$B$7886,'Selected scen drivers'!$AI$1,'SSP drivers'!$C$2:$C$7886,'Selected scen drivers'!$C239,'SSP drivers'!$D$2:$D$7886,'Selected scen drivers'!$D239)</f>
        <v>139.91125134136399</v>
      </c>
      <c r="J239" s="4">
        <f>SUMIFS('SSP drivers'!J$2:J$7886,'SSP drivers'!$A$2:$A$7886,'Selected scen drivers'!$AH$1,'SSP drivers'!$B$2:$B$7886,'Selected scen drivers'!$AI$1,'SSP drivers'!$C$2:$C$7886,'Selected scen drivers'!$C239,'SSP drivers'!$D$2:$D$7886,'Selected scen drivers'!$D239)</f>
        <v>158.23614218150101</v>
      </c>
      <c r="K239" s="4">
        <f>SUMIFS('SSP drivers'!K$2:K$7886,'SSP drivers'!$A$2:$A$7886,'Selected scen drivers'!$AH$1,'SSP drivers'!$B$2:$B$7886,'Selected scen drivers'!$AI$1,'SSP drivers'!$C$2:$C$7886,'Selected scen drivers'!$C239,'SSP drivers'!$D$2:$D$7886,'Selected scen drivers'!$D239)</f>
        <v>179.07158382878899</v>
      </c>
      <c r="L239" s="4">
        <f>SUMIFS('SSP drivers'!L$2:L$7886,'SSP drivers'!$A$2:$A$7886,'Selected scen drivers'!$AH$1,'SSP drivers'!$B$2:$B$7886,'Selected scen drivers'!$AI$1,'SSP drivers'!$C$2:$C$7886,'Selected scen drivers'!$C239,'SSP drivers'!$D$2:$D$7886,'Selected scen drivers'!$D239)</f>
        <v>203.10638373900201</v>
      </c>
      <c r="M239" s="4">
        <f>SUMIFS('SSP drivers'!M$2:M$7886,'SSP drivers'!$A$2:$A$7886,'Selected scen drivers'!$AH$1,'SSP drivers'!$B$2:$B$7886,'Selected scen drivers'!$AI$1,'SSP drivers'!$C$2:$C$7886,'Selected scen drivers'!$C239,'SSP drivers'!$D$2:$D$7886,'Selected scen drivers'!$D239)</f>
        <v>229.34571892705301</v>
      </c>
      <c r="N239" s="4">
        <f>SUMIFS('SSP drivers'!N$2:N$7886,'SSP drivers'!$A$2:$A$7886,'Selected scen drivers'!$AH$1,'SSP drivers'!$B$2:$B$7886,'Selected scen drivers'!$AI$1,'SSP drivers'!$C$2:$C$7886,'Selected scen drivers'!$C239,'SSP drivers'!$D$2:$D$7886,'Selected scen drivers'!$D239)</f>
        <v>255.88711850435899</v>
      </c>
      <c r="O239" s="4">
        <f>SUMIFS('SSP drivers'!O$2:O$7886,'SSP drivers'!$A$2:$A$7886,'Selected scen drivers'!$AH$1,'SSP drivers'!$B$2:$B$7886,'Selected scen drivers'!$AI$1,'SSP drivers'!$C$2:$C$7886,'Selected scen drivers'!$C239,'SSP drivers'!$D$2:$D$7886,'Selected scen drivers'!$D239)</f>
        <v>282.707127974645</v>
      </c>
      <c r="P239" s="4">
        <f>SUMIFS('SSP drivers'!P$2:P$7886,'SSP drivers'!$A$2:$A$7886,'Selected scen drivers'!$AH$1,'SSP drivers'!$B$2:$B$7886,'Selected scen drivers'!$AI$1,'SSP drivers'!$C$2:$C$7886,'Selected scen drivers'!$C239,'SSP drivers'!$D$2:$D$7886,'Selected scen drivers'!$D239)</f>
        <v>309.54290147452099</v>
      </c>
      <c r="Q239" s="4">
        <f>SUMIFS('SSP drivers'!Q$2:Q$7886,'SSP drivers'!$A$2:$A$7886,'Selected scen drivers'!$AH$1,'SSP drivers'!$B$2:$B$7886,'Selected scen drivers'!$AI$1,'SSP drivers'!$C$2:$C$7886,'Selected scen drivers'!$C239,'SSP drivers'!$D$2:$D$7886,'Selected scen drivers'!$D239)</f>
        <v>335.41349420177897</v>
      </c>
      <c r="R239" s="4">
        <f>SUMIFS('SSP drivers'!R$2:R$7886,'SSP drivers'!$A$2:$A$7886,'Selected scen drivers'!$AH$1,'SSP drivers'!$B$2:$B$7886,'Selected scen drivers'!$AI$1,'SSP drivers'!$C$2:$C$7886,'Selected scen drivers'!$C239,'SSP drivers'!$D$2:$D$7886,'Selected scen drivers'!$D239)</f>
        <v>360.10311579943601</v>
      </c>
      <c r="S239" s="4">
        <f>SUMIFS('SSP drivers'!S$2:S$7886,'SSP drivers'!$A$2:$A$7886,'Selected scen drivers'!$AH$1,'SSP drivers'!$B$2:$B$7886,'Selected scen drivers'!$AI$1,'SSP drivers'!$C$2:$C$7886,'Selected scen drivers'!$C239,'SSP drivers'!$D$2:$D$7886,'Selected scen drivers'!$D239)</f>
        <v>383.73137002022202</v>
      </c>
      <c r="T239" s="4">
        <f>SUMIFS('SSP drivers'!T$2:T$7886,'SSP drivers'!$A$2:$A$7886,'Selected scen drivers'!$AH$1,'SSP drivers'!$B$2:$B$7886,'Selected scen drivers'!$AI$1,'SSP drivers'!$C$2:$C$7886,'Selected scen drivers'!$C239,'SSP drivers'!$D$2:$D$7886,'Selected scen drivers'!$D239)</f>
        <v>406.585238646069</v>
      </c>
      <c r="U239" s="4">
        <f>SUMIFS('SSP drivers'!U$2:U$7886,'SSP drivers'!$A$2:$A$7886,'Selected scen drivers'!$AH$1,'SSP drivers'!$B$2:$B$7886,'Selected scen drivers'!$AI$1,'SSP drivers'!$C$2:$C$7886,'Selected scen drivers'!$C239,'SSP drivers'!$D$2:$D$7886,'Selected scen drivers'!$D239)</f>
        <v>428.77289475090203</v>
      </c>
      <c r="V239" s="4">
        <f>SUMIFS('SSP drivers'!V$2:V$7886,'SSP drivers'!$A$2:$A$7886,'Selected scen drivers'!$AH$1,'SSP drivers'!$B$2:$B$7886,'Selected scen drivers'!$AI$1,'SSP drivers'!$C$2:$C$7886,'Selected scen drivers'!$C239,'SSP drivers'!$D$2:$D$7886,'Selected scen drivers'!$D239)</f>
        <v>450.00281191467701</v>
      </c>
      <c r="W239" s="4">
        <f>SUMIFS('SSP drivers'!W$2:W$7886,'SSP drivers'!$A$2:$A$7886,'Selected scen drivers'!$AH$1,'SSP drivers'!$B$2:$B$7886,'Selected scen drivers'!$AI$1,'SSP drivers'!$C$2:$C$7886,'Selected scen drivers'!$C239,'SSP drivers'!$D$2:$D$7886,'Selected scen drivers'!$D239)</f>
        <v>469.70678167861098</v>
      </c>
      <c r="X239" s="4"/>
      <c r="Y239" s="4"/>
      <c r="Z239" s="4"/>
      <c r="AA239" s="4"/>
      <c r="AB239" s="4"/>
      <c r="AC239" s="4"/>
      <c r="AD239" s="4"/>
      <c r="AE239" s="4"/>
    </row>
    <row r="240" spans="1:31" x14ac:dyDescent="0.35">
      <c r="A240">
        <f t="shared" si="6"/>
        <v>27</v>
      </c>
      <c r="B240">
        <f t="shared" si="7"/>
        <v>5</v>
      </c>
      <c r="C240" t="str">
        <f>IFERROR(VLOOKUP(A240,Classification!$A$4:$B$37,2,FALSE),"")</f>
        <v>EU_northwest</v>
      </c>
      <c r="D240" t="str">
        <f>IFERROR(VLOOKUP(B240,Classification!$N$5:$O$14,2,FALSE),"")</f>
        <v>GDPPCAP</v>
      </c>
      <c r="E240" s="4">
        <f>SUMIFS('SSP drivers'!E$2:E$7886,'SSP drivers'!$A$2:$A$7886,'Selected scen drivers'!$AH$1,'SSP drivers'!$B$2:$B$7886,'Selected scen drivers'!$AI$1,'SSP drivers'!$C$2:$C$7886,'Selected scen drivers'!$C240,'SSP drivers'!$D$2:$D$7886,'Selected scen drivers'!$D240)</f>
        <v>0</v>
      </c>
      <c r="F240" s="4">
        <f>SUMIFS('SSP drivers'!F$2:F$7886,'SSP drivers'!$A$2:$A$7886,'Selected scen drivers'!$AH$1,'SSP drivers'!$B$2:$B$7886,'Selected scen drivers'!$AI$1,'SSP drivers'!$C$2:$C$7886,'Selected scen drivers'!$C240,'SSP drivers'!$D$2:$D$7886,'Selected scen drivers'!$D240)</f>
        <v>55.3475854920286</v>
      </c>
      <c r="G240" s="4">
        <f>SUMIFS('SSP drivers'!G$2:G$7886,'SSP drivers'!$A$2:$A$7886,'Selected scen drivers'!$AH$1,'SSP drivers'!$B$2:$B$7886,'Selected scen drivers'!$AI$1,'SSP drivers'!$C$2:$C$7886,'Selected scen drivers'!$C240,'SSP drivers'!$D$2:$D$7886,'Selected scen drivers'!$D240)</f>
        <v>56.203752130363704</v>
      </c>
      <c r="H240" s="4">
        <f>SUMIFS('SSP drivers'!H$2:H$7886,'SSP drivers'!$A$2:$A$7886,'Selected scen drivers'!$AH$1,'SSP drivers'!$B$2:$B$7886,'Selected scen drivers'!$AI$1,'SSP drivers'!$C$2:$C$7886,'Selected scen drivers'!$C240,'SSP drivers'!$D$2:$D$7886,'Selected scen drivers'!$D240)</f>
        <v>65.041916868661502</v>
      </c>
      <c r="I240" s="4">
        <f>SUMIFS('SSP drivers'!I$2:I$7886,'SSP drivers'!$A$2:$A$7886,'Selected scen drivers'!$AH$1,'SSP drivers'!$B$2:$B$7886,'Selected scen drivers'!$AI$1,'SSP drivers'!$C$2:$C$7886,'Selected scen drivers'!$C240,'SSP drivers'!$D$2:$D$7886,'Selected scen drivers'!$D240)</f>
        <v>70.848031529602494</v>
      </c>
      <c r="J240" s="4">
        <f>SUMIFS('SSP drivers'!J$2:J$7886,'SSP drivers'!$A$2:$A$7886,'Selected scen drivers'!$AH$1,'SSP drivers'!$B$2:$B$7886,'Selected scen drivers'!$AI$1,'SSP drivers'!$C$2:$C$7886,'Selected scen drivers'!$C240,'SSP drivers'!$D$2:$D$7886,'Selected scen drivers'!$D240)</f>
        <v>75.717857574831001</v>
      </c>
      <c r="K240" s="4">
        <f>SUMIFS('SSP drivers'!K$2:K$7886,'SSP drivers'!$A$2:$A$7886,'Selected scen drivers'!$AH$1,'SSP drivers'!$B$2:$B$7886,'Selected scen drivers'!$AI$1,'SSP drivers'!$C$2:$C$7886,'Selected scen drivers'!$C240,'SSP drivers'!$D$2:$D$7886,'Selected scen drivers'!$D240)</f>
        <v>80.706670136381405</v>
      </c>
      <c r="L240" s="4">
        <f>SUMIFS('SSP drivers'!L$2:L$7886,'SSP drivers'!$A$2:$A$7886,'Selected scen drivers'!$AH$1,'SSP drivers'!$B$2:$B$7886,'Selected scen drivers'!$AI$1,'SSP drivers'!$C$2:$C$7886,'Selected scen drivers'!$C240,'SSP drivers'!$D$2:$D$7886,'Selected scen drivers'!$D240)</f>
        <v>86.030000483879704</v>
      </c>
      <c r="M240" s="4">
        <f>SUMIFS('SSP drivers'!M$2:M$7886,'SSP drivers'!$A$2:$A$7886,'Selected scen drivers'!$AH$1,'SSP drivers'!$B$2:$B$7886,'Selected scen drivers'!$AI$1,'SSP drivers'!$C$2:$C$7886,'Selected scen drivers'!$C240,'SSP drivers'!$D$2:$D$7886,'Selected scen drivers'!$D240)</f>
        <v>91.460972910189</v>
      </c>
      <c r="N240" s="4">
        <f>SUMIFS('SSP drivers'!N$2:N$7886,'SSP drivers'!$A$2:$A$7886,'Selected scen drivers'!$AH$1,'SSP drivers'!$B$2:$B$7886,'Selected scen drivers'!$AI$1,'SSP drivers'!$C$2:$C$7886,'Selected scen drivers'!$C240,'SSP drivers'!$D$2:$D$7886,'Selected scen drivers'!$D240)</f>
        <v>96.825308928234904</v>
      </c>
      <c r="O240" s="4">
        <f>SUMIFS('SSP drivers'!O$2:O$7886,'SSP drivers'!$A$2:$A$7886,'Selected scen drivers'!$AH$1,'SSP drivers'!$B$2:$B$7886,'Selected scen drivers'!$AI$1,'SSP drivers'!$C$2:$C$7886,'Selected scen drivers'!$C240,'SSP drivers'!$D$2:$D$7886,'Selected scen drivers'!$D240)</f>
        <v>102.141769874247</v>
      </c>
      <c r="P240" s="4">
        <f>SUMIFS('SSP drivers'!P$2:P$7886,'SSP drivers'!$A$2:$A$7886,'Selected scen drivers'!$AH$1,'SSP drivers'!$B$2:$B$7886,'Selected scen drivers'!$AI$1,'SSP drivers'!$C$2:$C$7886,'Selected scen drivers'!$C240,'SSP drivers'!$D$2:$D$7886,'Selected scen drivers'!$D240)</f>
        <v>107.34108742673899</v>
      </c>
      <c r="Q240" s="4">
        <f>SUMIFS('SSP drivers'!Q$2:Q$7886,'SSP drivers'!$A$2:$A$7886,'Selected scen drivers'!$AH$1,'SSP drivers'!$B$2:$B$7886,'Selected scen drivers'!$AI$1,'SSP drivers'!$C$2:$C$7886,'Selected scen drivers'!$C240,'SSP drivers'!$D$2:$D$7886,'Selected scen drivers'!$D240)</f>
        <v>112.03382828157601</v>
      </c>
      <c r="R240" s="4">
        <f>SUMIFS('SSP drivers'!R$2:R$7886,'SSP drivers'!$A$2:$A$7886,'Selected scen drivers'!$AH$1,'SSP drivers'!$B$2:$B$7886,'Selected scen drivers'!$AI$1,'SSP drivers'!$C$2:$C$7886,'Selected scen drivers'!$C240,'SSP drivers'!$D$2:$D$7886,'Selected scen drivers'!$D240)</f>
        <v>116.168011916225</v>
      </c>
      <c r="S240" s="4">
        <f>SUMIFS('SSP drivers'!S$2:S$7886,'SSP drivers'!$A$2:$A$7886,'Selected scen drivers'!$AH$1,'SSP drivers'!$B$2:$B$7886,'Selected scen drivers'!$AI$1,'SSP drivers'!$C$2:$C$7886,'Selected scen drivers'!$C240,'SSP drivers'!$D$2:$D$7886,'Selected scen drivers'!$D240)</f>
        <v>119.862717510569</v>
      </c>
      <c r="T240" s="4">
        <f>SUMIFS('SSP drivers'!T$2:T$7886,'SSP drivers'!$A$2:$A$7886,'Selected scen drivers'!$AH$1,'SSP drivers'!$B$2:$B$7886,'Selected scen drivers'!$AI$1,'SSP drivers'!$C$2:$C$7886,'Selected scen drivers'!$C240,'SSP drivers'!$D$2:$D$7886,'Selected scen drivers'!$D240)</f>
        <v>123.30681222314701</v>
      </c>
      <c r="U240" s="4">
        <f>SUMIFS('SSP drivers'!U$2:U$7886,'SSP drivers'!$A$2:$A$7886,'Selected scen drivers'!$AH$1,'SSP drivers'!$B$2:$B$7886,'Selected scen drivers'!$AI$1,'SSP drivers'!$C$2:$C$7886,'Selected scen drivers'!$C240,'SSP drivers'!$D$2:$D$7886,'Selected scen drivers'!$D240)</f>
        <v>126.598736711838</v>
      </c>
      <c r="V240" s="4">
        <f>SUMIFS('SSP drivers'!V$2:V$7886,'SSP drivers'!$A$2:$A$7886,'Selected scen drivers'!$AH$1,'SSP drivers'!$B$2:$B$7886,'Selected scen drivers'!$AI$1,'SSP drivers'!$C$2:$C$7886,'Selected scen drivers'!$C240,'SSP drivers'!$D$2:$D$7886,'Selected scen drivers'!$D240)</f>
        <v>129.69446625562199</v>
      </c>
      <c r="W240" s="4">
        <f>SUMIFS('SSP drivers'!W$2:W$7886,'SSP drivers'!$A$2:$A$7886,'Selected scen drivers'!$AH$1,'SSP drivers'!$B$2:$B$7886,'Selected scen drivers'!$AI$1,'SSP drivers'!$C$2:$C$7886,'Selected scen drivers'!$C240,'SSP drivers'!$D$2:$D$7886,'Selected scen drivers'!$D240)</f>
        <v>132.47429747130801</v>
      </c>
      <c r="X240" s="4"/>
      <c r="Y240" s="4"/>
      <c r="Z240" s="4"/>
      <c r="AA240" s="4"/>
      <c r="AB240" s="4"/>
      <c r="AC240" s="4"/>
      <c r="AD240" s="4"/>
      <c r="AE240" s="4"/>
    </row>
    <row r="241" spans="1:31" x14ac:dyDescent="0.35">
      <c r="A241">
        <f t="shared" si="6"/>
        <v>27</v>
      </c>
      <c r="B241">
        <f t="shared" si="7"/>
        <v>6</v>
      </c>
      <c r="C241" t="str">
        <f>IFERROR(VLOOKUP(A241,Classification!$A$4:$B$37,2,FALSE),"")</f>
        <v>EU_northwest</v>
      </c>
      <c r="D241" t="str">
        <f>IFERROR(VLOOKUP(B241,Classification!$N$5:$O$14,2,FALSE),"")</f>
        <v>GDPPHOU</v>
      </c>
      <c r="E241" s="4">
        <f>SUMIFS('SSP drivers'!E$2:E$7886,'SSP drivers'!$A$2:$A$7886,'Selected scen drivers'!$AH$1,'SSP drivers'!$B$2:$B$7886,'Selected scen drivers'!$AI$1,'SSP drivers'!$C$2:$C$7886,'Selected scen drivers'!$C241,'SSP drivers'!$D$2:$D$7886,'Selected scen drivers'!$D241)</f>
        <v>0</v>
      </c>
      <c r="F241" s="4">
        <f>SUMIFS('SSP drivers'!F$2:F$7886,'SSP drivers'!$A$2:$A$7886,'Selected scen drivers'!$AH$1,'SSP drivers'!$B$2:$B$7886,'Selected scen drivers'!$AI$1,'SSP drivers'!$C$2:$C$7886,'Selected scen drivers'!$C241,'SSP drivers'!$D$2:$D$7886,'Selected scen drivers'!$D241)</f>
        <v>187.62061840887199</v>
      </c>
      <c r="G241" s="4">
        <f>SUMIFS('SSP drivers'!G$2:G$7886,'SSP drivers'!$A$2:$A$7886,'Selected scen drivers'!$AH$1,'SSP drivers'!$B$2:$B$7886,'Selected scen drivers'!$AI$1,'SSP drivers'!$C$2:$C$7886,'Selected scen drivers'!$C241,'SSP drivers'!$D$2:$D$7886,'Selected scen drivers'!$D241)</f>
        <v>191.07235367179001</v>
      </c>
      <c r="H241" s="4">
        <f>SUMIFS('SSP drivers'!H$2:H$7886,'SSP drivers'!$A$2:$A$7886,'Selected scen drivers'!$AH$1,'SSP drivers'!$B$2:$B$7886,'Selected scen drivers'!$AI$1,'SSP drivers'!$C$2:$C$7886,'Selected scen drivers'!$C241,'SSP drivers'!$D$2:$D$7886,'Selected scen drivers'!$D241)</f>
        <v>224.290818337004</v>
      </c>
      <c r="I241" s="4">
        <f>SUMIFS('SSP drivers'!I$2:I$7886,'SSP drivers'!$A$2:$A$7886,'Selected scen drivers'!$AH$1,'SSP drivers'!$B$2:$B$7886,'Selected scen drivers'!$AI$1,'SSP drivers'!$C$2:$C$7886,'Selected scen drivers'!$C241,'SSP drivers'!$D$2:$D$7886,'Selected scen drivers'!$D241)</f>
        <v>250.44436449143899</v>
      </c>
      <c r="J241" s="4">
        <f>SUMIFS('SSP drivers'!J$2:J$7886,'SSP drivers'!$A$2:$A$7886,'Selected scen drivers'!$AH$1,'SSP drivers'!$B$2:$B$7886,'Selected scen drivers'!$AI$1,'SSP drivers'!$C$2:$C$7886,'Selected scen drivers'!$C241,'SSP drivers'!$D$2:$D$7886,'Selected scen drivers'!$D241)</f>
        <v>274.84569638801901</v>
      </c>
      <c r="K241" s="4">
        <f>SUMIFS('SSP drivers'!K$2:K$7886,'SSP drivers'!$A$2:$A$7886,'Selected scen drivers'!$AH$1,'SSP drivers'!$B$2:$B$7886,'Selected scen drivers'!$AI$1,'SSP drivers'!$C$2:$C$7886,'Selected scen drivers'!$C241,'SSP drivers'!$D$2:$D$7886,'Selected scen drivers'!$D241)</f>
        <v>299.72838890558802</v>
      </c>
      <c r="L241" s="4">
        <f>SUMIFS('SSP drivers'!L$2:L$7886,'SSP drivers'!$A$2:$A$7886,'Selected scen drivers'!$AH$1,'SSP drivers'!$B$2:$B$7886,'Selected scen drivers'!$AI$1,'SSP drivers'!$C$2:$C$7886,'Selected scen drivers'!$C241,'SSP drivers'!$D$2:$D$7886,'Selected scen drivers'!$D241)</f>
        <v>324.57847223060702</v>
      </c>
      <c r="M241" s="4">
        <f>SUMIFS('SSP drivers'!M$2:M$7886,'SSP drivers'!$A$2:$A$7886,'Selected scen drivers'!$AH$1,'SSP drivers'!$B$2:$B$7886,'Selected scen drivers'!$AI$1,'SSP drivers'!$C$2:$C$7886,'Selected scen drivers'!$C241,'SSP drivers'!$D$2:$D$7886,'Selected scen drivers'!$D241)</f>
        <v>351.973978665544</v>
      </c>
      <c r="N241" s="4">
        <f>SUMIFS('SSP drivers'!N$2:N$7886,'SSP drivers'!$A$2:$A$7886,'Selected scen drivers'!$AH$1,'SSP drivers'!$B$2:$B$7886,'Selected scen drivers'!$AI$1,'SSP drivers'!$C$2:$C$7886,'Selected scen drivers'!$C241,'SSP drivers'!$D$2:$D$7886,'Selected scen drivers'!$D241)</f>
        <v>378.93985560259802</v>
      </c>
      <c r="O241" s="4">
        <f>SUMIFS('SSP drivers'!O$2:O$7886,'SSP drivers'!$A$2:$A$7886,'Selected scen drivers'!$AH$1,'SSP drivers'!$B$2:$B$7886,'Selected scen drivers'!$AI$1,'SSP drivers'!$C$2:$C$7886,'Selected scen drivers'!$C241,'SSP drivers'!$D$2:$D$7886,'Selected scen drivers'!$D241)</f>
        <v>405.94652339674002</v>
      </c>
      <c r="P241" s="4">
        <f>SUMIFS('SSP drivers'!P$2:P$7886,'SSP drivers'!$A$2:$A$7886,'Selected scen drivers'!$AH$1,'SSP drivers'!$B$2:$B$7886,'Selected scen drivers'!$AI$1,'SSP drivers'!$C$2:$C$7886,'Selected scen drivers'!$C241,'SSP drivers'!$D$2:$D$7886,'Selected scen drivers'!$D241)</f>
        <v>431.18948939232001</v>
      </c>
      <c r="Q241" s="4">
        <f>SUMIFS('SSP drivers'!Q$2:Q$7886,'SSP drivers'!$A$2:$A$7886,'Selected scen drivers'!$AH$1,'SSP drivers'!$B$2:$B$7886,'Selected scen drivers'!$AI$1,'SSP drivers'!$C$2:$C$7886,'Selected scen drivers'!$C241,'SSP drivers'!$D$2:$D$7886,'Selected scen drivers'!$D241)</f>
        <v>455.81830340028398</v>
      </c>
      <c r="R241" s="4">
        <f>SUMIFS('SSP drivers'!R$2:R$7886,'SSP drivers'!$A$2:$A$7886,'Selected scen drivers'!$AH$1,'SSP drivers'!$B$2:$B$7886,'Selected scen drivers'!$AI$1,'SSP drivers'!$C$2:$C$7886,'Selected scen drivers'!$C241,'SSP drivers'!$D$2:$D$7886,'Selected scen drivers'!$D241)</f>
        <v>480.25268791985701</v>
      </c>
      <c r="S241" s="4">
        <f>SUMIFS('SSP drivers'!S$2:S$7886,'SSP drivers'!$A$2:$A$7886,'Selected scen drivers'!$AH$1,'SSP drivers'!$B$2:$B$7886,'Selected scen drivers'!$AI$1,'SSP drivers'!$C$2:$C$7886,'Selected scen drivers'!$C241,'SSP drivers'!$D$2:$D$7886,'Selected scen drivers'!$D241)</f>
        <v>505.13992959390202</v>
      </c>
      <c r="T241" s="4">
        <f>SUMIFS('SSP drivers'!T$2:T$7886,'SSP drivers'!$A$2:$A$7886,'Selected scen drivers'!$AH$1,'SSP drivers'!$B$2:$B$7886,'Selected scen drivers'!$AI$1,'SSP drivers'!$C$2:$C$7886,'Selected scen drivers'!$C241,'SSP drivers'!$D$2:$D$7886,'Selected scen drivers'!$D241)</f>
        <v>527.34943501994701</v>
      </c>
      <c r="U241" s="4">
        <f>SUMIFS('SSP drivers'!U$2:U$7886,'SSP drivers'!$A$2:$A$7886,'Selected scen drivers'!$AH$1,'SSP drivers'!$B$2:$B$7886,'Selected scen drivers'!$AI$1,'SSP drivers'!$C$2:$C$7886,'Selected scen drivers'!$C241,'SSP drivers'!$D$2:$D$7886,'Selected scen drivers'!$D241)</f>
        <v>546.36830855630899</v>
      </c>
      <c r="V241" s="4">
        <f>SUMIFS('SSP drivers'!V$2:V$7886,'SSP drivers'!$A$2:$A$7886,'Selected scen drivers'!$AH$1,'SSP drivers'!$B$2:$B$7886,'Selected scen drivers'!$AI$1,'SSP drivers'!$C$2:$C$7886,'Selected scen drivers'!$C241,'SSP drivers'!$D$2:$D$7886,'Selected scen drivers'!$D241)</f>
        <v>565.34139358519997</v>
      </c>
      <c r="W241" s="4">
        <f>SUMIFS('SSP drivers'!W$2:W$7886,'SSP drivers'!$A$2:$A$7886,'Selected scen drivers'!$AH$1,'SSP drivers'!$B$2:$B$7886,'Selected scen drivers'!$AI$1,'SSP drivers'!$C$2:$C$7886,'Selected scen drivers'!$C241,'SSP drivers'!$D$2:$D$7886,'Selected scen drivers'!$D241)</f>
        <v>584.16811000089103</v>
      </c>
      <c r="X241" s="4"/>
      <c r="Y241" s="4"/>
      <c r="Z241" s="4"/>
      <c r="AA241" s="4"/>
      <c r="AB241" s="4"/>
      <c r="AC241" s="4"/>
      <c r="AD241" s="4"/>
      <c r="AE241" s="4"/>
    </row>
    <row r="242" spans="1:31" x14ac:dyDescent="0.35">
      <c r="A242">
        <f t="shared" si="6"/>
        <v>27</v>
      </c>
      <c r="B242">
        <f t="shared" si="7"/>
        <v>7</v>
      </c>
      <c r="C242" t="str">
        <f>IFERROR(VLOOKUP(A242,Classification!$A$4:$B$37,2,FALSE),"")</f>
        <v>EU_northwest</v>
      </c>
      <c r="D242" t="str">
        <f>IFERROR(VLOOKUP(B242,Classification!$N$5:$O$14,2,FALSE),"")</f>
        <v>GDPSER</v>
      </c>
      <c r="E242" s="4">
        <f>SUMIFS('SSP drivers'!E$2:E$7886,'SSP drivers'!$A$2:$A$7886,'Selected scen drivers'!$AH$1,'SSP drivers'!$B$2:$B$7886,'Selected scen drivers'!$AI$1,'SSP drivers'!$C$2:$C$7886,'Selected scen drivers'!$C242,'SSP drivers'!$D$2:$D$7886,'Selected scen drivers'!$D242)</f>
        <v>0</v>
      </c>
      <c r="F242" s="4">
        <f>SUMIFS('SSP drivers'!F$2:F$7886,'SSP drivers'!$A$2:$A$7886,'Selected scen drivers'!$AH$1,'SSP drivers'!$B$2:$B$7886,'Selected scen drivers'!$AI$1,'SSP drivers'!$C$2:$C$7886,'Selected scen drivers'!$C242,'SSP drivers'!$D$2:$D$7886,'Selected scen drivers'!$D242)</f>
        <v>1405.9119855341601</v>
      </c>
      <c r="G242" s="4">
        <f>SUMIFS('SSP drivers'!G$2:G$7886,'SSP drivers'!$A$2:$A$7886,'Selected scen drivers'!$AH$1,'SSP drivers'!$B$2:$B$7886,'Selected scen drivers'!$AI$1,'SSP drivers'!$C$2:$C$7886,'Selected scen drivers'!$C242,'SSP drivers'!$D$2:$D$7886,'Selected scen drivers'!$D242)</f>
        <v>1429.4945288486899</v>
      </c>
      <c r="H242" s="4">
        <f>SUMIFS('SSP drivers'!H$2:H$7886,'SSP drivers'!$A$2:$A$7886,'Selected scen drivers'!$AH$1,'SSP drivers'!$B$2:$B$7886,'Selected scen drivers'!$AI$1,'SSP drivers'!$C$2:$C$7886,'Selected scen drivers'!$C242,'SSP drivers'!$D$2:$D$7886,'Selected scen drivers'!$D242)</f>
        <v>1660.17592734653</v>
      </c>
      <c r="I242" s="4">
        <f>SUMIFS('SSP drivers'!I$2:I$7886,'SSP drivers'!$A$2:$A$7886,'Selected scen drivers'!$AH$1,'SSP drivers'!$B$2:$B$7886,'Selected scen drivers'!$AI$1,'SSP drivers'!$C$2:$C$7886,'Selected scen drivers'!$C242,'SSP drivers'!$D$2:$D$7886,'Selected scen drivers'!$D242)</f>
        <v>1816.7658619875001</v>
      </c>
      <c r="J242" s="4">
        <f>SUMIFS('SSP drivers'!J$2:J$7886,'SSP drivers'!$A$2:$A$7886,'Selected scen drivers'!$AH$1,'SSP drivers'!$B$2:$B$7886,'Selected scen drivers'!$AI$1,'SSP drivers'!$C$2:$C$7886,'Selected scen drivers'!$C242,'SSP drivers'!$D$2:$D$7886,'Selected scen drivers'!$D242)</f>
        <v>1948.2878596195101</v>
      </c>
      <c r="K242" s="4">
        <f>SUMIFS('SSP drivers'!K$2:K$7886,'SSP drivers'!$A$2:$A$7886,'Selected scen drivers'!$AH$1,'SSP drivers'!$B$2:$B$7886,'Selected scen drivers'!$AI$1,'SSP drivers'!$C$2:$C$7886,'Selected scen drivers'!$C242,'SSP drivers'!$D$2:$D$7886,'Selected scen drivers'!$D242)</f>
        <v>2079.9918888932798</v>
      </c>
      <c r="L242" s="4">
        <f>SUMIFS('SSP drivers'!L$2:L$7886,'SSP drivers'!$A$2:$A$7886,'Selected scen drivers'!$AH$1,'SSP drivers'!$B$2:$B$7886,'Selected scen drivers'!$AI$1,'SSP drivers'!$C$2:$C$7886,'Selected scen drivers'!$C242,'SSP drivers'!$D$2:$D$7886,'Selected scen drivers'!$D242)</f>
        <v>2217.2045170356701</v>
      </c>
      <c r="M242" s="4">
        <f>SUMIFS('SSP drivers'!M$2:M$7886,'SSP drivers'!$A$2:$A$7886,'Selected scen drivers'!$AH$1,'SSP drivers'!$B$2:$B$7886,'Selected scen drivers'!$AI$1,'SSP drivers'!$C$2:$C$7886,'Selected scen drivers'!$C242,'SSP drivers'!$D$2:$D$7886,'Selected scen drivers'!$D242)</f>
        <v>2356.5695034448299</v>
      </c>
      <c r="N242" s="4">
        <f>SUMIFS('SSP drivers'!N$2:N$7886,'SSP drivers'!$A$2:$A$7886,'Selected scen drivers'!$AH$1,'SSP drivers'!$B$2:$B$7886,'Selected scen drivers'!$AI$1,'SSP drivers'!$C$2:$C$7886,'Selected scen drivers'!$C242,'SSP drivers'!$D$2:$D$7886,'Selected scen drivers'!$D242)</f>
        <v>2489.7539314583901</v>
      </c>
      <c r="O242" s="4">
        <f>SUMIFS('SSP drivers'!O$2:O$7886,'SSP drivers'!$A$2:$A$7886,'Selected scen drivers'!$AH$1,'SSP drivers'!$B$2:$B$7886,'Selected scen drivers'!$AI$1,'SSP drivers'!$C$2:$C$7886,'Selected scen drivers'!$C242,'SSP drivers'!$D$2:$D$7886,'Selected scen drivers'!$D242)</f>
        <v>2619.2632944515799</v>
      </c>
      <c r="P242" s="4">
        <f>SUMIFS('SSP drivers'!P$2:P$7886,'SSP drivers'!$A$2:$A$7886,'Selected scen drivers'!$AH$1,'SSP drivers'!$B$2:$B$7886,'Selected scen drivers'!$AI$1,'SSP drivers'!$C$2:$C$7886,'Selected scen drivers'!$C242,'SSP drivers'!$D$2:$D$7886,'Selected scen drivers'!$D242)</f>
        <v>2744.29386434665</v>
      </c>
      <c r="Q242" s="4">
        <f>SUMIFS('SSP drivers'!Q$2:Q$7886,'SSP drivers'!$A$2:$A$7886,'Selected scen drivers'!$AH$1,'SSP drivers'!$B$2:$B$7886,'Selected scen drivers'!$AI$1,'SSP drivers'!$C$2:$C$7886,'Selected scen drivers'!$C242,'SSP drivers'!$D$2:$D$7886,'Selected scen drivers'!$D242)</f>
        <v>2857.7123839809501</v>
      </c>
      <c r="R242" s="4">
        <f>SUMIFS('SSP drivers'!R$2:R$7886,'SSP drivers'!$A$2:$A$7886,'Selected scen drivers'!$AH$1,'SSP drivers'!$B$2:$B$7886,'Selected scen drivers'!$AI$1,'SSP drivers'!$C$2:$C$7886,'Selected scen drivers'!$C242,'SSP drivers'!$D$2:$D$7886,'Selected scen drivers'!$D242)</f>
        <v>2957.8167142268198</v>
      </c>
      <c r="S242" s="4">
        <f>SUMIFS('SSP drivers'!S$2:S$7886,'SSP drivers'!$A$2:$A$7886,'Selected scen drivers'!$AH$1,'SSP drivers'!$B$2:$B$7886,'Selected scen drivers'!$AI$1,'SSP drivers'!$C$2:$C$7886,'Selected scen drivers'!$C242,'SSP drivers'!$D$2:$D$7886,'Selected scen drivers'!$D242)</f>
        <v>3043.85015673422</v>
      </c>
      <c r="T242" s="4">
        <f>SUMIFS('SSP drivers'!T$2:T$7886,'SSP drivers'!$A$2:$A$7886,'Selected scen drivers'!$AH$1,'SSP drivers'!$B$2:$B$7886,'Selected scen drivers'!$AI$1,'SSP drivers'!$C$2:$C$7886,'Selected scen drivers'!$C242,'SSP drivers'!$D$2:$D$7886,'Selected scen drivers'!$D242)</f>
        <v>3116.5640142902498</v>
      </c>
      <c r="U242" s="4">
        <f>SUMIFS('SSP drivers'!U$2:U$7886,'SSP drivers'!$A$2:$A$7886,'Selected scen drivers'!$AH$1,'SSP drivers'!$B$2:$B$7886,'Selected scen drivers'!$AI$1,'SSP drivers'!$C$2:$C$7886,'Selected scen drivers'!$C242,'SSP drivers'!$D$2:$D$7886,'Selected scen drivers'!$D242)</f>
        <v>3176.9582519277801</v>
      </c>
      <c r="V242" s="4">
        <f>SUMIFS('SSP drivers'!V$2:V$7886,'SSP drivers'!$A$2:$A$7886,'Selected scen drivers'!$AH$1,'SSP drivers'!$B$2:$B$7886,'Selected scen drivers'!$AI$1,'SSP drivers'!$C$2:$C$7886,'Selected scen drivers'!$C242,'SSP drivers'!$D$2:$D$7886,'Selected scen drivers'!$D242)</f>
        <v>3224.5563052172001</v>
      </c>
      <c r="W242" s="4">
        <f>SUMIFS('SSP drivers'!W$2:W$7886,'SSP drivers'!$A$2:$A$7886,'Selected scen drivers'!$AH$1,'SSP drivers'!$B$2:$B$7886,'Selected scen drivers'!$AI$1,'SSP drivers'!$C$2:$C$7886,'Selected scen drivers'!$C242,'SSP drivers'!$D$2:$D$7886,'Selected scen drivers'!$D242)</f>
        <v>3257.3579600399798</v>
      </c>
      <c r="X242" s="4"/>
      <c r="Y242" s="4"/>
      <c r="Z242" s="4"/>
      <c r="AA242" s="4"/>
      <c r="AB242" s="4"/>
      <c r="AC242" s="4"/>
      <c r="AD242" s="4"/>
      <c r="AE242" s="4"/>
    </row>
    <row r="243" spans="1:31" x14ac:dyDescent="0.35">
      <c r="A243">
        <f t="shared" si="6"/>
        <v>27</v>
      </c>
      <c r="B243">
        <f t="shared" si="7"/>
        <v>8</v>
      </c>
      <c r="C243" t="str">
        <f>IFERROR(VLOOKUP(A243,Classification!$A$4:$B$37,2,FALSE),"")</f>
        <v>EU_northwest</v>
      </c>
      <c r="D243" t="str">
        <f>IFERROR(VLOOKUP(B243,Classification!$N$5:$O$14,2,FALSE),"")</f>
        <v>HOU</v>
      </c>
      <c r="E243" s="4">
        <f>SUMIFS('SSP drivers'!E$2:E$7886,'SSP drivers'!$A$2:$A$7886,'Selected scen drivers'!$AH$1,'SSP drivers'!$B$2:$B$7886,'Selected scen drivers'!$AI$1,'SSP drivers'!$C$2:$C$7886,'Selected scen drivers'!$C243,'SSP drivers'!$D$2:$D$7886,'Selected scen drivers'!$D243)</f>
        <v>0</v>
      </c>
      <c r="F243" s="4">
        <f>SUMIFS('SSP drivers'!F$2:F$7886,'SSP drivers'!$A$2:$A$7886,'Selected scen drivers'!$AH$1,'SSP drivers'!$B$2:$B$7886,'Selected scen drivers'!$AI$1,'SSP drivers'!$C$2:$C$7886,'Selected scen drivers'!$C243,'SSP drivers'!$D$2:$D$7886,'Selected scen drivers'!$D243)</f>
        <v>10.142668199999999</v>
      </c>
      <c r="G243" s="4">
        <f>SUMIFS('SSP drivers'!G$2:G$7886,'SSP drivers'!$A$2:$A$7886,'Selected scen drivers'!$AH$1,'SSP drivers'!$B$2:$B$7886,'Selected scen drivers'!$AI$1,'SSP drivers'!$C$2:$C$7886,'Selected scen drivers'!$C243,'SSP drivers'!$D$2:$D$7886,'Selected scen drivers'!$D243)</f>
        <v>10.146582499999999</v>
      </c>
      <c r="H243" s="4">
        <f>SUMIFS('SSP drivers'!H$2:H$7886,'SSP drivers'!$A$2:$A$7886,'Selected scen drivers'!$AH$1,'SSP drivers'!$B$2:$B$7886,'Selected scen drivers'!$AI$1,'SSP drivers'!$C$2:$C$7886,'Selected scen drivers'!$C243,'SSP drivers'!$D$2:$D$7886,'Selected scen drivers'!$D243)</f>
        <v>10.166154000000001</v>
      </c>
      <c r="I243" s="4">
        <f>SUMIFS('SSP drivers'!I$2:I$7886,'SSP drivers'!$A$2:$A$7886,'Selected scen drivers'!$AH$1,'SSP drivers'!$B$2:$B$7886,'Selected scen drivers'!$AI$1,'SSP drivers'!$C$2:$C$7886,'Selected scen drivers'!$C243,'SSP drivers'!$D$2:$D$7886,'Selected scen drivers'!$D243)</f>
        <v>10.035061499999999</v>
      </c>
      <c r="J243" s="4">
        <f>SUMIFS('SSP drivers'!J$2:J$7886,'SSP drivers'!$A$2:$A$7886,'Selected scen drivers'!$AH$1,'SSP drivers'!$B$2:$B$7886,'Selected scen drivers'!$AI$1,'SSP drivers'!$C$2:$C$7886,'Selected scen drivers'!$C243,'SSP drivers'!$D$2:$D$7886,'Selected scen drivers'!$D243)</f>
        <v>9.8806014999999903</v>
      </c>
      <c r="K243" s="4">
        <f>SUMIFS('SSP drivers'!K$2:K$7886,'SSP drivers'!$A$2:$A$7886,'Selected scen drivers'!$AH$1,'SSP drivers'!$B$2:$B$7886,'Selected scen drivers'!$AI$1,'SSP drivers'!$C$2:$C$7886,'Selected scen drivers'!$C243,'SSP drivers'!$D$2:$D$7886,'Selected scen drivers'!$D243)</f>
        <v>9.7543879999999898</v>
      </c>
      <c r="L243" s="4">
        <f>SUMIFS('SSP drivers'!L$2:L$7886,'SSP drivers'!$A$2:$A$7886,'Selected scen drivers'!$AH$1,'SSP drivers'!$B$2:$B$7886,'Selected scen drivers'!$AI$1,'SSP drivers'!$C$2:$C$7886,'Selected scen drivers'!$C243,'SSP drivers'!$D$2:$D$7886,'Selected scen drivers'!$D243)</f>
        <v>9.6899309999999907</v>
      </c>
      <c r="M243" s="4">
        <f>SUMIFS('SSP drivers'!M$2:M$7886,'SSP drivers'!$A$2:$A$7886,'Selected scen drivers'!$AH$1,'SSP drivers'!$B$2:$B$7886,'Selected scen drivers'!$AI$1,'SSP drivers'!$C$2:$C$7886,'Selected scen drivers'!$C243,'SSP drivers'!$D$2:$D$7886,'Selected scen drivers'!$D243)</f>
        <v>9.5850579999999894</v>
      </c>
      <c r="N243" s="4">
        <f>SUMIFS('SSP drivers'!N$2:N$7886,'SSP drivers'!$A$2:$A$7886,'Selected scen drivers'!$AH$1,'SSP drivers'!$B$2:$B$7886,'Selected scen drivers'!$AI$1,'SSP drivers'!$C$2:$C$7886,'Selected scen drivers'!$C243,'SSP drivers'!$D$2:$D$7886,'Selected scen drivers'!$D243)</f>
        <v>9.48694349999999</v>
      </c>
      <c r="O243" s="4">
        <f>SUMIFS('SSP drivers'!O$2:O$7886,'SSP drivers'!$A$2:$A$7886,'Selected scen drivers'!$AH$1,'SSP drivers'!$B$2:$B$7886,'Selected scen drivers'!$AI$1,'SSP drivers'!$C$2:$C$7886,'Selected scen drivers'!$C243,'SSP drivers'!$D$2:$D$7886,'Selected scen drivers'!$D243)</f>
        <v>9.3902934999999896</v>
      </c>
      <c r="P243" s="4">
        <f>SUMIFS('SSP drivers'!P$2:P$7886,'SSP drivers'!$A$2:$A$7886,'Selected scen drivers'!$AH$1,'SSP drivers'!$B$2:$B$7886,'Selected scen drivers'!$AI$1,'SSP drivers'!$C$2:$C$7886,'Selected scen drivers'!$C243,'SSP drivers'!$D$2:$D$7886,'Selected scen drivers'!$D243)</f>
        <v>9.3300789999999907</v>
      </c>
      <c r="Q243" s="4">
        <f>SUMIFS('SSP drivers'!Q$2:Q$7886,'SSP drivers'!$A$2:$A$7886,'Selected scen drivers'!$AH$1,'SSP drivers'!$B$2:$B$7886,'Selected scen drivers'!$AI$1,'SSP drivers'!$C$2:$C$7886,'Selected scen drivers'!$C243,'SSP drivers'!$D$2:$D$7886,'Selected scen drivers'!$D243)</f>
        <v>9.2522589999999898</v>
      </c>
      <c r="R243" s="4">
        <f>SUMIFS('SSP drivers'!R$2:R$7886,'SSP drivers'!$A$2:$A$7886,'Selected scen drivers'!$AH$1,'SSP drivers'!$B$2:$B$7886,'Selected scen drivers'!$AI$1,'SSP drivers'!$C$2:$C$7886,'Selected scen drivers'!$C243,'SSP drivers'!$D$2:$D$7886,'Selected scen drivers'!$D243)</f>
        <v>9.1458269999999899</v>
      </c>
      <c r="S243" s="4">
        <f>SUMIFS('SSP drivers'!S$2:S$7886,'SSP drivers'!$A$2:$A$7886,'Selected scen drivers'!$AH$1,'SSP drivers'!$B$2:$B$7886,'Selected scen drivers'!$AI$1,'SSP drivers'!$C$2:$C$7886,'Selected scen drivers'!$C243,'SSP drivers'!$D$2:$D$7886,'Selected scen drivers'!$D243)</f>
        <v>9.0017769999999899</v>
      </c>
      <c r="T243" s="4">
        <f>SUMIFS('SSP drivers'!T$2:T$7886,'SSP drivers'!$A$2:$A$7886,'Selected scen drivers'!$AH$1,'SSP drivers'!$B$2:$B$7886,'Selected scen drivers'!$AI$1,'SSP drivers'!$C$2:$C$7886,'Selected scen drivers'!$C243,'SSP drivers'!$D$2:$D$7886,'Selected scen drivers'!$D243)</f>
        <v>8.88093299999999</v>
      </c>
      <c r="U243" s="4">
        <f>SUMIFS('SSP drivers'!U$2:U$7886,'SSP drivers'!$A$2:$A$7886,'Selected scen drivers'!$AH$1,'SSP drivers'!$B$2:$B$7886,'Selected scen drivers'!$AI$1,'SSP drivers'!$C$2:$C$7886,'Selected scen drivers'!$C243,'SSP drivers'!$D$2:$D$7886,'Selected scen drivers'!$D243)</f>
        <v>8.7895269999999908</v>
      </c>
      <c r="V243" s="4">
        <f>SUMIFS('SSP drivers'!V$2:V$7886,'SSP drivers'!$A$2:$A$7886,'Selected scen drivers'!$AH$1,'SSP drivers'!$B$2:$B$7886,'Selected scen drivers'!$AI$1,'SSP drivers'!$C$2:$C$7886,'Selected scen drivers'!$C243,'SSP drivers'!$D$2:$D$7886,'Selected scen drivers'!$D243)</f>
        <v>8.6723509999999902</v>
      </c>
      <c r="W243" s="4">
        <f>SUMIFS('SSP drivers'!W$2:W$7886,'SSP drivers'!$A$2:$A$7886,'Selected scen drivers'!$AH$1,'SSP drivers'!$B$2:$B$7886,'Selected scen drivers'!$AI$1,'SSP drivers'!$C$2:$C$7886,'Selected scen drivers'!$C243,'SSP drivers'!$D$2:$D$7886,'Selected scen drivers'!$D243)</f>
        <v>8.52713099999999</v>
      </c>
      <c r="X243" s="4"/>
      <c r="Y243" s="4"/>
      <c r="Z243" s="4"/>
      <c r="AA243" s="4"/>
      <c r="AB243" s="4"/>
      <c r="AC243" s="4"/>
      <c r="AD243" s="4"/>
      <c r="AE243" s="4"/>
    </row>
    <row r="244" spans="1:31" x14ac:dyDescent="0.35">
      <c r="A244">
        <f t="shared" si="6"/>
        <v>27</v>
      </c>
      <c r="B244">
        <f t="shared" si="7"/>
        <v>9</v>
      </c>
      <c r="C244" t="str">
        <f>IFERROR(VLOOKUP(A244,Classification!$A$4:$B$37,2,FALSE),"")</f>
        <v>EU_northwest</v>
      </c>
      <c r="D244" t="str">
        <f>IFERROR(VLOOKUP(B244,Classification!$N$5:$O$14,2,FALSE),"")</f>
        <v>POP</v>
      </c>
      <c r="E244" s="4">
        <f>SUMIFS('SSP drivers'!E$2:E$7886,'SSP drivers'!$A$2:$A$7886,'Selected scen drivers'!$AH$1,'SSP drivers'!$B$2:$B$7886,'Selected scen drivers'!$AI$1,'SSP drivers'!$C$2:$C$7886,'Selected scen drivers'!$C244,'SSP drivers'!$D$2:$D$7886,'Selected scen drivers'!$D244)</f>
        <v>0</v>
      </c>
      <c r="F244" s="4">
        <f>SUMIFS('SSP drivers'!F$2:F$7886,'SSP drivers'!$A$2:$A$7886,'Selected scen drivers'!$AH$1,'SSP drivers'!$B$2:$B$7886,'Selected scen drivers'!$AI$1,'SSP drivers'!$C$2:$C$7886,'Selected scen drivers'!$C244,'SSP drivers'!$D$2:$D$7886,'Selected scen drivers'!$D244)</f>
        <v>34.382234799999999</v>
      </c>
      <c r="G244" s="4">
        <f>SUMIFS('SSP drivers'!G$2:G$7886,'SSP drivers'!$A$2:$A$7886,'Selected scen drivers'!$AH$1,'SSP drivers'!$B$2:$B$7886,'Selected scen drivers'!$AI$1,'SSP drivers'!$C$2:$C$7886,'Selected scen drivers'!$C244,'SSP drivers'!$D$2:$D$7886,'Selected scen drivers'!$D244)</f>
        <v>34.494697000000002</v>
      </c>
      <c r="H244" s="4">
        <f>SUMIFS('SSP drivers'!H$2:H$7886,'SSP drivers'!$A$2:$A$7886,'Selected scen drivers'!$AH$1,'SSP drivers'!$B$2:$B$7886,'Selected scen drivers'!$AI$1,'SSP drivers'!$C$2:$C$7886,'Selected scen drivers'!$C244,'SSP drivers'!$D$2:$D$7886,'Selected scen drivers'!$D244)</f>
        <v>35.057008000000003</v>
      </c>
      <c r="I244" s="4">
        <f>SUMIFS('SSP drivers'!I$2:I$7886,'SSP drivers'!$A$2:$A$7886,'Selected scen drivers'!$AH$1,'SSP drivers'!$B$2:$B$7886,'Selected scen drivers'!$AI$1,'SSP drivers'!$C$2:$C$7886,'Selected scen drivers'!$C244,'SSP drivers'!$D$2:$D$7886,'Selected scen drivers'!$D244)</f>
        <v>35.473457000000003</v>
      </c>
      <c r="J244" s="4">
        <f>SUMIFS('SSP drivers'!J$2:J$7886,'SSP drivers'!$A$2:$A$7886,'Selected scen drivers'!$AH$1,'SSP drivers'!$B$2:$B$7886,'Selected scen drivers'!$AI$1,'SSP drivers'!$C$2:$C$7886,'Selected scen drivers'!$C244,'SSP drivers'!$D$2:$D$7886,'Selected scen drivers'!$D244)</f>
        <v>35.865262000000001</v>
      </c>
      <c r="K244" s="4">
        <f>SUMIFS('SSP drivers'!K$2:K$7886,'SSP drivers'!$A$2:$A$7886,'Selected scen drivers'!$AH$1,'SSP drivers'!$B$2:$B$7886,'Selected scen drivers'!$AI$1,'SSP drivers'!$C$2:$C$7886,'Selected scen drivers'!$C244,'SSP drivers'!$D$2:$D$7886,'Selected scen drivers'!$D244)</f>
        <v>36.225841000000003</v>
      </c>
      <c r="L244" s="4">
        <f>SUMIFS('SSP drivers'!L$2:L$7886,'SSP drivers'!$A$2:$A$7886,'Selected scen drivers'!$AH$1,'SSP drivers'!$B$2:$B$7886,'Selected scen drivers'!$AI$1,'SSP drivers'!$C$2:$C$7886,'Selected scen drivers'!$C244,'SSP drivers'!$D$2:$D$7886,'Selected scen drivers'!$D244)</f>
        <v>36.558677000000003</v>
      </c>
      <c r="M244" s="4">
        <f>SUMIFS('SSP drivers'!M$2:M$7886,'SSP drivers'!$A$2:$A$7886,'Selected scen drivers'!$AH$1,'SSP drivers'!$B$2:$B$7886,'Selected scen drivers'!$AI$1,'SSP drivers'!$C$2:$C$7886,'Selected scen drivers'!$C244,'SSP drivers'!$D$2:$D$7886,'Selected scen drivers'!$D244)</f>
        <v>36.886673000000002</v>
      </c>
      <c r="N244" s="4">
        <f>SUMIFS('SSP drivers'!N$2:N$7886,'SSP drivers'!$A$2:$A$7886,'Selected scen drivers'!$AH$1,'SSP drivers'!$B$2:$B$7886,'Selected scen drivers'!$AI$1,'SSP drivers'!$C$2:$C$7886,'Selected scen drivers'!$C244,'SSP drivers'!$D$2:$D$7886,'Selected scen drivers'!$D244)</f>
        <v>37.128526000000001</v>
      </c>
      <c r="O244" s="4">
        <f>SUMIFS('SSP drivers'!O$2:O$7886,'SSP drivers'!$A$2:$A$7886,'Selected scen drivers'!$AH$1,'SSP drivers'!$B$2:$B$7886,'Selected scen drivers'!$AI$1,'SSP drivers'!$C$2:$C$7886,'Selected scen drivers'!$C244,'SSP drivers'!$D$2:$D$7886,'Selected scen drivers'!$D244)</f>
        <v>37.320256000000001</v>
      </c>
      <c r="P244" s="4">
        <f>SUMIFS('SSP drivers'!P$2:P$7886,'SSP drivers'!$A$2:$A$7886,'Selected scen drivers'!$AH$1,'SSP drivers'!$B$2:$B$7886,'Selected scen drivers'!$AI$1,'SSP drivers'!$C$2:$C$7886,'Selected scen drivers'!$C244,'SSP drivers'!$D$2:$D$7886,'Selected scen drivers'!$D244)</f>
        <v>37.478957000000001</v>
      </c>
      <c r="Q244" s="4">
        <f>SUMIFS('SSP drivers'!Q$2:Q$7886,'SSP drivers'!$A$2:$A$7886,'Selected scen drivers'!$AH$1,'SSP drivers'!$B$2:$B$7886,'Selected scen drivers'!$AI$1,'SSP drivers'!$C$2:$C$7886,'Selected scen drivers'!$C244,'SSP drivers'!$D$2:$D$7886,'Selected scen drivers'!$D244)</f>
        <v>37.643532</v>
      </c>
      <c r="R244" s="4">
        <f>SUMIFS('SSP drivers'!R$2:R$7886,'SSP drivers'!$A$2:$A$7886,'Selected scen drivers'!$AH$1,'SSP drivers'!$B$2:$B$7886,'Selected scen drivers'!$AI$1,'SSP drivers'!$C$2:$C$7886,'Selected scen drivers'!$C244,'SSP drivers'!$D$2:$D$7886,'Selected scen drivers'!$D244)</f>
        <v>37.809961000000001</v>
      </c>
      <c r="S244" s="4">
        <f>SUMIFS('SSP drivers'!S$2:S$7886,'SSP drivers'!$A$2:$A$7886,'Selected scen drivers'!$AH$1,'SSP drivers'!$B$2:$B$7886,'Selected scen drivers'!$AI$1,'SSP drivers'!$C$2:$C$7886,'Selected scen drivers'!$C244,'SSP drivers'!$D$2:$D$7886,'Selected scen drivers'!$D244)</f>
        <v>37.936374999999998</v>
      </c>
      <c r="T244" s="4">
        <f>SUMIFS('SSP drivers'!T$2:T$7886,'SSP drivers'!$A$2:$A$7886,'Selected scen drivers'!$AH$1,'SSP drivers'!$B$2:$B$7886,'Selected scen drivers'!$AI$1,'SSP drivers'!$C$2:$C$7886,'Selected scen drivers'!$C244,'SSP drivers'!$D$2:$D$7886,'Selected scen drivers'!$D244)</f>
        <v>37.981316</v>
      </c>
      <c r="U244" s="4">
        <f>SUMIFS('SSP drivers'!U$2:U$7886,'SSP drivers'!$A$2:$A$7886,'Selected scen drivers'!$AH$1,'SSP drivers'!$B$2:$B$7886,'Selected scen drivers'!$AI$1,'SSP drivers'!$C$2:$C$7886,'Selected scen drivers'!$C244,'SSP drivers'!$D$2:$D$7886,'Selected scen drivers'!$D244)</f>
        <v>37.933388000000001</v>
      </c>
      <c r="V244" s="4">
        <f>SUMIFS('SSP drivers'!V$2:V$7886,'SSP drivers'!$A$2:$A$7886,'Selected scen drivers'!$AH$1,'SSP drivers'!$B$2:$B$7886,'Selected scen drivers'!$AI$1,'SSP drivers'!$C$2:$C$7886,'Selected scen drivers'!$C244,'SSP drivers'!$D$2:$D$7886,'Selected scen drivers'!$D244)</f>
        <v>37.802993000000001</v>
      </c>
      <c r="W244" s="4">
        <f>SUMIFS('SSP drivers'!W$2:W$7886,'SSP drivers'!$A$2:$A$7886,'Selected scen drivers'!$AH$1,'SSP drivers'!$B$2:$B$7886,'Selected scen drivers'!$AI$1,'SSP drivers'!$C$2:$C$7886,'Selected scen drivers'!$C244,'SSP drivers'!$D$2:$D$7886,'Selected scen drivers'!$D244)</f>
        <v>37.601844999999997</v>
      </c>
      <c r="X244" s="4"/>
      <c r="Y244" s="4"/>
      <c r="Z244" s="4"/>
      <c r="AA244" s="4"/>
      <c r="AB244" s="4"/>
      <c r="AC244" s="4"/>
      <c r="AD244" s="4"/>
      <c r="AE244" s="4"/>
    </row>
    <row r="245" spans="1:31" x14ac:dyDescent="0.35">
      <c r="A245">
        <f t="shared" si="6"/>
        <v>28</v>
      </c>
      <c r="B245">
        <f t="shared" si="7"/>
        <v>1</v>
      </c>
      <c r="C245" t="str">
        <f>IFERROR(VLOOKUP(A245,Classification!$A$4:$B$37,2,FALSE),"")</f>
        <v>Nor-Ice</v>
      </c>
      <c r="D245" t="str">
        <f>IFERROR(VLOOKUP(B245,Classification!$N$5:$O$14,2,FALSE),"")</f>
        <v>GDP</v>
      </c>
      <c r="E245" s="4">
        <f>SUMIFS('SSP drivers'!E$2:E$7886,'SSP drivers'!$A$2:$A$7886,'Selected scen drivers'!$AH$1,'SSP drivers'!$B$2:$B$7886,'Selected scen drivers'!$AI$1,'SSP drivers'!$C$2:$C$7886,'Selected scen drivers'!$C245,'SSP drivers'!$D$2:$D$7886,'Selected scen drivers'!$D245)</f>
        <v>0</v>
      </c>
      <c r="F245" s="4">
        <f>SUMIFS('SSP drivers'!F$2:F$7886,'SSP drivers'!$A$2:$A$7886,'Selected scen drivers'!$AH$1,'SSP drivers'!$B$2:$B$7886,'Selected scen drivers'!$AI$1,'SSP drivers'!$C$2:$C$7886,'Selected scen drivers'!$C245,'SSP drivers'!$D$2:$D$7886,'Selected scen drivers'!$D245)</f>
        <v>343.65120000000002</v>
      </c>
      <c r="G245" s="4">
        <f>SUMIFS('SSP drivers'!G$2:G$7886,'SSP drivers'!$A$2:$A$7886,'Selected scen drivers'!$AH$1,'SSP drivers'!$B$2:$B$7886,'Selected scen drivers'!$AI$1,'SSP drivers'!$C$2:$C$7886,'Selected scen drivers'!$C245,'SSP drivers'!$D$2:$D$7886,'Selected scen drivers'!$D245)</f>
        <v>346.70589999999999</v>
      </c>
      <c r="H245" s="4">
        <f>SUMIFS('SSP drivers'!H$2:H$7886,'SSP drivers'!$A$2:$A$7886,'Selected scen drivers'!$AH$1,'SSP drivers'!$B$2:$B$7886,'Selected scen drivers'!$AI$1,'SSP drivers'!$C$2:$C$7886,'Selected scen drivers'!$C245,'SSP drivers'!$D$2:$D$7886,'Selected scen drivers'!$D245)</f>
        <v>387.36849999999998</v>
      </c>
      <c r="I245" s="4">
        <f>SUMIFS('SSP drivers'!I$2:I$7886,'SSP drivers'!$A$2:$A$7886,'Selected scen drivers'!$AH$1,'SSP drivers'!$B$2:$B$7886,'Selected scen drivers'!$AI$1,'SSP drivers'!$C$2:$C$7886,'Selected scen drivers'!$C245,'SSP drivers'!$D$2:$D$7886,'Selected scen drivers'!$D245)</f>
        <v>423.95960000000002</v>
      </c>
      <c r="J245" s="4">
        <f>SUMIFS('SSP drivers'!J$2:J$7886,'SSP drivers'!$A$2:$A$7886,'Selected scen drivers'!$AH$1,'SSP drivers'!$B$2:$B$7886,'Selected scen drivers'!$AI$1,'SSP drivers'!$C$2:$C$7886,'Selected scen drivers'!$C245,'SSP drivers'!$D$2:$D$7886,'Selected scen drivers'!$D245)</f>
        <v>460.34109999999998</v>
      </c>
      <c r="K245" s="4">
        <f>SUMIFS('SSP drivers'!K$2:K$7886,'SSP drivers'!$A$2:$A$7886,'Selected scen drivers'!$AH$1,'SSP drivers'!$B$2:$B$7886,'Selected scen drivers'!$AI$1,'SSP drivers'!$C$2:$C$7886,'Selected scen drivers'!$C245,'SSP drivers'!$D$2:$D$7886,'Selected scen drivers'!$D245)</f>
        <v>497.88979999999998</v>
      </c>
      <c r="L245" s="4">
        <f>SUMIFS('SSP drivers'!L$2:L$7886,'SSP drivers'!$A$2:$A$7886,'Selected scen drivers'!$AH$1,'SSP drivers'!$B$2:$B$7886,'Selected scen drivers'!$AI$1,'SSP drivers'!$C$2:$C$7886,'Selected scen drivers'!$C245,'SSP drivers'!$D$2:$D$7886,'Selected scen drivers'!$D245)</f>
        <v>536.67759999999998</v>
      </c>
      <c r="M245" s="4">
        <f>SUMIFS('SSP drivers'!M$2:M$7886,'SSP drivers'!$A$2:$A$7886,'Selected scen drivers'!$AH$1,'SSP drivers'!$B$2:$B$7886,'Selected scen drivers'!$AI$1,'SSP drivers'!$C$2:$C$7886,'Selected scen drivers'!$C245,'SSP drivers'!$D$2:$D$7886,'Selected scen drivers'!$D245)</f>
        <v>576.33230000000003</v>
      </c>
      <c r="N245" s="4">
        <f>SUMIFS('SSP drivers'!N$2:N$7886,'SSP drivers'!$A$2:$A$7886,'Selected scen drivers'!$AH$1,'SSP drivers'!$B$2:$B$7886,'Selected scen drivers'!$AI$1,'SSP drivers'!$C$2:$C$7886,'Selected scen drivers'!$C245,'SSP drivers'!$D$2:$D$7886,'Selected scen drivers'!$D245)</f>
        <v>615.79610000000002</v>
      </c>
      <c r="O245" s="4">
        <f>SUMIFS('SSP drivers'!O$2:O$7886,'SSP drivers'!$A$2:$A$7886,'Selected scen drivers'!$AH$1,'SSP drivers'!$B$2:$B$7886,'Selected scen drivers'!$AI$1,'SSP drivers'!$C$2:$C$7886,'Selected scen drivers'!$C245,'SSP drivers'!$D$2:$D$7886,'Selected scen drivers'!$D245)</f>
        <v>655.75720000000001</v>
      </c>
      <c r="P245" s="4">
        <f>SUMIFS('SSP drivers'!P$2:P$7886,'SSP drivers'!$A$2:$A$7886,'Selected scen drivers'!$AH$1,'SSP drivers'!$B$2:$B$7886,'Selected scen drivers'!$AI$1,'SSP drivers'!$C$2:$C$7886,'Selected scen drivers'!$C245,'SSP drivers'!$D$2:$D$7886,'Selected scen drivers'!$D245)</f>
        <v>696.44939999999997</v>
      </c>
      <c r="Q245" s="4">
        <f>SUMIFS('SSP drivers'!Q$2:Q$7886,'SSP drivers'!$A$2:$A$7886,'Selected scen drivers'!$AH$1,'SSP drivers'!$B$2:$B$7886,'Selected scen drivers'!$AI$1,'SSP drivers'!$C$2:$C$7886,'Selected scen drivers'!$C245,'SSP drivers'!$D$2:$D$7886,'Selected scen drivers'!$D245)</f>
        <v>735.4819</v>
      </c>
      <c r="R245" s="4">
        <f>SUMIFS('SSP drivers'!R$2:R$7886,'SSP drivers'!$A$2:$A$7886,'Selected scen drivers'!$AH$1,'SSP drivers'!$B$2:$B$7886,'Selected scen drivers'!$AI$1,'SSP drivers'!$C$2:$C$7886,'Selected scen drivers'!$C245,'SSP drivers'!$D$2:$D$7886,'Selected scen drivers'!$D245)</f>
        <v>772.6902</v>
      </c>
      <c r="S245" s="4">
        <f>SUMIFS('SSP drivers'!S$2:S$7886,'SSP drivers'!$A$2:$A$7886,'Selected scen drivers'!$AH$1,'SSP drivers'!$B$2:$B$7886,'Selected scen drivers'!$AI$1,'SSP drivers'!$C$2:$C$7886,'Selected scen drivers'!$C245,'SSP drivers'!$D$2:$D$7886,'Selected scen drivers'!$D245)</f>
        <v>807.64170000000001</v>
      </c>
      <c r="T245" s="4">
        <f>SUMIFS('SSP drivers'!T$2:T$7886,'SSP drivers'!$A$2:$A$7886,'Selected scen drivers'!$AH$1,'SSP drivers'!$B$2:$B$7886,'Selected scen drivers'!$AI$1,'SSP drivers'!$C$2:$C$7886,'Selected scen drivers'!$C245,'SSP drivers'!$D$2:$D$7886,'Selected scen drivers'!$D245)</f>
        <v>839.86159999999995</v>
      </c>
      <c r="U245" s="4">
        <f>SUMIFS('SSP drivers'!U$2:U$7886,'SSP drivers'!$A$2:$A$7886,'Selected scen drivers'!$AH$1,'SSP drivers'!$B$2:$B$7886,'Selected scen drivers'!$AI$1,'SSP drivers'!$C$2:$C$7886,'Selected scen drivers'!$C245,'SSP drivers'!$D$2:$D$7886,'Selected scen drivers'!$D245)</f>
        <v>869.28309999999999</v>
      </c>
      <c r="V245" s="4">
        <f>SUMIFS('SSP drivers'!V$2:V$7886,'SSP drivers'!$A$2:$A$7886,'Selected scen drivers'!$AH$1,'SSP drivers'!$B$2:$B$7886,'Selected scen drivers'!$AI$1,'SSP drivers'!$C$2:$C$7886,'Selected scen drivers'!$C245,'SSP drivers'!$D$2:$D$7886,'Selected scen drivers'!$D245)</f>
        <v>895.9633</v>
      </c>
      <c r="W245" s="4">
        <f>SUMIFS('SSP drivers'!W$2:W$7886,'SSP drivers'!$A$2:$A$7886,'Selected scen drivers'!$AH$1,'SSP drivers'!$B$2:$B$7886,'Selected scen drivers'!$AI$1,'SSP drivers'!$C$2:$C$7886,'Selected scen drivers'!$C245,'SSP drivers'!$D$2:$D$7886,'Selected scen drivers'!$D245)</f>
        <v>919.46709999999996</v>
      </c>
      <c r="X245" s="4"/>
      <c r="Y245" s="4"/>
      <c r="Z245" s="4"/>
      <c r="AA245" s="4"/>
      <c r="AB245" s="4"/>
      <c r="AC245" s="4"/>
      <c r="AD245" s="4"/>
      <c r="AE245" s="4"/>
    </row>
    <row r="246" spans="1:31" x14ac:dyDescent="0.35">
      <c r="A246">
        <f t="shared" si="6"/>
        <v>28</v>
      </c>
      <c r="B246">
        <f t="shared" si="7"/>
        <v>2</v>
      </c>
      <c r="C246" t="str">
        <f>IFERROR(VLOOKUP(A246,Classification!$A$4:$B$37,2,FALSE),"")</f>
        <v>Nor-Ice</v>
      </c>
      <c r="D246" t="str">
        <f>IFERROR(VLOOKUP(B246,Classification!$N$5:$O$14,2,FALSE),"")</f>
        <v>GDPAGR</v>
      </c>
      <c r="E246" s="4">
        <f>SUMIFS('SSP drivers'!E$2:E$7886,'SSP drivers'!$A$2:$A$7886,'Selected scen drivers'!$AH$1,'SSP drivers'!$B$2:$B$7886,'Selected scen drivers'!$AI$1,'SSP drivers'!$C$2:$C$7886,'Selected scen drivers'!$C246,'SSP drivers'!$D$2:$D$7886,'Selected scen drivers'!$D246)</f>
        <v>0</v>
      </c>
      <c r="F246" s="4">
        <f>SUMIFS('SSP drivers'!F$2:F$7886,'SSP drivers'!$A$2:$A$7886,'Selected scen drivers'!$AH$1,'SSP drivers'!$B$2:$B$7886,'Selected scen drivers'!$AI$1,'SSP drivers'!$C$2:$C$7886,'Selected scen drivers'!$C246,'SSP drivers'!$D$2:$D$7886,'Selected scen drivers'!$D246)</f>
        <v>7.8253234437367301</v>
      </c>
      <c r="G246" s="4">
        <f>SUMIFS('SSP drivers'!G$2:G$7886,'SSP drivers'!$A$2:$A$7886,'Selected scen drivers'!$AH$1,'SSP drivers'!$B$2:$B$7886,'Selected scen drivers'!$AI$1,'SSP drivers'!$C$2:$C$7886,'Selected scen drivers'!$C246,'SSP drivers'!$D$2:$D$7886,'Selected scen drivers'!$D246)</f>
        <v>7.8999386945831702</v>
      </c>
      <c r="H246" s="4">
        <f>SUMIFS('SSP drivers'!H$2:H$7886,'SSP drivers'!$A$2:$A$7886,'Selected scen drivers'!$AH$1,'SSP drivers'!$B$2:$B$7886,'Selected scen drivers'!$AI$1,'SSP drivers'!$C$2:$C$7886,'Selected scen drivers'!$C246,'SSP drivers'!$D$2:$D$7886,'Selected scen drivers'!$D246)</f>
        <v>8.88728386789853</v>
      </c>
      <c r="I246" s="4">
        <f>SUMIFS('SSP drivers'!I$2:I$7886,'SSP drivers'!$A$2:$A$7886,'Selected scen drivers'!$AH$1,'SSP drivers'!$B$2:$B$7886,'Selected scen drivers'!$AI$1,'SSP drivers'!$C$2:$C$7886,'Selected scen drivers'!$C246,'SSP drivers'!$D$2:$D$7886,'Selected scen drivers'!$D246)</f>
        <v>9.7593254773670708</v>
      </c>
      <c r="J246" s="4">
        <f>SUMIFS('SSP drivers'!J$2:J$7886,'SSP drivers'!$A$2:$A$7886,'Selected scen drivers'!$AH$1,'SSP drivers'!$B$2:$B$7886,'Selected scen drivers'!$AI$1,'SSP drivers'!$C$2:$C$7886,'Selected scen drivers'!$C246,'SSP drivers'!$D$2:$D$7886,'Selected scen drivers'!$D246)</f>
        <v>10.6265975788079</v>
      </c>
      <c r="K246" s="4">
        <f>SUMIFS('SSP drivers'!K$2:K$7886,'SSP drivers'!$A$2:$A$7886,'Selected scen drivers'!$AH$1,'SSP drivers'!$B$2:$B$7886,'Selected scen drivers'!$AI$1,'SSP drivers'!$C$2:$C$7886,'Selected scen drivers'!$C246,'SSP drivers'!$D$2:$D$7886,'Selected scen drivers'!$D246)</f>
        <v>11.518760459088901</v>
      </c>
      <c r="L246" s="4">
        <f>SUMIFS('SSP drivers'!L$2:L$7886,'SSP drivers'!$A$2:$A$7886,'Selected scen drivers'!$AH$1,'SSP drivers'!$B$2:$B$7886,'Selected scen drivers'!$AI$1,'SSP drivers'!$C$2:$C$7886,'Selected scen drivers'!$C246,'SSP drivers'!$D$2:$D$7886,'Selected scen drivers'!$D246)</f>
        <v>12.4335201876362</v>
      </c>
      <c r="M246" s="4">
        <f>SUMIFS('SSP drivers'!M$2:M$7886,'SSP drivers'!$A$2:$A$7886,'Selected scen drivers'!$AH$1,'SSP drivers'!$B$2:$B$7886,'Selected scen drivers'!$AI$1,'SSP drivers'!$C$2:$C$7886,'Selected scen drivers'!$C246,'SSP drivers'!$D$2:$D$7886,'Selected scen drivers'!$D246)</f>
        <v>13.3587364282275</v>
      </c>
      <c r="N246" s="4">
        <f>SUMIFS('SSP drivers'!N$2:N$7886,'SSP drivers'!$A$2:$A$7886,'Selected scen drivers'!$AH$1,'SSP drivers'!$B$2:$B$7886,'Selected scen drivers'!$AI$1,'SSP drivers'!$C$2:$C$7886,'Selected scen drivers'!$C246,'SSP drivers'!$D$2:$D$7886,'Selected scen drivers'!$D246)</f>
        <v>14.2713835257714</v>
      </c>
      <c r="O246" s="4">
        <f>SUMIFS('SSP drivers'!O$2:O$7886,'SSP drivers'!$A$2:$A$7886,'Selected scen drivers'!$AH$1,'SSP drivers'!$B$2:$B$7886,'Selected scen drivers'!$AI$1,'SSP drivers'!$C$2:$C$7886,'Selected scen drivers'!$C246,'SSP drivers'!$D$2:$D$7886,'Selected scen drivers'!$D246)</f>
        <v>15.1896147146022</v>
      </c>
      <c r="P246" s="4">
        <f>SUMIFS('SSP drivers'!P$2:P$7886,'SSP drivers'!$A$2:$A$7886,'Selected scen drivers'!$AH$1,'SSP drivers'!$B$2:$B$7886,'Selected scen drivers'!$AI$1,'SSP drivers'!$C$2:$C$7886,'Selected scen drivers'!$C246,'SSP drivers'!$D$2:$D$7886,'Selected scen drivers'!$D246)</f>
        <v>16.120579006373099</v>
      </c>
      <c r="Q246" s="4">
        <f>SUMIFS('SSP drivers'!Q$2:Q$7886,'SSP drivers'!$A$2:$A$7886,'Selected scen drivers'!$AH$1,'SSP drivers'!$B$2:$B$7886,'Selected scen drivers'!$AI$1,'SSP drivers'!$C$2:$C$7886,'Selected scen drivers'!$C246,'SSP drivers'!$D$2:$D$7886,'Selected scen drivers'!$D246)</f>
        <v>17.0104346080618</v>
      </c>
      <c r="R246" s="4">
        <f>SUMIFS('SSP drivers'!R$2:R$7886,'SSP drivers'!$A$2:$A$7886,'Selected scen drivers'!$AH$1,'SSP drivers'!$B$2:$B$7886,'Selected scen drivers'!$AI$1,'SSP drivers'!$C$2:$C$7886,'Selected scen drivers'!$C246,'SSP drivers'!$D$2:$D$7886,'Selected scen drivers'!$D246)</f>
        <v>17.854223294128101</v>
      </c>
      <c r="S246" s="4">
        <f>SUMIFS('SSP drivers'!S$2:S$7886,'SSP drivers'!$A$2:$A$7886,'Selected scen drivers'!$AH$1,'SSP drivers'!$B$2:$B$7886,'Selected scen drivers'!$AI$1,'SSP drivers'!$C$2:$C$7886,'Selected scen drivers'!$C246,'SSP drivers'!$D$2:$D$7886,'Selected scen drivers'!$D246)</f>
        <v>18.642016709413799</v>
      </c>
      <c r="T246" s="4">
        <f>SUMIFS('SSP drivers'!T$2:T$7886,'SSP drivers'!$A$2:$A$7886,'Selected scen drivers'!$AH$1,'SSP drivers'!$B$2:$B$7886,'Selected scen drivers'!$AI$1,'SSP drivers'!$C$2:$C$7886,'Selected scen drivers'!$C246,'SSP drivers'!$D$2:$D$7886,'Selected scen drivers'!$D246)</f>
        <v>19.363296299015701</v>
      </c>
      <c r="U246" s="4">
        <f>SUMIFS('SSP drivers'!U$2:U$7886,'SSP drivers'!$A$2:$A$7886,'Selected scen drivers'!$AH$1,'SSP drivers'!$B$2:$B$7886,'Selected scen drivers'!$AI$1,'SSP drivers'!$C$2:$C$7886,'Selected scen drivers'!$C246,'SSP drivers'!$D$2:$D$7886,'Selected scen drivers'!$D246)</f>
        <v>20.017366190088399</v>
      </c>
      <c r="V246" s="4">
        <f>SUMIFS('SSP drivers'!V$2:V$7886,'SSP drivers'!$A$2:$A$7886,'Selected scen drivers'!$AH$1,'SSP drivers'!$B$2:$B$7886,'Selected scen drivers'!$AI$1,'SSP drivers'!$C$2:$C$7886,'Selected scen drivers'!$C246,'SSP drivers'!$D$2:$D$7886,'Selected scen drivers'!$D246)</f>
        <v>20.606989743528501</v>
      </c>
      <c r="W246" s="4">
        <f>SUMIFS('SSP drivers'!W$2:W$7886,'SSP drivers'!$A$2:$A$7886,'Selected scen drivers'!$AH$1,'SSP drivers'!$B$2:$B$7886,'Selected scen drivers'!$AI$1,'SSP drivers'!$C$2:$C$7886,'Selected scen drivers'!$C246,'SSP drivers'!$D$2:$D$7886,'Selected scen drivers'!$D246)</f>
        <v>21.1246819080169</v>
      </c>
      <c r="X246" s="4"/>
      <c r="Y246" s="4"/>
      <c r="Z246" s="4"/>
      <c r="AA246" s="4"/>
      <c r="AB246" s="4"/>
      <c r="AC246" s="4"/>
      <c r="AD246" s="4"/>
      <c r="AE246" s="4"/>
    </row>
    <row r="247" spans="1:31" x14ac:dyDescent="0.35">
      <c r="A247">
        <f t="shared" si="6"/>
        <v>28</v>
      </c>
      <c r="B247">
        <f t="shared" si="7"/>
        <v>3</v>
      </c>
      <c r="C247" t="str">
        <f>IFERROR(VLOOKUP(A247,Classification!$A$4:$B$37,2,FALSE),"")</f>
        <v>Nor-Ice</v>
      </c>
      <c r="D247" t="str">
        <f>IFERROR(VLOOKUP(B247,Classification!$N$5:$O$14,2,FALSE),"")</f>
        <v>GDPIND</v>
      </c>
      <c r="E247" s="4">
        <f>SUMIFS('SSP drivers'!E$2:E$7886,'SSP drivers'!$A$2:$A$7886,'Selected scen drivers'!$AH$1,'SSP drivers'!$B$2:$B$7886,'Selected scen drivers'!$AI$1,'SSP drivers'!$C$2:$C$7886,'Selected scen drivers'!$C247,'SSP drivers'!$D$2:$D$7886,'Selected scen drivers'!$D247)</f>
        <v>0</v>
      </c>
      <c r="F247" s="4">
        <f>SUMIFS('SSP drivers'!F$2:F$7886,'SSP drivers'!$A$2:$A$7886,'Selected scen drivers'!$AH$1,'SSP drivers'!$B$2:$B$7886,'Selected scen drivers'!$AI$1,'SSP drivers'!$C$2:$C$7886,'Selected scen drivers'!$C247,'SSP drivers'!$D$2:$D$7886,'Selected scen drivers'!$D247)</f>
        <v>121.570099272647</v>
      </c>
      <c r="G247" s="4">
        <f>SUMIFS('SSP drivers'!G$2:G$7886,'SSP drivers'!$A$2:$A$7886,'Selected scen drivers'!$AH$1,'SSP drivers'!$B$2:$B$7886,'Selected scen drivers'!$AI$1,'SSP drivers'!$C$2:$C$7886,'Selected scen drivers'!$C247,'SSP drivers'!$D$2:$D$7886,'Selected scen drivers'!$D247)</f>
        <v>122.62902837755399</v>
      </c>
      <c r="H247" s="4">
        <f>SUMIFS('SSP drivers'!H$2:H$7886,'SSP drivers'!$A$2:$A$7886,'Selected scen drivers'!$AH$1,'SSP drivers'!$B$2:$B$7886,'Selected scen drivers'!$AI$1,'SSP drivers'!$C$2:$C$7886,'Selected scen drivers'!$C247,'SSP drivers'!$D$2:$D$7886,'Selected scen drivers'!$D247)</f>
        <v>136.849677274447</v>
      </c>
      <c r="I247" s="4">
        <f>SUMIFS('SSP drivers'!I$2:I$7886,'SSP drivers'!$A$2:$A$7886,'Selected scen drivers'!$AH$1,'SSP drivers'!$B$2:$B$7886,'Selected scen drivers'!$AI$1,'SSP drivers'!$C$2:$C$7886,'Selected scen drivers'!$C247,'SSP drivers'!$D$2:$D$7886,'Selected scen drivers'!$D247)</f>
        <v>149.755252775364</v>
      </c>
      <c r="J247" s="4">
        <f>SUMIFS('SSP drivers'!J$2:J$7886,'SSP drivers'!$A$2:$A$7886,'Selected scen drivers'!$AH$1,'SSP drivers'!$B$2:$B$7886,'Selected scen drivers'!$AI$1,'SSP drivers'!$C$2:$C$7886,'Selected scen drivers'!$C247,'SSP drivers'!$D$2:$D$7886,'Selected scen drivers'!$D247)</f>
        <v>162.61482085427599</v>
      </c>
      <c r="K247" s="4">
        <f>SUMIFS('SSP drivers'!K$2:K$7886,'SSP drivers'!$A$2:$A$7886,'Selected scen drivers'!$AH$1,'SSP drivers'!$B$2:$B$7886,'Selected scen drivers'!$AI$1,'SSP drivers'!$C$2:$C$7886,'Selected scen drivers'!$C247,'SSP drivers'!$D$2:$D$7886,'Selected scen drivers'!$D247)</f>
        <v>175.922838702316</v>
      </c>
      <c r="L247" s="4">
        <f>SUMIFS('SSP drivers'!L$2:L$7886,'SSP drivers'!$A$2:$A$7886,'Selected scen drivers'!$AH$1,'SSP drivers'!$B$2:$B$7886,'Selected scen drivers'!$AI$1,'SSP drivers'!$C$2:$C$7886,'Selected scen drivers'!$C247,'SSP drivers'!$D$2:$D$7886,'Selected scen drivers'!$D247)</f>
        <v>189.718894898223</v>
      </c>
      <c r="M247" s="4">
        <f>SUMIFS('SSP drivers'!M$2:M$7886,'SSP drivers'!$A$2:$A$7886,'Selected scen drivers'!$AH$1,'SSP drivers'!$B$2:$B$7886,'Selected scen drivers'!$AI$1,'SSP drivers'!$C$2:$C$7886,'Selected scen drivers'!$C247,'SSP drivers'!$D$2:$D$7886,'Selected scen drivers'!$D247)</f>
        <v>203.88171453742299</v>
      </c>
      <c r="N247" s="4">
        <f>SUMIFS('SSP drivers'!N$2:N$7886,'SSP drivers'!$A$2:$A$7886,'Selected scen drivers'!$AH$1,'SSP drivers'!$B$2:$B$7886,'Selected scen drivers'!$AI$1,'SSP drivers'!$C$2:$C$7886,'Selected scen drivers'!$C247,'SSP drivers'!$D$2:$D$7886,'Selected scen drivers'!$D247)</f>
        <v>218.028435664413</v>
      </c>
      <c r="O247" s="4">
        <f>SUMIFS('SSP drivers'!O$2:O$7886,'SSP drivers'!$A$2:$A$7886,'Selected scen drivers'!$AH$1,'SSP drivers'!$B$2:$B$7886,'Selected scen drivers'!$AI$1,'SSP drivers'!$C$2:$C$7886,'Selected scen drivers'!$C247,'SSP drivers'!$D$2:$D$7886,'Selected scen drivers'!$D247)</f>
        <v>232.39230175371901</v>
      </c>
      <c r="P247" s="4">
        <f>SUMIFS('SSP drivers'!P$2:P$7886,'SSP drivers'!$A$2:$A$7886,'Selected scen drivers'!$AH$1,'SSP drivers'!$B$2:$B$7886,'Selected scen drivers'!$AI$1,'SSP drivers'!$C$2:$C$7886,'Selected scen drivers'!$C247,'SSP drivers'!$D$2:$D$7886,'Selected scen drivers'!$D247)</f>
        <v>247.04890511727299</v>
      </c>
      <c r="Q247" s="4">
        <f>SUMIFS('SSP drivers'!Q$2:Q$7886,'SSP drivers'!$A$2:$A$7886,'Selected scen drivers'!$AH$1,'SSP drivers'!$B$2:$B$7886,'Selected scen drivers'!$AI$1,'SSP drivers'!$C$2:$C$7886,'Selected scen drivers'!$C247,'SSP drivers'!$D$2:$D$7886,'Selected scen drivers'!$D247)</f>
        <v>261.14403375776402</v>
      </c>
      <c r="R247" s="4">
        <f>SUMIFS('SSP drivers'!R$2:R$7886,'SSP drivers'!$A$2:$A$7886,'Selected scen drivers'!$AH$1,'SSP drivers'!$B$2:$B$7886,'Selected scen drivers'!$AI$1,'SSP drivers'!$C$2:$C$7886,'Selected scen drivers'!$C247,'SSP drivers'!$D$2:$D$7886,'Selected scen drivers'!$D247)</f>
        <v>274.61972174732398</v>
      </c>
      <c r="S247" s="4">
        <f>SUMIFS('SSP drivers'!S$2:S$7886,'SSP drivers'!$A$2:$A$7886,'Selected scen drivers'!$AH$1,'SSP drivers'!$B$2:$B$7886,'Selected scen drivers'!$AI$1,'SSP drivers'!$C$2:$C$7886,'Selected scen drivers'!$C247,'SSP drivers'!$D$2:$D$7886,'Selected scen drivers'!$D247)</f>
        <v>287.31867382673198</v>
      </c>
      <c r="T247" s="4">
        <f>SUMIFS('SSP drivers'!T$2:T$7886,'SSP drivers'!$A$2:$A$7886,'Selected scen drivers'!$AH$1,'SSP drivers'!$B$2:$B$7886,'Selected scen drivers'!$AI$1,'SSP drivers'!$C$2:$C$7886,'Selected scen drivers'!$C247,'SSP drivers'!$D$2:$D$7886,'Selected scen drivers'!$D247)</f>
        <v>299.06720628105001</v>
      </c>
      <c r="U247" s="4">
        <f>SUMIFS('SSP drivers'!U$2:U$7886,'SSP drivers'!$A$2:$A$7886,'Selected scen drivers'!$AH$1,'SSP drivers'!$B$2:$B$7886,'Selected scen drivers'!$AI$1,'SSP drivers'!$C$2:$C$7886,'Selected scen drivers'!$C247,'SSP drivers'!$D$2:$D$7886,'Selected scen drivers'!$D247)</f>
        <v>309.835829324543</v>
      </c>
      <c r="V247" s="4">
        <f>SUMIFS('SSP drivers'!V$2:V$7886,'SSP drivers'!$A$2:$A$7886,'Selected scen drivers'!$AH$1,'SSP drivers'!$B$2:$B$7886,'Selected scen drivers'!$AI$1,'SSP drivers'!$C$2:$C$7886,'Selected scen drivers'!$C247,'SSP drivers'!$D$2:$D$7886,'Selected scen drivers'!$D247)</f>
        <v>319.638396161245</v>
      </c>
      <c r="W247" s="4">
        <f>SUMIFS('SSP drivers'!W$2:W$7886,'SSP drivers'!$A$2:$A$7886,'Selected scen drivers'!$AH$1,'SSP drivers'!$B$2:$B$7886,'Selected scen drivers'!$AI$1,'SSP drivers'!$C$2:$C$7886,'Selected scen drivers'!$C247,'SSP drivers'!$D$2:$D$7886,'Selected scen drivers'!$D247)</f>
        <v>328.31185008866902</v>
      </c>
      <c r="X247" s="4"/>
      <c r="Y247" s="4"/>
      <c r="Z247" s="4"/>
      <c r="AA247" s="4"/>
      <c r="AB247" s="4"/>
      <c r="AC247" s="4"/>
      <c r="AD247" s="4"/>
      <c r="AE247" s="4"/>
    </row>
    <row r="248" spans="1:31" x14ac:dyDescent="0.35">
      <c r="A248">
        <f t="shared" si="6"/>
        <v>28</v>
      </c>
      <c r="B248">
        <f t="shared" si="7"/>
        <v>4</v>
      </c>
      <c r="C248" t="str">
        <f>IFERROR(VLOOKUP(A248,Classification!$A$4:$B$37,2,FALSE),"")</f>
        <v>Nor-Ice</v>
      </c>
      <c r="D248" t="str">
        <f>IFERROR(VLOOKUP(B248,Classification!$N$5:$O$14,2,FALSE),"")</f>
        <v>GDPMFG</v>
      </c>
      <c r="E248" s="4">
        <f>SUMIFS('SSP drivers'!E$2:E$7886,'SSP drivers'!$A$2:$A$7886,'Selected scen drivers'!$AH$1,'SSP drivers'!$B$2:$B$7886,'Selected scen drivers'!$AI$1,'SSP drivers'!$C$2:$C$7886,'Selected scen drivers'!$C248,'SSP drivers'!$D$2:$D$7886,'Selected scen drivers'!$D248)</f>
        <v>0</v>
      </c>
      <c r="F248" s="4">
        <f>SUMIFS('SSP drivers'!F$2:F$7886,'SSP drivers'!$A$2:$A$7886,'Selected scen drivers'!$AH$1,'SSP drivers'!$B$2:$B$7886,'Selected scen drivers'!$AI$1,'SSP drivers'!$C$2:$C$7886,'Selected scen drivers'!$C248,'SSP drivers'!$D$2:$D$7886,'Selected scen drivers'!$D248)</f>
        <v>8.6685596882966305</v>
      </c>
      <c r="G248" s="4">
        <f>SUMIFS('SSP drivers'!G$2:G$7886,'SSP drivers'!$A$2:$A$7886,'Selected scen drivers'!$AH$1,'SSP drivers'!$B$2:$B$7886,'Selected scen drivers'!$AI$1,'SSP drivers'!$C$2:$C$7886,'Selected scen drivers'!$C248,'SSP drivers'!$D$2:$D$7886,'Selected scen drivers'!$D248)</f>
        <v>8.7453090865978602</v>
      </c>
      <c r="H248" s="4">
        <f>SUMIFS('SSP drivers'!H$2:H$7886,'SSP drivers'!$A$2:$A$7886,'Selected scen drivers'!$AH$1,'SSP drivers'!$B$2:$B$7886,'Selected scen drivers'!$AI$1,'SSP drivers'!$C$2:$C$7886,'Selected scen drivers'!$C248,'SSP drivers'!$D$2:$D$7886,'Selected scen drivers'!$D248)</f>
        <v>11.3047419437</v>
      </c>
      <c r="I248" s="4">
        <f>SUMIFS('SSP drivers'!I$2:I$7886,'SSP drivers'!$A$2:$A$7886,'Selected scen drivers'!$AH$1,'SSP drivers'!$B$2:$B$7886,'Selected scen drivers'!$AI$1,'SSP drivers'!$C$2:$C$7886,'Selected scen drivers'!$C248,'SSP drivers'!$D$2:$D$7886,'Selected scen drivers'!$D248)</f>
        <v>14.0523222806604</v>
      </c>
      <c r="J248" s="4">
        <f>SUMIFS('SSP drivers'!J$2:J$7886,'SSP drivers'!$A$2:$A$7886,'Selected scen drivers'!$AH$1,'SSP drivers'!$B$2:$B$7886,'Selected scen drivers'!$AI$1,'SSP drivers'!$C$2:$C$7886,'Selected scen drivers'!$C248,'SSP drivers'!$D$2:$D$7886,'Selected scen drivers'!$D248)</f>
        <v>17.082378672353101</v>
      </c>
      <c r="K248" s="4">
        <f>SUMIFS('SSP drivers'!K$2:K$7886,'SSP drivers'!$A$2:$A$7886,'Selected scen drivers'!$AH$1,'SSP drivers'!$B$2:$B$7886,'Selected scen drivers'!$AI$1,'SSP drivers'!$C$2:$C$7886,'Selected scen drivers'!$C248,'SSP drivers'!$D$2:$D$7886,'Selected scen drivers'!$D248)</f>
        <v>20.4502399691298</v>
      </c>
      <c r="L248" s="4">
        <f>SUMIFS('SSP drivers'!L$2:L$7886,'SSP drivers'!$A$2:$A$7886,'Selected scen drivers'!$AH$1,'SSP drivers'!$B$2:$B$7886,'Selected scen drivers'!$AI$1,'SSP drivers'!$C$2:$C$7886,'Selected scen drivers'!$C248,'SSP drivers'!$D$2:$D$7886,'Selected scen drivers'!$D248)</f>
        <v>24.175150764353301</v>
      </c>
      <c r="M248" s="4">
        <f>SUMIFS('SSP drivers'!M$2:M$7886,'SSP drivers'!$A$2:$A$7886,'Selected scen drivers'!$AH$1,'SSP drivers'!$B$2:$B$7886,'Selected scen drivers'!$AI$1,'SSP drivers'!$C$2:$C$7886,'Selected scen drivers'!$C248,'SSP drivers'!$D$2:$D$7886,'Selected scen drivers'!$D248)</f>
        <v>28.2561263081307</v>
      </c>
      <c r="N248" s="4">
        <f>SUMIFS('SSP drivers'!N$2:N$7886,'SSP drivers'!$A$2:$A$7886,'Selected scen drivers'!$AH$1,'SSP drivers'!$B$2:$B$7886,'Selected scen drivers'!$AI$1,'SSP drivers'!$C$2:$C$7886,'Selected scen drivers'!$C248,'SSP drivers'!$D$2:$D$7886,'Selected scen drivers'!$D248)</f>
        <v>32.648603899702302</v>
      </c>
      <c r="O248" s="4">
        <f>SUMIFS('SSP drivers'!O$2:O$7886,'SSP drivers'!$A$2:$A$7886,'Selected scen drivers'!$AH$1,'SSP drivers'!$B$2:$B$7886,'Selected scen drivers'!$AI$1,'SSP drivers'!$C$2:$C$7886,'Selected scen drivers'!$C248,'SSP drivers'!$D$2:$D$7886,'Selected scen drivers'!$D248)</f>
        <v>37.390109831305203</v>
      </c>
      <c r="P248" s="4">
        <f>SUMIFS('SSP drivers'!P$2:P$7886,'SSP drivers'!$A$2:$A$7886,'Selected scen drivers'!$AH$1,'SSP drivers'!$B$2:$B$7886,'Selected scen drivers'!$AI$1,'SSP drivers'!$C$2:$C$7886,'Selected scen drivers'!$C248,'SSP drivers'!$D$2:$D$7886,'Selected scen drivers'!$D248)</f>
        <v>42.5012797403365</v>
      </c>
      <c r="Q248" s="4">
        <f>SUMIFS('SSP drivers'!Q$2:Q$7886,'SSP drivers'!$A$2:$A$7886,'Selected scen drivers'!$AH$1,'SSP drivers'!$B$2:$B$7886,'Selected scen drivers'!$AI$1,'SSP drivers'!$C$2:$C$7886,'Selected scen drivers'!$C248,'SSP drivers'!$D$2:$D$7886,'Selected scen drivers'!$D248)</f>
        <v>47.835672670885103</v>
      </c>
      <c r="R248" s="4">
        <f>SUMIFS('SSP drivers'!R$2:R$7886,'SSP drivers'!$A$2:$A$7886,'Selected scen drivers'!$AH$1,'SSP drivers'!$B$2:$B$7886,'Selected scen drivers'!$AI$1,'SSP drivers'!$C$2:$C$7886,'Selected scen drivers'!$C248,'SSP drivers'!$D$2:$D$7886,'Selected scen drivers'!$D248)</f>
        <v>53.363163800647499</v>
      </c>
      <c r="S248" s="4">
        <f>SUMIFS('SSP drivers'!S$2:S$7886,'SSP drivers'!$A$2:$A$7886,'Selected scen drivers'!$AH$1,'SSP drivers'!$B$2:$B$7886,'Selected scen drivers'!$AI$1,'SSP drivers'!$C$2:$C$7886,'Selected scen drivers'!$C248,'SSP drivers'!$D$2:$D$7886,'Selected scen drivers'!$D248)</f>
        <v>59.030830616910599</v>
      </c>
      <c r="T248" s="4">
        <f>SUMIFS('SSP drivers'!T$2:T$7886,'SSP drivers'!$A$2:$A$7886,'Selected scen drivers'!$AH$1,'SSP drivers'!$B$2:$B$7886,'Selected scen drivers'!$AI$1,'SSP drivers'!$C$2:$C$7886,'Selected scen drivers'!$C248,'SSP drivers'!$D$2:$D$7886,'Selected scen drivers'!$D248)</f>
        <v>64.775234742623894</v>
      </c>
      <c r="U248" s="4">
        <f>SUMIFS('SSP drivers'!U$2:U$7886,'SSP drivers'!$A$2:$A$7886,'Selected scen drivers'!$AH$1,'SSP drivers'!$B$2:$B$7886,'Selected scen drivers'!$AI$1,'SSP drivers'!$C$2:$C$7886,'Selected scen drivers'!$C248,'SSP drivers'!$D$2:$D$7886,'Selected scen drivers'!$D248)</f>
        <v>70.5580486327665</v>
      </c>
      <c r="V248" s="4">
        <f>SUMIFS('SSP drivers'!V$2:V$7886,'SSP drivers'!$A$2:$A$7886,'Selected scen drivers'!$AH$1,'SSP drivers'!$B$2:$B$7886,'Selected scen drivers'!$AI$1,'SSP drivers'!$C$2:$C$7886,'Selected scen drivers'!$C248,'SSP drivers'!$D$2:$D$7886,'Selected scen drivers'!$D248)</f>
        <v>76.349960979285996</v>
      </c>
      <c r="W248" s="4">
        <f>SUMIFS('SSP drivers'!W$2:W$7886,'SSP drivers'!$A$2:$A$7886,'Selected scen drivers'!$AH$1,'SSP drivers'!$B$2:$B$7886,'Selected scen drivers'!$AI$1,'SSP drivers'!$C$2:$C$7886,'Selected scen drivers'!$C248,'SSP drivers'!$D$2:$D$7886,'Selected scen drivers'!$D248)</f>
        <v>82.077962522167198</v>
      </c>
      <c r="X248" s="4"/>
      <c r="Y248" s="4"/>
      <c r="Z248" s="4"/>
      <c r="AA248" s="4"/>
      <c r="AB248" s="4"/>
      <c r="AC248" s="4"/>
      <c r="AD248" s="4"/>
      <c r="AE248" s="4"/>
    </row>
    <row r="249" spans="1:31" x14ac:dyDescent="0.35">
      <c r="A249">
        <f t="shared" si="6"/>
        <v>28</v>
      </c>
      <c r="B249">
        <f t="shared" si="7"/>
        <v>5</v>
      </c>
      <c r="C249" t="str">
        <f>IFERROR(VLOOKUP(A249,Classification!$A$4:$B$37,2,FALSE),"")</f>
        <v>Nor-Ice</v>
      </c>
      <c r="D249" t="str">
        <f>IFERROR(VLOOKUP(B249,Classification!$N$5:$O$14,2,FALSE),"")</f>
        <v>GDPPCAP</v>
      </c>
      <c r="E249" s="4">
        <f>SUMIFS('SSP drivers'!E$2:E$7886,'SSP drivers'!$A$2:$A$7886,'Selected scen drivers'!$AH$1,'SSP drivers'!$B$2:$B$7886,'Selected scen drivers'!$AI$1,'SSP drivers'!$C$2:$C$7886,'Selected scen drivers'!$C249,'SSP drivers'!$D$2:$D$7886,'Selected scen drivers'!$D249)</f>
        <v>0</v>
      </c>
      <c r="F249" s="4">
        <f>SUMIFS('SSP drivers'!F$2:F$7886,'SSP drivers'!$A$2:$A$7886,'Selected scen drivers'!$AH$1,'SSP drivers'!$B$2:$B$7886,'Selected scen drivers'!$AI$1,'SSP drivers'!$C$2:$C$7886,'Selected scen drivers'!$C249,'SSP drivers'!$D$2:$D$7886,'Selected scen drivers'!$D249)</f>
        <v>60.267863014791203</v>
      </c>
      <c r="G249" s="4">
        <f>SUMIFS('SSP drivers'!G$2:G$7886,'SSP drivers'!$A$2:$A$7886,'Selected scen drivers'!$AH$1,'SSP drivers'!$B$2:$B$7886,'Selected scen drivers'!$AI$1,'SSP drivers'!$C$2:$C$7886,'Selected scen drivers'!$C249,'SSP drivers'!$D$2:$D$7886,'Selected scen drivers'!$D249)</f>
        <v>60.483092411079902</v>
      </c>
      <c r="H249" s="4">
        <f>SUMIFS('SSP drivers'!H$2:H$7886,'SSP drivers'!$A$2:$A$7886,'Selected scen drivers'!$AH$1,'SSP drivers'!$B$2:$B$7886,'Selected scen drivers'!$AI$1,'SSP drivers'!$C$2:$C$7886,'Selected scen drivers'!$C249,'SSP drivers'!$D$2:$D$7886,'Selected scen drivers'!$D249)</f>
        <v>65.841496059472306</v>
      </c>
      <c r="I249" s="4">
        <f>SUMIFS('SSP drivers'!I$2:I$7886,'SSP drivers'!$A$2:$A$7886,'Selected scen drivers'!$AH$1,'SSP drivers'!$B$2:$B$7886,'Selected scen drivers'!$AI$1,'SSP drivers'!$C$2:$C$7886,'Selected scen drivers'!$C249,'SSP drivers'!$D$2:$D$7886,'Selected scen drivers'!$D249)</f>
        <v>70.522543664517599</v>
      </c>
      <c r="J249" s="4">
        <f>SUMIFS('SSP drivers'!J$2:J$7886,'SSP drivers'!$A$2:$A$7886,'Selected scen drivers'!$AH$1,'SSP drivers'!$B$2:$B$7886,'Selected scen drivers'!$AI$1,'SSP drivers'!$C$2:$C$7886,'Selected scen drivers'!$C249,'SSP drivers'!$D$2:$D$7886,'Selected scen drivers'!$D249)</f>
        <v>74.994823489546405</v>
      </c>
      <c r="K249" s="4">
        <f>SUMIFS('SSP drivers'!K$2:K$7886,'SSP drivers'!$A$2:$A$7886,'Selected scen drivers'!$AH$1,'SSP drivers'!$B$2:$B$7886,'Selected scen drivers'!$AI$1,'SSP drivers'!$C$2:$C$7886,'Selected scen drivers'!$C249,'SSP drivers'!$D$2:$D$7886,'Selected scen drivers'!$D249)</f>
        <v>79.493688751963404</v>
      </c>
      <c r="L249" s="4">
        <f>SUMIFS('SSP drivers'!L$2:L$7886,'SSP drivers'!$A$2:$A$7886,'Selected scen drivers'!$AH$1,'SSP drivers'!$B$2:$B$7886,'Selected scen drivers'!$AI$1,'SSP drivers'!$C$2:$C$7886,'Selected scen drivers'!$C249,'SSP drivers'!$D$2:$D$7886,'Selected scen drivers'!$D249)</f>
        <v>84.011098631455894</v>
      </c>
      <c r="M249" s="4">
        <f>SUMIFS('SSP drivers'!M$2:M$7886,'SSP drivers'!$A$2:$A$7886,'Selected scen drivers'!$AH$1,'SSP drivers'!$B$2:$B$7886,'Selected scen drivers'!$AI$1,'SSP drivers'!$C$2:$C$7886,'Selected scen drivers'!$C249,'SSP drivers'!$D$2:$D$7886,'Selected scen drivers'!$D249)</f>
        <v>88.387651451029797</v>
      </c>
      <c r="N249" s="4">
        <f>SUMIFS('SSP drivers'!N$2:N$7886,'SSP drivers'!$A$2:$A$7886,'Selected scen drivers'!$AH$1,'SSP drivers'!$B$2:$B$7886,'Selected scen drivers'!$AI$1,'SSP drivers'!$C$2:$C$7886,'Selected scen drivers'!$C249,'SSP drivers'!$D$2:$D$7886,'Selected scen drivers'!$D249)</f>
        <v>92.857651244478404</v>
      </c>
      <c r="O249" s="4">
        <f>SUMIFS('SSP drivers'!O$2:O$7886,'SSP drivers'!$A$2:$A$7886,'Selected scen drivers'!$AH$1,'SSP drivers'!$B$2:$B$7886,'Selected scen drivers'!$AI$1,'SSP drivers'!$C$2:$C$7886,'Selected scen drivers'!$C249,'SSP drivers'!$D$2:$D$7886,'Selected scen drivers'!$D249)</f>
        <v>97.457165018173697</v>
      </c>
      <c r="P249" s="4">
        <f>SUMIFS('SSP drivers'!P$2:P$7886,'SSP drivers'!$A$2:$A$7886,'Selected scen drivers'!$AH$1,'SSP drivers'!$B$2:$B$7886,'Selected scen drivers'!$AI$1,'SSP drivers'!$C$2:$C$7886,'Selected scen drivers'!$C249,'SSP drivers'!$D$2:$D$7886,'Selected scen drivers'!$D249)</f>
        <v>102.232380147128</v>
      </c>
      <c r="Q249" s="4">
        <f>SUMIFS('SSP drivers'!Q$2:Q$7886,'SSP drivers'!$A$2:$A$7886,'Selected scen drivers'!$AH$1,'SSP drivers'!$B$2:$B$7886,'Selected scen drivers'!$AI$1,'SSP drivers'!$C$2:$C$7886,'Selected scen drivers'!$C249,'SSP drivers'!$D$2:$D$7886,'Selected scen drivers'!$D249)</f>
        <v>106.72758777961501</v>
      </c>
      <c r="R249" s="4">
        <f>SUMIFS('SSP drivers'!R$2:R$7886,'SSP drivers'!$A$2:$A$7886,'Selected scen drivers'!$AH$1,'SSP drivers'!$B$2:$B$7886,'Selected scen drivers'!$AI$1,'SSP drivers'!$C$2:$C$7886,'Selected scen drivers'!$C249,'SSP drivers'!$D$2:$D$7886,'Selected scen drivers'!$D249)</f>
        <v>110.90985270060401</v>
      </c>
      <c r="S249" s="4">
        <f>SUMIFS('SSP drivers'!S$2:S$7886,'SSP drivers'!$A$2:$A$7886,'Selected scen drivers'!$AH$1,'SSP drivers'!$B$2:$B$7886,'Selected scen drivers'!$AI$1,'SSP drivers'!$C$2:$C$7886,'Selected scen drivers'!$C249,'SSP drivers'!$D$2:$D$7886,'Selected scen drivers'!$D249)</f>
        <v>114.871834769465</v>
      </c>
      <c r="T249" s="4">
        <f>SUMIFS('SSP drivers'!T$2:T$7886,'SSP drivers'!$A$2:$A$7886,'Selected scen drivers'!$AH$1,'SSP drivers'!$B$2:$B$7886,'Selected scen drivers'!$AI$1,'SSP drivers'!$C$2:$C$7886,'Selected scen drivers'!$C249,'SSP drivers'!$D$2:$D$7886,'Selected scen drivers'!$D249)</f>
        <v>118.755553443998</v>
      </c>
      <c r="U249" s="4">
        <f>SUMIFS('SSP drivers'!U$2:U$7886,'SSP drivers'!$A$2:$A$7886,'Selected scen drivers'!$AH$1,'SSP drivers'!$B$2:$B$7886,'Selected scen drivers'!$AI$1,'SSP drivers'!$C$2:$C$7886,'Selected scen drivers'!$C249,'SSP drivers'!$D$2:$D$7886,'Selected scen drivers'!$D249)</f>
        <v>122.60739215791099</v>
      </c>
      <c r="V249" s="4">
        <f>SUMIFS('SSP drivers'!V$2:V$7886,'SSP drivers'!$A$2:$A$7886,'Selected scen drivers'!$AH$1,'SSP drivers'!$B$2:$B$7886,'Selected scen drivers'!$AI$1,'SSP drivers'!$C$2:$C$7886,'Selected scen drivers'!$C249,'SSP drivers'!$D$2:$D$7886,'Selected scen drivers'!$D249)</f>
        <v>126.317994044483</v>
      </c>
      <c r="W249" s="4">
        <f>SUMIFS('SSP drivers'!W$2:W$7886,'SSP drivers'!$A$2:$A$7886,'Selected scen drivers'!$AH$1,'SSP drivers'!$B$2:$B$7886,'Selected scen drivers'!$AI$1,'SSP drivers'!$C$2:$C$7886,'Selected scen drivers'!$C249,'SSP drivers'!$D$2:$D$7886,'Selected scen drivers'!$D249)</f>
        <v>129.72927022805001</v>
      </c>
      <c r="X249" s="4"/>
      <c r="Y249" s="4"/>
      <c r="Z249" s="4"/>
      <c r="AA249" s="4"/>
      <c r="AB249" s="4"/>
      <c r="AC249" s="4"/>
      <c r="AD249" s="4"/>
      <c r="AE249" s="4"/>
    </row>
    <row r="250" spans="1:31" x14ac:dyDescent="0.35">
      <c r="A250">
        <f t="shared" si="6"/>
        <v>28</v>
      </c>
      <c r="B250">
        <f t="shared" si="7"/>
        <v>6</v>
      </c>
      <c r="C250" t="str">
        <f>IFERROR(VLOOKUP(A250,Classification!$A$4:$B$37,2,FALSE),"")</f>
        <v>Nor-Ice</v>
      </c>
      <c r="D250" t="str">
        <f>IFERROR(VLOOKUP(B250,Classification!$N$5:$O$14,2,FALSE),"")</f>
        <v>GDPPHOU</v>
      </c>
      <c r="E250" s="4">
        <f>SUMIFS('SSP drivers'!E$2:E$7886,'SSP drivers'!$A$2:$A$7886,'Selected scen drivers'!$AH$1,'SSP drivers'!$B$2:$B$7886,'Selected scen drivers'!$AI$1,'SSP drivers'!$C$2:$C$7886,'Selected scen drivers'!$C250,'SSP drivers'!$D$2:$D$7886,'Selected scen drivers'!$D250)</f>
        <v>0</v>
      </c>
      <c r="F250" s="4">
        <f>SUMIFS('SSP drivers'!F$2:F$7886,'SSP drivers'!$A$2:$A$7886,'Selected scen drivers'!$AH$1,'SSP drivers'!$B$2:$B$7886,'Selected scen drivers'!$AI$1,'SSP drivers'!$C$2:$C$7886,'Selected scen drivers'!$C250,'SSP drivers'!$D$2:$D$7886,'Selected scen drivers'!$D250)</f>
        <v>203.15802174613799</v>
      </c>
      <c r="G250" s="4">
        <f>SUMIFS('SSP drivers'!G$2:G$7886,'SSP drivers'!$A$2:$A$7886,'Selected scen drivers'!$AH$1,'SSP drivers'!$B$2:$B$7886,'Selected scen drivers'!$AI$1,'SSP drivers'!$C$2:$C$7886,'Selected scen drivers'!$C250,'SSP drivers'!$D$2:$D$7886,'Selected scen drivers'!$D250)</f>
        <v>204.14146344622799</v>
      </c>
      <c r="H250" s="4">
        <f>SUMIFS('SSP drivers'!H$2:H$7886,'SSP drivers'!$A$2:$A$7886,'Selected scen drivers'!$AH$1,'SSP drivers'!$B$2:$B$7886,'Selected scen drivers'!$AI$1,'SSP drivers'!$C$2:$C$7886,'Selected scen drivers'!$C250,'SSP drivers'!$D$2:$D$7886,'Selected scen drivers'!$D250)</f>
        <v>223.59777526942599</v>
      </c>
      <c r="I250" s="4">
        <f>SUMIFS('SSP drivers'!I$2:I$7886,'SSP drivers'!$A$2:$A$7886,'Selected scen drivers'!$AH$1,'SSP drivers'!$B$2:$B$7886,'Selected scen drivers'!$AI$1,'SSP drivers'!$C$2:$C$7886,'Selected scen drivers'!$C250,'SSP drivers'!$D$2:$D$7886,'Selected scen drivers'!$D250)</f>
        <v>243.022107374418</v>
      </c>
      <c r="J250" s="4">
        <f>SUMIFS('SSP drivers'!J$2:J$7886,'SSP drivers'!$A$2:$A$7886,'Selected scen drivers'!$AH$1,'SSP drivers'!$B$2:$B$7886,'Selected scen drivers'!$AI$1,'SSP drivers'!$C$2:$C$7886,'Selected scen drivers'!$C250,'SSP drivers'!$D$2:$D$7886,'Selected scen drivers'!$D250)</f>
        <v>264.79615593795398</v>
      </c>
      <c r="K250" s="4">
        <f>SUMIFS('SSP drivers'!K$2:K$7886,'SSP drivers'!$A$2:$A$7886,'Selected scen drivers'!$AH$1,'SSP drivers'!$B$2:$B$7886,'Selected scen drivers'!$AI$1,'SSP drivers'!$C$2:$C$7886,'Selected scen drivers'!$C250,'SSP drivers'!$D$2:$D$7886,'Selected scen drivers'!$D250)</f>
        <v>288.80337591902497</v>
      </c>
      <c r="L250" s="4">
        <f>SUMIFS('SSP drivers'!L$2:L$7886,'SSP drivers'!$A$2:$A$7886,'Selected scen drivers'!$AH$1,'SSP drivers'!$B$2:$B$7886,'Selected scen drivers'!$AI$1,'SSP drivers'!$C$2:$C$7886,'Selected scen drivers'!$C250,'SSP drivers'!$D$2:$D$7886,'Selected scen drivers'!$D250)</f>
        <v>312.00762058243299</v>
      </c>
      <c r="M250" s="4">
        <f>SUMIFS('SSP drivers'!M$2:M$7886,'SSP drivers'!$A$2:$A$7886,'Selected scen drivers'!$AH$1,'SSP drivers'!$B$2:$B$7886,'Selected scen drivers'!$AI$1,'SSP drivers'!$C$2:$C$7886,'Selected scen drivers'!$C250,'SSP drivers'!$D$2:$D$7886,'Selected scen drivers'!$D250)</f>
        <v>338.01390570978799</v>
      </c>
      <c r="N250" s="4">
        <f>SUMIFS('SSP drivers'!N$2:N$7886,'SSP drivers'!$A$2:$A$7886,'Selected scen drivers'!$AH$1,'SSP drivers'!$B$2:$B$7886,'Selected scen drivers'!$AI$1,'SSP drivers'!$C$2:$C$7886,'Selected scen drivers'!$C250,'SSP drivers'!$D$2:$D$7886,'Selected scen drivers'!$D250)</f>
        <v>365.61862849991002</v>
      </c>
      <c r="O250" s="4">
        <f>SUMIFS('SSP drivers'!O$2:O$7886,'SSP drivers'!$A$2:$A$7886,'Selected scen drivers'!$AH$1,'SSP drivers'!$B$2:$B$7886,'Selected scen drivers'!$AI$1,'SSP drivers'!$C$2:$C$7886,'Selected scen drivers'!$C250,'SSP drivers'!$D$2:$D$7886,'Selected scen drivers'!$D250)</f>
        <v>393.67249329578499</v>
      </c>
      <c r="P250" s="4">
        <f>SUMIFS('SSP drivers'!P$2:P$7886,'SSP drivers'!$A$2:$A$7886,'Selected scen drivers'!$AH$1,'SSP drivers'!$B$2:$B$7886,'Selected scen drivers'!$AI$1,'SSP drivers'!$C$2:$C$7886,'Selected scen drivers'!$C250,'SSP drivers'!$D$2:$D$7886,'Selected scen drivers'!$D250)</f>
        <v>418.86200786904499</v>
      </c>
      <c r="Q250" s="4">
        <f>SUMIFS('SSP drivers'!Q$2:Q$7886,'SSP drivers'!$A$2:$A$7886,'Selected scen drivers'!$AH$1,'SSP drivers'!$B$2:$B$7886,'Selected scen drivers'!$AI$1,'SSP drivers'!$C$2:$C$7886,'Selected scen drivers'!$C250,'SSP drivers'!$D$2:$D$7886,'Selected scen drivers'!$D250)</f>
        <v>442.54259765359501</v>
      </c>
      <c r="R250" s="4">
        <f>SUMIFS('SSP drivers'!R$2:R$7886,'SSP drivers'!$A$2:$A$7886,'Selected scen drivers'!$AH$1,'SSP drivers'!$B$2:$B$7886,'Selected scen drivers'!$AI$1,'SSP drivers'!$C$2:$C$7886,'Selected scen drivers'!$C250,'SSP drivers'!$D$2:$D$7886,'Selected scen drivers'!$D250)</f>
        <v>467.89045157118102</v>
      </c>
      <c r="S250" s="4">
        <f>SUMIFS('SSP drivers'!S$2:S$7886,'SSP drivers'!$A$2:$A$7886,'Selected scen drivers'!$AH$1,'SSP drivers'!$B$2:$B$7886,'Selected scen drivers'!$AI$1,'SSP drivers'!$C$2:$C$7886,'Selected scen drivers'!$C250,'SSP drivers'!$D$2:$D$7886,'Selected scen drivers'!$D250)</f>
        <v>494.06594791409401</v>
      </c>
      <c r="T250" s="4">
        <f>SUMIFS('SSP drivers'!T$2:T$7886,'SSP drivers'!$A$2:$A$7886,'Selected scen drivers'!$AH$1,'SSP drivers'!$B$2:$B$7886,'Selected scen drivers'!$AI$1,'SSP drivers'!$C$2:$C$7886,'Selected scen drivers'!$C250,'SSP drivers'!$D$2:$D$7886,'Selected scen drivers'!$D250)</f>
        <v>516.87703130760201</v>
      </c>
      <c r="U250" s="4">
        <f>SUMIFS('SSP drivers'!U$2:U$7886,'SSP drivers'!$A$2:$A$7886,'Selected scen drivers'!$AH$1,'SSP drivers'!$B$2:$B$7886,'Selected scen drivers'!$AI$1,'SSP drivers'!$C$2:$C$7886,'Selected scen drivers'!$C250,'SSP drivers'!$D$2:$D$7886,'Selected scen drivers'!$D250)</f>
        <v>534.10416308895697</v>
      </c>
      <c r="V250" s="4">
        <f>SUMIFS('SSP drivers'!V$2:V$7886,'SSP drivers'!$A$2:$A$7886,'Selected scen drivers'!$AH$1,'SSP drivers'!$B$2:$B$7886,'Selected scen drivers'!$AI$1,'SSP drivers'!$C$2:$C$7886,'Selected scen drivers'!$C250,'SSP drivers'!$D$2:$D$7886,'Selected scen drivers'!$D250)</f>
        <v>551.86856120556297</v>
      </c>
      <c r="W250" s="4">
        <f>SUMIFS('SSP drivers'!W$2:W$7886,'SSP drivers'!$A$2:$A$7886,'Selected scen drivers'!$AH$1,'SSP drivers'!$B$2:$B$7886,'Selected scen drivers'!$AI$1,'SSP drivers'!$C$2:$C$7886,'Selected scen drivers'!$C250,'SSP drivers'!$D$2:$D$7886,'Selected scen drivers'!$D250)</f>
        <v>570.30287298413805</v>
      </c>
      <c r="X250" s="4"/>
      <c r="Y250" s="4"/>
      <c r="Z250" s="4"/>
      <c r="AA250" s="4"/>
      <c r="AB250" s="4"/>
      <c r="AC250" s="4"/>
      <c r="AD250" s="4"/>
      <c r="AE250" s="4"/>
    </row>
    <row r="251" spans="1:31" x14ac:dyDescent="0.35">
      <c r="A251">
        <f t="shared" si="6"/>
        <v>28</v>
      </c>
      <c r="B251">
        <f t="shared" si="7"/>
        <v>7</v>
      </c>
      <c r="C251" t="str">
        <f>IFERROR(VLOOKUP(A251,Classification!$A$4:$B$37,2,FALSE),"")</f>
        <v>Nor-Ice</v>
      </c>
      <c r="D251" t="str">
        <f>IFERROR(VLOOKUP(B251,Classification!$N$5:$O$14,2,FALSE),"")</f>
        <v>GDPSER</v>
      </c>
      <c r="E251" s="4">
        <f>SUMIFS('SSP drivers'!E$2:E$7886,'SSP drivers'!$A$2:$A$7886,'Selected scen drivers'!$AH$1,'SSP drivers'!$B$2:$B$7886,'Selected scen drivers'!$AI$1,'SSP drivers'!$C$2:$C$7886,'Selected scen drivers'!$C251,'SSP drivers'!$D$2:$D$7886,'Selected scen drivers'!$D251)</f>
        <v>0</v>
      </c>
      <c r="F251" s="4">
        <f>SUMIFS('SSP drivers'!F$2:F$7886,'SSP drivers'!$A$2:$A$7886,'Selected scen drivers'!$AH$1,'SSP drivers'!$B$2:$B$7886,'Selected scen drivers'!$AI$1,'SSP drivers'!$C$2:$C$7886,'Selected scen drivers'!$C251,'SSP drivers'!$D$2:$D$7886,'Selected scen drivers'!$D251)</f>
        <v>214.255777283616</v>
      </c>
      <c r="G251" s="4">
        <f>SUMIFS('SSP drivers'!G$2:G$7886,'SSP drivers'!$A$2:$A$7886,'Selected scen drivers'!$AH$1,'SSP drivers'!$B$2:$B$7886,'Selected scen drivers'!$AI$1,'SSP drivers'!$C$2:$C$7886,'Selected scen drivers'!$C251,'SSP drivers'!$D$2:$D$7886,'Selected scen drivers'!$D251)</f>
        <v>216.176932927862</v>
      </c>
      <c r="H251" s="4">
        <f>SUMIFS('SSP drivers'!H$2:H$7886,'SSP drivers'!$A$2:$A$7886,'Selected scen drivers'!$AH$1,'SSP drivers'!$B$2:$B$7886,'Selected scen drivers'!$AI$1,'SSP drivers'!$C$2:$C$7886,'Selected scen drivers'!$C251,'SSP drivers'!$D$2:$D$7886,'Selected scen drivers'!$D251)</f>
        <v>241.63153885765399</v>
      </c>
      <c r="I251" s="4">
        <f>SUMIFS('SSP drivers'!I$2:I$7886,'SSP drivers'!$A$2:$A$7886,'Selected scen drivers'!$AH$1,'SSP drivers'!$B$2:$B$7886,'Selected scen drivers'!$AI$1,'SSP drivers'!$C$2:$C$7886,'Selected scen drivers'!$C251,'SSP drivers'!$D$2:$D$7886,'Selected scen drivers'!$D251)</f>
        <v>264.44502174726898</v>
      </c>
      <c r="J251" s="4">
        <f>SUMIFS('SSP drivers'!J$2:J$7886,'SSP drivers'!$A$2:$A$7886,'Selected scen drivers'!$AH$1,'SSP drivers'!$B$2:$B$7886,'Selected scen drivers'!$AI$1,'SSP drivers'!$C$2:$C$7886,'Selected scen drivers'!$C251,'SSP drivers'!$D$2:$D$7886,'Selected scen drivers'!$D251)</f>
        <v>287.09968156691599</v>
      </c>
      <c r="K251" s="4">
        <f>SUMIFS('SSP drivers'!K$2:K$7886,'SSP drivers'!$A$2:$A$7886,'Selected scen drivers'!$AH$1,'SSP drivers'!$B$2:$B$7886,'Selected scen drivers'!$AI$1,'SSP drivers'!$C$2:$C$7886,'Selected scen drivers'!$C251,'SSP drivers'!$D$2:$D$7886,'Selected scen drivers'!$D251)</f>
        <v>310.44820083859503</v>
      </c>
      <c r="L251" s="4">
        <f>SUMIFS('SSP drivers'!L$2:L$7886,'SSP drivers'!$A$2:$A$7886,'Selected scen drivers'!$AH$1,'SSP drivers'!$B$2:$B$7886,'Selected scen drivers'!$AI$1,'SSP drivers'!$C$2:$C$7886,'Selected scen drivers'!$C251,'SSP drivers'!$D$2:$D$7886,'Selected scen drivers'!$D251)</f>
        <v>334.52518491414099</v>
      </c>
      <c r="M251" s="4">
        <f>SUMIFS('SSP drivers'!M$2:M$7886,'SSP drivers'!$A$2:$A$7886,'Selected scen drivers'!$AH$1,'SSP drivers'!$B$2:$B$7886,'Selected scen drivers'!$AI$1,'SSP drivers'!$C$2:$C$7886,'Selected scen drivers'!$C251,'SSP drivers'!$D$2:$D$7886,'Selected scen drivers'!$D251)</f>
        <v>359.09184903434902</v>
      </c>
      <c r="N251" s="4">
        <f>SUMIFS('SSP drivers'!N$2:N$7886,'SSP drivers'!$A$2:$A$7886,'Selected scen drivers'!$AH$1,'SSP drivers'!$B$2:$B$7886,'Selected scen drivers'!$AI$1,'SSP drivers'!$C$2:$C$7886,'Selected scen drivers'!$C251,'SSP drivers'!$D$2:$D$7886,'Selected scen drivers'!$D251)</f>
        <v>383.496280809815</v>
      </c>
      <c r="O251" s="4">
        <f>SUMIFS('SSP drivers'!O$2:O$7886,'SSP drivers'!$A$2:$A$7886,'Selected scen drivers'!$AH$1,'SSP drivers'!$B$2:$B$7886,'Selected scen drivers'!$AI$1,'SSP drivers'!$C$2:$C$7886,'Selected scen drivers'!$C251,'SSP drivers'!$D$2:$D$7886,'Selected scen drivers'!$D251)</f>
        <v>408.17528353167899</v>
      </c>
      <c r="P251" s="4">
        <f>SUMIFS('SSP drivers'!P$2:P$7886,'SSP drivers'!$A$2:$A$7886,'Selected scen drivers'!$AH$1,'SSP drivers'!$B$2:$B$7886,'Selected scen drivers'!$AI$1,'SSP drivers'!$C$2:$C$7886,'Selected scen drivers'!$C251,'SSP drivers'!$D$2:$D$7886,'Selected scen drivers'!$D251)</f>
        <v>433.27991587635398</v>
      </c>
      <c r="Q251" s="4">
        <f>SUMIFS('SSP drivers'!Q$2:Q$7886,'SSP drivers'!$A$2:$A$7886,'Selected scen drivers'!$AH$1,'SSP drivers'!$B$2:$B$7886,'Selected scen drivers'!$AI$1,'SSP drivers'!$C$2:$C$7886,'Selected scen drivers'!$C251,'SSP drivers'!$D$2:$D$7886,'Selected scen drivers'!$D251)</f>
        <v>457.32743163417399</v>
      </c>
      <c r="R251" s="4">
        <f>SUMIFS('SSP drivers'!R$2:R$7886,'SSP drivers'!$A$2:$A$7886,'Selected scen drivers'!$AH$1,'SSP drivers'!$B$2:$B$7886,'Selected scen drivers'!$AI$1,'SSP drivers'!$C$2:$C$7886,'Selected scen drivers'!$C251,'SSP drivers'!$D$2:$D$7886,'Selected scen drivers'!$D251)</f>
        <v>480.21625495854801</v>
      </c>
      <c r="S251" s="4">
        <f>SUMIFS('SSP drivers'!S$2:S$7886,'SSP drivers'!$A$2:$A$7886,'Selected scen drivers'!$AH$1,'SSP drivers'!$B$2:$B$7886,'Selected scen drivers'!$AI$1,'SSP drivers'!$C$2:$C$7886,'Selected scen drivers'!$C251,'SSP drivers'!$D$2:$D$7886,'Selected scen drivers'!$D251)</f>
        <v>501.68100946385499</v>
      </c>
      <c r="T251" s="4">
        <f>SUMIFS('SSP drivers'!T$2:T$7886,'SSP drivers'!$A$2:$A$7886,'Selected scen drivers'!$AH$1,'SSP drivers'!$B$2:$B$7886,'Selected scen drivers'!$AI$1,'SSP drivers'!$C$2:$C$7886,'Selected scen drivers'!$C251,'SSP drivers'!$D$2:$D$7886,'Selected scen drivers'!$D251)</f>
        <v>521.43109741993396</v>
      </c>
      <c r="U251" s="4">
        <f>SUMIFS('SSP drivers'!U$2:U$7886,'SSP drivers'!$A$2:$A$7886,'Selected scen drivers'!$AH$1,'SSP drivers'!$B$2:$B$7886,'Selected scen drivers'!$AI$1,'SSP drivers'!$C$2:$C$7886,'Selected scen drivers'!$C251,'SSP drivers'!$D$2:$D$7886,'Selected scen drivers'!$D251)</f>
        <v>539.42990448536898</v>
      </c>
      <c r="V251" s="4">
        <f>SUMIFS('SSP drivers'!V$2:V$7886,'SSP drivers'!$A$2:$A$7886,'Selected scen drivers'!$AH$1,'SSP drivers'!$B$2:$B$7886,'Selected scen drivers'!$AI$1,'SSP drivers'!$C$2:$C$7886,'Selected scen drivers'!$C251,'SSP drivers'!$D$2:$D$7886,'Selected scen drivers'!$D251)</f>
        <v>555.71791409522598</v>
      </c>
      <c r="W251" s="4">
        <f>SUMIFS('SSP drivers'!W$2:W$7886,'SSP drivers'!$A$2:$A$7886,'Selected scen drivers'!$AH$1,'SSP drivers'!$B$2:$B$7886,'Selected scen drivers'!$AI$1,'SSP drivers'!$C$2:$C$7886,'Selected scen drivers'!$C251,'SSP drivers'!$D$2:$D$7886,'Selected scen drivers'!$D251)</f>
        <v>570.03056800331501</v>
      </c>
      <c r="X251" s="4"/>
      <c r="Y251" s="4"/>
      <c r="Z251" s="4"/>
      <c r="AA251" s="4"/>
      <c r="AB251" s="4"/>
      <c r="AC251" s="4"/>
      <c r="AD251" s="4"/>
      <c r="AE251" s="4"/>
    </row>
    <row r="252" spans="1:31" x14ac:dyDescent="0.35">
      <c r="A252">
        <f t="shared" si="6"/>
        <v>28</v>
      </c>
      <c r="B252">
        <f t="shared" si="7"/>
        <v>8</v>
      </c>
      <c r="C252" t="str">
        <f>IFERROR(VLOOKUP(A252,Classification!$A$4:$B$37,2,FALSE),"")</f>
        <v>Nor-Ice</v>
      </c>
      <c r="D252" t="str">
        <f>IFERROR(VLOOKUP(B252,Classification!$N$5:$O$14,2,FALSE),"")</f>
        <v>HOU</v>
      </c>
      <c r="E252" s="4">
        <f>SUMIFS('SSP drivers'!E$2:E$7886,'SSP drivers'!$A$2:$A$7886,'Selected scen drivers'!$AH$1,'SSP drivers'!$B$2:$B$7886,'Selected scen drivers'!$AI$1,'SSP drivers'!$C$2:$C$7886,'Selected scen drivers'!$C252,'SSP drivers'!$D$2:$D$7886,'Selected scen drivers'!$D252)</f>
        <v>0</v>
      </c>
      <c r="F252" s="4">
        <f>SUMIFS('SSP drivers'!F$2:F$7886,'SSP drivers'!$A$2:$A$7886,'Selected scen drivers'!$AH$1,'SSP drivers'!$B$2:$B$7886,'Selected scen drivers'!$AI$1,'SSP drivers'!$C$2:$C$7886,'Selected scen drivers'!$C252,'SSP drivers'!$D$2:$D$7886,'Selected scen drivers'!$D252)</f>
        <v>1.6915462999999999</v>
      </c>
      <c r="G252" s="4">
        <f>SUMIFS('SSP drivers'!G$2:G$7886,'SSP drivers'!$A$2:$A$7886,'Selected scen drivers'!$AH$1,'SSP drivers'!$B$2:$B$7886,'Selected scen drivers'!$AI$1,'SSP drivers'!$C$2:$C$7886,'Selected scen drivers'!$C252,'SSP drivers'!$D$2:$D$7886,'Selected scen drivers'!$D252)</f>
        <v>1.698361</v>
      </c>
      <c r="H252" s="4">
        <f>SUMIFS('SSP drivers'!H$2:H$7886,'SSP drivers'!$A$2:$A$7886,'Selected scen drivers'!$AH$1,'SSP drivers'!$B$2:$B$7886,'Selected scen drivers'!$AI$1,'SSP drivers'!$C$2:$C$7886,'Selected scen drivers'!$C252,'SSP drivers'!$D$2:$D$7886,'Selected scen drivers'!$D252)</f>
        <v>1.7324345000000001</v>
      </c>
      <c r="I252" s="4">
        <f>SUMIFS('SSP drivers'!I$2:I$7886,'SSP drivers'!$A$2:$A$7886,'Selected scen drivers'!$AH$1,'SSP drivers'!$B$2:$B$7886,'Selected scen drivers'!$AI$1,'SSP drivers'!$C$2:$C$7886,'Selected scen drivers'!$C252,'SSP drivers'!$D$2:$D$7886,'Selected scen drivers'!$D252)</f>
        <v>1.7445309999999901</v>
      </c>
      <c r="J252" s="4">
        <f>SUMIFS('SSP drivers'!J$2:J$7886,'SSP drivers'!$A$2:$A$7886,'Selected scen drivers'!$AH$1,'SSP drivers'!$B$2:$B$7886,'Selected scen drivers'!$AI$1,'SSP drivers'!$C$2:$C$7886,'Selected scen drivers'!$C252,'SSP drivers'!$D$2:$D$7886,'Selected scen drivers'!$D252)</f>
        <v>1.7384735</v>
      </c>
      <c r="K252" s="4">
        <f>SUMIFS('SSP drivers'!K$2:K$7886,'SSP drivers'!$A$2:$A$7886,'Selected scen drivers'!$AH$1,'SSP drivers'!$B$2:$B$7886,'Selected scen drivers'!$AI$1,'SSP drivers'!$C$2:$C$7886,'Selected scen drivers'!$C252,'SSP drivers'!$D$2:$D$7886,'Selected scen drivers'!$D252)</f>
        <v>1.72397499999999</v>
      </c>
      <c r="L252" s="4">
        <f>SUMIFS('SSP drivers'!L$2:L$7886,'SSP drivers'!$A$2:$A$7886,'Selected scen drivers'!$AH$1,'SSP drivers'!$B$2:$B$7886,'Selected scen drivers'!$AI$1,'SSP drivers'!$C$2:$C$7886,'Selected scen drivers'!$C252,'SSP drivers'!$D$2:$D$7886,'Selected scen drivers'!$D252)</f>
        <v>1.7200785000000001</v>
      </c>
      <c r="M252" s="4">
        <f>SUMIFS('SSP drivers'!M$2:M$7886,'SSP drivers'!$A$2:$A$7886,'Selected scen drivers'!$AH$1,'SSP drivers'!$B$2:$B$7886,'Selected scen drivers'!$AI$1,'SSP drivers'!$C$2:$C$7886,'Selected scen drivers'!$C252,'SSP drivers'!$D$2:$D$7886,'Selected scen drivers'!$D252)</f>
        <v>1.70505499999999</v>
      </c>
      <c r="N252" s="4">
        <f>SUMIFS('SSP drivers'!N$2:N$7886,'SSP drivers'!$A$2:$A$7886,'Selected scen drivers'!$AH$1,'SSP drivers'!$B$2:$B$7886,'Selected scen drivers'!$AI$1,'SSP drivers'!$C$2:$C$7886,'Selected scen drivers'!$C252,'SSP drivers'!$D$2:$D$7886,'Selected scen drivers'!$D252)</f>
        <v>1.684258</v>
      </c>
      <c r="O252" s="4">
        <f>SUMIFS('SSP drivers'!O$2:O$7886,'SSP drivers'!$A$2:$A$7886,'Selected scen drivers'!$AH$1,'SSP drivers'!$B$2:$B$7886,'Selected scen drivers'!$AI$1,'SSP drivers'!$C$2:$C$7886,'Selected scen drivers'!$C252,'SSP drivers'!$D$2:$D$7886,'Selected scen drivers'!$D252)</f>
        <v>1.665743</v>
      </c>
      <c r="P252" s="4">
        <f>SUMIFS('SSP drivers'!P$2:P$7886,'SSP drivers'!$A$2:$A$7886,'Selected scen drivers'!$AH$1,'SSP drivers'!$B$2:$B$7886,'Selected scen drivers'!$AI$1,'SSP drivers'!$C$2:$C$7886,'Selected scen drivers'!$C252,'SSP drivers'!$D$2:$D$7886,'Selected scen drivers'!$D252)</f>
        <v>1.6627179999999899</v>
      </c>
      <c r="Q252" s="4">
        <f>SUMIFS('SSP drivers'!Q$2:Q$7886,'SSP drivers'!$A$2:$A$7886,'Selected scen drivers'!$AH$1,'SSP drivers'!$B$2:$B$7886,'Selected scen drivers'!$AI$1,'SSP drivers'!$C$2:$C$7886,'Selected scen drivers'!$C252,'SSP drivers'!$D$2:$D$7886,'Selected scen drivers'!$D252)</f>
        <v>1.6619459999999999</v>
      </c>
      <c r="R252" s="4">
        <f>SUMIFS('SSP drivers'!R$2:R$7886,'SSP drivers'!$A$2:$A$7886,'Selected scen drivers'!$AH$1,'SSP drivers'!$B$2:$B$7886,'Selected scen drivers'!$AI$1,'SSP drivers'!$C$2:$C$7886,'Selected scen drivers'!$C252,'SSP drivers'!$D$2:$D$7886,'Selected scen drivers'!$D252)</f>
        <v>1.6514340000000001</v>
      </c>
      <c r="S252" s="4">
        <f>SUMIFS('SSP drivers'!S$2:S$7886,'SSP drivers'!$A$2:$A$7886,'Selected scen drivers'!$AH$1,'SSP drivers'!$B$2:$B$7886,'Selected scen drivers'!$AI$1,'SSP drivers'!$C$2:$C$7886,'Selected scen drivers'!$C252,'SSP drivers'!$D$2:$D$7886,'Selected scen drivers'!$D252)</f>
        <v>1.63468399999999</v>
      </c>
      <c r="T252" s="4">
        <f>SUMIFS('SSP drivers'!T$2:T$7886,'SSP drivers'!$A$2:$A$7886,'Selected scen drivers'!$AH$1,'SSP drivers'!$B$2:$B$7886,'Selected scen drivers'!$AI$1,'SSP drivers'!$C$2:$C$7886,'Selected scen drivers'!$C252,'SSP drivers'!$D$2:$D$7886,'Selected scen drivers'!$D252)</f>
        <v>1.6248769999999899</v>
      </c>
      <c r="U252" s="4">
        <f>SUMIFS('SSP drivers'!U$2:U$7886,'SSP drivers'!$A$2:$A$7886,'Selected scen drivers'!$AH$1,'SSP drivers'!$B$2:$B$7886,'Selected scen drivers'!$AI$1,'SSP drivers'!$C$2:$C$7886,'Selected scen drivers'!$C252,'SSP drivers'!$D$2:$D$7886,'Selected scen drivers'!$D252)</f>
        <v>1.6275534999999901</v>
      </c>
      <c r="V252" s="4">
        <f>SUMIFS('SSP drivers'!V$2:V$7886,'SSP drivers'!$A$2:$A$7886,'Selected scen drivers'!$AH$1,'SSP drivers'!$B$2:$B$7886,'Selected scen drivers'!$AI$1,'SSP drivers'!$C$2:$C$7886,'Selected scen drivers'!$C252,'SSP drivers'!$D$2:$D$7886,'Selected scen drivers'!$D252)</f>
        <v>1.6235085</v>
      </c>
      <c r="W252" s="4">
        <f>SUMIFS('SSP drivers'!W$2:W$7886,'SSP drivers'!$A$2:$A$7886,'Selected scen drivers'!$AH$1,'SSP drivers'!$B$2:$B$7886,'Selected scen drivers'!$AI$1,'SSP drivers'!$C$2:$C$7886,'Selected scen drivers'!$C252,'SSP drivers'!$D$2:$D$7886,'Selected scen drivers'!$D252)</f>
        <v>1.6122434999999999</v>
      </c>
      <c r="X252" s="4"/>
      <c r="Y252" s="4"/>
      <c r="Z252" s="4"/>
      <c r="AA252" s="4"/>
      <c r="AB252" s="4"/>
      <c r="AC252" s="4"/>
      <c r="AD252" s="4"/>
      <c r="AE252" s="4"/>
    </row>
    <row r="253" spans="1:31" x14ac:dyDescent="0.35">
      <c r="A253">
        <f t="shared" si="6"/>
        <v>28</v>
      </c>
      <c r="B253">
        <f t="shared" si="7"/>
        <v>9</v>
      </c>
      <c r="C253" t="str">
        <f>IFERROR(VLOOKUP(A253,Classification!$A$4:$B$37,2,FALSE),"")</f>
        <v>Nor-Ice</v>
      </c>
      <c r="D253" t="str">
        <f>IFERROR(VLOOKUP(B253,Classification!$N$5:$O$14,2,FALSE),"")</f>
        <v>POP</v>
      </c>
      <c r="E253" s="4">
        <f>SUMIFS('SSP drivers'!E$2:E$7886,'SSP drivers'!$A$2:$A$7886,'Selected scen drivers'!$AH$1,'SSP drivers'!$B$2:$B$7886,'Selected scen drivers'!$AI$1,'SSP drivers'!$C$2:$C$7886,'Selected scen drivers'!$C253,'SSP drivers'!$D$2:$D$7886,'Selected scen drivers'!$D253)</f>
        <v>0</v>
      </c>
      <c r="F253" s="4">
        <f>SUMIFS('SSP drivers'!F$2:F$7886,'SSP drivers'!$A$2:$A$7886,'Selected scen drivers'!$AH$1,'SSP drivers'!$B$2:$B$7886,'Selected scen drivers'!$AI$1,'SSP drivers'!$C$2:$C$7886,'Selected scen drivers'!$C253,'SSP drivers'!$D$2:$D$7886,'Selected scen drivers'!$D253)</f>
        <v>5.7020638000000003</v>
      </c>
      <c r="G253" s="4">
        <f>SUMIFS('SSP drivers'!G$2:G$7886,'SSP drivers'!$A$2:$A$7886,'Selected scen drivers'!$AH$1,'SSP drivers'!$B$2:$B$7886,'Selected scen drivers'!$AI$1,'SSP drivers'!$C$2:$C$7886,'Selected scen drivers'!$C253,'SSP drivers'!$D$2:$D$7886,'Selected scen drivers'!$D253)</f>
        <v>5.732278</v>
      </c>
      <c r="H253" s="4">
        <f>SUMIFS('SSP drivers'!H$2:H$7886,'SSP drivers'!$A$2:$A$7886,'Selected scen drivers'!$AH$1,'SSP drivers'!$B$2:$B$7886,'Selected scen drivers'!$AI$1,'SSP drivers'!$C$2:$C$7886,'Selected scen drivers'!$C253,'SSP drivers'!$D$2:$D$7886,'Selected scen drivers'!$D253)</f>
        <v>5.8833489999999999</v>
      </c>
      <c r="I253" s="4">
        <f>SUMIFS('SSP drivers'!I$2:I$7886,'SSP drivers'!$A$2:$A$7886,'Selected scen drivers'!$AH$1,'SSP drivers'!$B$2:$B$7886,'Selected scen drivers'!$AI$1,'SSP drivers'!$C$2:$C$7886,'Selected scen drivers'!$C253,'SSP drivers'!$D$2:$D$7886,'Selected scen drivers'!$D253)</f>
        <v>6.0116889999999996</v>
      </c>
      <c r="J253" s="4">
        <f>SUMIFS('SSP drivers'!J$2:J$7886,'SSP drivers'!$A$2:$A$7886,'Selected scen drivers'!$AH$1,'SSP drivers'!$B$2:$B$7886,'Selected scen drivers'!$AI$1,'SSP drivers'!$C$2:$C$7886,'Selected scen drivers'!$C253,'SSP drivers'!$D$2:$D$7886,'Selected scen drivers'!$D253)</f>
        <v>6.1383049999999999</v>
      </c>
      <c r="K253" s="4">
        <f>SUMIFS('SSP drivers'!K$2:K$7886,'SSP drivers'!$A$2:$A$7886,'Selected scen drivers'!$AH$1,'SSP drivers'!$B$2:$B$7886,'Selected scen drivers'!$AI$1,'SSP drivers'!$C$2:$C$7886,'Selected scen drivers'!$C253,'SSP drivers'!$D$2:$D$7886,'Selected scen drivers'!$D253)</f>
        <v>6.2632620000000001</v>
      </c>
      <c r="L253" s="4">
        <f>SUMIFS('SSP drivers'!L$2:L$7886,'SSP drivers'!$A$2:$A$7886,'Selected scen drivers'!$AH$1,'SSP drivers'!$B$2:$B$7886,'Selected scen drivers'!$AI$1,'SSP drivers'!$C$2:$C$7886,'Selected scen drivers'!$C253,'SSP drivers'!$D$2:$D$7886,'Selected scen drivers'!$D253)</f>
        <v>6.3881749999999897</v>
      </c>
      <c r="M253" s="4">
        <f>SUMIFS('SSP drivers'!M$2:M$7886,'SSP drivers'!$A$2:$A$7886,'Selected scen drivers'!$AH$1,'SSP drivers'!$B$2:$B$7886,'Selected scen drivers'!$AI$1,'SSP drivers'!$C$2:$C$7886,'Selected scen drivers'!$C253,'SSP drivers'!$D$2:$D$7886,'Selected scen drivers'!$D253)</f>
        <v>6.5205070000000003</v>
      </c>
      <c r="N253" s="4">
        <f>SUMIFS('SSP drivers'!N$2:N$7886,'SSP drivers'!$A$2:$A$7886,'Selected scen drivers'!$AH$1,'SSP drivers'!$B$2:$B$7886,'Selected scen drivers'!$AI$1,'SSP drivers'!$C$2:$C$7886,'Selected scen drivers'!$C253,'SSP drivers'!$D$2:$D$7886,'Selected scen drivers'!$D253)</f>
        <v>6.6316139999999999</v>
      </c>
      <c r="O253" s="4">
        <f>SUMIFS('SSP drivers'!O$2:O$7886,'SSP drivers'!$A$2:$A$7886,'Selected scen drivers'!$AH$1,'SSP drivers'!$B$2:$B$7886,'Selected scen drivers'!$AI$1,'SSP drivers'!$C$2:$C$7886,'Selected scen drivers'!$C253,'SSP drivers'!$D$2:$D$7886,'Selected scen drivers'!$D253)</f>
        <v>6.7286710000000003</v>
      </c>
      <c r="P253" s="4">
        <f>SUMIFS('SSP drivers'!P$2:P$7886,'SSP drivers'!$A$2:$A$7886,'Selected scen drivers'!$AH$1,'SSP drivers'!$B$2:$B$7886,'Selected scen drivers'!$AI$1,'SSP drivers'!$C$2:$C$7886,'Selected scen drivers'!$C253,'SSP drivers'!$D$2:$D$7886,'Selected scen drivers'!$D253)</f>
        <v>6.8124150000000103</v>
      </c>
      <c r="Q253" s="4">
        <f>SUMIFS('SSP drivers'!Q$2:Q$7886,'SSP drivers'!$A$2:$A$7886,'Selected scen drivers'!$AH$1,'SSP drivers'!$B$2:$B$7886,'Selected scen drivers'!$AI$1,'SSP drivers'!$C$2:$C$7886,'Selected scen drivers'!$C253,'SSP drivers'!$D$2:$D$7886,'Selected scen drivers'!$D253)</f>
        <v>6.8912070000000103</v>
      </c>
      <c r="R253" s="4">
        <f>SUMIFS('SSP drivers'!R$2:R$7886,'SSP drivers'!$A$2:$A$7886,'Selected scen drivers'!$AH$1,'SSP drivers'!$B$2:$B$7886,'Selected scen drivers'!$AI$1,'SSP drivers'!$C$2:$C$7886,'Selected scen drivers'!$C253,'SSP drivers'!$D$2:$D$7886,'Selected scen drivers'!$D253)</f>
        <v>6.966831</v>
      </c>
      <c r="S253" s="4">
        <f>SUMIFS('SSP drivers'!S$2:S$7886,'SSP drivers'!$A$2:$A$7886,'Selected scen drivers'!$AH$1,'SSP drivers'!$B$2:$B$7886,'Selected scen drivers'!$AI$1,'SSP drivers'!$C$2:$C$7886,'Selected scen drivers'!$C253,'SSP drivers'!$D$2:$D$7886,'Selected scen drivers'!$D253)</f>
        <v>7.0308070000000003</v>
      </c>
      <c r="T253" s="4">
        <f>SUMIFS('SSP drivers'!T$2:T$7886,'SSP drivers'!$A$2:$A$7886,'Selected scen drivers'!$AH$1,'SSP drivers'!$B$2:$B$7886,'Selected scen drivers'!$AI$1,'SSP drivers'!$C$2:$C$7886,'Selected scen drivers'!$C253,'SSP drivers'!$D$2:$D$7886,'Selected scen drivers'!$D253)</f>
        <v>7.0721879999999997</v>
      </c>
      <c r="U253" s="4">
        <f>SUMIFS('SSP drivers'!U$2:U$7886,'SSP drivers'!$A$2:$A$7886,'Selected scen drivers'!$AH$1,'SSP drivers'!$B$2:$B$7886,'Selected scen drivers'!$AI$1,'SSP drivers'!$C$2:$C$7886,'Selected scen drivers'!$C253,'SSP drivers'!$D$2:$D$7886,'Selected scen drivers'!$D253)</f>
        <v>7.0899729999999996</v>
      </c>
      <c r="V253" s="4">
        <f>SUMIFS('SSP drivers'!V$2:V$7886,'SSP drivers'!$A$2:$A$7886,'Selected scen drivers'!$AH$1,'SSP drivers'!$B$2:$B$7886,'Selected scen drivers'!$AI$1,'SSP drivers'!$C$2:$C$7886,'Selected scen drivers'!$C253,'SSP drivers'!$D$2:$D$7886,'Selected scen drivers'!$D253)</f>
        <v>7.0929190000000002</v>
      </c>
      <c r="W253" s="4">
        <f>SUMIFS('SSP drivers'!W$2:W$7886,'SSP drivers'!$A$2:$A$7886,'Selected scen drivers'!$AH$1,'SSP drivers'!$B$2:$B$7886,'Selected scen drivers'!$AI$1,'SSP drivers'!$C$2:$C$7886,'Selected scen drivers'!$C253,'SSP drivers'!$D$2:$D$7886,'Selected scen drivers'!$D253)</f>
        <v>7.0875839999999997</v>
      </c>
      <c r="X253" s="4"/>
      <c r="Y253" s="4"/>
      <c r="Z253" s="4"/>
      <c r="AA253" s="4"/>
      <c r="AB253" s="4"/>
      <c r="AC253" s="4"/>
      <c r="AD253" s="4"/>
      <c r="AE253" s="4"/>
    </row>
    <row r="254" spans="1:31" x14ac:dyDescent="0.35">
      <c r="A254">
        <f t="shared" si="6"/>
        <v>29</v>
      </c>
      <c r="B254">
        <f t="shared" si="7"/>
        <v>1</v>
      </c>
      <c r="C254" t="str">
        <f>IFERROR(VLOOKUP(A254,Classification!$A$4:$B$37,2,FALSE),"")</f>
        <v>USA</v>
      </c>
      <c r="D254" t="str">
        <f>IFERROR(VLOOKUP(B254,Classification!$N$5:$O$14,2,FALSE),"")</f>
        <v>GDP</v>
      </c>
      <c r="E254" s="4">
        <f>SUMIFS('SSP drivers'!E$2:E$7886,'SSP drivers'!$A$2:$A$7886,'Selected scen drivers'!$AH$1,'SSP drivers'!$B$2:$B$7886,'Selected scen drivers'!$AI$1,'SSP drivers'!$C$2:$C$7886,'Selected scen drivers'!$C254,'SSP drivers'!$D$2:$D$7886,'Selected scen drivers'!$D254)</f>
        <v>0</v>
      </c>
      <c r="F254" s="4">
        <f>SUMIFS('SSP drivers'!F$2:F$7886,'SSP drivers'!$A$2:$A$7886,'Selected scen drivers'!$AH$1,'SSP drivers'!$B$2:$B$7886,'Selected scen drivers'!$AI$1,'SSP drivers'!$C$2:$C$7886,'Selected scen drivers'!$C254,'SSP drivers'!$D$2:$D$7886,'Selected scen drivers'!$D254)</f>
        <v>19411.5</v>
      </c>
      <c r="G254" s="4">
        <f>SUMIFS('SSP drivers'!G$2:G$7886,'SSP drivers'!$A$2:$A$7886,'Selected scen drivers'!$AH$1,'SSP drivers'!$B$2:$B$7886,'Selected scen drivers'!$AI$1,'SSP drivers'!$C$2:$C$7886,'Selected scen drivers'!$C254,'SSP drivers'!$D$2:$D$7886,'Selected scen drivers'!$D254)</f>
        <v>19690.7</v>
      </c>
      <c r="H254" s="4">
        <f>SUMIFS('SSP drivers'!H$2:H$7886,'SSP drivers'!$A$2:$A$7886,'Selected scen drivers'!$AH$1,'SSP drivers'!$B$2:$B$7886,'Selected scen drivers'!$AI$1,'SSP drivers'!$C$2:$C$7886,'Selected scen drivers'!$C254,'SSP drivers'!$D$2:$D$7886,'Selected scen drivers'!$D254)</f>
        <v>22456.799999999999</v>
      </c>
      <c r="I254" s="4">
        <f>SUMIFS('SSP drivers'!I$2:I$7886,'SSP drivers'!$A$2:$A$7886,'Selected scen drivers'!$AH$1,'SSP drivers'!$B$2:$B$7886,'Selected scen drivers'!$AI$1,'SSP drivers'!$C$2:$C$7886,'Selected scen drivers'!$C254,'SSP drivers'!$D$2:$D$7886,'Selected scen drivers'!$D254)</f>
        <v>24635.1</v>
      </c>
      <c r="J254" s="4">
        <f>SUMIFS('SSP drivers'!J$2:J$7886,'SSP drivers'!$A$2:$A$7886,'Selected scen drivers'!$AH$1,'SSP drivers'!$B$2:$B$7886,'Selected scen drivers'!$AI$1,'SSP drivers'!$C$2:$C$7886,'Selected scen drivers'!$C254,'SSP drivers'!$D$2:$D$7886,'Selected scen drivers'!$D254)</f>
        <v>26594.7</v>
      </c>
      <c r="K254" s="4">
        <f>SUMIFS('SSP drivers'!K$2:K$7886,'SSP drivers'!$A$2:$A$7886,'Selected scen drivers'!$AH$1,'SSP drivers'!$B$2:$B$7886,'Selected scen drivers'!$AI$1,'SSP drivers'!$C$2:$C$7886,'Selected scen drivers'!$C254,'SSP drivers'!$D$2:$D$7886,'Selected scen drivers'!$D254)</f>
        <v>28435.599999999999</v>
      </c>
      <c r="L254" s="4">
        <f>SUMIFS('SSP drivers'!L$2:L$7886,'SSP drivers'!$A$2:$A$7886,'Selected scen drivers'!$AH$1,'SSP drivers'!$B$2:$B$7886,'Selected scen drivers'!$AI$1,'SSP drivers'!$C$2:$C$7886,'Selected scen drivers'!$C254,'SSP drivers'!$D$2:$D$7886,'Selected scen drivers'!$D254)</f>
        <v>30226.7</v>
      </c>
      <c r="M254" s="4">
        <f>SUMIFS('SSP drivers'!M$2:M$7886,'SSP drivers'!$A$2:$A$7886,'Selected scen drivers'!$AH$1,'SSP drivers'!$B$2:$B$7886,'Selected scen drivers'!$AI$1,'SSP drivers'!$C$2:$C$7886,'Selected scen drivers'!$C254,'SSP drivers'!$D$2:$D$7886,'Selected scen drivers'!$D254)</f>
        <v>32000.9</v>
      </c>
      <c r="N254" s="4">
        <f>SUMIFS('SSP drivers'!N$2:N$7886,'SSP drivers'!$A$2:$A$7886,'Selected scen drivers'!$AH$1,'SSP drivers'!$B$2:$B$7886,'Selected scen drivers'!$AI$1,'SSP drivers'!$C$2:$C$7886,'Selected scen drivers'!$C254,'SSP drivers'!$D$2:$D$7886,'Selected scen drivers'!$D254)</f>
        <v>33806</v>
      </c>
      <c r="O254" s="4">
        <f>SUMIFS('SSP drivers'!O$2:O$7886,'SSP drivers'!$A$2:$A$7886,'Selected scen drivers'!$AH$1,'SSP drivers'!$B$2:$B$7886,'Selected scen drivers'!$AI$1,'SSP drivers'!$C$2:$C$7886,'Selected scen drivers'!$C254,'SSP drivers'!$D$2:$D$7886,'Selected scen drivers'!$D254)</f>
        <v>35663.9</v>
      </c>
      <c r="P254" s="4">
        <f>SUMIFS('SSP drivers'!P$2:P$7886,'SSP drivers'!$A$2:$A$7886,'Selected scen drivers'!$AH$1,'SSP drivers'!$B$2:$B$7886,'Selected scen drivers'!$AI$1,'SSP drivers'!$C$2:$C$7886,'Selected scen drivers'!$C254,'SSP drivers'!$D$2:$D$7886,'Selected scen drivers'!$D254)</f>
        <v>37575</v>
      </c>
      <c r="Q254" s="4">
        <f>SUMIFS('SSP drivers'!Q$2:Q$7886,'SSP drivers'!$A$2:$A$7886,'Selected scen drivers'!$AH$1,'SSP drivers'!$B$2:$B$7886,'Selected scen drivers'!$AI$1,'SSP drivers'!$C$2:$C$7886,'Selected scen drivers'!$C254,'SSP drivers'!$D$2:$D$7886,'Selected scen drivers'!$D254)</f>
        <v>39465.9</v>
      </c>
      <c r="R254" s="4">
        <f>SUMIFS('SSP drivers'!R$2:R$7886,'SSP drivers'!$A$2:$A$7886,'Selected scen drivers'!$AH$1,'SSP drivers'!$B$2:$B$7886,'Selected scen drivers'!$AI$1,'SSP drivers'!$C$2:$C$7886,'Selected scen drivers'!$C254,'SSP drivers'!$D$2:$D$7886,'Selected scen drivers'!$D254)</f>
        <v>41321.800000000003</v>
      </c>
      <c r="S254" s="4">
        <f>SUMIFS('SSP drivers'!S$2:S$7886,'SSP drivers'!$A$2:$A$7886,'Selected scen drivers'!$AH$1,'SSP drivers'!$B$2:$B$7886,'Selected scen drivers'!$AI$1,'SSP drivers'!$C$2:$C$7886,'Selected scen drivers'!$C254,'SSP drivers'!$D$2:$D$7886,'Selected scen drivers'!$D254)</f>
        <v>43133.599999999999</v>
      </c>
      <c r="T254" s="4">
        <f>SUMIFS('SSP drivers'!T$2:T$7886,'SSP drivers'!$A$2:$A$7886,'Selected scen drivers'!$AH$1,'SSP drivers'!$B$2:$B$7886,'Selected scen drivers'!$AI$1,'SSP drivers'!$C$2:$C$7886,'Selected scen drivers'!$C254,'SSP drivers'!$D$2:$D$7886,'Selected scen drivers'!$D254)</f>
        <v>44905.5</v>
      </c>
      <c r="U254" s="4">
        <f>SUMIFS('SSP drivers'!U$2:U$7886,'SSP drivers'!$A$2:$A$7886,'Selected scen drivers'!$AH$1,'SSP drivers'!$B$2:$B$7886,'Selected scen drivers'!$AI$1,'SSP drivers'!$C$2:$C$7886,'Selected scen drivers'!$C254,'SSP drivers'!$D$2:$D$7886,'Selected scen drivers'!$D254)</f>
        <v>46644.9</v>
      </c>
      <c r="V254" s="4">
        <f>SUMIFS('SSP drivers'!V$2:V$7886,'SSP drivers'!$A$2:$A$7886,'Selected scen drivers'!$AH$1,'SSP drivers'!$B$2:$B$7886,'Selected scen drivers'!$AI$1,'SSP drivers'!$C$2:$C$7886,'Selected scen drivers'!$C254,'SSP drivers'!$D$2:$D$7886,'Selected scen drivers'!$D254)</f>
        <v>48354.3</v>
      </c>
      <c r="W254" s="4">
        <f>SUMIFS('SSP drivers'!W$2:W$7886,'SSP drivers'!$A$2:$A$7886,'Selected scen drivers'!$AH$1,'SSP drivers'!$B$2:$B$7886,'Selected scen drivers'!$AI$1,'SSP drivers'!$C$2:$C$7886,'Selected scen drivers'!$C254,'SSP drivers'!$D$2:$D$7886,'Selected scen drivers'!$D254)</f>
        <v>50012.6</v>
      </c>
      <c r="X254" s="4"/>
      <c r="Y254" s="4"/>
      <c r="Z254" s="4"/>
      <c r="AA254" s="4"/>
      <c r="AB254" s="4"/>
      <c r="AC254" s="4"/>
      <c r="AD254" s="4"/>
      <c r="AE254" s="4"/>
    </row>
    <row r="255" spans="1:31" x14ac:dyDescent="0.35">
      <c r="A255">
        <f t="shared" si="6"/>
        <v>29</v>
      </c>
      <c r="B255">
        <f t="shared" si="7"/>
        <v>2</v>
      </c>
      <c r="C255" t="str">
        <f>IFERROR(VLOOKUP(A255,Classification!$A$4:$B$37,2,FALSE),"")</f>
        <v>USA</v>
      </c>
      <c r="D255" t="str">
        <f>IFERROR(VLOOKUP(B255,Classification!$N$5:$O$14,2,FALSE),"")</f>
        <v>GDPAGR</v>
      </c>
      <c r="E255" s="4">
        <f>SUMIFS('SSP drivers'!E$2:E$7886,'SSP drivers'!$A$2:$A$7886,'Selected scen drivers'!$AH$1,'SSP drivers'!$B$2:$B$7886,'Selected scen drivers'!$AI$1,'SSP drivers'!$C$2:$C$7886,'Selected scen drivers'!$C255,'SSP drivers'!$D$2:$D$7886,'Selected scen drivers'!$D255)</f>
        <v>0</v>
      </c>
      <c r="F255" s="4">
        <f>SUMIFS('SSP drivers'!F$2:F$7886,'SSP drivers'!$A$2:$A$7886,'Selected scen drivers'!$AH$1,'SSP drivers'!$B$2:$B$7886,'Selected scen drivers'!$AI$1,'SSP drivers'!$C$2:$C$7886,'Selected scen drivers'!$C255,'SSP drivers'!$D$2:$D$7886,'Selected scen drivers'!$D255)</f>
        <v>184.35680504072701</v>
      </c>
      <c r="G255" s="4">
        <f>SUMIFS('SSP drivers'!G$2:G$7886,'SSP drivers'!$A$2:$A$7886,'Selected scen drivers'!$AH$1,'SSP drivers'!$B$2:$B$7886,'Selected scen drivers'!$AI$1,'SSP drivers'!$C$2:$C$7886,'Selected scen drivers'!$C255,'SSP drivers'!$D$2:$D$7886,'Selected scen drivers'!$D255)</f>
        <v>187.00845071300299</v>
      </c>
      <c r="H255" s="4">
        <f>SUMIFS('SSP drivers'!H$2:H$7886,'SSP drivers'!$A$2:$A$7886,'Selected scen drivers'!$AH$1,'SSP drivers'!$B$2:$B$7886,'Selected scen drivers'!$AI$1,'SSP drivers'!$C$2:$C$7886,'Selected scen drivers'!$C255,'SSP drivers'!$D$2:$D$7886,'Selected scen drivers'!$D255)</f>
        <v>213.27892741099899</v>
      </c>
      <c r="I255" s="4">
        <f>SUMIFS('SSP drivers'!I$2:I$7886,'SSP drivers'!$A$2:$A$7886,'Selected scen drivers'!$AH$1,'SSP drivers'!$B$2:$B$7886,'Selected scen drivers'!$AI$1,'SSP drivers'!$C$2:$C$7886,'Selected scen drivers'!$C255,'SSP drivers'!$D$2:$D$7886,'Selected scen drivers'!$D255)</f>
        <v>233.96689219580199</v>
      </c>
      <c r="J255" s="4">
        <f>SUMIFS('SSP drivers'!J$2:J$7886,'SSP drivers'!$A$2:$A$7886,'Selected scen drivers'!$AH$1,'SSP drivers'!$B$2:$B$7886,'Selected scen drivers'!$AI$1,'SSP drivers'!$C$2:$C$7886,'Selected scen drivers'!$C255,'SSP drivers'!$D$2:$D$7886,'Selected scen drivers'!$D255)</f>
        <v>252.577797852646</v>
      </c>
      <c r="K255" s="4">
        <f>SUMIFS('SSP drivers'!K$2:K$7886,'SSP drivers'!$A$2:$A$7886,'Selected scen drivers'!$AH$1,'SSP drivers'!$B$2:$B$7886,'Selected scen drivers'!$AI$1,'SSP drivers'!$C$2:$C$7886,'Selected scen drivers'!$C255,'SSP drivers'!$D$2:$D$7886,'Selected scen drivers'!$D255)</f>
        <v>270.06137420684098</v>
      </c>
      <c r="L255" s="4">
        <f>SUMIFS('SSP drivers'!L$2:L$7886,'SSP drivers'!$A$2:$A$7886,'Selected scen drivers'!$AH$1,'SSP drivers'!$B$2:$B$7886,'Selected scen drivers'!$AI$1,'SSP drivers'!$C$2:$C$7886,'Selected scen drivers'!$C255,'SSP drivers'!$D$2:$D$7886,'Selected scen drivers'!$D255)</f>
        <v>287.07198510803101</v>
      </c>
      <c r="M255" s="4">
        <f>SUMIFS('SSP drivers'!M$2:M$7886,'SSP drivers'!$A$2:$A$7886,'Selected scen drivers'!$AH$1,'SSP drivers'!$B$2:$B$7886,'Selected scen drivers'!$AI$1,'SSP drivers'!$C$2:$C$7886,'Selected scen drivers'!$C255,'SSP drivers'!$D$2:$D$7886,'Selected scen drivers'!$D255)</f>
        <v>303.92209166874301</v>
      </c>
      <c r="N255" s="4">
        <f>SUMIFS('SSP drivers'!N$2:N$7886,'SSP drivers'!$A$2:$A$7886,'Selected scen drivers'!$AH$1,'SSP drivers'!$B$2:$B$7886,'Selected scen drivers'!$AI$1,'SSP drivers'!$C$2:$C$7886,'Selected scen drivers'!$C255,'SSP drivers'!$D$2:$D$7886,'Selected scen drivers'!$D255)</f>
        <v>321.06566474547702</v>
      </c>
      <c r="O255" s="4">
        <f>SUMIFS('SSP drivers'!O$2:O$7886,'SSP drivers'!$A$2:$A$7886,'Selected scen drivers'!$AH$1,'SSP drivers'!$B$2:$B$7886,'Selected scen drivers'!$AI$1,'SSP drivers'!$C$2:$C$7886,'Selected scen drivers'!$C255,'SSP drivers'!$D$2:$D$7886,'Selected scen drivers'!$D255)</f>
        <v>338.71069516997602</v>
      </c>
      <c r="P255" s="4">
        <f>SUMIFS('SSP drivers'!P$2:P$7886,'SSP drivers'!$A$2:$A$7886,'Selected scen drivers'!$AH$1,'SSP drivers'!$B$2:$B$7886,'Selected scen drivers'!$AI$1,'SSP drivers'!$C$2:$C$7886,'Selected scen drivers'!$C255,'SSP drivers'!$D$2:$D$7886,'Selected scen drivers'!$D255)</f>
        <v>356.86098186154197</v>
      </c>
      <c r="Q255" s="4">
        <f>SUMIFS('SSP drivers'!Q$2:Q$7886,'SSP drivers'!$A$2:$A$7886,'Selected scen drivers'!$AH$1,'SSP drivers'!$B$2:$B$7886,'Selected scen drivers'!$AI$1,'SSP drivers'!$C$2:$C$7886,'Selected scen drivers'!$C255,'SSP drivers'!$D$2:$D$7886,'Selected scen drivers'!$D255)</f>
        <v>374.81942312839499</v>
      </c>
      <c r="R255" s="4">
        <f>SUMIFS('SSP drivers'!R$2:R$7886,'SSP drivers'!$A$2:$A$7886,'Selected scen drivers'!$AH$1,'SSP drivers'!$B$2:$B$7886,'Selected scen drivers'!$AI$1,'SSP drivers'!$C$2:$C$7886,'Selected scen drivers'!$C255,'SSP drivers'!$D$2:$D$7886,'Selected scen drivers'!$D255)</f>
        <v>392.44545895638799</v>
      </c>
      <c r="S255" s="4">
        <f>SUMIFS('SSP drivers'!S$2:S$7886,'SSP drivers'!$A$2:$A$7886,'Selected scen drivers'!$AH$1,'SSP drivers'!$B$2:$B$7886,'Selected scen drivers'!$AI$1,'SSP drivers'!$C$2:$C$7886,'Selected scen drivers'!$C255,'SSP drivers'!$D$2:$D$7886,'Selected scen drivers'!$D255)</f>
        <v>409.65266393141798</v>
      </c>
      <c r="T255" s="4">
        <f>SUMIFS('SSP drivers'!T$2:T$7886,'SSP drivers'!$A$2:$A$7886,'Selected scen drivers'!$AH$1,'SSP drivers'!$B$2:$B$7886,'Selected scen drivers'!$AI$1,'SSP drivers'!$C$2:$C$7886,'Selected scen drivers'!$C255,'SSP drivers'!$D$2:$D$7886,'Selected scen drivers'!$D255)</f>
        <v>426.48092670614699</v>
      </c>
      <c r="U255" s="4">
        <f>SUMIFS('SSP drivers'!U$2:U$7886,'SSP drivers'!$A$2:$A$7886,'Selected scen drivers'!$AH$1,'SSP drivers'!$B$2:$B$7886,'Selected scen drivers'!$AI$1,'SSP drivers'!$C$2:$C$7886,'Selected scen drivers'!$C255,'SSP drivers'!$D$2:$D$7886,'Selected scen drivers'!$D255)</f>
        <v>443.00052728765002</v>
      </c>
      <c r="V255" s="4">
        <f>SUMIFS('SSP drivers'!V$2:V$7886,'SSP drivers'!$A$2:$A$7886,'Selected scen drivers'!$AH$1,'SSP drivers'!$B$2:$B$7886,'Selected scen drivers'!$AI$1,'SSP drivers'!$C$2:$C$7886,'Selected scen drivers'!$C255,'SSP drivers'!$D$2:$D$7886,'Selected scen drivers'!$D255)</f>
        <v>459.23520892155898</v>
      </c>
      <c r="W255" s="4">
        <f>SUMIFS('SSP drivers'!W$2:W$7886,'SSP drivers'!$A$2:$A$7886,'Selected scen drivers'!$AH$1,'SSP drivers'!$B$2:$B$7886,'Selected scen drivers'!$AI$1,'SSP drivers'!$C$2:$C$7886,'Selected scen drivers'!$C255,'SSP drivers'!$D$2:$D$7886,'Selected scen drivers'!$D255)</f>
        <v>474.98457861473202</v>
      </c>
      <c r="X255" s="4"/>
      <c r="Y255" s="4"/>
      <c r="Z255" s="4"/>
      <c r="AA255" s="4"/>
      <c r="AB255" s="4"/>
      <c r="AC255" s="4"/>
      <c r="AD255" s="4"/>
      <c r="AE255" s="4"/>
    </row>
    <row r="256" spans="1:31" x14ac:dyDescent="0.35">
      <c r="A256">
        <f t="shared" si="6"/>
        <v>29</v>
      </c>
      <c r="B256">
        <f t="shared" si="7"/>
        <v>3</v>
      </c>
      <c r="C256" t="str">
        <f>IFERROR(VLOOKUP(A256,Classification!$A$4:$B$37,2,FALSE),"")</f>
        <v>USA</v>
      </c>
      <c r="D256" t="str">
        <f>IFERROR(VLOOKUP(B256,Classification!$N$5:$O$14,2,FALSE),"")</f>
        <v>GDPIND</v>
      </c>
      <c r="E256" s="4">
        <f>SUMIFS('SSP drivers'!E$2:E$7886,'SSP drivers'!$A$2:$A$7886,'Selected scen drivers'!$AH$1,'SSP drivers'!$B$2:$B$7886,'Selected scen drivers'!$AI$1,'SSP drivers'!$C$2:$C$7886,'Selected scen drivers'!$C256,'SSP drivers'!$D$2:$D$7886,'Selected scen drivers'!$D256)</f>
        <v>0</v>
      </c>
      <c r="F256" s="4">
        <f>SUMIFS('SSP drivers'!F$2:F$7886,'SSP drivers'!$A$2:$A$7886,'Selected scen drivers'!$AH$1,'SSP drivers'!$B$2:$B$7886,'Selected scen drivers'!$AI$1,'SSP drivers'!$C$2:$C$7886,'Selected scen drivers'!$C256,'SSP drivers'!$D$2:$D$7886,'Selected scen drivers'!$D256)</f>
        <v>3789.7709458658701</v>
      </c>
      <c r="G256" s="4">
        <f>SUMIFS('SSP drivers'!G$2:G$7886,'SSP drivers'!$A$2:$A$7886,'Selected scen drivers'!$AH$1,'SSP drivers'!$B$2:$B$7886,'Selected scen drivers'!$AI$1,'SSP drivers'!$C$2:$C$7886,'Selected scen drivers'!$C256,'SSP drivers'!$D$2:$D$7886,'Selected scen drivers'!$D256)</f>
        <v>3844.2800795281701</v>
      </c>
      <c r="H256" s="4">
        <f>SUMIFS('SSP drivers'!H$2:H$7886,'SSP drivers'!$A$2:$A$7886,'Selected scen drivers'!$AH$1,'SSP drivers'!$B$2:$B$7886,'Selected scen drivers'!$AI$1,'SSP drivers'!$C$2:$C$7886,'Selected scen drivers'!$C256,'SSP drivers'!$D$2:$D$7886,'Selected scen drivers'!$D256)</f>
        <v>4531.3601943976901</v>
      </c>
      <c r="I256" s="4">
        <f>SUMIFS('SSP drivers'!I$2:I$7886,'SSP drivers'!$A$2:$A$7886,'Selected scen drivers'!$AH$1,'SSP drivers'!$B$2:$B$7886,'Selected scen drivers'!$AI$1,'SSP drivers'!$C$2:$C$7886,'Selected scen drivers'!$C256,'SSP drivers'!$D$2:$D$7886,'Selected scen drivers'!$D256)</f>
        <v>5132.2088497443701</v>
      </c>
      <c r="J256" s="4">
        <f>SUMIFS('SSP drivers'!J$2:J$7886,'SSP drivers'!$A$2:$A$7886,'Selected scen drivers'!$AH$1,'SSP drivers'!$B$2:$B$7886,'Selected scen drivers'!$AI$1,'SSP drivers'!$C$2:$C$7886,'Selected scen drivers'!$C256,'SSP drivers'!$D$2:$D$7886,'Selected scen drivers'!$D256)</f>
        <v>5714.5905616749396</v>
      </c>
      <c r="K256" s="4">
        <f>SUMIFS('SSP drivers'!K$2:K$7886,'SSP drivers'!$A$2:$A$7886,'Selected scen drivers'!$AH$1,'SSP drivers'!$B$2:$B$7886,'Selected scen drivers'!$AI$1,'SSP drivers'!$C$2:$C$7886,'Selected scen drivers'!$C256,'SSP drivers'!$D$2:$D$7886,'Selected scen drivers'!$D256)</f>
        <v>6296.3517366611404</v>
      </c>
      <c r="L256" s="4">
        <f>SUMIFS('SSP drivers'!L$2:L$7886,'SSP drivers'!$A$2:$A$7886,'Selected scen drivers'!$AH$1,'SSP drivers'!$B$2:$B$7886,'Selected scen drivers'!$AI$1,'SSP drivers'!$C$2:$C$7886,'Selected scen drivers'!$C256,'SSP drivers'!$D$2:$D$7886,'Selected scen drivers'!$D256)</f>
        <v>6890.8679922933698</v>
      </c>
      <c r="M256" s="4">
        <f>SUMIFS('SSP drivers'!M$2:M$7886,'SSP drivers'!$A$2:$A$7886,'Selected scen drivers'!$AH$1,'SSP drivers'!$B$2:$B$7886,'Selected scen drivers'!$AI$1,'SSP drivers'!$C$2:$C$7886,'Selected scen drivers'!$C256,'SSP drivers'!$D$2:$D$7886,'Selected scen drivers'!$D256)</f>
        <v>7504.8768038456301</v>
      </c>
      <c r="N256" s="4">
        <f>SUMIFS('SSP drivers'!N$2:N$7886,'SSP drivers'!$A$2:$A$7886,'Selected scen drivers'!$AH$1,'SSP drivers'!$B$2:$B$7886,'Selected scen drivers'!$AI$1,'SSP drivers'!$C$2:$C$7886,'Selected scen drivers'!$C256,'SSP drivers'!$D$2:$D$7886,'Selected scen drivers'!$D256)</f>
        <v>8149.5692767930004</v>
      </c>
      <c r="O256" s="4">
        <f>SUMIFS('SSP drivers'!O$2:O$7886,'SSP drivers'!$A$2:$A$7886,'Selected scen drivers'!$AH$1,'SSP drivers'!$B$2:$B$7886,'Selected scen drivers'!$AI$1,'SSP drivers'!$C$2:$C$7886,'Selected scen drivers'!$C256,'SSP drivers'!$D$2:$D$7886,'Selected scen drivers'!$D256)</f>
        <v>8830.9752077702906</v>
      </c>
      <c r="P256" s="4">
        <f>SUMIFS('SSP drivers'!P$2:P$7886,'SSP drivers'!$A$2:$A$7886,'Selected scen drivers'!$AH$1,'SSP drivers'!$B$2:$B$7886,'Selected scen drivers'!$AI$1,'SSP drivers'!$C$2:$C$7886,'Selected scen drivers'!$C256,'SSP drivers'!$D$2:$D$7886,'Selected scen drivers'!$D256)</f>
        <v>9550.2334530638109</v>
      </c>
      <c r="Q256" s="4">
        <f>SUMIFS('SSP drivers'!Q$2:Q$7886,'SSP drivers'!$A$2:$A$7886,'Selected scen drivers'!$AH$1,'SSP drivers'!$B$2:$B$7886,'Selected scen drivers'!$AI$1,'SSP drivers'!$C$2:$C$7886,'Selected scen drivers'!$C256,'SSP drivers'!$D$2:$D$7886,'Selected scen drivers'!$D256)</f>
        <v>10289.2527644202</v>
      </c>
      <c r="R256" s="4">
        <f>SUMIFS('SSP drivers'!R$2:R$7886,'SSP drivers'!$A$2:$A$7886,'Selected scen drivers'!$AH$1,'SSP drivers'!$B$2:$B$7886,'Selected scen drivers'!$AI$1,'SSP drivers'!$C$2:$C$7886,'Selected scen drivers'!$C256,'SSP drivers'!$D$2:$D$7886,'Selected scen drivers'!$D256)</f>
        <v>11043.680883961801</v>
      </c>
      <c r="S256" s="4">
        <f>SUMIFS('SSP drivers'!S$2:S$7886,'SSP drivers'!$A$2:$A$7886,'Selected scen drivers'!$AH$1,'SSP drivers'!$B$2:$B$7886,'Selected scen drivers'!$AI$1,'SSP drivers'!$C$2:$C$7886,'Selected scen drivers'!$C256,'SSP drivers'!$D$2:$D$7886,'Selected scen drivers'!$D256)</f>
        <v>11810.3386244056</v>
      </c>
      <c r="T256" s="4">
        <f>SUMIFS('SSP drivers'!T$2:T$7886,'SSP drivers'!$A$2:$A$7886,'Selected scen drivers'!$AH$1,'SSP drivers'!$B$2:$B$7886,'Selected scen drivers'!$AI$1,'SSP drivers'!$C$2:$C$7886,'Selected scen drivers'!$C256,'SSP drivers'!$D$2:$D$7886,'Selected scen drivers'!$D256)</f>
        <v>12589.5371922048</v>
      </c>
      <c r="U256" s="4">
        <f>SUMIFS('SSP drivers'!U$2:U$7886,'SSP drivers'!$A$2:$A$7886,'Selected scen drivers'!$AH$1,'SSP drivers'!$B$2:$B$7886,'Selected scen drivers'!$AI$1,'SSP drivers'!$C$2:$C$7886,'Selected scen drivers'!$C256,'SSP drivers'!$D$2:$D$7886,'Selected scen drivers'!$D256)</f>
        <v>13382.6158921762</v>
      </c>
      <c r="V256" s="4">
        <f>SUMIFS('SSP drivers'!V$2:V$7886,'SSP drivers'!$A$2:$A$7886,'Selected scen drivers'!$AH$1,'SSP drivers'!$B$2:$B$7886,'Selected scen drivers'!$AI$1,'SSP drivers'!$C$2:$C$7886,'Selected scen drivers'!$C256,'SSP drivers'!$D$2:$D$7886,'Selected scen drivers'!$D256)</f>
        <v>14189.6699323619</v>
      </c>
      <c r="W256" s="4">
        <f>SUMIFS('SSP drivers'!W$2:W$7886,'SSP drivers'!$A$2:$A$7886,'Selected scen drivers'!$AH$1,'SSP drivers'!$B$2:$B$7886,'Selected scen drivers'!$AI$1,'SSP drivers'!$C$2:$C$7886,'Selected scen drivers'!$C256,'SSP drivers'!$D$2:$D$7886,'Selected scen drivers'!$D256)</f>
        <v>15003.78</v>
      </c>
      <c r="X256" s="4"/>
      <c r="Y256" s="4"/>
      <c r="Z256" s="4"/>
      <c r="AA256" s="4"/>
      <c r="AB256" s="4"/>
      <c r="AC256" s="4"/>
      <c r="AD256" s="4"/>
      <c r="AE256" s="4"/>
    </row>
    <row r="257" spans="1:31" x14ac:dyDescent="0.35">
      <c r="A257">
        <f t="shared" si="6"/>
        <v>29</v>
      </c>
      <c r="B257">
        <f t="shared" si="7"/>
        <v>4</v>
      </c>
      <c r="C257" t="str">
        <f>IFERROR(VLOOKUP(A257,Classification!$A$4:$B$37,2,FALSE),"")</f>
        <v>USA</v>
      </c>
      <c r="D257" t="str">
        <f>IFERROR(VLOOKUP(B257,Classification!$N$5:$O$14,2,FALSE),"")</f>
        <v>GDPMFG</v>
      </c>
      <c r="E257" s="4">
        <f>SUMIFS('SSP drivers'!E$2:E$7886,'SSP drivers'!$A$2:$A$7886,'Selected scen drivers'!$AH$1,'SSP drivers'!$B$2:$B$7886,'Selected scen drivers'!$AI$1,'SSP drivers'!$C$2:$C$7886,'Selected scen drivers'!$C257,'SSP drivers'!$D$2:$D$7886,'Selected scen drivers'!$D257)</f>
        <v>0</v>
      </c>
      <c r="F257" s="4">
        <f>SUMIFS('SSP drivers'!F$2:F$7886,'SSP drivers'!$A$2:$A$7886,'Selected scen drivers'!$AH$1,'SSP drivers'!$B$2:$B$7886,'Selected scen drivers'!$AI$1,'SSP drivers'!$C$2:$C$7886,'Selected scen drivers'!$C257,'SSP drivers'!$D$2:$D$7886,'Selected scen drivers'!$D257)</f>
        <v>453.562739726328</v>
      </c>
      <c r="G257" s="4">
        <f>SUMIFS('SSP drivers'!G$2:G$7886,'SSP drivers'!$A$2:$A$7886,'Selected scen drivers'!$AH$1,'SSP drivers'!$B$2:$B$7886,'Selected scen drivers'!$AI$1,'SSP drivers'!$C$2:$C$7886,'Selected scen drivers'!$C257,'SSP drivers'!$D$2:$D$7886,'Selected scen drivers'!$D257)</f>
        <v>460.08643531562302</v>
      </c>
      <c r="H257" s="4">
        <f>SUMIFS('SSP drivers'!H$2:H$7886,'SSP drivers'!$A$2:$A$7886,'Selected scen drivers'!$AH$1,'SSP drivers'!$B$2:$B$7886,'Selected scen drivers'!$AI$1,'SSP drivers'!$C$2:$C$7886,'Selected scen drivers'!$C257,'SSP drivers'!$D$2:$D$7886,'Selected scen drivers'!$D257)</f>
        <v>579.22442693529399</v>
      </c>
      <c r="I257" s="4">
        <f>SUMIFS('SSP drivers'!I$2:I$7886,'SSP drivers'!$A$2:$A$7886,'Selected scen drivers'!$AH$1,'SSP drivers'!$B$2:$B$7886,'Selected scen drivers'!$AI$1,'SSP drivers'!$C$2:$C$7886,'Selected scen drivers'!$C257,'SSP drivers'!$D$2:$D$7886,'Selected scen drivers'!$D257)</f>
        <v>697.82993636339995</v>
      </c>
      <c r="J257" s="4">
        <f>SUMIFS('SSP drivers'!J$2:J$7886,'SSP drivers'!$A$2:$A$7886,'Selected scen drivers'!$AH$1,'SSP drivers'!$B$2:$B$7886,'Selected scen drivers'!$AI$1,'SSP drivers'!$C$2:$C$7886,'Selected scen drivers'!$C257,'SSP drivers'!$D$2:$D$7886,'Selected scen drivers'!$D257)</f>
        <v>823.56183662414196</v>
      </c>
      <c r="K257" s="4">
        <f>SUMIFS('SSP drivers'!K$2:K$7886,'SSP drivers'!$A$2:$A$7886,'Selected scen drivers'!$AH$1,'SSP drivers'!$B$2:$B$7886,'Selected scen drivers'!$AI$1,'SSP drivers'!$C$2:$C$7886,'Selected scen drivers'!$C257,'SSP drivers'!$D$2:$D$7886,'Selected scen drivers'!$D257)</f>
        <v>958.68619493170797</v>
      </c>
      <c r="L257" s="4">
        <f>SUMIFS('SSP drivers'!L$2:L$7886,'SSP drivers'!$A$2:$A$7886,'Selected scen drivers'!$AH$1,'SSP drivers'!$B$2:$B$7886,'Selected scen drivers'!$AI$1,'SSP drivers'!$C$2:$C$7886,'Selected scen drivers'!$C257,'SSP drivers'!$D$2:$D$7886,'Selected scen drivers'!$D257)</f>
        <v>1105.3333716612699</v>
      </c>
      <c r="M257" s="4">
        <f>SUMIFS('SSP drivers'!M$2:M$7886,'SSP drivers'!$A$2:$A$7886,'Selected scen drivers'!$AH$1,'SSP drivers'!$B$2:$B$7886,'Selected scen drivers'!$AI$1,'SSP drivers'!$C$2:$C$7886,'Selected scen drivers'!$C257,'SSP drivers'!$D$2:$D$7886,'Selected scen drivers'!$D257)</f>
        <v>1264.95064008345</v>
      </c>
      <c r="N257" s="4">
        <f>SUMIFS('SSP drivers'!N$2:N$7886,'SSP drivers'!$A$2:$A$7886,'Selected scen drivers'!$AH$1,'SSP drivers'!$B$2:$B$7886,'Selected scen drivers'!$AI$1,'SSP drivers'!$C$2:$C$7886,'Selected scen drivers'!$C257,'SSP drivers'!$D$2:$D$7886,'Selected scen drivers'!$D257)</f>
        <v>1439.9917152412299</v>
      </c>
      <c r="O257" s="4">
        <f>SUMIFS('SSP drivers'!O$2:O$7886,'SSP drivers'!$A$2:$A$7886,'Selected scen drivers'!$AH$1,'SSP drivers'!$B$2:$B$7886,'Selected scen drivers'!$AI$1,'SSP drivers'!$C$2:$C$7886,'Selected scen drivers'!$C257,'SSP drivers'!$D$2:$D$7886,'Selected scen drivers'!$D257)</f>
        <v>1632.3208978771399</v>
      </c>
      <c r="P257" s="4">
        <f>SUMIFS('SSP drivers'!P$2:P$7886,'SSP drivers'!$A$2:$A$7886,'Selected scen drivers'!$AH$1,'SSP drivers'!$B$2:$B$7886,'Selected scen drivers'!$AI$1,'SSP drivers'!$C$2:$C$7886,'Selected scen drivers'!$C257,'SSP drivers'!$D$2:$D$7886,'Selected scen drivers'!$D257)</f>
        <v>1843.0550585430799</v>
      </c>
      <c r="Q257" s="4">
        <f>SUMIFS('SSP drivers'!Q$2:Q$7886,'SSP drivers'!$A$2:$A$7886,'Selected scen drivers'!$AH$1,'SSP drivers'!$B$2:$B$7886,'Selected scen drivers'!$AI$1,'SSP drivers'!$C$2:$C$7886,'Selected scen drivers'!$C257,'SSP drivers'!$D$2:$D$7886,'Selected scen drivers'!$D257)</f>
        <v>2069.4804149619099</v>
      </c>
      <c r="R257" s="4">
        <f>SUMIFS('SSP drivers'!R$2:R$7886,'SSP drivers'!$A$2:$A$7886,'Selected scen drivers'!$AH$1,'SSP drivers'!$B$2:$B$7886,'Selected scen drivers'!$AI$1,'SSP drivers'!$C$2:$C$7886,'Selected scen drivers'!$C257,'SSP drivers'!$D$2:$D$7886,'Selected scen drivers'!$D257)</f>
        <v>2311.1690060687401</v>
      </c>
      <c r="S257" s="4">
        <f>SUMIFS('SSP drivers'!S$2:S$7886,'SSP drivers'!$A$2:$A$7886,'Selected scen drivers'!$AH$1,'SSP drivers'!$B$2:$B$7886,'Selected scen drivers'!$AI$1,'SSP drivers'!$C$2:$C$7886,'Selected scen drivers'!$C257,'SSP drivers'!$D$2:$D$7886,'Selected scen drivers'!$D257)</f>
        <v>2567.80612432205</v>
      </c>
      <c r="T257" s="4">
        <f>SUMIFS('SSP drivers'!T$2:T$7886,'SSP drivers'!$A$2:$A$7886,'Selected scen drivers'!$AH$1,'SSP drivers'!$B$2:$B$7886,'Selected scen drivers'!$AI$1,'SSP drivers'!$C$2:$C$7886,'Selected scen drivers'!$C257,'SSP drivers'!$D$2:$D$7886,'Selected scen drivers'!$D257)</f>
        <v>2839.7607960509399</v>
      </c>
      <c r="U257" s="4">
        <f>SUMIFS('SSP drivers'!U$2:U$7886,'SSP drivers'!$A$2:$A$7886,'Selected scen drivers'!$AH$1,'SSP drivers'!$B$2:$B$7886,'Selected scen drivers'!$AI$1,'SSP drivers'!$C$2:$C$7886,'Selected scen drivers'!$C257,'SSP drivers'!$D$2:$D$7886,'Selected scen drivers'!$D257)</f>
        <v>3127.6524635988399</v>
      </c>
      <c r="V257" s="4">
        <f>SUMIFS('SSP drivers'!V$2:V$7886,'SSP drivers'!$A$2:$A$7886,'Selected scen drivers'!$AH$1,'SSP drivers'!$B$2:$B$7886,'Selected scen drivers'!$AI$1,'SSP drivers'!$C$2:$C$7886,'Selected scen drivers'!$C257,'SSP drivers'!$D$2:$D$7886,'Selected scen drivers'!$D257)</f>
        <v>3431.8433125132301</v>
      </c>
      <c r="W257" s="4">
        <f>SUMIFS('SSP drivers'!W$2:W$7886,'SSP drivers'!$A$2:$A$7886,'Selected scen drivers'!$AH$1,'SSP drivers'!$B$2:$B$7886,'Selected scen drivers'!$AI$1,'SSP drivers'!$C$2:$C$7886,'Selected scen drivers'!$C257,'SSP drivers'!$D$2:$D$7886,'Selected scen drivers'!$D257)</f>
        <v>3750.9450000000002</v>
      </c>
      <c r="X257" s="4"/>
      <c r="Y257" s="4"/>
      <c r="Z257" s="4"/>
      <c r="AA257" s="4"/>
      <c r="AB257" s="4"/>
      <c r="AC257" s="4"/>
      <c r="AD257" s="4"/>
      <c r="AE257" s="4"/>
    </row>
    <row r="258" spans="1:31" x14ac:dyDescent="0.35">
      <c r="A258">
        <f t="shared" si="6"/>
        <v>29</v>
      </c>
      <c r="B258">
        <f t="shared" si="7"/>
        <v>5</v>
      </c>
      <c r="C258" t="str">
        <f>IFERROR(VLOOKUP(A258,Classification!$A$4:$B$37,2,FALSE),"")</f>
        <v>USA</v>
      </c>
      <c r="D258" t="str">
        <f>IFERROR(VLOOKUP(B258,Classification!$N$5:$O$14,2,FALSE),"")</f>
        <v>GDPPCAP</v>
      </c>
      <c r="E258" s="4">
        <f>SUMIFS('SSP drivers'!E$2:E$7886,'SSP drivers'!$A$2:$A$7886,'Selected scen drivers'!$AH$1,'SSP drivers'!$B$2:$B$7886,'Selected scen drivers'!$AI$1,'SSP drivers'!$C$2:$C$7886,'Selected scen drivers'!$C258,'SSP drivers'!$D$2:$D$7886,'Selected scen drivers'!$D258)</f>
        <v>0</v>
      </c>
      <c r="F258" s="4">
        <f>SUMIFS('SSP drivers'!F$2:F$7886,'SSP drivers'!$A$2:$A$7886,'Selected scen drivers'!$AH$1,'SSP drivers'!$B$2:$B$7886,'Selected scen drivers'!$AI$1,'SSP drivers'!$C$2:$C$7886,'Selected scen drivers'!$C258,'SSP drivers'!$D$2:$D$7886,'Selected scen drivers'!$D258)</f>
        <v>58.107185042470398</v>
      </c>
      <c r="G258" s="4">
        <f>SUMIFS('SSP drivers'!G$2:G$7886,'SSP drivers'!$A$2:$A$7886,'Selected scen drivers'!$AH$1,'SSP drivers'!$B$2:$B$7886,'Selected scen drivers'!$AI$1,'SSP drivers'!$C$2:$C$7886,'Selected scen drivers'!$C258,'SSP drivers'!$D$2:$D$7886,'Selected scen drivers'!$D258)</f>
        <v>58.710168951781597</v>
      </c>
      <c r="H258" s="4">
        <f>SUMIFS('SSP drivers'!H$2:H$7886,'SSP drivers'!$A$2:$A$7886,'Selected scen drivers'!$AH$1,'SSP drivers'!$B$2:$B$7886,'Selected scen drivers'!$AI$1,'SSP drivers'!$C$2:$C$7886,'Selected scen drivers'!$C258,'SSP drivers'!$D$2:$D$7886,'Selected scen drivers'!$D258)</f>
        <v>65.661041766075002</v>
      </c>
      <c r="I258" s="4">
        <f>SUMIFS('SSP drivers'!I$2:I$7886,'SSP drivers'!$A$2:$A$7886,'Selected scen drivers'!$AH$1,'SSP drivers'!$B$2:$B$7886,'Selected scen drivers'!$AI$1,'SSP drivers'!$C$2:$C$7886,'Selected scen drivers'!$C258,'SSP drivers'!$D$2:$D$7886,'Selected scen drivers'!$D258)</f>
        <v>70.444662289345302</v>
      </c>
      <c r="J258" s="4">
        <f>SUMIFS('SSP drivers'!J$2:J$7886,'SSP drivers'!$A$2:$A$7886,'Selected scen drivers'!$AH$1,'SSP drivers'!$B$2:$B$7886,'Selected scen drivers'!$AI$1,'SSP drivers'!$C$2:$C$7886,'Selected scen drivers'!$C258,'SSP drivers'!$D$2:$D$7886,'Selected scen drivers'!$D258)</f>
        <v>74.441537318079796</v>
      </c>
      <c r="K258" s="4">
        <f>SUMIFS('SSP drivers'!K$2:K$7886,'SSP drivers'!$A$2:$A$7886,'Selected scen drivers'!$AH$1,'SSP drivers'!$B$2:$B$7886,'Selected scen drivers'!$AI$1,'SSP drivers'!$C$2:$C$7886,'Selected scen drivers'!$C258,'SSP drivers'!$D$2:$D$7886,'Selected scen drivers'!$D258)</f>
        <v>78.041574843389597</v>
      </c>
      <c r="L258" s="4">
        <f>SUMIFS('SSP drivers'!L$2:L$7886,'SSP drivers'!$A$2:$A$7886,'Selected scen drivers'!$AH$1,'SSP drivers'!$B$2:$B$7886,'Selected scen drivers'!$AI$1,'SSP drivers'!$C$2:$C$7886,'Selected scen drivers'!$C258,'SSP drivers'!$D$2:$D$7886,'Selected scen drivers'!$D258)</f>
        <v>81.496681416642005</v>
      </c>
      <c r="M258" s="4">
        <f>SUMIFS('SSP drivers'!M$2:M$7886,'SSP drivers'!$A$2:$A$7886,'Selected scen drivers'!$AH$1,'SSP drivers'!$B$2:$B$7886,'Selected scen drivers'!$AI$1,'SSP drivers'!$C$2:$C$7886,'Selected scen drivers'!$C258,'SSP drivers'!$D$2:$D$7886,'Selected scen drivers'!$D258)</f>
        <v>84.877363880827701</v>
      </c>
      <c r="N258" s="4">
        <f>SUMIFS('SSP drivers'!N$2:N$7886,'SSP drivers'!$A$2:$A$7886,'Selected scen drivers'!$AH$1,'SSP drivers'!$B$2:$B$7886,'Selected scen drivers'!$AI$1,'SSP drivers'!$C$2:$C$7886,'Selected scen drivers'!$C258,'SSP drivers'!$D$2:$D$7886,'Selected scen drivers'!$D258)</f>
        <v>88.432502605372605</v>
      </c>
      <c r="O258" s="4">
        <f>SUMIFS('SSP drivers'!O$2:O$7886,'SSP drivers'!$A$2:$A$7886,'Selected scen drivers'!$AH$1,'SSP drivers'!$B$2:$B$7886,'Selected scen drivers'!$AI$1,'SSP drivers'!$C$2:$C$7886,'Selected scen drivers'!$C258,'SSP drivers'!$D$2:$D$7886,'Selected scen drivers'!$D258)</f>
        <v>92.070976264777201</v>
      </c>
      <c r="P258" s="4">
        <f>SUMIFS('SSP drivers'!P$2:P$7886,'SSP drivers'!$A$2:$A$7886,'Selected scen drivers'!$AH$1,'SSP drivers'!$B$2:$B$7886,'Selected scen drivers'!$AI$1,'SSP drivers'!$C$2:$C$7886,'Selected scen drivers'!$C258,'SSP drivers'!$D$2:$D$7886,'Selected scen drivers'!$D258)</f>
        <v>95.787490744621294</v>
      </c>
      <c r="Q258" s="4">
        <f>SUMIFS('SSP drivers'!Q$2:Q$7886,'SSP drivers'!$A$2:$A$7886,'Selected scen drivers'!$AH$1,'SSP drivers'!$B$2:$B$7886,'Selected scen drivers'!$AI$1,'SSP drivers'!$C$2:$C$7886,'Selected scen drivers'!$C258,'SSP drivers'!$D$2:$D$7886,'Selected scen drivers'!$D258)</f>
        <v>99.409701450242807</v>
      </c>
      <c r="R258" s="4">
        <f>SUMIFS('SSP drivers'!R$2:R$7886,'SSP drivers'!$A$2:$A$7886,'Selected scen drivers'!$AH$1,'SSP drivers'!$B$2:$B$7886,'Selected scen drivers'!$AI$1,'SSP drivers'!$C$2:$C$7886,'Selected scen drivers'!$C258,'SSP drivers'!$D$2:$D$7886,'Selected scen drivers'!$D258)</f>
        <v>103.00280452803</v>
      </c>
      <c r="S258" s="4">
        <f>SUMIFS('SSP drivers'!S$2:S$7886,'SSP drivers'!$A$2:$A$7886,'Selected scen drivers'!$AH$1,'SSP drivers'!$B$2:$B$7886,'Selected scen drivers'!$AI$1,'SSP drivers'!$C$2:$C$7886,'Selected scen drivers'!$C258,'SSP drivers'!$D$2:$D$7886,'Selected scen drivers'!$D258)</f>
        <v>106.697524389413</v>
      </c>
      <c r="T258" s="4">
        <f>SUMIFS('SSP drivers'!T$2:T$7886,'SSP drivers'!$A$2:$A$7886,'Selected scen drivers'!$AH$1,'SSP drivers'!$B$2:$B$7886,'Selected scen drivers'!$AI$1,'SSP drivers'!$C$2:$C$7886,'Selected scen drivers'!$C258,'SSP drivers'!$D$2:$D$7886,'Selected scen drivers'!$D258)</f>
        <v>110.592547037838</v>
      </c>
      <c r="U258" s="4">
        <f>SUMIFS('SSP drivers'!U$2:U$7886,'SSP drivers'!$A$2:$A$7886,'Selected scen drivers'!$AH$1,'SSP drivers'!$B$2:$B$7886,'Selected scen drivers'!$AI$1,'SSP drivers'!$C$2:$C$7886,'Selected scen drivers'!$C258,'SSP drivers'!$D$2:$D$7886,'Selected scen drivers'!$D258)</f>
        <v>114.70662031373099</v>
      </c>
      <c r="V258" s="4">
        <f>SUMIFS('SSP drivers'!V$2:V$7886,'SSP drivers'!$A$2:$A$7886,'Selected scen drivers'!$AH$1,'SSP drivers'!$B$2:$B$7886,'Selected scen drivers'!$AI$1,'SSP drivers'!$C$2:$C$7886,'Selected scen drivers'!$C258,'SSP drivers'!$D$2:$D$7886,'Selected scen drivers'!$D258)</f>
        <v>118.978814375572</v>
      </c>
      <c r="W258" s="4">
        <f>SUMIFS('SSP drivers'!W$2:W$7886,'SSP drivers'!$A$2:$A$7886,'Selected scen drivers'!$AH$1,'SSP drivers'!$B$2:$B$7886,'Selected scen drivers'!$AI$1,'SSP drivers'!$C$2:$C$7886,'Selected scen drivers'!$C258,'SSP drivers'!$D$2:$D$7886,'Selected scen drivers'!$D258)</f>
        <v>123.334823837299</v>
      </c>
      <c r="X258" s="4"/>
      <c r="Y258" s="4"/>
      <c r="Z258" s="4"/>
      <c r="AA258" s="4"/>
      <c r="AB258" s="4"/>
      <c r="AC258" s="4"/>
      <c r="AD258" s="4"/>
      <c r="AE258" s="4"/>
    </row>
    <row r="259" spans="1:31" x14ac:dyDescent="0.35">
      <c r="A259">
        <f t="shared" si="6"/>
        <v>29</v>
      </c>
      <c r="B259">
        <f t="shared" si="7"/>
        <v>6</v>
      </c>
      <c r="C259" t="str">
        <f>IFERROR(VLOOKUP(A259,Classification!$A$4:$B$37,2,FALSE),"")</f>
        <v>USA</v>
      </c>
      <c r="D259" t="str">
        <f>IFERROR(VLOOKUP(B259,Classification!$N$5:$O$14,2,FALSE),"")</f>
        <v>GDPPHOU</v>
      </c>
      <c r="E259" s="4">
        <f>SUMIFS('SSP drivers'!E$2:E$7886,'SSP drivers'!$A$2:$A$7886,'Selected scen drivers'!$AH$1,'SSP drivers'!$B$2:$B$7886,'Selected scen drivers'!$AI$1,'SSP drivers'!$C$2:$C$7886,'Selected scen drivers'!$C259,'SSP drivers'!$D$2:$D$7886,'Selected scen drivers'!$D259)</f>
        <v>0</v>
      </c>
      <c r="F259" s="4">
        <f>SUMIFS('SSP drivers'!F$2:F$7886,'SSP drivers'!$A$2:$A$7886,'Selected scen drivers'!$AH$1,'SSP drivers'!$B$2:$B$7886,'Selected scen drivers'!$AI$1,'SSP drivers'!$C$2:$C$7886,'Selected scen drivers'!$C259,'SSP drivers'!$D$2:$D$7886,'Selected scen drivers'!$D259)</f>
        <v>196.37009413125401</v>
      </c>
      <c r="G259" s="4">
        <f>SUMIFS('SSP drivers'!G$2:G$7886,'SSP drivers'!$A$2:$A$7886,'Selected scen drivers'!$AH$1,'SSP drivers'!$B$2:$B$7886,'Selected scen drivers'!$AI$1,'SSP drivers'!$C$2:$C$7886,'Selected scen drivers'!$C259,'SSP drivers'!$D$2:$D$7886,'Selected scen drivers'!$D259)</f>
        <v>199.136968632345</v>
      </c>
      <c r="H259" s="4">
        <f>SUMIFS('SSP drivers'!H$2:H$7886,'SSP drivers'!$A$2:$A$7886,'Selected scen drivers'!$AH$1,'SSP drivers'!$B$2:$B$7886,'Selected scen drivers'!$AI$1,'SSP drivers'!$C$2:$C$7886,'Selected scen drivers'!$C259,'SSP drivers'!$D$2:$D$7886,'Selected scen drivers'!$D259)</f>
        <v>226.78356200904699</v>
      </c>
      <c r="I259" s="4">
        <f>SUMIFS('SSP drivers'!I$2:I$7886,'SSP drivers'!$A$2:$A$7886,'Selected scen drivers'!$AH$1,'SSP drivers'!$B$2:$B$7886,'Selected scen drivers'!$AI$1,'SSP drivers'!$C$2:$C$7886,'Selected scen drivers'!$C259,'SSP drivers'!$D$2:$D$7886,'Selected scen drivers'!$D259)</f>
        <v>248.313324603713</v>
      </c>
      <c r="J259" s="4">
        <f>SUMIFS('SSP drivers'!J$2:J$7886,'SSP drivers'!$A$2:$A$7886,'Selected scen drivers'!$AH$1,'SSP drivers'!$B$2:$B$7886,'Selected scen drivers'!$AI$1,'SSP drivers'!$C$2:$C$7886,'Selected scen drivers'!$C259,'SSP drivers'!$D$2:$D$7886,'Selected scen drivers'!$D259)</f>
        <v>265.49582038527501</v>
      </c>
      <c r="K259" s="4">
        <f>SUMIFS('SSP drivers'!K$2:K$7886,'SSP drivers'!$A$2:$A$7886,'Selected scen drivers'!$AH$1,'SSP drivers'!$B$2:$B$7886,'Selected scen drivers'!$AI$1,'SSP drivers'!$C$2:$C$7886,'Selected scen drivers'!$C259,'SSP drivers'!$D$2:$D$7886,'Selected scen drivers'!$D259)</f>
        <v>282.27846717777197</v>
      </c>
      <c r="L259" s="4">
        <f>SUMIFS('SSP drivers'!L$2:L$7886,'SSP drivers'!$A$2:$A$7886,'Selected scen drivers'!$AH$1,'SSP drivers'!$B$2:$B$7886,'Selected scen drivers'!$AI$1,'SSP drivers'!$C$2:$C$7886,'Selected scen drivers'!$C259,'SSP drivers'!$D$2:$D$7886,'Selected scen drivers'!$D259)</f>
        <v>297.984443563144</v>
      </c>
      <c r="M259" s="4">
        <f>SUMIFS('SSP drivers'!M$2:M$7886,'SSP drivers'!$A$2:$A$7886,'Selected scen drivers'!$AH$1,'SSP drivers'!$B$2:$B$7886,'Selected scen drivers'!$AI$1,'SSP drivers'!$C$2:$C$7886,'Selected scen drivers'!$C259,'SSP drivers'!$D$2:$D$7886,'Selected scen drivers'!$D259)</f>
        <v>316.02512408081299</v>
      </c>
      <c r="N259" s="4">
        <f>SUMIFS('SSP drivers'!N$2:N$7886,'SSP drivers'!$A$2:$A$7886,'Selected scen drivers'!$AH$1,'SSP drivers'!$B$2:$B$7886,'Selected scen drivers'!$AI$1,'SSP drivers'!$C$2:$C$7886,'Selected scen drivers'!$C259,'SSP drivers'!$D$2:$D$7886,'Selected scen drivers'!$D259)</f>
        <v>334.80599873589603</v>
      </c>
      <c r="O259" s="4">
        <f>SUMIFS('SSP drivers'!O$2:O$7886,'SSP drivers'!$A$2:$A$7886,'Selected scen drivers'!$AH$1,'SSP drivers'!$B$2:$B$7886,'Selected scen drivers'!$AI$1,'SSP drivers'!$C$2:$C$7886,'Selected scen drivers'!$C259,'SSP drivers'!$D$2:$D$7886,'Selected scen drivers'!$D259)</f>
        <v>354.23488576200799</v>
      </c>
      <c r="P259" s="4">
        <f>SUMIFS('SSP drivers'!P$2:P$7886,'SSP drivers'!$A$2:$A$7886,'Selected scen drivers'!$AH$1,'SSP drivers'!$B$2:$B$7886,'Selected scen drivers'!$AI$1,'SSP drivers'!$C$2:$C$7886,'Selected scen drivers'!$C259,'SSP drivers'!$D$2:$D$7886,'Selected scen drivers'!$D259)</f>
        <v>372.54387437806702</v>
      </c>
      <c r="Q259" s="4">
        <f>SUMIFS('SSP drivers'!Q$2:Q$7886,'SSP drivers'!$A$2:$A$7886,'Selected scen drivers'!$AH$1,'SSP drivers'!$B$2:$B$7886,'Selected scen drivers'!$AI$1,'SSP drivers'!$C$2:$C$7886,'Selected scen drivers'!$C259,'SSP drivers'!$D$2:$D$7886,'Selected scen drivers'!$D259)</f>
        <v>392.79793321238799</v>
      </c>
      <c r="R259" s="4">
        <f>SUMIFS('SSP drivers'!R$2:R$7886,'SSP drivers'!$A$2:$A$7886,'Selected scen drivers'!$AH$1,'SSP drivers'!$B$2:$B$7886,'Selected scen drivers'!$AI$1,'SSP drivers'!$C$2:$C$7886,'Selected scen drivers'!$C259,'SSP drivers'!$D$2:$D$7886,'Selected scen drivers'!$D259)</f>
        <v>415.35176377167699</v>
      </c>
      <c r="S259" s="4">
        <f>SUMIFS('SSP drivers'!S$2:S$7886,'SSP drivers'!$A$2:$A$7886,'Selected scen drivers'!$AH$1,'SSP drivers'!$B$2:$B$7886,'Selected scen drivers'!$AI$1,'SSP drivers'!$C$2:$C$7886,'Selected scen drivers'!$C259,'SSP drivers'!$D$2:$D$7886,'Selected scen drivers'!$D259)</f>
        <v>437.69156825909897</v>
      </c>
      <c r="T259" s="4">
        <f>SUMIFS('SSP drivers'!T$2:T$7886,'SSP drivers'!$A$2:$A$7886,'Selected scen drivers'!$AH$1,'SSP drivers'!$B$2:$B$7886,'Selected scen drivers'!$AI$1,'SSP drivers'!$C$2:$C$7886,'Selected scen drivers'!$C259,'SSP drivers'!$D$2:$D$7886,'Selected scen drivers'!$D259)</f>
        <v>459.59276583761601</v>
      </c>
      <c r="U259" s="4">
        <f>SUMIFS('SSP drivers'!U$2:U$7886,'SSP drivers'!$A$2:$A$7886,'Selected scen drivers'!$AH$1,'SSP drivers'!$B$2:$B$7886,'Selected scen drivers'!$AI$1,'SSP drivers'!$C$2:$C$7886,'Selected scen drivers'!$C259,'SSP drivers'!$D$2:$D$7886,'Selected scen drivers'!$D259)</f>
        <v>478.845918602035</v>
      </c>
      <c r="V259" s="4">
        <f>SUMIFS('SSP drivers'!V$2:V$7886,'SSP drivers'!$A$2:$A$7886,'Selected scen drivers'!$AH$1,'SSP drivers'!$B$2:$B$7886,'Selected scen drivers'!$AI$1,'SSP drivers'!$C$2:$C$7886,'Selected scen drivers'!$C259,'SSP drivers'!$D$2:$D$7886,'Selected scen drivers'!$D259)</f>
        <v>499.94680976949599</v>
      </c>
      <c r="W259" s="4">
        <f>SUMIFS('SSP drivers'!W$2:W$7886,'SSP drivers'!$A$2:$A$7886,'Selected scen drivers'!$AH$1,'SSP drivers'!$B$2:$B$7886,'Selected scen drivers'!$AI$1,'SSP drivers'!$C$2:$C$7886,'Selected scen drivers'!$C259,'SSP drivers'!$D$2:$D$7886,'Selected scen drivers'!$D259)</f>
        <v>523.58865696870203</v>
      </c>
      <c r="X259" s="4"/>
      <c r="Y259" s="4"/>
      <c r="Z259" s="4"/>
      <c r="AA259" s="4"/>
      <c r="AB259" s="4"/>
      <c r="AC259" s="4"/>
      <c r="AD259" s="4"/>
      <c r="AE259" s="4"/>
    </row>
    <row r="260" spans="1:31" x14ac:dyDescent="0.35">
      <c r="A260">
        <f t="shared" si="6"/>
        <v>29</v>
      </c>
      <c r="B260">
        <f t="shared" si="7"/>
        <v>7</v>
      </c>
      <c r="C260" t="str">
        <f>IFERROR(VLOOKUP(A260,Classification!$A$4:$B$37,2,FALSE),"")</f>
        <v>USA</v>
      </c>
      <c r="D260" t="str">
        <f>IFERROR(VLOOKUP(B260,Classification!$N$5:$O$14,2,FALSE),"")</f>
        <v>GDPSER</v>
      </c>
      <c r="E260" s="4">
        <f>SUMIFS('SSP drivers'!E$2:E$7886,'SSP drivers'!$A$2:$A$7886,'Selected scen drivers'!$AH$1,'SSP drivers'!$B$2:$B$7886,'Selected scen drivers'!$AI$1,'SSP drivers'!$C$2:$C$7886,'Selected scen drivers'!$C260,'SSP drivers'!$D$2:$D$7886,'Selected scen drivers'!$D260)</f>
        <v>0</v>
      </c>
      <c r="F260" s="4">
        <f>SUMIFS('SSP drivers'!F$2:F$7886,'SSP drivers'!$A$2:$A$7886,'Selected scen drivers'!$AH$1,'SSP drivers'!$B$2:$B$7886,'Selected scen drivers'!$AI$1,'SSP drivers'!$C$2:$C$7886,'Selected scen drivers'!$C260,'SSP drivers'!$D$2:$D$7886,'Selected scen drivers'!$D260)</f>
        <v>15437.3722490934</v>
      </c>
      <c r="G260" s="4">
        <f>SUMIFS('SSP drivers'!G$2:G$7886,'SSP drivers'!$A$2:$A$7886,'Selected scen drivers'!$AH$1,'SSP drivers'!$B$2:$B$7886,'Selected scen drivers'!$AI$1,'SSP drivers'!$C$2:$C$7886,'Selected scen drivers'!$C260,'SSP drivers'!$D$2:$D$7886,'Selected scen drivers'!$D260)</f>
        <v>15659.411469758799</v>
      </c>
      <c r="H260" s="4">
        <f>SUMIFS('SSP drivers'!H$2:H$7886,'SSP drivers'!$A$2:$A$7886,'Selected scen drivers'!$AH$1,'SSP drivers'!$B$2:$B$7886,'Selected scen drivers'!$AI$1,'SSP drivers'!$C$2:$C$7886,'Selected scen drivers'!$C260,'SSP drivers'!$D$2:$D$7886,'Selected scen drivers'!$D260)</f>
        <v>17712.160878191298</v>
      </c>
      <c r="I260" s="4">
        <f>SUMIFS('SSP drivers'!I$2:I$7886,'SSP drivers'!$A$2:$A$7886,'Selected scen drivers'!$AH$1,'SSP drivers'!$B$2:$B$7886,'Selected scen drivers'!$AI$1,'SSP drivers'!$C$2:$C$7886,'Selected scen drivers'!$C260,'SSP drivers'!$D$2:$D$7886,'Selected scen drivers'!$D260)</f>
        <v>19268.9242580598</v>
      </c>
      <c r="J260" s="4">
        <f>SUMIFS('SSP drivers'!J$2:J$7886,'SSP drivers'!$A$2:$A$7886,'Selected scen drivers'!$AH$1,'SSP drivers'!$B$2:$B$7886,'Selected scen drivers'!$AI$1,'SSP drivers'!$C$2:$C$7886,'Selected scen drivers'!$C260,'SSP drivers'!$D$2:$D$7886,'Selected scen drivers'!$D260)</f>
        <v>20627.5316404724</v>
      </c>
      <c r="K260" s="4">
        <f>SUMIFS('SSP drivers'!K$2:K$7886,'SSP drivers'!$A$2:$A$7886,'Selected scen drivers'!$AH$1,'SSP drivers'!$B$2:$B$7886,'Selected scen drivers'!$AI$1,'SSP drivers'!$C$2:$C$7886,'Selected scen drivers'!$C260,'SSP drivers'!$D$2:$D$7886,'Selected scen drivers'!$D260)</f>
        <v>21869.186889132001</v>
      </c>
      <c r="L260" s="4">
        <f>SUMIFS('SSP drivers'!L$2:L$7886,'SSP drivers'!$A$2:$A$7886,'Selected scen drivers'!$AH$1,'SSP drivers'!$B$2:$B$7886,'Selected scen drivers'!$AI$1,'SSP drivers'!$C$2:$C$7886,'Selected scen drivers'!$C260,'SSP drivers'!$D$2:$D$7886,'Selected scen drivers'!$D260)</f>
        <v>23048.760022598599</v>
      </c>
      <c r="M260" s="4">
        <f>SUMIFS('SSP drivers'!M$2:M$7886,'SSP drivers'!$A$2:$A$7886,'Selected scen drivers'!$AH$1,'SSP drivers'!$B$2:$B$7886,'Selected scen drivers'!$AI$1,'SSP drivers'!$C$2:$C$7886,'Selected scen drivers'!$C260,'SSP drivers'!$D$2:$D$7886,'Selected scen drivers'!$D260)</f>
        <v>24192.101104485599</v>
      </c>
      <c r="N260" s="4">
        <f>SUMIFS('SSP drivers'!N$2:N$7886,'SSP drivers'!$A$2:$A$7886,'Selected scen drivers'!$AH$1,'SSP drivers'!$B$2:$B$7886,'Selected scen drivers'!$AI$1,'SSP drivers'!$C$2:$C$7886,'Selected scen drivers'!$C260,'SSP drivers'!$D$2:$D$7886,'Selected scen drivers'!$D260)</f>
        <v>25335.365058461499</v>
      </c>
      <c r="O260" s="4">
        <f>SUMIFS('SSP drivers'!O$2:O$7886,'SSP drivers'!$A$2:$A$7886,'Selected scen drivers'!$AH$1,'SSP drivers'!$B$2:$B$7886,'Selected scen drivers'!$AI$1,'SSP drivers'!$C$2:$C$7886,'Selected scen drivers'!$C260,'SSP drivers'!$D$2:$D$7886,'Selected scen drivers'!$D260)</f>
        <v>26494.214097059699</v>
      </c>
      <c r="P260" s="4">
        <f>SUMIFS('SSP drivers'!P$2:P$7886,'SSP drivers'!$A$2:$A$7886,'Selected scen drivers'!$AH$1,'SSP drivers'!$B$2:$B$7886,'Selected scen drivers'!$AI$1,'SSP drivers'!$C$2:$C$7886,'Selected scen drivers'!$C260,'SSP drivers'!$D$2:$D$7886,'Selected scen drivers'!$D260)</f>
        <v>27667.905565074601</v>
      </c>
      <c r="Q260" s="4">
        <f>SUMIFS('SSP drivers'!Q$2:Q$7886,'SSP drivers'!$A$2:$A$7886,'Selected scen drivers'!$AH$1,'SSP drivers'!$B$2:$B$7886,'Selected scen drivers'!$AI$1,'SSP drivers'!$C$2:$C$7886,'Selected scen drivers'!$C260,'SSP drivers'!$D$2:$D$7886,'Selected scen drivers'!$D260)</f>
        <v>28801.8278124514</v>
      </c>
      <c r="R260" s="4">
        <f>SUMIFS('SSP drivers'!R$2:R$7886,'SSP drivers'!$A$2:$A$7886,'Selected scen drivers'!$AH$1,'SSP drivers'!$B$2:$B$7886,'Selected scen drivers'!$AI$1,'SSP drivers'!$C$2:$C$7886,'Selected scen drivers'!$C260,'SSP drivers'!$D$2:$D$7886,'Selected scen drivers'!$D260)</f>
        <v>29885.673657081799</v>
      </c>
      <c r="S260" s="4">
        <f>SUMIFS('SSP drivers'!S$2:S$7886,'SSP drivers'!$A$2:$A$7886,'Selected scen drivers'!$AH$1,'SSP drivers'!$B$2:$B$7886,'Selected scen drivers'!$AI$1,'SSP drivers'!$C$2:$C$7886,'Selected scen drivers'!$C260,'SSP drivers'!$D$2:$D$7886,'Selected scen drivers'!$D260)</f>
        <v>30913.608711662899</v>
      </c>
      <c r="T260" s="4">
        <f>SUMIFS('SSP drivers'!T$2:T$7886,'SSP drivers'!$A$2:$A$7886,'Selected scen drivers'!$AH$1,'SSP drivers'!$B$2:$B$7886,'Selected scen drivers'!$AI$1,'SSP drivers'!$C$2:$C$7886,'Selected scen drivers'!$C260,'SSP drivers'!$D$2:$D$7886,'Selected scen drivers'!$D260)</f>
        <v>31889.481881088999</v>
      </c>
      <c r="U260" s="4">
        <f>SUMIFS('SSP drivers'!U$2:U$7886,'SSP drivers'!$A$2:$A$7886,'Selected scen drivers'!$AH$1,'SSP drivers'!$B$2:$B$7886,'Selected scen drivers'!$AI$1,'SSP drivers'!$C$2:$C$7886,'Selected scen drivers'!$C260,'SSP drivers'!$D$2:$D$7886,'Selected scen drivers'!$D260)</f>
        <v>32819.283580536197</v>
      </c>
      <c r="V260" s="4">
        <f>SUMIFS('SSP drivers'!V$2:V$7886,'SSP drivers'!$A$2:$A$7886,'Selected scen drivers'!$AH$1,'SSP drivers'!$B$2:$B$7886,'Selected scen drivers'!$AI$1,'SSP drivers'!$C$2:$C$7886,'Selected scen drivers'!$C260,'SSP drivers'!$D$2:$D$7886,'Selected scen drivers'!$D260)</f>
        <v>33705.394858716601</v>
      </c>
      <c r="W260" s="4">
        <f>SUMIFS('SSP drivers'!W$2:W$7886,'SSP drivers'!$A$2:$A$7886,'Selected scen drivers'!$AH$1,'SSP drivers'!$B$2:$B$7886,'Selected scen drivers'!$AI$1,'SSP drivers'!$C$2:$C$7886,'Selected scen drivers'!$C260,'SSP drivers'!$D$2:$D$7886,'Selected scen drivers'!$D260)</f>
        <v>34533.835421385302</v>
      </c>
      <c r="X260" s="4"/>
      <c r="Y260" s="4"/>
      <c r="Z260" s="4"/>
      <c r="AA260" s="4"/>
      <c r="AB260" s="4"/>
      <c r="AC260" s="4"/>
      <c r="AD260" s="4"/>
      <c r="AE260" s="4"/>
    </row>
    <row r="261" spans="1:31" x14ac:dyDescent="0.35">
      <c r="A261">
        <f t="shared" si="6"/>
        <v>29</v>
      </c>
      <c r="B261">
        <f t="shared" si="7"/>
        <v>8</v>
      </c>
      <c r="C261" t="str">
        <f>IFERROR(VLOOKUP(A261,Classification!$A$4:$B$37,2,FALSE),"")</f>
        <v>USA</v>
      </c>
      <c r="D261" t="str">
        <f>IFERROR(VLOOKUP(B261,Classification!$N$5:$O$14,2,FALSE),"")</f>
        <v>HOU</v>
      </c>
      <c r="E261" s="4">
        <f>SUMIFS('SSP drivers'!E$2:E$7886,'SSP drivers'!$A$2:$A$7886,'Selected scen drivers'!$AH$1,'SSP drivers'!$B$2:$B$7886,'Selected scen drivers'!$AI$1,'SSP drivers'!$C$2:$C$7886,'Selected scen drivers'!$C261,'SSP drivers'!$D$2:$D$7886,'Selected scen drivers'!$D261)</f>
        <v>0</v>
      </c>
      <c r="F261" s="4">
        <f>SUMIFS('SSP drivers'!F$2:F$7886,'SSP drivers'!$A$2:$A$7886,'Selected scen drivers'!$AH$1,'SSP drivers'!$B$2:$B$7886,'Selected scen drivers'!$AI$1,'SSP drivers'!$C$2:$C$7886,'Selected scen drivers'!$C261,'SSP drivers'!$D$2:$D$7886,'Selected scen drivers'!$D261)</f>
        <v>98.851610199999996</v>
      </c>
      <c r="G261" s="4">
        <f>SUMIFS('SSP drivers'!G$2:G$7886,'SSP drivers'!$A$2:$A$7886,'Selected scen drivers'!$AH$1,'SSP drivers'!$B$2:$B$7886,'Selected scen drivers'!$AI$1,'SSP drivers'!$C$2:$C$7886,'Selected scen drivers'!$C261,'SSP drivers'!$D$2:$D$7886,'Selected scen drivers'!$D261)</f>
        <v>98.880183500000001</v>
      </c>
      <c r="H261" s="4">
        <f>SUMIFS('SSP drivers'!H$2:H$7886,'SSP drivers'!$A$2:$A$7886,'Selected scen drivers'!$AH$1,'SSP drivers'!$B$2:$B$7886,'Selected scen drivers'!$AI$1,'SSP drivers'!$C$2:$C$7886,'Selected scen drivers'!$C261,'SSP drivers'!$D$2:$D$7886,'Selected scen drivers'!$D261)</f>
        <v>99.023049999999998</v>
      </c>
      <c r="I261" s="4">
        <f>SUMIFS('SSP drivers'!I$2:I$7886,'SSP drivers'!$A$2:$A$7886,'Selected scen drivers'!$AH$1,'SSP drivers'!$B$2:$B$7886,'Selected scen drivers'!$AI$1,'SSP drivers'!$C$2:$C$7886,'Selected scen drivers'!$C261,'SSP drivers'!$D$2:$D$7886,'Selected scen drivers'!$D261)</f>
        <v>99.2097385</v>
      </c>
      <c r="J261" s="4">
        <f>SUMIFS('SSP drivers'!J$2:J$7886,'SSP drivers'!$A$2:$A$7886,'Selected scen drivers'!$AH$1,'SSP drivers'!$B$2:$B$7886,'Selected scen drivers'!$AI$1,'SSP drivers'!$C$2:$C$7886,'Selected scen drivers'!$C261,'SSP drivers'!$D$2:$D$7886,'Selected scen drivers'!$D261)</f>
        <v>100.1699385</v>
      </c>
      <c r="K261" s="4">
        <f>SUMIFS('SSP drivers'!K$2:K$7886,'SSP drivers'!$A$2:$A$7886,'Selected scen drivers'!$AH$1,'SSP drivers'!$B$2:$B$7886,'Selected scen drivers'!$AI$1,'SSP drivers'!$C$2:$C$7886,'Selected scen drivers'!$C261,'SSP drivers'!$D$2:$D$7886,'Selected scen drivers'!$D261)</f>
        <v>100.73598699999999</v>
      </c>
      <c r="L261" s="4">
        <f>SUMIFS('SSP drivers'!L$2:L$7886,'SSP drivers'!$A$2:$A$7886,'Selected scen drivers'!$AH$1,'SSP drivers'!$B$2:$B$7886,'Selected scen drivers'!$AI$1,'SSP drivers'!$C$2:$C$7886,'Selected scen drivers'!$C261,'SSP drivers'!$D$2:$D$7886,'Selected scen drivers'!$D261)</f>
        <v>101.4371745</v>
      </c>
      <c r="M261" s="4">
        <f>SUMIFS('SSP drivers'!M$2:M$7886,'SSP drivers'!$A$2:$A$7886,'Selected scen drivers'!$AH$1,'SSP drivers'!$B$2:$B$7886,'Selected scen drivers'!$AI$1,'SSP drivers'!$C$2:$C$7886,'Selected scen drivers'!$C261,'SSP drivers'!$D$2:$D$7886,'Selected scen drivers'!$D261)</f>
        <v>101.26062</v>
      </c>
      <c r="N261" s="4">
        <f>SUMIFS('SSP drivers'!N$2:N$7886,'SSP drivers'!$A$2:$A$7886,'Selected scen drivers'!$AH$1,'SSP drivers'!$B$2:$B$7886,'Selected scen drivers'!$AI$1,'SSP drivers'!$C$2:$C$7886,'Selected scen drivers'!$C261,'SSP drivers'!$D$2:$D$7886,'Selected scen drivers'!$D261)</f>
        <v>100.9719065</v>
      </c>
      <c r="O261" s="4">
        <f>SUMIFS('SSP drivers'!O$2:O$7886,'SSP drivers'!$A$2:$A$7886,'Selected scen drivers'!$AH$1,'SSP drivers'!$B$2:$B$7886,'Selected scen drivers'!$AI$1,'SSP drivers'!$C$2:$C$7886,'Selected scen drivers'!$C261,'SSP drivers'!$D$2:$D$7886,'Selected scen drivers'!$D261)</f>
        <v>100.678678</v>
      </c>
      <c r="P261" s="4">
        <f>SUMIFS('SSP drivers'!P$2:P$7886,'SSP drivers'!$A$2:$A$7886,'Selected scen drivers'!$AH$1,'SSP drivers'!$B$2:$B$7886,'Selected scen drivers'!$AI$1,'SSP drivers'!$C$2:$C$7886,'Selected scen drivers'!$C261,'SSP drivers'!$D$2:$D$7886,'Selected scen drivers'!$D261)</f>
        <v>100.8606035</v>
      </c>
      <c r="Q261" s="4">
        <f>SUMIFS('SSP drivers'!Q$2:Q$7886,'SSP drivers'!$A$2:$A$7886,'Selected scen drivers'!$AH$1,'SSP drivers'!$B$2:$B$7886,'Selected scen drivers'!$AI$1,'SSP drivers'!$C$2:$C$7886,'Selected scen drivers'!$C261,'SSP drivers'!$D$2:$D$7886,'Selected scen drivers'!$D261)</f>
        <v>100.4737975</v>
      </c>
      <c r="R261" s="4">
        <f>SUMIFS('SSP drivers'!R$2:R$7886,'SSP drivers'!$A$2:$A$7886,'Selected scen drivers'!$AH$1,'SSP drivers'!$B$2:$B$7886,'Selected scen drivers'!$AI$1,'SSP drivers'!$C$2:$C$7886,'Selected scen drivers'!$C261,'SSP drivers'!$D$2:$D$7886,'Selected scen drivers'!$D261)</f>
        <v>99.486275500000005</v>
      </c>
      <c r="S261" s="4">
        <f>SUMIFS('SSP drivers'!S$2:S$7886,'SSP drivers'!$A$2:$A$7886,'Selected scen drivers'!$AH$1,'SSP drivers'!$B$2:$B$7886,'Selected scen drivers'!$AI$1,'SSP drivers'!$C$2:$C$7886,'Selected scen drivers'!$C261,'SSP drivers'!$D$2:$D$7886,'Selected scen drivers'!$D261)</f>
        <v>98.547934499999997</v>
      </c>
      <c r="T261" s="4">
        <f>SUMIFS('SSP drivers'!T$2:T$7886,'SSP drivers'!$A$2:$A$7886,'Selected scen drivers'!$AH$1,'SSP drivers'!$B$2:$B$7886,'Selected scen drivers'!$AI$1,'SSP drivers'!$C$2:$C$7886,'Selected scen drivers'!$C261,'SSP drivers'!$D$2:$D$7886,'Selected scen drivers'!$D261)</f>
        <v>97.707151499999995</v>
      </c>
      <c r="U261" s="4">
        <f>SUMIFS('SSP drivers'!U$2:U$7886,'SSP drivers'!$A$2:$A$7886,'Selected scen drivers'!$AH$1,'SSP drivers'!$B$2:$B$7886,'Selected scen drivers'!$AI$1,'SSP drivers'!$C$2:$C$7886,'Selected scen drivers'!$C261,'SSP drivers'!$D$2:$D$7886,'Selected scen drivers'!$D261)</f>
        <v>97.411084000000002</v>
      </c>
      <c r="V261" s="4">
        <f>SUMIFS('SSP drivers'!V$2:V$7886,'SSP drivers'!$A$2:$A$7886,'Selected scen drivers'!$AH$1,'SSP drivers'!$B$2:$B$7886,'Selected scen drivers'!$AI$1,'SSP drivers'!$C$2:$C$7886,'Selected scen drivers'!$C261,'SSP drivers'!$D$2:$D$7886,'Selected scen drivers'!$D261)</f>
        <v>96.718889000000004</v>
      </c>
      <c r="W261" s="4">
        <f>SUMIFS('SSP drivers'!W$2:W$7886,'SSP drivers'!$A$2:$A$7886,'Selected scen drivers'!$AH$1,'SSP drivers'!$B$2:$B$7886,'Selected scen drivers'!$AI$1,'SSP drivers'!$C$2:$C$7886,'Selected scen drivers'!$C261,'SSP drivers'!$D$2:$D$7886,'Selected scen drivers'!$D261)</f>
        <v>95.518876000000006</v>
      </c>
      <c r="X261" s="4"/>
      <c r="Y261" s="4"/>
      <c r="Z261" s="4"/>
      <c r="AA261" s="4"/>
      <c r="AB261" s="4"/>
      <c r="AC261" s="4"/>
      <c r="AD261" s="4"/>
      <c r="AE261" s="4"/>
    </row>
    <row r="262" spans="1:31" x14ac:dyDescent="0.35">
      <c r="A262">
        <f t="shared" si="6"/>
        <v>29</v>
      </c>
      <c r="B262">
        <f t="shared" si="7"/>
        <v>9</v>
      </c>
      <c r="C262" t="str">
        <f>IFERROR(VLOOKUP(A262,Classification!$A$4:$B$37,2,FALSE),"")</f>
        <v>USA</v>
      </c>
      <c r="D262" t="str">
        <f>IFERROR(VLOOKUP(B262,Classification!$N$5:$O$14,2,FALSE),"")</f>
        <v>POP</v>
      </c>
      <c r="E262" s="4">
        <f>SUMIFS('SSP drivers'!E$2:E$7886,'SSP drivers'!$A$2:$A$7886,'Selected scen drivers'!$AH$1,'SSP drivers'!$B$2:$B$7886,'Selected scen drivers'!$AI$1,'SSP drivers'!$C$2:$C$7886,'Selected scen drivers'!$C262,'SSP drivers'!$D$2:$D$7886,'Selected scen drivers'!$D262)</f>
        <v>0</v>
      </c>
      <c r="F262" s="4">
        <f>SUMIFS('SSP drivers'!F$2:F$7886,'SSP drivers'!$A$2:$A$7886,'Selected scen drivers'!$AH$1,'SSP drivers'!$B$2:$B$7886,'Selected scen drivers'!$AI$1,'SSP drivers'!$C$2:$C$7886,'Selected scen drivers'!$C262,'SSP drivers'!$D$2:$D$7886,'Selected scen drivers'!$D262)</f>
        <v>334.06367879999999</v>
      </c>
      <c r="G262" s="4">
        <f>SUMIFS('SSP drivers'!G$2:G$7886,'SSP drivers'!$A$2:$A$7886,'Selected scen drivers'!$AH$1,'SSP drivers'!$B$2:$B$7886,'Selected scen drivers'!$AI$1,'SSP drivers'!$C$2:$C$7886,'Selected scen drivers'!$C262,'SSP drivers'!$D$2:$D$7886,'Selected scen drivers'!$D262)</f>
        <v>335.38823600000001</v>
      </c>
      <c r="H262" s="4">
        <f>SUMIFS('SSP drivers'!H$2:H$7886,'SSP drivers'!$A$2:$A$7886,'Selected scen drivers'!$AH$1,'SSP drivers'!$B$2:$B$7886,'Selected scen drivers'!$AI$1,'SSP drivers'!$C$2:$C$7886,'Selected scen drivers'!$C262,'SSP drivers'!$D$2:$D$7886,'Selected scen drivers'!$D262)</f>
        <v>342.01102200000003</v>
      </c>
      <c r="I262" s="4">
        <f>SUMIFS('SSP drivers'!I$2:I$7886,'SSP drivers'!$A$2:$A$7886,'Selected scen drivers'!$AH$1,'SSP drivers'!$B$2:$B$7886,'Selected scen drivers'!$AI$1,'SSP drivers'!$C$2:$C$7886,'Selected scen drivers'!$C262,'SSP drivers'!$D$2:$D$7886,'Selected scen drivers'!$D262)</f>
        <v>349.70854000000003</v>
      </c>
      <c r="J262" s="4">
        <f>SUMIFS('SSP drivers'!J$2:J$7886,'SSP drivers'!$A$2:$A$7886,'Selected scen drivers'!$AH$1,'SSP drivers'!$B$2:$B$7886,'Selected scen drivers'!$AI$1,'SSP drivers'!$C$2:$C$7886,'Selected scen drivers'!$C262,'SSP drivers'!$D$2:$D$7886,'Selected scen drivers'!$D262)</f>
        <v>357.25619</v>
      </c>
      <c r="K262" s="4">
        <f>SUMIFS('SSP drivers'!K$2:K$7886,'SSP drivers'!$A$2:$A$7886,'Selected scen drivers'!$AH$1,'SSP drivers'!$B$2:$B$7886,'Selected scen drivers'!$AI$1,'SSP drivers'!$C$2:$C$7886,'Selected scen drivers'!$C262,'SSP drivers'!$D$2:$D$7886,'Selected scen drivers'!$D262)</f>
        <v>364.36476399999998</v>
      </c>
      <c r="L262" s="4">
        <f>SUMIFS('SSP drivers'!L$2:L$7886,'SSP drivers'!$A$2:$A$7886,'Selected scen drivers'!$AH$1,'SSP drivers'!$B$2:$B$7886,'Selected scen drivers'!$AI$1,'SSP drivers'!$C$2:$C$7886,'Selected scen drivers'!$C262,'SSP drivers'!$D$2:$D$7886,'Selected scen drivers'!$D262)</f>
        <v>370.894857</v>
      </c>
      <c r="M262" s="4">
        <f>SUMIFS('SSP drivers'!M$2:M$7886,'SSP drivers'!$A$2:$A$7886,'Selected scen drivers'!$AH$1,'SSP drivers'!$B$2:$B$7886,'Selected scen drivers'!$AI$1,'SSP drivers'!$C$2:$C$7886,'Selected scen drivers'!$C262,'SSP drivers'!$D$2:$D$7886,'Selected scen drivers'!$D262)</f>
        <v>377.02514000000002</v>
      </c>
      <c r="N262" s="4">
        <f>SUMIFS('SSP drivers'!N$2:N$7886,'SSP drivers'!$A$2:$A$7886,'Selected scen drivers'!$AH$1,'SSP drivers'!$B$2:$B$7886,'Selected scen drivers'!$AI$1,'SSP drivers'!$C$2:$C$7886,'Selected scen drivers'!$C262,'SSP drivers'!$D$2:$D$7886,'Selected scen drivers'!$D262)</f>
        <v>382.280259</v>
      </c>
      <c r="O262" s="4">
        <f>SUMIFS('SSP drivers'!O$2:O$7886,'SSP drivers'!$A$2:$A$7886,'Selected scen drivers'!$AH$1,'SSP drivers'!$B$2:$B$7886,'Selected scen drivers'!$AI$1,'SSP drivers'!$C$2:$C$7886,'Selected scen drivers'!$C262,'SSP drivers'!$D$2:$D$7886,'Selected scen drivers'!$D262)</f>
        <v>387.35225200000002</v>
      </c>
      <c r="P262" s="4">
        <f>SUMIFS('SSP drivers'!P$2:P$7886,'SSP drivers'!$A$2:$A$7886,'Selected scen drivers'!$AH$1,'SSP drivers'!$B$2:$B$7886,'Selected scen drivers'!$AI$1,'SSP drivers'!$C$2:$C$7886,'Selected scen drivers'!$C262,'SSP drivers'!$D$2:$D$7886,'Selected scen drivers'!$D262)</f>
        <v>392.27460400000001</v>
      </c>
      <c r="Q262" s="4">
        <f>SUMIFS('SSP drivers'!Q$2:Q$7886,'SSP drivers'!$A$2:$A$7886,'Selected scen drivers'!$AH$1,'SSP drivers'!$B$2:$B$7886,'Selected scen drivers'!$AI$1,'SSP drivers'!$C$2:$C$7886,'Selected scen drivers'!$C262,'SSP drivers'!$D$2:$D$7886,'Selected scen drivers'!$D262)</f>
        <v>397.0025</v>
      </c>
      <c r="R262" s="4">
        <f>SUMIFS('SSP drivers'!R$2:R$7886,'SSP drivers'!$A$2:$A$7886,'Selected scen drivers'!$AH$1,'SSP drivers'!$B$2:$B$7886,'Selected scen drivers'!$AI$1,'SSP drivers'!$C$2:$C$7886,'Selected scen drivers'!$C262,'SSP drivers'!$D$2:$D$7886,'Selected scen drivers'!$D262)</f>
        <v>401.17160100000001</v>
      </c>
      <c r="S262" s="4">
        <f>SUMIFS('SSP drivers'!S$2:S$7886,'SSP drivers'!$A$2:$A$7886,'Selected scen drivers'!$AH$1,'SSP drivers'!$B$2:$B$7886,'Selected scen drivers'!$AI$1,'SSP drivers'!$C$2:$C$7886,'Selected scen drivers'!$C262,'SSP drivers'!$D$2:$D$7886,'Selected scen drivers'!$D262)</f>
        <v>404.26055100000002</v>
      </c>
      <c r="T262" s="4">
        <f>SUMIFS('SSP drivers'!T$2:T$7886,'SSP drivers'!$A$2:$A$7886,'Selected scen drivers'!$AH$1,'SSP drivers'!$B$2:$B$7886,'Selected scen drivers'!$AI$1,'SSP drivers'!$C$2:$C$7886,'Selected scen drivers'!$C262,'SSP drivers'!$D$2:$D$7886,'Selected scen drivers'!$D262)</f>
        <v>406.04454099999998</v>
      </c>
      <c r="U262" s="4">
        <f>SUMIFS('SSP drivers'!U$2:U$7886,'SSP drivers'!$A$2:$A$7886,'Selected scen drivers'!$AH$1,'SSP drivers'!$B$2:$B$7886,'Selected scen drivers'!$AI$1,'SSP drivers'!$C$2:$C$7886,'Selected scen drivers'!$C262,'SSP drivers'!$D$2:$D$7886,'Selected scen drivers'!$D262)</f>
        <v>406.64523000000003</v>
      </c>
      <c r="V262" s="4">
        <f>SUMIFS('SSP drivers'!V$2:V$7886,'SSP drivers'!$A$2:$A$7886,'Selected scen drivers'!$AH$1,'SSP drivers'!$B$2:$B$7886,'Selected scen drivers'!$AI$1,'SSP drivers'!$C$2:$C$7886,'Selected scen drivers'!$C262,'SSP drivers'!$D$2:$D$7886,'Selected scen drivers'!$D262)</f>
        <v>406.41100899999998</v>
      </c>
      <c r="W262" s="4">
        <f>SUMIFS('SSP drivers'!W$2:W$7886,'SSP drivers'!$A$2:$A$7886,'Selected scen drivers'!$AH$1,'SSP drivers'!$B$2:$B$7886,'Selected scen drivers'!$AI$1,'SSP drivers'!$C$2:$C$7886,'Selected scen drivers'!$C262,'SSP drivers'!$D$2:$D$7886,'Selected scen drivers'!$D262)</f>
        <v>405.50266699999997</v>
      </c>
      <c r="X262" s="4"/>
      <c r="Y262" s="4"/>
      <c r="Z262" s="4"/>
      <c r="AA262" s="4"/>
      <c r="AB262" s="4"/>
      <c r="AC262" s="4"/>
      <c r="AD262" s="4"/>
      <c r="AE262" s="4"/>
    </row>
    <row r="263" spans="1:31" x14ac:dyDescent="0.35">
      <c r="A263">
        <f t="shared" si="6"/>
        <v>30</v>
      </c>
      <c r="B263">
        <f t="shared" si="7"/>
        <v>1</v>
      </c>
      <c r="C263" t="str">
        <f>IFERROR(VLOOKUP(A263,Classification!$A$4:$B$37,2,FALSE),"")</f>
        <v/>
      </c>
      <c r="D263" t="str">
        <f>IFERROR(VLOOKUP(B263,Classification!$N$5:$O$14,2,FALSE),"")</f>
        <v>GDP</v>
      </c>
      <c r="E263" s="4">
        <f>SUMIFS('SSP drivers'!E$2:E$7886,'SSP drivers'!$A$2:$A$7886,'Selected scen drivers'!$AH$1,'SSP drivers'!$B$2:$B$7886,'Selected scen drivers'!$AI$1,'SSP drivers'!$C$2:$C$7886,'Selected scen drivers'!$C263,'SSP drivers'!$D$2:$D$7886,'Selected scen drivers'!$D263)</f>
        <v>0</v>
      </c>
      <c r="F263" s="4">
        <f>SUMIFS('SSP drivers'!F$2:F$7886,'SSP drivers'!$A$2:$A$7886,'Selected scen drivers'!$AH$1,'SSP drivers'!$B$2:$B$7886,'Selected scen drivers'!$AI$1,'SSP drivers'!$C$2:$C$7886,'Selected scen drivers'!$C263,'SSP drivers'!$D$2:$D$7886,'Selected scen drivers'!$D263)</f>
        <v>0</v>
      </c>
      <c r="G263" s="4">
        <f>SUMIFS('SSP drivers'!G$2:G$7886,'SSP drivers'!$A$2:$A$7886,'Selected scen drivers'!$AH$1,'SSP drivers'!$B$2:$B$7886,'Selected scen drivers'!$AI$1,'SSP drivers'!$C$2:$C$7886,'Selected scen drivers'!$C263,'SSP drivers'!$D$2:$D$7886,'Selected scen drivers'!$D263)</f>
        <v>0</v>
      </c>
      <c r="H263" s="4">
        <f>SUMIFS('SSP drivers'!H$2:H$7886,'SSP drivers'!$A$2:$A$7886,'Selected scen drivers'!$AH$1,'SSP drivers'!$B$2:$B$7886,'Selected scen drivers'!$AI$1,'SSP drivers'!$C$2:$C$7886,'Selected scen drivers'!$C263,'SSP drivers'!$D$2:$D$7886,'Selected scen drivers'!$D263)</f>
        <v>0</v>
      </c>
      <c r="I263" s="4">
        <f>SUMIFS('SSP drivers'!I$2:I$7886,'SSP drivers'!$A$2:$A$7886,'Selected scen drivers'!$AH$1,'SSP drivers'!$B$2:$B$7886,'Selected scen drivers'!$AI$1,'SSP drivers'!$C$2:$C$7886,'Selected scen drivers'!$C263,'SSP drivers'!$D$2:$D$7886,'Selected scen drivers'!$D263)</f>
        <v>0</v>
      </c>
      <c r="J263" s="4">
        <f>SUMIFS('SSP drivers'!J$2:J$7886,'SSP drivers'!$A$2:$A$7886,'Selected scen drivers'!$AH$1,'SSP drivers'!$B$2:$B$7886,'Selected scen drivers'!$AI$1,'SSP drivers'!$C$2:$C$7886,'Selected scen drivers'!$C263,'SSP drivers'!$D$2:$D$7886,'Selected scen drivers'!$D263)</f>
        <v>0</v>
      </c>
      <c r="K263" s="4">
        <f>SUMIFS('SSP drivers'!K$2:K$7886,'SSP drivers'!$A$2:$A$7886,'Selected scen drivers'!$AH$1,'SSP drivers'!$B$2:$B$7886,'Selected scen drivers'!$AI$1,'SSP drivers'!$C$2:$C$7886,'Selected scen drivers'!$C263,'SSP drivers'!$D$2:$D$7886,'Selected scen drivers'!$D263)</f>
        <v>0</v>
      </c>
      <c r="L263" s="4">
        <f>SUMIFS('SSP drivers'!L$2:L$7886,'SSP drivers'!$A$2:$A$7886,'Selected scen drivers'!$AH$1,'SSP drivers'!$B$2:$B$7886,'Selected scen drivers'!$AI$1,'SSP drivers'!$C$2:$C$7886,'Selected scen drivers'!$C263,'SSP drivers'!$D$2:$D$7886,'Selected scen drivers'!$D263)</f>
        <v>0</v>
      </c>
      <c r="M263" s="4">
        <f>SUMIFS('SSP drivers'!M$2:M$7886,'SSP drivers'!$A$2:$A$7886,'Selected scen drivers'!$AH$1,'SSP drivers'!$B$2:$B$7886,'Selected scen drivers'!$AI$1,'SSP drivers'!$C$2:$C$7886,'Selected scen drivers'!$C263,'SSP drivers'!$D$2:$D$7886,'Selected scen drivers'!$D263)</f>
        <v>0</v>
      </c>
      <c r="N263" s="4">
        <f>SUMIFS('SSP drivers'!N$2:N$7886,'SSP drivers'!$A$2:$A$7886,'Selected scen drivers'!$AH$1,'SSP drivers'!$B$2:$B$7886,'Selected scen drivers'!$AI$1,'SSP drivers'!$C$2:$C$7886,'Selected scen drivers'!$C263,'SSP drivers'!$D$2:$D$7886,'Selected scen drivers'!$D263)</f>
        <v>0</v>
      </c>
      <c r="O263" s="4">
        <f>SUMIFS('SSP drivers'!O$2:O$7886,'SSP drivers'!$A$2:$A$7886,'Selected scen drivers'!$AH$1,'SSP drivers'!$B$2:$B$7886,'Selected scen drivers'!$AI$1,'SSP drivers'!$C$2:$C$7886,'Selected scen drivers'!$C263,'SSP drivers'!$D$2:$D$7886,'Selected scen drivers'!$D263)</f>
        <v>0</v>
      </c>
      <c r="P263" s="4">
        <f>SUMIFS('SSP drivers'!P$2:P$7886,'SSP drivers'!$A$2:$A$7886,'Selected scen drivers'!$AH$1,'SSP drivers'!$B$2:$B$7886,'Selected scen drivers'!$AI$1,'SSP drivers'!$C$2:$C$7886,'Selected scen drivers'!$C263,'SSP drivers'!$D$2:$D$7886,'Selected scen drivers'!$D263)</f>
        <v>0</v>
      </c>
      <c r="Q263" s="4">
        <f>SUMIFS('SSP drivers'!Q$2:Q$7886,'SSP drivers'!$A$2:$A$7886,'Selected scen drivers'!$AH$1,'SSP drivers'!$B$2:$B$7886,'Selected scen drivers'!$AI$1,'SSP drivers'!$C$2:$C$7886,'Selected scen drivers'!$C263,'SSP drivers'!$D$2:$D$7886,'Selected scen drivers'!$D263)</f>
        <v>0</v>
      </c>
      <c r="R263" s="4">
        <f>SUMIFS('SSP drivers'!R$2:R$7886,'SSP drivers'!$A$2:$A$7886,'Selected scen drivers'!$AH$1,'SSP drivers'!$B$2:$B$7886,'Selected scen drivers'!$AI$1,'SSP drivers'!$C$2:$C$7886,'Selected scen drivers'!$C263,'SSP drivers'!$D$2:$D$7886,'Selected scen drivers'!$D263)</f>
        <v>0</v>
      </c>
      <c r="S263" s="4">
        <f>SUMIFS('SSP drivers'!S$2:S$7886,'SSP drivers'!$A$2:$A$7886,'Selected scen drivers'!$AH$1,'SSP drivers'!$B$2:$B$7886,'Selected scen drivers'!$AI$1,'SSP drivers'!$C$2:$C$7886,'Selected scen drivers'!$C263,'SSP drivers'!$D$2:$D$7886,'Selected scen drivers'!$D263)</f>
        <v>0</v>
      </c>
      <c r="T263" s="4">
        <f>SUMIFS('SSP drivers'!T$2:T$7886,'SSP drivers'!$A$2:$A$7886,'Selected scen drivers'!$AH$1,'SSP drivers'!$B$2:$B$7886,'Selected scen drivers'!$AI$1,'SSP drivers'!$C$2:$C$7886,'Selected scen drivers'!$C263,'SSP drivers'!$D$2:$D$7886,'Selected scen drivers'!$D263)</f>
        <v>0</v>
      </c>
      <c r="U263" s="4">
        <f>SUMIFS('SSP drivers'!U$2:U$7886,'SSP drivers'!$A$2:$A$7886,'Selected scen drivers'!$AH$1,'SSP drivers'!$B$2:$B$7886,'Selected scen drivers'!$AI$1,'SSP drivers'!$C$2:$C$7886,'Selected scen drivers'!$C263,'SSP drivers'!$D$2:$D$7886,'Selected scen drivers'!$D263)</f>
        <v>0</v>
      </c>
      <c r="V263" s="4">
        <f>SUMIFS('SSP drivers'!V$2:V$7886,'SSP drivers'!$A$2:$A$7886,'Selected scen drivers'!$AH$1,'SSP drivers'!$B$2:$B$7886,'Selected scen drivers'!$AI$1,'SSP drivers'!$C$2:$C$7886,'Selected scen drivers'!$C263,'SSP drivers'!$D$2:$D$7886,'Selected scen drivers'!$D263)</f>
        <v>0</v>
      </c>
      <c r="W263" s="4">
        <f>SUMIFS('SSP drivers'!W$2:W$7886,'SSP drivers'!$A$2:$A$7886,'Selected scen drivers'!$AH$1,'SSP drivers'!$B$2:$B$7886,'Selected scen drivers'!$AI$1,'SSP drivers'!$C$2:$C$7886,'Selected scen drivers'!$C263,'SSP drivers'!$D$2:$D$7886,'Selected scen drivers'!$D263)</f>
        <v>0</v>
      </c>
      <c r="X263" s="4"/>
      <c r="Y263" s="4"/>
      <c r="Z263" s="4"/>
      <c r="AA263" s="4"/>
      <c r="AB263" s="4"/>
      <c r="AC263" s="4"/>
      <c r="AD263" s="4"/>
      <c r="AE263" s="4"/>
    </row>
    <row r="264" spans="1:31" x14ac:dyDescent="0.35">
      <c r="A264">
        <f t="shared" si="6"/>
        <v>30</v>
      </c>
      <c r="B264">
        <f t="shared" si="7"/>
        <v>2</v>
      </c>
      <c r="C264" t="str">
        <f>IFERROR(VLOOKUP(A264,Classification!$A$4:$B$37,2,FALSE),"")</f>
        <v/>
      </c>
      <c r="D264" t="str">
        <f>IFERROR(VLOOKUP(B264,Classification!$N$5:$O$14,2,FALSE),"")</f>
        <v>GDPAGR</v>
      </c>
      <c r="E264" s="4">
        <f>SUMIFS('SSP drivers'!E$2:E$7886,'SSP drivers'!$A$2:$A$7886,'Selected scen drivers'!$AH$1,'SSP drivers'!$B$2:$B$7886,'Selected scen drivers'!$AI$1,'SSP drivers'!$C$2:$C$7886,'Selected scen drivers'!$C264,'SSP drivers'!$D$2:$D$7886,'Selected scen drivers'!$D264)</f>
        <v>0</v>
      </c>
      <c r="F264" s="4">
        <f>SUMIFS('SSP drivers'!F$2:F$7886,'SSP drivers'!$A$2:$A$7886,'Selected scen drivers'!$AH$1,'SSP drivers'!$B$2:$B$7886,'Selected scen drivers'!$AI$1,'SSP drivers'!$C$2:$C$7886,'Selected scen drivers'!$C264,'SSP drivers'!$D$2:$D$7886,'Selected scen drivers'!$D264)</f>
        <v>0</v>
      </c>
      <c r="G264" s="4">
        <f>SUMIFS('SSP drivers'!G$2:G$7886,'SSP drivers'!$A$2:$A$7886,'Selected scen drivers'!$AH$1,'SSP drivers'!$B$2:$B$7886,'Selected scen drivers'!$AI$1,'SSP drivers'!$C$2:$C$7886,'Selected scen drivers'!$C264,'SSP drivers'!$D$2:$D$7886,'Selected scen drivers'!$D264)</f>
        <v>0</v>
      </c>
      <c r="H264" s="4">
        <f>SUMIFS('SSP drivers'!H$2:H$7886,'SSP drivers'!$A$2:$A$7886,'Selected scen drivers'!$AH$1,'SSP drivers'!$B$2:$B$7886,'Selected scen drivers'!$AI$1,'SSP drivers'!$C$2:$C$7886,'Selected scen drivers'!$C264,'SSP drivers'!$D$2:$D$7886,'Selected scen drivers'!$D264)</f>
        <v>0</v>
      </c>
      <c r="I264" s="4">
        <f>SUMIFS('SSP drivers'!I$2:I$7886,'SSP drivers'!$A$2:$A$7886,'Selected scen drivers'!$AH$1,'SSP drivers'!$B$2:$B$7886,'Selected scen drivers'!$AI$1,'SSP drivers'!$C$2:$C$7886,'Selected scen drivers'!$C264,'SSP drivers'!$D$2:$D$7886,'Selected scen drivers'!$D264)</f>
        <v>0</v>
      </c>
      <c r="J264" s="4">
        <f>SUMIFS('SSP drivers'!J$2:J$7886,'SSP drivers'!$A$2:$A$7886,'Selected scen drivers'!$AH$1,'SSP drivers'!$B$2:$B$7886,'Selected scen drivers'!$AI$1,'SSP drivers'!$C$2:$C$7886,'Selected scen drivers'!$C264,'SSP drivers'!$D$2:$D$7886,'Selected scen drivers'!$D264)</f>
        <v>0</v>
      </c>
      <c r="K264" s="4">
        <f>SUMIFS('SSP drivers'!K$2:K$7886,'SSP drivers'!$A$2:$A$7886,'Selected scen drivers'!$AH$1,'SSP drivers'!$B$2:$B$7886,'Selected scen drivers'!$AI$1,'SSP drivers'!$C$2:$C$7886,'Selected scen drivers'!$C264,'SSP drivers'!$D$2:$D$7886,'Selected scen drivers'!$D264)</f>
        <v>0</v>
      </c>
      <c r="L264" s="4">
        <f>SUMIFS('SSP drivers'!L$2:L$7886,'SSP drivers'!$A$2:$A$7886,'Selected scen drivers'!$AH$1,'SSP drivers'!$B$2:$B$7886,'Selected scen drivers'!$AI$1,'SSP drivers'!$C$2:$C$7886,'Selected scen drivers'!$C264,'SSP drivers'!$D$2:$D$7886,'Selected scen drivers'!$D264)</f>
        <v>0</v>
      </c>
      <c r="M264" s="4">
        <f>SUMIFS('SSP drivers'!M$2:M$7886,'SSP drivers'!$A$2:$A$7886,'Selected scen drivers'!$AH$1,'SSP drivers'!$B$2:$B$7886,'Selected scen drivers'!$AI$1,'SSP drivers'!$C$2:$C$7886,'Selected scen drivers'!$C264,'SSP drivers'!$D$2:$D$7886,'Selected scen drivers'!$D264)</f>
        <v>0</v>
      </c>
      <c r="N264" s="4">
        <f>SUMIFS('SSP drivers'!N$2:N$7886,'SSP drivers'!$A$2:$A$7886,'Selected scen drivers'!$AH$1,'SSP drivers'!$B$2:$B$7886,'Selected scen drivers'!$AI$1,'SSP drivers'!$C$2:$C$7886,'Selected scen drivers'!$C264,'SSP drivers'!$D$2:$D$7886,'Selected scen drivers'!$D264)</f>
        <v>0</v>
      </c>
      <c r="O264" s="4">
        <f>SUMIFS('SSP drivers'!O$2:O$7886,'SSP drivers'!$A$2:$A$7886,'Selected scen drivers'!$AH$1,'SSP drivers'!$B$2:$B$7886,'Selected scen drivers'!$AI$1,'SSP drivers'!$C$2:$C$7886,'Selected scen drivers'!$C264,'SSP drivers'!$D$2:$D$7886,'Selected scen drivers'!$D264)</f>
        <v>0</v>
      </c>
      <c r="P264" s="4">
        <f>SUMIFS('SSP drivers'!P$2:P$7886,'SSP drivers'!$A$2:$A$7886,'Selected scen drivers'!$AH$1,'SSP drivers'!$B$2:$B$7886,'Selected scen drivers'!$AI$1,'SSP drivers'!$C$2:$C$7886,'Selected scen drivers'!$C264,'SSP drivers'!$D$2:$D$7886,'Selected scen drivers'!$D264)</f>
        <v>0</v>
      </c>
      <c r="Q264" s="4">
        <f>SUMIFS('SSP drivers'!Q$2:Q$7886,'SSP drivers'!$A$2:$A$7886,'Selected scen drivers'!$AH$1,'SSP drivers'!$B$2:$B$7886,'Selected scen drivers'!$AI$1,'SSP drivers'!$C$2:$C$7886,'Selected scen drivers'!$C264,'SSP drivers'!$D$2:$D$7886,'Selected scen drivers'!$D264)</f>
        <v>0</v>
      </c>
      <c r="R264" s="4">
        <f>SUMIFS('SSP drivers'!R$2:R$7886,'SSP drivers'!$A$2:$A$7886,'Selected scen drivers'!$AH$1,'SSP drivers'!$B$2:$B$7886,'Selected scen drivers'!$AI$1,'SSP drivers'!$C$2:$C$7886,'Selected scen drivers'!$C264,'SSP drivers'!$D$2:$D$7886,'Selected scen drivers'!$D264)</f>
        <v>0</v>
      </c>
      <c r="S264" s="4">
        <f>SUMIFS('SSP drivers'!S$2:S$7886,'SSP drivers'!$A$2:$A$7886,'Selected scen drivers'!$AH$1,'SSP drivers'!$B$2:$B$7886,'Selected scen drivers'!$AI$1,'SSP drivers'!$C$2:$C$7886,'Selected scen drivers'!$C264,'SSP drivers'!$D$2:$D$7886,'Selected scen drivers'!$D264)</f>
        <v>0</v>
      </c>
      <c r="T264" s="4">
        <f>SUMIFS('SSP drivers'!T$2:T$7886,'SSP drivers'!$A$2:$A$7886,'Selected scen drivers'!$AH$1,'SSP drivers'!$B$2:$B$7886,'Selected scen drivers'!$AI$1,'SSP drivers'!$C$2:$C$7886,'Selected scen drivers'!$C264,'SSP drivers'!$D$2:$D$7886,'Selected scen drivers'!$D264)</f>
        <v>0</v>
      </c>
      <c r="U264" s="4">
        <f>SUMIFS('SSP drivers'!U$2:U$7886,'SSP drivers'!$A$2:$A$7886,'Selected scen drivers'!$AH$1,'SSP drivers'!$B$2:$B$7886,'Selected scen drivers'!$AI$1,'SSP drivers'!$C$2:$C$7886,'Selected scen drivers'!$C264,'SSP drivers'!$D$2:$D$7886,'Selected scen drivers'!$D264)</f>
        <v>0</v>
      </c>
      <c r="V264" s="4">
        <f>SUMIFS('SSP drivers'!V$2:V$7886,'SSP drivers'!$A$2:$A$7886,'Selected scen drivers'!$AH$1,'SSP drivers'!$B$2:$B$7886,'Selected scen drivers'!$AI$1,'SSP drivers'!$C$2:$C$7886,'Selected scen drivers'!$C264,'SSP drivers'!$D$2:$D$7886,'Selected scen drivers'!$D264)</f>
        <v>0</v>
      </c>
      <c r="W264" s="4">
        <f>SUMIFS('SSP drivers'!W$2:W$7886,'SSP drivers'!$A$2:$A$7886,'Selected scen drivers'!$AH$1,'SSP drivers'!$B$2:$B$7886,'Selected scen drivers'!$AI$1,'SSP drivers'!$C$2:$C$7886,'Selected scen drivers'!$C264,'SSP drivers'!$D$2:$D$7886,'Selected scen drivers'!$D264)</f>
        <v>0</v>
      </c>
      <c r="X264" s="4"/>
      <c r="Y264" s="4"/>
      <c r="Z264" s="4"/>
      <c r="AA264" s="4"/>
      <c r="AB264" s="4"/>
      <c r="AC264" s="4"/>
      <c r="AD264" s="4"/>
      <c r="AE264" s="4"/>
    </row>
    <row r="265" spans="1:31" x14ac:dyDescent="0.35">
      <c r="A265">
        <f t="shared" si="6"/>
        <v>30</v>
      </c>
      <c r="B265">
        <f t="shared" si="7"/>
        <v>3</v>
      </c>
      <c r="C265" t="str">
        <f>IFERROR(VLOOKUP(A265,Classification!$A$4:$B$37,2,FALSE),"")</f>
        <v/>
      </c>
      <c r="D265" t="str">
        <f>IFERROR(VLOOKUP(B265,Classification!$N$5:$O$14,2,FALSE),"")</f>
        <v>GDPIND</v>
      </c>
      <c r="E265" s="4">
        <f>SUMIFS('SSP drivers'!E$2:E$7886,'SSP drivers'!$A$2:$A$7886,'Selected scen drivers'!$AH$1,'SSP drivers'!$B$2:$B$7886,'Selected scen drivers'!$AI$1,'SSP drivers'!$C$2:$C$7886,'Selected scen drivers'!$C265,'SSP drivers'!$D$2:$D$7886,'Selected scen drivers'!$D265)</f>
        <v>0</v>
      </c>
      <c r="F265" s="4">
        <f>SUMIFS('SSP drivers'!F$2:F$7886,'SSP drivers'!$A$2:$A$7886,'Selected scen drivers'!$AH$1,'SSP drivers'!$B$2:$B$7886,'Selected scen drivers'!$AI$1,'SSP drivers'!$C$2:$C$7886,'Selected scen drivers'!$C265,'SSP drivers'!$D$2:$D$7886,'Selected scen drivers'!$D265)</f>
        <v>0</v>
      </c>
      <c r="G265" s="4">
        <f>SUMIFS('SSP drivers'!G$2:G$7886,'SSP drivers'!$A$2:$A$7886,'Selected scen drivers'!$AH$1,'SSP drivers'!$B$2:$B$7886,'Selected scen drivers'!$AI$1,'SSP drivers'!$C$2:$C$7886,'Selected scen drivers'!$C265,'SSP drivers'!$D$2:$D$7886,'Selected scen drivers'!$D265)</f>
        <v>0</v>
      </c>
      <c r="H265" s="4">
        <f>SUMIFS('SSP drivers'!H$2:H$7886,'SSP drivers'!$A$2:$A$7886,'Selected scen drivers'!$AH$1,'SSP drivers'!$B$2:$B$7886,'Selected scen drivers'!$AI$1,'SSP drivers'!$C$2:$C$7886,'Selected scen drivers'!$C265,'SSP drivers'!$D$2:$D$7886,'Selected scen drivers'!$D265)</f>
        <v>0</v>
      </c>
      <c r="I265" s="4">
        <f>SUMIFS('SSP drivers'!I$2:I$7886,'SSP drivers'!$A$2:$A$7886,'Selected scen drivers'!$AH$1,'SSP drivers'!$B$2:$B$7886,'Selected scen drivers'!$AI$1,'SSP drivers'!$C$2:$C$7886,'Selected scen drivers'!$C265,'SSP drivers'!$D$2:$D$7886,'Selected scen drivers'!$D265)</f>
        <v>0</v>
      </c>
      <c r="J265" s="4">
        <f>SUMIFS('SSP drivers'!J$2:J$7886,'SSP drivers'!$A$2:$A$7886,'Selected scen drivers'!$AH$1,'SSP drivers'!$B$2:$B$7886,'Selected scen drivers'!$AI$1,'SSP drivers'!$C$2:$C$7886,'Selected scen drivers'!$C265,'SSP drivers'!$D$2:$D$7886,'Selected scen drivers'!$D265)</f>
        <v>0</v>
      </c>
      <c r="K265" s="4">
        <f>SUMIFS('SSP drivers'!K$2:K$7886,'SSP drivers'!$A$2:$A$7886,'Selected scen drivers'!$AH$1,'SSP drivers'!$B$2:$B$7886,'Selected scen drivers'!$AI$1,'SSP drivers'!$C$2:$C$7886,'Selected scen drivers'!$C265,'SSP drivers'!$D$2:$D$7886,'Selected scen drivers'!$D265)</f>
        <v>0</v>
      </c>
      <c r="L265" s="4">
        <f>SUMIFS('SSP drivers'!L$2:L$7886,'SSP drivers'!$A$2:$A$7886,'Selected scen drivers'!$AH$1,'SSP drivers'!$B$2:$B$7886,'Selected scen drivers'!$AI$1,'SSP drivers'!$C$2:$C$7886,'Selected scen drivers'!$C265,'SSP drivers'!$D$2:$D$7886,'Selected scen drivers'!$D265)</f>
        <v>0</v>
      </c>
      <c r="M265" s="4">
        <f>SUMIFS('SSP drivers'!M$2:M$7886,'SSP drivers'!$A$2:$A$7886,'Selected scen drivers'!$AH$1,'SSP drivers'!$B$2:$B$7886,'Selected scen drivers'!$AI$1,'SSP drivers'!$C$2:$C$7886,'Selected scen drivers'!$C265,'SSP drivers'!$D$2:$D$7886,'Selected scen drivers'!$D265)</f>
        <v>0</v>
      </c>
      <c r="N265" s="4">
        <f>SUMIFS('SSP drivers'!N$2:N$7886,'SSP drivers'!$A$2:$A$7886,'Selected scen drivers'!$AH$1,'SSP drivers'!$B$2:$B$7886,'Selected scen drivers'!$AI$1,'SSP drivers'!$C$2:$C$7886,'Selected scen drivers'!$C265,'SSP drivers'!$D$2:$D$7886,'Selected scen drivers'!$D265)</f>
        <v>0</v>
      </c>
      <c r="O265" s="4">
        <f>SUMIFS('SSP drivers'!O$2:O$7886,'SSP drivers'!$A$2:$A$7886,'Selected scen drivers'!$AH$1,'SSP drivers'!$B$2:$B$7886,'Selected scen drivers'!$AI$1,'SSP drivers'!$C$2:$C$7886,'Selected scen drivers'!$C265,'SSP drivers'!$D$2:$D$7886,'Selected scen drivers'!$D265)</f>
        <v>0</v>
      </c>
      <c r="P265" s="4">
        <f>SUMIFS('SSP drivers'!P$2:P$7886,'SSP drivers'!$A$2:$A$7886,'Selected scen drivers'!$AH$1,'SSP drivers'!$B$2:$B$7886,'Selected scen drivers'!$AI$1,'SSP drivers'!$C$2:$C$7886,'Selected scen drivers'!$C265,'SSP drivers'!$D$2:$D$7886,'Selected scen drivers'!$D265)</f>
        <v>0</v>
      </c>
      <c r="Q265" s="4">
        <f>SUMIFS('SSP drivers'!Q$2:Q$7886,'SSP drivers'!$A$2:$A$7886,'Selected scen drivers'!$AH$1,'SSP drivers'!$B$2:$B$7886,'Selected scen drivers'!$AI$1,'SSP drivers'!$C$2:$C$7886,'Selected scen drivers'!$C265,'SSP drivers'!$D$2:$D$7886,'Selected scen drivers'!$D265)</f>
        <v>0</v>
      </c>
      <c r="R265" s="4">
        <f>SUMIFS('SSP drivers'!R$2:R$7886,'SSP drivers'!$A$2:$A$7886,'Selected scen drivers'!$AH$1,'SSP drivers'!$B$2:$B$7886,'Selected scen drivers'!$AI$1,'SSP drivers'!$C$2:$C$7886,'Selected scen drivers'!$C265,'SSP drivers'!$D$2:$D$7886,'Selected scen drivers'!$D265)</f>
        <v>0</v>
      </c>
      <c r="S265" s="4">
        <f>SUMIFS('SSP drivers'!S$2:S$7886,'SSP drivers'!$A$2:$A$7886,'Selected scen drivers'!$AH$1,'SSP drivers'!$B$2:$B$7886,'Selected scen drivers'!$AI$1,'SSP drivers'!$C$2:$C$7886,'Selected scen drivers'!$C265,'SSP drivers'!$D$2:$D$7886,'Selected scen drivers'!$D265)</f>
        <v>0</v>
      </c>
      <c r="T265" s="4">
        <f>SUMIFS('SSP drivers'!T$2:T$7886,'SSP drivers'!$A$2:$A$7886,'Selected scen drivers'!$AH$1,'SSP drivers'!$B$2:$B$7886,'Selected scen drivers'!$AI$1,'SSP drivers'!$C$2:$C$7886,'Selected scen drivers'!$C265,'SSP drivers'!$D$2:$D$7886,'Selected scen drivers'!$D265)</f>
        <v>0</v>
      </c>
      <c r="U265" s="4">
        <f>SUMIFS('SSP drivers'!U$2:U$7886,'SSP drivers'!$A$2:$A$7886,'Selected scen drivers'!$AH$1,'SSP drivers'!$B$2:$B$7886,'Selected scen drivers'!$AI$1,'SSP drivers'!$C$2:$C$7886,'Selected scen drivers'!$C265,'SSP drivers'!$D$2:$D$7886,'Selected scen drivers'!$D265)</f>
        <v>0</v>
      </c>
      <c r="V265" s="4">
        <f>SUMIFS('SSP drivers'!V$2:V$7886,'SSP drivers'!$A$2:$A$7886,'Selected scen drivers'!$AH$1,'SSP drivers'!$B$2:$B$7886,'Selected scen drivers'!$AI$1,'SSP drivers'!$C$2:$C$7886,'Selected scen drivers'!$C265,'SSP drivers'!$D$2:$D$7886,'Selected scen drivers'!$D265)</f>
        <v>0</v>
      </c>
      <c r="W265" s="4">
        <f>SUMIFS('SSP drivers'!W$2:W$7886,'SSP drivers'!$A$2:$A$7886,'Selected scen drivers'!$AH$1,'SSP drivers'!$B$2:$B$7886,'Selected scen drivers'!$AI$1,'SSP drivers'!$C$2:$C$7886,'Selected scen drivers'!$C265,'SSP drivers'!$D$2:$D$7886,'Selected scen drivers'!$D265)</f>
        <v>0</v>
      </c>
      <c r="X265" s="4"/>
      <c r="Y265" s="4"/>
      <c r="Z265" s="4"/>
      <c r="AA265" s="4"/>
      <c r="AB265" s="4"/>
      <c r="AC265" s="4"/>
      <c r="AD265" s="4"/>
      <c r="AE265" s="4"/>
    </row>
    <row r="266" spans="1:31" x14ac:dyDescent="0.35">
      <c r="A266">
        <f t="shared" si="6"/>
        <v>30</v>
      </c>
      <c r="B266">
        <f t="shared" si="7"/>
        <v>4</v>
      </c>
      <c r="C266" t="str">
        <f>IFERROR(VLOOKUP(A266,Classification!$A$4:$B$37,2,FALSE),"")</f>
        <v/>
      </c>
      <c r="D266" t="str">
        <f>IFERROR(VLOOKUP(B266,Classification!$N$5:$O$14,2,FALSE),"")</f>
        <v>GDPMFG</v>
      </c>
      <c r="E266" s="4">
        <f>SUMIFS('SSP drivers'!E$2:E$7886,'SSP drivers'!$A$2:$A$7886,'Selected scen drivers'!$AH$1,'SSP drivers'!$B$2:$B$7886,'Selected scen drivers'!$AI$1,'SSP drivers'!$C$2:$C$7886,'Selected scen drivers'!$C266,'SSP drivers'!$D$2:$D$7886,'Selected scen drivers'!$D266)</f>
        <v>0</v>
      </c>
      <c r="F266" s="4">
        <f>SUMIFS('SSP drivers'!F$2:F$7886,'SSP drivers'!$A$2:$A$7886,'Selected scen drivers'!$AH$1,'SSP drivers'!$B$2:$B$7886,'Selected scen drivers'!$AI$1,'SSP drivers'!$C$2:$C$7886,'Selected scen drivers'!$C266,'SSP drivers'!$D$2:$D$7886,'Selected scen drivers'!$D266)</f>
        <v>0</v>
      </c>
      <c r="G266" s="4">
        <f>SUMIFS('SSP drivers'!G$2:G$7886,'SSP drivers'!$A$2:$A$7886,'Selected scen drivers'!$AH$1,'SSP drivers'!$B$2:$B$7886,'Selected scen drivers'!$AI$1,'SSP drivers'!$C$2:$C$7886,'Selected scen drivers'!$C266,'SSP drivers'!$D$2:$D$7886,'Selected scen drivers'!$D266)</f>
        <v>0</v>
      </c>
      <c r="H266" s="4">
        <f>SUMIFS('SSP drivers'!H$2:H$7886,'SSP drivers'!$A$2:$A$7886,'Selected scen drivers'!$AH$1,'SSP drivers'!$B$2:$B$7886,'Selected scen drivers'!$AI$1,'SSP drivers'!$C$2:$C$7886,'Selected scen drivers'!$C266,'SSP drivers'!$D$2:$D$7886,'Selected scen drivers'!$D266)</f>
        <v>0</v>
      </c>
      <c r="I266" s="4">
        <f>SUMIFS('SSP drivers'!I$2:I$7886,'SSP drivers'!$A$2:$A$7886,'Selected scen drivers'!$AH$1,'SSP drivers'!$B$2:$B$7886,'Selected scen drivers'!$AI$1,'SSP drivers'!$C$2:$C$7886,'Selected scen drivers'!$C266,'SSP drivers'!$D$2:$D$7886,'Selected scen drivers'!$D266)</f>
        <v>0</v>
      </c>
      <c r="J266" s="4">
        <f>SUMIFS('SSP drivers'!J$2:J$7886,'SSP drivers'!$A$2:$A$7886,'Selected scen drivers'!$AH$1,'SSP drivers'!$B$2:$B$7886,'Selected scen drivers'!$AI$1,'SSP drivers'!$C$2:$C$7886,'Selected scen drivers'!$C266,'SSP drivers'!$D$2:$D$7886,'Selected scen drivers'!$D266)</f>
        <v>0</v>
      </c>
      <c r="K266" s="4">
        <f>SUMIFS('SSP drivers'!K$2:K$7886,'SSP drivers'!$A$2:$A$7886,'Selected scen drivers'!$AH$1,'SSP drivers'!$B$2:$B$7886,'Selected scen drivers'!$AI$1,'SSP drivers'!$C$2:$C$7886,'Selected scen drivers'!$C266,'SSP drivers'!$D$2:$D$7886,'Selected scen drivers'!$D266)</f>
        <v>0</v>
      </c>
      <c r="L266" s="4">
        <f>SUMIFS('SSP drivers'!L$2:L$7886,'SSP drivers'!$A$2:$A$7886,'Selected scen drivers'!$AH$1,'SSP drivers'!$B$2:$B$7886,'Selected scen drivers'!$AI$1,'SSP drivers'!$C$2:$C$7886,'Selected scen drivers'!$C266,'SSP drivers'!$D$2:$D$7886,'Selected scen drivers'!$D266)</f>
        <v>0</v>
      </c>
      <c r="M266" s="4">
        <f>SUMIFS('SSP drivers'!M$2:M$7886,'SSP drivers'!$A$2:$A$7886,'Selected scen drivers'!$AH$1,'SSP drivers'!$B$2:$B$7886,'Selected scen drivers'!$AI$1,'SSP drivers'!$C$2:$C$7886,'Selected scen drivers'!$C266,'SSP drivers'!$D$2:$D$7886,'Selected scen drivers'!$D266)</f>
        <v>0</v>
      </c>
      <c r="N266" s="4">
        <f>SUMIFS('SSP drivers'!N$2:N$7886,'SSP drivers'!$A$2:$A$7886,'Selected scen drivers'!$AH$1,'SSP drivers'!$B$2:$B$7886,'Selected scen drivers'!$AI$1,'SSP drivers'!$C$2:$C$7886,'Selected scen drivers'!$C266,'SSP drivers'!$D$2:$D$7886,'Selected scen drivers'!$D266)</f>
        <v>0</v>
      </c>
      <c r="O266" s="4">
        <f>SUMIFS('SSP drivers'!O$2:O$7886,'SSP drivers'!$A$2:$A$7886,'Selected scen drivers'!$AH$1,'SSP drivers'!$B$2:$B$7886,'Selected scen drivers'!$AI$1,'SSP drivers'!$C$2:$C$7886,'Selected scen drivers'!$C266,'SSP drivers'!$D$2:$D$7886,'Selected scen drivers'!$D266)</f>
        <v>0</v>
      </c>
      <c r="P266" s="4">
        <f>SUMIFS('SSP drivers'!P$2:P$7886,'SSP drivers'!$A$2:$A$7886,'Selected scen drivers'!$AH$1,'SSP drivers'!$B$2:$B$7886,'Selected scen drivers'!$AI$1,'SSP drivers'!$C$2:$C$7886,'Selected scen drivers'!$C266,'SSP drivers'!$D$2:$D$7886,'Selected scen drivers'!$D266)</f>
        <v>0</v>
      </c>
      <c r="Q266" s="4">
        <f>SUMIFS('SSP drivers'!Q$2:Q$7886,'SSP drivers'!$A$2:$A$7886,'Selected scen drivers'!$AH$1,'SSP drivers'!$B$2:$B$7886,'Selected scen drivers'!$AI$1,'SSP drivers'!$C$2:$C$7886,'Selected scen drivers'!$C266,'SSP drivers'!$D$2:$D$7886,'Selected scen drivers'!$D266)</f>
        <v>0</v>
      </c>
      <c r="R266" s="4">
        <f>SUMIFS('SSP drivers'!R$2:R$7886,'SSP drivers'!$A$2:$A$7886,'Selected scen drivers'!$AH$1,'SSP drivers'!$B$2:$B$7886,'Selected scen drivers'!$AI$1,'SSP drivers'!$C$2:$C$7886,'Selected scen drivers'!$C266,'SSP drivers'!$D$2:$D$7886,'Selected scen drivers'!$D266)</f>
        <v>0</v>
      </c>
      <c r="S266" s="4">
        <f>SUMIFS('SSP drivers'!S$2:S$7886,'SSP drivers'!$A$2:$A$7886,'Selected scen drivers'!$AH$1,'SSP drivers'!$B$2:$B$7886,'Selected scen drivers'!$AI$1,'SSP drivers'!$C$2:$C$7886,'Selected scen drivers'!$C266,'SSP drivers'!$D$2:$D$7886,'Selected scen drivers'!$D266)</f>
        <v>0</v>
      </c>
      <c r="T266" s="4">
        <f>SUMIFS('SSP drivers'!T$2:T$7886,'SSP drivers'!$A$2:$A$7886,'Selected scen drivers'!$AH$1,'SSP drivers'!$B$2:$B$7886,'Selected scen drivers'!$AI$1,'SSP drivers'!$C$2:$C$7886,'Selected scen drivers'!$C266,'SSP drivers'!$D$2:$D$7886,'Selected scen drivers'!$D266)</f>
        <v>0</v>
      </c>
      <c r="U266" s="4">
        <f>SUMIFS('SSP drivers'!U$2:U$7886,'SSP drivers'!$A$2:$A$7886,'Selected scen drivers'!$AH$1,'SSP drivers'!$B$2:$B$7886,'Selected scen drivers'!$AI$1,'SSP drivers'!$C$2:$C$7886,'Selected scen drivers'!$C266,'SSP drivers'!$D$2:$D$7886,'Selected scen drivers'!$D266)</f>
        <v>0</v>
      </c>
      <c r="V266" s="4">
        <f>SUMIFS('SSP drivers'!V$2:V$7886,'SSP drivers'!$A$2:$A$7886,'Selected scen drivers'!$AH$1,'SSP drivers'!$B$2:$B$7886,'Selected scen drivers'!$AI$1,'SSP drivers'!$C$2:$C$7886,'Selected scen drivers'!$C266,'SSP drivers'!$D$2:$D$7886,'Selected scen drivers'!$D266)</f>
        <v>0</v>
      </c>
      <c r="W266" s="4">
        <f>SUMIFS('SSP drivers'!W$2:W$7886,'SSP drivers'!$A$2:$A$7886,'Selected scen drivers'!$AH$1,'SSP drivers'!$B$2:$B$7886,'Selected scen drivers'!$AI$1,'SSP drivers'!$C$2:$C$7886,'Selected scen drivers'!$C266,'SSP drivers'!$D$2:$D$7886,'Selected scen drivers'!$D266)</f>
        <v>0</v>
      </c>
      <c r="X266" s="4"/>
      <c r="Y266" s="4"/>
      <c r="Z266" s="4"/>
      <c r="AA266" s="4"/>
      <c r="AB266" s="4"/>
      <c r="AC266" s="4"/>
      <c r="AD266" s="4"/>
      <c r="AE266" s="4"/>
    </row>
    <row r="267" spans="1:31" x14ac:dyDescent="0.35">
      <c r="A267">
        <f t="shared" si="6"/>
        <v>30</v>
      </c>
      <c r="B267">
        <f t="shared" si="7"/>
        <v>5</v>
      </c>
      <c r="C267" t="str">
        <f>IFERROR(VLOOKUP(A267,Classification!$A$4:$B$37,2,FALSE),"")</f>
        <v/>
      </c>
      <c r="D267" t="str">
        <f>IFERROR(VLOOKUP(B267,Classification!$N$5:$O$14,2,FALSE),"")</f>
        <v>GDPPCAP</v>
      </c>
      <c r="E267" s="4">
        <f>SUMIFS('SSP drivers'!E$2:E$7886,'SSP drivers'!$A$2:$A$7886,'Selected scen drivers'!$AH$1,'SSP drivers'!$B$2:$B$7886,'Selected scen drivers'!$AI$1,'SSP drivers'!$C$2:$C$7886,'Selected scen drivers'!$C267,'SSP drivers'!$D$2:$D$7886,'Selected scen drivers'!$D267)</f>
        <v>0</v>
      </c>
      <c r="F267" s="4">
        <f>SUMIFS('SSP drivers'!F$2:F$7886,'SSP drivers'!$A$2:$A$7886,'Selected scen drivers'!$AH$1,'SSP drivers'!$B$2:$B$7886,'Selected scen drivers'!$AI$1,'SSP drivers'!$C$2:$C$7886,'Selected scen drivers'!$C267,'SSP drivers'!$D$2:$D$7886,'Selected scen drivers'!$D267)</f>
        <v>0</v>
      </c>
      <c r="G267" s="4">
        <f>SUMIFS('SSP drivers'!G$2:G$7886,'SSP drivers'!$A$2:$A$7886,'Selected scen drivers'!$AH$1,'SSP drivers'!$B$2:$B$7886,'Selected scen drivers'!$AI$1,'SSP drivers'!$C$2:$C$7886,'Selected scen drivers'!$C267,'SSP drivers'!$D$2:$D$7886,'Selected scen drivers'!$D267)</f>
        <v>0</v>
      </c>
      <c r="H267" s="4">
        <f>SUMIFS('SSP drivers'!H$2:H$7886,'SSP drivers'!$A$2:$A$7886,'Selected scen drivers'!$AH$1,'SSP drivers'!$B$2:$B$7886,'Selected scen drivers'!$AI$1,'SSP drivers'!$C$2:$C$7886,'Selected scen drivers'!$C267,'SSP drivers'!$D$2:$D$7886,'Selected scen drivers'!$D267)</f>
        <v>0</v>
      </c>
      <c r="I267" s="4">
        <f>SUMIFS('SSP drivers'!I$2:I$7886,'SSP drivers'!$A$2:$A$7886,'Selected scen drivers'!$AH$1,'SSP drivers'!$B$2:$B$7886,'Selected scen drivers'!$AI$1,'SSP drivers'!$C$2:$C$7886,'Selected scen drivers'!$C267,'SSP drivers'!$D$2:$D$7886,'Selected scen drivers'!$D267)</f>
        <v>0</v>
      </c>
      <c r="J267" s="4">
        <f>SUMIFS('SSP drivers'!J$2:J$7886,'SSP drivers'!$A$2:$A$7886,'Selected scen drivers'!$AH$1,'SSP drivers'!$B$2:$B$7886,'Selected scen drivers'!$AI$1,'SSP drivers'!$C$2:$C$7886,'Selected scen drivers'!$C267,'SSP drivers'!$D$2:$D$7886,'Selected scen drivers'!$D267)</f>
        <v>0</v>
      </c>
      <c r="K267" s="4">
        <f>SUMIFS('SSP drivers'!K$2:K$7886,'SSP drivers'!$A$2:$A$7886,'Selected scen drivers'!$AH$1,'SSP drivers'!$B$2:$B$7886,'Selected scen drivers'!$AI$1,'SSP drivers'!$C$2:$C$7886,'Selected scen drivers'!$C267,'SSP drivers'!$D$2:$D$7886,'Selected scen drivers'!$D267)</f>
        <v>0</v>
      </c>
      <c r="L267" s="4">
        <f>SUMIFS('SSP drivers'!L$2:L$7886,'SSP drivers'!$A$2:$A$7886,'Selected scen drivers'!$AH$1,'SSP drivers'!$B$2:$B$7886,'Selected scen drivers'!$AI$1,'SSP drivers'!$C$2:$C$7886,'Selected scen drivers'!$C267,'SSP drivers'!$D$2:$D$7886,'Selected scen drivers'!$D267)</f>
        <v>0</v>
      </c>
      <c r="M267" s="4">
        <f>SUMIFS('SSP drivers'!M$2:M$7886,'SSP drivers'!$A$2:$A$7886,'Selected scen drivers'!$AH$1,'SSP drivers'!$B$2:$B$7886,'Selected scen drivers'!$AI$1,'SSP drivers'!$C$2:$C$7886,'Selected scen drivers'!$C267,'SSP drivers'!$D$2:$D$7886,'Selected scen drivers'!$D267)</f>
        <v>0</v>
      </c>
      <c r="N267" s="4">
        <f>SUMIFS('SSP drivers'!N$2:N$7886,'SSP drivers'!$A$2:$A$7886,'Selected scen drivers'!$AH$1,'SSP drivers'!$B$2:$B$7886,'Selected scen drivers'!$AI$1,'SSP drivers'!$C$2:$C$7886,'Selected scen drivers'!$C267,'SSP drivers'!$D$2:$D$7886,'Selected scen drivers'!$D267)</f>
        <v>0</v>
      </c>
      <c r="O267" s="4">
        <f>SUMIFS('SSP drivers'!O$2:O$7886,'SSP drivers'!$A$2:$A$7886,'Selected scen drivers'!$AH$1,'SSP drivers'!$B$2:$B$7886,'Selected scen drivers'!$AI$1,'SSP drivers'!$C$2:$C$7886,'Selected scen drivers'!$C267,'SSP drivers'!$D$2:$D$7886,'Selected scen drivers'!$D267)</f>
        <v>0</v>
      </c>
      <c r="P267" s="4">
        <f>SUMIFS('SSP drivers'!P$2:P$7886,'SSP drivers'!$A$2:$A$7886,'Selected scen drivers'!$AH$1,'SSP drivers'!$B$2:$B$7886,'Selected scen drivers'!$AI$1,'SSP drivers'!$C$2:$C$7886,'Selected scen drivers'!$C267,'SSP drivers'!$D$2:$D$7886,'Selected scen drivers'!$D267)</f>
        <v>0</v>
      </c>
      <c r="Q267" s="4">
        <f>SUMIFS('SSP drivers'!Q$2:Q$7886,'SSP drivers'!$A$2:$A$7886,'Selected scen drivers'!$AH$1,'SSP drivers'!$B$2:$B$7886,'Selected scen drivers'!$AI$1,'SSP drivers'!$C$2:$C$7886,'Selected scen drivers'!$C267,'SSP drivers'!$D$2:$D$7886,'Selected scen drivers'!$D267)</f>
        <v>0</v>
      </c>
      <c r="R267" s="4">
        <f>SUMIFS('SSP drivers'!R$2:R$7886,'SSP drivers'!$A$2:$A$7886,'Selected scen drivers'!$AH$1,'SSP drivers'!$B$2:$B$7886,'Selected scen drivers'!$AI$1,'SSP drivers'!$C$2:$C$7886,'Selected scen drivers'!$C267,'SSP drivers'!$D$2:$D$7886,'Selected scen drivers'!$D267)</f>
        <v>0</v>
      </c>
      <c r="S267" s="4">
        <f>SUMIFS('SSP drivers'!S$2:S$7886,'SSP drivers'!$A$2:$A$7886,'Selected scen drivers'!$AH$1,'SSP drivers'!$B$2:$B$7886,'Selected scen drivers'!$AI$1,'SSP drivers'!$C$2:$C$7886,'Selected scen drivers'!$C267,'SSP drivers'!$D$2:$D$7886,'Selected scen drivers'!$D267)</f>
        <v>0</v>
      </c>
      <c r="T267" s="4">
        <f>SUMIFS('SSP drivers'!T$2:T$7886,'SSP drivers'!$A$2:$A$7886,'Selected scen drivers'!$AH$1,'SSP drivers'!$B$2:$B$7886,'Selected scen drivers'!$AI$1,'SSP drivers'!$C$2:$C$7886,'Selected scen drivers'!$C267,'SSP drivers'!$D$2:$D$7886,'Selected scen drivers'!$D267)</f>
        <v>0</v>
      </c>
      <c r="U267" s="4">
        <f>SUMIFS('SSP drivers'!U$2:U$7886,'SSP drivers'!$A$2:$A$7886,'Selected scen drivers'!$AH$1,'SSP drivers'!$B$2:$B$7886,'Selected scen drivers'!$AI$1,'SSP drivers'!$C$2:$C$7886,'Selected scen drivers'!$C267,'SSP drivers'!$D$2:$D$7886,'Selected scen drivers'!$D267)</f>
        <v>0</v>
      </c>
      <c r="V267" s="4">
        <f>SUMIFS('SSP drivers'!V$2:V$7886,'SSP drivers'!$A$2:$A$7886,'Selected scen drivers'!$AH$1,'SSP drivers'!$B$2:$B$7886,'Selected scen drivers'!$AI$1,'SSP drivers'!$C$2:$C$7886,'Selected scen drivers'!$C267,'SSP drivers'!$D$2:$D$7886,'Selected scen drivers'!$D267)</f>
        <v>0</v>
      </c>
      <c r="W267" s="4">
        <f>SUMIFS('SSP drivers'!W$2:W$7886,'SSP drivers'!$A$2:$A$7886,'Selected scen drivers'!$AH$1,'SSP drivers'!$B$2:$B$7886,'Selected scen drivers'!$AI$1,'SSP drivers'!$C$2:$C$7886,'Selected scen drivers'!$C267,'SSP drivers'!$D$2:$D$7886,'Selected scen drivers'!$D267)</f>
        <v>0</v>
      </c>
      <c r="X267" s="4"/>
      <c r="Y267" s="4"/>
      <c r="Z267" s="4"/>
      <c r="AA267" s="4"/>
      <c r="AB267" s="4"/>
      <c r="AC267" s="4"/>
      <c r="AD267" s="4"/>
      <c r="AE267" s="4"/>
    </row>
    <row r="268" spans="1:31" x14ac:dyDescent="0.35">
      <c r="A268">
        <f t="shared" ref="A268:A271" si="8">A259+1</f>
        <v>30</v>
      </c>
      <c r="B268">
        <f t="shared" ref="B268:B271" si="9">B259</f>
        <v>6</v>
      </c>
      <c r="C268" t="str">
        <f>IFERROR(VLOOKUP(A268,Classification!$A$4:$B$37,2,FALSE),"")</f>
        <v/>
      </c>
      <c r="D268" t="str">
        <f>IFERROR(VLOOKUP(B268,Classification!$N$5:$O$14,2,FALSE),"")</f>
        <v>GDPPHOU</v>
      </c>
      <c r="E268" s="4">
        <f>SUMIFS('SSP drivers'!E$2:E$7886,'SSP drivers'!$A$2:$A$7886,'Selected scen drivers'!$AH$1,'SSP drivers'!$B$2:$B$7886,'Selected scen drivers'!$AI$1,'SSP drivers'!$C$2:$C$7886,'Selected scen drivers'!$C268,'SSP drivers'!$D$2:$D$7886,'Selected scen drivers'!$D268)</f>
        <v>0</v>
      </c>
      <c r="F268" s="4">
        <f>SUMIFS('SSP drivers'!F$2:F$7886,'SSP drivers'!$A$2:$A$7886,'Selected scen drivers'!$AH$1,'SSP drivers'!$B$2:$B$7886,'Selected scen drivers'!$AI$1,'SSP drivers'!$C$2:$C$7886,'Selected scen drivers'!$C268,'SSP drivers'!$D$2:$D$7886,'Selected scen drivers'!$D268)</f>
        <v>0</v>
      </c>
      <c r="G268" s="4">
        <f>SUMIFS('SSP drivers'!G$2:G$7886,'SSP drivers'!$A$2:$A$7886,'Selected scen drivers'!$AH$1,'SSP drivers'!$B$2:$B$7886,'Selected scen drivers'!$AI$1,'SSP drivers'!$C$2:$C$7886,'Selected scen drivers'!$C268,'SSP drivers'!$D$2:$D$7886,'Selected scen drivers'!$D268)</f>
        <v>0</v>
      </c>
      <c r="H268" s="4">
        <f>SUMIFS('SSP drivers'!H$2:H$7886,'SSP drivers'!$A$2:$A$7886,'Selected scen drivers'!$AH$1,'SSP drivers'!$B$2:$B$7886,'Selected scen drivers'!$AI$1,'SSP drivers'!$C$2:$C$7886,'Selected scen drivers'!$C268,'SSP drivers'!$D$2:$D$7886,'Selected scen drivers'!$D268)</f>
        <v>0</v>
      </c>
      <c r="I268" s="4">
        <f>SUMIFS('SSP drivers'!I$2:I$7886,'SSP drivers'!$A$2:$A$7886,'Selected scen drivers'!$AH$1,'SSP drivers'!$B$2:$B$7886,'Selected scen drivers'!$AI$1,'SSP drivers'!$C$2:$C$7886,'Selected scen drivers'!$C268,'SSP drivers'!$D$2:$D$7886,'Selected scen drivers'!$D268)</f>
        <v>0</v>
      </c>
      <c r="J268" s="4">
        <f>SUMIFS('SSP drivers'!J$2:J$7886,'SSP drivers'!$A$2:$A$7886,'Selected scen drivers'!$AH$1,'SSP drivers'!$B$2:$B$7886,'Selected scen drivers'!$AI$1,'SSP drivers'!$C$2:$C$7886,'Selected scen drivers'!$C268,'SSP drivers'!$D$2:$D$7886,'Selected scen drivers'!$D268)</f>
        <v>0</v>
      </c>
      <c r="K268" s="4">
        <f>SUMIFS('SSP drivers'!K$2:K$7886,'SSP drivers'!$A$2:$A$7886,'Selected scen drivers'!$AH$1,'SSP drivers'!$B$2:$B$7886,'Selected scen drivers'!$AI$1,'SSP drivers'!$C$2:$C$7886,'Selected scen drivers'!$C268,'SSP drivers'!$D$2:$D$7886,'Selected scen drivers'!$D268)</f>
        <v>0</v>
      </c>
      <c r="L268" s="4">
        <f>SUMIFS('SSP drivers'!L$2:L$7886,'SSP drivers'!$A$2:$A$7886,'Selected scen drivers'!$AH$1,'SSP drivers'!$B$2:$B$7886,'Selected scen drivers'!$AI$1,'SSP drivers'!$C$2:$C$7886,'Selected scen drivers'!$C268,'SSP drivers'!$D$2:$D$7886,'Selected scen drivers'!$D268)</f>
        <v>0</v>
      </c>
      <c r="M268" s="4">
        <f>SUMIFS('SSP drivers'!M$2:M$7886,'SSP drivers'!$A$2:$A$7886,'Selected scen drivers'!$AH$1,'SSP drivers'!$B$2:$B$7886,'Selected scen drivers'!$AI$1,'SSP drivers'!$C$2:$C$7886,'Selected scen drivers'!$C268,'SSP drivers'!$D$2:$D$7886,'Selected scen drivers'!$D268)</f>
        <v>0</v>
      </c>
      <c r="N268" s="4">
        <f>SUMIFS('SSP drivers'!N$2:N$7886,'SSP drivers'!$A$2:$A$7886,'Selected scen drivers'!$AH$1,'SSP drivers'!$B$2:$B$7886,'Selected scen drivers'!$AI$1,'SSP drivers'!$C$2:$C$7886,'Selected scen drivers'!$C268,'SSP drivers'!$D$2:$D$7886,'Selected scen drivers'!$D268)</f>
        <v>0</v>
      </c>
      <c r="O268" s="4">
        <f>SUMIFS('SSP drivers'!O$2:O$7886,'SSP drivers'!$A$2:$A$7886,'Selected scen drivers'!$AH$1,'SSP drivers'!$B$2:$B$7886,'Selected scen drivers'!$AI$1,'SSP drivers'!$C$2:$C$7886,'Selected scen drivers'!$C268,'SSP drivers'!$D$2:$D$7886,'Selected scen drivers'!$D268)</f>
        <v>0</v>
      </c>
      <c r="P268" s="4">
        <f>SUMIFS('SSP drivers'!P$2:P$7886,'SSP drivers'!$A$2:$A$7886,'Selected scen drivers'!$AH$1,'SSP drivers'!$B$2:$B$7886,'Selected scen drivers'!$AI$1,'SSP drivers'!$C$2:$C$7886,'Selected scen drivers'!$C268,'SSP drivers'!$D$2:$D$7886,'Selected scen drivers'!$D268)</f>
        <v>0</v>
      </c>
      <c r="Q268" s="4">
        <f>SUMIFS('SSP drivers'!Q$2:Q$7886,'SSP drivers'!$A$2:$A$7886,'Selected scen drivers'!$AH$1,'SSP drivers'!$B$2:$B$7886,'Selected scen drivers'!$AI$1,'SSP drivers'!$C$2:$C$7886,'Selected scen drivers'!$C268,'SSP drivers'!$D$2:$D$7886,'Selected scen drivers'!$D268)</f>
        <v>0</v>
      </c>
      <c r="R268" s="4">
        <f>SUMIFS('SSP drivers'!R$2:R$7886,'SSP drivers'!$A$2:$A$7886,'Selected scen drivers'!$AH$1,'SSP drivers'!$B$2:$B$7886,'Selected scen drivers'!$AI$1,'SSP drivers'!$C$2:$C$7886,'Selected scen drivers'!$C268,'SSP drivers'!$D$2:$D$7886,'Selected scen drivers'!$D268)</f>
        <v>0</v>
      </c>
      <c r="S268" s="4">
        <f>SUMIFS('SSP drivers'!S$2:S$7886,'SSP drivers'!$A$2:$A$7886,'Selected scen drivers'!$AH$1,'SSP drivers'!$B$2:$B$7886,'Selected scen drivers'!$AI$1,'SSP drivers'!$C$2:$C$7886,'Selected scen drivers'!$C268,'SSP drivers'!$D$2:$D$7886,'Selected scen drivers'!$D268)</f>
        <v>0</v>
      </c>
      <c r="T268" s="4">
        <f>SUMIFS('SSP drivers'!T$2:T$7886,'SSP drivers'!$A$2:$A$7886,'Selected scen drivers'!$AH$1,'SSP drivers'!$B$2:$B$7886,'Selected scen drivers'!$AI$1,'SSP drivers'!$C$2:$C$7886,'Selected scen drivers'!$C268,'SSP drivers'!$D$2:$D$7886,'Selected scen drivers'!$D268)</f>
        <v>0</v>
      </c>
      <c r="U268" s="4">
        <f>SUMIFS('SSP drivers'!U$2:U$7886,'SSP drivers'!$A$2:$A$7886,'Selected scen drivers'!$AH$1,'SSP drivers'!$B$2:$B$7886,'Selected scen drivers'!$AI$1,'SSP drivers'!$C$2:$C$7886,'Selected scen drivers'!$C268,'SSP drivers'!$D$2:$D$7886,'Selected scen drivers'!$D268)</f>
        <v>0</v>
      </c>
      <c r="V268" s="4">
        <f>SUMIFS('SSP drivers'!V$2:V$7886,'SSP drivers'!$A$2:$A$7886,'Selected scen drivers'!$AH$1,'SSP drivers'!$B$2:$B$7886,'Selected scen drivers'!$AI$1,'SSP drivers'!$C$2:$C$7886,'Selected scen drivers'!$C268,'SSP drivers'!$D$2:$D$7886,'Selected scen drivers'!$D268)</f>
        <v>0</v>
      </c>
      <c r="W268" s="4">
        <f>SUMIFS('SSP drivers'!W$2:W$7886,'SSP drivers'!$A$2:$A$7886,'Selected scen drivers'!$AH$1,'SSP drivers'!$B$2:$B$7886,'Selected scen drivers'!$AI$1,'SSP drivers'!$C$2:$C$7886,'Selected scen drivers'!$C268,'SSP drivers'!$D$2:$D$7886,'Selected scen drivers'!$D268)</f>
        <v>0</v>
      </c>
      <c r="X268" s="4"/>
      <c r="Y268" s="4"/>
      <c r="Z268" s="4"/>
      <c r="AA268" s="4"/>
      <c r="AB268" s="4"/>
      <c r="AC268" s="4"/>
      <c r="AD268" s="4"/>
      <c r="AE268" s="4"/>
    </row>
    <row r="269" spans="1:31" x14ac:dyDescent="0.35">
      <c r="A269">
        <f t="shared" si="8"/>
        <v>30</v>
      </c>
      <c r="B269">
        <f t="shared" si="9"/>
        <v>7</v>
      </c>
      <c r="C269" t="str">
        <f>IFERROR(VLOOKUP(A269,Classification!$A$4:$B$37,2,FALSE),"")</f>
        <v/>
      </c>
      <c r="D269" t="str">
        <f>IFERROR(VLOOKUP(B269,Classification!$N$5:$O$14,2,FALSE),"")</f>
        <v>GDPSER</v>
      </c>
      <c r="E269" s="4">
        <f>SUMIFS('SSP drivers'!E$2:E$7886,'SSP drivers'!$A$2:$A$7886,'Selected scen drivers'!$AH$1,'SSP drivers'!$B$2:$B$7886,'Selected scen drivers'!$AI$1,'SSP drivers'!$C$2:$C$7886,'Selected scen drivers'!$C269,'SSP drivers'!$D$2:$D$7886,'Selected scen drivers'!$D269)</f>
        <v>0</v>
      </c>
      <c r="F269" s="4">
        <f>SUMIFS('SSP drivers'!F$2:F$7886,'SSP drivers'!$A$2:$A$7886,'Selected scen drivers'!$AH$1,'SSP drivers'!$B$2:$B$7886,'Selected scen drivers'!$AI$1,'SSP drivers'!$C$2:$C$7886,'Selected scen drivers'!$C269,'SSP drivers'!$D$2:$D$7886,'Selected scen drivers'!$D269)</f>
        <v>0</v>
      </c>
      <c r="G269" s="4">
        <f>SUMIFS('SSP drivers'!G$2:G$7886,'SSP drivers'!$A$2:$A$7886,'Selected scen drivers'!$AH$1,'SSP drivers'!$B$2:$B$7886,'Selected scen drivers'!$AI$1,'SSP drivers'!$C$2:$C$7886,'Selected scen drivers'!$C269,'SSP drivers'!$D$2:$D$7886,'Selected scen drivers'!$D269)</f>
        <v>0</v>
      </c>
      <c r="H269" s="4">
        <f>SUMIFS('SSP drivers'!H$2:H$7886,'SSP drivers'!$A$2:$A$7886,'Selected scen drivers'!$AH$1,'SSP drivers'!$B$2:$B$7886,'Selected scen drivers'!$AI$1,'SSP drivers'!$C$2:$C$7886,'Selected scen drivers'!$C269,'SSP drivers'!$D$2:$D$7886,'Selected scen drivers'!$D269)</f>
        <v>0</v>
      </c>
      <c r="I269" s="4">
        <f>SUMIFS('SSP drivers'!I$2:I$7886,'SSP drivers'!$A$2:$A$7886,'Selected scen drivers'!$AH$1,'SSP drivers'!$B$2:$B$7886,'Selected scen drivers'!$AI$1,'SSP drivers'!$C$2:$C$7886,'Selected scen drivers'!$C269,'SSP drivers'!$D$2:$D$7886,'Selected scen drivers'!$D269)</f>
        <v>0</v>
      </c>
      <c r="J269" s="4">
        <f>SUMIFS('SSP drivers'!J$2:J$7886,'SSP drivers'!$A$2:$A$7886,'Selected scen drivers'!$AH$1,'SSP drivers'!$B$2:$B$7886,'Selected scen drivers'!$AI$1,'SSP drivers'!$C$2:$C$7886,'Selected scen drivers'!$C269,'SSP drivers'!$D$2:$D$7886,'Selected scen drivers'!$D269)</f>
        <v>0</v>
      </c>
      <c r="K269" s="4">
        <f>SUMIFS('SSP drivers'!K$2:K$7886,'SSP drivers'!$A$2:$A$7886,'Selected scen drivers'!$AH$1,'SSP drivers'!$B$2:$B$7886,'Selected scen drivers'!$AI$1,'SSP drivers'!$C$2:$C$7886,'Selected scen drivers'!$C269,'SSP drivers'!$D$2:$D$7886,'Selected scen drivers'!$D269)</f>
        <v>0</v>
      </c>
      <c r="L269" s="4">
        <f>SUMIFS('SSP drivers'!L$2:L$7886,'SSP drivers'!$A$2:$A$7886,'Selected scen drivers'!$AH$1,'SSP drivers'!$B$2:$B$7886,'Selected scen drivers'!$AI$1,'SSP drivers'!$C$2:$C$7886,'Selected scen drivers'!$C269,'SSP drivers'!$D$2:$D$7886,'Selected scen drivers'!$D269)</f>
        <v>0</v>
      </c>
      <c r="M269" s="4">
        <f>SUMIFS('SSP drivers'!M$2:M$7886,'SSP drivers'!$A$2:$A$7886,'Selected scen drivers'!$AH$1,'SSP drivers'!$B$2:$B$7886,'Selected scen drivers'!$AI$1,'SSP drivers'!$C$2:$C$7886,'Selected scen drivers'!$C269,'SSP drivers'!$D$2:$D$7886,'Selected scen drivers'!$D269)</f>
        <v>0</v>
      </c>
      <c r="N269" s="4">
        <f>SUMIFS('SSP drivers'!N$2:N$7886,'SSP drivers'!$A$2:$A$7886,'Selected scen drivers'!$AH$1,'SSP drivers'!$B$2:$B$7886,'Selected scen drivers'!$AI$1,'SSP drivers'!$C$2:$C$7886,'Selected scen drivers'!$C269,'SSP drivers'!$D$2:$D$7886,'Selected scen drivers'!$D269)</f>
        <v>0</v>
      </c>
      <c r="O269" s="4">
        <f>SUMIFS('SSP drivers'!O$2:O$7886,'SSP drivers'!$A$2:$A$7886,'Selected scen drivers'!$AH$1,'SSP drivers'!$B$2:$B$7886,'Selected scen drivers'!$AI$1,'SSP drivers'!$C$2:$C$7886,'Selected scen drivers'!$C269,'SSP drivers'!$D$2:$D$7886,'Selected scen drivers'!$D269)</f>
        <v>0</v>
      </c>
      <c r="P269" s="4">
        <f>SUMIFS('SSP drivers'!P$2:P$7886,'SSP drivers'!$A$2:$A$7886,'Selected scen drivers'!$AH$1,'SSP drivers'!$B$2:$B$7886,'Selected scen drivers'!$AI$1,'SSP drivers'!$C$2:$C$7886,'Selected scen drivers'!$C269,'SSP drivers'!$D$2:$D$7886,'Selected scen drivers'!$D269)</f>
        <v>0</v>
      </c>
      <c r="Q269" s="4">
        <f>SUMIFS('SSP drivers'!Q$2:Q$7886,'SSP drivers'!$A$2:$A$7886,'Selected scen drivers'!$AH$1,'SSP drivers'!$B$2:$B$7886,'Selected scen drivers'!$AI$1,'SSP drivers'!$C$2:$C$7886,'Selected scen drivers'!$C269,'SSP drivers'!$D$2:$D$7886,'Selected scen drivers'!$D269)</f>
        <v>0</v>
      </c>
      <c r="R269" s="4">
        <f>SUMIFS('SSP drivers'!R$2:R$7886,'SSP drivers'!$A$2:$A$7886,'Selected scen drivers'!$AH$1,'SSP drivers'!$B$2:$B$7886,'Selected scen drivers'!$AI$1,'SSP drivers'!$C$2:$C$7886,'Selected scen drivers'!$C269,'SSP drivers'!$D$2:$D$7886,'Selected scen drivers'!$D269)</f>
        <v>0</v>
      </c>
      <c r="S269" s="4">
        <f>SUMIFS('SSP drivers'!S$2:S$7886,'SSP drivers'!$A$2:$A$7886,'Selected scen drivers'!$AH$1,'SSP drivers'!$B$2:$B$7886,'Selected scen drivers'!$AI$1,'SSP drivers'!$C$2:$C$7886,'Selected scen drivers'!$C269,'SSP drivers'!$D$2:$D$7886,'Selected scen drivers'!$D269)</f>
        <v>0</v>
      </c>
      <c r="T269" s="4">
        <f>SUMIFS('SSP drivers'!T$2:T$7886,'SSP drivers'!$A$2:$A$7886,'Selected scen drivers'!$AH$1,'SSP drivers'!$B$2:$B$7886,'Selected scen drivers'!$AI$1,'SSP drivers'!$C$2:$C$7886,'Selected scen drivers'!$C269,'SSP drivers'!$D$2:$D$7886,'Selected scen drivers'!$D269)</f>
        <v>0</v>
      </c>
      <c r="U269" s="4">
        <f>SUMIFS('SSP drivers'!U$2:U$7886,'SSP drivers'!$A$2:$A$7886,'Selected scen drivers'!$AH$1,'SSP drivers'!$B$2:$B$7886,'Selected scen drivers'!$AI$1,'SSP drivers'!$C$2:$C$7886,'Selected scen drivers'!$C269,'SSP drivers'!$D$2:$D$7886,'Selected scen drivers'!$D269)</f>
        <v>0</v>
      </c>
      <c r="V269" s="4">
        <f>SUMIFS('SSP drivers'!V$2:V$7886,'SSP drivers'!$A$2:$A$7886,'Selected scen drivers'!$AH$1,'SSP drivers'!$B$2:$B$7886,'Selected scen drivers'!$AI$1,'SSP drivers'!$C$2:$C$7886,'Selected scen drivers'!$C269,'SSP drivers'!$D$2:$D$7886,'Selected scen drivers'!$D269)</f>
        <v>0</v>
      </c>
      <c r="W269" s="4">
        <f>SUMIFS('SSP drivers'!W$2:W$7886,'SSP drivers'!$A$2:$A$7886,'Selected scen drivers'!$AH$1,'SSP drivers'!$B$2:$B$7886,'Selected scen drivers'!$AI$1,'SSP drivers'!$C$2:$C$7886,'Selected scen drivers'!$C269,'SSP drivers'!$D$2:$D$7886,'Selected scen drivers'!$D269)</f>
        <v>0</v>
      </c>
      <c r="X269" s="4"/>
      <c r="Y269" s="4"/>
      <c r="Z269" s="4"/>
      <c r="AA269" s="4"/>
      <c r="AB269" s="4"/>
      <c r="AC269" s="4"/>
      <c r="AD269" s="4"/>
      <c r="AE269" s="4"/>
    </row>
    <row r="270" spans="1:31" x14ac:dyDescent="0.35">
      <c r="A270">
        <f t="shared" si="8"/>
        <v>30</v>
      </c>
      <c r="B270">
        <f t="shared" si="9"/>
        <v>8</v>
      </c>
      <c r="C270" t="str">
        <f>IFERROR(VLOOKUP(A270,Classification!$A$4:$B$37,2,FALSE),"")</f>
        <v/>
      </c>
      <c r="D270" t="str">
        <f>IFERROR(VLOOKUP(B270,Classification!$N$5:$O$14,2,FALSE),"")</f>
        <v>HOU</v>
      </c>
      <c r="E270" s="4">
        <f>SUMIFS('SSP drivers'!E$2:E$7886,'SSP drivers'!$A$2:$A$7886,'Selected scen drivers'!$AH$1,'SSP drivers'!$B$2:$B$7886,'Selected scen drivers'!$AI$1,'SSP drivers'!$C$2:$C$7886,'Selected scen drivers'!$C270,'SSP drivers'!$D$2:$D$7886,'Selected scen drivers'!$D270)</f>
        <v>0</v>
      </c>
      <c r="F270" s="4">
        <f>SUMIFS('SSP drivers'!F$2:F$7886,'SSP drivers'!$A$2:$A$7886,'Selected scen drivers'!$AH$1,'SSP drivers'!$B$2:$B$7886,'Selected scen drivers'!$AI$1,'SSP drivers'!$C$2:$C$7886,'Selected scen drivers'!$C270,'SSP drivers'!$D$2:$D$7886,'Selected scen drivers'!$D270)</f>
        <v>0</v>
      </c>
      <c r="G270" s="4">
        <f>SUMIFS('SSP drivers'!G$2:G$7886,'SSP drivers'!$A$2:$A$7886,'Selected scen drivers'!$AH$1,'SSP drivers'!$B$2:$B$7886,'Selected scen drivers'!$AI$1,'SSP drivers'!$C$2:$C$7886,'Selected scen drivers'!$C270,'SSP drivers'!$D$2:$D$7886,'Selected scen drivers'!$D270)</f>
        <v>0</v>
      </c>
      <c r="H270" s="4">
        <f>SUMIFS('SSP drivers'!H$2:H$7886,'SSP drivers'!$A$2:$A$7886,'Selected scen drivers'!$AH$1,'SSP drivers'!$B$2:$B$7886,'Selected scen drivers'!$AI$1,'SSP drivers'!$C$2:$C$7886,'Selected scen drivers'!$C270,'SSP drivers'!$D$2:$D$7886,'Selected scen drivers'!$D270)</f>
        <v>0</v>
      </c>
      <c r="I270" s="4">
        <f>SUMIFS('SSP drivers'!I$2:I$7886,'SSP drivers'!$A$2:$A$7886,'Selected scen drivers'!$AH$1,'SSP drivers'!$B$2:$B$7886,'Selected scen drivers'!$AI$1,'SSP drivers'!$C$2:$C$7886,'Selected scen drivers'!$C270,'SSP drivers'!$D$2:$D$7886,'Selected scen drivers'!$D270)</f>
        <v>0</v>
      </c>
      <c r="J270" s="4">
        <f>SUMIFS('SSP drivers'!J$2:J$7886,'SSP drivers'!$A$2:$A$7886,'Selected scen drivers'!$AH$1,'SSP drivers'!$B$2:$B$7886,'Selected scen drivers'!$AI$1,'SSP drivers'!$C$2:$C$7886,'Selected scen drivers'!$C270,'SSP drivers'!$D$2:$D$7886,'Selected scen drivers'!$D270)</f>
        <v>0</v>
      </c>
      <c r="K270" s="4">
        <f>SUMIFS('SSP drivers'!K$2:K$7886,'SSP drivers'!$A$2:$A$7886,'Selected scen drivers'!$AH$1,'SSP drivers'!$B$2:$B$7886,'Selected scen drivers'!$AI$1,'SSP drivers'!$C$2:$C$7886,'Selected scen drivers'!$C270,'SSP drivers'!$D$2:$D$7886,'Selected scen drivers'!$D270)</f>
        <v>0</v>
      </c>
      <c r="L270" s="4">
        <f>SUMIFS('SSP drivers'!L$2:L$7886,'SSP drivers'!$A$2:$A$7886,'Selected scen drivers'!$AH$1,'SSP drivers'!$B$2:$B$7886,'Selected scen drivers'!$AI$1,'SSP drivers'!$C$2:$C$7886,'Selected scen drivers'!$C270,'SSP drivers'!$D$2:$D$7886,'Selected scen drivers'!$D270)</f>
        <v>0</v>
      </c>
      <c r="M270" s="4">
        <f>SUMIFS('SSP drivers'!M$2:M$7886,'SSP drivers'!$A$2:$A$7886,'Selected scen drivers'!$AH$1,'SSP drivers'!$B$2:$B$7886,'Selected scen drivers'!$AI$1,'SSP drivers'!$C$2:$C$7886,'Selected scen drivers'!$C270,'SSP drivers'!$D$2:$D$7886,'Selected scen drivers'!$D270)</f>
        <v>0</v>
      </c>
      <c r="N270" s="4">
        <f>SUMIFS('SSP drivers'!N$2:N$7886,'SSP drivers'!$A$2:$A$7886,'Selected scen drivers'!$AH$1,'SSP drivers'!$B$2:$B$7886,'Selected scen drivers'!$AI$1,'SSP drivers'!$C$2:$C$7886,'Selected scen drivers'!$C270,'SSP drivers'!$D$2:$D$7886,'Selected scen drivers'!$D270)</f>
        <v>0</v>
      </c>
      <c r="O270" s="4">
        <f>SUMIFS('SSP drivers'!O$2:O$7886,'SSP drivers'!$A$2:$A$7886,'Selected scen drivers'!$AH$1,'SSP drivers'!$B$2:$B$7886,'Selected scen drivers'!$AI$1,'SSP drivers'!$C$2:$C$7886,'Selected scen drivers'!$C270,'SSP drivers'!$D$2:$D$7886,'Selected scen drivers'!$D270)</f>
        <v>0</v>
      </c>
      <c r="P270" s="4">
        <f>SUMIFS('SSP drivers'!P$2:P$7886,'SSP drivers'!$A$2:$A$7886,'Selected scen drivers'!$AH$1,'SSP drivers'!$B$2:$B$7886,'Selected scen drivers'!$AI$1,'SSP drivers'!$C$2:$C$7886,'Selected scen drivers'!$C270,'SSP drivers'!$D$2:$D$7886,'Selected scen drivers'!$D270)</f>
        <v>0</v>
      </c>
      <c r="Q270" s="4">
        <f>SUMIFS('SSP drivers'!Q$2:Q$7886,'SSP drivers'!$A$2:$A$7886,'Selected scen drivers'!$AH$1,'SSP drivers'!$B$2:$B$7886,'Selected scen drivers'!$AI$1,'SSP drivers'!$C$2:$C$7886,'Selected scen drivers'!$C270,'SSP drivers'!$D$2:$D$7886,'Selected scen drivers'!$D270)</f>
        <v>0</v>
      </c>
      <c r="R270" s="4">
        <f>SUMIFS('SSP drivers'!R$2:R$7886,'SSP drivers'!$A$2:$A$7886,'Selected scen drivers'!$AH$1,'SSP drivers'!$B$2:$B$7886,'Selected scen drivers'!$AI$1,'SSP drivers'!$C$2:$C$7886,'Selected scen drivers'!$C270,'SSP drivers'!$D$2:$D$7886,'Selected scen drivers'!$D270)</f>
        <v>0</v>
      </c>
      <c r="S270" s="4">
        <f>SUMIFS('SSP drivers'!S$2:S$7886,'SSP drivers'!$A$2:$A$7886,'Selected scen drivers'!$AH$1,'SSP drivers'!$B$2:$B$7886,'Selected scen drivers'!$AI$1,'SSP drivers'!$C$2:$C$7886,'Selected scen drivers'!$C270,'SSP drivers'!$D$2:$D$7886,'Selected scen drivers'!$D270)</f>
        <v>0</v>
      </c>
      <c r="T270" s="4">
        <f>SUMIFS('SSP drivers'!T$2:T$7886,'SSP drivers'!$A$2:$A$7886,'Selected scen drivers'!$AH$1,'SSP drivers'!$B$2:$B$7886,'Selected scen drivers'!$AI$1,'SSP drivers'!$C$2:$C$7886,'Selected scen drivers'!$C270,'SSP drivers'!$D$2:$D$7886,'Selected scen drivers'!$D270)</f>
        <v>0</v>
      </c>
      <c r="U270" s="4">
        <f>SUMIFS('SSP drivers'!U$2:U$7886,'SSP drivers'!$A$2:$A$7886,'Selected scen drivers'!$AH$1,'SSP drivers'!$B$2:$B$7886,'Selected scen drivers'!$AI$1,'SSP drivers'!$C$2:$C$7886,'Selected scen drivers'!$C270,'SSP drivers'!$D$2:$D$7886,'Selected scen drivers'!$D270)</f>
        <v>0</v>
      </c>
      <c r="V270" s="4">
        <f>SUMIFS('SSP drivers'!V$2:V$7886,'SSP drivers'!$A$2:$A$7886,'Selected scen drivers'!$AH$1,'SSP drivers'!$B$2:$B$7886,'Selected scen drivers'!$AI$1,'SSP drivers'!$C$2:$C$7886,'Selected scen drivers'!$C270,'SSP drivers'!$D$2:$D$7886,'Selected scen drivers'!$D270)</f>
        <v>0</v>
      </c>
      <c r="W270" s="4">
        <f>SUMIFS('SSP drivers'!W$2:W$7886,'SSP drivers'!$A$2:$A$7886,'Selected scen drivers'!$AH$1,'SSP drivers'!$B$2:$B$7886,'Selected scen drivers'!$AI$1,'SSP drivers'!$C$2:$C$7886,'Selected scen drivers'!$C270,'SSP drivers'!$D$2:$D$7886,'Selected scen drivers'!$D270)</f>
        <v>0</v>
      </c>
      <c r="X270" s="4"/>
      <c r="Y270" s="4"/>
      <c r="Z270" s="4"/>
      <c r="AA270" s="4"/>
      <c r="AB270" s="4"/>
      <c r="AC270" s="4"/>
      <c r="AD270" s="4"/>
      <c r="AE270" s="4"/>
    </row>
    <row r="271" spans="1:31" x14ac:dyDescent="0.35">
      <c r="A271">
        <f t="shared" si="8"/>
        <v>30</v>
      </c>
      <c r="B271">
        <f t="shared" si="9"/>
        <v>9</v>
      </c>
      <c r="C271" t="str">
        <f>IFERROR(VLOOKUP(A271,Classification!$A$4:$B$37,2,FALSE),"")</f>
        <v/>
      </c>
      <c r="D271" t="str">
        <f>IFERROR(VLOOKUP(B271,Classification!$N$5:$O$14,2,FALSE),"")</f>
        <v>POP</v>
      </c>
      <c r="E271" s="4">
        <f>SUMIFS('SSP drivers'!E$2:E$7886,'SSP drivers'!$A$2:$A$7886,'Selected scen drivers'!$AH$1,'SSP drivers'!$B$2:$B$7886,'Selected scen drivers'!$AI$1,'SSP drivers'!$C$2:$C$7886,'Selected scen drivers'!$C271,'SSP drivers'!$D$2:$D$7886,'Selected scen drivers'!$D271)</f>
        <v>0</v>
      </c>
      <c r="F271" s="4">
        <f>SUMIFS('SSP drivers'!F$2:F$7886,'SSP drivers'!$A$2:$A$7886,'Selected scen drivers'!$AH$1,'SSP drivers'!$B$2:$B$7886,'Selected scen drivers'!$AI$1,'SSP drivers'!$C$2:$C$7886,'Selected scen drivers'!$C271,'SSP drivers'!$D$2:$D$7886,'Selected scen drivers'!$D271)</f>
        <v>0</v>
      </c>
      <c r="G271" s="4">
        <f>SUMIFS('SSP drivers'!G$2:G$7886,'SSP drivers'!$A$2:$A$7886,'Selected scen drivers'!$AH$1,'SSP drivers'!$B$2:$B$7886,'Selected scen drivers'!$AI$1,'SSP drivers'!$C$2:$C$7886,'Selected scen drivers'!$C271,'SSP drivers'!$D$2:$D$7886,'Selected scen drivers'!$D271)</f>
        <v>0</v>
      </c>
      <c r="H271" s="4">
        <f>SUMIFS('SSP drivers'!H$2:H$7886,'SSP drivers'!$A$2:$A$7886,'Selected scen drivers'!$AH$1,'SSP drivers'!$B$2:$B$7886,'Selected scen drivers'!$AI$1,'SSP drivers'!$C$2:$C$7886,'Selected scen drivers'!$C271,'SSP drivers'!$D$2:$D$7886,'Selected scen drivers'!$D271)</f>
        <v>0</v>
      </c>
      <c r="I271" s="4">
        <f>SUMIFS('SSP drivers'!I$2:I$7886,'SSP drivers'!$A$2:$A$7886,'Selected scen drivers'!$AH$1,'SSP drivers'!$B$2:$B$7886,'Selected scen drivers'!$AI$1,'SSP drivers'!$C$2:$C$7886,'Selected scen drivers'!$C271,'SSP drivers'!$D$2:$D$7886,'Selected scen drivers'!$D271)</f>
        <v>0</v>
      </c>
      <c r="J271" s="4">
        <f>SUMIFS('SSP drivers'!J$2:J$7886,'SSP drivers'!$A$2:$A$7886,'Selected scen drivers'!$AH$1,'SSP drivers'!$B$2:$B$7886,'Selected scen drivers'!$AI$1,'SSP drivers'!$C$2:$C$7886,'Selected scen drivers'!$C271,'SSP drivers'!$D$2:$D$7886,'Selected scen drivers'!$D271)</f>
        <v>0</v>
      </c>
      <c r="K271" s="4">
        <f>SUMIFS('SSP drivers'!K$2:K$7886,'SSP drivers'!$A$2:$A$7886,'Selected scen drivers'!$AH$1,'SSP drivers'!$B$2:$B$7886,'Selected scen drivers'!$AI$1,'SSP drivers'!$C$2:$C$7886,'Selected scen drivers'!$C271,'SSP drivers'!$D$2:$D$7886,'Selected scen drivers'!$D271)</f>
        <v>0</v>
      </c>
      <c r="L271" s="4">
        <f>SUMIFS('SSP drivers'!L$2:L$7886,'SSP drivers'!$A$2:$A$7886,'Selected scen drivers'!$AH$1,'SSP drivers'!$B$2:$B$7886,'Selected scen drivers'!$AI$1,'SSP drivers'!$C$2:$C$7886,'Selected scen drivers'!$C271,'SSP drivers'!$D$2:$D$7886,'Selected scen drivers'!$D271)</f>
        <v>0</v>
      </c>
      <c r="M271" s="4">
        <f>SUMIFS('SSP drivers'!M$2:M$7886,'SSP drivers'!$A$2:$A$7886,'Selected scen drivers'!$AH$1,'SSP drivers'!$B$2:$B$7886,'Selected scen drivers'!$AI$1,'SSP drivers'!$C$2:$C$7886,'Selected scen drivers'!$C271,'SSP drivers'!$D$2:$D$7886,'Selected scen drivers'!$D271)</f>
        <v>0</v>
      </c>
      <c r="N271" s="4">
        <f>SUMIFS('SSP drivers'!N$2:N$7886,'SSP drivers'!$A$2:$A$7886,'Selected scen drivers'!$AH$1,'SSP drivers'!$B$2:$B$7886,'Selected scen drivers'!$AI$1,'SSP drivers'!$C$2:$C$7886,'Selected scen drivers'!$C271,'SSP drivers'!$D$2:$D$7886,'Selected scen drivers'!$D271)</f>
        <v>0</v>
      </c>
      <c r="O271" s="4">
        <f>SUMIFS('SSP drivers'!O$2:O$7886,'SSP drivers'!$A$2:$A$7886,'Selected scen drivers'!$AH$1,'SSP drivers'!$B$2:$B$7886,'Selected scen drivers'!$AI$1,'SSP drivers'!$C$2:$C$7886,'Selected scen drivers'!$C271,'SSP drivers'!$D$2:$D$7886,'Selected scen drivers'!$D271)</f>
        <v>0</v>
      </c>
      <c r="P271" s="4">
        <f>SUMIFS('SSP drivers'!P$2:P$7886,'SSP drivers'!$A$2:$A$7886,'Selected scen drivers'!$AH$1,'SSP drivers'!$B$2:$B$7886,'Selected scen drivers'!$AI$1,'SSP drivers'!$C$2:$C$7886,'Selected scen drivers'!$C271,'SSP drivers'!$D$2:$D$7886,'Selected scen drivers'!$D271)</f>
        <v>0</v>
      </c>
      <c r="Q271" s="4">
        <f>SUMIFS('SSP drivers'!Q$2:Q$7886,'SSP drivers'!$A$2:$A$7886,'Selected scen drivers'!$AH$1,'SSP drivers'!$B$2:$B$7886,'Selected scen drivers'!$AI$1,'SSP drivers'!$C$2:$C$7886,'Selected scen drivers'!$C271,'SSP drivers'!$D$2:$D$7886,'Selected scen drivers'!$D271)</f>
        <v>0</v>
      </c>
      <c r="R271" s="4">
        <f>SUMIFS('SSP drivers'!R$2:R$7886,'SSP drivers'!$A$2:$A$7886,'Selected scen drivers'!$AH$1,'SSP drivers'!$B$2:$B$7886,'Selected scen drivers'!$AI$1,'SSP drivers'!$C$2:$C$7886,'Selected scen drivers'!$C271,'SSP drivers'!$D$2:$D$7886,'Selected scen drivers'!$D271)</f>
        <v>0</v>
      </c>
      <c r="S271" s="4">
        <f>SUMIFS('SSP drivers'!S$2:S$7886,'SSP drivers'!$A$2:$A$7886,'Selected scen drivers'!$AH$1,'SSP drivers'!$B$2:$B$7886,'Selected scen drivers'!$AI$1,'SSP drivers'!$C$2:$C$7886,'Selected scen drivers'!$C271,'SSP drivers'!$D$2:$D$7886,'Selected scen drivers'!$D271)</f>
        <v>0</v>
      </c>
      <c r="T271" s="4">
        <f>SUMIFS('SSP drivers'!T$2:T$7886,'SSP drivers'!$A$2:$A$7886,'Selected scen drivers'!$AH$1,'SSP drivers'!$B$2:$B$7886,'Selected scen drivers'!$AI$1,'SSP drivers'!$C$2:$C$7886,'Selected scen drivers'!$C271,'SSP drivers'!$D$2:$D$7886,'Selected scen drivers'!$D271)</f>
        <v>0</v>
      </c>
      <c r="U271" s="4">
        <f>SUMIFS('SSP drivers'!U$2:U$7886,'SSP drivers'!$A$2:$A$7886,'Selected scen drivers'!$AH$1,'SSP drivers'!$B$2:$B$7886,'Selected scen drivers'!$AI$1,'SSP drivers'!$C$2:$C$7886,'Selected scen drivers'!$C271,'SSP drivers'!$D$2:$D$7886,'Selected scen drivers'!$D271)</f>
        <v>0</v>
      </c>
      <c r="V271" s="4">
        <f>SUMIFS('SSP drivers'!V$2:V$7886,'SSP drivers'!$A$2:$A$7886,'Selected scen drivers'!$AH$1,'SSP drivers'!$B$2:$B$7886,'Selected scen drivers'!$AI$1,'SSP drivers'!$C$2:$C$7886,'Selected scen drivers'!$C271,'SSP drivers'!$D$2:$D$7886,'Selected scen drivers'!$D271)</f>
        <v>0</v>
      </c>
      <c r="W271" s="4">
        <f>SUMIFS('SSP drivers'!W$2:W$7886,'SSP drivers'!$A$2:$A$7886,'Selected scen drivers'!$AH$1,'SSP drivers'!$B$2:$B$7886,'Selected scen drivers'!$AI$1,'SSP drivers'!$C$2:$C$7886,'Selected scen drivers'!$C271,'SSP drivers'!$D$2:$D$7886,'Selected scen drivers'!$D271)</f>
        <v>0</v>
      </c>
      <c r="X271" s="4"/>
      <c r="Y271" s="4"/>
      <c r="Z271" s="4"/>
      <c r="AA271" s="4"/>
      <c r="AB271" s="4"/>
      <c r="AC271" s="4"/>
      <c r="AD271" s="4"/>
      <c r="AE271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D3D9B-1806-47E5-8E38-541F7AED7BB5}">
  <dimension ref="B3:AC280"/>
  <sheetViews>
    <sheetView workbookViewId="0"/>
  </sheetViews>
  <sheetFormatPr defaultColWidth="8.86328125" defaultRowHeight="12.75" x14ac:dyDescent="0.35"/>
  <cols>
    <col min="2" max="2" width="12.3984375" bestFit="1" customWidth="1"/>
    <col min="3" max="3" width="9.73046875" bestFit="1" customWidth="1"/>
    <col min="4" max="19" width="4.73046875" bestFit="1" customWidth="1"/>
    <col min="20" max="28" width="5.265625" bestFit="1" customWidth="1"/>
    <col min="29" max="29" width="6.265625" bestFit="1" customWidth="1"/>
  </cols>
  <sheetData>
    <row r="3" spans="2:29" x14ac:dyDescent="0.35">
      <c r="B3" t="s">
        <v>41</v>
      </c>
      <c r="C3" t="s">
        <v>43</v>
      </c>
      <c r="D3">
        <f>'Selected scen drivers'!F1</f>
        <v>2019</v>
      </c>
      <c r="E3">
        <f>'Selected scen drivers'!G1</f>
        <v>2020</v>
      </c>
      <c r="F3">
        <f>'Selected scen drivers'!H1</f>
        <v>2025</v>
      </c>
      <c r="G3">
        <f>'Selected scen drivers'!I1</f>
        <v>2030</v>
      </c>
      <c r="H3">
        <f>'Selected scen drivers'!J1</f>
        <v>2035</v>
      </c>
      <c r="I3">
        <f>'Selected scen drivers'!K1</f>
        <v>2040</v>
      </c>
      <c r="J3">
        <f>'Selected scen drivers'!L1</f>
        <v>2045</v>
      </c>
      <c r="K3">
        <f>'Selected scen drivers'!M1</f>
        <v>2050</v>
      </c>
      <c r="L3">
        <f>'Selected scen drivers'!N1</f>
        <v>2055</v>
      </c>
      <c r="M3">
        <f>'Selected scen drivers'!O1</f>
        <v>2060</v>
      </c>
      <c r="N3">
        <f>'Selected scen drivers'!P1</f>
        <v>2065</v>
      </c>
      <c r="O3">
        <f>'Selected scen drivers'!Q1</f>
        <v>2070</v>
      </c>
      <c r="P3">
        <f>'Selected scen drivers'!R1</f>
        <v>2075</v>
      </c>
      <c r="Q3">
        <f>'Selected scen drivers'!S1</f>
        <v>2080</v>
      </c>
      <c r="R3">
        <f>'Selected scen drivers'!T1</f>
        <v>2085</v>
      </c>
      <c r="S3">
        <f>'Selected scen drivers'!U1</f>
        <v>2090</v>
      </c>
      <c r="T3">
        <f>'Selected scen drivers'!V1</f>
        <v>2095</v>
      </c>
      <c r="U3">
        <f>'Selected scen drivers'!W1</f>
        <v>2100</v>
      </c>
    </row>
    <row r="4" spans="2:29" x14ac:dyDescent="0.35">
      <c r="B4" t="str">
        <f>'Selected scen drivers'!C2</f>
        <v>Africa_other</v>
      </c>
      <c r="C4" t="str">
        <f>'Selected scen drivers'!D2</f>
        <v>GDP</v>
      </c>
      <c r="D4" s="2">
        <f>IFERROR('Selected scen drivers'!F2/'Selected scen drivers'!$F2,"")</f>
        <v>1</v>
      </c>
      <c r="E4" s="2">
        <f>IFERROR('Selected scen drivers'!G2/'Selected scen drivers'!$F2,"")</f>
        <v>1.0208818306290917</v>
      </c>
      <c r="F4" s="2">
        <f>IFERROR('Selected scen drivers'!H2/'Selected scen drivers'!$F2,"")</f>
        <v>1.2469009500529944</v>
      </c>
      <c r="G4" s="2">
        <f>IFERROR('Selected scen drivers'!I2/'Selected scen drivers'!$F2,"")</f>
        <v>1.5931681923862682</v>
      </c>
      <c r="H4" s="2">
        <f>IFERROR('Selected scen drivers'!J2/'Selected scen drivers'!$F2,"")</f>
        <v>2.0805514585957932</v>
      </c>
      <c r="I4" s="2">
        <f>IFERROR('Selected scen drivers'!K2/'Selected scen drivers'!$F2,"")</f>
        <v>2.677625432205434</v>
      </c>
      <c r="J4" s="2">
        <f>IFERROR('Selected scen drivers'!L2/'Selected scen drivers'!$F2,"")</f>
        <v>3.4232126665771481</v>
      </c>
      <c r="K4" s="2">
        <f>IFERROR('Selected scen drivers'!M2/'Selected scen drivers'!$F2,"")</f>
        <v>4.3534827799882958</v>
      </c>
      <c r="L4" s="2">
        <f>IFERROR('Selected scen drivers'!N2/'Selected scen drivers'!$F2,"")</f>
        <v>5.5074076687551416</v>
      </c>
      <c r="M4" s="2">
        <f>IFERROR('Selected scen drivers'!O2/'Selected scen drivers'!$F2,"")</f>
        <v>6.9238622062757553</v>
      </c>
      <c r="N4" s="2">
        <f>IFERROR('Selected scen drivers'!P2/'Selected scen drivers'!$F2,"")</f>
        <v>8.6432903166846717</v>
      </c>
      <c r="O4" s="2">
        <f>IFERROR('Selected scen drivers'!Q2/'Selected scen drivers'!$F2,"")</f>
        <v>10.683594978336261</v>
      </c>
      <c r="P4" s="2">
        <f>IFERROR('Selected scen drivers'!R2/'Selected scen drivers'!$F2,"")</f>
        <v>13.077074075038277</v>
      </c>
      <c r="Q4" s="2">
        <f>IFERROR('Selected scen drivers'!S2/'Selected scen drivers'!$F2,"")</f>
        <v>15.836947724717392</v>
      </c>
      <c r="R4" s="2">
        <f>IFERROR('Selected scen drivers'!T2/'Selected scen drivers'!$F2,"")</f>
        <v>18.980830135480968</v>
      </c>
      <c r="S4" s="2">
        <f>IFERROR('Selected scen drivers'!U2/'Selected scen drivers'!$F2,"")</f>
        <v>22.529279953666986</v>
      </c>
      <c r="T4" s="2">
        <f>IFERROR('Selected scen drivers'!V2/'Selected scen drivers'!$F2,"")</f>
        <v>26.49659558272721</v>
      </c>
      <c r="U4" s="2">
        <f>IFERROR('Selected scen drivers'!W2/'Selected scen drivers'!$F2,"")</f>
        <v>30.891001521264148</v>
      </c>
      <c r="V4" s="2"/>
      <c r="W4" s="2"/>
      <c r="X4" s="2"/>
      <c r="Y4" s="2"/>
      <c r="Z4" s="2"/>
      <c r="AA4" s="2"/>
      <c r="AB4" s="2"/>
      <c r="AC4" s="2"/>
    </row>
    <row r="5" spans="2:29" x14ac:dyDescent="0.35">
      <c r="B5" t="str">
        <f>'Selected scen drivers'!C3</f>
        <v>Africa_other</v>
      </c>
      <c r="C5" t="str">
        <f>'Selected scen drivers'!D3</f>
        <v>GDPAGR</v>
      </c>
      <c r="D5" s="2">
        <f>IFERROR('Selected scen drivers'!F3/'Selected scen drivers'!$F3,"")</f>
        <v>1</v>
      </c>
      <c r="E5" s="2">
        <f>IFERROR('Selected scen drivers'!G3/'Selected scen drivers'!$F3,"")</f>
        <v>1.0255821707188326</v>
      </c>
      <c r="F5" s="2">
        <f>IFERROR('Selected scen drivers'!H3/'Selected scen drivers'!$F3,"")</f>
        <v>1.202228695276109</v>
      </c>
      <c r="G5" s="2">
        <f>IFERROR('Selected scen drivers'!I3/'Selected scen drivers'!$F3,"")</f>
        <v>1.4847097966440523</v>
      </c>
      <c r="H5" s="2">
        <f>IFERROR('Selected scen drivers'!J3/'Selected scen drivers'!$F3,"")</f>
        <v>1.8635605012171159</v>
      </c>
      <c r="I5" s="2">
        <f>IFERROR('Selected scen drivers'!K3/'Selected scen drivers'!$F3,"")</f>
        <v>2.2974860047966263</v>
      </c>
      <c r="J5" s="2">
        <f>IFERROR('Selected scen drivers'!L3/'Selected scen drivers'!$F3,"")</f>
        <v>2.8036125680968516</v>
      </c>
      <c r="K5" s="2">
        <f>IFERROR('Selected scen drivers'!M3/'Selected scen drivers'!$F3,"")</f>
        <v>3.3887668160802851</v>
      </c>
      <c r="L5" s="2">
        <f>IFERROR('Selected scen drivers'!N3/'Selected scen drivers'!$F3,"")</f>
        <v>4.0551308389346969</v>
      </c>
      <c r="M5" s="2">
        <f>IFERROR('Selected scen drivers'!O3/'Selected scen drivers'!$F3,"")</f>
        <v>4.7976562811781136</v>
      </c>
      <c r="N5" s="2">
        <f>IFERROR('Selected scen drivers'!P3/'Selected scen drivers'!$F3,"")</f>
        <v>5.6050390816169742</v>
      </c>
      <c r="O5" s="2">
        <f>IFERROR('Selected scen drivers'!Q3/'Selected scen drivers'!$F3,"")</f>
        <v>6.4436099658495714</v>
      </c>
      <c r="P5" s="2">
        <f>IFERROR('Selected scen drivers'!R3/'Selected scen drivers'!$F3,"")</f>
        <v>7.2838600342568718</v>
      </c>
      <c r="Q5" s="2">
        <f>IFERROR('Selected scen drivers'!S3/'Selected scen drivers'!$F3,"")</f>
        <v>8.0790849041627855</v>
      </c>
      <c r="R5" s="2">
        <f>IFERROR('Selected scen drivers'!T3/'Selected scen drivers'!$F3,"")</f>
        <v>8.7818402169151106</v>
      </c>
      <c r="S5" s="2">
        <f>IFERROR('Selected scen drivers'!U3/'Selected scen drivers'!$F3,"")</f>
        <v>9.3425252617283316</v>
      </c>
      <c r="T5" s="2">
        <f>IFERROR('Selected scen drivers'!V3/'Selected scen drivers'!$F3,"")</f>
        <v>9.7047021799733511</v>
      </c>
      <c r="U5" s="2">
        <f>IFERROR('Selected scen drivers'!W3/'Selected scen drivers'!$F3,"")</f>
        <v>9.8059393337354575</v>
      </c>
      <c r="V5" s="2"/>
      <c r="W5" s="2"/>
      <c r="X5" s="2"/>
      <c r="Y5" s="2"/>
      <c r="Z5" s="2"/>
      <c r="AA5" s="2"/>
      <c r="AB5" s="2"/>
      <c r="AC5" s="2"/>
    </row>
    <row r="6" spans="2:29" x14ac:dyDescent="0.35">
      <c r="B6" t="str">
        <f>'Selected scen drivers'!C4</f>
        <v>Africa_other</v>
      </c>
      <c r="C6" t="str">
        <f>'Selected scen drivers'!D4</f>
        <v>GDPIND</v>
      </c>
      <c r="D6" s="2">
        <f>IFERROR('Selected scen drivers'!F4/'Selected scen drivers'!$F4,"")</f>
        <v>1</v>
      </c>
      <c r="E6" s="2">
        <f>IFERROR('Selected scen drivers'!G4/'Selected scen drivers'!$F4,"")</f>
        <v>1.0192523075178666</v>
      </c>
      <c r="F6" s="2">
        <f>IFERROR('Selected scen drivers'!H4/'Selected scen drivers'!$F4,"")</f>
        <v>1.2676409776380011</v>
      </c>
      <c r="G6" s="2">
        <f>IFERROR('Selected scen drivers'!I4/'Selected scen drivers'!$F4,"")</f>
        <v>1.6315197052124419</v>
      </c>
      <c r="H6" s="2">
        <f>IFERROR('Selected scen drivers'!J4/'Selected scen drivers'!$F4,"")</f>
        <v>2.1497166304992876</v>
      </c>
      <c r="I6" s="2">
        <f>IFERROR('Selected scen drivers'!K4/'Selected scen drivers'!$F4,"")</f>
        <v>2.794843641462279</v>
      </c>
      <c r="J6" s="2">
        <f>IFERROR('Selected scen drivers'!L4/'Selected scen drivers'!$F4,"")</f>
        <v>3.6116924772489005</v>
      </c>
      <c r="K6" s="2">
        <f>IFERROR('Selected scen drivers'!M4/'Selected scen drivers'!$F4,"")</f>
        <v>4.6439648954296633</v>
      </c>
      <c r="L6" s="2">
        <f>IFERROR('Selected scen drivers'!N4/'Selected scen drivers'!$F4,"")</f>
        <v>5.9399181176081184</v>
      </c>
      <c r="M6" s="2">
        <f>IFERROR('Selected scen drivers'!O4/'Selected scen drivers'!$F4,"")</f>
        <v>7.5494362835788449</v>
      </c>
      <c r="N6" s="2">
        <f>IFERROR('Selected scen drivers'!P4/'Selected scen drivers'!$F4,"")</f>
        <v>9.5258155077537854</v>
      </c>
      <c r="O6" s="2">
        <f>IFERROR('Selected scen drivers'!Q4/'Selected scen drivers'!$F4,"")</f>
        <v>11.899392796239651</v>
      </c>
      <c r="P6" s="2">
        <f>IFERROR('Selected scen drivers'!R4/'Selected scen drivers'!$F4,"")</f>
        <v>14.717660314625203</v>
      </c>
      <c r="Q6" s="2">
        <f>IFERROR('Selected scen drivers'!S4/'Selected scen drivers'!$F4,"")</f>
        <v>18.008107164531417</v>
      </c>
      <c r="R6" s="2">
        <f>IFERROR('Selected scen drivers'!T4/'Selected scen drivers'!$F4,"")</f>
        <v>21.804014196639692</v>
      </c>
      <c r="S6" s="2">
        <f>IFERROR('Selected scen drivers'!U4/'Selected scen drivers'!$F4,"")</f>
        <v>26.142787656408469</v>
      </c>
      <c r="T6" s="2">
        <f>IFERROR('Selected scen drivers'!V4/'Selected scen drivers'!$F4,"")</f>
        <v>31.054900522599919</v>
      </c>
      <c r="U6" s="2">
        <f>IFERROR('Selected scen drivers'!W4/'Selected scen drivers'!$F4,"")</f>
        <v>36.564895217159929</v>
      </c>
      <c r="V6" s="2"/>
      <c r="W6" s="2"/>
      <c r="X6" s="2"/>
      <c r="Y6" s="2"/>
      <c r="Z6" s="2"/>
      <c r="AA6" s="2"/>
      <c r="AB6" s="2"/>
      <c r="AC6" s="2"/>
    </row>
    <row r="7" spans="2:29" x14ac:dyDescent="0.35">
      <c r="B7" t="str">
        <f>'Selected scen drivers'!C5</f>
        <v>Africa_other</v>
      </c>
      <c r="C7" t="str">
        <f>'Selected scen drivers'!D5</f>
        <v>GDPMFG</v>
      </c>
      <c r="D7" s="2">
        <f>IFERROR('Selected scen drivers'!F5/'Selected scen drivers'!$F5,"")</f>
        <v>1</v>
      </c>
      <c r="E7" s="2">
        <f>IFERROR('Selected scen drivers'!G5/'Selected scen drivers'!$F5,"")</f>
        <v>1.0179774780256183</v>
      </c>
      <c r="F7" s="2">
        <f>IFERROR('Selected scen drivers'!H5/'Selected scen drivers'!$F5,"")</f>
        <v>1.3649344545291247</v>
      </c>
      <c r="G7" s="2">
        <f>IFERROR('Selected scen drivers'!I5/'Selected scen drivers'!$F5,"")</f>
        <v>1.8797614448269102</v>
      </c>
      <c r="H7" s="2">
        <f>IFERROR('Selected scen drivers'!J5/'Selected scen drivers'!$F5,"")</f>
        <v>2.6483015194416382</v>
      </c>
      <c r="I7" s="2">
        <f>IFERROR('Selected scen drivers'!K5/'Selected scen drivers'!$F5,"")</f>
        <v>3.6709270461170362</v>
      </c>
      <c r="J7" s="2">
        <f>IFERROR('Selected scen drivers'!L5/'Selected scen drivers'!$F5,"")</f>
        <v>5.040393798679025</v>
      </c>
      <c r="K7" s="2">
        <f>IFERROR('Selected scen drivers'!M5/'Selected scen drivers'!$F5,"")</f>
        <v>6.8639871827234309</v>
      </c>
      <c r="L7" s="2">
        <f>IFERROR('Selected scen drivers'!N5/'Selected scen drivers'!$F5,"")</f>
        <v>9.2711931122891436</v>
      </c>
      <c r="M7" s="2">
        <f>IFERROR('Selected scen drivers'!O5/'Selected scen drivers'!$F5,"")</f>
        <v>12.410647139224428</v>
      </c>
      <c r="N7" s="2">
        <f>IFERROR('Selected scen drivers'!P5/'Selected scen drivers'!$F5,"")</f>
        <v>16.453313657833238</v>
      </c>
      <c r="O7" s="2">
        <f>IFERROR('Selected scen drivers'!Q5/'Selected scen drivers'!$F5,"")</f>
        <v>21.54706964497981</v>
      </c>
      <c r="P7" s="2">
        <f>IFERROR('Selected scen drivers'!R5/'Selected scen drivers'!$F5,"")</f>
        <v>27.882450626238636</v>
      </c>
      <c r="Q7" s="2">
        <f>IFERROR('Selected scen drivers'!S5/'Selected scen drivers'!$F5,"")</f>
        <v>35.627399884485051</v>
      </c>
      <c r="R7" s="2">
        <f>IFERROR('Selected scen drivers'!T5/'Selected scen drivers'!$F5,"")</f>
        <v>44.971069830983204</v>
      </c>
      <c r="S7" s="2">
        <f>IFERROR('Selected scen drivers'!U5/'Selected scen drivers'!$F5,"")</f>
        <v>56.122253799128714</v>
      </c>
      <c r="T7" s="2">
        <f>IFERROR('Selected scen drivers'!V5/'Selected scen drivers'!$F5,"")</f>
        <v>69.287127975435851</v>
      </c>
      <c r="U7" s="2">
        <f>IFERROR('Selected scen drivers'!W5/'Selected scen drivers'!$F5,"")</f>
        <v>84.668995381619496</v>
      </c>
      <c r="V7" s="2"/>
      <c r="W7" s="2"/>
      <c r="X7" s="2"/>
      <c r="Y7" s="2"/>
      <c r="Z7" s="2"/>
      <c r="AA7" s="2"/>
      <c r="AB7" s="2"/>
      <c r="AC7" s="2"/>
    </row>
    <row r="8" spans="2:29" x14ac:dyDescent="0.35">
      <c r="B8" t="str">
        <f>'Selected scen drivers'!C6</f>
        <v>Africa_other</v>
      </c>
      <c r="C8" t="str">
        <f>'Selected scen drivers'!D6</f>
        <v>GDPPCAP</v>
      </c>
      <c r="D8" s="2">
        <f>IFERROR('Selected scen drivers'!F6/'Selected scen drivers'!$F6,"")</f>
        <v>1</v>
      </c>
      <c r="E8" s="2">
        <f>IFERROR('Selected scen drivers'!G6/'Selected scen drivers'!$F6,"")</f>
        <v>0.99273686632252611</v>
      </c>
      <c r="F8" s="2">
        <f>IFERROR('Selected scen drivers'!H6/'Selected scen drivers'!$F6,"")</f>
        <v>1.0656314161651708</v>
      </c>
      <c r="G8" s="2">
        <f>IFERROR('Selected scen drivers'!I6/'Selected scen drivers'!$F6,"")</f>
        <v>1.2054170922713519</v>
      </c>
      <c r="H8" s="2">
        <f>IFERROR('Selected scen drivers'!J6/'Selected scen drivers'!$F6,"")</f>
        <v>1.4056436832692045</v>
      </c>
      <c r="I8" s="2">
        <f>IFERROR('Selected scen drivers'!K6/'Selected scen drivers'!$F6,"")</f>
        <v>1.6297030681713971</v>
      </c>
      <c r="J8" s="2">
        <f>IFERROR('Selected scen drivers'!L6/'Selected scen drivers'!$F6,"")</f>
        <v>1.8938957655816968</v>
      </c>
      <c r="K8" s="2">
        <f>IFERROR('Selected scen drivers'!M6/'Selected scen drivers'!$F6,"")</f>
        <v>2.2091481495841938</v>
      </c>
      <c r="L8" s="2">
        <f>IFERROR('Selected scen drivers'!N6/'Selected scen drivers'!$F6,"")</f>
        <v>2.5877771640283829</v>
      </c>
      <c r="M8" s="2">
        <f>IFERROR('Selected scen drivers'!O6/'Selected scen drivers'!$F6,"")</f>
        <v>3.0388786330184829</v>
      </c>
      <c r="N8" s="2">
        <f>IFERROR('Selected scen drivers'!P6/'Selected scen drivers'!$F6,"")</f>
        <v>3.5736792975770957</v>
      </c>
      <c r="O8" s="2">
        <f>IFERROR('Selected scen drivers'!Q6/'Selected scen drivers'!$F6,"")</f>
        <v>4.1941244682841683</v>
      </c>
      <c r="P8" s="2">
        <f>IFERROR('Selected scen drivers'!R6/'Selected scen drivers'!$F6,"")</f>
        <v>4.9114062170096142</v>
      </c>
      <c r="Q8" s="2">
        <f>IFERROR('Selected scen drivers'!S6/'Selected scen drivers'!$F6,"")</f>
        <v>5.7318278432606959</v>
      </c>
      <c r="R8" s="2">
        <f>IFERROR('Selected scen drivers'!T6/'Selected scen drivers'!$F6,"")</f>
        <v>6.6652788227290891</v>
      </c>
      <c r="S8" s="2">
        <f>IFERROR('Selected scen drivers'!U6/'Selected scen drivers'!$F6,"")</f>
        <v>7.7241002826001859</v>
      </c>
      <c r="T8" s="2">
        <f>IFERROR('Selected scen drivers'!V6/'Selected scen drivers'!$F6,"")</f>
        <v>8.9212997556934983</v>
      </c>
      <c r="U8" s="2">
        <f>IFERROR('Selected scen drivers'!W6/'Selected scen drivers'!$F6,"")</f>
        <v>10.268991258136895</v>
      </c>
      <c r="V8" s="2"/>
      <c r="W8" s="2"/>
      <c r="X8" s="2"/>
      <c r="Y8" s="2"/>
      <c r="Z8" s="2"/>
      <c r="AA8" s="2"/>
      <c r="AB8" s="2"/>
      <c r="AC8" s="2"/>
    </row>
    <row r="9" spans="2:29" x14ac:dyDescent="0.35">
      <c r="B9" t="str">
        <f>'Selected scen drivers'!C7</f>
        <v>Africa_other</v>
      </c>
      <c r="C9" t="str">
        <f>'Selected scen drivers'!D7</f>
        <v>GDPPHOU</v>
      </c>
      <c r="D9" s="2">
        <f>IFERROR('Selected scen drivers'!F7/'Selected scen drivers'!$F7,"")</f>
        <v>1</v>
      </c>
      <c r="E9" s="2">
        <f>IFERROR('Selected scen drivers'!G7/'Selected scen drivers'!$F7,"")</f>
        <v>0.98633492997811223</v>
      </c>
      <c r="F9" s="2">
        <f>IFERROR('Selected scen drivers'!H7/'Selected scen drivers'!$F7,"")</f>
        <v>1.0303662293714155</v>
      </c>
      <c r="G9" s="2">
        <f>IFERROR('Selected scen drivers'!I7/'Selected scen drivers'!$F7,"")</f>
        <v>1.1297096186045799</v>
      </c>
      <c r="H9" s="2">
        <f>IFERROR('Selected scen drivers'!J7/'Selected scen drivers'!$F7,"")</f>
        <v>1.2739568434098563</v>
      </c>
      <c r="I9" s="2">
        <f>IFERROR('Selected scen drivers'!K7/'Selected scen drivers'!$F7,"")</f>
        <v>1.4304402688507343</v>
      </c>
      <c r="J9" s="2">
        <f>IFERROR('Selected scen drivers'!L7/'Selected scen drivers'!$F7,"")</f>
        <v>1.613157389782804</v>
      </c>
      <c r="K9" s="2">
        <f>IFERROR('Selected scen drivers'!M7/'Selected scen drivers'!$F7,"")</f>
        <v>1.8302643963152212</v>
      </c>
      <c r="L9" s="2">
        <f>IFERROR('Selected scen drivers'!N7/'Selected scen drivers'!$F7,"")</f>
        <v>2.0864084540578225</v>
      </c>
      <c r="M9" s="2">
        <f>IFERROR('Selected scen drivers'!O7/'Selected scen drivers'!$F7,"")</f>
        <v>2.3878695787735338</v>
      </c>
      <c r="N9" s="2">
        <f>IFERROR('Selected scen drivers'!P7/'Selected scen drivers'!$F7,"")</f>
        <v>2.7432584955544548</v>
      </c>
      <c r="O9" s="2">
        <f>IFERROR('Selected scen drivers'!Q7/'Selected scen drivers'!$F7,"")</f>
        <v>3.1589343192068471</v>
      </c>
      <c r="P9" s="2">
        <f>IFERROR('Selected scen drivers'!R7/'Selected scen drivers'!$F7,"")</f>
        <v>3.6449059955931675</v>
      </c>
      <c r="Q9" s="2">
        <f>IFERROR('Selected scen drivers'!S7/'Selected scen drivers'!$F7,"")</f>
        <v>4.207898725796916</v>
      </c>
      <c r="R9" s="2">
        <f>IFERROR('Selected scen drivers'!T7/'Selected scen drivers'!$F7,"")</f>
        <v>4.8573628558663877</v>
      </c>
      <c r="S9" s="2">
        <f>IFERROR('Selected scen drivers'!U7/'Selected scen drivers'!$F7,"")</f>
        <v>5.6074196134175915</v>
      </c>
      <c r="T9" s="2">
        <f>IFERROR('Selected scen drivers'!V7/'Selected scen drivers'!$F7,"")</f>
        <v>6.4761097725324133</v>
      </c>
      <c r="U9" s="2">
        <f>IFERROR('Selected scen drivers'!W7/'Selected scen drivers'!$F7,"")</f>
        <v>7.4820554641349357</v>
      </c>
      <c r="V9" s="2"/>
      <c r="W9" s="2"/>
      <c r="X9" s="2"/>
      <c r="Y9" s="2"/>
      <c r="Z9" s="2"/>
      <c r="AA9" s="2"/>
      <c r="AB9" s="2"/>
      <c r="AC9" s="2"/>
    </row>
    <row r="10" spans="2:29" x14ac:dyDescent="0.35">
      <c r="B10" t="str">
        <f>'Selected scen drivers'!C8</f>
        <v>Africa_other</v>
      </c>
      <c r="C10" t="str">
        <f>'Selected scen drivers'!D8</f>
        <v>GDPSER</v>
      </c>
      <c r="D10" s="2">
        <f>IFERROR('Selected scen drivers'!F8/'Selected scen drivers'!$F8,"")</f>
        <v>1</v>
      </c>
      <c r="E10" s="2">
        <f>IFERROR('Selected scen drivers'!G8/'Selected scen drivers'!$F8,"")</f>
        <v>1.018978487226486</v>
      </c>
      <c r="F10" s="2">
        <f>IFERROR('Selected scen drivers'!H8/'Selected scen drivers'!$F8,"")</f>
        <v>1.2551922176802848</v>
      </c>
      <c r="G10" s="2">
        <f>IFERROR('Selected scen drivers'!I8/'Selected scen drivers'!$F8,"")</f>
        <v>1.6207485473793739</v>
      </c>
      <c r="H10" s="2">
        <f>IFERROR('Selected scen drivers'!J8/'Selected scen drivers'!$F8,"")</f>
        <v>2.1404434348012997</v>
      </c>
      <c r="I10" s="2">
        <f>IFERROR('Selected scen drivers'!K8/'Selected scen drivers'!$F8,"")</f>
        <v>2.7847159926902387</v>
      </c>
      <c r="J10" s="2">
        <f>IFERROR('Selected scen drivers'!L8/'Selected scen drivers'!$F8,"")</f>
        <v>3.5985229569638717</v>
      </c>
      <c r="K10" s="2">
        <f>IFERROR('Selected scen drivers'!M8/'Selected scen drivers'!$F8,"")</f>
        <v>4.6267518556311291</v>
      </c>
      <c r="L10" s="2">
        <f>IFERROR('Selected scen drivers'!N8/'Selected scen drivers'!$F8,"")</f>
        <v>5.9193974351218692</v>
      </c>
      <c r="M10" s="2">
        <f>IFERROR('Selected scen drivers'!O8/'Selected scen drivers'!$F8,"")</f>
        <v>7.5284963041606412</v>
      </c>
      <c r="N10" s="2">
        <f>IFERROR('Selected scen drivers'!P8/'Selected scen drivers'!$F8,"")</f>
        <v>9.5099961141661371</v>
      </c>
      <c r="O10" s="2">
        <f>IFERROR('Selected scen drivers'!Q8/'Selected scen drivers'!$F8,"")</f>
        <v>11.897363984803922</v>
      </c>
      <c r="P10" s="2">
        <f>IFERROR('Selected scen drivers'!R8/'Selected scen drivers'!$F8,"")</f>
        <v>14.741376259634553</v>
      </c>
      <c r="Q10" s="2">
        <f>IFERROR('Selected scen drivers'!S8/'Selected scen drivers'!$F8,"")</f>
        <v>18.073338985795647</v>
      </c>
      <c r="R10" s="2">
        <f>IFERROR('Selected scen drivers'!T8/'Selected scen drivers'!$F8,"")</f>
        <v>21.930230633689821</v>
      </c>
      <c r="S10" s="2">
        <f>IFERROR('Selected scen drivers'!U8/'Selected scen drivers'!$F8,"")</f>
        <v>26.353405652999889</v>
      </c>
      <c r="T10" s="2">
        <f>IFERROR('Selected scen drivers'!V8/'Selected scen drivers'!$F8,"")</f>
        <v>31.378279636779428</v>
      </c>
      <c r="U10" s="2">
        <f>IFERROR('Selected scen drivers'!W8/'Selected scen drivers'!$F8,"")</f>
        <v>37.707489823812303</v>
      </c>
      <c r="V10" s="2"/>
      <c r="W10" s="2"/>
      <c r="X10" s="2"/>
      <c r="Y10" s="2"/>
      <c r="Z10" s="2"/>
      <c r="AA10" s="2"/>
      <c r="AB10" s="2"/>
      <c r="AC10" s="2"/>
    </row>
    <row r="11" spans="2:29" x14ac:dyDescent="0.35">
      <c r="B11" t="str">
        <f>'Selected scen drivers'!C9</f>
        <v>Africa_other</v>
      </c>
      <c r="C11" t="str">
        <f>'Selected scen drivers'!D9</f>
        <v>HOU</v>
      </c>
      <c r="D11" s="2">
        <f>IFERROR('Selected scen drivers'!F9/'Selected scen drivers'!$F9,"")</f>
        <v>1</v>
      </c>
      <c r="E11" s="2">
        <f>IFERROR('Selected scen drivers'!G9/'Selected scen drivers'!$F9,"")</f>
        <v>1.0350255269290152</v>
      </c>
      <c r="F11" s="2">
        <f>IFERROR('Selected scen drivers'!H9/'Selected scen drivers'!$F9,"")</f>
        <v>1.2101531615740913</v>
      </c>
      <c r="G11" s="2">
        <f>IFERROR('Selected scen drivers'!I9/'Selected scen drivers'!$F9,"")</f>
        <v>1.4102457535540454</v>
      </c>
      <c r="H11" s="2">
        <f>IFERROR('Selected scen drivers'!J9/'Selected scen drivers'!$F9,"")</f>
        <v>1.633141239719718</v>
      </c>
      <c r="I11" s="2">
        <f>IFERROR('Selected scen drivers'!K9/'Selected scen drivers'!$F9,"")</f>
        <v>1.8718890194252784</v>
      </c>
      <c r="J11" s="2">
        <f>IFERROR('Selected scen drivers'!L9/'Selected scen drivers'!$F9,"")</f>
        <v>2.1220574559299861</v>
      </c>
      <c r="K11" s="2">
        <f>IFERROR('Selected scen drivers'!M9/'Selected scen drivers'!$F9,"")</f>
        <v>2.3786086801190787</v>
      </c>
      <c r="L11" s="2">
        <f>IFERROR('Selected scen drivers'!N9/'Selected scen drivers'!$F9,"")</f>
        <v>2.6396593907793418</v>
      </c>
      <c r="M11" s="2">
        <f>IFERROR('Selected scen drivers'!O9/'Selected scen drivers'!$F9,"")</f>
        <v>2.8995981471617962</v>
      </c>
      <c r="N11" s="2">
        <f>IFERROR('Selected scen drivers'!P9/'Selected scen drivers'!$F9,"")</f>
        <v>3.1507385580656768</v>
      </c>
      <c r="O11" s="2">
        <f>IFERROR('Selected scen drivers'!Q9/'Selected scen drivers'!$F9,"")</f>
        <v>3.3820250435022401</v>
      </c>
      <c r="P11" s="2">
        <f>IFERROR('Selected scen drivers'!R9/'Selected scen drivers'!$F9,"")</f>
        <v>3.587767171731993</v>
      </c>
      <c r="Q11" s="2">
        <f>IFERROR('Selected scen drivers'!S9/'Selected scen drivers'!$F9,"")</f>
        <v>3.7636237839155924</v>
      </c>
      <c r="R11" s="2">
        <f>IFERROR('Selected scen drivers'!T9/'Selected scen drivers'!$F9,"")</f>
        <v>3.9076409769464142</v>
      </c>
      <c r="S11" s="2">
        <f>IFERROR('Selected scen drivers'!U9/'Selected scen drivers'!$F9,"")</f>
        <v>4.0177624481246736</v>
      </c>
      <c r="T11" s="2">
        <f>IFERROR('Selected scen drivers'!V9/'Selected scen drivers'!$F9,"")</f>
        <v>4.091437068455682</v>
      </c>
      <c r="U11" s="2">
        <f>IFERROR('Selected scen drivers'!W9/'Selected scen drivers'!$F9,"")</f>
        <v>4.1286784987547298</v>
      </c>
      <c r="V11" s="2"/>
      <c r="W11" s="2"/>
      <c r="X11" s="2"/>
      <c r="Y11" s="2"/>
      <c r="Z11" s="2"/>
      <c r="AA11" s="2"/>
      <c r="AB11" s="2"/>
      <c r="AC11" s="2"/>
    </row>
    <row r="12" spans="2:29" x14ac:dyDescent="0.35">
      <c r="B12" t="str">
        <f>'Selected scen drivers'!C10</f>
        <v>Africa_other</v>
      </c>
      <c r="C12" t="str">
        <f>'Selected scen drivers'!D10</f>
        <v>POP</v>
      </c>
      <c r="D12" s="2">
        <f>IFERROR('Selected scen drivers'!F10/'Selected scen drivers'!$F10,"")</f>
        <v>1</v>
      </c>
      <c r="E12" s="2">
        <f>IFERROR('Selected scen drivers'!G10/'Selected scen drivers'!$F10,"")</f>
        <v>1.0283508805418149</v>
      </c>
      <c r="F12" s="2">
        <f>IFERROR('Selected scen drivers'!H10/'Selected scen drivers'!$F10,"")</f>
        <v>1.1701052832508898</v>
      </c>
      <c r="G12" s="2">
        <f>IFERROR('Selected scen drivers'!I10/'Selected scen drivers'!$F10,"")</f>
        <v>1.3216738028695796</v>
      </c>
      <c r="H12" s="2">
        <f>IFERROR('Selected scen drivers'!J10/'Selected scen drivers'!$F10,"")</f>
        <v>1.480141435101753</v>
      </c>
      <c r="I12" s="2">
        <f>IFERROR('Selected scen drivers'!K10/'Selected scen drivers'!$F10,"")</f>
        <v>1.6430142916831185</v>
      </c>
      <c r="J12" s="2">
        <f>IFERROR('Selected scen drivers'!L10/'Selected scen drivers'!$F10,"")</f>
        <v>1.8074979250643879</v>
      </c>
      <c r="K12" s="2">
        <f>IFERROR('Selected scen drivers'!M10/'Selected scen drivers'!$F10,"")</f>
        <v>1.9706613070778918</v>
      </c>
      <c r="L12" s="2">
        <f>IFERROR('Selected scen drivers'!N10/'Selected scen drivers'!$F10,"")</f>
        <v>2.1282387623290493</v>
      </c>
      <c r="M12" s="2">
        <f>IFERROR('Selected scen drivers'!O10/'Selected scen drivers'!$F10,"")</f>
        <v>2.2784266969551075</v>
      </c>
      <c r="N12" s="2">
        <f>IFERROR('Selected scen drivers'!P10/'Selected scen drivers'!$F10,"")</f>
        <v>2.4185970807578419</v>
      </c>
      <c r="O12" s="2">
        <f>IFERROR('Selected scen drivers'!Q10/'Selected scen drivers'!$F10,"")</f>
        <v>2.5472765672848441</v>
      </c>
      <c r="P12" s="2">
        <f>IFERROR('Selected scen drivers'!R10/'Selected scen drivers'!$F10,"")</f>
        <v>2.6625926460223623</v>
      </c>
      <c r="Q12" s="2">
        <f>IFERROR('Selected scen drivers'!S10/'Selected scen drivers'!$F10,"")</f>
        <v>2.7629838435112775</v>
      </c>
      <c r="R12" s="2">
        <f>IFERROR('Selected scen drivers'!T10/'Selected scen drivers'!$F10,"")</f>
        <v>2.8477173484108373</v>
      </c>
      <c r="S12" s="2">
        <f>IFERROR('Selected scen drivers'!U10/'Selected scen drivers'!$F10,"")</f>
        <v>2.9167513534771099</v>
      </c>
      <c r="T12" s="2">
        <f>IFERROR('Selected scen drivers'!V10/'Selected scen drivers'!$F10,"")</f>
        <v>2.9700375851419238</v>
      </c>
      <c r="U12" s="2">
        <f>IFERROR('Selected scen drivers'!W10/'Selected scen drivers'!$F10,"")</f>
        <v>3.0081826680675063</v>
      </c>
      <c r="V12" s="2"/>
      <c r="W12" s="2"/>
      <c r="X12" s="2"/>
      <c r="Y12" s="2"/>
      <c r="Z12" s="2"/>
      <c r="AA12" s="2"/>
      <c r="AB12" s="2"/>
      <c r="AC12" s="2"/>
    </row>
    <row r="13" spans="2:29" x14ac:dyDescent="0.35">
      <c r="B13" t="str">
        <f>'Selected scen drivers'!C11</f>
        <v>India</v>
      </c>
      <c r="C13" t="str">
        <f>'Selected scen drivers'!D11</f>
        <v>GDP</v>
      </c>
      <c r="D13" s="2">
        <f>IFERROR('Selected scen drivers'!F11/'Selected scen drivers'!$F11,"")</f>
        <v>1</v>
      </c>
      <c r="E13" s="2">
        <f>IFERROR('Selected scen drivers'!G11/'Selected scen drivers'!$F11,"")</f>
        <v>1.0376238914016549</v>
      </c>
      <c r="F13" s="2">
        <f>IFERROR('Selected scen drivers'!H11/'Selected scen drivers'!$F11,"")</f>
        <v>1.4462721176687061</v>
      </c>
      <c r="G13" s="2">
        <f>IFERROR('Selected scen drivers'!I11/'Selected scen drivers'!$F11,"")</f>
        <v>1.9168483520924449</v>
      </c>
      <c r="H13" s="2">
        <f>IFERROR('Selected scen drivers'!J11/'Selected scen drivers'!$F11,"")</f>
        <v>2.4175631359905037</v>
      </c>
      <c r="I13" s="2">
        <f>IFERROR('Selected scen drivers'!K11/'Selected scen drivers'!$F11,"")</f>
        <v>2.9586660165525305</v>
      </c>
      <c r="J13" s="2">
        <f>IFERROR('Selected scen drivers'!L11/'Selected scen drivers'!$F11,"")</f>
        <v>3.540779287715039</v>
      </c>
      <c r="K13" s="2">
        <f>IFERROR('Selected scen drivers'!M11/'Selected scen drivers'!$F11,"")</f>
        <v>4.1652085465605202</v>
      </c>
      <c r="L13" s="2">
        <f>IFERROR('Selected scen drivers'!N11/'Selected scen drivers'!$F11,"")</f>
        <v>4.8364928782729608</v>
      </c>
      <c r="M13" s="2">
        <f>IFERROR('Selected scen drivers'!O11/'Selected scen drivers'!$F11,"")</f>
        <v>5.5487509950602059</v>
      </c>
      <c r="N13" s="2">
        <f>IFERROR('Selected scen drivers'!P11/'Selected scen drivers'!$F11,"")</f>
        <v>6.28934178872169</v>
      </c>
      <c r="O13" s="2">
        <f>IFERROR('Selected scen drivers'!Q11/'Selected scen drivers'!$F11,"")</f>
        <v>7.0315676291967621</v>
      </c>
      <c r="P13" s="2">
        <f>IFERROR('Selected scen drivers'!R11/'Selected scen drivers'!$F11,"")</f>
        <v>7.7696570452702973</v>
      </c>
      <c r="Q13" s="2">
        <f>IFERROR('Selected scen drivers'!S11/'Selected scen drivers'!$F11,"")</f>
        <v>8.4814636939075214</v>
      </c>
      <c r="R13" s="2">
        <f>IFERROR('Selected scen drivers'!T11/'Selected scen drivers'!$F11,"")</f>
        <v>9.1612283057352073</v>
      </c>
      <c r="S13" s="2">
        <f>IFERROR('Selected scen drivers'!U11/'Selected scen drivers'!$F11,"")</f>
        <v>9.8079259260343861</v>
      </c>
      <c r="T13" s="2">
        <f>IFERROR('Selected scen drivers'!V11/'Selected scen drivers'!$F11,"")</f>
        <v>10.422581509524026</v>
      </c>
      <c r="U13" s="2">
        <f>IFERROR('Selected scen drivers'!W11/'Selected scen drivers'!$F11,"")</f>
        <v>11.010722490581397</v>
      </c>
      <c r="V13" s="2"/>
      <c r="W13" s="2"/>
      <c r="X13" s="2"/>
      <c r="Y13" s="2"/>
      <c r="Z13" s="2"/>
      <c r="AA13" s="2"/>
      <c r="AB13" s="2"/>
      <c r="AC13" s="2"/>
    </row>
    <row r="14" spans="2:29" x14ac:dyDescent="0.35">
      <c r="B14" t="str">
        <f>'Selected scen drivers'!C12</f>
        <v>India</v>
      </c>
      <c r="C14" t="str">
        <f>'Selected scen drivers'!D12</f>
        <v>GDPAGR</v>
      </c>
      <c r="D14" s="2">
        <f>IFERROR('Selected scen drivers'!F12/'Selected scen drivers'!$F12,"")</f>
        <v>1</v>
      </c>
      <c r="E14" s="2">
        <f>IFERROR('Selected scen drivers'!G12/'Selected scen drivers'!$F12,"")</f>
        <v>1.0376238914016567</v>
      </c>
      <c r="F14" s="2">
        <f>IFERROR('Selected scen drivers'!H12/'Selected scen drivers'!$F12,"")</f>
        <v>1.3992525106680165</v>
      </c>
      <c r="G14" s="2">
        <f>IFERROR('Selected scen drivers'!I12/'Selected scen drivers'!$F12,"")</f>
        <v>1.7922114250657528</v>
      </c>
      <c r="H14" s="2">
        <f>IFERROR('Selected scen drivers'!J12/'Selected scen drivers'!$F12,"")</f>
        <v>2.1817716818825486</v>
      </c>
      <c r="I14" s="2">
        <f>IFERROR('Selected scen drivers'!K12/'Selected scen drivers'!$F12,"")</f>
        <v>2.5739104462969173</v>
      </c>
      <c r="J14" s="2">
        <f>IFERROR('Selected scen drivers'!L12/'Selected scen drivers'!$F12,"")</f>
        <v>2.9652096955524114</v>
      </c>
      <c r="K14" s="2">
        <f>IFERROR('Selected scen drivers'!M12/'Selected scen drivers'!$F12,"")</f>
        <v>3.3527204958986885</v>
      </c>
      <c r="L14" s="2">
        <f>IFERROR('Selected scen drivers'!N12/'Selected scen drivers'!$F12,"")</f>
        <v>3.7358217519068582</v>
      </c>
      <c r="M14" s="2">
        <f>IFERROR('Selected scen drivers'!O12/'Selected scen drivers'!$F12,"")</f>
        <v>4.1055919217705332</v>
      </c>
      <c r="N14" s="2">
        <f>IFERROR('Selected scen drivers'!P12/'Selected scen drivers'!$F12,"")</f>
        <v>4.4490923776504783</v>
      </c>
      <c r="O14" s="2">
        <f>IFERROR('Selected scen drivers'!Q12/'Selected scen drivers'!$F12,"")</f>
        <v>4.7455417666739894</v>
      </c>
      <c r="P14" s="2">
        <f>IFERROR('Selected scen drivers'!R12/'Selected scen drivers'!$F12,"")</f>
        <v>4.9910731400061863</v>
      </c>
      <c r="Q14" s="2">
        <f>IFERROR('Selected scen drivers'!S12/'Selected scen drivers'!$F12,"")</f>
        <v>5.1725835615489677</v>
      </c>
      <c r="R14" s="2">
        <f>IFERROR('Selected scen drivers'!T12/'Selected scen drivers'!$F12,"")</f>
        <v>5.2893112984728514</v>
      </c>
      <c r="S14" s="2">
        <f>IFERROR('Selected scen drivers'!U12/'Selected scen drivers'!$F12,"")</f>
        <v>5.3438230531367585</v>
      </c>
      <c r="T14" s="2">
        <f>IFERROR('Selected scen drivers'!V12/'Selected scen drivers'!$F12,"")</f>
        <v>5.3398690601497529</v>
      </c>
      <c r="U14" s="2">
        <f>IFERROR('Selected scen drivers'!W12/'Selected scen drivers'!$F12,"")</f>
        <v>5.283226670385595</v>
      </c>
      <c r="V14" s="2"/>
      <c r="W14" s="2"/>
      <c r="X14" s="2"/>
      <c r="Y14" s="2"/>
      <c r="Z14" s="2"/>
      <c r="AA14" s="2"/>
      <c r="AB14" s="2"/>
      <c r="AC14" s="2"/>
    </row>
    <row r="15" spans="2:29" x14ac:dyDescent="0.35">
      <c r="B15" t="str">
        <f>'Selected scen drivers'!C13</f>
        <v>India</v>
      </c>
      <c r="C15" t="str">
        <f>'Selected scen drivers'!D13</f>
        <v>GDPIND</v>
      </c>
      <c r="D15" s="2">
        <f>IFERROR('Selected scen drivers'!F13/'Selected scen drivers'!$F13,"")</f>
        <v>1</v>
      </c>
      <c r="E15" s="2">
        <f>IFERROR('Selected scen drivers'!G13/'Selected scen drivers'!$F13,"")</f>
        <v>1.0376238914016571</v>
      </c>
      <c r="F15" s="2">
        <f>IFERROR('Selected scen drivers'!H13/'Selected scen drivers'!$F13,"")</f>
        <v>1.4475328105089831</v>
      </c>
      <c r="G15" s="2">
        <f>IFERROR('Selected scen drivers'!I13/'Selected scen drivers'!$F13,"")</f>
        <v>1.9201901256962548</v>
      </c>
      <c r="H15" s="2">
        <f>IFERROR('Selected scen drivers'!J13/'Selected scen drivers'!$F13,"")</f>
        <v>2.4238851921911713</v>
      </c>
      <c r="I15" s="2">
        <f>IFERROR('Selected scen drivers'!K13/'Selected scen drivers'!$F13,"")</f>
        <v>2.9689821085749397</v>
      </c>
      <c r="J15" s="2">
        <f>IFERROR('Selected scen drivers'!L13/'Selected scen drivers'!$F13,"")</f>
        <v>3.556211498024838</v>
      </c>
      <c r="K15" s="2">
        <f>IFERROR('Selected scen drivers'!M13/'Selected scen drivers'!$F13,"")</f>
        <v>4.1869930303879235</v>
      </c>
      <c r="L15" s="2">
        <f>IFERROR('Selected scen drivers'!N13/'Selected scen drivers'!$F13,"")</f>
        <v>4.8660041459551042</v>
      </c>
      <c r="M15" s="2">
        <f>IFERROR('Selected scen drivers'!O13/'Selected scen drivers'!$F13,"")</f>
        <v>5.5874450724276716</v>
      </c>
      <c r="N15" s="2">
        <f>IFERROR('Selected scen drivers'!P13/'Selected scen drivers'!$F13,"")</f>
        <v>6.3386826787215069</v>
      </c>
      <c r="O15" s="2">
        <f>IFERROR('Selected scen drivers'!Q13/'Selected scen drivers'!$F13,"")</f>
        <v>7.092860707157195</v>
      </c>
      <c r="P15" s="2">
        <f>IFERROR('Selected scen drivers'!R13/'Selected scen drivers'!$F13,"")</f>
        <v>7.8441566223385353</v>
      </c>
      <c r="Q15" s="2">
        <f>IFERROR('Selected scen drivers'!S13/'Selected scen drivers'!$F13,"")</f>
        <v>8.5701816088004854</v>
      </c>
      <c r="R15" s="2">
        <f>IFERROR('Selected scen drivers'!T13/'Selected scen drivers'!$F13,"")</f>
        <v>9.2650424028865856</v>
      </c>
      <c r="S15" s="2">
        <f>IFERROR('Selected scen drivers'!U13/'Selected scen drivers'!$F13,"")</f>
        <v>9.927617750128606</v>
      </c>
      <c r="T15" s="2">
        <f>IFERROR('Selected scen drivers'!V13/'Selected scen drivers'!$F13,"")</f>
        <v>10.558859534859291</v>
      </c>
      <c r="U15" s="2">
        <f>IFERROR('Selected scen drivers'!W13/'Selected scen drivers'!$F13,"")</f>
        <v>11.164288490678137</v>
      </c>
      <c r="V15" s="2"/>
      <c r="W15" s="2"/>
      <c r="X15" s="2"/>
      <c r="Y15" s="2"/>
      <c r="Z15" s="2"/>
      <c r="AA15" s="2"/>
      <c r="AB15" s="2"/>
      <c r="AC15" s="2"/>
    </row>
    <row r="16" spans="2:29" x14ac:dyDescent="0.35">
      <c r="B16" t="str">
        <f>'Selected scen drivers'!C14</f>
        <v>India</v>
      </c>
      <c r="C16" t="str">
        <f>'Selected scen drivers'!D14</f>
        <v>GDPMFG</v>
      </c>
      <c r="D16" s="2">
        <f>IFERROR('Selected scen drivers'!F14/'Selected scen drivers'!$F14,"")</f>
        <v>1</v>
      </c>
      <c r="E16" s="2">
        <f>IFERROR('Selected scen drivers'!G14/'Selected scen drivers'!$F14,"")</f>
        <v>1.0376238914016571</v>
      </c>
      <c r="F16" s="2">
        <f>IFERROR('Selected scen drivers'!H14/'Selected scen drivers'!$F14,"")</f>
        <v>1.503707952980033</v>
      </c>
      <c r="G16" s="2">
        <f>IFERROR('Selected scen drivers'!I14/'Selected scen drivers'!$F14,"")</f>
        <v>2.0692257165987686</v>
      </c>
      <c r="H16" s="2">
        <f>IFERROR('Selected scen drivers'!J14/'Selected scen drivers'!$F14,"")</f>
        <v>2.7060800309187378</v>
      </c>
      <c r="I16" s="2">
        <f>IFERROR('Selected scen drivers'!K14/'Selected scen drivers'!$F14,"")</f>
        <v>3.4298573073472691</v>
      </c>
      <c r="J16" s="2">
        <f>IFERROR('Selected scen drivers'!L14/'Selected scen drivers'!$F14,"")</f>
        <v>4.2462500453669643</v>
      </c>
      <c r="K16" s="2">
        <f>IFERROR('Selected scen drivers'!M14/'Selected scen drivers'!$F14,"")</f>
        <v>5.1619136469008149</v>
      </c>
      <c r="L16" s="2">
        <f>IFERROR('Selected scen drivers'!N14/'Selected scen drivers'!$F14,"")</f>
        <v>6.1878666414058427</v>
      </c>
      <c r="M16" s="2">
        <f>IFERROR('Selected scen drivers'!O14/'Selected scen drivers'!$F14,"")</f>
        <v>7.3221236688039815</v>
      </c>
      <c r="N16" s="2">
        <f>IFERROR('Selected scen drivers'!P14/'Selected scen drivers'!$F14,"")</f>
        <v>8.5525790406815716</v>
      </c>
      <c r="O16" s="2">
        <f>IFERROR('Selected scen drivers'!Q14/'Selected scen drivers'!$F14,"")</f>
        <v>9.845423259516723</v>
      </c>
      <c r="P16" s="2">
        <f>IFERROR('Selected scen drivers'!R14/'Selected scen drivers'!$F14,"")</f>
        <v>11.192690582250524</v>
      </c>
      <c r="Q16" s="2">
        <f>IFERROR('Selected scen drivers'!S14/'Selected scen drivers'!$F14,"")</f>
        <v>12.561230400637148</v>
      </c>
      <c r="R16" s="2">
        <f>IFERROR('Selected scen drivers'!T14/'Selected scen drivers'!$F14,"")</f>
        <v>13.939234208178505</v>
      </c>
      <c r="S16" s="2">
        <f>IFERROR('Selected scen drivers'!U14/'Selected scen drivers'!$F14,"")</f>
        <v>15.321343353085576</v>
      </c>
      <c r="T16" s="2">
        <f>IFERROR('Selected scen drivers'!V14/'Selected scen drivers'!$F14,"")</f>
        <v>16.705305070287032</v>
      </c>
      <c r="U16" s="2">
        <f>IFERROR('Selected scen drivers'!W14/'Selected scen drivers'!$F14,"")</f>
        <v>18.096420095556834</v>
      </c>
      <c r="V16" s="2"/>
      <c r="W16" s="2"/>
      <c r="X16" s="2"/>
      <c r="Y16" s="2"/>
      <c r="Z16" s="2"/>
      <c r="AA16" s="2"/>
      <c r="AB16" s="2"/>
      <c r="AC16" s="2"/>
    </row>
    <row r="17" spans="2:29" x14ac:dyDescent="0.35">
      <c r="B17" t="str">
        <f>'Selected scen drivers'!C15</f>
        <v>India</v>
      </c>
      <c r="C17" t="str">
        <f>'Selected scen drivers'!D15</f>
        <v>GDPPCAP</v>
      </c>
      <c r="D17" s="2">
        <f>IFERROR('Selected scen drivers'!F15/'Selected scen drivers'!$F15,"")</f>
        <v>1</v>
      </c>
      <c r="E17" s="2">
        <f>IFERROR('Selected scen drivers'!G15/'Selected scen drivers'!$F15,"")</f>
        <v>1.0293356640635576</v>
      </c>
      <c r="F17" s="2">
        <f>IFERROR('Selected scen drivers'!H15/'Selected scen drivers'!$F15,"")</f>
        <v>1.3796197929695075</v>
      </c>
      <c r="G17" s="2">
        <f>IFERROR('Selected scen drivers'!I15/'Selected scen drivers'!$F15,"")</f>
        <v>1.7600239905175179</v>
      </c>
      <c r="H17" s="2">
        <f>IFERROR('Selected scen drivers'!J15/'Selected scen drivers'!$F15,"")</f>
        <v>2.1533235440379608</v>
      </c>
      <c r="I17" s="2">
        <f>IFERROR('Selected scen drivers'!K15/'Selected scen drivers'!$F15,"")</f>
        <v>2.5760124460598179</v>
      </c>
      <c r="J17" s="2">
        <f>IFERROR('Selected scen drivers'!L15/'Selected scen drivers'!$F15,"")</f>
        <v>3.0368031995184657</v>
      </c>
      <c r="K17" s="2">
        <f>IFERROR('Selected scen drivers'!M15/'Selected scen drivers'!$F15,"")</f>
        <v>3.5444360498617389</v>
      </c>
      <c r="L17" s="2">
        <f>IFERROR('Selected scen drivers'!N15/'Selected scen drivers'!$F15,"")</f>
        <v>4.1037602158197295</v>
      </c>
      <c r="M17" s="2">
        <f>IFERROR('Selected scen drivers'!O15/'Selected scen drivers'!$F15,"")</f>
        <v>4.7153366018221883</v>
      </c>
      <c r="N17" s="2">
        <f>IFERROR('Selected scen drivers'!P15/'Selected scen drivers'!$F15,"")</f>
        <v>5.3792672238188439</v>
      </c>
      <c r="O17" s="2">
        <f>IFERROR('Selected scen drivers'!Q15/'Selected scen drivers'!$F15,"")</f>
        <v>6.079965434324663</v>
      </c>
      <c r="P17" s="2">
        <f>IFERROR('Selected scen drivers'!R15/'Selected scen drivers'!$F15,"")</f>
        <v>6.823653868880923</v>
      </c>
      <c r="Q17" s="2">
        <f>IFERROR('Selected scen drivers'!S15/'Selected scen drivers'!$F15,"")</f>
        <v>7.59651566494815</v>
      </c>
      <c r="R17" s="2">
        <f>IFERROR('Selected scen drivers'!T15/'Selected scen drivers'!$F15,"")</f>
        <v>8.3935199950964066</v>
      </c>
      <c r="S17" s="2">
        <f>IFERROR('Selected scen drivers'!U15/'Selected scen drivers'!$F15,"")</f>
        <v>9.2107539653715467</v>
      </c>
      <c r="T17" s="2">
        <f>IFERROR('Selected scen drivers'!V15/'Selected scen drivers'!$F15,"")</f>
        <v>10.048703471433811</v>
      </c>
      <c r="U17" s="2">
        <f>IFERROR('Selected scen drivers'!W15/'Selected scen drivers'!$F15,"")</f>
        <v>10.909887351219007</v>
      </c>
      <c r="V17" s="2"/>
      <c r="W17" s="2"/>
      <c r="X17" s="2"/>
      <c r="Y17" s="2"/>
      <c r="Z17" s="2"/>
      <c r="AA17" s="2"/>
      <c r="AB17" s="2"/>
      <c r="AC17" s="2"/>
    </row>
    <row r="18" spans="2:29" x14ac:dyDescent="0.35">
      <c r="B18" t="str">
        <f>'Selected scen drivers'!C16</f>
        <v>India</v>
      </c>
      <c r="C18" t="str">
        <f>'Selected scen drivers'!D16</f>
        <v>GDPPHOU</v>
      </c>
      <c r="D18" s="2">
        <f>IFERROR('Selected scen drivers'!F16/'Selected scen drivers'!$F16,"")</f>
        <v>1</v>
      </c>
      <c r="E18" s="2">
        <f>IFERROR('Selected scen drivers'!G16/'Selected scen drivers'!$F16,"")</f>
        <v>1.0229812823191224</v>
      </c>
      <c r="F18" s="2">
        <f>IFERROR('Selected scen drivers'!H16/'Selected scen drivers'!$F16,"")</f>
        <v>1.3318870272337979</v>
      </c>
      <c r="G18" s="2">
        <f>IFERROR('Selected scen drivers'!I16/'Selected scen drivers'!$F16,"")</f>
        <v>1.6619883246941665</v>
      </c>
      <c r="H18" s="2">
        <f>IFERROR('Selected scen drivers'!J16/'Selected scen drivers'!$F16,"")</f>
        <v>2.0050445459441084</v>
      </c>
      <c r="I18" s="2">
        <f>IFERROR('Selected scen drivers'!K16/'Selected scen drivers'!$F16,"")</f>
        <v>2.3845819857206818</v>
      </c>
      <c r="J18" s="2">
        <f>IFERROR('Selected scen drivers'!L16/'Selected scen drivers'!$F16,"")</f>
        <v>2.8086103878636091</v>
      </c>
      <c r="K18" s="2">
        <f>IFERROR('Selected scen drivers'!M16/'Selected scen drivers'!$F16,"")</f>
        <v>3.301600405155571</v>
      </c>
      <c r="L18" s="2">
        <f>IFERROR('Selected scen drivers'!N16/'Selected scen drivers'!$F16,"")</f>
        <v>3.8767622086851614</v>
      </c>
      <c r="M18" s="2">
        <f>IFERROR('Selected scen drivers'!O16/'Selected scen drivers'!$F16,"")</f>
        <v>4.541823832236239</v>
      </c>
      <c r="N18" s="2">
        <f>IFERROR('Selected scen drivers'!P16/'Selected scen drivers'!$F16,"")</f>
        <v>5.3093326124924074</v>
      </c>
      <c r="O18" s="2">
        <f>IFERROR('Selected scen drivers'!Q16/'Selected scen drivers'!$F16,"")</f>
        <v>6.1740477997215217</v>
      </c>
      <c r="P18" s="2">
        <f>IFERROR('Selected scen drivers'!R16/'Selected scen drivers'!$F16,"")</f>
        <v>7.1112346168318563</v>
      </c>
      <c r="Q18" s="2">
        <f>IFERROR('Selected scen drivers'!S16/'Selected scen drivers'!$F16,"")</f>
        <v>8.1038872505707502</v>
      </c>
      <c r="R18" s="2">
        <f>IFERROR('Selected scen drivers'!T16/'Selected scen drivers'!$F16,"")</f>
        <v>9.1223504811896774</v>
      </c>
      <c r="S18" s="2">
        <f>IFERROR('Selected scen drivers'!U16/'Selected scen drivers'!$F16,"")</f>
        <v>10.150570681232995</v>
      </c>
      <c r="T18" s="2">
        <f>IFERROR('Selected scen drivers'!V16/'Selected scen drivers'!$F16,"")</f>
        <v>11.231522427525682</v>
      </c>
      <c r="U18" s="2">
        <f>IFERROR('Selected scen drivers'!W16/'Selected scen drivers'!$F16,"")</f>
        <v>12.367119662735842</v>
      </c>
      <c r="V18" s="2"/>
      <c r="W18" s="2"/>
      <c r="X18" s="2"/>
      <c r="Y18" s="2"/>
      <c r="Z18" s="2"/>
      <c r="AA18" s="2"/>
      <c r="AB18" s="2"/>
      <c r="AC18" s="2"/>
    </row>
    <row r="19" spans="2:29" x14ac:dyDescent="0.35">
      <c r="B19" t="str">
        <f>'Selected scen drivers'!C17</f>
        <v>India</v>
      </c>
      <c r="C19" t="str">
        <f>'Selected scen drivers'!D17</f>
        <v>GDPSER</v>
      </c>
      <c r="D19" s="2">
        <f>IFERROR('Selected scen drivers'!F17/'Selected scen drivers'!$F17,"")</f>
        <v>1</v>
      </c>
      <c r="E19" s="2">
        <f>IFERROR('Selected scen drivers'!G17/'Selected scen drivers'!$F17,"")</f>
        <v>1.0376238914016556</v>
      </c>
      <c r="F19" s="2">
        <f>IFERROR('Selected scen drivers'!H17/'Selected scen drivers'!$F17,"")</f>
        <v>1.4590071061416652</v>
      </c>
      <c r="G19" s="2">
        <f>IFERROR('Selected scen drivers'!I17/'Selected scen drivers'!$F17,"")</f>
        <v>1.9506055425548559</v>
      </c>
      <c r="H19" s="2">
        <f>IFERROR('Selected scen drivers'!J17/'Selected scen drivers'!$F17,"")</f>
        <v>2.4814258869072305</v>
      </c>
      <c r="I19" s="2">
        <f>IFERROR('Selected scen drivers'!K17/'Selected scen drivers'!$F17,"")</f>
        <v>3.0628748363336022</v>
      </c>
      <c r="J19" s="2">
        <f>IFERROR('Selected scen drivers'!L17/'Selected scen drivers'!$F17,"")</f>
        <v>3.6966689811671416</v>
      </c>
      <c r="K19" s="2">
        <f>IFERROR('Selected scen drivers'!M17/'Selected scen drivers'!$F17,"")</f>
        <v>4.3852662335472123</v>
      </c>
      <c r="L19" s="2">
        <f>IFERROR('Selected scen drivers'!N17/'Selected scen drivers'!$F17,"")</f>
        <v>5.1346032837168822</v>
      </c>
      <c r="M19" s="2">
        <f>IFERROR('Selected scen drivers'!O17/'Selected scen drivers'!$F17,"")</f>
        <v>5.9396222790911262</v>
      </c>
      <c r="N19" s="2">
        <f>IFERROR('Selected scen drivers'!P17/'Selected scen drivers'!$F17,"")</f>
        <v>6.787762692941838</v>
      </c>
      <c r="O19" s="2">
        <f>IFERROR('Selected scen drivers'!Q17/'Selected scen drivers'!$F17,"")</f>
        <v>7.6507245057670783</v>
      </c>
      <c r="P19" s="2">
        <f>IFERROR('Selected scen drivers'!R17/'Selected scen drivers'!$F17,"")</f>
        <v>8.5222204174857552</v>
      </c>
      <c r="Q19" s="2">
        <f>IFERROR('Selected scen drivers'!S17/'Selected scen drivers'!$F17,"")</f>
        <v>9.3776547306247569</v>
      </c>
      <c r="R19" s="2">
        <f>IFERROR('Selected scen drivers'!T17/'Selected scen drivers'!$F17,"")</f>
        <v>10.209914621956694</v>
      </c>
      <c r="S19" s="2">
        <f>IFERROR('Selected scen drivers'!U17/'Selected scen drivers'!$F17,"")</f>
        <v>11.01700235722649</v>
      </c>
      <c r="T19" s="2">
        <f>IFERROR('Selected scen drivers'!V17/'Selected scen drivers'!$F17,"")</f>
        <v>11.79920476486495</v>
      </c>
      <c r="U19" s="2">
        <f>IFERROR('Selected scen drivers'!W17/'Selected scen drivers'!$F17,"")</f>
        <v>12.561981590812438</v>
      </c>
      <c r="V19" s="2"/>
      <c r="W19" s="2"/>
      <c r="X19" s="2"/>
      <c r="Y19" s="2"/>
      <c r="Z19" s="2"/>
      <c r="AA19" s="2"/>
      <c r="AB19" s="2"/>
      <c r="AC19" s="2"/>
    </row>
    <row r="20" spans="2:29" x14ac:dyDescent="0.35">
      <c r="B20" t="str">
        <f>'Selected scen drivers'!C18</f>
        <v>India</v>
      </c>
      <c r="C20" t="str">
        <f>'Selected scen drivers'!D18</f>
        <v>HOU</v>
      </c>
      <c r="D20" s="2">
        <f>IFERROR('Selected scen drivers'!F18/'Selected scen drivers'!$F18,"")</f>
        <v>1</v>
      </c>
      <c r="E20" s="2">
        <f>IFERROR('Selected scen drivers'!G18/'Selected scen drivers'!$F18,"")</f>
        <v>1.0143136627576783</v>
      </c>
      <c r="F20" s="2">
        <f>IFERROR('Selected scen drivers'!H18/'Selected scen drivers'!$F18,"")</f>
        <v>1.0858819765460701</v>
      </c>
      <c r="G20" s="2">
        <f>IFERROR('Selected scen drivers'!I18/'Selected scen drivers'!$F18,"")</f>
        <v>1.1533464607491624</v>
      </c>
      <c r="H20" s="2">
        <f>IFERROR('Selected scen drivers'!J18/'Selected scen drivers'!$F18,"")</f>
        <v>1.205740361669698</v>
      </c>
      <c r="I20" s="2">
        <f>IFERROR('Selected scen drivers'!K18/'Selected scen drivers'!$F18,"")</f>
        <v>1.2407482880729499</v>
      </c>
      <c r="J20" s="2">
        <f>IFERROR('Selected scen drivers'!L18/'Selected scen drivers'!$F18,"")</f>
        <v>1.2606872434194631</v>
      </c>
      <c r="K20" s="2">
        <f>IFERROR('Selected scen drivers'!M18/'Selected scen drivers'!$F18,"")</f>
        <v>1.2615725816050887</v>
      </c>
      <c r="L20" s="2">
        <f>IFERROR('Selected scen drivers'!N18/'Selected scen drivers'!$F18,"")</f>
        <v>1.2475598496698357</v>
      </c>
      <c r="M20" s="2">
        <f>IFERROR('Selected scen drivers'!O18/'Selected scen drivers'!$F18,"")</f>
        <v>1.2217010610753241</v>
      </c>
      <c r="N20" s="2">
        <f>IFERROR('Selected scen drivers'!P18/'Selected scen drivers'!$F18,"")</f>
        <v>1.1845823661383394</v>
      </c>
      <c r="O20" s="2">
        <f>IFERROR('Selected scen drivers'!Q18/'Selected scen drivers'!$F18,"")</f>
        <v>1.1388910253519418</v>
      </c>
      <c r="P20" s="2">
        <f>IFERROR('Selected scen drivers'!R18/'Selected scen drivers'!$F18,"")</f>
        <v>1.0925890459133485</v>
      </c>
      <c r="Q20" s="2">
        <f>IFERROR('Selected scen drivers'!S18/'Selected scen drivers'!$F18,"")</f>
        <v>1.046592015863766</v>
      </c>
      <c r="R20" s="2">
        <f>IFERROR('Selected scen drivers'!T18/'Selected scen drivers'!$F18,"")</f>
        <v>1.0042618209666136</v>
      </c>
      <c r="S20" s="2">
        <f>IFERROR('Selected scen drivers'!U18/'Selected scen drivers'!$F18,"")</f>
        <v>0.96624379397386062</v>
      </c>
      <c r="T20" s="2">
        <f>IFERROR('Selected scen drivers'!V18/'Selected scen drivers'!$F18,"")</f>
        <v>0.92797584448398973</v>
      </c>
      <c r="U20" s="2">
        <f>IFERROR('Selected scen drivers'!W18/'Selected scen drivers'!$F18,"")</f>
        <v>0.89032230550485592</v>
      </c>
      <c r="V20" s="2"/>
      <c r="W20" s="2"/>
      <c r="X20" s="2"/>
      <c r="Y20" s="2"/>
      <c r="Z20" s="2"/>
      <c r="AA20" s="2"/>
      <c r="AB20" s="2"/>
      <c r="AC20" s="2"/>
    </row>
    <row r="21" spans="2:29" x14ac:dyDescent="0.35">
      <c r="B21" t="str">
        <f>'Selected scen drivers'!C19</f>
        <v>India</v>
      </c>
      <c r="C21" t="str">
        <f>'Selected scen drivers'!D19</f>
        <v>POP</v>
      </c>
      <c r="D21" s="2">
        <f>IFERROR('Selected scen drivers'!F19/'Selected scen drivers'!$F19,"")</f>
        <v>1</v>
      </c>
      <c r="E21" s="2">
        <f>IFERROR('Selected scen drivers'!G19/'Selected scen drivers'!$F19,"")</f>
        <v>1.0080520160987902</v>
      </c>
      <c r="F21" s="2">
        <f>IFERROR('Selected scen drivers'!H19/'Selected scen drivers'!$F19,"")</f>
        <v>1.0483120965927413</v>
      </c>
      <c r="G21" s="2">
        <f>IFERROR('Selected scen drivers'!I19/'Selected scen drivers'!$F19,"")</f>
        <v>1.0891035363266908</v>
      </c>
      <c r="H21" s="2">
        <f>IFERROR('Selected scen drivers'!J19/'Selected scen drivers'!$F19,"")</f>
        <v>1.1227124426722406</v>
      </c>
      <c r="I21" s="2">
        <f>IFERROR('Selected scen drivers'!K19/'Selected scen drivers'!$F19,"")</f>
        <v>1.1485449230177491</v>
      </c>
      <c r="J21" s="2">
        <f>IFERROR('Selected scen drivers'!L19/'Selected scen drivers'!$F19,"")</f>
        <v>1.1659561239518219</v>
      </c>
      <c r="K21" s="2">
        <f>IFERROR('Selected scen drivers'!M19/'Selected scen drivers'!$F19,"")</f>
        <v>1.1751399906687576</v>
      </c>
      <c r="L21" s="2">
        <f>IFERROR('Selected scen drivers'!N19/'Selected scen drivers'!$F19,"")</f>
        <v>1.1785515293092907</v>
      </c>
      <c r="M21" s="2">
        <f>IFERROR('Selected scen drivers'!O19/'Selected scen drivers'!$F19,"")</f>
        <v>1.1767454719809329</v>
      </c>
      <c r="N21" s="2">
        <f>IFERROR('Selected scen drivers'!P19/'Selected scen drivers'!$F19,"")</f>
        <v>1.1691818842672714</v>
      </c>
      <c r="O21" s="2">
        <f>IFERROR('Selected scen drivers'!Q19/'Selected scen drivers'!$F19,"")</f>
        <v>1.1565144087003842</v>
      </c>
      <c r="P21" s="2">
        <f>IFERROR('Selected scen drivers'!R19/'Selected scen drivers'!$F19,"")</f>
        <v>1.138635867904086</v>
      </c>
      <c r="Q21" s="2">
        <f>IFERROR('Selected scen drivers'!S19/'Selected scen drivers'!$F19,"")</f>
        <v>1.1164939385358892</v>
      </c>
      <c r="R21" s="2">
        <f>IFERROR('Selected scen drivers'!T19/'Selected scen drivers'!$F19,"")</f>
        <v>1.0914644048131548</v>
      </c>
      <c r="S21" s="2">
        <f>IFERROR('Selected scen drivers'!U19/'Selected scen drivers'!$F19,"")</f>
        <v>1.0648342104140389</v>
      </c>
      <c r="T21" s="2">
        <f>IFERROR('Selected scen drivers'!V19/'Selected scen drivers'!$F19,"")</f>
        <v>1.0372065947764375</v>
      </c>
      <c r="U21" s="2">
        <f>IFERROR('Selected scen drivers'!W19/'Selected scen drivers'!$F19,"")</f>
        <v>1.0092425463358368</v>
      </c>
      <c r="V21" s="2"/>
      <c r="W21" s="2"/>
      <c r="X21" s="2"/>
      <c r="Y21" s="2"/>
      <c r="Z21" s="2"/>
      <c r="AA21" s="2"/>
      <c r="AB21" s="2"/>
      <c r="AC21" s="2"/>
    </row>
    <row r="22" spans="2:29" x14ac:dyDescent="0.35">
      <c r="B22" t="str">
        <f>'Selected scen drivers'!C20</f>
        <v>Asia_other</v>
      </c>
      <c r="C22" t="str">
        <f>'Selected scen drivers'!D20</f>
        <v>GDP</v>
      </c>
      <c r="D22" s="2">
        <f>IFERROR('Selected scen drivers'!F20/'Selected scen drivers'!$F20,"")</f>
        <v>1</v>
      </c>
      <c r="E22" s="2">
        <f>IFERROR('Selected scen drivers'!G20/'Selected scen drivers'!$F20,"")</f>
        <v>1.0368887434188376</v>
      </c>
      <c r="F22" s="2">
        <f>IFERROR('Selected scen drivers'!H20/'Selected scen drivers'!$F20,"")</f>
        <v>1.2829402409623276</v>
      </c>
      <c r="G22" s="2">
        <f>IFERROR('Selected scen drivers'!I20/'Selected scen drivers'!$F20,"")</f>
        <v>1.609665147769151</v>
      </c>
      <c r="H22" s="2">
        <f>IFERROR('Selected scen drivers'!J20/'Selected scen drivers'!$F20,"")</f>
        <v>1.9599674490175665</v>
      </c>
      <c r="I22" s="2">
        <f>IFERROR('Selected scen drivers'!K20/'Selected scen drivers'!$F20,"")</f>
        <v>2.3160937336373002</v>
      </c>
      <c r="J22" s="2">
        <f>IFERROR('Selected scen drivers'!L20/'Selected scen drivers'!$F20,"")</f>
        <v>2.6856571839136154</v>
      </c>
      <c r="K22" s="2">
        <f>IFERROR('Selected scen drivers'!M20/'Selected scen drivers'!$F20,"")</f>
        <v>3.0737315687297038</v>
      </c>
      <c r="L22" s="2">
        <f>IFERROR('Selected scen drivers'!N20/'Selected scen drivers'!$F20,"")</f>
        <v>3.4906300229062017</v>
      </c>
      <c r="M22" s="2">
        <f>IFERROR('Selected scen drivers'!O20/'Selected scen drivers'!$F20,"")</f>
        <v>3.9404177743665389</v>
      </c>
      <c r="N22" s="2">
        <f>IFERROR('Selected scen drivers'!P20/'Selected scen drivers'!$F20,"")</f>
        <v>4.4261899638412592</v>
      </c>
      <c r="O22" s="2">
        <f>IFERROR('Selected scen drivers'!Q20/'Selected scen drivers'!$F20,"")</f>
        <v>4.9383944779159012</v>
      </c>
      <c r="P22" s="2">
        <f>IFERROR('Selected scen drivers'!R20/'Selected scen drivers'!$F20,"")</f>
        <v>5.4750367839711558</v>
      </c>
      <c r="Q22" s="2">
        <f>IFERROR('Selected scen drivers'!S20/'Selected scen drivers'!$F20,"")</f>
        <v>6.0283918090853135</v>
      </c>
      <c r="R22" s="2">
        <f>IFERROR('Selected scen drivers'!T20/'Selected scen drivers'!$F20,"")</f>
        <v>6.5965068218588536</v>
      </c>
      <c r="S22" s="2">
        <f>IFERROR('Selected scen drivers'!U20/'Selected scen drivers'!$F20,"")</f>
        <v>7.1808937147801357</v>
      </c>
      <c r="T22" s="2">
        <f>IFERROR('Selected scen drivers'!V20/'Selected scen drivers'!$F20,"")</f>
        <v>7.782597037961259</v>
      </c>
      <c r="U22" s="2">
        <f>IFERROR('Selected scen drivers'!W20/'Selected scen drivers'!$F20,"")</f>
        <v>8.4029880202168226</v>
      </c>
      <c r="V22" s="2"/>
      <c r="W22" s="2"/>
      <c r="X22" s="2"/>
      <c r="Y22" s="2"/>
      <c r="Z22" s="2"/>
      <c r="AA22" s="2"/>
      <c r="AB22" s="2"/>
      <c r="AC22" s="2"/>
    </row>
    <row r="23" spans="2:29" x14ac:dyDescent="0.35">
      <c r="B23" t="str">
        <f>'Selected scen drivers'!C21</f>
        <v>Asia_other</v>
      </c>
      <c r="C23" t="str">
        <f>'Selected scen drivers'!D21</f>
        <v>GDPAGR</v>
      </c>
      <c r="D23" s="2">
        <f>IFERROR('Selected scen drivers'!F21/'Selected scen drivers'!$F21,"")</f>
        <v>1</v>
      </c>
      <c r="E23" s="2">
        <f>IFERROR('Selected scen drivers'!G21/'Selected scen drivers'!$F21,"")</f>
        <v>1.0370108756651539</v>
      </c>
      <c r="F23" s="2">
        <f>IFERROR('Selected scen drivers'!H21/'Selected scen drivers'!$F21,"")</f>
        <v>1.2486581227689637</v>
      </c>
      <c r="G23" s="2">
        <f>IFERROR('Selected scen drivers'!I21/'Selected scen drivers'!$F21,"")</f>
        <v>1.5549571384230891</v>
      </c>
      <c r="H23" s="2">
        <f>IFERROR('Selected scen drivers'!J21/'Selected scen drivers'!$F21,"")</f>
        <v>1.8808632255768731</v>
      </c>
      <c r="I23" s="2">
        <f>IFERROR('Selected scen drivers'!K21/'Selected scen drivers'!$F21,"")</f>
        <v>2.2098330414573324</v>
      </c>
      <c r="J23" s="2">
        <f>IFERROR('Selected scen drivers'!L21/'Selected scen drivers'!$F21,"")</f>
        <v>2.5436401114884735</v>
      </c>
      <c r="K23" s="2">
        <f>IFERROR('Selected scen drivers'!M21/'Selected scen drivers'!$F21,"")</f>
        <v>2.8809963132757685</v>
      </c>
      <c r="L23" s="2">
        <f>IFERROR('Selected scen drivers'!N21/'Selected scen drivers'!$F21,"")</f>
        <v>3.2248770225932764</v>
      </c>
      <c r="M23" s="2">
        <f>IFERROR('Selected scen drivers'!O21/'Selected scen drivers'!$F21,"")</f>
        <v>3.5719125533749438</v>
      </c>
      <c r="N23" s="2">
        <f>IFERROR('Selected scen drivers'!P21/'Selected scen drivers'!$F21,"")</f>
        <v>3.9178235532670751</v>
      </c>
      <c r="O23" s="2">
        <f>IFERROR('Selected scen drivers'!Q21/'Selected scen drivers'!$F21,"")</f>
        <v>4.2460318302738029</v>
      </c>
      <c r="P23" s="2">
        <f>IFERROR('Selected scen drivers'!R21/'Selected scen drivers'!$F21,"")</f>
        <v>4.5477904496191295</v>
      </c>
      <c r="Q23" s="2">
        <f>IFERROR('Selected scen drivers'!S21/'Selected scen drivers'!$F21,"")</f>
        <v>4.8087894895794436</v>
      </c>
      <c r="R23" s="2">
        <f>IFERROR('Selected scen drivers'!T21/'Selected scen drivers'!$F21,"")</f>
        <v>5.0207601156045669</v>
      </c>
      <c r="S23" s="2">
        <f>IFERROR('Selected scen drivers'!U21/'Selected scen drivers'!$F21,"")</f>
        <v>5.178769074455599</v>
      </c>
      <c r="T23" s="2">
        <f>IFERROR('Selected scen drivers'!V21/'Selected scen drivers'!$F21,"")</f>
        <v>5.2773589647420174</v>
      </c>
      <c r="U23" s="2">
        <f>IFERROR('Selected scen drivers'!W21/'Selected scen drivers'!$F21,"")</f>
        <v>5.3115198986562246</v>
      </c>
      <c r="V23" s="2"/>
      <c r="W23" s="2"/>
      <c r="X23" s="2"/>
      <c r="Y23" s="2"/>
      <c r="Z23" s="2"/>
      <c r="AA23" s="2"/>
      <c r="AB23" s="2"/>
      <c r="AC23" s="2"/>
    </row>
    <row r="24" spans="2:29" x14ac:dyDescent="0.35">
      <c r="B24" t="str">
        <f>'Selected scen drivers'!C22</f>
        <v>Asia_other</v>
      </c>
      <c r="C24" t="str">
        <f>'Selected scen drivers'!D22</f>
        <v>GDPIND</v>
      </c>
      <c r="D24" s="2">
        <f>IFERROR('Selected scen drivers'!F22/'Selected scen drivers'!$F22,"")</f>
        <v>1</v>
      </c>
      <c r="E24" s="2">
        <f>IFERROR('Selected scen drivers'!G22/'Selected scen drivers'!$F22,"")</f>
        <v>1.0348676834185455</v>
      </c>
      <c r="F24" s="2">
        <f>IFERROR('Selected scen drivers'!H22/'Selected scen drivers'!$F22,"")</f>
        <v>1.2949264599781447</v>
      </c>
      <c r="G24" s="2">
        <f>IFERROR('Selected scen drivers'!I22/'Selected scen drivers'!$F22,"")</f>
        <v>1.6460543865128965</v>
      </c>
      <c r="H24" s="2">
        <f>IFERROR('Selected scen drivers'!J22/'Selected scen drivers'!$F22,"")</f>
        <v>2.02694830487538</v>
      </c>
      <c r="I24" s="2">
        <f>IFERROR('Selected scen drivers'!K22/'Selected scen drivers'!$F22,"")</f>
        <v>2.4191390063064775</v>
      </c>
      <c r="J24" s="2">
        <f>IFERROR('Selected scen drivers'!L22/'Selected scen drivers'!$F22,"")</f>
        <v>2.8262440848246779</v>
      </c>
      <c r="K24" s="2">
        <f>IFERROR('Selected scen drivers'!M22/'Selected scen drivers'!$F22,"")</f>
        <v>3.2513733089129531</v>
      </c>
      <c r="L24" s="2">
        <f>IFERROR('Selected scen drivers'!N22/'Selected scen drivers'!$F22,"")</f>
        <v>3.7059263988400986</v>
      </c>
      <c r="M24" s="2">
        <f>IFERROR('Selected scen drivers'!O22/'Selected scen drivers'!$F22,"")</f>
        <v>4.1936270428048923</v>
      </c>
      <c r="N24" s="2">
        <f>IFERROR('Selected scen drivers'!P22/'Selected scen drivers'!$F22,"")</f>
        <v>4.7171908809776202</v>
      </c>
      <c r="O24" s="2">
        <f>IFERROR('Selected scen drivers'!Q22/'Selected scen drivers'!$F22,"")</f>
        <v>5.2681491369749835</v>
      </c>
      <c r="P24" s="2">
        <f>IFERROR('Selected scen drivers'!R22/'Selected scen drivers'!$F22,"")</f>
        <v>5.8454720801132911</v>
      </c>
      <c r="Q24" s="2">
        <f>IFERROR('Selected scen drivers'!S22/'Selected scen drivers'!$F22,"")</f>
        <v>6.4426797073967554</v>
      </c>
      <c r="R24" s="2">
        <f>IFERROR('Selected scen drivers'!T22/'Selected scen drivers'!$F22,"")</f>
        <v>7.0598308037496151</v>
      </c>
      <c r="S24" s="2">
        <f>IFERROR('Selected scen drivers'!U22/'Selected scen drivers'!$F22,"")</f>
        <v>7.7001092004529097</v>
      </c>
      <c r="T24" s="2">
        <f>IFERROR('Selected scen drivers'!V22/'Selected scen drivers'!$F22,"")</f>
        <v>8.3662390514595479</v>
      </c>
      <c r="U24" s="2">
        <f>IFERROR('Selected scen drivers'!W22/'Selected scen drivers'!$F22,"")</f>
        <v>9.0611068674830637</v>
      </c>
      <c r="V24" s="2"/>
      <c r="W24" s="2"/>
      <c r="X24" s="2"/>
      <c r="Y24" s="2"/>
      <c r="Z24" s="2"/>
      <c r="AA24" s="2"/>
      <c r="AB24" s="2"/>
      <c r="AC24" s="2"/>
    </row>
    <row r="25" spans="2:29" x14ac:dyDescent="0.35">
      <c r="B25" t="str">
        <f>'Selected scen drivers'!C23</f>
        <v>Asia_other</v>
      </c>
      <c r="C25" t="str">
        <f>'Selected scen drivers'!D23</f>
        <v>GDPMFG</v>
      </c>
      <c r="D25" s="2">
        <f>IFERROR('Selected scen drivers'!F23/'Selected scen drivers'!$F23,"")</f>
        <v>1</v>
      </c>
      <c r="E25" s="2">
        <f>IFERROR('Selected scen drivers'!G23/'Selected scen drivers'!$F23,"")</f>
        <v>1.0327711993881048</v>
      </c>
      <c r="F25" s="2">
        <f>IFERROR('Selected scen drivers'!H23/'Selected scen drivers'!$F23,"")</f>
        <v>1.3073954400212653</v>
      </c>
      <c r="G25" s="2">
        <f>IFERROR('Selected scen drivers'!I23/'Selected scen drivers'!$F23,"")</f>
        <v>1.6803637950889816</v>
      </c>
      <c r="H25" s="2">
        <f>IFERROR('Selected scen drivers'!J23/'Selected scen drivers'!$F23,"")</f>
        <v>2.0934766517042802</v>
      </c>
      <c r="I25" s="2">
        <f>IFERROR('Selected scen drivers'!K23/'Selected scen drivers'!$F23,"")</f>
        <v>2.5297413332650338</v>
      </c>
      <c r="J25" s="2">
        <f>IFERROR('Selected scen drivers'!L23/'Selected scen drivers'!$F23,"")</f>
        <v>2.9937088293646954</v>
      </c>
      <c r="K25" s="2">
        <f>IFERROR('Selected scen drivers'!M23/'Selected scen drivers'!$F23,"")</f>
        <v>3.4900890259456179</v>
      </c>
      <c r="L25" s="2">
        <f>IFERROR('Selected scen drivers'!N23/'Selected scen drivers'!$F23,"")</f>
        <v>4.0330903031301419</v>
      </c>
      <c r="M25" s="2">
        <f>IFERROR('Selected scen drivers'!O23/'Selected scen drivers'!$F23,"")</f>
        <v>4.6296385775895956</v>
      </c>
      <c r="N25" s="2">
        <f>IFERROR('Selected scen drivers'!P23/'Selected scen drivers'!$F23,"")</f>
        <v>5.2858176719553915</v>
      </c>
      <c r="O25" s="2">
        <f>IFERROR('Selected scen drivers'!Q23/'Selected scen drivers'!$F23,"")</f>
        <v>5.9959274525352892</v>
      </c>
      <c r="P25" s="2">
        <f>IFERROR('Selected scen drivers'!R23/'Selected scen drivers'!$F23,"")</f>
        <v>6.7623816239361592</v>
      </c>
      <c r="Q25" s="2">
        <f>IFERROR('Selected scen drivers'!S23/'Selected scen drivers'!$F23,"")</f>
        <v>7.5813426729976143</v>
      </c>
      <c r="R25" s="2">
        <f>IFERROR('Selected scen drivers'!T23/'Selected scen drivers'!$F23,"")</f>
        <v>8.4563709230208222</v>
      </c>
      <c r="S25" s="2">
        <f>IFERROR('Selected scen drivers'!U23/'Selected scen drivers'!$F23,"")</f>
        <v>9.3947654406575296</v>
      </c>
      <c r="T25" s="2">
        <f>IFERROR('Selected scen drivers'!V23/'Selected scen drivers'!$F23,"")</f>
        <v>10.403666569642249</v>
      </c>
      <c r="U25" s="2">
        <f>IFERROR('Selected scen drivers'!W23/'Selected scen drivers'!$F23,"")</f>
        <v>11.490702202444316</v>
      </c>
      <c r="V25" s="2"/>
      <c r="W25" s="2"/>
      <c r="X25" s="2"/>
      <c r="Y25" s="2"/>
      <c r="Z25" s="2"/>
      <c r="AA25" s="2"/>
      <c r="AB25" s="2"/>
      <c r="AC25" s="2"/>
    </row>
    <row r="26" spans="2:29" x14ac:dyDescent="0.35">
      <c r="B26" t="str">
        <f>'Selected scen drivers'!C24</f>
        <v>Asia_other</v>
      </c>
      <c r="C26" t="str">
        <f>'Selected scen drivers'!D24</f>
        <v>GDPPCAP</v>
      </c>
      <c r="D26" s="2">
        <f>IFERROR('Selected scen drivers'!F24/'Selected scen drivers'!$F24,"")</f>
        <v>1</v>
      </c>
      <c r="E26" s="2">
        <f>IFERROR('Selected scen drivers'!G24/'Selected scen drivers'!$F24,"")</f>
        <v>1.0248819764898172</v>
      </c>
      <c r="F26" s="2">
        <f>IFERROR('Selected scen drivers'!H24/'Selected scen drivers'!$F24,"")</f>
        <v>1.1986833893645157</v>
      </c>
      <c r="G26" s="2">
        <f>IFERROR('Selected scen drivers'!I24/'Selected scen drivers'!$F24,"")</f>
        <v>1.4286191161102111</v>
      </c>
      <c r="H26" s="2">
        <f>IFERROR('Selected scen drivers'!J24/'Selected scen drivers'!$F24,"")</f>
        <v>1.6644389855134709</v>
      </c>
      <c r="I26" s="2">
        <f>IFERROR('Selected scen drivers'!K24/'Selected scen drivers'!$F24,"")</f>
        <v>1.8953213316106874</v>
      </c>
      <c r="J26" s="2">
        <f>IFERROR('Selected scen drivers'!L24/'Selected scen drivers'!$F24,"")</f>
        <v>2.1314298205543918</v>
      </c>
      <c r="K26" s="2">
        <f>IFERROR('Selected scen drivers'!M24/'Selected scen drivers'!$F24,"")</f>
        <v>2.379015023011418</v>
      </c>
      <c r="L26" s="2">
        <f>IFERROR('Selected scen drivers'!N24/'Selected scen drivers'!$F24,"")</f>
        <v>2.6485612627466986</v>
      </c>
      <c r="M26" s="2">
        <f>IFERROR('Selected scen drivers'!O24/'Selected scen drivers'!$F24,"")</f>
        <v>2.9456064290303403</v>
      </c>
      <c r="N26" s="2">
        <f>IFERROR('Selected scen drivers'!P24/'Selected scen drivers'!$F24,"")</f>
        <v>3.2750751358066612</v>
      </c>
      <c r="O26" s="2">
        <f>IFERROR('Selected scen drivers'!Q24/'Selected scen drivers'!$F24,"")</f>
        <v>3.632485064027974</v>
      </c>
      <c r="P26" s="2">
        <f>IFERROR('Selected scen drivers'!R24/'Selected scen drivers'!$F24,"")</f>
        <v>4.0198555331425272</v>
      </c>
      <c r="Q26" s="2">
        <f>IFERROR('Selected scen drivers'!S24/'Selected scen drivers'!$F24,"")</f>
        <v>4.4351935832131346</v>
      </c>
      <c r="R26" s="2">
        <f>IFERROR('Selected scen drivers'!T24/'Selected scen drivers'!$F24,"")</f>
        <v>4.8795277717962833</v>
      </c>
      <c r="S26" s="2">
        <f>IFERROR('Selected scen drivers'!U24/'Selected scen drivers'!$F24,"")</f>
        <v>5.3547367591589552</v>
      </c>
      <c r="T26" s="2">
        <f>IFERROR('Selected scen drivers'!V24/'Selected scen drivers'!$F24,"")</f>
        <v>5.863040238119634</v>
      </c>
      <c r="U26" s="2">
        <f>IFERROR('Selected scen drivers'!W24/'Selected scen drivers'!$F24,"")</f>
        <v>6.4058519089242303</v>
      </c>
      <c r="V26" s="2"/>
      <c r="W26" s="2"/>
      <c r="X26" s="2"/>
      <c r="Y26" s="2"/>
      <c r="Z26" s="2"/>
      <c r="AA26" s="2"/>
      <c r="AB26" s="2"/>
      <c r="AC26" s="2"/>
    </row>
    <row r="27" spans="2:29" x14ac:dyDescent="0.35">
      <c r="B27" t="str">
        <f>'Selected scen drivers'!C25</f>
        <v>Asia_other</v>
      </c>
      <c r="C27" t="str">
        <f>'Selected scen drivers'!D25</f>
        <v>GDPPHOU</v>
      </c>
      <c r="D27" s="2">
        <f>IFERROR('Selected scen drivers'!F25/'Selected scen drivers'!$F25,"")</f>
        <v>1</v>
      </c>
      <c r="E27" s="2">
        <f>IFERROR('Selected scen drivers'!G25/'Selected scen drivers'!$F25,"")</f>
        <v>1.0220587139618844</v>
      </c>
      <c r="F27" s="2">
        <f>IFERROR('Selected scen drivers'!H25/'Selected scen drivers'!$F25,"")</f>
        <v>1.1801934470425055</v>
      </c>
      <c r="G27" s="2">
        <f>IFERROR('Selected scen drivers'!I25/'Selected scen drivers'!$F25,"")</f>
        <v>1.3941865519629046</v>
      </c>
      <c r="H27" s="2">
        <f>IFERROR('Selected scen drivers'!J25/'Selected scen drivers'!$F25,"")</f>
        <v>1.6138817848790481</v>
      </c>
      <c r="I27" s="2">
        <f>IFERROR('Selected scen drivers'!K25/'Selected scen drivers'!$F25,"")</f>
        <v>1.8275471311376881</v>
      </c>
      <c r="J27" s="2">
        <f>IFERROR('Selected scen drivers'!L25/'Selected scen drivers'!$F25,"")</f>
        <v>2.048315082664065</v>
      </c>
      <c r="K27" s="2">
        <f>IFERROR('Selected scen drivers'!M25/'Selected scen drivers'!$F25,"")</f>
        <v>2.2899964564175281</v>
      </c>
      <c r="L27" s="2">
        <f>IFERROR('Selected scen drivers'!N25/'Selected scen drivers'!$F25,"")</f>
        <v>2.5587246780046771</v>
      </c>
      <c r="M27" s="2">
        <f>IFERROR('Selected scen drivers'!O25/'Selected scen drivers'!$F25,"")</f>
        <v>2.8658298776391709</v>
      </c>
      <c r="N27" s="2">
        <f>IFERROR('Selected scen drivers'!P25/'Selected scen drivers'!$F25,"")</f>
        <v>3.2125276406221057</v>
      </c>
      <c r="O27" s="2">
        <f>IFERROR('Selected scen drivers'!Q25/'Selected scen drivers'!$F25,"")</f>
        <v>3.5964616983895827</v>
      </c>
      <c r="P27" s="2">
        <f>IFERROR('Selected scen drivers'!R25/'Selected scen drivers'!$F25,"")</f>
        <v>4.0198826202558138</v>
      </c>
      <c r="Q27" s="2">
        <f>IFERROR('Selected scen drivers'!S25/'Selected scen drivers'!$F25,"")</f>
        <v>4.4865024396137088</v>
      </c>
      <c r="R27" s="2">
        <f>IFERROR('Selected scen drivers'!T25/'Selected scen drivers'!$F25,"")</f>
        <v>4.9913744391180712</v>
      </c>
      <c r="S27" s="2">
        <f>IFERROR('Selected scen drivers'!U25/'Selected scen drivers'!$F25,"")</f>
        <v>5.5454003992731158</v>
      </c>
      <c r="T27" s="2">
        <f>IFERROR('Selected scen drivers'!V25/'Selected scen drivers'!$F25,"")</f>
        <v>6.1555783534688953</v>
      </c>
      <c r="U27" s="2">
        <f>IFERROR('Selected scen drivers'!W25/'Selected scen drivers'!$F25,"")</f>
        <v>6.8248104313177089</v>
      </c>
      <c r="V27" s="2"/>
      <c r="W27" s="2"/>
      <c r="X27" s="2"/>
      <c r="Y27" s="2"/>
      <c r="Z27" s="2"/>
      <c r="AA27" s="2"/>
      <c r="AB27" s="2"/>
      <c r="AC27" s="2"/>
    </row>
    <row r="28" spans="2:29" x14ac:dyDescent="0.35">
      <c r="B28" t="str">
        <f>'Selected scen drivers'!C26</f>
        <v>Asia_other</v>
      </c>
      <c r="C28" t="str">
        <f>'Selected scen drivers'!D26</f>
        <v>GDPSER</v>
      </c>
      <c r="D28" s="2">
        <f>IFERROR('Selected scen drivers'!F26/'Selected scen drivers'!$F26,"")</f>
        <v>1</v>
      </c>
      <c r="E28" s="2">
        <f>IFERROR('Selected scen drivers'!G26/'Selected scen drivers'!$F26,"")</f>
        <v>1.0310965632099627</v>
      </c>
      <c r="F28" s="2">
        <f>IFERROR('Selected scen drivers'!H26/'Selected scen drivers'!$F26,"")</f>
        <v>1.2911824389404165</v>
      </c>
      <c r="G28" s="2">
        <f>IFERROR('Selected scen drivers'!I26/'Selected scen drivers'!$F26,"")</f>
        <v>1.6441108110504299</v>
      </c>
      <c r="H28" s="2">
        <f>IFERROR('Selected scen drivers'!J26/'Selected scen drivers'!$F26,"")</f>
        <v>2.0347580650032566</v>
      </c>
      <c r="I28" s="2">
        <f>IFERROR('Selected scen drivers'!K26/'Selected scen drivers'!$F26,"")</f>
        <v>2.4442084625142084</v>
      </c>
      <c r="J28" s="2">
        <f>IFERROR('Selected scen drivers'!L26/'Selected scen drivers'!$F26,"")</f>
        <v>2.8792675621898813</v>
      </c>
      <c r="K28" s="2">
        <f>IFERROR('Selected scen drivers'!M26/'Selected scen drivers'!$F26,"")</f>
        <v>3.3444640472606584</v>
      </c>
      <c r="L28" s="2">
        <f>IFERROR('Selected scen drivers'!N26/'Selected scen drivers'!$F26,"")</f>
        <v>3.850288728715328</v>
      </c>
      <c r="M28" s="2">
        <f>IFERROR('Selected scen drivers'!O26/'Selected scen drivers'!$F26,"")</f>
        <v>4.4013973626009557</v>
      </c>
      <c r="N28" s="2">
        <f>IFERROR('Selected scen drivers'!P26/'Selected scen drivers'!$F26,"")</f>
        <v>5.0018342898631394</v>
      </c>
      <c r="O28" s="2">
        <f>IFERROR('Selected scen drivers'!Q26/'Selected scen drivers'!$F26,"")</f>
        <v>5.6405931500318216</v>
      </c>
      <c r="P28" s="2">
        <f>IFERROR('Selected scen drivers'!R26/'Selected scen drivers'!$F26,"")</f>
        <v>6.3163892083827067</v>
      </c>
      <c r="Q28" s="2">
        <f>IFERROR('Selected scen drivers'!S26/'Selected scen drivers'!$F26,"")</f>
        <v>7.0202204179452634</v>
      </c>
      <c r="R28" s="2">
        <f>IFERROR('Selected scen drivers'!T26/'Selected scen drivers'!$F26,"")</f>
        <v>7.7498058059097659</v>
      </c>
      <c r="S28" s="2">
        <f>IFERROR('Selected scen drivers'!U26/'Selected scen drivers'!$F26,"")</f>
        <v>8.5073592579594877</v>
      </c>
      <c r="T28" s="2">
        <f>IFERROR('Selected scen drivers'!V26/'Selected scen drivers'!$F26,"")</f>
        <v>9.2945526483650429</v>
      </c>
      <c r="U28" s="2">
        <f>IFERROR('Selected scen drivers'!W26/'Selected scen drivers'!$F26,"")</f>
        <v>10.155156746055066</v>
      </c>
      <c r="V28" s="2"/>
      <c r="W28" s="2"/>
      <c r="X28" s="2"/>
      <c r="Y28" s="2"/>
      <c r="Z28" s="2"/>
      <c r="AA28" s="2"/>
      <c r="AB28" s="2"/>
      <c r="AC28" s="2"/>
    </row>
    <row r="29" spans="2:29" x14ac:dyDescent="0.35">
      <c r="B29" t="str">
        <f>'Selected scen drivers'!C27</f>
        <v>Asia_other</v>
      </c>
      <c r="C29" t="str">
        <f>'Selected scen drivers'!D27</f>
        <v>HOU</v>
      </c>
      <c r="D29" s="2">
        <f>IFERROR('Selected scen drivers'!F27/'Selected scen drivers'!$F27,"")</f>
        <v>1</v>
      </c>
      <c r="E29" s="2">
        <f>IFERROR('Selected scen drivers'!G27/'Selected scen drivers'!$F27,"")</f>
        <v>1.0145099584342518</v>
      </c>
      <c r="F29" s="2">
        <f>IFERROR('Selected scen drivers'!H27/'Selected scen drivers'!$F27,"")</f>
        <v>1.0870592818298557</v>
      </c>
      <c r="G29" s="2">
        <f>IFERROR('Selected scen drivers'!I27/'Selected scen drivers'!$F27,"")</f>
        <v>1.1545550668975177</v>
      </c>
      <c r="H29" s="2">
        <f>IFERROR('Selected scen drivers'!J27/'Selected scen drivers'!$F27,"")</f>
        <v>1.2144430077723769</v>
      </c>
      <c r="I29" s="2">
        <f>IFERROR('Selected scen drivers'!K27/'Selected scen drivers'!$F27,"")</f>
        <v>1.2673236679786632</v>
      </c>
      <c r="J29" s="2">
        <f>IFERROR('Selected scen drivers'!L27/'Selected scen drivers'!$F27,"")</f>
        <v>1.3111543271070452</v>
      </c>
      <c r="K29" s="2">
        <f>IFERROR('Selected scen drivers'!M27/'Selected scen drivers'!$F27,"")</f>
        <v>1.3422429367153899</v>
      </c>
      <c r="L29" s="2">
        <f>IFERROR('Selected scen drivers'!N27/'Selected scen drivers'!$F27,"")</f>
        <v>1.3642069633018241</v>
      </c>
      <c r="M29" s="2">
        <f>IFERROR('Selected scen drivers'!O27/'Selected scen drivers'!$F27,"")</f>
        <v>1.3749656967121147</v>
      </c>
      <c r="N29" s="2">
        <f>IFERROR('Selected scen drivers'!P27/'Selected scen drivers'!$F27,"")</f>
        <v>1.3777904687488167</v>
      </c>
      <c r="O29" s="2">
        <f>IFERROR('Selected scen drivers'!Q27/'Selected scen drivers'!$F27,"")</f>
        <v>1.3731258364650969</v>
      </c>
      <c r="P29" s="2">
        <f>IFERROR('Selected scen drivers'!R27/'Selected scen drivers'!$F27,"")</f>
        <v>1.3619892173923043</v>
      </c>
      <c r="Q29" s="2">
        <f>IFERROR('Selected scen drivers'!S27/'Selected scen drivers'!$F27,"")</f>
        <v>1.343672914530802</v>
      </c>
      <c r="R29" s="2">
        <f>IFERROR('Selected scen drivers'!T27/'Selected scen drivers'!$F27,"")</f>
        <v>1.3215812402614286</v>
      </c>
      <c r="S29" s="2">
        <f>IFERROR('Selected scen drivers'!U27/'Selected scen drivers'!$F27,"")</f>
        <v>1.2949279038031927</v>
      </c>
      <c r="T29" s="2">
        <f>IFERROR('Selected scen drivers'!V27/'Selected scen drivers'!$F27,"")</f>
        <v>1.2643161358794921</v>
      </c>
      <c r="U29" s="2">
        <f>IFERROR('Selected scen drivers'!W27/'Selected scen drivers'!$F27,"")</f>
        <v>1.2312412344315349</v>
      </c>
      <c r="V29" s="2"/>
      <c r="W29" s="2"/>
      <c r="X29" s="2"/>
      <c r="Y29" s="2"/>
      <c r="Z29" s="2"/>
      <c r="AA29" s="2"/>
      <c r="AB29" s="2"/>
      <c r="AC29" s="2"/>
    </row>
    <row r="30" spans="2:29" x14ac:dyDescent="0.35">
      <c r="B30" t="str">
        <f>'Selected scen drivers'!C28</f>
        <v>Asia_other</v>
      </c>
      <c r="C30" t="str">
        <f>'Selected scen drivers'!D28</f>
        <v>POP</v>
      </c>
      <c r="D30" s="2">
        <f>IFERROR('Selected scen drivers'!F28/'Selected scen drivers'!$F28,"")</f>
        <v>1</v>
      </c>
      <c r="E30" s="2">
        <f>IFERROR('Selected scen drivers'!G28/'Selected scen drivers'!$F28,"")</f>
        <v>1.011715267908353</v>
      </c>
      <c r="F30" s="2">
        <f>IFERROR('Selected scen drivers'!H28/'Selected scen drivers'!$F28,"")</f>
        <v>1.0702911647440767</v>
      </c>
      <c r="G30" s="2">
        <f>IFERROR('Selected scen drivers'!I28/'Selected scen drivers'!$F28,"")</f>
        <v>1.1267279918190407</v>
      </c>
      <c r="H30" s="2">
        <f>IFERROR('Selected scen drivers'!J28/'Selected scen drivers'!$F28,"")</f>
        <v>1.1775543988552557</v>
      </c>
      <c r="I30" s="2">
        <f>IFERROR('Selected scen drivers'!K28/'Selected scen drivers'!$F28,"")</f>
        <v>1.2220058388036121</v>
      </c>
      <c r="J30" s="2">
        <f>IFERROR('Selected scen drivers'!L28/'Selected scen drivers'!$F28,"")</f>
        <v>1.2600260904743608</v>
      </c>
      <c r="K30" s="2">
        <f>IFERROR('Selected scen drivers'!M28/'Selected scen drivers'!$F28,"")</f>
        <v>1.2920185618831868</v>
      </c>
      <c r="L30" s="2">
        <f>IFERROR('Selected scen drivers'!N28/'Selected scen drivers'!$F28,"")</f>
        <v>1.3179344091464356</v>
      </c>
      <c r="M30" s="2">
        <f>IFERROR('Selected scen drivers'!O28/'Selected scen drivers'!$F28,"")</f>
        <v>1.3377271775115185</v>
      </c>
      <c r="N30" s="2">
        <f>IFERROR('Selected scen drivers'!P28/'Selected scen drivers'!$F28,"")</f>
        <v>1.35147737999943</v>
      </c>
      <c r="O30" s="2">
        <f>IFERROR('Selected scen drivers'!Q28/'Selected scen drivers'!$F28,"")</f>
        <v>1.3595085432890486</v>
      </c>
      <c r="P30" s="2">
        <f>IFERROR('Selected scen drivers'!R28/'Selected scen drivers'!$F28,"")</f>
        <v>1.3619983949251635</v>
      </c>
      <c r="Q30" s="2">
        <f>IFERROR('Selected scen drivers'!S28/'Selected scen drivers'!$F28,"")</f>
        <v>1.3592172914170668</v>
      </c>
      <c r="R30" s="2">
        <f>IFERROR('Selected scen drivers'!T28/'Selected scen drivers'!$F28,"")</f>
        <v>1.3518740194464556</v>
      </c>
      <c r="S30" s="2">
        <f>IFERROR('Selected scen drivers'!U28/'Selected scen drivers'!$F28,"")</f>
        <v>1.3410358039538828</v>
      </c>
      <c r="T30" s="2">
        <f>IFERROR('Selected scen drivers'!V28/'Selected scen drivers'!$F28,"")</f>
        <v>1.3273995609583698</v>
      </c>
      <c r="U30" s="2">
        <f>IFERROR('Selected scen drivers'!W28/'Selected scen drivers'!$F28,"")</f>
        <v>1.3117674494644986</v>
      </c>
      <c r="V30" s="2"/>
      <c r="W30" s="2"/>
      <c r="X30" s="2"/>
      <c r="Y30" s="2"/>
      <c r="Z30" s="2"/>
      <c r="AA30" s="2"/>
      <c r="AB30" s="2"/>
      <c r="AC30" s="2"/>
    </row>
    <row r="31" spans="2:29" x14ac:dyDescent="0.35">
      <c r="B31" t="str">
        <f>'Selected scen drivers'!C29</f>
        <v>Asia_central</v>
      </c>
      <c r="C31" t="str">
        <f>'Selected scen drivers'!D29</f>
        <v>GDP</v>
      </c>
      <c r="D31" s="2">
        <f>IFERROR('Selected scen drivers'!F29/'Selected scen drivers'!$F29,"")</f>
        <v>1</v>
      </c>
      <c r="E31" s="2">
        <f>IFERROR('Selected scen drivers'!G29/'Selected scen drivers'!$F29,"")</f>
        <v>1.0211861336859178</v>
      </c>
      <c r="F31" s="2">
        <f>IFERROR('Selected scen drivers'!H29/'Selected scen drivers'!$F29,"")</f>
        <v>1.284730720798329</v>
      </c>
      <c r="G31" s="2">
        <f>IFERROR('Selected scen drivers'!I29/'Selected scen drivers'!$F29,"")</f>
        <v>1.5394822566176061</v>
      </c>
      <c r="H31" s="2">
        <f>IFERROR('Selected scen drivers'!J29/'Selected scen drivers'!$F29,"")</f>
        <v>1.8275397445571273</v>
      </c>
      <c r="I31" s="2">
        <f>IFERROR('Selected scen drivers'!K29/'Selected scen drivers'!$F29,"")</f>
        <v>2.1149697577836144</v>
      </c>
      <c r="J31" s="2">
        <f>IFERROR('Selected scen drivers'!L29/'Selected scen drivers'!$F29,"")</f>
        <v>2.3971802558156301</v>
      </c>
      <c r="K31" s="2">
        <f>IFERROR('Selected scen drivers'!M29/'Selected scen drivers'!$F29,"")</f>
        <v>2.6839281598098061</v>
      </c>
      <c r="L31" s="2">
        <f>IFERROR('Selected scen drivers'!N29/'Selected scen drivers'!$F29,"")</f>
        <v>2.9904450803853759</v>
      </c>
      <c r="M31" s="2">
        <f>IFERROR('Selected scen drivers'!O29/'Selected scen drivers'!$F29,"")</f>
        <v>3.3294714585342731</v>
      </c>
      <c r="N31" s="2">
        <f>IFERROR('Selected scen drivers'!P29/'Selected scen drivers'!$F29,"")</f>
        <v>3.7053368515040157</v>
      </c>
      <c r="O31" s="2">
        <f>IFERROR('Selected scen drivers'!Q29/'Selected scen drivers'!$F29,"")</f>
        <v>4.1083450025540271</v>
      </c>
      <c r="P31" s="2">
        <f>IFERROR('Selected scen drivers'!R29/'Selected scen drivers'!$F29,"")</f>
        <v>4.5301737405121631</v>
      </c>
      <c r="Q31" s="2">
        <f>IFERROR('Selected scen drivers'!S29/'Selected scen drivers'!$F29,"")</f>
        <v>4.9735703228945765</v>
      </c>
      <c r="R31" s="2">
        <f>IFERROR('Selected scen drivers'!T29/'Selected scen drivers'!$F29,"")</f>
        <v>5.4476289303849326</v>
      </c>
      <c r="S31" s="2">
        <f>IFERROR('Selected scen drivers'!U29/'Selected scen drivers'!$F29,"")</f>
        <v>5.9589522999533777</v>
      </c>
      <c r="T31" s="2">
        <f>IFERROR('Selected scen drivers'!V29/'Selected scen drivers'!$F29,"")</f>
        <v>6.5064102827647003</v>
      </c>
      <c r="U31" s="2">
        <f>IFERROR('Selected scen drivers'!W29/'Selected scen drivers'!$F29,"")</f>
        <v>7.083168082184935</v>
      </c>
      <c r="V31" s="2"/>
      <c r="W31" s="2"/>
      <c r="X31" s="2"/>
      <c r="Y31" s="2"/>
      <c r="Z31" s="2"/>
      <c r="AA31" s="2"/>
      <c r="AB31" s="2"/>
      <c r="AC31" s="2"/>
    </row>
    <row r="32" spans="2:29" x14ac:dyDescent="0.35">
      <c r="B32" t="str">
        <f>'Selected scen drivers'!C30</f>
        <v>Asia_central</v>
      </c>
      <c r="C32" t="str">
        <f>'Selected scen drivers'!D30</f>
        <v>GDPAGR</v>
      </c>
      <c r="D32" s="2">
        <f>IFERROR('Selected scen drivers'!F30/'Selected scen drivers'!$F30,"")</f>
        <v>1</v>
      </c>
      <c r="E32" s="2">
        <f>IFERROR('Selected scen drivers'!G30/'Selected scen drivers'!$F30,"")</f>
        <v>1.0322423657265016</v>
      </c>
      <c r="F32" s="2">
        <f>IFERROR('Selected scen drivers'!H30/'Selected scen drivers'!$F30,"")</f>
        <v>1.2975297778178243</v>
      </c>
      <c r="G32" s="2">
        <f>IFERROR('Selected scen drivers'!I30/'Selected scen drivers'!$F30,"")</f>
        <v>1.5675209229624996</v>
      </c>
      <c r="H32" s="2">
        <f>IFERROR('Selected scen drivers'!J30/'Selected scen drivers'!$F30,"")</f>
        <v>1.855550446410662</v>
      </c>
      <c r="I32" s="2">
        <f>IFERROR('Selected scen drivers'!K30/'Selected scen drivers'!$F30,"")</f>
        <v>2.125540436661884</v>
      </c>
      <c r="J32" s="2">
        <f>IFERROR('Selected scen drivers'!L30/'Selected scen drivers'!$F30,"")</f>
        <v>2.36923424814549</v>
      </c>
      <c r="K32" s="2">
        <f>IFERROR('Selected scen drivers'!M30/'Selected scen drivers'!$F30,"")</f>
        <v>2.5932927902427556</v>
      </c>
      <c r="L32" s="2">
        <f>IFERROR('Selected scen drivers'!N30/'Selected scen drivers'!$F30,"")</f>
        <v>2.8071858318039795</v>
      </c>
      <c r="M32" s="2">
        <f>IFERROR('Selected scen drivers'!O30/'Selected scen drivers'!$F30,"")</f>
        <v>3.0169606424493138</v>
      </c>
      <c r="N32" s="2">
        <f>IFERROR('Selected scen drivers'!P30/'Selected scen drivers'!$F30,"")</f>
        <v>3.2180872032362084</v>
      </c>
      <c r="O32" s="2">
        <f>IFERROR('Selected scen drivers'!Q30/'Selected scen drivers'!$F30,"")</f>
        <v>3.3976754517294614</v>
      </c>
      <c r="P32" s="2">
        <f>IFERROR('Selected scen drivers'!R30/'Selected scen drivers'!$F30,"")</f>
        <v>3.5446757561126114</v>
      </c>
      <c r="Q32" s="2">
        <f>IFERROR('Selected scen drivers'!S30/'Selected scen drivers'!$F30,"")</f>
        <v>3.6575000280798093</v>
      </c>
      <c r="R32" s="2">
        <f>IFERROR('Selected scen drivers'!T30/'Selected scen drivers'!$F30,"")</f>
        <v>3.7386851926651965</v>
      </c>
      <c r="S32" s="2">
        <f>IFERROR('Selected scen drivers'!U30/'Selected scen drivers'!$F30,"")</f>
        <v>3.7874808822776007</v>
      </c>
      <c r="T32" s="2">
        <f>IFERROR('Selected scen drivers'!V30/'Selected scen drivers'!$F30,"")</f>
        <v>3.7973226699847511</v>
      </c>
      <c r="U32" s="2">
        <f>IFERROR('Selected scen drivers'!W30/'Selected scen drivers'!$F30,"")</f>
        <v>3.7588187659133179</v>
      </c>
      <c r="V32" s="2"/>
      <c r="W32" s="2"/>
      <c r="X32" s="2"/>
      <c r="Y32" s="2"/>
      <c r="Z32" s="2"/>
      <c r="AA32" s="2"/>
      <c r="AB32" s="2"/>
      <c r="AC32" s="2"/>
    </row>
    <row r="33" spans="2:29" x14ac:dyDescent="0.35">
      <c r="B33" t="str">
        <f>'Selected scen drivers'!C31</f>
        <v>Asia_central</v>
      </c>
      <c r="C33" t="str">
        <f>'Selected scen drivers'!D31</f>
        <v>GDPIND</v>
      </c>
      <c r="D33" s="2">
        <f>IFERROR('Selected scen drivers'!F31/'Selected scen drivers'!$F31,"")</f>
        <v>1</v>
      </c>
      <c r="E33" s="2">
        <f>IFERROR('Selected scen drivers'!G31/'Selected scen drivers'!$F31,"")</f>
        <v>1.0172824145660182</v>
      </c>
      <c r="F33" s="2">
        <f>IFERROR('Selected scen drivers'!H31/'Selected scen drivers'!$F31,"")</f>
        <v>1.2635761318659868</v>
      </c>
      <c r="G33" s="2">
        <f>IFERROR('Selected scen drivers'!I31/'Selected scen drivers'!$F31,"")</f>
        <v>1.4978247577922781</v>
      </c>
      <c r="H33" s="2">
        <f>IFERROR('Selected scen drivers'!J31/'Selected scen drivers'!$F31,"")</f>
        <v>1.7625501041926093</v>
      </c>
      <c r="I33" s="2">
        <f>IFERROR('Selected scen drivers'!K31/'Selected scen drivers'!$F31,"")</f>
        <v>2.0269538634550917</v>
      </c>
      <c r="J33" s="2">
        <f>IFERROR('Selected scen drivers'!L31/'Selected scen drivers'!$F31,"")</f>
        <v>2.2885058118505701</v>
      </c>
      <c r="K33" s="2">
        <f>IFERROR('Selected scen drivers'!M31/'Selected scen drivers'!$F31,"")</f>
        <v>2.5569588028898043</v>
      </c>
      <c r="L33" s="2">
        <f>IFERROR('Selected scen drivers'!N31/'Selected scen drivers'!$F31,"")</f>
        <v>2.8447948921556456</v>
      </c>
      <c r="M33" s="2">
        <f>IFERROR('Selected scen drivers'!O31/'Selected scen drivers'!$F31,"")</f>
        <v>3.1639233144926688</v>
      </c>
      <c r="N33" s="2">
        <f>IFERROR('Selected scen drivers'!P31/'Selected scen drivers'!$F31,"")</f>
        <v>3.517834112368468</v>
      </c>
      <c r="O33" s="2">
        <f>IFERROR('Selected scen drivers'!Q31/'Selected scen drivers'!$F31,"")</f>
        <v>3.8970036915934441</v>
      </c>
      <c r="P33" s="2">
        <f>IFERROR('Selected scen drivers'!R31/'Selected scen drivers'!$F31,"")</f>
        <v>4.2935927236936848</v>
      </c>
      <c r="Q33" s="2">
        <f>IFERROR('Selected scen drivers'!S31/'Selected scen drivers'!$F31,"")</f>
        <v>4.7103968541811296</v>
      </c>
      <c r="R33" s="2">
        <f>IFERROR('Selected scen drivers'!T31/'Selected scen drivers'!$F31,"")</f>
        <v>5.1559006930713069</v>
      </c>
      <c r="S33" s="2">
        <f>IFERROR('Selected scen drivers'!U31/'Selected scen drivers'!$F31,"")</f>
        <v>5.6361566990046787</v>
      </c>
      <c r="T33" s="2">
        <f>IFERROR('Selected scen drivers'!V31/'Selected scen drivers'!$F31,"")</f>
        <v>6.1497326717072927</v>
      </c>
      <c r="U33" s="2">
        <f>IFERROR('Selected scen drivers'!W31/'Selected scen drivers'!$F31,"")</f>
        <v>6.6900382164733037</v>
      </c>
      <c r="V33" s="2"/>
      <c r="W33" s="2"/>
      <c r="X33" s="2"/>
      <c r="Y33" s="2"/>
      <c r="Z33" s="2"/>
      <c r="AA33" s="2"/>
      <c r="AB33" s="2"/>
      <c r="AC33" s="2"/>
    </row>
    <row r="34" spans="2:29" x14ac:dyDescent="0.35">
      <c r="B34" t="str">
        <f>'Selected scen drivers'!C32</f>
        <v>Asia_central</v>
      </c>
      <c r="C34" t="str">
        <f>'Selected scen drivers'!D32</f>
        <v>GDPMFG</v>
      </c>
      <c r="D34" s="2">
        <f>IFERROR('Selected scen drivers'!F32/'Selected scen drivers'!$F32,"")</f>
        <v>1</v>
      </c>
      <c r="E34" s="2">
        <f>IFERROR('Selected scen drivers'!G32/'Selected scen drivers'!$F32,"")</f>
        <v>1.0191958792956697</v>
      </c>
      <c r="F34" s="2">
        <f>IFERROR('Selected scen drivers'!H32/'Selected scen drivers'!$F32,"")</f>
        <v>1.3379449659489258</v>
      </c>
      <c r="G34" s="2">
        <f>IFERROR('Selected scen drivers'!I32/'Selected scen drivers'!$F32,"")</f>
        <v>1.6783758770586752</v>
      </c>
      <c r="H34" s="2">
        <f>IFERROR('Selected scen drivers'!J32/'Selected scen drivers'!$F32,"")</f>
        <v>2.0855666568892217</v>
      </c>
      <c r="I34" s="2">
        <f>IFERROR('Selected scen drivers'!K32/'Selected scen drivers'!$F32,"")</f>
        <v>2.5216156530328337</v>
      </c>
      <c r="J34" s="2">
        <f>IFERROR('Selected scen drivers'!L32/'Selected scen drivers'!$F32,"")</f>
        <v>2.9818215284601788</v>
      </c>
      <c r="K34" s="2">
        <f>IFERROR('Selected scen drivers'!M32/'Selected scen drivers'!$F32,"")</f>
        <v>3.4792705004665088</v>
      </c>
      <c r="L34" s="2">
        <f>IFERROR('Selected scen drivers'!N32/'Selected scen drivers'!$F32,"")</f>
        <v>4.0329047335743562</v>
      </c>
      <c r="M34" s="2">
        <f>IFERROR('Selected scen drivers'!O32/'Selected scen drivers'!$F32,"")</f>
        <v>4.6640324526218153</v>
      </c>
      <c r="N34" s="2">
        <f>IFERROR('Selected scen drivers'!P32/'Selected scen drivers'!$F32,"")</f>
        <v>5.3827943778585139</v>
      </c>
      <c r="O34" s="2">
        <f>IFERROR('Selected scen drivers'!Q32/'Selected scen drivers'!$F32,"")</f>
        <v>6.1796539694593289</v>
      </c>
      <c r="P34" s="2">
        <f>IFERROR('Selected scen drivers'!R32/'Selected scen drivers'!$F32,"")</f>
        <v>7.045754309196461</v>
      </c>
      <c r="Q34" s="2">
        <f>IFERROR('Selected scen drivers'!S32/'Selected scen drivers'!$F32,"")</f>
        <v>7.9888391320169596</v>
      </c>
      <c r="R34" s="2">
        <f>IFERROR('Selected scen drivers'!T32/'Selected scen drivers'!$F32,"")</f>
        <v>9.0270305755458953</v>
      </c>
      <c r="S34" s="2">
        <f>IFERROR('Selected scen drivers'!U32/'Selected scen drivers'!$F32,"")</f>
        <v>10.175910830938657</v>
      </c>
      <c r="T34" s="2">
        <f>IFERROR('Selected scen drivers'!V32/'Selected scen drivers'!$F32,"")</f>
        <v>11.43835267394725</v>
      </c>
      <c r="U34" s="2">
        <f>IFERROR('Selected scen drivers'!W32/'Selected scen drivers'!$F32,"")</f>
        <v>12.806942333269808</v>
      </c>
      <c r="V34" s="2"/>
      <c r="W34" s="2"/>
      <c r="X34" s="2"/>
      <c r="Y34" s="2"/>
      <c r="Z34" s="2"/>
      <c r="AA34" s="2"/>
      <c r="AB34" s="2"/>
      <c r="AC34" s="2"/>
    </row>
    <row r="35" spans="2:29" x14ac:dyDescent="0.35">
      <c r="B35" t="str">
        <f>'Selected scen drivers'!C33</f>
        <v>Asia_central</v>
      </c>
      <c r="C35" t="str">
        <f>'Selected scen drivers'!D33</f>
        <v>GDPPCAP</v>
      </c>
      <c r="D35" s="2">
        <f>IFERROR('Selected scen drivers'!F33/'Selected scen drivers'!$F33,"")</f>
        <v>1</v>
      </c>
      <c r="E35" s="2">
        <f>IFERROR('Selected scen drivers'!G33/'Selected scen drivers'!$F33,"")</f>
        <v>1.0082271108252863</v>
      </c>
      <c r="F35" s="2">
        <f>IFERROR('Selected scen drivers'!H33/'Selected scen drivers'!$F33,"")</f>
        <v>1.1927465094056864</v>
      </c>
      <c r="G35" s="2">
        <f>IFERROR('Selected scen drivers'!I33/'Selected scen drivers'!$F33,"")</f>
        <v>1.3568164929793203</v>
      </c>
      <c r="H35" s="2">
        <f>IFERROR('Selected scen drivers'!J33/'Selected scen drivers'!$F33,"")</f>
        <v>1.539798389627109</v>
      </c>
      <c r="I35" s="2">
        <f>IFERROR('Selected scen drivers'!K33/'Selected scen drivers'!$F33,"")</f>
        <v>1.7100851784812718</v>
      </c>
      <c r="J35" s="2">
        <f>IFERROR('Selected scen drivers'!L33/'Selected scen drivers'!$F33,"")</f>
        <v>1.867743031635472</v>
      </c>
      <c r="K35" s="2">
        <f>IFERROR('Selected scen drivers'!M33/'Selected scen drivers'!$F33,"")</f>
        <v>2.027024826311886</v>
      </c>
      <c r="L35" s="2">
        <f>IFERROR('Selected scen drivers'!N33/'Selected scen drivers'!$F33,"")</f>
        <v>2.2057195289118758</v>
      </c>
      <c r="M35" s="2">
        <f>IFERROR('Selected scen drivers'!O33/'Selected scen drivers'!$F33,"")</f>
        <v>2.4156687732697755</v>
      </c>
      <c r="N35" s="2">
        <f>IFERROR('Selected scen drivers'!P33/'Selected scen drivers'!$F33,"")</f>
        <v>2.6579172295394167</v>
      </c>
      <c r="O35" s="2">
        <f>IFERROR('Selected scen drivers'!Q33/'Selected scen drivers'!$F33,"")</f>
        <v>2.9229749548415005</v>
      </c>
      <c r="P35" s="2">
        <f>IFERROR('Selected scen drivers'!R33/'Selected scen drivers'!$F33,"")</f>
        <v>3.2051877196000147</v>
      </c>
      <c r="Q35" s="2">
        <f>IFERROR('Selected scen drivers'!S33/'Selected scen drivers'!$F33,"")</f>
        <v>3.5081706643693438</v>
      </c>
      <c r="R35" s="2">
        <f>IFERROR('Selected scen drivers'!T33/'Selected scen drivers'!$F33,"")</f>
        <v>3.8389002795435681</v>
      </c>
      <c r="S35" s="2">
        <f>IFERROR('Selected scen drivers'!U33/'Selected scen drivers'!$F33,"")</f>
        <v>4.2025608469069313</v>
      </c>
      <c r="T35" s="2">
        <f>IFERROR('Selected scen drivers'!V33/'Selected scen drivers'!$F33,"")</f>
        <v>4.5990095167098595</v>
      </c>
      <c r="U35" s="2">
        <f>IFERROR('Selected scen drivers'!W33/'Selected scen drivers'!$F33,"")</f>
        <v>5.0286121250295874</v>
      </c>
      <c r="V35" s="2"/>
      <c r="W35" s="2"/>
      <c r="X35" s="2"/>
      <c r="Y35" s="2"/>
      <c r="Z35" s="2"/>
      <c r="AA35" s="2"/>
      <c r="AB35" s="2"/>
      <c r="AC35" s="2"/>
    </row>
    <row r="36" spans="2:29" x14ac:dyDescent="0.35">
      <c r="B36" t="str">
        <f>'Selected scen drivers'!C34</f>
        <v>Asia_central</v>
      </c>
      <c r="C36" t="str">
        <f>'Selected scen drivers'!D34</f>
        <v>GDPPHOU</v>
      </c>
      <c r="D36" s="2">
        <f>IFERROR('Selected scen drivers'!F34/'Selected scen drivers'!$F34,"")</f>
        <v>1</v>
      </c>
      <c r="E36" s="2">
        <f>IFERROR('Selected scen drivers'!G34/'Selected scen drivers'!$F34,"")</f>
        <v>1.0116350910881382</v>
      </c>
      <c r="F36" s="2">
        <f>IFERROR('Selected scen drivers'!H34/'Selected scen drivers'!$F34,"")</f>
        <v>1.2158559342862771</v>
      </c>
      <c r="G36" s="2">
        <f>IFERROR('Selected scen drivers'!I34/'Selected scen drivers'!$F34,"")</f>
        <v>1.3950521132050604</v>
      </c>
      <c r="H36" s="2">
        <f>IFERROR('Selected scen drivers'!J34/'Selected scen drivers'!$F34,"")</f>
        <v>1.5665933778844967</v>
      </c>
      <c r="I36" s="2">
        <f>IFERROR('Selected scen drivers'!K34/'Selected scen drivers'!$F34,"")</f>
        <v>1.7120522228329293</v>
      </c>
      <c r="J36" s="2">
        <f>IFERROR('Selected scen drivers'!L34/'Selected scen drivers'!$F34,"")</f>
        <v>1.8539117720463349</v>
      </c>
      <c r="K36" s="2">
        <f>IFERROR('Selected scen drivers'!M34/'Selected scen drivers'!$F34,"")</f>
        <v>2.0111894587302901</v>
      </c>
      <c r="L36" s="2">
        <f>IFERROR('Selected scen drivers'!N34/'Selected scen drivers'!$F34,"")</f>
        <v>2.2104903299155598</v>
      </c>
      <c r="M36" s="2">
        <f>IFERROR('Selected scen drivers'!O34/'Selected scen drivers'!$F34,"")</f>
        <v>2.4277804870424733</v>
      </c>
      <c r="N36" s="2">
        <f>IFERROR('Selected scen drivers'!P34/'Selected scen drivers'!$F34,"")</f>
        <v>2.6368909232516775</v>
      </c>
      <c r="O36" s="2">
        <f>IFERROR('Selected scen drivers'!Q34/'Selected scen drivers'!$F34,"")</f>
        <v>2.8519315618378802</v>
      </c>
      <c r="P36" s="2">
        <f>IFERROR('Selected scen drivers'!R34/'Selected scen drivers'!$F34,"")</f>
        <v>3.1201798427719543</v>
      </c>
      <c r="Q36" s="2">
        <f>IFERROR('Selected scen drivers'!S34/'Selected scen drivers'!$F34,"")</f>
        <v>3.4621367215072327</v>
      </c>
      <c r="R36" s="2">
        <f>IFERROR('Selected scen drivers'!T34/'Selected scen drivers'!$F34,"")</f>
        <v>3.8705356659856736</v>
      </c>
      <c r="S36" s="2">
        <f>IFERROR('Selected scen drivers'!U34/'Selected scen drivers'!$F34,"")</f>
        <v>4.3398605906234149</v>
      </c>
      <c r="T36" s="2">
        <f>IFERROR('Selected scen drivers'!V34/'Selected scen drivers'!$F34,"")</f>
        <v>4.8404003570743086</v>
      </c>
      <c r="U36" s="2">
        <f>IFERROR('Selected scen drivers'!W34/'Selected scen drivers'!$F34,"")</f>
        <v>5.3930657275391045</v>
      </c>
      <c r="V36" s="2"/>
      <c r="W36" s="2"/>
      <c r="X36" s="2"/>
      <c r="Y36" s="2"/>
      <c r="Z36" s="2"/>
      <c r="AA36" s="2"/>
      <c r="AB36" s="2"/>
      <c r="AC36" s="2"/>
    </row>
    <row r="37" spans="2:29" x14ac:dyDescent="0.35">
      <c r="B37" t="str">
        <f>'Selected scen drivers'!C35</f>
        <v>Asia_central</v>
      </c>
      <c r="C37" t="str">
        <f>'Selected scen drivers'!D35</f>
        <v>GDPSER</v>
      </c>
      <c r="D37" s="2">
        <f>IFERROR('Selected scen drivers'!F35/'Selected scen drivers'!$F35,"")</f>
        <v>1</v>
      </c>
      <c r="E37" s="2">
        <f>IFERROR('Selected scen drivers'!G35/'Selected scen drivers'!$F35,"")</f>
        <v>1.0214909500693305</v>
      </c>
      <c r="F37" s="2">
        <f>IFERROR('Selected scen drivers'!H35/'Selected scen drivers'!$F35,"")</f>
        <v>1.2981499959251541</v>
      </c>
      <c r="G37" s="2">
        <f>IFERROR('Selected scen drivers'!I35/'Selected scen drivers'!$F35,"")</f>
        <v>1.5651993990964392</v>
      </c>
      <c r="H37" s="2">
        <f>IFERROR('Selected scen drivers'!J35/'Selected scen drivers'!$F35,"")</f>
        <v>1.8715901635987262</v>
      </c>
      <c r="I37" s="2">
        <f>IFERROR('Selected scen drivers'!K35/'Selected scen drivers'!$F35,"")</f>
        <v>2.1814619747388866</v>
      </c>
      <c r="J37" s="2">
        <f>IFERROR('Selected scen drivers'!L35/'Selected scen drivers'!$F35,"")</f>
        <v>2.489518592983976</v>
      </c>
      <c r="K37" s="2">
        <f>IFERROR('Selected scen drivers'!M35/'Selected scen drivers'!$F35,"")</f>
        <v>2.806293384702637</v>
      </c>
      <c r="L37" s="2">
        <f>IFERROR('Selected scen drivers'!N35/'Selected scen drivers'!$F35,"")</f>
        <v>3.1506166654587209</v>
      </c>
      <c r="M37" s="2">
        <f>IFERROR('Selected scen drivers'!O35/'Selected scen drivers'!$F35,"")</f>
        <v>3.5375534149677237</v>
      </c>
      <c r="N37" s="2">
        <f>IFERROR('Selected scen drivers'!P35/'Selected scen drivers'!$F35,"")</f>
        <v>3.9743053297655595</v>
      </c>
      <c r="O37" s="2">
        <f>IFERROR('Selected scen drivers'!Q35/'Selected scen drivers'!$F35,"")</f>
        <v>4.4518382098285603</v>
      </c>
      <c r="P37" s="2">
        <f>IFERROR('Selected scen drivers'!R35/'Selected scen drivers'!$F35,"")</f>
        <v>4.9621318359960371</v>
      </c>
      <c r="Q37" s="2">
        <f>IFERROR('Selected scen drivers'!S35/'Selected scen drivers'!$F35,"")</f>
        <v>5.5089782417895199</v>
      </c>
      <c r="R37" s="2">
        <f>IFERROR('Selected scen drivers'!T35/'Selected scen drivers'!$F35,"")</f>
        <v>6.1035881165554224</v>
      </c>
      <c r="S37" s="2">
        <f>IFERROR('Selected scen drivers'!U35/'Selected scen drivers'!$F35,"")</f>
        <v>6.7548329033509154</v>
      </c>
      <c r="T37" s="2">
        <f>IFERROR('Selected scen drivers'!V35/'Selected scen drivers'!$F35,"")</f>
        <v>7.4631769488322384</v>
      </c>
      <c r="U37" s="2">
        <f>IFERROR('Selected scen drivers'!W35/'Selected scen drivers'!$F35,"")</f>
        <v>8.2222321169013259</v>
      </c>
      <c r="V37" s="2"/>
      <c r="W37" s="2"/>
      <c r="X37" s="2"/>
      <c r="Y37" s="2"/>
      <c r="Z37" s="2"/>
      <c r="AA37" s="2"/>
      <c r="AB37" s="2"/>
      <c r="AC37" s="2"/>
    </row>
    <row r="38" spans="2:29" x14ac:dyDescent="0.35">
      <c r="B38" t="str">
        <f>'Selected scen drivers'!C36</f>
        <v>Asia_central</v>
      </c>
      <c r="C38" t="str">
        <f>'Selected scen drivers'!D36</f>
        <v>HOU</v>
      </c>
      <c r="D38" s="2">
        <f>IFERROR('Selected scen drivers'!F36/'Selected scen drivers'!$F36,"")</f>
        <v>1</v>
      </c>
      <c r="E38" s="2">
        <f>IFERROR('Selected scen drivers'!G36/'Selected scen drivers'!$F36,"")</f>
        <v>1.0094411934519865</v>
      </c>
      <c r="F38" s="2">
        <f>IFERROR('Selected scen drivers'!H36/'Selected scen drivers'!$F36,"")</f>
        <v>1.0566471607119179</v>
      </c>
      <c r="G38" s="2">
        <f>IFERROR('Selected scen drivers'!I36/'Selected scen drivers'!$F36,"")</f>
        <v>1.1035302853889275</v>
      </c>
      <c r="H38" s="2">
        <f>IFERROR('Selected scen drivers'!J36/'Selected scen drivers'!$F36,"")</f>
        <v>1.1665693027663686</v>
      </c>
      <c r="I38" s="2">
        <f>IFERROR('Selected scen drivers'!K36/'Selected scen drivers'!$F36,"")</f>
        <v>1.2353418485587897</v>
      </c>
      <c r="J38" s="2">
        <f>IFERROR('Selected scen drivers'!L36/'Selected scen drivers'!$F36,"")</f>
        <v>1.2930390172611295</v>
      </c>
      <c r="K38" s="2">
        <f>IFERROR('Selected scen drivers'!M36/'Selected scen drivers'!$F36,"")</f>
        <v>1.3344979251752009</v>
      </c>
      <c r="L38" s="2">
        <f>IFERROR('Selected scen drivers'!N36/'Selected scen drivers'!$F36,"")</f>
        <v>1.3528424168675794</v>
      </c>
      <c r="M38" s="2">
        <f>IFERROR('Selected scen drivers'!O36/'Selected scen drivers'!$F36,"")</f>
        <v>1.3714054776798359</v>
      </c>
      <c r="N38" s="2">
        <f>IFERROR('Selected scen drivers'!P36/'Selected scen drivers'!$F36,"")</f>
        <v>1.4051915529880115</v>
      </c>
      <c r="O38" s="2">
        <f>IFERROR('Selected scen drivers'!Q36/'Selected scen drivers'!$F36,"")</f>
        <v>1.4405482436985477</v>
      </c>
      <c r="P38" s="2">
        <f>IFERROR('Selected scen drivers'!R36/'Selected scen drivers'!$F36,"")</f>
        <v>1.4518950729736091</v>
      </c>
      <c r="Q38" s="2">
        <f>IFERROR('Selected scen drivers'!S36/'Selected scen drivers'!$F36,"")</f>
        <v>1.4365609226227671</v>
      </c>
      <c r="R38" s="2">
        <f>IFERROR('Selected scen drivers'!T36/'Selected scen drivers'!$F36,"")</f>
        <v>1.407461240638801</v>
      </c>
      <c r="S38" s="2">
        <f>IFERROR('Selected scen drivers'!U36/'Selected scen drivers'!$F36,"")</f>
        <v>1.3730745897294783</v>
      </c>
      <c r="T38" s="2">
        <f>IFERROR('Selected scen drivers'!V36/'Selected scen drivers'!$F36,"")</f>
        <v>1.3441884560758515</v>
      </c>
      <c r="U38" s="2">
        <f>IFERROR('Selected scen drivers'!W36/'Selected scen drivers'!$F36,"")</f>
        <v>1.3133843420478823</v>
      </c>
      <c r="V38" s="2"/>
      <c r="W38" s="2"/>
      <c r="X38" s="2"/>
      <c r="Y38" s="2"/>
      <c r="Z38" s="2"/>
      <c r="AA38" s="2"/>
      <c r="AB38" s="2"/>
      <c r="AC38" s="2"/>
    </row>
    <row r="39" spans="2:29" x14ac:dyDescent="0.35">
      <c r="B39" t="str">
        <f>'Selected scen drivers'!C37</f>
        <v>Asia_central</v>
      </c>
      <c r="C39" t="str">
        <f>'Selected scen drivers'!D37</f>
        <v>POP</v>
      </c>
      <c r="D39" s="2">
        <f>IFERROR('Selected scen drivers'!F37/'Selected scen drivers'!$F37,"")</f>
        <v>1</v>
      </c>
      <c r="E39" s="2">
        <f>IFERROR('Selected scen drivers'!G37/'Selected scen drivers'!$F37,"")</f>
        <v>1.0128532775219883</v>
      </c>
      <c r="F39" s="2">
        <f>IFERROR('Selected scen drivers'!H37/'Selected scen drivers'!$F37,"")</f>
        <v>1.0771196651319301</v>
      </c>
      <c r="G39" s="2">
        <f>IFERROR('Selected scen drivers'!I37/'Selected scen drivers'!$F37,"")</f>
        <v>1.1346282010746973</v>
      </c>
      <c r="H39" s="2">
        <f>IFERROR('Selected scen drivers'!J37/'Selected scen drivers'!$F37,"")</f>
        <v>1.1868694998438749</v>
      </c>
      <c r="I39" s="2">
        <f>IFERROR('Selected scen drivers'!K37/'Selected scen drivers'!$F37,"")</f>
        <v>1.2367628141552094</v>
      </c>
      <c r="J39" s="2">
        <f>IFERROR('Selected scen drivers'!L37/'Selected scen drivers'!$F37,"")</f>
        <v>1.2834636324230115</v>
      </c>
      <c r="K39" s="2">
        <f>IFERROR('Selected scen drivers'!M37/'Selected scen drivers'!$F37,"")</f>
        <v>1.3240726630335029</v>
      </c>
      <c r="L39" s="2">
        <f>IFERROR('Selected scen drivers'!N37/'Selected scen drivers'!$F37,"")</f>
        <v>1.3557685105416026</v>
      </c>
      <c r="M39" s="2">
        <f>IFERROR('Selected scen drivers'!O37/'Selected scen drivers'!$F37,"")</f>
        <v>1.3782814495828399</v>
      </c>
      <c r="N39" s="2">
        <f>IFERROR('Selected scen drivers'!P37/'Selected scen drivers'!$F37,"")</f>
        <v>1.3940753347485151</v>
      </c>
      <c r="O39" s="2">
        <f>IFERROR('Selected scen drivers'!Q37/'Selected scen drivers'!$F37,"")</f>
        <v>1.4055354787591041</v>
      </c>
      <c r="P39" s="2">
        <f>IFERROR('Selected scen drivers'!R37/'Selected scen drivers'!$F37,"")</f>
        <v>1.4133879625239205</v>
      </c>
      <c r="Q39" s="2">
        <f>IFERROR('Selected scen drivers'!S37/'Selected scen drivers'!$F37,"")</f>
        <v>1.4177104818213466</v>
      </c>
      <c r="R39" s="2">
        <f>IFERROR('Selected scen drivers'!T37/'Selected scen drivers'!$F37,"")</f>
        <v>1.4190597654786272</v>
      </c>
      <c r="S39" s="2">
        <f>IFERROR('Selected scen drivers'!U37/'Selected scen drivers'!$F37,"")</f>
        <v>1.4179336164374974</v>
      </c>
      <c r="T39" s="2">
        <f>IFERROR('Selected scen drivers'!V37/'Selected scen drivers'!$F37,"")</f>
        <v>1.4147416436353439</v>
      </c>
      <c r="U39" s="2">
        <f>IFERROR('Selected scen drivers'!W37/'Selected scen drivers'!$F37,"")</f>
        <v>1.4085731621512276</v>
      </c>
      <c r="V39" s="2"/>
      <c r="W39" s="2"/>
      <c r="X39" s="2"/>
      <c r="Y39" s="2"/>
      <c r="Z39" s="2"/>
      <c r="AA39" s="2"/>
      <c r="AB39" s="2"/>
      <c r="AC39" s="2"/>
    </row>
    <row r="40" spans="2:29" x14ac:dyDescent="0.35">
      <c r="B40" t="str">
        <f>'Selected scen drivers'!C38</f>
        <v>LatAm_other</v>
      </c>
      <c r="C40" t="str">
        <f>'Selected scen drivers'!D38</f>
        <v>GDP</v>
      </c>
      <c r="D40" s="2">
        <f>IFERROR('Selected scen drivers'!F38/'Selected scen drivers'!$F38,"")</f>
        <v>1</v>
      </c>
      <c r="E40" s="2">
        <f>IFERROR('Selected scen drivers'!G38/'Selected scen drivers'!$F38,"")</f>
        <v>1.0094605352102988</v>
      </c>
      <c r="F40" s="2">
        <f>IFERROR('Selected scen drivers'!H38/'Selected scen drivers'!$F38,"")</f>
        <v>1.2478684701860967</v>
      </c>
      <c r="G40" s="2">
        <f>IFERROR('Selected scen drivers'!I38/'Selected scen drivers'!$F38,"")</f>
        <v>1.4662202841167047</v>
      </c>
      <c r="H40" s="2">
        <f>IFERROR('Selected scen drivers'!J38/'Selected scen drivers'!$F38,"")</f>
        <v>1.7276351192425732</v>
      </c>
      <c r="I40" s="2">
        <f>IFERROR('Selected scen drivers'!K38/'Selected scen drivers'!$F38,"")</f>
        <v>2.0273412234228849</v>
      </c>
      <c r="J40" s="2">
        <f>IFERROR('Selected scen drivers'!L38/'Selected scen drivers'!$F38,"")</f>
        <v>2.3556856483283735</v>
      </c>
      <c r="K40" s="2">
        <f>IFERROR('Selected scen drivers'!M38/'Selected scen drivers'!$F38,"")</f>
        <v>2.7048456468360103</v>
      </c>
      <c r="L40" s="2">
        <f>IFERROR('Selected scen drivers'!N38/'Selected scen drivers'!$F38,"")</f>
        <v>3.0772003380964117</v>
      </c>
      <c r="M40" s="2">
        <f>IFERROR('Selected scen drivers'!O38/'Selected scen drivers'!$F38,"")</f>
        <v>3.4772224656844184</v>
      </c>
      <c r="N40" s="2">
        <f>IFERROR('Selected scen drivers'!P38/'Selected scen drivers'!$F38,"")</f>
        <v>3.9102946840139454</v>
      </c>
      <c r="O40" s="2">
        <f>IFERROR('Selected scen drivers'!Q38/'Selected scen drivers'!$F38,"")</f>
        <v>4.3678854524600617</v>
      </c>
      <c r="P40" s="2">
        <f>IFERROR('Selected scen drivers'!R38/'Selected scen drivers'!$F38,"")</f>
        <v>4.8451615025009955</v>
      </c>
      <c r="Q40" s="2">
        <f>IFERROR('Selected scen drivers'!S38/'Selected scen drivers'!$F38,"")</f>
        <v>5.3324756170908669</v>
      </c>
      <c r="R40" s="2">
        <f>IFERROR('Selected scen drivers'!T38/'Selected scen drivers'!$F38,"")</f>
        <v>5.8273494502557011</v>
      </c>
      <c r="S40" s="2">
        <f>IFERROR('Selected scen drivers'!U38/'Selected scen drivers'!$F38,"")</f>
        <v>6.3303506462328327</v>
      </c>
      <c r="T40" s="2">
        <f>IFERROR('Selected scen drivers'!V38/'Selected scen drivers'!$F38,"")</f>
        <v>6.8418309797170789</v>
      </c>
      <c r="U40" s="2">
        <f>IFERROR('Selected scen drivers'!W38/'Selected scen drivers'!$F38,"")</f>
        <v>7.363023878201675</v>
      </c>
      <c r="V40" s="2"/>
      <c r="W40" s="2"/>
      <c r="X40" s="2"/>
      <c r="Y40" s="2"/>
      <c r="Z40" s="2"/>
      <c r="AA40" s="2"/>
      <c r="AB40" s="2"/>
      <c r="AC40" s="2"/>
    </row>
    <row r="41" spans="2:29" x14ac:dyDescent="0.35">
      <c r="B41" t="str">
        <f>'Selected scen drivers'!C39</f>
        <v>LatAm_other</v>
      </c>
      <c r="C41" t="str">
        <f>'Selected scen drivers'!D39</f>
        <v>GDPAGR</v>
      </c>
      <c r="D41" s="2">
        <f>IFERROR('Selected scen drivers'!F39/'Selected scen drivers'!$F39,"")</f>
        <v>1</v>
      </c>
      <c r="E41" s="2">
        <f>IFERROR('Selected scen drivers'!G39/'Selected scen drivers'!$F39,"")</f>
        <v>1.0069487154729435</v>
      </c>
      <c r="F41" s="2">
        <f>IFERROR('Selected scen drivers'!H39/'Selected scen drivers'!$F39,"")</f>
        <v>1.2384792792538888</v>
      </c>
      <c r="G41" s="2">
        <f>IFERROR('Selected scen drivers'!I39/'Selected scen drivers'!$F39,"")</f>
        <v>1.460130612404535</v>
      </c>
      <c r="H41" s="2">
        <f>IFERROR('Selected scen drivers'!J39/'Selected scen drivers'!$F39,"")</f>
        <v>1.7242261671550809</v>
      </c>
      <c r="I41" s="2">
        <f>IFERROR('Selected scen drivers'!K39/'Selected scen drivers'!$F39,"")</f>
        <v>2.0236549579802818</v>
      </c>
      <c r="J41" s="2">
        <f>IFERROR('Selected scen drivers'!L39/'Selected scen drivers'!$F39,"")</f>
        <v>2.3433772428294373</v>
      </c>
      <c r="K41" s="2">
        <f>IFERROR('Selected scen drivers'!M39/'Selected scen drivers'!$F39,"")</f>
        <v>2.6735987725472179</v>
      </c>
      <c r="L41" s="2">
        <f>IFERROR('Selected scen drivers'!N39/'Selected scen drivers'!$F39,"")</f>
        <v>3.0193663336419001</v>
      </c>
      <c r="M41" s="2">
        <f>IFERROR('Selected scen drivers'!O39/'Selected scen drivers'!$F39,"")</f>
        <v>3.3875990778417919</v>
      </c>
      <c r="N41" s="2">
        <f>IFERROR('Selected scen drivers'!P39/'Selected scen drivers'!$F39,"")</f>
        <v>3.7837369246640016</v>
      </c>
      <c r="O41" s="2">
        <f>IFERROR('Selected scen drivers'!Q39/'Selected scen drivers'!$F39,"")</f>
        <v>4.1968713271080187</v>
      </c>
      <c r="P41" s="2">
        <f>IFERROR('Selected scen drivers'!R39/'Selected scen drivers'!$F39,"")</f>
        <v>4.6193869247596542</v>
      </c>
      <c r="Q41" s="2">
        <f>IFERROR('Selected scen drivers'!S39/'Selected scen drivers'!$F39,"")</f>
        <v>5.0387092981245472</v>
      </c>
      <c r="R41" s="2">
        <f>IFERROR('Selected scen drivers'!T39/'Selected scen drivers'!$F39,"")</f>
        <v>5.449934186233663</v>
      </c>
      <c r="S41" s="2">
        <f>IFERROR('Selected scen drivers'!U39/'Selected scen drivers'!$F39,"")</f>
        <v>5.8512446583919546</v>
      </c>
      <c r="T41" s="2">
        <f>IFERROR('Selected scen drivers'!V39/'Selected scen drivers'!$F39,"")</f>
        <v>6.2405795506883015</v>
      </c>
      <c r="U41" s="2">
        <f>IFERROR('Selected scen drivers'!W39/'Selected scen drivers'!$F39,"")</f>
        <v>6.6169041031820539</v>
      </c>
      <c r="V41" s="2"/>
      <c r="W41" s="2"/>
      <c r="X41" s="2"/>
      <c r="Y41" s="2"/>
      <c r="Z41" s="2"/>
      <c r="AA41" s="2"/>
      <c r="AB41" s="2"/>
      <c r="AC41" s="2"/>
    </row>
    <row r="42" spans="2:29" x14ac:dyDescent="0.35">
      <c r="B42" t="str">
        <f>'Selected scen drivers'!C40</f>
        <v>LatAm_other</v>
      </c>
      <c r="C42" t="str">
        <f>'Selected scen drivers'!D40</f>
        <v>GDPIND</v>
      </c>
      <c r="D42" s="2">
        <f>IFERROR('Selected scen drivers'!F40/'Selected scen drivers'!$F40,"")</f>
        <v>1</v>
      </c>
      <c r="E42" s="2">
        <f>IFERROR('Selected scen drivers'!G40/'Selected scen drivers'!$F40,"")</f>
        <v>1.0041264414485966</v>
      </c>
      <c r="F42" s="2">
        <f>IFERROR('Selected scen drivers'!H40/'Selected scen drivers'!$F40,"")</f>
        <v>1.2289705217342335</v>
      </c>
      <c r="G42" s="2">
        <f>IFERROR('Selected scen drivers'!I40/'Selected scen drivers'!$F40,"")</f>
        <v>1.444010298744737</v>
      </c>
      <c r="H42" s="2">
        <f>IFERROR('Selected scen drivers'!J40/'Selected scen drivers'!$F40,"")</f>
        <v>1.7005355237571742</v>
      </c>
      <c r="I42" s="2">
        <f>IFERROR('Selected scen drivers'!K40/'Selected scen drivers'!$F40,"")</f>
        <v>1.9930615092791875</v>
      </c>
      <c r="J42" s="2">
        <f>IFERROR('Selected scen drivers'!L40/'Selected scen drivers'!$F40,"")</f>
        <v>2.3117888081972686</v>
      </c>
      <c r="K42" s="2">
        <f>IFERROR('Selected scen drivers'!M40/'Selected scen drivers'!$F40,"")</f>
        <v>2.6493452890273601</v>
      </c>
      <c r="L42" s="2">
        <f>IFERROR('Selected scen drivers'!N40/'Selected scen drivers'!$F40,"")</f>
        <v>3.010098207430596</v>
      </c>
      <c r="M42" s="2">
        <f>IFERROR('Selected scen drivers'!O40/'Selected scen drivers'!$F40,"")</f>
        <v>3.4008380878700493</v>
      </c>
      <c r="N42" s="2">
        <f>IFERROR('Selected scen drivers'!P40/'Selected scen drivers'!$F40,"")</f>
        <v>3.8285393659757578</v>
      </c>
      <c r="O42" s="2">
        <f>IFERROR('Selected scen drivers'!Q40/'Selected scen drivers'!$F40,"")</f>
        <v>4.2854403195647182</v>
      </c>
      <c r="P42" s="2">
        <f>IFERROR('Selected scen drivers'!R40/'Selected scen drivers'!$F40,"")</f>
        <v>4.7673297317899008</v>
      </c>
      <c r="Q42" s="2">
        <f>IFERROR('Selected scen drivers'!S40/'Selected scen drivers'!$F40,"")</f>
        <v>5.2655897916200765</v>
      </c>
      <c r="R42" s="2">
        <f>IFERROR('Selected scen drivers'!T40/'Selected scen drivers'!$F40,"")</f>
        <v>5.7780774898870595</v>
      </c>
      <c r="S42" s="2">
        <f>IFERROR('Selected scen drivers'!U40/'Selected scen drivers'!$F40,"")</f>
        <v>6.3055292613826612</v>
      </c>
      <c r="T42" s="2">
        <f>IFERROR('Selected scen drivers'!V40/'Selected scen drivers'!$F40,"")</f>
        <v>6.8482641032898535</v>
      </c>
      <c r="U42" s="2">
        <f>IFERROR('Selected scen drivers'!W40/'Selected scen drivers'!$F40,"")</f>
        <v>7.4072585378138518</v>
      </c>
      <c r="V42" s="2"/>
      <c r="W42" s="2"/>
      <c r="X42" s="2"/>
      <c r="Y42" s="2"/>
      <c r="Z42" s="2"/>
      <c r="AA42" s="2"/>
      <c r="AB42" s="2"/>
      <c r="AC42" s="2"/>
    </row>
    <row r="43" spans="2:29" x14ac:dyDescent="0.35">
      <c r="B43" t="str">
        <f>'Selected scen drivers'!C41</f>
        <v>LatAm_other</v>
      </c>
      <c r="C43" t="str">
        <f>'Selected scen drivers'!D41</f>
        <v>GDPMFG</v>
      </c>
      <c r="D43" s="2">
        <f>IFERROR('Selected scen drivers'!F41/'Selected scen drivers'!$F41,"")</f>
        <v>1</v>
      </c>
      <c r="E43" s="2">
        <f>IFERROR('Selected scen drivers'!G41/'Selected scen drivers'!$F41,"")</f>
        <v>0.99889393425841411</v>
      </c>
      <c r="F43" s="2">
        <f>IFERROR('Selected scen drivers'!H41/'Selected scen drivers'!$F41,"")</f>
        <v>1.2614605392126903</v>
      </c>
      <c r="G43" s="2">
        <f>IFERROR('Selected scen drivers'!I41/'Selected scen drivers'!$F41,"")</f>
        <v>1.5451850533361169</v>
      </c>
      <c r="H43" s="2">
        <f>IFERROR('Selected scen drivers'!J41/'Selected scen drivers'!$F41,"")</f>
        <v>1.897020429641485</v>
      </c>
      <c r="I43" s="2">
        <f>IFERROR('Selected scen drivers'!K41/'Selected scen drivers'!$F41,"")</f>
        <v>2.3185232260118749</v>
      </c>
      <c r="J43" s="2">
        <f>IFERROR('Selected scen drivers'!L41/'Selected scen drivers'!$F41,"")</f>
        <v>2.8074240602506473</v>
      </c>
      <c r="K43" s="2">
        <f>IFERROR('Selected scen drivers'!M41/'Selected scen drivers'!$F41,"")</f>
        <v>3.3594373180081623</v>
      </c>
      <c r="L43" s="2">
        <f>IFERROR('Selected scen drivers'!N41/'Selected scen drivers'!$F41,"")</f>
        <v>3.9807712959056674</v>
      </c>
      <c r="M43" s="2">
        <f>IFERROR('Selected scen drivers'!O41/'Selected scen drivers'!$F41,"")</f>
        <v>4.6814815661240816</v>
      </c>
      <c r="N43" s="2">
        <f>IFERROR('Selected scen drivers'!P41/'Selected scen drivers'!$F41,"")</f>
        <v>5.474986606642223</v>
      </c>
      <c r="O43" s="2">
        <f>IFERROR('Selected scen drivers'!Q41/'Selected scen drivers'!$F41,"")</f>
        <v>6.3552892035502264</v>
      </c>
      <c r="P43" s="2">
        <f>IFERROR('Selected scen drivers'!R41/'Selected scen drivers'!$F41,"")</f>
        <v>7.3207038281240138</v>
      </c>
      <c r="Q43" s="2">
        <f>IFERROR('Selected scen drivers'!S41/'Selected scen drivers'!$F41,"")</f>
        <v>8.3618215833967611</v>
      </c>
      <c r="R43" s="2">
        <f>IFERROR('Selected scen drivers'!T41/'Selected scen drivers'!$F41,"")</f>
        <v>9.4784793686557247</v>
      </c>
      <c r="S43" s="2">
        <f>IFERROR('Selected scen drivers'!U41/'Selected scen drivers'!$F41,"")</f>
        <v>10.674813535378167</v>
      </c>
      <c r="T43" s="2">
        <f>IFERROR('Selected scen drivers'!V41/'Selected scen drivers'!$F41,"")</f>
        <v>11.95430316753219</v>
      </c>
      <c r="U43" s="2">
        <f>IFERROR('Selected scen drivers'!W41/'Selected scen drivers'!$F41,"")</f>
        <v>13.32166743482682</v>
      </c>
      <c r="V43" s="2"/>
      <c r="W43" s="2"/>
      <c r="X43" s="2"/>
      <c r="Y43" s="2"/>
      <c r="Z43" s="2"/>
      <c r="AA43" s="2"/>
      <c r="AB43" s="2"/>
      <c r="AC43" s="2"/>
    </row>
    <row r="44" spans="2:29" x14ac:dyDescent="0.35">
      <c r="B44" t="str">
        <f>'Selected scen drivers'!C42</f>
        <v>LatAm_other</v>
      </c>
      <c r="C44" t="str">
        <f>'Selected scen drivers'!D42</f>
        <v>GDPPCAP</v>
      </c>
      <c r="D44" s="2">
        <f>IFERROR('Selected scen drivers'!F42/'Selected scen drivers'!$F42,"")</f>
        <v>1</v>
      </c>
      <c r="E44" s="2">
        <f>IFERROR('Selected scen drivers'!G42/'Selected scen drivers'!$F42,"")</f>
        <v>1.0005539909702434</v>
      </c>
      <c r="F44" s="2">
        <f>IFERROR('Selected scen drivers'!H42/'Selected scen drivers'!$F42,"")</f>
        <v>1.184606323172801</v>
      </c>
      <c r="G44" s="2">
        <f>IFERROR('Selected scen drivers'!I42/'Selected scen drivers'!$F42,"")</f>
        <v>1.3355901556314047</v>
      </c>
      <c r="H44" s="2">
        <f>IFERROR('Selected scen drivers'!J42/'Selected scen drivers'!$F42,"")</f>
        <v>1.5207719806399624</v>
      </c>
      <c r="I44" s="2">
        <f>IFERROR('Selected scen drivers'!K42/'Selected scen drivers'!$F42,"")</f>
        <v>1.7372680357162571</v>
      </c>
      <c r="J44" s="2">
        <f>IFERROR('Selected scen drivers'!L42/'Selected scen drivers'!$F42,"")</f>
        <v>1.9785311332213065</v>
      </c>
      <c r="K44" s="2">
        <f>IFERROR('Selected scen drivers'!M42/'Selected scen drivers'!$F42,"")</f>
        <v>2.2401929069971782</v>
      </c>
      <c r="L44" s="2">
        <f>IFERROR('Selected scen drivers'!N42/'Selected scen drivers'!$F42,"")</f>
        <v>2.5264317657125313</v>
      </c>
      <c r="M44" s="2">
        <f>IFERROR('Selected scen drivers'!O42/'Selected scen drivers'!$F42,"")</f>
        <v>2.8429743424670888</v>
      </c>
      <c r="N44" s="2">
        <f>IFERROR('Selected scen drivers'!P42/'Selected scen drivers'!$F42,"")</f>
        <v>3.195806463732076</v>
      </c>
      <c r="O44" s="2">
        <f>IFERROR('Selected scen drivers'!Q42/'Selected scen drivers'!$F42,"")</f>
        <v>3.5810435379518535</v>
      </c>
      <c r="P44" s="2">
        <f>IFERROR('Selected scen drivers'!R42/'Selected scen drivers'!$F42,"")</f>
        <v>3.9982446918979679</v>
      </c>
      <c r="Q44" s="2">
        <f>IFERROR('Selected scen drivers'!S42/'Selected scen drivers'!$F42,"")</f>
        <v>4.4440543803354764</v>
      </c>
      <c r="R44" s="2">
        <f>IFERROR('Selected scen drivers'!T42/'Selected scen drivers'!$F42,"")</f>
        <v>4.9182332603776828</v>
      </c>
      <c r="S44" s="2">
        <f>IFERROR('Selected scen drivers'!U42/'Selected scen drivers'!$F42,"")</f>
        <v>5.4226162978990402</v>
      </c>
      <c r="T44" s="2">
        <f>IFERROR('Selected scen drivers'!V42/'Selected scen drivers'!$F42,"")</f>
        <v>5.9585920198717739</v>
      </c>
      <c r="U44" s="2">
        <f>IFERROR('Selected scen drivers'!W42/'Selected scen drivers'!$F42,"")</f>
        <v>6.5266954578147978</v>
      </c>
      <c r="V44" s="2"/>
      <c r="W44" s="2"/>
      <c r="X44" s="2"/>
      <c r="Y44" s="2"/>
      <c r="Z44" s="2"/>
      <c r="AA44" s="2"/>
      <c r="AB44" s="2"/>
      <c r="AC44" s="2"/>
    </row>
    <row r="45" spans="2:29" x14ac:dyDescent="0.35">
      <c r="B45" t="str">
        <f>'Selected scen drivers'!C43</f>
        <v>LatAm_other</v>
      </c>
      <c r="C45" t="str">
        <f>'Selected scen drivers'!D43</f>
        <v>GDPPHOU</v>
      </c>
      <c r="D45" s="2">
        <f>IFERROR('Selected scen drivers'!F43/'Selected scen drivers'!$F43,"")</f>
        <v>1</v>
      </c>
      <c r="E45" s="2">
        <f>IFERROR('Selected scen drivers'!G43/'Selected scen drivers'!$F43,"")</f>
        <v>0.99657437081281597</v>
      </c>
      <c r="F45" s="2">
        <f>IFERROR('Selected scen drivers'!H43/'Selected scen drivers'!$F43,"")</f>
        <v>1.1580425979449216</v>
      </c>
      <c r="G45" s="2">
        <f>IFERROR('Selected scen drivers'!I43/'Selected scen drivers'!$F43,"")</f>
        <v>1.292560795591428</v>
      </c>
      <c r="H45" s="2">
        <f>IFERROR('Selected scen drivers'!J43/'Selected scen drivers'!$F43,"")</f>
        <v>1.4626841119261134</v>
      </c>
      <c r="I45" s="2">
        <f>IFERROR('Selected scen drivers'!K43/'Selected scen drivers'!$F43,"")</f>
        <v>1.6641230970422114</v>
      </c>
      <c r="J45" s="2">
        <f>IFERROR('Selected scen drivers'!L43/'Selected scen drivers'!$F43,"")</f>
        <v>1.8934466444358007</v>
      </c>
      <c r="K45" s="2">
        <f>IFERROR('Selected scen drivers'!M43/'Selected scen drivers'!$F43,"")</f>
        <v>2.1552806388217718</v>
      </c>
      <c r="L45" s="2">
        <f>IFERROR('Selected scen drivers'!N43/'Selected scen drivers'!$F43,"")</f>
        <v>2.4605622696690026</v>
      </c>
      <c r="M45" s="2">
        <f>IFERROR('Selected scen drivers'!O43/'Selected scen drivers'!$F43,"")</f>
        <v>2.8177158097695103</v>
      </c>
      <c r="N45" s="2">
        <f>IFERROR('Selected scen drivers'!P43/'Selected scen drivers'!$F43,"")</f>
        <v>3.2316238632787027</v>
      </c>
      <c r="O45" s="2">
        <f>IFERROR('Selected scen drivers'!Q43/'Selected scen drivers'!$F43,"")</f>
        <v>3.7002371799131919</v>
      </c>
      <c r="P45" s="2">
        <f>IFERROR('Selected scen drivers'!R43/'Selected scen drivers'!$F43,"")</f>
        <v>4.2253958697109706</v>
      </c>
      <c r="Q45" s="2">
        <f>IFERROR('Selected scen drivers'!S43/'Selected scen drivers'!$F43,"")</f>
        <v>4.8066131435737161</v>
      </c>
      <c r="R45" s="2">
        <f>IFERROR('Selected scen drivers'!T43/'Selected scen drivers'!$F43,"")</f>
        <v>5.4377875775639959</v>
      </c>
      <c r="S45" s="2">
        <f>IFERROR('Selected scen drivers'!U43/'Selected scen drivers'!$F43,"")</f>
        <v>6.116743625225868</v>
      </c>
      <c r="T45" s="2">
        <f>IFERROR('Selected scen drivers'!V43/'Selected scen drivers'!$F43,"")</f>
        <v>6.858145017446807</v>
      </c>
      <c r="U45" s="2">
        <f>IFERROR('Selected scen drivers'!W43/'Selected scen drivers'!$F43,"")</f>
        <v>7.6596911381132431</v>
      </c>
      <c r="V45" s="2"/>
      <c r="W45" s="2"/>
      <c r="X45" s="2"/>
      <c r="Y45" s="2"/>
      <c r="Z45" s="2"/>
      <c r="AA45" s="2"/>
      <c r="AB45" s="2"/>
      <c r="AC45" s="2"/>
    </row>
    <row r="46" spans="2:29" x14ac:dyDescent="0.35">
      <c r="B46" t="str">
        <f>'Selected scen drivers'!C44</f>
        <v>LatAm_other</v>
      </c>
      <c r="C46" t="str">
        <f>'Selected scen drivers'!D44</f>
        <v>GDPSER</v>
      </c>
      <c r="D46" s="2">
        <f>IFERROR('Selected scen drivers'!F44/'Selected scen drivers'!$F44,"")</f>
        <v>1</v>
      </c>
      <c r="E46" s="2">
        <f>IFERROR('Selected scen drivers'!G44/'Selected scen drivers'!$F44,"")</f>
        <v>1.0036139344285688</v>
      </c>
      <c r="F46" s="2">
        <f>IFERROR('Selected scen drivers'!H44/'Selected scen drivers'!$F44,"")</f>
        <v>1.2558865058857116</v>
      </c>
      <c r="G46" s="2">
        <f>IFERROR('Selected scen drivers'!I44/'Selected scen drivers'!$F44,"")</f>
        <v>1.4817966138633716</v>
      </c>
      <c r="H46" s="2">
        <f>IFERROR('Selected scen drivers'!J44/'Selected scen drivers'!$F44,"")</f>
        <v>1.7541675154600125</v>
      </c>
      <c r="I46" s="2">
        <f>IFERROR('Selected scen drivers'!K44/'Selected scen drivers'!$F44,"")</f>
        <v>2.0682506240124421</v>
      </c>
      <c r="J46" s="2">
        <f>IFERROR('Selected scen drivers'!L44/'Selected scen drivers'!$F44,"")</f>
        <v>2.414552588444459</v>
      </c>
      <c r="K46" s="2">
        <f>IFERROR('Selected scen drivers'!M44/'Selected scen drivers'!$F44,"")</f>
        <v>2.7848941547623043</v>
      </c>
      <c r="L46" s="2">
        <f>IFERROR('Selected scen drivers'!N44/'Selected scen drivers'!$F44,"")</f>
        <v>3.1800555581671253</v>
      </c>
      <c r="M46" s="2">
        <f>IFERROR('Selected scen drivers'!O44/'Selected scen drivers'!$F44,"")</f>
        <v>3.6029138194695673</v>
      </c>
      <c r="N46" s="2">
        <f>IFERROR('Selected scen drivers'!P44/'Selected scen drivers'!$F44,"")</f>
        <v>4.0581178364975461</v>
      </c>
      <c r="O46" s="2">
        <f>IFERROR('Selected scen drivers'!Q44/'Selected scen drivers'!$F44,"")</f>
        <v>4.5366696325063236</v>
      </c>
      <c r="P46" s="2">
        <f>IFERROR('Selected scen drivers'!R44/'Selected scen drivers'!$F44,"")</f>
        <v>5.0334328627897662</v>
      </c>
      <c r="Q46" s="2">
        <f>IFERROR('Selected scen drivers'!S44/'Selected scen drivers'!$F44,"")</f>
        <v>5.5378357842975374</v>
      </c>
      <c r="R46" s="2">
        <f>IFERROR('Selected scen drivers'!T44/'Selected scen drivers'!$F44,"")</f>
        <v>6.0474377005023641</v>
      </c>
      <c r="S46" s="2">
        <f>IFERROR('Selected scen drivers'!U44/'Selected scen drivers'!$F44,"")</f>
        <v>6.5629523881328362</v>
      </c>
      <c r="T46" s="2">
        <f>IFERROR('Selected scen drivers'!V44/'Selected scen drivers'!$F44,"")</f>
        <v>7.085039137336409</v>
      </c>
      <c r="U46" s="2">
        <f>IFERROR('Selected scen drivers'!W44/'Selected scen drivers'!$F44,"")</f>
        <v>7.6231177154634828</v>
      </c>
      <c r="V46" s="2"/>
      <c r="W46" s="2"/>
      <c r="X46" s="2"/>
      <c r="Y46" s="2"/>
      <c r="Z46" s="2"/>
      <c r="AA46" s="2"/>
      <c r="AB46" s="2"/>
      <c r="AC46" s="2"/>
    </row>
    <row r="47" spans="2:29" x14ac:dyDescent="0.35">
      <c r="B47" t="str">
        <f>'Selected scen drivers'!C45</f>
        <v>LatAm_other</v>
      </c>
      <c r="C47" t="str">
        <f>'Selected scen drivers'!D45</f>
        <v>HOU</v>
      </c>
      <c r="D47" s="2">
        <f>IFERROR('Selected scen drivers'!F45/'Selected scen drivers'!$F45,"")</f>
        <v>1</v>
      </c>
      <c r="E47" s="2">
        <f>IFERROR('Selected scen drivers'!G45/'Selected scen drivers'!$F45,"")</f>
        <v>1.0129304593564594</v>
      </c>
      <c r="F47" s="2">
        <f>IFERROR('Selected scen drivers'!H45/'Selected scen drivers'!$F45,"")</f>
        <v>1.0775669844965832</v>
      </c>
      <c r="G47" s="2">
        <f>IFERROR('Selected scen drivers'!I45/'Selected scen drivers'!$F45,"")</f>
        <v>1.1343530525740715</v>
      </c>
      <c r="H47" s="2">
        <f>IFERROR('Selected scen drivers'!J45/'Selected scen drivers'!$F45,"")</f>
        <v>1.181140278448479</v>
      </c>
      <c r="I47" s="2">
        <f>IFERROR('Selected scen drivers'!K45/'Selected scen drivers'!$F45,"")</f>
        <v>1.2182639776025328</v>
      </c>
      <c r="J47" s="2">
        <f>IFERROR('Selected scen drivers'!L45/'Selected scen drivers'!$F45,"")</f>
        <v>1.2441257086651696</v>
      </c>
      <c r="K47" s="2">
        <f>IFERROR('Selected scen drivers'!M45/'Selected scen drivers'!$F45,"")</f>
        <v>1.2549853592684217</v>
      </c>
      <c r="L47" s="2">
        <f>IFERROR('Selected scen drivers'!N45/'Selected scen drivers'!$F45,"")</f>
        <v>1.2506086011431703</v>
      </c>
      <c r="M47" s="2">
        <f>IFERROR('Selected scen drivers'!O45/'Selected scen drivers'!$F45,"")</f>
        <v>1.2340571939967415</v>
      </c>
      <c r="N47" s="2">
        <f>IFERROR('Selected scen drivers'!P45/'Selected scen drivers'!$F45,"")</f>
        <v>1.2100092242934128</v>
      </c>
      <c r="O47" s="2">
        <f>IFERROR('Selected scen drivers'!Q45/'Selected scen drivers'!$F45,"")</f>
        <v>1.1804339127694845</v>
      </c>
      <c r="P47" s="2">
        <f>IFERROR('Selected scen drivers'!R45/'Selected scen drivers'!$F45,"")</f>
        <v>1.1466763474714208</v>
      </c>
      <c r="Q47" s="2">
        <f>IFERROR('Selected scen drivers'!S45/'Selected scen drivers'!$F45,"")</f>
        <v>1.109403951974006</v>
      </c>
      <c r="R47" s="2">
        <f>IFERROR('Selected scen drivers'!T45/'Selected scen drivers'!$F45,"")</f>
        <v>1.0716397739218475</v>
      </c>
      <c r="S47" s="2">
        <f>IFERROR('Selected scen drivers'!U45/'Selected scen drivers'!$F45,"")</f>
        <v>1.0349216893979394</v>
      </c>
      <c r="T47" s="2">
        <f>IFERROR('Selected scen drivers'!V45/'Selected scen drivers'!$F45,"")</f>
        <v>0.99762121715300478</v>
      </c>
      <c r="U47" s="2">
        <f>IFERROR('Selected scen drivers'!W45/'Selected scen drivers'!$F45,"")</f>
        <v>0.96126903101413708</v>
      </c>
      <c r="V47" s="2"/>
      <c r="W47" s="2"/>
      <c r="X47" s="2"/>
      <c r="Y47" s="2"/>
      <c r="Z47" s="2"/>
      <c r="AA47" s="2"/>
      <c r="AB47" s="2"/>
      <c r="AC47" s="2"/>
    </row>
    <row r="48" spans="2:29" x14ac:dyDescent="0.35">
      <c r="B48" t="str">
        <f>'Selected scen drivers'!C46</f>
        <v>LatAm_other</v>
      </c>
      <c r="C48" t="str">
        <f>'Selected scen drivers'!D46</f>
        <v>POP</v>
      </c>
      <c r="D48" s="2">
        <f>IFERROR('Selected scen drivers'!F46/'Selected scen drivers'!$F46,"")</f>
        <v>1</v>
      </c>
      <c r="E48" s="2">
        <f>IFERROR('Selected scen drivers'!G46/'Selected scen drivers'!$F46,"")</f>
        <v>1.0089016128269213</v>
      </c>
      <c r="F48" s="2">
        <f>IFERROR('Selected scen drivers'!H46/'Selected scen drivers'!$F46,"")</f>
        <v>1.0534035196130451</v>
      </c>
      <c r="G48" s="2">
        <f>IFERROR('Selected scen drivers'!I46/'Selected scen drivers'!$F46,"")</f>
        <v>1.0978070465213439</v>
      </c>
      <c r="H48" s="2">
        <f>IFERROR('Selected scen drivers'!J46/'Selected scen drivers'!$F46,"")</f>
        <v>1.136025085440852</v>
      </c>
      <c r="I48" s="2">
        <f>IFERROR('Selected scen drivers'!K46/'Selected scen drivers'!$F46,"")</f>
        <v>1.1669708886268795</v>
      </c>
      <c r="J48" s="2">
        <f>IFERROR('Selected scen drivers'!L46/'Selected scen drivers'!$F46,"")</f>
        <v>1.1906234927387795</v>
      </c>
      <c r="K48" s="2">
        <f>IFERROR('Selected scen drivers'!M46/'Selected scen drivers'!$F46,"")</f>
        <v>1.207416396323499</v>
      </c>
      <c r="L48" s="2">
        <f>IFERROR('Selected scen drivers'!N46/'Selected scen drivers'!$F46,"")</f>
        <v>1.2180025520018496</v>
      </c>
      <c r="M48" s="2">
        <f>IFERROR('Selected scen drivers'!O46/'Selected scen drivers'!$F46,"")</f>
        <v>1.2230931576635073</v>
      </c>
      <c r="N48" s="2">
        <f>IFERROR('Selected scen drivers'!P46/'Selected scen drivers'!$F46,"")</f>
        <v>1.2235705535958734</v>
      </c>
      <c r="O48" s="2">
        <f>IFERROR('Selected scen drivers'!Q46/'Selected scen drivers'!$F46,"")</f>
        <v>1.219724196639681</v>
      </c>
      <c r="P48" s="2">
        <f>IFERROR('Selected scen drivers'!R46/'Selected scen drivers'!$F46,"")</f>
        <v>1.2118221559373801</v>
      </c>
      <c r="Q48" s="2">
        <f>IFERROR('Selected scen drivers'!S46/'Selected scen drivers'!$F46,"")</f>
        <v>1.1999123234599822</v>
      </c>
      <c r="R48" s="2">
        <f>IFERROR('Selected scen drivers'!T46/'Selected scen drivers'!$F46,"")</f>
        <v>1.1848460904044613</v>
      </c>
      <c r="S48" s="2">
        <f>IFERROR('Selected scen drivers'!U46/'Selected scen drivers'!$F46,"")</f>
        <v>1.1673978571350268</v>
      </c>
      <c r="T48" s="2">
        <f>IFERROR('Selected scen drivers'!V46/'Selected scen drivers'!$F46,"")</f>
        <v>1.1482294738253105</v>
      </c>
      <c r="U48" s="2">
        <f>IFERROR('Selected scen drivers'!W46/'Selected scen drivers'!$F46,"")</f>
        <v>1.128139642150066</v>
      </c>
      <c r="V48" s="2"/>
      <c r="W48" s="2"/>
      <c r="X48" s="2"/>
      <c r="Y48" s="2"/>
      <c r="Z48" s="2"/>
      <c r="AA48" s="2"/>
      <c r="AB48" s="2"/>
      <c r="AC48" s="2"/>
    </row>
    <row r="49" spans="2:29" x14ac:dyDescent="0.35">
      <c r="B49" t="str">
        <f>'Selected scen drivers'!C47</f>
        <v>Brazil</v>
      </c>
      <c r="C49" t="str">
        <f>'Selected scen drivers'!D47</f>
        <v>GDP</v>
      </c>
      <c r="D49" s="2">
        <f>IFERROR('Selected scen drivers'!F47/'Selected scen drivers'!$F47,"")</f>
        <v>1</v>
      </c>
      <c r="E49" s="2">
        <f>IFERROR('Selected scen drivers'!G47/'Selected scen drivers'!$F47,"")</f>
        <v>0.99455805173916056</v>
      </c>
      <c r="F49" s="2">
        <f>IFERROR('Selected scen drivers'!H47/'Selected scen drivers'!$F47,"")</f>
        <v>1.1551368549712657</v>
      </c>
      <c r="G49" s="2">
        <f>IFERROR('Selected scen drivers'!I47/'Selected scen drivers'!$F47,"")</f>
        <v>1.2556353840462564</v>
      </c>
      <c r="H49" s="2">
        <f>IFERROR('Selected scen drivers'!J47/'Selected scen drivers'!$F47,"")</f>
        <v>1.4278880877432854</v>
      </c>
      <c r="I49" s="2">
        <f>IFERROR('Selected scen drivers'!K47/'Selected scen drivers'!$F47,"")</f>
        <v>1.65347960827729</v>
      </c>
      <c r="J49" s="2">
        <f>IFERROR('Selected scen drivers'!L47/'Selected scen drivers'!$F47,"")</f>
        <v>1.9282871549153016</v>
      </c>
      <c r="K49" s="2">
        <f>IFERROR('Selected scen drivers'!M47/'Selected scen drivers'!$F47,"")</f>
        <v>2.243733154825867</v>
      </c>
      <c r="L49" s="2">
        <f>IFERROR('Selected scen drivers'!N47/'Selected scen drivers'!$F47,"")</f>
        <v>2.5928966043381108</v>
      </c>
      <c r="M49" s="2">
        <f>IFERROR('Selected scen drivers'!O47/'Selected scen drivers'!$F47,"")</f>
        <v>2.9664478685476801</v>
      </c>
      <c r="N49" s="2">
        <f>IFERROR('Selected scen drivers'!P47/'Selected scen drivers'!$F47,"")</f>
        <v>3.3638855727393078</v>
      </c>
      <c r="O49" s="2">
        <f>IFERROR('Selected scen drivers'!Q47/'Selected scen drivers'!$F47,"")</f>
        <v>3.771659048932817</v>
      </c>
      <c r="P49" s="2">
        <f>IFERROR('Selected scen drivers'!R47/'Selected scen drivers'!$F47,"")</f>
        <v>4.1876306792543341</v>
      </c>
      <c r="Q49" s="2">
        <f>IFERROR('Selected scen drivers'!S47/'Selected scen drivers'!$F47,"")</f>
        <v>4.6009260526497648</v>
      </c>
      <c r="R49" s="2">
        <f>IFERROR('Selected scen drivers'!T47/'Selected scen drivers'!$F47,"")</f>
        <v>5.0116467991289628</v>
      </c>
      <c r="S49" s="2">
        <f>IFERROR('Selected scen drivers'!U47/'Selected scen drivers'!$F47,"")</f>
        <v>5.4192508919727196</v>
      </c>
      <c r="T49" s="2">
        <f>IFERROR('Selected scen drivers'!V47/'Selected scen drivers'!$F47,"")</f>
        <v>5.8237044545110859</v>
      </c>
      <c r="U49" s="2">
        <f>IFERROR('Selected scen drivers'!W47/'Selected scen drivers'!$F47,"")</f>
        <v>6.2248719800642567</v>
      </c>
      <c r="V49" s="2"/>
      <c r="W49" s="2"/>
      <c r="X49" s="2"/>
      <c r="Y49" s="2"/>
      <c r="Z49" s="2"/>
      <c r="AA49" s="2"/>
      <c r="AB49" s="2"/>
      <c r="AC49" s="2"/>
    </row>
    <row r="50" spans="2:29" x14ac:dyDescent="0.35">
      <c r="B50" t="str">
        <f>'Selected scen drivers'!C48</f>
        <v>Brazil</v>
      </c>
      <c r="C50" t="str">
        <f>'Selected scen drivers'!D48</f>
        <v>GDPAGR</v>
      </c>
      <c r="D50" s="2">
        <f>IFERROR('Selected scen drivers'!F48/'Selected scen drivers'!$F48,"")</f>
        <v>1</v>
      </c>
      <c r="E50" s="2">
        <f>IFERROR('Selected scen drivers'!G48/'Selected scen drivers'!$F48,"")</f>
        <v>0.99455805173915979</v>
      </c>
      <c r="F50" s="2">
        <f>IFERROR('Selected scen drivers'!H48/'Selected scen drivers'!$F48,"")</f>
        <v>1.1551368549712673</v>
      </c>
      <c r="G50" s="2">
        <f>IFERROR('Selected scen drivers'!I48/'Selected scen drivers'!$F48,"")</f>
        <v>1.255635384046258</v>
      </c>
      <c r="H50" s="2">
        <f>IFERROR('Selected scen drivers'!J48/'Selected scen drivers'!$F48,"")</f>
        <v>1.4278880877432858</v>
      </c>
      <c r="I50" s="2">
        <f>IFERROR('Selected scen drivers'!K48/'Selected scen drivers'!$F48,"")</f>
        <v>1.6534796082772936</v>
      </c>
      <c r="J50" s="2">
        <f>IFERROR('Selected scen drivers'!L48/'Selected scen drivers'!$F48,"")</f>
        <v>1.928287154915306</v>
      </c>
      <c r="K50" s="2">
        <f>IFERROR('Selected scen drivers'!M48/'Selected scen drivers'!$F48,"")</f>
        <v>2.243733154825875</v>
      </c>
      <c r="L50" s="2">
        <f>IFERROR('Selected scen drivers'!N48/'Selected scen drivers'!$F48,"")</f>
        <v>2.5928966043381134</v>
      </c>
      <c r="M50" s="2">
        <f>IFERROR('Selected scen drivers'!O48/'Selected scen drivers'!$F48,"")</f>
        <v>2.9664478685476894</v>
      </c>
      <c r="N50" s="2">
        <f>IFERROR('Selected scen drivers'!P48/'Selected scen drivers'!$F48,"")</f>
        <v>3.3638855727393135</v>
      </c>
      <c r="O50" s="2">
        <f>IFERROR('Selected scen drivers'!Q48/'Selected scen drivers'!$F48,"")</f>
        <v>3.7716590489328281</v>
      </c>
      <c r="P50" s="2">
        <f>IFERROR('Selected scen drivers'!R48/'Selected scen drivers'!$F48,"")</f>
        <v>4.1876306792543412</v>
      </c>
      <c r="Q50" s="2">
        <f>IFERROR('Selected scen drivers'!S48/'Selected scen drivers'!$F48,"")</f>
        <v>4.6009260526497791</v>
      </c>
      <c r="R50" s="2">
        <f>IFERROR('Selected scen drivers'!T48/'Selected scen drivers'!$F48,"")</f>
        <v>5.0116467991289753</v>
      </c>
      <c r="S50" s="2">
        <f>IFERROR('Selected scen drivers'!U48/'Selected scen drivers'!$F48,"")</f>
        <v>5.4192508919727329</v>
      </c>
      <c r="T50" s="2">
        <f>IFERROR('Selected scen drivers'!V48/'Selected scen drivers'!$F48,"")</f>
        <v>5.823704454511101</v>
      </c>
      <c r="U50" s="2">
        <f>IFERROR('Selected scen drivers'!W48/'Selected scen drivers'!$F48,"")</f>
        <v>6.2248719800642691</v>
      </c>
      <c r="V50" s="2"/>
      <c r="W50" s="2"/>
      <c r="X50" s="2"/>
      <c r="Y50" s="2"/>
      <c r="Z50" s="2"/>
      <c r="AA50" s="2"/>
      <c r="AB50" s="2"/>
      <c r="AC50" s="2"/>
    </row>
    <row r="51" spans="2:29" x14ac:dyDescent="0.35">
      <c r="B51" t="str">
        <f>'Selected scen drivers'!C49</f>
        <v>Brazil</v>
      </c>
      <c r="C51" t="str">
        <f>'Selected scen drivers'!D49</f>
        <v>GDPIND</v>
      </c>
      <c r="D51" s="2">
        <f>IFERROR('Selected scen drivers'!F49/'Selected scen drivers'!$F49,"")</f>
        <v>1</v>
      </c>
      <c r="E51" s="2">
        <f>IFERROR('Selected scen drivers'!G49/'Selected scen drivers'!$F49,"")</f>
        <v>0.99455805173916179</v>
      </c>
      <c r="F51" s="2">
        <f>IFERROR('Selected scen drivers'!H49/'Selected scen drivers'!$F49,"")</f>
        <v>1.1810245681568163</v>
      </c>
      <c r="G51" s="2">
        <f>IFERROR('Selected scen drivers'!I49/'Selected scen drivers'!$F49,"")</f>
        <v>1.3119153452438008</v>
      </c>
      <c r="H51" s="2">
        <f>IFERROR('Selected scen drivers'!J49/'Selected scen drivers'!$F49,"")</f>
        <v>1.5238890692308393</v>
      </c>
      <c r="I51" s="2">
        <f>IFERROR('Selected scen drivers'!K49/'Selected scen drivers'!$F49,"")</f>
        <v>1.8017037972052967</v>
      </c>
      <c r="J51" s="2">
        <f>IFERROR('Selected scen drivers'!L49/'Selected scen drivers'!$F49,"")</f>
        <v>2.1443608806863894</v>
      </c>
      <c r="K51" s="2">
        <f>IFERROR('Selected scen drivers'!M49/'Selected scen drivers'!$F49,"")</f>
        <v>2.5454382911154738</v>
      </c>
      <c r="L51" s="2">
        <f>IFERROR('Selected scen drivers'!N49/'Selected scen drivers'!$F49,"")</f>
        <v>2.9996615199133601</v>
      </c>
      <c r="M51" s="2">
        <f>IFERROR('Selected scen drivers'!O49/'Selected scen drivers'!$F49,"")</f>
        <v>3.4982951645307043</v>
      </c>
      <c r="N51" s="2">
        <f>IFERROR('Selected scen drivers'!P49/'Selected scen drivers'!$F49,"")</f>
        <v>4.0423763859202868</v>
      </c>
      <c r="O51" s="2">
        <f>IFERROR('Selected scen drivers'!Q49/'Selected scen drivers'!$F49,"")</f>
        <v>4.6169236361741994</v>
      </c>
      <c r="P51" s="2">
        <f>IFERROR('Selected scen drivers'!R49/'Selected scen drivers'!$F49,"")</f>
        <v>5.219967234299741</v>
      </c>
      <c r="Q51" s="2">
        <f>IFERROR('Selected scen drivers'!S49/'Selected scen drivers'!$F49,"")</f>
        <v>5.8382594840228332</v>
      </c>
      <c r="R51" s="2">
        <f>IFERROR('Selected scen drivers'!T49/'Selected scen drivers'!$F49,"")</f>
        <v>6.4717516921051983</v>
      </c>
      <c r="S51" s="2">
        <f>IFERROR('Selected scen drivers'!U49/'Selected scen drivers'!$F49,"")</f>
        <v>7.1195586696652962</v>
      </c>
      <c r="T51" s="2">
        <f>IFERROR('Selected scen drivers'!V49/'Selected scen drivers'!$F49,"")</f>
        <v>7.781425610410996</v>
      </c>
      <c r="U51" s="2">
        <f>IFERROR('Selected scen drivers'!W49/'Selected scen drivers'!$F49,"")</f>
        <v>8.456956599207416</v>
      </c>
      <c r="V51" s="2"/>
      <c r="W51" s="2"/>
      <c r="X51" s="2"/>
      <c r="Y51" s="2"/>
      <c r="Z51" s="2"/>
      <c r="AA51" s="2"/>
      <c r="AB51" s="2"/>
      <c r="AC51" s="2"/>
    </row>
    <row r="52" spans="2:29" x14ac:dyDescent="0.35">
      <c r="B52" t="str">
        <f>'Selected scen drivers'!C50</f>
        <v>Brazil</v>
      </c>
      <c r="C52" t="str">
        <f>'Selected scen drivers'!D50</f>
        <v>GDPMFG</v>
      </c>
      <c r="D52" s="2">
        <f>IFERROR('Selected scen drivers'!F50/'Selected scen drivers'!$F50,"")</f>
        <v>1</v>
      </c>
      <c r="E52" s="2">
        <f>IFERROR('Selected scen drivers'!G50/'Selected scen drivers'!$F50,"")</f>
        <v>0.99455805173916012</v>
      </c>
      <c r="F52" s="2">
        <f>IFERROR('Selected scen drivers'!H50/'Selected scen drivers'!$F50,"")</f>
        <v>1.2818935681370613</v>
      </c>
      <c r="G52" s="2">
        <f>IFERROR('Selected scen drivers'!I50/'Selected scen drivers'!$F50,"")</f>
        <v>1.5360115960779503</v>
      </c>
      <c r="H52" s="2">
        <f>IFERROR('Selected scen drivers'!J50/'Selected scen drivers'!$F50,"")</f>
        <v>1.9143462298317455</v>
      </c>
      <c r="I52" s="2">
        <f>IFERROR('Selected scen drivers'!K50/'Selected scen drivers'!$F50,"")</f>
        <v>2.4172237963136545</v>
      </c>
      <c r="J52" s="2">
        <f>IFERROR('Selected scen drivers'!L50/'Selected scen drivers'!$F50,"")</f>
        <v>3.0600892383494633</v>
      </c>
      <c r="K52" s="2">
        <f>IFERROR('Selected scen drivers'!M50/'Selected scen drivers'!$F50,"")</f>
        <v>3.8498437464750683</v>
      </c>
      <c r="L52" s="2">
        <f>IFERROR('Selected scen drivers'!N50/'Selected scen drivers'!$F50,"")</f>
        <v>4.793028111647935</v>
      </c>
      <c r="M52" s="2">
        <f>IFERROR('Selected scen drivers'!O50/'Selected scen drivers'!$F50,"")</f>
        <v>5.8885555834661139</v>
      </c>
      <c r="N52" s="2">
        <f>IFERROR('Selected scen drivers'!P50/'Selected scen drivers'!$F50,"")</f>
        <v>7.1496395803270767</v>
      </c>
      <c r="O52" s="2">
        <f>IFERROR('Selected scen drivers'!Q50/'Selected scen drivers'!$F50,"")</f>
        <v>8.5601478731844178</v>
      </c>
      <c r="P52" s="2">
        <f>IFERROR('Selected scen drivers'!R50/'Selected scen drivers'!$F50,"")</f>
        <v>10.124066420337206</v>
      </c>
      <c r="Q52" s="2">
        <f>IFERROR('Selected scen drivers'!S50/'Selected scen drivers'!$F50,"")</f>
        <v>11.821871459488934</v>
      </c>
      <c r="R52" s="2">
        <f>IFERROR('Selected scen drivers'!T50/'Selected scen drivers'!$F50,"")</f>
        <v>13.657367305660875</v>
      </c>
      <c r="S52" s="2">
        <f>IFERROR('Selected scen drivers'!U50/'Selected scen drivers'!$F50,"")</f>
        <v>15.632504934643043</v>
      </c>
      <c r="T52" s="2">
        <f>IFERROR('Selected scen drivers'!V50/'Selected scen drivers'!$F50,"")</f>
        <v>17.750370891978751</v>
      </c>
      <c r="U52" s="2">
        <f>IFERROR('Selected scen drivers'!W50/'Selected scen drivers'!$F50,"")</f>
        <v>20.013630735051446</v>
      </c>
      <c r="V52" s="2"/>
      <c r="W52" s="2"/>
      <c r="X52" s="2"/>
      <c r="Y52" s="2"/>
      <c r="Z52" s="2"/>
      <c r="AA52" s="2"/>
      <c r="AB52" s="2"/>
      <c r="AC52" s="2"/>
    </row>
    <row r="53" spans="2:29" x14ac:dyDescent="0.35">
      <c r="B53" t="str">
        <f>'Selected scen drivers'!C51</f>
        <v>Brazil</v>
      </c>
      <c r="C53" t="str">
        <f>'Selected scen drivers'!D51</f>
        <v>GDPPCAP</v>
      </c>
      <c r="D53" s="2">
        <f>IFERROR('Selected scen drivers'!F51/'Selected scen drivers'!$F51,"")</f>
        <v>1</v>
      </c>
      <c r="E53" s="2">
        <f>IFERROR('Selected scen drivers'!G51/'Selected scen drivers'!$F51,"")</f>
        <v>0.98988200350603373</v>
      </c>
      <c r="F53" s="2">
        <f>IFERROR('Selected scen drivers'!H51/'Selected scen drivers'!$F51,"")</f>
        <v>1.1232991157643555</v>
      </c>
      <c r="G53" s="2">
        <f>IFERROR('Selected scen drivers'!I51/'Selected scen drivers'!$F51,"")</f>
        <v>1.1954296361530665</v>
      </c>
      <c r="H53" s="2">
        <f>IFERROR('Selected scen drivers'!J51/'Selected scen drivers'!$F51,"")</f>
        <v>1.3390425314380003</v>
      </c>
      <c r="I53" s="2">
        <f>IFERROR('Selected scen drivers'!K51/'Selected scen drivers'!$F51,"")</f>
        <v>1.5366959804239366</v>
      </c>
      <c r="J53" s="2">
        <f>IFERROR('Selected scen drivers'!L51/'Selected scen drivers'!$F51,"")</f>
        <v>1.7862996251087488</v>
      </c>
      <c r="K53" s="2">
        <f>IFERROR('Selected scen drivers'!M51/'Selected scen drivers'!$F51,"")</f>
        <v>2.0837082745045055</v>
      </c>
      <c r="L53" s="2">
        <f>IFERROR('Selected scen drivers'!N51/'Selected scen drivers'!$F51,"")</f>
        <v>2.4256363659646123</v>
      </c>
      <c r="M53" s="2">
        <f>IFERROR('Selected scen drivers'!O51/'Selected scen drivers'!$F51,"")</f>
        <v>2.8077000407255408</v>
      </c>
      <c r="N53" s="2">
        <f>IFERROR('Selected scen drivers'!P51/'Selected scen drivers'!$F51,"")</f>
        <v>3.2351132880236202</v>
      </c>
      <c r="O53" s="2">
        <f>IFERROR('Selected scen drivers'!Q51/'Selected scen drivers'!$F51,"")</f>
        <v>3.7000102393082273</v>
      </c>
      <c r="P53" s="2">
        <f>IFERROR('Selected scen drivers'!R51/'Selected scen drivers'!$F51,"")</f>
        <v>4.2054202267021266</v>
      </c>
      <c r="Q53" s="2">
        <f>IFERROR('Selected scen drivers'!S51/'Selected scen drivers'!$F51,"")</f>
        <v>4.745617004143587</v>
      </c>
      <c r="R53" s="2">
        <f>IFERROR('Selected scen drivers'!T51/'Selected scen drivers'!$F51,"")</f>
        <v>5.3198127102941752</v>
      </c>
      <c r="S53" s="2">
        <f>IFERROR('Selected scen drivers'!U51/'Selected scen drivers'!$F51,"")</f>
        <v>5.9274359490697819</v>
      </c>
      <c r="T53" s="2">
        <f>IFERROR('Selected scen drivers'!V51/'Selected scen drivers'!$F51,"")</f>
        <v>6.5667710395100976</v>
      </c>
      <c r="U53" s="2">
        <f>IFERROR('Selected scen drivers'!W51/'Selected scen drivers'!$F51,"")</f>
        <v>7.2356456068560808</v>
      </c>
      <c r="V53" s="2"/>
      <c r="W53" s="2"/>
      <c r="X53" s="2"/>
      <c r="Y53" s="2"/>
      <c r="Z53" s="2"/>
      <c r="AA53" s="2"/>
      <c r="AB53" s="2"/>
      <c r="AC53" s="2"/>
    </row>
    <row r="54" spans="2:29" x14ac:dyDescent="0.35">
      <c r="B54" t="str">
        <f>'Selected scen drivers'!C52</f>
        <v>Brazil</v>
      </c>
      <c r="C54" t="str">
        <f>'Selected scen drivers'!D52</f>
        <v>GDPPHOU</v>
      </c>
      <c r="D54" s="2">
        <f>IFERROR('Selected scen drivers'!F52/'Selected scen drivers'!$F52,"")</f>
        <v>1</v>
      </c>
      <c r="E54" s="2">
        <f>IFERROR('Selected scen drivers'!G52/'Selected scen drivers'!$F52,"")</f>
        <v>0.98807934558016741</v>
      </c>
      <c r="F54" s="2">
        <f>IFERROR('Selected scen drivers'!H52/'Selected scen drivers'!$F52,"")</f>
        <v>1.1114125408902724</v>
      </c>
      <c r="G54" s="2">
        <f>IFERROR('Selected scen drivers'!I52/'Selected scen drivers'!$F52,"")</f>
        <v>1.1855989409807988</v>
      </c>
      <c r="H54" s="2">
        <f>IFERROR('Selected scen drivers'!J52/'Selected scen drivers'!$F52,"")</f>
        <v>1.3354197827762282</v>
      </c>
      <c r="I54" s="2">
        <f>IFERROR('Selected scen drivers'!K52/'Selected scen drivers'!$F52,"")</f>
        <v>1.5524178413266476</v>
      </c>
      <c r="J54" s="2">
        <f>IFERROR('Selected scen drivers'!L52/'Selected scen drivers'!$F52,"")</f>
        <v>1.840284855890141</v>
      </c>
      <c r="K54" s="2">
        <f>IFERROR('Selected scen drivers'!M52/'Selected scen drivers'!$F52,"")</f>
        <v>2.2164588420955362</v>
      </c>
      <c r="L54" s="2">
        <f>IFERROR('Selected scen drivers'!N52/'Selected scen drivers'!$F52,"")</f>
        <v>2.6658403117952236</v>
      </c>
      <c r="M54" s="2">
        <f>IFERROR('Selected scen drivers'!O52/'Selected scen drivers'!$F52,"")</f>
        <v>3.1800650664595107</v>
      </c>
      <c r="N54" s="2">
        <f>IFERROR('Selected scen drivers'!P52/'Selected scen drivers'!$F52,"")</f>
        <v>3.7850785881251139</v>
      </c>
      <c r="O54" s="2">
        <f>IFERROR('Selected scen drivers'!Q52/'Selected scen drivers'!$F52,"")</f>
        <v>4.4493653714102654</v>
      </c>
      <c r="P54" s="2">
        <f>IFERROR('Selected scen drivers'!R52/'Selected scen drivers'!$F52,"")</f>
        <v>5.1756602435972869</v>
      </c>
      <c r="Q54" s="2">
        <f>IFERROR('Selected scen drivers'!S52/'Selected scen drivers'!$F52,"")</f>
        <v>5.9703401892978318</v>
      </c>
      <c r="R54" s="2">
        <f>IFERROR('Selected scen drivers'!T52/'Selected scen drivers'!$F52,"")</f>
        <v>6.857985482582488</v>
      </c>
      <c r="S54" s="2">
        <f>IFERROR('Selected scen drivers'!U52/'Selected scen drivers'!$F52,"")</f>
        <v>7.7526546834856962</v>
      </c>
      <c r="T54" s="2">
        <f>IFERROR('Selected scen drivers'!V52/'Selected scen drivers'!$F52,"")</f>
        <v>8.7175833859842022</v>
      </c>
      <c r="U54" s="2">
        <f>IFERROR('Selected scen drivers'!W52/'Selected scen drivers'!$F52,"")</f>
        <v>9.7513720161745141</v>
      </c>
      <c r="V54" s="2"/>
      <c r="W54" s="2"/>
      <c r="X54" s="2"/>
      <c r="Y54" s="2"/>
      <c r="Z54" s="2"/>
      <c r="AA54" s="2"/>
      <c r="AB54" s="2"/>
      <c r="AC54" s="2"/>
    </row>
    <row r="55" spans="2:29" x14ac:dyDescent="0.35">
      <c r="B55" t="str">
        <f>'Selected scen drivers'!C53</f>
        <v>Brazil</v>
      </c>
      <c r="C55" t="str">
        <f>'Selected scen drivers'!D53</f>
        <v>GDPSER</v>
      </c>
      <c r="D55" s="2">
        <f>IFERROR('Selected scen drivers'!F53/'Selected scen drivers'!$F53,"")</f>
        <v>1</v>
      </c>
      <c r="E55" s="2">
        <f>IFERROR('Selected scen drivers'!G53/'Selected scen drivers'!$F53,"")</f>
        <v>0.99455805173916056</v>
      </c>
      <c r="F55" s="2">
        <f>IFERROR('Selected scen drivers'!H53/'Selected scen drivers'!$F53,"")</f>
        <v>1.1472859265341651</v>
      </c>
      <c r="G55" s="2">
        <f>IFERROR('Selected scen drivers'!I53/'Selected scen drivers'!$F53,"")</f>
        <v>1.2385674435666223</v>
      </c>
      <c r="H55" s="2">
        <f>IFERROR('Selected scen drivers'!J53/'Selected scen drivers'!$F53,"")</f>
        <v>1.3987740122686283</v>
      </c>
      <c r="I55" s="2">
        <f>IFERROR('Selected scen drivers'!K53/'Selected scen drivers'!$F53,"")</f>
        <v>1.6085278780267098</v>
      </c>
      <c r="J55" s="2">
        <f>IFERROR('Selected scen drivers'!L53/'Selected scen drivers'!$F53,"")</f>
        <v>1.8627587961140371</v>
      </c>
      <c r="K55" s="2">
        <f>IFERROR('Selected scen drivers'!M53/'Selected scen drivers'!$F53,"")</f>
        <v>2.1522354849799985</v>
      </c>
      <c r="L55" s="2">
        <f>IFERROR('Selected scen drivers'!N53/'Selected scen drivers'!$F53,"")</f>
        <v>2.4695376108257796</v>
      </c>
      <c r="M55" s="2">
        <f>IFERROR('Selected scen drivers'!O53/'Selected scen drivers'!$F53,"")</f>
        <v>2.8051553267808083</v>
      </c>
      <c r="N55" s="2">
        <f>IFERROR('Selected scen drivers'!P53/'Selected scen drivers'!$F53,"")</f>
        <v>3.1581206686963847</v>
      </c>
      <c r="O55" s="2">
        <f>IFERROR('Selected scen drivers'!Q53/'Selected scen drivers'!$F53,"")</f>
        <v>3.5153169094288459</v>
      </c>
      <c r="P55" s="2">
        <f>IFERROR('Selected scen drivers'!R53/'Selected scen drivers'!$F53,"")</f>
        <v>3.8745555011350707</v>
      </c>
      <c r="Q55" s="2">
        <f>IFERROR('Selected scen drivers'!S53/'Selected scen drivers'!$F53,"")</f>
        <v>4.2256817754547171</v>
      </c>
      <c r="R55" s="2">
        <f>IFERROR('Selected scen drivers'!T53/'Selected scen drivers'!$F53,"")</f>
        <v>4.5688429507064567</v>
      </c>
      <c r="S55" s="2">
        <f>IFERROR('Selected scen drivers'!U53/'Selected scen drivers'!$F53,"")</f>
        <v>4.9036010704518365</v>
      </c>
      <c r="T55" s="2">
        <f>IFERROR('Selected scen drivers'!V53/'Selected scen drivers'!$F53,"")</f>
        <v>5.2299892590201562</v>
      </c>
      <c r="U55" s="2">
        <f>IFERROR('Selected scen drivers'!W53/'Selected scen drivers'!$F53,"")</f>
        <v>5.547950983418203</v>
      </c>
      <c r="V55" s="2"/>
      <c r="W55" s="2"/>
      <c r="X55" s="2"/>
      <c r="Y55" s="2"/>
      <c r="Z55" s="2"/>
      <c r="AA55" s="2"/>
      <c r="AB55" s="2"/>
      <c r="AC55" s="2"/>
    </row>
    <row r="56" spans="2:29" x14ac:dyDescent="0.35">
      <c r="B56" t="str">
        <f>'Selected scen drivers'!C54</f>
        <v>Brazil</v>
      </c>
      <c r="C56" t="str">
        <f>'Selected scen drivers'!D54</f>
        <v>HOU</v>
      </c>
      <c r="D56" s="2">
        <f>IFERROR('Selected scen drivers'!F54/'Selected scen drivers'!$F54,"")</f>
        <v>1</v>
      </c>
      <c r="E56" s="2">
        <f>IFERROR('Selected scen drivers'!G54/'Selected scen drivers'!$F54,"")</f>
        <v>1.0065568683203163</v>
      </c>
      <c r="F56" s="2">
        <f>IFERROR('Selected scen drivers'!H54/'Selected scen drivers'!$F54,"")</f>
        <v>1.0393412099218977</v>
      </c>
      <c r="G56" s="2">
        <f>IFERROR('Selected scen drivers'!I54/'Selected scen drivers'!$F54,"")</f>
        <v>1.0590726262015038</v>
      </c>
      <c r="H56" s="2">
        <f>IFERROR('Selected scen drivers'!J54/'Selected scen drivers'!$F54,"")</f>
        <v>1.0692428749069622</v>
      </c>
      <c r="I56" s="2">
        <f>IFERROR('Selected scen drivers'!K54/'Selected scen drivers'!$F54,"")</f>
        <v>1.0650995912700154</v>
      </c>
      <c r="J56" s="2">
        <f>IFERROR('Selected scen drivers'!L54/'Selected scen drivers'!$F54,"")</f>
        <v>1.0478199332801639</v>
      </c>
      <c r="K56" s="2">
        <f>IFERROR('Selected scen drivers'!M54/'Selected scen drivers'!$F54,"")</f>
        <v>1.0123053549257628</v>
      </c>
      <c r="L56" s="2">
        <f>IFERROR('Selected scen drivers'!N54/'Selected scen drivers'!$F54,"")</f>
        <v>0.97263763056835217</v>
      </c>
      <c r="M56" s="2">
        <f>IFERROR('Selected scen drivers'!O54/'Selected scen drivers'!$F54,"")</f>
        <v>0.93282615498504318</v>
      </c>
      <c r="N56" s="2">
        <f>IFERROR('Selected scen drivers'!P54/'Selected scen drivers'!$F54,"")</f>
        <v>0.88872278195036647</v>
      </c>
      <c r="O56" s="2">
        <f>IFERROR('Selected scen drivers'!Q54/'Selected scen drivers'!$F54,"")</f>
        <v>0.84768472222306057</v>
      </c>
      <c r="P56" s="2">
        <f>IFERROR('Selected scen drivers'!R54/'Selected scen drivers'!$F54,"")</f>
        <v>0.80910076824203747</v>
      </c>
      <c r="Q56" s="2">
        <f>IFERROR('Selected scen drivers'!S54/'Selected scen drivers'!$F54,"")</f>
        <v>0.77063046774071275</v>
      </c>
      <c r="R56" s="2">
        <f>IFERROR('Selected scen drivers'!T54/'Selected scen drivers'!$F54,"")</f>
        <v>0.73077535842810704</v>
      </c>
      <c r="S56" s="2">
        <f>IFERROR('Selected scen drivers'!U54/'Selected scen drivers'!$F54,"")</f>
        <v>0.69901873786749869</v>
      </c>
      <c r="T56" s="2">
        <f>IFERROR('Selected scen drivers'!V54/'Selected scen drivers'!$F54,"")</f>
        <v>0.66804115276651377</v>
      </c>
      <c r="U56" s="2">
        <f>IFERROR('Selected scen drivers'!W54/'Selected scen drivers'!$F54,"")</f>
        <v>0.63835857864299783</v>
      </c>
      <c r="V56" s="2"/>
      <c r="W56" s="2"/>
      <c r="X56" s="2"/>
      <c r="Y56" s="2"/>
      <c r="Z56" s="2"/>
      <c r="AA56" s="2"/>
      <c r="AB56" s="2"/>
      <c r="AC56" s="2"/>
    </row>
    <row r="57" spans="2:29" x14ac:dyDescent="0.35">
      <c r="B57" t="str">
        <f>'Selected scen drivers'!C55</f>
        <v>Brazil</v>
      </c>
      <c r="C57" t="str">
        <f>'Selected scen drivers'!D55</f>
        <v>POP</v>
      </c>
      <c r="D57" s="2">
        <f>IFERROR('Selected scen drivers'!F55/'Selected scen drivers'!$F55,"")</f>
        <v>1</v>
      </c>
      <c r="E57" s="2">
        <f>IFERROR('Selected scen drivers'!G55/'Selected scen drivers'!$F55,"")</f>
        <v>1.0047238440708715</v>
      </c>
      <c r="F57" s="2">
        <f>IFERROR('Selected scen drivers'!H55/'Selected scen drivers'!$F55,"")</f>
        <v>1.0283430644252278</v>
      </c>
      <c r="G57" s="2">
        <f>IFERROR('Selected scen drivers'!I55/'Selected scen drivers'!$F55,"")</f>
        <v>1.0503632719755356</v>
      </c>
      <c r="H57" s="2">
        <f>IFERROR('Selected scen drivers'!J55/'Selected scen drivers'!$F55,"")</f>
        <v>1.0663500629885676</v>
      </c>
      <c r="I57" s="2">
        <f>IFERROR('Selected scen drivers'!K55/'Selected scen drivers'!$F55,"")</f>
        <v>1.0759965727385672</v>
      </c>
      <c r="J57" s="2">
        <f>IFERROR('Selected scen drivers'!L55/'Selected scen drivers'!$F55,"")</f>
        <v>1.0794869616556648</v>
      </c>
      <c r="K57" s="2">
        <f>IFERROR('Selected scen drivers'!M55/'Selected scen drivers'!$F55,"")</f>
        <v>1.0767981210610733</v>
      </c>
      <c r="L57" s="2">
        <f>IFERROR('Selected scen drivers'!N55/'Selected scen drivers'!$F55,"")</f>
        <v>1.0689551990234039</v>
      </c>
      <c r="M57" s="2">
        <f>IFERROR('Selected scen drivers'!O55/'Selected scen drivers'!$F55,"")</f>
        <v>1.0565401665133405</v>
      </c>
      <c r="N57" s="2">
        <f>IFERROR('Selected scen drivers'!P55/'Selected scen drivers'!$F55,"")</f>
        <v>1.0398045673369161</v>
      </c>
      <c r="O57" s="2">
        <f>IFERROR('Selected scen drivers'!Q55/'Selected scen drivers'!$F55,"")</f>
        <v>1.0193644895528671</v>
      </c>
      <c r="P57" s="2">
        <f>IFERROR('Selected scen drivers'!R55/'Selected scen drivers'!$F55,"")</f>
        <v>0.99576985259764572</v>
      </c>
      <c r="Q57" s="2">
        <f>IFERROR('Selected scen drivers'!S55/'Selected scen drivers'!$F55,"")</f>
        <v>0.96951061340022027</v>
      </c>
      <c r="R57" s="2">
        <f>IFERROR('Selected scen drivers'!T55/'Selected scen drivers'!$F55,"")</f>
        <v>0.94207203750446034</v>
      </c>
      <c r="S57" s="2">
        <f>IFERROR('Selected scen drivers'!U55/'Selected scen drivers'!$F55,"")</f>
        <v>0.91426561814188578</v>
      </c>
      <c r="T57" s="2">
        <f>IFERROR('Selected scen drivers'!V55/'Selected scen drivers'!$F55,"")</f>
        <v>0.88684445056356764</v>
      </c>
      <c r="U57" s="2">
        <f>IFERROR('Selected scen drivers'!W55/'Selected scen drivers'!$F55,"")</f>
        <v>0.86030636632699875</v>
      </c>
      <c r="V57" s="2"/>
      <c r="W57" s="2"/>
      <c r="X57" s="2"/>
      <c r="Y57" s="2"/>
      <c r="Z57" s="2"/>
      <c r="AA57" s="2"/>
      <c r="AB57" s="2"/>
      <c r="AC57" s="2"/>
    </row>
    <row r="58" spans="2:29" x14ac:dyDescent="0.35">
      <c r="B58" t="str">
        <f>'Selected scen drivers'!C56</f>
        <v>Africa_north</v>
      </c>
      <c r="C58" t="str">
        <f>'Selected scen drivers'!D56</f>
        <v>GDP</v>
      </c>
      <c r="D58" s="2">
        <f>IFERROR('Selected scen drivers'!F56/'Selected scen drivers'!$F56,"")</f>
        <v>1</v>
      </c>
      <c r="E58" s="2">
        <f>IFERROR('Selected scen drivers'!G56/'Selected scen drivers'!$F56,"")</f>
        <v>1.0234996987531302</v>
      </c>
      <c r="F58" s="2">
        <f>IFERROR('Selected scen drivers'!H56/'Selected scen drivers'!$F56,"")</f>
        <v>1.2583962555814816</v>
      </c>
      <c r="G58" s="2">
        <f>IFERROR('Selected scen drivers'!I56/'Selected scen drivers'!$F56,"")</f>
        <v>1.5687501996173319</v>
      </c>
      <c r="H58" s="2">
        <f>IFERROR('Selected scen drivers'!J56/'Selected scen drivers'!$F56,"")</f>
        <v>1.9612125767831177</v>
      </c>
      <c r="I58" s="2">
        <f>IFERROR('Selected scen drivers'!K56/'Selected scen drivers'!$F56,"")</f>
        <v>2.4360837744065833</v>
      </c>
      <c r="J58" s="2">
        <f>IFERROR('Selected scen drivers'!L56/'Selected scen drivers'!$F56,"")</f>
        <v>3.0032535023850482</v>
      </c>
      <c r="K58" s="2">
        <f>IFERROR('Selected scen drivers'!M56/'Selected scen drivers'!$F56,"")</f>
        <v>3.6742047901464265</v>
      </c>
      <c r="L58" s="2">
        <f>IFERROR('Selected scen drivers'!N56/'Selected scen drivers'!$F56,"")</f>
        <v>4.4604405723030034</v>
      </c>
      <c r="M58" s="2">
        <f>IFERROR('Selected scen drivers'!O56/'Selected scen drivers'!$F56,"")</f>
        <v>5.3638328409665341</v>
      </c>
      <c r="N58" s="2">
        <f>IFERROR('Selected scen drivers'!P56/'Selected scen drivers'!$F56,"")</f>
        <v>6.3742132136585381</v>
      </c>
      <c r="O58" s="2">
        <f>IFERROR('Selected scen drivers'!Q56/'Selected scen drivers'!$F56,"")</f>
        <v>7.4552067755076106</v>
      </c>
      <c r="P58" s="2">
        <f>IFERROR('Selected scen drivers'!R56/'Selected scen drivers'!$F56,"")</f>
        <v>8.6097083736677202</v>
      </c>
      <c r="Q58" s="2">
        <f>IFERROR('Selected scen drivers'!S56/'Selected scen drivers'!$F56,"")</f>
        <v>9.8314238983634041</v>
      </c>
      <c r="R58" s="2">
        <f>IFERROR('Selected scen drivers'!T56/'Selected scen drivers'!$F56,"")</f>
        <v>11.118865437063109</v>
      </c>
      <c r="S58" s="2">
        <f>IFERROR('Selected scen drivers'!U56/'Selected scen drivers'!$F56,"")</f>
        <v>12.478567318926382</v>
      </c>
      <c r="T58" s="2">
        <f>IFERROR('Selected scen drivers'!V56/'Selected scen drivers'!$F56,"")</f>
        <v>13.909467330932827</v>
      </c>
      <c r="U58" s="2">
        <f>IFERROR('Selected scen drivers'!W56/'Selected scen drivers'!$F56,"")</f>
        <v>15.397669844830945</v>
      </c>
      <c r="V58" s="2"/>
      <c r="W58" s="2"/>
      <c r="X58" s="2"/>
      <c r="Y58" s="2"/>
      <c r="Z58" s="2"/>
      <c r="AA58" s="2"/>
      <c r="AB58" s="2"/>
      <c r="AC58" s="2"/>
    </row>
    <row r="59" spans="2:29" x14ac:dyDescent="0.35">
      <c r="B59" t="str">
        <f>'Selected scen drivers'!C57</f>
        <v>Africa_north</v>
      </c>
      <c r="C59" t="str">
        <f>'Selected scen drivers'!D57</f>
        <v>GDPAGR</v>
      </c>
      <c r="D59" s="2">
        <f>IFERROR('Selected scen drivers'!F57/'Selected scen drivers'!$F57,"")</f>
        <v>1</v>
      </c>
      <c r="E59" s="2">
        <f>IFERROR('Selected scen drivers'!G57/'Selected scen drivers'!$F57,"")</f>
        <v>1.0246514729502514</v>
      </c>
      <c r="F59" s="2">
        <f>IFERROR('Selected scen drivers'!H57/'Selected scen drivers'!$F57,"")</f>
        <v>1.2201908444448741</v>
      </c>
      <c r="G59" s="2">
        <f>IFERROR('Selected scen drivers'!I57/'Selected scen drivers'!$F57,"")</f>
        <v>1.4875818782137153</v>
      </c>
      <c r="H59" s="2">
        <f>IFERROR('Selected scen drivers'!J57/'Selected scen drivers'!$F57,"")</f>
        <v>1.8229101698789394</v>
      </c>
      <c r="I59" s="2">
        <f>IFERROR('Selected scen drivers'!K57/'Selected scen drivers'!$F57,"")</f>
        <v>2.2123995640288108</v>
      </c>
      <c r="J59" s="2">
        <f>IFERROR('Selected scen drivers'!L57/'Selected scen drivers'!$F57,"")</f>
        <v>2.6604768750474852</v>
      </c>
      <c r="K59" s="2">
        <f>IFERROR('Selected scen drivers'!M57/'Selected scen drivers'!$F57,"")</f>
        <v>3.1722529394852699</v>
      </c>
      <c r="L59" s="2">
        <f>IFERROR('Selected scen drivers'!N57/'Selected scen drivers'!$F57,"")</f>
        <v>3.7515386518879645</v>
      </c>
      <c r="M59" s="2">
        <f>IFERROR('Selected scen drivers'!O57/'Selected scen drivers'!$F57,"")</f>
        <v>4.3932658059140808</v>
      </c>
      <c r="N59" s="2">
        <f>IFERROR('Selected scen drivers'!P57/'Selected scen drivers'!$F57,"")</f>
        <v>5.0822309986146834</v>
      </c>
      <c r="O59" s="2">
        <f>IFERROR('Selected scen drivers'!Q57/'Selected scen drivers'!$F57,"")</f>
        <v>5.7830507130050677</v>
      </c>
      <c r="P59" s="2">
        <f>IFERROR('Selected scen drivers'!R57/'Selected scen drivers'!$F57,"")</f>
        <v>6.4931581471958726</v>
      </c>
      <c r="Q59" s="2">
        <f>IFERROR('Selected scen drivers'!S57/'Selected scen drivers'!$F57,"")</f>
        <v>7.2028912690408502</v>
      </c>
      <c r="R59" s="2">
        <f>IFERROR('Selected scen drivers'!T57/'Selected scen drivers'!$F57,"")</f>
        <v>7.9065626725706615</v>
      </c>
      <c r="S59" s="2">
        <f>IFERROR('Selected scen drivers'!U57/'Selected scen drivers'!$F57,"")</f>
        <v>8.6042955322837624</v>
      </c>
      <c r="T59" s="2">
        <f>IFERROR('Selected scen drivers'!V57/'Selected scen drivers'!$F57,"")</f>
        <v>9.290657293438338</v>
      </c>
      <c r="U59" s="2">
        <f>IFERROR('Selected scen drivers'!W57/'Selected scen drivers'!$F57,"")</f>
        <v>9.9517786198339913</v>
      </c>
      <c r="V59" s="2"/>
      <c r="W59" s="2"/>
      <c r="X59" s="2"/>
      <c r="Y59" s="2"/>
      <c r="Z59" s="2"/>
      <c r="AA59" s="2"/>
      <c r="AB59" s="2"/>
      <c r="AC59" s="2"/>
    </row>
    <row r="60" spans="2:29" x14ac:dyDescent="0.35">
      <c r="B60" t="str">
        <f>'Selected scen drivers'!C58</f>
        <v>Africa_north</v>
      </c>
      <c r="C60" t="str">
        <f>'Selected scen drivers'!D58</f>
        <v>GDPIND</v>
      </c>
      <c r="D60" s="2">
        <f>IFERROR('Selected scen drivers'!F58/'Selected scen drivers'!$F58,"")</f>
        <v>1</v>
      </c>
      <c r="E60" s="2">
        <f>IFERROR('Selected scen drivers'!G58/'Selected scen drivers'!$F58,"")</f>
        <v>1.0198500891265525</v>
      </c>
      <c r="F60" s="2">
        <f>IFERROR('Selected scen drivers'!H58/'Selected scen drivers'!$F58,"")</f>
        <v>1.2759553051616987</v>
      </c>
      <c r="G60" s="2">
        <f>IFERROR('Selected scen drivers'!I58/'Selected scen drivers'!$F58,"")</f>
        <v>1.5778400319940342</v>
      </c>
      <c r="H60" s="2">
        <f>IFERROR('Selected scen drivers'!J58/'Selected scen drivers'!$F58,"")</f>
        <v>1.9490351926603442</v>
      </c>
      <c r="I60" s="2">
        <f>IFERROR('Selected scen drivers'!K58/'Selected scen drivers'!$F58,"")</f>
        <v>2.4066988529310493</v>
      </c>
      <c r="J60" s="2">
        <f>IFERROR('Selected scen drivers'!L58/'Selected scen drivers'!$F58,"")</f>
        <v>2.9603487132226429</v>
      </c>
      <c r="K60" s="2">
        <f>IFERROR('Selected scen drivers'!M58/'Selected scen drivers'!$F58,"")</f>
        <v>3.6200484179939489</v>
      </c>
      <c r="L60" s="2">
        <f>IFERROR('Selected scen drivers'!N58/'Selected scen drivers'!$F58,"")</f>
        <v>4.3957782715772922</v>
      </c>
      <c r="M60" s="2">
        <f>IFERROR('Selected scen drivers'!O58/'Selected scen drivers'!$F58,"")</f>
        <v>5.2879054798815179</v>
      </c>
      <c r="N60" s="2">
        <f>IFERROR('Selected scen drivers'!P58/'Selected scen drivers'!$F58,"")</f>
        <v>6.2855751621173042</v>
      </c>
      <c r="O60" s="2">
        <f>IFERROR('Selected scen drivers'!Q58/'Selected scen drivers'!$F58,"")</f>
        <v>7.3531541564176512</v>
      </c>
      <c r="P60" s="2">
        <f>IFERROR('Selected scen drivers'!R58/'Selected scen drivers'!$F58,"")</f>
        <v>8.4937754135536974</v>
      </c>
      <c r="Q60" s="2">
        <f>IFERROR('Selected scen drivers'!S58/'Selected scen drivers'!$F58,"")</f>
        <v>9.7019621124869122</v>
      </c>
      <c r="R60" s="2">
        <f>IFERROR('Selected scen drivers'!T58/'Selected scen drivers'!$F58,"")</f>
        <v>10.976983810939064</v>
      </c>
      <c r="S60" s="2">
        <f>IFERROR('Selected scen drivers'!U58/'Selected scen drivers'!$F58,"")</f>
        <v>12.325370532877562</v>
      </c>
      <c r="T60" s="2">
        <f>IFERROR('Selected scen drivers'!V58/'Selected scen drivers'!$F58,"")</f>
        <v>13.745495636185158</v>
      </c>
      <c r="U60" s="2">
        <f>IFERROR('Selected scen drivers'!W58/'Selected scen drivers'!$F58,"")</f>
        <v>15.223188982862599</v>
      </c>
      <c r="V60" s="2"/>
      <c r="W60" s="2"/>
      <c r="X60" s="2"/>
      <c r="Y60" s="2"/>
      <c r="Z60" s="2"/>
      <c r="AA60" s="2"/>
      <c r="AB60" s="2"/>
      <c r="AC60" s="2"/>
    </row>
    <row r="61" spans="2:29" x14ac:dyDescent="0.35">
      <c r="B61" t="str">
        <f>'Selected scen drivers'!C59</f>
        <v>Africa_north</v>
      </c>
      <c r="C61" t="str">
        <f>'Selected scen drivers'!D59</f>
        <v>GDPMFG</v>
      </c>
      <c r="D61" s="2">
        <f>IFERROR('Selected scen drivers'!F59/'Selected scen drivers'!$F59,"")</f>
        <v>1</v>
      </c>
      <c r="E61" s="2">
        <f>IFERROR('Selected scen drivers'!G59/'Selected scen drivers'!$F59,"")</f>
        <v>1.0212970369070942</v>
      </c>
      <c r="F61" s="2">
        <f>IFERROR('Selected scen drivers'!H59/'Selected scen drivers'!$F59,"")</f>
        <v>1.2862493627140779</v>
      </c>
      <c r="G61" s="2">
        <f>IFERROR('Selected scen drivers'!I59/'Selected scen drivers'!$F59,"")</f>
        <v>1.6266219951390084</v>
      </c>
      <c r="H61" s="2">
        <f>IFERROR('Selected scen drivers'!J59/'Selected scen drivers'!$F59,"")</f>
        <v>2.0667988975433014</v>
      </c>
      <c r="I61" s="2">
        <f>IFERROR('Selected scen drivers'!K59/'Selected scen drivers'!$F59,"")</f>
        <v>2.6135901491527105</v>
      </c>
      <c r="J61" s="2">
        <f>IFERROR('Selected scen drivers'!L59/'Selected scen drivers'!$F59,"")</f>
        <v>3.2890640639293411</v>
      </c>
      <c r="K61" s="2">
        <f>IFERROR('Selected scen drivers'!M59/'Selected scen drivers'!$F59,"")</f>
        <v>4.1162626995855334</v>
      </c>
      <c r="L61" s="2">
        <f>IFERROR('Selected scen drivers'!N59/'Selected scen drivers'!$F59,"")</f>
        <v>5.1180625406576414</v>
      </c>
      <c r="M61" s="2">
        <f>IFERROR('Selected scen drivers'!O59/'Selected scen drivers'!$F59,"")</f>
        <v>6.3069971142206667</v>
      </c>
      <c r="N61" s="2">
        <f>IFERROR('Selected scen drivers'!P59/'Selected scen drivers'!$F59,"")</f>
        <v>7.6812750148699731</v>
      </c>
      <c r="O61" s="2">
        <f>IFERROR('Selected scen drivers'!Q59/'Selected scen drivers'!$F59,"")</f>
        <v>9.2051975882318455</v>
      </c>
      <c r="P61" s="2">
        <f>IFERROR('Selected scen drivers'!R59/'Selected scen drivers'!$F59,"")</f>
        <v>10.88845838031105</v>
      </c>
      <c r="Q61" s="2">
        <f>IFERROR('Selected scen drivers'!S59/'Selected scen drivers'!$F59,"")</f>
        <v>12.730034544511316</v>
      </c>
      <c r="R61" s="2">
        <f>IFERROR('Selected scen drivers'!T59/'Selected scen drivers'!$F59,"")</f>
        <v>14.734977124894522</v>
      </c>
      <c r="S61" s="2">
        <f>IFERROR('Selected scen drivers'!U59/'Selected scen drivers'!$F59,"")</f>
        <v>16.917851453387005</v>
      </c>
      <c r="T61" s="2">
        <f>IFERROR('Selected scen drivers'!V59/'Selected scen drivers'!$F59,"")</f>
        <v>19.282066097886343</v>
      </c>
      <c r="U61" s="2">
        <f>IFERROR('Selected scen drivers'!W59/'Selected scen drivers'!$F59,"")</f>
        <v>21.812192378978217</v>
      </c>
      <c r="V61" s="2"/>
      <c r="W61" s="2"/>
      <c r="X61" s="2"/>
      <c r="Y61" s="2"/>
      <c r="Z61" s="2"/>
      <c r="AA61" s="2"/>
      <c r="AB61" s="2"/>
      <c r="AC61" s="2"/>
    </row>
    <row r="62" spans="2:29" x14ac:dyDescent="0.35">
      <c r="B62" t="str">
        <f>'Selected scen drivers'!C60</f>
        <v>Africa_north</v>
      </c>
      <c r="C62" t="str">
        <f>'Selected scen drivers'!D60</f>
        <v>GDPPCAP</v>
      </c>
      <c r="D62" s="2">
        <f>IFERROR('Selected scen drivers'!F60/'Selected scen drivers'!$F60,"")</f>
        <v>1</v>
      </c>
      <c r="E62" s="2">
        <f>IFERROR('Selected scen drivers'!G60/'Selected scen drivers'!$F60,"")</f>
        <v>1.007534030402766</v>
      </c>
      <c r="F62" s="2">
        <f>IFERROR('Selected scen drivers'!H60/'Selected scen drivers'!$F60,"")</f>
        <v>1.1491387916231053</v>
      </c>
      <c r="G62" s="2">
        <f>IFERROR('Selected scen drivers'!I60/'Selected scen drivers'!$F60,"")</f>
        <v>1.3402887198878353</v>
      </c>
      <c r="H62" s="2">
        <f>IFERROR('Selected scen drivers'!J60/'Selected scen drivers'!$F60,"")</f>
        <v>1.5784341733844767</v>
      </c>
      <c r="I62" s="2">
        <f>IFERROR('Selected scen drivers'!K60/'Selected scen drivers'!$F60,"")</f>
        <v>1.8560434578386871</v>
      </c>
      <c r="J62" s="2">
        <f>IFERROR('Selected scen drivers'!L60/'Selected scen drivers'!$F60,"")</f>
        <v>2.1786817580286657</v>
      </c>
      <c r="K62" s="2">
        <f>IFERROR('Selected scen drivers'!M60/'Selected scen drivers'!$F60,"")</f>
        <v>2.5553080765880392</v>
      </c>
      <c r="L62" s="2">
        <f>IFERROR('Selected scen drivers'!N60/'Selected scen drivers'!$F60,"")</f>
        <v>2.9961496504003149</v>
      </c>
      <c r="M62" s="2">
        <f>IFERROR('Selected scen drivers'!O60/'Selected scen drivers'!$F60,"")</f>
        <v>3.5039553203193958</v>
      </c>
      <c r="N62" s="2">
        <f>IFERROR('Selected scen drivers'!P60/'Selected scen drivers'!$F60,"")</f>
        <v>4.0769981074724448</v>
      </c>
      <c r="O62" s="2">
        <f>IFERROR('Selected scen drivers'!Q60/'Selected scen drivers'!$F60,"")</f>
        <v>4.6943407754524715</v>
      </c>
      <c r="P62" s="2">
        <f>IFERROR('Selected scen drivers'!R60/'Selected scen drivers'!$F60,"")</f>
        <v>5.3567694043736589</v>
      </c>
      <c r="Q62" s="2">
        <f>IFERROR('Selected scen drivers'!S60/'Selected scen drivers'!$F60,"")</f>
        <v>6.0616558926331567</v>
      </c>
      <c r="R62" s="2">
        <f>IFERROR('Selected scen drivers'!T60/'Selected scen drivers'!$F60,"")</f>
        <v>6.812476096876809</v>
      </c>
      <c r="S62" s="2">
        <f>IFERROR('Selected scen drivers'!U60/'Selected scen drivers'!$F60,"")</f>
        <v>7.6162030789718305</v>
      </c>
      <c r="T62" s="2">
        <f>IFERROR('Selected scen drivers'!V60/'Selected scen drivers'!$F60,"")</f>
        <v>8.4836643573453738</v>
      </c>
      <c r="U62" s="2">
        <f>IFERROR('Selected scen drivers'!W60/'Selected scen drivers'!$F60,"")</f>
        <v>9.4162757395893575</v>
      </c>
      <c r="V62" s="2"/>
      <c r="W62" s="2"/>
      <c r="X62" s="2"/>
      <c r="Y62" s="2"/>
      <c r="Z62" s="2"/>
      <c r="AA62" s="2"/>
      <c r="AB62" s="2"/>
      <c r="AC62" s="2"/>
    </row>
    <row r="63" spans="2:29" x14ac:dyDescent="0.35">
      <c r="B63" t="str">
        <f>'Selected scen drivers'!C61</f>
        <v>Africa_north</v>
      </c>
      <c r="C63" t="str">
        <f>'Selected scen drivers'!D61</f>
        <v>GDPPHOU</v>
      </c>
      <c r="D63" s="2">
        <f>IFERROR('Selected scen drivers'!F61/'Selected scen drivers'!$F61,"")</f>
        <v>1</v>
      </c>
      <c r="E63" s="2">
        <f>IFERROR('Selected scen drivers'!G61/'Selected scen drivers'!$F61,"")</f>
        <v>1.0071218064942844</v>
      </c>
      <c r="F63" s="2">
        <f>IFERROR('Selected scen drivers'!H61/'Selected scen drivers'!$F61,"")</f>
        <v>1.1465268124689845</v>
      </c>
      <c r="G63" s="2">
        <f>IFERROR('Selected scen drivers'!I61/'Selected scen drivers'!$F61,"")</f>
        <v>1.3222089358978435</v>
      </c>
      <c r="H63" s="2">
        <f>IFERROR('Selected scen drivers'!J61/'Selected scen drivers'!$F61,"")</f>
        <v>1.5387986566825065</v>
      </c>
      <c r="I63" s="2">
        <f>IFERROR('Selected scen drivers'!K61/'Selected scen drivers'!$F61,"")</f>
        <v>1.7879172121833116</v>
      </c>
      <c r="J63" s="2">
        <f>IFERROR('Selected scen drivers'!L61/'Selected scen drivers'!$F61,"")</f>
        <v>2.0934116321575362</v>
      </c>
      <c r="K63" s="2">
        <f>IFERROR('Selected scen drivers'!M61/'Selected scen drivers'!$F61,"")</f>
        <v>2.4680121406145572</v>
      </c>
      <c r="L63" s="2">
        <f>IFERROR('Selected scen drivers'!N61/'Selected scen drivers'!$F61,"")</f>
        <v>2.9103380128952345</v>
      </c>
      <c r="M63" s="2">
        <f>IFERROR('Selected scen drivers'!O61/'Selected scen drivers'!$F61,"")</f>
        <v>3.398938490078296</v>
      </c>
      <c r="N63" s="2">
        <f>IFERROR('Selected scen drivers'!P61/'Selected scen drivers'!$F61,"")</f>
        <v>3.9186922363726482</v>
      </c>
      <c r="O63" s="2">
        <f>IFERROR('Selected scen drivers'!Q61/'Selected scen drivers'!$F61,"")</f>
        <v>4.4749283443542529</v>
      </c>
      <c r="P63" s="2">
        <f>IFERROR('Selected scen drivers'!R61/'Selected scen drivers'!$F61,"")</f>
        <v>5.115704371658321</v>
      </c>
      <c r="Q63" s="2">
        <f>IFERROR('Selected scen drivers'!S61/'Selected scen drivers'!$F61,"")</f>
        <v>5.904068712850882</v>
      </c>
      <c r="R63" s="2">
        <f>IFERROR('Selected scen drivers'!T61/'Selected scen drivers'!$F61,"")</f>
        <v>6.7992214815302372</v>
      </c>
      <c r="S63" s="2">
        <f>IFERROR('Selected scen drivers'!U61/'Selected scen drivers'!$F61,"")</f>
        <v>7.7843668202115222</v>
      </c>
      <c r="T63" s="2">
        <f>IFERROR('Selected scen drivers'!V61/'Selected scen drivers'!$F61,"")</f>
        <v>8.8619083194716932</v>
      </c>
      <c r="U63" s="2">
        <f>IFERROR('Selected scen drivers'!W61/'Selected scen drivers'!$F61,"")</f>
        <v>10.061826217768283</v>
      </c>
      <c r="V63" s="2"/>
      <c r="W63" s="2"/>
      <c r="X63" s="2"/>
      <c r="Y63" s="2"/>
      <c r="Z63" s="2"/>
      <c r="AA63" s="2"/>
      <c r="AB63" s="2"/>
      <c r="AC63" s="2"/>
    </row>
    <row r="64" spans="2:29" x14ac:dyDescent="0.35">
      <c r="B64" t="str">
        <f>'Selected scen drivers'!C62</f>
        <v>Africa_north</v>
      </c>
      <c r="C64" t="str">
        <f>'Selected scen drivers'!D62</f>
        <v>GDPSER</v>
      </c>
      <c r="D64" s="2">
        <f>IFERROR('Selected scen drivers'!F62/'Selected scen drivers'!$F62,"")</f>
        <v>1</v>
      </c>
      <c r="E64" s="2">
        <f>IFERROR('Selected scen drivers'!G62/'Selected scen drivers'!$F62,"")</f>
        <v>1.0260553455963068</v>
      </c>
      <c r="F64" s="2">
        <f>IFERROR('Selected scen drivers'!H62/'Selected scen drivers'!$F62,"")</f>
        <v>1.253474983621309</v>
      </c>
      <c r="G64" s="2">
        <f>IFERROR('Selected scen drivers'!I62/'Selected scen drivers'!$F62,"")</f>
        <v>1.5800626061128635</v>
      </c>
      <c r="H64" s="2">
        <f>IFERROR('Selected scen drivers'!J62/'Selected scen drivers'!$F62,"")</f>
        <v>2.0018317443578817</v>
      </c>
      <c r="I64" s="2">
        <f>IFERROR('Selected scen drivers'!K62/'Selected scen drivers'!$F62,"")</f>
        <v>2.5092550905570215</v>
      </c>
      <c r="J64" s="2">
        <f>IFERROR('Selected scen drivers'!L62/'Selected scen drivers'!$F62,"")</f>
        <v>3.1137427089933545</v>
      </c>
      <c r="K64" s="2">
        <f>IFERROR('Selected scen drivers'!M62/'Selected scen drivers'!$F62,"")</f>
        <v>3.8293113261690239</v>
      </c>
      <c r="L64" s="2">
        <f>IFERROR('Selected scen drivers'!N62/'Selected scen drivers'!$F62,"")</f>
        <v>4.6703752073156588</v>
      </c>
      <c r="M64" s="2">
        <f>IFERROR('Selected scen drivers'!O62/'Selected scen drivers'!$F62,"")</f>
        <v>5.6415341664602741</v>
      </c>
      <c r="N64" s="2">
        <f>IFERROR('Selected scen drivers'!P62/'Selected scen drivers'!$F62,"")</f>
        <v>6.7342862036518421</v>
      </c>
      <c r="O64" s="2">
        <f>IFERROR('Selected scen drivers'!Q62/'Selected scen drivers'!$F62,"")</f>
        <v>7.9114603139768382</v>
      </c>
      <c r="P64" s="2">
        <f>IFERROR('Selected scen drivers'!R62/'Selected scen drivers'!$F62,"")</f>
        <v>9.1770007141264855</v>
      </c>
      <c r="Q64" s="2">
        <f>IFERROR('Selected scen drivers'!S62/'Selected scen drivers'!$F62,"")</f>
        <v>10.524743124418453</v>
      </c>
      <c r="R64" s="2">
        <f>IFERROR('Selected scen drivers'!T62/'Selected scen drivers'!$F62,"")</f>
        <v>11.953563354833765</v>
      </c>
      <c r="S64" s="2">
        <f>IFERROR('Selected scen drivers'!U62/'Selected scen drivers'!$F62,"")</f>
        <v>13.471446491154721</v>
      </c>
      <c r="T64" s="2">
        <f>IFERROR('Selected scen drivers'!V62/'Selected scen drivers'!$F62,"")</f>
        <v>15.078752462896508</v>
      </c>
      <c r="U64" s="2">
        <f>IFERROR('Selected scen drivers'!W62/'Selected scen drivers'!$F62,"")</f>
        <v>16.76179149069889</v>
      </c>
      <c r="V64" s="2"/>
      <c r="W64" s="2"/>
      <c r="X64" s="2"/>
      <c r="Y64" s="2"/>
      <c r="Z64" s="2"/>
      <c r="AA64" s="2"/>
      <c r="AB64" s="2"/>
      <c r="AC64" s="2"/>
    </row>
    <row r="65" spans="2:29" x14ac:dyDescent="0.35">
      <c r="B65" t="str">
        <f>'Selected scen drivers'!C63</f>
        <v>Africa_north</v>
      </c>
      <c r="C65" t="str">
        <f>'Selected scen drivers'!D63</f>
        <v>HOU</v>
      </c>
      <c r="D65" s="2">
        <f>IFERROR('Selected scen drivers'!F63/'Selected scen drivers'!$F63,"")</f>
        <v>1</v>
      </c>
      <c r="E65" s="2">
        <f>IFERROR('Selected scen drivers'!G63/'Selected scen drivers'!$F63,"")</f>
        <v>1.0162620768940116</v>
      </c>
      <c r="F65" s="2">
        <f>IFERROR('Selected scen drivers'!H63/'Selected scen drivers'!$F63,"")</f>
        <v>1.0975724613640687</v>
      </c>
      <c r="G65" s="2">
        <f>IFERROR('Selected scen drivers'!I63/'Selected scen drivers'!$F63,"")</f>
        <v>1.1864616529399545</v>
      </c>
      <c r="H65" s="2">
        <f>IFERROR('Selected scen drivers'!J63/'Selected scen drivers'!$F63,"")</f>
        <v>1.2745088957975141</v>
      </c>
      <c r="I65" s="2">
        <f>IFERROR('Selected scen drivers'!K63/'Selected scen drivers'!$F63,"")</f>
        <v>1.3625260486372119</v>
      </c>
      <c r="J65" s="2">
        <f>IFERROR('Selected scen drivers'!L63/'Selected scen drivers'!$F63,"")</f>
        <v>1.4346215795551895</v>
      </c>
      <c r="K65" s="2">
        <f>IFERROR('Selected scen drivers'!M63/'Selected scen drivers'!$F63,"")</f>
        <v>1.4887304359983911</v>
      </c>
      <c r="L65" s="2">
        <f>IFERROR('Selected scen drivers'!N63/'Selected scen drivers'!$F63,"")</f>
        <v>1.5326194251456469</v>
      </c>
      <c r="M65" s="2">
        <f>IFERROR('Selected scen drivers'!O63/'Selected scen drivers'!$F63,"")</f>
        <v>1.5780905881715448</v>
      </c>
      <c r="N65" s="2">
        <f>IFERROR('Selected scen drivers'!P63/'Selected scen drivers'!$F63,"")</f>
        <v>1.626617460410426</v>
      </c>
      <c r="O65" s="2">
        <f>IFERROR('Selected scen drivers'!Q63/'Selected scen drivers'!$F63,"")</f>
        <v>1.6659946711578983</v>
      </c>
      <c r="P65" s="2">
        <f>IFERROR('Selected scen drivers'!R63/'Selected scen drivers'!$F63,"")</f>
        <v>1.6829956831295123</v>
      </c>
      <c r="Q65" s="2">
        <f>IFERROR('Selected scen drivers'!S63/'Selected scen drivers'!$F63,"")</f>
        <v>1.6651946947982175</v>
      </c>
      <c r="R65" s="2">
        <f>IFERROR('Selected scen drivers'!T63/'Selected scen drivers'!$F63,"")</f>
        <v>1.6353144940589173</v>
      </c>
      <c r="S65" s="2">
        <f>IFERROR('Selected scen drivers'!U63/'Selected scen drivers'!$F63,"")</f>
        <v>1.6030292003360833</v>
      </c>
      <c r="T65" s="2">
        <f>IFERROR('Selected scen drivers'!V63/'Selected scen drivers'!$F63,"")</f>
        <v>1.5695792406665348</v>
      </c>
      <c r="U65" s="2">
        <f>IFERROR('Selected scen drivers'!W63/'Selected scen drivers'!$F63,"")</f>
        <v>1.5303056832406883</v>
      </c>
      <c r="V65" s="2"/>
      <c r="W65" s="2"/>
      <c r="X65" s="2"/>
      <c r="Y65" s="2"/>
      <c r="Z65" s="2"/>
      <c r="AA65" s="2"/>
      <c r="AB65" s="2"/>
      <c r="AC65" s="2"/>
    </row>
    <row r="66" spans="2:29" x14ac:dyDescent="0.35">
      <c r="B66" t="str">
        <f>'Selected scen drivers'!C64</f>
        <v>Africa_north</v>
      </c>
      <c r="C66" t="str">
        <f>'Selected scen drivers'!D64</f>
        <v>POP</v>
      </c>
      <c r="D66" s="2">
        <f>IFERROR('Selected scen drivers'!F64/'Selected scen drivers'!$F64,"")</f>
        <v>1</v>
      </c>
      <c r="E66" s="2">
        <f>IFERROR('Selected scen drivers'!G64/'Selected scen drivers'!$F64,"")</f>
        <v>1.0158462819801568</v>
      </c>
      <c r="F66" s="2">
        <f>IFERROR('Selected scen drivers'!H64/'Selected scen drivers'!$F64,"")</f>
        <v>1.0950776918809404</v>
      </c>
      <c r="G66" s="2">
        <f>IFERROR('Selected scen drivers'!I64/'Selected scen drivers'!$F64,"")</f>
        <v>1.1704569144987047</v>
      </c>
      <c r="H66" s="2">
        <f>IFERROR('Selected scen drivers'!J64/'Selected scen drivers'!$F64,"")</f>
        <v>1.2425051420281166</v>
      </c>
      <c r="I66" s="2">
        <f>IFERROR('Selected scen drivers'!K64/'Selected scen drivers'!$F64,"")</f>
        <v>1.312514404831518</v>
      </c>
      <c r="J66" s="2">
        <f>IFERROR('Selected scen drivers'!L64/'Selected scen drivers'!$F64,"")</f>
        <v>1.3784727812209168</v>
      </c>
      <c r="K66" s="2">
        <f>IFERROR('Selected scen drivers'!M64/'Selected scen drivers'!$F64,"")</f>
        <v>1.43787155208791</v>
      </c>
      <c r="L66" s="2">
        <f>IFERROR('Selected scen drivers'!N64/'Selected scen drivers'!$F64,"")</f>
        <v>1.4887242270115066</v>
      </c>
      <c r="M66" s="2">
        <f>IFERROR('Selected scen drivers'!O64/'Selected scen drivers'!$F64,"")</f>
        <v>1.5307937318326315</v>
      </c>
      <c r="N66" s="2">
        <f>IFERROR('Selected scen drivers'!P64/'Selected scen drivers'!$F64,"")</f>
        <v>1.563457486520702</v>
      </c>
      <c r="O66" s="2">
        <f>IFERROR('Selected scen drivers'!Q64/'Selected scen drivers'!$F64,"")</f>
        <v>1.5881264552612324</v>
      </c>
      <c r="P66" s="2">
        <f>IFERROR('Selected scen drivers'!R64/'Selected scen drivers'!$F64,"")</f>
        <v>1.60725760691474</v>
      </c>
      <c r="Q66" s="2">
        <f>IFERROR('Selected scen drivers'!S64/'Selected scen drivers'!$F64,"")</f>
        <v>1.6219039933150443</v>
      </c>
      <c r="R66" s="2">
        <f>IFERROR('Selected scen drivers'!T64/'Selected scen drivers'!$F64,"")</f>
        <v>1.6321327633223635</v>
      </c>
      <c r="S66" s="2">
        <f>IFERROR('Selected scen drivers'!U64/'Selected scen drivers'!$F64,"")</f>
        <v>1.6384236593401009</v>
      </c>
      <c r="T66" s="2">
        <f>IFERROR('Selected scen drivers'!V64/'Selected scen drivers'!$F64,"")</f>
        <v>1.6395588916586079</v>
      </c>
      <c r="U66" s="2">
        <f>IFERROR('Selected scen drivers'!W64/'Selected scen drivers'!$F64,"")</f>
        <v>1.6352186650709188</v>
      </c>
      <c r="V66" s="2"/>
      <c r="W66" s="2"/>
      <c r="X66" s="2"/>
      <c r="Y66" s="2"/>
      <c r="Z66" s="2"/>
      <c r="AA66" s="2"/>
      <c r="AB66" s="2"/>
      <c r="AC66" s="2"/>
    </row>
    <row r="67" spans="2:29" x14ac:dyDescent="0.35">
      <c r="B67" t="str">
        <f>'Selected scen drivers'!C65</f>
        <v>SouthAfrica</v>
      </c>
      <c r="C67" t="str">
        <f>'Selected scen drivers'!D65</f>
        <v>GDP</v>
      </c>
      <c r="D67" s="2">
        <f>IFERROR('Selected scen drivers'!F65/'Selected scen drivers'!$F65,"")</f>
        <v>1</v>
      </c>
      <c r="E67" s="2">
        <f>IFERROR('Selected scen drivers'!G65/'Selected scen drivers'!$F65,"")</f>
        <v>0.99490056601216359</v>
      </c>
      <c r="F67" s="2">
        <f>IFERROR('Selected scen drivers'!H65/'Selected scen drivers'!$F65,"")</f>
        <v>1.0933812503899265</v>
      </c>
      <c r="G67" s="2">
        <f>IFERROR('Selected scen drivers'!I65/'Selected scen drivers'!$F65,"")</f>
        <v>1.1855249542306774</v>
      </c>
      <c r="H67" s="2">
        <f>IFERROR('Selected scen drivers'!J65/'Selected scen drivers'!$F65,"")</f>
        <v>1.3550758232561941</v>
      </c>
      <c r="I67" s="2">
        <f>IFERROR('Selected scen drivers'!K65/'Selected scen drivers'!$F65,"")</f>
        <v>1.587109078353208</v>
      </c>
      <c r="J67" s="2">
        <f>IFERROR('Selected scen drivers'!L65/'Selected scen drivers'!$F65,"")</f>
        <v>1.8718093242490279</v>
      </c>
      <c r="K67" s="2">
        <f>IFERROR('Selected scen drivers'!M65/'Selected scen drivers'!$F65,"")</f>
        <v>2.1975863270737106</v>
      </c>
      <c r="L67" s="2">
        <f>IFERROR('Selected scen drivers'!N65/'Selected scen drivers'!$F65,"")</f>
        <v>2.5623022130623818</v>
      </c>
      <c r="M67" s="2">
        <f>IFERROR('Selected scen drivers'!O65/'Selected scen drivers'!$F65,"")</f>
        <v>2.964182143617788</v>
      </c>
      <c r="N67" s="2">
        <f>IFERROR('Selected scen drivers'!P65/'Selected scen drivers'!$F65,"")</f>
        <v>3.3980629519115548</v>
      </c>
      <c r="O67" s="2">
        <f>IFERROR('Selected scen drivers'!Q65/'Selected scen drivers'!$F65,"")</f>
        <v>3.8577192571063459</v>
      </c>
      <c r="P67" s="2">
        <f>IFERROR('Selected scen drivers'!R65/'Selected scen drivers'!$F65,"")</f>
        <v>4.3380282296146344</v>
      </c>
      <c r="Q67" s="2">
        <f>IFERROR('Selected scen drivers'!S65/'Selected scen drivers'!$F65,"")</f>
        <v>4.8379007639335585</v>
      </c>
      <c r="R67" s="2">
        <f>IFERROR('Selected scen drivers'!T65/'Selected scen drivers'!$F65,"")</f>
        <v>5.3582377251086957</v>
      </c>
      <c r="S67" s="2">
        <f>IFERROR('Selected scen drivers'!U65/'Selected scen drivers'!$F65,"")</f>
        <v>5.8964709754728064</v>
      </c>
      <c r="T67" s="2">
        <f>IFERROR('Selected scen drivers'!V65/'Selected scen drivers'!$F65,"")</f>
        <v>6.4455280521307738</v>
      </c>
      <c r="U67" s="2">
        <f>IFERROR('Selected scen drivers'!W65/'Selected scen drivers'!$F65,"")</f>
        <v>7.0005819319279476</v>
      </c>
      <c r="V67" s="2"/>
      <c r="W67" s="2"/>
      <c r="X67" s="2"/>
      <c r="Y67" s="2"/>
      <c r="Z67" s="2"/>
      <c r="AA67" s="2"/>
      <c r="AB67" s="2"/>
      <c r="AC67" s="2"/>
    </row>
    <row r="68" spans="2:29" x14ac:dyDescent="0.35">
      <c r="B68" t="str">
        <f>'Selected scen drivers'!C66</f>
        <v>SouthAfrica</v>
      </c>
      <c r="C68" t="str">
        <f>'Selected scen drivers'!D66</f>
        <v>GDPAGR</v>
      </c>
      <c r="D68" s="2">
        <f>IFERROR('Selected scen drivers'!F66/'Selected scen drivers'!$F66,"")</f>
        <v>1</v>
      </c>
      <c r="E68" s="2">
        <f>IFERROR('Selected scen drivers'!G66/'Selected scen drivers'!$F66,"")</f>
        <v>0.99490056601216514</v>
      </c>
      <c r="F68" s="2">
        <f>IFERROR('Selected scen drivers'!H66/'Selected scen drivers'!$F66,"")</f>
        <v>1.0933812503899243</v>
      </c>
      <c r="G68" s="2">
        <f>IFERROR('Selected scen drivers'!I66/'Selected scen drivers'!$F66,"")</f>
        <v>1.1855249542306756</v>
      </c>
      <c r="H68" s="2">
        <f>IFERROR('Selected scen drivers'!J66/'Selected scen drivers'!$F66,"")</f>
        <v>1.3550758232561919</v>
      </c>
      <c r="I68" s="2">
        <f>IFERROR('Selected scen drivers'!K66/'Selected scen drivers'!$F66,"")</f>
        <v>1.5871090783532062</v>
      </c>
      <c r="J68" s="2">
        <f>IFERROR('Selected scen drivers'!L66/'Selected scen drivers'!$F66,"")</f>
        <v>1.8718093242490292</v>
      </c>
      <c r="K68" s="2">
        <f>IFERROR('Selected scen drivers'!M66/'Selected scen drivers'!$F66,"")</f>
        <v>2.1975863270737084</v>
      </c>
      <c r="L68" s="2">
        <f>IFERROR('Selected scen drivers'!N66/'Selected scen drivers'!$F66,"")</f>
        <v>2.5623022130623845</v>
      </c>
      <c r="M68" s="2">
        <f>IFERROR('Selected scen drivers'!O66/'Selected scen drivers'!$F66,"")</f>
        <v>2.9641821436177893</v>
      </c>
      <c r="N68" s="2">
        <f>IFERROR('Selected scen drivers'!P66/'Selected scen drivers'!$F66,"")</f>
        <v>3.3980629519115548</v>
      </c>
      <c r="O68" s="2">
        <f>IFERROR('Selected scen drivers'!Q66/'Selected scen drivers'!$F66,"")</f>
        <v>3.857719257106345</v>
      </c>
      <c r="P68" s="2">
        <f>IFERROR('Selected scen drivers'!R66/'Selected scen drivers'!$F66,"")</f>
        <v>4.3380282296146362</v>
      </c>
      <c r="Q68" s="2">
        <f>IFERROR('Selected scen drivers'!S66/'Selected scen drivers'!$F66,"")</f>
        <v>4.8379007639335576</v>
      </c>
      <c r="R68" s="2">
        <f>IFERROR('Selected scen drivers'!T66/'Selected scen drivers'!$F66,"")</f>
        <v>5.3582377251086966</v>
      </c>
      <c r="S68" s="2">
        <f>IFERROR('Selected scen drivers'!U66/'Selected scen drivers'!$F66,"")</f>
        <v>5.8964709754728233</v>
      </c>
      <c r="T68" s="2">
        <f>IFERROR('Selected scen drivers'!V66/'Selected scen drivers'!$F66,"")</f>
        <v>6.4455280521307676</v>
      </c>
      <c r="U68" s="2">
        <f>IFERROR('Selected scen drivers'!W66/'Selected scen drivers'!$F66,"")</f>
        <v>7.0005819319279654</v>
      </c>
      <c r="V68" s="2"/>
      <c r="W68" s="2"/>
      <c r="X68" s="2"/>
      <c r="Y68" s="2"/>
      <c r="Z68" s="2"/>
      <c r="AA68" s="2"/>
      <c r="AB68" s="2"/>
      <c r="AC68" s="2"/>
    </row>
    <row r="69" spans="2:29" x14ac:dyDescent="0.35">
      <c r="B69" t="str">
        <f>'Selected scen drivers'!C67</f>
        <v>SouthAfrica</v>
      </c>
      <c r="C69" t="str">
        <f>'Selected scen drivers'!D67</f>
        <v>GDPIND</v>
      </c>
      <c r="D69" s="2">
        <f>IFERROR('Selected scen drivers'!F67/'Selected scen drivers'!$F67,"")</f>
        <v>1</v>
      </c>
      <c r="E69" s="2">
        <f>IFERROR('Selected scen drivers'!G67/'Selected scen drivers'!$F67,"")</f>
        <v>0.99490056601216414</v>
      </c>
      <c r="F69" s="2">
        <f>IFERROR('Selected scen drivers'!H67/'Selected scen drivers'!$F67,"")</f>
        <v>1.0955367955266364</v>
      </c>
      <c r="G69" s="2">
        <f>IFERROR('Selected scen drivers'!I67/'Selected scen drivers'!$F67,"")</f>
        <v>1.190199357689905</v>
      </c>
      <c r="H69" s="2">
        <f>IFERROR('Selected scen drivers'!J67/'Selected scen drivers'!$F67,"")</f>
        <v>1.363090211008815</v>
      </c>
      <c r="I69" s="2">
        <f>IFERROR('Selected scen drivers'!K67/'Selected scen drivers'!$F67,"")</f>
        <v>1.5996246954046249</v>
      </c>
      <c r="J69" s="2">
        <f>IFERROR('Selected scen drivers'!L67/'Selected scen drivers'!$F67,"")</f>
        <v>1.8902602053314057</v>
      </c>
      <c r="K69" s="2">
        <f>IFERROR('Selected scen drivers'!M67/'Selected scen drivers'!$F67,"")</f>
        <v>2.2235809004293277</v>
      </c>
      <c r="L69" s="2">
        <f>IFERROR('Selected scen drivers'!N67/'Selected scen drivers'!$F67,"")</f>
        <v>2.5976623461405821</v>
      </c>
      <c r="M69" s="2">
        <f>IFERROR('Selected scen drivers'!O67/'Selected scen drivers'!$F67,"")</f>
        <v>3.0109320098823735</v>
      </c>
      <c r="N69" s="2">
        <f>IFERROR('Selected scen drivers'!P67/'Selected scen drivers'!$F67,"")</f>
        <v>3.4583549155870505</v>
      </c>
      <c r="O69" s="2">
        <f>IFERROR('Selected scen drivers'!Q67/'Selected scen drivers'!$F67,"")</f>
        <v>3.9337722164969895</v>
      </c>
      <c r="P69" s="2">
        <f>IFERROR('Selected scen drivers'!R67/'Selected scen drivers'!$F67,"")</f>
        <v>4.432102434882955</v>
      </c>
      <c r="Q69" s="2">
        <f>IFERROR('Selected scen drivers'!S67/'Selected scen drivers'!$F67,"")</f>
        <v>4.9523528468810376</v>
      </c>
      <c r="R69" s="2">
        <f>IFERROR('Selected scen drivers'!T67/'Selected scen drivers'!$F67,"")</f>
        <v>5.4955631113381607</v>
      </c>
      <c r="S69" s="2">
        <f>IFERROR('Selected scen drivers'!U67/'Selected scen drivers'!$F67,"")</f>
        <v>6.0592152429690884</v>
      </c>
      <c r="T69" s="2">
        <f>IFERROR('Selected scen drivers'!V67/'Selected scen drivers'!$F67,"")</f>
        <v>6.6361334787557045</v>
      </c>
      <c r="U69" s="2">
        <f>IFERROR('Selected scen drivers'!W67/'Selected scen drivers'!$F67,"")</f>
        <v>7.2214025517380662</v>
      </c>
      <c r="V69" s="2"/>
      <c r="W69" s="2"/>
      <c r="X69" s="2"/>
      <c r="Y69" s="2"/>
      <c r="Z69" s="2"/>
      <c r="AA69" s="2"/>
      <c r="AB69" s="2"/>
      <c r="AC69" s="2"/>
    </row>
    <row r="70" spans="2:29" x14ac:dyDescent="0.35">
      <c r="B70" t="str">
        <f>'Selected scen drivers'!C68</f>
        <v>SouthAfrica</v>
      </c>
      <c r="C70" t="str">
        <f>'Selected scen drivers'!D68</f>
        <v>GDPMFG</v>
      </c>
      <c r="D70" s="2">
        <f>IFERROR('Selected scen drivers'!F68/'Selected scen drivers'!$F68,"")</f>
        <v>1</v>
      </c>
      <c r="E70" s="2">
        <f>IFERROR('Selected scen drivers'!G68/'Selected scen drivers'!$F68,"")</f>
        <v>0.99490056601216126</v>
      </c>
      <c r="F70" s="2">
        <f>IFERROR('Selected scen drivers'!H68/'Selected scen drivers'!$F68,"")</f>
        <v>1.1636333717532625</v>
      </c>
      <c r="G70" s="2">
        <f>IFERROR('Selected scen drivers'!I68/'Selected scen drivers'!$F68,"")</f>
        <v>1.3381606157996413</v>
      </c>
      <c r="H70" s="2">
        <f>IFERROR('Selected scen drivers'!J68/'Selected scen drivers'!$F68,"")</f>
        <v>1.6172718418862537</v>
      </c>
      <c r="I70" s="2">
        <f>IFERROR('Selected scen drivers'!K68/'Selected scen drivers'!$F68,"")</f>
        <v>1.9973437513027179</v>
      </c>
      <c r="J70" s="2">
        <f>IFERROR('Selected scen drivers'!L68/'Selected scen drivers'!$F68,"")</f>
        <v>2.4777359007444359</v>
      </c>
      <c r="K70" s="2">
        <f>IFERROR('Selected scen drivers'!M68/'Selected scen drivers'!$F68,"")</f>
        <v>3.0528633867891304</v>
      </c>
      <c r="L70" s="2">
        <f>IFERROR('Selected scen drivers'!N68/'Selected scen drivers'!$F68,"")</f>
        <v>3.727924140003763</v>
      </c>
      <c r="M70" s="2">
        <f>IFERROR('Selected scen drivers'!O68/'Selected scen drivers'!$F68,"")</f>
        <v>4.5081645042092617</v>
      </c>
      <c r="N70" s="2">
        <f>IFERROR('Selected scen drivers'!P68/'Selected scen drivers'!$F68,"")</f>
        <v>5.3930404239211018</v>
      </c>
      <c r="O70" s="2">
        <f>IFERROR('Selected scen drivers'!Q68/'Selected scen drivers'!$F68,"")</f>
        <v>6.3789335355206465</v>
      </c>
      <c r="P70" s="2">
        <f>IFERROR('Selected scen drivers'!R68/'Selected scen drivers'!$F68,"")</f>
        <v>7.462508193840339</v>
      </c>
      <c r="Q70" s="2">
        <f>IFERROR('Selected scen drivers'!S68/'Selected scen drivers'!$F68,"")</f>
        <v>8.6463038800093095</v>
      </c>
      <c r="R70" s="2">
        <f>IFERROR('Selected scen drivers'!T68/'Selected scen drivers'!$F68,"")</f>
        <v>9.936287914027071</v>
      </c>
      <c r="S70" s="2">
        <f>IFERROR('Selected scen drivers'!U68/'Selected scen drivers'!$F68,"")</f>
        <v>11.332032551266591</v>
      </c>
      <c r="T70" s="2">
        <f>IFERROR('Selected scen drivers'!V68/'Selected scen drivers'!$F68,"")</f>
        <v>12.823483430825727</v>
      </c>
      <c r="U70" s="2">
        <f>IFERROR('Selected scen drivers'!W68/'Selected scen drivers'!$F68,"")</f>
        <v>14.403310691536818</v>
      </c>
      <c r="V70" s="2"/>
      <c r="W70" s="2"/>
      <c r="X70" s="2"/>
      <c r="Y70" s="2"/>
      <c r="Z70" s="2"/>
      <c r="AA70" s="2"/>
      <c r="AB70" s="2"/>
      <c r="AC70" s="2"/>
    </row>
    <row r="71" spans="2:29" x14ac:dyDescent="0.35">
      <c r="B71" t="str">
        <f>'Selected scen drivers'!C69</f>
        <v>SouthAfrica</v>
      </c>
      <c r="C71" t="str">
        <f>'Selected scen drivers'!D69</f>
        <v>GDPPCAP</v>
      </c>
      <c r="D71" s="2">
        <f>IFERROR('Selected scen drivers'!F69/'Selected scen drivers'!$F69,"")</f>
        <v>1</v>
      </c>
      <c r="E71" s="2">
        <f>IFERROR('Selected scen drivers'!G69/'Selected scen drivers'!$F69,"")</f>
        <v>0.98685305109989763</v>
      </c>
      <c r="F71" s="2">
        <f>IFERROR('Selected scen drivers'!H69/'Selected scen drivers'!$F69,"")</f>
        <v>1.042379350803283</v>
      </c>
      <c r="G71" s="2">
        <f>IFERROR('Selected scen drivers'!I69/'Selected scen drivers'!$F69,"")</f>
        <v>1.0865298711556721</v>
      </c>
      <c r="H71" s="2">
        <f>IFERROR('Selected scen drivers'!J69/'Selected scen drivers'!$F69,"")</f>
        <v>1.2042843883807635</v>
      </c>
      <c r="I71" s="2">
        <f>IFERROR('Selected scen drivers'!K69/'Selected scen drivers'!$F69,"")</f>
        <v>1.3782427324790187</v>
      </c>
      <c r="J71" s="2">
        <f>IFERROR('Selected scen drivers'!L69/'Selected scen drivers'!$F69,"")</f>
        <v>1.5996080182419696</v>
      </c>
      <c r="K71" s="2">
        <f>IFERROR('Selected scen drivers'!M69/'Selected scen drivers'!$F69,"")</f>
        <v>1.8626195735003457</v>
      </c>
      <c r="L71" s="2">
        <f>IFERROR('Selected scen drivers'!N69/'Selected scen drivers'!$F69,"")</f>
        <v>2.1669997199188593</v>
      </c>
      <c r="M71" s="2">
        <f>IFERROR('Selected scen drivers'!O69/'Selected scen drivers'!$F69,"")</f>
        <v>2.514783627170011</v>
      </c>
      <c r="N71" s="2">
        <f>IFERROR('Selected scen drivers'!P69/'Selected scen drivers'!$F69,"")</f>
        <v>2.9049886856125822</v>
      </c>
      <c r="O71" s="2">
        <f>IFERROR('Selected scen drivers'!Q69/'Selected scen drivers'!$F69,"")</f>
        <v>3.3376264168297842</v>
      </c>
      <c r="P71" s="2">
        <f>IFERROR('Selected scen drivers'!R69/'Selected scen drivers'!$F69,"")</f>
        <v>3.8122096888975956</v>
      </c>
      <c r="Q71" s="2">
        <f>IFERROR('Selected scen drivers'!S69/'Selected scen drivers'!$F69,"")</f>
        <v>4.3337318330245349</v>
      </c>
      <c r="R71" s="2">
        <f>IFERROR('Selected scen drivers'!T69/'Selected scen drivers'!$F69,"")</f>
        <v>4.9026199100256704</v>
      </c>
      <c r="S71" s="2">
        <f>IFERROR('Selected scen drivers'!U69/'Selected scen drivers'!$F69,"")</f>
        <v>5.5209206738894956</v>
      </c>
      <c r="T71" s="2">
        <f>IFERROR('Selected scen drivers'!V69/'Selected scen drivers'!$F69,"")</f>
        <v>6.1876730944584173</v>
      </c>
      <c r="U71" s="2">
        <f>IFERROR('Selected scen drivers'!W69/'Selected scen drivers'!$F69,"")</f>
        <v>6.9032841576899404</v>
      </c>
      <c r="V71" s="2"/>
      <c r="W71" s="2"/>
      <c r="X71" s="2"/>
      <c r="Y71" s="2"/>
      <c r="Z71" s="2"/>
      <c r="AA71" s="2"/>
      <c r="AB71" s="2"/>
      <c r="AC71" s="2"/>
    </row>
    <row r="72" spans="2:29" x14ac:dyDescent="0.35">
      <c r="B72" t="str">
        <f>'Selected scen drivers'!C70</f>
        <v>SouthAfrica</v>
      </c>
      <c r="C72" t="str">
        <f>'Selected scen drivers'!D70</f>
        <v>GDPPHOU</v>
      </c>
      <c r="D72" s="2">
        <f>IFERROR('Selected scen drivers'!F70/'Selected scen drivers'!$F70,"")</f>
        <v>1</v>
      </c>
      <c r="E72" s="2">
        <f>IFERROR('Selected scen drivers'!G70/'Selected scen drivers'!$F70,"")</f>
        <v>0.98279212072563427</v>
      </c>
      <c r="F72" s="2">
        <f>IFERROR('Selected scen drivers'!H70/'Selected scen drivers'!$F70,"")</f>
        <v>1.0181191112625387</v>
      </c>
      <c r="G72" s="2">
        <f>IFERROR('Selected scen drivers'!I70/'Selected scen drivers'!$F70,"")</f>
        <v>1.0523651830970702</v>
      </c>
      <c r="H72" s="2">
        <f>IFERROR('Selected scen drivers'!J70/'Selected scen drivers'!$F70,"")</f>
        <v>1.1546886773574119</v>
      </c>
      <c r="I72" s="2">
        <f>IFERROR('Selected scen drivers'!K70/'Selected scen drivers'!$F70,"")</f>
        <v>1.2965441768068886</v>
      </c>
      <c r="J72" s="2">
        <f>IFERROR('Selected scen drivers'!L70/'Selected scen drivers'!$F70,"")</f>
        <v>1.4759010161242909</v>
      </c>
      <c r="K72" s="2">
        <f>IFERROR('Selected scen drivers'!M70/'Selected scen drivers'!$F70,"")</f>
        <v>1.7235142136662405</v>
      </c>
      <c r="L72" s="2">
        <f>IFERROR('Selected scen drivers'!N70/'Selected scen drivers'!$F70,"")</f>
        <v>2.0358393671864685</v>
      </c>
      <c r="M72" s="2">
        <f>IFERROR('Selected scen drivers'!O70/'Selected scen drivers'!$F70,"")</f>
        <v>2.3827528128961659</v>
      </c>
      <c r="N72" s="2">
        <f>IFERROR('Selected scen drivers'!P70/'Selected scen drivers'!$F70,"")</f>
        <v>2.7466072197558011</v>
      </c>
      <c r="O72" s="2">
        <f>IFERROR('Selected scen drivers'!Q70/'Selected scen drivers'!$F70,"")</f>
        <v>3.1337843562275718</v>
      </c>
      <c r="P72" s="2">
        <f>IFERROR('Selected scen drivers'!R70/'Selected scen drivers'!$F70,"")</f>
        <v>3.6092745287956007</v>
      </c>
      <c r="Q72" s="2">
        <f>IFERROR('Selected scen drivers'!S70/'Selected scen drivers'!$F70,"")</f>
        <v>4.1617631529171453</v>
      </c>
      <c r="R72" s="2">
        <f>IFERROR('Selected scen drivers'!T70/'Selected scen drivers'!$F70,"")</f>
        <v>4.7906309185154754</v>
      </c>
      <c r="S72" s="2">
        <f>IFERROR('Selected scen drivers'!U70/'Selected scen drivers'!$F70,"")</f>
        <v>5.4660485338734359</v>
      </c>
      <c r="T72" s="2">
        <f>IFERROR('Selected scen drivers'!V70/'Selected scen drivers'!$F70,"")</f>
        <v>6.1979161225143855</v>
      </c>
      <c r="U72" s="2">
        <f>IFERROR('Selected scen drivers'!W70/'Selected scen drivers'!$F70,"")</f>
        <v>6.9895318110708571</v>
      </c>
      <c r="V72" s="2"/>
      <c r="W72" s="2"/>
      <c r="X72" s="2"/>
      <c r="Y72" s="2"/>
      <c r="Z72" s="2"/>
      <c r="AA72" s="2"/>
      <c r="AB72" s="2"/>
      <c r="AC72" s="2"/>
    </row>
    <row r="73" spans="2:29" x14ac:dyDescent="0.35">
      <c r="B73" t="str">
        <f>'Selected scen drivers'!C71</f>
        <v>SouthAfrica</v>
      </c>
      <c r="C73" t="str">
        <f>'Selected scen drivers'!D71</f>
        <v>GDPSER</v>
      </c>
      <c r="D73" s="2">
        <f>IFERROR('Selected scen drivers'!F71/'Selected scen drivers'!$F71,"")</f>
        <v>1</v>
      </c>
      <c r="E73" s="2">
        <f>IFERROR('Selected scen drivers'!G71/'Selected scen drivers'!$F71,"")</f>
        <v>0.99490056601216359</v>
      </c>
      <c r="F73" s="2">
        <f>IFERROR('Selected scen drivers'!H71/'Selected scen drivers'!$F71,"")</f>
        <v>1.0924657408369927</v>
      </c>
      <c r="G73" s="2">
        <f>IFERROR('Selected scen drivers'!I71/'Selected scen drivers'!$F71,"")</f>
        <v>1.1835396276660364</v>
      </c>
      <c r="H73" s="2">
        <f>IFERROR('Selected scen drivers'!J71/'Selected scen drivers'!$F71,"")</f>
        <v>1.3516719286109424</v>
      </c>
      <c r="I73" s="2">
        <f>IFERROR('Selected scen drivers'!K71/'Selected scen drivers'!$F71,"")</f>
        <v>1.5817934081887093</v>
      </c>
      <c r="J73" s="2">
        <f>IFERROR('Selected scen drivers'!L71/'Selected scen drivers'!$F71,"")</f>
        <v>1.8639728110611133</v>
      </c>
      <c r="K73" s="2">
        <f>IFERROR('Selected scen drivers'!M71/'Selected scen drivers'!$F71,"")</f>
        <v>2.1865458344269975</v>
      </c>
      <c r="L73" s="2">
        <f>IFERROR('Selected scen drivers'!N71/'Selected scen drivers'!$F71,"")</f>
        <v>2.5472839519854906</v>
      </c>
      <c r="M73" s="2">
        <f>IFERROR('Selected scen drivers'!O71/'Selected scen drivers'!$F71,"")</f>
        <v>2.9443264011261374</v>
      </c>
      <c r="N73" s="2">
        <f>IFERROR('Selected scen drivers'!P71/'Selected scen drivers'!$F71,"")</f>
        <v>3.3724555694587219</v>
      </c>
      <c r="O73" s="2">
        <f>IFERROR('Selected scen drivers'!Q71/'Selected scen drivers'!$F71,"")</f>
        <v>3.8254178175933107</v>
      </c>
      <c r="P73" s="2">
        <f>IFERROR('Selected scen drivers'!R71/'Selected scen drivers'!$F71,"")</f>
        <v>4.2980727528579337</v>
      </c>
      <c r="Q73" s="2">
        <f>IFERROR('Selected scen drivers'!S71/'Selected scen drivers'!$F71,"")</f>
        <v>4.7892903342528363</v>
      </c>
      <c r="R73" s="2">
        <f>IFERROR('Selected scen drivers'!T71/'Selected scen drivers'!$F71,"")</f>
        <v>5.2999124779067959</v>
      </c>
      <c r="S73" s="2">
        <f>IFERROR('Selected scen drivers'!U71/'Selected scen drivers'!$F71,"")</f>
        <v>5.8273497452834242</v>
      </c>
      <c r="T73" s="2">
        <f>IFERROR('Selected scen drivers'!V71/'Selected scen drivers'!$F71,"")</f>
        <v>6.3645735474236416</v>
      </c>
      <c r="U73" s="2">
        <f>IFERROR('Selected scen drivers'!W71/'Selected scen drivers'!$F71,"")</f>
        <v>6.9067943403446979</v>
      </c>
      <c r="V73" s="2"/>
      <c r="W73" s="2"/>
      <c r="X73" s="2"/>
      <c r="Y73" s="2"/>
      <c r="Z73" s="2"/>
      <c r="AA73" s="2"/>
      <c r="AB73" s="2"/>
      <c r="AC73" s="2"/>
    </row>
    <row r="74" spans="2:29" x14ac:dyDescent="0.35">
      <c r="B74" t="str">
        <f>'Selected scen drivers'!C72</f>
        <v>SouthAfrica</v>
      </c>
      <c r="C74" t="str">
        <f>'Selected scen drivers'!D72</f>
        <v>HOU</v>
      </c>
      <c r="D74" s="2">
        <f>IFERROR('Selected scen drivers'!F72/'Selected scen drivers'!$F72,"")</f>
        <v>1</v>
      </c>
      <c r="E74" s="2">
        <f>IFERROR('Selected scen drivers'!G72/'Selected scen drivers'!$F72,"")</f>
        <v>1.0123204541745705</v>
      </c>
      <c r="F74" s="2">
        <f>IFERROR('Selected scen drivers'!H72/'Selected scen drivers'!$F72,"")</f>
        <v>1.0739227250474235</v>
      </c>
      <c r="G74" s="2">
        <f>IFERROR('Selected scen drivers'!I72/'Selected scen drivers'!$F72,"")</f>
        <v>1.1265338052535361</v>
      </c>
      <c r="H74" s="2">
        <f>IFERROR('Selected scen drivers'!J72/'Selected scen drivers'!$F72,"")</f>
        <v>1.173542141555749</v>
      </c>
      <c r="I74" s="2">
        <f>IFERROR('Selected scen drivers'!K72/'Selected scen drivers'!$F72,"")</f>
        <v>1.2241072126535006</v>
      </c>
      <c r="J74" s="2">
        <f>IFERROR('Selected scen drivers'!L72/'Selected scen drivers'!$F72,"")</f>
        <v>1.2682485504105063</v>
      </c>
      <c r="K74" s="2">
        <f>IFERROR('Selected scen drivers'!M72/'Selected scen drivers'!$F72,"")</f>
        <v>1.2750613308833867</v>
      </c>
      <c r="L74" s="2">
        <f>IFERROR('Selected scen drivers'!N72/'Selected scen drivers'!$F72,"")</f>
        <v>1.2585974386591632</v>
      </c>
      <c r="M74" s="2">
        <f>IFERROR('Selected scen drivers'!O72/'Selected scen drivers'!$F72,"")</f>
        <v>1.2440157986908043</v>
      </c>
      <c r="N74" s="2">
        <f>IFERROR('Selected scen drivers'!P72/'Selected scen drivers'!$F72,"")</f>
        <v>1.2371856184859489</v>
      </c>
      <c r="O74" s="2">
        <f>IFERROR('Selected scen drivers'!Q72/'Selected scen drivers'!$F72,"")</f>
        <v>1.2310098011179824</v>
      </c>
      <c r="P74" s="2">
        <f>IFERROR('Selected scen drivers'!R72/'Selected scen drivers'!$F72,"")</f>
        <v>1.2019114076817556</v>
      </c>
      <c r="Q74" s="2">
        <f>IFERROR('Selected scen drivers'!S72/'Selected scen drivers'!$F72,"")</f>
        <v>1.1624642215745666</v>
      </c>
      <c r="R74" s="2">
        <f>IFERROR('Selected scen drivers'!T72/'Selected scen drivers'!$F72,"")</f>
        <v>1.1184826834393478</v>
      </c>
      <c r="S74" s="2">
        <f>IFERROR('Selected scen drivers'!U72/'Selected scen drivers'!$F72,"")</f>
        <v>1.0787447163946697</v>
      </c>
      <c r="T74" s="2">
        <f>IFERROR('Selected scen drivers'!V72/'Selected scen drivers'!$F72,"")</f>
        <v>1.0399508358489891</v>
      </c>
      <c r="U74" s="2">
        <f>IFERROR('Selected scen drivers'!W72/'Selected scen drivers'!$F72,"")</f>
        <v>1.0015809529387336</v>
      </c>
      <c r="V74" s="2"/>
      <c r="W74" s="2"/>
      <c r="X74" s="2"/>
      <c r="Y74" s="2"/>
      <c r="Z74" s="2"/>
      <c r="AA74" s="2"/>
      <c r="AB74" s="2"/>
      <c r="AC74" s="2"/>
    </row>
    <row r="75" spans="2:29" x14ac:dyDescent="0.35">
      <c r="B75" t="str">
        <f>'Selected scen drivers'!C73</f>
        <v>SouthAfrica</v>
      </c>
      <c r="C75" t="str">
        <f>'Selected scen drivers'!D73</f>
        <v>POP</v>
      </c>
      <c r="D75" s="2">
        <f>IFERROR('Selected scen drivers'!F73/'Selected scen drivers'!$F73,"")</f>
        <v>1</v>
      </c>
      <c r="E75" s="2">
        <f>IFERROR('Selected scen drivers'!G73/'Selected scen drivers'!$F73,"")</f>
        <v>1.0081547246606757</v>
      </c>
      <c r="F75" s="2">
        <f>IFERROR('Selected scen drivers'!H73/'Selected scen drivers'!$F73,"")</f>
        <v>1.0489283479640532</v>
      </c>
      <c r="G75" s="2">
        <f>IFERROR('Selected scen drivers'!I73/'Selected scen drivers'!$F73,"")</f>
        <v>1.0911112392793343</v>
      </c>
      <c r="H75" s="2">
        <f>IFERROR('Selected scen drivers'!J73/'Selected scen drivers'!$F73,"")</f>
        <v>1.1252124799842145</v>
      </c>
      <c r="I75" s="2">
        <f>IFERROR('Selected scen drivers'!K73/'Selected scen drivers'!$F73,"")</f>
        <v>1.1515453997704064</v>
      </c>
      <c r="J75" s="2">
        <f>IFERROR('Selected scen drivers'!L73/'Selected scen drivers'!$F73,"")</f>
        <v>1.1701675053531078</v>
      </c>
      <c r="K75" s="2">
        <f>IFERROR('Selected scen drivers'!M73/'Selected scen drivers'!$F73,"")</f>
        <v>1.1798363757897576</v>
      </c>
      <c r="L75" s="2">
        <f>IFERROR('Selected scen drivers'!N73/'Selected scen drivers'!$F73,"")</f>
        <v>1.1824192636066992</v>
      </c>
      <c r="M75" s="2">
        <f>IFERROR('Selected scen drivers'!O73/'Selected scen drivers'!$F73,"")</f>
        <v>1.1787026571958044</v>
      </c>
      <c r="N75" s="2">
        <f>IFERROR('Selected scen drivers'!P73/'Selected scen drivers'!$F73,"")</f>
        <v>1.1697336271018903</v>
      </c>
      <c r="O75" s="2">
        <f>IFERROR('Selected scen drivers'!Q73/'Selected scen drivers'!$F73,"")</f>
        <v>1.1558271583823843</v>
      </c>
      <c r="P75" s="2">
        <f>IFERROR('Selected scen drivers'!R73/'Selected scen drivers'!$F73,"")</f>
        <v>1.1379301202261769</v>
      </c>
      <c r="Q75" s="2">
        <f>IFERROR('Selected scen drivers'!S73/'Selected scen drivers'!$F73,"")</f>
        <v>1.1163359779364028</v>
      </c>
      <c r="R75" s="2">
        <f>IFERROR('Selected scen drivers'!T73/'Selected scen drivers'!$F73,"")</f>
        <v>1.0929335382804839</v>
      </c>
      <c r="S75" s="2">
        <f>IFERROR('Selected scen drivers'!U73/'Selected scen drivers'!$F73,"")</f>
        <v>1.068023129431914</v>
      </c>
      <c r="T75" s="2">
        <f>IFERROR('Selected scen drivers'!V73/'Selected scen drivers'!$F73,"")</f>
        <v>1.0416723627341091</v>
      </c>
      <c r="U75" s="2">
        <f>IFERROR('Selected scen drivers'!W73/'Selected scen drivers'!$F73,"")</f>
        <v>1.0140944182530318</v>
      </c>
      <c r="V75" s="2"/>
      <c r="W75" s="2"/>
      <c r="X75" s="2"/>
      <c r="Y75" s="2"/>
      <c r="Z75" s="2"/>
      <c r="AA75" s="2"/>
      <c r="AB75" s="2"/>
      <c r="AC75" s="2"/>
    </row>
    <row r="76" spans="2:29" x14ac:dyDescent="0.35">
      <c r="B76" t="str">
        <f>'Selected scen drivers'!C74</f>
        <v>MidEast_other</v>
      </c>
      <c r="C76" t="str">
        <f>'Selected scen drivers'!D74</f>
        <v>GDP</v>
      </c>
      <c r="D76" s="2">
        <f>IFERROR('Selected scen drivers'!F74/'Selected scen drivers'!$F74,"")</f>
        <v>1</v>
      </c>
      <c r="E76" s="2">
        <f>IFERROR('Selected scen drivers'!G74/'Selected scen drivers'!$F74,"")</f>
        <v>1.0092620493445466</v>
      </c>
      <c r="F76" s="2">
        <f>IFERROR('Selected scen drivers'!H74/'Selected scen drivers'!$F74,"")</f>
        <v>1.1940853470700745</v>
      </c>
      <c r="G76" s="2">
        <f>IFERROR('Selected scen drivers'!I74/'Selected scen drivers'!$F74,"")</f>
        <v>1.3909104551910914</v>
      </c>
      <c r="H76" s="2">
        <f>IFERROR('Selected scen drivers'!J74/'Selected scen drivers'!$F74,"")</f>
        <v>1.6197461357171146</v>
      </c>
      <c r="I76" s="2">
        <f>IFERROR('Selected scen drivers'!K74/'Selected scen drivers'!$F74,"")</f>
        <v>1.8798570309001259</v>
      </c>
      <c r="J76" s="2">
        <f>IFERROR('Selected scen drivers'!L74/'Selected scen drivers'!$F74,"")</f>
        <v>2.1567801300578422</v>
      </c>
      <c r="K76" s="2">
        <f>IFERROR('Selected scen drivers'!M74/'Selected scen drivers'!$F74,"")</f>
        <v>2.4466568696582294</v>
      </c>
      <c r="L76" s="2">
        <f>IFERROR('Selected scen drivers'!N74/'Selected scen drivers'!$F74,"")</f>
        <v>2.7564422359828393</v>
      </c>
      <c r="M76" s="2">
        <f>IFERROR('Selected scen drivers'!O74/'Selected scen drivers'!$F74,"")</f>
        <v>3.093303414944145</v>
      </c>
      <c r="N76" s="2">
        <f>IFERROR('Selected scen drivers'!P74/'Selected scen drivers'!$F74,"")</f>
        <v>3.4532114811172354</v>
      </c>
      <c r="O76" s="2">
        <f>IFERROR('Selected scen drivers'!Q74/'Selected scen drivers'!$F74,"")</f>
        <v>3.8184764409460383</v>
      </c>
      <c r="P76" s="2">
        <f>IFERROR('Selected scen drivers'!R74/'Selected scen drivers'!$F74,"")</f>
        <v>4.1852827156615966</v>
      </c>
      <c r="Q76" s="2">
        <f>IFERROR('Selected scen drivers'!S74/'Selected scen drivers'!$F74,"")</f>
        <v>4.5537369785918846</v>
      </c>
      <c r="R76" s="2">
        <f>IFERROR('Selected scen drivers'!T74/'Selected scen drivers'!$F74,"")</f>
        <v>4.9275019674203486</v>
      </c>
      <c r="S76" s="2">
        <f>IFERROR('Selected scen drivers'!U74/'Selected scen drivers'!$F74,"")</f>
        <v>5.3130036031325272</v>
      </c>
      <c r="T76" s="2">
        <f>IFERROR('Selected scen drivers'!V74/'Selected scen drivers'!$F74,"")</f>
        <v>5.7136152863475447</v>
      </c>
      <c r="U76" s="2">
        <f>IFERROR('Selected scen drivers'!W74/'Selected scen drivers'!$F74,"")</f>
        <v>6.1271149428221499</v>
      </c>
      <c r="V76" s="2"/>
      <c r="W76" s="2"/>
      <c r="X76" s="2"/>
      <c r="Y76" s="2"/>
      <c r="Z76" s="2"/>
      <c r="AA76" s="2"/>
      <c r="AB76" s="2"/>
      <c r="AC76" s="2"/>
    </row>
    <row r="77" spans="2:29" x14ac:dyDescent="0.35">
      <c r="B77" t="str">
        <f>'Selected scen drivers'!C75</f>
        <v>MidEast_other</v>
      </c>
      <c r="C77" t="str">
        <f>'Selected scen drivers'!D75</f>
        <v>GDPAGR</v>
      </c>
      <c r="D77" s="2">
        <f>IFERROR('Selected scen drivers'!F75/'Selected scen drivers'!$F75,"")</f>
        <v>1</v>
      </c>
      <c r="E77" s="2">
        <f>IFERROR('Selected scen drivers'!G75/'Selected scen drivers'!$F75,"")</f>
        <v>1.0135590322905763</v>
      </c>
      <c r="F77" s="2">
        <f>IFERROR('Selected scen drivers'!H75/'Selected scen drivers'!$F75,"")</f>
        <v>1.169254086116996</v>
      </c>
      <c r="G77" s="2">
        <f>IFERROR('Selected scen drivers'!I75/'Selected scen drivers'!$F75,"")</f>
        <v>1.3086581904082939</v>
      </c>
      <c r="H77" s="2">
        <f>IFERROR('Selected scen drivers'!J75/'Selected scen drivers'!$F75,"")</f>
        <v>1.4802720649271122</v>
      </c>
      <c r="I77" s="2">
        <f>IFERROR('Selected scen drivers'!K75/'Selected scen drivers'!$F75,"")</f>
        <v>1.6609892953200056</v>
      </c>
      <c r="J77" s="2">
        <f>IFERROR('Selected scen drivers'!L75/'Selected scen drivers'!$F75,"")</f>
        <v>1.8530455129182291</v>
      </c>
      <c r="K77" s="2">
        <f>IFERROR('Selected scen drivers'!M75/'Selected scen drivers'!$F75,"")</f>
        <v>2.057877383227015</v>
      </c>
      <c r="L77" s="2">
        <f>IFERROR('Selected scen drivers'!N75/'Selected scen drivers'!$F75,"")</f>
        <v>2.2811941370029389</v>
      </c>
      <c r="M77" s="2">
        <f>IFERROR('Selected scen drivers'!O75/'Selected scen drivers'!$F75,"")</f>
        <v>2.5304323976680938</v>
      </c>
      <c r="N77" s="2">
        <f>IFERROR('Selected scen drivers'!P75/'Selected scen drivers'!$F75,"")</f>
        <v>2.8037787970542234</v>
      </c>
      <c r="O77" s="2">
        <f>IFERROR('Selected scen drivers'!Q75/'Selected scen drivers'!$F75,"")</f>
        <v>3.08422705232609</v>
      </c>
      <c r="P77" s="2">
        <f>IFERROR('Selected scen drivers'!R75/'Selected scen drivers'!$F75,"")</f>
        <v>3.3662535098374802</v>
      </c>
      <c r="Q77" s="2">
        <f>IFERROR('Selected scen drivers'!S75/'Selected scen drivers'!$F75,"")</f>
        <v>3.649321057835373</v>
      </c>
      <c r="R77" s="2">
        <f>IFERROR('Selected scen drivers'!T75/'Selected scen drivers'!$F75,"")</f>
        <v>3.9365637112265559</v>
      </c>
      <c r="S77" s="2">
        <f>IFERROR('Selected scen drivers'!U75/'Selected scen drivers'!$F75,"")</f>
        <v>4.2327092114387481</v>
      </c>
      <c r="T77" s="2">
        <f>IFERROR('Selected scen drivers'!V75/'Selected scen drivers'!$F75,"")</f>
        <v>4.5395097730057463</v>
      </c>
      <c r="U77" s="2">
        <f>IFERROR('Selected scen drivers'!W75/'Selected scen drivers'!$F75,"")</f>
        <v>4.8540738681169451</v>
      </c>
      <c r="V77" s="2"/>
      <c r="W77" s="2"/>
      <c r="X77" s="2"/>
      <c r="Y77" s="2"/>
      <c r="Z77" s="2"/>
      <c r="AA77" s="2"/>
      <c r="AB77" s="2"/>
      <c r="AC77" s="2"/>
    </row>
    <row r="78" spans="2:29" x14ac:dyDescent="0.35">
      <c r="B78" t="str">
        <f>'Selected scen drivers'!C76</f>
        <v>MidEast_other</v>
      </c>
      <c r="C78" t="str">
        <f>'Selected scen drivers'!D76</f>
        <v>GDPIND</v>
      </c>
      <c r="D78" s="2">
        <f>IFERROR('Selected scen drivers'!F76/'Selected scen drivers'!$F76,"")</f>
        <v>1</v>
      </c>
      <c r="E78" s="2">
        <f>IFERROR('Selected scen drivers'!G76/'Selected scen drivers'!$F76,"")</f>
        <v>1.0080607024843369</v>
      </c>
      <c r="F78" s="2">
        <f>IFERROR('Selected scen drivers'!H76/'Selected scen drivers'!$F76,"")</f>
        <v>1.1929779014784612</v>
      </c>
      <c r="G78" s="2">
        <f>IFERROR('Selected scen drivers'!I76/'Selected scen drivers'!$F76,"")</f>
        <v>1.3977510420526349</v>
      </c>
      <c r="H78" s="2">
        <f>IFERROR('Selected scen drivers'!J76/'Selected scen drivers'!$F76,"")</f>
        <v>1.6399456740197063</v>
      </c>
      <c r="I78" s="2">
        <f>IFERROR('Selected scen drivers'!K76/'Selected scen drivers'!$F76,"")</f>
        <v>1.9281653357457753</v>
      </c>
      <c r="J78" s="2">
        <f>IFERROR('Selected scen drivers'!L76/'Selected scen drivers'!$F76,"")</f>
        <v>2.2404823328258652</v>
      </c>
      <c r="K78" s="2">
        <f>IFERROR('Selected scen drivers'!M76/'Selected scen drivers'!$F76,"")</f>
        <v>2.5716401663790478</v>
      </c>
      <c r="L78" s="2">
        <f>IFERROR('Selected scen drivers'!N76/'Selected scen drivers'!$F76,"")</f>
        <v>2.9278896715393192</v>
      </c>
      <c r="M78" s="2">
        <f>IFERROR('Selected scen drivers'!O76/'Selected scen drivers'!$F76,"")</f>
        <v>3.3167716937767717</v>
      </c>
      <c r="N78" s="2">
        <f>IFERROR('Selected scen drivers'!P76/'Selected scen drivers'!$F76,"")</f>
        <v>3.7339341006033466</v>
      </c>
      <c r="O78" s="2">
        <f>IFERROR('Selected scen drivers'!Q76/'Selected scen drivers'!$F76,"")</f>
        <v>4.1606714841328101</v>
      </c>
      <c r="P78" s="2">
        <f>IFERROR('Selected scen drivers'!R76/'Selected scen drivers'!$F76,"")</f>
        <v>4.5930308200638033</v>
      </c>
      <c r="Q78" s="2">
        <f>IFERROR('Selected scen drivers'!S76/'Selected scen drivers'!$F76,"")</f>
        <v>5.0303277842827514</v>
      </c>
      <c r="R78" s="2">
        <f>IFERROR('Selected scen drivers'!T76/'Selected scen drivers'!$F76,"")</f>
        <v>5.4757987810192059</v>
      </c>
      <c r="S78" s="2">
        <f>IFERROR('Selected scen drivers'!U76/'Selected scen drivers'!$F76,"")</f>
        <v>5.9363098150598477</v>
      </c>
      <c r="T78" s="2">
        <f>IFERROR('Selected scen drivers'!V76/'Selected scen drivers'!$F76,"")</f>
        <v>6.4157411105360627</v>
      </c>
      <c r="U78" s="2">
        <f>IFERROR('Selected scen drivers'!W76/'Selected scen drivers'!$F76,"")</f>
        <v>6.9120644164627825</v>
      </c>
      <c r="V78" s="2"/>
      <c r="W78" s="2"/>
      <c r="X78" s="2"/>
      <c r="Y78" s="2"/>
      <c r="Z78" s="2"/>
      <c r="AA78" s="2"/>
      <c r="AB78" s="2"/>
      <c r="AC78" s="2"/>
    </row>
    <row r="79" spans="2:29" x14ac:dyDescent="0.35">
      <c r="B79" t="str">
        <f>'Selected scen drivers'!C77</f>
        <v>MidEast_other</v>
      </c>
      <c r="C79" t="str">
        <f>'Selected scen drivers'!D77</f>
        <v>GDPMFG</v>
      </c>
      <c r="D79" s="2">
        <f>IFERROR('Selected scen drivers'!F77/'Selected scen drivers'!$F77,"")</f>
        <v>1</v>
      </c>
      <c r="E79" s="2">
        <f>IFERROR('Selected scen drivers'!G77/'Selected scen drivers'!$F77,"")</f>
        <v>1.0085962796330028</v>
      </c>
      <c r="F79" s="2">
        <f>IFERROR('Selected scen drivers'!H77/'Selected scen drivers'!$F77,"")</f>
        <v>1.2844324607987236</v>
      </c>
      <c r="G79" s="2">
        <f>IFERROR('Selected scen drivers'!I77/'Selected scen drivers'!$F77,"")</f>
        <v>1.6075407898148031</v>
      </c>
      <c r="H79" s="2">
        <f>IFERROR('Selected scen drivers'!J77/'Selected scen drivers'!$F77,"")</f>
        <v>1.9939769581191191</v>
      </c>
      <c r="I79" s="2">
        <f>IFERROR('Selected scen drivers'!K77/'Selected scen drivers'!$F77,"")</f>
        <v>2.4496332447841893</v>
      </c>
      <c r="J79" s="2">
        <f>IFERROR('Selected scen drivers'!L77/'Selected scen drivers'!$F77,"")</f>
        <v>2.9769497540467289</v>
      </c>
      <c r="K79" s="2">
        <f>IFERROR('Selected scen drivers'!M77/'Selected scen drivers'!$F77,"")</f>
        <v>3.5816649857930161</v>
      </c>
      <c r="L79" s="2">
        <f>IFERROR('Selected scen drivers'!N77/'Selected scen drivers'!$F77,"")</f>
        <v>4.2808889396538952</v>
      </c>
      <c r="M79" s="2">
        <f>IFERROR('Selected scen drivers'!O77/'Selected scen drivers'!$F77,"")</f>
        <v>5.0935249882347255</v>
      </c>
      <c r="N79" s="2">
        <f>IFERROR('Selected scen drivers'!P77/'Selected scen drivers'!$F77,"")</f>
        <v>6.0213780550759655</v>
      </c>
      <c r="O79" s="2">
        <f>IFERROR('Selected scen drivers'!Q77/'Selected scen drivers'!$F77,"")</f>
        <v>7.0397182973558836</v>
      </c>
      <c r="P79" s="2">
        <f>IFERROR('Selected scen drivers'!R77/'Selected scen drivers'!$F77,"")</f>
        <v>8.1450912572952081</v>
      </c>
      <c r="Q79" s="2">
        <f>IFERROR('Selected scen drivers'!S77/'Selected scen drivers'!$F77,"")</f>
        <v>9.3392749912218296</v>
      </c>
      <c r="R79" s="2">
        <f>IFERROR('Selected scen drivers'!T77/'Selected scen drivers'!$F77,"")</f>
        <v>10.631252593239914</v>
      </c>
      <c r="S79" s="2">
        <f>IFERROR('Selected scen drivers'!U77/'Selected scen drivers'!$F77,"")</f>
        <v>12.038464352014019</v>
      </c>
      <c r="T79" s="2">
        <f>IFERROR('Selected scen drivers'!V77/'Selected scen drivers'!$F77,"")</f>
        <v>13.573475517809261</v>
      </c>
      <c r="U79" s="2">
        <f>IFERROR('Selected scen drivers'!W77/'Selected scen drivers'!$F77,"")</f>
        <v>15.236215989468901</v>
      </c>
      <c r="V79" s="2"/>
      <c r="W79" s="2"/>
      <c r="X79" s="2"/>
      <c r="Y79" s="2"/>
      <c r="Z79" s="2"/>
      <c r="AA79" s="2"/>
      <c r="AB79" s="2"/>
      <c r="AC79" s="2"/>
    </row>
    <row r="80" spans="2:29" x14ac:dyDescent="0.35">
      <c r="B80" t="str">
        <f>'Selected scen drivers'!C78</f>
        <v>MidEast_other</v>
      </c>
      <c r="C80" t="str">
        <f>'Selected scen drivers'!D78</f>
        <v>GDPPCAP</v>
      </c>
      <c r="D80" s="2">
        <f>IFERROR('Selected scen drivers'!F78/'Selected scen drivers'!$F78,"")</f>
        <v>1</v>
      </c>
      <c r="E80" s="2">
        <f>IFERROR('Selected scen drivers'!G78/'Selected scen drivers'!$F78,"")</f>
        <v>0.99344977093069387</v>
      </c>
      <c r="F80" s="2">
        <f>IFERROR('Selected scen drivers'!H78/'Selected scen drivers'!$F78,"")</f>
        <v>1.0899919724024494</v>
      </c>
      <c r="G80" s="2">
        <f>IFERROR('Selected scen drivers'!I78/'Selected scen drivers'!$F78,"")</f>
        <v>1.1839394407646067</v>
      </c>
      <c r="H80" s="2">
        <f>IFERROR('Selected scen drivers'!J78/'Selected scen drivers'!$F78,"")</f>
        <v>1.2951442219608642</v>
      </c>
      <c r="I80" s="2">
        <f>IFERROR('Selected scen drivers'!K78/'Selected scen drivers'!$F78,"")</f>
        <v>1.4215885612035797</v>
      </c>
      <c r="J80" s="2">
        <f>IFERROR('Selected scen drivers'!L78/'Selected scen drivers'!$F78,"")</f>
        <v>1.553113364118085</v>
      </c>
      <c r="K80" s="2">
        <f>IFERROR('Selected scen drivers'!M78/'Selected scen drivers'!$F78,"")</f>
        <v>1.6904031258703702</v>
      </c>
      <c r="L80" s="2">
        <f>IFERROR('Selected scen drivers'!N78/'Selected scen drivers'!$F78,"")</f>
        <v>1.8404557475692556</v>
      </c>
      <c r="M80" s="2">
        <f>IFERROR('Selected scen drivers'!O78/'Selected scen drivers'!$F78,"")</f>
        <v>2.0104799035446064</v>
      </c>
      <c r="N80" s="2">
        <f>IFERROR('Selected scen drivers'!P78/'Selected scen drivers'!$F78,"")</f>
        <v>2.2003296559608847</v>
      </c>
      <c r="O80" s="2">
        <f>IFERROR('Selected scen drivers'!Q78/'Selected scen drivers'!$F78,"")</f>
        <v>2.4004968066930283</v>
      </c>
      <c r="P80" s="2">
        <f>IFERROR('Selected scen drivers'!R78/'Selected scen drivers'!$F78,"")</f>
        <v>2.6096798832392789</v>
      </c>
      <c r="Q80" s="2">
        <f>IFERROR('Selected scen drivers'!S78/'Selected scen drivers'!$F78,"")</f>
        <v>2.8283090822337962</v>
      </c>
      <c r="R80" s="2">
        <f>IFERROR('Selected scen drivers'!T78/'Selected scen drivers'!$F78,"")</f>
        <v>3.0580390526148888</v>
      </c>
      <c r="S80" s="2">
        <f>IFERROR('Selected scen drivers'!U78/'Selected scen drivers'!$F78,"")</f>
        <v>3.302042084377061</v>
      </c>
      <c r="T80" s="2">
        <f>IFERROR('Selected scen drivers'!V78/'Selected scen drivers'!$F78,"")</f>
        <v>3.5633856595656641</v>
      </c>
      <c r="U80" s="2">
        <f>IFERROR('Selected scen drivers'!W78/'Selected scen drivers'!$F78,"")</f>
        <v>3.8437049075820608</v>
      </c>
      <c r="V80" s="2"/>
      <c r="W80" s="2"/>
      <c r="X80" s="2"/>
      <c r="Y80" s="2"/>
      <c r="Z80" s="2"/>
      <c r="AA80" s="2"/>
      <c r="AB80" s="2"/>
      <c r="AC80" s="2"/>
    </row>
    <row r="81" spans="2:29" x14ac:dyDescent="0.35">
      <c r="B81" t="str">
        <f>'Selected scen drivers'!C79</f>
        <v>MidEast_other</v>
      </c>
      <c r="C81" t="str">
        <f>'Selected scen drivers'!D79</f>
        <v>GDPPHOU</v>
      </c>
      <c r="D81" s="2">
        <f>IFERROR('Selected scen drivers'!F79/'Selected scen drivers'!$F79,"")</f>
        <v>1</v>
      </c>
      <c r="E81" s="2">
        <f>IFERROR('Selected scen drivers'!G79/'Selected scen drivers'!$F79,"")</f>
        <v>0.98974482685654386</v>
      </c>
      <c r="F81" s="2">
        <f>IFERROR('Selected scen drivers'!H79/'Selected scen drivers'!$F79,"")</f>
        <v>1.0677524125642754</v>
      </c>
      <c r="G81" s="2">
        <f>IFERROR('Selected scen drivers'!I79/'Selected scen drivers'!$F79,"")</f>
        <v>1.1384230779593354</v>
      </c>
      <c r="H81" s="2">
        <f>IFERROR('Selected scen drivers'!J79/'Selected scen drivers'!$F79,"")</f>
        <v>1.2284852636724235</v>
      </c>
      <c r="I81" s="2">
        <f>IFERROR('Selected scen drivers'!K79/'Selected scen drivers'!$F79,"")</f>
        <v>1.3407695828464605</v>
      </c>
      <c r="J81" s="2">
        <f>IFERROR('Selected scen drivers'!L79/'Selected scen drivers'!$F79,"")</f>
        <v>1.4719245552479883</v>
      </c>
      <c r="K81" s="2">
        <f>IFERROR('Selected scen drivers'!M79/'Selected scen drivers'!$F79,"")</f>
        <v>1.6326660927492611</v>
      </c>
      <c r="L81" s="2">
        <f>IFERROR('Selected scen drivers'!N79/'Selected scen drivers'!$F79,"")</f>
        <v>1.8126571053431106</v>
      </c>
      <c r="M81" s="2">
        <f>IFERROR('Selected scen drivers'!O79/'Selected scen drivers'!$F79,"")</f>
        <v>2.0001907374068404</v>
      </c>
      <c r="N81" s="2">
        <f>IFERROR('Selected scen drivers'!P79/'Selected scen drivers'!$F79,"")</f>
        <v>2.1886514511116166</v>
      </c>
      <c r="O81" s="2">
        <f>IFERROR('Selected scen drivers'!Q79/'Selected scen drivers'!$F79,"")</f>
        <v>2.3889500597635434</v>
      </c>
      <c r="P81" s="2">
        <f>IFERROR('Selected scen drivers'!R79/'Selected scen drivers'!$F79,"")</f>
        <v>2.6236658839952081</v>
      </c>
      <c r="Q81" s="2">
        <f>IFERROR('Selected scen drivers'!S79/'Selected scen drivers'!$F79,"")</f>
        <v>2.9042706485727248</v>
      </c>
      <c r="R81" s="2">
        <f>IFERROR('Selected scen drivers'!T79/'Selected scen drivers'!$F79,"")</f>
        <v>3.2093158398971897</v>
      </c>
      <c r="S81" s="2">
        <f>IFERROR('Selected scen drivers'!U79/'Selected scen drivers'!$F79,"")</f>
        <v>3.5288826674304912</v>
      </c>
      <c r="T81" s="2">
        <f>IFERROR('Selected scen drivers'!V79/'Selected scen drivers'!$F79,"")</f>
        <v>3.8875767602248148</v>
      </c>
      <c r="U81" s="2">
        <f>IFERROR('Selected scen drivers'!W79/'Selected scen drivers'!$F79,"")</f>
        <v>4.2891249837987404</v>
      </c>
      <c r="V81" s="2"/>
      <c r="W81" s="2"/>
      <c r="X81" s="2"/>
      <c r="Y81" s="2"/>
      <c r="Z81" s="2"/>
      <c r="AA81" s="2"/>
      <c r="AB81" s="2"/>
      <c r="AC81" s="2"/>
    </row>
    <row r="82" spans="2:29" x14ac:dyDescent="0.35">
      <c r="B82" t="str">
        <f>'Selected scen drivers'!C80</f>
        <v>MidEast_other</v>
      </c>
      <c r="C82" t="str">
        <f>'Selected scen drivers'!D80</f>
        <v>GDPSER</v>
      </c>
      <c r="D82" s="2">
        <f>IFERROR('Selected scen drivers'!F80/'Selected scen drivers'!$F80,"")</f>
        <v>1</v>
      </c>
      <c r="E82" s="2">
        <f>IFERROR('Selected scen drivers'!G80/'Selected scen drivers'!$F80,"")</f>
        <v>1.0098412366152363</v>
      </c>
      <c r="F82" s="2">
        <f>IFERROR('Selected scen drivers'!H80/'Selected scen drivers'!$F80,"")</f>
        <v>1.1969525949621</v>
      </c>
      <c r="G82" s="2">
        <f>IFERROR('Selected scen drivers'!I80/'Selected scen drivers'!$F80,"")</f>
        <v>1.3922953831707909</v>
      </c>
      <c r="H82" s="2">
        <f>IFERROR('Selected scen drivers'!J80/'Selected scen drivers'!$F80,"")</f>
        <v>1.6154554856256591</v>
      </c>
      <c r="I82" s="2">
        <f>IFERROR('Selected scen drivers'!K80/'Selected scen drivers'!$F80,"")</f>
        <v>1.8603010625407774</v>
      </c>
      <c r="J82" s="2">
        <f>IFERROR('Selected scen drivers'!L80/'Selected scen drivers'!$F80,"")</f>
        <v>2.116778424885434</v>
      </c>
      <c r="K82" s="2">
        <f>IFERROR('Selected scen drivers'!M80/'Selected scen drivers'!$F80,"")</f>
        <v>2.3816790607811003</v>
      </c>
      <c r="L82" s="2">
        <f>IFERROR('Selected scen drivers'!N80/'Selected scen drivers'!$F80,"")</f>
        <v>2.6626025022462958</v>
      </c>
      <c r="M82" s="2">
        <f>IFERROR('Selected scen drivers'!O80/'Selected scen drivers'!$F80,"")</f>
        <v>2.9664056427134651</v>
      </c>
      <c r="N82" s="2">
        <f>IFERROR('Selected scen drivers'!P80/'Selected scen drivers'!$F80,"")</f>
        <v>3.2891295172121939</v>
      </c>
      <c r="O82" s="2">
        <f>IFERROR('Selected scen drivers'!Q80/'Selected scen drivers'!$F80,"")</f>
        <v>3.6138126027456519</v>
      </c>
      <c r="P82" s="2">
        <f>IFERROR('Selected scen drivers'!R80/'Selected scen drivers'!$F80,"")</f>
        <v>3.9368838478364645</v>
      </c>
      <c r="Q82" s="2">
        <f>IFERROR('Selected scen drivers'!S80/'Selected scen drivers'!$F80,"")</f>
        <v>4.2591127314206432</v>
      </c>
      <c r="R82" s="2">
        <f>IFERROR('Selected scen drivers'!T80/'Selected scen drivers'!$F80,"")</f>
        <v>4.5845339592532222</v>
      </c>
      <c r="S82" s="2">
        <f>IFERROR('Selected scen drivers'!U80/'Selected scen drivers'!$F80,"")</f>
        <v>4.9193713372469725</v>
      </c>
      <c r="T82" s="2">
        <f>IFERROR('Selected scen drivers'!V80/'Selected scen drivers'!$F80,"")</f>
        <v>5.2667383897562745</v>
      </c>
      <c r="U82" s="2">
        <f>IFERROR('Selected scen drivers'!W80/'Selected scen drivers'!$F80,"")</f>
        <v>5.6243176675363094</v>
      </c>
      <c r="V82" s="2"/>
      <c r="W82" s="2"/>
      <c r="X82" s="2"/>
      <c r="Y82" s="2"/>
      <c r="Z82" s="2"/>
      <c r="AA82" s="2"/>
      <c r="AB82" s="2"/>
      <c r="AC82" s="2"/>
    </row>
    <row r="83" spans="2:29" x14ac:dyDescent="0.35">
      <c r="B83" t="str">
        <f>'Selected scen drivers'!C81</f>
        <v>MidEast_other</v>
      </c>
      <c r="C83" t="str">
        <f>'Selected scen drivers'!D81</f>
        <v>HOU</v>
      </c>
      <c r="D83" s="2">
        <f>IFERROR('Selected scen drivers'!F81/'Selected scen drivers'!$F81,"")</f>
        <v>1</v>
      </c>
      <c r="E83" s="2">
        <f>IFERROR('Selected scen drivers'!G81/'Selected scen drivers'!$F81,"")</f>
        <v>1.0197194488502577</v>
      </c>
      <c r="F83" s="2">
        <f>IFERROR('Selected scen drivers'!H81/'Selected scen drivers'!$F81,"")</f>
        <v>1.1183166931015451</v>
      </c>
      <c r="G83" s="2">
        <f>IFERROR('Selected scen drivers'!I81/'Selected scen drivers'!$F81,"")</f>
        <v>1.221786945574181</v>
      </c>
      <c r="H83" s="2">
        <f>IFERROR('Selected scen drivers'!J81/'Selected scen drivers'!$F81,"")</f>
        <v>1.3184904887463296</v>
      </c>
      <c r="I83" s="2">
        <f>IFERROR('Selected scen drivers'!K81/'Selected scen drivers'!$F81,"")</f>
        <v>1.4020731488472336</v>
      </c>
      <c r="J83" s="2">
        <f>IFERROR('Selected scen drivers'!L81/'Selected scen drivers'!$F81,"")</f>
        <v>1.4652789929810448</v>
      </c>
      <c r="K83" s="2">
        <f>IFERROR('Selected scen drivers'!M81/'Selected scen drivers'!$F81,"")</f>
        <v>1.4985653714032146</v>
      </c>
      <c r="L83" s="2">
        <f>IFERROR('Selected scen drivers'!N81/'Selected scen drivers'!$F81,"")</f>
        <v>1.5206639070664649</v>
      </c>
      <c r="M83" s="2">
        <f>IFERROR('Selected scen drivers'!O81/'Selected scen drivers'!$F81,"")</f>
        <v>1.5465042193698399</v>
      </c>
      <c r="N83" s="2">
        <f>IFERROR('Selected scen drivers'!P81/'Selected scen drivers'!$F81,"")</f>
        <v>1.5777804544270255</v>
      </c>
      <c r="O83" s="2">
        <f>IFERROR('Selected scen drivers'!Q81/'Selected scen drivers'!$F81,"")</f>
        <v>1.5983910694742569</v>
      </c>
      <c r="P83" s="2">
        <f>IFERROR('Selected scen drivers'!R81/'Selected scen drivers'!$F81,"")</f>
        <v>1.5952041535442902</v>
      </c>
      <c r="Q83" s="2">
        <f>IFERROR('Selected scen drivers'!S81/'Selected scen drivers'!$F81,"")</f>
        <v>1.5679451158692042</v>
      </c>
      <c r="R83" s="2">
        <f>IFERROR('Selected scen drivers'!T81/'Selected scen drivers'!$F81,"")</f>
        <v>1.5353745823839533</v>
      </c>
      <c r="S83" s="2">
        <f>IFERROR('Selected scen drivers'!U81/'Selected scen drivers'!$F81,"")</f>
        <v>1.5055767232411617</v>
      </c>
      <c r="T83" s="2">
        <f>IFERROR('Selected scen drivers'!V81/'Selected scen drivers'!$F81,"")</f>
        <v>1.4697112465548163</v>
      </c>
      <c r="U83" s="2">
        <f>IFERROR('Selected scen drivers'!W81/'Selected scen drivers'!$F81,"")</f>
        <v>1.4285232922719759</v>
      </c>
      <c r="V83" s="2"/>
      <c r="W83" s="2"/>
      <c r="X83" s="2"/>
      <c r="Y83" s="2"/>
      <c r="Z83" s="2"/>
      <c r="AA83" s="2"/>
      <c r="AB83" s="2"/>
      <c r="AC83" s="2"/>
    </row>
    <row r="84" spans="2:29" x14ac:dyDescent="0.35">
      <c r="B84" t="str">
        <f>'Selected scen drivers'!C82</f>
        <v>MidEast_other</v>
      </c>
      <c r="C84" t="str">
        <f>'Selected scen drivers'!D82</f>
        <v>POP</v>
      </c>
      <c r="D84" s="2">
        <f>IFERROR('Selected scen drivers'!F82/'Selected scen drivers'!$F82,"")</f>
        <v>1</v>
      </c>
      <c r="E84" s="2">
        <f>IFERROR('Selected scen drivers'!G82/'Selected scen drivers'!$F82,"")</f>
        <v>1.0159165353664938</v>
      </c>
      <c r="F84" s="2">
        <f>IFERROR('Selected scen drivers'!H82/'Selected scen drivers'!$F82,"")</f>
        <v>1.0954992121989628</v>
      </c>
      <c r="G84" s="2">
        <f>IFERROR('Selected scen drivers'!I82/'Selected scen drivers'!$F82,"")</f>
        <v>1.1748155414881856</v>
      </c>
      <c r="H84" s="2">
        <f>IFERROR('Selected scen drivers'!J82/'Selected scen drivers'!$F82,"")</f>
        <v>1.2506299362281055</v>
      </c>
      <c r="I84" s="2">
        <f>IFERROR('Selected scen drivers'!K82/'Selected scen drivers'!$F82,"")</f>
        <v>1.3223636445896516</v>
      </c>
      <c r="J84" s="2">
        <f>IFERROR('Selected scen drivers'!L82/'Selected scen drivers'!$F82,"")</f>
        <v>1.3886817149902924</v>
      </c>
      <c r="K84" s="2">
        <f>IFERROR('Selected scen drivers'!M82/'Selected scen drivers'!$F82,"")</f>
        <v>1.4473807059475665</v>
      </c>
      <c r="L84" s="2">
        <f>IFERROR('Selected scen drivers'!N82/'Selected scen drivers'!$F82,"")</f>
        <v>1.4976954700613472</v>
      </c>
      <c r="M84" s="2">
        <f>IFERROR('Selected scen drivers'!O82/'Selected scen drivers'!$F82,"")</f>
        <v>1.5385895723157701</v>
      </c>
      <c r="N84" s="2">
        <f>IFERROR('Selected scen drivers'!P82/'Selected scen drivers'!$F82,"")</f>
        <v>1.5694064167894957</v>
      </c>
      <c r="O84" s="2">
        <f>IFERROR('Selected scen drivers'!Q82/'Selected scen drivers'!$F82,"")</f>
        <v>1.590702570525995</v>
      </c>
      <c r="P84" s="2">
        <f>IFERROR('Selected scen drivers'!R82/'Selected scen drivers'!$F82,"")</f>
        <v>1.6037532965409513</v>
      </c>
      <c r="Q84" s="2">
        <f>IFERROR('Selected scen drivers'!S82/'Selected scen drivers'!$F82,"")</f>
        <v>1.610056343274668</v>
      </c>
      <c r="R84" s="2">
        <f>IFERROR('Selected scen drivers'!T82/'Selected scen drivers'!$F82,"")</f>
        <v>1.6113273514956936</v>
      </c>
      <c r="S84" s="2">
        <f>IFERROR('Selected scen drivers'!U82/'Selected scen drivers'!$F82,"")</f>
        <v>1.6090054176686386</v>
      </c>
      <c r="T84" s="2">
        <f>IFERROR('Selected scen drivers'!V82/'Selected scen drivers'!$F82,"")</f>
        <v>1.6034232138218707</v>
      </c>
      <c r="U84" s="2">
        <f>IFERROR('Selected scen drivers'!W82/'Selected scen drivers'!$F82,"")</f>
        <v>1.5940648645362598</v>
      </c>
      <c r="V84" s="2"/>
      <c r="W84" s="2"/>
      <c r="X84" s="2"/>
      <c r="Y84" s="2"/>
      <c r="Z84" s="2"/>
      <c r="AA84" s="2"/>
      <c r="AB84" s="2"/>
      <c r="AC84" s="2"/>
    </row>
    <row r="85" spans="2:29" x14ac:dyDescent="0.35">
      <c r="B85" t="str">
        <f>'Selected scen drivers'!C83</f>
        <v>Mexico</v>
      </c>
      <c r="C85" t="str">
        <f>'Selected scen drivers'!D83</f>
        <v>GDP</v>
      </c>
      <c r="D85" s="2">
        <f>IFERROR('Selected scen drivers'!F83/'Selected scen drivers'!$F83,"")</f>
        <v>1</v>
      </c>
      <c r="E85" s="2">
        <f>IFERROR('Selected scen drivers'!G83/'Selected scen drivers'!$F83,"")</f>
        <v>0.99238862551626927</v>
      </c>
      <c r="F85" s="2">
        <f>IFERROR('Selected scen drivers'!H83/'Selected scen drivers'!$F83,"")</f>
        <v>1.1806556654172955</v>
      </c>
      <c r="G85" s="2">
        <f>IFERROR('Selected scen drivers'!I83/'Selected scen drivers'!$F83,"")</f>
        <v>1.3498384803315548</v>
      </c>
      <c r="H85" s="2">
        <f>IFERROR('Selected scen drivers'!J83/'Selected scen drivers'!$F83,"")</f>
        <v>1.5452063158251783</v>
      </c>
      <c r="I85" s="2">
        <f>IFERROR('Selected scen drivers'!K83/'Selected scen drivers'!$F83,"")</f>
        <v>1.76270221200271</v>
      </c>
      <c r="J85" s="2">
        <f>IFERROR('Selected scen drivers'!L83/'Selected scen drivers'!$F83,"")</f>
        <v>2.0027099956529386</v>
      </c>
      <c r="K85" s="2">
        <f>IFERROR('Selected scen drivers'!M83/'Selected scen drivers'!$F83,"")</f>
        <v>2.2610254245079653</v>
      </c>
      <c r="L85" s="2">
        <f>IFERROR('Selected scen drivers'!N83/'Selected scen drivers'!$F83,"")</f>
        <v>2.5317884453854647</v>
      </c>
      <c r="M85" s="2">
        <f>IFERROR('Selected scen drivers'!O83/'Selected scen drivers'!$F83,"")</f>
        <v>2.8055372816315671</v>
      </c>
      <c r="N85" s="2">
        <f>IFERROR('Selected scen drivers'!P83/'Selected scen drivers'!$F83,"")</f>
        <v>3.0831243857655601</v>
      </c>
      <c r="O85" s="2">
        <f>IFERROR('Selected scen drivers'!Q83/'Selected scen drivers'!$F83,"")</f>
        <v>3.3619433061054345</v>
      </c>
      <c r="P85" s="2">
        <f>IFERROR('Selected scen drivers'!R83/'Selected scen drivers'!$F83,"")</f>
        <v>3.6353975776066525</v>
      </c>
      <c r="Q85" s="2">
        <f>IFERROR('Selected scen drivers'!S83/'Selected scen drivers'!$F83,"")</f>
        <v>3.8964979822314971</v>
      </c>
      <c r="R85" s="2">
        <f>IFERROR('Selected scen drivers'!T83/'Selected scen drivers'!$F83,"")</f>
        <v>4.1427674982616214</v>
      </c>
      <c r="S85" s="2">
        <f>IFERROR('Selected scen drivers'!U83/'Selected scen drivers'!$F83,"")</f>
        <v>4.3716487681391634</v>
      </c>
      <c r="T85" s="2">
        <f>IFERROR('Selected scen drivers'!V83/'Selected scen drivers'!$F83,"")</f>
        <v>4.5810619862411484</v>
      </c>
      <c r="U85" s="2">
        <f>IFERROR('Selected scen drivers'!W83/'Selected scen drivers'!$F83,"")</f>
        <v>4.7690478507038758</v>
      </c>
      <c r="V85" s="2"/>
      <c r="W85" s="2"/>
      <c r="X85" s="2"/>
      <c r="Y85" s="2"/>
      <c r="Z85" s="2"/>
      <c r="AA85" s="2"/>
      <c r="AB85" s="2"/>
      <c r="AC85" s="2"/>
    </row>
    <row r="86" spans="2:29" x14ac:dyDescent="0.35">
      <c r="B86" t="str">
        <f>'Selected scen drivers'!C84</f>
        <v>Mexico</v>
      </c>
      <c r="C86" t="str">
        <f>'Selected scen drivers'!D84</f>
        <v>GDPAGR</v>
      </c>
      <c r="D86" s="2">
        <f>IFERROR('Selected scen drivers'!F84/'Selected scen drivers'!$F84,"")</f>
        <v>1</v>
      </c>
      <c r="E86" s="2">
        <f>IFERROR('Selected scen drivers'!G84/'Selected scen drivers'!$F84,"")</f>
        <v>0.99238862551626983</v>
      </c>
      <c r="F86" s="2">
        <f>IFERROR('Selected scen drivers'!H84/'Selected scen drivers'!$F84,"")</f>
        <v>1.1806556654172959</v>
      </c>
      <c r="G86" s="2">
        <f>IFERROR('Selected scen drivers'!I84/'Selected scen drivers'!$F84,"")</f>
        <v>1.3498384803315593</v>
      </c>
      <c r="H86" s="2">
        <f>IFERROR('Selected scen drivers'!J84/'Selected scen drivers'!$F84,"")</f>
        <v>1.5452063158251774</v>
      </c>
      <c r="I86" s="2">
        <f>IFERROR('Selected scen drivers'!K84/'Selected scen drivers'!$F84,"")</f>
        <v>1.7627022120027087</v>
      </c>
      <c r="J86" s="2">
        <f>IFERROR('Selected scen drivers'!L84/'Selected scen drivers'!$F84,"")</f>
        <v>2.0027099956529453</v>
      </c>
      <c r="K86" s="2">
        <f>IFERROR('Selected scen drivers'!M84/'Selected scen drivers'!$F84,"")</f>
        <v>2.2610254245079671</v>
      </c>
      <c r="L86" s="2">
        <f>IFERROR('Selected scen drivers'!N84/'Selected scen drivers'!$F84,"")</f>
        <v>2.531788445385466</v>
      </c>
      <c r="M86" s="2">
        <f>IFERROR('Selected scen drivers'!O84/'Selected scen drivers'!$F84,"")</f>
        <v>2.8055372816315631</v>
      </c>
      <c r="N86" s="2">
        <f>IFERROR('Selected scen drivers'!P84/'Selected scen drivers'!$F84,"")</f>
        <v>3.0831243857655588</v>
      </c>
      <c r="O86" s="2">
        <f>IFERROR('Selected scen drivers'!Q84/'Selected scen drivers'!$F84,"")</f>
        <v>3.361943306105438</v>
      </c>
      <c r="P86" s="2">
        <f>IFERROR('Selected scen drivers'!R84/'Selected scen drivers'!$F84,"")</f>
        <v>3.6353975776066538</v>
      </c>
      <c r="Q86" s="2">
        <f>IFERROR('Selected scen drivers'!S84/'Selected scen drivers'!$F84,"")</f>
        <v>3.8964979822314993</v>
      </c>
      <c r="R86" s="2">
        <f>IFERROR('Selected scen drivers'!T84/'Selected scen drivers'!$F84,"")</f>
        <v>4.1427674982616178</v>
      </c>
      <c r="S86" s="2">
        <f>IFERROR('Selected scen drivers'!U84/'Selected scen drivers'!$F84,"")</f>
        <v>4.3716487681391607</v>
      </c>
      <c r="T86" s="2">
        <f>IFERROR('Selected scen drivers'!V84/'Selected scen drivers'!$F84,"")</f>
        <v>4.5810619862411501</v>
      </c>
      <c r="U86" s="2">
        <f>IFERROR('Selected scen drivers'!W84/'Selected scen drivers'!$F84,"")</f>
        <v>4.7690478507038776</v>
      </c>
      <c r="V86" s="2"/>
      <c r="W86" s="2"/>
      <c r="X86" s="2"/>
      <c r="Y86" s="2"/>
      <c r="Z86" s="2"/>
      <c r="AA86" s="2"/>
      <c r="AB86" s="2"/>
      <c r="AC86" s="2"/>
    </row>
    <row r="87" spans="2:29" x14ac:dyDescent="0.35">
      <c r="B87" t="str">
        <f>'Selected scen drivers'!C85</f>
        <v>Mexico</v>
      </c>
      <c r="C87" t="str">
        <f>'Selected scen drivers'!D85</f>
        <v>GDPIND</v>
      </c>
      <c r="D87" s="2">
        <f>IFERROR('Selected scen drivers'!F85/'Selected scen drivers'!$F85,"")</f>
        <v>1</v>
      </c>
      <c r="E87" s="2">
        <f>IFERROR('Selected scen drivers'!G85/'Selected scen drivers'!$F85,"")</f>
        <v>0.99238862551626905</v>
      </c>
      <c r="F87" s="2">
        <f>IFERROR('Selected scen drivers'!H85/'Selected scen drivers'!$F85,"")</f>
        <v>1.1806556654172953</v>
      </c>
      <c r="G87" s="2">
        <f>IFERROR('Selected scen drivers'!I85/'Selected scen drivers'!$F85,"")</f>
        <v>1.3498384803315544</v>
      </c>
      <c r="H87" s="2">
        <f>IFERROR('Selected scen drivers'!J85/'Selected scen drivers'!$F85,"")</f>
        <v>1.5452063158251765</v>
      </c>
      <c r="I87" s="2">
        <f>IFERROR('Selected scen drivers'!K85/'Selected scen drivers'!$F85,"")</f>
        <v>1.7627022120027072</v>
      </c>
      <c r="J87" s="2">
        <f>IFERROR('Selected scen drivers'!L85/'Selected scen drivers'!$F85,"")</f>
        <v>2.0027099956529346</v>
      </c>
      <c r="K87" s="2">
        <f>IFERROR('Selected scen drivers'!M85/'Selected scen drivers'!$F85,"")</f>
        <v>2.2610254245079693</v>
      </c>
      <c r="L87" s="2">
        <f>IFERROR('Selected scen drivers'!N85/'Selected scen drivers'!$F85,"")</f>
        <v>2.5317884453854589</v>
      </c>
      <c r="M87" s="2">
        <f>IFERROR('Selected scen drivers'!O85/'Selected scen drivers'!$F85,"")</f>
        <v>2.8055372816315693</v>
      </c>
      <c r="N87" s="2">
        <f>IFERROR('Selected scen drivers'!P85/'Selected scen drivers'!$F85,"")</f>
        <v>3.0831243857655588</v>
      </c>
      <c r="O87" s="2">
        <f>IFERROR('Selected scen drivers'!Q85/'Selected scen drivers'!$F85,"")</f>
        <v>3.3619433061054349</v>
      </c>
      <c r="P87" s="2">
        <f>IFERROR('Selected scen drivers'!R85/'Selected scen drivers'!$F85,"")</f>
        <v>3.6353975776066512</v>
      </c>
      <c r="Q87" s="2">
        <f>IFERROR('Selected scen drivers'!S85/'Selected scen drivers'!$F85,"")</f>
        <v>3.8964979822314949</v>
      </c>
      <c r="R87" s="2">
        <f>IFERROR('Selected scen drivers'!T85/'Selected scen drivers'!$F85,"")</f>
        <v>4.1427674982616152</v>
      </c>
      <c r="S87" s="2">
        <f>IFERROR('Selected scen drivers'!U85/'Selected scen drivers'!$F85,"")</f>
        <v>4.3716487681391563</v>
      </c>
      <c r="T87" s="2">
        <f>IFERROR('Selected scen drivers'!V85/'Selected scen drivers'!$F85,"")</f>
        <v>4.5810619862411457</v>
      </c>
      <c r="U87" s="2">
        <f>IFERROR('Selected scen drivers'!W85/'Selected scen drivers'!$F85,"")</f>
        <v>4.7690478507038776</v>
      </c>
      <c r="V87" s="2"/>
      <c r="W87" s="2"/>
      <c r="X87" s="2"/>
      <c r="Y87" s="2"/>
      <c r="Z87" s="2"/>
      <c r="AA87" s="2"/>
      <c r="AB87" s="2"/>
      <c r="AC87" s="2"/>
    </row>
    <row r="88" spans="2:29" x14ac:dyDescent="0.35">
      <c r="B88" t="str">
        <f>'Selected scen drivers'!C86</f>
        <v>Mexico</v>
      </c>
      <c r="C88" t="str">
        <f>'Selected scen drivers'!D86</f>
        <v>GDPMFG</v>
      </c>
      <c r="D88" s="2">
        <f>IFERROR('Selected scen drivers'!F86/'Selected scen drivers'!$F86,"")</f>
        <v>1</v>
      </c>
      <c r="E88" s="2">
        <f>IFERROR('Selected scen drivers'!G86/'Selected scen drivers'!$F86,"")</f>
        <v>0.99238862551627394</v>
      </c>
      <c r="F88" s="2">
        <f>IFERROR('Selected scen drivers'!H86/'Selected scen drivers'!$F86,"")</f>
        <v>1.2106553621804863</v>
      </c>
      <c r="G88" s="2">
        <f>IFERROR('Selected scen drivers'!I86/'Selected scen drivers'!$F86,"")</f>
        <v>1.4184355256435233</v>
      </c>
      <c r="H88" s="2">
        <f>IFERROR('Selected scen drivers'!J86/'Selected scen drivers'!$F86,"")</f>
        <v>1.6629943947777437</v>
      </c>
      <c r="I88" s="2">
        <f>IFERROR('Selected scen drivers'!K86/'Selected scen drivers'!$F86,"")</f>
        <v>1.9418587040869413</v>
      </c>
      <c r="J88" s="2">
        <f>IFERROR('Selected scen drivers'!L86/'Selected scen drivers'!$F86,"")</f>
        <v>2.2571478234380686</v>
      </c>
      <c r="K88" s="2">
        <f>IFERROR('Selected scen drivers'!M86/'Selected scen drivers'!$F86,"")</f>
        <v>2.6057325856011677</v>
      </c>
      <c r="L88" s="2">
        <f>IFERROR('Selected scen drivers'!N86/'Selected scen drivers'!$F86,"")</f>
        <v>2.9821061925356132</v>
      </c>
      <c r="M88" s="2">
        <f>IFERROR('Selected scen drivers'!O86/'Selected scen drivers'!$F86,"")</f>
        <v>3.3758323823764349</v>
      </c>
      <c r="N88" s="2">
        <f>IFERROR('Selected scen drivers'!P86/'Selected scen drivers'!$F86,"")</f>
        <v>3.7881861529584753</v>
      </c>
      <c r="O88" s="2">
        <f>IFERROR('Selected scen drivers'!Q86/'Selected scen drivers'!$F86,"")</f>
        <v>4.2161913537997622</v>
      </c>
      <c r="P88" s="2">
        <f>IFERROR('Selected scen drivers'!R86/'Selected scen drivers'!$F86,"")</f>
        <v>4.6515016878055713</v>
      </c>
      <c r="Q88" s="2">
        <f>IFERROR('Selected scen drivers'!S86/'Selected scen drivers'!$F86,"")</f>
        <v>5.084587902054218</v>
      </c>
      <c r="R88" s="2">
        <f>IFERROR('Selected scen drivers'!T86/'Selected scen drivers'!$F86,"")</f>
        <v>5.5112130497731426</v>
      </c>
      <c r="S88" s="2">
        <f>IFERROR('Selected scen drivers'!U86/'Selected scen drivers'!$F86,"")</f>
        <v>5.9267795123277072</v>
      </c>
      <c r="T88" s="2">
        <f>IFERROR('Selected scen drivers'!V86/'Selected scen drivers'!$F86,"")</f>
        <v>6.327089314099271</v>
      </c>
      <c r="U88" s="2">
        <f>IFERROR('Selected scen drivers'!W86/'Selected scen drivers'!$F86,"")</f>
        <v>6.7079025879273733</v>
      </c>
      <c r="V88" s="2"/>
      <c r="W88" s="2"/>
      <c r="X88" s="2"/>
      <c r="Y88" s="2"/>
      <c r="Z88" s="2"/>
      <c r="AA88" s="2"/>
      <c r="AB88" s="2"/>
      <c r="AC88" s="2"/>
    </row>
    <row r="89" spans="2:29" x14ac:dyDescent="0.35">
      <c r="B89" t="str">
        <f>'Selected scen drivers'!C87</f>
        <v>Mexico</v>
      </c>
      <c r="C89" t="str">
        <f>'Selected scen drivers'!D87</f>
        <v>GDPPCAP</v>
      </c>
      <c r="D89" s="2">
        <f>IFERROR('Selected scen drivers'!F87/'Selected scen drivers'!$F87,"")</f>
        <v>1</v>
      </c>
      <c r="E89" s="2">
        <f>IFERROR('Selected scen drivers'!G87/'Selected scen drivers'!$F87,"")</f>
        <v>0.98480402343953366</v>
      </c>
      <c r="F89" s="2">
        <f>IFERROR('Selected scen drivers'!H87/'Selected scen drivers'!$F87,"")</f>
        <v>1.1285075399386459</v>
      </c>
      <c r="G89" s="2">
        <f>IFERROR('Selected scen drivers'!I87/'Selected scen drivers'!$F87,"")</f>
        <v>1.2406706353050101</v>
      </c>
      <c r="H89" s="2">
        <f>IFERROR('Selected scen drivers'!J87/'Selected scen drivers'!$F87,"")</f>
        <v>1.3735785227029726</v>
      </c>
      <c r="I89" s="2">
        <f>IFERROR('Selected scen drivers'!K87/'Selected scen drivers'!$F87,"")</f>
        <v>1.5247884495732908</v>
      </c>
      <c r="J89" s="2">
        <f>IFERROR('Selected scen drivers'!L87/'Selected scen drivers'!$F87,"")</f>
        <v>1.6964137738420733</v>
      </c>
      <c r="K89" s="2">
        <f>IFERROR('Selected scen drivers'!M87/'Selected scen drivers'!$F87,"")</f>
        <v>1.8862387989926237</v>
      </c>
      <c r="L89" s="2">
        <f>IFERROR('Selected scen drivers'!N87/'Selected scen drivers'!$F87,"")</f>
        <v>2.0892704574918577</v>
      </c>
      <c r="M89" s="2">
        <f>IFERROR('Selected scen drivers'!O87/'Selected scen drivers'!$F87,"")</f>
        <v>2.2995996121307969</v>
      </c>
      <c r="N89" s="2">
        <f>IFERROR('Selected scen drivers'!P87/'Selected scen drivers'!$F87,"")</f>
        <v>2.5188135385172319</v>
      </c>
      <c r="O89" s="2">
        <f>IFERROR('Selected scen drivers'!Q87/'Selected scen drivers'!$F87,"")</f>
        <v>2.7462889846643135</v>
      </c>
      <c r="P89" s="2">
        <f>IFERROR('Selected scen drivers'!R87/'Selected scen drivers'!$F87,"")</f>
        <v>2.978229178664038</v>
      </c>
      <c r="Q89" s="2">
        <f>IFERROR('Selected scen drivers'!S87/'Selected scen drivers'!$F87,"")</f>
        <v>3.2093496361056855</v>
      </c>
      <c r="R89" s="2">
        <f>IFERROR('Selected scen drivers'!T87/'Selected scen drivers'!$F87,"")</f>
        <v>3.4373486865962435</v>
      </c>
      <c r="S89" s="2">
        <f>IFERROR('Selected scen drivers'!U87/'Selected scen drivers'!$F87,"")</f>
        <v>3.6599542241434704</v>
      </c>
      <c r="T89" s="2">
        <f>IFERROR('Selected scen drivers'!V87/'Selected scen drivers'!$F87,"")</f>
        <v>3.87377187515064</v>
      </c>
      <c r="U89" s="2">
        <f>IFERROR('Selected scen drivers'!W87/'Selected scen drivers'!$F87,"")</f>
        <v>4.0790237633574877</v>
      </c>
      <c r="V89" s="2"/>
      <c r="W89" s="2"/>
      <c r="X89" s="2"/>
      <c r="Y89" s="2"/>
      <c r="Z89" s="2"/>
      <c r="AA89" s="2"/>
      <c r="AB89" s="2"/>
      <c r="AC89" s="2"/>
    </row>
    <row r="90" spans="2:29" x14ac:dyDescent="0.35">
      <c r="B90" t="str">
        <f>'Selected scen drivers'!C88</f>
        <v>Mexico</v>
      </c>
      <c r="C90" t="str">
        <f>'Selected scen drivers'!D88</f>
        <v>GDPPHOU</v>
      </c>
      <c r="D90" s="2">
        <f>IFERROR('Selected scen drivers'!F88/'Selected scen drivers'!$F88,"")</f>
        <v>1</v>
      </c>
      <c r="E90" s="2">
        <f>IFERROR('Selected scen drivers'!G88/'Selected scen drivers'!$F88,"")</f>
        <v>0.98077367165055351</v>
      </c>
      <c r="F90" s="2">
        <f>IFERROR('Selected scen drivers'!H88/'Selected scen drivers'!$F88,"")</f>
        <v>1.1023287414002452</v>
      </c>
      <c r="G90" s="2">
        <f>IFERROR('Selected scen drivers'!I88/'Selected scen drivers'!$F88,"")</f>
        <v>1.1992626468095515</v>
      </c>
      <c r="H90" s="2">
        <f>IFERROR('Selected scen drivers'!J88/'Selected scen drivers'!$F88,"")</f>
        <v>1.3284841919988679</v>
      </c>
      <c r="I90" s="2">
        <f>IFERROR('Selected scen drivers'!K88/'Selected scen drivers'!$F88,"")</f>
        <v>1.4815956825186394</v>
      </c>
      <c r="J90" s="2">
        <f>IFERROR('Selected scen drivers'!L88/'Selected scen drivers'!$F88,"")</f>
        <v>1.664145275112324</v>
      </c>
      <c r="K90" s="2">
        <f>IFERROR('Selected scen drivers'!M88/'Selected scen drivers'!$F88,"")</f>
        <v>1.8698084607209857</v>
      </c>
      <c r="L90" s="2">
        <f>IFERROR('Selected scen drivers'!N88/'Selected scen drivers'!$F88,"")</f>
        <v>2.0995244330031713</v>
      </c>
      <c r="M90" s="2">
        <f>IFERROR('Selected scen drivers'!O88/'Selected scen drivers'!$F88,"")</f>
        <v>2.3542401657466479</v>
      </c>
      <c r="N90" s="2">
        <f>IFERROR('Selected scen drivers'!P88/'Selected scen drivers'!$F88,"")</f>
        <v>2.6348685102604819</v>
      </c>
      <c r="O90" s="2">
        <f>IFERROR('Selected scen drivers'!Q88/'Selected scen drivers'!$F88,"")</f>
        <v>2.9441838199560593</v>
      </c>
      <c r="P90" s="2">
        <f>IFERROR('Selected scen drivers'!R88/'Selected scen drivers'!$F88,"")</f>
        <v>3.2756766266829906</v>
      </c>
      <c r="Q90" s="2">
        <f>IFERROR('Selected scen drivers'!S88/'Selected scen drivers'!$F88,"")</f>
        <v>3.624779541712682</v>
      </c>
      <c r="R90" s="2">
        <f>IFERROR('Selected scen drivers'!T88/'Selected scen drivers'!$F88,"")</f>
        <v>3.9649170751782674</v>
      </c>
      <c r="S90" s="2">
        <f>IFERROR('Selected scen drivers'!U88/'Selected scen drivers'!$F88,"")</f>
        <v>4.3152439962598814</v>
      </c>
      <c r="T90" s="2">
        <f>IFERROR('Selected scen drivers'!V88/'Selected scen drivers'!$F88,"")</f>
        <v>4.6734072623395644</v>
      </c>
      <c r="U90" s="2">
        <f>IFERROR('Selected scen drivers'!W88/'Selected scen drivers'!$F88,"")</f>
        <v>5.0330035385127854</v>
      </c>
      <c r="V90" s="2"/>
      <c r="W90" s="2"/>
      <c r="X90" s="2"/>
      <c r="Y90" s="2"/>
      <c r="Z90" s="2"/>
      <c r="AA90" s="2"/>
      <c r="AB90" s="2"/>
      <c r="AC90" s="2"/>
    </row>
    <row r="91" spans="2:29" x14ac:dyDescent="0.35">
      <c r="B91" t="str">
        <f>'Selected scen drivers'!C89</f>
        <v>Mexico</v>
      </c>
      <c r="C91" t="str">
        <f>'Selected scen drivers'!D89</f>
        <v>GDPSER</v>
      </c>
      <c r="D91" s="2">
        <f>IFERROR('Selected scen drivers'!F89/'Selected scen drivers'!$F89,"")</f>
        <v>1</v>
      </c>
      <c r="E91" s="2">
        <f>IFERROR('Selected scen drivers'!G89/'Selected scen drivers'!$F89,"")</f>
        <v>0.99238862551627027</v>
      </c>
      <c r="F91" s="2">
        <f>IFERROR('Selected scen drivers'!H89/'Selected scen drivers'!$F89,"")</f>
        <v>1.1806556654172964</v>
      </c>
      <c r="G91" s="2">
        <f>IFERROR('Selected scen drivers'!I89/'Selected scen drivers'!$F89,"")</f>
        <v>1.3498384803315604</v>
      </c>
      <c r="H91" s="2">
        <f>IFERROR('Selected scen drivers'!J89/'Selected scen drivers'!$F89,"")</f>
        <v>1.5452063158251821</v>
      </c>
      <c r="I91" s="2">
        <f>IFERROR('Selected scen drivers'!K89/'Selected scen drivers'!$F89,"")</f>
        <v>1.7627022120027156</v>
      </c>
      <c r="J91" s="2">
        <f>IFERROR('Selected scen drivers'!L89/'Selected scen drivers'!$F89,"")</f>
        <v>2.0027099956529435</v>
      </c>
      <c r="K91" s="2">
        <f>IFERROR('Selected scen drivers'!M89/'Selected scen drivers'!$F89,"")</f>
        <v>2.2610254245079693</v>
      </c>
      <c r="L91" s="2">
        <f>IFERROR('Selected scen drivers'!N89/'Selected scen drivers'!$F89,"")</f>
        <v>2.5317884453854731</v>
      </c>
      <c r="M91" s="2">
        <f>IFERROR('Selected scen drivers'!O89/'Selected scen drivers'!$F89,"")</f>
        <v>2.8055372816315711</v>
      </c>
      <c r="N91" s="2">
        <f>IFERROR('Selected scen drivers'!P89/'Selected scen drivers'!$F89,"")</f>
        <v>3.0831243857655708</v>
      </c>
      <c r="O91" s="2">
        <f>IFERROR('Selected scen drivers'!Q89/'Selected scen drivers'!$F89,"")</f>
        <v>3.3619433061054456</v>
      </c>
      <c r="P91" s="2">
        <f>IFERROR('Selected scen drivers'!R89/'Selected scen drivers'!$F89,"")</f>
        <v>3.6353975776066636</v>
      </c>
      <c r="Q91" s="2">
        <f>IFERROR('Selected scen drivers'!S89/'Selected scen drivers'!$F89,"")</f>
        <v>3.896497982231506</v>
      </c>
      <c r="R91" s="2">
        <f>IFERROR('Selected scen drivers'!T89/'Selected scen drivers'!$F89,"")</f>
        <v>4.1427674982616303</v>
      </c>
      <c r="S91" s="2">
        <f>IFERROR('Selected scen drivers'!U89/'Selected scen drivers'!$F89,"")</f>
        <v>4.3716487681391776</v>
      </c>
      <c r="T91" s="2">
        <f>IFERROR('Selected scen drivers'!V89/'Selected scen drivers'!$F89,"")</f>
        <v>4.5810619862411599</v>
      </c>
      <c r="U91" s="2">
        <f>IFERROR('Selected scen drivers'!W89/'Selected scen drivers'!$F89,"")</f>
        <v>4.7690478507038865</v>
      </c>
      <c r="V91" s="2"/>
      <c r="W91" s="2"/>
      <c r="X91" s="2"/>
      <c r="Y91" s="2"/>
      <c r="Z91" s="2"/>
      <c r="AA91" s="2"/>
      <c r="AB91" s="2"/>
      <c r="AC91" s="2"/>
    </row>
    <row r="92" spans="2:29" x14ac:dyDescent="0.35">
      <c r="B92" t="str">
        <f>'Selected scen drivers'!C90</f>
        <v>Mexico</v>
      </c>
      <c r="C92" t="str">
        <f>'Selected scen drivers'!D90</f>
        <v>HOU</v>
      </c>
      <c r="D92" s="2">
        <f>IFERROR('Selected scen drivers'!F90/'Selected scen drivers'!$F90,"")</f>
        <v>1</v>
      </c>
      <c r="E92" s="2">
        <f>IFERROR('Selected scen drivers'!G90/'Selected scen drivers'!$F90,"")</f>
        <v>1.011842644436171</v>
      </c>
      <c r="F92" s="2">
        <f>IFERROR('Selected scen drivers'!H90/'Selected scen drivers'!$F90,"")</f>
        <v>1.0710558666170267</v>
      </c>
      <c r="G92" s="2">
        <f>IFERROR('Selected scen drivers'!I90/'Selected scen drivers'!$F90,"")</f>
        <v>1.1255570111539668</v>
      </c>
      <c r="H92" s="2">
        <f>IFERROR('Selected scen drivers'!J90/'Selected scen drivers'!$F90,"")</f>
        <v>1.1631348909769297</v>
      </c>
      <c r="I92" s="2">
        <f>IFERROR('Selected scen drivers'!K90/'Selected scen drivers'!$F90,"")</f>
        <v>1.1897322817559806</v>
      </c>
      <c r="J92" s="2">
        <f>IFERROR('Selected scen drivers'!L90/'Selected scen drivers'!$F90,"")</f>
        <v>1.2034466134681439</v>
      </c>
      <c r="K92" s="2">
        <f>IFERROR('Selected scen drivers'!M90/'Selected scen drivers'!$F90,"")</f>
        <v>1.2092283632282455</v>
      </c>
      <c r="L92" s="2">
        <f>IFERROR('Selected scen drivers'!N90/'Selected scen drivers'!$F90,"")</f>
        <v>1.2058866310805332</v>
      </c>
      <c r="M92" s="2">
        <f>IFERROR('Selected scen drivers'!O90/'Selected scen drivers'!$F90,"")</f>
        <v>1.1916954448620529</v>
      </c>
      <c r="N92" s="2">
        <f>IFERROR('Selected scen drivers'!P90/'Selected scen drivers'!$F90,"")</f>
        <v>1.1701245712108665</v>
      </c>
      <c r="O92" s="2">
        <f>IFERROR('Selected scen drivers'!Q90/'Selected scen drivers'!$F90,"")</f>
        <v>1.1418931397278107</v>
      </c>
      <c r="P92" s="2">
        <f>IFERROR('Selected scen drivers'!R90/'Selected scen drivers'!$F90,"")</f>
        <v>1.1098157699674753</v>
      </c>
      <c r="Q92" s="2">
        <f>IFERROR('Selected scen drivers'!S90/'Selected scen drivers'!$F90,"")</f>
        <v>1.074961370034224</v>
      </c>
      <c r="R92" s="2">
        <f>IFERROR('Selected scen drivers'!T90/'Selected scen drivers'!$F90,"")</f>
        <v>1.0448560259171036</v>
      </c>
      <c r="S92" s="2">
        <f>IFERROR('Selected scen drivers'!U90/'Selected scen drivers'!$F90,"")</f>
        <v>1.0130710504268527</v>
      </c>
      <c r="T92" s="2">
        <f>IFERROR('Selected scen drivers'!V90/'Selected scen drivers'!$F90,"")</f>
        <v>0.98024026777153039</v>
      </c>
      <c r="U92" s="2">
        <f>IFERROR('Selected scen drivers'!W90/'Selected scen drivers'!$F90,"")</f>
        <v>0.94755503631398208</v>
      </c>
      <c r="V92" s="2"/>
      <c r="W92" s="2"/>
      <c r="X92" s="2"/>
      <c r="Y92" s="2"/>
      <c r="Z92" s="2"/>
      <c r="AA92" s="2"/>
      <c r="AB92" s="2"/>
      <c r="AC92" s="2"/>
    </row>
    <row r="93" spans="2:29" x14ac:dyDescent="0.35">
      <c r="B93" t="str">
        <f>'Selected scen drivers'!C91</f>
        <v>Mexico</v>
      </c>
      <c r="C93" t="str">
        <f>'Selected scen drivers'!D91</f>
        <v>POP</v>
      </c>
      <c r="D93" s="2">
        <f>IFERROR('Selected scen drivers'!F91/'Selected scen drivers'!$F91,"")</f>
        <v>1</v>
      </c>
      <c r="E93" s="2">
        <f>IFERROR('Selected scen drivers'!G91/'Selected scen drivers'!$F91,"")</f>
        <v>1.007701635956207</v>
      </c>
      <c r="F93" s="2">
        <f>IFERROR('Selected scen drivers'!H91/'Selected scen drivers'!$F91,"")</f>
        <v>1.0462098157372421</v>
      </c>
      <c r="G93" s="2">
        <f>IFERROR('Selected scen drivers'!I91/'Selected scen drivers'!$F91,"")</f>
        <v>1.0879909960951959</v>
      </c>
      <c r="H93" s="2">
        <f>IFERROR('Selected scen drivers'!J91/'Selected scen drivers'!$F91,"")</f>
        <v>1.1249493860638369</v>
      </c>
      <c r="I93" s="2">
        <f>IFERROR('Selected scen drivers'!K91/'Selected scen drivers'!$F91,"")</f>
        <v>1.1560306693666245</v>
      </c>
      <c r="J93" s="2">
        <f>IFERROR('Selected scen drivers'!L91/'Selected scen drivers'!$F91,"")</f>
        <v>1.1805551372747696</v>
      </c>
      <c r="K93" s="2">
        <f>IFERROR('Selected scen drivers'!M91/'Selected scen drivers'!$F91,"")</f>
        <v>1.198695215958608</v>
      </c>
      <c r="L93" s="2">
        <f>IFERROR('Selected scen drivers'!N91/'Selected scen drivers'!$F91,"")</f>
        <v>1.2118050280693888</v>
      </c>
      <c r="M93" s="2">
        <f>IFERROR('Selected scen drivers'!O91/'Selected scen drivers'!$F91,"")</f>
        <v>1.2200111997027054</v>
      </c>
      <c r="N93" s="2">
        <f>IFERROR('Selected scen drivers'!P91/'Selected scen drivers'!$F91,"")</f>
        <v>1.2240383571943674</v>
      </c>
      <c r="O93" s="2">
        <f>IFERROR('Selected scen drivers'!Q91/'Selected scen drivers'!$F91,"")</f>
        <v>1.2241768163798614</v>
      </c>
      <c r="P93" s="2">
        <f>IFERROR('Selected scen drivers'!R91/'Selected scen drivers'!$F91,"")</f>
        <v>1.2206574308151161</v>
      </c>
      <c r="Q93" s="2">
        <f>IFERROR('Selected scen drivers'!S91/'Selected scen drivers'!$F91,"")</f>
        <v>1.2141082848672167</v>
      </c>
      <c r="R93" s="2">
        <f>IFERROR('Selected scen drivers'!T91/'Selected scen drivers'!$F91,"")</f>
        <v>1.2052217787552724</v>
      </c>
      <c r="S93" s="2">
        <f>IFERROR('Selected scen drivers'!U91/'Selected scen drivers'!$F91,"")</f>
        <v>1.1944544932559236</v>
      </c>
      <c r="T93" s="2">
        <f>IFERROR('Selected scen drivers'!V91/'Selected scen drivers'!$F91,"")</f>
        <v>1.1825843477329208</v>
      </c>
      <c r="U93" s="2">
        <f>IFERROR('Selected scen drivers'!W91/'Selected scen drivers'!$F91,"")</f>
        <v>1.1691640273207002</v>
      </c>
      <c r="V93" s="2"/>
      <c r="W93" s="2"/>
      <c r="X93" s="2"/>
      <c r="Y93" s="2"/>
      <c r="Z93" s="2"/>
      <c r="AA93" s="2"/>
      <c r="AB93" s="2"/>
      <c r="AC93" s="2"/>
    </row>
    <row r="94" spans="2:29" x14ac:dyDescent="0.35">
      <c r="B94" t="str">
        <f>'Selected scen drivers'!C92</f>
        <v>Europe_other</v>
      </c>
      <c r="C94" t="str">
        <f>'Selected scen drivers'!D92</f>
        <v>GDP</v>
      </c>
      <c r="D94" s="2">
        <f>IFERROR('Selected scen drivers'!F92/'Selected scen drivers'!$F92,"")</f>
        <v>1</v>
      </c>
      <c r="E94" s="2">
        <f>IFERROR('Selected scen drivers'!G92/'Selected scen drivers'!$F92,"")</f>
        <v>1.0223243415715675</v>
      </c>
      <c r="F94" s="2">
        <f>IFERROR('Selected scen drivers'!H92/'Selected scen drivers'!$F92,"")</f>
        <v>1.2027988071116971</v>
      </c>
      <c r="G94" s="2">
        <f>IFERROR('Selected scen drivers'!I92/'Selected scen drivers'!$F92,"")</f>
        <v>1.4078508117516342</v>
      </c>
      <c r="H94" s="2">
        <f>IFERROR('Selected scen drivers'!J92/'Selected scen drivers'!$F92,"")</f>
        <v>1.6137924978969427</v>
      </c>
      <c r="I94" s="2">
        <f>IFERROR('Selected scen drivers'!K92/'Selected scen drivers'!$F92,"")</f>
        <v>1.8071525118158416</v>
      </c>
      <c r="J94" s="2">
        <f>IFERROR('Selected scen drivers'!L92/'Selected scen drivers'!$F92,"")</f>
        <v>1.9922705833899947</v>
      </c>
      <c r="K94" s="2">
        <f>IFERROR('Selected scen drivers'!M92/'Selected scen drivers'!$F92,"")</f>
        <v>2.1679768696620623</v>
      </c>
      <c r="L94" s="2">
        <f>IFERROR('Selected scen drivers'!N92/'Selected scen drivers'!$F92,"")</f>
        <v>2.338874994724109</v>
      </c>
      <c r="M94" s="2">
        <f>IFERROR('Selected scen drivers'!O92/'Selected scen drivers'!$F92,"")</f>
        <v>2.505482273559017</v>
      </c>
      <c r="N94" s="2">
        <f>IFERROR('Selected scen drivers'!P92/'Selected scen drivers'!$F92,"")</f>
        <v>2.6628690565076631</v>
      </c>
      <c r="O94" s="2">
        <f>IFERROR('Selected scen drivers'!Q92/'Selected scen drivers'!$F92,"")</f>
        <v>2.8054158827249944</v>
      </c>
      <c r="P94" s="2">
        <f>IFERROR('Selected scen drivers'!R92/'Selected scen drivers'!$F92,"")</f>
        <v>2.9335417929304213</v>
      </c>
      <c r="Q94" s="2">
        <f>IFERROR('Selected scen drivers'!S92/'Selected scen drivers'!$F92,"")</f>
        <v>3.0490696697223498</v>
      </c>
      <c r="R94" s="2">
        <f>IFERROR('Selected scen drivers'!T92/'Selected scen drivers'!$F92,"")</f>
        <v>3.156632573139162</v>
      </c>
      <c r="S94" s="2">
        <f>IFERROR('Selected scen drivers'!U92/'Selected scen drivers'!$F92,"")</f>
        <v>3.2607391189917707</v>
      </c>
      <c r="T94" s="2">
        <f>IFERROR('Selected scen drivers'!V92/'Selected scen drivers'!$F92,"")</f>
        <v>3.3630452682005161</v>
      </c>
      <c r="U94" s="2">
        <f>IFERROR('Selected scen drivers'!W92/'Selected scen drivers'!$F92,"")</f>
        <v>3.4629254279090294</v>
      </c>
      <c r="V94" s="2"/>
      <c r="W94" s="2"/>
      <c r="X94" s="2"/>
      <c r="Y94" s="2"/>
      <c r="Z94" s="2"/>
      <c r="AA94" s="2"/>
      <c r="AB94" s="2"/>
      <c r="AC94" s="2"/>
    </row>
    <row r="95" spans="2:29" x14ac:dyDescent="0.35">
      <c r="B95" t="str">
        <f>'Selected scen drivers'!C93</f>
        <v>Europe_other</v>
      </c>
      <c r="C95" t="str">
        <f>'Selected scen drivers'!D93</f>
        <v>GDPAGR</v>
      </c>
      <c r="D95" s="2">
        <f>IFERROR('Selected scen drivers'!F93/'Selected scen drivers'!$F93,"")</f>
        <v>1</v>
      </c>
      <c r="E95" s="2">
        <f>IFERROR('Selected scen drivers'!G93/'Selected scen drivers'!$F93,"")</f>
        <v>1.0233373192856439</v>
      </c>
      <c r="F95" s="2">
        <f>IFERROR('Selected scen drivers'!H93/'Selected scen drivers'!$F93,"")</f>
        <v>1.1772829593394452</v>
      </c>
      <c r="G95" s="2">
        <f>IFERROR('Selected scen drivers'!I93/'Selected scen drivers'!$F93,"")</f>
        <v>1.3985463135269196</v>
      </c>
      <c r="H95" s="2">
        <f>IFERROR('Selected scen drivers'!J93/'Selected scen drivers'!$F93,"")</f>
        <v>1.6175418032535371</v>
      </c>
      <c r="I95" s="2">
        <f>IFERROR('Selected scen drivers'!K93/'Selected scen drivers'!$F93,"")</f>
        <v>1.8187060489546689</v>
      </c>
      <c r="J95" s="2">
        <f>IFERROR('Selected scen drivers'!L93/'Selected scen drivers'!$F93,"")</f>
        <v>2.0060322126370069</v>
      </c>
      <c r="K95" s="2">
        <f>IFERROR('Selected scen drivers'!M93/'Selected scen drivers'!$F93,"")</f>
        <v>2.1796745449682309</v>
      </c>
      <c r="L95" s="2">
        <f>IFERROR('Selected scen drivers'!N93/'Selected scen drivers'!$F93,"")</f>
        <v>2.344978258006531</v>
      </c>
      <c r="M95" s="2">
        <f>IFERROR('Selected scen drivers'!O93/'Selected scen drivers'!$F93,"")</f>
        <v>2.5020228431568317</v>
      </c>
      <c r="N95" s="2">
        <f>IFERROR('Selected scen drivers'!P93/'Selected scen drivers'!$F93,"")</f>
        <v>2.6452475310540646</v>
      </c>
      <c r="O95" s="2">
        <f>IFERROR('Selected scen drivers'!Q93/'Selected scen drivers'!$F93,"")</f>
        <v>2.7689836056370631</v>
      </c>
      <c r="P95" s="2">
        <f>IFERROR('Selected scen drivers'!R93/'Selected scen drivers'!$F93,"")</f>
        <v>2.8738891077869013</v>
      </c>
      <c r="Q95" s="2">
        <f>IFERROR('Selected scen drivers'!S93/'Selected scen drivers'!$F93,"")</f>
        <v>2.9622403915112296</v>
      </c>
      <c r="R95" s="2">
        <f>IFERROR('Selected scen drivers'!T93/'Selected scen drivers'!$F93,"")</f>
        <v>3.0393846046021844</v>
      </c>
      <c r="S95" s="2">
        <f>IFERROR('Selected scen drivers'!U93/'Selected scen drivers'!$F93,"")</f>
        <v>3.1098765526406584</v>
      </c>
      <c r="T95" s="2">
        <f>IFERROR('Selected scen drivers'!V93/'Selected scen drivers'!$F93,"")</f>
        <v>3.1751009141815407</v>
      </c>
      <c r="U95" s="2">
        <f>IFERROR('Selected scen drivers'!W93/'Selected scen drivers'!$F93,"")</f>
        <v>3.2340946962150419</v>
      </c>
      <c r="V95" s="2"/>
      <c r="W95" s="2"/>
      <c r="X95" s="2"/>
      <c r="Y95" s="2"/>
      <c r="Z95" s="2"/>
      <c r="AA95" s="2"/>
      <c r="AB95" s="2"/>
      <c r="AC95" s="2"/>
    </row>
    <row r="96" spans="2:29" x14ac:dyDescent="0.35">
      <c r="B96" t="str">
        <f>'Selected scen drivers'!C94</f>
        <v>Europe_other</v>
      </c>
      <c r="C96" t="str">
        <f>'Selected scen drivers'!D94</f>
        <v>GDPIND</v>
      </c>
      <c r="D96" s="2">
        <f>IFERROR('Selected scen drivers'!F94/'Selected scen drivers'!$F94,"")</f>
        <v>1</v>
      </c>
      <c r="E96" s="2">
        <f>IFERROR('Selected scen drivers'!G94/'Selected scen drivers'!$F94,"")</f>
        <v>1.022926362136702</v>
      </c>
      <c r="F96" s="2">
        <f>IFERROR('Selected scen drivers'!H94/'Selected scen drivers'!$F94,"")</f>
        <v>1.217126550332047</v>
      </c>
      <c r="G96" s="2">
        <f>IFERROR('Selected scen drivers'!I94/'Selected scen drivers'!$F94,"")</f>
        <v>1.4318404158687936</v>
      </c>
      <c r="H96" s="2">
        <f>IFERROR('Selected scen drivers'!J94/'Selected scen drivers'!$F94,"")</f>
        <v>1.6483272359026824</v>
      </c>
      <c r="I96" s="2">
        <f>IFERROR('Selected scen drivers'!K94/'Selected scen drivers'!$F94,"")</f>
        <v>1.8532603998001089</v>
      </c>
      <c r="J96" s="2">
        <f>IFERROR('Selected scen drivers'!L94/'Selected scen drivers'!$F94,"")</f>
        <v>2.0510868193451284</v>
      </c>
      <c r="K96" s="2">
        <f>IFERROR('Selected scen drivers'!M94/'Selected scen drivers'!$F94,"")</f>
        <v>2.2402843240048238</v>
      </c>
      <c r="L96" s="2">
        <f>IFERROR('Selected scen drivers'!N94/'Selected scen drivers'!$F94,"")</f>
        <v>2.4254131242512282</v>
      </c>
      <c r="M96" s="2">
        <f>IFERROR('Selected scen drivers'!O94/'Selected scen drivers'!$F94,"")</f>
        <v>2.6066029443009118</v>
      </c>
      <c r="N96" s="2">
        <f>IFERROR('Selected scen drivers'!P94/'Selected scen drivers'!$F94,"")</f>
        <v>2.7788593209348011</v>
      </c>
      <c r="O96" s="2">
        <f>IFERROR('Selected scen drivers'!Q94/'Selected scen drivers'!$F94,"")</f>
        <v>2.9364161578847692</v>
      </c>
      <c r="P96" s="2">
        <f>IFERROR('Selected scen drivers'!R94/'Selected scen drivers'!$F94,"")</f>
        <v>3.0799140435719239</v>
      </c>
      <c r="Q96" s="2">
        <f>IFERROR('Selected scen drivers'!S94/'Selected scen drivers'!$F94,"")</f>
        <v>3.2112963754010293</v>
      </c>
      <c r="R96" s="2">
        <f>IFERROR('Selected scen drivers'!T94/'Selected scen drivers'!$F94,"")</f>
        <v>3.3353670593086311</v>
      </c>
      <c r="S96" s="2">
        <f>IFERROR('Selected scen drivers'!U94/'Selected scen drivers'!$F94,"")</f>
        <v>3.4570018974782544</v>
      </c>
      <c r="T96" s="2">
        <f>IFERROR('Selected scen drivers'!V94/'Selected scen drivers'!$F94,"")</f>
        <v>3.5780548645698627</v>
      </c>
      <c r="U96" s="2">
        <f>IFERROR('Selected scen drivers'!W94/'Selected scen drivers'!$F94,"")</f>
        <v>3.6980257596456476</v>
      </c>
      <c r="V96" s="2"/>
      <c r="W96" s="2"/>
      <c r="X96" s="2"/>
      <c r="Y96" s="2"/>
      <c r="Z96" s="2"/>
      <c r="AA96" s="2"/>
      <c r="AB96" s="2"/>
      <c r="AC96" s="2"/>
    </row>
    <row r="97" spans="2:29" x14ac:dyDescent="0.35">
      <c r="B97" t="str">
        <f>'Selected scen drivers'!C95</f>
        <v>Europe_other</v>
      </c>
      <c r="C97" t="str">
        <f>'Selected scen drivers'!D95</f>
        <v>GDPMFG</v>
      </c>
      <c r="D97" s="2">
        <f>IFERROR('Selected scen drivers'!F95/'Selected scen drivers'!$F95,"")</f>
        <v>1</v>
      </c>
      <c r="E97" s="2">
        <f>IFERROR('Selected scen drivers'!G95/'Selected scen drivers'!$F95,"")</f>
        <v>1.0246664423174066</v>
      </c>
      <c r="F97" s="2">
        <f>IFERROR('Selected scen drivers'!H95/'Selected scen drivers'!$F95,"")</f>
        <v>1.2802353990707922</v>
      </c>
      <c r="G97" s="2">
        <f>IFERROR('Selected scen drivers'!I95/'Selected scen drivers'!$F95,"")</f>
        <v>1.5542270261567115</v>
      </c>
      <c r="H97" s="2">
        <f>IFERROR('Selected scen drivers'!J95/'Selected scen drivers'!$F95,"")</f>
        <v>1.8404434185572121</v>
      </c>
      <c r="I97" s="2">
        <f>IFERROR('Selected scen drivers'!K95/'Selected scen drivers'!$F95,"")</f>
        <v>2.1208594335186155</v>
      </c>
      <c r="J97" s="2">
        <f>IFERROR('Selected scen drivers'!L95/'Selected scen drivers'!$F95,"")</f>
        <v>2.4010005578254399</v>
      </c>
      <c r="K97" s="2">
        <f>IFERROR('Selected scen drivers'!M95/'Selected scen drivers'!$F95,"")</f>
        <v>2.6786599336312134</v>
      </c>
      <c r="L97" s="2">
        <f>IFERROR('Selected scen drivers'!N95/'Selected scen drivers'!$F95,"")</f>
        <v>2.9590843606814139</v>
      </c>
      <c r="M97" s="2">
        <f>IFERROR('Selected scen drivers'!O95/'Selected scen drivers'!$F95,"")</f>
        <v>3.2416916896944086</v>
      </c>
      <c r="N97" s="2">
        <f>IFERROR('Selected scen drivers'!P95/'Selected scen drivers'!$F95,"")</f>
        <v>3.5188916687797502</v>
      </c>
      <c r="O97" s="2">
        <f>IFERROR('Selected scen drivers'!Q95/'Selected scen drivers'!$F95,"")</f>
        <v>3.7825799484028253</v>
      </c>
      <c r="P97" s="2">
        <f>IFERROR('Selected scen drivers'!R95/'Selected scen drivers'!$F95,"")</f>
        <v>4.0333947943518513</v>
      </c>
      <c r="Q97" s="2">
        <f>IFERROR('Selected scen drivers'!S95/'Selected scen drivers'!$F95,"")</f>
        <v>4.2729850676206436</v>
      </c>
      <c r="R97" s="2">
        <f>IFERROR('Selected scen drivers'!T95/'Selected scen drivers'!$F95,"")</f>
        <v>4.507708007954732</v>
      </c>
      <c r="S97" s="2">
        <f>IFERROR('Selected scen drivers'!U95/'Selected scen drivers'!$F95,"")</f>
        <v>4.7438103051117873</v>
      </c>
      <c r="T97" s="2">
        <f>IFERROR('Selected scen drivers'!V95/'Selected scen drivers'!$F95,"")</f>
        <v>4.9838253060405364</v>
      </c>
      <c r="U97" s="2">
        <f>IFERROR('Selected scen drivers'!W95/'Selected scen drivers'!$F95,"")</f>
        <v>5.2267940824949486</v>
      </c>
      <c r="V97" s="2"/>
      <c r="W97" s="2"/>
      <c r="X97" s="2"/>
      <c r="Y97" s="2"/>
      <c r="Z97" s="2"/>
      <c r="AA97" s="2"/>
      <c r="AB97" s="2"/>
      <c r="AC97" s="2"/>
    </row>
    <row r="98" spans="2:29" x14ac:dyDescent="0.35">
      <c r="B98" t="str">
        <f>'Selected scen drivers'!C96</f>
        <v>Europe_other</v>
      </c>
      <c r="C98" t="str">
        <f>'Selected scen drivers'!D96</f>
        <v>GDPPCAP</v>
      </c>
      <c r="D98" s="2">
        <f>IFERROR('Selected scen drivers'!F96/'Selected scen drivers'!$F96,"")</f>
        <v>1</v>
      </c>
      <c r="E98" s="2">
        <f>IFERROR('Selected scen drivers'!G96/'Selected scen drivers'!$F96,"")</f>
        <v>1.0283608691995181</v>
      </c>
      <c r="F98" s="2">
        <f>IFERROR('Selected scen drivers'!H96/'Selected scen drivers'!$F96,"")</f>
        <v>1.2467218380900253</v>
      </c>
      <c r="G98" s="2">
        <f>IFERROR('Selected scen drivers'!I96/'Selected scen drivers'!$F96,"")</f>
        <v>1.4329766777823716</v>
      </c>
      <c r="H98" s="2">
        <f>IFERROR('Selected scen drivers'!J96/'Selected scen drivers'!$F96,"")</f>
        <v>1.6246537328793915</v>
      </c>
      <c r="I98" s="2">
        <f>IFERROR('Selected scen drivers'!K96/'Selected scen drivers'!$F96,"")</f>
        <v>1.8090625033482755</v>
      </c>
      <c r="J98" s="2">
        <f>IFERROR('Selected scen drivers'!L96/'Selected scen drivers'!$F96,"")</f>
        <v>1.9915036842935621</v>
      </c>
      <c r="K98" s="2">
        <f>IFERROR('Selected scen drivers'!M96/'Selected scen drivers'!$F96,"")</f>
        <v>2.1723925326178617</v>
      </c>
      <c r="L98" s="2">
        <f>IFERROR('Selected scen drivers'!N96/'Selected scen drivers'!$F96,"")</f>
        <v>2.3582342318738121</v>
      </c>
      <c r="M98" s="2">
        <f>IFERROR('Selected scen drivers'!O96/'Selected scen drivers'!$F96,"")</f>
        <v>2.5512134312706887</v>
      </c>
      <c r="N98" s="2">
        <f>IFERROR('Selected scen drivers'!P96/'Selected scen drivers'!$F96,"")</f>
        <v>2.7466211815164616</v>
      </c>
      <c r="O98" s="2">
        <f>IFERROR('Selected scen drivers'!Q96/'Selected scen drivers'!$F96,"")</f>
        <v>2.9371674247852289</v>
      </c>
      <c r="P98" s="2">
        <f>IFERROR('Selected scen drivers'!R96/'Selected scen drivers'!$F96,"")</f>
        <v>3.1223103985518863</v>
      </c>
      <c r="Q98" s="2">
        <f>IFERROR('Selected scen drivers'!S96/'Selected scen drivers'!$F96,"")</f>
        <v>3.3034979178443797</v>
      </c>
      <c r="R98" s="2">
        <f>IFERROR('Selected scen drivers'!T96/'Selected scen drivers'!$F96,"")</f>
        <v>3.4855014460709492</v>
      </c>
      <c r="S98" s="2">
        <f>IFERROR('Selected scen drivers'!U96/'Selected scen drivers'!$F96,"")</f>
        <v>3.6727913485768684</v>
      </c>
      <c r="T98" s="2">
        <f>IFERROR('Selected scen drivers'!V96/'Selected scen drivers'!$F96,"")</f>
        <v>3.8674433264847545</v>
      </c>
      <c r="U98" s="2">
        <f>IFERROR('Selected scen drivers'!W96/'Selected scen drivers'!$F96,"")</f>
        <v>4.0705571408179839</v>
      </c>
      <c r="V98" s="2"/>
      <c r="W98" s="2"/>
      <c r="X98" s="2"/>
      <c r="Y98" s="2"/>
      <c r="Z98" s="2"/>
      <c r="AA98" s="2"/>
      <c r="AB98" s="2"/>
      <c r="AC98" s="2"/>
    </row>
    <row r="99" spans="2:29" x14ac:dyDescent="0.35">
      <c r="B99" t="str">
        <f>'Selected scen drivers'!C97</f>
        <v>Europe_other</v>
      </c>
      <c r="C99" t="str">
        <f>'Selected scen drivers'!D97</f>
        <v>GDPPHOU</v>
      </c>
      <c r="D99" s="2">
        <f>IFERROR('Selected scen drivers'!F97/'Selected scen drivers'!$F97,"")</f>
        <v>1</v>
      </c>
      <c r="E99" s="2">
        <f>IFERROR('Selected scen drivers'!G97/'Selected scen drivers'!$F97,"")</f>
        <v>1.0288780511770601</v>
      </c>
      <c r="F99" s="2">
        <f>IFERROR('Selected scen drivers'!H97/'Selected scen drivers'!$F97,"")</f>
        <v>1.2506241001602392</v>
      </c>
      <c r="G99" s="2">
        <f>IFERROR('Selected scen drivers'!I97/'Selected scen drivers'!$F97,"")</f>
        <v>1.4511608497647999</v>
      </c>
      <c r="H99" s="2">
        <f>IFERROR('Selected scen drivers'!J97/'Selected scen drivers'!$F97,"")</f>
        <v>1.6548541870524114</v>
      </c>
      <c r="I99" s="2">
        <f>IFERROR('Selected scen drivers'!K97/'Selected scen drivers'!$F97,"")</f>
        <v>1.8628466718381171</v>
      </c>
      <c r="J99" s="2">
        <f>IFERROR('Selected scen drivers'!L97/'Selected scen drivers'!$F97,"")</f>
        <v>2.0891117032930189</v>
      </c>
      <c r="K99" s="2">
        <f>IFERROR('Selected scen drivers'!M97/'Selected scen drivers'!$F97,"")</f>
        <v>2.3496297916067221</v>
      </c>
      <c r="L99" s="2">
        <f>IFERROR('Selected scen drivers'!N97/'Selected scen drivers'!$F97,"")</f>
        <v>2.6351492240590511</v>
      </c>
      <c r="M99" s="2">
        <f>IFERROR('Selected scen drivers'!O97/'Selected scen drivers'!$F97,"")</f>
        <v>2.914109163865473</v>
      </c>
      <c r="N99" s="2">
        <f>IFERROR('Selected scen drivers'!P97/'Selected scen drivers'!$F97,"")</f>
        <v>3.17712586883213</v>
      </c>
      <c r="O99" s="2">
        <f>IFERROR('Selected scen drivers'!Q97/'Selected scen drivers'!$F97,"")</f>
        <v>3.4175502532571409</v>
      </c>
      <c r="P99" s="2">
        <f>IFERROR('Selected scen drivers'!R97/'Selected scen drivers'!$F97,"")</f>
        <v>3.6796652646270824</v>
      </c>
      <c r="Q99" s="2">
        <f>IFERROR('Selected scen drivers'!S97/'Selected scen drivers'!$F97,"")</f>
        <v>3.9829207581425985</v>
      </c>
      <c r="R99" s="2">
        <f>IFERROR('Selected scen drivers'!T97/'Selected scen drivers'!$F97,"")</f>
        <v>4.3066139797808596</v>
      </c>
      <c r="S99" s="2">
        <f>IFERROR('Selected scen drivers'!U97/'Selected scen drivers'!$F97,"")</f>
        <v>4.5940013170664056</v>
      </c>
      <c r="T99" s="2">
        <f>IFERROR('Selected scen drivers'!V97/'Selected scen drivers'!$F97,"")</f>
        <v>4.8824809703971459</v>
      </c>
      <c r="U99" s="2">
        <f>IFERROR('Selected scen drivers'!W97/'Selected scen drivers'!$F97,"")</f>
        <v>5.1850871788063371</v>
      </c>
      <c r="V99" s="2"/>
      <c r="W99" s="2"/>
      <c r="X99" s="2"/>
      <c r="Y99" s="2"/>
      <c r="Z99" s="2"/>
      <c r="AA99" s="2"/>
      <c r="AB99" s="2"/>
      <c r="AC99" s="2"/>
    </row>
    <row r="100" spans="2:29" x14ac:dyDescent="0.35">
      <c r="B100" t="str">
        <f>'Selected scen drivers'!C98</f>
        <v>Europe_other</v>
      </c>
      <c r="C100" t="str">
        <f>'Selected scen drivers'!D98</f>
        <v>GDPSER</v>
      </c>
      <c r="D100" s="2">
        <f>IFERROR('Selected scen drivers'!F98/'Selected scen drivers'!$F98,"")</f>
        <v>1</v>
      </c>
      <c r="E100" s="2">
        <f>IFERROR('Selected scen drivers'!G98/'Selected scen drivers'!$F98,"")</f>
        <v>1.0221651569772268</v>
      </c>
      <c r="F100" s="2">
        <f>IFERROR('Selected scen drivers'!H98/'Selected scen drivers'!$F98,"")</f>
        <v>1.2030750404188948</v>
      </c>
      <c r="G100" s="2">
        <f>IFERROR('Selected scen drivers'!I98/'Selected scen drivers'!$F98,"")</f>
        <v>1.4074739995892156</v>
      </c>
      <c r="H100" s="2">
        <f>IFERROR('Selected scen drivers'!J98/'Selected scen drivers'!$F98,"")</f>
        <v>1.6125369991223657</v>
      </c>
      <c r="I100" s="2">
        <f>IFERROR('Selected scen drivers'!K98/'Selected scen drivers'!$F98,"")</f>
        <v>1.8040767571266034</v>
      </c>
      <c r="J100" s="2">
        <f>IFERROR('Selected scen drivers'!L98/'Selected scen drivers'!$F98,"")</f>
        <v>1.9866288849874036</v>
      </c>
      <c r="K100" s="2">
        <f>IFERROR('Selected scen drivers'!M98/'Selected scen drivers'!$F98,"")</f>
        <v>2.1592533904266666</v>
      </c>
      <c r="L100" s="2">
        <f>IFERROR('Selected scen drivers'!N98/'Selected scen drivers'!$F98,"")</f>
        <v>2.3265878292586786</v>
      </c>
      <c r="M100" s="2">
        <f>IFERROR('Selected scen drivers'!O98/'Selected scen drivers'!$F98,"")</f>
        <v>2.4891028522102281</v>
      </c>
      <c r="N100" s="2">
        <f>IFERROR('Selected scen drivers'!P98/'Selected scen drivers'!$F98,"")</f>
        <v>2.6417230072253011</v>
      </c>
      <c r="O100" s="2">
        <f>IFERROR('Selected scen drivers'!Q98/'Selected scen drivers'!$F98,"")</f>
        <v>2.7788863697487876</v>
      </c>
      <c r="P100" s="2">
        <f>IFERROR('Selected scen drivers'!R98/'Selected scen drivers'!$F98,"")</f>
        <v>2.9011624013361645</v>
      </c>
      <c r="Q100" s="2">
        <f>IFERROR('Selected scen drivers'!S98/'Selected scen drivers'!$F98,"")</f>
        <v>3.0102339655961248</v>
      </c>
      <c r="R100" s="2">
        <f>IFERROR('Selected scen drivers'!T98/'Selected scen drivers'!$F98,"")</f>
        <v>3.1107110357397665</v>
      </c>
      <c r="S100" s="2">
        <f>IFERROR('Selected scen drivers'!U98/'Selected scen drivers'!$F98,"")</f>
        <v>3.2070045876006894</v>
      </c>
      <c r="T100" s="2">
        <f>IFERROR('Selected scen drivers'!V98/'Selected scen drivers'!$F98,"")</f>
        <v>3.300681116368652</v>
      </c>
      <c r="U100" s="2">
        <f>IFERROR('Selected scen drivers'!W98/'Selected scen drivers'!$F98,"")</f>
        <v>3.3910189436615283</v>
      </c>
      <c r="V100" s="2"/>
      <c r="W100" s="2"/>
      <c r="X100" s="2"/>
      <c r="Y100" s="2"/>
      <c r="Z100" s="2"/>
      <c r="AA100" s="2"/>
      <c r="AB100" s="2"/>
      <c r="AC100" s="2"/>
    </row>
    <row r="101" spans="2:29" x14ac:dyDescent="0.35">
      <c r="B101" t="str">
        <f>'Selected scen drivers'!C99</f>
        <v>Europe_other</v>
      </c>
      <c r="C101" t="str">
        <f>'Selected scen drivers'!D99</f>
        <v>HOU</v>
      </c>
      <c r="D101" s="2">
        <f>IFERROR('Selected scen drivers'!F99/'Selected scen drivers'!$F99,"")</f>
        <v>1</v>
      </c>
      <c r="E101" s="2">
        <f>IFERROR('Selected scen drivers'!G99/'Selected scen drivers'!$F99,"")</f>
        <v>0.99363023674380579</v>
      </c>
      <c r="F101" s="2">
        <f>IFERROR('Selected scen drivers'!H99/'Selected scen drivers'!$F99,"")</f>
        <v>0.96175885860314514</v>
      </c>
      <c r="G101" s="2">
        <f>IFERROR('Selected scen drivers'!I99/'Selected scen drivers'!$F99,"")</f>
        <v>0.97015490183587916</v>
      </c>
      <c r="H101" s="2">
        <f>IFERROR('Selected scen drivers'!J99/'Selected scen drivers'!$F99,"")</f>
        <v>0.97518712556264209</v>
      </c>
      <c r="I101" s="2">
        <f>IFERROR('Selected scen drivers'!K99/'Selected scen drivers'!$F99,"")</f>
        <v>0.97010266015757751</v>
      </c>
      <c r="J101" s="2">
        <f>IFERROR('Selected scen drivers'!L99/'Selected scen drivers'!$F99,"")</f>
        <v>0.95364483395006139</v>
      </c>
      <c r="K101" s="2">
        <f>IFERROR('Selected scen drivers'!M99/'Selected scen drivers'!$F99,"")</f>
        <v>0.92268870500639977</v>
      </c>
      <c r="L101" s="2">
        <f>IFERROR('Selected scen drivers'!N99/'Selected scen drivers'!$F99,"")</f>
        <v>0.88756832947829156</v>
      </c>
      <c r="M101" s="2">
        <f>IFERROR('Selected scen drivers'!O99/'Selected scen drivers'!$F99,"")</f>
        <v>0.85977639569122166</v>
      </c>
      <c r="N101" s="2">
        <f>IFERROR('Selected scen drivers'!P99/'Selected scen drivers'!$F99,"")</f>
        <v>0.83813772775911355</v>
      </c>
      <c r="O101" s="2">
        <f>IFERROR('Selected scen drivers'!Q99/'Selected scen drivers'!$F99,"")</f>
        <v>0.82088504186625022</v>
      </c>
      <c r="P101" s="2">
        <f>IFERROR('Selected scen drivers'!R99/'Selected scen drivers'!$F99,"")</f>
        <v>0.79723061255891881</v>
      </c>
      <c r="Q101" s="2">
        <f>IFERROR('Selected scen drivers'!S99/'Selected scen drivers'!$F99,"")</f>
        <v>0.76553611153043921</v>
      </c>
      <c r="R101" s="2">
        <f>IFERROR('Selected scen drivers'!T99/'Selected scen drivers'!$F99,"")</f>
        <v>0.73297318681433909</v>
      </c>
      <c r="S101" s="2">
        <f>IFERROR('Selected scen drivers'!U99/'Selected scen drivers'!$F99,"")</f>
        <v>0.70978192950845398</v>
      </c>
      <c r="T101" s="2">
        <f>IFERROR('Selected scen drivers'!V99/'Selected scen drivers'!$F99,"")</f>
        <v>0.68879843845596511</v>
      </c>
      <c r="U101" s="2">
        <f>IFERROR('Selected scen drivers'!W99/'Selected scen drivers'!$F99,"")</f>
        <v>0.66786252737726171</v>
      </c>
      <c r="V101" s="2"/>
      <c r="W101" s="2"/>
      <c r="X101" s="2"/>
      <c r="Y101" s="2"/>
      <c r="Z101" s="2"/>
      <c r="AA101" s="2"/>
      <c r="AB101" s="2"/>
      <c r="AC101" s="2"/>
    </row>
    <row r="102" spans="2:29" x14ac:dyDescent="0.35">
      <c r="B102" t="str">
        <f>'Selected scen drivers'!C100</f>
        <v>Europe_other</v>
      </c>
      <c r="C102" t="str">
        <f>'Selected scen drivers'!D100</f>
        <v>POP</v>
      </c>
      <c r="D102" s="2">
        <f>IFERROR('Selected scen drivers'!F100/'Selected scen drivers'!$F100,"")</f>
        <v>1</v>
      </c>
      <c r="E102" s="2">
        <f>IFERROR('Selected scen drivers'!G100/'Selected scen drivers'!$F100,"")</f>
        <v>0.99412995203459265</v>
      </c>
      <c r="F102" s="2">
        <f>IFERROR('Selected scen drivers'!H100/'Selected scen drivers'!$F100,"")</f>
        <v>0.96476918135514611</v>
      </c>
      <c r="G102" s="2">
        <f>IFERROR('Selected scen drivers'!I100/'Selected scen drivers'!$F100,"")</f>
        <v>0.98246596304022082</v>
      </c>
      <c r="H102" s="2">
        <f>IFERROR('Selected scen drivers'!J100/'Selected scen drivers'!$F100,"")</f>
        <v>0.99331473854234853</v>
      </c>
      <c r="I102" s="2">
        <f>IFERROR('Selected scen drivers'!K100/'Selected scen drivers'!$F100,"")</f>
        <v>0.99894420920841598</v>
      </c>
      <c r="J102" s="2">
        <f>IFERROR('Selected scen drivers'!L100/'Selected scen drivers'!$F100,"")</f>
        <v>1.0003850854520038</v>
      </c>
      <c r="K102" s="2">
        <f>IFERROR('Selected scen drivers'!M100/'Selected scen drivers'!$F100,"")</f>
        <v>0.99796737335011954</v>
      </c>
      <c r="L102" s="2">
        <f>IFERROR('Selected scen drivers'!N100/'Selected scen drivers'!$F100,"")</f>
        <v>0.99179079122504188</v>
      </c>
      <c r="M102" s="2">
        <f>IFERROR('Selected scen drivers'!O100/'Selected scen drivers'!$F100,"")</f>
        <v>0.98207474249267646</v>
      </c>
      <c r="N102" s="2">
        <f>IFERROR('Selected scen drivers'!P100/'Selected scen drivers'!$F100,"")</f>
        <v>0.96950721651299521</v>
      </c>
      <c r="O102" s="2">
        <f>IFERROR('Selected scen drivers'!Q100/'Selected scen drivers'!$F100,"")</f>
        <v>0.95514333267199913</v>
      </c>
      <c r="P102" s="2">
        <f>IFERROR('Selected scen drivers'!R100/'Selected scen drivers'!$F100,"")</f>
        <v>0.93954201167538653</v>
      </c>
      <c r="Q102" s="2">
        <f>IFERROR('Selected scen drivers'!S100/'Selected scen drivers'!$F100,"")</f>
        <v>0.92298216785677534</v>
      </c>
      <c r="R102" s="2">
        <f>IFERROR('Selected scen drivers'!T100/'Selected scen drivers'!$F100,"")</f>
        <v>0.90564661124943591</v>
      </c>
      <c r="S102" s="2">
        <f>IFERROR('Selected scen drivers'!U100/'Selected scen drivers'!$F100,"")</f>
        <v>0.88780951857100177</v>
      </c>
      <c r="T102" s="2">
        <f>IFERROR('Selected scen drivers'!V100/'Selected scen drivers'!$F100,"")</f>
        <v>0.86957842282262998</v>
      </c>
      <c r="U102" s="2">
        <f>IFERROR('Selected scen drivers'!W100/'Selected scen drivers'!$F100,"")</f>
        <v>0.85072517301972006</v>
      </c>
      <c r="V102" s="2"/>
      <c r="W102" s="2"/>
      <c r="X102" s="2"/>
      <c r="Y102" s="2"/>
      <c r="Z102" s="2"/>
      <c r="AA102" s="2"/>
      <c r="AB102" s="2"/>
      <c r="AC102" s="2"/>
    </row>
    <row r="103" spans="2:29" x14ac:dyDescent="0.35">
      <c r="B103" t="str">
        <f>'Selected scen drivers'!C101</f>
        <v>Arg-Chi</v>
      </c>
      <c r="C103" t="str">
        <f>'Selected scen drivers'!D101</f>
        <v>GDP</v>
      </c>
      <c r="D103" s="2">
        <f>IFERROR('Selected scen drivers'!F101/'Selected scen drivers'!$F101,"")</f>
        <v>1</v>
      </c>
      <c r="E103" s="2">
        <f>IFERROR('Selected scen drivers'!G101/'Selected scen drivers'!$F101,"")</f>
        <v>0.98115565615968736</v>
      </c>
      <c r="F103" s="2">
        <f>IFERROR('Selected scen drivers'!H101/'Selected scen drivers'!$F101,"")</f>
        <v>1.1421222671492688</v>
      </c>
      <c r="G103" s="2">
        <f>IFERROR('Selected scen drivers'!I101/'Selected scen drivers'!$F101,"")</f>
        <v>1.2698372856626603</v>
      </c>
      <c r="H103" s="2">
        <f>IFERROR('Selected scen drivers'!J101/'Selected scen drivers'!$F101,"")</f>
        <v>1.4099021712710973</v>
      </c>
      <c r="I103" s="2">
        <f>IFERROR('Selected scen drivers'!K101/'Selected scen drivers'!$F101,"")</f>
        <v>1.5684948154728884</v>
      </c>
      <c r="J103" s="2">
        <f>IFERROR('Selected scen drivers'!L101/'Selected scen drivers'!$F101,"")</f>
        <v>1.7491647592109743</v>
      </c>
      <c r="K103" s="2">
        <f>IFERROR('Selected scen drivers'!M101/'Selected scen drivers'!$F101,"")</f>
        <v>1.9520666610550115</v>
      </c>
      <c r="L103" s="2">
        <f>IFERROR('Selected scen drivers'!N101/'Selected scen drivers'!$F101,"")</f>
        <v>2.1739949474820062</v>
      </c>
      <c r="M103" s="2">
        <f>IFERROR('Selected scen drivers'!O101/'Selected scen drivers'!$F101,"")</f>
        <v>2.4102701403488487</v>
      </c>
      <c r="N103" s="2">
        <f>IFERROR('Selected scen drivers'!P101/'Selected scen drivers'!$F101,"")</f>
        <v>2.6633980465354958</v>
      </c>
      <c r="O103" s="2">
        <f>IFERROR('Selected scen drivers'!Q101/'Selected scen drivers'!$F101,"")</f>
        <v>2.9292586631617485</v>
      </c>
      <c r="P103" s="2">
        <f>IFERROR('Selected scen drivers'!R101/'Selected scen drivers'!$F101,"")</f>
        <v>3.1998604523332141</v>
      </c>
      <c r="Q103" s="2">
        <f>IFERROR('Selected scen drivers'!S101/'Selected scen drivers'!$F101,"")</f>
        <v>3.470994672646122</v>
      </c>
      <c r="R103" s="2">
        <f>IFERROR('Selected scen drivers'!T101/'Selected scen drivers'!$F101,"")</f>
        <v>3.7412668615871718</v>
      </c>
      <c r="S103" s="2">
        <f>IFERROR('Selected scen drivers'!U101/'Selected scen drivers'!$F101,"")</f>
        <v>4.0100769777112495</v>
      </c>
      <c r="T103" s="2">
        <f>IFERROR('Selected scen drivers'!V101/'Selected scen drivers'!$F101,"")</f>
        <v>4.2760390097930143</v>
      </c>
      <c r="U103" s="2">
        <f>IFERROR('Selected scen drivers'!W101/'Selected scen drivers'!$F101,"")</f>
        <v>4.5378176543348854</v>
      </c>
      <c r="V103" s="2"/>
      <c r="W103" s="2"/>
      <c r="X103" s="2"/>
      <c r="Y103" s="2"/>
      <c r="Z103" s="2"/>
      <c r="AA103" s="2"/>
      <c r="AB103" s="2"/>
      <c r="AC103" s="2"/>
    </row>
    <row r="104" spans="2:29" x14ac:dyDescent="0.35">
      <c r="B104" t="str">
        <f>'Selected scen drivers'!C102</f>
        <v>Arg-Chi</v>
      </c>
      <c r="C104" t="str">
        <f>'Selected scen drivers'!D102</f>
        <v>GDPAGR</v>
      </c>
      <c r="D104" s="2">
        <f>IFERROR('Selected scen drivers'!F102/'Selected scen drivers'!$F102,"")</f>
        <v>1</v>
      </c>
      <c r="E104" s="2">
        <f>IFERROR('Selected scen drivers'!G102/'Selected scen drivers'!$F102,"")</f>
        <v>0.97725634033309627</v>
      </c>
      <c r="F104" s="2">
        <f>IFERROR('Selected scen drivers'!H102/'Selected scen drivers'!$F102,"")</f>
        <v>1.1322180082123012</v>
      </c>
      <c r="G104" s="2">
        <f>IFERROR('Selected scen drivers'!I102/'Selected scen drivers'!$F102,"")</f>
        <v>1.2665563244527502</v>
      </c>
      <c r="H104" s="2">
        <f>IFERROR('Selected scen drivers'!J102/'Selected scen drivers'!$F102,"")</f>
        <v>1.4074078848221072</v>
      </c>
      <c r="I104" s="2">
        <f>IFERROR('Selected scen drivers'!K102/'Selected scen drivers'!$F102,"")</f>
        <v>1.5667307450720123</v>
      </c>
      <c r="J104" s="2">
        <f>IFERROR('Selected scen drivers'!L102/'Selected scen drivers'!$F102,"")</f>
        <v>1.7491365468232525</v>
      </c>
      <c r="K104" s="2">
        <f>IFERROR('Selected scen drivers'!M102/'Selected scen drivers'!$F102,"")</f>
        <v>1.9558864803230287</v>
      </c>
      <c r="L104" s="2">
        <f>IFERROR('Selected scen drivers'!N102/'Selected scen drivers'!$F102,"")</f>
        <v>2.1846845826414669</v>
      </c>
      <c r="M104" s="2">
        <f>IFERROR('Selected scen drivers'!O102/'Selected scen drivers'!$F102,"")</f>
        <v>2.4305294469854384</v>
      </c>
      <c r="N104" s="2">
        <f>IFERROR('Selected scen drivers'!P102/'Selected scen drivers'!$F102,"")</f>
        <v>2.6950403502750322</v>
      </c>
      <c r="O104" s="2">
        <f>IFERROR('Selected scen drivers'!Q102/'Selected scen drivers'!$F102,"")</f>
        <v>2.9739576869549702</v>
      </c>
      <c r="P104" s="2">
        <f>IFERROR('Selected scen drivers'!R102/'Selected scen drivers'!$F102,"")</f>
        <v>3.2598294064721474</v>
      </c>
      <c r="Q104" s="2">
        <f>IFERROR('Selected scen drivers'!S102/'Selected scen drivers'!$F102,"")</f>
        <v>3.5490635740469676</v>
      </c>
      <c r="R104" s="2">
        <f>IFERROR('Selected scen drivers'!T102/'Selected scen drivers'!$F102,"")</f>
        <v>3.8407401449132812</v>
      </c>
      <c r="S104" s="2">
        <f>IFERROR('Selected scen drivers'!U102/'Selected scen drivers'!$F102,"")</f>
        <v>4.1344536380014727</v>
      </c>
      <c r="T104" s="2">
        <f>IFERROR('Selected scen drivers'!V102/'Selected scen drivers'!$F102,"")</f>
        <v>4.4285459640363012</v>
      </c>
      <c r="U104" s="2">
        <f>IFERROR('Selected scen drivers'!W102/'Selected scen drivers'!$F102,"")</f>
        <v>4.7211681984116476</v>
      </c>
      <c r="V104" s="2"/>
      <c r="W104" s="2"/>
      <c r="X104" s="2"/>
      <c r="Y104" s="2"/>
      <c r="Z104" s="2"/>
      <c r="AA104" s="2"/>
      <c r="AB104" s="2"/>
      <c r="AC104" s="2"/>
    </row>
    <row r="105" spans="2:29" x14ac:dyDescent="0.35">
      <c r="B105" t="str">
        <f>'Selected scen drivers'!C103</f>
        <v>Arg-Chi</v>
      </c>
      <c r="C105" t="str">
        <f>'Selected scen drivers'!D103</f>
        <v>GDPIND</v>
      </c>
      <c r="D105" s="2">
        <f>IFERROR('Selected scen drivers'!F103/'Selected scen drivers'!$F103,"")</f>
        <v>1</v>
      </c>
      <c r="E105" s="2">
        <f>IFERROR('Selected scen drivers'!G103/'Selected scen drivers'!$F103,"")</f>
        <v>0.98252082214711123</v>
      </c>
      <c r="F105" s="2">
        <f>IFERROR('Selected scen drivers'!H103/'Selected scen drivers'!$F103,"")</f>
        <v>1.1497488746695705</v>
      </c>
      <c r="G105" s="2">
        <f>IFERROR('Selected scen drivers'!I103/'Selected scen drivers'!$F103,"")</f>
        <v>1.2804008929389392</v>
      </c>
      <c r="H105" s="2">
        <f>IFERROR('Selected scen drivers'!J103/'Selected scen drivers'!$F103,"")</f>
        <v>1.4264926727979366</v>
      </c>
      <c r="I105" s="2">
        <f>IFERROR('Selected scen drivers'!K103/'Selected scen drivers'!$F103,"")</f>
        <v>1.5924695791336569</v>
      </c>
      <c r="J105" s="2">
        <f>IFERROR('Selected scen drivers'!L103/'Selected scen drivers'!$F103,"")</f>
        <v>1.7818385916213944</v>
      </c>
      <c r="K105" s="2">
        <f>IFERROR('Selected scen drivers'!M103/'Selected scen drivers'!$F103,"")</f>
        <v>1.9947218511976503</v>
      </c>
      <c r="L105" s="2">
        <f>IFERROR('Selected scen drivers'!N103/'Selected scen drivers'!$F103,"")</f>
        <v>2.2278975055232948</v>
      </c>
      <c r="M105" s="2">
        <f>IFERROR('Selected scen drivers'!O103/'Selected scen drivers'!$F103,"")</f>
        <v>2.4769420800936284</v>
      </c>
      <c r="N105" s="2">
        <f>IFERROR('Selected scen drivers'!P103/'Selected scen drivers'!$F103,"")</f>
        <v>2.7449180494802707</v>
      </c>
      <c r="O105" s="2">
        <f>IFERROR('Selected scen drivers'!Q103/'Selected scen drivers'!$F103,"")</f>
        <v>3.0278328114109931</v>
      </c>
      <c r="P105" s="2">
        <f>IFERROR('Selected scen drivers'!R103/'Selected scen drivers'!$F103,"")</f>
        <v>3.3174383337828774</v>
      </c>
      <c r="Q105" s="2">
        <f>IFERROR('Selected scen drivers'!S103/'Selected scen drivers'!$F103,"")</f>
        <v>3.6093257109917234</v>
      </c>
      <c r="R105" s="2">
        <f>IFERROR('Selected scen drivers'!T103/'Selected scen drivers'!$F103,"")</f>
        <v>3.9020305746793635</v>
      </c>
      <c r="S105" s="2">
        <f>IFERROR('Selected scen drivers'!U103/'Selected scen drivers'!$F103,"")</f>
        <v>4.1949798949322457</v>
      </c>
      <c r="T105" s="2">
        <f>IFERROR('Selected scen drivers'!V103/'Selected scen drivers'!$F103,"")</f>
        <v>4.4868580120269428</v>
      </c>
      <c r="U105" s="2">
        <f>IFERROR('Selected scen drivers'!W103/'Selected scen drivers'!$F103,"")</f>
        <v>4.7764134948825072</v>
      </c>
      <c r="V105" s="2"/>
      <c r="W105" s="2"/>
      <c r="X105" s="2"/>
      <c r="Y105" s="2"/>
      <c r="Z105" s="2"/>
      <c r="AA105" s="2"/>
      <c r="AB105" s="2"/>
      <c r="AC105" s="2"/>
    </row>
    <row r="106" spans="2:29" x14ac:dyDescent="0.35">
      <c r="B106" t="str">
        <f>'Selected scen drivers'!C104</f>
        <v>Arg-Chi</v>
      </c>
      <c r="C106" t="str">
        <f>'Selected scen drivers'!D104</f>
        <v>GDPMFG</v>
      </c>
      <c r="D106" s="2">
        <f>IFERROR('Selected scen drivers'!F104/'Selected scen drivers'!$F104,"")</f>
        <v>1</v>
      </c>
      <c r="E106" s="2">
        <f>IFERROR('Selected scen drivers'!G104/'Selected scen drivers'!$F104,"")</f>
        <v>0.98134835917503449</v>
      </c>
      <c r="F106" s="2">
        <f>IFERROR('Selected scen drivers'!H104/'Selected scen drivers'!$F104,"")</f>
        <v>1.2171332535204962</v>
      </c>
      <c r="G106" s="2">
        <f>IFERROR('Selected scen drivers'!I104/'Selected scen drivers'!$F104,"")</f>
        <v>1.4358129916269811</v>
      </c>
      <c r="H106" s="2">
        <f>IFERROR('Selected scen drivers'!J104/'Selected scen drivers'!$F104,"")</f>
        <v>1.686983707790739</v>
      </c>
      <c r="I106" s="2">
        <f>IFERROR('Selected scen drivers'!K104/'Selected scen drivers'!$F104,"")</f>
        <v>1.9806242909557339</v>
      </c>
      <c r="J106" s="2">
        <f>IFERROR('Selected scen drivers'!L104/'Selected scen drivers'!$F104,"")</f>
        <v>2.3251590004641947</v>
      </c>
      <c r="K106" s="2">
        <f>IFERROR('Selected scen drivers'!M104/'Selected scen drivers'!$F104,"")</f>
        <v>2.7251697395070127</v>
      </c>
      <c r="L106" s="2">
        <f>IFERROR('Selected scen drivers'!N104/'Selected scen drivers'!$F104,"")</f>
        <v>3.1803766255468626</v>
      </c>
      <c r="M106" s="2">
        <f>IFERROR('Selected scen drivers'!O104/'Selected scen drivers'!$F104,"")</f>
        <v>3.6876666510849527</v>
      </c>
      <c r="N106" s="2">
        <f>IFERROR('Selected scen drivers'!P104/'Selected scen drivers'!$F104,"")</f>
        <v>4.2543855585756756</v>
      </c>
      <c r="O106" s="2">
        <f>IFERROR('Selected scen drivers'!Q104/'Selected scen drivers'!$F104,"")</f>
        <v>4.877420727157781</v>
      </c>
      <c r="P106" s="2">
        <f>IFERROR('Selected scen drivers'!R104/'Selected scen drivers'!$F104,"")</f>
        <v>5.5456552459963326</v>
      </c>
      <c r="Q106" s="2">
        <f>IFERROR('Selected scen drivers'!S104/'Selected scen drivers'!$F104,"")</f>
        <v>6.2525743947036743</v>
      </c>
      <c r="R106" s="2">
        <f>IFERROR('Selected scen drivers'!T104/'Selected scen drivers'!$F104,"")</f>
        <v>6.9958101198054674</v>
      </c>
      <c r="S106" s="2">
        <f>IFERROR('Selected scen drivers'!U104/'Selected scen drivers'!$F104,"")</f>
        <v>7.7742409142838236</v>
      </c>
      <c r="T106" s="2">
        <f>IFERROR('Selected scen drivers'!V104/'Selected scen drivers'!$F104,"")</f>
        <v>8.5851602753341005</v>
      </c>
      <c r="U106" s="2">
        <f>IFERROR('Selected scen drivers'!W104/'Selected scen drivers'!$F104,"")</f>
        <v>9.4256891071284734</v>
      </c>
      <c r="V106" s="2"/>
      <c r="W106" s="2"/>
      <c r="X106" s="2"/>
      <c r="Y106" s="2"/>
      <c r="Z106" s="2"/>
      <c r="AA106" s="2"/>
      <c r="AB106" s="2"/>
      <c r="AC106" s="2"/>
    </row>
    <row r="107" spans="2:29" x14ac:dyDescent="0.35">
      <c r="B107" t="str">
        <f>'Selected scen drivers'!C105</f>
        <v>Arg-Chi</v>
      </c>
      <c r="C107" t="str">
        <f>'Selected scen drivers'!D105</f>
        <v>GDPPCAP</v>
      </c>
      <c r="D107" s="2">
        <f>IFERROR('Selected scen drivers'!F105/'Selected scen drivers'!$F105,"")</f>
        <v>1</v>
      </c>
      <c r="E107" s="2">
        <f>IFERROR('Selected scen drivers'!G105/'Selected scen drivers'!$F105,"")</f>
        <v>0.97652778491718717</v>
      </c>
      <c r="F107" s="2">
        <f>IFERROR('Selected scen drivers'!H105/'Selected scen drivers'!$F105,"")</f>
        <v>1.1105443260237322</v>
      </c>
      <c r="G107" s="2">
        <f>IFERROR('Selected scen drivers'!I105/'Selected scen drivers'!$F105,"")</f>
        <v>1.2062667413932642</v>
      </c>
      <c r="H107" s="2">
        <f>IFERROR('Selected scen drivers'!J105/'Selected scen drivers'!$F105,"")</f>
        <v>1.3125227959745387</v>
      </c>
      <c r="I107" s="2">
        <f>IFERROR('Selected scen drivers'!K105/'Selected scen drivers'!$F105,"")</f>
        <v>1.4361430179362562</v>
      </c>
      <c r="J107" s="2">
        <f>IFERROR('Selected scen drivers'!L105/'Selected scen drivers'!$F105,"")</f>
        <v>1.5815023088336162</v>
      </c>
      <c r="K107" s="2">
        <f>IFERROR('Selected scen drivers'!M105/'Selected scen drivers'!$F105,"")</f>
        <v>1.7494554638273698</v>
      </c>
      <c r="L107" s="2">
        <f>IFERROR('Selected scen drivers'!N105/'Selected scen drivers'!$F105,"")</f>
        <v>1.9387841597470052</v>
      </c>
      <c r="M107" s="2">
        <f>IFERROR('Selected scen drivers'!O105/'Selected scen drivers'!$F105,"")</f>
        <v>2.14848862692322</v>
      </c>
      <c r="N107" s="2">
        <f>IFERROR('Selected scen drivers'!P105/'Selected scen drivers'!$F105,"")</f>
        <v>2.3821053569893946</v>
      </c>
      <c r="O107" s="2">
        <f>IFERROR('Selected scen drivers'!Q105/'Selected scen drivers'!$F105,"")</f>
        <v>2.6372403391840047</v>
      </c>
      <c r="P107" s="2">
        <f>IFERROR('Selected scen drivers'!R105/'Selected scen drivers'!$F105,"")</f>
        <v>2.908936586852052</v>
      </c>
      <c r="Q107" s="2">
        <f>IFERROR('Selected scen drivers'!S105/'Selected scen drivers'!$F105,"")</f>
        <v>3.1957911590821717</v>
      </c>
      <c r="R107" s="2">
        <f>IFERROR('Selected scen drivers'!T105/'Selected scen drivers'!$F105,"")</f>
        <v>3.498863086934064</v>
      </c>
      <c r="S107" s="2">
        <f>IFERROR('Selected scen drivers'!U105/'Selected scen drivers'!$F105,"")</f>
        <v>3.8189850208492522</v>
      </c>
      <c r="T107" s="2">
        <f>IFERROR('Selected scen drivers'!V105/'Selected scen drivers'!$F105,"")</f>
        <v>4.155191673283813</v>
      </c>
      <c r="U107" s="2">
        <f>IFERROR('Selected scen drivers'!W105/'Selected scen drivers'!$F105,"")</f>
        <v>4.504782899462902</v>
      </c>
      <c r="V107" s="2"/>
      <c r="W107" s="2"/>
      <c r="X107" s="2"/>
      <c r="Y107" s="2"/>
      <c r="Z107" s="2"/>
      <c r="AA107" s="2"/>
      <c r="AB107" s="2"/>
      <c r="AC107" s="2"/>
    </row>
    <row r="108" spans="2:29" x14ac:dyDescent="0.35">
      <c r="B108" t="str">
        <f>'Selected scen drivers'!C106</f>
        <v>Arg-Chi</v>
      </c>
      <c r="C108" t="str">
        <f>'Selected scen drivers'!D106</f>
        <v>GDPPHOU</v>
      </c>
      <c r="D108" s="2">
        <f>IFERROR('Selected scen drivers'!F106/'Selected scen drivers'!$F106,"")</f>
        <v>1</v>
      </c>
      <c r="E108" s="2">
        <f>IFERROR('Selected scen drivers'!G106/'Selected scen drivers'!$F106,"")</f>
        <v>0.97340094461068927</v>
      </c>
      <c r="F108" s="2">
        <f>IFERROR('Selected scen drivers'!H106/'Selected scen drivers'!$F106,"")</f>
        <v>1.0900196587641886</v>
      </c>
      <c r="G108" s="2">
        <f>IFERROR('Selected scen drivers'!I106/'Selected scen drivers'!$F106,"")</f>
        <v>1.1723452727312262</v>
      </c>
      <c r="H108" s="2">
        <f>IFERROR('Selected scen drivers'!J106/'Selected scen drivers'!$F106,"")</f>
        <v>1.270253009001195</v>
      </c>
      <c r="I108" s="2">
        <f>IFERROR('Selected scen drivers'!K106/'Selected scen drivers'!$F106,"")</f>
        <v>1.398765383588191</v>
      </c>
      <c r="J108" s="2">
        <f>IFERROR('Selected scen drivers'!L106/'Selected scen drivers'!$F106,"")</f>
        <v>1.5643813459716034</v>
      </c>
      <c r="K108" s="2">
        <f>IFERROR('Selected scen drivers'!M106/'Selected scen drivers'!$F106,"")</f>
        <v>1.7723800507408072</v>
      </c>
      <c r="L108" s="2">
        <f>IFERROR('Selected scen drivers'!N106/'Selected scen drivers'!$F106,"")</f>
        <v>2.0191686715639436</v>
      </c>
      <c r="M108" s="2">
        <f>IFERROR('Selected scen drivers'!O106/'Selected scen drivers'!$F106,"")</f>
        <v>2.3092307932833651</v>
      </c>
      <c r="N108" s="2">
        <f>IFERROR('Selected scen drivers'!P106/'Selected scen drivers'!$F106,"")</f>
        <v>2.6306553395496843</v>
      </c>
      <c r="O108" s="2">
        <f>IFERROR('Selected scen drivers'!Q106/'Selected scen drivers'!$F106,"")</f>
        <v>2.9780709039899724</v>
      </c>
      <c r="P108" s="2">
        <f>IFERROR('Selected scen drivers'!R106/'Selected scen drivers'!$F106,"")</f>
        <v>3.3674835146010591</v>
      </c>
      <c r="Q108" s="2">
        <f>IFERROR('Selected scen drivers'!S106/'Selected scen drivers'!$F106,"")</f>
        <v>3.8194796244185865</v>
      </c>
      <c r="R108" s="2">
        <f>IFERROR('Selected scen drivers'!T106/'Selected scen drivers'!$F106,"")</f>
        <v>4.30418763587077</v>
      </c>
      <c r="S108" s="2">
        <f>IFERROR('Selected scen drivers'!U106/'Selected scen drivers'!$F106,"")</f>
        <v>4.7591860865626625</v>
      </c>
      <c r="T108" s="2">
        <f>IFERROR('Selected scen drivers'!V106/'Selected scen drivers'!$F106,"")</f>
        <v>5.2419396636413618</v>
      </c>
      <c r="U108" s="2">
        <f>IFERROR('Selected scen drivers'!W106/'Selected scen drivers'!$F106,"")</f>
        <v>5.7614938343872524</v>
      </c>
      <c r="V108" s="2"/>
      <c r="W108" s="2"/>
      <c r="X108" s="2"/>
      <c r="Y108" s="2"/>
      <c r="Z108" s="2"/>
      <c r="AA108" s="2"/>
      <c r="AB108" s="2"/>
      <c r="AC108" s="2"/>
    </row>
    <row r="109" spans="2:29" x14ac:dyDescent="0.35">
      <c r="B109" t="str">
        <f>'Selected scen drivers'!C107</f>
        <v>Arg-Chi</v>
      </c>
      <c r="C109" t="str">
        <f>'Selected scen drivers'!D107</f>
        <v>GDPSER</v>
      </c>
      <c r="D109" s="2">
        <f>IFERROR('Selected scen drivers'!F107/'Selected scen drivers'!$F107,"")</f>
        <v>1</v>
      </c>
      <c r="E109" s="2">
        <f>IFERROR('Selected scen drivers'!G107/'Selected scen drivers'!$F107,"")</f>
        <v>0.98090666705114404</v>
      </c>
      <c r="F109" s="2">
        <f>IFERROR('Selected scen drivers'!H107/'Selected scen drivers'!$F107,"")</f>
        <v>1.139612362746165</v>
      </c>
      <c r="G109" s="2">
        <f>IFERROR('Selected scen drivers'!I107/'Selected scen drivers'!$F107,"")</f>
        <v>1.265377745370311</v>
      </c>
      <c r="H109" s="2">
        <f>IFERROR('Selected scen drivers'!J107/'Selected scen drivers'!$F107,"")</f>
        <v>1.4026479085246701</v>
      </c>
      <c r="I109" s="2">
        <f>IFERROR('Selected scen drivers'!K107/'Selected scen drivers'!$F107,"")</f>
        <v>1.5578384124068119</v>
      </c>
      <c r="J109" s="2">
        <f>IFERROR('Selected scen drivers'!L107/'Selected scen drivers'!$F107,"")</f>
        <v>1.7344179741731851</v>
      </c>
      <c r="K109" s="2">
        <f>IFERROR('Selected scen drivers'!M107/'Selected scen drivers'!$F107,"")</f>
        <v>1.9324517099217009</v>
      </c>
      <c r="L109" s="2">
        <f>IFERROR('Selected scen drivers'!N107/'Selected scen drivers'!$F107,"")</f>
        <v>2.1486557207157908</v>
      </c>
      <c r="M109" s="2">
        <f>IFERROR('Selected scen drivers'!O107/'Selected scen drivers'!$F107,"")</f>
        <v>2.3782652862939178</v>
      </c>
      <c r="N109" s="2">
        <f>IFERROR('Selected scen drivers'!P107/'Selected scen drivers'!$F107,"")</f>
        <v>2.6236184256600295</v>
      </c>
      <c r="O109" s="2">
        <f>IFERROR('Selected scen drivers'!Q107/'Selected scen drivers'!$F107,"")</f>
        <v>2.8805507742707119</v>
      </c>
      <c r="P109" s="2">
        <f>IFERROR('Selected scen drivers'!R107/'Selected scen drivers'!$F107,"")</f>
        <v>3.141135766500867</v>
      </c>
      <c r="Q109" s="2">
        <f>IFERROR('Selected scen drivers'!S107/'Selected scen drivers'!$F107,"")</f>
        <v>3.4011969225260406</v>
      </c>
      <c r="R109" s="2">
        <f>IFERROR('Selected scen drivers'!T107/'Selected scen drivers'!$F107,"")</f>
        <v>3.6593266521455905</v>
      </c>
      <c r="S109" s="2">
        <f>IFERROR('Selected scen drivers'!U107/'Selected scen drivers'!$F107,"")</f>
        <v>3.9148943953701711</v>
      </c>
      <c r="T109" s="2">
        <f>IFERROR('Selected scen drivers'!V107/'Selected scen drivers'!$F107,"")</f>
        <v>4.1665080096244047</v>
      </c>
      <c r="U109" s="2">
        <f>IFERROR('Selected scen drivers'!W107/'Selected scen drivers'!$F107,"")</f>
        <v>4.4128427068497071</v>
      </c>
      <c r="V109" s="2"/>
      <c r="W109" s="2"/>
      <c r="X109" s="2"/>
      <c r="Y109" s="2"/>
      <c r="Z109" s="2"/>
      <c r="AA109" s="2"/>
      <c r="AB109" s="2"/>
      <c r="AC109" s="2"/>
    </row>
    <row r="110" spans="2:29" x14ac:dyDescent="0.35">
      <c r="B110" t="str">
        <f>'Selected scen drivers'!C108</f>
        <v>Arg-Chi</v>
      </c>
      <c r="C110" t="str">
        <f>'Selected scen drivers'!D108</f>
        <v>HOU</v>
      </c>
      <c r="D110" s="2">
        <f>IFERROR('Selected scen drivers'!F108/'Selected scen drivers'!$F108,"")</f>
        <v>1</v>
      </c>
      <c r="E110" s="2">
        <f>IFERROR('Selected scen drivers'!G108/'Selected scen drivers'!$F108,"")</f>
        <v>1.0079666160094998</v>
      </c>
      <c r="F110" s="2">
        <f>IFERROR('Selected scen drivers'!H108/'Selected scen drivers'!$F108,"")</f>
        <v>1.0477996960569989</v>
      </c>
      <c r="G110" s="2">
        <f>IFERROR('Selected scen drivers'!I108/'Selected scen drivers'!$F108,"")</f>
        <v>1.0831598123855664</v>
      </c>
      <c r="H110" s="2">
        <f>IFERROR('Selected scen drivers'!J108/'Selected scen drivers'!$F108,"")</f>
        <v>1.109938068463785</v>
      </c>
      <c r="I110" s="2">
        <f>IFERROR('Selected scen drivers'!K108/'Selected scen drivers'!$F108,"")</f>
        <v>1.1213423165000684</v>
      </c>
      <c r="J110" s="2">
        <f>IFERROR('Selected scen drivers'!L108/'Selected scen drivers'!$F108,"")</f>
        <v>1.1181191617473591</v>
      </c>
      <c r="K110" s="2">
        <f>IFERROR('Selected scen drivers'!M108/'Selected scen drivers'!$F108,"")</f>
        <v>1.1013815350940683</v>
      </c>
      <c r="L110" s="2">
        <f>IFERROR('Selected scen drivers'!N108/'Selected scen drivers'!$F108,"")</f>
        <v>1.0766782280740019</v>
      </c>
      <c r="M110" s="2">
        <f>IFERROR('Selected scen drivers'!O108/'Selected scen drivers'!$F108,"")</f>
        <v>1.0437545469077247</v>
      </c>
      <c r="N110" s="2">
        <f>IFERROR('Selected scen drivers'!P108/'Selected scen drivers'!$F108,"")</f>
        <v>1.0124465970488612</v>
      </c>
      <c r="O110" s="2">
        <f>IFERROR('Selected scen drivers'!Q108/'Selected scen drivers'!$F108,"")</f>
        <v>0.98360944302473818</v>
      </c>
      <c r="P110" s="2">
        <f>IFERROR('Selected scen drivers'!R108/'Selected scen drivers'!$F108,"")</f>
        <v>0.95022304889065001</v>
      </c>
      <c r="Q110" s="2">
        <f>IFERROR('Selected scen drivers'!S108/'Selected scen drivers'!$F108,"")</f>
        <v>0.90876114391485863</v>
      </c>
      <c r="R110" s="2">
        <f>IFERROR('Selected scen drivers'!T108/'Selected scen drivers'!$F108,"")</f>
        <v>0.86921555891470415</v>
      </c>
      <c r="S110" s="2">
        <f>IFERROR('Selected scen drivers'!U108/'Selected scen drivers'!$F108,"")</f>
        <v>0.84259722246068869</v>
      </c>
      <c r="T110" s="2">
        <f>IFERROR('Selected scen drivers'!V108/'Selected scen drivers'!$F108,"")</f>
        <v>0.81573602219271413</v>
      </c>
      <c r="U110" s="2">
        <f>IFERROR('Selected scen drivers'!W108/'Selected scen drivers'!$F108,"")</f>
        <v>0.78761130095307963</v>
      </c>
      <c r="V110" s="2"/>
      <c r="W110" s="2"/>
      <c r="X110" s="2"/>
      <c r="Y110" s="2"/>
      <c r="Z110" s="2"/>
      <c r="AA110" s="2"/>
      <c r="AB110" s="2"/>
      <c r="AC110" s="2"/>
    </row>
    <row r="111" spans="2:29" x14ac:dyDescent="0.35">
      <c r="B111" t="str">
        <f>'Selected scen drivers'!C109</f>
        <v>Arg-Chi</v>
      </c>
      <c r="C111" t="str">
        <f>'Selected scen drivers'!D109</f>
        <v>POP</v>
      </c>
      <c r="D111" s="2">
        <f>IFERROR('Selected scen drivers'!F109/'Selected scen drivers'!$F109,"")</f>
        <v>1</v>
      </c>
      <c r="E111" s="2">
        <f>IFERROR('Selected scen drivers'!G109/'Selected scen drivers'!$F109,"")</f>
        <v>1.0047391086193138</v>
      </c>
      <c r="F111" s="2">
        <f>IFERROR('Selected scen drivers'!H109/'Selected scen drivers'!$F109,"")</f>
        <v>1.0284346517158831</v>
      </c>
      <c r="G111" s="2">
        <f>IFERROR('Selected scen drivers'!I109/'Selected scen drivers'!$F109,"")</f>
        <v>1.0527002379224797</v>
      </c>
      <c r="H111" s="2">
        <f>IFERROR('Selected scen drivers'!J109/'Selected scen drivers'!$F109,"")</f>
        <v>1.0741925211472267</v>
      </c>
      <c r="I111" s="2">
        <f>IFERROR('Selected scen drivers'!K109/'Selected scen drivers'!$F109,"")</f>
        <v>1.0921578115018251</v>
      </c>
      <c r="J111" s="2">
        <f>IFERROR('Selected scen drivers'!L109/'Selected scen drivers'!$F109,"")</f>
        <v>1.1060146731628933</v>
      </c>
      <c r="K111" s="2">
        <f>IFERROR('Selected scen drivers'!M109/'Selected scen drivers'!$F109,"")</f>
        <v>1.11581386403766</v>
      </c>
      <c r="L111" s="2">
        <f>IFERROR('Selected scen drivers'!N109/'Selected scen drivers'!$F109,"")</f>
        <v>1.1213187071662969</v>
      </c>
      <c r="M111" s="2">
        <f>IFERROR('Selected scen drivers'!O109/'Selected scen drivers'!$F109,"")</f>
        <v>1.1218444957749301</v>
      </c>
      <c r="N111" s="2">
        <f>IFERROR('Selected scen drivers'!P109/'Selected scen drivers'!$F109,"")</f>
        <v>1.1180857465941867</v>
      </c>
      <c r="O111" s="2">
        <f>IFERROR('Selected scen drivers'!Q109/'Selected scen drivers'!$F109,"")</f>
        <v>1.1107287491545415</v>
      </c>
      <c r="P111" s="2">
        <f>IFERROR('Selected scen drivers'!R109/'Selected scen drivers'!$F109,"")</f>
        <v>1.1000103841369704</v>
      </c>
      <c r="Q111" s="2">
        <f>IFERROR('Selected scen drivers'!S109/'Selected scen drivers'!$F109,"")</f>
        <v>1.086114361003174</v>
      </c>
      <c r="R111" s="2">
        <f>IFERROR('Selected scen drivers'!T109/'Selected scen drivers'!$F109,"")</f>
        <v>1.0692807259473307</v>
      </c>
      <c r="S111" s="2">
        <f>IFERROR('Selected scen drivers'!U109/'Selected scen drivers'!$F109,"")</f>
        <v>1.0500373674729691</v>
      </c>
      <c r="T111" s="2">
        <f>IFERROR('Selected scen drivers'!V109/'Selected scen drivers'!$F109,"")</f>
        <v>1.0290834565553748</v>
      </c>
      <c r="U111" s="2">
        <f>IFERROR('Selected scen drivers'!W109/'Selected scen drivers'!$F109,"")</f>
        <v>1.0073332623589752</v>
      </c>
      <c r="V111" s="2"/>
      <c r="W111" s="2"/>
      <c r="X111" s="2"/>
      <c r="Y111" s="2"/>
      <c r="Z111" s="2"/>
      <c r="AA111" s="2"/>
      <c r="AB111" s="2"/>
      <c r="AC111" s="2"/>
    </row>
    <row r="112" spans="2:29" x14ac:dyDescent="0.35">
      <c r="B112" t="str">
        <f>'Selected scen drivers'!C110</f>
        <v>Russia</v>
      </c>
      <c r="C112" t="str">
        <f>'Selected scen drivers'!D110</f>
        <v>GDP</v>
      </c>
      <c r="D112" s="2">
        <f>IFERROR('Selected scen drivers'!F110/'Selected scen drivers'!$F110,"")</f>
        <v>1</v>
      </c>
      <c r="E112" s="2">
        <f>IFERROR('Selected scen drivers'!G110/'Selected scen drivers'!$F110,"")</f>
        <v>1.0083795293714557</v>
      </c>
      <c r="F112" s="2">
        <f>IFERROR('Selected scen drivers'!H110/'Selected scen drivers'!$F110,"")</f>
        <v>1.0790105994649752</v>
      </c>
      <c r="G112" s="2">
        <f>IFERROR('Selected scen drivers'!I110/'Selected scen drivers'!$F110,"")</f>
        <v>1.159882035378405</v>
      </c>
      <c r="H112" s="2">
        <f>IFERROR('Selected scen drivers'!J110/'Selected scen drivers'!$F110,"")</f>
        <v>1.272594694557067</v>
      </c>
      <c r="I112" s="2">
        <f>IFERROR('Selected scen drivers'!K110/'Selected scen drivers'!$F110,"")</f>
        <v>1.3893925184381493</v>
      </c>
      <c r="J112" s="2">
        <f>IFERROR('Selected scen drivers'!L110/'Selected scen drivers'!$F110,"")</f>
        <v>1.5078650402147127</v>
      </c>
      <c r="K112" s="2">
        <f>IFERROR('Selected scen drivers'!M110/'Selected scen drivers'!$F110,"")</f>
        <v>1.6270596038708034</v>
      </c>
      <c r="L112" s="2">
        <f>IFERROR('Selected scen drivers'!N110/'Selected scen drivers'!$F110,"")</f>
        <v>1.7578452732887333</v>
      </c>
      <c r="M112" s="2">
        <f>IFERROR('Selected scen drivers'!O110/'Selected scen drivers'!$F110,"")</f>
        <v>1.9089304775250053</v>
      </c>
      <c r="N112" s="2">
        <f>IFERROR('Selected scen drivers'!P110/'Selected scen drivers'!$F110,"")</f>
        <v>2.0691716120587036</v>
      </c>
      <c r="O112" s="2">
        <f>IFERROR('Selected scen drivers'!Q110/'Selected scen drivers'!$F110,"")</f>
        <v>2.2362021365850659</v>
      </c>
      <c r="P112" s="2">
        <f>IFERROR('Selected scen drivers'!R110/'Selected scen drivers'!$F110,"")</f>
        <v>2.4053466240286756</v>
      </c>
      <c r="Q112" s="2">
        <f>IFERROR('Selected scen drivers'!S110/'Selected scen drivers'!$F110,"")</f>
        <v>2.5772612265157941</v>
      </c>
      <c r="R112" s="2">
        <f>IFERROR('Selected scen drivers'!T110/'Selected scen drivers'!$F110,"")</f>
        <v>2.7573763578779986</v>
      </c>
      <c r="S112" s="2">
        <f>IFERROR('Selected scen drivers'!U110/'Selected scen drivers'!$F110,"")</f>
        <v>2.9505431511994136</v>
      </c>
      <c r="T112" s="2">
        <f>IFERROR('Selected scen drivers'!V110/'Selected scen drivers'!$F110,"")</f>
        <v>3.1554053757253362</v>
      </c>
      <c r="U112" s="2">
        <f>IFERROR('Selected scen drivers'!W110/'Selected scen drivers'!$F110,"")</f>
        <v>3.3637817204253841</v>
      </c>
      <c r="V112" s="2"/>
      <c r="W112" s="2"/>
      <c r="X112" s="2"/>
      <c r="Y112" s="2"/>
      <c r="Z112" s="2"/>
      <c r="AA112" s="2"/>
      <c r="AB112" s="2"/>
      <c r="AC112" s="2"/>
    </row>
    <row r="113" spans="2:29" x14ac:dyDescent="0.35">
      <c r="B113" t="str">
        <f>'Selected scen drivers'!C111</f>
        <v>Russia</v>
      </c>
      <c r="C113" t="str">
        <f>'Selected scen drivers'!D111</f>
        <v>GDPAGR</v>
      </c>
      <c r="D113" s="2">
        <f>IFERROR('Selected scen drivers'!F111/'Selected scen drivers'!$F111,"")</f>
        <v>1</v>
      </c>
      <c r="E113" s="2">
        <f>IFERROR('Selected scen drivers'!G111/'Selected scen drivers'!$F111,"")</f>
        <v>1.0083795293714519</v>
      </c>
      <c r="F113" s="2">
        <f>IFERROR('Selected scen drivers'!H111/'Selected scen drivers'!$F111,"")</f>
        <v>1.0790105994649726</v>
      </c>
      <c r="G113" s="2">
        <f>IFERROR('Selected scen drivers'!I111/'Selected scen drivers'!$F111,"")</f>
        <v>1.1598820353784036</v>
      </c>
      <c r="H113" s="2">
        <f>IFERROR('Selected scen drivers'!J111/'Selected scen drivers'!$F111,"")</f>
        <v>1.2725946945570668</v>
      </c>
      <c r="I113" s="2">
        <f>IFERROR('Selected scen drivers'!K111/'Selected scen drivers'!$F111,"")</f>
        <v>1.3893925184381442</v>
      </c>
      <c r="J113" s="2">
        <f>IFERROR('Selected scen drivers'!L111/'Selected scen drivers'!$F111,"")</f>
        <v>1.5078650402147098</v>
      </c>
      <c r="K113" s="2">
        <f>IFERROR('Selected scen drivers'!M111/'Selected scen drivers'!$F111,"")</f>
        <v>1.6270596038708023</v>
      </c>
      <c r="L113" s="2">
        <f>IFERROR('Selected scen drivers'!N111/'Selected scen drivers'!$F111,"")</f>
        <v>1.7578452732887324</v>
      </c>
      <c r="M113" s="2">
        <f>IFERROR('Selected scen drivers'!O111/'Selected scen drivers'!$F111,"")</f>
        <v>1.9089304775250033</v>
      </c>
      <c r="N113" s="2">
        <f>IFERROR('Selected scen drivers'!P111/'Selected scen drivers'!$F111,"")</f>
        <v>2.0691716120586974</v>
      </c>
      <c r="O113" s="2">
        <f>IFERROR('Selected scen drivers'!Q111/'Selected scen drivers'!$F111,"")</f>
        <v>2.2362021365850615</v>
      </c>
      <c r="P113" s="2">
        <f>IFERROR('Selected scen drivers'!R111/'Selected scen drivers'!$F111,"")</f>
        <v>2.4053466240286734</v>
      </c>
      <c r="Q113" s="2">
        <f>IFERROR('Selected scen drivers'!S111/'Selected scen drivers'!$F111,"")</f>
        <v>2.5772612265157924</v>
      </c>
      <c r="R113" s="2">
        <f>IFERROR('Selected scen drivers'!T111/'Selected scen drivers'!$F111,"")</f>
        <v>2.7573763578779946</v>
      </c>
      <c r="S113" s="2">
        <f>IFERROR('Selected scen drivers'!U111/'Selected scen drivers'!$F111,"")</f>
        <v>2.9505431511994082</v>
      </c>
      <c r="T113" s="2">
        <f>IFERROR('Selected scen drivers'!V111/'Selected scen drivers'!$F111,"")</f>
        <v>3.1554053757253335</v>
      </c>
      <c r="U113" s="2">
        <f>IFERROR('Selected scen drivers'!W111/'Selected scen drivers'!$F111,"")</f>
        <v>3.3637817204253797</v>
      </c>
      <c r="V113" s="2"/>
      <c r="W113" s="2"/>
      <c r="X113" s="2"/>
      <c r="Y113" s="2"/>
      <c r="Z113" s="2"/>
      <c r="AA113" s="2"/>
      <c r="AB113" s="2"/>
      <c r="AC113" s="2"/>
    </row>
    <row r="114" spans="2:29" x14ac:dyDescent="0.35">
      <c r="B114" t="str">
        <f>'Selected scen drivers'!C112</f>
        <v>Russia</v>
      </c>
      <c r="C114" t="str">
        <f>'Selected scen drivers'!D112</f>
        <v>GDPIND</v>
      </c>
      <c r="D114" s="2">
        <f>IFERROR('Selected scen drivers'!F112/'Selected scen drivers'!$F112,"")</f>
        <v>1</v>
      </c>
      <c r="E114" s="2">
        <f>IFERROR('Selected scen drivers'!G112/'Selected scen drivers'!$F112,"")</f>
        <v>1.0083795293714528</v>
      </c>
      <c r="F114" s="2">
        <f>IFERROR('Selected scen drivers'!H112/'Selected scen drivers'!$F112,"")</f>
        <v>1.0790105994649715</v>
      </c>
      <c r="G114" s="2">
        <f>IFERROR('Selected scen drivers'!I112/'Selected scen drivers'!$F112,"")</f>
        <v>1.1598820353784056</v>
      </c>
      <c r="H114" s="2">
        <f>IFERROR('Selected scen drivers'!J112/'Selected scen drivers'!$F112,"")</f>
        <v>1.2725946945570639</v>
      </c>
      <c r="I114" s="2">
        <f>IFERROR('Selected scen drivers'!K112/'Selected scen drivers'!$F112,"")</f>
        <v>1.3893925184381477</v>
      </c>
      <c r="J114" s="2">
        <f>IFERROR('Selected scen drivers'!L112/'Selected scen drivers'!$F112,"")</f>
        <v>1.5078650402147127</v>
      </c>
      <c r="K114" s="2">
        <f>IFERROR('Selected scen drivers'!M112/'Selected scen drivers'!$F112,"")</f>
        <v>1.6270596038708025</v>
      </c>
      <c r="L114" s="2">
        <f>IFERROR('Selected scen drivers'!N112/'Selected scen drivers'!$F112,"")</f>
        <v>1.7578452732887315</v>
      </c>
      <c r="M114" s="2">
        <f>IFERROR('Selected scen drivers'!O112/'Selected scen drivers'!$F112,"")</f>
        <v>1.9089304775250009</v>
      </c>
      <c r="N114" s="2">
        <f>IFERROR('Selected scen drivers'!P112/'Selected scen drivers'!$F112,"")</f>
        <v>2.0691716120587023</v>
      </c>
      <c r="O114" s="2">
        <f>IFERROR('Selected scen drivers'!Q112/'Selected scen drivers'!$F112,"")</f>
        <v>2.2362021365850611</v>
      </c>
      <c r="P114" s="2">
        <f>IFERROR('Selected scen drivers'!R112/'Selected scen drivers'!$F112,"")</f>
        <v>2.4053466240286703</v>
      </c>
      <c r="Q114" s="2">
        <f>IFERROR('Selected scen drivers'!S112/'Selected scen drivers'!$F112,"")</f>
        <v>2.5772612265157901</v>
      </c>
      <c r="R114" s="2">
        <f>IFERROR('Selected scen drivers'!T112/'Selected scen drivers'!$F112,"")</f>
        <v>2.7573763578779937</v>
      </c>
      <c r="S114" s="2">
        <f>IFERROR('Selected scen drivers'!U112/'Selected scen drivers'!$F112,"")</f>
        <v>2.9505431511994105</v>
      </c>
      <c r="T114" s="2">
        <f>IFERROR('Selected scen drivers'!V112/'Selected scen drivers'!$F112,"")</f>
        <v>3.1554053757253309</v>
      </c>
      <c r="U114" s="2">
        <f>IFERROR('Selected scen drivers'!W112/'Selected scen drivers'!$F112,"")</f>
        <v>3.3637817204253806</v>
      </c>
      <c r="V114" s="2"/>
      <c r="W114" s="2"/>
      <c r="X114" s="2"/>
      <c r="Y114" s="2"/>
      <c r="Z114" s="2"/>
      <c r="AA114" s="2"/>
      <c r="AB114" s="2"/>
      <c r="AC114" s="2"/>
    </row>
    <row r="115" spans="2:29" x14ac:dyDescent="0.35">
      <c r="B115" t="str">
        <f>'Selected scen drivers'!C113</f>
        <v>Russia</v>
      </c>
      <c r="C115" t="str">
        <f>'Selected scen drivers'!D113</f>
        <v>GDPMFG</v>
      </c>
      <c r="D115" s="2">
        <f>IFERROR('Selected scen drivers'!F113/'Selected scen drivers'!$F113,"")</f>
        <v>1</v>
      </c>
      <c r="E115" s="2">
        <f>IFERROR('Selected scen drivers'!G113/'Selected scen drivers'!$F113,"")</f>
        <v>1.0083795293714521</v>
      </c>
      <c r="F115" s="2">
        <f>IFERROR('Selected scen drivers'!H113/'Selected scen drivers'!$F113,"")</f>
        <v>1.1407320836046906</v>
      </c>
      <c r="G115" s="2">
        <f>IFERROR('Selected scen drivers'!I113/'Selected scen drivers'!$F113,"")</f>
        <v>1.2925770073945293</v>
      </c>
      <c r="H115" s="2">
        <f>IFERROR('Selected scen drivers'!J113/'Selected scen drivers'!$F113,"")</f>
        <v>1.4909792960484909</v>
      </c>
      <c r="I115" s="2">
        <f>IFERROR('Selected scen drivers'!K113/'Selected scen drivers'!$F113,"")</f>
        <v>1.7072962288674851</v>
      </c>
      <c r="J115" s="2">
        <f>IFERROR('Selected scen drivers'!L113/'Selected scen drivers'!$F113,"")</f>
        <v>1.9391289601919424</v>
      </c>
      <c r="K115" s="2">
        <f>IFERROR('Selected scen drivers'!M113/'Selected scen drivers'!$F113,"")</f>
        <v>2.1854852592878173</v>
      </c>
      <c r="L115" s="2">
        <f>IFERROR('Selected scen drivers'!N113/'Selected scen drivers'!$F113,"")</f>
        <v>2.4617102162876043</v>
      </c>
      <c r="M115" s="2">
        <f>IFERROR('Selected scen drivers'!O113/'Selected scen drivers'!$F113,"")</f>
        <v>2.7824864722543037</v>
      </c>
      <c r="N115" s="2">
        <f>IFERROR('Selected scen drivers'!P113/'Selected scen drivers'!$F113,"")</f>
        <v>3.1344170193737675</v>
      </c>
      <c r="O115" s="2">
        <f>IFERROR('Selected scen drivers'!Q113/'Selected scen drivers'!$F113,"")</f>
        <v>3.515352821248201</v>
      </c>
      <c r="P115" s="2">
        <f>IFERROR('Selected scen drivers'!R113/'Selected scen drivers'!$F113,"")</f>
        <v>3.9188416715939081</v>
      </c>
      <c r="Q115" s="2">
        <f>IFERROR('Selected scen drivers'!S113/'Selected scen drivers'!$F113,"")</f>
        <v>4.3463528887684051</v>
      </c>
      <c r="R115" s="2">
        <f>IFERROR('Selected scen drivers'!T113/'Selected scen drivers'!$F113,"")</f>
        <v>4.8078304460186292</v>
      </c>
      <c r="S115" s="2">
        <f>IFERROR('Selected scen drivers'!U113/'Selected scen drivers'!$F113,"")</f>
        <v>5.3134176527182522</v>
      </c>
      <c r="T115" s="2">
        <f>IFERROR('Selected scen drivers'!V113/'Selected scen drivers'!$F113,"")</f>
        <v>5.8628343335425823</v>
      </c>
      <c r="U115" s="2">
        <f>IFERROR('Selected scen drivers'!W113/'Selected scen drivers'!$F113,"")</f>
        <v>6.4424183930906045</v>
      </c>
      <c r="V115" s="2"/>
      <c r="W115" s="2"/>
      <c r="X115" s="2"/>
      <c r="Y115" s="2"/>
      <c r="Z115" s="2"/>
      <c r="AA115" s="2"/>
      <c r="AB115" s="2"/>
      <c r="AC115" s="2"/>
    </row>
    <row r="116" spans="2:29" x14ac:dyDescent="0.35">
      <c r="B116" t="str">
        <f>'Selected scen drivers'!C114</f>
        <v>Russia</v>
      </c>
      <c r="C116" t="str">
        <f>'Selected scen drivers'!D114</f>
        <v>GDPPCAP</v>
      </c>
      <c r="D116" s="2">
        <f>IFERROR('Selected scen drivers'!F114/'Selected scen drivers'!$F114,"")</f>
        <v>1</v>
      </c>
      <c r="E116" s="2">
        <f>IFERROR('Selected scen drivers'!G114/'Selected scen drivers'!$F114,"")</f>
        <v>1.0089207454579068</v>
      </c>
      <c r="F116" s="2">
        <f>IFERROR('Selected scen drivers'!H114/'Selected scen drivers'!$F114,"")</f>
        <v>1.0824946999620062</v>
      </c>
      <c r="G116" s="2">
        <f>IFERROR('Selected scen drivers'!I114/'Selected scen drivers'!$F114,"")</f>
        <v>1.1796191799836144</v>
      </c>
      <c r="H116" s="2">
        <f>IFERROR('Selected scen drivers'!J114/'Selected scen drivers'!$F114,"")</f>
        <v>1.3109985757498979</v>
      </c>
      <c r="I116" s="2">
        <f>IFERROR('Selected scen drivers'!K114/'Selected scen drivers'!$F114,"")</f>
        <v>1.4453859217391529</v>
      </c>
      <c r="J116" s="2">
        <f>IFERROR('Selected scen drivers'!L114/'Selected scen drivers'!$F114,"")</f>
        <v>1.5782937102342043</v>
      </c>
      <c r="K116" s="2">
        <f>IFERROR('Selected scen drivers'!M114/'Selected scen drivers'!$F114,"")</f>
        <v>1.7101205377051449</v>
      </c>
      <c r="L116" s="2">
        <f>IFERROR('Selected scen drivers'!N114/'Selected scen drivers'!$F114,"")</f>
        <v>1.8581319537158474</v>
      </c>
      <c r="M116" s="2">
        <f>IFERROR('Selected scen drivers'!O114/'Selected scen drivers'!$F114,"")</f>
        <v>2.0329598833372655</v>
      </c>
      <c r="N116" s="2">
        <f>IFERROR('Selected scen drivers'!P114/'Selected scen drivers'!$F114,"")</f>
        <v>2.2250477145677809</v>
      </c>
      <c r="O116" s="2">
        <f>IFERROR('Selected scen drivers'!Q114/'Selected scen drivers'!$F114,"")</f>
        <v>2.4305514663139061</v>
      </c>
      <c r="P116" s="2">
        <f>IFERROR('Selected scen drivers'!R114/'Selected scen drivers'!$F114,"")</f>
        <v>2.6428672413002801</v>
      </c>
      <c r="Q116" s="2">
        <f>IFERROR('Selected scen drivers'!S114/'Selected scen drivers'!$F114,"")</f>
        <v>2.8623035739819591</v>
      </c>
      <c r="R116" s="2">
        <f>IFERROR('Selected scen drivers'!T114/'Selected scen drivers'!$F114,"")</f>
        <v>3.0949098146650669</v>
      </c>
      <c r="S116" s="2">
        <f>IFERROR('Selected scen drivers'!U114/'Selected scen drivers'!$F114,"")</f>
        <v>3.3475527002056515</v>
      </c>
      <c r="T116" s="2">
        <f>IFERROR('Selected scen drivers'!V114/'Selected scen drivers'!$F114,"")</f>
        <v>3.6222195871973697</v>
      </c>
      <c r="U116" s="2">
        <f>IFERROR('Selected scen drivers'!W114/'Selected scen drivers'!$F114,"")</f>
        <v>3.916065381044314</v>
      </c>
      <c r="V116" s="2"/>
      <c r="W116" s="2"/>
      <c r="X116" s="2"/>
      <c r="Y116" s="2"/>
      <c r="Z116" s="2"/>
      <c r="AA116" s="2"/>
      <c r="AB116" s="2"/>
      <c r="AC116" s="2"/>
    </row>
    <row r="117" spans="2:29" x14ac:dyDescent="0.35">
      <c r="B117" t="str">
        <f>'Selected scen drivers'!C115</f>
        <v>Russia</v>
      </c>
      <c r="C117" t="str">
        <f>'Selected scen drivers'!D115</f>
        <v>GDPPHOU</v>
      </c>
      <c r="D117" s="2">
        <f>IFERROR('Selected scen drivers'!F115/'Selected scen drivers'!$F115,"")</f>
        <v>1</v>
      </c>
      <c r="E117" s="2">
        <f>IFERROR('Selected scen drivers'!G115/'Selected scen drivers'!$F115,"")</f>
        <v>1.0154257598728569</v>
      </c>
      <c r="F117" s="2">
        <f>IFERROR('Selected scen drivers'!H115/'Selected scen drivers'!$F115,"")</f>
        <v>1.1258870527050129</v>
      </c>
      <c r="G117" s="2">
        <f>IFERROR('Selected scen drivers'!I115/'Selected scen drivers'!$F115,"")</f>
        <v>1.2481988754943645</v>
      </c>
      <c r="H117" s="2">
        <f>IFERROR('Selected scen drivers'!J115/'Selected scen drivers'!$F115,"")</f>
        <v>1.3773635427874049</v>
      </c>
      <c r="I117" s="2">
        <f>IFERROR('Selected scen drivers'!K115/'Selected scen drivers'!$F115,"")</f>
        <v>1.5258319503308784</v>
      </c>
      <c r="J117" s="2">
        <f>IFERROR('Selected scen drivers'!L115/'Selected scen drivers'!$F115,"")</f>
        <v>1.7006768622799089</v>
      </c>
      <c r="K117" s="2">
        <f>IFERROR('Selected scen drivers'!M115/'Selected scen drivers'!$F115,"")</f>
        <v>1.9266354334136326</v>
      </c>
      <c r="L117" s="2">
        <f>IFERROR('Selected scen drivers'!N115/'Selected scen drivers'!$F115,"")</f>
        <v>2.2048458194270681</v>
      </c>
      <c r="M117" s="2">
        <f>IFERROR('Selected scen drivers'!O115/'Selected scen drivers'!$F115,"")</f>
        <v>2.4445332173652026</v>
      </c>
      <c r="N117" s="2">
        <f>IFERROR('Selected scen drivers'!P115/'Selected scen drivers'!$F115,"")</f>
        <v>2.6294947978385186</v>
      </c>
      <c r="O117" s="2">
        <f>IFERROR('Selected scen drivers'!Q115/'Selected scen drivers'!$F115,"")</f>
        <v>2.8367177337106728</v>
      </c>
      <c r="P117" s="2">
        <f>IFERROR('Selected scen drivers'!R115/'Selected scen drivers'!$F115,"")</f>
        <v>3.0955636970244287</v>
      </c>
      <c r="Q117" s="2">
        <f>IFERROR('Selected scen drivers'!S115/'Selected scen drivers'!$F115,"")</f>
        <v>3.4452878070399606</v>
      </c>
      <c r="R117" s="2">
        <f>IFERROR('Selected scen drivers'!T115/'Selected scen drivers'!$F115,"")</f>
        <v>3.8305794259308406</v>
      </c>
      <c r="S117" s="2">
        <f>IFERROR('Selected scen drivers'!U115/'Selected scen drivers'!$F115,"")</f>
        <v>4.189625846608541</v>
      </c>
      <c r="T117" s="2">
        <f>IFERROR('Selected scen drivers'!V115/'Selected scen drivers'!$F115,"")</f>
        <v>4.5490413055105696</v>
      </c>
      <c r="U117" s="2">
        <f>IFERROR('Selected scen drivers'!W115/'Selected scen drivers'!$F115,"")</f>
        <v>4.9326839408995502</v>
      </c>
      <c r="V117" s="2"/>
      <c r="W117" s="2"/>
      <c r="X117" s="2"/>
      <c r="Y117" s="2"/>
      <c r="Z117" s="2"/>
      <c r="AA117" s="2"/>
      <c r="AB117" s="2"/>
      <c r="AC117" s="2"/>
    </row>
    <row r="118" spans="2:29" x14ac:dyDescent="0.35">
      <c r="B118" t="str">
        <f>'Selected scen drivers'!C116</f>
        <v>Russia</v>
      </c>
      <c r="C118" t="str">
        <f>'Selected scen drivers'!D116</f>
        <v>GDPSER</v>
      </c>
      <c r="D118" s="2">
        <f>IFERROR('Selected scen drivers'!F116/'Selected scen drivers'!$F116,"")</f>
        <v>1</v>
      </c>
      <c r="E118" s="2">
        <f>IFERROR('Selected scen drivers'!G116/'Selected scen drivers'!$F116,"")</f>
        <v>1.0083795293714575</v>
      </c>
      <c r="F118" s="2">
        <f>IFERROR('Selected scen drivers'!H116/'Selected scen drivers'!$F116,"")</f>
        <v>1.0790105994649752</v>
      </c>
      <c r="G118" s="2">
        <f>IFERROR('Selected scen drivers'!I116/'Selected scen drivers'!$F116,"")</f>
        <v>1.1598820353784072</v>
      </c>
      <c r="H118" s="2">
        <f>IFERROR('Selected scen drivers'!J116/'Selected scen drivers'!$F116,"")</f>
        <v>1.2725946945570663</v>
      </c>
      <c r="I118" s="2">
        <f>IFERROR('Selected scen drivers'!K116/'Selected scen drivers'!$F116,"")</f>
        <v>1.3893925184381495</v>
      </c>
      <c r="J118" s="2">
        <f>IFERROR('Selected scen drivers'!L116/'Selected scen drivers'!$F116,"")</f>
        <v>1.5078650402147149</v>
      </c>
      <c r="K118" s="2">
        <f>IFERROR('Selected scen drivers'!M116/'Selected scen drivers'!$F116,"")</f>
        <v>1.6270596038708036</v>
      </c>
      <c r="L118" s="2">
        <f>IFERROR('Selected scen drivers'!N116/'Selected scen drivers'!$F116,"")</f>
        <v>1.7578452732887322</v>
      </c>
      <c r="M118" s="2">
        <f>IFERROR('Selected scen drivers'!O116/'Selected scen drivers'!$F116,"")</f>
        <v>1.9089304775250093</v>
      </c>
      <c r="N118" s="2">
        <f>IFERROR('Selected scen drivers'!P116/'Selected scen drivers'!$F116,"")</f>
        <v>2.069171612058704</v>
      </c>
      <c r="O118" s="2">
        <f>IFERROR('Selected scen drivers'!Q116/'Selected scen drivers'!$F116,"")</f>
        <v>2.2362021365850659</v>
      </c>
      <c r="P118" s="2">
        <f>IFERROR('Selected scen drivers'!R116/'Selected scen drivers'!$F116,"")</f>
        <v>2.4053466240286765</v>
      </c>
      <c r="Q118" s="2">
        <f>IFERROR('Selected scen drivers'!S116/'Selected scen drivers'!$F116,"")</f>
        <v>2.5772612265157959</v>
      </c>
      <c r="R118" s="2">
        <f>IFERROR('Selected scen drivers'!T116/'Selected scen drivers'!$F116,"")</f>
        <v>2.7573763578780004</v>
      </c>
      <c r="S118" s="2">
        <f>IFERROR('Selected scen drivers'!U116/'Selected scen drivers'!$F116,"")</f>
        <v>2.9505431511994149</v>
      </c>
      <c r="T118" s="2">
        <f>IFERROR('Selected scen drivers'!V116/'Selected scen drivers'!$F116,"")</f>
        <v>3.155405375725338</v>
      </c>
      <c r="U118" s="2">
        <f>IFERROR('Selected scen drivers'!W116/'Selected scen drivers'!$F116,"")</f>
        <v>3.3637817204253868</v>
      </c>
      <c r="V118" s="2"/>
      <c r="W118" s="2"/>
      <c r="X118" s="2"/>
      <c r="Y118" s="2"/>
      <c r="Z118" s="2"/>
      <c r="AA118" s="2"/>
      <c r="AB118" s="2"/>
      <c r="AC118" s="2"/>
    </row>
    <row r="119" spans="2:29" x14ac:dyDescent="0.35">
      <c r="B119" t="str">
        <f>'Selected scen drivers'!C117</f>
        <v>Russia</v>
      </c>
      <c r="C119" t="str">
        <f>'Selected scen drivers'!D117</f>
        <v>HOU</v>
      </c>
      <c r="D119" s="2">
        <f>IFERROR('Selected scen drivers'!F117/'Selected scen drivers'!$F117,"")</f>
        <v>1</v>
      </c>
      <c r="E119" s="2">
        <f>IFERROR('Selected scen drivers'!G117/'Selected scen drivers'!$F117,"")</f>
        <v>0.99306081175025318</v>
      </c>
      <c r="F119" s="2">
        <f>IFERROR('Selected scen drivers'!H117/'Selected scen drivers'!$F117,"")</f>
        <v>0.95836487050151864</v>
      </c>
      <c r="G119" s="2">
        <f>IFERROR('Selected scen drivers'!I117/'Selected scen drivers'!$F117,"")</f>
        <v>0.92924457644541614</v>
      </c>
      <c r="H119" s="2">
        <f>IFERROR('Selected scen drivers'!J117/'Selected scen drivers'!$F117,"")</f>
        <v>0.92393522481486012</v>
      </c>
      <c r="I119" s="2">
        <f>IFERROR('Selected scen drivers'!K117/'Selected scen drivers'!$F117,"")</f>
        <v>0.91058030219963504</v>
      </c>
      <c r="J119" s="2">
        <f>IFERROR('Selected scen drivers'!L117/'Selected scen drivers'!$F117,"")</f>
        <v>0.88662642131397262</v>
      </c>
      <c r="K119" s="2">
        <f>IFERROR('Selected scen drivers'!M117/'Selected scen drivers'!$F117,"")</f>
        <v>0.84450829443531994</v>
      </c>
      <c r="L119" s="2">
        <f>IFERROR('Selected scen drivers'!N117/'Selected scen drivers'!$F117,"")</f>
        <v>0.7972644879747236</v>
      </c>
      <c r="M119" s="2">
        <f>IFERROR('Selected scen drivers'!O117/'Selected scen drivers'!$F117,"")</f>
        <v>0.78089774520737198</v>
      </c>
      <c r="N119" s="2">
        <f>IFERROR('Selected scen drivers'!P117/'Selected scen drivers'!$F117,"")</f>
        <v>0.786908425816088</v>
      </c>
      <c r="O119" s="2">
        <f>IFERROR('Selected scen drivers'!Q117/'Selected scen drivers'!$F117,"")</f>
        <v>0.78830618570566047</v>
      </c>
      <c r="P119" s="2">
        <f>IFERROR('Selected scen drivers'!R117/'Selected scen drivers'!$F117,"")</f>
        <v>0.77703024697595047</v>
      </c>
      <c r="Q119" s="2">
        <f>IFERROR('Selected scen drivers'!S117/'Selected scen drivers'!$F117,"")</f>
        <v>0.74805397135459151</v>
      </c>
      <c r="R119" s="2">
        <f>IFERROR('Selected scen drivers'!T117/'Selected scen drivers'!$F117,"")</f>
        <v>0.71983270708659131</v>
      </c>
      <c r="S119" s="2">
        <f>IFERROR('Selected scen drivers'!U117/'Selected scen drivers'!$F117,"")</f>
        <v>0.7042497968136826</v>
      </c>
      <c r="T119" s="2">
        <f>IFERROR('Selected scen drivers'!V117/'Selected scen drivers'!$F117,"")</f>
        <v>0.69364183875467833</v>
      </c>
      <c r="U119" s="2">
        <f>IFERROR('Selected scen drivers'!W117/'Selected scen drivers'!$F117,"")</f>
        <v>0.6819374119096604</v>
      </c>
      <c r="V119" s="2"/>
      <c r="W119" s="2"/>
      <c r="X119" s="2"/>
      <c r="Y119" s="2"/>
      <c r="Z119" s="2"/>
      <c r="AA119" s="2"/>
      <c r="AB119" s="2"/>
      <c r="AC119" s="2"/>
    </row>
    <row r="120" spans="2:29" x14ac:dyDescent="0.35">
      <c r="B120" t="str">
        <f>'Selected scen drivers'!C118</f>
        <v>Russia</v>
      </c>
      <c r="C120" t="str">
        <f>'Selected scen drivers'!D118</f>
        <v>POP</v>
      </c>
      <c r="D120" s="2">
        <f>IFERROR('Selected scen drivers'!F118/'Selected scen drivers'!$F118,"")</f>
        <v>1</v>
      </c>
      <c r="E120" s="2">
        <f>IFERROR('Selected scen drivers'!G118/'Selected scen drivers'!$F118,"")</f>
        <v>0.99946356927549618</v>
      </c>
      <c r="F120" s="2">
        <f>IFERROR('Selected scen drivers'!H118/'Selected scen drivers'!$F118,"")</f>
        <v>0.9967814156529764</v>
      </c>
      <c r="G120" s="2">
        <f>IFERROR('Selected scen drivers'!I118/'Selected scen drivers'!$F118,"")</f>
        <v>0.98326820643465374</v>
      </c>
      <c r="H120" s="2">
        <f>IFERROR('Selected scen drivers'!J118/'Selected scen drivers'!$F118,"")</f>
        <v>0.97070638984419444</v>
      </c>
      <c r="I120" s="2">
        <f>IFERROR('Selected scen drivers'!K118/'Selected scen drivers'!$F118,"")</f>
        <v>0.96126058621518207</v>
      </c>
      <c r="J120" s="2">
        <f>IFERROR('Selected scen drivers'!L118/'Selected scen drivers'!$F118,"")</f>
        <v>0.95537670234455896</v>
      </c>
      <c r="K120" s="2">
        <f>IFERROR('Selected scen drivers'!M118/'Selected scen drivers'!$F118,"")</f>
        <v>0.9514297781922415</v>
      </c>
      <c r="L120" s="2">
        <f>IFERROR('Selected scen drivers'!N118/'Selected scen drivers'!$F118,"")</f>
        <v>0.94602822462281833</v>
      </c>
      <c r="M120" s="2">
        <f>IFERROR('Selected scen drivers'!O118/'Selected scen drivers'!$F118,"")</f>
        <v>0.93899072636462566</v>
      </c>
      <c r="N120" s="2">
        <f>IFERROR('Selected scen drivers'!P118/'Selected scen drivers'!$F118,"")</f>
        <v>0.9299448270306615</v>
      </c>
      <c r="O120" s="2">
        <f>IFERROR('Selected scen drivers'!Q118/'Selected scen drivers'!$F118,"")</f>
        <v>0.92003899838270609</v>
      </c>
      <c r="P120" s="2">
        <f>IFERROR('Selected scen drivers'!R118/'Selected scen drivers'!$F118,"")</f>
        <v>0.91012767741040734</v>
      </c>
      <c r="Q120" s="2">
        <f>IFERROR('Selected scen drivers'!S118/'Selected scen drivers'!$F118,"")</f>
        <v>0.90041505378494047</v>
      </c>
      <c r="R120" s="2">
        <f>IFERROR('Selected scen drivers'!T118/'Selected scen drivers'!$F118,"")</f>
        <v>0.89093916236664306</v>
      </c>
      <c r="S120" s="2">
        <f>IFERROR('Selected scen drivers'!U118/'Selected scen drivers'!$F118,"")</f>
        <v>0.8814030473719352</v>
      </c>
      <c r="T120" s="2">
        <f>IFERROR('Selected scen drivers'!V118/'Selected scen drivers'!$F118,"")</f>
        <v>0.8711248171916528</v>
      </c>
      <c r="U120" s="2">
        <f>IFERROR('Selected scen drivers'!W118/'Selected scen drivers'!$F118,"")</f>
        <v>0.85896975487379335</v>
      </c>
      <c r="V120" s="2"/>
      <c r="W120" s="2"/>
      <c r="X120" s="2"/>
      <c r="Y120" s="2"/>
      <c r="Z120" s="2"/>
      <c r="AA120" s="2"/>
      <c r="AB120" s="2"/>
      <c r="AC120" s="2"/>
    </row>
    <row r="121" spans="2:29" x14ac:dyDescent="0.35">
      <c r="B121" t="str">
        <f>'Selected scen drivers'!C119</f>
        <v>EU_southeast</v>
      </c>
      <c r="C121" t="str">
        <f>'Selected scen drivers'!D119</f>
        <v>GDP</v>
      </c>
      <c r="D121" s="2">
        <f>IFERROR('Selected scen drivers'!F119/'Selected scen drivers'!$F119,"")</f>
        <v>1</v>
      </c>
      <c r="E121" s="2">
        <f>IFERROR('Selected scen drivers'!G119/'Selected scen drivers'!$F119,"")</f>
        <v>1.0241709300080004</v>
      </c>
      <c r="F121" s="2">
        <f>IFERROR('Selected scen drivers'!H119/'Selected scen drivers'!$F119,"")</f>
        <v>1.2285081224721506</v>
      </c>
      <c r="G121" s="2">
        <f>IFERROR('Selected scen drivers'!I119/'Selected scen drivers'!$F119,"")</f>
        <v>1.3953641230029377</v>
      </c>
      <c r="H121" s="2">
        <f>IFERROR('Selected scen drivers'!J119/'Selected scen drivers'!$F119,"")</f>
        <v>1.5329722388043354</v>
      </c>
      <c r="I121" s="2">
        <f>IFERROR('Selected scen drivers'!K119/'Selected scen drivers'!$F119,"")</f>
        <v>1.6391898384052754</v>
      </c>
      <c r="J121" s="2">
        <f>IFERROR('Selected scen drivers'!L119/'Selected scen drivers'!$F119,"")</f>
        <v>1.7197829482447435</v>
      </c>
      <c r="K121" s="2">
        <f>IFERROR('Selected scen drivers'!M119/'Selected scen drivers'!$F119,"")</f>
        <v>1.7856914235395698</v>
      </c>
      <c r="L121" s="2">
        <f>IFERROR('Selected scen drivers'!N119/'Selected scen drivers'!$F119,"")</f>
        <v>1.8445763052881297</v>
      </c>
      <c r="M121" s="2">
        <f>IFERROR('Selected scen drivers'!O119/'Selected scen drivers'!$F119,"")</f>
        <v>1.8995000347004847</v>
      </c>
      <c r="N121" s="2">
        <f>IFERROR('Selected scen drivers'!P119/'Selected scen drivers'!$F119,"")</f>
        <v>1.9508405911813367</v>
      </c>
      <c r="O121" s="2">
        <f>IFERROR('Selected scen drivers'!Q119/'Selected scen drivers'!$F119,"")</f>
        <v>1.9955858110661415</v>
      </c>
      <c r="P121" s="2">
        <f>IFERROR('Selected scen drivers'!R119/'Selected scen drivers'!$F119,"")</f>
        <v>2.0355600510065703</v>
      </c>
      <c r="Q121" s="2">
        <f>IFERROR('Selected scen drivers'!S119/'Selected scen drivers'!$F119,"")</f>
        <v>2.0719600961486231</v>
      </c>
      <c r="R121" s="2">
        <f>IFERROR('Selected scen drivers'!T119/'Selected scen drivers'!$F119,"")</f>
        <v>2.1067485663941476</v>
      </c>
      <c r="S121" s="2">
        <f>IFERROR('Selected scen drivers'!U119/'Selected scen drivers'!$F119,"")</f>
        <v>2.1413269483244695</v>
      </c>
      <c r="T121" s="2">
        <f>IFERROR('Selected scen drivers'!V119/'Selected scen drivers'!$F119,"")</f>
        <v>2.1760669366511007</v>
      </c>
      <c r="U121" s="2">
        <f>IFERROR('Selected scen drivers'!W119/'Selected scen drivers'!$F119,"")</f>
        <v>2.2085677785755347</v>
      </c>
      <c r="V121" s="2"/>
      <c r="W121" s="2"/>
      <c r="X121" s="2"/>
      <c r="Y121" s="2"/>
      <c r="Z121" s="2"/>
      <c r="AA121" s="2"/>
      <c r="AB121" s="2"/>
      <c r="AC121" s="2"/>
    </row>
    <row r="122" spans="2:29" x14ac:dyDescent="0.35">
      <c r="B122" t="str">
        <f>'Selected scen drivers'!C120</f>
        <v>EU_southeast</v>
      </c>
      <c r="C122" t="str">
        <f>'Selected scen drivers'!D120</f>
        <v>GDPAGR</v>
      </c>
      <c r="D122" s="2">
        <f>IFERROR('Selected scen drivers'!F120/'Selected scen drivers'!$F120,"")</f>
        <v>1</v>
      </c>
      <c r="E122" s="2">
        <f>IFERROR('Selected scen drivers'!G120/'Selected scen drivers'!$F120,"")</f>
        <v>1.0249526116745069</v>
      </c>
      <c r="F122" s="2">
        <f>IFERROR('Selected scen drivers'!H120/'Selected scen drivers'!$F120,"")</f>
        <v>1.2283076978290073</v>
      </c>
      <c r="G122" s="2">
        <f>IFERROR('Selected scen drivers'!I120/'Selected scen drivers'!$F120,"")</f>
        <v>1.3951948960786971</v>
      </c>
      <c r="H122" s="2">
        <f>IFERROR('Selected scen drivers'!J120/'Selected scen drivers'!$F120,"")</f>
        <v>1.5336523408834764</v>
      </c>
      <c r="I122" s="2">
        <f>IFERROR('Selected scen drivers'!K120/'Selected scen drivers'!$F120,"")</f>
        <v>1.6406351751148789</v>
      </c>
      <c r="J122" s="2">
        <f>IFERROR('Selected scen drivers'!L120/'Selected scen drivers'!$F120,"")</f>
        <v>1.7216243861686558</v>
      </c>
      <c r="K122" s="2">
        <f>IFERROR('Selected scen drivers'!M120/'Selected scen drivers'!$F120,"")</f>
        <v>1.7873089418021348</v>
      </c>
      <c r="L122" s="2">
        <f>IFERROR('Selected scen drivers'!N120/'Selected scen drivers'!$F120,"")</f>
        <v>1.8458072046155067</v>
      </c>
      <c r="M122" s="2">
        <f>IFERROR('Selected scen drivers'!O120/'Selected scen drivers'!$F120,"")</f>
        <v>1.9001719634711278</v>
      </c>
      <c r="N122" s="2">
        <f>IFERROR('Selected scen drivers'!P120/'Selected scen drivers'!$F120,"")</f>
        <v>1.951005613410808</v>
      </c>
      <c r="O122" s="2">
        <f>IFERROR('Selected scen drivers'!Q120/'Selected scen drivers'!$F120,"")</f>
        <v>1.9951693421499537</v>
      </c>
      <c r="P122" s="2">
        <f>IFERROR('Selected scen drivers'!R120/'Selected scen drivers'!$F120,"")</f>
        <v>2.0347361382885536</v>
      </c>
      <c r="Q122" s="2">
        <f>IFERROR('Selected scen drivers'!S120/'Selected scen drivers'!$F120,"")</f>
        <v>2.0709084861421707</v>
      </c>
      <c r="R122" s="2">
        <f>IFERROR('Selected scen drivers'!T120/'Selected scen drivers'!$F120,"")</f>
        <v>2.1056464056723456</v>
      </c>
      <c r="S122" s="2">
        <f>IFERROR('Selected scen drivers'!U120/'Selected scen drivers'!$F120,"")</f>
        <v>2.1403443165661966</v>
      </c>
      <c r="T122" s="2">
        <f>IFERROR('Selected scen drivers'!V120/'Selected scen drivers'!$F120,"")</f>
        <v>2.1753715875398139</v>
      </c>
      <c r="U122" s="2">
        <f>IFERROR('Selected scen drivers'!W120/'Selected scen drivers'!$F120,"")</f>
        <v>2.2082306175385575</v>
      </c>
      <c r="V122" s="2"/>
      <c r="W122" s="2"/>
      <c r="X122" s="2"/>
      <c r="Y122" s="2"/>
      <c r="Z122" s="2"/>
      <c r="AA122" s="2"/>
      <c r="AB122" s="2"/>
      <c r="AC122" s="2"/>
    </row>
    <row r="123" spans="2:29" x14ac:dyDescent="0.35">
      <c r="B123" t="str">
        <f>'Selected scen drivers'!C121</f>
        <v>EU_southeast</v>
      </c>
      <c r="C123" t="str">
        <f>'Selected scen drivers'!D121</f>
        <v>GDPIND</v>
      </c>
      <c r="D123" s="2">
        <f>IFERROR('Selected scen drivers'!F121/'Selected scen drivers'!$F121,"")</f>
        <v>1</v>
      </c>
      <c r="E123" s="2">
        <f>IFERROR('Selected scen drivers'!G121/'Selected scen drivers'!$F121,"")</f>
        <v>1.0247197706279201</v>
      </c>
      <c r="F123" s="2">
        <f>IFERROR('Selected scen drivers'!H121/'Selected scen drivers'!$F121,"")</f>
        <v>1.2294589453893234</v>
      </c>
      <c r="G123" s="2">
        <f>IFERROR('Selected scen drivers'!I121/'Selected scen drivers'!$F121,"")</f>
        <v>1.3985757298114581</v>
      </c>
      <c r="H123" s="2">
        <f>IFERROR('Selected scen drivers'!J121/'Selected scen drivers'!$F121,"")</f>
        <v>1.5392511816612224</v>
      </c>
      <c r="I123" s="2">
        <f>IFERROR('Selected scen drivers'!K121/'Selected scen drivers'!$F121,"")</f>
        <v>1.6488627915690639</v>
      </c>
      <c r="J123" s="2">
        <f>IFERROR('Selected scen drivers'!L121/'Selected scen drivers'!$F121,"")</f>
        <v>1.732794119335026</v>
      </c>
      <c r="K123" s="2">
        <f>IFERROR('Selected scen drivers'!M121/'Selected scen drivers'!$F121,"")</f>
        <v>1.8020602777101637</v>
      </c>
      <c r="L123" s="2">
        <f>IFERROR('Selected scen drivers'!N121/'Selected scen drivers'!$F121,"")</f>
        <v>1.8644108662083767</v>
      </c>
      <c r="M123" s="2">
        <f>IFERROR('Selected scen drivers'!O121/'Selected scen drivers'!$F121,"")</f>
        <v>1.9229297726344972</v>
      </c>
      <c r="N123" s="2">
        <f>IFERROR('Selected scen drivers'!P121/'Selected scen drivers'!$F121,"")</f>
        <v>1.9779956565403125</v>
      </c>
      <c r="O123" s="2">
        <f>IFERROR('Selected scen drivers'!Q121/'Selected scen drivers'!$F121,"")</f>
        <v>2.0265148377269413</v>
      </c>
      <c r="P123" s="2">
        <f>IFERROR('Selected scen drivers'!R121/'Selected scen drivers'!$F121,"")</f>
        <v>2.0703773318257594</v>
      </c>
      <c r="Q123" s="2">
        <f>IFERROR('Selected scen drivers'!S121/'Selected scen drivers'!$F121,"")</f>
        <v>2.1107606414005171</v>
      </c>
      <c r="R123" s="2">
        <f>IFERROR('Selected scen drivers'!T121/'Selected scen drivers'!$F121,"")</f>
        <v>2.1496682134440457</v>
      </c>
      <c r="S123" s="2">
        <f>IFERROR('Selected scen drivers'!U121/'Selected scen drivers'!$F121,"")</f>
        <v>2.1885521595332356</v>
      </c>
      <c r="T123" s="2">
        <f>IFERROR('Selected scen drivers'!V121/'Selected scen drivers'!$F121,"")</f>
        <v>2.2278138880404588</v>
      </c>
      <c r="U123" s="2">
        <f>IFERROR('Selected scen drivers'!W121/'Selected scen drivers'!$F121,"")</f>
        <v>2.2649843798726503</v>
      </c>
      <c r="V123" s="2"/>
      <c r="W123" s="2"/>
      <c r="X123" s="2"/>
      <c r="Y123" s="2"/>
      <c r="Z123" s="2"/>
      <c r="AA123" s="2"/>
      <c r="AB123" s="2"/>
      <c r="AC123" s="2"/>
    </row>
    <row r="124" spans="2:29" x14ac:dyDescent="0.35">
      <c r="B124" t="str">
        <f>'Selected scen drivers'!C122</f>
        <v>EU_southeast</v>
      </c>
      <c r="C124" t="str">
        <f>'Selected scen drivers'!D122</f>
        <v>GDPMFG</v>
      </c>
      <c r="D124" s="2">
        <f>IFERROR('Selected scen drivers'!F122/'Selected scen drivers'!$F122,"")</f>
        <v>1</v>
      </c>
      <c r="E124" s="2">
        <f>IFERROR('Selected scen drivers'!G122/'Selected scen drivers'!$F122,"")</f>
        <v>1.0255581541754646</v>
      </c>
      <c r="F124" s="2">
        <f>IFERROR('Selected scen drivers'!H122/'Selected scen drivers'!$F122,"")</f>
        <v>1.2530930214478431</v>
      </c>
      <c r="G124" s="2">
        <f>IFERROR('Selected scen drivers'!I122/'Selected scen drivers'!$F122,"")</f>
        <v>1.4540921776107096</v>
      </c>
      <c r="H124" s="2">
        <f>IFERROR('Selected scen drivers'!J122/'Selected scen drivers'!$F122,"")</f>
        <v>1.6325388916647701</v>
      </c>
      <c r="I124" s="2">
        <f>IFERROR('Selected scen drivers'!K122/'Selected scen drivers'!$F122,"")</f>
        <v>1.7834413392776065</v>
      </c>
      <c r="J124" s="2">
        <f>IFERROR('Selected scen drivers'!L122/'Selected scen drivers'!$F122,"")</f>
        <v>1.910461153465417</v>
      </c>
      <c r="K124" s="2">
        <f>IFERROR('Selected scen drivers'!M122/'Selected scen drivers'!$F122,"")</f>
        <v>2.0245354773870492</v>
      </c>
      <c r="L124" s="2">
        <f>IFERROR('Selected scen drivers'!N122/'Selected scen drivers'!$F122,"")</f>
        <v>2.133698166312274</v>
      </c>
      <c r="M124" s="2">
        <f>IFERROR('Selected scen drivers'!O122/'Selected scen drivers'!$F122,"")</f>
        <v>2.2411560947968123</v>
      </c>
      <c r="N124" s="2">
        <f>IFERROR('Selected scen drivers'!P122/'Selected scen drivers'!$F122,"")</f>
        <v>2.3471364245056821</v>
      </c>
      <c r="O124" s="2">
        <f>IFERROR('Selected scen drivers'!Q122/'Selected scen drivers'!$F122,"")</f>
        <v>2.4476804775313936</v>
      </c>
      <c r="P124" s="2">
        <f>IFERROR('Selected scen drivers'!R122/'Selected scen drivers'!$F122,"")</f>
        <v>2.5447634669231838</v>
      </c>
      <c r="Q124" s="2">
        <f>IFERROR('Selected scen drivers'!S122/'Selected scen drivers'!$F122,"")</f>
        <v>2.6395606590329987</v>
      </c>
      <c r="R124" s="2">
        <f>IFERROR('Selected scen drivers'!T122/'Selected scen drivers'!$F122,"")</f>
        <v>2.7344325391283562</v>
      </c>
      <c r="S124" s="2">
        <f>IFERROR('Selected scen drivers'!U122/'Selected scen drivers'!$F122,"")</f>
        <v>2.8312113289221181</v>
      </c>
      <c r="T124" s="2">
        <f>IFERROR('Selected scen drivers'!V122/'Selected scen drivers'!$F122,"")</f>
        <v>2.9304971279631222</v>
      </c>
      <c r="U124" s="2">
        <f>IFERROR('Selected scen drivers'!W122/'Selected scen drivers'!$F122,"")</f>
        <v>3.0290926167153573</v>
      </c>
      <c r="V124" s="2"/>
      <c r="W124" s="2"/>
      <c r="X124" s="2"/>
      <c r="Y124" s="2"/>
      <c r="Z124" s="2"/>
      <c r="AA124" s="2"/>
      <c r="AB124" s="2"/>
      <c r="AC124" s="2"/>
    </row>
    <row r="125" spans="2:29" x14ac:dyDescent="0.35">
      <c r="B125" t="str">
        <f>'Selected scen drivers'!C123</f>
        <v>EU_southeast</v>
      </c>
      <c r="C125" t="str">
        <f>'Selected scen drivers'!D123</f>
        <v>GDPPCAP</v>
      </c>
      <c r="D125" s="2">
        <f>IFERROR('Selected scen drivers'!F123/'Selected scen drivers'!$F123,"")</f>
        <v>1</v>
      </c>
      <c r="E125" s="2">
        <f>IFERROR('Selected scen drivers'!G123/'Selected scen drivers'!$F123,"")</f>
        <v>1.0302440190199416</v>
      </c>
      <c r="F125" s="2">
        <f>IFERROR('Selected scen drivers'!H123/'Selected scen drivers'!$F123,"")</f>
        <v>1.2735521836651877</v>
      </c>
      <c r="G125" s="2">
        <f>IFERROR('Selected scen drivers'!I123/'Selected scen drivers'!$F123,"")</f>
        <v>1.4880463735756606</v>
      </c>
      <c r="H125" s="2">
        <f>IFERROR('Selected scen drivers'!J123/'Selected scen drivers'!$F123,"")</f>
        <v>1.6845844869027844</v>
      </c>
      <c r="I125" s="2">
        <f>IFERROR('Selected scen drivers'!K123/'Selected scen drivers'!$F123,"")</f>
        <v>1.856539263883749</v>
      </c>
      <c r="J125" s="2">
        <f>IFERROR('Selected scen drivers'!L123/'Selected scen drivers'!$F123,"")</f>
        <v>2.0073462692070065</v>
      </c>
      <c r="K125" s="2">
        <f>IFERROR('Selected scen drivers'!M123/'Selected scen drivers'!$F123,"")</f>
        <v>2.1468717730288036</v>
      </c>
      <c r="L125" s="2">
        <f>IFERROR('Selected scen drivers'!N123/'Selected scen drivers'!$F123,"")</f>
        <v>2.2843061864691148</v>
      </c>
      <c r="M125" s="2">
        <f>IFERROR('Selected scen drivers'!O123/'Selected scen drivers'!$F123,"")</f>
        <v>2.4256447798054195</v>
      </c>
      <c r="N125" s="2">
        <f>IFERROR('Selected scen drivers'!P123/'Selected scen drivers'!$F123,"")</f>
        <v>2.5726589098578745</v>
      </c>
      <c r="O125" s="2">
        <f>IFERROR('Selected scen drivers'!Q123/'Selected scen drivers'!$F123,"")</f>
        <v>2.7186531523353716</v>
      </c>
      <c r="P125" s="2">
        <f>IFERROR('Selected scen drivers'!R123/'Selected scen drivers'!$F123,"")</f>
        <v>2.8615883608621067</v>
      </c>
      <c r="Q125" s="2">
        <f>IFERROR('Selected scen drivers'!S123/'Selected scen drivers'!$F123,"")</f>
        <v>2.9995951855866347</v>
      </c>
      <c r="R125" s="2">
        <f>IFERROR('Selected scen drivers'!T123/'Selected scen drivers'!$F123,"")</f>
        <v>3.1339444181490106</v>
      </c>
      <c r="S125" s="2">
        <f>IFERROR('Selected scen drivers'!U123/'Selected scen drivers'!$F123,"")</f>
        <v>3.2672155463619199</v>
      </c>
      <c r="T125" s="2">
        <f>IFERROR('Selected scen drivers'!V123/'Selected scen drivers'!$F123,"")</f>
        <v>3.4020107831752937</v>
      </c>
      <c r="U125" s="2">
        <f>IFERROR('Selected scen drivers'!W123/'Selected scen drivers'!$F123,"")</f>
        <v>3.5391362604441943</v>
      </c>
      <c r="V125" s="2"/>
      <c r="W125" s="2"/>
      <c r="X125" s="2"/>
      <c r="Y125" s="2"/>
      <c r="Z125" s="2"/>
      <c r="AA125" s="2"/>
      <c r="AB125" s="2"/>
      <c r="AC125" s="2"/>
    </row>
    <row r="126" spans="2:29" x14ac:dyDescent="0.35">
      <c r="B126" t="str">
        <f>'Selected scen drivers'!C124</f>
        <v>EU_southeast</v>
      </c>
      <c r="C126" t="str">
        <f>'Selected scen drivers'!D124</f>
        <v>GDPPHOU</v>
      </c>
      <c r="D126" s="2">
        <f>IFERROR('Selected scen drivers'!F124/'Selected scen drivers'!$F124,"")</f>
        <v>1</v>
      </c>
      <c r="E126" s="2">
        <f>IFERROR('Selected scen drivers'!G124/'Selected scen drivers'!$F124,"")</f>
        <v>1.0338857916782431</v>
      </c>
      <c r="F126" s="2">
        <f>IFERROR('Selected scen drivers'!H124/'Selected scen drivers'!$F124,"")</f>
        <v>1.3019080474349021</v>
      </c>
      <c r="G126" s="2">
        <f>IFERROR('Selected scen drivers'!I124/'Selected scen drivers'!$F124,"")</f>
        <v>1.5344408489500314</v>
      </c>
      <c r="H126" s="2">
        <f>IFERROR('Selected scen drivers'!J124/'Selected scen drivers'!$F124,"")</f>
        <v>1.769738672258979</v>
      </c>
      <c r="I126" s="2">
        <f>IFERROR('Selected scen drivers'!K124/'Selected scen drivers'!$F124,"")</f>
        <v>1.9993756856036418</v>
      </c>
      <c r="J126" s="2">
        <f>IFERROR('Selected scen drivers'!L124/'Selected scen drivers'!$F124,"")</f>
        <v>2.2416181962592501</v>
      </c>
      <c r="K126" s="2">
        <f>IFERROR('Selected scen drivers'!M124/'Selected scen drivers'!$F124,"")</f>
        <v>2.4545228935736008</v>
      </c>
      <c r="L126" s="2">
        <f>IFERROR('Selected scen drivers'!N124/'Selected scen drivers'!$F124,"")</f>
        <v>2.6913683489786759</v>
      </c>
      <c r="M126" s="2">
        <f>IFERROR('Selected scen drivers'!O124/'Selected scen drivers'!$F124,"")</f>
        <v>2.8964216084443559</v>
      </c>
      <c r="N126" s="2">
        <f>IFERROR('Selected scen drivers'!P124/'Selected scen drivers'!$F124,"")</f>
        <v>3.0713351833345355</v>
      </c>
      <c r="O126" s="2">
        <f>IFERROR('Selected scen drivers'!Q124/'Selected scen drivers'!$F124,"")</f>
        <v>3.2384962898313052</v>
      </c>
      <c r="P126" s="2">
        <f>IFERROR('Selected scen drivers'!R124/'Selected scen drivers'!$F124,"")</f>
        <v>3.4366412801204143</v>
      </c>
      <c r="Q126" s="2">
        <f>IFERROR('Selected scen drivers'!S124/'Selected scen drivers'!$F124,"")</f>
        <v>3.6483520208233524</v>
      </c>
      <c r="R126" s="2">
        <f>IFERROR('Selected scen drivers'!T124/'Selected scen drivers'!$F124,"")</f>
        <v>3.8984230756176128</v>
      </c>
      <c r="S126" s="2">
        <f>IFERROR('Selected scen drivers'!U124/'Selected scen drivers'!$F124,"")</f>
        <v>4.1544866897233765</v>
      </c>
      <c r="T126" s="2">
        <f>IFERROR('Selected scen drivers'!V124/'Selected scen drivers'!$F124,"")</f>
        <v>4.3875269740997025</v>
      </c>
      <c r="U126" s="2">
        <f>IFERROR('Selected scen drivers'!W124/'Selected scen drivers'!$F124,"")</f>
        <v>4.6195210279862113</v>
      </c>
      <c r="V126" s="2"/>
      <c r="W126" s="2"/>
      <c r="X126" s="2"/>
      <c r="Y126" s="2"/>
      <c r="Z126" s="2"/>
      <c r="AA126" s="2"/>
      <c r="AB126" s="2"/>
      <c r="AC126" s="2"/>
    </row>
    <row r="127" spans="2:29" x14ac:dyDescent="0.35">
      <c r="B127" t="str">
        <f>'Selected scen drivers'!C125</f>
        <v>EU_southeast</v>
      </c>
      <c r="C127" t="str">
        <f>'Selected scen drivers'!D125</f>
        <v>GDPSER</v>
      </c>
      <c r="D127" s="2">
        <f>IFERROR('Selected scen drivers'!F125/'Selected scen drivers'!$F125,"")</f>
        <v>1</v>
      </c>
      <c r="E127" s="2">
        <f>IFERROR('Selected scen drivers'!G125/'Selected scen drivers'!$F125,"")</f>
        <v>1.023865808630666</v>
      </c>
      <c r="F127" s="2">
        <f>IFERROR('Selected scen drivers'!H125/'Selected scen drivers'!$F125,"")</f>
        <v>1.2280813074388988</v>
      </c>
      <c r="G127" s="2">
        <f>IFERROR('Selected scen drivers'!I125/'Selected scen drivers'!$F125,"")</f>
        <v>1.3938892212563438</v>
      </c>
      <c r="H127" s="2">
        <f>IFERROR('Selected scen drivers'!J125/'Selected scen drivers'!$F125,"")</f>
        <v>1.5300225017732663</v>
      </c>
      <c r="I127" s="2">
        <f>IFERROR('Selected scen drivers'!K125/'Selected scen drivers'!$F125,"")</f>
        <v>1.63461962265837</v>
      </c>
      <c r="J127" s="2">
        <f>IFERROR('Selected scen drivers'!L125/'Selected scen drivers'!$F125,"")</f>
        <v>1.7136422360996493</v>
      </c>
      <c r="K127" s="2">
        <f>IFERROR('Selected scen drivers'!M125/'Selected scen drivers'!$F125,"")</f>
        <v>1.7780118022962557</v>
      </c>
      <c r="L127" s="2">
        <f>IFERROR('Selected scen drivers'!N125/'Selected scen drivers'!$F125,"")</f>
        <v>1.835318445529978</v>
      </c>
      <c r="M127" s="2">
        <f>IFERROR('Selected scen drivers'!O125/'Selected scen drivers'!$F125,"")</f>
        <v>1.8886153158193697</v>
      </c>
      <c r="N127" s="2">
        <f>IFERROR('Selected scen drivers'!P125/'Selected scen drivers'!$F125,"")</f>
        <v>1.9382653850599336</v>
      </c>
      <c r="O127" s="2">
        <f>IFERROR('Selected scen drivers'!Q125/'Selected scen drivers'!$F125,"")</f>
        <v>1.9813024984120056</v>
      </c>
      <c r="P127" s="2">
        <f>IFERROR('Selected scen drivers'!R125/'Selected scen drivers'!$F125,"")</f>
        <v>2.0195043544265241</v>
      </c>
      <c r="Q127" s="2">
        <f>IFERROR('Selected scen drivers'!S125/'Selected scen drivers'!$F125,"")</f>
        <v>2.0540762869922484</v>
      </c>
      <c r="R127" s="2">
        <f>IFERROR('Selected scen drivers'!T125/'Selected scen drivers'!$F125,"")</f>
        <v>2.0869621959089826</v>
      </c>
      <c r="S127" s="2">
        <f>IFERROR('Selected scen drivers'!U125/'Selected scen drivers'!$F125,"")</f>
        <v>2.1195406067124436</v>
      </c>
      <c r="T127" s="2">
        <f>IFERROR('Selected scen drivers'!V125/'Selected scen drivers'!$F125,"")</f>
        <v>2.1521696181596242</v>
      </c>
      <c r="U127" s="2">
        <f>IFERROR('Selected scen drivers'!W125/'Selected scen drivers'!$F125,"")</f>
        <v>2.1824864044391572</v>
      </c>
      <c r="V127" s="2"/>
      <c r="W127" s="2"/>
      <c r="X127" s="2"/>
      <c r="Y127" s="2"/>
      <c r="Z127" s="2"/>
      <c r="AA127" s="2"/>
      <c r="AB127" s="2"/>
      <c r="AC127" s="2"/>
    </row>
    <row r="128" spans="2:29" x14ac:dyDescent="0.35">
      <c r="B128" t="str">
        <f>'Selected scen drivers'!C126</f>
        <v>EU_southeast</v>
      </c>
      <c r="C128" t="str">
        <f>'Selected scen drivers'!D126</f>
        <v>HOU</v>
      </c>
      <c r="D128" s="2">
        <f>IFERROR('Selected scen drivers'!F126/'Selected scen drivers'!$F126,"")</f>
        <v>1</v>
      </c>
      <c r="E128" s="2">
        <f>IFERROR('Selected scen drivers'!G126/'Selected scen drivers'!$F126,"")</f>
        <v>0.99060354465799094</v>
      </c>
      <c r="F128" s="2">
        <f>IFERROR('Selected scen drivers'!H126/'Selected scen drivers'!$F126,"")</f>
        <v>0.94362126794794521</v>
      </c>
      <c r="G128" s="2">
        <f>IFERROR('Selected scen drivers'!I126/'Selected scen drivers'!$F126,"")</f>
        <v>0.90936325369448945</v>
      </c>
      <c r="H128" s="2">
        <f>IFERROR('Selected scen drivers'!J126/'Selected scen drivers'!$F126,"")</f>
        <v>0.8662139008623112</v>
      </c>
      <c r="I128" s="2">
        <f>IFERROR('Selected scen drivers'!K126/'Selected scen drivers'!$F126,"")</f>
        <v>0.81985084154426136</v>
      </c>
      <c r="J128" s="2">
        <f>IFERROR('Selected scen drivers'!L126/'Selected scen drivers'!$F126,"")</f>
        <v>0.76720600819295304</v>
      </c>
      <c r="K128" s="2">
        <f>IFERROR('Selected scen drivers'!M126/'Selected scen drivers'!$F126,"")</f>
        <v>0.7275106002127103</v>
      </c>
      <c r="L128" s="2">
        <f>IFERROR('Selected scen drivers'!N126/'Selected scen drivers'!$F126,"")</f>
        <v>0.68536746595393272</v>
      </c>
      <c r="M128" s="2">
        <f>IFERROR('Selected scen drivers'!O126/'Selected scen drivers'!$F126,"")</f>
        <v>0.65580923342188946</v>
      </c>
      <c r="N128" s="2">
        <f>IFERROR('Selected scen drivers'!P126/'Selected scen drivers'!$F126,"")</f>
        <v>0.63517671459854108</v>
      </c>
      <c r="O128" s="2">
        <f>IFERROR('Selected scen drivers'!Q126/'Selected scen drivers'!$F126,"")</f>
        <v>0.61620753351861879</v>
      </c>
      <c r="P128" s="2">
        <f>IFERROR('Selected scen drivers'!R126/'Selected scen drivers'!$F126,"")</f>
        <v>0.59231088876848015</v>
      </c>
      <c r="Q128" s="2">
        <f>IFERROR('Selected scen drivers'!S126/'Selected scen drivers'!$F126,"")</f>
        <v>0.56791671536153643</v>
      </c>
      <c r="R128" s="2">
        <f>IFERROR('Selected scen drivers'!T126/'Selected scen drivers'!$F126,"")</f>
        <v>0.54041044943804306</v>
      </c>
      <c r="S128" s="2">
        <f>IFERROR('Selected scen drivers'!U126/'Selected scen drivers'!$F126,"")</f>
        <v>0.5154251555604451</v>
      </c>
      <c r="T128" s="2">
        <f>IFERROR('Selected scen drivers'!V126/'Selected scen drivers'!$F126,"")</f>
        <v>0.49596662299668687</v>
      </c>
      <c r="U128" s="2">
        <f>IFERROR('Selected scen drivers'!W126/'Selected scen drivers'!$F126,"")</f>
        <v>0.47809453949781416</v>
      </c>
      <c r="V128" s="2"/>
      <c r="W128" s="2"/>
      <c r="X128" s="2"/>
      <c r="Y128" s="2"/>
      <c r="Z128" s="2"/>
      <c r="AA128" s="2"/>
      <c r="AB128" s="2"/>
      <c r="AC128" s="2"/>
    </row>
    <row r="129" spans="2:29" x14ac:dyDescent="0.35">
      <c r="B129" t="str">
        <f>'Selected scen drivers'!C127</f>
        <v>EU_southeast</v>
      </c>
      <c r="C129" t="str">
        <f>'Selected scen drivers'!D127</f>
        <v>POP</v>
      </c>
      <c r="D129" s="2">
        <f>IFERROR('Selected scen drivers'!F127/'Selected scen drivers'!$F127,"")</f>
        <v>1</v>
      </c>
      <c r="E129" s="2">
        <f>IFERROR('Selected scen drivers'!G127/'Selected scen drivers'!$F127,"")</f>
        <v>0.99410519362420846</v>
      </c>
      <c r="F129" s="2">
        <f>IFERROR('Selected scen drivers'!H127/'Selected scen drivers'!$F127,"")</f>
        <v>0.96463116174525099</v>
      </c>
      <c r="G129" s="2">
        <f>IFERROR('Selected scen drivers'!I127/'Selected scen drivers'!$F127,"")</f>
        <v>0.93771548238109304</v>
      </c>
      <c r="H129" s="2">
        <f>IFERROR('Selected scen drivers'!J127/'Selected scen drivers'!$F127,"")</f>
        <v>0.91000021116352581</v>
      </c>
      <c r="I129" s="2">
        <f>IFERROR('Selected scen drivers'!K127/'Selected scen drivers'!$F127,"")</f>
        <v>0.88292764408128177</v>
      </c>
      <c r="J129" s="2">
        <f>IFERROR('Selected scen drivers'!L127/'Selected scen drivers'!$F127,"")</f>
        <v>0.85674453612038626</v>
      </c>
      <c r="K129" s="2">
        <f>IFERROR('Selected scen drivers'!M127/'Selected scen drivers'!$F127,"")</f>
        <v>0.83176435871636623</v>
      </c>
      <c r="L129" s="2">
        <f>IFERROR('Selected scen drivers'!N127/'Selected scen drivers'!$F127,"")</f>
        <v>0.80749958837143287</v>
      </c>
      <c r="M129" s="2">
        <f>IFERROR('Selected scen drivers'!O127/'Selected scen drivers'!$F127,"")</f>
        <v>0.7830907684895474</v>
      </c>
      <c r="N129" s="2">
        <f>IFERROR('Selected scen drivers'!P127/'Selected scen drivers'!$F127,"")</f>
        <v>0.75829741117492822</v>
      </c>
      <c r="O129" s="2">
        <f>IFERROR('Selected scen drivers'!Q127/'Selected scen drivers'!$F127,"")</f>
        <v>0.73403472206518772</v>
      </c>
      <c r="P129" s="2">
        <f>IFERROR('Selected scen drivers'!R127/'Selected scen drivers'!$F127,"")</f>
        <v>0.71133922644042347</v>
      </c>
      <c r="Q129" s="2">
        <f>IFERROR('Selected scen drivers'!S127/'Selected scen drivers'!$F127,"")</f>
        <v>0.69074657343917822</v>
      </c>
      <c r="R129" s="2">
        <f>IFERROR('Selected scen drivers'!T127/'Selected scen drivers'!$F127,"")</f>
        <v>0.6722354596315554</v>
      </c>
      <c r="S129" s="2">
        <f>IFERROR('Selected scen drivers'!U127/'Selected scen drivers'!$F127,"")</f>
        <v>0.65539812661238728</v>
      </c>
      <c r="T129" s="2">
        <f>IFERROR('Selected scen drivers'!V127/'Selected scen drivers'!$F127,"")</f>
        <v>0.63964139896701044</v>
      </c>
      <c r="U129" s="2">
        <f>IFERROR('Selected scen drivers'!W127/'Selected scen drivers'!$F127,"")</f>
        <v>0.62404146550105954</v>
      </c>
      <c r="V129" s="2"/>
      <c r="W129" s="2"/>
      <c r="X129" s="2"/>
      <c r="Y129" s="2"/>
      <c r="Z129" s="2"/>
      <c r="AA129" s="2"/>
      <c r="AB129" s="2"/>
      <c r="AC129" s="2"/>
    </row>
    <row r="130" spans="2:29" x14ac:dyDescent="0.35">
      <c r="B130" t="str">
        <f>'Selected scen drivers'!C128</f>
        <v>EU_southwest</v>
      </c>
      <c r="C130" t="str">
        <f>'Selected scen drivers'!D128</f>
        <v>GDP</v>
      </c>
      <c r="D130" s="2">
        <f>IFERROR('Selected scen drivers'!F128/'Selected scen drivers'!$F128,"")</f>
        <v>1</v>
      </c>
      <c r="E130" s="2">
        <f>IFERROR('Selected scen drivers'!G128/'Selected scen drivers'!$F128,"")</f>
        <v>0.99787959486460454</v>
      </c>
      <c r="F130" s="2">
        <f>IFERROR('Selected scen drivers'!H128/'Selected scen drivers'!$F128,"")</f>
        <v>1.1895007533293394</v>
      </c>
      <c r="G130" s="2">
        <f>IFERROR('Selected scen drivers'!I128/'Selected scen drivers'!$F128,"")</f>
        <v>1.2803164087781427</v>
      </c>
      <c r="H130" s="2">
        <f>IFERROR('Selected scen drivers'!J128/'Selected scen drivers'!$F128,"")</f>
        <v>1.3955015625963878</v>
      </c>
      <c r="I130" s="2">
        <f>IFERROR('Selected scen drivers'!K128/'Selected scen drivers'!$F128,"")</f>
        <v>1.5264480809183403</v>
      </c>
      <c r="J130" s="2">
        <f>IFERROR('Selected scen drivers'!L128/'Selected scen drivers'!$F128,"")</f>
        <v>1.6631561833125788</v>
      </c>
      <c r="K130" s="2">
        <f>IFERROR('Selected scen drivers'!M128/'Selected scen drivers'!$F128,"")</f>
        <v>1.8028216653544828</v>
      </c>
      <c r="L130" s="2">
        <f>IFERROR('Selected scen drivers'!N128/'Selected scen drivers'!$F128,"")</f>
        <v>1.945689711957391</v>
      </c>
      <c r="M130" s="2">
        <f>IFERROR('Selected scen drivers'!O128/'Selected scen drivers'!$F128,"")</f>
        <v>2.0896958556953473</v>
      </c>
      <c r="N130" s="2">
        <f>IFERROR('Selected scen drivers'!P128/'Selected scen drivers'!$F128,"")</f>
        <v>2.2277208467819087</v>
      </c>
      <c r="O130" s="2">
        <f>IFERROR('Selected scen drivers'!Q128/'Selected scen drivers'!$F128,"")</f>
        <v>2.3498407082236796</v>
      </c>
      <c r="P130" s="2">
        <f>IFERROR('Selected scen drivers'!R128/'Selected scen drivers'!$F128,"")</f>
        <v>2.457552688617251</v>
      </c>
      <c r="Q130" s="2">
        <f>IFERROR('Selected scen drivers'!S128/'Selected scen drivers'!$F128,"")</f>
        <v>2.5546427776052592</v>
      </c>
      <c r="R130" s="2">
        <f>IFERROR('Selected scen drivers'!T128/'Selected scen drivers'!$F128,"")</f>
        <v>2.6449027154359848</v>
      </c>
      <c r="S130" s="2">
        <f>IFERROR('Selected scen drivers'!U128/'Selected scen drivers'!$F128,"")</f>
        <v>2.7285614807704972</v>
      </c>
      <c r="T130" s="2">
        <f>IFERROR('Selected scen drivers'!V128/'Selected scen drivers'!$F128,"")</f>
        <v>2.8022675160833983</v>
      </c>
      <c r="U130" s="2">
        <f>IFERROR('Selected scen drivers'!W128/'Selected scen drivers'!$F128,"")</f>
        <v>2.8606006141646829</v>
      </c>
      <c r="V130" s="2"/>
      <c r="W130" s="2"/>
      <c r="X130" s="2"/>
      <c r="Y130" s="2"/>
      <c r="Z130" s="2"/>
      <c r="AA130" s="2"/>
      <c r="AB130" s="2"/>
      <c r="AC130" s="2"/>
    </row>
    <row r="131" spans="2:29" x14ac:dyDescent="0.35">
      <c r="B131" t="str">
        <f>'Selected scen drivers'!C129</f>
        <v>EU_southwest</v>
      </c>
      <c r="C131" t="str">
        <f>'Selected scen drivers'!D129</f>
        <v>GDPAGR</v>
      </c>
      <c r="D131" s="2">
        <f>IFERROR('Selected scen drivers'!F129/'Selected scen drivers'!$F129,"")</f>
        <v>1</v>
      </c>
      <c r="E131" s="2">
        <f>IFERROR('Selected scen drivers'!G129/'Selected scen drivers'!$F129,"")</f>
        <v>0.99762091260473529</v>
      </c>
      <c r="F131" s="2">
        <f>IFERROR('Selected scen drivers'!H129/'Selected scen drivers'!$F129,"")</f>
        <v>1.1892062169234732</v>
      </c>
      <c r="G131" s="2">
        <f>IFERROR('Selected scen drivers'!I129/'Selected scen drivers'!$F129,"")</f>
        <v>1.2786901646712061</v>
      </c>
      <c r="H131" s="2">
        <f>IFERROR('Selected scen drivers'!J129/'Selected scen drivers'!$F129,"")</f>
        <v>1.3936948162496958</v>
      </c>
      <c r="I131" s="2">
        <f>IFERROR('Selected scen drivers'!K129/'Selected scen drivers'!$F129,"")</f>
        <v>1.5249019072326022</v>
      </c>
      <c r="J131" s="2">
        <f>IFERROR('Selected scen drivers'!L129/'Selected scen drivers'!$F129,"")</f>
        <v>1.6622600284921272</v>
      </c>
      <c r="K131" s="2">
        <f>IFERROR('Selected scen drivers'!M129/'Selected scen drivers'!$F129,"")</f>
        <v>1.8027705618685759</v>
      </c>
      <c r="L131" s="2">
        <f>IFERROR('Selected scen drivers'!N129/'Selected scen drivers'!$F129,"")</f>
        <v>1.9467565137147183</v>
      </c>
      <c r="M131" s="2">
        <f>IFERROR('Selected scen drivers'!O129/'Selected scen drivers'!$F129,"")</f>
        <v>2.0921475283759654</v>
      </c>
      <c r="N131" s="2">
        <f>IFERROR('Selected scen drivers'!P129/'Selected scen drivers'!$F129,"")</f>
        <v>2.2315989889265277</v>
      </c>
      <c r="O131" s="2">
        <f>IFERROR('Selected scen drivers'!Q129/'Selected scen drivers'!$F129,"")</f>
        <v>2.3550066196551165</v>
      </c>
      <c r="P131" s="2">
        <f>IFERROR('Selected scen drivers'!R129/'Selected scen drivers'!$F129,"")</f>
        <v>2.4638820718790342</v>
      </c>
      <c r="Q131" s="2">
        <f>IFERROR('Selected scen drivers'!S129/'Selected scen drivers'!$F129,"")</f>
        <v>2.5620859457745437</v>
      </c>
      <c r="R131" s="2">
        <f>IFERROR('Selected scen drivers'!T129/'Selected scen drivers'!$F129,"")</f>
        <v>2.6534468964190889</v>
      </c>
      <c r="S131" s="2">
        <f>IFERROR('Selected scen drivers'!U129/'Selected scen drivers'!$F129,"")</f>
        <v>2.738232155047827</v>
      </c>
      <c r="T131" s="2">
        <f>IFERROR('Selected scen drivers'!V129/'Selected scen drivers'!$F129,"")</f>
        <v>2.8130791628486667</v>
      </c>
      <c r="U131" s="2">
        <f>IFERROR('Selected scen drivers'!W129/'Selected scen drivers'!$F129,"")</f>
        <v>2.8724622148679377</v>
      </c>
      <c r="V131" s="2"/>
      <c r="W131" s="2"/>
      <c r="X131" s="2"/>
      <c r="Y131" s="2"/>
      <c r="Z131" s="2"/>
      <c r="AA131" s="2"/>
      <c r="AB131" s="2"/>
      <c r="AC131" s="2"/>
    </row>
    <row r="132" spans="2:29" x14ac:dyDescent="0.35">
      <c r="B132" t="str">
        <f>'Selected scen drivers'!C130</f>
        <v>EU_southwest</v>
      </c>
      <c r="C132" t="str">
        <f>'Selected scen drivers'!D130</f>
        <v>GDPIND</v>
      </c>
      <c r="D132" s="2">
        <f>IFERROR('Selected scen drivers'!F130/'Selected scen drivers'!$F130,"")</f>
        <v>1</v>
      </c>
      <c r="E132" s="2">
        <f>IFERROR('Selected scen drivers'!G130/'Selected scen drivers'!$F130,"")</f>
        <v>0.99788244523037406</v>
      </c>
      <c r="F132" s="2">
        <f>IFERROR('Selected scen drivers'!H130/'Selected scen drivers'!$F130,"")</f>
        <v>1.2139923474837766</v>
      </c>
      <c r="G132" s="2">
        <f>IFERROR('Selected scen drivers'!I130/'Selected scen drivers'!$F130,"")</f>
        <v>1.333048480772087</v>
      </c>
      <c r="H132" s="2">
        <f>IFERROR('Selected scen drivers'!J130/'Selected scen drivers'!$F130,"")</f>
        <v>1.4817063642656212</v>
      </c>
      <c r="I132" s="2">
        <f>IFERROR('Selected scen drivers'!K130/'Selected scen drivers'!$F130,"")</f>
        <v>1.6521623428221026</v>
      </c>
      <c r="J132" s="2">
        <f>IFERROR('Selected scen drivers'!L130/'Selected scen drivers'!$F130,"")</f>
        <v>1.8343620479408818</v>
      </c>
      <c r="K132" s="2">
        <f>IFERROR('Selected scen drivers'!M130/'Selected scen drivers'!$F130,"")</f>
        <v>2.025512879050654</v>
      </c>
      <c r="L132" s="2">
        <f>IFERROR('Selected scen drivers'!N130/'Selected scen drivers'!$F130,"")</f>
        <v>2.2260779284072263</v>
      </c>
      <c r="M132" s="2">
        <f>IFERROR('Selected scen drivers'!O130/'Selected scen drivers'!$F130,"")</f>
        <v>2.4338511070707827</v>
      </c>
      <c r="N132" s="2">
        <f>IFERROR('Selected scen drivers'!P130/'Selected scen drivers'!$F130,"")</f>
        <v>2.6404660020276478</v>
      </c>
      <c r="O132" s="2">
        <f>IFERROR('Selected scen drivers'!Q130/'Selected scen drivers'!$F130,"")</f>
        <v>2.8335869866080685</v>
      </c>
      <c r="P132" s="2">
        <f>IFERROR('Selected scen drivers'!R130/'Selected scen drivers'!$F130,"")</f>
        <v>3.0140677111018204</v>
      </c>
      <c r="Q132" s="2">
        <f>IFERROR('Selected scen drivers'!S130/'Selected scen drivers'!$F130,"")</f>
        <v>3.1857391642605806</v>
      </c>
      <c r="R132" s="2">
        <f>IFERROR('Selected scen drivers'!T130/'Selected scen drivers'!$F130,"")</f>
        <v>3.3527516803992743</v>
      </c>
      <c r="S132" s="2">
        <f>IFERROR('Selected scen drivers'!U130/'Selected scen drivers'!$F130,"")</f>
        <v>3.5149783135577004</v>
      </c>
      <c r="T132" s="2">
        <f>IFERROR('Selected scen drivers'!V130/'Selected scen drivers'!$F130,"")</f>
        <v>3.6676248760464927</v>
      </c>
      <c r="U132" s="2">
        <f>IFERROR('Selected scen drivers'!W130/'Selected scen drivers'!$F130,"")</f>
        <v>3.8028710977593088</v>
      </c>
      <c r="V132" s="2"/>
      <c r="W132" s="2"/>
      <c r="X132" s="2"/>
      <c r="Y132" s="2"/>
      <c r="Z132" s="2"/>
      <c r="AA132" s="2"/>
      <c r="AB132" s="2"/>
      <c r="AC132" s="2"/>
    </row>
    <row r="133" spans="2:29" x14ac:dyDescent="0.35">
      <c r="B133" t="str">
        <f>'Selected scen drivers'!C131</f>
        <v>EU_southwest</v>
      </c>
      <c r="C133" t="str">
        <f>'Selected scen drivers'!D131</f>
        <v>GDPMFG</v>
      </c>
      <c r="D133" s="2">
        <f>IFERROR('Selected scen drivers'!F131/'Selected scen drivers'!$F131,"")</f>
        <v>1</v>
      </c>
      <c r="E133" s="2">
        <f>IFERROR('Selected scen drivers'!G131/'Selected scen drivers'!$F131,"")</f>
        <v>0.99795940461558208</v>
      </c>
      <c r="F133" s="2">
        <f>IFERROR('Selected scen drivers'!H131/'Selected scen drivers'!$F131,"")</f>
        <v>1.2938630023740052</v>
      </c>
      <c r="G133" s="2">
        <f>IFERROR('Selected scen drivers'!I131/'Selected scen drivers'!$F131,"")</f>
        <v>1.5087126038895295</v>
      </c>
      <c r="H133" s="2">
        <f>IFERROR('Selected scen drivers'!J131/'Selected scen drivers'!$F131,"")</f>
        <v>1.77431647233831</v>
      </c>
      <c r="I133" s="2">
        <f>IFERROR('Selected scen drivers'!K131/'Selected scen drivers'!$F131,"")</f>
        <v>2.0868768902323516</v>
      </c>
      <c r="J133" s="2">
        <f>IFERROR('Selected scen drivers'!L131/'Selected scen drivers'!$F131,"")</f>
        <v>2.4373658407419052</v>
      </c>
      <c r="K133" s="2">
        <f>IFERROR('Selected scen drivers'!M131/'Selected scen drivers'!$F131,"")</f>
        <v>2.8242658222827157</v>
      </c>
      <c r="L133" s="2">
        <f>IFERROR('Selected scen drivers'!N131/'Selected scen drivers'!$F131,"")</f>
        <v>3.2500148254200303</v>
      </c>
      <c r="M133" s="2">
        <f>IFERROR('Selected scen drivers'!O131/'Selected scen drivers'!$F131,"")</f>
        <v>3.7131210295802775</v>
      </c>
      <c r="N133" s="2">
        <f>IFERROR('Selected scen drivers'!P131/'Selected scen drivers'!$F131,"")</f>
        <v>4.2017430120368173</v>
      </c>
      <c r="O133" s="2">
        <f>IFERROR('Selected scen drivers'!Q131/'Selected scen drivers'!$F131,"")</f>
        <v>4.69523925061592</v>
      </c>
      <c r="P133" s="2">
        <f>IFERROR('Selected scen drivers'!R131/'Selected scen drivers'!$F131,"")</f>
        <v>5.1924130656442644</v>
      </c>
      <c r="Q133" s="2">
        <f>IFERROR('Selected scen drivers'!S131/'Selected scen drivers'!$F131,"")</f>
        <v>5.6976127347622727</v>
      </c>
      <c r="R133" s="2">
        <f>IFERROR('Selected scen drivers'!T131/'Selected scen drivers'!$F131,"")</f>
        <v>6.2167945580295081</v>
      </c>
      <c r="S133" s="2">
        <f>IFERROR('Selected scen drivers'!U131/'Selected scen drivers'!$F131,"")</f>
        <v>6.7487960444515238</v>
      </c>
      <c r="T133" s="2">
        <f>IFERROR('Selected scen drivers'!V131/'Selected scen drivers'!$F131,"")</f>
        <v>7.2831575314227814</v>
      </c>
      <c r="U133" s="2">
        <f>IFERROR('Selected scen drivers'!W131/'Selected scen drivers'!$F131,"")</f>
        <v>7.8019496859268669</v>
      </c>
      <c r="V133" s="2"/>
      <c r="W133" s="2"/>
      <c r="X133" s="2"/>
      <c r="Y133" s="2"/>
      <c r="Z133" s="2"/>
      <c r="AA133" s="2"/>
      <c r="AB133" s="2"/>
      <c r="AC133" s="2"/>
    </row>
    <row r="134" spans="2:29" x14ac:dyDescent="0.35">
      <c r="B134" t="str">
        <f>'Selected scen drivers'!C132</f>
        <v>EU_southwest</v>
      </c>
      <c r="C134" t="str">
        <f>'Selected scen drivers'!D132</f>
        <v>GDPPCAP</v>
      </c>
      <c r="D134" s="2">
        <f>IFERROR('Selected scen drivers'!F132/'Selected scen drivers'!$F132,"")</f>
        <v>1</v>
      </c>
      <c r="E134" s="2">
        <f>IFERROR('Selected scen drivers'!G132/'Selected scen drivers'!$F132,"")</f>
        <v>0.99730575011057876</v>
      </c>
      <c r="F134" s="2">
        <f>IFERROR('Selected scen drivers'!H132/'Selected scen drivers'!$F132,"")</f>
        <v>1.1854082852424499</v>
      </c>
      <c r="G134" s="2">
        <f>IFERROR('Selected scen drivers'!I132/'Selected scen drivers'!$F132,"")</f>
        <v>1.2739505287349056</v>
      </c>
      <c r="H134" s="2">
        <f>IFERROR('Selected scen drivers'!J132/'Selected scen drivers'!$F132,"")</f>
        <v>1.3845830739894425</v>
      </c>
      <c r="I134" s="2">
        <f>IFERROR('Selected scen drivers'!K132/'Selected scen drivers'!$F132,"")</f>
        <v>1.5075741453110922</v>
      </c>
      <c r="J134" s="2">
        <f>IFERROR('Selected scen drivers'!L132/'Selected scen drivers'!$F132,"")</f>
        <v>1.6330588472543011</v>
      </c>
      <c r="K134" s="2">
        <f>IFERROR('Selected scen drivers'!M132/'Selected scen drivers'!$F132,"")</f>
        <v>1.7582452851074981</v>
      </c>
      <c r="L134" s="2">
        <f>IFERROR('Selected scen drivers'!N132/'Selected scen drivers'!$F132,"")</f>
        <v>1.8930997013772182</v>
      </c>
      <c r="M134" s="2">
        <f>IFERROR('Selected scen drivers'!O132/'Selected scen drivers'!$F132,"")</f>
        <v>2.0374254326482064</v>
      </c>
      <c r="N134" s="2">
        <f>IFERROR('Selected scen drivers'!P132/'Selected scen drivers'!$F132,"")</f>
        <v>2.1866923198849655</v>
      </c>
      <c r="O134" s="2">
        <f>IFERROR('Selected scen drivers'!Q132/'Selected scen drivers'!$F132,"")</f>
        <v>2.3278141600462656</v>
      </c>
      <c r="P134" s="2">
        <f>IFERROR('Selected scen drivers'!R132/'Selected scen drivers'!$F132,"")</f>
        <v>2.4576338058035301</v>
      </c>
      <c r="Q134" s="2">
        <f>IFERROR('Selected scen drivers'!S132/'Selected scen drivers'!$F132,"")</f>
        <v>2.574728895761309</v>
      </c>
      <c r="R134" s="2">
        <f>IFERROR('Selected scen drivers'!T132/'Selected scen drivers'!$F132,"")</f>
        <v>2.6816312175840249</v>
      </c>
      <c r="S134" s="2">
        <f>IFERROR('Selected scen drivers'!U132/'Selected scen drivers'!$F132,"")</f>
        <v>2.7837582283497575</v>
      </c>
      <c r="T134" s="2">
        <f>IFERROR('Selected scen drivers'!V132/'Selected scen drivers'!$F132,"")</f>
        <v>2.8847113507370761</v>
      </c>
      <c r="U134" s="2">
        <f>IFERROR('Selected scen drivers'!W132/'Selected scen drivers'!$F132,"")</f>
        <v>2.983535707187964</v>
      </c>
      <c r="V134" s="2"/>
      <c r="W134" s="2"/>
      <c r="X134" s="2"/>
      <c r="Y134" s="2"/>
      <c r="Z134" s="2"/>
      <c r="AA134" s="2"/>
      <c r="AB134" s="2"/>
      <c r="AC134" s="2"/>
    </row>
    <row r="135" spans="2:29" x14ac:dyDescent="0.35">
      <c r="B135" t="str">
        <f>'Selected scen drivers'!C133</f>
        <v>EU_southwest</v>
      </c>
      <c r="C135" t="str">
        <f>'Selected scen drivers'!D133</f>
        <v>GDPPHOU</v>
      </c>
      <c r="D135" s="2">
        <f>IFERROR('Selected scen drivers'!F133/'Selected scen drivers'!$F133,"")</f>
        <v>1</v>
      </c>
      <c r="E135" s="2">
        <f>IFERROR('Selected scen drivers'!G133/'Selected scen drivers'!$F133,"")</f>
        <v>0.99955006792728229</v>
      </c>
      <c r="F135" s="2">
        <f>IFERROR('Selected scen drivers'!H133/'Selected scen drivers'!$F133,"")</f>
        <v>1.2015491067680357</v>
      </c>
      <c r="G135" s="2">
        <f>IFERROR('Selected scen drivers'!I133/'Selected scen drivers'!$F133,"")</f>
        <v>1.324794964456472</v>
      </c>
      <c r="H135" s="2">
        <f>IFERROR('Selected scen drivers'!J133/'Selected scen drivers'!$F133,"")</f>
        <v>1.4912422703938235</v>
      </c>
      <c r="I135" s="2">
        <f>IFERROR('Selected scen drivers'!K133/'Selected scen drivers'!$F133,"")</f>
        <v>1.7093936708954776</v>
      </c>
      <c r="J135" s="2">
        <f>IFERROR('Selected scen drivers'!L133/'Selected scen drivers'!$F133,"")</f>
        <v>1.9666384105136314</v>
      </c>
      <c r="K135" s="2">
        <f>IFERROR('Selected scen drivers'!M133/'Selected scen drivers'!$F133,"")</f>
        <v>2.2162605397163304</v>
      </c>
      <c r="L135" s="2">
        <f>IFERROR('Selected scen drivers'!N133/'Selected scen drivers'!$F133,"")</f>
        <v>2.4371620660662532</v>
      </c>
      <c r="M135" s="2">
        <f>IFERROR('Selected scen drivers'!O133/'Selected scen drivers'!$F133,"")</f>
        <v>2.6425165107920914</v>
      </c>
      <c r="N135" s="2">
        <f>IFERROR('Selected scen drivers'!P133/'Selected scen drivers'!$F133,"")</f>
        <v>2.8282515952019649</v>
      </c>
      <c r="O135" s="2">
        <f>IFERROR('Selected scen drivers'!Q133/'Selected scen drivers'!$F133,"")</f>
        <v>3.0197769871681568</v>
      </c>
      <c r="P135" s="2">
        <f>IFERROR('Selected scen drivers'!R133/'Selected scen drivers'!$F133,"")</f>
        <v>3.2324318480577845</v>
      </c>
      <c r="Q135" s="2">
        <f>IFERROR('Selected scen drivers'!S133/'Selected scen drivers'!$F133,"")</f>
        <v>3.4501889052539307</v>
      </c>
      <c r="R135" s="2">
        <f>IFERROR('Selected scen drivers'!T133/'Selected scen drivers'!$F133,"")</f>
        <v>3.654473063120582</v>
      </c>
      <c r="S135" s="2">
        <f>IFERROR('Selected scen drivers'!U133/'Selected scen drivers'!$F133,"")</f>
        <v>3.8195479560543033</v>
      </c>
      <c r="T135" s="2">
        <f>IFERROR('Selected scen drivers'!V133/'Selected scen drivers'!$F133,"")</f>
        <v>3.98100759424928</v>
      </c>
      <c r="U135" s="2">
        <f>IFERROR('Selected scen drivers'!W133/'Selected scen drivers'!$F133,"")</f>
        <v>4.144925666662381</v>
      </c>
      <c r="V135" s="2"/>
      <c r="W135" s="2"/>
      <c r="X135" s="2"/>
      <c r="Y135" s="2"/>
      <c r="Z135" s="2"/>
      <c r="AA135" s="2"/>
      <c r="AB135" s="2"/>
      <c r="AC135" s="2"/>
    </row>
    <row r="136" spans="2:29" x14ac:dyDescent="0.35">
      <c r="B136" t="str">
        <f>'Selected scen drivers'!C134</f>
        <v>EU_southwest</v>
      </c>
      <c r="C136" t="str">
        <f>'Selected scen drivers'!D134</f>
        <v>GDPSER</v>
      </c>
      <c r="D136" s="2">
        <f>IFERROR('Selected scen drivers'!F134/'Selected scen drivers'!$F134,"")</f>
        <v>1</v>
      </c>
      <c r="E136" s="2">
        <f>IFERROR('Selected scen drivers'!G134/'Selected scen drivers'!$F134,"")</f>
        <v>0.99788905759952518</v>
      </c>
      <c r="F136" s="2">
        <f>IFERROR('Selected scen drivers'!H134/'Selected scen drivers'!$F134,"")</f>
        <v>1.1820899166964824</v>
      </c>
      <c r="G136" s="2">
        <f>IFERROR('Selected scen drivers'!I134/'Selected scen drivers'!$F134,"")</f>
        <v>1.2643999763383107</v>
      </c>
      <c r="H136" s="2">
        <f>IFERROR('Selected scen drivers'!J134/'Selected scen drivers'!$F134,"")</f>
        <v>1.3694478552830767</v>
      </c>
      <c r="I136" s="2">
        <f>IFERROR('Selected scen drivers'!K134/'Selected scen drivers'!$F134,"")</f>
        <v>1.4884099570808731</v>
      </c>
      <c r="J136" s="2">
        <f>IFERROR('Selected scen drivers'!L134/'Selected scen drivers'!$F134,"")</f>
        <v>1.611305106159642</v>
      </c>
      <c r="K136" s="2">
        <f>IFERROR('Selected scen drivers'!M134/'Selected scen drivers'!$F134,"")</f>
        <v>1.7353333423390054</v>
      </c>
      <c r="L136" s="2">
        <f>IFERROR('Selected scen drivers'!N134/'Selected scen drivers'!$F134,"")</f>
        <v>1.8606707033737027</v>
      </c>
      <c r="M136" s="2">
        <f>IFERROR('Selected scen drivers'!O134/'Selected scen drivers'!$F134,"")</f>
        <v>1.9852958777061738</v>
      </c>
      <c r="N136" s="2">
        <f>IFERROR('Selected scen drivers'!P134/'Selected scen drivers'!$F134,"")</f>
        <v>2.1024765862441397</v>
      </c>
      <c r="O136" s="2">
        <f>IFERROR('Selected scen drivers'!Q134/'Selected scen drivers'!$F134,"")</f>
        <v>2.2030269409993606</v>
      </c>
      <c r="P136" s="2">
        <f>IFERROR('Selected scen drivers'!R134/'Selected scen drivers'!$F134,"")</f>
        <v>2.288638669034841</v>
      </c>
      <c r="Q136" s="2">
        <f>IFERROR('Selected scen drivers'!S134/'Selected scen drivers'!$F134,"")</f>
        <v>2.3630811437973369</v>
      </c>
      <c r="R136" s="2">
        <f>IFERROR('Selected scen drivers'!T134/'Selected scen drivers'!$F134,"")</f>
        <v>2.4300359538603691</v>
      </c>
      <c r="S136" s="2">
        <f>IFERROR('Selected scen drivers'!U134/'Selected scen drivers'!$F134,"")</f>
        <v>2.4898384198587897</v>
      </c>
      <c r="T136" s="2">
        <f>IFERROR('Selected scen drivers'!V134/'Selected scen drivers'!$F134,"")</f>
        <v>2.5395746370664796</v>
      </c>
      <c r="U136" s="2">
        <f>IFERROR('Selected scen drivers'!W134/'Selected scen drivers'!$F134,"")</f>
        <v>2.5745559896554324</v>
      </c>
      <c r="V136" s="2"/>
      <c r="W136" s="2"/>
      <c r="X136" s="2"/>
      <c r="Y136" s="2"/>
      <c r="Z136" s="2"/>
      <c r="AA136" s="2"/>
      <c r="AB136" s="2"/>
      <c r="AC136" s="2"/>
    </row>
    <row r="137" spans="2:29" x14ac:dyDescent="0.35">
      <c r="B137" t="str">
        <f>'Selected scen drivers'!C135</f>
        <v>EU_southwest</v>
      </c>
      <c r="C137" t="str">
        <f>'Selected scen drivers'!D135</f>
        <v>HOU</v>
      </c>
      <c r="D137" s="2">
        <f>IFERROR('Selected scen drivers'!F135/'Selected scen drivers'!$F135,"")</f>
        <v>1</v>
      </c>
      <c r="E137" s="2">
        <f>IFERROR('Selected scen drivers'!G135/'Selected scen drivers'!$F135,"")</f>
        <v>0.99832877499959061</v>
      </c>
      <c r="F137" s="2">
        <f>IFERROR('Selected scen drivers'!H135/'Selected scen drivers'!$F135,"")</f>
        <v>0.98997264999754397</v>
      </c>
      <c r="G137" s="2">
        <f>IFERROR('Selected scen drivers'!I135/'Selected scen drivers'!$F135,"")</f>
        <v>0.96642608337768032</v>
      </c>
      <c r="H137" s="2">
        <f>IFERROR('Selected scen drivers'!J135/'Selected scen drivers'!$F135,"")</f>
        <v>0.93579801907562776</v>
      </c>
      <c r="I137" s="2">
        <f>IFERROR('Selected scen drivers'!K135/'Selected scen drivers'!$F135,"")</f>
        <v>0.8929763265817473</v>
      </c>
      <c r="J137" s="2">
        <f>IFERROR('Selected scen drivers'!L135/'Selected scen drivers'!$F135,"")</f>
        <v>0.84568478598879937</v>
      </c>
      <c r="K137" s="2">
        <f>IFERROR('Selected scen drivers'!M135/'Selected scen drivers'!$F135,"")</f>
        <v>0.81345204367769397</v>
      </c>
      <c r="L137" s="2">
        <f>IFERROR('Selected scen drivers'!N135/'Selected scen drivers'!$F135,"")</f>
        <v>0.79834235853582847</v>
      </c>
      <c r="M137" s="2">
        <f>IFERROR('Selected scen drivers'!O135/'Selected scen drivers'!$F135,"")</f>
        <v>0.79079765335844676</v>
      </c>
      <c r="N137" s="2">
        <f>IFERROR('Selected scen drivers'!P135/'Selected scen drivers'!$F135,"")</f>
        <v>0.78766714056173504</v>
      </c>
      <c r="O137" s="2">
        <f>IFERROR('Selected scen drivers'!Q135/'Selected scen drivers'!$F135,"")</f>
        <v>0.77815041250025263</v>
      </c>
      <c r="P137" s="2">
        <f>IFERROR('Selected scen drivers'!R135/'Selected scen drivers'!$F135,"")</f>
        <v>0.76027981536373901</v>
      </c>
      <c r="Q137" s="2">
        <f>IFERROR('Selected scen drivers'!S135/'Selected scen drivers'!$F135,"")</f>
        <v>0.74043562476102531</v>
      </c>
      <c r="R137" s="2">
        <f>IFERROR('Selected scen drivers'!T135/'Selected scen drivers'!$F135,"")</f>
        <v>0.7237439351044157</v>
      </c>
      <c r="S137" s="2">
        <f>IFERROR('Selected scen drivers'!U135/'Selected scen drivers'!$F135,"")</f>
        <v>0.71436764563866451</v>
      </c>
      <c r="T137" s="2">
        <f>IFERROR('Selected scen drivers'!V135/'Selected scen drivers'!$F135,"")</f>
        <v>0.70390911088222241</v>
      </c>
      <c r="U137" s="2">
        <f>IFERROR('Selected scen drivers'!W135/'Selected scen drivers'!$F135,"")</f>
        <v>0.69014521470733969</v>
      </c>
      <c r="V137" s="2"/>
      <c r="W137" s="2"/>
      <c r="X137" s="2"/>
      <c r="Y137" s="2"/>
      <c r="Z137" s="2"/>
      <c r="AA137" s="2"/>
      <c r="AB137" s="2"/>
      <c r="AC137" s="2"/>
    </row>
    <row r="138" spans="2:29" x14ac:dyDescent="0.35">
      <c r="B138" t="str">
        <f>'Selected scen drivers'!C136</f>
        <v>EU_southwest</v>
      </c>
      <c r="C138" t="str">
        <f>'Selected scen drivers'!D136</f>
        <v>POP</v>
      </c>
      <c r="D138" s="2">
        <f>IFERROR('Selected scen drivers'!F136/'Selected scen drivers'!$F136,"")</f>
        <v>1</v>
      </c>
      <c r="E138" s="2">
        <f>IFERROR('Selected scen drivers'!G136/'Selected scen drivers'!$F136,"")</f>
        <v>1.0005753950119745</v>
      </c>
      <c r="F138" s="2">
        <f>IFERROR('Selected scen drivers'!H136/'Selected scen drivers'!$F136,"")</f>
        <v>1.0034523700718476</v>
      </c>
      <c r="G138" s="2">
        <f>IFERROR('Selected scen drivers'!I136/'Selected scen drivers'!$F136,"")</f>
        <v>1.0049969601641915</v>
      </c>
      <c r="H138" s="2">
        <f>IFERROR('Selected scen drivers'!J136/'Selected scen drivers'!$F136,"")</f>
        <v>1.0078857591227715</v>
      </c>
      <c r="I138" s="2">
        <f>IFERROR('Selected scen drivers'!K136/'Selected scen drivers'!$F136,"")</f>
        <v>1.0125194078619308</v>
      </c>
      <c r="J138" s="2">
        <f>IFERROR('Selected scen drivers'!L136/'Selected scen drivers'!$F136,"")</f>
        <v>1.0184300376614612</v>
      </c>
      <c r="K138" s="2">
        <f>IFERROR('Selected scen drivers'!M136/'Selected scen drivers'!$F136,"")</f>
        <v>1.0253527654102381</v>
      </c>
      <c r="L138" s="2">
        <f>IFERROR('Selected scen drivers'!N136/'Selected scen drivers'!$F136,"")</f>
        <v>1.0277798419924304</v>
      </c>
      <c r="M138" s="2">
        <f>IFERROR('Selected scen drivers'!O136/'Selected scen drivers'!$F136,"")</f>
        <v>1.0256551342736522</v>
      </c>
      <c r="N138" s="2">
        <f>IFERROR('Selected scen drivers'!P136/'Selected scen drivers'!$F136,"")</f>
        <v>1.018762825718025</v>
      </c>
      <c r="O138" s="2">
        <f>IFERROR('Selected scen drivers'!Q136/'Selected scen drivers'!$F136,"")</f>
        <v>1.0094623310380499</v>
      </c>
      <c r="P138" s="2">
        <f>IFERROR('Selected scen drivers'!R136/'Selected scen drivers'!$F136,"")</f>
        <v>0.99996699378642828</v>
      </c>
      <c r="Q138" s="2">
        <f>IFERROR('Selected scen drivers'!S136/'Selected scen drivers'!$F136,"")</f>
        <v>0.9921987444234952</v>
      </c>
      <c r="R138" s="2">
        <f>IFERROR('Selected scen drivers'!T136/'Selected scen drivers'!$F136,"")</f>
        <v>0.98630367147160281</v>
      </c>
      <c r="S138" s="2">
        <f>IFERROR('Selected scen drivers'!U136/'Selected scen drivers'!$F136,"")</f>
        <v>0.98017186010726998</v>
      </c>
      <c r="T138" s="2">
        <f>IFERROR('Selected scen drivers'!V136/'Selected scen drivers'!$F136,"")</f>
        <v>0.97142042144611451</v>
      </c>
      <c r="U138" s="2">
        <f>IFERROR('Selected scen drivers'!W136/'Selected scen drivers'!$F136,"")</f>
        <v>0.95879550134858427</v>
      </c>
      <c r="V138" s="2"/>
      <c r="W138" s="2"/>
      <c r="X138" s="2"/>
      <c r="Y138" s="2"/>
      <c r="Z138" s="2"/>
      <c r="AA138" s="2"/>
      <c r="AB138" s="2"/>
      <c r="AC138" s="2"/>
    </row>
    <row r="139" spans="2:29" x14ac:dyDescent="0.35">
      <c r="B139" t="str">
        <f>'Selected scen drivers'!C137</f>
        <v>China</v>
      </c>
      <c r="C139" t="str">
        <f>'Selected scen drivers'!D137</f>
        <v>GDP</v>
      </c>
      <c r="D139" s="2">
        <f>IFERROR('Selected scen drivers'!F137/'Selected scen drivers'!$F137,"")</f>
        <v>1</v>
      </c>
      <c r="E139" s="2">
        <f>IFERROR('Selected scen drivers'!G137/'Selected scen drivers'!$F137,"")</f>
        <v>1.0501993446475055</v>
      </c>
      <c r="F139" s="2">
        <f>IFERROR('Selected scen drivers'!H137/'Selected scen drivers'!$F137,"")</f>
        <v>1.3436079349621577</v>
      </c>
      <c r="G139" s="2">
        <f>IFERROR('Selected scen drivers'!I137/'Selected scen drivers'!$F137,"")</f>
        <v>1.6131889360407803</v>
      </c>
      <c r="H139" s="2">
        <f>IFERROR('Selected scen drivers'!J137/'Selected scen drivers'!$F137,"")</f>
        <v>1.8573589025939157</v>
      </c>
      <c r="I139" s="2">
        <f>IFERROR('Selected scen drivers'!K137/'Selected scen drivers'!$F137,"")</f>
        <v>2.0523618113030975</v>
      </c>
      <c r="J139" s="2">
        <f>IFERROR('Selected scen drivers'!L137/'Selected scen drivers'!$F137,"")</f>
        <v>2.2384749254700864</v>
      </c>
      <c r="K139" s="2">
        <f>IFERROR('Selected scen drivers'!M137/'Selected scen drivers'!$F137,"")</f>
        <v>2.4119203018072084</v>
      </c>
      <c r="L139" s="2">
        <f>IFERROR('Selected scen drivers'!N137/'Selected scen drivers'!$F137,"")</f>
        <v>2.562253791962485</v>
      </c>
      <c r="M139" s="2">
        <f>IFERROR('Selected scen drivers'!O137/'Selected scen drivers'!$F137,"")</f>
        <v>2.7071751260564967</v>
      </c>
      <c r="N139" s="2">
        <f>IFERROR('Selected scen drivers'!P137/'Selected scen drivers'!$F137,"")</f>
        <v>2.8444792313601064</v>
      </c>
      <c r="O139" s="2">
        <f>IFERROR('Selected scen drivers'!Q137/'Selected scen drivers'!$F137,"")</f>
        <v>2.9549254946582693</v>
      </c>
      <c r="P139" s="2">
        <f>IFERROR('Selected scen drivers'!R137/'Selected scen drivers'!$F137,"")</f>
        <v>3.0370861078838431</v>
      </c>
      <c r="Q139" s="2">
        <f>IFERROR('Selected scen drivers'!S137/'Selected scen drivers'!$F137,"")</f>
        <v>3.0973792306492731</v>
      </c>
      <c r="R139" s="2">
        <f>IFERROR('Selected scen drivers'!T137/'Selected scen drivers'!$F137,"")</f>
        <v>3.1416743651585346</v>
      </c>
      <c r="S139" s="2">
        <f>IFERROR('Selected scen drivers'!U137/'Selected scen drivers'!$F137,"")</f>
        <v>3.1774758406889148</v>
      </c>
      <c r="T139" s="2">
        <f>IFERROR('Selected scen drivers'!V137/'Selected scen drivers'!$F137,"")</f>
        <v>3.2065842136028953</v>
      </c>
      <c r="U139" s="2">
        <f>IFERROR('Selected scen drivers'!W137/'Selected scen drivers'!$F137,"")</f>
        <v>3.2230424439861767</v>
      </c>
      <c r="V139" s="2"/>
      <c r="W139" s="2"/>
      <c r="X139" s="2"/>
      <c r="Y139" s="2"/>
      <c r="Z139" s="2"/>
      <c r="AA139" s="2"/>
      <c r="AB139" s="2"/>
      <c r="AC139" s="2"/>
    </row>
    <row r="140" spans="2:29" x14ac:dyDescent="0.35">
      <c r="B140" t="str">
        <f>'Selected scen drivers'!C138</f>
        <v>China</v>
      </c>
      <c r="C140" t="str">
        <f>'Selected scen drivers'!D138</f>
        <v>GDPAGR</v>
      </c>
      <c r="D140" s="2">
        <f>IFERROR('Selected scen drivers'!F138/'Selected scen drivers'!$F138,"")</f>
        <v>1</v>
      </c>
      <c r="E140" s="2">
        <f>IFERROR('Selected scen drivers'!G138/'Selected scen drivers'!$F138,"")</f>
        <v>1.0511199586513524</v>
      </c>
      <c r="F140" s="2">
        <f>IFERROR('Selected scen drivers'!H138/'Selected scen drivers'!$F138,"")</f>
        <v>1.3474466279621489</v>
      </c>
      <c r="G140" s="2">
        <f>IFERROR('Selected scen drivers'!I138/'Selected scen drivers'!$F138,"")</f>
        <v>1.6193335310395502</v>
      </c>
      <c r="H140" s="2">
        <f>IFERROR('Selected scen drivers'!J138/'Selected scen drivers'!$F138,"")</f>
        <v>1.8662877598043401</v>
      </c>
      <c r="I140" s="2">
        <f>IFERROR('Selected scen drivers'!K138/'Selected scen drivers'!$F138,"")</f>
        <v>2.0642112065105191</v>
      </c>
      <c r="J140" s="2">
        <f>IFERROR('Selected scen drivers'!L138/'Selected scen drivers'!$F138,"")</f>
        <v>2.2536826027254167</v>
      </c>
      <c r="K140" s="2">
        <f>IFERROR('Selected scen drivers'!M138/'Selected scen drivers'!$F138,"")</f>
        <v>2.4305927971712542</v>
      </c>
      <c r="L140" s="2">
        <f>IFERROR('Selected scen drivers'!N138/'Selected scen drivers'!$F138,"")</f>
        <v>2.5841238282922121</v>
      </c>
      <c r="M140" s="2">
        <f>IFERROR('Selected scen drivers'!O138/'Selected scen drivers'!$F138,"")</f>
        <v>2.7321267666250382</v>
      </c>
      <c r="N140" s="2">
        <f>IFERROR('Selected scen drivers'!P138/'Selected scen drivers'!$F138,"")</f>
        <v>2.8722474047075628</v>
      </c>
      <c r="O140" s="2">
        <f>IFERROR('Selected scen drivers'!Q138/'Selected scen drivers'!$F138,"")</f>
        <v>2.9849685944145854</v>
      </c>
      <c r="P140" s="2">
        <f>IFERROR('Selected scen drivers'!R138/'Selected scen drivers'!$F138,"")</f>
        <v>3.0688688722133666</v>
      </c>
      <c r="Q140" s="2">
        <f>IFERROR('Selected scen drivers'!S138/'Selected scen drivers'!$F138,"")</f>
        <v>3.1305617579353062</v>
      </c>
      <c r="R140" s="2">
        <f>IFERROR('Selected scen drivers'!T138/'Selected scen drivers'!$F138,"")</f>
        <v>3.1759869942993268</v>
      </c>
      <c r="S140" s="2">
        <f>IFERROR('Selected scen drivers'!U138/'Selected scen drivers'!$F138,"")</f>
        <v>3.2127424122765702</v>
      </c>
      <c r="T140" s="2">
        <f>IFERROR('Selected scen drivers'!V138/'Selected scen drivers'!$F138,"")</f>
        <v>3.2426249156121081</v>
      </c>
      <c r="U140" s="2">
        <f>IFERROR('Selected scen drivers'!W138/'Selected scen drivers'!$F138,"")</f>
        <v>3.2595610968712698</v>
      </c>
      <c r="V140" s="2"/>
      <c r="W140" s="2"/>
      <c r="X140" s="2"/>
      <c r="Y140" s="2"/>
      <c r="Z140" s="2"/>
      <c r="AA140" s="2"/>
      <c r="AB140" s="2"/>
      <c r="AC140" s="2"/>
    </row>
    <row r="141" spans="2:29" x14ac:dyDescent="0.35">
      <c r="B141" t="str">
        <f>'Selected scen drivers'!C139</f>
        <v>China</v>
      </c>
      <c r="C141" t="str">
        <f>'Selected scen drivers'!D139</f>
        <v>GDPIND</v>
      </c>
      <c r="D141" s="2">
        <f>IFERROR('Selected scen drivers'!F139/'Selected scen drivers'!$F139,"")</f>
        <v>1</v>
      </c>
      <c r="E141" s="2">
        <f>IFERROR('Selected scen drivers'!G139/'Selected scen drivers'!$F139,"")</f>
        <v>1.0509392441389105</v>
      </c>
      <c r="F141" s="2">
        <f>IFERROR('Selected scen drivers'!H139/'Selected scen drivers'!$F139,"")</f>
        <v>1.3474031159501041</v>
      </c>
      <c r="G141" s="2">
        <f>IFERROR('Selected scen drivers'!I139/'Selected scen drivers'!$F139,"")</f>
        <v>1.6197286053633237</v>
      </c>
      <c r="H141" s="2">
        <f>IFERROR('Selected scen drivers'!J139/'Selected scen drivers'!$F139,"")</f>
        <v>1.8671126439320389</v>
      </c>
      <c r="I141" s="2">
        <f>IFERROR('Selected scen drivers'!K139/'Selected scen drivers'!$F139,"")</f>
        <v>2.0654150023796727</v>
      </c>
      <c r="J141" s="2">
        <f>IFERROR('Selected scen drivers'!L139/'Selected scen drivers'!$F139,"")</f>
        <v>2.2551242123752671</v>
      </c>
      <c r="K141" s="2">
        <f>IFERROR('Selected scen drivers'!M139/'Selected scen drivers'!$F139,"")</f>
        <v>2.4321880639826672</v>
      </c>
      <c r="L141" s="2">
        <f>IFERROR('Selected scen drivers'!N139/'Selected scen drivers'!$F139,"")</f>
        <v>2.5858700962668228</v>
      </c>
      <c r="M141" s="2">
        <f>IFERROR('Selected scen drivers'!O139/'Selected scen drivers'!$F139,"")</f>
        <v>2.7340230232535911</v>
      </c>
      <c r="N141" s="2">
        <f>IFERROR('Selected scen drivers'!P139/'Selected scen drivers'!$F139,"")</f>
        <v>2.8743564244290631</v>
      </c>
      <c r="O141" s="2">
        <f>IFERROR('Selected scen drivers'!Q139/'Selected scen drivers'!$F139,"")</f>
        <v>2.9873931348053375</v>
      </c>
      <c r="P141" s="2">
        <f>IFERROR('Selected scen drivers'!R139/'Selected scen drivers'!$F139,"")</f>
        <v>3.071702782549155</v>
      </c>
      <c r="Q141" s="2">
        <f>IFERROR('Selected scen drivers'!S139/'Selected scen drivers'!$F139,"")</f>
        <v>3.1338307050520289</v>
      </c>
      <c r="R141" s="2">
        <f>IFERROR('Selected scen drivers'!T139/'Selected scen drivers'!$F139,"")</f>
        <v>3.1797131424307552</v>
      </c>
      <c r="S141" s="2">
        <f>IFERROR('Selected scen drivers'!U139/'Selected scen drivers'!$F139,"")</f>
        <v>3.2169483496522568</v>
      </c>
      <c r="T141" s="2">
        <f>IFERROR('Selected scen drivers'!V139/'Selected scen drivers'!$F139,"")</f>
        <v>3.2473545946316014</v>
      </c>
      <c r="U141" s="2">
        <f>IFERROR('Selected scen drivers'!W139/'Selected scen drivers'!$F139,"")</f>
        <v>3.2648902793171928</v>
      </c>
      <c r="V141" s="2"/>
      <c r="W141" s="2"/>
      <c r="X141" s="2"/>
      <c r="Y141" s="2"/>
      <c r="Z141" s="2"/>
      <c r="AA141" s="2"/>
      <c r="AB141" s="2"/>
      <c r="AC141" s="2"/>
    </row>
    <row r="142" spans="2:29" x14ac:dyDescent="0.35">
      <c r="B142" t="str">
        <f>'Selected scen drivers'!C140</f>
        <v>China</v>
      </c>
      <c r="C142" t="str">
        <f>'Selected scen drivers'!D140</f>
        <v>GDPMFG</v>
      </c>
      <c r="D142" s="2">
        <f>IFERROR('Selected scen drivers'!F140/'Selected scen drivers'!$F140,"")</f>
        <v>1</v>
      </c>
      <c r="E142" s="2">
        <f>IFERROR('Selected scen drivers'!G140/'Selected scen drivers'!$F140,"")</f>
        <v>1.0511131123229569</v>
      </c>
      <c r="F142" s="2">
        <f>IFERROR('Selected scen drivers'!H140/'Selected scen drivers'!$F140,"")</f>
        <v>1.3477148195625313</v>
      </c>
      <c r="G142" s="2">
        <f>IFERROR('Selected scen drivers'!I140/'Selected scen drivers'!$F140,"")</f>
        <v>1.6200342433078925</v>
      </c>
      <c r="H142" s="2">
        <f>IFERROR('Selected scen drivers'!J140/'Selected scen drivers'!$F140,"")</f>
        <v>1.8675471499004233</v>
      </c>
      <c r="I142" s="2">
        <f>IFERROR('Selected scen drivers'!K140/'Selected scen drivers'!$F140,"")</f>
        <v>2.0661088148296813</v>
      </c>
      <c r="J142" s="2">
        <f>IFERROR('Selected scen drivers'!L140/'Selected scen drivers'!$F140,"")</f>
        <v>2.2562732878701297</v>
      </c>
      <c r="K142" s="2">
        <f>IFERROR('Selected scen drivers'!M140/'Selected scen drivers'!$F140,"")</f>
        <v>2.4339205811620226</v>
      </c>
      <c r="L142" s="2">
        <f>IFERROR('Selected scen drivers'!N140/'Selected scen drivers'!$F140,"")</f>
        <v>2.5882321100236614</v>
      </c>
      <c r="M142" s="2">
        <f>IFERROR('Selected scen drivers'!O140/'Selected scen drivers'!$F140,"")</f>
        <v>2.7370735300404392</v>
      </c>
      <c r="N142" s="2">
        <f>IFERROR('Selected scen drivers'!P140/'Selected scen drivers'!$F140,"")</f>
        <v>2.8781160390755232</v>
      </c>
      <c r="O142" s="2">
        <f>IFERROR('Selected scen drivers'!Q140/'Selected scen drivers'!$F140,"")</f>
        <v>2.9918339180229609</v>
      </c>
      <c r="P142" s="2">
        <f>IFERROR('Selected scen drivers'!R140/'Selected scen drivers'!$F140,"")</f>
        <v>3.0767982447275948</v>
      </c>
      <c r="Q142" s="2">
        <f>IFERROR('Selected scen drivers'!S140/'Selected scen drivers'!$F140,"")</f>
        <v>3.139591174013884</v>
      </c>
      <c r="R142" s="2">
        <f>IFERROR('Selected scen drivers'!T140/'Selected scen drivers'!$F140,"")</f>
        <v>3.186156237418837</v>
      </c>
      <c r="S142" s="2">
        <f>IFERROR('Selected scen drivers'!U140/'Selected scen drivers'!$F140,"")</f>
        <v>3.2241057370754453</v>
      </c>
      <c r="T142" s="2">
        <f>IFERROR('Selected scen drivers'!V140/'Selected scen drivers'!$F140,"")</f>
        <v>3.2552574340590468</v>
      </c>
      <c r="U142" s="2">
        <f>IFERROR('Selected scen drivers'!W140/'Selected scen drivers'!$F140,"")</f>
        <v>3.2735502697872145</v>
      </c>
      <c r="V142" s="2"/>
      <c r="W142" s="2"/>
      <c r="X142" s="2"/>
      <c r="Y142" s="2"/>
      <c r="Z142" s="2"/>
      <c r="AA142" s="2"/>
      <c r="AB142" s="2"/>
      <c r="AC142" s="2"/>
    </row>
    <row r="143" spans="2:29" x14ac:dyDescent="0.35">
      <c r="B143" t="str">
        <f>'Selected scen drivers'!C141</f>
        <v>China</v>
      </c>
      <c r="C143" t="str">
        <f>'Selected scen drivers'!D141</f>
        <v>GDPPCAP</v>
      </c>
      <c r="D143" s="2">
        <f>IFERROR('Selected scen drivers'!F141/'Selected scen drivers'!$F141,"")</f>
        <v>1</v>
      </c>
      <c r="E143" s="2">
        <f>IFERROR('Selected scen drivers'!G141/'Selected scen drivers'!$F141,"")</f>
        <v>1.0498462233711099</v>
      </c>
      <c r="F143" s="2">
        <f>IFERROR('Selected scen drivers'!H141/'Selected scen drivers'!$F141,"")</f>
        <v>1.3409018188591029</v>
      </c>
      <c r="G143" s="2">
        <f>IFERROR('Selected scen drivers'!I141/'Selected scen drivers'!$F141,"")</f>
        <v>1.6213436930468474</v>
      </c>
      <c r="H143" s="2">
        <f>IFERROR('Selected scen drivers'!J141/'Selected scen drivers'!$F141,"")</f>
        <v>1.889888088698648</v>
      </c>
      <c r="I143" s="2">
        <f>IFERROR('Selected scen drivers'!K141/'Selected scen drivers'!$F141,"")</f>
        <v>2.1233138236312037</v>
      </c>
      <c r="J143" s="2">
        <f>IFERROR('Selected scen drivers'!L141/'Selected scen drivers'!$F141,"")</f>
        <v>2.367934273649686</v>
      </c>
      <c r="K143" s="2">
        <f>IFERROR('Selected scen drivers'!M141/'Selected scen drivers'!$F141,"")</f>
        <v>2.62780178772296</v>
      </c>
      <c r="L143" s="2">
        <f>IFERROR('Selected scen drivers'!N141/'Selected scen drivers'!$F141,"")</f>
        <v>2.898575370443885</v>
      </c>
      <c r="M143" s="2">
        <f>IFERROR('Selected scen drivers'!O141/'Selected scen drivers'!$F141,"")</f>
        <v>3.2002565755280274</v>
      </c>
      <c r="N143" s="2">
        <f>IFERROR('Selected scen drivers'!P141/'Selected scen drivers'!$F141,"")</f>
        <v>3.5273838064361578</v>
      </c>
      <c r="O143" s="2">
        <f>IFERROR('Selected scen drivers'!Q141/'Selected scen drivers'!$F141,"")</f>
        <v>3.8484397580565575</v>
      </c>
      <c r="P143" s="2">
        <f>IFERROR('Selected scen drivers'!R141/'Selected scen drivers'!$F141,"")</f>
        <v>4.1561968788608734</v>
      </c>
      <c r="Q143" s="2">
        <f>IFERROR('Selected scen drivers'!S141/'Selected scen drivers'!$F141,"")</f>
        <v>4.4614178028414972</v>
      </c>
      <c r="R143" s="2">
        <f>IFERROR('Selected scen drivers'!T141/'Selected scen drivers'!$F141,"")</f>
        <v>4.7710701682413976</v>
      </c>
      <c r="S143" s="2">
        <f>IFERROR('Selected scen drivers'!U141/'Selected scen drivers'!$F141,"")</f>
        <v>5.0864880179068708</v>
      </c>
      <c r="T143" s="2">
        <f>IFERROR('Selected scen drivers'!V141/'Selected scen drivers'!$F141,"")</f>
        <v>5.4039010534458249</v>
      </c>
      <c r="U143" s="2">
        <f>IFERROR('Selected scen drivers'!W141/'Selected scen drivers'!$F141,"")</f>
        <v>5.7196150673395696</v>
      </c>
      <c r="V143" s="2"/>
      <c r="W143" s="2"/>
      <c r="X143" s="2"/>
      <c r="Y143" s="2"/>
      <c r="Z143" s="2"/>
      <c r="AA143" s="2"/>
      <c r="AB143" s="2"/>
      <c r="AC143" s="2"/>
    </row>
    <row r="144" spans="2:29" x14ac:dyDescent="0.35">
      <c r="B144" t="str">
        <f>'Selected scen drivers'!C142</f>
        <v>China</v>
      </c>
      <c r="C144" t="str">
        <f>'Selected scen drivers'!D142</f>
        <v>GDPPHOU</v>
      </c>
      <c r="D144" s="2">
        <f>IFERROR('Selected scen drivers'!F142/'Selected scen drivers'!$F142,"")</f>
        <v>1</v>
      </c>
      <c r="E144" s="2">
        <f>IFERROR('Selected scen drivers'!G142/'Selected scen drivers'!$F142,"")</f>
        <v>1.0512709620789924</v>
      </c>
      <c r="F144" s="2">
        <f>IFERROR('Selected scen drivers'!H142/'Selected scen drivers'!$F142,"")</f>
        <v>1.3518761786242566</v>
      </c>
      <c r="G144" s="2">
        <f>IFERROR('Selected scen drivers'!I142/'Selected scen drivers'!$F142,"")</f>
        <v>1.6502316067080662</v>
      </c>
      <c r="H144" s="2">
        <f>IFERROR('Selected scen drivers'!J142/'Selected scen drivers'!$F142,"")</f>
        <v>1.9843652219248571</v>
      </c>
      <c r="I144" s="2">
        <f>IFERROR('Selected scen drivers'!K142/'Selected scen drivers'!$F142,"")</f>
        <v>2.3235536975726725</v>
      </c>
      <c r="J144" s="2">
        <f>IFERROR('Selected scen drivers'!L142/'Selected scen drivers'!$F142,"")</f>
        <v>2.6303898849372795</v>
      </c>
      <c r="K144" s="2">
        <f>IFERROR('Selected scen drivers'!M142/'Selected scen drivers'!$F142,"")</f>
        <v>3.0302295039858551</v>
      </c>
      <c r="L144" s="2">
        <f>IFERROR('Selected scen drivers'!N142/'Selected scen drivers'!$F142,"")</f>
        <v>3.5474816443868327</v>
      </c>
      <c r="M144" s="2">
        <f>IFERROR('Selected scen drivers'!O142/'Selected scen drivers'!$F142,"")</f>
        <v>4.0624501039647702</v>
      </c>
      <c r="N144" s="2">
        <f>IFERROR('Selected scen drivers'!P142/'Selected scen drivers'!$F142,"")</f>
        <v>4.512065367644686</v>
      </c>
      <c r="O144" s="2">
        <f>IFERROR('Selected scen drivers'!Q142/'Selected scen drivers'!$F142,"")</f>
        <v>4.9646555737286864</v>
      </c>
      <c r="P144" s="2">
        <f>IFERROR('Selected scen drivers'!R142/'Selected scen drivers'!$F142,"")</f>
        <v>5.508895565425842</v>
      </c>
      <c r="Q144" s="2">
        <f>IFERROR('Selected scen drivers'!S142/'Selected scen drivers'!$F142,"")</f>
        <v>6.2230647717257943</v>
      </c>
      <c r="R144" s="2">
        <f>IFERROR('Selected scen drivers'!T142/'Selected scen drivers'!$F142,"")</f>
        <v>6.995415547318931</v>
      </c>
      <c r="S144" s="2">
        <f>IFERROR('Selected scen drivers'!U142/'Selected scen drivers'!$F142,"")</f>
        <v>7.4607028982856178</v>
      </c>
      <c r="T144" s="2">
        <f>IFERROR('Selected scen drivers'!V142/'Selected scen drivers'!$F142,"")</f>
        <v>7.8503326109028313</v>
      </c>
      <c r="U144" s="2">
        <f>IFERROR('Selected scen drivers'!W142/'Selected scen drivers'!$F142,"")</f>
        <v>8.2560112537557906</v>
      </c>
      <c r="V144" s="2"/>
      <c r="W144" s="2"/>
      <c r="X144" s="2"/>
      <c r="Y144" s="2"/>
      <c r="Z144" s="2"/>
      <c r="AA144" s="2"/>
      <c r="AB144" s="2"/>
      <c r="AC144" s="2"/>
    </row>
    <row r="145" spans="2:29" x14ac:dyDescent="0.35">
      <c r="B145" t="str">
        <f>'Selected scen drivers'!C143</f>
        <v>China</v>
      </c>
      <c r="C145" t="str">
        <f>'Selected scen drivers'!D143</f>
        <v>GDPSER</v>
      </c>
      <c r="D145" s="2">
        <f>IFERROR('Selected scen drivers'!F143/'Selected scen drivers'!$F143,"")</f>
        <v>1</v>
      </c>
      <c r="E145" s="2">
        <f>IFERROR('Selected scen drivers'!G143/'Selected scen drivers'!$F143,"")</f>
        <v>1.0495160091189881</v>
      </c>
      <c r="F145" s="2">
        <f>IFERROR('Selected scen drivers'!H143/'Selected scen drivers'!$F143,"")</f>
        <v>1.3402208195647567</v>
      </c>
      <c r="G145" s="2">
        <f>IFERROR('Selected scen drivers'!I143/'Selected scen drivers'!$F143,"")</f>
        <v>1.6074151735006434</v>
      </c>
      <c r="H145" s="2">
        <f>IFERROR('Selected scen drivers'!J143/'Selected scen drivers'!$F143,"")</f>
        <v>1.8487789469224738</v>
      </c>
      <c r="I145" s="2">
        <f>IFERROR('Selected scen drivers'!K143/'Selected scen drivers'!$F143,"")</f>
        <v>2.040892800947756</v>
      </c>
      <c r="J145" s="2">
        <f>IFERROR('Selected scen drivers'!L143/'Selected scen drivers'!$F143,"")</f>
        <v>2.2238337288922594</v>
      </c>
      <c r="K145" s="2">
        <f>IFERROR('Selected scen drivers'!M143/'Selected scen drivers'!$F143,"")</f>
        <v>2.3940757458605324</v>
      </c>
      <c r="L145" s="2">
        <f>IFERROR('Selected scen drivers'!N143/'Selected scen drivers'!$F143,"")</f>
        <v>2.5414460183409955</v>
      </c>
      <c r="M145" s="2">
        <f>IFERROR('Selected scen drivers'!O143/'Selected scen drivers'!$F143,"")</f>
        <v>2.6835081952240176</v>
      </c>
      <c r="N145" s="2">
        <f>IFERROR('Selected scen drivers'!P143/'Selected scen drivers'!$F143,"")</f>
        <v>2.8181417592235296</v>
      </c>
      <c r="O145" s="2">
        <f>IFERROR('Selected scen drivers'!Q143/'Selected scen drivers'!$F143,"")</f>
        <v>2.9263221897583591</v>
      </c>
      <c r="P145" s="2">
        <f>IFERROR('Selected scen drivers'!R143/'Selected scen drivers'!$F143,"")</f>
        <v>3.0066227737550091</v>
      </c>
      <c r="Q145" s="2">
        <f>IFERROR('Selected scen drivers'!S143/'Selected scen drivers'!$F143,"")</f>
        <v>3.0653392602921588</v>
      </c>
      <c r="R145" s="2">
        <f>IFERROR('Selected scen drivers'!T143/'Selected scen drivers'!$F143,"")</f>
        <v>3.1082812240298399</v>
      </c>
      <c r="S145" s="2">
        <f>IFERROR('Selected scen drivers'!U143/'Selected scen drivers'!$F143,"")</f>
        <v>3.142869367990095</v>
      </c>
      <c r="T145" s="2">
        <f>IFERROR('Selected scen drivers'!V143/'Selected scen drivers'!$F143,"")</f>
        <v>3.1708913204193099</v>
      </c>
      <c r="U145" s="2">
        <f>IFERROR('Selected scen drivers'!W143/'Selected scen drivers'!$F143,"")</f>
        <v>3.1864696245611559</v>
      </c>
      <c r="V145" s="2"/>
      <c r="W145" s="2"/>
      <c r="X145" s="2"/>
      <c r="Y145" s="2"/>
      <c r="Z145" s="2"/>
      <c r="AA145" s="2"/>
      <c r="AB145" s="2"/>
      <c r="AC145" s="2"/>
    </row>
    <row r="146" spans="2:29" x14ac:dyDescent="0.35">
      <c r="B146" t="str">
        <f>'Selected scen drivers'!C144</f>
        <v>China</v>
      </c>
      <c r="C146" t="str">
        <f>'Selected scen drivers'!D144</f>
        <v>HOU</v>
      </c>
      <c r="D146" s="2">
        <f>IFERROR('Selected scen drivers'!F144/'Selected scen drivers'!$F144,"")</f>
        <v>1</v>
      </c>
      <c r="E146" s="2">
        <f>IFERROR('Selected scen drivers'!G144/'Selected scen drivers'!$F144,"")</f>
        <v>0.99898064583714152</v>
      </c>
      <c r="F146" s="2">
        <f>IFERROR('Selected scen drivers'!H144/'Selected scen drivers'!$F144,"")</f>
        <v>0.99388387502284925</v>
      </c>
      <c r="G146" s="2">
        <f>IFERROR('Selected scen drivers'!I144/'Selected scen drivers'!$F144,"")</f>
        <v>0.97755304739243287</v>
      </c>
      <c r="H146" s="2">
        <f>IFERROR('Selected scen drivers'!J144/'Selected scen drivers'!$F144,"")</f>
        <v>0.935996500075856</v>
      </c>
      <c r="I146" s="2">
        <f>IFERROR('Selected scen drivers'!K144/'Selected scen drivers'!$F144,"")</f>
        <v>0.88328572455507337</v>
      </c>
      <c r="J146" s="2">
        <f>IFERROR('Selected scen drivers'!L144/'Selected scen drivers'!$F144,"")</f>
        <v>0.85100499294364318</v>
      </c>
      <c r="K146" s="2">
        <f>IFERROR('Selected scen drivers'!M144/'Selected scen drivers'!$F144,"")</f>
        <v>0.79595301234928229</v>
      </c>
      <c r="L146" s="2">
        <f>IFERROR('Selected scen drivers'!N144/'Selected scen drivers'!$F144,"")</f>
        <v>0.72227400979416656</v>
      </c>
      <c r="M146" s="2">
        <f>IFERROR('Selected scen drivers'!O144/'Selected scen drivers'!$F144,"")</f>
        <v>0.6663897541570829</v>
      </c>
      <c r="N146" s="2">
        <f>IFERROR('Selected scen drivers'!P144/'Selected scen drivers'!$F144,"")</f>
        <v>0.63041622839895384</v>
      </c>
      <c r="O146" s="2">
        <f>IFERROR('Selected scen drivers'!Q144/'Selected scen drivers'!$F144,"")</f>
        <v>0.59519244603689159</v>
      </c>
      <c r="P146" s="2">
        <f>IFERROR('Selected scen drivers'!R144/'Selected scen drivers'!$F144,"")</f>
        <v>0.55130580564002285</v>
      </c>
      <c r="Q146" s="2">
        <f>IFERROR('Selected scen drivers'!S144/'Selected scen drivers'!$F144,"")</f>
        <v>0.49772569373246395</v>
      </c>
      <c r="R146" s="2">
        <f>IFERROR('Selected scen drivers'!T144/'Selected scen drivers'!$F144,"")</f>
        <v>0.4491047520919057</v>
      </c>
      <c r="S146" s="2">
        <f>IFERROR('Selected scen drivers'!U144/'Selected scen drivers'!$F144,"")</f>
        <v>0.42589497048851227</v>
      </c>
      <c r="T146" s="2">
        <f>IFERROR('Selected scen drivers'!V144/'Selected scen drivers'!$F144,"")</f>
        <v>0.40846475844214253</v>
      </c>
      <c r="U146" s="2">
        <f>IFERROR('Selected scen drivers'!W144/'Selected scen drivers'!$F144,"")</f>
        <v>0.39038736078756731</v>
      </c>
      <c r="V146" s="2"/>
      <c r="W146" s="2"/>
      <c r="X146" s="2"/>
      <c r="Y146" s="2"/>
      <c r="Z146" s="2"/>
      <c r="AA146" s="2"/>
      <c r="AB146" s="2"/>
      <c r="AC146" s="2"/>
    </row>
    <row r="147" spans="2:29" x14ac:dyDescent="0.35">
      <c r="B147" t="str">
        <f>'Selected scen drivers'!C145</f>
        <v>China</v>
      </c>
      <c r="C147" t="str">
        <f>'Selected scen drivers'!D145</f>
        <v>POP</v>
      </c>
      <c r="D147" s="2">
        <f>IFERROR('Selected scen drivers'!F145/'Selected scen drivers'!$F145,"")</f>
        <v>1</v>
      </c>
      <c r="E147" s="2">
        <f>IFERROR('Selected scen drivers'!G145/'Selected scen drivers'!$F145,"")</f>
        <v>1.0003363552380686</v>
      </c>
      <c r="F147" s="2">
        <f>IFERROR('Selected scen drivers'!H145/'Selected scen drivers'!$F145,"")</f>
        <v>1.0020181314284116</v>
      </c>
      <c r="G147" s="2">
        <f>IFERROR('Selected scen drivers'!I145/'Selected scen drivers'!$F145,"")</f>
        <v>0.99497037115508791</v>
      </c>
      <c r="H147" s="2">
        <f>IFERROR('Selected scen drivers'!J145/'Selected scen drivers'!$F145,"")</f>
        <v>0.98278777124463057</v>
      </c>
      <c r="I147" s="2">
        <f>IFERROR('Selected scen drivers'!K145/'Selected scen drivers'!$F145,"")</f>
        <v>0.96658430254706129</v>
      </c>
      <c r="J147" s="2">
        <f>IFERROR('Selected scen drivers'!L145/'Selected scen drivers'!$F145,"")</f>
        <v>0.94532814967872369</v>
      </c>
      <c r="K147" s="2">
        <f>IFERROR('Selected scen drivers'!M145/'Selected scen drivers'!$F145,"")</f>
        <v>0.91784711962510046</v>
      </c>
      <c r="L147" s="2">
        <f>IFERROR('Selected scen drivers'!N145/'Selected scen drivers'!$F145,"")</f>
        <v>0.88397004200380913</v>
      </c>
      <c r="M147" s="2">
        <f>IFERROR('Selected scen drivers'!O145/'Selected scen drivers'!$F145,"")</f>
        <v>0.84592440079896702</v>
      </c>
      <c r="N147" s="2">
        <f>IFERROR('Selected scen drivers'!P145/'Selected scen drivers'!$F145,"")</f>
        <v>0.80639912962405591</v>
      </c>
      <c r="O147" s="2">
        <f>IFERROR('Selected scen drivers'!Q145/'Selected scen drivers'!$F145,"")</f>
        <v>0.76782428215804888</v>
      </c>
      <c r="P147" s="2">
        <f>IFERROR('Selected scen drivers'!R145/'Selected scen drivers'!$F145,"")</f>
        <v>0.73073682416994878</v>
      </c>
      <c r="Q147" s="2">
        <f>IFERROR('Selected scen drivers'!S145/'Selected scen drivers'!$F145,"")</f>
        <v>0.69425894805829225</v>
      </c>
      <c r="R147" s="2">
        <f>IFERROR('Selected scen drivers'!T145/'Selected scen drivers'!$F145,"")</f>
        <v>0.65848420886179293</v>
      </c>
      <c r="S147" s="2">
        <f>IFERROR('Selected scen drivers'!U145/'Selected scen drivers'!$F145,"")</f>
        <v>0.62468953617951739</v>
      </c>
      <c r="T147" s="2">
        <f>IFERROR('Selected scen drivers'!V145/'Selected scen drivers'!$F145,"")</f>
        <v>0.59338322110065311</v>
      </c>
      <c r="U147" s="2">
        <f>IFERROR('Selected scen drivers'!W145/'Selected scen drivers'!$F145,"")</f>
        <v>0.56350688045259478</v>
      </c>
      <c r="V147" s="2"/>
      <c r="W147" s="2"/>
      <c r="X147" s="2"/>
      <c r="Y147" s="2"/>
      <c r="Z147" s="2"/>
      <c r="AA147" s="2"/>
      <c r="AB147" s="2"/>
      <c r="AC147" s="2"/>
    </row>
    <row r="148" spans="2:29" x14ac:dyDescent="0.35">
      <c r="B148" t="str">
        <f>'Selected scen drivers'!C146</f>
        <v>EU_south</v>
      </c>
      <c r="C148" t="str">
        <f>'Selected scen drivers'!D146</f>
        <v>GDP</v>
      </c>
      <c r="D148" s="2">
        <f>IFERROR('Selected scen drivers'!F146/'Selected scen drivers'!$F146,"")</f>
        <v>1</v>
      </c>
      <c r="E148" s="2">
        <f>IFERROR('Selected scen drivers'!G146/'Selected scen drivers'!$F146,"")</f>
        <v>0.9911094298685218</v>
      </c>
      <c r="F148" s="2">
        <f>IFERROR('Selected scen drivers'!H146/'Selected scen drivers'!$F146,"")</f>
        <v>1.1518767444585902</v>
      </c>
      <c r="G148" s="2">
        <f>IFERROR('Selected scen drivers'!I146/'Selected scen drivers'!$F146,"")</f>
        <v>1.2215016841199113</v>
      </c>
      <c r="H148" s="2">
        <f>IFERROR('Selected scen drivers'!J146/'Selected scen drivers'!$F146,"")</f>
        <v>1.3025704289800901</v>
      </c>
      <c r="I148" s="2">
        <f>IFERROR('Selected scen drivers'!K146/'Selected scen drivers'!$F146,"")</f>
        <v>1.3861238938782423</v>
      </c>
      <c r="J148" s="2">
        <f>IFERROR('Selected scen drivers'!L146/'Selected scen drivers'!$F146,"")</f>
        <v>1.4705683960657696</v>
      </c>
      <c r="K148" s="2">
        <f>IFERROR('Selected scen drivers'!M146/'Selected scen drivers'!$F146,"")</f>
        <v>1.5527651379868512</v>
      </c>
      <c r="L148" s="2">
        <f>IFERROR('Selected scen drivers'!N146/'Selected scen drivers'!$F146,"")</f>
        <v>1.6318859448852905</v>
      </c>
      <c r="M148" s="2">
        <f>IFERROR('Selected scen drivers'!O146/'Selected scen drivers'!$F146,"")</f>
        <v>1.7067846824350905</v>
      </c>
      <c r="N148" s="2">
        <f>IFERROR('Selected scen drivers'!P146/'Selected scen drivers'!$F146,"")</f>
        <v>1.7773806772253236</v>
      </c>
      <c r="O148" s="2">
        <f>IFERROR('Selected scen drivers'!Q146/'Selected scen drivers'!$F146,"")</f>
        <v>1.841366542402133</v>
      </c>
      <c r="P148" s="2">
        <f>IFERROR('Selected scen drivers'!R146/'Selected scen drivers'!$F146,"")</f>
        <v>1.8992967620055512</v>
      </c>
      <c r="Q148" s="2">
        <f>IFERROR('Selected scen drivers'!S146/'Selected scen drivers'!$F146,"")</f>
        <v>1.9530467905216558</v>
      </c>
      <c r="R148" s="2">
        <f>IFERROR('Selected scen drivers'!T146/'Selected scen drivers'!$F146,"")</f>
        <v>2.0032253718182997</v>
      </c>
      <c r="S148" s="2">
        <f>IFERROR('Selected scen drivers'!U146/'Selected scen drivers'!$F146,"")</f>
        <v>2.0488927561814148</v>
      </c>
      <c r="T148" s="2">
        <f>IFERROR('Selected scen drivers'!V146/'Selected scen drivers'!$F146,"")</f>
        <v>2.0883121424939937</v>
      </c>
      <c r="U148" s="2">
        <f>IFERROR('Selected scen drivers'!W146/'Selected scen drivers'!$F146,"")</f>
        <v>2.1188136107560243</v>
      </c>
      <c r="V148" s="2"/>
      <c r="W148" s="2"/>
      <c r="X148" s="2"/>
      <c r="Y148" s="2"/>
      <c r="Z148" s="2"/>
      <c r="AA148" s="2"/>
      <c r="AB148" s="2"/>
      <c r="AC148" s="2"/>
    </row>
    <row r="149" spans="2:29" x14ac:dyDescent="0.35">
      <c r="B149" t="str">
        <f>'Selected scen drivers'!C147</f>
        <v>EU_south</v>
      </c>
      <c r="C149" t="str">
        <f>'Selected scen drivers'!D147</f>
        <v>GDPAGR</v>
      </c>
      <c r="D149" s="2">
        <f>IFERROR('Selected scen drivers'!F147/'Selected scen drivers'!$F147,"")</f>
        <v>1</v>
      </c>
      <c r="E149" s="2">
        <f>IFERROR('Selected scen drivers'!G147/'Selected scen drivers'!$F147,"")</f>
        <v>0.99033238955274172</v>
      </c>
      <c r="F149" s="2">
        <f>IFERROR('Selected scen drivers'!H147/'Selected scen drivers'!$F147,"")</f>
        <v>1.1588008376647256</v>
      </c>
      <c r="G149" s="2">
        <f>IFERROR('Selected scen drivers'!I147/'Selected scen drivers'!$F147,"")</f>
        <v>1.2337180469128923</v>
      </c>
      <c r="H149" s="2">
        <f>IFERROR('Selected scen drivers'!J147/'Selected scen drivers'!$F147,"")</f>
        <v>1.3169655792153736</v>
      </c>
      <c r="I149" s="2">
        <f>IFERROR('Selected scen drivers'!K147/'Selected scen drivers'!$F147,"")</f>
        <v>1.4038450835616998</v>
      </c>
      <c r="J149" s="2">
        <f>IFERROR('Selected scen drivers'!L147/'Selected scen drivers'!$F147,"")</f>
        <v>1.4913853332168521</v>
      </c>
      <c r="K149" s="2">
        <f>IFERROR('Selected scen drivers'!M147/'Selected scen drivers'!$F147,"")</f>
        <v>1.5763059958730941</v>
      </c>
      <c r="L149" s="2">
        <f>IFERROR('Selected scen drivers'!N147/'Selected scen drivers'!$F147,"")</f>
        <v>1.6580703792142886</v>
      </c>
      <c r="M149" s="2">
        <f>IFERROR('Selected scen drivers'!O147/'Selected scen drivers'!$F147,"")</f>
        <v>1.7353615350309726</v>
      </c>
      <c r="N149" s="2">
        <f>IFERROR('Selected scen drivers'!P147/'Selected scen drivers'!$F147,"")</f>
        <v>1.8078229126659389</v>
      </c>
      <c r="O149" s="2">
        <f>IFERROR('Selected scen drivers'!Q147/'Selected scen drivers'!$F147,"")</f>
        <v>1.8727956552331237</v>
      </c>
      <c r="P149" s="2">
        <f>IFERROR('Selected scen drivers'!R147/'Selected scen drivers'!$F147,"")</f>
        <v>1.9308840566997152</v>
      </c>
      <c r="Q149" s="2">
        <f>IFERROR('Selected scen drivers'!S147/'Selected scen drivers'!$F147,"")</f>
        <v>1.9839612257558448</v>
      </c>
      <c r="R149" s="2">
        <f>IFERROR('Selected scen drivers'!T147/'Selected scen drivers'!$F147,"")</f>
        <v>2.0330056671755687</v>
      </c>
      <c r="S149" s="2">
        <f>IFERROR('Selected scen drivers'!U147/'Selected scen drivers'!$F147,"")</f>
        <v>2.0771718905443386</v>
      </c>
      <c r="T149" s="2">
        <f>IFERROR('Selected scen drivers'!V147/'Selected scen drivers'!$F147,"")</f>
        <v>2.1145479745301126</v>
      </c>
      <c r="U149" s="2">
        <f>IFERROR('Selected scen drivers'!W147/'Selected scen drivers'!$F147,"")</f>
        <v>2.1421798947657362</v>
      </c>
      <c r="V149" s="2"/>
      <c r="W149" s="2"/>
      <c r="X149" s="2"/>
      <c r="Y149" s="2"/>
      <c r="Z149" s="2"/>
      <c r="AA149" s="2"/>
      <c r="AB149" s="2"/>
      <c r="AC149" s="2"/>
    </row>
    <row r="150" spans="2:29" x14ac:dyDescent="0.35">
      <c r="B150" t="str">
        <f>'Selected scen drivers'!C148</f>
        <v>EU_south</v>
      </c>
      <c r="C150" t="str">
        <f>'Selected scen drivers'!D148</f>
        <v>GDPIND</v>
      </c>
      <c r="D150" s="2">
        <f>IFERROR('Selected scen drivers'!F148/'Selected scen drivers'!$F148,"")</f>
        <v>1</v>
      </c>
      <c r="E150" s="2">
        <f>IFERROR('Selected scen drivers'!G148/'Selected scen drivers'!$F148,"")</f>
        <v>0.99028692551995756</v>
      </c>
      <c r="F150" s="2">
        <f>IFERROR('Selected scen drivers'!H148/'Selected scen drivers'!$F148,"")</f>
        <v>1.1712560992446435</v>
      </c>
      <c r="G150" s="2">
        <f>IFERROR('Selected scen drivers'!I148/'Selected scen drivers'!$F148,"")</f>
        <v>1.2614833157050804</v>
      </c>
      <c r="H150" s="2">
        <f>IFERROR('Selected scen drivers'!J148/'Selected scen drivers'!$F148,"")</f>
        <v>1.3676970986464179</v>
      </c>
      <c r="I150" s="2">
        <f>IFERROR('Selected scen drivers'!K148/'Selected scen drivers'!$F148,"")</f>
        <v>1.4795794384033747</v>
      </c>
      <c r="J150" s="2">
        <f>IFERROR('Selected scen drivers'!L148/'Selected scen drivers'!$F148,"")</f>
        <v>1.5955548489660369</v>
      </c>
      <c r="K150" s="2">
        <f>IFERROR('Selected scen drivers'!M148/'Selected scen drivers'!$F148,"")</f>
        <v>1.7119593877034147</v>
      </c>
      <c r="L150" s="2">
        <f>IFERROR('Selected scen drivers'!N148/'Selected scen drivers'!$F148,"")</f>
        <v>1.8275204614361165</v>
      </c>
      <c r="M150" s="2">
        <f>IFERROR('Selected scen drivers'!O148/'Selected scen drivers'!$F148,"")</f>
        <v>1.940704443609153</v>
      </c>
      <c r="N150" s="2">
        <f>IFERROR('Selected scen drivers'!P148/'Selected scen drivers'!$F148,"")</f>
        <v>2.0513510483001567</v>
      </c>
      <c r="O150" s="2">
        <f>IFERROR('Selected scen drivers'!Q148/'Selected scen drivers'!$F148,"")</f>
        <v>2.156697515695662</v>
      </c>
      <c r="P150" s="2">
        <f>IFERROR('Selected scen drivers'!R148/'Selected scen drivers'!$F148,"")</f>
        <v>2.2570550513139458</v>
      </c>
      <c r="Q150" s="2">
        <f>IFERROR('Selected scen drivers'!S148/'Selected scen drivers'!$F148,"")</f>
        <v>2.3541775343909284</v>
      </c>
      <c r="R150" s="2">
        <f>IFERROR('Selected scen drivers'!T148/'Selected scen drivers'!$F148,"")</f>
        <v>2.4485573681197996</v>
      </c>
      <c r="S150" s="2">
        <f>IFERROR('Selected scen drivers'!U148/'Selected scen drivers'!$F148,"")</f>
        <v>2.5386740558714127</v>
      </c>
      <c r="T150" s="2">
        <f>IFERROR('Selected scen drivers'!V148/'Selected scen drivers'!$F148,"")</f>
        <v>2.6219875974067302</v>
      </c>
      <c r="U150" s="2">
        <f>IFERROR('Selected scen drivers'!W148/'Selected scen drivers'!$F148,"")</f>
        <v>2.6946743416501091</v>
      </c>
      <c r="V150" s="2"/>
      <c r="W150" s="2"/>
      <c r="X150" s="2"/>
      <c r="Y150" s="2"/>
      <c r="Z150" s="2"/>
      <c r="AA150" s="2"/>
      <c r="AB150" s="2"/>
      <c r="AC150" s="2"/>
    </row>
    <row r="151" spans="2:29" x14ac:dyDescent="0.35">
      <c r="B151" t="str">
        <f>'Selected scen drivers'!C149</f>
        <v>EU_south</v>
      </c>
      <c r="C151" t="str">
        <f>'Selected scen drivers'!D149</f>
        <v>GDPMFG</v>
      </c>
      <c r="D151" s="2">
        <f>IFERROR('Selected scen drivers'!F149/'Selected scen drivers'!$F149,"")</f>
        <v>1</v>
      </c>
      <c r="E151" s="2">
        <f>IFERROR('Selected scen drivers'!G149/'Selected scen drivers'!$F149,"")</f>
        <v>0.98995611479597356</v>
      </c>
      <c r="F151" s="2">
        <f>IFERROR('Selected scen drivers'!H149/'Selected scen drivers'!$F149,"")</f>
        <v>1.2153358743778604</v>
      </c>
      <c r="G151" s="2">
        <f>IFERROR('Selected scen drivers'!I149/'Selected scen drivers'!$F149,"")</f>
        <v>1.357280190459623</v>
      </c>
      <c r="H151" s="2">
        <f>IFERROR('Selected scen drivers'!J149/'Selected scen drivers'!$F149,"")</f>
        <v>1.5259413872288246</v>
      </c>
      <c r="I151" s="2">
        <f>IFERROR('Selected scen drivers'!K149/'Selected scen drivers'!$F149,"")</f>
        <v>1.7101117856332819</v>
      </c>
      <c r="J151" s="2">
        <f>IFERROR('Selected scen drivers'!L149/'Selected scen drivers'!$F149,"")</f>
        <v>1.9089001219486281</v>
      </c>
      <c r="K151" s="2">
        <f>IFERROR('Selected scen drivers'!M149/'Selected scen drivers'!$F149,"")</f>
        <v>2.1182276471504262</v>
      </c>
      <c r="L151" s="2">
        <f>IFERROR('Selected scen drivers'!N149/'Selected scen drivers'!$F149,"")</f>
        <v>2.3364119555690177</v>
      </c>
      <c r="M151" s="2">
        <f>IFERROR('Selected scen drivers'!O149/'Selected scen drivers'!$F149,"")</f>
        <v>2.5613644613722819</v>
      </c>
      <c r="N151" s="2">
        <f>IFERROR('Selected scen drivers'!P149/'Selected scen drivers'!$F149,"")</f>
        <v>2.7927657653076543</v>
      </c>
      <c r="O151" s="2">
        <f>IFERROR('Selected scen drivers'!Q149/'Selected scen drivers'!$F149,"")</f>
        <v>3.026562352181561</v>
      </c>
      <c r="P151" s="2">
        <f>IFERROR('Selected scen drivers'!R149/'Selected scen drivers'!$F149,"")</f>
        <v>3.2625918726950944</v>
      </c>
      <c r="Q151" s="2">
        <f>IFERROR('Selected scen drivers'!S149/'Selected scen drivers'!$F149,"")</f>
        <v>3.5028345494716002</v>
      </c>
      <c r="R151" s="2">
        <f>IFERROR('Selected scen drivers'!T149/'Selected scen drivers'!$F149,"")</f>
        <v>3.7475744761509753</v>
      </c>
      <c r="S151" s="2">
        <f>IFERROR('Selected scen drivers'!U149/'Selected scen drivers'!$F149,"")</f>
        <v>3.9940345432755016</v>
      </c>
      <c r="T151" s="2">
        <f>IFERROR('Selected scen drivers'!V149/'Selected scen drivers'!$F149,"")</f>
        <v>4.2375922362602969</v>
      </c>
      <c r="U151" s="2">
        <f>IFERROR('Selected scen drivers'!W149/'Selected scen drivers'!$F149,"")</f>
        <v>4.4710978098190148</v>
      </c>
      <c r="V151" s="2"/>
      <c r="W151" s="2"/>
      <c r="X151" s="2"/>
      <c r="Y151" s="2"/>
      <c r="Z151" s="2"/>
      <c r="AA151" s="2"/>
      <c r="AB151" s="2"/>
      <c r="AC151" s="2"/>
    </row>
    <row r="152" spans="2:29" x14ac:dyDescent="0.35">
      <c r="B152" t="str">
        <f>'Selected scen drivers'!C150</f>
        <v>EU_south</v>
      </c>
      <c r="C152" t="str">
        <f>'Selected scen drivers'!D150</f>
        <v>GDPPCAP</v>
      </c>
      <c r="D152" s="2">
        <f>IFERROR('Selected scen drivers'!F150/'Selected scen drivers'!$F150,"")</f>
        <v>1</v>
      </c>
      <c r="E152" s="2">
        <f>IFERROR('Selected scen drivers'!G150/'Selected scen drivers'!$F150,"")</f>
        <v>0.99339773223022143</v>
      </c>
      <c r="F152" s="2">
        <f>IFERROR('Selected scen drivers'!H150/'Selected scen drivers'!$F150,"")</f>
        <v>1.1680195713699031</v>
      </c>
      <c r="G152" s="2">
        <f>IFERROR('Selected scen drivers'!I150/'Selected scen drivers'!$F150,"")</f>
        <v>1.2538839469733651</v>
      </c>
      <c r="H152" s="2">
        <f>IFERROR('Selected scen drivers'!J150/'Selected scen drivers'!$F150,"")</f>
        <v>1.3518522274518701</v>
      </c>
      <c r="I152" s="2">
        <f>IFERROR('Selected scen drivers'!K150/'Selected scen drivers'!$F150,"")</f>
        <v>1.4524019828340187</v>
      </c>
      <c r="J152" s="2">
        <f>IFERROR('Selected scen drivers'!L150/'Selected scen drivers'!$F150,"")</f>
        <v>1.5546368018651651</v>
      </c>
      <c r="K152" s="2">
        <f>IFERROR('Selected scen drivers'!M150/'Selected scen drivers'!$F150,"")</f>
        <v>1.6559816320640015</v>
      </c>
      <c r="L152" s="2">
        <f>IFERROR('Selected scen drivers'!N150/'Selected scen drivers'!$F150,"")</f>
        <v>1.7620081464057269</v>
      </c>
      <c r="M152" s="2">
        <f>IFERROR('Selected scen drivers'!O150/'Selected scen drivers'!$F150,"")</f>
        <v>1.8718434054552284</v>
      </c>
      <c r="N152" s="2">
        <f>IFERROR('Selected scen drivers'!P150/'Selected scen drivers'!$F150,"")</f>
        <v>1.9850082621569549</v>
      </c>
      <c r="O152" s="2">
        <f>IFERROR('Selected scen drivers'!Q150/'Selected scen drivers'!$F150,"")</f>
        <v>2.0939905690531804</v>
      </c>
      <c r="P152" s="2">
        <f>IFERROR('Selected scen drivers'!R150/'Selected scen drivers'!$F150,"")</f>
        <v>2.1948324477795849</v>
      </c>
      <c r="Q152" s="2">
        <f>IFERROR('Selected scen drivers'!S150/'Selected scen drivers'!$F150,"")</f>
        <v>2.287979814183386</v>
      </c>
      <c r="R152" s="2">
        <f>IFERROR('Selected scen drivers'!T150/'Selected scen drivers'!$F150,"")</f>
        <v>2.3765864003113433</v>
      </c>
      <c r="S152" s="2">
        <f>IFERROR('Selected scen drivers'!U150/'Selected scen drivers'!$F150,"")</f>
        <v>2.4641013220115573</v>
      </c>
      <c r="T152" s="2">
        <f>IFERROR('Selected scen drivers'!V150/'Selected scen drivers'!$F150,"")</f>
        <v>2.5519370956252807</v>
      </c>
      <c r="U152" s="2">
        <f>IFERROR('Selected scen drivers'!W150/'Selected scen drivers'!$F150,"")</f>
        <v>2.6388358240249445</v>
      </c>
      <c r="V152" s="2"/>
      <c r="W152" s="2"/>
      <c r="X152" s="2"/>
      <c r="Y152" s="2"/>
      <c r="Z152" s="2"/>
      <c r="AA152" s="2"/>
      <c r="AB152" s="2"/>
      <c r="AC152" s="2"/>
    </row>
    <row r="153" spans="2:29" x14ac:dyDescent="0.35">
      <c r="B153" t="str">
        <f>'Selected scen drivers'!C151</f>
        <v>EU_south</v>
      </c>
      <c r="C153" t="str">
        <f>'Selected scen drivers'!D151</f>
        <v>GDPPHOU</v>
      </c>
      <c r="D153" s="2">
        <f>IFERROR('Selected scen drivers'!F151/'Selected scen drivers'!$F151,"")</f>
        <v>1</v>
      </c>
      <c r="E153" s="2">
        <f>IFERROR('Selected scen drivers'!G151/'Selected scen drivers'!$F151,"")</f>
        <v>0.99595205158611533</v>
      </c>
      <c r="F153" s="2">
        <f>IFERROR('Selected scen drivers'!H151/'Selected scen drivers'!$F151,"")</f>
        <v>1.1864930645197536</v>
      </c>
      <c r="G153" s="2">
        <f>IFERROR('Selected scen drivers'!I151/'Selected scen drivers'!$F151,"")</f>
        <v>1.3127194581654549</v>
      </c>
      <c r="H153" s="2">
        <f>IFERROR('Selected scen drivers'!J151/'Selected scen drivers'!$F151,"")</f>
        <v>1.4798240886668501</v>
      </c>
      <c r="I153" s="2">
        <f>IFERROR('Selected scen drivers'!K151/'Selected scen drivers'!$F151,"")</f>
        <v>1.6715385411159847</v>
      </c>
      <c r="J153" s="2">
        <f>IFERROR('Selected scen drivers'!L151/'Selected scen drivers'!$F151,"")</f>
        <v>1.867177200729168</v>
      </c>
      <c r="K153" s="2">
        <f>IFERROR('Selected scen drivers'!M151/'Selected scen drivers'!$F151,"")</f>
        <v>2.0513913990342165</v>
      </c>
      <c r="L153" s="2">
        <f>IFERROR('Selected scen drivers'!N151/'Selected scen drivers'!$F151,"")</f>
        <v>2.2193895621742374</v>
      </c>
      <c r="M153" s="2">
        <f>IFERROR('Selected scen drivers'!O151/'Selected scen drivers'!$F151,"")</f>
        <v>2.3750907162689225</v>
      </c>
      <c r="N153" s="2">
        <f>IFERROR('Selected scen drivers'!P151/'Selected scen drivers'!$F151,"")</f>
        <v>2.5219283817733706</v>
      </c>
      <c r="O153" s="2">
        <f>IFERROR('Selected scen drivers'!Q151/'Selected scen drivers'!$F151,"")</f>
        <v>2.6749708934895549</v>
      </c>
      <c r="P153" s="2">
        <f>IFERROR('Selected scen drivers'!R151/'Selected scen drivers'!$F151,"")</f>
        <v>2.8432152206288492</v>
      </c>
      <c r="Q153" s="2">
        <f>IFERROR('Selected scen drivers'!S151/'Selected scen drivers'!$F151,"")</f>
        <v>3.022019701179643</v>
      </c>
      <c r="R153" s="2">
        <f>IFERROR('Selected scen drivers'!T151/'Selected scen drivers'!$F151,"")</f>
        <v>3.1853304792358195</v>
      </c>
      <c r="S153" s="2">
        <f>IFERROR('Selected scen drivers'!U151/'Selected scen drivers'!$F151,"")</f>
        <v>3.3230707927476599</v>
      </c>
      <c r="T153" s="2">
        <f>IFERROR('Selected scen drivers'!V151/'Selected scen drivers'!$F151,"")</f>
        <v>3.4643493463867152</v>
      </c>
      <c r="U153" s="2">
        <f>IFERROR('Selected scen drivers'!W151/'Selected scen drivers'!$F151,"")</f>
        <v>3.6151227871965501</v>
      </c>
      <c r="V153" s="2"/>
      <c r="W153" s="2"/>
      <c r="X153" s="2"/>
      <c r="Y153" s="2"/>
      <c r="Z153" s="2"/>
      <c r="AA153" s="2"/>
      <c r="AB153" s="2"/>
      <c r="AC153" s="2"/>
    </row>
    <row r="154" spans="2:29" x14ac:dyDescent="0.35">
      <c r="B154" t="str">
        <f>'Selected scen drivers'!C152</f>
        <v>EU_south</v>
      </c>
      <c r="C154" t="str">
        <f>'Selected scen drivers'!D152</f>
        <v>GDPSER</v>
      </c>
      <c r="D154" s="2">
        <f>IFERROR('Selected scen drivers'!F152/'Selected scen drivers'!$F152,"")</f>
        <v>1</v>
      </c>
      <c r="E154" s="2">
        <f>IFERROR('Selected scen drivers'!G152/'Selected scen drivers'!$F152,"")</f>
        <v>0.99075636972852388</v>
      </c>
      <c r="F154" s="2">
        <f>IFERROR('Selected scen drivers'!H152/'Selected scen drivers'!$F152,"")</f>
        <v>1.1479278803213668</v>
      </c>
      <c r="G154" s="2">
        <f>IFERROR('Selected scen drivers'!I152/'Selected scen drivers'!$F152,"")</f>
        <v>1.2110009093568423</v>
      </c>
      <c r="H154" s="2">
        <f>IFERROR('Selected scen drivers'!J152/'Selected scen drivers'!$F152,"")</f>
        <v>1.2843825003670197</v>
      </c>
      <c r="I154" s="2">
        <f>IFERROR('Selected scen drivers'!K152/'Selected scen drivers'!$F152,"")</f>
        <v>1.3590831022619214</v>
      </c>
      <c r="J154" s="2">
        <f>IFERROR('Selected scen drivers'!L152/'Selected scen drivers'!$F152,"")</f>
        <v>1.4333809973987426</v>
      </c>
      <c r="K154" s="2">
        <f>IFERROR('Selected scen drivers'!M152/'Selected scen drivers'!$F152,"")</f>
        <v>1.5041482055161184</v>
      </c>
      <c r="L154" s="2">
        <f>IFERROR('Selected scen drivers'!N152/'Selected scen drivers'!$F152,"")</f>
        <v>1.5706040301671027</v>
      </c>
      <c r="M154" s="2">
        <f>IFERROR('Selected scen drivers'!O152/'Selected scen drivers'!$F152,"")</f>
        <v>1.6316921196597511</v>
      </c>
      <c r="N154" s="2">
        <f>IFERROR('Selected scen drivers'!P152/'Selected scen drivers'!$F152,"")</f>
        <v>1.6874610811306034</v>
      </c>
      <c r="O154" s="2">
        <f>IFERROR('Selected scen drivers'!Q152/'Selected scen drivers'!$F152,"")</f>
        <v>1.7359273950381038</v>
      </c>
      <c r="P154" s="2">
        <f>IFERROR('Selected scen drivers'!R152/'Selected scen drivers'!$F152,"")</f>
        <v>1.7777519601543696</v>
      </c>
      <c r="Q154" s="2">
        <f>IFERROR('Selected scen drivers'!S152/'Selected scen drivers'!$F152,"")</f>
        <v>1.8146959027715417</v>
      </c>
      <c r="R154" s="2">
        <f>IFERROR('Selected scen drivers'!T152/'Selected scen drivers'!$F152,"")</f>
        <v>1.847455371132648</v>
      </c>
      <c r="S154" s="2">
        <f>IFERROR('Selected scen drivers'!U152/'Selected scen drivers'!$F152,"")</f>
        <v>1.8751691885545116</v>
      </c>
      <c r="T154" s="2">
        <f>IFERROR('Selected scen drivers'!V152/'Selected scen drivers'!$F152,"")</f>
        <v>1.8962817074853511</v>
      </c>
      <c r="U154" s="2">
        <f>IFERROR('Selected scen drivers'!W152/'Selected scen drivers'!$F152,"")</f>
        <v>1.9084436924277113</v>
      </c>
      <c r="V154" s="2"/>
      <c r="W154" s="2"/>
      <c r="X154" s="2"/>
      <c r="Y154" s="2"/>
      <c r="Z154" s="2"/>
      <c r="AA154" s="2"/>
      <c r="AB154" s="2"/>
      <c r="AC154" s="2"/>
    </row>
    <row r="155" spans="2:29" x14ac:dyDescent="0.35">
      <c r="B155" t="str">
        <f>'Selected scen drivers'!C153</f>
        <v>EU_south</v>
      </c>
      <c r="C155" t="str">
        <f>'Selected scen drivers'!D153</f>
        <v>HOU</v>
      </c>
      <c r="D155" s="2">
        <f>IFERROR('Selected scen drivers'!F153/'Selected scen drivers'!$F153,"")</f>
        <v>1</v>
      </c>
      <c r="E155" s="2">
        <f>IFERROR('Selected scen drivers'!G153/'Selected scen drivers'!$F153,"")</f>
        <v>0.99513769592633872</v>
      </c>
      <c r="F155" s="2">
        <f>IFERROR('Selected scen drivers'!H153/'Selected scen drivers'!$F153,"")</f>
        <v>0.97082467559540842</v>
      </c>
      <c r="G155" s="2">
        <f>IFERROR('Selected scen drivers'!I153/'Selected scen drivers'!$F153,"")</f>
        <v>0.9305123623496625</v>
      </c>
      <c r="H155" s="2">
        <f>IFERROR('Selected scen drivers'!J153/'Selected scen drivers'!$F153,"")</f>
        <v>0.88021977676654384</v>
      </c>
      <c r="I155" s="2">
        <f>IFERROR('Selected scen drivers'!K153/'Selected scen drivers'!$F153,"")</f>
        <v>0.82925033421772343</v>
      </c>
      <c r="J155" s="2">
        <f>IFERROR('Selected scen drivers'!L153/'Selected scen drivers'!$F153,"")</f>
        <v>0.78758909196807048</v>
      </c>
      <c r="K155" s="2">
        <f>IFERROR('Selected scen drivers'!M153/'Selected scen drivers'!$F153,"")</f>
        <v>0.7569326549374652</v>
      </c>
      <c r="L155" s="2">
        <f>IFERROR('Selected scen drivers'!N153/'Selected scen drivers'!$F153,"")</f>
        <v>0.73528594199866493</v>
      </c>
      <c r="M155" s="2">
        <f>IFERROR('Selected scen drivers'!O153/'Selected scen drivers'!$F153,"")</f>
        <v>0.71861873348412941</v>
      </c>
      <c r="N155" s="2">
        <f>IFERROR('Selected scen drivers'!P153/'Selected scen drivers'!$F153,"")</f>
        <v>0.70477048042716417</v>
      </c>
      <c r="O155" s="2">
        <f>IFERROR('Selected scen drivers'!Q153/'Selected scen drivers'!$F153,"")</f>
        <v>0.6883688143612029</v>
      </c>
      <c r="P155" s="2">
        <f>IFERROR('Selected scen drivers'!R153/'Selected scen drivers'!$F153,"")</f>
        <v>0.66801019783000037</v>
      </c>
      <c r="Q155" s="2">
        <f>IFERROR('Selected scen drivers'!S153/'Selected scen drivers'!$F153,"")</f>
        <v>0.64627202455340693</v>
      </c>
      <c r="R155" s="2">
        <f>IFERROR('Selected scen drivers'!T153/'Selected scen drivers'!$F153,"")</f>
        <v>0.62889090625814204</v>
      </c>
      <c r="S155" s="2">
        <f>IFERROR('Selected scen drivers'!U153/'Selected scen drivers'!$F153,"")</f>
        <v>0.61656608720252337</v>
      </c>
      <c r="T155" s="2">
        <f>IFERROR('Selected scen drivers'!V153/'Selected scen drivers'!$F153,"")</f>
        <v>0.60280068021202238</v>
      </c>
      <c r="U155" s="2">
        <f>IFERROR('Selected scen drivers'!W153/'Selected scen drivers'!$F153,"")</f>
        <v>0.58609727400133826</v>
      </c>
      <c r="V155" s="2"/>
      <c r="W155" s="2"/>
      <c r="X155" s="2"/>
      <c r="Y155" s="2"/>
      <c r="Z155" s="2"/>
      <c r="AA155" s="2"/>
      <c r="AB155" s="2"/>
      <c r="AC155" s="2"/>
    </row>
    <row r="156" spans="2:29" x14ac:dyDescent="0.35">
      <c r="B156" t="str">
        <f>'Selected scen drivers'!C154</f>
        <v>EU_south</v>
      </c>
      <c r="C156" t="str">
        <f>'Selected scen drivers'!D154</f>
        <v>POP</v>
      </c>
      <c r="D156" s="2">
        <f>IFERROR('Selected scen drivers'!F154/'Selected scen drivers'!$F154,"")</f>
        <v>1</v>
      </c>
      <c r="E156" s="2">
        <f>IFERROR('Selected scen drivers'!G154/'Selected scen drivers'!$F154,"")</f>
        <v>0.99769648924347476</v>
      </c>
      <c r="F156" s="2">
        <f>IFERROR('Selected scen drivers'!H154/'Selected scen drivers'!$F154,"")</f>
        <v>0.98617931813216009</v>
      </c>
      <c r="G156" s="2">
        <f>IFERROR('Selected scen drivers'!I154/'Selected scen drivers'!$F154,"")</f>
        <v>0.97417443382091429</v>
      </c>
      <c r="H156" s="2">
        <f>IFERROR('Selected scen drivers'!J154/'Selected scen drivers'!$F154,"")</f>
        <v>0.96354498112217957</v>
      </c>
      <c r="I156" s="2">
        <f>IFERROR('Selected scen drivers'!K154/'Selected scen drivers'!$F154,"")</f>
        <v>0.95436656673626075</v>
      </c>
      <c r="J156" s="2">
        <f>IFERROR('Selected scen drivers'!L154/'Selected scen drivers'!$F154,"")</f>
        <v>0.94592408612832568</v>
      </c>
      <c r="K156" s="2">
        <f>IFERROR('Selected scen drivers'!M154/'Selected scen drivers'!$F154,"")</f>
        <v>0.93767050788570427</v>
      </c>
      <c r="L156" s="2">
        <f>IFERROR('Selected scen drivers'!N154/'Selected scen drivers'!$F154,"")</f>
        <v>0.92615119187395922</v>
      </c>
      <c r="M156" s="2">
        <f>IFERROR('Selected scen drivers'!O154/'Selected scen drivers'!$F154,"")</f>
        <v>0.9118202289042453</v>
      </c>
      <c r="N156" s="2">
        <f>IFERROR('Selected scen drivers'!P154/'Selected scen drivers'!$F154,"")</f>
        <v>0.89540215580462168</v>
      </c>
      <c r="O156" s="2">
        <f>IFERROR('Selected scen drivers'!Q154/'Selected scen drivers'!$F154,"")</f>
        <v>0.87935761011317426</v>
      </c>
      <c r="P156" s="2">
        <f>IFERROR('Selected scen drivers'!R154/'Selected scen drivers'!$F154,"")</f>
        <v>0.86534931808894322</v>
      </c>
      <c r="Q156" s="2">
        <f>IFERROR('Selected scen drivers'!S154/'Selected scen drivers'!$F154,"")</f>
        <v>0.85361189745405464</v>
      </c>
      <c r="R156" s="2">
        <f>IFERROR('Selected scen drivers'!T154/'Selected scen drivers'!$F154,"")</f>
        <v>0.84290029243450459</v>
      </c>
      <c r="S156" s="2">
        <f>IFERROR('Selected scen drivers'!U154/'Selected scen drivers'!$F154,"")</f>
        <v>0.83149695910588994</v>
      </c>
      <c r="T156" s="2">
        <f>IFERROR('Selected scen drivers'!V154/'Selected scen drivers'!$F154,"")</f>
        <v>0.81832430198766648</v>
      </c>
      <c r="U156" s="2">
        <f>IFERROR('Selected scen drivers'!W154/'Selected scen drivers'!$F154,"")</f>
        <v>0.80293498802220076</v>
      </c>
      <c r="V156" s="2"/>
      <c r="W156" s="2"/>
      <c r="X156" s="2"/>
      <c r="Y156" s="2"/>
      <c r="Z156" s="2"/>
      <c r="AA156" s="2"/>
      <c r="AB156" s="2"/>
      <c r="AC156" s="2"/>
    </row>
    <row r="157" spans="2:29" x14ac:dyDescent="0.35">
      <c r="B157" t="str">
        <f>'Selected scen drivers'!C155</f>
        <v>EU_northeast</v>
      </c>
      <c r="C157" t="str">
        <f>'Selected scen drivers'!D155</f>
        <v>GDP</v>
      </c>
      <c r="D157" s="2">
        <f>IFERROR('Selected scen drivers'!F155/'Selected scen drivers'!$F155,"")</f>
        <v>1</v>
      </c>
      <c r="E157" s="2">
        <f>IFERROR('Selected scen drivers'!G155/'Selected scen drivers'!$F155,"")</f>
        <v>1.0212751450713327</v>
      </c>
      <c r="F157" s="2">
        <f>IFERROR('Selected scen drivers'!H155/'Selected scen drivers'!$F155,"")</f>
        <v>1.1777953340341945</v>
      </c>
      <c r="G157" s="2">
        <f>IFERROR('Selected scen drivers'!I155/'Selected scen drivers'!$F155,"")</f>
        <v>1.3424791936315432</v>
      </c>
      <c r="H157" s="2">
        <f>IFERROR('Selected scen drivers'!J155/'Selected scen drivers'!$F155,"")</f>
        <v>1.4719230857662617</v>
      </c>
      <c r="I157" s="2">
        <f>IFERROR('Selected scen drivers'!K155/'Selected scen drivers'!$F155,"")</f>
        <v>1.5837589007339941</v>
      </c>
      <c r="J157" s="2">
        <f>IFERROR('Selected scen drivers'!L155/'Selected scen drivers'!$F155,"")</f>
        <v>1.6693265689113082</v>
      </c>
      <c r="K157" s="2">
        <f>IFERROR('Selected scen drivers'!M155/'Selected scen drivers'!$F155,"")</f>
        <v>1.7419011613564515</v>
      </c>
      <c r="L157" s="2">
        <f>IFERROR('Selected scen drivers'!N155/'Selected scen drivers'!$F155,"")</f>
        <v>1.8062698864741367</v>
      </c>
      <c r="M157" s="2">
        <f>IFERROR('Selected scen drivers'!O155/'Selected scen drivers'!$F155,"")</f>
        <v>1.8671933606295343</v>
      </c>
      <c r="N157" s="2">
        <f>IFERROR('Selected scen drivers'!P155/'Selected scen drivers'!$F155,"")</f>
        <v>1.9256544632263</v>
      </c>
      <c r="O157" s="2">
        <f>IFERROR('Selected scen drivers'!Q155/'Selected scen drivers'!$F155,"")</f>
        <v>1.9766939498997251</v>
      </c>
      <c r="P157" s="2">
        <f>IFERROR('Selected scen drivers'!R155/'Selected scen drivers'!$F155,"")</f>
        <v>2.0179584679028051</v>
      </c>
      <c r="Q157" s="2">
        <f>IFERROR('Selected scen drivers'!S155/'Selected scen drivers'!$F155,"")</f>
        <v>2.0504798054707654</v>
      </c>
      <c r="R157" s="2">
        <f>IFERROR('Selected scen drivers'!T155/'Selected scen drivers'!$F155,"")</f>
        <v>2.078073621010577</v>
      </c>
      <c r="S157" s="2">
        <f>IFERROR('Selected scen drivers'!U155/'Selected scen drivers'!$F155,"")</f>
        <v>2.1046470632260283</v>
      </c>
      <c r="T157" s="2">
        <f>IFERROR('Selected scen drivers'!V155/'Selected scen drivers'!$F155,"")</f>
        <v>2.1318070266480365</v>
      </c>
      <c r="U157" s="2">
        <f>IFERROR('Selected scen drivers'!W155/'Selected scen drivers'!$F155,"")</f>
        <v>2.1573943830241955</v>
      </c>
      <c r="V157" s="2"/>
      <c r="W157" s="2"/>
      <c r="X157" s="2"/>
      <c r="Y157" s="2"/>
      <c r="Z157" s="2"/>
      <c r="AA157" s="2"/>
      <c r="AB157" s="2"/>
      <c r="AC157" s="2"/>
    </row>
    <row r="158" spans="2:29" x14ac:dyDescent="0.35">
      <c r="B158" t="str">
        <f>'Selected scen drivers'!C156</f>
        <v>EU_northeast</v>
      </c>
      <c r="C158" t="str">
        <f>'Selected scen drivers'!D156</f>
        <v>GDPAGR</v>
      </c>
      <c r="D158" s="2">
        <f>IFERROR('Selected scen drivers'!F156/'Selected scen drivers'!$F156,"")</f>
        <v>1</v>
      </c>
      <c r="E158" s="2">
        <f>IFERROR('Selected scen drivers'!G156/'Selected scen drivers'!$F156,"")</f>
        <v>1.0230948946066629</v>
      </c>
      <c r="F158" s="2">
        <f>IFERROR('Selected scen drivers'!H156/'Selected scen drivers'!$F156,"")</f>
        <v>1.1836521676577925</v>
      </c>
      <c r="G158" s="2">
        <f>IFERROR('Selected scen drivers'!I156/'Selected scen drivers'!$F156,"")</f>
        <v>1.353289558960725</v>
      </c>
      <c r="H158" s="2">
        <f>IFERROR('Selected scen drivers'!J156/'Selected scen drivers'!$F156,"")</f>
        <v>1.4860529960906519</v>
      </c>
      <c r="I158" s="2">
        <f>IFERROR('Selected scen drivers'!K156/'Selected scen drivers'!$F156,"")</f>
        <v>1.5990431743834104</v>
      </c>
      <c r="J158" s="2">
        <f>IFERROR('Selected scen drivers'!L156/'Selected scen drivers'!$F156,"")</f>
        <v>1.6831859574238492</v>
      </c>
      <c r="K158" s="2">
        <f>IFERROR('Selected scen drivers'!M156/'Selected scen drivers'!$F156,"")</f>
        <v>1.7534601114248693</v>
      </c>
      <c r="L158" s="2">
        <f>IFERROR('Selected scen drivers'!N156/'Selected scen drivers'!$F156,"")</f>
        <v>1.8148910279879449</v>
      </c>
      <c r="M158" s="2">
        <f>IFERROR('Selected scen drivers'!O156/'Selected scen drivers'!$F156,"")</f>
        <v>1.8725619562406923</v>
      </c>
      <c r="N158" s="2">
        <f>IFERROR('Selected scen drivers'!P156/'Selected scen drivers'!$F156,"")</f>
        <v>1.9275106167237932</v>
      </c>
      <c r="O158" s="2">
        <f>IFERROR('Selected scen drivers'!Q156/'Selected scen drivers'!$F156,"")</f>
        <v>1.974678969530826</v>
      </c>
      <c r="P158" s="2">
        <f>IFERROR('Selected scen drivers'!R156/'Selected scen drivers'!$F156,"")</f>
        <v>2.0116629772220449</v>
      </c>
      <c r="Q158" s="2">
        <f>IFERROR('Selected scen drivers'!S156/'Selected scen drivers'!$F156,"")</f>
        <v>2.0399633388496676</v>
      </c>
      <c r="R158" s="2">
        <f>IFERROR('Selected scen drivers'!T156/'Selected scen drivers'!$F156,"")</f>
        <v>2.0638652645592024</v>
      </c>
      <c r="S158" s="2">
        <f>IFERROR('Selected scen drivers'!U156/'Selected scen drivers'!$F156,"")</f>
        <v>2.0875776696408899</v>
      </c>
      <c r="T158" s="2">
        <f>IFERROR('Selected scen drivers'!V156/'Selected scen drivers'!$F156,"")</f>
        <v>2.1127124235847421</v>
      </c>
      <c r="U158" s="2">
        <f>IFERROR('Selected scen drivers'!W156/'Selected scen drivers'!$F156,"")</f>
        <v>2.1368854543170288</v>
      </c>
      <c r="V158" s="2"/>
      <c r="W158" s="2"/>
      <c r="X158" s="2"/>
      <c r="Y158" s="2"/>
      <c r="Z158" s="2"/>
      <c r="AA158" s="2"/>
      <c r="AB158" s="2"/>
      <c r="AC158" s="2"/>
    </row>
    <row r="159" spans="2:29" x14ac:dyDescent="0.35">
      <c r="B159" t="str">
        <f>'Selected scen drivers'!C157</f>
        <v>EU_northeast</v>
      </c>
      <c r="C159" t="str">
        <f>'Selected scen drivers'!D157</f>
        <v>GDPIND</v>
      </c>
      <c r="D159" s="2">
        <f>IFERROR('Selected scen drivers'!F157/'Selected scen drivers'!$F157,"")</f>
        <v>1</v>
      </c>
      <c r="E159" s="2">
        <f>IFERROR('Selected scen drivers'!G157/'Selected scen drivers'!$F157,"")</f>
        <v>1.0215909159948913</v>
      </c>
      <c r="F159" s="2">
        <f>IFERROR('Selected scen drivers'!H157/'Selected scen drivers'!$F157,"")</f>
        <v>1.1794237935312157</v>
      </c>
      <c r="G159" s="2">
        <f>IFERROR('Selected scen drivers'!I157/'Selected scen drivers'!$F157,"")</f>
        <v>1.3456444808287609</v>
      </c>
      <c r="H159" s="2">
        <f>IFERROR('Selected scen drivers'!J157/'Selected scen drivers'!$F157,"")</f>
        <v>1.4774132212320321</v>
      </c>
      <c r="I159" s="2">
        <f>IFERROR('Selected scen drivers'!K157/'Selected scen drivers'!$F157,"")</f>
        <v>1.5917301719183499</v>
      </c>
      <c r="J159" s="2">
        <f>IFERROR('Selected scen drivers'!L157/'Selected scen drivers'!$F157,"")</f>
        <v>1.6795754476241653</v>
      </c>
      <c r="K159" s="2">
        <f>IFERROR('Selected scen drivers'!M157/'Selected scen drivers'!$F157,"")</f>
        <v>1.7544211033273072</v>
      </c>
      <c r="L159" s="2">
        <f>IFERROR('Selected scen drivers'!N157/'Selected scen drivers'!$F157,"")</f>
        <v>1.8211491813288785</v>
      </c>
      <c r="M159" s="2">
        <f>IFERROR('Selected scen drivers'!O157/'Selected scen drivers'!$F157,"")</f>
        <v>1.884385066821046</v>
      </c>
      <c r="N159" s="2">
        <f>IFERROR('Selected scen drivers'!P157/'Selected scen drivers'!$F157,"")</f>
        <v>1.9451192287164512</v>
      </c>
      <c r="O159" s="2">
        <f>IFERROR('Selected scen drivers'!Q157/'Selected scen drivers'!$F157,"")</f>
        <v>1.998307243047208</v>
      </c>
      <c r="P159" s="2">
        <f>IFERROR('Selected scen drivers'!R157/'Selected scen drivers'!$F157,"")</f>
        <v>2.0415837134102208</v>
      </c>
      <c r="Q159" s="2">
        <f>IFERROR('Selected scen drivers'!S157/'Selected scen drivers'!$F157,"")</f>
        <v>2.0760811771190846</v>
      </c>
      <c r="R159" s="2">
        <f>IFERROR('Selected scen drivers'!T157/'Selected scen drivers'!$F157,"")</f>
        <v>2.1057376981161715</v>
      </c>
      <c r="S159" s="2">
        <f>IFERROR('Selected scen drivers'!U157/'Selected scen drivers'!$F157,"")</f>
        <v>2.1345237105069801</v>
      </c>
      <c r="T159" s="2">
        <f>IFERROR('Selected scen drivers'!V157/'Selected scen drivers'!$F157,"")</f>
        <v>2.16404018820168</v>
      </c>
      <c r="U159" s="2">
        <f>IFERROR('Selected scen drivers'!W157/'Selected scen drivers'!$F157,"")</f>
        <v>2.1920275622590331</v>
      </c>
      <c r="V159" s="2"/>
      <c r="W159" s="2"/>
      <c r="X159" s="2"/>
      <c r="Y159" s="2"/>
      <c r="Z159" s="2"/>
      <c r="AA159" s="2"/>
      <c r="AB159" s="2"/>
      <c r="AC159" s="2"/>
    </row>
    <row r="160" spans="2:29" x14ac:dyDescent="0.35">
      <c r="B160" t="str">
        <f>'Selected scen drivers'!C158</f>
        <v>EU_northeast</v>
      </c>
      <c r="C160" t="str">
        <f>'Selected scen drivers'!D158</f>
        <v>GDPMFG</v>
      </c>
      <c r="D160" s="2">
        <f>IFERROR('Selected scen drivers'!F158/'Selected scen drivers'!$F158,"")</f>
        <v>1</v>
      </c>
      <c r="E160" s="2">
        <f>IFERROR('Selected scen drivers'!G158/'Selected scen drivers'!$F158,"")</f>
        <v>1.0211597519741857</v>
      </c>
      <c r="F160" s="2">
        <f>IFERROR('Selected scen drivers'!H158/'Selected scen drivers'!$F158,"")</f>
        <v>1.2018136914120763</v>
      </c>
      <c r="G160" s="2">
        <f>IFERROR('Selected scen drivers'!I158/'Selected scen drivers'!$F158,"")</f>
        <v>1.398026098388812</v>
      </c>
      <c r="H160" s="2">
        <f>IFERROR('Selected scen drivers'!J158/'Selected scen drivers'!$F158,"")</f>
        <v>1.5672982678973328</v>
      </c>
      <c r="I160" s="2">
        <f>IFERROR('Selected scen drivers'!K158/'Selected scen drivers'!$F158,"")</f>
        <v>1.7246542005239613</v>
      </c>
      <c r="J160" s="2">
        <f>IFERROR('Selected scen drivers'!L158/'Selected scen drivers'!$F158,"")</f>
        <v>1.8588872002199099</v>
      </c>
      <c r="K160" s="2">
        <f>IFERROR('Selected scen drivers'!M158/'Selected scen drivers'!$F158,"")</f>
        <v>1.9826736550978938</v>
      </c>
      <c r="L160" s="2">
        <f>IFERROR('Selected scen drivers'!N158/'Selected scen drivers'!$F158,"")</f>
        <v>2.100734254459117</v>
      </c>
      <c r="M160" s="2">
        <f>IFERROR('Selected scen drivers'!O158/'Selected scen drivers'!$F158,"")</f>
        <v>2.217552477737021</v>
      </c>
      <c r="N160" s="2">
        <f>IFERROR('Selected scen drivers'!P158/'Selected scen drivers'!$F158,"")</f>
        <v>2.3340687141220413</v>
      </c>
      <c r="O160" s="2">
        <f>IFERROR('Selected scen drivers'!Q158/'Selected scen drivers'!$F158,"")</f>
        <v>2.4439332521096429</v>
      </c>
      <c r="P160" s="2">
        <f>IFERROR('Selected scen drivers'!R158/'Selected scen drivers'!$F158,"")</f>
        <v>2.54366733743813</v>
      </c>
      <c r="Q160" s="2">
        <f>IFERROR('Selected scen drivers'!S158/'Selected scen drivers'!$F158,"")</f>
        <v>2.6340146697446429</v>
      </c>
      <c r="R160" s="2">
        <f>IFERROR('Selected scen drivers'!T158/'Selected scen drivers'!$F158,"")</f>
        <v>2.7194324265431833</v>
      </c>
      <c r="S160" s="2">
        <f>IFERROR('Selected scen drivers'!U158/'Selected scen drivers'!$F158,"")</f>
        <v>2.8047963603219004</v>
      </c>
      <c r="T160" s="2">
        <f>IFERROR('Selected scen drivers'!V158/'Selected scen drivers'!$F158,"")</f>
        <v>2.8922207298114562</v>
      </c>
      <c r="U160" s="2">
        <f>IFERROR('Selected scen drivers'!W158/'Selected scen drivers'!$F158,"")</f>
        <v>2.9787374449458568</v>
      </c>
      <c r="V160" s="2"/>
      <c r="W160" s="2"/>
      <c r="X160" s="2"/>
      <c r="Y160" s="2"/>
      <c r="Z160" s="2"/>
      <c r="AA160" s="2"/>
      <c r="AB160" s="2"/>
      <c r="AC160" s="2"/>
    </row>
    <row r="161" spans="2:29" x14ac:dyDescent="0.35">
      <c r="B161" t="str">
        <f>'Selected scen drivers'!C159</f>
        <v>EU_northeast</v>
      </c>
      <c r="C161" t="str">
        <f>'Selected scen drivers'!D159</f>
        <v>GDPPCAP</v>
      </c>
      <c r="D161" s="2">
        <f>IFERROR('Selected scen drivers'!F159/'Selected scen drivers'!$F159,"")</f>
        <v>1</v>
      </c>
      <c r="E161" s="2">
        <f>IFERROR('Selected scen drivers'!G159/'Selected scen drivers'!$F159,"")</f>
        <v>1.0187187993058415</v>
      </c>
      <c r="F161" s="2">
        <f>IFERROR('Selected scen drivers'!H159/'Selected scen drivers'!$F159,"")</f>
        <v>1.160325199513897</v>
      </c>
      <c r="G161" s="2">
        <f>IFERROR('Selected scen drivers'!I159/'Selected scen drivers'!$F159,"")</f>
        <v>1.3454222640855484</v>
      </c>
      <c r="H161" s="2">
        <f>IFERROR('Selected scen drivers'!J159/'Selected scen drivers'!$F159,"")</f>
        <v>1.5023929755012513</v>
      </c>
      <c r="I161" s="2">
        <f>IFERROR('Selected scen drivers'!K159/'Selected scen drivers'!$F159,"")</f>
        <v>1.645737801654219</v>
      </c>
      <c r="J161" s="2">
        <f>IFERROR('Selected scen drivers'!L159/'Selected scen drivers'!$F159,"")</f>
        <v>1.7637640361628748</v>
      </c>
      <c r="K161" s="2">
        <f>IFERROR('Selected scen drivers'!M159/'Selected scen drivers'!$F159,"")</f>
        <v>1.8683459503097062</v>
      </c>
      <c r="L161" s="2">
        <f>IFERROR('Selected scen drivers'!N159/'Selected scen drivers'!$F159,"")</f>
        <v>1.9681463827736421</v>
      </c>
      <c r="M161" s="2">
        <f>IFERROR('Selected scen drivers'!O159/'Selected scen drivers'!$F159,"")</f>
        <v>2.0697204623132333</v>
      </c>
      <c r="N161" s="2">
        <f>IFERROR('Selected scen drivers'!P159/'Selected scen drivers'!$F159,"")</f>
        <v>2.1758416508581266</v>
      </c>
      <c r="O161" s="2">
        <f>IFERROR('Selected scen drivers'!Q159/'Selected scen drivers'!$F159,"")</f>
        <v>2.2810299654172042</v>
      </c>
      <c r="P161" s="2">
        <f>IFERROR('Selected scen drivers'!R159/'Selected scen drivers'!$F159,"")</f>
        <v>2.3805773678415605</v>
      </c>
      <c r="Q161" s="2">
        <f>IFERROR('Selected scen drivers'!S159/'Selected scen drivers'!$F159,"")</f>
        <v>2.4723526139882743</v>
      </c>
      <c r="R161" s="2">
        <f>IFERROR('Selected scen drivers'!T159/'Selected scen drivers'!$F159,"")</f>
        <v>2.5579537975651161</v>
      </c>
      <c r="S161" s="2">
        <f>IFERROR('Selected scen drivers'!U159/'Selected scen drivers'!$F159,"")</f>
        <v>2.6401049614807</v>
      </c>
      <c r="T161" s="2">
        <f>IFERROR('Selected scen drivers'!V159/'Selected scen drivers'!$F159,"")</f>
        <v>2.7203941250559156</v>
      </c>
      <c r="U161" s="2">
        <f>IFERROR('Selected scen drivers'!W159/'Selected scen drivers'!$F159,"")</f>
        <v>2.7980082141027776</v>
      </c>
      <c r="V161" s="2"/>
      <c r="W161" s="2"/>
      <c r="X161" s="2"/>
      <c r="Y161" s="2"/>
      <c r="Z161" s="2"/>
      <c r="AA161" s="2"/>
      <c r="AB161" s="2"/>
      <c r="AC161" s="2"/>
    </row>
    <row r="162" spans="2:29" x14ac:dyDescent="0.35">
      <c r="B162" t="str">
        <f>'Selected scen drivers'!C160</f>
        <v>EU_northeast</v>
      </c>
      <c r="C162" t="str">
        <f>'Selected scen drivers'!D160</f>
        <v>GDPPHOU</v>
      </c>
      <c r="D162" s="2">
        <f>IFERROR('Selected scen drivers'!F160/'Selected scen drivers'!$F160,"")</f>
        <v>1</v>
      </c>
      <c r="E162" s="2">
        <f>IFERROR('Selected scen drivers'!G160/'Selected scen drivers'!$F160,"")</f>
        <v>1.0243093836580364</v>
      </c>
      <c r="F162" s="2">
        <f>IFERROR('Selected scen drivers'!H160/'Selected scen drivers'!$F160,"")</f>
        <v>1.1991075177832062</v>
      </c>
      <c r="G162" s="2">
        <f>IFERROR('Selected scen drivers'!I160/'Selected scen drivers'!$F160,"")</f>
        <v>1.4226673123543299</v>
      </c>
      <c r="H162" s="2">
        <f>IFERROR('Selected scen drivers'!J160/'Selected scen drivers'!$F160,"")</f>
        <v>1.6047826743347731</v>
      </c>
      <c r="I162" s="2">
        <f>IFERROR('Selected scen drivers'!K160/'Selected scen drivers'!$F160,"")</f>
        <v>1.797294083244394</v>
      </c>
      <c r="J162" s="2">
        <f>IFERROR('Selected scen drivers'!L160/'Selected scen drivers'!$F160,"")</f>
        <v>1.9987312230034542</v>
      </c>
      <c r="K162" s="2">
        <f>IFERROR('Selected scen drivers'!M160/'Selected scen drivers'!$F160,"")</f>
        <v>2.2198791996392524</v>
      </c>
      <c r="L162" s="2">
        <f>IFERROR('Selected scen drivers'!N160/'Selected scen drivers'!$F160,"")</f>
        <v>2.4381731887949445</v>
      </c>
      <c r="M162" s="2">
        <f>IFERROR('Selected scen drivers'!O160/'Selected scen drivers'!$F160,"")</f>
        <v>2.6344102869868795</v>
      </c>
      <c r="N162" s="2">
        <f>IFERROR('Selected scen drivers'!P160/'Selected scen drivers'!$F160,"")</f>
        <v>2.7701507648223251</v>
      </c>
      <c r="O162" s="2">
        <f>IFERROR('Selected scen drivers'!Q160/'Selected scen drivers'!$F160,"")</f>
        <v>2.8789533207263069</v>
      </c>
      <c r="P162" s="2">
        <f>IFERROR('Selected scen drivers'!R160/'Selected scen drivers'!$F160,"")</f>
        <v>3.0185754632160453</v>
      </c>
      <c r="Q162" s="2">
        <f>IFERROR('Selected scen drivers'!S160/'Selected scen drivers'!$F160,"")</f>
        <v>3.1698162779569237</v>
      </c>
      <c r="R162" s="2">
        <f>IFERROR('Selected scen drivers'!T160/'Selected scen drivers'!$F160,"")</f>
        <v>3.3363276801709896</v>
      </c>
      <c r="S162" s="2">
        <f>IFERROR('Selected scen drivers'!U160/'Selected scen drivers'!$F160,"")</f>
        <v>3.4820026634326329</v>
      </c>
      <c r="T162" s="2">
        <f>IFERROR('Selected scen drivers'!V160/'Selected scen drivers'!$F160,"")</f>
        <v>3.6158371224377226</v>
      </c>
      <c r="U162" s="2">
        <f>IFERROR('Selected scen drivers'!W160/'Selected scen drivers'!$F160,"")</f>
        <v>3.744937055547235</v>
      </c>
      <c r="V162" s="2"/>
      <c r="W162" s="2"/>
      <c r="X162" s="2"/>
      <c r="Y162" s="2"/>
      <c r="Z162" s="2"/>
      <c r="AA162" s="2"/>
      <c r="AB162" s="2"/>
      <c r="AC162" s="2"/>
    </row>
    <row r="163" spans="2:29" x14ac:dyDescent="0.35">
      <c r="B163" t="str">
        <f>'Selected scen drivers'!C161</f>
        <v>EU_northeast</v>
      </c>
      <c r="C163" t="str">
        <f>'Selected scen drivers'!D161</f>
        <v>GDPSER</v>
      </c>
      <c r="D163" s="2">
        <f>IFERROR('Selected scen drivers'!F161/'Selected scen drivers'!$F161,"")</f>
        <v>1</v>
      </c>
      <c r="E163" s="2">
        <f>IFERROR('Selected scen drivers'!G161/'Selected scen drivers'!$F161,"")</f>
        <v>1.0210581784724519</v>
      </c>
      <c r="F163" s="2">
        <f>IFERROR('Selected scen drivers'!H161/'Selected scen drivers'!$F161,"")</f>
        <v>1.1767979492948601</v>
      </c>
      <c r="G163" s="2">
        <f>IFERROR('Selected scen drivers'!I161/'Selected scen drivers'!$F161,"")</f>
        <v>1.3405603114350142</v>
      </c>
      <c r="H163" s="2">
        <f>IFERROR('Selected scen drivers'!J161/'Selected scen drivers'!$F161,"")</f>
        <v>1.4687539932856075</v>
      </c>
      <c r="I163" s="2">
        <f>IFERROR('Selected scen drivers'!K161/'Selected scen drivers'!$F161,"")</f>
        <v>1.5793378309101735</v>
      </c>
      <c r="J163" s="2">
        <f>IFERROR('Selected scen drivers'!L161/'Selected scen drivers'!$F161,"")</f>
        <v>1.6638418145499643</v>
      </c>
      <c r="K163" s="2">
        <f>IFERROR('Selected scen drivers'!M161/'Selected scen drivers'!$F161,"")</f>
        <v>1.7353860825506382</v>
      </c>
      <c r="L163" s="2">
        <f>IFERROR('Selected scen drivers'!N161/'Selected scen drivers'!$F161,"")</f>
        <v>1.7987033048812666</v>
      </c>
      <c r="M163" s="2">
        <f>IFERROR('Selected scen drivers'!O161/'Selected scen drivers'!$F161,"")</f>
        <v>1.8586090531841637</v>
      </c>
      <c r="N163" s="2">
        <f>IFERROR('Selected scen drivers'!P161/'Selected scen drivers'!$F161,"")</f>
        <v>1.9160806095794716</v>
      </c>
      <c r="O163" s="2">
        <f>IFERROR('Selected scen drivers'!Q161/'Selected scen drivers'!$F161,"")</f>
        <v>1.9662037494398361</v>
      </c>
      <c r="P163" s="2">
        <f>IFERROR('Selected scen drivers'!R161/'Selected scen drivers'!$F161,"")</f>
        <v>2.0066327502772419</v>
      </c>
      <c r="Q163" s="2">
        <f>IFERROR('Selected scen drivers'!S161/'Selected scen drivers'!$F161,"")</f>
        <v>2.0383340233562248</v>
      </c>
      <c r="R163" s="2">
        <f>IFERROR('Selected scen drivers'!T161/'Selected scen drivers'!$F161,"")</f>
        <v>2.0650472473284078</v>
      </c>
      <c r="S163" s="2">
        <f>IFERROR('Selected scen drivers'!U161/'Selected scen drivers'!$F161,"")</f>
        <v>2.0906382556804921</v>
      </c>
      <c r="T163" s="2">
        <f>IFERROR('Selected scen drivers'!V161/'Selected scen drivers'!$F161,"")</f>
        <v>2.1167166641967419</v>
      </c>
      <c r="U163" s="2">
        <f>IFERROR('Selected scen drivers'!W161/'Selected scen drivers'!$F161,"")</f>
        <v>2.141180166277866</v>
      </c>
      <c r="V163" s="2"/>
      <c r="W163" s="2"/>
      <c r="X163" s="2"/>
      <c r="Y163" s="2"/>
      <c r="Z163" s="2"/>
      <c r="AA163" s="2"/>
      <c r="AB163" s="2"/>
      <c r="AC163" s="2"/>
    </row>
    <row r="164" spans="2:29" x14ac:dyDescent="0.35">
      <c r="B164" t="str">
        <f>'Selected scen drivers'!C162</f>
        <v>EU_northeast</v>
      </c>
      <c r="C164" t="str">
        <f>'Selected scen drivers'!D162</f>
        <v>HOU</v>
      </c>
      <c r="D164" s="2">
        <f>IFERROR('Selected scen drivers'!F162/'Selected scen drivers'!$F162,"")</f>
        <v>1</v>
      </c>
      <c r="E164" s="2">
        <f>IFERROR('Selected scen drivers'!G162/'Selected scen drivers'!$F162,"")</f>
        <v>0.99703777136565508</v>
      </c>
      <c r="F164" s="2">
        <f>IFERROR('Selected scen drivers'!H162/'Selected scen drivers'!$F162,"")</f>
        <v>0.98222662819393036</v>
      </c>
      <c r="G164" s="2">
        <f>IFERROR('Selected scen drivers'!I162/'Selected scen drivers'!$F162,"")</f>
        <v>0.9436353685598593</v>
      </c>
      <c r="H164" s="2">
        <f>IFERROR('Selected scen drivers'!J162/'Selected scen drivers'!$F162,"")</f>
        <v>0.91721022996239354</v>
      </c>
      <c r="I164" s="2">
        <f>IFERROR('Selected scen drivers'!K162/'Selected scen drivers'!$F162,"")</f>
        <v>0.88119073862139885</v>
      </c>
      <c r="J164" s="2">
        <f>IFERROR('Selected scen drivers'!L162/'Selected scen drivers'!$F162,"")</f>
        <v>0.83519312136568447</v>
      </c>
      <c r="K164" s="2">
        <f>IFERROR('Selected scen drivers'!M162/'Selected scen drivers'!$F162,"")</f>
        <v>0.78468286095906936</v>
      </c>
      <c r="L164" s="2">
        <f>IFERROR('Selected scen drivers'!N162/'Selected scen drivers'!$F162,"")</f>
        <v>0.74082919735774666</v>
      </c>
      <c r="M164" s="2">
        <f>IFERROR('Selected scen drivers'!O162/'Selected scen drivers'!$F162,"")</f>
        <v>0.70877090400567355</v>
      </c>
      <c r="N164" s="2">
        <f>IFERROR('Selected scen drivers'!P162/'Selected scen drivers'!$F162,"")</f>
        <v>0.69514428156036312</v>
      </c>
      <c r="O164" s="2">
        <f>IFERROR('Selected scen drivers'!Q162/'Selected scen drivers'!$F162,"")</f>
        <v>0.68660159776437357</v>
      </c>
      <c r="P164" s="2">
        <f>IFERROR('Selected scen drivers'!R162/'Selected scen drivers'!$F162,"")</f>
        <v>0.6685135066170721</v>
      </c>
      <c r="Q164" s="2">
        <f>IFERROR('Selected scen drivers'!S162/'Selected scen drivers'!$F162,"")</f>
        <v>0.64687654604145928</v>
      </c>
      <c r="R164" s="2">
        <f>IFERROR('Selected scen drivers'!T162/'Selected scen drivers'!$F162,"")</f>
        <v>0.62286256633643389</v>
      </c>
      <c r="S164" s="2">
        <f>IFERROR('Selected scen drivers'!U162/'Selected scen drivers'!$F162,"")</f>
        <v>0.60443579935439484</v>
      </c>
      <c r="T164" s="2">
        <f>IFERROR('Selected scen drivers'!V162/'Selected scen drivers'!$F162,"")</f>
        <v>0.58957495995030385</v>
      </c>
      <c r="U164" s="2">
        <f>IFERROR('Selected scen drivers'!W162/'Selected scen drivers'!$F162,"")</f>
        <v>0.57608294906546809</v>
      </c>
      <c r="V164" s="2"/>
      <c r="W164" s="2"/>
      <c r="X164" s="2"/>
      <c r="Y164" s="2"/>
      <c r="Z164" s="2"/>
      <c r="AA164" s="2"/>
      <c r="AB164" s="2"/>
      <c r="AC164" s="2"/>
    </row>
    <row r="165" spans="2:29" x14ac:dyDescent="0.35">
      <c r="B165" t="str">
        <f>'Selected scen drivers'!C163</f>
        <v>EU_northeast</v>
      </c>
      <c r="C165" t="str">
        <f>'Selected scen drivers'!D163</f>
        <v>POP</v>
      </c>
      <c r="D165" s="2">
        <f>IFERROR('Selected scen drivers'!F163/'Selected scen drivers'!$F163,"")</f>
        <v>1</v>
      </c>
      <c r="E165" s="2">
        <f>IFERROR('Selected scen drivers'!G163/'Selected scen drivers'!$F163,"")</f>
        <v>1.0025093733101171</v>
      </c>
      <c r="F165" s="2">
        <f>IFERROR('Selected scen drivers'!H163/'Selected scen drivers'!$F163,"")</f>
        <v>1.0150562398607017</v>
      </c>
      <c r="G165" s="2">
        <f>IFERROR('Selected scen drivers'!I163/'Selected scen drivers'!$F163,"")</f>
        <v>0.99781253028691019</v>
      </c>
      <c r="H165" s="2">
        <f>IFERROR('Selected scen drivers'!J163/'Selected scen drivers'!$F163,"")</f>
        <v>0.97971909464977136</v>
      </c>
      <c r="I165" s="2">
        <f>IFERROR('Selected scen drivers'!K163/'Selected scen drivers'!$F163,"")</f>
        <v>0.9623397476451454</v>
      </c>
      <c r="J165" s="2">
        <f>IFERROR('Selected scen drivers'!L163/'Selected scen drivers'!$F163,"")</f>
        <v>0.94645685856197881</v>
      </c>
      <c r="K165" s="2">
        <f>IFERROR('Selected scen drivers'!M163/'Selected scen drivers'!$F163,"")</f>
        <v>0.93232260388805899</v>
      </c>
      <c r="L165" s="2">
        <f>IFERROR('Selected scen drivers'!N163/'Selected scen drivers'!$F163,"")</f>
        <v>0.91775180051832506</v>
      </c>
      <c r="M165" s="2">
        <f>IFERROR('Selected scen drivers'!O163/'Selected scen drivers'!$F163,"")</f>
        <v>0.90214760622439782</v>
      </c>
      <c r="N165" s="2">
        <f>IFERROR('Selected scen drivers'!P163/'Selected scen drivers'!$F163,"")</f>
        <v>0.88501590291133925</v>
      </c>
      <c r="O165" s="2">
        <f>IFERROR('Selected scen drivers'!Q163/'Selected scen drivers'!$F163,"")</f>
        <v>0.86657956268373149</v>
      </c>
      <c r="P165" s="2">
        <f>IFERROR('Selected scen drivers'!R163/'Selected scen drivers'!$F163,"")</f>
        <v>0.8476760701679974</v>
      </c>
      <c r="Q165" s="2">
        <f>IFERROR('Selected scen drivers'!S163/'Selected scen drivers'!$F163,"")</f>
        <v>0.82936381884582322</v>
      </c>
      <c r="R165" s="2">
        <f>IFERROR('Selected scen drivers'!T163/'Selected scen drivers'!$F163,"")</f>
        <v>0.81239685524760974</v>
      </c>
      <c r="S165" s="2">
        <f>IFERROR('Selected scen drivers'!U163/'Selected scen drivers'!$F163,"")</f>
        <v>0.79718310216183297</v>
      </c>
      <c r="T165" s="2">
        <f>IFERROR('Selected scen drivers'!V163/'Selected scen drivers'!$F163,"")</f>
        <v>0.78363903487853026</v>
      </c>
      <c r="U165" s="2">
        <f>IFERROR('Selected scen drivers'!W163/'Selected scen drivers'!$F163,"")</f>
        <v>0.77104647947432803</v>
      </c>
      <c r="V165" s="2"/>
      <c r="W165" s="2"/>
      <c r="X165" s="2"/>
      <c r="Y165" s="2"/>
      <c r="Z165" s="2"/>
      <c r="AA165" s="2"/>
      <c r="AB165" s="2"/>
      <c r="AC165" s="2"/>
    </row>
    <row r="166" spans="2:29" x14ac:dyDescent="0.35">
      <c r="B166" t="str">
        <f>'Selected scen drivers'!C164</f>
        <v>France</v>
      </c>
      <c r="C166" t="str">
        <f>'Selected scen drivers'!D164</f>
        <v>GDP</v>
      </c>
      <c r="D166" s="2">
        <f>IFERROR('Selected scen drivers'!F164/'Selected scen drivers'!$F164,"")</f>
        <v>1</v>
      </c>
      <c r="E166" s="2">
        <f>IFERROR('Selected scen drivers'!G164/'Selected scen drivers'!$F164,"")</f>
        <v>1.0025457881818998</v>
      </c>
      <c r="F166" s="2">
        <f>IFERROR('Selected scen drivers'!H164/'Selected scen drivers'!$F164,"")</f>
        <v>1.1295691716651499</v>
      </c>
      <c r="G166" s="2">
        <f>IFERROR('Selected scen drivers'!I164/'Selected scen drivers'!$F164,"")</f>
        <v>1.2268677888573403</v>
      </c>
      <c r="H166" s="2">
        <f>IFERROR('Selected scen drivers'!J164/'Selected scen drivers'!$F164,"")</f>
        <v>1.3165405942955557</v>
      </c>
      <c r="I166" s="2">
        <f>IFERROR('Selected scen drivers'!K164/'Selected scen drivers'!$F164,"")</f>
        <v>1.4086117662476088</v>
      </c>
      <c r="J166" s="2">
        <f>IFERROR('Selected scen drivers'!L164/'Selected scen drivers'!$F164,"")</f>
        <v>1.5034694068925827</v>
      </c>
      <c r="K166" s="2">
        <f>IFERROR('Selected scen drivers'!M164/'Selected scen drivers'!$F164,"")</f>
        <v>1.6030094180057486</v>
      </c>
      <c r="L166" s="2">
        <f>IFERROR('Selected scen drivers'!N164/'Selected scen drivers'!$F164,"")</f>
        <v>1.7077304394955095</v>
      </c>
      <c r="M166" s="2">
        <f>IFERROR('Selected scen drivers'!O164/'Selected scen drivers'!$F164,"")</f>
        <v>1.8189202560862552</v>
      </c>
      <c r="N166" s="2">
        <f>IFERROR('Selected scen drivers'!P164/'Selected scen drivers'!$F164,"")</f>
        <v>1.9357030429186526</v>
      </c>
      <c r="O166" s="2">
        <f>IFERROR('Selected scen drivers'!Q164/'Selected scen drivers'!$F164,"")</f>
        <v>2.0548590200515382</v>
      </c>
      <c r="P166" s="2">
        <f>IFERROR('Selected scen drivers'!R164/'Selected scen drivers'!$F164,"")</f>
        <v>2.1778556392296013</v>
      </c>
      <c r="Q166" s="2">
        <f>IFERROR('Selected scen drivers'!S164/'Selected scen drivers'!$F164,"")</f>
        <v>2.305901634299389</v>
      </c>
      <c r="R166" s="2">
        <f>IFERROR('Selected scen drivers'!T164/'Selected scen drivers'!$F164,"")</f>
        <v>2.4393462437891178</v>
      </c>
      <c r="S166" s="2">
        <f>IFERROR('Selected scen drivers'!U164/'Selected scen drivers'!$F164,"")</f>
        <v>2.5776522526899837</v>
      </c>
      <c r="T166" s="2">
        <f>IFERROR('Selected scen drivers'!V164/'Selected scen drivers'!$F164,"")</f>
        <v>2.7191559430915095</v>
      </c>
      <c r="U166" s="2">
        <f>IFERROR('Selected scen drivers'!W164/'Selected scen drivers'!$F164,"")</f>
        <v>2.8600800547662448</v>
      </c>
      <c r="V166" s="2"/>
      <c r="W166" s="2"/>
      <c r="X166" s="2"/>
      <c r="Y166" s="2"/>
      <c r="Z166" s="2"/>
      <c r="AA166" s="2"/>
      <c r="AB166" s="2"/>
      <c r="AC166" s="2"/>
    </row>
    <row r="167" spans="2:29" x14ac:dyDescent="0.35">
      <c r="B167" t="str">
        <f>'Selected scen drivers'!C165</f>
        <v>France</v>
      </c>
      <c r="C167" t="str">
        <f>'Selected scen drivers'!D165</f>
        <v>GDPAGR</v>
      </c>
      <c r="D167" s="2">
        <f>IFERROR('Selected scen drivers'!F165/'Selected scen drivers'!$F165,"")</f>
        <v>1</v>
      </c>
      <c r="E167" s="2">
        <f>IFERROR('Selected scen drivers'!G165/'Selected scen drivers'!$F165,"")</f>
        <v>0.99817646109018288</v>
      </c>
      <c r="F167" s="2">
        <f>IFERROR('Selected scen drivers'!H165/'Selected scen drivers'!$F165,"")</f>
        <v>1.1194432799406273</v>
      </c>
      <c r="G167" s="2">
        <f>IFERROR('Selected scen drivers'!I165/'Selected scen drivers'!$F165,"")</f>
        <v>1.2094277406041816</v>
      </c>
      <c r="H167" s="2">
        <f>IFERROR('Selected scen drivers'!J165/'Selected scen drivers'!$F165,"")</f>
        <v>1.2911277647501482</v>
      </c>
      <c r="I167" s="2">
        <f>IFERROR('Selected scen drivers'!K165/'Selected scen drivers'!$F165,"")</f>
        <v>1.3744054241024148</v>
      </c>
      <c r="J167" s="2">
        <f>IFERROR('Selected scen drivers'!L165/'Selected scen drivers'!$F165,"")</f>
        <v>1.4594051500531062</v>
      </c>
      <c r="K167" s="2">
        <f>IFERROR('Selected scen drivers'!M165/'Selected scen drivers'!$F165,"")</f>
        <v>1.5476119935828021</v>
      </c>
      <c r="L167" s="2">
        <f>IFERROR('Selected scen drivers'!N165/'Selected scen drivers'!$F165,"")</f>
        <v>1.6402073294117123</v>
      </c>
      <c r="M167" s="2">
        <f>IFERROR('Selected scen drivers'!O165/'Selected scen drivers'!$F165,"")</f>
        <v>1.7380984829519099</v>
      </c>
      <c r="N167" s="2">
        <f>IFERROR('Selected scen drivers'!P165/'Selected scen drivers'!$F165,"")</f>
        <v>1.8399189110317435</v>
      </c>
      <c r="O167" s="2">
        <f>IFERROR('Selected scen drivers'!Q165/'Selected scen drivers'!$F165,"")</f>
        <v>1.9420133884197133</v>
      </c>
      <c r="P167" s="2">
        <f>IFERROR('Selected scen drivers'!R165/'Selected scen drivers'!$F165,"")</f>
        <v>2.0451781394570236</v>
      </c>
      <c r="Q167" s="2">
        <f>IFERROR('Selected scen drivers'!S165/'Selected scen drivers'!$F165,"")</f>
        <v>2.1507389702560262</v>
      </c>
      <c r="R167" s="2">
        <f>IFERROR('Selected scen drivers'!T165/'Selected scen drivers'!$F165,"")</f>
        <v>2.259021777291236</v>
      </c>
      <c r="S167" s="2">
        <f>IFERROR('Selected scen drivers'!U165/'Selected scen drivers'!$F165,"")</f>
        <v>2.3694932754225237</v>
      </c>
      <c r="T167" s="2">
        <f>IFERROR('Selected scen drivers'!V165/'Selected scen drivers'!$F165,"")</f>
        <v>2.4799647735537906</v>
      </c>
      <c r="U167" s="2">
        <f>IFERROR('Selected scen drivers'!W165/'Selected scen drivers'!$F165,"")</f>
        <v>2.5860292625407233</v>
      </c>
      <c r="V167" s="2"/>
      <c r="W167" s="2"/>
      <c r="X167" s="2"/>
      <c r="Y167" s="2"/>
      <c r="Z167" s="2"/>
      <c r="AA167" s="2"/>
      <c r="AB167" s="2"/>
      <c r="AC167" s="2"/>
    </row>
    <row r="168" spans="2:29" x14ac:dyDescent="0.35">
      <c r="B168" t="str">
        <f>'Selected scen drivers'!C166</f>
        <v>France</v>
      </c>
      <c r="C168" t="str">
        <f>'Selected scen drivers'!D166</f>
        <v>GDPIND</v>
      </c>
      <c r="D168" s="2">
        <f>IFERROR('Selected scen drivers'!F166/'Selected scen drivers'!$F166,"")</f>
        <v>1</v>
      </c>
      <c r="E168" s="2">
        <f>IFERROR('Selected scen drivers'!G166/'Selected scen drivers'!$F166,"")</f>
        <v>0.99817646109018199</v>
      </c>
      <c r="F168" s="2">
        <f>IFERROR('Selected scen drivers'!H166/'Selected scen drivers'!$F166,"")</f>
        <v>1.1562260025916309</v>
      </c>
      <c r="G168" s="2">
        <f>IFERROR('Selected scen drivers'!I166/'Selected scen drivers'!$F166,"")</f>
        <v>1.2889066136229828</v>
      </c>
      <c r="H168" s="2">
        <f>IFERROR('Selected scen drivers'!J166/'Selected scen drivers'!$F166,"")</f>
        <v>1.4183995845792023</v>
      </c>
      <c r="I168" s="2">
        <f>IFERROR('Selected scen drivers'!K166/'Selected scen drivers'!$F166,"")</f>
        <v>1.5550465496714634</v>
      </c>
      <c r="J168" s="2">
        <f>IFERROR('Selected scen drivers'!L166/'Selected scen drivers'!$F166,"")</f>
        <v>1.6991711830078908</v>
      </c>
      <c r="K168" s="2">
        <f>IFERROR('Selected scen drivers'!M166/'Selected scen drivers'!$F166,"")</f>
        <v>1.8527210620887677</v>
      </c>
      <c r="L168" s="2">
        <f>IFERROR('Selected scen drivers'!N166/'Selected scen drivers'!$F166,"")</f>
        <v>2.0174654242011871</v>
      </c>
      <c r="M168" s="2">
        <f>IFERROR('Selected scen drivers'!O166/'Selected scen drivers'!$F166,"")</f>
        <v>2.1949826901942382</v>
      </c>
      <c r="N168" s="2">
        <f>IFERROR('Selected scen drivers'!P166/'Selected scen drivers'!$F166,"")</f>
        <v>2.3840242301289916</v>
      </c>
      <c r="O168" s="2">
        <f>IFERROR('Selected scen drivers'!Q166/'Selected scen drivers'!$F166,"")</f>
        <v>2.5801211079512436</v>
      </c>
      <c r="P168" s="2">
        <f>IFERROR('Selected scen drivers'!R166/'Selected scen drivers'!$F166,"")</f>
        <v>2.7843843483458626</v>
      </c>
      <c r="Q168" s="2">
        <f>IFERROR('Selected scen drivers'!S166/'Selected scen drivers'!$F166,"")</f>
        <v>2.9987680195723572</v>
      </c>
      <c r="R168" s="2">
        <f>IFERROR('Selected scen drivers'!T166/'Selected scen drivers'!$F166,"")</f>
        <v>3.2239734178193449</v>
      </c>
      <c r="S168" s="2">
        <f>IFERROR('Selected scen drivers'!U166/'Selected scen drivers'!$F166,"")</f>
        <v>3.4594902565029124</v>
      </c>
      <c r="T168" s="2">
        <f>IFERROR('Selected scen drivers'!V166/'Selected scen drivers'!$F166,"")</f>
        <v>3.7022668510837451</v>
      </c>
      <c r="U168" s="2">
        <f>IFERROR('Selected scen drivers'!W166/'Selected scen drivers'!$F166,"")</f>
        <v>3.9455793008270716</v>
      </c>
      <c r="V168" s="2"/>
      <c r="W168" s="2"/>
      <c r="X168" s="2"/>
      <c r="Y168" s="2"/>
      <c r="Z168" s="2"/>
      <c r="AA168" s="2"/>
      <c r="AB168" s="2"/>
      <c r="AC168" s="2"/>
    </row>
    <row r="169" spans="2:29" x14ac:dyDescent="0.35">
      <c r="B169" t="str">
        <f>'Selected scen drivers'!C167</f>
        <v>France</v>
      </c>
      <c r="C169" t="str">
        <f>'Selected scen drivers'!D167</f>
        <v>GDPMFG</v>
      </c>
      <c r="D169" s="2">
        <f>IFERROR('Selected scen drivers'!F167/'Selected scen drivers'!$F167,"")</f>
        <v>1</v>
      </c>
      <c r="E169" s="2">
        <f>IFERROR('Selected scen drivers'!G167/'Selected scen drivers'!$F167,"")</f>
        <v>0.9981764610901821</v>
      </c>
      <c r="F169" s="2">
        <f>IFERROR('Selected scen drivers'!H167/'Selected scen drivers'!$F167,"")</f>
        <v>1.2543072587882573</v>
      </c>
      <c r="G169" s="2">
        <f>IFERROR('Selected scen drivers'!I167/'Selected scen drivers'!$F167,"")</f>
        <v>1.5075793981839951</v>
      </c>
      <c r="H169" s="2">
        <f>IFERROR('Selected scen drivers'!J167/'Selected scen drivers'!$F167,"")</f>
        <v>1.7793629586924178</v>
      </c>
      <c r="I169" s="2">
        <f>IFERROR('Selected scen drivers'!K167/'Selected scen drivers'!$F167,"")</f>
        <v>2.082697436934462</v>
      </c>
      <c r="J169" s="2">
        <f>IFERROR('Selected scen drivers'!L167/'Selected scen drivers'!$F167,"")</f>
        <v>2.4198643855001669</v>
      </c>
      <c r="K169" s="2">
        <f>IFERROR('Selected scen drivers'!M167/'Selected scen drivers'!$F167,"")</f>
        <v>2.7957056104952356</v>
      </c>
      <c r="L169" s="2">
        <f>IFERROR('Selected scen drivers'!N167/'Selected scen drivers'!$F167,"")</f>
        <v>3.2154395217112262</v>
      </c>
      <c r="M169" s="2">
        <f>IFERROR('Selected scen drivers'!O167/'Selected scen drivers'!$F167,"")</f>
        <v>3.6845645477310245</v>
      </c>
      <c r="N169" s="2">
        <f>IFERROR('Selected scen drivers'!P167/'Selected scen drivers'!$F167,"")</f>
        <v>4.2041293107370947</v>
      </c>
      <c r="O169" s="2">
        <f>IFERROR('Selected scen drivers'!Q167/'Selected scen drivers'!$F167,"")</f>
        <v>4.7688067009067723</v>
      </c>
      <c r="P169" s="2">
        <f>IFERROR('Selected scen drivers'!R167/'Selected scen drivers'!$F167,"")</f>
        <v>5.3825399460286611</v>
      </c>
      <c r="Q169" s="2">
        <f>IFERROR('Selected scen drivers'!S167/'Selected scen drivers'!$F167,"")</f>
        <v>6.0513504774239548</v>
      </c>
      <c r="R169" s="2">
        <f>IFERROR('Selected scen drivers'!T167/'Selected scen drivers'!$F167,"")</f>
        <v>6.7792884744961563</v>
      </c>
      <c r="S169" s="2">
        <f>IFERROR('Selected scen drivers'!U167/'Selected scen drivers'!$F167,"")</f>
        <v>7.5679916148544573</v>
      </c>
      <c r="T169" s="2">
        <f>IFERROR('Selected scen drivers'!V167/'Selected scen drivers'!$F167,"")</f>
        <v>8.4131492743577425</v>
      </c>
      <c r="U169" s="2">
        <f>IFERROR('Selected scen drivers'!W167/'Selected scen drivers'!$F167,"")</f>
        <v>9.3007589751275237</v>
      </c>
      <c r="V169" s="2"/>
      <c r="W169" s="2"/>
      <c r="X169" s="2"/>
      <c r="Y169" s="2"/>
      <c r="Z169" s="2"/>
      <c r="AA169" s="2"/>
      <c r="AB169" s="2"/>
      <c r="AC169" s="2"/>
    </row>
    <row r="170" spans="2:29" x14ac:dyDescent="0.35">
      <c r="B170" t="str">
        <f>'Selected scen drivers'!C168</f>
        <v>France</v>
      </c>
      <c r="C170" t="str">
        <f>'Selected scen drivers'!D168</f>
        <v>GDPPCAP</v>
      </c>
      <c r="D170" s="2">
        <f>IFERROR('Selected scen drivers'!F168/'Selected scen drivers'!$F168,"")</f>
        <v>1</v>
      </c>
      <c r="E170" s="2">
        <f>IFERROR('Selected scen drivers'!G168/'Selected scen drivers'!$F168,"")</f>
        <v>1.0002456400065871</v>
      </c>
      <c r="F170" s="2">
        <f>IFERROR('Selected scen drivers'!H168/'Selected scen drivers'!$F168,"")</f>
        <v>1.1142233681683249</v>
      </c>
      <c r="G170" s="2">
        <f>IFERROR('Selected scen drivers'!I168/'Selected scen drivers'!$F168,"")</f>
        <v>1.1963383112910402</v>
      </c>
      <c r="H170" s="2">
        <f>IFERROR('Selected scen drivers'!J168/'Selected scen drivers'!$F168,"")</f>
        <v>1.2675911466041208</v>
      </c>
      <c r="I170" s="2">
        <f>IFERROR('Selected scen drivers'!K168/'Selected scen drivers'!$F168,"")</f>
        <v>1.3385747441184574</v>
      </c>
      <c r="J170" s="2">
        <f>IFERROR('Selected scen drivers'!L168/'Selected scen drivers'!$F168,"")</f>
        <v>1.4119181887276597</v>
      </c>
      <c r="K170" s="2">
        <f>IFERROR('Selected scen drivers'!M168/'Selected scen drivers'!$F168,"")</f>
        <v>1.4900216956287955</v>
      </c>
      <c r="L170" s="2">
        <f>IFERROR('Selected scen drivers'!N168/'Selected scen drivers'!$F168,"")</f>
        <v>1.5736979000136897</v>
      </c>
      <c r="M170" s="2">
        <f>IFERROR('Selected scen drivers'!O168/'Selected scen drivers'!$F168,"")</f>
        <v>1.6622728804791198</v>
      </c>
      <c r="N170" s="2">
        <f>IFERROR('Selected scen drivers'!P168/'Selected scen drivers'!$F168,"")</f>
        <v>1.7542399067086321</v>
      </c>
      <c r="O170" s="2">
        <f>IFERROR('Selected scen drivers'!Q168/'Selected scen drivers'!$F168,"")</f>
        <v>1.8460921622500173</v>
      </c>
      <c r="P170" s="2">
        <f>IFERROR('Selected scen drivers'!R168/'Selected scen drivers'!$F168,"")</f>
        <v>1.9385030301730026</v>
      </c>
      <c r="Q170" s="2">
        <f>IFERROR('Selected scen drivers'!S168/'Selected scen drivers'!$F168,"")</f>
        <v>2.0331007856003684</v>
      </c>
      <c r="R170" s="2">
        <f>IFERROR('Selected scen drivers'!T168/'Selected scen drivers'!$F168,"")</f>
        <v>2.1316283594145653</v>
      </c>
      <c r="S170" s="2">
        <f>IFERROR('Selected scen drivers'!U168/'Selected scen drivers'!$F168,"")</f>
        <v>2.2339113577007303</v>
      </c>
      <c r="T170" s="2">
        <f>IFERROR('Selected scen drivers'!V168/'Selected scen drivers'!$F168,"")</f>
        <v>2.3386570968855609</v>
      </c>
      <c r="U170" s="2">
        <f>IFERROR('Selected scen drivers'!W168/'Selected scen drivers'!$F168,"")</f>
        <v>2.4445918048738582</v>
      </c>
      <c r="V170" s="2"/>
      <c r="W170" s="2"/>
      <c r="X170" s="2"/>
      <c r="Y170" s="2"/>
      <c r="Z170" s="2"/>
      <c r="AA170" s="2"/>
      <c r="AB170" s="2"/>
      <c r="AC170" s="2"/>
    </row>
    <row r="171" spans="2:29" x14ac:dyDescent="0.35">
      <c r="B171" t="str">
        <f>'Selected scen drivers'!C169</f>
        <v>France</v>
      </c>
      <c r="C171" t="str">
        <f>'Selected scen drivers'!D169</f>
        <v>GDPPHOU</v>
      </c>
      <c r="D171" s="2">
        <f>IFERROR('Selected scen drivers'!F169/'Selected scen drivers'!$F169,"")</f>
        <v>1</v>
      </c>
      <c r="E171" s="2">
        <f>IFERROR('Selected scen drivers'!G169/'Selected scen drivers'!$F169,"")</f>
        <v>1.0037161308743394</v>
      </c>
      <c r="F171" s="2">
        <f>IFERROR('Selected scen drivers'!H169/'Selected scen drivers'!$F169,"")</f>
        <v>1.137678489408865</v>
      </c>
      <c r="G171" s="2">
        <f>IFERROR('Selected scen drivers'!I169/'Selected scen drivers'!$F169,"")</f>
        <v>1.2429132157284573</v>
      </c>
      <c r="H171" s="2">
        <f>IFERROR('Selected scen drivers'!J169/'Selected scen drivers'!$F169,"")</f>
        <v>1.3434763580601847</v>
      </c>
      <c r="I171" s="2">
        <f>IFERROR('Selected scen drivers'!K169/'Selected scen drivers'!$F169,"")</f>
        <v>1.4525711627728546</v>
      </c>
      <c r="J171" s="2">
        <f>IFERROR('Selected scen drivers'!L169/'Selected scen drivers'!$F169,"")</f>
        <v>1.555390367883362</v>
      </c>
      <c r="K171" s="2">
        <f>IFERROR('Selected scen drivers'!M169/'Selected scen drivers'!$F169,"")</f>
        <v>1.6680565457300214</v>
      </c>
      <c r="L171" s="2">
        <f>IFERROR('Selected scen drivers'!N169/'Selected scen drivers'!$F169,"")</f>
        <v>1.7756520287261883</v>
      </c>
      <c r="M171" s="2">
        <f>IFERROR('Selected scen drivers'!O169/'Selected scen drivers'!$F169,"")</f>
        <v>1.8717402621532917</v>
      </c>
      <c r="N171" s="2">
        <f>IFERROR('Selected scen drivers'!P169/'Selected scen drivers'!$F169,"")</f>
        <v>1.9750998909980304</v>
      </c>
      <c r="O171" s="2">
        <f>IFERROR('Selected scen drivers'!Q169/'Selected scen drivers'!$F169,"")</f>
        <v>2.1009346373648046</v>
      </c>
      <c r="P171" s="2">
        <f>IFERROR('Selected scen drivers'!R169/'Selected scen drivers'!$F169,"")</f>
        <v>2.2433314993847859</v>
      </c>
      <c r="Q171" s="2">
        <f>IFERROR('Selected scen drivers'!S169/'Selected scen drivers'!$F169,"")</f>
        <v>2.3976245508086134</v>
      </c>
      <c r="R171" s="2">
        <f>IFERROR('Selected scen drivers'!T169/'Selected scen drivers'!$F169,"")</f>
        <v>2.5424033976714133</v>
      </c>
      <c r="S171" s="2">
        <f>IFERROR('Selected scen drivers'!U169/'Selected scen drivers'!$F169,"")</f>
        <v>2.6857298245445604</v>
      </c>
      <c r="T171" s="2">
        <f>IFERROR('Selected scen drivers'!V169/'Selected scen drivers'!$F169,"")</f>
        <v>2.8347742902908348</v>
      </c>
      <c r="U171" s="2">
        <f>IFERROR('Selected scen drivers'!W169/'Selected scen drivers'!$F169,"")</f>
        <v>2.9957979140164137</v>
      </c>
      <c r="V171" s="2"/>
      <c r="W171" s="2"/>
      <c r="X171" s="2"/>
      <c r="Y171" s="2"/>
      <c r="Z171" s="2"/>
      <c r="AA171" s="2"/>
      <c r="AB171" s="2"/>
      <c r="AC171" s="2"/>
    </row>
    <row r="172" spans="2:29" x14ac:dyDescent="0.35">
      <c r="B172" t="str">
        <f>'Selected scen drivers'!C170</f>
        <v>France</v>
      </c>
      <c r="C172" t="str">
        <f>'Selected scen drivers'!D170</f>
        <v>GDPSER</v>
      </c>
      <c r="D172" s="2">
        <f>IFERROR('Selected scen drivers'!F170/'Selected scen drivers'!$F170,"")</f>
        <v>1</v>
      </c>
      <c r="E172" s="2">
        <f>IFERROR('Selected scen drivers'!G170/'Selected scen drivers'!$F170,"")</f>
        <v>0.99817646109018121</v>
      </c>
      <c r="F172" s="2">
        <f>IFERROR('Selected scen drivers'!H170/'Selected scen drivers'!$F170,"")</f>
        <v>1.1102312978494639</v>
      </c>
      <c r="G172" s="2">
        <f>IFERROR('Selected scen drivers'!I170/'Selected scen drivers'!$F170,"")</f>
        <v>1.1895227987698878</v>
      </c>
      <c r="H172" s="2">
        <f>IFERROR('Selected scen drivers'!J170/'Selected scen drivers'!$F170,"")</f>
        <v>1.2592534052553628</v>
      </c>
      <c r="I172" s="2">
        <f>IFERROR('Selected scen drivers'!K170/'Selected scen drivers'!$F170,"")</f>
        <v>1.3291650858746389</v>
      </c>
      <c r="J172" s="2">
        <f>IFERROR('Selected scen drivers'!L170/'Selected scen drivers'!$F170,"")</f>
        <v>1.3993573819037659</v>
      </c>
      <c r="K172" s="2">
        <f>IFERROR('Selected scen drivers'!M170/'Selected scen drivers'!$F170,"")</f>
        <v>1.4711995077101185</v>
      </c>
      <c r="L172" s="2">
        <f>IFERROR('Selected scen drivers'!N170/'Selected scen drivers'!$F170,"")</f>
        <v>1.5457256118422702</v>
      </c>
      <c r="M172" s="2">
        <f>IFERROR('Selected scen drivers'!O170/'Selected scen drivers'!$F170,"")</f>
        <v>1.6236749484358473</v>
      </c>
      <c r="N172" s="2">
        <f>IFERROR('Selected scen drivers'!P170/'Selected scen drivers'!$F170,"")</f>
        <v>1.7036514437540264</v>
      </c>
      <c r="O172" s="2">
        <f>IFERROR('Selected scen drivers'!Q170/'Selected scen drivers'!$F170,"")</f>
        <v>1.7822036608927188</v>
      </c>
      <c r="P172" s="2">
        <f>IFERROR('Selected scen drivers'!R170/'Selected scen drivers'!$F170,"")</f>
        <v>1.860048984593462</v>
      </c>
      <c r="Q172" s="2">
        <f>IFERROR('Selected scen drivers'!S170/'Selected scen drivers'!$F170,"")</f>
        <v>1.9383558769975415</v>
      </c>
      <c r="R172" s="2">
        <f>IFERROR('Selected scen drivers'!T170/'Selected scen drivers'!$F170,"")</f>
        <v>2.0173562182807041</v>
      </c>
      <c r="S172" s="2">
        <f>IFERROR('Selected scen drivers'!U170/'Selected scen drivers'!$F170,"")</f>
        <v>2.0965109634711925</v>
      </c>
      <c r="T172" s="2">
        <f>IFERROR('Selected scen drivers'!V170/'Selected scen drivers'!$F170,"")</f>
        <v>2.1738475522966296</v>
      </c>
      <c r="U172" s="2">
        <f>IFERROR('Selected scen drivers'!W170/'Selected scen drivers'!$F170,"")</f>
        <v>2.2455392253141429</v>
      </c>
      <c r="V172" s="2"/>
      <c r="W172" s="2"/>
      <c r="X172" s="2"/>
      <c r="Y172" s="2"/>
      <c r="Z172" s="2"/>
      <c r="AA172" s="2"/>
      <c r="AB172" s="2"/>
      <c r="AC172" s="2"/>
    </row>
    <row r="173" spans="2:29" x14ac:dyDescent="0.35">
      <c r="B173" t="str">
        <f>'Selected scen drivers'!C171</f>
        <v>France</v>
      </c>
      <c r="C173" t="str">
        <f>'Selected scen drivers'!D171</f>
        <v>HOU</v>
      </c>
      <c r="D173" s="2">
        <f>IFERROR('Selected scen drivers'!F171/'Selected scen drivers'!$F171,"")</f>
        <v>1</v>
      </c>
      <c r="E173" s="2">
        <f>IFERROR('Selected scen drivers'!G171/'Selected scen drivers'!$F171,"")</f>
        <v>0.99883399035201559</v>
      </c>
      <c r="F173" s="2">
        <f>IFERROR('Selected scen drivers'!H171/'Selected scen drivers'!$F171,"")</f>
        <v>0.99287204792987582</v>
      </c>
      <c r="G173" s="2">
        <f>IFERROR('Selected scen drivers'!I171/'Selected scen drivers'!$F171,"")</f>
        <v>0.98709046885327734</v>
      </c>
      <c r="H173" s="2">
        <f>IFERROR('Selected scen drivers'!J171/'Selected scen drivers'!$F171,"")</f>
        <v>0.97995069760399911</v>
      </c>
      <c r="I173" s="2">
        <f>IFERROR('Selected scen drivers'!K171/'Selected scen drivers'!$F171,"")</f>
        <v>0.96973683792446141</v>
      </c>
      <c r="J173" s="2">
        <f>IFERROR('Selected scen drivers'!L171/'Selected scen drivers'!$F171,"")</f>
        <v>0.96661869453297788</v>
      </c>
      <c r="K173" s="2">
        <f>IFERROR('Selected scen drivers'!M171/'Selected scen drivers'!$F171,"")</f>
        <v>0.96100424299716836</v>
      </c>
      <c r="L173" s="2">
        <f>IFERROR('Selected scen drivers'!N171/'Selected scen drivers'!$F171,"")</f>
        <v>0.96174836728601409</v>
      </c>
      <c r="M173" s="2">
        <f>IFERROR('Selected scen drivers'!O171/'Selected scen drivers'!$F171,"")</f>
        <v>0.97178026933808159</v>
      </c>
      <c r="N173" s="2">
        <f>IFERROR('Selected scen drivers'!P171/'Selected scen drivers'!$F171,"")</f>
        <v>0.98005323768233754</v>
      </c>
      <c r="O173" s="2">
        <f>IFERROR('Selected scen drivers'!Q171/'Selected scen drivers'!$F171,"")</f>
        <v>0.97806899058456176</v>
      </c>
      <c r="P173" s="2">
        <f>IFERROR('Selected scen drivers'!R171/'Selected scen drivers'!$F171,"")</f>
        <v>0.97081311425745986</v>
      </c>
      <c r="Q173" s="2">
        <f>IFERROR('Selected scen drivers'!S171/'Selected scen drivers'!$F171,"")</f>
        <v>0.9617442537121631</v>
      </c>
      <c r="R173" s="2">
        <f>IFERROR('Selected scen drivers'!T171/'Selected scen drivers'!$F171,"")</f>
        <v>0.9594646726885725</v>
      </c>
      <c r="S173" s="2">
        <f>IFERROR('Selected scen drivers'!U171/'Selected scen drivers'!$F171,"")</f>
        <v>0.95975858373136869</v>
      </c>
      <c r="T173" s="2">
        <f>IFERROR('Selected scen drivers'!V171/'Selected scen drivers'!$F171,"")</f>
        <v>0.95921426704224</v>
      </c>
      <c r="U173" s="2">
        <f>IFERROR('Selected scen drivers'!W171/'Selected scen drivers'!$F171,"")</f>
        <v>0.9546972582445622</v>
      </c>
      <c r="V173" s="2"/>
      <c r="W173" s="2"/>
      <c r="X173" s="2"/>
      <c r="Y173" s="2"/>
      <c r="Z173" s="2"/>
      <c r="AA173" s="2"/>
      <c r="AB173" s="2"/>
      <c r="AC173" s="2"/>
    </row>
    <row r="174" spans="2:29" x14ac:dyDescent="0.35">
      <c r="B174" t="str">
        <f>'Selected scen drivers'!C172</f>
        <v>France</v>
      </c>
      <c r="C174" t="str">
        <f>'Selected scen drivers'!D172</f>
        <v>POP</v>
      </c>
      <c r="D174" s="2">
        <f>IFERROR('Selected scen drivers'!F172/'Selected scen drivers'!$F172,"")</f>
        <v>1</v>
      </c>
      <c r="E174" s="2">
        <f>IFERROR('Selected scen drivers'!G172/'Selected scen drivers'!$F172,"")</f>
        <v>1.0022995833056525</v>
      </c>
      <c r="F174" s="2">
        <f>IFERROR('Selected scen drivers'!H172/'Selected scen drivers'!$F172,"")</f>
        <v>1.0137726455352034</v>
      </c>
      <c r="G174" s="2">
        <f>IFERROR('Selected scen drivers'!I172/'Selected scen drivers'!$F172,"")</f>
        <v>1.0255191004736375</v>
      </c>
      <c r="H174" s="2">
        <f>IFERROR('Selected scen drivers'!J172/'Selected scen drivers'!$F172,"")</f>
        <v>1.0386161167365109</v>
      </c>
      <c r="I174" s="2">
        <f>IFERROR('Selected scen drivers'!K172/'Selected scen drivers'!$F172,"")</f>
        <v>1.0523220854396687</v>
      </c>
      <c r="J174" s="2">
        <f>IFERROR('Selected scen drivers'!L172/'Selected scen drivers'!$F172,"")</f>
        <v>1.0648417301341115</v>
      </c>
      <c r="K174" s="2">
        <f>IFERROR('Selected scen drivers'!M172/'Selected scen drivers'!$F172,"")</f>
        <v>1.0758295820177781</v>
      </c>
      <c r="L174" s="2">
        <f>IFERROR('Selected scen drivers'!N172/'Selected scen drivers'!$F172,"")</f>
        <v>1.0851704380368379</v>
      </c>
      <c r="M174" s="2">
        <f>IFERROR('Selected scen drivers'!O172/'Selected scen drivers'!$F172,"")</f>
        <v>1.0942368593308114</v>
      </c>
      <c r="N174" s="2">
        <f>IFERROR('Selected scen drivers'!P172/'Selected scen drivers'!$F172,"")</f>
        <v>1.1034425995646659</v>
      </c>
      <c r="O174" s="2">
        <f>IFERROR('Selected scen drivers'!Q172/'Selected scen drivers'!$F172,"")</f>
        <v>1.1130858264124117</v>
      </c>
      <c r="P174" s="2">
        <f>IFERROR('Selected scen drivers'!R172/'Selected scen drivers'!$F172,"")</f>
        <v>1.1234729094208509</v>
      </c>
      <c r="Q174" s="2">
        <f>IFERROR('Selected scen drivers'!S172/'Selected scen drivers'!$F172,"")</f>
        <v>1.1341796976476315</v>
      </c>
      <c r="R174" s="2">
        <f>IFERROR('Selected scen drivers'!T172/'Selected scen drivers'!$F172,"")</f>
        <v>1.1443581302601269</v>
      </c>
      <c r="S174" s="2">
        <f>IFERROR('Selected scen drivers'!U172/'Selected scen drivers'!$F172,"")</f>
        <v>1.1538740083863706</v>
      </c>
      <c r="T174" s="2">
        <f>IFERROR('Selected scen drivers'!V172/'Selected scen drivers'!$F172,"")</f>
        <v>1.1626997163084163</v>
      </c>
      <c r="U174" s="2">
        <f>IFERROR('Selected scen drivers'!W172/'Selected scen drivers'!$F172,"")</f>
        <v>1.1699622198945441</v>
      </c>
      <c r="V174" s="2"/>
      <c r="W174" s="2"/>
      <c r="X174" s="2"/>
      <c r="Y174" s="2"/>
      <c r="Z174" s="2"/>
      <c r="AA174" s="2"/>
      <c r="AB174" s="2"/>
      <c r="AC174" s="2"/>
    </row>
    <row r="175" spans="2:29" x14ac:dyDescent="0.35">
      <c r="B175" t="str">
        <f>'Selected scen drivers'!C173</f>
        <v>UK</v>
      </c>
      <c r="C175" t="str">
        <f>'Selected scen drivers'!D173</f>
        <v>GDP</v>
      </c>
      <c r="D175" s="2">
        <f>IFERROR('Selected scen drivers'!F173/'Selected scen drivers'!$F173,"")</f>
        <v>1</v>
      </c>
      <c r="E175" s="2">
        <f>IFERROR('Selected scen drivers'!G173/'Selected scen drivers'!$F173,"")</f>
        <v>0.9941170302711172</v>
      </c>
      <c r="F175" s="2">
        <f>IFERROR('Selected scen drivers'!H173/'Selected scen drivers'!$F173,"")</f>
        <v>1.152798456165864</v>
      </c>
      <c r="G175" s="2">
        <f>IFERROR('Selected scen drivers'!I173/'Selected scen drivers'!$F173,"")</f>
        <v>1.256641165854133</v>
      </c>
      <c r="H175" s="2">
        <f>IFERROR('Selected scen drivers'!J173/'Selected scen drivers'!$F173,"")</f>
        <v>1.3749739887019441</v>
      </c>
      <c r="I175" s="2">
        <f>IFERROR('Selected scen drivers'!K173/'Selected scen drivers'!$F173,"")</f>
        <v>1.5149355960879929</v>
      </c>
      <c r="J175" s="2">
        <f>IFERROR('Selected scen drivers'!L173/'Selected scen drivers'!$F173,"")</f>
        <v>1.6738902007541701</v>
      </c>
      <c r="K175" s="2">
        <f>IFERROR('Selected scen drivers'!M173/'Selected scen drivers'!$F173,"")</f>
        <v>1.8439315321787511</v>
      </c>
      <c r="L175" s="2">
        <f>IFERROR('Selected scen drivers'!N173/'Selected scen drivers'!$F173,"")</f>
        <v>2.0220790808693891</v>
      </c>
      <c r="M175" s="2">
        <f>IFERROR('Selected scen drivers'!O173/'Selected scen drivers'!$F173,"")</f>
        <v>2.2110422734216106</v>
      </c>
      <c r="N175" s="2">
        <f>IFERROR('Selected scen drivers'!P173/'Selected scen drivers'!$F173,"")</f>
        <v>2.4093997531045477</v>
      </c>
      <c r="O175" s="2">
        <f>IFERROR('Selected scen drivers'!Q173/'Selected scen drivers'!$F173,"")</f>
        <v>2.6087818553778068</v>
      </c>
      <c r="P175" s="2">
        <f>IFERROR('Selected scen drivers'!R173/'Selected scen drivers'!$F173,"")</f>
        <v>2.8049340641311291</v>
      </c>
      <c r="Q175" s="2">
        <f>IFERROR('Selected scen drivers'!S173/'Selected scen drivers'!$F173,"")</f>
        <v>2.9948199614315909</v>
      </c>
      <c r="R175" s="2">
        <f>IFERROR('Selected scen drivers'!T173/'Selected scen drivers'!$F173,"")</f>
        <v>3.1773582932756268</v>
      </c>
      <c r="S175" s="2">
        <f>IFERROR('Selected scen drivers'!U173/'Selected scen drivers'!$F173,"")</f>
        <v>3.352519073107886</v>
      </c>
      <c r="T175" s="2">
        <f>IFERROR('Selected scen drivers'!V173/'Selected scen drivers'!$F173,"")</f>
        <v>3.5196562400316678</v>
      </c>
      <c r="U175" s="2">
        <f>IFERROR('Selected scen drivers'!W173/'Selected scen drivers'!$F173,"")</f>
        <v>3.6758349891059594</v>
      </c>
      <c r="V175" s="2"/>
      <c r="W175" s="2"/>
      <c r="X175" s="2"/>
      <c r="Y175" s="2"/>
      <c r="Z175" s="2"/>
      <c r="AA175" s="2"/>
      <c r="AB175" s="2"/>
      <c r="AC175" s="2"/>
    </row>
    <row r="176" spans="2:29" x14ac:dyDescent="0.35">
      <c r="B176" t="str">
        <f>'Selected scen drivers'!C174</f>
        <v>UK</v>
      </c>
      <c r="C176" t="str">
        <f>'Selected scen drivers'!D174</f>
        <v>GDPAGR</v>
      </c>
      <c r="D176" s="2">
        <f>IFERROR('Selected scen drivers'!F174/'Selected scen drivers'!$F174,"")</f>
        <v>1</v>
      </c>
      <c r="E176" s="2">
        <f>IFERROR('Selected scen drivers'!G174/'Selected scen drivers'!$F174,"")</f>
        <v>0.99314839621829021</v>
      </c>
      <c r="F176" s="2">
        <f>IFERROR('Selected scen drivers'!H174/'Selected scen drivers'!$F174,"")</f>
        <v>1.1530253391272813</v>
      </c>
      <c r="G176" s="2">
        <f>IFERROR('Selected scen drivers'!I174/'Selected scen drivers'!$F174,"")</f>
        <v>1.2560518663510309</v>
      </c>
      <c r="H176" s="2">
        <f>IFERROR('Selected scen drivers'!J174/'Selected scen drivers'!$F174,"")</f>
        <v>1.3735917344129149</v>
      </c>
      <c r="I176" s="2">
        <f>IFERROR('Selected scen drivers'!K174/'Selected scen drivers'!$F174,"")</f>
        <v>1.5125359027899483</v>
      </c>
      <c r="J176" s="2">
        <f>IFERROR('Selected scen drivers'!L174/'Selected scen drivers'!$F174,"")</f>
        <v>1.6700218015700705</v>
      </c>
      <c r="K176" s="2">
        <f>IFERROR('Selected scen drivers'!M174/'Selected scen drivers'!$F174,"")</f>
        <v>1.8378701291757851</v>
      </c>
      <c r="L176" s="2">
        <f>IFERROR('Selected scen drivers'!N174/'Selected scen drivers'!$F174,"")</f>
        <v>2.0126502570743723</v>
      </c>
      <c r="M176" s="2">
        <f>IFERROR('Selected scen drivers'!O174/'Selected scen drivers'!$F174,"")</f>
        <v>2.1967680806004646</v>
      </c>
      <c r="N176" s="2">
        <f>IFERROR('Selected scen drivers'!P174/'Selected scen drivers'!$F174,"")</f>
        <v>2.3885862543179872</v>
      </c>
      <c r="O176" s="2">
        <f>IFERROR('Selected scen drivers'!Q174/'Selected scen drivers'!$F174,"")</f>
        <v>2.5793945460431913</v>
      </c>
      <c r="P176" s="2">
        <f>IFERROR('Selected scen drivers'!R174/'Selected scen drivers'!$F174,"")</f>
        <v>2.7648267012798735</v>
      </c>
      <c r="Q176" s="2">
        <f>IFERROR('Selected scen drivers'!S174/'Selected scen drivers'!$F174,"")</f>
        <v>2.9416303059645421</v>
      </c>
      <c r="R176" s="2">
        <f>IFERROR('Selected scen drivers'!T174/'Selected scen drivers'!$F174,"")</f>
        <v>3.1085244435995754</v>
      </c>
      <c r="S176" s="2">
        <f>IFERROR('Selected scen drivers'!U174/'Selected scen drivers'!$F174,"")</f>
        <v>3.2653160485099799</v>
      </c>
      <c r="T176" s="2">
        <f>IFERROR('Selected scen drivers'!V174/'Selected scen drivers'!$F174,"")</f>
        <v>3.4113108268260279</v>
      </c>
      <c r="U176" s="2">
        <f>IFERROR('Selected scen drivers'!W174/'Selected scen drivers'!$F174,"")</f>
        <v>3.5435051221808682</v>
      </c>
      <c r="V176" s="2"/>
      <c r="W176" s="2"/>
      <c r="X176" s="2"/>
      <c r="Y176" s="2"/>
      <c r="Z176" s="2"/>
      <c r="AA176" s="2"/>
      <c r="AB176" s="2"/>
      <c r="AC176" s="2"/>
    </row>
    <row r="177" spans="2:29" x14ac:dyDescent="0.35">
      <c r="B177" t="str">
        <f>'Selected scen drivers'!C175</f>
        <v>UK</v>
      </c>
      <c r="C177" t="str">
        <f>'Selected scen drivers'!D175</f>
        <v>GDPIND</v>
      </c>
      <c r="D177" s="2">
        <f>IFERROR('Selected scen drivers'!F175/'Selected scen drivers'!$F175,"")</f>
        <v>1</v>
      </c>
      <c r="E177" s="2">
        <f>IFERROR('Selected scen drivers'!G175/'Selected scen drivers'!$F175,"")</f>
        <v>0.99314839621828854</v>
      </c>
      <c r="F177" s="2">
        <f>IFERROR('Selected scen drivers'!H175/'Selected scen drivers'!$F175,"")</f>
        <v>1.1877529077575688</v>
      </c>
      <c r="G177" s="2">
        <f>IFERROR('Selected scen drivers'!I175/'Selected scen drivers'!$F175,"")</f>
        <v>1.3317130437973419</v>
      </c>
      <c r="H177" s="2">
        <f>IFERROR('Selected scen drivers'!J175/'Selected scen drivers'!$F175,"")</f>
        <v>1.4977039276356288</v>
      </c>
      <c r="I177" s="2">
        <f>IFERROR('Selected scen drivers'!K175/'Selected scen drivers'!$F175,"")</f>
        <v>1.694758071158472</v>
      </c>
      <c r="J177" s="2">
        <f>IFERROR('Selected scen drivers'!L175/'Selected scen drivers'!$F175,"")</f>
        <v>1.9215158267230374</v>
      </c>
      <c r="K177" s="2">
        <f>IFERROR('Selected scen drivers'!M175/'Selected scen drivers'!$F175,"")</f>
        <v>2.169995151299636</v>
      </c>
      <c r="L177" s="2">
        <f>IFERROR('Selected scen drivers'!N175/'Selected scen drivers'!$F175,"")</f>
        <v>2.4369784421682841</v>
      </c>
      <c r="M177" s="2">
        <f>IFERROR('Selected scen drivers'!O175/'Selected scen drivers'!$F175,"")</f>
        <v>2.7260776226898802</v>
      </c>
      <c r="N177" s="2">
        <f>IFERROR('Selected scen drivers'!P175/'Selected scen drivers'!$F175,"")</f>
        <v>3.0360552321035765</v>
      </c>
      <c r="O177" s="2">
        <f>IFERROR('Selected scen drivers'!Q175/'Selected scen drivers'!$F175,"")</f>
        <v>3.3562734062258848</v>
      </c>
      <c r="P177" s="2">
        <f>IFERROR('Selected scen drivers'!R175/'Selected scen drivers'!$F175,"")</f>
        <v>3.6808280790243937</v>
      </c>
      <c r="Q177" s="2">
        <f>IFERROR('Selected scen drivers'!S175/'Selected scen drivers'!$F175,"")</f>
        <v>4.0048055705702099</v>
      </c>
      <c r="R177" s="2">
        <f>IFERROR('Selected scen drivers'!T175/'Selected scen drivers'!$F175,"")</f>
        <v>4.3256437902259588</v>
      </c>
      <c r="S177" s="2">
        <f>IFERROR('Selected scen drivers'!U175/'Selected scen drivers'!$F175,"")</f>
        <v>4.642172884666234</v>
      </c>
      <c r="T177" s="2">
        <f>IFERROR('Selected scen drivers'!V175/'Selected scen drivers'!$F175,"")</f>
        <v>4.9524720680980394</v>
      </c>
      <c r="U177" s="2">
        <f>IFERROR('Selected scen drivers'!W175/'Selected scen drivers'!$F175,"")</f>
        <v>5.2511146692937318</v>
      </c>
      <c r="V177" s="2"/>
      <c r="W177" s="2"/>
      <c r="X177" s="2"/>
      <c r="Y177" s="2"/>
      <c r="Z177" s="2"/>
      <c r="AA177" s="2"/>
      <c r="AB177" s="2"/>
      <c r="AC177" s="2"/>
    </row>
    <row r="178" spans="2:29" x14ac:dyDescent="0.35">
      <c r="B178" t="str">
        <f>'Selected scen drivers'!C176</f>
        <v>UK</v>
      </c>
      <c r="C178" t="str">
        <f>'Selected scen drivers'!D176</f>
        <v>GDPMFG</v>
      </c>
      <c r="D178" s="2">
        <f>IFERROR('Selected scen drivers'!F176/'Selected scen drivers'!$F176,"")</f>
        <v>1</v>
      </c>
      <c r="E178" s="2">
        <f>IFERROR('Selected scen drivers'!G176/'Selected scen drivers'!$F176,"")</f>
        <v>0.99314839621828865</v>
      </c>
      <c r="F178" s="2">
        <f>IFERROR('Selected scen drivers'!H176/'Selected scen drivers'!$F176,"")</f>
        <v>1.3029973110695094</v>
      </c>
      <c r="G178" s="2">
        <f>IFERROR('Selected scen drivers'!I176/'Selected scen drivers'!$F176,"")</f>
        <v>1.5901379638506277</v>
      </c>
      <c r="H178" s="2">
        <f>IFERROR('Selected scen drivers'!J176/'Selected scen drivers'!$F176,"")</f>
        <v>1.9336582267604807</v>
      </c>
      <c r="I178" s="2">
        <f>IFERROR('Selected scen drivers'!K176/'Selected scen drivers'!$F176,"")</f>
        <v>2.3525089598933921</v>
      </c>
      <c r="J178" s="2">
        <f>IFERROR('Selected scen drivers'!L176/'Selected scen drivers'!$F176,"")</f>
        <v>2.8537128496005657</v>
      </c>
      <c r="K178" s="2">
        <f>IFERROR('Selected scen drivers'!M176/'Selected scen drivers'!$F176,"")</f>
        <v>3.433287178292737</v>
      </c>
      <c r="L178" s="2">
        <f>IFERROR('Selected scen drivers'!N176/'Selected scen drivers'!$F176,"")</f>
        <v>4.0921517297452796</v>
      </c>
      <c r="M178" s="2">
        <f>IFERROR('Selected scen drivers'!O176/'Selected scen drivers'!$F176,"")</f>
        <v>4.8421082344915396</v>
      </c>
      <c r="N178" s="2">
        <f>IFERROR('Selected scen drivers'!P176/'Selected scen drivers'!$F176,"")</f>
        <v>5.6872761571342485</v>
      </c>
      <c r="O178" s="2">
        <f>IFERROR('Selected scen drivers'!Q176/'Selected scen drivers'!$F176,"")</f>
        <v>6.6127733358491767</v>
      </c>
      <c r="P178" s="2">
        <f>IFERROR('Selected scen drivers'!R176/'Selected scen drivers'!$F176,"")</f>
        <v>7.6093751377561381</v>
      </c>
      <c r="Q178" s="2">
        <f>IFERROR('Selected scen drivers'!S176/'Selected scen drivers'!$F176,"")</f>
        <v>8.6677090281459641</v>
      </c>
      <c r="R178" s="2">
        <f>IFERROR('Selected scen drivers'!T176/'Selected scen drivers'!$F176,"")</f>
        <v>9.7818132053906268</v>
      </c>
      <c r="S178" s="2">
        <f>IFERROR('Selected scen drivers'!U176/'Selected scen drivers'!$F176,"")</f>
        <v>10.948014924185781</v>
      </c>
      <c r="T178" s="2">
        <f>IFERROR('Selected scen drivers'!V176/'Selected scen drivers'!$F176,"")</f>
        <v>12.160343562404369</v>
      </c>
      <c r="U178" s="2">
        <f>IFERROR('Selected scen drivers'!W176/'Selected scen drivers'!$F176,"")</f>
        <v>13.403134475202492</v>
      </c>
      <c r="V178" s="2"/>
      <c r="W178" s="2"/>
      <c r="X178" s="2"/>
      <c r="Y178" s="2"/>
      <c r="Z178" s="2"/>
      <c r="AA178" s="2"/>
      <c r="AB178" s="2"/>
      <c r="AC178" s="2"/>
    </row>
    <row r="179" spans="2:29" x14ac:dyDescent="0.35">
      <c r="B179" t="str">
        <f>'Selected scen drivers'!C177</f>
        <v>UK</v>
      </c>
      <c r="C179" t="str">
        <f>'Selected scen drivers'!D177</f>
        <v>GDPPCAP</v>
      </c>
      <c r="D179" s="2">
        <f>IFERROR('Selected scen drivers'!F177/'Selected scen drivers'!$F177,"")</f>
        <v>1</v>
      </c>
      <c r="E179" s="2">
        <f>IFERROR('Selected scen drivers'!G177/'Selected scen drivers'!$F177,"")</f>
        <v>0.99146659078248345</v>
      </c>
      <c r="F179" s="2">
        <f>IFERROR('Selected scen drivers'!H177/'Selected scen drivers'!$F177,"")</f>
        <v>1.1346001086017148</v>
      </c>
      <c r="G179" s="2">
        <f>IFERROR('Selected scen drivers'!I177/'Selected scen drivers'!$F177,"")</f>
        <v>1.221084713074853</v>
      </c>
      <c r="H179" s="2">
        <f>IFERROR('Selected scen drivers'!J177/'Selected scen drivers'!$F177,"")</f>
        <v>1.3190881300000568</v>
      </c>
      <c r="I179" s="2">
        <f>IFERROR('Selected scen drivers'!K177/'Selected scen drivers'!$F177,"")</f>
        <v>1.433568912795351</v>
      </c>
      <c r="J179" s="2">
        <f>IFERROR('Selected scen drivers'!L177/'Selected scen drivers'!$F177,"")</f>
        <v>1.560187593615713</v>
      </c>
      <c r="K179" s="2">
        <f>IFERROR('Selected scen drivers'!M177/'Selected scen drivers'!$F177,"")</f>
        <v>1.6910004202071929</v>
      </c>
      <c r="L179" s="2">
        <f>IFERROR('Selected scen drivers'!N177/'Selected scen drivers'!$F177,"")</f>
        <v>1.8304216140163092</v>
      </c>
      <c r="M179" s="2">
        <f>IFERROR('Selected scen drivers'!O177/'Selected scen drivers'!$F177,"")</f>
        <v>1.9802644610790836</v>
      </c>
      <c r="N179" s="2">
        <f>IFERROR('Selected scen drivers'!P177/'Selected scen drivers'!$F177,"")</f>
        <v>2.1380538882556106</v>
      </c>
      <c r="O179" s="2">
        <f>IFERROR('Selected scen drivers'!Q177/'Selected scen drivers'!$F177,"")</f>
        <v>2.2935331243511881</v>
      </c>
      <c r="P179" s="2">
        <f>IFERROR('Selected scen drivers'!R177/'Selected scen drivers'!$F177,"")</f>
        <v>2.4434185641102411</v>
      </c>
      <c r="Q179" s="2">
        <f>IFERROR('Selected scen drivers'!S177/'Selected scen drivers'!$F177,"")</f>
        <v>2.5891748191884569</v>
      </c>
      <c r="R179" s="2">
        <f>IFERROR('Selected scen drivers'!T177/'Selected scen drivers'!$F177,"")</f>
        <v>2.7341759538499919</v>
      </c>
      <c r="S179" s="2">
        <f>IFERROR('Selected scen drivers'!U177/'Selected scen drivers'!$F177,"")</f>
        <v>2.8795914336695487</v>
      </c>
      <c r="T179" s="2">
        <f>IFERROR('Selected scen drivers'!V177/'Selected scen drivers'!$F177,"")</f>
        <v>3.0231119490757274</v>
      </c>
      <c r="U179" s="2">
        <f>IFERROR('Selected scen drivers'!W177/'Selected scen drivers'!$F177,"")</f>
        <v>3.160709957607458</v>
      </c>
      <c r="V179" s="2"/>
      <c r="W179" s="2"/>
      <c r="X179" s="2"/>
      <c r="Y179" s="2"/>
      <c r="Z179" s="2"/>
      <c r="AA179" s="2"/>
      <c r="AB179" s="2"/>
      <c r="AC179" s="2"/>
    </row>
    <row r="180" spans="2:29" x14ac:dyDescent="0.35">
      <c r="B180" t="str">
        <f>'Selected scen drivers'!C178</f>
        <v>UK</v>
      </c>
      <c r="C180" t="str">
        <f>'Selected scen drivers'!D178</f>
        <v>GDPPHOU</v>
      </c>
      <c r="D180" s="2">
        <f>IFERROR('Selected scen drivers'!F178/'Selected scen drivers'!$F178,"")</f>
        <v>1</v>
      </c>
      <c r="E180" s="2">
        <f>IFERROR('Selected scen drivers'!G178/'Selected scen drivers'!$F178,"")</f>
        <v>0.99238915386355042</v>
      </c>
      <c r="F180" s="2">
        <f>IFERROR('Selected scen drivers'!H178/'Selected scen drivers'!$F178,"")</f>
        <v>1.1408787056334435</v>
      </c>
      <c r="G180" s="2">
        <f>IFERROR('Selected scen drivers'!I178/'Selected scen drivers'!$F178,"")</f>
        <v>1.2515752321616975</v>
      </c>
      <c r="H180" s="2">
        <f>IFERROR('Selected scen drivers'!J178/'Selected scen drivers'!$F178,"")</f>
        <v>1.3778626992970167</v>
      </c>
      <c r="I180" s="2">
        <f>IFERROR('Selected scen drivers'!K178/'Selected scen drivers'!$F178,"")</f>
        <v>1.5194881210503808</v>
      </c>
      <c r="J180" s="2">
        <f>IFERROR('Selected scen drivers'!L178/'Selected scen drivers'!$F178,"")</f>
        <v>1.6723880441165031</v>
      </c>
      <c r="K180" s="2">
        <f>IFERROR('Selected scen drivers'!M178/'Selected scen drivers'!$F178,"")</f>
        <v>1.8600449896921707</v>
      </c>
      <c r="L180" s="2">
        <f>IFERROR('Selected scen drivers'!N178/'Selected scen drivers'!$F178,"")</f>
        <v>2.0613391818650095</v>
      </c>
      <c r="M180" s="2">
        <f>IFERROR('Selected scen drivers'!O178/'Selected scen drivers'!$F178,"")</f>
        <v>2.27342825457408</v>
      </c>
      <c r="N180" s="2">
        <f>IFERROR('Selected scen drivers'!P178/'Selected scen drivers'!$F178,"")</f>
        <v>2.4760199989866343</v>
      </c>
      <c r="O180" s="2">
        <f>IFERROR('Selected scen drivers'!Q178/'Selected scen drivers'!$F178,"")</f>
        <v>2.665112679852438</v>
      </c>
      <c r="P180" s="2">
        <f>IFERROR('Selected scen drivers'!R178/'Selected scen drivers'!$F178,"")</f>
        <v>2.8833103966670226</v>
      </c>
      <c r="Q180" s="2">
        <f>IFERROR('Selected scen drivers'!S178/'Selected scen drivers'!$F178,"")</f>
        <v>3.1289272921354865</v>
      </c>
      <c r="R180" s="2">
        <f>IFERROR('Selected scen drivers'!T178/'Selected scen drivers'!$F178,"")</f>
        <v>3.3624266869196004</v>
      </c>
      <c r="S180" s="2">
        <f>IFERROR('Selected scen drivers'!U178/'Selected scen drivers'!$F178,"")</f>
        <v>3.5593486926224487</v>
      </c>
      <c r="T180" s="2">
        <f>IFERROR('Selected scen drivers'!V178/'Selected scen drivers'!$F178,"")</f>
        <v>3.7560100330985602</v>
      </c>
      <c r="U180" s="2">
        <f>IFERROR('Selected scen drivers'!W178/'Selected scen drivers'!$F178,"")</f>
        <v>3.955985068927486</v>
      </c>
      <c r="V180" s="2"/>
      <c r="W180" s="2"/>
      <c r="X180" s="2"/>
      <c r="Y180" s="2"/>
      <c r="Z180" s="2"/>
      <c r="AA180" s="2"/>
      <c r="AB180" s="2"/>
      <c r="AC180" s="2"/>
    </row>
    <row r="181" spans="2:29" x14ac:dyDescent="0.35">
      <c r="B181" t="str">
        <f>'Selected scen drivers'!C179</f>
        <v>UK</v>
      </c>
      <c r="C181" t="str">
        <f>'Selected scen drivers'!D179</f>
        <v>GDPSER</v>
      </c>
      <c r="D181" s="2">
        <f>IFERROR('Selected scen drivers'!F179/'Selected scen drivers'!$F179,"")</f>
        <v>1</v>
      </c>
      <c r="E181" s="2">
        <f>IFERROR('Selected scen drivers'!G179/'Selected scen drivers'!$F179,"")</f>
        <v>0.99314839621829298</v>
      </c>
      <c r="F181" s="2">
        <f>IFERROR('Selected scen drivers'!H179/'Selected scen drivers'!$F179,"")</f>
        <v>1.1441315557381007</v>
      </c>
      <c r="G181" s="2">
        <f>IFERROR('Selected scen drivers'!I179/'Selected scen drivers'!$F179,"")</f>
        <v>1.2366749231983951</v>
      </c>
      <c r="H181" s="2">
        <f>IFERROR('Selected scen drivers'!J179/'Selected scen drivers'!$F179,"")</f>
        <v>1.3418064120878486</v>
      </c>
      <c r="I181" s="2">
        <f>IFERROR('Selected scen drivers'!K179/'Selected scen drivers'!$F179,"")</f>
        <v>1.4658685270392575</v>
      </c>
      <c r="J181" s="2">
        <f>IFERROR('Selected scen drivers'!L179/'Selected scen drivers'!$F179,"")</f>
        <v>1.6056137974509908</v>
      </c>
      <c r="K181" s="2">
        <f>IFERROR('Selected scen drivers'!M179/'Selected scen drivers'!$F179,"")</f>
        <v>1.7528124035300507</v>
      </c>
      <c r="L181" s="2">
        <f>IFERROR('Selected scen drivers'!N179/'Selected scen drivers'!$F179,"")</f>
        <v>1.9039791605075773</v>
      </c>
      <c r="M181" s="2">
        <f>IFERROR('Selected scen drivers'!O179/'Selected scen drivers'!$F179,"")</f>
        <v>2.0612110980978811</v>
      </c>
      <c r="N181" s="2">
        <f>IFERROR('Selected scen drivers'!P179/'Selected scen drivers'!$F179,"")</f>
        <v>2.2227684597885671</v>
      </c>
      <c r="O181" s="2">
        <f>IFERROR('Selected scen drivers'!Q179/'Selected scen drivers'!$F179,"")</f>
        <v>2.3804346828963872</v>
      </c>
      <c r="P181" s="2">
        <f>IFERROR('Selected scen drivers'!R179/'Selected scen drivers'!$F179,"")</f>
        <v>2.5302373488093024</v>
      </c>
      <c r="Q181" s="2">
        <f>IFERROR('Selected scen drivers'!S179/'Selected scen drivers'!$F179,"")</f>
        <v>2.6693494961903235</v>
      </c>
      <c r="R181" s="2">
        <f>IFERROR('Selected scen drivers'!T179/'Selected scen drivers'!$F179,"")</f>
        <v>2.7968183191966367</v>
      </c>
      <c r="S181" s="2">
        <f>IFERROR('Selected scen drivers'!U179/'Selected scen drivers'!$F179,"")</f>
        <v>2.9127009089630258</v>
      </c>
      <c r="T181" s="2">
        <f>IFERROR('Selected scen drivers'!V179/'Selected scen drivers'!$F179,"")</f>
        <v>3.0166170780753698</v>
      </c>
      <c r="U181" s="2">
        <f>IFERROR('Selected scen drivers'!W179/'Selected scen drivers'!$F179,"")</f>
        <v>3.1061837079749712</v>
      </c>
      <c r="V181" s="2"/>
      <c r="W181" s="2"/>
      <c r="X181" s="2"/>
      <c r="Y181" s="2"/>
      <c r="Z181" s="2"/>
      <c r="AA181" s="2"/>
      <c r="AB181" s="2"/>
      <c r="AC181" s="2"/>
    </row>
    <row r="182" spans="2:29" x14ac:dyDescent="0.35">
      <c r="B182" t="str">
        <f>'Selected scen drivers'!C180</f>
        <v>UK</v>
      </c>
      <c r="C182" t="str">
        <f>'Selected scen drivers'!D180</f>
        <v>HOU</v>
      </c>
      <c r="D182" s="2">
        <f>IFERROR('Selected scen drivers'!F180/'Selected scen drivers'!$F180,"")</f>
        <v>1</v>
      </c>
      <c r="E182" s="2">
        <f>IFERROR('Selected scen drivers'!G180/'Selected scen drivers'!$F180,"")</f>
        <v>1.0017411278638417</v>
      </c>
      <c r="F182" s="2">
        <f>IFERROR('Selected scen drivers'!H180/'Selected scen drivers'!$F180,"")</f>
        <v>1.0104478683610816</v>
      </c>
      <c r="G182" s="2">
        <f>IFERROR('Selected scen drivers'!I180/'Selected scen drivers'!$F180,"")</f>
        <v>1.0040476461680092</v>
      </c>
      <c r="H182" s="2">
        <f>IFERROR('Selected scen drivers'!J180/'Selected scen drivers'!$F180,"")</f>
        <v>0.99790348443531607</v>
      </c>
      <c r="I182" s="2">
        <f>IFERROR('Selected scen drivers'!K180/'Selected scen drivers'!$F180,"")</f>
        <v>0.99700390881684697</v>
      </c>
      <c r="J182" s="2">
        <f>IFERROR('Selected scen drivers'!L180/'Selected scen drivers'!$F180,"")</f>
        <v>1.0008982105815385</v>
      </c>
      <c r="K182" s="2">
        <f>IFERROR('Selected scen drivers'!M180/'Selected scen drivers'!$F180,"")</f>
        <v>0.99133706033847713</v>
      </c>
      <c r="L182" s="2">
        <f>IFERROR('Selected scen drivers'!N180/'Selected scen drivers'!$F180,"")</f>
        <v>0.98095408007521512</v>
      </c>
      <c r="M182" s="2">
        <f>IFERROR('Selected scen drivers'!O180/'Selected scen drivers'!$F180,"")</f>
        <v>0.97255863208924553</v>
      </c>
      <c r="N182" s="2">
        <f>IFERROR('Selected scen drivers'!P180/'Selected scen drivers'!$F180,"")</f>
        <v>0.97309381753404411</v>
      </c>
      <c r="O182" s="2">
        <f>IFERROR('Selected scen drivers'!Q180/'Selected scen drivers'!$F180,"")</f>
        <v>0.97886362370323732</v>
      </c>
      <c r="P182" s="2">
        <f>IFERROR('Selected scen drivers'!R180/'Selected scen drivers'!$F180,"")</f>
        <v>0.97281724068747688</v>
      </c>
      <c r="Q182" s="2">
        <f>IFERROR('Selected scen drivers'!S180/'Selected scen drivers'!$F180,"")</f>
        <v>0.95713951837712108</v>
      </c>
      <c r="R182" s="2">
        <f>IFERROR('Selected scen drivers'!T180/'Selected scen drivers'!$F180,"")</f>
        <v>0.94495987247427027</v>
      </c>
      <c r="S182" s="2">
        <f>IFERROR('Selected scen drivers'!U180/'Selected scen drivers'!$F180,"")</f>
        <v>0.94189116117135008</v>
      </c>
      <c r="T182" s="2">
        <f>IFERROR('Selected scen drivers'!V180/'Selected scen drivers'!$F180,"")</f>
        <v>0.93707317313209781</v>
      </c>
      <c r="U182" s="2">
        <f>IFERROR('Selected scen drivers'!W180/'Selected scen drivers'!$F180,"")</f>
        <v>0.92918323124574387</v>
      </c>
      <c r="V182" s="2"/>
      <c r="W182" s="2"/>
      <c r="X182" s="2"/>
      <c r="Y182" s="2"/>
      <c r="Z182" s="2"/>
      <c r="AA182" s="2"/>
      <c r="AB182" s="2"/>
      <c r="AC182" s="2"/>
    </row>
    <row r="183" spans="2:29" x14ac:dyDescent="0.35">
      <c r="B183" t="str">
        <f>'Selected scen drivers'!C181</f>
        <v>UK</v>
      </c>
      <c r="C183" t="str">
        <f>'Selected scen drivers'!D181</f>
        <v>POP</v>
      </c>
      <c r="D183" s="2">
        <f>IFERROR('Selected scen drivers'!F181/'Selected scen drivers'!$F181,"")</f>
        <v>1</v>
      </c>
      <c r="E183" s="2">
        <f>IFERROR('Selected scen drivers'!G181/'Selected scen drivers'!$F181,"")</f>
        <v>1.002673251437088</v>
      </c>
      <c r="F183" s="2">
        <f>IFERROR('Selected scen drivers'!H181/'Selected scen drivers'!$F181,"")</f>
        <v>1.016039437530619</v>
      </c>
      <c r="G183" s="2">
        <f>IFERROR('Selected scen drivers'!I181/'Selected scen drivers'!$F181,"")</f>
        <v>1.0291187436862961</v>
      </c>
      <c r="H183" s="2">
        <f>IFERROR('Selected scen drivers'!J181/'Selected scen drivers'!$F181,"")</f>
        <v>1.0423670393439788</v>
      </c>
      <c r="I183" s="2">
        <f>IFERROR('Selected scen drivers'!K181/'Selected scen drivers'!$F181,"")</f>
        <v>1.0567581248214883</v>
      </c>
      <c r="J183" s="2">
        <f>IFERROR('Selected scen drivers'!L181/'Selected scen drivers'!$F181,"")</f>
        <v>1.0728775229361698</v>
      </c>
      <c r="K183" s="2">
        <f>IFERROR('Selected scen drivers'!M181/'Selected scen drivers'!$F181,"")</f>
        <v>1.090438245989803</v>
      </c>
      <c r="L183" s="2">
        <f>IFERROR('Selected scen drivers'!N181/'Selected scen drivers'!$F181,"")</f>
        <v>1.1047067328016016</v>
      </c>
      <c r="M183" s="2">
        <f>IFERROR('Selected scen drivers'!O181/'Selected scen drivers'!$F181,"")</f>
        <v>1.1165388850218383</v>
      </c>
      <c r="N183" s="2">
        <f>IFERROR('Selected scen drivers'!P181/'Selected scen drivers'!$F181,"")</f>
        <v>1.1269125471249575</v>
      </c>
      <c r="O183" s="2">
        <f>IFERROR('Selected scen drivers'!Q181/'Selected scen drivers'!$F181,"")</f>
        <v>1.1374511349670611</v>
      </c>
      <c r="P183" s="2">
        <f>IFERROR('Selected scen drivers'!R181/'Selected scen drivers'!$F181,"")</f>
        <v>1.1479547979748315</v>
      </c>
      <c r="Q183" s="2">
        <f>IFERROR('Selected scen drivers'!S181/'Selected scen drivers'!$F181,"")</f>
        <v>1.1566696614059806</v>
      </c>
      <c r="R183" s="2">
        <f>IFERROR('Selected scen drivers'!T181/'Selected scen drivers'!$F181,"")</f>
        <v>1.1620899118806185</v>
      </c>
      <c r="S183" s="2">
        <f>IFERROR('Selected scen drivers'!U181/'Selected scen drivers'!$F181,"")</f>
        <v>1.1642342847352007</v>
      </c>
      <c r="T183" s="2">
        <f>IFERROR('Selected scen drivers'!V181/'Selected scen drivers'!$F181,"")</f>
        <v>1.1642493891460888</v>
      </c>
      <c r="U183" s="2">
        <f>IFERROR('Selected scen drivers'!W181/'Selected scen drivers'!$F181,"")</f>
        <v>1.1629776342681006</v>
      </c>
      <c r="V183" s="2"/>
      <c r="W183" s="2"/>
      <c r="X183" s="2"/>
      <c r="Y183" s="2"/>
      <c r="Z183" s="2"/>
      <c r="AA183" s="2"/>
      <c r="AB183" s="2"/>
      <c r="AC183" s="2"/>
    </row>
    <row r="184" spans="2:29" x14ac:dyDescent="0.35">
      <c r="B184" t="str">
        <f>'Selected scen drivers'!C182</f>
        <v>Australia_NZ</v>
      </c>
      <c r="C184" t="str">
        <f>'Selected scen drivers'!D182</f>
        <v>GDP</v>
      </c>
      <c r="D184" s="2">
        <f>IFERROR('Selected scen drivers'!F182/'Selected scen drivers'!$F182,"")</f>
        <v>1</v>
      </c>
      <c r="E184" s="2">
        <f>IFERROR('Selected scen drivers'!G182/'Selected scen drivers'!$F182,"")</f>
        <v>1.0170001171940546</v>
      </c>
      <c r="F184" s="2">
        <f>IFERROR('Selected scen drivers'!H182/'Selected scen drivers'!$F182,"")</f>
        <v>1.1680597637332966</v>
      </c>
      <c r="G184" s="2">
        <f>IFERROR('Selected scen drivers'!I182/'Selected scen drivers'!$F182,"")</f>
        <v>1.3291834133480829</v>
      </c>
      <c r="H184" s="2">
        <f>IFERROR('Selected scen drivers'!J182/'Selected scen drivers'!$F182,"")</f>
        <v>1.500686588492707</v>
      </c>
      <c r="I184" s="2">
        <f>IFERROR('Selected scen drivers'!K182/'Selected scen drivers'!$F182,"")</f>
        <v>1.683052023982033</v>
      </c>
      <c r="J184" s="2">
        <f>IFERROR('Selected scen drivers'!L182/'Selected scen drivers'!$F182,"")</f>
        <v>1.8793237117887043</v>
      </c>
      <c r="K184" s="2">
        <f>IFERROR('Selected scen drivers'!M182/'Selected scen drivers'!$F182,"")</f>
        <v>2.0828938556291385</v>
      </c>
      <c r="L184" s="2">
        <f>IFERROR('Selected scen drivers'!N182/'Selected scen drivers'!$F182,"")</f>
        <v>2.2895610631914414</v>
      </c>
      <c r="M184" s="2">
        <f>IFERROR('Selected scen drivers'!O182/'Selected scen drivers'!$F182,"")</f>
        <v>2.5041425044805643</v>
      </c>
      <c r="N184" s="2">
        <f>IFERROR('Selected scen drivers'!P182/'Selected scen drivers'!$F182,"")</f>
        <v>2.7260500281934581</v>
      </c>
      <c r="O184" s="2">
        <f>IFERROR('Selected scen drivers'!Q182/'Selected scen drivers'!$F182,"")</f>
        <v>2.9483443213664535</v>
      </c>
      <c r="P184" s="2">
        <f>IFERROR('Selected scen drivers'!R182/'Selected scen drivers'!$F182,"")</f>
        <v>3.1663696102730623</v>
      </c>
      <c r="Q184" s="2">
        <f>IFERROR('Selected scen drivers'!S182/'Selected scen drivers'!$F182,"")</f>
        <v>3.3766311565773637</v>
      </c>
      <c r="R184" s="2">
        <f>IFERROR('Selected scen drivers'!T182/'Selected scen drivers'!$F182,"")</f>
        <v>3.5763401489091504</v>
      </c>
      <c r="S184" s="2">
        <f>IFERROR('Selected scen drivers'!U182/'Selected scen drivers'!$F182,"")</f>
        <v>3.7643820805347077</v>
      </c>
      <c r="T184" s="2">
        <f>IFERROR('Selected scen drivers'!V182/'Selected scen drivers'!$F182,"")</f>
        <v>3.9407598594950888</v>
      </c>
      <c r="U184" s="2">
        <f>IFERROR('Selected scen drivers'!W182/'Selected scen drivers'!$F182,"")</f>
        <v>4.1045654499713704</v>
      </c>
      <c r="V184" s="2"/>
      <c r="W184" s="2"/>
      <c r="X184" s="2"/>
      <c r="Y184" s="2"/>
      <c r="Z184" s="2"/>
      <c r="AA184" s="2"/>
      <c r="AB184" s="2"/>
      <c r="AC184" s="2"/>
    </row>
    <row r="185" spans="2:29" x14ac:dyDescent="0.35">
      <c r="B185" t="str">
        <f>'Selected scen drivers'!C183</f>
        <v>Australia_NZ</v>
      </c>
      <c r="C185" t="str">
        <f>'Selected scen drivers'!D183</f>
        <v>GDPAGR</v>
      </c>
      <c r="D185" s="2">
        <f>IFERROR('Selected scen drivers'!F183/'Selected scen drivers'!$F183,"")</f>
        <v>1</v>
      </c>
      <c r="E185" s="2">
        <f>IFERROR('Selected scen drivers'!G183/'Selected scen drivers'!$F183,"")</f>
        <v>1.0189423773545654</v>
      </c>
      <c r="F185" s="2">
        <f>IFERROR('Selected scen drivers'!H183/'Selected scen drivers'!$F183,"")</f>
        <v>1.1683296595535582</v>
      </c>
      <c r="G185" s="2">
        <f>IFERROR('Selected scen drivers'!I183/'Selected scen drivers'!$F183,"")</f>
        <v>1.3277824614893892</v>
      </c>
      <c r="H185" s="2">
        <f>IFERROR('Selected scen drivers'!J183/'Selected scen drivers'!$F183,"")</f>
        <v>1.4950653033315218</v>
      </c>
      <c r="I185" s="2">
        <f>IFERROR('Selected scen drivers'!K183/'Selected scen drivers'!$F183,"")</f>
        <v>1.6700646269914214</v>
      </c>
      <c r="J185" s="2">
        <f>IFERROR('Selected scen drivers'!L183/'Selected scen drivers'!$F183,"")</f>
        <v>1.8573611798322522</v>
      </c>
      <c r="K185" s="2">
        <f>IFERROR('Selected scen drivers'!M183/'Selected scen drivers'!$F183,"")</f>
        <v>2.0511811453940716</v>
      </c>
      <c r="L185" s="2">
        <f>IFERROR('Selected scen drivers'!N183/'Selected scen drivers'!$F183,"")</f>
        <v>2.2477926947718423</v>
      </c>
      <c r="M185" s="2">
        <f>IFERROR('Selected scen drivers'!O183/'Selected scen drivers'!$F183,"")</f>
        <v>2.4518470015329905</v>
      </c>
      <c r="N185" s="2">
        <f>IFERROR('Selected scen drivers'!P183/'Selected scen drivers'!$F183,"")</f>
        <v>2.6626882876768936</v>
      </c>
      <c r="O185" s="2">
        <f>IFERROR('Selected scen drivers'!Q183/'Selected scen drivers'!$F183,"")</f>
        <v>2.8729817633731445</v>
      </c>
      <c r="P185" s="2">
        <f>IFERROR('Selected scen drivers'!R183/'Selected scen drivers'!$F183,"")</f>
        <v>3.07806650413914</v>
      </c>
      <c r="Q185" s="2">
        <f>IFERROR('Selected scen drivers'!S183/'Selected scen drivers'!$F183,"")</f>
        <v>3.2747014733908877</v>
      </c>
      <c r="R185" s="2">
        <f>IFERROR('Selected scen drivers'!T183/'Selected scen drivers'!$F183,"")</f>
        <v>3.4602767607652782</v>
      </c>
      <c r="S185" s="2">
        <f>IFERROR('Selected scen drivers'!U183/'Selected scen drivers'!$F183,"")</f>
        <v>3.6335458517715691</v>
      </c>
      <c r="T185" s="2">
        <f>IFERROR('Selected scen drivers'!V183/'Selected scen drivers'!$F183,"")</f>
        <v>3.7941501736676195</v>
      </c>
      <c r="U185" s="2">
        <f>IFERROR('Selected scen drivers'!W183/'Selected scen drivers'!$F183,"")</f>
        <v>3.9410746012551772</v>
      </c>
      <c r="V185" s="2"/>
      <c r="W185" s="2"/>
      <c r="X185" s="2"/>
      <c r="Y185" s="2"/>
      <c r="Z185" s="2"/>
      <c r="AA185" s="2"/>
      <c r="AB185" s="2"/>
      <c r="AC185" s="2"/>
    </row>
    <row r="186" spans="2:29" x14ac:dyDescent="0.35">
      <c r="B186" t="str">
        <f>'Selected scen drivers'!C184</f>
        <v>Australia_NZ</v>
      </c>
      <c r="C186" t="str">
        <f>'Selected scen drivers'!D184</f>
        <v>GDPIND</v>
      </c>
      <c r="D186" s="2">
        <f>IFERROR('Selected scen drivers'!F184/'Selected scen drivers'!$F184,"")</f>
        <v>1</v>
      </c>
      <c r="E186" s="2">
        <f>IFERROR('Selected scen drivers'!G184/'Selected scen drivers'!$F184,"")</f>
        <v>1.0167488582215516</v>
      </c>
      <c r="F186" s="2">
        <f>IFERROR('Selected scen drivers'!H184/'Selected scen drivers'!$F184,"")</f>
        <v>1.1809062821587089</v>
      </c>
      <c r="G186" s="2">
        <f>IFERROR('Selected scen drivers'!I184/'Selected scen drivers'!$F184,"")</f>
        <v>1.3586536550426764</v>
      </c>
      <c r="H186" s="2">
        <f>IFERROR('Selected scen drivers'!J184/'Selected scen drivers'!$F184,"")</f>
        <v>1.5509180078804465</v>
      </c>
      <c r="I186" s="2">
        <f>IFERROR('Selected scen drivers'!K184/'Selected scen drivers'!$F184,"")</f>
        <v>1.7585427207484208</v>
      </c>
      <c r="J186" s="2">
        <f>IFERROR('Selected scen drivers'!L184/'Selected scen drivers'!$F184,"")</f>
        <v>1.9848859327706658</v>
      </c>
      <c r="K186" s="2">
        <f>IFERROR('Selected scen drivers'!M184/'Selected scen drivers'!$F184,"")</f>
        <v>2.2232562361059984</v>
      </c>
      <c r="L186" s="2">
        <f>IFERROR('Selected scen drivers'!N184/'Selected scen drivers'!$F184,"")</f>
        <v>2.4693164152826443</v>
      </c>
      <c r="M186" s="2">
        <f>IFERROR('Selected scen drivers'!O184/'Selected scen drivers'!$F184,"")</f>
        <v>2.7284143344326157</v>
      </c>
      <c r="N186" s="2">
        <f>IFERROR('Selected scen drivers'!P184/'Selected scen drivers'!$F184,"")</f>
        <v>3.0001576596361379</v>
      </c>
      <c r="O186" s="2">
        <f>IFERROR('Selected scen drivers'!Q184/'Selected scen drivers'!$F184,"")</f>
        <v>3.2770903811754066</v>
      </c>
      <c r="P186" s="2">
        <f>IFERROR('Selected scen drivers'!R184/'Selected scen drivers'!$F184,"")</f>
        <v>3.553982368357345</v>
      </c>
      <c r="Q186" s="2">
        <f>IFERROR('Selected scen drivers'!S184/'Selected scen drivers'!$F184,"")</f>
        <v>3.8267042675053817</v>
      </c>
      <c r="R186" s="2">
        <f>IFERROR('Selected scen drivers'!T184/'Selected scen drivers'!$F184,"")</f>
        <v>4.0917897245405985</v>
      </c>
      <c r="S186" s="2">
        <f>IFERROR('Selected scen drivers'!U184/'Selected scen drivers'!$F184,"")</f>
        <v>4.3475929604084458</v>
      </c>
      <c r="T186" s="2">
        <f>IFERROR('Selected scen drivers'!V184/'Selected scen drivers'!$F184,"")</f>
        <v>4.593718854294603</v>
      </c>
      <c r="U186" s="2">
        <f>IFERROR('Selected scen drivers'!W184/'Selected scen drivers'!$F184,"")</f>
        <v>4.8286890712441961</v>
      </c>
      <c r="V186" s="2"/>
      <c r="W186" s="2"/>
      <c r="X186" s="2"/>
      <c r="Y186" s="2"/>
      <c r="Z186" s="2"/>
      <c r="AA186" s="2"/>
      <c r="AB186" s="2"/>
      <c r="AC186" s="2"/>
    </row>
    <row r="187" spans="2:29" x14ac:dyDescent="0.35">
      <c r="B187" t="str">
        <f>'Selected scen drivers'!C185</f>
        <v>Australia_NZ</v>
      </c>
      <c r="C187" t="str">
        <f>'Selected scen drivers'!D185</f>
        <v>GDPMFG</v>
      </c>
      <c r="D187" s="2">
        <f>IFERROR('Selected scen drivers'!F185/'Selected scen drivers'!$F185,"")</f>
        <v>1</v>
      </c>
      <c r="E187" s="2">
        <f>IFERROR('Selected scen drivers'!G185/'Selected scen drivers'!$F185,"")</f>
        <v>1.0173985705264319</v>
      </c>
      <c r="F187" s="2">
        <f>IFERROR('Selected scen drivers'!H185/'Selected scen drivers'!$F185,"")</f>
        <v>1.3583992419853415</v>
      </c>
      <c r="G187" s="2">
        <f>IFERROR('Selected scen drivers'!I185/'Selected scen drivers'!$F185,"")</f>
        <v>1.7662782162883333</v>
      </c>
      <c r="H187" s="2">
        <f>IFERROR('Selected scen drivers'!J185/'Selected scen drivers'!$F185,"")</f>
        <v>2.2477052848442014</v>
      </c>
      <c r="I187" s="2">
        <f>IFERROR('Selected scen drivers'!K185/'Selected scen drivers'!$F185,"")</f>
        <v>2.8104699714241783</v>
      </c>
      <c r="J187" s="2">
        <f>IFERROR('Selected scen drivers'!L185/'Selected scen drivers'!$F185,"")</f>
        <v>3.4678632049642641</v>
      </c>
      <c r="K187" s="2">
        <f>IFERROR('Selected scen drivers'!M185/'Selected scen drivers'!$F185,"")</f>
        <v>4.2158253124744096</v>
      </c>
      <c r="L187" s="2">
        <f>IFERROR('Selected scen drivers'!N185/'Selected scen drivers'!$F185,"")</f>
        <v>5.0509732803319123</v>
      </c>
      <c r="M187" s="2">
        <f>IFERROR('Selected scen drivers'!O185/'Selected scen drivers'!$F185,"")</f>
        <v>5.9884609234306465</v>
      </c>
      <c r="N187" s="2">
        <f>IFERROR('Selected scen drivers'!P185/'Selected scen drivers'!$F185,"")</f>
        <v>7.0331903743662734</v>
      </c>
      <c r="O187" s="2">
        <f>IFERROR('Selected scen drivers'!Q185/'Selected scen drivers'!$F185,"")</f>
        <v>8.1721431375154943</v>
      </c>
      <c r="P187" s="2">
        <f>IFERROR('Selected scen drivers'!R185/'Selected scen drivers'!$F185,"")</f>
        <v>9.3938288011386568</v>
      </c>
      <c r="Q187" s="2">
        <f>IFERROR('Selected scen drivers'!S185/'Selected scen drivers'!$F185,"")</f>
        <v>10.686748309763805</v>
      </c>
      <c r="R187" s="2">
        <f>IFERROR('Selected scen drivers'!T185/'Selected scen drivers'!$F185,"")</f>
        <v>12.038869943998225</v>
      </c>
      <c r="S187" s="2">
        <f>IFERROR('Selected scen drivers'!U185/'Selected scen drivers'!$F185,"")</f>
        <v>13.441701564872085</v>
      </c>
      <c r="T187" s="2">
        <f>IFERROR('Selected scen drivers'!V185/'Selected scen drivers'!$F185,"")</f>
        <v>14.889842797895549</v>
      </c>
      <c r="U187" s="2">
        <f>IFERROR('Selected scen drivers'!W185/'Selected scen drivers'!$F185,"")</f>
        <v>16.374035377604375</v>
      </c>
      <c r="V187" s="2"/>
      <c r="W187" s="2"/>
      <c r="X187" s="2"/>
      <c r="Y187" s="2"/>
      <c r="Z187" s="2"/>
      <c r="AA187" s="2"/>
      <c r="AB187" s="2"/>
      <c r="AC187" s="2"/>
    </row>
    <row r="188" spans="2:29" x14ac:dyDescent="0.35">
      <c r="B188" t="str">
        <f>'Selected scen drivers'!C186</f>
        <v>Australia_NZ</v>
      </c>
      <c r="C188" t="str">
        <f>'Selected scen drivers'!D186</f>
        <v>GDPPCAP</v>
      </c>
      <c r="D188" s="2">
        <f>IFERROR('Selected scen drivers'!F186/'Selected scen drivers'!$F186,"")</f>
        <v>1</v>
      </c>
      <c r="E188" s="2">
        <f>IFERROR('Selected scen drivers'!G186/'Selected scen drivers'!$F186,"")</f>
        <v>1.009176479968948</v>
      </c>
      <c r="F188" s="2">
        <f>IFERROR('Selected scen drivers'!H186/'Selected scen drivers'!$F186,"")</f>
        <v>1.1161424217841804</v>
      </c>
      <c r="G188" s="2">
        <f>IFERROR('Selected scen drivers'!I186/'Selected scen drivers'!$F186,"")</f>
        <v>1.2265355634758779</v>
      </c>
      <c r="H188" s="2">
        <f>IFERROR('Selected scen drivers'!J186/'Selected scen drivers'!$F186,"")</f>
        <v>1.3421093993826021</v>
      </c>
      <c r="I188" s="2">
        <f>IFERROR('Selected scen drivers'!K186/'Selected scen drivers'!$F186,"")</f>
        <v>1.4627329679868393</v>
      </c>
      <c r="J188" s="2">
        <f>IFERROR('Selected scen drivers'!L186/'Selected scen drivers'!$F186,"")</f>
        <v>1.5893242464123543</v>
      </c>
      <c r="K188" s="2">
        <f>IFERROR('Selected scen drivers'!M186/'Selected scen drivers'!$F186,"")</f>
        <v>1.7149598507814963</v>
      </c>
      <c r="L188" s="2">
        <f>IFERROR('Selected scen drivers'!N186/'Selected scen drivers'!$F186,"")</f>
        <v>1.8402869999799363</v>
      </c>
      <c r="M188" s="2">
        <f>IFERROR('Selected scen drivers'!O186/'Selected scen drivers'!$F186,"")</f>
        <v>1.9695950956382904</v>
      </c>
      <c r="N188" s="2">
        <f>IFERROR('Selected scen drivers'!P186/'Selected scen drivers'!$F186,"")</f>
        <v>2.1051212975869742</v>
      </c>
      <c r="O188" s="2">
        <f>IFERROR('Selected scen drivers'!Q186/'Selected scen drivers'!$F186,"")</f>
        <v>2.2415853194681765</v>
      </c>
      <c r="P188" s="2">
        <f>IFERROR('Selected scen drivers'!R186/'Selected scen drivers'!$F186,"")</f>
        <v>2.3766846708876641</v>
      </c>
      <c r="Q188" s="2">
        <f>IFERROR('Selected scen drivers'!S186/'Selected scen drivers'!$F186,"")</f>
        <v>2.5100925300399028</v>
      </c>
      <c r="R188" s="2">
        <f>IFERROR('Selected scen drivers'!T186/'Selected scen drivers'!$F186,"")</f>
        <v>2.6430536424167856</v>
      </c>
      <c r="S188" s="2">
        <f>IFERROR('Selected scen drivers'!U186/'Selected scen drivers'!$F186,"")</f>
        <v>2.7764865836555312</v>
      </c>
      <c r="T188" s="2">
        <f>IFERROR('Selected scen drivers'!V186/'Selected scen drivers'!$F186,"")</f>
        <v>2.9097686112918786</v>
      </c>
      <c r="U188" s="2">
        <f>IFERROR('Selected scen drivers'!W186/'Selected scen drivers'!$F186,"")</f>
        <v>3.0408225930988588</v>
      </c>
      <c r="V188" s="2"/>
      <c r="W188" s="2"/>
      <c r="X188" s="2"/>
      <c r="Y188" s="2"/>
      <c r="Z188" s="2"/>
      <c r="AA188" s="2"/>
      <c r="AB188" s="2"/>
      <c r="AC188" s="2"/>
    </row>
    <row r="189" spans="2:29" x14ac:dyDescent="0.35">
      <c r="B189" t="str">
        <f>'Selected scen drivers'!C187</f>
        <v>Australia_NZ</v>
      </c>
      <c r="C189" t="str">
        <f>'Selected scen drivers'!D187</f>
        <v>GDPPHOU</v>
      </c>
      <c r="D189" s="2">
        <f>IFERROR('Selected scen drivers'!F187/'Selected scen drivers'!$F187,"")</f>
        <v>1</v>
      </c>
      <c r="E189" s="2">
        <f>IFERROR('Selected scen drivers'!G187/'Selected scen drivers'!$F187,"")</f>
        <v>1.0113941082751112</v>
      </c>
      <c r="F189" s="2">
        <f>IFERROR('Selected scen drivers'!H187/'Selected scen drivers'!$F187,"")</f>
        <v>1.1304637955433821</v>
      </c>
      <c r="G189" s="2">
        <f>IFERROR('Selected scen drivers'!I187/'Selected scen drivers'!$F187,"")</f>
        <v>1.2658867753893652</v>
      </c>
      <c r="H189" s="2">
        <f>IFERROR('Selected scen drivers'!J187/'Selected scen drivers'!$F187,"")</f>
        <v>1.4014081668756022</v>
      </c>
      <c r="I189" s="2">
        <f>IFERROR('Selected scen drivers'!K187/'Selected scen drivers'!$F187,"")</f>
        <v>1.5524419439948234</v>
      </c>
      <c r="J189" s="2">
        <f>IFERROR('Selected scen drivers'!L187/'Selected scen drivers'!$F187,"")</f>
        <v>1.7058304321139444</v>
      </c>
      <c r="K189" s="2">
        <f>IFERROR('Selected scen drivers'!M187/'Selected scen drivers'!$F187,"")</f>
        <v>1.8880193918965715</v>
      </c>
      <c r="L189" s="2">
        <f>IFERROR('Selected scen drivers'!N187/'Selected scen drivers'!$F187,"")</f>
        <v>2.0861501740429071</v>
      </c>
      <c r="M189" s="2">
        <f>IFERROR('Selected scen drivers'!O187/'Selected scen drivers'!$F187,"")</f>
        <v>2.2967191524293535</v>
      </c>
      <c r="N189" s="2">
        <f>IFERROR('Selected scen drivers'!P187/'Selected scen drivers'!$F187,"")</f>
        <v>2.498030809898522</v>
      </c>
      <c r="O189" s="2">
        <f>IFERROR('Selected scen drivers'!Q187/'Selected scen drivers'!$F187,"")</f>
        <v>2.6844100277486853</v>
      </c>
      <c r="P189" s="2">
        <f>IFERROR('Selected scen drivers'!R187/'Selected scen drivers'!$F187,"")</f>
        <v>2.8919188017487465</v>
      </c>
      <c r="Q189" s="2">
        <f>IFERROR('Selected scen drivers'!S187/'Selected scen drivers'!$F187,"")</f>
        <v>3.121533724185062</v>
      </c>
      <c r="R189" s="2">
        <f>IFERROR('Selected scen drivers'!T187/'Selected scen drivers'!$F187,"")</f>
        <v>3.3523115503821672</v>
      </c>
      <c r="S189" s="2">
        <f>IFERROR('Selected scen drivers'!U187/'Selected scen drivers'!$F187,"")</f>
        <v>3.5642159193975838</v>
      </c>
      <c r="T189" s="2">
        <f>IFERROR('Selected scen drivers'!V187/'Selected scen drivers'!$F187,"")</f>
        <v>3.7807458914024075</v>
      </c>
      <c r="U189" s="2">
        <f>IFERROR('Selected scen drivers'!W187/'Selected scen drivers'!$F187,"")</f>
        <v>3.9999520862881548</v>
      </c>
      <c r="V189" s="2"/>
      <c r="W189" s="2"/>
      <c r="X189" s="2"/>
      <c r="Y189" s="2"/>
      <c r="Z189" s="2"/>
      <c r="AA189" s="2"/>
      <c r="AB189" s="2"/>
      <c r="AC189" s="2"/>
    </row>
    <row r="190" spans="2:29" x14ac:dyDescent="0.35">
      <c r="B190" t="str">
        <f>'Selected scen drivers'!C188</f>
        <v>Australia_NZ</v>
      </c>
      <c r="C190" t="str">
        <f>'Selected scen drivers'!D188</f>
        <v>GDPSER</v>
      </c>
      <c r="D190" s="2">
        <f>IFERROR('Selected scen drivers'!F188/'Selected scen drivers'!$F188,"")</f>
        <v>1</v>
      </c>
      <c r="E190" s="2">
        <f>IFERROR('Selected scen drivers'!G188/'Selected scen drivers'!$F188,"")</f>
        <v>1.0170009356876171</v>
      </c>
      <c r="F190" s="2">
        <f>IFERROR('Selected scen drivers'!H188/'Selected scen drivers'!$F188,"")</f>
        <v>1.1634481818503848</v>
      </c>
      <c r="G190" s="2">
        <f>IFERROR('Selected scen drivers'!I188/'Selected scen drivers'!$F188,"")</f>
        <v>1.3186970338570498</v>
      </c>
      <c r="H190" s="2">
        <f>IFERROR('Selected scen drivers'!J188/'Selected scen drivers'!$F188,"")</f>
        <v>1.4829611589760268</v>
      </c>
      <c r="I190" s="2">
        <f>IFERROR('Selected scen drivers'!K188/'Selected scen drivers'!$F188,"")</f>
        <v>1.6566215423468027</v>
      </c>
      <c r="J190" s="2">
        <f>IFERROR('Selected scen drivers'!L188/'Selected scen drivers'!$F188,"")</f>
        <v>1.8425391823791684</v>
      </c>
      <c r="K190" s="2">
        <f>IFERROR('Selected scen drivers'!M188/'Selected scen drivers'!$F188,"")</f>
        <v>2.0340979433087258</v>
      </c>
      <c r="L190" s="2">
        <f>IFERROR('Selected scen drivers'!N188/'Selected scen drivers'!$F188,"")</f>
        <v>2.2271235096213675</v>
      </c>
      <c r="M190" s="2">
        <f>IFERROR('Selected scen drivers'!O188/'Selected scen drivers'!$F188,"")</f>
        <v>2.4262506749300732</v>
      </c>
      <c r="N190" s="2">
        <f>IFERROR('Selected scen drivers'!P188/'Selected scen drivers'!$F188,"")</f>
        <v>2.6308242866944158</v>
      </c>
      <c r="O190" s="2">
        <f>IFERROR('Selected scen drivers'!Q188/'Selected scen drivers'!$F188,"")</f>
        <v>2.8341081644909831</v>
      </c>
      <c r="P190" s="2">
        <f>IFERROR('Selected scen drivers'!R188/'Selected scen drivers'!$F188,"")</f>
        <v>3.0316523971218645</v>
      </c>
      <c r="Q190" s="2">
        <f>IFERROR('Selected scen drivers'!S188/'Selected scen drivers'!$F188,"")</f>
        <v>3.2201778025790269</v>
      </c>
      <c r="R190" s="2">
        <f>IFERROR('Selected scen drivers'!T188/'Selected scen drivers'!$F188,"")</f>
        <v>3.3971299270791926</v>
      </c>
      <c r="S190" s="2">
        <f>IFERROR('Selected scen drivers'!U188/'Selected scen drivers'!$F188,"")</f>
        <v>3.5615905234108367</v>
      </c>
      <c r="T190" s="2">
        <f>IFERROR('Selected scen drivers'!V188/'Selected scen drivers'!$F188,"")</f>
        <v>3.7137215875725444</v>
      </c>
      <c r="U190" s="2">
        <f>IFERROR('Selected scen drivers'!W188/'Selected scen drivers'!$F188,"")</f>
        <v>3.8528241717347296</v>
      </c>
      <c r="V190" s="2"/>
      <c r="W190" s="2"/>
      <c r="X190" s="2"/>
      <c r="Y190" s="2"/>
      <c r="Z190" s="2"/>
      <c r="AA190" s="2"/>
      <c r="AB190" s="2"/>
      <c r="AC190" s="2"/>
    </row>
    <row r="191" spans="2:29" x14ac:dyDescent="0.35">
      <c r="B191" t="str">
        <f>'Selected scen drivers'!C189</f>
        <v>Australia_NZ</v>
      </c>
      <c r="C191" t="str">
        <f>'Selected scen drivers'!D189</f>
        <v>HOU</v>
      </c>
      <c r="D191" s="2">
        <f>IFERROR('Selected scen drivers'!F189/'Selected scen drivers'!$F189,"")</f>
        <v>1</v>
      </c>
      <c r="E191" s="2">
        <f>IFERROR('Selected scen drivers'!G189/'Selected scen drivers'!$F189,"")</f>
        <v>1.0055428530511306</v>
      </c>
      <c r="F191" s="2">
        <f>IFERROR('Selected scen drivers'!H189/'Selected scen drivers'!$F189,"")</f>
        <v>1.0332571183067827</v>
      </c>
      <c r="G191" s="2">
        <f>IFERROR('Selected scen drivers'!I189/'Selected scen drivers'!$F189,"")</f>
        <v>1.0500018162676947</v>
      </c>
      <c r="H191" s="2">
        <f>IFERROR('Selected scen drivers'!J189/'Selected scen drivers'!$F189,"")</f>
        <v>1.0708419031397884</v>
      </c>
      <c r="I191" s="2">
        <f>IFERROR('Selected scen drivers'!K189/'Selected scen drivers'!$F189,"")</f>
        <v>1.0841320221296813</v>
      </c>
      <c r="J191" s="2">
        <f>IFERROR('Selected scen drivers'!L189/'Selected scen drivers'!$F189,"")</f>
        <v>1.1017060526114357</v>
      </c>
      <c r="K191" s="2">
        <f>IFERROR('Selected scen drivers'!M189/'Selected scen drivers'!$F189,"")</f>
        <v>1.1032163464893323</v>
      </c>
      <c r="L191" s="2">
        <f>IFERROR('Selected scen drivers'!N189/'Selected scen drivers'!$F189,"")</f>
        <v>1.0975053913565267</v>
      </c>
      <c r="M191" s="2">
        <f>IFERROR('Selected scen drivers'!O189/'Selected scen drivers'!$F189,"")</f>
        <v>1.0903128934296644</v>
      </c>
      <c r="N191" s="2">
        <f>IFERROR('Selected scen drivers'!P189/'Selected scen drivers'!$F189,"")</f>
        <v>1.0912795860609139</v>
      </c>
      <c r="O191" s="2">
        <f>IFERROR('Selected scen drivers'!Q189/'Selected scen drivers'!$F189,"")</f>
        <v>1.0983211547004719</v>
      </c>
      <c r="P191" s="2">
        <f>IFERROR('Selected scen drivers'!R189/'Selected scen drivers'!$F189,"")</f>
        <v>1.0949026675155471</v>
      </c>
      <c r="Q191" s="2">
        <f>IFERROR('Selected scen drivers'!S189/'Selected scen drivers'!$F189,"")</f>
        <v>1.0817218248887934</v>
      </c>
      <c r="R191" s="2">
        <f>IFERROR('Selected scen drivers'!T189/'Selected scen drivers'!$F189,"")</f>
        <v>1.0668280961241381</v>
      </c>
      <c r="S191" s="2">
        <f>IFERROR('Selected scen drivers'!U189/'Selected scen drivers'!$F189,"")</f>
        <v>1.0561599425129573</v>
      </c>
      <c r="T191" s="2">
        <f>IFERROR('Selected scen drivers'!V189/'Selected scen drivers'!$F189,"")</f>
        <v>1.0423233860960015</v>
      </c>
      <c r="U191" s="2">
        <f>IFERROR('Selected scen drivers'!W189/'Selected scen drivers'!$F189,"")</f>
        <v>1.026153654200471</v>
      </c>
      <c r="V191" s="2"/>
      <c r="W191" s="2"/>
      <c r="X191" s="2"/>
      <c r="Y191" s="2"/>
      <c r="Z191" s="2"/>
      <c r="AA191" s="2"/>
      <c r="AB191" s="2"/>
      <c r="AC191" s="2"/>
    </row>
    <row r="192" spans="2:29" x14ac:dyDescent="0.35">
      <c r="B192" t="str">
        <f>'Selected scen drivers'!C190</f>
        <v>Australia_NZ</v>
      </c>
      <c r="C192" t="str">
        <f>'Selected scen drivers'!D190</f>
        <v>POP</v>
      </c>
      <c r="D192" s="2">
        <f>IFERROR('Selected scen drivers'!F190/'Selected scen drivers'!$F190,"")</f>
        <v>1</v>
      </c>
      <c r="E192" s="2">
        <f>IFERROR('Selected scen drivers'!G190/'Selected scen drivers'!$F190,"")</f>
        <v>1.0077524965953906</v>
      </c>
      <c r="F192" s="2">
        <f>IFERROR('Selected scen drivers'!H190/'Selected scen drivers'!$F190,"")</f>
        <v>1.0465149795723439</v>
      </c>
      <c r="G192" s="2">
        <f>IFERROR('Selected scen drivers'!I190/'Selected scen drivers'!$F190,"")</f>
        <v>1.0836892569028431</v>
      </c>
      <c r="H192" s="2">
        <f>IFERROR('Selected scen drivers'!J190/'Selected scen drivers'!$F190,"")</f>
        <v>1.1181551885286369</v>
      </c>
      <c r="I192" s="2">
        <f>IFERROR('Selected scen drivers'!K190/'Selected scen drivers'!$F190,"")</f>
        <v>1.1506215152164236</v>
      </c>
      <c r="J192" s="2">
        <f>IFERROR('Selected scen drivers'!L190/'Selected scen drivers'!$F190,"")</f>
        <v>1.1824671498160164</v>
      </c>
      <c r="K192" s="2">
        <f>IFERROR('Selected scen drivers'!M190/'Selected scen drivers'!$F190,"")</f>
        <v>1.2145438009408662</v>
      </c>
      <c r="L192" s="2">
        <f>IFERROR('Selected scen drivers'!N190/'Selected scen drivers'!$F190,"")</f>
        <v>1.2441326071511705</v>
      </c>
      <c r="M192" s="2">
        <f>IFERROR('Selected scen drivers'!O190/'Selected scen drivers'!$F190,"")</f>
        <v>1.2713996445391447</v>
      </c>
      <c r="N192" s="2">
        <f>IFERROR('Selected scen drivers'!P190/'Selected scen drivers'!$F190,"")</f>
        <v>1.2949610225872648</v>
      </c>
      <c r="O192" s="2">
        <f>IFERROR('Selected scen drivers'!Q190/'Selected scen drivers'!$F190,"")</f>
        <v>1.3152942677488515</v>
      </c>
      <c r="P192" s="2">
        <f>IFERROR('Selected scen drivers'!R190/'Selected scen drivers'!$F190,"")</f>
        <v>1.3322632358673252</v>
      </c>
      <c r="Q192" s="2">
        <f>IFERROR('Selected scen drivers'!S190/'Selected scen drivers'!$F190,"")</f>
        <v>1.3452217861162643</v>
      </c>
      <c r="R192" s="2">
        <f>IFERROR('Selected scen drivers'!T190/'Selected scen drivers'!$F190,"")</f>
        <v>1.3531091808030726</v>
      </c>
      <c r="S192" s="2">
        <f>IFERROR('Selected scen drivers'!U190/'Selected scen drivers'!$F190,"")</f>
        <v>1.3558077689604784</v>
      </c>
      <c r="T192" s="2">
        <f>IFERROR('Selected scen drivers'!V190/'Selected scen drivers'!$F190,"")</f>
        <v>1.354320698973198</v>
      </c>
      <c r="U192" s="2">
        <f>IFERROR('Selected scen drivers'!W190/'Selected scen drivers'!$F190,"")</f>
        <v>1.3498207555043396</v>
      </c>
      <c r="V192" s="2"/>
      <c r="W192" s="2"/>
      <c r="X192" s="2"/>
      <c r="Y192" s="2"/>
      <c r="Z192" s="2"/>
      <c r="AA192" s="2"/>
      <c r="AB192" s="2"/>
      <c r="AC192" s="2"/>
    </row>
    <row r="193" spans="2:29" x14ac:dyDescent="0.35">
      <c r="B193" t="str">
        <f>'Selected scen drivers'!C191</f>
        <v>SaudiArabia</v>
      </c>
      <c r="C193" t="str">
        <f>'Selected scen drivers'!D191</f>
        <v>GDP</v>
      </c>
      <c r="D193" s="2">
        <f>IFERROR('Selected scen drivers'!F191/'Selected scen drivers'!$F191,"")</f>
        <v>1</v>
      </c>
      <c r="E193" s="2">
        <f>IFERROR('Selected scen drivers'!G191/'Selected scen drivers'!$F191,"")</f>
        <v>1.0027249390836985</v>
      </c>
      <c r="F193" s="2">
        <f>IFERROR('Selected scen drivers'!H191/'Selected scen drivers'!$F191,"")</f>
        <v>1.2169911358007359</v>
      </c>
      <c r="G193" s="2">
        <f>IFERROR('Selected scen drivers'!I191/'Selected scen drivers'!$F191,"")</f>
        <v>1.5070266828441645</v>
      </c>
      <c r="H193" s="2">
        <f>IFERROR('Selected scen drivers'!J191/'Selected scen drivers'!$F191,"")</f>
        <v>1.7678073641040037</v>
      </c>
      <c r="I193" s="2">
        <f>IFERROR('Selected scen drivers'!K191/'Selected scen drivers'!$F191,"")</f>
        <v>2.0015141335846862</v>
      </c>
      <c r="J193" s="2">
        <f>IFERROR('Selected scen drivers'!L191/'Selected scen drivers'!$F191,"")</f>
        <v>2.2039354938983426</v>
      </c>
      <c r="K193" s="2">
        <f>IFERROR('Selected scen drivers'!M191/'Selected scen drivers'!$F191,"")</f>
        <v>2.3773840083427755</v>
      </c>
      <c r="L193" s="2">
        <f>IFERROR('Selected scen drivers'!N191/'Selected scen drivers'!$F191,"")</f>
        <v>2.5284276073681147</v>
      </c>
      <c r="M193" s="2">
        <f>IFERROR('Selected scen drivers'!O191/'Selected scen drivers'!$F191,"")</f>
        <v>2.6538136612953362</v>
      </c>
      <c r="N193" s="2">
        <f>IFERROR('Selected scen drivers'!P191/'Selected scen drivers'!$F191,"")</f>
        <v>2.7588880142789813</v>
      </c>
      <c r="O193" s="2">
        <f>IFERROR('Selected scen drivers'!Q191/'Selected scen drivers'!$F191,"")</f>
        <v>2.8455245319722842</v>
      </c>
      <c r="P193" s="2">
        <f>IFERROR('Selected scen drivers'!R191/'Selected scen drivers'!$F191,"")</f>
        <v>2.9148638282511254</v>
      </c>
      <c r="Q193" s="2">
        <f>IFERROR('Selected scen drivers'!S191/'Selected scen drivers'!$F191,"")</f>
        <v>2.9741130787048644</v>
      </c>
      <c r="R193" s="2">
        <f>IFERROR('Selected scen drivers'!T191/'Selected scen drivers'!$F191,"")</f>
        <v>3.0257164559246745</v>
      </c>
      <c r="S193" s="2">
        <f>IFERROR('Selected scen drivers'!U191/'Selected scen drivers'!$F191,"")</f>
        <v>3.0704072116879075</v>
      </c>
      <c r="T193" s="2">
        <f>IFERROR('Selected scen drivers'!V191/'Selected scen drivers'!$F191,"")</f>
        <v>3.1068191161871912</v>
      </c>
      <c r="U193" s="2">
        <f>IFERROR('Selected scen drivers'!W191/'Selected scen drivers'!$F191,"")</f>
        <v>3.1334417961033618</v>
      </c>
      <c r="V193" s="2"/>
      <c r="W193" s="2"/>
      <c r="X193" s="2"/>
      <c r="Y193" s="2"/>
      <c r="Z193" s="2"/>
      <c r="AA193" s="2"/>
      <c r="AB193" s="2"/>
      <c r="AC193" s="2"/>
    </row>
    <row r="194" spans="2:29" x14ac:dyDescent="0.35">
      <c r="B194" t="str">
        <f>'Selected scen drivers'!C192</f>
        <v>SaudiArabia</v>
      </c>
      <c r="C194" t="str">
        <f>'Selected scen drivers'!D192</f>
        <v>GDPAGR</v>
      </c>
      <c r="D194" s="2">
        <f>IFERROR('Selected scen drivers'!F192/'Selected scen drivers'!$F192,"")</f>
        <v>1</v>
      </c>
      <c r="E194" s="2">
        <f>IFERROR('Selected scen drivers'!G192/'Selected scen drivers'!$F192,"")</f>
        <v>1.0027249390836992</v>
      </c>
      <c r="F194" s="2">
        <f>IFERROR('Selected scen drivers'!H192/'Selected scen drivers'!$F192,"")</f>
        <v>1.2169911358007361</v>
      </c>
      <c r="G194" s="2">
        <f>IFERROR('Selected scen drivers'!I192/'Selected scen drivers'!$F192,"")</f>
        <v>1.5070266828441652</v>
      </c>
      <c r="H194" s="2">
        <f>IFERROR('Selected scen drivers'!J192/'Selected scen drivers'!$F192,"")</f>
        <v>1.7678073641040035</v>
      </c>
      <c r="I194" s="2">
        <f>IFERROR('Selected scen drivers'!K192/'Selected scen drivers'!$F192,"")</f>
        <v>2.001514133584688</v>
      </c>
      <c r="J194" s="2">
        <f>IFERROR('Selected scen drivers'!L192/'Selected scen drivers'!$F192,"")</f>
        <v>2.203935493898344</v>
      </c>
      <c r="K194" s="2">
        <f>IFERROR('Selected scen drivers'!M192/'Selected scen drivers'!$F192,"")</f>
        <v>2.377384008342776</v>
      </c>
      <c r="L194" s="2">
        <f>IFERROR('Selected scen drivers'!N192/'Selected scen drivers'!$F192,"")</f>
        <v>2.5284276073681156</v>
      </c>
      <c r="M194" s="2">
        <f>IFERROR('Selected scen drivers'!O192/'Selected scen drivers'!$F192,"")</f>
        <v>2.6538136612953362</v>
      </c>
      <c r="N194" s="2">
        <f>IFERROR('Selected scen drivers'!P192/'Selected scen drivers'!$F192,"")</f>
        <v>2.7588880142789827</v>
      </c>
      <c r="O194" s="2">
        <f>IFERROR('Selected scen drivers'!Q192/'Selected scen drivers'!$F192,"")</f>
        <v>2.8455245319722948</v>
      </c>
      <c r="P194" s="2">
        <f>IFERROR('Selected scen drivers'!R192/'Selected scen drivers'!$F192,"")</f>
        <v>2.9148638282511365</v>
      </c>
      <c r="Q194" s="2">
        <f>IFERROR('Selected scen drivers'!S192/'Selected scen drivers'!$F192,"")</f>
        <v>2.9741130787048693</v>
      </c>
      <c r="R194" s="2">
        <f>IFERROR('Selected scen drivers'!T192/'Selected scen drivers'!$F192,"")</f>
        <v>3.0257164559246714</v>
      </c>
      <c r="S194" s="2">
        <f>IFERROR('Selected scen drivers'!U192/'Selected scen drivers'!$F192,"")</f>
        <v>3.0704072116878969</v>
      </c>
      <c r="T194" s="2">
        <f>IFERROR('Selected scen drivers'!V192/'Selected scen drivers'!$F192,"")</f>
        <v>3.1068191161871881</v>
      </c>
      <c r="U194" s="2">
        <f>IFERROR('Selected scen drivers'!W192/'Selected scen drivers'!$F192,"")</f>
        <v>3.1334417961033636</v>
      </c>
      <c r="V194" s="2"/>
      <c r="W194" s="2"/>
      <c r="X194" s="2"/>
      <c r="Y194" s="2"/>
      <c r="Z194" s="2"/>
      <c r="AA194" s="2"/>
      <c r="AB194" s="2"/>
      <c r="AC194" s="2"/>
    </row>
    <row r="195" spans="2:29" x14ac:dyDescent="0.35">
      <c r="B195" t="str">
        <f>'Selected scen drivers'!C193</f>
        <v>SaudiArabia</v>
      </c>
      <c r="C195" t="str">
        <f>'Selected scen drivers'!D193</f>
        <v>GDPIND</v>
      </c>
      <c r="D195" s="2">
        <f>IFERROR('Selected scen drivers'!F193/'Selected scen drivers'!$F193,"")</f>
        <v>1</v>
      </c>
      <c r="E195" s="2">
        <f>IFERROR('Selected scen drivers'!G193/'Selected scen drivers'!$F193,"")</f>
        <v>1.0027249390836983</v>
      </c>
      <c r="F195" s="2">
        <f>IFERROR('Selected scen drivers'!H193/'Selected scen drivers'!$F193,"")</f>
        <v>1.2169911358007357</v>
      </c>
      <c r="G195" s="2">
        <f>IFERROR('Selected scen drivers'!I193/'Selected scen drivers'!$F193,"")</f>
        <v>1.5070266828441656</v>
      </c>
      <c r="H195" s="2">
        <f>IFERROR('Selected scen drivers'!J193/'Selected scen drivers'!$F193,"")</f>
        <v>1.7678073641040086</v>
      </c>
      <c r="I195" s="2">
        <f>IFERROR('Selected scen drivers'!K193/'Selected scen drivers'!$F193,"")</f>
        <v>2.0015141335846898</v>
      </c>
      <c r="J195" s="2">
        <f>IFERROR('Selected scen drivers'!L193/'Selected scen drivers'!$F193,"")</f>
        <v>2.2039354938983422</v>
      </c>
      <c r="K195" s="2">
        <f>IFERROR('Selected scen drivers'!M193/'Selected scen drivers'!$F193,"")</f>
        <v>2.3773840083427742</v>
      </c>
      <c r="L195" s="2">
        <f>IFERROR('Selected scen drivers'!N193/'Selected scen drivers'!$F193,"")</f>
        <v>2.5284276073681138</v>
      </c>
      <c r="M195" s="2">
        <f>IFERROR('Selected scen drivers'!O193/'Selected scen drivers'!$F193,"")</f>
        <v>2.6538136612953371</v>
      </c>
      <c r="N195" s="2">
        <f>IFERROR('Selected scen drivers'!P193/'Selected scen drivers'!$F193,"")</f>
        <v>2.7588880142789778</v>
      </c>
      <c r="O195" s="2">
        <f>IFERROR('Selected scen drivers'!Q193/'Selected scen drivers'!$F193,"")</f>
        <v>2.8455245319722828</v>
      </c>
      <c r="P195" s="2">
        <f>IFERROR('Selected scen drivers'!R193/'Selected scen drivers'!$F193,"")</f>
        <v>2.9148638282511241</v>
      </c>
      <c r="Q195" s="2">
        <f>IFERROR('Selected scen drivers'!S193/'Selected scen drivers'!$F193,"")</f>
        <v>2.9741130787048586</v>
      </c>
      <c r="R195" s="2">
        <f>IFERROR('Selected scen drivers'!T193/'Selected scen drivers'!$F193,"")</f>
        <v>3.0257164559246768</v>
      </c>
      <c r="S195" s="2">
        <f>IFERROR('Selected scen drivers'!U193/'Selected scen drivers'!$F193,"")</f>
        <v>3.0704072116879044</v>
      </c>
      <c r="T195" s="2">
        <f>IFERROR('Selected scen drivers'!V193/'Selected scen drivers'!$F193,"")</f>
        <v>3.1068191161871912</v>
      </c>
      <c r="U195" s="2">
        <f>IFERROR('Selected scen drivers'!W193/'Selected scen drivers'!$F193,"")</f>
        <v>3.1334417961033569</v>
      </c>
      <c r="V195" s="2"/>
      <c r="W195" s="2"/>
      <c r="X195" s="2"/>
      <c r="Y195" s="2"/>
      <c r="Z195" s="2"/>
      <c r="AA195" s="2"/>
      <c r="AB195" s="2"/>
      <c r="AC195" s="2"/>
    </row>
    <row r="196" spans="2:29" x14ac:dyDescent="0.35">
      <c r="B196" t="str">
        <f>'Selected scen drivers'!C194</f>
        <v>SaudiArabia</v>
      </c>
      <c r="C196" t="str">
        <f>'Selected scen drivers'!D194</f>
        <v>GDPMFG</v>
      </c>
      <c r="D196" s="2">
        <f>IFERROR('Selected scen drivers'!F194/'Selected scen drivers'!$F194,"")</f>
        <v>1</v>
      </c>
      <c r="E196" s="2">
        <f>IFERROR('Selected scen drivers'!G194/'Selected scen drivers'!$F194,"")</f>
        <v>1.0027249390837032</v>
      </c>
      <c r="F196" s="2">
        <f>IFERROR('Selected scen drivers'!H194/'Selected scen drivers'!$F194,"")</f>
        <v>1.2815092662070979</v>
      </c>
      <c r="G196" s="2">
        <f>IFERROR('Selected scen drivers'!I194/'Selected scen drivers'!$F194,"")</f>
        <v>1.6668151006712566</v>
      </c>
      <c r="H196" s="2">
        <f>IFERROR('Selected scen drivers'!J194/'Selected scen drivers'!$F194,"")</f>
        <v>2.0489654334490282</v>
      </c>
      <c r="I196" s="2">
        <f>IFERROR('Selected scen drivers'!K194/'Selected scen drivers'!$F194,"")</f>
        <v>2.4259509140410032</v>
      </c>
      <c r="J196" s="2">
        <f>IFERROR('Selected scen drivers'!L194/'Selected scen drivers'!$F194,"")</f>
        <v>2.7881377671095371</v>
      </c>
      <c r="K196" s="2">
        <f>IFERROR('Selected scen drivers'!M194/'Selected scen drivers'!$F194,"")</f>
        <v>3.1335984143351086</v>
      </c>
      <c r="L196" s="2">
        <f>IFERROR('Selected scen drivers'!N194/'Selected scen drivers'!$F194,"")</f>
        <v>3.4667302137508118</v>
      </c>
      <c r="M196" s="2">
        <f>IFERROR('Selected scen drivers'!O194/'Selected scen drivers'!$F194,"")</f>
        <v>3.7793376907598186</v>
      </c>
      <c r="N196" s="2">
        <f>IFERROR('Selected scen drivers'!P194/'Selected scen drivers'!$F194,"")</f>
        <v>4.075236690131943</v>
      </c>
      <c r="O196" s="2">
        <f>IFERROR('Selected scen drivers'!Q194/'Selected scen drivers'!$F194,"")</f>
        <v>4.3540640556187133</v>
      </c>
      <c r="P196" s="2">
        <f>IFERROR('Selected scen drivers'!R194/'Selected scen drivers'!$F194,"")</f>
        <v>4.6146931446787809</v>
      </c>
      <c r="Q196" s="2">
        <f>IFERROR('Selected scen drivers'!S194/'Selected scen drivers'!$F194,"")</f>
        <v>4.8661651386786282</v>
      </c>
      <c r="R196" s="2">
        <f>IFERROR('Selected scen drivers'!T194/'Selected scen drivers'!$F194,"")</f>
        <v>5.1110039495910584</v>
      </c>
      <c r="S196" s="2">
        <f>IFERROR('Selected scen drivers'!U194/'Selected scen drivers'!$F194,"")</f>
        <v>5.3492710249033051</v>
      </c>
      <c r="T196" s="2">
        <f>IFERROR('Selected scen drivers'!V194/'Selected scen drivers'!$F194,"")</f>
        <v>5.5774142790095071</v>
      </c>
      <c r="U196" s="2">
        <f>IFERROR('Selected scen drivers'!W194/'Selected scen drivers'!$F194,"")</f>
        <v>5.7913254959869871</v>
      </c>
      <c r="V196" s="2"/>
      <c r="W196" s="2"/>
      <c r="X196" s="2"/>
      <c r="Y196" s="2"/>
      <c r="Z196" s="2"/>
      <c r="AA196" s="2"/>
      <c r="AB196" s="2"/>
      <c r="AC196" s="2"/>
    </row>
    <row r="197" spans="2:29" x14ac:dyDescent="0.35">
      <c r="B197" t="str">
        <f>'Selected scen drivers'!C195</f>
        <v>SaudiArabia</v>
      </c>
      <c r="C197" t="str">
        <f>'Selected scen drivers'!D195</f>
        <v>GDPPCAP</v>
      </c>
      <c r="D197" s="2">
        <f>IFERROR('Selected scen drivers'!F195/'Selected scen drivers'!$F195,"")</f>
        <v>1</v>
      </c>
      <c r="E197" s="2">
        <f>IFERROR('Selected scen drivers'!G195/'Selected scen drivers'!$F195,"")</f>
        <v>0.98615832581066754</v>
      </c>
      <c r="F197" s="2">
        <f>IFERROR('Selected scen drivers'!H195/'Selected scen drivers'!$F195,"")</f>
        <v>1.105556713675049</v>
      </c>
      <c r="G197" s="2">
        <f>IFERROR('Selected scen drivers'!I195/'Selected scen drivers'!$F195,"")</f>
        <v>1.2811135362774968</v>
      </c>
      <c r="H197" s="2">
        <f>IFERROR('Selected scen drivers'!J195/'Selected scen drivers'!$F195,"")</f>
        <v>1.4210662722607708</v>
      </c>
      <c r="I197" s="2">
        <f>IFERROR('Selected scen drivers'!K195/'Selected scen drivers'!$F195,"")</f>
        <v>1.5356922035547513</v>
      </c>
      <c r="J197" s="2">
        <f>IFERROR('Selected scen drivers'!L195/'Selected scen drivers'!$F195,"")</f>
        <v>1.6292298292831087</v>
      </c>
      <c r="K197" s="2">
        <f>IFERROR('Selected scen drivers'!M195/'Selected scen drivers'!$F195,"")</f>
        <v>1.7090793342962594</v>
      </c>
      <c r="L197" s="2">
        <f>IFERROR('Selected scen drivers'!N195/'Selected scen drivers'!$F195,"")</f>
        <v>1.7827162691312715</v>
      </c>
      <c r="M197" s="2">
        <f>IFERROR('Selected scen drivers'!O195/'Selected scen drivers'!$F195,"")</f>
        <v>1.8496631186210408</v>
      </c>
      <c r="N197" s="2">
        <f>IFERROR('Selected scen drivers'!P195/'Selected scen drivers'!$F195,"")</f>
        <v>1.9159261853679352</v>
      </c>
      <c r="O197" s="2">
        <f>IFERROR('Selected scen drivers'!Q195/'Selected scen drivers'!$F195,"")</f>
        <v>1.9802587522480497</v>
      </c>
      <c r="P197" s="2">
        <f>IFERROR('Selected scen drivers'!R195/'Selected scen drivers'!$F195,"")</f>
        <v>2.0406494221420615</v>
      </c>
      <c r="Q197" s="2">
        <f>IFERROR('Selected scen drivers'!S195/'Selected scen drivers'!$F195,"")</f>
        <v>2.0988848954573642</v>
      </c>
      <c r="R197" s="2">
        <f>IFERROR('Selected scen drivers'!T195/'Selected scen drivers'!$F195,"")</f>
        <v>2.155274879403736</v>
      </c>
      <c r="S197" s="2">
        <f>IFERROR('Selected scen drivers'!U195/'Selected scen drivers'!$F195,"")</f>
        <v>2.2112419685849072</v>
      </c>
      <c r="T197" s="2">
        <f>IFERROR('Selected scen drivers'!V195/'Selected scen drivers'!$F195,"")</f>
        <v>2.2685338767005452</v>
      </c>
      <c r="U197" s="2">
        <f>IFERROR('Selected scen drivers'!W195/'Selected scen drivers'!$F195,"")</f>
        <v>2.3267596890616176</v>
      </c>
      <c r="V197" s="2"/>
      <c r="W197" s="2"/>
      <c r="X197" s="2"/>
      <c r="Y197" s="2"/>
      <c r="Z197" s="2"/>
      <c r="AA197" s="2"/>
      <c r="AB197" s="2"/>
      <c r="AC197" s="2"/>
    </row>
    <row r="198" spans="2:29" x14ac:dyDescent="0.35">
      <c r="B198" t="str">
        <f>'Selected scen drivers'!C196</f>
        <v>SaudiArabia</v>
      </c>
      <c r="C198" t="str">
        <f>'Selected scen drivers'!D196</f>
        <v>GDPPHOU</v>
      </c>
      <c r="D198" s="2">
        <f>IFERROR('Selected scen drivers'!F196/'Selected scen drivers'!$F196,"")</f>
        <v>1</v>
      </c>
      <c r="E198" s="2">
        <f>IFERROR('Selected scen drivers'!G196/'Selected scen drivers'!$F196,"")</f>
        <v>0.98472413346488052</v>
      </c>
      <c r="F198" s="2">
        <f>IFERROR('Selected scen drivers'!H196/'Selected scen drivers'!$F196,"")</f>
        <v>1.0967042859044507</v>
      </c>
      <c r="G198" s="2">
        <f>IFERROR('Selected scen drivers'!I196/'Selected scen drivers'!$F196,"")</f>
        <v>1.2692320098626604</v>
      </c>
      <c r="H198" s="2">
        <f>IFERROR('Selected scen drivers'!J196/'Selected scen drivers'!$F196,"")</f>
        <v>1.4270374337476113</v>
      </c>
      <c r="I198" s="2">
        <f>IFERROR('Selected scen drivers'!K196/'Selected scen drivers'!$F196,"")</f>
        <v>1.5842867656888884</v>
      </c>
      <c r="J198" s="2">
        <f>IFERROR('Selected scen drivers'!L196/'Selected scen drivers'!$F196,"")</f>
        <v>1.7575828424555935</v>
      </c>
      <c r="K198" s="2">
        <f>IFERROR('Selected scen drivers'!M196/'Selected scen drivers'!$F196,"")</f>
        <v>1.9087483460611436</v>
      </c>
      <c r="L198" s="2">
        <f>IFERROR('Selected scen drivers'!N196/'Selected scen drivers'!$F196,"")</f>
        <v>2.0280175016428612</v>
      </c>
      <c r="M198" s="2">
        <f>IFERROR('Selected scen drivers'!O196/'Selected scen drivers'!$F196,"")</f>
        <v>2.1375387143479383</v>
      </c>
      <c r="N198" s="2">
        <f>IFERROR('Selected scen drivers'!P196/'Selected scen drivers'!$F196,"")</f>
        <v>2.2171136850291395</v>
      </c>
      <c r="O198" s="2">
        <f>IFERROR('Selected scen drivers'!Q196/'Selected scen drivers'!$F196,"")</f>
        <v>2.2953796475341885</v>
      </c>
      <c r="P198" s="2">
        <f>IFERROR('Selected scen drivers'!R196/'Selected scen drivers'!$F196,"")</f>
        <v>2.3865150530098305</v>
      </c>
      <c r="Q198" s="2">
        <f>IFERROR('Selected scen drivers'!S196/'Selected scen drivers'!$F196,"")</f>
        <v>2.504339659775717</v>
      </c>
      <c r="R198" s="2">
        <f>IFERROR('Selected scen drivers'!T196/'Selected scen drivers'!$F196,"")</f>
        <v>2.6319090460855867</v>
      </c>
      <c r="S198" s="2">
        <f>IFERROR('Selected scen drivers'!U196/'Selected scen drivers'!$F196,"")</f>
        <v>2.7698666384018784</v>
      </c>
      <c r="T198" s="2">
        <f>IFERROR('Selected scen drivers'!V196/'Selected scen drivers'!$F196,"")</f>
        <v>2.9064084589859283</v>
      </c>
      <c r="U198" s="2">
        <f>IFERROR('Selected scen drivers'!W196/'Selected scen drivers'!$F196,"")</f>
        <v>3.0469192452187261</v>
      </c>
      <c r="V198" s="2"/>
      <c r="W198" s="2"/>
      <c r="X198" s="2"/>
      <c r="Y198" s="2"/>
      <c r="Z198" s="2"/>
      <c r="AA198" s="2"/>
      <c r="AB198" s="2"/>
      <c r="AC198" s="2"/>
    </row>
    <row r="199" spans="2:29" x14ac:dyDescent="0.35">
      <c r="B199" t="str">
        <f>'Selected scen drivers'!C197</f>
        <v>SaudiArabia</v>
      </c>
      <c r="C199" t="str">
        <f>'Selected scen drivers'!D197</f>
        <v>GDPSER</v>
      </c>
      <c r="D199" s="2">
        <f>IFERROR('Selected scen drivers'!F197/'Selected scen drivers'!$F197,"")</f>
        <v>1</v>
      </c>
      <c r="E199" s="2">
        <f>IFERROR('Selected scen drivers'!G197/'Selected scen drivers'!$F197,"")</f>
        <v>1.0027249390836983</v>
      </c>
      <c r="F199" s="2">
        <f>IFERROR('Selected scen drivers'!H197/'Selected scen drivers'!$F197,"")</f>
        <v>1.216991135800735</v>
      </c>
      <c r="G199" s="2">
        <f>IFERROR('Selected scen drivers'!I197/'Selected scen drivers'!$F197,"")</f>
        <v>1.5070266828441594</v>
      </c>
      <c r="H199" s="2">
        <f>IFERROR('Selected scen drivers'!J197/'Selected scen drivers'!$F197,"")</f>
        <v>1.7678073641040062</v>
      </c>
      <c r="I199" s="2">
        <f>IFERROR('Selected scen drivers'!K197/'Selected scen drivers'!$F197,"")</f>
        <v>2.0015141335846858</v>
      </c>
      <c r="J199" s="2">
        <f>IFERROR('Selected scen drivers'!L197/'Selected scen drivers'!$F197,"")</f>
        <v>2.2039354938983373</v>
      </c>
      <c r="K199" s="2">
        <f>IFERROR('Selected scen drivers'!M197/'Selected scen drivers'!$F197,"")</f>
        <v>2.3773840083427786</v>
      </c>
      <c r="L199" s="2">
        <f>IFERROR('Selected scen drivers'!N197/'Selected scen drivers'!$F197,"")</f>
        <v>2.5284276073681133</v>
      </c>
      <c r="M199" s="2">
        <f>IFERROR('Selected scen drivers'!O197/'Selected scen drivers'!$F197,"")</f>
        <v>2.653813661295342</v>
      </c>
      <c r="N199" s="2">
        <f>IFERROR('Selected scen drivers'!P197/'Selected scen drivers'!$F197,"")</f>
        <v>2.7588880142789765</v>
      </c>
      <c r="O199" s="2">
        <f>IFERROR('Selected scen drivers'!Q197/'Selected scen drivers'!$F197,"")</f>
        <v>2.8455245319722886</v>
      </c>
      <c r="P199" s="2">
        <f>IFERROR('Selected scen drivers'!R197/'Selected scen drivers'!$F197,"")</f>
        <v>2.9148638282511272</v>
      </c>
      <c r="Q199" s="2">
        <f>IFERROR('Selected scen drivers'!S197/'Selected scen drivers'!$F197,"")</f>
        <v>2.9741130787048573</v>
      </c>
      <c r="R199" s="2">
        <f>IFERROR('Selected scen drivers'!T197/'Selected scen drivers'!$F197,"")</f>
        <v>3.0257164559246754</v>
      </c>
      <c r="S199" s="2">
        <f>IFERROR('Selected scen drivers'!U197/'Selected scen drivers'!$F197,"")</f>
        <v>3.0704072116879031</v>
      </c>
      <c r="T199" s="2">
        <f>IFERROR('Selected scen drivers'!V197/'Selected scen drivers'!$F197,"")</f>
        <v>3.1068191161871908</v>
      </c>
      <c r="U199" s="2">
        <f>IFERROR('Selected scen drivers'!W197/'Selected scen drivers'!$F197,"")</f>
        <v>3.1334417961033671</v>
      </c>
      <c r="V199" s="2"/>
      <c r="W199" s="2"/>
      <c r="X199" s="2"/>
      <c r="Y199" s="2"/>
      <c r="Z199" s="2"/>
      <c r="AA199" s="2"/>
      <c r="AB199" s="2"/>
      <c r="AC199" s="2"/>
    </row>
    <row r="200" spans="2:29" x14ac:dyDescent="0.35">
      <c r="B200" t="str">
        <f>'Selected scen drivers'!C198</f>
        <v>SaudiArabia</v>
      </c>
      <c r="C200" t="str">
        <f>'Selected scen drivers'!D198</f>
        <v>HOU</v>
      </c>
      <c r="D200" s="2">
        <f>IFERROR('Selected scen drivers'!F198/'Selected scen drivers'!$F198,"")</f>
        <v>1</v>
      </c>
      <c r="E200" s="2">
        <f>IFERROR('Selected scen drivers'!G198/'Selected scen drivers'!$F198,"")</f>
        <v>1.0182800492108171</v>
      </c>
      <c r="F200" s="2">
        <f>IFERROR('Selected scen drivers'!H198/'Selected scen drivers'!$F198,"")</f>
        <v>1.1096802952649025</v>
      </c>
      <c r="G200" s="2">
        <f>IFERROR('Selected scen drivers'!I198/'Selected scen drivers'!$F198,"")</f>
        <v>1.1873531955810324</v>
      </c>
      <c r="H200" s="2">
        <f>IFERROR('Selected scen drivers'!J198/'Selected scen drivers'!$F198,"")</f>
        <v>1.2387953688513162</v>
      </c>
      <c r="I200" s="2">
        <f>IFERROR('Selected scen drivers'!K198/'Selected scen drivers'!$F198,"")</f>
        <v>1.2633534388670986</v>
      </c>
      <c r="J200" s="2">
        <f>IFERROR('Selected scen drivers'!L198/'Selected scen drivers'!$F198,"")</f>
        <v>1.2539582434812211</v>
      </c>
      <c r="K200" s="2">
        <f>IFERROR('Selected scen drivers'!M198/'Selected scen drivers'!$F198,"")</f>
        <v>1.2455198786412593</v>
      </c>
      <c r="L200" s="2">
        <f>IFERROR('Selected scen drivers'!N198/'Selected scen drivers'!$F198,"")</f>
        <v>1.2467484157902411</v>
      </c>
      <c r="M200" s="2">
        <f>IFERROR('Selected scen drivers'!O198/'Selected scen drivers'!$F198,"")</f>
        <v>1.2415277643777758</v>
      </c>
      <c r="N200" s="2">
        <f>IFERROR('Selected scen drivers'!P198/'Selected scen drivers'!$F198,"")</f>
        <v>1.2443601935742534</v>
      </c>
      <c r="O200" s="2">
        <f>IFERROR('Selected scen drivers'!Q198/'Selected scen drivers'!$F198,"")</f>
        <v>1.239674898672686</v>
      </c>
      <c r="P200" s="2">
        <f>IFERROR('Selected scen drivers'!R198/'Selected scen drivers'!$F198,"")</f>
        <v>1.2213892489699383</v>
      </c>
      <c r="Q200" s="2">
        <f>IFERROR('Selected scen drivers'!S198/'Selected scen drivers'!$F198,"")</f>
        <v>1.1875837477138473</v>
      </c>
      <c r="R200" s="2">
        <f>IFERROR('Selected scen drivers'!T198/'Selected scen drivers'!$F198,"")</f>
        <v>1.1496280467688631</v>
      </c>
      <c r="S200" s="2">
        <f>IFERROR('Selected scen drivers'!U198/'Selected scen drivers'!$F198,"")</f>
        <v>1.1085036258133483</v>
      </c>
      <c r="T200" s="2">
        <f>IFERROR('Selected scen drivers'!V198/'Selected scen drivers'!$F198,"")</f>
        <v>1.0689547460480449</v>
      </c>
      <c r="U200" s="2">
        <f>IFERROR('Selected scen drivers'!W198/'Selected scen drivers'!$F198,"")</f>
        <v>1.0283967325423586</v>
      </c>
      <c r="V200" s="2"/>
      <c r="W200" s="2"/>
      <c r="X200" s="2"/>
      <c r="Y200" s="2"/>
      <c r="Z200" s="2"/>
      <c r="AA200" s="2"/>
      <c r="AB200" s="2"/>
      <c r="AC200" s="2"/>
    </row>
    <row r="201" spans="2:29" x14ac:dyDescent="0.35">
      <c r="B201" t="str">
        <f>'Selected scen drivers'!C199</f>
        <v>SaudiArabia</v>
      </c>
      <c r="C201" t="str">
        <f>'Selected scen drivers'!D199</f>
        <v>POP</v>
      </c>
      <c r="D201" s="2">
        <f>IFERROR('Selected scen drivers'!F199/'Selected scen drivers'!$F199,"")</f>
        <v>1</v>
      </c>
      <c r="E201" s="2">
        <f>IFERROR('Selected scen drivers'!G199/'Selected scen drivers'!$F199,"")</f>
        <v>1.016799141516564</v>
      </c>
      <c r="F201" s="2">
        <f>IFERROR('Selected scen drivers'!H199/'Selected scen drivers'!$F199,"")</f>
        <v>1.1007948490993849</v>
      </c>
      <c r="G201" s="2">
        <f>IFERROR('Selected scen drivers'!I199/'Selected scen drivers'!$F199,"")</f>
        <v>1.1763412376572813</v>
      </c>
      <c r="H201" s="2">
        <f>IFERROR('Selected scen drivers'!J199/'Selected scen drivers'!$F199,"")</f>
        <v>1.2440006483945356</v>
      </c>
      <c r="I201" s="2">
        <f>IFERROR('Selected scen drivers'!K199/'Selected scen drivers'!$F199,"")</f>
        <v>1.303330269536872</v>
      </c>
      <c r="J201" s="2">
        <f>IFERROR('Selected scen drivers'!L199/'Selected scen drivers'!$F199,"")</f>
        <v>1.3527468342929356</v>
      </c>
      <c r="K201" s="2">
        <f>IFERROR('Selected scen drivers'!M199/'Selected scen drivers'!$F199,"")</f>
        <v>1.3910319788178245</v>
      </c>
      <c r="L201" s="2">
        <f>IFERROR('Selected scen drivers'!N199/'Selected scen drivers'!$F199,"")</f>
        <v>1.4183006298586334</v>
      </c>
      <c r="M201" s="2">
        <f>IFERROR('Selected scen drivers'!O199/'Selected scen drivers'!$F199,"")</f>
        <v>1.4347551370726401</v>
      </c>
      <c r="N201" s="2">
        <f>IFERROR('Selected scen drivers'!P199/'Selected scen drivers'!$F199,"")</f>
        <v>1.4399761511423597</v>
      </c>
      <c r="O201" s="2">
        <f>IFERROR('Selected scen drivers'!Q199/'Selected scen drivers'!$F199,"")</f>
        <v>1.4369458176826446</v>
      </c>
      <c r="P201" s="2">
        <f>IFERROR('Selected scen drivers'!R199/'Selected scen drivers'!$F199,"")</f>
        <v>1.4284000949028313</v>
      </c>
      <c r="Q201" s="2">
        <f>IFERROR('Selected scen drivers'!S199/'Selected scen drivers'!$F199,"")</f>
        <v>1.4169967515330484</v>
      </c>
      <c r="R201" s="2">
        <f>IFERROR('Selected scen drivers'!T199/'Selected scen drivers'!$F199,"")</f>
        <v>1.4038656900978459</v>
      </c>
      <c r="S201" s="2">
        <f>IFERROR('Selected scen drivers'!U199/'Selected scen drivers'!$F199,"")</f>
        <v>1.3885442006388962</v>
      </c>
      <c r="T201" s="2">
        <f>IFERROR('Selected scen drivers'!V199/'Selected scen drivers'!$F199,"")</f>
        <v>1.3695273181046235</v>
      </c>
      <c r="U201" s="2">
        <f>IFERROR('Selected scen drivers'!W199/'Selected scen drivers'!$F199,"")</f>
        <v>1.346697646015639</v>
      </c>
      <c r="V201" s="2"/>
      <c r="W201" s="2"/>
      <c r="X201" s="2"/>
      <c r="Y201" s="2"/>
      <c r="Z201" s="2"/>
      <c r="AA201" s="2"/>
      <c r="AB201" s="2"/>
      <c r="AC201" s="2"/>
    </row>
    <row r="202" spans="2:29" x14ac:dyDescent="0.35">
      <c r="B202" t="str">
        <f>'Selected scen drivers'!C200</f>
        <v>EU_north</v>
      </c>
      <c r="C202" t="str">
        <f>'Selected scen drivers'!D200</f>
        <v>GDP</v>
      </c>
      <c r="D202" s="2">
        <f>IFERROR('Selected scen drivers'!F200/'Selected scen drivers'!$F200,"")</f>
        <v>1</v>
      </c>
      <c r="E202" s="2">
        <f>IFERROR('Selected scen drivers'!G200/'Selected scen drivers'!$F200,"")</f>
        <v>1.0124924417722172</v>
      </c>
      <c r="F202" s="2">
        <f>IFERROR('Selected scen drivers'!H200/'Selected scen drivers'!$F200,"")</f>
        <v>1.1313894180791468</v>
      </c>
      <c r="G202" s="2">
        <f>IFERROR('Selected scen drivers'!I200/'Selected scen drivers'!$F200,"")</f>
        <v>1.2476018956293682</v>
      </c>
      <c r="H202" s="2">
        <f>IFERROR('Selected scen drivers'!J200/'Selected scen drivers'!$F200,"")</f>
        <v>1.3481045524696527</v>
      </c>
      <c r="I202" s="2">
        <f>IFERROR('Selected scen drivers'!K200/'Selected scen drivers'!$F200,"")</f>
        <v>1.4434966127463638</v>
      </c>
      <c r="J202" s="2">
        <f>IFERROR('Selected scen drivers'!L200/'Selected scen drivers'!$F200,"")</f>
        <v>1.5389317398480489</v>
      </c>
      <c r="K202" s="2">
        <f>IFERROR('Selected scen drivers'!M200/'Selected scen drivers'!$F200,"")</f>
        <v>1.6358789910265963</v>
      </c>
      <c r="L202" s="2">
        <f>IFERROR('Selected scen drivers'!N200/'Selected scen drivers'!$F200,"")</f>
        <v>1.736020843577655</v>
      </c>
      <c r="M202" s="2">
        <f>IFERROR('Selected scen drivers'!O200/'Selected scen drivers'!$F200,"")</f>
        <v>1.8419843738246346</v>
      </c>
      <c r="N202" s="2">
        <f>IFERROR('Selected scen drivers'!P200/'Selected scen drivers'!$F200,"")</f>
        <v>1.9534767273577125</v>
      </c>
      <c r="O202" s="2">
        <f>IFERROR('Selected scen drivers'!Q200/'Selected scen drivers'!$F200,"")</f>
        <v>2.0635277778149961</v>
      </c>
      <c r="P202" s="2">
        <f>IFERROR('Selected scen drivers'!R200/'Selected scen drivers'!$F200,"")</f>
        <v>2.1690147018655974</v>
      </c>
      <c r="Q202" s="2">
        <f>IFERROR('Selected scen drivers'!S200/'Selected scen drivers'!$F200,"")</f>
        <v>2.2687038742341525</v>
      </c>
      <c r="R202" s="2">
        <f>IFERROR('Selected scen drivers'!T200/'Selected scen drivers'!$F200,"")</f>
        <v>2.3611185813443316</v>
      </c>
      <c r="S202" s="2">
        <f>IFERROR('Selected scen drivers'!U200/'Selected scen drivers'!$F200,"")</f>
        <v>2.446114310072335</v>
      </c>
      <c r="T202" s="2">
        <f>IFERROR('Selected scen drivers'!V200/'Selected scen drivers'!$F200,"")</f>
        <v>2.5249084160040915</v>
      </c>
      <c r="U202" s="2">
        <f>IFERROR('Selected scen drivers'!W200/'Selected scen drivers'!$F200,"")</f>
        <v>2.5973563860157998</v>
      </c>
      <c r="V202" s="2"/>
      <c r="W202" s="2"/>
      <c r="X202" s="2"/>
      <c r="Y202" s="2"/>
      <c r="Z202" s="2"/>
      <c r="AA202" s="2"/>
      <c r="AB202" s="2"/>
      <c r="AC202" s="2"/>
    </row>
    <row r="203" spans="2:29" x14ac:dyDescent="0.35">
      <c r="B203" t="str">
        <f>'Selected scen drivers'!C201</f>
        <v>EU_north</v>
      </c>
      <c r="C203" t="str">
        <f>'Selected scen drivers'!D201</f>
        <v>GDPAGR</v>
      </c>
      <c r="D203" s="2">
        <f>IFERROR('Selected scen drivers'!F201/'Selected scen drivers'!$F201,"")</f>
        <v>1</v>
      </c>
      <c r="E203" s="2">
        <f>IFERROR('Selected scen drivers'!G201/'Selected scen drivers'!$F201,"")</f>
        <v>1.0122605299952714</v>
      </c>
      <c r="F203" s="2">
        <f>IFERROR('Selected scen drivers'!H201/'Selected scen drivers'!$F201,"")</f>
        <v>1.1224520658632879</v>
      </c>
      <c r="G203" s="2">
        <f>IFERROR('Selected scen drivers'!I201/'Selected scen drivers'!$F201,"")</f>
        <v>1.2349178996971275</v>
      </c>
      <c r="H203" s="2">
        <f>IFERROR('Selected scen drivers'!J201/'Selected scen drivers'!$F201,"")</f>
        <v>1.3313202382498466</v>
      </c>
      <c r="I203" s="2">
        <f>IFERROR('Selected scen drivers'!K201/'Selected scen drivers'!$F201,"")</f>
        <v>1.4233737598623586</v>
      </c>
      <c r="J203" s="2">
        <f>IFERROR('Selected scen drivers'!L201/'Selected scen drivers'!$F201,"")</f>
        <v>1.5153017647343228</v>
      </c>
      <c r="K203" s="2">
        <f>IFERROR('Selected scen drivers'!M201/'Selected scen drivers'!$F201,"")</f>
        <v>1.6086978634556603</v>
      </c>
      <c r="L203" s="2">
        <f>IFERROR('Selected scen drivers'!N201/'Selected scen drivers'!$F201,"")</f>
        <v>1.7059410178441379</v>
      </c>
      <c r="M203" s="2">
        <f>IFERROR('Selected scen drivers'!O201/'Selected scen drivers'!$F201,"")</f>
        <v>1.8096648758891467</v>
      </c>
      <c r="N203" s="2">
        <f>IFERROR('Selected scen drivers'!P201/'Selected scen drivers'!$F201,"")</f>
        <v>1.9192969182887674</v>
      </c>
      <c r="O203" s="2">
        <f>IFERROR('Selected scen drivers'!Q201/'Selected scen drivers'!$F201,"")</f>
        <v>2.0277110080878753</v>
      </c>
      <c r="P203" s="2">
        <f>IFERROR('Selected scen drivers'!R201/'Selected scen drivers'!$F201,"")</f>
        <v>2.1315018760860003</v>
      </c>
      <c r="Q203" s="2">
        <f>IFERROR('Selected scen drivers'!S201/'Selected scen drivers'!$F201,"")</f>
        <v>2.2293300496367525</v>
      </c>
      <c r="R203" s="2">
        <f>IFERROR('Selected scen drivers'!T201/'Selected scen drivers'!$F201,"")</f>
        <v>2.3203315414469774</v>
      </c>
      <c r="S203" s="2">
        <f>IFERROR('Selected scen drivers'!U201/'Selected scen drivers'!$F201,"")</f>
        <v>2.4047267569168569</v>
      </c>
      <c r="T203" s="2">
        <f>IFERROR('Selected scen drivers'!V201/'Selected scen drivers'!$F201,"")</f>
        <v>2.4835851684725361</v>
      </c>
      <c r="U203" s="2">
        <f>IFERROR('Selected scen drivers'!W201/'Selected scen drivers'!$F201,"")</f>
        <v>2.55631432131212</v>
      </c>
      <c r="V203" s="2"/>
      <c r="W203" s="2"/>
      <c r="X203" s="2"/>
      <c r="Y203" s="2"/>
      <c r="Z203" s="2"/>
      <c r="AA203" s="2"/>
      <c r="AB203" s="2"/>
      <c r="AC203" s="2"/>
    </row>
    <row r="204" spans="2:29" x14ac:dyDescent="0.35">
      <c r="B204" t="str">
        <f>'Selected scen drivers'!C202</f>
        <v>EU_north</v>
      </c>
      <c r="C204" t="str">
        <f>'Selected scen drivers'!D202</f>
        <v>GDPIND</v>
      </c>
      <c r="D204" s="2">
        <f>IFERROR('Selected scen drivers'!F202/'Selected scen drivers'!$F202,"")</f>
        <v>1</v>
      </c>
      <c r="E204" s="2">
        <f>IFERROR('Selected scen drivers'!G202/'Selected scen drivers'!$F202,"")</f>
        <v>1.012456670541398</v>
      </c>
      <c r="F204" s="2">
        <f>IFERROR('Selected scen drivers'!H202/'Selected scen drivers'!$F202,"")</f>
        <v>1.1407665897386308</v>
      </c>
      <c r="G204" s="2">
        <f>IFERROR('Selected scen drivers'!I202/'Selected scen drivers'!$F202,"")</f>
        <v>1.2694817471147057</v>
      </c>
      <c r="H204" s="2">
        <f>IFERROR('Selected scen drivers'!J202/'Selected scen drivers'!$F202,"")</f>
        <v>1.3842131528035322</v>
      </c>
      <c r="I204" s="2">
        <f>IFERROR('Selected scen drivers'!K202/'Selected scen drivers'!$F202,"")</f>
        <v>1.4956636990881826</v>
      </c>
      <c r="J204" s="2">
        <f>IFERROR('Selected scen drivers'!L202/'Selected scen drivers'!$F202,"")</f>
        <v>1.6089780175895074</v>
      </c>
      <c r="K204" s="2">
        <f>IFERROR('Selected scen drivers'!M202/'Selected scen drivers'!$F202,"")</f>
        <v>1.7257339146756765</v>
      </c>
      <c r="L204" s="2">
        <f>IFERROR('Selected scen drivers'!N202/'Selected scen drivers'!$F202,"")</f>
        <v>1.8478329740121711</v>
      </c>
      <c r="M204" s="2">
        <f>IFERROR('Selected scen drivers'!O202/'Selected scen drivers'!$F202,"")</f>
        <v>1.9781740084211041</v>
      </c>
      <c r="N204" s="2">
        <f>IFERROR('Selected scen drivers'!P202/'Selected scen drivers'!$F202,"")</f>
        <v>2.1165644622265174</v>
      </c>
      <c r="O204" s="2">
        <f>IFERROR('Selected scen drivers'!Q202/'Selected scen drivers'!$F202,"")</f>
        <v>2.2555155387387362</v>
      </c>
      <c r="P204" s="2">
        <f>IFERROR('Selected scen drivers'!R202/'Selected scen drivers'!$F202,"")</f>
        <v>2.3915206356223027</v>
      </c>
      <c r="Q204" s="2">
        <f>IFERROR('Selected scen drivers'!S202/'Selected scen drivers'!$F202,"")</f>
        <v>2.5230754573793748</v>
      </c>
      <c r="R204" s="2">
        <f>IFERROR('Selected scen drivers'!T202/'Selected scen drivers'!$F202,"")</f>
        <v>2.648381617699731</v>
      </c>
      <c r="S204" s="2">
        <f>IFERROR('Selected scen drivers'!U202/'Selected scen drivers'!$F202,"")</f>
        <v>2.7670651877576873</v>
      </c>
      <c r="T204" s="2">
        <f>IFERROR('Selected scen drivers'!V202/'Selected scen drivers'!$F202,"")</f>
        <v>2.8802815954214478</v>
      </c>
      <c r="U204" s="2">
        <f>IFERROR('Selected scen drivers'!W202/'Selected scen drivers'!$F202,"")</f>
        <v>2.9876704102789904</v>
      </c>
      <c r="V204" s="2"/>
      <c r="W204" s="2"/>
      <c r="X204" s="2"/>
      <c r="Y204" s="2"/>
      <c r="Z204" s="2"/>
      <c r="AA204" s="2"/>
      <c r="AB204" s="2"/>
      <c r="AC204" s="2"/>
    </row>
    <row r="205" spans="2:29" x14ac:dyDescent="0.35">
      <c r="B205" t="str">
        <f>'Selected scen drivers'!C203</f>
        <v>EU_north</v>
      </c>
      <c r="C205" t="str">
        <f>'Selected scen drivers'!D203</f>
        <v>GDPMFG</v>
      </c>
      <c r="D205" s="2">
        <f>IFERROR('Selected scen drivers'!F203/'Selected scen drivers'!$F203,"")</f>
        <v>1</v>
      </c>
      <c r="E205" s="2">
        <f>IFERROR('Selected scen drivers'!G203/'Selected scen drivers'!$F203,"")</f>
        <v>1.0124229583325104</v>
      </c>
      <c r="F205" s="2">
        <f>IFERROR('Selected scen drivers'!H203/'Selected scen drivers'!$F203,"")</f>
        <v>1.1920555956866812</v>
      </c>
      <c r="G205" s="2">
        <f>IFERROR('Selected scen drivers'!I203/'Selected scen drivers'!$F203,"")</f>
        <v>1.384650699216009</v>
      </c>
      <c r="H205" s="2">
        <f>IFERROR('Selected scen drivers'!J203/'Selected scen drivers'!$F203,"")</f>
        <v>1.5733477445856454</v>
      </c>
      <c r="I205" s="2">
        <f>IFERROR('Selected scen drivers'!K203/'Selected scen drivers'!$F203,"")</f>
        <v>1.7690137155873149</v>
      </c>
      <c r="J205" s="2">
        <f>IFERROR('Selected scen drivers'!L203/'Selected scen drivers'!$F203,"")</f>
        <v>1.9773922238010579</v>
      </c>
      <c r="K205" s="2">
        <f>IFERROR('Selected scen drivers'!M203/'Selected scen drivers'!$F203,"")</f>
        <v>2.2007662590341099</v>
      </c>
      <c r="L205" s="2">
        <f>IFERROR('Selected scen drivers'!N203/'Selected scen drivers'!$F203,"")</f>
        <v>2.4421913852707755</v>
      </c>
      <c r="M205" s="2">
        <f>IFERROR('Selected scen drivers'!O203/'Selected scen drivers'!$F203,"")</f>
        <v>2.7063662191884026</v>
      </c>
      <c r="N205" s="2">
        <f>IFERROR('Selected scen drivers'!P203/'Selected scen drivers'!$F203,"")</f>
        <v>2.994136488284338</v>
      </c>
      <c r="O205" s="2">
        <f>IFERROR('Selected scen drivers'!Q203/'Selected scen drivers'!$F203,"")</f>
        <v>3.2956587957232113</v>
      </c>
      <c r="P205" s="2">
        <f>IFERROR('Selected scen drivers'!R203/'Selected scen drivers'!$F203,"")</f>
        <v>3.6057100490413601</v>
      </c>
      <c r="Q205" s="2">
        <f>IFERROR('Selected scen drivers'!S203/'Selected scen drivers'!$F203,"")</f>
        <v>3.9215478796372469</v>
      </c>
      <c r="R205" s="2">
        <f>IFERROR('Selected scen drivers'!T203/'Selected scen drivers'!$F203,"")</f>
        <v>4.2397042909727629</v>
      </c>
      <c r="S205" s="2">
        <f>IFERROR('Selected scen drivers'!U203/'Selected scen drivers'!$F203,"")</f>
        <v>4.5586933235533476</v>
      </c>
      <c r="T205" s="2">
        <f>IFERROR('Selected scen drivers'!V203/'Selected scen drivers'!$F203,"")</f>
        <v>4.8795297016690009</v>
      </c>
      <c r="U205" s="2">
        <f>IFERROR('Selected scen drivers'!W203/'Selected scen drivers'!$F203,"")</f>
        <v>5.2008098183525124</v>
      </c>
      <c r="V205" s="2"/>
      <c r="W205" s="2"/>
      <c r="X205" s="2"/>
      <c r="Y205" s="2"/>
      <c r="Z205" s="2"/>
      <c r="AA205" s="2"/>
      <c r="AB205" s="2"/>
      <c r="AC205" s="2"/>
    </row>
    <row r="206" spans="2:29" x14ac:dyDescent="0.35">
      <c r="B206" t="str">
        <f>'Selected scen drivers'!C204</f>
        <v>EU_north</v>
      </c>
      <c r="C206" t="str">
        <f>'Selected scen drivers'!D204</f>
        <v>GDPPCAP</v>
      </c>
      <c r="D206" s="2">
        <f>IFERROR('Selected scen drivers'!F204/'Selected scen drivers'!$F204,"")</f>
        <v>1</v>
      </c>
      <c r="E206" s="2">
        <f>IFERROR('Selected scen drivers'!G204/'Selected scen drivers'!$F204,"")</f>
        <v>1.0091853451470576</v>
      </c>
      <c r="F206" s="2">
        <f>IFERROR('Selected scen drivers'!H204/'Selected scen drivers'!$F204,"")</f>
        <v>1.1095730181404964</v>
      </c>
      <c r="G206" s="2">
        <f>IFERROR('Selected scen drivers'!I204/'Selected scen drivers'!$F204,"")</f>
        <v>1.2102676621983566</v>
      </c>
      <c r="H206" s="2">
        <f>IFERROR('Selected scen drivers'!J204/'Selected scen drivers'!$F204,"")</f>
        <v>1.2945925763176738</v>
      </c>
      <c r="I206" s="2">
        <f>IFERROR('Selected scen drivers'!K204/'Selected scen drivers'!$F204,"")</f>
        <v>1.3715935636023111</v>
      </c>
      <c r="J206" s="2">
        <f>IFERROR('Selected scen drivers'!L204/'Selected scen drivers'!$F204,"")</f>
        <v>1.44444572321756</v>
      </c>
      <c r="K206" s="2">
        <f>IFERROR('Selected scen drivers'!M204/'Selected scen drivers'!$F204,"")</f>
        <v>1.5126373278791703</v>
      </c>
      <c r="L206" s="2">
        <f>IFERROR('Selected scen drivers'!N204/'Selected scen drivers'!$F204,"")</f>
        <v>1.5836675606281208</v>
      </c>
      <c r="M206" s="2">
        <f>IFERROR('Selected scen drivers'!O204/'Selected scen drivers'!$F204,"")</f>
        <v>1.6594746806232228</v>
      </c>
      <c r="N206" s="2">
        <f>IFERROR('Selected scen drivers'!P204/'Selected scen drivers'!$F204,"")</f>
        <v>1.7399126061353913</v>
      </c>
      <c r="O206" s="2">
        <f>IFERROR('Selected scen drivers'!Q204/'Selected scen drivers'!$F204,"")</f>
        <v>1.8172940216400522</v>
      </c>
      <c r="P206" s="2">
        <f>IFERROR('Selected scen drivers'!R204/'Selected scen drivers'!$F204,"")</f>
        <v>1.8895300474121415</v>
      </c>
      <c r="Q206" s="2">
        <f>IFERROR('Selected scen drivers'!S204/'Selected scen drivers'!$F204,"")</f>
        <v>1.9582247400917845</v>
      </c>
      <c r="R206" s="2">
        <f>IFERROR('Selected scen drivers'!T204/'Selected scen drivers'!$F204,"")</f>
        <v>2.0253517250432478</v>
      </c>
      <c r="S206" s="2">
        <f>IFERROR('Selected scen drivers'!U204/'Selected scen drivers'!$F204,"")</f>
        <v>2.0916924255476572</v>
      </c>
      <c r="T206" s="2">
        <f>IFERROR('Selected scen drivers'!V204/'Selected scen drivers'!$F204,"")</f>
        <v>2.1558072975726366</v>
      </c>
      <c r="U206" s="2">
        <f>IFERROR('Selected scen drivers'!W204/'Selected scen drivers'!$F204,"")</f>
        <v>2.2151712318303103</v>
      </c>
      <c r="V206" s="2"/>
      <c r="W206" s="2"/>
      <c r="X206" s="2"/>
      <c r="Y206" s="2"/>
      <c r="Z206" s="2"/>
      <c r="AA206" s="2"/>
      <c r="AB206" s="2"/>
      <c r="AC206" s="2"/>
    </row>
    <row r="207" spans="2:29" x14ac:dyDescent="0.35">
      <c r="B207" t="str">
        <f>'Selected scen drivers'!C205</f>
        <v>EU_north</v>
      </c>
      <c r="C207" t="str">
        <f>'Selected scen drivers'!D205</f>
        <v>GDPPHOU</v>
      </c>
      <c r="D207" s="2">
        <f>IFERROR('Selected scen drivers'!F205/'Selected scen drivers'!$F205,"")</f>
        <v>1</v>
      </c>
      <c r="E207" s="2">
        <f>IFERROR('Selected scen drivers'!G205/'Selected scen drivers'!$F205,"")</f>
        <v>1.0109498560954624</v>
      </c>
      <c r="F207" s="2">
        <f>IFERROR('Selected scen drivers'!H205/'Selected scen drivers'!$F205,"")</f>
        <v>1.1211252193469357</v>
      </c>
      <c r="G207" s="2">
        <f>IFERROR('Selected scen drivers'!I205/'Selected scen drivers'!$F205,"")</f>
        <v>1.242313473765198</v>
      </c>
      <c r="H207" s="2">
        <f>IFERROR('Selected scen drivers'!J205/'Selected scen drivers'!$F205,"")</f>
        <v>1.3522037572747476</v>
      </c>
      <c r="I207" s="2">
        <f>IFERROR('Selected scen drivers'!K205/'Selected scen drivers'!$F205,"")</f>
        <v>1.4529590330709816</v>
      </c>
      <c r="J207" s="2">
        <f>IFERROR('Selected scen drivers'!L205/'Selected scen drivers'!$F205,"")</f>
        <v>1.5519996170424708</v>
      </c>
      <c r="K207" s="2">
        <f>IFERROR('Selected scen drivers'!M205/'Selected scen drivers'!$F205,"")</f>
        <v>1.6582754133891207</v>
      </c>
      <c r="L207" s="2">
        <f>IFERROR('Selected scen drivers'!N205/'Selected scen drivers'!$F205,"")</f>
        <v>1.7778063619031195</v>
      </c>
      <c r="M207" s="2">
        <f>IFERROR('Selected scen drivers'!O205/'Selected scen drivers'!$F205,"")</f>
        <v>1.9130696413865884</v>
      </c>
      <c r="N207" s="2">
        <f>IFERROR('Selected scen drivers'!P205/'Selected scen drivers'!$F205,"")</f>
        <v>2.024559483037955</v>
      </c>
      <c r="O207" s="2">
        <f>IFERROR('Selected scen drivers'!Q205/'Selected scen drivers'!$F205,"")</f>
        <v>2.1319949198225463</v>
      </c>
      <c r="P207" s="2">
        <f>IFERROR('Selected scen drivers'!R205/'Selected scen drivers'!$F205,"")</f>
        <v>2.2497187383742174</v>
      </c>
      <c r="Q207" s="2">
        <f>IFERROR('Selected scen drivers'!S205/'Selected scen drivers'!$F205,"")</f>
        <v>2.3726439715298162</v>
      </c>
      <c r="R207" s="2">
        <f>IFERROR('Selected scen drivers'!T205/'Selected scen drivers'!$F205,"")</f>
        <v>2.483802539491152</v>
      </c>
      <c r="S207" s="2">
        <f>IFERROR('Selected scen drivers'!U205/'Selected scen drivers'!$F205,"")</f>
        <v>2.5736394537094487</v>
      </c>
      <c r="T207" s="2">
        <f>IFERROR('Selected scen drivers'!V205/'Selected scen drivers'!$F205,"")</f>
        <v>2.6641103472861798</v>
      </c>
      <c r="U207" s="2">
        <f>IFERROR('Selected scen drivers'!W205/'Selected scen drivers'!$F205,"")</f>
        <v>2.7558652010181377</v>
      </c>
      <c r="V207" s="2"/>
      <c r="W207" s="2"/>
      <c r="X207" s="2"/>
      <c r="Y207" s="2"/>
      <c r="Z207" s="2"/>
      <c r="AA207" s="2"/>
      <c r="AB207" s="2"/>
      <c r="AC207" s="2"/>
    </row>
    <row r="208" spans="2:29" x14ac:dyDescent="0.35">
      <c r="B208" t="str">
        <f>'Selected scen drivers'!C206</f>
        <v>EU_north</v>
      </c>
      <c r="C208" t="str">
        <f>'Selected scen drivers'!D206</f>
        <v>GDPSER</v>
      </c>
      <c r="D208" s="2">
        <f>IFERROR('Selected scen drivers'!F206/'Selected scen drivers'!$F206,"")</f>
        <v>1</v>
      </c>
      <c r="E208" s="2">
        <f>IFERROR('Selected scen drivers'!G206/'Selected scen drivers'!$F206,"")</f>
        <v>1.0125109930676133</v>
      </c>
      <c r="F208" s="2">
        <f>IFERROR('Selected scen drivers'!H206/'Selected scen drivers'!$F206,"")</f>
        <v>1.1282173987898563</v>
      </c>
      <c r="G208" s="2">
        <f>IFERROR('Selected scen drivers'!I206/'Selected scen drivers'!$F206,"")</f>
        <v>1.2400024670957179</v>
      </c>
      <c r="H208" s="2">
        <f>IFERROR('Selected scen drivers'!J206/'Selected scen drivers'!$F206,"")</f>
        <v>1.3354625178014867</v>
      </c>
      <c r="I208" s="2">
        <f>IFERROR('Selected scen drivers'!K206/'Selected scen drivers'!$F206,"")</f>
        <v>1.4251322599236702</v>
      </c>
      <c r="J208" s="2">
        <f>IFERROR('Selected scen drivers'!L206/'Selected scen drivers'!$F206,"")</f>
        <v>1.5141911832197101</v>
      </c>
      <c r="K208" s="2">
        <f>IFERROR('Selected scen drivers'!M206/'Selected scen drivers'!$F206,"")</f>
        <v>1.6040660241693876</v>
      </c>
      <c r="L208" s="2">
        <f>IFERROR('Selected scen drivers'!N206/'Selected scen drivers'!$F206,"")</f>
        <v>1.6963431879156508</v>
      </c>
      <c r="M208" s="2">
        <f>IFERROR('Selected scen drivers'!O206/'Selected scen drivers'!$F206,"")</f>
        <v>1.7935513901570053</v>
      </c>
      <c r="N208" s="2">
        <f>IFERROR('Selected scen drivers'!P206/'Selected scen drivers'!$F206,"")</f>
        <v>1.8953683123260325</v>
      </c>
      <c r="O208" s="2">
        <f>IFERROR('Selected scen drivers'!Q206/'Selected scen drivers'!$F206,"")</f>
        <v>1.9950150507235214</v>
      </c>
      <c r="P208" s="2">
        <f>IFERROR('Selected scen drivers'!R206/'Selected scen drivers'!$F206,"")</f>
        <v>2.0895143233080455</v>
      </c>
      <c r="Q208" s="2">
        <f>IFERROR('Selected scen drivers'!S206/'Selected scen drivers'!$F206,"")</f>
        <v>2.1777328876496207</v>
      </c>
      <c r="R208" s="2">
        <f>IFERROR('Selected scen drivers'!T206/'Selected scen drivers'!$F206,"")</f>
        <v>2.2582954182354067</v>
      </c>
      <c r="S208" s="2">
        <f>IFERROR('Selected scen drivers'!U206/'Selected scen drivers'!$F206,"")</f>
        <v>2.3311314594168162</v>
      </c>
      <c r="T208" s="2">
        <f>IFERROR('Selected scen drivers'!V206/'Selected scen drivers'!$F206,"")</f>
        <v>2.397484332818526</v>
      </c>
      <c r="U208" s="2">
        <f>IFERROR('Selected scen drivers'!W206/'Selected scen drivers'!$F206,"")</f>
        <v>2.4572984175217591</v>
      </c>
      <c r="V208" s="2"/>
      <c r="W208" s="2"/>
      <c r="X208" s="2"/>
      <c r="Y208" s="2"/>
      <c r="Z208" s="2"/>
      <c r="AA208" s="2"/>
      <c r="AB208" s="2"/>
      <c r="AC208" s="2"/>
    </row>
    <row r="209" spans="2:29" x14ac:dyDescent="0.35">
      <c r="B209" t="str">
        <f>'Selected scen drivers'!C207</f>
        <v>EU_north</v>
      </c>
      <c r="C209" t="str">
        <f>'Selected scen drivers'!D207</f>
        <v>HOU</v>
      </c>
      <c r="D209" s="2">
        <f>IFERROR('Selected scen drivers'!F207/'Selected scen drivers'!$F207,"")</f>
        <v>1</v>
      </c>
      <c r="E209" s="2">
        <f>IFERROR('Selected scen drivers'!G207/'Selected scen drivers'!$F207,"")</f>
        <v>1.0015258775372997</v>
      </c>
      <c r="F209" s="2">
        <f>IFERROR('Selected scen drivers'!H207/'Selected scen drivers'!$F207,"")</f>
        <v>1.0091552652237965</v>
      </c>
      <c r="G209" s="2">
        <f>IFERROR('Selected scen drivers'!I207/'Selected scen drivers'!$F207,"")</f>
        <v>1.0042569141974593</v>
      </c>
      <c r="H209" s="2">
        <f>IFERROR('Selected scen drivers'!J207/'Selected scen drivers'!$F207,"")</f>
        <v>0.99696850065454878</v>
      </c>
      <c r="I209" s="2">
        <f>IFERROR('Selected scen drivers'!K207/'Selected scen drivers'!$F207,"")</f>
        <v>0.99348748305406998</v>
      </c>
      <c r="J209" s="2">
        <f>IFERROR('Selected scen drivers'!L207/'Selected scen drivers'!$F207,"")</f>
        <v>0.9915799739568717</v>
      </c>
      <c r="K209" s="2">
        <f>IFERROR('Selected scen drivers'!M207/'Selected scen drivers'!$F207,"")</f>
        <v>0.98649414796740242</v>
      </c>
      <c r="L209" s="2">
        <f>IFERROR('Selected scen drivers'!N207/'Selected scen drivers'!$F207,"")</f>
        <v>0.97649602385226286</v>
      </c>
      <c r="M209" s="2">
        <f>IFERROR('Selected scen drivers'!O207/'Selected scen drivers'!$F207,"")</f>
        <v>0.96284230013161998</v>
      </c>
      <c r="N209" s="2">
        <f>IFERROR('Selected scen drivers'!P207/'Selected scen drivers'!$F207,"")</f>
        <v>0.96488976674887295</v>
      </c>
      <c r="O209" s="2">
        <f>IFERROR('Selected scen drivers'!Q207/'Selected scen drivers'!$F207,"")</f>
        <v>0.96788587938415338</v>
      </c>
      <c r="P209" s="2">
        <f>IFERROR('Selected scen drivers'!R207/'Selected scen drivers'!$F207,"")</f>
        <v>0.96412705502602447</v>
      </c>
      <c r="Q209" s="2">
        <f>IFERROR('Selected scen drivers'!S207/'Selected scen drivers'!$F207,"")</f>
        <v>0.95619229073435474</v>
      </c>
      <c r="R209" s="2">
        <f>IFERROR('Selected scen drivers'!T207/'Selected scen drivers'!$F207,"")</f>
        <v>0.95060639636355482</v>
      </c>
      <c r="S209" s="2">
        <f>IFERROR('Selected scen drivers'!U207/'Selected scen drivers'!$F207,"")</f>
        <v>0.95044949149605606</v>
      </c>
      <c r="T209" s="2">
        <f>IFERROR('Selected scen drivers'!V207/'Selected scen drivers'!$F207,"")</f>
        <v>0.94774918710709866</v>
      </c>
      <c r="U209" s="2">
        <f>IFERROR('Selected scen drivers'!W207/'Selected scen drivers'!$F207,"")</f>
        <v>0.94248310296752436</v>
      </c>
      <c r="V209" s="2"/>
      <c r="W209" s="2"/>
      <c r="X209" s="2"/>
      <c r="Y209" s="2"/>
      <c r="Z209" s="2"/>
      <c r="AA209" s="2"/>
      <c r="AB209" s="2"/>
      <c r="AC209" s="2"/>
    </row>
    <row r="210" spans="2:29" x14ac:dyDescent="0.35">
      <c r="B210" t="str">
        <f>'Selected scen drivers'!C208</f>
        <v>EU_north</v>
      </c>
      <c r="C210" t="str">
        <f>'Selected scen drivers'!D208</f>
        <v>POP</v>
      </c>
      <c r="D210" s="2">
        <f>IFERROR('Selected scen drivers'!F208/'Selected scen drivers'!$F208,"")</f>
        <v>1</v>
      </c>
      <c r="E210" s="2">
        <f>IFERROR('Selected scen drivers'!G208/'Selected scen drivers'!$F208,"")</f>
        <v>1.0032769962832506</v>
      </c>
      <c r="F210" s="2">
        <f>IFERROR('Selected scen drivers'!H208/'Selected scen drivers'!$F208,"")</f>
        <v>1.0196619776995037</v>
      </c>
      <c r="G210" s="2">
        <f>IFERROR('Selected scen drivers'!I208/'Selected scen drivers'!$F208,"")</f>
        <v>1.0308479145540386</v>
      </c>
      <c r="H210" s="2">
        <f>IFERROR('Selected scen drivers'!J208/'Selected scen drivers'!$F208,"")</f>
        <v>1.041334993828086</v>
      </c>
      <c r="I210" s="2">
        <f>IFERROR('Selected scen drivers'!K208/'Selected scen drivers'!$F208,"")</f>
        <v>1.0524229998245305</v>
      </c>
      <c r="J210" s="2">
        <f>IFERROR('Selected scen drivers'!L208/'Selected scen drivers'!$F208,"")</f>
        <v>1.0654133382180788</v>
      </c>
      <c r="K210" s="2">
        <f>IFERROR('Selected scen drivers'!M208/'Selected scen drivers'!$F208,"")</f>
        <v>1.0814746938185236</v>
      </c>
      <c r="L210" s="2">
        <f>IFERROR('Selected scen drivers'!N208/'Selected scen drivers'!$F208,"")</f>
        <v>1.0962028185316277</v>
      </c>
      <c r="M210" s="2">
        <f>IFERROR('Selected scen drivers'!O208/'Selected scen drivers'!$F208,"")</f>
        <v>1.1099804024324544</v>
      </c>
      <c r="N210" s="2">
        <f>IFERROR('Selected scen drivers'!P208/'Selected scen drivers'!$F208,"")</f>
        <v>1.1227441656950095</v>
      </c>
      <c r="O210" s="2">
        <f>IFERROR('Selected scen drivers'!Q208/'Selected scen drivers'!$F208,"")</f>
        <v>1.135494726358437</v>
      </c>
      <c r="P210" s="2">
        <f>IFERROR('Selected scen drivers'!R208/'Selected scen drivers'!$F208,"")</f>
        <v>1.1479122572494846</v>
      </c>
      <c r="Q210" s="2">
        <f>IFERROR('Selected scen drivers'!S208/'Selected scen drivers'!$F208,"")</f>
        <v>1.1585513285506819</v>
      </c>
      <c r="R210" s="2">
        <f>IFERROR('Selected scen drivers'!T208/'Selected scen drivers'!$F208,"")</f>
        <v>1.1657819983311357</v>
      </c>
      <c r="S210" s="2">
        <f>IFERROR('Selected scen drivers'!U208/'Selected scen drivers'!$F208,"")</f>
        <v>1.1694426389825796</v>
      </c>
      <c r="T210" s="2">
        <f>IFERROR('Selected scen drivers'!V208/'Selected scen drivers'!$F208,"")</f>
        <v>1.1712124821393155</v>
      </c>
      <c r="U210" s="2">
        <f>IFERROR('Selected scen drivers'!W208/'Selected scen drivers'!$F208,"")</f>
        <v>1.1725307500809783</v>
      </c>
      <c r="V210" s="2"/>
      <c r="W210" s="2"/>
      <c r="X210" s="2"/>
      <c r="Y210" s="2"/>
      <c r="Z210" s="2"/>
      <c r="AA210" s="2"/>
      <c r="AB210" s="2"/>
      <c r="AC210" s="2"/>
    </row>
    <row r="211" spans="2:29" x14ac:dyDescent="0.35">
      <c r="B211" t="str">
        <f>'Selected scen drivers'!C209</f>
        <v>Germany</v>
      </c>
      <c r="C211" t="str">
        <f>'Selected scen drivers'!D209</f>
        <v>GDP</v>
      </c>
      <c r="D211" s="2">
        <f>IFERROR('Selected scen drivers'!F209/'Selected scen drivers'!$F209,"")</f>
        <v>1</v>
      </c>
      <c r="E211" s="2">
        <f>IFERROR('Selected scen drivers'!G209/'Selected scen drivers'!$F209,"")</f>
        <v>1.0056875027351018</v>
      </c>
      <c r="F211" s="2">
        <f>IFERROR('Selected scen drivers'!H209/'Selected scen drivers'!$F209,"")</f>
        <v>1.075482270755713</v>
      </c>
      <c r="G211" s="2">
        <f>IFERROR('Selected scen drivers'!I209/'Selected scen drivers'!$F209,"")</f>
        <v>1.1321837606128238</v>
      </c>
      <c r="H211" s="2">
        <f>IFERROR('Selected scen drivers'!J209/'Selected scen drivers'!$F209,"")</f>
        <v>1.1925748084925729</v>
      </c>
      <c r="I211" s="2">
        <f>IFERROR('Selected scen drivers'!K209/'Selected scen drivers'!$F209,"")</f>
        <v>1.2633403804646077</v>
      </c>
      <c r="J211" s="2">
        <f>IFERROR('Selected scen drivers'!L209/'Selected scen drivers'!$F209,"")</f>
        <v>1.3384217544590336</v>
      </c>
      <c r="K211" s="2">
        <f>IFERROR('Selected scen drivers'!M209/'Selected scen drivers'!$F209,"")</f>
        <v>1.4106460473943472</v>
      </c>
      <c r="L211" s="2">
        <f>IFERROR('Selected scen drivers'!N209/'Selected scen drivers'!$F209,"")</f>
        <v>1.4794649813912475</v>
      </c>
      <c r="M211" s="2">
        <f>IFERROR('Selected scen drivers'!O209/'Selected scen drivers'!$F209,"")</f>
        <v>1.5470842431476584</v>
      </c>
      <c r="N211" s="2">
        <f>IFERROR('Selected scen drivers'!P209/'Selected scen drivers'!$F209,"")</f>
        <v>1.61544795560257</v>
      </c>
      <c r="O211" s="2">
        <f>IFERROR('Selected scen drivers'!Q209/'Selected scen drivers'!$F209,"")</f>
        <v>1.6834369276720875</v>
      </c>
      <c r="P211" s="2">
        <f>IFERROR('Selected scen drivers'!R209/'Selected scen drivers'!$F209,"")</f>
        <v>1.7491145815256512</v>
      </c>
      <c r="Q211" s="2">
        <f>IFERROR('Selected scen drivers'!S209/'Selected scen drivers'!$F209,"")</f>
        <v>1.8078457055506345</v>
      </c>
      <c r="R211" s="2">
        <f>IFERROR('Selected scen drivers'!T209/'Selected scen drivers'!$F209,"")</f>
        <v>1.8566097413385929</v>
      </c>
      <c r="S211" s="2">
        <f>IFERROR('Selected scen drivers'!U209/'Selected scen drivers'!$F209,"")</f>
        <v>1.8956833428653204</v>
      </c>
      <c r="T211" s="2">
        <f>IFERROR('Selected scen drivers'!V209/'Selected scen drivers'!$F209,"")</f>
        <v>1.9267515843470189</v>
      </c>
      <c r="U211" s="2">
        <f>IFERROR('Selected scen drivers'!W209/'Selected scen drivers'!$F209,"")</f>
        <v>1.9506368826026399</v>
      </c>
      <c r="V211" s="2"/>
      <c r="W211" s="2"/>
      <c r="X211" s="2"/>
      <c r="Y211" s="2"/>
      <c r="Z211" s="2"/>
      <c r="AA211" s="2"/>
      <c r="AB211" s="2"/>
      <c r="AC211" s="2"/>
    </row>
    <row r="212" spans="2:29" x14ac:dyDescent="0.35">
      <c r="B212" t="str">
        <f>'Selected scen drivers'!C210</f>
        <v>Germany</v>
      </c>
      <c r="C212" t="str">
        <f>'Selected scen drivers'!D210</f>
        <v>GDPAGR</v>
      </c>
      <c r="D212" s="2">
        <f>IFERROR('Selected scen drivers'!F210/'Selected scen drivers'!$F210,"")</f>
        <v>1</v>
      </c>
      <c r="E212" s="2">
        <f>IFERROR('Selected scen drivers'!G210/'Selected scen drivers'!$F210,"")</f>
        <v>1.0056875027350995</v>
      </c>
      <c r="F212" s="2">
        <f>IFERROR('Selected scen drivers'!H210/'Selected scen drivers'!$F210,"")</f>
        <v>1.0754822707557106</v>
      </c>
      <c r="G212" s="2">
        <f>IFERROR('Selected scen drivers'!I210/'Selected scen drivers'!$F210,"")</f>
        <v>1.1321837606128222</v>
      </c>
      <c r="H212" s="2">
        <f>IFERROR('Selected scen drivers'!J210/'Selected scen drivers'!$F210,"")</f>
        <v>1.192574808492572</v>
      </c>
      <c r="I212" s="2">
        <f>IFERROR('Selected scen drivers'!K210/'Selected scen drivers'!$F210,"")</f>
        <v>1.2633403804646048</v>
      </c>
      <c r="J212" s="2">
        <f>IFERROR('Selected scen drivers'!L210/'Selected scen drivers'!$F210,"")</f>
        <v>1.3384217544590329</v>
      </c>
      <c r="K212" s="2">
        <f>IFERROR('Selected scen drivers'!M210/'Selected scen drivers'!$F210,"")</f>
        <v>1.4106460473943447</v>
      </c>
      <c r="L212" s="2">
        <f>IFERROR('Selected scen drivers'!N210/'Selected scen drivers'!$F210,"")</f>
        <v>1.479464981391247</v>
      </c>
      <c r="M212" s="2">
        <f>IFERROR('Selected scen drivers'!O210/'Selected scen drivers'!$F210,"")</f>
        <v>1.5470842431476572</v>
      </c>
      <c r="N212" s="2">
        <f>IFERROR('Selected scen drivers'!P210/'Selected scen drivers'!$F210,"")</f>
        <v>1.6154479556025696</v>
      </c>
      <c r="O212" s="2">
        <f>IFERROR('Selected scen drivers'!Q210/'Selected scen drivers'!$F210,"")</f>
        <v>1.683436927672086</v>
      </c>
      <c r="P212" s="2">
        <f>IFERROR('Selected scen drivers'!R210/'Selected scen drivers'!$F210,"")</f>
        <v>1.7491145815256495</v>
      </c>
      <c r="Q212" s="2">
        <f>IFERROR('Selected scen drivers'!S210/'Selected scen drivers'!$F210,"")</f>
        <v>1.8078457055506334</v>
      </c>
      <c r="R212" s="2">
        <f>IFERROR('Selected scen drivers'!T210/'Selected scen drivers'!$F210,"")</f>
        <v>1.8566097413385922</v>
      </c>
      <c r="S212" s="2">
        <f>IFERROR('Selected scen drivers'!U210/'Selected scen drivers'!$F210,"")</f>
        <v>1.895683342865319</v>
      </c>
      <c r="T212" s="2">
        <f>IFERROR('Selected scen drivers'!V210/'Selected scen drivers'!$F210,"")</f>
        <v>1.9267515843470162</v>
      </c>
      <c r="U212" s="2">
        <f>IFERROR('Selected scen drivers'!W210/'Selected scen drivers'!$F210,"")</f>
        <v>1.9506368826026363</v>
      </c>
      <c r="V212" s="2"/>
      <c r="W212" s="2"/>
      <c r="X212" s="2"/>
      <c r="Y212" s="2"/>
      <c r="Z212" s="2"/>
      <c r="AA212" s="2"/>
      <c r="AB212" s="2"/>
      <c r="AC212" s="2"/>
    </row>
    <row r="213" spans="2:29" x14ac:dyDescent="0.35">
      <c r="B213" t="str">
        <f>'Selected scen drivers'!C211</f>
        <v>Germany</v>
      </c>
      <c r="C213" t="str">
        <f>'Selected scen drivers'!D211</f>
        <v>GDPIND</v>
      </c>
      <c r="D213" s="2">
        <f>IFERROR('Selected scen drivers'!F211/'Selected scen drivers'!$F211,"")</f>
        <v>1</v>
      </c>
      <c r="E213" s="2">
        <f>IFERROR('Selected scen drivers'!G211/'Selected scen drivers'!$F211,"")</f>
        <v>1.005687502735106</v>
      </c>
      <c r="F213" s="2">
        <f>IFERROR('Selected scen drivers'!H211/'Selected scen drivers'!$F211,"")</f>
        <v>1.0754822707557181</v>
      </c>
      <c r="G213" s="2">
        <f>IFERROR('Selected scen drivers'!I211/'Selected scen drivers'!$F211,"")</f>
        <v>1.1321837606128273</v>
      </c>
      <c r="H213" s="2">
        <f>IFERROR('Selected scen drivers'!J211/'Selected scen drivers'!$F211,"")</f>
        <v>1.1925748084925769</v>
      </c>
      <c r="I213" s="2">
        <f>IFERROR('Selected scen drivers'!K211/'Selected scen drivers'!$F211,"")</f>
        <v>1.2633403804646099</v>
      </c>
      <c r="J213" s="2">
        <f>IFERROR('Selected scen drivers'!L211/'Selected scen drivers'!$F211,"")</f>
        <v>1.3384217544590369</v>
      </c>
      <c r="K213" s="2">
        <f>IFERROR('Selected scen drivers'!M211/'Selected scen drivers'!$F211,"")</f>
        <v>1.410646047394353</v>
      </c>
      <c r="L213" s="2">
        <f>IFERROR('Selected scen drivers'!N211/'Selected scen drivers'!$F211,"")</f>
        <v>1.4794649813912488</v>
      </c>
      <c r="M213" s="2">
        <f>IFERROR('Selected scen drivers'!O211/'Selected scen drivers'!$F211,"")</f>
        <v>1.547084243147663</v>
      </c>
      <c r="N213" s="2">
        <f>IFERROR('Selected scen drivers'!P211/'Selected scen drivers'!$F211,"")</f>
        <v>1.615447955602572</v>
      </c>
      <c r="O213" s="2">
        <f>IFERROR('Selected scen drivers'!Q211/'Selected scen drivers'!$F211,"")</f>
        <v>1.68343692767209</v>
      </c>
      <c r="P213" s="2">
        <f>IFERROR('Selected scen drivers'!R211/'Selected scen drivers'!$F211,"")</f>
        <v>1.7491145815256544</v>
      </c>
      <c r="Q213" s="2">
        <f>IFERROR('Selected scen drivers'!S211/'Selected scen drivers'!$F211,"")</f>
        <v>1.8078457055506396</v>
      </c>
      <c r="R213" s="2">
        <f>IFERROR('Selected scen drivers'!T211/'Selected scen drivers'!$F211,"")</f>
        <v>1.8566097413385916</v>
      </c>
      <c r="S213" s="2">
        <f>IFERROR('Selected scen drivers'!U211/'Selected scen drivers'!$F211,"")</f>
        <v>1.895683342865325</v>
      </c>
      <c r="T213" s="2">
        <f>IFERROR('Selected scen drivers'!V211/'Selected scen drivers'!$F211,"")</f>
        <v>1.9267515843470235</v>
      </c>
      <c r="U213" s="2">
        <f>IFERROR('Selected scen drivers'!W211/'Selected scen drivers'!$F211,"")</f>
        <v>1.9506368826026428</v>
      </c>
      <c r="V213" s="2"/>
      <c r="W213" s="2"/>
      <c r="X213" s="2"/>
      <c r="Y213" s="2"/>
      <c r="Z213" s="2"/>
      <c r="AA213" s="2"/>
      <c r="AB213" s="2"/>
      <c r="AC213" s="2"/>
    </row>
    <row r="214" spans="2:29" x14ac:dyDescent="0.35">
      <c r="B214" t="str">
        <f>'Selected scen drivers'!C212</f>
        <v>Germany</v>
      </c>
      <c r="C214" t="str">
        <f>'Selected scen drivers'!D212</f>
        <v>GDPMFG</v>
      </c>
      <c r="D214" s="2">
        <f>IFERROR('Selected scen drivers'!F212/'Selected scen drivers'!$F212,"")</f>
        <v>1</v>
      </c>
      <c r="E214" s="2">
        <f>IFERROR('Selected scen drivers'!G212/'Selected scen drivers'!$F212,"")</f>
        <v>1.005687502735104</v>
      </c>
      <c r="F214" s="2">
        <f>IFERROR('Selected scen drivers'!H212/'Selected scen drivers'!$F212,"")</f>
        <v>1.0895474184482448</v>
      </c>
      <c r="G214" s="2">
        <f>IFERROR('Selected scen drivers'!I212/'Selected scen drivers'!$F212,"")</f>
        <v>1.1617971391707316</v>
      </c>
      <c r="H214" s="2">
        <f>IFERROR('Selected scen drivers'!J212/'Selected scen drivers'!$F212,"")</f>
        <v>1.2393642571109635</v>
      </c>
      <c r="I214" s="2">
        <f>IFERROR('Selected scen drivers'!K212/'Selected scen drivers'!$F212,"")</f>
        <v>1.3294281980710692</v>
      </c>
      <c r="J214" s="2">
        <f>IFERROR('Selected scen drivers'!L212/'Selected scen drivers'!$F212,"")</f>
        <v>1.4259410942159498</v>
      </c>
      <c r="K214" s="2">
        <f>IFERROR('Selected scen drivers'!M212/'Selected scen drivers'!$F212,"")</f>
        <v>1.5213365471152429</v>
      </c>
      <c r="L214" s="2">
        <f>IFERROR('Selected scen drivers'!N212/'Selected scen drivers'!$F212,"")</f>
        <v>1.6149039916336092</v>
      </c>
      <c r="M214" s="2">
        <f>IFERROR('Selected scen drivers'!O212/'Selected scen drivers'!$F212,"")</f>
        <v>1.708946276316222</v>
      </c>
      <c r="N214" s="2">
        <f>IFERROR('Selected scen drivers'!P212/'Selected scen drivers'!$F212,"")</f>
        <v>1.8055892831975113</v>
      </c>
      <c r="O214" s="2">
        <f>IFERROR('Selected scen drivers'!Q212/'Selected scen drivers'!$F212,"")</f>
        <v>1.9035966612410007</v>
      </c>
      <c r="P214" s="2">
        <f>IFERROR('Selected scen drivers'!R212/'Selected scen drivers'!$F212,"")</f>
        <v>2.0007385380352494</v>
      </c>
      <c r="Q214" s="2">
        <f>IFERROR('Selected scen drivers'!S212/'Selected scen drivers'!$F212,"")</f>
        <v>2.0915615886884384</v>
      </c>
      <c r="R214" s="2">
        <f>IFERROR('Selected scen drivers'!T212/'Selected scen drivers'!$F212,"")</f>
        <v>2.1722591779514198</v>
      </c>
      <c r="S214" s="2">
        <f>IFERROR('Selected scen drivers'!U212/'Selected scen drivers'!$F212,"")</f>
        <v>2.2427675644183935</v>
      </c>
      <c r="T214" s="2">
        <f>IFERROR('Selected scen drivers'!V212/'Selected scen drivers'!$F212,"")</f>
        <v>2.3047221888500733</v>
      </c>
      <c r="U214" s="2">
        <f>IFERROR('Selected scen drivers'!W212/'Selected scen drivers'!$F212,"")</f>
        <v>2.3588034749392874</v>
      </c>
      <c r="V214" s="2"/>
      <c r="W214" s="2"/>
      <c r="X214" s="2"/>
      <c r="Y214" s="2"/>
      <c r="Z214" s="2"/>
      <c r="AA214" s="2"/>
      <c r="AB214" s="2"/>
      <c r="AC214" s="2"/>
    </row>
    <row r="215" spans="2:29" x14ac:dyDescent="0.35">
      <c r="B215" t="str">
        <f>'Selected scen drivers'!C213</f>
        <v>Germany</v>
      </c>
      <c r="C215" t="str">
        <f>'Selected scen drivers'!D213</f>
        <v>GDPPCAP</v>
      </c>
      <c r="D215" s="2">
        <f>IFERROR('Selected scen drivers'!F213/'Selected scen drivers'!$F213,"")</f>
        <v>1</v>
      </c>
      <c r="E215" s="2">
        <f>IFERROR('Selected scen drivers'!G213/'Selected scen drivers'!$F213,"")</f>
        <v>1.0048794637262031</v>
      </c>
      <c r="F215" s="2">
        <f>IFERROR('Selected scen drivers'!H213/'Selected scen drivers'!$F213,"")</f>
        <v>1.0703183143936468</v>
      </c>
      <c r="G215" s="2">
        <f>IFERROR('Selected scen drivers'!I213/'Selected scen drivers'!$F213,"")</f>
        <v>1.1346759885234992</v>
      </c>
      <c r="H215" s="2">
        <f>IFERROR('Selected scen drivers'!J213/'Selected scen drivers'!$F213,"")</f>
        <v>1.2037836259647272</v>
      </c>
      <c r="I215" s="2">
        <f>IFERROR('Selected scen drivers'!K213/'Selected scen drivers'!$F213,"")</f>
        <v>1.2835329018218655</v>
      </c>
      <c r="J215" s="2">
        <f>IFERROR('Selected scen drivers'!L213/'Selected scen drivers'!$F213,"")</f>
        <v>1.3675906890257226</v>
      </c>
      <c r="K215" s="2">
        <f>IFERROR('Selected scen drivers'!M213/'Selected scen drivers'!$F213,"")</f>
        <v>1.449668363959475</v>
      </c>
      <c r="L215" s="2">
        <f>IFERROR('Selected scen drivers'!N213/'Selected scen drivers'!$F213,"")</f>
        <v>1.5302592926268856</v>
      </c>
      <c r="M215" s="2">
        <f>IFERROR('Selected scen drivers'!O213/'Selected scen drivers'!$F213,"")</f>
        <v>1.6113852368227277</v>
      </c>
      <c r="N215" s="2">
        <f>IFERROR('Selected scen drivers'!P213/'Selected scen drivers'!$F213,"")</f>
        <v>1.6952384218546854</v>
      </c>
      <c r="O215" s="2">
        <f>IFERROR('Selected scen drivers'!Q213/'Selected scen drivers'!$F213,"")</f>
        <v>1.7788251846324026</v>
      </c>
      <c r="P215" s="2">
        <f>IFERROR('Selected scen drivers'!R213/'Selected scen drivers'!$F213,"")</f>
        <v>1.8612120236800933</v>
      </c>
      <c r="Q215" s="2">
        <f>IFERROR('Selected scen drivers'!S213/'Selected scen drivers'!$F213,"")</f>
        <v>1.9405859794913036</v>
      </c>
      <c r="R215" s="2">
        <f>IFERROR('Selected scen drivers'!T213/'Selected scen drivers'!$F213,"")</f>
        <v>2.0154412648077775</v>
      </c>
      <c r="S215" s="2">
        <f>IFERROR('Selected scen drivers'!U213/'Selected scen drivers'!$F213,"")</f>
        <v>2.084979895452411</v>
      </c>
      <c r="T215" s="2">
        <f>IFERROR('Selected scen drivers'!V213/'Selected scen drivers'!$F213,"")</f>
        <v>2.149338051671478</v>
      </c>
      <c r="U215" s="2">
        <f>IFERROR('Selected scen drivers'!W213/'Selected scen drivers'!$F213,"")</f>
        <v>2.2092302681807916</v>
      </c>
      <c r="V215" s="2"/>
      <c r="W215" s="2"/>
      <c r="X215" s="2"/>
      <c r="Y215" s="2"/>
      <c r="Z215" s="2"/>
      <c r="AA215" s="2"/>
      <c r="AB215" s="2"/>
      <c r="AC215" s="2"/>
    </row>
    <row r="216" spans="2:29" x14ac:dyDescent="0.35">
      <c r="B216" t="str">
        <f>'Selected scen drivers'!C214</f>
        <v>Germany</v>
      </c>
      <c r="C216" t="str">
        <f>'Selected scen drivers'!D214</f>
        <v>GDPPHOU</v>
      </c>
      <c r="D216" s="2">
        <f>IFERROR('Selected scen drivers'!F214/'Selected scen drivers'!$F214,"")</f>
        <v>1</v>
      </c>
      <c r="E216" s="2">
        <f>IFERROR('Selected scen drivers'!G214/'Selected scen drivers'!$F214,"")</f>
        <v>1.0102412030563455</v>
      </c>
      <c r="F216" s="2">
        <f>IFERROR('Selected scen drivers'!H214/'Selected scen drivers'!$F214,"")</f>
        <v>1.1053774541200208</v>
      </c>
      <c r="G216" s="2">
        <f>IFERROR('Selected scen drivers'!I214/'Selected scen drivers'!$F214,"")</f>
        <v>1.2311543970457035</v>
      </c>
      <c r="H216" s="2">
        <f>IFERROR('Selected scen drivers'!J214/'Selected scen drivers'!$F214,"")</f>
        <v>1.3639641509962579</v>
      </c>
      <c r="I216" s="2">
        <f>IFERROR('Selected scen drivers'!K214/'Selected scen drivers'!$F214,"")</f>
        <v>1.4728232627997366</v>
      </c>
      <c r="J216" s="2">
        <f>IFERROR('Selected scen drivers'!L214/'Selected scen drivers'!$F214,"")</f>
        <v>1.5753049771494569</v>
      </c>
      <c r="K216" s="2">
        <f>IFERROR('Selected scen drivers'!M214/'Selected scen drivers'!$F214,"")</f>
        <v>1.6985740397236131</v>
      </c>
      <c r="L216" s="2">
        <f>IFERROR('Selected scen drivers'!N214/'Selected scen drivers'!$F214,"")</f>
        <v>1.8380675625737501</v>
      </c>
      <c r="M216" s="2">
        <f>IFERROR('Selected scen drivers'!O214/'Selected scen drivers'!$F214,"")</f>
        <v>1.9714261739829841</v>
      </c>
      <c r="N216" s="2">
        <f>IFERROR('Selected scen drivers'!P214/'Selected scen drivers'!$F214,"")</f>
        <v>2.1001029305307188</v>
      </c>
      <c r="O216" s="2">
        <f>IFERROR('Selected scen drivers'!Q214/'Selected scen drivers'!$F214,"")</f>
        <v>2.2122392076173418</v>
      </c>
      <c r="P216" s="2">
        <f>IFERROR('Selected scen drivers'!R214/'Selected scen drivers'!$F214,"")</f>
        <v>2.3251347530311124</v>
      </c>
      <c r="Q216" s="2">
        <f>IFERROR('Selected scen drivers'!S214/'Selected scen drivers'!$F214,"")</f>
        <v>2.4505546667627449</v>
      </c>
      <c r="R216" s="2">
        <f>IFERROR('Selected scen drivers'!T214/'Selected scen drivers'!$F214,"")</f>
        <v>2.5957712954871521</v>
      </c>
      <c r="S216" s="2">
        <f>IFERROR('Selected scen drivers'!U214/'Selected scen drivers'!$F214,"")</f>
        <v>2.7327310897688624</v>
      </c>
      <c r="T216" s="2">
        <f>IFERROR('Selected scen drivers'!V214/'Selected scen drivers'!$F214,"")</f>
        <v>2.8690360011812053</v>
      </c>
      <c r="U216" s="2">
        <f>IFERROR('Selected scen drivers'!W214/'Selected scen drivers'!$F214,"")</f>
        <v>3.0024161928807804</v>
      </c>
      <c r="V216" s="2"/>
      <c r="W216" s="2"/>
      <c r="X216" s="2"/>
      <c r="Y216" s="2"/>
      <c r="Z216" s="2"/>
      <c r="AA216" s="2"/>
      <c r="AB216" s="2"/>
      <c r="AC216" s="2"/>
    </row>
    <row r="217" spans="2:29" x14ac:dyDescent="0.35">
      <c r="B217" t="str">
        <f>'Selected scen drivers'!C215</f>
        <v>Germany</v>
      </c>
      <c r="C217" t="str">
        <f>'Selected scen drivers'!D215</f>
        <v>GDPSER</v>
      </c>
      <c r="D217" s="2">
        <f>IFERROR('Selected scen drivers'!F215/'Selected scen drivers'!$F215,"")</f>
        <v>1</v>
      </c>
      <c r="E217" s="2">
        <f>IFERROR('Selected scen drivers'!G215/'Selected scen drivers'!$F215,"")</f>
        <v>1.0056875027351035</v>
      </c>
      <c r="F217" s="2">
        <f>IFERROR('Selected scen drivers'!H215/'Selected scen drivers'!$F215,"")</f>
        <v>1.0754822707557135</v>
      </c>
      <c r="G217" s="2">
        <f>IFERROR('Selected scen drivers'!I215/'Selected scen drivers'!$F215,"")</f>
        <v>1.132183760612824</v>
      </c>
      <c r="H217" s="2">
        <f>IFERROR('Selected scen drivers'!J215/'Selected scen drivers'!$F215,"")</f>
        <v>1.1925748084925727</v>
      </c>
      <c r="I217" s="2">
        <f>IFERROR('Selected scen drivers'!K215/'Selected scen drivers'!$F215,"")</f>
        <v>1.2633403804646095</v>
      </c>
      <c r="J217" s="2">
        <f>IFERROR('Selected scen drivers'!L215/'Selected scen drivers'!$F215,"")</f>
        <v>1.3384217544590349</v>
      </c>
      <c r="K217" s="2">
        <f>IFERROR('Selected scen drivers'!M215/'Selected scen drivers'!$F215,"")</f>
        <v>1.410646047394349</v>
      </c>
      <c r="L217" s="2">
        <f>IFERROR('Selected scen drivers'!N215/'Selected scen drivers'!$F215,"")</f>
        <v>1.479464981391247</v>
      </c>
      <c r="M217" s="2">
        <f>IFERROR('Selected scen drivers'!O215/'Selected scen drivers'!$F215,"")</f>
        <v>1.5470842431476606</v>
      </c>
      <c r="N217" s="2">
        <f>IFERROR('Selected scen drivers'!P215/'Selected scen drivers'!$F215,"")</f>
        <v>1.615447955602572</v>
      </c>
      <c r="O217" s="2">
        <f>IFERROR('Selected scen drivers'!Q215/'Selected scen drivers'!$F215,"")</f>
        <v>1.6834369276720884</v>
      </c>
      <c r="P217" s="2">
        <f>IFERROR('Selected scen drivers'!R215/'Selected scen drivers'!$F215,"")</f>
        <v>1.7491145815256524</v>
      </c>
      <c r="Q217" s="2">
        <f>IFERROR('Selected scen drivers'!S215/'Selected scen drivers'!$F215,"")</f>
        <v>1.8078457055506334</v>
      </c>
      <c r="R217" s="2">
        <f>IFERROR('Selected scen drivers'!T215/'Selected scen drivers'!$F215,"")</f>
        <v>1.8566097413385925</v>
      </c>
      <c r="S217" s="2">
        <f>IFERROR('Selected scen drivers'!U215/'Selected scen drivers'!$F215,"")</f>
        <v>1.8956833428653197</v>
      </c>
      <c r="T217" s="2">
        <f>IFERROR('Selected scen drivers'!V215/'Selected scen drivers'!$F215,"")</f>
        <v>1.9267515843470198</v>
      </c>
      <c r="U217" s="2">
        <f>IFERROR('Selected scen drivers'!W215/'Selected scen drivers'!$F215,"")</f>
        <v>1.9506368826026412</v>
      </c>
      <c r="V217" s="2"/>
      <c r="W217" s="2"/>
      <c r="X217" s="2"/>
      <c r="Y217" s="2"/>
      <c r="Z217" s="2"/>
      <c r="AA217" s="2"/>
      <c r="AB217" s="2"/>
      <c r="AC217" s="2"/>
    </row>
    <row r="218" spans="2:29" x14ac:dyDescent="0.35">
      <c r="B218" t="str">
        <f>'Selected scen drivers'!C216</f>
        <v>Germany</v>
      </c>
      <c r="C218" t="str">
        <f>'Selected scen drivers'!D216</f>
        <v>HOU</v>
      </c>
      <c r="D218" s="2">
        <f>IFERROR('Selected scen drivers'!F216/'Selected scen drivers'!$F216,"")</f>
        <v>1</v>
      </c>
      <c r="E218" s="2">
        <f>IFERROR('Selected scen drivers'!G216/'Selected scen drivers'!$F216,"")</f>
        <v>0.99549246228774824</v>
      </c>
      <c r="F218" s="2">
        <f>IFERROR('Selected scen drivers'!H216/'Selected scen drivers'!$F216,"")</f>
        <v>0.97295477372648953</v>
      </c>
      <c r="G218" s="2">
        <f>IFERROR('Selected scen drivers'!I216/'Selected scen drivers'!$F216,"")</f>
        <v>0.919611515281612</v>
      </c>
      <c r="H218" s="2">
        <f>IFERROR('Selected scen drivers'!J216/'Selected scen drivers'!$F216,"")</f>
        <v>0.87434468686108435</v>
      </c>
      <c r="I218" s="2">
        <f>IFERROR('Selected scen drivers'!K216/'Selected scen drivers'!$F216,"")</f>
        <v>0.85776780715907386</v>
      </c>
      <c r="J218" s="2">
        <f>IFERROR('Selected scen drivers'!L216/'Selected scen drivers'!$F216,"")</f>
        <v>0.84962707150264294</v>
      </c>
      <c r="K218" s="2">
        <f>IFERROR('Selected scen drivers'!M216/'Selected scen drivers'!$F216,"")</f>
        <v>0.83048840639521204</v>
      </c>
      <c r="L218" s="2">
        <f>IFERROR('Selected scen drivers'!N216/'Selected scen drivers'!$F216,"")</f>
        <v>0.80490239396838459</v>
      </c>
      <c r="M218" s="2">
        <f>IFERROR('Selected scen drivers'!O216/'Selected scen drivers'!$F216,"")</f>
        <v>0.78475383129462584</v>
      </c>
      <c r="N218" s="2">
        <f>IFERROR('Selected scen drivers'!P216/'Selected scen drivers'!$F216,"")</f>
        <v>0.76922322811783528</v>
      </c>
      <c r="O218" s="2">
        <f>IFERROR('Selected scen drivers'!Q216/'Selected scen drivers'!$F216,"")</f>
        <v>0.76096514421928296</v>
      </c>
      <c r="P218" s="2">
        <f>IFERROR('Selected scen drivers'!R216/'Selected scen drivers'!$F216,"")</f>
        <v>0.75226374697012655</v>
      </c>
      <c r="Q218" s="2">
        <f>IFERROR('Selected scen drivers'!S216/'Selected scen drivers'!$F216,"")</f>
        <v>0.73772918844485402</v>
      </c>
      <c r="R218" s="2">
        <f>IFERROR('Selected scen drivers'!T216/'Selected scen drivers'!$F216,"")</f>
        <v>0.71524396026967962</v>
      </c>
      <c r="S218" s="2">
        <f>IFERROR('Selected scen drivers'!U216/'Selected scen drivers'!$F216,"")</f>
        <v>0.69369553043935106</v>
      </c>
      <c r="T218" s="2">
        <f>IFERROR('Selected scen drivers'!V216/'Selected scen drivers'!$F216,"")</f>
        <v>0.67156758700614261</v>
      </c>
      <c r="U218" s="2">
        <f>IFERROR('Selected scen drivers'!W216/'Selected scen drivers'!$F216,"")</f>
        <v>0.64968903619288809</v>
      </c>
      <c r="V218" s="2"/>
      <c r="W218" s="2"/>
      <c r="X218" s="2"/>
      <c r="Y218" s="2"/>
      <c r="Z218" s="2"/>
      <c r="AA218" s="2"/>
      <c r="AB218" s="2"/>
      <c r="AC218" s="2"/>
    </row>
    <row r="219" spans="2:29" x14ac:dyDescent="0.35">
      <c r="B219" t="str">
        <f>'Selected scen drivers'!C217</f>
        <v>Germany</v>
      </c>
      <c r="C219" t="str">
        <f>'Selected scen drivers'!D217</f>
        <v>POP</v>
      </c>
      <c r="D219" s="2">
        <f>IFERROR('Selected scen drivers'!F217/'Selected scen drivers'!$F217,"")</f>
        <v>1</v>
      </c>
      <c r="E219" s="2">
        <f>IFERROR('Selected scen drivers'!G217/'Selected scen drivers'!$F217,"")</f>
        <v>1.0008041153571827</v>
      </c>
      <c r="F219" s="2">
        <f>IFERROR('Selected scen drivers'!H217/'Selected scen drivers'!$F217,"")</f>
        <v>1.0048246921430959</v>
      </c>
      <c r="G219" s="2">
        <f>IFERROR('Selected scen drivers'!I217/'Selected scen drivers'!$F217,"")</f>
        <v>0.99780357746538917</v>
      </c>
      <c r="H219" s="2">
        <f>IFERROR('Selected scen drivers'!J217/'Selected scen drivers'!$F217,"")</f>
        <v>0.99068867757428603</v>
      </c>
      <c r="I219" s="2">
        <f>IFERROR('Selected scen drivers'!K217/'Selected scen drivers'!$F217,"")</f>
        <v>0.98426801422184429</v>
      </c>
      <c r="J219" s="2">
        <f>IFERROR('Selected scen drivers'!L217/'Selected scen drivers'!$F217,"")</f>
        <v>0.97867129777882056</v>
      </c>
      <c r="K219" s="2">
        <f>IFERROR('Selected scen drivers'!M217/'Selected scen drivers'!$F217,"")</f>
        <v>0.97308190098144554</v>
      </c>
      <c r="L219" s="2">
        <f>IFERROR('Selected scen drivers'!N217/'Selected scen drivers'!$F217,"")</f>
        <v>0.96680672910769105</v>
      </c>
      <c r="M219" s="2">
        <f>IFERROR('Selected scen drivers'!O217/'Selected scen drivers'!$F217,"")</f>
        <v>0.96009582798347159</v>
      </c>
      <c r="N219" s="2">
        <f>IFERROR('Selected scen drivers'!P217/'Selected scen drivers'!$F217,"")</f>
        <v>0.9529325992005192</v>
      </c>
      <c r="O219" s="2">
        <f>IFERROR('Selected scen drivers'!Q217/'Selected scen drivers'!$F217,"")</f>
        <v>0.94637569909376651</v>
      </c>
      <c r="P219" s="2">
        <f>IFERROR('Selected scen drivers'!R217/'Selected scen drivers'!$F217,"")</f>
        <v>0.93977180421777207</v>
      </c>
      <c r="Q219" s="2">
        <f>IFERROR('Selected scen drivers'!S217/'Selected scen drivers'!$F217,"")</f>
        <v>0.93159783934156648</v>
      </c>
      <c r="R219" s="2">
        <f>IFERROR('Selected scen drivers'!T217/'Selected scen drivers'!$F217,"")</f>
        <v>0.92119268060916137</v>
      </c>
      <c r="S219" s="2">
        <f>IFERROR('Selected scen drivers'!U217/'Selected scen drivers'!$F217,"")</f>
        <v>0.90920941108354691</v>
      </c>
      <c r="T219" s="2">
        <f>IFERROR('Selected scen drivers'!V217/'Selected scen drivers'!$F217,"")</f>
        <v>0.89643952604320787</v>
      </c>
      <c r="U219" s="2">
        <f>IFERROR('Selected scen drivers'!W217/'Selected scen drivers'!$F217,"")</f>
        <v>0.88294864989737054</v>
      </c>
      <c r="V219" s="2"/>
      <c r="W219" s="2"/>
      <c r="X219" s="2"/>
      <c r="Y219" s="2"/>
      <c r="Z219" s="2"/>
      <c r="AA219" s="2"/>
      <c r="AB219" s="2"/>
      <c r="AC219" s="2"/>
    </row>
    <row r="220" spans="2:29" x14ac:dyDescent="0.35">
      <c r="B220" t="str">
        <f>'Selected scen drivers'!C218</f>
        <v>Canada</v>
      </c>
      <c r="C220" t="str">
        <f>'Selected scen drivers'!D218</f>
        <v>GDP</v>
      </c>
      <c r="D220" s="2">
        <f>IFERROR('Selected scen drivers'!F218/'Selected scen drivers'!$F218,"")</f>
        <v>1</v>
      </c>
      <c r="E220" s="2">
        <f>IFERROR('Selected scen drivers'!G218/'Selected scen drivers'!$F218,"")</f>
        <v>1.0067167739959313</v>
      </c>
      <c r="F220" s="2">
        <f>IFERROR('Selected scen drivers'!H218/'Selected scen drivers'!$F218,"")</f>
        <v>1.1364515566099329</v>
      </c>
      <c r="G220" s="2">
        <f>IFERROR('Selected scen drivers'!I218/'Selected scen drivers'!$F218,"")</f>
        <v>1.2614453023463557</v>
      </c>
      <c r="H220" s="2">
        <f>IFERROR('Selected scen drivers'!J218/'Selected scen drivers'!$F218,"")</f>
        <v>1.4019618251954686</v>
      </c>
      <c r="I220" s="2">
        <f>IFERROR('Selected scen drivers'!K218/'Selected scen drivers'!$F218,"")</f>
        <v>1.5580377354806507</v>
      </c>
      <c r="J220" s="2">
        <f>IFERROR('Selected scen drivers'!L218/'Selected scen drivers'!$F218,"")</f>
        <v>1.7211550312957247</v>
      </c>
      <c r="K220" s="2">
        <f>IFERROR('Selected scen drivers'!M218/'Selected scen drivers'!$F218,"")</f>
        <v>1.8845041924921988</v>
      </c>
      <c r="L220" s="2">
        <f>IFERROR('Selected scen drivers'!N218/'Selected scen drivers'!$F218,"")</f>
        <v>2.0478838622914886</v>
      </c>
      <c r="M220" s="2">
        <f>IFERROR('Selected scen drivers'!O218/'Selected scen drivers'!$F218,"")</f>
        <v>2.2128621828783279</v>
      </c>
      <c r="N220" s="2">
        <f>IFERROR('Selected scen drivers'!P218/'Selected scen drivers'!$F218,"")</f>
        <v>2.3830696779877991</v>
      </c>
      <c r="O220" s="2">
        <f>IFERROR('Selected scen drivers'!Q218/'Selected scen drivers'!$F218,"")</f>
        <v>2.5542900587107553</v>
      </c>
      <c r="P220" s="2">
        <f>IFERROR('Selected scen drivers'!R218/'Selected scen drivers'!$F218,"")</f>
        <v>2.7198236358688423</v>
      </c>
      <c r="Q220" s="2">
        <f>IFERROR('Selected scen drivers'!S218/'Selected scen drivers'!$F218,"")</f>
        <v>2.8762107339027461</v>
      </c>
      <c r="R220" s="2">
        <f>IFERROR('Selected scen drivers'!T218/'Selected scen drivers'!$F218,"")</f>
        <v>3.0225238912868653</v>
      </c>
      <c r="S220" s="2">
        <f>IFERROR('Selected scen drivers'!U218/'Selected scen drivers'!$F218,"")</f>
        <v>3.1588119217857051</v>
      </c>
      <c r="T220" s="2">
        <f>IFERROR('Selected scen drivers'!V218/'Selected scen drivers'!$F218,"")</f>
        <v>3.2853799114274245</v>
      </c>
      <c r="U220" s="2">
        <f>IFERROR('Selected scen drivers'!W218/'Selected scen drivers'!$F218,"")</f>
        <v>3.4011112453489636</v>
      </c>
      <c r="V220" s="2"/>
      <c r="W220" s="2"/>
      <c r="X220" s="2"/>
      <c r="Y220" s="2"/>
      <c r="Z220" s="2"/>
      <c r="AA220" s="2"/>
      <c r="AB220" s="2"/>
      <c r="AC220" s="2"/>
    </row>
    <row r="221" spans="2:29" x14ac:dyDescent="0.35">
      <c r="B221" t="str">
        <f>'Selected scen drivers'!C219</f>
        <v>Canada</v>
      </c>
      <c r="C221" t="str">
        <f>'Selected scen drivers'!D219</f>
        <v>GDPAGR</v>
      </c>
      <c r="D221" s="2">
        <f>IFERROR('Selected scen drivers'!F219/'Selected scen drivers'!$F219,"")</f>
        <v>1</v>
      </c>
      <c r="E221" s="2">
        <f>IFERROR('Selected scen drivers'!G219/'Selected scen drivers'!$F219,"")</f>
        <v>1.0067167739959322</v>
      </c>
      <c r="F221" s="2">
        <f>IFERROR('Selected scen drivers'!H219/'Selected scen drivers'!$F219,"")</f>
        <v>1.1364515566099342</v>
      </c>
      <c r="G221" s="2">
        <f>IFERROR('Selected scen drivers'!I219/'Selected scen drivers'!$F219,"")</f>
        <v>1.2614453023463581</v>
      </c>
      <c r="H221" s="2">
        <f>IFERROR('Selected scen drivers'!J219/'Selected scen drivers'!$F219,"")</f>
        <v>1.4019618251954684</v>
      </c>
      <c r="I221" s="2">
        <f>IFERROR('Selected scen drivers'!K219/'Selected scen drivers'!$F219,"")</f>
        <v>1.5580377354806532</v>
      </c>
      <c r="J221" s="2">
        <f>IFERROR('Selected scen drivers'!L219/'Selected scen drivers'!$F219,"")</f>
        <v>1.7211550312957262</v>
      </c>
      <c r="K221" s="2">
        <f>IFERROR('Selected scen drivers'!M219/'Selected scen drivers'!$F219,"")</f>
        <v>1.8845041924922006</v>
      </c>
      <c r="L221" s="2">
        <f>IFERROR('Selected scen drivers'!N219/'Selected scen drivers'!$F219,"")</f>
        <v>2.0478838622914894</v>
      </c>
      <c r="M221" s="2">
        <f>IFERROR('Selected scen drivers'!O219/'Selected scen drivers'!$F219,"")</f>
        <v>2.2128621828783301</v>
      </c>
      <c r="N221" s="2">
        <f>IFERROR('Selected scen drivers'!P219/'Selected scen drivers'!$F219,"")</f>
        <v>2.3830696779878</v>
      </c>
      <c r="O221" s="2">
        <f>IFERROR('Selected scen drivers'!Q219/'Selected scen drivers'!$F219,"")</f>
        <v>2.5542900587107584</v>
      </c>
      <c r="P221" s="2">
        <f>IFERROR('Selected scen drivers'!R219/'Selected scen drivers'!$F219,"")</f>
        <v>2.7198236358688455</v>
      </c>
      <c r="Q221" s="2">
        <f>IFERROR('Selected scen drivers'!S219/'Selected scen drivers'!$F219,"")</f>
        <v>2.8762107339027474</v>
      </c>
      <c r="R221" s="2">
        <f>IFERROR('Selected scen drivers'!T219/'Selected scen drivers'!$F219,"")</f>
        <v>3.0225238912868697</v>
      </c>
      <c r="S221" s="2">
        <f>IFERROR('Selected scen drivers'!U219/'Selected scen drivers'!$F219,"")</f>
        <v>3.1588119217857091</v>
      </c>
      <c r="T221" s="2">
        <f>IFERROR('Selected scen drivers'!V219/'Selected scen drivers'!$F219,"")</f>
        <v>3.285379911427428</v>
      </c>
      <c r="U221" s="2">
        <f>IFERROR('Selected scen drivers'!W219/'Selected scen drivers'!$F219,"")</f>
        <v>3.4011112453489662</v>
      </c>
      <c r="V221" s="2"/>
      <c r="W221" s="2"/>
      <c r="X221" s="2"/>
      <c r="Y221" s="2"/>
      <c r="Z221" s="2"/>
      <c r="AA221" s="2"/>
      <c r="AB221" s="2"/>
      <c r="AC221" s="2"/>
    </row>
    <row r="222" spans="2:29" x14ac:dyDescent="0.35">
      <c r="B222" t="str">
        <f>'Selected scen drivers'!C220</f>
        <v>Canada</v>
      </c>
      <c r="C222" t="str">
        <f>'Selected scen drivers'!D220</f>
        <v>GDPIND</v>
      </c>
      <c r="D222" s="2">
        <f>IFERROR('Selected scen drivers'!F220/'Selected scen drivers'!$F220,"")</f>
        <v>1</v>
      </c>
      <c r="E222" s="2">
        <f>IFERROR('Selected scen drivers'!G220/'Selected scen drivers'!$F220,"")</f>
        <v>1.0067167739959322</v>
      </c>
      <c r="F222" s="2">
        <f>IFERROR('Selected scen drivers'!H220/'Selected scen drivers'!$F220,"")</f>
        <v>1.1449289602726314</v>
      </c>
      <c r="G222" s="2">
        <f>IFERROR('Selected scen drivers'!I220/'Selected scen drivers'!$F220,"")</f>
        <v>1.2802649008839386</v>
      </c>
      <c r="H222" s="2">
        <f>IFERROR('Selected scen drivers'!J220/'Selected scen drivers'!$F220,"")</f>
        <v>1.4333357880610627</v>
      </c>
      <c r="I222" s="2">
        <f>IFERROR('Selected scen drivers'!K220/'Selected scen drivers'!$F220,"")</f>
        <v>1.6045267027527295</v>
      </c>
      <c r="J222" s="2">
        <f>IFERROR('Selected scen drivers'!L220/'Selected scen drivers'!$F220,"")</f>
        <v>1.7853501387840838</v>
      </c>
      <c r="K222" s="2">
        <f>IFERROR('Selected scen drivers'!M220/'Selected scen drivers'!$F220,"")</f>
        <v>1.9688493772079938</v>
      </c>
      <c r="L222" s="2">
        <f>IFERROR('Selected scen drivers'!N220/'Selected scen drivers'!$F220,"")</f>
        <v>2.1548177358718994</v>
      </c>
      <c r="M222" s="2">
        <f>IFERROR('Selected scen drivers'!O220/'Selected scen drivers'!$F220,"")</f>
        <v>2.3449176206315143</v>
      </c>
      <c r="N222" s="2">
        <f>IFERROR('Selected scen drivers'!P220/'Selected scen drivers'!$F220,"")</f>
        <v>2.5430590690817114</v>
      </c>
      <c r="O222" s="2">
        <f>IFERROR('Selected scen drivers'!Q220/'Selected scen drivers'!$F220,"")</f>
        <v>2.744828298315972</v>
      </c>
      <c r="P222" s="2">
        <f>IFERROR('Selected scen drivers'!R220/'Selected scen drivers'!$F220,"")</f>
        <v>2.9429985436803534</v>
      </c>
      <c r="Q222" s="2">
        <f>IFERROR('Selected scen drivers'!S220/'Selected scen drivers'!$F220,"")</f>
        <v>3.1336731758533287</v>
      </c>
      <c r="R222" s="2">
        <f>IFERROR('Selected scen drivers'!T220/'Selected scen drivers'!$F220,"")</f>
        <v>3.3156301081319448</v>
      </c>
      <c r="S222" s="2">
        <f>IFERROR('Selected scen drivers'!U220/'Selected scen drivers'!$F220,"")</f>
        <v>3.4886978112428952</v>
      </c>
      <c r="T222" s="2">
        <f>IFERROR('Selected scen drivers'!V220/'Selected scen drivers'!$F220,"")</f>
        <v>3.6529911597797518</v>
      </c>
      <c r="U222" s="2">
        <f>IFERROR('Selected scen drivers'!W220/'Selected scen drivers'!$F220,"")</f>
        <v>3.8070427469372556</v>
      </c>
      <c r="V222" s="2"/>
      <c r="W222" s="2"/>
      <c r="X222" s="2"/>
      <c r="Y222" s="2"/>
      <c r="Z222" s="2"/>
      <c r="AA222" s="2"/>
      <c r="AB222" s="2"/>
      <c r="AC222" s="2"/>
    </row>
    <row r="223" spans="2:29" x14ac:dyDescent="0.35">
      <c r="B223" t="str">
        <f>'Selected scen drivers'!C221</f>
        <v>Canada</v>
      </c>
      <c r="C223" t="str">
        <f>'Selected scen drivers'!D221</f>
        <v>GDPMFG</v>
      </c>
      <c r="D223" s="2">
        <f>IFERROR('Selected scen drivers'!F221/'Selected scen drivers'!$F221,"")</f>
        <v>1</v>
      </c>
      <c r="E223" s="2">
        <f>IFERROR('Selected scen drivers'!G221/'Selected scen drivers'!$F221,"")</f>
        <v>1.0067167739959311</v>
      </c>
      <c r="F223" s="2">
        <f>IFERROR('Selected scen drivers'!H221/'Selected scen drivers'!$F221,"")</f>
        <v>1.2330986223055378</v>
      </c>
      <c r="G223" s="2">
        <f>IFERROR('Selected scen drivers'!I221/'Selected scen drivers'!$F221,"")</f>
        <v>1.4774483551248898</v>
      </c>
      <c r="H223" s="2">
        <f>IFERROR('Selected scen drivers'!J221/'Selected scen drivers'!$F221,"")</f>
        <v>1.7644744081801336</v>
      </c>
      <c r="I223" s="2">
        <f>IFERROR('Selected scen drivers'!K221/'Selected scen drivers'!$F221,"")</f>
        <v>2.0987777244782939</v>
      </c>
      <c r="J223" s="2">
        <f>IFERROR('Selected scen drivers'!L221/'Selected scen drivers'!$F221,"")</f>
        <v>2.4727889398321108</v>
      </c>
      <c r="K223" s="2">
        <f>IFERROR('Selected scen drivers'!M221/'Selected scen drivers'!$F221,"")</f>
        <v>2.8785623299179601</v>
      </c>
      <c r="L223" s="2">
        <f>IFERROR('Selected scen drivers'!N221/'Selected scen drivers'!$F221,"")</f>
        <v>3.3163979794913017</v>
      </c>
      <c r="M223" s="2">
        <f>IFERROR('Selected scen drivers'!O221/'Selected scen drivers'!$F221,"")</f>
        <v>3.7895528864342802</v>
      </c>
      <c r="N223" s="2">
        <f>IFERROR('Selected scen drivers'!P221/'Selected scen drivers'!$F221,"")</f>
        <v>4.3056015480276058</v>
      </c>
      <c r="O223" s="2">
        <f>IFERROR('Selected scen drivers'!Q221/'Selected scen drivers'!$F221,"")</f>
        <v>4.8585889926323489</v>
      </c>
      <c r="P223" s="2">
        <f>IFERROR('Selected scen drivers'!R221/'Selected scen drivers'!$F221,"")</f>
        <v>5.4360047961174702</v>
      </c>
      <c r="Q223" s="2">
        <f>IFERROR('Selected scen drivers'!S221/'Selected scen drivers'!$F221,"")</f>
        <v>6.0295199690459951</v>
      </c>
      <c r="R223" s="2">
        <f>IFERROR('Selected scen drivers'!T221/'Selected scen drivers'!$F221,"")</f>
        <v>6.6349572896862252</v>
      </c>
      <c r="S223" s="2">
        <f>IFERROR('Selected scen drivers'!U221/'Selected scen drivers'!$F221,"")</f>
        <v>7.2499462788384577</v>
      </c>
      <c r="T223" s="2">
        <f>IFERROR('Selected scen drivers'!V221/'Selected scen drivers'!$F221,"")</f>
        <v>7.8726808585661976</v>
      </c>
      <c r="U223" s="2">
        <f>IFERROR('Selected scen drivers'!W221/'Selected scen drivers'!$F221,"")</f>
        <v>8.4978584602525746</v>
      </c>
      <c r="V223" s="2"/>
      <c r="W223" s="2"/>
      <c r="X223" s="2"/>
      <c r="Y223" s="2"/>
      <c r="Z223" s="2"/>
      <c r="AA223" s="2"/>
      <c r="AB223" s="2"/>
      <c r="AC223" s="2"/>
    </row>
    <row r="224" spans="2:29" x14ac:dyDescent="0.35">
      <c r="B224" t="str">
        <f>'Selected scen drivers'!C222</f>
        <v>Canada</v>
      </c>
      <c r="C224" t="str">
        <f>'Selected scen drivers'!D222</f>
        <v>GDPPCAP</v>
      </c>
      <c r="D224" s="2">
        <f>IFERROR('Selected scen drivers'!F222/'Selected scen drivers'!$F222,"")</f>
        <v>1</v>
      </c>
      <c r="E224" s="2">
        <f>IFERROR('Selected scen drivers'!G222/'Selected scen drivers'!$F222,"")</f>
        <v>1.0019961129000807</v>
      </c>
      <c r="F224" s="2">
        <f>IFERROR('Selected scen drivers'!H222/'Selected scen drivers'!$F222,"")</f>
        <v>1.1052099875627319</v>
      </c>
      <c r="G224" s="2">
        <f>IFERROR('Selected scen drivers'!I222/'Selected scen drivers'!$F222,"")</f>
        <v>1.2019014762074469</v>
      </c>
      <c r="H224" s="2">
        <f>IFERROR('Selected scen drivers'!J222/'Selected scen drivers'!$F222,"")</f>
        <v>1.3110923544249617</v>
      </c>
      <c r="I224" s="2">
        <f>IFERROR('Selected scen drivers'!K222/'Selected scen drivers'!$F222,"")</f>
        <v>1.4329110667859042</v>
      </c>
      <c r="J224" s="2">
        <f>IFERROR('Selected scen drivers'!L222/'Selected scen drivers'!$F222,"")</f>
        <v>1.558439467486098</v>
      </c>
      <c r="K224" s="2">
        <f>IFERROR('Selected scen drivers'!M222/'Selected scen drivers'!$F222,"")</f>
        <v>1.6793961882546129</v>
      </c>
      <c r="L224" s="2">
        <f>IFERROR('Selected scen drivers'!N222/'Selected scen drivers'!$F222,"")</f>
        <v>1.800751114547861</v>
      </c>
      <c r="M224" s="2">
        <f>IFERROR('Selected scen drivers'!O222/'Selected scen drivers'!$F222,"")</f>
        <v>1.9217602218750858</v>
      </c>
      <c r="N224" s="2">
        <f>IFERROR('Selected scen drivers'!P222/'Selected scen drivers'!$F222,"")</f>
        <v>2.0463334154293933</v>
      </c>
      <c r="O224" s="2">
        <f>IFERROR('Selected scen drivers'!Q222/'Selected scen drivers'!$F222,"")</f>
        <v>2.1706063960614475</v>
      </c>
      <c r="P224" s="2">
        <f>IFERROR('Selected scen drivers'!R222/'Selected scen drivers'!$F222,"")</f>
        <v>2.2917407917393477</v>
      </c>
      <c r="Q224" s="2">
        <f>IFERROR('Selected scen drivers'!S222/'Selected scen drivers'!$F222,"")</f>
        <v>2.4102560237989432</v>
      </c>
      <c r="R224" s="2">
        <f>IFERROR('Selected scen drivers'!T222/'Selected scen drivers'!$F222,"")</f>
        <v>2.5283290361900925</v>
      </c>
      <c r="S224" s="2">
        <f>IFERROR('Selected scen drivers'!U222/'Selected scen drivers'!$F222,"")</f>
        <v>2.6474731626978674</v>
      </c>
      <c r="T224" s="2">
        <f>IFERROR('Selected scen drivers'!V222/'Selected scen drivers'!$F222,"")</f>
        <v>2.7674130194897204</v>
      </c>
      <c r="U224" s="2">
        <f>IFERROR('Selected scen drivers'!W222/'Selected scen drivers'!$F222,"")</f>
        <v>2.885897606362136</v>
      </c>
      <c r="V224" s="2"/>
      <c r="W224" s="2"/>
      <c r="X224" s="2"/>
      <c r="Y224" s="2"/>
      <c r="Z224" s="2"/>
      <c r="AA224" s="2"/>
      <c r="AB224" s="2"/>
      <c r="AC224" s="2"/>
    </row>
    <row r="225" spans="2:29" x14ac:dyDescent="0.35">
      <c r="B225" t="str">
        <f>'Selected scen drivers'!C223</f>
        <v>Canada</v>
      </c>
      <c r="C225" t="str">
        <f>'Selected scen drivers'!D223</f>
        <v>GDPPHOU</v>
      </c>
      <c r="D225" s="2">
        <f>IFERROR('Selected scen drivers'!F223/'Selected scen drivers'!$F223,"")</f>
        <v>1</v>
      </c>
      <c r="E225" s="2">
        <f>IFERROR('Selected scen drivers'!G223/'Selected scen drivers'!$F223,"")</f>
        <v>1.0073799536796704</v>
      </c>
      <c r="F225" s="2">
        <f>IFERROR('Selected scen drivers'!H223/'Selected scen drivers'!$F223,"")</f>
        <v>1.1409582593779037</v>
      </c>
      <c r="G225" s="2">
        <f>IFERROR('Selected scen drivers'!I223/'Selected scen drivers'!$F223,"")</f>
        <v>1.284650678941585</v>
      </c>
      <c r="H225" s="2">
        <f>IFERROR('Selected scen drivers'!J223/'Selected scen drivers'!$F223,"")</f>
        <v>1.4293504084453643</v>
      </c>
      <c r="I225" s="2">
        <f>IFERROR('Selected scen drivers'!K223/'Selected scen drivers'!$F223,"")</f>
        <v>1.5872832629540654</v>
      </c>
      <c r="J225" s="2">
        <f>IFERROR('Selected scen drivers'!L223/'Selected scen drivers'!$F223,"")</f>
        <v>1.7565171305769043</v>
      </c>
      <c r="K225" s="2">
        <f>IFERROR('Selected scen drivers'!M223/'Selected scen drivers'!$F223,"")</f>
        <v>1.9464404418238868</v>
      </c>
      <c r="L225" s="2">
        <f>IFERROR('Selected scen drivers'!N223/'Selected scen drivers'!$F223,"")</f>
        <v>2.143129204334655</v>
      </c>
      <c r="M225" s="2">
        <f>IFERROR('Selected scen drivers'!O223/'Selected scen drivers'!$F223,"")</f>
        <v>2.3453398363146611</v>
      </c>
      <c r="N225" s="2">
        <f>IFERROR('Selected scen drivers'!P223/'Selected scen drivers'!$F223,"")</f>
        <v>2.5460208483612843</v>
      </c>
      <c r="O225" s="2">
        <f>IFERROR('Selected scen drivers'!Q223/'Selected scen drivers'!$F223,"")</f>
        <v>2.7296478813444707</v>
      </c>
      <c r="P225" s="2">
        <f>IFERROR('Selected scen drivers'!R223/'Selected scen drivers'!$F223,"")</f>
        <v>2.9210907693832979</v>
      </c>
      <c r="Q225" s="2">
        <f>IFERROR('Selected scen drivers'!S223/'Selected scen drivers'!$F223,"")</f>
        <v>3.1300679918957268</v>
      </c>
      <c r="R225" s="2">
        <f>IFERROR('Selected scen drivers'!T223/'Selected scen drivers'!$F223,"")</f>
        <v>3.335826554995907</v>
      </c>
      <c r="S225" s="2">
        <f>IFERROR('Selected scen drivers'!U223/'Selected scen drivers'!$F223,"")</f>
        <v>3.5194472589230799</v>
      </c>
      <c r="T225" s="2">
        <f>IFERROR('Selected scen drivers'!V223/'Selected scen drivers'!$F223,"")</f>
        <v>3.710471118781526</v>
      </c>
      <c r="U225" s="2">
        <f>IFERROR('Selected scen drivers'!W223/'Selected scen drivers'!$F223,"")</f>
        <v>3.910466482264177</v>
      </c>
      <c r="V225" s="2"/>
      <c r="W225" s="2"/>
      <c r="X225" s="2"/>
      <c r="Y225" s="2"/>
      <c r="Z225" s="2"/>
      <c r="AA225" s="2"/>
      <c r="AB225" s="2"/>
      <c r="AC225" s="2"/>
    </row>
    <row r="226" spans="2:29" x14ac:dyDescent="0.35">
      <c r="B226" t="str">
        <f>'Selected scen drivers'!C224</f>
        <v>Canada</v>
      </c>
      <c r="C226" t="str">
        <f>'Selected scen drivers'!D224</f>
        <v>GDPSER</v>
      </c>
      <c r="D226" s="2">
        <f>IFERROR('Selected scen drivers'!F224/'Selected scen drivers'!$F224,"")</f>
        <v>1</v>
      </c>
      <c r="E226" s="2">
        <f>IFERROR('Selected scen drivers'!G224/'Selected scen drivers'!$F224,"")</f>
        <v>1.0067167739959295</v>
      </c>
      <c r="F226" s="2">
        <f>IFERROR('Selected scen drivers'!H224/'Selected scen drivers'!$F224,"")</f>
        <v>1.1332678138081522</v>
      </c>
      <c r="G226" s="2">
        <f>IFERROR('Selected scen drivers'!I224/'Selected scen drivers'!$F224,"")</f>
        <v>1.2543774825561778</v>
      </c>
      <c r="H226" s="2">
        <f>IFERROR('Selected scen drivers'!J224/'Selected scen drivers'!$F224,"")</f>
        <v>1.3901791341250473</v>
      </c>
      <c r="I226" s="2">
        <f>IFERROR('Selected scen drivers'!K224/'Selected scen drivers'!$F224,"")</f>
        <v>1.5405785084809724</v>
      </c>
      <c r="J226" s="2">
        <f>IFERROR('Selected scen drivers'!L224/'Selected scen drivers'!$F224,"")</f>
        <v>1.6970461508521431</v>
      </c>
      <c r="K226" s="2">
        <f>IFERROR('Selected scen drivers'!M224/'Selected scen drivers'!$F224,"")</f>
        <v>1.8528278225340507</v>
      </c>
      <c r="L226" s="2">
        <f>IFERROR('Selected scen drivers'!N224/'Selected scen drivers'!$F224,"")</f>
        <v>2.0077241667261174</v>
      </c>
      <c r="M226" s="2">
        <f>IFERROR('Selected scen drivers'!O224/'Selected scen drivers'!$F224,"")</f>
        <v>2.1632679242925983</v>
      </c>
      <c r="N226" s="2">
        <f>IFERROR('Selected scen drivers'!P224/'Selected scen drivers'!$F224,"")</f>
        <v>2.3229846457628232</v>
      </c>
      <c r="O226" s="2">
        <f>IFERROR('Selected scen drivers'!Q224/'Selected scen drivers'!$F224,"")</f>
        <v>2.4827322123529867</v>
      </c>
      <c r="P226" s="2">
        <f>IFERROR('Selected scen drivers'!R224/'Selected scen drivers'!$F224,"")</f>
        <v>2.6360088814280864</v>
      </c>
      <c r="Q226" s="2">
        <f>IFERROR('Selected scen drivers'!S224/'Selected scen drivers'!$F224,"")</f>
        <v>2.7795190781901278</v>
      </c>
      <c r="R226" s="2">
        <f>IFERROR('Selected scen drivers'!T224/'Selected scen drivers'!$F224,"")</f>
        <v>2.9124459894706085</v>
      </c>
      <c r="S226" s="2">
        <f>IFERROR('Selected scen drivers'!U224/'Selected scen drivers'!$F224,"")</f>
        <v>3.0349211802616787</v>
      </c>
      <c r="T226" s="2">
        <f>IFERROR('Selected scen drivers'!V224/'Selected scen drivers'!$F224,"")</f>
        <v>3.1473211717041738</v>
      </c>
      <c r="U226" s="2">
        <f>IFERROR('Selected scen drivers'!W224/'Selected scen drivers'!$F224,"")</f>
        <v>3.2486610910774698</v>
      </c>
      <c r="V226" s="2"/>
      <c r="W226" s="2"/>
      <c r="X226" s="2"/>
      <c r="Y226" s="2"/>
      <c r="Z226" s="2"/>
      <c r="AA226" s="2"/>
      <c r="AB226" s="2"/>
      <c r="AC226" s="2"/>
    </row>
    <row r="227" spans="2:29" x14ac:dyDescent="0.35">
      <c r="B227" t="str">
        <f>'Selected scen drivers'!C225</f>
        <v>Canada</v>
      </c>
      <c r="C227" t="str">
        <f>'Selected scen drivers'!D225</f>
        <v>HOU</v>
      </c>
      <c r="D227" s="2">
        <f>IFERROR('Selected scen drivers'!F225/'Selected scen drivers'!$F225,"")</f>
        <v>1</v>
      </c>
      <c r="E227" s="2">
        <f>IFERROR('Selected scen drivers'!G225/'Selected scen drivers'!$F225,"")</f>
        <v>0.99934167869698898</v>
      </c>
      <c r="F227" s="2">
        <f>IFERROR('Selected scen drivers'!H225/'Selected scen drivers'!$F225,"")</f>
        <v>0.99605007218193342</v>
      </c>
      <c r="G227" s="2">
        <f>IFERROR('Selected scen drivers'!I225/'Selected scen drivers'!$F225,"")</f>
        <v>0.98193643067674796</v>
      </c>
      <c r="H227" s="2">
        <f>IFERROR('Selected scen drivers'!J225/'Selected scen drivers'!$F225,"")</f>
        <v>0.9808384402536523</v>
      </c>
      <c r="I227" s="2">
        <f>IFERROR('Selected scen drivers'!K225/'Selected scen drivers'!$F225,"")</f>
        <v>0.98157510498851919</v>
      </c>
      <c r="J227" s="2">
        <f>IFERROR('Selected scen drivers'!L225/'Selected scen drivers'!$F225,"")</f>
        <v>0.97986805897556928</v>
      </c>
      <c r="K227" s="2">
        <f>IFERROR('Selected scen drivers'!M225/'Selected scen drivers'!$F225,"")</f>
        <v>0.9681797356852887</v>
      </c>
      <c r="L227" s="2">
        <f>IFERROR('Selected scen drivers'!N225/'Selected scen drivers'!$F225,"")</f>
        <v>0.95555781618274893</v>
      </c>
      <c r="M227" s="2">
        <f>IFERROR('Selected scen drivers'!O225/'Selected scen drivers'!$F225,"")</f>
        <v>0.94351451700726863</v>
      </c>
      <c r="N227" s="2">
        <f>IFERROR('Selected scen drivers'!P225/'Selected scen drivers'!$F225,"")</f>
        <v>0.93599770776489832</v>
      </c>
      <c r="O227" s="2">
        <f>IFERROR('Selected scen drivers'!Q225/'Selected scen drivers'!$F225,"")</f>
        <v>0.93575807933610311</v>
      </c>
      <c r="P227" s="2">
        <f>IFERROR('Selected scen drivers'!R225/'Selected scen drivers'!$F225,"")</f>
        <v>0.93109863766508716</v>
      </c>
      <c r="Q227" s="2">
        <f>IFERROR('Selected scen drivers'!S225/'Selected scen drivers'!$F225,"")</f>
        <v>0.91889720649830975</v>
      </c>
      <c r="R227" s="2">
        <f>IFERROR('Selected scen drivers'!T225/'Selected scen drivers'!$F225,"")</f>
        <v>0.9060794503120031</v>
      </c>
      <c r="S227" s="2">
        <f>IFERROR('Selected scen drivers'!U225/'Selected scen drivers'!$F225,"")</f>
        <v>0.89753068859803975</v>
      </c>
      <c r="T227" s="2">
        <f>IFERROR('Selected scen drivers'!V225/'Selected scen drivers'!$F225,"")</f>
        <v>0.88543470795329027</v>
      </c>
      <c r="U227" s="2">
        <f>IFERROR('Selected scen drivers'!W225/'Selected scen drivers'!$F225,"")</f>
        <v>0.86974565842071028</v>
      </c>
      <c r="V227" s="2"/>
      <c r="W227" s="2"/>
      <c r="X227" s="2"/>
      <c r="Y227" s="2"/>
      <c r="Z227" s="2"/>
      <c r="AA227" s="2"/>
      <c r="AB227" s="2"/>
      <c r="AC227" s="2"/>
    </row>
    <row r="228" spans="2:29" x14ac:dyDescent="0.35">
      <c r="B228" t="str">
        <f>'Selected scen drivers'!C226</f>
        <v>Canada</v>
      </c>
      <c r="C228" t="str">
        <f>'Selected scen drivers'!D226</f>
        <v>POP</v>
      </c>
      <c r="D228" s="2">
        <f>IFERROR('Selected scen drivers'!F226/'Selected scen drivers'!$F226,"")</f>
        <v>1</v>
      </c>
      <c r="E228" s="2">
        <f>IFERROR('Selected scen drivers'!G226/'Selected scen drivers'!$F226,"")</f>
        <v>1.0047112568951864</v>
      </c>
      <c r="F228" s="2">
        <f>IFERROR('Selected scen drivers'!H226/'Selected scen drivers'!$F226,"")</f>
        <v>1.0282675413711184</v>
      </c>
      <c r="G228" s="2">
        <f>IFERROR('Selected scen drivers'!I226/'Selected scen drivers'!$F226,"")</f>
        <v>1.0495413536946447</v>
      </c>
      <c r="H228" s="2">
        <f>IFERROR('Selected scen drivers'!J226/'Selected scen drivers'!$F226,"")</f>
        <v>1.0693082149886857</v>
      </c>
      <c r="I228" s="2">
        <f>IFERROR('Selected scen drivers'!K226/'Selected scen drivers'!$F226,"")</f>
        <v>1.0873234017065787</v>
      </c>
      <c r="J228" s="2">
        <f>IFERROR('Selected scen drivers'!L226/'Selected scen drivers'!$F226,"")</f>
        <v>1.1044092935300858</v>
      </c>
      <c r="K228" s="2">
        <f>IFERROR('Selected scen drivers'!M226/'Selected scen drivers'!$F226,"")</f>
        <v>1.1221319934343521</v>
      </c>
      <c r="L228" s="2">
        <f>IFERROR('Selected scen drivers'!N226/'Selected scen drivers'!$F226,"")</f>
        <v>1.1372387031984046</v>
      </c>
      <c r="M228" s="2">
        <f>IFERROR('Selected scen drivers'!O226/'Selected scen drivers'!$F226,"")</f>
        <v>1.1514767335121616</v>
      </c>
      <c r="N228" s="2">
        <f>IFERROR('Selected scen drivers'!P226/'Selected scen drivers'!$F226,"")</f>
        <v>1.1645559125504235</v>
      </c>
      <c r="O228" s="2">
        <f>IFERROR('Selected scen drivers'!Q226/'Selected scen drivers'!$F226,"")</f>
        <v>1.1767633520962171</v>
      </c>
      <c r="P228" s="2">
        <f>IFERROR('Selected scen drivers'!R226/'Selected scen drivers'!$F226,"")</f>
        <v>1.186793744594735</v>
      </c>
      <c r="Q228" s="2">
        <f>IFERROR('Selected scen drivers'!S226/'Selected scen drivers'!$F226,"")</f>
        <v>1.1933216660400143</v>
      </c>
      <c r="R228" s="2">
        <f>IFERROR('Selected scen drivers'!T226/'Selected scen drivers'!$F226,"")</f>
        <v>1.1954630303346452</v>
      </c>
      <c r="S228" s="2">
        <f>IFERROR('Selected scen drivers'!U226/'Selected scen drivers'!$F226,"")</f>
        <v>1.1931421879142947</v>
      </c>
      <c r="T228" s="2">
        <f>IFERROR('Selected scen drivers'!V226/'Selected scen drivers'!$F226,"")</f>
        <v>1.187166457731422</v>
      </c>
      <c r="U228" s="2">
        <f>IFERROR('Selected scen drivers'!W226/'Selected scen drivers'!$F226,"")</f>
        <v>1.1785280385038668</v>
      </c>
      <c r="V228" s="2"/>
      <c r="W228" s="2"/>
      <c r="X228" s="2"/>
      <c r="Y228" s="2"/>
      <c r="Z228" s="2"/>
      <c r="AA228" s="2"/>
      <c r="AB228" s="2"/>
      <c r="AC228" s="2"/>
    </row>
    <row r="229" spans="2:29" x14ac:dyDescent="0.35">
      <c r="B229" t="str">
        <f>'Selected scen drivers'!C227</f>
        <v>Asia_east</v>
      </c>
      <c r="C229" t="str">
        <f>'Selected scen drivers'!D227</f>
        <v>GDP</v>
      </c>
      <c r="D229" s="2">
        <f>IFERROR('Selected scen drivers'!F227/'Selected scen drivers'!$F227,"")</f>
        <v>1</v>
      </c>
      <c r="E229" s="2">
        <f>IFERROR('Selected scen drivers'!G227/'Selected scen drivers'!$F227,"")</f>
        <v>1.0034515108758675</v>
      </c>
      <c r="F229" s="2">
        <f>IFERROR('Selected scen drivers'!H227/'Selected scen drivers'!$F227,"")</f>
        <v>1.0944148454506719</v>
      </c>
      <c r="G229" s="2">
        <f>IFERROR('Selected scen drivers'!I227/'Selected scen drivers'!$F227,"")</f>
        <v>1.1578736503149161</v>
      </c>
      <c r="H229" s="2">
        <f>IFERROR('Selected scen drivers'!J227/'Selected scen drivers'!$F227,"")</f>
        <v>1.2157029781758228</v>
      </c>
      <c r="I229" s="2">
        <f>IFERROR('Selected scen drivers'!K227/'Selected scen drivers'!$F227,"")</f>
        <v>1.2616927085277452</v>
      </c>
      <c r="J229" s="2">
        <f>IFERROR('Selected scen drivers'!L227/'Selected scen drivers'!$F227,"")</f>
        <v>1.303702265919793</v>
      </c>
      <c r="K229" s="2">
        <f>IFERROR('Selected scen drivers'!M227/'Selected scen drivers'!$F227,"")</f>
        <v>1.3436104468272947</v>
      </c>
      <c r="L229" s="2">
        <f>IFERROR('Selected scen drivers'!N227/'Selected scen drivers'!$F227,"")</f>
        <v>1.3775006725787236</v>
      </c>
      <c r="M229" s="2">
        <f>IFERROR('Selected scen drivers'!O227/'Selected scen drivers'!$F227,"")</f>
        <v>1.4039116570266019</v>
      </c>
      <c r="N229" s="2">
        <f>IFERROR('Selected scen drivers'!P227/'Selected scen drivers'!$F227,"")</f>
        <v>1.4249268043565957</v>
      </c>
      <c r="O229" s="2">
        <f>IFERROR('Selected scen drivers'!Q227/'Selected scen drivers'!$F227,"")</f>
        <v>1.4393032609768579</v>
      </c>
      <c r="P229" s="2">
        <f>IFERROR('Selected scen drivers'!R227/'Selected scen drivers'!$F227,"")</f>
        <v>1.4477709787188626</v>
      </c>
      <c r="Q229" s="2">
        <f>IFERROR('Selected scen drivers'!S227/'Selected scen drivers'!$F227,"")</f>
        <v>1.4526926236431952</v>
      </c>
      <c r="R229" s="2">
        <f>IFERROR('Selected scen drivers'!T227/'Selected scen drivers'!$F227,"")</f>
        <v>1.4558529832771907</v>
      </c>
      <c r="S229" s="2">
        <f>IFERROR('Selected scen drivers'!U227/'Selected scen drivers'!$F227,"")</f>
        <v>1.4567363908914177</v>
      </c>
      <c r="T229" s="2">
        <f>IFERROR('Selected scen drivers'!V227/'Selected scen drivers'!$F227,"")</f>
        <v>1.4538870902765162</v>
      </c>
      <c r="U229" s="2">
        <f>IFERROR('Selected scen drivers'!W227/'Selected scen drivers'!$F227,"")</f>
        <v>1.4459101545424156</v>
      </c>
      <c r="V229" s="2"/>
      <c r="W229" s="2"/>
      <c r="X229" s="2"/>
      <c r="Y229" s="2"/>
      <c r="Z229" s="2"/>
      <c r="AA229" s="2"/>
      <c r="AB229" s="2"/>
      <c r="AC229" s="2"/>
    </row>
    <row r="230" spans="2:29" x14ac:dyDescent="0.35">
      <c r="B230" t="str">
        <f>'Selected scen drivers'!C228</f>
        <v>Asia_east</v>
      </c>
      <c r="C230" t="str">
        <f>'Selected scen drivers'!D228</f>
        <v>GDPAGR</v>
      </c>
      <c r="D230" s="2">
        <f>IFERROR('Selected scen drivers'!F228/'Selected scen drivers'!$F228,"")</f>
        <v>1</v>
      </c>
      <c r="E230" s="2">
        <f>IFERROR('Selected scen drivers'!G228/'Selected scen drivers'!$F228,"")</f>
        <v>1.0066912352775976</v>
      </c>
      <c r="F230" s="2">
        <f>IFERROR('Selected scen drivers'!H228/'Selected scen drivers'!$F228,"")</f>
        <v>1.1063443006965314</v>
      </c>
      <c r="G230" s="2">
        <f>IFERROR('Selected scen drivers'!I228/'Selected scen drivers'!$F228,"")</f>
        <v>1.1795974790312551</v>
      </c>
      <c r="H230" s="2">
        <f>IFERROR('Selected scen drivers'!J228/'Selected scen drivers'!$F228,"")</f>
        <v>1.2423349894440241</v>
      </c>
      <c r="I230" s="2">
        <f>IFERROR('Selected scen drivers'!K228/'Selected scen drivers'!$F228,"")</f>
        <v>1.2908774156666416</v>
      </c>
      <c r="J230" s="2">
        <f>IFERROR('Selected scen drivers'!L228/'Selected scen drivers'!$F228,"")</f>
        <v>1.3329948010832477</v>
      </c>
      <c r="K230" s="2">
        <f>IFERROR('Selected scen drivers'!M228/'Selected scen drivers'!$F228,"")</f>
        <v>1.3708309379050156</v>
      </c>
      <c r="L230" s="2">
        <f>IFERROR('Selected scen drivers'!N228/'Selected scen drivers'!$F228,"")</f>
        <v>1.4007367542973039</v>
      </c>
      <c r="M230" s="2">
        <f>IFERROR('Selected scen drivers'!O228/'Selected scen drivers'!$F228,"")</f>
        <v>1.4219042484885112</v>
      </c>
      <c r="N230" s="2">
        <f>IFERROR('Selected scen drivers'!P228/'Selected scen drivers'!$F228,"")</f>
        <v>1.4375712568607866</v>
      </c>
      <c r="O230" s="2">
        <f>IFERROR('Selected scen drivers'!Q228/'Selected scen drivers'!$F228,"")</f>
        <v>1.4464573907899987</v>
      </c>
      <c r="P230" s="2">
        <f>IFERROR('Selected scen drivers'!R228/'Selected scen drivers'!$F228,"")</f>
        <v>1.4491194177907836</v>
      </c>
      <c r="Q230" s="2">
        <f>IFERROR('Selected scen drivers'!S228/'Selected scen drivers'!$F228,"")</f>
        <v>1.4475553072546212</v>
      </c>
      <c r="R230" s="2">
        <f>IFERROR('Selected scen drivers'!T228/'Selected scen drivers'!$F228,"")</f>
        <v>1.443599422120027</v>
      </c>
      <c r="S230" s="2">
        <f>IFERROR('Selected scen drivers'!U228/'Selected scen drivers'!$F228,"")</f>
        <v>1.4370265241765943</v>
      </c>
      <c r="T230" s="2">
        <f>IFERROR('Selected scen drivers'!V228/'Selected scen drivers'!$F228,"")</f>
        <v>1.4268344857118456</v>
      </c>
      <c r="U230" s="2">
        <f>IFERROR('Selected scen drivers'!W228/'Selected scen drivers'!$F228,"")</f>
        <v>1.4122309059741331</v>
      </c>
      <c r="V230" s="2"/>
      <c r="W230" s="2"/>
      <c r="X230" s="2"/>
      <c r="Y230" s="2"/>
      <c r="Z230" s="2"/>
      <c r="AA230" s="2"/>
      <c r="AB230" s="2"/>
      <c r="AC230" s="2"/>
    </row>
    <row r="231" spans="2:29" x14ac:dyDescent="0.35">
      <c r="B231" t="str">
        <f>'Selected scen drivers'!C229</f>
        <v>Asia_east</v>
      </c>
      <c r="C231" t="str">
        <f>'Selected scen drivers'!D229</f>
        <v>GDPIND</v>
      </c>
      <c r="D231" s="2">
        <f>IFERROR('Selected scen drivers'!F229/'Selected scen drivers'!$F229,"")</f>
        <v>1</v>
      </c>
      <c r="E231" s="2">
        <f>IFERROR('Selected scen drivers'!G229/'Selected scen drivers'!$F229,"")</f>
        <v>1.004871153343152</v>
      </c>
      <c r="F231" s="2">
        <f>IFERROR('Selected scen drivers'!H229/'Selected scen drivers'!$F229,"")</f>
        <v>1.1006078928749272</v>
      </c>
      <c r="G231" s="2">
        <f>IFERROR('Selected scen drivers'!I229/'Selected scen drivers'!$F229,"")</f>
        <v>1.1694014380149338</v>
      </c>
      <c r="H231" s="2">
        <f>IFERROR('Selected scen drivers'!J229/'Selected scen drivers'!$F229,"")</f>
        <v>1.230514350893871</v>
      </c>
      <c r="I231" s="2">
        <f>IFERROR('Selected scen drivers'!K229/'Selected scen drivers'!$F229,"")</f>
        <v>1.2788164223999618</v>
      </c>
      <c r="J231" s="2">
        <f>IFERROR('Selected scen drivers'!L229/'Selected scen drivers'!$F229,"")</f>
        <v>1.3221456406992111</v>
      </c>
      <c r="K231" s="2">
        <f>IFERROR('Selected scen drivers'!M229/'Selected scen drivers'!$F229,"")</f>
        <v>1.362507267597393</v>
      </c>
      <c r="L231" s="2">
        <f>IFERROR('Selected scen drivers'!N229/'Selected scen drivers'!$F229,"")</f>
        <v>1.3960803885781405</v>
      </c>
      <c r="M231" s="2">
        <f>IFERROR('Selected scen drivers'!O229/'Selected scen drivers'!$F229,"")</f>
        <v>1.4216640987518769</v>
      </c>
      <c r="N231" s="2">
        <f>IFERROR('Selected scen drivers'!P229/'Selected scen drivers'!$F229,"")</f>
        <v>1.4418317413885999</v>
      </c>
      <c r="O231" s="2">
        <f>IFERROR('Selected scen drivers'!Q229/'Selected scen drivers'!$F229,"")</f>
        <v>1.4552994869662719</v>
      </c>
      <c r="P231" s="2">
        <f>IFERROR('Selected scen drivers'!R229/'Selected scen drivers'!$F229,"")</f>
        <v>1.4627151073135072</v>
      </c>
      <c r="Q231" s="2">
        <f>IFERROR('Selected scen drivers'!S229/'Selected scen drivers'!$F229,"")</f>
        <v>1.4663011976263487</v>
      </c>
      <c r="R231" s="2">
        <f>IFERROR('Selected scen drivers'!T229/'Selected scen drivers'!$F229,"")</f>
        <v>1.467878275071467</v>
      </c>
      <c r="S231" s="2">
        <f>IFERROR('Selected scen drivers'!U229/'Selected scen drivers'!$F229,"")</f>
        <v>1.4670425032344994</v>
      </c>
      <c r="T231" s="2">
        <f>IFERROR('Selected scen drivers'!V229/'Selected scen drivers'!$F229,"")</f>
        <v>1.4624999942325045</v>
      </c>
      <c r="U231" s="2">
        <f>IFERROR('Selected scen drivers'!W229/'Selected scen drivers'!$F229,"")</f>
        <v>1.4530705586304633</v>
      </c>
      <c r="V231" s="2"/>
      <c r="W231" s="2"/>
      <c r="X231" s="2"/>
      <c r="Y231" s="2"/>
      <c r="Z231" s="2"/>
      <c r="AA231" s="2"/>
      <c r="AB231" s="2"/>
      <c r="AC231" s="2"/>
    </row>
    <row r="232" spans="2:29" x14ac:dyDescent="0.35">
      <c r="B232" t="str">
        <f>'Selected scen drivers'!C230</f>
        <v>Asia_east</v>
      </c>
      <c r="C232" t="str">
        <f>'Selected scen drivers'!D230</f>
        <v>GDPMFG</v>
      </c>
      <c r="D232" s="2">
        <f>IFERROR('Selected scen drivers'!F230/'Selected scen drivers'!$F230,"")</f>
        <v>1</v>
      </c>
      <c r="E232" s="2">
        <f>IFERROR('Selected scen drivers'!G230/'Selected scen drivers'!$F230,"")</f>
        <v>1.0063161288754379</v>
      </c>
      <c r="F232" s="2">
        <f>IFERROR('Selected scen drivers'!H230/'Selected scen drivers'!$F230,"")</f>
        <v>1.1133733589100197</v>
      </c>
      <c r="G232" s="2">
        <f>IFERROR('Selected scen drivers'!I230/'Selected scen drivers'!$F230,"")</f>
        <v>1.1945977267289294</v>
      </c>
      <c r="H232" s="2">
        <f>IFERROR('Selected scen drivers'!J230/'Selected scen drivers'!$F230,"")</f>
        <v>1.2666803585772326</v>
      </c>
      <c r="I232" s="2">
        <f>IFERROR('Selected scen drivers'!K230/'Selected scen drivers'!$F230,"")</f>
        <v>1.3253978699168381</v>
      </c>
      <c r="J232" s="2">
        <f>IFERROR('Selected scen drivers'!L230/'Selected scen drivers'!$F230,"")</f>
        <v>1.3786878377900833</v>
      </c>
      <c r="K232" s="2">
        <f>IFERROR('Selected scen drivers'!M230/'Selected scen drivers'!$F230,"")</f>
        <v>1.4287565953045629</v>
      </c>
      <c r="L232" s="2">
        <f>IFERROR('Selected scen drivers'!N230/'Selected scen drivers'!$F230,"")</f>
        <v>1.471737827467865</v>
      </c>
      <c r="M232" s="2">
        <f>IFERROR('Selected scen drivers'!O230/'Selected scen drivers'!$F230,"")</f>
        <v>1.5065226434738317</v>
      </c>
      <c r="N232" s="2">
        <f>IFERROR('Selected scen drivers'!P230/'Selected scen drivers'!$F230,"")</f>
        <v>1.5360764211002449</v>
      </c>
      <c r="O232" s="2">
        <f>IFERROR('Selected scen drivers'!Q230/'Selected scen drivers'!$F230,"")</f>
        <v>1.5589079142988425</v>
      </c>
      <c r="P232" s="2">
        <f>IFERROR('Selected scen drivers'!R230/'Selected scen drivers'!$F230,"")</f>
        <v>1.5755385014925687</v>
      </c>
      <c r="Q232" s="2">
        <f>IFERROR('Selected scen drivers'!S230/'Selected scen drivers'!$F230,"")</f>
        <v>1.5881824901259012</v>
      </c>
      <c r="R232" s="2">
        <f>IFERROR('Selected scen drivers'!T230/'Selected scen drivers'!$F230,"")</f>
        <v>1.5987927912271473</v>
      </c>
      <c r="S232" s="2">
        <f>IFERROR('Selected scen drivers'!U230/'Selected scen drivers'!$F230,"")</f>
        <v>1.606974851528659</v>
      </c>
      <c r="T232" s="2">
        <f>IFERROR('Selected scen drivers'!V230/'Selected scen drivers'!$F230,"")</f>
        <v>1.6113473433929046</v>
      </c>
      <c r="U232" s="2">
        <f>IFERROR('Selected scen drivers'!W230/'Selected scen drivers'!$F230,"")</f>
        <v>1.6106100007602302</v>
      </c>
      <c r="V232" s="2"/>
      <c r="W232" s="2"/>
      <c r="X232" s="2"/>
      <c r="Y232" s="2"/>
      <c r="Z232" s="2"/>
      <c r="AA232" s="2"/>
      <c r="AB232" s="2"/>
      <c r="AC232" s="2"/>
    </row>
    <row r="233" spans="2:29" x14ac:dyDescent="0.35">
      <c r="B233" t="str">
        <f>'Selected scen drivers'!C231</f>
        <v>Asia_east</v>
      </c>
      <c r="C233" t="str">
        <f>'Selected scen drivers'!D231</f>
        <v>GDPPCAP</v>
      </c>
      <c r="D233" s="2">
        <f>IFERROR('Selected scen drivers'!F231/'Selected scen drivers'!$F231,"")</f>
        <v>1</v>
      </c>
      <c r="E233" s="2">
        <f>IFERROR('Selected scen drivers'!G231/'Selected scen drivers'!$F231,"")</f>
        <v>1.0073291617241342</v>
      </c>
      <c r="F233" s="2">
        <f>IFERROR('Selected scen drivers'!H231/'Selected scen drivers'!$F231,"")</f>
        <v>1.1202897592341445</v>
      </c>
      <c r="G233" s="2">
        <f>IFERROR('Selected scen drivers'!I231/'Selected scen drivers'!$F231,"")</f>
        <v>1.2106051917586444</v>
      </c>
      <c r="H233" s="2">
        <f>IFERROR('Selected scen drivers'!J231/'Selected scen drivers'!$F231,"")</f>
        <v>1.301828350250285</v>
      </c>
      <c r="I233" s="2">
        <f>IFERROR('Selected scen drivers'!K231/'Selected scen drivers'!$F231,"")</f>
        <v>1.3879007414697382</v>
      </c>
      <c r="J233" s="2">
        <f>IFERROR('Selected scen drivers'!L231/'Selected scen drivers'!$F231,"")</f>
        <v>1.4770625214685384</v>
      </c>
      <c r="K233" s="2">
        <f>IFERROR('Selected scen drivers'!M231/'Selected scen drivers'!$F231,"")</f>
        <v>1.5696061890913828</v>
      </c>
      <c r="L233" s="2">
        <f>IFERROR('Selected scen drivers'!N231/'Selected scen drivers'!$F231,"")</f>
        <v>1.6634946547242713</v>
      </c>
      <c r="M233" s="2">
        <f>IFERROR('Selected scen drivers'!O231/'Selected scen drivers'!$F231,"")</f>
        <v>1.7581093665592082</v>
      </c>
      <c r="N233" s="2">
        <f>IFERROR('Selected scen drivers'!P231/'Selected scen drivers'!$F231,"")</f>
        <v>1.8561803624893849</v>
      </c>
      <c r="O233" s="2">
        <f>IFERROR('Selected scen drivers'!Q231/'Selected scen drivers'!$F231,"")</f>
        <v>1.9550433217946339</v>
      </c>
      <c r="P233" s="2">
        <f>IFERROR('Selected scen drivers'!R231/'Selected scen drivers'!$F231,"")</f>
        <v>2.0530380321880299</v>
      </c>
      <c r="Q233" s="2">
        <f>IFERROR('Selected scen drivers'!S231/'Selected scen drivers'!$F231,"")</f>
        <v>2.1487258679224475</v>
      </c>
      <c r="R233" s="2">
        <f>IFERROR('Selected scen drivers'!T231/'Selected scen drivers'!$F231,"")</f>
        <v>2.2420061707649657</v>
      </c>
      <c r="S233" s="2">
        <f>IFERROR('Selected scen drivers'!U231/'Selected scen drivers'!$F231,"")</f>
        <v>2.3337966612765144</v>
      </c>
      <c r="T233" s="2">
        <f>IFERROR('Selected scen drivers'!V231/'Selected scen drivers'!$F231,"")</f>
        <v>2.4242138360804688</v>
      </c>
      <c r="U233" s="2">
        <f>IFERROR('Selected scen drivers'!W231/'Selected scen drivers'!$F231,"")</f>
        <v>2.5109749537219757</v>
      </c>
      <c r="V233" s="2"/>
      <c r="W233" s="2"/>
      <c r="X233" s="2"/>
      <c r="Y233" s="2"/>
      <c r="Z233" s="2"/>
      <c r="AA233" s="2"/>
      <c r="AB233" s="2"/>
      <c r="AC233" s="2"/>
    </row>
    <row r="234" spans="2:29" x14ac:dyDescent="0.35">
      <c r="B234" t="str">
        <f>'Selected scen drivers'!C232</f>
        <v>Asia_east</v>
      </c>
      <c r="C234" t="str">
        <f>'Selected scen drivers'!D232</f>
        <v>GDPPHOU</v>
      </c>
      <c r="D234" s="2">
        <f>IFERROR('Selected scen drivers'!F232/'Selected scen drivers'!$F232,"")</f>
        <v>1</v>
      </c>
      <c r="E234" s="2">
        <f>IFERROR('Selected scen drivers'!G232/'Selected scen drivers'!$F232,"")</f>
        <v>1.0096677823658953</v>
      </c>
      <c r="F234" s="2">
        <f>IFERROR('Selected scen drivers'!H232/'Selected scen drivers'!$F232,"")</f>
        <v>1.1363937962323476</v>
      </c>
      <c r="G234" s="2">
        <f>IFERROR('Selected scen drivers'!I232/'Selected scen drivers'!$F232,"")</f>
        <v>1.256881406119182</v>
      </c>
      <c r="H234" s="2">
        <f>IFERROR('Selected scen drivers'!J232/'Selected scen drivers'!$F232,"")</f>
        <v>1.4030503960048337</v>
      </c>
      <c r="I234" s="2">
        <f>IFERROR('Selected scen drivers'!K232/'Selected scen drivers'!$F232,"")</f>
        <v>1.583663490521859</v>
      </c>
      <c r="J234" s="2">
        <f>IFERROR('Selected scen drivers'!L232/'Selected scen drivers'!$F232,"")</f>
        <v>1.7637030135369807</v>
      </c>
      <c r="K234" s="2">
        <f>IFERROR('Selected scen drivers'!M232/'Selected scen drivers'!$F232,"")</f>
        <v>1.949371260268919</v>
      </c>
      <c r="L234" s="2">
        <f>IFERROR('Selected scen drivers'!N232/'Selected scen drivers'!$F232,"")</f>
        <v>2.1158479983192691</v>
      </c>
      <c r="M234" s="2">
        <f>IFERROR('Selected scen drivers'!O232/'Selected scen drivers'!$F232,"")</f>
        <v>2.2897694021380808</v>
      </c>
      <c r="N234" s="2">
        <f>IFERROR('Selected scen drivers'!P232/'Selected scen drivers'!$F232,"")</f>
        <v>2.4737971513737249</v>
      </c>
      <c r="O234" s="2">
        <f>IFERROR('Selected scen drivers'!Q232/'Selected scen drivers'!$F232,"")</f>
        <v>2.6440289521268916</v>
      </c>
      <c r="P234" s="2">
        <f>IFERROR('Selected scen drivers'!R232/'Selected scen drivers'!$F232,"")</f>
        <v>2.8061329838837059</v>
      </c>
      <c r="Q234" s="2">
        <f>IFERROR('Selected scen drivers'!S232/'Selected scen drivers'!$F232,"")</f>
        <v>2.9874732464819851</v>
      </c>
      <c r="R234" s="2">
        <f>IFERROR('Selected scen drivers'!T232/'Selected scen drivers'!$F232,"")</f>
        <v>3.1428219372799773</v>
      </c>
      <c r="S234" s="2">
        <f>IFERROR('Selected scen drivers'!U232/'Selected scen drivers'!$F232,"")</f>
        <v>3.2708064761401947</v>
      </c>
      <c r="T234" s="2">
        <f>IFERROR('Selected scen drivers'!V232/'Selected scen drivers'!$F232,"")</f>
        <v>3.4153428884473556</v>
      </c>
      <c r="U234" s="2">
        <f>IFERROR('Selected scen drivers'!W232/'Selected scen drivers'!$F232,"")</f>
        <v>3.5670506187037256</v>
      </c>
      <c r="V234" s="2"/>
      <c r="W234" s="2"/>
      <c r="X234" s="2"/>
      <c r="Y234" s="2"/>
      <c r="Z234" s="2"/>
      <c r="AA234" s="2"/>
      <c r="AB234" s="2"/>
      <c r="AC234" s="2"/>
    </row>
    <row r="235" spans="2:29" x14ac:dyDescent="0.35">
      <c r="B235" t="str">
        <f>'Selected scen drivers'!C233</f>
        <v>Asia_east</v>
      </c>
      <c r="C235" t="str">
        <f>'Selected scen drivers'!D233</f>
        <v>GDPSER</v>
      </c>
      <c r="D235" s="2">
        <f>IFERROR('Selected scen drivers'!F233/'Selected scen drivers'!$F233,"")</f>
        <v>1</v>
      </c>
      <c r="E235" s="2">
        <f>IFERROR('Selected scen drivers'!G233/'Selected scen drivers'!$F233,"")</f>
        <v>1.002693741987569</v>
      </c>
      <c r="F235" s="2">
        <f>IFERROR('Selected scen drivers'!H233/'Selected scen drivers'!$F233,"")</f>
        <v>1.0911583769768578</v>
      </c>
      <c r="G235" s="2">
        <f>IFERROR('Selected scen drivers'!I233/'Selected scen drivers'!$F233,"")</f>
        <v>1.1518227954167202</v>
      </c>
      <c r="H235" s="2">
        <f>IFERROR('Selected scen drivers'!J233/'Selected scen drivers'!$F233,"")</f>
        <v>1.2079571773385669</v>
      </c>
      <c r="I235" s="2">
        <f>IFERROR('Selected scen drivers'!K233/'Selected scen drivers'!$F233,"")</f>
        <v>1.2527734927782808</v>
      </c>
      <c r="J235" s="2">
        <f>IFERROR('Selected scen drivers'!L233/'Selected scen drivers'!$F233,"")</f>
        <v>1.2941435123132459</v>
      </c>
      <c r="K235" s="2">
        <f>IFERROR('Selected scen drivers'!M233/'Selected scen drivers'!$F233,"")</f>
        <v>1.3338790557896039</v>
      </c>
      <c r="L235" s="2">
        <f>IFERROR('Selected scen drivers'!N233/'Selected scen drivers'!$F233,"")</f>
        <v>1.3680113825491471</v>
      </c>
      <c r="M235" s="2">
        <f>IFERROR('Selected scen drivers'!O233/'Selected scen drivers'!$F233,"")</f>
        <v>1.3949389019435683</v>
      </c>
      <c r="N235" s="2">
        <f>IFERROR('Selected scen drivers'!P233/'Selected scen drivers'!$F233,"")</f>
        <v>1.4164826890573639</v>
      </c>
      <c r="O235" s="2">
        <f>IFERROR('Selected scen drivers'!Q233/'Selected scen drivers'!$F233,"")</f>
        <v>1.4314205118378969</v>
      </c>
      <c r="P235" s="2">
        <f>IFERROR('Selected scen drivers'!R233/'Selected scen drivers'!$F233,"")</f>
        <v>1.4405258670136856</v>
      </c>
      <c r="Q235" s="2">
        <f>IFERROR('Selected scen drivers'!S233/'Selected scen drivers'!$F233,"")</f>
        <v>1.4462371931097553</v>
      </c>
      <c r="R235" s="2">
        <f>IFERROR('Selected scen drivers'!T233/'Selected scen drivers'!$F233,"")</f>
        <v>1.4503209200537122</v>
      </c>
      <c r="S235" s="2">
        <f>IFERROR('Selected scen drivers'!U233/'Selected scen drivers'!$F233,"")</f>
        <v>1.4522009021217015</v>
      </c>
      <c r="T235" s="2">
        <f>IFERROR('Selected scen drivers'!V233/'Selected scen drivers'!$F233,"")</f>
        <v>1.4503331003209419</v>
      </c>
      <c r="U235" s="2">
        <f>IFERROR('Selected scen drivers'!W233/'Selected scen drivers'!$F233,"")</f>
        <v>1.4432054538171257</v>
      </c>
      <c r="V235" s="2"/>
      <c r="W235" s="2"/>
      <c r="X235" s="2"/>
      <c r="Y235" s="2"/>
      <c r="Z235" s="2"/>
      <c r="AA235" s="2"/>
      <c r="AB235" s="2"/>
      <c r="AC235" s="2"/>
    </row>
    <row r="236" spans="2:29" x14ac:dyDescent="0.35">
      <c r="B236" t="str">
        <f>'Selected scen drivers'!C234</f>
        <v>Asia_east</v>
      </c>
      <c r="C236" t="str">
        <f>'Selected scen drivers'!D234</f>
        <v>HOU</v>
      </c>
      <c r="D236" s="2">
        <f>IFERROR('Selected scen drivers'!F234/'Selected scen drivers'!$F234,"")</f>
        <v>1</v>
      </c>
      <c r="E236" s="2">
        <f>IFERROR('Selected scen drivers'!G234/'Selected scen drivers'!$F234,"")</f>
        <v>0.99384325062303081</v>
      </c>
      <c r="F236" s="2">
        <f>IFERROR('Selected scen drivers'!H234/'Selected scen drivers'!$F234,"")</f>
        <v>0.96305950373818439</v>
      </c>
      <c r="G236" s="2">
        <f>IFERROR('Selected scen drivers'!I234/'Selected scen drivers'!$F234,"")</f>
        <v>0.92122744809316381</v>
      </c>
      <c r="H236" s="2">
        <f>IFERROR('Selected scen drivers'!J234/'Selected scen drivers'!$F234,"")</f>
        <v>0.86647135529666308</v>
      </c>
      <c r="I236" s="2">
        <f>IFERROR('Selected scen drivers'!K234/'Selected scen drivers'!$F234,"")</f>
        <v>0.79669242618707437</v>
      </c>
      <c r="J236" s="2">
        <f>IFERROR('Selected scen drivers'!L234/'Selected scen drivers'!$F234,"")</f>
        <v>0.73918469034382051</v>
      </c>
      <c r="K236" s="2">
        <f>IFERROR('Selected scen drivers'!M234/'Selected scen drivers'!$F234,"")</f>
        <v>0.68925323472859035</v>
      </c>
      <c r="L236" s="2">
        <f>IFERROR('Selected scen drivers'!N234/'Selected scen drivers'!$F234,"")</f>
        <v>0.65103952347850591</v>
      </c>
      <c r="M236" s="2">
        <f>IFERROR('Selected scen drivers'!O234/'Selected scen drivers'!$F234,"")</f>
        <v>0.61312359913434833</v>
      </c>
      <c r="N236" s="2">
        <f>IFERROR('Selected scen drivers'!P234/'Selected scen drivers'!$F234,"")</f>
        <v>0.57600794130000588</v>
      </c>
      <c r="O236" s="2">
        <f>IFERROR('Selected scen drivers'!Q234/'Selected scen drivers'!$F234,"")</f>
        <v>0.54435987163418398</v>
      </c>
      <c r="P236" s="2">
        <f>IFERROR('Selected scen drivers'!R234/'Selected scen drivers'!$F234,"")</f>
        <v>0.51593099366058637</v>
      </c>
      <c r="Q236" s="2">
        <f>IFERROR('Selected scen drivers'!S234/'Selected scen drivers'!$F234,"")</f>
        <v>0.4862612996966158</v>
      </c>
      <c r="R236" s="2">
        <f>IFERROR('Selected scen drivers'!T234/'Selected scen drivers'!$F234,"")</f>
        <v>0.46323113823533801</v>
      </c>
      <c r="S236" s="2">
        <f>IFERROR('Selected scen drivers'!U234/'Selected scen drivers'!$F234,"")</f>
        <v>0.44537529246012891</v>
      </c>
      <c r="T236" s="2">
        <f>IFERROR('Selected scen drivers'!V234/'Selected scen drivers'!$F234,"")</f>
        <v>0.42569286240465004</v>
      </c>
      <c r="U236" s="2">
        <f>IFERROR('Selected scen drivers'!W234/'Selected scen drivers'!$F234,"")</f>
        <v>0.4053517342761645</v>
      </c>
      <c r="V236" s="2"/>
      <c r="W236" s="2"/>
      <c r="X236" s="2"/>
      <c r="Y236" s="2"/>
      <c r="Z236" s="2"/>
      <c r="AA236" s="2"/>
      <c r="AB236" s="2"/>
      <c r="AC236" s="2"/>
    </row>
    <row r="237" spans="2:29" x14ac:dyDescent="0.35">
      <c r="B237" t="str">
        <f>'Selected scen drivers'!C235</f>
        <v>Asia_east</v>
      </c>
      <c r="C237" t="str">
        <f>'Selected scen drivers'!D235</f>
        <v>POP</v>
      </c>
      <c r="D237" s="2">
        <f>IFERROR('Selected scen drivers'!F235/'Selected scen drivers'!$F235,"")</f>
        <v>1</v>
      </c>
      <c r="E237" s="2">
        <f>IFERROR('Selected scen drivers'!G235/'Selected scen drivers'!$F235,"")</f>
        <v>0.99615056230316068</v>
      </c>
      <c r="F237" s="2">
        <f>IFERROR('Selected scen drivers'!H235/'Selected scen drivers'!$F235,"")</f>
        <v>0.97690337381896442</v>
      </c>
      <c r="G237" s="2">
        <f>IFERROR('Selected scen drivers'!I235/'Selected scen drivers'!$F235,"")</f>
        <v>0.95644199958607068</v>
      </c>
      <c r="H237" s="2">
        <f>IFERROR('Selected scen drivers'!J235/'Selected scen drivers'!$F235,"")</f>
        <v>0.93384275887224044</v>
      </c>
      <c r="I237" s="2">
        <f>IFERROR('Selected scen drivers'!K235/'Selected scen drivers'!$F235,"")</f>
        <v>0.90906551947775172</v>
      </c>
      <c r="J237" s="2">
        <f>IFERROR('Selected scen drivers'!L235/'Selected scen drivers'!$F235,"")</f>
        <v>0.88263174169744241</v>
      </c>
      <c r="K237" s="2">
        <f>IFERROR('Selected scen drivers'!M235/'Selected scen drivers'!$F235,"")</f>
        <v>0.85601755151404424</v>
      </c>
      <c r="L237" s="2">
        <f>IFERROR('Selected scen drivers'!N235/'Selected scen drivers'!$F235,"")</f>
        <v>0.82807640449379649</v>
      </c>
      <c r="M237" s="2">
        <f>IFERROR('Selected scen drivers'!O235/'Selected scen drivers'!$F235,"")</f>
        <v>0.79853488282938501</v>
      </c>
      <c r="N237" s="2">
        <f>IFERROR('Selected scen drivers'!P235/'Selected scen drivers'!$F235,"")</f>
        <v>0.76766613479607049</v>
      </c>
      <c r="O237" s="2">
        <f>IFERROR('Selected scen drivers'!Q235/'Selected scen drivers'!$F235,"")</f>
        <v>0.73620018796087283</v>
      </c>
      <c r="P237" s="2">
        <f>IFERROR('Selected scen drivers'!R235/'Selected scen drivers'!$F235,"")</f>
        <v>0.70518468533965561</v>
      </c>
      <c r="Q237" s="2">
        <f>IFERROR('Selected scen drivers'!S235/'Selected scen drivers'!$F235,"")</f>
        <v>0.67607164102686101</v>
      </c>
      <c r="R237" s="2">
        <f>IFERROR('Selected scen drivers'!T235/'Selected scen drivers'!$F235,"")</f>
        <v>0.64935279940842383</v>
      </c>
      <c r="S237" s="2">
        <f>IFERROR('Selected scen drivers'!U235/'Selected scen drivers'!$F235,"")</f>
        <v>0.62419165091042172</v>
      </c>
      <c r="T237" s="2">
        <f>IFERROR('Selected scen drivers'!V235/'Selected scen drivers'!$F235,"")</f>
        <v>0.59973549718996655</v>
      </c>
      <c r="U237" s="2">
        <f>IFERROR('Selected scen drivers'!W235/'Selected scen drivers'!$F235,"")</f>
        <v>0.57583615177012115</v>
      </c>
      <c r="V237" s="2"/>
      <c r="W237" s="2"/>
      <c r="X237" s="2"/>
      <c r="Y237" s="2"/>
      <c r="Z237" s="2"/>
      <c r="AA237" s="2"/>
      <c r="AB237" s="2"/>
      <c r="AC237" s="2"/>
    </row>
    <row r="238" spans="2:29" x14ac:dyDescent="0.35">
      <c r="B238" t="str">
        <f>'Selected scen drivers'!C236</f>
        <v>EU_northwest</v>
      </c>
      <c r="C238" t="str">
        <f>'Selected scen drivers'!D236</f>
        <v>GDP</v>
      </c>
      <c r="D238" s="2">
        <f>IFERROR('Selected scen drivers'!F236/'Selected scen drivers'!$F236,"")</f>
        <v>1</v>
      </c>
      <c r="E238" s="2">
        <f>IFERROR('Selected scen drivers'!G236/'Selected scen drivers'!$F236,"")</f>
        <v>1.0187904438068738</v>
      </c>
      <c r="F238" s="2">
        <f>IFERROR('Selected scen drivers'!H236/'Selected scen drivers'!$F236,"")</f>
        <v>1.1982167824832974</v>
      </c>
      <c r="G238" s="2">
        <f>IFERROR('Selected scen drivers'!I236/'Selected scen drivers'!$F236,"")</f>
        <v>1.3206827957809695</v>
      </c>
      <c r="H238" s="2">
        <f>IFERROR('Selected scen drivers'!J236/'Selected scen drivers'!$F236,"")</f>
        <v>1.4270511613171655</v>
      </c>
      <c r="I238" s="2">
        <f>IFERROR('Selected scen drivers'!K236/'Selected scen drivers'!$F236,"")</f>
        <v>1.5363675445053975</v>
      </c>
      <c r="J238" s="2">
        <f>IFERROR('Selected scen drivers'!L236/'Selected scen drivers'!$F236,"")</f>
        <v>1.6527517080530509</v>
      </c>
      <c r="K238" s="2">
        <f>IFERROR('Selected scen drivers'!M236/'Selected scen drivers'!$F236,"")</f>
        <v>1.7728521605196346</v>
      </c>
      <c r="L238" s="2">
        <f>IFERROR('Selected scen drivers'!N236/'Selected scen drivers'!$F236,"")</f>
        <v>1.8891385823055631</v>
      </c>
      <c r="M238" s="2">
        <f>IFERROR('Selected scen drivers'!O236/'Selected scen drivers'!$F236,"")</f>
        <v>2.0031580258114761</v>
      </c>
      <c r="N238" s="2">
        <f>IFERROR('Selected scen drivers'!P236/'Selected scen drivers'!$F236,"")</f>
        <v>2.1140765331026543</v>
      </c>
      <c r="O238" s="2">
        <f>IFERROR('Selected scen drivers'!Q236/'Selected scen drivers'!$F236,"")</f>
        <v>2.2161888229583924</v>
      </c>
      <c r="P238" s="2">
        <f>IFERROR('Selected scen drivers'!R236/'Selected scen drivers'!$F236,"")</f>
        <v>2.3081286126879061</v>
      </c>
      <c r="Q238" s="2">
        <f>IFERROR('Selected scen drivers'!S236/'Selected scen drivers'!$F236,"")</f>
        <v>2.3895007312975554</v>
      </c>
      <c r="R238" s="2">
        <f>IFERROR('Selected scen drivers'!T236/'Selected scen drivers'!$F236,"")</f>
        <v>2.461071873574205</v>
      </c>
      <c r="S238" s="2">
        <f>IFERROR('Selected scen drivers'!U236/'Selected scen drivers'!$F236,"")</f>
        <v>2.5235866635843331</v>
      </c>
      <c r="T238" s="2">
        <f>IFERROR('Selected scen drivers'!V236/'Selected scen drivers'!$F236,"")</f>
        <v>2.5764092543833814</v>
      </c>
      <c r="U238" s="2">
        <f>IFERROR('Selected scen drivers'!W236/'Selected scen drivers'!$F236,"")</f>
        <v>2.6176284266842829</v>
      </c>
      <c r="V238" s="2"/>
      <c r="W238" s="2"/>
      <c r="X238" s="2"/>
      <c r="Y238" s="2"/>
      <c r="Z238" s="2"/>
      <c r="AA238" s="2"/>
      <c r="AB238" s="2"/>
      <c r="AC238" s="2"/>
    </row>
    <row r="239" spans="2:29" x14ac:dyDescent="0.35">
      <c r="B239" t="str">
        <f>'Selected scen drivers'!C237</f>
        <v>EU_northwest</v>
      </c>
      <c r="C239" t="str">
        <f>'Selected scen drivers'!D237</f>
        <v>GDPAGR</v>
      </c>
      <c r="D239" s="2">
        <f>IFERROR('Selected scen drivers'!F237/'Selected scen drivers'!$F237,"")</f>
        <v>1</v>
      </c>
      <c r="E239" s="2">
        <f>IFERROR('Selected scen drivers'!G237/'Selected scen drivers'!$F237,"")</f>
        <v>1.0176288557346826</v>
      </c>
      <c r="F239" s="2">
        <f>IFERROR('Selected scen drivers'!H237/'Selected scen drivers'!$F237,"")</f>
        <v>1.1854999060385014</v>
      </c>
      <c r="G239" s="2">
        <f>IFERROR('Selected scen drivers'!I237/'Selected scen drivers'!$F237,"")</f>
        <v>1.3046085372506888</v>
      </c>
      <c r="H239" s="2">
        <f>IFERROR('Selected scen drivers'!J237/'Selected scen drivers'!$F237,"")</f>
        <v>1.4070099047344229</v>
      </c>
      <c r="I239" s="2">
        <f>IFERROR('Selected scen drivers'!K237/'Selected scen drivers'!$F237,"")</f>
        <v>1.5115449005781425</v>
      </c>
      <c r="J239" s="2">
        <f>IFERROR('Selected scen drivers'!L237/'Selected scen drivers'!$F237,"")</f>
        <v>1.6217199311403132</v>
      </c>
      <c r="K239" s="2">
        <f>IFERROR('Selected scen drivers'!M237/'Selected scen drivers'!$F237,"")</f>
        <v>1.7337066938980641</v>
      </c>
      <c r="L239" s="2">
        <f>IFERROR('Selected scen drivers'!N237/'Selected scen drivers'!$F237,"")</f>
        <v>1.8407996471895092</v>
      </c>
      <c r="M239" s="2">
        <f>IFERROR('Selected scen drivers'!O237/'Selected scen drivers'!$F237,"")</f>
        <v>1.9444146615565812</v>
      </c>
      <c r="N239" s="2">
        <f>IFERROR('Selected scen drivers'!P237/'Selected scen drivers'!$F237,"")</f>
        <v>2.0445424518094812</v>
      </c>
      <c r="O239" s="2">
        <f>IFERROR('Selected scen drivers'!Q237/'Selected scen drivers'!$F237,"")</f>
        <v>2.1369776245648575</v>
      </c>
      <c r="P239" s="2">
        <f>IFERROR('Selected scen drivers'!R237/'Selected scen drivers'!$F237,"")</f>
        <v>2.2206516476538711</v>
      </c>
      <c r="Q239" s="2">
        <f>IFERROR('Selected scen drivers'!S237/'Selected scen drivers'!$F237,"")</f>
        <v>2.2943668635898944</v>
      </c>
      <c r="R239" s="2">
        <f>IFERROR('Selected scen drivers'!T237/'Selected scen drivers'!$F237,"")</f>
        <v>2.3578234646278751</v>
      </c>
      <c r="S239" s="2">
        <f>IFERROR('Selected scen drivers'!U237/'Selected scen drivers'!$F237,"")</f>
        <v>2.4113091707278418</v>
      </c>
      <c r="T239" s="2">
        <f>IFERROR('Selected scen drivers'!V237/'Selected scen drivers'!$F237,"")</f>
        <v>2.4544273509911219</v>
      </c>
      <c r="U239" s="2">
        <f>IFERROR('Selected scen drivers'!W237/'Selected scen drivers'!$F237,"")</f>
        <v>2.4860351649005503</v>
      </c>
      <c r="V239" s="2"/>
      <c r="W239" s="2"/>
      <c r="X239" s="2"/>
      <c r="Y239" s="2"/>
      <c r="Z239" s="2"/>
      <c r="AA239" s="2"/>
      <c r="AB239" s="2"/>
      <c r="AC239" s="2"/>
    </row>
    <row r="240" spans="2:29" x14ac:dyDescent="0.35">
      <c r="B240" t="str">
        <f>'Selected scen drivers'!C238</f>
        <v>EU_northwest</v>
      </c>
      <c r="C240" t="str">
        <f>'Selected scen drivers'!D238</f>
        <v>GDPIND</v>
      </c>
      <c r="D240" s="2">
        <f>IFERROR('Selected scen drivers'!F238/'Selected scen drivers'!$F238,"")</f>
        <v>1</v>
      </c>
      <c r="E240" s="2">
        <f>IFERROR('Selected scen drivers'!G238/'Selected scen drivers'!$F238,"")</f>
        <v>1.0248341944643999</v>
      </c>
      <c r="F240" s="2">
        <f>IFERROR('Selected scen drivers'!H238/'Selected scen drivers'!$F238,"")</f>
        <v>1.2503892340764944</v>
      </c>
      <c r="G240" s="2">
        <f>IFERROR('Selected scen drivers'!I238/'Selected scen drivers'!$F238,"")</f>
        <v>1.4059311948817761</v>
      </c>
      <c r="H240" s="2">
        <f>IFERROR('Selected scen drivers'!J238/'Selected scen drivers'!$F238,"")</f>
        <v>1.5505492493835433</v>
      </c>
      <c r="I240" s="2">
        <f>IFERROR('Selected scen drivers'!K238/'Selected scen drivers'!$F238,"")</f>
        <v>1.7065224192974731</v>
      </c>
      <c r="J240" s="2">
        <f>IFERROR('Selected scen drivers'!L238/'Selected scen drivers'!$F238,"")</f>
        <v>1.8789836102599646</v>
      </c>
      <c r="K240" s="2">
        <f>IFERROR('Selected scen drivers'!M238/'Selected scen drivers'!$F238,"")</f>
        <v>2.0617425596800105</v>
      </c>
      <c r="L240" s="2">
        <f>IFERROR('Selected scen drivers'!N238/'Selected scen drivers'!$F238,"")</f>
        <v>2.2424688570800706</v>
      </c>
      <c r="M240" s="2">
        <f>IFERROR('Selected scen drivers'!O238/'Selected scen drivers'!$F238,"")</f>
        <v>2.4220182786980105</v>
      </c>
      <c r="N240" s="2">
        <f>IFERROR('Selected scen drivers'!P238/'Selected scen drivers'!$F238,"")</f>
        <v>2.5987374643047692</v>
      </c>
      <c r="O240" s="2">
        <f>IFERROR('Selected scen drivers'!Q238/'Selected scen drivers'!$F238,"")</f>
        <v>2.7649722128354011</v>
      </c>
      <c r="P240" s="2">
        <f>IFERROR('Selected scen drivers'!R238/'Selected scen drivers'!$F238,"")</f>
        <v>2.9188796598067981</v>
      </c>
      <c r="Q240" s="2">
        <f>IFERROR('Selected scen drivers'!S238/'Selected scen drivers'!$F238,"")</f>
        <v>3.0605290196492141</v>
      </c>
      <c r="R240" s="2">
        <f>IFERROR('Selected scen drivers'!T238/'Selected scen drivers'!$F238,"")</f>
        <v>3.1914293849857116</v>
      </c>
      <c r="S240" s="2">
        <f>IFERROR('Selected scen drivers'!U238/'Selected scen drivers'!$F238,"")</f>
        <v>3.3124470492936906</v>
      </c>
      <c r="T240" s="2">
        <f>IFERROR('Selected scen drivers'!V238/'Selected scen drivers'!$F238,"")</f>
        <v>3.4220530549657626</v>
      </c>
      <c r="U240" s="2">
        <f>IFERROR('Selected scen drivers'!W238/'Selected scen drivers'!$F238,"")</f>
        <v>3.5168480316696371</v>
      </c>
      <c r="V240" s="2"/>
      <c r="W240" s="2"/>
      <c r="X240" s="2"/>
      <c r="Y240" s="2"/>
      <c r="Z240" s="2"/>
      <c r="AA240" s="2"/>
      <c r="AB240" s="2"/>
      <c r="AC240" s="2"/>
    </row>
    <row r="241" spans="2:29" x14ac:dyDescent="0.35">
      <c r="B241" t="str">
        <f>'Selected scen drivers'!C239</f>
        <v>EU_northwest</v>
      </c>
      <c r="C241" t="str">
        <f>'Selected scen drivers'!D239</f>
        <v>GDPMFG</v>
      </c>
      <c r="D241" s="2">
        <f>IFERROR('Selected scen drivers'!F239/'Selected scen drivers'!$F239,"")</f>
        <v>1</v>
      </c>
      <c r="E241" s="2">
        <f>IFERROR('Selected scen drivers'!G239/'Selected scen drivers'!$F239,"")</f>
        <v>1.0363368586175576</v>
      </c>
      <c r="F241" s="2">
        <f>IFERROR('Selected scen drivers'!H239/'Selected scen drivers'!$F239,"")</f>
        <v>1.3330449978055612</v>
      </c>
      <c r="G241" s="2">
        <f>IFERROR('Selected scen drivers'!I239/'Selected scen drivers'!$F239,"")</f>
        <v>1.5359229090869122</v>
      </c>
      <c r="H241" s="2">
        <f>IFERROR('Selected scen drivers'!J239/'Selected scen drivers'!$F239,"")</f>
        <v>1.73709057343159</v>
      </c>
      <c r="I241" s="2">
        <f>IFERROR('Selected scen drivers'!K239/'Selected scen drivers'!$F239,"")</f>
        <v>1.9658186552706527</v>
      </c>
      <c r="J241" s="2">
        <f>IFERROR('Selected scen drivers'!L239/'Selected scen drivers'!$F239,"")</f>
        <v>2.2296687705651497</v>
      </c>
      <c r="K241" s="2">
        <f>IFERROR('Selected scen drivers'!M239/'Selected scen drivers'!$F239,"")</f>
        <v>2.517719914759462</v>
      </c>
      <c r="L241" s="2">
        <f>IFERROR('Selected scen drivers'!N239/'Selected scen drivers'!$F239,"")</f>
        <v>2.8090870725768964</v>
      </c>
      <c r="M241" s="2">
        <f>IFERROR('Selected scen drivers'!O239/'Selected scen drivers'!$F239,"")</f>
        <v>3.1035127643808664</v>
      </c>
      <c r="N241" s="2">
        <f>IFERROR('Selected scen drivers'!P239/'Selected scen drivers'!$F239,"")</f>
        <v>3.398111511131845</v>
      </c>
      <c r="O241" s="2">
        <f>IFERROR('Selected scen drivers'!Q239/'Selected scen drivers'!$F239,"")</f>
        <v>3.6821146607034567</v>
      </c>
      <c r="P241" s="2">
        <f>IFERROR('Selected scen drivers'!R239/'Selected scen drivers'!$F239,"")</f>
        <v>3.9531533017345888</v>
      </c>
      <c r="Q241" s="2">
        <f>IFERROR('Selected scen drivers'!S239/'Selected scen drivers'!$F239,"")</f>
        <v>4.2125404247250717</v>
      </c>
      <c r="R241" s="2">
        <f>IFERROR('Selected scen drivers'!T239/'Selected scen drivers'!$F239,"")</f>
        <v>4.4634264688935827</v>
      </c>
      <c r="S241" s="2">
        <f>IFERROR('Selected scen drivers'!U239/'Selected scen drivers'!$F239,"")</f>
        <v>4.7069989406114452</v>
      </c>
      <c r="T241" s="2">
        <f>IFERROR('Selected scen drivers'!V239/'Selected scen drivers'!$F239,"")</f>
        <v>4.9400575103636486</v>
      </c>
      <c r="U241" s="2">
        <f>IFERROR('Selected scen drivers'!W239/'Selected scen drivers'!$F239,"")</f>
        <v>5.1563644783182321</v>
      </c>
      <c r="V241" s="2"/>
      <c r="W241" s="2"/>
      <c r="X241" s="2"/>
      <c r="Y241" s="2"/>
      <c r="Z241" s="2"/>
      <c r="AA241" s="2"/>
      <c r="AB241" s="2"/>
      <c r="AC241" s="2"/>
    </row>
    <row r="242" spans="2:29" x14ac:dyDescent="0.35">
      <c r="B242" t="str">
        <f>'Selected scen drivers'!C240</f>
        <v>EU_northwest</v>
      </c>
      <c r="C242" t="str">
        <f>'Selected scen drivers'!D240</f>
        <v>GDPPCAP</v>
      </c>
      <c r="D242" s="2">
        <f>IFERROR('Selected scen drivers'!F240/'Selected scen drivers'!$F240,"")</f>
        <v>1</v>
      </c>
      <c r="E242" s="2">
        <f>IFERROR('Selected scen drivers'!G240/'Selected scen drivers'!$F240,"")</f>
        <v>1.0154689067413503</v>
      </c>
      <c r="F242" s="2">
        <f>IFERROR('Selected scen drivers'!H240/'Selected scen drivers'!$F240,"")</f>
        <v>1.1751536456460079</v>
      </c>
      <c r="G242" s="2">
        <f>IFERROR('Selected scen drivers'!I240/'Selected scen drivers'!$F240,"")</f>
        <v>1.2800564089612605</v>
      </c>
      <c r="H242" s="2">
        <f>IFERROR('Selected scen drivers'!J240/'Selected scen drivers'!$F240,"")</f>
        <v>1.368042650853057</v>
      </c>
      <c r="I242" s="2">
        <f>IFERROR('Selected scen drivers'!K240/'Selected scen drivers'!$F240,"")</f>
        <v>1.4581786977501507</v>
      </c>
      <c r="J242" s="2">
        <f>IFERROR('Selected scen drivers'!L240/'Selected scen drivers'!$F240,"")</f>
        <v>1.5543586900691471</v>
      </c>
      <c r="K242" s="2">
        <f>IFERROR('Selected scen drivers'!M240/'Selected scen drivers'!$F240,"")</f>
        <v>1.6524835202316388</v>
      </c>
      <c r="L242" s="2">
        <f>IFERROR('Selected scen drivers'!N240/'Selected scen drivers'!$F240,"")</f>
        <v>1.7494043880591703</v>
      </c>
      <c r="M242" s="2">
        <f>IFERROR('Selected scen drivers'!O240/'Selected scen drivers'!$F240,"")</f>
        <v>1.8454602665360698</v>
      </c>
      <c r="N242" s="2">
        <f>IFERROR('Selected scen drivers'!P240/'Selected scen drivers'!$F240,"")</f>
        <v>1.9393996408786203</v>
      </c>
      <c r="O242" s="2">
        <f>IFERROR('Selected scen drivers'!Q240/'Selected scen drivers'!$F240,"")</f>
        <v>2.024186372099495</v>
      </c>
      <c r="P242" s="2">
        <f>IFERROR('Selected scen drivers'!R240/'Selected scen drivers'!$F240,"")</f>
        <v>2.0988812950649134</v>
      </c>
      <c r="Q242" s="2">
        <f>IFERROR('Selected scen drivers'!S240/'Selected scen drivers'!$F240,"")</f>
        <v>2.165635888991619</v>
      </c>
      <c r="R242" s="2">
        <f>IFERROR('Selected scen drivers'!T240/'Selected scen drivers'!$F240,"")</f>
        <v>2.2278625368563945</v>
      </c>
      <c r="S242" s="2">
        <f>IFERROR('Selected scen drivers'!U240/'Selected scen drivers'!$F240,"")</f>
        <v>2.287339828583332</v>
      </c>
      <c r="T242" s="2">
        <f>IFERROR('Selected scen drivers'!V240/'Selected scen drivers'!$F240,"")</f>
        <v>2.3432723415604308</v>
      </c>
      <c r="U242" s="2">
        <f>IFERROR('Selected scen drivers'!W240/'Selected scen drivers'!$F240,"")</f>
        <v>2.3934973186931079</v>
      </c>
      <c r="V242" s="2"/>
      <c r="W242" s="2"/>
      <c r="X242" s="2"/>
      <c r="Y242" s="2"/>
      <c r="Z242" s="2"/>
      <c r="AA242" s="2"/>
      <c r="AB242" s="2"/>
      <c r="AC242" s="2"/>
    </row>
    <row r="243" spans="2:29" x14ac:dyDescent="0.35">
      <c r="B243" t="str">
        <f>'Selected scen drivers'!C241</f>
        <v>EU_northwest</v>
      </c>
      <c r="C243" t="str">
        <f>'Selected scen drivers'!D241</f>
        <v>GDPPHOU</v>
      </c>
      <c r="D243" s="2">
        <f>IFERROR('Selected scen drivers'!F241/'Selected scen drivers'!$F241,"")</f>
        <v>1</v>
      </c>
      <c r="E243" s="2">
        <f>IFERROR('Selected scen drivers'!G241/'Selected scen drivers'!$F241,"")</f>
        <v>1.0183974197089354</v>
      </c>
      <c r="F243" s="2">
        <f>IFERROR('Selected scen drivers'!H241/'Selected scen drivers'!$F241,"")</f>
        <v>1.1954486678442693</v>
      </c>
      <c r="G243" s="2">
        <f>IFERROR('Selected scen drivers'!I241/'Selected scen drivers'!$F241,"")</f>
        <v>1.3348445742016393</v>
      </c>
      <c r="H243" s="2">
        <f>IFERROR('Selected scen drivers'!J241/'Selected scen drivers'!$F241,"")</f>
        <v>1.4649013456989139</v>
      </c>
      <c r="I243" s="2">
        <f>IFERROR('Selected scen drivers'!K241/'Selected scen drivers'!$F241,"")</f>
        <v>1.5975237233916655</v>
      </c>
      <c r="J243" s="2">
        <f>IFERROR('Selected scen drivers'!L241/'Selected scen drivers'!$F241,"")</f>
        <v>1.7299722971985403</v>
      </c>
      <c r="K243" s="2">
        <f>IFERROR('Selected scen drivers'!M241/'Selected scen drivers'!$F241,"")</f>
        <v>1.8759877333870905</v>
      </c>
      <c r="L243" s="2">
        <f>IFERROR('Selected scen drivers'!N241/'Selected scen drivers'!$F241,"")</f>
        <v>2.0197132853319664</v>
      </c>
      <c r="M243" s="2">
        <f>IFERROR('Selected scen drivers'!O241/'Selected scen drivers'!$F241,"")</f>
        <v>2.1636562486543007</v>
      </c>
      <c r="N243" s="2">
        <f>IFERROR('Selected scen drivers'!P241/'Selected scen drivers'!$F241,"")</f>
        <v>2.2981988496203059</v>
      </c>
      <c r="O243" s="2">
        <f>IFERROR('Selected scen drivers'!Q241/'Selected scen drivers'!$F241,"")</f>
        <v>2.429468079072965</v>
      </c>
      <c r="P243" s="2">
        <f>IFERROR('Selected scen drivers'!R241/'Selected scen drivers'!$F241,"")</f>
        <v>2.5597010178980808</v>
      </c>
      <c r="Q243" s="2">
        <f>IFERROR('Selected scen drivers'!S241/'Selected scen drivers'!$F241,"")</f>
        <v>2.6923476421609296</v>
      </c>
      <c r="R243" s="2">
        <f>IFERROR('Selected scen drivers'!T241/'Selected scen drivers'!$F241,"")</f>
        <v>2.8107221876367632</v>
      </c>
      <c r="S243" s="2">
        <f>IFERROR('Selected scen drivers'!U241/'Selected scen drivers'!$F241,"")</f>
        <v>2.9120909694777604</v>
      </c>
      <c r="T243" s="2">
        <f>IFERROR('Selected scen drivers'!V241/'Selected scen drivers'!$F241,"")</f>
        <v>3.0132157029414564</v>
      </c>
      <c r="U243" s="2">
        <f>IFERROR('Selected scen drivers'!W241/'Selected scen drivers'!$F241,"")</f>
        <v>3.1135603056581096</v>
      </c>
      <c r="V243" s="2"/>
      <c r="W243" s="2"/>
      <c r="X243" s="2"/>
      <c r="Y243" s="2"/>
      <c r="Z243" s="2"/>
      <c r="AA243" s="2"/>
      <c r="AB243" s="2"/>
      <c r="AC243" s="2"/>
    </row>
    <row r="244" spans="2:29" x14ac:dyDescent="0.35">
      <c r="B244" t="str">
        <f>'Selected scen drivers'!C242</f>
        <v>EU_northwest</v>
      </c>
      <c r="C244" t="str">
        <f>'Selected scen drivers'!D242</f>
        <v>GDPSER</v>
      </c>
      <c r="D244" s="2">
        <f>IFERROR('Selected scen drivers'!F242/'Selected scen drivers'!$F242,"")</f>
        <v>1</v>
      </c>
      <c r="E244" s="2">
        <f>IFERROR('Selected scen drivers'!G242/'Selected scen drivers'!$F242,"")</f>
        <v>1.016773840437508</v>
      </c>
      <c r="F244" s="2">
        <f>IFERROR('Selected scen drivers'!H242/'Selected scen drivers'!$F242,"")</f>
        <v>1.1808533851539542</v>
      </c>
      <c r="G244" s="2">
        <f>IFERROR('Selected scen drivers'!I242/'Selected scen drivers'!$F242,"")</f>
        <v>1.2922329994201172</v>
      </c>
      <c r="H244" s="2">
        <f>IFERROR('Selected scen drivers'!J242/'Selected scen drivers'!$F242,"")</f>
        <v>1.3857822393336241</v>
      </c>
      <c r="I244" s="2">
        <f>IFERROR('Selected scen drivers'!K242/'Selected scen drivers'!$F242,"")</f>
        <v>1.4794609550917306</v>
      </c>
      <c r="J244" s="2">
        <f>IFERROR('Selected scen drivers'!L242/'Selected scen drivers'!$F242,"")</f>
        <v>1.5770578385056364</v>
      </c>
      <c r="K244" s="2">
        <f>IFERROR('Selected scen drivers'!M242/'Selected scen drivers'!$F242,"")</f>
        <v>1.6761856557823416</v>
      </c>
      <c r="L244" s="2">
        <f>IFERROR('Selected scen drivers'!N242/'Selected scen drivers'!$F242,"")</f>
        <v>1.7709173526338755</v>
      </c>
      <c r="M244" s="2">
        <f>IFERROR('Selected scen drivers'!O242/'Selected scen drivers'!$F242,"")</f>
        <v>1.8630350415971602</v>
      </c>
      <c r="N244" s="2">
        <f>IFERROR('Selected scen drivers'!P242/'Selected scen drivers'!$F242,"")</f>
        <v>1.9519670452940816</v>
      </c>
      <c r="O244" s="2">
        <f>IFERROR('Selected scen drivers'!Q242/'Selected scen drivers'!$F242,"")</f>
        <v>2.032639605739754</v>
      </c>
      <c r="P244" s="2">
        <f>IFERROR('Selected scen drivers'!R242/'Selected scen drivers'!$F242,"")</f>
        <v>2.103842021876662</v>
      </c>
      <c r="Q244" s="2">
        <f>IFERROR('Selected scen drivers'!S242/'Selected scen drivers'!$F242,"")</f>
        <v>2.1650360677291931</v>
      </c>
      <c r="R244" s="2">
        <f>IFERROR('Selected scen drivers'!T242/'Selected scen drivers'!$F242,"")</f>
        <v>2.2167561315057336</v>
      </c>
      <c r="S244" s="2">
        <f>IFERROR('Selected scen drivers'!U242/'Selected scen drivers'!$F242,"")</f>
        <v>2.2597134704138191</v>
      </c>
      <c r="T244" s="2">
        <f>IFERROR('Selected scen drivers'!V242/'Selected scen drivers'!$F242,"")</f>
        <v>2.2935691127151654</v>
      </c>
      <c r="U244" s="2">
        <f>IFERROR('Selected scen drivers'!W242/'Selected scen drivers'!$F242,"")</f>
        <v>2.316900341953045</v>
      </c>
      <c r="V244" s="2"/>
      <c r="W244" s="2"/>
      <c r="X244" s="2"/>
      <c r="Y244" s="2"/>
      <c r="Z244" s="2"/>
      <c r="AA244" s="2"/>
      <c r="AB244" s="2"/>
      <c r="AC244" s="2"/>
    </row>
    <row r="245" spans="2:29" x14ac:dyDescent="0.35">
      <c r="B245" t="str">
        <f>'Selected scen drivers'!C243</f>
        <v>EU_northwest</v>
      </c>
      <c r="C245" t="str">
        <f>'Selected scen drivers'!D243</f>
        <v>HOU</v>
      </c>
      <c r="D245" s="2">
        <f>IFERROR('Selected scen drivers'!F243/'Selected scen drivers'!$F243,"")</f>
        <v>1</v>
      </c>
      <c r="E245" s="2">
        <f>IFERROR('Selected scen drivers'!G243/'Selected scen drivers'!$F243,"")</f>
        <v>1.0003859240904676</v>
      </c>
      <c r="F245" s="2">
        <f>IFERROR('Selected scen drivers'!H243/'Selected scen drivers'!$F243,"")</f>
        <v>1.002315544542806</v>
      </c>
      <c r="G245" s="2">
        <f>IFERROR('Selected scen drivers'!I243/'Selected scen drivers'!$F243,"")</f>
        <v>0.98939069110039513</v>
      </c>
      <c r="H245" s="2">
        <f>IFERROR('Selected scen drivers'!J243/'Selected scen drivers'!$F243,"")</f>
        <v>0.97416195671273076</v>
      </c>
      <c r="I245" s="2">
        <f>IFERROR('Selected scen drivers'!K243/'Selected scen drivers'!$F243,"")</f>
        <v>0.961718140400175</v>
      </c>
      <c r="J245" s="2">
        <f>IFERROR('Selected scen drivers'!L243/'Selected scen drivers'!$F243,"")</f>
        <v>0.95536310652457224</v>
      </c>
      <c r="K245" s="2">
        <f>IFERROR('Selected scen drivers'!M243/'Selected scen drivers'!$F243,"")</f>
        <v>0.94502332236402942</v>
      </c>
      <c r="L245" s="2">
        <f>IFERROR('Selected scen drivers'!N243/'Selected scen drivers'!$F243,"")</f>
        <v>0.93534988160215971</v>
      </c>
      <c r="M245" s="2">
        <f>IFERROR('Selected scen drivers'!O243/'Selected scen drivers'!$F243,"")</f>
        <v>0.92582083085395517</v>
      </c>
      <c r="N245" s="2">
        <f>IFERROR('Selected scen drivers'!P243/'Selected scen drivers'!$F243,"")</f>
        <v>0.91988407941807571</v>
      </c>
      <c r="O245" s="2">
        <f>IFERROR('Selected scen drivers'!Q243/'Selected scen drivers'!$F243,"")</f>
        <v>0.91221154212655708</v>
      </c>
      <c r="P245" s="2">
        <f>IFERROR('Selected scen drivers'!R243/'Selected scen drivers'!$F243,"")</f>
        <v>0.90171805087738066</v>
      </c>
      <c r="Q245" s="2">
        <f>IFERROR('Selected scen drivers'!S243/'Selected scen drivers'!$F243,"")</f>
        <v>0.88751567363704065</v>
      </c>
      <c r="R245" s="2">
        <f>IFERROR('Selected scen drivers'!T243/'Selected scen drivers'!$F243,"")</f>
        <v>0.87560125451012882</v>
      </c>
      <c r="S245" s="2">
        <f>IFERROR('Selected scen drivers'!U243/'Selected scen drivers'!$F243,"")</f>
        <v>0.86658922747763667</v>
      </c>
      <c r="T245" s="2">
        <f>IFERROR('Selected scen drivers'!V243/'Selected scen drivers'!$F243,"")</f>
        <v>0.85503644889024277</v>
      </c>
      <c r="U245" s="2">
        <f>IFERROR('Selected scen drivers'!W243/'Selected scen drivers'!$F243,"")</f>
        <v>0.8407187173883881</v>
      </c>
      <c r="V245" s="2"/>
      <c r="W245" s="2"/>
      <c r="X245" s="2"/>
      <c r="Y245" s="2"/>
      <c r="Z245" s="2"/>
      <c r="AA245" s="2"/>
      <c r="AB245" s="2"/>
      <c r="AC245" s="2"/>
    </row>
    <row r="246" spans="2:29" x14ac:dyDescent="0.35">
      <c r="B246" t="str">
        <f>'Selected scen drivers'!C244</f>
        <v>EU_northwest</v>
      </c>
      <c r="C246" t="str">
        <f>'Selected scen drivers'!D244</f>
        <v>POP</v>
      </c>
      <c r="D246" s="2">
        <f>IFERROR('Selected scen drivers'!F244/'Selected scen drivers'!$F244,"")</f>
        <v>1</v>
      </c>
      <c r="E246" s="2">
        <f>IFERROR('Selected scen drivers'!G244/'Selected scen drivers'!$F244,"")</f>
        <v>1.0032709392118979</v>
      </c>
      <c r="F246" s="2">
        <f>IFERROR('Selected scen drivers'!H244/'Selected scen drivers'!$F244,"")</f>
        <v>1.0196256352713875</v>
      </c>
      <c r="G246" s="2">
        <f>IFERROR('Selected scen drivers'!I244/'Selected scen drivers'!$F244,"")</f>
        <v>1.0317379660265715</v>
      </c>
      <c r="H246" s="2">
        <f>IFERROR('Selected scen drivers'!J244/'Selected scen drivers'!$F244,"")</f>
        <v>1.0431335312735401</v>
      </c>
      <c r="I246" s="2">
        <f>IFERROR('Selected scen drivers'!K244/'Selected scen drivers'!$F244,"")</f>
        <v>1.0536208949396157</v>
      </c>
      <c r="J246" s="2">
        <f>IFERROR('Selected scen drivers'!L244/'Selected scen drivers'!$F244,"")</f>
        <v>1.0633013593403766</v>
      </c>
      <c r="K246" s="2">
        <f>IFERROR('Selected scen drivers'!M244/'Selected scen drivers'!$F244,"")</f>
        <v>1.0728410533686425</v>
      </c>
      <c r="L246" s="2">
        <f>IFERROR('Selected scen drivers'!N244/'Selected scen drivers'!$F244,"")</f>
        <v>1.0798752965295904</v>
      </c>
      <c r="M246" s="2">
        <f>IFERROR('Selected scen drivers'!O244/'Selected scen drivers'!$F244,"")</f>
        <v>1.0854517228763734</v>
      </c>
      <c r="N246" s="2">
        <f>IFERROR('Selected scen drivers'!P244/'Selected scen drivers'!$F244,"")</f>
        <v>1.0900675077700301</v>
      </c>
      <c r="O246" s="2">
        <f>IFERROR('Selected scen drivers'!Q244/'Selected scen drivers'!$F244,"")</f>
        <v>1.0948541367066693</v>
      </c>
      <c r="P246" s="2">
        <f>IFERROR('Selected scen drivers'!R244/'Selected scen drivers'!$F244,"")</f>
        <v>1.0996946888397146</v>
      </c>
      <c r="Q246" s="2">
        <f>IFERROR('Selected scen drivers'!S244/'Selected scen drivers'!$F244,"")</f>
        <v>1.1033714131927224</v>
      </c>
      <c r="R246" s="2">
        <f>IFERROR('Selected scen drivers'!T244/'Selected scen drivers'!$F244,"")</f>
        <v>1.1046785126369971</v>
      </c>
      <c r="S246" s="2">
        <f>IFERROR('Selected scen drivers'!U244/'Selected scen drivers'!$F244,"")</f>
        <v>1.103284536931846</v>
      </c>
      <c r="T246" s="2">
        <f>IFERROR('Selected scen drivers'!V244/'Selected scen drivers'!$F244,"")</f>
        <v>1.0994920260389822</v>
      </c>
      <c r="U246" s="2">
        <f>IFERROR('Selected scen drivers'!W244/'Selected scen drivers'!$F244,"")</f>
        <v>1.0936416791615884</v>
      </c>
      <c r="V246" s="2"/>
      <c r="W246" s="2"/>
      <c r="X246" s="2"/>
      <c r="Y246" s="2"/>
      <c r="Z246" s="2"/>
      <c r="AA246" s="2"/>
      <c r="AB246" s="2"/>
      <c r="AC246" s="2"/>
    </row>
    <row r="247" spans="2:29" x14ac:dyDescent="0.35">
      <c r="B247" t="str">
        <f>'Selected scen drivers'!C245</f>
        <v>Nor-Ice</v>
      </c>
      <c r="C247" t="str">
        <f>'Selected scen drivers'!D245</f>
        <v>GDP</v>
      </c>
      <c r="D247" s="2">
        <f>IFERROR('Selected scen drivers'!F245/'Selected scen drivers'!$F245,"")</f>
        <v>1</v>
      </c>
      <c r="E247" s="2">
        <f>IFERROR('Selected scen drivers'!G245/'Selected scen drivers'!$F245,"")</f>
        <v>1.0088889548472404</v>
      </c>
      <c r="F247" s="2">
        <f>IFERROR('Selected scen drivers'!H245/'Selected scen drivers'!$F245,"")</f>
        <v>1.1272141636636217</v>
      </c>
      <c r="G247" s="2">
        <f>IFERROR('Selected scen drivers'!I245/'Selected scen drivers'!$F245,"")</f>
        <v>1.2336916035794434</v>
      </c>
      <c r="H247" s="2">
        <f>IFERROR('Selected scen drivers'!J245/'Selected scen drivers'!$F245,"")</f>
        <v>1.3395591227384045</v>
      </c>
      <c r="I247" s="2">
        <f>IFERROR('Selected scen drivers'!K245/'Selected scen drivers'!$F245,"")</f>
        <v>1.4488231090128594</v>
      </c>
      <c r="J247" s="2">
        <f>IFERROR('Selected scen drivers'!L245/'Selected scen drivers'!$F245,"")</f>
        <v>1.5616927861738878</v>
      </c>
      <c r="K247" s="2">
        <f>IFERROR('Selected scen drivers'!M245/'Selected scen drivers'!$F245,"")</f>
        <v>1.6770850792896983</v>
      </c>
      <c r="L247" s="2">
        <f>IFERROR('Selected scen drivers'!N245/'Selected scen drivers'!$F245,"")</f>
        <v>1.7919218672886927</v>
      </c>
      <c r="M247" s="2">
        <f>IFERROR('Selected scen drivers'!O245/'Selected scen drivers'!$F245,"")</f>
        <v>1.9082057621215931</v>
      </c>
      <c r="N247" s="2">
        <f>IFERROR('Selected scen drivers'!P245/'Selected scen drivers'!$F245,"")</f>
        <v>2.0266171047853172</v>
      </c>
      <c r="O247" s="2">
        <f>IFERROR('Selected scen drivers'!Q245/'Selected scen drivers'!$F245,"")</f>
        <v>2.1401988411505619</v>
      </c>
      <c r="P247" s="2">
        <f>IFERROR('Selected scen drivers'!R245/'Selected scen drivers'!$F245,"")</f>
        <v>2.2484722881805737</v>
      </c>
      <c r="Q247" s="2">
        <f>IFERROR('Selected scen drivers'!S245/'Selected scen drivers'!$F245,"")</f>
        <v>2.3501786113361454</v>
      </c>
      <c r="R247" s="2">
        <f>IFERROR('Selected scen drivers'!T245/'Selected scen drivers'!$F245,"")</f>
        <v>2.4439361771470605</v>
      </c>
      <c r="S247" s="2">
        <f>IFERROR('Selected scen drivers'!U245/'Selected scen drivers'!$F245,"")</f>
        <v>2.529550602471343</v>
      </c>
      <c r="T247" s="2">
        <f>IFERROR('Selected scen drivers'!V245/'Selected scen drivers'!$F245,"")</f>
        <v>2.6071880441564002</v>
      </c>
      <c r="U247" s="2">
        <f>IFERROR('Selected scen drivers'!W245/'Selected scen drivers'!$F245,"")</f>
        <v>2.6755823928448379</v>
      </c>
      <c r="V247" s="2"/>
      <c r="W247" s="2"/>
      <c r="X247" s="2"/>
      <c r="Y247" s="2"/>
      <c r="Z247" s="2"/>
      <c r="AA247" s="2"/>
      <c r="AB247" s="2"/>
      <c r="AC247" s="2"/>
    </row>
    <row r="248" spans="2:29" x14ac:dyDescent="0.35">
      <c r="B248" t="str">
        <f>'Selected scen drivers'!C246</f>
        <v>Nor-Ice</v>
      </c>
      <c r="C248" t="str">
        <f>'Selected scen drivers'!D246</f>
        <v>GDPAGR</v>
      </c>
      <c r="D248" s="2">
        <f>IFERROR('Selected scen drivers'!F246/'Selected scen drivers'!$F246,"")</f>
        <v>1</v>
      </c>
      <c r="E248" s="2">
        <f>IFERROR('Selected scen drivers'!G246/'Selected scen drivers'!$F246,"")</f>
        <v>1.0095351011856464</v>
      </c>
      <c r="F248" s="2">
        <f>IFERROR('Selected scen drivers'!H246/'Selected scen drivers'!$F246,"")</f>
        <v>1.1357081827731705</v>
      </c>
      <c r="G248" s="2">
        <f>IFERROR('Selected scen drivers'!I246/'Selected scen drivers'!$F246,"")</f>
        <v>1.2471465936885058</v>
      </c>
      <c r="H248" s="2">
        <f>IFERROR('Selected scen drivers'!J246/'Selected scen drivers'!$F246,"")</f>
        <v>1.3579755080044988</v>
      </c>
      <c r="I248" s="2">
        <f>IFERROR('Selected scen drivers'!K246/'Selected scen drivers'!$F246,"")</f>
        <v>1.4719852210464657</v>
      </c>
      <c r="J248" s="2">
        <f>IFERROR('Selected scen drivers'!L246/'Selected scen drivers'!$F246,"")</f>
        <v>1.5888825908643815</v>
      </c>
      <c r="K248" s="2">
        <f>IFERROR('Selected scen drivers'!M246/'Selected scen drivers'!$F246,"")</f>
        <v>1.7071162009181395</v>
      </c>
      <c r="L248" s="2">
        <f>IFERROR('Selected scen drivers'!N246/'Selected scen drivers'!$F246,"")</f>
        <v>1.823743597102558</v>
      </c>
      <c r="M248" s="2">
        <f>IFERROR('Selected scen drivers'!O246/'Selected scen drivers'!$F246,"")</f>
        <v>1.941084585680575</v>
      </c>
      <c r="N248" s="2">
        <f>IFERROR('Selected scen drivers'!P246/'Selected scen drivers'!$F246,"")</f>
        <v>2.0600527406027882</v>
      </c>
      <c r="O248" s="2">
        <f>IFERROR('Selected scen drivers'!Q246/'Selected scen drivers'!$F246,"")</f>
        <v>2.1737676059481852</v>
      </c>
      <c r="P248" s="2">
        <f>IFERROR('Selected scen drivers'!R246/'Selected scen drivers'!$F246,"")</f>
        <v>2.2815955688602685</v>
      </c>
      <c r="Q248" s="2">
        <f>IFERROR('Selected scen drivers'!S246/'Selected scen drivers'!$F246,"")</f>
        <v>2.3822678824010253</v>
      </c>
      <c r="R248" s="2">
        <f>IFERROR('Selected scen drivers'!T246/'Selected scen drivers'!$F246,"")</f>
        <v>2.4744403778624369</v>
      </c>
      <c r="S248" s="2">
        <f>IFERROR('Selected scen drivers'!U246/'Selected scen drivers'!$F246,"")</f>
        <v>2.558024129483107</v>
      </c>
      <c r="T248" s="2">
        <f>IFERROR('Selected scen drivers'!V246/'Selected scen drivers'!$F246,"")</f>
        <v>2.6333722678290088</v>
      </c>
      <c r="U248" s="2">
        <f>IFERROR('Selected scen drivers'!W246/'Selected scen drivers'!$F246,"")</f>
        <v>2.6995282763583113</v>
      </c>
      <c r="V248" s="2"/>
      <c r="W248" s="2"/>
      <c r="X248" s="2"/>
      <c r="Y248" s="2"/>
      <c r="Z248" s="2"/>
      <c r="AA248" s="2"/>
      <c r="AB248" s="2"/>
      <c r="AC248" s="2"/>
    </row>
    <row r="249" spans="2:29" x14ac:dyDescent="0.35">
      <c r="B249" t="str">
        <f>'Selected scen drivers'!C247</f>
        <v>Nor-Ice</v>
      </c>
      <c r="C249" t="str">
        <f>'Selected scen drivers'!D247</f>
        <v>GDPIND</v>
      </c>
      <c r="D249" s="2">
        <f>IFERROR('Selected scen drivers'!F247/'Selected scen drivers'!$F247,"")</f>
        <v>1</v>
      </c>
      <c r="E249" s="2">
        <f>IFERROR('Selected scen drivers'!G247/'Selected scen drivers'!$F247,"")</f>
        <v>1.0087104404063381</v>
      </c>
      <c r="F249" s="2">
        <f>IFERROR('Selected scen drivers'!H247/'Selected scen drivers'!$F247,"")</f>
        <v>1.1256853296428777</v>
      </c>
      <c r="G249" s="2">
        <f>IFERROR('Selected scen drivers'!I247/'Selected scen drivers'!$F247,"")</f>
        <v>1.2318428106199515</v>
      </c>
      <c r="H249" s="2">
        <f>IFERROR('Selected scen drivers'!J247/'Selected scen drivers'!$F247,"")</f>
        <v>1.3376218480300606</v>
      </c>
      <c r="I249" s="2">
        <f>IFERROR('Selected scen drivers'!K247/'Selected scen drivers'!$F247,"")</f>
        <v>1.447089701784082</v>
      </c>
      <c r="J249" s="2">
        <f>IFERROR('Selected scen drivers'!L247/'Selected scen drivers'!$F247,"")</f>
        <v>1.5605720159258711</v>
      </c>
      <c r="K249" s="2">
        <f>IFERROR('Selected scen drivers'!M247/'Selected scen drivers'!$F247,"")</f>
        <v>1.6770712186404861</v>
      </c>
      <c r="L249" s="2">
        <f>IFERROR('Selected scen drivers'!N247/'Selected scen drivers'!$F247,"")</f>
        <v>1.7934379997127214</v>
      </c>
      <c r="M249" s="2">
        <f>IFERROR('Selected scen drivers'!O247/'Selected scen drivers'!$F247,"")</f>
        <v>1.9115909515918834</v>
      </c>
      <c r="N249" s="2">
        <f>IFERROR('Selected scen drivers'!P247/'Selected scen drivers'!$F247,"")</f>
        <v>2.0321518744770692</v>
      </c>
      <c r="O249" s="2">
        <f>IFERROR('Selected scen drivers'!Q247/'Selected scen drivers'!$F247,"")</f>
        <v>2.1480942708789978</v>
      </c>
      <c r="P249" s="2">
        <f>IFERROR('Selected scen drivers'!R247/'Selected scen drivers'!$F247,"")</f>
        <v>2.2589413300669468</v>
      </c>
      <c r="Q249" s="2">
        <f>IFERROR('Selected scen drivers'!S247/'Selected scen drivers'!$F247,"")</f>
        <v>2.3633991873475262</v>
      </c>
      <c r="R249" s="2">
        <f>IFERROR('Selected scen drivers'!T247/'Selected scen drivers'!$F247,"")</f>
        <v>2.4600391713946674</v>
      </c>
      <c r="S249" s="2">
        <f>IFERROR('Selected scen drivers'!U247/'Selected scen drivers'!$F247,"")</f>
        <v>2.5486187078754434</v>
      </c>
      <c r="T249" s="2">
        <f>IFERROR('Selected scen drivers'!V247/'Selected scen drivers'!$F247,"")</f>
        <v>2.62925174918536</v>
      </c>
      <c r="U249" s="2">
        <f>IFERROR('Selected scen drivers'!W247/'Selected scen drivers'!$F247,"")</f>
        <v>2.7005970386876079</v>
      </c>
      <c r="V249" s="2"/>
      <c r="W249" s="2"/>
      <c r="X249" s="2"/>
      <c r="Y249" s="2"/>
      <c r="Z249" s="2"/>
      <c r="AA249" s="2"/>
      <c r="AB249" s="2"/>
      <c r="AC249" s="2"/>
    </row>
    <row r="250" spans="2:29" x14ac:dyDescent="0.35">
      <c r="B250" t="str">
        <f>'Selected scen drivers'!C248</f>
        <v>Nor-Ice</v>
      </c>
      <c r="C250" t="str">
        <f>'Selected scen drivers'!D248</f>
        <v>GDPMFG</v>
      </c>
      <c r="D250" s="2">
        <f>IFERROR('Selected scen drivers'!F248/'Selected scen drivers'!$F248,"")</f>
        <v>1</v>
      </c>
      <c r="E250" s="2">
        <f>IFERROR('Selected scen drivers'!G248/'Selected scen drivers'!$F248,"")</f>
        <v>1.0088537659150976</v>
      </c>
      <c r="F250" s="2">
        <f>IFERROR('Selected scen drivers'!H248/'Selected scen drivers'!$F248,"")</f>
        <v>1.3041084505609926</v>
      </c>
      <c r="G250" s="2">
        <f>IFERROR('Selected scen drivers'!I248/'Selected scen drivers'!$F248,"")</f>
        <v>1.6210677189697793</v>
      </c>
      <c r="H250" s="2">
        <f>IFERROR('Selected scen drivers'!J248/'Selected scen drivers'!$F248,"")</f>
        <v>1.9706132606338187</v>
      </c>
      <c r="I250" s="2">
        <f>IFERROR('Selected scen drivers'!K248/'Selected scen drivers'!$F248,"")</f>
        <v>2.3591277795248438</v>
      </c>
      <c r="J250" s="2">
        <f>IFERROR('Selected scen drivers'!L248/'Selected scen drivers'!$F248,"")</f>
        <v>2.7888313207316346</v>
      </c>
      <c r="K250" s="2">
        <f>IFERROR('Selected scen drivers'!M248/'Selected scen drivers'!$F248,"")</f>
        <v>3.259610284079733</v>
      </c>
      <c r="L250" s="2">
        <f>IFERROR('Selected scen drivers'!N248/'Selected scen drivers'!$F248,"")</f>
        <v>3.7663239423477677</v>
      </c>
      <c r="M250" s="2">
        <f>IFERROR('Selected scen drivers'!O248/'Selected scen drivers'!$F248,"")</f>
        <v>4.3133013067655703</v>
      </c>
      <c r="N250" s="2">
        <f>IFERROR('Selected scen drivers'!P248/'Selected scen drivers'!$F248,"")</f>
        <v>4.9029228924520432</v>
      </c>
      <c r="O250" s="2">
        <f>IFERROR('Selected scen drivers'!Q248/'Selected scen drivers'!$F248,"")</f>
        <v>5.5182953559710448</v>
      </c>
      <c r="P250" s="2">
        <f>IFERROR('Selected scen drivers'!R248/'Selected scen drivers'!$F248,"")</f>
        <v>6.1559435153561646</v>
      </c>
      <c r="Q250" s="2">
        <f>IFERROR('Selected scen drivers'!S248/'Selected scen drivers'!$F248,"")</f>
        <v>6.8097622603450221</v>
      </c>
      <c r="R250" s="2">
        <f>IFERROR('Selected scen drivers'!T248/'Selected scen drivers'!$F248,"")</f>
        <v>7.4724333766861575</v>
      </c>
      <c r="S250" s="2">
        <f>IFERROR('Selected scen drivers'!U248/'Selected scen drivers'!$F248,"")</f>
        <v>8.1395354210949815</v>
      </c>
      <c r="T250" s="2">
        <f>IFERROR('Selected scen drivers'!V248/'Selected scen drivers'!$F248,"")</f>
        <v>8.807687058135576</v>
      </c>
      <c r="U250" s="2">
        <f>IFERROR('Selected scen drivers'!W248/'Selected scen drivers'!$F248,"")</f>
        <v>9.4684659820685262</v>
      </c>
      <c r="V250" s="2"/>
      <c r="W250" s="2"/>
      <c r="X250" s="2"/>
      <c r="Y250" s="2"/>
      <c r="Z250" s="2"/>
      <c r="AA250" s="2"/>
      <c r="AB250" s="2"/>
      <c r="AC250" s="2"/>
    </row>
    <row r="251" spans="2:29" x14ac:dyDescent="0.35">
      <c r="B251" t="str">
        <f>'Selected scen drivers'!C249</f>
        <v>Nor-Ice</v>
      </c>
      <c r="C251" t="str">
        <f>'Selected scen drivers'!D249</f>
        <v>GDPPCAP</v>
      </c>
      <c r="D251" s="2">
        <f>IFERROR('Selected scen drivers'!F249/'Selected scen drivers'!$F249,"")</f>
        <v>1</v>
      </c>
      <c r="E251" s="2">
        <f>IFERROR('Selected scen drivers'!G249/'Selected scen drivers'!$F249,"")</f>
        <v>1.0035712133386225</v>
      </c>
      <c r="F251" s="2">
        <f>IFERROR('Selected scen drivers'!H249/'Selected scen drivers'!$F249,"")</f>
        <v>1.0924810133605234</v>
      </c>
      <c r="G251" s="2">
        <f>IFERROR('Selected scen drivers'!I249/'Selected scen drivers'!$F249,"")</f>
        <v>1.1701517216100668</v>
      </c>
      <c r="H251" s="2">
        <f>IFERROR('Selected scen drivers'!J249/'Selected scen drivers'!$F249,"")</f>
        <v>1.2443584314768361</v>
      </c>
      <c r="I251" s="2">
        <f>IFERROR('Selected scen drivers'!K249/'Selected scen drivers'!$F249,"")</f>
        <v>1.3190062626321049</v>
      </c>
      <c r="J251" s="2">
        <f>IFERROR('Selected scen drivers'!L249/'Selected scen drivers'!$F249,"")</f>
        <v>1.3939617970333131</v>
      </c>
      <c r="K251" s="2">
        <f>IFERROR('Selected scen drivers'!M249/'Selected scen drivers'!$F249,"")</f>
        <v>1.466580147853215</v>
      </c>
      <c r="L251" s="2">
        <f>IFERROR('Selected scen drivers'!N249/'Selected scen drivers'!$F249,"")</f>
        <v>1.5407490260885619</v>
      </c>
      <c r="M251" s="2">
        <f>IFERROR('Selected scen drivers'!O249/'Selected scen drivers'!$F249,"")</f>
        <v>1.6170668768238112</v>
      </c>
      <c r="N251" s="2">
        <f>IFERROR('Selected scen drivers'!P249/'Selected scen drivers'!$F249,"")</f>
        <v>1.6963000682807963</v>
      </c>
      <c r="O251" s="2">
        <f>IFERROR('Selected scen drivers'!Q249/'Selected scen drivers'!$F249,"")</f>
        <v>1.7708872098786952</v>
      </c>
      <c r="P251" s="2">
        <f>IFERROR('Selected scen drivers'!R249/'Selected scen drivers'!$F249,"")</f>
        <v>1.8402818210657979</v>
      </c>
      <c r="Q251" s="2">
        <f>IFERROR('Selected scen drivers'!S249/'Selected scen drivers'!$F249,"")</f>
        <v>1.9060213689885213</v>
      </c>
      <c r="R251" s="2">
        <f>IFERROR('Selected scen drivers'!T249/'Selected scen drivers'!$F249,"")</f>
        <v>1.9704623244207695</v>
      </c>
      <c r="S251" s="2">
        <f>IFERROR('Selected scen drivers'!U249/'Selected scen drivers'!$F249,"")</f>
        <v>2.0343743087061199</v>
      </c>
      <c r="T251" s="2">
        <f>IFERROR('Selected scen drivers'!V249/'Selected scen drivers'!$F249,"")</f>
        <v>2.0959428080846583</v>
      </c>
      <c r="U251" s="2">
        <f>IFERROR('Selected scen drivers'!W249/'Selected scen drivers'!$F249,"")</f>
        <v>2.1525447185046414</v>
      </c>
      <c r="V251" s="2"/>
      <c r="W251" s="2"/>
      <c r="X251" s="2"/>
      <c r="Y251" s="2"/>
      <c r="Z251" s="2"/>
      <c r="AA251" s="2"/>
      <c r="AB251" s="2"/>
      <c r="AC251" s="2"/>
    </row>
    <row r="252" spans="2:29" x14ac:dyDescent="0.35">
      <c r="B252" t="str">
        <f>'Selected scen drivers'!C250</f>
        <v>Nor-Ice</v>
      </c>
      <c r="C252" t="str">
        <f>'Selected scen drivers'!D250</f>
        <v>GDPPHOU</v>
      </c>
      <c r="D252" s="2">
        <f>IFERROR('Selected scen drivers'!F250/'Selected scen drivers'!$F250,"")</f>
        <v>1</v>
      </c>
      <c r="E252" s="2">
        <f>IFERROR('Selected scen drivers'!G250/'Selected scen drivers'!$F250,"")</f>
        <v>1.0048407721813657</v>
      </c>
      <c r="F252" s="2">
        <f>IFERROR('Selected scen drivers'!H250/'Selected scen drivers'!$F250,"")</f>
        <v>1.100610122837429</v>
      </c>
      <c r="G252" s="2">
        <f>IFERROR('Selected scen drivers'!I250/'Selected scen drivers'!$F250,"")</f>
        <v>1.1962220604711997</v>
      </c>
      <c r="H252" s="2">
        <f>IFERROR('Selected scen drivers'!J250/'Selected scen drivers'!$F250,"")</f>
        <v>1.3033999527167957</v>
      </c>
      <c r="I252" s="2">
        <f>IFERROR('Selected scen drivers'!K250/'Selected scen drivers'!$F250,"")</f>
        <v>1.4215701326325554</v>
      </c>
      <c r="J252" s="2">
        <f>IFERROR('Selected scen drivers'!L250/'Selected scen drivers'!$F250,"")</f>
        <v>1.5357878458390937</v>
      </c>
      <c r="K252" s="2">
        <f>IFERROR('Selected scen drivers'!M250/'Selected scen drivers'!$F250,"")</f>
        <v>1.6637979775770955</v>
      </c>
      <c r="L252" s="2">
        <f>IFERROR('Selected scen drivers'!N250/'Selected scen drivers'!$F250,"")</f>
        <v>1.7996760618036505</v>
      </c>
      <c r="M252" s="2">
        <f>IFERROR('Selected scen drivers'!O250/'Selected scen drivers'!$F250,"")</f>
        <v>1.9377649472670584</v>
      </c>
      <c r="N252" s="2">
        <f>IFERROR('Selected scen drivers'!P250/'Selected scen drivers'!$F250,"")</f>
        <v>2.0617547083247652</v>
      </c>
      <c r="O252" s="2">
        <f>IFERROR('Selected scen drivers'!Q250/'Selected scen drivers'!$F250,"")</f>
        <v>2.1783171240296233</v>
      </c>
      <c r="P252" s="2">
        <f>IFERROR('Selected scen drivers'!R250/'Selected scen drivers'!$F250,"")</f>
        <v>2.3030862751550472</v>
      </c>
      <c r="Q252" s="2">
        <f>IFERROR('Selected scen drivers'!S250/'Selected scen drivers'!$F250,"")</f>
        <v>2.4319293113193852</v>
      </c>
      <c r="R252" s="2">
        <f>IFERROR('Selected scen drivers'!T250/'Selected scen drivers'!$F250,"")</f>
        <v>2.5442117759616734</v>
      </c>
      <c r="S252" s="2">
        <f>IFERROR('Selected scen drivers'!U250/'Selected scen drivers'!$F250,"")</f>
        <v>2.6290084856032037</v>
      </c>
      <c r="T252" s="2">
        <f>IFERROR('Selected scen drivers'!V250/'Selected scen drivers'!$F250,"")</f>
        <v>2.7164497688167408</v>
      </c>
      <c r="U252" s="2">
        <f>IFERROR('Selected scen drivers'!W250/'Selected scen drivers'!$F250,"")</f>
        <v>2.8071885524499574</v>
      </c>
      <c r="V252" s="2"/>
      <c r="W252" s="2"/>
      <c r="X252" s="2"/>
      <c r="Y252" s="2"/>
      <c r="Z252" s="2"/>
      <c r="AA252" s="2"/>
      <c r="AB252" s="2"/>
      <c r="AC252" s="2"/>
    </row>
    <row r="253" spans="2:29" x14ac:dyDescent="0.35">
      <c r="B253" t="str">
        <f>'Selected scen drivers'!C251</f>
        <v>Nor-Ice</v>
      </c>
      <c r="C253" t="str">
        <f>'Selected scen drivers'!D251</f>
        <v>GDPSER</v>
      </c>
      <c r="D253" s="2">
        <f>IFERROR('Selected scen drivers'!F251/'Selected scen drivers'!$F251,"")</f>
        <v>1</v>
      </c>
      <c r="E253" s="2">
        <f>IFERROR('Selected scen drivers'!G251/'Selected scen drivers'!$F251,"")</f>
        <v>1.0089666457007733</v>
      </c>
      <c r="F253" s="2">
        <f>IFERROR('Selected scen drivers'!H251/'Selected scen drivers'!$F251,"")</f>
        <v>1.1277714044452578</v>
      </c>
      <c r="G253" s="2">
        <f>IFERROR('Selected scen drivers'!I251/'Selected scen drivers'!$F251,"")</f>
        <v>1.2342492001847687</v>
      </c>
      <c r="H253" s="2">
        <f>IFERROR('Selected scen drivers'!J251/'Selected scen drivers'!$F251,"")</f>
        <v>1.3399857180367865</v>
      </c>
      <c r="I253" s="2">
        <f>IFERROR('Selected scen drivers'!K251/'Selected scen drivers'!$F251,"")</f>
        <v>1.4489606990977264</v>
      </c>
      <c r="J253" s="2">
        <f>IFERROR('Selected scen drivers'!L251/'Selected scen drivers'!$F251,"")</f>
        <v>1.5613356575739903</v>
      </c>
      <c r="K253" s="2">
        <f>IFERROR('Selected scen drivers'!M251/'Selected scen drivers'!$F251,"")</f>
        <v>1.6759961088890953</v>
      </c>
      <c r="L253" s="2">
        <f>IFERROR('Selected scen drivers'!N251/'Selected scen drivers'!$F251,"")</f>
        <v>1.7898993701447354</v>
      </c>
      <c r="M253" s="2">
        <f>IFERROR('Selected scen drivers'!O251/'Selected scen drivers'!$F251,"")</f>
        <v>1.9050841415182316</v>
      </c>
      <c r="N253" s="2">
        <f>IFERROR('Selected scen drivers'!P251/'Selected scen drivers'!$F251,"")</f>
        <v>2.0222554619976942</v>
      </c>
      <c r="O253" s="2">
        <f>IFERROR('Selected scen drivers'!Q251/'Selected scen drivers'!$F251,"")</f>
        <v>2.1344928824430141</v>
      </c>
      <c r="P253" s="2">
        <f>IFERROR('Selected scen drivers'!R251/'Selected scen drivers'!$F251,"")</f>
        <v>2.2413223160039841</v>
      </c>
      <c r="Q253" s="2">
        <f>IFERROR('Selected scen drivers'!S251/'Selected scen drivers'!$F251,"")</f>
        <v>2.341505166508377</v>
      </c>
      <c r="R253" s="2">
        <f>IFERROR('Selected scen drivers'!T251/'Selected scen drivers'!$F251,"")</f>
        <v>2.4336851217304725</v>
      </c>
      <c r="S253" s="2">
        <f>IFERROR('Selected scen drivers'!U251/'Selected scen drivers'!$F251,"")</f>
        <v>2.5176912908691906</v>
      </c>
      <c r="T253" s="2">
        <f>IFERROR('Selected scen drivers'!V251/'Selected scen drivers'!$F251,"")</f>
        <v>2.5937126230188303</v>
      </c>
      <c r="U253" s="2">
        <f>IFERROR('Selected scen drivers'!W251/'Selected scen drivers'!$F251,"")</f>
        <v>2.6605143405246459</v>
      </c>
      <c r="V253" s="2"/>
      <c r="W253" s="2"/>
      <c r="X253" s="2"/>
      <c r="Y253" s="2"/>
      <c r="Z253" s="2"/>
      <c r="AA253" s="2"/>
      <c r="AB253" s="2"/>
      <c r="AC253" s="2"/>
    </row>
    <row r="254" spans="2:29" x14ac:dyDescent="0.35">
      <c r="B254" t="str">
        <f>'Selected scen drivers'!C252</f>
        <v>Nor-Ice</v>
      </c>
      <c r="C254" t="str">
        <f>'Selected scen drivers'!D252</f>
        <v>HOU</v>
      </c>
      <c r="D254" s="2">
        <f>IFERROR('Selected scen drivers'!F252/'Selected scen drivers'!$F252,"")</f>
        <v>1</v>
      </c>
      <c r="E254" s="2">
        <f>IFERROR('Selected scen drivers'!G252/'Selected scen drivers'!$F252,"")</f>
        <v>1.0040286807402199</v>
      </c>
      <c r="F254" s="2">
        <f>IFERROR('Selected scen drivers'!H252/'Selected scen drivers'!$F252,"")</f>
        <v>1.0241720844413187</v>
      </c>
      <c r="G254" s="2">
        <f>IFERROR('Selected scen drivers'!I252/'Selected scen drivers'!$F252,"")</f>
        <v>1.0313232336590432</v>
      </c>
      <c r="H254" s="2">
        <f>IFERROR('Selected scen drivers'!J252/'Selected scen drivers'!$F252,"")</f>
        <v>1.0277421906807991</v>
      </c>
      <c r="I254" s="2">
        <f>IFERROR('Selected scen drivers'!K252/'Selected scen drivers'!$F252,"")</f>
        <v>1.0191710389482038</v>
      </c>
      <c r="J254" s="2">
        <f>IFERROR('Selected scen drivers'!L252/'Selected scen drivers'!$F252,"")</f>
        <v>1.0168675252932775</v>
      </c>
      <c r="K254" s="2">
        <f>IFERROR('Selected scen drivers'!M252/'Selected scen drivers'!$F252,"")</f>
        <v>1.0079860066496495</v>
      </c>
      <c r="L254" s="2">
        <f>IFERROR('Selected scen drivers'!N252/'Selected scen drivers'!$F252,"")</f>
        <v>0.99569133874727522</v>
      </c>
      <c r="M254" s="2">
        <f>IFERROR('Selected scen drivers'!O252/'Selected scen drivers'!$F252,"")</f>
        <v>0.98474573235151763</v>
      </c>
      <c r="N254" s="2">
        <f>IFERROR('Selected scen drivers'!P252/'Selected scen drivers'!$F252,"")</f>
        <v>0.98295742776889405</v>
      </c>
      <c r="O254" s="2">
        <f>IFERROR('Selected scen drivers'!Q252/'Selected scen drivers'!$F252,"")</f>
        <v>0.98250104061591459</v>
      </c>
      <c r="P254" s="2">
        <f>IFERROR('Selected scen drivers'!R252/'Selected scen drivers'!$F252,"")</f>
        <v>0.97628660829443459</v>
      </c>
      <c r="Q254" s="2">
        <f>IFERROR('Selected scen drivers'!S252/'Selected scen drivers'!$F252,"")</f>
        <v>0.96638442589481</v>
      </c>
      <c r="R254" s="2">
        <f>IFERROR('Selected scen drivers'!T252/'Selected scen drivers'!$F252,"")</f>
        <v>0.96058677199671683</v>
      </c>
      <c r="S254" s="2">
        <f>IFERROR('Selected scen drivers'!U252/'Selected scen drivers'!$F252,"")</f>
        <v>0.9621690520679157</v>
      </c>
      <c r="T254" s="2">
        <f>IFERROR('Selected scen drivers'!V252/'Selected scen drivers'!$F252,"")</f>
        <v>0.95977774891529721</v>
      </c>
      <c r="U254" s="2">
        <f>IFERROR('Selected scen drivers'!W252/'Selected scen drivers'!$F252,"")</f>
        <v>0.95311816176713582</v>
      </c>
      <c r="V254" s="2"/>
      <c r="W254" s="2"/>
      <c r="X254" s="2"/>
      <c r="Y254" s="2"/>
      <c r="Z254" s="2"/>
      <c r="AA254" s="2"/>
      <c r="AB254" s="2"/>
      <c r="AC254" s="2"/>
    </row>
    <row r="255" spans="2:29" x14ac:dyDescent="0.35">
      <c r="B255" t="str">
        <f>'Selected scen drivers'!C253</f>
        <v>Nor-Ice</v>
      </c>
      <c r="C255" t="str">
        <f>'Selected scen drivers'!D253</f>
        <v>POP</v>
      </c>
      <c r="D255" s="2">
        <f>IFERROR('Selected scen drivers'!F253/'Selected scen drivers'!$F253,"")</f>
        <v>1</v>
      </c>
      <c r="E255" s="2">
        <f>IFERROR('Selected scen drivers'!G253/'Selected scen drivers'!$F253,"")</f>
        <v>1.0052988182980345</v>
      </c>
      <c r="F255" s="2">
        <f>IFERROR('Selected scen drivers'!H253/'Selected scen drivers'!$F253,"")</f>
        <v>1.0317929097882068</v>
      </c>
      <c r="G255" s="2">
        <f>IFERROR('Selected scen drivers'!I253/'Selected scen drivers'!$F253,"")</f>
        <v>1.0543005499166809</v>
      </c>
      <c r="H255" s="2">
        <f>IFERROR('Selected scen drivers'!J253/'Selected scen drivers'!$F253,"")</f>
        <v>1.0765058433755159</v>
      </c>
      <c r="I255" s="2">
        <f>IFERROR('Selected scen drivers'!K253/'Selected scen drivers'!$F253,"")</f>
        <v>1.0984201895461079</v>
      </c>
      <c r="J255" s="2">
        <f>IFERROR('Selected scen drivers'!L253/'Selected scen drivers'!$F253,"")</f>
        <v>1.1203268192123683</v>
      </c>
      <c r="K255" s="2">
        <f>IFERROR('Selected scen drivers'!M253/'Selected scen drivers'!$F253,"")</f>
        <v>1.1435345567336515</v>
      </c>
      <c r="L255" s="2">
        <f>IFERROR('Selected scen drivers'!N253/'Selected scen drivers'!$F253,"")</f>
        <v>1.1630199577914226</v>
      </c>
      <c r="M255" s="2">
        <f>IFERROR('Selected scen drivers'!O253/'Selected scen drivers'!$F253,"")</f>
        <v>1.1800413387166941</v>
      </c>
      <c r="N255" s="2">
        <f>IFERROR('Selected scen drivers'!P253/'Selected scen drivers'!$F253,"")</f>
        <v>1.1947279509569868</v>
      </c>
      <c r="O255" s="2">
        <f>IFERROR('Selected scen drivers'!Q253/'Selected scen drivers'!$F253,"")</f>
        <v>1.208546105710008</v>
      </c>
      <c r="P255" s="2">
        <f>IFERROR('Selected scen drivers'!R253/'Selected scen drivers'!$F253,"")</f>
        <v>1.2218086721513006</v>
      </c>
      <c r="Q255" s="2">
        <f>IFERROR('Selected scen drivers'!S253/'Selected scen drivers'!$F253,"")</f>
        <v>1.2330284694464484</v>
      </c>
      <c r="R255" s="2">
        <f>IFERROR('Selected scen drivers'!T253/'Selected scen drivers'!$F253,"")</f>
        <v>1.2402856663932802</v>
      </c>
      <c r="S255" s="2">
        <f>IFERROR('Selected scen drivers'!U253/'Selected scen drivers'!$F253,"")</f>
        <v>1.243404712518299</v>
      </c>
      <c r="T255" s="2">
        <f>IFERROR('Selected scen drivers'!V253/'Selected scen drivers'!$F253,"")</f>
        <v>1.2439213675581813</v>
      </c>
      <c r="U255" s="2">
        <f>IFERROR('Selected scen drivers'!W253/'Selected scen drivers'!$F253,"")</f>
        <v>1.2429857414082248</v>
      </c>
      <c r="V255" s="2"/>
      <c r="W255" s="2"/>
      <c r="X255" s="2"/>
      <c r="Y255" s="2"/>
      <c r="Z255" s="2"/>
      <c r="AA255" s="2"/>
      <c r="AB255" s="2"/>
      <c r="AC255" s="2"/>
    </row>
    <row r="256" spans="2:29" x14ac:dyDescent="0.35">
      <c r="B256" t="str">
        <f>'Selected scen drivers'!C254</f>
        <v>USA</v>
      </c>
      <c r="C256" t="str">
        <f>'Selected scen drivers'!D254</f>
        <v>GDP</v>
      </c>
      <c r="D256" s="2">
        <f>IFERROR('Selected scen drivers'!F254/'Selected scen drivers'!$F254,"")</f>
        <v>1</v>
      </c>
      <c r="E256" s="2">
        <f>IFERROR('Selected scen drivers'!G254/'Selected scen drivers'!$F254,"")</f>
        <v>1.0143832264379362</v>
      </c>
      <c r="F256" s="2">
        <f>IFERROR('Selected scen drivers'!H254/'Selected scen drivers'!$F254,"")</f>
        <v>1.1568812301985936</v>
      </c>
      <c r="G256" s="2">
        <f>IFERROR('Selected scen drivers'!I254/'Selected scen drivers'!$F254,"")</f>
        <v>1.2690982149756587</v>
      </c>
      <c r="H256" s="2">
        <f>IFERROR('Selected scen drivers'!J254/'Selected scen drivers'!$F254,"")</f>
        <v>1.3700486824820339</v>
      </c>
      <c r="I256" s="2">
        <f>IFERROR('Selected scen drivers'!K254/'Selected scen drivers'!$F254,"")</f>
        <v>1.4648842181181259</v>
      </c>
      <c r="J256" s="2">
        <f>IFERROR('Selected scen drivers'!L254/'Selected scen drivers'!$F254,"")</f>
        <v>1.5571542642248153</v>
      </c>
      <c r="K256" s="2">
        <f>IFERROR('Selected scen drivers'!M254/'Selected scen drivers'!$F254,"")</f>
        <v>1.6485536923988358</v>
      </c>
      <c r="L256" s="2">
        <f>IFERROR('Selected scen drivers'!N254/'Selected scen drivers'!$F254,"")</f>
        <v>1.741544960461582</v>
      </c>
      <c r="M256" s="2">
        <f>IFERROR('Selected scen drivers'!O254/'Selected scen drivers'!$F254,"")</f>
        <v>1.8372562656157434</v>
      </c>
      <c r="N256" s="2">
        <f>IFERROR('Selected scen drivers'!P254/'Selected scen drivers'!$F254,"")</f>
        <v>1.9357082142029209</v>
      </c>
      <c r="O256" s="2">
        <f>IFERROR('Selected scen drivers'!Q254/'Selected scen drivers'!$F254,"")</f>
        <v>2.0331195425392163</v>
      </c>
      <c r="P256" s="2">
        <f>IFERROR('Selected scen drivers'!R254/'Selected scen drivers'!$F254,"")</f>
        <v>2.1287278159853695</v>
      </c>
      <c r="Q256" s="2">
        <f>IFERROR('Selected scen drivers'!S254/'Selected scen drivers'!$F254,"")</f>
        <v>2.2220642402699431</v>
      </c>
      <c r="R256" s="2">
        <f>IFERROR('Selected scen drivers'!T254/'Selected scen drivers'!$F254,"")</f>
        <v>2.3133451819797544</v>
      </c>
      <c r="S256" s="2">
        <f>IFERROR('Selected scen drivers'!U254/'Selected scen drivers'!$F254,"")</f>
        <v>2.4029518584344332</v>
      </c>
      <c r="T256" s="2">
        <f>IFERROR('Selected scen drivers'!V254/'Selected scen drivers'!$F254,"")</f>
        <v>2.4910130592689903</v>
      </c>
      <c r="U256" s="2">
        <f>IFERROR('Selected scen drivers'!W254/'Selected scen drivers'!$F254,"")</f>
        <v>2.5764417999639386</v>
      </c>
      <c r="V256" s="2"/>
      <c r="W256" s="2"/>
      <c r="X256" s="2"/>
      <c r="Y256" s="2"/>
      <c r="Z256" s="2"/>
      <c r="AA256" s="2"/>
      <c r="AB256" s="2"/>
      <c r="AC256" s="2"/>
    </row>
    <row r="257" spans="2:29" x14ac:dyDescent="0.35">
      <c r="B257" t="str">
        <f>'Selected scen drivers'!C255</f>
        <v>USA</v>
      </c>
      <c r="C257" t="str">
        <f>'Selected scen drivers'!D255</f>
        <v>GDPAGR</v>
      </c>
      <c r="D257" s="2">
        <f>IFERROR('Selected scen drivers'!F255/'Selected scen drivers'!$F255,"")</f>
        <v>1</v>
      </c>
      <c r="E257" s="2">
        <f>IFERROR('Selected scen drivers'!G255/'Selected scen drivers'!$F255,"")</f>
        <v>1.0143832264379402</v>
      </c>
      <c r="F257" s="2">
        <f>IFERROR('Selected scen drivers'!H255/'Selected scen drivers'!$F255,"")</f>
        <v>1.156881230198596</v>
      </c>
      <c r="G257" s="2">
        <f>IFERROR('Selected scen drivers'!I255/'Selected scen drivers'!$F255,"")</f>
        <v>1.2690982149756578</v>
      </c>
      <c r="H257" s="2">
        <f>IFERROR('Selected scen drivers'!J255/'Selected scen drivers'!$F255,"")</f>
        <v>1.3700486824820381</v>
      </c>
      <c r="I257" s="2">
        <f>IFERROR('Selected scen drivers'!K255/'Selected scen drivers'!$F255,"")</f>
        <v>1.464884218118125</v>
      </c>
      <c r="J257" s="2">
        <f>IFERROR('Selected scen drivers'!L255/'Selected scen drivers'!$F255,"")</f>
        <v>1.5571542642248155</v>
      </c>
      <c r="K257" s="2">
        <f>IFERROR('Selected scen drivers'!M255/'Selected scen drivers'!$F255,"")</f>
        <v>1.6485536923988369</v>
      </c>
      <c r="L257" s="2">
        <f>IFERROR('Selected scen drivers'!N255/'Selected scen drivers'!$F255,"")</f>
        <v>1.7415449604615849</v>
      </c>
      <c r="M257" s="2">
        <f>IFERROR('Selected scen drivers'!O255/'Selected scen drivers'!$F255,"")</f>
        <v>1.8372562656157447</v>
      </c>
      <c r="N257" s="2">
        <f>IFERROR('Selected scen drivers'!P255/'Selected scen drivers'!$F255,"")</f>
        <v>1.9357082142029223</v>
      </c>
      <c r="O257" s="2">
        <f>IFERROR('Selected scen drivers'!Q255/'Selected scen drivers'!$F255,"")</f>
        <v>2.0331195425392194</v>
      </c>
      <c r="P257" s="2">
        <f>IFERROR('Selected scen drivers'!R255/'Selected scen drivers'!$F255,"")</f>
        <v>2.1287278159853731</v>
      </c>
      <c r="Q257" s="2">
        <f>IFERROR('Selected scen drivers'!S255/'Selected scen drivers'!$F255,"")</f>
        <v>2.222064240269948</v>
      </c>
      <c r="R257" s="2">
        <f>IFERROR('Selected scen drivers'!T255/'Selected scen drivers'!$F255,"")</f>
        <v>2.3133451819797557</v>
      </c>
      <c r="S257" s="2">
        <f>IFERROR('Selected scen drivers'!U255/'Selected scen drivers'!$F255,"")</f>
        <v>2.4029518584344363</v>
      </c>
      <c r="T257" s="2">
        <f>IFERROR('Selected scen drivers'!V255/'Selected scen drivers'!$F255,"")</f>
        <v>2.4910130592689943</v>
      </c>
      <c r="U257" s="2">
        <f>IFERROR('Selected scen drivers'!W255/'Selected scen drivers'!$F255,"")</f>
        <v>2.5764417999639408</v>
      </c>
      <c r="V257" s="2"/>
      <c r="W257" s="2"/>
      <c r="X257" s="2"/>
      <c r="Y257" s="2"/>
      <c r="Z257" s="2"/>
      <c r="AA257" s="2"/>
      <c r="AB257" s="2"/>
      <c r="AC257" s="2"/>
    </row>
    <row r="258" spans="2:29" x14ac:dyDescent="0.35">
      <c r="B258" t="str">
        <f>'Selected scen drivers'!C256</f>
        <v>USA</v>
      </c>
      <c r="C258" t="str">
        <f>'Selected scen drivers'!D256</f>
        <v>GDPIND</v>
      </c>
      <c r="D258" s="2">
        <f>IFERROR('Selected scen drivers'!F256/'Selected scen drivers'!$F256,"")</f>
        <v>1</v>
      </c>
      <c r="E258" s="2">
        <f>IFERROR('Selected scen drivers'!G256/'Selected scen drivers'!$F256,"")</f>
        <v>1.014383226437936</v>
      </c>
      <c r="F258" s="2">
        <f>IFERROR('Selected scen drivers'!H256/'Selected scen drivers'!$F256,"")</f>
        <v>1.1956818127335094</v>
      </c>
      <c r="G258" s="2">
        <f>IFERROR('Selected scen drivers'!I256/'Selected scen drivers'!$F256,"")</f>
        <v>1.3542266598837376</v>
      </c>
      <c r="H258" s="2">
        <f>IFERROR('Selected scen drivers'!J256/'Selected scen drivers'!$F256,"")</f>
        <v>1.5078986680999253</v>
      </c>
      <c r="I258" s="2">
        <f>IFERROR('Selected scen drivers'!K256/'Selected scen drivers'!$F256,"")</f>
        <v>1.6614069363557744</v>
      </c>
      <c r="J258" s="2">
        <f>IFERROR('Selected scen drivers'!L256/'Selected scen drivers'!$F256,"")</f>
        <v>1.8182808646549942</v>
      </c>
      <c r="K258" s="2">
        <f>IFERROR('Selected scen drivers'!M256/'Selected scen drivers'!$F256,"")</f>
        <v>1.9802982584033055</v>
      </c>
      <c r="L258" s="2">
        <f>IFERROR('Selected scen drivers'!N256/'Selected scen drivers'!$F256,"")</f>
        <v>2.1504120943465153</v>
      </c>
      <c r="M258" s="2">
        <f>IFERROR('Selected scen drivers'!O256/'Selected scen drivers'!$F256,"")</f>
        <v>2.3302134440087192</v>
      </c>
      <c r="N258" s="2">
        <f>IFERROR('Selected scen drivers'!P256/'Selected scen drivers'!$F256,"")</f>
        <v>2.5200028153368557</v>
      </c>
      <c r="O258" s="2">
        <f>IFERROR('Selected scen drivers'!Q256/'Selected scen drivers'!$F256,"")</f>
        <v>2.7150065033994704</v>
      </c>
      <c r="P258" s="2">
        <f>IFERROR('Selected scen drivers'!R256/'Selected scen drivers'!$F256,"")</f>
        <v>2.9140760857879733</v>
      </c>
      <c r="Q258" s="2">
        <f>IFERROR('Selected scen drivers'!S256/'Selected scen drivers'!$F256,"")</f>
        <v>3.116372676108325</v>
      </c>
      <c r="R258" s="2">
        <f>IFERROR('Selected scen drivers'!T256/'Selected scen drivers'!$F256,"")</f>
        <v>3.321978391844048</v>
      </c>
      <c r="S258" s="2">
        <f>IFERROR('Selected scen drivers'!U256/'Selected scen drivers'!$F256,"")</f>
        <v>3.5312466329330094</v>
      </c>
      <c r="T258" s="2">
        <f>IFERROR('Selected scen drivers'!V256/'Selected scen drivers'!$F256,"")</f>
        <v>3.7442025217489512</v>
      </c>
      <c r="U258" s="2">
        <f>IFERROR('Selected scen drivers'!W256/'Selected scen drivers'!$F256,"")</f>
        <v>3.9590202717573484</v>
      </c>
      <c r="V258" s="2"/>
      <c r="W258" s="2"/>
      <c r="X258" s="2"/>
      <c r="Y258" s="2"/>
      <c r="Z258" s="2"/>
      <c r="AA258" s="2"/>
      <c r="AB258" s="2"/>
      <c r="AC258" s="2"/>
    </row>
    <row r="259" spans="2:29" x14ac:dyDescent="0.35">
      <c r="B259" t="str">
        <f>'Selected scen drivers'!C257</f>
        <v>USA</v>
      </c>
      <c r="C259" t="str">
        <f>'Selected scen drivers'!D257</f>
        <v>GDPMFG</v>
      </c>
      <c r="D259" s="2">
        <f>IFERROR('Selected scen drivers'!F257/'Selected scen drivers'!$F257,"")</f>
        <v>1</v>
      </c>
      <c r="E259" s="2">
        <f>IFERROR('Selected scen drivers'!G257/'Selected scen drivers'!$F257,"")</f>
        <v>1.0143832264379373</v>
      </c>
      <c r="F259" s="2">
        <f>IFERROR('Selected scen drivers'!H257/'Selected scen drivers'!$F257,"")</f>
        <v>1.2770546965228848</v>
      </c>
      <c r="G259" s="2">
        <f>IFERROR('Selected scen drivers'!I257/'Selected scen drivers'!$F257,"")</f>
        <v>1.5385521676327703</v>
      </c>
      <c r="H259" s="2">
        <f>IFERROR('Selected scen drivers'!J257/'Selected scen drivers'!$F257,"")</f>
        <v>1.8157616675502601</v>
      </c>
      <c r="I259" s="2">
        <f>IFERROR('Selected scen drivers'!K257/'Selected scen drivers'!$F257,"")</f>
        <v>2.1136793456847069</v>
      </c>
      <c r="J259" s="2">
        <f>IFERROR('Selected scen drivers'!L257/'Selected scen drivers'!$F257,"")</f>
        <v>2.4370021495332908</v>
      </c>
      <c r="K259" s="2">
        <f>IFERROR('Selected scen drivers'!M257/'Selected scen drivers'!$F257,"")</f>
        <v>2.7889209789293972</v>
      </c>
      <c r="L259" s="2">
        <f>IFERROR('Selected scen drivers'!N257/'Selected scen drivers'!$F257,"")</f>
        <v>3.1748457029563237</v>
      </c>
      <c r="M259" s="2">
        <f>IFERROR('Selected scen drivers'!O257/'Selected scen drivers'!$F257,"")</f>
        <v>3.5988866697076007</v>
      </c>
      <c r="N259" s="2">
        <f>IFERROR('Selected scen drivers'!P257/'Selected scen drivers'!$F257,"")</f>
        <v>4.0635063181229301</v>
      </c>
      <c r="O259" s="2">
        <f>IFERROR('Selected scen drivers'!Q257/'Selected scen drivers'!$F257,"")</f>
        <v>4.5627213915556624</v>
      </c>
      <c r="P259" s="2">
        <f>IFERROR('Selected scen drivers'!R257/'Selected scen drivers'!$F257,"")</f>
        <v>5.0955883357245346</v>
      </c>
      <c r="Q259" s="2">
        <f>IFERROR('Selected scen drivers'!S257/'Selected scen drivers'!$F257,"")</f>
        <v>5.6614132939390487</v>
      </c>
      <c r="R259" s="2">
        <f>IFERROR('Selected scen drivers'!T257/'Selected scen drivers'!$F257,"")</f>
        <v>6.2610098831407601</v>
      </c>
      <c r="S259" s="2">
        <f>IFERROR('Selected scen drivers'!U257/'Selected scen drivers'!$F257,"")</f>
        <v>6.8957438291470146</v>
      </c>
      <c r="T259" s="2">
        <f>IFERROR('Selected scen drivers'!V257/'Selected scen drivers'!$F257,"")</f>
        <v>7.5664136665722266</v>
      </c>
      <c r="U259" s="2">
        <f>IFERROR('Selected scen drivers'!W257/'Selected scen drivers'!$F257,"")</f>
        <v>8.2699584235320032</v>
      </c>
      <c r="V259" s="2"/>
      <c r="W259" s="2"/>
      <c r="X259" s="2"/>
      <c r="Y259" s="2"/>
      <c r="Z259" s="2"/>
      <c r="AA259" s="2"/>
      <c r="AB259" s="2"/>
      <c r="AC259" s="2"/>
    </row>
    <row r="260" spans="2:29" x14ac:dyDescent="0.35">
      <c r="B260" t="str">
        <f>'Selected scen drivers'!C258</f>
        <v>USA</v>
      </c>
      <c r="C260" t="str">
        <f>'Selected scen drivers'!D258</f>
        <v>GDPPCAP</v>
      </c>
      <c r="D260" s="2">
        <f>IFERROR('Selected scen drivers'!F258/'Selected scen drivers'!$F258,"")</f>
        <v>1</v>
      </c>
      <c r="E260" s="2">
        <f>IFERROR('Selected scen drivers'!G258/'Selected scen drivers'!$F258,"")</f>
        <v>1.0103770972362622</v>
      </c>
      <c r="F260" s="2">
        <f>IFERROR('Selected scen drivers'!H258/'Selected scen drivers'!$F258,"")</f>
        <v>1.1299986691505277</v>
      </c>
      <c r="G260" s="2">
        <f>IFERROR('Selected scen drivers'!I258/'Selected scen drivers'!$F258,"")</f>
        <v>1.2123227486903294</v>
      </c>
      <c r="H260" s="2">
        <f>IFERROR('Selected scen drivers'!J258/'Selected scen drivers'!$F258,"")</f>
        <v>1.2811072720812522</v>
      </c>
      <c r="I260" s="2">
        <f>IFERROR('Selected scen drivers'!K258/'Selected scen drivers'!$F258,"")</f>
        <v>1.3430623904143559</v>
      </c>
      <c r="J260" s="2">
        <f>IFERROR('Selected scen drivers'!L258/'Selected scen drivers'!$F258,"")</f>
        <v>1.4025233085560123</v>
      </c>
      <c r="K260" s="2">
        <f>IFERROR('Selected scen drivers'!M258/'Selected scen drivers'!$F258,"")</f>
        <v>1.4607034193583985</v>
      </c>
      <c r="L260" s="2">
        <f>IFERROR('Selected scen drivers'!N258/'Selected scen drivers'!$F258,"")</f>
        <v>1.5218858483806694</v>
      </c>
      <c r="M260" s="2">
        <f>IFERROR('Selected scen drivers'!O258/'Selected scen drivers'!$F258,"")</f>
        <v>1.5845024362732896</v>
      </c>
      <c r="N260" s="2">
        <f>IFERROR('Selected scen drivers'!P258/'Selected scen drivers'!$F258,"")</f>
        <v>1.6484620735733533</v>
      </c>
      <c r="O260" s="2">
        <f>IFERROR('Selected scen drivers'!Q258/'Selected scen drivers'!$F258,"")</f>
        <v>1.7107987829316547</v>
      </c>
      <c r="P260" s="2">
        <f>IFERROR('Selected scen drivers'!R258/'Selected scen drivers'!$F258,"")</f>
        <v>1.7726345623651447</v>
      </c>
      <c r="Q260" s="2">
        <f>IFERROR('Selected scen drivers'!S258/'Selected scen drivers'!$F258,"")</f>
        <v>1.8362191235288381</v>
      </c>
      <c r="R260" s="2">
        <f>IFERROR('Selected scen drivers'!T258/'Selected scen drivers'!$F258,"")</f>
        <v>1.9032508106700778</v>
      </c>
      <c r="S260" s="2">
        <f>IFERROR('Selected scen drivers'!U258/'Selected scen drivers'!$F258,"")</f>
        <v>1.9740522661679827</v>
      </c>
      <c r="T260" s="2">
        <f>IFERROR('Selected scen drivers'!V258/'Selected scen drivers'!$F258,"")</f>
        <v>2.0475749133022134</v>
      </c>
      <c r="U260" s="2">
        <f>IFERROR('Selected scen drivers'!W258/'Selected scen drivers'!$F258,"")</f>
        <v>2.1225399879060376</v>
      </c>
      <c r="V260" s="2"/>
      <c r="W260" s="2"/>
      <c r="X260" s="2"/>
      <c r="Y260" s="2"/>
      <c r="Z260" s="2"/>
      <c r="AA260" s="2"/>
      <c r="AB260" s="2"/>
      <c r="AC260" s="2"/>
    </row>
    <row r="261" spans="2:29" x14ac:dyDescent="0.35">
      <c r="B261" t="str">
        <f>'Selected scen drivers'!C259</f>
        <v>USA</v>
      </c>
      <c r="C261" t="str">
        <f>'Selected scen drivers'!D259</f>
        <v>GDPPHOU</v>
      </c>
      <c r="D261" s="2">
        <f>IFERROR('Selected scen drivers'!F259/'Selected scen drivers'!$F259,"")</f>
        <v>1</v>
      </c>
      <c r="E261" s="2">
        <f>IFERROR('Selected scen drivers'!G259/'Selected scen drivers'!$F259,"")</f>
        <v>1.0140901012108372</v>
      </c>
      <c r="F261" s="2">
        <f>IFERROR('Selected scen drivers'!H259/'Selected scen drivers'!$F259,"")</f>
        <v>1.1548783077807387</v>
      </c>
      <c r="G261" s="2">
        <f>IFERROR('Selected scen drivers'!I259/'Selected scen drivers'!$F259,"")</f>
        <v>1.2645170116267301</v>
      </c>
      <c r="H261" s="2">
        <f>IFERROR('Selected scen drivers'!J259/'Selected scen drivers'!$F259,"")</f>
        <v>1.3520175847541087</v>
      </c>
      <c r="I261" s="2">
        <f>IFERROR('Selected scen drivers'!K259/'Selected scen drivers'!$F259,"")</f>
        <v>1.4374819568457136</v>
      </c>
      <c r="J261" s="2">
        <f>IFERROR('Selected scen drivers'!L259/'Selected scen drivers'!$F259,"")</f>
        <v>1.517463465511051</v>
      </c>
      <c r="K261" s="2">
        <f>IFERROR('Selected scen drivers'!M259/'Selected scen drivers'!$F259,"")</f>
        <v>1.6093342801454351</v>
      </c>
      <c r="L261" s="2">
        <f>IFERROR('Selected scen drivers'!N259/'Selected scen drivers'!$F259,"")</f>
        <v>1.7049744779982194</v>
      </c>
      <c r="M261" s="2">
        <f>IFERROR('Selected scen drivers'!O259/'Selected scen drivers'!$F259,"")</f>
        <v>1.8039146303267388</v>
      </c>
      <c r="N261" s="2">
        <f>IFERROR('Selected scen drivers'!P259/'Selected scen drivers'!$F259,"")</f>
        <v>1.8971517838610306</v>
      </c>
      <c r="O261" s="2">
        <f>IFERROR('Selected scen drivers'!Q259/'Selected scen drivers'!$F259,"")</f>
        <v>2.0002940618332716</v>
      </c>
      <c r="P261" s="2">
        <f>IFERROR('Selected scen drivers'!R259/'Selected scen drivers'!$F259,"")</f>
        <v>2.1151477551060061</v>
      </c>
      <c r="Q261" s="2">
        <f>IFERROR('Selected scen drivers'!S259/'Selected scen drivers'!$F259,"")</f>
        <v>2.2289115366342158</v>
      </c>
      <c r="R261" s="2">
        <f>IFERROR('Selected scen drivers'!T259/'Selected scen drivers'!$F259,"")</f>
        <v>2.340441745322094</v>
      </c>
      <c r="S261" s="2">
        <f>IFERROR('Selected scen drivers'!U259/'Selected scen drivers'!$F259,"")</f>
        <v>2.4384869840820764</v>
      </c>
      <c r="T261" s="2">
        <f>IFERROR('Selected scen drivers'!V259/'Selected scen drivers'!$F259,"")</f>
        <v>2.5459416922992912</v>
      </c>
      <c r="U261" s="2">
        <f>IFERROR('Selected scen drivers'!W259/'Selected scen drivers'!$F259,"")</f>
        <v>2.6663360288391713</v>
      </c>
      <c r="V261" s="2"/>
      <c r="W261" s="2"/>
      <c r="X261" s="2"/>
      <c r="Y261" s="2"/>
      <c r="Z261" s="2"/>
      <c r="AA261" s="2"/>
      <c r="AB261" s="2"/>
      <c r="AC261" s="2"/>
    </row>
    <row r="262" spans="2:29" x14ac:dyDescent="0.35">
      <c r="B262" t="str">
        <f>'Selected scen drivers'!C260</f>
        <v>USA</v>
      </c>
      <c r="C262" t="str">
        <f>'Selected scen drivers'!D260</f>
        <v>GDPSER</v>
      </c>
      <c r="D262" s="2">
        <f>IFERROR('Selected scen drivers'!F260/'Selected scen drivers'!$F260,"")</f>
        <v>1</v>
      </c>
      <c r="E262" s="2">
        <f>IFERROR('Selected scen drivers'!G260/'Selected scen drivers'!$F260,"")</f>
        <v>1.0143832264379347</v>
      </c>
      <c r="F262" s="2">
        <f>IFERROR('Selected scen drivers'!H260/'Selected scen drivers'!$F260,"")</f>
        <v>1.147355948434261</v>
      </c>
      <c r="G262" s="2">
        <f>IFERROR('Selected scen drivers'!I260/'Selected scen drivers'!$F260,"")</f>
        <v>1.2481997549285901</v>
      </c>
      <c r="H262" s="2">
        <f>IFERROR('Selected scen drivers'!J260/'Selected scen drivers'!$F260,"")</f>
        <v>1.3362074391698242</v>
      </c>
      <c r="I262" s="2">
        <f>IFERROR('Selected scen drivers'!K260/'Selected scen drivers'!$F260,"")</f>
        <v>1.4166392139968205</v>
      </c>
      <c r="J262" s="2">
        <f>IFERROR('Selected scen drivers'!L260/'Selected scen drivers'!$F260,"")</f>
        <v>1.4930494420092901</v>
      </c>
      <c r="K262" s="2">
        <f>IFERROR('Selected scen drivers'!M260/'Selected scen drivers'!$F260,"")</f>
        <v>1.5671126351122577</v>
      </c>
      <c r="L262" s="2">
        <f>IFERROR('Selected scen drivers'!N260/'Selected scen drivers'!$F260,"")</f>
        <v>1.64117083203389</v>
      </c>
      <c r="M262" s="2">
        <f>IFERROR('Selected scen drivers'!O260/'Selected scen drivers'!$F260,"")</f>
        <v>1.7162385974475443</v>
      </c>
      <c r="N262" s="2">
        <f>IFERROR('Selected scen drivers'!P260/'Selected scen drivers'!$F260,"")</f>
        <v>1.7922678237353169</v>
      </c>
      <c r="O262" s="2">
        <f>IFERROR('Selected scen drivers'!Q260/'Selected scen drivers'!$F260,"")</f>
        <v>1.8657208848573865</v>
      </c>
      <c r="P262" s="2">
        <f>IFERROR('Selected scen drivers'!R260/'Selected scen drivers'!$F260,"")</f>
        <v>1.9359301035729648</v>
      </c>
      <c r="Q262" s="2">
        <f>IFERROR('Selected scen drivers'!S260/'Selected scen drivers'!$F260,"")</f>
        <v>2.0025175407348477</v>
      </c>
      <c r="R262" s="2">
        <f>IFERROR('Selected scen drivers'!T260/'Selected scen drivers'!$F260,"")</f>
        <v>2.0657325201808097</v>
      </c>
      <c r="S262" s="2">
        <f>IFERROR('Selected scen drivers'!U260/'Selected scen drivers'!$F260,"")</f>
        <v>2.1259630882104044</v>
      </c>
      <c r="T262" s="2">
        <f>IFERROR('Selected scen drivers'!V260/'Selected scen drivers'!$F260,"")</f>
        <v>2.1833634840732716</v>
      </c>
      <c r="U262" s="2">
        <f>IFERROR('Selected scen drivers'!W260/'Selected scen drivers'!$F260,"")</f>
        <v>2.2370280941701974</v>
      </c>
      <c r="V262" s="2"/>
      <c r="W262" s="2"/>
      <c r="X262" s="2"/>
      <c r="Y262" s="2"/>
      <c r="Z262" s="2"/>
      <c r="AA262" s="2"/>
      <c r="AB262" s="2"/>
      <c r="AC262" s="2"/>
    </row>
    <row r="263" spans="2:29" x14ac:dyDescent="0.35">
      <c r="B263" t="str">
        <f>'Selected scen drivers'!C261</f>
        <v>USA</v>
      </c>
      <c r="C263" t="str">
        <f>'Selected scen drivers'!D261</f>
        <v>HOU</v>
      </c>
      <c r="D263" s="2">
        <f>IFERROR('Selected scen drivers'!F261/'Selected scen drivers'!$F261,"")</f>
        <v>1</v>
      </c>
      <c r="E263" s="2">
        <f>IFERROR('Selected scen drivers'!G261/'Selected scen drivers'!$F261,"")</f>
        <v>1.0002890524488393</v>
      </c>
      <c r="F263" s="2">
        <f>IFERROR('Selected scen drivers'!H261/'Selected scen drivers'!$F261,"")</f>
        <v>1.0017343146930346</v>
      </c>
      <c r="G263" s="2">
        <f>IFERROR('Selected scen drivers'!I261/'Selected scen drivers'!$F261,"")</f>
        <v>1.0036228878748199</v>
      </c>
      <c r="H263" s="2">
        <f>IFERROR('Selected scen drivers'!J261/'Selected scen drivers'!$F261,"")</f>
        <v>1.0133364372854698</v>
      </c>
      <c r="I263" s="2">
        <f>IFERROR('Selected scen drivers'!K261/'Selected scen drivers'!$F261,"")</f>
        <v>1.0190626818944826</v>
      </c>
      <c r="J263" s="2">
        <f>IFERROR('Selected scen drivers'!L261/'Selected scen drivers'!$F261,"")</f>
        <v>1.0261560160200607</v>
      </c>
      <c r="K263" s="2">
        <f>IFERROR('Selected scen drivers'!M261/'Selected scen drivers'!$F261,"")</f>
        <v>1.0243699601364713</v>
      </c>
      <c r="L263" s="2">
        <f>IFERROR('Selected scen drivers'!N261/'Selected scen drivers'!$F261,"")</f>
        <v>1.0214492843941556</v>
      </c>
      <c r="M263" s="2">
        <f>IFERROR('Selected scen drivers'!O261/'Selected scen drivers'!$F261,"")</f>
        <v>1.018482934130293</v>
      </c>
      <c r="N263" s="2">
        <f>IFERROR('Selected scen drivers'!P261/'Selected scen drivers'!$F261,"")</f>
        <v>1.0203233239796028</v>
      </c>
      <c r="O263" s="2">
        <f>IFERROR('Selected scen drivers'!Q261/'Selected scen drivers'!$F261,"")</f>
        <v>1.0164103275274721</v>
      </c>
      <c r="P263" s="2">
        <f>IFERROR('Selected scen drivers'!R261/'Selected scen drivers'!$F261,"")</f>
        <v>1.0064203840353834</v>
      </c>
      <c r="Q263" s="2">
        <f>IFERROR('Selected scen drivers'!S261/'Selected scen drivers'!$F261,"")</f>
        <v>0.99692796405252693</v>
      </c>
      <c r="R263" s="2">
        <f>IFERROR('Selected scen drivers'!T261/'Selected scen drivers'!$F261,"")</f>
        <v>0.9884224576849634</v>
      </c>
      <c r="S263" s="2">
        <f>IFERROR('Selected scen drivers'!U261/'Selected scen drivers'!$F261,"")</f>
        <v>0.98542738760567006</v>
      </c>
      <c r="T263" s="2">
        <f>IFERROR('Selected scen drivers'!V261/'Selected scen drivers'!$F261,"")</f>
        <v>0.978425023166694</v>
      </c>
      <c r="U263" s="2">
        <f>IFERROR('Selected scen drivers'!W261/'Selected scen drivers'!$F261,"")</f>
        <v>0.96628548393640645</v>
      </c>
      <c r="V263" s="2"/>
      <c r="W263" s="2"/>
      <c r="X263" s="2"/>
      <c r="Y263" s="2"/>
      <c r="Z263" s="2"/>
      <c r="AA263" s="2"/>
      <c r="AB263" s="2"/>
      <c r="AC263" s="2"/>
    </row>
    <row r="264" spans="2:29" x14ac:dyDescent="0.35">
      <c r="B264" t="str">
        <f>'Selected scen drivers'!C262</f>
        <v>USA</v>
      </c>
      <c r="C264" t="str">
        <f>'Selected scen drivers'!D262</f>
        <v>POP</v>
      </c>
      <c r="D264" s="2">
        <f>IFERROR('Selected scen drivers'!F262/'Selected scen drivers'!$F262,"")</f>
        <v>1</v>
      </c>
      <c r="E264" s="2">
        <f>IFERROR('Selected scen drivers'!G262/'Selected scen drivers'!$F262,"")</f>
        <v>1.0039649841753464</v>
      </c>
      <c r="F264" s="2">
        <f>IFERROR('Selected scen drivers'!H262/'Selected scen drivers'!$F262,"")</f>
        <v>1.0237899050520785</v>
      </c>
      <c r="G264" s="2">
        <f>IFERROR('Selected scen drivers'!I262/'Selected scen drivers'!$F262,"")</f>
        <v>1.0468319730423805</v>
      </c>
      <c r="H264" s="2">
        <f>IFERROR('Selected scen drivers'!J262/'Selected scen drivers'!$F262,"")</f>
        <v>1.0694254199777435</v>
      </c>
      <c r="I264" s="2">
        <f>IFERROR('Selected scen drivers'!K262/'Selected scen drivers'!$F262,"")</f>
        <v>1.0907045186978883</v>
      </c>
      <c r="J264" s="2">
        <f>IFERROR('Selected scen drivers'!L262/'Selected scen drivers'!$F262,"")</f>
        <v>1.1102519685237928</v>
      </c>
      <c r="K264" s="2">
        <f>IFERROR('Selected scen drivers'!M262/'Selected scen drivers'!$F262,"")</f>
        <v>1.1286026105990425</v>
      </c>
      <c r="L264" s="2">
        <f>IFERROR('Selected scen drivers'!N262/'Selected scen drivers'!$F262,"")</f>
        <v>1.1443335006463444</v>
      </c>
      <c r="M264" s="2">
        <f>IFERROR('Selected scen drivers'!O262/'Selected scen drivers'!$F262,"")</f>
        <v>1.1595162137692414</v>
      </c>
      <c r="N264" s="2">
        <f>IFERROR('Selected scen drivers'!P262/'Selected scen drivers'!$F262,"")</f>
        <v>1.174250985348366</v>
      </c>
      <c r="O264" s="2">
        <f>IFERROR('Selected scen drivers'!Q262/'Selected scen drivers'!$F262,"")</f>
        <v>1.1884036643135956</v>
      </c>
      <c r="P264" s="2">
        <f>IFERROR('Selected scen drivers'!R262/'Selected scen drivers'!$F262,"")</f>
        <v>1.2008836232692532</v>
      </c>
      <c r="Q264" s="2">
        <f>IFERROR('Selected scen drivers'!S262/'Selected scen drivers'!$F262,"")</f>
        <v>1.2101302136531462</v>
      </c>
      <c r="R264" s="2">
        <f>IFERROR('Selected scen drivers'!T262/'Selected scen drivers'!$F262,"")</f>
        <v>1.2154704829287775</v>
      </c>
      <c r="S264" s="2">
        <f>IFERROR('Selected scen drivers'!U262/'Selected scen drivers'!$F262,"")</f>
        <v>1.2172686101665477</v>
      </c>
      <c r="T264" s="2">
        <f>IFERROR('Selected scen drivers'!V262/'Selected scen drivers'!$F262,"")</f>
        <v>1.2165674833608999</v>
      </c>
      <c r="U264" s="2">
        <f>IFERROR('Selected scen drivers'!W262/'Selected scen drivers'!$F262,"")</f>
        <v>1.2138484149387867</v>
      </c>
      <c r="V264" s="2"/>
      <c r="W264" s="2"/>
      <c r="X264" s="2"/>
      <c r="Y264" s="2"/>
      <c r="Z264" s="2"/>
      <c r="AA264" s="2"/>
      <c r="AB264" s="2"/>
      <c r="AC264" s="2"/>
    </row>
    <row r="265" spans="2:29" x14ac:dyDescent="0.35">
      <c r="B265" t="str">
        <f>'Selected scen drivers'!C263</f>
        <v/>
      </c>
      <c r="C265" t="str">
        <f>'Selected scen drivers'!D263</f>
        <v>GDP</v>
      </c>
      <c r="D265" s="2" t="str">
        <f>IFERROR('Selected scen drivers'!F263/'Selected scen drivers'!$F263,"")</f>
        <v/>
      </c>
      <c r="E265" s="2" t="str">
        <f>IFERROR('Selected scen drivers'!G263/'Selected scen drivers'!$F263,"")</f>
        <v/>
      </c>
      <c r="F265" s="2" t="str">
        <f>IFERROR('Selected scen drivers'!H263/'Selected scen drivers'!$F263,"")</f>
        <v/>
      </c>
      <c r="G265" s="2" t="str">
        <f>IFERROR('Selected scen drivers'!I263/'Selected scen drivers'!$F263,"")</f>
        <v/>
      </c>
      <c r="H265" s="2" t="str">
        <f>IFERROR('Selected scen drivers'!J263/'Selected scen drivers'!$F263,"")</f>
        <v/>
      </c>
      <c r="I265" s="2" t="str">
        <f>IFERROR('Selected scen drivers'!K263/'Selected scen drivers'!$F263,"")</f>
        <v/>
      </c>
      <c r="J265" s="2" t="str">
        <f>IFERROR('Selected scen drivers'!L263/'Selected scen drivers'!$F263,"")</f>
        <v/>
      </c>
      <c r="K265" s="2" t="str">
        <f>IFERROR('Selected scen drivers'!M263/'Selected scen drivers'!$F263,"")</f>
        <v/>
      </c>
      <c r="L265" s="2" t="str">
        <f>IFERROR('Selected scen drivers'!N263/'Selected scen drivers'!$F263,"")</f>
        <v/>
      </c>
      <c r="M265" s="2" t="str">
        <f>IFERROR('Selected scen drivers'!O263/'Selected scen drivers'!$F263,"")</f>
        <v/>
      </c>
      <c r="N265" s="2" t="str">
        <f>IFERROR('Selected scen drivers'!P263/'Selected scen drivers'!$F263,"")</f>
        <v/>
      </c>
      <c r="O265" s="2" t="str">
        <f>IFERROR('Selected scen drivers'!Q263/'Selected scen drivers'!$F263,"")</f>
        <v/>
      </c>
      <c r="P265" s="2" t="str">
        <f>IFERROR('Selected scen drivers'!R263/'Selected scen drivers'!$F263,"")</f>
        <v/>
      </c>
      <c r="Q265" s="2" t="str">
        <f>IFERROR('Selected scen drivers'!S263/'Selected scen drivers'!$F263,"")</f>
        <v/>
      </c>
      <c r="R265" s="2" t="str">
        <f>IFERROR('Selected scen drivers'!T263/'Selected scen drivers'!$F263,"")</f>
        <v/>
      </c>
      <c r="S265" s="2" t="str">
        <f>IFERROR('Selected scen drivers'!U263/'Selected scen drivers'!$F263,"")</f>
        <v/>
      </c>
      <c r="T265" s="2" t="str">
        <f>IFERROR('Selected scen drivers'!V263/'Selected scen drivers'!$F263,"")</f>
        <v/>
      </c>
      <c r="U265" s="2" t="str">
        <f>IFERROR('Selected scen drivers'!W263/'Selected scen drivers'!$F263,"")</f>
        <v/>
      </c>
      <c r="V265" s="2"/>
      <c r="W265" s="2"/>
      <c r="X265" s="2"/>
      <c r="Y265" s="2"/>
      <c r="Z265" s="2"/>
      <c r="AA265" s="2"/>
      <c r="AB265" s="2"/>
      <c r="AC265" s="2"/>
    </row>
    <row r="266" spans="2:29" x14ac:dyDescent="0.35">
      <c r="B266" t="str">
        <f>'Selected scen drivers'!C264</f>
        <v/>
      </c>
      <c r="C266" t="str">
        <f>'Selected scen drivers'!D264</f>
        <v>GDPAGR</v>
      </c>
      <c r="D266" s="2" t="str">
        <f>IFERROR('Selected scen drivers'!F264/'Selected scen drivers'!$F264,"")</f>
        <v/>
      </c>
      <c r="E266" s="2" t="str">
        <f>IFERROR('Selected scen drivers'!G264/'Selected scen drivers'!$F264,"")</f>
        <v/>
      </c>
      <c r="F266" s="2" t="str">
        <f>IFERROR('Selected scen drivers'!H264/'Selected scen drivers'!$F264,"")</f>
        <v/>
      </c>
      <c r="G266" s="2" t="str">
        <f>IFERROR('Selected scen drivers'!I264/'Selected scen drivers'!$F264,"")</f>
        <v/>
      </c>
      <c r="H266" s="2" t="str">
        <f>IFERROR('Selected scen drivers'!J264/'Selected scen drivers'!$F264,"")</f>
        <v/>
      </c>
      <c r="I266" s="2" t="str">
        <f>IFERROR('Selected scen drivers'!K264/'Selected scen drivers'!$F264,"")</f>
        <v/>
      </c>
      <c r="J266" s="2" t="str">
        <f>IFERROR('Selected scen drivers'!L264/'Selected scen drivers'!$F264,"")</f>
        <v/>
      </c>
      <c r="K266" s="2" t="str">
        <f>IFERROR('Selected scen drivers'!M264/'Selected scen drivers'!$F264,"")</f>
        <v/>
      </c>
      <c r="L266" s="2" t="str">
        <f>IFERROR('Selected scen drivers'!N264/'Selected scen drivers'!$F264,"")</f>
        <v/>
      </c>
      <c r="M266" s="2" t="str">
        <f>IFERROR('Selected scen drivers'!O264/'Selected scen drivers'!$F264,"")</f>
        <v/>
      </c>
      <c r="N266" s="2" t="str">
        <f>IFERROR('Selected scen drivers'!P264/'Selected scen drivers'!$F264,"")</f>
        <v/>
      </c>
      <c r="O266" s="2" t="str">
        <f>IFERROR('Selected scen drivers'!Q264/'Selected scen drivers'!$F264,"")</f>
        <v/>
      </c>
      <c r="P266" s="2" t="str">
        <f>IFERROR('Selected scen drivers'!R264/'Selected scen drivers'!$F264,"")</f>
        <v/>
      </c>
      <c r="Q266" s="2" t="str">
        <f>IFERROR('Selected scen drivers'!S264/'Selected scen drivers'!$F264,"")</f>
        <v/>
      </c>
      <c r="R266" s="2" t="str">
        <f>IFERROR('Selected scen drivers'!T264/'Selected scen drivers'!$F264,"")</f>
        <v/>
      </c>
      <c r="S266" s="2" t="str">
        <f>IFERROR('Selected scen drivers'!U264/'Selected scen drivers'!$F264,"")</f>
        <v/>
      </c>
      <c r="T266" s="2" t="str">
        <f>IFERROR('Selected scen drivers'!V264/'Selected scen drivers'!$F264,"")</f>
        <v/>
      </c>
      <c r="U266" s="2" t="str">
        <f>IFERROR('Selected scen drivers'!W264/'Selected scen drivers'!$F264,"")</f>
        <v/>
      </c>
      <c r="V266" s="2"/>
      <c r="W266" s="2"/>
      <c r="X266" s="2"/>
      <c r="Y266" s="2"/>
      <c r="Z266" s="2"/>
      <c r="AA266" s="2"/>
      <c r="AB266" s="2"/>
      <c r="AC266" s="2"/>
    </row>
    <row r="267" spans="2:29" x14ac:dyDescent="0.35">
      <c r="B267" t="str">
        <f>'Selected scen drivers'!C265</f>
        <v/>
      </c>
      <c r="C267" t="str">
        <f>'Selected scen drivers'!D265</f>
        <v>GDPIND</v>
      </c>
      <c r="D267" s="2" t="str">
        <f>IFERROR('Selected scen drivers'!F265/'Selected scen drivers'!$F265,"")</f>
        <v/>
      </c>
      <c r="E267" s="2" t="str">
        <f>IFERROR('Selected scen drivers'!G265/'Selected scen drivers'!$F265,"")</f>
        <v/>
      </c>
      <c r="F267" s="2" t="str">
        <f>IFERROR('Selected scen drivers'!H265/'Selected scen drivers'!$F265,"")</f>
        <v/>
      </c>
      <c r="G267" s="2" t="str">
        <f>IFERROR('Selected scen drivers'!I265/'Selected scen drivers'!$F265,"")</f>
        <v/>
      </c>
      <c r="H267" s="2" t="str">
        <f>IFERROR('Selected scen drivers'!J265/'Selected scen drivers'!$F265,"")</f>
        <v/>
      </c>
      <c r="I267" s="2" t="str">
        <f>IFERROR('Selected scen drivers'!K265/'Selected scen drivers'!$F265,"")</f>
        <v/>
      </c>
      <c r="J267" s="2" t="str">
        <f>IFERROR('Selected scen drivers'!L265/'Selected scen drivers'!$F265,"")</f>
        <v/>
      </c>
      <c r="K267" s="2" t="str">
        <f>IFERROR('Selected scen drivers'!M265/'Selected scen drivers'!$F265,"")</f>
        <v/>
      </c>
      <c r="L267" s="2" t="str">
        <f>IFERROR('Selected scen drivers'!N265/'Selected scen drivers'!$F265,"")</f>
        <v/>
      </c>
      <c r="M267" s="2" t="str">
        <f>IFERROR('Selected scen drivers'!O265/'Selected scen drivers'!$F265,"")</f>
        <v/>
      </c>
      <c r="N267" s="2" t="str">
        <f>IFERROR('Selected scen drivers'!P265/'Selected scen drivers'!$F265,"")</f>
        <v/>
      </c>
      <c r="O267" s="2" t="str">
        <f>IFERROR('Selected scen drivers'!Q265/'Selected scen drivers'!$F265,"")</f>
        <v/>
      </c>
      <c r="P267" s="2" t="str">
        <f>IFERROR('Selected scen drivers'!R265/'Selected scen drivers'!$F265,"")</f>
        <v/>
      </c>
      <c r="Q267" s="2" t="str">
        <f>IFERROR('Selected scen drivers'!S265/'Selected scen drivers'!$F265,"")</f>
        <v/>
      </c>
      <c r="R267" s="2" t="str">
        <f>IFERROR('Selected scen drivers'!T265/'Selected scen drivers'!$F265,"")</f>
        <v/>
      </c>
      <c r="S267" s="2" t="str">
        <f>IFERROR('Selected scen drivers'!U265/'Selected scen drivers'!$F265,"")</f>
        <v/>
      </c>
      <c r="T267" s="2" t="str">
        <f>IFERROR('Selected scen drivers'!V265/'Selected scen drivers'!$F265,"")</f>
        <v/>
      </c>
      <c r="U267" s="2" t="str">
        <f>IFERROR('Selected scen drivers'!W265/'Selected scen drivers'!$F265,"")</f>
        <v/>
      </c>
      <c r="V267" s="2"/>
      <c r="W267" s="2"/>
      <c r="X267" s="2"/>
      <c r="Y267" s="2"/>
      <c r="Z267" s="2"/>
      <c r="AA267" s="2"/>
      <c r="AB267" s="2"/>
      <c r="AC267" s="2"/>
    </row>
    <row r="268" spans="2:29" x14ac:dyDescent="0.35">
      <c r="B268" t="str">
        <f>'Selected scen drivers'!C266</f>
        <v/>
      </c>
      <c r="C268" t="str">
        <f>'Selected scen drivers'!D266</f>
        <v>GDPMFG</v>
      </c>
      <c r="D268" s="2" t="str">
        <f>IFERROR('Selected scen drivers'!F266/'Selected scen drivers'!$F266,"")</f>
        <v/>
      </c>
      <c r="E268" s="2" t="str">
        <f>IFERROR('Selected scen drivers'!G266/'Selected scen drivers'!$F266,"")</f>
        <v/>
      </c>
      <c r="F268" s="2" t="str">
        <f>IFERROR('Selected scen drivers'!H266/'Selected scen drivers'!$F266,"")</f>
        <v/>
      </c>
      <c r="G268" s="2" t="str">
        <f>IFERROR('Selected scen drivers'!I266/'Selected scen drivers'!$F266,"")</f>
        <v/>
      </c>
      <c r="H268" s="2" t="str">
        <f>IFERROR('Selected scen drivers'!J266/'Selected scen drivers'!$F266,"")</f>
        <v/>
      </c>
      <c r="I268" s="2" t="str">
        <f>IFERROR('Selected scen drivers'!K266/'Selected scen drivers'!$F266,"")</f>
        <v/>
      </c>
      <c r="J268" s="2" t="str">
        <f>IFERROR('Selected scen drivers'!L266/'Selected scen drivers'!$F266,"")</f>
        <v/>
      </c>
      <c r="K268" s="2" t="str">
        <f>IFERROR('Selected scen drivers'!M266/'Selected scen drivers'!$F266,"")</f>
        <v/>
      </c>
      <c r="L268" s="2" t="str">
        <f>IFERROR('Selected scen drivers'!N266/'Selected scen drivers'!$F266,"")</f>
        <v/>
      </c>
      <c r="M268" s="2" t="str">
        <f>IFERROR('Selected scen drivers'!O266/'Selected scen drivers'!$F266,"")</f>
        <v/>
      </c>
      <c r="N268" s="2" t="str">
        <f>IFERROR('Selected scen drivers'!P266/'Selected scen drivers'!$F266,"")</f>
        <v/>
      </c>
      <c r="O268" s="2" t="str">
        <f>IFERROR('Selected scen drivers'!Q266/'Selected scen drivers'!$F266,"")</f>
        <v/>
      </c>
      <c r="P268" s="2" t="str">
        <f>IFERROR('Selected scen drivers'!R266/'Selected scen drivers'!$F266,"")</f>
        <v/>
      </c>
      <c r="Q268" s="2" t="str">
        <f>IFERROR('Selected scen drivers'!S266/'Selected scen drivers'!$F266,"")</f>
        <v/>
      </c>
      <c r="R268" s="2" t="str">
        <f>IFERROR('Selected scen drivers'!T266/'Selected scen drivers'!$F266,"")</f>
        <v/>
      </c>
      <c r="S268" s="2" t="str">
        <f>IFERROR('Selected scen drivers'!U266/'Selected scen drivers'!$F266,"")</f>
        <v/>
      </c>
      <c r="T268" s="2" t="str">
        <f>IFERROR('Selected scen drivers'!V266/'Selected scen drivers'!$F266,"")</f>
        <v/>
      </c>
      <c r="U268" s="2" t="str">
        <f>IFERROR('Selected scen drivers'!W266/'Selected scen drivers'!$F266,"")</f>
        <v/>
      </c>
      <c r="V268" s="2"/>
      <c r="W268" s="2"/>
      <c r="X268" s="2"/>
      <c r="Y268" s="2"/>
      <c r="Z268" s="2"/>
      <c r="AA268" s="2"/>
      <c r="AB268" s="2"/>
      <c r="AC268" s="2"/>
    </row>
    <row r="269" spans="2:29" x14ac:dyDescent="0.35">
      <c r="B269" t="str">
        <f>'Selected scen drivers'!C267</f>
        <v/>
      </c>
      <c r="C269" t="str">
        <f>'Selected scen drivers'!D267</f>
        <v>GDPPCAP</v>
      </c>
      <c r="D269" s="2" t="str">
        <f>IFERROR('Selected scen drivers'!F267/'Selected scen drivers'!$F267,"")</f>
        <v/>
      </c>
      <c r="E269" s="2" t="str">
        <f>IFERROR('Selected scen drivers'!G267/'Selected scen drivers'!$F267,"")</f>
        <v/>
      </c>
      <c r="F269" s="2" t="str">
        <f>IFERROR('Selected scen drivers'!H267/'Selected scen drivers'!$F267,"")</f>
        <v/>
      </c>
      <c r="G269" s="2" t="str">
        <f>IFERROR('Selected scen drivers'!I267/'Selected scen drivers'!$F267,"")</f>
        <v/>
      </c>
      <c r="H269" s="2" t="str">
        <f>IFERROR('Selected scen drivers'!J267/'Selected scen drivers'!$F267,"")</f>
        <v/>
      </c>
      <c r="I269" s="2" t="str">
        <f>IFERROR('Selected scen drivers'!K267/'Selected scen drivers'!$F267,"")</f>
        <v/>
      </c>
      <c r="J269" s="2" t="str">
        <f>IFERROR('Selected scen drivers'!L267/'Selected scen drivers'!$F267,"")</f>
        <v/>
      </c>
      <c r="K269" s="2" t="str">
        <f>IFERROR('Selected scen drivers'!M267/'Selected scen drivers'!$F267,"")</f>
        <v/>
      </c>
      <c r="L269" s="2" t="str">
        <f>IFERROR('Selected scen drivers'!N267/'Selected scen drivers'!$F267,"")</f>
        <v/>
      </c>
      <c r="M269" s="2" t="str">
        <f>IFERROR('Selected scen drivers'!O267/'Selected scen drivers'!$F267,"")</f>
        <v/>
      </c>
      <c r="N269" s="2" t="str">
        <f>IFERROR('Selected scen drivers'!P267/'Selected scen drivers'!$F267,"")</f>
        <v/>
      </c>
      <c r="O269" s="2" t="str">
        <f>IFERROR('Selected scen drivers'!Q267/'Selected scen drivers'!$F267,"")</f>
        <v/>
      </c>
      <c r="P269" s="2" t="str">
        <f>IFERROR('Selected scen drivers'!R267/'Selected scen drivers'!$F267,"")</f>
        <v/>
      </c>
      <c r="Q269" s="2" t="str">
        <f>IFERROR('Selected scen drivers'!S267/'Selected scen drivers'!$F267,"")</f>
        <v/>
      </c>
      <c r="R269" s="2" t="str">
        <f>IFERROR('Selected scen drivers'!T267/'Selected scen drivers'!$F267,"")</f>
        <v/>
      </c>
      <c r="S269" s="2" t="str">
        <f>IFERROR('Selected scen drivers'!U267/'Selected scen drivers'!$F267,"")</f>
        <v/>
      </c>
      <c r="T269" s="2" t="str">
        <f>IFERROR('Selected scen drivers'!V267/'Selected scen drivers'!$F267,"")</f>
        <v/>
      </c>
      <c r="U269" s="2" t="str">
        <f>IFERROR('Selected scen drivers'!W267/'Selected scen drivers'!$F267,"")</f>
        <v/>
      </c>
      <c r="V269" s="2"/>
      <c r="W269" s="2"/>
      <c r="X269" s="2"/>
      <c r="Y269" s="2"/>
      <c r="Z269" s="2"/>
      <c r="AA269" s="2"/>
      <c r="AB269" s="2"/>
      <c r="AC269" s="2"/>
    </row>
    <row r="270" spans="2:29" x14ac:dyDescent="0.35">
      <c r="B270" t="str">
        <f>'Selected scen drivers'!C268</f>
        <v/>
      </c>
      <c r="C270" t="str">
        <f>'Selected scen drivers'!D268</f>
        <v>GDPPHOU</v>
      </c>
      <c r="D270" s="2" t="str">
        <f>IFERROR('Selected scen drivers'!F268/'Selected scen drivers'!$F268,"")</f>
        <v/>
      </c>
      <c r="E270" s="2" t="str">
        <f>IFERROR('Selected scen drivers'!G268/'Selected scen drivers'!$F268,"")</f>
        <v/>
      </c>
      <c r="F270" s="2" t="str">
        <f>IFERROR('Selected scen drivers'!H268/'Selected scen drivers'!$F268,"")</f>
        <v/>
      </c>
      <c r="G270" s="2" t="str">
        <f>IFERROR('Selected scen drivers'!I268/'Selected scen drivers'!$F268,"")</f>
        <v/>
      </c>
      <c r="H270" s="2" t="str">
        <f>IFERROR('Selected scen drivers'!J268/'Selected scen drivers'!$F268,"")</f>
        <v/>
      </c>
      <c r="I270" s="2" t="str">
        <f>IFERROR('Selected scen drivers'!K268/'Selected scen drivers'!$F268,"")</f>
        <v/>
      </c>
      <c r="J270" s="2" t="str">
        <f>IFERROR('Selected scen drivers'!L268/'Selected scen drivers'!$F268,"")</f>
        <v/>
      </c>
      <c r="K270" s="2" t="str">
        <f>IFERROR('Selected scen drivers'!M268/'Selected scen drivers'!$F268,"")</f>
        <v/>
      </c>
      <c r="L270" s="2" t="str">
        <f>IFERROR('Selected scen drivers'!N268/'Selected scen drivers'!$F268,"")</f>
        <v/>
      </c>
      <c r="M270" s="2" t="str">
        <f>IFERROR('Selected scen drivers'!O268/'Selected scen drivers'!$F268,"")</f>
        <v/>
      </c>
      <c r="N270" s="2" t="str">
        <f>IFERROR('Selected scen drivers'!P268/'Selected scen drivers'!$F268,"")</f>
        <v/>
      </c>
      <c r="O270" s="2" t="str">
        <f>IFERROR('Selected scen drivers'!Q268/'Selected scen drivers'!$F268,"")</f>
        <v/>
      </c>
      <c r="P270" s="2" t="str">
        <f>IFERROR('Selected scen drivers'!R268/'Selected scen drivers'!$F268,"")</f>
        <v/>
      </c>
      <c r="Q270" s="2" t="str">
        <f>IFERROR('Selected scen drivers'!S268/'Selected scen drivers'!$F268,"")</f>
        <v/>
      </c>
      <c r="R270" s="2" t="str">
        <f>IFERROR('Selected scen drivers'!T268/'Selected scen drivers'!$F268,"")</f>
        <v/>
      </c>
      <c r="S270" s="2" t="str">
        <f>IFERROR('Selected scen drivers'!U268/'Selected scen drivers'!$F268,"")</f>
        <v/>
      </c>
      <c r="T270" s="2" t="str">
        <f>IFERROR('Selected scen drivers'!V268/'Selected scen drivers'!$F268,"")</f>
        <v/>
      </c>
      <c r="U270" s="2" t="str">
        <f>IFERROR('Selected scen drivers'!W268/'Selected scen drivers'!$F268,"")</f>
        <v/>
      </c>
      <c r="V270" s="2"/>
      <c r="W270" s="2"/>
      <c r="X270" s="2"/>
      <c r="Y270" s="2"/>
      <c r="Z270" s="2"/>
      <c r="AA270" s="2"/>
      <c r="AB270" s="2"/>
      <c r="AC270" s="2"/>
    </row>
    <row r="271" spans="2:29" x14ac:dyDescent="0.35">
      <c r="B271" t="str">
        <f>'Selected scen drivers'!C269</f>
        <v/>
      </c>
      <c r="C271" t="str">
        <f>'Selected scen drivers'!D269</f>
        <v>GDPSER</v>
      </c>
      <c r="D271" s="2" t="str">
        <f>IFERROR('Selected scen drivers'!F269/'Selected scen drivers'!$F269,"")</f>
        <v/>
      </c>
      <c r="E271" s="2" t="str">
        <f>IFERROR('Selected scen drivers'!G269/'Selected scen drivers'!$F269,"")</f>
        <v/>
      </c>
      <c r="F271" s="2" t="str">
        <f>IFERROR('Selected scen drivers'!H269/'Selected scen drivers'!$F269,"")</f>
        <v/>
      </c>
      <c r="G271" s="2" t="str">
        <f>IFERROR('Selected scen drivers'!I269/'Selected scen drivers'!$F269,"")</f>
        <v/>
      </c>
      <c r="H271" s="2" t="str">
        <f>IFERROR('Selected scen drivers'!J269/'Selected scen drivers'!$F269,"")</f>
        <v/>
      </c>
      <c r="I271" s="2" t="str">
        <f>IFERROR('Selected scen drivers'!K269/'Selected scen drivers'!$F269,"")</f>
        <v/>
      </c>
      <c r="J271" s="2" t="str">
        <f>IFERROR('Selected scen drivers'!L269/'Selected scen drivers'!$F269,"")</f>
        <v/>
      </c>
      <c r="K271" s="2" t="str">
        <f>IFERROR('Selected scen drivers'!M269/'Selected scen drivers'!$F269,"")</f>
        <v/>
      </c>
      <c r="L271" s="2" t="str">
        <f>IFERROR('Selected scen drivers'!N269/'Selected scen drivers'!$F269,"")</f>
        <v/>
      </c>
      <c r="M271" s="2" t="str">
        <f>IFERROR('Selected scen drivers'!O269/'Selected scen drivers'!$F269,"")</f>
        <v/>
      </c>
      <c r="N271" s="2" t="str">
        <f>IFERROR('Selected scen drivers'!P269/'Selected scen drivers'!$F269,"")</f>
        <v/>
      </c>
      <c r="O271" s="2" t="str">
        <f>IFERROR('Selected scen drivers'!Q269/'Selected scen drivers'!$F269,"")</f>
        <v/>
      </c>
      <c r="P271" s="2" t="str">
        <f>IFERROR('Selected scen drivers'!R269/'Selected scen drivers'!$F269,"")</f>
        <v/>
      </c>
      <c r="Q271" s="2" t="str">
        <f>IFERROR('Selected scen drivers'!S269/'Selected scen drivers'!$F269,"")</f>
        <v/>
      </c>
      <c r="R271" s="2" t="str">
        <f>IFERROR('Selected scen drivers'!T269/'Selected scen drivers'!$F269,"")</f>
        <v/>
      </c>
      <c r="S271" s="2" t="str">
        <f>IFERROR('Selected scen drivers'!U269/'Selected scen drivers'!$F269,"")</f>
        <v/>
      </c>
      <c r="T271" s="2" t="str">
        <f>IFERROR('Selected scen drivers'!V269/'Selected scen drivers'!$F269,"")</f>
        <v/>
      </c>
      <c r="U271" s="2" t="str">
        <f>IFERROR('Selected scen drivers'!W269/'Selected scen drivers'!$F269,"")</f>
        <v/>
      </c>
      <c r="V271" s="2"/>
      <c r="W271" s="2"/>
      <c r="X271" s="2"/>
      <c r="Y271" s="2"/>
      <c r="Z271" s="2"/>
      <c r="AA271" s="2"/>
      <c r="AB271" s="2"/>
      <c r="AC271" s="2"/>
    </row>
    <row r="272" spans="2:29" x14ac:dyDescent="0.35">
      <c r="B272" t="str">
        <f>'Selected scen drivers'!C270</f>
        <v/>
      </c>
      <c r="C272" t="str">
        <f>'Selected scen drivers'!D270</f>
        <v>HOU</v>
      </c>
      <c r="D272" s="2" t="str">
        <f>IFERROR('Selected scen drivers'!F270/'Selected scen drivers'!$F270,"")</f>
        <v/>
      </c>
      <c r="E272" s="2" t="str">
        <f>IFERROR('Selected scen drivers'!G270/'Selected scen drivers'!$F270,"")</f>
        <v/>
      </c>
      <c r="F272" s="2" t="str">
        <f>IFERROR('Selected scen drivers'!H270/'Selected scen drivers'!$F270,"")</f>
        <v/>
      </c>
      <c r="G272" s="2" t="str">
        <f>IFERROR('Selected scen drivers'!I270/'Selected scen drivers'!$F270,"")</f>
        <v/>
      </c>
      <c r="H272" s="2" t="str">
        <f>IFERROR('Selected scen drivers'!J270/'Selected scen drivers'!$F270,"")</f>
        <v/>
      </c>
      <c r="I272" s="2" t="str">
        <f>IFERROR('Selected scen drivers'!K270/'Selected scen drivers'!$F270,"")</f>
        <v/>
      </c>
      <c r="J272" s="2" t="str">
        <f>IFERROR('Selected scen drivers'!L270/'Selected scen drivers'!$F270,"")</f>
        <v/>
      </c>
      <c r="K272" s="2" t="str">
        <f>IFERROR('Selected scen drivers'!M270/'Selected scen drivers'!$F270,"")</f>
        <v/>
      </c>
      <c r="L272" s="2" t="str">
        <f>IFERROR('Selected scen drivers'!N270/'Selected scen drivers'!$F270,"")</f>
        <v/>
      </c>
      <c r="M272" s="2" t="str">
        <f>IFERROR('Selected scen drivers'!O270/'Selected scen drivers'!$F270,"")</f>
        <v/>
      </c>
      <c r="N272" s="2" t="str">
        <f>IFERROR('Selected scen drivers'!P270/'Selected scen drivers'!$F270,"")</f>
        <v/>
      </c>
      <c r="O272" s="2" t="str">
        <f>IFERROR('Selected scen drivers'!Q270/'Selected scen drivers'!$F270,"")</f>
        <v/>
      </c>
      <c r="P272" s="2" t="str">
        <f>IFERROR('Selected scen drivers'!R270/'Selected scen drivers'!$F270,"")</f>
        <v/>
      </c>
      <c r="Q272" s="2" t="str">
        <f>IFERROR('Selected scen drivers'!S270/'Selected scen drivers'!$F270,"")</f>
        <v/>
      </c>
      <c r="R272" s="2" t="str">
        <f>IFERROR('Selected scen drivers'!T270/'Selected scen drivers'!$F270,"")</f>
        <v/>
      </c>
      <c r="S272" s="2" t="str">
        <f>IFERROR('Selected scen drivers'!U270/'Selected scen drivers'!$F270,"")</f>
        <v/>
      </c>
      <c r="T272" s="2" t="str">
        <f>IFERROR('Selected scen drivers'!V270/'Selected scen drivers'!$F270,"")</f>
        <v/>
      </c>
      <c r="U272" s="2" t="str">
        <f>IFERROR('Selected scen drivers'!W270/'Selected scen drivers'!$F270,"")</f>
        <v/>
      </c>
      <c r="V272" s="2"/>
      <c r="W272" s="2"/>
      <c r="X272" s="2"/>
      <c r="Y272" s="2"/>
      <c r="Z272" s="2"/>
      <c r="AA272" s="2"/>
      <c r="AB272" s="2"/>
      <c r="AC272" s="2"/>
    </row>
    <row r="273" spans="2:29" x14ac:dyDescent="0.35">
      <c r="B273" t="str">
        <f>'Selected scen drivers'!C271</f>
        <v/>
      </c>
      <c r="C273" t="str">
        <f>'Selected scen drivers'!D271</f>
        <v>POP</v>
      </c>
      <c r="D273" s="2" t="str">
        <f>IFERROR('Selected scen drivers'!F271/'Selected scen drivers'!$F271,"")</f>
        <v/>
      </c>
      <c r="E273" s="2" t="str">
        <f>IFERROR('Selected scen drivers'!G271/'Selected scen drivers'!$F271,"")</f>
        <v/>
      </c>
      <c r="F273" s="2" t="str">
        <f>IFERROR('Selected scen drivers'!H271/'Selected scen drivers'!$F271,"")</f>
        <v/>
      </c>
      <c r="G273" s="2" t="str">
        <f>IFERROR('Selected scen drivers'!I271/'Selected scen drivers'!$F271,"")</f>
        <v/>
      </c>
      <c r="H273" s="2" t="str">
        <f>IFERROR('Selected scen drivers'!J271/'Selected scen drivers'!$F271,"")</f>
        <v/>
      </c>
      <c r="I273" s="2" t="str">
        <f>IFERROR('Selected scen drivers'!K271/'Selected scen drivers'!$F271,"")</f>
        <v/>
      </c>
      <c r="J273" s="2" t="str">
        <f>IFERROR('Selected scen drivers'!L271/'Selected scen drivers'!$F271,"")</f>
        <v/>
      </c>
      <c r="K273" s="2" t="str">
        <f>IFERROR('Selected scen drivers'!M271/'Selected scen drivers'!$F271,"")</f>
        <v/>
      </c>
      <c r="L273" s="2" t="str">
        <f>IFERROR('Selected scen drivers'!N271/'Selected scen drivers'!$F271,"")</f>
        <v/>
      </c>
      <c r="M273" s="2" t="str">
        <f>IFERROR('Selected scen drivers'!O271/'Selected scen drivers'!$F271,"")</f>
        <v/>
      </c>
      <c r="N273" s="2" t="str">
        <f>IFERROR('Selected scen drivers'!P271/'Selected scen drivers'!$F271,"")</f>
        <v/>
      </c>
      <c r="O273" s="2" t="str">
        <f>IFERROR('Selected scen drivers'!Q271/'Selected scen drivers'!$F271,"")</f>
        <v/>
      </c>
      <c r="P273" s="2" t="str">
        <f>IFERROR('Selected scen drivers'!R271/'Selected scen drivers'!$F271,"")</f>
        <v/>
      </c>
      <c r="Q273" s="2" t="str">
        <f>IFERROR('Selected scen drivers'!S271/'Selected scen drivers'!$F271,"")</f>
        <v/>
      </c>
      <c r="R273" s="2" t="str">
        <f>IFERROR('Selected scen drivers'!T271/'Selected scen drivers'!$F271,"")</f>
        <v/>
      </c>
      <c r="S273" s="2" t="str">
        <f>IFERROR('Selected scen drivers'!U271/'Selected scen drivers'!$F271,"")</f>
        <v/>
      </c>
      <c r="T273" s="2" t="str">
        <f>IFERROR('Selected scen drivers'!V271/'Selected scen drivers'!$F271,"")</f>
        <v/>
      </c>
      <c r="U273" s="2" t="str">
        <f>IFERROR('Selected scen drivers'!W271/'Selected scen drivers'!$F271,"")</f>
        <v/>
      </c>
      <c r="V273" s="2"/>
      <c r="W273" s="2"/>
      <c r="X273" s="2"/>
      <c r="Y273" s="2"/>
      <c r="Z273" s="2"/>
      <c r="AA273" s="2"/>
      <c r="AB273" s="2"/>
      <c r="AC273" s="2"/>
    </row>
    <row r="274" spans="2:29" x14ac:dyDescent="0.35"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2:29" x14ac:dyDescent="0.35"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2:29" x14ac:dyDescent="0.35"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2:29" x14ac:dyDescent="0.35"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2:29" x14ac:dyDescent="0.35"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2:29" x14ac:dyDescent="0.35"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2:29" x14ac:dyDescent="0.35"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38C73-9A29-4887-9383-1DD660ED367C}">
  <dimension ref="A1:R1161"/>
  <sheetViews>
    <sheetView workbookViewId="0"/>
  </sheetViews>
  <sheetFormatPr defaultColWidth="8.86328125" defaultRowHeight="12.75" x14ac:dyDescent="0.35"/>
  <sheetData>
    <row r="1" spans="1:18" x14ac:dyDescent="0.35">
      <c r="A1" t="s">
        <v>103</v>
      </c>
      <c r="B1" t="s">
        <v>60</v>
      </c>
      <c r="C1" t="s">
        <v>104</v>
      </c>
      <c r="D1" t="s">
        <v>73</v>
      </c>
      <c r="E1" t="s">
        <v>145</v>
      </c>
      <c r="F1" t="s">
        <v>106</v>
      </c>
      <c r="G1" t="s">
        <v>105</v>
      </c>
      <c r="H1" t="s">
        <v>167</v>
      </c>
      <c r="I1" t="s">
        <v>71</v>
      </c>
      <c r="J1" t="s">
        <v>70</v>
      </c>
      <c r="K1" t="s">
        <v>69</v>
      </c>
      <c r="L1" t="s">
        <v>68</v>
      </c>
      <c r="M1" t="s">
        <v>67</v>
      </c>
      <c r="N1" t="s">
        <v>66</v>
      </c>
    </row>
    <row r="2" spans="1:18" x14ac:dyDescent="0.35">
      <c r="A2" t="s">
        <v>72</v>
      </c>
      <c r="B2" t="s">
        <v>146</v>
      </c>
      <c r="C2" t="s">
        <v>42</v>
      </c>
      <c r="D2" t="s">
        <v>63</v>
      </c>
      <c r="E2" t="s">
        <v>33</v>
      </c>
      <c r="F2" t="s">
        <v>63</v>
      </c>
      <c r="G2" t="s">
        <v>63</v>
      </c>
      <c r="H2" t="s">
        <v>62</v>
      </c>
      <c r="I2" t="s">
        <v>63</v>
      </c>
      <c r="J2" t="s">
        <v>63</v>
      </c>
      <c r="K2" t="s">
        <v>63</v>
      </c>
      <c r="L2" t="s">
        <v>63</v>
      </c>
      <c r="M2">
        <v>146.48919028559999</v>
      </c>
      <c r="N2" t="s">
        <v>63</v>
      </c>
      <c r="Q2" t="s">
        <v>78</v>
      </c>
      <c r="R2" t="s">
        <v>33</v>
      </c>
    </row>
    <row r="3" spans="1:18" x14ac:dyDescent="0.35">
      <c r="A3" t="s">
        <v>72</v>
      </c>
      <c r="B3" t="s">
        <v>146</v>
      </c>
      <c r="C3" t="s">
        <v>42</v>
      </c>
      <c r="D3" t="s">
        <v>63</v>
      </c>
      <c r="E3" t="s">
        <v>29</v>
      </c>
      <c r="F3" t="s">
        <v>63</v>
      </c>
      <c r="G3" t="s">
        <v>63</v>
      </c>
      <c r="H3" t="s">
        <v>62</v>
      </c>
      <c r="I3" t="s">
        <v>63</v>
      </c>
      <c r="J3" t="s">
        <v>63</v>
      </c>
      <c r="K3" t="s">
        <v>63</v>
      </c>
      <c r="L3" t="s">
        <v>63</v>
      </c>
      <c r="M3">
        <v>21.445393818042</v>
      </c>
      <c r="N3" t="s">
        <v>63</v>
      </c>
      <c r="Q3" t="s">
        <v>83</v>
      </c>
      <c r="R3" t="s">
        <v>33</v>
      </c>
    </row>
    <row r="4" spans="1:18" x14ac:dyDescent="0.35">
      <c r="A4" t="s">
        <v>72</v>
      </c>
      <c r="B4" t="s">
        <v>146</v>
      </c>
      <c r="C4" t="s">
        <v>42</v>
      </c>
      <c r="D4" t="s">
        <v>63</v>
      </c>
      <c r="E4" t="s">
        <v>27</v>
      </c>
      <c r="F4" t="s">
        <v>63</v>
      </c>
      <c r="G4" t="s">
        <v>63</v>
      </c>
      <c r="H4" t="s">
        <v>62</v>
      </c>
      <c r="I4" t="s">
        <v>63</v>
      </c>
      <c r="J4" t="s">
        <v>63</v>
      </c>
      <c r="K4" t="s">
        <v>63</v>
      </c>
      <c r="L4" t="s">
        <v>63</v>
      </c>
      <c r="M4">
        <v>16.8990090911838</v>
      </c>
      <c r="N4" t="s">
        <v>63</v>
      </c>
      <c r="Q4" t="s">
        <v>84</v>
      </c>
      <c r="R4" t="s">
        <v>33</v>
      </c>
    </row>
    <row r="5" spans="1:18" x14ac:dyDescent="0.35">
      <c r="A5" t="s">
        <v>72</v>
      </c>
      <c r="B5" t="s">
        <v>146</v>
      </c>
      <c r="C5" t="s">
        <v>42</v>
      </c>
      <c r="D5" t="s">
        <v>63</v>
      </c>
      <c r="E5" t="s">
        <v>28</v>
      </c>
      <c r="F5" t="s">
        <v>63</v>
      </c>
      <c r="G5" t="s">
        <v>63</v>
      </c>
      <c r="H5" t="s">
        <v>62</v>
      </c>
      <c r="I5" t="s">
        <v>63</v>
      </c>
      <c r="J5" t="s">
        <v>63</v>
      </c>
      <c r="K5" t="s">
        <v>63</v>
      </c>
      <c r="L5" t="s">
        <v>63</v>
      </c>
      <c r="M5">
        <v>118.29092442004099</v>
      </c>
      <c r="N5" t="s">
        <v>63</v>
      </c>
      <c r="Q5" t="s">
        <v>85</v>
      </c>
      <c r="R5" t="s">
        <v>33</v>
      </c>
    </row>
    <row r="6" spans="1:18" x14ac:dyDescent="0.35">
      <c r="A6" t="s">
        <v>72</v>
      </c>
      <c r="B6" t="s">
        <v>146</v>
      </c>
      <c r="C6" t="s">
        <v>42</v>
      </c>
      <c r="D6" t="s">
        <v>63</v>
      </c>
      <c r="E6" t="s">
        <v>31</v>
      </c>
      <c r="F6" t="s">
        <v>63</v>
      </c>
      <c r="G6" t="s">
        <v>63</v>
      </c>
      <c r="H6" t="s">
        <v>62</v>
      </c>
      <c r="I6" t="s">
        <v>63</v>
      </c>
      <c r="J6" t="s">
        <v>63</v>
      </c>
      <c r="K6" t="s">
        <v>63</v>
      </c>
      <c r="L6" t="s">
        <v>63</v>
      </c>
      <c r="M6">
        <v>38.281852563119998</v>
      </c>
      <c r="N6" t="s">
        <v>63</v>
      </c>
      <c r="Q6" t="s">
        <v>86</v>
      </c>
      <c r="R6" t="s">
        <v>33</v>
      </c>
    </row>
    <row r="7" spans="1:18" x14ac:dyDescent="0.35">
      <c r="A7" t="s">
        <v>72</v>
      </c>
      <c r="B7" t="s">
        <v>146</v>
      </c>
      <c r="C7" t="s">
        <v>42</v>
      </c>
      <c r="D7" t="s">
        <v>63</v>
      </c>
      <c r="E7" t="s">
        <v>32</v>
      </c>
      <c r="F7" t="s">
        <v>63</v>
      </c>
      <c r="G7" t="s">
        <v>63</v>
      </c>
      <c r="H7" t="s">
        <v>62</v>
      </c>
      <c r="I7" t="s">
        <v>63</v>
      </c>
      <c r="J7" t="s">
        <v>63</v>
      </c>
      <c r="K7" t="s">
        <v>63</v>
      </c>
      <c r="L7" t="s">
        <v>63</v>
      </c>
      <c r="M7">
        <v>0</v>
      </c>
      <c r="N7" t="s">
        <v>63</v>
      </c>
      <c r="Q7" t="s">
        <v>87</v>
      </c>
      <c r="R7" t="s">
        <v>33</v>
      </c>
    </row>
    <row r="8" spans="1:18" x14ac:dyDescent="0.35">
      <c r="A8" t="s">
        <v>72</v>
      </c>
      <c r="B8" t="s">
        <v>146</v>
      </c>
      <c r="C8" t="s">
        <v>42</v>
      </c>
      <c r="D8" t="s">
        <v>63</v>
      </c>
      <c r="E8" t="s">
        <v>30</v>
      </c>
      <c r="F8" t="s">
        <v>63</v>
      </c>
      <c r="G8" t="s">
        <v>63</v>
      </c>
      <c r="H8" t="s">
        <v>62</v>
      </c>
      <c r="I8" t="s">
        <v>63</v>
      </c>
      <c r="J8" t="s">
        <v>63</v>
      </c>
      <c r="K8" t="s">
        <v>63</v>
      </c>
      <c r="L8" t="s">
        <v>63</v>
      </c>
      <c r="M8">
        <v>71.778473555849999</v>
      </c>
      <c r="N8" t="s">
        <v>63</v>
      </c>
      <c r="Q8" t="s">
        <v>88</v>
      </c>
      <c r="R8" t="s">
        <v>33</v>
      </c>
    </row>
    <row r="9" spans="1:18" x14ac:dyDescent="0.35">
      <c r="A9" t="s">
        <v>72</v>
      </c>
      <c r="B9" t="s">
        <v>146</v>
      </c>
      <c r="C9" t="s">
        <v>42</v>
      </c>
      <c r="D9" t="s">
        <v>63</v>
      </c>
      <c r="E9" t="s">
        <v>45</v>
      </c>
      <c r="F9" t="s">
        <v>63</v>
      </c>
      <c r="G9" t="s">
        <v>63</v>
      </c>
      <c r="H9" t="s">
        <v>62</v>
      </c>
      <c r="I9" t="s">
        <v>63</v>
      </c>
      <c r="J9" t="s">
        <v>63</v>
      </c>
      <c r="K9" t="s">
        <v>63</v>
      </c>
      <c r="L9" t="s">
        <v>63</v>
      </c>
      <c r="M9">
        <v>87.119649855527399</v>
      </c>
      <c r="N9" t="s">
        <v>63</v>
      </c>
      <c r="Q9" t="s">
        <v>89</v>
      </c>
      <c r="R9" t="s">
        <v>33</v>
      </c>
    </row>
    <row r="10" spans="1:18" x14ac:dyDescent="0.35">
      <c r="A10" t="s">
        <v>72</v>
      </c>
      <c r="B10" t="s">
        <v>146</v>
      </c>
      <c r="C10" t="s">
        <v>42</v>
      </c>
      <c r="D10" t="s">
        <v>63</v>
      </c>
      <c r="E10" t="s">
        <v>46</v>
      </c>
      <c r="F10" t="s">
        <v>63</v>
      </c>
      <c r="G10" t="s">
        <v>63</v>
      </c>
      <c r="H10" t="s">
        <v>62</v>
      </c>
      <c r="I10" t="s">
        <v>63</v>
      </c>
      <c r="J10" t="s">
        <v>63</v>
      </c>
      <c r="K10" t="s">
        <v>63</v>
      </c>
      <c r="L10" t="s">
        <v>63</v>
      </c>
      <c r="M10">
        <v>1.05251881464</v>
      </c>
      <c r="N10" t="s">
        <v>63</v>
      </c>
      <c r="Q10" t="s">
        <v>2</v>
      </c>
      <c r="R10" t="s">
        <v>33</v>
      </c>
    </row>
    <row r="11" spans="1:18" x14ac:dyDescent="0.35">
      <c r="A11" t="s">
        <v>72</v>
      </c>
      <c r="B11" t="s">
        <v>146</v>
      </c>
      <c r="C11" t="s">
        <v>42</v>
      </c>
      <c r="D11" t="s">
        <v>63</v>
      </c>
      <c r="E11" t="s">
        <v>36</v>
      </c>
      <c r="F11" t="s">
        <v>63</v>
      </c>
      <c r="G11" t="s">
        <v>63</v>
      </c>
      <c r="H11" t="s">
        <v>62</v>
      </c>
      <c r="I11" t="s">
        <v>63</v>
      </c>
      <c r="J11" t="s">
        <v>63</v>
      </c>
      <c r="K11" t="s">
        <v>63</v>
      </c>
      <c r="L11" t="s">
        <v>63</v>
      </c>
      <c r="M11">
        <v>23.1513046470095</v>
      </c>
      <c r="N11" t="s">
        <v>63</v>
      </c>
      <c r="Q11" t="s">
        <v>90</v>
      </c>
      <c r="R11" t="s">
        <v>33</v>
      </c>
    </row>
    <row r="12" spans="1:18" x14ac:dyDescent="0.35">
      <c r="A12" t="s">
        <v>72</v>
      </c>
      <c r="B12" t="s">
        <v>146</v>
      </c>
      <c r="C12" t="s">
        <v>42</v>
      </c>
      <c r="D12" t="s">
        <v>63</v>
      </c>
      <c r="E12" t="s">
        <v>79</v>
      </c>
      <c r="F12" t="s">
        <v>63</v>
      </c>
      <c r="G12" t="s">
        <v>63</v>
      </c>
      <c r="H12" t="s">
        <v>62</v>
      </c>
      <c r="I12" t="s">
        <v>63</v>
      </c>
      <c r="J12" t="s">
        <v>63</v>
      </c>
      <c r="K12" t="s">
        <v>63</v>
      </c>
      <c r="L12" t="s">
        <v>63</v>
      </c>
      <c r="M12">
        <v>522.3474163116</v>
      </c>
      <c r="N12" t="s">
        <v>63</v>
      </c>
      <c r="Q12" t="s">
        <v>91</v>
      </c>
      <c r="R12" t="s">
        <v>33</v>
      </c>
    </row>
    <row r="13" spans="1:18" x14ac:dyDescent="0.35">
      <c r="A13" t="s">
        <v>72</v>
      </c>
      <c r="B13" t="s">
        <v>146</v>
      </c>
      <c r="C13" t="s">
        <v>42</v>
      </c>
      <c r="D13" t="s">
        <v>63</v>
      </c>
      <c r="E13" t="s">
        <v>80</v>
      </c>
      <c r="F13" t="s">
        <v>63</v>
      </c>
      <c r="G13" t="s">
        <v>63</v>
      </c>
      <c r="H13" t="s">
        <v>62</v>
      </c>
      <c r="I13" t="s">
        <v>63</v>
      </c>
      <c r="J13" t="s">
        <v>63</v>
      </c>
      <c r="K13" t="s">
        <v>63</v>
      </c>
      <c r="L13" t="s">
        <v>63</v>
      </c>
      <c r="M13">
        <v>52.558783143324703</v>
      </c>
      <c r="N13" t="s">
        <v>63</v>
      </c>
      <c r="Q13" t="s">
        <v>92</v>
      </c>
      <c r="R13" t="s">
        <v>33</v>
      </c>
    </row>
    <row r="14" spans="1:18" x14ac:dyDescent="0.35">
      <c r="A14" t="s">
        <v>72</v>
      </c>
      <c r="B14" t="s">
        <v>146</v>
      </c>
      <c r="C14" t="s">
        <v>42</v>
      </c>
      <c r="D14" t="s">
        <v>63</v>
      </c>
      <c r="E14" t="s">
        <v>37</v>
      </c>
      <c r="F14" t="s">
        <v>63</v>
      </c>
      <c r="G14" t="s">
        <v>63</v>
      </c>
      <c r="H14" t="s">
        <v>62</v>
      </c>
      <c r="I14" t="s">
        <v>63</v>
      </c>
      <c r="J14" t="s">
        <v>63</v>
      </c>
      <c r="K14" t="s">
        <v>63</v>
      </c>
      <c r="L14" t="s">
        <v>63</v>
      </c>
      <c r="M14">
        <v>1.1964999999999999</v>
      </c>
      <c r="N14" t="s">
        <v>63</v>
      </c>
      <c r="Q14" t="s">
        <v>93</v>
      </c>
      <c r="R14" t="s">
        <v>33</v>
      </c>
    </row>
    <row r="15" spans="1:18" x14ac:dyDescent="0.35">
      <c r="A15" t="s">
        <v>72</v>
      </c>
      <c r="B15" t="s">
        <v>146</v>
      </c>
      <c r="C15" t="s">
        <v>42</v>
      </c>
      <c r="D15" t="s">
        <v>63</v>
      </c>
      <c r="E15" t="s">
        <v>81</v>
      </c>
      <c r="F15" t="s">
        <v>63</v>
      </c>
      <c r="G15" t="s">
        <v>63</v>
      </c>
      <c r="H15" t="s">
        <v>62</v>
      </c>
      <c r="I15" t="s">
        <v>63</v>
      </c>
      <c r="J15" t="s">
        <v>63</v>
      </c>
      <c r="K15" t="s">
        <v>63</v>
      </c>
      <c r="L15" t="s">
        <v>63</v>
      </c>
      <c r="M15">
        <v>51.8696742286972</v>
      </c>
      <c r="N15" t="s">
        <v>63</v>
      </c>
      <c r="Q15" t="s">
        <v>94</v>
      </c>
      <c r="R15" t="s">
        <v>33</v>
      </c>
    </row>
    <row r="16" spans="1:18" x14ac:dyDescent="0.35">
      <c r="A16" t="s">
        <v>72</v>
      </c>
      <c r="B16" t="s">
        <v>146</v>
      </c>
      <c r="C16" t="s">
        <v>42</v>
      </c>
      <c r="D16" t="s">
        <v>63</v>
      </c>
      <c r="E16" t="s">
        <v>35</v>
      </c>
      <c r="F16" t="s">
        <v>63</v>
      </c>
      <c r="G16" t="s">
        <v>63</v>
      </c>
      <c r="H16" t="s">
        <v>62</v>
      </c>
      <c r="I16" t="s">
        <v>63</v>
      </c>
      <c r="J16" t="s">
        <v>63</v>
      </c>
      <c r="K16" t="s">
        <v>63</v>
      </c>
      <c r="L16" t="s">
        <v>63</v>
      </c>
      <c r="M16">
        <v>428.6</v>
      </c>
      <c r="N16" t="s">
        <v>63</v>
      </c>
      <c r="Q16" t="s">
        <v>95</v>
      </c>
      <c r="R16" t="s">
        <v>33</v>
      </c>
    </row>
    <row r="17" spans="1:18" x14ac:dyDescent="0.35">
      <c r="A17" t="s">
        <v>72</v>
      </c>
      <c r="B17" t="s">
        <v>146</v>
      </c>
      <c r="C17" t="s">
        <v>42</v>
      </c>
      <c r="D17" t="s">
        <v>63</v>
      </c>
      <c r="E17" t="s">
        <v>38</v>
      </c>
      <c r="F17" t="s">
        <v>63</v>
      </c>
      <c r="G17" t="s">
        <v>63</v>
      </c>
      <c r="H17" t="s">
        <v>62</v>
      </c>
      <c r="I17" t="s">
        <v>63</v>
      </c>
      <c r="J17" t="s">
        <v>63</v>
      </c>
      <c r="K17" t="s">
        <v>63</v>
      </c>
      <c r="L17" t="s">
        <v>63</v>
      </c>
      <c r="M17">
        <v>82</v>
      </c>
      <c r="N17" t="s">
        <v>63</v>
      </c>
      <c r="Q17" t="s">
        <v>96</v>
      </c>
      <c r="R17" t="s">
        <v>33</v>
      </c>
    </row>
    <row r="18" spans="1:18" x14ac:dyDescent="0.35">
      <c r="A18" t="s">
        <v>72</v>
      </c>
      <c r="B18" t="s">
        <v>146</v>
      </c>
      <c r="C18" t="s">
        <v>42</v>
      </c>
      <c r="D18" t="s">
        <v>63</v>
      </c>
      <c r="E18" t="s">
        <v>39</v>
      </c>
      <c r="F18" t="s">
        <v>63</v>
      </c>
      <c r="G18" t="s">
        <v>63</v>
      </c>
      <c r="H18" t="s">
        <v>62</v>
      </c>
      <c r="I18" t="s">
        <v>63</v>
      </c>
      <c r="J18" t="s">
        <v>63</v>
      </c>
      <c r="K18" t="s">
        <v>63</v>
      </c>
      <c r="L18" t="s">
        <v>63</v>
      </c>
      <c r="M18">
        <v>607.72285323506696</v>
      </c>
      <c r="N18" t="s">
        <v>63</v>
      </c>
      <c r="Q18" t="s">
        <v>1</v>
      </c>
      <c r="R18" t="s">
        <v>33</v>
      </c>
    </row>
    <row r="19" spans="1:18" x14ac:dyDescent="0.35">
      <c r="A19" t="s">
        <v>72</v>
      </c>
      <c r="B19" t="s">
        <v>146</v>
      </c>
      <c r="C19" t="s">
        <v>42</v>
      </c>
      <c r="D19" t="s">
        <v>63</v>
      </c>
      <c r="E19" t="s">
        <v>82</v>
      </c>
      <c r="F19" t="s">
        <v>63</v>
      </c>
      <c r="G19" t="s">
        <v>63</v>
      </c>
      <c r="H19" t="s">
        <v>62</v>
      </c>
      <c r="I19" t="s">
        <v>63</v>
      </c>
      <c r="J19" t="s">
        <v>63</v>
      </c>
      <c r="K19" t="s">
        <v>63</v>
      </c>
      <c r="L19" t="s">
        <v>63</v>
      </c>
      <c r="M19">
        <v>5.8474752311098097</v>
      </c>
      <c r="N19" t="s">
        <v>63</v>
      </c>
      <c r="Q19" t="s">
        <v>78</v>
      </c>
      <c r="R19" t="s">
        <v>29</v>
      </c>
    </row>
    <row r="20" spans="1:18" x14ac:dyDescent="0.35">
      <c r="A20" t="s">
        <v>72</v>
      </c>
      <c r="B20" t="s">
        <v>146</v>
      </c>
      <c r="C20" t="s">
        <v>42</v>
      </c>
      <c r="D20" t="s">
        <v>63</v>
      </c>
      <c r="E20" t="s">
        <v>20</v>
      </c>
      <c r="F20" t="s">
        <v>63</v>
      </c>
      <c r="G20" t="s">
        <v>63</v>
      </c>
      <c r="H20" t="s">
        <v>62</v>
      </c>
      <c r="I20" t="s">
        <v>63</v>
      </c>
      <c r="J20" t="s">
        <v>63</v>
      </c>
      <c r="K20" t="s">
        <v>63</v>
      </c>
      <c r="L20" t="s">
        <v>63</v>
      </c>
      <c r="M20">
        <v>2.8450310831999999</v>
      </c>
      <c r="N20" t="s">
        <v>63</v>
      </c>
      <c r="Q20" t="s">
        <v>83</v>
      </c>
      <c r="R20" t="s">
        <v>29</v>
      </c>
    </row>
    <row r="21" spans="1:18" x14ac:dyDescent="0.35">
      <c r="A21" t="s">
        <v>72</v>
      </c>
      <c r="B21" t="s">
        <v>146</v>
      </c>
      <c r="C21" t="s">
        <v>42</v>
      </c>
      <c r="D21" t="s">
        <v>63</v>
      </c>
      <c r="E21" t="s">
        <v>40</v>
      </c>
      <c r="F21" t="s">
        <v>63</v>
      </c>
      <c r="G21" t="s">
        <v>63</v>
      </c>
      <c r="H21" t="s">
        <v>62</v>
      </c>
      <c r="I21" t="s">
        <v>63</v>
      </c>
      <c r="J21" t="s">
        <v>63</v>
      </c>
      <c r="K21" t="s">
        <v>63</v>
      </c>
      <c r="L21" t="s">
        <v>63</v>
      </c>
      <c r="M21">
        <v>128.04195270599999</v>
      </c>
      <c r="N21" t="s">
        <v>63</v>
      </c>
      <c r="Q21" t="s">
        <v>84</v>
      </c>
      <c r="R21" t="s">
        <v>29</v>
      </c>
    </row>
    <row r="22" spans="1:18" x14ac:dyDescent="0.35">
      <c r="A22" t="s">
        <v>72</v>
      </c>
      <c r="B22" t="s">
        <v>146</v>
      </c>
      <c r="C22" t="s">
        <v>42</v>
      </c>
      <c r="D22" t="s">
        <v>63</v>
      </c>
      <c r="E22" t="s">
        <v>49</v>
      </c>
      <c r="F22" t="s">
        <v>63</v>
      </c>
      <c r="G22" t="s">
        <v>63</v>
      </c>
      <c r="H22" t="s">
        <v>62</v>
      </c>
      <c r="I22" t="s">
        <v>63</v>
      </c>
      <c r="J22" t="s">
        <v>63</v>
      </c>
      <c r="K22" t="s">
        <v>63</v>
      </c>
      <c r="L22" t="s">
        <v>63</v>
      </c>
      <c r="M22">
        <v>284.71630051328998</v>
      </c>
      <c r="N22" t="s">
        <v>63</v>
      </c>
      <c r="Q22" t="s">
        <v>85</v>
      </c>
      <c r="R22" t="s">
        <v>29</v>
      </c>
    </row>
    <row r="23" spans="1:18" x14ac:dyDescent="0.35">
      <c r="A23" t="s">
        <v>72</v>
      </c>
      <c r="B23" t="s">
        <v>146</v>
      </c>
      <c r="C23" t="s">
        <v>42</v>
      </c>
      <c r="D23" t="s">
        <v>63</v>
      </c>
      <c r="E23" t="s">
        <v>25</v>
      </c>
      <c r="F23" t="s">
        <v>63</v>
      </c>
      <c r="G23" t="s">
        <v>63</v>
      </c>
      <c r="H23" t="s">
        <v>62</v>
      </c>
      <c r="I23" t="s">
        <v>63</v>
      </c>
      <c r="J23" t="s">
        <v>63</v>
      </c>
      <c r="K23" t="s">
        <v>63</v>
      </c>
      <c r="L23" t="s">
        <v>63</v>
      </c>
      <c r="M23">
        <v>143.85132101970001</v>
      </c>
      <c r="N23" t="s">
        <v>63</v>
      </c>
      <c r="Q23" t="s">
        <v>86</v>
      </c>
      <c r="R23" t="s">
        <v>29</v>
      </c>
    </row>
    <row r="24" spans="1:18" x14ac:dyDescent="0.35">
      <c r="A24" t="s">
        <v>72</v>
      </c>
      <c r="B24" t="s">
        <v>146</v>
      </c>
      <c r="C24" t="s">
        <v>42</v>
      </c>
      <c r="D24" t="s">
        <v>63</v>
      </c>
      <c r="E24" t="s">
        <v>44</v>
      </c>
      <c r="F24" t="s">
        <v>63</v>
      </c>
      <c r="G24" t="s">
        <v>63</v>
      </c>
      <c r="H24" t="s">
        <v>62</v>
      </c>
      <c r="I24" t="s">
        <v>63</v>
      </c>
      <c r="J24" t="s">
        <v>63</v>
      </c>
      <c r="K24" t="s">
        <v>63</v>
      </c>
      <c r="L24" t="s">
        <v>63</v>
      </c>
      <c r="M24">
        <v>260.72973588697801</v>
      </c>
      <c r="N24" t="s">
        <v>63</v>
      </c>
      <c r="Q24" t="s">
        <v>87</v>
      </c>
      <c r="R24" t="s">
        <v>29</v>
      </c>
    </row>
    <row r="25" spans="1:18" x14ac:dyDescent="0.35">
      <c r="A25" t="s">
        <v>72</v>
      </c>
      <c r="B25" t="s">
        <v>146</v>
      </c>
      <c r="C25" t="s">
        <v>42</v>
      </c>
      <c r="D25" t="s">
        <v>63</v>
      </c>
      <c r="E25" t="s">
        <v>50</v>
      </c>
      <c r="F25" t="s">
        <v>63</v>
      </c>
      <c r="G25" t="s">
        <v>63</v>
      </c>
      <c r="H25" t="s">
        <v>62</v>
      </c>
      <c r="I25" t="s">
        <v>63</v>
      </c>
      <c r="J25" t="s">
        <v>63</v>
      </c>
      <c r="K25" t="s">
        <v>63</v>
      </c>
      <c r="L25" t="s">
        <v>63</v>
      </c>
      <c r="M25">
        <v>96.824754187004601</v>
      </c>
      <c r="N25" t="s">
        <v>63</v>
      </c>
      <c r="Q25" t="s">
        <v>88</v>
      </c>
      <c r="R25" t="s">
        <v>29</v>
      </c>
    </row>
    <row r="26" spans="1:18" x14ac:dyDescent="0.35">
      <c r="A26" t="s">
        <v>72</v>
      </c>
      <c r="B26" t="s">
        <v>146</v>
      </c>
      <c r="C26" t="s">
        <v>42</v>
      </c>
      <c r="D26" t="s">
        <v>63</v>
      </c>
      <c r="E26" t="s">
        <v>26</v>
      </c>
      <c r="F26" t="s">
        <v>63</v>
      </c>
      <c r="G26" t="s">
        <v>63</v>
      </c>
      <c r="H26" t="s">
        <v>62</v>
      </c>
      <c r="I26" t="s">
        <v>63</v>
      </c>
      <c r="J26" t="s">
        <v>63</v>
      </c>
      <c r="K26" t="s">
        <v>63</v>
      </c>
      <c r="L26" t="s">
        <v>63</v>
      </c>
      <c r="M26">
        <v>7.1296233265692104</v>
      </c>
      <c r="N26" t="s">
        <v>63</v>
      </c>
      <c r="Q26" t="s">
        <v>89</v>
      </c>
      <c r="R26" t="s">
        <v>29</v>
      </c>
    </row>
    <row r="27" spans="1:18" x14ac:dyDescent="0.35">
      <c r="A27" t="s">
        <v>72</v>
      </c>
      <c r="B27" t="s">
        <v>146</v>
      </c>
      <c r="C27" t="s">
        <v>42</v>
      </c>
      <c r="D27" t="s">
        <v>63</v>
      </c>
      <c r="E27" t="s">
        <v>21</v>
      </c>
      <c r="F27" t="s">
        <v>63</v>
      </c>
      <c r="G27" t="s">
        <v>63</v>
      </c>
      <c r="H27" t="s">
        <v>62</v>
      </c>
      <c r="I27" t="s">
        <v>63</v>
      </c>
      <c r="J27" t="s">
        <v>63</v>
      </c>
      <c r="K27" t="s">
        <v>63</v>
      </c>
      <c r="L27" t="s">
        <v>63</v>
      </c>
      <c r="M27">
        <v>47.964140465711402</v>
      </c>
      <c r="N27" t="s">
        <v>63</v>
      </c>
      <c r="Q27" t="s">
        <v>2</v>
      </c>
      <c r="R27" t="s">
        <v>29</v>
      </c>
    </row>
    <row r="28" spans="1:18" x14ac:dyDescent="0.35">
      <c r="A28" t="s">
        <v>72</v>
      </c>
      <c r="B28" t="s">
        <v>146</v>
      </c>
      <c r="C28" t="s">
        <v>42</v>
      </c>
      <c r="D28" t="s">
        <v>63</v>
      </c>
      <c r="E28" t="s">
        <v>47</v>
      </c>
      <c r="F28" t="s">
        <v>63</v>
      </c>
      <c r="G28" t="s">
        <v>63</v>
      </c>
      <c r="H28" t="s">
        <v>62</v>
      </c>
      <c r="I28" t="s">
        <v>63</v>
      </c>
      <c r="J28" t="s">
        <v>63</v>
      </c>
      <c r="K28" t="s">
        <v>63</v>
      </c>
      <c r="L28" t="s">
        <v>63</v>
      </c>
      <c r="M28">
        <v>242.52783677429801</v>
      </c>
      <c r="N28" t="s">
        <v>63</v>
      </c>
      <c r="Q28" t="s">
        <v>90</v>
      </c>
      <c r="R28" t="s">
        <v>29</v>
      </c>
    </row>
    <row r="29" spans="1:18" x14ac:dyDescent="0.35">
      <c r="A29" t="s">
        <v>72</v>
      </c>
      <c r="B29" t="s">
        <v>146</v>
      </c>
      <c r="C29" t="s">
        <v>42</v>
      </c>
      <c r="D29" t="s">
        <v>63</v>
      </c>
      <c r="E29" t="s">
        <v>48</v>
      </c>
      <c r="F29" t="s">
        <v>63</v>
      </c>
      <c r="G29" t="s">
        <v>63</v>
      </c>
      <c r="H29" t="s">
        <v>62</v>
      </c>
      <c r="I29" t="s">
        <v>63</v>
      </c>
      <c r="J29" t="s">
        <v>63</v>
      </c>
      <c r="K29" t="s">
        <v>63</v>
      </c>
      <c r="L29" t="s">
        <v>63</v>
      </c>
      <c r="M29">
        <v>3.6710249536488901</v>
      </c>
      <c r="N29" t="s">
        <v>63</v>
      </c>
      <c r="Q29" t="s">
        <v>91</v>
      </c>
      <c r="R29" t="s">
        <v>29</v>
      </c>
    </row>
    <row r="30" spans="1:18" x14ac:dyDescent="0.35">
      <c r="A30" t="s">
        <v>72</v>
      </c>
      <c r="B30" t="s">
        <v>146</v>
      </c>
      <c r="C30" t="s">
        <v>42</v>
      </c>
      <c r="D30" t="s">
        <v>63</v>
      </c>
      <c r="E30" t="s">
        <v>15</v>
      </c>
      <c r="F30" t="s">
        <v>63</v>
      </c>
      <c r="G30" t="s">
        <v>63</v>
      </c>
      <c r="H30" t="s">
        <v>62</v>
      </c>
      <c r="I30" t="s">
        <v>63</v>
      </c>
      <c r="J30" t="s">
        <v>63</v>
      </c>
      <c r="K30" t="s">
        <v>63</v>
      </c>
      <c r="L30" t="s">
        <v>63</v>
      </c>
      <c r="M30">
        <v>28.904666554799999</v>
      </c>
      <c r="N30" t="s">
        <v>63</v>
      </c>
      <c r="Q30" t="s">
        <v>92</v>
      </c>
      <c r="R30" t="s">
        <v>29</v>
      </c>
    </row>
    <row r="31" spans="1:18" x14ac:dyDescent="0.35">
      <c r="A31" t="s">
        <v>72</v>
      </c>
      <c r="B31" t="s">
        <v>146</v>
      </c>
      <c r="C31" t="s">
        <v>42</v>
      </c>
      <c r="D31" t="s">
        <v>63</v>
      </c>
      <c r="E31" t="s">
        <v>14</v>
      </c>
      <c r="F31" t="s">
        <v>63</v>
      </c>
      <c r="G31" t="s">
        <v>63</v>
      </c>
      <c r="H31" t="s">
        <v>62</v>
      </c>
      <c r="I31" t="s">
        <v>63</v>
      </c>
      <c r="J31" t="s">
        <v>63</v>
      </c>
      <c r="K31" t="s">
        <v>63</v>
      </c>
      <c r="L31" t="s">
        <v>63</v>
      </c>
      <c r="M31">
        <v>99.123030097200001</v>
      </c>
      <c r="N31" t="s">
        <v>63</v>
      </c>
      <c r="Q31" t="s">
        <v>93</v>
      </c>
      <c r="R31" t="s">
        <v>29</v>
      </c>
    </row>
    <row r="32" spans="1:18" x14ac:dyDescent="0.35">
      <c r="A32" t="s">
        <v>72</v>
      </c>
      <c r="B32" t="s">
        <v>146</v>
      </c>
      <c r="C32" t="s">
        <v>42</v>
      </c>
      <c r="D32" t="s">
        <v>63</v>
      </c>
      <c r="E32" t="s">
        <v>16</v>
      </c>
      <c r="F32" t="s">
        <v>63</v>
      </c>
      <c r="G32" t="s">
        <v>63</v>
      </c>
      <c r="H32" t="s">
        <v>62</v>
      </c>
      <c r="I32" t="s">
        <v>63</v>
      </c>
      <c r="J32" t="s">
        <v>63</v>
      </c>
      <c r="K32" t="s">
        <v>63</v>
      </c>
      <c r="L32" t="s">
        <v>63</v>
      </c>
      <c r="M32">
        <v>7.1712979966799999</v>
      </c>
      <c r="N32" t="s">
        <v>63</v>
      </c>
      <c r="Q32" t="s">
        <v>94</v>
      </c>
      <c r="R32" t="s">
        <v>29</v>
      </c>
    </row>
    <row r="33" spans="1:18" x14ac:dyDescent="0.35">
      <c r="A33" t="s">
        <v>72</v>
      </c>
      <c r="B33" t="s">
        <v>146</v>
      </c>
      <c r="C33" t="s">
        <v>42</v>
      </c>
      <c r="D33" t="s">
        <v>63</v>
      </c>
      <c r="E33" t="s">
        <v>17</v>
      </c>
      <c r="F33" t="s">
        <v>63</v>
      </c>
      <c r="G33" t="s">
        <v>63</v>
      </c>
      <c r="H33" t="s">
        <v>62</v>
      </c>
      <c r="I33" t="s">
        <v>63</v>
      </c>
      <c r="J33" t="s">
        <v>63</v>
      </c>
      <c r="K33" t="s">
        <v>63</v>
      </c>
      <c r="L33" t="s">
        <v>63</v>
      </c>
      <c r="M33">
        <v>7.5225989869200003</v>
      </c>
      <c r="N33" t="s">
        <v>63</v>
      </c>
      <c r="Q33" t="s">
        <v>95</v>
      </c>
      <c r="R33" t="s">
        <v>29</v>
      </c>
    </row>
    <row r="34" spans="1:18" x14ac:dyDescent="0.35">
      <c r="A34" t="s">
        <v>72</v>
      </c>
      <c r="B34" t="s">
        <v>146</v>
      </c>
      <c r="C34" t="s">
        <v>42</v>
      </c>
      <c r="D34" t="s">
        <v>63</v>
      </c>
      <c r="E34" t="s">
        <v>18</v>
      </c>
      <c r="F34" t="s">
        <v>63</v>
      </c>
      <c r="G34" t="s">
        <v>63</v>
      </c>
      <c r="H34" t="s">
        <v>62</v>
      </c>
      <c r="I34" t="s">
        <v>63</v>
      </c>
      <c r="J34" t="s">
        <v>63</v>
      </c>
      <c r="K34" t="s">
        <v>63</v>
      </c>
      <c r="L34" t="s">
        <v>63</v>
      </c>
      <c r="M34">
        <v>12.033072539999999</v>
      </c>
      <c r="N34" t="s">
        <v>63</v>
      </c>
      <c r="Q34" t="s">
        <v>96</v>
      </c>
      <c r="R34" t="s">
        <v>29</v>
      </c>
    </row>
    <row r="35" spans="1:18" x14ac:dyDescent="0.35">
      <c r="A35" t="s">
        <v>72</v>
      </c>
      <c r="B35" t="s">
        <v>146</v>
      </c>
      <c r="C35" t="s">
        <v>42</v>
      </c>
      <c r="D35" t="s">
        <v>63</v>
      </c>
      <c r="E35" t="s">
        <v>19</v>
      </c>
      <c r="F35" t="s">
        <v>63</v>
      </c>
      <c r="G35" t="s">
        <v>63</v>
      </c>
      <c r="H35" t="s">
        <v>62</v>
      </c>
      <c r="I35" t="s">
        <v>63</v>
      </c>
      <c r="J35" t="s">
        <v>63</v>
      </c>
      <c r="K35" t="s">
        <v>63</v>
      </c>
      <c r="L35" t="s">
        <v>63</v>
      </c>
      <c r="M35">
        <v>35.846569360799997</v>
      </c>
      <c r="N35" t="s">
        <v>63</v>
      </c>
      <c r="Q35" t="s">
        <v>1</v>
      </c>
      <c r="R35" t="s">
        <v>29</v>
      </c>
    </row>
    <row r="36" spans="1:18" x14ac:dyDescent="0.35">
      <c r="A36" t="s">
        <v>72</v>
      </c>
      <c r="B36" t="s">
        <v>146</v>
      </c>
      <c r="C36" t="s">
        <v>42</v>
      </c>
      <c r="D36" t="s">
        <v>63</v>
      </c>
      <c r="E36" t="s">
        <v>111</v>
      </c>
      <c r="F36" t="s">
        <v>63</v>
      </c>
      <c r="G36" t="s">
        <v>63</v>
      </c>
      <c r="H36" t="s">
        <v>62</v>
      </c>
      <c r="I36" t="s">
        <v>63</v>
      </c>
      <c r="J36" t="s">
        <v>63</v>
      </c>
      <c r="K36" t="s">
        <v>63</v>
      </c>
      <c r="L36" t="s">
        <v>63</v>
      </c>
      <c r="M36">
        <v>248.01</v>
      </c>
      <c r="N36" t="s">
        <v>63</v>
      </c>
      <c r="Q36" t="s">
        <v>78</v>
      </c>
      <c r="R36" t="s">
        <v>27</v>
      </c>
    </row>
    <row r="37" spans="1:18" x14ac:dyDescent="0.35">
      <c r="A37" t="s">
        <v>72</v>
      </c>
      <c r="B37" t="s">
        <v>146</v>
      </c>
      <c r="C37" t="s">
        <v>42</v>
      </c>
      <c r="D37" t="s">
        <v>63</v>
      </c>
      <c r="E37" t="s">
        <v>112</v>
      </c>
      <c r="F37" t="s">
        <v>63</v>
      </c>
      <c r="G37" t="s">
        <v>63</v>
      </c>
      <c r="H37" t="s">
        <v>62</v>
      </c>
      <c r="I37" t="s">
        <v>63</v>
      </c>
      <c r="J37" t="s">
        <v>63</v>
      </c>
      <c r="K37" t="s">
        <v>63</v>
      </c>
      <c r="L37" t="s">
        <v>63</v>
      </c>
      <c r="M37">
        <v>42</v>
      </c>
      <c r="N37" t="s">
        <v>63</v>
      </c>
      <c r="Q37" t="s">
        <v>83</v>
      </c>
      <c r="R37" t="s">
        <v>27</v>
      </c>
    </row>
    <row r="38" spans="1:18" x14ac:dyDescent="0.35">
      <c r="A38" t="s">
        <v>72</v>
      </c>
      <c r="B38" t="s">
        <v>146</v>
      </c>
      <c r="C38" t="s">
        <v>42</v>
      </c>
      <c r="D38" t="s">
        <v>63</v>
      </c>
      <c r="E38" t="s">
        <v>61</v>
      </c>
      <c r="F38" t="s">
        <v>63</v>
      </c>
      <c r="G38" t="s">
        <v>63</v>
      </c>
      <c r="H38" t="s">
        <v>62</v>
      </c>
      <c r="I38" t="s">
        <v>63</v>
      </c>
      <c r="J38" t="s">
        <v>63</v>
      </c>
      <c r="K38" t="s">
        <v>63</v>
      </c>
      <c r="L38" t="s">
        <v>63</v>
      </c>
      <c r="M38">
        <v>26.25</v>
      </c>
      <c r="N38" t="s">
        <v>63</v>
      </c>
      <c r="Q38" t="s">
        <v>84</v>
      </c>
      <c r="R38" t="s">
        <v>27</v>
      </c>
    </row>
    <row r="39" spans="1:18" x14ac:dyDescent="0.35">
      <c r="A39" t="s">
        <v>72</v>
      </c>
      <c r="B39" t="s">
        <v>146</v>
      </c>
      <c r="C39" t="s">
        <v>42</v>
      </c>
      <c r="D39" t="s">
        <v>63</v>
      </c>
      <c r="E39" t="s">
        <v>59</v>
      </c>
      <c r="F39" t="s">
        <v>63</v>
      </c>
      <c r="G39" t="s">
        <v>63</v>
      </c>
      <c r="H39" t="s">
        <v>62</v>
      </c>
      <c r="I39" t="s">
        <v>63</v>
      </c>
      <c r="J39" t="s">
        <v>63</v>
      </c>
      <c r="K39" t="s">
        <v>63</v>
      </c>
      <c r="L39" t="s">
        <v>63</v>
      </c>
      <c r="M39">
        <v>256.56</v>
      </c>
      <c r="N39" t="s">
        <v>63</v>
      </c>
      <c r="Q39" t="s">
        <v>85</v>
      </c>
      <c r="R39" t="s">
        <v>27</v>
      </c>
    </row>
    <row r="40" spans="1:18" x14ac:dyDescent="0.35">
      <c r="A40" t="s">
        <v>72</v>
      </c>
      <c r="B40" t="s">
        <v>146</v>
      </c>
      <c r="C40" t="s">
        <v>42</v>
      </c>
      <c r="D40" t="s">
        <v>63</v>
      </c>
      <c r="E40" t="s">
        <v>64</v>
      </c>
      <c r="F40" t="s">
        <v>63</v>
      </c>
      <c r="G40" t="s">
        <v>63</v>
      </c>
      <c r="H40" t="s">
        <v>62</v>
      </c>
      <c r="I40" t="s">
        <v>63</v>
      </c>
      <c r="J40" t="s">
        <v>63</v>
      </c>
      <c r="K40" t="s">
        <v>63</v>
      </c>
      <c r="L40" t="s">
        <v>63</v>
      </c>
      <c r="M40">
        <v>63</v>
      </c>
      <c r="N40" t="s">
        <v>63</v>
      </c>
      <c r="Q40" t="s">
        <v>86</v>
      </c>
      <c r="R40" t="s">
        <v>27</v>
      </c>
    </row>
    <row r="41" spans="1:18" x14ac:dyDescent="0.35">
      <c r="A41" t="s">
        <v>72</v>
      </c>
      <c r="B41" t="s">
        <v>146</v>
      </c>
      <c r="C41" t="s">
        <v>42</v>
      </c>
      <c r="D41" t="s">
        <v>63</v>
      </c>
      <c r="E41" t="s">
        <v>65</v>
      </c>
      <c r="F41" t="s">
        <v>63</v>
      </c>
      <c r="G41" t="s">
        <v>63</v>
      </c>
      <c r="H41" t="s">
        <v>62</v>
      </c>
      <c r="I41" t="s">
        <v>63</v>
      </c>
      <c r="J41" t="s">
        <v>63</v>
      </c>
      <c r="K41" t="s">
        <v>63</v>
      </c>
      <c r="L41" t="s">
        <v>63</v>
      </c>
      <c r="M41">
        <v>82.25</v>
      </c>
      <c r="N41" t="s">
        <v>63</v>
      </c>
      <c r="Q41" t="s">
        <v>87</v>
      </c>
      <c r="R41" t="s">
        <v>27</v>
      </c>
    </row>
    <row r="42" spans="1:18" x14ac:dyDescent="0.35">
      <c r="A42" t="s">
        <v>72</v>
      </c>
      <c r="B42" t="s">
        <v>147</v>
      </c>
      <c r="C42" t="s">
        <v>42</v>
      </c>
      <c r="D42" t="s">
        <v>63</v>
      </c>
      <c r="E42" t="s">
        <v>33</v>
      </c>
      <c r="F42" t="s">
        <v>63</v>
      </c>
      <c r="G42" t="s">
        <v>63</v>
      </c>
      <c r="H42" t="s">
        <v>62</v>
      </c>
      <c r="I42" t="s">
        <v>63</v>
      </c>
      <c r="J42" t="s">
        <v>63</v>
      </c>
      <c r="K42" t="s">
        <v>63</v>
      </c>
      <c r="L42" t="s">
        <v>63</v>
      </c>
      <c r="M42">
        <v>140.82893394839999</v>
      </c>
      <c r="N42" t="s">
        <v>63</v>
      </c>
      <c r="Q42" t="s">
        <v>88</v>
      </c>
      <c r="R42" t="s">
        <v>27</v>
      </c>
    </row>
    <row r="43" spans="1:18" x14ac:dyDescent="0.35">
      <c r="A43" t="s">
        <v>72</v>
      </c>
      <c r="B43" t="s">
        <v>147</v>
      </c>
      <c r="C43" t="s">
        <v>42</v>
      </c>
      <c r="D43" t="s">
        <v>63</v>
      </c>
      <c r="E43" t="s">
        <v>29</v>
      </c>
      <c r="F43" t="s">
        <v>63</v>
      </c>
      <c r="G43" t="s">
        <v>63</v>
      </c>
      <c r="H43" t="s">
        <v>62</v>
      </c>
      <c r="I43" t="s">
        <v>63</v>
      </c>
      <c r="J43" t="s">
        <v>63</v>
      </c>
      <c r="K43" t="s">
        <v>63</v>
      </c>
      <c r="L43" t="s">
        <v>63</v>
      </c>
      <c r="M43">
        <v>50.418789374394002</v>
      </c>
      <c r="N43" t="s">
        <v>63</v>
      </c>
      <c r="Q43" t="s">
        <v>89</v>
      </c>
      <c r="R43" t="s">
        <v>27</v>
      </c>
    </row>
    <row r="44" spans="1:18" x14ac:dyDescent="0.35">
      <c r="A44" t="s">
        <v>72</v>
      </c>
      <c r="B44" t="s">
        <v>147</v>
      </c>
      <c r="C44" t="s">
        <v>42</v>
      </c>
      <c r="D44" t="s">
        <v>63</v>
      </c>
      <c r="E44" t="s">
        <v>27</v>
      </c>
      <c r="F44" t="s">
        <v>63</v>
      </c>
      <c r="G44" t="s">
        <v>63</v>
      </c>
      <c r="H44" t="s">
        <v>62</v>
      </c>
      <c r="I44" t="s">
        <v>63</v>
      </c>
      <c r="J44" t="s">
        <v>63</v>
      </c>
      <c r="K44" t="s">
        <v>63</v>
      </c>
      <c r="L44" t="s">
        <v>63</v>
      </c>
      <c r="M44">
        <v>41.2921649074068</v>
      </c>
      <c r="N44" t="s">
        <v>63</v>
      </c>
      <c r="Q44" t="s">
        <v>2</v>
      </c>
      <c r="R44" t="s">
        <v>27</v>
      </c>
    </row>
    <row r="45" spans="1:18" x14ac:dyDescent="0.35">
      <c r="A45" t="s">
        <v>72</v>
      </c>
      <c r="B45" t="s">
        <v>147</v>
      </c>
      <c r="C45" t="s">
        <v>42</v>
      </c>
      <c r="D45" t="s">
        <v>63</v>
      </c>
      <c r="E45" t="s">
        <v>28</v>
      </c>
      <c r="F45" t="s">
        <v>63</v>
      </c>
      <c r="G45" t="s">
        <v>63</v>
      </c>
      <c r="H45" t="s">
        <v>62</v>
      </c>
      <c r="I45" t="s">
        <v>63</v>
      </c>
      <c r="J45" t="s">
        <v>63</v>
      </c>
      <c r="K45" t="s">
        <v>63</v>
      </c>
      <c r="L45" t="s">
        <v>63</v>
      </c>
      <c r="M45">
        <v>73.143126311464798</v>
      </c>
      <c r="N45" t="s">
        <v>63</v>
      </c>
      <c r="Q45" t="s">
        <v>90</v>
      </c>
      <c r="R45" t="s">
        <v>27</v>
      </c>
    </row>
    <row r="46" spans="1:18" x14ac:dyDescent="0.35">
      <c r="A46" t="s">
        <v>72</v>
      </c>
      <c r="B46" t="s">
        <v>147</v>
      </c>
      <c r="C46" t="s">
        <v>42</v>
      </c>
      <c r="D46" t="s">
        <v>63</v>
      </c>
      <c r="E46" t="s">
        <v>31</v>
      </c>
      <c r="F46" t="s">
        <v>63</v>
      </c>
      <c r="G46" t="s">
        <v>63</v>
      </c>
      <c r="H46" t="s">
        <v>62</v>
      </c>
      <c r="I46" t="s">
        <v>63</v>
      </c>
      <c r="J46" t="s">
        <v>63</v>
      </c>
      <c r="K46" t="s">
        <v>63</v>
      </c>
      <c r="L46" t="s">
        <v>63</v>
      </c>
      <c r="M46">
        <v>23.599988442720001</v>
      </c>
      <c r="N46" t="s">
        <v>63</v>
      </c>
      <c r="Q46" t="s">
        <v>91</v>
      </c>
      <c r="R46" t="s">
        <v>27</v>
      </c>
    </row>
    <row r="47" spans="1:18" x14ac:dyDescent="0.35">
      <c r="A47" t="s">
        <v>72</v>
      </c>
      <c r="B47" t="s">
        <v>147</v>
      </c>
      <c r="C47" t="s">
        <v>42</v>
      </c>
      <c r="D47" t="s">
        <v>63</v>
      </c>
      <c r="E47" t="s">
        <v>32</v>
      </c>
      <c r="F47" t="s">
        <v>63</v>
      </c>
      <c r="G47" t="s">
        <v>63</v>
      </c>
      <c r="H47" t="s">
        <v>62</v>
      </c>
      <c r="I47" t="s">
        <v>63</v>
      </c>
      <c r="J47" t="s">
        <v>63</v>
      </c>
      <c r="K47" t="s">
        <v>63</v>
      </c>
      <c r="L47" t="s">
        <v>63</v>
      </c>
      <c r="M47">
        <v>0</v>
      </c>
      <c r="N47" t="s">
        <v>63</v>
      </c>
      <c r="Q47" t="s">
        <v>92</v>
      </c>
      <c r="R47" t="s">
        <v>27</v>
      </c>
    </row>
    <row r="48" spans="1:18" x14ac:dyDescent="0.35">
      <c r="A48" t="s">
        <v>72</v>
      </c>
      <c r="B48" t="s">
        <v>147</v>
      </c>
      <c r="C48" t="s">
        <v>42</v>
      </c>
      <c r="D48" t="s">
        <v>63</v>
      </c>
      <c r="E48" t="s">
        <v>30</v>
      </c>
      <c r="F48" t="s">
        <v>63</v>
      </c>
      <c r="G48" t="s">
        <v>63</v>
      </c>
      <c r="H48" t="s">
        <v>62</v>
      </c>
      <c r="I48" t="s">
        <v>63</v>
      </c>
      <c r="J48" t="s">
        <v>63</v>
      </c>
      <c r="K48" t="s">
        <v>63</v>
      </c>
      <c r="L48" t="s">
        <v>63</v>
      </c>
      <c r="M48">
        <v>44.249978330099999</v>
      </c>
      <c r="N48" t="s">
        <v>63</v>
      </c>
      <c r="Q48" t="s">
        <v>93</v>
      </c>
      <c r="R48" t="s">
        <v>27</v>
      </c>
    </row>
    <row r="49" spans="1:18" x14ac:dyDescent="0.35">
      <c r="A49" t="s">
        <v>72</v>
      </c>
      <c r="B49" t="s">
        <v>147</v>
      </c>
      <c r="C49" t="s">
        <v>42</v>
      </c>
      <c r="D49" t="s">
        <v>63</v>
      </c>
      <c r="E49" t="s">
        <v>45</v>
      </c>
      <c r="F49" t="s">
        <v>63</v>
      </c>
      <c r="G49" t="s">
        <v>63</v>
      </c>
      <c r="H49" t="s">
        <v>62</v>
      </c>
      <c r="I49" t="s">
        <v>63</v>
      </c>
      <c r="J49" t="s">
        <v>63</v>
      </c>
      <c r="K49" t="s">
        <v>63</v>
      </c>
      <c r="L49" t="s">
        <v>63</v>
      </c>
      <c r="M49">
        <v>53.707503479206999</v>
      </c>
      <c r="N49" t="s">
        <v>63</v>
      </c>
      <c r="Q49" t="s">
        <v>94</v>
      </c>
      <c r="R49" t="s">
        <v>27</v>
      </c>
    </row>
    <row r="50" spans="1:18" x14ac:dyDescent="0.35">
      <c r="A50" t="s">
        <v>72</v>
      </c>
      <c r="B50" t="s">
        <v>147</v>
      </c>
      <c r="C50" t="s">
        <v>42</v>
      </c>
      <c r="D50" t="s">
        <v>63</v>
      </c>
      <c r="E50" t="s">
        <v>46</v>
      </c>
      <c r="F50" t="s">
        <v>63</v>
      </c>
      <c r="G50" t="s">
        <v>63</v>
      </c>
      <c r="H50" t="s">
        <v>62</v>
      </c>
      <c r="I50" t="s">
        <v>63</v>
      </c>
      <c r="J50" t="s">
        <v>63</v>
      </c>
      <c r="K50" t="s">
        <v>63</v>
      </c>
      <c r="L50" t="s">
        <v>63</v>
      </c>
      <c r="M50">
        <v>9.3364084603799995</v>
      </c>
      <c r="N50" t="s">
        <v>63</v>
      </c>
      <c r="Q50" t="s">
        <v>95</v>
      </c>
      <c r="R50" t="s">
        <v>27</v>
      </c>
    </row>
    <row r="51" spans="1:18" x14ac:dyDescent="0.35">
      <c r="A51" t="s">
        <v>72</v>
      </c>
      <c r="B51" t="s">
        <v>147</v>
      </c>
      <c r="C51" t="s">
        <v>42</v>
      </c>
      <c r="D51" t="s">
        <v>63</v>
      </c>
      <c r="E51" t="s">
        <v>36</v>
      </c>
      <c r="F51" t="s">
        <v>63</v>
      </c>
      <c r="G51" t="s">
        <v>63</v>
      </c>
      <c r="H51" t="s">
        <v>62</v>
      </c>
      <c r="I51" t="s">
        <v>63</v>
      </c>
      <c r="J51" t="s">
        <v>63</v>
      </c>
      <c r="K51" t="s">
        <v>63</v>
      </c>
      <c r="L51" t="s">
        <v>63</v>
      </c>
      <c r="M51">
        <v>58.167244792236602</v>
      </c>
      <c r="N51" t="s">
        <v>63</v>
      </c>
      <c r="Q51" t="s">
        <v>96</v>
      </c>
      <c r="R51" t="s">
        <v>27</v>
      </c>
    </row>
    <row r="52" spans="1:18" x14ac:dyDescent="0.35">
      <c r="A52" t="s">
        <v>72</v>
      </c>
      <c r="B52" t="s">
        <v>147</v>
      </c>
      <c r="C52" t="s">
        <v>42</v>
      </c>
      <c r="D52" t="s">
        <v>63</v>
      </c>
      <c r="E52" t="s">
        <v>79</v>
      </c>
      <c r="F52" t="s">
        <v>63</v>
      </c>
      <c r="G52" t="s">
        <v>63</v>
      </c>
      <c r="H52" t="s">
        <v>62</v>
      </c>
      <c r="I52" t="s">
        <v>63</v>
      </c>
      <c r="J52" t="s">
        <v>63</v>
      </c>
      <c r="K52" t="s">
        <v>63</v>
      </c>
      <c r="L52" t="s">
        <v>63</v>
      </c>
      <c r="M52">
        <v>111.5113233096</v>
      </c>
      <c r="N52" t="s">
        <v>63</v>
      </c>
      <c r="Q52" t="s">
        <v>1</v>
      </c>
      <c r="R52" t="s">
        <v>27</v>
      </c>
    </row>
    <row r="53" spans="1:18" x14ac:dyDescent="0.35">
      <c r="A53" t="s">
        <v>72</v>
      </c>
      <c r="B53" t="s">
        <v>147</v>
      </c>
      <c r="C53" t="s">
        <v>42</v>
      </c>
      <c r="D53" t="s">
        <v>63</v>
      </c>
      <c r="E53" t="s">
        <v>80</v>
      </c>
      <c r="F53" t="s">
        <v>63</v>
      </c>
      <c r="G53" t="s">
        <v>63</v>
      </c>
      <c r="H53" t="s">
        <v>62</v>
      </c>
      <c r="I53" t="s">
        <v>63</v>
      </c>
      <c r="J53" t="s">
        <v>63</v>
      </c>
      <c r="K53" t="s">
        <v>63</v>
      </c>
      <c r="L53" t="s">
        <v>63</v>
      </c>
      <c r="M53">
        <v>40.804797323349</v>
      </c>
      <c r="N53" t="s">
        <v>63</v>
      </c>
      <c r="Q53" t="s">
        <v>78</v>
      </c>
      <c r="R53" t="s">
        <v>28</v>
      </c>
    </row>
    <row r="54" spans="1:18" x14ac:dyDescent="0.35">
      <c r="A54" t="s">
        <v>72</v>
      </c>
      <c r="B54" t="s">
        <v>147</v>
      </c>
      <c r="C54" t="s">
        <v>42</v>
      </c>
      <c r="D54" t="s">
        <v>63</v>
      </c>
      <c r="E54" t="s">
        <v>37</v>
      </c>
      <c r="F54" t="s">
        <v>63</v>
      </c>
      <c r="G54" t="s">
        <v>63</v>
      </c>
      <c r="H54" t="s">
        <v>62</v>
      </c>
      <c r="I54" t="s">
        <v>63</v>
      </c>
      <c r="J54" t="s">
        <v>63</v>
      </c>
      <c r="K54" t="s">
        <v>63</v>
      </c>
      <c r="L54" t="s">
        <v>63</v>
      </c>
      <c r="M54">
        <v>0.32539099999999999</v>
      </c>
      <c r="N54" t="s">
        <v>63</v>
      </c>
      <c r="Q54" t="s">
        <v>83</v>
      </c>
      <c r="R54" t="s">
        <v>28</v>
      </c>
    </row>
    <row r="55" spans="1:18" x14ac:dyDescent="0.35">
      <c r="A55" t="s">
        <v>72</v>
      </c>
      <c r="B55" t="s">
        <v>147</v>
      </c>
      <c r="C55" t="s">
        <v>42</v>
      </c>
      <c r="D55" t="s">
        <v>63</v>
      </c>
      <c r="E55" t="s">
        <v>81</v>
      </c>
      <c r="F55" t="s">
        <v>63</v>
      </c>
      <c r="G55" t="s">
        <v>63</v>
      </c>
      <c r="H55" t="s">
        <v>62</v>
      </c>
      <c r="I55" t="s">
        <v>63</v>
      </c>
      <c r="J55" t="s">
        <v>63</v>
      </c>
      <c r="K55" t="s">
        <v>63</v>
      </c>
      <c r="L55" t="s">
        <v>63</v>
      </c>
      <c r="M55">
        <v>78.472049594761302</v>
      </c>
      <c r="N55" t="s">
        <v>63</v>
      </c>
      <c r="Q55" t="s">
        <v>84</v>
      </c>
      <c r="R55" t="s">
        <v>28</v>
      </c>
    </row>
    <row r="56" spans="1:18" x14ac:dyDescent="0.35">
      <c r="A56" t="s">
        <v>72</v>
      </c>
      <c r="B56" t="s">
        <v>147</v>
      </c>
      <c r="C56" t="s">
        <v>42</v>
      </c>
      <c r="D56" t="s">
        <v>63</v>
      </c>
      <c r="E56" t="s">
        <v>35</v>
      </c>
      <c r="F56" t="s">
        <v>63</v>
      </c>
      <c r="G56" t="s">
        <v>63</v>
      </c>
      <c r="H56" t="s">
        <v>62</v>
      </c>
      <c r="I56" t="s">
        <v>63</v>
      </c>
      <c r="J56" t="s">
        <v>63</v>
      </c>
      <c r="K56" t="s">
        <v>63</v>
      </c>
      <c r="L56" t="s">
        <v>63</v>
      </c>
      <c r="M56">
        <v>1574.768</v>
      </c>
      <c r="N56" t="s">
        <v>63</v>
      </c>
      <c r="Q56" t="s">
        <v>85</v>
      </c>
      <c r="R56" t="s">
        <v>28</v>
      </c>
    </row>
    <row r="57" spans="1:18" x14ac:dyDescent="0.35">
      <c r="A57" t="s">
        <v>72</v>
      </c>
      <c r="B57" t="s">
        <v>147</v>
      </c>
      <c r="C57" t="s">
        <v>42</v>
      </c>
      <c r="D57" t="s">
        <v>63</v>
      </c>
      <c r="E57" t="s">
        <v>38</v>
      </c>
      <c r="F57" t="s">
        <v>63</v>
      </c>
      <c r="G57" t="s">
        <v>63</v>
      </c>
      <c r="H57" t="s">
        <v>62</v>
      </c>
      <c r="I57" t="s">
        <v>63</v>
      </c>
      <c r="J57" t="s">
        <v>63</v>
      </c>
      <c r="K57" t="s">
        <v>63</v>
      </c>
      <c r="L57" t="s">
        <v>63</v>
      </c>
      <c r="M57">
        <v>21.84</v>
      </c>
      <c r="N57" t="s">
        <v>63</v>
      </c>
      <c r="Q57" t="s">
        <v>86</v>
      </c>
      <c r="R57" t="s">
        <v>28</v>
      </c>
    </row>
    <row r="58" spans="1:18" x14ac:dyDescent="0.35">
      <c r="A58" t="s">
        <v>72</v>
      </c>
      <c r="B58" t="s">
        <v>147</v>
      </c>
      <c r="C58" t="s">
        <v>42</v>
      </c>
      <c r="D58" t="s">
        <v>63</v>
      </c>
      <c r="E58" t="s">
        <v>39</v>
      </c>
      <c r="F58" t="s">
        <v>63</v>
      </c>
      <c r="G58" t="s">
        <v>63</v>
      </c>
      <c r="H58" t="s">
        <v>62</v>
      </c>
      <c r="I58" t="s">
        <v>63</v>
      </c>
      <c r="J58" t="s">
        <v>63</v>
      </c>
      <c r="K58" t="s">
        <v>63</v>
      </c>
      <c r="L58" t="s">
        <v>63</v>
      </c>
      <c r="M58">
        <v>857.84427161037297</v>
      </c>
      <c r="N58" t="s">
        <v>63</v>
      </c>
      <c r="Q58" t="s">
        <v>87</v>
      </c>
      <c r="R58" t="s">
        <v>28</v>
      </c>
    </row>
    <row r="59" spans="1:18" x14ac:dyDescent="0.35">
      <c r="A59" t="s">
        <v>72</v>
      </c>
      <c r="B59" t="s">
        <v>147</v>
      </c>
      <c r="C59" t="s">
        <v>42</v>
      </c>
      <c r="D59" t="s">
        <v>63</v>
      </c>
      <c r="E59" t="s">
        <v>82</v>
      </c>
      <c r="F59" t="s">
        <v>63</v>
      </c>
      <c r="G59" t="s">
        <v>63</v>
      </c>
      <c r="H59" t="s">
        <v>62</v>
      </c>
      <c r="I59" t="s">
        <v>63</v>
      </c>
      <c r="J59" t="s">
        <v>63</v>
      </c>
      <c r="K59" t="s">
        <v>63</v>
      </c>
      <c r="L59" t="s">
        <v>63</v>
      </c>
      <c r="M59">
        <v>0.90215762025197799</v>
      </c>
      <c r="N59" t="s">
        <v>63</v>
      </c>
      <c r="Q59" t="s">
        <v>88</v>
      </c>
      <c r="R59" t="s">
        <v>28</v>
      </c>
    </row>
    <row r="60" spans="1:18" x14ac:dyDescent="0.35">
      <c r="A60" t="s">
        <v>72</v>
      </c>
      <c r="B60" t="s">
        <v>147</v>
      </c>
      <c r="C60" t="s">
        <v>42</v>
      </c>
      <c r="D60" t="s">
        <v>63</v>
      </c>
      <c r="E60" t="s">
        <v>20</v>
      </c>
      <c r="F60" t="s">
        <v>63</v>
      </c>
      <c r="G60" t="s">
        <v>63</v>
      </c>
      <c r="H60" t="s">
        <v>62</v>
      </c>
      <c r="I60" t="s">
        <v>63</v>
      </c>
      <c r="J60" t="s">
        <v>63</v>
      </c>
      <c r="K60" t="s">
        <v>63</v>
      </c>
      <c r="L60" t="s">
        <v>63</v>
      </c>
      <c r="M60">
        <v>4.6319154551999997</v>
      </c>
      <c r="N60" t="s">
        <v>63</v>
      </c>
      <c r="Q60" t="s">
        <v>89</v>
      </c>
      <c r="R60" t="s">
        <v>28</v>
      </c>
    </row>
    <row r="61" spans="1:18" x14ac:dyDescent="0.35">
      <c r="A61" t="s">
        <v>72</v>
      </c>
      <c r="B61" t="s">
        <v>147</v>
      </c>
      <c r="C61" t="s">
        <v>42</v>
      </c>
      <c r="D61" t="s">
        <v>63</v>
      </c>
      <c r="E61" t="s">
        <v>40</v>
      </c>
      <c r="F61" t="s">
        <v>63</v>
      </c>
      <c r="G61" t="s">
        <v>63</v>
      </c>
      <c r="H61" t="s">
        <v>62</v>
      </c>
      <c r="I61" t="s">
        <v>63</v>
      </c>
      <c r="J61" t="s">
        <v>63</v>
      </c>
      <c r="K61" t="s">
        <v>63</v>
      </c>
      <c r="L61" t="s">
        <v>63</v>
      </c>
      <c r="M61">
        <v>84.447768560399993</v>
      </c>
      <c r="N61" t="s">
        <v>63</v>
      </c>
      <c r="Q61" t="s">
        <v>2</v>
      </c>
      <c r="R61" t="s">
        <v>28</v>
      </c>
    </row>
    <row r="62" spans="1:18" x14ac:dyDescent="0.35">
      <c r="A62" t="s">
        <v>72</v>
      </c>
      <c r="B62" t="s">
        <v>147</v>
      </c>
      <c r="C62" t="s">
        <v>42</v>
      </c>
      <c r="D62" t="s">
        <v>63</v>
      </c>
      <c r="E62" t="s">
        <v>49</v>
      </c>
      <c r="F62" t="s">
        <v>63</v>
      </c>
      <c r="G62" t="s">
        <v>63</v>
      </c>
      <c r="H62" t="s">
        <v>62</v>
      </c>
      <c r="I62" t="s">
        <v>63</v>
      </c>
      <c r="J62" t="s">
        <v>63</v>
      </c>
      <c r="K62" t="s">
        <v>63</v>
      </c>
      <c r="L62" t="s">
        <v>63</v>
      </c>
      <c r="M62">
        <v>1882.6271176970799</v>
      </c>
      <c r="N62" t="s">
        <v>63</v>
      </c>
      <c r="Q62" t="s">
        <v>90</v>
      </c>
      <c r="R62" t="s">
        <v>28</v>
      </c>
    </row>
    <row r="63" spans="1:18" x14ac:dyDescent="0.35">
      <c r="A63" t="s">
        <v>72</v>
      </c>
      <c r="B63" t="s">
        <v>147</v>
      </c>
      <c r="C63" t="s">
        <v>42</v>
      </c>
      <c r="D63" t="s">
        <v>63</v>
      </c>
      <c r="E63" t="s">
        <v>25</v>
      </c>
      <c r="F63" t="s">
        <v>63</v>
      </c>
      <c r="G63" t="s">
        <v>63</v>
      </c>
      <c r="H63" t="s">
        <v>62</v>
      </c>
      <c r="I63" t="s">
        <v>63</v>
      </c>
      <c r="J63" t="s">
        <v>63</v>
      </c>
      <c r="K63" t="s">
        <v>63</v>
      </c>
      <c r="L63" t="s">
        <v>63</v>
      </c>
      <c r="M63">
        <v>96.742469417579997</v>
      </c>
      <c r="N63" t="s">
        <v>63</v>
      </c>
      <c r="Q63" t="s">
        <v>91</v>
      </c>
      <c r="R63" t="s">
        <v>28</v>
      </c>
    </row>
    <row r="64" spans="1:18" x14ac:dyDescent="0.35">
      <c r="A64" t="s">
        <v>72</v>
      </c>
      <c r="B64" t="s">
        <v>147</v>
      </c>
      <c r="C64" t="s">
        <v>42</v>
      </c>
      <c r="D64" t="s">
        <v>63</v>
      </c>
      <c r="E64" t="s">
        <v>44</v>
      </c>
      <c r="F64" t="s">
        <v>63</v>
      </c>
      <c r="G64" t="s">
        <v>63</v>
      </c>
      <c r="H64" t="s">
        <v>62</v>
      </c>
      <c r="I64" t="s">
        <v>63</v>
      </c>
      <c r="J64" t="s">
        <v>63</v>
      </c>
      <c r="K64" t="s">
        <v>63</v>
      </c>
      <c r="L64" t="s">
        <v>63</v>
      </c>
      <c r="M64">
        <v>361.480152106243</v>
      </c>
      <c r="N64" t="s">
        <v>63</v>
      </c>
      <c r="Q64" t="s">
        <v>92</v>
      </c>
      <c r="R64" t="s">
        <v>28</v>
      </c>
    </row>
    <row r="65" spans="1:18" x14ac:dyDescent="0.35">
      <c r="A65" t="s">
        <v>72</v>
      </c>
      <c r="B65" t="s">
        <v>147</v>
      </c>
      <c r="C65" t="s">
        <v>42</v>
      </c>
      <c r="D65" t="s">
        <v>63</v>
      </c>
      <c r="E65" t="s">
        <v>50</v>
      </c>
      <c r="F65" t="s">
        <v>63</v>
      </c>
      <c r="G65" t="s">
        <v>63</v>
      </c>
      <c r="H65" t="s">
        <v>62</v>
      </c>
      <c r="I65" t="s">
        <v>63</v>
      </c>
      <c r="J65" t="s">
        <v>63</v>
      </c>
      <c r="K65" t="s">
        <v>63</v>
      </c>
      <c r="L65" t="s">
        <v>63</v>
      </c>
      <c r="M65">
        <v>65.462251280317005</v>
      </c>
      <c r="N65" t="s">
        <v>63</v>
      </c>
      <c r="Q65" t="s">
        <v>93</v>
      </c>
      <c r="R65" t="s">
        <v>28</v>
      </c>
    </row>
    <row r="66" spans="1:18" x14ac:dyDescent="0.35">
      <c r="A66" t="s">
        <v>72</v>
      </c>
      <c r="B66" t="s">
        <v>147</v>
      </c>
      <c r="C66" t="s">
        <v>42</v>
      </c>
      <c r="D66" t="s">
        <v>63</v>
      </c>
      <c r="E66" t="s">
        <v>26</v>
      </c>
      <c r="F66" t="s">
        <v>63</v>
      </c>
      <c r="G66" t="s">
        <v>63</v>
      </c>
      <c r="H66" t="s">
        <v>62</v>
      </c>
      <c r="I66" t="s">
        <v>63</v>
      </c>
      <c r="J66" t="s">
        <v>63</v>
      </c>
      <c r="K66" t="s">
        <v>63</v>
      </c>
      <c r="L66" t="s">
        <v>63</v>
      </c>
      <c r="M66">
        <v>2.4902730011797698</v>
      </c>
      <c r="N66" t="s">
        <v>63</v>
      </c>
      <c r="Q66" t="s">
        <v>94</v>
      </c>
      <c r="R66" t="s">
        <v>28</v>
      </c>
    </row>
    <row r="67" spans="1:18" x14ac:dyDescent="0.35">
      <c r="A67" t="s">
        <v>72</v>
      </c>
      <c r="B67" t="s">
        <v>147</v>
      </c>
      <c r="C67" t="s">
        <v>42</v>
      </c>
      <c r="D67" t="s">
        <v>63</v>
      </c>
      <c r="E67" t="s">
        <v>21</v>
      </c>
      <c r="F67" t="s">
        <v>63</v>
      </c>
      <c r="G67" t="s">
        <v>63</v>
      </c>
      <c r="H67" t="s">
        <v>62</v>
      </c>
      <c r="I67" t="s">
        <v>63</v>
      </c>
      <c r="J67" t="s">
        <v>63</v>
      </c>
      <c r="K67" t="s">
        <v>63</v>
      </c>
      <c r="L67" t="s">
        <v>63</v>
      </c>
      <c r="M67">
        <v>32.256703374376002</v>
      </c>
      <c r="N67" t="s">
        <v>63</v>
      </c>
      <c r="Q67" t="s">
        <v>95</v>
      </c>
      <c r="R67" t="s">
        <v>28</v>
      </c>
    </row>
    <row r="68" spans="1:18" x14ac:dyDescent="0.35">
      <c r="A68" t="s">
        <v>72</v>
      </c>
      <c r="B68" t="s">
        <v>147</v>
      </c>
      <c r="C68" t="s">
        <v>42</v>
      </c>
      <c r="D68" t="s">
        <v>63</v>
      </c>
      <c r="E68" t="s">
        <v>47</v>
      </c>
      <c r="F68" t="s">
        <v>63</v>
      </c>
      <c r="G68" t="s">
        <v>63</v>
      </c>
      <c r="H68" t="s">
        <v>62</v>
      </c>
      <c r="I68" t="s">
        <v>63</v>
      </c>
      <c r="J68" t="s">
        <v>63</v>
      </c>
      <c r="K68" t="s">
        <v>63</v>
      </c>
      <c r="L68" t="s">
        <v>63</v>
      </c>
      <c r="M68">
        <v>163.104111006643</v>
      </c>
      <c r="N68" t="s">
        <v>63</v>
      </c>
      <c r="Q68" t="s">
        <v>96</v>
      </c>
      <c r="R68" t="s">
        <v>28</v>
      </c>
    </row>
    <row r="69" spans="1:18" x14ac:dyDescent="0.35">
      <c r="A69" t="s">
        <v>72</v>
      </c>
      <c r="B69" t="s">
        <v>147</v>
      </c>
      <c r="C69" t="s">
        <v>42</v>
      </c>
      <c r="D69" t="s">
        <v>63</v>
      </c>
      <c r="E69" t="s">
        <v>48</v>
      </c>
      <c r="F69" t="s">
        <v>63</v>
      </c>
      <c r="G69" t="s">
        <v>63</v>
      </c>
      <c r="H69" t="s">
        <v>62</v>
      </c>
      <c r="I69" t="s">
        <v>63</v>
      </c>
      <c r="J69" t="s">
        <v>63</v>
      </c>
      <c r="K69" t="s">
        <v>63</v>
      </c>
      <c r="L69" t="s">
        <v>63</v>
      </c>
      <c r="M69">
        <v>1.51931146291832</v>
      </c>
      <c r="N69" t="s">
        <v>63</v>
      </c>
      <c r="Q69" t="s">
        <v>1</v>
      </c>
      <c r="R69" t="s">
        <v>28</v>
      </c>
    </row>
    <row r="70" spans="1:18" x14ac:dyDescent="0.35">
      <c r="A70" t="s">
        <v>72</v>
      </c>
      <c r="B70" t="s">
        <v>147</v>
      </c>
      <c r="C70" t="s">
        <v>42</v>
      </c>
      <c r="D70" t="s">
        <v>63</v>
      </c>
      <c r="E70" t="s">
        <v>15</v>
      </c>
      <c r="F70" t="s">
        <v>63</v>
      </c>
      <c r="G70" t="s">
        <v>63</v>
      </c>
      <c r="H70" t="s">
        <v>62</v>
      </c>
      <c r="I70" t="s">
        <v>63</v>
      </c>
      <c r="J70" t="s">
        <v>63</v>
      </c>
      <c r="K70" t="s">
        <v>63</v>
      </c>
      <c r="L70" t="s">
        <v>63</v>
      </c>
      <c r="M70">
        <v>22.6721667672</v>
      </c>
      <c r="N70" t="s">
        <v>63</v>
      </c>
      <c r="Q70" t="s">
        <v>78</v>
      </c>
      <c r="R70" t="s">
        <v>31</v>
      </c>
    </row>
    <row r="71" spans="1:18" x14ac:dyDescent="0.35">
      <c r="A71" t="s">
        <v>72</v>
      </c>
      <c r="B71" t="s">
        <v>147</v>
      </c>
      <c r="C71" t="s">
        <v>42</v>
      </c>
      <c r="D71" t="s">
        <v>63</v>
      </c>
      <c r="E71" t="s">
        <v>14</v>
      </c>
      <c r="F71" t="s">
        <v>63</v>
      </c>
      <c r="G71" t="s">
        <v>63</v>
      </c>
      <c r="H71" t="s">
        <v>62</v>
      </c>
      <c r="I71" t="s">
        <v>63</v>
      </c>
      <c r="J71" t="s">
        <v>63</v>
      </c>
      <c r="K71" t="s">
        <v>63</v>
      </c>
      <c r="L71" t="s">
        <v>63</v>
      </c>
      <c r="M71">
        <v>192.09280397040001</v>
      </c>
      <c r="N71" t="s">
        <v>63</v>
      </c>
      <c r="Q71" t="s">
        <v>83</v>
      </c>
      <c r="R71" t="s">
        <v>31</v>
      </c>
    </row>
    <row r="72" spans="1:18" x14ac:dyDescent="0.35">
      <c r="A72" t="s">
        <v>72</v>
      </c>
      <c r="B72" t="s">
        <v>147</v>
      </c>
      <c r="C72" t="s">
        <v>42</v>
      </c>
      <c r="D72" t="s">
        <v>63</v>
      </c>
      <c r="E72" t="s">
        <v>16</v>
      </c>
      <c r="F72" t="s">
        <v>63</v>
      </c>
      <c r="G72" t="s">
        <v>63</v>
      </c>
      <c r="H72" t="s">
        <v>62</v>
      </c>
      <c r="I72" t="s">
        <v>63</v>
      </c>
      <c r="J72" t="s">
        <v>63</v>
      </c>
      <c r="K72" t="s">
        <v>63</v>
      </c>
      <c r="L72" t="s">
        <v>63</v>
      </c>
      <c r="M72">
        <v>10.730680058520001</v>
      </c>
      <c r="N72" t="s">
        <v>63</v>
      </c>
      <c r="Q72" t="s">
        <v>84</v>
      </c>
      <c r="R72" t="s">
        <v>31</v>
      </c>
    </row>
    <row r="73" spans="1:18" x14ac:dyDescent="0.35">
      <c r="A73" t="s">
        <v>72</v>
      </c>
      <c r="B73" t="s">
        <v>147</v>
      </c>
      <c r="C73" t="s">
        <v>42</v>
      </c>
      <c r="D73" t="s">
        <v>63</v>
      </c>
      <c r="E73" t="s">
        <v>17</v>
      </c>
      <c r="F73" t="s">
        <v>63</v>
      </c>
      <c r="G73" t="s">
        <v>63</v>
      </c>
      <c r="H73" t="s">
        <v>62</v>
      </c>
      <c r="I73" t="s">
        <v>63</v>
      </c>
      <c r="J73" t="s">
        <v>63</v>
      </c>
      <c r="K73" t="s">
        <v>63</v>
      </c>
      <c r="L73" t="s">
        <v>63</v>
      </c>
      <c r="M73">
        <v>4.6819188262799996</v>
      </c>
      <c r="N73" t="s">
        <v>63</v>
      </c>
      <c r="Q73" t="s">
        <v>85</v>
      </c>
      <c r="R73" t="s">
        <v>31</v>
      </c>
    </row>
    <row r="74" spans="1:18" x14ac:dyDescent="0.35">
      <c r="A74" t="s">
        <v>72</v>
      </c>
      <c r="B74" t="s">
        <v>147</v>
      </c>
      <c r="C74" t="s">
        <v>42</v>
      </c>
      <c r="D74" t="s">
        <v>63</v>
      </c>
      <c r="E74" t="s">
        <v>18</v>
      </c>
      <c r="F74" t="s">
        <v>63</v>
      </c>
      <c r="G74" t="s">
        <v>63</v>
      </c>
      <c r="H74" t="s">
        <v>62</v>
      </c>
      <c r="I74" t="s">
        <v>63</v>
      </c>
      <c r="J74" t="s">
        <v>63</v>
      </c>
      <c r="K74" t="s">
        <v>63</v>
      </c>
      <c r="L74" t="s">
        <v>63</v>
      </c>
      <c r="M74">
        <v>23.5543757688</v>
      </c>
      <c r="N74" t="s">
        <v>63</v>
      </c>
      <c r="Q74" t="s">
        <v>86</v>
      </c>
      <c r="R74" t="s">
        <v>31</v>
      </c>
    </row>
    <row r="75" spans="1:18" x14ac:dyDescent="0.35">
      <c r="A75" t="s">
        <v>72</v>
      </c>
      <c r="B75" t="s">
        <v>147</v>
      </c>
      <c r="C75" t="s">
        <v>42</v>
      </c>
      <c r="D75" t="s">
        <v>63</v>
      </c>
      <c r="E75" t="s">
        <v>19</v>
      </c>
      <c r="F75" t="s">
        <v>63</v>
      </c>
      <c r="G75" t="s">
        <v>63</v>
      </c>
      <c r="H75" t="s">
        <v>62</v>
      </c>
      <c r="I75" t="s">
        <v>63</v>
      </c>
      <c r="J75" t="s">
        <v>63</v>
      </c>
      <c r="K75" t="s">
        <v>63</v>
      </c>
      <c r="L75" t="s">
        <v>63</v>
      </c>
      <c r="M75">
        <v>88.426882346400006</v>
      </c>
      <c r="N75" t="s">
        <v>63</v>
      </c>
      <c r="Q75" t="s">
        <v>87</v>
      </c>
      <c r="R75" t="s">
        <v>31</v>
      </c>
    </row>
    <row r="76" spans="1:18" x14ac:dyDescent="0.35">
      <c r="A76" t="s">
        <v>72</v>
      </c>
      <c r="B76" t="s">
        <v>147</v>
      </c>
      <c r="C76" t="s">
        <v>42</v>
      </c>
      <c r="D76" t="s">
        <v>63</v>
      </c>
      <c r="E76" t="s">
        <v>111</v>
      </c>
      <c r="F76" t="s">
        <v>63</v>
      </c>
      <c r="G76" t="s">
        <v>63</v>
      </c>
      <c r="H76" t="s">
        <v>62</v>
      </c>
      <c r="I76" t="s">
        <v>63</v>
      </c>
      <c r="J76" t="s">
        <v>63</v>
      </c>
      <c r="K76" t="s">
        <v>63</v>
      </c>
      <c r="L76" t="s">
        <v>63</v>
      </c>
      <c r="M76">
        <v>431.34</v>
      </c>
      <c r="N76" t="s">
        <v>63</v>
      </c>
      <c r="Q76" t="s">
        <v>88</v>
      </c>
      <c r="R76" t="s">
        <v>31</v>
      </c>
    </row>
    <row r="77" spans="1:18" x14ac:dyDescent="0.35">
      <c r="A77" t="s">
        <v>72</v>
      </c>
      <c r="B77" t="s">
        <v>147</v>
      </c>
      <c r="C77" t="s">
        <v>42</v>
      </c>
      <c r="D77" t="s">
        <v>63</v>
      </c>
      <c r="E77" t="s">
        <v>112</v>
      </c>
      <c r="F77" t="s">
        <v>63</v>
      </c>
      <c r="G77" t="s">
        <v>63</v>
      </c>
      <c r="H77" t="s">
        <v>62</v>
      </c>
      <c r="I77" t="s">
        <v>63</v>
      </c>
      <c r="J77" t="s">
        <v>63</v>
      </c>
      <c r="K77" t="s">
        <v>63</v>
      </c>
      <c r="L77" t="s">
        <v>63</v>
      </c>
      <c r="M77">
        <v>73.05</v>
      </c>
      <c r="N77" t="s">
        <v>63</v>
      </c>
      <c r="Q77" t="s">
        <v>89</v>
      </c>
      <c r="R77" t="s">
        <v>31</v>
      </c>
    </row>
    <row r="78" spans="1:18" x14ac:dyDescent="0.35">
      <c r="A78" t="s">
        <v>72</v>
      </c>
      <c r="B78" t="s">
        <v>147</v>
      </c>
      <c r="C78" t="s">
        <v>42</v>
      </c>
      <c r="D78" t="s">
        <v>63</v>
      </c>
      <c r="E78" t="s">
        <v>61</v>
      </c>
      <c r="F78" t="s">
        <v>63</v>
      </c>
      <c r="G78" t="s">
        <v>63</v>
      </c>
      <c r="H78" t="s">
        <v>62</v>
      </c>
      <c r="I78" t="s">
        <v>63</v>
      </c>
      <c r="J78" t="s">
        <v>63</v>
      </c>
      <c r="K78" t="s">
        <v>63</v>
      </c>
      <c r="L78" t="s">
        <v>63</v>
      </c>
      <c r="M78">
        <v>22.4</v>
      </c>
      <c r="N78" t="s">
        <v>63</v>
      </c>
      <c r="Q78" t="s">
        <v>2</v>
      </c>
      <c r="R78" t="s">
        <v>31</v>
      </c>
    </row>
    <row r="79" spans="1:18" x14ac:dyDescent="0.35">
      <c r="A79" t="s">
        <v>72</v>
      </c>
      <c r="B79" t="s">
        <v>147</v>
      </c>
      <c r="C79" t="s">
        <v>42</v>
      </c>
      <c r="D79" t="s">
        <v>63</v>
      </c>
      <c r="E79" t="s">
        <v>59</v>
      </c>
      <c r="F79" t="s">
        <v>63</v>
      </c>
      <c r="G79" t="s">
        <v>63</v>
      </c>
      <c r="H79" t="s">
        <v>62</v>
      </c>
      <c r="I79" t="s">
        <v>63</v>
      </c>
      <c r="J79" t="s">
        <v>63</v>
      </c>
      <c r="K79" t="s">
        <v>63</v>
      </c>
      <c r="L79" t="s">
        <v>63</v>
      </c>
      <c r="M79">
        <v>371.28</v>
      </c>
      <c r="N79" t="s">
        <v>63</v>
      </c>
      <c r="Q79" t="s">
        <v>90</v>
      </c>
      <c r="R79" t="s">
        <v>31</v>
      </c>
    </row>
    <row r="80" spans="1:18" x14ac:dyDescent="0.35">
      <c r="A80" t="s">
        <v>72</v>
      </c>
      <c r="B80" t="s">
        <v>147</v>
      </c>
      <c r="C80" t="s">
        <v>42</v>
      </c>
      <c r="D80" t="s">
        <v>63</v>
      </c>
      <c r="E80" t="s">
        <v>64</v>
      </c>
      <c r="F80" t="s">
        <v>63</v>
      </c>
      <c r="G80" t="s">
        <v>63</v>
      </c>
      <c r="H80" t="s">
        <v>62</v>
      </c>
      <c r="I80" t="s">
        <v>63</v>
      </c>
      <c r="J80" t="s">
        <v>63</v>
      </c>
      <c r="K80" t="s">
        <v>63</v>
      </c>
      <c r="L80" t="s">
        <v>63</v>
      </c>
      <c r="M80">
        <v>56</v>
      </c>
      <c r="N80" t="s">
        <v>63</v>
      </c>
      <c r="Q80" t="s">
        <v>91</v>
      </c>
      <c r="R80" t="s">
        <v>31</v>
      </c>
    </row>
    <row r="81" spans="1:18" x14ac:dyDescent="0.35">
      <c r="A81" t="s">
        <v>72</v>
      </c>
      <c r="B81" t="s">
        <v>147</v>
      </c>
      <c r="C81" t="s">
        <v>42</v>
      </c>
      <c r="D81" t="s">
        <v>63</v>
      </c>
      <c r="E81" t="s">
        <v>65</v>
      </c>
      <c r="F81" t="s">
        <v>63</v>
      </c>
      <c r="G81" t="s">
        <v>63</v>
      </c>
      <c r="H81" t="s">
        <v>62</v>
      </c>
      <c r="I81" t="s">
        <v>63</v>
      </c>
      <c r="J81" t="s">
        <v>63</v>
      </c>
      <c r="K81" t="s">
        <v>63</v>
      </c>
      <c r="L81" t="s">
        <v>63</v>
      </c>
      <c r="M81">
        <v>67.5</v>
      </c>
      <c r="N81" t="s">
        <v>63</v>
      </c>
      <c r="Q81" t="s">
        <v>92</v>
      </c>
      <c r="R81" t="s">
        <v>31</v>
      </c>
    </row>
    <row r="82" spans="1:18" x14ac:dyDescent="0.35">
      <c r="A82" t="s">
        <v>72</v>
      </c>
      <c r="B82" t="s">
        <v>148</v>
      </c>
      <c r="C82" t="s">
        <v>42</v>
      </c>
      <c r="D82" t="s">
        <v>63</v>
      </c>
      <c r="E82" t="s">
        <v>33</v>
      </c>
      <c r="F82" t="s">
        <v>63</v>
      </c>
      <c r="G82" t="s">
        <v>63</v>
      </c>
      <c r="H82" t="s">
        <v>62</v>
      </c>
      <c r="I82" t="s">
        <v>63</v>
      </c>
      <c r="J82" t="s">
        <v>63</v>
      </c>
      <c r="K82" t="s">
        <v>63</v>
      </c>
      <c r="L82" t="s">
        <v>63</v>
      </c>
      <c r="M82">
        <v>175.79427820559999</v>
      </c>
      <c r="N82" t="s">
        <v>63</v>
      </c>
      <c r="Q82" t="s">
        <v>93</v>
      </c>
      <c r="R82" t="s">
        <v>31</v>
      </c>
    </row>
    <row r="83" spans="1:18" x14ac:dyDescent="0.35">
      <c r="A83" t="s">
        <v>72</v>
      </c>
      <c r="B83" t="s">
        <v>148</v>
      </c>
      <c r="C83" t="s">
        <v>42</v>
      </c>
      <c r="D83" t="s">
        <v>63</v>
      </c>
      <c r="E83" t="s">
        <v>29</v>
      </c>
      <c r="F83" t="s">
        <v>63</v>
      </c>
      <c r="G83" t="s">
        <v>63</v>
      </c>
      <c r="H83" t="s">
        <v>62</v>
      </c>
      <c r="I83" t="s">
        <v>63</v>
      </c>
      <c r="J83" t="s">
        <v>63</v>
      </c>
      <c r="K83" t="s">
        <v>63</v>
      </c>
      <c r="L83" t="s">
        <v>63</v>
      </c>
      <c r="M83">
        <v>39.819298046526001</v>
      </c>
      <c r="N83" t="s">
        <v>63</v>
      </c>
      <c r="Q83" t="s">
        <v>94</v>
      </c>
      <c r="R83" t="s">
        <v>31</v>
      </c>
    </row>
    <row r="84" spans="1:18" x14ac:dyDescent="0.35">
      <c r="A84" t="s">
        <v>72</v>
      </c>
      <c r="B84" t="s">
        <v>148</v>
      </c>
      <c r="C84" t="s">
        <v>42</v>
      </c>
      <c r="D84" t="s">
        <v>63</v>
      </c>
      <c r="E84" t="s">
        <v>27</v>
      </c>
      <c r="F84" t="s">
        <v>63</v>
      </c>
      <c r="G84" t="s">
        <v>63</v>
      </c>
      <c r="H84" t="s">
        <v>62</v>
      </c>
      <c r="I84" t="s">
        <v>63</v>
      </c>
      <c r="J84" t="s">
        <v>63</v>
      </c>
      <c r="K84" t="s">
        <v>63</v>
      </c>
      <c r="L84" t="s">
        <v>63</v>
      </c>
      <c r="M84">
        <v>18.130940904351601</v>
      </c>
      <c r="N84" t="s">
        <v>63</v>
      </c>
      <c r="Q84" t="s">
        <v>95</v>
      </c>
      <c r="R84" t="s">
        <v>31</v>
      </c>
    </row>
    <row r="85" spans="1:18" x14ac:dyDescent="0.35">
      <c r="A85" t="s">
        <v>72</v>
      </c>
      <c r="B85" t="s">
        <v>148</v>
      </c>
      <c r="C85" t="s">
        <v>42</v>
      </c>
      <c r="D85" t="s">
        <v>63</v>
      </c>
      <c r="E85" t="s">
        <v>28</v>
      </c>
      <c r="F85" t="s">
        <v>63</v>
      </c>
      <c r="G85" t="s">
        <v>63</v>
      </c>
      <c r="H85" t="s">
        <v>62</v>
      </c>
      <c r="I85" t="s">
        <v>63</v>
      </c>
      <c r="J85" t="s">
        <v>63</v>
      </c>
      <c r="K85" t="s">
        <v>63</v>
      </c>
      <c r="L85" t="s">
        <v>63</v>
      </c>
      <c r="M85">
        <v>113.570109865883</v>
      </c>
      <c r="N85" t="s">
        <v>63</v>
      </c>
      <c r="Q85" t="s">
        <v>96</v>
      </c>
      <c r="R85" t="s">
        <v>31</v>
      </c>
    </row>
    <row r="86" spans="1:18" x14ac:dyDescent="0.35">
      <c r="A86" t="s">
        <v>72</v>
      </c>
      <c r="B86" t="s">
        <v>148</v>
      </c>
      <c r="C86" t="s">
        <v>42</v>
      </c>
      <c r="D86" t="s">
        <v>63</v>
      </c>
      <c r="E86" t="s">
        <v>31</v>
      </c>
      <c r="F86" t="s">
        <v>63</v>
      </c>
      <c r="G86" t="s">
        <v>63</v>
      </c>
      <c r="H86" t="s">
        <v>62</v>
      </c>
      <c r="I86" t="s">
        <v>63</v>
      </c>
      <c r="J86" t="s">
        <v>63</v>
      </c>
      <c r="K86" t="s">
        <v>63</v>
      </c>
      <c r="L86" t="s">
        <v>63</v>
      </c>
      <c r="M86">
        <v>31.258343163599999</v>
      </c>
      <c r="N86" t="s">
        <v>63</v>
      </c>
      <c r="Q86" t="s">
        <v>1</v>
      </c>
      <c r="R86" t="s">
        <v>31</v>
      </c>
    </row>
    <row r="87" spans="1:18" x14ac:dyDescent="0.35">
      <c r="A87" t="s">
        <v>72</v>
      </c>
      <c r="B87" t="s">
        <v>148</v>
      </c>
      <c r="C87" t="s">
        <v>42</v>
      </c>
      <c r="D87" t="s">
        <v>63</v>
      </c>
      <c r="E87" t="s">
        <v>32</v>
      </c>
      <c r="F87" t="s">
        <v>63</v>
      </c>
      <c r="G87" t="s">
        <v>63</v>
      </c>
      <c r="H87" t="s">
        <v>62</v>
      </c>
      <c r="I87" t="s">
        <v>63</v>
      </c>
      <c r="J87" t="s">
        <v>63</v>
      </c>
      <c r="K87" t="s">
        <v>63</v>
      </c>
      <c r="L87" t="s">
        <v>63</v>
      </c>
      <c r="M87">
        <v>0</v>
      </c>
      <c r="N87" t="s">
        <v>63</v>
      </c>
      <c r="Q87" t="s">
        <v>78</v>
      </c>
      <c r="R87" t="s">
        <v>32</v>
      </c>
    </row>
    <row r="88" spans="1:18" x14ac:dyDescent="0.35">
      <c r="A88" t="s">
        <v>72</v>
      </c>
      <c r="B88" t="s">
        <v>148</v>
      </c>
      <c r="C88" t="s">
        <v>42</v>
      </c>
      <c r="D88" t="s">
        <v>63</v>
      </c>
      <c r="E88" t="s">
        <v>30</v>
      </c>
      <c r="F88" t="s">
        <v>63</v>
      </c>
      <c r="G88" t="s">
        <v>63</v>
      </c>
      <c r="H88" t="s">
        <v>62</v>
      </c>
      <c r="I88" t="s">
        <v>63</v>
      </c>
      <c r="J88" t="s">
        <v>63</v>
      </c>
      <c r="K88" t="s">
        <v>63</v>
      </c>
      <c r="L88" t="s">
        <v>63</v>
      </c>
      <c r="M88">
        <v>93.775029490799994</v>
      </c>
      <c r="N88" t="s">
        <v>63</v>
      </c>
      <c r="Q88" t="s">
        <v>83</v>
      </c>
      <c r="R88" t="s">
        <v>32</v>
      </c>
    </row>
    <row r="89" spans="1:18" x14ac:dyDescent="0.35">
      <c r="A89" t="s">
        <v>72</v>
      </c>
      <c r="B89" t="s">
        <v>148</v>
      </c>
      <c r="C89" t="s">
        <v>42</v>
      </c>
      <c r="D89" t="s">
        <v>63</v>
      </c>
      <c r="E89" t="s">
        <v>45</v>
      </c>
      <c r="F89" t="s">
        <v>63</v>
      </c>
      <c r="G89" t="s">
        <v>63</v>
      </c>
      <c r="H89" t="s">
        <v>62</v>
      </c>
      <c r="I89" t="s">
        <v>63</v>
      </c>
      <c r="J89" t="s">
        <v>63</v>
      </c>
      <c r="K89" t="s">
        <v>63</v>
      </c>
      <c r="L89" t="s">
        <v>63</v>
      </c>
      <c r="M89">
        <v>37.5350184708509</v>
      </c>
      <c r="N89" t="s">
        <v>63</v>
      </c>
      <c r="Q89" t="s">
        <v>84</v>
      </c>
      <c r="R89" t="s">
        <v>32</v>
      </c>
    </row>
    <row r="90" spans="1:18" x14ac:dyDescent="0.35">
      <c r="A90" t="s">
        <v>72</v>
      </c>
      <c r="B90" t="s">
        <v>148</v>
      </c>
      <c r="C90" t="s">
        <v>42</v>
      </c>
      <c r="D90" t="s">
        <v>63</v>
      </c>
      <c r="E90" t="s">
        <v>46</v>
      </c>
      <c r="F90" t="s">
        <v>63</v>
      </c>
      <c r="G90" t="s">
        <v>63</v>
      </c>
      <c r="H90" t="s">
        <v>62</v>
      </c>
      <c r="I90" t="s">
        <v>63</v>
      </c>
      <c r="J90" t="s">
        <v>63</v>
      </c>
      <c r="K90" t="s">
        <v>63</v>
      </c>
      <c r="L90" t="s">
        <v>63</v>
      </c>
      <c r="M90">
        <v>9.3707449389036004</v>
      </c>
      <c r="N90" t="s">
        <v>63</v>
      </c>
      <c r="Q90" t="s">
        <v>85</v>
      </c>
      <c r="R90" t="s">
        <v>32</v>
      </c>
    </row>
    <row r="91" spans="1:18" x14ac:dyDescent="0.35">
      <c r="A91" t="s">
        <v>72</v>
      </c>
      <c r="B91" t="s">
        <v>148</v>
      </c>
      <c r="C91" t="s">
        <v>42</v>
      </c>
      <c r="D91" t="s">
        <v>63</v>
      </c>
      <c r="E91" t="s">
        <v>36</v>
      </c>
      <c r="F91" t="s">
        <v>63</v>
      </c>
      <c r="G91" t="s">
        <v>63</v>
      </c>
      <c r="H91" t="s">
        <v>62</v>
      </c>
      <c r="I91" t="s">
        <v>63</v>
      </c>
      <c r="J91" t="s">
        <v>63</v>
      </c>
      <c r="K91" t="s">
        <v>63</v>
      </c>
      <c r="L91" t="s">
        <v>63</v>
      </c>
      <c r="M91">
        <v>69.630568949419199</v>
      </c>
      <c r="N91" t="s">
        <v>63</v>
      </c>
      <c r="Q91" t="s">
        <v>86</v>
      </c>
      <c r="R91" t="s">
        <v>32</v>
      </c>
    </row>
    <row r="92" spans="1:18" x14ac:dyDescent="0.35">
      <c r="A92" t="s">
        <v>72</v>
      </c>
      <c r="B92" t="s">
        <v>148</v>
      </c>
      <c r="C92" t="s">
        <v>42</v>
      </c>
      <c r="D92" t="s">
        <v>63</v>
      </c>
      <c r="E92" t="s">
        <v>79</v>
      </c>
      <c r="F92" t="s">
        <v>63</v>
      </c>
      <c r="G92" t="s">
        <v>63</v>
      </c>
      <c r="H92" t="s">
        <v>62</v>
      </c>
      <c r="I92" t="s">
        <v>63</v>
      </c>
      <c r="J92" t="s">
        <v>63</v>
      </c>
      <c r="K92" t="s">
        <v>63</v>
      </c>
      <c r="L92" t="s">
        <v>63</v>
      </c>
      <c r="M92">
        <v>189.8731928844</v>
      </c>
      <c r="N92" t="s">
        <v>63</v>
      </c>
      <c r="Q92" t="s">
        <v>87</v>
      </c>
      <c r="R92" t="s">
        <v>32</v>
      </c>
    </row>
    <row r="93" spans="1:18" x14ac:dyDescent="0.35">
      <c r="A93" t="s">
        <v>72</v>
      </c>
      <c r="B93" t="s">
        <v>148</v>
      </c>
      <c r="C93" t="s">
        <v>42</v>
      </c>
      <c r="D93" t="s">
        <v>63</v>
      </c>
      <c r="E93" t="s">
        <v>80</v>
      </c>
      <c r="F93" t="s">
        <v>63</v>
      </c>
      <c r="G93" t="s">
        <v>63</v>
      </c>
      <c r="H93" t="s">
        <v>62</v>
      </c>
      <c r="I93" t="s">
        <v>63</v>
      </c>
      <c r="J93" t="s">
        <v>63</v>
      </c>
      <c r="K93" t="s">
        <v>63</v>
      </c>
      <c r="L93" t="s">
        <v>63</v>
      </c>
      <c r="M93">
        <v>114.95878160928601</v>
      </c>
      <c r="N93" t="s">
        <v>63</v>
      </c>
      <c r="Q93" t="s">
        <v>88</v>
      </c>
      <c r="R93" t="s">
        <v>32</v>
      </c>
    </row>
    <row r="94" spans="1:18" x14ac:dyDescent="0.35">
      <c r="A94" t="s">
        <v>72</v>
      </c>
      <c r="B94" t="s">
        <v>148</v>
      </c>
      <c r="C94" t="s">
        <v>42</v>
      </c>
      <c r="D94" t="s">
        <v>63</v>
      </c>
      <c r="E94" t="s">
        <v>37</v>
      </c>
      <c r="F94" t="s">
        <v>63</v>
      </c>
      <c r="G94" t="s">
        <v>63</v>
      </c>
      <c r="H94" t="s">
        <v>62</v>
      </c>
      <c r="I94" t="s">
        <v>63</v>
      </c>
      <c r="J94" t="s">
        <v>63</v>
      </c>
      <c r="K94" t="s">
        <v>63</v>
      </c>
      <c r="L94" t="s">
        <v>63</v>
      </c>
      <c r="M94">
        <v>9.1691000000000003</v>
      </c>
      <c r="N94" t="s">
        <v>63</v>
      </c>
      <c r="Q94" t="s">
        <v>89</v>
      </c>
      <c r="R94" t="s">
        <v>32</v>
      </c>
    </row>
    <row r="95" spans="1:18" x14ac:dyDescent="0.35">
      <c r="A95" t="s">
        <v>72</v>
      </c>
      <c r="B95" t="s">
        <v>148</v>
      </c>
      <c r="C95" t="s">
        <v>42</v>
      </c>
      <c r="D95" t="s">
        <v>63</v>
      </c>
      <c r="E95" t="s">
        <v>81</v>
      </c>
      <c r="F95" t="s">
        <v>63</v>
      </c>
      <c r="G95" t="s">
        <v>63</v>
      </c>
      <c r="H95" t="s">
        <v>62</v>
      </c>
      <c r="I95" t="s">
        <v>63</v>
      </c>
      <c r="J95" t="s">
        <v>63</v>
      </c>
      <c r="K95" t="s">
        <v>63</v>
      </c>
      <c r="L95" t="s">
        <v>63</v>
      </c>
      <c r="M95">
        <v>226.28455803655601</v>
      </c>
      <c r="N95" t="s">
        <v>63</v>
      </c>
      <c r="Q95" t="s">
        <v>2</v>
      </c>
      <c r="R95" t="s">
        <v>32</v>
      </c>
    </row>
    <row r="96" spans="1:18" x14ac:dyDescent="0.35">
      <c r="A96" t="s">
        <v>72</v>
      </c>
      <c r="B96" t="s">
        <v>148</v>
      </c>
      <c r="C96" t="s">
        <v>42</v>
      </c>
      <c r="D96" t="s">
        <v>63</v>
      </c>
      <c r="E96" t="s">
        <v>35</v>
      </c>
      <c r="F96" t="s">
        <v>63</v>
      </c>
      <c r="G96" t="s">
        <v>63</v>
      </c>
      <c r="H96" t="s">
        <v>62</v>
      </c>
      <c r="I96" t="s">
        <v>63</v>
      </c>
      <c r="J96" t="s">
        <v>63</v>
      </c>
      <c r="K96" t="s">
        <v>63</v>
      </c>
      <c r="L96" t="s">
        <v>63</v>
      </c>
      <c r="M96">
        <v>2893.5</v>
      </c>
      <c r="N96" t="s">
        <v>63</v>
      </c>
      <c r="Q96" t="s">
        <v>90</v>
      </c>
      <c r="R96" t="s">
        <v>32</v>
      </c>
    </row>
    <row r="97" spans="1:18" x14ac:dyDescent="0.35">
      <c r="A97" t="s">
        <v>72</v>
      </c>
      <c r="B97" t="s">
        <v>148</v>
      </c>
      <c r="C97" t="s">
        <v>42</v>
      </c>
      <c r="D97" t="s">
        <v>63</v>
      </c>
      <c r="E97" t="s">
        <v>38</v>
      </c>
      <c r="F97" t="s">
        <v>63</v>
      </c>
      <c r="G97" t="s">
        <v>63</v>
      </c>
      <c r="H97" t="s">
        <v>62</v>
      </c>
      <c r="I97" t="s">
        <v>63</v>
      </c>
      <c r="J97" t="s">
        <v>63</v>
      </c>
      <c r="K97" t="s">
        <v>63</v>
      </c>
      <c r="L97" t="s">
        <v>63</v>
      </c>
      <c r="M97">
        <v>12.89</v>
      </c>
      <c r="N97" t="s">
        <v>63</v>
      </c>
      <c r="Q97" t="s">
        <v>91</v>
      </c>
      <c r="R97" t="s">
        <v>32</v>
      </c>
    </row>
    <row r="98" spans="1:18" x14ac:dyDescent="0.35">
      <c r="A98" t="s">
        <v>72</v>
      </c>
      <c r="B98" t="s">
        <v>148</v>
      </c>
      <c r="C98" t="s">
        <v>42</v>
      </c>
      <c r="D98" t="s">
        <v>63</v>
      </c>
      <c r="E98" t="s">
        <v>39</v>
      </c>
      <c r="F98" t="s">
        <v>63</v>
      </c>
      <c r="G98" t="s">
        <v>63</v>
      </c>
      <c r="H98" t="s">
        <v>62</v>
      </c>
      <c r="I98" t="s">
        <v>63</v>
      </c>
      <c r="J98" t="s">
        <v>63</v>
      </c>
      <c r="K98" t="s">
        <v>63</v>
      </c>
      <c r="L98" t="s">
        <v>63</v>
      </c>
      <c r="M98">
        <v>295.53413915655398</v>
      </c>
      <c r="N98" t="s">
        <v>63</v>
      </c>
      <c r="Q98" t="s">
        <v>92</v>
      </c>
      <c r="R98" t="s">
        <v>32</v>
      </c>
    </row>
    <row r="99" spans="1:18" x14ac:dyDescent="0.35">
      <c r="A99" t="s">
        <v>72</v>
      </c>
      <c r="B99" t="s">
        <v>148</v>
      </c>
      <c r="C99" t="s">
        <v>42</v>
      </c>
      <c r="D99" t="s">
        <v>63</v>
      </c>
      <c r="E99" t="s">
        <v>82</v>
      </c>
      <c r="F99" t="s">
        <v>63</v>
      </c>
      <c r="G99" t="s">
        <v>63</v>
      </c>
      <c r="H99" t="s">
        <v>62</v>
      </c>
      <c r="I99" t="s">
        <v>63</v>
      </c>
      <c r="J99" t="s">
        <v>63</v>
      </c>
      <c r="K99" t="s">
        <v>63</v>
      </c>
      <c r="L99" t="s">
        <v>63</v>
      </c>
      <c r="M99">
        <v>12.744341117177299</v>
      </c>
      <c r="N99" t="s">
        <v>63</v>
      </c>
      <c r="Q99" t="s">
        <v>93</v>
      </c>
      <c r="R99" t="s">
        <v>32</v>
      </c>
    </row>
    <row r="100" spans="1:18" x14ac:dyDescent="0.35">
      <c r="A100" t="s">
        <v>72</v>
      </c>
      <c r="B100" t="s">
        <v>148</v>
      </c>
      <c r="C100" t="s">
        <v>42</v>
      </c>
      <c r="D100" t="s">
        <v>63</v>
      </c>
      <c r="E100" t="s">
        <v>20</v>
      </c>
      <c r="F100" t="s">
        <v>63</v>
      </c>
      <c r="G100" t="s">
        <v>63</v>
      </c>
      <c r="H100" t="s">
        <v>62</v>
      </c>
      <c r="I100" t="s">
        <v>63</v>
      </c>
      <c r="J100" t="s">
        <v>63</v>
      </c>
      <c r="K100" t="s">
        <v>63</v>
      </c>
      <c r="L100" t="s">
        <v>63</v>
      </c>
      <c r="M100">
        <v>0</v>
      </c>
      <c r="N100" t="s">
        <v>63</v>
      </c>
      <c r="Q100" t="s">
        <v>94</v>
      </c>
      <c r="R100" t="s">
        <v>32</v>
      </c>
    </row>
    <row r="101" spans="1:18" x14ac:dyDescent="0.35">
      <c r="A101" t="s">
        <v>72</v>
      </c>
      <c r="B101" t="s">
        <v>148</v>
      </c>
      <c r="C101" t="s">
        <v>42</v>
      </c>
      <c r="D101" t="s">
        <v>63</v>
      </c>
      <c r="E101" t="s">
        <v>40</v>
      </c>
      <c r="F101" t="s">
        <v>63</v>
      </c>
      <c r="G101" t="s">
        <v>63</v>
      </c>
      <c r="H101" t="s">
        <v>62</v>
      </c>
      <c r="I101" t="s">
        <v>63</v>
      </c>
      <c r="J101" t="s">
        <v>63</v>
      </c>
      <c r="K101" t="s">
        <v>63</v>
      </c>
      <c r="L101" t="s">
        <v>63</v>
      </c>
      <c r="M101">
        <v>2.9187941255999998</v>
      </c>
      <c r="N101" t="s">
        <v>63</v>
      </c>
      <c r="Q101" t="s">
        <v>95</v>
      </c>
      <c r="R101" t="s">
        <v>32</v>
      </c>
    </row>
    <row r="102" spans="1:18" x14ac:dyDescent="0.35">
      <c r="A102" t="s">
        <v>72</v>
      </c>
      <c r="B102" t="s">
        <v>148</v>
      </c>
      <c r="C102" t="s">
        <v>42</v>
      </c>
      <c r="D102" t="s">
        <v>63</v>
      </c>
      <c r="E102" t="s">
        <v>49</v>
      </c>
      <c r="F102" t="s">
        <v>63</v>
      </c>
      <c r="G102" t="s">
        <v>63</v>
      </c>
      <c r="H102" t="s">
        <v>62</v>
      </c>
      <c r="I102" t="s">
        <v>63</v>
      </c>
      <c r="J102" t="s">
        <v>63</v>
      </c>
      <c r="K102" t="s">
        <v>63</v>
      </c>
      <c r="L102" t="s">
        <v>63</v>
      </c>
      <c r="M102">
        <v>119.53716088805299</v>
      </c>
      <c r="N102" t="s">
        <v>63</v>
      </c>
      <c r="Q102" t="s">
        <v>96</v>
      </c>
      <c r="R102" t="s">
        <v>32</v>
      </c>
    </row>
    <row r="103" spans="1:18" x14ac:dyDescent="0.35">
      <c r="A103" t="s">
        <v>72</v>
      </c>
      <c r="B103" t="s">
        <v>148</v>
      </c>
      <c r="C103" t="s">
        <v>42</v>
      </c>
      <c r="D103" t="s">
        <v>63</v>
      </c>
      <c r="E103" t="s">
        <v>25</v>
      </c>
      <c r="F103" t="s">
        <v>63</v>
      </c>
      <c r="G103" t="s">
        <v>63</v>
      </c>
      <c r="H103" t="s">
        <v>62</v>
      </c>
      <c r="I103" t="s">
        <v>63</v>
      </c>
      <c r="J103" t="s">
        <v>63</v>
      </c>
      <c r="K103" t="s">
        <v>63</v>
      </c>
      <c r="L103" t="s">
        <v>63</v>
      </c>
      <c r="M103">
        <v>86.741258062285894</v>
      </c>
      <c r="N103" t="s">
        <v>63</v>
      </c>
      <c r="Q103" t="s">
        <v>1</v>
      </c>
      <c r="R103" t="s">
        <v>32</v>
      </c>
    </row>
    <row r="104" spans="1:18" x14ac:dyDescent="0.35">
      <c r="A104" t="s">
        <v>72</v>
      </c>
      <c r="B104" t="s">
        <v>148</v>
      </c>
      <c r="C104" t="s">
        <v>42</v>
      </c>
      <c r="D104" t="s">
        <v>63</v>
      </c>
      <c r="E104" t="s">
        <v>44</v>
      </c>
      <c r="F104" t="s">
        <v>63</v>
      </c>
      <c r="G104" t="s">
        <v>63</v>
      </c>
      <c r="H104" t="s">
        <v>62</v>
      </c>
      <c r="I104" t="s">
        <v>63</v>
      </c>
      <c r="J104" t="s">
        <v>63</v>
      </c>
      <c r="K104" t="s">
        <v>63</v>
      </c>
      <c r="L104" t="s">
        <v>63</v>
      </c>
      <c r="M104">
        <v>189.692919277611</v>
      </c>
      <c r="N104" t="s">
        <v>63</v>
      </c>
      <c r="Q104" t="s">
        <v>78</v>
      </c>
      <c r="R104" t="s">
        <v>30</v>
      </c>
    </row>
    <row r="105" spans="1:18" x14ac:dyDescent="0.35">
      <c r="A105" t="s">
        <v>72</v>
      </c>
      <c r="B105" t="s">
        <v>148</v>
      </c>
      <c r="C105" t="s">
        <v>42</v>
      </c>
      <c r="D105" t="s">
        <v>63</v>
      </c>
      <c r="E105" t="s">
        <v>50</v>
      </c>
      <c r="F105" t="s">
        <v>63</v>
      </c>
      <c r="G105" t="s">
        <v>63</v>
      </c>
      <c r="H105" t="s">
        <v>62</v>
      </c>
      <c r="I105" t="s">
        <v>63</v>
      </c>
      <c r="J105" t="s">
        <v>63</v>
      </c>
      <c r="K105" t="s">
        <v>63</v>
      </c>
      <c r="L105" t="s">
        <v>63</v>
      </c>
      <c r="M105">
        <v>29.349777447363302</v>
      </c>
      <c r="N105" t="s">
        <v>63</v>
      </c>
      <c r="Q105" t="s">
        <v>83</v>
      </c>
      <c r="R105" t="s">
        <v>30</v>
      </c>
    </row>
    <row r="106" spans="1:18" x14ac:dyDescent="0.35">
      <c r="A106" t="s">
        <v>72</v>
      </c>
      <c r="B106" t="s">
        <v>148</v>
      </c>
      <c r="C106" t="s">
        <v>42</v>
      </c>
      <c r="D106" t="s">
        <v>63</v>
      </c>
      <c r="E106" t="s">
        <v>26</v>
      </c>
      <c r="F106" t="s">
        <v>63</v>
      </c>
      <c r="G106" t="s">
        <v>63</v>
      </c>
      <c r="H106" t="s">
        <v>62</v>
      </c>
      <c r="I106" t="s">
        <v>63</v>
      </c>
      <c r="J106" t="s">
        <v>63</v>
      </c>
      <c r="K106" t="s">
        <v>63</v>
      </c>
      <c r="L106" t="s">
        <v>63</v>
      </c>
      <c r="M106">
        <v>2.1988687750018201</v>
      </c>
      <c r="N106" t="s">
        <v>63</v>
      </c>
      <c r="Q106" t="s">
        <v>84</v>
      </c>
      <c r="R106" t="s">
        <v>30</v>
      </c>
    </row>
    <row r="107" spans="1:18" x14ac:dyDescent="0.35">
      <c r="A107" t="s">
        <v>72</v>
      </c>
      <c r="B107" t="s">
        <v>148</v>
      </c>
      <c r="C107" t="s">
        <v>42</v>
      </c>
      <c r="D107" t="s">
        <v>63</v>
      </c>
      <c r="E107" t="s">
        <v>21</v>
      </c>
      <c r="F107" t="s">
        <v>63</v>
      </c>
      <c r="G107" t="s">
        <v>63</v>
      </c>
      <c r="H107" t="s">
        <v>62</v>
      </c>
      <c r="I107" t="s">
        <v>63</v>
      </c>
      <c r="J107" t="s">
        <v>63</v>
      </c>
      <c r="K107" t="s">
        <v>63</v>
      </c>
      <c r="L107" t="s">
        <v>63</v>
      </c>
      <c r="M107">
        <v>32.657398097841401</v>
      </c>
      <c r="N107" t="s">
        <v>63</v>
      </c>
      <c r="Q107" t="s">
        <v>85</v>
      </c>
      <c r="R107" t="s">
        <v>30</v>
      </c>
    </row>
    <row r="108" spans="1:18" x14ac:dyDescent="0.35">
      <c r="A108" t="s">
        <v>72</v>
      </c>
      <c r="B108" t="s">
        <v>148</v>
      </c>
      <c r="C108" t="s">
        <v>42</v>
      </c>
      <c r="D108" t="s">
        <v>63</v>
      </c>
      <c r="E108" t="s">
        <v>47</v>
      </c>
      <c r="F108" t="s">
        <v>63</v>
      </c>
      <c r="G108" t="s">
        <v>63</v>
      </c>
      <c r="H108" t="s">
        <v>62</v>
      </c>
      <c r="I108" t="s">
        <v>63</v>
      </c>
      <c r="J108" t="s">
        <v>63</v>
      </c>
      <c r="K108" t="s">
        <v>63</v>
      </c>
      <c r="L108" t="s">
        <v>63</v>
      </c>
      <c r="M108">
        <v>59.868896076702697</v>
      </c>
      <c r="N108" t="s">
        <v>63</v>
      </c>
      <c r="Q108" t="s">
        <v>86</v>
      </c>
      <c r="R108" t="s">
        <v>30</v>
      </c>
    </row>
    <row r="109" spans="1:18" x14ac:dyDescent="0.35">
      <c r="A109" t="s">
        <v>72</v>
      </c>
      <c r="B109" t="s">
        <v>148</v>
      </c>
      <c r="C109" t="s">
        <v>42</v>
      </c>
      <c r="D109" t="s">
        <v>63</v>
      </c>
      <c r="E109" t="s">
        <v>48</v>
      </c>
      <c r="F109" t="s">
        <v>63</v>
      </c>
      <c r="G109" t="s">
        <v>63</v>
      </c>
      <c r="H109" t="s">
        <v>62</v>
      </c>
      <c r="I109" t="s">
        <v>63</v>
      </c>
      <c r="J109" t="s">
        <v>63</v>
      </c>
      <c r="K109" t="s">
        <v>63</v>
      </c>
      <c r="L109" t="s">
        <v>63</v>
      </c>
      <c r="M109">
        <v>7.3119863322907701</v>
      </c>
      <c r="N109" t="s">
        <v>63</v>
      </c>
      <c r="Q109" t="s">
        <v>87</v>
      </c>
      <c r="R109" t="s">
        <v>30</v>
      </c>
    </row>
    <row r="110" spans="1:18" x14ac:dyDescent="0.35">
      <c r="A110" t="s">
        <v>72</v>
      </c>
      <c r="B110" t="s">
        <v>148</v>
      </c>
      <c r="C110" t="s">
        <v>42</v>
      </c>
      <c r="D110" t="s">
        <v>63</v>
      </c>
      <c r="E110" t="s">
        <v>15</v>
      </c>
      <c r="F110" t="s">
        <v>63</v>
      </c>
      <c r="G110" t="s">
        <v>63</v>
      </c>
      <c r="H110" t="s">
        <v>62</v>
      </c>
      <c r="I110" t="s">
        <v>63</v>
      </c>
      <c r="J110" t="s">
        <v>63</v>
      </c>
      <c r="K110" t="s">
        <v>63</v>
      </c>
      <c r="L110" t="s">
        <v>63</v>
      </c>
      <c r="M110">
        <v>52.585056629999997</v>
      </c>
      <c r="N110" t="s">
        <v>63</v>
      </c>
      <c r="Q110" t="s">
        <v>88</v>
      </c>
      <c r="R110" t="s">
        <v>30</v>
      </c>
    </row>
    <row r="111" spans="1:18" x14ac:dyDescent="0.35">
      <c r="A111" t="s">
        <v>72</v>
      </c>
      <c r="B111" t="s">
        <v>148</v>
      </c>
      <c r="C111" t="s">
        <v>42</v>
      </c>
      <c r="D111" t="s">
        <v>63</v>
      </c>
      <c r="E111" t="s">
        <v>14</v>
      </c>
      <c r="F111" t="s">
        <v>63</v>
      </c>
      <c r="G111" t="s">
        <v>63</v>
      </c>
      <c r="H111" t="s">
        <v>62</v>
      </c>
      <c r="I111" t="s">
        <v>63</v>
      </c>
      <c r="J111" t="s">
        <v>63</v>
      </c>
      <c r="K111" t="s">
        <v>63</v>
      </c>
      <c r="L111" t="s">
        <v>63</v>
      </c>
      <c r="M111">
        <v>79.985694834</v>
      </c>
      <c r="N111" t="s">
        <v>63</v>
      </c>
      <c r="Q111" t="s">
        <v>89</v>
      </c>
      <c r="R111" t="s">
        <v>30</v>
      </c>
    </row>
    <row r="112" spans="1:18" x14ac:dyDescent="0.35">
      <c r="A112" t="s">
        <v>72</v>
      </c>
      <c r="B112" t="s">
        <v>148</v>
      </c>
      <c r="C112" t="s">
        <v>42</v>
      </c>
      <c r="D112" t="s">
        <v>63</v>
      </c>
      <c r="E112" t="s">
        <v>16</v>
      </c>
      <c r="F112" t="s">
        <v>63</v>
      </c>
      <c r="G112" t="s">
        <v>63</v>
      </c>
      <c r="H112" t="s">
        <v>62</v>
      </c>
      <c r="I112" t="s">
        <v>63</v>
      </c>
      <c r="J112" t="s">
        <v>63</v>
      </c>
      <c r="K112" t="s">
        <v>63</v>
      </c>
      <c r="L112" t="s">
        <v>63</v>
      </c>
      <c r="M112">
        <v>1.6823303463599999</v>
      </c>
      <c r="N112" t="s">
        <v>63</v>
      </c>
      <c r="Q112" t="s">
        <v>2</v>
      </c>
      <c r="R112" t="s">
        <v>30</v>
      </c>
    </row>
    <row r="113" spans="1:18" x14ac:dyDescent="0.35">
      <c r="A113" t="s">
        <v>72</v>
      </c>
      <c r="B113" t="s">
        <v>148</v>
      </c>
      <c r="C113" t="s">
        <v>42</v>
      </c>
      <c r="D113" t="s">
        <v>63</v>
      </c>
      <c r="E113" t="s">
        <v>17</v>
      </c>
      <c r="F113" t="s">
        <v>63</v>
      </c>
      <c r="G113" t="s">
        <v>63</v>
      </c>
      <c r="H113" t="s">
        <v>62</v>
      </c>
      <c r="I113" t="s">
        <v>63</v>
      </c>
      <c r="J113" t="s">
        <v>63</v>
      </c>
      <c r="K113" t="s">
        <v>63</v>
      </c>
      <c r="L113" t="s">
        <v>63</v>
      </c>
      <c r="M113">
        <v>3.8279129468400002</v>
      </c>
      <c r="N113" t="s">
        <v>63</v>
      </c>
      <c r="Q113" t="s">
        <v>90</v>
      </c>
      <c r="R113" t="s">
        <v>30</v>
      </c>
    </row>
    <row r="114" spans="1:18" x14ac:dyDescent="0.35">
      <c r="A114" t="s">
        <v>72</v>
      </c>
      <c r="B114" t="s">
        <v>148</v>
      </c>
      <c r="C114" t="s">
        <v>42</v>
      </c>
      <c r="D114" t="s">
        <v>63</v>
      </c>
      <c r="E114" t="s">
        <v>18</v>
      </c>
      <c r="F114" t="s">
        <v>63</v>
      </c>
      <c r="G114" t="s">
        <v>63</v>
      </c>
      <c r="H114" t="s">
        <v>62</v>
      </c>
      <c r="I114" t="s">
        <v>63</v>
      </c>
      <c r="J114" t="s">
        <v>63</v>
      </c>
      <c r="K114" t="s">
        <v>63</v>
      </c>
      <c r="L114" t="s">
        <v>63</v>
      </c>
      <c r="M114">
        <v>27.114261083999999</v>
      </c>
      <c r="N114" t="s">
        <v>63</v>
      </c>
      <c r="Q114" t="s">
        <v>91</v>
      </c>
      <c r="R114" t="s">
        <v>30</v>
      </c>
    </row>
    <row r="115" spans="1:18" x14ac:dyDescent="0.35">
      <c r="A115" t="s">
        <v>72</v>
      </c>
      <c r="B115" t="s">
        <v>148</v>
      </c>
      <c r="C115" t="s">
        <v>42</v>
      </c>
      <c r="D115" t="s">
        <v>63</v>
      </c>
      <c r="E115" t="s">
        <v>19</v>
      </c>
      <c r="F115" t="s">
        <v>63</v>
      </c>
      <c r="G115" t="s">
        <v>63</v>
      </c>
      <c r="H115" t="s">
        <v>62</v>
      </c>
      <c r="I115" t="s">
        <v>63</v>
      </c>
      <c r="J115" t="s">
        <v>63</v>
      </c>
      <c r="K115" t="s">
        <v>63</v>
      </c>
      <c r="L115" t="s">
        <v>63</v>
      </c>
      <c r="M115">
        <v>23.019110135999998</v>
      </c>
      <c r="N115" t="s">
        <v>63</v>
      </c>
      <c r="Q115" t="s">
        <v>92</v>
      </c>
      <c r="R115" t="s">
        <v>30</v>
      </c>
    </row>
    <row r="116" spans="1:18" x14ac:dyDescent="0.35">
      <c r="A116" t="s">
        <v>72</v>
      </c>
      <c r="B116" t="s">
        <v>148</v>
      </c>
      <c r="C116" t="s">
        <v>42</v>
      </c>
      <c r="D116" t="s">
        <v>63</v>
      </c>
      <c r="E116" t="s">
        <v>111</v>
      </c>
      <c r="F116" t="s">
        <v>63</v>
      </c>
      <c r="G116" t="s">
        <v>63</v>
      </c>
      <c r="H116" t="s">
        <v>62</v>
      </c>
      <c r="I116" t="s">
        <v>63</v>
      </c>
      <c r="J116" t="s">
        <v>63</v>
      </c>
      <c r="K116" t="s">
        <v>63</v>
      </c>
      <c r="L116" t="s">
        <v>63</v>
      </c>
      <c r="M116">
        <v>5.74</v>
      </c>
      <c r="N116" t="s">
        <v>63</v>
      </c>
      <c r="Q116" t="s">
        <v>93</v>
      </c>
      <c r="R116" t="s">
        <v>30</v>
      </c>
    </row>
    <row r="117" spans="1:18" x14ac:dyDescent="0.35">
      <c r="A117" t="s">
        <v>72</v>
      </c>
      <c r="B117" t="s">
        <v>148</v>
      </c>
      <c r="C117" t="s">
        <v>42</v>
      </c>
      <c r="D117" t="s">
        <v>63</v>
      </c>
      <c r="E117" t="s">
        <v>112</v>
      </c>
      <c r="F117" t="s">
        <v>63</v>
      </c>
      <c r="G117" t="s">
        <v>63</v>
      </c>
      <c r="H117" t="s">
        <v>62</v>
      </c>
      <c r="I117" t="s">
        <v>63</v>
      </c>
      <c r="J117" t="s">
        <v>63</v>
      </c>
      <c r="K117" t="s">
        <v>63</v>
      </c>
      <c r="L117" t="s">
        <v>63</v>
      </c>
      <c r="M117">
        <v>1.2</v>
      </c>
      <c r="N117" t="s">
        <v>63</v>
      </c>
      <c r="Q117" t="s">
        <v>94</v>
      </c>
      <c r="R117" t="s">
        <v>30</v>
      </c>
    </row>
    <row r="118" spans="1:18" x14ac:dyDescent="0.35">
      <c r="A118" t="s">
        <v>72</v>
      </c>
      <c r="B118" t="s">
        <v>148</v>
      </c>
      <c r="C118" t="s">
        <v>42</v>
      </c>
      <c r="D118" t="s">
        <v>63</v>
      </c>
      <c r="E118" t="s">
        <v>61</v>
      </c>
      <c r="F118" t="s">
        <v>63</v>
      </c>
      <c r="G118" t="s">
        <v>63</v>
      </c>
      <c r="H118" t="s">
        <v>62</v>
      </c>
      <c r="I118" t="s">
        <v>63</v>
      </c>
      <c r="J118" t="s">
        <v>63</v>
      </c>
      <c r="K118" t="s">
        <v>63</v>
      </c>
      <c r="L118" t="s">
        <v>63</v>
      </c>
      <c r="M118">
        <v>5.95</v>
      </c>
      <c r="N118" t="s">
        <v>63</v>
      </c>
      <c r="Q118" t="s">
        <v>95</v>
      </c>
      <c r="R118" t="s">
        <v>30</v>
      </c>
    </row>
    <row r="119" spans="1:18" x14ac:dyDescent="0.35">
      <c r="A119" t="s">
        <v>72</v>
      </c>
      <c r="B119" t="s">
        <v>148</v>
      </c>
      <c r="C119" t="s">
        <v>42</v>
      </c>
      <c r="D119" t="s">
        <v>63</v>
      </c>
      <c r="E119" t="s">
        <v>59</v>
      </c>
      <c r="F119" t="s">
        <v>63</v>
      </c>
      <c r="G119" t="s">
        <v>63</v>
      </c>
      <c r="H119" t="s">
        <v>62</v>
      </c>
      <c r="I119" t="s">
        <v>63</v>
      </c>
      <c r="J119" t="s">
        <v>63</v>
      </c>
      <c r="K119" t="s">
        <v>63</v>
      </c>
      <c r="L119" t="s">
        <v>63</v>
      </c>
      <c r="M119">
        <v>216.96</v>
      </c>
      <c r="N119" t="s">
        <v>63</v>
      </c>
      <c r="Q119" t="s">
        <v>96</v>
      </c>
      <c r="R119" t="s">
        <v>30</v>
      </c>
    </row>
    <row r="120" spans="1:18" x14ac:dyDescent="0.35">
      <c r="A120" t="s">
        <v>72</v>
      </c>
      <c r="B120" t="s">
        <v>148</v>
      </c>
      <c r="C120" t="s">
        <v>42</v>
      </c>
      <c r="D120" t="s">
        <v>63</v>
      </c>
      <c r="E120" t="s">
        <v>64</v>
      </c>
      <c r="F120" t="s">
        <v>63</v>
      </c>
      <c r="G120" t="s">
        <v>63</v>
      </c>
      <c r="H120" t="s">
        <v>62</v>
      </c>
      <c r="I120" t="s">
        <v>63</v>
      </c>
      <c r="J120" t="s">
        <v>63</v>
      </c>
      <c r="K120" t="s">
        <v>63</v>
      </c>
      <c r="L120" t="s">
        <v>63</v>
      </c>
      <c r="M120">
        <v>55</v>
      </c>
      <c r="N120" t="s">
        <v>63</v>
      </c>
      <c r="Q120" t="s">
        <v>1</v>
      </c>
      <c r="R120" t="s">
        <v>30</v>
      </c>
    </row>
    <row r="121" spans="1:18" x14ac:dyDescent="0.35">
      <c r="A121" t="s">
        <v>72</v>
      </c>
      <c r="B121" t="s">
        <v>148</v>
      </c>
      <c r="C121" t="s">
        <v>42</v>
      </c>
      <c r="D121" t="s">
        <v>63</v>
      </c>
      <c r="E121" t="s">
        <v>65</v>
      </c>
      <c r="F121" t="s">
        <v>63</v>
      </c>
      <c r="G121" t="s">
        <v>63</v>
      </c>
      <c r="H121" t="s">
        <v>62</v>
      </c>
      <c r="I121" t="s">
        <v>63</v>
      </c>
      <c r="J121" t="s">
        <v>63</v>
      </c>
      <c r="K121" t="s">
        <v>63</v>
      </c>
      <c r="L121" t="s">
        <v>63</v>
      </c>
      <c r="M121">
        <v>33.25</v>
      </c>
      <c r="N121" t="s">
        <v>63</v>
      </c>
      <c r="Q121" t="s">
        <v>78</v>
      </c>
      <c r="R121" t="s">
        <v>45</v>
      </c>
    </row>
    <row r="122" spans="1:18" x14ac:dyDescent="0.35">
      <c r="A122" t="s">
        <v>72</v>
      </c>
      <c r="B122" t="s">
        <v>149</v>
      </c>
      <c r="C122" t="s">
        <v>42</v>
      </c>
      <c r="D122" t="s">
        <v>63</v>
      </c>
      <c r="E122" t="s">
        <v>33</v>
      </c>
      <c r="F122" t="s">
        <v>63</v>
      </c>
      <c r="G122" t="s">
        <v>63</v>
      </c>
      <c r="H122" t="s">
        <v>62</v>
      </c>
      <c r="I122" t="s">
        <v>63</v>
      </c>
      <c r="J122" t="s">
        <v>63</v>
      </c>
      <c r="K122" t="s">
        <v>63</v>
      </c>
      <c r="L122" t="s">
        <v>63</v>
      </c>
      <c r="M122">
        <v>143.87917265999999</v>
      </c>
      <c r="N122" t="s">
        <v>63</v>
      </c>
      <c r="Q122" t="s">
        <v>83</v>
      </c>
      <c r="R122" t="s">
        <v>45</v>
      </c>
    </row>
    <row r="123" spans="1:18" x14ac:dyDescent="0.35">
      <c r="A123" t="s">
        <v>72</v>
      </c>
      <c r="B123" t="s">
        <v>149</v>
      </c>
      <c r="C123" t="s">
        <v>42</v>
      </c>
      <c r="D123" t="s">
        <v>63</v>
      </c>
      <c r="E123" t="s">
        <v>29</v>
      </c>
      <c r="F123" t="s">
        <v>63</v>
      </c>
      <c r="G123" t="s">
        <v>63</v>
      </c>
      <c r="H123" t="s">
        <v>62</v>
      </c>
      <c r="I123" t="s">
        <v>63</v>
      </c>
      <c r="J123" t="s">
        <v>63</v>
      </c>
      <c r="K123" t="s">
        <v>63</v>
      </c>
      <c r="L123" t="s">
        <v>63</v>
      </c>
      <c r="M123">
        <v>43.243388173604203</v>
      </c>
      <c r="N123" t="s">
        <v>63</v>
      </c>
      <c r="Q123" t="s">
        <v>84</v>
      </c>
      <c r="R123" t="s">
        <v>45</v>
      </c>
    </row>
    <row r="124" spans="1:18" x14ac:dyDescent="0.35">
      <c r="A124" t="s">
        <v>72</v>
      </c>
      <c r="B124" t="s">
        <v>149</v>
      </c>
      <c r="C124" t="s">
        <v>42</v>
      </c>
      <c r="D124" t="s">
        <v>63</v>
      </c>
      <c r="E124" t="s">
        <v>27</v>
      </c>
      <c r="F124" t="s">
        <v>63</v>
      </c>
      <c r="G124" t="s">
        <v>63</v>
      </c>
      <c r="H124" t="s">
        <v>62</v>
      </c>
      <c r="I124" t="s">
        <v>63</v>
      </c>
      <c r="J124" t="s">
        <v>63</v>
      </c>
      <c r="K124" t="s">
        <v>63</v>
      </c>
      <c r="L124" t="s">
        <v>63</v>
      </c>
      <c r="M124">
        <v>39.224513530111899</v>
      </c>
      <c r="N124" t="s">
        <v>63</v>
      </c>
      <c r="Q124" t="s">
        <v>85</v>
      </c>
      <c r="R124" t="s">
        <v>45</v>
      </c>
    </row>
    <row r="125" spans="1:18" x14ac:dyDescent="0.35">
      <c r="A125" t="s">
        <v>72</v>
      </c>
      <c r="B125" t="s">
        <v>149</v>
      </c>
      <c r="C125" t="s">
        <v>42</v>
      </c>
      <c r="D125" t="s">
        <v>63</v>
      </c>
      <c r="E125" t="s">
        <v>28</v>
      </c>
      <c r="F125" t="s">
        <v>63</v>
      </c>
      <c r="G125" t="s">
        <v>63</v>
      </c>
      <c r="H125" t="s">
        <v>62</v>
      </c>
      <c r="I125" t="s">
        <v>63</v>
      </c>
      <c r="J125" t="s">
        <v>63</v>
      </c>
      <c r="K125" t="s">
        <v>63</v>
      </c>
      <c r="L125" t="s">
        <v>63</v>
      </c>
      <c r="M125">
        <v>60.351293271247201</v>
      </c>
      <c r="N125" t="s">
        <v>63</v>
      </c>
      <c r="Q125" t="s">
        <v>86</v>
      </c>
      <c r="R125" t="s">
        <v>45</v>
      </c>
    </row>
    <row r="126" spans="1:18" x14ac:dyDescent="0.35">
      <c r="A126" t="s">
        <v>72</v>
      </c>
      <c r="B126" t="s">
        <v>149</v>
      </c>
      <c r="C126" t="s">
        <v>42</v>
      </c>
      <c r="D126" t="s">
        <v>63</v>
      </c>
      <c r="E126" t="s">
        <v>31</v>
      </c>
      <c r="F126" t="s">
        <v>63</v>
      </c>
      <c r="G126" t="s">
        <v>63</v>
      </c>
      <c r="H126" t="s">
        <v>62</v>
      </c>
      <c r="I126" t="s">
        <v>63</v>
      </c>
      <c r="J126" t="s">
        <v>63</v>
      </c>
      <c r="K126" t="s">
        <v>63</v>
      </c>
      <c r="L126" t="s">
        <v>63</v>
      </c>
      <c r="M126">
        <v>25.390144296504001</v>
      </c>
      <c r="N126" t="s">
        <v>63</v>
      </c>
      <c r="Q126" t="s">
        <v>87</v>
      </c>
      <c r="R126" t="s">
        <v>45</v>
      </c>
    </row>
    <row r="127" spans="1:18" x14ac:dyDescent="0.35">
      <c r="A127" t="s">
        <v>72</v>
      </c>
      <c r="B127" t="s">
        <v>149</v>
      </c>
      <c r="C127" t="s">
        <v>42</v>
      </c>
      <c r="D127" t="s">
        <v>63</v>
      </c>
      <c r="E127" t="s">
        <v>32</v>
      </c>
      <c r="F127" t="s">
        <v>63</v>
      </c>
      <c r="G127" t="s">
        <v>63</v>
      </c>
      <c r="H127" t="s">
        <v>62</v>
      </c>
      <c r="I127" t="s">
        <v>63</v>
      </c>
      <c r="J127" t="s">
        <v>63</v>
      </c>
      <c r="K127" t="s">
        <v>63</v>
      </c>
      <c r="L127" t="s">
        <v>63</v>
      </c>
      <c r="M127">
        <v>0</v>
      </c>
      <c r="N127" t="s">
        <v>63</v>
      </c>
      <c r="Q127" t="s">
        <v>88</v>
      </c>
      <c r="R127" t="s">
        <v>45</v>
      </c>
    </row>
    <row r="128" spans="1:18" x14ac:dyDescent="0.35">
      <c r="A128" t="s">
        <v>72</v>
      </c>
      <c r="B128" t="s">
        <v>149</v>
      </c>
      <c r="C128" t="s">
        <v>42</v>
      </c>
      <c r="D128" t="s">
        <v>63</v>
      </c>
      <c r="E128" t="s">
        <v>30</v>
      </c>
      <c r="F128" t="s">
        <v>63</v>
      </c>
      <c r="G128" t="s">
        <v>63</v>
      </c>
      <c r="H128" t="s">
        <v>62</v>
      </c>
      <c r="I128" t="s">
        <v>63</v>
      </c>
      <c r="J128" t="s">
        <v>63</v>
      </c>
      <c r="K128" t="s">
        <v>63</v>
      </c>
      <c r="L128" t="s">
        <v>63</v>
      </c>
      <c r="M128">
        <v>24.413600285099999</v>
      </c>
      <c r="N128" t="s">
        <v>63</v>
      </c>
      <c r="Q128" t="s">
        <v>89</v>
      </c>
      <c r="R128" t="s">
        <v>45</v>
      </c>
    </row>
    <row r="129" spans="1:18" x14ac:dyDescent="0.35">
      <c r="A129" t="s">
        <v>72</v>
      </c>
      <c r="B129" t="s">
        <v>149</v>
      </c>
      <c r="C129" t="s">
        <v>42</v>
      </c>
      <c r="D129" t="s">
        <v>63</v>
      </c>
      <c r="E129" t="s">
        <v>45</v>
      </c>
      <c r="F129" t="s">
        <v>63</v>
      </c>
      <c r="G129" t="s">
        <v>63</v>
      </c>
      <c r="H129" t="s">
        <v>62</v>
      </c>
      <c r="I129" t="s">
        <v>63</v>
      </c>
      <c r="J129" t="s">
        <v>63</v>
      </c>
      <c r="K129" t="s">
        <v>63</v>
      </c>
      <c r="L129" t="s">
        <v>63</v>
      </c>
      <c r="M129">
        <v>6.8969931158134097</v>
      </c>
      <c r="N129" t="s">
        <v>63</v>
      </c>
      <c r="Q129" t="s">
        <v>2</v>
      </c>
      <c r="R129" t="s">
        <v>45</v>
      </c>
    </row>
    <row r="130" spans="1:18" x14ac:dyDescent="0.35">
      <c r="A130" t="s">
        <v>72</v>
      </c>
      <c r="B130" t="s">
        <v>149</v>
      </c>
      <c r="C130" t="s">
        <v>42</v>
      </c>
      <c r="D130" t="s">
        <v>63</v>
      </c>
      <c r="E130" t="s">
        <v>46</v>
      </c>
      <c r="F130" t="s">
        <v>63</v>
      </c>
      <c r="G130" t="s">
        <v>63</v>
      </c>
      <c r="H130" t="s">
        <v>62</v>
      </c>
      <c r="I130" t="s">
        <v>63</v>
      </c>
      <c r="J130" t="s">
        <v>63</v>
      </c>
      <c r="K130" t="s">
        <v>63</v>
      </c>
      <c r="L130" t="s">
        <v>63</v>
      </c>
      <c r="M130">
        <v>370.26965935478</v>
      </c>
      <c r="N130" t="s">
        <v>63</v>
      </c>
      <c r="Q130" t="s">
        <v>90</v>
      </c>
      <c r="R130" t="s">
        <v>45</v>
      </c>
    </row>
    <row r="131" spans="1:18" x14ac:dyDescent="0.35">
      <c r="A131" t="s">
        <v>72</v>
      </c>
      <c r="B131" t="s">
        <v>149</v>
      </c>
      <c r="C131" t="s">
        <v>42</v>
      </c>
      <c r="D131" t="s">
        <v>63</v>
      </c>
      <c r="E131" t="s">
        <v>36</v>
      </c>
      <c r="F131" t="s">
        <v>63</v>
      </c>
      <c r="G131" t="s">
        <v>63</v>
      </c>
      <c r="H131" t="s">
        <v>62</v>
      </c>
      <c r="I131" t="s">
        <v>63</v>
      </c>
      <c r="J131" t="s">
        <v>63</v>
      </c>
      <c r="K131" t="s">
        <v>63</v>
      </c>
      <c r="L131" t="s">
        <v>63</v>
      </c>
      <c r="M131">
        <v>169.88636817008299</v>
      </c>
      <c r="N131" t="s">
        <v>63</v>
      </c>
      <c r="Q131" t="s">
        <v>91</v>
      </c>
      <c r="R131" t="s">
        <v>45</v>
      </c>
    </row>
    <row r="132" spans="1:18" x14ac:dyDescent="0.35">
      <c r="A132" t="s">
        <v>72</v>
      </c>
      <c r="B132" t="s">
        <v>149</v>
      </c>
      <c r="C132" t="s">
        <v>42</v>
      </c>
      <c r="D132" t="s">
        <v>63</v>
      </c>
      <c r="E132" t="s">
        <v>79</v>
      </c>
      <c r="F132" t="s">
        <v>63</v>
      </c>
      <c r="G132" t="s">
        <v>63</v>
      </c>
      <c r="H132" t="s">
        <v>62</v>
      </c>
      <c r="I132" t="s">
        <v>63</v>
      </c>
      <c r="J132" t="s">
        <v>63</v>
      </c>
      <c r="K132" t="s">
        <v>63</v>
      </c>
      <c r="L132" t="s">
        <v>63</v>
      </c>
      <c r="M132">
        <v>82.923568207200006</v>
      </c>
      <c r="N132" t="s">
        <v>63</v>
      </c>
      <c r="Q132" t="s">
        <v>92</v>
      </c>
      <c r="R132" t="s">
        <v>45</v>
      </c>
    </row>
    <row r="133" spans="1:18" x14ac:dyDescent="0.35">
      <c r="A133" t="s">
        <v>72</v>
      </c>
      <c r="B133" t="s">
        <v>149</v>
      </c>
      <c r="C133" t="s">
        <v>42</v>
      </c>
      <c r="D133" t="s">
        <v>63</v>
      </c>
      <c r="E133" t="s">
        <v>80</v>
      </c>
      <c r="F133" t="s">
        <v>63</v>
      </c>
      <c r="G133" t="s">
        <v>63</v>
      </c>
      <c r="H133" t="s">
        <v>62</v>
      </c>
      <c r="I133" t="s">
        <v>63</v>
      </c>
      <c r="J133" t="s">
        <v>63</v>
      </c>
      <c r="K133" t="s">
        <v>63</v>
      </c>
      <c r="L133" t="s">
        <v>63</v>
      </c>
      <c r="M133">
        <v>66.8170810055109</v>
      </c>
      <c r="N133" t="s">
        <v>63</v>
      </c>
      <c r="Q133" t="s">
        <v>93</v>
      </c>
      <c r="R133" t="s">
        <v>45</v>
      </c>
    </row>
    <row r="134" spans="1:18" x14ac:dyDescent="0.35">
      <c r="A134" t="s">
        <v>72</v>
      </c>
      <c r="B134" t="s">
        <v>149</v>
      </c>
      <c r="C134" t="s">
        <v>42</v>
      </c>
      <c r="D134" t="s">
        <v>63</v>
      </c>
      <c r="E134" t="s">
        <v>37</v>
      </c>
      <c r="F134" t="s">
        <v>63</v>
      </c>
      <c r="G134" t="s">
        <v>63</v>
      </c>
      <c r="H134" t="s">
        <v>62</v>
      </c>
      <c r="I134" t="s">
        <v>63</v>
      </c>
      <c r="J134" t="s">
        <v>63</v>
      </c>
      <c r="K134" t="s">
        <v>63</v>
      </c>
      <c r="L134" t="s">
        <v>63</v>
      </c>
      <c r="M134">
        <v>0.40837200000000001</v>
      </c>
      <c r="N134" t="s">
        <v>63</v>
      </c>
      <c r="Q134" t="s">
        <v>94</v>
      </c>
      <c r="R134" t="s">
        <v>45</v>
      </c>
    </row>
    <row r="135" spans="1:18" x14ac:dyDescent="0.35">
      <c r="A135" t="s">
        <v>72</v>
      </c>
      <c r="B135" t="s">
        <v>149</v>
      </c>
      <c r="C135" t="s">
        <v>42</v>
      </c>
      <c r="D135" t="s">
        <v>63</v>
      </c>
      <c r="E135" t="s">
        <v>81</v>
      </c>
      <c r="F135" t="s">
        <v>63</v>
      </c>
      <c r="G135" t="s">
        <v>63</v>
      </c>
      <c r="H135" t="s">
        <v>62</v>
      </c>
      <c r="I135" t="s">
        <v>63</v>
      </c>
      <c r="J135" t="s">
        <v>63</v>
      </c>
      <c r="K135" t="s">
        <v>63</v>
      </c>
      <c r="L135" t="s">
        <v>63</v>
      </c>
      <c r="M135">
        <v>168.120817363409</v>
      </c>
      <c r="N135" t="s">
        <v>63</v>
      </c>
      <c r="Q135" t="s">
        <v>95</v>
      </c>
      <c r="R135" t="s">
        <v>45</v>
      </c>
    </row>
    <row r="136" spans="1:18" x14ac:dyDescent="0.35">
      <c r="A136" t="s">
        <v>72</v>
      </c>
      <c r="B136" t="s">
        <v>149</v>
      </c>
      <c r="C136" t="s">
        <v>42</v>
      </c>
      <c r="D136" t="s">
        <v>63</v>
      </c>
      <c r="E136" t="s">
        <v>35</v>
      </c>
      <c r="F136" t="s">
        <v>63</v>
      </c>
      <c r="G136" t="s">
        <v>63</v>
      </c>
      <c r="H136" t="s">
        <v>62</v>
      </c>
      <c r="I136" t="s">
        <v>63</v>
      </c>
      <c r="J136" t="s">
        <v>63</v>
      </c>
      <c r="K136" t="s">
        <v>63</v>
      </c>
      <c r="L136" t="s">
        <v>63</v>
      </c>
      <c r="M136">
        <v>1191.5070000000001</v>
      </c>
      <c r="N136" t="s">
        <v>63</v>
      </c>
      <c r="Q136" t="s">
        <v>96</v>
      </c>
      <c r="R136" t="s">
        <v>45</v>
      </c>
    </row>
    <row r="137" spans="1:18" x14ac:dyDescent="0.35">
      <c r="A137" t="s">
        <v>72</v>
      </c>
      <c r="B137" t="s">
        <v>149</v>
      </c>
      <c r="C137" t="s">
        <v>42</v>
      </c>
      <c r="D137" t="s">
        <v>63</v>
      </c>
      <c r="E137" t="s">
        <v>38</v>
      </c>
      <c r="F137" t="s">
        <v>63</v>
      </c>
      <c r="G137" t="s">
        <v>63</v>
      </c>
      <c r="H137" t="s">
        <v>62</v>
      </c>
      <c r="I137" t="s">
        <v>63</v>
      </c>
      <c r="J137" t="s">
        <v>63</v>
      </c>
      <c r="K137" t="s">
        <v>63</v>
      </c>
      <c r="L137" t="s">
        <v>63</v>
      </c>
      <c r="M137">
        <v>10.6</v>
      </c>
      <c r="N137" t="s">
        <v>63</v>
      </c>
      <c r="Q137" t="s">
        <v>1</v>
      </c>
      <c r="R137" t="s">
        <v>45</v>
      </c>
    </row>
    <row r="138" spans="1:18" x14ac:dyDescent="0.35">
      <c r="A138" t="s">
        <v>72</v>
      </c>
      <c r="B138" t="s">
        <v>149</v>
      </c>
      <c r="C138" t="s">
        <v>42</v>
      </c>
      <c r="D138" t="s">
        <v>63</v>
      </c>
      <c r="E138" t="s">
        <v>39</v>
      </c>
      <c r="F138" t="s">
        <v>63</v>
      </c>
      <c r="G138" t="s">
        <v>63</v>
      </c>
      <c r="H138" t="s">
        <v>62</v>
      </c>
      <c r="I138" t="s">
        <v>63</v>
      </c>
      <c r="J138" t="s">
        <v>63</v>
      </c>
      <c r="K138" t="s">
        <v>63</v>
      </c>
      <c r="L138" t="s">
        <v>63</v>
      </c>
      <c r="M138">
        <v>103.532697362672</v>
      </c>
      <c r="N138" t="s">
        <v>63</v>
      </c>
      <c r="Q138" t="s">
        <v>78</v>
      </c>
      <c r="R138" t="s">
        <v>46</v>
      </c>
    </row>
    <row r="139" spans="1:18" x14ac:dyDescent="0.35">
      <c r="A139" t="s">
        <v>72</v>
      </c>
      <c r="B139" t="s">
        <v>149</v>
      </c>
      <c r="C139" t="s">
        <v>42</v>
      </c>
      <c r="D139" t="s">
        <v>63</v>
      </c>
      <c r="E139" t="s">
        <v>82</v>
      </c>
      <c r="F139" t="s">
        <v>63</v>
      </c>
      <c r="G139" t="s">
        <v>63</v>
      </c>
      <c r="H139" t="s">
        <v>62</v>
      </c>
      <c r="I139" t="s">
        <v>63</v>
      </c>
      <c r="J139" t="s">
        <v>63</v>
      </c>
      <c r="K139" t="s">
        <v>63</v>
      </c>
      <c r="L139" t="s">
        <v>63</v>
      </c>
      <c r="M139">
        <v>14.958422671354899</v>
      </c>
      <c r="N139" t="s">
        <v>63</v>
      </c>
      <c r="Q139" t="s">
        <v>83</v>
      </c>
      <c r="R139" t="s">
        <v>46</v>
      </c>
    </row>
    <row r="140" spans="1:18" x14ac:dyDescent="0.35">
      <c r="A140" t="s">
        <v>72</v>
      </c>
      <c r="B140" t="s">
        <v>149</v>
      </c>
      <c r="C140" t="s">
        <v>42</v>
      </c>
      <c r="D140" t="s">
        <v>63</v>
      </c>
      <c r="E140" t="s">
        <v>20</v>
      </c>
      <c r="F140" t="s">
        <v>63</v>
      </c>
      <c r="G140" t="s">
        <v>63</v>
      </c>
      <c r="H140" t="s">
        <v>62</v>
      </c>
      <c r="I140" t="s">
        <v>63</v>
      </c>
      <c r="J140" t="s">
        <v>63</v>
      </c>
      <c r="K140" t="s">
        <v>63</v>
      </c>
      <c r="L140" t="s">
        <v>63</v>
      </c>
      <c r="M140">
        <v>9.0245050488</v>
      </c>
      <c r="N140" t="s">
        <v>63</v>
      </c>
      <c r="Q140" t="s">
        <v>84</v>
      </c>
      <c r="R140" t="s">
        <v>46</v>
      </c>
    </row>
    <row r="141" spans="1:18" x14ac:dyDescent="0.35">
      <c r="A141" t="s">
        <v>72</v>
      </c>
      <c r="B141" t="s">
        <v>149</v>
      </c>
      <c r="C141" t="s">
        <v>42</v>
      </c>
      <c r="D141" t="s">
        <v>63</v>
      </c>
      <c r="E141" t="s">
        <v>40</v>
      </c>
      <c r="F141" t="s">
        <v>63</v>
      </c>
      <c r="G141" t="s">
        <v>63</v>
      </c>
      <c r="H141" t="s">
        <v>62</v>
      </c>
      <c r="I141" t="s">
        <v>63</v>
      </c>
      <c r="J141" t="s">
        <v>63</v>
      </c>
      <c r="K141" t="s">
        <v>63</v>
      </c>
      <c r="L141" t="s">
        <v>63</v>
      </c>
      <c r="M141">
        <v>314.73826455239998</v>
      </c>
      <c r="N141" t="s">
        <v>63</v>
      </c>
      <c r="Q141" t="s">
        <v>85</v>
      </c>
      <c r="R141" t="s">
        <v>46</v>
      </c>
    </row>
    <row r="142" spans="1:18" x14ac:dyDescent="0.35">
      <c r="A142" t="s">
        <v>72</v>
      </c>
      <c r="B142" t="s">
        <v>149</v>
      </c>
      <c r="C142" t="s">
        <v>42</v>
      </c>
      <c r="D142" t="s">
        <v>63</v>
      </c>
      <c r="E142" t="s">
        <v>49</v>
      </c>
      <c r="F142" t="s">
        <v>63</v>
      </c>
      <c r="G142" t="s">
        <v>63</v>
      </c>
      <c r="H142" t="s">
        <v>62</v>
      </c>
      <c r="I142" t="s">
        <v>63</v>
      </c>
      <c r="J142" t="s">
        <v>63</v>
      </c>
      <c r="K142" t="s">
        <v>63</v>
      </c>
      <c r="L142" t="s">
        <v>63</v>
      </c>
      <c r="M142">
        <v>62.7057021421098</v>
      </c>
      <c r="N142" t="s">
        <v>63</v>
      </c>
      <c r="Q142" t="s">
        <v>86</v>
      </c>
      <c r="R142" t="s">
        <v>46</v>
      </c>
    </row>
    <row r="143" spans="1:18" x14ac:dyDescent="0.35">
      <c r="A143" t="s">
        <v>72</v>
      </c>
      <c r="B143" t="s">
        <v>149</v>
      </c>
      <c r="C143" t="s">
        <v>42</v>
      </c>
      <c r="D143" t="s">
        <v>63</v>
      </c>
      <c r="E143" t="s">
        <v>25</v>
      </c>
      <c r="F143" t="s">
        <v>63</v>
      </c>
      <c r="G143" t="s">
        <v>63</v>
      </c>
      <c r="H143" t="s">
        <v>62</v>
      </c>
      <c r="I143" t="s">
        <v>63</v>
      </c>
      <c r="J143" t="s">
        <v>63</v>
      </c>
      <c r="K143" t="s">
        <v>63</v>
      </c>
      <c r="L143" t="s">
        <v>63</v>
      </c>
      <c r="M143">
        <v>90.203075872194006</v>
      </c>
      <c r="N143" t="s">
        <v>63</v>
      </c>
      <c r="Q143" t="s">
        <v>87</v>
      </c>
      <c r="R143" t="s">
        <v>46</v>
      </c>
    </row>
    <row r="144" spans="1:18" x14ac:dyDescent="0.35">
      <c r="A144" t="s">
        <v>72</v>
      </c>
      <c r="B144" t="s">
        <v>149</v>
      </c>
      <c r="C144" t="s">
        <v>42</v>
      </c>
      <c r="D144" t="s">
        <v>63</v>
      </c>
      <c r="E144" t="s">
        <v>44</v>
      </c>
      <c r="F144" t="s">
        <v>63</v>
      </c>
      <c r="G144" t="s">
        <v>63</v>
      </c>
      <c r="H144" t="s">
        <v>62</v>
      </c>
      <c r="I144" t="s">
        <v>63</v>
      </c>
      <c r="J144" t="s">
        <v>63</v>
      </c>
      <c r="K144" t="s">
        <v>63</v>
      </c>
      <c r="L144" t="s">
        <v>63</v>
      </c>
      <c r="M144">
        <v>141.04848436618201</v>
      </c>
      <c r="N144" t="s">
        <v>63</v>
      </c>
      <c r="Q144" t="s">
        <v>88</v>
      </c>
      <c r="R144" t="s">
        <v>46</v>
      </c>
    </row>
    <row r="145" spans="1:18" x14ac:dyDescent="0.35">
      <c r="A145" t="s">
        <v>72</v>
      </c>
      <c r="B145" t="s">
        <v>149</v>
      </c>
      <c r="C145" t="s">
        <v>42</v>
      </c>
      <c r="D145" t="s">
        <v>63</v>
      </c>
      <c r="E145" t="s">
        <v>50</v>
      </c>
      <c r="F145" t="s">
        <v>63</v>
      </c>
      <c r="G145" t="s">
        <v>63</v>
      </c>
      <c r="H145" t="s">
        <v>62</v>
      </c>
      <c r="I145" t="s">
        <v>63</v>
      </c>
      <c r="J145" t="s">
        <v>63</v>
      </c>
      <c r="K145" t="s">
        <v>63</v>
      </c>
      <c r="L145" t="s">
        <v>63</v>
      </c>
      <c r="M145">
        <v>35.8863770307332</v>
      </c>
      <c r="N145" t="s">
        <v>63</v>
      </c>
      <c r="Q145" t="s">
        <v>89</v>
      </c>
      <c r="R145" t="s">
        <v>46</v>
      </c>
    </row>
    <row r="146" spans="1:18" x14ac:dyDescent="0.35">
      <c r="A146" t="s">
        <v>72</v>
      </c>
      <c r="B146" t="s">
        <v>149</v>
      </c>
      <c r="C146" t="s">
        <v>42</v>
      </c>
      <c r="D146" t="s">
        <v>63</v>
      </c>
      <c r="E146" t="s">
        <v>26</v>
      </c>
      <c r="F146" t="s">
        <v>63</v>
      </c>
      <c r="G146" t="s">
        <v>63</v>
      </c>
      <c r="H146" t="s">
        <v>62</v>
      </c>
      <c r="I146" t="s">
        <v>63</v>
      </c>
      <c r="J146" t="s">
        <v>63</v>
      </c>
      <c r="K146" t="s">
        <v>63</v>
      </c>
      <c r="L146" t="s">
        <v>63</v>
      </c>
      <c r="M146">
        <v>20.940863294311299</v>
      </c>
      <c r="N146" t="s">
        <v>63</v>
      </c>
      <c r="Q146" t="s">
        <v>2</v>
      </c>
      <c r="R146" t="s">
        <v>46</v>
      </c>
    </row>
    <row r="147" spans="1:18" x14ac:dyDescent="0.35">
      <c r="A147" t="s">
        <v>72</v>
      </c>
      <c r="B147" t="s">
        <v>149</v>
      </c>
      <c r="C147" t="s">
        <v>42</v>
      </c>
      <c r="D147" t="s">
        <v>63</v>
      </c>
      <c r="E147" t="s">
        <v>21</v>
      </c>
      <c r="F147" t="s">
        <v>63</v>
      </c>
      <c r="G147" t="s">
        <v>63</v>
      </c>
      <c r="H147" t="s">
        <v>62</v>
      </c>
      <c r="I147" t="s">
        <v>63</v>
      </c>
      <c r="J147" t="s">
        <v>63</v>
      </c>
      <c r="K147" t="s">
        <v>63</v>
      </c>
      <c r="L147" t="s">
        <v>63</v>
      </c>
      <c r="M147">
        <v>32.026252297438099</v>
      </c>
      <c r="N147" t="s">
        <v>63</v>
      </c>
      <c r="Q147" t="s">
        <v>90</v>
      </c>
      <c r="R147" t="s">
        <v>46</v>
      </c>
    </row>
    <row r="148" spans="1:18" x14ac:dyDescent="0.35">
      <c r="A148" t="s">
        <v>72</v>
      </c>
      <c r="B148" t="s">
        <v>149</v>
      </c>
      <c r="C148" t="s">
        <v>42</v>
      </c>
      <c r="D148" t="s">
        <v>63</v>
      </c>
      <c r="E148" t="s">
        <v>47</v>
      </c>
      <c r="F148" t="s">
        <v>63</v>
      </c>
      <c r="G148" t="s">
        <v>63</v>
      </c>
      <c r="H148" t="s">
        <v>62</v>
      </c>
      <c r="I148" t="s">
        <v>63</v>
      </c>
      <c r="J148" t="s">
        <v>63</v>
      </c>
      <c r="K148" t="s">
        <v>63</v>
      </c>
      <c r="L148" t="s">
        <v>63</v>
      </c>
      <c r="M148">
        <v>12.268665734255499</v>
      </c>
      <c r="N148" t="s">
        <v>63</v>
      </c>
      <c r="Q148" t="s">
        <v>91</v>
      </c>
      <c r="R148" t="s">
        <v>46</v>
      </c>
    </row>
    <row r="149" spans="1:18" x14ac:dyDescent="0.35">
      <c r="A149" t="s">
        <v>72</v>
      </c>
      <c r="B149" t="s">
        <v>149</v>
      </c>
      <c r="C149" t="s">
        <v>42</v>
      </c>
      <c r="D149" t="s">
        <v>63</v>
      </c>
      <c r="E149" t="s">
        <v>48</v>
      </c>
      <c r="F149" t="s">
        <v>63</v>
      </c>
      <c r="G149" t="s">
        <v>63</v>
      </c>
      <c r="H149" t="s">
        <v>62</v>
      </c>
      <c r="I149" t="s">
        <v>63</v>
      </c>
      <c r="J149" t="s">
        <v>63</v>
      </c>
      <c r="K149" t="s">
        <v>63</v>
      </c>
      <c r="L149" t="s">
        <v>63</v>
      </c>
      <c r="M149">
        <v>582.66276096072897</v>
      </c>
      <c r="N149" t="s">
        <v>63</v>
      </c>
      <c r="Q149" t="s">
        <v>92</v>
      </c>
      <c r="R149" t="s">
        <v>46</v>
      </c>
    </row>
    <row r="150" spans="1:18" x14ac:dyDescent="0.35">
      <c r="A150" t="s">
        <v>72</v>
      </c>
      <c r="B150" t="s">
        <v>149</v>
      </c>
      <c r="C150" t="s">
        <v>42</v>
      </c>
      <c r="D150" t="s">
        <v>63</v>
      </c>
      <c r="E150" t="s">
        <v>15</v>
      </c>
      <c r="F150" t="s">
        <v>63</v>
      </c>
      <c r="G150" t="s">
        <v>63</v>
      </c>
      <c r="H150" t="s">
        <v>62</v>
      </c>
      <c r="I150" t="s">
        <v>63</v>
      </c>
      <c r="J150" t="s">
        <v>63</v>
      </c>
      <c r="K150" t="s">
        <v>63</v>
      </c>
      <c r="L150" t="s">
        <v>63</v>
      </c>
      <c r="M150">
        <v>25.455057364799998</v>
      </c>
      <c r="N150" t="s">
        <v>63</v>
      </c>
      <c r="Q150" t="s">
        <v>93</v>
      </c>
      <c r="R150" t="s">
        <v>46</v>
      </c>
    </row>
    <row r="151" spans="1:18" x14ac:dyDescent="0.35">
      <c r="A151" t="s">
        <v>72</v>
      </c>
      <c r="B151" t="s">
        <v>149</v>
      </c>
      <c r="C151" t="s">
        <v>42</v>
      </c>
      <c r="D151" t="s">
        <v>63</v>
      </c>
      <c r="E151" t="s">
        <v>14</v>
      </c>
      <c r="F151" t="s">
        <v>63</v>
      </c>
      <c r="G151" t="s">
        <v>63</v>
      </c>
      <c r="H151" t="s">
        <v>62</v>
      </c>
      <c r="I151" t="s">
        <v>63</v>
      </c>
      <c r="J151" t="s">
        <v>63</v>
      </c>
      <c r="K151" t="s">
        <v>63</v>
      </c>
      <c r="L151" t="s">
        <v>63</v>
      </c>
      <c r="M151">
        <v>68.640798236400002</v>
      </c>
      <c r="N151" t="s">
        <v>63</v>
      </c>
      <c r="Q151" t="s">
        <v>94</v>
      </c>
      <c r="R151" t="s">
        <v>46</v>
      </c>
    </row>
    <row r="152" spans="1:18" x14ac:dyDescent="0.35">
      <c r="A152" t="s">
        <v>72</v>
      </c>
      <c r="B152" t="s">
        <v>149</v>
      </c>
      <c r="C152" t="s">
        <v>42</v>
      </c>
      <c r="D152" t="s">
        <v>63</v>
      </c>
      <c r="E152" t="s">
        <v>16</v>
      </c>
      <c r="F152" t="s">
        <v>63</v>
      </c>
      <c r="G152" t="s">
        <v>63</v>
      </c>
      <c r="H152" t="s">
        <v>62</v>
      </c>
      <c r="I152" t="s">
        <v>63</v>
      </c>
      <c r="J152" t="s">
        <v>63</v>
      </c>
      <c r="K152" t="s">
        <v>63</v>
      </c>
      <c r="L152" t="s">
        <v>63</v>
      </c>
      <c r="M152">
        <v>8.8082086806</v>
      </c>
      <c r="N152" t="s">
        <v>63</v>
      </c>
      <c r="Q152" t="s">
        <v>95</v>
      </c>
      <c r="R152" t="s">
        <v>46</v>
      </c>
    </row>
    <row r="153" spans="1:18" x14ac:dyDescent="0.35">
      <c r="A153" t="s">
        <v>72</v>
      </c>
      <c r="B153" t="s">
        <v>149</v>
      </c>
      <c r="C153" t="s">
        <v>42</v>
      </c>
      <c r="D153" t="s">
        <v>63</v>
      </c>
      <c r="E153" t="s">
        <v>17</v>
      </c>
      <c r="F153" t="s">
        <v>63</v>
      </c>
      <c r="G153" t="s">
        <v>63</v>
      </c>
      <c r="H153" t="s">
        <v>62</v>
      </c>
      <c r="I153" t="s">
        <v>63</v>
      </c>
      <c r="J153" t="s">
        <v>63</v>
      </c>
      <c r="K153" t="s">
        <v>63</v>
      </c>
      <c r="L153" t="s">
        <v>63</v>
      </c>
      <c r="M153">
        <v>18.179117001000002</v>
      </c>
      <c r="N153" t="s">
        <v>63</v>
      </c>
      <c r="Q153" t="s">
        <v>96</v>
      </c>
      <c r="R153" t="s">
        <v>46</v>
      </c>
    </row>
    <row r="154" spans="1:18" x14ac:dyDescent="0.35">
      <c r="A154" t="s">
        <v>72</v>
      </c>
      <c r="B154" t="s">
        <v>149</v>
      </c>
      <c r="C154" t="s">
        <v>42</v>
      </c>
      <c r="D154" t="s">
        <v>63</v>
      </c>
      <c r="E154" t="s">
        <v>18</v>
      </c>
      <c r="F154" t="s">
        <v>63</v>
      </c>
      <c r="G154" t="s">
        <v>63</v>
      </c>
      <c r="H154" t="s">
        <v>62</v>
      </c>
      <c r="I154" t="s">
        <v>63</v>
      </c>
      <c r="J154" t="s">
        <v>63</v>
      </c>
      <c r="K154" t="s">
        <v>63</v>
      </c>
      <c r="L154" t="s">
        <v>63</v>
      </c>
      <c r="M154">
        <v>1.3265792063999999</v>
      </c>
      <c r="N154" t="s">
        <v>63</v>
      </c>
      <c r="Q154" t="s">
        <v>1</v>
      </c>
      <c r="R154" t="s">
        <v>46</v>
      </c>
    </row>
    <row r="155" spans="1:18" x14ac:dyDescent="0.35">
      <c r="A155" t="s">
        <v>72</v>
      </c>
      <c r="B155" t="s">
        <v>149</v>
      </c>
      <c r="C155" t="s">
        <v>42</v>
      </c>
      <c r="D155" t="s">
        <v>63</v>
      </c>
      <c r="E155" t="s">
        <v>19</v>
      </c>
      <c r="F155" t="s">
        <v>63</v>
      </c>
      <c r="G155" t="s">
        <v>63</v>
      </c>
      <c r="H155" t="s">
        <v>62</v>
      </c>
      <c r="I155" t="s">
        <v>63</v>
      </c>
      <c r="J155" t="s">
        <v>63</v>
      </c>
      <c r="K155" t="s">
        <v>63</v>
      </c>
      <c r="L155" t="s">
        <v>63</v>
      </c>
      <c r="M155">
        <v>1.4358128184000001</v>
      </c>
      <c r="N155" t="s">
        <v>63</v>
      </c>
      <c r="Q155" t="s">
        <v>78</v>
      </c>
      <c r="R155" t="s">
        <v>36</v>
      </c>
    </row>
    <row r="156" spans="1:18" x14ac:dyDescent="0.35">
      <c r="A156" t="s">
        <v>72</v>
      </c>
      <c r="B156" t="s">
        <v>149</v>
      </c>
      <c r="C156" t="s">
        <v>42</v>
      </c>
      <c r="D156" t="s">
        <v>63</v>
      </c>
      <c r="E156" t="s">
        <v>111</v>
      </c>
      <c r="F156" t="s">
        <v>63</v>
      </c>
      <c r="G156" t="s">
        <v>63</v>
      </c>
      <c r="H156" t="s">
        <v>62</v>
      </c>
      <c r="I156" t="s">
        <v>63</v>
      </c>
      <c r="J156" t="s">
        <v>63</v>
      </c>
      <c r="K156" t="s">
        <v>63</v>
      </c>
      <c r="L156" t="s">
        <v>63</v>
      </c>
      <c r="M156">
        <v>4.2699999999999996</v>
      </c>
      <c r="N156" t="s">
        <v>63</v>
      </c>
      <c r="Q156" t="s">
        <v>83</v>
      </c>
      <c r="R156" t="s">
        <v>36</v>
      </c>
    </row>
    <row r="157" spans="1:18" x14ac:dyDescent="0.35">
      <c r="A157" t="s">
        <v>72</v>
      </c>
      <c r="B157" t="s">
        <v>149</v>
      </c>
      <c r="C157" t="s">
        <v>42</v>
      </c>
      <c r="D157" t="s">
        <v>63</v>
      </c>
      <c r="E157" t="s">
        <v>112</v>
      </c>
      <c r="F157" t="s">
        <v>63</v>
      </c>
      <c r="G157" t="s">
        <v>63</v>
      </c>
      <c r="H157" t="s">
        <v>62</v>
      </c>
      <c r="I157" t="s">
        <v>63</v>
      </c>
      <c r="J157" t="s">
        <v>63</v>
      </c>
      <c r="K157" t="s">
        <v>63</v>
      </c>
      <c r="L157" t="s">
        <v>63</v>
      </c>
      <c r="M157">
        <v>0.9</v>
      </c>
      <c r="N157" t="s">
        <v>63</v>
      </c>
      <c r="Q157" t="s">
        <v>84</v>
      </c>
      <c r="R157" t="s">
        <v>36</v>
      </c>
    </row>
    <row r="158" spans="1:18" x14ac:dyDescent="0.35">
      <c r="A158" t="s">
        <v>72</v>
      </c>
      <c r="B158" t="s">
        <v>149</v>
      </c>
      <c r="C158" t="s">
        <v>42</v>
      </c>
      <c r="D158" t="s">
        <v>63</v>
      </c>
      <c r="E158" t="s">
        <v>61</v>
      </c>
      <c r="F158" t="s">
        <v>63</v>
      </c>
      <c r="G158" t="s">
        <v>63</v>
      </c>
      <c r="H158" t="s">
        <v>62</v>
      </c>
      <c r="I158" t="s">
        <v>63</v>
      </c>
      <c r="J158" t="s">
        <v>63</v>
      </c>
      <c r="K158" t="s">
        <v>63</v>
      </c>
      <c r="L158" t="s">
        <v>63</v>
      </c>
      <c r="M158">
        <v>1.75</v>
      </c>
      <c r="N158" t="s">
        <v>63</v>
      </c>
      <c r="Q158" t="s">
        <v>85</v>
      </c>
      <c r="R158" t="s">
        <v>36</v>
      </c>
    </row>
    <row r="159" spans="1:18" x14ac:dyDescent="0.35">
      <c r="A159" t="s">
        <v>72</v>
      </c>
      <c r="B159" t="s">
        <v>149</v>
      </c>
      <c r="C159" t="s">
        <v>42</v>
      </c>
      <c r="D159" t="s">
        <v>63</v>
      </c>
      <c r="E159" t="s">
        <v>59</v>
      </c>
      <c r="F159" t="s">
        <v>63</v>
      </c>
      <c r="G159" t="s">
        <v>63</v>
      </c>
      <c r="H159" t="s">
        <v>62</v>
      </c>
      <c r="I159" t="s">
        <v>63</v>
      </c>
      <c r="J159" t="s">
        <v>63</v>
      </c>
      <c r="K159" t="s">
        <v>63</v>
      </c>
      <c r="L159" t="s">
        <v>63</v>
      </c>
      <c r="M159">
        <v>186</v>
      </c>
      <c r="N159" t="s">
        <v>63</v>
      </c>
      <c r="Q159" t="s">
        <v>86</v>
      </c>
      <c r="R159" t="s">
        <v>36</v>
      </c>
    </row>
    <row r="160" spans="1:18" x14ac:dyDescent="0.35">
      <c r="A160" t="s">
        <v>72</v>
      </c>
      <c r="B160" t="s">
        <v>149</v>
      </c>
      <c r="C160" t="s">
        <v>42</v>
      </c>
      <c r="D160" t="s">
        <v>63</v>
      </c>
      <c r="E160" t="s">
        <v>64</v>
      </c>
      <c r="F160" t="s">
        <v>63</v>
      </c>
      <c r="G160" t="s">
        <v>63</v>
      </c>
      <c r="H160" t="s">
        <v>62</v>
      </c>
      <c r="I160" t="s">
        <v>63</v>
      </c>
      <c r="J160" t="s">
        <v>63</v>
      </c>
      <c r="K160" t="s">
        <v>63</v>
      </c>
      <c r="L160" t="s">
        <v>63</v>
      </c>
      <c r="M160">
        <v>28</v>
      </c>
      <c r="N160" t="s">
        <v>63</v>
      </c>
      <c r="Q160" t="s">
        <v>87</v>
      </c>
      <c r="R160" t="s">
        <v>36</v>
      </c>
    </row>
    <row r="161" spans="1:18" x14ac:dyDescent="0.35">
      <c r="A161" t="s">
        <v>72</v>
      </c>
      <c r="B161" t="s">
        <v>149</v>
      </c>
      <c r="C161" t="s">
        <v>42</v>
      </c>
      <c r="D161" t="s">
        <v>63</v>
      </c>
      <c r="E161" t="s">
        <v>65</v>
      </c>
      <c r="F161" t="s">
        <v>63</v>
      </c>
      <c r="G161" t="s">
        <v>63</v>
      </c>
      <c r="H161" t="s">
        <v>62</v>
      </c>
      <c r="I161" t="s">
        <v>63</v>
      </c>
      <c r="J161" t="s">
        <v>63</v>
      </c>
      <c r="K161" t="s">
        <v>63</v>
      </c>
      <c r="L161" t="s">
        <v>63</v>
      </c>
      <c r="M161">
        <v>50.5</v>
      </c>
      <c r="N161" t="s">
        <v>63</v>
      </c>
      <c r="Q161" t="s">
        <v>88</v>
      </c>
      <c r="R161" t="s">
        <v>36</v>
      </c>
    </row>
    <row r="162" spans="1:18" x14ac:dyDescent="0.35">
      <c r="A162" t="s">
        <v>72</v>
      </c>
      <c r="B162" t="s">
        <v>150</v>
      </c>
      <c r="C162" t="s">
        <v>42</v>
      </c>
      <c r="D162" t="s">
        <v>63</v>
      </c>
      <c r="E162" t="s">
        <v>33</v>
      </c>
      <c r="F162" t="s">
        <v>63</v>
      </c>
      <c r="G162" t="s">
        <v>63</v>
      </c>
      <c r="H162" t="s">
        <v>62</v>
      </c>
      <c r="I162" t="s">
        <v>63</v>
      </c>
      <c r="J162" t="s">
        <v>63</v>
      </c>
      <c r="K162" t="s">
        <v>63</v>
      </c>
      <c r="L162" t="s">
        <v>63</v>
      </c>
      <c r="M162">
        <v>303.88793370479999</v>
      </c>
      <c r="N162" t="s">
        <v>63</v>
      </c>
      <c r="Q162" t="s">
        <v>89</v>
      </c>
      <c r="R162" t="s">
        <v>36</v>
      </c>
    </row>
    <row r="163" spans="1:18" x14ac:dyDescent="0.35">
      <c r="A163" t="s">
        <v>72</v>
      </c>
      <c r="B163" t="s">
        <v>150</v>
      </c>
      <c r="C163" t="s">
        <v>42</v>
      </c>
      <c r="D163" t="s">
        <v>63</v>
      </c>
      <c r="E163" t="s">
        <v>29</v>
      </c>
      <c r="F163" t="s">
        <v>63</v>
      </c>
      <c r="G163" t="s">
        <v>63</v>
      </c>
      <c r="H163" t="s">
        <v>62</v>
      </c>
      <c r="I163" t="s">
        <v>63</v>
      </c>
      <c r="J163" t="s">
        <v>63</v>
      </c>
      <c r="K163" t="s">
        <v>63</v>
      </c>
      <c r="L163" t="s">
        <v>63</v>
      </c>
      <c r="M163">
        <v>130.888784958934</v>
      </c>
      <c r="N163" t="s">
        <v>63</v>
      </c>
      <c r="Q163" t="s">
        <v>2</v>
      </c>
      <c r="R163" t="s">
        <v>36</v>
      </c>
    </row>
    <row r="164" spans="1:18" x14ac:dyDescent="0.35">
      <c r="A164" t="s">
        <v>72</v>
      </c>
      <c r="B164" t="s">
        <v>150</v>
      </c>
      <c r="C164" t="s">
        <v>42</v>
      </c>
      <c r="D164" t="s">
        <v>63</v>
      </c>
      <c r="E164" t="s">
        <v>27</v>
      </c>
      <c r="F164" t="s">
        <v>63</v>
      </c>
      <c r="G164" t="s">
        <v>63</v>
      </c>
      <c r="H164" t="s">
        <v>62</v>
      </c>
      <c r="I164" t="s">
        <v>63</v>
      </c>
      <c r="J164" t="s">
        <v>63</v>
      </c>
      <c r="K164" t="s">
        <v>63</v>
      </c>
      <c r="L164" t="s">
        <v>63</v>
      </c>
      <c r="M164">
        <v>265.82950912287401</v>
      </c>
      <c r="N164" t="s">
        <v>63</v>
      </c>
      <c r="Q164" t="s">
        <v>90</v>
      </c>
      <c r="R164" t="s">
        <v>36</v>
      </c>
    </row>
    <row r="165" spans="1:18" x14ac:dyDescent="0.35">
      <c r="A165" t="s">
        <v>72</v>
      </c>
      <c r="B165" t="s">
        <v>150</v>
      </c>
      <c r="C165" t="s">
        <v>42</v>
      </c>
      <c r="D165" t="s">
        <v>63</v>
      </c>
      <c r="E165" t="s">
        <v>28</v>
      </c>
      <c r="F165" t="s">
        <v>63</v>
      </c>
      <c r="G165" t="s">
        <v>63</v>
      </c>
      <c r="H165" t="s">
        <v>62</v>
      </c>
      <c r="I165" t="s">
        <v>63</v>
      </c>
      <c r="J165" t="s">
        <v>63</v>
      </c>
      <c r="K165" t="s">
        <v>63</v>
      </c>
      <c r="L165" t="s">
        <v>63</v>
      </c>
      <c r="M165">
        <v>1095.8487282308599</v>
      </c>
      <c r="N165" t="s">
        <v>63</v>
      </c>
      <c r="Q165" t="s">
        <v>91</v>
      </c>
      <c r="R165" t="s">
        <v>36</v>
      </c>
    </row>
    <row r="166" spans="1:18" x14ac:dyDescent="0.35">
      <c r="A166" t="s">
        <v>72</v>
      </c>
      <c r="B166" t="s">
        <v>150</v>
      </c>
      <c r="C166" t="s">
        <v>42</v>
      </c>
      <c r="D166" t="s">
        <v>63</v>
      </c>
      <c r="E166" t="s">
        <v>31</v>
      </c>
      <c r="F166" t="s">
        <v>63</v>
      </c>
      <c r="G166" t="s">
        <v>63</v>
      </c>
      <c r="H166" t="s">
        <v>62</v>
      </c>
      <c r="I166" t="s">
        <v>63</v>
      </c>
      <c r="J166" t="s">
        <v>63</v>
      </c>
      <c r="K166" t="s">
        <v>63</v>
      </c>
      <c r="L166" t="s">
        <v>63</v>
      </c>
      <c r="M166">
        <v>553.17957003072001</v>
      </c>
      <c r="N166" t="s">
        <v>63</v>
      </c>
      <c r="Q166" t="s">
        <v>92</v>
      </c>
      <c r="R166" t="s">
        <v>36</v>
      </c>
    </row>
    <row r="167" spans="1:18" x14ac:dyDescent="0.35">
      <c r="A167" t="s">
        <v>72</v>
      </c>
      <c r="B167" t="s">
        <v>150</v>
      </c>
      <c r="C167" t="s">
        <v>42</v>
      </c>
      <c r="D167" t="s">
        <v>63</v>
      </c>
      <c r="E167" t="s">
        <v>32</v>
      </c>
      <c r="F167" t="s">
        <v>63</v>
      </c>
      <c r="G167" t="s">
        <v>63</v>
      </c>
      <c r="H167" t="s">
        <v>62</v>
      </c>
      <c r="I167" t="s">
        <v>63</v>
      </c>
      <c r="J167" t="s">
        <v>63</v>
      </c>
      <c r="K167" t="s">
        <v>63</v>
      </c>
      <c r="L167" t="s">
        <v>63</v>
      </c>
      <c r="M167">
        <v>0</v>
      </c>
      <c r="N167" t="s">
        <v>63</v>
      </c>
      <c r="Q167" t="s">
        <v>93</v>
      </c>
      <c r="R167" t="s">
        <v>36</v>
      </c>
    </row>
    <row r="168" spans="1:18" x14ac:dyDescent="0.35">
      <c r="A168" t="s">
        <v>72</v>
      </c>
      <c r="B168" t="s">
        <v>150</v>
      </c>
      <c r="C168" t="s">
        <v>42</v>
      </c>
      <c r="D168" t="s">
        <v>63</v>
      </c>
      <c r="E168" t="s">
        <v>30</v>
      </c>
      <c r="F168" t="s">
        <v>63</v>
      </c>
      <c r="G168" t="s">
        <v>63</v>
      </c>
      <c r="H168" t="s">
        <v>62</v>
      </c>
      <c r="I168" t="s">
        <v>63</v>
      </c>
      <c r="J168" t="s">
        <v>63</v>
      </c>
      <c r="K168" t="s">
        <v>63</v>
      </c>
      <c r="L168" t="s">
        <v>63</v>
      </c>
      <c r="M168">
        <v>388.95438517784999</v>
      </c>
      <c r="N168" t="s">
        <v>63</v>
      </c>
      <c r="Q168" t="s">
        <v>94</v>
      </c>
      <c r="R168" t="s">
        <v>36</v>
      </c>
    </row>
    <row r="169" spans="1:18" x14ac:dyDescent="0.35">
      <c r="A169" t="s">
        <v>72</v>
      </c>
      <c r="B169" t="s">
        <v>150</v>
      </c>
      <c r="C169" t="s">
        <v>42</v>
      </c>
      <c r="D169" t="s">
        <v>63</v>
      </c>
      <c r="E169" t="s">
        <v>45</v>
      </c>
      <c r="F169" t="s">
        <v>63</v>
      </c>
      <c r="G169" t="s">
        <v>63</v>
      </c>
      <c r="H169" t="s">
        <v>62</v>
      </c>
      <c r="I169" t="s">
        <v>63</v>
      </c>
      <c r="J169" t="s">
        <v>63</v>
      </c>
      <c r="K169" t="s">
        <v>63</v>
      </c>
      <c r="L169" t="s">
        <v>63</v>
      </c>
      <c r="M169">
        <v>784.19242585613597</v>
      </c>
      <c r="N169" t="s">
        <v>63</v>
      </c>
      <c r="Q169" t="s">
        <v>95</v>
      </c>
      <c r="R169" t="s">
        <v>36</v>
      </c>
    </row>
    <row r="170" spans="1:18" x14ac:dyDescent="0.35">
      <c r="A170" t="s">
        <v>72</v>
      </c>
      <c r="B170" t="s">
        <v>150</v>
      </c>
      <c r="C170" t="s">
        <v>42</v>
      </c>
      <c r="D170" t="s">
        <v>63</v>
      </c>
      <c r="E170" t="s">
        <v>46</v>
      </c>
      <c r="F170" t="s">
        <v>63</v>
      </c>
      <c r="G170" t="s">
        <v>63</v>
      </c>
      <c r="H170" t="s">
        <v>62</v>
      </c>
      <c r="I170" t="s">
        <v>63</v>
      </c>
      <c r="J170" t="s">
        <v>63</v>
      </c>
      <c r="K170" t="s">
        <v>63</v>
      </c>
      <c r="L170" t="s">
        <v>63</v>
      </c>
      <c r="M170">
        <v>475.75859378285099</v>
      </c>
      <c r="N170" t="s">
        <v>63</v>
      </c>
      <c r="Q170" t="s">
        <v>96</v>
      </c>
      <c r="R170" t="s">
        <v>36</v>
      </c>
    </row>
    <row r="171" spans="1:18" x14ac:dyDescent="0.35">
      <c r="A171" t="s">
        <v>72</v>
      </c>
      <c r="B171" t="s">
        <v>150</v>
      </c>
      <c r="C171" t="s">
        <v>42</v>
      </c>
      <c r="D171" t="s">
        <v>63</v>
      </c>
      <c r="E171" t="s">
        <v>36</v>
      </c>
      <c r="F171" t="s">
        <v>63</v>
      </c>
      <c r="G171" t="s">
        <v>63</v>
      </c>
      <c r="H171" t="s">
        <v>62</v>
      </c>
      <c r="I171" t="s">
        <v>63</v>
      </c>
      <c r="J171" t="s">
        <v>63</v>
      </c>
      <c r="K171" t="s">
        <v>63</v>
      </c>
      <c r="L171" t="s">
        <v>63</v>
      </c>
      <c r="M171">
        <v>1100.1559979460201</v>
      </c>
      <c r="N171" t="s">
        <v>63</v>
      </c>
      <c r="Q171" t="s">
        <v>1</v>
      </c>
      <c r="R171" t="s">
        <v>36</v>
      </c>
    </row>
    <row r="172" spans="1:18" x14ac:dyDescent="0.35">
      <c r="A172" t="s">
        <v>72</v>
      </c>
      <c r="B172" t="s">
        <v>150</v>
      </c>
      <c r="C172" t="s">
        <v>42</v>
      </c>
      <c r="D172" t="s">
        <v>63</v>
      </c>
      <c r="E172" t="s">
        <v>79</v>
      </c>
      <c r="F172" t="s">
        <v>63</v>
      </c>
      <c r="G172" t="s">
        <v>63</v>
      </c>
      <c r="H172" t="s">
        <v>62</v>
      </c>
      <c r="I172" t="s">
        <v>63</v>
      </c>
      <c r="J172" t="s">
        <v>63</v>
      </c>
      <c r="K172" t="s">
        <v>63</v>
      </c>
      <c r="L172" t="s">
        <v>63</v>
      </c>
      <c r="M172">
        <v>3521.8507450932002</v>
      </c>
      <c r="N172" t="s">
        <v>63</v>
      </c>
      <c r="Q172" t="s">
        <v>78</v>
      </c>
      <c r="R172" t="s">
        <v>79</v>
      </c>
    </row>
    <row r="173" spans="1:18" x14ac:dyDescent="0.35">
      <c r="A173" t="s">
        <v>72</v>
      </c>
      <c r="B173" t="s">
        <v>150</v>
      </c>
      <c r="C173" t="s">
        <v>42</v>
      </c>
      <c r="D173" t="s">
        <v>63</v>
      </c>
      <c r="E173" t="s">
        <v>80</v>
      </c>
      <c r="F173" t="s">
        <v>63</v>
      </c>
      <c r="G173" t="s">
        <v>63</v>
      </c>
      <c r="H173" t="s">
        <v>62</v>
      </c>
      <c r="I173" t="s">
        <v>63</v>
      </c>
      <c r="J173" t="s">
        <v>63</v>
      </c>
      <c r="K173" t="s">
        <v>63</v>
      </c>
      <c r="L173" t="s">
        <v>63</v>
      </c>
      <c r="M173">
        <v>315.45874131821301</v>
      </c>
      <c r="N173" t="s">
        <v>63</v>
      </c>
      <c r="Q173" t="s">
        <v>83</v>
      </c>
      <c r="R173" t="s">
        <v>79</v>
      </c>
    </row>
    <row r="174" spans="1:18" x14ac:dyDescent="0.35">
      <c r="A174" t="s">
        <v>72</v>
      </c>
      <c r="B174" t="s">
        <v>150</v>
      </c>
      <c r="C174" t="s">
        <v>42</v>
      </c>
      <c r="D174" t="s">
        <v>63</v>
      </c>
      <c r="E174" t="s">
        <v>37</v>
      </c>
      <c r="F174" t="s">
        <v>63</v>
      </c>
      <c r="G174" t="s">
        <v>63</v>
      </c>
      <c r="H174" t="s">
        <v>62</v>
      </c>
      <c r="I174" t="s">
        <v>63</v>
      </c>
      <c r="J174" t="s">
        <v>63</v>
      </c>
      <c r="K174" t="s">
        <v>63</v>
      </c>
      <c r="L174" t="s">
        <v>63</v>
      </c>
      <c r="M174">
        <v>46.804000000000002</v>
      </c>
      <c r="N174" t="s">
        <v>63</v>
      </c>
      <c r="Q174" t="s">
        <v>84</v>
      </c>
      <c r="R174" t="s">
        <v>79</v>
      </c>
    </row>
    <row r="175" spans="1:18" x14ac:dyDescent="0.35">
      <c r="A175" t="s">
        <v>72</v>
      </c>
      <c r="B175" t="s">
        <v>150</v>
      </c>
      <c r="C175" t="s">
        <v>42</v>
      </c>
      <c r="D175" t="s">
        <v>63</v>
      </c>
      <c r="E175" t="s">
        <v>81</v>
      </c>
      <c r="F175" t="s">
        <v>63</v>
      </c>
      <c r="G175" t="s">
        <v>63</v>
      </c>
      <c r="H175" t="s">
        <v>62</v>
      </c>
      <c r="I175" t="s">
        <v>63</v>
      </c>
      <c r="J175" t="s">
        <v>63</v>
      </c>
      <c r="K175" t="s">
        <v>63</v>
      </c>
      <c r="L175" t="s">
        <v>63</v>
      </c>
      <c r="M175">
        <v>136.53501051275501</v>
      </c>
      <c r="N175" t="s">
        <v>63</v>
      </c>
      <c r="Q175" t="s">
        <v>85</v>
      </c>
      <c r="R175" t="s">
        <v>79</v>
      </c>
    </row>
    <row r="176" spans="1:18" x14ac:dyDescent="0.35">
      <c r="A176" t="s">
        <v>72</v>
      </c>
      <c r="B176" t="s">
        <v>150</v>
      </c>
      <c r="C176" t="s">
        <v>42</v>
      </c>
      <c r="D176" t="s">
        <v>63</v>
      </c>
      <c r="E176" t="s">
        <v>35</v>
      </c>
      <c r="F176" t="s">
        <v>63</v>
      </c>
      <c r="G176" t="s">
        <v>63</v>
      </c>
      <c r="H176" t="s">
        <v>62</v>
      </c>
      <c r="I176" t="s">
        <v>63</v>
      </c>
      <c r="J176" t="s">
        <v>63</v>
      </c>
      <c r="K176" t="s">
        <v>63</v>
      </c>
      <c r="L176" t="s">
        <v>63</v>
      </c>
      <c r="M176">
        <v>3291.422</v>
      </c>
      <c r="N176" t="s">
        <v>63</v>
      </c>
      <c r="Q176" t="s">
        <v>86</v>
      </c>
      <c r="R176" t="s">
        <v>79</v>
      </c>
    </row>
    <row r="177" spans="1:18" x14ac:dyDescent="0.35">
      <c r="A177" t="s">
        <v>72</v>
      </c>
      <c r="B177" t="s">
        <v>150</v>
      </c>
      <c r="C177" t="s">
        <v>42</v>
      </c>
      <c r="D177" t="s">
        <v>63</v>
      </c>
      <c r="E177" t="s">
        <v>38</v>
      </c>
      <c r="F177" t="s">
        <v>63</v>
      </c>
      <c r="G177" t="s">
        <v>63</v>
      </c>
      <c r="H177" t="s">
        <v>62</v>
      </c>
      <c r="I177" t="s">
        <v>63</v>
      </c>
      <c r="J177" t="s">
        <v>63</v>
      </c>
      <c r="K177" t="s">
        <v>63</v>
      </c>
      <c r="L177" t="s">
        <v>63</v>
      </c>
      <c r="M177">
        <v>65.075000000000003</v>
      </c>
      <c r="N177" t="s">
        <v>63</v>
      </c>
      <c r="Q177" t="s">
        <v>87</v>
      </c>
      <c r="R177" t="s">
        <v>79</v>
      </c>
    </row>
    <row r="178" spans="1:18" x14ac:dyDescent="0.35">
      <c r="A178" t="s">
        <v>72</v>
      </c>
      <c r="B178" t="s">
        <v>150</v>
      </c>
      <c r="C178" t="s">
        <v>42</v>
      </c>
      <c r="D178" t="s">
        <v>63</v>
      </c>
      <c r="E178" t="s">
        <v>39</v>
      </c>
      <c r="F178" t="s">
        <v>63</v>
      </c>
      <c r="G178" t="s">
        <v>63</v>
      </c>
      <c r="H178" t="s">
        <v>62</v>
      </c>
      <c r="I178" t="s">
        <v>63</v>
      </c>
      <c r="J178" t="s">
        <v>63</v>
      </c>
      <c r="K178" t="s">
        <v>63</v>
      </c>
      <c r="L178" t="s">
        <v>63</v>
      </c>
      <c r="M178">
        <v>404.497370912321</v>
      </c>
      <c r="N178" t="s">
        <v>63</v>
      </c>
      <c r="Q178" t="s">
        <v>88</v>
      </c>
      <c r="R178" t="s">
        <v>79</v>
      </c>
    </row>
    <row r="179" spans="1:18" x14ac:dyDescent="0.35">
      <c r="A179" t="s">
        <v>72</v>
      </c>
      <c r="B179" t="s">
        <v>150</v>
      </c>
      <c r="C179" t="s">
        <v>42</v>
      </c>
      <c r="D179" t="s">
        <v>63</v>
      </c>
      <c r="E179" t="s">
        <v>82</v>
      </c>
      <c r="F179" t="s">
        <v>63</v>
      </c>
      <c r="G179" t="s">
        <v>63</v>
      </c>
      <c r="H179" t="s">
        <v>62</v>
      </c>
      <c r="I179" t="s">
        <v>63</v>
      </c>
      <c r="J179" t="s">
        <v>63</v>
      </c>
      <c r="K179" t="s">
        <v>63</v>
      </c>
      <c r="L179" t="s">
        <v>63</v>
      </c>
      <c r="M179">
        <v>1017.32653840631</v>
      </c>
      <c r="N179" t="s">
        <v>63</v>
      </c>
      <c r="Q179" t="s">
        <v>89</v>
      </c>
      <c r="R179" t="s">
        <v>79</v>
      </c>
    </row>
    <row r="180" spans="1:18" x14ac:dyDescent="0.35">
      <c r="A180" t="s">
        <v>72</v>
      </c>
      <c r="B180" t="s">
        <v>150</v>
      </c>
      <c r="C180" t="s">
        <v>42</v>
      </c>
      <c r="D180" t="s">
        <v>63</v>
      </c>
      <c r="E180" t="s">
        <v>20</v>
      </c>
      <c r="F180" t="s">
        <v>63</v>
      </c>
      <c r="G180" t="s">
        <v>63</v>
      </c>
      <c r="H180" t="s">
        <v>62</v>
      </c>
      <c r="I180" t="s">
        <v>63</v>
      </c>
      <c r="J180" t="s">
        <v>63</v>
      </c>
      <c r="K180" t="s">
        <v>63</v>
      </c>
      <c r="L180" t="s">
        <v>63</v>
      </c>
      <c r="M180">
        <v>86.866604337599995</v>
      </c>
      <c r="N180" t="s">
        <v>63</v>
      </c>
      <c r="Q180" t="s">
        <v>2</v>
      </c>
      <c r="R180" t="s">
        <v>79</v>
      </c>
    </row>
    <row r="181" spans="1:18" x14ac:dyDescent="0.35">
      <c r="A181" t="s">
        <v>72</v>
      </c>
      <c r="B181" t="s">
        <v>150</v>
      </c>
      <c r="C181" t="s">
        <v>42</v>
      </c>
      <c r="D181" t="s">
        <v>63</v>
      </c>
      <c r="E181" t="s">
        <v>40</v>
      </c>
      <c r="F181" t="s">
        <v>63</v>
      </c>
      <c r="G181" t="s">
        <v>63</v>
      </c>
      <c r="H181" t="s">
        <v>62</v>
      </c>
      <c r="I181" t="s">
        <v>63</v>
      </c>
      <c r="J181" t="s">
        <v>63</v>
      </c>
      <c r="K181" t="s">
        <v>63</v>
      </c>
      <c r="L181" t="s">
        <v>63</v>
      </c>
      <c r="M181">
        <v>70.590256052399994</v>
      </c>
      <c r="N181" t="s">
        <v>63</v>
      </c>
      <c r="Q181" t="s">
        <v>90</v>
      </c>
      <c r="R181" t="s">
        <v>79</v>
      </c>
    </row>
    <row r="182" spans="1:18" x14ac:dyDescent="0.35">
      <c r="A182" t="s">
        <v>72</v>
      </c>
      <c r="B182" t="s">
        <v>150</v>
      </c>
      <c r="C182" t="s">
        <v>42</v>
      </c>
      <c r="D182" t="s">
        <v>63</v>
      </c>
      <c r="E182" t="s">
        <v>49</v>
      </c>
      <c r="F182" t="s">
        <v>63</v>
      </c>
      <c r="G182" t="s">
        <v>63</v>
      </c>
      <c r="H182" t="s">
        <v>62</v>
      </c>
      <c r="I182" t="s">
        <v>63</v>
      </c>
      <c r="J182" t="s">
        <v>63</v>
      </c>
      <c r="K182" t="s">
        <v>63</v>
      </c>
      <c r="L182" t="s">
        <v>63</v>
      </c>
      <c r="M182">
        <v>135.786482488442</v>
      </c>
      <c r="N182" t="s">
        <v>63</v>
      </c>
      <c r="Q182" t="s">
        <v>91</v>
      </c>
      <c r="R182" t="s">
        <v>79</v>
      </c>
    </row>
    <row r="183" spans="1:18" x14ac:dyDescent="0.35">
      <c r="A183" t="s">
        <v>72</v>
      </c>
      <c r="B183" t="s">
        <v>150</v>
      </c>
      <c r="C183" t="s">
        <v>42</v>
      </c>
      <c r="D183" t="s">
        <v>63</v>
      </c>
      <c r="E183" t="s">
        <v>25</v>
      </c>
      <c r="F183" t="s">
        <v>63</v>
      </c>
      <c r="G183" t="s">
        <v>63</v>
      </c>
      <c r="H183" t="s">
        <v>62</v>
      </c>
      <c r="I183" t="s">
        <v>63</v>
      </c>
      <c r="J183" t="s">
        <v>63</v>
      </c>
      <c r="K183" t="s">
        <v>63</v>
      </c>
      <c r="L183" t="s">
        <v>63</v>
      </c>
      <c r="M183">
        <v>614.33374632702805</v>
      </c>
      <c r="N183" t="s">
        <v>63</v>
      </c>
      <c r="Q183" t="s">
        <v>92</v>
      </c>
      <c r="R183" t="s">
        <v>79</v>
      </c>
    </row>
    <row r="184" spans="1:18" x14ac:dyDescent="0.35">
      <c r="A184" t="s">
        <v>72</v>
      </c>
      <c r="B184" t="s">
        <v>150</v>
      </c>
      <c r="C184" t="s">
        <v>42</v>
      </c>
      <c r="D184" t="s">
        <v>63</v>
      </c>
      <c r="E184" t="s">
        <v>44</v>
      </c>
      <c r="F184" t="s">
        <v>63</v>
      </c>
      <c r="G184" t="s">
        <v>63</v>
      </c>
      <c r="H184" t="s">
        <v>62</v>
      </c>
      <c r="I184" t="s">
        <v>63</v>
      </c>
      <c r="J184" t="s">
        <v>63</v>
      </c>
      <c r="K184" t="s">
        <v>63</v>
      </c>
      <c r="L184" t="s">
        <v>63</v>
      </c>
      <c r="M184">
        <v>608.47484803128805</v>
      </c>
      <c r="N184" t="s">
        <v>63</v>
      </c>
      <c r="Q184" t="s">
        <v>93</v>
      </c>
      <c r="R184" t="s">
        <v>79</v>
      </c>
    </row>
    <row r="185" spans="1:18" x14ac:dyDescent="0.35">
      <c r="A185" t="s">
        <v>72</v>
      </c>
      <c r="B185" t="s">
        <v>150</v>
      </c>
      <c r="C185" t="s">
        <v>42</v>
      </c>
      <c r="D185" t="s">
        <v>63</v>
      </c>
      <c r="E185" t="s">
        <v>50</v>
      </c>
      <c r="F185" t="s">
        <v>63</v>
      </c>
      <c r="G185" t="s">
        <v>63</v>
      </c>
      <c r="H185" t="s">
        <v>62</v>
      </c>
      <c r="I185" t="s">
        <v>63</v>
      </c>
      <c r="J185" t="s">
        <v>63</v>
      </c>
      <c r="K185" t="s">
        <v>63</v>
      </c>
      <c r="L185" t="s">
        <v>63</v>
      </c>
      <c r="M185">
        <v>0</v>
      </c>
      <c r="N185" t="s">
        <v>63</v>
      </c>
      <c r="Q185" t="s">
        <v>94</v>
      </c>
      <c r="R185" t="s">
        <v>79</v>
      </c>
    </row>
    <row r="186" spans="1:18" x14ac:dyDescent="0.35">
      <c r="A186" t="s">
        <v>72</v>
      </c>
      <c r="B186" t="s">
        <v>150</v>
      </c>
      <c r="C186" t="s">
        <v>42</v>
      </c>
      <c r="D186" t="s">
        <v>63</v>
      </c>
      <c r="E186" t="s">
        <v>26</v>
      </c>
      <c r="F186" t="s">
        <v>63</v>
      </c>
      <c r="G186" t="s">
        <v>63</v>
      </c>
      <c r="H186" t="s">
        <v>62</v>
      </c>
      <c r="I186" t="s">
        <v>63</v>
      </c>
      <c r="J186" t="s">
        <v>63</v>
      </c>
      <c r="K186" t="s">
        <v>63</v>
      </c>
      <c r="L186" t="s">
        <v>63</v>
      </c>
      <c r="M186">
        <v>0</v>
      </c>
      <c r="N186" t="s">
        <v>63</v>
      </c>
      <c r="Q186" t="s">
        <v>95</v>
      </c>
      <c r="R186" t="s">
        <v>79</v>
      </c>
    </row>
    <row r="187" spans="1:18" x14ac:dyDescent="0.35">
      <c r="A187" t="s">
        <v>72</v>
      </c>
      <c r="B187" t="s">
        <v>150</v>
      </c>
      <c r="C187" t="s">
        <v>42</v>
      </c>
      <c r="D187" t="s">
        <v>63</v>
      </c>
      <c r="E187" t="s">
        <v>21</v>
      </c>
      <c r="F187" t="s">
        <v>63</v>
      </c>
      <c r="G187" t="s">
        <v>63</v>
      </c>
      <c r="H187" t="s">
        <v>62</v>
      </c>
      <c r="I187" t="s">
        <v>63</v>
      </c>
      <c r="J187" t="s">
        <v>63</v>
      </c>
      <c r="K187" t="s">
        <v>63</v>
      </c>
      <c r="L187" t="s">
        <v>63</v>
      </c>
      <c r="M187">
        <v>136.290148454041</v>
      </c>
      <c r="N187" t="s">
        <v>63</v>
      </c>
      <c r="Q187" t="s">
        <v>96</v>
      </c>
      <c r="R187" t="s">
        <v>79</v>
      </c>
    </row>
    <row r="188" spans="1:18" x14ac:dyDescent="0.35">
      <c r="A188" t="s">
        <v>72</v>
      </c>
      <c r="B188" t="s">
        <v>150</v>
      </c>
      <c r="C188" t="s">
        <v>42</v>
      </c>
      <c r="D188" t="s">
        <v>63</v>
      </c>
      <c r="E188" t="s">
        <v>47</v>
      </c>
      <c r="F188" t="s">
        <v>63</v>
      </c>
      <c r="G188" t="s">
        <v>63</v>
      </c>
      <c r="H188" t="s">
        <v>62</v>
      </c>
      <c r="I188" t="s">
        <v>63</v>
      </c>
      <c r="J188" t="s">
        <v>63</v>
      </c>
      <c r="K188" t="s">
        <v>63</v>
      </c>
      <c r="L188" t="s">
        <v>63</v>
      </c>
      <c r="M188">
        <v>173.423048894125</v>
      </c>
      <c r="N188" t="s">
        <v>63</v>
      </c>
      <c r="Q188" t="s">
        <v>1</v>
      </c>
      <c r="R188" t="s">
        <v>79</v>
      </c>
    </row>
    <row r="189" spans="1:18" x14ac:dyDescent="0.35">
      <c r="A189" t="s">
        <v>72</v>
      </c>
      <c r="B189" t="s">
        <v>150</v>
      </c>
      <c r="C189" t="s">
        <v>42</v>
      </c>
      <c r="D189" t="s">
        <v>63</v>
      </c>
      <c r="E189" t="s">
        <v>48</v>
      </c>
      <c r="F189" t="s">
        <v>63</v>
      </c>
      <c r="G189" t="s">
        <v>63</v>
      </c>
      <c r="H189" t="s">
        <v>62</v>
      </c>
      <c r="I189" t="s">
        <v>63</v>
      </c>
      <c r="J189" t="s">
        <v>63</v>
      </c>
      <c r="K189" t="s">
        <v>63</v>
      </c>
      <c r="L189" t="s">
        <v>63</v>
      </c>
      <c r="M189">
        <v>592.22972550714496</v>
      </c>
      <c r="N189" t="s">
        <v>63</v>
      </c>
      <c r="Q189" t="s">
        <v>78</v>
      </c>
      <c r="R189" t="s">
        <v>80</v>
      </c>
    </row>
    <row r="190" spans="1:18" x14ac:dyDescent="0.35">
      <c r="A190" t="s">
        <v>72</v>
      </c>
      <c r="B190" t="s">
        <v>150</v>
      </c>
      <c r="C190" t="s">
        <v>42</v>
      </c>
      <c r="D190" t="s">
        <v>63</v>
      </c>
      <c r="E190" t="s">
        <v>15</v>
      </c>
      <c r="F190" t="s">
        <v>63</v>
      </c>
      <c r="G190" t="s">
        <v>63</v>
      </c>
      <c r="H190" t="s">
        <v>62</v>
      </c>
      <c r="I190" t="s">
        <v>63</v>
      </c>
      <c r="J190" t="s">
        <v>63</v>
      </c>
      <c r="K190" t="s">
        <v>63</v>
      </c>
      <c r="L190" t="s">
        <v>63</v>
      </c>
      <c r="M190">
        <v>193.83090374880001</v>
      </c>
      <c r="N190" t="s">
        <v>63</v>
      </c>
      <c r="Q190" t="s">
        <v>83</v>
      </c>
      <c r="R190" t="s">
        <v>80</v>
      </c>
    </row>
    <row r="191" spans="1:18" x14ac:dyDescent="0.35">
      <c r="A191" t="s">
        <v>72</v>
      </c>
      <c r="B191" t="s">
        <v>150</v>
      </c>
      <c r="C191" t="s">
        <v>42</v>
      </c>
      <c r="D191" t="s">
        <v>63</v>
      </c>
      <c r="E191" t="s">
        <v>14</v>
      </c>
      <c r="F191" t="s">
        <v>63</v>
      </c>
      <c r="G191" t="s">
        <v>63</v>
      </c>
      <c r="H191" t="s">
        <v>62</v>
      </c>
      <c r="I191" t="s">
        <v>63</v>
      </c>
      <c r="J191" t="s">
        <v>63</v>
      </c>
      <c r="K191" t="s">
        <v>63</v>
      </c>
      <c r="L191" t="s">
        <v>63</v>
      </c>
      <c r="M191">
        <v>541.37213084159998</v>
      </c>
      <c r="N191" t="s">
        <v>63</v>
      </c>
      <c r="Q191" t="s">
        <v>84</v>
      </c>
      <c r="R191" t="s">
        <v>80</v>
      </c>
    </row>
    <row r="192" spans="1:18" x14ac:dyDescent="0.35">
      <c r="A192" t="s">
        <v>72</v>
      </c>
      <c r="B192" t="s">
        <v>150</v>
      </c>
      <c r="C192" t="s">
        <v>42</v>
      </c>
      <c r="D192" t="s">
        <v>63</v>
      </c>
      <c r="E192" t="s">
        <v>16</v>
      </c>
      <c r="F192" t="s">
        <v>63</v>
      </c>
      <c r="G192" t="s">
        <v>63</v>
      </c>
      <c r="H192" t="s">
        <v>62</v>
      </c>
      <c r="I192" t="s">
        <v>63</v>
      </c>
      <c r="J192" t="s">
        <v>63</v>
      </c>
      <c r="K192" t="s">
        <v>63</v>
      </c>
      <c r="L192" t="s">
        <v>63</v>
      </c>
      <c r="M192">
        <v>3.1475366778959999</v>
      </c>
      <c r="N192" t="s">
        <v>63</v>
      </c>
      <c r="Q192" t="s">
        <v>85</v>
      </c>
      <c r="R192" t="s">
        <v>80</v>
      </c>
    </row>
    <row r="193" spans="1:18" x14ac:dyDescent="0.35">
      <c r="A193" t="s">
        <v>72</v>
      </c>
      <c r="B193" t="s">
        <v>150</v>
      </c>
      <c r="C193" t="s">
        <v>42</v>
      </c>
      <c r="D193" t="s">
        <v>63</v>
      </c>
      <c r="E193" t="s">
        <v>17</v>
      </c>
      <c r="F193" t="s">
        <v>63</v>
      </c>
      <c r="G193" t="s">
        <v>63</v>
      </c>
      <c r="H193" t="s">
        <v>62</v>
      </c>
      <c r="I193" t="s">
        <v>63</v>
      </c>
      <c r="J193" t="s">
        <v>63</v>
      </c>
      <c r="K193" t="s">
        <v>63</v>
      </c>
      <c r="L193" t="s">
        <v>63</v>
      </c>
      <c r="M193">
        <v>79.973418215303994</v>
      </c>
      <c r="N193" t="s">
        <v>63</v>
      </c>
      <c r="Q193" t="s">
        <v>86</v>
      </c>
      <c r="R193" t="s">
        <v>80</v>
      </c>
    </row>
    <row r="194" spans="1:18" x14ac:dyDescent="0.35">
      <c r="A194" t="s">
        <v>72</v>
      </c>
      <c r="B194" t="s">
        <v>150</v>
      </c>
      <c r="C194" t="s">
        <v>42</v>
      </c>
      <c r="D194" t="s">
        <v>63</v>
      </c>
      <c r="E194" t="s">
        <v>18</v>
      </c>
      <c r="F194" t="s">
        <v>63</v>
      </c>
      <c r="G194" t="s">
        <v>63</v>
      </c>
      <c r="H194" t="s">
        <v>62</v>
      </c>
      <c r="I194" t="s">
        <v>63</v>
      </c>
      <c r="J194" t="s">
        <v>63</v>
      </c>
      <c r="K194" t="s">
        <v>63</v>
      </c>
      <c r="L194" t="s">
        <v>63</v>
      </c>
      <c r="M194">
        <v>146.88037138320001</v>
      </c>
      <c r="N194" t="s">
        <v>63</v>
      </c>
      <c r="Q194" t="s">
        <v>87</v>
      </c>
      <c r="R194" t="s">
        <v>80</v>
      </c>
    </row>
    <row r="195" spans="1:18" x14ac:dyDescent="0.35">
      <c r="A195" t="s">
        <v>72</v>
      </c>
      <c r="B195" t="s">
        <v>150</v>
      </c>
      <c r="C195" t="s">
        <v>42</v>
      </c>
      <c r="D195" t="s">
        <v>63</v>
      </c>
      <c r="E195" t="s">
        <v>19</v>
      </c>
      <c r="F195" t="s">
        <v>63</v>
      </c>
      <c r="G195" t="s">
        <v>63</v>
      </c>
      <c r="H195" t="s">
        <v>62</v>
      </c>
      <c r="I195" t="s">
        <v>63</v>
      </c>
      <c r="J195" t="s">
        <v>63</v>
      </c>
      <c r="K195" t="s">
        <v>63</v>
      </c>
      <c r="L195" t="s">
        <v>63</v>
      </c>
      <c r="M195">
        <v>536.45126757119999</v>
      </c>
      <c r="N195" t="s">
        <v>63</v>
      </c>
      <c r="Q195" t="s">
        <v>88</v>
      </c>
      <c r="R195" t="s">
        <v>80</v>
      </c>
    </row>
    <row r="196" spans="1:18" x14ac:dyDescent="0.35">
      <c r="A196" t="s">
        <v>72</v>
      </c>
      <c r="B196" t="s">
        <v>150</v>
      </c>
      <c r="C196" t="s">
        <v>42</v>
      </c>
      <c r="D196" t="s">
        <v>63</v>
      </c>
      <c r="E196" t="s">
        <v>111</v>
      </c>
      <c r="F196" t="s">
        <v>63</v>
      </c>
      <c r="G196" t="s">
        <v>63</v>
      </c>
      <c r="H196" t="s">
        <v>62</v>
      </c>
      <c r="I196" t="s">
        <v>63</v>
      </c>
      <c r="J196" t="s">
        <v>63</v>
      </c>
      <c r="K196" t="s">
        <v>63</v>
      </c>
      <c r="L196" t="s">
        <v>63</v>
      </c>
      <c r="M196">
        <v>18.13</v>
      </c>
      <c r="N196" t="s">
        <v>63</v>
      </c>
      <c r="Q196" t="s">
        <v>89</v>
      </c>
      <c r="R196" t="s">
        <v>80</v>
      </c>
    </row>
    <row r="197" spans="1:18" x14ac:dyDescent="0.35">
      <c r="A197" t="s">
        <v>72</v>
      </c>
      <c r="B197" t="s">
        <v>150</v>
      </c>
      <c r="C197" t="s">
        <v>42</v>
      </c>
      <c r="D197" t="s">
        <v>63</v>
      </c>
      <c r="E197" t="s">
        <v>112</v>
      </c>
      <c r="F197" t="s">
        <v>63</v>
      </c>
      <c r="G197" t="s">
        <v>63</v>
      </c>
      <c r="H197" t="s">
        <v>62</v>
      </c>
      <c r="I197" t="s">
        <v>63</v>
      </c>
      <c r="J197" t="s">
        <v>63</v>
      </c>
      <c r="K197" t="s">
        <v>63</v>
      </c>
      <c r="L197" t="s">
        <v>63</v>
      </c>
      <c r="M197">
        <v>5.85</v>
      </c>
      <c r="N197" t="s">
        <v>63</v>
      </c>
      <c r="Q197" t="s">
        <v>2</v>
      </c>
      <c r="R197" t="s">
        <v>80</v>
      </c>
    </row>
    <row r="198" spans="1:18" x14ac:dyDescent="0.35">
      <c r="A198" t="s">
        <v>72</v>
      </c>
      <c r="B198" t="s">
        <v>150</v>
      </c>
      <c r="C198" t="s">
        <v>42</v>
      </c>
      <c r="D198" t="s">
        <v>63</v>
      </c>
      <c r="E198" t="s">
        <v>61</v>
      </c>
      <c r="F198" t="s">
        <v>63</v>
      </c>
      <c r="G198" t="s">
        <v>63</v>
      </c>
      <c r="H198" t="s">
        <v>62</v>
      </c>
      <c r="I198" t="s">
        <v>63</v>
      </c>
      <c r="J198" t="s">
        <v>63</v>
      </c>
      <c r="K198" t="s">
        <v>63</v>
      </c>
      <c r="L198" t="s">
        <v>63</v>
      </c>
      <c r="M198">
        <v>5.95</v>
      </c>
      <c r="N198" t="s">
        <v>63</v>
      </c>
      <c r="Q198" t="s">
        <v>90</v>
      </c>
      <c r="R198" t="s">
        <v>80</v>
      </c>
    </row>
    <row r="199" spans="1:18" x14ac:dyDescent="0.35">
      <c r="A199" t="s">
        <v>72</v>
      </c>
      <c r="B199" t="s">
        <v>150</v>
      </c>
      <c r="C199" t="s">
        <v>42</v>
      </c>
      <c r="D199" t="s">
        <v>63</v>
      </c>
      <c r="E199" t="s">
        <v>59</v>
      </c>
      <c r="F199" t="s">
        <v>63</v>
      </c>
      <c r="G199" t="s">
        <v>63</v>
      </c>
      <c r="H199" t="s">
        <v>62</v>
      </c>
      <c r="I199" t="s">
        <v>63</v>
      </c>
      <c r="J199" t="s">
        <v>63</v>
      </c>
      <c r="K199" t="s">
        <v>63</v>
      </c>
      <c r="L199" t="s">
        <v>63</v>
      </c>
      <c r="M199">
        <v>955.2</v>
      </c>
      <c r="N199" t="s">
        <v>63</v>
      </c>
      <c r="Q199" t="s">
        <v>91</v>
      </c>
      <c r="R199" t="s">
        <v>80</v>
      </c>
    </row>
    <row r="200" spans="1:18" x14ac:dyDescent="0.35">
      <c r="A200" t="s">
        <v>72</v>
      </c>
      <c r="B200" t="s">
        <v>150</v>
      </c>
      <c r="C200" t="s">
        <v>42</v>
      </c>
      <c r="D200" t="s">
        <v>63</v>
      </c>
      <c r="E200" t="s">
        <v>64</v>
      </c>
      <c r="F200" t="s">
        <v>63</v>
      </c>
      <c r="G200" t="s">
        <v>63</v>
      </c>
      <c r="H200" t="s">
        <v>62</v>
      </c>
      <c r="I200" t="s">
        <v>63</v>
      </c>
      <c r="J200" t="s">
        <v>63</v>
      </c>
      <c r="K200" t="s">
        <v>63</v>
      </c>
      <c r="L200" t="s">
        <v>63</v>
      </c>
      <c r="M200">
        <v>184.5</v>
      </c>
      <c r="N200" t="s">
        <v>63</v>
      </c>
      <c r="Q200" t="s">
        <v>92</v>
      </c>
      <c r="R200" t="s">
        <v>80</v>
      </c>
    </row>
    <row r="201" spans="1:18" x14ac:dyDescent="0.35">
      <c r="A201" t="s">
        <v>72</v>
      </c>
      <c r="B201" t="s">
        <v>150</v>
      </c>
      <c r="C201" t="s">
        <v>42</v>
      </c>
      <c r="D201" t="s">
        <v>63</v>
      </c>
      <c r="E201" t="s">
        <v>65</v>
      </c>
      <c r="F201" t="s">
        <v>63</v>
      </c>
      <c r="G201" t="s">
        <v>63</v>
      </c>
      <c r="H201" t="s">
        <v>62</v>
      </c>
      <c r="I201" t="s">
        <v>63</v>
      </c>
      <c r="J201" t="s">
        <v>63</v>
      </c>
      <c r="K201" t="s">
        <v>63</v>
      </c>
      <c r="L201" t="s">
        <v>63</v>
      </c>
      <c r="M201">
        <v>204</v>
      </c>
      <c r="N201" t="s">
        <v>63</v>
      </c>
      <c r="Q201" t="s">
        <v>93</v>
      </c>
      <c r="R201" t="s">
        <v>80</v>
      </c>
    </row>
    <row r="202" spans="1:18" x14ac:dyDescent="0.35">
      <c r="A202" t="s">
        <v>72</v>
      </c>
      <c r="B202" t="s">
        <v>151</v>
      </c>
      <c r="C202" t="s">
        <v>42</v>
      </c>
      <c r="D202" t="s">
        <v>63</v>
      </c>
      <c r="E202" t="s">
        <v>33</v>
      </c>
      <c r="F202" t="s">
        <v>63</v>
      </c>
      <c r="G202" t="s">
        <v>63</v>
      </c>
      <c r="H202" t="s">
        <v>62</v>
      </c>
      <c r="I202" t="s">
        <v>63</v>
      </c>
      <c r="J202" t="s">
        <v>63</v>
      </c>
      <c r="K202" t="s">
        <v>63</v>
      </c>
      <c r="L202" t="s">
        <v>63</v>
      </c>
      <c r="M202">
        <v>574.96379020560005</v>
      </c>
      <c r="N202" t="s">
        <v>63</v>
      </c>
      <c r="Q202" t="s">
        <v>94</v>
      </c>
      <c r="R202" t="s">
        <v>80</v>
      </c>
    </row>
    <row r="203" spans="1:18" x14ac:dyDescent="0.35">
      <c r="A203" t="s">
        <v>72</v>
      </c>
      <c r="B203" t="s">
        <v>151</v>
      </c>
      <c r="C203" t="s">
        <v>42</v>
      </c>
      <c r="D203" t="s">
        <v>63</v>
      </c>
      <c r="E203" t="s">
        <v>29</v>
      </c>
      <c r="F203" t="s">
        <v>63</v>
      </c>
      <c r="G203" t="s">
        <v>63</v>
      </c>
      <c r="H203" t="s">
        <v>62</v>
      </c>
      <c r="I203" t="s">
        <v>63</v>
      </c>
      <c r="J203" t="s">
        <v>63</v>
      </c>
      <c r="K203" t="s">
        <v>63</v>
      </c>
      <c r="L203" t="s">
        <v>63</v>
      </c>
      <c r="M203">
        <v>109.64104034343799</v>
      </c>
      <c r="N203" t="s">
        <v>63</v>
      </c>
      <c r="Q203" t="s">
        <v>95</v>
      </c>
      <c r="R203" t="s">
        <v>80</v>
      </c>
    </row>
    <row r="204" spans="1:18" x14ac:dyDescent="0.35">
      <c r="A204" t="s">
        <v>72</v>
      </c>
      <c r="B204" t="s">
        <v>151</v>
      </c>
      <c r="C204" t="s">
        <v>42</v>
      </c>
      <c r="D204" t="s">
        <v>63</v>
      </c>
      <c r="E204" t="s">
        <v>27</v>
      </c>
      <c r="F204" t="s">
        <v>63</v>
      </c>
      <c r="G204" t="s">
        <v>63</v>
      </c>
      <c r="H204" t="s">
        <v>62</v>
      </c>
      <c r="I204" t="s">
        <v>63</v>
      </c>
      <c r="J204" t="s">
        <v>63</v>
      </c>
      <c r="K204" t="s">
        <v>63</v>
      </c>
      <c r="L204" t="s">
        <v>63</v>
      </c>
      <c r="M204">
        <v>156.90273717721399</v>
      </c>
      <c r="N204" t="s">
        <v>63</v>
      </c>
      <c r="Q204" t="s">
        <v>96</v>
      </c>
      <c r="R204" t="s">
        <v>80</v>
      </c>
    </row>
    <row r="205" spans="1:18" x14ac:dyDescent="0.35">
      <c r="A205" t="s">
        <v>72</v>
      </c>
      <c r="B205" t="s">
        <v>151</v>
      </c>
      <c r="C205" t="s">
        <v>42</v>
      </c>
      <c r="D205" t="s">
        <v>63</v>
      </c>
      <c r="E205" t="s">
        <v>28</v>
      </c>
      <c r="F205" t="s">
        <v>63</v>
      </c>
      <c r="G205" t="s">
        <v>63</v>
      </c>
      <c r="H205" t="s">
        <v>62</v>
      </c>
      <c r="I205" t="s">
        <v>63</v>
      </c>
      <c r="J205" t="s">
        <v>63</v>
      </c>
      <c r="K205" t="s">
        <v>63</v>
      </c>
      <c r="L205" t="s">
        <v>63</v>
      </c>
      <c r="M205">
        <v>529.73507886437903</v>
      </c>
      <c r="N205" t="s">
        <v>63</v>
      </c>
      <c r="Q205" t="s">
        <v>1</v>
      </c>
      <c r="R205" t="s">
        <v>80</v>
      </c>
    </row>
    <row r="206" spans="1:18" x14ac:dyDescent="0.35">
      <c r="A206" t="s">
        <v>72</v>
      </c>
      <c r="B206" t="s">
        <v>151</v>
      </c>
      <c r="C206" t="s">
        <v>42</v>
      </c>
      <c r="D206" t="s">
        <v>63</v>
      </c>
      <c r="E206" t="s">
        <v>31</v>
      </c>
      <c r="F206" t="s">
        <v>63</v>
      </c>
      <c r="G206" t="s">
        <v>63</v>
      </c>
      <c r="H206" t="s">
        <v>62</v>
      </c>
      <c r="I206" t="s">
        <v>63</v>
      </c>
      <c r="J206" t="s">
        <v>63</v>
      </c>
      <c r="K206" t="s">
        <v>63</v>
      </c>
      <c r="L206" t="s">
        <v>63</v>
      </c>
      <c r="M206">
        <v>256.54400240990401</v>
      </c>
      <c r="N206" t="s">
        <v>63</v>
      </c>
      <c r="Q206" t="s">
        <v>78</v>
      </c>
      <c r="R206" t="s">
        <v>34</v>
      </c>
    </row>
    <row r="207" spans="1:18" x14ac:dyDescent="0.35">
      <c r="A207" t="s">
        <v>72</v>
      </c>
      <c r="B207" t="s">
        <v>151</v>
      </c>
      <c r="C207" t="s">
        <v>42</v>
      </c>
      <c r="D207" t="s">
        <v>63</v>
      </c>
      <c r="E207" t="s">
        <v>32</v>
      </c>
      <c r="F207" t="s">
        <v>63</v>
      </c>
      <c r="G207" t="s">
        <v>63</v>
      </c>
      <c r="H207" t="s">
        <v>62</v>
      </c>
      <c r="I207" t="s">
        <v>63</v>
      </c>
      <c r="J207" t="s">
        <v>63</v>
      </c>
      <c r="K207" t="s">
        <v>63</v>
      </c>
      <c r="L207" t="s">
        <v>63</v>
      </c>
      <c r="M207">
        <v>0</v>
      </c>
      <c r="N207" t="s">
        <v>63</v>
      </c>
      <c r="Q207" t="s">
        <v>83</v>
      </c>
      <c r="R207" t="s">
        <v>34</v>
      </c>
    </row>
    <row r="208" spans="1:18" x14ac:dyDescent="0.35">
      <c r="A208" t="s">
        <v>72</v>
      </c>
      <c r="B208" t="s">
        <v>151</v>
      </c>
      <c r="C208" t="s">
        <v>42</v>
      </c>
      <c r="D208" t="s">
        <v>63</v>
      </c>
      <c r="E208" t="s">
        <v>30</v>
      </c>
      <c r="F208" t="s">
        <v>63</v>
      </c>
      <c r="G208" t="s">
        <v>63</v>
      </c>
      <c r="H208" t="s">
        <v>62</v>
      </c>
      <c r="I208" t="s">
        <v>63</v>
      </c>
      <c r="J208" t="s">
        <v>63</v>
      </c>
      <c r="K208" t="s">
        <v>63</v>
      </c>
      <c r="L208" t="s">
        <v>63</v>
      </c>
      <c r="M208">
        <v>583.05455093160003</v>
      </c>
      <c r="N208" t="s">
        <v>63</v>
      </c>
      <c r="Q208" t="s">
        <v>84</v>
      </c>
      <c r="R208" t="s">
        <v>34</v>
      </c>
    </row>
    <row r="209" spans="1:18" x14ac:dyDescent="0.35">
      <c r="A209" t="s">
        <v>72</v>
      </c>
      <c r="B209" t="s">
        <v>151</v>
      </c>
      <c r="C209" t="s">
        <v>42</v>
      </c>
      <c r="D209" t="s">
        <v>63</v>
      </c>
      <c r="E209" t="s">
        <v>45</v>
      </c>
      <c r="F209" t="s">
        <v>63</v>
      </c>
      <c r="G209" t="s">
        <v>63</v>
      </c>
      <c r="H209" t="s">
        <v>62</v>
      </c>
      <c r="I209" t="s">
        <v>63</v>
      </c>
      <c r="J209" t="s">
        <v>63</v>
      </c>
      <c r="K209" t="s">
        <v>63</v>
      </c>
      <c r="L209" t="s">
        <v>63</v>
      </c>
      <c r="M209">
        <v>460.53927302821899</v>
      </c>
      <c r="N209" t="s">
        <v>63</v>
      </c>
      <c r="Q209" t="s">
        <v>85</v>
      </c>
      <c r="R209" t="s">
        <v>34</v>
      </c>
    </row>
    <row r="210" spans="1:18" x14ac:dyDescent="0.35">
      <c r="A210" t="s">
        <v>72</v>
      </c>
      <c r="B210" t="s">
        <v>151</v>
      </c>
      <c r="C210" t="s">
        <v>42</v>
      </c>
      <c r="D210" t="s">
        <v>63</v>
      </c>
      <c r="E210" t="s">
        <v>46</v>
      </c>
      <c r="F210" t="s">
        <v>63</v>
      </c>
      <c r="G210" t="s">
        <v>63</v>
      </c>
      <c r="H210" t="s">
        <v>62</v>
      </c>
      <c r="I210" t="s">
        <v>63</v>
      </c>
      <c r="J210" t="s">
        <v>63</v>
      </c>
      <c r="K210" t="s">
        <v>63</v>
      </c>
      <c r="L210" t="s">
        <v>63</v>
      </c>
      <c r="M210">
        <v>93.536200524210898</v>
      </c>
      <c r="N210" t="s">
        <v>63</v>
      </c>
      <c r="Q210" t="s">
        <v>86</v>
      </c>
      <c r="R210" t="s">
        <v>34</v>
      </c>
    </row>
    <row r="211" spans="1:18" x14ac:dyDescent="0.35">
      <c r="A211" t="s">
        <v>72</v>
      </c>
      <c r="B211" t="s">
        <v>151</v>
      </c>
      <c r="C211" t="s">
        <v>42</v>
      </c>
      <c r="D211" t="s">
        <v>63</v>
      </c>
      <c r="E211" t="s">
        <v>36</v>
      </c>
      <c r="F211" t="s">
        <v>63</v>
      </c>
      <c r="G211" t="s">
        <v>63</v>
      </c>
      <c r="H211" t="s">
        <v>62</v>
      </c>
      <c r="I211" t="s">
        <v>63</v>
      </c>
      <c r="J211" t="s">
        <v>63</v>
      </c>
      <c r="K211" t="s">
        <v>63</v>
      </c>
      <c r="L211" t="s">
        <v>63</v>
      </c>
      <c r="M211">
        <v>873.49846771784496</v>
      </c>
      <c r="N211" t="s">
        <v>63</v>
      </c>
      <c r="Q211" t="s">
        <v>87</v>
      </c>
      <c r="R211" t="s">
        <v>34</v>
      </c>
    </row>
    <row r="212" spans="1:18" x14ac:dyDescent="0.35">
      <c r="A212" t="s">
        <v>72</v>
      </c>
      <c r="B212" t="s">
        <v>151</v>
      </c>
      <c r="C212" t="s">
        <v>42</v>
      </c>
      <c r="D212" t="s">
        <v>63</v>
      </c>
      <c r="E212" t="s">
        <v>79</v>
      </c>
      <c r="F212" t="s">
        <v>63</v>
      </c>
      <c r="G212" t="s">
        <v>63</v>
      </c>
      <c r="H212" t="s">
        <v>62</v>
      </c>
      <c r="I212" t="s">
        <v>63</v>
      </c>
      <c r="J212" t="s">
        <v>63</v>
      </c>
      <c r="K212" t="s">
        <v>63</v>
      </c>
      <c r="L212" t="s">
        <v>63</v>
      </c>
      <c r="M212">
        <v>3551.3824938048001</v>
      </c>
      <c r="N212" t="s">
        <v>63</v>
      </c>
      <c r="Q212" t="s">
        <v>88</v>
      </c>
      <c r="R212" t="s">
        <v>34</v>
      </c>
    </row>
    <row r="213" spans="1:18" x14ac:dyDescent="0.35">
      <c r="A213" t="s">
        <v>72</v>
      </c>
      <c r="B213" t="s">
        <v>151</v>
      </c>
      <c r="C213" t="s">
        <v>42</v>
      </c>
      <c r="D213" t="s">
        <v>63</v>
      </c>
      <c r="E213" t="s">
        <v>80</v>
      </c>
      <c r="F213" t="s">
        <v>63</v>
      </c>
      <c r="G213" t="s">
        <v>63</v>
      </c>
      <c r="H213" t="s">
        <v>62</v>
      </c>
      <c r="I213" t="s">
        <v>63</v>
      </c>
      <c r="J213" t="s">
        <v>63</v>
      </c>
      <c r="K213" t="s">
        <v>63</v>
      </c>
      <c r="L213" t="s">
        <v>63</v>
      </c>
      <c r="M213">
        <v>661.14814739960502</v>
      </c>
      <c r="N213" t="s">
        <v>63</v>
      </c>
      <c r="Q213" t="s">
        <v>89</v>
      </c>
      <c r="R213" t="s">
        <v>34</v>
      </c>
    </row>
    <row r="214" spans="1:18" x14ac:dyDescent="0.35">
      <c r="A214" t="s">
        <v>72</v>
      </c>
      <c r="B214" t="s">
        <v>151</v>
      </c>
      <c r="C214" t="s">
        <v>42</v>
      </c>
      <c r="D214" t="s">
        <v>63</v>
      </c>
      <c r="E214" t="s">
        <v>37</v>
      </c>
      <c r="F214" t="s">
        <v>63</v>
      </c>
      <c r="G214" t="s">
        <v>63</v>
      </c>
      <c r="H214" t="s">
        <v>62</v>
      </c>
      <c r="I214" t="s">
        <v>63</v>
      </c>
      <c r="J214" t="s">
        <v>63</v>
      </c>
      <c r="K214" t="s">
        <v>63</v>
      </c>
      <c r="L214" t="s">
        <v>63</v>
      </c>
      <c r="M214">
        <v>37.551870000000001</v>
      </c>
      <c r="N214" t="s">
        <v>63</v>
      </c>
      <c r="Q214" t="s">
        <v>2</v>
      </c>
      <c r="R214" t="s">
        <v>34</v>
      </c>
    </row>
    <row r="215" spans="1:18" x14ac:dyDescent="0.35">
      <c r="A215" t="s">
        <v>72</v>
      </c>
      <c r="B215" t="s">
        <v>151</v>
      </c>
      <c r="C215" t="s">
        <v>42</v>
      </c>
      <c r="D215" t="s">
        <v>63</v>
      </c>
      <c r="E215" t="s">
        <v>81</v>
      </c>
      <c r="F215" t="s">
        <v>63</v>
      </c>
      <c r="G215" t="s">
        <v>63</v>
      </c>
      <c r="H215" t="s">
        <v>62</v>
      </c>
      <c r="I215" t="s">
        <v>63</v>
      </c>
      <c r="J215" t="s">
        <v>63</v>
      </c>
      <c r="K215" t="s">
        <v>63</v>
      </c>
      <c r="L215" t="s">
        <v>63</v>
      </c>
      <c r="M215">
        <v>254.87472084517</v>
      </c>
      <c r="N215" t="s">
        <v>63</v>
      </c>
      <c r="Q215" t="s">
        <v>90</v>
      </c>
      <c r="R215" t="s">
        <v>34</v>
      </c>
    </row>
    <row r="216" spans="1:18" x14ac:dyDescent="0.35">
      <c r="A216" t="s">
        <v>72</v>
      </c>
      <c r="B216" t="s">
        <v>151</v>
      </c>
      <c r="C216" t="s">
        <v>42</v>
      </c>
      <c r="D216" t="s">
        <v>63</v>
      </c>
      <c r="E216" t="s">
        <v>35</v>
      </c>
      <c r="F216" t="s">
        <v>63</v>
      </c>
      <c r="G216" t="s">
        <v>63</v>
      </c>
      <c r="H216" t="s">
        <v>62</v>
      </c>
      <c r="I216" t="s">
        <v>63</v>
      </c>
      <c r="J216" t="s">
        <v>63</v>
      </c>
      <c r="K216" t="s">
        <v>63</v>
      </c>
      <c r="L216" t="s">
        <v>63</v>
      </c>
      <c r="M216">
        <v>1167.587</v>
      </c>
      <c r="N216" t="s">
        <v>63</v>
      </c>
      <c r="Q216" t="s">
        <v>91</v>
      </c>
      <c r="R216" t="s">
        <v>34</v>
      </c>
    </row>
    <row r="217" spans="1:18" x14ac:dyDescent="0.35">
      <c r="A217" t="s">
        <v>72</v>
      </c>
      <c r="B217" t="s">
        <v>151</v>
      </c>
      <c r="C217" t="s">
        <v>42</v>
      </c>
      <c r="D217" t="s">
        <v>63</v>
      </c>
      <c r="E217" t="s">
        <v>38</v>
      </c>
      <c r="F217" t="s">
        <v>63</v>
      </c>
      <c r="G217" t="s">
        <v>63</v>
      </c>
      <c r="H217" t="s">
        <v>62</v>
      </c>
      <c r="I217" t="s">
        <v>63</v>
      </c>
      <c r="J217" t="s">
        <v>63</v>
      </c>
      <c r="K217" t="s">
        <v>63</v>
      </c>
      <c r="L217" t="s">
        <v>63</v>
      </c>
      <c r="M217">
        <v>91.8</v>
      </c>
      <c r="N217" t="s">
        <v>63</v>
      </c>
      <c r="Q217" t="s">
        <v>92</v>
      </c>
      <c r="R217" t="s">
        <v>34</v>
      </c>
    </row>
    <row r="218" spans="1:18" x14ac:dyDescent="0.35">
      <c r="A218" t="s">
        <v>72</v>
      </c>
      <c r="B218" t="s">
        <v>151</v>
      </c>
      <c r="C218" t="s">
        <v>42</v>
      </c>
      <c r="D218" t="s">
        <v>63</v>
      </c>
      <c r="E218" t="s">
        <v>39</v>
      </c>
      <c r="F218" t="s">
        <v>63</v>
      </c>
      <c r="G218" t="s">
        <v>63</v>
      </c>
      <c r="H218" t="s">
        <v>62</v>
      </c>
      <c r="I218" t="s">
        <v>63</v>
      </c>
      <c r="J218" t="s">
        <v>63</v>
      </c>
      <c r="K218" t="s">
        <v>63</v>
      </c>
      <c r="L218" t="s">
        <v>63</v>
      </c>
      <c r="M218">
        <v>4348.5032476425104</v>
      </c>
      <c r="N218" t="s">
        <v>63</v>
      </c>
      <c r="Q218" t="s">
        <v>93</v>
      </c>
      <c r="R218" t="s">
        <v>34</v>
      </c>
    </row>
    <row r="219" spans="1:18" x14ac:dyDescent="0.35">
      <c r="A219" t="s">
        <v>72</v>
      </c>
      <c r="B219" t="s">
        <v>151</v>
      </c>
      <c r="C219" t="s">
        <v>42</v>
      </c>
      <c r="D219" t="s">
        <v>63</v>
      </c>
      <c r="E219" t="s">
        <v>82</v>
      </c>
      <c r="F219" t="s">
        <v>63</v>
      </c>
      <c r="G219" t="s">
        <v>63</v>
      </c>
      <c r="H219" t="s">
        <v>62</v>
      </c>
      <c r="I219" t="s">
        <v>63</v>
      </c>
      <c r="J219" t="s">
        <v>63</v>
      </c>
      <c r="K219" t="s">
        <v>63</v>
      </c>
      <c r="L219" t="s">
        <v>63</v>
      </c>
      <c r="M219">
        <v>502.58776055329702</v>
      </c>
      <c r="N219" t="s">
        <v>63</v>
      </c>
      <c r="Q219" t="s">
        <v>94</v>
      </c>
      <c r="R219" t="s">
        <v>34</v>
      </c>
    </row>
    <row r="220" spans="1:18" x14ac:dyDescent="0.35">
      <c r="A220" t="s">
        <v>72</v>
      </c>
      <c r="B220" t="s">
        <v>151</v>
      </c>
      <c r="C220" t="s">
        <v>42</v>
      </c>
      <c r="D220" t="s">
        <v>63</v>
      </c>
      <c r="E220" t="s">
        <v>20</v>
      </c>
      <c r="F220" t="s">
        <v>63</v>
      </c>
      <c r="G220" t="s">
        <v>63</v>
      </c>
      <c r="H220" t="s">
        <v>62</v>
      </c>
      <c r="I220" t="s">
        <v>63</v>
      </c>
      <c r="J220" t="s">
        <v>63</v>
      </c>
      <c r="K220" t="s">
        <v>63</v>
      </c>
      <c r="L220" t="s">
        <v>63</v>
      </c>
      <c r="M220">
        <v>6.8147915579999996</v>
      </c>
      <c r="N220" t="s">
        <v>63</v>
      </c>
      <c r="Q220" t="s">
        <v>95</v>
      </c>
      <c r="R220" t="s">
        <v>34</v>
      </c>
    </row>
    <row r="221" spans="1:18" x14ac:dyDescent="0.35">
      <c r="A221" t="s">
        <v>72</v>
      </c>
      <c r="B221" t="s">
        <v>151</v>
      </c>
      <c r="C221" t="s">
        <v>42</v>
      </c>
      <c r="D221" t="s">
        <v>63</v>
      </c>
      <c r="E221" t="s">
        <v>40</v>
      </c>
      <c r="F221" t="s">
        <v>63</v>
      </c>
      <c r="G221" t="s">
        <v>63</v>
      </c>
      <c r="H221" t="s">
        <v>62</v>
      </c>
      <c r="I221" t="s">
        <v>63</v>
      </c>
      <c r="J221" t="s">
        <v>63</v>
      </c>
      <c r="K221" t="s">
        <v>63</v>
      </c>
      <c r="L221" t="s">
        <v>63</v>
      </c>
      <c r="M221">
        <v>224.05859910359999</v>
      </c>
      <c r="N221" t="s">
        <v>63</v>
      </c>
      <c r="Q221" t="s">
        <v>96</v>
      </c>
      <c r="R221" t="s">
        <v>34</v>
      </c>
    </row>
    <row r="222" spans="1:18" x14ac:dyDescent="0.35">
      <c r="A222" t="s">
        <v>72</v>
      </c>
      <c r="B222" t="s">
        <v>151</v>
      </c>
      <c r="C222" t="s">
        <v>42</v>
      </c>
      <c r="D222" t="s">
        <v>63</v>
      </c>
      <c r="E222" t="s">
        <v>49</v>
      </c>
      <c r="F222" t="s">
        <v>63</v>
      </c>
      <c r="G222" t="s">
        <v>63</v>
      </c>
      <c r="H222" t="s">
        <v>62</v>
      </c>
      <c r="I222" t="s">
        <v>63</v>
      </c>
      <c r="J222" t="s">
        <v>63</v>
      </c>
      <c r="K222" t="s">
        <v>63</v>
      </c>
      <c r="L222" t="s">
        <v>63</v>
      </c>
      <c r="M222">
        <v>1440.03618665709</v>
      </c>
      <c r="N222" t="s">
        <v>63</v>
      </c>
      <c r="Q222" t="s">
        <v>1</v>
      </c>
      <c r="R222" t="s">
        <v>34</v>
      </c>
    </row>
    <row r="223" spans="1:18" x14ac:dyDescent="0.35">
      <c r="A223" t="s">
        <v>72</v>
      </c>
      <c r="B223" t="s">
        <v>151</v>
      </c>
      <c r="C223" t="s">
        <v>42</v>
      </c>
      <c r="D223" t="s">
        <v>63</v>
      </c>
      <c r="E223" t="s">
        <v>25</v>
      </c>
      <c r="F223" t="s">
        <v>63</v>
      </c>
      <c r="G223" t="s">
        <v>63</v>
      </c>
      <c r="H223" t="s">
        <v>62</v>
      </c>
      <c r="I223" t="s">
        <v>63</v>
      </c>
      <c r="J223" t="s">
        <v>63</v>
      </c>
      <c r="K223" t="s">
        <v>63</v>
      </c>
      <c r="L223" t="s">
        <v>63</v>
      </c>
      <c r="M223">
        <v>822.43800457817599</v>
      </c>
      <c r="N223" t="s">
        <v>63</v>
      </c>
      <c r="Q223" t="s">
        <v>78</v>
      </c>
      <c r="R223" t="s">
        <v>37</v>
      </c>
    </row>
    <row r="224" spans="1:18" x14ac:dyDescent="0.35">
      <c r="A224" t="s">
        <v>72</v>
      </c>
      <c r="B224" t="s">
        <v>151</v>
      </c>
      <c r="C224" t="s">
        <v>42</v>
      </c>
      <c r="D224" t="s">
        <v>63</v>
      </c>
      <c r="E224" t="s">
        <v>44</v>
      </c>
      <c r="F224" t="s">
        <v>63</v>
      </c>
      <c r="G224" t="s">
        <v>63</v>
      </c>
      <c r="H224" t="s">
        <v>62</v>
      </c>
      <c r="I224" t="s">
        <v>63</v>
      </c>
      <c r="J224" t="s">
        <v>63</v>
      </c>
      <c r="K224" t="s">
        <v>63</v>
      </c>
      <c r="L224" t="s">
        <v>63</v>
      </c>
      <c r="M224">
        <v>74.308618710002506</v>
      </c>
      <c r="N224" t="s">
        <v>63</v>
      </c>
      <c r="Q224" t="s">
        <v>83</v>
      </c>
      <c r="R224" t="s">
        <v>37</v>
      </c>
    </row>
    <row r="225" spans="1:18" x14ac:dyDescent="0.35">
      <c r="A225" t="s">
        <v>72</v>
      </c>
      <c r="B225" t="s">
        <v>151</v>
      </c>
      <c r="C225" t="s">
        <v>42</v>
      </c>
      <c r="D225" t="s">
        <v>63</v>
      </c>
      <c r="E225" t="s">
        <v>50</v>
      </c>
      <c r="F225" t="s">
        <v>63</v>
      </c>
      <c r="G225" t="s">
        <v>63</v>
      </c>
      <c r="H225" t="s">
        <v>62</v>
      </c>
      <c r="I225" t="s">
        <v>63</v>
      </c>
      <c r="J225" t="s">
        <v>63</v>
      </c>
      <c r="K225" t="s">
        <v>63</v>
      </c>
      <c r="L225" t="s">
        <v>63</v>
      </c>
      <c r="M225">
        <v>302.91091839696099</v>
      </c>
      <c r="N225" t="s">
        <v>63</v>
      </c>
      <c r="Q225" t="s">
        <v>84</v>
      </c>
      <c r="R225" t="s">
        <v>37</v>
      </c>
    </row>
    <row r="226" spans="1:18" x14ac:dyDescent="0.35">
      <c r="A226" t="s">
        <v>72</v>
      </c>
      <c r="B226" t="s">
        <v>151</v>
      </c>
      <c r="C226" t="s">
        <v>42</v>
      </c>
      <c r="D226" t="s">
        <v>63</v>
      </c>
      <c r="E226" t="s">
        <v>26</v>
      </c>
      <c r="F226" t="s">
        <v>63</v>
      </c>
      <c r="G226" t="s">
        <v>63</v>
      </c>
      <c r="H226" t="s">
        <v>62</v>
      </c>
      <c r="I226" t="s">
        <v>63</v>
      </c>
      <c r="J226" t="s">
        <v>63</v>
      </c>
      <c r="K226" t="s">
        <v>63</v>
      </c>
      <c r="L226" t="s">
        <v>63</v>
      </c>
      <c r="M226">
        <v>4.3866285225878103</v>
      </c>
      <c r="N226" t="s">
        <v>63</v>
      </c>
      <c r="Q226" t="s">
        <v>85</v>
      </c>
      <c r="R226" t="s">
        <v>37</v>
      </c>
    </row>
    <row r="227" spans="1:18" x14ac:dyDescent="0.35">
      <c r="A227" t="s">
        <v>72</v>
      </c>
      <c r="B227" t="s">
        <v>151</v>
      </c>
      <c r="C227" t="s">
        <v>42</v>
      </c>
      <c r="D227" t="s">
        <v>63</v>
      </c>
      <c r="E227" t="s">
        <v>21</v>
      </c>
      <c r="F227" t="s">
        <v>63</v>
      </c>
      <c r="G227" t="s">
        <v>63</v>
      </c>
      <c r="H227" t="s">
        <v>62</v>
      </c>
      <c r="I227" t="s">
        <v>63</v>
      </c>
      <c r="J227" t="s">
        <v>63</v>
      </c>
      <c r="K227" t="s">
        <v>63</v>
      </c>
      <c r="L227" t="s">
        <v>63</v>
      </c>
      <c r="M227">
        <v>262.819268462884</v>
      </c>
      <c r="N227" t="s">
        <v>63</v>
      </c>
      <c r="Q227" t="s">
        <v>86</v>
      </c>
      <c r="R227" t="s">
        <v>37</v>
      </c>
    </row>
    <row r="228" spans="1:18" x14ac:dyDescent="0.35">
      <c r="A228" t="s">
        <v>72</v>
      </c>
      <c r="B228" t="s">
        <v>151</v>
      </c>
      <c r="C228" t="s">
        <v>42</v>
      </c>
      <c r="D228" t="s">
        <v>63</v>
      </c>
      <c r="E228" t="s">
        <v>47</v>
      </c>
      <c r="F228" t="s">
        <v>63</v>
      </c>
      <c r="G228" t="s">
        <v>63</v>
      </c>
      <c r="H228" t="s">
        <v>62</v>
      </c>
      <c r="I228" t="s">
        <v>63</v>
      </c>
      <c r="J228" t="s">
        <v>63</v>
      </c>
      <c r="K228" t="s">
        <v>63</v>
      </c>
      <c r="L228" t="s">
        <v>63</v>
      </c>
      <c r="M228">
        <v>446.53007411929599</v>
      </c>
      <c r="N228" t="s">
        <v>63</v>
      </c>
      <c r="Q228" t="s">
        <v>87</v>
      </c>
      <c r="R228" t="s">
        <v>37</v>
      </c>
    </row>
    <row r="229" spans="1:18" x14ac:dyDescent="0.35">
      <c r="A229" t="s">
        <v>72</v>
      </c>
      <c r="B229" t="s">
        <v>151</v>
      </c>
      <c r="C229" t="s">
        <v>42</v>
      </c>
      <c r="D229" t="s">
        <v>63</v>
      </c>
      <c r="E229" t="s">
        <v>48</v>
      </c>
      <c r="F229" t="s">
        <v>63</v>
      </c>
      <c r="G229" t="s">
        <v>63</v>
      </c>
      <c r="H229" t="s">
        <v>62</v>
      </c>
      <c r="I229" t="s">
        <v>63</v>
      </c>
      <c r="J229" t="s">
        <v>63</v>
      </c>
      <c r="K229" t="s">
        <v>63</v>
      </c>
      <c r="L229" t="s">
        <v>63</v>
      </c>
      <c r="M229">
        <v>0</v>
      </c>
      <c r="N229" t="s">
        <v>63</v>
      </c>
      <c r="Q229" t="s">
        <v>88</v>
      </c>
      <c r="R229" t="s">
        <v>37</v>
      </c>
    </row>
    <row r="230" spans="1:18" x14ac:dyDescent="0.35">
      <c r="A230" t="s">
        <v>72</v>
      </c>
      <c r="B230" t="s">
        <v>151</v>
      </c>
      <c r="C230" t="s">
        <v>42</v>
      </c>
      <c r="D230" t="s">
        <v>63</v>
      </c>
      <c r="E230" t="s">
        <v>15</v>
      </c>
      <c r="F230" t="s">
        <v>63</v>
      </c>
      <c r="G230" t="s">
        <v>63</v>
      </c>
      <c r="H230" t="s">
        <v>62</v>
      </c>
      <c r="I230" t="s">
        <v>63</v>
      </c>
      <c r="J230" t="s">
        <v>63</v>
      </c>
      <c r="K230" t="s">
        <v>63</v>
      </c>
      <c r="L230" t="s">
        <v>63</v>
      </c>
      <c r="M230">
        <v>278.04230651519998</v>
      </c>
      <c r="N230" t="s">
        <v>63</v>
      </c>
      <c r="Q230" t="s">
        <v>89</v>
      </c>
      <c r="R230" t="s">
        <v>37</v>
      </c>
    </row>
    <row r="231" spans="1:18" x14ac:dyDescent="0.35">
      <c r="A231" t="s">
        <v>72</v>
      </c>
      <c r="B231" t="s">
        <v>151</v>
      </c>
      <c r="C231" t="s">
        <v>42</v>
      </c>
      <c r="D231" t="s">
        <v>63</v>
      </c>
      <c r="E231" t="s">
        <v>14</v>
      </c>
      <c r="F231" t="s">
        <v>63</v>
      </c>
      <c r="G231" t="s">
        <v>63</v>
      </c>
      <c r="H231" t="s">
        <v>62</v>
      </c>
      <c r="I231" t="s">
        <v>63</v>
      </c>
      <c r="J231" t="s">
        <v>63</v>
      </c>
      <c r="K231" t="s">
        <v>63</v>
      </c>
      <c r="L231" t="s">
        <v>63</v>
      </c>
      <c r="M231">
        <v>1095.7451465376</v>
      </c>
      <c r="N231" t="s">
        <v>63</v>
      </c>
      <c r="Q231" t="s">
        <v>2</v>
      </c>
      <c r="R231" t="s">
        <v>37</v>
      </c>
    </row>
    <row r="232" spans="1:18" x14ac:dyDescent="0.35">
      <c r="A232" t="s">
        <v>72</v>
      </c>
      <c r="B232" t="s">
        <v>151</v>
      </c>
      <c r="C232" t="s">
        <v>42</v>
      </c>
      <c r="D232" t="s">
        <v>63</v>
      </c>
      <c r="E232" t="s">
        <v>16</v>
      </c>
      <c r="F232" t="s">
        <v>63</v>
      </c>
      <c r="G232" t="s">
        <v>63</v>
      </c>
      <c r="H232" t="s">
        <v>62</v>
      </c>
      <c r="I232" t="s">
        <v>63</v>
      </c>
      <c r="J232" t="s">
        <v>63</v>
      </c>
      <c r="K232" t="s">
        <v>63</v>
      </c>
      <c r="L232" t="s">
        <v>63</v>
      </c>
      <c r="M232">
        <v>56.075578392239997</v>
      </c>
      <c r="N232" t="s">
        <v>63</v>
      </c>
      <c r="Q232" t="s">
        <v>90</v>
      </c>
      <c r="R232" t="s">
        <v>37</v>
      </c>
    </row>
    <row r="233" spans="1:18" x14ac:dyDescent="0.35">
      <c r="A233" t="s">
        <v>72</v>
      </c>
      <c r="B233" t="s">
        <v>151</v>
      </c>
      <c r="C233" t="s">
        <v>42</v>
      </c>
      <c r="D233" t="s">
        <v>63</v>
      </c>
      <c r="E233" t="s">
        <v>17</v>
      </c>
      <c r="F233" t="s">
        <v>63</v>
      </c>
      <c r="G233" t="s">
        <v>63</v>
      </c>
      <c r="H233" t="s">
        <v>62</v>
      </c>
      <c r="I233" t="s">
        <v>63</v>
      </c>
      <c r="J233" t="s">
        <v>63</v>
      </c>
      <c r="K233" t="s">
        <v>63</v>
      </c>
      <c r="L233" t="s">
        <v>63</v>
      </c>
      <c r="M233">
        <v>31.27828572936</v>
      </c>
      <c r="N233" t="s">
        <v>63</v>
      </c>
      <c r="Q233" t="s">
        <v>91</v>
      </c>
      <c r="R233" t="s">
        <v>37</v>
      </c>
    </row>
    <row r="234" spans="1:18" x14ac:dyDescent="0.35">
      <c r="A234" t="s">
        <v>72</v>
      </c>
      <c r="B234" t="s">
        <v>151</v>
      </c>
      <c r="C234" t="s">
        <v>42</v>
      </c>
      <c r="D234" t="s">
        <v>63</v>
      </c>
      <c r="E234" t="s">
        <v>18</v>
      </c>
      <c r="F234" t="s">
        <v>63</v>
      </c>
      <c r="G234" t="s">
        <v>63</v>
      </c>
      <c r="H234" t="s">
        <v>62</v>
      </c>
      <c r="I234" t="s">
        <v>63</v>
      </c>
      <c r="J234" t="s">
        <v>63</v>
      </c>
      <c r="K234" t="s">
        <v>63</v>
      </c>
      <c r="L234" t="s">
        <v>63</v>
      </c>
      <c r="M234">
        <v>259.30507023360002</v>
      </c>
      <c r="N234" t="s">
        <v>63</v>
      </c>
      <c r="Q234" t="s">
        <v>92</v>
      </c>
      <c r="R234" t="s">
        <v>37</v>
      </c>
    </row>
    <row r="235" spans="1:18" x14ac:dyDescent="0.35">
      <c r="A235" t="s">
        <v>72</v>
      </c>
      <c r="B235" t="s">
        <v>151</v>
      </c>
      <c r="C235" t="s">
        <v>42</v>
      </c>
      <c r="D235" t="s">
        <v>63</v>
      </c>
      <c r="E235" t="s">
        <v>19</v>
      </c>
      <c r="F235" t="s">
        <v>63</v>
      </c>
      <c r="G235" t="s">
        <v>63</v>
      </c>
      <c r="H235" t="s">
        <v>62</v>
      </c>
      <c r="I235" t="s">
        <v>63</v>
      </c>
      <c r="J235" t="s">
        <v>63</v>
      </c>
      <c r="K235" t="s">
        <v>63</v>
      </c>
      <c r="L235" t="s">
        <v>63</v>
      </c>
      <c r="M235">
        <v>2100.7845061812</v>
      </c>
      <c r="N235" t="s">
        <v>63</v>
      </c>
      <c r="Q235" t="s">
        <v>93</v>
      </c>
      <c r="R235" t="s">
        <v>37</v>
      </c>
    </row>
    <row r="236" spans="1:18" x14ac:dyDescent="0.35">
      <c r="A236" t="s">
        <v>72</v>
      </c>
      <c r="B236" t="s">
        <v>151</v>
      </c>
      <c r="C236" t="s">
        <v>42</v>
      </c>
      <c r="D236" t="s">
        <v>63</v>
      </c>
      <c r="E236" t="s">
        <v>111</v>
      </c>
      <c r="F236" t="s">
        <v>63</v>
      </c>
      <c r="G236" t="s">
        <v>63</v>
      </c>
      <c r="H236" t="s">
        <v>62</v>
      </c>
      <c r="I236" t="s">
        <v>63</v>
      </c>
      <c r="J236" t="s">
        <v>63</v>
      </c>
      <c r="K236" t="s">
        <v>63</v>
      </c>
      <c r="L236" t="s">
        <v>63</v>
      </c>
      <c r="M236">
        <v>1249.8499999999999</v>
      </c>
      <c r="N236" t="s">
        <v>63</v>
      </c>
      <c r="Q236" t="s">
        <v>94</v>
      </c>
      <c r="R236" t="s">
        <v>37</v>
      </c>
    </row>
    <row r="237" spans="1:18" x14ac:dyDescent="0.35">
      <c r="A237" t="s">
        <v>72</v>
      </c>
      <c r="B237" t="s">
        <v>151</v>
      </c>
      <c r="C237" t="s">
        <v>42</v>
      </c>
      <c r="D237" t="s">
        <v>63</v>
      </c>
      <c r="E237" t="s">
        <v>112</v>
      </c>
      <c r="F237" t="s">
        <v>63</v>
      </c>
      <c r="G237" t="s">
        <v>63</v>
      </c>
      <c r="H237" t="s">
        <v>62</v>
      </c>
      <c r="I237" t="s">
        <v>63</v>
      </c>
      <c r="J237" t="s">
        <v>63</v>
      </c>
      <c r="K237" t="s">
        <v>63</v>
      </c>
      <c r="L237" t="s">
        <v>63</v>
      </c>
      <c r="M237">
        <v>211.8</v>
      </c>
      <c r="N237" t="s">
        <v>63</v>
      </c>
      <c r="Q237" t="s">
        <v>95</v>
      </c>
      <c r="R237" t="s">
        <v>37</v>
      </c>
    </row>
    <row r="238" spans="1:18" x14ac:dyDescent="0.35">
      <c r="A238" t="s">
        <v>72</v>
      </c>
      <c r="B238" t="s">
        <v>151</v>
      </c>
      <c r="C238" t="s">
        <v>42</v>
      </c>
      <c r="D238" t="s">
        <v>63</v>
      </c>
      <c r="E238" t="s">
        <v>61</v>
      </c>
      <c r="F238" t="s">
        <v>63</v>
      </c>
      <c r="G238" t="s">
        <v>63</v>
      </c>
      <c r="H238" t="s">
        <v>62</v>
      </c>
      <c r="I238" t="s">
        <v>63</v>
      </c>
      <c r="J238" t="s">
        <v>63</v>
      </c>
      <c r="K238" t="s">
        <v>63</v>
      </c>
      <c r="L238" t="s">
        <v>63</v>
      </c>
      <c r="M238">
        <v>32.549999999999997</v>
      </c>
      <c r="N238" t="s">
        <v>63</v>
      </c>
      <c r="Q238" t="s">
        <v>96</v>
      </c>
      <c r="R238" t="s">
        <v>37</v>
      </c>
    </row>
    <row r="239" spans="1:18" x14ac:dyDescent="0.35">
      <c r="A239" t="s">
        <v>72</v>
      </c>
      <c r="B239" t="s">
        <v>151</v>
      </c>
      <c r="C239" t="s">
        <v>42</v>
      </c>
      <c r="D239" t="s">
        <v>63</v>
      </c>
      <c r="E239" t="s">
        <v>59</v>
      </c>
      <c r="F239" t="s">
        <v>63</v>
      </c>
      <c r="G239" t="s">
        <v>63</v>
      </c>
      <c r="H239" t="s">
        <v>62</v>
      </c>
      <c r="I239" t="s">
        <v>63</v>
      </c>
      <c r="J239" t="s">
        <v>63</v>
      </c>
      <c r="K239" t="s">
        <v>63</v>
      </c>
      <c r="L239" t="s">
        <v>63</v>
      </c>
      <c r="M239">
        <v>1138.92</v>
      </c>
      <c r="N239" t="s">
        <v>63</v>
      </c>
      <c r="Q239" t="s">
        <v>1</v>
      </c>
      <c r="R239" t="s">
        <v>37</v>
      </c>
    </row>
    <row r="240" spans="1:18" x14ac:dyDescent="0.35">
      <c r="A240" t="s">
        <v>72</v>
      </c>
      <c r="B240" t="s">
        <v>151</v>
      </c>
      <c r="C240" t="s">
        <v>42</v>
      </c>
      <c r="D240" t="s">
        <v>63</v>
      </c>
      <c r="E240" t="s">
        <v>64</v>
      </c>
      <c r="F240" t="s">
        <v>63</v>
      </c>
      <c r="G240" t="s">
        <v>63</v>
      </c>
      <c r="H240" t="s">
        <v>62</v>
      </c>
      <c r="I240" t="s">
        <v>63</v>
      </c>
      <c r="J240" t="s">
        <v>63</v>
      </c>
      <c r="K240" t="s">
        <v>63</v>
      </c>
      <c r="L240" t="s">
        <v>63</v>
      </c>
      <c r="M240">
        <v>298</v>
      </c>
      <c r="N240" t="s">
        <v>63</v>
      </c>
      <c r="Q240" t="s">
        <v>78</v>
      </c>
      <c r="R240" t="s">
        <v>81</v>
      </c>
    </row>
    <row r="241" spans="1:18" x14ac:dyDescent="0.35">
      <c r="A241" t="s">
        <v>72</v>
      </c>
      <c r="B241" t="s">
        <v>151</v>
      </c>
      <c r="C241" t="s">
        <v>42</v>
      </c>
      <c r="D241" t="s">
        <v>63</v>
      </c>
      <c r="E241" t="s">
        <v>65</v>
      </c>
      <c r="F241" t="s">
        <v>63</v>
      </c>
      <c r="G241" t="s">
        <v>63</v>
      </c>
      <c r="H241" t="s">
        <v>62</v>
      </c>
      <c r="I241" t="s">
        <v>63</v>
      </c>
      <c r="J241" t="s">
        <v>63</v>
      </c>
      <c r="K241" t="s">
        <v>63</v>
      </c>
      <c r="L241" t="s">
        <v>63</v>
      </c>
      <c r="M241">
        <v>112</v>
      </c>
      <c r="N241" t="s">
        <v>63</v>
      </c>
      <c r="Q241" t="s">
        <v>83</v>
      </c>
      <c r="R241" t="s">
        <v>81</v>
      </c>
    </row>
    <row r="242" spans="1:18" x14ac:dyDescent="0.35">
      <c r="A242" t="s">
        <v>72</v>
      </c>
      <c r="B242" t="s">
        <v>152</v>
      </c>
      <c r="C242" t="s">
        <v>42</v>
      </c>
      <c r="D242" t="s">
        <v>63</v>
      </c>
      <c r="E242" t="s">
        <v>33</v>
      </c>
      <c r="F242" t="s">
        <v>63</v>
      </c>
      <c r="G242" t="s">
        <v>63</v>
      </c>
      <c r="H242" t="s">
        <v>62</v>
      </c>
      <c r="I242" t="s">
        <v>63</v>
      </c>
      <c r="J242" t="s">
        <v>63</v>
      </c>
      <c r="K242" t="s">
        <v>63</v>
      </c>
      <c r="L242" t="s">
        <v>63</v>
      </c>
      <c r="M242">
        <v>121.0127634936</v>
      </c>
      <c r="N242" t="s">
        <v>63</v>
      </c>
      <c r="Q242" t="s">
        <v>84</v>
      </c>
      <c r="R242" t="s">
        <v>81</v>
      </c>
    </row>
    <row r="243" spans="1:18" x14ac:dyDescent="0.35">
      <c r="A243" t="s">
        <v>72</v>
      </c>
      <c r="B243" t="s">
        <v>152</v>
      </c>
      <c r="C243" t="s">
        <v>42</v>
      </c>
      <c r="D243" t="s">
        <v>63</v>
      </c>
      <c r="E243" t="s">
        <v>29</v>
      </c>
      <c r="F243" t="s">
        <v>63</v>
      </c>
      <c r="G243" t="s">
        <v>63</v>
      </c>
      <c r="H243" t="s">
        <v>62</v>
      </c>
      <c r="I243" t="s">
        <v>63</v>
      </c>
      <c r="J243" t="s">
        <v>63</v>
      </c>
      <c r="K243" t="s">
        <v>63</v>
      </c>
      <c r="L243" t="s">
        <v>63</v>
      </c>
      <c r="M243">
        <v>14.080676463306</v>
      </c>
      <c r="N243" t="s">
        <v>63</v>
      </c>
      <c r="Q243" t="s">
        <v>85</v>
      </c>
      <c r="R243" t="s">
        <v>81</v>
      </c>
    </row>
    <row r="244" spans="1:18" x14ac:dyDescent="0.35">
      <c r="A244" t="s">
        <v>72</v>
      </c>
      <c r="B244" t="s">
        <v>152</v>
      </c>
      <c r="C244" t="s">
        <v>42</v>
      </c>
      <c r="D244" t="s">
        <v>63</v>
      </c>
      <c r="E244" t="s">
        <v>27</v>
      </c>
      <c r="F244" t="s">
        <v>63</v>
      </c>
      <c r="G244" t="s">
        <v>63</v>
      </c>
      <c r="H244" t="s">
        <v>62</v>
      </c>
      <c r="I244" t="s">
        <v>63</v>
      </c>
      <c r="J244" t="s">
        <v>63</v>
      </c>
      <c r="K244" t="s">
        <v>63</v>
      </c>
      <c r="L244" t="s">
        <v>63</v>
      </c>
      <c r="M244">
        <v>45.891115251582598</v>
      </c>
      <c r="N244" t="s">
        <v>63</v>
      </c>
      <c r="Q244" t="s">
        <v>86</v>
      </c>
      <c r="R244" t="s">
        <v>81</v>
      </c>
    </row>
    <row r="245" spans="1:18" x14ac:dyDescent="0.35">
      <c r="A245" t="s">
        <v>72</v>
      </c>
      <c r="B245" t="s">
        <v>152</v>
      </c>
      <c r="C245" t="s">
        <v>42</v>
      </c>
      <c r="D245" t="s">
        <v>63</v>
      </c>
      <c r="E245" t="s">
        <v>28</v>
      </c>
      <c r="F245" t="s">
        <v>63</v>
      </c>
      <c r="G245" t="s">
        <v>63</v>
      </c>
      <c r="H245" t="s">
        <v>62</v>
      </c>
      <c r="I245" t="s">
        <v>63</v>
      </c>
      <c r="J245" t="s">
        <v>63</v>
      </c>
      <c r="K245" t="s">
        <v>63</v>
      </c>
      <c r="L245" t="s">
        <v>63</v>
      </c>
      <c r="M245">
        <v>131.34990883862</v>
      </c>
      <c r="N245" t="s">
        <v>63</v>
      </c>
      <c r="Q245" t="s">
        <v>87</v>
      </c>
      <c r="R245" t="s">
        <v>81</v>
      </c>
    </row>
    <row r="246" spans="1:18" x14ac:dyDescent="0.35">
      <c r="A246" t="s">
        <v>72</v>
      </c>
      <c r="B246" t="s">
        <v>152</v>
      </c>
      <c r="C246" t="s">
        <v>42</v>
      </c>
      <c r="D246" t="s">
        <v>63</v>
      </c>
      <c r="E246" t="s">
        <v>31</v>
      </c>
      <c r="F246" t="s">
        <v>63</v>
      </c>
      <c r="G246" t="s">
        <v>63</v>
      </c>
      <c r="H246" t="s">
        <v>62</v>
      </c>
      <c r="I246" t="s">
        <v>63</v>
      </c>
      <c r="J246" t="s">
        <v>63</v>
      </c>
      <c r="K246" t="s">
        <v>63</v>
      </c>
      <c r="L246" t="s">
        <v>63</v>
      </c>
      <c r="M246">
        <v>72.729739113299999</v>
      </c>
      <c r="N246" t="s">
        <v>63</v>
      </c>
      <c r="Q246" t="s">
        <v>88</v>
      </c>
      <c r="R246" t="s">
        <v>81</v>
      </c>
    </row>
    <row r="247" spans="1:18" x14ac:dyDescent="0.35">
      <c r="A247" t="s">
        <v>72</v>
      </c>
      <c r="B247" t="s">
        <v>152</v>
      </c>
      <c r="C247" t="s">
        <v>42</v>
      </c>
      <c r="D247" t="s">
        <v>63</v>
      </c>
      <c r="E247" t="s">
        <v>32</v>
      </c>
      <c r="F247" t="s">
        <v>63</v>
      </c>
      <c r="G247" t="s">
        <v>63</v>
      </c>
      <c r="H247" t="s">
        <v>62</v>
      </c>
      <c r="I247" t="s">
        <v>63</v>
      </c>
      <c r="J247" t="s">
        <v>63</v>
      </c>
      <c r="K247" t="s">
        <v>63</v>
      </c>
      <c r="L247" t="s">
        <v>63</v>
      </c>
      <c r="M247">
        <v>0</v>
      </c>
      <c r="N247" t="s">
        <v>63</v>
      </c>
      <c r="Q247" t="s">
        <v>89</v>
      </c>
      <c r="R247" t="s">
        <v>81</v>
      </c>
    </row>
    <row r="248" spans="1:18" x14ac:dyDescent="0.35">
      <c r="A248" t="s">
        <v>72</v>
      </c>
      <c r="B248" t="s">
        <v>152</v>
      </c>
      <c r="C248" t="s">
        <v>42</v>
      </c>
      <c r="D248" t="s">
        <v>63</v>
      </c>
      <c r="E248" t="s">
        <v>30</v>
      </c>
      <c r="F248" t="s">
        <v>63</v>
      </c>
      <c r="G248" t="s">
        <v>63</v>
      </c>
      <c r="H248" t="s">
        <v>62</v>
      </c>
      <c r="I248" t="s">
        <v>63</v>
      </c>
      <c r="J248" t="s">
        <v>63</v>
      </c>
      <c r="K248" t="s">
        <v>63</v>
      </c>
      <c r="L248" t="s">
        <v>63</v>
      </c>
      <c r="M248">
        <v>145.4594782266</v>
      </c>
      <c r="N248" t="s">
        <v>63</v>
      </c>
      <c r="Q248" t="s">
        <v>2</v>
      </c>
      <c r="R248" t="s">
        <v>81</v>
      </c>
    </row>
    <row r="249" spans="1:18" x14ac:dyDescent="0.35">
      <c r="A249" t="s">
        <v>72</v>
      </c>
      <c r="B249" t="s">
        <v>152</v>
      </c>
      <c r="C249" t="s">
        <v>42</v>
      </c>
      <c r="D249" t="s">
        <v>63</v>
      </c>
      <c r="E249" t="s">
        <v>45</v>
      </c>
      <c r="F249" t="s">
        <v>63</v>
      </c>
      <c r="G249" t="s">
        <v>63</v>
      </c>
      <c r="H249" t="s">
        <v>62</v>
      </c>
      <c r="I249" t="s">
        <v>63</v>
      </c>
      <c r="J249" t="s">
        <v>63</v>
      </c>
      <c r="K249" t="s">
        <v>63</v>
      </c>
      <c r="L249" t="s">
        <v>63</v>
      </c>
      <c r="M249">
        <v>52.964537347296201</v>
      </c>
      <c r="N249" t="s">
        <v>63</v>
      </c>
      <c r="Q249" t="s">
        <v>90</v>
      </c>
      <c r="R249" t="s">
        <v>81</v>
      </c>
    </row>
    <row r="250" spans="1:18" x14ac:dyDescent="0.35">
      <c r="A250" t="s">
        <v>72</v>
      </c>
      <c r="B250" t="s">
        <v>152</v>
      </c>
      <c r="C250" t="s">
        <v>42</v>
      </c>
      <c r="D250" t="s">
        <v>63</v>
      </c>
      <c r="E250" t="s">
        <v>46</v>
      </c>
      <c r="F250" t="s">
        <v>63</v>
      </c>
      <c r="G250" t="s">
        <v>63</v>
      </c>
      <c r="H250" t="s">
        <v>62</v>
      </c>
      <c r="I250" t="s">
        <v>63</v>
      </c>
      <c r="J250" t="s">
        <v>63</v>
      </c>
      <c r="K250" t="s">
        <v>63</v>
      </c>
      <c r="L250" t="s">
        <v>63</v>
      </c>
      <c r="M250">
        <v>58.183448752789602</v>
      </c>
      <c r="N250" t="s">
        <v>63</v>
      </c>
      <c r="Q250" t="s">
        <v>91</v>
      </c>
      <c r="R250" t="s">
        <v>81</v>
      </c>
    </row>
    <row r="251" spans="1:18" x14ac:dyDescent="0.35">
      <c r="A251" t="s">
        <v>72</v>
      </c>
      <c r="B251" t="s">
        <v>152</v>
      </c>
      <c r="C251" t="s">
        <v>42</v>
      </c>
      <c r="D251" t="s">
        <v>63</v>
      </c>
      <c r="E251" t="s">
        <v>36</v>
      </c>
      <c r="F251" t="s">
        <v>63</v>
      </c>
      <c r="G251" t="s">
        <v>63</v>
      </c>
      <c r="H251" t="s">
        <v>62</v>
      </c>
      <c r="I251" t="s">
        <v>63</v>
      </c>
      <c r="J251" t="s">
        <v>63</v>
      </c>
      <c r="K251" t="s">
        <v>63</v>
      </c>
      <c r="L251" t="s">
        <v>63</v>
      </c>
      <c r="M251">
        <v>110.47245776281601</v>
      </c>
      <c r="N251" t="s">
        <v>63</v>
      </c>
      <c r="Q251" t="s">
        <v>92</v>
      </c>
      <c r="R251" t="s">
        <v>81</v>
      </c>
    </row>
    <row r="252" spans="1:18" x14ac:dyDescent="0.35">
      <c r="A252" t="s">
        <v>72</v>
      </c>
      <c r="B252" t="s">
        <v>152</v>
      </c>
      <c r="C252" t="s">
        <v>42</v>
      </c>
      <c r="D252" t="s">
        <v>63</v>
      </c>
      <c r="E252" t="s">
        <v>79</v>
      </c>
      <c r="F252" t="s">
        <v>63</v>
      </c>
      <c r="G252" t="s">
        <v>63</v>
      </c>
      <c r="H252" t="s">
        <v>62</v>
      </c>
      <c r="I252" t="s">
        <v>63</v>
      </c>
      <c r="J252" t="s">
        <v>63</v>
      </c>
      <c r="K252" t="s">
        <v>63</v>
      </c>
      <c r="L252" t="s">
        <v>63</v>
      </c>
      <c r="M252">
        <v>285.72312090600002</v>
      </c>
      <c r="N252" t="s">
        <v>63</v>
      </c>
      <c r="Q252" t="s">
        <v>93</v>
      </c>
      <c r="R252" t="s">
        <v>81</v>
      </c>
    </row>
    <row r="253" spans="1:18" x14ac:dyDescent="0.35">
      <c r="A253" t="s">
        <v>72</v>
      </c>
      <c r="B253" t="s">
        <v>152</v>
      </c>
      <c r="C253" t="s">
        <v>42</v>
      </c>
      <c r="D253" t="s">
        <v>63</v>
      </c>
      <c r="E253" t="s">
        <v>80</v>
      </c>
      <c r="F253" t="s">
        <v>63</v>
      </c>
      <c r="G253" t="s">
        <v>63</v>
      </c>
      <c r="H253" t="s">
        <v>62</v>
      </c>
      <c r="I253" t="s">
        <v>63</v>
      </c>
      <c r="J253" t="s">
        <v>63</v>
      </c>
      <c r="K253" t="s">
        <v>63</v>
      </c>
      <c r="L253" t="s">
        <v>63</v>
      </c>
      <c r="M253">
        <v>196.717966019811</v>
      </c>
      <c r="N253" t="s">
        <v>63</v>
      </c>
      <c r="Q253" t="s">
        <v>94</v>
      </c>
      <c r="R253" t="s">
        <v>81</v>
      </c>
    </row>
    <row r="254" spans="1:18" x14ac:dyDescent="0.35">
      <c r="A254" t="s">
        <v>72</v>
      </c>
      <c r="B254" t="s">
        <v>152</v>
      </c>
      <c r="C254" t="s">
        <v>42</v>
      </c>
      <c r="D254" t="s">
        <v>63</v>
      </c>
      <c r="E254" t="s">
        <v>37</v>
      </c>
      <c r="F254" t="s">
        <v>63</v>
      </c>
      <c r="G254" t="s">
        <v>63</v>
      </c>
      <c r="H254" t="s">
        <v>62</v>
      </c>
      <c r="I254" t="s">
        <v>63</v>
      </c>
      <c r="J254" t="s">
        <v>63</v>
      </c>
      <c r="K254" t="s">
        <v>63</v>
      </c>
      <c r="L254" t="s">
        <v>63</v>
      </c>
      <c r="M254">
        <v>6.9164510000000003</v>
      </c>
      <c r="N254" t="s">
        <v>63</v>
      </c>
      <c r="Q254" t="s">
        <v>95</v>
      </c>
      <c r="R254" t="s">
        <v>81</v>
      </c>
    </row>
    <row r="255" spans="1:18" x14ac:dyDescent="0.35">
      <c r="A255" t="s">
        <v>72</v>
      </c>
      <c r="B255" t="s">
        <v>152</v>
      </c>
      <c r="C255" t="s">
        <v>42</v>
      </c>
      <c r="D255" t="s">
        <v>63</v>
      </c>
      <c r="E255" t="s">
        <v>81</v>
      </c>
      <c r="F255" t="s">
        <v>63</v>
      </c>
      <c r="G255" t="s">
        <v>63</v>
      </c>
      <c r="H255" t="s">
        <v>62</v>
      </c>
      <c r="I255" t="s">
        <v>63</v>
      </c>
      <c r="J255" t="s">
        <v>63</v>
      </c>
      <c r="K255" t="s">
        <v>63</v>
      </c>
      <c r="L255" t="s">
        <v>63</v>
      </c>
      <c r="M255">
        <v>266.11258241509699</v>
      </c>
      <c r="N255" t="s">
        <v>63</v>
      </c>
      <c r="Q255" t="s">
        <v>96</v>
      </c>
      <c r="R255" t="s">
        <v>81</v>
      </c>
    </row>
    <row r="256" spans="1:18" x14ac:dyDescent="0.35">
      <c r="A256" t="s">
        <v>72</v>
      </c>
      <c r="B256" t="s">
        <v>152</v>
      </c>
      <c r="C256" t="s">
        <v>42</v>
      </c>
      <c r="D256" t="s">
        <v>63</v>
      </c>
      <c r="E256" t="s">
        <v>35</v>
      </c>
      <c r="F256" t="s">
        <v>63</v>
      </c>
      <c r="G256" t="s">
        <v>63</v>
      </c>
      <c r="H256" t="s">
        <v>62</v>
      </c>
      <c r="I256" t="s">
        <v>63</v>
      </c>
      <c r="J256" t="s">
        <v>63</v>
      </c>
      <c r="K256" t="s">
        <v>63</v>
      </c>
      <c r="L256" t="s">
        <v>63</v>
      </c>
      <c r="M256">
        <v>2637.5990000000002</v>
      </c>
      <c r="N256" t="s">
        <v>63</v>
      </c>
      <c r="Q256" t="s">
        <v>1</v>
      </c>
      <c r="R256" t="s">
        <v>81</v>
      </c>
    </row>
    <row r="257" spans="1:18" x14ac:dyDescent="0.35">
      <c r="A257" t="s">
        <v>72</v>
      </c>
      <c r="B257" t="s">
        <v>152</v>
      </c>
      <c r="C257" t="s">
        <v>42</v>
      </c>
      <c r="D257" t="s">
        <v>63</v>
      </c>
      <c r="E257" t="s">
        <v>38</v>
      </c>
      <c r="F257" t="s">
        <v>63</v>
      </c>
      <c r="G257" t="s">
        <v>63</v>
      </c>
      <c r="H257" t="s">
        <v>62</v>
      </c>
      <c r="I257" t="s">
        <v>63</v>
      </c>
      <c r="J257" t="s">
        <v>63</v>
      </c>
      <c r="K257" t="s">
        <v>63</v>
      </c>
      <c r="L257" t="s">
        <v>63</v>
      </c>
      <c r="M257">
        <v>12.2</v>
      </c>
      <c r="N257" t="s">
        <v>63</v>
      </c>
      <c r="Q257" t="s">
        <v>78</v>
      </c>
      <c r="R257" t="s">
        <v>35</v>
      </c>
    </row>
    <row r="258" spans="1:18" x14ac:dyDescent="0.35">
      <c r="A258" t="s">
        <v>72</v>
      </c>
      <c r="B258" t="s">
        <v>152</v>
      </c>
      <c r="C258" t="s">
        <v>42</v>
      </c>
      <c r="D258" t="s">
        <v>63</v>
      </c>
      <c r="E258" t="s">
        <v>39</v>
      </c>
      <c r="F258" t="s">
        <v>63</v>
      </c>
      <c r="G258" t="s">
        <v>63</v>
      </c>
      <c r="H258" t="s">
        <v>62</v>
      </c>
      <c r="I258" t="s">
        <v>63</v>
      </c>
      <c r="J258" t="s">
        <v>63</v>
      </c>
      <c r="K258" t="s">
        <v>63</v>
      </c>
      <c r="L258" t="s">
        <v>63</v>
      </c>
      <c r="M258">
        <v>64.657938491821298</v>
      </c>
      <c r="N258" t="s">
        <v>63</v>
      </c>
      <c r="Q258" t="s">
        <v>83</v>
      </c>
      <c r="R258" t="s">
        <v>35</v>
      </c>
    </row>
    <row r="259" spans="1:18" x14ac:dyDescent="0.35">
      <c r="A259" t="s">
        <v>72</v>
      </c>
      <c r="B259" t="s">
        <v>152</v>
      </c>
      <c r="C259" t="s">
        <v>42</v>
      </c>
      <c r="D259" t="s">
        <v>63</v>
      </c>
      <c r="E259" t="s">
        <v>82</v>
      </c>
      <c r="F259" t="s">
        <v>63</v>
      </c>
      <c r="G259" t="s">
        <v>63</v>
      </c>
      <c r="H259" t="s">
        <v>62</v>
      </c>
      <c r="I259" t="s">
        <v>63</v>
      </c>
      <c r="J259" t="s">
        <v>63</v>
      </c>
      <c r="K259" t="s">
        <v>63</v>
      </c>
      <c r="L259" t="s">
        <v>63</v>
      </c>
      <c r="M259">
        <v>7.5671113977435498</v>
      </c>
      <c r="N259" t="s">
        <v>63</v>
      </c>
      <c r="Q259" t="s">
        <v>84</v>
      </c>
      <c r="R259" t="s">
        <v>35</v>
      </c>
    </row>
    <row r="260" spans="1:18" x14ac:dyDescent="0.35">
      <c r="A260" t="s">
        <v>72</v>
      </c>
      <c r="B260" t="s">
        <v>152</v>
      </c>
      <c r="C260" t="s">
        <v>42</v>
      </c>
      <c r="D260" t="s">
        <v>63</v>
      </c>
      <c r="E260" t="s">
        <v>20</v>
      </c>
      <c r="F260" t="s">
        <v>63</v>
      </c>
      <c r="G260" t="s">
        <v>63</v>
      </c>
      <c r="H260" t="s">
        <v>62</v>
      </c>
      <c r="I260" t="s">
        <v>63</v>
      </c>
      <c r="J260" t="s">
        <v>63</v>
      </c>
      <c r="K260" t="s">
        <v>63</v>
      </c>
      <c r="L260" t="s">
        <v>63</v>
      </c>
      <c r="M260">
        <v>0</v>
      </c>
      <c r="N260" t="s">
        <v>63</v>
      </c>
      <c r="Q260" t="s">
        <v>85</v>
      </c>
      <c r="R260" t="s">
        <v>35</v>
      </c>
    </row>
    <row r="261" spans="1:18" x14ac:dyDescent="0.35">
      <c r="A261" t="s">
        <v>72</v>
      </c>
      <c r="B261" t="s">
        <v>152</v>
      </c>
      <c r="C261" t="s">
        <v>42</v>
      </c>
      <c r="D261" t="s">
        <v>63</v>
      </c>
      <c r="E261" t="s">
        <v>40</v>
      </c>
      <c r="F261" t="s">
        <v>63</v>
      </c>
      <c r="G261" t="s">
        <v>63</v>
      </c>
      <c r="H261" t="s">
        <v>62</v>
      </c>
      <c r="I261" t="s">
        <v>63</v>
      </c>
      <c r="J261" t="s">
        <v>63</v>
      </c>
      <c r="K261" t="s">
        <v>63</v>
      </c>
      <c r="L261" t="s">
        <v>63</v>
      </c>
      <c r="M261">
        <v>3.6708941303999998</v>
      </c>
      <c r="N261" t="s">
        <v>63</v>
      </c>
      <c r="Q261" t="s">
        <v>86</v>
      </c>
      <c r="R261" t="s">
        <v>35</v>
      </c>
    </row>
    <row r="262" spans="1:18" x14ac:dyDescent="0.35">
      <c r="A262" t="s">
        <v>72</v>
      </c>
      <c r="B262" t="s">
        <v>152</v>
      </c>
      <c r="C262" t="s">
        <v>42</v>
      </c>
      <c r="D262" t="s">
        <v>63</v>
      </c>
      <c r="E262" t="s">
        <v>49</v>
      </c>
      <c r="F262" t="s">
        <v>63</v>
      </c>
      <c r="G262" t="s">
        <v>63</v>
      </c>
      <c r="H262" t="s">
        <v>62</v>
      </c>
      <c r="I262" t="s">
        <v>63</v>
      </c>
      <c r="J262" t="s">
        <v>63</v>
      </c>
      <c r="K262" t="s">
        <v>63</v>
      </c>
      <c r="L262" t="s">
        <v>63</v>
      </c>
      <c r="M262">
        <v>17.290190040783202</v>
      </c>
      <c r="N262" t="s">
        <v>63</v>
      </c>
      <c r="Q262" t="s">
        <v>87</v>
      </c>
      <c r="R262" t="s">
        <v>35</v>
      </c>
    </row>
    <row r="263" spans="1:18" x14ac:dyDescent="0.35">
      <c r="A263" t="s">
        <v>72</v>
      </c>
      <c r="B263" t="s">
        <v>152</v>
      </c>
      <c r="C263" t="s">
        <v>42</v>
      </c>
      <c r="D263" t="s">
        <v>63</v>
      </c>
      <c r="E263" t="s">
        <v>25</v>
      </c>
      <c r="F263" t="s">
        <v>63</v>
      </c>
      <c r="G263" t="s">
        <v>63</v>
      </c>
      <c r="H263" t="s">
        <v>62</v>
      </c>
      <c r="I263" t="s">
        <v>63</v>
      </c>
      <c r="J263" t="s">
        <v>63</v>
      </c>
      <c r="K263" t="s">
        <v>63</v>
      </c>
      <c r="L263" t="s">
        <v>63</v>
      </c>
      <c r="M263">
        <v>75.277391665758898</v>
      </c>
      <c r="N263" t="s">
        <v>63</v>
      </c>
      <c r="Q263" t="s">
        <v>88</v>
      </c>
      <c r="R263" t="s">
        <v>35</v>
      </c>
    </row>
    <row r="264" spans="1:18" x14ac:dyDescent="0.35">
      <c r="A264" t="s">
        <v>72</v>
      </c>
      <c r="B264" t="s">
        <v>152</v>
      </c>
      <c r="C264" t="s">
        <v>42</v>
      </c>
      <c r="D264" t="s">
        <v>63</v>
      </c>
      <c r="E264" t="s">
        <v>44</v>
      </c>
      <c r="F264" t="s">
        <v>63</v>
      </c>
      <c r="G264" t="s">
        <v>63</v>
      </c>
      <c r="H264" t="s">
        <v>62</v>
      </c>
      <c r="I264" t="s">
        <v>63</v>
      </c>
      <c r="J264" t="s">
        <v>63</v>
      </c>
      <c r="K264" t="s">
        <v>63</v>
      </c>
      <c r="L264" t="s">
        <v>63</v>
      </c>
      <c r="M264">
        <v>104.34399559824</v>
      </c>
      <c r="N264" t="s">
        <v>63</v>
      </c>
      <c r="Q264" t="s">
        <v>89</v>
      </c>
      <c r="R264" t="s">
        <v>35</v>
      </c>
    </row>
    <row r="265" spans="1:18" x14ac:dyDescent="0.35">
      <c r="A265" t="s">
        <v>72</v>
      </c>
      <c r="B265" t="s">
        <v>152</v>
      </c>
      <c r="C265" t="s">
        <v>42</v>
      </c>
      <c r="D265" t="s">
        <v>63</v>
      </c>
      <c r="E265" t="s">
        <v>50</v>
      </c>
      <c r="F265" t="s">
        <v>63</v>
      </c>
      <c r="G265" t="s">
        <v>63</v>
      </c>
      <c r="H265" t="s">
        <v>62</v>
      </c>
      <c r="I265" t="s">
        <v>63</v>
      </c>
      <c r="J265" t="s">
        <v>63</v>
      </c>
      <c r="K265" t="s">
        <v>63</v>
      </c>
      <c r="L265" t="s">
        <v>63</v>
      </c>
      <c r="M265">
        <v>44.064134223740297</v>
      </c>
      <c r="N265" t="s">
        <v>63</v>
      </c>
      <c r="Q265" t="s">
        <v>2</v>
      </c>
      <c r="R265" t="s">
        <v>35</v>
      </c>
    </row>
    <row r="266" spans="1:18" x14ac:dyDescent="0.35">
      <c r="A266" t="s">
        <v>72</v>
      </c>
      <c r="B266" t="s">
        <v>152</v>
      </c>
      <c r="C266" t="s">
        <v>42</v>
      </c>
      <c r="D266" t="s">
        <v>63</v>
      </c>
      <c r="E266" t="s">
        <v>26</v>
      </c>
      <c r="F266" t="s">
        <v>63</v>
      </c>
      <c r="G266" t="s">
        <v>63</v>
      </c>
      <c r="H266" t="s">
        <v>62</v>
      </c>
      <c r="I266" t="s">
        <v>63</v>
      </c>
      <c r="J266" t="s">
        <v>63</v>
      </c>
      <c r="K266" t="s">
        <v>63</v>
      </c>
      <c r="L266" t="s">
        <v>63</v>
      </c>
      <c r="M266">
        <v>0</v>
      </c>
      <c r="N266" t="s">
        <v>63</v>
      </c>
      <c r="Q266" t="s">
        <v>90</v>
      </c>
      <c r="R266" t="s">
        <v>35</v>
      </c>
    </row>
    <row r="267" spans="1:18" x14ac:dyDescent="0.35">
      <c r="A267" t="s">
        <v>72</v>
      </c>
      <c r="B267" t="s">
        <v>152</v>
      </c>
      <c r="C267" t="s">
        <v>42</v>
      </c>
      <c r="D267" t="s">
        <v>63</v>
      </c>
      <c r="E267" t="s">
        <v>21</v>
      </c>
      <c r="F267" t="s">
        <v>63</v>
      </c>
      <c r="G267" t="s">
        <v>63</v>
      </c>
      <c r="H267" t="s">
        <v>62</v>
      </c>
      <c r="I267" t="s">
        <v>63</v>
      </c>
      <c r="J267" t="s">
        <v>63</v>
      </c>
      <c r="K267" t="s">
        <v>63</v>
      </c>
      <c r="L267" t="s">
        <v>63</v>
      </c>
      <c r="M267">
        <v>29.9901848038506</v>
      </c>
      <c r="N267" t="s">
        <v>63</v>
      </c>
      <c r="Q267" t="s">
        <v>91</v>
      </c>
      <c r="R267" t="s">
        <v>35</v>
      </c>
    </row>
    <row r="268" spans="1:18" x14ac:dyDescent="0.35">
      <c r="A268" t="s">
        <v>72</v>
      </c>
      <c r="B268" t="s">
        <v>152</v>
      </c>
      <c r="C268" t="s">
        <v>42</v>
      </c>
      <c r="D268" t="s">
        <v>63</v>
      </c>
      <c r="E268" t="s">
        <v>47</v>
      </c>
      <c r="F268" t="s">
        <v>63</v>
      </c>
      <c r="G268" t="s">
        <v>63</v>
      </c>
      <c r="H268" t="s">
        <v>62</v>
      </c>
      <c r="I268" t="s">
        <v>63</v>
      </c>
      <c r="J268" t="s">
        <v>63</v>
      </c>
      <c r="K268" t="s">
        <v>63</v>
      </c>
      <c r="L268" t="s">
        <v>63</v>
      </c>
      <c r="M268">
        <v>61.505405710870399</v>
      </c>
      <c r="N268" t="s">
        <v>63</v>
      </c>
      <c r="Q268" t="s">
        <v>92</v>
      </c>
      <c r="R268" t="s">
        <v>35</v>
      </c>
    </row>
    <row r="269" spans="1:18" x14ac:dyDescent="0.35">
      <c r="A269" t="s">
        <v>72</v>
      </c>
      <c r="B269" t="s">
        <v>152</v>
      </c>
      <c r="C269" t="s">
        <v>42</v>
      </c>
      <c r="D269" t="s">
        <v>63</v>
      </c>
      <c r="E269" t="s">
        <v>48</v>
      </c>
      <c r="F269" t="s">
        <v>63</v>
      </c>
      <c r="G269" t="s">
        <v>63</v>
      </c>
      <c r="H269" t="s">
        <v>62</v>
      </c>
      <c r="I269" t="s">
        <v>63</v>
      </c>
      <c r="J269" t="s">
        <v>63</v>
      </c>
      <c r="K269" t="s">
        <v>63</v>
      </c>
      <c r="L269" t="s">
        <v>63</v>
      </c>
      <c r="M269">
        <v>117.414842322021</v>
      </c>
      <c r="N269" t="s">
        <v>63</v>
      </c>
      <c r="Q269" t="s">
        <v>93</v>
      </c>
      <c r="R269" t="s">
        <v>35</v>
      </c>
    </row>
    <row r="270" spans="1:18" x14ac:dyDescent="0.35">
      <c r="A270" t="s">
        <v>72</v>
      </c>
      <c r="B270" t="s">
        <v>152</v>
      </c>
      <c r="C270" t="s">
        <v>42</v>
      </c>
      <c r="D270" t="s">
        <v>63</v>
      </c>
      <c r="E270" t="s">
        <v>15</v>
      </c>
      <c r="F270" t="s">
        <v>63</v>
      </c>
      <c r="G270" t="s">
        <v>63</v>
      </c>
      <c r="H270" t="s">
        <v>62</v>
      </c>
      <c r="I270" t="s">
        <v>63</v>
      </c>
      <c r="J270" t="s">
        <v>63</v>
      </c>
      <c r="K270" t="s">
        <v>63</v>
      </c>
      <c r="L270" t="s">
        <v>63</v>
      </c>
      <c r="M270">
        <v>137.98737372240001</v>
      </c>
      <c r="N270" t="s">
        <v>63</v>
      </c>
      <c r="Q270" t="s">
        <v>94</v>
      </c>
      <c r="R270" t="s">
        <v>35</v>
      </c>
    </row>
    <row r="271" spans="1:18" x14ac:dyDescent="0.35">
      <c r="A271" t="s">
        <v>72</v>
      </c>
      <c r="B271" t="s">
        <v>152</v>
      </c>
      <c r="C271" t="s">
        <v>42</v>
      </c>
      <c r="D271" t="s">
        <v>63</v>
      </c>
      <c r="E271" t="s">
        <v>14</v>
      </c>
      <c r="F271" t="s">
        <v>63</v>
      </c>
      <c r="G271" t="s">
        <v>63</v>
      </c>
      <c r="H271" t="s">
        <v>62</v>
      </c>
      <c r="I271" t="s">
        <v>63</v>
      </c>
      <c r="J271" t="s">
        <v>63</v>
      </c>
      <c r="K271" t="s">
        <v>63</v>
      </c>
      <c r="L271" t="s">
        <v>63</v>
      </c>
      <c r="M271">
        <v>265.72400822520001</v>
      </c>
      <c r="N271" t="s">
        <v>63</v>
      </c>
      <c r="Q271" t="s">
        <v>95</v>
      </c>
      <c r="R271" t="s">
        <v>35</v>
      </c>
    </row>
    <row r="272" spans="1:18" x14ac:dyDescent="0.35">
      <c r="A272" t="s">
        <v>72</v>
      </c>
      <c r="B272" t="s">
        <v>152</v>
      </c>
      <c r="C272" t="s">
        <v>42</v>
      </c>
      <c r="D272" t="s">
        <v>63</v>
      </c>
      <c r="E272" t="s">
        <v>16</v>
      </c>
      <c r="F272" t="s">
        <v>63</v>
      </c>
      <c r="G272" t="s">
        <v>63</v>
      </c>
      <c r="H272" t="s">
        <v>62</v>
      </c>
      <c r="I272" t="s">
        <v>63</v>
      </c>
      <c r="J272" t="s">
        <v>63</v>
      </c>
      <c r="K272" t="s">
        <v>63</v>
      </c>
      <c r="L272" t="s">
        <v>63</v>
      </c>
      <c r="M272">
        <v>38.10467262996</v>
      </c>
      <c r="N272" t="s">
        <v>63</v>
      </c>
      <c r="Q272" t="s">
        <v>96</v>
      </c>
      <c r="R272" t="s">
        <v>35</v>
      </c>
    </row>
    <row r="273" spans="1:18" x14ac:dyDescent="0.35">
      <c r="A273" t="s">
        <v>72</v>
      </c>
      <c r="B273" t="s">
        <v>152</v>
      </c>
      <c r="C273" t="s">
        <v>42</v>
      </c>
      <c r="D273" t="s">
        <v>63</v>
      </c>
      <c r="E273" t="s">
        <v>17</v>
      </c>
      <c r="F273" t="s">
        <v>63</v>
      </c>
      <c r="G273" t="s">
        <v>63</v>
      </c>
      <c r="H273" t="s">
        <v>62</v>
      </c>
      <c r="I273" t="s">
        <v>63</v>
      </c>
      <c r="J273" t="s">
        <v>63</v>
      </c>
      <c r="K273" t="s">
        <v>63</v>
      </c>
      <c r="L273" t="s">
        <v>63</v>
      </c>
      <c r="M273">
        <v>23.15962458684</v>
      </c>
      <c r="N273" t="s">
        <v>63</v>
      </c>
      <c r="Q273" t="s">
        <v>1</v>
      </c>
      <c r="R273" t="s">
        <v>35</v>
      </c>
    </row>
    <row r="274" spans="1:18" x14ac:dyDescent="0.35">
      <c r="A274" t="s">
        <v>72</v>
      </c>
      <c r="B274" t="s">
        <v>152</v>
      </c>
      <c r="C274" t="s">
        <v>42</v>
      </c>
      <c r="D274" t="s">
        <v>63</v>
      </c>
      <c r="E274" t="s">
        <v>18</v>
      </c>
      <c r="F274" t="s">
        <v>63</v>
      </c>
      <c r="G274" t="s">
        <v>63</v>
      </c>
      <c r="H274" t="s">
        <v>62</v>
      </c>
      <c r="I274" t="s">
        <v>63</v>
      </c>
      <c r="J274" t="s">
        <v>63</v>
      </c>
      <c r="K274" t="s">
        <v>63</v>
      </c>
      <c r="L274" t="s">
        <v>63</v>
      </c>
      <c r="M274">
        <v>33.6053585736</v>
      </c>
      <c r="N274" t="s">
        <v>63</v>
      </c>
      <c r="Q274" t="s">
        <v>78</v>
      </c>
      <c r="R274" t="s">
        <v>38</v>
      </c>
    </row>
    <row r="275" spans="1:18" x14ac:dyDescent="0.35">
      <c r="A275" t="s">
        <v>72</v>
      </c>
      <c r="B275" t="s">
        <v>152</v>
      </c>
      <c r="C275" t="s">
        <v>42</v>
      </c>
      <c r="D275" t="s">
        <v>63</v>
      </c>
      <c r="E275" t="s">
        <v>19</v>
      </c>
      <c r="F275" t="s">
        <v>63</v>
      </c>
      <c r="G275" t="s">
        <v>63</v>
      </c>
      <c r="H275" t="s">
        <v>62</v>
      </c>
      <c r="I275" t="s">
        <v>63</v>
      </c>
      <c r="J275" t="s">
        <v>63</v>
      </c>
      <c r="K275" t="s">
        <v>63</v>
      </c>
      <c r="L275" t="s">
        <v>63</v>
      </c>
      <c r="M275">
        <v>45.769226745600001</v>
      </c>
      <c r="N275" t="s">
        <v>63</v>
      </c>
      <c r="Q275" t="s">
        <v>83</v>
      </c>
      <c r="R275" t="s">
        <v>38</v>
      </c>
    </row>
    <row r="276" spans="1:18" x14ac:dyDescent="0.35">
      <c r="A276" t="s">
        <v>72</v>
      </c>
      <c r="B276" t="s">
        <v>152</v>
      </c>
      <c r="C276" t="s">
        <v>42</v>
      </c>
      <c r="D276" t="s">
        <v>63</v>
      </c>
      <c r="E276" t="s">
        <v>111</v>
      </c>
      <c r="F276" t="s">
        <v>63</v>
      </c>
      <c r="G276" t="s">
        <v>63</v>
      </c>
      <c r="H276" t="s">
        <v>62</v>
      </c>
      <c r="I276" t="s">
        <v>63</v>
      </c>
      <c r="J276" t="s">
        <v>63</v>
      </c>
      <c r="K276" t="s">
        <v>63</v>
      </c>
      <c r="L276" t="s">
        <v>63</v>
      </c>
      <c r="M276">
        <v>12.11</v>
      </c>
      <c r="N276" t="s">
        <v>63</v>
      </c>
      <c r="Q276" t="s">
        <v>84</v>
      </c>
      <c r="R276" t="s">
        <v>38</v>
      </c>
    </row>
    <row r="277" spans="1:18" x14ac:dyDescent="0.35">
      <c r="A277" t="s">
        <v>72</v>
      </c>
      <c r="B277" t="s">
        <v>152</v>
      </c>
      <c r="C277" t="s">
        <v>42</v>
      </c>
      <c r="D277" t="s">
        <v>63</v>
      </c>
      <c r="E277" t="s">
        <v>112</v>
      </c>
      <c r="F277" t="s">
        <v>63</v>
      </c>
      <c r="G277" t="s">
        <v>63</v>
      </c>
      <c r="H277" t="s">
        <v>62</v>
      </c>
      <c r="I277" t="s">
        <v>63</v>
      </c>
      <c r="J277" t="s">
        <v>63</v>
      </c>
      <c r="K277" t="s">
        <v>63</v>
      </c>
      <c r="L277" t="s">
        <v>63</v>
      </c>
      <c r="M277">
        <v>0</v>
      </c>
      <c r="N277" t="s">
        <v>63</v>
      </c>
      <c r="Q277" t="s">
        <v>85</v>
      </c>
      <c r="R277" t="s">
        <v>38</v>
      </c>
    </row>
    <row r="278" spans="1:18" x14ac:dyDescent="0.35">
      <c r="A278" t="s">
        <v>72</v>
      </c>
      <c r="B278" t="s">
        <v>152</v>
      </c>
      <c r="C278" t="s">
        <v>42</v>
      </c>
      <c r="D278" t="s">
        <v>63</v>
      </c>
      <c r="E278" t="s">
        <v>61</v>
      </c>
      <c r="F278" t="s">
        <v>63</v>
      </c>
      <c r="G278" t="s">
        <v>63</v>
      </c>
      <c r="H278" t="s">
        <v>62</v>
      </c>
      <c r="I278" t="s">
        <v>63</v>
      </c>
      <c r="J278" t="s">
        <v>63</v>
      </c>
      <c r="K278" t="s">
        <v>63</v>
      </c>
      <c r="L278" t="s">
        <v>63</v>
      </c>
      <c r="M278">
        <v>8.0500000000000007</v>
      </c>
      <c r="N278" t="s">
        <v>63</v>
      </c>
      <c r="Q278" t="s">
        <v>86</v>
      </c>
      <c r="R278" t="s">
        <v>38</v>
      </c>
    </row>
    <row r="279" spans="1:18" x14ac:dyDescent="0.35">
      <c r="A279" t="s">
        <v>72</v>
      </c>
      <c r="B279" t="s">
        <v>152</v>
      </c>
      <c r="C279" t="s">
        <v>42</v>
      </c>
      <c r="D279" t="s">
        <v>63</v>
      </c>
      <c r="E279" t="s">
        <v>59</v>
      </c>
      <c r="F279" t="s">
        <v>63</v>
      </c>
      <c r="G279" t="s">
        <v>63</v>
      </c>
      <c r="H279" t="s">
        <v>62</v>
      </c>
      <c r="I279" t="s">
        <v>63</v>
      </c>
      <c r="J279" t="s">
        <v>63</v>
      </c>
      <c r="K279" t="s">
        <v>63</v>
      </c>
      <c r="L279" t="s">
        <v>63</v>
      </c>
      <c r="M279">
        <v>289.2</v>
      </c>
      <c r="N279" t="s">
        <v>63</v>
      </c>
      <c r="Q279" t="s">
        <v>87</v>
      </c>
      <c r="R279" t="s">
        <v>38</v>
      </c>
    </row>
    <row r="280" spans="1:18" x14ac:dyDescent="0.35">
      <c r="A280" t="s">
        <v>72</v>
      </c>
      <c r="B280" t="s">
        <v>152</v>
      </c>
      <c r="C280" t="s">
        <v>42</v>
      </c>
      <c r="D280" t="s">
        <v>63</v>
      </c>
      <c r="E280" t="s">
        <v>64</v>
      </c>
      <c r="F280" t="s">
        <v>63</v>
      </c>
      <c r="G280" t="s">
        <v>63</v>
      </c>
      <c r="H280" t="s">
        <v>62</v>
      </c>
      <c r="I280" t="s">
        <v>63</v>
      </c>
      <c r="J280" t="s">
        <v>63</v>
      </c>
      <c r="K280" t="s">
        <v>63</v>
      </c>
      <c r="L280" t="s">
        <v>63</v>
      </c>
      <c r="M280">
        <v>60</v>
      </c>
      <c r="N280" t="s">
        <v>63</v>
      </c>
      <c r="Q280" t="s">
        <v>88</v>
      </c>
      <c r="R280" t="s">
        <v>38</v>
      </c>
    </row>
    <row r="281" spans="1:18" x14ac:dyDescent="0.35">
      <c r="A281" t="s">
        <v>72</v>
      </c>
      <c r="B281" t="s">
        <v>152</v>
      </c>
      <c r="C281" t="s">
        <v>42</v>
      </c>
      <c r="D281" t="s">
        <v>63</v>
      </c>
      <c r="E281" t="s">
        <v>65</v>
      </c>
      <c r="F281" t="s">
        <v>63</v>
      </c>
      <c r="G281" t="s">
        <v>63</v>
      </c>
      <c r="H281" t="s">
        <v>62</v>
      </c>
      <c r="I281" t="s">
        <v>63</v>
      </c>
      <c r="J281" t="s">
        <v>63</v>
      </c>
      <c r="K281" t="s">
        <v>63</v>
      </c>
      <c r="L281" t="s">
        <v>63</v>
      </c>
      <c r="M281">
        <v>75.75</v>
      </c>
      <c r="N281" t="s">
        <v>63</v>
      </c>
      <c r="Q281" t="s">
        <v>89</v>
      </c>
      <c r="R281" t="s">
        <v>38</v>
      </c>
    </row>
    <row r="282" spans="1:18" x14ac:dyDescent="0.35">
      <c r="A282" t="s">
        <v>72</v>
      </c>
      <c r="B282" t="s">
        <v>87</v>
      </c>
      <c r="C282" t="s">
        <v>42</v>
      </c>
      <c r="D282" t="s">
        <v>63</v>
      </c>
      <c r="E282" t="s">
        <v>33</v>
      </c>
      <c r="F282" t="s">
        <v>63</v>
      </c>
      <c r="G282" t="s">
        <v>63</v>
      </c>
      <c r="H282" t="s">
        <v>62</v>
      </c>
      <c r="I282" t="s">
        <v>63</v>
      </c>
      <c r="J282" t="s">
        <v>63</v>
      </c>
      <c r="K282" t="s">
        <v>63</v>
      </c>
      <c r="L282" t="s">
        <v>63</v>
      </c>
      <c r="M282">
        <v>531.02651036040004</v>
      </c>
      <c r="N282" t="s">
        <v>63</v>
      </c>
      <c r="Q282" t="s">
        <v>2</v>
      </c>
      <c r="R282" t="s">
        <v>38</v>
      </c>
    </row>
    <row r="283" spans="1:18" x14ac:dyDescent="0.35">
      <c r="A283" t="s">
        <v>72</v>
      </c>
      <c r="B283" t="s">
        <v>87</v>
      </c>
      <c r="C283" t="s">
        <v>42</v>
      </c>
      <c r="D283" t="s">
        <v>63</v>
      </c>
      <c r="E283" t="s">
        <v>29</v>
      </c>
      <c r="F283" t="s">
        <v>63</v>
      </c>
      <c r="G283" t="s">
        <v>63</v>
      </c>
      <c r="H283" t="s">
        <v>62</v>
      </c>
      <c r="I283" t="s">
        <v>63</v>
      </c>
      <c r="J283" t="s">
        <v>63</v>
      </c>
      <c r="K283" t="s">
        <v>63</v>
      </c>
      <c r="L283" t="s">
        <v>63</v>
      </c>
      <c r="M283">
        <v>24.267629135951999</v>
      </c>
      <c r="N283" t="s">
        <v>63</v>
      </c>
      <c r="Q283" t="s">
        <v>90</v>
      </c>
      <c r="R283" t="s">
        <v>38</v>
      </c>
    </row>
    <row r="284" spans="1:18" x14ac:dyDescent="0.35">
      <c r="A284" t="s">
        <v>72</v>
      </c>
      <c r="B284" t="s">
        <v>87</v>
      </c>
      <c r="C284" t="s">
        <v>42</v>
      </c>
      <c r="D284" t="s">
        <v>63</v>
      </c>
      <c r="E284" t="s">
        <v>27</v>
      </c>
      <c r="F284" t="s">
        <v>63</v>
      </c>
      <c r="G284" t="s">
        <v>63</v>
      </c>
      <c r="H284" t="s">
        <v>62</v>
      </c>
      <c r="I284" t="s">
        <v>63</v>
      </c>
      <c r="J284" t="s">
        <v>63</v>
      </c>
      <c r="K284" t="s">
        <v>63</v>
      </c>
      <c r="L284" t="s">
        <v>63</v>
      </c>
      <c r="M284">
        <v>12.590780475873601</v>
      </c>
      <c r="N284" t="s">
        <v>63</v>
      </c>
      <c r="Q284" t="s">
        <v>91</v>
      </c>
      <c r="R284" t="s">
        <v>38</v>
      </c>
    </row>
    <row r="285" spans="1:18" x14ac:dyDescent="0.35">
      <c r="A285" t="s">
        <v>72</v>
      </c>
      <c r="B285" t="s">
        <v>87</v>
      </c>
      <c r="C285" t="s">
        <v>42</v>
      </c>
      <c r="D285" t="s">
        <v>63</v>
      </c>
      <c r="E285" t="s">
        <v>28</v>
      </c>
      <c r="F285" t="s">
        <v>63</v>
      </c>
      <c r="G285" t="s">
        <v>63</v>
      </c>
      <c r="H285" t="s">
        <v>62</v>
      </c>
      <c r="I285" t="s">
        <v>63</v>
      </c>
      <c r="J285" t="s">
        <v>63</v>
      </c>
      <c r="K285" t="s">
        <v>63</v>
      </c>
      <c r="L285" t="s">
        <v>63</v>
      </c>
      <c r="M285">
        <v>368.93253717240498</v>
      </c>
      <c r="N285" t="s">
        <v>63</v>
      </c>
      <c r="Q285" t="s">
        <v>92</v>
      </c>
      <c r="R285" t="s">
        <v>38</v>
      </c>
    </row>
    <row r="286" spans="1:18" x14ac:dyDescent="0.35">
      <c r="A286" t="s">
        <v>72</v>
      </c>
      <c r="B286" t="s">
        <v>87</v>
      </c>
      <c r="C286" t="s">
        <v>42</v>
      </c>
      <c r="D286" t="s">
        <v>63</v>
      </c>
      <c r="E286" t="s">
        <v>31</v>
      </c>
      <c r="F286" t="s">
        <v>63</v>
      </c>
      <c r="G286" t="s">
        <v>63</v>
      </c>
      <c r="H286" t="s">
        <v>62</v>
      </c>
      <c r="I286" t="s">
        <v>63</v>
      </c>
      <c r="J286" t="s">
        <v>63</v>
      </c>
      <c r="K286" t="s">
        <v>63</v>
      </c>
      <c r="L286" t="s">
        <v>63</v>
      </c>
      <c r="M286">
        <v>101.5503818256</v>
      </c>
      <c r="N286" t="s">
        <v>63</v>
      </c>
      <c r="Q286" t="s">
        <v>93</v>
      </c>
      <c r="R286" t="s">
        <v>38</v>
      </c>
    </row>
    <row r="287" spans="1:18" x14ac:dyDescent="0.35">
      <c r="A287" t="s">
        <v>72</v>
      </c>
      <c r="B287" t="s">
        <v>87</v>
      </c>
      <c r="C287" t="s">
        <v>42</v>
      </c>
      <c r="D287" t="s">
        <v>63</v>
      </c>
      <c r="E287" t="s">
        <v>32</v>
      </c>
      <c r="F287" t="s">
        <v>63</v>
      </c>
      <c r="G287" t="s">
        <v>63</v>
      </c>
      <c r="H287" t="s">
        <v>62</v>
      </c>
      <c r="I287" t="s">
        <v>63</v>
      </c>
      <c r="J287" t="s">
        <v>63</v>
      </c>
      <c r="K287" t="s">
        <v>63</v>
      </c>
      <c r="L287" t="s">
        <v>63</v>
      </c>
      <c r="M287">
        <v>0</v>
      </c>
      <c r="N287" t="s">
        <v>63</v>
      </c>
      <c r="Q287" t="s">
        <v>94</v>
      </c>
      <c r="R287" t="s">
        <v>38</v>
      </c>
    </row>
    <row r="288" spans="1:18" x14ac:dyDescent="0.35">
      <c r="A288" t="s">
        <v>72</v>
      </c>
      <c r="B288" t="s">
        <v>87</v>
      </c>
      <c r="C288" t="s">
        <v>42</v>
      </c>
      <c r="D288" t="s">
        <v>63</v>
      </c>
      <c r="E288" t="s">
        <v>30</v>
      </c>
      <c r="F288" t="s">
        <v>63</v>
      </c>
      <c r="G288" t="s">
        <v>63</v>
      </c>
      <c r="H288" t="s">
        <v>62</v>
      </c>
      <c r="I288" t="s">
        <v>63</v>
      </c>
      <c r="J288" t="s">
        <v>63</v>
      </c>
      <c r="K288" t="s">
        <v>63</v>
      </c>
      <c r="L288" t="s">
        <v>63</v>
      </c>
      <c r="M288">
        <v>304.65114547680002</v>
      </c>
      <c r="N288" t="s">
        <v>63</v>
      </c>
      <c r="Q288" t="s">
        <v>95</v>
      </c>
      <c r="R288" t="s">
        <v>38</v>
      </c>
    </row>
    <row r="289" spans="1:18" x14ac:dyDescent="0.35">
      <c r="A289" t="s">
        <v>72</v>
      </c>
      <c r="B289" t="s">
        <v>87</v>
      </c>
      <c r="C289" t="s">
        <v>42</v>
      </c>
      <c r="D289" t="s">
        <v>63</v>
      </c>
      <c r="E289" t="s">
        <v>45</v>
      </c>
      <c r="F289" t="s">
        <v>63</v>
      </c>
      <c r="G289" t="s">
        <v>63</v>
      </c>
      <c r="H289" t="s">
        <v>62</v>
      </c>
      <c r="I289" t="s">
        <v>63</v>
      </c>
      <c r="J289" t="s">
        <v>63</v>
      </c>
      <c r="K289" t="s">
        <v>63</v>
      </c>
      <c r="L289" t="s">
        <v>63</v>
      </c>
      <c r="M289">
        <v>121.94169849618</v>
      </c>
      <c r="N289" t="s">
        <v>63</v>
      </c>
      <c r="Q289" t="s">
        <v>96</v>
      </c>
      <c r="R289" t="s">
        <v>38</v>
      </c>
    </row>
    <row r="290" spans="1:18" x14ac:dyDescent="0.35">
      <c r="A290" t="s">
        <v>72</v>
      </c>
      <c r="B290" t="s">
        <v>87</v>
      </c>
      <c r="C290" t="s">
        <v>42</v>
      </c>
      <c r="D290" t="s">
        <v>63</v>
      </c>
      <c r="E290" t="s">
        <v>46</v>
      </c>
      <c r="F290" t="s">
        <v>63</v>
      </c>
      <c r="G290" t="s">
        <v>63</v>
      </c>
      <c r="H290" t="s">
        <v>62</v>
      </c>
      <c r="I290" t="s">
        <v>63</v>
      </c>
      <c r="J290" t="s">
        <v>63</v>
      </c>
      <c r="K290" t="s">
        <v>63</v>
      </c>
      <c r="L290" t="s">
        <v>63</v>
      </c>
      <c r="M290">
        <v>11.1957337754496</v>
      </c>
      <c r="N290" t="s">
        <v>63</v>
      </c>
      <c r="Q290" t="s">
        <v>1</v>
      </c>
      <c r="R290" t="s">
        <v>38</v>
      </c>
    </row>
    <row r="291" spans="1:18" x14ac:dyDescent="0.35">
      <c r="A291" t="s">
        <v>72</v>
      </c>
      <c r="B291" t="s">
        <v>87</v>
      </c>
      <c r="C291" t="s">
        <v>42</v>
      </c>
      <c r="D291" t="s">
        <v>63</v>
      </c>
      <c r="E291" t="s">
        <v>36</v>
      </c>
      <c r="F291" t="s">
        <v>63</v>
      </c>
      <c r="G291" t="s">
        <v>63</v>
      </c>
      <c r="H291" t="s">
        <v>62</v>
      </c>
      <c r="I291" t="s">
        <v>63</v>
      </c>
      <c r="J291" t="s">
        <v>63</v>
      </c>
      <c r="K291" t="s">
        <v>63</v>
      </c>
      <c r="L291" t="s">
        <v>63</v>
      </c>
      <c r="M291">
        <v>269.10735907784198</v>
      </c>
      <c r="N291" t="s">
        <v>63</v>
      </c>
      <c r="Q291" t="s">
        <v>78</v>
      </c>
      <c r="R291" t="s">
        <v>39</v>
      </c>
    </row>
    <row r="292" spans="1:18" x14ac:dyDescent="0.35">
      <c r="A292" t="s">
        <v>72</v>
      </c>
      <c r="B292" t="s">
        <v>87</v>
      </c>
      <c r="C292" t="s">
        <v>42</v>
      </c>
      <c r="D292" t="s">
        <v>63</v>
      </c>
      <c r="E292" t="s">
        <v>79</v>
      </c>
      <c r="F292" t="s">
        <v>63</v>
      </c>
      <c r="G292" t="s">
        <v>63</v>
      </c>
      <c r="H292" t="s">
        <v>62</v>
      </c>
      <c r="I292" t="s">
        <v>63</v>
      </c>
      <c r="J292" t="s">
        <v>63</v>
      </c>
      <c r="K292" t="s">
        <v>63</v>
      </c>
      <c r="L292" t="s">
        <v>63</v>
      </c>
      <c r="M292">
        <v>566.64892682280004</v>
      </c>
      <c r="N292" t="s">
        <v>63</v>
      </c>
      <c r="Q292" t="s">
        <v>83</v>
      </c>
      <c r="R292" t="s">
        <v>39</v>
      </c>
    </row>
    <row r="293" spans="1:18" x14ac:dyDescent="0.35">
      <c r="A293" t="s">
        <v>72</v>
      </c>
      <c r="B293" t="s">
        <v>87</v>
      </c>
      <c r="C293" t="s">
        <v>42</v>
      </c>
      <c r="D293" t="s">
        <v>63</v>
      </c>
      <c r="E293" t="s">
        <v>80</v>
      </c>
      <c r="F293" t="s">
        <v>63</v>
      </c>
      <c r="G293" t="s">
        <v>63</v>
      </c>
      <c r="H293" t="s">
        <v>62</v>
      </c>
      <c r="I293" t="s">
        <v>63</v>
      </c>
      <c r="J293" t="s">
        <v>63</v>
      </c>
      <c r="K293" t="s">
        <v>63</v>
      </c>
      <c r="L293" t="s">
        <v>63</v>
      </c>
      <c r="M293">
        <v>819.74153674901095</v>
      </c>
      <c r="N293" t="s">
        <v>63</v>
      </c>
      <c r="Q293" t="s">
        <v>84</v>
      </c>
      <c r="R293" t="s">
        <v>39</v>
      </c>
    </row>
    <row r="294" spans="1:18" x14ac:dyDescent="0.35">
      <c r="A294" t="s">
        <v>72</v>
      </c>
      <c r="B294" t="s">
        <v>87</v>
      </c>
      <c r="C294" t="s">
        <v>42</v>
      </c>
      <c r="D294" t="s">
        <v>63</v>
      </c>
      <c r="E294" t="s">
        <v>37</v>
      </c>
      <c r="F294" t="s">
        <v>63</v>
      </c>
      <c r="G294" t="s">
        <v>63</v>
      </c>
      <c r="H294" t="s">
        <v>62</v>
      </c>
      <c r="I294" t="s">
        <v>63</v>
      </c>
      <c r="J294" t="s">
        <v>63</v>
      </c>
      <c r="K294" t="s">
        <v>63</v>
      </c>
      <c r="L294" t="s">
        <v>63</v>
      </c>
      <c r="M294">
        <v>31.581</v>
      </c>
      <c r="N294" t="s">
        <v>63</v>
      </c>
      <c r="Q294" t="s">
        <v>85</v>
      </c>
      <c r="R294" t="s">
        <v>39</v>
      </c>
    </row>
    <row r="295" spans="1:18" x14ac:dyDescent="0.35">
      <c r="A295" t="s">
        <v>72</v>
      </c>
      <c r="B295" t="s">
        <v>87</v>
      </c>
      <c r="C295" t="s">
        <v>42</v>
      </c>
      <c r="D295" t="s">
        <v>63</v>
      </c>
      <c r="E295" t="s">
        <v>81</v>
      </c>
      <c r="F295" t="s">
        <v>63</v>
      </c>
      <c r="G295" t="s">
        <v>63</v>
      </c>
      <c r="H295" t="s">
        <v>62</v>
      </c>
      <c r="I295" t="s">
        <v>63</v>
      </c>
      <c r="J295" t="s">
        <v>63</v>
      </c>
      <c r="K295" t="s">
        <v>63</v>
      </c>
      <c r="L295" t="s">
        <v>63</v>
      </c>
      <c r="M295">
        <v>108.413881975401</v>
      </c>
      <c r="N295" t="s">
        <v>63</v>
      </c>
      <c r="Q295" t="s">
        <v>86</v>
      </c>
      <c r="R295" t="s">
        <v>39</v>
      </c>
    </row>
    <row r="296" spans="1:18" x14ac:dyDescent="0.35">
      <c r="A296" t="s">
        <v>72</v>
      </c>
      <c r="B296" t="s">
        <v>87</v>
      </c>
      <c r="C296" t="s">
        <v>42</v>
      </c>
      <c r="D296" t="s">
        <v>63</v>
      </c>
      <c r="E296" t="s">
        <v>35</v>
      </c>
      <c r="F296" t="s">
        <v>63</v>
      </c>
      <c r="G296" t="s">
        <v>63</v>
      </c>
      <c r="H296" t="s">
        <v>62</v>
      </c>
      <c r="I296" t="s">
        <v>63</v>
      </c>
      <c r="J296" t="s">
        <v>63</v>
      </c>
      <c r="K296" t="s">
        <v>63</v>
      </c>
      <c r="L296" t="s">
        <v>63</v>
      </c>
      <c r="M296">
        <v>1462</v>
      </c>
      <c r="N296" t="s">
        <v>63</v>
      </c>
      <c r="Q296" t="s">
        <v>87</v>
      </c>
      <c r="R296" t="s">
        <v>39</v>
      </c>
    </row>
    <row r="297" spans="1:18" x14ac:dyDescent="0.35">
      <c r="A297" t="s">
        <v>72</v>
      </c>
      <c r="B297" t="s">
        <v>87</v>
      </c>
      <c r="C297" t="s">
        <v>42</v>
      </c>
      <c r="D297" t="s">
        <v>63</v>
      </c>
      <c r="E297" t="s">
        <v>38</v>
      </c>
      <c r="F297" t="s">
        <v>63</v>
      </c>
      <c r="G297" t="s">
        <v>63</v>
      </c>
      <c r="H297" t="s">
        <v>62</v>
      </c>
      <c r="I297" t="s">
        <v>63</v>
      </c>
      <c r="J297" t="s">
        <v>63</v>
      </c>
      <c r="K297" t="s">
        <v>63</v>
      </c>
      <c r="L297" t="s">
        <v>63</v>
      </c>
      <c r="M297">
        <v>62.304000000000002</v>
      </c>
      <c r="N297" t="s">
        <v>63</v>
      </c>
      <c r="Q297" t="s">
        <v>88</v>
      </c>
      <c r="R297" t="s">
        <v>39</v>
      </c>
    </row>
    <row r="298" spans="1:18" x14ac:dyDescent="0.35">
      <c r="A298" t="s">
        <v>72</v>
      </c>
      <c r="B298" t="s">
        <v>87</v>
      </c>
      <c r="C298" t="s">
        <v>42</v>
      </c>
      <c r="D298" t="s">
        <v>63</v>
      </c>
      <c r="E298" t="s">
        <v>39</v>
      </c>
      <c r="F298" t="s">
        <v>63</v>
      </c>
      <c r="G298" t="s">
        <v>63</v>
      </c>
      <c r="H298" t="s">
        <v>62</v>
      </c>
      <c r="I298" t="s">
        <v>63</v>
      </c>
      <c r="J298" t="s">
        <v>63</v>
      </c>
      <c r="K298" t="s">
        <v>63</v>
      </c>
      <c r="L298" t="s">
        <v>63</v>
      </c>
      <c r="M298">
        <v>323.68545630546203</v>
      </c>
      <c r="N298" t="s">
        <v>63</v>
      </c>
      <c r="Q298" t="s">
        <v>89</v>
      </c>
      <c r="R298" t="s">
        <v>39</v>
      </c>
    </row>
    <row r="299" spans="1:18" x14ac:dyDescent="0.35">
      <c r="A299" t="s">
        <v>72</v>
      </c>
      <c r="B299" t="s">
        <v>87</v>
      </c>
      <c r="C299" t="s">
        <v>42</v>
      </c>
      <c r="D299" t="s">
        <v>63</v>
      </c>
      <c r="E299" t="s">
        <v>82</v>
      </c>
      <c r="F299" t="s">
        <v>63</v>
      </c>
      <c r="G299" t="s">
        <v>63</v>
      </c>
      <c r="H299" t="s">
        <v>62</v>
      </c>
      <c r="I299" t="s">
        <v>63</v>
      </c>
      <c r="J299" t="s">
        <v>63</v>
      </c>
      <c r="K299" t="s">
        <v>63</v>
      </c>
      <c r="L299" t="s">
        <v>63</v>
      </c>
      <c r="M299">
        <v>0</v>
      </c>
      <c r="N299" t="s">
        <v>63</v>
      </c>
      <c r="Q299" t="s">
        <v>2</v>
      </c>
      <c r="R299" t="s">
        <v>39</v>
      </c>
    </row>
    <row r="300" spans="1:18" x14ac:dyDescent="0.35">
      <c r="A300" t="s">
        <v>72</v>
      </c>
      <c r="B300" t="s">
        <v>87</v>
      </c>
      <c r="C300" t="s">
        <v>42</v>
      </c>
      <c r="D300" t="s">
        <v>63</v>
      </c>
      <c r="E300" t="s">
        <v>20</v>
      </c>
      <c r="F300" t="s">
        <v>63</v>
      </c>
      <c r="G300" t="s">
        <v>63</v>
      </c>
      <c r="H300" t="s">
        <v>62</v>
      </c>
      <c r="I300" t="s">
        <v>63</v>
      </c>
      <c r="J300" t="s">
        <v>63</v>
      </c>
      <c r="K300" t="s">
        <v>63</v>
      </c>
      <c r="L300" t="s">
        <v>63</v>
      </c>
      <c r="M300">
        <v>6.1607003544000003</v>
      </c>
      <c r="N300" t="s">
        <v>63</v>
      </c>
      <c r="Q300" t="s">
        <v>90</v>
      </c>
      <c r="R300" t="s">
        <v>39</v>
      </c>
    </row>
    <row r="301" spans="1:18" x14ac:dyDescent="0.35">
      <c r="A301" t="s">
        <v>72</v>
      </c>
      <c r="B301" t="s">
        <v>87</v>
      </c>
      <c r="C301" t="s">
        <v>42</v>
      </c>
      <c r="D301" t="s">
        <v>63</v>
      </c>
      <c r="E301" t="s">
        <v>40</v>
      </c>
      <c r="F301" t="s">
        <v>63</v>
      </c>
      <c r="G301" t="s">
        <v>63</v>
      </c>
      <c r="H301" t="s">
        <v>62</v>
      </c>
      <c r="I301" t="s">
        <v>63</v>
      </c>
      <c r="J301" t="s">
        <v>63</v>
      </c>
      <c r="K301" t="s">
        <v>63</v>
      </c>
      <c r="L301" t="s">
        <v>63</v>
      </c>
      <c r="M301">
        <v>40.7769994692</v>
      </c>
      <c r="N301" t="s">
        <v>63</v>
      </c>
      <c r="Q301" t="s">
        <v>91</v>
      </c>
      <c r="R301" t="s">
        <v>39</v>
      </c>
    </row>
    <row r="302" spans="1:18" x14ac:dyDescent="0.35">
      <c r="A302" t="s">
        <v>72</v>
      </c>
      <c r="B302" t="s">
        <v>87</v>
      </c>
      <c r="C302" t="s">
        <v>42</v>
      </c>
      <c r="D302" t="s">
        <v>63</v>
      </c>
      <c r="E302" t="s">
        <v>49</v>
      </c>
      <c r="F302" t="s">
        <v>63</v>
      </c>
      <c r="G302" t="s">
        <v>63</v>
      </c>
      <c r="H302" t="s">
        <v>62</v>
      </c>
      <c r="I302" t="s">
        <v>63</v>
      </c>
      <c r="J302" t="s">
        <v>63</v>
      </c>
      <c r="K302" t="s">
        <v>63</v>
      </c>
      <c r="L302" t="s">
        <v>63</v>
      </c>
      <c r="M302">
        <v>168.310318512799</v>
      </c>
      <c r="N302" t="s">
        <v>63</v>
      </c>
      <c r="Q302" t="s">
        <v>92</v>
      </c>
      <c r="R302" t="s">
        <v>39</v>
      </c>
    </row>
    <row r="303" spans="1:18" x14ac:dyDescent="0.35">
      <c r="A303" t="s">
        <v>72</v>
      </c>
      <c r="B303" t="s">
        <v>87</v>
      </c>
      <c r="C303" t="s">
        <v>42</v>
      </c>
      <c r="D303" t="s">
        <v>63</v>
      </c>
      <c r="E303" t="s">
        <v>25</v>
      </c>
      <c r="F303" t="s">
        <v>63</v>
      </c>
      <c r="G303" t="s">
        <v>63</v>
      </c>
      <c r="H303" t="s">
        <v>62</v>
      </c>
      <c r="I303" t="s">
        <v>63</v>
      </c>
      <c r="J303" t="s">
        <v>63</v>
      </c>
      <c r="K303" t="s">
        <v>63</v>
      </c>
      <c r="L303" t="s">
        <v>63</v>
      </c>
      <c r="M303">
        <v>217.84972011401899</v>
      </c>
      <c r="N303" t="s">
        <v>63</v>
      </c>
      <c r="Q303" t="s">
        <v>93</v>
      </c>
      <c r="R303" t="s">
        <v>39</v>
      </c>
    </row>
    <row r="304" spans="1:18" x14ac:dyDescent="0.35">
      <c r="A304" t="s">
        <v>72</v>
      </c>
      <c r="B304" t="s">
        <v>87</v>
      </c>
      <c r="C304" t="s">
        <v>42</v>
      </c>
      <c r="D304" t="s">
        <v>63</v>
      </c>
      <c r="E304" t="s">
        <v>44</v>
      </c>
      <c r="F304" t="s">
        <v>63</v>
      </c>
      <c r="G304" t="s">
        <v>63</v>
      </c>
      <c r="H304" t="s">
        <v>62</v>
      </c>
      <c r="I304" t="s">
        <v>63</v>
      </c>
      <c r="J304" t="s">
        <v>63</v>
      </c>
      <c r="K304" t="s">
        <v>63</v>
      </c>
      <c r="L304" t="s">
        <v>63</v>
      </c>
      <c r="M304">
        <v>85.182736064770495</v>
      </c>
      <c r="N304" t="s">
        <v>63</v>
      </c>
      <c r="Q304" t="s">
        <v>94</v>
      </c>
      <c r="R304" t="s">
        <v>39</v>
      </c>
    </row>
    <row r="305" spans="1:18" x14ac:dyDescent="0.35">
      <c r="A305" t="s">
        <v>72</v>
      </c>
      <c r="B305" t="s">
        <v>87</v>
      </c>
      <c r="C305" t="s">
        <v>42</v>
      </c>
      <c r="D305" t="s">
        <v>63</v>
      </c>
      <c r="E305" t="s">
        <v>50</v>
      </c>
      <c r="F305" t="s">
        <v>63</v>
      </c>
      <c r="G305" t="s">
        <v>63</v>
      </c>
      <c r="H305" t="s">
        <v>62</v>
      </c>
      <c r="I305" t="s">
        <v>63</v>
      </c>
      <c r="J305" t="s">
        <v>63</v>
      </c>
      <c r="K305" t="s">
        <v>63</v>
      </c>
      <c r="L305" t="s">
        <v>63</v>
      </c>
      <c r="M305">
        <v>73.710631405087298</v>
      </c>
      <c r="N305" t="s">
        <v>63</v>
      </c>
      <c r="Q305" t="s">
        <v>95</v>
      </c>
      <c r="R305" t="s">
        <v>39</v>
      </c>
    </row>
    <row r="306" spans="1:18" x14ac:dyDescent="0.35">
      <c r="A306" t="s">
        <v>72</v>
      </c>
      <c r="B306" t="s">
        <v>87</v>
      </c>
      <c r="C306" t="s">
        <v>42</v>
      </c>
      <c r="D306" t="s">
        <v>63</v>
      </c>
      <c r="E306" t="s">
        <v>26</v>
      </c>
      <c r="F306" t="s">
        <v>63</v>
      </c>
      <c r="G306" t="s">
        <v>63</v>
      </c>
      <c r="H306" t="s">
        <v>62</v>
      </c>
      <c r="I306" t="s">
        <v>63</v>
      </c>
      <c r="J306" t="s">
        <v>63</v>
      </c>
      <c r="K306" t="s">
        <v>63</v>
      </c>
      <c r="L306" t="s">
        <v>63</v>
      </c>
      <c r="M306">
        <v>4.9444973603204101</v>
      </c>
      <c r="N306" t="s">
        <v>63</v>
      </c>
      <c r="Q306" t="s">
        <v>96</v>
      </c>
      <c r="R306" t="s">
        <v>39</v>
      </c>
    </row>
    <row r="307" spans="1:18" x14ac:dyDescent="0.35">
      <c r="A307" t="s">
        <v>72</v>
      </c>
      <c r="B307" t="s">
        <v>87</v>
      </c>
      <c r="C307" t="s">
        <v>42</v>
      </c>
      <c r="D307" t="s">
        <v>63</v>
      </c>
      <c r="E307" t="s">
        <v>21</v>
      </c>
      <c r="F307" t="s">
        <v>63</v>
      </c>
      <c r="G307" t="s">
        <v>63</v>
      </c>
      <c r="H307" t="s">
        <v>62</v>
      </c>
      <c r="I307" t="s">
        <v>63</v>
      </c>
      <c r="J307" t="s">
        <v>63</v>
      </c>
      <c r="K307" t="s">
        <v>63</v>
      </c>
      <c r="L307" t="s">
        <v>63</v>
      </c>
      <c r="M307">
        <v>82.018697839939506</v>
      </c>
      <c r="N307" t="s">
        <v>63</v>
      </c>
      <c r="Q307" t="s">
        <v>1</v>
      </c>
      <c r="R307" t="s">
        <v>39</v>
      </c>
    </row>
    <row r="308" spans="1:18" x14ac:dyDescent="0.35">
      <c r="A308" t="s">
        <v>72</v>
      </c>
      <c r="B308" t="s">
        <v>87</v>
      </c>
      <c r="C308" t="s">
        <v>42</v>
      </c>
      <c r="D308" t="s">
        <v>63</v>
      </c>
      <c r="E308" t="s">
        <v>47</v>
      </c>
      <c r="F308" t="s">
        <v>63</v>
      </c>
      <c r="G308" t="s">
        <v>63</v>
      </c>
      <c r="H308" t="s">
        <v>62</v>
      </c>
      <c r="I308" t="s">
        <v>63</v>
      </c>
      <c r="J308" t="s">
        <v>63</v>
      </c>
      <c r="K308" t="s">
        <v>63</v>
      </c>
      <c r="L308" t="s">
        <v>63</v>
      </c>
      <c r="M308">
        <v>150.36007714437</v>
      </c>
      <c r="N308" t="s">
        <v>63</v>
      </c>
      <c r="Q308" t="s">
        <v>78</v>
      </c>
      <c r="R308" t="s">
        <v>82</v>
      </c>
    </row>
    <row r="309" spans="1:18" x14ac:dyDescent="0.35">
      <c r="A309" t="s">
        <v>72</v>
      </c>
      <c r="B309" t="s">
        <v>87</v>
      </c>
      <c r="C309" t="s">
        <v>42</v>
      </c>
      <c r="D309" t="s">
        <v>63</v>
      </c>
      <c r="E309" t="s">
        <v>48</v>
      </c>
      <c r="F309" t="s">
        <v>63</v>
      </c>
      <c r="G309" t="s">
        <v>63</v>
      </c>
      <c r="H309" t="s">
        <v>62</v>
      </c>
      <c r="I309" t="s">
        <v>63</v>
      </c>
      <c r="J309" t="s">
        <v>63</v>
      </c>
      <c r="K309" t="s">
        <v>63</v>
      </c>
      <c r="L309" t="s">
        <v>63</v>
      </c>
      <c r="M309">
        <v>22.241265376730901</v>
      </c>
      <c r="N309" t="s">
        <v>63</v>
      </c>
      <c r="Q309" t="s">
        <v>83</v>
      </c>
      <c r="R309" t="s">
        <v>82</v>
      </c>
    </row>
    <row r="310" spans="1:18" x14ac:dyDescent="0.35">
      <c r="A310" t="s">
        <v>72</v>
      </c>
      <c r="B310" t="s">
        <v>87</v>
      </c>
      <c r="C310" t="s">
        <v>42</v>
      </c>
      <c r="D310" t="s">
        <v>63</v>
      </c>
      <c r="E310" t="s">
        <v>15</v>
      </c>
      <c r="F310" t="s">
        <v>63</v>
      </c>
      <c r="G310" t="s">
        <v>63</v>
      </c>
      <c r="H310" t="s">
        <v>62</v>
      </c>
      <c r="I310" t="s">
        <v>63</v>
      </c>
      <c r="J310" t="s">
        <v>63</v>
      </c>
      <c r="K310" t="s">
        <v>63</v>
      </c>
      <c r="L310" t="s">
        <v>63</v>
      </c>
      <c r="M310">
        <v>140.16918637800001</v>
      </c>
      <c r="N310" t="s">
        <v>63</v>
      </c>
      <c r="Q310" t="s">
        <v>84</v>
      </c>
      <c r="R310" t="s">
        <v>82</v>
      </c>
    </row>
    <row r="311" spans="1:18" x14ac:dyDescent="0.35">
      <c r="A311" t="s">
        <v>72</v>
      </c>
      <c r="B311" t="s">
        <v>87</v>
      </c>
      <c r="C311" t="s">
        <v>42</v>
      </c>
      <c r="D311" t="s">
        <v>63</v>
      </c>
      <c r="E311" t="s">
        <v>14</v>
      </c>
      <c r="F311" t="s">
        <v>63</v>
      </c>
      <c r="G311" t="s">
        <v>63</v>
      </c>
      <c r="H311" t="s">
        <v>62</v>
      </c>
      <c r="I311" t="s">
        <v>63</v>
      </c>
      <c r="J311" t="s">
        <v>63</v>
      </c>
      <c r="K311" t="s">
        <v>63</v>
      </c>
      <c r="L311" t="s">
        <v>63</v>
      </c>
      <c r="M311">
        <v>101.4462184284</v>
      </c>
      <c r="N311" t="s">
        <v>63</v>
      </c>
      <c r="Q311" t="s">
        <v>85</v>
      </c>
      <c r="R311" t="s">
        <v>82</v>
      </c>
    </row>
    <row r="312" spans="1:18" x14ac:dyDescent="0.35">
      <c r="A312" t="s">
        <v>72</v>
      </c>
      <c r="B312" t="s">
        <v>87</v>
      </c>
      <c r="C312" t="s">
        <v>42</v>
      </c>
      <c r="D312" t="s">
        <v>63</v>
      </c>
      <c r="E312" t="s">
        <v>16</v>
      </c>
      <c r="F312" t="s">
        <v>63</v>
      </c>
      <c r="G312" t="s">
        <v>63</v>
      </c>
      <c r="H312" t="s">
        <v>62</v>
      </c>
      <c r="I312" t="s">
        <v>63</v>
      </c>
      <c r="J312" t="s">
        <v>63</v>
      </c>
      <c r="K312" t="s">
        <v>63</v>
      </c>
      <c r="L312" t="s">
        <v>63</v>
      </c>
      <c r="M312">
        <v>36.547546025519999</v>
      </c>
      <c r="N312" t="s">
        <v>63</v>
      </c>
      <c r="Q312" t="s">
        <v>86</v>
      </c>
      <c r="R312" t="s">
        <v>82</v>
      </c>
    </row>
    <row r="313" spans="1:18" x14ac:dyDescent="0.35">
      <c r="A313" t="s">
        <v>72</v>
      </c>
      <c r="B313" t="s">
        <v>87</v>
      </c>
      <c r="C313" t="s">
        <v>42</v>
      </c>
      <c r="D313" t="s">
        <v>63</v>
      </c>
      <c r="E313" t="s">
        <v>17</v>
      </c>
      <c r="F313" t="s">
        <v>63</v>
      </c>
      <c r="G313" t="s">
        <v>63</v>
      </c>
      <c r="H313" t="s">
        <v>62</v>
      </c>
      <c r="I313" t="s">
        <v>63</v>
      </c>
      <c r="J313" t="s">
        <v>63</v>
      </c>
      <c r="K313" t="s">
        <v>63</v>
      </c>
      <c r="L313" t="s">
        <v>63</v>
      </c>
      <c r="M313">
        <v>16.732552898880002</v>
      </c>
      <c r="N313" t="s">
        <v>63</v>
      </c>
      <c r="Q313" t="s">
        <v>87</v>
      </c>
      <c r="R313" t="s">
        <v>82</v>
      </c>
    </row>
    <row r="314" spans="1:18" x14ac:dyDescent="0.35">
      <c r="A314" t="s">
        <v>72</v>
      </c>
      <c r="B314" t="s">
        <v>87</v>
      </c>
      <c r="C314" t="s">
        <v>42</v>
      </c>
      <c r="D314" t="s">
        <v>63</v>
      </c>
      <c r="E314" t="s">
        <v>18</v>
      </c>
      <c r="F314" t="s">
        <v>63</v>
      </c>
      <c r="G314" t="s">
        <v>63</v>
      </c>
      <c r="H314" t="s">
        <v>62</v>
      </c>
      <c r="I314" t="s">
        <v>63</v>
      </c>
      <c r="J314" t="s">
        <v>63</v>
      </c>
      <c r="K314" t="s">
        <v>63</v>
      </c>
      <c r="L314" t="s">
        <v>63</v>
      </c>
      <c r="M314">
        <v>54.311533851599997</v>
      </c>
      <c r="N314" t="s">
        <v>63</v>
      </c>
      <c r="Q314" t="s">
        <v>88</v>
      </c>
      <c r="R314" t="s">
        <v>82</v>
      </c>
    </row>
    <row r="315" spans="1:18" x14ac:dyDescent="0.35">
      <c r="A315" t="s">
        <v>72</v>
      </c>
      <c r="B315" t="s">
        <v>87</v>
      </c>
      <c r="C315" t="s">
        <v>42</v>
      </c>
      <c r="D315" t="s">
        <v>63</v>
      </c>
      <c r="E315" t="s">
        <v>19</v>
      </c>
      <c r="F315" t="s">
        <v>63</v>
      </c>
      <c r="G315" t="s">
        <v>63</v>
      </c>
      <c r="H315" t="s">
        <v>62</v>
      </c>
      <c r="I315" t="s">
        <v>63</v>
      </c>
      <c r="J315" t="s">
        <v>63</v>
      </c>
      <c r="K315" t="s">
        <v>63</v>
      </c>
      <c r="L315" t="s">
        <v>63</v>
      </c>
      <c r="M315">
        <v>139.15394599320001</v>
      </c>
      <c r="N315" t="s">
        <v>63</v>
      </c>
      <c r="Q315" t="s">
        <v>89</v>
      </c>
      <c r="R315" t="s">
        <v>82</v>
      </c>
    </row>
    <row r="316" spans="1:18" x14ac:dyDescent="0.35">
      <c r="A316" t="s">
        <v>72</v>
      </c>
      <c r="B316" t="s">
        <v>87</v>
      </c>
      <c r="C316" t="s">
        <v>42</v>
      </c>
      <c r="D316" t="s">
        <v>63</v>
      </c>
      <c r="E316" t="s">
        <v>111</v>
      </c>
      <c r="F316" t="s">
        <v>63</v>
      </c>
      <c r="G316" t="s">
        <v>63</v>
      </c>
      <c r="H316" t="s">
        <v>62</v>
      </c>
      <c r="I316" t="s">
        <v>63</v>
      </c>
      <c r="J316" t="s">
        <v>63</v>
      </c>
      <c r="K316" t="s">
        <v>63</v>
      </c>
      <c r="L316" t="s">
        <v>63</v>
      </c>
      <c r="M316">
        <v>15.12</v>
      </c>
      <c r="N316" t="s">
        <v>63</v>
      </c>
      <c r="Q316" t="s">
        <v>2</v>
      </c>
      <c r="R316" t="s">
        <v>82</v>
      </c>
    </row>
    <row r="317" spans="1:18" x14ac:dyDescent="0.35">
      <c r="A317" t="s">
        <v>72</v>
      </c>
      <c r="B317" t="s">
        <v>87</v>
      </c>
      <c r="C317" t="s">
        <v>42</v>
      </c>
      <c r="D317" t="s">
        <v>63</v>
      </c>
      <c r="E317" t="s">
        <v>112</v>
      </c>
      <c r="F317" t="s">
        <v>63</v>
      </c>
      <c r="G317" t="s">
        <v>63</v>
      </c>
      <c r="H317" t="s">
        <v>62</v>
      </c>
      <c r="I317" t="s">
        <v>63</v>
      </c>
      <c r="J317" t="s">
        <v>63</v>
      </c>
      <c r="K317" t="s">
        <v>63</v>
      </c>
      <c r="L317" t="s">
        <v>63</v>
      </c>
      <c r="M317">
        <v>3.9</v>
      </c>
      <c r="N317" t="s">
        <v>63</v>
      </c>
      <c r="Q317" t="s">
        <v>90</v>
      </c>
      <c r="R317" t="s">
        <v>82</v>
      </c>
    </row>
    <row r="318" spans="1:18" x14ac:dyDescent="0.35">
      <c r="A318" t="s">
        <v>72</v>
      </c>
      <c r="B318" t="s">
        <v>87</v>
      </c>
      <c r="C318" t="s">
        <v>42</v>
      </c>
      <c r="D318" t="s">
        <v>63</v>
      </c>
      <c r="E318" t="s">
        <v>61</v>
      </c>
      <c r="F318" t="s">
        <v>63</v>
      </c>
      <c r="G318" t="s">
        <v>63</v>
      </c>
      <c r="H318" t="s">
        <v>62</v>
      </c>
      <c r="I318" t="s">
        <v>63</v>
      </c>
      <c r="J318" t="s">
        <v>63</v>
      </c>
      <c r="K318" t="s">
        <v>63</v>
      </c>
      <c r="L318" t="s">
        <v>63</v>
      </c>
      <c r="M318">
        <v>16.100000000000001</v>
      </c>
      <c r="N318" t="s">
        <v>63</v>
      </c>
      <c r="Q318" t="s">
        <v>91</v>
      </c>
      <c r="R318" t="s">
        <v>82</v>
      </c>
    </row>
    <row r="319" spans="1:18" x14ac:dyDescent="0.35">
      <c r="A319" t="s">
        <v>72</v>
      </c>
      <c r="B319" t="s">
        <v>87</v>
      </c>
      <c r="C319" t="s">
        <v>42</v>
      </c>
      <c r="D319" t="s">
        <v>63</v>
      </c>
      <c r="E319" t="s">
        <v>59</v>
      </c>
      <c r="F319" t="s">
        <v>63</v>
      </c>
      <c r="G319" t="s">
        <v>63</v>
      </c>
      <c r="H319" t="s">
        <v>62</v>
      </c>
      <c r="I319" t="s">
        <v>63</v>
      </c>
      <c r="J319" t="s">
        <v>63</v>
      </c>
      <c r="K319" t="s">
        <v>63</v>
      </c>
      <c r="L319" t="s">
        <v>63</v>
      </c>
      <c r="M319">
        <v>560.64</v>
      </c>
      <c r="N319" t="s">
        <v>63</v>
      </c>
      <c r="Q319" t="s">
        <v>92</v>
      </c>
      <c r="R319" t="s">
        <v>82</v>
      </c>
    </row>
    <row r="320" spans="1:18" x14ac:dyDescent="0.35">
      <c r="A320" t="s">
        <v>72</v>
      </c>
      <c r="B320" t="s">
        <v>87</v>
      </c>
      <c r="C320" t="s">
        <v>42</v>
      </c>
      <c r="D320" t="s">
        <v>63</v>
      </c>
      <c r="E320" t="s">
        <v>64</v>
      </c>
      <c r="F320" t="s">
        <v>63</v>
      </c>
      <c r="G320" t="s">
        <v>63</v>
      </c>
      <c r="H320" t="s">
        <v>62</v>
      </c>
      <c r="I320" t="s">
        <v>63</v>
      </c>
      <c r="J320" t="s">
        <v>63</v>
      </c>
      <c r="K320" t="s">
        <v>63</v>
      </c>
      <c r="L320" t="s">
        <v>63</v>
      </c>
      <c r="M320">
        <v>221.5</v>
      </c>
      <c r="N320" t="s">
        <v>63</v>
      </c>
      <c r="Q320" t="s">
        <v>93</v>
      </c>
      <c r="R320" t="s">
        <v>82</v>
      </c>
    </row>
    <row r="321" spans="1:18" x14ac:dyDescent="0.35">
      <c r="A321" t="s">
        <v>72</v>
      </c>
      <c r="B321" t="s">
        <v>87</v>
      </c>
      <c r="C321" t="s">
        <v>42</v>
      </c>
      <c r="D321" t="s">
        <v>63</v>
      </c>
      <c r="E321" t="s">
        <v>65</v>
      </c>
      <c r="F321" t="s">
        <v>63</v>
      </c>
      <c r="G321" t="s">
        <v>63</v>
      </c>
      <c r="H321" t="s">
        <v>62</v>
      </c>
      <c r="I321" t="s">
        <v>63</v>
      </c>
      <c r="J321" t="s">
        <v>63</v>
      </c>
      <c r="K321" t="s">
        <v>63</v>
      </c>
      <c r="L321" t="s">
        <v>63</v>
      </c>
      <c r="M321">
        <v>103.75</v>
      </c>
      <c r="N321" t="s">
        <v>63</v>
      </c>
      <c r="Q321" t="s">
        <v>94</v>
      </c>
      <c r="R321" t="s">
        <v>82</v>
      </c>
    </row>
    <row r="322" spans="1:18" x14ac:dyDescent="0.35">
      <c r="A322" t="s">
        <v>72</v>
      </c>
      <c r="B322" t="s">
        <v>88</v>
      </c>
      <c r="C322" t="s">
        <v>42</v>
      </c>
      <c r="D322" t="s">
        <v>63</v>
      </c>
      <c r="E322" t="s">
        <v>33</v>
      </c>
      <c r="F322" t="s">
        <v>63</v>
      </c>
      <c r="G322" t="s">
        <v>63</v>
      </c>
      <c r="H322" t="s">
        <v>62</v>
      </c>
      <c r="I322" t="s">
        <v>63</v>
      </c>
      <c r="J322" t="s">
        <v>63</v>
      </c>
      <c r="K322" t="s">
        <v>63</v>
      </c>
      <c r="L322" t="s">
        <v>63</v>
      </c>
      <c r="M322">
        <v>293.87109425400001</v>
      </c>
      <c r="N322" t="s">
        <v>63</v>
      </c>
      <c r="Q322" t="s">
        <v>95</v>
      </c>
      <c r="R322" t="s">
        <v>82</v>
      </c>
    </row>
    <row r="323" spans="1:18" x14ac:dyDescent="0.35">
      <c r="A323" t="s">
        <v>72</v>
      </c>
      <c r="B323" t="s">
        <v>88</v>
      </c>
      <c r="C323" t="s">
        <v>42</v>
      </c>
      <c r="D323" t="s">
        <v>63</v>
      </c>
      <c r="E323" t="s">
        <v>29</v>
      </c>
      <c r="F323" t="s">
        <v>63</v>
      </c>
      <c r="G323" t="s">
        <v>63</v>
      </c>
      <c r="H323" t="s">
        <v>62</v>
      </c>
      <c r="I323" t="s">
        <v>63</v>
      </c>
      <c r="J323" t="s">
        <v>63</v>
      </c>
      <c r="K323" t="s">
        <v>63</v>
      </c>
      <c r="L323" t="s">
        <v>63</v>
      </c>
      <c r="M323">
        <v>68.259220414520399</v>
      </c>
      <c r="N323" t="s">
        <v>63</v>
      </c>
      <c r="Q323" t="s">
        <v>96</v>
      </c>
      <c r="R323" t="s">
        <v>82</v>
      </c>
    </row>
    <row r="324" spans="1:18" x14ac:dyDescent="0.35">
      <c r="A324" t="s">
        <v>72</v>
      </c>
      <c r="B324" t="s">
        <v>88</v>
      </c>
      <c r="C324" t="s">
        <v>42</v>
      </c>
      <c r="D324" t="s">
        <v>63</v>
      </c>
      <c r="E324" t="s">
        <v>27</v>
      </c>
      <c r="F324" t="s">
        <v>63</v>
      </c>
      <c r="G324" t="s">
        <v>63</v>
      </c>
      <c r="H324" t="s">
        <v>62</v>
      </c>
      <c r="I324" t="s">
        <v>63</v>
      </c>
      <c r="J324" t="s">
        <v>63</v>
      </c>
      <c r="K324" t="s">
        <v>63</v>
      </c>
      <c r="L324" t="s">
        <v>63</v>
      </c>
      <c r="M324">
        <v>76.622639403524005</v>
      </c>
      <c r="N324" t="s">
        <v>63</v>
      </c>
      <c r="Q324" t="s">
        <v>1</v>
      </c>
      <c r="R324" t="s">
        <v>82</v>
      </c>
    </row>
    <row r="325" spans="1:18" x14ac:dyDescent="0.35">
      <c r="A325" t="s">
        <v>72</v>
      </c>
      <c r="B325" t="s">
        <v>88</v>
      </c>
      <c r="C325" t="s">
        <v>42</v>
      </c>
      <c r="D325" t="s">
        <v>63</v>
      </c>
      <c r="E325" t="s">
        <v>28</v>
      </c>
      <c r="F325" t="s">
        <v>63</v>
      </c>
      <c r="G325" t="s">
        <v>63</v>
      </c>
      <c r="H325" t="s">
        <v>62</v>
      </c>
      <c r="I325" t="s">
        <v>63</v>
      </c>
      <c r="J325" t="s">
        <v>63</v>
      </c>
      <c r="K325" t="s">
        <v>63</v>
      </c>
      <c r="L325" t="s">
        <v>63</v>
      </c>
      <c r="M325">
        <v>311.65886937758103</v>
      </c>
      <c r="N325" t="s">
        <v>63</v>
      </c>
      <c r="Q325" t="s">
        <v>78</v>
      </c>
      <c r="R325" t="s">
        <v>20</v>
      </c>
    </row>
    <row r="326" spans="1:18" x14ac:dyDescent="0.35">
      <c r="A326" t="s">
        <v>72</v>
      </c>
      <c r="B326" t="s">
        <v>88</v>
      </c>
      <c r="C326" t="s">
        <v>42</v>
      </c>
      <c r="D326" t="s">
        <v>63</v>
      </c>
      <c r="E326" t="s">
        <v>31</v>
      </c>
      <c r="F326" t="s">
        <v>63</v>
      </c>
      <c r="G326" t="s">
        <v>63</v>
      </c>
      <c r="H326" t="s">
        <v>62</v>
      </c>
      <c r="I326" t="s">
        <v>63</v>
      </c>
      <c r="J326" t="s">
        <v>63</v>
      </c>
      <c r="K326" t="s">
        <v>63</v>
      </c>
      <c r="L326" t="s">
        <v>63</v>
      </c>
      <c r="M326">
        <v>108.96912012096</v>
      </c>
      <c r="N326" t="s">
        <v>63</v>
      </c>
      <c r="Q326" t="s">
        <v>83</v>
      </c>
      <c r="R326" t="s">
        <v>20</v>
      </c>
    </row>
    <row r="327" spans="1:18" x14ac:dyDescent="0.35">
      <c r="A327" t="s">
        <v>72</v>
      </c>
      <c r="B327" t="s">
        <v>88</v>
      </c>
      <c r="C327" t="s">
        <v>42</v>
      </c>
      <c r="D327" t="s">
        <v>63</v>
      </c>
      <c r="E327" t="s">
        <v>32</v>
      </c>
      <c r="F327" t="s">
        <v>63</v>
      </c>
      <c r="G327" t="s">
        <v>63</v>
      </c>
      <c r="H327" t="s">
        <v>62</v>
      </c>
      <c r="I327" t="s">
        <v>63</v>
      </c>
      <c r="J327" t="s">
        <v>63</v>
      </c>
      <c r="K327" t="s">
        <v>63</v>
      </c>
      <c r="L327" t="s">
        <v>63</v>
      </c>
      <c r="M327">
        <v>0</v>
      </c>
      <c r="N327" t="s">
        <v>63</v>
      </c>
      <c r="Q327" t="s">
        <v>84</v>
      </c>
      <c r="R327" t="s">
        <v>20</v>
      </c>
    </row>
    <row r="328" spans="1:18" x14ac:dyDescent="0.35">
      <c r="A328" t="s">
        <v>72</v>
      </c>
      <c r="B328" t="s">
        <v>88</v>
      </c>
      <c r="C328" t="s">
        <v>42</v>
      </c>
      <c r="D328" t="s">
        <v>63</v>
      </c>
      <c r="E328" t="s">
        <v>30</v>
      </c>
      <c r="F328" t="s">
        <v>63</v>
      </c>
      <c r="G328" t="s">
        <v>63</v>
      </c>
      <c r="H328" t="s">
        <v>62</v>
      </c>
      <c r="I328" t="s">
        <v>63</v>
      </c>
      <c r="J328" t="s">
        <v>63</v>
      </c>
      <c r="K328" t="s">
        <v>63</v>
      </c>
      <c r="L328" t="s">
        <v>63</v>
      </c>
      <c r="M328">
        <v>68.105700075599998</v>
      </c>
      <c r="N328" t="s">
        <v>63</v>
      </c>
      <c r="Q328" t="s">
        <v>85</v>
      </c>
      <c r="R328" t="s">
        <v>20</v>
      </c>
    </row>
    <row r="329" spans="1:18" x14ac:dyDescent="0.35">
      <c r="A329" t="s">
        <v>72</v>
      </c>
      <c r="B329" t="s">
        <v>88</v>
      </c>
      <c r="C329" t="s">
        <v>42</v>
      </c>
      <c r="D329" t="s">
        <v>63</v>
      </c>
      <c r="E329" t="s">
        <v>45</v>
      </c>
      <c r="F329" t="s">
        <v>63</v>
      </c>
      <c r="G329" t="s">
        <v>63</v>
      </c>
      <c r="H329" t="s">
        <v>62</v>
      </c>
      <c r="I329" t="s">
        <v>63</v>
      </c>
      <c r="J329" t="s">
        <v>63</v>
      </c>
      <c r="K329" t="s">
        <v>63</v>
      </c>
      <c r="L329" t="s">
        <v>63</v>
      </c>
      <c r="M329">
        <v>214.88974905683901</v>
      </c>
      <c r="N329" t="s">
        <v>63</v>
      </c>
      <c r="Q329" t="s">
        <v>86</v>
      </c>
      <c r="R329" t="s">
        <v>20</v>
      </c>
    </row>
    <row r="330" spans="1:18" x14ac:dyDescent="0.35">
      <c r="A330" t="s">
        <v>72</v>
      </c>
      <c r="B330" t="s">
        <v>88</v>
      </c>
      <c r="C330" t="s">
        <v>42</v>
      </c>
      <c r="D330" t="s">
        <v>63</v>
      </c>
      <c r="E330" t="s">
        <v>46</v>
      </c>
      <c r="F330" t="s">
        <v>63</v>
      </c>
      <c r="G330" t="s">
        <v>63</v>
      </c>
      <c r="H330" t="s">
        <v>62</v>
      </c>
      <c r="I330" t="s">
        <v>63</v>
      </c>
      <c r="J330" t="s">
        <v>63</v>
      </c>
      <c r="K330" t="s">
        <v>63</v>
      </c>
      <c r="L330" t="s">
        <v>63</v>
      </c>
      <c r="M330">
        <v>434.35355410689101</v>
      </c>
      <c r="N330" t="s">
        <v>63</v>
      </c>
      <c r="Q330" t="s">
        <v>87</v>
      </c>
      <c r="R330" t="s">
        <v>20</v>
      </c>
    </row>
    <row r="331" spans="1:18" x14ac:dyDescent="0.35">
      <c r="A331" t="s">
        <v>72</v>
      </c>
      <c r="B331" t="s">
        <v>88</v>
      </c>
      <c r="C331" t="s">
        <v>42</v>
      </c>
      <c r="D331" t="s">
        <v>63</v>
      </c>
      <c r="E331" t="s">
        <v>36</v>
      </c>
      <c r="F331" t="s">
        <v>63</v>
      </c>
      <c r="G331" t="s">
        <v>63</v>
      </c>
      <c r="H331" t="s">
        <v>62</v>
      </c>
      <c r="I331" t="s">
        <v>63</v>
      </c>
      <c r="J331" t="s">
        <v>63</v>
      </c>
      <c r="K331" t="s">
        <v>63</v>
      </c>
      <c r="L331" t="s">
        <v>63</v>
      </c>
      <c r="M331">
        <v>229.04589500706501</v>
      </c>
      <c r="N331" t="s">
        <v>63</v>
      </c>
      <c r="Q331" t="s">
        <v>88</v>
      </c>
      <c r="R331" t="s">
        <v>20</v>
      </c>
    </row>
    <row r="332" spans="1:18" x14ac:dyDescent="0.35">
      <c r="A332" t="s">
        <v>72</v>
      </c>
      <c r="B332" t="s">
        <v>88</v>
      </c>
      <c r="C332" t="s">
        <v>42</v>
      </c>
      <c r="D332" t="s">
        <v>63</v>
      </c>
      <c r="E332" t="s">
        <v>79</v>
      </c>
      <c r="F332" t="s">
        <v>63</v>
      </c>
      <c r="G332" t="s">
        <v>63</v>
      </c>
      <c r="H332" t="s">
        <v>62</v>
      </c>
      <c r="I332" t="s">
        <v>63</v>
      </c>
      <c r="J332" t="s">
        <v>63</v>
      </c>
      <c r="K332" t="s">
        <v>63</v>
      </c>
      <c r="L332" t="s">
        <v>63</v>
      </c>
      <c r="M332">
        <v>846.25077028320004</v>
      </c>
      <c r="N332" t="s">
        <v>63</v>
      </c>
      <c r="Q332" t="s">
        <v>89</v>
      </c>
      <c r="R332" t="s">
        <v>20</v>
      </c>
    </row>
    <row r="333" spans="1:18" x14ac:dyDescent="0.35">
      <c r="A333" t="s">
        <v>72</v>
      </c>
      <c r="B333" t="s">
        <v>88</v>
      </c>
      <c r="C333" t="s">
        <v>42</v>
      </c>
      <c r="D333" t="s">
        <v>63</v>
      </c>
      <c r="E333" t="s">
        <v>80</v>
      </c>
      <c r="F333" t="s">
        <v>63</v>
      </c>
      <c r="G333" t="s">
        <v>63</v>
      </c>
      <c r="H333" t="s">
        <v>62</v>
      </c>
      <c r="I333" t="s">
        <v>63</v>
      </c>
      <c r="J333" t="s">
        <v>63</v>
      </c>
      <c r="K333" t="s">
        <v>63</v>
      </c>
      <c r="L333" t="s">
        <v>63</v>
      </c>
      <c r="M333">
        <v>97.129480035031506</v>
      </c>
      <c r="N333" t="s">
        <v>63</v>
      </c>
      <c r="Q333" t="s">
        <v>2</v>
      </c>
      <c r="R333" t="s">
        <v>20</v>
      </c>
    </row>
    <row r="334" spans="1:18" x14ac:dyDescent="0.35">
      <c r="A334" t="s">
        <v>72</v>
      </c>
      <c r="B334" t="s">
        <v>88</v>
      </c>
      <c r="C334" t="s">
        <v>42</v>
      </c>
      <c r="D334" t="s">
        <v>63</v>
      </c>
      <c r="E334" t="s">
        <v>37</v>
      </c>
      <c r="F334" t="s">
        <v>63</v>
      </c>
      <c r="G334" t="s">
        <v>63</v>
      </c>
      <c r="H334" t="s">
        <v>62</v>
      </c>
      <c r="I334" t="s">
        <v>63</v>
      </c>
      <c r="J334" t="s">
        <v>63</v>
      </c>
      <c r="K334" t="s">
        <v>63</v>
      </c>
      <c r="L334" t="s">
        <v>63</v>
      </c>
      <c r="M334">
        <v>26.352</v>
      </c>
      <c r="N334" t="s">
        <v>63</v>
      </c>
      <c r="Q334" t="s">
        <v>90</v>
      </c>
      <c r="R334" t="s">
        <v>20</v>
      </c>
    </row>
    <row r="335" spans="1:18" x14ac:dyDescent="0.35">
      <c r="A335" t="s">
        <v>72</v>
      </c>
      <c r="B335" t="s">
        <v>88</v>
      </c>
      <c r="C335" t="s">
        <v>42</v>
      </c>
      <c r="D335" t="s">
        <v>63</v>
      </c>
      <c r="E335" t="s">
        <v>81</v>
      </c>
      <c r="F335" t="s">
        <v>63</v>
      </c>
      <c r="G335" t="s">
        <v>63</v>
      </c>
      <c r="H335" t="s">
        <v>62</v>
      </c>
      <c r="I335" t="s">
        <v>63</v>
      </c>
      <c r="J335" t="s">
        <v>63</v>
      </c>
      <c r="K335" t="s">
        <v>63</v>
      </c>
      <c r="L335" t="s">
        <v>63</v>
      </c>
      <c r="M335">
        <v>326.29135644931802</v>
      </c>
      <c r="N335" t="s">
        <v>63</v>
      </c>
      <c r="Q335" t="s">
        <v>91</v>
      </c>
      <c r="R335" t="s">
        <v>20</v>
      </c>
    </row>
    <row r="336" spans="1:18" x14ac:dyDescent="0.35">
      <c r="A336" t="s">
        <v>72</v>
      </c>
      <c r="B336" t="s">
        <v>88</v>
      </c>
      <c r="C336" t="s">
        <v>42</v>
      </c>
      <c r="D336" t="s">
        <v>63</v>
      </c>
      <c r="E336" t="s">
        <v>35</v>
      </c>
      <c r="F336" t="s">
        <v>63</v>
      </c>
      <c r="G336" t="s">
        <v>63</v>
      </c>
      <c r="H336" t="s">
        <v>62</v>
      </c>
      <c r="I336" t="s">
        <v>63</v>
      </c>
      <c r="J336" t="s">
        <v>63</v>
      </c>
      <c r="K336" t="s">
        <v>63</v>
      </c>
      <c r="L336" t="s">
        <v>63</v>
      </c>
      <c r="M336">
        <v>4509.5910000000003</v>
      </c>
      <c r="N336" t="s">
        <v>63</v>
      </c>
      <c r="Q336" t="s">
        <v>92</v>
      </c>
      <c r="R336" t="s">
        <v>20</v>
      </c>
    </row>
    <row r="337" spans="1:18" x14ac:dyDescent="0.35">
      <c r="A337" t="s">
        <v>72</v>
      </c>
      <c r="B337" t="s">
        <v>88</v>
      </c>
      <c r="C337" t="s">
        <v>42</v>
      </c>
      <c r="D337" t="s">
        <v>63</v>
      </c>
      <c r="E337" t="s">
        <v>38</v>
      </c>
      <c r="F337" t="s">
        <v>63</v>
      </c>
      <c r="G337" t="s">
        <v>63</v>
      </c>
      <c r="H337" t="s">
        <v>62</v>
      </c>
      <c r="I337" t="s">
        <v>63</v>
      </c>
      <c r="J337" t="s">
        <v>63</v>
      </c>
      <c r="K337" t="s">
        <v>63</v>
      </c>
      <c r="L337" t="s">
        <v>63</v>
      </c>
      <c r="M337">
        <v>15.381</v>
      </c>
      <c r="N337" t="s">
        <v>63</v>
      </c>
      <c r="Q337" t="s">
        <v>93</v>
      </c>
      <c r="R337" t="s">
        <v>20</v>
      </c>
    </row>
    <row r="338" spans="1:18" x14ac:dyDescent="0.35">
      <c r="A338" t="s">
        <v>72</v>
      </c>
      <c r="B338" t="s">
        <v>88</v>
      </c>
      <c r="C338" t="s">
        <v>42</v>
      </c>
      <c r="D338" t="s">
        <v>63</v>
      </c>
      <c r="E338" t="s">
        <v>39</v>
      </c>
      <c r="F338" t="s">
        <v>63</v>
      </c>
      <c r="G338" t="s">
        <v>63</v>
      </c>
      <c r="H338" t="s">
        <v>62</v>
      </c>
      <c r="I338" t="s">
        <v>63</v>
      </c>
      <c r="J338" t="s">
        <v>63</v>
      </c>
      <c r="K338" t="s">
        <v>63</v>
      </c>
      <c r="L338" t="s">
        <v>63</v>
      </c>
      <c r="M338">
        <v>336.96828709343799</v>
      </c>
      <c r="N338" t="s">
        <v>63</v>
      </c>
      <c r="Q338" t="s">
        <v>94</v>
      </c>
      <c r="R338" t="s">
        <v>20</v>
      </c>
    </row>
    <row r="339" spans="1:18" x14ac:dyDescent="0.35">
      <c r="A339" t="s">
        <v>72</v>
      </c>
      <c r="B339" t="s">
        <v>88</v>
      </c>
      <c r="C339" t="s">
        <v>42</v>
      </c>
      <c r="D339" t="s">
        <v>63</v>
      </c>
      <c r="E339" t="s">
        <v>82</v>
      </c>
      <c r="F339" t="s">
        <v>63</v>
      </c>
      <c r="G339" t="s">
        <v>63</v>
      </c>
      <c r="H339" t="s">
        <v>62</v>
      </c>
      <c r="I339" t="s">
        <v>63</v>
      </c>
      <c r="J339" t="s">
        <v>63</v>
      </c>
      <c r="K339" t="s">
        <v>63</v>
      </c>
      <c r="L339" t="s">
        <v>63</v>
      </c>
      <c r="M339">
        <v>73.586447842749095</v>
      </c>
      <c r="N339" t="s">
        <v>63</v>
      </c>
      <c r="Q339" t="s">
        <v>95</v>
      </c>
      <c r="R339" t="s">
        <v>20</v>
      </c>
    </row>
    <row r="340" spans="1:18" x14ac:dyDescent="0.35">
      <c r="A340" t="s">
        <v>72</v>
      </c>
      <c r="B340" t="s">
        <v>88</v>
      </c>
      <c r="C340" t="s">
        <v>42</v>
      </c>
      <c r="D340" t="s">
        <v>63</v>
      </c>
      <c r="E340" t="s">
        <v>20</v>
      </c>
      <c r="F340" t="s">
        <v>63</v>
      </c>
      <c r="G340" t="s">
        <v>63</v>
      </c>
      <c r="H340" t="s">
        <v>62</v>
      </c>
      <c r="I340" t="s">
        <v>63</v>
      </c>
      <c r="J340" t="s">
        <v>63</v>
      </c>
      <c r="K340" t="s">
        <v>63</v>
      </c>
      <c r="L340" t="s">
        <v>63</v>
      </c>
      <c r="M340">
        <v>129.5830007424</v>
      </c>
      <c r="N340" t="s">
        <v>63</v>
      </c>
      <c r="Q340" t="s">
        <v>96</v>
      </c>
      <c r="R340" t="s">
        <v>20</v>
      </c>
    </row>
    <row r="341" spans="1:18" x14ac:dyDescent="0.35">
      <c r="A341" t="s">
        <v>72</v>
      </c>
      <c r="B341" t="s">
        <v>88</v>
      </c>
      <c r="C341" t="s">
        <v>42</v>
      </c>
      <c r="D341" t="s">
        <v>63</v>
      </c>
      <c r="E341" t="s">
        <v>40</v>
      </c>
      <c r="F341" t="s">
        <v>63</v>
      </c>
      <c r="G341" t="s">
        <v>63</v>
      </c>
      <c r="H341" t="s">
        <v>62</v>
      </c>
      <c r="I341" t="s">
        <v>63</v>
      </c>
      <c r="J341" t="s">
        <v>63</v>
      </c>
      <c r="K341" t="s">
        <v>63</v>
      </c>
      <c r="L341" t="s">
        <v>63</v>
      </c>
      <c r="M341">
        <v>2.6309976804000001</v>
      </c>
      <c r="N341" t="s">
        <v>63</v>
      </c>
      <c r="Q341" t="s">
        <v>1</v>
      </c>
      <c r="R341" t="s">
        <v>20</v>
      </c>
    </row>
    <row r="342" spans="1:18" x14ac:dyDescent="0.35">
      <c r="A342" t="s">
        <v>72</v>
      </c>
      <c r="B342" t="s">
        <v>88</v>
      </c>
      <c r="C342" t="s">
        <v>42</v>
      </c>
      <c r="D342" t="s">
        <v>63</v>
      </c>
      <c r="E342" t="s">
        <v>49</v>
      </c>
      <c r="F342" t="s">
        <v>63</v>
      </c>
      <c r="G342" t="s">
        <v>63</v>
      </c>
      <c r="H342" t="s">
        <v>62</v>
      </c>
      <c r="I342" t="s">
        <v>63</v>
      </c>
      <c r="J342" t="s">
        <v>63</v>
      </c>
      <c r="K342" t="s">
        <v>63</v>
      </c>
      <c r="L342" t="s">
        <v>63</v>
      </c>
      <c r="M342">
        <v>29.3840734848661</v>
      </c>
      <c r="N342" t="s">
        <v>63</v>
      </c>
      <c r="Q342" t="s">
        <v>78</v>
      </c>
      <c r="R342" t="s">
        <v>40</v>
      </c>
    </row>
    <row r="343" spans="1:18" x14ac:dyDescent="0.35">
      <c r="A343" t="s">
        <v>72</v>
      </c>
      <c r="B343" t="s">
        <v>88</v>
      </c>
      <c r="C343" t="s">
        <v>42</v>
      </c>
      <c r="D343" t="s">
        <v>63</v>
      </c>
      <c r="E343" t="s">
        <v>25</v>
      </c>
      <c r="F343" t="s">
        <v>63</v>
      </c>
      <c r="G343" t="s">
        <v>63</v>
      </c>
      <c r="H343" t="s">
        <v>62</v>
      </c>
      <c r="I343" t="s">
        <v>63</v>
      </c>
      <c r="J343" t="s">
        <v>63</v>
      </c>
      <c r="K343" t="s">
        <v>63</v>
      </c>
      <c r="L343" t="s">
        <v>63</v>
      </c>
      <c r="M343">
        <v>76.058035782775406</v>
      </c>
      <c r="N343" t="s">
        <v>63</v>
      </c>
      <c r="Q343" t="s">
        <v>83</v>
      </c>
      <c r="R343" t="s">
        <v>40</v>
      </c>
    </row>
    <row r="344" spans="1:18" x14ac:dyDescent="0.35">
      <c r="A344" t="s">
        <v>72</v>
      </c>
      <c r="B344" t="s">
        <v>88</v>
      </c>
      <c r="C344" t="s">
        <v>42</v>
      </c>
      <c r="D344" t="s">
        <v>63</v>
      </c>
      <c r="E344" t="s">
        <v>44</v>
      </c>
      <c r="F344" t="s">
        <v>63</v>
      </c>
      <c r="G344" t="s">
        <v>63</v>
      </c>
      <c r="H344" t="s">
        <v>62</v>
      </c>
      <c r="I344" t="s">
        <v>63</v>
      </c>
      <c r="J344" t="s">
        <v>63</v>
      </c>
      <c r="K344" t="s">
        <v>63</v>
      </c>
      <c r="L344" t="s">
        <v>63</v>
      </c>
      <c r="M344">
        <v>198.477660834273</v>
      </c>
      <c r="N344" t="s">
        <v>63</v>
      </c>
      <c r="Q344" t="s">
        <v>84</v>
      </c>
      <c r="R344" t="s">
        <v>40</v>
      </c>
    </row>
    <row r="345" spans="1:18" x14ac:dyDescent="0.35">
      <c r="A345" t="s">
        <v>72</v>
      </c>
      <c r="B345" t="s">
        <v>88</v>
      </c>
      <c r="C345" t="s">
        <v>42</v>
      </c>
      <c r="D345" t="s">
        <v>63</v>
      </c>
      <c r="E345" t="s">
        <v>50</v>
      </c>
      <c r="F345" t="s">
        <v>63</v>
      </c>
      <c r="G345" t="s">
        <v>63</v>
      </c>
      <c r="H345" t="s">
        <v>62</v>
      </c>
      <c r="I345" t="s">
        <v>63</v>
      </c>
      <c r="J345" t="s">
        <v>63</v>
      </c>
      <c r="K345" t="s">
        <v>63</v>
      </c>
      <c r="L345" t="s">
        <v>63</v>
      </c>
      <c r="M345">
        <v>75.843751862602701</v>
      </c>
      <c r="N345" t="s">
        <v>63</v>
      </c>
      <c r="Q345" t="s">
        <v>85</v>
      </c>
      <c r="R345" t="s">
        <v>40</v>
      </c>
    </row>
    <row r="346" spans="1:18" x14ac:dyDescent="0.35">
      <c r="A346" t="s">
        <v>72</v>
      </c>
      <c r="B346" t="s">
        <v>88</v>
      </c>
      <c r="C346" t="s">
        <v>42</v>
      </c>
      <c r="D346" t="s">
        <v>63</v>
      </c>
      <c r="E346" t="s">
        <v>26</v>
      </c>
      <c r="F346" t="s">
        <v>63</v>
      </c>
      <c r="G346" t="s">
        <v>63</v>
      </c>
      <c r="H346" t="s">
        <v>62</v>
      </c>
      <c r="I346" t="s">
        <v>63</v>
      </c>
      <c r="J346" t="s">
        <v>63</v>
      </c>
      <c r="K346" t="s">
        <v>63</v>
      </c>
      <c r="L346" t="s">
        <v>63</v>
      </c>
      <c r="M346">
        <v>0</v>
      </c>
      <c r="N346" t="s">
        <v>63</v>
      </c>
      <c r="Q346" t="s">
        <v>86</v>
      </c>
      <c r="R346" t="s">
        <v>40</v>
      </c>
    </row>
    <row r="347" spans="1:18" x14ac:dyDescent="0.35">
      <c r="A347" t="s">
        <v>72</v>
      </c>
      <c r="B347" t="s">
        <v>88</v>
      </c>
      <c r="C347" t="s">
        <v>42</v>
      </c>
      <c r="D347" t="s">
        <v>63</v>
      </c>
      <c r="E347" t="s">
        <v>21</v>
      </c>
      <c r="F347" t="s">
        <v>63</v>
      </c>
      <c r="G347" t="s">
        <v>63</v>
      </c>
      <c r="H347" t="s">
        <v>62</v>
      </c>
      <c r="I347" t="s">
        <v>63</v>
      </c>
      <c r="J347" t="s">
        <v>63</v>
      </c>
      <c r="K347" t="s">
        <v>63</v>
      </c>
      <c r="L347" t="s">
        <v>63</v>
      </c>
      <c r="M347">
        <v>72.9445952511889</v>
      </c>
      <c r="N347" t="s">
        <v>63</v>
      </c>
      <c r="Q347" t="s">
        <v>87</v>
      </c>
      <c r="R347" t="s">
        <v>40</v>
      </c>
    </row>
    <row r="348" spans="1:18" x14ac:dyDescent="0.35">
      <c r="A348" t="s">
        <v>72</v>
      </c>
      <c r="B348" t="s">
        <v>88</v>
      </c>
      <c r="C348" t="s">
        <v>42</v>
      </c>
      <c r="D348" t="s">
        <v>63</v>
      </c>
      <c r="E348" t="s">
        <v>47</v>
      </c>
      <c r="F348" t="s">
        <v>63</v>
      </c>
      <c r="G348" t="s">
        <v>63</v>
      </c>
      <c r="H348" t="s">
        <v>62</v>
      </c>
      <c r="I348" t="s">
        <v>63</v>
      </c>
      <c r="J348" t="s">
        <v>63</v>
      </c>
      <c r="K348" t="s">
        <v>63</v>
      </c>
      <c r="L348" t="s">
        <v>63</v>
      </c>
      <c r="M348">
        <v>91.822705584434502</v>
      </c>
      <c r="N348" t="s">
        <v>63</v>
      </c>
      <c r="Q348" t="s">
        <v>88</v>
      </c>
      <c r="R348" t="s">
        <v>40</v>
      </c>
    </row>
    <row r="349" spans="1:18" x14ac:dyDescent="0.35">
      <c r="A349" t="s">
        <v>72</v>
      </c>
      <c r="B349" t="s">
        <v>88</v>
      </c>
      <c r="C349" t="s">
        <v>42</v>
      </c>
      <c r="D349" t="s">
        <v>63</v>
      </c>
      <c r="E349" t="s">
        <v>48</v>
      </c>
      <c r="F349" t="s">
        <v>63</v>
      </c>
      <c r="G349" t="s">
        <v>63</v>
      </c>
      <c r="H349" t="s">
        <v>62</v>
      </c>
      <c r="I349" t="s">
        <v>63</v>
      </c>
      <c r="J349" t="s">
        <v>63</v>
      </c>
      <c r="K349" t="s">
        <v>63</v>
      </c>
      <c r="L349" t="s">
        <v>63</v>
      </c>
      <c r="M349">
        <v>675.89118772462996</v>
      </c>
      <c r="N349" t="s">
        <v>63</v>
      </c>
      <c r="Q349" t="s">
        <v>89</v>
      </c>
      <c r="R349" t="s">
        <v>40</v>
      </c>
    </row>
    <row r="350" spans="1:18" x14ac:dyDescent="0.35">
      <c r="A350" t="s">
        <v>72</v>
      </c>
      <c r="B350" t="s">
        <v>88</v>
      </c>
      <c r="C350" t="s">
        <v>42</v>
      </c>
      <c r="D350" t="s">
        <v>63</v>
      </c>
      <c r="E350" t="s">
        <v>15</v>
      </c>
      <c r="F350" t="s">
        <v>63</v>
      </c>
      <c r="G350" t="s">
        <v>63</v>
      </c>
      <c r="H350" t="s">
        <v>62</v>
      </c>
      <c r="I350" t="s">
        <v>63</v>
      </c>
      <c r="J350" t="s">
        <v>63</v>
      </c>
      <c r="K350" t="s">
        <v>63</v>
      </c>
      <c r="L350" t="s">
        <v>63</v>
      </c>
      <c r="M350">
        <v>290.2215988584</v>
      </c>
      <c r="N350" t="s">
        <v>63</v>
      </c>
      <c r="Q350" t="s">
        <v>2</v>
      </c>
      <c r="R350" t="s">
        <v>40</v>
      </c>
    </row>
    <row r="351" spans="1:18" x14ac:dyDescent="0.35">
      <c r="A351" t="s">
        <v>72</v>
      </c>
      <c r="B351" t="s">
        <v>88</v>
      </c>
      <c r="C351" t="s">
        <v>42</v>
      </c>
      <c r="D351" t="s">
        <v>63</v>
      </c>
      <c r="E351" t="s">
        <v>14</v>
      </c>
      <c r="F351" t="s">
        <v>63</v>
      </c>
      <c r="G351" t="s">
        <v>63</v>
      </c>
      <c r="H351" t="s">
        <v>62</v>
      </c>
      <c r="I351" t="s">
        <v>63</v>
      </c>
      <c r="J351" t="s">
        <v>63</v>
      </c>
      <c r="K351" t="s">
        <v>63</v>
      </c>
      <c r="L351" t="s">
        <v>63</v>
      </c>
      <c r="M351">
        <v>35.947601031600001</v>
      </c>
      <c r="N351" t="s">
        <v>63</v>
      </c>
      <c r="Q351" t="s">
        <v>90</v>
      </c>
      <c r="R351" t="s">
        <v>40</v>
      </c>
    </row>
    <row r="352" spans="1:18" x14ac:dyDescent="0.35">
      <c r="A352" t="s">
        <v>72</v>
      </c>
      <c r="B352" t="s">
        <v>88</v>
      </c>
      <c r="C352" t="s">
        <v>42</v>
      </c>
      <c r="D352" t="s">
        <v>63</v>
      </c>
      <c r="E352" t="s">
        <v>16</v>
      </c>
      <c r="F352" t="s">
        <v>63</v>
      </c>
      <c r="G352" t="s">
        <v>63</v>
      </c>
      <c r="H352" t="s">
        <v>62</v>
      </c>
      <c r="I352" t="s">
        <v>63</v>
      </c>
      <c r="J352" t="s">
        <v>63</v>
      </c>
      <c r="K352" t="s">
        <v>63</v>
      </c>
      <c r="L352" t="s">
        <v>63</v>
      </c>
      <c r="M352">
        <v>89.317288893059995</v>
      </c>
      <c r="N352" t="s">
        <v>63</v>
      </c>
      <c r="Q352" t="s">
        <v>91</v>
      </c>
      <c r="R352" t="s">
        <v>40</v>
      </c>
    </row>
    <row r="353" spans="1:18" x14ac:dyDescent="0.35">
      <c r="A353" t="s">
        <v>72</v>
      </c>
      <c r="B353" t="s">
        <v>88</v>
      </c>
      <c r="C353" t="s">
        <v>42</v>
      </c>
      <c r="D353" t="s">
        <v>63</v>
      </c>
      <c r="E353" t="s">
        <v>17</v>
      </c>
      <c r="F353" t="s">
        <v>63</v>
      </c>
      <c r="G353" t="s">
        <v>63</v>
      </c>
      <c r="H353" t="s">
        <v>62</v>
      </c>
      <c r="I353" t="s">
        <v>63</v>
      </c>
      <c r="J353" t="s">
        <v>63</v>
      </c>
      <c r="K353" t="s">
        <v>63</v>
      </c>
      <c r="L353" t="s">
        <v>63</v>
      </c>
      <c r="M353">
        <v>4.70090994174</v>
      </c>
      <c r="N353" t="s">
        <v>63</v>
      </c>
      <c r="Q353" t="s">
        <v>92</v>
      </c>
      <c r="R353" t="s">
        <v>40</v>
      </c>
    </row>
    <row r="354" spans="1:18" x14ac:dyDescent="0.35">
      <c r="A354" t="s">
        <v>72</v>
      </c>
      <c r="B354" t="s">
        <v>88</v>
      </c>
      <c r="C354" t="s">
        <v>42</v>
      </c>
      <c r="D354" t="s">
        <v>63</v>
      </c>
      <c r="E354" t="s">
        <v>18</v>
      </c>
      <c r="F354" t="s">
        <v>63</v>
      </c>
      <c r="G354" t="s">
        <v>63</v>
      </c>
      <c r="H354" t="s">
        <v>62</v>
      </c>
      <c r="I354" t="s">
        <v>63</v>
      </c>
      <c r="J354" t="s">
        <v>63</v>
      </c>
      <c r="K354" t="s">
        <v>63</v>
      </c>
      <c r="L354" t="s">
        <v>63</v>
      </c>
      <c r="M354">
        <v>53.076000798000003</v>
      </c>
      <c r="N354" t="s">
        <v>63</v>
      </c>
      <c r="Q354" t="s">
        <v>93</v>
      </c>
      <c r="R354" t="s">
        <v>40</v>
      </c>
    </row>
    <row r="355" spans="1:18" x14ac:dyDescent="0.35">
      <c r="A355" t="s">
        <v>72</v>
      </c>
      <c r="B355" t="s">
        <v>88</v>
      </c>
      <c r="C355" t="s">
        <v>42</v>
      </c>
      <c r="D355" t="s">
        <v>63</v>
      </c>
      <c r="E355" t="s">
        <v>19</v>
      </c>
      <c r="F355" t="s">
        <v>63</v>
      </c>
      <c r="G355" t="s">
        <v>63</v>
      </c>
      <c r="H355" t="s">
        <v>62</v>
      </c>
      <c r="I355" t="s">
        <v>63</v>
      </c>
      <c r="J355" t="s">
        <v>63</v>
      </c>
      <c r="K355" t="s">
        <v>63</v>
      </c>
      <c r="L355" t="s">
        <v>63</v>
      </c>
      <c r="M355">
        <v>23.4995998644</v>
      </c>
      <c r="N355" t="s">
        <v>63</v>
      </c>
      <c r="Q355" t="s">
        <v>94</v>
      </c>
      <c r="R355" t="s">
        <v>40</v>
      </c>
    </row>
    <row r="356" spans="1:18" x14ac:dyDescent="0.35">
      <c r="A356" t="s">
        <v>72</v>
      </c>
      <c r="B356" t="s">
        <v>88</v>
      </c>
      <c r="C356" t="s">
        <v>42</v>
      </c>
      <c r="D356" t="s">
        <v>63</v>
      </c>
      <c r="E356" t="s">
        <v>111</v>
      </c>
      <c r="F356" t="s">
        <v>63</v>
      </c>
      <c r="G356" t="s">
        <v>63</v>
      </c>
      <c r="H356" t="s">
        <v>62</v>
      </c>
      <c r="I356" t="s">
        <v>63</v>
      </c>
      <c r="J356" t="s">
        <v>63</v>
      </c>
      <c r="K356" t="s">
        <v>63</v>
      </c>
      <c r="L356" t="s">
        <v>63</v>
      </c>
      <c r="M356">
        <v>1.33</v>
      </c>
      <c r="N356" t="s">
        <v>63</v>
      </c>
      <c r="Q356" t="s">
        <v>95</v>
      </c>
      <c r="R356" t="s">
        <v>40</v>
      </c>
    </row>
    <row r="357" spans="1:18" x14ac:dyDescent="0.35">
      <c r="A357" t="s">
        <v>72</v>
      </c>
      <c r="B357" t="s">
        <v>88</v>
      </c>
      <c r="C357" t="s">
        <v>42</v>
      </c>
      <c r="D357" t="s">
        <v>63</v>
      </c>
      <c r="E357" t="s">
        <v>112</v>
      </c>
      <c r="F357" t="s">
        <v>63</v>
      </c>
      <c r="G357" t="s">
        <v>63</v>
      </c>
      <c r="H357" t="s">
        <v>62</v>
      </c>
      <c r="I357" t="s">
        <v>63</v>
      </c>
      <c r="J357" t="s">
        <v>63</v>
      </c>
      <c r="K357" t="s">
        <v>63</v>
      </c>
      <c r="L357" t="s">
        <v>63</v>
      </c>
      <c r="M357">
        <v>0</v>
      </c>
      <c r="N357" t="s">
        <v>63</v>
      </c>
      <c r="Q357" t="s">
        <v>96</v>
      </c>
      <c r="R357" t="s">
        <v>40</v>
      </c>
    </row>
    <row r="358" spans="1:18" x14ac:dyDescent="0.35">
      <c r="A358" t="s">
        <v>72</v>
      </c>
      <c r="B358" t="s">
        <v>88</v>
      </c>
      <c r="C358" t="s">
        <v>42</v>
      </c>
      <c r="D358" t="s">
        <v>63</v>
      </c>
      <c r="E358" t="s">
        <v>61</v>
      </c>
      <c r="F358" t="s">
        <v>63</v>
      </c>
      <c r="G358" t="s">
        <v>63</v>
      </c>
      <c r="H358" t="s">
        <v>62</v>
      </c>
      <c r="I358" t="s">
        <v>63</v>
      </c>
      <c r="J358" t="s">
        <v>63</v>
      </c>
      <c r="K358" t="s">
        <v>63</v>
      </c>
      <c r="L358" t="s">
        <v>63</v>
      </c>
      <c r="M358">
        <v>2.8</v>
      </c>
      <c r="N358" t="s">
        <v>63</v>
      </c>
      <c r="Q358" t="s">
        <v>1</v>
      </c>
      <c r="R358" t="s">
        <v>40</v>
      </c>
    </row>
    <row r="359" spans="1:18" x14ac:dyDescent="0.35">
      <c r="A359" t="s">
        <v>72</v>
      </c>
      <c r="B359" t="s">
        <v>88</v>
      </c>
      <c r="C359" t="s">
        <v>42</v>
      </c>
      <c r="D359" t="s">
        <v>63</v>
      </c>
      <c r="E359" t="s">
        <v>59</v>
      </c>
      <c r="F359" t="s">
        <v>63</v>
      </c>
      <c r="G359" t="s">
        <v>63</v>
      </c>
      <c r="H359" t="s">
        <v>62</v>
      </c>
      <c r="I359" t="s">
        <v>63</v>
      </c>
      <c r="J359" t="s">
        <v>63</v>
      </c>
      <c r="K359" t="s">
        <v>63</v>
      </c>
      <c r="L359" t="s">
        <v>63</v>
      </c>
      <c r="M359">
        <v>524.34</v>
      </c>
      <c r="N359" t="s">
        <v>63</v>
      </c>
      <c r="Q359" t="s">
        <v>78</v>
      </c>
      <c r="R359" t="s">
        <v>23</v>
      </c>
    </row>
    <row r="360" spans="1:18" x14ac:dyDescent="0.35">
      <c r="A360" t="s">
        <v>72</v>
      </c>
      <c r="B360" t="s">
        <v>88</v>
      </c>
      <c r="C360" t="s">
        <v>42</v>
      </c>
      <c r="D360" t="s">
        <v>63</v>
      </c>
      <c r="E360" t="s">
        <v>64</v>
      </c>
      <c r="F360" t="s">
        <v>63</v>
      </c>
      <c r="G360" t="s">
        <v>63</v>
      </c>
      <c r="H360" t="s">
        <v>62</v>
      </c>
      <c r="I360" t="s">
        <v>63</v>
      </c>
      <c r="J360" t="s">
        <v>63</v>
      </c>
      <c r="K360" t="s">
        <v>63</v>
      </c>
      <c r="L360" t="s">
        <v>63</v>
      </c>
      <c r="M360">
        <v>78</v>
      </c>
      <c r="N360" t="s">
        <v>63</v>
      </c>
      <c r="Q360" t="s">
        <v>83</v>
      </c>
      <c r="R360" t="s">
        <v>23</v>
      </c>
    </row>
    <row r="361" spans="1:18" x14ac:dyDescent="0.35">
      <c r="A361" t="s">
        <v>72</v>
      </c>
      <c r="B361" t="s">
        <v>88</v>
      </c>
      <c r="C361" t="s">
        <v>42</v>
      </c>
      <c r="D361" t="s">
        <v>63</v>
      </c>
      <c r="E361" t="s">
        <v>65</v>
      </c>
      <c r="F361" t="s">
        <v>63</v>
      </c>
      <c r="G361" t="s">
        <v>63</v>
      </c>
      <c r="H361" t="s">
        <v>62</v>
      </c>
      <c r="I361" t="s">
        <v>63</v>
      </c>
      <c r="J361" t="s">
        <v>63</v>
      </c>
      <c r="K361" t="s">
        <v>63</v>
      </c>
      <c r="L361" t="s">
        <v>63</v>
      </c>
      <c r="M361">
        <v>44.5</v>
      </c>
      <c r="N361" t="s">
        <v>63</v>
      </c>
      <c r="Q361" t="s">
        <v>84</v>
      </c>
      <c r="R361" t="s">
        <v>23</v>
      </c>
    </row>
    <row r="362" spans="1:18" x14ac:dyDescent="0.35">
      <c r="A362" t="s">
        <v>72</v>
      </c>
      <c r="B362" t="s">
        <v>89</v>
      </c>
      <c r="C362" t="s">
        <v>42</v>
      </c>
      <c r="D362" t="s">
        <v>63</v>
      </c>
      <c r="E362" t="s">
        <v>33</v>
      </c>
      <c r="F362" t="s">
        <v>63</v>
      </c>
      <c r="G362" t="s">
        <v>63</v>
      </c>
      <c r="H362" t="s">
        <v>62</v>
      </c>
      <c r="I362" t="s">
        <v>63</v>
      </c>
      <c r="J362" t="s">
        <v>63</v>
      </c>
      <c r="K362" t="s">
        <v>63</v>
      </c>
      <c r="L362" t="s">
        <v>63</v>
      </c>
      <c r="M362">
        <v>1768.6425430152001</v>
      </c>
      <c r="N362" t="s">
        <v>63</v>
      </c>
      <c r="Q362" t="s">
        <v>85</v>
      </c>
      <c r="R362" t="s">
        <v>23</v>
      </c>
    </row>
    <row r="363" spans="1:18" x14ac:dyDescent="0.35">
      <c r="A363" t="s">
        <v>72</v>
      </c>
      <c r="B363" t="s">
        <v>89</v>
      </c>
      <c r="C363" t="s">
        <v>42</v>
      </c>
      <c r="D363" t="s">
        <v>63</v>
      </c>
      <c r="E363" t="s">
        <v>29</v>
      </c>
      <c r="F363" t="s">
        <v>63</v>
      </c>
      <c r="G363" t="s">
        <v>63</v>
      </c>
      <c r="H363" t="s">
        <v>62</v>
      </c>
      <c r="I363" t="s">
        <v>63</v>
      </c>
      <c r="J363" t="s">
        <v>63</v>
      </c>
      <c r="K363" t="s">
        <v>63</v>
      </c>
      <c r="L363" t="s">
        <v>63</v>
      </c>
      <c r="M363">
        <v>395.44609657165398</v>
      </c>
      <c r="N363" t="s">
        <v>63</v>
      </c>
      <c r="Q363" t="s">
        <v>86</v>
      </c>
      <c r="R363" t="s">
        <v>23</v>
      </c>
    </row>
    <row r="364" spans="1:18" x14ac:dyDescent="0.35">
      <c r="A364" t="s">
        <v>72</v>
      </c>
      <c r="B364" t="s">
        <v>89</v>
      </c>
      <c r="C364" t="s">
        <v>42</v>
      </c>
      <c r="D364" t="s">
        <v>63</v>
      </c>
      <c r="E364" t="s">
        <v>27</v>
      </c>
      <c r="F364" t="s">
        <v>63</v>
      </c>
      <c r="G364" t="s">
        <v>63</v>
      </c>
      <c r="H364" t="s">
        <v>62</v>
      </c>
      <c r="I364" t="s">
        <v>63</v>
      </c>
      <c r="J364" t="s">
        <v>63</v>
      </c>
      <c r="K364" t="s">
        <v>63</v>
      </c>
      <c r="L364" t="s">
        <v>63</v>
      </c>
      <c r="M364">
        <v>434.27390775052203</v>
      </c>
      <c r="N364" t="s">
        <v>63</v>
      </c>
      <c r="Q364" t="s">
        <v>87</v>
      </c>
      <c r="R364" t="s">
        <v>23</v>
      </c>
    </row>
    <row r="365" spans="1:18" x14ac:dyDescent="0.35">
      <c r="A365" t="s">
        <v>72</v>
      </c>
      <c r="B365" t="s">
        <v>89</v>
      </c>
      <c r="C365" t="s">
        <v>42</v>
      </c>
      <c r="D365" t="s">
        <v>63</v>
      </c>
      <c r="E365" t="s">
        <v>28</v>
      </c>
      <c r="F365" t="s">
        <v>63</v>
      </c>
      <c r="G365" t="s">
        <v>63</v>
      </c>
      <c r="H365" t="s">
        <v>62</v>
      </c>
      <c r="I365" t="s">
        <v>63</v>
      </c>
      <c r="J365" t="s">
        <v>63</v>
      </c>
      <c r="K365" t="s">
        <v>63</v>
      </c>
      <c r="L365" t="s">
        <v>63</v>
      </c>
      <c r="M365">
        <v>1554.8645998131301</v>
      </c>
      <c r="N365" t="s">
        <v>63</v>
      </c>
      <c r="Q365" t="s">
        <v>88</v>
      </c>
      <c r="R365" t="s">
        <v>23</v>
      </c>
    </row>
    <row r="366" spans="1:18" x14ac:dyDescent="0.35">
      <c r="A366" t="s">
        <v>72</v>
      </c>
      <c r="B366" t="s">
        <v>89</v>
      </c>
      <c r="C366" t="s">
        <v>42</v>
      </c>
      <c r="D366" t="s">
        <v>63</v>
      </c>
      <c r="E366" t="s">
        <v>31</v>
      </c>
      <c r="F366" t="s">
        <v>63</v>
      </c>
      <c r="G366" t="s">
        <v>63</v>
      </c>
      <c r="H366" t="s">
        <v>62</v>
      </c>
      <c r="I366" t="s">
        <v>63</v>
      </c>
      <c r="J366" t="s">
        <v>63</v>
      </c>
      <c r="K366" t="s">
        <v>63</v>
      </c>
      <c r="L366" t="s">
        <v>63</v>
      </c>
      <c r="M366">
        <v>350.87377586688001</v>
      </c>
      <c r="N366" t="s">
        <v>63</v>
      </c>
      <c r="Q366" t="s">
        <v>89</v>
      </c>
      <c r="R366" t="s">
        <v>23</v>
      </c>
    </row>
    <row r="367" spans="1:18" x14ac:dyDescent="0.35">
      <c r="A367" t="s">
        <v>72</v>
      </c>
      <c r="B367" t="s">
        <v>89</v>
      </c>
      <c r="C367" t="s">
        <v>42</v>
      </c>
      <c r="D367" t="s">
        <v>63</v>
      </c>
      <c r="E367" t="s">
        <v>32</v>
      </c>
      <c r="F367" t="s">
        <v>63</v>
      </c>
      <c r="G367" t="s">
        <v>63</v>
      </c>
      <c r="H367" t="s">
        <v>62</v>
      </c>
      <c r="I367" t="s">
        <v>63</v>
      </c>
      <c r="J367" t="s">
        <v>63</v>
      </c>
      <c r="K367" t="s">
        <v>63</v>
      </c>
      <c r="L367" t="s">
        <v>63</v>
      </c>
      <c r="M367">
        <v>0</v>
      </c>
      <c r="N367" t="s">
        <v>63</v>
      </c>
      <c r="Q367" t="s">
        <v>2</v>
      </c>
      <c r="R367" t="s">
        <v>23</v>
      </c>
    </row>
    <row r="368" spans="1:18" x14ac:dyDescent="0.35">
      <c r="A368" t="s">
        <v>72</v>
      </c>
      <c r="B368" t="s">
        <v>89</v>
      </c>
      <c r="C368" t="s">
        <v>42</v>
      </c>
      <c r="D368" t="s">
        <v>63</v>
      </c>
      <c r="E368" t="s">
        <v>30</v>
      </c>
      <c r="F368" t="s">
        <v>63</v>
      </c>
      <c r="G368" t="s">
        <v>63</v>
      </c>
      <c r="H368" t="s">
        <v>62</v>
      </c>
      <c r="I368" t="s">
        <v>63</v>
      </c>
      <c r="J368" t="s">
        <v>63</v>
      </c>
      <c r="K368" t="s">
        <v>63</v>
      </c>
      <c r="L368" t="s">
        <v>63</v>
      </c>
      <c r="M368">
        <v>350.87377586688001</v>
      </c>
      <c r="N368" t="s">
        <v>63</v>
      </c>
      <c r="Q368" t="s">
        <v>90</v>
      </c>
      <c r="R368" t="s">
        <v>23</v>
      </c>
    </row>
    <row r="369" spans="1:18" x14ac:dyDescent="0.35">
      <c r="A369" t="s">
        <v>72</v>
      </c>
      <c r="B369" t="s">
        <v>89</v>
      </c>
      <c r="C369" t="s">
        <v>42</v>
      </c>
      <c r="D369" t="s">
        <v>63</v>
      </c>
      <c r="E369" t="s">
        <v>45</v>
      </c>
      <c r="F369" t="s">
        <v>63</v>
      </c>
      <c r="G369" t="s">
        <v>63</v>
      </c>
      <c r="H369" t="s">
        <v>62</v>
      </c>
      <c r="I369" t="s">
        <v>63</v>
      </c>
      <c r="J369" t="s">
        <v>63</v>
      </c>
      <c r="K369" t="s">
        <v>63</v>
      </c>
      <c r="L369" t="s">
        <v>63</v>
      </c>
      <c r="M369">
        <v>186.12774584283201</v>
      </c>
      <c r="N369" t="s">
        <v>63</v>
      </c>
      <c r="Q369" t="s">
        <v>91</v>
      </c>
      <c r="R369" t="s">
        <v>23</v>
      </c>
    </row>
    <row r="370" spans="1:18" x14ac:dyDescent="0.35">
      <c r="A370" t="s">
        <v>72</v>
      </c>
      <c r="B370" t="s">
        <v>89</v>
      </c>
      <c r="C370" t="s">
        <v>42</v>
      </c>
      <c r="D370" t="s">
        <v>63</v>
      </c>
      <c r="E370" t="s">
        <v>46</v>
      </c>
      <c r="F370" t="s">
        <v>63</v>
      </c>
      <c r="G370" t="s">
        <v>63</v>
      </c>
      <c r="H370" t="s">
        <v>62</v>
      </c>
      <c r="I370" t="s">
        <v>63</v>
      </c>
      <c r="J370" t="s">
        <v>63</v>
      </c>
      <c r="K370" t="s">
        <v>63</v>
      </c>
      <c r="L370" t="s">
        <v>63</v>
      </c>
      <c r="M370">
        <v>547.04540332803197</v>
      </c>
      <c r="N370" t="s">
        <v>63</v>
      </c>
      <c r="Q370" t="s">
        <v>92</v>
      </c>
      <c r="R370" t="s">
        <v>23</v>
      </c>
    </row>
    <row r="371" spans="1:18" x14ac:dyDescent="0.35">
      <c r="A371" t="s">
        <v>72</v>
      </c>
      <c r="B371" t="s">
        <v>89</v>
      </c>
      <c r="C371" t="s">
        <v>42</v>
      </c>
      <c r="D371" t="s">
        <v>63</v>
      </c>
      <c r="E371" t="s">
        <v>36</v>
      </c>
      <c r="F371" t="s">
        <v>63</v>
      </c>
      <c r="G371" t="s">
        <v>63</v>
      </c>
      <c r="H371" t="s">
        <v>62</v>
      </c>
      <c r="I371" t="s">
        <v>63</v>
      </c>
      <c r="J371" t="s">
        <v>63</v>
      </c>
      <c r="K371" t="s">
        <v>63</v>
      </c>
      <c r="L371" t="s">
        <v>63</v>
      </c>
      <c r="M371">
        <v>8284.2679704276507</v>
      </c>
      <c r="N371" t="s">
        <v>63</v>
      </c>
      <c r="Q371" t="s">
        <v>93</v>
      </c>
      <c r="R371" t="s">
        <v>23</v>
      </c>
    </row>
    <row r="372" spans="1:18" x14ac:dyDescent="0.35">
      <c r="A372" t="s">
        <v>72</v>
      </c>
      <c r="B372" t="s">
        <v>89</v>
      </c>
      <c r="C372" t="s">
        <v>42</v>
      </c>
      <c r="D372" t="s">
        <v>63</v>
      </c>
      <c r="E372" t="s">
        <v>79</v>
      </c>
      <c r="F372" t="s">
        <v>63</v>
      </c>
      <c r="G372" t="s">
        <v>63</v>
      </c>
      <c r="H372" t="s">
        <v>62</v>
      </c>
      <c r="I372" t="s">
        <v>63</v>
      </c>
      <c r="J372" t="s">
        <v>63</v>
      </c>
      <c r="K372" t="s">
        <v>63</v>
      </c>
      <c r="L372" t="s">
        <v>63</v>
      </c>
      <c r="M372">
        <v>6242.9048899487998</v>
      </c>
      <c r="N372" t="s">
        <v>63</v>
      </c>
      <c r="Q372" t="s">
        <v>94</v>
      </c>
      <c r="R372" t="s">
        <v>23</v>
      </c>
    </row>
    <row r="373" spans="1:18" x14ac:dyDescent="0.35">
      <c r="A373" t="s">
        <v>72</v>
      </c>
      <c r="B373" t="s">
        <v>89</v>
      </c>
      <c r="C373" t="s">
        <v>42</v>
      </c>
      <c r="D373" t="s">
        <v>63</v>
      </c>
      <c r="E373" t="s">
        <v>80</v>
      </c>
      <c r="F373" t="s">
        <v>63</v>
      </c>
      <c r="G373" t="s">
        <v>63</v>
      </c>
      <c r="H373" t="s">
        <v>62</v>
      </c>
      <c r="I373" t="s">
        <v>63</v>
      </c>
      <c r="J373" t="s">
        <v>63</v>
      </c>
      <c r="K373" t="s">
        <v>63</v>
      </c>
      <c r="L373" t="s">
        <v>63</v>
      </c>
      <c r="M373">
        <v>1554.5770579346699</v>
      </c>
      <c r="N373" t="s">
        <v>63</v>
      </c>
      <c r="Q373" t="s">
        <v>95</v>
      </c>
      <c r="R373" t="s">
        <v>23</v>
      </c>
    </row>
    <row r="374" spans="1:18" x14ac:dyDescent="0.35">
      <c r="A374" t="s">
        <v>72</v>
      </c>
      <c r="B374" t="s">
        <v>89</v>
      </c>
      <c r="C374" t="s">
        <v>42</v>
      </c>
      <c r="D374" t="s">
        <v>63</v>
      </c>
      <c r="E374" t="s">
        <v>37</v>
      </c>
      <c r="F374" t="s">
        <v>63</v>
      </c>
      <c r="G374" t="s">
        <v>63</v>
      </c>
      <c r="H374" t="s">
        <v>62</v>
      </c>
      <c r="I374" t="s">
        <v>63</v>
      </c>
      <c r="J374" t="s">
        <v>63</v>
      </c>
      <c r="K374" t="s">
        <v>63</v>
      </c>
      <c r="L374" t="s">
        <v>63</v>
      </c>
      <c r="M374">
        <v>248.452201</v>
      </c>
      <c r="N374" t="s">
        <v>63</v>
      </c>
      <c r="Q374" t="s">
        <v>96</v>
      </c>
      <c r="R374" t="s">
        <v>23</v>
      </c>
    </row>
    <row r="375" spans="1:18" x14ac:dyDescent="0.35">
      <c r="A375" t="s">
        <v>72</v>
      </c>
      <c r="B375" t="s">
        <v>89</v>
      </c>
      <c r="C375" t="s">
        <v>42</v>
      </c>
      <c r="D375" t="s">
        <v>63</v>
      </c>
      <c r="E375" t="s">
        <v>81</v>
      </c>
      <c r="F375" t="s">
        <v>63</v>
      </c>
      <c r="G375" t="s">
        <v>63</v>
      </c>
      <c r="H375" t="s">
        <v>62</v>
      </c>
      <c r="I375" t="s">
        <v>63</v>
      </c>
      <c r="J375" t="s">
        <v>63</v>
      </c>
      <c r="K375" t="s">
        <v>63</v>
      </c>
      <c r="L375" t="s">
        <v>63</v>
      </c>
      <c r="M375">
        <v>1838.1647336240501</v>
      </c>
      <c r="N375" t="s">
        <v>63</v>
      </c>
      <c r="Q375" t="s">
        <v>1</v>
      </c>
      <c r="R375" t="s">
        <v>23</v>
      </c>
    </row>
    <row r="376" spans="1:18" x14ac:dyDescent="0.35">
      <c r="A376" t="s">
        <v>72</v>
      </c>
      <c r="B376" t="s">
        <v>89</v>
      </c>
      <c r="C376" t="s">
        <v>42</v>
      </c>
      <c r="D376" t="s">
        <v>63</v>
      </c>
      <c r="E376" t="s">
        <v>35</v>
      </c>
      <c r="F376" t="s">
        <v>63</v>
      </c>
      <c r="G376" t="s">
        <v>63</v>
      </c>
      <c r="H376" t="s">
        <v>62</v>
      </c>
      <c r="I376" t="s">
        <v>63</v>
      </c>
      <c r="J376" t="s">
        <v>63</v>
      </c>
      <c r="K376" t="s">
        <v>63</v>
      </c>
      <c r="L376" t="s">
        <v>63</v>
      </c>
      <c r="M376">
        <v>56060.5</v>
      </c>
      <c r="N376" t="s">
        <v>63</v>
      </c>
      <c r="Q376" t="s">
        <v>78</v>
      </c>
      <c r="R376" t="s">
        <v>49</v>
      </c>
    </row>
    <row r="377" spans="1:18" x14ac:dyDescent="0.35">
      <c r="A377" t="s">
        <v>72</v>
      </c>
      <c r="B377" t="s">
        <v>89</v>
      </c>
      <c r="C377" t="s">
        <v>42</v>
      </c>
      <c r="D377" t="s">
        <v>63</v>
      </c>
      <c r="E377" t="s">
        <v>38</v>
      </c>
      <c r="F377" t="s">
        <v>63</v>
      </c>
      <c r="G377" t="s">
        <v>63</v>
      </c>
      <c r="H377" t="s">
        <v>62</v>
      </c>
      <c r="I377" t="s">
        <v>63</v>
      </c>
      <c r="J377" t="s">
        <v>63</v>
      </c>
      <c r="K377" t="s">
        <v>63</v>
      </c>
      <c r="L377" t="s">
        <v>63</v>
      </c>
      <c r="M377">
        <v>2631</v>
      </c>
      <c r="N377" t="s">
        <v>63</v>
      </c>
      <c r="Q377" t="s">
        <v>83</v>
      </c>
      <c r="R377" t="s">
        <v>49</v>
      </c>
    </row>
    <row r="378" spans="1:18" x14ac:dyDescent="0.35">
      <c r="A378" t="s">
        <v>72</v>
      </c>
      <c r="B378" t="s">
        <v>89</v>
      </c>
      <c r="C378" t="s">
        <v>42</v>
      </c>
      <c r="D378" t="s">
        <v>63</v>
      </c>
      <c r="E378" t="s">
        <v>39</v>
      </c>
      <c r="F378" t="s">
        <v>63</v>
      </c>
      <c r="G378" t="s">
        <v>63</v>
      </c>
      <c r="H378" t="s">
        <v>62</v>
      </c>
      <c r="I378" t="s">
        <v>63</v>
      </c>
      <c r="J378" t="s">
        <v>63</v>
      </c>
      <c r="K378" t="s">
        <v>63</v>
      </c>
      <c r="L378" t="s">
        <v>63</v>
      </c>
      <c r="M378">
        <v>5160.4724436433598</v>
      </c>
      <c r="N378" t="s">
        <v>63</v>
      </c>
      <c r="Q378" t="s">
        <v>84</v>
      </c>
      <c r="R378" t="s">
        <v>49</v>
      </c>
    </row>
    <row r="379" spans="1:18" x14ac:dyDescent="0.35">
      <c r="A379" t="s">
        <v>72</v>
      </c>
      <c r="B379" t="s">
        <v>89</v>
      </c>
      <c r="C379" t="s">
        <v>42</v>
      </c>
      <c r="D379" t="s">
        <v>63</v>
      </c>
      <c r="E379" t="s">
        <v>82</v>
      </c>
      <c r="F379" t="s">
        <v>63</v>
      </c>
      <c r="G379" t="s">
        <v>63</v>
      </c>
      <c r="H379" t="s">
        <v>62</v>
      </c>
      <c r="I379" t="s">
        <v>63</v>
      </c>
      <c r="J379" t="s">
        <v>63</v>
      </c>
      <c r="K379" t="s">
        <v>63</v>
      </c>
      <c r="L379" t="s">
        <v>63</v>
      </c>
      <c r="M379">
        <v>3907.7591914186301</v>
      </c>
      <c r="N379" t="s">
        <v>63</v>
      </c>
      <c r="Q379" t="s">
        <v>85</v>
      </c>
      <c r="R379" t="s">
        <v>49</v>
      </c>
    </row>
    <row r="380" spans="1:18" x14ac:dyDescent="0.35">
      <c r="A380" t="s">
        <v>72</v>
      </c>
      <c r="B380" t="s">
        <v>89</v>
      </c>
      <c r="C380" t="s">
        <v>42</v>
      </c>
      <c r="D380" t="s">
        <v>63</v>
      </c>
      <c r="E380" t="s">
        <v>20</v>
      </c>
      <c r="F380" t="s">
        <v>63</v>
      </c>
      <c r="G380" t="s">
        <v>63</v>
      </c>
      <c r="H380" t="s">
        <v>62</v>
      </c>
      <c r="I380" t="s">
        <v>63</v>
      </c>
      <c r="J380" t="s">
        <v>63</v>
      </c>
      <c r="K380" t="s">
        <v>63</v>
      </c>
      <c r="L380" t="s">
        <v>63</v>
      </c>
      <c r="M380">
        <v>1413.8515702728</v>
      </c>
      <c r="N380" t="s">
        <v>63</v>
      </c>
      <c r="Q380" t="s">
        <v>86</v>
      </c>
      <c r="R380" t="s">
        <v>49</v>
      </c>
    </row>
    <row r="381" spans="1:18" x14ac:dyDescent="0.35">
      <c r="A381" t="s">
        <v>72</v>
      </c>
      <c r="B381" t="s">
        <v>89</v>
      </c>
      <c r="C381" t="s">
        <v>42</v>
      </c>
      <c r="D381" t="s">
        <v>63</v>
      </c>
      <c r="E381" t="s">
        <v>40</v>
      </c>
      <c r="F381" t="s">
        <v>63</v>
      </c>
      <c r="G381" t="s">
        <v>63</v>
      </c>
      <c r="H381" t="s">
        <v>62</v>
      </c>
      <c r="I381" t="s">
        <v>63</v>
      </c>
      <c r="J381" t="s">
        <v>63</v>
      </c>
      <c r="K381" t="s">
        <v>63</v>
      </c>
      <c r="L381" t="s">
        <v>63</v>
      </c>
      <c r="M381">
        <v>3621.0557359872</v>
      </c>
      <c r="N381" t="s">
        <v>63</v>
      </c>
      <c r="Q381" t="s">
        <v>87</v>
      </c>
      <c r="R381" t="s">
        <v>49</v>
      </c>
    </row>
    <row r="382" spans="1:18" x14ac:dyDescent="0.35">
      <c r="A382" t="s">
        <v>72</v>
      </c>
      <c r="B382" t="s">
        <v>89</v>
      </c>
      <c r="C382" t="s">
        <v>42</v>
      </c>
      <c r="D382" t="s">
        <v>63</v>
      </c>
      <c r="E382" t="s">
        <v>49</v>
      </c>
      <c r="F382" t="s">
        <v>63</v>
      </c>
      <c r="G382" t="s">
        <v>63</v>
      </c>
      <c r="H382" t="s">
        <v>62</v>
      </c>
      <c r="I382" t="s">
        <v>63</v>
      </c>
      <c r="J382" t="s">
        <v>63</v>
      </c>
      <c r="K382" t="s">
        <v>63</v>
      </c>
      <c r="L382" t="s">
        <v>63</v>
      </c>
      <c r="M382">
        <v>1111.9193749062799</v>
      </c>
      <c r="N382" t="s">
        <v>63</v>
      </c>
      <c r="Q382" t="s">
        <v>88</v>
      </c>
      <c r="R382" t="s">
        <v>49</v>
      </c>
    </row>
    <row r="383" spans="1:18" x14ac:dyDescent="0.35">
      <c r="A383" t="s">
        <v>72</v>
      </c>
      <c r="B383" t="s">
        <v>89</v>
      </c>
      <c r="C383" t="s">
        <v>42</v>
      </c>
      <c r="D383" t="s">
        <v>63</v>
      </c>
      <c r="E383" t="s">
        <v>25</v>
      </c>
      <c r="F383" t="s">
        <v>63</v>
      </c>
      <c r="G383" t="s">
        <v>63</v>
      </c>
      <c r="H383" t="s">
        <v>62</v>
      </c>
      <c r="I383" t="s">
        <v>63</v>
      </c>
      <c r="J383" t="s">
        <v>63</v>
      </c>
      <c r="K383" t="s">
        <v>63</v>
      </c>
      <c r="L383" t="s">
        <v>63</v>
      </c>
      <c r="M383">
        <v>1600.8914826047601</v>
      </c>
      <c r="N383" t="s">
        <v>63</v>
      </c>
      <c r="Q383" t="s">
        <v>89</v>
      </c>
      <c r="R383" t="s">
        <v>49</v>
      </c>
    </row>
    <row r="384" spans="1:18" x14ac:dyDescent="0.35">
      <c r="A384" t="s">
        <v>72</v>
      </c>
      <c r="B384" t="s">
        <v>89</v>
      </c>
      <c r="C384" t="s">
        <v>42</v>
      </c>
      <c r="D384" t="s">
        <v>63</v>
      </c>
      <c r="E384" t="s">
        <v>44</v>
      </c>
      <c r="F384" t="s">
        <v>63</v>
      </c>
      <c r="G384" t="s">
        <v>63</v>
      </c>
      <c r="H384" t="s">
        <v>62</v>
      </c>
      <c r="I384" t="s">
        <v>63</v>
      </c>
      <c r="J384" t="s">
        <v>63</v>
      </c>
      <c r="K384" t="s">
        <v>63</v>
      </c>
      <c r="L384" t="s">
        <v>63</v>
      </c>
      <c r="M384">
        <v>3231.3129489734301</v>
      </c>
      <c r="N384" t="s">
        <v>63</v>
      </c>
      <c r="Q384" t="s">
        <v>2</v>
      </c>
      <c r="R384" t="s">
        <v>49</v>
      </c>
    </row>
    <row r="385" spans="1:18" x14ac:dyDescent="0.35">
      <c r="A385" t="s">
        <v>72</v>
      </c>
      <c r="B385" t="s">
        <v>89</v>
      </c>
      <c r="C385" t="s">
        <v>42</v>
      </c>
      <c r="D385" t="s">
        <v>63</v>
      </c>
      <c r="E385" t="s">
        <v>50</v>
      </c>
      <c r="F385" t="s">
        <v>63</v>
      </c>
      <c r="G385" t="s">
        <v>63</v>
      </c>
      <c r="H385" t="s">
        <v>62</v>
      </c>
      <c r="I385" t="s">
        <v>63</v>
      </c>
      <c r="J385" t="s">
        <v>63</v>
      </c>
      <c r="K385" t="s">
        <v>63</v>
      </c>
      <c r="L385" t="s">
        <v>63</v>
      </c>
      <c r="M385">
        <v>350.81590651374501</v>
      </c>
      <c r="N385" t="s">
        <v>63</v>
      </c>
      <c r="Q385" t="s">
        <v>90</v>
      </c>
      <c r="R385" t="s">
        <v>49</v>
      </c>
    </row>
    <row r="386" spans="1:18" x14ac:dyDescent="0.35">
      <c r="A386" t="s">
        <v>72</v>
      </c>
      <c r="B386" t="s">
        <v>89</v>
      </c>
      <c r="C386" t="s">
        <v>42</v>
      </c>
      <c r="D386" t="s">
        <v>63</v>
      </c>
      <c r="E386" t="s">
        <v>26</v>
      </c>
      <c r="F386" t="s">
        <v>63</v>
      </c>
      <c r="G386" t="s">
        <v>63</v>
      </c>
      <c r="H386" t="s">
        <v>62</v>
      </c>
      <c r="I386" t="s">
        <v>63</v>
      </c>
      <c r="J386" t="s">
        <v>63</v>
      </c>
      <c r="K386" t="s">
        <v>63</v>
      </c>
      <c r="L386" t="s">
        <v>63</v>
      </c>
      <c r="M386">
        <v>0</v>
      </c>
      <c r="N386" t="s">
        <v>63</v>
      </c>
      <c r="Q386" t="s">
        <v>91</v>
      </c>
      <c r="R386" t="s">
        <v>49</v>
      </c>
    </row>
    <row r="387" spans="1:18" x14ac:dyDescent="0.35">
      <c r="A387" t="s">
        <v>72</v>
      </c>
      <c r="B387" t="s">
        <v>89</v>
      </c>
      <c r="C387" t="s">
        <v>42</v>
      </c>
      <c r="D387" t="s">
        <v>63</v>
      </c>
      <c r="E387" t="s">
        <v>21</v>
      </c>
      <c r="F387" t="s">
        <v>63</v>
      </c>
      <c r="G387" t="s">
        <v>63</v>
      </c>
      <c r="H387" t="s">
        <v>62</v>
      </c>
      <c r="I387" t="s">
        <v>63</v>
      </c>
      <c r="J387" t="s">
        <v>63</v>
      </c>
      <c r="K387" t="s">
        <v>63</v>
      </c>
      <c r="L387" t="s">
        <v>63</v>
      </c>
      <c r="M387">
        <v>451.90149884021298</v>
      </c>
      <c r="N387" t="s">
        <v>63</v>
      </c>
      <c r="Q387" t="s">
        <v>92</v>
      </c>
      <c r="R387" t="s">
        <v>49</v>
      </c>
    </row>
    <row r="388" spans="1:18" x14ac:dyDescent="0.35">
      <c r="A388" t="s">
        <v>72</v>
      </c>
      <c r="B388" t="s">
        <v>89</v>
      </c>
      <c r="C388" t="s">
        <v>42</v>
      </c>
      <c r="D388" t="s">
        <v>63</v>
      </c>
      <c r="E388" t="s">
        <v>47</v>
      </c>
      <c r="F388" t="s">
        <v>63</v>
      </c>
      <c r="G388" t="s">
        <v>63</v>
      </c>
      <c r="H388" t="s">
        <v>62</v>
      </c>
      <c r="I388" t="s">
        <v>63</v>
      </c>
      <c r="J388" t="s">
        <v>63</v>
      </c>
      <c r="K388" t="s">
        <v>63</v>
      </c>
      <c r="L388" t="s">
        <v>63</v>
      </c>
      <c r="M388">
        <v>1269.72105331336</v>
      </c>
      <c r="N388" t="s">
        <v>63</v>
      </c>
      <c r="Q388" t="s">
        <v>93</v>
      </c>
      <c r="R388" t="s">
        <v>49</v>
      </c>
    </row>
    <row r="389" spans="1:18" x14ac:dyDescent="0.35">
      <c r="A389" t="s">
        <v>72</v>
      </c>
      <c r="B389" t="s">
        <v>89</v>
      </c>
      <c r="C389" t="s">
        <v>42</v>
      </c>
      <c r="D389" t="s">
        <v>63</v>
      </c>
      <c r="E389" t="s">
        <v>48</v>
      </c>
      <c r="F389" t="s">
        <v>63</v>
      </c>
      <c r="G389" t="s">
        <v>63</v>
      </c>
      <c r="H389" t="s">
        <v>62</v>
      </c>
      <c r="I389" t="s">
        <v>63</v>
      </c>
      <c r="J389" t="s">
        <v>63</v>
      </c>
      <c r="K389" t="s">
        <v>63</v>
      </c>
      <c r="L389" t="s">
        <v>63</v>
      </c>
      <c r="M389">
        <v>2662.5354545723299</v>
      </c>
      <c r="N389" t="s">
        <v>63</v>
      </c>
      <c r="Q389" t="s">
        <v>94</v>
      </c>
      <c r="R389" t="s">
        <v>49</v>
      </c>
    </row>
    <row r="390" spans="1:18" x14ac:dyDescent="0.35">
      <c r="A390" t="s">
        <v>72</v>
      </c>
      <c r="B390" t="s">
        <v>89</v>
      </c>
      <c r="C390" t="s">
        <v>42</v>
      </c>
      <c r="D390" t="s">
        <v>63</v>
      </c>
      <c r="E390" t="s">
        <v>15</v>
      </c>
      <c r="F390" t="s">
        <v>63</v>
      </c>
      <c r="G390" t="s">
        <v>63</v>
      </c>
      <c r="H390" t="s">
        <v>62</v>
      </c>
      <c r="I390" t="s">
        <v>63</v>
      </c>
      <c r="J390" t="s">
        <v>63</v>
      </c>
      <c r="K390" t="s">
        <v>63</v>
      </c>
      <c r="L390" t="s">
        <v>63</v>
      </c>
      <c r="M390">
        <v>1141.9091299080001</v>
      </c>
      <c r="N390" t="s">
        <v>63</v>
      </c>
      <c r="Q390" t="s">
        <v>95</v>
      </c>
      <c r="R390" t="s">
        <v>49</v>
      </c>
    </row>
    <row r="391" spans="1:18" x14ac:dyDescent="0.35">
      <c r="A391" t="s">
        <v>72</v>
      </c>
      <c r="B391" t="s">
        <v>89</v>
      </c>
      <c r="C391" t="s">
        <v>42</v>
      </c>
      <c r="D391" t="s">
        <v>63</v>
      </c>
      <c r="E391" t="s">
        <v>14</v>
      </c>
      <c r="F391" t="s">
        <v>63</v>
      </c>
      <c r="G391" t="s">
        <v>63</v>
      </c>
      <c r="H391" t="s">
        <v>62</v>
      </c>
      <c r="I391" t="s">
        <v>63</v>
      </c>
      <c r="J391" t="s">
        <v>63</v>
      </c>
      <c r="K391" t="s">
        <v>63</v>
      </c>
      <c r="L391" t="s">
        <v>63</v>
      </c>
      <c r="M391">
        <v>739.07707225679997</v>
      </c>
      <c r="N391" t="s">
        <v>63</v>
      </c>
      <c r="Q391" t="s">
        <v>96</v>
      </c>
      <c r="R391" t="s">
        <v>49</v>
      </c>
    </row>
    <row r="392" spans="1:18" x14ac:dyDescent="0.35">
      <c r="A392" t="s">
        <v>72</v>
      </c>
      <c r="B392" t="s">
        <v>89</v>
      </c>
      <c r="C392" t="s">
        <v>42</v>
      </c>
      <c r="D392" t="s">
        <v>63</v>
      </c>
      <c r="E392" t="s">
        <v>16</v>
      </c>
      <c r="F392" t="s">
        <v>63</v>
      </c>
      <c r="G392" t="s">
        <v>63</v>
      </c>
      <c r="H392" t="s">
        <v>62</v>
      </c>
      <c r="I392" t="s">
        <v>63</v>
      </c>
      <c r="J392" t="s">
        <v>63</v>
      </c>
      <c r="K392" t="s">
        <v>63</v>
      </c>
      <c r="L392" t="s">
        <v>63</v>
      </c>
      <c r="M392">
        <v>138.68937280367999</v>
      </c>
      <c r="N392" t="s">
        <v>63</v>
      </c>
      <c r="Q392" t="s">
        <v>1</v>
      </c>
      <c r="R392" t="s">
        <v>49</v>
      </c>
    </row>
    <row r="393" spans="1:18" x14ac:dyDescent="0.35">
      <c r="A393" t="s">
        <v>72</v>
      </c>
      <c r="B393" t="s">
        <v>89</v>
      </c>
      <c r="C393" t="s">
        <v>42</v>
      </c>
      <c r="D393" t="s">
        <v>63</v>
      </c>
      <c r="E393" t="s">
        <v>17</v>
      </c>
      <c r="F393" t="s">
        <v>63</v>
      </c>
      <c r="G393" t="s">
        <v>63</v>
      </c>
      <c r="H393" t="s">
        <v>62</v>
      </c>
      <c r="I393" t="s">
        <v>63</v>
      </c>
      <c r="J393" t="s">
        <v>63</v>
      </c>
      <c r="K393" t="s">
        <v>63</v>
      </c>
      <c r="L393" t="s">
        <v>63</v>
      </c>
      <c r="M393">
        <v>326.52113141232002</v>
      </c>
      <c r="N393" t="s">
        <v>63</v>
      </c>
      <c r="Q393" t="s">
        <v>78</v>
      </c>
      <c r="R393" t="s">
        <v>22</v>
      </c>
    </row>
    <row r="394" spans="1:18" x14ac:dyDescent="0.35">
      <c r="A394" t="s">
        <v>72</v>
      </c>
      <c r="B394" t="s">
        <v>89</v>
      </c>
      <c r="C394" t="s">
        <v>42</v>
      </c>
      <c r="D394" t="s">
        <v>63</v>
      </c>
      <c r="E394" t="s">
        <v>18</v>
      </c>
      <c r="F394" t="s">
        <v>63</v>
      </c>
      <c r="G394" t="s">
        <v>63</v>
      </c>
      <c r="H394" t="s">
        <v>62</v>
      </c>
      <c r="I394" t="s">
        <v>63</v>
      </c>
      <c r="J394" t="s">
        <v>63</v>
      </c>
      <c r="K394" t="s">
        <v>63</v>
      </c>
      <c r="L394" t="s">
        <v>63</v>
      </c>
      <c r="M394">
        <v>1018.0260679931999</v>
      </c>
      <c r="N394" t="s">
        <v>63</v>
      </c>
      <c r="Q394" t="s">
        <v>83</v>
      </c>
      <c r="R394" t="s">
        <v>22</v>
      </c>
    </row>
    <row r="395" spans="1:18" x14ac:dyDescent="0.35">
      <c r="A395" t="s">
        <v>72</v>
      </c>
      <c r="B395" t="s">
        <v>89</v>
      </c>
      <c r="C395" t="s">
        <v>42</v>
      </c>
      <c r="D395" t="s">
        <v>63</v>
      </c>
      <c r="E395" t="s">
        <v>19</v>
      </c>
      <c r="F395" t="s">
        <v>63</v>
      </c>
      <c r="G395" t="s">
        <v>63</v>
      </c>
      <c r="H395" t="s">
        <v>62</v>
      </c>
      <c r="I395" t="s">
        <v>63</v>
      </c>
      <c r="J395" t="s">
        <v>63</v>
      </c>
      <c r="K395" t="s">
        <v>63</v>
      </c>
      <c r="L395" t="s">
        <v>63</v>
      </c>
      <c r="M395">
        <v>879.69327071040004</v>
      </c>
      <c r="N395" t="s">
        <v>63</v>
      </c>
      <c r="Q395" t="s">
        <v>84</v>
      </c>
      <c r="R395" t="s">
        <v>22</v>
      </c>
    </row>
    <row r="396" spans="1:18" x14ac:dyDescent="0.35">
      <c r="A396" t="s">
        <v>72</v>
      </c>
      <c r="B396" t="s">
        <v>89</v>
      </c>
      <c r="C396" t="s">
        <v>42</v>
      </c>
      <c r="D396" t="s">
        <v>63</v>
      </c>
      <c r="E396" t="s">
        <v>111</v>
      </c>
      <c r="F396" t="s">
        <v>63</v>
      </c>
      <c r="G396" t="s">
        <v>63</v>
      </c>
      <c r="H396" t="s">
        <v>62</v>
      </c>
      <c r="I396" t="s">
        <v>63</v>
      </c>
      <c r="J396" t="s">
        <v>63</v>
      </c>
      <c r="K396" t="s">
        <v>63</v>
      </c>
      <c r="L396" t="s">
        <v>63</v>
      </c>
      <c r="M396">
        <v>1632.68</v>
      </c>
      <c r="N396" t="s">
        <v>63</v>
      </c>
      <c r="Q396" t="s">
        <v>85</v>
      </c>
      <c r="R396" t="s">
        <v>22</v>
      </c>
    </row>
    <row r="397" spans="1:18" x14ac:dyDescent="0.35">
      <c r="A397" t="s">
        <v>72</v>
      </c>
      <c r="B397" t="s">
        <v>89</v>
      </c>
      <c r="C397" t="s">
        <v>42</v>
      </c>
      <c r="D397" t="s">
        <v>63</v>
      </c>
      <c r="E397" t="s">
        <v>112</v>
      </c>
      <c r="F397" t="s">
        <v>63</v>
      </c>
      <c r="G397" t="s">
        <v>63</v>
      </c>
      <c r="H397" t="s">
        <v>62</v>
      </c>
      <c r="I397" t="s">
        <v>63</v>
      </c>
      <c r="J397" t="s">
        <v>63</v>
      </c>
      <c r="K397" t="s">
        <v>63</v>
      </c>
      <c r="L397" t="s">
        <v>63</v>
      </c>
      <c r="M397">
        <v>140.85</v>
      </c>
      <c r="N397" t="s">
        <v>63</v>
      </c>
      <c r="Q397" t="s">
        <v>86</v>
      </c>
      <c r="R397" t="s">
        <v>22</v>
      </c>
    </row>
    <row r="398" spans="1:18" x14ac:dyDescent="0.35">
      <c r="A398" t="s">
        <v>72</v>
      </c>
      <c r="B398" t="s">
        <v>89</v>
      </c>
      <c r="C398" t="s">
        <v>42</v>
      </c>
      <c r="D398" t="s">
        <v>63</v>
      </c>
      <c r="E398" t="s">
        <v>61</v>
      </c>
      <c r="F398" t="s">
        <v>63</v>
      </c>
      <c r="G398" t="s">
        <v>63</v>
      </c>
      <c r="H398" t="s">
        <v>62</v>
      </c>
      <c r="I398" t="s">
        <v>63</v>
      </c>
      <c r="J398" t="s">
        <v>63</v>
      </c>
      <c r="K398" t="s">
        <v>63</v>
      </c>
      <c r="L398" t="s">
        <v>63</v>
      </c>
      <c r="M398">
        <v>136.5</v>
      </c>
      <c r="N398" t="s">
        <v>63</v>
      </c>
      <c r="Q398" t="s">
        <v>87</v>
      </c>
      <c r="R398" t="s">
        <v>22</v>
      </c>
    </row>
    <row r="399" spans="1:18" x14ac:dyDescent="0.35">
      <c r="A399" t="s">
        <v>72</v>
      </c>
      <c r="B399" t="s">
        <v>89</v>
      </c>
      <c r="C399" t="s">
        <v>42</v>
      </c>
      <c r="D399" t="s">
        <v>63</v>
      </c>
      <c r="E399" t="s">
        <v>59</v>
      </c>
      <c r="F399" t="s">
        <v>63</v>
      </c>
      <c r="G399" t="s">
        <v>63</v>
      </c>
      <c r="H399" t="s">
        <v>62</v>
      </c>
      <c r="I399" t="s">
        <v>63</v>
      </c>
      <c r="J399" t="s">
        <v>63</v>
      </c>
      <c r="K399" t="s">
        <v>63</v>
      </c>
      <c r="L399" t="s">
        <v>63</v>
      </c>
      <c r="M399">
        <v>3450.56</v>
      </c>
      <c r="N399" t="s">
        <v>63</v>
      </c>
      <c r="Q399" t="s">
        <v>88</v>
      </c>
      <c r="R399" t="s">
        <v>22</v>
      </c>
    </row>
    <row r="400" spans="1:18" x14ac:dyDescent="0.35">
      <c r="A400" t="s">
        <v>72</v>
      </c>
      <c r="B400" t="s">
        <v>89</v>
      </c>
      <c r="C400" t="s">
        <v>42</v>
      </c>
      <c r="D400" t="s">
        <v>63</v>
      </c>
      <c r="E400" t="s">
        <v>64</v>
      </c>
      <c r="F400" t="s">
        <v>63</v>
      </c>
      <c r="G400" t="s">
        <v>63</v>
      </c>
      <c r="H400" t="s">
        <v>62</v>
      </c>
      <c r="I400" t="s">
        <v>63</v>
      </c>
      <c r="J400" t="s">
        <v>63</v>
      </c>
      <c r="K400" t="s">
        <v>63</v>
      </c>
      <c r="L400" t="s">
        <v>63</v>
      </c>
      <c r="M400">
        <v>284.5</v>
      </c>
      <c r="N400" t="s">
        <v>63</v>
      </c>
      <c r="Q400" t="s">
        <v>89</v>
      </c>
      <c r="R400" t="s">
        <v>22</v>
      </c>
    </row>
    <row r="401" spans="1:18" x14ac:dyDescent="0.35">
      <c r="A401" t="s">
        <v>72</v>
      </c>
      <c r="B401" t="s">
        <v>89</v>
      </c>
      <c r="C401" t="s">
        <v>42</v>
      </c>
      <c r="D401" t="s">
        <v>63</v>
      </c>
      <c r="E401" t="s">
        <v>65</v>
      </c>
      <c r="F401" t="s">
        <v>63</v>
      </c>
      <c r="G401" t="s">
        <v>63</v>
      </c>
      <c r="H401" t="s">
        <v>62</v>
      </c>
      <c r="I401" t="s">
        <v>63</v>
      </c>
      <c r="J401" t="s">
        <v>63</v>
      </c>
      <c r="K401" t="s">
        <v>63</v>
      </c>
      <c r="L401" t="s">
        <v>63</v>
      </c>
      <c r="M401">
        <v>382.25</v>
      </c>
      <c r="N401" t="s">
        <v>63</v>
      </c>
      <c r="Q401" t="s">
        <v>2</v>
      </c>
      <c r="R401" t="s">
        <v>22</v>
      </c>
    </row>
    <row r="402" spans="1:18" x14ac:dyDescent="0.35">
      <c r="A402" t="s">
        <v>72</v>
      </c>
      <c r="B402" t="s">
        <v>153</v>
      </c>
      <c r="C402" t="s">
        <v>42</v>
      </c>
      <c r="D402" t="s">
        <v>63</v>
      </c>
      <c r="E402" t="s">
        <v>33</v>
      </c>
      <c r="F402" t="s">
        <v>63</v>
      </c>
      <c r="G402" t="s">
        <v>63</v>
      </c>
      <c r="H402" t="s">
        <v>62</v>
      </c>
      <c r="I402" t="s">
        <v>63</v>
      </c>
      <c r="J402" t="s">
        <v>63</v>
      </c>
      <c r="K402" t="s">
        <v>63</v>
      </c>
      <c r="L402" t="s">
        <v>63</v>
      </c>
      <c r="M402">
        <v>86.050015052399999</v>
      </c>
      <c r="N402" t="s">
        <v>63</v>
      </c>
      <c r="Q402" t="s">
        <v>90</v>
      </c>
      <c r="R402" t="s">
        <v>22</v>
      </c>
    </row>
    <row r="403" spans="1:18" x14ac:dyDescent="0.35">
      <c r="A403" t="s">
        <v>72</v>
      </c>
      <c r="B403" t="s">
        <v>153</v>
      </c>
      <c r="C403" t="s">
        <v>42</v>
      </c>
      <c r="D403" t="s">
        <v>63</v>
      </c>
      <c r="E403" t="s">
        <v>29</v>
      </c>
      <c r="F403" t="s">
        <v>63</v>
      </c>
      <c r="G403" t="s">
        <v>63</v>
      </c>
      <c r="H403" t="s">
        <v>62</v>
      </c>
      <c r="I403" t="s">
        <v>63</v>
      </c>
      <c r="J403" t="s">
        <v>63</v>
      </c>
      <c r="K403" t="s">
        <v>63</v>
      </c>
      <c r="L403" t="s">
        <v>63</v>
      </c>
      <c r="M403">
        <v>7.7250100171392004</v>
      </c>
      <c r="N403" t="s">
        <v>63</v>
      </c>
      <c r="Q403" t="s">
        <v>91</v>
      </c>
      <c r="R403" t="s">
        <v>22</v>
      </c>
    </row>
    <row r="404" spans="1:18" x14ac:dyDescent="0.35">
      <c r="A404" t="s">
        <v>72</v>
      </c>
      <c r="B404" t="s">
        <v>153</v>
      </c>
      <c r="C404" t="s">
        <v>42</v>
      </c>
      <c r="D404" t="s">
        <v>63</v>
      </c>
      <c r="E404" t="s">
        <v>27</v>
      </c>
      <c r="F404" t="s">
        <v>63</v>
      </c>
      <c r="G404" t="s">
        <v>63</v>
      </c>
      <c r="H404" t="s">
        <v>62</v>
      </c>
      <c r="I404" t="s">
        <v>63</v>
      </c>
      <c r="J404" t="s">
        <v>63</v>
      </c>
      <c r="K404" t="s">
        <v>63</v>
      </c>
      <c r="L404" t="s">
        <v>63</v>
      </c>
      <c r="M404">
        <v>17.671239513202099</v>
      </c>
      <c r="N404" t="s">
        <v>63</v>
      </c>
      <c r="Q404" t="s">
        <v>92</v>
      </c>
      <c r="R404" t="s">
        <v>22</v>
      </c>
    </row>
    <row r="405" spans="1:18" x14ac:dyDescent="0.35">
      <c r="A405" t="s">
        <v>72</v>
      </c>
      <c r="B405" t="s">
        <v>153</v>
      </c>
      <c r="C405" t="s">
        <v>42</v>
      </c>
      <c r="D405" t="s">
        <v>63</v>
      </c>
      <c r="E405" t="s">
        <v>28</v>
      </c>
      <c r="F405" t="s">
        <v>63</v>
      </c>
      <c r="G405" t="s">
        <v>63</v>
      </c>
      <c r="H405" t="s">
        <v>62</v>
      </c>
      <c r="I405" t="s">
        <v>63</v>
      </c>
      <c r="J405" t="s">
        <v>63</v>
      </c>
      <c r="K405" t="s">
        <v>63</v>
      </c>
      <c r="L405" t="s">
        <v>63</v>
      </c>
      <c r="M405">
        <v>134.850892024963</v>
      </c>
      <c r="N405" t="s">
        <v>63</v>
      </c>
      <c r="Q405" t="s">
        <v>93</v>
      </c>
      <c r="R405" t="s">
        <v>22</v>
      </c>
    </row>
    <row r="406" spans="1:18" x14ac:dyDescent="0.35">
      <c r="A406" t="s">
        <v>72</v>
      </c>
      <c r="B406" t="s">
        <v>153</v>
      </c>
      <c r="C406" t="s">
        <v>42</v>
      </c>
      <c r="D406" t="s">
        <v>63</v>
      </c>
      <c r="E406" t="s">
        <v>31</v>
      </c>
      <c r="F406" t="s">
        <v>63</v>
      </c>
      <c r="G406" t="s">
        <v>63</v>
      </c>
      <c r="H406" t="s">
        <v>62</v>
      </c>
      <c r="I406" t="s">
        <v>63</v>
      </c>
      <c r="J406" t="s">
        <v>63</v>
      </c>
      <c r="K406" t="s">
        <v>63</v>
      </c>
      <c r="L406" t="s">
        <v>63</v>
      </c>
      <c r="M406">
        <v>33.860114091108002</v>
      </c>
      <c r="N406" t="s">
        <v>63</v>
      </c>
      <c r="Q406" t="s">
        <v>94</v>
      </c>
      <c r="R406" t="s">
        <v>22</v>
      </c>
    </row>
    <row r="407" spans="1:18" x14ac:dyDescent="0.35">
      <c r="A407" t="s">
        <v>72</v>
      </c>
      <c r="B407" t="s">
        <v>153</v>
      </c>
      <c r="C407" t="s">
        <v>42</v>
      </c>
      <c r="D407" t="s">
        <v>63</v>
      </c>
      <c r="E407" t="s">
        <v>32</v>
      </c>
      <c r="F407" t="s">
        <v>63</v>
      </c>
      <c r="G407" t="s">
        <v>63</v>
      </c>
      <c r="H407" t="s">
        <v>62</v>
      </c>
      <c r="I407" t="s">
        <v>63</v>
      </c>
      <c r="J407" t="s">
        <v>63</v>
      </c>
      <c r="K407" t="s">
        <v>63</v>
      </c>
      <c r="L407" t="s">
        <v>63</v>
      </c>
      <c r="M407">
        <v>0</v>
      </c>
      <c r="N407" t="s">
        <v>63</v>
      </c>
      <c r="Q407" t="s">
        <v>95</v>
      </c>
      <c r="R407" t="s">
        <v>22</v>
      </c>
    </row>
    <row r="408" spans="1:18" x14ac:dyDescent="0.35">
      <c r="A408" t="s">
        <v>72</v>
      </c>
      <c r="B408" t="s">
        <v>153</v>
      </c>
      <c r="C408" t="s">
        <v>42</v>
      </c>
      <c r="D408" t="s">
        <v>63</v>
      </c>
      <c r="E408" t="s">
        <v>30</v>
      </c>
      <c r="F408" t="s">
        <v>63</v>
      </c>
      <c r="G408" t="s">
        <v>63</v>
      </c>
      <c r="H408" t="s">
        <v>62</v>
      </c>
      <c r="I408" t="s">
        <v>63</v>
      </c>
      <c r="J408" t="s">
        <v>63</v>
      </c>
      <c r="K408" t="s">
        <v>63</v>
      </c>
      <c r="L408" t="s">
        <v>63</v>
      </c>
      <c r="M408">
        <v>44.814856885289998</v>
      </c>
      <c r="N408" t="s">
        <v>63</v>
      </c>
      <c r="Q408" t="s">
        <v>96</v>
      </c>
      <c r="R408" t="s">
        <v>22</v>
      </c>
    </row>
    <row r="409" spans="1:18" x14ac:dyDescent="0.35">
      <c r="A409" t="s">
        <v>72</v>
      </c>
      <c r="B409" t="s">
        <v>153</v>
      </c>
      <c r="C409" t="s">
        <v>42</v>
      </c>
      <c r="D409" t="s">
        <v>63</v>
      </c>
      <c r="E409" t="s">
        <v>45</v>
      </c>
      <c r="F409" t="s">
        <v>63</v>
      </c>
      <c r="G409" t="s">
        <v>63</v>
      </c>
      <c r="H409" t="s">
        <v>62</v>
      </c>
      <c r="I409" t="s">
        <v>63</v>
      </c>
      <c r="J409" t="s">
        <v>63</v>
      </c>
      <c r="K409" t="s">
        <v>63</v>
      </c>
      <c r="L409" t="s">
        <v>63</v>
      </c>
      <c r="M409">
        <v>60.582449267810702</v>
      </c>
      <c r="N409" t="s">
        <v>63</v>
      </c>
      <c r="Q409" t="s">
        <v>1</v>
      </c>
      <c r="R409" t="s">
        <v>22</v>
      </c>
    </row>
    <row r="410" spans="1:18" x14ac:dyDescent="0.35">
      <c r="A410" t="s">
        <v>72</v>
      </c>
      <c r="B410" t="s">
        <v>153</v>
      </c>
      <c r="C410" t="s">
        <v>42</v>
      </c>
      <c r="D410" t="s">
        <v>63</v>
      </c>
      <c r="E410" t="s">
        <v>46</v>
      </c>
      <c r="F410" t="s">
        <v>63</v>
      </c>
      <c r="G410" t="s">
        <v>63</v>
      </c>
      <c r="H410" t="s">
        <v>62</v>
      </c>
      <c r="I410" t="s">
        <v>63</v>
      </c>
      <c r="J410" t="s">
        <v>63</v>
      </c>
      <c r="K410" t="s">
        <v>63</v>
      </c>
      <c r="L410" t="s">
        <v>63</v>
      </c>
      <c r="M410">
        <v>172.721176206286</v>
      </c>
      <c r="N410" t="s">
        <v>63</v>
      </c>
      <c r="Q410" t="s">
        <v>78</v>
      </c>
      <c r="R410" t="s">
        <v>24</v>
      </c>
    </row>
    <row r="411" spans="1:18" x14ac:dyDescent="0.35">
      <c r="A411" t="s">
        <v>72</v>
      </c>
      <c r="B411" t="s">
        <v>153</v>
      </c>
      <c r="C411" t="s">
        <v>42</v>
      </c>
      <c r="D411" t="s">
        <v>63</v>
      </c>
      <c r="E411" t="s">
        <v>36</v>
      </c>
      <c r="F411" t="s">
        <v>63</v>
      </c>
      <c r="G411" t="s">
        <v>63</v>
      </c>
      <c r="H411" t="s">
        <v>62</v>
      </c>
      <c r="I411" t="s">
        <v>63</v>
      </c>
      <c r="J411" t="s">
        <v>63</v>
      </c>
      <c r="K411" t="s">
        <v>63</v>
      </c>
      <c r="L411" t="s">
        <v>63</v>
      </c>
      <c r="M411">
        <v>72.267459450629403</v>
      </c>
      <c r="N411" t="s">
        <v>63</v>
      </c>
      <c r="Q411" t="s">
        <v>83</v>
      </c>
      <c r="R411" t="s">
        <v>24</v>
      </c>
    </row>
    <row r="412" spans="1:18" x14ac:dyDescent="0.35">
      <c r="A412" t="s">
        <v>72</v>
      </c>
      <c r="B412" t="s">
        <v>153</v>
      </c>
      <c r="C412" t="s">
        <v>42</v>
      </c>
      <c r="D412" t="s">
        <v>63</v>
      </c>
      <c r="E412" t="s">
        <v>79</v>
      </c>
      <c r="F412" t="s">
        <v>63</v>
      </c>
      <c r="G412" t="s">
        <v>63</v>
      </c>
      <c r="H412" t="s">
        <v>62</v>
      </c>
      <c r="I412" t="s">
        <v>63</v>
      </c>
      <c r="J412" t="s">
        <v>63</v>
      </c>
      <c r="K412" t="s">
        <v>63</v>
      </c>
      <c r="L412" t="s">
        <v>63</v>
      </c>
      <c r="M412">
        <v>160.66987769880001</v>
      </c>
      <c r="N412" t="s">
        <v>63</v>
      </c>
      <c r="Q412" t="s">
        <v>84</v>
      </c>
      <c r="R412" t="s">
        <v>24</v>
      </c>
    </row>
    <row r="413" spans="1:18" x14ac:dyDescent="0.35">
      <c r="A413" t="s">
        <v>72</v>
      </c>
      <c r="B413" t="s">
        <v>153</v>
      </c>
      <c r="C413" t="s">
        <v>42</v>
      </c>
      <c r="D413" t="s">
        <v>63</v>
      </c>
      <c r="E413" t="s">
        <v>80</v>
      </c>
      <c r="F413" t="s">
        <v>63</v>
      </c>
      <c r="G413" t="s">
        <v>63</v>
      </c>
      <c r="H413" t="s">
        <v>62</v>
      </c>
      <c r="I413" t="s">
        <v>63</v>
      </c>
      <c r="J413" t="s">
        <v>63</v>
      </c>
      <c r="K413" t="s">
        <v>63</v>
      </c>
      <c r="L413" t="s">
        <v>63</v>
      </c>
      <c r="M413">
        <v>59.395620057145301</v>
      </c>
      <c r="N413" t="s">
        <v>63</v>
      </c>
      <c r="Q413" t="s">
        <v>85</v>
      </c>
      <c r="R413" t="s">
        <v>24</v>
      </c>
    </row>
    <row r="414" spans="1:18" x14ac:dyDescent="0.35">
      <c r="A414" t="s">
        <v>72</v>
      </c>
      <c r="B414" t="s">
        <v>153</v>
      </c>
      <c r="C414" t="s">
        <v>42</v>
      </c>
      <c r="D414" t="s">
        <v>63</v>
      </c>
      <c r="E414" t="s">
        <v>37</v>
      </c>
      <c r="F414" t="s">
        <v>63</v>
      </c>
      <c r="G414" t="s">
        <v>63</v>
      </c>
      <c r="H414" t="s">
        <v>62</v>
      </c>
      <c r="I414" t="s">
        <v>63</v>
      </c>
      <c r="J414" t="s">
        <v>63</v>
      </c>
      <c r="K414" t="s">
        <v>63</v>
      </c>
      <c r="L414" t="s">
        <v>63</v>
      </c>
      <c r="M414">
        <v>44.011840999999997</v>
      </c>
      <c r="N414" t="s">
        <v>63</v>
      </c>
      <c r="Q414" t="s">
        <v>86</v>
      </c>
      <c r="R414" t="s">
        <v>24</v>
      </c>
    </row>
    <row r="415" spans="1:18" x14ac:dyDescent="0.35">
      <c r="A415" t="s">
        <v>72</v>
      </c>
      <c r="B415" t="s">
        <v>153</v>
      </c>
      <c r="C415" t="s">
        <v>42</v>
      </c>
      <c r="D415" t="s">
        <v>63</v>
      </c>
      <c r="E415" t="s">
        <v>81</v>
      </c>
      <c r="F415" t="s">
        <v>63</v>
      </c>
      <c r="G415" t="s">
        <v>63</v>
      </c>
      <c r="H415" t="s">
        <v>62</v>
      </c>
      <c r="I415" t="s">
        <v>63</v>
      </c>
      <c r="J415" t="s">
        <v>63</v>
      </c>
      <c r="K415" t="s">
        <v>63</v>
      </c>
      <c r="L415" t="s">
        <v>63</v>
      </c>
      <c r="M415">
        <v>74.133596811164907</v>
      </c>
      <c r="N415" t="s">
        <v>63</v>
      </c>
      <c r="Q415" t="s">
        <v>87</v>
      </c>
      <c r="R415" t="s">
        <v>24</v>
      </c>
    </row>
    <row r="416" spans="1:18" x14ac:dyDescent="0.35">
      <c r="A416" t="s">
        <v>72</v>
      </c>
      <c r="B416" t="s">
        <v>153</v>
      </c>
      <c r="C416" t="s">
        <v>42</v>
      </c>
      <c r="D416" t="s">
        <v>63</v>
      </c>
      <c r="E416" t="s">
        <v>35</v>
      </c>
      <c r="F416" t="s">
        <v>63</v>
      </c>
      <c r="G416" t="s">
        <v>63</v>
      </c>
      <c r="H416" t="s">
        <v>62</v>
      </c>
      <c r="I416" t="s">
        <v>63</v>
      </c>
      <c r="J416" t="s">
        <v>63</v>
      </c>
      <c r="K416" t="s">
        <v>63</v>
      </c>
      <c r="L416" t="s">
        <v>63</v>
      </c>
      <c r="M416">
        <v>760.47900000000004</v>
      </c>
      <c r="N416" t="s">
        <v>63</v>
      </c>
      <c r="Q416" t="s">
        <v>88</v>
      </c>
      <c r="R416" t="s">
        <v>24</v>
      </c>
    </row>
    <row r="417" spans="1:18" x14ac:dyDescent="0.35">
      <c r="A417" t="s">
        <v>72</v>
      </c>
      <c r="B417" t="s">
        <v>153</v>
      </c>
      <c r="C417" t="s">
        <v>42</v>
      </c>
      <c r="D417" t="s">
        <v>63</v>
      </c>
      <c r="E417" t="s">
        <v>38</v>
      </c>
      <c r="F417" t="s">
        <v>63</v>
      </c>
      <c r="G417" t="s">
        <v>63</v>
      </c>
      <c r="H417" t="s">
        <v>62</v>
      </c>
      <c r="I417" t="s">
        <v>63</v>
      </c>
      <c r="J417" t="s">
        <v>63</v>
      </c>
      <c r="K417" t="s">
        <v>63</v>
      </c>
      <c r="L417" t="s">
        <v>63</v>
      </c>
      <c r="M417">
        <v>4.2640000000000002</v>
      </c>
      <c r="N417" t="s">
        <v>63</v>
      </c>
      <c r="Q417" t="s">
        <v>89</v>
      </c>
      <c r="R417" t="s">
        <v>24</v>
      </c>
    </row>
    <row r="418" spans="1:18" x14ac:dyDescent="0.35">
      <c r="A418" t="s">
        <v>72</v>
      </c>
      <c r="B418" t="s">
        <v>153</v>
      </c>
      <c r="C418" t="s">
        <v>42</v>
      </c>
      <c r="D418" t="s">
        <v>63</v>
      </c>
      <c r="E418" t="s">
        <v>39</v>
      </c>
      <c r="F418" t="s">
        <v>63</v>
      </c>
      <c r="G418" t="s">
        <v>63</v>
      </c>
      <c r="H418" t="s">
        <v>62</v>
      </c>
      <c r="I418" t="s">
        <v>63</v>
      </c>
      <c r="J418" t="s">
        <v>63</v>
      </c>
      <c r="K418" t="s">
        <v>63</v>
      </c>
      <c r="L418" t="s">
        <v>63</v>
      </c>
      <c r="M418">
        <v>95.518145640987896</v>
      </c>
      <c r="N418" t="s">
        <v>63</v>
      </c>
      <c r="Q418" t="s">
        <v>2</v>
      </c>
      <c r="R418" t="s">
        <v>24</v>
      </c>
    </row>
    <row r="419" spans="1:18" x14ac:dyDescent="0.35">
      <c r="A419" t="s">
        <v>72</v>
      </c>
      <c r="B419" t="s">
        <v>153</v>
      </c>
      <c r="C419" t="s">
        <v>42</v>
      </c>
      <c r="D419" t="s">
        <v>63</v>
      </c>
      <c r="E419" t="s">
        <v>82</v>
      </c>
      <c r="F419" t="s">
        <v>63</v>
      </c>
      <c r="G419" t="s">
        <v>63</v>
      </c>
      <c r="H419" t="s">
        <v>62</v>
      </c>
      <c r="I419" t="s">
        <v>63</v>
      </c>
      <c r="J419" t="s">
        <v>63</v>
      </c>
      <c r="K419" t="s">
        <v>63</v>
      </c>
      <c r="L419" t="s">
        <v>63</v>
      </c>
      <c r="M419">
        <v>51.827129729748101</v>
      </c>
      <c r="N419" t="s">
        <v>63</v>
      </c>
      <c r="Q419" t="s">
        <v>90</v>
      </c>
      <c r="R419" t="s">
        <v>24</v>
      </c>
    </row>
    <row r="420" spans="1:18" x14ac:dyDescent="0.35">
      <c r="A420" t="s">
        <v>72</v>
      </c>
      <c r="B420" t="s">
        <v>153</v>
      </c>
      <c r="C420" t="s">
        <v>42</v>
      </c>
      <c r="D420" t="s">
        <v>63</v>
      </c>
      <c r="E420" t="s">
        <v>20</v>
      </c>
      <c r="F420" t="s">
        <v>63</v>
      </c>
      <c r="G420" t="s">
        <v>63</v>
      </c>
      <c r="H420" t="s">
        <v>62</v>
      </c>
      <c r="I420" t="s">
        <v>63</v>
      </c>
      <c r="J420" t="s">
        <v>63</v>
      </c>
      <c r="K420" t="s">
        <v>63</v>
      </c>
      <c r="L420" t="s">
        <v>63</v>
      </c>
      <c r="M420">
        <v>1.7354411604</v>
      </c>
      <c r="N420" t="s">
        <v>63</v>
      </c>
      <c r="Q420" t="s">
        <v>91</v>
      </c>
      <c r="R420" t="s">
        <v>24</v>
      </c>
    </row>
    <row r="421" spans="1:18" x14ac:dyDescent="0.35">
      <c r="A421" t="s">
        <v>72</v>
      </c>
      <c r="B421" t="s">
        <v>153</v>
      </c>
      <c r="C421" t="s">
        <v>42</v>
      </c>
      <c r="D421" t="s">
        <v>63</v>
      </c>
      <c r="E421" t="s">
        <v>40</v>
      </c>
      <c r="F421" t="s">
        <v>63</v>
      </c>
      <c r="G421" t="s">
        <v>63</v>
      </c>
      <c r="H421" t="s">
        <v>62</v>
      </c>
      <c r="I421" t="s">
        <v>63</v>
      </c>
      <c r="J421" t="s">
        <v>63</v>
      </c>
      <c r="K421" t="s">
        <v>63</v>
      </c>
      <c r="L421" t="s">
        <v>63</v>
      </c>
      <c r="M421">
        <v>9.7570233900000005</v>
      </c>
      <c r="N421" t="s">
        <v>63</v>
      </c>
      <c r="Q421" t="s">
        <v>92</v>
      </c>
      <c r="R421" t="s">
        <v>24</v>
      </c>
    </row>
    <row r="422" spans="1:18" x14ac:dyDescent="0.35">
      <c r="A422" t="s">
        <v>72</v>
      </c>
      <c r="B422" t="s">
        <v>153</v>
      </c>
      <c r="C422" t="s">
        <v>42</v>
      </c>
      <c r="D422" t="s">
        <v>63</v>
      </c>
      <c r="E422" t="s">
        <v>49</v>
      </c>
      <c r="F422" t="s">
        <v>63</v>
      </c>
      <c r="G422" t="s">
        <v>63</v>
      </c>
      <c r="H422" t="s">
        <v>62</v>
      </c>
      <c r="I422" t="s">
        <v>63</v>
      </c>
      <c r="J422" t="s">
        <v>63</v>
      </c>
      <c r="K422" t="s">
        <v>63</v>
      </c>
      <c r="L422" t="s">
        <v>63</v>
      </c>
      <c r="M422">
        <v>24.5020041066518</v>
      </c>
      <c r="N422" t="s">
        <v>63</v>
      </c>
      <c r="Q422" t="s">
        <v>93</v>
      </c>
      <c r="R422" t="s">
        <v>24</v>
      </c>
    </row>
    <row r="423" spans="1:18" x14ac:dyDescent="0.35">
      <c r="A423" t="s">
        <v>72</v>
      </c>
      <c r="B423" t="s">
        <v>153</v>
      </c>
      <c r="C423" t="s">
        <v>42</v>
      </c>
      <c r="D423" t="s">
        <v>63</v>
      </c>
      <c r="E423" t="s">
        <v>25</v>
      </c>
      <c r="F423" t="s">
        <v>63</v>
      </c>
      <c r="G423" t="s">
        <v>63</v>
      </c>
      <c r="H423" t="s">
        <v>62</v>
      </c>
      <c r="I423" t="s">
        <v>63</v>
      </c>
      <c r="J423" t="s">
        <v>63</v>
      </c>
      <c r="K423" t="s">
        <v>63</v>
      </c>
      <c r="L423" t="s">
        <v>63</v>
      </c>
      <c r="M423">
        <v>110.432073449721</v>
      </c>
      <c r="N423" t="s">
        <v>63</v>
      </c>
      <c r="Q423" t="s">
        <v>94</v>
      </c>
      <c r="R423" t="s">
        <v>24</v>
      </c>
    </row>
    <row r="424" spans="1:18" x14ac:dyDescent="0.35">
      <c r="A424" t="s">
        <v>72</v>
      </c>
      <c r="B424" t="s">
        <v>153</v>
      </c>
      <c r="C424" t="s">
        <v>42</v>
      </c>
      <c r="D424" t="s">
        <v>63</v>
      </c>
      <c r="E424" t="s">
        <v>44</v>
      </c>
      <c r="F424" t="s">
        <v>63</v>
      </c>
      <c r="G424" t="s">
        <v>63</v>
      </c>
      <c r="H424" t="s">
        <v>62</v>
      </c>
      <c r="I424" t="s">
        <v>63</v>
      </c>
      <c r="J424" t="s">
        <v>63</v>
      </c>
      <c r="K424" t="s">
        <v>63</v>
      </c>
      <c r="L424" t="s">
        <v>63</v>
      </c>
      <c r="M424">
        <v>69.418307484773194</v>
      </c>
      <c r="N424" t="s">
        <v>63</v>
      </c>
      <c r="Q424" t="s">
        <v>95</v>
      </c>
      <c r="R424" t="s">
        <v>24</v>
      </c>
    </row>
    <row r="425" spans="1:18" x14ac:dyDescent="0.35">
      <c r="A425" t="s">
        <v>72</v>
      </c>
      <c r="B425" t="s">
        <v>153</v>
      </c>
      <c r="C425" t="s">
        <v>42</v>
      </c>
      <c r="D425" t="s">
        <v>63</v>
      </c>
      <c r="E425" t="s">
        <v>50</v>
      </c>
      <c r="F425" t="s">
        <v>63</v>
      </c>
      <c r="G425" t="s">
        <v>63</v>
      </c>
      <c r="H425" t="s">
        <v>62</v>
      </c>
      <c r="I425" t="s">
        <v>63</v>
      </c>
      <c r="J425" t="s">
        <v>63</v>
      </c>
      <c r="K425" t="s">
        <v>63</v>
      </c>
      <c r="L425" t="s">
        <v>63</v>
      </c>
      <c r="M425">
        <v>24.892333270901599</v>
      </c>
      <c r="N425" t="s">
        <v>63</v>
      </c>
      <c r="Q425" t="s">
        <v>96</v>
      </c>
      <c r="R425" t="s">
        <v>24</v>
      </c>
    </row>
    <row r="426" spans="1:18" x14ac:dyDescent="0.35">
      <c r="A426" t="s">
        <v>72</v>
      </c>
      <c r="B426" t="s">
        <v>153</v>
      </c>
      <c r="C426" t="s">
        <v>42</v>
      </c>
      <c r="D426" t="s">
        <v>63</v>
      </c>
      <c r="E426" t="s">
        <v>26</v>
      </c>
      <c r="F426" t="s">
        <v>63</v>
      </c>
      <c r="G426" t="s">
        <v>63</v>
      </c>
      <c r="H426" t="s">
        <v>62</v>
      </c>
      <c r="I426" t="s">
        <v>63</v>
      </c>
      <c r="J426" t="s">
        <v>63</v>
      </c>
      <c r="K426" t="s">
        <v>63</v>
      </c>
      <c r="L426" t="s">
        <v>63</v>
      </c>
      <c r="M426">
        <v>0.38011316662404798</v>
      </c>
      <c r="N426" t="s">
        <v>63</v>
      </c>
      <c r="Q426" t="s">
        <v>1</v>
      </c>
      <c r="R426" t="s">
        <v>24</v>
      </c>
    </row>
    <row r="427" spans="1:18" x14ac:dyDescent="0.35">
      <c r="A427" t="s">
        <v>72</v>
      </c>
      <c r="B427" t="s">
        <v>153</v>
      </c>
      <c r="C427" t="s">
        <v>42</v>
      </c>
      <c r="D427" t="s">
        <v>63</v>
      </c>
      <c r="E427" t="s">
        <v>21</v>
      </c>
      <c r="F427" t="s">
        <v>63</v>
      </c>
      <c r="G427" t="s">
        <v>63</v>
      </c>
      <c r="H427" t="s">
        <v>62</v>
      </c>
      <c r="I427" t="s">
        <v>63</v>
      </c>
      <c r="J427" t="s">
        <v>63</v>
      </c>
      <c r="K427" t="s">
        <v>63</v>
      </c>
      <c r="L427" t="s">
        <v>63</v>
      </c>
      <c r="M427">
        <v>30.054072942250599</v>
      </c>
      <c r="N427" t="s">
        <v>63</v>
      </c>
      <c r="Q427" t="s">
        <v>78</v>
      </c>
      <c r="R427" t="s">
        <v>25</v>
      </c>
    </row>
    <row r="428" spans="1:18" x14ac:dyDescent="0.35">
      <c r="A428" t="s">
        <v>72</v>
      </c>
      <c r="B428" t="s">
        <v>153</v>
      </c>
      <c r="C428" t="s">
        <v>42</v>
      </c>
      <c r="D428" t="s">
        <v>63</v>
      </c>
      <c r="E428" t="s">
        <v>47</v>
      </c>
      <c r="F428" t="s">
        <v>63</v>
      </c>
      <c r="G428" t="s">
        <v>63</v>
      </c>
      <c r="H428" t="s">
        <v>62</v>
      </c>
      <c r="I428" t="s">
        <v>63</v>
      </c>
      <c r="J428" t="s">
        <v>63</v>
      </c>
      <c r="K428" t="s">
        <v>63</v>
      </c>
      <c r="L428" t="s">
        <v>63</v>
      </c>
      <c r="M428">
        <v>16.282140066743601</v>
      </c>
      <c r="N428" t="s">
        <v>63</v>
      </c>
      <c r="Q428" t="s">
        <v>83</v>
      </c>
      <c r="R428" t="s">
        <v>25</v>
      </c>
    </row>
    <row r="429" spans="1:18" x14ac:dyDescent="0.35">
      <c r="A429" t="s">
        <v>72</v>
      </c>
      <c r="B429" t="s">
        <v>153</v>
      </c>
      <c r="C429" t="s">
        <v>42</v>
      </c>
      <c r="D429" t="s">
        <v>63</v>
      </c>
      <c r="E429" t="s">
        <v>48</v>
      </c>
      <c r="F429" t="s">
        <v>63</v>
      </c>
      <c r="G429" t="s">
        <v>63</v>
      </c>
      <c r="H429" t="s">
        <v>62</v>
      </c>
      <c r="I429" t="s">
        <v>63</v>
      </c>
      <c r="J429" t="s">
        <v>63</v>
      </c>
      <c r="K429" t="s">
        <v>63</v>
      </c>
      <c r="L429" t="s">
        <v>63</v>
      </c>
      <c r="M429">
        <v>298.49318508157199</v>
      </c>
      <c r="N429" t="s">
        <v>63</v>
      </c>
      <c r="Q429" t="s">
        <v>84</v>
      </c>
      <c r="R429" t="s">
        <v>25</v>
      </c>
    </row>
    <row r="430" spans="1:18" x14ac:dyDescent="0.35">
      <c r="A430" t="s">
        <v>72</v>
      </c>
      <c r="B430" t="s">
        <v>153</v>
      </c>
      <c r="C430" t="s">
        <v>42</v>
      </c>
      <c r="D430" t="s">
        <v>63</v>
      </c>
      <c r="E430" t="s">
        <v>15</v>
      </c>
      <c r="F430" t="s">
        <v>63</v>
      </c>
      <c r="G430" t="s">
        <v>63</v>
      </c>
      <c r="H430" t="s">
        <v>62</v>
      </c>
      <c r="I430" t="s">
        <v>63</v>
      </c>
      <c r="J430" t="s">
        <v>63</v>
      </c>
      <c r="K430" t="s">
        <v>63</v>
      </c>
      <c r="L430" t="s">
        <v>63</v>
      </c>
      <c r="M430">
        <v>10.7713929204</v>
      </c>
      <c r="N430" t="s">
        <v>63</v>
      </c>
      <c r="Q430" t="s">
        <v>85</v>
      </c>
      <c r="R430" t="s">
        <v>25</v>
      </c>
    </row>
    <row r="431" spans="1:18" x14ac:dyDescent="0.35">
      <c r="A431" t="s">
        <v>72</v>
      </c>
      <c r="B431" t="s">
        <v>153</v>
      </c>
      <c r="C431" t="s">
        <v>42</v>
      </c>
      <c r="D431" t="s">
        <v>63</v>
      </c>
      <c r="E431" t="s">
        <v>14</v>
      </c>
      <c r="F431" t="s">
        <v>63</v>
      </c>
      <c r="G431" t="s">
        <v>63</v>
      </c>
      <c r="H431" t="s">
        <v>62</v>
      </c>
      <c r="I431" t="s">
        <v>63</v>
      </c>
      <c r="J431" t="s">
        <v>63</v>
      </c>
      <c r="K431" t="s">
        <v>63</v>
      </c>
      <c r="L431" t="s">
        <v>63</v>
      </c>
      <c r="M431">
        <v>115.4657935908</v>
      </c>
      <c r="N431" t="s">
        <v>63</v>
      </c>
      <c r="Q431" t="s">
        <v>86</v>
      </c>
      <c r="R431" t="s">
        <v>25</v>
      </c>
    </row>
    <row r="432" spans="1:18" x14ac:dyDescent="0.35">
      <c r="A432" t="s">
        <v>72</v>
      </c>
      <c r="B432" t="s">
        <v>153</v>
      </c>
      <c r="C432" t="s">
        <v>42</v>
      </c>
      <c r="D432" t="s">
        <v>63</v>
      </c>
      <c r="E432" t="s">
        <v>16</v>
      </c>
      <c r="F432" t="s">
        <v>63</v>
      </c>
      <c r="G432" t="s">
        <v>63</v>
      </c>
      <c r="H432" t="s">
        <v>62</v>
      </c>
      <c r="I432" t="s">
        <v>63</v>
      </c>
      <c r="J432" t="s">
        <v>63</v>
      </c>
      <c r="K432" t="s">
        <v>63</v>
      </c>
      <c r="L432" t="s">
        <v>63</v>
      </c>
      <c r="M432">
        <v>4.0980201620400001</v>
      </c>
      <c r="N432" t="s">
        <v>63</v>
      </c>
      <c r="Q432" t="s">
        <v>87</v>
      </c>
      <c r="R432" t="s">
        <v>25</v>
      </c>
    </row>
    <row r="433" spans="1:18" x14ac:dyDescent="0.35">
      <c r="A433" t="s">
        <v>72</v>
      </c>
      <c r="B433" t="s">
        <v>153</v>
      </c>
      <c r="C433" t="s">
        <v>42</v>
      </c>
      <c r="D433" t="s">
        <v>63</v>
      </c>
      <c r="E433" t="s">
        <v>17</v>
      </c>
      <c r="F433" t="s">
        <v>63</v>
      </c>
      <c r="G433" t="s">
        <v>63</v>
      </c>
      <c r="H433" t="s">
        <v>62</v>
      </c>
      <c r="I433" t="s">
        <v>63</v>
      </c>
      <c r="J433" t="s">
        <v>63</v>
      </c>
      <c r="K433" t="s">
        <v>63</v>
      </c>
      <c r="L433" t="s">
        <v>63</v>
      </c>
      <c r="M433">
        <v>13.709968419959999</v>
      </c>
      <c r="N433" t="s">
        <v>63</v>
      </c>
      <c r="Q433" t="s">
        <v>88</v>
      </c>
      <c r="R433" t="s">
        <v>25</v>
      </c>
    </row>
    <row r="434" spans="1:18" x14ac:dyDescent="0.35">
      <c r="A434" t="s">
        <v>72</v>
      </c>
      <c r="B434" t="s">
        <v>153</v>
      </c>
      <c r="C434" t="s">
        <v>42</v>
      </c>
      <c r="D434" t="s">
        <v>63</v>
      </c>
      <c r="E434" t="s">
        <v>18</v>
      </c>
      <c r="F434" t="s">
        <v>63</v>
      </c>
      <c r="G434" t="s">
        <v>63</v>
      </c>
      <c r="H434" t="s">
        <v>62</v>
      </c>
      <c r="I434" t="s">
        <v>63</v>
      </c>
      <c r="J434" t="s">
        <v>63</v>
      </c>
      <c r="K434" t="s">
        <v>63</v>
      </c>
      <c r="L434" t="s">
        <v>63</v>
      </c>
      <c r="M434">
        <v>16.446864088800002</v>
      </c>
      <c r="N434" t="s">
        <v>63</v>
      </c>
      <c r="Q434" t="s">
        <v>89</v>
      </c>
      <c r="R434" t="s">
        <v>25</v>
      </c>
    </row>
    <row r="435" spans="1:18" x14ac:dyDescent="0.35">
      <c r="A435" t="s">
        <v>72</v>
      </c>
      <c r="B435" t="s">
        <v>153</v>
      </c>
      <c r="C435" t="s">
        <v>42</v>
      </c>
      <c r="D435" t="s">
        <v>63</v>
      </c>
      <c r="E435" t="s">
        <v>19</v>
      </c>
      <c r="F435" t="s">
        <v>63</v>
      </c>
      <c r="G435" t="s">
        <v>63</v>
      </c>
      <c r="H435" t="s">
        <v>62</v>
      </c>
      <c r="I435" t="s">
        <v>63</v>
      </c>
      <c r="J435" t="s">
        <v>63</v>
      </c>
      <c r="K435" t="s">
        <v>63</v>
      </c>
      <c r="L435" t="s">
        <v>63</v>
      </c>
      <c r="M435">
        <v>128.55937001039999</v>
      </c>
      <c r="N435" t="s">
        <v>63</v>
      </c>
      <c r="Q435" t="s">
        <v>2</v>
      </c>
      <c r="R435" t="s">
        <v>25</v>
      </c>
    </row>
    <row r="436" spans="1:18" x14ac:dyDescent="0.35">
      <c r="A436" t="s">
        <v>72</v>
      </c>
      <c r="B436" t="s">
        <v>153</v>
      </c>
      <c r="C436" t="s">
        <v>42</v>
      </c>
      <c r="D436" t="s">
        <v>63</v>
      </c>
      <c r="E436" t="s">
        <v>111</v>
      </c>
      <c r="F436" t="s">
        <v>63</v>
      </c>
      <c r="G436" t="s">
        <v>63</v>
      </c>
      <c r="H436" t="s">
        <v>62</v>
      </c>
      <c r="I436" t="s">
        <v>63</v>
      </c>
      <c r="J436" t="s">
        <v>63</v>
      </c>
      <c r="K436" t="s">
        <v>63</v>
      </c>
      <c r="L436" t="s">
        <v>63</v>
      </c>
      <c r="M436">
        <v>2.87</v>
      </c>
      <c r="N436" t="s">
        <v>63</v>
      </c>
      <c r="Q436" t="s">
        <v>90</v>
      </c>
      <c r="R436" t="s">
        <v>25</v>
      </c>
    </row>
    <row r="437" spans="1:18" x14ac:dyDescent="0.35">
      <c r="A437" t="s">
        <v>72</v>
      </c>
      <c r="B437" t="s">
        <v>153</v>
      </c>
      <c r="C437" t="s">
        <v>42</v>
      </c>
      <c r="D437" t="s">
        <v>63</v>
      </c>
      <c r="E437" t="s">
        <v>112</v>
      </c>
      <c r="F437" t="s">
        <v>63</v>
      </c>
      <c r="G437" t="s">
        <v>63</v>
      </c>
      <c r="H437" t="s">
        <v>62</v>
      </c>
      <c r="I437" t="s">
        <v>63</v>
      </c>
      <c r="J437" t="s">
        <v>63</v>
      </c>
      <c r="K437" t="s">
        <v>63</v>
      </c>
      <c r="L437" t="s">
        <v>63</v>
      </c>
      <c r="M437">
        <v>0.6</v>
      </c>
      <c r="N437" t="s">
        <v>63</v>
      </c>
      <c r="Q437" t="s">
        <v>91</v>
      </c>
      <c r="R437" t="s">
        <v>25</v>
      </c>
    </row>
    <row r="438" spans="1:18" x14ac:dyDescent="0.35">
      <c r="A438" t="s">
        <v>72</v>
      </c>
      <c r="B438" t="s">
        <v>153</v>
      </c>
      <c r="C438" t="s">
        <v>42</v>
      </c>
      <c r="D438" t="s">
        <v>63</v>
      </c>
      <c r="E438" t="s">
        <v>61</v>
      </c>
      <c r="F438" t="s">
        <v>63</v>
      </c>
      <c r="G438" t="s">
        <v>63</v>
      </c>
      <c r="H438" t="s">
        <v>62</v>
      </c>
      <c r="I438" t="s">
        <v>63</v>
      </c>
      <c r="J438" t="s">
        <v>63</v>
      </c>
      <c r="K438" t="s">
        <v>63</v>
      </c>
      <c r="L438" t="s">
        <v>63</v>
      </c>
      <c r="M438">
        <v>1.75</v>
      </c>
      <c r="N438" t="s">
        <v>63</v>
      </c>
      <c r="Q438" t="s">
        <v>92</v>
      </c>
      <c r="R438" t="s">
        <v>25</v>
      </c>
    </row>
    <row r="439" spans="1:18" x14ac:dyDescent="0.35">
      <c r="A439" t="s">
        <v>72</v>
      </c>
      <c r="B439" t="s">
        <v>153</v>
      </c>
      <c r="C439" t="s">
        <v>42</v>
      </c>
      <c r="D439" t="s">
        <v>63</v>
      </c>
      <c r="E439" t="s">
        <v>59</v>
      </c>
      <c r="F439" t="s">
        <v>63</v>
      </c>
      <c r="G439" t="s">
        <v>63</v>
      </c>
      <c r="H439" t="s">
        <v>62</v>
      </c>
      <c r="I439" t="s">
        <v>63</v>
      </c>
      <c r="J439" t="s">
        <v>63</v>
      </c>
      <c r="K439" t="s">
        <v>63</v>
      </c>
      <c r="L439" t="s">
        <v>63</v>
      </c>
      <c r="M439">
        <v>185.88</v>
      </c>
      <c r="N439" t="s">
        <v>63</v>
      </c>
      <c r="Q439" t="s">
        <v>93</v>
      </c>
      <c r="R439" t="s">
        <v>25</v>
      </c>
    </row>
    <row r="440" spans="1:18" x14ac:dyDescent="0.35">
      <c r="A440" t="s">
        <v>72</v>
      </c>
      <c r="B440" t="s">
        <v>153</v>
      </c>
      <c r="C440" t="s">
        <v>42</v>
      </c>
      <c r="D440" t="s">
        <v>63</v>
      </c>
      <c r="E440" t="s">
        <v>64</v>
      </c>
      <c r="F440" t="s">
        <v>63</v>
      </c>
      <c r="G440" t="s">
        <v>63</v>
      </c>
      <c r="H440" t="s">
        <v>62</v>
      </c>
      <c r="I440" t="s">
        <v>63</v>
      </c>
      <c r="J440" t="s">
        <v>63</v>
      </c>
      <c r="K440" t="s">
        <v>63</v>
      </c>
      <c r="L440" t="s">
        <v>63</v>
      </c>
      <c r="M440">
        <v>17</v>
      </c>
      <c r="N440" t="s">
        <v>63</v>
      </c>
      <c r="Q440" t="s">
        <v>94</v>
      </c>
      <c r="R440" t="s">
        <v>25</v>
      </c>
    </row>
    <row r="441" spans="1:18" x14ac:dyDescent="0.35">
      <c r="A441" t="s">
        <v>72</v>
      </c>
      <c r="B441" t="s">
        <v>153</v>
      </c>
      <c r="C441" t="s">
        <v>42</v>
      </c>
      <c r="D441" t="s">
        <v>63</v>
      </c>
      <c r="E441" t="s">
        <v>65</v>
      </c>
      <c r="F441" t="s">
        <v>63</v>
      </c>
      <c r="G441" t="s">
        <v>63</v>
      </c>
      <c r="H441" t="s">
        <v>62</v>
      </c>
      <c r="I441" t="s">
        <v>63</v>
      </c>
      <c r="J441" t="s">
        <v>63</v>
      </c>
      <c r="K441" t="s">
        <v>63</v>
      </c>
      <c r="L441" t="s">
        <v>63</v>
      </c>
      <c r="M441">
        <v>27.75</v>
      </c>
      <c r="N441" t="s">
        <v>63</v>
      </c>
      <c r="Q441" t="s">
        <v>95</v>
      </c>
      <c r="R441" t="s">
        <v>25</v>
      </c>
    </row>
    <row r="442" spans="1:18" x14ac:dyDescent="0.35">
      <c r="A442" t="s">
        <v>72</v>
      </c>
      <c r="B442" t="s">
        <v>154</v>
      </c>
      <c r="C442" t="s">
        <v>42</v>
      </c>
      <c r="D442" t="s">
        <v>63</v>
      </c>
      <c r="E442" t="s">
        <v>33</v>
      </c>
      <c r="F442" t="s">
        <v>63</v>
      </c>
      <c r="G442" t="s">
        <v>63</v>
      </c>
      <c r="H442" t="s">
        <v>62</v>
      </c>
      <c r="I442" t="s">
        <v>63</v>
      </c>
      <c r="J442" t="s">
        <v>63</v>
      </c>
      <c r="K442" t="s">
        <v>63</v>
      </c>
      <c r="L442" t="s">
        <v>63</v>
      </c>
      <c r="M442">
        <v>230.7507969708</v>
      </c>
      <c r="N442" t="s">
        <v>63</v>
      </c>
      <c r="Q442" t="s">
        <v>96</v>
      </c>
      <c r="R442" t="s">
        <v>25</v>
      </c>
    </row>
    <row r="443" spans="1:18" x14ac:dyDescent="0.35">
      <c r="A443" t="s">
        <v>72</v>
      </c>
      <c r="B443" t="s">
        <v>154</v>
      </c>
      <c r="C443" t="s">
        <v>42</v>
      </c>
      <c r="D443" t="s">
        <v>63</v>
      </c>
      <c r="E443" t="s">
        <v>29</v>
      </c>
      <c r="F443" t="s">
        <v>63</v>
      </c>
      <c r="G443" t="s">
        <v>63</v>
      </c>
      <c r="H443" t="s">
        <v>62</v>
      </c>
      <c r="I443" t="s">
        <v>63</v>
      </c>
      <c r="J443" t="s">
        <v>63</v>
      </c>
      <c r="K443" t="s">
        <v>63</v>
      </c>
      <c r="L443" t="s">
        <v>63</v>
      </c>
      <c r="M443">
        <v>23.210570799857599</v>
      </c>
      <c r="N443" t="s">
        <v>63</v>
      </c>
      <c r="Q443" t="s">
        <v>1</v>
      </c>
      <c r="R443" t="s">
        <v>25</v>
      </c>
    </row>
    <row r="444" spans="1:18" x14ac:dyDescent="0.35">
      <c r="A444" t="s">
        <v>72</v>
      </c>
      <c r="B444" t="s">
        <v>154</v>
      </c>
      <c r="C444" t="s">
        <v>42</v>
      </c>
      <c r="D444" t="s">
        <v>63</v>
      </c>
      <c r="E444" t="s">
        <v>27</v>
      </c>
      <c r="F444" t="s">
        <v>63</v>
      </c>
      <c r="G444" t="s">
        <v>63</v>
      </c>
      <c r="H444" t="s">
        <v>62</v>
      </c>
      <c r="I444" t="s">
        <v>63</v>
      </c>
      <c r="J444" t="s">
        <v>63</v>
      </c>
      <c r="K444" t="s">
        <v>63</v>
      </c>
      <c r="L444" t="s">
        <v>63</v>
      </c>
      <c r="M444">
        <v>48.247176549272801</v>
      </c>
      <c r="N444" t="s">
        <v>63</v>
      </c>
      <c r="Q444" t="s">
        <v>78</v>
      </c>
      <c r="R444" t="s">
        <v>44</v>
      </c>
    </row>
    <row r="445" spans="1:18" x14ac:dyDescent="0.35">
      <c r="A445" t="s">
        <v>72</v>
      </c>
      <c r="B445" t="s">
        <v>154</v>
      </c>
      <c r="C445" t="s">
        <v>42</v>
      </c>
      <c r="D445" t="s">
        <v>63</v>
      </c>
      <c r="E445" t="s">
        <v>28</v>
      </c>
      <c r="F445" t="s">
        <v>63</v>
      </c>
      <c r="G445" t="s">
        <v>63</v>
      </c>
      <c r="H445" t="s">
        <v>62</v>
      </c>
      <c r="I445" t="s">
        <v>63</v>
      </c>
      <c r="J445" t="s">
        <v>63</v>
      </c>
      <c r="K445" t="s">
        <v>63</v>
      </c>
      <c r="L445" t="s">
        <v>63</v>
      </c>
      <c r="M445">
        <v>208.64372986788501</v>
      </c>
      <c r="N445" t="s">
        <v>63</v>
      </c>
      <c r="Q445" t="s">
        <v>83</v>
      </c>
      <c r="R445" t="s">
        <v>44</v>
      </c>
    </row>
    <row r="446" spans="1:18" x14ac:dyDescent="0.35">
      <c r="A446" t="s">
        <v>72</v>
      </c>
      <c r="B446" t="s">
        <v>154</v>
      </c>
      <c r="C446" t="s">
        <v>42</v>
      </c>
      <c r="D446" t="s">
        <v>63</v>
      </c>
      <c r="E446" t="s">
        <v>31</v>
      </c>
      <c r="F446" t="s">
        <v>63</v>
      </c>
      <c r="G446" t="s">
        <v>63</v>
      </c>
      <c r="H446" t="s">
        <v>62</v>
      </c>
      <c r="I446" t="s">
        <v>63</v>
      </c>
      <c r="J446" t="s">
        <v>63</v>
      </c>
      <c r="K446" t="s">
        <v>63</v>
      </c>
      <c r="L446" t="s">
        <v>63</v>
      </c>
      <c r="M446">
        <v>87.778903535856003</v>
      </c>
      <c r="N446" t="s">
        <v>63</v>
      </c>
      <c r="Q446" t="s">
        <v>84</v>
      </c>
      <c r="R446" t="s">
        <v>44</v>
      </c>
    </row>
    <row r="447" spans="1:18" x14ac:dyDescent="0.35">
      <c r="A447" t="s">
        <v>72</v>
      </c>
      <c r="B447" t="s">
        <v>154</v>
      </c>
      <c r="C447" t="s">
        <v>42</v>
      </c>
      <c r="D447" t="s">
        <v>63</v>
      </c>
      <c r="E447" t="s">
        <v>32</v>
      </c>
      <c r="F447" t="s">
        <v>63</v>
      </c>
      <c r="G447" t="s">
        <v>63</v>
      </c>
      <c r="H447" t="s">
        <v>62</v>
      </c>
      <c r="I447" t="s">
        <v>63</v>
      </c>
      <c r="J447" t="s">
        <v>63</v>
      </c>
      <c r="K447" t="s">
        <v>63</v>
      </c>
      <c r="L447" t="s">
        <v>63</v>
      </c>
      <c r="M447">
        <v>0</v>
      </c>
      <c r="N447" t="s">
        <v>63</v>
      </c>
      <c r="Q447" t="s">
        <v>85</v>
      </c>
      <c r="R447" t="s">
        <v>44</v>
      </c>
    </row>
    <row r="448" spans="1:18" x14ac:dyDescent="0.35">
      <c r="A448" t="s">
        <v>72</v>
      </c>
      <c r="B448" t="s">
        <v>154</v>
      </c>
      <c r="C448" t="s">
        <v>42</v>
      </c>
      <c r="D448" t="s">
        <v>63</v>
      </c>
      <c r="E448" t="s">
        <v>30</v>
      </c>
      <c r="F448" t="s">
        <v>63</v>
      </c>
      <c r="G448" t="s">
        <v>63</v>
      </c>
      <c r="H448" t="s">
        <v>62</v>
      </c>
      <c r="I448" t="s">
        <v>63</v>
      </c>
      <c r="J448" t="s">
        <v>63</v>
      </c>
      <c r="K448" t="s">
        <v>63</v>
      </c>
      <c r="L448" t="s">
        <v>63</v>
      </c>
      <c r="M448">
        <v>84.402791861400004</v>
      </c>
      <c r="N448" t="s">
        <v>63</v>
      </c>
      <c r="Q448" t="s">
        <v>86</v>
      </c>
      <c r="R448" t="s">
        <v>44</v>
      </c>
    </row>
    <row r="449" spans="1:18" x14ac:dyDescent="0.35">
      <c r="A449" t="s">
        <v>72</v>
      </c>
      <c r="B449" t="s">
        <v>154</v>
      </c>
      <c r="C449" t="s">
        <v>42</v>
      </c>
      <c r="D449" t="s">
        <v>63</v>
      </c>
      <c r="E449" t="s">
        <v>45</v>
      </c>
      <c r="F449" t="s">
        <v>63</v>
      </c>
      <c r="G449" t="s">
        <v>63</v>
      </c>
      <c r="H449" t="s">
        <v>62</v>
      </c>
      <c r="I449" t="s">
        <v>63</v>
      </c>
      <c r="J449" t="s">
        <v>63</v>
      </c>
      <c r="K449" t="s">
        <v>63</v>
      </c>
      <c r="L449" t="s">
        <v>63</v>
      </c>
      <c r="M449">
        <v>11.769363590986501</v>
      </c>
      <c r="N449" t="s">
        <v>63</v>
      </c>
      <c r="Q449" t="s">
        <v>87</v>
      </c>
      <c r="R449" t="s">
        <v>44</v>
      </c>
    </row>
    <row r="450" spans="1:18" x14ac:dyDescent="0.35">
      <c r="A450" t="s">
        <v>72</v>
      </c>
      <c r="B450" t="s">
        <v>154</v>
      </c>
      <c r="C450" t="s">
        <v>42</v>
      </c>
      <c r="D450" t="s">
        <v>63</v>
      </c>
      <c r="E450" t="s">
        <v>46</v>
      </c>
      <c r="F450" t="s">
        <v>63</v>
      </c>
      <c r="G450" t="s">
        <v>63</v>
      </c>
      <c r="H450" t="s">
        <v>62</v>
      </c>
      <c r="I450" t="s">
        <v>63</v>
      </c>
      <c r="J450" t="s">
        <v>63</v>
      </c>
      <c r="K450" t="s">
        <v>63</v>
      </c>
      <c r="L450" t="s">
        <v>63</v>
      </c>
      <c r="M450">
        <v>255.63745414390701</v>
      </c>
      <c r="N450" t="s">
        <v>63</v>
      </c>
      <c r="Q450" t="s">
        <v>88</v>
      </c>
      <c r="R450" t="s">
        <v>44</v>
      </c>
    </row>
    <row r="451" spans="1:18" x14ac:dyDescent="0.35">
      <c r="A451" t="s">
        <v>72</v>
      </c>
      <c r="B451" t="s">
        <v>154</v>
      </c>
      <c r="C451" t="s">
        <v>42</v>
      </c>
      <c r="D451" t="s">
        <v>63</v>
      </c>
      <c r="E451" t="s">
        <v>36</v>
      </c>
      <c r="F451" t="s">
        <v>63</v>
      </c>
      <c r="G451" t="s">
        <v>63</v>
      </c>
      <c r="H451" t="s">
        <v>62</v>
      </c>
      <c r="I451" t="s">
        <v>63</v>
      </c>
      <c r="J451" t="s">
        <v>63</v>
      </c>
      <c r="K451" t="s">
        <v>63</v>
      </c>
      <c r="L451" t="s">
        <v>63</v>
      </c>
      <c r="M451">
        <v>255.42647802952499</v>
      </c>
      <c r="N451" t="s">
        <v>63</v>
      </c>
      <c r="Q451" t="s">
        <v>89</v>
      </c>
      <c r="R451" t="s">
        <v>44</v>
      </c>
    </row>
    <row r="452" spans="1:18" x14ac:dyDescent="0.35">
      <c r="A452" t="s">
        <v>72</v>
      </c>
      <c r="B452" t="s">
        <v>154</v>
      </c>
      <c r="C452" t="s">
        <v>42</v>
      </c>
      <c r="D452" t="s">
        <v>63</v>
      </c>
      <c r="E452" t="s">
        <v>79</v>
      </c>
      <c r="F452" t="s">
        <v>63</v>
      </c>
      <c r="G452" t="s">
        <v>63</v>
      </c>
      <c r="H452" t="s">
        <v>62</v>
      </c>
      <c r="I452" t="s">
        <v>63</v>
      </c>
      <c r="J452" t="s">
        <v>63</v>
      </c>
      <c r="K452" t="s">
        <v>63</v>
      </c>
      <c r="L452" t="s">
        <v>63</v>
      </c>
      <c r="M452">
        <v>518.29978135680005</v>
      </c>
      <c r="N452" t="s">
        <v>63</v>
      </c>
      <c r="Q452" t="s">
        <v>2</v>
      </c>
      <c r="R452" t="s">
        <v>44</v>
      </c>
    </row>
    <row r="453" spans="1:18" x14ac:dyDescent="0.35">
      <c r="A453" t="s">
        <v>72</v>
      </c>
      <c r="B453" t="s">
        <v>154</v>
      </c>
      <c r="C453" t="s">
        <v>42</v>
      </c>
      <c r="D453" t="s">
        <v>63</v>
      </c>
      <c r="E453" t="s">
        <v>80</v>
      </c>
      <c r="F453" t="s">
        <v>63</v>
      </c>
      <c r="G453" t="s">
        <v>63</v>
      </c>
      <c r="H453" t="s">
        <v>62</v>
      </c>
      <c r="I453" t="s">
        <v>63</v>
      </c>
      <c r="J453" t="s">
        <v>63</v>
      </c>
      <c r="K453" t="s">
        <v>63</v>
      </c>
      <c r="L453" t="s">
        <v>63</v>
      </c>
      <c r="M453">
        <v>164.86145849208501</v>
      </c>
      <c r="N453" t="s">
        <v>63</v>
      </c>
      <c r="Q453" t="s">
        <v>90</v>
      </c>
      <c r="R453" t="s">
        <v>44</v>
      </c>
    </row>
    <row r="454" spans="1:18" x14ac:dyDescent="0.35">
      <c r="A454" t="s">
        <v>72</v>
      </c>
      <c r="B454" t="s">
        <v>154</v>
      </c>
      <c r="C454" t="s">
        <v>42</v>
      </c>
      <c r="D454" t="s">
        <v>63</v>
      </c>
      <c r="E454" t="s">
        <v>37</v>
      </c>
      <c r="F454" t="s">
        <v>63</v>
      </c>
      <c r="G454" t="s">
        <v>63</v>
      </c>
      <c r="H454" t="s">
        <v>62</v>
      </c>
      <c r="I454" t="s">
        <v>63</v>
      </c>
      <c r="J454" t="s">
        <v>63</v>
      </c>
      <c r="K454" t="s">
        <v>63</v>
      </c>
      <c r="L454" t="s">
        <v>63</v>
      </c>
      <c r="M454">
        <v>16.393239999999999</v>
      </c>
      <c r="N454" t="s">
        <v>63</v>
      </c>
      <c r="Q454" t="s">
        <v>91</v>
      </c>
      <c r="R454" t="s">
        <v>44</v>
      </c>
    </row>
    <row r="455" spans="1:18" x14ac:dyDescent="0.35">
      <c r="A455" t="s">
        <v>72</v>
      </c>
      <c r="B455" t="s">
        <v>154</v>
      </c>
      <c r="C455" t="s">
        <v>42</v>
      </c>
      <c r="D455" t="s">
        <v>63</v>
      </c>
      <c r="E455" t="s">
        <v>81</v>
      </c>
      <c r="F455" t="s">
        <v>63</v>
      </c>
      <c r="G455" t="s">
        <v>63</v>
      </c>
      <c r="H455" t="s">
        <v>62</v>
      </c>
      <c r="I455" t="s">
        <v>63</v>
      </c>
      <c r="J455" t="s">
        <v>63</v>
      </c>
      <c r="K455" t="s">
        <v>63</v>
      </c>
      <c r="L455" t="s">
        <v>63</v>
      </c>
      <c r="M455">
        <v>76.680979102226203</v>
      </c>
      <c r="N455" t="s">
        <v>63</v>
      </c>
      <c r="Q455" t="s">
        <v>92</v>
      </c>
      <c r="R455" t="s">
        <v>44</v>
      </c>
    </row>
    <row r="456" spans="1:18" x14ac:dyDescent="0.35">
      <c r="A456" t="s">
        <v>72</v>
      </c>
      <c r="B456" t="s">
        <v>154</v>
      </c>
      <c r="C456" t="s">
        <v>42</v>
      </c>
      <c r="D456" t="s">
        <v>63</v>
      </c>
      <c r="E456" t="s">
        <v>35</v>
      </c>
      <c r="F456" t="s">
        <v>63</v>
      </c>
      <c r="G456" t="s">
        <v>63</v>
      </c>
      <c r="H456" t="s">
        <v>62</v>
      </c>
      <c r="I456" t="s">
        <v>63</v>
      </c>
      <c r="J456" t="s">
        <v>63</v>
      </c>
      <c r="K456" t="s">
        <v>63</v>
      </c>
      <c r="L456" t="s">
        <v>63</v>
      </c>
      <c r="M456">
        <v>1040</v>
      </c>
      <c r="N456" t="s">
        <v>63</v>
      </c>
      <c r="Q456" t="s">
        <v>93</v>
      </c>
      <c r="R456" t="s">
        <v>44</v>
      </c>
    </row>
    <row r="457" spans="1:18" x14ac:dyDescent="0.35">
      <c r="A457" t="s">
        <v>72</v>
      </c>
      <c r="B457" t="s">
        <v>154</v>
      </c>
      <c r="C457" t="s">
        <v>42</v>
      </c>
      <c r="D457" t="s">
        <v>63</v>
      </c>
      <c r="E457" t="s">
        <v>38</v>
      </c>
      <c r="F457" t="s">
        <v>63</v>
      </c>
      <c r="G457" t="s">
        <v>63</v>
      </c>
      <c r="H457" t="s">
        <v>62</v>
      </c>
      <c r="I457" t="s">
        <v>63</v>
      </c>
      <c r="J457" t="s">
        <v>63</v>
      </c>
      <c r="K457" t="s">
        <v>63</v>
      </c>
      <c r="L457" t="s">
        <v>63</v>
      </c>
      <c r="M457">
        <v>21.640999999999998</v>
      </c>
      <c r="N457" t="s">
        <v>63</v>
      </c>
      <c r="Q457" t="s">
        <v>94</v>
      </c>
      <c r="R457" t="s">
        <v>44</v>
      </c>
    </row>
    <row r="458" spans="1:18" x14ac:dyDescent="0.35">
      <c r="A458" t="s">
        <v>72</v>
      </c>
      <c r="B458" t="s">
        <v>154</v>
      </c>
      <c r="C458" t="s">
        <v>42</v>
      </c>
      <c r="D458" t="s">
        <v>63</v>
      </c>
      <c r="E458" t="s">
        <v>39</v>
      </c>
      <c r="F458" t="s">
        <v>63</v>
      </c>
      <c r="G458" t="s">
        <v>63</v>
      </c>
      <c r="H458" t="s">
        <v>62</v>
      </c>
      <c r="I458" t="s">
        <v>63</v>
      </c>
      <c r="J458" t="s">
        <v>63</v>
      </c>
      <c r="K458" t="s">
        <v>63</v>
      </c>
      <c r="L458" t="s">
        <v>63</v>
      </c>
      <c r="M458">
        <v>182.886232215055</v>
      </c>
      <c r="N458" t="s">
        <v>63</v>
      </c>
      <c r="Q458" t="s">
        <v>95</v>
      </c>
      <c r="R458" t="s">
        <v>44</v>
      </c>
    </row>
    <row r="459" spans="1:18" x14ac:dyDescent="0.35">
      <c r="A459" t="s">
        <v>72</v>
      </c>
      <c r="B459" t="s">
        <v>154</v>
      </c>
      <c r="C459" t="s">
        <v>42</v>
      </c>
      <c r="D459" t="s">
        <v>63</v>
      </c>
      <c r="E459" t="s">
        <v>82</v>
      </c>
      <c r="F459" t="s">
        <v>63</v>
      </c>
      <c r="G459" t="s">
        <v>63</v>
      </c>
      <c r="H459" t="s">
        <v>62</v>
      </c>
      <c r="I459" t="s">
        <v>63</v>
      </c>
      <c r="J459" t="s">
        <v>63</v>
      </c>
      <c r="K459" t="s">
        <v>63</v>
      </c>
      <c r="L459" t="s">
        <v>63</v>
      </c>
      <c r="M459">
        <v>166.67117444069399</v>
      </c>
      <c r="N459" t="s">
        <v>63</v>
      </c>
      <c r="Q459" t="s">
        <v>96</v>
      </c>
      <c r="R459" t="s">
        <v>44</v>
      </c>
    </row>
    <row r="460" spans="1:18" x14ac:dyDescent="0.35">
      <c r="A460" t="s">
        <v>72</v>
      </c>
      <c r="B460" t="s">
        <v>154</v>
      </c>
      <c r="C460" t="s">
        <v>42</v>
      </c>
      <c r="D460" t="s">
        <v>63</v>
      </c>
      <c r="E460" t="s">
        <v>20</v>
      </c>
      <c r="F460" t="s">
        <v>63</v>
      </c>
      <c r="G460" t="s">
        <v>63</v>
      </c>
      <c r="H460" t="s">
        <v>62</v>
      </c>
      <c r="I460" t="s">
        <v>63</v>
      </c>
      <c r="J460" t="s">
        <v>63</v>
      </c>
      <c r="K460" t="s">
        <v>63</v>
      </c>
      <c r="L460" t="s">
        <v>63</v>
      </c>
      <c r="M460">
        <v>28.168233555600001</v>
      </c>
      <c r="N460" t="s">
        <v>63</v>
      </c>
      <c r="Q460" t="s">
        <v>1</v>
      </c>
      <c r="R460" t="s">
        <v>44</v>
      </c>
    </row>
    <row r="461" spans="1:18" x14ac:dyDescent="0.35">
      <c r="A461" t="s">
        <v>72</v>
      </c>
      <c r="B461" t="s">
        <v>154</v>
      </c>
      <c r="C461" t="s">
        <v>42</v>
      </c>
      <c r="D461" t="s">
        <v>63</v>
      </c>
      <c r="E461" t="s">
        <v>40</v>
      </c>
      <c r="F461" t="s">
        <v>63</v>
      </c>
      <c r="G461" t="s">
        <v>63</v>
      </c>
      <c r="H461" t="s">
        <v>62</v>
      </c>
      <c r="I461" t="s">
        <v>63</v>
      </c>
      <c r="J461" t="s">
        <v>63</v>
      </c>
      <c r="K461" t="s">
        <v>63</v>
      </c>
      <c r="L461" t="s">
        <v>63</v>
      </c>
      <c r="M461">
        <v>2.3635574568000002</v>
      </c>
      <c r="N461" t="s">
        <v>63</v>
      </c>
      <c r="Q461" t="s">
        <v>78</v>
      </c>
      <c r="R461" t="s">
        <v>50</v>
      </c>
    </row>
    <row r="462" spans="1:18" x14ac:dyDescent="0.35">
      <c r="A462" t="s">
        <v>72</v>
      </c>
      <c r="B462" t="s">
        <v>154</v>
      </c>
      <c r="C462" t="s">
        <v>42</v>
      </c>
      <c r="D462" t="s">
        <v>63</v>
      </c>
      <c r="E462" t="s">
        <v>49</v>
      </c>
      <c r="F462" t="s">
        <v>63</v>
      </c>
      <c r="G462" t="s">
        <v>63</v>
      </c>
      <c r="H462" t="s">
        <v>62</v>
      </c>
      <c r="I462" t="s">
        <v>63</v>
      </c>
      <c r="J462" t="s">
        <v>63</v>
      </c>
      <c r="K462" t="s">
        <v>63</v>
      </c>
      <c r="L462" t="s">
        <v>63</v>
      </c>
      <c r="M462">
        <v>66.378568295730005</v>
      </c>
      <c r="N462" t="s">
        <v>63</v>
      </c>
      <c r="Q462" t="s">
        <v>83</v>
      </c>
      <c r="R462" t="s">
        <v>50</v>
      </c>
    </row>
    <row r="463" spans="1:18" x14ac:dyDescent="0.35">
      <c r="A463" t="s">
        <v>72</v>
      </c>
      <c r="B463" t="s">
        <v>154</v>
      </c>
      <c r="C463" t="s">
        <v>42</v>
      </c>
      <c r="D463" t="s">
        <v>63</v>
      </c>
      <c r="E463" t="s">
        <v>25</v>
      </c>
      <c r="F463" t="s">
        <v>63</v>
      </c>
      <c r="G463" t="s">
        <v>63</v>
      </c>
      <c r="H463" t="s">
        <v>62</v>
      </c>
      <c r="I463" t="s">
        <v>63</v>
      </c>
      <c r="J463" t="s">
        <v>63</v>
      </c>
      <c r="K463" t="s">
        <v>63</v>
      </c>
      <c r="L463" t="s">
        <v>63</v>
      </c>
      <c r="M463">
        <v>120.472007587226</v>
      </c>
      <c r="N463" t="s">
        <v>63</v>
      </c>
      <c r="Q463" t="s">
        <v>84</v>
      </c>
      <c r="R463" t="s">
        <v>50</v>
      </c>
    </row>
    <row r="464" spans="1:18" x14ac:dyDescent="0.35">
      <c r="A464" t="s">
        <v>72</v>
      </c>
      <c r="B464" t="s">
        <v>154</v>
      </c>
      <c r="C464" t="s">
        <v>42</v>
      </c>
      <c r="D464" t="s">
        <v>63</v>
      </c>
      <c r="E464" t="s">
        <v>44</v>
      </c>
      <c r="F464" t="s">
        <v>63</v>
      </c>
      <c r="G464" t="s">
        <v>63</v>
      </c>
      <c r="H464" t="s">
        <v>62</v>
      </c>
      <c r="I464" t="s">
        <v>63</v>
      </c>
      <c r="J464" t="s">
        <v>63</v>
      </c>
      <c r="K464" t="s">
        <v>63</v>
      </c>
      <c r="L464" t="s">
        <v>63</v>
      </c>
      <c r="M464">
        <v>194.34438582460399</v>
      </c>
      <c r="N464" t="s">
        <v>63</v>
      </c>
      <c r="Q464" t="s">
        <v>85</v>
      </c>
      <c r="R464" t="s">
        <v>50</v>
      </c>
    </row>
    <row r="465" spans="1:18" x14ac:dyDescent="0.35">
      <c r="A465" t="s">
        <v>72</v>
      </c>
      <c r="B465" t="s">
        <v>154</v>
      </c>
      <c r="C465" t="s">
        <v>42</v>
      </c>
      <c r="D465" t="s">
        <v>63</v>
      </c>
      <c r="E465" t="s">
        <v>50</v>
      </c>
      <c r="F465" t="s">
        <v>63</v>
      </c>
      <c r="G465" t="s">
        <v>63</v>
      </c>
      <c r="H465" t="s">
        <v>62</v>
      </c>
      <c r="I465" t="s">
        <v>63</v>
      </c>
      <c r="J465" t="s">
        <v>63</v>
      </c>
      <c r="K465" t="s">
        <v>63</v>
      </c>
      <c r="L465" t="s">
        <v>63</v>
      </c>
      <c r="M465">
        <v>3.3208932408154102</v>
      </c>
      <c r="N465" t="s">
        <v>63</v>
      </c>
      <c r="Q465" t="s">
        <v>86</v>
      </c>
      <c r="R465" t="s">
        <v>50</v>
      </c>
    </row>
    <row r="466" spans="1:18" x14ac:dyDescent="0.35">
      <c r="A466" t="s">
        <v>72</v>
      </c>
      <c r="B466" t="s">
        <v>154</v>
      </c>
      <c r="C466" t="s">
        <v>42</v>
      </c>
      <c r="D466" t="s">
        <v>63</v>
      </c>
      <c r="E466" t="s">
        <v>26</v>
      </c>
      <c r="F466" t="s">
        <v>63</v>
      </c>
      <c r="G466" t="s">
        <v>63</v>
      </c>
      <c r="H466" t="s">
        <v>62</v>
      </c>
      <c r="I466" t="s">
        <v>63</v>
      </c>
      <c r="J466" t="s">
        <v>63</v>
      </c>
      <c r="K466" t="s">
        <v>63</v>
      </c>
      <c r="L466" t="s">
        <v>63</v>
      </c>
      <c r="M466">
        <v>18.484165526515</v>
      </c>
      <c r="N466" t="s">
        <v>63</v>
      </c>
      <c r="Q466" t="s">
        <v>87</v>
      </c>
      <c r="R466" t="s">
        <v>50</v>
      </c>
    </row>
    <row r="467" spans="1:18" x14ac:dyDescent="0.35">
      <c r="A467" t="s">
        <v>72</v>
      </c>
      <c r="B467" t="s">
        <v>154</v>
      </c>
      <c r="C467" t="s">
        <v>42</v>
      </c>
      <c r="D467" t="s">
        <v>63</v>
      </c>
      <c r="E467" t="s">
        <v>21</v>
      </c>
      <c r="F467" t="s">
        <v>63</v>
      </c>
      <c r="G467" t="s">
        <v>63</v>
      </c>
      <c r="H467" t="s">
        <v>62</v>
      </c>
      <c r="I467" t="s">
        <v>63</v>
      </c>
      <c r="J467" t="s">
        <v>63</v>
      </c>
      <c r="K467" t="s">
        <v>63</v>
      </c>
      <c r="L467" t="s">
        <v>63</v>
      </c>
      <c r="M467">
        <v>42.052184975422101</v>
      </c>
      <c r="N467" t="s">
        <v>63</v>
      </c>
      <c r="Q467" t="s">
        <v>88</v>
      </c>
      <c r="R467" t="s">
        <v>50</v>
      </c>
    </row>
    <row r="468" spans="1:18" x14ac:dyDescent="0.35">
      <c r="A468" t="s">
        <v>72</v>
      </c>
      <c r="B468" t="s">
        <v>154</v>
      </c>
      <c r="C468" t="s">
        <v>42</v>
      </c>
      <c r="D468" t="s">
        <v>63</v>
      </c>
      <c r="E468" t="s">
        <v>47</v>
      </c>
      <c r="F468" t="s">
        <v>63</v>
      </c>
      <c r="G468" t="s">
        <v>63</v>
      </c>
      <c r="H468" t="s">
        <v>62</v>
      </c>
      <c r="I468" t="s">
        <v>63</v>
      </c>
      <c r="J468" t="s">
        <v>63</v>
      </c>
      <c r="K468" t="s">
        <v>63</v>
      </c>
      <c r="L468" t="s">
        <v>63</v>
      </c>
      <c r="M468">
        <v>11.960684090272901</v>
      </c>
      <c r="N468" t="s">
        <v>63</v>
      </c>
      <c r="Q468" t="s">
        <v>89</v>
      </c>
      <c r="R468" t="s">
        <v>50</v>
      </c>
    </row>
    <row r="469" spans="1:18" x14ac:dyDescent="0.35">
      <c r="A469" t="s">
        <v>72</v>
      </c>
      <c r="B469" t="s">
        <v>154</v>
      </c>
      <c r="C469" t="s">
        <v>42</v>
      </c>
      <c r="D469" t="s">
        <v>63</v>
      </c>
      <c r="E469" t="s">
        <v>48</v>
      </c>
      <c r="F469" t="s">
        <v>63</v>
      </c>
      <c r="G469" t="s">
        <v>63</v>
      </c>
      <c r="H469" t="s">
        <v>62</v>
      </c>
      <c r="I469" t="s">
        <v>63</v>
      </c>
      <c r="J469" t="s">
        <v>63</v>
      </c>
      <c r="K469" t="s">
        <v>63</v>
      </c>
      <c r="L469" t="s">
        <v>63</v>
      </c>
      <c r="M469">
        <v>619.45449077992703</v>
      </c>
      <c r="N469" t="s">
        <v>63</v>
      </c>
      <c r="Q469" t="s">
        <v>2</v>
      </c>
      <c r="R469" t="s">
        <v>50</v>
      </c>
    </row>
    <row r="470" spans="1:18" x14ac:dyDescent="0.35">
      <c r="A470" t="s">
        <v>72</v>
      </c>
      <c r="B470" t="s">
        <v>154</v>
      </c>
      <c r="C470" t="s">
        <v>42</v>
      </c>
      <c r="D470" t="s">
        <v>63</v>
      </c>
      <c r="E470" t="s">
        <v>15</v>
      </c>
      <c r="F470" t="s">
        <v>63</v>
      </c>
      <c r="G470" t="s">
        <v>63</v>
      </c>
      <c r="H470" t="s">
        <v>62</v>
      </c>
      <c r="I470" t="s">
        <v>63</v>
      </c>
      <c r="J470" t="s">
        <v>63</v>
      </c>
      <c r="K470" t="s">
        <v>63</v>
      </c>
      <c r="L470" t="s">
        <v>63</v>
      </c>
      <c r="M470">
        <v>4.7938525056000003</v>
      </c>
      <c r="N470" t="s">
        <v>63</v>
      </c>
      <c r="Q470" t="s">
        <v>90</v>
      </c>
      <c r="R470" t="s">
        <v>50</v>
      </c>
    </row>
    <row r="471" spans="1:18" x14ac:dyDescent="0.35">
      <c r="A471" t="s">
        <v>72</v>
      </c>
      <c r="B471" t="s">
        <v>154</v>
      </c>
      <c r="C471" t="s">
        <v>42</v>
      </c>
      <c r="D471" t="s">
        <v>63</v>
      </c>
      <c r="E471" t="s">
        <v>14</v>
      </c>
      <c r="F471" t="s">
        <v>63</v>
      </c>
      <c r="G471" t="s">
        <v>63</v>
      </c>
      <c r="H471" t="s">
        <v>62</v>
      </c>
      <c r="I471" t="s">
        <v>63</v>
      </c>
      <c r="J471" t="s">
        <v>63</v>
      </c>
      <c r="K471" t="s">
        <v>63</v>
      </c>
      <c r="L471" t="s">
        <v>63</v>
      </c>
      <c r="M471">
        <v>118.5745135248</v>
      </c>
      <c r="N471" t="s">
        <v>63</v>
      </c>
      <c r="Q471" t="s">
        <v>91</v>
      </c>
      <c r="R471" t="s">
        <v>50</v>
      </c>
    </row>
    <row r="472" spans="1:18" x14ac:dyDescent="0.35">
      <c r="A472" t="s">
        <v>72</v>
      </c>
      <c r="B472" t="s">
        <v>154</v>
      </c>
      <c r="C472" t="s">
        <v>42</v>
      </c>
      <c r="D472" t="s">
        <v>63</v>
      </c>
      <c r="E472" t="s">
        <v>16</v>
      </c>
      <c r="F472" t="s">
        <v>63</v>
      </c>
      <c r="G472" t="s">
        <v>63</v>
      </c>
      <c r="H472" t="s">
        <v>62</v>
      </c>
      <c r="I472" t="s">
        <v>63</v>
      </c>
      <c r="J472" t="s">
        <v>63</v>
      </c>
      <c r="K472" t="s">
        <v>63</v>
      </c>
      <c r="L472" t="s">
        <v>63</v>
      </c>
      <c r="M472">
        <v>14.514990832800001</v>
      </c>
      <c r="N472" t="s">
        <v>63</v>
      </c>
      <c r="Q472" t="s">
        <v>92</v>
      </c>
      <c r="R472" t="s">
        <v>50</v>
      </c>
    </row>
    <row r="473" spans="1:18" x14ac:dyDescent="0.35">
      <c r="A473" t="s">
        <v>72</v>
      </c>
      <c r="B473" t="s">
        <v>154</v>
      </c>
      <c r="C473" t="s">
        <v>42</v>
      </c>
      <c r="D473" t="s">
        <v>63</v>
      </c>
      <c r="E473" t="s">
        <v>17</v>
      </c>
      <c r="F473" t="s">
        <v>63</v>
      </c>
      <c r="G473" t="s">
        <v>63</v>
      </c>
      <c r="H473" t="s">
        <v>62</v>
      </c>
      <c r="I473" t="s">
        <v>63</v>
      </c>
      <c r="J473" t="s">
        <v>63</v>
      </c>
      <c r="K473" t="s">
        <v>63</v>
      </c>
      <c r="L473" t="s">
        <v>63</v>
      </c>
      <c r="M473">
        <v>24.9896401164</v>
      </c>
      <c r="N473" t="s">
        <v>63</v>
      </c>
      <c r="Q473" t="s">
        <v>93</v>
      </c>
      <c r="R473" t="s">
        <v>50</v>
      </c>
    </row>
    <row r="474" spans="1:18" x14ac:dyDescent="0.35">
      <c r="A474" t="s">
        <v>72</v>
      </c>
      <c r="B474" t="s">
        <v>154</v>
      </c>
      <c r="C474" t="s">
        <v>42</v>
      </c>
      <c r="D474" t="s">
        <v>63</v>
      </c>
      <c r="E474" t="s">
        <v>18</v>
      </c>
      <c r="F474" t="s">
        <v>63</v>
      </c>
      <c r="G474" t="s">
        <v>63</v>
      </c>
      <c r="H474" t="s">
        <v>62</v>
      </c>
      <c r="I474" t="s">
        <v>63</v>
      </c>
      <c r="J474" t="s">
        <v>63</v>
      </c>
      <c r="K474" t="s">
        <v>63</v>
      </c>
      <c r="L474" t="s">
        <v>63</v>
      </c>
      <c r="M474">
        <v>1.9498639356</v>
      </c>
      <c r="N474" t="s">
        <v>63</v>
      </c>
      <c r="Q474" t="s">
        <v>94</v>
      </c>
      <c r="R474" t="s">
        <v>50</v>
      </c>
    </row>
    <row r="475" spans="1:18" x14ac:dyDescent="0.35">
      <c r="A475" t="s">
        <v>72</v>
      </c>
      <c r="B475" t="s">
        <v>154</v>
      </c>
      <c r="C475" t="s">
        <v>42</v>
      </c>
      <c r="D475" t="s">
        <v>63</v>
      </c>
      <c r="E475" t="s">
        <v>19</v>
      </c>
      <c r="F475" t="s">
        <v>63</v>
      </c>
      <c r="G475" t="s">
        <v>63</v>
      </c>
      <c r="H475" t="s">
        <v>62</v>
      </c>
      <c r="I475" t="s">
        <v>63</v>
      </c>
      <c r="J475" t="s">
        <v>63</v>
      </c>
      <c r="K475" t="s">
        <v>63</v>
      </c>
      <c r="L475" t="s">
        <v>63</v>
      </c>
      <c r="M475">
        <v>40.199974693199998</v>
      </c>
      <c r="N475" t="s">
        <v>63</v>
      </c>
      <c r="Q475" t="s">
        <v>95</v>
      </c>
      <c r="R475" t="s">
        <v>50</v>
      </c>
    </row>
    <row r="476" spans="1:18" x14ac:dyDescent="0.35">
      <c r="A476" t="s">
        <v>72</v>
      </c>
      <c r="B476" t="s">
        <v>154</v>
      </c>
      <c r="C476" t="s">
        <v>42</v>
      </c>
      <c r="D476" t="s">
        <v>63</v>
      </c>
      <c r="E476" t="s">
        <v>111</v>
      </c>
      <c r="F476" t="s">
        <v>63</v>
      </c>
      <c r="G476" t="s">
        <v>63</v>
      </c>
      <c r="H476" t="s">
        <v>62</v>
      </c>
      <c r="I476" t="s">
        <v>63</v>
      </c>
      <c r="J476" t="s">
        <v>63</v>
      </c>
      <c r="K476" t="s">
        <v>63</v>
      </c>
      <c r="L476" t="s">
        <v>63</v>
      </c>
      <c r="M476">
        <v>2.87</v>
      </c>
      <c r="N476" t="s">
        <v>63</v>
      </c>
      <c r="Q476" t="s">
        <v>96</v>
      </c>
      <c r="R476" t="s">
        <v>50</v>
      </c>
    </row>
    <row r="477" spans="1:18" x14ac:dyDescent="0.35">
      <c r="A477" t="s">
        <v>72</v>
      </c>
      <c r="B477" t="s">
        <v>154</v>
      </c>
      <c r="C477" t="s">
        <v>42</v>
      </c>
      <c r="D477" t="s">
        <v>63</v>
      </c>
      <c r="E477" t="s">
        <v>112</v>
      </c>
      <c r="F477" t="s">
        <v>63</v>
      </c>
      <c r="G477" t="s">
        <v>63</v>
      </c>
      <c r="H477" t="s">
        <v>62</v>
      </c>
      <c r="I477" t="s">
        <v>63</v>
      </c>
      <c r="J477" t="s">
        <v>63</v>
      </c>
      <c r="K477" t="s">
        <v>63</v>
      </c>
      <c r="L477" t="s">
        <v>63</v>
      </c>
      <c r="M477">
        <v>0.6</v>
      </c>
      <c r="N477" t="s">
        <v>63</v>
      </c>
      <c r="Q477" t="s">
        <v>1</v>
      </c>
      <c r="R477" t="s">
        <v>50</v>
      </c>
    </row>
    <row r="478" spans="1:18" x14ac:dyDescent="0.35">
      <c r="A478" t="s">
        <v>72</v>
      </c>
      <c r="B478" t="s">
        <v>154</v>
      </c>
      <c r="C478" t="s">
        <v>42</v>
      </c>
      <c r="D478" t="s">
        <v>63</v>
      </c>
      <c r="E478" t="s">
        <v>61</v>
      </c>
      <c r="F478" t="s">
        <v>63</v>
      </c>
      <c r="G478" t="s">
        <v>63</v>
      </c>
      <c r="H478" t="s">
        <v>62</v>
      </c>
      <c r="I478" t="s">
        <v>63</v>
      </c>
      <c r="J478" t="s">
        <v>63</v>
      </c>
      <c r="K478" t="s">
        <v>63</v>
      </c>
      <c r="L478" t="s">
        <v>63</v>
      </c>
      <c r="M478">
        <v>12.25</v>
      </c>
      <c r="N478" t="s">
        <v>63</v>
      </c>
      <c r="Q478" t="s">
        <v>78</v>
      </c>
      <c r="R478" t="s">
        <v>26</v>
      </c>
    </row>
    <row r="479" spans="1:18" x14ac:dyDescent="0.35">
      <c r="A479" t="s">
        <v>72</v>
      </c>
      <c r="B479" t="s">
        <v>154</v>
      </c>
      <c r="C479" t="s">
        <v>42</v>
      </c>
      <c r="D479" t="s">
        <v>63</v>
      </c>
      <c r="E479" t="s">
        <v>59</v>
      </c>
      <c r="F479" t="s">
        <v>63</v>
      </c>
      <c r="G479" t="s">
        <v>63</v>
      </c>
      <c r="H479" t="s">
        <v>62</v>
      </c>
      <c r="I479" t="s">
        <v>63</v>
      </c>
      <c r="J479" t="s">
        <v>63</v>
      </c>
      <c r="K479" t="s">
        <v>63</v>
      </c>
      <c r="L479" t="s">
        <v>63</v>
      </c>
      <c r="M479">
        <v>445.92</v>
      </c>
      <c r="N479" t="s">
        <v>63</v>
      </c>
      <c r="Q479" t="s">
        <v>83</v>
      </c>
      <c r="R479" t="s">
        <v>26</v>
      </c>
    </row>
    <row r="480" spans="1:18" x14ac:dyDescent="0.35">
      <c r="A480" t="s">
        <v>72</v>
      </c>
      <c r="B480" t="s">
        <v>154</v>
      </c>
      <c r="C480" t="s">
        <v>42</v>
      </c>
      <c r="D480" t="s">
        <v>63</v>
      </c>
      <c r="E480" t="s">
        <v>64</v>
      </c>
      <c r="F480" t="s">
        <v>63</v>
      </c>
      <c r="G480" t="s">
        <v>63</v>
      </c>
      <c r="H480" t="s">
        <v>62</v>
      </c>
      <c r="I480" t="s">
        <v>63</v>
      </c>
      <c r="J480" t="s">
        <v>63</v>
      </c>
      <c r="K480" t="s">
        <v>63</v>
      </c>
      <c r="L480" t="s">
        <v>63</v>
      </c>
      <c r="M480">
        <v>64</v>
      </c>
      <c r="N480" t="s">
        <v>63</v>
      </c>
      <c r="Q480" t="s">
        <v>84</v>
      </c>
      <c r="R480" t="s">
        <v>26</v>
      </c>
    </row>
    <row r="481" spans="1:18" x14ac:dyDescent="0.35">
      <c r="A481" t="s">
        <v>72</v>
      </c>
      <c r="B481" t="s">
        <v>154</v>
      </c>
      <c r="C481" t="s">
        <v>42</v>
      </c>
      <c r="D481" t="s">
        <v>63</v>
      </c>
      <c r="E481" t="s">
        <v>65</v>
      </c>
      <c r="F481" t="s">
        <v>63</v>
      </c>
      <c r="G481" t="s">
        <v>63</v>
      </c>
      <c r="H481" t="s">
        <v>62</v>
      </c>
      <c r="I481" t="s">
        <v>63</v>
      </c>
      <c r="J481" t="s">
        <v>63</v>
      </c>
      <c r="K481" t="s">
        <v>63</v>
      </c>
      <c r="L481" t="s">
        <v>63</v>
      </c>
      <c r="M481">
        <v>109.25</v>
      </c>
      <c r="N481" t="s">
        <v>63</v>
      </c>
      <c r="Q481" t="s">
        <v>85</v>
      </c>
      <c r="R481" t="s">
        <v>26</v>
      </c>
    </row>
    <row r="482" spans="1:18" x14ac:dyDescent="0.35">
      <c r="A482" t="s">
        <v>72</v>
      </c>
      <c r="B482" t="s">
        <v>155</v>
      </c>
      <c r="C482" t="s">
        <v>42</v>
      </c>
      <c r="D482" t="s">
        <v>63</v>
      </c>
      <c r="E482" t="s">
        <v>33</v>
      </c>
      <c r="F482" t="s">
        <v>63</v>
      </c>
      <c r="G482" t="s">
        <v>63</v>
      </c>
      <c r="H482" t="s">
        <v>62</v>
      </c>
      <c r="I482" t="s">
        <v>63</v>
      </c>
      <c r="J482" t="s">
        <v>63</v>
      </c>
      <c r="K482" t="s">
        <v>63</v>
      </c>
      <c r="L482" t="s">
        <v>63</v>
      </c>
      <c r="M482">
        <v>219.48659675639999</v>
      </c>
      <c r="N482" t="s">
        <v>63</v>
      </c>
      <c r="Q482" t="s">
        <v>86</v>
      </c>
      <c r="R482" t="s">
        <v>26</v>
      </c>
    </row>
    <row r="483" spans="1:18" x14ac:dyDescent="0.35">
      <c r="A483" t="s">
        <v>72</v>
      </c>
      <c r="B483" t="s">
        <v>155</v>
      </c>
      <c r="C483" t="s">
        <v>42</v>
      </c>
      <c r="D483" t="s">
        <v>63</v>
      </c>
      <c r="E483" t="s">
        <v>29</v>
      </c>
      <c r="F483" t="s">
        <v>63</v>
      </c>
      <c r="G483" t="s">
        <v>63</v>
      </c>
      <c r="H483" t="s">
        <v>62</v>
      </c>
      <c r="I483" t="s">
        <v>63</v>
      </c>
      <c r="J483" t="s">
        <v>63</v>
      </c>
      <c r="K483" t="s">
        <v>63</v>
      </c>
      <c r="L483" t="s">
        <v>63</v>
      </c>
      <c r="M483">
        <v>35.163072703310398</v>
      </c>
      <c r="N483" t="s">
        <v>63</v>
      </c>
      <c r="Q483" t="s">
        <v>87</v>
      </c>
      <c r="R483" t="s">
        <v>26</v>
      </c>
    </row>
    <row r="484" spans="1:18" x14ac:dyDescent="0.35">
      <c r="A484" t="s">
        <v>72</v>
      </c>
      <c r="B484" t="s">
        <v>155</v>
      </c>
      <c r="C484" t="s">
        <v>42</v>
      </c>
      <c r="D484" t="s">
        <v>63</v>
      </c>
      <c r="E484" t="s">
        <v>27</v>
      </c>
      <c r="F484" t="s">
        <v>63</v>
      </c>
      <c r="G484" t="s">
        <v>63</v>
      </c>
      <c r="H484" t="s">
        <v>62</v>
      </c>
      <c r="I484" t="s">
        <v>63</v>
      </c>
      <c r="J484" t="s">
        <v>63</v>
      </c>
      <c r="K484" t="s">
        <v>63</v>
      </c>
      <c r="L484" t="s">
        <v>63</v>
      </c>
      <c r="M484">
        <v>64.083646796835794</v>
      </c>
      <c r="N484" t="s">
        <v>63</v>
      </c>
      <c r="Q484" t="s">
        <v>88</v>
      </c>
      <c r="R484" t="s">
        <v>26</v>
      </c>
    </row>
    <row r="485" spans="1:18" x14ac:dyDescent="0.35">
      <c r="A485" t="s">
        <v>72</v>
      </c>
      <c r="B485" t="s">
        <v>155</v>
      </c>
      <c r="C485" t="s">
        <v>42</v>
      </c>
      <c r="D485" t="s">
        <v>63</v>
      </c>
      <c r="E485" t="s">
        <v>28</v>
      </c>
      <c r="F485" t="s">
        <v>63</v>
      </c>
      <c r="G485" t="s">
        <v>63</v>
      </c>
      <c r="H485" t="s">
        <v>62</v>
      </c>
      <c r="I485" t="s">
        <v>63</v>
      </c>
      <c r="J485" t="s">
        <v>63</v>
      </c>
      <c r="K485" t="s">
        <v>63</v>
      </c>
      <c r="L485" t="s">
        <v>63</v>
      </c>
      <c r="M485">
        <v>178.36868115294899</v>
      </c>
      <c r="N485" t="s">
        <v>63</v>
      </c>
      <c r="Q485" t="s">
        <v>89</v>
      </c>
      <c r="R485" t="s">
        <v>26</v>
      </c>
    </row>
    <row r="486" spans="1:18" x14ac:dyDescent="0.35">
      <c r="A486" t="s">
        <v>72</v>
      </c>
      <c r="B486" t="s">
        <v>155</v>
      </c>
      <c r="C486" t="s">
        <v>42</v>
      </c>
      <c r="D486" t="s">
        <v>63</v>
      </c>
      <c r="E486" t="s">
        <v>31</v>
      </c>
      <c r="F486" t="s">
        <v>63</v>
      </c>
      <c r="G486" t="s">
        <v>63</v>
      </c>
      <c r="H486" t="s">
        <v>62</v>
      </c>
      <c r="I486" t="s">
        <v>63</v>
      </c>
      <c r="J486" t="s">
        <v>63</v>
      </c>
      <c r="K486" t="s">
        <v>63</v>
      </c>
      <c r="L486" t="s">
        <v>63</v>
      </c>
      <c r="M486">
        <v>44.787126013235998</v>
      </c>
      <c r="N486" t="s">
        <v>63</v>
      </c>
      <c r="Q486" t="s">
        <v>2</v>
      </c>
      <c r="R486" t="s">
        <v>26</v>
      </c>
    </row>
    <row r="487" spans="1:18" x14ac:dyDescent="0.35">
      <c r="A487" t="s">
        <v>72</v>
      </c>
      <c r="B487" t="s">
        <v>155</v>
      </c>
      <c r="C487" t="s">
        <v>42</v>
      </c>
      <c r="D487" t="s">
        <v>63</v>
      </c>
      <c r="E487" t="s">
        <v>32</v>
      </c>
      <c r="F487" t="s">
        <v>63</v>
      </c>
      <c r="G487" t="s">
        <v>63</v>
      </c>
      <c r="H487" t="s">
        <v>62</v>
      </c>
      <c r="I487" t="s">
        <v>63</v>
      </c>
      <c r="J487" t="s">
        <v>63</v>
      </c>
      <c r="K487" t="s">
        <v>63</v>
      </c>
      <c r="L487" t="s">
        <v>63</v>
      </c>
      <c r="M487">
        <v>0</v>
      </c>
      <c r="N487" t="s">
        <v>63</v>
      </c>
      <c r="Q487" t="s">
        <v>90</v>
      </c>
      <c r="R487" t="s">
        <v>26</v>
      </c>
    </row>
    <row r="488" spans="1:18" x14ac:dyDescent="0.35">
      <c r="A488" t="s">
        <v>72</v>
      </c>
      <c r="B488" t="s">
        <v>155</v>
      </c>
      <c r="C488" t="s">
        <v>42</v>
      </c>
      <c r="D488" t="s">
        <v>63</v>
      </c>
      <c r="E488" t="s">
        <v>30</v>
      </c>
      <c r="F488" t="s">
        <v>63</v>
      </c>
      <c r="G488" t="s">
        <v>63</v>
      </c>
      <c r="H488" t="s">
        <v>62</v>
      </c>
      <c r="I488" t="s">
        <v>63</v>
      </c>
      <c r="J488" t="s">
        <v>63</v>
      </c>
      <c r="K488" t="s">
        <v>63</v>
      </c>
      <c r="L488" t="s">
        <v>63</v>
      </c>
      <c r="M488">
        <v>59.277078546929999</v>
      </c>
      <c r="N488" t="s">
        <v>63</v>
      </c>
      <c r="Q488" t="s">
        <v>91</v>
      </c>
      <c r="R488" t="s">
        <v>26</v>
      </c>
    </row>
    <row r="489" spans="1:18" x14ac:dyDescent="0.35">
      <c r="A489" t="s">
        <v>72</v>
      </c>
      <c r="B489" t="s">
        <v>155</v>
      </c>
      <c r="C489" t="s">
        <v>42</v>
      </c>
      <c r="D489" t="s">
        <v>63</v>
      </c>
      <c r="E489" t="s">
        <v>45</v>
      </c>
      <c r="F489" t="s">
        <v>63</v>
      </c>
      <c r="G489" t="s">
        <v>63</v>
      </c>
      <c r="H489" t="s">
        <v>62</v>
      </c>
      <c r="I489" t="s">
        <v>63</v>
      </c>
      <c r="J489" t="s">
        <v>63</v>
      </c>
      <c r="K489" t="s">
        <v>63</v>
      </c>
      <c r="L489" t="s">
        <v>63</v>
      </c>
      <c r="M489">
        <v>81.198650405278201</v>
      </c>
      <c r="N489" t="s">
        <v>63</v>
      </c>
      <c r="Q489" t="s">
        <v>92</v>
      </c>
      <c r="R489" t="s">
        <v>26</v>
      </c>
    </row>
    <row r="490" spans="1:18" x14ac:dyDescent="0.35">
      <c r="A490" t="s">
        <v>72</v>
      </c>
      <c r="B490" t="s">
        <v>155</v>
      </c>
      <c r="C490" t="s">
        <v>42</v>
      </c>
      <c r="D490" t="s">
        <v>63</v>
      </c>
      <c r="E490" t="s">
        <v>46</v>
      </c>
      <c r="F490" t="s">
        <v>63</v>
      </c>
      <c r="G490" t="s">
        <v>63</v>
      </c>
      <c r="H490" t="s">
        <v>62</v>
      </c>
      <c r="I490" t="s">
        <v>63</v>
      </c>
      <c r="J490" t="s">
        <v>63</v>
      </c>
      <c r="K490" t="s">
        <v>63</v>
      </c>
      <c r="L490" t="s">
        <v>63</v>
      </c>
      <c r="M490">
        <v>173.22808321118501</v>
      </c>
      <c r="N490" t="s">
        <v>63</v>
      </c>
      <c r="Q490" t="s">
        <v>93</v>
      </c>
      <c r="R490" t="s">
        <v>26</v>
      </c>
    </row>
    <row r="491" spans="1:18" x14ac:dyDescent="0.35">
      <c r="A491" t="s">
        <v>72</v>
      </c>
      <c r="B491" t="s">
        <v>155</v>
      </c>
      <c r="C491" t="s">
        <v>42</v>
      </c>
      <c r="D491" t="s">
        <v>63</v>
      </c>
      <c r="E491" t="s">
        <v>36</v>
      </c>
      <c r="F491" t="s">
        <v>63</v>
      </c>
      <c r="G491" t="s">
        <v>63</v>
      </c>
      <c r="H491" t="s">
        <v>62</v>
      </c>
      <c r="I491" t="s">
        <v>63</v>
      </c>
      <c r="J491" t="s">
        <v>63</v>
      </c>
      <c r="K491" t="s">
        <v>63</v>
      </c>
      <c r="L491" t="s">
        <v>63</v>
      </c>
      <c r="M491">
        <v>470.22104543899002</v>
      </c>
      <c r="N491" t="s">
        <v>63</v>
      </c>
      <c r="Q491" t="s">
        <v>94</v>
      </c>
      <c r="R491" t="s">
        <v>26</v>
      </c>
    </row>
    <row r="492" spans="1:18" x14ac:dyDescent="0.35">
      <c r="A492" t="s">
        <v>72</v>
      </c>
      <c r="B492" t="s">
        <v>155</v>
      </c>
      <c r="C492" t="s">
        <v>42</v>
      </c>
      <c r="D492" t="s">
        <v>63</v>
      </c>
      <c r="E492" t="s">
        <v>79</v>
      </c>
      <c r="F492" t="s">
        <v>63</v>
      </c>
      <c r="G492" t="s">
        <v>63</v>
      </c>
      <c r="H492" t="s">
        <v>62</v>
      </c>
      <c r="I492" t="s">
        <v>63</v>
      </c>
      <c r="J492" t="s">
        <v>63</v>
      </c>
      <c r="K492" t="s">
        <v>63</v>
      </c>
      <c r="L492" t="s">
        <v>63</v>
      </c>
      <c r="M492">
        <v>813.23013601080004</v>
      </c>
      <c r="N492" t="s">
        <v>63</v>
      </c>
      <c r="Q492" t="s">
        <v>95</v>
      </c>
      <c r="R492" t="s">
        <v>26</v>
      </c>
    </row>
    <row r="493" spans="1:18" x14ac:dyDescent="0.35">
      <c r="A493" t="s">
        <v>72</v>
      </c>
      <c r="B493" t="s">
        <v>155</v>
      </c>
      <c r="C493" t="s">
        <v>42</v>
      </c>
      <c r="D493" t="s">
        <v>63</v>
      </c>
      <c r="E493" t="s">
        <v>80</v>
      </c>
      <c r="F493" t="s">
        <v>63</v>
      </c>
      <c r="G493" t="s">
        <v>63</v>
      </c>
      <c r="H493" t="s">
        <v>62</v>
      </c>
      <c r="I493" t="s">
        <v>63</v>
      </c>
      <c r="J493" t="s">
        <v>63</v>
      </c>
      <c r="K493" t="s">
        <v>63</v>
      </c>
      <c r="L493" t="s">
        <v>63</v>
      </c>
      <c r="M493">
        <v>180.303179616123</v>
      </c>
      <c r="N493" t="s">
        <v>63</v>
      </c>
      <c r="Q493" t="s">
        <v>96</v>
      </c>
      <c r="R493" t="s">
        <v>26</v>
      </c>
    </row>
    <row r="494" spans="1:18" x14ac:dyDescent="0.35">
      <c r="A494" t="s">
        <v>72</v>
      </c>
      <c r="B494" t="s">
        <v>155</v>
      </c>
      <c r="C494" t="s">
        <v>42</v>
      </c>
      <c r="D494" t="s">
        <v>63</v>
      </c>
      <c r="E494" t="s">
        <v>37</v>
      </c>
      <c r="F494" t="s">
        <v>63</v>
      </c>
      <c r="G494" t="s">
        <v>63</v>
      </c>
      <c r="H494" t="s">
        <v>62</v>
      </c>
      <c r="I494" t="s">
        <v>63</v>
      </c>
      <c r="J494" t="s">
        <v>63</v>
      </c>
      <c r="K494" t="s">
        <v>63</v>
      </c>
      <c r="L494" t="s">
        <v>63</v>
      </c>
      <c r="M494">
        <v>5.5388099999999998</v>
      </c>
      <c r="N494" t="s">
        <v>63</v>
      </c>
      <c r="Q494" t="s">
        <v>1</v>
      </c>
      <c r="R494" t="s">
        <v>26</v>
      </c>
    </row>
    <row r="495" spans="1:18" x14ac:dyDescent="0.35">
      <c r="A495" t="s">
        <v>72</v>
      </c>
      <c r="B495" t="s">
        <v>155</v>
      </c>
      <c r="C495" t="s">
        <v>42</v>
      </c>
      <c r="D495" t="s">
        <v>63</v>
      </c>
      <c r="E495" t="s">
        <v>81</v>
      </c>
      <c r="F495" t="s">
        <v>63</v>
      </c>
      <c r="G495" t="s">
        <v>63</v>
      </c>
      <c r="H495" t="s">
        <v>62</v>
      </c>
      <c r="I495" t="s">
        <v>63</v>
      </c>
      <c r="J495" t="s">
        <v>63</v>
      </c>
      <c r="K495" t="s">
        <v>63</v>
      </c>
      <c r="L495" t="s">
        <v>63</v>
      </c>
      <c r="M495">
        <v>52.489485097325399</v>
      </c>
      <c r="N495" t="s">
        <v>63</v>
      </c>
      <c r="Q495" t="s">
        <v>78</v>
      </c>
      <c r="R495" t="s">
        <v>21</v>
      </c>
    </row>
    <row r="496" spans="1:18" x14ac:dyDescent="0.35">
      <c r="A496" t="s">
        <v>72</v>
      </c>
      <c r="B496" t="s">
        <v>155</v>
      </c>
      <c r="C496" t="s">
        <v>42</v>
      </c>
      <c r="D496" t="s">
        <v>63</v>
      </c>
      <c r="E496" t="s">
        <v>35</v>
      </c>
      <c r="F496" t="s">
        <v>63</v>
      </c>
      <c r="G496" t="s">
        <v>63</v>
      </c>
      <c r="H496" t="s">
        <v>62</v>
      </c>
      <c r="I496" t="s">
        <v>63</v>
      </c>
      <c r="J496" t="s">
        <v>63</v>
      </c>
      <c r="K496" t="s">
        <v>63</v>
      </c>
      <c r="L496" t="s">
        <v>63</v>
      </c>
      <c r="M496">
        <v>919.6</v>
      </c>
      <c r="N496" t="s">
        <v>63</v>
      </c>
      <c r="Q496" t="s">
        <v>83</v>
      </c>
      <c r="R496" t="s">
        <v>21</v>
      </c>
    </row>
    <row r="497" spans="1:18" x14ac:dyDescent="0.35">
      <c r="A497" t="s">
        <v>72</v>
      </c>
      <c r="B497" t="s">
        <v>155</v>
      </c>
      <c r="C497" t="s">
        <v>42</v>
      </c>
      <c r="D497" t="s">
        <v>63</v>
      </c>
      <c r="E497" t="s">
        <v>38</v>
      </c>
      <c r="F497" t="s">
        <v>63</v>
      </c>
      <c r="G497" t="s">
        <v>63</v>
      </c>
      <c r="H497" t="s">
        <v>62</v>
      </c>
      <c r="I497" t="s">
        <v>63</v>
      </c>
      <c r="J497" t="s">
        <v>63</v>
      </c>
      <c r="K497" t="s">
        <v>63</v>
      </c>
      <c r="L497" t="s">
        <v>63</v>
      </c>
      <c r="M497">
        <v>8.2370000000000001</v>
      </c>
      <c r="N497" t="s">
        <v>63</v>
      </c>
      <c r="Q497" t="s">
        <v>84</v>
      </c>
      <c r="R497" t="s">
        <v>21</v>
      </c>
    </row>
    <row r="498" spans="1:18" x14ac:dyDescent="0.35">
      <c r="A498" t="s">
        <v>72</v>
      </c>
      <c r="B498" t="s">
        <v>155</v>
      </c>
      <c r="C498" t="s">
        <v>42</v>
      </c>
      <c r="D498" t="s">
        <v>63</v>
      </c>
      <c r="E498" t="s">
        <v>39</v>
      </c>
      <c r="F498" t="s">
        <v>63</v>
      </c>
      <c r="G498" t="s">
        <v>63</v>
      </c>
      <c r="H498" t="s">
        <v>62</v>
      </c>
      <c r="I498" t="s">
        <v>63</v>
      </c>
      <c r="J498" t="s">
        <v>63</v>
      </c>
      <c r="K498" t="s">
        <v>63</v>
      </c>
      <c r="L498" t="s">
        <v>63</v>
      </c>
      <c r="M498">
        <v>66.153308842321806</v>
      </c>
      <c r="N498" t="s">
        <v>63</v>
      </c>
      <c r="Q498" t="s">
        <v>85</v>
      </c>
      <c r="R498" t="s">
        <v>21</v>
      </c>
    </row>
    <row r="499" spans="1:18" x14ac:dyDescent="0.35">
      <c r="A499" t="s">
        <v>72</v>
      </c>
      <c r="B499" t="s">
        <v>155</v>
      </c>
      <c r="C499" t="s">
        <v>42</v>
      </c>
      <c r="D499" t="s">
        <v>63</v>
      </c>
      <c r="E499" t="s">
        <v>82</v>
      </c>
      <c r="F499" t="s">
        <v>63</v>
      </c>
      <c r="G499" t="s">
        <v>63</v>
      </c>
      <c r="H499" t="s">
        <v>62</v>
      </c>
      <c r="I499" t="s">
        <v>63</v>
      </c>
      <c r="J499" t="s">
        <v>63</v>
      </c>
      <c r="K499" t="s">
        <v>63</v>
      </c>
      <c r="L499" t="s">
        <v>63</v>
      </c>
      <c r="M499">
        <v>54.438600645701001</v>
      </c>
      <c r="N499" t="s">
        <v>63</v>
      </c>
      <c r="Q499" t="s">
        <v>86</v>
      </c>
      <c r="R499" t="s">
        <v>21</v>
      </c>
    </row>
    <row r="500" spans="1:18" x14ac:dyDescent="0.35">
      <c r="A500" t="s">
        <v>72</v>
      </c>
      <c r="B500" t="s">
        <v>155</v>
      </c>
      <c r="C500" t="s">
        <v>42</v>
      </c>
      <c r="D500" t="s">
        <v>63</v>
      </c>
      <c r="E500" t="s">
        <v>20</v>
      </c>
      <c r="F500" t="s">
        <v>63</v>
      </c>
      <c r="G500" t="s">
        <v>63</v>
      </c>
      <c r="H500" t="s">
        <v>62</v>
      </c>
      <c r="I500" t="s">
        <v>63</v>
      </c>
      <c r="J500" t="s">
        <v>63</v>
      </c>
      <c r="K500" t="s">
        <v>63</v>
      </c>
      <c r="L500" t="s">
        <v>63</v>
      </c>
      <c r="M500">
        <v>7.1100865620000002</v>
      </c>
      <c r="N500" t="s">
        <v>63</v>
      </c>
      <c r="Q500" t="s">
        <v>87</v>
      </c>
      <c r="R500" t="s">
        <v>21</v>
      </c>
    </row>
    <row r="501" spans="1:18" x14ac:dyDescent="0.35">
      <c r="A501" t="s">
        <v>72</v>
      </c>
      <c r="B501" t="s">
        <v>155</v>
      </c>
      <c r="C501" t="s">
        <v>42</v>
      </c>
      <c r="D501" t="s">
        <v>63</v>
      </c>
      <c r="E501" t="s">
        <v>40</v>
      </c>
      <c r="F501" t="s">
        <v>63</v>
      </c>
      <c r="G501" t="s">
        <v>63</v>
      </c>
      <c r="H501" t="s">
        <v>62</v>
      </c>
      <c r="I501" t="s">
        <v>63</v>
      </c>
      <c r="J501" t="s">
        <v>63</v>
      </c>
      <c r="K501" t="s">
        <v>63</v>
      </c>
      <c r="L501" t="s">
        <v>63</v>
      </c>
      <c r="M501">
        <v>5.0101007256000001</v>
      </c>
      <c r="N501" t="s">
        <v>63</v>
      </c>
      <c r="Q501" t="s">
        <v>88</v>
      </c>
      <c r="R501" t="s">
        <v>21</v>
      </c>
    </row>
    <row r="502" spans="1:18" x14ac:dyDescent="0.35">
      <c r="A502" t="s">
        <v>72</v>
      </c>
      <c r="B502" t="s">
        <v>155</v>
      </c>
      <c r="C502" t="s">
        <v>42</v>
      </c>
      <c r="D502" t="s">
        <v>63</v>
      </c>
      <c r="E502" t="s">
        <v>49</v>
      </c>
      <c r="F502" t="s">
        <v>63</v>
      </c>
      <c r="G502" t="s">
        <v>63</v>
      </c>
      <c r="H502" t="s">
        <v>62</v>
      </c>
      <c r="I502" t="s">
        <v>63</v>
      </c>
      <c r="J502" t="s">
        <v>63</v>
      </c>
      <c r="K502" t="s">
        <v>63</v>
      </c>
      <c r="L502" t="s">
        <v>63</v>
      </c>
      <c r="M502">
        <v>25.898470073381201</v>
      </c>
      <c r="N502" t="s">
        <v>63</v>
      </c>
      <c r="Q502" t="s">
        <v>89</v>
      </c>
      <c r="R502" t="s">
        <v>21</v>
      </c>
    </row>
    <row r="503" spans="1:18" x14ac:dyDescent="0.35">
      <c r="A503" t="s">
        <v>72</v>
      </c>
      <c r="B503" t="s">
        <v>155</v>
      </c>
      <c r="C503" t="s">
        <v>42</v>
      </c>
      <c r="D503" t="s">
        <v>63</v>
      </c>
      <c r="E503" t="s">
        <v>25</v>
      </c>
      <c r="F503" t="s">
        <v>63</v>
      </c>
      <c r="G503" t="s">
        <v>63</v>
      </c>
      <c r="H503" t="s">
        <v>62</v>
      </c>
      <c r="I503" t="s">
        <v>63</v>
      </c>
      <c r="J503" t="s">
        <v>63</v>
      </c>
      <c r="K503" t="s">
        <v>63</v>
      </c>
      <c r="L503" t="s">
        <v>63</v>
      </c>
      <c r="M503">
        <v>73.209453166202906</v>
      </c>
      <c r="N503" t="s">
        <v>63</v>
      </c>
      <c r="Q503" t="s">
        <v>2</v>
      </c>
      <c r="R503" t="s">
        <v>21</v>
      </c>
    </row>
    <row r="504" spans="1:18" x14ac:dyDescent="0.35">
      <c r="A504" t="s">
        <v>72</v>
      </c>
      <c r="B504" t="s">
        <v>155</v>
      </c>
      <c r="C504" t="s">
        <v>42</v>
      </c>
      <c r="D504" t="s">
        <v>63</v>
      </c>
      <c r="E504" t="s">
        <v>44</v>
      </c>
      <c r="F504" t="s">
        <v>63</v>
      </c>
      <c r="G504" t="s">
        <v>63</v>
      </c>
      <c r="H504" t="s">
        <v>62</v>
      </c>
      <c r="I504" t="s">
        <v>63</v>
      </c>
      <c r="J504" t="s">
        <v>63</v>
      </c>
      <c r="K504" t="s">
        <v>63</v>
      </c>
      <c r="L504" t="s">
        <v>63</v>
      </c>
      <c r="M504">
        <v>89.422136577546695</v>
      </c>
      <c r="N504" t="s">
        <v>63</v>
      </c>
      <c r="Q504" t="s">
        <v>90</v>
      </c>
      <c r="R504" t="s">
        <v>21</v>
      </c>
    </row>
    <row r="505" spans="1:18" x14ac:dyDescent="0.35">
      <c r="A505" t="s">
        <v>72</v>
      </c>
      <c r="B505" t="s">
        <v>155</v>
      </c>
      <c r="C505" t="s">
        <v>42</v>
      </c>
      <c r="D505" t="s">
        <v>63</v>
      </c>
      <c r="E505" t="s">
        <v>50</v>
      </c>
      <c r="F505" t="s">
        <v>63</v>
      </c>
      <c r="G505" t="s">
        <v>63</v>
      </c>
      <c r="H505" t="s">
        <v>62</v>
      </c>
      <c r="I505" t="s">
        <v>63</v>
      </c>
      <c r="J505" t="s">
        <v>63</v>
      </c>
      <c r="K505" t="s">
        <v>63</v>
      </c>
      <c r="L505" t="s">
        <v>63</v>
      </c>
      <c r="M505">
        <v>16.502036499598098</v>
      </c>
      <c r="N505" t="s">
        <v>63</v>
      </c>
      <c r="Q505" t="s">
        <v>91</v>
      </c>
      <c r="R505" t="s">
        <v>21</v>
      </c>
    </row>
    <row r="506" spans="1:18" x14ac:dyDescent="0.35">
      <c r="A506" t="s">
        <v>72</v>
      </c>
      <c r="B506" t="s">
        <v>155</v>
      </c>
      <c r="C506" t="s">
        <v>42</v>
      </c>
      <c r="D506" t="s">
        <v>63</v>
      </c>
      <c r="E506" t="s">
        <v>26</v>
      </c>
      <c r="F506" t="s">
        <v>63</v>
      </c>
      <c r="G506" t="s">
        <v>63</v>
      </c>
      <c r="H506" t="s">
        <v>62</v>
      </c>
      <c r="I506" t="s">
        <v>63</v>
      </c>
      <c r="J506" t="s">
        <v>63</v>
      </c>
      <c r="K506" t="s">
        <v>63</v>
      </c>
      <c r="L506" t="s">
        <v>63</v>
      </c>
      <c r="M506">
        <v>0.59190712456460104</v>
      </c>
      <c r="N506" t="s">
        <v>63</v>
      </c>
      <c r="Q506" t="s">
        <v>92</v>
      </c>
      <c r="R506" t="s">
        <v>21</v>
      </c>
    </row>
    <row r="507" spans="1:18" x14ac:dyDescent="0.35">
      <c r="A507" t="s">
        <v>72</v>
      </c>
      <c r="B507" t="s">
        <v>155</v>
      </c>
      <c r="C507" t="s">
        <v>42</v>
      </c>
      <c r="D507" t="s">
        <v>63</v>
      </c>
      <c r="E507" t="s">
        <v>21</v>
      </c>
      <c r="F507" t="s">
        <v>63</v>
      </c>
      <c r="G507" t="s">
        <v>63</v>
      </c>
      <c r="H507" t="s">
        <v>62</v>
      </c>
      <c r="I507" t="s">
        <v>63</v>
      </c>
      <c r="J507" t="s">
        <v>63</v>
      </c>
      <c r="K507" t="s">
        <v>63</v>
      </c>
      <c r="L507" t="s">
        <v>63</v>
      </c>
      <c r="M507">
        <v>19.923942173566999</v>
      </c>
      <c r="N507" t="s">
        <v>63</v>
      </c>
      <c r="Q507" t="s">
        <v>93</v>
      </c>
      <c r="R507" t="s">
        <v>21</v>
      </c>
    </row>
    <row r="508" spans="1:18" x14ac:dyDescent="0.35">
      <c r="A508" t="s">
        <v>72</v>
      </c>
      <c r="B508" t="s">
        <v>155</v>
      </c>
      <c r="C508" t="s">
        <v>42</v>
      </c>
      <c r="D508" t="s">
        <v>63</v>
      </c>
      <c r="E508" t="s">
        <v>47</v>
      </c>
      <c r="F508" t="s">
        <v>63</v>
      </c>
      <c r="G508" t="s">
        <v>63</v>
      </c>
      <c r="H508" t="s">
        <v>62</v>
      </c>
      <c r="I508" t="s">
        <v>63</v>
      </c>
      <c r="J508" t="s">
        <v>63</v>
      </c>
      <c r="K508" t="s">
        <v>63</v>
      </c>
      <c r="L508" t="s">
        <v>63</v>
      </c>
      <c r="M508">
        <v>10.7940250818938</v>
      </c>
      <c r="N508" t="s">
        <v>63</v>
      </c>
      <c r="Q508" t="s">
        <v>94</v>
      </c>
      <c r="R508" t="s">
        <v>21</v>
      </c>
    </row>
    <row r="509" spans="1:18" x14ac:dyDescent="0.35">
      <c r="A509" t="s">
        <v>72</v>
      </c>
      <c r="B509" t="s">
        <v>155</v>
      </c>
      <c r="C509" t="s">
        <v>42</v>
      </c>
      <c r="D509" t="s">
        <v>63</v>
      </c>
      <c r="E509" t="s">
        <v>48</v>
      </c>
      <c r="F509" t="s">
        <v>63</v>
      </c>
      <c r="G509" t="s">
        <v>63</v>
      </c>
      <c r="H509" t="s">
        <v>62</v>
      </c>
      <c r="I509" t="s">
        <v>63</v>
      </c>
      <c r="J509" t="s">
        <v>63</v>
      </c>
      <c r="K509" t="s">
        <v>63</v>
      </c>
      <c r="L509" t="s">
        <v>63</v>
      </c>
      <c r="M509">
        <v>412.94478436484297</v>
      </c>
      <c r="N509" t="s">
        <v>63</v>
      </c>
      <c r="Q509" t="s">
        <v>95</v>
      </c>
      <c r="R509" t="s">
        <v>21</v>
      </c>
    </row>
    <row r="510" spans="1:18" x14ac:dyDescent="0.35">
      <c r="A510" t="s">
        <v>72</v>
      </c>
      <c r="B510" t="s">
        <v>155</v>
      </c>
      <c r="C510" t="s">
        <v>42</v>
      </c>
      <c r="D510" t="s">
        <v>63</v>
      </c>
      <c r="E510" t="s">
        <v>15</v>
      </c>
      <c r="F510" t="s">
        <v>63</v>
      </c>
      <c r="G510" t="s">
        <v>63</v>
      </c>
      <c r="H510" t="s">
        <v>62</v>
      </c>
      <c r="I510" t="s">
        <v>63</v>
      </c>
      <c r="J510" t="s">
        <v>63</v>
      </c>
      <c r="K510" t="s">
        <v>63</v>
      </c>
      <c r="L510" t="s">
        <v>63</v>
      </c>
      <c r="M510">
        <v>0.79756027920000006</v>
      </c>
      <c r="N510" t="s">
        <v>63</v>
      </c>
      <c r="Q510" t="s">
        <v>96</v>
      </c>
      <c r="R510" t="s">
        <v>21</v>
      </c>
    </row>
    <row r="511" spans="1:18" x14ac:dyDescent="0.35">
      <c r="A511" t="s">
        <v>72</v>
      </c>
      <c r="B511" t="s">
        <v>155</v>
      </c>
      <c r="C511" t="s">
        <v>42</v>
      </c>
      <c r="D511" t="s">
        <v>63</v>
      </c>
      <c r="E511" t="s">
        <v>14</v>
      </c>
      <c r="F511" t="s">
        <v>63</v>
      </c>
      <c r="G511" t="s">
        <v>63</v>
      </c>
      <c r="H511" t="s">
        <v>62</v>
      </c>
      <c r="I511" t="s">
        <v>63</v>
      </c>
      <c r="J511" t="s">
        <v>63</v>
      </c>
      <c r="K511" t="s">
        <v>63</v>
      </c>
      <c r="L511" t="s">
        <v>63</v>
      </c>
      <c r="M511">
        <v>306.15462535680001</v>
      </c>
      <c r="N511" t="s">
        <v>63</v>
      </c>
      <c r="Q511" t="s">
        <v>1</v>
      </c>
      <c r="R511" t="s">
        <v>21</v>
      </c>
    </row>
    <row r="512" spans="1:18" x14ac:dyDescent="0.35">
      <c r="A512" t="s">
        <v>72</v>
      </c>
      <c r="B512" t="s">
        <v>155</v>
      </c>
      <c r="C512" t="s">
        <v>42</v>
      </c>
      <c r="D512" t="s">
        <v>63</v>
      </c>
      <c r="E512" t="s">
        <v>16</v>
      </c>
      <c r="F512" t="s">
        <v>63</v>
      </c>
      <c r="G512" t="s">
        <v>63</v>
      </c>
      <c r="H512" t="s">
        <v>62</v>
      </c>
      <c r="I512" t="s">
        <v>63</v>
      </c>
      <c r="J512" t="s">
        <v>63</v>
      </c>
      <c r="K512" t="s">
        <v>63</v>
      </c>
      <c r="L512" t="s">
        <v>63</v>
      </c>
      <c r="M512">
        <v>3.2476815007200002</v>
      </c>
      <c r="N512" t="s">
        <v>63</v>
      </c>
      <c r="Q512" t="s">
        <v>78</v>
      </c>
      <c r="R512" t="s">
        <v>47</v>
      </c>
    </row>
    <row r="513" spans="1:18" x14ac:dyDescent="0.35">
      <c r="A513" t="s">
        <v>72</v>
      </c>
      <c r="B513" t="s">
        <v>155</v>
      </c>
      <c r="C513" t="s">
        <v>42</v>
      </c>
      <c r="D513" t="s">
        <v>63</v>
      </c>
      <c r="E513" t="s">
        <v>17</v>
      </c>
      <c r="F513" t="s">
        <v>63</v>
      </c>
      <c r="G513" t="s">
        <v>63</v>
      </c>
      <c r="H513" t="s">
        <v>62</v>
      </c>
      <c r="I513" t="s">
        <v>63</v>
      </c>
      <c r="J513" t="s">
        <v>63</v>
      </c>
      <c r="K513" t="s">
        <v>63</v>
      </c>
      <c r="L513" t="s">
        <v>63</v>
      </c>
      <c r="M513">
        <v>12.70707448968</v>
      </c>
      <c r="N513" t="s">
        <v>63</v>
      </c>
      <c r="Q513" t="s">
        <v>83</v>
      </c>
      <c r="R513" t="s">
        <v>47</v>
      </c>
    </row>
    <row r="514" spans="1:18" x14ac:dyDescent="0.35">
      <c r="A514" t="s">
        <v>72</v>
      </c>
      <c r="B514" t="s">
        <v>155</v>
      </c>
      <c r="C514" t="s">
        <v>42</v>
      </c>
      <c r="D514" t="s">
        <v>63</v>
      </c>
      <c r="E514" t="s">
        <v>18</v>
      </c>
      <c r="F514" t="s">
        <v>63</v>
      </c>
      <c r="G514" t="s">
        <v>63</v>
      </c>
      <c r="H514" t="s">
        <v>62</v>
      </c>
      <c r="I514" t="s">
        <v>63</v>
      </c>
      <c r="J514" t="s">
        <v>63</v>
      </c>
      <c r="K514" t="s">
        <v>63</v>
      </c>
      <c r="L514" t="s">
        <v>63</v>
      </c>
      <c r="M514">
        <v>21.6387766044</v>
      </c>
      <c r="N514" t="s">
        <v>63</v>
      </c>
      <c r="Q514" t="s">
        <v>84</v>
      </c>
      <c r="R514" t="s">
        <v>47</v>
      </c>
    </row>
    <row r="515" spans="1:18" x14ac:dyDescent="0.35">
      <c r="A515" t="s">
        <v>72</v>
      </c>
      <c r="B515" t="s">
        <v>155</v>
      </c>
      <c r="C515" t="s">
        <v>42</v>
      </c>
      <c r="D515" t="s">
        <v>63</v>
      </c>
      <c r="E515" t="s">
        <v>19</v>
      </c>
      <c r="F515" t="s">
        <v>63</v>
      </c>
      <c r="G515" t="s">
        <v>63</v>
      </c>
      <c r="H515" t="s">
        <v>62</v>
      </c>
      <c r="I515" t="s">
        <v>63</v>
      </c>
      <c r="J515" t="s">
        <v>63</v>
      </c>
      <c r="K515" t="s">
        <v>63</v>
      </c>
      <c r="L515" t="s">
        <v>63</v>
      </c>
      <c r="M515">
        <v>816.86822656319998</v>
      </c>
      <c r="N515" t="s">
        <v>63</v>
      </c>
      <c r="Q515" t="s">
        <v>85</v>
      </c>
      <c r="R515" t="s">
        <v>47</v>
      </c>
    </row>
    <row r="516" spans="1:18" x14ac:dyDescent="0.35">
      <c r="A516" t="s">
        <v>72</v>
      </c>
      <c r="B516" t="s">
        <v>155</v>
      </c>
      <c r="C516" t="s">
        <v>42</v>
      </c>
      <c r="D516" t="s">
        <v>63</v>
      </c>
      <c r="E516" t="s">
        <v>111</v>
      </c>
      <c r="F516" t="s">
        <v>63</v>
      </c>
      <c r="G516" t="s">
        <v>63</v>
      </c>
      <c r="H516" t="s">
        <v>62</v>
      </c>
      <c r="I516" t="s">
        <v>63</v>
      </c>
      <c r="J516" t="s">
        <v>63</v>
      </c>
      <c r="K516" t="s">
        <v>63</v>
      </c>
      <c r="L516" t="s">
        <v>63</v>
      </c>
      <c r="M516">
        <v>4.55</v>
      </c>
      <c r="N516" t="s">
        <v>63</v>
      </c>
      <c r="Q516" t="s">
        <v>86</v>
      </c>
      <c r="R516" t="s">
        <v>47</v>
      </c>
    </row>
    <row r="517" spans="1:18" x14ac:dyDescent="0.35">
      <c r="A517" t="s">
        <v>72</v>
      </c>
      <c r="B517" t="s">
        <v>155</v>
      </c>
      <c r="C517" t="s">
        <v>42</v>
      </c>
      <c r="D517" t="s">
        <v>63</v>
      </c>
      <c r="E517" t="s">
        <v>112</v>
      </c>
      <c r="F517" t="s">
        <v>63</v>
      </c>
      <c r="G517" t="s">
        <v>63</v>
      </c>
      <c r="H517" t="s">
        <v>62</v>
      </c>
      <c r="I517" t="s">
        <v>63</v>
      </c>
      <c r="J517" t="s">
        <v>63</v>
      </c>
      <c r="K517" t="s">
        <v>63</v>
      </c>
      <c r="L517" t="s">
        <v>63</v>
      </c>
      <c r="M517">
        <v>0.9</v>
      </c>
      <c r="N517" t="s">
        <v>63</v>
      </c>
      <c r="Q517" t="s">
        <v>87</v>
      </c>
      <c r="R517" t="s">
        <v>47</v>
      </c>
    </row>
    <row r="518" spans="1:18" x14ac:dyDescent="0.35">
      <c r="A518" t="s">
        <v>72</v>
      </c>
      <c r="B518" t="s">
        <v>155</v>
      </c>
      <c r="C518" t="s">
        <v>42</v>
      </c>
      <c r="D518" t="s">
        <v>63</v>
      </c>
      <c r="E518" t="s">
        <v>61</v>
      </c>
      <c r="F518" t="s">
        <v>63</v>
      </c>
      <c r="G518" t="s">
        <v>63</v>
      </c>
      <c r="H518" t="s">
        <v>62</v>
      </c>
      <c r="I518" t="s">
        <v>63</v>
      </c>
      <c r="J518" t="s">
        <v>63</v>
      </c>
      <c r="K518" t="s">
        <v>63</v>
      </c>
      <c r="L518" t="s">
        <v>63</v>
      </c>
      <c r="M518">
        <v>3.15</v>
      </c>
      <c r="N518" t="s">
        <v>63</v>
      </c>
      <c r="Q518" t="s">
        <v>88</v>
      </c>
      <c r="R518" t="s">
        <v>47</v>
      </c>
    </row>
    <row r="519" spans="1:18" x14ac:dyDescent="0.35">
      <c r="A519" t="s">
        <v>72</v>
      </c>
      <c r="B519" t="s">
        <v>155</v>
      </c>
      <c r="C519" t="s">
        <v>42</v>
      </c>
      <c r="D519" t="s">
        <v>63</v>
      </c>
      <c r="E519" t="s">
        <v>59</v>
      </c>
      <c r="F519" t="s">
        <v>63</v>
      </c>
      <c r="G519" t="s">
        <v>63</v>
      </c>
      <c r="H519" t="s">
        <v>62</v>
      </c>
      <c r="I519" t="s">
        <v>63</v>
      </c>
      <c r="J519" t="s">
        <v>63</v>
      </c>
      <c r="K519" t="s">
        <v>63</v>
      </c>
      <c r="L519" t="s">
        <v>63</v>
      </c>
      <c r="M519">
        <v>317.88</v>
      </c>
      <c r="N519" t="s">
        <v>63</v>
      </c>
      <c r="Q519" t="s">
        <v>89</v>
      </c>
      <c r="R519" t="s">
        <v>47</v>
      </c>
    </row>
    <row r="520" spans="1:18" x14ac:dyDescent="0.35">
      <c r="A520" t="s">
        <v>72</v>
      </c>
      <c r="B520" t="s">
        <v>155</v>
      </c>
      <c r="C520" t="s">
        <v>42</v>
      </c>
      <c r="D520" t="s">
        <v>63</v>
      </c>
      <c r="E520" t="s">
        <v>64</v>
      </c>
      <c r="F520" t="s">
        <v>63</v>
      </c>
      <c r="G520" t="s">
        <v>63</v>
      </c>
      <c r="H520" t="s">
        <v>62</v>
      </c>
      <c r="I520" t="s">
        <v>63</v>
      </c>
      <c r="J520" t="s">
        <v>63</v>
      </c>
      <c r="K520" t="s">
        <v>63</v>
      </c>
      <c r="L520" t="s">
        <v>63</v>
      </c>
      <c r="M520">
        <v>31.5</v>
      </c>
      <c r="N520" t="s">
        <v>63</v>
      </c>
      <c r="Q520" t="s">
        <v>2</v>
      </c>
      <c r="R520" t="s">
        <v>47</v>
      </c>
    </row>
    <row r="521" spans="1:18" x14ac:dyDescent="0.35">
      <c r="A521" t="s">
        <v>72</v>
      </c>
      <c r="B521" t="s">
        <v>155</v>
      </c>
      <c r="C521" t="s">
        <v>42</v>
      </c>
      <c r="D521" t="s">
        <v>63</v>
      </c>
      <c r="E521" t="s">
        <v>65</v>
      </c>
      <c r="F521" t="s">
        <v>63</v>
      </c>
      <c r="G521" t="s">
        <v>63</v>
      </c>
      <c r="H521" t="s">
        <v>62</v>
      </c>
      <c r="I521" t="s">
        <v>63</v>
      </c>
      <c r="J521" t="s">
        <v>63</v>
      </c>
      <c r="K521" t="s">
        <v>63</v>
      </c>
      <c r="L521" t="s">
        <v>63</v>
      </c>
      <c r="M521">
        <v>51</v>
      </c>
      <c r="N521" t="s">
        <v>63</v>
      </c>
      <c r="Q521" t="s">
        <v>90</v>
      </c>
      <c r="R521" t="s">
        <v>47</v>
      </c>
    </row>
    <row r="522" spans="1:18" x14ac:dyDescent="0.35">
      <c r="A522" t="s">
        <v>72</v>
      </c>
      <c r="B522" t="s">
        <v>156</v>
      </c>
      <c r="C522" t="s">
        <v>42</v>
      </c>
      <c r="D522" t="s">
        <v>63</v>
      </c>
      <c r="E522" t="s">
        <v>33</v>
      </c>
      <c r="F522" t="s">
        <v>63</v>
      </c>
      <c r="G522" t="s">
        <v>63</v>
      </c>
      <c r="H522" t="s">
        <v>62</v>
      </c>
      <c r="I522" t="s">
        <v>63</v>
      </c>
      <c r="J522" t="s">
        <v>63</v>
      </c>
      <c r="K522" t="s">
        <v>63</v>
      </c>
      <c r="L522" t="s">
        <v>63</v>
      </c>
      <c r="M522">
        <v>137.0081691252</v>
      </c>
      <c r="N522" t="s">
        <v>63</v>
      </c>
      <c r="Q522" t="s">
        <v>91</v>
      </c>
      <c r="R522" t="s">
        <v>47</v>
      </c>
    </row>
    <row r="523" spans="1:18" x14ac:dyDescent="0.35">
      <c r="A523" t="s">
        <v>72</v>
      </c>
      <c r="B523" t="s">
        <v>156</v>
      </c>
      <c r="C523" t="s">
        <v>42</v>
      </c>
      <c r="D523" t="s">
        <v>63</v>
      </c>
      <c r="E523" t="s">
        <v>29</v>
      </c>
      <c r="F523" t="s">
        <v>63</v>
      </c>
      <c r="G523" t="s">
        <v>63</v>
      </c>
      <c r="H523" t="s">
        <v>62</v>
      </c>
      <c r="I523" t="s">
        <v>63</v>
      </c>
      <c r="J523" t="s">
        <v>63</v>
      </c>
      <c r="K523" t="s">
        <v>63</v>
      </c>
      <c r="L523" t="s">
        <v>63</v>
      </c>
      <c r="M523">
        <v>50.927309385476399</v>
      </c>
      <c r="N523" t="s">
        <v>63</v>
      </c>
      <c r="Q523" t="s">
        <v>92</v>
      </c>
      <c r="R523" t="s">
        <v>47</v>
      </c>
    </row>
    <row r="524" spans="1:18" x14ac:dyDescent="0.35">
      <c r="A524" t="s">
        <v>72</v>
      </c>
      <c r="B524" t="s">
        <v>156</v>
      </c>
      <c r="C524" t="s">
        <v>42</v>
      </c>
      <c r="D524" t="s">
        <v>63</v>
      </c>
      <c r="E524" t="s">
        <v>27</v>
      </c>
      <c r="F524" t="s">
        <v>63</v>
      </c>
      <c r="G524" t="s">
        <v>63</v>
      </c>
      <c r="H524" t="s">
        <v>62</v>
      </c>
      <c r="I524" t="s">
        <v>63</v>
      </c>
      <c r="J524" t="s">
        <v>63</v>
      </c>
      <c r="K524" t="s">
        <v>63</v>
      </c>
      <c r="L524" t="s">
        <v>63</v>
      </c>
      <c r="M524">
        <v>83.468947013950697</v>
      </c>
      <c r="N524" t="s">
        <v>63</v>
      </c>
      <c r="Q524" t="s">
        <v>93</v>
      </c>
      <c r="R524" t="s">
        <v>47</v>
      </c>
    </row>
    <row r="525" spans="1:18" x14ac:dyDescent="0.35">
      <c r="A525" t="s">
        <v>72</v>
      </c>
      <c r="B525" t="s">
        <v>156</v>
      </c>
      <c r="C525" t="s">
        <v>42</v>
      </c>
      <c r="D525" t="s">
        <v>63</v>
      </c>
      <c r="E525" t="s">
        <v>28</v>
      </c>
      <c r="F525" t="s">
        <v>63</v>
      </c>
      <c r="G525" t="s">
        <v>63</v>
      </c>
      <c r="H525" t="s">
        <v>62</v>
      </c>
      <c r="I525" t="s">
        <v>63</v>
      </c>
      <c r="J525" t="s">
        <v>63</v>
      </c>
      <c r="K525" t="s">
        <v>63</v>
      </c>
      <c r="L525" t="s">
        <v>63</v>
      </c>
      <c r="M525">
        <v>269.060151133624</v>
      </c>
      <c r="N525" t="s">
        <v>63</v>
      </c>
      <c r="Q525" t="s">
        <v>94</v>
      </c>
      <c r="R525" t="s">
        <v>47</v>
      </c>
    </row>
    <row r="526" spans="1:18" x14ac:dyDescent="0.35">
      <c r="A526" t="s">
        <v>72</v>
      </c>
      <c r="B526" t="s">
        <v>156</v>
      </c>
      <c r="C526" t="s">
        <v>42</v>
      </c>
      <c r="D526" t="s">
        <v>63</v>
      </c>
      <c r="E526" t="s">
        <v>31</v>
      </c>
      <c r="F526" t="s">
        <v>63</v>
      </c>
      <c r="G526" t="s">
        <v>63</v>
      </c>
      <c r="H526" t="s">
        <v>62</v>
      </c>
      <c r="I526" t="s">
        <v>63</v>
      </c>
      <c r="J526" t="s">
        <v>63</v>
      </c>
      <c r="K526" t="s">
        <v>63</v>
      </c>
      <c r="L526" t="s">
        <v>63</v>
      </c>
      <c r="M526">
        <v>67.559118652836005</v>
      </c>
      <c r="N526" t="s">
        <v>63</v>
      </c>
      <c r="Q526" t="s">
        <v>95</v>
      </c>
      <c r="R526" t="s">
        <v>47</v>
      </c>
    </row>
    <row r="527" spans="1:18" x14ac:dyDescent="0.35">
      <c r="A527" t="s">
        <v>72</v>
      </c>
      <c r="B527" t="s">
        <v>156</v>
      </c>
      <c r="C527" t="s">
        <v>42</v>
      </c>
      <c r="D527" t="s">
        <v>63</v>
      </c>
      <c r="E527" t="s">
        <v>32</v>
      </c>
      <c r="F527" t="s">
        <v>63</v>
      </c>
      <c r="G527" t="s">
        <v>63</v>
      </c>
      <c r="H527" t="s">
        <v>62</v>
      </c>
      <c r="I527" t="s">
        <v>63</v>
      </c>
      <c r="J527" t="s">
        <v>63</v>
      </c>
      <c r="K527" t="s">
        <v>63</v>
      </c>
      <c r="L527" t="s">
        <v>63</v>
      </c>
      <c r="M527">
        <v>0</v>
      </c>
      <c r="N527" t="s">
        <v>63</v>
      </c>
      <c r="Q527" t="s">
        <v>96</v>
      </c>
      <c r="R527" t="s">
        <v>47</v>
      </c>
    </row>
    <row r="528" spans="1:18" x14ac:dyDescent="0.35">
      <c r="A528" t="s">
        <v>72</v>
      </c>
      <c r="B528" t="s">
        <v>156</v>
      </c>
      <c r="C528" t="s">
        <v>42</v>
      </c>
      <c r="D528" t="s">
        <v>63</v>
      </c>
      <c r="E528" t="s">
        <v>30</v>
      </c>
      <c r="F528" t="s">
        <v>63</v>
      </c>
      <c r="G528" t="s">
        <v>63</v>
      </c>
      <c r="H528" t="s">
        <v>62</v>
      </c>
      <c r="I528" t="s">
        <v>63</v>
      </c>
      <c r="J528" t="s">
        <v>63</v>
      </c>
      <c r="K528" t="s">
        <v>63</v>
      </c>
      <c r="L528" t="s">
        <v>63</v>
      </c>
      <c r="M528">
        <v>89.416480569930002</v>
      </c>
      <c r="N528" t="s">
        <v>63</v>
      </c>
      <c r="Q528" t="s">
        <v>1</v>
      </c>
      <c r="R528" t="s">
        <v>47</v>
      </c>
    </row>
    <row r="529" spans="1:18" x14ac:dyDescent="0.35">
      <c r="A529" t="s">
        <v>72</v>
      </c>
      <c r="B529" t="s">
        <v>156</v>
      </c>
      <c r="C529" t="s">
        <v>42</v>
      </c>
      <c r="D529" t="s">
        <v>63</v>
      </c>
      <c r="E529" t="s">
        <v>45</v>
      </c>
      <c r="F529" t="s">
        <v>63</v>
      </c>
      <c r="G529" t="s">
        <v>63</v>
      </c>
      <c r="H529" t="s">
        <v>62</v>
      </c>
      <c r="I529" t="s">
        <v>63</v>
      </c>
      <c r="J529" t="s">
        <v>63</v>
      </c>
      <c r="K529" t="s">
        <v>63</v>
      </c>
      <c r="L529" t="s">
        <v>63</v>
      </c>
      <c r="M529">
        <v>124.07280936810299</v>
      </c>
      <c r="N529" t="s">
        <v>63</v>
      </c>
      <c r="Q529" t="s">
        <v>78</v>
      </c>
      <c r="R529" t="s">
        <v>48</v>
      </c>
    </row>
    <row r="530" spans="1:18" x14ac:dyDescent="0.35">
      <c r="A530" t="s">
        <v>72</v>
      </c>
      <c r="B530" t="s">
        <v>156</v>
      </c>
      <c r="C530" t="s">
        <v>42</v>
      </c>
      <c r="D530" t="s">
        <v>63</v>
      </c>
      <c r="E530" t="s">
        <v>46</v>
      </c>
      <c r="F530" t="s">
        <v>63</v>
      </c>
      <c r="G530" t="s">
        <v>63</v>
      </c>
      <c r="H530" t="s">
        <v>62</v>
      </c>
      <c r="I530" t="s">
        <v>63</v>
      </c>
      <c r="J530" t="s">
        <v>63</v>
      </c>
      <c r="K530" t="s">
        <v>63</v>
      </c>
      <c r="L530" t="s">
        <v>63</v>
      </c>
      <c r="M530">
        <v>208.527477868293</v>
      </c>
      <c r="N530" t="s">
        <v>63</v>
      </c>
      <c r="Q530" t="s">
        <v>83</v>
      </c>
      <c r="R530" t="s">
        <v>48</v>
      </c>
    </row>
    <row r="531" spans="1:18" x14ac:dyDescent="0.35">
      <c r="A531" t="s">
        <v>72</v>
      </c>
      <c r="B531" t="s">
        <v>156</v>
      </c>
      <c r="C531" t="s">
        <v>42</v>
      </c>
      <c r="D531" t="s">
        <v>63</v>
      </c>
      <c r="E531" t="s">
        <v>36</v>
      </c>
      <c r="F531" t="s">
        <v>63</v>
      </c>
      <c r="G531" t="s">
        <v>63</v>
      </c>
      <c r="H531" t="s">
        <v>62</v>
      </c>
      <c r="I531" t="s">
        <v>63</v>
      </c>
      <c r="J531" t="s">
        <v>63</v>
      </c>
      <c r="K531" t="s">
        <v>63</v>
      </c>
      <c r="L531" t="s">
        <v>63</v>
      </c>
      <c r="M531">
        <v>149.449132401387</v>
      </c>
      <c r="N531" t="s">
        <v>63</v>
      </c>
      <c r="Q531" t="s">
        <v>84</v>
      </c>
      <c r="R531" t="s">
        <v>48</v>
      </c>
    </row>
    <row r="532" spans="1:18" x14ac:dyDescent="0.35">
      <c r="A532" t="s">
        <v>72</v>
      </c>
      <c r="B532" t="s">
        <v>156</v>
      </c>
      <c r="C532" t="s">
        <v>42</v>
      </c>
      <c r="D532" t="s">
        <v>63</v>
      </c>
      <c r="E532" t="s">
        <v>79</v>
      </c>
      <c r="F532" t="s">
        <v>63</v>
      </c>
      <c r="G532" t="s">
        <v>63</v>
      </c>
      <c r="H532" t="s">
        <v>62</v>
      </c>
      <c r="I532" t="s">
        <v>63</v>
      </c>
      <c r="J532" t="s">
        <v>63</v>
      </c>
      <c r="K532" t="s">
        <v>63</v>
      </c>
      <c r="L532" t="s">
        <v>63</v>
      </c>
      <c r="M532">
        <v>323.83076741999997</v>
      </c>
      <c r="N532" t="s">
        <v>63</v>
      </c>
      <c r="Q532" t="s">
        <v>85</v>
      </c>
      <c r="R532" t="s">
        <v>48</v>
      </c>
    </row>
    <row r="533" spans="1:18" x14ac:dyDescent="0.35">
      <c r="A533" t="s">
        <v>72</v>
      </c>
      <c r="B533" t="s">
        <v>156</v>
      </c>
      <c r="C533" t="s">
        <v>42</v>
      </c>
      <c r="D533" t="s">
        <v>63</v>
      </c>
      <c r="E533" t="s">
        <v>80</v>
      </c>
      <c r="F533" t="s">
        <v>63</v>
      </c>
      <c r="G533" t="s">
        <v>63</v>
      </c>
      <c r="H533" t="s">
        <v>62</v>
      </c>
      <c r="I533" t="s">
        <v>63</v>
      </c>
      <c r="J533" t="s">
        <v>63</v>
      </c>
      <c r="K533" t="s">
        <v>63</v>
      </c>
      <c r="L533" t="s">
        <v>63</v>
      </c>
      <c r="M533">
        <v>144.243214272252</v>
      </c>
      <c r="N533" t="s">
        <v>63</v>
      </c>
      <c r="Q533" t="s">
        <v>86</v>
      </c>
      <c r="R533" t="s">
        <v>48</v>
      </c>
    </row>
    <row r="534" spans="1:18" x14ac:dyDescent="0.35">
      <c r="A534" t="s">
        <v>72</v>
      </c>
      <c r="B534" t="s">
        <v>156</v>
      </c>
      <c r="C534" t="s">
        <v>42</v>
      </c>
      <c r="D534" t="s">
        <v>63</v>
      </c>
      <c r="E534" t="s">
        <v>37</v>
      </c>
      <c r="F534" t="s">
        <v>63</v>
      </c>
      <c r="G534" t="s">
        <v>63</v>
      </c>
      <c r="H534" t="s">
        <v>62</v>
      </c>
      <c r="I534" t="s">
        <v>63</v>
      </c>
      <c r="J534" t="s">
        <v>63</v>
      </c>
      <c r="K534" t="s">
        <v>63</v>
      </c>
      <c r="L534" t="s">
        <v>63</v>
      </c>
      <c r="M534">
        <v>9.9735709999999997</v>
      </c>
      <c r="N534" t="s">
        <v>63</v>
      </c>
      <c r="Q534" t="s">
        <v>87</v>
      </c>
      <c r="R534" t="s">
        <v>48</v>
      </c>
    </row>
    <row r="535" spans="1:18" x14ac:dyDescent="0.35">
      <c r="A535" t="s">
        <v>72</v>
      </c>
      <c r="B535" t="s">
        <v>156</v>
      </c>
      <c r="C535" t="s">
        <v>42</v>
      </c>
      <c r="D535" t="s">
        <v>63</v>
      </c>
      <c r="E535" t="s">
        <v>81</v>
      </c>
      <c r="F535" t="s">
        <v>63</v>
      </c>
      <c r="G535" t="s">
        <v>63</v>
      </c>
      <c r="H535" t="s">
        <v>62</v>
      </c>
      <c r="I535" t="s">
        <v>63</v>
      </c>
      <c r="J535" t="s">
        <v>63</v>
      </c>
      <c r="K535" t="s">
        <v>63</v>
      </c>
      <c r="L535" t="s">
        <v>63</v>
      </c>
      <c r="M535">
        <v>34.342703037442902</v>
      </c>
      <c r="N535" t="s">
        <v>63</v>
      </c>
      <c r="Q535" t="s">
        <v>88</v>
      </c>
      <c r="R535" t="s">
        <v>48</v>
      </c>
    </row>
    <row r="536" spans="1:18" x14ac:dyDescent="0.35">
      <c r="A536" t="s">
        <v>72</v>
      </c>
      <c r="B536" t="s">
        <v>156</v>
      </c>
      <c r="C536" t="s">
        <v>42</v>
      </c>
      <c r="D536" t="s">
        <v>63</v>
      </c>
      <c r="E536" t="s">
        <v>35</v>
      </c>
      <c r="F536" t="s">
        <v>63</v>
      </c>
      <c r="G536" t="s">
        <v>63</v>
      </c>
      <c r="H536" t="s">
        <v>62</v>
      </c>
      <c r="I536" t="s">
        <v>63</v>
      </c>
      <c r="J536" t="s">
        <v>63</v>
      </c>
      <c r="K536" t="s">
        <v>63</v>
      </c>
      <c r="L536" t="s">
        <v>63</v>
      </c>
      <c r="M536">
        <v>575.75</v>
      </c>
      <c r="N536" t="s">
        <v>63</v>
      </c>
      <c r="Q536" t="s">
        <v>89</v>
      </c>
      <c r="R536" t="s">
        <v>48</v>
      </c>
    </row>
    <row r="537" spans="1:18" x14ac:dyDescent="0.35">
      <c r="A537" t="s">
        <v>72</v>
      </c>
      <c r="B537" t="s">
        <v>156</v>
      </c>
      <c r="C537" t="s">
        <v>42</v>
      </c>
      <c r="D537" t="s">
        <v>63</v>
      </c>
      <c r="E537" t="s">
        <v>38</v>
      </c>
      <c r="F537" t="s">
        <v>63</v>
      </c>
      <c r="G537" t="s">
        <v>63</v>
      </c>
      <c r="H537" t="s">
        <v>62</v>
      </c>
      <c r="I537" t="s">
        <v>63</v>
      </c>
      <c r="J537" t="s">
        <v>63</v>
      </c>
      <c r="K537" t="s">
        <v>63</v>
      </c>
      <c r="L537" t="s">
        <v>63</v>
      </c>
      <c r="M537">
        <v>23.6</v>
      </c>
      <c r="N537" t="s">
        <v>63</v>
      </c>
      <c r="Q537" t="s">
        <v>2</v>
      </c>
      <c r="R537" t="s">
        <v>48</v>
      </c>
    </row>
    <row r="538" spans="1:18" x14ac:dyDescent="0.35">
      <c r="A538" t="s">
        <v>72</v>
      </c>
      <c r="B538" t="s">
        <v>156</v>
      </c>
      <c r="C538" t="s">
        <v>42</v>
      </c>
      <c r="D538" t="s">
        <v>63</v>
      </c>
      <c r="E538" t="s">
        <v>39</v>
      </c>
      <c r="F538" t="s">
        <v>63</v>
      </c>
      <c r="G538" t="s">
        <v>63</v>
      </c>
      <c r="H538" t="s">
        <v>62</v>
      </c>
      <c r="I538" t="s">
        <v>63</v>
      </c>
      <c r="J538" t="s">
        <v>63</v>
      </c>
      <c r="K538" t="s">
        <v>63</v>
      </c>
      <c r="L538" t="s">
        <v>63</v>
      </c>
      <c r="M538">
        <v>163.72901275058101</v>
      </c>
      <c r="N538" t="s">
        <v>63</v>
      </c>
      <c r="Q538" t="s">
        <v>90</v>
      </c>
      <c r="R538" t="s">
        <v>48</v>
      </c>
    </row>
    <row r="539" spans="1:18" x14ac:dyDescent="0.35">
      <c r="A539" t="s">
        <v>72</v>
      </c>
      <c r="B539" t="s">
        <v>156</v>
      </c>
      <c r="C539" t="s">
        <v>42</v>
      </c>
      <c r="D539" t="s">
        <v>63</v>
      </c>
      <c r="E539" t="s">
        <v>82</v>
      </c>
      <c r="F539" t="s">
        <v>63</v>
      </c>
      <c r="G539" t="s">
        <v>63</v>
      </c>
      <c r="H539" t="s">
        <v>62</v>
      </c>
      <c r="I539" t="s">
        <v>63</v>
      </c>
      <c r="J539" t="s">
        <v>63</v>
      </c>
      <c r="K539" t="s">
        <v>63</v>
      </c>
      <c r="L539" t="s">
        <v>63</v>
      </c>
      <c r="M539">
        <v>185.16063453831799</v>
      </c>
      <c r="N539" t="s">
        <v>63</v>
      </c>
      <c r="Q539" t="s">
        <v>91</v>
      </c>
      <c r="R539" t="s">
        <v>48</v>
      </c>
    </row>
    <row r="540" spans="1:18" x14ac:dyDescent="0.35">
      <c r="A540" t="s">
        <v>72</v>
      </c>
      <c r="B540" t="s">
        <v>156</v>
      </c>
      <c r="C540" t="s">
        <v>42</v>
      </c>
      <c r="D540" t="s">
        <v>63</v>
      </c>
      <c r="E540" t="s">
        <v>20</v>
      </c>
      <c r="F540" t="s">
        <v>63</v>
      </c>
      <c r="G540" t="s">
        <v>63</v>
      </c>
      <c r="H540" t="s">
        <v>62</v>
      </c>
      <c r="I540" t="s">
        <v>63</v>
      </c>
      <c r="J540" t="s">
        <v>63</v>
      </c>
      <c r="K540" t="s">
        <v>63</v>
      </c>
      <c r="L540" t="s">
        <v>63</v>
      </c>
      <c r="M540">
        <v>10.088241138000001</v>
      </c>
      <c r="N540" t="s">
        <v>63</v>
      </c>
      <c r="Q540" t="s">
        <v>92</v>
      </c>
      <c r="R540" t="s">
        <v>48</v>
      </c>
    </row>
    <row r="541" spans="1:18" x14ac:dyDescent="0.35">
      <c r="A541" t="s">
        <v>72</v>
      </c>
      <c r="B541" t="s">
        <v>156</v>
      </c>
      <c r="C541" t="s">
        <v>42</v>
      </c>
      <c r="D541" t="s">
        <v>63</v>
      </c>
      <c r="E541" t="s">
        <v>40</v>
      </c>
      <c r="F541" t="s">
        <v>63</v>
      </c>
      <c r="G541" t="s">
        <v>63</v>
      </c>
      <c r="H541" t="s">
        <v>62</v>
      </c>
      <c r="I541" t="s">
        <v>63</v>
      </c>
      <c r="J541" t="s">
        <v>63</v>
      </c>
      <c r="K541" t="s">
        <v>63</v>
      </c>
      <c r="L541" t="s">
        <v>63</v>
      </c>
      <c r="M541">
        <v>13.216509241200001</v>
      </c>
      <c r="N541" t="s">
        <v>63</v>
      </c>
      <c r="Q541" t="s">
        <v>93</v>
      </c>
      <c r="R541" t="s">
        <v>48</v>
      </c>
    </row>
    <row r="542" spans="1:18" x14ac:dyDescent="0.35">
      <c r="A542" t="s">
        <v>72</v>
      </c>
      <c r="B542" t="s">
        <v>156</v>
      </c>
      <c r="C542" t="s">
        <v>42</v>
      </c>
      <c r="D542" t="s">
        <v>63</v>
      </c>
      <c r="E542" t="s">
        <v>49</v>
      </c>
      <c r="F542" t="s">
        <v>63</v>
      </c>
      <c r="G542" t="s">
        <v>63</v>
      </c>
      <c r="H542" t="s">
        <v>62</v>
      </c>
      <c r="I542" t="s">
        <v>63</v>
      </c>
      <c r="J542" t="s">
        <v>63</v>
      </c>
      <c r="K542" t="s">
        <v>63</v>
      </c>
      <c r="L542" t="s">
        <v>63</v>
      </c>
      <c r="M542">
        <v>41.308892335305998</v>
      </c>
      <c r="N542" t="s">
        <v>63</v>
      </c>
      <c r="Q542" t="s">
        <v>94</v>
      </c>
      <c r="R542" t="s">
        <v>48</v>
      </c>
    </row>
    <row r="543" spans="1:18" x14ac:dyDescent="0.35">
      <c r="A543" t="s">
        <v>72</v>
      </c>
      <c r="B543" t="s">
        <v>156</v>
      </c>
      <c r="C543" t="s">
        <v>42</v>
      </c>
      <c r="D543" t="s">
        <v>63</v>
      </c>
      <c r="E543" t="s">
        <v>25</v>
      </c>
      <c r="F543" t="s">
        <v>63</v>
      </c>
      <c r="G543" t="s">
        <v>63</v>
      </c>
      <c r="H543" t="s">
        <v>62</v>
      </c>
      <c r="I543" t="s">
        <v>63</v>
      </c>
      <c r="J543" t="s">
        <v>63</v>
      </c>
      <c r="K543" t="s">
        <v>63</v>
      </c>
      <c r="L543" t="s">
        <v>63</v>
      </c>
      <c r="M543">
        <v>123.325432989817</v>
      </c>
      <c r="N543" t="s">
        <v>63</v>
      </c>
      <c r="Q543" t="s">
        <v>95</v>
      </c>
      <c r="R543" t="s">
        <v>48</v>
      </c>
    </row>
    <row r="544" spans="1:18" x14ac:dyDescent="0.35">
      <c r="A544" t="s">
        <v>72</v>
      </c>
      <c r="B544" t="s">
        <v>156</v>
      </c>
      <c r="C544" t="s">
        <v>42</v>
      </c>
      <c r="D544" t="s">
        <v>63</v>
      </c>
      <c r="E544" t="s">
        <v>44</v>
      </c>
      <c r="F544" t="s">
        <v>63</v>
      </c>
      <c r="G544" t="s">
        <v>63</v>
      </c>
      <c r="H544" t="s">
        <v>62</v>
      </c>
      <c r="I544" t="s">
        <v>63</v>
      </c>
      <c r="J544" t="s">
        <v>63</v>
      </c>
      <c r="K544" t="s">
        <v>63</v>
      </c>
      <c r="L544" t="s">
        <v>63</v>
      </c>
      <c r="M544">
        <v>154.36979803727999</v>
      </c>
      <c r="N544" t="s">
        <v>63</v>
      </c>
      <c r="Q544" t="s">
        <v>96</v>
      </c>
      <c r="R544" t="s">
        <v>48</v>
      </c>
    </row>
    <row r="545" spans="1:18" x14ac:dyDescent="0.35">
      <c r="A545" t="s">
        <v>72</v>
      </c>
      <c r="B545" t="s">
        <v>156</v>
      </c>
      <c r="C545" t="s">
        <v>42</v>
      </c>
      <c r="D545" t="s">
        <v>63</v>
      </c>
      <c r="E545" t="s">
        <v>50</v>
      </c>
      <c r="F545" t="s">
        <v>63</v>
      </c>
      <c r="G545" t="s">
        <v>63</v>
      </c>
      <c r="H545" t="s">
        <v>62</v>
      </c>
      <c r="I545" t="s">
        <v>63</v>
      </c>
      <c r="J545" t="s">
        <v>63</v>
      </c>
      <c r="K545" t="s">
        <v>63</v>
      </c>
      <c r="L545" t="s">
        <v>63</v>
      </c>
      <c r="M545">
        <v>27.798606716901599</v>
      </c>
      <c r="N545" t="s">
        <v>63</v>
      </c>
      <c r="Q545" t="s">
        <v>1</v>
      </c>
      <c r="R545" t="s">
        <v>48</v>
      </c>
    </row>
    <row r="546" spans="1:18" x14ac:dyDescent="0.35">
      <c r="A546" t="s">
        <v>72</v>
      </c>
      <c r="B546" t="s">
        <v>156</v>
      </c>
      <c r="C546" t="s">
        <v>42</v>
      </c>
      <c r="D546" t="s">
        <v>63</v>
      </c>
      <c r="E546" t="s">
        <v>26</v>
      </c>
      <c r="F546" t="s">
        <v>63</v>
      </c>
      <c r="G546" t="s">
        <v>63</v>
      </c>
      <c r="H546" t="s">
        <v>62</v>
      </c>
      <c r="I546" t="s">
        <v>63</v>
      </c>
      <c r="J546" t="s">
        <v>63</v>
      </c>
      <c r="K546" t="s">
        <v>63</v>
      </c>
      <c r="L546" t="s">
        <v>63</v>
      </c>
      <c r="M546">
        <v>1.1431650062496701</v>
      </c>
      <c r="N546" t="s">
        <v>63</v>
      </c>
      <c r="Q546" t="s">
        <v>78</v>
      </c>
      <c r="R546" t="s">
        <v>15</v>
      </c>
    </row>
    <row r="547" spans="1:18" x14ac:dyDescent="0.35">
      <c r="A547" t="s">
        <v>72</v>
      </c>
      <c r="B547" t="s">
        <v>156</v>
      </c>
      <c r="C547" t="s">
        <v>42</v>
      </c>
      <c r="D547" t="s">
        <v>63</v>
      </c>
      <c r="E547" t="s">
        <v>21</v>
      </c>
      <c r="F547" t="s">
        <v>63</v>
      </c>
      <c r="G547" t="s">
        <v>63</v>
      </c>
      <c r="H547" t="s">
        <v>62</v>
      </c>
      <c r="I547" t="s">
        <v>63</v>
      </c>
      <c r="J547" t="s">
        <v>63</v>
      </c>
      <c r="K547" t="s">
        <v>63</v>
      </c>
      <c r="L547" t="s">
        <v>63</v>
      </c>
      <c r="M547">
        <v>33.5629988908805</v>
      </c>
      <c r="N547" t="s">
        <v>63</v>
      </c>
      <c r="Q547" t="s">
        <v>83</v>
      </c>
      <c r="R547" t="s">
        <v>15</v>
      </c>
    </row>
    <row r="548" spans="1:18" x14ac:dyDescent="0.35">
      <c r="A548" t="s">
        <v>72</v>
      </c>
      <c r="B548" t="s">
        <v>156</v>
      </c>
      <c r="C548" t="s">
        <v>42</v>
      </c>
      <c r="D548" t="s">
        <v>63</v>
      </c>
      <c r="E548" t="s">
        <v>47</v>
      </c>
      <c r="F548" t="s">
        <v>63</v>
      </c>
      <c r="G548" t="s">
        <v>63</v>
      </c>
      <c r="H548" t="s">
        <v>62</v>
      </c>
      <c r="I548" t="s">
        <v>63</v>
      </c>
      <c r="J548" t="s">
        <v>63</v>
      </c>
      <c r="K548" t="s">
        <v>63</v>
      </c>
      <c r="L548" t="s">
        <v>63</v>
      </c>
      <c r="M548">
        <v>18.183141102084299</v>
      </c>
      <c r="N548" t="s">
        <v>63</v>
      </c>
      <c r="Q548" t="s">
        <v>84</v>
      </c>
      <c r="R548" t="s">
        <v>15</v>
      </c>
    </row>
    <row r="549" spans="1:18" x14ac:dyDescent="0.35">
      <c r="A549" t="s">
        <v>72</v>
      </c>
      <c r="B549" t="s">
        <v>156</v>
      </c>
      <c r="C549" t="s">
        <v>42</v>
      </c>
      <c r="D549" t="s">
        <v>63</v>
      </c>
      <c r="E549" t="s">
        <v>48</v>
      </c>
      <c r="F549" t="s">
        <v>63</v>
      </c>
      <c r="G549" t="s">
        <v>63</v>
      </c>
      <c r="H549" t="s">
        <v>62</v>
      </c>
      <c r="I549" t="s">
        <v>63</v>
      </c>
      <c r="J549" t="s">
        <v>63</v>
      </c>
      <c r="K549" t="s">
        <v>63</v>
      </c>
      <c r="L549" t="s">
        <v>63</v>
      </c>
      <c r="M549">
        <v>637.42355721765</v>
      </c>
      <c r="N549" t="s">
        <v>63</v>
      </c>
      <c r="Q549" t="s">
        <v>85</v>
      </c>
      <c r="R549" t="s">
        <v>15</v>
      </c>
    </row>
    <row r="550" spans="1:18" x14ac:dyDescent="0.35">
      <c r="A550" t="s">
        <v>72</v>
      </c>
      <c r="B550" t="s">
        <v>156</v>
      </c>
      <c r="C550" t="s">
        <v>42</v>
      </c>
      <c r="D550" t="s">
        <v>63</v>
      </c>
      <c r="E550" t="s">
        <v>15</v>
      </c>
      <c r="F550" t="s">
        <v>63</v>
      </c>
      <c r="G550" t="s">
        <v>63</v>
      </c>
      <c r="H550" t="s">
        <v>62</v>
      </c>
      <c r="I550" t="s">
        <v>63</v>
      </c>
      <c r="J550" t="s">
        <v>63</v>
      </c>
      <c r="K550" t="s">
        <v>63</v>
      </c>
      <c r="L550" t="s">
        <v>63</v>
      </c>
      <c r="M550">
        <v>47.447853029999997</v>
      </c>
      <c r="N550" t="s">
        <v>63</v>
      </c>
      <c r="Q550" t="s">
        <v>86</v>
      </c>
      <c r="R550" t="s">
        <v>15</v>
      </c>
    </row>
    <row r="551" spans="1:18" x14ac:dyDescent="0.35">
      <c r="A551" t="s">
        <v>72</v>
      </c>
      <c r="B551" t="s">
        <v>156</v>
      </c>
      <c r="C551" t="s">
        <v>42</v>
      </c>
      <c r="D551" t="s">
        <v>63</v>
      </c>
      <c r="E551" t="s">
        <v>14</v>
      </c>
      <c r="F551" t="s">
        <v>63</v>
      </c>
      <c r="G551" t="s">
        <v>63</v>
      </c>
      <c r="H551" t="s">
        <v>62</v>
      </c>
      <c r="I551" t="s">
        <v>63</v>
      </c>
      <c r="J551" t="s">
        <v>63</v>
      </c>
      <c r="K551" t="s">
        <v>63</v>
      </c>
      <c r="L551" t="s">
        <v>63</v>
      </c>
      <c r="M551">
        <v>233.41009741920001</v>
      </c>
      <c r="N551" t="s">
        <v>63</v>
      </c>
      <c r="Q551" t="s">
        <v>87</v>
      </c>
      <c r="R551" t="s">
        <v>15</v>
      </c>
    </row>
    <row r="552" spans="1:18" x14ac:dyDescent="0.35">
      <c r="A552" t="s">
        <v>72</v>
      </c>
      <c r="B552" t="s">
        <v>156</v>
      </c>
      <c r="C552" t="s">
        <v>42</v>
      </c>
      <c r="D552" t="s">
        <v>63</v>
      </c>
      <c r="E552" t="s">
        <v>16</v>
      </c>
      <c r="F552" t="s">
        <v>63</v>
      </c>
      <c r="G552" t="s">
        <v>63</v>
      </c>
      <c r="H552" t="s">
        <v>62</v>
      </c>
      <c r="I552" t="s">
        <v>63</v>
      </c>
      <c r="J552" t="s">
        <v>63</v>
      </c>
      <c r="K552" t="s">
        <v>63</v>
      </c>
      <c r="L552" t="s">
        <v>63</v>
      </c>
      <c r="M552">
        <v>2.0584649221200002</v>
      </c>
      <c r="N552" t="s">
        <v>63</v>
      </c>
      <c r="Q552" t="s">
        <v>88</v>
      </c>
      <c r="R552" t="s">
        <v>15</v>
      </c>
    </row>
    <row r="553" spans="1:18" x14ac:dyDescent="0.35">
      <c r="A553" t="s">
        <v>72</v>
      </c>
      <c r="B553" t="s">
        <v>156</v>
      </c>
      <c r="C553" t="s">
        <v>42</v>
      </c>
      <c r="D553" t="s">
        <v>63</v>
      </c>
      <c r="E553" t="s">
        <v>17</v>
      </c>
      <c r="F553" t="s">
        <v>63</v>
      </c>
      <c r="G553" t="s">
        <v>63</v>
      </c>
      <c r="H553" t="s">
        <v>62</v>
      </c>
      <c r="I553" t="s">
        <v>63</v>
      </c>
      <c r="J553" t="s">
        <v>63</v>
      </c>
      <c r="K553" t="s">
        <v>63</v>
      </c>
      <c r="L553" t="s">
        <v>63</v>
      </c>
      <c r="M553">
        <v>20.863222564680001</v>
      </c>
      <c r="N553" t="s">
        <v>63</v>
      </c>
      <c r="Q553" t="s">
        <v>89</v>
      </c>
      <c r="R553" t="s">
        <v>15</v>
      </c>
    </row>
    <row r="554" spans="1:18" x14ac:dyDescent="0.35">
      <c r="A554" t="s">
        <v>72</v>
      </c>
      <c r="B554" t="s">
        <v>156</v>
      </c>
      <c r="C554" t="s">
        <v>42</v>
      </c>
      <c r="D554" t="s">
        <v>63</v>
      </c>
      <c r="E554" t="s">
        <v>18</v>
      </c>
      <c r="F554" t="s">
        <v>63</v>
      </c>
      <c r="G554" t="s">
        <v>63</v>
      </c>
      <c r="H554" t="s">
        <v>62</v>
      </c>
      <c r="I554" t="s">
        <v>63</v>
      </c>
      <c r="J554" t="s">
        <v>63</v>
      </c>
      <c r="K554" t="s">
        <v>63</v>
      </c>
      <c r="L554" t="s">
        <v>63</v>
      </c>
      <c r="M554">
        <v>52.803406623599997</v>
      </c>
      <c r="N554" t="s">
        <v>63</v>
      </c>
      <c r="Q554" t="s">
        <v>2</v>
      </c>
      <c r="R554" t="s">
        <v>15</v>
      </c>
    </row>
    <row r="555" spans="1:18" x14ac:dyDescent="0.35">
      <c r="A555" t="s">
        <v>72</v>
      </c>
      <c r="B555" t="s">
        <v>156</v>
      </c>
      <c r="C555" t="s">
        <v>42</v>
      </c>
      <c r="D555" t="s">
        <v>63</v>
      </c>
      <c r="E555" t="s">
        <v>19</v>
      </c>
      <c r="F555" t="s">
        <v>63</v>
      </c>
      <c r="G555" t="s">
        <v>63</v>
      </c>
      <c r="H555" t="s">
        <v>62</v>
      </c>
      <c r="I555" t="s">
        <v>63</v>
      </c>
      <c r="J555" t="s">
        <v>63</v>
      </c>
      <c r="K555" t="s">
        <v>63</v>
      </c>
      <c r="L555" t="s">
        <v>63</v>
      </c>
      <c r="M555">
        <v>322.91296224479999</v>
      </c>
      <c r="N555" t="s">
        <v>63</v>
      </c>
      <c r="Q555" t="s">
        <v>90</v>
      </c>
      <c r="R555" t="s">
        <v>15</v>
      </c>
    </row>
    <row r="556" spans="1:18" x14ac:dyDescent="0.35">
      <c r="A556" t="s">
        <v>72</v>
      </c>
      <c r="B556" t="s">
        <v>156</v>
      </c>
      <c r="C556" t="s">
        <v>42</v>
      </c>
      <c r="D556" t="s">
        <v>63</v>
      </c>
      <c r="E556" t="s">
        <v>111</v>
      </c>
      <c r="F556" t="s">
        <v>63</v>
      </c>
      <c r="G556" t="s">
        <v>63</v>
      </c>
      <c r="H556" t="s">
        <v>62</v>
      </c>
      <c r="I556" t="s">
        <v>63</v>
      </c>
      <c r="J556" t="s">
        <v>63</v>
      </c>
      <c r="K556" t="s">
        <v>63</v>
      </c>
      <c r="L556" t="s">
        <v>63</v>
      </c>
      <c r="M556">
        <v>6.3</v>
      </c>
      <c r="N556" t="s">
        <v>63</v>
      </c>
      <c r="Q556" t="s">
        <v>91</v>
      </c>
      <c r="R556" t="s">
        <v>15</v>
      </c>
    </row>
    <row r="557" spans="1:18" x14ac:dyDescent="0.35">
      <c r="A557" t="s">
        <v>72</v>
      </c>
      <c r="B557" t="s">
        <v>156</v>
      </c>
      <c r="C557" t="s">
        <v>42</v>
      </c>
      <c r="D557" t="s">
        <v>63</v>
      </c>
      <c r="E557" t="s">
        <v>112</v>
      </c>
      <c r="F557" t="s">
        <v>63</v>
      </c>
      <c r="G557" t="s">
        <v>63</v>
      </c>
      <c r="H557" t="s">
        <v>62</v>
      </c>
      <c r="I557" t="s">
        <v>63</v>
      </c>
      <c r="J557" t="s">
        <v>63</v>
      </c>
      <c r="K557" t="s">
        <v>63</v>
      </c>
      <c r="L557" t="s">
        <v>63</v>
      </c>
      <c r="M557">
        <v>1.2</v>
      </c>
      <c r="N557" t="s">
        <v>63</v>
      </c>
      <c r="Q557" t="s">
        <v>92</v>
      </c>
      <c r="R557" t="s">
        <v>15</v>
      </c>
    </row>
    <row r="558" spans="1:18" x14ac:dyDescent="0.35">
      <c r="A558" t="s">
        <v>72</v>
      </c>
      <c r="B558" t="s">
        <v>156</v>
      </c>
      <c r="C558" t="s">
        <v>42</v>
      </c>
      <c r="D558" t="s">
        <v>63</v>
      </c>
      <c r="E558" t="s">
        <v>61</v>
      </c>
      <c r="F558" t="s">
        <v>63</v>
      </c>
      <c r="G558" t="s">
        <v>63</v>
      </c>
      <c r="H558" t="s">
        <v>62</v>
      </c>
      <c r="I558" t="s">
        <v>63</v>
      </c>
      <c r="J558" t="s">
        <v>63</v>
      </c>
      <c r="K558" t="s">
        <v>63</v>
      </c>
      <c r="L558" t="s">
        <v>63</v>
      </c>
      <c r="M558">
        <v>5.6</v>
      </c>
      <c r="N558" t="s">
        <v>63</v>
      </c>
      <c r="Q558" t="s">
        <v>93</v>
      </c>
      <c r="R558" t="s">
        <v>15</v>
      </c>
    </row>
    <row r="559" spans="1:18" x14ac:dyDescent="0.35">
      <c r="A559" t="s">
        <v>72</v>
      </c>
      <c r="B559" t="s">
        <v>156</v>
      </c>
      <c r="C559" t="s">
        <v>42</v>
      </c>
      <c r="D559" t="s">
        <v>63</v>
      </c>
      <c r="E559" t="s">
        <v>59</v>
      </c>
      <c r="F559" t="s">
        <v>63</v>
      </c>
      <c r="G559" t="s">
        <v>63</v>
      </c>
      <c r="H559" t="s">
        <v>62</v>
      </c>
      <c r="I559" t="s">
        <v>63</v>
      </c>
      <c r="J559" t="s">
        <v>63</v>
      </c>
      <c r="K559" t="s">
        <v>63</v>
      </c>
      <c r="L559" t="s">
        <v>63</v>
      </c>
      <c r="M559">
        <v>495.84</v>
      </c>
      <c r="N559" t="s">
        <v>63</v>
      </c>
      <c r="Q559" t="s">
        <v>94</v>
      </c>
      <c r="R559" t="s">
        <v>15</v>
      </c>
    </row>
    <row r="560" spans="1:18" x14ac:dyDescent="0.35">
      <c r="A560" t="s">
        <v>72</v>
      </c>
      <c r="B560" t="s">
        <v>156</v>
      </c>
      <c r="C560" t="s">
        <v>42</v>
      </c>
      <c r="D560" t="s">
        <v>63</v>
      </c>
      <c r="E560" t="s">
        <v>64</v>
      </c>
      <c r="F560" t="s">
        <v>63</v>
      </c>
      <c r="G560" t="s">
        <v>63</v>
      </c>
      <c r="H560" t="s">
        <v>62</v>
      </c>
      <c r="I560" t="s">
        <v>63</v>
      </c>
      <c r="J560" t="s">
        <v>63</v>
      </c>
      <c r="K560" t="s">
        <v>63</v>
      </c>
      <c r="L560" t="s">
        <v>63</v>
      </c>
      <c r="M560">
        <v>47</v>
      </c>
      <c r="N560" t="s">
        <v>63</v>
      </c>
      <c r="Q560" t="s">
        <v>95</v>
      </c>
      <c r="R560" t="s">
        <v>15</v>
      </c>
    </row>
    <row r="561" spans="1:18" x14ac:dyDescent="0.35">
      <c r="A561" t="s">
        <v>72</v>
      </c>
      <c r="B561" t="s">
        <v>156</v>
      </c>
      <c r="C561" t="s">
        <v>42</v>
      </c>
      <c r="D561" t="s">
        <v>63</v>
      </c>
      <c r="E561" t="s">
        <v>65</v>
      </c>
      <c r="F561" t="s">
        <v>63</v>
      </c>
      <c r="G561" t="s">
        <v>63</v>
      </c>
      <c r="H561" t="s">
        <v>62</v>
      </c>
      <c r="I561" t="s">
        <v>63</v>
      </c>
      <c r="J561" t="s">
        <v>63</v>
      </c>
      <c r="K561" t="s">
        <v>63</v>
      </c>
      <c r="L561" t="s">
        <v>63</v>
      </c>
      <c r="M561">
        <v>84.25</v>
      </c>
      <c r="N561" t="s">
        <v>63</v>
      </c>
      <c r="Q561" t="s">
        <v>96</v>
      </c>
      <c r="R561" t="s">
        <v>15</v>
      </c>
    </row>
    <row r="562" spans="1:18" x14ac:dyDescent="0.35">
      <c r="A562" t="s">
        <v>72</v>
      </c>
      <c r="B562" t="s">
        <v>157</v>
      </c>
      <c r="C562" t="s">
        <v>42</v>
      </c>
      <c r="D562" t="s">
        <v>63</v>
      </c>
      <c r="E562" t="s">
        <v>33</v>
      </c>
      <c r="F562" t="s">
        <v>63</v>
      </c>
      <c r="G562" t="s">
        <v>63</v>
      </c>
      <c r="H562" t="s">
        <v>62</v>
      </c>
      <c r="I562" t="s">
        <v>63</v>
      </c>
      <c r="J562" t="s">
        <v>63</v>
      </c>
      <c r="K562" t="s">
        <v>63</v>
      </c>
      <c r="L562" t="s">
        <v>63</v>
      </c>
      <c r="M562">
        <v>72.678669573600004</v>
      </c>
      <c r="N562" t="s">
        <v>63</v>
      </c>
      <c r="Q562" t="s">
        <v>1</v>
      </c>
      <c r="R562" t="s">
        <v>15</v>
      </c>
    </row>
    <row r="563" spans="1:18" x14ac:dyDescent="0.35">
      <c r="A563" t="s">
        <v>72</v>
      </c>
      <c r="B563" t="s">
        <v>157</v>
      </c>
      <c r="C563" t="s">
        <v>42</v>
      </c>
      <c r="D563" t="s">
        <v>63</v>
      </c>
      <c r="E563" t="s">
        <v>29</v>
      </c>
      <c r="F563" t="s">
        <v>63</v>
      </c>
      <c r="G563" t="s">
        <v>63</v>
      </c>
      <c r="H563" t="s">
        <v>62</v>
      </c>
      <c r="I563" t="s">
        <v>63</v>
      </c>
      <c r="J563" t="s">
        <v>63</v>
      </c>
      <c r="K563" t="s">
        <v>63</v>
      </c>
      <c r="L563" t="s">
        <v>63</v>
      </c>
      <c r="M563">
        <v>12.4624796787487</v>
      </c>
      <c r="N563" t="s">
        <v>63</v>
      </c>
      <c r="Q563" t="s">
        <v>78</v>
      </c>
      <c r="R563" t="s">
        <v>14</v>
      </c>
    </row>
    <row r="564" spans="1:18" x14ac:dyDescent="0.35">
      <c r="A564" t="s">
        <v>72</v>
      </c>
      <c r="B564" t="s">
        <v>157</v>
      </c>
      <c r="C564" t="s">
        <v>42</v>
      </c>
      <c r="D564" t="s">
        <v>63</v>
      </c>
      <c r="E564" t="s">
        <v>27</v>
      </c>
      <c r="F564" t="s">
        <v>63</v>
      </c>
      <c r="G564" t="s">
        <v>63</v>
      </c>
      <c r="H564" t="s">
        <v>62</v>
      </c>
      <c r="I564" t="s">
        <v>63</v>
      </c>
      <c r="J564" t="s">
        <v>63</v>
      </c>
      <c r="K564" t="s">
        <v>63</v>
      </c>
      <c r="L564" t="s">
        <v>63</v>
      </c>
      <c r="M564">
        <v>21.066345740800202</v>
      </c>
      <c r="N564" t="s">
        <v>63</v>
      </c>
      <c r="Q564" t="s">
        <v>83</v>
      </c>
      <c r="R564" t="s">
        <v>14</v>
      </c>
    </row>
    <row r="565" spans="1:18" x14ac:dyDescent="0.35">
      <c r="A565" t="s">
        <v>72</v>
      </c>
      <c r="B565" t="s">
        <v>157</v>
      </c>
      <c r="C565" t="s">
        <v>42</v>
      </c>
      <c r="D565" t="s">
        <v>63</v>
      </c>
      <c r="E565" t="s">
        <v>28</v>
      </c>
      <c r="F565" t="s">
        <v>63</v>
      </c>
      <c r="G565" t="s">
        <v>63</v>
      </c>
      <c r="H565" t="s">
        <v>62</v>
      </c>
      <c r="I565" t="s">
        <v>63</v>
      </c>
      <c r="J565" t="s">
        <v>63</v>
      </c>
      <c r="K565" t="s">
        <v>63</v>
      </c>
      <c r="L565" t="s">
        <v>63</v>
      </c>
      <c r="M565">
        <v>79.145440566148807</v>
      </c>
      <c r="N565" t="s">
        <v>63</v>
      </c>
      <c r="Q565" t="s">
        <v>84</v>
      </c>
      <c r="R565" t="s">
        <v>14</v>
      </c>
    </row>
    <row r="566" spans="1:18" x14ac:dyDescent="0.35">
      <c r="A566" t="s">
        <v>72</v>
      </c>
      <c r="B566" t="s">
        <v>157</v>
      </c>
      <c r="C566" t="s">
        <v>42</v>
      </c>
      <c r="D566" t="s">
        <v>63</v>
      </c>
      <c r="E566" t="s">
        <v>31</v>
      </c>
      <c r="F566" t="s">
        <v>63</v>
      </c>
      <c r="G566" t="s">
        <v>63</v>
      </c>
      <c r="H566" t="s">
        <v>62</v>
      </c>
      <c r="I566" t="s">
        <v>63</v>
      </c>
      <c r="J566" t="s">
        <v>63</v>
      </c>
      <c r="K566" t="s">
        <v>63</v>
      </c>
      <c r="L566" t="s">
        <v>63</v>
      </c>
      <c r="M566">
        <v>33.297326989056003</v>
      </c>
      <c r="N566" t="s">
        <v>63</v>
      </c>
      <c r="Q566" t="s">
        <v>85</v>
      </c>
      <c r="R566" t="s">
        <v>14</v>
      </c>
    </row>
    <row r="567" spans="1:18" x14ac:dyDescent="0.35">
      <c r="A567" t="s">
        <v>72</v>
      </c>
      <c r="B567" t="s">
        <v>157</v>
      </c>
      <c r="C567" t="s">
        <v>42</v>
      </c>
      <c r="D567" t="s">
        <v>63</v>
      </c>
      <c r="E567" t="s">
        <v>32</v>
      </c>
      <c r="F567" t="s">
        <v>63</v>
      </c>
      <c r="G567" t="s">
        <v>63</v>
      </c>
      <c r="H567" t="s">
        <v>62</v>
      </c>
      <c r="I567" t="s">
        <v>63</v>
      </c>
      <c r="J567" t="s">
        <v>63</v>
      </c>
      <c r="K567" t="s">
        <v>63</v>
      </c>
      <c r="L567" t="s">
        <v>63</v>
      </c>
      <c r="M567">
        <v>0</v>
      </c>
      <c r="N567" t="s">
        <v>63</v>
      </c>
      <c r="Q567" t="s">
        <v>86</v>
      </c>
      <c r="R567" t="s">
        <v>14</v>
      </c>
    </row>
    <row r="568" spans="1:18" x14ac:dyDescent="0.35">
      <c r="A568" t="s">
        <v>72</v>
      </c>
      <c r="B568" t="s">
        <v>157</v>
      </c>
      <c r="C568" t="s">
        <v>42</v>
      </c>
      <c r="D568" t="s">
        <v>63</v>
      </c>
      <c r="E568" t="s">
        <v>30</v>
      </c>
      <c r="F568" t="s">
        <v>63</v>
      </c>
      <c r="G568" t="s">
        <v>63</v>
      </c>
      <c r="H568" t="s">
        <v>62</v>
      </c>
      <c r="I568" t="s">
        <v>63</v>
      </c>
      <c r="J568" t="s">
        <v>63</v>
      </c>
      <c r="K568" t="s">
        <v>63</v>
      </c>
      <c r="L568" t="s">
        <v>63</v>
      </c>
      <c r="M568">
        <v>32.016660566399999</v>
      </c>
      <c r="N568" t="s">
        <v>63</v>
      </c>
      <c r="Q568" t="s">
        <v>87</v>
      </c>
      <c r="R568" t="s">
        <v>14</v>
      </c>
    </row>
    <row r="569" spans="1:18" x14ac:dyDescent="0.35">
      <c r="A569" t="s">
        <v>72</v>
      </c>
      <c r="B569" t="s">
        <v>157</v>
      </c>
      <c r="C569" t="s">
        <v>42</v>
      </c>
      <c r="D569" t="s">
        <v>63</v>
      </c>
      <c r="E569" t="s">
        <v>45</v>
      </c>
      <c r="F569" t="s">
        <v>63</v>
      </c>
      <c r="G569" t="s">
        <v>63</v>
      </c>
      <c r="H569" t="s">
        <v>62</v>
      </c>
      <c r="I569" t="s">
        <v>63</v>
      </c>
      <c r="J569" t="s">
        <v>63</v>
      </c>
      <c r="K569" t="s">
        <v>63</v>
      </c>
      <c r="L569" t="s">
        <v>63</v>
      </c>
      <c r="M569">
        <v>4.81041106630967</v>
      </c>
      <c r="N569" t="s">
        <v>63</v>
      </c>
      <c r="Q569" t="s">
        <v>88</v>
      </c>
      <c r="R569" t="s">
        <v>14</v>
      </c>
    </row>
    <row r="570" spans="1:18" x14ac:dyDescent="0.35">
      <c r="A570" t="s">
        <v>72</v>
      </c>
      <c r="B570" t="s">
        <v>157</v>
      </c>
      <c r="C570" t="s">
        <v>42</v>
      </c>
      <c r="D570" t="s">
        <v>63</v>
      </c>
      <c r="E570" t="s">
        <v>46</v>
      </c>
      <c r="F570" t="s">
        <v>63</v>
      </c>
      <c r="G570" t="s">
        <v>63</v>
      </c>
      <c r="H570" t="s">
        <v>62</v>
      </c>
      <c r="I570" t="s">
        <v>63</v>
      </c>
      <c r="J570" t="s">
        <v>63</v>
      </c>
      <c r="K570" t="s">
        <v>63</v>
      </c>
      <c r="L570" t="s">
        <v>63</v>
      </c>
      <c r="M570">
        <v>93.957529974828901</v>
      </c>
      <c r="N570" t="s">
        <v>63</v>
      </c>
      <c r="Q570" t="s">
        <v>89</v>
      </c>
      <c r="R570" t="s">
        <v>14</v>
      </c>
    </row>
    <row r="571" spans="1:18" x14ac:dyDescent="0.35">
      <c r="A571" t="s">
        <v>72</v>
      </c>
      <c r="B571" t="s">
        <v>157</v>
      </c>
      <c r="C571" t="s">
        <v>42</v>
      </c>
      <c r="D571" t="s">
        <v>63</v>
      </c>
      <c r="E571" t="s">
        <v>36</v>
      </c>
      <c r="F571" t="s">
        <v>63</v>
      </c>
      <c r="G571" t="s">
        <v>63</v>
      </c>
      <c r="H571" t="s">
        <v>62</v>
      </c>
      <c r="I571" t="s">
        <v>63</v>
      </c>
      <c r="J571" t="s">
        <v>63</v>
      </c>
      <c r="K571" t="s">
        <v>63</v>
      </c>
      <c r="L571" t="s">
        <v>63</v>
      </c>
      <c r="M571">
        <v>150.68465664697899</v>
      </c>
      <c r="N571" t="s">
        <v>63</v>
      </c>
      <c r="Q571" t="s">
        <v>2</v>
      </c>
      <c r="R571" t="s">
        <v>14</v>
      </c>
    </row>
    <row r="572" spans="1:18" x14ac:dyDescent="0.35">
      <c r="A572" t="s">
        <v>72</v>
      </c>
      <c r="B572" t="s">
        <v>157</v>
      </c>
      <c r="C572" t="s">
        <v>42</v>
      </c>
      <c r="D572" t="s">
        <v>63</v>
      </c>
      <c r="E572" t="s">
        <v>79</v>
      </c>
      <c r="F572" t="s">
        <v>63</v>
      </c>
      <c r="G572" t="s">
        <v>63</v>
      </c>
      <c r="H572" t="s">
        <v>62</v>
      </c>
      <c r="I572" t="s">
        <v>63</v>
      </c>
      <c r="J572" t="s">
        <v>63</v>
      </c>
      <c r="K572" t="s">
        <v>63</v>
      </c>
      <c r="L572" t="s">
        <v>63</v>
      </c>
      <c r="M572">
        <v>182.1876474096</v>
      </c>
      <c r="N572" t="s">
        <v>63</v>
      </c>
      <c r="Q572" t="s">
        <v>90</v>
      </c>
      <c r="R572" t="s">
        <v>14</v>
      </c>
    </row>
    <row r="573" spans="1:18" x14ac:dyDescent="0.35">
      <c r="A573" t="s">
        <v>72</v>
      </c>
      <c r="B573" t="s">
        <v>157</v>
      </c>
      <c r="C573" t="s">
        <v>42</v>
      </c>
      <c r="D573" t="s">
        <v>63</v>
      </c>
      <c r="E573" t="s">
        <v>80</v>
      </c>
      <c r="F573" t="s">
        <v>63</v>
      </c>
      <c r="G573" t="s">
        <v>63</v>
      </c>
      <c r="H573" t="s">
        <v>62</v>
      </c>
      <c r="I573" t="s">
        <v>63</v>
      </c>
      <c r="J573" t="s">
        <v>63</v>
      </c>
      <c r="K573" t="s">
        <v>63</v>
      </c>
      <c r="L573" t="s">
        <v>63</v>
      </c>
      <c r="M573">
        <v>76.115475397180703</v>
      </c>
      <c r="N573" t="s">
        <v>63</v>
      </c>
      <c r="Q573" t="s">
        <v>91</v>
      </c>
      <c r="R573" t="s">
        <v>14</v>
      </c>
    </row>
    <row r="574" spans="1:18" x14ac:dyDescent="0.35">
      <c r="A574" t="s">
        <v>72</v>
      </c>
      <c r="B574" t="s">
        <v>157</v>
      </c>
      <c r="C574" t="s">
        <v>42</v>
      </c>
      <c r="D574" t="s">
        <v>63</v>
      </c>
      <c r="E574" t="s">
        <v>37</v>
      </c>
      <c r="F574" t="s">
        <v>63</v>
      </c>
      <c r="G574" t="s">
        <v>63</v>
      </c>
      <c r="H574" t="s">
        <v>62</v>
      </c>
      <c r="I574" t="s">
        <v>63</v>
      </c>
      <c r="J574" t="s">
        <v>63</v>
      </c>
      <c r="K574" t="s">
        <v>63</v>
      </c>
      <c r="L574" t="s">
        <v>63</v>
      </c>
      <c r="M574">
        <v>3.2656749999999999</v>
      </c>
      <c r="N574" t="s">
        <v>63</v>
      </c>
      <c r="Q574" t="s">
        <v>92</v>
      </c>
      <c r="R574" t="s">
        <v>14</v>
      </c>
    </row>
    <row r="575" spans="1:18" x14ac:dyDescent="0.35">
      <c r="A575" t="s">
        <v>72</v>
      </c>
      <c r="B575" t="s">
        <v>157</v>
      </c>
      <c r="C575" t="s">
        <v>42</v>
      </c>
      <c r="D575" t="s">
        <v>63</v>
      </c>
      <c r="E575" t="s">
        <v>81</v>
      </c>
      <c r="F575" t="s">
        <v>63</v>
      </c>
      <c r="G575" t="s">
        <v>63</v>
      </c>
      <c r="H575" t="s">
        <v>62</v>
      </c>
      <c r="I575" t="s">
        <v>63</v>
      </c>
      <c r="J575" t="s">
        <v>63</v>
      </c>
      <c r="K575" t="s">
        <v>63</v>
      </c>
      <c r="L575" t="s">
        <v>63</v>
      </c>
      <c r="M575">
        <v>50.4501934397192</v>
      </c>
      <c r="N575" t="s">
        <v>63</v>
      </c>
      <c r="Q575" t="s">
        <v>93</v>
      </c>
      <c r="R575" t="s">
        <v>14</v>
      </c>
    </row>
    <row r="576" spans="1:18" x14ac:dyDescent="0.35">
      <c r="A576" t="s">
        <v>72</v>
      </c>
      <c r="B576" t="s">
        <v>157</v>
      </c>
      <c r="C576" t="s">
        <v>42</v>
      </c>
      <c r="D576" t="s">
        <v>63</v>
      </c>
      <c r="E576" t="s">
        <v>35</v>
      </c>
      <c r="F576" t="s">
        <v>63</v>
      </c>
      <c r="G576" t="s">
        <v>63</v>
      </c>
      <c r="H576" t="s">
        <v>62</v>
      </c>
      <c r="I576" t="s">
        <v>63</v>
      </c>
      <c r="J576" t="s">
        <v>63</v>
      </c>
      <c r="K576" t="s">
        <v>63</v>
      </c>
      <c r="L576" t="s">
        <v>63</v>
      </c>
      <c r="M576">
        <v>689.755</v>
      </c>
      <c r="N576" t="s">
        <v>63</v>
      </c>
      <c r="Q576" t="s">
        <v>94</v>
      </c>
      <c r="R576" t="s">
        <v>14</v>
      </c>
    </row>
    <row r="577" spans="1:18" x14ac:dyDescent="0.35">
      <c r="A577" t="s">
        <v>72</v>
      </c>
      <c r="B577" t="s">
        <v>157</v>
      </c>
      <c r="C577" t="s">
        <v>42</v>
      </c>
      <c r="D577" t="s">
        <v>63</v>
      </c>
      <c r="E577" t="s">
        <v>38</v>
      </c>
      <c r="F577" t="s">
        <v>63</v>
      </c>
      <c r="G577" t="s">
        <v>63</v>
      </c>
      <c r="H577" t="s">
        <v>62</v>
      </c>
      <c r="I577" t="s">
        <v>63</v>
      </c>
      <c r="J577" t="s">
        <v>63</v>
      </c>
      <c r="K577" t="s">
        <v>63</v>
      </c>
      <c r="L577" t="s">
        <v>63</v>
      </c>
      <c r="M577">
        <v>11.164</v>
      </c>
      <c r="N577" t="s">
        <v>63</v>
      </c>
      <c r="Q577" t="s">
        <v>95</v>
      </c>
      <c r="R577" t="s">
        <v>14</v>
      </c>
    </row>
    <row r="578" spans="1:18" x14ac:dyDescent="0.35">
      <c r="A578" t="s">
        <v>72</v>
      </c>
      <c r="B578" t="s">
        <v>157</v>
      </c>
      <c r="C578" t="s">
        <v>42</v>
      </c>
      <c r="D578" t="s">
        <v>63</v>
      </c>
      <c r="E578" t="s">
        <v>39</v>
      </c>
      <c r="F578" t="s">
        <v>63</v>
      </c>
      <c r="G578" t="s">
        <v>63</v>
      </c>
      <c r="H578" t="s">
        <v>62</v>
      </c>
      <c r="I578" t="s">
        <v>63</v>
      </c>
      <c r="J578" t="s">
        <v>63</v>
      </c>
      <c r="K578" t="s">
        <v>63</v>
      </c>
      <c r="L578" t="s">
        <v>63</v>
      </c>
      <c r="M578">
        <v>65.835858561519302</v>
      </c>
      <c r="N578" t="s">
        <v>63</v>
      </c>
      <c r="Q578" t="s">
        <v>96</v>
      </c>
      <c r="R578" t="s">
        <v>14</v>
      </c>
    </row>
    <row r="579" spans="1:18" x14ac:dyDescent="0.35">
      <c r="A579" t="s">
        <v>72</v>
      </c>
      <c r="B579" t="s">
        <v>157</v>
      </c>
      <c r="C579" t="s">
        <v>42</v>
      </c>
      <c r="D579" t="s">
        <v>63</v>
      </c>
      <c r="E579" t="s">
        <v>82</v>
      </c>
      <c r="F579" t="s">
        <v>63</v>
      </c>
      <c r="G579" t="s">
        <v>63</v>
      </c>
      <c r="H579" t="s">
        <v>62</v>
      </c>
      <c r="I579" t="s">
        <v>63</v>
      </c>
      <c r="J579" t="s">
        <v>63</v>
      </c>
      <c r="K579" t="s">
        <v>63</v>
      </c>
      <c r="L579" t="s">
        <v>63</v>
      </c>
      <c r="M579">
        <v>85.087610438410906</v>
      </c>
      <c r="N579" t="s">
        <v>63</v>
      </c>
      <c r="Q579" t="s">
        <v>1</v>
      </c>
      <c r="R579" t="s">
        <v>14</v>
      </c>
    </row>
    <row r="580" spans="1:18" x14ac:dyDescent="0.35">
      <c r="A580" t="s">
        <v>72</v>
      </c>
      <c r="B580" t="s">
        <v>157</v>
      </c>
      <c r="C580" t="s">
        <v>42</v>
      </c>
      <c r="D580" t="s">
        <v>63</v>
      </c>
      <c r="E580" t="s">
        <v>20</v>
      </c>
      <c r="F580" t="s">
        <v>63</v>
      </c>
      <c r="G580" t="s">
        <v>63</v>
      </c>
      <c r="H580" t="s">
        <v>62</v>
      </c>
      <c r="I580" t="s">
        <v>63</v>
      </c>
      <c r="J580" t="s">
        <v>63</v>
      </c>
      <c r="K580" t="s">
        <v>63</v>
      </c>
      <c r="L580" t="s">
        <v>63</v>
      </c>
      <c r="M580">
        <v>6.8050153800000004</v>
      </c>
      <c r="N580" t="s">
        <v>63</v>
      </c>
      <c r="Q580" t="s">
        <v>78</v>
      </c>
      <c r="R580" t="s">
        <v>7</v>
      </c>
    </row>
    <row r="581" spans="1:18" x14ac:dyDescent="0.35">
      <c r="A581" t="s">
        <v>72</v>
      </c>
      <c r="B581" t="s">
        <v>157</v>
      </c>
      <c r="C581" t="s">
        <v>42</v>
      </c>
      <c r="D581" t="s">
        <v>63</v>
      </c>
      <c r="E581" t="s">
        <v>40</v>
      </c>
      <c r="F581" t="s">
        <v>63</v>
      </c>
      <c r="G581" t="s">
        <v>63</v>
      </c>
      <c r="H581" t="s">
        <v>62</v>
      </c>
      <c r="I581" t="s">
        <v>63</v>
      </c>
      <c r="J581" t="s">
        <v>63</v>
      </c>
      <c r="K581" t="s">
        <v>63</v>
      </c>
      <c r="L581" t="s">
        <v>63</v>
      </c>
      <c r="M581">
        <v>11.4454049184</v>
      </c>
      <c r="N581" t="s">
        <v>63</v>
      </c>
      <c r="Q581" t="s">
        <v>83</v>
      </c>
      <c r="R581" t="s">
        <v>7</v>
      </c>
    </row>
    <row r="582" spans="1:18" x14ac:dyDescent="0.35">
      <c r="A582" t="s">
        <v>72</v>
      </c>
      <c r="B582" t="s">
        <v>157</v>
      </c>
      <c r="C582" t="s">
        <v>42</v>
      </c>
      <c r="D582" t="s">
        <v>63</v>
      </c>
      <c r="E582" t="s">
        <v>49</v>
      </c>
      <c r="F582" t="s">
        <v>63</v>
      </c>
      <c r="G582" t="s">
        <v>63</v>
      </c>
      <c r="H582" t="s">
        <v>62</v>
      </c>
      <c r="I582" t="s">
        <v>63</v>
      </c>
      <c r="J582" t="s">
        <v>63</v>
      </c>
      <c r="K582" t="s">
        <v>63</v>
      </c>
      <c r="L582" t="s">
        <v>63</v>
      </c>
      <c r="M582">
        <v>36.247450869972099</v>
      </c>
      <c r="N582" t="s">
        <v>63</v>
      </c>
      <c r="Q582" t="s">
        <v>84</v>
      </c>
      <c r="R582" t="s">
        <v>7</v>
      </c>
    </row>
    <row r="583" spans="1:18" x14ac:dyDescent="0.35">
      <c r="A583" t="s">
        <v>72</v>
      </c>
      <c r="B583" t="s">
        <v>157</v>
      </c>
      <c r="C583" t="s">
        <v>42</v>
      </c>
      <c r="D583" t="s">
        <v>63</v>
      </c>
      <c r="E583" t="s">
        <v>25</v>
      </c>
      <c r="F583" t="s">
        <v>63</v>
      </c>
      <c r="G583" t="s">
        <v>63</v>
      </c>
      <c r="H583" t="s">
        <v>62</v>
      </c>
      <c r="I583" t="s">
        <v>63</v>
      </c>
      <c r="J583" t="s">
        <v>63</v>
      </c>
      <c r="K583" t="s">
        <v>63</v>
      </c>
      <c r="L583" t="s">
        <v>63</v>
      </c>
      <c r="M583">
        <v>72.3279674557715</v>
      </c>
      <c r="N583" t="s">
        <v>63</v>
      </c>
      <c r="Q583" t="s">
        <v>85</v>
      </c>
      <c r="R583" t="s">
        <v>7</v>
      </c>
    </row>
    <row r="584" spans="1:18" x14ac:dyDescent="0.35">
      <c r="A584" t="s">
        <v>72</v>
      </c>
      <c r="B584" t="s">
        <v>157</v>
      </c>
      <c r="C584" t="s">
        <v>42</v>
      </c>
      <c r="D584" t="s">
        <v>63</v>
      </c>
      <c r="E584" t="s">
        <v>44</v>
      </c>
      <c r="F584" t="s">
        <v>63</v>
      </c>
      <c r="G584" t="s">
        <v>63</v>
      </c>
      <c r="H584" t="s">
        <v>62</v>
      </c>
      <c r="I584" t="s">
        <v>63</v>
      </c>
      <c r="J584" t="s">
        <v>63</v>
      </c>
      <c r="K584" t="s">
        <v>63</v>
      </c>
      <c r="L584" t="s">
        <v>63</v>
      </c>
      <c r="M584">
        <v>80.174408350395495</v>
      </c>
      <c r="N584" t="s">
        <v>63</v>
      </c>
      <c r="Q584" t="s">
        <v>86</v>
      </c>
      <c r="R584" t="s">
        <v>7</v>
      </c>
    </row>
    <row r="585" spans="1:18" x14ac:dyDescent="0.35">
      <c r="A585" t="s">
        <v>72</v>
      </c>
      <c r="B585" t="s">
        <v>157</v>
      </c>
      <c r="C585" t="s">
        <v>42</v>
      </c>
      <c r="D585" t="s">
        <v>63</v>
      </c>
      <c r="E585" t="s">
        <v>50</v>
      </c>
      <c r="F585" t="s">
        <v>63</v>
      </c>
      <c r="G585" t="s">
        <v>63</v>
      </c>
      <c r="H585" t="s">
        <v>62</v>
      </c>
      <c r="I585" t="s">
        <v>63</v>
      </c>
      <c r="J585" t="s">
        <v>63</v>
      </c>
      <c r="K585" t="s">
        <v>63</v>
      </c>
      <c r="L585" t="s">
        <v>63</v>
      </c>
      <c r="M585">
        <v>1.99376986452127</v>
      </c>
      <c r="N585" t="s">
        <v>63</v>
      </c>
      <c r="Q585" t="s">
        <v>87</v>
      </c>
      <c r="R585" t="s">
        <v>7</v>
      </c>
    </row>
    <row r="586" spans="1:18" x14ac:dyDescent="0.35">
      <c r="A586" t="s">
        <v>72</v>
      </c>
      <c r="B586" t="s">
        <v>157</v>
      </c>
      <c r="C586" t="s">
        <v>42</v>
      </c>
      <c r="D586" t="s">
        <v>63</v>
      </c>
      <c r="E586" t="s">
        <v>26</v>
      </c>
      <c r="F586" t="s">
        <v>63</v>
      </c>
      <c r="G586" t="s">
        <v>63</v>
      </c>
      <c r="H586" t="s">
        <v>62</v>
      </c>
      <c r="I586" t="s">
        <v>63</v>
      </c>
      <c r="J586" t="s">
        <v>63</v>
      </c>
      <c r="K586" t="s">
        <v>63</v>
      </c>
      <c r="L586" t="s">
        <v>63</v>
      </c>
      <c r="M586">
        <v>11.798732340570799</v>
      </c>
      <c r="N586" t="s">
        <v>63</v>
      </c>
      <c r="Q586" t="s">
        <v>88</v>
      </c>
      <c r="R586" t="s">
        <v>7</v>
      </c>
    </row>
    <row r="587" spans="1:18" x14ac:dyDescent="0.35">
      <c r="A587" t="s">
        <v>72</v>
      </c>
      <c r="B587" t="s">
        <v>157</v>
      </c>
      <c r="C587" t="s">
        <v>42</v>
      </c>
      <c r="D587" t="s">
        <v>63</v>
      </c>
      <c r="E587" t="s">
        <v>21</v>
      </c>
      <c r="F587" t="s">
        <v>63</v>
      </c>
      <c r="G587" t="s">
        <v>63</v>
      </c>
      <c r="H587" t="s">
        <v>62</v>
      </c>
      <c r="I587" t="s">
        <v>63</v>
      </c>
      <c r="J587" t="s">
        <v>63</v>
      </c>
      <c r="K587" t="s">
        <v>63</v>
      </c>
      <c r="L587" t="s">
        <v>63</v>
      </c>
      <c r="M587">
        <v>25.246936008302399</v>
      </c>
      <c r="N587" t="s">
        <v>63</v>
      </c>
      <c r="Q587" t="s">
        <v>89</v>
      </c>
      <c r="R587" t="s">
        <v>7</v>
      </c>
    </row>
    <row r="588" spans="1:18" x14ac:dyDescent="0.35">
      <c r="A588" t="s">
        <v>72</v>
      </c>
      <c r="B588" t="s">
        <v>157</v>
      </c>
      <c r="C588" t="s">
        <v>42</v>
      </c>
      <c r="D588" t="s">
        <v>63</v>
      </c>
      <c r="E588" t="s">
        <v>47</v>
      </c>
      <c r="F588" t="s">
        <v>63</v>
      </c>
      <c r="G588" t="s">
        <v>63</v>
      </c>
      <c r="H588" t="s">
        <v>62</v>
      </c>
      <c r="I588" t="s">
        <v>63</v>
      </c>
      <c r="J588" t="s">
        <v>63</v>
      </c>
      <c r="K588" t="s">
        <v>63</v>
      </c>
      <c r="L588" t="s">
        <v>63</v>
      </c>
      <c r="M588">
        <v>7.1808545981411003</v>
      </c>
      <c r="N588" t="s">
        <v>63</v>
      </c>
      <c r="Q588" t="s">
        <v>2</v>
      </c>
      <c r="R588" t="s">
        <v>7</v>
      </c>
    </row>
    <row r="589" spans="1:18" x14ac:dyDescent="0.35">
      <c r="A589" t="s">
        <v>72</v>
      </c>
      <c r="B589" t="s">
        <v>157</v>
      </c>
      <c r="C589" t="s">
        <v>42</v>
      </c>
      <c r="D589" t="s">
        <v>63</v>
      </c>
      <c r="E589" t="s">
        <v>48</v>
      </c>
      <c r="F589" t="s">
        <v>63</v>
      </c>
      <c r="G589" t="s">
        <v>63</v>
      </c>
      <c r="H589" t="s">
        <v>62</v>
      </c>
      <c r="I589" t="s">
        <v>63</v>
      </c>
      <c r="J589" t="s">
        <v>63</v>
      </c>
      <c r="K589" t="s">
        <v>63</v>
      </c>
      <c r="L589" t="s">
        <v>63</v>
      </c>
      <c r="M589">
        <v>249.30414123351301</v>
      </c>
      <c r="N589" t="s">
        <v>63</v>
      </c>
      <c r="Q589" t="s">
        <v>90</v>
      </c>
      <c r="R589" t="s">
        <v>7</v>
      </c>
    </row>
    <row r="590" spans="1:18" x14ac:dyDescent="0.35">
      <c r="A590" t="s">
        <v>72</v>
      </c>
      <c r="B590" t="s">
        <v>157</v>
      </c>
      <c r="C590" t="s">
        <v>42</v>
      </c>
      <c r="D590" t="s">
        <v>63</v>
      </c>
      <c r="E590" t="s">
        <v>15</v>
      </c>
      <c r="F590" t="s">
        <v>63</v>
      </c>
      <c r="G590" t="s">
        <v>63</v>
      </c>
      <c r="H590" t="s">
        <v>62</v>
      </c>
      <c r="I590" t="s">
        <v>63</v>
      </c>
      <c r="J590" t="s">
        <v>63</v>
      </c>
      <c r="K590" t="s">
        <v>63</v>
      </c>
      <c r="L590" t="s">
        <v>63</v>
      </c>
      <c r="M590">
        <v>3.6679717439999999</v>
      </c>
      <c r="N590" t="s">
        <v>63</v>
      </c>
      <c r="Q590" t="s">
        <v>91</v>
      </c>
      <c r="R590" t="s">
        <v>7</v>
      </c>
    </row>
    <row r="591" spans="1:18" x14ac:dyDescent="0.35">
      <c r="A591" t="s">
        <v>72</v>
      </c>
      <c r="B591" t="s">
        <v>157</v>
      </c>
      <c r="C591" t="s">
        <v>42</v>
      </c>
      <c r="D591" t="s">
        <v>63</v>
      </c>
      <c r="E591" t="s">
        <v>14</v>
      </c>
      <c r="F591" t="s">
        <v>63</v>
      </c>
      <c r="G591" t="s">
        <v>63</v>
      </c>
      <c r="H591" t="s">
        <v>62</v>
      </c>
      <c r="I591" t="s">
        <v>63</v>
      </c>
      <c r="J591" t="s">
        <v>63</v>
      </c>
      <c r="K591" t="s">
        <v>63</v>
      </c>
      <c r="L591" t="s">
        <v>63</v>
      </c>
      <c r="M591">
        <v>37.673998703999999</v>
      </c>
      <c r="N591" t="s">
        <v>63</v>
      </c>
      <c r="Q591" t="s">
        <v>92</v>
      </c>
      <c r="R591" t="s">
        <v>7</v>
      </c>
    </row>
    <row r="592" spans="1:18" x14ac:dyDescent="0.35">
      <c r="A592" t="s">
        <v>72</v>
      </c>
      <c r="B592" t="s">
        <v>157</v>
      </c>
      <c r="C592" t="s">
        <v>42</v>
      </c>
      <c r="D592" t="s">
        <v>63</v>
      </c>
      <c r="E592" t="s">
        <v>16</v>
      </c>
      <c r="F592" t="s">
        <v>63</v>
      </c>
      <c r="G592" t="s">
        <v>63</v>
      </c>
      <c r="H592" t="s">
        <v>62</v>
      </c>
      <c r="I592" t="s">
        <v>63</v>
      </c>
      <c r="J592" t="s">
        <v>63</v>
      </c>
      <c r="K592" t="s">
        <v>63</v>
      </c>
      <c r="L592" t="s">
        <v>63</v>
      </c>
      <c r="M592">
        <v>8.5931482557599992</v>
      </c>
      <c r="N592" t="s">
        <v>63</v>
      </c>
      <c r="Q592" t="s">
        <v>93</v>
      </c>
      <c r="R592" t="s">
        <v>7</v>
      </c>
    </row>
    <row r="593" spans="1:18" x14ac:dyDescent="0.35">
      <c r="A593" t="s">
        <v>72</v>
      </c>
      <c r="B593" t="s">
        <v>157</v>
      </c>
      <c r="C593" t="s">
        <v>42</v>
      </c>
      <c r="D593" t="s">
        <v>63</v>
      </c>
      <c r="E593" t="s">
        <v>17</v>
      </c>
      <c r="F593" t="s">
        <v>63</v>
      </c>
      <c r="G593" t="s">
        <v>63</v>
      </c>
      <c r="H593" t="s">
        <v>62</v>
      </c>
      <c r="I593" t="s">
        <v>63</v>
      </c>
      <c r="J593" t="s">
        <v>63</v>
      </c>
      <c r="K593" t="s">
        <v>63</v>
      </c>
      <c r="L593" t="s">
        <v>63</v>
      </c>
      <c r="M593">
        <v>10.30771235664</v>
      </c>
      <c r="N593" t="s">
        <v>63</v>
      </c>
      <c r="Q593" t="s">
        <v>94</v>
      </c>
      <c r="R593" t="s">
        <v>7</v>
      </c>
    </row>
    <row r="594" spans="1:18" x14ac:dyDescent="0.35">
      <c r="A594" t="s">
        <v>72</v>
      </c>
      <c r="B594" t="s">
        <v>157</v>
      </c>
      <c r="C594" t="s">
        <v>42</v>
      </c>
      <c r="D594" t="s">
        <v>63</v>
      </c>
      <c r="E594" t="s">
        <v>18</v>
      </c>
      <c r="F594" t="s">
        <v>63</v>
      </c>
      <c r="G594" t="s">
        <v>63</v>
      </c>
      <c r="H594" t="s">
        <v>62</v>
      </c>
      <c r="I594" t="s">
        <v>63</v>
      </c>
      <c r="J594" t="s">
        <v>63</v>
      </c>
      <c r="K594" t="s">
        <v>63</v>
      </c>
      <c r="L594" t="s">
        <v>63</v>
      </c>
      <c r="M594">
        <v>4.1350260311999998</v>
      </c>
      <c r="N594" t="s">
        <v>63</v>
      </c>
      <c r="Q594" t="s">
        <v>95</v>
      </c>
      <c r="R594" t="s">
        <v>7</v>
      </c>
    </row>
    <row r="595" spans="1:18" x14ac:dyDescent="0.35">
      <c r="A595" t="s">
        <v>72</v>
      </c>
      <c r="B595" t="s">
        <v>157</v>
      </c>
      <c r="C595" t="s">
        <v>42</v>
      </c>
      <c r="D595" t="s">
        <v>63</v>
      </c>
      <c r="E595" t="s">
        <v>19</v>
      </c>
      <c r="F595" t="s">
        <v>63</v>
      </c>
      <c r="G595" t="s">
        <v>63</v>
      </c>
      <c r="H595" t="s">
        <v>62</v>
      </c>
      <c r="I595" t="s">
        <v>63</v>
      </c>
      <c r="J595" t="s">
        <v>63</v>
      </c>
      <c r="K595" t="s">
        <v>63</v>
      </c>
      <c r="L595" t="s">
        <v>63</v>
      </c>
      <c r="M595">
        <v>13.4524019268</v>
      </c>
      <c r="N595" t="s">
        <v>63</v>
      </c>
      <c r="Q595" t="s">
        <v>96</v>
      </c>
      <c r="R595" t="s">
        <v>7</v>
      </c>
    </row>
    <row r="596" spans="1:18" x14ac:dyDescent="0.35">
      <c r="A596" t="s">
        <v>72</v>
      </c>
      <c r="B596" t="s">
        <v>157</v>
      </c>
      <c r="C596" t="s">
        <v>42</v>
      </c>
      <c r="D596" t="s">
        <v>63</v>
      </c>
      <c r="E596" t="s">
        <v>111</v>
      </c>
      <c r="F596" t="s">
        <v>63</v>
      </c>
      <c r="G596" t="s">
        <v>63</v>
      </c>
      <c r="H596" t="s">
        <v>62</v>
      </c>
      <c r="I596" t="s">
        <v>63</v>
      </c>
      <c r="J596" t="s">
        <v>63</v>
      </c>
      <c r="K596" t="s">
        <v>63</v>
      </c>
      <c r="L596" t="s">
        <v>63</v>
      </c>
      <c r="M596">
        <v>1.33</v>
      </c>
      <c r="N596" t="s">
        <v>63</v>
      </c>
      <c r="Q596" t="s">
        <v>1</v>
      </c>
      <c r="R596" t="s">
        <v>7</v>
      </c>
    </row>
    <row r="597" spans="1:18" x14ac:dyDescent="0.35">
      <c r="A597" t="s">
        <v>72</v>
      </c>
      <c r="B597" t="s">
        <v>157</v>
      </c>
      <c r="C597" t="s">
        <v>42</v>
      </c>
      <c r="D597" t="s">
        <v>63</v>
      </c>
      <c r="E597" t="s">
        <v>112</v>
      </c>
      <c r="F597" t="s">
        <v>63</v>
      </c>
      <c r="G597" t="s">
        <v>63</v>
      </c>
      <c r="H597" t="s">
        <v>62</v>
      </c>
      <c r="I597" t="s">
        <v>63</v>
      </c>
      <c r="J597" t="s">
        <v>63</v>
      </c>
      <c r="K597" t="s">
        <v>63</v>
      </c>
      <c r="L597" t="s">
        <v>63</v>
      </c>
      <c r="M597">
        <v>0.3</v>
      </c>
      <c r="N597" t="s">
        <v>63</v>
      </c>
      <c r="Q597" t="s">
        <v>78</v>
      </c>
      <c r="R597" t="s">
        <v>9</v>
      </c>
    </row>
    <row r="598" spans="1:18" x14ac:dyDescent="0.35">
      <c r="A598" t="s">
        <v>72</v>
      </c>
      <c r="B598" t="s">
        <v>157</v>
      </c>
      <c r="C598" t="s">
        <v>42</v>
      </c>
      <c r="D598" t="s">
        <v>63</v>
      </c>
      <c r="E598" t="s">
        <v>61</v>
      </c>
      <c r="F598" t="s">
        <v>63</v>
      </c>
      <c r="G598" t="s">
        <v>63</v>
      </c>
      <c r="H598" t="s">
        <v>62</v>
      </c>
      <c r="I598" t="s">
        <v>63</v>
      </c>
      <c r="J598" t="s">
        <v>63</v>
      </c>
      <c r="K598" t="s">
        <v>63</v>
      </c>
      <c r="L598" t="s">
        <v>63</v>
      </c>
      <c r="M598">
        <v>5.25</v>
      </c>
      <c r="N598" t="s">
        <v>63</v>
      </c>
      <c r="Q598" t="s">
        <v>83</v>
      </c>
      <c r="R598" t="s">
        <v>9</v>
      </c>
    </row>
    <row r="599" spans="1:18" x14ac:dyDescent="0.35">
      <c r="A599" t="s">
        <v>72</v>
      </c>
      <c r="B599" t="s">
        <v>157</v>
      </c>
      <c r="C599" t="s">
        <v>42</v>
      </c>
      <c r="D599" t="s">
        <v>63</v>
      </c>
      <c r="E599" t="s">
        <v>59</v>
      </c>
      <c r="F599" t="s">
        <v>63</v>
      </c>
      <c r="G599" t="s">
        <v>63</v>
      </c>
      <c r="H599" t="s">
        <v>62</v>
      </c>
      <c r="I599" t="s">
        <v>63</v>
      </c>
      <c r="J599" t="s">
        <v>63</v>
      </c>
      <c r="K599" t="s">
        <v>63</v>
      </c>
      <c r="L599" t="s">
        <v>63</v>
      </c>
      <c r="M599">
        <v>192.48</v>
      </c>
      <c r="N599" t="s">
        <v>63</v>
      </c>
      <c r="Q599" t="s">
        <v>84</v>
      </c>
      <c r="R599" t="s">
        <v>9</v>
      </c>
    </row>
    <row r="600" spans="1:18" x14ac:dyDescent="0.35">
      <c r="A600" t="s">
        <v>72</v>
      </c>
      <c r="B600" t="s">
        <v>157</v>
      </c>
      <c r="C600" t="s">
        <v>42</v>
      </c>
      <c r="D600" t="s">
        <v>63</v>
      </c>
      <c r="E600" t="s">
        <v>64</v>
      </c>
      <c r="F600" t="s">
        <v>63</v>
      </c>
      <c r="G600" t="s">
        <v>63</v>
      </c>
      <c r="H600" t="s">
        <v>62</v>
      </c>
      <c r="I600" t="s">
        <v>63</v>
      </c>
      <c r="J600" t="s">
        <v>63</v>
      </c>
      <c r="K600" t="s">
        <v>63</v>
      </c>
      <c r="L600" t="s">
        <v>63</v>
      </c>
      <c r="M600">
        <v>27.5</v>
      </c>
      <c r="N600" t="s">
        <v>63</v>
      </c>
      <c r="Q600" t="s">
        <v>85</v>
      </c>
      <c r="R600" t="s">
        <v>9</v>
      </c>
    </row>
    <row r="601" spans="1:18" x14ac:dyDescent="0.35">
      <c r="A601" t="s">
        <v>72</v>
      </c>
      <c r="B601" t="s">
        <v>157</v>
      </c>
      <c r="C601" t="s">
        <v>42</v>
      </c>
      <c r="D601" t="s">
        <v>63</v>
      </c>
      <c r="E601" t="s">
        <v>65</v>
      </c>
      <c r="F601" t="s">
        <v>63</v>
      </c>
      <c r="G601" t="s">
        <v>63</v>
      </c>
      <c r="H601" t="s">
        <v>62</v>
      </c>
      <c r="I601" t="s">
        <v>63</v>
      </c>
      <c r="J601" t="s">
        <v>63</v>
      </c>
      <c r="K601" t="s">
        <v>63</v>
      </c>
      <c r="L601" t="s">
        <v>63</v>
      </c>
      <c r="M601">
        <v>43.5</v>
      </c>
      <c r="N601" t="s">
        <v>63</v>
      </c>
      <c r="Q601" t="s">
        <v>86</v>
      </c>
      <c r="R601" t="s">
        <v>9</v>
      </c>
    </row>
    <row r="602" spans="1:18" x14ac:dyDescent="0.35">
      <c r="A602" t="s">
        <v>72</v>
      </c>
      <c r="B602" t="s">
        <v>158</v>
      </c>
      <c r="C602" t="s">
        <v>42</v>
      </c>
      <c r="D602" t="s">
        <v>63</v>
      </c>
      <c r="E602" t="s">
        <v>33</v>
      </c>
      <c r="F602" t="s">
        <v>63</v>
      </c>
      <c r="G602" t="s">
        <v>63</v>
      </c>
      <c r="H602" t="s">
        <v>62</v>
      </c>
      <c r="I602" t="s">
        <v>63</v>
      </c>
      <c r="J602" t="s">
        <v>63</v>
      </c>
      <c r="K602" t="s">
        <v>63</v>
      </c>
      <c r="L602" t="s">
        <v>63</v>
      </c>
      <c r="M602">
        <v>140.39971995959999</v>
      </c>
      <c r="N602" t="s">
        <v>63</v>
      </c>
      <c r="Q602" t="s">
        <v>87</v>
      </c>
      <c r="R602" t="s">
        <v>9</v>
      </c>
    </row>
    <row r="603" spans="1:18" x14ac:dyDescent="0.35">
      <c r="A603" t="s">
        <v>72</v>
      </c>
      <c r="B603" t="s">
        <v>158</v>
      </c>
      <c r="C603" t="s">
        <v>42</v>
      </c>
      <c r="D603" t="s">
        <v>63</v>
      </c>
      <c r="E603" t="s">
        <v>29</v>
      </c>
      <c r="F603" t="s">
        <v>63</v>
      </c>
      <c r="G603" t="s">
        <v>63</v>
      </c>
      <c r="H603" t="s">
        <v>62</v>
      </c>
      <c r="I603" t="s">
        <v>63</v>
      </c>
      <c r="J603" t="s">
        <v>63</v>
      </c>
      <c r="K603" t="s">
        <v>63</v>
      </c>
      <c r="L603" t="s">
        <v>63</v>
      </c>
      <c r="M603">
        <v>22.862999775610799</v>
      </c>
      <c r="N603" t="s">
        <v>63</v>
      </c>
      <c r="Q603" t="s">
        <v>88</v>
      </c>
      <c r="R603" t="s">
        <v>9</v>
      </c>
    </row>
    <row r="604" spans="1:18" x14ac:dyDescent="0.35">
      <c r="A604" t="s">
        <v>72</v>
      </c>
      <c r="B604" t="s">
        <v>158</v>
      </c>
      <c r="C604" t="s">
        <v>42</v>
      </c>
      <c r="D604" t="s">
        <v>63</v>
      </c>
      <c r="E604" t="s">
        <v>27</v>
      </c>
      <c r="F604" t="s">
        <v>63</v>
      </c>
      <c r="G604" t="s">
        <v>63</v>
      </c>
      <c r="H604" t="s">
        <v>62</v>
      </c>
      <c r="I604" t="s">
        <v>63</v>
      </c>
      <c r="J604" t="s">
        <v>63</v>
      </c>
      <c r="K604" t="s">
        <v>63</v>
      </c>
      <c r="L604" t="s">
        <v>63</v>
      </c>
      <c r="M604">
        <v>49.187587291996003</v>
      </c>
      <c r="N604" t="s">
        <v>63</v>
      </c>
      <c r="Q604" t="s">
        <v>89</v>
      </c>
      <c r="R604" t="s">
        <v>9</v>
      </c>
    </row>
    <row r="605" spans="1:18" x14ac:dyDescent="0.35">
      <c r="A605" t="s">
        <v>72</v>
      </c>
      <c r="B605" t="s">
        <v>158</v>
      </c>
      <c r="C605" t="s">
        <v>42</v>
      </c>
      <c r="D605" t="s">
        <v>63</v>
      </c>
      <c r="E605" t="s">
        <v>28</v>
      </c>
      <c r="F605" t="s">
        <v>63</v>
      </c>
      <c r="G605" t="s">
        <v>63</v>
      </c>
      <c r="H605" t="s">
        <v>62</v>
      </c>
      <c r="I605" t="s">
        <v>63</v>
      </c>
      <c r="J605" t="s">
        <v>63</v>
      </c>
      <c r="K605" t="s">
        <v>63</v>
      </c>
      <c r="L605" t="s">
        <v>63</v>
      </c>
      <c r="M605">
        <v>221.96825789125501</v>
      </c>
      <c r="N605" t="s">
        <v>63</v>
      </c>
      <c r="Q605" t="s">
        <v>2</v>
      </c>
      <c r="R605" t="s">
        <v>9</v>
      </c>
    </row>
    <row r="606" spans="1:18" x14ac:dyDescent="0.35">
      <c r="A606" t="s">
        <v>72</v>
      </c>
      <c r="B606" t="s">
        <v>158</v>
      </c>
      <c r="C606" t="s">
        <v>42</v>
      </c>
      <c r="D606" t="s">
        <v>63</v>
      </c>
      <c r="E606" t="s">
        <v>31</v>
      </c>
      <c r="F606" t="s">
        <v>63</v>
      </c>
      <c r="G606" t="s">
        <v>63</v>
      </c>
      <c r="H606" t="s">
        <v>62</v>
      </c>
      <c r="I606" t="s">
        <v>63</v>
      </c>
      <c r="J606" t="s">
        <v>63</v>
      </c>
      <c r="K606" t="s">
        <v>63</v>
      </c>
      <c r="L606" t="s">
        <v>63</v>
      </c>
      <c r="M606">
        <v>55.734674231231999</v>
      </c>
      <c r="N606" t="s">
        <v>63</v>
      </c>
      <c r="Q606" t="s">
        <v>90</v>
      </c>
      <c r="R606" t="s">
        <v>9</v>
      </c>
    </row>
    <row r="607" spans="1:18" x14ac:dyDescent="0.35">
      <c r="A607" t="s">
        <v>72</v>
      </c>
      <c r="B607" t="s">
        <v>158</v>
      </c>
      <c r="C607" t="s">
        <v>42</v>
      </c>
      <c r="D607" t="s">
        <v>63</v>
      </c>
      <c r="E607" t="s">
        <v>32</v>
      </c>
      <c r="F607" t="s">
        <v>63</v>
      </c>
      <c r="G607" t="s">
        <v>63</v>
      </c>
      <c r="H607" t="s">
        <v>62</v>
      </c>
      <c r="I607" t="s">
        <v>63</v>
      </c>
      <c r="J607" t="s">
        <v>63</v>
      </c>
      <c r="K607" t="s">
        <v>63</v>
      </c>
      <c r="L607" t="s">
        <v>63</v>
      </c>
      <c r="M607">
        <v>0</v>
      </c>
      <c r="N607" t="s">
        <v>63</v>
      </c>
      <c r="Q607" t="s">
        <v>91</v>
      </c>
      <c r="R607" t="s">
        <v>9</v>
      </c>
    </row>
    <row r="608" spans="1:18" x14ac:dyDescent="0.35">
      <c r="A608" t="s">
        <v>72</v>
      </c>
      <c r="B608" t="s">
        <v>158</v>
      </c>
      <c r="C608" t="s">
        <v>42</v>
      </c>
      <c r="D608" t="s">
        <v>63</v>
      </c>
      <c r="E608" t="s">
        <v>30</v>
      </c>
      <c r="F608" t="s">
        <v>63</v>
      </c>
      <c r="G608" t="s">
        <v>63</v>
      </c>
      <c r="H608" t="s">
        <v>62</v>
      </c>
      <c r="I608" t="s">
        <v>63</v>
      </c>
      <c r="J608" t="s">
        <v>63</v>
      </c>
      <c r="K608" t="s">
        <v>63</v>
      </c>
      <c r="L608" t="s">
        <v>63</v>
      </c>
      <c r="M608">
        <v>73.766480600159994</v>
      </c>
      <c r="N608" t="s">
        <v>63</v>
      </c>
      <c r="Q608" t="s">
        <v>92</v>
      </c>
      <c r="R608" t="s">
        <v>9</v>
      </c>
    </row>
    <row r="609" spans="1:18" x14ac:dyDescent="0.35">
      <c r="A609" t="s">
        <v>72</v>
      </c>
      <c r="B609" t="s">
        <v>158</v>
      </c>
      <c r="C609" t="s">
        <v>42</v>
      </c>
      <c r="D609" t="s">
        <v>63</v>
      </c>
      <c r="E609" t="s">
        <v>45</v>
      </c>
      <c r="F609" t="s">
        <v>63</v>
      </c>
      <c r="G609" t="s">
        <v>63</v>
      </c>
      <c r="H609" t="s">
        <v>62</v>
      </c>
      <c r="I609" t="s">
        <v>63</v>
      </c>
      <c r="J609" t="s">
        <v>63</v>
      </c>
      <c r="K609" t="s">
        <v>63</v>
      </c>
      <c r="L609" t="s">
        <v>63</v>
      </c>
      <c r="M609">
        <v>100.156388849243</v>
      </c>
      <c r="N609" t="s">
        <v>63</v>
      </c>
      <c r="Q609" t="s">
        <v>93</v>
      </c>
      <c r="R609" t="s">
        <v>9</v>
      </c>
    </row>
    <row r="610" spans="1:18" x14ac:dyDescent="0.35">
      <c r="A610" t="s">
        <v>72</v>
      </c>
      <c r="B610" t="s">
        <v>158</v>
      </c>
      <c r="C610" t="s">
        <v>42</v>
      </c>
      <c r="D610" t="s">
        <v>63</v>
      </c>
      <c r="E610" t="s">
        <v>46</v>
      </c>
      <c r="F610" t="s">
        <v>63</v>
      </c>
      <c r="G610" t="s">
        <v>63</v>
      </c>
      <c r="H610" t="s">
        <v>62</v>
      </c>
      <c r="I610" t="s">
        <v>63</v>
      </c>
      <c r="J610" t="s">
        <v>63</v>
      </c>
      <c r="K610" t="s">
        <v>63</v>
      </c>
      <c r="L610" t="s">
        <v>63</v>
      </c>
      <c r="M610">
        <v>125.66049927476401</v>
      </c>
      <c r="N610" t="s">
        <v>63</v>
      </c>
      <c r="Q610" t="s">
        <v>94</v>
      </c>
      <c r="R610" t="s">
        <v>9</v>
      </c>
    </row>
    <row r="611" spans="1:18" x14ac:dyDescent="0.35">
      <c r="A611" t="s">
        <v>72</v>
      </c>
      <c r="B611" t="s">
        <v>158</v>
      </c>
      <c r="C611" t="s">
        <v>42</v>
      </c>
      <c r="D611" t="s">
        <v>63</v>
      </c>
      <c r="E611" t="s">
        <v>36</v>
      </c>
      <c r="F611" t="s">
        <v>63</v>
      </c>
      <c r="G611" t="s">
        <v>63</v>
      </c>
      <c r="H611" t="s">
        <v>62</v>
      </c>
      <c r="I611" t="s">
        <v>63</v>
      </c>
      <c r="J611" t="s">
        <v>63</v>
      </c>
      <c r="K611" t="s">
        <v>63</v>
      </c>
      <c r="L611" t="s">
        <v>63</v>
      </c>
      <c r="M611">
        <v>165.609621698621</v>
      </c>
      <c r="N611" t="s">
        <v>63</v>
      </c>
      <c r="Q611" t="s">
        <v>95</v>
      </c>
      <c r="R611" t="s">
        <v>9</v>
      </c>
    </row>
    <row r="612" spans="1:18" x14ac:dyDescent="0.35">
      <c r="A612" t="s">
        <v>72</v>
      </c>
      <c r="B612" t="s">
        <v>158</v>
      </c>
      <c r="C612" t="s">
        <v>42</v>
      </c>
      <c r="D612" t="s">
        <v>63</v>
      </c>
      <c r="E612" t="s">
        <v>79</v>
      </c>
      <c r="F612" t="s">
        <v>63</v>
      </c>
      <c r="G612" t="s">
        <v>63</v>
      </c>
      <c r="H612" t="s">
        <v>62</v>
      </c>
      <c r="I612" t="s">
        <v>63</v>
      </c>
      <c r="J612" t="s">
        <v>63</v>
      </c>
      <c r="K612" t="s">
        <v>63</v>
      </c>
      <c r="L612" t="s">
        <v>63</v>
      </c>
      <c r="M612">
        <v>259.1317743948</v>
      </c>
      <c r="N612" t="s">
        <v>63</v>
      </c>
      <c r="Q612" t="s">
        <v>96</v>
      </c>
      <c r="R612" t="s">
        <v>9</v>
      </c>
    </row>
    <row r="613" spans="1:18" x14ac:dyDescent="0.35">
      <c r="A613" t="s">
        <v>72</v>
      </c>
      <c r="B613" t="s">
        <v>158</v>
      </c>
      <c r="C613" t="s">
        <v>42</v>
      </c>
      <c r="D613" t="s">
        <v>63</v>
      </c>
      <c r="E613" t="s">
        <v>80</v>
      </c>
      <c r="F613" t="s">
        <v>63</v>
      </c>
      <c r="G613" t="s">
        <v>63</v>
      </c>
      <c r="H613" t="s">
        <v>62</v>
      </c>
      <c r="I613" t="s">
        <v>63</v>
      </c>
      <c r="J613" t="s">
        <v>63</v>
      </c>
      <c r="K613" t="s">
        <v>63</v>
      </c>
      <c r="L613" t="s">
        <v>63</v>
      </c>
      <c r="M613">
        <v>135.332154846885</v>
      </c>
      <c r="N613" t="s">
        <v>63</v>
      </c>
      <c r="Q613" t="s">
        <v>1</v>
      </c>
      <c r="R613" t="s">
        <v>9</v>
      </c>
    </row>
    <row r="614" spans="1:18" x14ac:dyDescent="0.35">
      <c r="A614" t="s">
        <v>72</v>
      </c>
      <c r="B614" t="s">
        <v>158</v>
      </c>
      <c r="C614" t="s">
        <v>42</v>
      </c>
      <c r="D614" t="s">
        <v>63</v>
      </c>
      <c r="E614" t="s">
        <v>37</v>
      </c>
      <c r="F614" t="s">
        <v>63</v>
      </c>
      <c r="G614" t="s">
        <v>63</v>
      </c>
      <c r="H614" t="s">
        <v>62</v>
      </c>
      <c r="I614" t="s">
        <v>63</v>
      </c>
      <c r="J614" t="s">
        <v>63</v>
      </c>
      <c r="K614" t="s">
        <v>63</v>
      </c>
      <c r="L614" t="s">
        <v>63</v>
      </c>
      <c r="M614">
        <v>12.704499999999999</v>
      </c>
      <c r="N614" t="s">
        <v>63</v>
      </c>
      <c r="Q614" t="s">
        <v>78</v>
      </c>
      <c r="R614" t="s">
        <v>13</v>
      </c>
    </row>
    <row r="615" spans="1:18" x14ac:dyDescent="0.35">
      <c r="A615" t="s">
        <v>72</v>
      </c>
      <c r="B615" t="s">
        <v>158</v>
      </c>
      <c r="C615" t="s">
        <v>42</v>
      </c>
      <c r="D615" t="s">
        <v>63</v>
      </c>
      <c r="E615" t="s">
        <v>81</v>
      </c>
      <c r="F615" t="s">
        <v>63</v>
      </c>
      <c r="G615" t="s">
        <v>63</v>
      </c>
      <c r="H615" t="s">
        <v>62</v>
      </c>
      <c r="I615" t="s">
        <v>63</v>
      </c>
      <c r="J615" t="s">
        <v>63</v>
      </c>
      <c r="K615" t="s">
        <v>63</v>
      </c>
      <c r="L615" t="s">
        <v>63</v>
      </c>
      <c r="M615">
        <v>91.516799440976101</v>
      </c>
      <c r="N615" t="s">
        <v>63</v>
      </c>
      <c r="Q615" t="s">
        <v>83</v>
      </c>
      <c r="R615" t="s">
        <v>13</v>
      </c>
    </row>
    <row r="616" spans="1:18" x14ac:dyDescent="0.35">
      <c r="A616" t="s">
        <v>72</v>
      </c>
      <c r="B616" t="s">
        <v>158</v>
      </c>
      <c r="C616" t="s">
        <v>42</v>
      </c>
      <c r="D616" t="s">
        <v>63</v>
      </c>
      <c r="E616" t="s">
        <v>35</v>
      </c>
      <c r="F616" t="s">
        <v>63</v>
      </c>
      <c r="G616" t="s">
        <v>63</v>
      </c>
      <c r="H616" t="s">
        <v>62</v>
      </c>
      <c r="I616" t="s">
        <v>63</v>
      </c>
      <c r="J616" t="s">
        <v>63</v>
      </c>
      <c r="K616" t="s">
        <v>63</v>
      </c>
      <c r="L616" t="s">
        <v>63</v>
      </c>
      <c r="M616">
        <v>1503.174</v>
      </c>
      <c r="N616" t="s">
        <v>63</v>
      </c>
      <c r="Q616" t="s">
        <v>84</v>
      </c>
      <c r="R616" t="s">
        <v>13</v>
      </c>
    </row>
    <row r="617" spans="1:18" x14ac:dyDescent="0.35">
      <c r="A617" t="s">
        <v>72</v>
      </c>
      <c r="B617" t="s">
        <v>158</v>
      </c>
      <c r="C617" t="s">
        <v>42</v>
      </c>
      <c r="D617" t="s">
        <v>63</v>
      </c>
      <c r="E617" t="s">
        <v>38</v>
      </c>
      <c r="F617" t="s">
        <v>63</v>
      </c>
      <c r="G617" t="s">
        <v>63</v>
      </c>
      <c r="H617" t="s">
        <v>62</v>
      </c>
      <c r="I617" t="s">
        <v>63</v>
      </c>
      <c r="J617" t="s">
        <v>63</v>
      </c>
      <c r="K617" t="s">
        <v>63</v>
      </c>
      <c r="L617" t="s">
        <v>63</v>
      </c>
      <c r="M617">
        <v>16.399999999999999</v>
      </c>
      <c r="N617" t="s">
        <v>63</v>
      </c>
      <c r="Q617" t="s">
        <v>85</v>
      </c>
      <c r="R617" t="s">
        <v>13</v>
      </c>
    </row>
    <row r="618" spans="1:18" x14ac:dyDescent="0.35">
      <c r="A618" t="s">
        <v>72</v>
      </c>
      <c r="B618" t="s">
        <v>158</v>
      </c>
      <c r="C618" t="s">
        <v>42</v>
      </c>
      <c r="D618" t="s">
        <v>63</v>
      </c>
      <c r="E618" t="s">
        <v>39</v>
      </c>
      <c r="F618" t="s">
        <v>63</v>
      </c>
      <c r="G618" t="s">
        <v>63</v>
      </c>
      <c r="H618" t="s">
        <v>62</v>
      </c>
      <c r="I618" t="s">
        <v>63</v>
      </c>
      <c r="J618" t="s">
        <v>63</v>
      </c>
      <c r="K618" t="s">
        <v>63</v>
      </c>
      <c r="L618" t="s">
        <v>63</v>
      </c>
      <c r="M618">
        <v>81.992348747816706</v>
      </c>
      <c r="N618" t="s">
        <v>63</v>
      </c>
      <c r="Q618" t="s">
        <v>86</v>
      </c>
      <c r="R618" t="s">
        <v>13</v>
      </c>
    </row>
    <row r="619" spans="1:18" x14ac:dyDescent="0.35">
      <c r="A619" t="s">
        <v>72</v>
      </c>
      <c r="B619" t="s">
        <v>158</v>
      </c>
      <c r="C619" t="s">
        <v>42</v>
      </c>
      <c r="D619" t="s">
        <v>63</v>
      </c>
      <c r="E619" t="s">
        <v>82</v>
      </c>
      <c r="F619" t="s">
        <v>63</v>
      </c>
      <c r="G619" t="s">
        <v>63</v>
      </c>
      <c r="H619" t="s">
        <v>62</v>
      </c>
      <c r="I619" t="s">
        <v>63</v>
      </c>
      <c r="J619" t="s">
        <v>63</v>
      </c>
      <c r="K619" t="s">
        <v>63</v>
      </c>
      <c r="L619" t="s">
        <v>63</v>
      </c>
      <c r="M619">
        <v>86.383297113912505</v>
      </c>
      <c r="N619" t="s">
        <v>63</v>
      </c>
      <c r="Q619" t="s">
        <v>87</v>
      </c>
      <c r="R619" t="s">
        <v>13</v>
      </c>
    </row>
    <row r="620" spans="1:18" x14ac:dyDescent="0.35">
      <c r="A620" t="s">
        <v>72</v>
      </c>
      <c r="B620" t="s">
        <v>158</v>
      </c>
      <c r="C620" t="s">
        <v>42</v>
      </c>
      <c r="D620" t="s">
        <v>63</v>
      </c>
      <c r="E620" t="s">
        <v>20</v>
      </c>
      <c r="F620" t="s">
        <v>63</v>
      </c>
      <c r="G620" t="s">
        <v>63</v>
      </c>
      <c r="H620" t="s">
        <v>62</v>
      </c>
      <c r="I620" t="s">
        <v>63</v>
      </c>
      <c r="J620" t="s">
        <v>63</v>
      </c>
      <c r="K620" t="s">
        <v>63</v>
      </c>
      <c r="L620" t="s">
        <v>63</v>
      </c>
      <c r="M620">
        <v>10.991359018800001</v>
      </c>
      <c r="N620" t="s">
        <v>63</v>
      </c>
      <c r="Q620" t="s">
        <v>88</v>
      </c>
      <c r="R620" t="s">
        <v>13</v>
      </c>
    </row>
    <row r="621" spans="1:18" x14ac:dyDescent="0.35">
      <c r="A621" t="s">
        <v>72</v>
      </c>
      <c r="B621" t="s">
        <v>158</v>
      </c>
      <c r="C621" t="s">
        <v>42</v>
      </c>
      <c r="D621" t="s">
        <v>63</v>
      </c>
      <c r="E621" t="s">
        <v>40</v>
      </c>
      <c r="F621" t="s">
        <v>63</v>
      </c>
      <c r="G621" t="s">
        <v>63</v>
      </c>
      <c r="H621" t="s">
        <v>62</v>
      </c>
      <c r="I621" t="s">
        <v>63</v>
      </c>
      <c r="J621" t="s">
        <v>63</v>
      </c>
      <c r="K621" t="s">
        <v>63</v>
      </c>
      <c r="L621" t="s">
        <v>63</v>
      </c>
      <c r="M621">
        <v>11.9083393944</v>
      </c>
      <c r="N621" t="s">
        <v>63</v>
      </c>
      <c r="Q621" t="s">
        <v>89</v>
      </c>
      <c r="R621" t="s">
        <v>13</v>
      </c>
    </row>
    <row r="622" spans="1:18" x14ac:dyDescent="0.35">
      <c r="A622" t="s">
        <v>72</v>
      </c>
      <c r="B622" t="s">
        <v>158</v>
      </c>
      <c r="C622" t="s">
        <v>42</v>
      </c>
      <c r="D622" t="s">
        <v>63</v>
      </c>
      <c r="E622" t="s">
        <v>49</v>
      </c>
      <c r="F622" t="s">
        <v>63</v>
      </c>
      <c r="G622" t="s">
        <v>63</v>
      </c>
      <c r="H622" t="s">
        <v>62</v>
      </c>
      <c r="I622" t="s">
        <v>63</v>
      </c>
      <c r="J622" t="s">
        <v>63</v>
      </c>
      <c r="K622" t="s">
        <v>63</v>
      </c>
      <c r="L622" t="s">
        <v>63</v>
      </c>
      <c r="M622">
        <v>31.074018279370801</v>
      </c>
      <c r="N622" t="s">
        <v>63</v>
      </c>
      <c r="Q622" t="s">
        <v>2</v>
      </c>
      <c r="R622" t="s">
        <v>13</v>
      </c>
    </row>
    <row r="623" spans="1:18" x14ac:dyDescent="0.35">
      <c r="A623" t="s">
        <v>72</v>
      </c>
      <c r="B623" t="s">
        <v>158</v>
      </c>
      <c r="C623" t="s">
        <v>42</v>
      </c>
      <c r="D623" t="s">
        <v>63</v>
      </c>
      <c r="E623" t="s">
        <v>25</v>
      </c>
      <c r="F623" t="s">
        <v>63</v>
      </c>
      <c r="G623" t="s">
        <v>63</v>
      </c>
      <c r="H623" t="s">
        <v>62</v>
      </c>
      <c r="I623" t="s">
        <v>63</v>
      </c>
      <c r="J623" t="s">
        <v>63</v>
      </c>
      <c r="K623" t="s">
        <v>63</v>
      </c>
      <c r="L623" t="s">
        <v>63</v>
      </c>
      <c r="M623">
        <v>124.20275826221101</v>
      </c>
      <c r="N623" t="s">
        <v>63</v>
      </c>
      <c r="Q623" t="s">
        <v>90</v>
      </c>
      <c r="R623" t="s">
        <v>13</v>
      </c>
    </row>
    <row r="624" spans="1:18" x14ac:dyDescent="0.35">
      <c r="A624" t="s">
        <v>72</v>
      </c>
      <c r="B624" t="s">
        <v>158</v>
      </c>
      <c r="C624" t="s">
        <v>42</v>
      </c>
      <c r="D624" t="s">
        <v>63</v>
      </c>
      <c r="E624" t="s">
        <v>44</v>
      </c>
      <c r="F624" t="s">
        <v>63</v>
      </c>
      <c r="G624" t="s">
        <v>63</v>
      </c>
      <c r="H624" t="s">
        <v>62</v>
      </c>
      <c r="I624" t="s">
        <v>63</v>
      </c>
      <c r="J624" t="s">
        <v>63</v>
      </c>
      <c r="K624" t="s">
        <v>63</v>
      </c>
      <c r="L624" t="s">
        <v>63</v>
      </c>
      <c r="M624">
        <v>72.067257060145295</v>
      </c>
      <c r="N624" t="s">
        <v>63</v>
      </c>
      <c r="Q624" t="s">
        <v>91</v>
      </c>
      <c r="R624" t="s">
        <v>13</v>
      </c>
    </row>
    <row r="625" spans="1:18" x14ac:dyDescent="0.35">
      <c r="A625" t="s">
        <v>72</v>
      </c>
      <c r="B625" t="s">
        <v>158</v>
      </c>
      <c r="C625" t="s">
        <v>42</v>
      </c>
      <c r="D625" t="s">
        <v>63</v>
      </c>
      <c r="E625" t="s">
        <v>50</v>
      </c>
      <c r="F625" t="s">
        <v>63</v>
      </c>
      <c r="G625" t="s">
        <v>63</v>
      </c>
      <c r="H625" t="s">
        <v>62</v>
      </c>
      <c r="I625" t="s">
        <v>63</v>
      </c>
      <c r="J625" t="s">
        <v>63</v>
      </c>
      <c r="K625" t="s">
        <v>63</v>
      </c>
      <c r="L625" t="s">
        <v>63</v>
      </c>
      <c r="M625">
        <v>27.996363332214699</v>
      </c>
      <c r="N625" t="s">
        <v>63</v>
      </c>
      <c r="Q625" t="s">
        <v>92</v>
      </c>
      <c r="R625" t="s">
        <v>13</v>
      </c>
    </row>
    <row r="626" spans="1:18" x14ac:dyDescent="0.35">
      <c r="A626" t="s">
        <v>72</v>
      </c>
      <c r="B626" t="s">
        <v>158</v>
      </c>
      <c r="C626" t="s">
        <v>42</v>
      </c>
      <c r="D626" t="s">
        <v>63</v>
      </c>
      <c r="E626" t="s">
        <v>26</v>
      </c>
      <c r="F626" t="s">
        <v>63</v>
      </c>
      <c r="G626" t="s">
        <v>63</v>
      </c>
      <c r="H626" t="s">
        <v>62</v>
      </c>
      <c r="I626" t="s">
        <v>63</v>
      </c>
      <c r="J626" t="s">
        <v>63</v>
      </c>
      <c r="K626" t="s">
        <v>63</v>
      </c>
      <c r="L626" t="s">
        <v>63</v>
      </c>
      <c r="M626">
        <v>0.58105538178198501</v>
      </c>
      <c r="N626" t="s">
        <v>63</v>
      </c>
      <c r="Q626" t="s">
        <v>93</v>
      </c>
      <c r="R626" t="s">
        <v>13</v>
      </c>
    </row>
    <row r="627" spans="1:18" x14ac:dyDescent="0.35">
      <c r="A627" t="s">
        <v>72</v>
      </c>
      <c r="B627" t="s">
        <v>158</v>
      </c>
      <c r="C627" t="s">
        <v>42</v>
      </c>
      <c r="D627" t="s">
        <v>63</v>
      </c>
      <c r="E627" t="s">
        <v>21</v>
      </c>
      <c r="F627" t="s">
        <v>63</v>
      </c>
      <c r="G627" t="s">
        <v>63</v>
      </c>
      <c r="H627" t="s">
        <v>62</v>
      </c>
      <c r="I627" t="s">
        <v>63</v>
      </c>
      <c r="J627" t="s">
        <v>63</v>
      </c>
      <c r="K627" t="s">
        <v>63</v>
      </c>
      <c r="L627" t="s">
        <v>63</v>
      </c>
      <c r="M627">
        <v>33.801762837865702</v>
      </c>
      <c r="N627" t="s">
        <v>63</v>
      </c>
      <c r="Q627" t="s">
        <v>94</v>
      </c>
      <c r="R627" t="s">
        <v>13</v>
      </c>
    </row>
    <row r="628" spans="1:18" x14ac:dyDescent="0.35">
      <c r="A628" t="s">
        <v>72</v>
      </c>
      <c r="B628" t="s">
        <v>158</v>
      </c>
      <c r="C628" t="s">
        <v>42</v>
      </c>
      <c r="D628" t="s">
        <v>63</v>
      </c>
      <c r="E628" t="s">
        <v>47</v>
      </c>
      <c r="F628" t="s">
        <v>63</v>
      </c>
      <c r="G628" t="s">
        <v>63</v>
      </c>
      <c r="H628" t="s">
        <v>62</v>
      </c>
      <c r="I628" t="s">
        <v>63</v>
      </c>
      <c r="J628" t="s">
        <v>63</v>
      </c>
      <c r="K628" t="s">
        <v>63</v>
      </c>
      <c r="L628" t="s">
        <v>63</v>
      </c>
      <c r="M628">
        <v>18.312494219552601</v>
      </c>
      <c r="N628" t="s">
        <v>63</v>
      </c>
      <c r="Q628" t="s">
        <v>95</v>
      </c>
      <c r="R628" t="s">
        <v>13</v>
      </c>
    </row>
    <row r="629" spans="1:18" x14ac:dyDescent="0.35">
      <c r="A629" t="s">
        <v>72</v>
      </c>
      <c r="B629" t="s">
        <v>158</v>
      </c>
      <c r="C629" t="s">
        <v>42</v>
      </c>
      <c r="D629" t="s">
        <v>63</v>
      </c>
      <c r="E629" t="s">
        <v>48</v>
      </c>
      <c r="F629" t="s">
        <v>63</v>
      </c>
      <c r="G629" t="s">
        <v>63</v>
      </c>
      <c r="H629" t="s">
        <v>62</v>
      </c>
      <c r="I629" t="s">
        <v>63</v>
      </c>
      <c r="J629" t="s">
        <v>63</v>
      </c>
      <c r="K629" t="s">
        <v>63</v>
      </c>
      <c r="L629" t="s">
        <v>63</v>
      </c>
      <c r="M629">
        <v>242.851161560739</v>
      </c>
      <c r="N629" t="s">
        <v>63</v>
      </c>
      <c r="Q629" t="s">
        <v>96</v>
      </c>
      <c r="R629" t="s">
        <v>13</v>
      </c>
    </row>
    <row r="630" spans="1:18" x14ac:dyDescent="0.35">
      <c r="A630" t="s">
        <v>72</v>
      </c>
      <c r="B630" t="s">
        <v>158</v>
      </c>
      <c r="C630" t="s">
        <v>42</v>
      </c>
      <c r="D630" t="s">
        <v>63</v>
      </c>
      <c r="E630" t="s">
        <v>15</v>
      </c>
      <c r="F630" t="s">
        <v>63</v>
      </c>
      <c r="G630" t="s">
        <v>63</v>
      </c>
      <c r="H630" t="s">
        <v>62</v>
      </c>
      <c r="I630" t="s">
        <v>63</v>
      </c>
      <c r="J630" t="s">
        <v>63</v>
      </c>
      <c r="K630" t="s">
        <v>63</v>
      </c>
      <c r="L630" t="s">
        <v>63</v>
      </c>
      <c r="M630">
        <v>104.06784605039999</v>
      </c>
      <c r="N630" t="s">
        <v>63</v>
      </c>
      <c r="Q630" t="s">
        <v>1</v>
      </c>
      <c r="R630" t="s">
        <v>13</v>
      </c>
    </row>
    <row r="631" spans="1:18" x14ac:dyDescent="0.35">
      <c r="A631" t="s">
        <v>72</v>
      </c>
      <c r="B631" t="s">
        <v>158</v>
      </c>
      <c r="C631" t="s">
        <v>42</v>
      </c>
      <c r="D631" t="s">
        <v>63</v>
      </c>
      <c r="E631" t="s">
        <v>14</v>
      </c>
      <c r="F631" t="s">
        <v>63</v>
      </c>
      <c r="G631" t="s">
        <v>63</v>
      </c>
      <c r="H631" t="s">
        <v>62</v>
      </c>
      <c r="I631" t="s">
        <v>63</v>
      </c>
      <c r="J631" t="s">
        <v>63</v>
      </c>
      <c r="K631" t="s">
        <v>63</v>
      </c>
      <c r="L631" t="s">
        <v>63</v>
      </c>
      <c r="M631">
        <v>260.69910716160001</v>
      </c>
      <c r="N631" t="s">
        <v>63</v>
      </c>
      <c r="Q631" t="s">
        <v>78</v>
      </c>
      <c r="R631" t="s">
        <v>11</v>
      </c>
    </row>
    <row r="632" spans="1:18" x14ac:dyDescent="0.35">
      <c r="A632" t="s">
        <v>72</v>
      </c>
      <c r="B632" t="s">
        <v>158</v>
      </c>
      <c r="C632" t="s">
        <v>42</v>
      </c>
      <c r="D632" t="s">
        <v>63</v>
      </c>
      <c r="E632" t="s">
        <v>16</v>
      </c>
      <c r="F632" t="s">
        <v>63</v>
      </c>
      <c r="G632" t="s">
        <v>63</v>
      </c>
      <c r="H632" t="s">
        <v>62</v>
      </c>
      <c r="I632" t="s">
        <v>63</v>
      </c>
      <c r="J632" t="s">
        <v>63</v>
      </c>
      <c r="K632" t="s">
        <v>63</v>
      </c>
      <c r="L632" t="s">
        <v>63</v>
      </c>
      <c r="M632">
        <v>3.47931621072</v>
      </c>
      <c r="N632" t="s">
        <v>63</v>
      </c>
      <c r="Q632" t="s">
        <v>83</v>
      </c>
      <c r="R632" t="s">
        <v>11</v>
      </c>
    </row>
    <row r="633" spans="1:18" x14ac:dyDescent="0.35">
      <c r="A633" t="s">
        <v>72</v>
      </c>
      <c r="B633" t="s">
        <v>158</v>
      </c>
      <c r="C633" t="s">
        <v>42</v>
      </c>
      <c r="D633" t="s">
        <v>63</v>
      </c>
      <c r="E633" t="s">
        <v>17</v>
      </c>
      <c r="F633" t="s">
        <v>63</v>
      </c>
      <c r="G633" t="s">
        <v>63</v>
      </c>
      <c r="H633" t="s">
        <v>62</v>
      </c>
      <c r="I633" t="s">
        <v>63</v>
      </c>
      <c r="J633" t="s">
        <v>63</v>
      </c>
      <c r="K633" t="s">
        <v>63</v>
      </c>
      <c r="L633" t="s">
        <v>63</v>
      </c>
      <c r="M633">
        <v>14.619332587680001</v>
      </c>
      <c r="N633" t="s">
        <v>63</v>
      </c>
      <c r="Q633" t="s">
        <v>84</v>
      </c>
      <c r="R633" t="s">
        <v>11</v>
      </c>
    </row>
    <row r="634" spans="1:18" x14ac:dyDescent="0.35">
      <c r="A634" t="s">
        <v>72</v>
      </c>
      <c r="B634" t="s">
        <v>158</v>
      </c>
      <c r="C634" t="s">
        <v>42</v>
      </c>
      <c r="D634" t="s">
        <v>63</v>
      </c>
      <c r="E634" t="s">
        <v>18</v>
      </c>
      <c r="F634" t="s">
        <v>63</v>
      </c>
      <c r="G634" t="s">
        <v>63</v>
      </c>
      <c r="H634" t="s">
        <v>62</v>
      </c>
      <c r="I634" t="s">
        <v>63</v>
      </c>
      <c r="J634" t="s">
        <v>63</v>
      </c>
      <c r="K634" t="s">
        <v>63</v>
      </c>
      <c r="L634" t="s">
        <v>63</v>
      </c>
      <c r="M634">
        <v>46.700438054400003</v>
      </c>
      <c r="N634" t="s">
        <v>63</v>
      </c>
      <c r="Q634" t="s">
        <v>85</v>
      </c>
      <c r="R634" t="s">
        <v>11</v>
      </c>
    </row>
    <row r="635" spans="1:18" x14ac:dyDescent="0.35">
      <c r="A635" t="s">
        <v>72</v>
      </c>
      <c r="B635" t="s">
        <v>158</v>
      </c>
      <c r="C635" t="s">
        <v>42</v>
      </c>
      <c r="D635" t="s">
        <v>63</v>
      </c>
      <c r="E635" t="s">
        <v>19</v>
      </c>
      <c r="F635" t="s">
        <v>63</v>
      </c>
      <c r="G635" t="s">
        <v>63</v>
      </c>
      <c r="H635" t="s">
        <v>62</v>
      </c>
      <c r="I635" t="s">
        <v>63</v>
      </c>
      <c r="J635" t="s">
        <v>63</v>
      </c>
      <c r="K635" t="s">
        <v>63</v>
      </c>
      <c r="L635" t="s">
        <v>63</v>
      </c>
      <c r="M635">
        <v>337.72532473439998</v>
      </c>
      <c r="N635" t="s">
        <v>63</v>
      </c>
      <c r="Q635" t="s">
        <v>86</v>
      </c>
      <c r="R635" t="s">
        <v>11</v>
      </c>
    </row>
    <row r="636" spans="1:18" x14ac:dyDescent="0.35">
      <c r="A636" t="s">
        <v>72</v>
      </c>
      <c r="B636" t="s">
        <v>158</v>
      </c>
      <c r="C636" t="s">
        <v>42</v>
      </c>
      <c r="D636" t="s">
        <v>63</v>
      </c>
      <c r="E636" t="s">
        <v>111</v>
      </c>
      <c r="F636" t="s">
        <v>63</v>
      </c>
      <c r="G636" t="s">
        <v>63</v>
      </c>
      <c r="H636" t="s">
        <v>62</v>
      </c>
      <c r="I636" t="s">
        <v>63</v>
      </c>
      <c r="J636" t="s">
        <v>63</v>
      </c>
      <c r="K636" t="s">
        <v>63</v>
      </c>
      <c r="L636" t="s">
        <v>63</v>
      </c>
      <c r="M636">
        <v>3.99</v>
      </c>
      <c r="N636" t="s">
        <v>63</v>
      </c>
      <c r="Q636" t="s">
        <v>87</v>
      </c>
      <c r="R636" t="s">
        <v>11</v>
      </c>
    </row>
    <row r="637" spans="1:18" x14ac:dyDescent="0.35">
      <c r="A637" t="s">
        <v>72</v>
      </c>
      <c r="B637" t="s">
        <v>158</v>
      </c>
      <c r="C637" t="s">
        <v>42</v>
      </c>
      <c r="D637" t="s">
        <v>63</v>
      </c>
      <c r="E637" t="s">
        <v>112</v>
      </c>
      <c r="F637" t="s">
        <v>63</v>
      </c>
      <c r="G637" t="s">
        <v>63</v>
      </c>
      <c r="H637" t="s">
        <v>62</v>
      </c>
      <c r="I637" t="s">
        <v>63</v>
      </c>
      <c r="J637" t="s">
        <v>63</v>
      </c>
      <c r="K637" t="s">
        <v>63</v>
      </c>
      <c r="L637" t="s">
        <v>63</v>
      </c>
      <c r="M637">
        <v>0.75</v>
      </c>
      <c r="N637" t="s">
        <v>63</v>
      </c>
      <c r="Q637" t="s">
        <v>88</v>
      </c>
      <c r="R637" t="s">
        <v>11</v>
      </c>
    </row>
    <row r="638" spans="1:18" x14ac:dyDescent="0.35">
      <c r="A638" t="s">
        <v>72</v>
      </c>
      <c r="B638" t="s">
        <v>158</v>
      </c>
      <c r="C638" t="s">
        <v>42</v>
      </c>
      <c r="D638" t="s">
        <v>63</v>
      </c>
      <c r="E638" t="s">
        <v>61</v>
      </c>
      <c r="F638" t="s">
        <v>63</v>
      </c>
      <c r="G638" t="s">
        <v>63</v>
      </c>
      <c r="H638" t="s">
        <v>62</v>
      </c>
      <c r="I638" t="s">
        <v>63</v>
      </c>
      <c r="J638" t="s">
        <v>63</v>
      </c>
      <c r="K638" t="s">
        <v>63</v>
      </c>
      <c r="L638" t="s">
        <v>63</v>
      </c>
      <c r="M638">
        <v>4.9000000000000004</v>
      </c>
      <c r="N638" t="s">
        <v>63</v>
      </c>
      <c r="Q638" t="s">
        <v>89</v>
      </c>
      <c r="R638" t="s">
        <v>11</v>
      </c>
    </row>
    <row r="639" spans="1:18" x14ac:dyDescent="0.35">
      <c r="A639" t="s">
        <v>72</v>
      </c>
      <c r="B639" t="s">
        <v>158</v>
      </c>
      <c r="C639" t="s">
        <v>42</v>
      </c>
      <c r="D639" t="s">
        <v>63</v>
      </c>
      <c r="E639" t="s">
        <v>59</v>
      </c>
      <c r="F639" t="s">
        <v>63</v>
      </c>
      <c r="G639" t="s">
        <v>63</v>
      </c>
      <c r="H639" t="s">
        <v>62</v>
      </c>
      <c r="I639" t="s">
        <v>63</v>
      </c>
      <c r="J639" t="s">
        <v>63</v>
      </c>
      <c r="K639" t="s">
        <v>63</v>
      </c>
      <c r="L639" t="s">
        <v>63</v>
      </c>
      <c r="M639">
        <v>402.72</v>
      </c>
      <c r="N639" t="s">
        <v>63</v>
      </c>
      <c r="Q639" t="s">
        <v>2</v>
      </c>
      <c r="R639" t="s">
        <v>11</v>
      </c>
    </row>
    <row r="640" spans="1:18" x14ac:dyDescent="0.35">
      <c r="A640" t="s">
        <v>72</v>
      </c>
      <c r="B640" t="s">
        <v>158</v>
      </c>
      <c r="C640" t="s">
        <v>42</v>
      </c>
      <c r="D640" t="s">
        <v>63</v>
      </c>
      <c r="E640" t="s">
        <v>64</v>
      </c>
      <c r="F640" t="s">
        <v>63</v>
      </c>
      <c r="G640" t="s">
        <v>63</v>
      </c>
      <c r="H640" t="s">
        <v>62</v>
      </c>
      <c r="I640" t="s">
        <v>63</v>
      </c>
      <c r="J640" t="s">
        <v>63</v>
      </c>
      <c r="K640" t="s">
        <v>63</v>
      </c>
      <c r="L640" t="s">
        <v>63</v>
      </c>
      <c r="M640">
        <v>50</v>
      </c>
      <c r="N640" t="s">
        <v>63</v>
      </c>
      <c r="Q640" t="s">
        <v>90</v>
      </c>
      <c r="R640" t="s">
        <v>11</v>
      </c>
    </row>
    <row r="641" spans="1:18" x14ac:dyDescent="0.35">
      <c r="A641" t="s">
        <v>72</v>
      </c>
      <c r="B641" t="s">
        <v>158</v>
      </c>
      <c r="C641" t="s">
        <v>42</v>
      </c>
      <c r="D641" t="s">
        <v>63</v>
      </c>
      <c r="E641" t="s">
        <v>65</v>
      </c>
      <c r="F641" t="s">
        <v>63</v>
      </c>
      <c r="G641" t="s">
        <v>63</v>
      </c>
      <c r="H641" t="s">
        <v>62</v>
      </c>
      <c r="I641" t="s">
        <v>63</v>
      </c>
      <c r="J641" t="s">
        <v>63</v>
      </c>
      <c r="K641" t="s">
        <v>63</v>
      </c>
      <c r="L641" t="s">
        <v>63</v>
      </c>
      <c r="M641">
        <v>78.25</v>
      </c>
      <c r="N641" t="s">
        <v>63</v>
      </c>
      <c r="Q641" t="s">
        <v>91</v>
      </c>
      <c r="R641" t="s">
        <v>11</v>
      </c>
    </row>
    <row r="642" spans="1:18" x14ac:dyDescent="0.35">
      <c r="A642" t="s">
        <v>72</v>
      </c>
      <c r="B642" t="s">
        <v>159</v>
      </c>
      <c r="C642" t="s">
        <v>42</v>
      </c>
      <c r="D642" t="s">
        <v>63</v>
      </c>
      <c r="E642" t="s">
        <v>33</v>
      </c>
      <c r="F642" t="s">
        <v>63</v>
      </c>
      <c r="G642" t="s">
        <v>63</v>
      </c>
      <c r="H642" t="s">
        <v>62</v>
      </c>
      <c r="I642" t="s">
        <v>63</v>
      </c>
      <c r="J642" t="s">
        <v>63</v>
      </c>
      <c r="K642" t="s">
        <v>63</v>
      </c>
      <c r="L642" t="s">
        <v>63</v>
      </c>
      <c r="M642">
        <v>345.73051145519997</v>
      </c>
      <c r="N642" t="s">
        <v>63</v>
      </c>
      <c r="Q642" t="s">
        <v>92</v>
      </c>
      <c r="R642" t="s">
        <v>11</v>
      </c>
    </row>
    <row r="643" spans="1:18" x14ac:dyDescent="0.35">
      <c r="A643" t="s">
        <v>72</v>
      </c>
      <c r="B643" t="s">
        <v>159</v>
      </c>
      <c r="C643" t="s">
        <v>42</v>
      </c>
      <c r="D643" t="s">
        <v>63</v>
      </c>
      <c r="E643" t="s">
        <v>29</v>
      </c>
      <c r="F643" t="s">
        <v>63</v>
      </c>
      <c r="G643" t="s">
        <v>63</v>
      </c>
      <c r="H643" t="s">
        <v>62</v>
      </c>
      <c r="I643" t="s">
        <v>63</v>
      </c>
      <c r="J643" t="s">
        <v>63</v>
      </c>
      <c r="K643" t="s">
        <v>63</v>
      </c>
      <c r="L643" t="s">
        <v>63</v>
      </c>
      <c r="M643">
        <v>141.64911843876001</v>
      </c>
      <c r="N643" t="s">
        <v>63</v>
      </c>
      <c r="Q643" t="s">
        <v>93</v>
      </c>
      <c r="R643" t="s">
        <v>11</v>
      </c>
    </row>
    <row r="644" spans="1:18" x14ac:dyDescent="0.35">
      <c r="A644" t="s">
        <v>72</v>
      </c>
      <c r="B644" t="s">
        <v>159</v>
      </c>
      <c r="C644" t="s">
        <v>42</v>
      </c>
      <c r="D644" t="s">
        <v>63</v>
      </c>
      <c r="E644" t="s">
        <v>27</v>
      </c>
      <c r="F644" t="s">
        <v>63</v>
      </c>
      <c r="G644" t="s">
        <v>63</v>
      </c>
      <c r="H644" t="s">
        <v>62</v>
      </c>
      <c r="I644" t="s">
        <v>63</v>
      </c>
      <c r="J644" t="s">
        <v>63</v>
      </c>
      <c r="K644" t="s">
        <v>63</v>
      </c>
      <c r="L644" t="s">
        <v>63</v>
      </c>
      <c r="M644">
        <v>57.852781580545198</v>
      </c>
      <c r="N644" t="s">
        <v>63</v>
      </c>
      <c r="Q644" t="s">
        <v>94</v>
      </c>
      <c r="R644" t="s">
        <v>11</v>
      </c>
    </row>
    <row r="645" spans="1:18" x14ac:dyDescent="0.35">
      <c r="A645" t="s">
        <v>72</v>
      </c>
      <c r="B645" t="s">
        <v>159</v>
      </c>
      <c r="C645" t="s">
        <v>42</v>
      </c>
      <c r="D645" t="s">
        <v>63</v>
      </c>
      <c r="E645" t="s">
        <v>28</v>
      </c>
      <c r="F645" t="s">
        <v>63</v>
      </c>
      <c r="G645" t="s">
        <v>63</v>
      </c>
      <c r="H645" t="s">
        <v>62</v>
      </c>
      <c r="I645" t="s">
        <v>63</v>
      </c>
      <c r="J645" t="s">
        <v>63</v>
      </c>
      <c r="K645" t="s">
        <v>63</v>
      </c>
      <c r="L645" t="s">
        <v>63</v>
      </c>
      <c r="M645">
        <v>272.83589557426001</v>
      </c>
      <c r="N645" t="s">
        <v>63</v>
      </c>
      <c r="Q645" t="s">
        <v>95</v>
      </c>
      <c r="R645" t="s">
        <v>11</v>
      </c>
    </row>
    <row r="646" spans="1:18" x14ac:dyDescent="0.35">
      <c r="A646" t="s">
        <v>72</v>
      </c>
      <c r="B646" t="s">
        <v>159</v>
      </c>
      <c r="C646" t="s">
        <v>42</v>
      </c>
      <c r="D646" t="s">
        <v>63</v>
      </c>
      <c r="E646" t="s">
        <v>31</v>
      </c>
      <c r="F646" t="s">
        <v>63</v>
      </c>
      <c r="G646" t="s">
        <v>63</v>
      </c>
      <c r="H646" t="s">
        <v>62</v>
      </c>
      <c r="I646" t="s">
        <v>63</v>
      </c>
      <c r="J646" t="s">
        <v>63</v>
      </c>
      <c r="K646" t="s">
        <v>63</v>
      </c>
      <c r="L646" t="s">
        <v>63</v>
      </c>
      <c r="M646">
        <v>98.107118149680005</v>
      </c>
      <c r="N646" t="s">
        <v>63</v>
      </c>
      <c r="Q646" t="s">
        <v>96</v>
      </c>
      <c r="R646" t="s">
        <v>11</v>
      </c>
    </row>
    <row r="647" spans="1:18" x14ac:dyDescent="0.35">
      <c r="A647" t="s">
        <v>72</v>
      </c>
      <c r="B647" t="s">
        <v>159</v>
      </c>
      <c r="C647" t="s">
        <v>42</v>
      </c>
      <c r="D647" t="s">
        <v>63</v>
      </c>
      <c r="E647" t="s">
        <v>32</v>
      </c>
      <c r="F647" t="s">
        <v>63</v>
      </c>
      <c r="G647" t="s">
        <v>63</v>
      </c>
      <c r="H647" t="s">
        <v>62</v>
      </c>
      <c r="I647" t="s">
        <v>63</v>
      </c>
      <c r="J647" t="s">
        <v>63</v>
      </c>
      <c r="K647" t="s">
        <v>63</v>
      </c>
      <c r="L647" t="s">
        <v>63</v>
      </c>
      <c r="M647">
        <v>0</v>
      </c>
      <c r="N647" t="s">
        <v>63</v>
      </c>
      <c r="Q647" t="s">
        <v>1</v>
      </c>
      <c r="R647" t="s">
        <v>11</v>
      </c>
    </row>
    <row r="648" spans="1:18" x14ac:dyDescent="0.35">
      <c r="A648" t="s">
        <v>72</v>
      </c>
      <c r="B648" t="s">
        <v>159</v>
      </c>
      <c r="C648" t="s">
        <v>42</v>
      </c>
      <c r="D648" t="s">
        <v>63</v>
      </c>
      <c r="E648" t="s">
        <v>30</v>
      </c>
      <c r="F648" t="s">
        <v>63</v>
      </c>
      <c r="G648" t="s">
        <v>63</v>
      </c>
      <c r="H648" t="s">
        <v>62</v>
      </c>
      <c r="I648" t="s">
        <v>63</v>
      </c>
      <c r="J648" t="s">
        <v>63</v>
      </c>
      <c r="K648" t="s">
        <v>63</v>
      </c>
      <c r="L648" t="s">
        <v>63</v>
      </c>
      <c r="M648">
        <v>257.53118514290998</v>
      </c>
      <c r="N648" t="s">
        <v>63</v>
      </c>
      <c r="Q648" t="s">
        <v>78</v>
      </c>
      <c r="R648" t="s">
        <v>8</v>
      </c>
    </row>
    <row r="649" spans="1:18" x14ac:dyDescent="0.35">
      <c r="A649" t="s">
        <v>72</v>
      </c>
      <c r="B649" t="s">
        <v>159</v>
      </c>
      <c r="C649" t="s">
        <v>42</v>
      </c>
      <c r="D649" t="s">
        <v>63</v>
      </c>
      <c r="E649" t="s">
        <v>45</v>
      </c>
      <c r="F649" t="s">
        <v>63</v>
      </c>
      <c r="G649" t="s">
        <v>63</v>
      </c>
      <c r="H649" t="s">
        <v>62</v>
      </c>
      <c r="I649" t="s">
        <v>63</v>
      </c>
      <c r="J649" t="s">
        <v>63</v>
      </c>
      <c r="K649" t="s">
        <v>63</v>
      </c>
      <c r="L649" t="s">
        <v>63</v>
      </c>
      <c r="M649">
        <v>151.19152459290001</v>
      </c>
      <c r="N649" t="s">
        <v>63</v>
      </c>
      <c r="Q649" t="s">
        <v>83</v>
      </c>
      <c r="R649" t="s">
        <v>8</v>
      </c>
    </row>
    <row r="650" spans="1:18" x14ac:dyDescent="0.35">
      <c r="A650" t="s">
        <v>72</v>
      </c>
      <c r="B650" t="s">
        <v>159</v>
      </c>
      <c r="C650" t="s">
        <v>42</v>
      </c>
      <c r="D650" t="s">
        <v>63</v>
      </c>
      <c r="E650" t="s">
        <v>46</v>
      </c>
      <c r="F650" t="s">
        <v>63</v>
      </c>
      <c r="G650" t="s">
        <v>63</v>
      </c>
      <c r="H650" t="s">
        <v>62</v>
      </c>
      <c r="I650" t="s">
        <v>63</v>
      </c>
      <c r="J650" t="s">
        <v>63</v>
      </c>
      <c r="K650" t="s">
        <v>63</v>
      </c>
      <c r="L650" t="s">
        <v>63</v>
      </c>
      <c r="M650">
        <v>251.84325038942799</v>
      </c>
      <c r="N650" t="s">
        <v>63</v>
      </c>
      <c r="Q650" t="s">
        <v>84</v>
      </c>
      <c r="R650" t="s">
        <v>8</v>
      </c>
    </row>
    <row r="651" spans="1:18" x14ac:dyDescent="0.35">
      <c r="A651" t="s">
        <v>72</v>
      </c>
      <c r="B651" t="s">
        <v>159</v>
      </c>
      <c r="C651" t="s">
        <v>42</v>
      </c>
      <c r="D651" t="s">
        <v>63</v>
      </c>
      <c r="E651" t="s">
        <v>36</v>
      </c>
      <c r="F651" t="s">
        <v>63</v>
      </c>
      <c r="G651" t="s">
        <v>63</v>
      </c>
      <c r="H651" t="s">
        <v>62</v>
      </c>
      <c r="I651" t="s">
        <v>63</v>
      </c>
      <c r="J651" t="s">
        <v>63</v>
      </c>
      <c r="K651" t="s">
        <v>63</v>
      </c>
      <c r="L651" t="s">
        <v>63</v>
      </c>
      <c r="M651">
        <v>245.323908758187</v>
      </c>
      <c r="N651" t="s">
        <v>63</v>
      </c>
      <c r="Q651" t="s">
        <v>85</v>
      </c>
      <c r="R651" t="s">
        <v>8</v>
      </c>
    </row>
    <row r="652" spans="1:18" x14ac:dyDescent="0.35">
      <c r="A652" t="s">
        <v>72</v>
      </c>
      <c r="B652" t="s">
        <v>159</v>
      </c>
      <c r="C652" t="s">
        <v>42</v>
      </c>
      <c r="D652" t="s">
        <v>63</v>
      </c>
      <c r="E652" t="s">
        <v>79</v>
      </c>
      <c r="F652" t="s">
        <v>63</v>
      </c>
      <c r="G652" t="s">
        <v>63</v>
      </c>
      <c r="H652" t="s">
        <v>62</v>
      </c>
      <c r="I652" t="s">
        <v>63</v>
      </c>
      <c r="J652" t="s">
        <v>63</v>
      </c>
      <c r="K652" t="s">
        <v>63</v>
      </c>
      <c r="L652" t="s">
        <v>63</v>
      </c>
      <c r="M652">
        <v>481.90250963160003</v>
      </c>
      <c r="N652" t="s">
        <v>63</v>
      </c>
      <c r="Q652" t="s">
        <v>86</v>
      </c>
      <c r="R652" t="s">
        <v>8</v>
      </c>
    </row>
    <row r="653" spans="1:18" x14ac:dyDescent="0.35">
      <c r="A653" t="s">
        <v>72</v>
      </c>
      <c r="B653" t="s">
        <v>159</v>
      </c>
      <c r="C653" t="s">
        <v>42</v>
      </c>
      <c r="D653" t="s">
        <v>63</v>
      </c>
      <c r="E653" t="s">
        <v>80</v>
      </c>
      <c r="F653" t="s">
        <v>63</v>
      </c>
      <c r="G653" t="s">
        <v>63</v>
      </c>
      <c r="H653" t="s">
        <v>62</v>
      </c>
      <c r="I653" t="s">
        <v>63</v>
      </c>
      <c r="J653" t="s">
        <v>63</v>
      </c>
      <c r="K653" t="s">
        <v>63</v>
      </c>
      <c r="L653" t="s">
        <v>63</v>
      </c>
      <c r="M653">
        <v>262.54053993858099</v>
      </c>
      <c r="N653" t="s">
        <v>63</v>
      </c>
      <c r="Q653" t="s">
        <v>87</v>
      </c>
      <c r="R653" t="s">
        <v>8</v>
      </c>
    </row>
    <row r="654" spans="1:18" x14ac:dyDescent="0.35">
      <c r="A654" t="s">
        <v>72</v>
      </c>
      <c r="B654" t="s">
        <v>159</v>
      </c>
      <c r="C654" t="s">
        <v>42</v>
      </c>
      <c r="D654" t="s">
        <v>63</v>
      </c>
      <c r="E654" t="s">
        <v>37</v>
      </c>
      <c r="F654" t="s">
        <v>63</v>
      </c>
      <c r="G654" t="s">
        <v>63</v>
      </c>
      <c r="H654" t="s">
        <v>62</v>
      </c>
      <c r="I654" t="s">
        <v>63</v>
      </c>
      <c r="J654" t="s">
        <v>63</v>
      </c>
      <c r="K654" t="s">
        <v>63</v>
      </c>
      <c r="L654" t="s">
        <v>63</v>
      </c>
      <c r="M654">
        <v>6.4685129999999997</v>
      </c>
      <c r="N654" t="s">
        <v>63</v>
      </c>
      <c r="Q654" t="s">
        <v>88</v>
      </c>
      <c r="R654" t="s">
        <v>8</v>
      </c>
    </row>
    <row r="655" spans="1:18" x14ac:dyDescent="0.35">
      <c r="A655" t="s">
        <v>72</v>
      </c>
      <c r="B655" t="s">
        <v>159</v>
      </c>
      <c r="C655" t="s">
        <v>42</v>
      </c>
      <c r="D655" t="s">
        <v>63</v>
      </c>
      <c r="E655" t="s">
        <v>81</v>
      </c>
      <c r="F655" t="s">
        <v>63</v>
      </c>
      <c r="G655" t="s">
        <v>63</v>
      </c>
      <c r="H655" t="s">
        <v>62</v>
      </c>
      <c r="I655" t="s">
        <v>63</v>
      </c>
      <c r="J655" t="s">
        <v>63</v>
      </c>
      <c r="K655" t="s">
        <v>63</v>
      </c>
      <c r="L655" t="s">
        <v>63</v>
      </c>
      <c r="M655">
        <v>146.712516741889</v>
      </c>
      <c r="N655" t="s">
        <v>63</v>
      </c>
      <c r="Q655" t="s">
        <v>89</v>
      </c>
      <c r="R655" t="s">
        <v>8</v>
      </c>
    </row>
    <row r="656" spans="1:18" x14ac:dyDescent="0.35">
      <c r="A656" t="s">
        <v>72</v>
      </c>
      <c r="B656" t="s">
        <v>159</v>
      </c>
      <c r="C656" t="s">
        <v>42</v>
      </c>
      <c r="D656" t="s">
        <v>63</v>
      </c>
      <c r="E656" t="s">
        <v>35</v>
      </c>
      <c r="F656" t="s">
        <v>63</v>
      </c>
      <c r="G656" t="s">
        <v>63</v>
      </c>
      <c r="H656" t="s">
        <v>62</v>
      </c>
      <c r="I656" t="s">
        <v>63</v>
      </c>
      <c r="J656" t="s">
        <v>63</v>
      </c>
      <c r="K656" t="s">
        <v>63</v>
      </c>
      <c r="L656" t="s">
        <v>63</v>
      </c>
      <c r="M656">
        <v>260</v>
      </c>
      <c r="N656" t="s">
        <v>63</v>
      </c>
      <c r="Q656" t="s">
        <v>2</v>
      </c>
      <c r="R656" t="s">
        <v>8</v>
      </c>
    </row>
    <row r="657" spans="1:18" x14ac:dyDescent="0.35">
      <c r="A657" t="s">
        <v>72</v>
      </c>
      <c r="B657" t="s">
        <v>159</v>
      </c>
      <c r="C657" t="s">
        <v>42</v>
      </c>
      <c r="D657" t="s">
        <v>63</v>
      </c>
      <c r="E657" t="s">
        <v>38</v>
      </c>
      <c r="F657" t="s">
        <v>63</v>
      </c>
      <c r="G657" t="s">
        <v>63</v>
      </c>
      <c r="H657" t="s">
        <v>62</v>
      </c>
      <c r="I657" t="s">
        <v>63</v>
      </c>
      <c r="J657" t="s">
        <v>63</v>
      </c>
      <c r="K657" t="s">
        <v>63</v>
      </c>
      <c r="L657" t="s">
        <v>63</v>
      </c>
      <c r="M657">
        <v>85.251999999999995</v>
      </c>
      <c r="N657" t="s">
        <v>63</v>
      </c>
      <c r="Q657" t="s">
        <v>90</v>
      </c>
      <c r="R657" t="s">
        <v>8</v>
      </c>
    </row>
    <row r="658" spans="1:18" x14ac:dyDescent="0.35">
      <c r="A658" t="s">
        <v>72</v>
      </c>
      <c r="B658" t="s">
        <v>159</v>
      </c>
      <c r="C658" t="s">
        <v>42</v>
      </c>
      <c r="D658" t="s">
        <v>63</v>
      </c>
      <c r="E658" t="s">
        <v>39</v>
      </c>
      <c r="F658" t="s">
        <v>63</v>
      </c>
      <c r="G658" t="s">
        <v>63</v>
      </c>
      <c r="H658" t="s">
        <v>62</v>
      </c>
      <c r="I658" t="s">
        <v>63</v>
      </c>
      <c r="J658" t="s">
        <v>63</v>
      </c>
      <c r="K658" t="s">
        <v>63</v>
      </c>
      <c r="L658" t="s">
        <v>63</v>
      </c>
      <c r="M658">
        <v>443.05207860388799</v>
      </c>
      <c r="N658" t="s">
        <v>63</v>
      </c>
      <c r="Q658" t="s">
        <v>91</v>
      </c>
      <c r="R658" t="s">
        <v>8</v>
      </c>
    </row>
    <row r="659" spans="1:18" x14ac:dyDescent="0.35">
      <c r="A659" t="s">
        <v>72</v>
      </c>
      <c r="B659" t="s">
        <v>159</v>
      </c>
      <c r="C659" t="s">
        <v>42</v>
      </c>
      <c r="D659" t="s">
        <v>63</v>
      </c>
      <c r="E659" t="s">
        <v>82</v>
      </c>
      <c r="F659" t="s">
        <v>63</v>
      </c>
      <c r="G659" t="s">
        <v>63</v>
      </c>
      <c r="H659" t="s">
        <v>62</v>
      </c>
      <c r="I659" t="s">
        <v>63</v>
      </c>
      <c r="J659" t="s">
        <v>63</v>
      </c>
      <c r="K659" t="s">
        <v>63</v>
      </c>
      <c r="L659" t="s">
        <v>63</v>
      </c>
      <c r="M659">
        <v>134.06099713037901</v>
      </c>
      <c r="N659" t="s">
        <v>63</v>
      </c>
      <c r="Q659" t="s">
        <v>92</v>
      </c>
      <c r="R659" t="s">
        <v>8</v>
      </c>
    </row>
    <row r="660" spans="1:18" x14ac:dyDescent="0.35">
      <c r="A660" t="s">
        <v>72</v>
      </c>
      <c r="B660" t="s">
        <v>159</v>
      </c>
      <c r="C660" t="s">
        <v>42</v>
      </c>
      <c r="D660" t="s">
        <v>63</v>
      </c>
      <c r="E660" t="s">
        <v>20</v>
      </c>
      <c r="F660" t="s">
        <v>63</v>
      </c>
      <c r="G660" t="s">
        <v>63</v>
      </c>
      <c r="H660" t="s">
        <v>62</v>
      </c>
      <c r="I660" t="s">
        <v>63</v>
      </c>
      <c r="J660" t="s">
        <v>63</v>
      </c>
      <c r="K660" t="s">
        <v>63</v>
      </c>
      <c r="L660" t="s">
        <v>63</v>
      </c>
      <c r="M660">
        <v>27.588885105599999</v>
      </c>
      <c r="N660" t="s">
        <v>63</v>
      </c>
      <c r="Q660" t="s">
        <v>93</v>
      </c>
      <c r="R660" t="s">
        <v>8</v>
      </c>
    </row>
    <row r="661" spans="1:18" x14ac:dyDescent="0.35">
      <c r="A661" t="s">
        <v>72</v>
      </c>
      <c r="B661" t="s">
        <v>159</v>
      </c>
      <c r="C661" t="s">
        <v>42</v>
      </c>
      <c r="D661" t="s">
        <v>63</v>
      </c>
      <c r="E661" t="s">
        <v>40</v>
      </c>
      <c r="F661" t="s">
        <v>63</v>
      </c>
      <c r="G661" t="s">
        <v>63</v>
      </c>
      <c r="H661" t="s">
        <v>62</v>
      </c>
      <c r="I661" t="s">
        <v>63</v>
      </c>
      <c r="J661" t="s">
        <v>63</v>
      </c>
      <c r="K661" t="s">
        <v>63</v>
      </c>
      <c r="L661" t="s">
        <v>63</v>
      </c>
      <c r="M661">
        <v>8.5967271323999999</v>
      </c>
      <c r="N661" t="s">
        <v>63</v>
      </c>
      <c r="Q661" t="s">
        <v>94</v>
      </c>
      <c r="R661" t="s">
        <v>8</v>
      </c>
    </row>
    <row r="662" spans="1:18" x14ac:dyDescent="0.35">
      <c r="A662" t="s">
        <v>72</v>
      </c>
      <c r="B662" t="s">
        <v>159</v>
      </c>
      <c r="C662" t="s">
        <v>42</v>
      </c>
      <c r="D662" t="s">
        <v>63</v>
      </c>
      <c r="E662" t="s">
        <v>49</v>
      </c>
      <c r="F662" t="s">
        <v>63</v>
      </c>
      <c r="G662" t="s">
        <v>63</v>
      </c>
      <c r="H662" t="s">
        <v>62</v>
      </c>
      <c r="I662" t="s">
        <v>63</v>
      </c>
      <c r="J662" t="s">
        <v>63</v>
      </c>
      <c r="K662" t="s">
        <v>63</v>
      </c>
      <c r="L662" t="s">
        <v>63</v>
      </c>
      <c r="M662">
        <v>75.603574927452399</v>
      </c>
      <c r="N662" t="s">
        <v>63</v>
      </c>
      <c r="Q662" t="s">
        <v>95</v>
      </c>
      <c r="R662" t="s">
        <v>8</v>
      </c>
    </row>
    <row r="663" spans="1:18" x14ac:dyDescent="0.35">
      <c r="A663" t="s">
        <v>72</v>
      </c>
      <c r="B663" t="s">
        <v>159</v>
      </c>
      <c r="C663" t="s">
        <v>42</v>
      </c>
      <c r="D663" t="s">
        <v>63</v>
      </c>
      <c r="E663" t="s">
        <v>25</v>
      </c>
      <c r="F663" t="s">
        <v>63</v>
      </c>
      <c r="G663" t="s">
        <v>63</v>
      </c>
      <c r="H663" t="s">
        <v>62</v>
      </c>
      <c r="I663" t="s">
        <v>63</v>
      </c>
      <c r="J663" t="s">
        <v>63</v>
      </c>
      <c r="K663" t="s">
        <v>63</v>
      </c>
      <c r="L663" t="s">
        <v>63</v>
      </c>
      <c r="M663">
        <v>122.684751893784</v>
      </c>
      <c r="N663" t="s">
        <v>63</v>
      </c>
      <c r="Q663" t="s">
        <v>96</v>
      </c>
      <c r="R663" t="s">
        <v>8</v>
      </c>
    </row>
    <row r="664" spans="1:18" x14ac:dyDescent="0.35">
      <c r="A664" t="s">
        <v>72</v>
      </c>
      <c r="B664" t="s">
        <v>159</v>
      </c>
      <c r="C664" t="s">
        <v>42</v>
      </c>
      <c r="D664" t="s">
        <v>63</v>
      </c>
      <c r="E664" t="s">
        <v>44</v>
      </c>
      <c r="F664" t="s">
        <v>63</v>
      </c>
      <c r="G664" t="s">
        <v>63</v>
      </c>
      <c r="H664" t="s">
        <v>62</v>
      </c>
      <c r="I664" t="s">
        <v>63</v>
      </c>
      <c r="J664" t="s">
        <v>63</v>
      </c>
      <c r="K664" t="s">
        <v>63</v>
      </c>
      <c r="L664" t="s">
        <v>63</v>
      </c>
      <c r="M664">
        <v>253.36550405712501</v>
      </c>
      <c r="N664" t="s">
        <v>63</v>
      </c>
      <c r="Q664" t="s">
        <v>1</v>
      </c>
      <c r="R664" t="s">
        <v>8</v>
      </c>
    </row>
    <row r="665" spans="1:18" x14ac:dyDescent="0.35">
      <c r="A665" t="s">
        <v>72</v>
      </c>
      <c r="B665" t="s">
        <v>159</v>
      </c>
      <c r="C665" t="s">
        <v>42</v>
      </c>
      <c r="D665" t="s">
        <v>63</v>
      </c>
      <c r="E665" t="s">
        <v>50</v>
      </c>
      <c r="F665" t="s">
        <v>63</v>
      </c>
      <c r="G665" t="s">
        <v>63</v>
      </c>
      <c r="H665" t="s">
        <v>62</v>
      </c>
      <c r="I665" t="s">
        <v>63</v>
      </c>
      <c r="J665" t="s">
        <v>63</v>
      </c>
      <c r="K665" t="s">
        <v>63</v>
      </c>
      <c r="L665" t="s">
        <v>63</v>
      </c>
      <c r="M665">
        <v>48.329323495874497</v>
      </c>
      <c r="N665" t="s">
        <v>63</v>
      </c>
      <c r="Q665" t="s">
        <v>78</v>
      </c>
      <c r="R665" t="s">
        <v>10</v>
      </c>
    </row>
    <row r="666" spans="1:18" x14ac:dyDescent="0.35">
      <c r="A666" t="s">
        <v>72</v>
      </c>
      <c r="B666" t="s">
        <v>159</v>
      </c>
      <c r="C666" t="s">
        <v>42</v>
      </c>
      <c r="D666" t="s">
        <v>63</v>
      </c>
      <c r="E666" t="s">
        <v>26</v>
      </c>
      <c r="F666" t="s">
        <v>63</v>
      </c>
      <c r="G666" t="s">
        <v>63</v>
      </c>
      <c r="H666" t="s">
        <v>62</v>
      </c>
      <c r="I666" t="s">
        <v>63</v>
      </c>
      <c r="J666" t="s">
        <v>63</v>
      </c>
      <c r="K666" t="s">
        <v>63</v>
      </c>
      <c r="L666" t="s">
        <v>63</v>
      </c>
      <c r="M666">
        <v>2.2199344218867402E-3</v>
      </c>
      <c r="N666" t="s">
        <v>63</v>
      </c>
      <c r="Q666" t="s">
        <v>83</v>
      </c>
      <c r="R666" t="s">
        <v>10</v>
      </c>
    </row>
    <row r="667" spans="1:18" x14ac:dyDescent="0.35">
      <c r="A667" t="s">
        <v>72</v>
      </c>
      <c r="B667" t="s">
        <v>159</v>
      </c>
      <c r="C667" t="s">
        <v>42</v>
      </c>
      <c r="D667" t="s">
        <v>63</v>
      </c>
      <c r="E667" t="s">
        <v>21</v>
      </c>
      <c r="F667" t="s">
        <v>63</v>
      </c>
      <c r="G667" t="s">
        <v>63</v>
      </c>
      <c r="H667" t="s">
        <v>62</v>
      </c>
      <c r="I667" t="s">
        <v>63</v>
      </c>
      <c r="J667" t="s">
        <v>63</v>
      </c>
      <c r="K667" t="s">
        <v>63</v>
      </c>
      <c r="L667" t="s">
        <v>63</v>
      </c>
      <c r="M667">
        <v>82.406894949076303</v>
      </c>
      <c r="N667" t="s">
        <v>63</v>
      </c>
      <c r="Q667" t="s">
        <v>84</v>
      </c>
      <c r="R667" t="s">
        <v>10</v>
      </c>
    </row>
    <row r="668" spans="1:18" x14ac:dyDescent="0.35">
      <c r="A668" t="s">
        <v>72</v>
      </c>
      <c r="B668" t="s">
        <v>159</v>
      </c>
      <c r="C668" t="s">
        <v>42</v>
      </c>
      <c r="D668" t="s">
        <v>63</v>
      </c>
      <c r="E668" t="s">
        <v>47</v>
      </c>
      <c r="F668" t="s">
        <v>63</v>
      </c>
      <c r="G668" t="s">
        <v>63</v>
      </c>
      <c r="H668" t="s">
        <v>62</v>
      </c>
      <c r="I668" t="s">
        <v>63</v>
      </c>
      <c r="J668" t="s">
        <v>63</v>
      </c>
      <c r="K668" t="s">
        <v>63</v>
      </c>
      <c r="L668" t="s">
        <v>63</v>
      </c>
      <c r="M668">
        <v>613.47207757138494</v>
      </c>
      <c r="N668" t="s">
        <v>63</v>
      </c>
      <c r="Q668" t="s">
        <v>85</v>
      </c>
      <c r="R668" t="s">
        <v>10</v>
      </c>
    </row>
    <row r="669" spans="1:18" x14ac:dyDescent="0.35">
      <c r="A669" t="s">
        <v>72</v>
      </c>
      <c r="B669" t="s">
        <v>159</v>
      </c>
      <c r="C669" t="s">
        <v>42</v>
      </c>
      <c r="D669" t="s">
        <v>63</v>
      </c>
      <c r="E669" t="s">
        <v>48</v>
      </c>
      <c r="F669" t="s">
        <v>63</v>
      </c>
      <c r="G669" t="s">
        <v>63</v>
      </c>
      <c r="H669" t="s">
        <v>62</v>
      </c>
      <c r="I669" t="s">
        <v>63</v>
      </c>
      <c r="J669" t="s">
        <v>63</v>
      </c>
      <c r="K669" t="s">
        <v>63</v>
      </c>
      <c r="L669" t="s">
        <v>63</v>
      </c>
      <c r="M669">
        <v>790.92073593952705</v>
      </c>
      <c r="N669" t="s">
        <v>63</v>
      </c>
      <c r="Q669" t="s">
        <v>86</v>
      </c>
      <c r="R669" t="s">
        <v>10</v>
      </c>
    </row>
    <row r="670" spans="1:18" x14ac:dyDescent="0.35">
      <c r="A670" t="s">
        <v>72</v>
      </c>
      <c r="B670" t="s">
        <v>159</v>
      </c>
      <c r="C670" t="s">
        <v>42</v>
      </c>
      <c r="D670" t="s">
        <v>63</v>
      </c>
      <c r="E670" t="s">
        <v>15</v>
      </c>
      <c r="F670" t="s">
        <v>63</v>
      </c>
      <c r="G670" t="s">
        <v>63</v>
      </c>
      <c r="H670" t="s">
        <v>62</v>
      </c>
      <c r="I670" t="s">
        <v>63</v>
      </c>
      <c r="J670" t="s">
        <v>63</v>
      </c>
      <c r="K670" t="s">
        <v>63</v>
      </c>
      <c r="L670" t="s">
        <v>63</v>
      </c>
      <c r="M670">
        <v>61.495019204400002</v>
      </c>
      <c r="N670" t="s">
        <v>63</v>
      </c>
      <c r="Q670" t="s">
        <v>87</v>
      </c>
      <c r="R670" t="s">
        <v>10</v>
      </c>
    </row>
    <row r="671" spans="1:18" x14ac:dyDescent="0.35">
      <c r="A671" t="s">
        <v>72</v>
      </c>
      <c r="B671" t="s">
        <v>159</v>
      </c>
      <c r="C671" t="s">
        <v>42</v>
      </c>
      <c r="D671" t="s">
        <v>63</v>
      </c>
      <c r="E671" t="s">
        <v>14</v>
      </c>
      <c r="F671" t="s">
        <v>63</v>
      </c>
      <c r="G671" t="s">
        <v>63</v>
      </c>
      <c r="H671" t="s">
        <v>62</v>
      </c>
      <c r="I671" t="s">
        <v>63</v>
      </c>
      <c r="J671" t="s">
        <v>63</v>
      </c>
      <c r="K671" t="s">
        <v>63</v>
      </c>
      <c r="L671" t="s">
        <v>63</v>
      </c>
      <c r="M671">
        <v>287.25336281160003</v>
      </c>
      <c r="N671" t="s">
        <v>63</v>
      </c>
      <c r="Q671" t="s">
        <v>88</v>
      </c>
      <c r="R671" t="s">
        <v>10</v>
      </c>
    </row>
    <row r="672" spans="1:18" x14ac:dyDescent="0.35">
      <c r="A672" t="s">
        <v>72</v>
      </c>
      <c r="B672" t="s">
        <v>159</v>
      </c>
      <c r="C672" t="s">
        <v>42</v>
      </c>
      <c r="D672" t="s">
        <v>63</v>
      </c>
      <c r="E672" t="s">
        <v>16</v>
      </c>
      <c r="F672" t="s">
        <v>63</v>
      </c>
      <c r="G672" t="s">
        <v>63</v>
      </c>
      <c r="H672" t="s">
        <v>62</v>
      </c>
      <c r="I672" t="s">
        <v>63</v>
      </c>
      <c r="J672" t="s">
        <v>63</v>
      </c>
      <c r="K672" t="s">
        <v>63</v>
      </c>
      <c r="L672" t="s">
        <v>63</v>
      </c>
      <c r="M672">
        <v>14.704399990080001</v>
      </c>
      <c r="N672" t="s">
        <v>63</v>
      </c>
      <c r="Q672" t="s">
        <v>89</v>
      </c>
      <c r="R672" t="s">
        <v>10</v>
      </c>
    </row>
    <row r="673" spans="1:18" x14ac:dyDescent="0.35">
      <c r="A673" t="s">
        <v>72</v>
      </c>
      <c r="B673" t="s">
        <v>159</v>
      </c>
      <c r="C673" t="s">
        <v>42</v>
      </c>
      <c r="D673" t="s">
        <v>63</v>
      </c>
      <c r="E673" t="s">
        <v>17</v>
      </c>
      <c r="F673" t="s">
        <v>63</v>
      </c>
      <c r="G673" t="s">
        <v>63</v>
      </c>
      <c r="H673" t="s">
        <v>62</v>
      </c>
      <c r="I673" t="s">
        <v>63</v>
      </c>
      <c r="J673" t="s">
        <v>63</v>
      </c>
      <c r="K673" t="s">
        <v>63</v>
      </c>
      <c r="L673" t="s">
        <v>63</v>
      </c>
      <c r="M673">
        <v>39.663463068719999</v>
      </c>
      <c r="N673" t="s">
        <v>63</v>
      </c>
      <c r="Q673" t="s">
        <v>2</v>
      </c>
      <c r="R673" t="s">
        <v>10</v>
      </c>
    </row>
    <row r="674" spans="1:18" x14ac:dyDescent="0.35">
      <c r="A674" t="s">
        <v>72</v>
      </c>
      <c r="B674" t="s">
        <v>159</v>
      </c>
      <c r="C674" t="s">
        <v>42</v>
      </c>
      <c r="D674" t="s">
        <v>63</v>
      </c>
      <c r="E674" t="s">
        <v>18</v>
      </c>
      <c r="F674" t="s">
        <v>63</v>
      </c>
      <c r="G674" t="s">
        <v>63</v>
      </c>
      <c r="H674" t="s">
        <v>62</v>
      </c>
      <c r="I674" t="s">
        <v>63</v>
      </c>
      <c r="J674" t="s">
        <v>63</v>
      </c>
      <c r="K674" t="s">
        <v>63</v>
      </c>
      <c r="L674" t="s">
        <v>63</v>
      </c>
      <c r="M674">
        <v>25.2715959756</v>
      </c>
      <c r="N674" t="s">
        <v>63</v>
      </c>
      <c r="Q674" t="s">
        <v>90</v>
      </c>
      <c r="R674" t="s">
        <v>10</v>
      </c>
    </row>
    <row r="675" spans="1:18" x14ac:dyDescent="0.35">
      <c r="A675" t="s">
        <v>72</v>
      </c>
      <c r="B675" t="s">
        <v>159</v>
      </c>
      <c r="C675" t="s">
        <v>42</v>
      </c>
      <c r="D675" t="s">
        <v>63</v>
      </c>
      <c r="E675" t="s">
        <v>19</v>
      </c>
      <c r="F675" t="s">
        <v>63</v>
      </c>
      <c r="G675" t="s">
        <v>63</v>
      </c>
      <c r="H675" t="s">
        <v>62</v>
      </c>
      <c r="I675" t="s">
        <v>63</v>
      </c>
      <c r="J675" t="s">
        <v>63</v>
      </c>
      <c r="K675" t="s">
        <v>63</v>
      </c>
      <c r="L675" t="s">
        <v>63</v>
      </c>
      <c r="M675">
        <v>39.020297738399996</v>
      </c>
      <c r="N675" t="s">
        <v>63</v>
      </c>
      <c r="Q675" t="s">
        <v>91</v>
      </c>
      <c r="R675" t="s">
        <v>10</v>
      </c>
    </row>
    <row r="676" spans="1:18" x14ac:dyDescent="0.35">
      <c r="A676" t="s">
        <v>72</v>
      </c>
      <c r="B676" t="s">
        <v>159</v>
      </c>
      <c r="C676" t="s">
        <v>42</v>
      </c>
      <c r="D676" t="s">
        <v>63</v>
      </c>
      <c r="E676" t="s">
        <v>111</v>
      </c>
      <c r="F676" t="s">
        <v>63</v>
      </c>
      <c r="G676" t="s">
        <v>63</v>
      </c>
      <c r="H676" t="s">
        <v>62</v>
      </c>
      <c r="I676" t="s">
        <v>63</v>
      </c>
      <c r="J676" t="s">
        <v>63</v>
      </c>
      <c r="K676" t="s">
        <v>63</v>
      </c>
      <c r="L676" t="s">
        <v>63</v>
      </c>
      <c r="M676">
        <v>5.18</v>
      </c>
      <c r="N676" t="s">
        <v>63</v>
      </c>
      <c r="Q676" t="s">
        <v>92</v>
      </c>
      <c r="R676" t="s">
        <v>10</v>
      </c>
    </row>
    <row r="677" spans="1:18" x14ac:dyDescent="0.35">
      <c r="A677" t="s">
        <v>72</v>
      </c>
      <c r="B677" t="s">
        <v>159</v>
      </c>
      <c r="C677" t="s">
        <v>42</v>
      </c>
      <c r="D677" t="s">
        <v>63</v>
      </c>
      <c r="E677" t="s">
        <v>112</v>
      </c>
      <c r="F677" t="s">
        <v>63</v>
      </c>
      <c r="G677" t="s">
        <v>63</v>
      </c>
      <c r="H677" t="s">
        <v>62</v>
      </c>
      <c r="I677" t="s">
        <v>63</v>
      </c>
      <c r="J677" t="s">
        <v>63</v>
      </c>
      <c r="K677" t="s">
        <v>63</v>
      </c>
      <c r="L677" t="s">
        <v>63</v>
      </c>
      <c r="M677">
        <v>1.5</v>
      </c>
      <c r="N677" t="s">
        <v>63</v>
      </c>
      <c r="Q677" t="s">
        <v>93</v>
      </c>
      <c r="R677" t="s">
        <v>10</v>
      </c>
    </row>
    <row r="678" spans="1:18" x14ac:dyDescent="0.35">
      <c r="A678" t="s">
        <v>72</v>
      </c>
      <c r="B678" t="s">
        <v>159</v>
      </c>
      <c r="C678" t="s">
        <v>42</v>
      </c>
      <c r="D678" t="s">
        <v>63</v>
      </c>
      <c r="E678" t="s">
        <v>61</v>
      </c>
      <c r="F678" t="s">
        <v>63</v>
      </c>
      <c r="G678" t="s">
        <v>63</v>
      </c>
      <c r="H678" t="s">
        <v>62</v>
      </c>
      <c r="I678" t="s">
        <v>63</v>
      </c>
      <c r="J678" t="s">
        <v>63</v>
      </c>
      <c r="K678" t="s">
        <v>63</v>
      </c>
      <c r="L678" t="s">
        <v>63</v>
      </c>
      <c r="M678">
        <v>12.95</v>
      </c>
      <c r="N678" t="s">
        <v>63</v>
      </c>
      <c r="Q678" t="s">
        <v>94</v>
      </c>
      <c r="R678" t="s">
        <v>10</v>
      </c>
    </row>
    <row r="679" spans="1:18" x14ac:dyDescent="0.35">
      <c r="A679" t="s">
        <v>72</v>
      </c>
      <c r="B679" t="s">
        <v>159</v>
      </c>
      <c r="C679" t="s">
        <v>42</v>
      </c>
      <c r="D679" t="s">
        <v>63</v>
      </c>
      <c r="E679" t="s">
        <v>59</v>
      </c>
      <c r="F679" t="s">
        <v>63</v>
      </c>
      <c r="G679" t="s">
        <v>63</v>
      </c>
      <c r="H679" t="s">
        <v>62</v>
      </c>
      <c r="I679" t="s">
        <v>63</v>
      </c>
      <c r="J679" t="s">
        <v>63</v>
      </c>
      <c r="K679" t="s">
        <v>63</v>
      </c>
      <c r="L679" t="s">
        <v>63</v>
      </c>
      <c r="M679">
        <v>267.12</v>
      </c>
      <c r="N679" t="s">
        <v>63</v>
      </c>
      <c r="Q679" t="s">
        <v>95</v>
      </c>
      <c r="R679" t="s">
        <v>10</v>
      </c>
    </row>
    <row r="680" spans="1:18" x14ac:dyDescent="0.35">
      <c r="A680" t="s">
        <v>72</v>
      </c>
      <c r="B680" t="s">
        <v>159</v>
      </c>
      <c r="C680" t="s">
        <v>42</v>
      </c>
      <c r="D680" t="s">
        <v>63</v>
      </c>
      <c r="E680" t="s">
        <v>64</v>
      </c>
      <c r="F680" t="s">
        <v>63</v>
      </c>
      <c r="G680" t="s">
        <v>63</v>
      </c>
      <c r="H680" t="s">
        <v>62</v>
      </c>
      <c r="I680" t="s">
        <v>63</v>
      </c>
      <c r="J680" t="s">
        <v>63</v>
      </c>
      <c r="K680" t="s">
        <v>63</v>
      </c>
      <c r="L680" t="s">
        <v>63</v>
      </c>
      <c r="M680">
        <v>138</v>
      </c>
      <c r="N680" t="s">
        <v>63</v>
      </c>
      <c r="Q680" t="s">
        <v>96</v>
      </c>
      <c r="R680" t="s">
        <v>10</v>
      </c>
    </row>
    <row r="681" spans="1:18" x14ac:dyDescent="0.35">
      <c r="A681" t="s">
        <v>72</v>
      </c>
      <c r="B681" t="s">
        <v>159</v>
      </c>
      <c r="C681" t="s">
        <v>42</v>
      </c>
      <c r="D681" t="s">
        <v>63</v>
      </c>
      <c r="E681" t="s">
        <v>65</v>
      </c>
      <c r="F681" t="s">
        <v>63</v>
      </c>
      <c r="G681" t="s">
        <v>63</v>
      </c>
      <c r="H681" t="s">
        <v>62</v>
      </c>
      <c r="I681" t="s">
        <v>63</v>
      </c>
      <c r="J681" t="s">
        <v>63</v>
      </c>
      <c r="K681" t="s">
        <v>63</v>
      </c>
      <c r="L681" t="s">
        <v>63</v>
      </c>
      <c r="M681">
        <v>126.25</v>
      </c>
      <c r="N681" t="s">
        <v>63</v>
      </c>
      <c r="Q681" t="s">
        <v>1</v>
      </c>
      <c r="R681" t="s">
        <v>10</v>
      </c>
    </row>
    <row r="682" spans="1:18" x14ac:dyDescent="0.35">
      <c r="A682" t="s">
        <v>72</v>
      </c>
      <c r="B682" t="s">
        <v>160</v>
      </c>
      <c r="C682" t="s">
        <v>42</v>
      </c>
      <c r="D682" t="s">
        <v>63</v>
      </c>
      <c r="E682" t="s">
        <v>33</v>
      </c>
      <c r="F682" t="s">
        <v>63</v>
      </c>
      <c r="G682" t="s">
        <v>63</v>
      </c>
      <c r="H682" t="s">
        <v>62</v>
      </c>
      <c r="I682" t="s">
        <v>63</v>
      </c>
      <c r="J682" t="s">
        <v>63</v>
      </c>
      <c r="K682" t="s">
        <v>63</v>
      </c>
      <c r="L682" t="s">
        <v>63</v>
      </c>
      <c r="M682">
        <v>182.48999298480001</v>
      </c>
      <c r="N682" t="s">
        <v>63</v>
      </c>
      <c r="Q682" t="s">
        <v>78</v>
      </c>
      <c r="R682" t="s">
        <v>6</v>
      </c>
    </row>
    <row r="683" spans="1:18" x14ac:dyDescent="0.35">
      <c r="A683" t="s">
        <v>72</v>
      </c>
      <c r="B683" t="s">
        <v>160</v>
      </c>
      <c r="C683" t="s">
        <v>42</v>
      </c>
      <c r="D683" t="s">
        <v>63</v>
      </c>
      <c r="E683" t="s">
        <v>29</v>
      </c>
      <c r="F683" t="s">
        <v>63</v>
      </c>
      <c r="G683" t="s">
        <v>63</v>
      </c>
      <c r="H683" t="s">
        <v>62</v>
      </c>
      <c r="I683" t="s">
        <v>63</v>
      </c>
      <c r="J683" t="s">
        <v>63</v>
      </c>
      <c r="K683" t="s">
        <v>63</v>
      </c>
      <c r="L683" t="s">
        <v>63</v>
      </c>
      <c r="M683">
        <v>46.2047202980064</v>
      </c>
      <c r="N683" t="s">
        <v>63</v>
      </c>
      <c r="Q683" t="s">
        <v>83</v>
      </c>
      <c r="R683" t="s">
        <v>6</v>
      </c>
    </row>
    <row r="684" spans="1:18" x14ac:dyDescent="0.35">
      <c r="A684" t="s">
        <v>72</v>
      </c>
      <c r="B684" t="s">
        <v>160</v>
      </c>
      <c r="C684" t="s">
        <v>42</v>
      </c>
      <c r="D684" t="s">
        <v>63</v>
      </c>
      <c r="E684" t="s">
        <v>27</v>
      </c>
      <c r="F684" t="s">
        <v>63</v>
      </c>
      <c r="G684" t="s">
        <v>63</v>
      </c>
      <c r="H684" t="s">
        <v>62</v>
      </c>
      <c r="I684" t="s">
        <v>63</v>
      </c>
      <c r="J684" t="s">
        <v>63</v>
      </c>
      <c r="K684" t="s">
        <v>63</v>
      </c>
      <c r="L684" t="s">
        <v>63</v>
      </c>
      <c r="M684">
        <v>91.191244022371095</v>
      </c>
      <c r="N684" t="s">
        <v>63</v>
      </c>
      <c r="Q684" t="s">
        <v>84</v>
      </c>
      <c r="R684" t="s">
        <v>6</v>
      </c>
    </row>
    <row r="685" spans="1:18" x14ac:dyDescent="0.35">
      <c r="A685" t="s">
        <v>72</v>
      </c>
      <c r="B685" t="s">
        <v>160</v>
      </c>
      <c r="C685" t="s">
        <v>42</v>
      </c>
      <c r="D685" t="s">
        <v>63</v>
      </c>
      <c r="E685" t="s">
        <v>28</v>
      </c>
      <c r="F685" t="s">
        <v>63</v>
      </c>
      <c r="G685" t="s">
        <v>63</v>
      </c>
      <c r="H685" t="s">
        <v>62</v>
      </c>
      <c r="I685" t="s">
        <v>63</v>
      </c>
      <c r="J685" t="s">
        <v>63</v>
      </c>
      <c r="K685" t="s">
        <v>63</v>
      </c>
      <c r="L685" t="s">
        <v>63</v>
      </c>
      <c r="M685">
        <v>332.96330867040302</v>
      </c>
      <c r="N685" t="s">
        <v>63</v>
      </c>
      <c r="Q685" t="s">
        <v>85</v>
      </c>
      <c r="R685" t="s">
        <v>6</v>
      </c>
    </row>
    <row r="686" spans="1:18" x14ac:dyDescent="0.35">
      <c r="A686" t="s">
        <v>72</v>
      </c>
      <c r="B686" t="s">
        <v>160</v>
      </c>
      <c r="C686" t="s">
        <v>42</v>
      </c>
      <c r="D686" t="s">
        <v>63</v>
      </c>
      <c r="E686" t="s">
        <v>31</v>
      </c>
      <c r="F686" t="s">
        <v>63</v>
      </c>
      <c r="G686" t="s">
        <v>63</v>
      </c>
      <c r="H686" t="s">
        <v>62</v>
      </c>
      <c r="I686" t="s">
        <v>63</v>
      </c>
      <c r="J686" t="s">
        <v>63</v>
      </c>
      <c r="K686" t="s">
        <v>63</v>
      </c>
      <c r="L686" t="s">
        <v>63</v>
      </c>
      <c r="M686">
        <v>83.604753742715999</v>
      </c>
      <c r="N686" t="s">
        <v>63</v>
      </c>
      <c r="Q686" t="s">
        <v>86</v>
      </c>
      <c r="R686" t="s">
        <v>6</v>
      </c>
    </row>
    <row r="687" spans="1:18" x14ac:dyDescent="0.35">
      <c r="A687" t="s">
        <v>72</v>
      </c>
      <c r="B687" t="s">
        <v>160</v>
      </c>
      <c r="C687" t="s">
        <v>42</v>
      </c>
      <c r="D687" t="s">
        <v>63</v>
      </c>
      <c r="E687" t="s">
        <v>32</v>
      </c>
      <c r="F687" t="s">
        <v>63</v>
      </c>
      <c r="G687" t="s">
        <v>63</v>
      </c>
      <c r="H687" t="s">
        <v>62</v>
      </c>
      <c r="I687" t="s">
        <v>63</v>
      </c>
      <c r="J687" t="s">
        <v>63</v>
      </c>
      <c r="K687" t="s">
        <v>63</v>
      </c>
      <c r="L687" t="s">
        <v>63</v>
      </c>
      <c r="M687">
        <v>0</v>
      </c>
      <c r="N687" t="s">
        <v>63</v>
      </c>
      <c r="Q687" t="s">
        <v>87</v>
      </c>
      <c r="R687" t="s">
        <v>6</v>
      </c>
    </row>
    <row r="688" spans="1:18" x14ac:dyDescent="0.35">
      <c r="A688" t="s">
        <v>72</v>
      </c>
      <c r="B688" t="s">
        <v>160</v>
      </c>
      <c r="C688" t="s">
        <v>42</v>
      </c>
      <c r="D688" t="s">
        <v>63</v>
      </c>
      <c r="E688" t="s">
        <v>30</v>
      </c>
      <c r="F688" t="s">
        <v>63</v>
      </c>
      <c r="G688" t="s">
        <v>63</v>
      </c>
      <c r="H688" t="s">
        <v>62</v>
      </c>
      <c r="I688" t="s">
        <v>63</v>
      </c>
      <c r="J688" t="s">
        <v>63</v>
      </c>
      <c r="K688" t="s">
        <v>63</v>
      </c>
      <c r="L688" t="s">
        <v>63</v>
      </c>
      <c r="M688">
        <v>110.65335054182999</v>
      </c>
      <c r="N688" t="s">
        <v>63</v>
      </c>
      <c r="Q688" t="s">
        <v>88</v>
      </c>
      <c r="R688" t="s">
        <v>6</v>
      </c>
    </row>
    <row r="689" spans="1:18" x14ac:dyDescent="0.35">
      <c r="A689" t="s">
        <v>72</v>
      </c>
      <c r="B689" t="s">
        <v>160</v>
      </c>
      <c r="C689" t="s">
        <v>42</v>
      </c>
      <c r="D689" t="s">
        <v>63</v>
      </c>
      <c r="E689" t="s">
        <v>45</v>
      </c>
      <c r="F689" t="s">
        <v>63</v>
      </c>
      <c r="G689" t="s">
        <v>63</v>
      </c>
      <c r="H689" t="s">
        <v>62</v>
      </c>
      <c r="I689" t="s">
        <v>63</v>
      </c>
      <c r="J689" t="s">
        <v>63</v>
      </c>
      <c r="K689" t="s">
        <v>63</v>
      </c>
      <c r="L689" t="s">
        <v>63</v>
      </c>
      <c r="M689">
        <v>151.17892342732401</v>
      </c>
      <c r="N689" t="s">
        <v>63</v>
      </c>
      <c r="Q689" t="s">
        <v>89</v>
      </c>
      <c r="R689" t="s">
        <v>6</v>
      </c>
    </row>
    <row r="690" spans="1:18" x14ac:dyDescent="0.35">
      <c r="A690" t="s">
        <v>72</v>
      </c>
      <c r="B690" t="s">
        <v>160</v>
      </c>
      <c r="C690" t="s">
        <v>42</v>
      </c>
      <c r="D690" t="s">
        <v>63</v>
      </c>
      <c r="E690" t="s">
        <v>46</v>
      </c>
      <c r="F690" t="s">
        <v>63</v>
      </c>
      <c r="G690" t="s">
        <v>63</v>
      </c>
      <c r="H690" t="s">
        <v>62</v>
      </c>
      <c r="I690" t="s">
        <v>63</v>
      </c>
      <c r="J690" t="s">
        <v>63</v>
      </c>
      <c r="K690" t="s">
        <v>63</v>
      </c>
      <c r="L690" t="s">
        <v>63</v>
      </c>
      <c r="M690">
        <v>271.28985263151498</v>
      </c>
      <c r="N690" t="s">
        <v>63</v>
      </c>
      <c r="Q690" t="s">
        <v>2</v>
      </c>
      <c r="R690" t="s">
        <v>6</v>
      </c>
    </row>
    <row r="691" spans="1:18" x14ac:dyDescent="0.35">
      <c r="A691" t="s">
        <v>72</v>
      </c>
      <c r="B691" t="s">
        <v>160</v>
      </c>
      <c r="C691" t="s">
        <v>42</v>
      </c>
      <c r="D691" t="s">
        <v>63</v>
      </c>
      <c r="E691" t="s">
        <v>36</v>
      </c>
      <c r="F691" t="s">
        <v>63</v>
      </c>
      <c r="G691" t="s">
        <v>63</v>
      </c>
      <c r="H691" t="s">
        <v>62</v>
      </c>
      <c r="I691" t="s">
        <v>63</v>
      </c>
      <c r="J691" t="s">
        <v>63</v>
      </c>
      <c r="K691" t="s">
        <v>63</v>
      </c>
      <c r="L691" t="s">
        <v>63</v>
      </c>
      <c r="M691">
        <v>268.13633885159902</v>
      </c>
      <c r="N691" t="s">
        <v>63</v>
      </c>
      <c r="Q691" t="s">
        <v>90</v>
      </c>
      <c r="R691" t="s">
        <v>6</v>
      </c>
    </row>
    <row r="692" spans="1:18" x14ac:dyDescent="0.35">
      <c r="A692" t="s">
        <v>72</v>
      </c>
      <c r="B692" t="s">
        <v>160</v>
      </c>
      <c r="C692" t="s">
        <v>42</v>
      </c>
      <c r="D692" t="s">
        <v>63</v>
      </c>
      <c r="E692" t="s">
        <v>79</v>
      </c>
      <c r="F692" t="s">
        <v>63</v>
      </c>
      <c r="G692" t="s">
        <v>63</v>
      </c>
      <c r="H692" t="s">
        <v>62</v>
      </c>
      <c r="I692" t="s">
        <v>63</v>
      </c>
      <c r="J692" t="s">
        <v>63</v>
      </c>
      <c r="K692" t="s">
        <v>63</v>
      </c>
      <c r="L692" t="s">
        <v>63</v>
      </c>
      <c r="M692">
        <v>551.20072757759999</v>
      </c>
      <c r="N692" t="s">
        <v>63</v>
      </c>
      <c r="Q692" t="s">
        <v>91</v>
      </c>
      <c r="R692" t="s">
        <v>6</v>
      </c>
    </row>
    <row r="693" spans="1:18" x14ac:dyDescent="0.35">
      <c r="A693" t="s">
        <v>72</v>
      </c>
      <c r="B693" t="s">
        <v>160</v>
      </c>
      <c r="C693" t="s">
        <v>42</v>
      </c>
      <c r="D693" t="s">
        <v>63</v>
      </c>
      <c r="E693" t="s">
        <v>80</v>
      </c>
      <c r="F693" t="s">
        <v>63</v>
      </c>
      <c r="G693" t="s">
        <v>63</v>
      </c>
      <c r="H693" t="s">
        <v>62</v>
      </c>
      <c r="I693" t="s">
        <v>63</v>
      </c>
      <c r="J693" t="s">
        <v>63</v>
      </c>
      <c r="K693" t="s">
        <v>63</v>
      </c>
      <c r="L693" t="s">
        <v>63</v>
      </c>
      <c r="M693">
        <v>224.38755189666099</v>
      </c>
      <c r="N693" t="s">
        <v>63</v>
      </c>
      <c r="Q693" t="s">
        <v>92</v>
      </c>
      <c r="R693" t="s">
        <v>6</v>
      </c>
    </row>
    <row r="694" spans="1:18" x14ac:dyDescent="0.35">
      <c r="A694" t="s">
        <v>72</v>
      </c>
      <c r="B694" t="s">
        <v>160</v>
      </c>
      <c r="C694" t="s">
        <v>42</v>
      </c>
      <c r="D694" t="s">
        <v>63</v>
      </c>
      <c r="E694" t="s">
        <v>37</v>
      </c>
      <c r="F694" t="s">
        <v>63</v>
      </c>
      <c r="G694" t="s">
        <v>63</v>
      </c>
      <c r="H694" t="s">
        <v>62</v>
      </c>
      <c r="I694" t="s">
        <v>63</v>
      </c>
      <c r="J694" t="s">
        <v>63</v>
      </c>
      <c r="K694" t="s">
        <v>63</v>
      </c>
      <c r="L694" t="s">
        <v>63</v>
      </c>
      <c r="M694">
        <v>9.4677030000000002</v>
      </c>
      <c r="N694" t="s">
        <v>63</v>
      </c>
      <c r="Q694" t="s">
        <v>93</v>
      </c>
      <c r="R694" t="s">
        <v>6</v>
      </c>
    </row>
    <row r="695" spans="1:18" x14ac:dyDescent="0.35">
      <c r="A695" t="s">
        <v>72</v>
      </c>
      <c r="B695" t="s">
        <v>160</v>
      </c>
      <c r="C695" t="s">
        <v>42</v>
      </c>
      <c r="D695" t="s">
        <v>63</v>
      </c>
      <c r="E695" t="s">
        <v>81</v>
      </c>
      <c r="F695" t="s">
        <v>63</v>
      </c>
      <c r="G695" t="s">
        <v>63</v>
      </c>
      <c r="H695" t="s">
        <v>62</v>
      </c>
      <c r="I695" t="s">
        <v>63</v>
      </c>
      <c r="J695" t="s">
        <v>63</v>
      </c>
      <c r="K695" t="s">
        <v>63</v>
      </c>
      <c r="L695" t="s">
        <v>63</v>
      </c>
      <c r="M695">
        <v>86.439107337991203</v>
      </c>
      <c r="N695" t="s">
        <v>63</v>
      </c>
      <c r="Q695" t="s">
        <v>94</v>
      </c>
      <c r="R695" t="s">
        <v>6</v>
      </c>
    </row>
    <row r="696" spans="1:18" x14ac:dyDescent="0.35">
      <c r="A696" t="s">
        <v>72</v>
      </c>
      <c r="B696" t="s">
        <v>160</v>
      </c>
      <c r="C696" t="s">
        <v>42</v>
      </c>
      <c r="D696" t="s">
        <v>63</v>
      </c>
      <c r="E696" t="s">
        <v>35</v>
      </c>
      <c r="F696" t="s">
        <v>63</v>
      </c>
      <c r="G696" t="s">
        <v>63</v>
      </c>
      <c r="H696" t="s">
        <v>62</v>
      </c>
      <c r="I696" t="s">
        <v>63</v>
      </c>
      <c r="J696" t="s">
        <v>63</v>
      </c>
      <c r="K696" t="s">
        <v>63</v>
      </c>
      <c r="L696" t="s">
        <v>63</v>
      </c>
      <c r="M696">
        <v>665</v>
      </c>
      <c r="N696" t="s">
        <v>63</v>
      </c>
      <c r="Q696" t="s">
        <v>95</v>
      </c>
      <c r="R696" t="s">
        <v>6</v>
      </c>
    </row>
    <row r="697" spans="1:18" x14ac:dyDescent="0.35">
      <c r="A697" t="s">
        <v>72</v>
      </c>
      <c r="B697" t="s">
        <v>160</v>
      </c>
      <c r="C697" t="s">
        <v>42</v>
      </c>
      <c r="D697" t="s">
        <v>63</v>
      </c>
      <c r="E697" t="s">
        <v>38</v>
      </c>
      <c r="F697" t="s">
        <v>63</v>
      </c>
      <c r="G697" t="s">
        <v>63</v>
      </c>
      <c r="H697" t="s">
        <v>62</v>
      </c>
      <c r="I697" t="s">
        <v>63</v>
      </c>
      <c r="J697" t="s">
        <v>63</v>
      </c>
      <c r="K697" t="s">
        <v>63</v>
      </c>
      <c r="L697" t="s">
        <v>63</v>
      </c>
      <c r="M697">
        <v>19.8</v>
      </c>
      <c r="N697" t="s">
        <v>63</v>
      </c>
      <c r="Q697" t="s">
        <v>96</v>
      </c>
      <c r="R697" t="s">
        <v>6</v>
      </c>
    </row>
    <row r="698" spans="1:18" x14ac:dyDescent="0.35">
      <c r="A698" t="s">
        <v>72</v>
      </c>
      <c r="B698" t="s">
        <v>160</v>
      </c>
      <c r="C698" t="s">
        <v>42</v>
      </c>
      <c r="D698" t="s">
        <v>63</v>
      </c>
      <c r="E698" t="s">
        <v>39</v>
      </c>
      <c r="F698" t="s">
        <v>63</v>
      </c>
      <c r="G698" t="s">
        <v>63</v>
      </c>
      <c r="H698" t="s">
        <v>62</v>
      </c>
      <c r="I698" t="s">
        <v>63</v>
      </c>
      <c r="J698" t="s">
        <v>63</v>
      </c>
      <c r="K698" t="s">
        <v>63</v>
      </c>
      <c r="L698" t="s">
        <v>63</v>
      </c>
      <c r="M698">
        <v>89.274622682584805</v>
      </c>
      <c r="N698" t="s">
        <v>63</v>
      </c>
      <c r="Q698" t="s">
        <v>1</v>
      </c>
      <c r="R698" t="s">
        <v>6</v>
      </c>
    </row>
    <row r="699" spans="1:18" x14ac:dyDescent="0.35">
      <c r="A699" t="s">
        <v>72</v>
      </c>
      <c r="B699" t="s">
        <v>160</v>
      </c>
      <c r="C699" t="s">
        <v>42</v>
      </c>
      <c r="D699" t="s">
        <v>63</v>
      </c>
      <c r="E699" t="s">
        <v>82</v>
      </c>
      <c r="F699" t="s">
        <v>63</v>
      </c>
      <c r="G699" t="s">
        <v>63</v>
      </c>
      <c r="H699" t="s">
        <v>62</v>
      </c>
      <c r="I699" t="s">
        <v>63</v>
      </c>
      <c r="J699" t="s">
        <v>63</v>
      </c>
      <c r="K699" t="s">
        <v>63</v>
      </c>
      <c r="L699" t="s">
        <v>63</v>
      </c>
      <c r="M699">
        <v>131.54658045393199</v>
      </c>
      <c r="N699" t="s">
        <v>63</v>
      </c>
      <c r="Q699" t="s">
        <v>78</v>
      </c>
      <c r="R699" t="s">
        <v>12</v>
      </c>
    </row>
    <row r="700" spans="1:18" x14ac:dyDescent="0.35">
      <c r="A700" t="s">
        <v>72</v>
      </c>
      <c r="B700" t="s">
        <v>160</v>
      </c>
      <c r="C700" t="s">
        <v>42</v>
      </c>
      <c r="D700" t="s">
        <v>63</v>
      </c>
      <c r="E700" t="s">
        <v>20</v>
      </c>
      <c r="F700" t="s">
        <v>63</v>
      </c>
      <c r="G700" t="s">
        <v>63</v>
      </c>
      <c r="H700" t="s">
        <v>62</v>
      </c>
      <c r="I700" t="s">
        <v>63</v>
      </c>
      <c r="J700" t="s">
        <v>63</v>
      </c>
      <c r="K700" t="s">
        <v>63</v>
      </c>
      <c r="L700" t="s">
        <v>63</v>
      </c>
      <c r="M700">
        <v>12.396298374000001</v>
      </c>
      <c r="N700" t="s">
        <v>63</v>
      </c>
      <c r="Q700" t="s">
        <v>83</v>
      </c>
      <c r="R700" t="s">
        <v>12</v>
      </c>
    </row>
    <row r="701" spans="1:18" x14ac:dyDescent="0.35">
      <c r="A701" t="s">
        <v>72</v>
      </c>
      <c r="B701" t="s">
        <v>160</v>
      </c>
      <c r="C701" t="s">
        <v>42</v>
      </c>
      <c r="D701" t="s">
        <v>63</v>
      </c>
      <c r="E701" t="s">
        <v>40</v>
      </c>
      <c r="F701" t="s">
        <v>63</v>
      </c>
      <c r="G701" t="s">
        <v>63</v>
      </c>
      <c r="H701" t="s">
        <v>62</v>
      </c>
      <c r="I701" t="s">
        <v>63</v>
      </c>
      <c r="J701" t="s">
        <v>63</v>
      </c>
      <c r="K701" t="s">
        <v>63</v>
      </c>
      <c r="L701" t="s">
        <v>63</v>
      </c>
      <c r="M701">
        <v>26.795804702400002</v>
      </c>
      <c r="N701" t="s">
        <v>63</v>
      </c>
      <c r="Q701" t="s">
        <v>84</v>
      </c>
      <c r="R701" t="s">
        <v>12</v>
      </c>
    </row>
    <row r="702" spans="1:18" x14ac:dyDescent="0.35">
      <c r="A702" t="s">
        <v>72</v>
      </c>
      <c r="B702" t="s">
        <v>160</v>
      </c>
      <c r="C702" t="s">
        <v>42</v>
      </c>
      <c r="D702" t="s">
        <v>63</v>
      </c>
      <c r="E702" t="s">
        <v>49</v>
      </c>
      <c r="F702" t="s">
        <v>63</v>
      </c>
      <c r="G702" t="s">
        <v>63</v>
      </c>
      <c r="H702" t="s">
        <v>62</v>
      </c>
      <c r="I702" t="s">
        <v>63</v>
      </c>
      <c r="J702" t="s">
        <v>63</v>
      </c>
      <c r="K702" t="s">
        <v>63</v>
      </c>
      <c r="L702" t="s">
        <v>63</v>
      </c>
      <c r="M702">
        <v>60.534654262077503</v>
      </c>
      <c r="N702" t="s">
        <v>63</v>
      </c>
      <c r="Q702" t="s">
        <v>85</v>
      </c>
      <c r="R702" t="s">
        <v>12</v>
      </c>
    </row>
    <row r="703" spans="1:18" x14ac:dyDescent="0.35">
      <c r="A703" t="s">
        <v>72</v>
      </c>
      <c r="B703" t="s">
        <v>160</v>
      </c>
      <c r="C703" t="s">
        <v>42</v>
      </c>
      <c r="D703" t="s">
        <v>63</v>
      </c>
      <c r="E703" t="s">
        <v>25</v>
      </c>
      <c r="F703" t="s">
        <v>63</v>
      </c>
      <c r="G703" t="s">
        <v>63</v>
      </c>
      <c r="H703" t="s">
        <v>62</v>
      </c>
      <c r="I703" t="s">
        <v>63</v>
      </c>
      <c r="J703" t="s">
        <v>63</v>
      </c>
      <c r="K703" t="s">
        <v>63</v>
      </c>
      <c r="L703" t="s">
        <v>63</v>
      </c>
      <c r="M703">
        <v>230.12668094934</v>
      </c>
      <c r="N703" t="s">
        <v>63</v>
      </c>
      <c r="Q703" t="s">
        <v>86</v>
      </c>
      <c r="R703" t="s">
        <v>12</v>
      </c>
    </row>
    <row r="704" spans="1:18" x14ac:dyDescent="0.35">
      <c r="A704" t="s">
        <v>72</v>
      </c>
      <c r="B704" t="s">
        <v>160</v>
      </c>
      <c r="C704" t="s">
        <v>42</v>
      </c>
      <c r="D704" t="s">
        <v>63</v>
      </c>
      <c r="E704" t="s">
        <v>44</v>
      </c>
      <c r="F704" t="s">
        <v>63</v>
      </c>
      <c r="G704" t="s">
        <v>63</v>
      </c>
      <c r="H704" t="s">
        <v>62</v>
      </c>
      <c r="I704" t="s">
        <v>63</v>
      </c>
      <c r="J704" t="s">
        <v>63</v>
      </c>
      <c r="K704" t="s">
        <v>63</v>
      </c>
      <c r="L704" t="s">
        <v>63</v>
      </c>
      <c r="M704">
        <v>145.151704748452</v>
      </c>
      <c r="N704" t="s">
        <v>63</v>
      </c>
      <c r="Q704" t="s">
        <v>87</v>
      </c>
      <c r="R704" t="s">
        <v>12</v>
      </c>
    </row>
    <row r="705" spans="1:18" x14ac:dyDescent="0.35">
      <c r="A705" t="s">
        <v>72</v>
      </c>
      <c r="B705" t="s">
        <v>160</v>
      </c>
      <c r="C705" t="s">
        <v>42</v>
      </c>
      <c r="D705" t="s">
        <v>63</v>
      </c>
      <c r="E705" t="s">
        <v>50</v>
      </c>
      <c r="F705" t="s">
        <v>63</v>
      </c>
      <c r="G705" t="s">
        <v>63</v>
      </c>
      <c r="H705" t="s">
        <v>62</v>
      </c>
      <c r="I705" t="s">
        <v>63</v>
      </c>
      <c r="J705" t="s">
        <v>63</v>
      </c>
      <c r="K705" t="s">
        <v>63</v>
      </c>
      <c r="L705" t="s">
        <v>63</v>
      </c>
      <c r="M705">
        <v>51.872520887924303</v>
      </c>
      <c r="N705" t="s">
        <v>63</v>
      </c>
      <c r="Q705" t="s">
        <v>88</v>
      </c>
      <c r="R705" t="s">
        <v>12</v>
      </c>
    </row>
    <row r="706" spans="1:18" x14ac:dyDescent="0.35">
      <c r="A706" t="s">
        <v>72</v>
      </c>
      <c r="B706" t="s">
        <v>160</v>
      </c>
      <c r="C706" t="s">
        <v>42</v>
      </c>
      <c r="D706" t="s">
        <v>63</v>
      </c>
      <c r="E706" t="s">
        <v>26</v>
      </c>
      <c r="F706" t="s">
        <v>63</v>
      </c>
      <c r="G706" t="s">
        <v>63</v>
      </c>
      <c r="H706" t="s">
        <v>62</v>
      </c>
      <c r="I706" t="s">
        <v>63</v>
      </c>
      <c r="J706" t="s">
        <v>63</v>
      </c>
      <c r="K706" t="s">
        <v>63</v>
      </c>
      <c r="L706" t="s">
        <v>63</v>
      </c>
      <c r="M706">
        <v>1.17681360950626</v>
      </c>
      <c r="N706" t="s">
        <v>63</v>
      </c>
      <c r="Q706" t="s">
        <v>89</v>
      </c>
      <c r="R706" t="s">
        <v>12</v>
      </c>
    </row>
    <row r="707" spans="1:18" x14ac:dyDescent="0.35">
      <c r="A707" t="s">
        <v>72</v>
      </c>
      <c r="B707" t="s">
        <v>160</v>
      </c>
      <c r="C707" t="s">
        <v>42</v>
      </c>
      <c r="D707" t="s">
        <v>63</v>
      </c>
      <c r="E707" t="s">
        <v>21</v>
      </c>
      <c r="F707" t="s">
        <v>63</v>
      </c>
      <c r="G707" t="s">
        <v>63</v>
      </c>
      <c r="H707" t="s">
        <v>62</v>
      </c>
      <c r="I707" t="s">
        <v>63</v>
      </c>
      <c r="J707" t="s">
        <v>63</v>
      </c>
      <c r="K707" t="s">
        <v>63</v>
      </c>
      <c r="L707" t="s">
        <v>63</v>
      </c>
      <c r="M707">
        <v>62.628943197000098</v>
      </c>
      <c r="N707" t="s">
        <v>63</v>
      </c>
      <c r="Q707" t="s">
        <v>2</v>
      </c>
      <c r="R707" t="s">
        <v>12</v>
      </c>
    </row>
    <row r="708" spans="1:18" x14ac:dyDescent="0.35">
      <c r="A708" t="s">
        <v>72</v>
      </c>
      <c r="B708" t="s">
        <v>160</v>
      </c>
      <c r="C708" t="s">
        <v>42</v>
      </c>
      <c r="D708" t="s">
        <v>63</v>
      </c>
      <c r="E708" t="s">
        <v>47</v>
      </c>
      <c r="F708" t="s">
        <v>63</v>
      </c>
      <c r="G708" t="s">
        <v>63</v>
      </c>
      <c r="H708" t="s">
        <v>62</v>
      </c>
      <c r="I708" t="s">
        <v>63</v>
      </c>
      <c r="J708" t="s">
        <v>63</v>
      </c>
      <c r="K708" t="s">
        <v>63</v>
      </c>
      <c r="L708" t="s">
        <v>63</v>
      </c>
      <c r="M708">
        <v>33.929951102638199</v>
      </c>
      <c r="N708" t="s">
        <v>63</v>
      </c>
      <c r="Q708" t="s">
        <v>90</v>
      </c>
      <c r="R708" t="s">
        <v>12</v>
      </c>
    </row>
    <row r="709" spans="1:18" x14ac:dyDescent="0.35">
      <c r="A709" t="s">
        <v>72</v>
      </c>
      <c r="B709" t="s">
        <v>160</v>
      </c>
      <c r="C709" t="s">
        <v>42</v>
      </c>
      <c r="D709" t="s">
        <v>63</v>
      </c>
      <c r="E709" t="s">
        <v>48</v>
      </c>
      <c r="F709" t="s">
        <v>63</v>
      </c>
      <c r="G709" t="s">
        <v>63</v>
      </c>
      <c r="H709" t="s">
        <v>62</v>
      </c>
      <c r="I709" t="s">
        <v>63</v>
      </c>
      <c r="J709" t="s">
        <v>63</v>
      </c>
      <c r="K709" t="s">
        <v>63</v>
      </c>
      <c r="L709" t="s">
        <v>63</v>
      </c>
      <c r="M709">
        <v>595.26398897046795</v>
      </c>
      <c r="N709" t="s">
        <v>63</v>
      </c>
      <c r="Q709" t="s">
        <v>91</v>
      </c>
      <c r="R709" t="s">
        <v>12</v>
      </c>
    </row>
    <row r="710" spans="1:18" x14ac:dyDescent="0.35">
      <c r="A710" t="s">
        <v>72</v>
      </c>
      <c r="B710" t="s">
        <v>160</v>
      </c>
      <c r="C710" t="s">
        <v>42</v>
      </c>
      <c r="D710" t="s">
        <v>63</v>
      </c>
      <c r="E710" t="s">
        <v>15</v>
      </c>
      <c r="F710" t="s">
        <v>63</v>
      </c>
      <c r="G710" t="s">
        <v>63</v>
      </c>
      <c r="H710" t="s">
        <v>62</v>
      </c>
      <c r="I710" t="s">
        <v>63</v>
      </c>
      <c r="J710" t="s">
        <v>63</v>
      </c>
      <c r="K710" t="s">
        <v>63</v>
      </c>
      <c r="L710" t="s">
        <v>63</v>
      </c>
      <c r="M710">
        <v>67.799230502399993</v>
      </c>
      <c r="N710" t="s">
        <v>63</v>
      </c>
      <c r="Q710" t="s">
        <v>92</v>
      </c>
      <c r="R710" t="s">
        <v>12</v>
      </c>
    </row>
    <row r="711" spans="1:18" x14ac:dyDescent="0.35">
      <c r="A711" t="s">
        <v>72</v>
      </c>
      <c r="B711" t="s">
        <v>160</v>
      </c>
      <c r="C711" t="s">
        <v>42</v>
      </c>
      <c r="D711" t="s">
        <v>63</v>
      </c>
      <c r="E711" t="s">
        <v>14</v>
      </c>
      <c r="F711" t="s">
        <v>63</v>
      </c>
      <c r="G711" t="s">
        <v>63</v>
      </c>
      <c r="H711" t="s">
        <v>62</v>
      </c>
      <c r="I711" t="s">
        <v>63</v>
      </c>
      <c r="J711" t="s">
        <v>63</v>
      </c>
      <c r="K711" t="s">
        <v>63</v>
      </c>
      <c r="L711" t="s">
        <v>63</v>
      </c>
      <c r="M711">
        <v>260.04602497680003</v>
      </c>
      <c r="N711" t="s">
        <v>63</v>
      </c>
      <c r="Q711" t="s">
        <v>93</v>
      </c>
      <c r="R711" t="s">
        <v>12</v>
      </c>
    </row>
    <row r="712" spans="1:18" x14ac:dyDescent="0.35">
      <c r="A712" t="s">
        <v>72</v>
      </c>
      <c r="B712" t="s">
        <v>160</v>
      </c>
      <c r="C712" t="s">
        <v>42</v>
      </c>
      <c r="D712" t="s">
        <v>63</v>
      </c>
      <c r="E712" t="s">
        <v>16</v>
      </c>
      <c r="F712" t="s">
        <v>63</v>
      </c>
      <c r="G712" t="s">
        <v>63</v>
      </c>
      <c r="H712" t="s">
        <v>62</v>
      </c>
      <c r="I712" t="s">
        <v>63</v>
      </c>
      <c r="J712" t="s">
        <v>63</v>
      </c>
      <c r="K712" t="s">
        <v>63</v>
      </c>
      <c r="L712" t="s">
        <v>63</v>
      </c>
      <c r="M712">
        <v>4.7294540787599999</v>
      </c>
      <c r="N712" t="s">
        <v>63</v>
      </c>
      <c r="Q712" t="s">
        <v>94</v>
      </c>
      <c r="R712" t="s">
        <v>12</v>
      </c>
    </row>
    <row r="713" spans="1:18" x14ac:dyDescent="0.35">
      <c r="A713" t="s">
        <v>72</v>
      </c>
      <c r="B713" t="s">
        <v>160</v>
      </c>
      <c r="C713" t="s">
        <v>42</v>
      </c>
      <c r="D713" t="s">
        <v>63</v>
      </c>
      <c r="E713" t="s">
        <v>17</v>
      </c>
      <c r="F713" t="s">
        <v>63</v>
      </c>
      <c r="G713" t="s">
        <v>63</v>
      </c>
      <c r="H713" t="s">
        <v>62</v>
      </c>
      <c r="I713" t="s">
        <v>63</v>
      </c>
      <c r="J713" t="s">
        <v>63</v>
      </c>
      <c r="K713" t="s">
        <v>63</v>
      </c>
      <c r="L713" t="s">
        <v>63</v>
      </c>
      <c r="M713">
        <v>31.01840309844</v>
      </c>
      <c r="N713" t="s">
        <v>63</v>
      </c>
      <c r="Q713" t="s">
        <v>95</v>
      </c>
      <c r="R713" t="s">
        <v>12</v>
      </c>
    </row>
    <row r="714" spans="1:18" x14ac:dyDescent="0.35">
      <c r="A714" t="s">
        <v>72</v>
      </c>
      <c r="B714" t="s">
        <v>160</v>
      </c>
      <c r="C714" t="s">
        <v>42</v>
      </c>
      <c r="D714" t="s">
        <v>63</v>
      </c>
      <c r="E714" t="s">
        <v>18</v>
      </c>
      <c r="F714" t="s">
        <v>63</v>
      </c>
      <c r="G714" t="s">
        <v>63</v>
      </c>
      <c r="H714" t="s">
        <v>62</v>
      </c>
      <c r="I714" t="s">
        <v>63</v>
      </c>
      <c r="J714" t="s">
        <v>63</v>
      </c>
      <c r="K714" t="s">
        <v>63</v>
      </c>
      <c r="L714" t="s">
        <v>63</v>
      </c>
      <c r="M714">
        <v>21.093370541999999</v>
      </c>
      <c r="N714" t="s">
        <v>63</v>
      </c>
      <c r="Q714" t="s">
        <v>96</v>
      </c>
      <c r="R714" t="s">
        <v>12</v>
      </c>
    </row>
    <row r="715" spans="1:18" x14ac:dyDescent="0.35">
      <c r="A715" t="s">
        <v>72</v>
      </c>
      <c r="B715" t="s">
        <v>160</v>
      </c>
      <c r="C715" t="s">
        <v>42</v>
      </c>
      <c r="D715" t="s">
        <v>63</v>
      </c>
      <c r="E715" t="s">
        <v>19</v>
      </c>
      <c r="F715" t="s">
        <v>63</v>
      </c>
      <c r="G715" t="s">
        <v>63</v>
      </c>
      <c r="H715" t="s">
        <v>62</v>
      </c>
      <c r="I715" t="s">
        <v>63</v>
      </c>
      <c r="J715" t="s">
        <v>63</v>
      </c>
      <c r="K715" t="s">
        <v>63</v>
      </c>
      <c r="L715" t="s">
        <v>63</v>
      </c>
      <c r="M715">
        <v>71.088116814000003</v>
      </c>
      <c r="N715" t="s">
        <v>63</v>
      </c>
      <c r="Q715" t="s">
        <v>1</v>
      </c>
      <c r="R715" t="s">
        <v>12</v>
      </c>
    </row>
    <row r="716" spans="1:18" x14ac:dyDescent="0.35">
      <c r="A716" t="s">
        <v>72</v>
      </c>
      <c r="B716" t="s">
        <v>160</v>
      </c>
      <c r="C716" t="s">
        <v>42</v>
      </c>
      <c r="D716" t="s">
        <v>63</v>
      </c>
      <c r="E716" t="s">
        <v>111</v>
      </c>
      <c r="F716" t="s">
        <v>63</v>
      </c>
      <c r="G716" t="s">
        <v>63</v>
      </c>
      <c r="H716" t="s">
        <v>62</v>
      </c>
      <c r="I716" t="s">
        <v>63</v>
      </c>
      <c r="J716" t="s">
        <v>63</v>
      </c>
      <c r="K716" t="s">
        <v>63</v>
      </c>
      <c r="L716" t="s">
        <v>63</v>
      </c>
      <c r="M716">
        <v>5.18</v>
      </c>
      <c r="N716" t="s">
        <v>63</v>
      </c>
      <c r="Q716" t="s">
        <v>78</v>
      </c>
      <c r="R716" t="s">
        <v>16</v>
      </c>
    </row>
    <row r="717" spans="1:18" x14ac:dyDescent="0.35">
      <c r="A717" t="s">
        <v>72</v>
      </c>
      <c r="B717" t="s">
        <v>160</v>
      </c>
      <c r="C717" t="s">
        <v>42</v>
      </c>
      <c r="D717" t="s">
        <v>63</v>
      </c>
      <c r="E717" t="s">
        <v>112</v>
      </c>
      <c r="F717" t="s">
        <v>63</v>
      </c>
      <c r="G717" t="s">
        <v>63</v>
      </c>
      <c r="H717" t="s">
        <v>62</v>
      </c>
      <c r="I717" t="s">
        <v>63</v>
      </c>
      <c r="J717" t="s">
        <v>63</v>
      </c>
      <c r="K717" t="s">
        <v>63</v>
      </c>
      <c r="L717" t="s">
        <v>63</v>
      </c>
      <c r="M717">
        <v>1.05</v>
      </c>
      <c r="N717" t="s">
        <v>63</v>
      </c>
      <c r="Q717" t="s">
        <v>83</v>
      </c>
      <c r="R717" t="s">
        <v>16</v>
      </c>
    </row>
    <row r="718" spans="1:18" x14ac:dyDescent="0.35">
      <c r="A718" t="s">
        <v>72</v>
      </c>
      <c r="B718" t="s">
        <v>160</v>
      </c>
      <c r="C718" t="s">
        <v>42</v>
      </c>
      <c r="D718" t="s">
        <v>63</v>
      </c>
      <c r="E718" t="s">
        <v>61</v>
      </c>
      <c r="F718" t="s">
        <v>63</v>
      </c>
      <c r="G718" t="s">
        <v>63</v>
      </c>
      <c r="H718" t="s">
        <v>62</v>
      </c>
      <c r="I718" t="s">
        <v>63</v>
      </c>
      <c r="J718" t="s">
        <v>63</v>
      </c>
      <c r="K718" t="s">
        <v>63</v>
      </c>
      <c r="L718" t="s">
        <v>63</v>
      </c>
      <c r="M718">
        <v>5.95</v>
      </c>
      <c r="N718" t="s">
        <v>63</v>
      </c>
      <c r="Q718" t="s">
        <v>84</v>
      </c>
      <c r="R718" t="s">
        <v>16</v>
      </c>
    </row>
    <row r="719" spans="1:18" x14ac:dyDescent="0.35">
      <c r="A719" t="s">
        <v>72</v>
      </c>
      <c r="B719" t="s">
        <v>160</v>
      </c>
      <c r="C719" t="s">
        <v>42</v>
      </c>
      <c r="D719" t="s">
        <v>63</v>
      </c>
      <c r="E719" t="s">
        <v>59</v>
      </c>
      <c r="F719" t="s">
        <v>63</v>
      </c>
      <c r="G719" t="s">
        <v>63</v>
      </c>
      <c r="H719" t="s">
        <v>62</v>
      </c>
      <c r="I719" t="s">
        <v>63</v>
      </c>
      <c r="J719" t="s">
        <v>63</v>
      </c>
      <c r="K719" t="s">
        <v>63</v>
      </c>
      <c r="L719" t="s">
        <v>63</v>
      </c>
      <c r="M719">
        <v>495.24</v>
      </c>
      <c r="N719" t="s">
        <v>63</v>
      </c>
      <c r="Q719" t="s">
        <v>85</v>
      </c>
      <c r="R719" t="s">
        <v>16</v>
      </c>
    </row>
    <row r="720" spans="1:18" x14ac:dyDescent="0.35">
      <c r="A720" t="s">
        <v>72</v>
      </c>
      <c r="B720" t="s">
        <v>160</v>
      </c>
      <c r="C720" t="s">
        <v>42</v>
      </c>
      <c r="D720" t="s">
        <v>63</v>
      </c>
      <c r="E720" t="s">
        <v>64</v>
      </c>
      <c r="F720" t="s">
        <v>63</v>
      </c>
      <c r="G720" t="s">
        <v>63</v>
      </c>
      <c r="H720" t="s">
        <v>62</v>
      </c>
      <c r="I720" t="s">
        <v>63</v>
      </c>
      <c r="J720" t="s">
        <v>63</v>
      </c>
      <c r="K720" t="s">
        <v>63</v>
      </c>
      <c r="L720" t="s">
        <v>63</v>
      </c>
      <c r="M720">
        <v>61</v>
      </c>
      <c r="N720" t="s">
        <v>63</v>
      </c>
      <c r="Q720" t="s">
        <v>86</v>
      </c>
      <c r="R720" t="s">
        <v>16</v>
      </c>
    </row>
    <row r="721" spans="1:18" x14ac:dyDescent="0.35">
      <c r="A721" t="s">
        <v>72</v>
      </c>
      <c r="B721" t="s">
        <v>160</v>
      </c>
      <c r="C721" t="s">
        <v>42</v>
      </c>
      <c r="D721" t="s">
        <v>63</v>
      </c>
      <c r="E721" t="s">
        <v>65</v>
      </c>
      <c r="F721" t="s">
        <v>63</v>
      </c>
      <c r="G721" t="s">
        <v>63</v>
      </c>
      <c r="H721" t="s">
        <v>62</v>
      </c>
      <c r="I721" t="s">
        <v>63</v>
      </c>
      <c r="J721" t="s">
        <v>63</v>
      </c>
      <c r="K721" t="s">
        <v>63</v>
      </c>
      <c r="L721" t="s">
        <v>63</v>
      </c>
      <c r="M721">
        <v>95</v>
      </c>
      <c r="N721" t="s">
        <v>63</v>
      </c>
      <c r="Q721" t="s">
        <v>87</v>
      </c>
      <c r="R721" t="s">
        <v>16</v>
      </c>
    </row>
    <row r="722" spans="1:18" x14ac:dyDescent="0.35">
      <c r="A722" t="s">
        <v>72</v>
      </c>
      <c r="B722" t="s">
        <v>144</v>
      </c>
      <c r="C722" t="s">
        <v>42</v>
      </c>
      <c r="D722" t="s">
        <v>63</v>
      </c>
      <c r="E722" t="s">
        <v>33</v>
      </c>
      <c r="F722" t="s">
        <v>63</v>
      </c>
      <c r="G722" t="s">
        <v>63</v>
      </c>
      <c r="H722" t="s">
        <v>62</v>
      </c>
      <c r="I722" t="s">
        <v>63</v>
      </c>
      <c r="J722" t="s">
        <v>63</v>
      </c>
      <c r="K722" t="s">
        <v>63</v>
      </c>
      <c r="L722" t="s">
        <v>63</v>
      </c>
      <c r="M722">
        <v>150.60844045440001</v>
      </c>
      <c r="N722" t="s">
        <v>63</v>
      </c>
      <c r="Q722" t="s">
        <v>88</v>
      </c>
      <c r="R722" t="s">
        <v>16</v>
      </c>
    </row>
    <row r="723" spans="1:18" x14ac:dyDescent="0.35">
      <c r="A723" t="s">
        <v>72</v>
      </c>
      <c r="B723" t="s">
        <v>144</v>
      </c>
      <c r="C723" t="s">
        <v>42</v>
      </c>
      <c r="D723" t="s">
        <v>63</v>
      </c>
      <c r="E723" t="s">
        <v>29</v>
      </c>
      <c r="F723" t="s">
        <v>63</v>
      </c>
      <c r="G723" t="s">
        <v>63</v>
      </c>
      <c r="H723" t="s">
        <v>62</v>
      </c>
      <c r="I723" t="s">
        <v>63</v>
      </c>
      <c r="J723" t="s">
        <v>63</v>
      </c>
      <c r="K723" t="s">
        <v>63</v>
      </c>
      <c r="L723" t="s">
        <v>63</v>
      </c>
      <c r="M723">
        <v>62.815860263235599</v>
      </c>
      <c r="N723" t="s">
        <v>63</v>
      </c>
      <c r="Q723" t="s">
        <v>89</v>
      </c>
      <c r="R723" t="s">
        <v>16</v>
      </c>
    </row>
    <row r="724" spans="1:18" x14ac:dyDescent="0.35">
      <c r="A724" t="s">
        <v>72</v>
      </c>
      <c r="B724" t="s">
        <v>144</v>
      </c>
      <c r="C724" t="s">
        <v>42</v>
      </c>
      <c r="D724" t="s">
        <v>63</v>
      </c>
      <c r="E724" t="s">
        <v>27</v>
      </c>
      <c r="F724" t="s">
        <v>63</v>
      </c>
      <c r="G724" t="s">
        <v>63</v>
      </c>
      <c r="H724" t="s">
        <v>62</v>
      </c>
      <c r="I724" t="s">
        <v>63</v>
      </c>
      <c r="J724" t="s">
        <v>63</v>
      </c>
      <c r="K724" t="s">
        <v>63</v>
      </c>
      <c r="L724" t="s">
        <v>63</v>
      </c>
      <c r="M724">
        <v>126.04357147216</v>
      </c>
      <c r="N724" t="s">
        <v>63</v>
      </c>
      <c r="Q724" t="s">
        <v>2</v>
      </c>
      <c r="R724" t="s">
        <v>16</v>
      </c>
    </row>
    <row r="725" spans="1:18" x14ac:dyDescent="0.35">
      <c r="A725" t="s">
        <v>72</v>
      </c>
      <c r="B725" t="s">
        <v>144</v>
      </c>
      <c r="C725" t="s">
        <v>42</v>
      </c>
      <c r="D725" t="s">
        <v>63</v>
      </c>
      <c r="E725" t="s">
        <v>28</v>
      </c>
      <c r="F725" t="s">
        <v>63</v>
      </c>
      <c r="G725" t="s">
        <v>63</v>
      </c>
      <c r="H725" t="s">
        <v>62</v>
      </c>
      <c r="I725" t="s">
        <v>63</v>
      </c>
      <c r="J725" t="s">
        <v>63</v>
      </c>
      <c r="K725" t="s">
        <v>63</v>
      </c>
      <c r="L725" t="s">
        <v>63</v>
      </c>
      <c r="M725">
        <v>316.79135006018601</v>
      </c>
      <c r="N725" t="s">
        <v>63</v>
      </c>
      <c r="Q725" t="s">
        <v>90</v>
      </c>
      <c r="R725" t="s">
        <v>16</v>
      </c>
    </row>
    <row r="726" spans="1:18" x14ac:dyDescent="0.35">
      <c r="A726" t="s">
        <v>72</v>
      </c>
      <c r="B726" t="s">
        <v>144</v>
      </c>
      <c r="C726" t="s">
        <v>42</v>
      </c>
      <c r="D726" t="s">
        <v>63</v>
      </c>
      <c r="E726" t="s">
        <v>31</v>
      </c>
      <c r="F726" t="s">
        <v>63</v>
      </c>
      <c r="G726" t="s">
        <v>63</v>
      </c>
      <c r="H726" t="s">
        <v>62</v>
      </c>
      <c r="I726" t="s">
        <v>63</v>
      </c>
      <c r="J726" t="s">
        <v>63</v>
      </c>
      <c r="K726" t="s">
        <v>63</v>
      </c>
      <c r="L726" t="s">
        <v>63</v>
      </c>
      <c r="M726">
        <v>79.544088252143993</v>
      </c>
      <c r="N726" t="s">
        <v>63</v>
      </c>
      <c r="Q726" t="s">
        <v>91</v>
      </c>
      <c r="R726" t="s">
        <v>16</v>
      </c>
    </row>
    <row r="727" spans="1:18" x14ac:dyDescent="0.35">
      <c r="A727" t="s">
        <v>72</v>
      </c>
      <c r="B727" t="s">
        <v>144</v>
      </c>
      <c r="C727" t="s">
        <v>42</v>
      </c>
      <c r="D727" t="s">
        <v>63</v>
      </c>
      <c r="E727" t="s">
        <v>32</v>
      </c>
      <c r="F727" t="s">
        <v>63</v>
      </c>
      <c r="G727" t="s">
        <v>63</v>
      </c>
      <c r="H727" t="s">
        <v>62</v>
      </c>
      <c r="I727" t="s">
        <v>63</v>
      </c>
      <c r="J727" t="s">
        <v>63</v>
      </c>
      <c r="K727" t="s">
        <v>63</v>
      </c>
      <c r="L727" t="s">
        <v>63</v>
      </c>
      <c r="M727">
        <v>0</v>
      </c>
      <c r="N727" t="s">
        <v>63</v>
      </c>
      <c r="Q727" t="s">
        <v>92</v>
      </c>
      <c r="R727" t="s">
        <v>16</v>
      </c>
    </row>
    <row r="728" spans="1:18" x14ac:dyDescent="0.35">
      <c r="A728" t="s">
        <v>72</v>
      </c>
      <c r="B728" t="s">
        <v>144</v>
      </c>
      <c r="C728" t="s">
        <v>42</v>
      </c>
      <c r="D728" t="s">
        <v>63</v>
      </c>
      <c r="E728" t="s">
        <v>30</v>
      </c>
      <c r="F728" t="s">
        <v>63</v>
      </c>
      <c r="G728" t="s">
        <v>63</v>
      </c>
      <c r="H728" t="s">
        <v>62</v>
      </c>
      <c r="I728" t="s">
        <v>63</v>
      </c>
      <c r="J728" t="s">
        <v>63</v>
      </c>
      <c r="K728" t="s">
        <v>63</v>
      </c>
      <c r="L728" t="s">
        <v>63</v>
      </c>
      <c r="M728">
        <v>105.27894033372</v>
      </c>
      <c r="N728" t="s">
        <v>63</v>
      </c>
      <c r="Q728" t="s">
        <v>93</v>
      </c>
      <c r="R728" t="s">
        <v>16</v>
      </c>
    </row>
    <row r="729" spans="1:18" x14ac:dyDescent="0.35">
      <c r="A729" t="s">
        <v>72</v>
      </c>
      <c r="B729" t="s">
        <v>144</v>
      </c>
      <c r="C729" t="s">
        <v>42</v>
      </c>
      <c r="D729" t="s">
        <v>63</v>
      </c>
      <c r="E729" t="s">
        <v>45</v>
      </c>
      <c r="F729" t="s">
        <v>63</v>
      </c>
      <c r="G729" t="s">
        <v>63</v>
      </c>
      <c r="H729" t="s">
        <v>62</v>
      </c>
      <c r="I729" t="s">
        <v>63</v>
      </c>
      <c r="J729" t="s">
        <v>63</v>
      </c>
      <c r="K729" t="s">
        <v>63</v>
      </c>
      <c r="L729" t="s">
        <v>63</v>
      </c>
      <c r="M729">
        <v>145.752082640662</v>
      </c>
      <c r="N729" t="s">
        <v>63</v>
      </c>
      <c r="Q729" t="s">
        <v>94</v>
      </c>
      <c r="R729" t="s">
        <v>16</v>
      </c>
    </row>
    <row r="730" spans="1:18" x14ac:dyDescent="0.35">
      <c r="A730" t="s">
        <v>72</v>
      </c>
      <c r="B730" t="s">
        <v>144</v>
      </c>
      <c r="C730" t="s">
        <v>42</v>
      </c>
      <c r="D730" t="s">
        <v>63</v>
      </c>
      <c r="E730" t="s">
        <v>46</v>
      </c>
      <c r="F730" t="s">
        <v>63</v>
      </c>
      <c r="G730" t="s">
        <v>63</v>
      </c>
      <c r="H730" t="s">
        <v>62</v>
      </c>
      <c r="I730" t="s">
        <v>63</v>
      </c>
      <c r="J730" t="s">
        <v>63</v>
      </c>
      <c r="K730" t="s">
        <v>63</v>
      </c>
      <c r="L730" t="s">
        <v>63</v>
      </c>
      <c r="M730">
        <v>390.084487041155</v>
      </c>
      <c r="N730" t="s">
        <v>63</v>
      </c>
      <c r="Q730" t="s">
        <v>95</v>
      </c>
      <c r="R730" t="s">
        <v>16</v>
      </c>
    </row>
    <row r="731" spans="1:18" x14ac:dyDescent="0.35">
      <c r="A731" t="s">
        <v>72</v>
      </c>
      <c r="B731" t="s">
        <v>144</v>
      </c>
      <c r="C731" t="s">
        <v>42</v>
      </c>
      <c r="D731" t="s">
        <v>63</v>
      </c>
      <c r="E731" t="s">
        <v>36</v>
      </c>
      <c r="F731" t="s">
        <v>63</v>
      </c>
      <c r="G731" t="s">
        <v>63</v>
      </c>
      <c r="H731" t="s">
        <v>62</v>
      </c>
      <c r="I731" t="s">
        <v>63</v>
      </c>
      <c r="J731" t="s">
        <v>63</v>
      </c>
      <c r="K731" t="s">
        <v>63</v>
      </c>
      <c r="L731" t="s">
        <v>63</v>
      </c>
      <c r="M731">
        <v>560.93608706194004</v>
      </c>
      <c r="N731" t="s">
        <v>63</v>
      </c>
      <c r="Q731" t="s">
        <v>96</v>
      </c>
      <c r="R731" t="s">
        <v>16</v>
      </c>
    </row>
    <row r="732" spans="1:18" x14ac:dyDescent="0.35">
      <c r="A732" t="s">
        <v>72</v>
      </c>
      <c r="B732" t="s">
        <v>144</v>
      </c>
      <c r="C732" t="s">
        <v>42</v>
      </c>
      <c r="D732" t="s">
        <v>63</v>
      </c>
      <c r="E732" t="s">
        <v>79</v>
      </c>
      <c r="F732" t="s">
        <v>63</v>
      </c>
      <c r="G732" t="s">
        <v>63</v>
      </c>
      <c r="H732" t="s">
        <v>62</v>
      </c>
      <c r="I732" t="s">
        <v>63</v>
      </c>
      <c r="J732" t="s">
        <v>63</v>
      </c>
      <c r="K732" t="s">
        <v>63</v>
      </c>
      <c r="L732" t="s">
        <v>63</v>
      </c>
      <c r="M732">
        <v>903.55446774359996</v>
      </c>
      <c r="N732" t="s">
        <v>63</v>
      </c>
      <c r="Q732" t="s">
        <v>1</v>
      </c>
      <c r="R732" t="s">
        <v>16</v>
      </c>
    </row>
    <row r="733" spans="1:18" x14ac:dyDescent="0.35">
      <c r="A733" t="s">
        <v>72</v>
      </c>
      <c r="B733" t="s">
        <v>144</v>
      </c>
      <c r="C733" t="s">
        <v>42</v>
      </c>
      <c r="D733" t="s">
        <v>63</v>
      </c>
      <c r="E733" t="s">
        <v>80</v>
      </c>
      <c r="F733" t="s">
        <v>63</v>
      </c>
      <c r="G733" t="s">
        <v>63</v>
      </c>
      <c r="H733" t="s">
        <v>62</v>
      </c>
      <c r="I733" t="s">
        <v>63</v>
      </c>
      <c r="J733" t="s">
        <v>63</v>
      </c>
      <c r="K733" t="s">
        <v>63</v>
      </c>
      <c r="L733" t="s">
        <v>63</v>
      </c>
      <c r="M733">
        <v>222.54410012730401</v>
      </c>
      <c r="N733" t="s">
        <v>63</v>
      </c>
      <c r="Q733" t="s">
        <v>78</v>
      </c>
      <c r="R733" t="s">
        <v>17</v>
      </c>
    </row>
    <row r="734" spans="1:18" x14ac:dyDescent="0.35">
      <c r="A734" t="s">
        <v>72</v>
      </c>
      <c r="B734" t="s">
        <v>144</v>
      </c>
      <c r="C734" t="s">
        <v>42</v>
      </c>
      <c r="D734" t="s">
        <v>63</v>
      </c>
      <c r="E734" t="s">
        <v>37</v>
      </c>
      <c r="F734" t="s">
        <v>63</v>
      </c>
      <c r="G734" t="s">
        <v>63</v>
      </c>
      <c r="H734" t="s">
        <v>62</v>
      </c>
      <c r="I734" t="s">
        <v>63</v>
      </c>
      <c r="J734" t="s">
        <v>63</v>
      </c>
      <c r="K734" t="s">
        <v>63</v>
      </c>
      <c r="L734" t="s">
        <v>63</v>
      </c>
      <c r="M734">
        <v>25.163931999999999</v>
      </c>
      <c r="N734" t="s">
        <v>63</v>
      </c>
      <c r="Q734" t="s">
        <v>83</v>
      </c>
      <c r="R734" t="s">
        <v>17</v>
      </c>
    </row>
    <row r="735" spans="1:18" x14ac:dyDescent="0.35">
      <c r="A735" t="s">
        <v>72</v>
      </c>
      <c r="B735" t="s">
        <v>144</v>
      </c>
      <c r="C735" t="s">
        <v>42</v>
      </c>
      <c r="D735" t="s">
        <v>63</v>
      </c>
      <c r="E735" t="s">
        <v>81</v>
      </c>
      <c r="F735" t="s">
        <v>63</v>
      </c>
      <c r="G735" t="s">
        <v>63</v>
      </c>
      <c r="H735" t="s">
        <v>62</v>
      </c>
      <c r="I735" t="s">
        <v>63</v>
      </c>
      <c r="J735" t="s">
        <v>63</v>
      </c>
      <c r="K735" t="s">
        <v>63</v>
      </c>
      <c r="L735" t="s">
        <v>63</v>
      </c>
      <c r="M735">
        <v>123.863489835255</v>
      </c>
      <c r="N735" t="s">
        <v>63</v>
      </c>
      <c r="Q735" t="s">
        <v>84</v>
      </c>
      <c r="R735" t="s">
        <v>17</v>
      </c>
    </row>
    <row r="736" spans="1:18" x14ac:dyDescent="0.35">
      <c r="A736" t="s">
        <v>72</v>
      </c>
      <c r="B736" t="s">
        <v>144</v>
      </c>
      <c r="C736" t="s">
        <v>42</v>
      </c>
      <c r="D736" t="s">
        <v>63</v>
      </c>
      <c r="E736" t="s">
        <v>35</v>
      </c>
      <c r="F736" t="s">
        <v>63</v>
      </c>
      <c r="G736" t="s">
        <v>63</v>
      </c>
      <c r="H736" t="s">
        <v>62</v>
      </c>
      <c r="I736" t="s">
        <v>63</v>
      </c>
      <c r="J736" t="s">
        <v>63</v>
      </c>
      <c r="K736" t="s">
        <v>63</v>
      </c>
      <c r="L736" t="s">
        <v>63</v>
      </c>
      <c r="M736">
        <v>1773.4</v>
      </c>
      <c r="N736" t="s">
        <v>63</v>
      </c>
      <c r="Q736" t="s">
        <v>85</v>
      </c>
      <c r="R736" t="s">
        <v>17</v>
      </c>
    </row>
    <row r="737" spans="1:18" x14ac:dyDescent="0.35">
      <c r="A737" t="s">
        <v>72</v>
      </c>
      <c r="B737" t="s">
        <v>144</v>
      </c>
      <c r="C737" t="s">
        <v>42</v>
      </c>
      <c r="D737" t="s">
        <v>63</v>
      </c>
      <c r="E737" t="s">
        <v>38</v>
      </c>
      <c r="F737" t="s">
        <v>63</v>
      </c>
      <c r="G737" t="s">
        <v>63</v>
      </c>
      <c r="H737" t="s">
        <v>62</v>
      </c>
      <c r="I737" t="s">
        <v>63</v>
      </c>
      <c r="J737" t="s">
        <v>63</v>
      </c>
      <c r="K737" t="s">
        <v>63</v>
      </c>
      <c r="L737" t="s">
        <v>63</v>
      </c>
      <c r="M737">
        <v>40.991</v>
      </c>
      <c r="N737" t="s">
        <v>63</v>
      </c>
      <c r="Q737" t="s">
        <v>86</v>
      </c>
      <c r="R737" t="s">
        <v>17</v>
      </c>
    </row>
    <row r="738" spans="1:18" x14ac:dyDescent="0.35">
      <c r="A738" t="s">
        <v>72</v>
      </c>
      <c r="B738" t="s">
        <v>144</v>
      </c>
      <c r="C738" t="s">
        <v>42</v>
      </c>
      <c r="D738" t="s">
        <v>63</v>
      </c>
      <c r="E738" t="s">
        <v>39</v>
      </c>
      <c r="F738" t="s">
        <v>63</v>
      </c>
      <c r="G738" t="s">
        <v>63</v>
      </c>
      <c r="H738" t="s">
        <v>62</v>
      </c>
      <c r="I738" t="s">
        <v>63</v>
      </c>
      <c r="J738" t="s">
        <v>63</v>
      </c>
      <c r="K738" t="s">
        <v>63</v>
      </c>
      <c r="L738" t="s">
        <v>63</v>
      </c>
      <c r="M738">
        <v>191.01768588756701</v>
      </c>
      <c r="N738" t="s">
        <v>63</v>
      </c>
      <c r="Q738" t="s">
        <v>87</v>
      </c>
      <c r="R738" t="s">
        <v>17</v>
      </c>
    </row>
    <row r="739" spans="1:18" x14ac:dyDescent="0.35">
      <c r="A739" t="s">
        <v>72</v>
      </c>
      <c r="B739" t="s">
        <v>144</v>
      </c>
      <c r="C739" t="s">
        <v>42</v>
      </c>
      <c r="D739" t="s">
        <v>63</v>
      </c>
      <c r="E739" t="s">
        <v>82</v>
      </c>
      <c r="F739" t="s">
        <v>63</v>
      </c>
      <c r="G739" t="s">
        <v>63</v>
      </c>
      <c r="H739" t="s">
        <v>62</v>
      </c>
      <c r="I739" t="s">
        <v>63</v>
      </c>
      <c r="J739" t="s">
        <v>63</v>
      </c>
      <c r="K739" t="s">
        <v>63</v>
      </c>
      <c r="L739" t="s">
        <v>63</v>
      </c>
      <c r="M739">
        <v>366.43562150543301</v>
      </c>
      <c r="N739" t="s">
        <v>63</v>
      </c>
      <c r="Q739" t="s">
        <v>88</v>
      </c>
      <c r="R739" t="s">
        <v>17</v>
      </c>
    </row>
    <row r="740" spans="1:18" x14ac:dyDescent="0.35">
      <c r="A740" t="s">
        <v>72</v>
      </c>
      <c r="B740" t="s">
        <v>144</v>
      </c>
      <c r="C740" t="s">
        <v>42</v>
      </c>
      <c r="D740" t="s">
        <v>63</v>
      </c>
      <c r="E740" t="s">
        <v>20</v>
      </c>
      <c r="F740" t="s">
        <v>63</v>
      </c>
      <c r="G740" t="s">
        <v>63</v>
      </c>
      <c r="H740" t="s">
        <v>62</v>
      </c>
      <c r="I740" t="s">
        <v>63</v>
      </c>
      <c r="J740" t="s">
        <v>63</v>
      </c>
      <c r="K740" t="s">
        <v>63</v>
      </c>
      <c r="L740" t="s">
        <v>63</v>
      </c>
      <c r="M740">
        <v>13.18800132</v>
      </c>
      <c r="N740" t="s">
        <v>63</v>
      </c>
      <c r="Q740" t="s">
        <v>89</v>
      </c>
      <c r="R740" t="s">
        <v>17</v>
      </c>
    </row>
    <row r="741" spans="1:18" x14ac:dyDescent="0.35">
      <c r="A741" t="s">
        <v>72</v>
      </c>
      <c r="B741" t="s">
        <v>144</v>
      </c>
      <c r="C741" t="s">
        <v>42</v>
      </c>
      <c r="D741" t="s">
        <v>63</v>
      </c>
      <c r="E741" t="s">
        <v>40</v>
      </c>
      <c r="F741" t="s">
        <v>63</v>
      </c>
      <c r="G741" t="s">
        <v>63</v>
      </c>
      <c r="H741" t="s">
        <v>62</v>
      </c>
      <c r="I741" t="s">
        <v>63</v>
      </c>
      <c r="J741" t="s">
        <v>63</v>
      </c>
      <c r="K741" t="s">
        <v>63</v>
      </c>
      <c r="L741" t="s">
        <v>63</v>
      </c>
      <c r="M741">
        <v>2.6343973620000001</v>
      </c>
      <c r="N741" t="s">
        <v>63</v>
      </c>
      <c r="Q741" t="s">
        <v>2</v>
      </c>
      <c r="R741" t="s">
        <v>17</v>
      </c>
    </row>
    <row r="742" spans="1:18" x14ac:dyDescent="0.35">
      <c r="A742" t="s">
        <v>72</v>
      </c>
      <c r="B742" t="s">
        <v>144</v>
      </c>
      <c r="C742" t="s">
        <v>42</v>
      </c>
      <c r="D742" t="s">
        <v>63</v>
      </c>
      <c r="E742" t="s">
        <v>49</v>
      </c>
      <c r="F742" t="s">
        <v>63</v>
      </c>
      <c r="G742" t="s">
        <v>63</v>
      </c>
      <c r="H742" t="s">
        <v>62</v>
      </c>
      <c r="I742" t="s">
        <v>63</v>
      </c>
      <c r="J742" t="s">
        <v>63</v>
      </c>
      <c r="K742" t="s">
        <v>63</v>
      </c>
      <c r="L742" t="s">
        <v>63</v>
      </c>
      <c r="M742">
        <v>63.956852079331803</v>
      </c>
      <c r="N742" t="s">
        <v>63</v>
      </c>
      <c r="Q742" t="s">
        <v>90</v>
      </c>
      <c r="R742" t="s">
        <v>17</v>
      </c>
    </row>
    <row r="743" spans="1:18" x14ac:dyDescent="0.35">
      <c r="A743" t="s">
        <v>72</v>
      </c>
      <c r="B743" t="s">
        <v>144</v>
      </c>
      <c r="C743" t="s">
        <v>42</v>
      </c>
      <c r="D743" t="s">
        <v>63</v>
      </c>
      <c r="E743" t="s">
        <v>25</v>
      </c>
      <c r="F743" t="s">
        <v>63</v>
      </c>
      <c r="G743" t="s">
        <v>63</v>
      </c>
      <c r="H743" t="s">
        <v>62</v>
      </c>
      <c r="I743" t="s">
        <v>63</v>
      </c>
      <c r="J743" t="s">
        <v>63</v>
      </c>
      <c r="K743" t="s">
        <v>63</v>
      </c>
      <c r="L743" t="s">
        <v>63</v>
      </c>
      <c r="M743">
        <v>182.31668711825401</v>
      </c>
      <c r="N743" t="s">
        <v>63</v>
      </c>
      <c r="Q743" t="s">
        <v>91</v>
      </c>
      <c r="R743" t="s">
        <v>17</v>
      </c>
    </row>
    <row r="744" spans="1:18" x14ac:dyDescent="0.35">
      <c r="A744" t="s">
        <v>72</v>
      </c>
      <c r="B744" t="s">
        <v>144</v>
      </c>
      <c r="C744" t="s">
        <v>42</v>
      </c>
      <c r="D744" t="s">
        <v>63</v>
      </c>
      <c r="E744" t="s">
        <v>44</v>
      </c>
      <c r="F744" t="s">
        <v>63</v>
      </c>
      <c r="G744" t="s">
        <v>63</v>
      </c>
      <c r="H744" t="s">
        <v>62</v>
      </c>
      <c r="I744" t="s">
        <v>63</v>
      </c>
      <c r="J744" t="s">
        <v>63</v>
      </c>
      <c r="K744" t="s">
        <v>63</v>
      </c>
      <c r="L744" t="s">
        <v>63</v>
      </c>
      <c r="M744">
        <v>255.556432063004</v>
      </c>
      <c r="N744" t="s">
        <v>63</v>
      </c>
      <c r="Q744" t="s">
        <v>92</v>
      </c>
      <c r="R744" t="s">
        <v>17</v>
      </c>
    </row>
    <row r="745" spans="1:18" x14ac:dyDescent="0.35">
      <c r="A745" t="s">
        <v>72</v>
      </c>
      <c r="B745" t="s">
        <v>144</v>
      </c>
      <c r="C745" t="s">
        <v>42</v>
      </c>
      <c r="D745" t="s">
        <v>63</v>
      </c>
      <c r="E745" t="s">
        <v>50</v>
      </c>
      <c r="F745" t="s">
        <v>63</v>
      </c>
      <c r="G745" t="s">
        <v>63</v>
      </c>
      <c r="H745" t="s">
        <v>62</v>
      </c>
      <c r="I745" t="s">
        <v>63</v>
      </c>
      <c r="J745" t="s">
        <v>63</v>
      </c>
      <c r="K745" t="s">
        <v>63</v>
      </c>
      <c r="L745" t="s">
        <v>63</v>
      </c>
      <c r="M745">
        <v>41.095739623693198</v>
      </c>
      <c r="N745" t="s">
        <v>63</v>
      </c>
      <c r="Q745" t="s">
        <v>93</v>
      </c>
      <c r="R745" t="s">
        <v>17</v>
      </c>
    </row>
    <row r="746" spans="1:18" x14ac:dyDescent="0.35">
      <c r="A746" t="s">
        <v>72</v>
      </c>
      <c r="B746" t="s">
        <v>144</v>
      </c>
      <c r="C746" t="s">
        <v>42</v>
      </c>
      <c r="D746" t="s">
        <v>63</v>
      </c>
      <c r="E746" t="s">
        <v>26</v>
      </c>
      <c r="F746" t="s">
        <v>63</v>
      </c>
      <c r="G746" t="s">
        <v>63</v>
      </c>
      <c r="H746" t="s">
        <v>62</v>
      </c>
      <c r="I746" t="s">
        <v>63</v>
      </c>
      <c r="J746" t="s">
        <v>63</v>
      </c>
      <c r="K746" t="s">
        <v>63</v>
      </c>
      <c r="L746" t="s">
        <v>63</v>
      </c>
      <c r="M746">
        <v>1.9932333884094799</v>
      </c>
      <c r="N746" t="s">
        <v>63</v>
      </c>
      <c r="Q746" t="s">
        <v>94</v>
      </c>
      <c r="R746" t="s">
        <v>17</v>
      </c>
    </row>
    <row r="747" spans="1:18" x14ac:dyDescent="0.35">
      <c r="A747" t="s">
        <v>72</v>
      </c>
      <c r="B747" t="s">
        <v>144</v>
      </c>
      <c r="C747" t="s">
        <v>42</v>
      </c>
      <c r="D747" t="s">
        <v>63</v>
      </c>
      <c r="E747" t="s">
        <v>21</v>
      </c>
      <c r="F747" t="s">
        <v>63</v>
      </c>
      <c r="G747" t="s">
        <v>63</v>
      </c>
      <c r="H747" t="s">
        <v>62</v>
      </c>
      <c r="I747" t="s">
        <v>63</v>
      </c>
      <c r="J747" t="s">
        <v>63</v>
      </c>
      <c r="K747" t="s">
        <v>63</v>
      </c>
      <c r="L747" t="s">
        <v>63</v>
      </c>
      <c r="M747">
        <v>49.617460236642501</v>
      </c>
      <c r="N747" t="s">
        <v>63</v>
      </c>
      <c r="Q747" t="s">
        <v>95</v>
      </c>
      <c r="R747" t="s">
        <v>17</v>
      </c>
    </row>
    <row r="748" spans="1:18" x14ac:dyDescent="0.35">
      <c r="A748" t="s">
        <v>72</v>
      </c>
      <c r="B748" t="s">
        <v>144</v>
      </c>
      <c r="C748" t="s">
        <v>42</v>
      </c>
      <c r="D748" t="s">
        <v>63</v>
      </c>
      <c r="E748" t="s">
        <v>47</v>
      </c>
      <c r="F748" t="s">
        <v>63</v>
      </c>
      <c r="G748" t="s">
        <v>63</v>
      </c>
      <c r="H748" t="s">
        <v>62</v>
      </c>
      <c r="I748" t="s">
        <v>63</v>
      </c>
      <c r="J748" t="s">
        <v>63</v>
      </c>
      <c r="K748" t="s">
        <v>63</v>
      </c>
      <c r="L748" t="s">
        <v>63</v>
      </c>
      <c r="M748">
        <v>26.880830391323201</v>
      </c>
      <c r="N748" t="s">
        <v>63</v>
      </c>
      <c r="Q748" t="s">
        <v>96</v>
      </c>
      <c r="R748" t="s">
        <v>17</v>
      </c>
    </row>
    <row r="749" spans="1:18" x14ac:dyDescent="0.35">
      <c r="A749" t="s">
        <v>72</v>
      </c>
      <c r="B749" t="s">
        <v>144</v>
      </c>
      <c r="C749" t="s">
        <v>42</v>
      </c>
      <c r="D749" t="s">
        <v>63</v>
      </c>
      <c r="E749" t="s">
        <v>48</v>
      </c>
      <c r="F749" t="s">
        <v>63</v>
      </c>
      <c r="G749" t="s">
        <v>63</v>
      </c>
      <c r="H749" t="s">
        <v>62</v>
      </c>
      <c r="I749" t="s">
        <v>63</v>
      </c>
      <c r="J749" t="s">
        <v>63</v>
      </c>
      <c r="K749" t="s">
        <v>63</v>
      </c>
      <c r="L749" t="s">
        <v>63</v>
      </c>
      <c r="M749">
        <v>1136.02051284757</v>
      </c>
      <c r="N749" t="s">
        <v>63</v>
      </c>
      <c r="Q749" t="s">
        <v>1</v>
      </c>
      <c r="R749" t="s">
        <v>17</v>
      </c>
    </row>
    <row r="750" spans="1:18" x14ac:dyDescent="0.35">
      <c r="A750" t="s">
        <v>72</v>
      </c>
      <c r="B750" t="s">
        <v>144</v>
      </c>
      <c r="C750" t="s">
        <v>42</v>
      </c>
      <c r="D750" t="s">
        <v>63</v>
      </c>
      <c r="E750" t="s">
        <v>15</v>
      </c>
      <c r="F750" t="s">
        <v>63</v>
      </c>
      <c r="G750" t="s">
        <v>63</v>
      </c>
      <c r="H750" t="s">
        <v>62</v>
      </c>
      <c r="I750" t="s">
        <v>63</v>
      </c>
      <c r="J750" t="s">
        <v>63</v>
      </c>
      <c r="K750" t="s">
        <v>63</v>
      </c>
      <c r="L750" t="s">
        <v>63</v>
      </c>
      <c r="M750">
        <v>30.753000590399999</v>
      </c>
      <c r="N750" t="s">
        <v>63</v>
      </c>
      <c r="Q750" t="s">
        <v>78</v>
      </c>
      <c r="R750" t="s">
        <v>18</v>
      </c>
    </row>
    <row r="751" spans="1:18" x14ac:dyDescent="0.35">
      <c r="A751" t="s">
        <v>72</v>
      </c>
      <c r="B751" t="s">
        <v>144</v>
      </c>
      <c r="C751" t="s">
        <v>42</v>
      </c>
      <c r="D751" t="s">
        <v>63</v>
      </c>
      <c r="E751" t="s">
        <v>14</v>
      </c>
      <c r="F751" t="s">
        <v>63</v>
      </c>
      <c r="G751" t="s">
        <v>63</v>
      </c>
      <c r="H751" t="s">
        <v>62</v>
      </c>
      <c r="I751" t="s">
        <v>63</v>
      </c>
      <c r="J751" t="s">
        <v>63</v>
      </c>
      <c r="K751" t="s">
        <v>63</v>
      </c>
      <c r="L751" t="s">
        <v>63</v>
      </c>
      <c r="M751">
        <v>409.87600114679998</v>
      </c>
      <c r="N751" t="s">
        <v>63</v>
      </c>
      <c r="Q751" t="s">
        <v>83</v>
      </c>
      <c r="R751" t="s">
        <v>18</v>
      </c>
    </row>
    <row r="752" spans="1:18" x14ac:dyDescent="0.35">
      <c r="A752" t="s">
        <v>72</v>
      </c>
      <c r="B752" t="s">
        <v>144</v>
      </c>
      <c r="C752" t="s">
        <v>42</v>
      </c>
      <c r="D752" t="s">
        <v>63</v>
      </c>
      <c r="E752" t="s">
        <v>16</v>
      </c>
      <c r="F752" t="s">
        <v>63</v>
      </c>
      <c r="G752" t="s">
        <v>63</v>
      </c>
      <c r="H752" t="s">
        <v>62</v>
      </c>
      <c r="I752" t="s">
        <v>63</v>
      </c>
      <c r="J752" t="s">
        <v>63</v>
      </c>
      <c r="K752" t="s">
        <v>63</v>
      </c>
      <c r="L752" t="s">
        <v>63</v>
      </c>
      <c r="M752">
        <v>10.19603156004</v>
      </c>
      <c r="N752" t="s">
        <v>63</v>
      </c>
      <c r="Q752" t="s">
        <v>84</v>
      </c>
      <c r="R752" t="s">
        <v>18</v>
      </c>
    </row>
    <row r="753" spans="1:18" x14ac:dyDescent="0.35">
      <c r="A753" t="s">
        <v>72</v>
      </c>
      <c r="B753" t="s">
        <v>144</v>
      </c>
      <c r="C753" t="s">
        <v>42</v>
      </c>
      <c r="D753" t="s">
        <v>63</v>
      </c>
      <c r="E753" t="s">
        <v>17</v>
      </c>
      <c r="F753" t="s">
        <v>63</v>
      </c>
      <c r="G753" t="s">
        <v>63</v>
      </c>
      <c r="H753" t="s">
        <v>62</v>
      </c>
      <c r="I753" t="s">
        <v>63</v>
      </c>
      <c r="J753" t="s">
        <v>63</v>
      </c>
      <c r="K753" t="s">
        <v>63</v>
      </c>
      <c r="L753" t="s">
        <v>63</v>
      </c>
      <c r="M753">
        <v>41.701292928359997</v>
      </c>
      <c r="N753" t="s">
        <v>63</v>
      </c>
      <c r="Q753" t="s">
        <v>85</v>
      </c>
      <c r="R753" t="s">
        <v>18</v>
      </c>
    </row>
    <row r="754" spans="1:18" x14ac:dyDescent="0.35">
      <c r="A754" t="s">
        <v>72</v>
      </c>
      <c r="B754" t="s">
        <v>144</v>
      </c>
      <c r="C754" t="s">
        <v>42</v>
      </c>
      <c r="D754" t="s">
        <v>63</v>
      </c>
      <c r="E754" t="s">
        <v>18</v>
      </c>
      <c r="F754" t="s">
        <v>63</v>
      </c>
      <c r="G754" t="s">
        <v>63</v>
      </c>
      <c r="H754" t="s">
        <v>62</v>
      </c>
      <c r="I754" t="s">
        <v>63</v>
      </c>
      <c r="J754" t="s">
        <v>63</v>
      </c>
      <c r="K754" t="s">
        <v>63</v>
      </c>
      <c r="L754" t="s">
        <v>63</v>
      </c>
      <c r="M754">
        <v>11.2463979408</v>
      </c>
      <c r="N754" t="s">
        <v>63</v>
      </c>
      <c r="Q754" t="s">
        <v>86</v>
      </c>
      <c r="R754" t="s">
        <v>18</v>
      </c>
    </row>
    <row r="755" spans="1:18" x14ac:dyDescent="0.35">
      <c r="A755" t="s">
        <v>72</v>
      </c>
      <c r="B755" t="s">
        <v>144</v>
      </c>
      <c r="C755" t="s">
        <v>42</v>
      </c>
      <c r="D755" t="s">
        <v>63</v>
      </c>
      <c r="E755" t="s">
        <v>19</v>
      </c>
      <c r="F755" t="s">
        <v>63</v>
      </c>
      <c r="G755" t="s">
        <v>63</v>
      </c>
      <c r="H755" t="s">
        <v>62</v>
      </c>
      <c r="I755" t="s">
        <v>63</v>
      </c>
      <c r="J755" t="s">
        <v>63</v>
      </c>
      <c r="K755" t="s">
        <v>63</v>
      </c>
      <c r="L755" t="s">
        <v>63</v>
      </c>
      <c r="M755">
        <v>56.795599972799998</v>
      </c>
      <c r="N755" t="s">
        <v>63</v>
      </c>
      <c r="Q755" t="s">
        <v>87</v>
      </c>
      <c r="R755" t="s">
        <v>18</v>
      </c>
    </row>
    <row r="756" spans="1:18" x14ac:dyDescent="0.35">
      <c r="A756" t="s">
        <v>72</v>
      </c>
      <c r="B756" t="s">
        <v>144</v>
      </c>
      <c r="C756" t="s">
        <v>42</v>
      </c>
      <c r="D756" t="s">
        <v>63</v>
      </c>
      <c r="E756" t="s">
        <v>111</v>
      </c>
      <c r="F756" t="s">
        <v>63</v>
      </c>
      <c r="G756" t="s">
        <v>63</v>
      </c>
      <c r="H756" t="s">
        <v>62</v>
      </c>
      <c r="I756" t="s">
        <v>63</v>
      </c>
      <c r="J756" t="s">
        <v>63</v>
      </c>
      <c r="K756" t="s">
        <v>63</v>
      </c>
      <c r="L756" t="s">
        <v>63</v>
      </c>
      <c r="M756">
        <v>10.85</v>
      </c>
      <c r="N756" t="s">
        <v>63</v>
      </c>
      <c r="Q756" t="s">
        <v>88</v>
      </c>
      <c r="R756" t="s">
        <v>18</v>
      </c>
    </row>
    <row r="757" spans="1:18" x14ac:dyDescent="0.35">
      <c r="A757" t="s">
        <v>72</v>
      </c>
      <c r="B757" t="s">
        <v>144</v>
      </c>
      <c r="C757" t="s">
        <v>42</v>
      </c>
      <c r="D757" t="s">
        <v>63</v>
      </c>
      <c r="E757" t="s">
        <v>112</v>
      </c>
      <c r="F757" t="s">
        <v>63</v>
      </c>
      <c r="G757" t="s">
        <v>63</v>
      </c>
      <c r="H757" t="s">
        <v>62</v>
      </c>
      <c r="I757" t="s">
        <v>63</v>
      </c>
      <c r="J757" t="s">
        <v>63</v>
      </c>
      <c r="K757" t="s">
        <v>63</v>
      </c>
      <c r="L757" t="s">
        <v>63</v>
      </c>
      <c r="M757">
        <v>2.25</v>
      </c>
      <c r="N757" t="s">
        <v>63</v>
      </c>
      <c r="Q757" t="s">
        <v>89</v>
      </c>
      <c r="R757" t="s">
        <v>18</v>
      </c>
    </row>
    <row r="758" spans="1:18" x14ac:dyDescent="0.35">
      <c r="A758" t="s">
        <v>72</v>
      </c>
      <c r="B758" t="s">
        <v>144</v>
      </c>
      <c r="C758" t="s">
        <v>42</v>
      </c>
      <c r="D758" t="s">
        <v>63</v>
      </c>
      <c r="E758" t="s">
        <v>61</v>
      </c>
      <c r="F758" t="s">
        <v>63</v>
      </c>
      <c r="G758" t="s">
        <v>63</v>
      </c>
      <c r="H758" t="s">
        <v>62</v>
      </c>
      <c r="I758" t="s">
        <v>63</v>
      </c>
      <c r="J758" t="s">
        <v>63</v>
      </c>
      <c r="K758" t="s">
        <v>63</v>
      </c>
      <c r="L758" t="s">
        <v>63</v>
      </c>
      <c r="M758">
        <v>6.3</v>
      </c>
      <c r="N758" t="s">
        <v>63</v>
      </c>
      <c r="Q758" t="s">
        <v>2</v>
      </c>
      <c r="R758" t="s">
        <v>18</v>
      </c>
    </row>
    <row r="759" spans="1:18" x14ac:dyDescent="0.35">
      <c r="A759" t="s">
        <v>72</v>
      </c>
      <c r="B759" t="s">
        <v>144</v>
      </c>
      <c r="C759" t="s">
        <v>42</v>
      </c>
      <c r="D759" t="s">
        <v>63</v>
      </c>
      <c r="E759" t="s">
        <v>59</v>
      </c>
      <c r="F759" t="s">
        <v>63</v>
      </c>
      <c r="G759" t="s">
        <v>63</v>
      </c>
      <c r="H759" t="s">
        <v>62</v>
      </c>
      <c r="I759" t="s">
        <v>63</v>
      </c>
      <c r="J759" t="s">
        <v>63</v>
      </c>
      <c r="K759" t="s">
        <v>63</v>
      </c>
      <c r="L759" t="s">
        <v>63</v>
      </c>
      <c r="M759">
        <v>624.84</v>
      </c>
      <c r="N759" t="s">
        <v>63</v>
      </c>
      <c r="Q759" t="s">
        <v>90</v>
      </c>
      <c r="R759" t="s">
        <v>18</v>
      </c>
    </row>
    <row r="760" spans="1:18" x14ac:dyDescent="0.35">
      <c r="A760" t="s">
        <v>72</v>
      </c>
      <c r="B760" t="s">
        <v>144</v>
      </c>
      <c r="C760" t="s">
        <v>42</v>
      </c>
      <c r="D760" t="s">
        <v>63</v>
      </c>
      <c r="E760" t="s">
        <v>64</v>
      </c>
      <c r="F760" t="s">
        <v>63</v>
      </c>
      <c r="G760" t="s">
        <v>63</v>
      </c>
      <c r="H760" t="s">
        <v>62</v>
      </c>
      <c r="I760" t="s">
        <v>63</v>
      </c>
      <c r="J760" t="s">
        <v>63</v>
      </c>
      <c r="K760" t="s">
        <v>63</v>
      </c>
      <c r="L760" t="s">
        <v>63</v>
      </c>
      <c r="M760">
        <v>64.5</v>
      </c>
      <c r="N760" t="s">
        <v>63</v>
      </c>
      <c r="Q760" t="s">
        <v>91</v>
      </c>
      <c r="R760" t="s">
        <v>18</v>
      </c>
    </row>
    <row r="761" spans="1:18" x14ac:dyDescent="0.35">
      <c r="A761" t="s">
        <v>72</v>
      </c>
      <c r="B761" t="s">
        <v>144</v>
      </c>
      <c r="C761" t="s">
        <v>42</v>
      </c>
      <c r="D761" t="s">
        <v>63</v>
      </c>
      <c r="E761" t="s">
        <v>65</v>
      </c>
      <c r="F761" t="s">
        <v>63</v>
      </c>
      <c r="G761" t="s">
        <v>63</v>
      </c>
      <c r="H761" t="s">
        <v>62</v>
      </c>
      <c r="I761" t="s">
        <v>63</v>
      </c>
      <c r="J761" t="s">
        <v>63</v>
      </c>
      <c r="K761" t="s">
        <v>63</v>
      </c>
      <c r="L761" t="s">
        <v>63</v>
      </c>
      <c r="M761">
        <v>105.75</v>
      </c>
      <c r="N761" t="s">
        <v>63</v>
      </c>
      <c r="Q761" t="s">
        <v>92</v>
      </c>
      <c r="R761" t="s">
        <v>18</v>
      </c>
    </row>
    <row r="762" spans="1:18" x14ac:dyDescent="0.35">
      <c r="A762" t="s">
        <v>72</v>
      </c>
      <c r="B762" t="s">
        <v>93</v>
      </c>
      <c r="C762" t="s">
        <v>42</v>
      </c>
      <c r="D762" t="s">
        <v>63</v>
      </c>
      <c r="E762" t="s">
        <v>33</v>
      </c>
      <c r="F762" t="s">
        <v>63</v>
      </c>
      <c r="G762" t="s">
        <v>63</v>
      </c>
      <c r="H762" t="s">
        <v>62</v>
      </c>
      <c r="I762" t="s">
        <v>63</v>
      </c>
      <c r="J762" t="s">
        <v>63</v>
      </c>
      <c r="K762" t="s">
        <v>63</v>
      </c>
      <c r="L762" t="s">
        <v>63</v>
      </c>
      <c r="M762">
        <v>1221.0019519607999</v>
      </c>
      <c r="N762" t="s">
        <v>63</v>
      </c>
      <c r="Q762" t="s">
        <v>93</v>
      </c>
      <c r="R762" t="s">
        <v>18</v>
      </c>
    </row>
    <row r="763" spans="1:18" x14ac:dyDescent="0.35">
      <c r="A763" t="s">
        <v>72</v>
      </c>
      <c r="B763" t="s">
        <v>93</v>
      </c>
      <c r="C763" t="s">
        <v>42</v>
      </c>
      <c r="D763" t="s">
        <v>63</v>
      </c>
      <c r="E763" t="s">
        <v>29</v>
      </c>
      <c r="F763" t="s">
        <v>63</v>
      </c>
      <c r="G763" t="s">
        <v>63</v>
      </c>
      <c r="H763" t="s">
        <v>62</v>
      </c>
      <c r="I763" t="s">
        <v>63</v>
      </c>
      <c r="J763" t="s">
        <v>63</v>
      </c>
      <c r="K763" t="s">
        <v>63</v>
      </c>
      <c r="L763" t="s">
        <v>63</v>
      </c>
      <c r="M763">
        <v>137.111214902195</v>
      </c>
      <c r="N763" t="s">
        <v>63</v>
      </c>
      <c r="Q763" t="s">
        <v>94</v>
      </c>
      <c r="R763" t="s">
        <v>18</v>
      </c>
    </row>
    <row r="764" spans="1:18" x14ac:dyDescent="0.35">
      <c r="A764" t="s">
        <v>72</v>
      </c>
      <c r="B764" t="s">
        <v>93</v>
      </c>
      <c r="C764" t="s">
        <v>42</v>
      </c>
      <c r="D764" t="s">
        <v>63</v>
      </c>
      <c r="E764" t="s">
        <v>27</v>
      </c>
      <c r="F764" t="s">
        <v>63</v>
      </c>
      <c r="G764" t="s">
        <v>63</v>
      </c>
      <c r="H764" t="s">
        <v>62</v>
      </c>
      <c r="I764" t="s">
        <v>63</v>
      </c>
      <c r="J764" t="s">
        <v>63</v>
      </c>
      <c r="K764" t="s">
        <v>63</v>
      </c>
      <c r="L764" t="s">
        <v>63</v>
      </c>
      <c r="M764">
        <v>75.044715964094905</v>
      </c>
      <c r="N764" t="s">
        <v>63</v>
      </c>
      <c r="Q764" t="s">
        <v>95</v>
      </c>
      <c r="R764" t="s">
        <v>18</v>
      </c>
    </row>
    <row r="765" spans="1:18" x14ac:dyDescent="0.35">
      <c r="A765" t="s">
        <v>72</v>
      </c>
      <c r="B765" t="s">
        <v>93</v>
      </c>
      <c r="C765" t="s">
        <v>42</v>
      </c>
      <c r="D765" t="s">
        <v>63</v>
      </c>
      <c r="E765" t="s">
        <v>28</v>
      </c>
      <c r="F765" t="s">
        <v>63</v>
      </c>
      <c r="G765" t="s">
        <v>63</v>
      </c>
      <c r="H765" t="s">
        <v>62</v>
      </c>
      <c r="I765" t="s">
        <v>63</v>
      </c>
      <c r="J765" t="s">
        <v>63</v>
      </c>
      <c r="K765" t="s">
        <v>63</v>
      </c>
      <c r="L765" t="s">
        <v>63</v>
      </c>
      <c r="M765">
        <v>267.53929707094602</v>
      </c>
      <c r="N765" t="s">
        <v>63</v>
      </c>
      <c r="Q765" t="s">
        <v>96</v>
      </c>
      <c r="R765" t="s">
        <v>18</v>
      </c>
    </row>
    <row r="766" spans="1:18" x14ac:dyDescent="0.35">
      <c r="A766" t="s">
        <v>72</v>
      </c>
      <c r="B766" t="s">
        <v>93</v>
      </c>
      <c r="C766" t="s">
        <v>42</v>
      </c>
      <c r="D766" t="s">
        <v>63</v>
      </c>
      <c r="E766" t="s">
        <v>31</v>
      </c>
      <c r="F766" t="s">
        <v>63</v>
      </c>
      <c r="G766" t="s">
        <v>63</v>
      </c>
      <c r="H766" t="s">
        <v>62</v>
      </c>
      <c r="I766" t="s">
        <v>63</v>
      </c>
      <c r="J766" t="s">
        <v>63</v>
      </c>
      <c r="K766" t="s">
        <v>63</v>
      </c>
      <c r="L766" t="s">
        <v>63</v>
      </c>
      <c r="M766">
        <v>130.935733716096</v>
      </c>
      <c r="N766" t="s">
        <v>63</v>
      </c>
      <c r="Q766" t="s">
        <v>1</v>
      </c>
      <c r="R766" t="s">
        <v>18</v>
      </c>
    </row>
    <row r="767" spans="1:18" x14ac:dyDescent="0.35">
      <c r="A767" t="s">
        <v>72</v>
      </c>
      <c r="B767" t="s">
        <v>93</v>
      </c>
      <c r="C767" t="s">
        <v>42</v>
      </c>
      <c r="D767" t="s">
        <v>63</v>
      </c>
      <c r="E767" t="s">
        <v>32</v>
      </c>
      <c r="F767" t="s">
        <v>63</v>
      </c>
      <c r="G767" t="s">
        <v>63</v>
      </c>
      <c r="H767" t="s">
        <v>62</v>
      </c>
      <c r="I767" t="s">
        <v>63</v>
      </c>
      <c r="J767" t="s">
        <v>63</v>
      </c>
      <c r="K767" t="s">
        <v>63</v>
      </c>
      <c r="L767" t="s">
        <v>63</v>
      </c>
      <c r="M767">
        <v>0</v>
      </c>
      <c r="N767" t="s">
        <v>63</v>
      </c>
      <c r="Q767" t="s">
        <v>78</v>
      </c>
      <c r="R767" t="s">
        <v>19</v>
      </c>
    </row>
    <row r="768" spans="1:18" x14ac:dyDescent="0.35">
      <c r="A768" t="s">
        <v>72</v>
      </c>
      <c r="B768" t="s">
        <v>93</v>
      </c>
      <c r="C768" t="s">
        <v>42</v>
      </c>
      <c r="D768" t="s">
        <v>63</v>
      </c>
      <c r="E768" t="s">
        <v>30</v>
      </c>
      <c r="F768" t="s">
        <v>63</v>
      </c>
      <c r="G768" t="s">
        <v>63</v>
      </c>
      <c r="H768" t="s">
        <v>62</v>
      </c>
      <c r="I768" t="s">
        <v>63</v>
      </c>
      <c r="J768" t="s">
        <v>63</v>
      </c>
      <c r="K768" t="s">
        <v>63</v>
      </c>
      <c r="L768" t="s">
        <v>63</v>
      </c>
      <c r="M768">
        <v>173.89902134169</v>
      </c>
      <c r="N768" t="s">
        <v>63</v>
      </c>
      <c r="Q768" t="s">
        <v>83</v>
      </c>
      <c r="R768" t="s">
        <v>19</v>
      </c>
    </row>
    <row r="769" spans="1:18" x14ac:dyDescent="0.35">
      <c r="A769" t="s">
        <v>72</v>
      </c>
      <c r="B769" t="s">
        <v>93</v>
      </c>
      <c r="C769" t="s">
        <v>42</v>
      </c>
      <c r="D769" t="s">
        <v>63</v>
      </c>
      <c r="E769" t="s">
        <v>45</v>
      </c>
      <c r="F769" t="s">
        <v>63</v>
      </c>
      <c r="G769" t="s">
        <v>63</v>
      </c>
      <c r="H769" t="s">
        <v>62</v>
      </c>
      <c r="I769" t="s">
        <v>63</v>
      </c>
      <c r="J769" t="s">
        <v>63</v>
      </c>
      <c r="K769" t="s">
        <v>63</v>
      </c>
      <c r="L769" t="s">
        <v>63</v>
      </c>
      <c r="M769">
        <v>61.887592889248502</v>
      </c>
      <c r="N769" t="s">
        <v>63</v>
      </c>
      <c r="Q769" t="s">
        <v>84</v>
      </c>
      <c r="R769" t="s">
        <v>19</v>
      </c>
    </row>
    <row r="770" spans="1:18" x14ac:dyDescent="0.35">
      <c r="A770" t="s">
        <v>72</v>
      </c>
      <c r="B770" t="s">
        <v>93</v>
      </c>
      <c r="C770" t="s">
        <v>42</v>
      </c>
      <c r="D770" t="s">
        <v>63</v>
      </c>
      <c r="E770" t="s">
        <v>46</v>
      </c>
      <c r="F770" t="s">
        <v>63</v>
      </c>
      <c r="G770" t="s">
        <v>63</v>
      </c>
      <c r="H770" t="s">
        <v>62</v>
      </c>
      <c r="I770" t="s">
        <v>63</v>
      </c>
      <c r="J770" t="s">
        <v>63</v>
      </c>
      <c r="K770" t="s">
        <v>63</v>
      </c>
      <c r="L770" t="s">
        <v>63</v>
      </c>
      <c r="M770">
        <v>42.8325076393307</v>
      </c>
      <c r="N770" t="s">
        <v>63</v>
      </c>
      <c r="Q770" t="s">
        <v>85</v>
      </c>
      <c r="R770" t="s">
        <v>19</v>
      </c>
    </row>
    <row r="771" spans="1:18" x14ac:dyDescent="0.35">
      <c r="A771" t="s">
        <v>72</v>
      </c>
      <c r="B771" t="s">
        <v>93</v>
      </c>
      <c r="C771" t="s">
        <v>42</v>
      </c>
      <c r="D771" t="s">
        <v>63</v>
      </c>
      <c r="E771" t="s">
        <v>36</v>
      </c>
      <c r="F771" t="s">
        <v>63</v>
      </c>
      <c r="G771" t="s">
        <v>63</v>
      </c>
      <c r="H771" t="s">
        <v>62</v>
      </c>
      <c r="I771" t="s">
        <v>63</v>
      </c>
      <c r="J771" t="s">
        <v>63</v>
      </c>
      <c r="K771" t="s">
        <v>63</v>
      </c>
      <c r="L771" t="s">
        <v>63</v>
      </c>
      <c r="M771">
        <v>316.61500619736302</v>
      </c>
      <c r="N771" t="s">
        <v>63</v>
      </c>
      <c r="Q771" t="s">
        <v>86</v>
      </c>
      <c r="R771" t="s">
        <v>19</v>
      </c>
    </row>
    <row r="772" spans="1:18" x14ac:dyDescent="0.35">
      <c r="A772" t="s">
        <v>72</v>
      </c>
      <c r="B772" t="s">
        <v>93</v>
      </c>
      <c r="C772" t="s">
        <v>42</v>
      </c>
      <c r="D772" t="s">
        <v>63</v>
      </c>
      <c r="E772" t="s">
        <v>79</v>
      </c>
      <c r="F772" t="s">
        <v>63</v>
      </c>
      <c r="G772" t="s">
        <v>63</v>
      </c>
      <c r="H772" t="s">
        <v>62</v>
      </c>
      <c r="I772" t="s">
        <v>63</v>
      </c>
      <c r="J772" t="s">
        <v>63</v>
      </c>
      <c r="K772" t="s">
        <v>63</v>
      </c>
      <c r="L772" t="s">
        <v>63</v>
      </c>
      <c r="M772">
        <v>2150.7061886063998</v>
      </c>
      <c r="N772" t="s">
        <v>63</v>
      </c>
      <c r="Q772" t="s">
        <v>87</v>
      </c>
      <c r="R772" t="s">
        <v>19</v>
      </c>
    </row>
    <row r="773" spans="1:18" x14ac:dyDescent="0.35">
      <c r="A773" t="s">
        <v>72</v>
      </c>
      <c r="B773" t="s">
        <v>93</v>
      </c>
      <c r="C773" t="s">
        <v>42</v>
      </c>
      <c r="D773" t="s">
        <v>63</v>
      </c>
      <c r="E773" t="s">
        <v>80</v>
      </c>
      <c r="F773" t="s">
        <v>63</v>
      </c>
      <c r="G773" t="s">
        <v>63</v>
      </c>
      <c r="H773" t="s">
        <v>62</v>
      </c>
      <c r="I773" t="s">
        <v>63</v>
      </c>
      <c r="J773" t="s">
        <v>63</v>
      </c>
      <c r="K773" t="s">
        <v>63</v>
      </c>
      <c r="L773" t="s">
        <v>63</v>
      </c>
      <c r="M773">
        <v>664.90374658189398</v>
      </c>
      <c r="N773" t="s">
        <v>63</v>
      </c>
      <c r="Q773" t="s">
        <v>88</v>
      </c>
      <c r="R773" t="s">
        <v>19</v>
      </c>
    </row>
    <row r="774" spans="1:18" x14ac:dyDescent="0.35">
      <c r="A774" t="s">
        <v>72</v>
      </c>
      <c r="B774" t="s">
        <v>93</v>
      </c>
      <c r="C774" t="s">
        <v>42</v>
      </c>
      <c r="D774" t="s">
        <v>63</v>
      </c>
      <c r="E774" t="s">
        <v>37</v>
      </c>
      <c r="F774" t="s">
        <v>63</v>
      </c>
      <c r="G774" t="s">
        <v>63</v>
      </c>
      <c r="H774" t="s">
        <v>62</v>
      </c>
      <c r="I774" t="s">
        <v>63</v>
      </c>
      <c r="J774" t="s">
        <v>63</v>
      </c>
      <c r="K774" t="s">
        <v>63</v>
      </c>
      <c r="L774" t="s">
        <v>63</v>
      </c>
      <c r="M774">
        <v>23.410799999999998</v>
      </c>
      <c r="N774" t="s">
        <v>63</v>
      </c>
      <c r="Q774" t="s">
        <v>89</v>
      </c>
      <c r="R774" t="s">
        <v>19</v>
      </c>
    </row>
    <row r="775" spans="1:18" x14ac:dyDescent="0.35">
      <c r="A775" t="s">
        <v>72</v>
      </c>
      <c r="B775" t="s">
        <v>93</v>
      </c>
      <c r="C775" t="s">
        <v>42</v>
      </c>
      <c r="D775" t="s">
        <v>63</v>
      </c>
      <c r="E775" t="s">
        <v>81</v>
      </c>
      <c r="F775" t="s">
        <v>63</v>
      </c>
      <c r="G775" t="s">
        <v>63</v>
      </c>
      <c r="H775" t="s">
        <v>62</v>
      </c>
      <c r="I775" t="s">
        <v>63</v>
      </c>
      <c r="J775" t="s">
        <v>63</v>
      </c>
      <c r="K775" t="s">
        <v>63</v>
      </c>
      <c r="L775" t="s">
        <v>63</v>
      </c>
      <c r="M775">
        <v>478.48365017383099</v>
      </c>
      <c r="N775" t="s">
        <v>63</v>
      </c>
      <c r="Q775" t="s">
        <v>2</v>
      </c>
      <c r="R775" t="s">
        <v>19</v>
      </c>
    </row>
    <row r="776" spans="1:18" x14ac:dyDescent="0.35">
      <c r="A776" t="s">
        <v>72</v>
      </c>
      <c r="B776" t="s">
        <v>93</v>
      </c>
      <c r="C776" t="s">
        <v>42</v>
      </c>
      <c r="D776" t="s">
        <v>63</v>
      </c>
      <c r="E776" t="s">
        <v>35</v>
      </c>
      <c r="F776" t="s">
        <v>63</v>
      </c>
      <c r="G776" t="s">
        <v>63</v>
      </c>
      <c r="H776" t="s">
        <v>62</v>
      </c>
      <c r="I776" t="s">
        <v>63</v>
      </c>
      <c r="J776" t="s">
        <v>63</v>
      </c>
      <c r="K776" t="s">
        <v>63</v>
      </c>
      <c r="L776" t="s">
        <v>63</v>
      </c>
      <c r="M776">
        <v>5870.4769999999999</v>
      </c>
      <c r="N776" t="s">
        <v>63</v>
      </c>
      <c r="Q776" t="s">
        <v>90</v>
      </c>
      <c r="R776" t="s">
        <v>19</v>
      </c>
    </row>
    <row r="777" spans="1:18" x14ac:dyDescent="0.35">
      <c r="A777" t="s">
        <v>72</v>
      </c>
      <c r="B777" t="s">
        <v>93</v>
      </c>
      <c r="C777" t="s">
        <v>42</v>
      </c>
      <c r="D777" t="s">
        <v>63</v>
      </c>
      <c r="E777" t="s">
        <v>38</v>
      </c>
      <c r="F777" t="s">
        <v>63</v>
      </c>
      <c r="G777" t="s">
        <v>63</v>
      </c>
      <c r="H777" t="s">
        <v>62</v>
      </c>
      <c r="I777" t="s">
        <v>63</v>
      </c>
      <c r="J777" t="s">
        <v>63</v>
      </c>
      <c r="K777" t="s">
        <v>63</v>
      </c>
      <c r="L777" t="s">
        <v>63</v>
      </c>
      <c r="M777">
        <v>314</v>
      </c>
      <c r="N777" t="s">
        <v>63</v>
      </c>
      <c r="Q777" t="s">
        <v>91</v>
      </c>
      <c r="R777" t="s">
        <v>19</v>
      </c>
    </row>
    <row r="778" spans="1:18" x14ac:dyDescent="0.35">
      <c r="A778" t="s">
        <v>72</v>
      </c>
      <c r="B778" t="s">
        <v>93</v>
      </c>
      <c r="C778" t="s">
        <v>42</v>
      </c>
      <c r="D778" t="s">
        <v>63</v>
      </c>
      <c r="E778" t="s">
        <v>39</v>
      </c>
      <c r="F778" t="s">
        <v>63</v>
      </c>
      <c r="G778" t="s">
        <v>63</v>
      </c>
      <c r="H778" t="s">
        <v>62</v>
      </c>
      <c r="I778" t="s">
        <v>63</v>
      </c>
      <c r="J778" t="s">
        <v>63</v>
      </c>
      <c r="K778" t="s">
        <v>63</v>
      </c>
      <c r="L778" t="s">
        <v>63</v>
      </c>
      <c r="M778">
        <v>4225.9572393594999</v>
      </c>
      <c r="N778" t="s">
        <v>63</v>
      </c>
      <c r="Q778" t="s">
        <v>92</v>
      </c>
      <c r="R778" t="s">
        <v>19</v>
      </c>
    </row>
    <row r="779" spans="1:18" x14ac:dyDescent="0.35">
      <c r="A779" t="s">
        <v>72</v>
      </c>
      <c r="B779" t="s">
        <v>93</v>
      </c>
      <c r="C779" t="s">
        <v>42</v>
      </c>
      <c r="D779" t="s">
        <v>63</v>
      </c>
      <c r="E779" t="s">
        <v>82</v>
      </c>
      <c r="F779" t="s">
        <v>63</v>
      </c>
      <c r="G779" t="s">
        <v>63</v>
      </c>
      <c r="H779" t="s">
        <v>62</v>
      </c>
      <c r="I779" t="s">
        <v>63</v>
      </c>
      <c r="J779" t="s">
        <v>63</v>
      </c>
      <c r="K779" t="s">
        <v>63</v>
      </c>
      <c r="L779" t="s">
        <v>63</v>
      </c>
      <c r="M779">
        <v>96.251997129172807</v>
      </c>
      <c r="N779" t="s">
        <v>63</v>
      </c>
      <c r="Q779" t="s">
        <v>93</v>
      </c>
      <c r="R779" t="s">
        <v>19</v>
      </c>
    </row>
    <row r="780" spans="1:18" x14ac:dyDescent="0.35">
      <c r="A780" t="s">
        <v>72</v>
      </c>
      <c r="B780" t="s">
        <v>93</v>
      </c>
      <c r="C780" t="s">
        <v>42</v>
      </c>
      <c r="D780" t="s">
        <v>63</v>
      </c>
      <c r="E780" t="s">
        <v>20</v>
      </c>
      <c r="F780" t="s">
        <v>63</v>
      </c>
      <c r="G780" t="s">
        <v>63</v>
      </c>
      <c r="H780" t="s">
        <v>62</v>
      </c>
      <c r="I780" t="s">
        <v>63</v>
      </c>
      <c r="J780" t="s">
        <v>63</v>
      </c>
      <c r="K780" t="s">
        <v>63</v>
      </c>
      <c r="L780" t="s">
        <v>63</v>
      </c>
      <c r="M780">
        <v>0</v>
      </c>
      <c r="N780" t="s">
        <v>63</v>
      </c>
      <c r="Q780" t="s">
        <v>94</v>
      </c>
      <c r="R780" t="s">
        <v>19</v>
      </c>
    </row>
    <row r="781" spans="1:18" x14ac:dyDescent="0.35">
      <c r="A781" t="s">
        <v>72</v>
      </c>
      <c r="B781" t="s">
        <v>93</v>
      </c>
      <c r="C781" t="s">
        <v>42</v>
      </c>
      <c r="D781" t="s">
        <v>63</v>
      </c>
      <c r="E781" t="s">
        <v>40</v>
      </c>
      <c r="F781" t="s">
        <v>63</v>
      </c>
      <c r="G781" t="s">
        <v>63</v>
      </c>
      <c r="H781" t="s">
        <v>62</v>
      </c>
      <c r="I781" t="s">
        <v>63</v>
      </c>
      <c r="J781" t="s">
        <v>63</v>
      </c>
      <c r="K781" t="s">
        <v>63</v>
      </c>
      <c r="L781" t="s">
        <v>63</v>
      </c>
      <c r="M781">
        <v>699.54893661239998</v>
      </c>
      <c r="N781" t="s">
        <v>63</v>
      </c>
      <c r="Q781" t="s">
        <v>95</v>
      </c>
      <c r="R781" t="s">
        <v>19</v>
      </c>
    </row>
    <row r="782" spans="1:18" x14ac:dyDescent="0.35">
      <c r="A782" t="s">
        <v>72</v>
      </c>
      <c r="B782" t="s">
        <v>93</v>
      </c>
      <c r="C782" t="s">
        <v>42</v>
      </c>
      <c r="D782" t="s">
        <v>63</v>
      </c>
      <c r="E782" t="s">
        <v>49</v>
      </c>
      <c r="F782" t="s">
        <v>63</v>
      </c>
      <c r="G782" t="s">
        <v>63</v>
      </c>
      <c r="H782" t="s">
        <v>62</v>
      </c>
      <c r="I782" t="s">
        <v>63</v>
      </c>
      <c r="J782" t="s">
        <v>63</v>
      </c>
      <c r="K782" t="s">
        <v>63</v>
      </c>
      <c r="L782" t="s">
        <v>63</v>
      </c>
      <c r="M782">
        <v>1422.3235177935701</v>
      </c>
      <c r="N782" t="s">
        <v>63</v>
      </c>
      <c r="Q782" t="s">
        <v>96</v>
      </c>
      <c r="R782" t="s">
        <v>19</v>
      </c>
    </row>
    <row r="783" spans="1:18" x14ac:dyDescent="0.35">
      <c r="A783" t="s">
        <v>72</v>
      </c>
      <c r="B783" t="s">
        <v>93</v>
      </c>
      <c r="C783" t="s">
        <v>42</v>
      </c>
      <c r="D783" t="s">
        <v>63</v>
      </c>
      <c r="E783" t="s">
        <v>25</v>
      </c>
      <c r="F783" t="s">
        <v>63</v>
      </c>
      <c r="G783" t="s">
        <v>63</v>
      </c>
      <c r="H783" t="s">
        <v>62</v>
      </c>
      <c r="I783" t="s">
        <v>63</v>
      </c>
      <c r="J783" t="s">
        <v>63</v>
      </c>
      <c r="K783" t="s">
        <v>63</v>
      </c>
      <c r="L783" t="s">
        <v>63</v>
      </c>
      <c r="M783">
        <v>503.01982083112398</v>
      </c>
      <c r="N783" t="s">
        <v>63</v>
      </c>
      <c r="Q783" t="s">
        <v>1</v>
      </c>
      <c r="R783" t="s">
        <v>19</v>
      </c>
    </row>
    <row r="784" spans="1:18" x14ac:dyDescent="0.35">
      <c r="A784" t="s">
        <v>72</v>
      </c>
      <c r="B784" t="s">
        <v>93</v>
      </c>
      <c r="C784" t="s">
        <v>42</v>
      </c>
      <c r="D784" t="s">
        <v>63</v>
      </c>
      <c r="E784" t="s">
        <v>44</v>
      </c>
      <c r="F784" t="s">
        <v>63</v>
      </c>
      <c r="G784" t="s">
        <v>63</v>
      </c>
      <c r="H784" t="s">
        <v>62</v>
      </c>
      <c r="I784" t="s">
        <v>63</v>
      </c>
      <c r="J784" t="s">
        <v>63</v>
      </c>
      <c r="K784" t="s">
        <v>63</v>
      </c>
      <c r="L784" t="s">
        <v>63</v>
      </c>
      <c r="M784">
        <v>153.97832565961801</v>
      </c>
      <c r="N784" t="s">
        <v>63</v>
      </c>
    </row>
    <row r="785" spans="1:14" x14ac:dyDescent="0.35">
      <c r="A785" t="s">
        <v>72</v>
      </c>
      <c r="B785" t="s">
        <v>93</v>
      </c>
      <c r="C785" t="s">
        <v>42</v>
      </c>
      <c r="D785" t="s">
        <v>63</v>
      </c>
      <c r="E785" t="s">
        <v>50</v>
      </c>
      <c r="F785" t="s">
        <v>63</v>
      </c>
      <c r="G785" t="s">
        <v>63</v>
      </c>
      <c r="H785" t="s">
        <v>62</v>
      </c>
      <c r="I785" t="s">
        <v>63</v>
      </c>
      <c r="J785" t="s">
        <v>63</v>
      </c>
      <c r="K785" t="s">
        <v>63</v>
      </c>
      <c r="L785" t="s">
        <v>63</v>
      </c>
      <c r="M785">
        <v>299.95523067104699</v>
      </c>
      <c r="N785" t="s">
        <v>63</v>
      </c>
    </row>
    <row r="786" spans="1:14" x14ac:dyDescent="0.35">
      <c r="A786" t="s">
        <v>72</v>
      </c>
      <c r="B786" t="s">
        <v>93</v>
      </c>
      <c r="C786" t="s">
        <v>42</v>
      </c>
      <c r="D786" t="s">
        <v>63</v>
      </c>
      <c r="E786" t="s">
        <v>26</v>
      </c>
      <c r="F786" t="s">
        <v>63</v>
      </c>
      <c r="G786" t="s">
        <v>63</v>
      </c>
      <c r="H786" t="s">
        <v>62</v>
      </c>
      <c r="I786" t="s">
        <v>63</v>
      </c>
      <c r="J786" t="s">
        <v>63</v>
      </c>
      <c r="K786" t="s">
        <v>63</v>
      </c>
      <c r="L786" t="s">
        <v>63</v>
      </c>
      <c r="M786">
        <v>0</v>
      </c>
      <c r="N786" t="s">
        <v>63</v>
      </c>
    </row>
    <row r="787" spans="1:14" x14ac:dyDescent="0.35">
      <c r="A787" t="s">
        <v>72</v>
      </c>
      <c r="B787" t="s">
        <v>93</v>
      </c>
      <c r="C787" t="s">
        <v>42</v>
      </c>
      <c r="D787" t="s">
        <v>63</v>
      </c>
      <c r="E787" t="s">
        <v>21</v>
      </c>
      <c r="F787" t="s">
        <v>63</v>
      </c>
      <c r="G787" t="s">
        <v>63</v>
      </c>
      <c r="H787" t="s">
        <v>62</v>
      </c>
      <c r="I787" t="s">
        <v>63</v>
      </c>
      <c r="J787" t="s">
        <v>63</v>
      </c>
      <c r="K787" t="s">
        <v>63</v>
      </c>
      <c r="L787" t="s">
        <v>63</v>
      </c>
      <c r="M787">
        <v>154.50140606222101</v>
      </c>
      <c r="N787" t="s">
        <v>63</v>
      </c>
    </row>
    <row r="788" spans="1:14" x14ac:dyDescent="0.35">
      <c r="A788" t="s">
        <v>72</v>
      </c>
      <c r="B788" t="s">
        <v>93</v>
      </c>
      <c r="C788" t="s">
        <v>42</v>
      </c>
      <c r="D788" t="s">
        <v>63</v>
      </c>
      <c r="E788" t="s">
        <v>47</v>
      </c>
      <c r="F788" t="s">
        <v>63</v>
      </c>
      <c r="G788" t="s">
        <v>63</v>
      </c>
      <c r="H788" t="s">
        <v>62</v>
      </c>
      <c r="I788" t="s">
        <v>63</v>
      </c>
      <c r="J788" t="s">
        <v>63</v>
      </c>
      <c r="K788" t="s">
        <v>63</v>
      </c>
      <c r="L788" t="s">
        <v>63</v>
      </c>
      <c r="M788">
        <v>719.32487951606004</v>
      </c>
      <c r="N788" t="s">
        <v>63</v>
      </c>
    </row>
    <row r="789" spans="1:14" x14ac:dyDescent="0.35">
      <c r="A789" t="s">
        <v>72</v>
      </c>
      <c r="B789" t="s">
        <v>93</v>
      </c>
      <c r="C789" t="s">
        <v>42</v>
      </c>
      <c r="D789" t="s">
        <v>63</v>
      </c>
      <c r="E789" t="s">
        <v>48</v>
      </c>
      <c r="F789" t="s">
        <v>63</v>
      </c>
      <c r="G789" t="s">
        <v>63</v>
      </c>
      <c r="H789" t="s">
        <v>62</v>
      </c>
      <c r="I789" t="s">
        <v>63</v>
      </c>
      <c r="J789" t="s">
        <v>63</v>
      </c>
      <c r="K789" t="s">
        <v>63</v>
      </c>
      <c r="L789" t="s">
        <v>63</v>
      </c>
      <c r="M789">
        <v>0</v>
      </c>
      <c r="N789" t="s">
        <v>63</v>
      </c>
    </row>
    <row r="790" spans="1:14" x14ac:dyDescent="0.35">
      <c r="A790" t="s">
        <v>72</v>
      </c>
      <c r="B790" t="s">
        <v>93</v>
      </c>
      <c r="C790" t="s">
        <v>42</v>
      </c>
      <c r="D790" t="s">
        <v>63</v>
      </c>
      <c r="E790" t="s">
        <v>15</v>
      </c>
      <c r="F790" t="s">
        <v>63</v>
      </c>
      <c r="G790" t="s">
        <v>63</v>
      </c>
      <c r="H790" t="s">
        <v>62</v>
      </c>
      <c r="I790" t="s">
        <v>63</v>
      </c>
      <c r="J790" t="s">
        <v>63</v>
      </c>
      <c r="K790" t="s">
        <v>63</v>
      </c>
      <c r="L790" t="s">
        <v>63</v>
      </c>
      <c r="M790">
        <v>179.28629130600001</v>
      </c>
      <c r="N790" t="s">
        <v>63</v>
      </c>
    </row>
    <row r="791" spans="1:14" x14ac:dyDescent="0.35">
      <c r="A791" t="s">
        <v>72</v>
      </c>
      <c r="B791" t="s">
        <v>93</v>
      </c>
      <c r="C791" t="s">
        <v>42</v>
      </c>
      <c r="D791" t="s">
        <v>63</v>
      </c>
      <c r="E791" t="s">
        <v>14</v>
      </c>
      <c r="F791" t="s">
        <v>63</v>
      </c>
      <c r="G791" t="s">
        <v>63</v>
      </c>
      <c r="H791" t="s">
        <v>62</v>
      </c>
      <c r="I791" t="s">
        <v>63</v>
      </c>
      <c r="J791" t="s">
        <v>63</v>
      </c>
      <c r="K791" t="s">
        <v>63</v>
      </c>
      <c r="L791" t="s">
        <v>63</v>
      </c>
      <c r="M791">
        <v>177.46910706240001</v>
      </c>
      <c r="N791" t="s">
        <v>63</v>
      </c>
    </row>
    <row r="792" spans="1:14" x14ac:dyDescent="0.35">
      <c r="A792" t="s">
        <v>72</v>
      </c>
      <c r="B792" t="s">
        <v>93</v>
      </c>
      <c r="C792" t="s">
        <v>42</v>
      </c>
      <c r="D792" t="s">
        <v>63</v>
      </c>
      <c r="E792" t="s">
        <v>16</v>
      </c>
      <c r="F792" t="s">
        <v>63</v>
      </c>
      <c r="G792" t="s">
        <v>63</v>
      </c>
      <c r="H792" t="s">
        <v>62</v>
      </c>
      <c r="I792" t="s">
        <v>63</v>
      </c>
      <c r="J792" t="s">
        <v>63</v>
      </c>
      <c r="K792" t="s">
        <v>63</v>
      </c>
      <c r="L792" t="s">
        <v>63</v>
      </c>
      <c r="M792">
        <v>75.657849078240005</v>
      </c>
      <c r="N792" t="s">
        <v>63</v>
      </c>
    </row>
    <row r="793" spans="1:14" x14ac:dyDescent="0.35">
      <c r="A793" t="s">
        <v>72</v>
      </c>
      <c r="B793" t="s">
        <v>93</v>
      </c>
      <c r="C793" t="s">
        <v>42</v>
      </c>
      <c r="D793" t="s">
        <v>63</v>
      </c>
      <c r="E793" t="s">
        <v>17</v>
      </c>
      <c r="F793" t="s">
        <v>63</v>
      </c>
      <c r="G793" t="s">
        <v>63</v>
      </c>
      <c r="H793" t="s">
        <v>62</v>
      </c>
      <c r="I793" t="s">
        <v>63</v>
      </c>
      <c r="J793" t="s">
        <v>63</v>
      </c>
      <c r="K793" t="s">
        <v>63</v>
      </c>
      <c r="L793" t="s">
        <v>63</v>
      </c>
      <c r="M793">
        <v>103.23096836976001</v>
      </c>
      <c r="N793" t="s">
        <v>63</v>
      </c>
    </row>
    <row r="794" spans="1:14" x14ac:dyDescent="0.35">
      <c r="A794" t="s">
        <v>72</v>
      </c>
      <c r="B794" t="s">
        <v>93</v>
      </c>
      <c r="C794" t="s">
        <v>42</v>
      </c>
      <c r="D794" t="s">
        <v>63</v>
      </c>
      <c r="E794" t="s">
        <v>18</v>
      </c>
      <c r="F794" t="s">
        <v>63</v>
      </c>
      <c r="G794" t="s">
        <v>63</v>
      </c>
      <c r="H794" t="s">
        <v>62</v>
      </c>
      <c r="I794" t="s">
        <v>63</v>
      </c>
      <c r="J794" t="s">
        <v>63</v>
      </c>
      <c r="K794" t="s">
        <v>63</v>
      </c>
      <c r="L794" t="s">
        <v>63</v>
      </c>
      <c r="M794">
        <v>64.375403626799994</v>
      </c>
      <c r="N794" t="s">
        <v>63</v>
      </c>
    </row>
    <row r="795" spans="1:14" x14ac:dyDescent="0.35">
      <c r="A795" t="s">
        <v>72</v>
      </c>
      <c r="B795" t="s">
        <v>93</v>
      </c>
      <c r="C795" t="s">
        <v>42</v>
      </c>
      <c r="D795" t="s">
        <v>63</v>
      </c>
      <c r="E795" t="s">
        <v>19</v>
      </c>
      <c r="F795" t="s">
        <v>63</v>
      </c>
      <c r="G795" t="s">
        <v>63</v>
      </c>
      <c r="H795" t="s">
        <v>62</v>
      </c>
      <c r="I795" t="s">
        <v>63</v>
      </c>
      <c r="J795" t="s">
        <v>63</v>
      </c>
      <c r="K795" t="s">
        <v>63</v>
      </c>
      <c r="L795" t="s">
        <v>63</v>
      </c>
      <c r="M795">
        <v>68.148941346000001</v>
      </c>
      <c r="N795" t="s">
        <v>63</v>
      </c>
    </row>
    <row r="796" spans="1:14" x14ac:dyDescent="0.35">
      <c r="A796" t="s">
        <v>72</v>
      </c>
      <c r="B796" t="s">
        <v>93</v>
      </c>
      <c r="C796" t="s">
        <v>42</v>
      </c>
      <c r="D796" t="s">
        <v>63</v>
      </c>
      <c r="E796" t="s">
        <v>111</v>
      </c>
      <c r="F796" t="s">
        <v>63</v>
      </c>
      <c r="G796" t="s">
        <v>63</v>
      </c>
      <c r="H796" t="s">
        <v>62</v>
      </c>
      <c r="I796" t="s">
        <v>63</v>
      </c>
      <c r="J796" t="s">
        <v>63</v>
      </c>
      <c r="K796" t="s">
        <v>63</v>
      </c>
      <c r="L796" t="s">
        <v>63</v>
      </c>
      <c r="M796">
        <v>546.35</v>
      </c>
      <c r="N796" t="s">
        <v>63</v>
      </c>
    </row>
    <row r="797" spans="1:14" x14ac:dyDescent="0.35">
      <c r="A797" t="s">
        <v>72</v>
      </c>
      <c r="B797" t="s">
        <v>93</v>
      </c>
      <c r="C797" t="s">
        <v>42</v>
      </c>
      <c r="D797" t="s">
        <v>63</v>
      </c>
      <c r="E797" t="s">
        <v>112</v>
      </c>
      <c r="F797" t="s">
        <v>63</v>
      </c>
      <c r="G797" t="s">
        <v>63</v>
      </c>
      <c r="H797" t="s">
        <v>62</v>
      </c>
      <c r="I797" t="s">
        <v>63</v>
      </c>
      <c r="J797" t="s">
        <v>63</v>
      </c>
      <c r="K797" t="s">
        <v>63</v>
      </c>
      <c r="L797" t="s">
        <v>63</v>
      </c>
      <c r="M797">
        <v>170.1</v>
      </c>
      <c r="N797" t="s">
        <v>63</v>
      </c>
    </row>
    <row r="798" spans="1:14" x14ac:dyDescent="0.35">
      <c r="A798" t="s">
        <v>72</v>
      </c>
      <c r="B798" t="s">
        <v>93</v>
      </c>
      <c r="C798" t="s">
        <v>42</v>
      </c>
      <c r="D798" t="s">
        <v>63</v>
      </c>
      <c r="E798" t="s">
        <v>61</v>
      </c>
      <c r="F798" t="s">
        <v>63</v>
      </c>
      <c r="G798" t="s">
        <v>63</v>
      </c>
      <c r="H798" t="s">
        <v>62</v>
      </c>
      <c r="I798" t="s">
        <v>63</v>
      </c>
      <c r="J798" t="s">
        <v>63</v>
      </c>
      <c r="K798" t="s">
        <v>63</v>
      </c>
      <c r="L798" t="s">
        <v>63</v>
      </c>
      <c r="M798">
        <v>37.799999999999997</v>
      </c>
      <c r="N798" t="s">
        <v>63</v>
      </c>
    </row>
    <row r="799" spans="1:14" x14ac:dyDescent="0.35">
      <c r="A799" t="s">
        <v>72</v>
      </c>
      <c r="B799" t="s">
        <v>93</v>
      </c>
      <c r="C799" t="s">
        <v>42</v>
      </c>
      <c r="D799" t="s">
        <v>63</v>
      </c>
      <c r="E799" t="s">
        <v>59</v>
      </c>
      <c r="F799" t="s">
        <v>63</v>
      </c>
      <c r="G799" t="s">
        <v>63</v>
      </c>
      <c r="H799" t="s">
        <v>62</v>
      </c>
      <c r="I799" t="s">
        <v>63</v>
      </c>
      <c r="J799" t="s">
        <v>63</v>
      </c>
      <c r="K799" t="s">
        <v>63</v>
      </c>
      <c r="L799" t="s">
        <v>63</v>
      </c>
      <c r="M799">
        <v>576.72</v>
      </c>
      <c r="N799" t="s">
        <v>63</v>
      </c>
    </row>
    <row r="800" spans="1:14" x14ac:dyDescent="0.35">
      <c r="A800" t="s">
        <v>72</v>
      </c>
      <c r="B800" t="s">
        <v>93</v>
      </c>
      <c r="C800" t="s">
        <v>42</v>
      </c>
      <c r="D800" t="s">
        <v>63</v>
      </c>
      <c r="E800" t="s">
        <v>64</v>
      </c>
      <c r="F800" t="s">
        <v>63</v>
      </c>
      <c r="G800" t="s">
        <v>63</v>
      </c>
      <c r="H800" t="s">
        <v>62</v>
      </c>
      <c r="I800" t="s">
        <v>63</v>
      </c>
      <c r="J800" t="s">
        <v>63</v>
      </c>
      <c r="K800" t="s">
        <v>63</v>
      </c>
      <c r="L800" t="s">
        <v>63</v>
      </c>
      <c r="M800">
        <v>127</v>
      </c>
      <c r="N800" t="s">
        <v>63</v>
      </c>
    </row>
    <row r="801" spans="1:14" x14ac:dyDescent="0.35">
      <c r="A801" t="s">
        <v>72</v>
      </c>
      <c r="B801" t="s">
        <v>93</v>
      </c>
      <c r="C801" t="s">
        <v>42</v>
      </c>
      <c r="D801" t="s">
        <v>63</v>
      </c>
      <c r="E801" t="s">
        <v>65</v>
      </c>
      <c r="F801" t="s">
        <v>63</v>
      </c>
      <c r="G801" t="s">
        <v>63</v>
      </c>
      <c r="H801" t="s">
        <v>62</v>
      </c>
      <c r="I801" t="s">
        <v>63</v>
      </c>
      <c r="J801" t="s">
        <v>63</v>
      </c>
      <c r="K801" t="s">
        <v>63</v>
      </c>
      <c r="L801" t="s">
        <v>63</v>
      </c>
      <c r="M801">
        <v>179.75</v>
      </c>
      <c r="N801" t="s">
        <v>63</v>
      </c>
    </row>
    <row r="802" spans="1:14" x14ac:dyDescent="0.35">
      <c r="A802" t="s">
        <v>72</v>
      </c>
      <c r="B802" t="s">
        <v>161</v>
      </c>
      <c r="C802" t="s">
        <v>42</v>
      </c>
      <c r="D802" t="s">
        <v>63</v>
      </c>
      <c r="E802" t="s">
        <v>33</v>
      </c>
      <c r="F802" t="s">
        <v>63</v>
      </c>
      <c r="G802" t="s">
        <v>63</v>
      </c>
      <c r="H802" t="s">
        <v>62</v>
      </c>
      <c r="I802" t="s">
        <v>63</v>
      </c>
      <c r="J802" t="s">
        <v>63</v>
      </c>
      <c r="K802" t="s">
        <v>63</v>
      </c>
      <c r="L802" t="s">
        <v>63</v>
      </c>
      <c r="M802">
        <v>85.310400085200001</v>
      </c>
      <c r="N802" t="s">
        <v>63</v>
      </c>
    </row>
    <row r="803" spans="1:14" x14ac:dyDescent="0.35">
      <c r="A803" t="s">
        <v>72</v>
      </c>
      <c r="B803" t="s">
        <v>161</v>
      </c>
      <c r="C803" t="s">
        <v>42</v>
      </c>
      <c r="D803" t="s">
        <v>63</v>
      </c>
      <c r="E803" t="s">
        <v>29</v>
      </c>
      <c r="F803" t="s">
        <v>63</v>
      </c>
      <c r="G803" t="s">
        <v>63</v>
      </c>
      <c r="H803" t="s">
        <v>62</v>
      </c>
      <c r="I803" t="s">
        <v>63</v>
      </c>
      <c r="J803" t="s">
        <v>63</v>
      </c>
      <c r="K803" t="s">
        <v>63</v>
      </c>
      <c r="L803" t="s">
        <v>63</v>
      </c>
      <c r="M803">
        <v>41.9967751283748</v>
      </c>
      <c r="N803" t="s">
        <v>63</v>
      </c>
    </row>
    <row r="804" spans="1:14" x14ac:dyDescent="0.35">
      <c r="A804" t="s">
        <v>72</v>
      </c>
      <c r="B804" t="s">
        <v>161</v>
      </c>
      <c r="C804" t="s">
        <v>42</v>
      </c>
      <c r="D804" t="s">
        <v>63</v>
      </c>
      <c r="E804" t="s">
        <v>27</v>
      </c>
      <c r="F804" t="s">
        <v>63</v>
      </c>
      <c r="G804" t="s">
        <v>63</v>
      </c>
      <c r="H804" t="s">
        <v>62</v>
      </c>
      <c r="I804" t="s">
        <v>63</v>
      </c>
      <c r="J804" t="s">
        <v>63</v>
      </c>
      <c r="K804" t="s">
        <v>63</v>
      </c>
      <c r="L804" t="s">
        <v>63</v>
      </c>
      <c r="M804">
        <v>21.797594563324999</v>
      </c>
      <c r="N804" t="s">
        <v>63</v>
      </c>
    </row>
    <row r="805" spans="1:14" x14ac:dyDescent="0.35">
      <c r="A805" t="s">
        <v>72</v>
      </c>
      <c r="B805" t="s">
        <v>161</v>
      </c>
      <c r="C805" t="s">
        <v>42</v>
      </c>
      <c r="D805" t="s">
        <v>63</v>
      </c>
      <c r="E805" t="s">
        <v>28</v>
      </c>
      <c r="F805" t="s">
        <v>63</v>
      </c>
      <c r="G805" t="s">
        <v>63</v>
      </c>
      <c r="H805" t="s">
        <v>62</v>
      </c>
      <c r="I805" t="s">
        <v>63</v>
      </c>
      <c r="J805" t="s">
        <v>63</v>
      </c>
      <c r="K805" t="s">
        <v>63</v>
      </c>
      <c r="L805" t="s">
        <v>63</v>
      </c>
      <c r="M805">
        <v>233.78794657915799</v>
      </c>
      <c r="N805" t="s">
        <v>63</v>
      </c>
    </row>
    <row r="806" spans="1:14" x14ac:dyDescent="0.35">
      <c r="A806" t="s">
        <v>72</v>
      </c>
      <c r="B806" t="s">
        <v>161</v>
      </c>
      <c r="C806" t="s">
        <v>42</v>
      </c>
      <c r="D806" t="s">
        <v>63</v>
      </c>
      <c r="E806" t="s">
        <v>31</v>
      </c>
      <c r="F806" t="s">
        <v>63</v>
      </c>
      <c r="G806" t="s">
        <v>63</v>
      </c>
      <c r="H806" t="s">
        <v>62</v>
      </c>
      <c r="I806" t="s">
        <v>63</v>
      </c>
      <c r="J806" t="s">
        <v>63</v>
      </c>
      <c r="K806" t="s">
        <v>63</v>
      </c>
      <c r="L806" t="s">
        <v>63</v>
      </c>
      <c r="M806">
        <v>64.335272311439994</v>
      </c>
      <c r="N806" t="s">
        <v>63</v>
      </c>
    </row>
    <row r="807" spans="1:14" x14ac:dyDescent="0.35">
      <c r="A807" t="s">
        <v>72</v>
      </c>
      <c r="B807" t="s">
        <v>161</v>
      </c>
      <c r="C807" t="s">
        <v>42</v>
      </c>
      <c r="D807" t="s">
        <v>63</v>
      </c>
      <c r="E807" t="s">
        <v>32</v>
      </c>
      <c r="F807" t="s">
        <v>63</v>
      </c>
      <c r="G807" t="s">
        <v>63</v>
      </c>
      <c r="H807" t="s">
        <v>62</v>
      </c>
      <c r="I807" t="s">
        <v>63</v>
      </c>
      <c r="J807" t="s">
        <v>63</v>
      </c>
      <c r="K807" t="s">
        <v>63</v>
      </c>
      <c r="L807" t="s">
        <v>63</v>
      </c>
      <c r="M807">
        <v>0</v>
      </c>
      <c r="N807" t="s">
        <v>63</v>
      </c>
    </row>
    <row r="808" spans="1:14" x14ac:dyDescent="0.35">
      <c r="A808" t="s">
        <v>72</v>
      </c>
      <c r="B808" t="s">
        <v>161</v>
      </c>
      <c r="C808" t="s">
        <v>42</v>
      </c>
      <c r="D808" t="s">
        <v>63</v>
      </c>
      <c r="E808" t="s">
        <v>30</v>
      </c>
      <c r="F808" t="s">
        <v>63</v>
      </c>
      <c r="G808" t="s">
        <v>63</v>
      </c>
      <c r="H808" t="s">
        <v>62</v>
      </c>
      <c r="I808" t="s">
        <v>63</v>
      </c>
      <c r="J808" t="s">
        <v>63</v>
      </c>
      <c r="K808" t="s">
        <v>63</v>
      </c>
      <c r="L808" t="s">
        <v>63</v>
      </c>
      <c r="M808">
        <v>193.00581693431999</v>
      </c>
      <c r="N808" t="s">
        <v>63</v>
      </c>
    </row>
    <row r="809" spans="1:14" x14ac:dyDescent="0.35">
      <c r="A809" t="s">
        <v>72</v>
      </c>
      <c r="B809" t="s">
        <v>161</v>
      </c>
      <c r="C809" t="s">
        <v>42</v>
      </c>
      <c r="D809" t="s">
        <v>63</v>
      </c>
      <c r="E809" t="s">
        <v>45</v>
      </c>
      <c r="F809" t="s">
        <v>63</v>
      </c>
      <c r="G809" t="s">
        <v>63</v>
      </c>
      <c r="H809" t="s">
        <v>62</v>
      </c>
      <c r="I809" t="s">
        <v>63</v>
      </c>
      <c r="J809" t="s">
        <v>63</v>
      </c>
      <c r="K809" t="s">
        <v>63</v>
      </c>
      <c r="L809" t="s">
        <v>63</v>
      </c>
      <c r="M809">
        <v>77.253794991577095</v>
      </c>
      <c r="N809" t="s">
        <v>63</v>
      </c>
    </row>
    <row r="810" spans="1:14" x14ac:dyDescent="0.35">
      <c r="A810" t="s">
        <v>72</v>
      </c>
      <c r="B810" t="s">
        <v>161</v>
      </c>
      <c r="C810" t="s">
        <v>42</v>
      </c>
      <c r="D810" t="s">
        <v>63</v>
      </c>
      <c r="E810" t="s">
        <v>46</v>
      </c>
      <c r="F810" t="s">
        <v>63</v>
      </c>
      <c r="G810" t="s">
        <v>63</v>
      </c>
      <c r="H810" t="s">
        <v>62</v>
      </c>
      <c r="I810" t="s">
        <v>63</v>
      </c>
      <c r="J810" t="s">
        <v>63</v>
      </c>
      <c r="K810" t="s">
        <v>63</v>
      </c>
      <c r="L810" t="s">
        <v>63</v>
      </c>
      <c r="M810">
        <v>12.6224023873514</v>
      </c>
      <c r="N810" t="s">
        <v>63</v>
      </c>
    </row>
    <row r="811" spans="1:14" x14ac:dyDescent="0.35">
      <c r="A811" t="s">
        <v>72</v>
      </c>
      <c r="B811" t="s">
        <v>161</v>
      </c>
      <c r="C811" t="s">
        <v>42</v>
      </c>
      <c r="D811" t="s">
        <v>63</v>
      </c>
      <c r="E811" t="s">
        <v>36</v>
      </c>
      <c r="F811" t="s">
        <v>63</v>
      </c>
      <c r="G811" t="s">
        <v>63</v>
      </c>
      <c r="H811" t="s">
        <v>62</v>
      </c>
      <c r="I811" t="s">
        <v>63</v>
      </c>
      <c r="J811" t="s">
        <v>63</v>
      </c>
      <c r="K811" t="s">
        <v>63</v>
      </c>
      <c r="L811" t="s">
        <v>63</v>
      </c>
      <c r="M811">
        <v>114.24933575918401</v>
      </c>
      <c r="N811" t="s">
        <v>63</v>
      </c>
    </row>
    <row r="812" spans="1:14" x14ac:dyDescent="0.35">
      <c r="A812" t="s">
        <v>72</v>
      </c>
      <c r="B812" t="s">
        <v>161</v>
      </c>
      <c r="C812" t="s">
        <v>42</v>
      </c>
      <c r="D812" t="s">
        <v>63</v>
      </c>
      <c r="E812" t="s">
        <v>79</v>
      </c>
      <c r="F812" t="s">
        <v>63</v>
      </c>
      <c r="G812" t="s">
        <v>63</v>
      </c>
      <c r="H812" t="s">
        <v>62</v>
      </c>
      <c r="I812" t="s">
        <v>63</v>
      </c>
      <c r="J812" t="s">
        <v>63</v>
      </c>
      <c r="K812" t="s">
        <v>63</v>
      </c>
      <c r="L812" t="s">
        <v>63</v>
      </c>
      <c r="M812">
        <v>588.72462112799997</v>
      </c>
      <c r="N812" t="s">
        <v>63</v>
      </c>
    </row>
    <row r="813" spans="1:14" x14ac:dyDescent="0.35">
      <c r="A813" t="s">
        <v>72</v>
      </c>
      <c r="B813" t="s">
        <v>161</v>
      </c>
      <c r="C813" t="s">
        <v>42</v>
      </c>
      <c r="D813" t="s">
        <v>63</v>
      </c>
      <c r="E813" t="s">
        <v>80</v>
      </c>
      <c r="F813" t="s">
        <v>63</v>
      </c>
      <c r="G813" t="s">
        <v>63</v>
      </c>
      <c r="H813" t="s">
        <v>62</v>
      </c>
      <c r="I813" t="s">
        <v>63</v>
      </c>
      <c r="J813" t="s">
        <v>63</v>
      </c>
      <c r="K813" t="s">
        <v>63</v>
      </c>
      <c r="L813" t="s">
        <v>63</v>
      </c>
      <c r="M813">
        <v>181.93476878726699</v>
      </c>
      <c r="N813" t="s">
        <v>63</v>
      </c>
    </row>
    <row r="814" spans="1:14" x14ac:dyDescent="0.35">
      <c r="A814" t="s">
        <v>72</v>
      </c>
      <c r="B814" t="s">
        <v>161</v>
      </c>
      <c r="C814" t="s">
        <v>42</v>
      </c>
      <c r="D814" t="s">
        <v>63</v>
      </c>
      <c r="E814" t="s">
        <v>37</v>
      </c>
      <c r="F814" t="s">
        <v>63</v>
      </c>
      <c r="G814" t="s">
        <v>63</v>
      </c>
      <c r="H814" t="s">
        <v>62</v>
      </c>
      <c r="I814" t="s">
        <v>63</v>
      </c>
      <c r="J814" t="s">
        <v>63</v>
      </c>
      <c r="K814" t="s">
        <v>63</v>
      </c>
      <c r="L814" t="s">
        <v>63</v>
      </c>
      <c r="M814">
        <v>6.4495690000000003</v>
      </c>
      <c r="N814" t="s">
        <v>63</v>
      </c>
    </row>
    <row r="815" spans="1:14" x14ac:dyDescent="0.35">
      <c r="A815" t="s">
        <v>72</v>
      </c>
      <c r="B815" t="s">
        <v>161</v>
      </c>
      <c r="C815" t="s">
        <v>42</v>
      </c>
      <c r="D815" t="s">
        <v>63</v>
      </c>
      <c r="E815" t="s">
        <v>81</v>
      </c>
      <c r="F815" t="s">
        <v>63</v>
      </c>
      <c r="G815" t="s">
        <v>63</v>
      </c>
      <c r="H815" t="s">
        <v>62</v>
      </c>
      <c r="I815" t="s">
        <v>63</v>
      </c>
      <c r="J815" t="s">
        <v>63</v>
      </c>
      <c r="K815" t="s">
        <v>63</v>
      </c>
      <c r="L815" t="s">
        <v>63</v>
      </c>
      <c r="M815">
        <v>117.534523367709</v>
      </c>
      <c r="N815" t="s">
        <v>63</v>
      </c>
    </row>
    <row r="816" spans="1:14" x14ac:dyDescent="0.35">
      <c r="A816" t="s">
        <v>72</v>
      </c>
      <c r="B816" t="s">
        <v>161</v>
      </c>
      <c r="C816" t="s">
        <v>42</v>
      </c>
      <c r="D816" t="s">
        <v>63</v>
      </c>
      <c r="E816" t="s">
        <v>35</v>
      </c>
      <c r="F816" t="s">
        <v>63</v>
      </c>
      <c r="G816" t="s">
        <v>63</v>
      </c>
      <c r="H816" t="s">
        <v>62</v>
      </c>
      <c r="I816" t="s">
        <v>63</v>
      </c>
      <c r="J816" t="s">
        <v>63</v>
      </c>
      <c r="K816" t="s">
        <v>63</v>
      </c>
      <c r="L816" t="s">
        <v>63</v>
      </c>
      <c r="M816">
        <v>878.33900000000006</v>
      </c>
      <c r="N816" t="s">
        <v>63</v>
      </c>
    </row>
    <row r="817" spans="1:14" x14ac:dyDescent="0.35">
      <c r="A817" t="s">
        <v>72</v>
      </c>
      <c r="B817" t="s">
        <v>161</v>
      </c>
      <c r="C817" t="s">
        <v>42</v>
      </c>
      <c r="D817" t="s">
        <v>63</v>
      </c>
      <c r="E817" t="s">
        <v>38</v>
      </c>
      <c r="F817" t="s">
        <v>63</v>
      </c>
      <c r="G817" t="s">
        <v>63</v>
      </c>
      <c r="H817" t="s">
        <v>62</v>
      </c>
      <c r="I817" t="s">
        <v>63</v>
      </c>
      <c r="J817" t="s">
        <v>63</v>
      </c>
      <c r="K817" t="s">
        <v>63</v>
      </c>
      <c r="L817" t="s">
        <v>63</v>
      </c>
      <c r="M817">
        <v>12.79</v>
      </c>
      <c r="N817" t="s">
        <v>63</v>
      </c>
    </row>
    <row r="818" spans="1:14" x14ac:dyDescent="0.35">
      <c r="A818" t="s">
        <v>72</v>
      </c>
      <c r="B818" t="s">
        <v>161</v>
      </c>
      <c r="C818" t="s">
        <v>42</v>
      </c>
      <c r="D818" t="s">
        <v>63</v>
      </c>
      <c r="E818" t="s">
        <v>39</v>
      </c>
      <c r="F818" t="s">
        <v>63</v>
      </c>
      <c r="G818" t="s">
        <v>63</v>
      </c>
      <c r="H818" t="s">
        <v>62</v>
      </c>
      <c r="I818" t="s">
        <v>63</v>
      </c>
      <c r="J818" t="s">
        <v>63</v>
      </c>
      <c r="K818" t="s">
        <v>63</v>
      </c>
      <c r="L818" t="s">
        <v>63</v>
      </c>
      <c r="M818">
        <v>821.66396744671204</v>
      </c>
      <c r="N818" t="s">
        <v>63</v>
      </c>
    </row>
    <row r="819" spans="1:14" x14ac:dyDescent="0.35">
      <c r="A819" t="s">
        <v>72</v>
      </c>
      <c r="B819" t="s">
        <v>161</v>
      </c>
      <c r="C819" t="s">
        <v>42</v>
      </c>
      <c r="D819" t="s">
        <v>63</v>
      </c>
      <c r="E819" t="s">
        <v>82</v>
      </c>
      <c r="F819" t="s">
        <v>63</v>
      </c>
      <c r="G819" t="s">
        <v>63</v>
      </c>
      <c r="H819" t="s">
        <v>62</v>
      </c>
      <c r="I819" t="s">
        <v>63</v>
      </c>
      <c r="J819" t="s">
        <v>63</v>
      </c>
      <c r="K819" t="s">
        <v>63</v>
      </c>
      <c r="L819" t="s">
        <v>63</v>
      </c>
      <c r="M819">
        <v>3.1228875525287201</v>
      </c>
      <c r="N819" t="s">
        <v>63</v>
      </c>
    </row>
    <row r="820" spans="1:14" x14ac:dyDescent="0.35">
      <c r="A820" t="s">
        <v>72</v>
      </c>
      <c r="B820" t="s">
        <v>161</v>
      </c>
      <c r="C820" t="s">
        <v>42</v>
      </c>
      <c r="D820" t="s">
        <v>63</v>
      </c>
      <c r="E820" t="s">
        <v>20</v>
      </c>
      <c r="F820" t="s">
        <v>63</v>
      </c>
      <c r="G820" t="s">
        <v>63</v>
      </c>
      <c r="H820" t="s">
        <v>62</v>
      </c>
      <c r="I820" t="s">
        <v>63</v>
      </c>
      <c r="J820" t="s">
        <v>63</v>
      </c>
      <c r="K820" t="s">
        <v>63</v>
      </c>
      <c r="L820" t="s">
        <v>63</v>
      </c>
      <c r="M820">
        <v>2.902561902</v>
      </c>
      <c r="N820" t="s">
        <v>63</v>
      </c>
    </row>
    <row r="821" spans="1:14" x14ac:dyDescent="0.35">
      <c r="A821" t="s">
        <v>72</v>
      </c>
      <c r="B821" t="s">
        <v>161</v>
      </c>
      <c r="C821" t="s">
        <v>42</v>
      </c>
      <c r="D821" t="s">
        <v>63</v>
      </c>
      <c r="E821" t="s">
        <v>40</v>
      </c>
      <c r="F821" t="s">
        <v>63</v>
      </c>
      <c r="G821" t="s">
        <v>63</v>
      </c>
      <c r="H821" t="s">
        <v>62</v>
      </c>
      <c r="I821" t="s">
        <v>63</v>
      </c>
      <c r="J821" t="s">
        <v>63</v>
      </c>
      <c r="K821" t="s">
        <v>63</v>
      </c>
      <c r="L821" t="s">
        <v>63</v>
      </c>
      <c r="M821">
        <v>128.22671200319999</v>
      </c>
      <c r="N821" t="s">
        <v>63</v>
      </c>
    </row>
    <row r="822" spans="1:14" x14ac:dyDescent="0.35">
      <c r="A822" t="s">
        <v>72</v>
      </c>
      <c r="B822" t="s">
        <v>161</v>
      </c>
      <c r="C822" t="s">
        <v>42</v>
      </c>
      <c r="D822" t="s">
        <v>63</v>
      </c>
      <c r="E822" t="s">
        <v>49</v>
      </c>
      <c r="F822" t="s">
        <v>63</v>
      </c>
      <c r="G822" t="s">
        <v>63</v>
      </c>
      <c r="H822" t="s">
        <v>62</v>
      </c>
      <c r="I822" t="s">
        <v>63</v>
      </c>
      <c r="J822" t="s">
        <v>63</v>
      </c>
      <c r="K822" t="s">
        <v>63</v>
      </c>
      <c r="L822" t="s">
        <v>63</v>
      </c>
      <c r="M822">
        <v>229.4676215097</v>
      </c>
      <c r="N822" t="s">
        <v>63</v>
      </c>
    </row>
    <row r="823" spans="1:14" x14ac:dyDescent="0.35">
      <c r="A823" t="s">
        <v>72</v>
      </c>
      <c r="B823" t="s">
        <v>161</v>
      </c>
      <c r="C823" t="s">
        <v>42</v>
      </c>
      <c r="D823" t="s">
        <v>63</v>
      </c>
      <c r="E823" t="s">
        <v>25</v>
      </c>
      <c r="F823" t="s">
        <v>63</v>
      </c>
      <c r="G823" t="s">
        <v>63</v>
      </c>
      <c r="H823" t="s">
        <v>62</v>
      </c>
      <c r="I823" t="s">
        <v>63</v>
      </c>
      <c r="J823" t="s">
        <v>63</v>
      </c>
      <c r="K823" t="s">
        <v>63</v>
      </c>
      <c r="L823" t="s">
        <v>63</v>
      </c>
      <c r="M823">
        <v>174.03557938748801</v>
      </c>
      <c r="N823" t="s">
        <v>63</v>
      </c>
    </row>
    <row r="824" spans="1:14" x14ac:dyDescent="0.35">
      <c r="A824" t="s">
        <v>72</v>
      </c>
      <c r="B824" t="s">
        <v>161</v>
      </c>
      <c r="C824" t="s">
        <v>42</v>
      </c>
      <c r="D824" t="s">
        <v>63</v>
      </c>
      <c r="E824" t="s">
        <v>44</v>
      </c>
      <c r="F824" t="s">
        <v>63</v>
      </c>
      <c r="G824" t="s">
        <v>63</v>
      </c>
      <c r="H824" t="s">
        <v>62</v>
      </c>
      <c r="I824" t="s">
        <v>63</v>
      </c>
      <c r="J824" t="s">
        <v>63</v>
      </c>
      <c r="K824" t="s">
        <v>63</v>
      </c>
      <c r="L824" t="s">
        <v>63</v>
      </c>
      <c r="M824">
        <v>108.661920734668</v>
      </c>
      <c r="N824" t="s">
        <v>63</v>
      </c>
    </row>
    <row r="825" spans="1:14" x14ac:dyDescent="0.35">
      <c r="A825" t="s">
        <v>72</v>
      </c>
      <c r="B825" t="s">
        <v>161</v>
      </c>
      <c r="C825" t="s">
        <v>42</v>
      </c>
      <c r="D825" t="s">
        <v>63</v>
      </c>
      <c r="E825" t="s">
        <v>50</v>
      </c>
      <c r="F825" t="s">
        <v>63</v>
      </c>
      <c r="G825" t="s">
        <v>63</v>
      </c>
      <c r="H825" t="s">
        <v>62</v>
      </c>
      <c r="I825" t="s">
        <v>63</v>
      </c>
      <c r="J825" t="s">
        <v>63</v>
      </c>
      <c r="K825" t="s">
        <v>63</v>
      </c>
      <c r="L825" t="s">
        <v>63</v>
      </c>
      <c r="M825">
        <v>58.886848415023898</v>
      </c>
      <c r="N825" t="s">
        <v>63</v>
      </c>
    </row>
    <row r="826" spans="1:14" x14ac:dyDescent="0.35">
      <c r="A826" t="s">
        <v>72</v>
      </c>
      <c r="B826" t="s">
        <v>161</v>
      </c>
      <c r="C826" t="s">
        <v>42</v>
      </c>
      <c r="D826" t="s">
        <v>63</v>
      </c>
      <c r="E826" t="s">
        <v>26</v>
      </c>
      <c r="F826" t="s">
        <v>63</v>
      </c>
      <c r="G826" t="s">
        <v>63</v>
      </c>
      <c r="H826" t="s">
        <v>62</v>
      </c>
      <c r="I826" t="s">
        <v>63</v>
      </c>
      <c r="J826" t="s">
        <v>63</v>
      </c>
      <c r="K826" t="s">
        <v>63</v>
      </c>
      <c r="L826" t="s">
        <v>63</v>
      </c>
      <c r="M826">
        <v>5.5552832937948198</v>
      </c>
      <c r="N826" t="s">
        <v>63</v>
      </c>
    </row>
    <row r="827" spans="1:14" x14ac:dyDescent="0.35">
      <c r="A827" t="s">
        <v>72</v>
      </c>
      <c r="B827" t="s">
        <v>161</v>
      </c>
      <c r="C827" t="s">
        <v>42</v>
      </c>
      <c r="D827" t="s">
        <v>63</v>
      </c>
      <c r="E827" t="s">
        <v>21</v>
      </c>
      <c r="F827" t="s">
        <v>63</v>
      </c>
      <c r="G827" t="s">
        <v>63</v>
      </c>
      <c r="H827" t="s">
        <v>62</v>
      </c>
      <c r="I827" t="s">
        <v>63</v>
      </c>
      <c r="J827" t="s">
        <v>63</v>
      </c>
      <c r="K827" t="s">
        <v>63</v>
      </c>
      <c r="L827" t="s">
        <v>63</v>
      </c>
      <c r="M827">
        <v>65.523020143015401</v>
      </c>
      <c r="N827" t="s">
        <v>63</v>
      </c>
    </row>
    <row r="828" spans="1:14" x14ac:dyDescent="0.35">
      <c r="A828" t="s">
        <v>72</v>
      </c>
      <c r="B828" t="s">
        <v>161</v>
      </c>
      <c r="C828" t="s">
        <v>42</v>
      </c>
      <c r="D828" t="s">
        <v>63</v>
      </c>
      <c r="E828" t="s">
        <v>47</v>
      </c>
      <c r="F828" t="s">
        <v>63</v>
      </c>
      <c r="G828" t="s">
        <v>63</v>
      </c>
      <c r="H828" t="s">
        <v>62</v>
      </c>
      <c r="I828" t="s">
        <v>63</v>
      </c>
      <c r="J828" t="s">
        <v>63</v>
      </c>
      <c r="K828" t="s">
        <v>63</v>
      </c>
      <c r="L828" t="s">
        <v>63</v>
      </c>
      <c r="M828">
        <v>120.119516926034</v>
      </c>
      <c r="N828" t="s">
        <v>63</v>
      </c>
    </row>
    <row r="829" spans="1:14" x14ac:dyDescent="0.35">
      <c r="A829" t="s">
        <v>72</v>
      </c>
      <c r="B829" t="s">
        <v>161</v>
      </c>
      <c r="C829" t="s">
        <v>42</v>
      </c>
      <c r="D829" t="s">
        <v>63</v>
      </c>
      <c r="E829" t="s">
        <v>48</v>
      </c>
      <c r="F829" t="s">
        <v>63</v>
      </c>
      <c r="G829" t="s">
        <v>63</v>
      </c>
      <c r="H829" t="s">
        <v>62</v>
      </c>
      <c r="I829" t="s">
        <v>63</v>
      </c>
      <c r="J829" t="s">
        <v>63</v>
      </c>
      <c r="K829" t="s">
        <v>63</v>
      </c>
      <c r="L829" t="s">
        <v>63</v>
      </c>
      <c r="M829">
        <v>47.651287272333299</v>
      </c>
      <c r="N829" t="s">
        <v>63</v>
      </c>
    </row>
    <row r="830" spans="1:14" x14ac:dyDescent="0.35">
      <c r="A830" t="s">
        <v>72</v>
      </c>
      <c r="B830" t="s">
        <v>161</v>
      </c>
      <c r="C830" t="s">
        <v>42</v>
      </c>
      <c r="D830" t="s">
        <v>63</v>
      </c>
      <c r="E830" t="s">
        <v>15</v>
      </c>
      <c r="F830" t="s">
        <v>63</v>
      </c>
      <c r="G830" t="s">
        <v>63</v>
      </c>
      <c r="H830" t="s">
        <v>62</v>
      </c>
      <c r="I830" t="s">
        <v>63</v>
      </c>
      <c r="J830" t="s">
        <v>63</v>
      </c>
      <c r="K830" t="s">
        <v>63</v>
      </c>
      <c r="L830" t="s">
        <v>63</v>
      </c>
      <c r="M830">
        <v>37.480932795599998</v>
      </c>
      <c r="N830" t="s">
        <v>63</v>
      </c>
    </row>
    <row r="831" spans="1:14" x14ac:dyDescent="0.35">
      <c r="A831" t="s">
        <v>72</v>
      </c>
      <c r="B831" t="s">
        <v>161</v>
      </c>
      <c r="C831" t="s">
        <v>42</v>
      </c>
      <c r="D831" t="s">
        <v>63</v>
      </c>
      <c r="E831" t="s">
        <v>14</v>
      </c>
      <c r="F831" t="s">
        <v>63</v>
      </c>
      <c r="G831" t="s">
        <v>63</v>
      </c>
      <c r="H831" t="s">
        <v>62</v>
      </c>
      <c r="I831" t="s">
        <v>63</v>
      </c>
      <c r="J831" t="s">
        <v>63</v>
      </c>
      <c r="K831" t="s">
        <v>63</v>
      </c>
      <c r="L831" t="s">
        <v>63</v>
      </c>
      <c r="M831">
        <v>242.4319689708</v>
      </c>
      <c r="N831" t="s">
        <v>63</v>
      </c>
    </row>
    <row r="832" spans="1:14" x14ac:dyDescent="0.35">
      <c r="A832" t="s">
        <v>72</v>
      </c>
      <c r="B832" t="s">
        <v>161</v>
      </c>
      <c r="C832" t="s">
        <v>42</v>
      </c>
      <c r="D832" t="s">
        <v>63</v>
      </c>
      <c r="E832" t="s">
        <v>16</v>
      </c>
      <c r="F832" t="s">
        <v>63</v>
      </c>
      <c r="G832" t="s">
        <v>63</v>
      </c>
      <c r="H832" t="s">
        <v>62</v>
      </c>
      <c r="I832" t="s">
        <v>63</v>
      </c>
      <c r="J832" t="s">
        <v>63</v>
      </c>
      <c r="K832" t="s">
        <v>63</v>
      </c>
      <c r="L832" t="s">
        <v>63</v>
      </c>
      <c r="M832">
        <v>0.1626802074</v>
      </c>
      <c r="N832" t="s">
        <v>63</v>
      </c>
    </row>
    <row r="833" spans="1:14" x14ac:dyDescent="0.35">
      <c r="A833" t="s">
        <v>72</v>
      </c>
      <c r="B833" t="s">
        <v>161</v>
      </c>
      <c r="C833" t="s">
        <v>42</v>
      </c>
      <c r="D833" t="s">
        <v>63</v>
      </c>
      <c r="E833" t="s">
        <v>17</v>
      </c>
      <c r="F833" t="s">
        <v>63</v>
      </c>
      <c r="G833" t="s">
        <v>63</v>
      </c>
      <c r="H833" t="s">
        <v>62</v>
      </c>
      <c r="I833" t="s">
        <v>63</v>
      </c>
      <c r="J833" t="s">
        <v>63</v>
      </c>
      <c r="K833" t="s">
        <v>63</v>
      </c>
      <c r="L833" t="s">
        <v>63</v>
      </c>
      <c r="M833">
        <v>1.5069193362</v>
      </c>
      <c r="N833" t="s">
        <v>63</v>
      </c>
    </row>
    <row r="834" spans="1:14" x14ac:dyDescent="0.35">
      <c r="A834" t="s">
        <v>72</v>
      </c>
      <c r="B834" t="s">
        <v>161</v>
      </c>
      <c r="C834" t="s">
        <v>42</v>
      </c>
      <c r="D834" t="s">
        <v>63</v>
      </c>
      <c r="E834" t="s">
        <v>18</v>
      </c>
      <c r="F834" t="s">
        <v>63</v>
      </c>
      <c r="G834" t="s">
        <v>63</v>
      </c>
      <c r="H834" t="s">
        <v>62</v>
      </c>
      <c r="I834" t="s">
        <v>63</v>
      </c>
      <c r="J834" t="s">
        <v>63</v>
      </c>
      <c r="K834" t="s">
        <v>63</v>
      </c>
      <c r="L834" t="s">
        <v>63</v>
      </c>
      <c r="M834">
        <v>24.831383263199999</v>
      </c>
      <c r="N834" t="s">
        <v>63</v>
      </c>
    </row>
    <row r="835" spans="1:14" x14ac:dyDescent="0.35">
      <c r="A835" t="s">
        <v>72</v>
      </c>
      <c r="B835" t="s">
        <v>161</v>
      </c>
      <c r="C835" t="s">
        <v>42</v>
      </c>
      <c r="D835" t="s">
        <v>63</v>
      </c>
      <c r="E835" t="s">
        <v>19</v>
      </c>
      <c r="F835" t="s">
        <v>63</v>
      </c>
      <c r="G835" t="s">
        <v>63</v>
      </c>
      <c r="H835" t="s">
        <v>62</v>
      </c>
      <c r="I835" t="s">
        <v>63</v>
      </c>
      <c r="J835" t="s">
        <v>63</v>
      </c>
      <c r="K835" t="s">
        <v>63</v>
      </c>
      <c r="L835" t="s">
        <v>63</v>
      </c>
      <c r="M835">
        <v>338.07709548359998</v>
      </c>
      <c r="N835" t="s">
        <v>63</v>
      </c>
    </row>
    <row r="836" spans="1:14" x14ac:dyDescent="0.35">
      <c r="A836" t="s">
        <v>72</v>
      </c>
      <c r="B836" t="s">
        <v>161</v>
      </c>
      <c r="C836" t="s">
        <v>42</v>
      </c>
      <c r="D836" t="s">
        <v>63</v>
      </c>
      <c r="E836" t="s">
        <v>111</v>
      </c>
      <c r="F836" t="s">
        <v>63</v>
      </c>
      <c r="G836" t="s">
        <v>63</v>
      </c>
      <c r="H836" t="s">
        <v>62</v>
      </c>
      <c r="I836" t="s">
        <v>63</v>
      </c>
      <c r="J836" t="s">
        <v>63</v>
      </c>
      <c r="K836" t="s">
        <v>63</v>
      </c>
      <c r="L836" t="s">
        <v>63</v>
      </c>
      <c r="M836">
        <v>17.78</v>
      </c>
      <c r="N836" t="s">
        <v>63</v>
      </c>
    </row>
    <row r="837" spans="1:14" x14ac:dyDescent="0.35">
      <c r="A837" t="s">
        <v>72</v>
      </c>
      <c r="B837" t="s">
        <v>161</v>
      </c>
      <c r="C837" t="s">
        <v>42</v>
      </c>
      <c r="D837" t="s">
        <v>63</v>
      </c>
      <c r="E837" t="s">
        <v>112</v>
      </c>
      <c r="F837" t="s">
        <v>63</v>
      </c>
      <c r="G837" t="s">
        <v>63</v>
      </c>
      <c r="H837" t="s">
        <v>62</v>
      </c>
      <c r="I837" t="s">
        <v>63</v>
      </c>
      <c r="J837" t="s">
        <v>63</v>
      </c>
      <c r="K837" t="s">
        <v>63</v>
      </c>
      <c r="L837" t="s">
        <v>63</v>
      </c>
      <c r="M837">
        <v>4.05</v>
      </c>
      <c r="N837" t="s">
        <v>63</v>
      </c>
    </row>
    <row r="838" spans="1:14" x14ac:dyDescent="0.35">
      <c r="A838" t="s">
        <v>72</v>
      </c>
      <c r="B838" t="s">
        <v>161</v>
      </c>
      <c r="C838" t="s">
        <v>42</v>
      </c>
      <c r="D838" t="s">
        <v>63</v>
      </c>
      <c r="E838" t="s">
        <v>61</v>
      </c>
      <c r="F838" t="s">
        <v>63</v>
      </c>
      <c r="G838" t="s">
        <v>63</v>
      </c>
      <c r="H838" t="s">
        <v>62</v>
      </c>
      <c r="I838" t="s">
        <v>63</v>
      </c>
      <c r="J838" t="s">
        <v>63</v>
      </c>
      <c r="K838" t="s">
        <v>63</v>
      </c>
      <c r="L838" t="s">
        <v>63</v>
      </c>
      <c r="M838">
        <v>11.2</v>
      </c>
      <c r="N838" t="s">
        <v>63</v>
      </c>
    </row>
    <row r="839" spans="1:14" x14ac:dyDescent="0.35">
      <c r="A839" t="s">
        <v>72</v>
      </c>
      <c r="B839" t="s">
        <v>161</v>
      </c>
      <c r="C839" t="s">
        <v>42</v>
      </c>
      <c r="D839" t="s">
        <v>63</v>
      </c>
      <c r="E839" t="s">
        <v>59</v>
      </c>
      <c r="F839" t="s">
        <v>63</v>
      </c>
      <c r="G839" t="s">
        <v>63</v>
      </c>
      <c r="H839" t="s">
        <v>62</v>
      </c>
      <c r="I839" t="s">
        <v>63</v>
      </c>
      <c r="J839" t="s">
        <v>63</v>
      </c>
      <c r="K839" t="s">
        <v>63</v>
      </c>
      <c r="L839" t="s">
        <v>63</v>
      </c>
      <c r="M839">
        <v>608.28</v>
      </c>
      <c r="N839" t="s">
        <v>63</v>
      </c>
    </row>
    <row r="840" spans="1:14" x14ac:dyDescent="0.35">
      <c r="A840" t="s">
        <v>72</v>
      </c>
      <c r="B840" t="s">
        <v>161</v>
      </c>
      <c r="C840" t="s">
        <v>42</v>
      </c>
      <c r="D840" t="s">
        <v>63</v>
      </c>
      <c r="E840" t="s">
        <v>64</v>
      </c>
      <c r="F840" t="s">
        <v>63</v>
      </c>
      <c r="G840" t="s">
        <v>63</v>
      </c>
      <c r="H840" t="s">
        <v>62</v>
      </c>
      <c r="I840" t="s">
        <v>63</v>
      </c>
      <c r="J840" t="s">
        <v>63</v>
      </c>
      <c r="K840" t="s">
        <v>63</v>
      </c>
      <c r="L840" t="s">
        <v>63</v>
      </c>
      <c r="M840">
        <v>112.5</v>
      </c>
      <c r="N840" t="s">
        <v>63</v>
      </c>
    </row>
    <row r="841" spans="1:14" x14ac:dyDescent="0.35">
      <c r="A841" t="s">
        <v>72</v>
      </c>
      <c r="B841" t="s">
        <v>161</v>
      </c>
      <c r="C841" t="s">
        <v>42</v>
      </c>
      <c r="D841" t="s">
        <v>63</v>
      </c>
      <c r="E841" t="s">
        <v>65</v>
      </c>
      <c r="F841" t="s">
        <v>63</v>
      </c>
      <c r="G841" t="s">
        <v>63</v>
      </c>
      <c r="H841" t="s">
        <v>62</v>
      </c>
      <c r="I841" t="s">
        <v>63</v>
      </c>
      <c r="J841" t="s">
        <v>63</v>
      </c>
      <c r="K841" t="s">
        <v>63</v>
      </c>
      <c r="L841" t="s">
        <v>63</v>
      </c>
      <c r="M841">
        <v>70.25</v>
      </c>
      <c r="N841" t="s">
        <v>63</v>
      </c>
    </row>
    <row r="842" spans="1:14" x14ac:dyDescent="0.35">
      <c r="A842" t="s">
        <v>72</v>
      </c>
      <c r="B842" t="s">
        <v>94</v>
      </c>
      <c r="C842" t="s">
        <v>42</v>
      </c>
      <c r="D842" t="s">
        <v>63</v>
      </c>
      <c r="E842" t="s">
        <v>33</v>
      </c>
      <c r="F842" t="s">
        <v>63</v>
      </c>
      <c r="G842" t="s">
        <v>63</v>
      </c>
      <c r="H842" t="s">
        <v>62</v>
      </c>
      <c r="I842" t="s">
        <v>63</v>
      </c>
      <c r="J842" t="s">
        <v>63</v>
      </c>
      <c r="K842" t="s">
        <v>63</v>
      </c>
      <c r="L842" t="s">
        <v>63</v>
      </c>
      <c r="M842">
        <v>176.22902295719999</v>
      </c>
      <c r="N842" t="s">
        <v>63</v>
      </c>
    </row>
    <row r="843" spans="1:14" x14ac:dyDescent="0.35">
      <c r="A843" t="s">
        <v>72</v>
      </c>
      <c r="B843" t="s">
        <v>94</v>
      </c>
      <c r="C843" t="s">
        <v>42</v>
      </c>
      <c r="D843" t="s">
        <v>63</v>
      </c>
      <c r="E843" t="s">
        <v>29</v>
      </c>
      <c r="F843" t="s">
        <v>63</v>
      </c>
      <c r="G843" t="s">
        <v>63</v>
      </c>
      <c r="H843" t="s">
        <v>62</v>
      </c>
      <c r="I843" t="s">
        <v>63</v>
      </c>
      <c r="J843" t="s">
        <v>63</v>
      </c>
      <c r="K843" t="s">
        <v>63</v>
      </c>
      <c r="L843" t="s">
        <v>63</v>
      </c>
      <c r="M843">
        <v>35.601329707002002</v>
      </c>
      <c r="N843" t="s">
        <v>63</v>
      </c>
    </row>
    <row r="844" spans="1:14" x14ac:dyDescent="0.35">
      <c r="A844" t="s">
        <v>72</v>
      </c>
      <c r="B844" t="s">
        <v>94</v>
      </c>
      <c r="C844" t="s">
        <v>42</v>
      </c>
      <c r="D844" t="s">
        <v>63</v>
      </c>
      <c r="E844" t="s">
        <v>27</v>
      </c>
      <c r="F844" t="s">
        <v>63</v>
      </c>
      <c r="G844" t="s">
        <v>63</v>
      </c>
      <c r="H844" t="s">
        <v>62</v>
      </c>
      <c r="I844" t="s">
        <v>63</v>
      </c>
      <c r="J844" t="s">
        <v>63</v>
      </c>
      <c r="K844" t="s">
        <v>63</v>
      </c>
      <c r="L844" t="s">
        <v>63</v>
      </c>
      <c r="M844">
        <v>15.052575042171</v>
      </c>
      <c r="N844" t="s">
        <v>63</v>
      </c>
    </row>
    <row r="845" spans="1:14" x14ac:dyDescent="0.35">
      <c r="A845" t="s">
        <v>72</v>
      </c>
      <c r="B845" t="s">
        <v>94</v>
      </c>
      <c r="C845" t="s">
        <v>42</v>
      </c>
      <c r="D845" t="s">
        <v>63</v>
      </c>
      <c r="E845" t="s">
        <v>28</v>
      </c>
      <c r="F845" t="s">
        <v>63</v>
      </c>
      <c r="G845" t="s">
        <v>63</v>
      </c>
      <c r="H845" t="s">
        <v>62</v>
      </c>
      <c r="I845" t="s">
        <v>63</v>
      </c>
      <c r="J845" t="s">
        <v>63</v>
      </c>
      <c r="K845" t="s">
        <v>63</v>
      </c>
      <c r="L845" t="s">
        <v>63</v>
      </c>
      <c r="M845">
        <v>61.322591285471901</v>
      </c>
      <c r="N845" t="s">
        <v>63</v>
      </c>
    </row>
    <row r="846" spans="1:14" x14ac:dyDescent="0.35">
      <c r="A846" t="s">
        <v>72</v>
      </c>
      <c r="B846" t="s">
        <v>94</v>
      </c>
      <c r="C846" t="s">
        <v>42</v>
      </c>
      <c r="D846" t="s">
        <v>63</v>
      </c>
      <c r="E846" t="s">
        <v>31</v>
      </c>
      <c r="F846" t="s">
        <v>63</v>
      </c>
      <c r="G846" t="s">
        <v>63</v>
      </c>
      <c r="H846" t="s">
        <v>62</v>
      </c>
      <c r="I846" t="s">
        <v>63</v>
      </c>
      <c r="J846" t="s">
        <v>63</v>
      </c>
      <c r="K846" t="s">
        <v>63</v>
      </c>
      <c r="L846" t="s">
        <v>63</v>
      </c>
      <c r="M846">
        <v>20.675879593200001</v>
      </c>
      <c r="N846" t="s">
        <v>63</v>
      </c>
    </row>
    <row r="847" spans="1:14" x14ac:dyDescent="0.35">
      <c r="A847" t="s">
        <v>72</v>
      </c>
      <c r="B847" t="s">
        <v>94</v>
      </c>
      <c r="C847" t="s">
        <v>42</v>
      </c>
      <c r="D847" t="s">
        <v>63</v>
      </c>
      <c r="E847" t="s">
        <v>32</v>
      </c>
      <c r="F847" t="s">
        <v>63</v>
      </c>
      <c r="G847" t="s">
        <v>63</v>
      </c>
      <c r="H847" t="s">
        <v>62</v>
      </c>
      <c r="I847" t="s">
        <v>63</v>
      </c>
      <c r="J847" t="s">
        <v>63</v>
      </c>
      <c r="K847" t="s">
        <v>63</v>
      </c>
      <c r="L847" t="s">
        <v>63</v>
      </c>
      <c r="M847">
        <v>0</v>
      </c>
      <c r="N847" t="s">
        <v>63</v>
      </c>
    </row>
    <row r="848" spans="1:14" x14ac:dyDescent="0.35">
      <c r="A848" t="s">
        <v>72</v>
      </c>
      <c r="B848" t="s">
        <v>94</v>
      </c>
      <c r="C848" t="s">
        <v>42</v>
      </c>
      <c r="D848" t="s">
        <v>63</v>
      </c>
      <c r="E848" t="s">
        <v>30</v>
      </c>
      <c r="F848" t="s">
        <v>63</v>
      </c>
      <c r="G848" t="s">
        <v>63</v>
      </c>
      <c r="H848" t="s">
        <v>62</v>
      </c>
      <c r="I848" t="s">
        <v>63</v>
      </c>
      <c r="J848" t="s">
        <v>63</v>
      </c>
      <c r="K848" t="s">
        <v>63</v>
      </c>
      <c r="L848" t="s">
        <v>63</v>
      </c>
      <c r="M848">
        <v>51.689698983</v>
      </c>
      <c r="N848" t="s">
        <v>63</v>
      </c>
    </row>
    <row r="849" spans="1:14" x14ac:dyDescent="0.35">
      <c r="A849" t="s">
        <v>72</v>
      </c>
      <c r="B849" t="s">
        <v>94</v>
      </c>
      <c r="C849" t="s">
        <v>42</v>
      </c>
      <c r="D849" t="s">
        <v>63</v>
      </c>
      <c r="E849" t="s">
        <v>45</v>
      </c>
      <c r="F849" t="s">
        <v>63</v>
      </c>
      <c r="G849" t="s">
        <v>63</v>
      </c>
      <c r="H849" t="s">
        <v>62</v>
      </c>
      <c r="I849" t="s">
        <v>63</v>
      </c>
      <c r="J849" t="s">
        <v>63</v>
      </c>
      <c r="K849" t="s">
        <v>63</v>
      </c>
      <c r="L849" t="s">
        <v>63</v>
      </c>
      <c r="M849">
        <v>31.272267884714999</v>
      </c>
      <c r="N849" t="s">
        <v>63</v>
      </c>
    </row>
    <row r="850" spans="1:14" x14ac:dyDescent="0.35">
      <c r="A850" t="s">
        <v>72</v>
      </c>
      <c r="B850" t="s">
        <v>94</v>
      </c>
      <c r="C850" t="s">
        <v>42</v>
      </c>
      <c r="D850" t="s">
        <v>63</v>
      </c>
      <c r="E850" t="s">
        <v>46</v>
      </c>
      <c r="F850" t="s">
        <v>63</v>
      </c>
      <c r="G850" t="s">
        <v>63</v>
      </c>
      <c r="H850" t="s">
        <v>62</v>
      </c>
      <c r="I850" t="s">
        <v>63</v>
      </c>
      <c r="J850" t="s">
        <v>63</v>
      </c>
      <c r="K850" t="s">
        <v>63</v>
      </c>
      <c r="L850" t="s">
        <v>63</v>
      </c>
      <c r="M850">
        <v>6.7351647320986903</v>
      </c>
      <c r="N850" t="s">
        <v>63</v>
      </c>
    </row>
    <row r="851" spans="1:14" x14ac:dyDescent="0.35">
      <c r="A851" t="s">
        <v>72</v>
      </c>
      <c r="B851" t="s">
        <v>94</v>
      </c>
      <c r="C851" t="s">
        <v>42</v>
      </c>
      <c r="D851" t="s">
        <v>63</v>
      </c>
      <c r="E851" t="s">
        <v>36</v>
      </c>
      <c r="F851" t="s">
        <v>63</v>
      </c>
      <c r="G851" t="s">
        <v>63</v>
      </c>
      <c r="H851" t="s">
        <v>62</v>
      </c>
      <c r="I851" t="s">
        <v>63</v>
      </c>
      <c r="J851" t="s">
        <v>63</v>
      </c>
      <c r="K851" t="s">
        <v>63</v>
      </c>
      <c r="L851" t="s">
        <v>63</v>
      </c>
      <c r="M851">
        <v>133.18722562504101</v>
      </c>
      <c r="N851" t="s">
        <v>63</v>
      </c>
    </row>
    <row r="852" spans="1:14" x14ac:dyDescent="0.35">
      <c r="A852" t="s">
        <v>72</v>
      </c>
      <c r="B852" t="s">
        <v>94</v>
      </c>
      <c r="C852" t="s">
        <v>42</v>
      </c>
      <c r="D852" t="s">
        <v>63</v>
      </c>
      <c r="E852" t="s">
        <v>79</v>
      </c>
      <c r="F852" t="s">
        <v>63</v>
      </c>
      <c r="G852" t="s">
        <v>63</v>
      </c>
      <c r="H852" t="s">
        <v>62</v>
      </c>
      <c r="I852" t="s">
        <v>63</v>
      </c>
      <c r="J852" t="s">
        <v>63</v>
      </c>
      <c r="K852" t="s">
        <v>63</v>
      </c>
      <c r="L852" t="s">
        <v>63</v>
      </c>
      <c r="M852">
        <v>174.29561314559999</v>
      </c>
      <c r="N852" t="s">
        <v>63</v>
      </c>
    </row>
    <row r="853" spans="1:14" x14ac:dyDescent="0.35">
      <c r="A853" t="s">
        <v>72</v>
      </c>
      <c r="B853" t="s">
        <v>94</v>
      </c>
      <c r="C853" t="s">
        <v>42</v>
      </c>
      <c r="D853" t="s">
        <v>63</v>
      </c>
      <c r="E853" t="s">
        <v>80</v>
      </c>
      <c r="F853" t="s">
        <v>63</v>
      </c>
      <c r="G853" t="s">
        <v>63</v>
      </c>
      <c r="H853" t="s">
        <v>62</v>
      </c>
      <c r="I853" t="s">
        <v>63</v>
      </c>
      <c r="J853" t="s">
        <v>63</v>
      </c>
      <c r="K853" t="s">
        <v>63</v>
      </c>
      <c r="L853" t="s">
        <v>63</v>
      </c>
      <c r="M853">
        <v>90.5509733970746</v>
      </c>
      <c r="N853" t="s">
        <v>63</v>
      </c>
    </row>
    <row r="854" spans="1:14" x14ac:dyDescent="0.35">
      <c r="A854" t="s">
        <v>72</v>
      </c>
      <c r="B854" t="s">
        <v>94</v>
      </c>
      <c r="C854" t="s">
        <v>42</v>
      </c>
      <c r="D854" t="s">
        <v>63</v>
      </c>
      <c r="E854" t="s">
        <v>37</v>
      </c>
      <c r="F854" t="s">
        <v>63</v>
      </c>
      <c r="G854" t="s">
        <v>63</v>
      </c>
      <c r="H854" t="s">
        <v>62</v>
      </c>
      <c r="I854" t="s">
        <v>63</v>
      </c>
      <c r="J854" t="s">
        <v>63</v>
      </c>
      <c r="K854" t="s">
        <v>63</v>
      </c>
      <c r="L854" t="s">
        <v>63</v>
      </c>
      <c r="M854">
        <v>6.0979999999999999</v>
      </c>
      <c r="N854" t="s">
        <v>63</v>
      </c>
    </row>
    <row r="855" spans="1:14" x14ac:dyDescent="0.35">
      <c r="A855" t="s">
        <v>72</v>
      </c>
      <c r="B855" t="s">
        <v>94</v>
      </c>
      <c r="C855" t="s">
        <v>42</v>
      </c>
      <c r="D855" t="s">
        <v>63</v>
      </c>
      <c r="E855" t="s">
        <v>81</v>
      </c>
      <c r="F855" t="s">
        <v>63</v>
      </c>
      <c r="G855" t="s">
        <v>63</v>
      </c>
      <c r="H855" t="s">
        <v>62</v>
      </c>
      <c r="I855" t="s">
        <v>63</v>
      </c>
      <c r="J855" t="s">
        <v>63</v>
      </c>
      <c r="K855" t="s">
        <v>63</v>
      </c>
      <c r="L855" t="s">
        <v>63</v>
      </c>
      <c r="M855">
        <v>78.051439739571407</v>
      </c>
      <c r="N855" t="s">
        <v>63</v>
      </c>
    </row>
    <row r="856" spans="1:14" x14ac:dyDescent="0.35">
      <c r="A856" t="s">
        <v>72</v>
      </c>
      <c r="B856" t="s">
        <v>94</v>
      </c>
      <c r="C856" t="s">
        <v>42</v>
      </c>
      <c r="D856" t="s">
        <v>63</v>
      </c>
      <c r="E856" t="s">
        <v>35</v>
      </c>
      <c r="F856" t="s">
        <v>63</v>
      </c>
      <c r="G856" t="s">
        <v>63</v>
      </c>
      <c r="H856" t="s">
        <v>62</v>
      </c>
      <c r="I856" t="s">
        <v>63</v>
      </c>
      <c r="J856" t="s">
        <v>63</v>
      </c>
      <c r="K856" t="s">
        <v>63</v>
      </c>
      <c r="L856" t="s">
        <v>63</v>
      </c>
      <c r="M856">
        <v>1105.3</v>
      </c>
      <c r="N856" t="s">
        <v>63</v>
      </c>
    </row>
    <row r="857" spans="1:14" x14ac:dyDescent="0.35">
      <c r="A857" t="s">
        <v>72</v>
      </c>
      <c r="B857" t="s">
        <v>94</v>
      </c>
      <c r="C857" t="s">
        <v>42</v>
      </c>
      <c r="D857" t="s">
        <v>63</v>
      </c>
      <c r="E857" t="s">
        <v>38</v>
      </c>
      <c r="F857" t="s">
        <v>63</v>
      </c>
      <c r="G857" t="s">
        <v>63</v>
      </c>
      <c r="H857" t="s">
        <v>62</v>
      </c>
      <c r="I857" t="s">
        <v>63</v>
      </c>
      <c r="J857" t="s">
        <v>63</v>
      </c>
      <c r="K857" t="s">
        <v>63</v>
      </c>
      <c r="L857" t="s">
        <v>63</v>
      </c>
      <c r="M857">
        <v>48.328000000000003</v>
      </c>
      <c r="N857" t="s">
        <v>63</v>
      </c>
    </row>
    <row r="858" spans="1:14" x14ac:dyDescent="0.35">
      <c r="A858" t="s">
        <v>72</v>
      </c>
      <c r="B858" t="s">
        <v>94</v>
      </c>
      <c r="C858" t="s">
        <v>42</v>
      </c>
      <c r="D858" t="s">
        <v>63</v>
      </c>
      <c r="E858" t="s">
        <v>39</v>
      </c>
      <c r="F858" t="s">
        <v>63</v>
      </c>
      <c r="G858" t="s">
        <v>63</v>
      </c>
      <c r="H858" t="s">
        <v>62</v>
      </c>
      <c r="I858" t="s">
        <v>63</v>
      </c>
      <c r="J858" t="s">
        <v>63</v>
      </c>
      <c r="K858" t="s">
        <v>63</v>
      </c>
      <c r="L858" t="s">
        <v>63</v>
      </c>
      <c r="M858">
        <v>600.73297044337403</v>
      </c>
      <c r="N858" t="s">
        <v>63</v>
      </c>
    </row>
    <row r="859" spans="1:14" x14ac:dyDescent="0.35">
      <c r="A859" t="s">
        <v>72</v>
      </c>
      <c r="B859" t="s">
        <v>94</v>
      </c>
      <c r="C859" t="s">
        <v>42</v>
      </c>
      <c r="D859" t="s">
        <v>63</v>
      </c>
      <c r="E859" t="s">
        <v>82</v>
      </c>
      <c r="F859" t="s">
        <v>63</v>
      </c>
      <c r="G859" t="s">
        <v>63</v>
      </c>
      <c r="H859" t="s">
        <v>62</v>
      </c>
      <c r="I859" t="s">
        <v>63</v>
      </c>
      <c r="J859" t="s">
        <v>63</v>
      </c>
      <c r="K859" t="s">
        <v>63</v>
      </c>
      <c r="L859" t="s">
        <v>63</v>
      </c>
      <c r="M859">
        <v>21.6285794654165</v>
      </c>
      <c r="N859" t="s">
        <v>63</v>
      </c>
    </row>
    <row r="860" spans="1:14" x14ac:dyDescent="0.35">
      <c r="A860" t="s">
        <v>72</v>
      </c>
      <c r="B860" t="s">
        <v>94</v>
      </c>
      <c r="C860" t="s">
        <v>42</v>
      </c>
      <c r="D860" t="s">
        <v>63</v>
      </c>
      <c r="E860" t="s">
        <v>20</v>
      </c>
      <c r="F860" t="s">
        <v>63</v>
      </c>
      <c r="G860" t="s">
        <v>63</v>
      </c>
      <c r="H860" t="s">
        <v>62</v>
      </c>
      <c r="I860" t="s">
        <v>63</v>
      </c>
      <c r="J860" t="s">
        <v>63</v>
      </c>
      <c r="K860" t="s">
        <v>63</v>
      </c>
      <c r="L860" t="s">
        <v>63</v>
      </c>
      <c r="M860">
        <v>2.5819618788000001</v>
      </c>
      <c r="N860" t="s">
        <v>63</v>
      </c>
    </row>
    <row r="861" spans="1:14" x14ac:dyDescent="0.35">
      <c r="A861" t="s">
        <v>72</v>
      </c>
      <c r="B861" t="s">
        <v>94</v>
      </c>
      <c r="C861" t="s">
        <v>42</v>
      </c>
      <c r="D861" t="s">
        <v>63</v>
      </c>
      <c r="E861" t="s">
        <v>40</v>
      </c>
      <c r="F861" t="s">
        <v>63</v>
      </c>
      <c r="G861" t="s">
        <v>63</v>
      </c>
      <c r="H861" t="s">
        <v>62</v>
      </c>
      <c r="I861" t="s">
        <v>63</v>
      </c>
      <c r="J861" t="s">
        <v>63</v>
      </c>
      <c r="K861" t="s">
        <v>63</v>
      </c>
      <c r="L861" t="s">
        <v>63</v>
      </c>
      <c r="M861">
        <v>69.130800374399996</v>
      </c>
      <c r="N861" t="s">
        <v>63</v>
      </c>
    </row>
    <row r="862" spans="1:14" x14ac:dyDescent="0.35">
      <c r="A862" t="s">
        <v>72</v>
      </c>
      <c r="B862" t="s">
        <v>94</v>
      </c>
      <c r="C862" t="s">
        <v>42</v>
      </c>
      <c r="D862" t="s">
        <v>63</v>
      </c>
      <c r="E862" t="s">
        <v>49</v>
      </c>
      <c r="F862" t="s">
        <v>63</v>
      </c>
      <c r="G862" t="s">
        <v>63</v>
      </c>
      <c r="H862" t="s">
        <v>62</v>
      </c>
      <c r="I862" t="s">
        <v>63</v>
      </c>
      <c r="J862" t="s">
        <v>63</v>
      </c>
      <c r="K862" t="s">
        <v>63</v>
      </c>
      <c r="L862" t="s">
        <v>63</v>
      </c>
      <c r="M862">
        <v>86.673113620541301</v>
      </c>
      <c r="N862" t="s">
        <v>63</v>
      </c>
    </row>
    <row r="863" spans="1:14" x14ac:dyDescent="0.35">
      <c r="A863" t="s">
        <v>72</v>
      </c>
      <c r="B863" t="s">
        <v>94</v>
      </c>
      <c r="C863" t="s">
        <v>42</v>
      </c>
      <c r="D863" t="s">
        <v>63</v>
      </c>
      <c r="E863" t="s">
        <v>25</v>
      </c>
      <c r="F863" t="s">
        <v>63</v>
      </c>
      <c r="G863" t="s">
        <v>63</v>
      </c>
      <c r="H863" t="s">
        <v>62</v>
      </c>
      <c r="I863" t="s">
        <v>63</v>
      </c>
      <c r="J863" t="s">
        <v>63</v>
      </c>
      <c r="K863" t="s">
        <v>63</v>
      </c>
      <c r="L863" t="s">
        <v>63</v>
      </c>
      <c r="M863">
        <v>77.247435508886596</v>
      </c>
      <c r="N863" t="s">
        <v>63</v>
      </c>
    </row>
    <row r="864" spans="1:14" x14ac:dyDescent="0.35">
      <c r="A864" t="s">
        <v>72</v>
      </c>
      <c r="B864" t="s">
        <v>94</v>
      </c>
      <c r="C864" t="s">
        <v>42</v>
      </c>
      <c r="D864" t="s">
        <v>63</v>
      </c>
      <c r="E864" t="s">
        <v>44</v>
      </c>
      <c r="F864" t="s">
        <v>63</v>
      </c>
      <c r="G864" t="s">
        <v>63</v>
      </c>
      <c r="H864" t="s">
        <v>62</v>
      </c>
      <c r="I864" t="s">
        <v>63</v>
      </c>
      <c r="J864" t="s">
        <v>63</v>
      </c>
      <c r="K864" t="s">
        <v>63</v>
      </c>
      <c r="L864" t="s">
        <v>63</v>
      </c>
      <c r="M864">
        <v>89.903804179477405</v>
      </c>
      <c r="N864" t="s">
        <v>63</v>
      </c>
    </row>
    <row r="865" spans="1:14" x14ac:dyDescent="0.35">
      <c r="A865" t="s">
        <v>72</v>
      </c>
      <c r="B865" t="s">
        <v>94</v>
      </c>
      <c r="C865" t="s">
        <v>42</v>
      </c>
      <c r="D865" t="s">
        <v>63</v>
      </c>
      <c r="E865" t="s">
        <v>50</v>
      </c>
      <c r="F865" t="s">
        <v>63</v>
      </c>
      <c r="G865" t="s">
        <v>63</v>
      </c>
      <c r="H865" t="s">
        <v>62</v>
      </c>
      <c r="I865" t="s">
        <v>63</v>
      </c>
      <c r="J865" t="s">
        <v>63</v>
      </c>
      <c r="K865" t="s">
        <v>63</v>
      </c>
      <c r="L865" t="s">
        <v>63</v>
      </c>
      <c r="M865">
        <v>58.518289846832701</v>
      </c>
      <c r="N865" t="s">
        <v>63</v>
      </c>
    </row>
    <row r="866" spans="1:14" x14ac:dyDescent="0.35">
      <c r="A866" t="s">
        <v>72</v>
      </c>
      <c r="B866" t="s">
        <v>94</v>
      </c>
      <c r="C866" t="s">
        <v>42</v>
      </c>
      <c r="D866" t="s">
        <v>63</v>
      </c>
      <c r="E866" t="s">
        <v>26</v>
      </c>
      <c r="F866" t="s">
        <v>63</v>
      </c>
      <c r="G866" t="s">
        <v>63</v>
      </c>
      <c r="H866" t="s">
        <v>62</v>
      </c>
      <c r="I866" t="s">
        <v>63</v>
      </c>
      <c r="J866" t="s">
        <v>63</v>
      </c>
      <c r="K866" t="s">
        <v>63</v>
      </c>
      <c r="L866" t="s">
        <v>63</v>
      </c>
      <c r="M866">
        <v>0.474844844253271</v>
      </c>
      <c r="N866" t="s">
        <v>63</v>
      </c>
    </row>
    <row r="867" spans="1:14" x14ac:dyDescent="0.35">
      <c r="A867" t="s">
        <v>72</v>
      </c>
      <c r="B867" t="s">
        <v>94</v>
      </c>
      <c r="C867" t="s">
        <v>42</v>
      </c>
      <c r="D867" t="s">
        <v>63</v>
      </c>
      <c r="E867" t="s">
        <v>21</v>
      </c>
      <c r="F867" t="s">
        <v>63</v>
      </c>
      <c r="G867" t="s">
        <v>63</v>
      </c>
      <c r="H867" t="s">
        <v>62</v>
      </c>
      <c r="I867" t="s">
        <v>63</v>
      </c>
      <c r="J867" t="s">
        <v>63</v>
      </c>
      <c r="K867" t="s">
        <v>63</v>
      </c>
      <c r="L867" t="s">
        <v>63</v>
      </c>
      <c r="M867">
        <v>37.051075916961103</v>
      </c>
      <c r="N867" t="s">
        <v>63</v>
      </c>
    </row>
    <row r="868" spans="1:14" x14ac:dyDescent="0.35">
      <c r="A868" t="s">
        <v>72</v>
      </c>
      <c r="B868" t="s">
        <v>94</v>
      </c>
      <c r="C868" t="s">
        <v>42</v>
      </c>
      <c r="D868" t="s">
        <v>63</v>
      </c>
      <c r="E868" t="s">
        <v>47</v>
      </c>
      <c r="F868" t="s">
        <v>63</v>
      </c>
      <c r="G868" t="s">
        <v>63</v>
      </c>
      <c r="H868" t="s">
        <v>62</v>
      </c>
      <c r="I868" t="s">
        <v>63</v>
      </c>
      <c r="J868" t="s">
        <v>63</v>
      </c>
      <c r="K868" t="s">
        <v>63</v>
      </c>
      <c r="L868" t="s">
        <v>63</v>
      </c>
      <c r="M868">
        <v>115.732671351704</v>
      </c>
      <c r="N868" t="s">
        <v>63</v>
      </c>
    </row>
    <row r="869" spans="1:14" x14ac:dyDescent="0.35">
      <c r="A869" t="s">
        <v>72</v>
      </c>
      <c r="B869" t="s">
        <v>94</v>
      </c>
      <c r="C869" t="s">
        <v>42</v>
      </c>
      <c r="D869" t="s">
        <v>63</v>
      </c>
      <c r="E869" t="s">
        <v>48</v>
      </c>
      <c r="F869" t="s">
        <v>63</v>
      </c>
      <c r="G869" t="s">
        <v>63</v>
      </c>
      <c r="H869" t="s">
        <v>62</v>
      </c>
      <c r="I869" t="s">
        <v>63</v>
      </c>
      <c r="J869" t="s">
        <v>63</v>
      </c>
      <c r="K869" t="s">
        <v>63</v>
      </c>
      <c r="L869" t="s">
        <v>63</v>
      </c>
      <c r="M869">
        <v>31.633603558631101</v>
      </c>
      <c r="N869" t="s">
        <v>63</v>
      </c>
    </row>
    <row r="870" spans="1:14" x14ac:dyDescent="0.35">
      <c r="A870" t="s">
        <v>72</v>
      </c>
      <c r="B870" t="s">
        <v>94</v>
      </c>
      <c r="C870" t="s">
        <v>42</v>
      </c>
      <c r="D870" t="s">
        <v>63</v>
      </c>
      <c r="E870" t="s">
        <v>15</v>
      </c>
      <c r="F870" t="s">
        <v>63</v>
      </c>
      <c r="G870" t="s">
        <v>63</v>
      </c>
      <c r="H870" t="s">
        <v>62</v>
      </c>
      <c r="I870" t="s">
        <v>63</v>
      </c>
      <c r="J870" t="s">
        <v>63</v>
      </c>
      <c r="K870" t="s">
        <v>63</v>
      </c>
      <c r="L870" t="s">
        <v>63</v>
      </c>
      <c r="M870">
        <v>0.54145372319999996</v>
      </c>
      <c r="N870" t="s">
        <v>63</v>
      </c>
    </row>
    <row r="871" spans="1:14" x14ac:dyDescent="0.35">
      <c r="A871" t="s">
        <v>72</v>
      </c>
      <c r="B871" t="s">
        <v>94</v>
      </c>
      <c r="C871" t="s">
        <v>42</v>
      </c>
      <c r="D871" t="s">
        <v>63</v>
      </c>
      <c r="E871" t="s">
        <v>14</v>
      </c>
      <c r="F871" t="s">
        <v>63</v>
      </c>
      <c r="G871" t="s">
        <v>63</v>
      </c>
      <c r="H871" t="s">
        <v>62</v>
      </c>
      <c r="I871" t="s">
        <v>63</v>
      </c>
      <c r="J871" t="s">
        <v>63</v>
      </c>
      <c r="K871" t="s">
        <v>63</v>
      </c>
      <c r="L871" t="s">
        <v>63</v>
      </c>
      <c r="M871">
        <v>176.72738613480001</v>
      </c>
      <c r="N871" t="s">
        <v>63</v>
      </c>
    </row>
    <row r="872" spans="1:14" x14ac:dyDescent="0.35">
      <c r="A872" t="s">
        <v>72</v>
      </c>
      <c r="B872" t="s">
        <v>94</v>
      </c>
      <c r="C872" t="s">
        <v>42</v>
      </c>
      <c r="D872" t="s">
        <v>63</v>
      </c>
      <c r="E872" t="s">
        <v>16</v>
      </c>
      <c r="F872" t="s">
        <v>63</v>
      </c>
      <c r="G872" t="s">
        <v>63</v>
      </c>
      <c r="H872" t="s">
        <v>62</v>
      </c>
      <c r="I872" t="s">
        <v>63</v>
      </c>
      <c r="J872" t="s">
        <v>63</v>
      </c>
      <c r="K872" t="s">
        <v>63</v>
      </c>
      <c r="L872" t="s">
        <v>63</v>
      </c>
      <c r="M872">
        <v>20.499374362859999</v>
      </c>
      <c r="N872" t="s">
        <v>63</v>
      </c>
    </row>
    <row r="873" spans="1:14" x14ac:dyDescent="0.35">
      <c r="A873" t="s">
        <v>72</v>
      </c>
      <c r="B873" t="s">
        <v>94</v>
      </c>
      <c r="C873" t="s">
        <v>42</v>
      </c>
      <c r="D873" t="s">
        <v>63</v>
      </c>
      <c r="E873" t="s">
        <v>17</v>
      </c>
      <c r="F873" t="s">
        <v>63</v>
      </c>
      <c r="G873" t="s">
        <v>63</v>
      </c>
      <c r="H873" t="s">
        <v>62</v>
      </c>
      <c r="I873" t="s">
        <v>63</v>
      </c>
      <c r="J873" t="s">
        <v>63</v>
      </c>
      <c r="K873" t="s">
        <v>63</v>
      </c>
      <c r="L873" t="s">
        <v>63</v>
      </c>
      <c r="M873">
        <v>10.54928548314</v>
      </c>
      <c r="N873" t="s">
        <v>63</v>
      </c>
    </row>
    <row r="874" spans="1:14" x14ac:dyDescent="0.35">
      <c r="A874" t="s">
        <v>72</v>
      </c>
      <c r="B874" t="s">
        <v>94</v>
      </c>
      <c r="C874" t="s">
        <v>42</v>
      </c>
      <c r="D874" t="s">
        <v>63</v>
      </c>
      <c r="E874" t="s">
        <v>18</v>
      </c>
      <c r="F874" t="s">
        <v>63</v>
      </c>
      <c r="G874" t="s">
        <v>63</v>
      </c>
      <c r="H874" t="s">
        <v>62</v>
      </c>
      <c r="I874" t="s">
        <v>63</v>
      </c>
      <c r="J874" t="s">
        <v>63</v>
      </c>
      <c r="K874" t="s">
        <v>63</v>
      </c>
      <c r="L874" t="s">
        <v>63</v>
      </c>
      <c r="M874">
        <v>28.7770110228</v>
      </c>
      <c r="N874" t="s">
        <v>63</v>
      </c>
    </row>
    <row r="875" spans="1:14" x14ac:dyDescent="0.35">
      <c r="A875" t="s">
        <v>72</v>
      </c>
      <c r="B875" t="s">
        <v>94</v>
      </c>
      <c r="C875" t="s">
        <v>42</v>
      </c>
      <c r="D875" t="s">
        <v>63</v>
      </c>
      <c r="E875" t="s">
        <v>19</v>
      </c>
      <c r="F875" t="s">
        <v>63</v>
      </c>
      <c r="G875" t="s">
        <v>63</v>
      </c>
      <c r="H875" t="s">
        <v>62</v>
      </c>
      <c r="I875" t="s">
        <v>63</v>
      </c>
      <c r="J875" t="s">
        <v>63</v>
      </c>
      <c r="K875" t="s">
        <v>63</v>
      </c>
      <c r="L875" t="s">
        <v>63</v>
      </c>
      <c r="M875">
        <v>33.049803707999999</v>
      </c>
      <c r="N875" t="s">
        <v>63</v>
      </c>
    </row>
    <row r="876" spans="1:14" x14ac:dyDescent="0.35">
      <c r="A876" t="s">
        <v>72</v>
      </c>
      <c r="B876" t="s">
        <v>94</v>
      </c>
      <c r="C876" t="s">
        <v>42</v>
      </c>
      <c r="D876" t="s">
        <v>63</v>
      </c>
      <c r="E876" t="s">
        <v>111</v>
      </c>
      <c r="F876" t="s">
        <v>63</v>
      </c>
      <c r="G876" t="s">
        <v>63</v>
      </c>
      <c r="H876" t="s">
        <v>62</v>
      </c>
      <c r="I876" t="s">
        <v>63</v>
      </c>
      <c r="J876" t="s">
        <v>63</v>
      </c>
      <c r="K876" t="s">
        <v>63</v>
      </c>
      <c r="L876" t="s">
        <v>63</v>
      </c>
      <c r="M876">
        <v>91.49</v>
      </c>
      <c r="N876" t="s">
        <v>63</v>
      </c>
    </row>
    <row r="877" spans="1:14" x14ac:dyDescent="0.35">
      <c r="A877" t="s">
        <v>72</v>
      </c>
      <c r="B877" t="s">
        <v>94</v>
      </c>
      <c r="C877" t="s">
        <v>42</v>
      </c>
      <c r="D877" t="s">
        <v>63</v>
      </c>
      <c r="E877" t="s">
        <v>112</v>
      </c>
      <c r="F877" t="s">
        <v>63</v>
      </c>
      <c r="G877" t="s">
        <v>63</v>
      </c>
      <c r="H877" t="s">
        <v>62</v>
      </c>
      <c r="I877" t="s">
        <v>63</v>
      </c>
      <c r="J877" t="s">
        <v>63</v>
      </c>
      <c r="K877" t="s">
        <v>63</v>
      </c>
      <c r="L877" t="s">
        <v>63</v>
      </c>
      <c r="M877">
        <v>4.2</v>
      </c>
      <c r="N877" t="s">
        <v>63</v>
      </c>
    </row>
    <row r="878" spans="1:14" x14ac:dyDescent="0.35">
      <c r="A878" t="s">
        <v>72</v>
      </c>
      <c r="B878" t="s">
        <v>94</v>
      </c>
      <c r="C878" t="s">
        <v>42</v>
      </c>
      <c r="D878" t="s">
        <v>63</v>
      </c>
      <c r="E878" t="s">
        <v>61</v>
      </c>
      <c r="F878" t="s">
        <v>63</v>
      </c>
      <c r="G878" t="s">
        <v>63</v>
      </c>
      <c r="H878" t="s">
        <v>62</v>
      </c>
      <c r="I878" t="s">
        <v>63</v>
      </c>
      <c r="J878" t="s">
        <v>63</v>
      </c>
      <c r="K878" t="s">
        <v>63</v>
      </c>
      <c r="L878" t="s">
        <v>63</v>
      </c>
      <c r="M878">
        <v>5.25</v>
      </c>
      <c r="N878" t="s">
        <v>63</v>
      </c>
    </row>
    <row r="879" spans="1:14" x14ac:dyDescent="0.35">
      <c r="A879" t="s">
        <v>72</v>
      </c>
      <c r="B879" t="s">
        <v>94</v>
      </c>
      <c r="C879" t="s">
        <v>42</v>
      </c>
      <c r="D879" t="s">
        <v>63</v>
      </c>
      <c r="E879" t="s">
        <v>59</v>
      </c>
      <c r="F879" t="s">
        <v>63</v>
      </c>
      <c r="G879" t="s">
        <v>63</v>
      </c>
      <c r="H879" t="s">
        <v>62</v>
      </c>
      <c r="I879" t="s">
        <v>63</v>
      </c>
      <c r="J879" t="s">
        <v>63</v>
      </c>
      <c r="K879" t="s">
        <v>63</v>
      </c>
      <c r="L879" t="s">
        <v>63</v>
      </c>
      <c r="M879">
        <v>676.32</v>
      </c>
      <c r="N879" t="s">
        <v>63</v>
      </c>
    </row>
    <row r="880" spans="1:14" x14ac:dyDescent="0.35">
      <c r="A880" t="s">
        <v>72</v>
      </c>
      <c r="B880" t="s">
        <v>94</v>
      </c>
      <c r="C880" t="s">
        <v>42</v>
      </c>
      <c r="D880" t="s">
        <v>63</v>
      </c>
      <c r="E880" t="s">
        <v>64</v>
      </c>
      <c r="F880" t="s">
        <v>63</v>
      </c>
      <c r="G880" t="s">
        <v>63</v>
      </c>
      <c r="H880" t="s">
        <v>62</v>
      </c>
      <c r="I880" t="s">
        <v>63</v>
      </c>
      <c r="J880" t="s">
        <v>63</v>
      </c>
      <c r="K880" t="s">
        <v>63</v>
      </c>
      <c r="L880" t="s">
        <v>63</v>
      </c>
      <c r="M880">
        <v>47.5</v>
      </c>
      <c r="N880" t="s">
        <v>63</v>
      </c>
    </row>
    <row r="881" spans="1:14" x14ac:dyDescent="0.35">
      <c r="A881" t="s">
        <v>72</v>
      </c>
      <c r="B881" t="s">
        <v>94</v>
      </c>
      <c r="C881" t="s">
        <v>42</v>
      </c>
      <c r="D881" t="s">
        <v>63</v>
      </c>
      <c r="E881" t="s">
        <v>65</v>
      </c>
      <c r="F881" t="s">
        <v>63</v>
      </c>
      <c r="G881" t="s">
        <v>63</v>
      </c>
      <c r="H881" t="s">
        <v>62</v>
      </c>
      <c r="I881" t="s">
        <v>63</v>
      </c>
      <c r="J881" t="s">
        <v>63</v>
      </c>
      <c r="K881" t="s">
        <v>63</v>
      </c>
      <c r="L881" t="s">
        <v>63</v>
      </c>
      <c r="M881">
        <v>47.75</v>
      </c>
      <c r="N881" t="s">
        <v>63</v>
      </c>
    </row>
    <row r="882" spans="1:14" x14ac:dyDescent="0.35">
      <c r="A882" t="s">
        <v>72</v>
      </c>
      <c r="B882" t="s">
        <v>162</v>
      </c>
      <c r="C882" t="s">
        <v>42</v>
      </c>
      <c r="D882" t="s">
        <v>63</v>
      </c>
      <c r="E882" t="s">
        <v>33</v>
      </c>
      <c r="F882" t="s">
        <v>63</v>
      </c>
      <c r="G882" t="s">
        <v>63</v>
      </c>
      <c r="H882" t="s">
        <v>62</v>
      </c>
      <c r="I882" t="s">
        <v>63</v>
      </c>
      <c r="J882" t="s">
        <v>63</v>
      </c>
      <c r="K882" t="s">
        <v>63</v>
      </c>
      <c r="L882" t="s">
        <v>63</v>
      </c>
      <c r="M882">
        <v>373.58424515519999</v>
      </c>
      <c r="N882" t="s">
        <v>63</v>
      </c>
    </row>
    <row r="883" spans="1:14" x14ac:dyDescent="0.35">
      <c r="A883" t="s">
        <v>72</v>
      </c>
      <c r="B883" t="s">
        <v>162</v>
      </c>
      <c r="C883" t="s">
        <v>42</v>
      </c>
      <c r="D883" t="s">
        <v>63</v>
      </c>
      <c r="E883" t="s">
        <v>29</v>
      </c>
      <c r="F883" t="s">
        <v>63</v>
      </c>
      <c r="G883" t="s">
        <v>63</v>
      </c>
      <c r="H883" t="s">
        <v>62</v>
      </c>
      <c r="I883" t="s">
        <v>63</v>
      </c>
      <c r="J883" t="s">
        <v>63</v>
      </c>
      <c r="K883" t="s">
        <v>63</v>
      </c>
      <c r="L883" t="s">
        <v>63</v>
      </c>
      <c r="M883">
        <v>264.59133908028298</v>
      </c>
      <c r="N883" t="s">
        <v>63</v>
      </c>
    </row>
    <row r="884" spans="1:14" x14ac:dyDescent="0.35">
      <c r="A884" t="s">
        <v>72</v>
      </c>
      <c r="B884" t="s">
        <v>162</v>
      </c>
      <c r="C884" t="s">
        <v>42</v>
      </c>
      <c r="D884" t="s">
        <v>63</v>
      </c>
      <c r="E884" t="s">
        <v>27</v>
      </c>
      <c r="F884" t="s">
        <v>63</v>
      </c>
      <c r="G884" t="s">
        <v>63</v>
      </c>
      <c r="H884" t="s">
        <v>62</v>
      </c>
      <c r="I884" t="s">
        <v>63</v>
      </c>
      <c r="J884" t="s">
        <v>63</v>
      </c>
      <c r="K884" t="s">
        <v>63</v>
      </c>
      <c r="L884" t="s">
        <v>63</v>
      </c>
      <c r="M884">
        <v>89.843863522458605</v>
      </c>
      <c r="N884" t="s">
        <v>63</v>
      </c>
    </row>
    <row r="885" spans="1:14" x14ac:dyDescent="0.35">
      <c r="A885" t="s">
        <v>72</v>
      </c>
      <c r="B885" t="s">
        <v>162</v>
      </c>
      <c r="C885" t="s">
        <v>42</v>
      </c>
      <c r="D885" t="s">
        <v>63</v>
      </c>
      <c r="E885" t="s">
        <v>28</v>
      </c>
      <c r="F885" t="s">
        <v>63</v>
      </c>
      <c r="G885" t="s">
        <v>63</v>
      </c>
      <c r="H885" t="s">
        <v>62</v>
      </c>
      <c r="I885" t="s">
        <v>63</v>
      </c>
      <c r="J885" t="s">
        <v>63</v>
      </c>
      <c r="K885" t="s">
        <v>63</v>
      </c>
      <c r="L885" t="s">
        <v>63</v>
      </c>
      <c r="M885">
        <v>310.67434980274101</v>
      </c>
      <c r="N885" t="s">
        <v>63</v>
      </c>
    </row>
    <row r="886" spans="1:14" x14ac:dyDescent="0.35">
      <c r="A886" t="s">
        <v>72</v>
      </c>
      <c r="B886" t="s">
        <v>162</v>
      </c>
      <c r="C886" t="s">
        <v>42</v>
      </c>
      <c r="D886" t="s">
        <v>63</v>
      </c>
      <c r="E886" t="s">
        <v>31</v>
      </c>
      <c r="F886" t="s">
        <v>63</v>
      </c>
      <c r="G886" t="s">
        <v>63</v>
      </c>
      <c r="H886" t="s">
        <v>62</v>
      </c>
      <c r="I886" t="s">
        <v>63</v>
      </c>
      <c r="J886" t="s">
        <v>63</v>
      </c>
      <c r="K886" t="s">
        <v>63</v>
      </c>
      <c r="L886" t="s">
        <v>63</v>
      </c>
      <c r="M886">
        <v>111.51698302584001</v>
      </c>
      <c r="N886" t="s">
        <v>63</v>
      </c>
    </row>
    <row r="887" spans="1:14" x14ac:dyDescent="0.35">
      <c r="A887" t="s">
        <v>72</v>
      </c>
      <c r="B887" t="s">
        <v>162</v>
      </c>
      <c r="C887" t="s">
        <v>42</v>
      </c>
      <c r="D887" t="s">
        <v>63</v>
      </c>
      <c r="E887" t="s">
        <v>32</v>
      </c>
      <c r="F887" t="s">
        <v>63</v>
      </c>
      <c r="G887" t="s">
        <v>63</v>
      </c>
      <c r="H887" t="s">
        <v>62</v>
      </c>
      <c r="I887" t="s">
        <v>63</v>
      </c>
      <c r="J887" t="s">
        <v>63</v>
      </c>
      <c r="K887" t="s">
        <v>63</v>
      </c>
      <c r="L887" t="s">
        <v>63</v>
      </c>
      <c r="M887">
        <v>0</v>
      </c>
      <c r="N887" t="s">
        <v>63</v>
      </c>
    </row>
    <row r="888" spans="1:14" x14ac:dyDescent="0.35">
      <c r="A888" t="s">
        <v>72</v>
      </c>
      <c r="B888" t="s">
        <v>162</v>
      </c>
      <c r="C888" t="s">
        <v>42</v>
      </c>
      <c r="D888" t="s">
        <v>63</v>
      </c>
      <c r="E888" t="s">
        <v>30</v>
      </c>
      <c r="F888" t="s">
        <v>63</v>
      </c>
      <c r="G888" t="s">
        <v>63</v>
      </c>
      <c r="H888" t="s">
        <v>62</v>
      </c>
      <c r="I888" t="s">
        <v>63</v>
      </c>
      <c r="J888" t="s">
        <v>63</v>
      </c>
      <c r="K888" t="s">
        <v>63</v>
      </c>
      <c r="L888" t="s">
        <v>63</v>
      </c>
      <c r="M888">
        <v>292.73208044283001</v>
      </c>
      <c r="N888" t="s">
        <v>63</v>
      </c>
    </row>
    <row r="889" spans="1:14" x14ac:dyDescent="0.35">
      <c r="A889" t="s">
        <v>72</v>
      </c>
      <c r="B889" t="s">
        <v>162</v>
      </c>
      <c r="C889" t="s">
        <v>42</v>
      </c>
      <c r="D889" t="s">
        <v>63</v>
      </c>
      <c r="E889" t="s">
        <v>45</v>
      </c>
      <c r="F889" t="s">
        <v>63</v>
      </c>
      <c r="G889" t="s">
        <v>63</v>
      </c>
      <c r="H889" t="s">
        <v>62</v>
      </c>
      <c r="I889" t="s">
        <v>63</v>
      </c>
      <c r="J889" t="s">
        <v>63</v>
      </c>
      <c r="K889" t="s">
        <v>63</v>
      </c>
      <c r="L889" t="s">
        <v>63</v>
      </c>
      <c r="M889">
        <v>174.597322697745</v>
      </c>
      <c r="N889" t="s">
        <v>63</v>
      </c>
    </row>
    <row r="890" spans="1:14" x14ac:dyDescent="0.35">
      <c r="A890" t="s">
        <v>72</v>
      </c>
      <c r="B890" t="s">
        <v>162</v>
      </c>
      <c r="C890" t="s">
        <v>42</v>
      </c>
      <c r="D890" t="s">
        <v>63</v>
      </c>
      <c r="E890" t="s">
        <v>46</v>
      </c>
      <c r="F890" t="s">
        <v>63</v>
      </c>
      <c r="G890" t="s">
        <v>63</v>
      </c>
      <c r="H890" t="s">
        <v>62</v>
      </c>
      <c r="I890" t="s">
        <v>63</v>
      </c>
      <c r="J890" t="s">
        <v>63</v>
      </c>
      <c r="K890" t="s">
        <v>63</v>
      </c>
      <c r="L890" t="s">
        <v>63</v>
      </c>
      <c r="M890">
        <v>61.355504890181003</v>
      </c>
      <c r="N890" t="s">
        <v>63</v>
      </c>
    </row>
    <row r="891" spans="1:14" x14ac:dyDescent="0.35">
      <c r="A891" t="s">
        <v>72</v>
      </c>
      <c r="B891" t="s">
        <v>162</v>
      </c>
      <c r="C891" t="s">
        <v>42</v>
      </c>
      <c r="D891" t="s">
        <v>63</v>
      </c>
      <c r="E891" t="s">
        <v>36</v>
      </c>
      <c r="F891" t="s">
        <v>63</v>
      </c>
      <c r="G891" t="s">
        <v>63</v>
      </c>
      <c r="H891" t="s">
        <v>62</v>
      </c>
      <c r="I891" t="s">
        <v>63</v>
      </c>
      <c r="J891" t="s">
        <v>63</v>
      </c>
      <c r="K891" t="s">
        <v>63</v>
      </c>
      <c r="L891" t="s">
        <v>63</v>
      </c>
      <c r="M891">
        <v>705.35470189928503</v>
      </c>
      <c r="N891" t="s">
        <v>63</v>
      </c>
    </row>
    <row r="892" spans="1:14" x14ac:dyDescent="0.35">
      <c r="A892" t="s">
        <v>72</v>
      </c>
      <c r="B892" t="s">
        <v>162</v>
      </c>
      <c r="C892" t="s">
        <v>42</v>
      </c>
      <c r="D892" t="s">
        <v>63</v>
      </c>
      <c r="E892" t="s">
        <v>79</v>
      </c>
      <c r="F892" t="s">
        <v>63</v>
      </c>
      <c r="G892" t="s">
        <v>63</v>
      </c>
      <c r="H892" t="s">
        <v>62</v>
      </c>
      <c r="I892" t="s">
        <v>63</v>
      </c>
      <c r="J892" t="s">
        <v>63</v>
      </c>
      <c r="K892" t="s">
        <v>63</v>
      </c>
      <c r="L892" t="s">
        <v>63</v>
      </c>
      <c r="M892">
        <v>2303.4782165759998</v>
      </c>
      <c r="N892" t="s">
        <v>63</v>
      </c>
    </row>
    <row r="893" spans="1:14" x14ac:dyDescent="0.35">
      <c r="A893" t="s">
        <v>72</v>
      </c>
      <c r="B893" t="s">
        <v>162</v>
      </c>
      <c r="C893" t="s">
        <v>42</v>
      </c>
      <c r="D893" t="s">
        <v>63</v>
      </c>
      <c r="E893" t="s">
        <v>80</v>
      </c>
      <c r="F893" t="s">
        <v>63</v>
      </c>
      <c r="G893" t="s">
        <v>63</v>
      </c>
      <c r="H893" t="s">
        <v>62</v>
      </c>
      <c r="I893" t="s">
        <v>63</v>
      </c>
      <c r="J893" t="s">
        <v>63</v>
      </c>
      <c r="K893" t="s">
        <v>63</v>
      </c>
      <c r="L893" t="s">
        <v>63</v>
      </c>
      <c r="M893">
        <v>6.7955242348885996</v>
      </c>
      <c r="N893" t="s">
        <v>63</v>
      </c>
    </row>
    <row r="894" spans="1:14" x14ac:dyDescent="0.35">
      <c r="A894" t="s">
        <v>72</v>
      </c>
      <c r="B894" t="s">
        <v>162</v>
      </c>
      <c r="C894" t="s">
        <v>42</v>
      </c>
      <c r="D894" t="s">
        <v>63</v>
      </c>
      <c r="E894" t="s">
        <v>37</v>
      </c>
      <c r="F894" t="s">
        <v>63</v>
      </c>
      <c r="G894" t="s">
        <v>63</v>
      </c>
      <c r="H894" t="s">
        <v>62</v>
      </c>
      <c r="I894" t="s">
        <v>63</v>
      </c>
      <c r="J894" t="s">
        <v>63</v>
      </c>
      <c r="K894" t="s">
        <v>63</v>
      </c>
      <c r="L894" t="s">
        <v>63</v>
      </c>
      <c r="M894">
        <v>2.0009999999999999</v>
      </c>
      <c r="N894" t="s">
        <v>63</v>
      </c>
    </row>
    <row r="895" spans="1:14" x14ac:dyDescent="0.35">
      <c r="A895" t="s">
        <v>72</v>
      </c>
      <c r="B895" t="s">
        <v>162</v>
      </c>
      <c r="C895" t="s">
        <v>42</v>
      </c>
      <c r="D895" t="s">
        <v>63</v>
      </c>
      <c r="E895" t="s">
        <v>81</v>
      </c>
      <c r="F895" t="s">
        <v>63</v>
      </c>
      <c r="G895" t="s">
        <v>63</v>
      </c>
      <c r="H895" t="s">
        <v>62</v>
      </c>
      <c r="I895" t="s">
        <v>63</v>
      </c>
      <c r="J895" t="s">
        <v>63</v>
      </c>
      <c r="K895" t="s">
        <v>63</v>
      </c>
      <c r="L895" t="s">
        <v>63</v>
      </c>
      <c r="M895">
        <v>29.735600764052801</v>
      </c>
      <c r="N895" t="s">
        <v>63</v>
      </c>
    </row>
    <row r="896" spans="1:14" x14ac:dyDescent="0.35">
      <c r="A896" t="s">
        <v>72</v>
      </c>
      <c r="B896" t="s">
        <v>162</v>
      </c>
      <c r="C896" t="s">
        <v>42</v>
      </c>
      <c r="D896" t="s">
        <v>63</v>
      </c>
      <c r="E896" t="s">
        <v>35</v>
      </c>
      <c r="F896" t="s">
        <v>63</v>
      </c>
      <c r="G896" t="s">
        <v>63</v>
      </c>
      <c r="H896" t="s">
        <v>62</v>
      </c>
      <c r="I896" t="s">
        <v>63</v>
      </c>
      <c r="J896" t="s">
        <v>63</v>
      </c>
      <c r="K896" t="s">
        <v>63</v>
      </c>
      <c r="L896" t="s">
        <v>63</v>
      </c>
      <c r="M896">
        <v>3030.1</v>
      </c>
      <c r="N896" t="s">
        <v>63</v>
      </c>
    </row>
    <row r="897" spans="1:14" x14ac:dyDescent="0.35">
      <c r="A897" t="s">
        <v>72</v>
      </c>
      <c r="B897" t="s">
        <v>162</v>
      </c>
      <c r="C897" t="s">
        <v>42</v>
      </c>
      <c r="D897" t="s">
        <v>63</v>
      </c>
      <c r="E897" t="s">
        <v>38</v>
      </c>
      <c r="F897" t="s">
        <v>63</v>
      </c>
      <c r="G897" t="s">
        <v>63</v>
      </c>
      <c r="H897" t="s">
        <v>62</v>
      </c>
      <c r="I897" t="s">
        <v>63</v>
      </c>
      <c r="J897" t="s">
        <v>63</v>
      </c>
      <c r="K897" t="s">
        <v>63</v>
      </c>
      <c r="L897" t="s">
        <v>63</v>
      </c>
      <c r="M897">
        <v>61.3</v>
      </c>
      <c r="N897" t="s">
        <v>63</v>
      </c>
    </row>
    <row r="898" spans="1:14" x14ac:dyDescent="0.35">
      <c r="A898" t="s">
        <v>72</v>
      </c>
      <c r="B898" t="s">
        <v>162</v>
      </c>
      <c r="C898" t="s">
        <v>42</v>
      </c>
      <c r="D898" t="s">
        <v>63</v>
      </c>
      <c r="E898" t="s">
        <v>39</v>
      </c>
      <c r="F898" t="s">
        <v>63</v>
      </c>
      <c r="G898" t="s">
        <v>63</v>
      </c>
      <c r="H898" t="s">
        <v>62</v>
      </c>
      <c r="I898" t="s">
        <v>63</v>
      </c>
      <c r="J898" t="s">
        <v>63</v>
      </c>
      <c r="K898" t="s">
        <v>63</v>
      </c>
      <c r="L898" t="s">
        <v>63</v>
      </c>
      <c r="M898">
        <v>3602.5919876441599</v>
      </c>
      <c r="N898" t="s">
        <v>63</v>
      </c>
    </row>
    <row r="899" spans="1:14" x14ac:dyDescent="0.35">
      <c r="A899" t="s">
        <v>72</v>
      </c>
      <c r="B899" t="s">
        <v>162</v>
      </c>
      <c r="C899" t="s">
        <v>42</v>
      </c>
      <c r="D899" t="s">
        <v>63</v>
      </c>
      <c r="E899" t="s">
        <v>82</v>
      </c>
      <c r="F899" t="s">
        <v>63</v>
      </c>
      <c r="G899" t="s">
        <v>63</v>
      </c>
      <c r="H899" t="s">
        <v>62</v>
      </c>
      <c r="I899" t="s">
        <v>63</v>
      </c>
      <c r="J899" t="s">
        <v>63</v>
      </c>
      <c r="K899" t="s">
        <v>63</v>
      </c>
      <c r="L899" t="s">
        <v>63</v>
      </c>
      <c r="M899">
        <v>15.7024146577488</v>
      </c>
      <c r="N899" t="s">
        <v>63</v>
      </c>
    </row>
    <row r="900" spans="1:14" x14ac:dyDescent="0.35">
      <c r="A900" t="s">
        <v>72</v>
      </c>
      <c r="B900" t="s">
        <v>162</v>
      </c>
      <c r="C900" t="s">
        <v>42</v>
      </c>
      <c r="D900" t="s">
        <v>63</v>
      </c>
      <c r="E900" t="s">
        <v>20</v>
      </c>
      <c r="F900" t="s">
        <v>63</v>
      </c>
      <c r="G900" t="s">
        <v>63</v>
      </c>
      <c r="H900" t="s">
        <v>62</v>
      </c>
      <c r="I900" t="s">
        <v>63</v>
      </c>
      <c r="J900" t="s">
        <v>63</v>
      </c>
      <c r="K900" t="s">
        <v>63</v>
      </c>
      <c r="L900" t="s">
        <v>63</v>
      </c>
      <c r="M900">
        <v>9.9543221531999997</v>
      </c>
      <c r="N900" t="s">
        <v>63</v>
      </c>
    </row>
    <row r="901" spans="1:14" x14ac:dyDescent="0.35">
      <c r="A901" t="s">
        <v>72</v>
      </c>
      <c r="B901" t="s">
        <v>162</v>
      </c>
      <c r="C901" t="s">
        <v>42</v>
      </c>
      <c r="D901" t="s">
        <v>63</v>
      </c>
      <c r="E901" t="s">
        <v>40</v>
      </c>
      <c r="F901" t="s">
        <v>63</v>
      </c>
      <c r="G901" t="s">
        <v>63</v>
      </c>
      <c r="H901" t="s">
        <v>62</v>
      </c>
      <c r="I901" t="s">
        <v>63</v>
      </c>
      <c r="J901" t="s">
        <v>63</v>
      </c>
      <c r="K901" t="s">
        <v>63</v>
      </c>
      <c r="L901" t="s">
        <v>63</v>
      </c>
      <c r="M901">
        <v>280.79733814560001</v>
      </c>
      <c r="N901" t="s">
        <v>63</v>
      </c>
    </row>
    <row r="902" spans="1:14" x14ac:dyDescent="0.35">
      <c r="A902" t="s">
        <v>72</v>
      </c>
      <c r="B902" t="s">
        <v>162</v>
      </c>
      <c r="C902" t="s">
        <v>42</v>
      </c>
      <c r="D902" t="s">
        <v>63</v>
      </c>
      <c r="E902" t="s">
        <v>49</v>
      </c>
      <c r="F902" t="s">
        <v>63</v>
      </c>
      <c r="G902" t="s">
        <v>63</v>
      </c>
      <c r="H902" t="s">
        <v>62</v>
      </c>
      <c r="I902" t="s">
        <v>63</v>
      </c>
      <c r="J902" t="s">
        <v>63</v>
      </c>
      <c r="K902" t="s">
        <v>63</v>
      </c>
      <c r="L902" t="s">
        <v>63</v>
      </c>
      <c r="M902">
        <v>214.446903641256</v>
      </c>
      <c r="N902" t="s">
        <v>63</v>
      </c>
    </row>
    <row r="903" spans="1:14" x14ac:dyDescent="0.35">
      <c r="A903" t="s">
        <v>72</v>
      </c>
      <c r="B903" t="s">
        <v>162</v>
      </c>
      <c r="C903" t="s">
        <v>42</v>
      </c>
      <c r="D903" t="s">
        <v>63</v>
      </c>
      <c r="E903" t="s">
        <v>25</v>
      </c>
      <c r="F903" t="s">
        <v>63</v>
      </c>
      <c r="G903" t="s">
        <v>63</v>
      </c>
      <c r="H903" t="s">
        <v>62</v>
      </c>
      <c r="I903" t="s">
        <v>63</v>
      </c>
      <c r="J903" t="s">
        <v>63</v>
      </c>
      <c r="K903" t="s">
        <v>63</v>
      </c>
      <c r="L903" t="s">
        <v>63</v>
      </c>
      <c r="M903">
        <v>223.205659234693</v>
      </c>
      <c r="N903" t="s">
        <v>63</v>
      </c>
    </row>
    <row r="904" spans="1:14" x14ac:dyDescent="0.35">
      <c r="A904" t="s">
        <v>72</v>
      </c>
      <c r="B904" t="s">
        <v>162</v>
      </c>
      <c r="C904" t="s">
        <v>42</v>
      </c>
      <c r="D904" t="s">
        <v>63</v>
      </c>
      <c r="E904" t="s">
        <v>44</v>
      </c>
      <c r="F904" t="s">
        <v>63</v>
      </c>
      <c r="G904" t="s">
        <v>63</v>
      </c>
      <c r="H904" t="s">
        <v>62</v>
      </c>
      <c r="I904" t="s">
        <v>63</v>
      </c>
      <c r="J904" t="s">
        <v>63</v>
      </c>
      <c r="K904" t="s">
        <v>63</v>
      </c>
      <c r="L904" t="s">
        <v>63</v>
      </c>
      <c r="M904">
        <v>390.164171722508</v>
      </c>
      <c r="N904" t="s">
        <v>63</v>
      </c>
    </row>
    <row r="905" spans="1:14" x14ac:dyDescent="0.35">
      <c r="A905" t="s">
        <v>72</v>
      </c>
      <c r="B905" t="s">
        <v>162</v>
      </c>
      <c r="C905" t="s">
        <v>42</v>
      </c>
      <c r="D905" t="s">
        <v>63</v>
      </c>
      <c r="E905" t="s">
        <v>50</v>
      </c>
      <c r="F905" t="s">
        <v>63</v>
      </c>
      <c r="G905" t="s">
        <v>63</v>
      </c>
      <c r="H905" t="s">
        <v>62</v>
      </c>
      <c r="I905" t="s">
        <v>63</v>
      </c>
      <c r="J905" t="s">
        <v>63</v>
      </c>
      <c r="K905" t="s">
        <v>63</v>
      </c>
      <c r="L905" t="s">
        <v>63</v>
      </c>
      <c r="M905">
        <v>87.929211064873101</v>
      </c>
      <c r="N905" t="s">
        <v>63</v>
      </c>
    </row>
    <row r="906" spans="1:14" x14ac:dyDescent="0.35">
      <c r="A906" t="s">
        <v>72</v>
      </c>
      <c r="B906" t="s">
        <v>162</v>
      </c>
      <c r="C906" t="s">
        <v>42</v>
      </c>
      <c r="D906" t="s">
        <v>63</v>
      </c>
      <c r="E906" t="s">
        <v>26</v>
      </c>
      <c r="F906" t="s">
        <v>63</v>
      </c>
      <c r="G906" t="s">
        <v>63</v>
      </c>
      <c r="H906" t="s">
        <v>62</v>
      </c>
      <c r="I906" t="s">
        <v>63</v>
      </c>
      <c r="J906" t="s">
        <v>63</v>
      </c>
      <c r="K906" t="s">
        <v>63</v>
      </c>
      <c r="L906" t="s">
        <v>63</v>
      </c>
      <c r="M906">
        <v>8.1242878324962794E-3</v>
      </c>
      <c r="N906" t="s">
        <v>63</v>
      </c>
    </row>
    <row r="907" spans="1:14" x14ac:dyDescent="0.35">
      <c r="A907" t="s">
        <v>72</v>
      </c>
      <c r="B907" t="s">
        <v>162</v>
      </c>
      <c r="C907" t="s">
        <v>42</v>
      </c>
      <c r="D907" t="s">
        <v>63</v>
      </c>
      <c r="E907" t="s">
        <v>21</v>
      </c>
      <c r="F907" t="s">
        <v>63</v>
      </c>
      <c r="G907" t="s">
        <v>63</v>
      </c>
      <c r="H907" t="s">
        <v>62</v>
      </c>
      <c r="I907" t="s">
        <v>63</v>
      </c>
      <c r="J907" t="s">
        <v>63</v>
      </c>
      <c r="K907" t="s">
        <v>63</v>
      </c>
      <c r="L907" t="s">
        <v>63</v>
      </c>
      <c r="M907">
        <v>149.926417331122</v>
      </c>
      <c r="N907" t="s">
        <v>63</v>
      </c>
    </row>
    <row r="908" spans="1:14" x14ac:dyDescent="0.35">
      <c r="A908" t="s">
        <v>72</v>
      </c>
      <c r="B908" t="s">
        <v>162</v>
      </c>
      <c r="C908" t="s">
        <v>42</v>
      </c>
      <c r="D908" t="s">
        <v>63</v>
      </c>
      <c r="E908" t="s">
        <v>47</v>
      </c>
      <c r="F908" t="s">
        <v>63</v>
      </c>
      <c r="G908" t="s">
        <v>63</v>
      </c>
      <c r="H908" t="s">
        <v>62</v>
      </c>
      <c r="I908" t="s">
        <v>63</v>
      </c>
      <c r="J908" t="s">
        <v>63</v>
      </c>
      <c r="K908" t="s">
        <v>63</v>
      </c>
      <c r="L908" t="s">
        <v>63</v>
      </c>
      <c r="M908">
        <v>1116.11620338073</v>
      </c>
      <c r="N908" t="s">
        <v>63</v>
      </c>
    </row>
    <row r="909" spans="1:14" x14ac:dyDescent="0.35">
      <c r="A909" t="s">
        <v>72</v>
      </c>
      <c r="B909" t="s">
        <v>162</v>
      </c>
      <c r="C909" t="s">
        <v>42</v>
      </c>
      <c r="D909" t="s">
        <v>63</v>
      </c>
      <c r="E909" t="s">
        <v>48</v>
      </c>
      <c r="F909" t="s">
        <v>63</v>
      </c>
      <c r="G909" t="s">
        <v>63</v>
      </c>
      <c r="H909" t="s">
        <v>62</v>
      </c>
      <c r="I909" t="s">
        <v>63</v>
      </c>
      <c r="J909" t="s">
        <v>63</v>
      </c>
      <c r="K909" t="s">
        <v>63</v>
      </c>
      <c r="L909" t="s">
        <v>63</v>
      </c>
      <c r="M909">
        <v>973.77710324248596</v>
      </c>
      <c r="N909" t="s">
        <v>63</v>
      </c>
    </row>
    <row r="910" spans="1:14" x14ac:dyDescent="0.35">
      <c r="A910" t="s">
        <v>72</v>
      </c>
      <c r="B910" t="s">
        <v>162</v>
      </c>
      <c r="C910" t="s">
        <v>42</v>
      </c>
      <c r="D910" t="s">
        <v>63</v>
      </c>
      <c r="E910" t="s">
        <v>15</v>
      </c>
      <c r="F910" t="s">
        <v>63</v>
      </c>
      <c r="G910" t="s">
        <v>63</v>
      </c>
      <c r="H910" t="s">
        <v>62</v>
      </c>
      <c r="I910" t="s">
        <v>63</v>
      </c>
      <c r="J910" t="s">
        <v>63</v>
      </c>
      <c r="K910" t="s">
        <v>63</v>
      </c>
      <c r="L910" t="s">
        <v>63</v>
      </c>
      <c r="M910">
        <v>60.200674171199999</v>
      </c>
      <c r="N910" t="s">
        <v>63</v>
      </c>
    </row>
    <row r="911" spans="1:14" x14ac:dyDescent="0.35">
      <c r="A911" t="s">
        <v>72</v>
      </c>
      <c r="B911" t="s">
        <v>162</v>
      </c>
      <c r="C911" t="s">
        <v>42</v>
      </c>
      <c r="D911" t="s">
        <v>63</v>
      </c>
      <c r="E911" t="s">
        <v>14</v>
      </c>
      <c r="F911" t="s">
        <v>63</v>
      </c>
      <c r="G911" t="s">
        <v>63</v>
      </c>
      <c r="H911" t="s">
        <v>62</v>
      </c>
      <c r="I911" t="s">
        <v>63</v>
      </c>
      <c r="J911" t="s">
        <v>63</v>
      </c>
      <c r="K911" t="s">
        <v>63</v>
      </c>
      <c r="L911" t="s">
        <v>63</v>
      </c>
      <c r="M911">
        <v>762.82424179199995</v>
      </c>
      <c r="N911" t="s">
        <v>63</v>
      </c>
    </row>
    <row r="912" spans="1:14" x14ac:dyDescent="0.35">
      <c r="A912" t="s">
        <v>72</v>
      </c>
      <c r="B912" t="s">
        <v>162</v>
      </c>
      <c r="C912" t="s">
        <v>42</v>
      </c>
      <c r="D912" t="s">
        <v>63</v>
      </c>
      <c r="E912" t="s">
        <v>16</v>
      </c>
      <c r="F912" t="s">
        <v>63</v>
      </c>
      <c r="G912" t="s">
        <v>63</v>
      </c>
      <c r="H912" t="s">
        <v>62</v>
      </c>
      <c r="I912" t="s">
        <v>63</v>
      </c>
      <c r="J912" t="s">
        <v>63</v>
      </c>
      <c r="K912" t="s">
        <v>63</v>
      </c>
      <c r="L912" t="s">
        <v>63</v>
      </c>
      <c r="M912">
        <v>2.40085514592</v>
      </c>
      <c r="N912" t="s">
        <v>63</v>
      </c>
    </row>
    <row r="913" spans="1:14" x14ac:dyDescent="0.35">
      <c r="A913" t="s">
        <v>72</v>
      </c>
      <c r="B913" t="s">
        <v>162</v>
      </c>
      <c r="C913" t="s">
        <v>42</v>
      </c>
      <c r="D913" t="s">
        <v>63</v>
      </c>
      <c r="E913" t="s">
        <v>17</v>
      </c>
      <c r="F913" t="s">
        <v>63</v>
      </c>
      <c r="G913" t="s">
        <v>63</v>
      </c>
      <c r="H913" t="s">
        <v>62</v>
      </c>
      <c r="I913" t="s">
        <v>63</v>
      </c>
      <c r="J913" t="s">
        <v>63</v>
      </c>
      <c r="K913" t="s">
        <v>63</v>
      </c>
      <c r="L913" t="s">
        <v>63</v>
      </c>
      <c r="M913">
        <v>1.0289379196799999</v>
      </c>
      <c r="N913" t="s">
        <v>63</v>
      </c>
    </row>
    <row r="914" spans="1:14" x14ac:dyDescent="0.35">
      <c r="A914" t="s">
        <v>72</v>
      </c>
      <c r="B914" t="s">
        <v>162</v>
      </c>
      <c r="C914" t="s">
        <v>42</v>
      </c>
      <c r="D914" t="s">
        <v>63</v>
      </c>
      <c r="E914" t="s">
        <v>18</v>
      </c>
      <c r="F914" t="s">
        <v>63</v>
      </c>
      <c r="G914" t="s">
        <v>63</v>
      </c>
      <c r="H914" t="s">
        <v>62</v>
      </c>
      <c r="I914" t="s">
        <v>63</v>
      </c>
      <c r="J914" t="s">
        <v>63</v>
      </c>
      <c r="K914" t="s">
        <v>63</v>
      </c>
      <c r="L914" t="s">
        <v>63</v>
      </c>
      <c r="M914">
        <v>0</v>
      </c>
      <c r="N914" t="s">
        <v>63</v>
      </c>
    </row>
    <row r="915" spans="1:14" x14ac:dyDescent="0.35">
      <c r="A915" t="s">
        <v>72</v>
      </c>
      <c r="B915" t="s">
        <v>162</v>
      </c>
      <c r="C915" t="s">
        <v>42</v>
      </c>
      <c r="D915" t="s">
        <v>63</v>
      </c>
      <c r="E915" t="s">
        <v>19</v>
      </c>
      <c r="F915" t="s">
        <v>63</v>
      </c>
      <c r="G915" t="s">
        <v>63</v>
      </c>
      <c r="H915" t="s">
        <v>62</v>
      </c>
      <c r="I915" t="s">
        <v>63</v>
      </c>
      <c r="J915" t="s">
        <v>63</v>
      </c>
      <c r="K915" t="s">
        <v>63</v>
      </c>
      <c r="L915" t="s">
        <v>63</v>
      </c>
      <c r="M915">
        <v>869.30892232919996</v>
      </c>
      <c r="N915" t="s">
        <v>63</v>
      </c>
    </row>
    <row r="916" spans="1:14" x14ac:dyDescent="0.35">
      <c r="A916" t="s">
        <v>72</v>
      </c>
      <c r="B916" t="s">
        <v>162</v>
      </c>
      <c r="C916" t="s">
        <v>42</v>
      </c>
      <c r="D916" t="s">
        <v>63</v>
      </c>
      <c r="E916" t="s">
        <v>111</v>
      </c>
      <c r="F916" t="s">
        <v>63</v>
      </c>
      <c r="G916" t="s">
        <v>63</v>
      </c>
      <c r="H916" t="s">
        <v>62</v>
      </c>
      <c r="I916" t="s">
        <v>63</v>
      </c>
      <c r="J916" t="s">
        <v>63</v>
      </c>
      <c r="K916" t="s">
        <v>63</v>
      </c>
      <c r="L916" t="s">
        <v>63</v>
      </c>
      <c r="M916">
        <v>32.69</v>
      </c>
      <c r="N916" t="s">
        <v>63</v>
      </c>
    </row>
    <row r="917" spans="1:14" x14ac:dyDescent="0.35">
      <c r="A917" t="s">
        <v>72</v>
      </c>
      <c r="B917" t="s">
        <v>162</v>
      </c>
      <c r="C917" t="s">
        <v>42</v>
      </c>
      <c r="D917" t="s">
        <v>63</v>
      </c>
      <c r="E917" t="s">
        <v>112</v>
      </c>
      <c r="F917" t="s">
        <v>63</v>
      </c>
      <c r="G917" t="s">
        <v>63</v>
      </c>
      <c r="H917" t="s">
        <v>62</v>
      </c>
      <c r="I917" t="s">
        <v>63</v>
      </c>
      <c r="J917" t="s">
        <v>63</v>
      </c>
      <c r="K917" t="s">
        <v>63</v>
      </c>
      <c r="L917" t="s">
        <v>63</v>
      </c>
      <c r="M917">
        <v>9.75</v>
      </c>
      <c r="N917" t="s">
        <v>63</v>
      </c>
    </row>
    <row r="918" spans="1:14" x14ac:dyDescent="0.35">
      <c r="A918" t="s">
        <v>72</v>
      </c>
      <c r="B918" t="s">
        <v>162</v>
      </c>
      <c r="C918" t="s">
        <v>42</v>
      </c>
      <c r="D918" t="s">
        <v>63</v>
      </c>
      <c r="E918" t="s">
        <v>61</v>
      </c>
      <c r="F918" t="s">
        <v>63</v>
      </c>
      <c r="G918" t="s">
        <v>63</v>
      </c>
      <c r="H918" t="s">
        <v>62</v>
      </c>
      <c r="I918" t="s">
        <v>63</v>
      </c>
      <c r="J918" t="s">
        <v>63</v>
      </c>
      <c r="K918" t="s">
        <v>63</v>
      </c>
      <c r="L918" t="s">
        <v>63</v>
      </c>
      <c r="M918">
        <v>21</v>
      </c>
      <c r="N918" t="s">
        <v>63</v>
      </c>
    </row>
    <row r="919" spans="1:14" x14ac:dyDescent="0.35">
      <c r="A919" t="s">
        <v>72</v>
      </c>
      <c r="B919" t="s">
        <v>162</v>
      </c>
      <c r="C919" t="s">
        <v>42</v>
      </c>
      <c r="D919" t="s">
        <v>63</v>
      </c>
      <c r="E919" t="s">
        <v>59</v>
      </c>
      <c r="F919" t="s">
        <v>63</v>
      </c>
      <c r="G919" t="s">
        <v>63</v>
      </c>
      <c r="H919" t="s">
        <v>62</v>
      </c>
      <c r="I919" t="s">
        <v>63</v>
      </c>
      <c r="J919" t="s">
        <v>63</v>
      </c>
      <c r="K919" t="s">
        <v>63</v>
      </c>
      <c r="L919" t="s">
        <v>63</v>
      </c>
      <c r="M919">
        <v>908.52</v>
      </c>
      <c r="N919" t="s">
        <v>63</v>
      </c>
    </row>
    <row r="920" spans="1:14" x14ac:dyDescent="0.35">
      <c r="A920" t="s">
        <v>72</v>
      </c>
      <c r="B920" t="s">
        <v>162</v>
      </c>
      <c r="C920" t="s">
        <v>42</v>
      </c>
      <c r="D920" t="s">
        <v>63</v>
      </c>
      <c r="E920" t="s">
        <v>64</v>
      </c>
      <c r="F920" t="s">
        <v>63</v>
      </c>
      <c r="G920" t="s">
        <v>63</v>
      </c>
      <c r="H920" t="s">
        <v>62</v>
      </c>
      <c r="I920" t="s">
        <v>63</v>
      </c>
      <c r="J920" t="s">
        <v>63</v>
      </c>
      <c r="K920" t="s">
        <v>63</v>
      </c>
      <c r="L920" t="s">
        <v>63</v>
      </c>
      <c r="M920">
        <v>175.5</v>
      </c>
      <c r="N920" t="s">
        <v>63</v>
      </c>
    </row>
    <row r="921" spans="1:14" x14ac:dyDescent="0.35">
      <c r="A921" t="s">
        <v>72</v>
      </c>
      <c r="B921" t="s">
        <v>162</v>
      </c>
      <c r="C921" t="s">
        <v>42</v>
      </c>
      <c r="D921" t="s">
        <v>63</v>
      </c>
      <c r="E921" t="s">
        <v>65</v>
      </c>
      <c r="F921" t="s">
        <v>63</v>
      </c>
      <c r="G921" t="s">
        <v>63</v>
      </c>
      <c r="H921" t="s">
        <v>62</v>
      </c>
      <c r="I921" t="s">
        <v>63</v>
      </c>
      <c r="J921" t="s">
        <v>63</v>
      </c>
      <c r="K921" t="s">
        <v>63</v>
      </c>
      <c r="L921" t="s">
        <v>63</v>
      </c>
      <c r="M921">
        <v>222</v>
      </c>
      <c r="N921" t="s">
        <v>63</v>
      </c>
    </row>
    <row r="922" spans="1:14" x14ac:dyDescent="0.35">
      <c r="A922" t="s">
        <v>72</v>
      </c>
      <c r="B922" t="s">
        <v>163</v>
      </c>
      <c r="C922" t="s">
        <v>42</v>
      </c>
      <c r="D922" t="s">
        <v>63</v>
      </c>
      <c r="E922" t="s">
        <v>33</v>
      </c>
      <c r="F922" t="s">
        <v>63</v>
      </c>
      <c r="G922" t="s">
        <v>63</v>
      </c>
      <c r="H922" t="s">
        <v>62</v>
      </c>
      <c r="I922" t="s">
        <v>63</v>
      </c>
      <c r="J922" t="s">
        <v>63</v>
      </c>
      <c r="K922" t="s">
        <v>63</v>
      </c>
      <c r="L922" t="s">
        <v>63</v>
      </c>
      <c r="M922">
        <v>34.908989929199997</v>
      </c>
      <c r="N922" t="s">
        <v>63</v>
      </c>
    </row>
    <row r="923" spans="1:14" x14ac:dyDescent="0.35">
      <c r="A923" t="s">
        <v>72</v>
      </c>
      <c r="B923" t="s">
        <v>163</v>
      </c>
      <c r="C923" t="s">
        <v>42</v>
      </c>
      <c r="D923" t="s">
        <v>63</v>
      </c>
      <c r="E923" t="s">
        <v>29</v>
      </c>
      <c r="F923" t="s">
        <v>63</v>
      </c>
      <c r="G923" t="s">
        <v>63</v>
      </c>
      <c r="H923" t="s">
        <v>62</v>
      </c>
      <c r="I923" t="s">
        <v>63</v>
      </c>
      <c r="J923" t="s">
        <v>63</v>
      </c>
      <c r="K923" t="s">
        <v>63</v>
      </c>
      <c r="L923" t="s">
        <v>63</v>
      </c>
      <c r="M923">
        <v>3.4951280000508</v>
      </c>
      <c r="N923" t="s">
        <v>63</v>
      </c>
    </row>
    <row r="924" spans="1:14" x14ac:dyDescent="0.35">
      <c r="A924" t="s">
        <v>72</v>
      </c>
      <c r="B924" t="s">
        <v>163</v>
      </c>
      <c r="C924" t="s">
        <v>42</v>
      </c>
      <c r="D924" t="s">
        <v>63</v>
      </c>
      <c r="E924" t="s">
        <v>27</v>
      </c>
      <c r="F924" t="s">
        <v>63</v>
      </c>
      <c r="G924" t="s">
        <v>63</v>
      </c>
      <c r="H924" t="s">
        <v>62</v>
      </c>
      <c r="I924" t="s">
        <v>63</v>
      </c>
      <c r="J924" t="s">
        <v>63</v>
      </c>
      <c r="K924" t="s">
        <v>63</v>
      </c>
      <c r="L924" t="s">
        <v>63</v>
      </c>
      <c r="M924">
        <v>8.4263933643744604</v>
      </c>
      <c r="N924" t="s">
        <v>63</v>
      </c>
    </row>
    <row r="925" spans="1:14" x14ac:dyDescent="0.35">
      <c r="A925" t="s">
        <v>72</v>
      </c>
      <c r="B925" t="s">
        <v>163</v>
      </c>
      <c r="C925" t="s">
        <v>42</v>
      </c>
      <c r="D925" t="s">
        <v>63</v>
      </c>
      <c r="E925" t="s">
        <v>28</v>
      </c>
      <c r="F925" t="s">
        <v>63</v>
      </c>
      <c r="G925" t="s">
        <v>63</v>
      </c>
      <c r="H925" t="s">
        <v>62</v>
      </c>
      <c r="I925" t="s">
        <v>63</v>
      </c>
      <c r="J925" t="s">
        <v>63</v>
      </c>
      <c r="K925" t="s">
        <v>63</v>
      </c>
      <c r="L925" t="s">
        <v>63</v>
      </c>
      <c r="M925">
        <v>67.163570038210494</v>
      </c>
      <c r="N925" t="s">
        <v>63</v>
      </c>
    </row>
    <row r="926" spans="1:14" x14ac:dyDescent="0.35">
      <c r="A926" t="s">
        <v>72</v>
      </c>
      <c r="B926" t="s">
        <v>163</v>
      </c>
      <c r="C926" t="s">
        <v>42</v>
      </c>
      <c r="D926" t="s">
        <v>63</v>
      </c>
      <c r="E926" t="s">
        <v>31</v>
      </c>
      <c r="F926" t="s">
        <v>63</v>
      </c>
      <c r="G926" t="s">
        <v>63</v>
      </c>
      <c r="H926" t="s">
        <v>62</v>
      </c>
      <c r="I926" t="s">
        <v>63</v>
      </c>
      <c r="J926" t="s">
        <v>63</v>
      </c>
      <c r="K926" t="s">
        <v>63</v>
      </c>
      <c r="L926" t="s">
        <v>63</v>
      </c>
      <c r="M926">
        <v>16.864301823371999</v>
      </c>
      <c r="N926" t="s">
        <v>63</v>
      </c>
    </row>
    <row r="927" spans="1:14" x14ac:dyDescent="0.35">
      <c r="A927" t="s">
        <v>72</v>
      </c>
      <c r="B927" t="s">
        <v>163</v>
      </c>
      <c r="C927" t="s">
        <v>42</v>
      </c>
      <c r="D927" t="s">
        <v>63</v>
      </c>
      <c r="E927" t="s">
        <v>32</v>
      </c>
      <c r="F927" t="s">
        <v>63</v>
      </c>
      <c r="G927" t="s">
        <v>63</v>
      </c>
      <c r="H927" t="s">
        <v>62</v>
      </c>
      <c r="I927" t="s">
        <v>63</v>
      </c>
      <c r="J927" t="s">
        <v>63</v>
      </c>
      <c r="K927" t="s">
        <v>63</v>
      </c>
      <c r="L927" t="s">
        <v>63</v>
      </c>
      <c r="M927">
        <v>0</v>
      </c>
      <c r="N927" t="s">
        <v>63</v>
      </c>
    </row>
    <row r="928" spans="1:14" x14ac:dyDescent="0.35">
      <c r="A928" t="s">
        <v>72</v>
      </c>
      <c r="B928" t="s">
        <v>163</v>
      </c>
      <c r="C928" t="s">
        <v>42</v>
      </c>
      <c r="D928" t="s">
        <v>63</v>
      </c>
      <c r="E928" t="s">
        <v>30</v>
      </c>
      <c r="F928" t="s">
        <v>63</v>
      </c>
      <c r="G928" t="s">
        <v>63</v>
      </c>
      <c r="H928" t="s">
        <v>62</v>
      </c>
      <c r="I928" t="s">
        <v>63</v>
      </c>
      <c r="J928" t="s">
        <v>63</v>
      </c>
      <c r="K928" t="s">
        <v>63</v>
      </c>
      <c r="L928" t="s">
        <v>63</v>
      </c>
      <c r="M928">
        <v>22.320399472110001</v>
      </c>
      <c r="N928" t="s">
        <v>63</v>
      </c>
    </row>
    <row r="929" spans="1:14" x14ac:dyDescent="0.35">
      <c r="A929" t="s">
        <v>72</v>
      </c>
      <c r="B929" t="s">
        <v>163</v>
      </c>
      <c r="C929" t="s">
        <v>42</v>
      </c>
      <c r="D929" t="s">
        <v>63</v>
      </c>
      <c r="E929" t="s">
        <v>45</v>
      </c>
      <c r="F929" t="s">
        <v>63</v>
      </c>
      <c r="G929" t="s">
        <v>63</v>
      </c>
      <c r="H929" t="s">
        <v>62</v>
      </c>
      <c r="I929" t="s">
        <v>63</v>
      </c>
      <c r="J929" t="s">
        <v>63</v>
      </c>
      <c r="K929" t="s">
        <v>63</v>
      </c>
      <c r="L929" t="s">
        <v>63</v>
      </c>
      <c r="M929">
        <v>30.2947561973033</v>
      </c>
      <c r="N929" t="s">
        <v>63</v>
      </c>
    </row>
    <row r="930" spans="1:14" x14ac:dyDescent="0.35">
      <c r="A930" t="s">
        <v>72</v>
      </c>
      <c r="B930" t="s">
        <v>163</v>
      </c>
      <c r="C930" t="s">
        <v>42</v>
      </c>
      <c r="D930" t="s">
        <v>63</v>
      </c>
      <c r="E930" t="s">
        <v>46</v>
      </c>
      <c r="F930" t="s">
        <v>63</v>
      </c>
      <c r="G930" t="s">
        <v>63</v>
      </c>
      <c r="H930" t="s">
        <v>62</v>
      </c>
      <c r="I930" t="s">
        <v>63</v>
      </c>
      <c r="J930" t="s">
        <v>63</v>
      </c>
      <c r="K930" t="s">
        <v>63</v>
      </c>
      <c r="L930" t="s">
        <v>63</v>
      </c>
      <c r="M930">
        <v>52.054014624144102</v>
      </c>
      <c r="N930" t="s">
        <v>63</v>
      </c>
    </row>
    <row r="931" spans="1:14" x14ac:dyDescent="0.35">
      <c r="A931" t="s">
        <v>72</v>
      </c>
      <c r="B931" t="s">
        <v>163</v>
      </c>
      <c r="C931" t="s">
        <v>42</v>
      </c>
      <c r="D931" t="s">
        <v>63</v>
      </c>
      <c r="E931" t="s">
        <v>36</v>
      </c>
      <c r="F931" t="s">
        <v>63</v>
      </c>
      <c r="G931" t="s">
        <v>63</v>
      </c>
      <c r="H931" t="s">
        <v>62</v>
      </c>
      <c r="I931" t="s">
        <v>63</v>
      </c>
      <c r="J931" t="s">
        <v>63</v>
      </c>
      <c r="K931" t="s">
        <v>63</v>
      </c>
      <c r="L931" t="s">
        <v>63</v>
      </c>
      <c r="M931">
        <v>60.2998532943258</v>
      </c>
      <c r="N931" t="s">
        <v>63</v>
      </c>
    </row>
    <row r="932" spans="1:14" x14ac:dyDescent="0.35">
      <c r="A932" t="s">
        <v>72</v>
      </c>
      <c r="B932" t="s">
        <v>163</v>
      </c>
      <c r="C932" t="s">
        <v>42</v>
      </c>
      <c r="D932" t="s">
        <v>63</v>
      </c>
      <c r="E932" t="s">
        <v>79</v>
      </c>
      <c r="F932" t="s">
        <v>63</v>
      </c>
      <c r="G932" t="s">
        <v>63</v>
      </c>
      <c r="H932" t="s">
        <v>62</v>
      </c>
      <c r="I932" t="s">
        <v>63</v>
      </c>
      <c r="J932" t="s">
        <v>63</v>
      </c>
      <c r="K932" t="s">
        <v>63</v>
      </c>
      <c r="L932" t="s">
        <v>63</v>
      </c>
      <c r="M932">
        <v>111.194667252</v>
      </c>
      <c r="N932" t="s">
        <v>63</v>
      </c>
    </row>
    <row r="933" spans="1:14" x14ac:dyDescent="0.35">
      <c r="A933" t="s">
        <v>72</v>
      </c>
      <c r="B933" t="s">
        <v>163</v>
      </c>
      <c r="C933" t="s">
        <v>42</v>
      </c>
      <c r="D933" t="s">
        <v>63</v>
      </c>
      <c r="E933" t="s">
        <v>80</v>
      </c>
      <c r="F933" t="s">
        <v>63</v>
      </c>
      <c r="G933" t="s">
        <v>63</v>
      </c>
      <c r="H933" t="s">
        <v>62</v>
      </c>
      <c r="I933" t="s">
        <v>63</v>
      </c>
      <c r="J933" t="s">
        <v>63</v>
      </c>
      <c r="K933" t="s">
        <v>63</v>
      </c>
      <c r="L933" t="s">
        <v>63</v>
      </c>
      <c r="M933">
        <v>20.191452634004602</v>
      </c>
      <c r="N933" t="s">
        <v>63</v>
      </c>
    </row>
    <row r="934" spans="1:14" x14ac:dyDescent="0.35">
      <c r="A934" t="s">
        <v>72</v>
      </c>
      <c r="B934" t="s">
        <v>163</v>
      </c>
      <c r="C934" t="s">
        <v>42</v>
      </c>
      <c r="D934" t="s">
        <v>63</v>
      </c>
      <c r="E934" t="s">
        <v>37</v>
      </c>
      <c r="F934" t="s">
        <v>63</v>
      </c>
      <c r="G934" t="s">
        <v>63</v>
      </c>
      <c r="H934" t="s">
        <v>62</v>
      </c>
      <c r="I934" t="s">
        <v>63</v>
      </c>
      <c r="J934" t="s">
        <v>63</v>
      </c>
      <c r="K934" t="s">
        <v>63</v>
      </c>
      <c r="L934" t="s">
        <v>63</v>
      </c>
      <c r="M934">
        <v>2.0190000000000001</v>
      </c>
      <c r="N934" t="s">
        <v>63</v>
      </c>
    </row>
    <row r="935" spans="1:14" x14ac:dyDescent="0.35">
      <c r="A935" t="s">
        <v>72</v>
      </c>
      <c r="B935" t="s">
        <v>163</v>
      </c>
      <c r="C935" t="s">
        <v>42</v>
      </c>
      <c r="D935" t="s">
        <v>63</v>
      </c>
      <c r="E935" t="s">
        <v>81</v>
      </c>
      <c r="F935" t="s">
        <v>63</v>
      </c>
      <c r="G935" t="s">
        <v>63</v>
      </c>
      <c r="H935" t="s">
        <v>62</v>
      </c>
      <c r="I935" t="s">
        <v>63</v>
      </c>
      <c r="J935" t="s">
        <v>63</v>
      </c>
      <c r="K935" t="s">
        <v>63</v>
      </c>
      <c r="L935" t="s">
        <v>63</v>
      </c>
      <c r="M935">
        <v>23.635831878858799</v>
      </c>
      <c r="N935" t="s">
        <v>63</v>
      </c>
    </row>
    <row r="936" spans="1:14" x14ac:dyDescent="0.35">
      <c r="A936" t="s">
        <v>72</v>
      </c>
      <c r="B936" t="s">
        <v>163</v>
      </c>
      <c r="C936" t="s">
        <v>42</v>
      </c>
      <c r="D936" t="s">
        <v>63</v>
      </c>
      <c r="E936" t="s">
        <v>35</v>
      </c>
      <c r="F936" t="s">
        <v>63</v>
      </c>
      <c r="G936" t="s">
        <v>63</v>
      </c>
      <c r="H936" t="s">
        <v>62</v>
      </c>
      <c r="I936" t="s">
        <v>63</v>
      </c>
      <c r="J936" t="s">
        <v>63</v>
      </c>
      <c r="K936" t="s">
        <v>63</v>
      </c>
      <c r="L936" t="s">
        <v>63</v>
      </c>
      <c r="M936">
        <v>1513.32</v>
      </c>
      <c r="N936" t="s">
        <v>63</v>
      </c>
    </row>
    <row r="937" spans="1:14" x14ac:dyDescent="0.35">
      <c r="A937" t="s">
        <v>72</v>
      </c>
      <c r="B937" t="s">
        <v>163</v>
      </c>
      <c r="C937" t="s">
        <v>42</v>
      </c>
      <c r="D937" t="s">
        <v>63</v>
      </c>
      <c r="E937" t="s">
        <v>38</v>
      </c>
      <c r="F937" t="s">
        <v>63</v>
      </c>
      <c r="G937" t="s">
        <v>63</v>
      </c>
      <c r="H937" t="s">
        <v>62</v>
      </c>
      <c r="I937" t="s">
        <v>63</v>
      </c>
      <c r="J937" t="s">
        <v>63</v>
      </c>
      <c r="K937" t="s">
        <v>63</v>
      </c>
      <c r="L937" t="s">
        <v>63</v>
      </c>
      <c r="M937">
        <v>1.95</v>
      </c>
      <c r="N937" t="s">
        <v>63</v>
      </c>
    </row>
    <row r="938" spans="1:14" x14ac:dyDescent="0.35">
      <c r="A938" t="s">
        <v>72</v>
      </c>
      <c r="B938" t="s">
        <v>163</v>
      </c>
      <c r="C938" t="s">
        <v>42</v>
      </c>
      <c r="D938" t="s">
        <v>63</v>
      </c>
      <c r="E938" t="s">
        <v>39</v>
      </c>
      <c r="F938" t="s">
        <v>63</v>
      </c>
      <c r="G938" t="s">
        <v>63</v>
      </c>
      <c r="H938" t="s">
        <v>62</v>
      </c>
      <c r="I938" t="s">
        <v>63</v>
      </c>
      <c r="J938" t="s">
        <v>63</v>
      </c>
      <c r="K938" t="s">
        <v>63</v>
      </c>
      <c r="L938" t="s">
        <v>63</v>
      </c>
      <c r="M938">
        <v>9.1476162511616295</v>
      </c>
      <c r="N938" t="s">
        <v>63</v>
      </c>
    </row>
    <row r="939" spans="1:14" x14ac:dyDescent="0.35">
      <c r="A939" t="s">
        <v>72</v>
      </c>
      <c r="B939" t="s">
        <v>163</v>
      </c>
      <c r="C939" t="s">
        <v>42</v>
      </c>
      <c r="D939" t="s">
        <v>63</v>
      </c>
      <c r="E939" t="s">
        <v>82</v>
      </c>
      <c r="F939" t="s">
        <v>63</v>
      </c>
      <c r="G939" t="s">
        <v>63</v>
      </c>
      <c r="H939" t="s">
        <v>62</v>
      </c>
      <c r="I939" t="s">
        <v>63</v>
      </c>
      <c r="J939" t="s">
        <v>63</v>
      </c>
      <c r="K939" t="s">
        <v>63</v>
      </c>
      <c r="L939" t="s">
        <v>63</v>
      </c>
      <c r="M939">
        <v>7.42466511820178</v>
      </c>
      <c r="N939" t="s">
        <v>63</v>
      </c>
    </row>
    <row r="940" spans="1:14" x14ac:dyDescent="0.35">
      <c r="A940" t="s">
        <v>72</v>
      </c>
      <c r="B940" t="s">
        <v>163</v>
      </c>
      <c r="C940" t="s">
        <v>42</v>
      </c>
      <c r="D940" t="s">
        <v>63</v>
      </c>
      <c r="E940" t="s">
        <v>20</v>
      </c>
      <c r="F940" t="s">
        <v>63</v>
      </c>
      <c r="G940" t="s">
        <v>63</v>
      </c>
      <c r="H940" t="s">
        <v>62</v>
      </c>
      <c r="I940" t="s">
        <v>63</v>
      </c>
      <c r="J940" t="s">
        <v>63</v>
      </c>
      <c r="K940" t="s">
        <v>63</v>
      </c>
      <c r="L940" t="s">
        <v>63</v>
      </c>
      <c r="M940">
        <v>2.1224563920000001</v>
      </c>
      <c r="N940" t="s">
        <v>63</v>
      </c>
    </row>
    <row r="941" spans="1:14" x14ac:dyDescent="0.35">
      <c r="A941" t="s">
        <v>72</v>
      </c>
      <c r="B941" t="s">
        <v>163</v>
      </c>
      <c r="C941" t="s">
        <v>42</v>
      </c>
      <c r="D941" t="s">
        <v>63</v>
      </c>
      <c r="E941" t="s">
        <v>40</v>
      </c>
      <c r="F941" t="s">
        <v>63</v>
      </c>
      <c r="G941" t="s">
        <v>63</v>
      </c>
      <c r="H941" t="s">
        <v>62</v>
      </c>
      <c r="I941" t="s">
        <v>63</v>
      </c>
      <c r="J941" t="s">
        <v>63</v>
      </c>
      <c r="K941" t="s">
        <v>63</v>
      </c>
      <c r="L941" t="s">
        <v>63</v>
      </c>
      <c r="M941">
        <v>5.4846577584</v>
      </c>
      <c r="N941" t="s">
        <v>63</v>
      </c>
    </row>
    <row r="942" spans="1:14" x14ac:dyDescent="0.35">
      <c r="A942" t="s">
        <v>72</v>
      </c>
      <c r="B942" t="s">
        <v>163</v>
      </c>
      <c r="C942" t="s">
        <v>42</v>
      </c>
      <c r="D942" t="s">
        <v>63</v>
      </c>
      <c r="E942" t="s">
        <v>49</v>
      </c>
      <c r="F942" t="s">
        <v>63</v>
      </c>
      <c r="G942" t="s">
        <v>63</v>
      </c>
      <c r="H942" t="s">
        <v>62</v>
      </c>
      <c r="I942" t="s">
        <v>63</v>
      </c>
      <c r="J942" t="s">
        <v>63</v>
      </c>
      <c r="K942" t="s">
        <v>63</v>
      </c>
      <c r="L942" t="s">
        <v>63</v>
      </c>
      <c r="M942">
        <v>12.4512989793384</v>
      </c>
      <c r="N942" t="s">
        <v>63</v>
      </c>
    </row>
    <row r="943" spans="1:14" x14ac:dyDescent="0.35">
      <c r="A943" t="s">
        <v>72</v>
      </c>
      <c r="B943" t="s">
        <v>163</v>
      </c>
      <c r="C943" t="s">
        <v>42</v>
      </c>
      <c r="D943" t="s">
        <v>63</v>
      </c>
      <c r="E943" t="s">
        <v>25</v>
      </c>
      <c r="F943" t="s">
        <v>63</v>
      </c>
      <c r="G943" t="s">
        <v>63</v>
      </c>
      <c r="H943" t="s">
        <v>62</v>
      </c>
      <c r="I943" t="s">
        <v>63</v>
      </c>
      <c r="J943" t="s">
        <v>63</v>
      </c>
      <c r="K943" t="s">
        <v>63</v>
      </c>
      <c r="L943" t="s">
        <v>63</v>
      </c>
      <c r="M943">
        <v>58.992490753659901</v>
      </c>
      <c r="N943" t="s">
        <v>63</v>
      </c>
    </row>
    <row r="944" spans="1:14" x14ac:dyDescent="0.35">
      <c r="A944" t="s">
        <v>72</v>
      </c>
      <c r="B944" t="s">
        <v>163</v>
      </c>
      <c r="C944" t="s">
        <v>42</v>
      </c>
      <c r="D944" t="s">
        <v>63</v>
      </c>
      <c r="E944" t="s">
        <v>44</v>
      </c>
      <c r="F944" t="s">
        <v>63</v>
      </c>
      <c r="G944" t="s">
        <v>63</v>
      </c>
      <c r="H944" t="s">
        <v>62</v>
      </c>
      <c r="I944" t="s">
        <v>63</v>
      </c>
      <c r="J944" t="s">
        <v>63</v>
      </c>
      <c r="K944" t="s">
        <v>63</v>
      </c>
      <c r="L944" t="s">
        <v>63</v>
      </c>
      <c r="M944">
        <v>17.372962008986299</v>
      </c>
      <c r="N944" t="s">
        <v>63</v>
      </c>
    </row>
    <row r="945" spans="1:14" x14ac:dyDescent="0.35">
      <c r="A945" t="s">
        <v>72</v>
      </c>
      <c r="B945" t="s">
        <v>163</v>
      </c>
      <c r="C945" t="s">
        <v>42</v>
      </c>
      <c r="D945" t="s">
        <v>63</v>
      </c>
      <c r="E945" t="s">
        <v>50</v>
      </c>
      <c r="F945" t="s">
        <v>63</v>
      </c>
      <c r="G945" t="s">
        <v>63</v>
      </c>
      <c r="H945" t="s">
        <v>62</v>
      </c>
      <c r="I945" t="s">
        <v>63</v>
      </c>
      <c r="J945" t="s">
        <v>63</v>
      </c>
      <c r="K945" t="s">
        <v>63</v>
      </c>
      <c r="L945" t="s">
        <v>63</v>
      </c>
      <c r="M945">
        <v>13.297411652686799</v>
      </c>
      <c r="N945" t="s">
        <v>63</v>
      </c>
    </row>
    <row r="946" spans="1:14" x14ac:dyDescent="0.35">
      <c r="A946" t="s">
        <v>72</v>
      </c>
      <c r="B946" t="s">
        <v>163</v>
      </c>
      <c r="C946" t="s">
        <v>42</v>
      </c>
      <c r="D946" t="s">
        <v>63</v>
      </c>
      <c r="E946" t="s">
        <v>26</v>
      </c>
      <c r="F946" t="s">
        <v>63</v>
      </c>
      <c r="G946" t="s">
        <v>63</v>
      </c>
      <c r="H946" t="s">
        <v>62</v>
      </c>
      <c r="I946" t="s">
        <v>63</v>
      </c>
      <c r="J946" t="s">
        <v>63</v>
      </c>
      <c r="K946" t="s">
        <v>63</v>
      </c>
      <c r="L946" t="s">
        <v>63</v>
      </c>
      <c r="M946">
        <v>5.2004588325881097E-2</v>
      </c>
      <c r="N946" t="s">
        <v>63</v>
      </c>
    </row>
    <row r="947" spans="1:14" x14ac:dyDescent="0.35">
      <c r="A947" t="s">
        <v>72</v>
      </c>
      <c r="B947" t="s">
        <v>163</v>
      </c>
      <c r="C947" t="s">
        <v>42</v>
      </c>
      <c r="D947" t="s">
        <v>63</v>
      </c>
      <c r="E947" t="s">
        <v>21</v>
      </c>
      <c r="F947" t="s">
        <v>63</v>
      </c>
      <c r="G947" t="s">
        <v>63</v>
      </c>
      <c r="H947" t="s">
        <v>62</v>
      </c>
      <c r="I947" t="s">
        <v>63</v>
      </c>
      <c r="J947" t="s">
        <v>63</v>
      </c>
      <c r="K947" t="s">
        <v>63</v>
      </c>
      <c r="L947" t="s">
        <v>63</v>
      </c>
      <c r="M947">
        <v>16.0547978931389</v>
      </c>
      <c r="N947" t="s">
        <v>63</v>
      </c>
    </row>
    <row r="948" spans="1:14" x14ac:dyDescent="0.35">
      <c r="A948" t="s">
        <v>72</v>
      </c>
      <c r="B948" t="s">
        <v>163</v>
      </c>
      <c r="C948" t="s">
        <v>42</v>
      </c>
      <c r="D948" t="s">
        <v>63</v>
      </c>
      <c r="E948" t="s">
        <v>47</v>
      </c>
      <c r="F948" t="s">
        <v>63</v>
      </c>
      <c r="G948" t="s">
        <v>63</v>
      </c>
      <c r="H948" t="s">
        <v>62</v>
      </c>
      <c r="I948" t="s">
        <v>63</v>
      </c>
      <c r="J948" t="s">
        <v>63</v>
      </c>
      <c r="K948" t="s">
        <v>63</v>
      </c>
      <c r="L948" t="s">
        <v>63</v>
      </c>
      <c r="M948">
        <v>8.6978716176554496</v>
      </c>
      <c r="N948" t="s">
        <v>63</v>
      </c>
    </row>
    <row r="949" spans="1:14" x14ac:dyDescent="0.35">
      <c r="A949" t="s">
        <v>72</v>
      </c>
      <c r="B949" t="s">
        <v>163</v>
      </c>
      <c r="C949" t="s">
        <v>42</v>
      </c>
      <c r="D949" t="s">
        <v>63</v>
      </c>
      <c r="E949" t="s">
        <v>48</v>
      </c>
      <c r="F949" t="s">
        <v>63</v>
      </c>
      <c r="G949" t="s">
        <v>63</v>
      </c>
      <c r="H949" t="s">
        <v>62</v>
      </c>
      <c r="I949" t="s">
        <v>63</v>
      </c>
      <c r="J949" t="s">
        <v>63</v>
      </c>
      <c r="K949" t="s">
        <v>63</v>
      </c>
      <c r="L949" t="s">
        <v>63</v>
      </c>
      <c r="M949">
        <v>48.052242595747401</v>
      </c>
      <c r="N949" t="s">
        <v>63</v>
      </c>
    </row>
    <row r="950" spans="1:14" x14ac:dyDescent="0.35">
      <c r="A950" t="s">
        <v>72</v>
      </c>
      <c r="B950" t="s">
        <v>163</v>
      </c>
      <c r="C950" t="s">
        <v>42</v>
      </c>
      <c r="D950" t="s">
        <v>63</v>
      </c>
      <c r="E950" t="s">
        <v>15</v>
      </c>
      <c r="F950" t="s">
        <v>63</v>
      </c>
      <c r="G950" t="s">
        <v>63</v>
      </c>
      <c r="H950" t="s">
        <v>62</v>
      </c>
      <c r="I950" t="s">
        <v>63</v>
      </c>
      <c r="J950" t="s">
        <v>63</v>
      </c>
      <c r="K950" t="s">
        <v>63</v>
      </c>
      <c r="L950" t="s">
        <v>63</v>
      </c>
      <c r="M950">
        <v>15.0798403944</v>
      </c>
      <c r="N950" t="s">
        <v>63</v>
      </c>
    </row>
    <row r="951" spans="1:14" x14ac:dyDescent="0.35">
      <c r="A951" t="s">
        <v>72</v>
      </c>
      <c r="B951" t="s">
        <v>163</v>
      </c>
      <c r="C951" t="s">
        <v>42</v>
      </c>
      <c r="D951" t="s">
        <v>63</v>
      </c>
      <c r="E951" t="s">
        <v>14</v>
      </c>
      <c r="F951" t="s">
        <v>63</v>
      </c>
      <c r="G951" t="s">
        <v>63</v>
      </c>
      <c r="H951" t="s">
        <v>62</v>
      </c>
      <c r="I951" t="s">
        <v>63</v>
      </c>
      <c r="J951" t="s">
        <v>63</v>
      </c>
      <c r="K951" t="s">
        <v>63</v>
      </c>
      <c r="L951" t="s">
        <v>63</v>
      </c>
      <c r="M951">
        <v>35.984771442000003</v>
      </c>
      <c r="N951" t="s">
        <v>63</v>
      </c>
    </row>
    <row r="952" spans="1:14" x14ac:dyDescent="0.35">
      <c r="A952" t="s">
        <v>72</v>
      </c>
      <c r="B952" t="s">
        <v>163</v>
      </c>
      <c r="C952" t="s">
        <v>42</v>
      </c>
      <c r="D952" t="s">
        <v>63</v>
      </c>
      <c r="E952" t="s">
        <v>16</v>
      </c>
      <c r="F952" t="s">
        <v>63</v>
      </c>
      <c r="G952" t="s">
        <v>63</v>
      </c>
      <c r="H952" t="s">
        <v>62</v>
      </c>
      <c r="I952" t="s">
        <v>63</v>
      </c>
      <c r="J952" t="s">
        <v>63</v>
      </c>
      <c r="K952" t="s">
        <v>63</v>
      </c>
      <c r="L952" t="s">
        <v>63</v>
      </c>
      <c r="M952">
        <v>0.51252837803999995</v>
      </c>
      <c r="N952" t="s">
        <v>63</v>
      </c>
    </row>
    <row r="953" spans="1:14" x14ac:dyDescent="0.35">
      <c r="A953" t="s">
        <v>72</v>
      </c>
      <c r="B953" t="s">
        <v>163</v>
      </c>
      <c r="C953" t="s">
        <v>42</v>
      </c>
      <c r="D953" t="s">
        <v>63</v>
      </c>
      <c r="E953" t="s">
        <v>17</v>
      </c>
      <c r="F953" t="s">
        <v>63</v>
      </c>
      <c r="G953" t="s">
        <v>63</v>
      </c>
      <c r="H953" t="s">
        <v>62</v>
      </c>
      <c r="I953" t="s">
        <v>63</v>
      </c>
      <c r="J953" t="s">
        <v>63</v>
      </c>
      <c r="K953" t="s">
        <v>63</v>
      </c>
      <c r="L953" t="s">
        <v>63</v>
      </c>
      <c r="M953">
        <v>2.1701469747600002</v>
      </c>
      <c r="N953" t="s">
        <v>63</v>
      </c>
    </row>
    <row r="954" spans="1:14" x14ac:dyDescent="0.35">
      <c r="A954" t="s">
        <v>72</v>
      </c>
      <c r="B954" t="s">
        <v>163</v>
      </c>
      <c r="C954" t="s">
        <v>42</v>
      </c>
      <c r="D954" t="s">
        <v>63</v>
      </c>
      <c r="E954" t="s">
        <v>18</v>
      </c>
      <c r="F954" t="s">
        <v>63</v>
      </c>
      <c r="G954" t="s">
        <v>63</v>
      </c>
      <c r="H954" t="s">
        <v>62</v>
      </c>
      <c r="I954" t="s">
        <v>63</v>
      </c>
      <c r="J954" t="s">
        <v>63</v>
      </c>
      <c r="K954" t="s">
        <v>63</v>
      </c>
      <c r="L954" t="s">
        <v>63</v>
      </c>
      <c r="M954">
        <v>42.699791556000001</v>
      </c>
      <c r="N954" t="s">
        <v>63</v>
      </c>
    </row>
    <row r="955" spans="1:14" x14ac:dyDescent="0.35">
      <c r="A955" t="s">
        <v>72</v>
      </c>
      <c r="B955" t="s">
        <v>163</v>
      </c>
      <c r="C955" t="s">
        <v>42</v>
      </c>
      <c r="D955" t="s">
        <v>63</v>
      </c>
      <c r="E955" t="s">
        <v>19</v>
      </c>
      <c r="F955" t="s">
        <v>63</v>
      </c>
      <c r="G955" t="s">
        <v>63</v>
      </c>
      <c r="H955" t="s">
        <v>62</v>
      </c>
      <c r="I955" t="s">
        <v>63</v>
      </c>
      <c r="J955" t="s">
        <v>63</v>
      </c>
      <c r="K955" t="s">
        <v>63</v>
      </c>
      <c r="L955" t="s">
        <v>63</v>
      </c>
      <c r="M955">
        <v>16.476100513199999</v>
      </c>
      <c r="N955" t="s">
        <v>63</v>
      </c>
    </row>
    <row r="956" spans="1:14" x14ac:dyDescent="0.35">
      <c r="A956" t="s">
        <v>72</v>
      </c>
      <c r="B956" t="s">
        <v>163</v>
      </c>
      <c r="C956" t="s">
        <v>42</v>
      </c>
      <c r="D956" t="s">
        <v>63</v>
      </c>
      <c r="E956" t="s">
        <v>111</v>
      </c>
      <c r="F956" t="s">
        <v>63</v>
      </c>
      <c r="G956" t="s">
        <v>63</v>
      </c>
      <c r="H956" t="s">
        <v>62</v>
      </c>
      <c r="I956" t="s">
        <v>63</v>
      </c>
      <c r="J956" t="s">
        <v>63</v>
      </c>
      <c r="K956" t="s">
        <v>63</v>
      </c>
      <c r="L956" t="s">
        <v>63</v>
      </c>
      <c r="M956">
        <v>0.49</v>
      </c>
      <c r="N956" t="s">
        <v>63</v>
      </c>
    </row>
    <row r="957" spans="1:14" x14ac:dyDescent="0.35">
      <c r="A957" t="s">
        <v>72</v>
      </c>
      <c r="B957" t="s">
        <v>163</v>
      </c>
      <c r="C957" t="s">
        <v>42</v>
      </c>
      <c r="D957" t="s">
        <v>63</v>
      </c>
      <c r="E957" t="s">
        <v>112</v>
      </c>
      <c r="F957" t="s">
        <v>63</v>
      </c>
      <c r="G957" t="s">
        <v>63</v>
      </c>
      <c r="H957" t="s">
        <v>62</v>
      </c>
      <c r="I957" t="s">
        <v>63</v>
      </c>
      <c r="J957" t="s">
        <v>63</v>
      </c>
      <c r="K957" t="s">
        <v>63</v>
      </c>
      <c r="L957" t="s">
        <v>63</v>
      </c>
      <c r="M957">
        <v>0.15</v>
      </c>
      <c r="N957" t="s">
        <v>63</v>
      </c>
    </row>
    <row r="958" spans="1:14" x14ac:dyDescent="0.35">
      <c r="A958" t="s">
        <v>72</v>
      </c>
      <c r="B958" t="s">
        <v>163</v>
      </c>
      <c r="C958" t="s">
        <v>42</v>
      </c>
      <c r="D958" t="s">
        <v>63</v>
      </c>
      <c r="E958" t="s">
        <v>61</v>
      </c>
      <c r="F958" t="s">
        <v>63</v>
      </c>
      <c r="G958" t="s">
        <v>63</v>
      </c>
      <c r="H958" t="s">
        <v>62</v>
      </c>
      <c r="I958" t="s">
        <v>63</v>
      </c>
      <c r="J958" t="s">
        <v>63</v>
      </c>
      <c r="K958" t="s">
        <v>63</v>
      </c>
      <c r="L958" t="s">
        <v>63</v>
      </c>
      <c r="M958">
        <v>0.35</v>
      </c>
      <c r="N958" t="s">
        <v>63</v>
      </c>
    </row>
    <row r="959" spans="1:14" x14ac:dyDescent="0.35">
      <c r="A959" t="s">
        <v>72</v>
      </c>
      <c r="B959" t="s">
        <v>163</v>
      </c>
      <c r="C959" t="s">
        <v>42</v>
      </c>
      <c r="D959" t="s">
        <v>63</v>
      </c>
      <c r="E959" t="s">
        <v>59</v>
      </c>
      <c r="F959" t="s">
        <v>63</v>
      </c>
      <c r="G959" t="s">
        <v>63</v>
      </c>
      <c r="H959" t="s">
        <v>62</v>
      </c>
      <c r="I959" t="s">
        <v>63</v>
      </c>
      <c r="J959" t="s">
        <v>63</v>
      </c>
      <c r="K959" t="s">
        <v>63</v>
      </c>
      <c r="L959" t="s">
        <v>63</v>
      </c>
      <c r="M959">
        <v>47.4</v>
      </c>
      <c r="N959" t="s">
        <v>63</v>
      </c>
    </row>
    <row r="960" spans="1:14" x14ac:dyDescent="0.35">
      <c r="A960" t="s">
        <v>72</v>
      </c>
      <c r="B960" t="s">
        <v>163</v>
      </c>
      <c r="C960" t="s">
        <v>42</v>
      </c>
      <c r="D960" t="s">
        <v>63</v>
      </c>
      <c r="E960" t="s">
        <v>64</v>
      </c>
      <c r="F960" t="s">
        <v>63</v>
      </c>
      <c r="G960" t="s">
        <v>63</v>
      </c>
      <c r="H960" t="s">
        <v>62</v>
      </c>
      <c r="I960" t="s">
        <v>63</v>
      </c>
      <c r="J960" t="s">
        <v>63</v>
      </c>
      <c r="K960" t="s">
        <v>63</v>
      </c>
      <c r="L960" t="s">
        <v>63</v>
      </c>
      <c r="M960">
        <v>5</v>
      </c>
      <c r="N960" t="s">
        <v>63</v>
      </c>
    </row>
    <row r="961" spans="1:14" x14ac:dyDescent="0.35">
      <c r="A961" t="s">
        <v>72</v>
      </c>
      <c r="B961" t="s">
        <v>163</v>
      </c>
      <c r="C961" t="s">
        <v>42</v>
      </c>
      <c r="D961" t="s">
        <v>63</v>
      </c>
      <c r="E961" t="s">
        <v>65</v>
      </c>
      <c r="F961" t="s">
        <v>63</v>
      </c>
      <c r="G961" t="s">
        <v>63</v>
      </c>
      <c r="H961" t="s">
        <v>62</v>
      </c>
      <c r="I961" t="s">
        <v>63</v>
      </c>
      <c r="J961" t="s">
        <v>63</v>
      </c>
      <c r="K961" t="s">
        <v>63</v>
      </c>
      <c r="L961" t="s">
        <v>63</v>
      </c>
      <c r="M961">
        <v>7.75</v>
      </c>
      <c r="N961" t="s">
        <v>63</v>
      </c>
    </row>
    <row r="962" spans="1:14" x14ac:dyDescent="0.35">
      <c r="A962" t="s">
        <v>72</v>
      </c>
      <c r="B962" t="s">
        <v>96</v>
      </c>
      <c r="C962" t="s">
        <v>42</v>
      </c>
      <c r="D962" t="s">
        <v>63</v>
      </c>
      <c r="E962" t="s">
        <v>33</v>
      </c>
      <c r="F962" t="s">
        <v>63</v>
      </c>
      <c r="G962" t="s">
        <v>63</v>
      </c>
      <c r="H962" t="s">
        <v>62</v>
      </c>
      <c r="I962" t="s">
        <v>63</v>
      </c>
      <c r="J962" t="s">
        <v>63</v>
      </c>
      <c r="K962" t="s">
        <v>63</v>
      </c>
      <c r="L962" t="s">
        <v>63</v>
      </c>
      <c r="M962">
        <v>375.99760041119998</v>
      </c>
      <c r="N962" t="s">
        <v>63</v>
      </c>
    </row>
    <row r="963" spans="1:14" x14ac:dyDescent="0.35">
      <c r="A963" t="s">
        <v>72</v>
      </c>
      <c r="B963" t="s">
        <v>96</v>
      </c>
      <c r="C963" t="s">
        <v>42</v>
      </c>
      <c r="D963" t="s">
        <v>63</v>
      </c>
      <c r="E963" t="s">
        <v>29</v>
      </c>
      <c r="F963" t="s">
        <v>63</v>
      </c>
      <c r="G963" t="s">
        <v>63</v>
      </c>
      <c r="H963" t="s">
        <v>62</v>
      </c>
      <c r="I963" t="s">
        <v>63</v>
      </c>
      <c r="J963" t="s">
        <v>63</v>
      </c>
      <c r="K963" t="s">
        <v>63</v>
      </c>
      <c r="L963" t="s">
        <v>63</v>
      </c>
      <c r="M963">
        <v>36.265674877771303</v>
      </c>
      <c r="N963" t="s">
        <v>63</v>
      </c>
    </row>
    <row r="964" spans="1:14" x14ac:dyDescent="0.35">
      <c r="A964" t="s">
        <v>72</v>
      </c>
      <c r="B964" t="s">
        <v>96</v>
      </c>
      <c r="C964" t="s">
        <v>42</v>
      </c>
      <c r="D964" t="s">
        <v>63</v>
      </c>
      <c r="E964" t="s">
        <v>27</v>
      </c>
      <c r="F964" t="s">
        <v>63</v>
      </c>
      <c r="G964" t="s">
        <v>63</v>
      </c>
      <c r="H964" t="s">
        <v>62</v>
      </c>
      <c r="I964" t="s">
        <v>63</v>
      </c>
      <c r="J964" t="s">
        <v>63</v>
      </c>
      <c r="K964" t="s">
        <v>63</v>
      </c>
      <c r="L964" t="s">
        <v>63</v>
      </c>
      <c r="M964">
        <v>75.441677927319901</v>
      </c>
      <c r="N964" t="s">
        <v>63</v>
      </c>
    </row>
    <row r="965" spans="1:14" x14ac:dyDescent="0.35">
      <c r="A965" t="s">
        <v>72</v>
      </c>
      <c r="B965" t="s">
        <v>96</v>
      </c>
      <c r="C965" t="s">
        <v>42</v>
      </c>
      <c r="D965" t="s">
        <v>63</v>
      </c>
      <c r="E965" t="s">
        <v>28</v>
      </c>
      <c r="F965" t="s">
        <v>63</v>
      </c>
      <c r="G965" t="s">
        <v>63</v>
      </c>
      <c r="H965" t="s">
        <v>62</v>
      </c>
      <c r="I965" t="s">
        <v>63</v>
      </c>
      <c r="J965" t="s">
        <v>63</v>
      </c>
      <c r="K965" t="s">
        <v>63</v>
      </c>
      <c r="L965" t="s">
        <v>63</v>
      </c>
      <c r="M965">
        <v>340.10272832398601</v>
      </c>
      <c r="N965" t="s">
        <v>63</v>
      </c>
    </row>
    <row r="966" spans="1:14" x14ac:dyDescent="0.35">
      <c r="A966" t="s">
        <v>72</v>
      </c>
      <c r="B966" t="s">
        <v>96</v>
      </c>
      <c r="C966" t="s">
        <v>42</v>
      </c>
      <c r="D966" t="s">
        <v>63</v>
      </c>
      <c r="E966" t="s">
        <v>31</v>
      </c>
      <c r="F966" t="s">
        <v>63</v>
      </c>
      <c r="G966" t="s">
        <v>63</v>
      </c>
      <c r="H966" t="s">
        <v>62</v>
      </c>
      <c r="I966" t="s">
        <v>63</v>
      </c>
      <c r="J966" t="s">
        <v>63</v>
      </c>
      <c r="K966" t="s">
        <v>63</v>
      </c>
      <c r="L966" t="s">
        <v>63</v>
      </c>
      <c r="M966">
        <v>143.08529023339199</v>
      </c>
      <c r="N966" t="s">
        <v>63</v>
      </c>
    </row>
    <row r="967" spans="1:14" x14ac:dyDescent="0.35">
      <c r="A967" t="s">
        <v>72</v>
      </c>
      <c r="B967" t="s">
        <v>96</v>
      </c>
      <c r="C967" t="s">
        <v>42</v>
      </c>
      <c r="D967" t="s">
        <v>63</v>
      </c>
      <c r="E967" t="s">
        <v>32</v>
      </c>
      <c r="F967" t="s">
        <v>63</v>
      </c>
      <c r="G967" t="s">
        <v>63</v>
      </c>
      <c r="H967" t="s">
        <v>62</v>
      </c>
      <c r="I967" t="s">
        <v>63</v>
      </c>
      <c r="J967" t="s">
        <v>63</v>
      </c>
      <c r="K967" t="s">
        <v>63</v>
      </c>
      <c r="L967" t="s">
        <v>63</v>
      </c>
      <c r="M967">
        <v>0</v>
      </c>
      <c r="N967" t="s">
        <v>63</v>
      </c>
    </row>
    <row r="968" spans="1:14" x14ac:dyDescent="0.35">
      <c r="A968" t="s">
        <v>72</v>
      </c>
      <c r="B968" t="s">
        <v>96</v>
      </c>
      <c r="C968" t="s">
        <v>42</v>
      </c>
      <c r="D968" t="s">
        <v>63</v>
      </c>
      <c r="E968" t="s">
        <v>30</v>
      </c>
      <c r="F968" t="s">
        <v>63</v>
      </c>
      <c r="G968" t="s">
        <v>63</v>
      </c>
      <c r="H968" t="s">
        <v>62</v>
      </c>
      <c r="I968" t="s">
        <v>63</v>
      </c>
      <c r="J968" t="s">
        <v>63</v>
      </c>
      <c r="K968" t="s">
        <v>63</v>
      </c>
      <c r="L968" t="s">
        <v>63</v>
      </c>
      <c r="M968">
        <v>137.58200983980001</v>
      </c>
      <c r="N968" t="s">
        <v>63</v>
      </c>
    </row>
    <row r="969" spans="1:14" x14ac:dyDescent="0.35">
      <c r="A969" t="s">
        <v>72</v>
      </c>
      <c r="B969" t="s">
        <v>96</v>
      </c>
      <c r="C969" t="s">
        <v>42</v>
      </c>
      <c r="D969" t="s">
        <v>63</v>
      </c>
      <c r="E969" t="s">
        <v>45</v>
      </c>
      <c r="F969" t="s">
        <v>63</v>
      </c>
      <c r="G969" t="s">
        <v>63</v>
      </c>
      <c r="H969" t="s">
        <v>62</v>
      </c>
      <c r="I969" t="s">
        <v>63</v>
      </c>
      <c r="J969" t="s">
        <v>63</v>
      </c>
      <c r="K969" t="s">
        <v>63</v>
      </c>
      <c r="L969" t="s">
        <v>63</v>
      </c>
      <c r="M969">
        <v>19.059481074335999</v>
      </c>
      <c r="N969" t="s">
        <v>63</v>
      </c>
    </row>
    <row r="970" spans="1:14" x14ac:dyDescent="0.35">
      <c r="A970" t="s">
        <v>72</v>
      </c>
      <c r="B970" t="s">
        <v>96</v>
      </c>
      <c r="C970" t="s">
        <v>42</v>
      </c>
      <c r="D970" t="s">
        <v>63</v>
      </c>
      <c r="E970" t="s">
        <v>46</v>
      </c>
      <c r="F970" t="s">
        <v>63</v>
      </c>
      <c r="G970" t="s">
        <v>63</v>
      </c>
      <c r="H970" t="s">
        <v>62</v>
      </c>
      <c r="I970" t="s">
        <v>63</v>
      </c>
      <c r="J970" t="s">
        <v>63</v>
      </c>
      <c r="K970" t="s">
        <v>63</v>
      </c>
      <c r="L970" t="s">
        <v>63</v>
      </c>
      <c r="M970">
        <v>968.51475987410595</v>
      </c>
      <c r="N970" t="s">
        <v>63</v>
      </c>
    </row>
    <row r="971" spans="1:14" x14ac:dyDescent="0.35">
      <c r="A971" t="s">
        <v>72</v>
      </c>
      <c r="B971" t="s">
        <v>96</v>
      </c>
      <c r="C971" t="s">
        <v>42</v>
      </c>
      <c r="D971" t="s">
        <v>63</v>
      </c>
      <c r="E971" t="s">
        <v>36</v>
      </c>
      <c r="F971" t="s">
        <v>63</v>
      </c>
      <c r="G971" t="s">
        <v>63</v>
      </c>
      <c r="H971" t="s">
        <v>62</v>
      </c>
      <c r="I971" t="s">
        <v>63</v>
      </c>
      <c r="J971" t="s">
        <v>63</v>
      </c>
      <c r="K971" t="s">
        <v>63</v>
      </c>
      <c r="L971" t="s">
        <v>63</v>
      </c>
      <c r="M971">
        <v>1062.7145975706901</v>
      </c>
      <c r="N971" t="s">
        <v>63</v>
      </c>
    </row>
    <row r="972" spans="1:14" x14ac:dyDescent="0.35">
      <c r="A972" t="s">
        <v>72</v>
      </c>
      <c r="B972" t="s">
        <v>96</v>
      </c>
      <c r="C972" t="s">
        <v>42</v>
      </c>
      <c r="D972" t="s">
        <v>63</v>
      </c>
      <c r="E972" t="s">
        <v>79</v>
      </c>
      <c r="F972" t="s">
        <v>63</v>
      </c>
      <c r="G972" t="s">
        <v>63</v>
      </c>
      <c r="H972" t="s">
        <v>62</v>
      </c>
      <c r="I972" t="s">
        <v>63</v>
      </c>
      <c r="J972" t="s">
        <v>63</v>
      </c>
      <c r="K972" t="s">
        <v>63</v>
      </c>
      <c r="L972" t="s">
        <v>63</v>
      </c>
      <c r="M972">
        <v>3458.4617180519999</v>
      </c>
      <c r="N972" t="s">
        <v>63</v>
      </c>
    </row>
    <row r="973" spans="1:14" x14ac:dyDescent="0.35">
      <c r="A973" t="s">
        <v>72</v>
      </c>
      <c r="B973" t="s">
        <v>96</v>
      </c>
      <c r="C973" t="s">
        <v>42</v>
      </c>
      <c r="D973" t="s">
        <v>63</v>
      </c>
      <c r="E973" t="s">
        <v>80</v>
      </c>
      <c r="F973" t="s">
        <v>63</v>
      </c>
      <c r="G973" t="s">
        <v>63</v>
      </c>
      <c r="H973" t="s">
        <v>62</v>
      </c>
      <c r="I973" t="s">
        <v>63</v>
      </c>
      <c r="J973" t="s">
        <v>63</v>
      </c>
      <c r="K973" t="s">
        <v>63</v>
      </c>
      <c r="L973" t="s">
        <v>63</v>
      </c>
      <c r="M973">
        <v>335.19798376804198</v>
      </c>
      <c r="N973" t="s">
        <v>63</v>
      </c>
    </row>
    <row r="974" spans="1:14" x14ac:dyDescent="0.35">
      <c r="A974" t="s">
        <v>72</v>
      </c>
      <c r="B974" t="s">
        <v>96</v>
      </c>
      <c r="C974" t="s">
        <v>42</v>
      </c>
      <c r="D974" t="s">
        <v>63</v>
      </c>
      <c r="E974" t="s">
        <v>37</v>
      </c>
      <c r="F974" t="s">
        <v>63</v>
      </c>
      <c r="G974" t="s">
        <v>63</v>
      </c>
      <c r="H974" t="s">
        <v>62</v>
      </c>
      <c r="I974" t="s">
        <v>63</v>
      </c>
      <c r="J974" t="s">
        <v>63</v>
      </c>
      <c r="K974" t="s">
        <v>63</v>
      </c>
      <c r="L974" t="s">
        <v>63</v>
      </c>
      <c r="M974">
        <v>17.727</v>
      </c>
      <c r="N974" t="s">
        <v>63</v>
      </c>
    </row>
    <row r="975" spans="1:14" x14ac:dyDescent="0.35">
      <c r="A975" t="s">
        <v>72</v>
      </c>
      <c r="B975" t="s">
        <v>96</v>
      </c>
      <c r="C975" t="s">
        <v>42</v>
      </c>
      <c r="D975" t="s">
        <v>63</v>
      </c>
      <c r="E975" t="s">
        <v>81</v>
      </c>
      <c r="F975" t="s">
        <v>63</v>
      </c>
      <c r="G975" t="s">
        <v>63</v>
      </c>
      <c r="H975" t="s">
        <v>62</v>
      </c>
      <c r="I975" t="s">
        <v>63</v>
      </c>
      <c r="J975" t="s">
        <v>63</v>
      </c>
      <c r="K975" t="s">
        <v>63</v>
      </c>
      <c r="L975" t="s">
        <v>63</v>
      </c>
      <c r="M975">
        <v>685.51287374413505</v>
      </c>
      <c r="N975" t="s">
        <v>63</v>
      </c>
    </row>
    <row r="976" spans="1:14" x14ac:dyDescent="0.35">
      <c r="A976" t="s">
        <v>72</v>
      </c>
      <c r="B976" t="s">
        <v>96</v>
      </c>
      <c r="C976" t="s">
        <v>42</v>
      </c>
      <c r="D976" t="s">
        <v>63</v>
      </c>
      <c r="E976" t="s">
        <v>35</v>
      </c>
      <c r="F976" t="s">
        <v>63</v>
      </c>
      <c r="G976" t="s">
        <v>63</v>
      </c>
      <c r="H976" t="s">
        <v>62</v>
      </c>
      <c r="I976" t="s">
        <v>63</v>
      </c>
      <c r="J976" t="s">
        <v>63</v>
      </c>
      <c r="K976" t="s">
        <v>63</v>
      </c>
      <c r="L976" t="s">
        <v>63</v>
      </c>
      <c r="M976">
        <v>4970.1000000000004</v>
      </c>
      <c r="N976" t="s">
        <v>63</v>
      </c>
    </row>
    <row r="977" spans="1:14" x14ac:dyDescent="0.35">
      <c r="A977" t="s">
        <v>72</v>
      </c>
      <c r="B977" t="s">
        <v>96</v>
      </c>
      <c r="C977" t="s">
        <v>42</v>
      </c>
      <c r="D977" t="s">
        <v>63</v>
      </c>
      <c r="E977" t="s">
        <v>38</v>
      </c>
      <c r="F977" t="s">
        <v>63</v>
      </c>
      <c r="G977" t="s">
        <v>63</v>
      </c>
      <c r="H977" t="s">
        <v>62</v>
      </c>
      <c r="I977" t="s">
        <v>63</v>
      </c>
      <c r="J977" t="s">
        <v>63</v>
      </c>
      <c r="K977" t="s">
        <v>63</v>
      </c>
      <c r="L977" t="s">
        <v>63</v>
      </c>
      <c r="M977">
        <v>65.721000000000004</v>
      </c>
      <c r="N977" t="s">
        <v>63</v>
      </c>
    </row>
    <row r="978" spans="1:14" x14ac:dyDescent="0.35">
      <c r="A978" t="s">
        <v>72</v>
      </c>
      <c r="B978" t="s">
        <v>96</v>
      </c>
      <c r="C978" t="s">
        <v>42</v>
      </c>
      <c r="D978" t="s">
        <v>63</v>
      </c>
      <c r="E978" t="s">
        <v>39</v>
      </c>
      <c r="F978" t="s">
        <v>63</v>
      </c>
      <c r="G978" t="s">
        <v>63</v>
      </c>
      <c r="H978" t="s">
        <v>62</v>
      </c>
      <c r="I978" t="s">
        <v>63</v>
      </c>
      <c r="J978" t="s">
        <v>63</v>
      </c>
      <c r="K978" t="s">
        <v>63</v>
      </c>
      <c r="L978" t="s">
        <v>63</v>
      </c>
      <c r="M978">
        <v>332.37148609029703</v>
      </c>
      <c r="N978" t="s">
        <v>63</v>
      </c>
    </row>
    <row r="979" spans="1:14" x14ac:dyDescent="0.35">
      <c r="A979" t="s">
        <v>72</v>
      </c>
      <c r="B979" t="s">
        <v>96</v>
      </c>
      <c r="C979" t="s">
        <v>42</v>
      </c>
      <c r="D979" t="s">
        <v>63</v>
      </c>
      <c r="E979" t="s">
        <v>82</v>
      </c>
      <c r="F979" t="s">
        <v>63</v>
      </c>
      <c r="G979" t="s">
        <v>63</v>
      </c>
      <c r="H979" t="s">
        <v>62</v>
      </c>
      <c r="I979" t="s">
        <v>63</v>
      </c>
      <c r="J979" t="s">
        <v>63</v>
      </c>
      <c r="K979" t="s">
        <v>63</v>
      </c>
      <c r="L979" t="s">
        <v>63</v>
      </c>
      <c r="M979">
        <v>399.66576282215601</v>
      </c>
      <c r="N979" t="s">
        <v>63</v>
      </c>
    </row>
    <row r="980" spans="1:14" x14ac:dyDescent="0.35">
      <c r="A980" t="s">
        <v>72</v>
      </c>
      <c r="B980" t="s">
        <v>96</v>
      </c>
      <c r="C980" t="s">
        <v>42</v>
      </c>
      <c r="D980" t="s">
        <v>63</v>
      </c>
      <c r="E980" t="s">
        <v>20</v>
      </c>
      <c r="F980" t="s">
        <v>63</v>
      </c>
      <c r="G980" t="s">
        <v>63</v>
      </c>
      <c r="H980" t="s">
        <v>62</v>
      </c>
      <c r="I980" t="s">
        <v>63</v>
      </c>
      <c r="J980" t="s">
        <v>63</v>
      </c>
      <c r="K980" t="s">
        <v>63</v>
      </c>
      <c r="L980" t="s">
        <v>63</v>
      </c>
      <c r="M980">
        <v>0</v>
      </c>
      <c r="N980" t="s">
        <v>63</v>
      </c>
    </row>
    <row r="981" spans="1:14" x14ac:dyDescent="0.35">
      <c r="A981" t="s">
        <v>72</v>
      </c>
      <c r="B981" t="s">
        <v>96</v>
      </c>
      <c r="C981" t="s">
        <v>42</v>
      </c>
      <c r="D981" t="s">
        <v>63</v>
      </c>
      <c r="E981" t="s">
        <v>40</v>
      </c>
      <c r="F981" t="s">
        <v>63</v>
      </c>
      <c r="G981" t="s">
        <v>63</v>
      </c>
      <c r="H981" t="s">
        <v>62</v>
      </c>
      <c r="I981" t="s">
        <v>63</v>
      </c>
      <c r="J981" t="s">
        <v>63</v>
      </c>
      <c r="K981" t="s">
        <v>63</v>
      </c>
      <c r="L981" t="s">
        <v>63</v>
      </c>
      <c r="M981">
        <v>7.2373024800000005E-2</v>
      </c>
      <c r="N981" t="s">
        <v>63</v>
      </c>
    </row>
    <row r="982" spans="1:14" x14ac:dyDescent="0.35">
      <c r="A982" t="s">
        <v>72</v>
      </c>
      <c r="B982" t="s">
        <v>96</v>
      </c>
      <c r="C982" t="s">
        <v>42</v>
      </c>
      <c r="D982" t="s">
        <v>63</v>
      </c>
      <c r="E982" t="s">
        <v>49</v>
      </c>
      <c r="F982" t="s">
        <v>63</v>
      </c>
      <c r="G982" t="s">
        <v>63</v>
      </c>
      <c r="H982" t="s">
        <v>62</v>
      </c>
      <c r="I982" t="s">
        <v>63</v>
      </c>
      <c r="J982" t="s">
        <v>63</v>
      </c>
      <c r="K982" t="s">
        <v>63</v>
      </c>
      <c r="L982" t="s">
        <v>63</v>
      </c>
      <c r="M982">
        <v>240.45100567207601</v>
      </c>
      <c r="N982" t="s">
        <v>63</v>
      </c>
    </row>
    <row r="983" spans="1:14" x14ac:dyDescent="0.35">
      <c r="A983" t="s">
        <v>72</v>
      </c>
      <c r="B983" t="s">
        <v>96</v>
      </c>
      <c r="C983" t="s">
        <v>42</v>
      </c>
      <c r="D983" t="s">
        <v>63</v>
      </c>
      <c r="E983" t="s">
        <v>25</v>
      </c>
      <c r="F983" t="s">
        <v>63</v>
      </c>
      <c r="G983" t="s">
        <v>63</v>
      </c>
      <c r="H983" t="s">
        <v>62</v>
      </c>
      <c r="I983" t="s">
        <v>63</v>
      </c>
      <c r="J983" t="s">
        <v>63</v>
      </c>
      <c r="K983" t="s">
        <v>63</v>
      </c>
      <c r="L983" t="s">
        <v>63</v>
      </c>
      <c r="M983">
        <v>253.818597300558</v>
      </c>
      <c r="N983" t="s">
        <v>63</v>
      </c>
    </row>
    <row r="984" spans="1:14" x14ac:dyDescent="0.35">
      <c r="A984" t="s">
        <v>72</v>
      </c>
      <c r="B984" t="s">
        <v>96</v>
      </c>
      <c r="C984" t="s">
        <v>42</v>
      </c>
      <c r="D984" t="s">
        <v>63</v>
      </c>
      <c r="E984" t="s">
        <v>44</v>
      </c>
      <c r="F984" t="s">
        <v>63</v>
      </c>
      <c r="G984" t="s">
        <v>63</v>
      </c>
      <c r="H984" t="s">
        <v>62</v>
      </c>
      <c r="I984" t="s">
        <v>63</v>
      </c>
      <c r="J984" t="s">
        <v>63</v>
      </c>
      <c r="K984" t="s">
        <v>63</v>
      </c>
      <c r="L984" t="s">
        <v>63</v>
      </c>
      <c r="M984">
        <v>995.05182514847695</v>
      </c>
      <c r="N984" t="s">
        <v>63</v>
      </c>
    </row>
    <row r="985" spans="1:14" x14ac:dyDescent="0.35">
      <c r="A985" t="s">
        <v>72</v>
      </c>
      <c r="B985" t="s">
        <v>96</v>
      </c>
      <c r="C985" t="s">
        <v>42</v>
      </c>
      <c r="D985" t="s">
        <v>63</v>
      </c>
      <c r="E985" t="s">
        <v>50</v>
      </c>
      <c r="F985" t="s">
        <v>63</v>
      </c>
      <c r="G985" t="s">
        <v>63</v>
      </c>
      <c r="H985" t="s">
        <v>62</v>
      </c>
      <c r="I985" t="s">
        <v>63</v>
      </c>
      <c r="J985" t="s">
        <v>63</v>
      </c>
      <c r="K985" t="s">
        <v>63</v>
      </c>
      <c r="L985" t="s">
        <v>63</v>
      </c>
      <c r="M985">
        <v>100.979149458777</v>
      </c>
      <c r="N985" t="s">
        <v>63</v>
      </c>
    </row>
    <row r="986" spans="1:14" x14ac:dyDescent="0.35">
      <c r="A986" t="s">
        <v>72</v>
      </c>
      <c r="B986" t="s">
        <v>96</v>
      </c>
      <c r="C986" t="s">
        <v>42</v>
      </c>
      <c r="D986" t="s">
        <v>63</v>
      </c>
      <c r="E986" t="s">
        <v>26</v>
      </c>
      <c r="F986" t="s">
        <v>63</v>
      </c>
      <c r="G986" t="s">
        <v>63</v>
      </c>
      <c r="H986" t="s">
        <v>62</v>
      </c>
      <c r="I986" t="s">
        <v>63</v>
      </c>
      <c r="J986" t="s">
        <v>63</v>
      </c>
      <c r="K986" t="s">
        <v>63</v>
      </c>
      <c r="L986" t="s">
        <v>63</v>
      </c>
      <c r="M986">
        <v>69.086330491762993</v>
      </c>
      <c r="N986" t="s">
        <v>63</v>
      </c>
    </row>
    <row r="987" spans="1:14" x14ac:dyDescent="0.35">
      <c r="A987" t="s">
        <v>72</v>
      </c>
      <c r="B987" t="s">
        <v>96</v>
      </c>
      <c r="C987" t="s">
        <v>42</v>
      </c>
      <c r="D987" t="s">
        <v>63</v>
      </c>
      <c r="E987" t="s">
        <v>21</v>
      </c>
      <c r="F987" t="s">
        <v>63</v>
      </c>
      <c r="G987" t="s">
        <v>63</v>
      </c>
      <c r="H987" t="s">
        <v>62</v>
      </c>
      <c r="I987" t="s">
        <v>63</v>
      </c>
      <c r="J987" t="s">
        <v>63</v>
      </c>
      <c r="K987" t="s">
        <v>63</v>
      </c>
      <c r="L987" t="s">
        <v>63</v>
      </c>
      <c r="M987">
        <v>90.117308709594695</v>
      </c>
      <c r="N987" t="s">
        <v>63</v>
      </c>
    </row>
    <row r="988" spans="1:14" x14ac:dyDescent="0.35">
      <c r="A988" t="s">
        <v>72</v>
      </c>
      <c r="B988" t="s">
        <v>96</v>
      </c>
      <c r="C988" t="s">
        <v>42</v>
      </c>
      <c r="D988" t="s">
        <v>63</v>
      </c>
      <c r="E988" t="s">
        <v>47</v>
      </c>
      <c r="F988" t="s">
        <v>63</v>
      </c>
      <c r="G988" t="s">
        <v>63</v>
      </c>
      <c r="H988" t="s">
        <v>62</v>
      </c>
      <c r="I988" t="s">
        <v>63</v>
      </c>
      <c r="J988" t="s">
        <v>63</v>
      </c>
      <c r="K988" t="s">
        <v>63</v>
      </c>
      <c r="L988" t="s">
        <v>63</v>
      </c>
      <c r="M988">
        <v>34.5222765111724</v>
      </c>
      <c r="N988" t="s">
        <v>63</v>
      </c>
    </row>
    <row r="989" spans="1:14" x14ac:dyDescent="0.35">
      <c r="A989" t="s">
        <v>72</v>
      </c>
      <c r="B989" t="s">
        <v>96</v>
      </c>
      <c r="C989" t="s">
        <v>42</v>
      </c>
      <c r="D989" t="s">
        <v>63</v>
      </c>
      <c r="E989" t="s">
        <v>48</v>
      </c>
      <c r="F989" t="s">
        <v>63</v>
      </c>
      <c r="G989" t="s">
        <v>63</v>
      </c>
      <c r="H989" t="s">
        <v>62</v>
      </c>
      <c r="I989" t="s">
        <v>63</v>
      </c>
      <c r="J989" t="s">
        <v>63</v>
      </c>
      <c r="K989" t="s">
        <v>63</v>
      </c>
      <c r="L989" t="s">
        <v>63</v>
      </c>
      <c r="M989">
        <v>2979.4427581803302</v>
      </c>
      <c r="N989" t="s">
        <v>63</v>
      </c>
    </row>
    <row r="990" spans="1:14" x14ac:dyDescent="0.35">
      <c r="A990" t="s">
        <v>72</v>
      </c>
      <c r="B990" t="s">
        <v>96</v>
      </c>
      <c r="C990" t="s">
        <v>42</v>
      </c>
      <c r="D990" t="s">
        <v>63</v>
      </c>
      <c r="E990" t="s">
        <v>15</v>
      </c>
      <c r="F990" t="s">
        <v>63</v>
      </c>
      <c r="G990" t="s">
        <v>63</v>
      </c>
      <c r="H990" t="s">
        <v>62</v>
      </c>
      <c r="I990" t="s">
        <v>63</v>
      </c>
      <c r="J990" t="s">
        <v>63</v>
      </c>
      <c r="K990" t="s">
        <v>63</v>
      </c>
      <c r="L990" t="s">
        <v>63</v>
      </c>
      <c r="M990">
        <v>245.14399797839999</v>
      </c>
      <c r="N990" t="s">
        <v>63</v>
      </c>
    </row>
    <row r="991" spans="1:14" x14ac:dyDescent="0.35">
      <c r="A991" t="s">
        <v>72</v>
      </c>
      <c r="B991" t="s">
        <v>96</v>
      </c>
      <c r="C991" t="s">
        <v>42</v>
      </c>
      <c r="D991" t="s">
        <v>63</v>
      </c>
      <c r="E991" t="s">
        <v>14</v>
      </c>
      <c r="F991" t="s">
        <v>63</v>
      </c>
      <c r="G991" t="s">
        <v>63</v>
      </c>
      <c r="H991" t="s">
        <v>62</v>
      </c>
      <c r="I991" t="s">
        <v>63</v>
      </c>
      <c r="J991" t="s">
        <v>63</v>
      </c>
      <c r="K991" t="s">
        <v>63</v>
      </c>
      <c r="L991" t="s">
        <v>63</v>
      </c>
      <c r="M991">
        <v>245.09999889720001</v>
      </c>
      <c r="N991" t="s">
        <v>63</v>
      </c>
    </row>
    <row r="992" spans="1:14" x14ac:dyDescent="0.35">
      <c r="A992" t="s">
        <v>72</v>
      </c>
      <c r="B992" t="s">
        <v>96</v>
      </c>
      <c r="C992" t="s">
        <v>42</v>
      </c>
      <c r="D992" t="s">
        <v>63</v>
      </c>
      <c r="E992" t="s">
        <v>16</v>
      </c>
      <c r="F992" t="s">
        <v>63</v>
      </c>
      <c r="G992" t="s">
        <v>63</v>
      </c>
      <c r="H992" t="s">
        <v>62</v>
      </c>
      <c r="I992" t="s">
        <v>63</v>
      </c>
      <c r="J992" t="s">
        <v>63</v>
      </c>
      <c r="K992" t="s">
        <v>63</v>
      </c>
      <c r="L992" t="s">
        <v>63</v>
      </c>
      <c r="M992">
        <v>186.83170960896001</v>
      </c>
      <c r="N992" t="s">
        <v>63</v>
      </c>
    </row>
    <row r="993" spans="1:14" x14ac:dyDescent="0.35">
      <c r="A993" t="s">
        <v>72</v>
      </c>
      <c r="B993" t="s">
        <v>96</v>
      </c>
      <c r="C993" t="s">
        <v>42</v>
      </c>
      <c r="D993" t="s">
        <v>63</v>
      </c>
      <c r="E993" t="s">
        <v>17</v>
      </c>
      <c r="F993" t="s">
        <v>63</v>
      </c>
      <c r="G993" t="s">
        <v>63</v>
      </c>
      <c r="H993" t="s">
        <v>62</v>
      </c>
      <c r="I993" t="s">
        <v>63</v>
      </c>
      <c r="J993" t="s">
        <v>63</v>
      </c>
      <c r="K993" t="s">
        <v>63</v>
      </c>
      <c r="L993" t="s">
        <v>63</v>
      </c>
      <c r="M993">
        <v>169.35751198224</v>
      </c>
      <c r="N993" t="s">
        <v>63</v>
      </c>
    </row>
    <row r="994" spans="1:14" x14ac:dyDescent="0.35">
      <c r="A994" t="s">
        <v>72</v>
      </c>
      <c r="B994" t="s">
        <v>96</v>
      </c>
      <c r="C994" t="s">
        <v>42</v>
      </c>
      <c r="D994" t="s">
        <v>63</v>
      </c>
      <c r="E994" t="s">
        <v>18</v>
      </c>
      <c r="F994" t="s">
        <v>63</v>
      </c>
      <c r="G994" t="s">
        <v>63</v>
      </c>
      <c r="H994" t="s">
        <v>62</v>
      </c>
      <c r="I994" t="s">
        <v>63</v>
      </c>
      <c r="J994" t="s">
        <v>63</v>
      </c>
      <c r="K994" t="s">
        <v>63</v>
      </c>
      <c r="L994" t="s">
        <v>63</v>
      </c>
      <c r="M994">
        <v>25.551659401199998</v>
      </c>
      <c r="N994" t="s">
        <v>63</v>
      </c>
    </row>
    <row r="995" spans="1:14" x14ac:dyDescent="0.35">
      <c r="A995" t="s">
        <v>72</v>
      </c>
      <c r="B995" t="s">
        <v>96</v>
      </c>
      <c r="C995" t="s">
        <v>42</v>
      </c>
      <c r="D995" t="s">
        <v>63</v>
      </c>
      <c r="E995" t="s">
        <v>19</v>
      </c>
      <c r="F995" t="s">
        <v>63</v>
      </c>
      <c r="G995" t="s">
        <v>63</v>
      </c>
      <c r="H995" t="s">
        <v>62</v>
      </c>
      <c r="I995" t="s">
        <v>63</v>
      </c>
      <c r="J995" t="s">
        <v>63</v>
      </c>
      <c r="K995" t="s">
        <v>63</v>
      </c>
      <c r="L995" t="s">
        <v>63</v>
      </c>
      <c r="M995">
        <v>452.4944431788</v>
      </c>
      <c r="N995" t="s">
        <v>63</v>
      </c>
    </row>
    <row r="996" spans="1:14" x14ac:dyDescent="0.35">
      <c r="A996" t="s">
        <v>72</v>
      </c>
      <c r="B996" t="s">
        <v>96</v>
      </c>
      <c r="C996" t="s">
        <v>42</v>
      </c>
      <c r="D996" t="s">
        <v>63</v>
      </c>
      <c r="E996" t="s">
        <v>111</v>
      </c>
      <c r="F996" t="s">
        <v>63</v>
      </c>
      <c r="G996" t="s">
        <v>63</v>
      </c>
      <c r="H996" t="s">
        <v>62</v>
      </c>
      <c r="I996" t="s">
        <v>63</v>
      </c>
      <c r="J996" t="s">
        <v>63</v>
      </c>
      <c r="K996" t="s">
        <v>63</v>
      </c>
      <c r="L996" t="s">
        <v>63</v>
      </c>
      <c r="M996">
        <v>15.54</v>
      </c>
      <c r="N996" t="s">
        <v>63</v>
      </c>
    </row>
    <row r="997" spans="1:14" x14ac:dyDescent="0.35">
      <c r="A997" t="s">
        <v>72</v>
      </c>
      <c r="B997" t="s">
        <v>96</v>
      </c>
      <c r="C997" t="s">
        <v>42</v>
      </c>
      <c r="D997" t="s">
        <v>63</v>
      </c>
      <c r="E997" t="s">
        <v>112</v>
      </c>
      <c r="F997" t="s">
        <v>63</v>
      </c>
      <c r="G997" t="s">
        <v>63</v>
      </c>
      <c r="H997" t="s">
        <v>62</v>
      </c>
      <c r="I997" t="s">
        <v>63</v>
      </c>
      <c r="J997" t="s">
        <v>63</v>
      </c>
      <c r="K997" t="s">
        <v>63</v>
      </c>
      <c r="L997" t="s">
        <v>63</v>
      </c>
      <c r="M997">
        <v>3</v>
      </c>
      <c r="N997" t="s">
        <v>63</v>
      </c>
    </row>
    <row r="998" spans="1:14" x14ac:dyDescent="0.35">
      <c r="A998" t="s">
        <v>72</v>
      </c>
      <c r="B998" t="s">
        <v>96</v>
      </c>
      <c r="C998" t="s">
        <v>42</v>
      </c>
      <c r="D998" t="s">
        <v>63</v>
      </c>
      <c r="E998" t="s">
        <v>61</v>
      </c>
      <c r="F998" t="s">
        <v>63</v>
      </c>
      <c r="G998" t="s">
        <v>63</v>
      </c>
      <c r="H998" t="s">
        <v>62</v>
      </c>
      <c r="I998" t="s">
        <v>63</v>
      </c>
      <c r="J998" t="s">
        <v>63</v>
      </c>
      <c r="K998" t="s">
        <v>63</v>
      </c>
      <c r="L998" t="s">
        <v>63</v>
      </c>
      <c r="M998">
        <v>5.95</v>
      </c>
      <c r="N998" t="s">
        <v>63</v>
      </c>
    </row>
    <row r="999" spans="1:14" x14ac:dyDescent="0.35">
      <c r="A999" t="s">
        <v>72</v>
      </c>
      <c r="B999" t="s">
        <v>96</v>
      </c>
      <c r="C999" t="s">
        <v>42</v>
      </c>
      <c r="D999" t="s">
        <v>63</v>
      </c>
      <c r="E999" t="s">
        <v>59</v>
      </c>
      <c r="F999" t="s">
        <v>63</v>
      </c>
      <c r="G999" t="s">
        <v>63</v>
      </c>
      <c r="H999" t="s">
        <v>62</v>
      </c>
      <c r="I999" t="s">
        <v>63</v>
      </c>
      <c r="J999" t="s">
        <v>63</v>
      </c>
      <c r="K999" t="s">
        <v>63</v>
      </c>
      <c r="L999" t="s">
        <v>63</v>
      </c>
      <c r="M999">
        <v>511.44</v>
      </c>
      <c r="N999" t="s">
        <v>63</v>
      </c>
    </row>
    <row r="1000" spans="1:14" x14ac:dyDescent="0.35">
      <c r="A1000" t="s">
        <v>72</v>
      </c>
      <c r="B1000" t="s">
        <v>96</v>
      </c>
      <c r="C1000" t="s">
        <v>42</v>
      </c>
      <c r="D1000" t="s">
        <v>63</v>
      </c>
      <c r="E1000" t="s">
        <v>64</v>
      </c>
      <c r="F1000" t="s">
        <v>63</v>
      </c>
      <c r="G1000" t="s">
        <v>63</v>
      </c>
      <c r="H1000" t="s">
        <v>62</v>
      </c>
      <c r="I1000" t="s">
        <v>63</v>
      </c>
      <c r="J1000" t="s">
        <v>63</v>
      </c>
      <c r="K1000" t="s">
        <v>63</v>
      </c>
      <c r="L1000" t="s">
        <v>63</v>
      </c>
      <c r="M1000">
        <v>90.5</v>
      </c>
      <c r="N1000" t="s">
        <v>63</v>
      </c>
    </row>
    <row r="1001" spans="1:14" x14ac:dyDescent="0.35">
      <c r="A1001" t="s">
        <v>72</v>
      </c>
      <c r="B1001" t="s">
        <v>96</v>
      </c>
      <c r="C1001" t="s">
        <v>42</v>
      </c>
      <c r="D1001" t="s">
        <v>63</v>
      </c>
      <c r="E1001" t="s">
        <v>65</v>
      </c>
      <c r="F1001" t="s">
        <v>63</v>
      </c>
      <c r="G1001" t="s">
        <v>63</v>
      </c>
      <c r="H1001" t="s">
        <v>62</v>
      </c>
      <c r="I1001" t="s">
        <v>63</v>
      </c>
      <c r="J1001" t="s">
        <v>63</v>
      </c>
      <c r="K1001" t="s">
        <v>63</v>
      </c>
      <c r="L1001" t="s">
        <v>63</v>
      </c>
      <c r="M1001">
        <v>125.25</v>
      </c>
      <c r="N1001" t="s">
        <v>63</v>
      </c>
    </row>
    <row r="1002" spans="1:14" x14ac:dyDescent="0.35">
      <c r="A1002" t="s">
        <v>72</v>
      </c>
      <c r="B1002" t="s">
        <v>164</v>
      </c>
      <c r="C1002" t="s">
        <v>42</v>
      </c>
      <c r="D1002" t="s">
        <v>63</v>
      </c>
      <c r="E1002" t="s">
        <v>33</v>
      </c>
      <c r="F1002" t="s">
        <v>63</v>
      </c>
      <c r="G1002" t="s">
        <v>63</v>
      </c>
      <c r="H1002" t="s">
        <v>62</v>
      </c>
      <c r="I1002" t="s">
        <v>63</v>
      </c>
      <c r="J1002" t="s">
        <v>63</v>
      </c>
      <c r="K1002" t="s">
        <v>63</v>
      </c>
      <c r="L1002" t="s">
        <v>63</v>
      </c>
      <c r="M1002">
        <v>16.9201399608</v>
      </c>
      <c r="N1002" t="s">
        <v>63</v>
      </c>
    </row>
    <row r="1003" spans="1:14" x14ac:dyDescent="0.35">
      <c r="A1003" t="s">
        <v>72</v>
      </c>
      <c r="B1003" t="s">
        <v>164</v>
      </c>
      <c r="C1003" t="s">
        <v>42</v>
      </c>
      <c r="D1003" t="s">
        <v>63</v>
      </c>
      <c r="E1003" t="s">
        <v>29</v>
      </c>
      <c r="F1003" t="s">
        <v>63</v>
      </c>
      <c r="G1003" t="s">
        <v>63</v>
      </c>
      <c r="H1003" t="s">
        <v>62</v>
      </c>
      <c r="I1003" t="s">
        <v>63</v>
      </c>
      <c r="J1003" t="s">
        <v>63</v>
      </c>
      <c r="K1003" t="s">
        <v>63</v>
      </c>
      <c r="L1003" t="s">
        <v>63</v>
      </c>
      <c r="M1003">
        <v>9.2530280913588001</v>
      </c>
      <c r="N1003" t="s">
        <v>63</v>
      </c>
    </row>
    <row r="1004" spans="1:14" x14ac:dyDescent="0.35">
      <c r="A1004" t="s">
        <v>72</v>
      </c>
      <c r="B1004" t="s">
        <v>164</v>
      </c>
      <c r="C1004" t="s">
        <v>42</v>
      </c>
      <c r="D1004" t="s">
        <v>63</v>
      </c>
      <c r="E1004" t="s">
        <v>27</v>
      </c>
      <c r="F1004" t="s">
        <v>63</v>
      </c>
      <c r="G1004" t="s">
        <v>63</v>
      </c>
      <c r="H1004" t="s">
        <v>62</v>
      </c>
      <c r="I1004" t="s">
        <v>63</v>
      </c>
      <c r="J1004" t="s">
        <v>63</v>
      </c>
      <c r="K1004" t="s">
        <v>63</v>
      </c>
      <c r="L1004" t="s">
        <v>63</v>
      </c>
      <c r="M1004">
        <v>20.048227531277401</v>
      </c>
      <c r="N1004" t="s">
        <v>63</v>
      </c>
    </row>
    <row r="1005" spans="1:14" x14ac:dyDescent="0.35">
      <c r="A1005" t="s">
        <v>72</v>
      </c>
      <c r="B1005" t="s">
        <v>164</v>
      </c>
      <c r="C1005" t="s">
        <v>42</v>
      </c>
      <c r="D1005" t="s">
        <v>63</v>
      </c>
      <c r="E1005" t="s">
        <v>28</v>
      </c>
      <c r="F1005" t="s">
        <v>63</v>
      </c>
      <c r="G1005" t="s">
        <v>63</v>
      </c>
      <c r="H1005" t="s">
        <v>62</v>
      </c>
      <c r="I1005" t="s">
        <v>63</v>
      </c>
      <c r="J1005" t="s">
        <v>63</v>
      </c>
      <c r="K1005" t="s">
        <v>63</v>
      </c>
      <c r="L1005" t="s">
        <v>63</v>
      </c>
      <c r="M1005">
        <v>245.07305830541699</v>
      </c>
      <c r="N1005" t="s">
        <v>63</v>
      </c>
    </row>
    <row r="1006" spans="1:14" x14ac:dyDescent="0.35">
      <c r="A1006" t="s">
        <v>72</v>
      </c>
      <c r="B1006" t="s">
        <v>164</v>
      </c>
      <c r="C1006" t="s">
        <v>42</v>
      </c>
      <c r="D1006" t="s">
        <v>63</v>
      </c>
      <c r="E1006" t="s">
        <v>31</v>
      </c>
      <c r="F1006" t="s">
        <v>63</v>
      </c>
      <c r="G1006" t="s">
        <v>63</v>
      </c>
      <c r="H1006" t="s">
        <v>62</v>
      </c>
      <c r="I1006" t="s">
        <v>63</v>
      </c>
      <c r="J1006" t="s">
        <v>63</v>
      </c>
      <c r="K1006" t="s">
        <v>63</v>
      </c>
      <c r="L1006" t="s">
        <v>63</v>
      </c>
      <c r="M1006">
        <v>88.124077060559998</v>
      </c>
      <c r="N1006" t="s">
        <v>63</v>
      </c>
    </row>
    <row r="1007" spans="1:14" x14ac:dyDescent="0.35">
      <c r="A1007" t="s">
        <v>72</v>
      </c>
      <c r="B1007" t="s">
        <v>164</v>
      </c>
      <c r="C1007" t="s">
        <v>42</v>
      </c>
      <c r="D1007" t="s">
        <v>63</v>
      </c>
      <c r="E1007" t="s">
        <v>32</v>
      </c>
      <c r="F1007" t="s">
        <v>63</v>
      </c>
      <c r="G1007" t="s">
        <v>63</v>
      </c>
      <c r="H1007" t="s">
        <v>62</v>
      </c>
      <c r="I1007" t="s">
        <v>63</v>
      </c>
      <c r="J1007" t="s">
        <v>63</v>
      </c>
      <c r="K1007" t="s">
        <v>63</v>
      </c>
      <c r="L1007" t="s">
        <v>63</v>
      </c>
      <c r="M1007">
        <v>0</v>
      </c>
      <c r="N1007" t="s">
        <v>63</v>
      </c>
    </row>
    <row r="1008" spans="1:14" x14ac:dyDescent="0.35">
      <c r="A1008" t="s">
        <v>72</v>
      </c>
      <c r="B1008" t="s">
        <v>164</v>
      </c>
      <c r="C1008" t="s">
        <v>42</v>
      </c>
      <c r="D1008" t="s">
        <v>63</v>
      </c>
      <c r="E1008" t="s">
        <v>30</v>
      </c>
      <c r="F1008" t="s">
        <v>63</v>
      </c>
      <c r="G1008" t="s">
        <v>63</v>
      </c>
      <c r="H1008" t="s">
        <v>62</v>
      </c>
      <c r="I1008" t="s">
        <v>63</v>
      </c>
      <c r="J1008" t="s">
        <v>63</v>
      </c>
      <c r="K1008" t="s">
        <v>63</v>
      </c>
      <c r="L1008" t="s">
        <v>63</v>
      </c>
      <c r="M1008">
        <v>231.32570228397</v>
      </c>
      <c r="N1008" t="s">
        <v>63</v>
      </c>
    </row>
    <row r="1009" spans="1:14" x14ac:dyDescent="0.35">
      <c r="A1009" t="s">
        <v>72</v>
      </c>
      <c r="B1009" t="s">
        <v>164</v>
      </c>
      <c r="C1009" t="s">
        <v>42</v>
      </c>
      <c r="D1009" t="s">
        <v>63</v>
      </c>
      <c r="E1009" t="s">
        <v>45</v>
      </c>
      <c r="F1009" t="s">
        <v>63</v>
      </c>
      <c r="G1009" t="s">
        <v>63</v>
      </c>
      <c r="H1009" t="s">
        <v>62</v>
      </c>
      <c r="I1009" t="s">
        <v>63</v>
      </c>
      <c r="J1009" t="s">
        <v>63</v>
      </c>
      <c r="K1009" t="s">
        <v>63</v>
      </c>
      <c r="L1009" t="s">
        <v>63</v>
      </c>
      <c r="M1009">
        <v>133.69848850616501</v>
      </c>
      <c r="N1009" t="s">
        <v>63</v>
      </c>
    </row>
    <row r="1010" spans="1:14" x14ac:dyDescent="0.35">
      <c r="A1010" t="s">
        <v>72</v>
      </c>
      <c r="B1010" t="s">
        <v>164</v>
      </c>
      <c r="C1010" t="s">
        <v>42</v>
      </c>
      <c r="D1010" t="s">
        <v>63</v>
      </c>
      <c r="E1010" t="s">
        <v>46</v>
      </c>
      <c r="F1010" t="s">
        <v>63</v>
      </c>
      <c r="G1010" t="s">
        <v>63</v>
      </c>
      <c r="H1010" t="s">
        <v>62</v>
      </c>
      <c r="I1010" t="s">
        <v>63</v>
      </c>
      <c r="J1010" t="s">
        <v>63</v>
      </c>
      <c r="K1010" t="s">
        <v>63</v>
      </c>
      <c r="L1010" t="s">
        <v>63</v>
      </c>
      <c r="M1010">
        <v>26.437223118167999</v>
      </c>
      <c r="N1010" t="s">
        <v>63</v>
      </c>
    </row>
    <row r="1011" spans="1:14" x14ac:dyDescent="0.35">
      <c r="A1011" t="s">
        <v>72</v>
      </c>
      <c r="B1011" t="s">
        <v>164</v>
      </c>
      <c r="C1011" t="s">
        <v>42</v>
      </c>
      <c r="D1011" t="s">
        <v>63</v>
      </c>
      <c r="E1011" t="s">
        <v>36</v>
      </c>
      <c r="F1011" t="s">
        <v>63</v>
      </c>
      <c r="G1011" t="s">
        <v>63</v>
      </c>
      <c r="H1011" t="s">
        <v>62</v>
      </c>
      <c r="I1011" t="s">
        <v>63</v>
      </c>
      <c r="J1011" t="s">
        <v>63</v>
      </c>
      <c r="K1011" t="s">
        <v>63</v>
      </c>
      <c r="L1011" t="s">
        <v>63</v>
      </c>
      <c r="M1011">
        <v>36.873877441016397</v>
      </c>
      <c r="N1011" t="s">
        <v>63</v>
      </c>
    </row>
    <row r="1012" spans="1:14" x14ac:dyDescent="0.35">
      <c r="A1012" t="s">
        <v>72</v>
      </c>
      <c r="B1012" t="s">
        <v>164</v>
      </c>
      <c r="C1012" t="s">
        <v>42</v>
      </c>
      <c r="D1012" t="s">
        <v>63</v>
      </c>
      <c r="E1012" t="s">
        <v>79</v>
      </c>
      <c r="F1012" t="s">
        <v>63</v>
      </c>
      <c r="G1012" t="s">
        <v>63</v>
      </c>
      <c r="H1012" t="s">
        <v>62</v>
      </c>
      <c r="I1012" t="s">
        <v>63</v>
      </c>
      <c r="J1012" t="s">
        <v>63</v>
      </c>
      <c r="K1012" t="s">
        <v>63</v>
      </c>
      <c r="L1012" t="s">
        <v>63</v>
      </c>
      <c r="M1012">
        <v>2193.2163306828002</v>
      </c>
      <c r="N1012" t="s">
        <v>63</v>
      </c>
    </row>
    <row r="1013" spans="1:14" x14ac:dyDescent="0.35">
      <c r="A1013" t="s">
        <v>72</v>
      </c>
      <c r="B1013" t="s">
        <v>164</v>
      </c>
      <c r="C1013" t="s">
        <v>42</v>
      </c>
      <c r="D1013" t="s">
        <v>63</v>
      </c>
      <c r="E1013" t="s">
        <v>80</v>
      </c>
      <c r="F1013" t="s">
        <v>63</v>
      </c>
      <c r="G1013" t="s">
        <v>63</v>
      </c>
      <c r="H1013" t="s">
        <v>62</v>
      </c>
      <c r="I1013" t="s">
        <v>63</v>
      </c>
      <c r="J1013" t="s">
        <v>63</v>
      </c>
      <c r="K1013" t="s">
        <v>63</v>
      </c>
      <c r="L1013" t="s">
        <v>63</v>
      </c>
      <c r="M1013">
        <v>0</v>
      </c>
      <c r="N1013" t="s">
        <v>63</v>
      </c>
    </row>
    <row r="1014" spans="1:14" x14ac:dyDescent="0.35">
      <c r="A1014" t="s">
        <v>72</v>
      </c>
      <c r="B1014" t="s">
        <v>164</v>
      </c>
      <c r="C1014" t="s">
        <v>42</v>
      </c>
      <c r="D1014" t="s">
        <v>63</v>
      </c>
      <c r="E1014" t="s">
        <v>37</v>
      </c>
      <c r="F1014" t="s">
        <v>63</v>
      </c>
      <c r="G1014" t="s">
        <v>63</v>
      </c>
      <c r="H1014" t="s">
        <v>62</v>
      </c>
      <c r="I1014" t="s">
        <v>63</v>
      </c>
      <c r="J1014" t="s">
        <v>63</v>
      </c>
      <c r="K1014" t="s">
        <v>63</v>
      </c>
      <c r="L1014" t="s">
        <v>63</v>
      </c>
      <c r="M1014">
        <v>0</v>
      </c>
      <c r="N1014" t="s">
        <v>63</v>
      </c>
    </row>
    <row r="1015" spans="1:14" x14ac:dyDescent="0.35">
      <c r="A1015" t="s">
        <v>72</v>
      </c>
      <c r="B1015" t="s">
        <v>164</v>
      </c>
      <c r="C1015" t="s">
        <v>42</v>
      </c>
      <c r="D1015" t="s">
        <v>63</v>
      </c>
      <c r="E1015" t="s">
        <v>81</v>
      </c>
      <c r="F1015" t="s">
        <v>63</v>
      </c>
      <c r="G1015" t="s">
        <v>63</v>
      </c>
      <c r="H1015" t="s">
        <v>62</v>
      </c>
      <c r="I1015" t="s">
        <v>63</v>
      </c>
      <c r="J1015" t="s">
        <v>63</v>
      </c>
      <c r="K1015" t="s">
        <v>63</v>
      </c>
      <c r="L1015" t="s">
        <v>63</v>
      </c>
      <c r="M1015">
        <v>1.1644924423132601</v>
      </c>
      <c r="N1015" t="s">
        <v>63</v>
      </c>
    </row>
    <row r="1016" spans="1:14" x14ac:dyDescent="0.35">
      <c r="A1016" t="s">
        <v>72</v>
      </c>
      <c r="B1016" t="s">
        <v>164</v>
      </c>
      <c r="C1016" t="s">
        <v>42</v>
      </c>
      <c r="D1016" t="s">
        <v>63</v>
      </c>
      <c r="E1016" t="s">
        <v>35</v>
      </c>
      <c r="F1016" t="s">
        <v>63</v>
      </c>
      <c r="G1016" t="s">
        <v>63</v>
      </c>
      <c r="H1016" t="s">
        <v>62</v>
      </c>
      <c r="I1016" t="s">
        <v>63</v>
      </c>
      <c r="J1016" t="s">
        <v>63</v>
      </c>
      <c r="K1016" t="s">
        <v>63</v>
      </c>
      <c r="L1016" t="s">
        <v>63</v>
      </c>
      <c r="M1016">
        <v>0</v>
      </c>
      <c r="N1016" t="s">
        <v>63</v>
      </c>
    </row>
    <row r="1017" spans="1:14" x14ac:dyDescent="0.35">
      <c r="A1017" t="s">
        <v>72</v>
      </c>
      <c r="B1017" t="s">
        <v>164</v>
      </c>
      <c r="C1017" t="s">
        <v>42</v>
      </c>
      <c r="D1017" t="s">
        <v>63</v>
      </c>
      <c r="E1017" t="s">
        <v>38</v>
      </c>
      <c r="F1017" t="s">
        <v>63</v>
      </c>
      <c r="G1017" t="s">
        <v>63</v>
      </c>
      <c r="H1017" t="s">
        <v>62</v>
      </c>
      <c r="I1017" t="s">
        <v>63</v>
      </c>
      <c r="J1017" t="s">
        <v>63</v>
      </c>
      <c r="K1017" t="s">
        <v>63</v>
      </c>
      <c r="L1017" t="s">
        <v>63</v>
      </c>
      <c r="M1017">
        <v>47.134</v>
      </c>
      <c r="N1017" t="s">
        <v>63</v>
      </c>
    </row>
    <row r="1018" spans="1:14" x14ac:dyDescent="0.35">
      <c r="A1018" t="s">
        <v>72</v>
      </c>
      <c r="B1018" t="s">
        <v>164</v>
      </c>
      <c r="C1018" t="s">
        <v>42</v>
      </c>
      <c r="D1018" t="s">
        <v>63</v>
      </c>
      <c r="E1018" t="s">
        <v>39</v>
      </c>
      <c r="F1018" t="s">
        <v>63</v>
      </c>
      <c r="G1018" t="s">
        <v>63</v>
      </c>
      <c r="H1018" t="s">
        <v>62</v>
      </c>
      <c r="I1018" t="s">
        <v>63</v>
      </c>
      <c r="J1018" t="s">
        <v>63</v>
      </c>
      <c r="K1018" t="s">
        <v>63</v>
      </c>
      <c r="L1018" t="s">
        <v>63</v>
      </c>
      <c r="M1018">
        <v>1579.5344258472501</v>
      </c>
      <c r="N1018" t="s">
        <v>63</v>
      </c>
    </row>
    <row r="1019" spans="1:14" x14ac:dyDescent="0.35">
      <c r="A1019" t="s">
        <v>72</v>
      </c>
      <c r="B1019" t="s">
        <v>164</v>
      </c>
      <c r="C1019" t="s">
        <v>42</v>
      </c>
      <c r="D1019" t="s">
        <v>63</v>
      </c>
      <c r="E1019" t="s">
        <v>82</v>
      </c>
      <c r="F1019" t="s">
        <v>63</v>
      </c>
      <c r="G1019" t="s">
        <v>63</v>
      </c>
      <c r="H1019" t="s">
        <v>62</v>
      </c>
      <c r="I1019" t="s">
        <v>63</v>
      </c>
      <c r="J1019" t="s">
        <v>63</v>
      </c>
      <c r="K1019" t="s">
        <v>63</v>
      </c>
      <c r="L1019" t="s">
        <v>63</v>
      </c>
      <c r="M1019">
        <v>0</v>
      </c>
      <c r="N1019" t="s">
        <v>63</v>
      </c>
    </row>
    <row r="1020" spans="1:14" x14ac:dyDescent="0.35">
      <c r="A1020" t="s">
        <v>72</v>
      </c>
      <c r="B1020" t="s">
        <v>164</v>
      </c>
      <c r="C1020" t="s">
        <v>42</v>
      </c>
      <c r="D1020" t="s">
        <v>63</v>
      </c>
      <c r="E1020" t="s">
        <v>20</v>
      </c>
      <c r="F1020" t="s">
        <v>63</v>
      </c>
      <c r="G1020" t="s">
        <v>63</v>
      </c>
      <c r="H1020" t="s">
        <v>62</v>
      </c>
      <c r="I1020" t="s">
        <v>63</v>
      </c>
      <c r="J1020" t="s">
        <v>63</v>
      </c>
      <c r="K1020" t="s">
        <v>63</v>
      </c>
      <c r="L1020" t="s">
        <v>63</v>
      </c>
      <c r="M1020">
        <v>0</v>
      </c>
      <c r="N1020" t="s">
        <v>63</v>
      </c>
    </row>
    <row r="1021" spans="1:14" x14ac:dyDescent="0.35">
      <c r="A1021" t="s">
        <v>72</v>
      </c>
      <c r="B1021" t="s">
        <v>164</v>
      </c>
      <c r="C1021" t="s">
        <v>42</v>
      </c>
      <c r="D1021" t="s">
        <v>63</v>
      </c>
      <c r="E1021" t="s">
        <v>40</v>
      </c>
      <c r="F1021" t="s">
        <v>63</v>
      </c>
      <c r="G1021" t="s">
        <v>63</v>
      </c>
      <c r="H1021" t="s">
        <v>62</v>
      </c>
      <c r="I1021" t="s">
        <v>63</v>
      </c>
      <c r="J1021" t="s">
        <v>63</v>
      </c>
      <c r="K1021" t="s">
        <v>63</v>
      </c>
      <c r="L1021" t="s">
        <v>63</v>
      </c>
      <c r="M1021">
        <v>1.6413930720000001</v>
      </c>
      <c r="N1021" t="s">
        <v>63</v>
      </c>
    </row>
    <row r="1022" spans="1:14" x14ac:dyDescent="0.35">
      <c r="A1022" t="s">
        <v>72</v>
      </c>
      <c r="B1022" t="s">
        <v>164</v>
      </c>
      <c r="C1022" t="s">
        <v>42</v>
      </c>
      <c r="D1022" t="s">
        <v>63</v>
      </c>
      <c r="E1022" t="s">
        <v>49</v>
      </c>
      <c r="F1022" t="s">
        <v>63</v>
      </c>
      <c r="G1022" t="s">
        <v>63</v>
      </c>
      <c r="H1022" t="s">
        <v>62</v>
      </c>
      <c r="I1022" t="s">
        <v>63</v>
      </c>
      <c r="J1022" t="s">
        <v>63</v>
      </c>
      <c r="K1022" t="s">
        <v>63</v>
      </c>
      <c r="L1022" t="s">
        <v>63</v>
      </c>
      <c r="M1022">
        <v>22.7107012727522</v>
      </c>
      <c r="N1022" t="s">
        <v>63</v>
      </c>
    </row>
    <row r="1023" spans="1:14" x14ac:dyDescent="0.35">
      <c r="A1023" t="s">
        <v>72</v>
      </c>
      <c r="B1023" t="s">
        <v>164</v>
      </c>
      <c r="C1023" t="s">
        <v>42</v>
      </c>
      <c r="D1023" t="s">
        <v>63</v>
      </c>
      <c r="E1023" t="s">
        <v>25</v>
      </c>
      <c r="F1023" t="s">
        <v>63</v>
      </c>
      <c r="G1023" t="s">
        <v>63</v>
      </c>
      <c r="H1023" t="s">
        <v>62</v>
      </c>
      <c r="I1023" t="s">
        <v>63</v>
      </c>
      <c r="J1023" t="s">
        <v>63</v>
      </c>
      <c r="K1023" t="s">
        <v>63</v>
      </c>
      <c r="L1023" t="s">
        <v>63</v>
      </c>
      <c r="M1023">
        <v>107.16569323166701</v>
      </c>
      <c r="N1023" t="s">
        <v>63</v>
      </c>
    </row>
    <row r="1024" spans="1:14" x14ac:dyDescent="0.35">
      <c r="A1024" t="s">
        <v>72</v>
      </c>
      <c r="B1024" t="s">
        <v>164</v>
      </c>
      <c r="C1024" t="s">
        <v>42</v>
      </c>
      <c r="D1024" t="s">
        <v>63</v>
      </c>
      <c r="E1024" t="s">
        <v>44</v>
      </c>
      <c r="F1024" t="s">
        <v>63</v>
      </c>
      <c r="G1024" t="s">
        <v>63</v>
      </c>
      <c r="H1024" t="s">
        <v>62</v>
      </c>
      <c r="I1024" t="s">
        <v>63</v>
      </c>
      <c r="J1024" t="s">
        <v>63</v>
      </c>
      <c r="K1024" t="s">
        <v>63</v>
      </c>
      <c r="L1024" t="s">
        <v>63</v>
      </c>
      <c r="M1024">
        <v>26.598462150788698</v>
      </c>
      <c r="N1024" t="s">
        <v>63</v>
      </c>
    </row>
    <row r="1025" spans="1:14" x14ac:dyDescent="0.35">
      <c r="A1025" t="s">
        <v>72</v>
      </c>
      <c r="B1025" t="s">
        <v>164</v>
      </c>
      <c r="C1025" t="s">
        <v>42</v>
      </c>
      <c r="D1025" t="s">
        <v>63</v>
      </c>
      <c r="E1025" t="s">
        <v>50</v>
      </c>
      <c r="F1025" t="s">
        <v>63</v>
      </c>
      <c r="G1025" t="s">
        <v>63</v>
      </c>
      <c r="H1025" t="s">
        <v>62</v>
      </c>
      <c r="I1025" t="s">
        <v>63</v>
      </c>
      <c r="J1025" t="s">
        <v>63</v>
      </c>
      <c r="K1025" t="s">
        <v>63</v>
      </c>
      <c r="L1025" t="s">
        <v>63</v>
      </c>
      <c r="M1025">
        <v>42.216108516616202</v>
      </c>
      <c r="N1025" t="s">
        <v>63</v>
      </c>
    </row>
    <row r="1026" spans="1:14" x14ac:dyDescent="0.35">
      <c r="A1026" t="s">
        <v>72</v>
      </c>
      <c r="B1026" t="s">
        <v>164</v>
      </c>
      <c r="C1026" t="s">
        <v>42</v>
      </c>
      <c r="D1026" t="s">
        <v>63</v>
      </c>
      <c r="E1026" t="s">
        <v>26</v>
      </c>
      <c r="F1026" t="s">
        <v>63</v>
      </c>
      <c r="G1026" t="s">
        <v>63</v>
      </c>
      <c r="H1026" t="s">
        <v>62</v>
      </c>
      <c r="I1026" t="s">
        <v>63</v>
      </c>
      <c r="J1026" t="s">
        <v>63</v>
      </c>
      <c r="K1026" t="s">
        <v>63</v>
      </c>
      <c r="L1026" t="s">
        <v>63</v>
      </c>
      <c r="M1026">
        <v>1.2888486976834401E-3</v>
      </c>
      <c r="N1026" t="s">
        <v>63</v>
      </c>
    </row>
    <row r="1027" spans="1:14" x14ac:dyDescent="0.35">
      <c r="A1027" t="s">
        <v>72</v>
      </c>
      <c r="B1027" t="s">
        <v>164</v>
      </c>
      <c r="C1027" t="s">
        <v>42</v>
      </c>
      <c r="D1027" t="s">
        <v>63</v>
      </c>
      <c r="E1027" t="s">
        <v>21</v>
      </c>
      <c r="F1027" t="s">
        <v>63</v>
      </c>
      <c r="G1027" t="s">
        <v>63</v>
      </c>
      <c r="H1027" t="s">
        <v>62</v>
      </c>
      <c r="I1027" t="s">
        <v>63</v>
      </c>
      <c r="J1027" t="s">
        <v>63</v>
      </c>
      <c r="K1027" t="s">
        <v>63</v>
      </c>
      <c r="L1027" t="s">
        <v>63</v>
      </c>
      <c r="M1027">
        <v>71.982800535250107</v>
      </c>
      <c r="N1027" t="s">
        <v>63</v>
      </c>
    </row>
    <row r="1028" spans="1:14" x14ac:dyDescent="0.35">
      <c r="A1028" t="s">
        <v>72</v>
      </c>
      <c r="B1028" t="s">
        <v>164</v>
      </c>
      <c r="C1028" t="s">
        <v>42</v>
      </c>
      <c r="D1028" t="s">
        <v>63</v>
      </c>
      <c r="E1028" t="s">
        <v>47</v>
      </c>
      <c r="F1028" t="s">
        <v>63</v>
      </c>
      <c r="G1028" t="s">
        <v>63</v>
      </c>
      <c r="H1028" t="s">
        <v>62</v>
      </c>
      <c r="I1028" t="s">
        <v>63</v>
      </c>
      <c r="J1028" t="s">
        <v>63</v>
      </c>
      <c r="K1028" t="s">
        <v>63</v>
      </c>
      <c r="L1028" t="s">
        <v>63</v>
      </c>
      <c r="M1028">
        <v>535.87067224235295</v>
      </c>
      <c r="N1028" t="s">
        <v>63</v>
      </c>
    </row>
    <row r="1029" spans="1:14" x14ac:dyDescent="0.35">
      <c r="A1029" t="s">
        <v>72</v>
      </c>
      <c r="B1029" t="s">
        <v>164</v>
      </c>
      <c r="C1029" t="s">
        <v>42</v>
      </c>
      <c r="D1029" t="s">
        <v>63</v>
      </c>
      <c r="E1029" t="s">
        <v>48</v>
      </c>
      <c r="F1029" t="s">
        <v>63</v>
      </c>
      <c r="G1029" t="s">
        <v>63</v>
      </c>
      <c r="H1029" t="s">
        <v>62</v>
      </c>
      <c r="I1029" t="s">
        <v>63</v>
      </c>
      <c r="J1029" t="s">
        <v>63</v>
      </c>
      <c r="K1029" t="s">
        <v>63</v>
      </c>
      <c r="L1029" t="s">
        <v>63</v>
      </c>
      <c r="M1029">
        <v>27.671429294819202</v>
      </c>
      <c r="N1029" t="s">
        <v>63</v>
      </c>
    </row>
    <row r="1030" spans="1:14" x14ac:dyDescent="0.35">
      <c r="A1030" t="s">
        <v>72</v>
      </c>
      <c r="B1030" t="s">
        <v>164</v>
      </c>
      <c r="C1030" t="s">
        <v>42</v>
      </c>
      <c r="D1030" t="s">
        <v>63</v>
      </c>
      <c r="E1030" t="s">
        <v>15</v>
      </c>
      <c r="F1030" t="s">
        <v>63</v>
      </c>
      <c r="G1030" t="s">
        <v>63</v>
      </c>
      <c r="H1030" t="s">
        <v>62</v>
      </c>
      <c r="I1030" t="s">
        <v>63</v>
      </c>
      <c r="J1030" t="s">
        <v>63</v>
      </c>
      <c r="K1030" t="s">
        <v>63</v>
      </c>
      <c r="L1030" t="s">
        <v>63</v>
      </c>
      <c r="M1030">
        <v>40.847534488800001</v>
      </c>
      <c r="N1030" t="s">
        <v>63</v>
      </c>
    </row>
    <row r="1031" spans="1:14" x14ac:dyDescent="0.35">
      <c r="A1031" t="s">
        <v>72</v>
      </c>
      <c r="B1031" t="s">
        <v>164</v>
      </c>
      <c r="C1031" t="s">
        <v>42</v>
      </c>
      <c r="D1031" t="s">
        <v>63</v>
      </c>
      <c r="E1031" t="s">
        <v>14</v>
      </c>
      <c r="F1031" t="s">
        <v>63</v>
      </c>
      <c r="G1031" t="s">
        <v>63</v>
      </c>
      <c r="H1031" t="s">
        <v>62</v>
      </c>
      <c r="I1031" t="s">
        <v>63</v>
      </c>
      <c r="J1031" t="s">
        <v>63</v>
      </c>
      <c r="K1031" t="s">
        <v>63</v>
      </c>
      <c r="L1031" t="s">
        <v>63</v>
      </c>
      <c r="M1031">
        <v>153.09619095959999</v>
      </c>
      <c r="N1031" t="s">
        <v>63</v>
      </c>
    </row>
    <row r="1032" spans="1:14" x14ac:dyDescent="0.35">
      <c r="A1032" t="s">
        <v>72</v>
      </c>
      <c r="B1032" t="s">
        <v>164</v>
      </c>
      <c r="C1032" t="s">
        <v>42</v>
      </c>
      <c r="D1032" t="s">
        <v>63</v>
      </c>
      <c r="E1032" t="s">
        <v>16</v>
      </c>
      <c r="F1032" t="s">
        <v>63</v>
      </c>
      <c r="G1032" t="s">
        <v>63</v>
      </c>
      <c r="H1032" t="s">
        <v>62</v>
      </c>
      <c r="I1032" t="s">
        <v>63</v>
      </c>
      <c r="J1032" t="s">
        <v>63</v>
      </c>
      <c r="K1032" t="s">
        <v>63</v>
      </c>
      <c r="L1032" t="s">
        <v>63</v>
      </c>
      <c r="M1032">
        <v>0</v>
      </c>
      <c r="N1032" t="s">
        <v>63</v>
      </c>
    </row>
    <row r="1033" spans="1:14" x14ac:dyDescent="0.35">
      <c r="A1033" t="s">
        <v>72</v>
      </c>
      <c r="B1033" t="s">
        <v>164</v>
      </c>
      <c r="C1033" t="s">
        <v>42</v>
      </c>
      <c r="D1033" t="s">
        <v>63</v>
      </c>
      <c r="E1033" t="s">
        <v>17</v>
      </c>
      <c r="F1033" t="s">
        <v>63</v>
      </c>
      <c r="G1033" t="s">
        <v>63</v>
      </c>
      <c r="H1033" t="s">
        <v>62</v>
      </c>
      <c r="I1033" t="s">
        <v>63</v>
      </c>
      <c r="J1033" t="s">
        <v>63</v>
      </c>
      <c r="K1033" t="s">
        <v>63</v>
      </c>
      <c r="L1033" t="s">
        <v>63</v>
      </c>
      <c r="M1033">
        <v>0</v>
      </c>
      <c r="N1033" t="s">
        <v>63</v>
      </c>
    </row>
    <row r="1034" spans="1:14" x14ac:dyDescent="0.35">
      <c r="A1034" t="s">
        <v>72</v>
      </c>
      <c r="B1034" t="s">
        <v>164</v>
      </c>
      <c r="C1034" t="s">
        <v>42</v>
      </c>
      <c r="D1034" t="s">
        <v>63</v>
      </c>
      <c r="E1034" t="s">
        <v>18</v>
      </c>
      <c r="F1034" t="s">
        <v>63</v>
      </c>
      <c r="G1034" t="s">
        <v>63</v>
      </c>
      <c r="H1034" t="s">
        <v>62</v>
      </c>
      <c r="I1034" t="s">
        <v>63</v>
      </c>
      <c r="J1034" t="s">
        <v>63</v>
      </c>
      <c r="K1034" t="s">
        <v>63</v>
      </c>
      <c r="L1034" t="s">
        <v>63</v>
      </c>
      <c r="M1034">
        <v>0</v>
      </c>
      <c r="N1034" t="s">
        <v>63</v>
      </c>
    </row>
    <row r="1035" spans="1:14" x14ac:dyDescent="0.35">
      <c r="A1035" t="s">
        <v>72</v>
      </c>
      <c r="B1035" t="s">
        <v>164</v>
      </c>
      <c r="C1035" t="s">
        <v>42</v>
      </c>
      <c r="D1035" t="s">
        <v>63</v>
      </c>
      <c r="E1035" t="s">
        <v>19</v>
      </c>
      <c r="F1035" t="s">
        <v>63</v>
      </c>
      <c r="G1035" t="s">
        <v>63</v>
      </c>
      <c r="H1035" t="s">
        <v>62</v>
      </c>
      <c r="I1035" t="s">
        <v>63</v>
      </c>
      <c r="J1035" t="s">
        <v>63</v>
      </c>
      <c r="K1035" t="s">
        <v>63</v>
      </c>
      <c r="L1035" t="s">
        <v>63</v>
      </c>
      <c r="M1035">
        <v>135.01029096720001</v>
      </c>
      <c r="N1035" t="s">
        <v>63</v>
      </c>
    </row>
    <row r="1036" spans="1:14" x14ac:dyDescent="0.35">
      <c r="A1036" t="s">
        <v>72</v>
      </c>
      <c r="B1036" t="s">
        <v>164</v>
      </c>
      <c r="C1036" t="s">
        <v>42</v>
      </c>
      <c r="D1036" t="s">
        <v>63</v>
      </c>
      <c r="E1036" t="s">
        <v>111</v>
      </c>
      <c r="F1036" t="s">
        <v>63</v>
      </c>
      <c r="G1036" t="s">
        <v>63</v>
      </c>
      <c r="H1036" t="s">
        <v>62</v>
      </c>
      <c r="I1036" t="s">
        <v>63</v>
      </c>
      <c r="J1036" t="s">
        <v>63</v>
      </c>
      <c r="K1036" t="s">
        <v>63</v>
      </c>
      <c r="L1036" t="s">
        <v>63</v>
      </c>
      <c r="M1036">
        <v>14.14</v>
      </c>
      <c r="N1036" t="s">
        <v>63</v>
      </c>
    </row>
    <row r="1037" spans="1:14" x14ac:dyDescent="0.35">
      <c r="A1037" t="s">
        <v>72</v>
      </c>
      <c r="B1037" t="s">
        <v>164</v>
      </c>
      <c r="C1037" t="s">
        <v>42</v>
      </c>
      <c r="D1037" t="s">
        <v>63</v>
      </c>
      <c r="E1037" t="s">
        <v>112</v>
      </c>
      <c r="F1037" t="s">
        <v>63</v>
      </c>
      <c r="G1037" t="s">
        <v>63</v>
      </c>
      <c r="H1037" t="s">
        <v>62</v>
      </c>
      <c r="I1037" t="s">
        <v>63</v>
      </c>
      <c r="J1037" t="s">
        <v>63</v>
      </c>
      <c r="K1037" t="s">
        <v>63</v>
      </c>
      <c r="L1037" t="s">
        <v>63</v>
      </c>
      <c r="M1037">
        <v>4.2</v>
      </c>
      <c r="N1037" t="s">
        <v>63</v>
      </c>
    </row>
    <row r="1038" spans="1:14" x14ac:dyDescent="0.35">
      <c r="A1038" t="s">
        <v>72</v>
      </c>
      <c r="B1038" t="s">
        <v>164</v>
      </c>
      <c r="C1038" t="s">
        <v>42</v>
      </c>
      <c r="D1038" t="s">
        <v>63</v>
      </c>
      <c r="E1038" t="s">
        <v>61</v>
      </c>
      <c r="F1038" t="s">
        <v>63</v>
      </c>
      <c r="G1038" t="s">
        <v>63</v>
      </c>
      <c r="H1038" t="s">
        <v>62</v>
      </c>
      <c r="I1038" t="s">
        <v>63</v>
      </c>
      <c r="J1038" t="s">
        <v>63</v>
      </c>
      <c r="K1038" t="s">
        <v>63</v>
      </c>
      <c r="L1038" t="s">
        <v>63</v>
      </c>
      <c r="M1038">
        <v>8.0500000000000007</v>
      </c>
      <c r="N1038" t="s">
        <v>63</v>
      </c>
    </row>
    <row r="1039" spans="1:14" x14ac:dyDescent="0.35">
      <c r="A1039" t="s">
        <v>72</v>
      </c>
      <c r="B1039" t="s">
        <v>164</v>
      </c>
      <c r="C1039" t="s">
        <v>42</v>
      </c>
      <c r="D1039" t="s">
        <v>63</v>
      </c>
      <c r="E1039" t="s">
        <v>59</v>
      </c>
      <c r="F1039" t="s">
        <v>63</v>
      </c>
      <c r="G1039" t="s">
        <v>63</v>
      </c>
      <c r="H1039" t="s">
        <v>62</v>
      </c>
      <c r="I1039" t="s">
        <v>63</v>
      </c>
      <c r="J1039" t="s">
        <v>63</v>
      </c>
      <c r="K1039" t="s">
        <v>63</v>
      </c>
      <c r="L1039" t="s">
        <v>63</v>
      </c>
      <c r="M1039">
        <v>257.27999999999997</v>
      </c>
      <c r="N1039" t="s">
        <v>63</v>
      </c>
    </row>
    <row r="1040" spans="1:14" x14ac:dyDescent="0.35">
      <c r="A1040" t="s">
        <v>72</v>
      </c>
      <c r="B1040" t="s">
        <v>164</v>
      </c>
      <c r="C1040" t="s">
        <v>42</v>
      </c>
      <c r="D1040" t="s">
        <v>63</v>
      </c>
      <c r="E1040" t="s">
        <v>64</v>
      </c>
      <c r="F1040" t="s">
        <v>63</v>
      </c>
      <c r="G1040" t="s">
        <v>63</v>
      </c>
      <c r="H1040" t="s">
        <v>62</v>
      </c>
      <c r="I1040" t="s">
        <v>63</v>
      </c>
      <c r="J1040" t="s">
        <v>63</v>
      </c>
      <c r="K1040" t="s">
        <v>63</v>
      </c>
      <c r="L1040" t="s">
        <v>63</v>
      </c>
      <c r="M1040">
        <v>95</v>
      </c>
      <c r="N1040" t="s">
        <v>63</v>
      </c>
    </row>
    <row r="1041" spans="1:14" x14ac:dyDescent="0.35">
      <c r="A1041" t="s">
        <v>72</v>
      </c>
      <c r="B1041" t="s">
        <v>164</v>
      </c>
      <c r="C1041" t="s">
        <v>42</v>
      </c>
      <c r="D1041" t="s">
        <v>63</v>
      </c>
      <c r="E1041" t="s">
        <v>65</v>
      </c>
      <c r="F1041" t="s">
        <v>63</v>
      </c>
      <c r="G1041" t="s">
        <v>63</v>
      </c>
      <c r="H1041" t="s">
        <v>62</v>
      </c>
      <c r="I1041" t="s">
        <v>63</v>
      </c>
      <c r="J1041" t="s">
        <v>63</v>
      </c>
      <c r="K1041" t="s">
        <v>63</v>
      </c>
      <c r="L1041" t="s">
        <v>63</v>
      </c>
      <c r="M1041">
        <v>106.5</v>
      </c>
      <c r="N1041" t="s">
        <v>63</v>
      </c>
    </row>
    <row r="1042" spans="1:14" x14ac:dyDescent="0.35">
      <c r="A1042" t="s">
        <v>72</v>
      </c>
      <c r="B1042" t="s">
        <v>165</v>
      </c>
      <c r="C1042" t="s">
        <v>42</v>
      </c>
      <c r="D1042" t="s">
        <v>63</v>
      </c>
      <c r="E1042" t="s">
        <v>33</v>
      </c>
      <c r="F1042" t="s">
        <v>63</v>
      </c>
      <c r="G1042" t="s">
        <v>63</v>
      </c>
      <c r="H1042" t="s">
        <v>62</v>
      </c>
      <c r="I1042" t="s">
        <v>63</v>
      </c>
      <c r="J1042" t="s">
        <v>63</v>
      </c>
      <c r="K1042" t="s">
        <v>63</v>
      </c>
      <c r="L1042" t="s">
        <v>63</v>
      </c>
      <c r="M1042">
        <v>80.925556071599999</v>
      </c>
      <c r="N1042" t="s">
        <v>63</v>
      </c>
    </row>
    <row r="1043" spans="1:14" x14ac:dyDescent="0.35">
      <c r="A1043" t="s">
        <v>72</v>
      </c>
      <c r="B1043" t="s">
        <v>165</v>
      </c>
      <c r="C1043" t="s">
        <v>42</v>
      </c>
      <c r="D1043" t="s">
        <v>63</v>
      </c>
      <c r="E1043" t="s">
        <v>29</v>
      </c>
      <c r="F1043" t="s">
        <v>63</v>
      </c>
      <c r="G1043" t="s">
        <v>63</v>
      </c>
      <c r="H1043" t="s">
        <v>62</v>
      </c>
      <c r="I1043" t="s">
        <v>63</v>
      </c>
      <c r="J1043" t="s">
        <v>63</v>
      </c>
      <c r="K1043" t="s">
        <v>63</v>
      </c>
      <c r="L1043" t="s">
        <v>63</v>
      </c>
      <c r="M1043">
        <v>10.708718115384</v>
      </c>
      <c r="N1043" t="s">
        <v>63</v>
      </c>
    </row>
    <row r="1044" spans="1:14" x14ac:dyDescent="0.35">
      <c r="A1044" t="s">
        <v>72</v>
      </c>
      <c r="B1044" t="s">
        <v>165</v>
      </c>
      <c r="C1044" t="s">
        <v>42</v>
      </c>
      <c r="D1044" t="s">
        <v>63</v>
      </c>
      <c r="E1044" t="s">
        <v>27</v>
      </c>
      <c r="F1044" t="s">
        <v>63</v>
      </c>
      <c r="G1044" t="s">
        <v>63</v>
      </c>
      <c r="H1044" t="s">
        <v>62</v>
      </c>
      <c r="I1044" t="s">
        <v>63</v>
      </c>
      <c r="J1044" t="s">
        <v>63</v>
      </c>
      <c r="K1044" t="s">
        <v>63</v>
      </c>
      <c r="L1044" t="s">
        <v>63</v>
      </c>
      <c r="M1044">
        <v>24.530173767806399</v>
      </c>
      <c r="N1044" t="s">
        <v>63</v>
      </c>
    </row>
    <row r="1045" spans="1:14" x14ac:dyDescent="0.35">
      <c r="A1045" t="s">
        <v>72</v>
      </c>
      <c r="B1045" t="s">
        <v>165</v>
      </c>
      <c r="C1045" t="s">
        <v>42</v>
      </c>
      <c r="D1045" t="s">
        <v>63</v>
      </c>
      <c r="E1045" t="s">
        <v>28</v>
      </c>
      <c r="F1045" t="s">
        <v>63</v>
      </c>
      <c r="G1045" t="s">
        <v>63</v>
      </c>
      <c r="H1045" t="s">
        <v>62</v>
      </c>
      <c r="I1045" t="s">
        <v>63</v>
      </c>
      <c r="J1045" t="s">
        <v>63</v>
      </c>
      <c r="K1045" t="s">
        <v>63</v>
      </c>
      <c r="L1045" t="s">
        <v>63</v>
      </c>
      <c r="M1045">
        <v>83.133372138134405</v>
      </c>
      <c r="N1045" t="s">
        <v>63</v>
      </c>
    </row>
    <row r="1046" spans="1:14" x14ac:dyDescent="0.35">
      <c r="A1046" t="s">
        <v>72</v>
      </c>
      <c r="B1046" t="s">
        <v>165</v>
      </c>
      <c r="C1046" t="s">
        <v>42</v>
      </c>
      <c r="D1046" t="s">
        <v>63</v>
      </c>
      <c r="E1046" t="s">
        <v>31</v>
      </c>
      <c r="F1046" t="s">
        <v>63</v>
      </c>
      <c r="G1046" t="s">
        <v>63</v>
      </c>
      <c r="H1046" t="s">
        <v>62</v>
      </c>
      <c r="I1046" t="s">
        <v>63</v>
      </c>
      <c r="J1046" t="s">
        <v>63</v>
      </c>
      <c r="K1046" t="s">
        <v>63</v>
      </c>
      <c r="L1046" t="s">
        <v>63</v>
      </c>
      <c r="M1046">
        <v>26.71747469856</v>
      </c>
      <c r="N1046" t="s">
        <v>63</v>
      </c>
    </row>
    <row r="1047" spans="1:14" x14ac:dyDescent="0.35">
      <c r="A1047" t="s">
        <v>72</v>
      </c>
      <c r="B1047" t="s">
        <v>165</v>
      </c>
      <c r="C1047" t="s">
        <v>42</v>
      </c>
      <c r="D1047" t="s">
        <v>63</v>
      </c>
      <c r="E1047" t="s">
        <v>32</v>
      </c>
      <c r="F1047" t="s">
        <v>63</v>
      </c>
      <c r="G1047" t="s">
        <v>63</v>
      </c>
      <c r="H1047" t="s">
        <v>62</v>
      </c>
      <c r="I1047" t="s">
        <v>63</v>
      </c>
      <c r="J1047" t="s">
        <v>63</v>
      </c>
      <c r="K1047" t="s">
        <v>63</v>
      </c>
      <c r="L1047" t="s">
        <v>63</v>
      </c>
      <c r="M1047">
        <v>0</v>
      </c>
      <c r="N1047" t="s">
        <v>63</v>
      </c>
    </row>
    <row r="1048" spans="1:14" x14ac:dyDescent="0.35">
      <c r="A1048" t="s">
        <v>72</v>
      </c>
      <c r="B1048" t="s">
        <v>165</v>
      </c>
      <c r="C1048" t="s">
        <v>42</v>
      </c>
      <c r="D1048" t="s">
        <v>63</v>
      </c>
      <c r="E1048" t="s">
        <v>30</v>
      </c>
      <c r="F1048" t="s">
        <v>63</v>
      </c>
      <c r="G1048" t="s">
        <v>63</v>
      </c>
      <c r="H1048" t="s">
        <v>62</v>
      </c>
      <c r="I1048" t="s">
        <v>63</v>
      </c>
      <c r="J1048" t="s">
        <v>63</v>
      </c>
      <c r="K1048" t="s">
        <v>63</v>
      </c>
      <c r="L1048" t="s">
        <v>63</v>
      </c>
      <c r="M1048">
        <v>50.095265059799999</v>
      </c>
      <c r="N1048" t="s">
        <v>63</v>
      </c>
    </row>
    <row r="1049" spans="1:14" x14ac:dyDescent="0.35">
      <c r="A1049" t="s">
        <v>72</v>
      </c>
      <c r="B1049" t="s">
        <v>165</v>
      </c>
      <c r="C1049" t="s">
        <v>42</v>
      </c>
      <c r="D1049" t="s">
        <v>63</v>
      </c>
      <c r="E1049" t="s">
        <v>45</v>
      </c>
      <c r="F1049" t="s">
        <v>63</v>
      </c>
      <c r="G1049" t="s">
        <v>63</v>
      </c>
      <c r="H1049" t="s">
        <v>62</v>
      </c>
      <c r="I1049" t="s">
        <v>63</v>
      </c>
      <c r="J1049" t="s">
        <v>63</v>
      </c>
      <c r="K1049" t="s">
        <v>63</v>
      </c>
      <c r="L1049" t="s">
        <v>63</v>
      </c>
      <c r="M1049">
        <v>60.8021003404846</v>
      </c>
      <c r="N1049" t="s">
        <v>63</v>
      </c>
    </row>
    <row r="1050" spans="1:14" x14ac:dyDescent="0.35">
      <c r="A1050" t="s">
        <v>72</v>
      </c>
      <c r="B1050" t="s">
        <v>165</v>
      </c>
      <c r="C1050" t="s">
        <v>42</v>
      </c>
      <c r="D1050" t="s">
        <v>63</v>
      </c>
      <c r="E1050" t="s">
        <v>46</v>
      </c>
      <c r="F1050" t="s">
        <v>63</v>
      </c>
      <c r="G1050" t="s">
        <v>63</v>
      </c>
      <c r="H1050" t="s">
        <v>62</v>
      </c>
      <c r="I1050" t="s">
        <v>63</v>
      </c>
      <c r="J1050" t="s">
        <v>63</v>
      </c>
      <c r="K1050" t="s">
        <v>63</v>
      </c>
      <c r="L1050" t="s">
        <v>63</v>
      </c>
      <c r="M1050">
        <v>0.56157045983999998</v>
      </c>
      <c r="N1050" t="s">
        <v>63</v>
      </c>
    </row>
    <row r="1051" spans="1:14" x14ac:dyDescent="0.35">
      <c r="A1051" t="s">
        <v>72</v>
      </c>
      <c r="B1051" t="s">
        <v>165</v>
      </c>
      <c r="C1051" t="s">
        <v>42</v>
      </c>
      <c r="D1051" t="s">
        <v>63</v>
      </c>
      <c r="E1051" t="s">
        <v>36</v>
      </c>
      <c r="F1051" t="s">
        <v>63</v>
      </c>
      <c r="G1051" t="s">
        <v>63</v>
      </c>
      <c r="H1051" t="s">
        <v>62</v>
      </c>
      <c r="I1051" t="s">
        <v>63</v>
      </c>
      <c r="J1051" t="s">
        <v>63</v>
      </c>
      <c r="K1051" t="s">
        <v>63</v>
      </c>
      <c r="L1051" t="s">
        <v>63</v>
      </c>
      <c r="M1051">
        <v>120.067192455553</v>
      </c>
      <c r="N1051" t="s">
        <v>63</v>
      </c>
    </row>
    <row r="1052" spans="1:14" x14ac:dyDescent="0.35">
      <c r="A1052" t="s">
        <v>72</v>
      </c>
      <c r="B1052" t="s">
        <v>165</v>
      </c>
      <c r="C1052" t="s">
        <v>42</v>
      </c>
      <c r="D1052" t="s">
        <v>63</v>
      </c>
      <c r="E1052" t="s">
        <v>79</v>
      </c>
      <c r="F1052" t="s">
        <v>63</v>
      </c>
      <c r="G1052" t="s">
        <v>63</v>
      </c>
      <c r="H1052" t="s">
        <v>62</v>
      </c>
      <c r="I1052" t="s">
        <v>63</v>
      </c>
      <c r="J1052" t="s">
        <v>63</v>
      </c>
      <c r="K1052" t="s">
        <v>63</v>
      </c>
      <c r="L1052" t="s">
        <v>63</v>
      </c>
      <c r="M1052">
        <v>135.99428107680001</v>
      </c>
      <c r="N1052" t="s">
        <v>63</v>
      </c>
    </row>
    <row r="1053" spans="1:14" x14ac:dyDescent="0.35">
      <c r="A1053" t="s">
        <v>72</v>
      </c>
      <c r="B1053" t="s">
        <v>165</v>
      </c>
      <c r="C1053" t="s">
        <v>42</v>
      </c>
      <c r="D1053" t="s">
        <v>63</v>
      </c>
      <c r="E1053" t="s">
        <v>80</v>
      </c>
      <c r="F1053" t="s">
        <v>63</v>
      </c>
      <c r="G1053" t="s">
        <v>63</v>
      </c>
      <c r="H1053" t="s">
        <v>62</v>
      </c>
      <c r="I1053" t="s">
        <v>63</v>
      </c>
      <c r="J1053" t="s">
        <v>63</v>
      </c>
      <c r="K1053" t="s">
        <v>63</v>
      </c>
      <c r="L1053" t="s">
        <v>63</v>
      </c>
      <c r="M1053">
        <v>12.743987816907699</v>
      </c>
      <c r="N1053" t="s">
        <v>63</v>
      </c>
    </row>
    <row r="1054" spans="1:14" x14ac:dyDescent="0.35">
      <c r="A1054" t="s">
        <v>72</v>
      </c>
      <c r="B1054" t="s">
        <v>165</v>
      </c>
      <c r="C1054" t="s">
        <v>42</v>
      </c>
      <c r="D1054" t="s">
        <v>63</v>
      </c>
      <c r="E1054" t="s">
        <v>37</v>
      </c>
      <c r="F1054" t="s">
        <v>63</v>
      </c>
      <c r="G1054" t="s">
        <v>63</v>
      </c>
      <c r="H1054" t="s">
        <v>62</v>
      </c>
      <c r="I1054" t="s">
        <v>63</v>
      </c>
      <c r="J1054" t="s">
        <v>63</v>
      </c>
      <c r="K1054" t="s">
        <v>63</v>
      </c>
      <c r="L1054" t="s">
        <v>63</v>
      </c>
      <c r="M1054">
        <v>3.0310000000000001</v>
      </c>
      <c r="N1054" t="s">
        <v>63</v>
      </c>
    </row>
    <row r="1055" spans="1:14" x14ac:dyDescent="0.35">
      <c r="A1055" t="s">
        <v>72</v>
      </c>
      <c r="B1055" t="s">
        <v>165</v>
      </c>
      <c r="C1055" t="s">
        <v>42</v>
      </c>
      <c r="D1055" t="s">
        <v>63</v>
      </c>
      <c r="E1055" t="s">
        <v>81</v>
      </c>
      <c r="F1055" t="s">
        <v>63</v>
      </c>
      <c r="G1055" t="s">
        <v>63</v>
      </c>
      <c r="H1055" t="s">
        <v>62</v>
      </c>
      <c r="I1055" t="s">
        <v>63</v>
      </c>
      <c r="J1055" t="s">
        <v>63</v>
      </c>
      <c r="K1055" t="s">
        <v>63</v>
      </c>
      <c r="L1055" t="s">
        <v>63</v>
      </c>
      <c r="M1055">
        <v>200.539767396305</v>
      </c>
      <c r="N1055" t="s">
        <v>63</v>
      </c>
    </row>
    <row r="1056" spans="1:14" x14ac:dyDescent="0.35">
      <c r="A1056" t="s">
        <v>72</v>
      </c>
      <c r="B1056" t="s">
        <v>165</v>
      </c>
      <c r="C1056" t="s">
        <v>42</v>
      </c>
      <c r="D1056" t="s">
        <v>63</v>
      </c>
      <c r="E1056" t="s">
        <v>35</v>
      </c>
      <c r="F1056" t="s">
        <v>63</v>
      </c>
      <c r="G1056" t="s">
        <v>63</v>
      </c>
      <c r="H1056" t="s">
        <v>62</v>
      </c>
      <c r="I1056" t="s">
        <v>63</v>
      </c>
      <c r="J1056" t="s">
        <v>63</v>
      </c>
      <c r="K1056" t="s">
        <v>63</v>
      </c>
      <c r="L1056" t="s">
        <v>63</v>
      </c>
      <c r="M1056">
        <v>835.50300000000004</v>
      </c>
      <c r="N1056" t="s">
        <v>63</v>
      </c>
    </row>
    <row r="1057" spans="1:14" x14ac:dyDescent="0.35">
      <c r="A1057" t="s">
        <v>72</v>
      </c>
      <c r="B1057" t="s">
        <v>165</v>
      </c>
      <c r="C1057" t="s">
        <v>42</v>
      </c>
      <c r="D1057" t="s">
        <v>63</v>
      </c>
      <c r="E1057" t="s">
        <v>38</v>
      </c>
      <c r="F1057" t="s">
        <v>63</v>
      </c>
      <c r="G1057" t="s">
        <v>63</v>
      </c>
      <c r="H1057" t="s">
        <v>62</v>
      </c>
      <c r="I1057" t="s">
        <v>63</v>
      </c>
      <c r="J1057" t="s">
        <v>63</v>
      </c>
      <c r="K1057" t="s">
        <v>63</v>
      </c>
      <c r="L1057" t="s">
        <v>63</v>
      </c>
      <c r="M1057">
        <v>16.2</v>
      </c>
      <c r="N1057" t="s">
        <v>63</v>
      </c>
    </row>
    <row r="1058" spans="1:14" x14ac:dyDescent="0.35">
      <c r="A1058" t="s">
        <v>72</v>
      </c>
      <c r="B1058" t="s">
        <v>165</v>
      </c>
      <c r="C1058" t="s">
        <v>42</v>
      </c>
      <c r="D1058" t="s">
        <v>63</v>
      </c>
      <c r="E1058" t="s">
        <v>39</v>
      </c>
      <c r="F1058" t="s">
        <v>63</v>
      </c>
      <c r="G1058" t="s">
        <v>63</v>
      </c>
      <c r="H1058" t="s">
        <v>62</v>
      </c>
      <c r="I1058" t="s">
        <v>63</v>
      </c>
      <c r="J1058" t="s">
        <v>63</v>
      </c>
      <c r="K1058" t="s">
        <v>63</v>
      </c>
      <c r="L1058" t="s">
        <v>63</v>
      </c>
      <c r="M1058">
        <v>269.48785017316101</v>
      </c>
      <c r="N1058" t="s">
        <v>63</v>
      </c>
    </row>
    <row r="1059" spans="1:14" x14ac:dyDescent="0.35">
      <c r="A1059" t="s">
        <v>72</v>
      </c>
      <c r="B1059" t="s">
        <v>165</v>
      </c>
      <c r="C1059" t="s">
        <v>42</v>
      </c>
      <c r="D1059" t="s">
        <v>63</v>
      </c>
      <c r="E1059" t="s">
        <v>82</v>
      </c>
      <c r="F1059" t="s">
        <v>63</v>
      </c>
      <c r="G1059" t="s">
        <v>63</v>
      </c>
      <c r="H1059" t="s">
        <v>62</v>
      </c>
      <c r="I1059" t="s">
        <v>63</v>
      </c>
      <c r="J1059" t="s">
        <v>63</v>
      </c>
      <c r="K1059" t="s">
        <v>63</v>
      </c>
      <c r="L1059" t="s">
        <v>63</v>
      </c>
      <c r="M1059">
        <v>2.7020847548996998</v>
      </c>
      <c r="N1059" t="s">
        <v>63</v>
      </c>
    </row>
    <row r="1060" spans="1:14" x14ac:dyDescent="0.35">
      <c r="A1060" t="s">
        <v>72</v>
      </c>
      <c r="B1060" t="s">
        <v>165</v>
      </c>
      <c r="C1060" t="s">
        <v>42</v>
      </c>
      <c r="D1060" t="s">
        <v>63</v>
      </c>
      <c r="E1060" t="s">
        <v>20</v>
      </c>
      <c r="F1060" t="s">
        <v>63</v>
      </c>
      <c r="G1060" t="s">
        <v>63</v>
      </c>
      <c r="H1060" t="s">
        <v>62</v>
      </c>
      <c r="I1060" t="s">
        <v>63</v>
      </c>
      <c r="J1060" t="s">
        <v>63</v>
      </c>
      <c r="K1060" t="s">
        <v>63</v>
      </c>
      <c r="L1060" t="s">
        <v>63</v>
      </c>
      <c r="M1060">
        <v>9.6880500468000008</v>
      </c>
      <c r="N1060" t="s">
        <v>63</v>
      </c>
    </row>
    <row r="1061" spans="1:14" x14ac:dyDescent="0.35">
      <c r="A1061" t="s">
        <v>72</v>
      </c>
      <c r="B1061" t="s">
        <v>165</v>
      </c>
      <c r="C1061" t="s">
        <v>42</v>
      </c>
      <c r="D1061" t="s">
        <v>63</v>
      </c>
      <c r="E1061" t="s">
        <v>40</v>
      </c>
      <c r="F1061" t="s">
        <v>63</v>
      </c>
      <c r="G1061" t="s">
        <v>63</v>
      </c>
      <c r="H1061" t="s">
        <v>62</v>
      </c>
      <c r="I1061" t="s">
        <v>63</v>
      </c>
      <c r="J1061" t="s">
        <v>63</v>
      </c>
      <c r="K1061" t="s">
        <v>63</v>
      </c>
      <c r="L1061" t="s">
        <v>63</v>
      </c>
      <c r="M1061">
        <v>42.129926208000001</v>
      </c>
      <c r="N1061" t="s">
        <v>63</v>
      </c>
    </row>
    <row r="1062" spans="1:14" x14ac:dyDescent="0.35">
      <c r="A1062" t="s">
        <v>72</v>
      </c>
      <c r="B1062" t="s">
        <v>165</v>
      </c>
      <c r="C1062" t="s">
        <v>42</v>
      </c>
      <c r="D1062" t="s">
        <v>63</v>
      </c>
      <c r="E1062" t="s">
        <v>49</v>
      </c>
      <c r="F1062" t="s">
        <v>63</v>
      </c>
      <c r="G1062" t="s">
        <v>63</v>
      </c>
      <c r="H1062" t="s">
        <v>62</v>
      </c>
      <c r="I1062" t="s">
        <v>63</v>
      </c>
      <c r="J1062" t="s">
        <v>63</v>
      </c>
      <c r="K1062" t="s">
        <v>63</v>
      </c>
      <c r="L1062" t="s">
        <v>63</v>
      </c>
      <c r="M1062">
        <v>31.707783969411601</v>
      </c>
      <c r="N1062" t="s">
        <v>63</v>
      </c>
    </row>
    <row r="1063" spans="1:14" x14ac:dyDescent="0.35">
      <c r="A1063" t="s">
        <v>72</v>
      </c>
      <c r="B1063" t="s">
        <v>165</v>
      </c>
      <c r="C1063" t="s">
        <v>42</v>
      </c>
      <c r="D1063" t="s">
        <v>63</v>
      </c>
      <c r="E1063" t="s">
        <v>25</v>
      </c>
      <c r="F1063" t="s">
        <v>63</v>
      </c>
      <c r="G1063" t="s">
        <v>63</v>
      </c>
      <c r="H1063" t="s">
        <v>62</v>
      </c>
      <c r="I1063" t="s">
        <v>63</v>
      </c>
      <c r="J1063" t="s">
        <v>63</v>
      </c>
      <c r="K1063" t="s">
        <v>63</v>
      </c>
      <c r="L1063" t="s">
        <v>63</v>
      </c>
      <c r="M1063">
        <v>61.316786291040003</v>
      </c>
      <c r="N1063" t="s">
        <v>63</v>
      </c>
    </row>
    <row r="1064" spans="1:14" x14ac:dyDescent="0.35">
      <c r="A1064" t="s">
        <v>72</v>
      </c>
      <c r="B1064" t="s">
        <v>165</v>
      </c>
      <c r="C1064" t="s">
        <v>42</v>
      </c>
      <c r="D1064" t="s">
        <v>63</v>
      </c>
      <c r="E1064" t="s">
        <v>44</v>
      </c>
      <c r="F1064" t="s">
        <v>63</v>
      </c>
      <c r="G1064" t="s">
        <v>63</v>
      </c>
      <c r="H1064" t="s">
        <v>62</v>
      </c>
      <c r="I1064" t="s">
        <v>63</v>
      </c>
      <c r="J1064" t="s">
        <v>63</v>
      </c>
      <c r="K1064" t="s">
        <v>63</v>
      </c>
      <c r="L1064" t="s">
        <v>63</v>
      </c>
      <c r="M1064">
        <v>41.762693057707502</v>
      </c>
      <c r="N1064" t="s">
        <v>63</v>
      </c>
    </row>
    <row r="1065" spans="1:14" x14ac:dyDescent="0.35">
      <c r="A1065" t="s">
        <v>72</v>
      </c>
      <c r="B1065" t="s">
        <v>165</v>
      </c>
      <c r="C1065" t="s">
        <v>42</v>
      </c>
      <c r="D1065" t="s">
        <v>63</v>
      </c>
      <c r="E1065" t="s">
        <v>50</v>
      </c>
      <c r="F1065" t="s">
        <v>63</v>
      </c>
      <c r="G1065" t="s">
        <v>63</v>
      </c>
      <c r="H1065" t="s">
        <v>62</v>
      </c>
      <c r="I1065" t="s">
        <v>63</v>
      </c>
      <c r="J1065" t="s">
        <v>63</v>
      </c>
      <c r="K1065" t="s">
        <v>63</v>
      </c>
      <c r="L1065" t="s">
        <v>63</v>
      </c>
      <c r="M1065">
        <v>41.339100392502203</v>
      </c>
      <c r="N1065" t="s">
        <v>63</v>
      </c>
    </row>
    <row r="1066" spans="1:14" x14ac:dyDescent="0.35">
      <c r="A1066" t="s">
        <v>72</v>
      </c>
      <c r="B1066" t="s">
        <v>165</v>
      </c>
      <c r="C1066" t="s">
        <v>42</v>
      </c>
      <c r="D1066" t="s">
        <v>63</v>
      </c>
      <c r="E1066" t="s">
        <v>26</v>
      </c>
      <c r="F1066" t="s">
        <v>63</v>
      </c>
      <c r="G1066" t="s">
        <v>63</v>
      </c>
      <c r="H1066" t="s">
        <v>62</v>
      </c>
      <c r="I1066" t="s">
        <v>63</v>
      </c>
      <c r="J1066" t="s">
        <v>63</v>
      </c>
      <c r="K1066" t="s">
        <v>63</v>
      </c>
      <c r="L1066" t="s">
        <v>63</v>
      </c>
      <c r="M1066">
        <v>0.187598953284878</v>
      </c>
      <c r="N1066" t="s">
        <v>63</v>
      </c>
    </row>
    <row r="1067" spans="1:14" x14ac:dyDescent="0.35">
      <c r="A1067" t="s">
        <v>72</v>
      </c>
      <c r="B1067" t="s">
        <v>165</v>
      </c>
      <c r="C1067" t="s">
        <v>42</v>
      </c>
      <c r="D1067" t="s">
        <v>63</v>
      </c>
      <c r="E1067" t="s">
        <v>21</v>
      </c>
      <c r="F1067" t="s">
        <v>63</v>
      </c>
      <c r="G1067" t="s">
        <v>63</v>
      </c>
      <c r="H1067" t="s">
        <v>62</v>
      </c>
      <c r="I1067" t="s">
        <v>63</v>
      </c>
      <c r="J1067" t="s">
        <v>63</v>
      </c>
      <c r="K1067" t="s">
        <v>63</v>
      </c>
      <c r="L1067" t="s">
        <v>63</v>
      </c>
      <c r="M1067">
        <v>20.444768457612501</v>
      </c>
      <c r="N1067" t="s">
        <v>63</v>
      </c>
    </row>
    <row r="1068" spans="1:14" x14ac:dyDescent="0.35">
      <c r="A1068" t="s">
        <v>72</v>
      </c>
      <c r="B1068" t="s">
        <v>165</v>
      </c>
      <c r="C1068" t="s">
        <v>42</v>
      </c>
      <c r="D1068" t="s">
        <v>63</v>
      </c>
      <c r="E1068" t="s">
        <v>47</v>
      </c>
      <c r="F1068" t="s">
        <v>63</v>
      </c>
      <c r="G1068" t="s">
        <v>63</v>
      </c>
      <c r="H1068" t="s">
        <v>62</v>
      </c>
      <c r="I1068" t="s">
        <v>63</v>
      </c>
      <c r="J1068" t="s">
        <v>63</v>
      </c>
      <c r="K1068" t="s">
        <v>63</v>
      </c>
      <c r="L1068" t="s">
        <v>63</v>
      </c>
      <c r="M1068">
        <v>103.377761369889</v>
      </c>
      <c r="N1068" t="s">
        <v>63</v>
      </c>
    </row>
    <row r="1069" spans="1:14" x14ac:dyDescent="0.35">
      <c r="A1069" t="s">
        <v>72</v>
      </c>
      <c r="B1069" t="s">
        <v>165</v>
      </c>
      <c r="C1069" t="s">
        <v>42</v>
      </c>
      <c r="D1069" t="s">
        <v>63</v>
      </c>
      <c r="E1069" t="s">
        <v>48</v>
      </c>
      <c r="F1069" t="s">
        <v>63</v>
      </c>
      <c r="G1069" t="s">
        <v>63</v>
      </c>
      <c r="H1069" t="s">
        <v>62</v>
      </c>
      <c r="I1069" t="s">
        <v>63</v>
      </c>
      <c r="J1069" t="s">
        <v>63</v>
      </c>
      <c r="K1069" t="s">
        <v>63</v>
      </c>
      <c r="L1069" t="s">
        <v>63</v>
      </c>
      <c r="M1069">
        <v>26.075963017507501</v>
      </c>
      <c r="N1069" t="s">
        <v>63</v>
      </c>
    </row>
    <row r="1070" spans="1:14" x14ac:dyDescent="0.35">
      <c r="A1070" t="s">
        <v>72</v>
      </c>
      <c r="B1070" t="s">
        <v>165</v>
      </c>
      <c r="C1070" t="s">
        <v>42</v>
      </c>
      <c r="D1070" t="s">
        <v>63</v>
      </c>
      <c r="E1070" t="s">
        <v>15</v>
      </c>
      <c r="F1070" t="s">
        <v>63</v>
      </c>
      <c r="G1070" t="s">
        <v>63</v>
      </c>
      <c r="H1070" t="s">
        <v>62</v>
      </c>
      <c r="I1070" t="s">
        <v>63</v>
      </c>
      <c r="J1070" t="s">
        <v>63</v>
      </c>
      <c r="K1070" t="s">
        <v>63</v>
      </c>
      <c r="L1070" t="s">
        <v>63</v>
      </c>
      <c r="M1070">
        <v>52.743296735999998</v>
      </c>
      <c r="N1070" t="s">
        <v>63</v>
      </c>
    </row>
    <row r="1071" spans="1:14" x14ac:dyDescent="0.35">
      <c r="A1071" t="s">
        <v>72</v>
      </c>
      <c r="B1071" t="s">
        <v>165</v>
      </c>
      <c r="C1071" t="s">
        <v>42</v>
      </c>
      <c r="D1071" t="s">
        <v>63</v>
      </c>
      <c r="E1071" t="s">
        <v>14</v>
      </c>
      <c r="F1071" t="s">
        <v>63</v>
      </c>
      <c r="G1071" t="s">
        <v>63</v>
      </c>
      <c r="H1071" t="s">
        <v>62</v>
      </c>
      <c r="I1071" t="s">
        <v>63</v>
      </c>
      <c r="J1071" t="s">
        <v>63</v>
      </c>
      <c r="K1071" t="s">
        <v>63</v>
      </c>
      <c r="L1071" t="s">
        <v>63</v>
      </c>
      <c r="M1071">
        <v>46.072598086799999</v>
      </c>
      <c r="N1071" t="s">
        <v>63</v>
      </c>
    </row>
    <row r="1072" spans="1:14" x14ac:dyDescent="0.35">
      <c r="A1072" t="s">
        <v>72</v>
      </c>
      <c r="B1072" t="s">
        <v>165</v>
      </c>
      <c r="C1072" t="s">
        <v>42</v>
      </c>
      <c r="D1072" t="s">
        <v>63</v>
      </c>
      <c r="E1072" t="s">
        <v>16</v>
      </c>
      <c r="F1072" t="s">
        <v>63</v>
      </c>
      <c r="G1072" t="s">
        <v>63</v>
      </c>
      <c r="H1072" t="s">
        <v>62</v>
      </c>
      <c r="I1072" t="s">
        <v>63</v>
      </c>
      <c r="J1072" t="s">
        <v>63</v>
      </c>
      <c r="K1072" t="s">
        <v>63</v>
      </c>
      <c r="L1072" t="s">
        <v>63</v>
      </c>
      <c r="M1072">
        <v>9.1734291061200004</v>
      </c>
      <c r="N1072" t="s">
        <v>63</v>
      </c>
    </row>
    <row r="1073" spans="1:14" x14ac:dyDescent="0.35">
      <c r="A1073" t="s">
        <v>72</v>
      </c>
      <c r="B1073" t="s">
        <v>165</v>
      </c>
      <c r="C1073" t="s">
        <v>42</v>
      </c>
      <c r="D1073" t="s">
        <v>63</v>
      </c>
      <c r="E1073" t="s">
        <v>17</v>
      </c>
      <c r="F1073" t="s">
        <v>63</v>
      </c>
      <c r="G1073" t="s">
        <v>63</v>
      </c>
      <c r="H1073" t="s">
        <v>62</v>
      </c>
      <c r="I1073" t="s">
        <v>63</v>
      </c>
      <c r="J1073" t="s">
        <v>63</v>
      </c>
      <c r="K1073" t="s">
        <v>63</v>
      </c>
      <c r="L1073" t="s">
        <v>63</v>
      </c>
      <c r="M1073">
        <v>9.6621006790799999</v>
      </c>
      <c r="N1073" t="s">
        <v>63</v>
      </c>
    </row>
    <row r="1074" spans="1:14" x14ac:dyDescent="0.35">
      <c r="A1074" t="s">
        <v>72</v>
      </c>
      <c r="B1074" t="s">
        <v>165</v>
      </c>
      <c r="C1074" t="s">
        <v>42</v>
      </c>
      <c r="D1074" t="s">
        <v>63</v>
      </c>
      <c r="E1074" t="s">
        <v>18</v>
      </c>
      <c r="F1074" t="s">
        <v>63</v>
      </c>
      <c r="G1074" t="s">
        <v>63</v>
      </c>
      <c r="H1074" t="s">
        <v>62</v>
      </c>
      <c r="I1074" t="s">
        <v>63</v>
      </c>
      <c r="J1074" t="s">
        <v>63</v>
      </c>
      <c r="K1074" t="s">
        <v>63</v>
      </c>
      <c r="L1074" t="s">
        <v>63</v>
      </c>
      <c r="M1074">
        <v>11.0551951584</v>
      </c>
      <c r="N1074" t="s">
        <v>63</v>
      </c>
    </row>
    <row r="1075" spans="1:14" x14ac:dyDescent="0.35">
      <c r="A1075" t="s">
        <v>72</v>
      </c>
      <c r="B1075" t="s">
        <v>165</v>
      </c>
      <c r="C1075" t="s">
        <v>42</v>
      </c>
      <c r="D1075" t="s">
        <v>63</v>
      </c>
      <c r="E1075" t="s">
        <v>19</v>
      </c>
      <c r="F1075" t="s">
        <v>63</v>
      </c>
      <c r="G1075" t="s">
        <v>63</v>
      </c>
      <c r="H1075" t="s">
        <v>62</v>
      </c>
      <c r="I1075" t="s">
        <v>63</v>
      </c>
      <c r="J1075" t="s">
        <v>63</v>
      </c>
      <c r="K1075" t="s">
        <v>63</v>
      </c>
      <c r="L1075" t="s">
        <v>63</v>
      </c>
      <c r="M1075">
        <v>126.36496346040001</v>
      </c>
      <c r="N1075" t="s">
        <v>63</v>
      </c>
    </row>
    <row r="1076" spans="1:14" x14ac:dyDescent="0.35">
      <c r="A1076" t="s">
        <v>72</v>
      </c>
      <c r="B1076" t="s">
        <v>165</v>
      </c>
      <c r="C1076" t="s">
        <v>42</v>
      </c>
      <c r="D1076" t="s">
        <v>63</v>
      </c>
      <c r="E1076" t="s">
        <v>111</v>
      </c>
      <c r="F1076" t="s">
        <v>63</v>
      </c>
      <c r="G1076" t="s">
        <v>63</v>
      </c>
      <c r="H1076" t="s">
        <v>62</v>
      </c>
      <c r="I1076" t="s">
        <v>63</v>
      </c>
      <c r="J1076" t="s">
        <v>63</v>
      </c>
      <c r="K1076" t="s">
        <v>63</v>
      </c>
      <c r="L1076" t="s">
        <v>63</v>
      </c>
      <c r="M1076">
        <v>109.69</v>
      </c>
      <c r="N1076" t="s">
        <v>63</v>
      </c>
    </row>
    <row r="1077" spans="1:14" x14ac:dyDescent="0.35">
      <c r="A1077" t="s">
        <v>72</v>
      </c>
      <c r="B1077" t="s">
        <v>165</v>
      </c>
      <c r="C1077" t="s">
        <v>42</v>
      </c>
      <c r="D1077" t="s">
        <v>63</v>
      </c>
      <c r="E1077" t="s">
        <v>112</v>
      </c>
      <c r="F1077" t="s">
        <v>63</v>
      </c>
      <c r="G1077" t="s">
        <v>63</v>
      </c>
      <c r="H1077" t="s">
        <v>62</v>
      </c>
      <c r="I1077" t="s">
        <v>63</v>
      </c>
      <c r="J1077" t="s">
        <v>63</v>
      </c>
      <c r="K1077" t="s">
        <v>63</v>
      </c>
      <c r="L1077" t="s">
        <v>63</v>
      </c>
      <c r="M1077">
        <v>18.600000000000001</v>
      </c>
      <c r="N1077" t="s">
        <v>63</v>
      </c>
    </row>
    <row r="1078" spans="1:14" x14ac:dyDescent="0.35">
      <c r="A1078" t="s">
        <v>72</v>
      </c>
      <c r="B1078" t="s">
        <v>165</v>
      </c>
      <c r="C1078" t="s">
        <v>42</v>
      </c>
      <c r="D1078" t="s">
        <v>63</v>
      </c>
      <c r="E1078" t="s">
        <v>61</v>
      </c>
      <c r="F1078" t="s">
        <v>63</v>
      </c>
      <c r="G1078" t="s">
        <v>63</v>
      </c>
      <c r="H1078" t="s">
        <v>62</v>
      </c>
      <c r="I1078" t="s">
        <v>63</v>
      </c>
      <c r="J1078" t="s">
        <v>63</v>
      </c>
      <c r="K1078" t="s">
        <v>63</v>
      </c>
      <c r="L1078" t="s">
        <v>63</v>
      </c>
      <c r="M1078">
        <v>8.0500000000000007</v>
      </c>
      <c r="N1078" t="s">
        <v>63</v>
      </c>
    </row>
    <row r="1079" spans="1:14" x14ac:dyDescent="0.35">
      <c r="A1079" t="s">
        <v>72</v>
      </c>
      <c r="B1079" t="s">
        <v>165</v>
      </c>
      <c r="C1079" t="s">
        <v>42</v>
      </c>
      <c r="D1079" t="s">
        <v>63</v>
      </c>
      <c r="E1079" t="s">
        <v>59</v>
      </c>
      <c r="F1079" t="s">
        <v>63</v>
      </c>
      <c r="G1079" t="s">
        <v>63</v>
      </c>
      <c r="H1079" t="s">
        <v>62</v>
      </c>
      <c r="I1079" t="s">
        <v>63</v>
      </c>
      <c r="J1079" t="s">
        <v>63</v>
      </c>
      <c r="K1079" t="s">
        <v>63</v>
      </c>
      <c r="L1079" t="s">
        <v>63</v>
      </c>
      <c r="M1079">
        <v>99.72</v>
      </c>
      <c r="N1079" t="s">
        <v>63</v>
      </c>
    </row>
    <row r="1080" spans="1:14" x14ac:dyDescent="0.35">
      <c r="A1080" t="s">
        <v>72</v>
      </c>
      <c r="B1080" t="s">
        <v>165</v>
      </c>
      <c r="C1080" t="s">
        <v>42</v>
      </c>
      <c r="D1080" t="s">
        <v>63</v>
      </c>
      <c r="E1080" t="s">
        <v>64</v>
      </c>
      <c r="F1080" t="s">
        <v>63</v>
      </c>
      <c r="G1080" t="s">
        <v>63</v>
      </c>
      <c r="H1080" t="s">
        <v>62</v>
      </c>
      <c r="I1080" t="s">
        <v>63</v>
      </c>
      <c r="J1080" t="s">
        <v>63</v>
      </c>
      <c r="K1080" t="s">
        <v>63</v>
      </c>
      <c r="L1080" t="s">
        <v>63</v>
      </c>
      <c r="M1080">
        <v>19.5</v>
      </c>
      <c r="N1080" t="s">
        <v>63</v>
      </c>
    </row>
    <row r="1081" spans="1:14" x14ac:dyDescent="0.35">
      <c r="A1081" t="s">
        <v>72</v>
      </c>
      <c r="B1081" t="s">
        <v>165</v>
      </c>
      <c r="C1081" t="s">
        <v>42</v>
      </c>
      <c r="D1081" t="s">
        <v>63</v>
      </c>
      <c r="E1081" t="s">
        <v>65</v>
      </c>
      <c r="F1081" t="s">
        <v>63</v>
      </c>
      <c r="G1081" t="s">
        <v>63</v>
      </c>
      <c r="H1081" t="s">
        <v>62</v>
      </c>
      <c r="I1081" t="s">
        <v>63</v>
      </c>
      <c r="J1081" t="s">
        <v>63</v>
      </c>
      <c r="K1081" t="s">
        <v>63</v>
      </c>
      <c r="L1081" t="s">
        <v>63</v>
      </c>
      <c r="M1081">
        <v>23.75</v>
      </c>
      <c r="N1081" t="s">
        <v>63</v>
      </c>
    </row>
    <row r="1082" spans="1:14" x14ac:dyDescent="0.35">
      <c r="A1082" t="s">
        <v>72</v>
      </c>
      <c r="B1082" t="s">
        <v>166</v>
      </c>
      <c r="C1082" t="s">
        <v>42</v>
      </c>
      <c r="D1082" t="s">
        <v>63</v>
      </c>
      <c r="E1082" t="s">
        <v>33</v>
      </c>
      <c r="F1082" t="s">
        <v>63</v>
      </c>
      <c r="G1082" t="s">
        <v>63</v>
      </c>
      <c r="H1082" t="s">
        <v>62</v>
      </c>
      <c r="I1082" t="s">
        <v>63</v>
      </c>
      <c r="J1082" t="s">
        <v>63</v>
      </c>
      <c r="K1082" t="s">
        <v>63</v>
      </c>
      <c r="L1082" t="s">
        <v>63</v>
      </c>
      <c r="M1082">
        <v>57.528214610399999</v>
      </c>
      <c r="N1082" t="s">
        <v>63</v>
      </c>
    </row>
    <row r="1083" spans="1:14" x14ac:dyDescent="0.35">
      <c r="A1083" t="s">
        <v>72</v>
      </c>
      <c r="B1083" t="s">
        <v>166</v>
      </c>
      <c r="C1083" t="s">
        <v>42</v>
      </c>
      <c r="D1083" t="s">
        <v>63</v>
      </c>
      <c r="E1083" t="s">
        <v>29</v>
      </c>
      <c r="F1083" t="s">
        <v>63</v>
      </c>
      <c r="G1083" t="s">
        <v>63</v>
      </c>
      <c r="H1083" t="s">
        <v>62</v>
      </c>
      <c r="I1083" t="s">
        <v>63</v>
      </c>
      <c r="J1083" t="s">
        <v>63</v>
      </c>
      <c r="K1083" t="s">
        <v>63</v>
      </c>
      <c r="L1083" t="s">
        <v>63</v>
      </c>
      <c r="M1083">
        <v>51.758294220478803</v>
      </c>
      <c r="N1083" t="s">
        <v>63</v>
      </c>
    </row>
    <row r="1084" spans="1:14" x14ac:dyDescent="0.35">
      <c r="A1084" t="s">
        <v>72</v>
      </c>
      <c r="B1084" t="s">
        <v>166</v>
      </c>
      <c r="C1084" t="s">
        <v>42</v>
      </c>
      <c r="D1084" t="s">
        <v>63</v>
      </c>
      <c r="E1084" t="s">
        <v>27</v>
      </c>
      <c r="F1084" t="s">
        <v>63</v>
      </c>
      <c r="G1084" t="s">
        <v>63</v>
      </c>
      <c r="H1084" t="s">
        <v>62</v>
      </c>
      <c r="I1084" t="s">
        <v>63</v>
      </c>
      <c r="J1084" t="s">
        <v>63</v>
      </c>
      <c r="K1084" t="s">
        <v>63</v>
      </c>
      <c r="L1084" t="s">
        <v>63</v>
      </c>
      <c r="M1084">
        <v>81.800835321324996</v>
      </c>
      <c r="N1084" t="s">
        <v>63</v>
      </c>
    </row>
    <row r="1085" spans="1:14" x14ac:dyDescent="0.35">
      <c r="A1085" t="s">
        <v>72</v>
      </c>
      <c r="B1085" t="s">
        <v>166</v>
      </c>
      <c r="C1085" t="s">
        <v>42</v>
      </c>
      <c r="D1085" t="s">
        <v>63</v>
      </c>
      <c r="E1085" t="s">
        <v>28</v>
      </c>
      <c r="F1085" t="s">
        <v>63</v>
      </c>
      <c r="G1085" t="s">
        <v>63</v>
      </c>
      <c r="H1085" t="s">
        <v>62</v>
      </c>
      <c r="I1085" t="s">
        <v>63</v>
      </c>
      <c r="J1085" t="s">
        <v>63</v>
      </c>
      <c r="K1085" t="s">
        <v>63</v>
      </c>
      <c r="L1085" t="s">
        <v>63</v>
      </c>
      <c r="M1085">
        <v>219.65498633917201</v>
      </c>
      <c r="N1085" t="s">
        <v>63</v>
      </c>
    </row>
    <row r="1086" spans="1:14" x14ac:dyDescent="0.35">
      <c r="A1086" t="s">
        <v>72</v>
      </c>
      <c r="B1086" t="s">
        <v>166</v>
      </c>
      <c r="C1086" t="s">
        <v>42</v>
      </c>
      <c r="D1086" t="s">
        <v>63</v>
      </c>
      <c r="E1086" t="s">
        <v>31</v>
      </c>
      <c r="F1086" t="s">
        <v>63</v>
      </c>
      <c r="G1086" t="s">
        <v>63</v>
      </c>
      <c r="H1086" t="s">
        <v>62</v>
      </c>
      <c r="I1086" t="s">
        <v>63</v>
      </c>
      <c r="J1086" t="s">
        <v>63</v>
      </c>
      <c r="K1086" t="s">
        <v>63</v>
      </c>
      <c r="L1086" t="s">
        <v>63</v>
      </c>
      <c r="M1086">
        <v>55.153827953532002</v>
      </c>
      <c r="N1086" t="s">
        <v>63</v>
      </c>
    </row>
    <row r="1087" spans="1:14" x14ac:dyDescent="0.35">
      <c r="A1087" t="s">
        <v>72</v>
      </c>
      <c r="B1087" t="s">
        <v>166</v>
      </c>
      <c r="C1087" t="s">
        <v>42</v>
      </c>
      <c r="D1087" t="s">
        <v>63</v>
      </c>
      <c r="E1087" t="s">
        <v>32</v>
      </c>
      <c r="F1087" t="s">
        <v>63</v>
      </c>
      <c r="G1087" t="s">
        <v>63</v>
      </c>
      <c r="H1087" t="s">
        <v>62</v>
      </c>
      <c r="I1087" t="s">
        <v>63</v>
      </c>
      <c r="J1087" t="s">
        <v>63</v>
      </c>
      <c r="K1087" t="s">
        <v>63</v>
      </c>
      <c r="L1087" t="s">
        <v>63</v>
      </c>
      <c r="M1087">
        <v>0</v>
      </c>
      <c r="N1087" t="s">
        <v>63</v>
      </c>
    </row>
    <row r="1088" spans="1:14" x14ac:dyDescent="0.35">
      <c r="A1088" t="s">
        <v>72</v>
      </c>
      <c r="B1088" t="s">
        <v>166</v>
      </c>
      <c r="C1088" t="s">
        <v>42</v>
      </c>
      <c r="D1088" t="s">
        <v>63</v>
      </c>
      <c r="E1088" t="s">
        <v>30</v>
      </c>
      <c r="F1088" t="s">
        <v>63</v>
      </c>
      <c r="G1088" t="s">
        <v>63</v>
      </c>
      <c r="H1088" t="s">
        <v>62</v>
      </c>
      <c r="I1088" t="s">
        <v>63</v>
      </c>
      <c r="J1088" t="s">
        <v>63</v>
      </c>
      <c r="K1088" t="s">
        <v>63</v>
      </c>
      <c r="L1088" t="s">
        <v>63</v>
      </c>
      <c r="M1088">
        <v>72.997713467910003</v>
      </c>
      <c r="N1088" t="s">
        <v>63</v>
      </c>
    </row>
    <row r="1089" spans="1:14" x14ac:dyDescent="0.35">
      <c r="A1089" t="s">
        <v>72</v>
      </c>
      <c r="B1089" t="s">
        <v>166</v>
      </c>
      <c r="C1089" t="s">
        <v>42</v>
      </c>
      <c r="D1089" t="s">
        <v>63</v>
      </c>
      <c r="E1089" t="s">
        <v>45</v>
      </c>
      <c r="F1089" t="s">
        <v>63</v>
      </c>
      <c r="G1089" t="s">
        <v>63</v>
      </c>
      <c r="H1089" t="s">
        <v>62</v>
      </c>
      <c r="I1089" t="s">
        <v>63</v>
      </c>
      <c r="J1089" t="s">
        <v>63</v>
      </c>
      <c r="K1089" t="s">
        <v>63</v>
      </c>
      <c r="L1089" t="s">
        <v>63</v>
      </c>
      <c r="M1089">
        <v>99.923600045683699</v>
      </c>
      <c r="N1089" t="s">
        <v>63</v>
      </c>
    </row>
    <row r="1090" spans="1:14" x14ac:dyDescent="0.35">
      <c r="A1090" t="s">
        <v>72</v>
      </c>
      <c r="B1090" t="s">
        <v>166</v>
      </c>
      <c r="C1090" t="s">
        <v>42</v>
      </c>
      <c r="D1090" t="s">
        <v>63</v>
      </c>
      <c r="E1090" t="s">
        <v>46</v>
      </c>
      <c r="F1090" t="s">
        <v>63</v>
      </c>
      <c r="G1090" t="s">
        <v>63</v>
      </c>
      <c r="H1090" t="s">
        <v>62</v>
      </c>
      <c r="I1090" t="s">
        <v>63</v>
      </c>
      <c r="J1090" t="s">
        <v>63</v>
      </c>
      <c r="K1090" t="s">
        <v>63</v>
      </c>
      <c r="L1090" t="s">
        <v>63</v>
      </c>
      <c r="M1090">
        <v>200.75092082340601</v>
      </c>
      <c r="N1090" t="s">
        <v>63</v>
      </c>
    </row>
    <row r="1091" spans="1:14" x14ac:dyDescent="0.35">
      <c r="A1091" t="s">
        <v>72</v>
      </c>
      <c r="B1091" t="s">
        <v>166</v>
      </c>
      <c r="C1091" t="s">
        <v>42</v>
      </c>
      <c r="D1091" t="s">
        <v>63</v>
      </c>
      <c r="E1091" t="s">
        <v>36</v>
      </c>
      <c r="F1091" t="s">
        <v>63</v>
      </c>
      <c r="G1091" t="s">
        <v>63</v>
      </c>
      <c r="H1091" t="s">
        <v>62</v>
      </c>
      <c r="I1091" t="s">
        <v>63</v>
      </c>
      <c r="J1091" t="s">
        <v>63</v>
      </c>
      <c r="K1091" t="s">
        <v>63</v>
      </c>
      <c r="L1091" t="s">
        <v>63</v>
      </c>
      <c r="M1091">
        <v>137.586250970306</v>
      </c>
      <c r="N1091" t="s">
        <v>63</v>
      </c>
    </row>
    <row r="1092" spans="1:14" x14ac:dyDescent="0.35">
      <c r="A1092" t="s">
        <v>72</v>
      </c>
      <c r="B1092" t="s">
        <v>166</v>
      </c>
      <c r="C1092" t="s">
        <v>42</v>
      </c>
      <c r="D1092" t="s">
        <v>63</v>
      </c>
      <c r="E1092" t="s">
        <v>79</v>
      </c>
      <c r="F1092" t="s">
        <v>63</v>
      </c>
      <c r="G1092" t="s">
        <v>63</v>
      </c>
      <c r="H1092" t="s">
        <v>62</v>
      </c>
      <c r="I1092" t="s">
        <v>63</v>
      </c>
      <c r="J1092" t="s">
        <v>63</v>
      </c>
      <c r="K1092" t="s">
        <v>63</v>
      </c>
      <c r="L1092" t="s">
        <v>63</v>
      </c>
      <c r="M1092">
        <v>294.67031669279999</v>
      </c>
      <c r="N1092" t="s">
        <v>63</v>
      </c>
    </row>
    <row r="1093" spans="1:14" x14ac:dyDescent="0.35">
      <c r="A1093" t="s">
        <v>72</v>
      </c>
      <c r="B1093" t="s">
        <v>166</v>
      </c>
      <c r="C1093" t="s">
        <v>42</v>
      </c>
      <c r="D1093" t="s">
        <v>63</v>
      </c>
      <c r="E1093" t="s">
        <v>80</v>
      </c>
      <c r="F1093" t="s">
        <v>63</v>
      </c>
      <c r="G1093" t="s">
        <v>63</v>
      </c>
      <c r="H1093" t="s">
        <v>62</v>
      </c>
      <c r="I1093" t="s">
        <v>63</v>
      </c>
      <c r="J1093" t="s">
        <v>63</v>
      </c>
      <c r="K1093" t="s">
        <v>63</v>
      </c>
      <c r="L1093" t="s">
        <v>63</v>
      </c>
      <c r="M1093">
        <v>122.171719984901</v>
      </c>
      <c r="N1093" t="s">
        <v>63</v>
      </c>
    </row>
    <row r="1094" spans="1:14" x14ac:dyDescent="0.35">
      <c r="A1094" t="s">
        <v>72</v>
      </c>
      <c r="B1094" t="s">
        <v>166</v>
      </c>
      <c r="C1094" t="s">
        <v>42</v>
      </c>
      <c r="D1094" t="s">
        <v>63</v>
      </c>
      <c r="E1094" t="s">
        <v>37</v>
      </c>
      <c r="F1094" t="s">
        <v>63</v>
      </c>
      <c r="G1094" t="s">
        <v>63</v>
      </c>
      <c r="H1094" t="s">
        <v>62</v>
      </c>
      <c r="I1094" t="s">
        <v>63</v>
      </c>
      <c r="J1094" t="s">
        <v>63</v>
      </c>
      <c r="K1094" t="s">
        <v>63</v>
      </c>
      <c r="L1094" t="s">
        <v>63</v>
      </c>
      <c r="M1094">
        <v>4.1217249999999996</v>
      </c>
      <c r="N1094" t="s">
        <v>63</v>
      </c>
    </row>
    <row r="1095" spans="1:14" x14ac:dyDescent="0.35">
      <c r="A1095" t="s">
        <v>72</v>
      </c>
      <c r="B1095" t="s">
        <v>166</v>
      </c>
      <c r="C1095" t="s">
        <v>42</v>
      </c>
      <c r="D1095" t="s">
        <v>63</v>
      </c>
      <c r="E1095" t="s">
        <v>81</v>
      </c>
      <c r="F1095" t="s">
        <v>63</v>
      </c>
      <c r="G1095" t="s">
        <v>63</v>
      </c>
      <c r="H1095" t="s">
        <v>62</v>
      </c>
      <c r="I1095" t="s">
        <v>63</v>
      </c>
      <c r="J1095" t="s">
        <v>63</v>
      </c>
      <c r="K1095" t="s">
        <v>63</v>
      </c>
      <c r="L1095" t="s">
        <v>63</v>
      </c>
      <c r="M1095">
        <v>33.416484943974702</v>
      </c>
      <c r="N1095" t="s">
        <v>63</v>
      </c>
    </row>
    <row r="1096" spans="1:14" x14ac:dyDescent="0.35">
      <c r="A1096" t="s">
        <v>72</v>
      </c>
      <c r="B1096" t="s">
        <v>166</v>
      </c>
      <c r="C1096" t="s">
        <v>42</v>
      </c>
      <c r="D1096" t="s">
        <v>63</v>
      </c>
      <c r="E1096" t="s">
        <v>35</v>
      </c>
      <c r="F1096" t="s">
        <v>63</v>
      </c>
      <c r="G1096" t="s">
        <v>63</v>
      </c>
      <c r="H1096" t="s">
        <v>62</v>
      </c>
      <c r="I1096" t="s">
        <v>63</v>
      </c>
      <c r="J1096" t="s">
        <v>63</v>
      </c>
      <c r="K1096" t="s">
        <v>63</v>
      </c>
      <c r="L1096" t="s">
        <v>63</v>
      </c>
      <c r="M1096">
        <v>373</v>
      </c>
      <c r="N1096" t="s">
        <v>63</v>
      </c>
    </row>
    <row r="1097" spans="1:14" x14ac:dyDescent="0.35">
      <c r="A1097" t="s">
        <v>72</v>
      </c>
      <c r="B1097" t="s">
        <v>166</v>
      </c>
      <c r="C1097" t="s">
        <v>42</v>
      </c>
      <c r="D1097" t="s">
        <v>63</v>
      </c>
      <c r="E1097" t="s">
        <v>38</v>
      </c>
      <c r="F1097" t="s">
        <v>63</v>
      </c>
      <c r="G1097" t="s">
        <v>63</v>
      </c>
      <c r="H1097" t="s">
        <v>62</v>
      </c>
      <c r="I1097" t="s">
        <v>63</v>
      </c>
      <c r="J1097" t="s">
        <v>63</v>
      </c>
      <c r="K1097" t="s">
        <v>63</v>
      </c>
      <c r="L1097" t="s">
        <v>63</v>
      </c>
      <c r="M1097">
        <v>11</v>
      </c>
      <c r="N1097" t="s">
        <v>63</v>
      </c>
    </row>
    <row r="1098" spans="1:14" x14ac:dyDescent="0.35">
      <c r="A1098" t="s">
        <v>72</v>
      </c>
      <c r="B1098" t="s">
        <v>166</v>
      </c>
      <c r="C1098" t="s">
        <v>42</v>
      </c>
      <c r="D1098" t="s">
        <v>63</v>
      </c>
      <c r="E1098" t="s">
        <v>39</v>
      </c>
      <c r="F1098" t="s">
        <v>63</v>
      </c>
      <c r="G1098" t="s">
        <v>63</v>
      </c>
      <c r="H1098" t="s">
        <v>62</v>
      </c>
      <c r="I1098" t="s">
        <v>63</v>
      </c>
      <c r="J1098" t="s">
        <v>63</v>
      </c>
      <c r="K1098" t="s">
        <v>63</v>
      </c>
      <c r="L1098" t="s">
        <v>63</v>
      </c>
      <c r="M1098">
        <v>222.08580052775099</v>
      </c>
      <c r="N1098" t="s">
        <v>63</v>
      </c>
    </row>
    <row r="1099" spans="1:14" x14ac:dyDescent="0.35">
      <c r="A1099" t="s">
        <v>72</v>
      </c>
      <c r="B1099" t="s">
        <v>166</v>
      </c>
      <c r="C1099" t="s">
        <v>42</v>
      </c>
      <c r="D1099" t="s">
        <v>63</v>
      </c>
      <c r="E1099" t="s">
        <v>82</v>
      </c>
      <c r="F1099" t="s">
        <v>63</v>
      </c>
      <c r="G1099" t="s">
        <v>63</v>
      </c>
      <c r="H1099" t="s">
        <v>62</v>
      </c>
      <c r="I1099" t="s">
        <v>63</v>
      </c>
      <c r="J1099" t="s">
        <v>63</v>
      </c>
      <c r="K1099" t="s">
        <v>63</v>
      </c>
      <c r="L1099" t="s">
        <v>63</v>
      </c>
      <c r="M1099">
        <v>152.05787718523899</v>
      </c>
      <c r="N1099" t="s">
        <v>63</v>
      </c>
    </row>
    <row r="1100" spans="1:14" x14ac:dyDescent="0.35">
      <c r="A1100" t="s">
        <v>72</v>
      </c>
      <c r="B1100" t="s">
        <v>166</v>
      </c>
      <c r="C1100" t="s">
        <v>42</v>
      </c>
      <c r="D1100" t="s">
        <v>63</v>
      </c>
      <c r="E1100" t="s">
        <v>20</v>
      </c>
      <c r="F1100" t="s">
        <v>63</v>
      </c>
      <c r="G1100" t="s">
        <v>63</v>
      </c>
      <c r="H1100" t="s">
        <v>62</v>
      </c>
      <c r="I1100" t="s">
        <v>63</v>
      </c>
      <c r="J1100" t="s">
        <v>63</v>
      </c>
      <c r="K1100" t="s">
        <v>63</v>
      </c>
      <c r="L1100" t="s">
        <v>63</v>
      </c>
      <c r="M1100">
        <v>5.7178708919999996</v>
      </c>
      <c r="N1100" t="s">
        <v>63</v>
      </c>
    </row>
    <row r="1101" spans="1:14" x14ac:dyDescent="0.35">
      <c r="A1101" t="s">
        <v>72</v>
      </c>
      <c r="B1101" t="s">
        <v>166</v>
      </c>
      <c r="C1101" t="s">
        <v>42</v>
      </c>
      <c r="D1101" t="s">
        <v>63</v>
      </c>
      <c r="E1101" t="s">
        <v>40</v>
      </c>
      <c r="F1101" t="s">
        <v>63</v>
      </c>
      <c r="G1101" t="s">
        <v>63</v>
      </c>
      <c r="H1101" t="s">
        <v>62</v>
      </c>
      <c r="I1101" t="s">
        <v>63</v>
      </c>
      <c r="J1101" t="s">
        <v>63</v>
      </c>
      <c r="K1101" t="s">
        <v>63</v>
      </c>
      <c r="L1101" t="s">
        <v>63</v>
      </c>
      <c r="M1101">
        <v>49.380232888800002</v>
      </c>
      <c r="N1101" t="s">
        <v>63</v>
      </c>
    </row>
    <row r="1102" spans="1:14" x14ac:dyDescent="0.35">
      <c r="A1102" t="s">
        <v>72</v>
      </c>
      <c r="B1102" t="s">
        <v>166</v>
      </c>
      <c r="C1102" t="s">
        <v>42</v>
      </c>
      <c r="D1102" t="s">
        <v>63</v>
      </c>
      <c r="E1102" t="s">
        <v>49</v>
      </c>
      <c r="F1102" t="s">
        <v>63</v>
      </c>
      <c r="G1102" t="s">
        <v>63</v>
      </c>
      <c r="H1102" t="s">
        <v>62</v>
      </c>
      <c r="I1102" t="s">
        <v>63</v>
      </c>
      <c r="J1102" t="s">
        <v>63</v>
      </c>
      <c r="K1102" t="s">
        <v>63</v>
      </c>
      <c r="L1102" t="s">
        <v>63</v>
      </c>
      <c r="M1102">
        <v>50.096895498966198</v>
      </c>
      <c r="N1102" t="s">
        <v>63</v>
      </c>
    </row>
    <row r="1103" spans="1:14" x14ac:dyDescent="0.35">
      <c r="A1103" t="s">
        <v>72</v>
      </c>
      <c r="B1103" t="s">
        <v>166</v>
      </c>
      <c r="C1103" t="s">
        <v>42</v>
      </c>
      <c r="D1103" t="s">
        <v>63</v>
      </c>
      <c r="E1103" t="s">
        <v>25</v>
      </c>
      <c r="F1103" t="s">
        <v>63</v>
      </c>
      <c r="G1103" t="s">
        <v>63</v>
      </c>
      <c r="H1103" t="s">
        <v>62</v>
      </c>
      <c r="I1103" t="s">
        <v>63</v>
      </c>
      <c r="J1103" t="s">
        <v>63</v>
      </c>
      <c r="K1103" t="s">
        <v>63</v>
      </c>
      <c r="L1103" t="s">
        <v>63</v>
      </c>
      <c r="M1103">
        <v>149.59028868816699</v>
      </c>
      <c r="N1103" t="s">
        <v>63</v>
      </c>
    </row>
    <row r="1104" spans="1:14" x14ac:dyDescent="0.35">
      <c r="A1104" t="s">
        <v>72</v>
      </c>
      <c r="B1104" t="s">
        <v>166</v>
      </c>
      <c r="C1104" t="s">
        <v>42</v>
      </c>
      <c r="D1104" t="s">
        <v>63</v>
      </c>
      <c r="E1104" t="s">
        <v>44</v>
      </c>
      <c r="F1104" t="s">
        <v>63</v>
      </c>
      <c r="G1104" t="s">
        <v>63</v>
      </c>
      <c r="H1104" t="s">
        <v>62</v>
      </c>
      <c r="I1104" t="s">
        <v>63</v>
      </c>
      <c r="J1104" t="s">
        <v>63</v>
      </c>
      <c r="K1104" t="s">
        <v>63</v>
      </c>
      <c r="L1104" t="s">
        <v>63</v>
      </c>
      <c r="M1104">
        <v>163.66133637448701</v>
      </c>
      <c r="N1104" t="s">
        <v>63</v>
      </c>
    </row>
    <row r="1105" spans="1:14" x14ac:dyDescent="0.35">
      <c r="A1105" t="s">
        <v>72</v>
      </c>
      <c r="B1105" t="s">
        <v>166</v>
      </c>
      <c r="C1105" t="s">
        <v>42</v>
      </c>
      <c r="D1105" t="s">
        <v>63</v>
      </c>
      <c r="E1105" t="s">
        <v>50</v>
      </c>
      <c r="F1105" t="s">
        <v>63</v>
      </c>
      <c r="G1105" t="s">
        <v>63</v>
      </c>
      <c r="H1105" t="s">
        <v>62</v>
      </c>
      <c r="I1105" t="s">
        <v>63</v>
      </c>
      <c r="J1105" t="s">
        <v>63</v>
      </c>
      <c r="K1105" t="s">
        <v>63</v>
      </c>
      <c r="L1105" t="s">
        <v>63</v>
      </c>
      <c r="M1105">
        <v>33.718929689494701</v>
      </c>
      <c r="N1105" t="s">
        <v>63</v>
      </c>
    </row>
    <row r="1106" spans="1:14" x14ac:dyDescent="0.35">
      <c r="A1106" t="s">
        <v>72</v>
      </c>
      <c r="B1106" t="s">
        <v>166</v>
      </c>
      <c r="C1106" t="s">
        <v>42</v>
      </c>
      <c r="D1106" t="s">
        <v>63</v>
      </c>
      <c r="E1106" t="s">
        <v>26</v>
      </c>
      <c r="F1106" t="s">
        <v>63</v>
      </c>
      <c r="G1106" t="s">
        <v>63</v>
      </c>
      <c r="H1106" t="s">
        <v>62</v>
      </c>
      <c r="I1106" t="s">
        <v>63</v>
      </c>
      <c r="J1106" t="s">
        <v>63</v>
      </c>
      <c r="K1106" t="s">
        <v>63</v>
      </c>
      <c r="L1106" t="s">
        <v>63</v>
      </c>
      <c r="M1106">
        <v>0.49447900451697802</v>
      </c>
      <c r="N1106" t="s">
        <v>63</v>
      </c>
    </row>
    <row r="1107" spans="1:14" x14ac:dyDescent="0.35">
      <c r="A1107" t="s">
        <v>72</v>
      </c>
      <c r="B1107" t="s">
        <v>166</v>
      </c>
      <c r="C1107" t="s">
        <v>42</v>
      </c>
      <c r="D1107" t="s">
        <v>63</v>
      </c>
      <c r="E1107" t="s">
        <v>21</v>
      </c>
      <c r="F1107" t="s">
        <v>63</v>
      </c>
      <c r="G1107" t="s">
        <v>63</v>
      </c>
      <c r="H1107" t="s">
        <v>62</v>
      </c>
      <c r="I1107" t="s">
        <v>63</v>
      </c>
      <c r="J1107" t="s">
        <v>63</v>
      </c>
      <c r="K1107" t="s">
        <v>63</v>
      </c>
      <c r="L1107" t="s">
        <v>63</v>
      </c>
      <c r="M1107">
        <v>40.710975600158598</v>
      </c>
      <c r="N1107" t="s">
        <v>63</v>
      </c>
    </row>
    <row r="1108" spans="1:14" x14ac:dyDescent="0.35">
      <c r="A1108" t="s">
        <v>72</v>
      </c>
      <c r="B1108" t="s">
        <v>166</v>
      </c>
      <c r="C1108" t="s">
        <v>42</v>
      </c>
      <c r="D1108" t="s">
        <v>63</v>
      </c>
      <c r="E1108" t="s">
        <v>47</v>
      </c>
      <c r="F1108" t="s">
        <v>63</v>
      </c>
      <c r="G1108" t="s">
        <v>63</v>
      </c>
      <c r="H1108" t="s">
        <v>62</v>
      </c>
      <c r="I1108" t="s">
        <v>63</v>
      </c>
      <c r="J1108" t="s">
        <v>63</v>
      </c>
      <c r="K1108" t="s">
        <v>63</v>
      </c>
      <c r="L1108" t="s">
        <v>63</v>
      </c>
      <c r="M1108">
        <v>22.055639787966999</v>
      </c>
      <c r="N1108" t="s">
        <v>63</v>
      </c>
    </row>
    <row r="1109" spans="1:14" x14ac:dyDescent="0.35">
      <c r="A1109" t="s">
        <v>72</v>
      </c>
      <c r="B1109" t="s">
        <v>166</v>
      </c>
      <c r="C1109" t="s">
        <v>42</v>
      </c>
      <c r="D1109" t="s">
        <v>63</v>
      </c>
      <c r="E1109" t="s">
        <v>48</v>
      </c>
      <c r="F1109" t="s">
        <v>63</v>
      </c>
      <c r="G1109" t="s">
        <v>63</v>
      </c>
      <c r="H1109" t="s">
        <v>62</v>
      </c>
      <c r="I1109" t="s">
        <v>63</v>
      </c>
      <c r="J1109" t="s">
        <v>63</v>
      </c>
      <c r="K1109" t="s">
        <v>63</v>
      </c>
      <c r="L1109" t="s">
        <v>63</v>
      </c>
      <c r="M1109">
        <v>704.06836691388503</v>
      </c>
      <c r="N1109" t="s">
        <v>63</v>
      </c>
    </row>
    <row r="1110" spans="1:14" x14ac:dyDescent="0.35">
      <c r="A1110" t="s">
        <v>72</v>
      </c>
      <c r="B1110" t="s">
        <v>166</v>
      </c>
      <c r="C1110" t="s">
        <v>42</v>
      </c>
      <c r="D1110" t="s">
        <v>63</v>
      </c>
      <c r="E1110" t="s">
        <v>15</v>
      </c>
      <c r="F1110" t="s">
        <v>63</v>
      </c>
      <c r="G1110" t="s">
        <v>63</v>
      </c>
      <c r="H1110" t="s">
        <v>62</v>
      </c>
      <c r="I1110" t="s">
        <v>63</v>
      </c>
      <c r="J1110" t="s">
        <v>63</v>
      </c>
      <c r="K1110" t="s">
        <v>63</v>
      </c>
      <c r="L1110" t="s">
        <v>63</v>
      </c>
      <c r="M1110">
        <v>37.125494409600002</v>
      </c>
      <c r="N1110" t="s">
        <v>63</v>
      </c>
    </row>
    <row r="1111" spans="1:14" x14ac:dyDescent="0.35">
      <c r="A1111" t="s">
        <v>72</v>
      </c>
      <c r="B1111" t="s">
        <v>166</v>
      </c>
      <c r="C1111" t="s">
        <v>42</v>
      </c>
      <c r="D1111" t="s">
        <v>63</v>
      </c>
      <c r="E1111" t="s">
        <v>14</v>
      </c>
      <c r="F1111" t="s">
        <v>63</v>
      </c>
      <c r="G1111" t="s">
        <v>63</v>
      </c>
      <c r="H1111" t="s">
        <v>62</v>
      </c>
      <c r="I1111" t="s">
        <v>63</v>
      </c>
      <c r="J1111" t="s">
        <v>63</v>
      </c>
      <c r="K1111" t="s">
        <v>63</v>
      </c>
      <c r="L1111" t="s">
        <v>63</v>
      </c>
      <c r="M1111">
        <v>493.59478083840003</v>
      </c>
      <c r="N1111" t="s">
        <v>63</v>
      </c>
    </row>
    <row r="1112" spans="1:14" x14ac:dyDescent="0.35">
      <c r="A1112" t="s">
        <v>72</v>
      </c>
      <c r="B1112" t="s">
        <v>166</v>
      </c>
      <c r="C1112" t="s">
        <v>42</v>
      </c>
      <c r="D1112" t="s">
        <v>63</v>
      </c>
      <c r="E1112" t="s">
        <v>16</v>
      </c>
      <c r="F1112" t="s">
        <v>63</v>
      </c>
      <c r="G1112" t="s">
        <v>63</v>
      </c>
      <c r="H1112" t="s">
        <v>62</v>
      </c>
      <c r="I1112" t="s">
        <v>63</v>
      </c>
      <c r="J1112" t="s">
        <v>63</v>
      </c>
      <c r="K1112" t="s">
        <v>63</v>
      </c>
      <c r="L1112" t="s">
        <v>63</v>
      </c>
      <c r="M1112">
        <v>24.738562744559999</v>
      </c>
      <c r="N1112" t="s">
        <v>63</v>
      </c>
    </row>
    <row r="1113" spans="1:14" x14ac:dyDescent="0.35">
      <c r="A1113" t="s">
        <v>72</v>
      </c>
      <c r="B1113" t="s">
        <v>166</v>
      </c>
      <c r="C1113" t="s">
        <v>42</v>
      </c>
      <c r="D1113" t="s">
        <v>63</v>
      </c>
      <c r="E1113" t="s">
        <v>17</v>
      </c>
      <c r="F1113" t="s">
        <v>63</v>
      </c>
      <c r="G1113" t="s">
        <v>63</v>
      </c>
      <c r="H1113" t="s">
        <v>62</v>
      </c>
      <c r="I1113" t="s">
        <v>63</v>
      </c>
      <c r="J1113" t="s">
        <v>63</v>
      </c>
      <c r="K1113" t="s">
        <v>63</v>
      </c>
      <c r="L1113" t="s">
        <v>63</v>
      </c>
      <c r="M1113">
        <v>23.059871983440001</v>
      </c>
      <c r="N1113" t="s">
        <v>63</v>
      </c>
    </row>
    <row r="1114" spans="1:14" x14ac:dyDescent="0.35">
      <c r="A1114" t="s">
        <v>72</v>
      </c>
      <c r="B1114" t="s">
        <v>166</v>
      </c>
      <c r="C1114" t="s">
        <v>42</v>
      </c>
      <c r="D1114" t="s">
        <v>63</v>
      </c>
      <c r="E1114" t="s">
        <v>18</v>
      </c>
      <c r="F1114" t="s">
        <v>63</v>
      </c>
      <c r="G1114" t="s">
        <v>63</v>
      </c>
      <c r="H1114" t="s">
        <v>62</v>
      </c>
      <c r="I1114" t="s">
        <v>63</v>
      </c>
      <c r="J1114" t="s">
        <v>63</v>
      </c>
      <c r="K1114" t="s">
        <v>63</v>
      </c>
      <c r="L1114" t="s">
        <v>63</v>
      </c>
      <c r="M1114">
        <v>37.178976592799998</v>
      </c>
      <c r="N1114" t="s">
        <v>63</v>
      </c>
    </row>
    <row r="1115" spans="1:14" x14ac:dyDescent="0.35">
      <c r="A1115" t="s">
        <v>72</v>
      </c>
      <c r="B1115" t="s">
        <v>166</v>
      </c>
      <c r="C1115" t="s">
        <v>42</v>
      </c>
      <c r="D1115" t="s">
        <v>63</v>
      </c>
      <c r="E1115" t="s">
        <v>19</v>
      </c>
      <c r="F1115" t="s">
        <v>63</v>
      </c>
      <c r="G1115" t="s">
        <v>63</v>
      </c>
      <c r="H1115" t="s">
        <v>62</v>
      </c>
      <c r="I1115" t="s">
        <v>63</v>
      </c>
      <c r="J1115" t="s">
        <v>63</v>
      </c>
      <c r="K1115" t="s">
        <v>63</v>
      </c>
      <c r="L1115" t="s">
        <v>63</v>
      </c>
      <c r="M1115">
        <v>267.3133677468</v>
      </c>
      <c r="N1115" t="s">
        <v>63</v>
      </c>
    </row>
    <row r="1116" spans="1:14" x14ac:dyDescent="0.35">
      <c r="A1116" t="s">
        <v>72</v>
      </c>
      <c r="B1116" t="s">
        <v>166</v>
      </c>
      <c r="C1116" t="s">
        <v>42</v>
      </c>
      <c r="D1116" t="s">
        <v>63</v>
      </c>
      <c r="E1116" t="s">
        <v>111</v>
      </c>
      <c r="F1116" t="s">
        <v>63</v>
      </c>
      <c r="G1116" t="s">
        <v>63</v>
      </c>
      <c r="H1116" t="s">
        <v>62</v>
      </c>
      <c r="I1116" t="s">
        <v>63</v>
      </c>
      <c r="J1116" t="s">
        <v>63</v>
      </c>
      <c r="K1116" t="s">
        <v>63</v>
      </c>
      <c r="L1116" t="s">
        <v>63</v>
      </c>
      <c r="M1116">
        <v>7.63</v>
      </c>
      <c r="N1116" t="s">
        <v>63</v>
      </c>
    </row>
    <row r="1117" spans="1:14" x14ac:dyDescent="0.35">
      <c r="A1117" t="s">
        <v>72</v>
      </c>
      <c r="B1117" t="s">
        <v>166</v>
      </c>
      <c r="C1117" t="s">
        <v>42</v>
      </c>
      <c r="D1117" t="s">
        <v>63</v>
      </c>
      <c r="E1117" t="s">
        <v>112</v>
      </c>
      <c r="F1117" t="s">
        <v>63</v>
      </c>
      <c r="G1117" t="s">
        <v>63</v>
      </c>
      <c r="H1117" t="s">
        <v>62</v>
      </c>
      <c r="I1117" t="s">
        <v>63</v>
      </c>
      <c r="J1117" t="s">
        <v>63</v>
      </c>
      <c r="K1117" t="s">
        <v>63</v>
      </c>
      <c r="L1117" t="s">
        <v>63</v>
      </c>
      <c r="M1117">
        <v>1.5</v>
      </c>
      <c r="N1117" t="s">
        <v>63</v>
      </c>
    </row>
    <row r="1118" spans="1:14" x14ac:dyDescent="0.35">
      <c r="A1118" t="s">
        <v>72</v>
      </c>
      <c r="B1118" t="s">
        <v>166</v>
      </c>
      <c r="C1118" t="s">
        <v>42</v>
      </c>
      <c r="D1118" t="s">
        <v>63</v>
      </c>
      <c r="E1118" t="s">
        <v>61</v>
      </c>
      <c r="F1118" t="s">
        <v>63</v>
      </c>
      <c r="G1118" t="s">
        <v>63</v>
      </c>
      <c r="H1118" t="s">
        <v>62</v>
      </c>
      <c r="I1118" t="s">
        <v>63</v>
      </c>
      <c r="J1118" t="s">
        <v>63</v>
      </c>
      <c r="K1118" t="s">
        <v>63</v>
      </c>
      <c r="L1118" t="s">
        <v>63</v>
      </c>
      <c r="M1118">
        <v>4.9000000000000004</v>
      </c>
      <c r="N1118" t="s">
        <v>63</v>
      </c>
    </row>
    <row r="1119" spans="1:14" x14ac:dyDescent="0.35">
      <c r="A1119" t="s">
        <v>72</v>
      </c>
      <c r="B1119" t="s">
        <v>166</v>
      </c>
      <c r="C1119" t="s">
        <v>42</v>
      </c>
      <c r="D1119" t="s">
        <v>63</v>
      </c>
      <c r="E1119" t="s">
        <v>59</v>
      </c>
      <c r="F1119" t="s">
        <v>63</v>
      </c>
      <c r="G1119" t="s">
        <v>63</v>
      </c>
      <c r="H1119" t="s">
        <v>62</v>
      </c>
      <c r="I1119" t="s">
        <v>63</v>
      </c>
      <c r="J1119" t="s">
        <v>63</v>
      </c>
      <c r="K1119" t="s">
        <v>63</v>
      </c>
      <c r="L1119" t="s">
        <v>63</v>
      </c>
      <c r="M1119">
        <v>495.72</v>
      </c>
      <c r="N1119" t="s">
        <v>63</v>
      </c>
    </row>
    <row r="1120" spans="1:14" x14ac:dyDescent="0.35">
      <c r="A1120" t="s">
        <v>72</v>
      </c>
      <c r="B1120" t="s">
        <v>166</v>
      </c>
      <c r="C1120" t="s">
        <v>42</v>
      </c>
      <c r="D1120" t="s">
        <v>63</v>
      </c>
      <c r="E1120" t="s">
        <v>64</v>
      </c>
      <c r="F1120" t="s">
        <v>63</v>
      </c>
      <c r="G1120" t="s">
        <v>63</v>
      </c>
      <c r="H1120" t="s">
        <v>62</v>
      </c>
      <c r="I1120" t="s">
        <v>63</v>
      </c>
      <c r="J1120" t="s">
        <v>63</v>
      </c>
      <c r="K1120" t="s">
        <v>63</v>
      </c>
      <c r="L1120" t="s">
        <v>63</v>
      </c>
      <c r="M1120">
        <v>47</v>
      </c>
      <c r="N1120" t="s">
        <v>63</v>
      </c>
    </row>
    <row r="1121" spans="1:14" x14ac:dyDescent="0.35">
      <c r="A1121" t="s">
        <v>72</v>
      </c>
      <c r="B1121" t="s">
        <v>166</v>
      </c>
      <c r="C1121" t="s">
        <v>42</v>
      </c>
      <c r="D1121" t="s">
        <v>63</v>
      </c>
      <c r="E1121" t="s">
        <v>65</v>
      </c>
      <c r="F1121" t="s">
        <v>63</v>
      </c>
      <c r="G1121" t="s">
        <v>63</v>
      </c>
      <c r="H1121" t="s">
        <v>62</v>
      </c>
      <c r="I1121" t="s">
        <v>63</v>
      </c>
      <c r="J1121" t="s">
        <v>63</v>
      </c>
      <c r="K1121" t="s">
        <v>63</v>
      </c>
      <c r="L1121" t="s">
        <v>63</v>
      </c>
      <c r="M1121">
        <v>76</v>
      </c>
      <c r="N1121" t="s">
        <v>63</v>
      </c>
    </row>
    <row r="1122" spans="1:14" x14ac:dyDescent="0.35">
      <c r="A1122" t="s">
        <v>72</v>
      </c>
      <c r="B1122" t="s">
        <v>1</v>
      </c>
      <c r="C1122" t="s">
        <v>42</v>
      </c>
      <c r="D1122" t="s">
        <v>63</v>
      </c>
      <c r="E1122" t="s">
        <v>33</v>
      </c>
      <c r="F1122" t="s">
        <v>63</v>
      </c>
      <c r="G1122" t="s">
        <v>63</v>
      </c>
      <c r="H1122" t="s">
        <v>62</v>
      </c>
      <c r="I1122" t="s">
        <v>63</v>
      </c>
      <c r="J1122" t="s">
        <v>63</v>
      </c>
      <c r="K1122" t="s">
        <v>63</v>
      </c>
      <c r="L1122" t="s">
        <v>63</v>
      </c>
      <c r="M1122">
        <v>897.34909004639997</v>
      </c>
      <c r="N1122" t="s">
        <v>63</v>
      </c>
    </row>
    <row r="1123" spans="1:14" x14ac:dyDescent="0.35">
      <c r="A1123" t="s">
        <v>72</v>
      </c>
      <c r="B1123" t="s">
        <v>1</v>
      </c>
      <c r="C1123" t="s">
        <v>42</v>
      </c>
      <c r="D1123" t="s">
        <v>63</v>
      </c>
      <c r="E1123" t="s">
        <v>29</v>
      </c>
      <c r="F1123" t="s">
        <v>63</v>
      </c>
      <c r="G1123" t="s">
        <v>63</v>
      </c>
      <c r="H1123" t="s">
        <v>62</v>
      </c>
      <c r="I1123" t="s">
        <v>63</v>
      </c>
      <c r="J1123" t="s">
        <v>63</v>
      </c>
      <c r="K1123" t="s">
        <v>63</v>
      </c>
      <c r="L1123" t="s">
        <v>63</v>
      </c>
      <c r="M1123">
        <v>228.808128378948</v>
      </c>
      <c r="N1123" t="s">
        <v>63</v>
      </c>
    </row>
    <row r="1124" spans="1:14" x14ac:dyDescent="0.35">
      <c r="A1124" t="s">
        <v>72</v>
      </c>
      <c r="B1124" t="s">
        <v>1</v>
      </c>
      <c r="C1124" t="s">
        <v>42</v>
      </c>
      <c r="D1124" t="s">
        <v>63</v>
      </c>
      <c r="E1124" t="s">
        <v>27</v>
      </c>
      <c r="F1124" t="s">
        <v>63</v>
      </c>
      <c r="G1124" t="s">
        <v>63</v>
      </c>
      <c r="H1124" t="s">
        <v>62</v>
      </c>
      <c r="I1124" t="s">
        <v>63</v>
      </c>
      <c r="J1124" t="s">
        <v>63</v>
      </c>
      <c r="K1124" t="s">
        <v>63</v>
      </c>
      <c r="L1124" t="s">
        <v>63</v>
      </c>
      <c r="M1124">
        <v>959.50197482249803</v>
      </c>
      <c r="N1124" t="s">
        <v>63</v>
      </c>
    </row>
    <row r="1125" spans="1:14" x14ac:dyDescent="0.35">
      <c r="A1125" t="s">
        <v>72</v>
      </c>
      <c r="B1125" t="s">
        <v>1</v>
      </c>
      <c r="C1125" t="s">
        <v>42</v>
      </c>
      <c r="D1125" t="s">
        <v>63</v>
      </c>
      <c r="E1125" t="s">
        <v>28</v>
      </c>
      <c r="F1125" t="s">
        <v>63</v>
      </c>
      <c r="G1125" t="s">
        <v>63</v>
      </c>
      <c r="H1125" t="s">
        <v>62</v>
      </c>
      <c r="I1125" t="s">
        <v>63</v>
      </c>
      <c r="J1125" t="s">
        <v>63</v>
      </c>
      <c r="K1125" t="s">
        <v>63</v>
      </c>
      <c r="L1125" t="s">
        <v>63</v>
      </c>
      <c r="M1125">
        <v>3375.34520975854</v>
      </c>
      <c r="N1125" t="s">
        <v>63</v>
      </c>
    </row>
    <row r="1126" spans="1:14" x14ac:dyDescent="0.35">
      <c r="A1126" t="s">
        <v>72</v>
      </c>
      <c r="B1126" t="s">
        <v>1</v>
      </c>
      <c r="C1126" t="s">
        <v>42</v>
      </c>
      <c r="D1126" t="s">
        <v>63</v>
      </c>
      <c r="E1126" t="s">
        <v>31</v>
      </c>
      <c r="F1126" t="s">
        <v>63</v>
      </c>
      <c r="G1126" t="s">
        <v>63</v>
      </c>
      <c r="H1126" t="s">
        <v>62</v>
      </c>
      <c r="I1126" t="s">
        <v>63</v>
      </c>
      <c r="J1126" t="s">
        <v>63</v>
      </c>
      <c r="K1126" t="s">
        <v>63</v>
      </c>
      <c r="L1126" t="s">
        <v>63</v>
      </c>
      <c r="M1126">
        <v>1148.37188662325</v>
      </c>
      <c r="N1126" t="s">
        <v>63</v>
      </c>
    </row>
    <row r="1127" spans="1:14" x14ac:dyDescent="0.35">
      <c r="A1127" t="s">
        <v>72</v>
      </c>
      <c r="B1127" t="s">
        <v>1</v>
      </c>
      <c r="C1127" t="s">
        <v>42</v>
      </c>
      <c r="D1127" t="s">
        <v>63</v>
      </c>
      <c r="E1127" t="s">
        <v>32</v>
      </c>
      <c r="F1127" t="s">
        <v>63</v>
      </c>
      <c r="G1127" t="s">
        <v>63</v>
      </c>
      <c r="H1127" t="s">
        <v>62</v>
      </c>
      <c r="I1127" t="s">
        <v>63</v>
      </c>
      <c r="J1127" t="s">
        <v>63</v>
      </c>
      <c r="K1127" t="s">
        <v>63</v>
      </c>
      <c r="L1127" t="s">
        <v>63</v>
      </c>
      <c r="M1127">
        <v>26.8862701952965</v>
      </c>
      <c r="N1127" t="s">
        <v>63</v>
      </c>
    </row>
    <row r="1128" spans="1:14" x14ac:dyDescent="0.35">
      <c r="A1128" t="s">
        <v>72</v>
      </c>
      <c r="B1128" t="s">
        <v>1</v>
      </c>
      <c r="C1128" t="s">
        <v>42</v>
      </c>
      <c r="D1128" t="s">
        <v>63</v>
      </c>
      <c r="E1128" t="s">
        <v>30</v>
      </c>
      <c r="F1128" t="s">
        <v>63</v>
      </c>
      <c r="G1128" t="s">
        <v>63</v>
      </c>
      <c r="H1128" t="s">
        <v>62</v>
      </c>
      <c r="I1128" t="s">
        <v>63</v>
      </c>
      <c r="J1128" t="s">
        <v>63</v>
      </c>
      <c r="K1128" t="s">
        <v>63</v>
      </c>
      <c r="L1128" t="s">
        <v>63</v>
      </c>
      <c r="M1128">
        <v>733.12799767580395</v>
      </c>
      <c r="N1128" t="s">
        <v>63</v>
      </c>
    </row>
    <row r="1129" spans="1:14" x14ac:dyDescent="0.35">
      <c r="A1129" t="s">
        <v>72</v>
      </c>
      <c r="B1129" t="s">
        <v>1</v>
      </c>
      <c r="C1129" t="s">
        <v>42</v>
      </c>
      <c r="D1129" t="s">
        <v>63</v>
      </c>
      <c r="E1129" t="s">
        <v>45</v>
      </c>
      <c r="F1129" t="s">
        <v>63</v>
      </c>
      <c r="G1129" t="s">
        <v>63</v>
      </c>
      <c r="H1129" t="s">
        <v>62</v>
      </c>
      <c r="I1129" t="s">
        <v>63</v>
      </c>
      <c r="J1129" t="s">
        <v>63</v>
      </c>
      <c r="K1129" t="s">
        <v>63</v>
      </c>
      <c r="L1129" t="s">
        <v>63</v>
      </c>
      <c r="M1129">
        <v>3118.1576798586502</v>
      </c>
      <c r="N1129" t="s">
        <v>63</v>
      </c>
    </row>
    <row r="1130" spans="1:14" x14ac:dyDescent="0.35">
      <c r="A1130" t="s">
        <v>72</v>
      </c>
      <c r="B1130" t="s">
        <v>1</v>
      </c>
      <c r="C1130" t="s">
        <v>42</v>
      </c>
      <c r="D1130" t="s">
        <v>63</v>
      </c>
      <c r="E1130" t="s">
        <v>46</v>
      </c>
      <c r="F1130" t="s">
        <v>63</v>
      </c>
      <c r="G1130" t="s">
        <v>63</v>
      </c>
      <c r="H1130" t="s">
        <v>62</v>
      </c>
      <c r="I1130" t="s">
        <v>63</v>
      </c>
      <c r="J1130" t="s">
        <v>63</v>
      </c>
      <c r="K1130" t="s">
        <v>63</v>
      </c>
      <c r="L1130" t="s">
        <v>63</v>
      </c>
      <c r="M1130">
        <v>2173.5704973342599</v>
      </c>
      <c r="N1130" t="s">
        <v>63</v>
      </c>
    </row>
    <row r="1131" spans="1:14" x14ac:dyDescent="0.35">
      <c r="A1131" t="s">
        <v>72</v>
      </c>
      <c r="B1131" t="s">
        <v>1</v>
      </c>
      <c r="C1131" t="s">
        <v>42</v>
      </c>
      <c r="D1131" t="s">
        <v>63</v>
      </c>
      <c r="E1131" t="s">
        <v>36</v>
      </c>
      <c r="F1131" t="s">
        <v>63</v>
      </c>
      <c r="G1131" t="s">
        <v>63</v>
      </c>
      <c r="H1131" t="s">
        <v>62</v>
      </c>
      <c r="I1131" t="s">
        <v>63</v>
      </c>
      <c r="J1131" t="s">
        <v>63</v>
      </c>
      <c r="K1131" t="s">
        <v>63</v>
      </c>
      <c r="L1131" t="s">
        <v>63</v>
      </c>
      <c r="M1131">
        <v>2900.7828182841299</v>
      </c>
      <c r="N1131" t="s">
        <v>63</v>
      </c>
    </row>
    <row r="1132" spans="1:14" x14ac:dyDescent="0.35">
      <c r="A1132" t="s">
        <v>72</v>
      </c>
      <c r="B1132" t="s">
        <v>1</v>
      </c>
      <c r="C1132" t="s">
        <v>42</v>
      </c>
      <c r="D1132" t="s">
        <v>63</v>
      </c>
      <c r="E1132" t="s">
        <v>79</v>
      </c>
      <c r="F1132" t="s">
        <v>63</v>
      </c>
      <c r="G1132" t="s">
        <v>63</v>
      </c>
      <c r="H1132" t="s">
        <v>62</v>
      </c>
      <c r="I1132" t="s">
        <v>63</v>
      </c>
      <c r="J1132" t="s">
        <v>63</v>
      </c>
      <c r="K1132" t="s">
        <v>63</v>
      </c>
      <c r="L1132" t="s">
        <v>63</v>
      </c>
      <c r="M1132">
        <v>6333.2655589187998</v>
      </c>
      <c r="N1132" t="s">
        <v>63</v>
      </c>
    </row>
    <row r="1133" spans="1:14" x14ac:dyDescent="0.35">
      <c r="A1133" t="s">
        <v>72</v>
      </c>
      <c r="B1133" t="s">
        <v>1</v>
      </c>
      <c r="C1133" t="s">
        <v>42</v>
      </c>
      <c r="D1133" t="s">
        <v>63</v>
      </c>
      <c r="E1133" t="s">
        <v>80</v>
      </c>
      <c r="F1133" t="s">
        <v>63</v>
      </c>
      <c r="G1133" t="s">
        <v>63</v>
      </c>
      <c r="H1133" t="s">
        <v>62</v>
      </c>
      <c r="I1133" t="s">
        <v>63</v>
      </c>
      <c r="J1133" t="s">
        <v>63</v>
      </c>
      <c r="K1133" t="s">
        <v>63</v>
      </c>
      <c r="L1133" t="s">
        <v>63</v>
      </c>
      <c r="M1133">
        <v>1182.3454462750201</v>
      </c>
      <c r="N1133" t="s">
        <v>63</v>
      </c>
    </row>
    <row r="1134" spans="1:14" x14ac:dyDescent="0.35">
      <c r="A1134" t="s">
        <v>72</v>
      </c>
      <c r="B1134" t="s">
        <v>1</v>
      </c>
      <c r="C1134" t="s">
        <v>42</v>
      </c>
      <c r="D1134" t="s">
        <v>63</v>
      </c>
      <c r="E1134" t="s">
        <v>37</v>
      </c>
      <c r="F1134" t="s">
        <v>63</v>
      </c>
      <c r="G1134" t="s">
        <v>63</v>
      </c>
      <c r="H1134" t="s">
        <v>62</v>
      </c>
      <c r="I1134" t="s">
        <v>63</v>
      </c>
      <c r="J1134" t="s">
        <v>63</v>
      </c>
      <c r="K1134" t="s">
        <v>63</v>
      </c>
      <c r="L1134" t="s">
        <v>63</v>
      </c>
      <c r="M1134">
        <v>123.077174</v>
      </c>
      <c r="N1134" t="s">
        <v>63</v>
      </c>
    </row>
    <row r="1135" spans="1:14" x14ac:dyDescent="0.35">
      <c r="A1135" t="s">
        <v>72</v>
      </c>
      <c r="B1135" t="s">
        <v>1</v>
      </c>
      <c r="C1135" t="s">
        <v>42</v>
      </c>
      <c r="D1135" t="s">
        <v>63</v>
      </c>
      <c r="E1135" t="s">
        <v>81</v>
      </c>
      <c r="F1135" t="s">
        <v>63</v>
      </c>
      <c r="G1135" t="s">
        <v>63</v>
      </c>
      <c r="H1135" t="s">
        <v>62</v>
      </c>
      <c r="I1135" t="s">
        <v>63</v>
      </c>
      <c r="J1135" t="s">
        <v>63</v>
      </c>
      <c r="K1135" t="s">
        <v>63</v>
      </c>
      <c r="L1135" t="s">
        <v>63</v>
      </c>
      <c r="M1135">
        <v>1054.6827887183399</v>
      </c>
      <c r="N1135" t="s">
        <v>63</v>
      </c>
    </row>
    <row r="1136" spans="1:14" x14ac:dyDescent="0.35">
      <c r="A1136" t="s">
        <v>72</v>
      </c>
      <c r="B1136" t="s">
        <v>1</v>
      </c>
      <c r="C1136" t="s">
        <v>42</v>
      </c>
      <c r="D1136" t="s">
        <v>63</v>
      </c>
      <c r="E1136" t="s">
        <v>35</v>
      </c>
      <c r="F1136" t="s">
        <v>63</v>
      </c>
      <c r="G1136" t="s">
        <v>63</v>
      </c>
      <c r="H1136" t="s">
        <v>62</v>
      </c>
      <c r="I1136" t="s">
        <v>63</v>
      </c>
      <c r="J1136" t="s">
        <v>63</v>
      </c>
      <c r="K1136" t="s">
        <v>63</v>
      </c>
      <c r="L1136" t="s">
        <v>63</v>
      </c>
      <c r="M1136">
        <v>3253.3</v>
      </c>
      <c r="N1136" t="s">
        <v>63</v>
      </c>
    </row>
    <row r="1137" spans="1:14" x14ac:dyDescent="0.35">
      <c r="A1137" t="s">
        <v>72</v>
      </c>
      <c r="B1137" t="s">
        <v>1</v>
      </c>
      <c r="C1137" t="s">
        <v>42</v>
      </c>
      <c r="D1137" t="s">
        <v>63</v>
      </c>
      <c r="E1137" t="s">
        <v>38</v>
      </c>
      <c r="F1137" t="s">
        <v>63</v>
      </c>
      <c r="G1137" t="s">
        <v>63</v>
      </c>
      <c r="H1137" t="s">
        <v>62</v>
      </c>
      <c r="I1137" t="s">
        <v>63</v>
      </c>
      <c r="J1137" t="s">
        <v>63</v>
      </c>
      <c r="K1137" t="s">
        <v>63</v>
      </c>
      <c r="L1137" t="s">
        <v>63</v>
      </c>
      <c r="M1137">
        <v>105.099</v>
      </c>
      <c r="N1137" t="s">
        <v>63</v>
      </c>
    </row>
    <row r="1138" spans="1:14" x14ac:dyDescent="0.35">
      <c r="A1138" t="s">
        <v>72</v>
      </c>
      <c r="B1138" t="s">
        <v>1</v>
      </c>
      <c r="C1138" t="s">
        <v>42</v>
      </c>
      <c r="D1138" t="s">
        <v>63</v>
      </c>
      <c r="E1138" t="s">
        <v>39</v>
      </c>
      <c r="F1138" t="s">
        <v>63</v>
      </c>
      <c r="G1138" t="s">
        <v>63</v>
      </c>
      <c r="H1138" t="s">
        <v>62</v>
      </c>
      <c r="I1138" t="s">
        <v>63</v>
      </c>
      <c r="J1138" t="s">
        <v>63</v>
      </c>
      <c r="K1138" t="s">
        <v>63</v>
      </c>
      <c r="L1138" t="s">
        <v>63</v>
      </c>
      <c r="M1138">
        <v>1328.6943610765099</v>
      </c>
      <c r="N1138" t="s">
        <v>63</v>
      </c>
    </row>
    <row r="1139" spans="1:14" x14ac:dyDescent="0.35">
      <c r="A1139" t="s">
        <v>72</v>
      </c>
      <c r="B1139" t="s">
        <v>1</v>
      </c>
      <c r="C1139" t="s">
        <v>42</v>
      </c>
      <c r="D1139" t="s">
        <v>63</v>
      </c>
      <c r="E1139" t="s">
        <v>82</v>
      </c>
      <c r="F1139" t="s">
        <v>63</v>
      </c>
      <c r="G1139" t="s">
        <v>63</v>
      </c>
      <c r="H1139" t="s">
        <v>62</v>
      </c>
      <c r="I1139" t="s">
        <v>63</v>
      </c>
      <c r="J1139" t="s">
        <v>63</v>
      </c>
      <c r="K1139" t="s">
        <v>63</v>
      </c>
      <c r="L1139" t="s">
        <v>63</v>
      </c>
      <c r="M1139">
        <v>1151.1074807622599</v>
      </c>
      <c r="N1139" t="s">
        <v>63</v>
      </c>
    </row>
    <row r="1140" spans="1:14" x14ac:dyDescent="0.35">
      <c r="A1140" t="s">
        <v>72</v>
      </c>
      <c r="B1140" t="s">
        <v>1</v>
      </c>
      <c r="C1140" t="s">
        <v>42</v>
      </c>
      <c r="D1140" t="s">
        <v>63</v>
      </c>
      <c r="E1140" t="s">
        <v>20</v>
      </c>
      <c r="F1140" t="s">
        <v>63</v>
      </c>
      <c r="G1140" t="s">
        <v>63</v>
      </c>
      <c r="H1140" t="s">
        <v>62</v>
      </c>
      <c r="I1140" t="s">
        <v>63</v>
      </c>
      <c r="J1140" t="s">
        <v>63</v>
      </c>
      <c r="K1140" t="s">
        <v>63</v>
      </c>
      <c r="L1140" t="s">
        <v>63</v>
      </c>
      <c r="M1140">
        <v>281.04299863559999</v>
      </c>
      <c r="N1140" t="s">
        <v>63</v>
      </c>
    </row>
    <row r="1141" spans="1:14" x14ac:dyDescent="0.35">
      <c r="A1141" t="s">
        <v>72</v>
      </c>
      <c r="B1141" t="s">
        <v>1</v>
      </c>
      <c r="C1141" t="s">
        <v>42</v>
      </c>
      <c r="D1141" t="s">
        <v>63</v>
      </c>
      <c r="E1141" t="s">
        <v>40</v>
      </c>
      <c r="F1141" t="s">
        <v>63</v>
      </c>
      <c r="G1141" t="s">
        <v>63</v>
      </c>
      <c r="H1141" t="s">
        <v>62</v>
      </c>
      <c r="I1141" t="s">
        <v>63</v>
      </c>
      <c r="J1141" t="s">
        <v>63</v>
      </c>
      <c r="K1141" t="s">
        <v>63</v>
      </c>
      <c r="L1141" t="s">
        <v>63</v>
      </c>
      <c r="M1141">
        <v>689.35857523560003</v>
      </c>
      <c r="N1141" t="s">
        <v>63</v>
      </c>
    </row>
    <row r="1142" spans="1:14" x14ac:dyDescent="0.35">
      <c r="A1142" t="s">
        <v>72</v>
      </c>
      <c r="B1142" t="s">
        <v>1</v>
      </c>
      <c r="C1142" t="s">
        <v>42</v>
      </c>
      <c r="D1142" t="s">
        <v>63</v>
      </c>
      <c r="E1142" t="s">
        <v>49</v>
      </c>
      <c r="F1142" t="s">
        <v>63</v>
      </c>
      <c r="G1142" t="s">
        <v>63</v>
      </c>
      <c r="H1142" t="s">
        <v>62</v>
      </c>
      <c r="I1142" t="s">
        <v>63</v>
      </c>
      <c r="J1142" t="s">
        <v>63</v>
      </c>
      <c r="K1142" t="s">
        <v>63</v>
      </c>
      <c r="L1142" t="s">
        <v>63</v>
      </c>
      <c r="M1142">
        <v>272.06130535706598</v>
      </c>
      <c r="N1142" t="s">
        <v>63</v>
      </c>
    </row>
    <row r="1143" spans="1:14" x14ac:dyDescent="0.35">
      <c r="A1143" t="s">
        <v>72</v>
      </c>
      <c r="B1143" t="s">
        <v>1</v>
      </c>
      <c r="C1143" t="s">
        <v>42</v>
      </c>
      <c r="D1143" t="s">
        <v>63</v>
      </c>
      <c r="E1143" t="s">
        <v>25</v>
      </c>
      <c r="F1143" t="s">
        <v>63</v>
      </c>
      <c r="G1143" t="s">
        <v>63</v>
      </c>
      <c r="H1143" t="s">
        <v>62</v>
      </c>
      <c r="I1143" t="s">
        <v>63</v>
      </c>
      <c r="J1143" t="s">
        <v>63</v>
      </c>
      <c r="K1143" t="s">
        <v>63</v>
      </c>
      <c r="L1143" t="s">
        <v>63</v>
      </c>
      <c r="M1143">
        <v>1259.5111667481599</v>
      </c>
      <c r="N1143" t="s">
        <v>63</v>
      </c>
    </row>
    <row r="1144" spans="1:14" x14ac:dyDescent="0.35">
      <c r="A1144" t="s">
        <v>72</v>
      </c>
      <c r="B1144" t="s">
        <v>1</v>
      </c>
      <c r="C1144" t="s">
        <v>42</v>
      </c>
      <c r="D1144" t="s">
        <v>63</v>
      </c>
      <c r="E1144" t="s">
        <v>44</v>
      </c>
      <c r="F1144" t="s">
        <v>63</v>
      </c>
      <c r="G1144" t="s">
        <v>63</v>
      </c>
      <c r="H1144" t="s">
        <v>62</v>
      </c>
      <c r="I1144" t="s">
        <v>63</v>
      </c>
      <c r="J1144" t="s">
        <v>63</v>
      </c>
      <c r="K1144" t="s">
        <v>63</v>
      </c>
      <c r="L1144" t="s">
        <v>63</v>
      </c>
      <c r="M1144">
        <v>1385.42430764441</v>
      </c>
      <c r="N1144" t="s">
        <v>63</v>
      </c>
    </row>
    <row r="1145" spans="1:14" x14ac:dyDescent="0.35">
      <c r="A1145" t="s">
        <v>72</v>
      </c>
      <c r="B1145" t="s">
        <v>1</v>
      </c>
      <c r="C1145" t="s">
        <v>42</v>
      </c>
      <c r="D1145" t="s">
        <v>63</v>
      </c>
      <c r="E1145" t="s">
        <v>50</v>
      </c>
      <c r="F1145" t="s">
        <v>63</v>
      </c>
      <c r="G1145" t="s">
        <v>63</v>
      </c>
      <c r="H1145" t="s">
        <v>62</v>
      </c>
      <c r="I1145" t="s">
        <v>63</v>
      </c>
      <c r="J1145" t="s">
        <v>63</v>
      </c>
      <c r="K1145" t="s">
        <v>63</v>
      </c>
      <c r="L1145" t="s">
        <v>63</v>
      </c>
      <c r="M1145">
        <v>1157.4613274943399</v>
      </c>
      <c r="N1145" t="s">
        <v>63</v>
      </c>
    </row>
    <row r="1146" spans="1:14" x14ac:dyDescent="0.35">
      <c r="A1146" t="s">
        <v>72</v>
      </c>
      <c r="B1146" t="s">
        <v>1</v>
      </c>
      <c r="C1146" t="s">
        <v>42</v>
      </c>
      <c r="D1146" t="s">
        <v>63</v>
      </c>
      <c r="E1146" t="s">
        <v>26</v>
      </c>
      <c r="F1146" t="s">
        <v>63</v>
      </c>
      <c r="G1146" t="s">
        <v>63</v>
      </c>
      <c r="H1146" t="s">
        <v>62</v>
      </c>
      <c r="I1146" t="s">
        <v>63</v>
      </c>
      <c r="J1146" t="s">
        <v>63</v>
      </c>
      <c r="K1146" t="s">
        <v>63</v>
      </c>
      <c r="L1146" t="s">
        <v>63</v>
      </c>
      <c r="M1146">
        <v>0</v>
      </c>
      <c r="N1146" t="s">
        <v>63</v>
      </c>
    </row>
    <row r="1147" spans="1:14" x14ac:dyDescent="0.35">
      <c r="A1147" t="s">
        <v>72</v>
      </c>
      <c r="B1147" t="s">
        <v>1</v>
      </c>
      <c r="C1147" t="s">
        <v>42</v>
      </c>
      <c r="D1147" t="s">
        <v>63</v>
      </c>
      <c r="E1147" t="s">
        <v>21</v>
      </c>
      <c r="F1147" t="s">
        <v>63</v>
      </c>
      <c r="G1147" t="s">
        <v>63</v>
      </c>
      <c r="H1147" t="s">
        <v>62</v>
      </c>
      <c r="I1147" t="s">
        <v>63</v>
      </c>
      <c r="J1147" t="s">
        <v>63</v>
      </c>
      <c r="K1147" t="s">
        <v>63</v>
      </c>
      <c r="L1147" t="s">
        <v>63</v>
      </c>
      <c r="M1147">
        <v>568.96779938356997</v>
      </c>
      <c r="N1147" t="s">
        <v>63</v>
      </c>
    </row>
    <row r="1148" spans="1:14" x14ac:dyDescent="0.35">
      <c r="A1148" t="s">
        <v>72</v>
      </c>
      <c r="B1148" t="s">
        <v>1</v>
      </c>
      <c r="C1148" t="s">
        <v>42</v>
      </c>
      <c r="D1148" t="s">
        <v>63</v>
      </c>
      <c r="E1148" t="s">
        <v>47</v>
      </c>
      <c r="F1148" t="s">
        <v>63</v>
      </c>
      <c r="G1148" t="s">
        <v>63</v>
      </c>
      <c r="H1148" t="s">
        <v>62</v>
      </c>
      <c r="I1148" t="s">
        <v>63</v>
      </c>
      <c r="J1148" t="s">
        <v>63</v>
      </c>
      <c r="K1148" t="s">
        <v>63</v>
      </c>
      <c r="L1148" t="s">
        <v>63</v>
      </c>
      <c r="M1148">
        <v>3547.38102945949</v>
      </c>
      <c r="N1148" t="s">
        <v>63</v>
      </c>
    </row>
    <row r="1149" spans="1:14" x14ac:dyDescent="0.35">
      <c r="A1149" t="s">
        <v>72</v>
      </c>
      <c r="B1149" t="s">
        <v>1</v>
      </c>
      <c r="C1149" t="s">
        <v>42</v>
      </c>
      <c r="D1149" t="s">
        <v>63</v>
      </c>
      <c r="E1149" t="s">
        <v>48</v>
      </c>
      <c r="F1149" t="s">
        <v>63</v>
      </c>
      <c r="G1149" t="s">
        <v>63</v>
      </c>
      <c r="H1149" t="s">
        <v>62</v>
      </c>
      <c r="I1149" t="s">
        <v>63</v>
      </c>
      <c r="J1149" t="s">
        <v>63</v>
      </c>
      <c r="K1149" t="s">
        <v>63</v>
      </c>
      <c r="L1149" t="s">
        <v>63</v>
      </c>
      <c r="M1149">
        <v>3581.5809802219401</v>
      </c>
      <c r="N1149" t="s">
        <v>63</v>
      </c>
    </row>
    <row r="1150" spans="1:14" x14ac:dyDescent="0.35">
      <c r="A1150" t="s">
        <v>72</v>
      </c>
      <c r="B1150" t="s">
        <v>1</v>
      </c>
      <c r="C1150" t="s">
        <v>42</v>
      </c>
      <c r="D1150" t="s">
        <v>63</v>
      </c>
      <c r="E1150" t="s">
        <v>15</v>
      </c>
      <c r="F1150" t="s">
        <v>63</v>
      </c>
      <c r="G1150" t="s">
        <v>63</v>
      </c>
      <c r="H1150" t="s">
        <v>62</v>
      </c>
      <c r="I1150" t="s">
        <v>63</v>
      </c>
      <c r="J1150" t="s">
        <v>63</v>
      </c>
      <c r="K1150" t="s">
        <v>63</v>
      </c>
      <c r="L1150" t="s">
        <v>63</v>
      </c>
      <c r="M1150">
        <v>2524.0834341827999</v>
      </c>
      <c r="N1150" t="s">
        <v>63</v>
      </c>
    </row>
    <row r="1151" spans="1:14" x14ac:dyDescent="0.35">
      <c r="A1151" t="s">
        <v>72</v>
      </c>
      <c r="B1151" t="s">
        <v>1</v>
      </c>
      <c r="C1151" t="s">
        <v>42</v>
      </c>
      <c r="D1151" t="s">
        <v>63</v>
      </c>
      <c r="E1151" t="s">
        <v>14</v>
      </c>
      <c r="F1151" t="s">
        <v>63</v>
      </c>
      <c r="G1151" t="s">
        <v>63</v>
      </c>
      <c r="H1151" t="s">
        <v>62</v>
      </c>
      <c r="I1151" t="s">
        <v>63</v>
      </c>
      <c r="J1151" t="s">
        <v>63</v>
      </c>
      <c r="K1151" t="s">
        <v>63</v>
      </c>
      <c r="L1151" t="s">
        <v>63</v>
      </c>
      <c r="M1151">
        <v>1072.1840007132</v>
      </c>
      <c r="N1151" t="s">
        <v>63</v>
      </c>
    </row>
    <row r="1152" spans="1:14" x14ac:dyDescent="0.35">
      <c r="A1152" t="s">
        <v>72</v>
      </c>
      <c r="B1152" t="s">
        <v>1</v>
      </c>
      <c r="C1152" t="s">
        <v>42</v>
      </c>
      <c r="D1152" t="s">
        <v>63</v>
      </c>
      <c r="E1152" t="s">
        <v>16</v>
      </c>
      <c r="F1152" t="s">
        <v>63</v>
      </c>
      <c r="G1152" t="s">
        <v>63</v>
      </c>
      <c r="H1152" t="s">
        <v>62</v>
      </c>
      <c r="I1152" t="s">
        <v>63</v>
      </c>
      <c r="J1152" t="s">
        <v>63</v>
      </c>
      <c r="K1152" t="s">
        <v>63</v>
      </c>
      <c r="L1152" t="s">
        <v>63</v>
      </c>
      <c r="M1152">
        <v>556.99713338623098</v>
      </c>
      <c r="N1152" t="s">
        <v>63</v>
      </c>
    </row>
    <row r="1153" spans="1:14" x14ac:dyDescent="0.35">
      <c r="A1153" t="s">
        <v>72</v>
      </c>
      <c r="B1153" t="s">
        <v>1</v>
      </c>
      <c r="C1153" t="s">
        <v>42</v>
      </c>
      <c r="D1153" t="s">
        <v>63</v>
      </c>
      <c r="E1153" t="s">
        <v>17</v>
      </c>
      <c r="F1153" t="s">
        <v>63</v>
      </c>
      <c r="G1153" t="s">
        <v>63</v>
      </c>
      <c r="H1153" t="s">
        <v>62</v>
      </c>
      <c r="I1153" t="s">
        <v>63</v>
      </c>
      <c r="J1153" t="s">
        <v>63</v>
      </c>
      <c r="K1153" t="s">
        <v>63</v>
      </c>
      <c r="L1153" t="s">
        <v>63</v>
      </c>
      <c r="M1153">
        <v>49.4156542945693</v>
      </c>
      <c r="N1153" t="s">
        <v>63</v>
      </c>
    </row>
    <row r="1154" spans="1:14" x14ac:dyDescent="0.35">
      <c r="A1154" t="s">
        <v>72</v>
      </c>
      <c r="B1154" t="s">
        <v>1</v>
      </c>
      <c r="C1154" t="s">
        <v>42</v>
      </c>
      <c r="D1154" t="s">
        <v>63</v>
      </c>
      <c r="E1154" t="s">
        <v>18</v>
      </c>
      <c r="F1154" t="s">
        <v>63</v>
      </c>
      <c r="G1154" t="s">
        <v>63</v>
      </c>
      <c r="H1154" t="s">
        <v>62</v>
      </c>
      <c r="I1154" t="s">
        <v>63</v>
      </c>
      <c r="J1154" t="s">
        <v>63</v>
      </c>
      <c r="K1154" t="s">
        <v>63</v>
      </c>
      <c r="L1154" t="s">
        <v>63</v>
      </c>
      <c r="M1154">
        <v>363.82728456720002</v>
      </c>
      <c r="N1154" t="s">
        <v>63</v>
      </c>
    </row>
    <row r="1155" spans="1:14" x14ac:dyDescent="0.35">
      <c r="A1155" t="s">
        <v>72</v>
      </c>
      <c r="B1155" t="s">
        <v>1</v>
      </c>
      <c r="C1155" t="s">
        <v>42</v>
      </c>
      <c r="D1155" t="s">
        <v>63</v>
      </c>
      <c r="E1155" t="s">
        <v>19</v>
      </c>
      <c r="F1155" t="s">
        <v>63</v>
      </c>
      <c r="G1155" t="s">
        <v>63</v>
      </c>
      <c r="H1155" t="s">
        <v>62</v>
      </c>
      <c r="I1155" t="s">
        <v>63</v>
      </c>
      <c r="J1155" t="s">
        <v>63</v>
      </c>
      <c r="K1155" t="s">
        <v>63</v>
      </c>
      <c r="L1155" t="s">
        <v>63</v>
      </c>
      <c r="M1155">
        <v>958.55684452920002</v>
      </c>
      <c r="N1155" t="s">
        <v>63</v>
      </c>
    </row>
    <row r="1156" spans="1:14" x14ac:dyDescent="0.35">
      <c r="A1156" t="s">
        <v>72</v>
      </c>
      <c r="B1156" t="s">
        <v>1</v>
      </c>
      <c r="C1156" t="s">
        <v>42</v>
      </c>
      <c r="D1156" t="s">
        <v>63</v>
      </c>
      <c r="E1156" t="s">
        <v>111</v>
      </c>
      <c r="F1156" t="s">
        <v>63</v>
      </c>
      <c r="G1156" t="s">
        <v>63</v>
      </c>
      <c r="H1156" t="s">
        <v>62</v>
      </c>
      <c r="I1156" t="s">
        <v>63</v>
      </c>
      <c r="J1156" t="s">
        <v>63</v>
      </c>
      <c r="K1156" t="s">
        <v>63</v>
      </c>
      <c r="L1156" t="s">
        <v>63</v>
      </c>
      <c r="M1156">
        <v>13.3</v>
      </c>
      <c r="N1156" t="s">
        <v>63</v>
      </c>
    </row>
    <row r="1157" spans="1:14" x14ac:dyDescent="0.35">
      <c r="A1157" t="s">
        <v>72</v>
      </c>
      <c r="B1157" t="s">
        <v>1</v>
      </c>
      <c r="C1157" t="s">
        <v>42</v>
      </c>
      <c r="D1157" t="s">
        <v>63</v>
      </c>
      <c r="E1157" t="s">
        <v>112</v>
      </c>
      <c r="F1157" t="s">
        <v>63</v>
      </c>
      <c r="G1157" t="s">
        <v>63</v>
      </c>
      <c r="H1157" t="s">
        <v>62</v>
      </c>
      <c r="I1157" t="s">
        <v>63</v>
      </c>
      <c r="J1157" t="s">
        <v>63</v>
      </c>
      <c r="K1157" t="s">
        <v>63</v>
      </c>
      <c r="L1157" t="s">
        <v>63</v>
      </c>
      <c r="M1157">
        <v>7.8</v>
      </c>
      <c r="N1157" t="s">
        <v>63</v>
      </c>
    </row>
    <row r="1158" spans="1:14" x14ac:dyDescent="0.35">
      <c r="A1158" t="s">
        <v>72</v>
      </c>
      <c r="B1158" t="s">
        <v>1</v>
      </c>
      <c r="C1158" t="s">
        <v>42</v>
      </c>
      <c r="D1158" t="s">
        <v>63</v>
      </c>
      <c r="E1158" t="s">
        <v>61</v>
      </c>
      <c r="F1158" t="s">
        <v>63</v>
      </c>
      <c r="G1158" t="s">
        <v>63</v>
      </c>
      <c r="H1158" t="s">
        <v>62</v>
      </c>
      <c r="I1158" t="s">
        <v>63</v>
      </c>
      <c r="J1158" t="s">
        <v>63</v>
      </c>
      <c r="K1158" t="s">
        <v>63</v>
      </c>
      <c r="L1158" t="s">
        <v>63</v>
      </c>
      <c r="M1158">
        <v>16.100000000000001</v>
      </c>
      <c r="N1158" t="s">
        <v>63</v>
      </c>
    </row>
    <row r="1159" spans="1:14" x14ac:dyDescent="0.35">
      <c r="A1159" t="s">
        <v>72</v>
      </c>
      <c r="B1159" t="s">
        <v>1</v>
      </c>
      <c r="C1159" t="s">
        <v>42</v>
      </c>
      <c r="D1159" t="s">
        <v>63</v>
      </c>
      <c r="E1159" t="s">
        <v>59</v>
      </c>
      <c r="F1159" t="s">
        <v>63</v>
      </c>
      <c r="G1159" t="s">
        <v>63</v>
      </c>
      <c r="H1159" t="s">
        <v>62</v>
      </c>
      <c r="I1159" t="s">
        <v>63</v>
      </c>
      <c r="J1159" t="s">
        <v>63</v>
      </c>
      <c r="K1159" t="s">
        <v>63</v>
      </c>
      <c r="L1159" t="s">
        <v>63</v>
      </c>
      <c r="M1159">
        <v>5112.8999999999996</v>
      </c>
      <c r="N1159" t="s">
        <v>63</v>
      </c>
    </row>
    <row r="1160" spans="1:14" x14ac:dyDescent="0.35">
      <c r="A1160" t="s">
        <v>72</v>
      </c>
      <c r="B1160" t="s">
        <v>1</v>
      </c>
      <c r="C1160" t="s">
        <v>42</v>
      </c>
      <c r="D1160" t="s">
        <v>63</v>
      </c>
      <c r="E1160" t="s">
        <v>64</v>
      </c>
      <c r="F1160" t="s">
        <v>63</v>
      </c>
      <c r="G1160" t="s">
        <v>63</v>
      </c>
      <c r="H1160" t="s">
        <v>62</v>
      </c>
      <c r="I1160" t="s">
        <v>63</v>
      </c>
      <c r="J1160" t="s">
        <v>63</v>
      </c>
      <c r="K1160" t="s">
        <v>63</v>
      </c>
      <c r="L1160" t="s">
        <v>63</v>
      </c>
      <c r="M1160">
        <v>799</v>
      </c>
      <c r="N1160" t="s">
        <v>63</v>
      </c>
    </row>
    <row r="1161" spans="1:14" x14ac:dyDescent="0.35">
      <c r="A1161" t="s">
        <v>72</v>
      </c>
      <c r="B1161" t="s">
        <v>1</v>
      </c>
      <c r="C1161" t="s">
        <v>42</v>
      </c>
      <c r="D1161" t="s">
        <v>63</v>
      </c>
      <c r="E1161" t="s">
        <v>65</v>
      </c>
      <c r="F1161" t="s">
        <v>63</v>
      </c>
      <c r="G1161" t="s">
        <v>63</v>
      </c>
      <c r="H1161" t="s">
        <v>62</v>
      </c>
      <c r="I1161" t="s">
        <v>63</v>
      </c>
      <c r="J1161" t="s">
        <v>63</v>
      </c>
      <c r="K1161" t="s">
        <v>63</v>
      </c>
      <c r="L1161" t="s">
        <v>63</v>
      </c>
      <c r="M1161">
        <v>973</v>
      </c>
      <c r="N1161" t="s">
        <v>63</v>
      </c>
    </row>
  </sheetData>
  <sortState xmlns:xlrd2="http://schemas.microsoft.com/office/spreadsheetml/2017/richdata2" ref="Q2:R783">
    <sortCondition ref="R2:R783"/>
    <sortCondition ref="Q2:Q78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47F84-9542-4032-819B-8CCA3C567F48}">
  <dimension ref="A1:Q552"/>
  <sheetViews>
    <sheetView topLeftCell="A541" workbookViewId="0">
      <selection activeCell="B542" sqref="B542"/>
    </sheetView>
  </sheetViews>
  <sheetFormatPr defaultRowHeight="12.75" x14ac:dyDescent="0.35"/>
  <cols>
    <col min="1" max="1" width="29.6640625" bestFit="1" customWidth="1"/>
    <col min="2" max="2" width="17.46484375" bestFit="1" customWidth="1"/>
    <col min="3" max="3" width="12.46484375" bestFit="1" customWidth="1"/>
    <col min="4" max="4" width="9.3984375" bestFit="1" customWidth="1"/>
    <col min="5" max="5" width="9.33203125" bestFit="1" customWidth="1"/>
    <col min="6" max="6" width="11.73046875" bestFit="1" customWidth="1"/>
    <col min="7" max="7" width="11.06640625" bestFit="1" customWidth="1"/>
    <col min="8" max="8" width="7.86328125" bestFit="1" customWidth="1"/>
    <col min="9" max="9" width="7.265625" bestFit="1" customWidth="1"/>
    <col min="10" max="10" width="10.33203125" bestFit="1" customWidth="1"/>
    <col min="11" max="11" width="17.19921875" bestFit="1" customWidth="1"/>
    <col min="12" max="12" width="8.9296875" bestFit="1" customWidth="1"/>
    <col min="13" max="13" width="10.53125" bestFit="1" customWidth="1"/>
    <col min="14" max="14" width="12.46484375" bestFit="1" customWidth="1"/>
    <col min="15" max="15" width="9" customWidth="1"/>
    <col min="16" max="16" width="17.796875" bestFit="1" customWidth="1"/>
    <col min="17" max="17" width="18.53125" bestFit="1" customWidth="1"/>
  </cols>
  <sheetData>
    <row r="1" spans="1:17" ht="14.25" x14ac:dyDescent="0.35">
      <c r="B1" s="21" t="s">
        <v>169</v>
      </c>
      <c r="C1" s="21" t="s">
        <v>41</v>
      </c>
      <c r="D1" s="21" t="s">
        <v>74</v>
      </c>
      <c r="E1" s="21" t="s">
        <v>170</v>
      </c>
      <c r="F1" s="21" t="s">
        <v>171</v>
      </c>
      <c r="G1" s="21" t="s">
        <v>172</v>
      </c>
      <c r="H1" s="21" t="s">
        <v>173</v>
      </c>
      <c r="I1" s="21" t="s">
        <v>174</v>
      </c>
      <c r="J1" s="21" t="s">
        <v>175</v>
      </c>
      <c r="K1" s="21" t="s">
        <v>235</v>
      </c>
      <c r="L1" s="21" t="s">
        <v>236</v>
      </c>
      <c r="M1" s="21" t="s">
        <v>237</v>
      </c>
      <c r="N1" s="21" t="s">
        <v>238</v>
      </c>
    </row>
    <row r="2" spans="1:17" ht="14.25" x14ac:dyDescent="0.45">
      <c r="A2" s="1" t="str">
        <f>B2&amp;C2</f>
        <v>agricultureAfrica_north</v>
      </c>
      <c r="B2" t="s">
        <v>176</v>
      </c>
      <c r="C2" t="s">
        <v>146</v>
      </c>
      <c r="D2" t="s">
        <v>3</v>
      </c>
      <c r="E2" t="s">
        <v>177</v>
      </c>
      <c r="F2" t="s">
        <v>181</v>
      </c>
      <c r="G2">
        <v>0.95137499999999997</v>
      </c>
      <c r="H2">
        <v>1.309258</v>
      </c>
      <c r="I2">
        <v>0</v>
      </c>
      <c r="J2" t="s">
        <v>179</v>
      </c>
      <c r="K2" t="s">
        <v>239</v>
      </c>
      <c r="L2" t="s">
        <v>240</v>
      </c>
      <c r="M2" t="s">
        <v>241</v>
      </c>
      <c r="N2" t="s">
        <v>241</v>
      </c>
      <c r="P2" t="s">
        <v>203</v>
      </c>
      <c r="Q2" t="s">
        <v>107</v>
      </c>
    </row>
    <row r="3" spans="1:17" ht="14.25" x14ac:dyDescent="0.45">
      <c r="A3" s="1" t="str">
        <f t="shared" ref="A3:A66" si="0">B3&amp;C3</f>
        <v>chemicalAfrica_north</v>
      </c>
      <c r="B3" t="s">
        <v>184</v>
      </c>
      <c r="C3" t="s">
        <v>146</v>
      </c>
      <c r="D3" t="s">
        <v>0</v>
      </c>
      <c r="E3" t="s">
        <v>242</v>
      </c>
      <c r="F3" t="s">
        <v>180</v>
      </c>
      <c r="G3">
        <v>0.87804499999999996</v>
      </c>
      <c r="H3">
        <v>0.74892099999999995</v>
      </c>
      <c r="I3">
        <v>0</v>
      </c>
      <c r="J3" t="s">
        <v>185</v>
      </c>
      <c r="K3" t="s">
        <v>239</v>
      </c>
      <c r="L3" t="s">
        <v>240</v>
      </c>
      <c r="M3" t="s">
        <v>243</v>
      </c>
      <c r="N3" t="s">
        <v>146</v>
      </c>
      <c r="P3" t="s">
        <v>203</v>
      </c>
      <c r="Q3" t="s">
        <v>108</v>
      </c>
    </row>
    <row r="4" spans="1:17" ht="14.25" x14ac:dyDescent="0.45">
      <c r="A4" s="1" t="str">
        <f t="shared" si="0"/>
        <v>commercialAfrica_north</v>
      </c>
      <c r="B4" t="s">
        <v>182</v>
      </c>
      <c r="C4" t="s">
        <v>146</v>
      </c>
      <c r="D4" t="s">
        <v>134</v>
      </c>
      <c r="E4" t="s">
        <v>177</v>
      </c>
      <c r="F4" t="s">
        <v>180</v>
      </c>
      <c r="G4">
        <v>0.79730299999999998</v>
      </c>
      <c r="H4">
        <v>0.58335999999999999</v>
      </c>
      <c r="I4">
        <v>1.3300000000000001E-4</v>
      </c>
      <c r="J4" t="s">
        <v>179</v>
      </c>
      <c r="K4" t="s">
        <v>239</v>
      </c>
      <c r="L4" t="s">
        <v>240</v>
      </c>
      <c r="M4" t="s">
        <v>243</v>
      </c>
      <c r="N4" t="s">
        <v>146</v>
      </c>
      <c r="P4" t="s">
        <v>203</v>
      </c>
      <c r="Q4" t="s">
        <v>109</v>
      </c>
    </row>
    <row r="5" spans="1:17" ht="14.25" x14ac:dyDescent="0.45">
      <c r="A5" s="1" t="str">
        <f t="shared" si="0"/>
        <v>commercial_elecAfrica_north</v>
      </c>
      <c r="B5" t="s">
        <v>183</v>
      </c>
      <c r="C5" t="s">
        <v>146</v>
      </c>
      <c r="D5" t="s">
        <v>134</v>
      </c>
      <c r="E5" t="s">
        <v>177</v>
      </c>
      <c r="F5" t="s">
        <v>180</v>
      </c>
      <c r="G5">
        <v>0.66464999999999996</v>
      </c>
      <c r="H5">
        <v>0.42558099999999999</v>
      </c>
      <c r="I5">
        <v>1.361E-3</v>
      </c>
      <c r="J5" t="s">
        <v>179</v>
      </c>
      <c r="K5" t="s">
        <v>239</v>
      </c>
      <c r="L5" t="s">
        <v>244</v>
      </c>
      <c r="M5" t="s">
        <v>243</v>
      </c>
      <c r="N5" t="s">
        <v>146</v>
      </c>
      <c r="P5" t="s">
        <v>203</v>
      </c>
      <c r="Q5" t="s">
        <v>110</v>
      </c>
    </row>
    <row r="6" spans="1:17" ht="14.25" x14ac:dyDescent="0.45">
      <c r="A6" s="1" t="str">
        <f t="shared" si="0"/>
        <v>domestic aviationAfrica_north</v>
      </c>
      <c r="B6" t="s">
        <v>194</v>
      </c>
      <c r="C6" t="s">
        <v>146</v>
      </c>
      <c r="D6" t="s">
        <v>0</v>
      </c>
      <c r="E6" t="s">
        <v>245</v>
      </c>
      <c r="F6" t="s">
        <v>178</v>
      </c>
      <c r="G6">
        <v>0.91429700000000003</v>
      </c>
      <c r="H6">
        <v>0.61890999999999996</v>
      </c>
      <c r="I6">
        <v>0</v>
      </c>
      <c r="J6" t="s">
        <v>195</v>
      </c>
      <c r="K6" t="s">
        <v>239</v>
      </c>
      <c r="L6" t="s">
        <v>240</v>
      </c>
      <c r="M6" t="s">
        <v>246</v>
      </c>
      <c r="N6" t="s">
        <v>247</v>
      </c>
      <c r="P6" t="s">
        <v>203</v>
      </c>
      <c r="Q6" t="s">
        <v>111</v>
      </c>
    </row>
    <row r="7" spans="1:17" ht="14.25" x14ac:dyDescent="0.45">
      <c r="A7" s="1" t="str">
        <f t="shared" si="0"/>
        <v>domestic shipsAfrica_north</v>
      </c>
      <c r="B7" t="s">
        <v>196</v>
      </c>
      <c r="C7" t="s">
        <v>146</v>
      </c>
      <c r="D7" t="s">
        <v>134</v>
      </c>
      <c r="E7" t="s">
        <v>177</v>
      </c>
      <c r="F7" t="s">
        <v>181</v>
      </c>
      <c r="G7">
        <v>0.85282500000000006</v>
      </c>
      <c r="H7">
        <v>0.79090300000000002</v>
      </c>
      <c r="I7">
        <v>3.1000000000000001E-5</v>
      </c>
      <c r="J7" t="s">
        <v>195</v>
      </c>
      <c r="K7" t="s">
        <v>239</v>
      </c>
      <c r="L7" t="s">
        <v>240</v>
      </c>
      <c r="M7" t="s">
        <v>241</v>
      </c>
      <c r="N7" t="s">
        <v>241</v>
      </c>
      <c r="P7" t="s">
        <v>203</v>
      </c>
      <c r="Q7" t="s">
        <v>112</v>
      </c>
    </row>
    <row r="8" spans="1:17" ht="14.25" x14ac:dyDescent="0.45">
      <c r="A8" s="1" t="str">
        <f t="shared" si="0"/>
        <v>international aviationAfrica_north</v>
      </c>
      <c r="B8" t="s">
        <v>197</v>
      </c>
      <c r="C8" t="s">
        <v>146</v>
      </c>
      <c r="D8" t="s">
        <v>0</v>
      </c>
      <c r="E8" t="s">
        <v>245</v>
      </c>
      <c r="F8" t="s">
        <v>178</v>
      </c>
      <c r="G8">
        <v>0.90072099999999999</v>
      </c>
      <c r="H8">
        <v>0.87702400000000003</v>
      </c>
      <c r="I8">
        <v>0</v>
      </c>
      <c r="J8" t="s">
        <v>195</v>
      </c>
      <c r="K8" t="s">
        <v>239</v>
      </c>
      <c r="L8" t="s">
        <v>240</v>
      </c>
      <c r="M8" t="s">
        <v>246</v>
      </c>
      <c r="N8" t="s">
        <v>247</v>
      </c>
      <c r="P8" t="s">
        <v>204</v>
      </c>
      <c r="Q8" t="s">
        <v>14</v>
      </c>
    </row>
    <row r="9" spans="1:17" ht="14.25" x14ac:dyDescent="0.45">
      <c r="A9" s="1" t="str">
        <f t="shared" si="0"/>
        <v>international shipsAfrica_north</v>
      </c>
      <c r="B9" t="s">
        <v>198</v>
      </c>
      <c r="C9" t="s">
        <v>146</v>
      </c>
      <c r="D9" t="s">
        <v>134</v>
      </c>
      <c r="E9" t="s">
        <v>245</v>
      </c>
      <c r="F9" t="s">
        <v>180</v>
      </c>
      <c r="G9">
        <v>0.83760599999999996</v>
      </c>
      <c r="H9">
        <v>-1.5528150000000001</v>
      </c>
      <c r="I9">
        <v>0</v>
      </c>
      <c r="J9" t="s">
        <v>195</v>
      </c>
      <c r="K9" t="s">
        <v>248</v>
      </c>
      <c r="L9" t="s">
        <v>240</v>
      </c>
      <c r="M9" t="s">
        <v>243</v>
      </c>
      <c r="N9" t="s">
        <v>146</v>
      </c>
      <c r="P9" t="s">
        <v>205</v>
      </c>
      <c r="Q9" t="s">
        <v>15</v>
      </c>
    </row>
    <row r="10" spans="1:17" ht="14.25" x14ac:dyDescent="0.45">
      <c r="A10" s="1" t="str">
        <f t="shared" si="0"/>
        <v>iron and steelAfrica_north</v>
      </c>
      <c r="B10" t="s">
        <v>186</v>
      </c>
      <c r="C10" t="s">
        <v>146</v>
      </c>
      <c r="D10" t="s">
        <v>0</v>
      </c>
      <c r="E10" t="s">
        <v>177</v>
      </c>
      <c r="F10" t="s">
        <v>180</v>
      </c>
      <c r="G10">
        <v>0.71435199999999999</v>
      </c>
      <c r="H10">
        <v>4.4330579999999999</v>
      </c>
      <c r="I10">
        <v>6.4499999999999996E-4</v>
      </c>
      <c r="J10" t="s">
        <v>185</v>
      </c>
      <c r="K10" t="s">
        <v>248</v>
      </c>
      <c r="L10" t="s">
        <v>240</v>
      </c>
      <c r="M10" t="s">
        <v>243</v>
      </c>
      <c r="N10" t="s">
        <v>146</v>
      </c>
      <c r="P10" t="s">
        <v>206</v>
      </c>
      <c r="Q10" t="s">
        <v>16</v>
      </c>
    </row>
    <row r="11" spans="1:17" ht="14.25" x14ac:dyDescent="0.45">
      <c r="A11" s="1" t="str">
        <f t="shared" si="0"/>
        <v>non-ferrous metalsAfrica_north</v>
      </c>
      <c r="B11" t="s">
        <v>187</v>
      </c>
      <c r="C11" t="s">
        <v>146</v>
      </c>
      <c r="D11" t="s">
        <v>132</v>
      </c>
      <c r="E11" t="s">
        <v>177</v>
      </c>
      <c r="F11" t="s">
        <v>181</v>
      </c>
      <c r="G11">
        <v>0.916709</v>
      </c>
      <c r="H11">
        <v>1.1788970000000001</v>
      </c>
      <c r="I11">
        <v>1.9999999999999999E-6</v>
      </c>
      <c r="J11" t="s">
        <v>185</v>
      </c>
      <c r="K11" t="s">
        <v>239</v>
      </c>
      <c r="L11" t="s">
        <v>240</v>
      </c>
      <c r="M11" t="s">
        <v>241</v>
      </c>
      <c r="N11" t="s">
        <v>241</v>
      </c>
      <c r="P11" t="s">
        <v>206</v>
      </c>
      <c r="Q11" t="s">
        <v>17</v>
      </c>
    </row>
    <row r="12" spans="1:17" ht="14.25" x14ac:dyDescent="0.45">
      <c r="A12" s="1" t="str">
        <f t="shared" si="0"/>
        <v>non-metalsAfrica_north</v>
      </c>
      <c r="B12" t="s">
        <v>188</v>
      </c>
      <c r="C12" t="s">
        <v>146</v>
      </c>
      <c r="D12" t="s">
        <v>132</v>
      </c>
      <c r="E12" t="s">
        <v>245</v>
      </c>
      <c r="F12" t="s">
        <v>180</v>
      </c>
      <c r="G12">
        <v>0.78893000000000002</v>
      </c>
      <c r="H12">
        <v>1.0591140000000001</v>
      </c>
      <c r="I12">
        <v>0</v>
      </c>
      <c r="J12" t="s">
        <v>185</v>
      </c>
      <c r="K12" t="s">
        <v>239</v>
      </c>
      <c r="L12" t="s">
        <v>240</v>
      </c>
      <c r="M12" t="s">
        <v>243</v>
      </c>
      <c r="N12" t="s">
        <v>146</v>
      </c>
      <c r="P12" t="s">
        <v>207</v>
      </c>
      <c r="Q12" t="s">
        <v>18</v>
      </c>
    </row>
    <row r="13" spans="1:17" ht="14.25" x14ac:dyDescent="0.45">
      <c r="A13" s="1" t="str">
        <f t="shared" si="0"/>
        <v>other industryAfrica_north</v>
      </c>
      <c r="B13" t="s">
        <v>189</v>
      </c>
      <c r="C13" t="s">
        <v>146</v>
      </c>
      <c r="D13" t="s">
        <v>132</v>
      </c>
      <c r="E13" t="s">
        <v>245</v>
      </c>
      <c r="F13" t="s">
        <v>178</v>
      </c>
      <c r="G13">
        <v>0.86368199999999995</v>
      </c>
      <c r="H13">
        <v>0.96715200000000001</v>
      </c>
      <c r="I13">
        <v>0</v>
      </c>
      <c r="J13" t="s">
        <v>185</v>
      </c>
      <c r="K13" t="s">
        <v>239</v>
      </c>
      <c r="L13" t="s">
        <v>240</v>
      </c>
      <c r="M13" t="s">
        <v>246</v>
      </c>
      <c r="N13" t="s">
        <v>247</v>
      </c>
      <c r="P13" t="s">
        <v>208</v>
      </c>
      <c r="Q13" t="s">
        <v>19</v>
      </c>
    </row>
    <row r="14" spans="1:17" ht="14.25" x14ac:dyDescent="0.45">
      <c r="A14" s="1" t="str">
        <f t="shared" si="0"/>
        <v>pulp and paperAfrica_north</v>
      </c>
      <c r="B14" t="s">
        <v>190</v>
      </c>
      <c r="C14" t="s">
        <v>146</v>
      </c>
      <c r="D14" t="s">
        <v>0</v>
      </c>
      <c r="E14" t="s">
        <v>177</v>
      </c>
      <c r="F14" t="s">
        <v>180</v>
      </c>
      <c r="G14">
        <v>0.85248900000000005</v>
      </c>
      <c r="H14">
        <v>0.53198599999999996</v>
      </c>
      <c r="I14">
        <v>3.1000000000000001E-5</v>
      </c>
      <c r="J14" t="s">
        <v>185</v>
      </c>
      <c r="K14" t="s">
        <v>239</v>
      </c>
      <c r="L14" t="s">
        <v>240</v>
      </c>
      <c r="M14" t="s">
        <v>243</v>
      </c>
      <c r="N14" t="s">
        <v>146</v>
      </c>
      <c r="P14" t="s">
        <v>203</v>
      </c>
      <c r="Q14" t="s">
        <v>20</v>
      </c>
    </row>
    <row r="15" spans="1:17" ht="14.25" x14ac:dyDescent="0.45">
      <c r="A15" s="1" t="str">
        <f t="shared" si="0"/>
        <v>rail_elecAfrica_north</v>
      </c>
      <c r="B15" t="s">
        <v>199</v>
      </c>
      <c r="C15" t="s">
        <v>146</v>
      </c>
      <c r="D15" t="s">
        <v>0</v>
      </c>
      <c r="E15" t="s">
        <v>177</v>
      </c>
      <c r="F15" t="s">
        <v>180</v>
      </c>
      <c r="G15">
        <v>0.92761300000000002</v>
      </c>
      <c r="H15">
        <v>0.70620000000000005</v>
      </c>
      <c r="I15">
        <v>9.9999999999999995E-7</v>
      </c>
      <c r="J15" t="s">
        <v>195</v>
      </c>
      <c r="K15" t="s">
        <v>239</v>
      </c>
      <c r="L15" t="s">
        <v>240</v>
      </c>
      <c r="M15" t="s">
        <v>243</v>
      </c>
      <c r="N15" t="s">
        <v>146</v>
      </c>
      <c r="P15" t="s">
        <v>192</v>
      </c>
      <c r="Q15" t="s">
        <v>48</v>
      </c>
    </row>
    <row r="16" spans="1:17" ht="14.25" x14ac:dyDescent="0.45">
      <c r="A16" s="1" t="str">
        <f t="shared" si="0"/>
        <v>residentialAfrica_north</v>
      </c>
      <c r="B16" t="s">
        <v>191</v>
      </c>
      <c r="C16" t="s">
        <v>146</v>
      </c>
      <c r="D16" t="s">
        <v>130</v>
      </c>
      <c r="E16" t="s">
        <v>177</v>
      </c>
      <c r="F16" t="s">
        <v>181</v>
      </c>
      <c r="G16">
        <v>0.95350100000000004</v>
      </c>
      <c r="H16">
        <v>1.19807</v>
      </c>
      <c r="I16">
        <v>0</v>
      </c>
      <c r="J16" t="s">
        <v>192</v>
      </c>
      <c r="K16" t="s">
        <v>239</v>
      </c>
      <c r="L16" t="s">
        <v>240</v>
      </c>
      <c r="M16" t="s">
        <v>241</v>
      </c>
      <c r="N16" t="s">
        <v>241</v>
      </c>
      <c r="P16" t="s">
        <v>209</v>
      </c>
      <c r="Q16" t="s">
        <v>47</v>
      </c>
    </row>
    <row r="17" spans="1:17" ht="14.25" x14ac:dyDescent="0.45">
      <c r="A17" s="1" t="str">
        <f t="shared" si="0"/>
        <v>residential_elecAfrica_north</v>
      </c>
      <c r="B17" t="s">
        <v>193</v>
      </c>
      <c r="C17" t="s">
        <v>146</v>
      </c>
      <c r="D17" t="s">
        <v>130</v>
      </c>
      <c r="E17" t="s">
        <v>242</v>
      </c>
      <c r="F17" t="s">
        <v>180</v>
      </c>
      <c r="G17">
        <v>0.813774</v>
      </c>
      <c r="H17">
        <v>3.8148770000000001</v>
      </c>
      <c r="I17">
        <v>0</v>
      </c>
      <c r="J17" t="s">
        <v>192</v>
      </c>
      <c r="K17" t="s">
        <v>248</v>
      </c>
      <c r="L17" t="s">
        <v>240</v>
      </c>
      <c r="M17" t="s">
        <v>243</v>
      </c>
      <c r="N17" t="s">
        <v>146</v>
      </c>
      <c r="P17" t="s">
        <v>192</v>
      </c>
      <c r="Q17" t="s">
        <v>44</v>
      </c>
    </row>
    <row r="18" spans="1:17" ht="14.25" x14ac:dyDescent="0.45">
      <c r="A18" s="1" t="str">
        <f t="shared" si="0"/>
        <v>roadAfrica_north</v>
      </c>
      <c r="B18" t="s">
        <v>200</v>
      </c>
      <c r="C18" t="s">
        <v>146</v>
      </c>
      <c r="D18" t="s">
        <v>130</v>
      </c>
      <c r="E18" t="s">
        <v>177</v>
      </c>
      <c r="F18" t="s">
        <v>181</v>
      </c>
      <c r="G18">
        <v>0.88998699999999997</v>
      </c>
      <c r="H18">
        <v>1.292632</v>
      </c>
      <c r="I18">
        <v>7.9999999999999996E-6</v>
      </c>
      <c r="J18" t="s">
        <v>195</v>
      </c>
      <c r="K18" t="s">
        <v>239</v>
      </c>
      <c r="L18" t="s">
        <v>240</v>
      </c>
      <c r="M18" t="s">
        <v>241</v>
      </c>
      <c r="N18" t="s">
        <v>241</v>
      </c>
      <c r="P18" t="s">
        <v>209</v>
      </c>
      <c r="Q18" t="s">
        <v>50</v>
      </c>
    </row>
    <row r="19" spans="1:17" ht="14.25" x14ac:dyDescent="0.45">
      <c r="A19" s="1" t="str">
        <f t="shared" si="0"/>
        <v>road_dieselAfrica_north</v>
      </c>
      <c r="B19" t="s">
        <v>201</v>
      </c>
      <c r="C19" t="s">
        <v>146</v>
      </c>
      <c r="D19" t="s">
        <v>0</v>
      </c>
      <c r="E19" t="s">
        <v>245</v>
      </c>
      <c r="F19" t="s">
        <v>180</v>
      </c>
      <c r="G19">
        <v>0.92079999999999995</v>
      </c>
      <c r="H19">
        <v>1.0655809999999999</v>
      </c>
      <c r="I19">
        <v>0</v>
      </c>
      <c r="J19" t="s">
        <v>195</v>
      </c>
      <c r="K19" t="s">
        <v>239</v>
      </c>
      <c r="L19" t="s">
        <v>240</v>
      </c>
      <c r="M19" t="s">
        <v>243</v>
      </c>
      <c r="N19" t="s">
        <v>146</v>
      </c>
      <c r="P19" t="s">
        <v>192</v>
      </c>
      <c r="Q19" t="s">
        <v>49</v>
      </c>
    </row>
    <row r="20" spans="1:17" ht="14.25" x14ac:dyDescent="0.45">
      <c r="A20" s="1" t="str">
        <f t="shared" si="0"/>
        <v>road_gasolineAfrica_north</v>
      </c>
      <c r="B20" t="s">
        <v>202</v>
      </c>
      <c r="C20" t="s">
        <v>146</v>
      </c>
      <c r="D20" t="s">
        <v>0</v>
      </c>
      <c r="E20" t="s">
        <v>245</v>
      </c>
      <c r="F20" t="s">
        <v>180</v>
      </c>
      <c r="G20">
        <v>0.92497799999999997</v>
      </c>
      <c r="H20">
        <v>1.4495960000000001</v>
      </c>
      <c r="I20">
        <v>0</v>
      </c>
      <c r="J20" t="s">
        <v>195</v>
      </c>
      <c r="K20" t="s">
        <v>239</v>
      </c>
      <c r="L20" t="s">
        <v>240</v>
      </c>
      <c r="M20" t="s">
        <v>243</v>
      </c>
      <c r="N20" t="s">
        <v>146</v>
      </c>
      <c r="P20" t="s">
        <v>209</v>
      </c>
      <c r="Q20" t="s">
        <v>21</v>
      </c>
    </row>
    <row r="21" spans="1:17" ht="14.25" x14ac:dyDescent="0.45">
      <c r="A21" s="1" t="str">
        <f t="shared" si="0"/>
        <v>agricultureAfrica_other</v>
      </c>
      <c r="B21" t="s">
        <v>176</v>
      </c>
      <c r="C21" t="s">
        <v>147</v>
      </c>
      <c r="D21" t="s">
        <v>135</v>
      </c>
      <c r="E21" t="s">
        <v>177</v>
      </c>
      <c r="F21" t="s">
        <v>180</v>
      </c>
      <c r="G21">
        <v>0.795844</v>
      </c>
      <c r="H21">
        <v>0.58276700000000003</v>
      </c>
      <c r="I21">
        <v>1.37E-4</v>
      </c>
      <c r="J21" t="s">
        <v>179</v>
      </c>
      <c r="K21" t="s">
        <v>239</v>
      </c>
      <c r="L21" t="s">
        <v>240</v>
      </c>
      <c r="M21" t="s">
        <v>243</v>
      </c>
      <c r="N21" t="s">
        <v>147</v>
      </c>
      <c r="P21" t="s">
        <v>209</v>
      </c>
      <c r="Q21" t="s">
        <v>25</v>
      </c>
    </row>
    <row r="22" spans="1:17" ht="14.25" x14ac:dyDescent="0.45">
      <c r="A22" s="1" t="str">
        <f t="shared" si="0"/>
        <v>chemicalAfrica_other</v>
      </c>
      <c r="B22" t="s">
        <v>184</v>
      </c>
      <c r="C22" t="s">
        <v>147</v>
      </c>
      <c r="D22" t="s">
        <v>132</v>
      </c>
      <c r="E22" t="s">
        <v>245</v>
      </c>
      <c r="F22" t="s">
        <v>180</v>
      </c>
      <c r="G22">
        <v>0.86212</v>
      </c>
      <c r="H22">
        <v>0.94034899999999999</v>
      </c>
      <c r="I22">
        <v>0</v>
      </c>
      <c r="J22" t="s">
        <v>185</v>
      </c>
      <c r="K22" t="s">
        <v>239</v>
      </c>
      <c r="L22" t="s">
        <v>240</v>
      </c>
      <c r="M22" t="s">
        <v>243</v>
      </c>
      <c r="N22" t="s">
        <v>147</v>
      </c>
      <c r="P22" t="s">
        <v>192</v>
      </c>
      <c r="Q22" t="s">
        <v>26</v>
      </c>
    </row>
    <row r="23" spans="1:17" ht="14.25" x14ac:dyDescent="0.45">
      <c r="A23" s="1" t="str">
        <f t="shared" si="0"/>
        <v>commercialAfrica_other</v>
      </c>
      <c r="B23" t="s">
        <v>182</v>
      </c>
      <c r="C23" t="s">
        <v>147</v>
      </c>
      <c r="D23" t="s">
        <v>0</v>
      </c>
      <c r="E23" t="s">
        <v>177</v>
      </c>
      <c r="F23" t="s">
        <v>180</v>
      </c>
      <c r="G23">
        <v>0.88918600000000003</v>
      </c>
      <c r="H23">
        <v>0.90352600000000005</v>
      </c>
      <c r="I23">
        <v>7.9999999999999996E-6</v>
      </c>
      <c r="J23" t="s">
        <v>179</v>
      </c>
      <c r="K23" t="s">
        <v>239</v>
      </c>
      <c r="L23" t="s">
        <v>240</v>
      </c>
      <c r="M23" t="s">
        <v>243</v>
      </c>
      <c r="N23" t="s">
        <v>147</v>
      </c>
      <c r="P23" t="s">
        <v>179</v>
      </c>
      <c r="Q23" t="s">
        <v>46</v>
      </c>
    </row>
    <row r="24" spans="1:17" ht="14.25" x14ac:dyDescent="0.45">
      <c r="A24" s="1" t="str">
        <f t="shared" si="0"/>
        <v>commercial_elecAfrica_other</v>
      </c>
      <c r="B24" t="s">
        <v>183</v>
      </c>
      <c r="C24" t="s">
        <v>147</v>
      </c>
      <c r="D24" t="s">
        <v>0</v>
      </c>
      <c r="E24" t="s">
        <v>177</v>
      </c>
      <c r="F24" t="s">
        <v>180</v>
      </c>
      <c r="G24">
        <v>0.94390300000000005</v>
      </c>
      <c r="H24">
        <v>1.0323089999999999</v>
      </c>
      <c r="I24">
        <v>0</v>
      </c>
      <c r="J24" t="s">
        <v>179</v>
      </c>
      <c r="K24" t="s">
        <v>239</v>
      </c>
      <c r="L24" t="s">
        <v>240</v>
      </c>
      <c r="M24" t="s">
        <v>243</v>
      </c>
      <c r="N24" t="s">
        <v>147</v>
      </c>
      <c r="P24" t="s">
        <v>210</v>
      </c>
      <c r="Q24" t="s">
        <v>45</v>
      </c>
    </row>
    <row r="25" spans="1:17" ht="14.25" x14ac:dyDescent="0.45">
      <c r="A25" s="1" t="str">
        <f t="shared" si="0"/>
        <v>domestic aviationAfrica_other</v>
      </c>
      <c r="B25" t="s">
        <v>194</v>
      </c>
      <c r="C25" t="s">
        <v>147</v>
      </c>
      <c r="D25" t="s">
        <v>134</v>
      </c>
      <c r="E25" t="s">
        <v>242</v>
      </c>
      <c r="F25" t="s">
        <v>180</v>
      </c>
      <c r="G25">
        <v>0.82039600000000001</v>
      </c>
      <c r="H25">
        <v>0.73535099999999998</v>
      </c>
      <c r="I25">
        <v>0</v>
      </c>
      <c r="J25" t="s">
        <v>195</v>
      </c>
      <c r="K25" t="s">
        <v>239</v>
      </c>
      <c r="L25" t="s">
        <v>240</v>
      </c>
      <c r="M25" t="s">
        <v>243</v>
      </c>
      <c r="N25" t="s">
        <v>147</v>
      </c>
      <c r="P25" t="s">
        <v>179</v>
      </c>
      <c r="Q25" t="s">
        <v>27</v>
      </c>
    </row>
    <row r="26" spans="1:17" ht="14.25" x14ac:dyDescent="0.45">
      <c r="A26" s="1" t="str">
        <f t="shared" si="0"/>
        <v>domestic shipsAfrica_other</v>
      </c>
      <c r="B26" t="s">
        <v>196</v>
      </c>
      <c r="C26" t="s">
        <v>147</v>
      </c>
      <c r="D26" t="s">
        <v>0</v>
      </c>
      <c r="E26" t="s">
        <v>177</v>
      </c>
      <c r="F26" t="s">
        <v>180</v>
      </c>
      <c r="G26">
        <v>0.93999200000000005</v>
      </c>
      <c r="H26">
        <v>2.6023049999999999</v>
      </c>
      <c r="I26">
        <v>9.9999999999999995E-7</v>
      </c>
      <c r="J26" t="s">
        <v>195</v>
      </c>
      <c r="K26" t="s">
        <v>249</v>
      </c>
      <c r="L26" t="s">
        <v>240</v>
      </c>
      <c r="M26" t="s">
        <v>243</v>
      </c>
      <c r="N26" t="s">
        <v>147</v>
      </c>
      <c r="P26" t="s">
        <v>210</v>
      </c>
      <c r="Q26" t="s">
        <v>28</v>
      </c>
    </row>
    <row r="27" spans="1:17" ht="14.25" x14ac:dyDescent="0.45">
      <c r="A27" s="1" t="str">
        <f t="shared" si="0"/>
        <v>international aviationAfrica_other</v>
      </c>
      <c r="B27" t="s">
        <v>197</v>
      </c>
      <c r="C27" t="s">
        <v>147</v>
      </c>
      <c r="D27" t="s">
        <v>134</v>
      </c>
      <c r="E27" t="s">
        <v>245</v>
      </c>
      <c r="F27" t="s">
        <v>180</v>
      </c>
      <c r="G27">
        <v>0.90618299999999996</v>
      </c>
      <c r="H27">
        <v>0.63092999999999999</v>
      </c>
      <c r="I27">
        <v>0</v>
      </c>
      <c r="J27" t="s">
        <v>195</v>
      </c>
      <c r="K27" t="s">
        <v>239</v>
      </c>
      <c r="L27" t="s">
        <v>240</v>
      </c>
      <c r="M27" t="s">
        <v>243</v>
      </c>
      <c r="N27" t="s">
        <v>147</v>
      </c>
      <c r="P27" t="s">
        <v>179</v>
      </c>
      <c r="Q27" t="s">
        <v>29</v>
      </c>
    </row>
    <row r="28" spans="1:17" ht="14.25" x14ac:dyDescent="0.45">
      <c r="A28" s="1" t="str">
        <f t="shared" si="0"/>
        <v>international shipsAfrica_other</v>
      </c>
      <c r="B28" t="s">
        <v>198</v>
      </c>
      <c r="C28" t="s">
        <v>147</v>
      </c>
      <c r="D28" t="s">
        <v>134</v>
      </c>
      <c r="E28" t="s">
        <v>245</v>
      </c>
      <c r="F28" t="s">
        <v>180</v>
      </c>
      <c r="G28">
        <v>0.74783299999999997</v>
      </c>
      <c r="H28">
        <v>0.32322299999999998</v>
      </c>
      <c r="I28">
        <v>0</v>
      </c>
      <c r="J28" t="s">
        <v>195</v>
      </c>
      <c r="K28" t="s">
        <v>239</v>
      </c>
      <c r="L28" t="s">
        <v>240</v>
      </c>
      <c r="M28" t="s">
        <v>243</v>
      </c>
      <c r="N28" t="s">
        <v>147</v>
      </c>
      <c r="P28" t="s">
        <v>210</v>
      </c>
      <c r="Q28" t="s">
        <v>30</v>
      </c>
    </row>
    <row r="29" spans="1:17" ht="14.25" x14ac:dyDescent="0.45">
      <c r="A29" s="1" t="str">
        <f t="shared" si="0"/>
        <v>iron and steelAfrica_other</v>
      </c>
      <c r="B29" t="s">
        <v>186</v>
      </c>
      <c r="C29" t="s">
        <v>147</v>
      </c>
      <c r="D29" t="s">
        <v>132</v>
      </c>
      <c r="E29" t="s">
        <v>177</v>
      </c>
      <c r="F29" t="s">
        <v>181</v>
      </c>
      <c r="G29">
        <v>0.58692500000000003</v>
      </c>
      <c r="H29">
        <v>0.542852</v>
      </c>
      <c r="I29">
        <v>3.62E-3</v>
      </c>
      <c r="J29" t="s">
        <v>185</v>
      </c>
      <c r="K29" t="s">
        <v>239</v>
      </c>
      <c r="L29" t="s">
        <v>244</v>
      </c>
      <c r="M29" t="s">
        <v>241</v>
      </c>
      <c r="N29" t="s">
        <v>241</v>
      </c>
      <c r="P29" t="s">
        <v>210</v>
      </c>
      <c r="Q29" t="s">
        <v>31</v>
      </c>
    </row>
    <row r="30" spans="1:17" ht="14.25" x14ac:dyDescent="0.45">
      <c r="A30" s="1" t="str">
        <f t="shared" si="0"/>
        <v>non-ferrous metalsAfrica_other</v>
      </c>
      <c r="B30" t="s">
        <v>187</v>
      </c>
      <c r="C30" t="s">
        <v>147</v>
      </c>
      <c r="D30" t="s">
        <v>0</v>
      </c>
      <c r="E30" t="s">
        <v>242</v>
      </c>
      <c r="F30" t="s">
        <v>180</v>
      </c>
      <c r="G30">
        <v>0.85139900000000002</v>
      </c>
      <c r="H30">
        <v>0.40965400000000002</v>
      </c>
      <c r="I30">
        <v>0</v>
      </c>
      <c r="J30" t="s">
        <v>185</v>
      </c>
      <c r="K30" t="s">
        <v>239</v>
      </c>
      <c r="L30" t="s">
        <v>240</v>
      </c>
      <c r="M30" t="s">
        <v>243</v>
      </c>
      <c r="N30" t="s">
        <v>147</v>
      </c>
      <c r="P30" t="s">
        <v>179</v>
      </c>
      <c r="Q30" t="s">
        <v>32</v>
      </c>
    </row>
    <row r="31" spans="1:17" ht="14.25" x14ac:dyDescent="0.45">
      <c r="A31" s="1" t="str">
        <f t="shared" si="0"/>
        <v>non-metalsAfrica_other</v>
      </c>
      <c r="B31" t="s">
        <v>188</v>
      </c>
      <c r="C31" t="s">
        <v>147</v>
      </c>
      <c r="D31" t="s">
        <v>0</v>
      </c>
      <c r="E31" t="s">
        <v>177</v>
      </c>
      <c r="F31" t="s">
        <v>180</v>
      </c>
      <c r="G31">
        <v>0.87187599999999998</v>
      </c>
      <c r="H31">
        <v>1.698893</v>
      </c>
      <c r="I31">
        <v>1.5999999999999999E-5</v>
      </c>
      <c r="J31" t="s">
        <v>185</v>
      </c>
      <c r="K31" t="s">
        <v>239</v>
      </c>
      <c r="L31" t="s">
        <v>240</v>
      </c>
      <c r="M31" t="s">
        <v>243</v>
      </c>
      <c r="N31" t="s">
        <v>147</v>
      </c>
      <c r="P31" t="s">
        <v>211</v>
      </c>
      <c r="Q31" t="s">
        <v>33</v>
      </c>
    </row>
    <row r="32" spans="1:17" ht="14.25" x14ac:dyDescent="0.45">
      <c r="A32" s="1" t="str">
        <f t="shared" si="0"/>
        <v>other industryAfrica_other</v>
      </c>
      <c r="B32" t="s">
        <v>189</v>
      </c>
      <c r="C32" t="s">
        <v>147</v>
      </c>
      <c r="D32" t="s">
        <v>0</v>
      </c>
      <c r="E32" t="s">
        <v>177</v>
      </c>
      <c r="F32" t="s">
        <v>180</v>
      </c>
      <c r="G32">
        <v>0.62075400000000003</v>
      </c>
      <c r="H32">
        <v>-0.72052000000000005</v>
      </c>
      <c r="I32">
        <v>2.421E-3</v>
      </c>
      <c r="J32" t="s">
        <v>185</v>
      </c>
      <c r="K32" t="s">
        <v>248</v>
      </c>
      <c r="L32" t="s">
        <v>244</v>
      </c>
      <c r="M32" t="s">
        <v>243</v>
      </c>
      <c r="N32" t="s">
        <v>147</v>
      </c>
      <c r="P32" t="s">
        <v>212</v>
      </c>
      <c r="Q32" t="s">
        <v>34</v>
      </c>
    </row>
    <row r="33" spans="1:17" ht="14.25" x14ac:dyDescent="0.45">
      <c r="A33" s="1" t="str">
        <f t="shared" si="0"/>
        <v>pulp and paperAfrica_other</v>
      </c>
      <c r="B33" t="s">
        <v>190</v>
      </c>
      <c r="C33" t="s">
        <v>147</v>
      </c>
      <c r="D33" t="s">
        <v>132</v>
      </c>
      <c r="E33" t="s">
        <v>245</v>
      </c>
      <c r="F33" t="s">
        <v>180</v>
      </c>
      <c r="G33">
        <v>0.771953</v>
      </c>
      <c r="H33">
        <v>1.070206</v>
      </c>
      <c r="I33">
        <v>0</v>
      </c>
      <c r="J33" t="s">
        <v>185</v>
      </c>
      <c r="K33" t="s">
        <v>239</v>
      </c>
      <c r="L33" t="s">
        <v>240</v>
      </c>
      <c r="M33" t="s">
        <v>243</v>
      </c>
      <c r="N33" t="s">
        <v>147</v>
      </c>
      <c r="P33" t="s">
        <v>213</v>
      </c>
      <c r="Q33" t="s">
        <v>35</v>
      </c>
    </row>
    <row r="34" spans="1:17" ht="14.25" x14ac:dyDescent="0.45">
      <c r="A34" s="1" t="str">
        <f t="shared" si="0"/>
        <v>rail_elecAfrica_other</v>
      </c>
      <c r="B34" t="s">
        <v>199</v>
      </c>
      <c r="C34" t="s">
        <v>147</v>
      </c>
      <c r="D34" t="s">
        <v>134</v>
      </c>
      <c r="E34" t="s">
        <v>177</v>
      </c>
      <c r="F34" t="s">
        <v>180</v>
      </c>
      <c r="G34">
        <v>0.92559100000000005</v>
      </c>
      <c r="H34">
        <v>0.74090100000000003</v>
      </c>
      <c r="I34">
        <v>9.9999999999999995E-7</v>
      </c>
      <c r="J34" t="s">
        <v>195</v>
      </c>
      <c r="K34" t="s">
        <v>239</v>
      </c>
      <c r="L34" t="s">
        <v>240</v>
      </c>
      <c r="M34" t="s">
        <v>243</v>
      </c>
      <c r="N34" t="s">
        <v>147</v>
      </c>
      <c r="P34" t="s">
        <v>214</v>
      </c>
      <c r="Q34" t="s">
        <v>36</v>
      </c>
    </row>
    <row r="35" spans="1:17" ht="14.25" x14ac:dyDescent="0.45">
      <c r="A35" s="1" t="str">
        <f t="shared" si="0"/>
        <v>residentialAfrica_other</v>
      </c>
      <c r="B35" t="s">
        <v>191</v>
      </c>
      <c r="C35" t="s">
        <v>147</v>
      </c>
      <c r="D35" t="s">
        <v>3</v>
      </c>
      <c r="E35" t="s">
        <v>177</v>
      </c>
      <c r="F35" t="s">
        <v>180</v>
      </c>
      <c r="G35">
        <v>0.95682199999999995</v>
      </c>
      <c r="H35">
        <v>1.446545</v>
      </c>
      <c r="I35">
        <v>0</v>
      </c>
      <c r="J35" t="s">
        <v>192</v>
      </c>
      <c r="K35" t="s">
        <v>239</v>
      </c>
      <c r="L35" t="s">
        <v>240</v>
      </c>
      <c r="M35" t="s">
        <v>243</v>
      </c>
      <c r="N35" t="s">
        <v>147</v>
      </c>
      <c r="P35" t="s">
        <v>214</v>
      </c>
      <c r="Q35" t="s">
        <v>79</v>
      </c>
    </row>
    <row r="36" spans="1:17" ht="14.25" x14ac:dyDescent="0.45">
      <c r="A36" s="1" t="str">
        <f t="shared" si="0"/>
        <v>residential_elecAfrica_other</v>
      </c>
      <c r="B36" t="s">
        <v>193</v>
      </c>
      <c r="C36" t="s">
        <v>147</v>
      </c>
      <c r="D36" t="s">
        <v>0</v>
      </c>
      <c r="E36" t="s">
        <v>177</v>
      </c>
      <c r="F36" t="s">
        <v>180</v>
      </c>
      <c r="G36">
        <v>0.96858100000000003</v>
      </c>
      <c r="H36">
        <v>1.59487</v>
      </c>
      <c r="I36">
        <v>0</v>
      </c>
      <c r="J36" t="s">
        <v>192</v>
      </c>
      <c r="K36" t="s">
        <v>239</v>
      </c>
      <c r="L36" t="s">
        <v>240</v>
      </c>
      <c r="M36" t="s">
        <v>243</v>
      </c>
      <c r="N36" t="s">
        <v>147</v>
      </c>
      <c r="P36" t="s">
        <v>215</v>
      </c>
      <c r="Q36" t="s">
        <v>37</v>
      </c>
    </row>
    <row r="37" spans="1:17" ht="14.25" x14ac:dyDescent="0.45">
      <c r="A37" s="1" t="str">
        <f t="shared" si="0"/>
        <v>roadAfrica_other</v>
      </c>
      <c r="B37" t="s">
        <v>200</v>
      </c>
      <c r="C37" t="s">
        <v>147</v>
      </c>
      <c r="D37" t="s">
        <v>0</v>
      </c>
      <c r="E37" t="s">
        <v>177</v>
      </c>
      <c r="F37" t="s">
        <v>180</v>
      </c>
      <c r="G37">
        <v>0.97784899999999997</v>
      </c>
      <c r="H37">
        <v>1.5852999999999999</v>
      </c>
      <c r="I37">
        <v>0</v>
      </c>
      <c r="J37" t="s">
        <v>195</v>
      </c>
      <c r="K37" t="s">
        <v>239</v>
      </c>
      <c r="L37" t="s">
        <v>240</v>
      </c>
      <c r="M37" t="s">
        <v>243</v>
      </c>
      <c r="N37" t="s">
        <v>147</v>
      </c>
      <c r="P37" t="s">
        <v>216</v>
      </c>
      <c r="Q37" t="s">
        <v>38</v>
      </c>
    </row>
    <row r="38" spans="1:17" ht="14.25" x14ac:dyDescent="0.45">
      <c r="A38" s="1" t="str">
        <f t="shared" si="0"/>
        <v>road_dieselAfrica_other</v>
      </c>
      <c r="B38" t="s">
        <v>201</v>
      </c>
      <c r="C38" t="s">
        <v>147</v>
      </c>
      <c r="D38" t="s">
        <v>0</v>
      </c>
      <c r="E38" t="s">
        <v>177</v>
      </c>
      <c r="F38" t="s">
        <v>180</v>
      </c>
      <c r="G38">
        <v>0.96146900000000002</v>
      </c>
      <c r="H38">
        <v>1.6456850000000001</v>
      </c>
      <c r="I38">
        <v>0</v>
      </c>
      <c r="J38" t="s">
        <v>195</v>
      </c>
      <c r="K38" t="s">
        <v>239</v>
      </c>
      <c r="L38" t="s">
        <v>240</v>
      </c>
      <c r="M38" t="s">
        <v>243</v>
      </c>
      <c r="N38" t="s">
        <v>147</v>
      </c>
      <c r="P38" t="s">
        <v>216</v>
      </c>
      <c r="Q38" t="s">
        <v>217</v>
      </c>
    </row>
    <row r="39" spans="1:17" ht="14.25" x14ac:dyDescent="0.45">
      <c r="A39" s="1" t="str">
        <f t="shared" si="0"/>
        <v>road_gasolineAfrica_other</v>
      </c>
      <c r="B39" t="s">
        <v>202</v>
      </c>
      <c r="C39" t="s">
        <v>147</v>
      </c>
      <c r="D39" t="s">
        <v>0</v>
      </c>
      <c r="E39" t="s">
        <v>177</v>
      </c>
      <c r="F39" t="s">
        <v>180</v>
      </c>
      <c r="G39">
        <v>0.970082</v>
      </c>
      <c r="H39">
        <v>1.5283089999999999</v>
      </c>
      <c r="I39">
        <v>0</v>
      </c>
      <c r="J39" t="s">
        <v>195</v>
      </c>
      <c r="K39" t="s">
        <v>239</v>
      </c>
      <c r="L39" t="s">
        <v>240</v>
      </c>
      <c r="M39" t="s">
        <v>243</v>
      </c>
      <c r="N39" t="s">
        <v>147</v>
      </c>
      <c r="P39" t="s">
        <v>216</v>
      </c>
      <c r="Q39" t="s">
        <v>218</v>
      </c>
    </row>
    <row r="40" spans="1:17" ht="14.25" x14ac:dyDescent="0.45">
      <c r="A40" s="1" t="str">
        <f t="shared" si="0"/>
        <v>agricultureArg-Chi</v>
      </c>
      <c r="B40" t="s">
        <v>176</v>
      </c>
      <c r="C40" t="s">
        <v>148</v>
      </c>
      <c r="D40" t="s">
        <v>3</v>
      </c>
      <c r="E40" t="s">
        <v>242</v>
      </c>
      <c r="F40" t="s">
        <v>180</v>
      </c>
      <c r="G40">
        <v>0.85125099999999998</v>
      </c>
      <c r="H40">
        <v>2.6569099999999999</v>
      </c>
      <c r="I40">
        <v>0</v>
      </c>
      <c r="J40" t="s">
        <v>179</v>
      </c>
      <c r="K40" t="s">
        <v>249</v>
      </c>
      <c r="L40" t="s">
        <v>240</v>
      </c>
      <c r="M40" t="s">
        <v>243</v>
      </c>
      <c r="N40" t="s">
        <v>148</v>
      </c>
      <c r="P40" t="s">
        <v>216</v>
      </c>
      <c r="Q40" t="s">
        <v>219</v>
      </c>
    </row>
    <row r="41" spans="1:17" ht="14.25" x14ac:dyDescent="0.45">
      <c r="A41" s="1" t="str">
        <f t="shared" si="0"/>
        <v>chemicalArg-Chi</v>
      </c>
      <c r="B41" t="s">
        <v>184</v>
      </c>
      <c r="C41" t="s">
        <v>148</v>
      </c>
      <c r="D41" t="s">
        <v>0</v>
      </c>
      <c r="E41" t="s">
        <v>177</v>
      </c>
      <c r="F41" t="s">
        <v>181</v>
      </c>
      <c r="G41">
        <v>0.98591399999999996</v>
      </c>
      <c r="H41">
        <v>0.54378899999999997</v>
      </c>
      <c r="I41">
        <v>0</v>
      </c>
      <c r="J41" t="s">
        <v>185</v>
      </c>
      <c r="K41" t="s">
        <v>239</v>
      </c>
      <c r="L41" t="s">
        <v>240</v>
      </c>
      <c r="M41" t="s">
        <v>241</v>
      </c>
      <c r="N41" t="s">
        <v>241</v>
      </c>
      <c r="P41" t="s">
        <v>216</v>
      </c>
      <c r="Q41" t="s">
        <v>220</v>
      </c>
    </row>
    <row r="42" spans="1:17" ht="14.25" x14ac:dyDescent="0.45">
      <c r="A42" s="1" t="str">
        <f t="shared" si="0"/>
        <v>commercialArg-Chi</v>
      </c>
      <c r="B42" t="s">
        <v>182</v>
      </c>
      <c r="C42" t="s">
        <v>148</v>
      </c>
      <c r="D42" t="s">
        <v>0</v>
      </c>
      <c r="E42" t="s">
        <v>245</v>
      </c>
      <c r="F42" t="s">
        <v>180</v>
      </c>
      <c r="G42">
        <v>0.95737300000000003</v>
      </c>
      <c r="H42">
        <v>1.0138419999999999</v>
      </c>
      <c r="I42">
        <v>0</v>
      </c>
      <c r="J42" t="s">
        <v>179</v>
      </c>
      <c r="K42" t="s">
        <v>239</v>
      </c>
      <c r="L42" t="s">
        <v>240</v>
      </c>
      <c r="M42" t="s">
        <v>243</v>
      </c>
      <c r="N42" t="s">
        <v>148</v>
      </c>
      <c r="P42" t="s">
        <v>216</v>
      </c>
      <c r="Q42" t="s">
        <v>221</v>
      </c>
    </row>
    <row r="43" spans="1:17" ht="14.25" x14ac:dyDescent="0.45">
      <c r="A43" s="1" t="str">
        <f t="shared" si="0"/>
        <v>commercial_elecArg-Chi</v>
      </c>
      <c r="B43" t="s">
        <v>183</v>
      </c>
      <c r="C43" t="s">
        <v>148</v>
      </c>
      <c r="D43" t="s">
        <v>134</v>
      </c>
      <c r="E43" t="s">
        <v>177</v>
      </c>
      <c r="F43" t="s">
        <v>180</v>
      </c>
      <c r="G43">
        <v>0.88689600000000002</v>
      </c>
      <c r="H43">
        <v>1.2470479999999999</v>
      </c>
      <c r="I43">
        <v>9.0000000000000002E-6</v>
      </c>
      <c r="J43" t="s">
        <v>179</v>
      </c>
      <c r="K43" t="s">
        <v>239</v>
      </c>
      <c r="L43" t="s">
        <v>240</v>
      </c>
      <c r="M43" t="s">
        <v>243</v>
      </c>
      <c r="N43" t="s">
        <v>148</v>
      </c>
      <c r="P43" t="s">
        <v>216</v>
      </c>
      <c r="Q43" t="s">
        <v>222</v>
      </c>
    </row>
    <row r="44" spans="1:17" ht="14.25" x14ac:dyDescent="0.45">
      <c r="A44" s="1" t="str">
        <f t="shared" si="0"/>
        <v>domestic aviationArg-Chi</v>
      </c>
      <c r="B44" t="s">
        <v>194</v>
      </c>
      <c r="C44" t="s">
        <v>148</v>
      </c>
      <c r="D44" t="s">
        <v>134</v>
      </c>
      <c r="E44" t="s">
        <v>245</v>
      </c>
      <c r="F44" t="s">
        <v>178</v>
      </c>
      <c r="G44">
        <v>0.93148500000000001</v>
      </c>
      <c r="H44">
        <v>1.1931769999999999</v>
      </c>
      <c r="I44">
        <v>0</v>
      </c>
      <c r="J44" t="s">
        <v>195</v>
      </c>
      <c r="K44" t="s">
        <v>239</v>
      </c>
      <c r="L44" t="s">
        <v>240</v>
      </c>
      <c r="M44" t="s">
        <v>246</v>
      </c>
      <c r="N44" t="s">
        <v>250</v>
      </c>
      <c r="P44" t="s">
        <v>216</v>
      </c>
      <c r="Q44" t="s">
        <v>223</v>
      </c>
    </row>
    <row r="45" spans="1:17" ht="14.25" x14ac:dyDescent="0.45">
      <c r="A45" s="1" t="str">
        <f t="shared" si="0"/>
        <v>domestic shipsArg-Chi</v>
      </c>
      <c r="B45" t="s">
        <v>196</v>
      </c>
      <c r="C45" t="s">
        <v>148</v>
      </c>
      <c r="D45" t="s">
        <v>134</v>
      </c>
      <c r="E45" t="s">
        <v>177</v>
      </c>
      <c r="F45" t="s">
        <v>181</v>
      </c>
      <c r="G45">
        <v>0.85282500000000006</v>
      </c>
      <c r="H45">
        <v>0.79090300000000002</v>
      </c>
      <c r="I45">
        <v>3.1000000000000001E-5</v>
      </c>
      <c r="J45" t="s">
        <v>195</v>
      </c>
      <c r="K45" t="s">
        <v>239</v>
      </c>
      <c r="L45" t="s">
        <v>240</v>
      </c>
      <c r="M45" t="s">
        <v>241</v>
      </c>
      <c r="N45" t="s">
        <v>241</v>
      </c>
      <c r="P45" t="s">
        <v>224</v>
      </c>
      <c r="Q45" t="s">
        <v>80</v>
      </c>
    </row>
    <row r="46" spans="1:17" ht="14.25" x14ac:dyDescent="0.45">
      <c r="A46" s="1" t="str">
        <f t="shared" si="0"/>
        <v>international aviationArg-Chi</v>
      </c>
      <c r="B46" t="s">
        <v>197</v>
      </c>
      <c r="C46" t="s">
        <v>148</v>
      </c>
      <c r="D46" t="s">
        <v>134</v>
      </c>
      <c r="E46" t="s">
        <v>245</v>
      </c>
      <c r="F46" t="s">
        <v>180</v>
      </c>
      <c r="G46">
        <v>0.83907799999999999</v>
      </c>
      <c r="H46">
        <v>0.75775499999999996</v>
      </c>
      <c r="I46">
        <v>0</v>
      </c>
      <c r="J46" t="s">
        <v>195</v>
      </c>
      <c r="K46" t="s">
        <v>239</v>
      </c>
      <c r="L46" t="s">
        <v>240</v>
      </c>
      <c r="M46" t="s">
        <v>243</v>
      </c>
      <c r="N46" t="s">
        <v>148</v>
      </c>
      <c r="P46" t="s">
        <v>224</v>
      </c>
      <c r="Q46" t="s">
        <v>81</v>
      </c>
    </row>
    <row r="47" spans="1:17" ht="14.25" x14ac:dyDescent="0.45">
      <c r="A47" s="1" t="str">
        <f t="shared" si="0"/>
        <v>international shipsArg-Chi</v>
      </c>
      <c r="B47" t="s">
        <v>198</v>
      </c>
      <c r="C47" t="s">
        <v>148</v>
      </c>
      <c r="D47" t="s">
        <v>134</v>
      </c>
      <c r="E47" t="s">
        <v>177</v>
      </c>
      <c r="F47" t="s">
        <v>181</v>
      </c>
      <c r="G47">
        <v>0.48581099999999999</v>
      </c>
      <c r="H47">
        <v>0.43310100000000001</v>
      </c>
      <c r="I47">
        <v>1.0284E-2</v>
      </c>
      <c r="J47" t="s">
        <v>195</v>
      </c>
      <c r="K47" t="s">
        <v>239</v>
      </c>
      <c r="L47" t="s">
        <v>251</v>
      </c>
      <c r="M47" t="s">
        <v>241</v>
      </c>
      <c r="N47" t="s">
        <v>241</v>
      </c>
      <c r="P47" t="s">
        <v>224</v>
      </c>
      <c r="Q47" t="s">
        <v>82</v>
      </c>
    </row>
    <row r="48" spans="1:17" ht="14.25" x14ac:dyDescent="0.45">
      <c r="A48" s="1" t="str">
        <f t="shared" si="0"/>
        <v>iron and steelArg-Chi</v>
      </c>
      <c r="B48" t="s">
        <v>186</v>
      </c>
      <c r="C48" t="s">
        <v>148</v>
      </c>
      <c r="D48" t="s">
        <v>132</v>
      </c>
      <c r="E48" t="s">
        <v>245</v>
      </c>
      <c r="F48" t="s">
        <v>178</v>
      </c>
      <c r="G48">
        <v>0.80198100000000005</v>
      </c>
      <c r="H48">
        <v>0.74083399999999999</v>
      </c>
      <c r="I48">
        <v>0</v>
      </c>
      <c r="J48" t="s">
        <v>185</v>
      </c>
      <c r="K48" t="s">
        <v>239</v>
      </c>
      <c r="L48" t="s">
        <v>240</v>
      </c>
      <c r="M48" t="s">
        <v>246</v>
      </c>
      <c r="N48" t="s">
        <v>250</v>
      </c>
      <c r="P48" t="s">
        <v>224</v>
      </c>
      <c r="Q48" t="s">
        <v>39</v>
      </c>
    </row>
    <row r="49" spans="1:17" ht="14.25" x14ac:dyDescent="0.45">
      <c r="A49" s="1" t="str">
        <f t="shared" si="0"/>
        <v>non-ferrous metalsArg-Chi</v>
      </c>
      <c r="B49" t="s">
        <v>187</v>
      </c>
      <c r="C49" t="s">
        <v>148</v>
      </c>
      <c r="D49" t="s">
        <v>0</v>
      </c>
      <c r="E49" t="s">
        <v>177</v>
      </c>
      <c r="F49" t="s">
        <v>181</v>
      </c>
      <c r="G49">
        <v>0.94843299999999997</v>
      </c>
      <c r="H49">
        <v>0.98656100000000002</v>
      </c>
      <c r="I49">
        <v>0</v>
      </c>
      <c r="J49" t="s">
        <v>185</v>
      </c>
      <c r="K49" t="s">
        <v>239</v>
      </c>
      <c r="L49" t="s">
        <v>240</v>
      </c>
      <c r="M49" t="s">
        <v>241</v>
      </c>
      <c r="N49" t="s">
        <v>241</v>
      </c>
      <c r="P49" t="s">
        <v>224</v>
      </c>
      <c r="Q49" t="s">
        <v>40</v>
      </c>
    </row>
    <row r="50" spans="1:17" ht="14.25" x14ac:dyDescent="0.45">
      <c r="A50" s="1" t="str">
        <f t="shared" si="0"/>
        <v>non-metalsArg-Chi</v>
      </c>
      <c r="B50" t="s">
        <v>188</v>
      </c>
      <c r="C50" t="s">
        <v>148</v>
      </c>
      <c r="D50" t="s">
        <v>0</v>
      </c>
      <c r="E50" t="s">
        <v>245</v>
      </c>
      <c r="F50" t="s">
        <v>180</v>
      </c>
      <c r="G50">
        <v>0.79223699999999997</v>
      </c>
      <c r="H50">
        <v>0.93658200000000003</v>
      </c>
      <c r="I50">
        <v>0</v>
      </c>
      <c r="J50" t="s">
        <v>185</v>
      </c>
      <c r="K50" t="s">
        <v>239</v>
      </c>
      <c r="L50" t="s">
        <v>240</v>
      </c>
      <c r="M50" t="s">
        <v>243</v>
      </c>
      <c r="N50" t="s">
        <v>148</v>
      </c>
    </row>
    <row r="51" spans="1:17" ht="14.25" x14ac:dyDescent="0.45">
      <c r="A51" s="1" t="str">
        <f t="shared" si="0"/>
        <v>other industryArg-Chi</v>
      </c>
      <c r="B51" t="s">
        <v>189</v>
      </c>
      <c r="C51" t="s">
        <v>148</v>
      </c>
      <c r="D51" t="s">
        <v>132</v>
      </c>
      <c r="E51" t="s">
        <v>242</v>
      </c>
      <c r="F51" t="s">
        <v>178</v>
      </c>
      <c r="G51">
        <v>0.91356800000000005</v>
      </c>
      <c r="H51">
        <v>0.76078100000000004</v>
      </c>
      <c r="I51">
        <v>0</v>
      </c>
      <c r="J51" t="s">
        <v>185</v>
      </c>
      <c r="K51" t="s">
        <v>239</v>
      </c>
      <c r="L51" t="s">
        <v>240</v>
      </c>
      <c r="M51" t="s">
        <v>246</v>
      </c>
      <c r="N51" t="s">
        <v>250</v>
      </c>
    </row>
    <row r="52" spans="1:17" ht="14.25" x14ac:dyDescent="0.45">
      <c r="A52" s="1" t="str">
        <f t="shared" si="0"/>
        <v>pulp and paperArg-Chi</v>
      </c>
      <c r="B52" t="s">
        <v>190</v>
      </c>
      <c r="C52" t="s">
        <v>148</v>
      </c>
      <c r="D52" t="s">
        <v>0</v>
      </c>
      <c r="E52" t="s">
        <v>245</v>
      </c>
      <c r="F52" t="s">
        <v>180</v>
      </c>
      <c r="G52">
        <v>0.82284400000000002</v>
      </c>
      <c r="H52">
        <v>1.3055479999999999</v>
      </c>
      <c r="I52">
        <v>0</v>
      </c>
      <c r="J52" t="s">
        <v>185</v>
      </c>
      <c r="K52" t="s">
        <v>239</v>
      </c>
      <c r="L52" t="s">
        <v>240</v>
      </c>
      <c r="M52" t="s">
        <v>243</v>
      </c>
      <c r="N52" t="s">
        <v>148</v>
      </c>
    </row>
    <row r="53" spans="1:17" ht="14.25" x14ac:dyDescent="0.45">
      <c r="A53" s="1" t="str">
        <f t="shared" si="0"/>
        <v>rail_elecArg-Chi</v>
      </c>
      <c r="B53" t="s">
        <v>199</v>
      </c>
      <c r="C53" t="s">
        <v>148</v>
      </c>
      <c r="D53" t="s">
        <v>134</v>
      </c>
      <c r="E53" t="s">
        <v>242</v>
      </c>
      <c r="F53" t="s">
        <v>178</v>
      </c>
      <c r="G53">
        <v>0.91666800000000004</v>
      </c>
      <c r="H53">
        <v>0.65800499999999995</v>
      </c>
      <c r="I53">
        <v>0</v>
      </c>
      <c r="J53" t="s">
        <v>195</v>
      </c>
      <c r="K53" t="s">
        <v>239</v>
      </c>
      <c r="L53" t="s">
        <v>240</v>
      </c>
      <c r="M53" t="s">
        <v>246</v>
      </c>
      <c r="N53" t="s">
        <v>250</v>
      </c>
    </row>
    <row r="54" spans="1:17" ht="14.25" x14ac:dyDescent="0.45">
      <c r="A54" s="1" t="str">
        <f t="shared" si="0"/>
        <v>residentialArg-Chi</v>
      </c>
      <c r="B54" t="s">
        <v>191</v>
      </c>
      <c r="C54" t="s">
        <v>148</v>
      </c>
      <c r="D54" t="s">
        <v>130</v>
      </c>
      <c r="E54" t="s">
        <v>245</v>
      </c>
      <c r="F54" t="s">
        <v>180</v>
      </c>
      <c r="G54">
        <v>0.94707300000000005</v>
      </c>
      <c r="H54">
        <v>1.185697</v>
      </c>
      <c r="I54">
        <v>0</v>
      </c>
      <c r="J54" t="s">
        <v>192</v>
      </c>
      <c r="K54" t="s">
        <v>239</v>
      </c>
      <c r="L54" t="s">
        <v>240</v>
      </c>
      <c r="M54" t="s">
        <v>243</v>
      </c>
      <c r="N54" t="s">
        <v>148</v>
      </c>
    </row>
    <row r="55" spans="1:17" ht="14.25" x14ac:dyDescent="0.45">
      <c r="A55" s="1" t="str">
        <f t="shared" si="0"/>
        <v>residential_elecArg-Chi</v>
      </c>
      <c r="B55" t="s">
        <v>193</v>
      </c>
      <c r="C55" t="s">
        <v>148</v>
      </c>
      <c r="D55" t="s">
        <v>130</v>
      </c>
      <c r="E55" t="s">
        <v>245</v>
      </c>
      <c r="F55" t="s">
        <v>180</v>
      </c>
      <c r="G55">
        <v>0.89685599999999999</v>
      </c>
      <c r="H55">
        <v>1.7812209999999999</v>
      </c>
      <c r="I55">
        <v>0</v>
      </c>
      <c r="J55" t="s">
        <v>192</v>
      </c>
      <c r="K55" t="s">
        <v>239</v>
      </c>
      <c r="L55" t="s">
        <v>240</v>
      </c>
      <c r="M55" t="s">
        <v>243</v>
      </c>
      <c r="N55" t="s">
        <v>148</v>
      </c>
    </row>
    <row r="56" spans="1:17" ht="14.25" x14ac:dyDescent="0.45">
      <c r="A56" s="1" t="str">
        <f t="shared" si="0"/>
        <v>roadArg-Chi</v>
      </c>
      <c r="B56" t="s">
        <v>200</v>
      </c>
      <c r="C56" t="s">
        <v>148</v>
      </c>
      <c r="D56" t="s">
        <v>130</v>
      </c>
      <c r="E56" t="s">
        <v>245</v>
      </c>
      <c r="F56" t="s">
        <v>180</v>
      </c>
      <c r="G56">
        <v>0.85178600000000004</v>
      </c>
      <c r="H56">
        <v>1.064044</v>
      </c>
      <c r="I56">
        <v>0</v>
      </c>
      <c r="J56" t="s">
        <v>195</v>
      </c>
      <c r="K56" t="s">
        <v>239</v>
      </c>
      <c r="L56" t="s">
        <v>240</v>
      </c>
      <c r="M56" t="s">
        <v>243</v>
      </c>
      <c r="N56" t="s">
        <v>148</v>
      </c>
    </row>
    <row r="57" spans="1:17" ht="14.25" x14ac:dyDescent="0.45">
      <c r="A57" s="1" t="str">
        <f t="shared" si="0"/>
        <v>road_dieselArg-Chi</v>
      </c>
      <c r="B57" t="s">
        <v>201</v>
      </c>
      <c r="C57" t="s">
        <v>148</v>
      </c>
      <c r="D57" t="s">
        <v>134</v>
      </c>
      <c r="E57" t="s">
        <v>177</v>
      </c>
      <c r="F57" t="s">
        <v>178</v>
      </c>
      <c r="G57">
        <v>0.84356799999999998</v>
      </c>
      <c r="H57">
        <v>0.46263300000000002</v>
      </c>
      <c r="I57">
        <v>4.1E-5</v>
      </c>
      <c r="J57" t="s">
        <v>195</v>
      </c>
      <c r="K57" t="s">
        <v>239</v>
      </c>
      <c r="L57" t="s">
        <v>240</v>
      </c>
      <c r="M57" t="s">
        <v>246</v>
      </c>
      <c r="N57" t="s">
        <v>250</v>
      </c>
    </row>
    <row r="58" spans="1:17" ht="14.25" x14ac:dyDescent="0.45">
      <c r="A58" s="1" t="str">
        <f t="shared" si="0"/>
        <v>road_gasolineArg-Chi</v>
      </c>
      <c r="B58" t="s">
        <v>202</v>
      </c>
      <c r="C58" t="s">
        <v>148</v>
      </c>
      <c r="D58" t="s">
        <v>0</v>
      </c>
      <c r="E58" t="s">
        <v>177</v>
      </c>
      <c r="F58" t="s">
        <v>180</v>
      </c>
      <c r="G58">
        <v>0.82877400000000001</v>
      </c>
      <c r="H58">
        <v>2.5440309999999999</v>
      </c>
      <c r="I58">
        <v>6.0999999999999999E-5</v>
      </c>
      <c r="J58" t="s">
        <v>195</v>
      </c>
      <c r="K58" t="s">
        <v>249</v>
      </c>
      <c r="L58" t="s">
        <v>240</v>
      </c>
      <c r="M58" t="s">
        <v>243</v>
      </c>
      <c r="N58" t="s">
        <v>148</v>
      </c>
    </row>
    <row r="59" spans="1:17" ht="14.25" x14ac:dyDescent="0.45">
      <c r="A59" s="1" t="str">
        <f t="shared" si="0"/>
        <v>agricultureAsia_central</v>
      </c>
      <c r="B59" t="s">
        <v>176</v>
      </c>
      <c r="C59" t="s">
        <v>149</v>
      </c>
      <c r="D59" t="s">
        <v>3</v>
      </c>
      <c r="E59" t="s">
        <v>177</v>
      </c>
      <c r="F59" t="s">
        <v>181</v>
      </c>
      <c r="G59">
        <v>0.95137499999999997</v>
      </c>
      <c r="H59">
        <v>1.309258</v>
      </c>
      <c r="I59">
        <v>0</v>
      </c>
      <c r="J59" t="s">
        <v>179</v>
      </c>
      <c r="K59" t="s">
        <v>239</v>
      </c>
      <c r="L59" t="s">
        <v>240</v>
      </c>
      <c r="M59" t="s">
        <v>241</v>
      </c>
      <c r="N59" t="s">
        <v>241</v>
      </c>
    </row>
    <row r="60" spans="1:17" ht="14.25" x14ac:dyDescent="0.45">
      <c r="A60" s="1" t="str">
        <f t="shared" si="0"/>
        <v>chemicalAsia_central</v>
      </c>
      <c r="B60" t="s">
        <v>184</v>
      </c>
      <c r="C60" t="s">
        <v>149</v>
      </c>
      <c r="D60" t="s">
        <v>132</v>
      </c>
      <c r="E60" t="s">
        <v>177</v>
      </c>
      <c r="F60" t="s">
        <v>180</v>
      </c>
      <c r="G60">
        <v>0.89248700000000003</v>
      </c>
      <c r="H60">
        <v>2.939924</v>
      </c>
      <c r="I60">
        <v>6.9999999999999999E-6</v>
      </c>
      <c r="J60" t="s">
        <v>185</v>
      </c>
      <c r="K60" t="s">
        <v>249</v>
      </c>
      <c r="L60" t="s">
        <v>240</v>
      </c>
      <c r="M60" t="s">
        <v>243</v>
      </c>
      <c r="N60" t="s">
        <v>149</v>
      </c>
    </row>
    <row r="61" spans="1:17" ht="14.25" x14ac:dyDescent="0.45">
      <c r="A61" s="1" t="str">
        <f t="shared" si="0"/>
        <v>commercialAsia_central</v>
      </c>
      <c r="B61" t="s">
        <v>182</v>
      </c>
      <c r="C61" t="s">
        <v>149</v>
      </c>
      <c r="D61" t="s">
        <v>0</v>
      </c>
      <c r="E61" t="s">
        <v>245</v>
      </c>
      <c r="F61" t="s">
        <v>180</v>
      </c>
      <c r="G61">
        <v>0.73209000000000002</v>
      </c>
      <c r="H61">
        <v>0.80996299999999999</v>
      </c>
      <c r="I61">
        <v>0</v>
      </c>
      <c r="J61" t="s">
        <v>179</v>
      </c>
      <c r="K61" t="s">
        <v>239</v>
      </c>
      <c r="L61" t="s">
        <v>240</v>
      </c>
      <c r="M61" t="s">
        <v>243</v>
      </c>
      <c r="N61" t="s">
        <v>149</v>
      </c>
    </row>
    <row r="62" spans="1:17" ht="14.25" x14ac:dyDescent="0.45">
      <c r="A62" s="1" t="str">
        <f t="shared" si="0"/>
        <v>commercial_elecAsia_central</v>
      </c>
      <c r="B62" t="s">
        <v>183</v>
      </c>
      <c r="C62" t="s">
        <v>149</v>
      </c>
      <c r="D62" t="s">
        <v>0</v>
      </c>
      <c r="E62" t="s">
        <v>177</v>
      </c>
      <c r="F62" t="s">
        <v>180</v>
      </c>
      <c r="G62">
        <v>0.89836899999999997</v>
      </c>
      <c r="H62">
        <v>2.1374219999999999</v>
      </c>
      <c r="I62">
        <v>6.0000000000000002E-6</v>
      </c>
      <c r="J62" t="s">
        <v>179</v>
      </c>
      <c r="K62" t="s">
        <v>249</v>
      </c>
      <c r="L62" t="s">
        <v>240</v>
      </c>
      <c r="M62" t="s">
        <v>243</v>
      </c>
      <c r="N62" t="s">
        <v>149</v>
      </c>
    </row>
    <row r="63" spans="1:17" ht="14.25" x14ac:dyDescent="0.45">
      <c r="A63" s="1" t="str">
        <f t="shared" si="0"/>
        <v>domestic aviationAsia_central</v>
      </c>
      <c r="B63" t="s">
        <v>194</v>
      </c>
      <c r="C63" t="s">
        <v>149</v>
      </c>
      <c r="D63" t="s">
        <v>0</v>
      </c>
      <c r="E63" t="s">
        <v>177</v>
      </c>
      <c r="F63" t="s">
        <v>181</v>
      </c>
      <c r="G63">
        <v>0.58938000000000001</v>
      </c>
      <c r="H63">
        <v>0.75036700000000001</v>
      </c>
      <c r="I63">
        <v>3.5200000000000001E-3</v>
      </c>
      <c r="J63" t="s">
        <v>195</v>
      </c>
      <c r="K63" t="s">
        <v>239</v>
      </c>
      <c r="L63" t="s">
        <v>244</v>
      </c>
      <c r="M63" t="s">
        <v>241</v>
      </c>
      <c r="N63" t="s">
        <v>241</v>
      </c>
    </row>
    <row r="64" spans="1:17" ht="14.25" x14ac:dyDescent="0.45">
      <c r="A64" s="1" t="str">
        <f t="shared" si="0"/>
        <v>domestic shipsAsia_central</v>
      </c>
      <c r="B64" t="s">
        <v>196</v>
      </c>
      <c r="C64" t="s">
        <v>149</v>
      </c>
      <c r="D64" t="s">
        <v>134</v>
      </c>
      <c r="E64" t="s">
        <v>177</v>
      </c>
      <c r="F64" t="s">
        <v>181</v>
      </c>
      <c r="G64">
        <v>0.85282500000000006</v>
      </c>
      <c r="H64">
        <v>0.79090300000000002</v>
      </c>
      <c r="I64">
        <v>3.1000000000000001E-5</v>
      </c>
      <c r="J64" t="s">
        <v>195</v>
      </c>
      <c r="K64" t="s">
        <v>239</v>
      </c>
      <c r="L64" t="s">
        <v>240</v>
      </c>
      <c r="M64" t="s">
        <v>241</v>
      </c>
      <c r="N64" t="s">
        <v>241</v>
      </c>
    </row>
    <row r="65" spans="1:14" ht="14.25" x14ac:dyDescent="0.45">
      <c r="A65" s="1" t="str">
        <f t="shared" si="0"/>
        <v>international aviationAsia_central</v>
      </c>
      <c r="B65" t="s">
        <v>197</v>
      </c>
      <c r="C65" t="s">
        <v>149</v>
      </c>
      <c r="D65" t="s">
        <v>0</v>
      </c>
      <c r="E65" t="s">
        <v>245</v>
      </c>
      <c r="F65" t="s">
        <v>180</v>
      </c>
      <c r="G65">
        <v>0.75372499999999998</v>
      </c>
      <c r="H65">
        <v>0.83646600000000004</v>
      </c>
      <c r="I65">
        <v>0</v>
      </c>
      <c r="J65" t="s">
        <v>195</v>
      </c>
      <c r="K65" t="s">
        <v>239</v>
      </c>
      <c r="L65" t="s">
        <v>240</v>
      </c>
      <c r="M65" t="s">
        <v>243</v>
      </c>
      <c r="N65" t="s">
        <v>149</v>
      </c>
    </row>
    <row r="66" spans="1:14" ht="14.25" x14ac:dyDescent="0.45">
      <c r="A66" s="1" t="str">
        <f t="shared" si="0"/>
        <v>international shipsAsia_central</v>
      </c>
      <c r="B66" t="s">
        <v>198</v>
      </c>
      <c r="C66" t="s">
        <v>149</v>
      </c>
      <c r="D66" t="s">
        <v>134</v>
      </c>
      <c r="E66" t="s">
        <v>245</v>
      </c>
      <c r="F66" t="s">
        <v>178</v>
      </c>
      <c r="G66">
        <v>0.83365500000000003</v>
      </c>
      <c r="H66">
        <v>1.3249550000000001</v>
      </c>
      <c r="I66">
        <v>0</v>
      </c>
      <c r="J66" t="s">
        <v>195</v>
      </c>
      <c r="K66" t="s">
        <v>239</v>
      </c>
      <c r="L66" t="s">
        <v>240</v>
      </c>
      <c r="M66" t="s">
        <v>246</v>
      </c>
      <c r="N66" t="s">
        <v>252</v>
      </c>
    </row>
    <row r="67" spans="1:14" ht="14.25" x14ac:dyDescent="0.45">
      <c r="A67" s="1" t="str">
        <f t="shared" ref="A67:A130" si="1">B67&amp;C67</f>
        <v>iron and steelAsia_central</v>
      </c>
      <c r="B67" t="s">
        <v>186</v>
      </c>
      <c r="C67" t="s">
        <v>149</v>
      </c>
      <c r="D67" t="s">
        <v>0</v>
      </c>
      <c r="E67" t="s">
        <v>245</v>
      </c>
      <c r="F67" t="s">
        <v>178</v>
      </c>
      <c r="G67">
        <v>0.84182999999999997</v>
      </c>
      <c r="H67">
        <v>0.380075</v>
      </c>
      <c r="I67">
        <v>0</v>
      </c>
      <c r="J67" t="s">
        <v>185</v>
      </c>
      <c r="K67" t="s">
        <v>239</v>
      </c>
      <c r="L67" t="s">
        <v>240</v>
      </c>
      <c r="M67" t="s">
        <v>246</v>
      </c>
      <c r="N67" t="s">
        <v>252</v>
      </c>
    </row>
    <row r="68" spans="1:14" ht="14.25" x14ac:dyDescent="0.45">
      <c r="A68" s="1" t="str">
        <f t="shared" si="1"/>
        <v>non-ferrous metalsAsia_central</v>
      </c>
      <c r="B68" t="s">
        <v>187</v>
      </c>
      <c r="C68" t="s">
        <v>149</v>
      </c>
      <c r="D68" t="s">
        <v>132</v>
      </c>
      <c r="E68" t="s">
        <v>177</v>
      </c>
      <c r="F68" t="s">
        <v>181</v>
      </c>
      <c r="G68">
        <v>0.916709</v>
      </c>
      <c r="H68">
        <v>1.1788970000000001</v>
      </c>
      <c r="I68">
        <v>1.9999999999999999E-6</v>
      </c>
      <c r="J68" t="s">
        <v>185</v>
      </c>
      <c r="K68" t="s">
        <v>239</v>
      </c>
      <c r="L68" t="s">
        <v>240</v>
      </c>
      <c r="M68" t="s">
        <v>241</v>
      </c>
      <c r="N68" t="s">
        <v>241</v>
      </c>
    </row>
    <row r="69" spans="1:14" ht="14.25" x14ac:dyDescent="0.45">
      <c r="A69" s="1" t="str">
        <f t="shared" si="1"/>
        <v>non-metalsAsia_central</v>
      </c>
      <c r="B69" t="s">
        <v>188</v>
      </c>
      <c r="C69" t="s">
        <v>149</v>
      </c>
      <c r="D69" t="s">
        <v>0</v>
      </c>
      <c r="E69" t="s">
        <v>177</v>
      </c>
      <c r="F69" t="s">
        <v>180</v>
      </c>
      <c r="G69">
        <v>0.93345299999999998</v>
      </c>
      <c r="H69">
        <v>6.0583400000000003</v>
      </c>
      <c r="I69">
        <v>9.9999999999999995E-7</v>
      </c>
      <c r="J69" t="s">
        <v>185</v>
      </c>
      <c r="K69" t="s">
        <v>248</v>
      </c>
      <c r="L69" t="s">
        <v>240</v>
      </c>
      <c r="M69" t="s">
        <v>243</v>
      </c>
      <c r="N69" t="s">
        <v>149</v>
      </c>
    </row>
    <row r="70" spans="1:14" ht="14.25" x14ac:dyDescent="0.45">
      <c r="A70" s="1" t="str">
        <f t="shared" si="1"/>
        <v>other industryAsia_central</v>
      </c>
      <c r="B70" t="s">
        <v>189</v>
      </c>
      <c r="C70" t="s">
        <v>149</v>
      </c>
      <c r="D70" t="s">
        <v>132</v>
      </c>
      <c r="E70" t="s">
        <v>177</v>
      </c>
      <c r="F70" t="s">
        <v>180</v>
      </c>
      <c r="G70">
        <v>0.82820899999999997</v>
      </c>
      <c r="H70">
        <v>-7.3518569999999999</v>
      </c>
      <c r="I70">
        <v>6.2000000000000003E-5</v>
      </c>
      <c r="J70" t="s">
        <v>185</v>
      </c>
      <c r="K70" t="s">
        <v>248</v>
      </c>
      <c r="L70" t="s">
        <v>240</v>
      </c>
      <c r="M70" t="s">
        <v>243</v>
      </c>
      <c r="N70" t="s">
        <v>149</v>
      </c>
    </row>
    <row r="71" spans="1:14" ht="14.25" x14ac:dyDescent="0.45">
      <c r="A71" s="1" t="str">
        <f t="shared" si="1"/>
        <v>pulp and paperAsia_central</v>
      </c>
      <c r="B71" t="s">
        <v>190</v>
      </c>
      <c r="C71" t="s">
        <v>149</v>
      </c>
      <c r="D71" t="s">
        <v>0</v>
      </c>
      <c r="E71" t="s">
        <v>177</v>
      </c>
      <c r="F71" t="s">
        <v>180</v>
      </c>
      <c r="G71">
        <v>0.88639400000000002</v>
      </c>
      <c r="H71">
        <v>2.7213419999999999</v>
      </c>
      <c r="I71">
        <v>9.0000000000000002E-6</v>
      </c>
      <c r="J71" t="s">
        <v>185</v>
      </c>
      <c r="K71" t="s">
        <v>249</v>
      </c>
      <c r="L71" t="s">
        <v>240</v>
      </c>
      <c r="M71" t="s">
        <v>243</v>
      </c>
      <c r="N71" t="s">
        <v>149</v>
      </c>
    </row>
    <row r="72" spans="1:14" ht="14.25" x14ac:dyDescent="0.45">
      <c r="A72" s="1" t="str">
        <f t="shared" si="1"/>
        <v>rail_elecAsia_central</v>
      </c>
      <c r="B72" t="s">
        <v>199</v>
      </c>
      <c r="C72" t="s">
        <v>149</v>
      </c>
      <c r="D72" t="s">
        <v>134</v>
      </c>
      <c r="E72" t="s">
        <v>177</v>
      </c>
      <c r="F72" t="s">
        <v>180</v>
      </c>
      <c r="G72">
        <v>0.72341299999999997</v>
      </c>
      <c r="H72">
        <v>1.7282960000000001</v>
      </c>
      <c r="I72">
        <v>5.5599999999999996E-4</v>
      </c>
      <c r="J72" t="s">
        <v>195</v>
      </c>
      <c r="K72" t="s">
        <v>239</v>
      </c>
      <c r="L72" t="s">
        <v>240</v>
      </c>
      <c r="M72" t="s">
        <v>243</v>
      </c>
      <c r="N72" t="s">
        <v>149</v>
      </c>
    </row>
    <row r="73" spans="1:14" ht="14.25" x14ac:dyDescent="0.45">
      <c r="A73" s="1" t="str">
        <f t="shared" si="1"/>
        <v>residentialAsia_central</v>
      </c>
      <c r="B73" t="s">
        <v>191</v>
      </c>
      <c r="C73" t="s">
        <v>149</v>
      </c>
      <c r="D73" t="s">
        <v>3</v>
      </c>
      <c r="E73" t="s">
        <v>245</v>
      </c>
      <c r="F73" t="s">
        <v>180</v>
      </c>
      <c r="G73">
        <v>0.84231199999999995</v>
      </c>
      <c r="H73">
        <v>1.3996580000000001</v>
      </c>
      <c r="I73">
        <v>0</v>
      </c>
      <c r="J73" t="s">
        <v>192</v>
      </c>
      <c r="K73" t="s">
        <v>239</v>
      </c>
      <c r="L73" t="s">
        <v>240</v>
      </c>
      <c r="M73" t="s">
        <v>243</v>
      </c>
      <c r="N73" t="s">
        <v>149</v>
      </c>
    </row>
    <row r="74" spans="1:14" ht="14.25" x14ac:dyDescent="0.45">
      <c r="A74" s="1" t="str">
        <f t="shared" si="1"/>
        <v>residential_elecAsia_central</v>
      </c>
      <c r="B74" t="s">
        <v>193</v>
      </c>
      <c r="C74" t="s">
        <v>149</v>
      </c>
      <c r="D74" t="s">
        <v>0</v>
      </c>
      <c r="E74" t="s">
        <v>177</v>
      </c>
      <c r="F74" t="s">
        <v>180</v>
      </c>
      <c r="G74">
        <v>0.93313500000000005</v>
      </c>
      <c r="H74">
        <v>1.059212</v>
      </c>
      <c r="I74">
        <v>9.9999999999999995E-7</v>
      </c>
      <c r="J74" t="s">
        <v>192</v>
      </c>
      <c r="K74" t="s">
        <v>239</v>
      </c>
      <c r="L74" t="s">
        <v>240</v>
      </c>
      <c r="M74" t="s">
        <v>243</v>
      </c>
      <c r="N74" t="s">
        <v>149</v>
      </c>
    </row>
    <row r="75" spans="1:14" ht="14.25" x14ac:dyDescent="0.45">
      <c r="A75" s="1" t="str">
        <f t="shared" si="1"/>
        <v>roadAsia_central</v>
      </c>
      <c r="B75" t="s">
        <v>200</v>
      </c>
      <c r="C75" t="s">
        <v>149</v>
      </c>
      <c r="D75" t="s">
        <v>130</v>
      </c>
      <c r="E75" t="s">
        <v>177</v>
      </c>
      <c r="F75" t="s">
        <v>180</v>
      </c>
      <c r="G75">
        <v>0.82949300000000004</v>
      </c>
      <c r="H75">
        <v>1.7300660000000001</v>
      </c>
      <c r="I75">
        <v>6.0000000000000002E-5</v>
      </c>
      <c r="J75" t="s">
        <v>195</v>
      </c>
      <c r="K75" t="s">
        <v>239</v>
      </c>
      <c r="L75" t="s">
        <v>240</v>
      </c>
      <c r="M75" t="s">
        <v>243</v>
      </c>
      <c r="N75" t="s">
        <v>149</v>
      </c>
    </row>
    <row r="76" spans="1:14" ht="14.25" x14ac:dyDescent="0.45">
      <c r="A76" s="1" t="str">
        <f t="shared" si="1"/>
        <v>road_dieselAsia_central</v>
      </c>
      <c r="B76" t="s">
        <v>201</v>
      </c>
      <c r="C76" t="s">
        <v>149</v>
      </c>
      <c r="D76" t="s">
        <v>134</v>
      </c>
      <c r="E76" t="s">
        <v>177</v>
      </c>
      <c r="F76" t="s">
        <v>178</v>
      </c>
      <c r="G76">
        <v>0.82554300000000003</v>
      </c>
      <c r="H76">
        <v>1.9876990000000001</v>
      </c>
      <c r="I76">
        <v>6.7000000000000002E-5</v>
      </c>
      <c r="J76" t="s">
        <v>195</v>
      </c>
      <c r="K76" t="s">
        <v>239</v>
      </c>
      <c r="L76" t="s">
        <v>240</v>
      </c>
      <c r="M76" t="s">
        <v>246</v>
      </c>
      <c r="N76" t="s">
        <v>252</v>
      </c>
    </row>
    <row r="77" spans="1:14" ht="14.25" x14ac:dyDescent="0.45">
      <c r="A77" s="1" t="str">
        <f t="shared" si="1"/>
        <v>road_gasolineAsia_central</v>
      </c>
      <c r="B77" t="s">
        <v>202</v>
      </c>
      <c r="C77" t="s">
        <v>149</v>
      </c>
      <c r="D77" t="s">
        <v>0</v>
      </c>
      <c r="E77" t="s">
        <v>245</v>
      </c>
      <c r="F77" t="s">
        <v>180</v>
      </c>
      <c r="G77">
        <v>0.93330000000000002</v>
      </c>
      <c r="H77">
        <v>0.54308800000000002</v>
      </c>
      <c r="I77">
        <v>0</v>
      </c>
      <c r="J77" t="s">
        <v>195</v>
      </c>
      <c r="K77" t="s">
        <v>239</v>
      </c>
      <c r="L77" t="s">
        <v>240</v>
      </c>
      <c r="M77" t="s">
        <v>243</v>
      </c>
      <c r="N77" t="s">
        <v>149</v>
      </c>
    </row>
    <row r="78" spans="1:14" ht="14.25" x14ac:dyDescent="0.45">
      <c r="A78" s="1" t="str">
        <f t="shared" si="1"/>
        <v>agricultureAsia_east</v>
      </c>
      <c r="B78" t="s">
        <v>176</v>
      </c>
      <c r="C78" t="s">
        <v>150</v>
      </c>
      <c r="D78" t="s">
        <v>135</v>
      </c>
      <c r="E78" t="s">
        <v>242</v>
      </c>
      <c r="F78" t="s">
        <v>180</v>
      </c>
      <c r="G78">
        <v>0.924593</v>
      </c>
      <c r="H78">
        <v>1.5227040000000001</v>
      </c>
      <c r="I78">
        <v>0</v>
      </c>
      <c r="J78" t="s">
        <v>179</v>
      </c>
      <c r="K78" t="s">
        <v>239</v>
      </c>
      <c r="L78" t="s">
        <v>240</v>
      </c>
      <c r="M78" t="s">
        <v>243</v>
      </c>
      <c r="N78" t="s">
        <v>150</v>
      </c>
    </row>
    <row r="79" spans="1:14" ht="14.25" x14ac:dyDescent="0.45">
      <c r="A79" s="1" t="str">
        <f t="shared" si="1"/>
        <v>chemicalAsia_east</v>
      </c>
      <c r="B79" t="s">
        <v>184</v>
      </c>
      <c r="C79" t="s">
        <v>150</v>
      </c>
      <c r="D79" t="s">
        <v>0</v>
      </c>
      <c r="E79" t="s">
        <v>245</v>
      </c>
      <c r="F79" t="s">
        <v>180</v>
      </c>
      <c r="G79">
        <v>0.864734</v>
      </c>
      <c r="H79">
        <v>0.85073399999999999</v>
      </c>
      <c r="I79">
        <v>0</v>
      </c>
      <c r="J79" t="s">
        <v>185</v>
      </c>
      <c r="K79" t="s">
        <v>239</v>
      </c>
      <c r="L79" t="s">
        <v>240</v>
      </c>
      <c r="M79" t="s">
        <v>243</v>
      </c>
      <c r="N79" t="s">
        <v>150</v>
      </c>
    </row>
    <row r="80" spans="1:14" ht="14.25" x14ac:dyDescent="0.45">
      <c r="A80" s="1" t="str">
        <f t="shared" si="1"/>
        <v>commercialAsia_east</v>
      </c>
      <c r="B80" t="s">
        <v>182</v>
      </c>
      <c r="C80" t="s">
        <v>150</v>
      </c>
      <c r="D80" t="s">
        <v>134</v>
      </c>
      <c r="E80" t="s">
        <v>177</v>
      </c>
      <c r="F80" t="s">
        <v>180</v>
      </c>
      <c r="G80">
        <v>0.73673599999999995</v>
      </c>
      <c r="H80">
        <v>-0.57489400000000002</v>
      </c>
      <c r="I80">
        <v>4.4200000000000001E-4</v>
      </c>
      <c r="J80" t="s">
        <v>179</v>
      </c>
      <c r="K80" t="s">
        <v>248</v>
      </c>
      <c r="L80" t="s">
        <v>240</v>
      </c>
      <c r="M80" t="s">
        <v>243</v>
      </c>
      <c r="N80" t="s">
        <v>150</v>
      </c>
    </row>
    <row r="81" spans="1:14" ht="14.25" x14ac:dyDescent="0.45">
      <c r="A81" s="1" t="str">
        <f t="shared" si="1"/>
        <v>commercial_elecAsia_east</v>
      </c>
      <c r="B81" t="s">
        <v>183</v>
      </c>
      <c r="C81" t="s">
        <v>150</v>
      </c>
      <c r="D81" t="s">
        <v>0</v>
      </c>
      <c r="E81" t="s">
        <v>242</v>
      </c>
      <c r="F81" t="s">
        <v>180</v>
      </c>
      <c r="G81">
        <v>0.86899800000000005</v>
      </c>
      <c r="H81">
        <v>2.2112590000000001</v>
      </c>
      <c r="I81">
        <v>0</v>
      </c>
      <c r="J81" t="s">
        <v>179</v>
      </c>
      <c r="K81" t="s">
        <v>249</v>
      </c>
      <c r="L81" t="s">
        <v>240</v>
      </c>
      <c r="M81" t="s">
        <v>243</v>
      </c>
      <c r="N81" t="s">
        <v>150</v>
      </c>
    </row>
    <row r="82" spans="1:14" ht="14.25" x14ac:dyDescent="0.45">
      <c r="A82" s="1" t="str">
        <f t="shared" si="1"/>
        <v>domestic aviationAsia_east</v>
      </c>
      <c r="B82" t="s">
        <v>194</v>
      </c>
      <c r="C82" t="s">
        <v>150</v>
      </c>
      <c r="D82" t="s">
        <v>0</v>
      </c>
      <c r="E82" t="s">
        <v>177</v>
      </c>
      <c r="F82" t="s">
        <v>180</v>
      </c>
      <c r="G82">
        <v>0.84148800000000001</v>
      </c>
      <c r="H82">
        <v>2.2953109999999999</v>
      </c>
      <c r="I82">
        <v>4.3000000000000002E-5</v>
      </c>
      <c r="J82" t="s">
        <v>195</v>
      </c>
      <c r="K82" t="s">
        <v>249</v>
      </c>
      <c r="L82" t="s">
        <v>240</v>
      </c>
      <c r="M82" t="s">
        <v>243</v>
      </c>
      <c r="N82" t="s">
        <v>150</v>
      </c>
    </row>
    <row r="83" spans="1:14" ht="14.25" x14ac:dyDescent="0.45">
      <c r="A83" s="1" t="str">
        <f t="shared" si="1"/>
        <v>domestic shipsAsia_east</v>
      </c>
      <c r="B83" t="s">
        <v>196</v>
      </c>
      <c r="C83" t="s">
        <v>150</v>
      </c>
      <c r="D83" t="s">
        <v>134</v>
      </c>
      <c r="E83" t="s">
        <v>245</v>
      </c>
      <c r="F83" t="s">
        <v>180</v>
      </c>
      <c r="G83">
        <v>0.88467700000000005</v>
      </c>
      <c r="H83">
        <v>-1.99447</v>
      </c>
      <c r="I83">
        <v>0</v>
      </c>
      <c r="J83" t="s">
        <v>195</v>
      </c>
      <c r="K83" t="s">
        <v>248</v>
      </c>
      <c r="L83" t="s">
        <v>240</v>
      </c>
      <c r="M83" t="s">
        <v>243</v>
      </c>
      <c r="N83" t="s">
        <v>150</v>
      </c>
    </row>
    <row r="84" spans="1:14" ht="14.25" x14ac:dyDescent="0.45">
      <c r="A84" s="1" t="str">
        <f t="shared" si="1"/>
        <v>international aviationAsia_east</v>
      </c>
      <c r="B84" t="s">
        <v>197</v>
      </c>
      <c r="C84" t="s">
        <v>150</v>
      </c>
      <c r="D84" t="s">
        <v>134</v>
      </c>
      <c r="E84" t="s">
        <v>242</v>
      </c>
      <c r="F84" t="s">
        <v>180</v>
      </c>
      <c r="G84">
        <v>0.99028499999999997</v>
      </c>
      <c r="H84">
        <v>1.1692039999999999</v>
      </c>
      <c r="I84">
        <v>0</v>
      </c>
      <c r="J84" t="s">
        <v>195</v>
      </c>
      <c r="K84" t="s">
        <v>239</v>
      </c>
      <c r="L84" t="s">
        <v>240</v>
      </c>
      <c r="M84" t="s">
        <v>243</v>
      </c>
      <c r="N84" t="s">
        <v>150</v>
      </c>
    </row>
    <row r="85" spans="1:14" ht="14.25" x14ac:dyDescent="0.45">
      <c r="A85" s="1" t="str">
        <f t="shared" si="1"/>
        <v>international shipsAsia_east</v>
      </c>
      <c r="B85" t="s">
        <v>198</v>
      </c>
      <c r="C85" t="s">
        <v>150</v>
      </c>
      <c r="D85" t="s">
        <v>134</v>
      </c>
      <c r="E85" t="s">
        <v>242</v>
      </c>
      <c r="F85" t="s">
        <v>180</v>
      </c>
      <c r="G85">
        <v>0.93204299999999995</v>
      </c>
      <c r="H85">
        <v>0.62184600000000001</v>
      </c>
      <c r="I85">
        <v>0</v>
      </c>
      <c r="J85" t="s">
        <v>195</v>
      </c>
      <c r="K85" t="s">
        <v>239</v>
      </c>
      <c r="L85" t="s">
        <v>240</v>
      </c>
      <c r="M85" t="s">
        <v>243</v>
      </c>
      <c r="N85" t="s">
        <v>150</v>
      </c>
    </row>
    <row r="86" spans="1:14" ht="14.25" x14ac:dyDescent="0.45">
      <c r="A86" s="1" t="str">
        <f t="shared" si="1"/>
        <v>iron and steelAsia_east</v>
      </c>
      <c r="B86" t="s">
        <v>186</v>
      </c>
      <c r="C86" t="s">
        <v>150</v>
      </c>
      <c r="D86" t="s">
        <v>132</v>
      </c>
      <c r="E86" t="s">
        <v>242</v>
      </c>
      <c r="F86" t="s">
        <v>180</v>
      </c>
      <c r="G86">
        <v>0.98924800000000002</v>
      </c>
      <c r="H86">
        <v>0.96607900000000002</v>
      </c>
      <c r="I86">
        <v>0</v>
      </c>
      <c r="J86" t="s">
        <v>185</v>
      </c>
      <c r="K86" t="s">
        <v>239</v>
      </c>
      <c r="L86" t="s">
        <v>240</v>
      </c>
      <c r="M86" t="s">
        <v>243</v>
      </c>
      <c r="N86" t="s">
        <v>150</v>
      </c>
    </row>
    <row r="87" spans="1:14" ht="14.25" x14ac:dyDescent="0.45">
      <c r="A87" s="1" t="str">
        <f t="shared" si="1"/>
        <v>non-ferrous metalsAsia_east</v>
      </c>
      <c r="B87" t="s">
        <v>187</v>
      </c>
      <c r="C87" t="s">
        <v>150</v>
      </c>
      <c r="D87" t="s">
        <v>132</v>
      </c>
      <c r="E87" t="s">
        <v>242</v>
      </c>
      <c r="F87" t="s">
        <v>180</v>
      </c>
      <c r="G87">
        <v>0.98355400000000004</v>
      </c>
      <c r="H87">
        <v>1.438928</v>
      </c>
      <c r="I87">
        <v>0</v>
      </c>
      <c r="J87" t="s">
        <v>185</v>
      </c>
      <c r="K87" t="s">
        <v>239</v>
      </c>
      <c r="L87" t="s">
        <v>240</v>
      </c>
      <c r="M87" t="s">
        <v>243</v>
      </c>
      <c r="N87" t="s">
        <v>150</v>
      </c>
    </row>
    <row r="88" spans="1:14" ht="14.25" x14ac:dyDescent="0.45">
      <c r="A88" s="1" t="str">
        <f t="shared" si="1"/>
        <v>non-metalsAsia_east</v>
      </c>
      <c r="B88" t="s">
        <v>188</v>
      </c>
      <c r="C88" t="s">
        <v>150</v>
      </c>
      <c r="D88" t="s">
        <v>132</v>
      </c>
      <c r="E88" t="s">
        <v>242</v>
      </c>
      <c r="F88" t="s">
        <v>180</v>
      </c>
      <c r="G88">
        <v>0.81165900000000002</v>
      </c>
      <c r="H88">
        <v>0.51703699999999997</v>
      </c>
      <c r="I88">
        <v>0</v>
      </c>
      <c r="J88" t="s">
        <v>185</v>
      </c>
      <c r="K88" t="s">
        <v>239</v>
      </c>
      <c r="L88" t="s">
        <v>240</v>
      </c>
      <c r="M88" t="s">
        <v>243</v>
      </c>
      <c r="N88" t="s">
        <v>150</v>
      </c>
    </row>
    <row r="89" spans="1:14" ht="14.25" x14ac:dyDescent="0.45">
      <c r="A89" s="1" t="str">
        <f t="shared" si="1"/>
        <v>other industryAsia_east</v>
      </c>
      <c r="B89" t="s">
        <v>189</v>
      </c>
      <c r="C89" t="s">
        <v>150</v>
      </c>
      <c r="D89" t="s">
        <v>132</v>
      </c>
      <c r="E89" t="s">
        <v>242</v>
      </c>
      <c r="F89" t="s">
        <v>180</v>
      </c>
      <c r="G89">
        <v>0.88993900000000004</v>
      </c>
      <c r="H89">
        <v>0.49964399999999998</v>
      </c>
      <c r="I89">
        <v>0</v>
      </c>
      <c r="J89" t="s">
        <v>185</v>
      </c>
      <c r="K89" t="s">
        <v>239</v>
      </c>
      <c r="L89" t="s">
        <v>240</v>
      </c>
      <c r="M89" t="s">
        <v>243</v>
      </c>
      <c r="N89" t="s">
        <v>150</v>
      </c>
    </row>
    <row r="90" spans="1:14" ht="14.25" x14ac:dyDescent="0.45">
      <c r="A90" s="1" t="str">
        <f t="shared" si="1"/>
        <v>pulp and paperAsia_east</v>
      </c>
      <c r="B90" t="s">
        <v>190</v>
      </c>
      <c r="C90" t="s">
        <v>150</v>
      </c>
      <c r="D90" t="s">
        <v>132</v>
      </c>
      <c r="E90" t="s">
        <v>242</v>
      </c>
      <c r="F90" t="s">
        <v>180</v>
      </c>
      <c r="G90">
        <v>0.95061099999999998</v>
      </c>
      <c r="H90">
        <v>0.97235199999999999</v>
      </c>
      <c r="I90">
        <v>0</v>
      </c>
      <c r="J90" t="s">
        <v>185</v>
      </c>
      <c r="K90" t="s">
        <v>239</v>
      </c>
      <c r="L90" t="s">
        <v>240</v>
      </c>
      <c r="M90" t="s">
        <v>243</v>
      </c>
      <c r="N90" t="s">
        <v>150</v>
      </c>
    </row>
    <row r="91" spans="1:14" ht="14.25" x14ac:dyDescent="0.45">
      <c r="A91" s="1" t="str">
        <f t="shared" si="1"/>
        <v>rail_elecAsia_east</v>
      </c>
      <c r="B91" t="s">
        <v>199</v>
      </c>
      <c r="C91" t="s">
        <v>150</v>
      </c>
      <c r="D91" t="s">
        <v>0</v>
      </c>
      <c r="E91" t="s">
        <v>177</v>
      </c>
      <c r="F91" t="s">
        <v>181</v>
      </c>
      <c r="G91">
        <v>0.98321499999999995</v>
      </c>
      <c r="H91">
        <v>0.96397900000000003</v>
      </c>
      <c r="I91">
        <v>0</v>
      </c>
      <c r="J91" t="s">
        <v>195</v>
      </c>
      <c r="K91" t="s">
        <v>239</v>
      </c>
      <c r="L91" t="s">
        <v>240</v>
      </c>
      <c r="M91" t="s">
        <v>241</v>
      </c>
      <c r="N91" t="s">
        <v>241</v>
      </c>
    </row>
    <row r="92" spans="1:14" ht="14.25" x14ac:dyDescent="0.45">
      <c r="A92" s="1" t="str">
        <f t="shared" si="1"/>
        <v>residentialAsia_east</v>
      </c>
      <c r="B92" t="s">
        <v>191</v>
      </c>
      <c r="C92" t="s">
        <v>150</v>
      </c>
      <c r="D92" t="s">
        <v>3</v>
      </c>
      <c r="E92" t="s">
        <v>242</v>
      </c>
      <c r="F92" t="s">
        <v>180</v>
      </c>
      <c r="G92">
        <v>0.857456</v>
      </c>
      <c r="H92">
        <v>4.7196420000000003</v>
      </c>
      <c r="I92">
        <v>0</v>
      </c>
      <c r="J92" t="s">
        <v>192</v>
      </c>
      <c r="K92" t="s">
        <v>248</v>
      </c>
      <c r="L92" t="s">
        <v>240</v>
      </c>
      <c r="M92" t="s">
        <v>243</v>
      </c>
      <c r="N92" t="s">
        <v>150</v>
      </c>
    </row>
    <row r="93" spans="1:14" ht="14.25" x14ac:dyDescent="0.45">
      <c r="A93" s="1" t="str">
        <f t="shared" si="1"/>
        <v>residential_elecAsia_east</v>
      </c>
      <c r="B93" t="s">
        <v>193</v>
      </c>
      <c r="C93" t="s">
        <v>150</v>
      </c>
      <c r="D93" t="s">
        <v>130</v>
      </c>
      <c r="E93" t="s">
        <v>242</v>
      </c>
      <c r="F93" t="s">
        <v>180</v>
      </c>
      <c r="G93">
        <v>0.83202799999999999</v>
      </c>
      <c r="H93">
        <v>0.81298899999999996</v>
      </c>
      <c r="I93">
        <v>0</v>
      </c>
      <c r="J93" t="s">
        <v>192</v>
      </c>
      <c r="K93" t="s">
        <v>239</v>
      </c>
      <c r="L93" t="s">
        <v>240</v>
      </c>
      <c r="M93" t="s">
        <v>243</v>
      </c>
      <c r="N93" t="s">
        <v>150</v>
      </c>
    </row>
    <row r="94" spans="1:14" ht="14.25" x14ac:dyDescent="0.45">
      <c r="A94" s="1" t="str">
        <f t="shared" si="1"/>
        <v>roadAsia_east</v>
      </c>
      <c r="B94" t="s">
        <v>200</v>
      </c>
      <c r="C94" t="s">
        <v>150</v>
      </c>
      <c r="D94" t="s">
        <v>130</v>
      </c>
      <c r="E94" t="s">
        <v>245</v>
      </c>
      <c r="F94" t="s">
        <v>180</v>
      </c>
      <c r="G94">
        <v>0.76180099999999995</v>
      </c>
      <c r="H94">
        <v>-0.29000199999999998</v>
      </c>
      <c r="I94">
        <v>0</v>
      </c>
      <c r="J94" t="s">
        <v>195</v>
      </c>
      <c r="K94" t="s">
        <v>248</v>
      </c>
      <c r="L94" t="s">
        <v>240</v>
      </c>
      <c r="M94" t="s">
        <v>243</v>
      </c>
      <c r="N94" t="s">
        <v>150</v>
      </c>
    </row>
    <row r="95" spans="1:14" ht="14.25" x14ac:dyDescent="0.45">
      <c r="A95" s="1" t="str">
        <f t="shared" si="1"/>
        <v>road_dieselAsia_east</v>
      </c>
      <c r="B95" t="s">
        <v>201</v>
      </c>
      <c r="C95" t="s">
        <v>150</v>
      </c>
      <c r="D95" t="s">
        <v>0</v>
      </c>
      <c r="E95" t="s">
        <v>177</v>
      </c>
      <c r="F95" t="s">
        <v>180</v>
      </c>
      <c r="G95">
        <v>0.85378399999999999</v>
      </c>
      <c r="H95">
        <v>0.77641899999999997</v>
      </c>
      <c r="I95">
        <v>3.0000000000000001E-5</v>
      </c>
      <c r="J95" t="s">
        <v>195</v>
      </c>
      <c r="K95" t="s">
        <v>239</v>
      </c>
      <c r="L95" t="s">
        <v>240</v>
      </c>
      <c r="M95" t="s">
        <v>243</v>
      </c>
      <c r="N95" t="s">
        <v>150</v>
      </c>
    </row>
    <row r="96" spans="1:14" ht="14.25" x14ac:dyDescent="0.45">
      <c r="A96" s="1" t="str">
        <f t="shared" si="1"/>
        <v>road_gasolineAsia_east</v>
      </c>
      <c r="B96" t="s">
        <v>202</v>
      </c>
      <c r="C96" t="s">
        <v>150</v>
      </c>
      <c r="D96" t="s">
        <v>130</v>
      </c>
      <c r="E96" t="s">
        <v>177</v>
      </c>
      <c r="F96" t="s">
        <v>180</v>
      </c>
      <c r="G96">
        <v>0.91007099999999996</v>
      </c>
      <c r="H96">
        <v>-0.77630999999999994</v>
      </c>
      <c r="I96">
        <v>3.0000000000000001E-6</v>
      </c>
      <c r="J96" t="s">
        <v>195</v>
      </c>
      <c r="K96" t="s">
        <v>248</v>
      </c>
      <c r="L96" t="s">
        <v>240</v>
      </c>
      <c r="M96" t="s">
        <v>243</v>
      </c>
      <c r="N96" t="s">
        <v>150</v>
      </c>
    </row>
    <row r="97" spans="1:14" ht="14.25" x14ac:dyDescent="0.45">
      <c r="A97" s="1" t="str">
        <f t="shared" si="1"/>
        <v>agricultureAsia_other</v>
      </c>
      <c r="B97" t="s">
        <v>176</v>
      </c>
      <c r="C97" t="s">
        <v>151</v>
      </c>
      <c r="D97" t="s">
        <v>3</v>
      </c>
      <c r="E97" t="s">
        <v>245</v>
      </c>
      <c r="F97" t="s">
        <v>180</v>
      </c>
      <c r="G97">
        <v>0.82530499999999996</v>
      </c>
      <c r="H97">
        <v>1.571285</v>
      </c>
      <c r="I97">
        <v>0</v>
      </c>
      <c r="J97" t="s">
        <v>179</v>
      </c>
      <c r="K97" t="s">
        <v>239</v>
      </c>
      <c r="L97" t="s">
        <v>240</v>
      </c>
      <c r="M97" t="s">
        <v>243</v>
      </c>
      <c r="N97" t="s">
        <v>151</v>
      </c>
    </row>
    <row r="98" spans="1:14" ht="14.25" x14ac:dyDescent="0.45">
      <c r="A98" s="1" t="str">
        <f t="shared" si="1"/>
        <v>chemicalAsia_other</v>
      </c>
      <c r="B98" t="s">
        <v>184</v>
      </c>
      <c r="C98" t="s">
        <v>151</v>
      </c>
      <c r="D98" t="s">
        <v>0</v>
      </c>
      <c r="E98" t="s">
        <v>177</v>
      </c>
      <c r="F98" t="s">
        <v>180</v>
      </c>
      <c r="G98">
        <v>0.889714</v>
      </c>
      <c r="H98">
        <v>0.607182</v>
      </c>
      <c r="I98">
        <v>7.9999999999999996E-6</v>
      </c>
      <c r="J98" t="s">
        <v>185</v>
      </c>
      <c r="K98" t="s">
        <v>239</v>
      </c>
      <c r="L98" t="s">
        <v>240</v>
      </c>
      <c r="M98" t="s">
        <v>243</v>
      </c>
      <c r="N98" t="s">
        <v>151</v>
      </c>
    </row>
    <row r="99" spans="1:14" ht="14.25" x14ac:dyDescent="0.45">
      <c r="A99" s="1" t="str">
        <f t="shared" si="1"/>
        <v>commercialAsia_other</v>
      </c>
      <c r="B99" t="s">
        <v>182</v>
      </c>
      <c r="C99" t="s">
        <v>151</v>
      </c>
      <c r="D99" t="s">
        <v>0</v>
      </c>
      <c r="E99" t="s">
        <v>177</v>
      </c>
      <c r="F99" t="s">
        <v>180</v>
      </c>
      <c r="G99">
        <v>0.93271599999999999</v>
      </c>
      <c r="H99">
        <v>0.62272000000000005</v>
      </c>
      <c r="I99">
        <v>9.9999999999999995E-7</v>
      </c>
      <c r="J99" t="s">
        <v>179</v>
      </c>
      <c r="K99" t="s">
        <v>239</v>
      </c>
      <c r="L99" t="s">
        <v>240</v>
      </c>
      <c r="M99" t="s">
        <v>243</v>
      </c>
      <c r="N99" t="s">
        <v>151</v>
      </c>
    </row>
    <row r="100" spans="1:14" ht="14.25" x14ac:dyDescent="0.45">
      <c r="A100" s="1" t="str">
        <f t="shared" si="1"/>
        <v>commercial_elecAsia_other</v>
      </c>
      <c r="B100" t="s">
        <v>183</v>
      </c>
      <c r="C100" t="s">
        <v>151</v>
      </c>
      <c r="D100" t="s">
        <v>0</v>
      </c>
      <c r="E100" t="s">
        <v>177</v>
      </c>
      <c r="F100" t="s">
        <v>180</v>
      </c>
      <c r="G100">
        <v>0.95764099999999996</v>
      </c>
      <c r="H100">
        <v>0.83106800000000003</v>
      </c>
      <c r="I100">
        <v>0</v>
      </c>
      <c r="J100" t="s">
        <v>179</v>
      </c>
      <c r="K100" t="s">
        <v>239</v>
      </c>
      <c r="L100" t="s">
        <v>240</v>
      </c>
      <c r="M100" t="s">
        <v>243</v>
      </c>
      <c r="N100" t="s">
        <v>151</v>
      </c>
    </row>
    <row r="101" spans="1:14" ht="14.25" x14ac:dyDescent="0.45">
      <c r="A101" s="1" t="str">
        <f t="shared" si="1"/>
        <v>domestic aviationAsia_other</v>
      </c>
      <c r="B101" t="s">
        <v>194</v>
      </c>
      <c r="C101" t="s">
        <v>151</v>
      </c>
      <c r="D101" t="s">
        <v>134</v>
      </c>
      <c r="E101" t="s">
        <v>177</v>
      </c>
      <c r="F101" t="s">
        <v>180</v>
      </c>
      <c r="G101">
        <v>0.76971000000000001</v>
      </c>
      <c r="H101">
        <v>0.89849299999999999</v>
      </c>
      <c r="I101">
        <v>2.3900000000000001E-4</v>
      </c>
      <c r="J101" t="s">
        <v>195</v>
      </c>
      <c r="K101" t="s">
        <v>239</v>
      </c>
      <c r="L101" t="s">
        <v>240</v>
      </c>
      <c r="M101" t="s">
        <v>243</v>
      </c>
      <c r="N101" t="s">
        <v>151</v>
      </c>
    </row>
    <row r="102" spans="1:14" ht="14.25" x14ac:dyDescent="0.45">
      <c r="A102" s="1" t="str">
        <f t="shared" si="1"/>
        <v>domestic shipsAsia_other</v>
      </c>
      <c r="B102" t="s">
        <v>196</v>
      </c>
      <c r="C102" t="s">
        <v>151</v>
      </c>
      <c r="D102" t="s">
        <v>134</v>
      </c>
      <c r="E102" t="s">
        <v>177</v>
      </c>
      <c r="F102" t="s">
        <v>180</v>
      </c>
      <c r="G102">
        <v>0.86990599999999996</v>
      </c>
      <c r="H102">
        <v>1.1121319999999999</v>
      </c>
      <c r="I102">
        <v>1.7E-5</v>
      </c>
      <c r="J102" t="s">
        <v>195</v>
      </c>
      <c r="K102" t="s">
        <v>239</v>
      </c>
      <c r="L102" t="s">
        <v>240</v>
      </c>
      <c r="M102" t="s">
        <v>243</v>
      </c>
      <c r="N102" t="s">
        <v>151</v>
      </c>
    </row>
    <row r="103" spans="1:14" ht="14.25" x14ac:dyDescent="0.45">
      <c r="A103" s="1" t="str">
        <f t="shared" si="1"/>
        <v>international aviationAsia_other</v>
      </c>
      <c r="B103" t="s">
        <v>197</v>
      </c>
      <c r="C103" t="s">
        <v>151</v>
      </c>
      <c r="D103" t="s">
        <v>134</v>
      </c>
      <c r="E103" t="s">
        <v>245</v>
      </c>
      <c r="F103" t="s">
        <v>180</v>
      </c>
      <c r="G103">
        <v>0.81996999999999998</v>
      </c>
      <c r="H103">
        <v>0.70835899999999996</v>
      </c>
      <c r="I103">
        <v>0</v>
      </c>
      <c r="J103" t="s">
        <v>195</v>
      </c>
      <c r="K103" t="s">
        <v>239</v>
      </c>
      <c r="L103" t="s">
        <v>240</v>
      </c>
      <c r="M103" t="s">
        <v>243</v>
      </c>
      <c r="N103" t="s">
        <v>151</v>
      </c>
    </row>
    <row r="104" spans="1:14" ht="14.25" x14ac:dyDescent="0.45">
      <c r="A104" s="1" t="str">
        <f t="shared" si="1"/>
        <v>international shipsAsia_other</v>
      </c>
      <c r="B104" t="s">
        <v>198</v>
      </c>
      <c r="C104" t="s">
        <v>151</v>
      </c>
      <c r="D104" t="s">
        <v>134</v>
      </c>
      <c r="E104" t="s">
        <v>177</v>
      </c>
      <c r="F104" t="s">
        <v>180</v>
      </c>
      <c r="G104">
        <v>0.75723600000000002</v>
      </c>
      <c r="H104">
        <v>0.36866300000000002</v>
      </c>
      <c r="I104">
        <v>3.0400000000000002E-4</v>
      </c>
      <c r="J104" t="s">
        <v>195</v>
      </c>
      <c r="K104" t="s">
        <v>239</v>
      </c>
      <c r="L104" t="s">
        <v>240</v>
      </c>
      <c r="M104" t="s">
        <v>243</v>
      </c>
      <c r="N104" t="s">
        <v>151</v>
      </c>
    </row>
    <row r="105" spans="1:14" ht="14.25" x14ac:dyDescent="0.45">
      <c r="A105" s="1" t="str">
        <f t="shared" si="1"/>
        <v>iron and steelAsia_other</v>
      </c>
      <c r="B105" t="s">
        <v>186</v>
      </c>
      <c r="C105" t="s">
        <v>151</v>
      </c>
      <c r="D105" t="s">
        <v>132</v>
      </c>
      <c r="E105" t="s">
        <v>177</v>
      </c>
      <c r="F105" t="s">
        <v>180</v>
      </c>
      <c r="G105">
        <v>0.79649199999999998</v>
      </c>
      <c r="H105">
        <v>2.4090699999999998</v>
      </c>
      <c r="I105">
        <v>1.35E-4</v>
      </c>
      <c r="J105" t="s">
        <v>185</v>
      </c>
      <c r="K105" t="s">
        <v>249</v>
      </c>
      <c r="L105" t="s">
        <v>240</v>
      </c>
      <c r="M105" t="s">
        <v>243</v>
      </c>
      <c r="N105" t="s">
        <v>151</v>
      </c>
    </row>
    <row r="106" spans="1:14" ht="14.25" x14ac:dyDescent="0.45">
      <c r="A106" s="1" t="str">
        <f t="shared" si="1"/>
        <v>non-ferrous metalsAsia_other</v>
      </c>
      <c r="B106" t="s">
        <v>187</v>
      </c>
      <c r="C106" t="s">
        <v>151</v>
      </c>
      <c r="D106" t="s">
        <v>0</v>
      </c>
      <c r="E106" t="s">
        <v>177</v>
      </c>
      <c r="F106" t="s">
        <v>180</v>
      </c>
      <c r="G106">
        <v>0.89445300000000005</v>
      </c>
      <c r="H106">
        <v>5.605575</v>
      </c>
      <c r="I106">
        <v>6.9999999999999999E-6</v>
      </c>
      <c r="J106" t="s">
        <v>185</v>
      </c>
      <c r="K106" t="s">
        <v>248</v>
      </c>
      <c r="L106" t="s">
        <v>240</v>
      </c>
      <c r="M106" t="s">
        <v>243</v>
      </c>
      <c r="N106" t="s">
        <v>151</v>
      </c>
    </row>
    <row r="107" spans="1:14" ht="14.25" x14ac:dyDescent="0.45">
      <c r="A107" s="1" t="str">
        <f t="shared" si="1"/>
        <v>non-metalsAsia_other</v>
      </c>
      <c r="B107" t="s">
        <v>188</v>
      </c>
      <c r="C107" t="s">
        <v>151</v>
      </c>
      <c r="D107" t="s">
        <v>0</v>
      </c>
      <c r="E107" t="s">
        <v>177</v>
      </c>
      <c r="F107" t="s">
        <v>180</v>
      </c>
      <c r="G107">
        <v>0.82755800000000002</v>
      </c>
      <c r="H107">
        <v>0.96202200000000004</v>
      </c>
      <c r="I107">
        <v>6.3E-5</v>
      </c>
      <c r="J107" t="s">
        <v>185</v>
      </c>
      <c r="K107" t="s">
        <v>239</v>
      </c>
      <c r="L107" t="s">
        <v>240</v>
      </c>
      <c r="M107" t="s">
        <v>243</v>
      </c>
      <c r="N107" t="s">
        <v>151</v>
      </c>
    </row>
    <row r="108" spans="1:14" ht="14.25" x14ac:dyDescent="0.45">
      <c r="A108" s="1" t="str">
        <f t="shared" si="1"/>
        <v>other industryAsia_other</v>
      </c>
      <c r="B108" t="s">
        <v>189</v>
      </c>
      <c r="C108" t="s">
        <v>151</v>
      </c>
      <c r="D108" t="s">
        <v>132</v>
      </c>
      <c r="E108" t="s">
        <v>242</v>
      </c>
      <c r="F108" t="s">
        <v>180</v>
      </c>
      <c r="G108">
        <v>0.87860899999999997</v>
      </c>
      <c r="H108">
        <v>0.71367400000000003</v>
      </c>
      <c r="I108">
        <v>0</v>
      </c>
      <c r="J108" t="s">
        <v>185</v>
      </c>
      <c r="K108" t="s">
        <v>239</v>
      </c>
      <c r="L108" t="s">
        <v>240</v>
      </c>
      <c r="M108" t="s">
        <v>243</v>
      </c>
      <c r="N108" t="s">
        <v>151</v>
      </c>
    </row>
    <row r="109" spans="1:14" ht="14.25" x14ac:dyDescent="0.45">
      <c r="A109" s="1" t="str">
        <f t="shared" si="1"/>
        <v>pulp and paperAsia_other</v>
      </c>
      <c r="B109" t="s">
        <v>190</v>
      </c>
      <c r="C109" t="s">
        <v>151</v>
      </c>
      <c r="D109" t="s">
        <v>0</v>
      </c>
      <c r="E109" t="s">
        <v>245</v>
      </c>
      <c r="F109" t="s">
        <v>180</v>
      </c>
      <c r="G109">
        <v>0.90995700000000002</v>
      </c>
      <c r="H109">
        <v>0.877799</v>
      </c>
      <c r="I109">
        <v>0</v>
      </c>
      <c r="J109" t="s">
        <v>185</v>
      </c>
      <c r="K109" t="s">
        <v>239</v>
      </c>
      <c r="L109" t="s">
        <v>240</v>
      </c>
      <c r="M109" t="s">
        <v>243</v>
      </c>
      <c r="N109" t="s">
        <v>151</v>
      </c>
    </row>
    <row r="110" spans="1:14" ht="14.25" x14ac:dyDescent="0.45">
      <c r="A110" s="1" t="str">
        <f t="shared" si="1"/>
        <v>rail_elecAsia_other</v>
      </c>
      <c r="B110" t="s">
        <v>199</v>
      </c>
      <c r="C110" t="s">
        <v>151</v>
      </c>
      <c r="D110" t="s">
        <v>134</v>
      </c>
      <c r="E110" t="s">
        <v>177</v>
      </c>
      <c r="F110" t="s">
        <v>180</v>
      </c>
      <c r="G110">
        <v>0.82460699999999998</v>
      </c>
      <c r="H110">
        <v>0.59786899999999998</v>
      </c>
      <c r="I110">
        <v>6.7999999999999999E-5</v>
      </c>
      <c r="J110" t="s">
        <v>195</v>
      </c>
      <c r="K110" t="s">
        <v>239</v>
      </c>
      <c r="L110" t="s">
        <v>240</v>
      </c>
      <c r="M110" t="s">
        <v>243</v>
      </c>
      <c r="N110" t="s">
        <v>151</v>
      </c>
    </row>
    <row r="111" spans="1:14" ht="14.25" x14ac:dyDescent="0.45">
      <c r="A111" s="1" t="str">
        <f t="shared" si="1"/>
        <v>residentialAsia_other</v>
      </c>
      <c r="B111" t="s">
        <v>191</v>
      </c>
      <c r="C111" t="s">
        <v>151</v>
      </c>
      <c r="D111" t="s">
        <v>0</v>
      </c>
      <c r="E111" t="s">
        <v>177</v>
      </c>
      <c r="F111" t="s">
        <v>180</v>
      </c>
      <c r="G111">
        <v>0.99705600000000005</v>
      </c>
      <c r="H111">
        <v>0.816021</v>
      </c>
      <c r="I111">
        <v>0</v>
      </c>
      <c r="J111" t="s">
        <v>192</v>
      </c>
      <c r="K111" t="s">
        <v>239</v>
      </c>
      <c r="L111" t="s">
        <v>240</v>
      </c>
      <c r="M111" t="s">
        <v>243</v>
      </c>
      <c r="N111" t="s">
        <v>151</v>
      </c>
    </row>
    <row r="112" spans="1:14" ht="14.25" x14ac:dyDescent="0.45">
      <c r="A112" s="1" t="str">
        <f t="shared" si="1"/>
        <v>residential_elecAsia_other</v>
      </c>
      <c r="B112" t="s">
        <v>193</v>
      </c>
      <c r="C112" t="s">
        <v>151</v>
      </c>
      <c r="D112" t="s">
        <v>0</v>
      </c>
      <c r="E112" t="s">
        <v>177</v>
      </c>
      <c r="F112" t="s">
        <v>180</v>
      </c>
      <c r="G112">
        <v>0.995614</v>
      </c>
      <c r="H112">
        <v>1.319706</v>
      </c>
      <c r="I112">
        <v>0</v>
      </c>
      <c r="J112" t="s">
        <v>192</v>
      </c>
      <c r="K112" t="s">
        <v>239</v>
      </c>
      <c r="L112" t="s">
        <v>240</v>
      </c>
      <c r="M112" t="s">
        <v>243</v>
      </c>
      <c r="N112" t="s">
        <v>151</v>
      </c>
    </row>
    <row r="113" spans="1:14" ht="14.25" x14ac:dyDescent="0.45">
      <c r="A113" s="1" t="str">
        <f t="shared" si="1"/>
        <v>roadAsia_other</v>
      </c>
      <c r="B113" t="s">
        <v>200</v>
      </c>
      <c r="C113" t="s">
        <v>151</v>
      </c>
      <c r="D113" t="s">
        <v>0</v>
      </c>
      <c r="E113" t="s">
        <v>177</v>
      </c>
      <c r="F113" t="s">
        <v>180</v>
      </c>
      <c r="G113">
        <v>0.97073299999999996</v>
      </c>
      <c r="H113">
        <v>0.86414899999999994</v>
      </c>
      <c r="I113">
        <v>0</v>
      </c>
      <c r="J113" t="s">
        <v>195</v>
      </c>
      <c r="K113" t="s">
        <v>239</v>
      </c>
      <c r="L113" t="s">
        <v>240</v>
      </c>
      <c r="M113" t="s">
        <v>243</v>
      </c>
      <c r="N113" t="s">
        <v>151</v>
      </c>
    </row>
    <row r="114" spans="1:14" ht="14.25" x14ac:dyDescent="0.45">
      <c r="A114" s="1" t="str">
        <f t="shared" si="1"/>
        <v>road_dieselAsia_other</v>
      </c>
      <c r="B114" t="s">
        <v>201</v>
      </c>
      <c r="C114" t="s">
        <v>151</v>
      </c>
      <c r="D114" t="s">
        <v>130</v>
      </c>
      <c r="E114" t="s">
        <v>177</v>
      </c>
      <c r="F114" t="s">
        <v>180</v>
      </c>
      <c r="G114">
        <v>0.925203</v>
      </c>
      <c r="H114">
        <v>1.443363</v>
      </c>
      <c r="I114">
        <v>9.9999999999999995E-7</v>
      </c>
      <c r="J114" t="s">
        <v>195</v>
      </c>
      <c r="K114" t="s">
        <v>239</v>
      </c>
      <c r="L114" t="s">
        <v>240</v>
      </c>
      <c r="M114" t="s">
        <v>243</v>
      </c>
      <c r="N114" t="s">
        <v>151</v>
      </c>
    </row>
    <row r="115" spans="1:14" ht="14.25" x14ac:dyDescent="0.45">
      <c r="A115" s="1" t="str">
        <f t="shared" si="1"/>
        <v>road_gasolineAsia_other</v>
      </c>
      <c r="B115" t="s">
        <v>202</v>
      </c>
      <c r="C115" t="s">
        <v>151</v>
      </c>
      <c r="D115" t="s">
        <v>0</v>
      </c>
      <c r="E115" t="s">
        <v>177</v>
      </c>
      <c r="F115" t="s">
        <v>180</v>
      </c>
      <c r="G115">
        <v>0.952905</v>
      </c>
      <c r="H115">
        <v>1.0599179999999999</v>
      </c>
      <c r="I115">
        <v>0</v>
      </c>
      <c r="J115" t="s">
        <v>195</v>
      </c>
      <c r="K115" t="s">
        <v>239</v>
      </c>
      <c r="L115" t="s">
        <v>240</v>
      </c>
      <c r="M115" t="s">
        <v>243</v>
      </c>
      <c r="N115" t="s">
        <v>151</v>
      </c>
    </row>
    <row r="116" spans="1:14" ht="14.25" x14ac:dyDescent="0.45">
      <c r="A116" s="1" t="str">
        <f t="shared" si="1"/>
        <v>agricultureAustralia_NZ</v>
      </c>
      <c r="B116" t="s">
        <v>176</v>
      </c>
      <c r="C116" t="s">
        <v>152</v>
      </c>
      <c r="D116" t="s">
        <v>3</v>
      </c>
      <c r="E116" t="s">
        <v>242</v>
      </c>
      <c r="F116" t="s">
        <v>180</v>
      </c>
      <c r="G116">
        <v>0.82261200000000001</v>
      </c>
      <c r="H116">
        <v>1.5435749999999999</v>
      </c>
      <c r="I116">
        <v>0</v>
      </c>
      <c r="J116" t="s">
        <v>179</v>
      </c>
      <c r="K116" t="s">
        <v>239</v>
      </c>
      <c r="L116" t="s">
        <v>240</v>
      </c>
      <c r="M116" t="s">
        <v>243</v>
      </c>
      <c r="N116" t="s">
        <v>152</v>
      </c>
    </row>
    <row r="117" spans="1:14" ht="14.25" x14ac:dyDescent="0.45">
      <c r="A117" s="1" t="str">
        <f t="shared" si="1"/>
        <v>chemicalAustralia_NZ</v>
      </c>
      <c r="B117" t="s">
        <v>184</v>
      </c>
      <c r="C117" t="s">
        <v>152</v>
      </c>
      <c r="D117" t="s">
        <v>0</v>
      </c>
      <c r="E117" t="s">
        <v>177</v>
      </c>
      <c r="F117" t="s">
        <v>178</v>
      </c>
      <c r="G117">
        <v>0.87246699999999999</v>
      </c>
      <c r="H117">
        <v>0.80001599999999995</v>
      </c>
      <c r="I117">
        <v>1.5999999999999999E-5</v>
      </c>
      <c r="J117" t="s">
        <v>185</v>
      </c>
      <c r="K117" t="s">
        <v>239</v>
      </c>
      <c r="L117" t="s">
        <v>240</v>
      </c>
      <c r="M117" t="s">
        <v>246</v>
      </c>
      <c r="N117" t="s">
        <v>253</v>
      </c>
    </row>
    <row r="118" spans="1:14" ht="14.25" x14ac:dyDescent="0.45">
      <c r="A118" s="1" t="str">
        <f t="shared" si="1"/>
        <v>commercialAustralia_NZ</v>
      </c>
      <c r="B118" t="s">
        <v>182</v>
      </c>
      <c r="C118" t="s">
        <v>152</v>
      </c>
      <c r="D118" t="s">
        <v>0</v>
      </c>
      <c r="E118" t="s">
        <v>245</v>
      </c>
      <c r="F118" t="s">
        <v>180</v>
      </c>
      <c r="G118">
        <v>0.86103600000000002</v>
      </c>
      <c r="H118">
        <v>0.68174400000000002</v>
      </c>
      <c r="I118">
        <v>0</v>
      </c>
      <c r="J118" t="s">
        <v>179</v>
      </c>
      <c r="K118" t="s">
        <v>239</v>
      </c>
      <c r="L118" t="s">
        <v>240</v>
      </c>
      <c r="M118" t="s">
        <v>243</v>
      </c>
      <c r="N118" t="s">
        <v>152</v>
      </c>
    </row>
    <row r="119" spans="1:14" ht="14.25" x14ac:dyDescent="0.45">
      <c r="A119" s="1" t="str">
        <f t="shared" si="1"/>
        <v>commercial_elecAustralia_NZ</v>
      </c>
      <c r="B119" t="s">
        <v>183</v>
      </c>
      <c r="C119" t="s">
        <v>152</v>
      </c>
      <c r="D119" t="s">
        <v>134</v>
      </c>
      <c r="E119" t="s">
        <v>245</v>
      </c>
      <c r="F119" t="s">
        <v>180</v>
      </c>
      <c r="G119">
        <v>0.83767199999999997</v>
      </c>
      <c r="H119">
        <v>0.75369200000000003</v>
      </c>
      <c r="I119">
        <v>0</v>
      </c>
      <c r="J119" t="s">
        <v>179</v>
      </c>
      <c r="K119" t="s">
        <v>239</v>
      </c>
      <c r="L119" t="s">
        <v>240</v>
      </c>
      <c r="M119" t="s">
        <v>243</v>
      </c>
      <c r="N119" t="s">
        <v>152</v>
      </c>
    </row>
    <row r="120" spans="1:14" ht="14.25" x14ac:dyDescent="0.45">
      <c r="A120" s="1" t="str">
        <f t="shared" si="1"/>
        <v>domestic aviationAustralia_NZ</v>
      </c>
      <c r="B120" t="s">
        <v>194</v>
      </c>
      <c r="C120" t="s">
        <v>152</v>
      </c>
      <c r="D120" t="s">
        <v>0</v>
      </c>
      <c r="E120" t="s">
        <v>177</v>
      </c>
      <c r="F120" t="s">
        <v>181</v>
      </c>
      <c r="G120">
        <v>0.58938000000000001</v>
      </c>
      <c r="H120">
        <v>0.75036700000000001</v>
      </c>
      <c r="I120">
        <v>3.5200000000000001E-3</v>
      </c>
      <c r="J120" t="s">
        <v>195</v>
      </c>
      <c r="K120" t="s">
        <v>239</v>
      </c>
      <c r="L120" t="s">
        <v>244</v>
      </c>
      <c r="M120" t="s">
        <v>241</v>
      </c>
      <c r="N120" t="s">
        <v>241</v>
      </c>
    </row>
    <row r="121" spans="1:14" ht="14.25" x14ac:dyDescent="0.45">
      <c r="A121" s="1" t="str">
        <f t="shared" si="1"/>
        <v>domestic shipsAustralia_NZ</v>
      </c>
      <c r="B121" t="s">
        <v>196</v>
      </c>
      <c r="C121" t="s">
        <v>152</v>
      </c>
      <c r="D121" t="s">
        <v>134</v>
      </c>
      <c r="E121" t="s">
        <v>177</v>
      </c>
      <c r="F121" t="s">
        <v>181</v>
      </c>
      <c r="G121">
        <v>0.85282500000000006</v>
      </c>
      <c r="H121">
        <v>0.79090300000000002</v>
      </c>
      <c r="I121">
        <v>3.1000000000000001E-5</v>
      </c>
      <c r="J121" t="s">
        <v>195</v>
      </c>
      <c r="K121" t="s">
        <v>239</v>
      </c>
      <c r="L121" t="s">
        <v>240</v>
      </c>
      <c r="M121" t="s">
        <v>241</v>
      </c>
      <c r="N121" t="s">
        <v>241</v>
      </c>
    </row>
    <row r="122" spans="1:14" ht="14.25" x14ac:dyDescent="0.45">
      <c r="A122" s="1" t="str">
        <f t="shared" si="1"/>
        <v>international aviationAustralia_NZ</v>
      </c>
      <c r="B122" t="s">
        <v>197</v>
      </c>
      <c r="C122" t="s">
        <v>152</v>
      </c>
      <c r="D122" t="s">
        <v>134</v>
      </c>
      <c r="E122" t="s">
        <v>242</v>
      </c>
      <c r="F122" t="s">
        <v>178</v>
      </c>
      <c r="G122">
        <v>0.96341299999999996</v>
      </c>
      <c r="H122">
        <v>1.3060909999999999</v>
      </c>
      <c r="I122">
        <v>0</v>
      </c>
      <c r="J122" t="s">
        <v>195</v>
      </c>
      <c r="K122" t="s">
        <v>239</v>
      </c>
      <c r="L122" t="s">
        <v>240</v>
      </c>
      <c r="M122" t="s">
        <v>246</v>
      </c>
      <c r="N122" t="s">
        <v>253</v>
      </c>
    </row>
    <row r="123" spans="1:14" ht="14.25" x14ac:dyDescent="0.45">
      <c r="A123" s="1" t="str">
        <f t="shared" si="1"/>
        <v>international shipsAustralia_NZ</v>
      </c>
      <c r="B123" t="s">
        <v>198</v>
      </c>
      <c r="C123" t="s">
        <v>152</v>
      </c>
      <c r="D123" t="s">
        <v>134</v>
      </c>
      <c r="E123" t="s">
        <v>245</v>
      </c>
      <c r="F123" t="s">
        <v>178</v>
      </c>
      <c r="G123">
        <v>0.93585499999999999</v>
      </c>
      <c r="H123">
        <v>1.0338540000000001</v>
      </c>
      <c r="I123">
        <v>0</v>
      </c>
      <c r="J123" t="s">
        <v>195</v>
      </c>
      <c r="K123" t="s">
        <v>239</v>
      </c>
      <c r="L123" t="s">
        <v>240</v>
      </c>
      <c r="M123" t="s">
        <v>246</v>
      </c>
      <c r="N123" t="s">
        <v>253</v>
      </c>
    </row>
    <row r="124" spans="1:14" ht="14.25" x14ac:dyDescent="0.45">
      <c r="A124" s="1" t="str">
        <f t="shared" si="1"/>
        <v>iron and steelAustralia_NZ</v>
      </c>
      <c r="B124" t="s">
        <v>186</v>
      </c>
      <c r="C124" t="s">
        <v>152</v>
      </c>
      <c r="D124" t="s">
        <v>0</v>
      </c>
      <c r="E124" t="s">
        <v>245</v>
      </c>
      <c r="F124" t="s">
        <v>180</v>
      </c>
      <c r="G124">
        <v>0.83987900000000004</v>
      </c>
      <c r="H124">
        <v>-2.1446740000000002</v>
      </c>
      <c r="I124">
        <v>0</v>
      </c>
      <c r="J124" t="s">
        <v>185</v>
      </c>
      <c r="K124" t="s">
        <v>248</v>
      </c>
      <c r="L124" t="s">
        <v>240</v>
      </c>
      <c r="M124" t="s">
        <v>243</v>
      </c>
      <c r="N124" t="s">
        <v>152</v>
      </c>
    </row>
    <row r="125" spans="1:14" ht="14.25" x14ac:dyDescent="0.45">
      <c r="A125" s="1" t="str">
        <f t="shared" si="1"/>
        <v>non-ferrous metalsAustralia_NZ</v>
      </c>
      <c r="B125" t="s">
        <v>187</v>
      </c>
      <c r="C125" t="s">
        <v>152</v>
      </c>
      <c r="D125" t="s">
        <v>132</v>
      </c>
      <c r="E125" t="s">
        <v>177</v>
      </c>
      <c r="F125" t="s">
        <v>181</v>
      </c>
      <c r="G125">
        <v>0.916709</v>
      </c>
      <c r="H125">
        <v>1.1788970000000001</v>
      </c>
      <c r="I125">
        <v>1.9999999999999999E-6</v>
      </c>
      <c r="J125" t="s">
        <v>185</v>
      </c>
      <c r="K125" t="s">
        <v>239</v>
      </c>
      <c r="L125" t="s">
        <v>240</v>
      </c>
      <c r="M125" t="s">
        <v>241</v>
      </c>
      <c r="N125" t="s">
        <v>241</v>
      </c>
    </row>
    <row r="126" spans="1:14" ht="14.25" x14ac:dyDescent="0.45">
      <c r="A126" s="1" t="str">
        <f t="shared" si="1"/>
        <v>non-metalsAustralia_NZ</v>
      </c>
      <c r="B126" t="s">
        <v>188</v>
      </c>
      <c r="C126" t="s">
        <v>152</v>
      </c>
      <c r="D126" t="s">
        <v>0</v>
      </c>
      <c r="E126" t="s">
        <v>177</v>
      </c>
      <c r="F126" t="s">
        <v>180</v>
      </c>
      <c r="G126">
        <v>0.843283</v>
      </c>
      <c r="H126">
        <v>-0.94567100000000004</v>
      </c>
      <c r="I126">
        <v>4.1E-5</v>
      </c>
      <c r="J126" t="s">
        <v>185</v>
      </c>
      <c r="K126" t="s">
        <v>248</v>
      </c>
      <c r="L126" t="s">
        <v>240</v>
      </c>
      <c r="M126" t="s">
        <v>243</v>
      </c>
      <c r="N126" t="s">
        <v>152</v>
      </c>
    </row>
    <row r="127" spans="1:14" ht="14.25" x14ac:dyDescent="0.45">
      <c r="A127" s="1" t="str">
        <f t="shared" si="1"/>
        <v>other industryAustralia_NZ</v>
      </c>
      <c r="B127" t="s">
        <v>189</v>
      </c>
      <c r="C127" t="s">
        <v>152</v>
      </c>
      <c r="D127" t="s">
        <v>0</v>
      </c>
      <c r="E127" t="s">
        <v>245</v>
      </c>
      <c r="F127" t="s">
        <v>180</v>
      </c>
      <c r="G127">
        <v>0.85226299999999999</v>
      </c>
      <c r="H127">
        <v>0.37103199999999997</v>
      </c>
      <c r="I127">
        <v>0</v>
      </c>
      <c r="J127" t="s">
        <v>185</v>
      </c>
      <c r="K127" t="s">
        <v>254</v>
      </c>
      <c r="L127" t="s">
        <v>240</v>
      </c>
      <c r="M127" t="s">
        <v>243</v>
      </c>
      <c r="N127" t="s">
        <v>161</v>
      </c>
    </row>
    <row r="128" spans="1:14" ht="14.25" x14ac:dyDescent="0.45">
      <c r="A128" s="1" t="str">
        <f t="shared" si="1"/>
        <v>pulp and paperAustralia_NZ</v>
      </c>
      <c r="B128" t="s">
        <v>190</v>
      </c>
      <c r="C128" t="s">
        <v>152</v>
      </c>
      <c r="D128" t="s">
        <v>132</v>
      </c>
      <c r="E128" t="s">
        <v>245</v>
      </c>
      <c r="F128" t="s">
        <v>180</v>
      </c>
      <c r="G128">
        <v>0.77370700000000003</v>
      </c>
      <c r="H128">
        <v>-1.612571</v>
      </c>
      <c r="I128">
        <v>0</v>
      </c>
      <c r="J128" t="s">
        <v>185</v>
      </c>
      <c r="K128" t="s">
        <v>248</v>
      </c>
      <c r="L128" t="s">
        <v>240</v>
      </c>
      <c r="M128" t="s">
        <v>243</v>
      </c>
      <c r="N128" t="s">
        <v>152</v>
      </c>
    </row>
    <row r="129" spans="1:14" ht="14.25" x14ac:dyDescent="0.45">
      <c r="A129" s="1" t="str">
        <f t="shared" si="1"/>
        <v>rail_elecAustralia_NZ</v>
      </c>
      <c r="B129" t="s">
        <v>199</v>
      </c>
      <c r="C129" t="s">
        <v>152</v>
      </c>
      <c r="D129" t="s">
        <v>134</v>
      </c>
      <c r="E129" t="s">
        <v>177</v>
      </c>
      <c r="F129" t="s">
        <v>180</v>
      </c>
      <c r="G129">
        <v>0.81556499999999998</v>
      </c>
      <c r="H129">
        <v>2.0076800000000001</v>
      </c>
      <c r="I129">
        <v>8.6000000000000003E-5</v>
      </c>
      <c r="J129" t="s">
        <v>195</v>
      </c>
      <c r="K129" t="s">
        <v>249</v>
      </c>
      <c r="L129" t="s">
        <v>240</v>
      </c>
      <c r="M129" t="s">
        <v>243</v>
      </c>
      <c r="N129" t="s">
        <v>152</v>
      </c>
    </row>
    <row r="130" spans="1:14" ht="14.25" x14ac:dyDescent="0.45">
      <c r="A130" s="1" t="str">
        <f t="shared" si="1"/>
        <v>residentialAustralia_NZ</v>
      </c>
      <c r="B130" t="s">
        <v>191</v>
      </c>
      <c r="C130" t="s">
        <v>152</v>
      </c>
      <c r="D130" t="s">
        <v>0</v>
      </c>
      <c r="E130" t="s">
        <v>245</v>
      </c>
      <c r="F130" t="s">
        <v>180</v>
      </c>
      <c r="G130">
        <v>0.91185099999999997</v>
      </c>
      <c r="H130">
        <v>0.469169</v>
      </c>
      <c r="I130">
        <v>0</v>
      </c>
      <c r="J130" t="s">
        <v>192</v>
      </c>
      <c r="K130" t="s">
        <v>239</v>
      </c>
      <c r="L130" t="s">
        <v>240</v>
      </c>
      <c r="M130" t="s">
        <v>243</v>
      </c>
      <c r="N130" t="s">
        <v>152</v>
      </c>
    </row>
    <row r="131" spans="1:14" ht="14.25" x14ac:dyDescent="0.45">
      <c r="A131" s="1" t="str">
        <f t="shared" ref="A131:A194" si="2">B131&amp;C131</f>
        <v>residential_elecAustralia_NZ</v>
      </c>
      <c r="B131" t="s">
        <v>193</v>
      </c>
      <c r="C131" t="s">
        <v>152</v>
      </c>
      <c r="D131" t="s">
        <v>130</v>
      </c>
      <c r="E131" t="s">
        <v>242</v>
      </c>
      <c r="F131" t="s">
        <v>180</v>
      </c>
      <c r="G131">
        <v>0.94040900000000005</v>
      </c>
      <c r="H131">
        <v>0.906856</v>
      </c>
      <c r="I131">
        <v>0</v>
      </c>
      <c r="J131" t="s">
        <v>192</v>
      </c>
      <c r="K131" t="s">
        <v>239</v>
      </c>
      <c r="L131" t="s">
        <v>240</v>
      </c>
      <c r="M131" t="s">
        <v>243</v>
      </c>
      <c r="N131" t="s">
        <v>152</v>
      </c>
    </row>
    <row r="132" spans="1:14" ht="14.25" x14ac:dyDescent="0.45">
      <c r="A132" s="1" t="str">
        <f t="shared" si="2"/>
        <v>roadAustralia_NZ</v>
      </c>
      <c r="B132" t="s">
        <v>200</v>
      </c>
      <c r="C132" t="s">
        <v>152</v>
      </c>
      <c r="D132" t="s">
        <v>130</v>
      </c>
      <c r="E132" t="s">
        <v>245</v>
      </c>
      <c r="F132" t="s">
        <v>180</v>
      </c>
      <c r="G132">
        <v>0.85935799999999996</v>
      </c>
      <c r="H132">
        <v>0.75198100000000001</v>
      </c>
      <c r="I132">
        <v>0</v>
      </c>
      <c r="J132" t="s">
        <v>195</v>
      </c>
      <c r="K132" t="s">
        <v>239</v>
      </c>
      <c r="L132" t="s">
        <v>240</v>
      </c>
      <c r="M132" t="s">
        <v>243</v>
      </c>
      <c r="N132" t="s">
        <v>152</v>
      </c>
    </row>
    <row r="133" spans="1:14" ht="14.25" x14ac:dyDescent="0.45">
      <c r="A133" s="1" t="str">
        <f t="shared" si="2"/>
        <v>road_dieselAustralia_NZ</v>
      </c>
      <c r="B133" t="s">
        <v>201</v>
      </c>
      <c r="C133" t="s">
        <v>152</v>
      </c>
      <c r="D133" t="s">
        <v>0</v>
      </c>
      <c r="E133" t="s">
        <v>177</v>
      </c>
      <c r="F133" t="s">
        <v>180</v>
      </c>
      <c r="G133">
        <v>0.98486099999999999</v>
      </c>
      <c r="H133">
        <v>1.3331120000000001</v>
      </c>
      <c r="I133">
        <v>0</v>
      </c>
      <c r="J133" t="s">
        <v>195</v>
      </c>
      <c r="K133" t="s">
        <v>239</v>
      </c>
      <c r="L133" t="s">
        <v>240</v>
      </c>
      <c r="M133" t="s">
        <v>243</v>
      </c>
      <c r="N133" t="s">
        <v>152</v>
      </c>
    </row>
    <row r="134" spans="1:14" ht="14.25" x14ac:dyDescent="0.45">
      <c r="A134" s="1" t="str">
        <f t="shared" si="2"/>
        <v>road_gasolineAustralia_NZ</v>
      </c>
      <c r="B134" t="s">
        <v>202</v>
      </c>
      <c r="C134" t="s">
        <v>152</v>
      </c>
      <c r="D134" t="s">
        <v>0</v>
      </c>
      <c r="E134" t="s">
        <v>177</v>
      </c>
      <c r="F134" t="s">
        <v>181</v>
      </c>
      <c r="G134">
        <v>0.86198200000000003</v>
      </c>
      <c r="H134">
        <v>0.46371899999999999</v>
      </c>
      <c r="I134">
        <v>2.3E-5</v>
      </c>
      <c r="J134" t="s">
        <v>195</v>
      </c>
      <c r="K134" t="s">
        <v>239</v>
      </c>
      <c r="L134" t="s">
        <v>240</v>
      </c>
      <c r="M134" t="s">
        <v>241</v>
      </c>
      <c r="N134" t="s">
        <v>241</v>
      </c>
    </row>
    <row r="135" spans="1:14" ht="14.25" x14ac:dyDescent="0.45">
      <c r="A135" s="1" t="str">
        <f t="shared" si="2"/>
        <v>agricultureBrazil</v>
      </c>
      <c r="B135" t="s">
        <v>176</v>
      </c>
      <c r="C135" t="s">
        <v>87</v>
      </c>
      <c r="D135" t="s">
        <v>3</v>
      </c>
      <c r="E135" t="s">
        <v>177</v>
      </c>
      <c r="F135" t="s">
        <v>180</v>
      </c>
      <c r="G135">
        <v>0.96396099999999996</v>
      </c>
      <c r="H135">
        <v>3.282098</v>
      </c>
      <c r="I135">
        <v>0</v>
      </c>
      <c r="J135" t="s">
        <v>179</v>
      </c>
      <c r="K135" t="s">
        <v>248</v>
      </c>
      <c r="L135" t="s">
        <v>240</v>
      </c>
      <c r="M135" t="s">
        <v>243</v>
      </c>
      <c r="N135" t="s">
        <v>87</v>
      </c>
    </row>
    <row r="136" spans="1:14" ht="14.25" x14ac:dyDescent="0.45">
      <c r="A136" s="1" t="str">
        <f t="shared" si="2"/>
        <v>chemicalBrazil</v>
      </c>
      <c r="B136" t="s">
        <v>184</v>
      </c>
      <c r="C136" t="s">
        <v>87</v>
      </c>
      <c r="D136" t="s">
        <v>0</v>
      </c>
      <c r="E136" t="s">
        <v>242</v>
      </c>
      <c r="F136" t="s">
        <v>180</v>
      </c>
      <c r="G136">
        <v>0.80305099999999996</v>
      </c>
      <c r="H136">
        <v>0.63002599999999997</v>
      </c>
      <c r="I136">
        <v>0</v>
      </c>
      <c r="J136" t="s">
        <v>185</v>
      </c>
      <c r="K136" t="s">
        <v>239</v>
      </c>
      <c r="L136" t="s">
        <v>240</v>
      </c>
      <c r="M136" t="s">
        <v>243</v>
      </c>
      <c r="N136" t="s">
        <v>87</v>
      </c>
    </row>
    <row r="137" spans="1:14" ht="14.25" x14ac:dyDescent="0.45">
      <c r="A137" s="1" t="str">
        <f t="shared" si="2"/>
        <v>commercialBrazil</v>
      </c>
      <c r="B137" t="s">
        <v>182</v>
      </c>
      <c r="C137" t="s">
        <v>87</v>
      </c>
      <c r="D137" t="s">
        <v>0</v>
      </c>
      <c r="E137" t="s">
        <v>245</v>
      </c>
      <c r="F137" t="s">
        <v>180</v>
      </c>
      <c r="G137">
        <v>0.90986299999999998</v>
      </c>
      <c r="H137">
        <v>1.1006579999999999</v>
      </c>
      <c r="I137">
        <v>0</v>
      </c>
      <c r="J137" t="s">
        <v>179</v>
      </c>
      <c r="K137" t="s">
        <v>239</v>
      </c>
      <c r="L137" t="s">
        <v>240</v>
      </c>
      <c r="M137" t="s">
        <v>243</v>
      </c>
      <c r="N137" t="s">
        <v>87</v>
      </c>
    </row>
    <row r="138" spans="1:14" ht="14.25" x14ac:dyDescent="0.45">
      <c r="A138" s="1" t="str">
        <f t="shared" si="2"/>
        <v>commercial_elecBrazil</v>
      </c>
      <c r="B138" t="s">
        <v>183</v>
      </c>
      <c r="C138" t="s">
        <v>87</v>
      </c>
      <c r="D138" t="s">
        <v>0</v>
      </c>
      <c r="E138" t="s">
        <v>245</v>
      </c>
      <c r="F138" t="s">
        <v>180</v>
      </c>
      <c r="G138">
        <v>0.925091</v>
      </c>
      <c r="H138">
        <v>1.415988</v>
      </c>
      <c r="I138">
        <v>0</v>
      </c>
      <c r="J138" t="s">
        <v>179</v>
      </c>
      <c r="K138" t="s">
        <v>239</v>
      </c>
      <c r="L138" t="s">
        <v>240</v>
      </c>
      <c r="M138" t="s">
        <v>243</v>
      </c>
      <c r="N138" t="s">
        <v>87</v>
      </c>
    </row>
    <row r="139" spans="1:14" ht="14.25" x14ac:dyDescent="0.45">
      <c r="A139" s="1" t="str">
        <f t="shared" si="2"/>
        <v>domestic aviationBrazil</v>
      </c>
      <c r="B139" t="s">
        <v>194</v>
      </c>
      <c r="C139" t="s">
        <v>87</v>
      </c>
      <c r="D139" t="s">
        <v>0</v>
      </c>
      <c r="E139" t="s">
        <v>177</v>
      </c>
      <c r="F139" t="s">
        <v>181</v>
      </c>
      <c r="G139">
        <v>0.58938000000000001</v>
      </c>
      <c r="H139">
        <v>0.75036700000000001</v>
      </c>
      <c r="I139">
        <v>3.5200000000000001E-3</v>
      </c>
      <c r="J139" t="s">
        <v>195</v>
      </c>
      <c r="K139" t="s">
        <v>239</v>
      </c>
      <c r="L139" t="s">
        <v>244</v>
      </c>
      <c r="M139" t="s">
        <v>241</v>
      </c>
      <c r="N139" t="s">
        <v>241</v>
      </c>
    </row>
    <row r="140" spans="1:14" ht="14.25" x14ac:dyDescent="0.45">
      <c r="A140" s="1" t="str">
        <f t="shared" si="2"/>
        <v>domestic shipsBrazil</v>
      </c>
      <c r="B140" t="s">
        <v>196</v>
      </c>
      <c r="C140" t="s">
        <v>87</v>
      </c>
      <c r="D140" t="s">
        <v>134</v>
      </c>
      <c r="E140" t="s">
        <v>177</v>
      </c>
      <c r="F140" t="s">
        <v>181</v>
      </c>
      <c r="G140">
        <v>0.85282500000000006</v>
      </c>
      <c r="H140">
        <v>0.79090300000000002</v>
      </c>
      <c r="I140">
        <v>3.1000000000000001E-5</v>
      </c>
      <c r="J140" t="s">
        <v>195</v>
      </c>
      <c r="K140" t="s">
        <v>239</v>
      </c>
      <c r="L140" t="s">
        <v>240</v>
      </c>
      <c r="M140" t="s">
        <v>241</v>
      </c>
      <c r="N140" t="s">
        <v>241</v>
      </c>
    </row>
    <row r="141" spans="1:14" ht="14.25" x14ac:dyDescent="0.45">
      <c r="A141" s="1" t="str">
        <f t="shared" si="2"/>
        <v>international aviationBrazil</v>
      </c>
      <c r="B141" t="s">
        <v>197</v>
      </c>
      <c r="C141" t="s">
        <v>87</v>
      </c>
      <c r="D141" t="s">
        <v>0</v>
      </c>
      <c r="E141" t="s">
        <v>245</v>
      </c>
      <c r="F141" t="s">
        <v>180</v>
      </c>
      <c r="G141">
        <v>0.90929099999999996</v>
      </c>
      <c r="H141">
        <v>2.663373</v>
      </c>
      <c r="I141">
        <v>0</v>
      </c>
      <c r="J141" t="s">
        <v>195</v>
      </c>
      <c r="K141" t="s">
        <v>249</v>
      </c>
      <c r="L141" t="s">
        <v>240</v>
      </c>
      <c r="M141" t="s">
        <v>243</v>
      </c>
      <c r="N141" t="s">
        <v>87</v>
      </c>
    </row>
    <row r="142" spans="1:14" ht="14.25" x14ac:dyDescent="0.45">
      <c r="A142" s="1" t="str">
        <f t="shared" si="2"/>
        <v>international shipsBrazil</v>
      </c>
      <c r="B142" t="s">
        <v>198</v>
      </c>
      <c r="C142" t="s">
        <v>87</v>
      </c>
      <c r="D142" t="s">
        <v>134</v>
      </c>
      <c r="E142" t="s">
        <v>177</v>
      </c>
      <c r="F142" t="s">
        <v>181</v>
      </c>
      <c r="G142">
        <v>0.48581099999999999</v>
      </c>
      <c r="H142">
        <v>0.43310100000000001</v>
      </c>
      <c r="I142">
        <v>1.0284E-2</v>
      </c>
      <c r="J142" t="s">
        <v>195</v>
      </c>
      <c r="K142" t="s">
        <v>239</v>
      </c>
      <c r="L142" t="s">
        <v>251</v>
      </c>
      <c r="M142" t="s">
        <v>241</v>
      </c>
      <c r="N142" t="s">
        <v>241</v>
      </c>
    </row>
    <row r="143" spans="1:14" ht="14.25" x14ac:dyDescent="0.45">
      <c r="A143" s="1" t="str">
        <f t="shared" si="2"/>
        <v>iron and steelBrazil</v>
      </c>
      <c r="B143" t="s">
        <v>186</v>
      </c>
      <c r="C143" t="s">
        <v>87</v>
      </c>
      <c r="D143" t="s">
        <v>132</v>
      </c>
      <c r="E143" t="s">
        <v>177</v>
      </c>
      <c r="F143" t="s">
        <v>181</v>
      </c>
      <c r="G143">
        <v>0.58692500000000003</v>
      </c>
      <c r="H143">
        <v>0.542852</v>
      </c>
      <c r="I143">
        <v>3.62E-3</v>
      </c>
      <c r="J143" t="s">
        <v>185</v>
      </c>
      <c r="K143" t="s">
        <v>239</v>
      </c>
      <c r="L143" t="s">
        <v>244</v>
      </c>
      <c r="M143" t="s">
        <v>241</v>
      </c>
      <c r="N143" t="s">
        <v>241</v>
      </c>
    </row>
    <row r="144" spans="1:14" ht="14.25" x14ac:dyDescent="0.45">
      <c r="A144" s="1" t="str">
        <f t="shared" si="2"/>
        <v>non-ferrous metalsBrazil</v>
      </c>
      <c r="B144" t="s">
        <v>187</v>
      </c>
      <c r="C144" t="s">
        <v>87</v>
      </c>
      <c r="D144" t="s">
        <v>0</v>
      </c>
      <c r="E144" t="s">
        <v>177</v>
      </c>
      <c r="F144" t="s">
        <v>181</v>
      </c>
      <c r="G144">
        <v>0.94843299999999997</v>
      </c>
      <c r="H144">
        <v>0.98656100000000002</v>
      </c>
      <c r="I144">
        <v>0</v>
      </c>
      <c r="J144" t="s">
        <v>185</v>
      </c>
      <c r="K144" t="s">
        <v>239</v>
      </c>
      <c r="L144" t="s">
        <v>240</v>
      </c>
      <c r="M144" t="s">
        <v>241</v>
      </c>
      <c r="N144" t="s">
        <v>241</v>
      </c>
    </row>
    <row r="145" spans="1:14" ht="14.25" x14ac:dyDescent="0.45">
      <c r="A145" s="1" t="str">
        <f t="shared" si="2"/>
        <v>non-metalsBrazil</v>
      </c>
      <c r="B145" t="s">
        <v>188</v>
      </c>
      <c r="C145" t="s">
        <v>87</v>
      </c>
      <c r="D145" t="s">
        <v>0</v>
      </c>
      <c r="E145" t="s">
        <v>245</v>
      </c>
      <c r="F145" t="s">
        <v>180</v>
      </c>
      <c r="G145">
        <v>0.77273999999999998</v>
      </c>
      <c r="H145">
        <v>0.99182000000000003</v>
      </c>
      <c r="I145">
        <v>0</v>
      </c>
      <c r="J145" t="s">
        <v>185</v>
      </c>
      <c r="K145" t="s">
        <v>239</v>
      </c>
      <c r="L145" t="s">
        <v>240</v>
      </c>
      <c r="M145" t="s">
        <v>243</v>
      </c>
      <c r="N145" t="s">
        <v>87</v>
      </c>
    </row>
    <row r="146" spans="1:14" ht="14.25" x14ac:dyDescent="0.45">
      <c r="A146" s="1" t="str">
        <f t="shared" si="2"/>
        <v>other industryBrazil</v>
      </c>
      <c r="B146" t="s">
        <v>189</v>
      </c>
      <c r="C146" t="s">
        <v>87</v>
      </c>
      <c r="D146" t="s">
        <v>132</v>
      </c>
      <c r="E146" t="s">
        <v>177</v>
      </c>
      <c r="F146" t="s">
        <v>180</v>
      </c>
      <c r="G146">
        <v>0.85926599999999997</v>
      </c>
      <c r="H146">
        <v>0.64557299999999995</v>
      </c>
      <c r="I146">
        <v>2.5000000000000001E-5</v>
      </c>
      <c r="J146" t="s">
        <v>185</v>
      </c>
      <c r="K146" t="s">
        <v>239</v>
      </c>
      <c r="L146" t="s">
        <v>240</v>
      </c>
      <c r="M146" t="s">
        <v>243</v>
      </c>
      <c r="N146" t="s">
        <v>87</v>
      </c>
    </row>
    <row r="147" spans="1:14" ht="14.25" x14ac:dyDescent="0.45">
      <c r="A147" s="1" t="str">
        <f t="shared" si="2"/>
        <v>pulp and paperBrazil</v>
      </c>
      <c r="B147" t="s">
        <v>190</v>
      </c>
      <c r="C147" t="s">
        <v>87</v>
      </c>
      <c r="D147" t="s">
        <v>0</v>
      </c>
      <c r="E147" t="s">
        <v>245</v>
      </c>
      <c r="F147" t="s">
        <v>180</v>
      </c>
      <c r="G147">
        <v>0.87804199999999999</v>
      </c>
      <c r="H147">
        <v>1.527844</v>
      </c>
      <c r="I147">
        <v>0</v>
      </c>
      <c r="J147" t="s">
        <v>185</v>
      </c>
      <c r="K147" t="s">
        <v>239</v>
      </c>
      <c r="L147" t="s">
        <v>240</v>
      </c>
      <c r="M147" t="s">
        <v>243</v>
      </c>
      <c r="N147" t="s">
        <v>87</v>
      </c>
    </row>
    <row r="148" spans="1:14" ht="14.25" x14ac:dyDescent="0.45">
      <c r="A148" s="1" t="str">
        <f t="shared" si="2"/>
        <v>rail_elecBrazil</v>
      </c>
      <c r="B148" t="s">
        <v>199</v>
      </c>
      <c r="C148" t="s">
        <v>87</v>
      </c>
      <c r="D148" t="s">
        <v>134</v>
      </c>
      <c r="E148" t="s">
        <v>245</v>
      </c>
      <c r="F148" t="s">
        <v>180</v>
      </c>
      <c r="G148">
        <v>0.86365899999999995</v>
      </c>
      <c r="H148">
        <v>1.2277640000000001</v>
      </c>
      <c r="I148">
        <v>0</v>
      </c>
      <c r="J148" t="s">
        <v>195</v>
      </c>
      <c r="K148" t="s">
        <v>239</v>
      </c>
      <c r="L148" t="s">
        <v>240</v>
      </c>
      <c r="M148" t="s">
        <v>243</v>
      </c>
      <c r="N148" t="s">
        <v>87</v>
      </c>
    </row>
    <row r="149" spans="1:14" ht="14.25" x14ac:dyDescent="0.45">
      <c r="A149" s="1" t="str">
        <f t="shared" si="2"/>
        <v>residentialBrazil</v>
      </c>
      <c r="B149" t="s">
        <v>191</v>
      </c>
      <c r="C149" t="s">
        <v>87</v>
      </c>
      <c r="D149" t="s">
        <v>3</v>
      </c>
      <c r="E149" t="s">
        <v>177</v>
      </c>
      <c r="F149" t="s">
        <v>180</v>
      </c>
      <c r="G149">
        <v>0.95451299999999994</v>
      </c>
      <c r="H149">
        <v>2.5464090000000001</v>
      </c>
      <c r="I149">
        <v>0</v>
      </c>
      <c r="J149" t="s">
        <v>192</v>
      </c>
      <c r="K149" t="s">
        <v>249</v>
      </c>
      <c r="L149" t="s">
        <v>240</v>
      </c>
      <c r="M149" t="s">
        <v>243</v>
      </c>
      <c r="N149" t="s">
        <v>87</v>
      </c>
    </row>
    <row r="150" spans="1:14" ht="14.25" x14ac:dyDescent="0.45">
      <c r="A150" s="1" t="str">
        <f t="shared" si="2"/>
        <v>residential_elecBrazil</v>
      </c>
      <c r="B150" t="s">
        <v>193</v>
      </c>
      <c r="C150" t="s">
        <v>87</v>
      </c>
      <c r="D150" t="s">
        <v>0</v>
      </c>
      <c r="E150" t="s">
        <v>245</v>
      </c>
      <c r="F150" t="s">
        <v>180</v>
      </c>
      <c r="G150">
        <v>0.88278500000000004</v>
      </c>
      <c r="H150">
        <v>1.422553</v>
      </c>
      <c r="I150">
        <v>0</v>
      </c>
      <c r="J150" t="s">
        <v>192</v>
      </c>
      <c r="K150" t="s">
        <v>239</v>
      </c>
      <c r="L150" t="s">
        <v>240</v>
      </c>
      <c r="M150" t="s">
        <v>243</v>
      </c>
      <c r="N150" t="s">
        <v>87</v>
      </c>
    </row>
    <row r="151" spans="1:14" ht="14.25" x14ac:dyDescent="0.45">
      <c r="A151" s="1" t="str">
        <f t="shared" si="2"/>
        <v>roadBrazil</v>
      </c>
      <c r="B151" t="s">
        <v>200</v>
      </c>
      <c r="C151" t="s">
        <v>87</v>
      </c>
      <c r="D151" t="s">
        <v>0</v>
      </c>
      <c r="E151" t="s">
        <v>245</v>
      </c>
      <c r="F151" t="s">
        <v>180</v>
      </c>
      <c r="G151">
        <v>0.95095099999999999</v>
      </c>
      <c r="H151">
        <v>1.460833</v>
      </c>
      <c r="I151">
        <v>0</v>
      </c>
      <c r="J151" t="s">
        <v>195</v>
      </c>
      <c r="K151" t="s">
        <v>239</v>
      </c>
      <c r="L151" t="s">
        <v>240</v>
      </c>
      <c r="M151" t="s">
        <v>243</v>
      </c>
      <c r="N151" t="s">
        <v>87</v>
      </c>
    </row>
    <row r="152" spans="1:14" ht="14.25" x14ac:dyDescent="0.45">
      <c r="A152" s="1" t="str">
        <f t="shared" si="2"/>
        <v>road_dieselBrazil</v>
      </c>
      <c r="B152" t="s">
        <v>201</v>
      </c>
      <c r="C152" t="s">
        <v>87</v>
      </c>
      <c r="D152" t="s">
        <v>134</v>
      </c>
      <c r="E152" t="s">
        <v>245</v>
      </c>
      <c r="F152" t="s">
        <v>180</v>
      </c>
      <c r="G152">
        <v>0.92125000000000001</v>
      </c>
      <c r="H152">
        <v>0.81428</v>
      </c>
      <c r="I152">
        <v>0</v>
      </c>
      <c r="J152" t="s">
        <v>195</v>
      </c>
      <c r="K152" t="s">
        <v>239</v>
      </c>
      <c r="L152" t="s">
        <v>240</v>
      </c>
      <c r="M152" t="s">
        <v>243</v>
      </c>
      <c r="N152" t="s">
        <v>87</v>
      </c>
    </row>
    <row r="153" spans="1:14" ht="14.25" x14ac:dyDescent="0.45">
      <c r="A153" s="1" t="str">
        <f t="shared" si="2"/>
        <v>road_gasolineBrazil</v>
      </c>
      <c r="B153" t="s">
        <v>202</v>
      </c>
      <c r="C153" t="s">
        <v>87</v>
      </c>
      <c r="D153" t="s">
        <v>0</v>
      </c>
      <c r="E153" t="s">
        <v>245</v>
      </c>
      <c r="F153" t="s">
        <v>180</v>
      </c>
      <c r="G153">
        <v>0.83108700000000002</v>
      </c>
      <c r="H153">
        <v>1.548578</v>
      </c>
      <c r="I153">
        <v>0</v>
      </c>
      <c r="J153" t="s">
        <v>195</v>
      </c>
      <c r="K153" t="s">
        <v>239</v>
      </c>
      <c r="L153" t="s">
        <v>240</v>
      </c>
      <c r="M153" t="s">
        <v>243</v>
      </c>
      <c r="N153" t="s">
        <v>87</v>
      </c>
    </row>
    <row r="154" spans="1:14" ht="14.25" x14ac:dyDescent="0.45">
      <c r="A154" s="1" t="str">
        <f t="shared" si="2"/>
        <v>agricultureCanada</v>
      </c>
      <c r="B154" t="s">
        <v>176</v>
      </c>
      <c r="C154" t="s">
        <v>88</v>
      </c>
      <c r="D154" t="s">
        <v>3</v>
      </c>
      <c r="E154" t="s">
        <v>177</v>
      </c>
      <c r="F154" t="s">
        <v>180</v>
      </c>
      <c r="G154">
        <v>0.72931500000000005</v>
      </c>
      <c r="H154">
        <v>1.454297</v>
      </c>
      <c r="I154">
        <v>5.0299999999999997E-4</v>
      </c>
      <c r="J154" t="s">
        <v>179</v>
      </c>
      <c r="K154" t="s">
        <v>239</v>
      </c>
      <c r="L154" t="s">
        <v>240</v>
      </c>
      <c r="M154" t="s">
        <v>243</v>
      </c>
      <c r="N154" t="s">
        <v>88</v>
      </c>
    </row>
    <row r="155" spans="1:14" ht="14.25" x14ac:dyDescent="0.45">
      <c r="A155" s="1" t="str">
        <f t="shared" si="2"/>
        <v>chemicalCanada</v>
      </c>
      <c r="B155" t="s">
        <v>184</v>
      </c>
      <c r="C155" t="s">
        <v>88</v>
      </c>
      <c r="D155" t="s">
        <v>0</v>
      </c>
      <c r="E155" t="s">
        <v>177</v>
      </c>
      <c r="F155" t="s">
        <v>181</v>
      </c>
      <c r="G155">
        <v>0.98591399999999996</v>
      </c>
      <c r="H155">
        <v>0.54378899999999997</v>
      </c>
      <c r="I155">
        <v>0</v>
      </c>
      <c r="J155" t="s">
        <v>185</v>
      </c>
      <c r="K155" t="s">
        <v>239</v>
      </c>
      <c r="L155" t="s">
        <v>240</v>
      </c>
      <c r="M155" t="s">
        <v>241</v>
      </c>
      <c r="N155" t="s">
        <v>241</v>
      </c>
    </row>
    <row r="156" spans="1:14" ht="14.25" x14ac:dyDescent="0.45">
      <c r="A156" s="1" t="str">
        <f t="shared" si="2"/>
        <v>commercialCanada</v>
      </c>
      <c r="B156" t="s">
        <v>182</v>
      </c>
      <c r="C156" t="s">
        <v>88</v>
      </c>
      <c r="D156" t="s">
        <v>0</v>
      </c>
      <c r="E156" t="s">
        <v>177</v>
      </c>
      <c r="F156" t="s">
        <v>180</v>
      </c>
      <c r="G156">
        <v>0.84807900000000003</v>
      </c>
      <c r="H156">
        <v>1.0271920000000001</v>
      </c>
      <c r="I156">
        <v>3.4999999999999997E-5</v>
      </c>
      <c r="J156" t="s">
        <v>179</v>
      </c>
      <c r="K156" t="s">
        <v>239</v>
      </c>
      <c r="L156" t="s">
        <v>240</v>
      </c>
      <c r="M156" t="s">
        <v>243</v>
      </c>
      <c r="N156" t="s">
        <v>88</v>
      </c>
    </row>
    <row r="157" spans="1:14" ht="14.25" x14ac:dyDescent="0.45">
      <c r="A157" s="1" t="str">
        <f t="shared" si="2"/>
        <v>commercial_elecCanada</v>
      </c>
      <c r="B157" t="s">
        <v>183</v>
      </c>
      <c r="C157" t="s">
        <v>88</v>
      </c>
      <c r="D157" t="s">
        <v>134</v>
      </c>
      <c r="E157" t="s">
        <v>177</v>
      </c>
      <c r="F157" t="s">
        <v>180</v>
      </c>
      <c r="G157">
        <v>0.901972</v>
      </c>
      <c r="H157">
        <v>0.78586699999999998</v>
      </c>
      <c r="I157">
        <v>1.5999999999999999E-5</v>
      </c>
      <c r="J157" t="s">
        <v>179</v>
      </c>
      <c r="K157" t="s">
        <v>239</v>
      </c>
      <c r="L157" t="s">
        <v>240</v>
      </c>
      <c r="M157" t="s">
        <v>243</v>
      </c>
      <c r="N157" t="s">
        <v>88</v>
      </c>
    </row>
    <row r="158" spans="1:14" ht="14.25" x14ac:dyDescent="0.45">
      <c r="A158" s="1" t="str">
        <f t="shared" si="2"/>
        <v>domestic aviationCanada</v>
      </c>
      <c r="B158" t="s">
        <v>194</v>
      </c>
      <c r="C158" t="s">
        <v>88</v>
      </c>
      <c r="D158" t="s">
        <v>134</v>
      </c>
      <c r="E158" t="s">
        <v>177</v>
      </c>
      <c r="F158" t="s">
        <v>180</v>
      </c>
      <c r="G158">
        <v>0.67825100000000005</v>
      </c>
      <c r="H158">
        <v>1.008653</v>
      </c>
      <c r="I158">
        <v>2.0860000000000002E-3</v>
      </c>
      <c r="J158" t="s">
        <v>195</v>
      </c>
      <c r="K158" t="s">
        <v>239</v>
      </c>
      <c r="L158" t="s">
        <v>244</v>
      </c>
      <c r="M158" t="s">
        <v>243</v>
      </c>
      <c r="N158" t="s">
        <v>88</v>
      </c>
    </row>
    <row r="159" spans="1:14" ht="14.25" x14ac:dyDescent="0.45">
      <c r="A159" s="1" t="str">
        <f t="shared" si="2"/>
        <v>domestic shipsCanada</v>
      </c>
      <c r="B159" t="s">
        <v>196</v>
      </c>
      <c r="C159" t="s">
        <v>88</v>
      </c>
      <c r="D159" t="s">
        <v>0</v>
      </c>
      <c r="E159" t="s">
        <v>177</v>
      </c>
      <c r="F159" t="s">
        <v>180</v>
      </c>
      <c r="G159">
        <v>0.80999100000000002</v>
      </c>
      <c r="H159">
        <v>-2.3933840000000002</v>
      </c>
      <c r="I159">
        <v>9.8999999999999994E-5</v>
      </c>
      <c r="J159" t="s">
        <v>195</v>
      </c>
      <c r="K159" t="s">
        <v>248</v>
      </c>
      <c r="L159" t="s">
        <v>240</v>
      </c>
      <c r="M159" t="s">
        <v>243</v>
      </c>
      <c r="N159" t="s">
        <v>88</v>
      </c>
    </row>
    <row r="160" spans="1:14" ht="14.25" x14ac:dyDescent="0.45">
      <c r="A160" s="1" t="str">
        <f t="shared" si="2"/>
        <v>international aviationCanada</v>
      </c>
      <c r="B160" t="s">
        <v>197</v>
      </c>
      <c r="C160" t="s">
        <v>88</v>
      </c>
      <c r="D160" t="s">
        <v>134</v>
      </c>
      <c r="E160" t="s">
        <v>177</v>
      </c>
      <c r="F160" t="s">
        <v>180</v>
      </c>
      <c r="G160">
        <v>0.91954100000000005</v>
      </c>
      <c r="H160">
        <v>2.1769129999999999</v>
      </c>
      <c r="I160">
        <v>6.9999999999999999E-6</v>
      </c>
      <c r="J160" t="s">
        <v>195</v>
      </c>
      <c r="K160" t="s">
        <v>249</v>
      </c>
      <c r="L160" t="s">
        <v>240</v>
      </c>
      <c r="M160" t="s">
        <v>243</v>
      </c>
      <c r="N160" t="s">
        <v>88</v>
      </c>
    </row>
    <row r="161" spans="1:14" ht="14.25" x14ac:dyDescent="0.45">
      <c r="A161" s="1" t="str">
        <f t="shared" si="2"/>
        <v>international shipsCanada</v>
      </c>
      <c r="B161" t="s">
        <v>198</v>
      </c>
      <c r="C161" t="s">
        <v>88</v>
      </c>
      <c r="D161" t="s">
        <v>0</v>
      </c>
      <c r="E161" t="s">
        <v>245</v>
      </c>
      <c r="F161" t="s">
        <v>180</v>
      </c>
      <c r="G161">
        <v>0.70590299999999995</v>
      </c>
      <c r="H161">
        <v>-3.5689259999999998</v>
      </c>
      <c r="I161">
        <v>9.9999999999999995E-7</v>
      </c>
      <c r="J161" t="s">
        <v>195</v>
      </c>
      <c r="K161" t="s">
        <v>248</v>
      </c>
      <c r="L161" t="s">
        <v>240</v>
      </c>
      <c r="M161" t="s">
        <v>243</v>
      </c>
      <c r="N161" t="s">
        <v>88</v>
      </c>
    </row>
    <row r="162" spans="1:14" ht="14.25" x14ac:dyDescent="0.45">
      <c r="A162" s="1" t="str">
        <f t="shared" si="2"/>
        <v>iron and steelCanada</v>
      </c>
      <c r="B162" t="s">
        <v>186</v>
      </c>
      <c r="C162" t="s">
        <v>88</v>
      </c>
      <c r="D162" t="s">
        <v>132</v>
      </c>
      <c r="E162" t="s">
        <v>177</v>
      </c>
      <c r="F162" t="s">
        <v>181</v>
      </c>
      <c r="G162">
        <v>0.58692500000000003</v>
      </c>
      <c r="H162">
        <v>0.542852</v>
      </c>
      <c r="I162">
        <v>3.62E-3</v>
      </c>
      <c r="J162" t="s">
        <v>185</v>
      </c>
      <c r="K162" t="s">
        <v>239</v>
      </c>
      <c r="L162" t="s">
        <v>244</v>
      </c>
      <c r="M162" t="s">
        <v>241</v>
      </c>
      <c r="N162" t="s">
        <v>241</v>
      </c>
    </row>
    <row r="163" spans="1:14" ht="14.25" x14ac:dyDescent="0.45">
      <c r="A163" s="1" t="str">
        <f t="shared" si="2"/>
        <v>non-ferrous metalsCanada</v>
      </c>
      <c r="B163" t="s">
        <v>187</v>
      </c>
      <c r="C163" t="s">
        <v>88</v>
      </c>
      <c r="D163" t="s">
        <v>0</v>
      </c>
      <c r="E163" t="s">
        <v>177</v>
      </c>
      <c r="F163" t="s">
        <v>181</v>
      </c>
      <c r="G163">
        <v>0.94843299999999997</v>
      </c>
      <c r="H163">
        <v>0.98656100000000002</v>
      </c>
      <c r="I163">
        <v>0</v>
      </c>
      <c r="J163" t="s">
        <v>185</v>
      </c>
      <c r="K163" t="s">
        <v>239</v>
      </c>
      <c r="L163" t="s">
        <v>240</v>
      </c>
      <c r="M163" t="s">
        <v>241</v>
      </c>
      <c r="N163" t="s">
        <v>241</v>
      </c>
    </row>
    <row r="164" spans="1:14" ht="14.25" x14ac:dyDescent="0.45">
      <c r="A164" s="1" t="str">
        <f t="shared" si="2"/>
        <v>non-metalsCanada</v>
      </c>
      <c r="B164" t="s">
        <v>188</v>
      </c>
      <c r="C164" t="s">
        <v>88</v>
      </c>
      <c r="D164" t="s">
        <v>132</v>
      </c>
      <c r="E164" t="s">
        <v>242</v>
      </c>
      <c r="F164" t="s">
        <v>180</v>
      </c>
      <c r="G164">
        <v>0.81165900000000002</v>
      </c>
      <c r="H164">
        <v>0.51703699999999997</v>
      </c>
      <c r="I164">
        <v>0</v>
      </c>
      <c r="J164" t="s">
        <v>185</v>
      </c>
      <c r="K164" t="s">
        <v>254</v>
      </c>
      <c r="L164" t="s">
        <v>240</v>
      </c>
      <c r="M164" t="s">
        <v>243</v>
      </c>
      <c r="N164" t="s">
        <v>150</v>
      </c>
    </row>
    <row r="165" spans="1:14" ht="14.25" x14ac:dyDescent="0.45">
      <c r="A165" s="1" t="str">
        <f t="shared" si="2"/>
        <v>other industryCanada</v>
      </c>
      <c r="B165" t="s">
        <v>189</v>
      </c>
      <c r="C165" t="s">
        <v>88</v>
      </c>
      <c r="D165" t="s">
        <v>0</v>
      </c>
      <c r="E165" t="s">
        <v>245</v>
      </c>
      <c r="F165" t="s">
        <v>180</v>
      </c>
      <c r="G165">
        <v>0.85226299999999999</v>
      </c>
      <c r="H165">
        <v>0.37103199999999997</v>
      </c>
      <c r="I165">
        <v>0</v>
      </c>
      <c r="J165" t="s">
        <v>185</v>
      </c>
      <c r="K165" t="s">
        <v>254</v>
      </c>
      <c r="L165" t="s">
        <v>240</v>
      </c>
      <c r="M165" t="s">
        <v>243</v>
      </c>
      <c r="N165" t="s">
        <v>161</v>
      </c>
    </row>
    <row r="166" spans="1:14" ht="14.25" x14ac:dyDescent="0.45">
      <c r="A166" s="1" t="str">
        <f t="shared" si="2"/>
        <v>pulp and paperCanada</v>
      </c>
      <c r="B166" t="s">
        <v>190</v>
      </c>
      <c r="C166" t="s">
        <v>88</v>
      </c>
      <c r="D166" t="s">
        <v>0</v>
      </c>
      <c r="E166" t="s">
        <v>245</v>
      </c>
      <c r="F166" t="s">
        <v>180</v>
      </c>
      <c r="G166">
        <v>0.793875</v>
      </c>
      <c r="H166">
        <v>-1.7986340000000001</v>
      </c>
      <c r="I166">
        <v>0</v>
      </c>
      <c r="J166" t="s">
        <v>185</v>
      </c>
      <c r="K166" t="s">
        <v>248</v>
      </c>
      <c r="L166" t="s">
        <v>240</v>
      </c>
      <c r="M166" t="s">
        <v>243</v>
      </c>
      <c r="N166" t="s">
        <v>88</v>
      </c>
    </row>
    <row r="167" spans="1:14" ht="14.25" x14ac:dyDescent="0.45">
      <c r="A167" s="1" t="str">
        <f t="shared" si="2"/>
        <v>rail_elecCanada</v>
      </c>
      <c r="B167" t="s">
        <v>199</v>
      </c>
      <c r="C167" t="s">
        <v>88</v>
      </c>
      <c r="D167" t="s">
        <v>0</v>
      </c>
      <c r="E167" t="s">
        <v>177</v>
      </c>
      <c r="F167" t="s">
        <v>181</v>
      </c>
      <c r="G167">
        <v>0.98321499999999995</v>
      </c>
      <c r="H167">
        <v>0.96397900000000003</v>
      </c>
      <c r="I167">
        <v>0</v>
      </c>
      <c r="J167" t="s">
        <v>195</v>
      </c>
      <c r="K167" t="s">
        <v>239</v>
      </c>
      <c r="L167" t="s">
        <v>240</v>
      </c>
      <c r="M167" t="s">
        <v>241</v>
      </c>
      <c r="N167" t="s">
        <v>241</v>
      </c>
    </row>
    <row r="168" spans="1:14" ht="14.25" x14ac:dyDescent="0.45">
      <c r="A168" s="1" t="str">
        <f t="shared" si="2"/>
        <v>residentialCanada</v>
      </c>
      <c r="B168" t="s">
        <v>191</v>
      </c>
      <c r="C168" t="s">
        <v>88</v>
      </c>
      <c r="D168" t="s">
        <v>130</v>
      </c>
      <c r="E168" t="s">
        <v>177</v>
      </c>
      <c r="F168" t="s">
        <v>181</v>
      </c>
      <c r="G168">
        <v>0.95350100000000004</v>
      </c>
      <c r="H168">
        <v>1.19807</v>
      </c>
      <c r="I168">
        <v>0</v>
      </c>
      <c r="J168" t="s">
        <v>192</v>
      </c>
      <c r="K168" t="s">
        <v>239</v>
      </c>
      <c r="L168" t="s">
        <v>240</v>
      </c>
      <c r="M168" t="s">
        <v>241</v>
      </c>
      <c r="N168" t="s">
        <v>241</v>
      </c>
    </row>
    <row r="169" spans="1:14" ht="14.25" x14ac:dyDescent="0.45">
      <c r="A169" s="1" t="str">
        <f t="shared" si="2"/>
        <v>residential_elecCanada</v>
      </c>
      <c r="B169" t="s">
        <v>193</v>
      </c>
      <c r="C169" t="s">
        <v>88</v>
      </c>
      <c r="D169" t="s">
        <v>0</v>
      </c>
      <c r="E169" t="s">
        <v>177</v>
      </c>
      <c r="F169" t="s">
        <v>180</v>
      </c>
      <c r="G169">
        <v>0.78189699999999995</v>
      </c>
      <c r="H169">
        <v>0.41717900000000002</v>
      </c>
      <c r="I169">
        <v>1.8599999999999999E-4</v>
      </c>
      <c r="J169" t="s">
        <v>192</v>
      </c>
      <c r="K169" t="s">
        <v>239</v>
      </c>
      <c r="L169" t="s">
        <v>240</v>
      </c>
      <c r="M169" t="s">
        <v>243</v>
      </c>
      <c r="N169" t="s">
        <v>88</v>
      </c>
    </row>
    <row r="170" spans="1:14" ht="14.25" x14ac:dyDescent="0.45">
      <c r="A170" s="1" t="str">
        <f t="shared" si="2"/>
        <v>roadCanada</v>
      </c>
      <c r="B170" t="s">
        <v>200</v>
      </c>
      <c r="C170" t="s">
        <v>88</v>
      </c>
      <c r="D170" t="s">
        <v>130</v>
      </c>
      <c r="E170" t="s">
        <v>245</v>
      </c>
      <c r="F170" t="s">
        <v>180</v>
      </c>
      <c r="G170">
        <v>0.78463499999999997</v>
      </c>
      <c r="H170">
        <v>1.492669</v>
      </c>
      <c r="I170">
        <v>0</v>
      </c>
      <c r="J170" t="s">
        <v>195</v>
      </c>
      <c r="K170" t="s">
        <v>239</v>
      </c>
      <c r="L170" t="s">
        <v>240</v>
      </c>
      <c r="M170" t="s">
        <v>243</v>
      </c>
      <c r="N170" t="s">
        <v>88</v>
      </c>
    </row>
    <row r="171" spans="1:14" ht="14.25" x14ac:dyDescent="0.45">
      <c r="A171" s="1" t="str">
        <f t="shared" si="2"/>
        <v>road_dieselCanada</v>
      </c>
      <c r="B171" t="s">
        <v>201</v>
      </c>
      <c r="C171" t="s">
        <v>88</v>
      </c>
      <c r="D171" t="s">
        <v>130</v>
      </c>
      <c r="E171" t="s">
        <v>242</v>
      </c>
      <c r="F171" t="s">
        <v>180</v>
      </c>
      <c r="G171">
        <v>0.92484200000000005</v>
      </c>
      <c r="H171">
        <v>2.895143</v>
      </c>
      <c r="I171">
        <v>0</v>
      </c>
      <c r="J171" t="s">
        <v>195</v>
      </c>
      <c r="K171" t="s">
        <v>249</v>
      </c>
      <c r="L171" t="s">
        <v>240</v>
      </c>
      <c r="M171" t="s">
        <v>243</v>
      </c>
      <c r="N171" t="s">
        <v>88</v>
      </c>
    </row>
    <row r="172" spans="1:14" ht="14.25" x14ac:dyDescent="0.45">
      <c r="A172" s="1" t="str">
        <f t="shared" si="2"/>
        <v>road_gasolineCanada</v>
      </c>
      <c r="B172" t="s">
        <v>202</v>
      </c>
      <c r="C172" t="s">
        <v>88</v>
      </c>
      <c r="D172" t="s">
        <v>130</v>
      </c>
      <c r="E172" t="s">
        <v>242</v>
      </c>
      <c r="F172" t="s">
        <v>180</v>
      </c>
      <c r="G172">
        <v>0.89331099999999997</v>
      </c>
      <c r="H172">
        <v>0.61393200000000003</v>
      </c>
      <c r="I172">
        <v>0</v>
      </c>
      <c r="J172" t="s">
        <v>195</v>
      </c>
      <c r="K172" t="s">
        <v>239</v>
      </c>
      <c r="L172" t="s">
        <v>240</v>
      </c>
      <c r="M172" t="s">
        <v>243</v>
      </c>
      <c r="N172" t="s">
        <v>88</v>
      </c>
    </row>
    <row r="173" spans="1:14" ht="14.25" x14ac:dyDescent="0.45">
      <c r="A173" s="1" t="str">
        <f t="shared" si="2"/>
        <v>agricultureChina</v>
      </c>
      <c r="B173" t="s">
        <v>176</v>
      </c>
      <c r="C173" t="s">
        <v>89</v>
      </c>
      <c r="D173" t="s">
        <v>3</v>
      </c>
      <c r="E173" t="s">
        <v>177</v>
      </c>
      <c r="F173" t="s">
        <v>180</v>
      </c>
      <c r="G173">
        <v>0.93248200000000003</v>
      </c>
      <c r="H173">
        <v>4.6979009999999999</v>
      </c>
      <c r="I173">
        <v>9.9999999999999995E-7</v>
      </c>
      <c r="J173" t="s">
        <v>179</v>
      </c>
      <c r="K173" t="s">
        <v>248</v>
      </c>
      <c r="L173" t="s">
        <v>240</v>
      </c>
      <c r="M173" t="s">
        <v>243</v>
      </c>
      <c r="N173" t="s">
        <v>89</v>
      </c>
    </row>
    <row r="174" spans="1:14" ht="14.25" x14ac:dyDescent="0.45">
      <c r="A174" s="1" t="str">
        <f t="shared" si="2"/>
        <v>chemicalChina</v>
      </c>
      <c r="B174" t="s">
        <v>184</v>
      </c>
      <c r="C174" t="s">
        <v>89</v>
      </c>
      <c r="D174" t="s">
        <v>132</v>
      </c>
      <c r="E174" t="s">
        <v>177</v>
      </c>
      <c r="F174" t="s">
        <v>180</v>
      </c>
      <c r="G174">
        <v>0.90021099999999998</v>
      </c>
      <c r="H174">
        <v>0.79953600000000002</v>
      </c>
      <c r="I174">
        <v>5.0000000000000004E-6</v>
      </c>
      <c r="J174" t="s">
        <v>185</v>
      </c>
      <c r="K174" t="s">
        <v>239</v>
      </c>
      <c r="L174" t="s">
        <v>240</v>
      </c>
      <c r="M174" t="s">
        <v>243</v>
      </c>
      <c r="N174" t="s">
        <v>89</v>
      </c>
    </row>
    <row r="175" spans="1:14" ht="14.25" x14ac:dyDescent="0.45">
      <c r="A175" s="1" t="str">
        <f t="shared" si="2"/>
        <v>commercialChina</v>
      </c>
      <c r="B175" t="s">
        <v>182</v>
      </c>
      <c r="C175" t="s">
        <v>89</v>
      </c>
      <c r="D175" t="s">
        <v>0</v>
      </c>
      <c r="E175" t="s">
        <v>177</v>
      </c>
      <c r="F175" t="s">
        <v>180</v>
      </c>
      <c r="G175">
        <v>0.97218199999999999</v>
      </c>
      <c r="H175">
        <v>0.68403899999999995</v>
      </c>
      <c r="I175">
        <v>0</v>
      </c>
      <c r="J175" t="s">
        <v>179</v>
      </c>
      <c r="K175" t="s">
        <v>239</v>
      </c>
      <c r="L175" t="s">
        <v>240</v>
      </c>
      <c r="M175" t="s">
        <v>243</v>
      </c>
      <c r="N175" t="s">
        <v>89</v>
      </c>
    </row>
    <row r="176" spans="1:14" ht="14.25" x14ac:dyDescent="0.45">
      <c r="A176" s="1" t="str">
        <f t="shared" si="2"/>
        <v>commercial_elecChina</v>
      </c>
      <c r="B176" t="s">
        <v>183</v>
      </c>
      <c r="C176" t="s">
        <v>89</v>
      </c>
      <c r="D176" t="s">
        <v>0</v>
      </c>
      <c r="E176" t="s">
        <v>177</v>
      </c>
      <c r="F176" t="s">
        <v>180</v>
      </c>
      <c r="G176">
        <v>0.98591899999999999</v>
      </c>
      <c r="H176">
        <v>1.2674589999999999</v>
      </c>
      <c r="I176">
        <v>0</v>
      </c>
      <c r="J176" t="s">
        <v>179</v>
      </c>
      <c r="K176" t="s">
        <v>239</v>
      </c>
      <c r="L176" t="s">
        <v>240</v>
      </c>
      <c r="M176" t="s">
        <v>243</v>
      </c>
      <c r="N176" t="s">
        <v>89</v>
      </c>
    </row>
    <row r="177" spans="1:14" ht="14.25" x14ac:dyDescent="0.45">
      <c r="A177" s="1" t="str">
        <f t="shared" si="2"/>
        <v>domestic aviationChina</v>
      </c>
      <c r="B177" t="s">
        <v>194</v>
      </c>
      <c r="C177" t="s">
        <v>89</v>
      </c>
      <c r="D177" t="s">
        <v>134</v>
      </c>
      <c r="E177" t="s">
        <v>245</v>
      </c>
      <c r="F177" t="s">
        <v>180</v>
      </c>
      <c r="G177">
        <v>0.92775700000000005</v>
      </c>
      <c r="H177">
        <v>0.83944799999999997</v>
      </c>
      <c r="I177">
        <v>0</v>
      </c>
      <c r="J177" t="s">
        <v>195</v>
      </c>
      <c r="K177" t="s">
        <v>239</v>
      </c>
      <c r="L177" t="s">
        <v>240</v>
      </c>
      <c r="M177" t="s">
        <v>243</v>
      </c>
      <c r="N177" t="s">
        <v>89</v>
      </c>
    </row>
    <row r="178" spans="1:14" ht="14.25" x14ac:dyDescent="0.45">
      <c r="A178" s="1" t="str">
        <f t="shared" si="2"/>
        <v>domestic shipsChina</v>
      </c>
      <c r="B178" t="s">
        <v>196</v>
      </c>
      <c r="C178" t="s">
        <v>89</v>
      </c>
      <c r="D178" t="s">
        <v>134</v>
      </c>
      <c r="E178" t="s">
        <v>177</v>
      </c>
      <c r="F178" t="s">
        <v>180</v>
      </c>
      <c r="G178">
        <v>0.791597</v>
      </c>
      <c r="H178">
        <v>0.420852</v>
      </c>
      <c r="I178">
        <v>1.5100000000000001E-4</v>
      </c>
      <c r="J178" t="s">
        <v>195</v>
      </c>
      <c r="K178" t="s">
        <v>239</v>
      </c>
      <c r="L178" t="s">
        <v>240</v>
      </c>
      <c r="M178" t="s">
        <v>243</v>
      </c>
      <c r="N178" t="s">
        <v>89</v>
      </c>
    </row>
    <row r="179" spans="1:14" ht="14.25" x14ac:dyDescent="0.45">
      <c r="A179" s="1" t="str">
        <f t="shared" si="2"/>
        <v>international aviationChina</v>
      </c>
      <c r="B179" t="s">
        <v>197</v>
      </c>
      <c r="C179" t="s">
        <v>89</v>
      </c>
      <c r="D179" t="s">
        <v>0</v>
      </c>
      <c r="E179" t="s">
        <v>242</v>
      </c>
      <c r="F179" t="s">
        <v>180</v>
      </c>
      <c r="G179">
        <v>0.88986399999999999</v>
      </c>
      <c r="H179">
        <v>0.73046299999999997</v>
      </c>
      <c r="I179">
        <v>0</v>
      </c>
      <c r="J179" t="s">
        <v>195</v>
      </c>
      <c r="K179" t="s">
        <v>239</v>
      </c>
      <c r="L179" t="s">
        <v>240</v>
      </c>
      <c r="M179" t="s">
        <v>243</v>
      </c>
      <c r="N179" t="s">
        <v>89</v>
      </c>
    </row>
    <row r="180" spans="1:14" ht="14.25" x14ac:dyDescent="0.45">
      <c r="A180" s="1" t="str">
        <f t="shared" si="2"/>
        <v>international shipsChina</v>
      </c>
      <c r="B180" t="s">
        <v>198</v>
      </c>
      <c r="C180" t="s">
        <v>89</v>
      </c>
      <c r="D180" t="s">
        <v>0</v>
      </c>
      <c r="E180" t="s">
        <v>245</v>
      </c>
      <c r="F180" t="s">
        <v>180</v>
      </c>
      <c r="G180">
        <v>0.80896999999999997</v>
      </c>
      <c r="H180">
        <v>0.62214800000000003</v>
      </c>
      <c r="I180">
        <v>0</v>
      </c>
      <c r="J180" t="s">
        <v>195</v>
      </c>
      <c r="K180" t="s">
        <v>239</v>
      </c>
      <c r="L180" t="s">
        <v>240</v>
      </c>
      <c r="M180" t="s">
        <v>243</v>
      </c>
      <c r="N180" t="s">
        <v>89</v>
      </c>
    </row>
    <row r="181" spans="1:14" ht="14.25" x14ac:dyDescent="0.45">
      <c r="A181" s="1" t="str">
        <f t="shared" si="2"/>
        <v>iron and steelChina</v>
      </c>
      <c r="B181" t="s">
        <v>186</v>
      </c>
      <c r="C181" t="s">
        <v>89</v>
      </c>
      <c r="D181" t="s">
        <v>132</v>
      </c>
      <c r="E181" t="s">
        <v>245</v>
      </c>
      <c r="F181" t="s">
        <v>180</v>
      </c>
      <c r="G181">
        <v>0.93756300000000004</v>
      </c>
      <c r="H181">
        <v>0.99744299999999997</v>
      </c>
      <c r="I181">
        <v>0</v>
      </c>
      <c r="J181" t="s">
        <v>185</v>
      </c>
      <c r="K181" t="s">
        <v>239</v>
      </c>
      <c r="L181" t="s">
        <v>240</v>
      </c>
      <c r="M181" t="s">
        <v>243</v>
      </c>
      <c r="N181" t="s">
        <v>89</v>
      </c>
    </row>
    <row r="182" spans="1:14" ht="14.25" x14ac:dyDescent="0.45">
      <c r="A182" s="1" t="str">
        <f t="shared" si="2"/>
        <v>non-ferrous metalsChina</v>
      </c>
      <c r="B182" t="s">
        <v>187</v>
      </c>
      <c r="C182" t="s">
        <v>89</v>
      </c>
      <c r="D182" t="s">
        <v>0</v>
      </c>
      <c r="E182" t="s">
        <v>177</v>
      </c>
      <c r="F182" t="s">
        <v>180</v>
      </c>
      <c r="G182">
        <v>0.957229</v>
      </c>
      <c r="H182">
        <v>0.89544100000000004</v>
      </c>
      <c r="I182">
        <v>0</v>
      </c>
      <c r="J182" t="s">
        <v>185</v>
      </c>
      <c r="K182" t="s">
        <v>239</v>
      </c>
      <c r="L182" t="s">
        <v>240</v>
      </c>
      <c r="M182" t="s">
        <v>243</v>
      </c>
      <c r="N182" t="s">
        <v>89</v>
      </c>
    </row>
    <row r="183" spans="1:14" ht="14.25" x14ac:dyDescent="0.45">
      <c r="A183" s="1" t="str">
        <f t="shared" si="2"/>
        <v>non-metalsChina</v>
      </c>
      <c r="B183" t="s">
        <v>188</v>
      </c>
      <c r="C183" t="s">
        <v>89</v>
      </c>
      <c r="D183" t="s">
        <v>132</v>
      </c>
      <c r="E183" t="s">
        <v>245</v>
      </c>
      <c r="F183" t="s">
        <v>180</v>
      </c>
      <c r="G183">
        <v>0.77853000000000006</v>
      </c>
      <c r="H183">
        <v>0.65555600000000003</v>
      </c>
      <c r="I183">
        <v>0</v>
      </c>
      <c r="J183" t="s">
        <v>185</v>
      </c>
      <c r="K183" t="s">
        <v>239</v>
      </c>
      <c r="L183" t="s">
        <v>240</v>
      </c>
      <c r="M183" t="s">
        <v>243</v>
      </c>
      <c r="N183" t="s">
        <v>89</v>
      </c>
    </row>
    <row r="184" spans="1:14" ht="14.25" x14ac:dyDescent="0.45">
      <c r="A184" s="1" t="str">
        <f t="shared" si="2"/>
        <v>other industryChina</v>
      </c>
      <c r="B184" t="s">
        <v>189</v>
      </c>
      <c r="C184" t="s">
        <v>89</v>
      </c>
      <c r="D184" t="s">
        <v>132</v>
      </c>
      <c r="E184" t="s">
        <v>245</v>
      </c>
      <c r="F184" t="s">
        <v>180</v>
      </c>
      <c r="G184">
        <v>0.79674999999999996</v>
      </c>
      <c r="H184">
        <v>0.94505300000000003</v>
      </c>
      <c r="I184">
        <v>0</v>
      </c>
      <c r="J184" t="s">
        <v>185</v>
      </c>
      <c r="K184" t="s">
        <v>239</v>
      </c>
      <c r="L184" t="s">
        <v>240</v>
      </c>
      <c r="M184" t="s">
        <v>243</v>
      </c>
      <c r="N184" t="s">
        <v>89</v>
      </c>
    </row>
    <row r="185" spans="1:14" ht="14.25" x14ac:dyDescent="0.45">
      <c r="A185" s="1" t="str">
        <f t="shared" si="2"/>
        <v>pulp and paperChina</v>
      </c>
      <c r="B185" t="s">
        <v>190</v>
      </c>
      <c r="C185" t="s">
        <v>89</v>
      </c>
      <c r="D185" t="s">
        <v>132</v>
      </c>
      <c r="E185" t="s">
        <v>242</v>
      </c>
      <c r="F185" t="s">
        <v>180</v>
      </c>
      <c r="G185">
        <v>0.83442099999999997</v>
      </c>
      <c r="H185">
        <v>0.41378999999999999</v>
      </c>
      <c r="I185">
        <v>0</v>
      </c>
      <c r="J185" t="s">
        <v>185</v>
      </c>
      <c r="K185" t="s">
        <v>239</v>
      </c>
      <c r="L185" t="s">
        <v>240</v>
      </c>
      <c r="M185" t="s">
        <v>243</v>
      </c>
      <c r="N185" t="s">
        <v>89</v>
      </c>
    </row>
    <row r="186" spans="1:14" ht="14.25" x14ac:dyDescent="0.45">
      <c r="A186" s="1" t="str">
        <f t="shared" si="2"/>
        <v>rail_elecChina</v>
      </c>
      <c r="B186" t="s">
        <v>199</v>
      </c>
      <c r="C186" t="s">
        <v>89</v>
      </c>
      <c r="D186" t="s">
        <v>0</v>
      </c>
      <c r="E186" t="s">
        <v>177</v>
      </c>
      <c r="F186" t="s">
        <v>180</v>
      </c>
      <c r="G186">
        <v>0.986869</v>
      </c>
      <c r="H186">
        <v>1.328195</v>
      </c>
      <c r="I186">
        <v>0</v>
      </c>
      <c r="J186" t="s">
        <v>195</v>
      </c>
      <c r="K186" t="s">
        <v>239</v>
      </c>
      <c r="L186" t="s">
        <v>240</v>
      </c>
      <c r="M186" t="s">
        <v>243</v>
      </c>
      <c r="N186" t="s">
        <v>89</v>
      </c>
    </row>
    <row r="187" spans="1:14" ht="14.25" x14ac:dyDescent="0.45">
      <c r="A187" s="1" t="str">
        <f t="shared" si="2"/>
        <v>residentialChina</v>
      </c>
      <c r="B187" t="s">
        <v>191</v>
      </c>
      <c r="C187" t="s">
        <v>89</v>
      </c>
      <c r="D187" t="s">
        <v>0</v>
      </c>
      <c r="E187" t="s">
        <v>177</v>
      </c>
      <c r="F187" t="s">
        <v>180</v>
      </c>
      <c r="G187">
        <v>0.99055599999999999</v>
      </c>
      <c r="H187">
        <v>0.83332499999999998</v>
      </c>
      <c r="I187">
        <v>0</v>
      </c>
      <c r="J187" t="s">
        <v>192</v>
      </c>
      <c r="K187" t="s">
        <v>239</v>
      </c>
      <c r="L187" t="s">
        <v>240</v>
      </c>
      <c r="M187" t="s">
        <v>243</v>
      </c>
      <c r="N187" t="s">
        <v>89</v>
      </c>
    </row>
    <row r="188" spans="1:14" ht="14.25" x14ac:dyDescent="0.45">
      <c r="A188" s="1" t="str">
        <f t="shared" si="2"/>
        <v>residential_elecChina</v>
      </c>
      <c r="B188" t="s">
        <v>193</v>
      </c>
      <c r="C188" t="s">
        <v>89</v>
      </c>
      <c r="D188" t="s">
        <v>0</v>
      </c>
      <c r="E188" t="s">
        <v>177</v>
      </c>
      <c r="F188" t="s">
        <v>180</v>
      </c>
      <c r="G188">
        <v>0.98046900000000003</v>
      </c>
      <c r="H188">
        <v>1.2253529999999999</v>
      </c>
      <c r="I188">
        <v>0</v>
      </c>
      <c r="J188" t="s">
        <v>192</v>
      </c>
      <c r="K188" t="s">
        <v>239</v>
      </c>
      <c r="L188" t="s">
        <v>240</v>
      </c>
      <c r="M188" t="s">
        <v>243</v>
      </c>
      <c r="N188" t="s">
        <v>89</v>
      </c>
    </row>
    <row r="189" spans="1:14" ht="14.25" x14ac:dyDescent="0.45">
      <c r="A189" s="1" t="str">
        <f t="shared" si="2"/>
        <v>roadChina</v>
      </c>
      <c r="B189" t="s">
        <v>200</v>
      </c>
      <c r="C189" t="s">
        <v>89</v>
      </c>
      <c r="D189" t="s">
        <v>130</v>
      </c>
      <c r="E189" t="s">
        <v>177</v>
      </c>
      <c r="F189" t="s">
        <v>180</v>
      </c>
      <c r="G189">
        <v>0.96254300000000004</v>
      </c>
      <c r="H189">
        <v>2.1212119999999999</v>
      </c>
      <c r="I189">
        <v>0</v>
      </c>
      <c r="J189" t="s">
        <v>195</v>
      </c>
      <c r="K189" t="s">
        <v>249</v>
      </c>
      <c r="L189" t="s">
        <v>240</v>
      </c>
      <c r="M189" t="s">
        <v>243</v>
      </c>
      <c r="N189" t="s">
        <v>89</v>
      </c>
    </row>
    <row r="190" spans="1:14" ht="14.25" x14ac:dyDescent="0.45">
      <c r="A190" s="1" t="str">
        <f t="shared" si="2"/>
        <v>road_dieselChina</v>
      </c>
      <c r="B190" t="s">
        <v>201</v>
      </c>
      <c r="C190" t="s">
        <v>89</v>
      </c>
      <c r="D190" t="s">
        <v>130</v>
      </c>
      <c r="E190" t="s">
        <v>245</v>
      </c>
      <c r="F190" t="s">
        <v>180</v>
      </c>
      <c r="G190">
        <v>0.93703400000000003</v>
      </c>
      <c r="H190">
        <v>1.854498</v>
      </c>
      <c r="I190">
        <v>0</v>
      </c>
      <c r="J190" t="s">
        <v>195</v>
      </c>
      <c r="K190" t="s">
        <v>239</v>
      </c>
      <c r="L190" t="s">
        <v>240</v>
      </c>
      <c r="M190" t="s">
        <v>243</v>
      </c>
      <c r="N190" t="s">
        <v>89</v>
      </c>
    </row>
    <row r="191" spans="1:14" ht="14.25" x14ac:dyDescent="0.45">
      <c r="A191" s="1" t="str">
        <f t="shared" si="2"/>
        <v>road_gasolineChina</v>
      </c>
      <c r="B191" t="s">
        <v>202</v>
      </c>
      <c r="C191" t="s">
        <v>89</v>
      </c>
      <c r="D191" t="s">
        <v>130</v>
      </c>
      <c r="E191" t="s">
        <v>177</v>
      </c>
      <c r="F191" t="s">
        <v>180</v>
      </c>
      <c r="G191">
        <v>0.97553199999999995</v>
      </c>
      <c r="H191">
        <v>2.984016</v>
      </c>
      <c r="I191">
        <v>0</v>
      </c>
      <c r="J191" t="s">
        <v>195</v>
      </c>
      <c r="K191" t="s">
        <v>249</v>
      </c>
      <c r="L191" t="s">
        <v>240</v>
      </c>
      <c r="M191" t="s">
        <v>243</v>
      </c>
      <c r="N191" t="s">
        <v>89</v>
      </c>
    </row>
    <row r="192" spans="1:14" ht="14.25" x14ac:dyDescent="0.45">
      <c r="A192" s="1" t="str">
        <f t="shared" si="2"/>
        <v>agricultureEU_north</v>
      </c>
      <c r="B192" t="s">
        <v>176</v>
      </c>
      <c r="C192" t="s">
        <v>153</v>
      </c>
      <c r="D192" t="s">
        <v>3</v>
      </c>
      <c r="E192" t="s">
        <v>177</v>
      </c>
      <c r="F192" t="s">
        <v>180</v>
      </c>
      <c r="G192">
        <v>0.78844800000000004</v>
      </c>
      <c r="H192">
        <v>-1.4232689999999999</v>
      </c>
      <c r="I192">
        <v>1.6200000000000001E-4</v>
      </c>
      <c r="J192" t="s">
        <v>179</v>
      </c>
      <c r="K192" t="s">
        <v>248</v>
      </c>
      <c r="L192" t="s">
        <v>240</v>
      </c>
      <c r="M192" t="s">
        <v>243</v>
      </c>
      <c r="N192" t="s">
        <v>153</v>
      </c>
    </row>
    <row r="193" spans="1:14" ht="14.25" x14ac:dyDescent="0.45">
      <c r="A193" s="1" t="str">
        <f t="shared" si="2"/>
        <v>chemicalEU_north</v>
      </c>
      <c r="B193" t="s">
        <v>184</v>
      </c>
      <c r="C193" t="s">
        <v>153</v>
      </c>
      <c r="D193" t="s">
        <v>0</v>
      </c>
      <c r="E193" t="s">
        <v>177</v>
      </c>
      <c r="F193" t="s">
        <v>181</v>
      </c>
      <c r="G193">
        <v>0.98591399999999996</v>
      </c>
      <c r="H193">
        <v>0.54378899999999997</v>
      </c>
      <c r="I193">
        <v>0</v>
      </c>
      <c r="J193" t="s">
        <v>185</v>
      </c>
      <c r="K193" t="s">
        <v>239</v>
      </c>
      <c r="L193" t="s">
        <v>240</v>
      </c>
      <c r="M193" t="s">
        <v>241</v>
      </c>
      <c r="N193" t="s">
        <v>241</v>
      </c>
    </row>
    <row r="194" spans="1:14" ht="14.25" x14ac:dyDescent="0.45">
      <c r="A194" s="1" t="str">
        <f t="shared" si="2"/>
        <v>commercialEU_north</v>
      </c>
      <c r="B194" t="s">
        <v>182</v>
      </c>
      <c r="C194" t="s">
        <v>153</v>
      </c>
      <c r="D194" t="s">
        <v>134</v>
      </c>
      <c r="E194" t="s">
        <v>242</v>
      </c>
      <c r="F194" t="s">
        <v>178</v>
      </c>
      <c r="G194">
        <v>0.90347500000000003</v>
      </c>
      <c r="H194">
        <v>0.792659</v>
      </c>
      <c r="I194">
        <v>0</v>
      </c>
      <c r="J194" t="s">
        <v>179</v>
      </c>
      <c r="K194" t="s">
        <v>239</v>
      </c>
      <c r="L194" t="s">
        <v>240</v>
      </c>
      <c r="M194" t="s">
        <v>246</v>
      </c>
      <c r="N194" t="s">
        <v>255</v>
      </c>
    </row>
    <row r="195" spans="1:14" ht="14.25" x14ac:dyDescent="0.45">
      <c r="A195" s="1" t="str">
        <f t="shared" ref="A195:A258" si="3">B195&amp;C195</f>
        <v>commercial_elecEU_north</v>
      </c>
      <c r="B195" t="s">
        <v>183</v>
      </c>
      <c r="C195" t="s">
        <v>153</v>
      </c>
      <c r="D195" t="s">
        <v>0</v>
      </c>
      <c r="E195" t="s">
        <v>242</v>
      </c>
      <c r="F195" t="s">
        <v>180</v>
      </c>
      <c r="G195">
        <v>0.91638299999999995</v>
      </c>
      <c r="H195">
        <v>0.42252200000000001</v>
      </c>
      <c r="I195">
        <v>0</v>
      </c>
      <c r="J195" t="s">
        <v>179</v>
      </c>
      <c r="K195" t="s">
        <v>239</v>
      </c>
      <c r="L195" t="s">
        <v>240</v>
      </c>
      <c r="M195" t="s">
        <v>243</v>
      </c>
      <c r="N195" t="s">
        <v>153</v>
      </c>
    </row>
    <row r="196" spans="1:14" ht="14.25" x14ac:dyDescent="0.45">
      <c r="A196" s="1" t="str">
        <f t="shared" si="3"/>
        <v>domestic aviationEU_north</v>
      </c>
      <c r="B196" t="s">
        <v>194</v>
      </c>
      <c r="C196" t="s">
        <v>153</v>
      </c>
      <c r="D196" t="s">
        <v>134</v>
      </c>
      <c r="E196" t="s">
        <v>245</v>
      </c>
      <c r="F196" t="s">
        <v>180</v>
      </c>
      <c r="G196">
        <v>0.76305400000000001</v>
      </c>
      <c r="H196">
        <v>-1.264926</v>
      </c>
      <c r="I196">
        <v>0</v>
      </c>
      <c r="J196" t="s">
        <v>195</v>
      </c>
      <c r="K196" t="s">
        <v>248</v>
      </c>
      <c r="L196" t="s">
        <v>240</v>
      </c>
      <c r="M196" t="s">
        <v>243</v>
      </c>
      <c r="N196" t="s">
        <v>153</v>
      </c>
    </row>
    <row r="197" spans="1:14" ht="14.25" x14ac:dyDescent="0.45">
      <c r="A197" s="1" t="str">
        <f t="shared" si="3"/>
        <v>domestic shipsEU_north</v>
      </c>
      <c r="B197" t="s">
        <v>196</v>
      </c>
      <c r="C197" t="s">
        <v>153</v>
      </c>
      <c r="D197" t="s">
        <v>134</v>
      </c>
      <c r="E197" t="s">
        <v>177</v>
      </c>
      <c r="F197" t="s">
        <v>181</v>
      </c>
      <c r="G197">
        <v>0.85282500000000006</v>
      </c>
      <c r="H197">
        <v>0.79090300000000002</v>
      </c>
      <c r="I197">
        <v>3.1000000000000001E-5</v>
      </c>
      <c r="J197" t="s">
        <v>195</v>
      </c>
      <c r="K197" t="s">
        <v>239</v>
      </c>
      <c r="L197" t="s">
        <v>240</v>
      </c>
      <c r="M197" t="s">
        <v>241</v>
      </c>
      <c r="N197" t="s">
        <v>241</v>
      </c>
    </row>
    <row r="198" spans="1:14" ht="14.25" x14ac:dyDescent="0.45">
      <c r="A198" s="1" t="str">
        <f t="shared" si="3"/>
        <v>international aviationEU_north</v>
      </c>
      <c r="B198" t="s">
        <v>197</v>
      </c>
      <c r="C198" t="s">
        <v>153</v>
      </c>
      <c r="D198" t="s">
        <v>134</v>
      </c>
      <c r="E198" t="s">
        <v>242</v>
      </c>
      <c r="F198" t="s">
        <v>180</v>
      </c>
      <c r="G198">
        <v>0.839009</v>
      </c>
      <c r="H198">
        <v>0.91471999999999998</v>
      </c>
      <c r="I198">
        <v>0</v>
      </c>
      <c r="J198" t="s">
        <v>195</v>
      </c>
      <c r="K198" t="s">
        <v>239</v>
      </c>
      <c r="L198" t="s">
        <v>240</v>
      </c>
      <c r="M198" t="s">
        <v>243</v>
      </c>
      <c r="N198" t="s">
        <v>153</v>
      </c>
    </row>
    <row r="199" spans="1:14" ht="14.25" x14ac:dyDescent="0.45">
      <c r="A199" s="1" t="str">
        <f t="shared" si="3"/>
        <v>international shipsEU_north</v>
      </c>
      <c r="B199" t="s">
        <v>198</v>
      </c>
      <c r="C199" t="s">
        <v>153</v>
      </c>
      <c r="D199" t="s">
        <v>134</v>
      </c>
      <c r="E199" t="s">
        <v>177</v>
      </c>
      <c r="F199" t="s">
        <v>181</v>
      </c>
      <c r="G199">
        <v>0.48581099999999999</v>
      </c>
      <c r="H199">
        <v>0.43310100000000001</v>
      </c>
      <c r="I199">
        <v>1.0284E-2</v>
      </c>
      <c r="J199" t="s">
        <v>195</v>
      </c>
      <c r="K199" t="s">
        <v>239</v>
      </c>
      <c r="L199" t="s">
        <v>251</v>
      </c>
      <c r="M199" t="s">
        <v>241</v>
      </c>
      <c r="N199" t="s">
        <v>241</v>
      </c>
    </row>
    <row r="200" spans="1:14" ht="14.25" x14ac:dyDescent="0.45">
      <c r="A200" s="1" t="str">
        <f t="shared" si="3"/>
        <v>iron and steelEU_north</v>
      </c>
      <c r="B200" t="s">
        <v>186</v>
      </c>
      <c r="C200" t="s">
        <v>153</v>
      </c>
      <c r="D200" t="s">
        <v>0</v>
      </c>
      <c r="E200" t="s">
        <v>177</v>
      </c>
      <c r="F200" t="s">
        <v>178</v>
      </c>
      <c r="G200">
        <v>0.72649399999999997</v>
      </c>
      <c r="H200">
        <v>-1.2075750000000001</v>
      </c>
      <c r="I200">
        <v>5.2800000000000004E-4</v>
      </c>
      <c r="J200" t="s">
        <v>185</v>
      </c>
      <c r="K200" t="s">
        <v>248</v>
      </c>
      <c r="L200" t="s">
        <v>240</v>
      </c>
      <c r="M200" t="s">
        <v>246</v>
      </c>
      <c r="N200" t="s">
        <v>255</v>
      </c>
    </row>
    <row r="201" spans="1:14" ht="14.25" x14ac:dyDescent="0.45">
      <c r="A201" s="1" t="str">
        <f t="shared" si="3"/>
        <v>non-ferrous metalsEU_north</v>
      </c>
      <c r="B201" t="s">
        <v>187</v>
      </c>
      <c r="C201" t="s">
        <v>153</v>
      </c>
      <c r="D201" t="s">
        <v>0</v>
      </c>
      <c r="E201" t="s">
        <v>177</v>
      </c>
      <c r="F201" t="s">
        <v>181</v>
      </c>
      <c r="G201">
        <v>0.94843299999999997</v>
      </c>
      <c r="H201">
        <v>0.98656100000000002</v>
      </c>
      <c r="I201">
        <v>0</v>
      </c>
      <c r="J201" t="s">
        <v>185</v>
      </c>
      <c r="K201" t="s">
        <v>239</v>
      </c>
      <c r="L201" t="s">
        <v>240</v>
      </c>
      <c r="M201" t="s">
        <v>241</v>
      </c>
      <c r="N201" t="s">
        <v>241</v>
      </c>
    </row>
    <row r="202" spans="1:14" ht="14.25" x14ac:dyDescent="0.45">
      <c r="A202" s="1" t="str">
        <f t="shared" si="3"/>
        <v>non-metalsEU_north</v>
      </c>
      <c r="B202" t="s">
        <v>188</v>
      </c>
      <c r="C202" t="s">
        <v>153</v>
      </c>
      <c r="D202" t="s">
        <v>132</v>
      </c>
      <c r="E202" t="s">
        <v>242</v>
      </c>
      <c r="F202" t="s">
        <v>180</v>
      </c>
      <c r="G202">
        <v>0.81165900000000002</v>
      </c>
      <c r="H202">
        <v>0.51703699999999997</v>
      </c>
      <c r="I202">
        <v>0</v>
      </c>
      <c r="J202" t="s">
        <v>185</v>
      </c>
      <c r="K202" t="s">
        <v>254</v>
      </c>
      <c r="L202" t="s">
        <v>240</v>
      </c>
      <c r="M202" t="s">
        <v>243</v>
      </c>
      <c r="N202" t="s">
        <v>150</v>
      </c>
    </row>
    <row r="203" spans="1:14" ht="14.25" x14ac:dyDescent="0.45">
      <c r="A203" s="1" t="str">
        <f t="shared" si="3"/>
        <v>other industryEU_north</v>
      </c>
      <c r="B203" t="s">
        <v>189</v>
      </c>
      <c r="C203" t="s">
        <v>153</v>
      </c>
      <c r="D203" t="s">
        <v>0</v>
      </c>
      <c r="E203" t="s">
        <v>245</v>
      </c>
      <c r="F203" t="s">
        <v>180</v>
      </c>
      <c r="G203">
        <v>0.85226299999999999</v>
      </c>
      <c r="H203">
        <v>0.37103199999999997</v>
      </c>
      <c r="I203">
        <v>0</v>
      </c>
      <c r="J203" t="s">
        <v>185</v>
      </c>
      <c r="K203" t="s">
        <v>254</v>
      </c>
      <c r="L203" t="s">
        <v>240</v>
      </c>
      <c r="M203" t="s">
        <v>243</v>
      </c>
      <c r="N203" t="s">
        <v>161</v>
      </c>
    </row>
    <row r="204" spans="1:14" ht="14.25" x14ac:dyDescent="0.45">
      <c r="A204" s="1" t="str">
        <f t="shared" si="3"/>
        <v>pulp and paperEU_north</v>
      </c>
      <c r="B204" t="s">
        <v>190</v>
      </c>
      <c r="C204" t="s">
        <v>153</v>
      </c>
      <c r="D204" t="s">
        <v>0</v>
      </c>
      <c r="E204" t="s">
        <v>177</v>
      </c>
      <c r="F204" t="s">
        <v>180</v>
      </c>
      <c r="G204">
        <v>0.68120499999999995</v>
      </c>
      <c r="H204">
        <v>0.39200499999999999</v>
      </c>
      <c r="I204">
        <v>1.075E-3</v>
      </c>
      <c r="J204" t="s">
        <v>185</v>
      </c>
      <c r="K204" t="s">
        <v>254</v>
      </c>
      <c r="L204" t="s">
        <v>244</v>
      </c>
      <c r="M204" t="s">
        <v>243</v>
      </c>
      <c r="N204" t="s">
        <v>93</v>
      </c>
    </row>
    <row r="205" spans="1:14" ht="14.25" x14ac:dyDescent="0.45">
      <c r="A205" s="1" t="str">
        <f t="shared" si="3"/>
        <v>rail_elecEU_north</v>
      </c>
      <c r="B205" t="s">
        <v>199</v>
      </c>
      <c r="C205" t="s">
        <v>153</v>
      </c>
      <c r="D205" t="s">
        <v>0</v>
      </c>
      <c r="E205" t="s">
        <v>177</v>
      </c>
      <c r="F205" t="s">
        <v>181</v>
      </c>
      <c r="G205">
        <v>0.98321499999999995</v>
      </c>
      <c r="H205">
        <v>0.96397900000000003</v>
      </c>
      <c r="I205">
        <v>0</v>
      </c>
      <c r="J205" t="s">
        <v>195</v>
      </c>
      <c r="K205" t="s">
        <v>239</v>
      </c>
      <c r="L205" t="s">
        <v>240</v>
      </c>
      <c r="M205" t="s">
        <v>241</v>
      </c>
      <c r="N205" t="s">
        <v>241</v>
      </c>
    </row>
    <row r="206" spans="1:14" ht="14.25" x14ac:dyDescent="0.45">
      <c r="A206" s="1" t="str">
        <f t="shared" si="3"/>
        <v>residentialEU_north</v>
      </c>
      <c r="B206" t="s">
        <v>191</v>
      </c>
      <c r="C206" t="s">
        <v>153</v>
      </c>
      <c r="D206" t="s">
        <v>130</v>
      </c>
      <c r="E206" t="s">
        <v>177</v>
      </c>
      <c r="F206" t="s">
        <v>181</v>
      </c>
      <c r="G206">
        <v>0.95350100000000004</v>
      </c>
      <c r="H206">
        <v>1.19807</v>
      </c>
      <c r="I206">
        <v>0</v>
      </c>
      <c r="J206" t="s">
        <v>192</v>
      </c>
      <c r="K206" t="s">
        <v>239</v>
      </c>
      <c r="L206" t="s">
        <v>240</v>
      </c>
      <c r="M206" t="s">
        <v>241</v>
      </c>
      <c r="N206" t="s">
        <v>241</v>
      </c>
    </row>
    <row r="207" spans="1:14" ht="14.25" x14ac:dyDescent="0.45">
      <c r="A207" s="1" t="str">
        <f t="shared" si="3"/>
        <v>residential_elecEU_north</v>
      </c>
      <c r="B207" t="s">
        <v>193</v>
      </c>
      <c r="C207" t="s">
        <v>153</v>
      </c>
      <c r="D207" t="s">
        <v>0</v>
      </c>
      <c r="E207" t="s">
        <v>177</v>
      </c>
      <c r="F207" t="s">
        <v>181</v>
      </c>
      <c r="G207">
        <v>0.97482199999999997</v>
      </c>
      <c r="H207">
        <v>0.78516699999999995</v>
      </c>
      <c r="I207">
        <v>0</v>
      </c>
      <c r="J207" t="s">
        <v>192</v>
      </c>
      <c r="K207" t="s">
        <v>239</v>
      </c>
      <c r="L207" t="s">
        <v>240</v>
      </c>
      <c r="M207" t="s">
        <v>241</v>
      </c>
      <c r="N207" t="s">
        <v>241</v>
      </c>
    </row>
    <row r="208" spans="1:14" ht="14.25" x14ac:dyDescent="0.45">
      <c r="A208" s="1" t="str">
        <f t="shared" si="3"/>
        <v>roadEU_north</v>
      </c>
      <c r="B208" t="s">
        <v>200</v>
      </c>
      <c r="C208" t="s">
        <v>153</v>
      </c>
      <c r="D208" t="s">
        <v>0</v>
      </c>
      <c r="E208" t="s">
        <v>177</v>
      </c>
      <c r="F208" t="s">
        <v>181</v>
      </c>
      <c r="G208">
        <v>0.900478</v>
      </c>
      <c r="H208">
        <v>0.51719099999999996</v>
      </c>
      <c r="I208">
        <v>5.0000000000000004E-6</v>
      </c>
      <c r="J208" t="s">
        <v>195</v>
      </c>
      <c r="K208" t="s">
        <v>239</v>
      </c>
      <c r="L208" t="s">
        <v>240</v>
      </c>
      <c r="M208" t="s">
        <v>241</v>
      </c>
      <c r="N208" t="s">
        <v>241</v>
      </c>
    </row>
    <row r="209" spans="1:14" ht="14.25" x14ac:dyDescent="0.45">
      <c r="A209" s="1" t="str">
        <f t="shared" si="3"/>
        <v>road_dieselEU_north</v>
      </c>
      <c r="B209" t="s">
        <v>201</v>
      </c>
      <c r="C209" t="s">
        <v>153</v>
      </c>
      <c r="D209" t="s">
        <v>130</v>
      </c>
      <c r="E209" t="s">
        <v>242</v>
      </c>
      <c r="F209" t="s">
        <v>180</v>
      </c>
      <c r="G209">
        <v>0.90446800000000005</v>
      </c>
      <c r="H209">
        <v>1.268443</v>
      </c>
      <c r="I209">
        <v>0</v>
      </c>
      <c r="J209" t="s">
        <v>195</v>
      </c>
      <c r="K209" t="s">
        <v>239</v>
      </c>
      <c r="L209" t="s">
        <v>240</v>
      </c>
      <c r="M209" t="s">
        <v>243</v>
      </c>
      <c r="N209" t="s">
        <v>153</v>
      </c>
    </row>
    <row r="210" spans="1:14" ht="14.25" x14ac:dyDescent="0.45">
      <c r="A210" s="1" t="str">
        <f t="shared" si="3"/>
        <v>road_gasolineEU_north</v>
      </c>
      <c r="B210" t="s">
        <v>202</v>
      </c>
      <c r="C210" t="s">
        <v>153</v>
      </c>
      <c r="D210" t="s">
        <v>0</v>
      </c>
      <c r="E210" t="s">
        <v>177</v>
      </c>
      <c r="F210" t="s">
        <v>180</v>
      </c>
      <c r="G210">
        <v>0.87391300000000005</v>
      </c>
      <c r="H210">
        <v>-1.7470540000000001</v>
      </c>
      <c r="I210">
        <v>1.5E-5</v>
      </c>
      <c r="J210" t="s">
        <v>195</v>
      </c>
      <c r="K210" t="s">
        <v>248</v>
      </c>
      <c r="L210" t="s">
        <v>240</v>
      </c>
      <c r="M210" t="s">
        <v>243</v>
      </c>
      <c r="N210" t="s">
        <v>153</v>
      </c>
    </row>
    <row r="211" spans="1:14" ht="14.25" x14ac:dyDescent="0.45">
      <c r="A211" s="1" t="str">
        <f t="shared" si="3"/>
        <v>agricultureEU_northeast</v>
      </c>
      <c r="B211" t="s">
        <v>176</v>
      </c>
      <c r="C211" t="s">
        <v>154</v>
      </c>
      <c r="D211" t="s">
        <v>3</v>
      </c>
      <c r="E211" t="s">
        <v>177</v>
      </c>
      <c r="F211" t="s">
        <v>181</v>
      </c>
      <c r="G211">
        <v>0.95137499999999997</v>
      </c>
      <c r="H211">
        <v>1.309258</v>
      </c>
      <c r="I211">
        <v>0</v>
      </c>
      <c r="J211" t="s">
        <v>179</v>
      </c>
      <c r="K211" t="s">
        <v>239</v>
      </c>
      <c r="L211" t="s">
        <v>240</v>
      </c>
      <c r="M211" t="s">
        <v>241</v>
      </c>
      <c r="N211" t="s">
        <v>241</v>
      </c>
    </row>
    <row r="212" spans="1:14" ht="14.25" x14ac:dyDescent="0.45">
      <c r="A212" s="1" t="str">
        <f t="shared" si="3"/>
        <v>chemicalEU_northeast</v>
      </c>
      <c r="B212" t="s">
        <v>184</v>
      </c>
      <c r="C212" t="s">
        <v>154</v>
      </c>
      <c r="D212" t="s">
        <v>0</v>
      </c>
      <c r="E212" t="s">
        <v>177</v>
      </c>
      <c r="F212" t="s">
        <v>181</v>
      </c>
      <c r="G212">
        <v>0.98591399999999996</v>
      </c>
      <c r="H212">
        <v>0.54378899999999997</v>
      </c>
      <c r="I212">
        <v>0</v>
      </c>
      <c r="J212" t="s">
        <v>185</v>
      </c>
      <c r="K212" t="s">
        <v>239</v>
      </c>
      <c r="L212" t="s">
        <v>240</v>
      </c>
      <c r="M212" t="s">
        <v>241</v>
      </c>
      <c r="N212" t="s">
        <v>241</v>
      </c>
    </row>
    <row r="213" spans="1:14" ht="14.25" x14ac:dyDescent="0.45">
      <c r="A213" s="1" t="str">
        <f t="shared" si="3"/>
        <v>commercialEU_northeast</v>
      </c>
      <c r="B213" t="s">
        <v>182</v>
      </c>
      <c r="C213" t="s">
        <v>154</v>
      </c>
      <c r="D213" t="s">
        <v>134</v>
      </c>
      <c r="E213" t="s">
        <v>242</v>
      </c>
      <c r="F213" t="s">
        <v>180</v>
      </c>
      <c r="G213">
        <v>0.91805199999999998</v>
      </c>
      <c r="H213">
        <v>1.0544720000000001</v>
      </c>
      <c r="I213">
        <v>0</v>
      </c>
      <c r="J213" t="s">
        <v>179</v>
      </c>
      <c r="K213" t="s">
        <v>239</v>
      </c>
      <c r="L213" t="s">
        <v>240</v>
      </c>
      <c r="M213" t="s">
        <v>243</v>
      </c>
      <c r="N213" t="s">
        <v>154</v>
      </c>
    </row>
    <row r="214" spans="1:14" ht="14.25" x14ac:dyDescent="0.45">
      <c r="A214" s="1" t="str">
        <f t="shared" si="3"/>
        <v>commercial_elecEU_northeast</v>
      </c>
      <c r="B214" t="s">
        <v>183</v>
      </c>
      <c r="C214" t="s">
        <v>154</v>
      </c>
      <c r="D214" t="s">
        <v>0</v>
      </c>
      <c r="E214" t="s">
        <v>177</v>
      </c>
      <c r="F214" t="s">
        <v>180</v>
      </c>
      <c r="G214">
        <v>0.93709799999999999</v>
      </c>
      <c r="H214">
        <v>0.380328</v>
      </c>
      <c r="I214">
        <v>9.9999999999999995E-7</v>
      </c>
      <c r="J214" t="s">
        <v>179</v>
      </c>
      <c r="K214" t="s">
        <v>239</v>
      </c>
      <c r="L214" t="s">
        <v>240</v>
      </c>
      <c r="M214" t="s">
        <v>243</v>
      </c>
      <c r="N214" t="s">
        <v>154</v>
      </c>
    </row>
    <row r="215" spans="1:14" ht="14.25" x14ac:dyDescent="0.45">
      <c r="A215" s="1" t="str">
        <f t="shared" si="3"/>
        <v>domestic aviationEU_northeast</v>
      </c>
      <c r="B215" t="s">
        <v>194</v>
      </c>
      <c r="C215" t="s">
        <v>154</v>
      </c>
      <c r="D215" t="s">
        <v>134</v>
      </c>
      <c r="E215" t="s">
        <v>242</v>
      </c>
      <c r="F215" t="s">
        <v>178</v>
      </c>
      <c r="G215">
        <v>0.92107600000000001</v>
      </c>
      <c r="H215">
        <v>1.0307999999999999</v>
      </c>
      <c r="I215">
        <v>0</v>
      </c>
      <c r="J215" t="s">
        <v>195</v>
      </c>
      <c r="K215" t="s">
        <v>239</v>
      </c>
      <c r="L215" t="s">
        <v>240</v>
      </c>
      <c r="M215" t="s">
        <v>246</v>
      </c>
      <c r="N215" t="s">
        <v>255</v>
      </c>
    </row>
    <row r="216" spans="1:14" ht="14.25" x14ac:dyDescent="0.45">
      <c r="A216" s="1" t="str">
        <f t="shared" si="3"/>
        <v>domestic shipsEU_northeast</v>
      </c>
      <c r="B216" t="s">
        <v>196</v>
      </c>
      <c r="C216" t="s">
        <v>154</v>
      </c>
      <c r="D216" t="s">
        <v>134</v>
      </c>
      <c r="E216" t="s">
        <v>242</v>
      </c>
      <c r="F216" t="s">
        <v>180</v>
      </c>
      <c r="G216">
        <v>0.84317699999999995</v>
      </c>
      <c r="H216">
        <v>0.73096700000000003</v>
      </c>
      <c r="I216">
        <v>0</v>
      </c>
      <c r="J216" t="s">
        <v>195</v>
      </c>
      <c r="K216" t="s">
        <v>239</v>
      </c>
      <c r="L216" t="s">
        <v>240</v>
      </c>
      <c r="M216" t="s">
        <v>243</v>
      </c>
      <c r="N216" t="s">
        <v>154</v>
      </c>
    </row>
    <row r="217" spans="1:14" ht="14.25" x14ac:dyDescent="0.45">
      <c r="A217" s="1" t="str">
        <f t="shared" si="3"/>
        <v>international aviationEU_northeast</v>
      </c>
      <c r="B217" t="s">
        <v>197</v>
      </c>
      <c r="C217" t="s">
        <v>154</v>
      </c>
      <c r="D217" t="s">
        <v>0</v>
      </c>
      <c r="E217" t="s">
        <v>177</v>
      </c>
      <c r="F217" t="s">
        <v>180</v>
      </c>
      <c r="G217">
        <v>0.68832899999999997</v>
      </c>
      <c r="H217">
        <v>1.421111</v>
      </c>
      <c r="I217">
        <v>9.6699999999999998E-4</v>
      </c>
      <c r="J217" t="s">
        <v>195</v>
      </c>
      <c r="K217" t="s">
        <v>239</v>
      </c>
      <c r="L217" t="s">
        <v>244</v>
      </c>
      <c r="M217" t="s">
        <v>243</v>
      </c>
      <c r="N217" t="s">
        <v>154</v>
      </c>
    </row>
    <row r="218" spans="1:14" ht="14.25" x14ac:dyDescent="0.45">
      <c r="A218" s="1" t="str">
        <f t="shared" si="3"/>
        <v>international shipsEU_northeast</v>
      </c>
      <c r="B218" t="s">
        <v>198</v>
      </c>
      <c r="C218" t="s">
        <v>154</v>
      </c>
      <c r="D218" t="s">
        <v>134</v>
      </c>
      <c r="E218" t="s">
        <v>242</v>
      </c>
      <c r="F218" t="s">
        <v>180</v>
      </c>
      <c r="G218">
        <v>0.91458200000000001</v>
      </c>
      <c r="H218">
        <v>2.340643</v>
      </c>
      <c r="I218">
        <v>0</v>
      </c>
      <c r="J218" t="s">
        <v>195</v>
      </c>
      <c r="K218" t="s">
        <v>249</v>
      </c>
      <c r="L218" t="s">
        <v>240</v>
      </c>
      <c r="M218" t="s">
        <v>243</v>
      </c>
      <c r="N218" t="s">
        <v>154</v>
      </c>
    </row>
    <row r="219" spans="1:14" ht="14.25" x14ac:dyDescent="0.45">
      <c r="A219" s="1" t="str">
        <f t="shared" si="3"/>
        <v>iron and steelEU_northeast</v>
      </c>
      <c r="B219" t="s">
        <v>186</v>
      </c>
      <c r="C219" t="s">
        <v>154</v>
      </c>
      <c r="D219" t="s">
        <v>0</v>
      </c>
      <c r="E219" t="s">
        <v>242</v>
      </c>
      <c r="F219" t="s">
        <v>180</v>
      </c>
      <c r="G219">
        <v>0.83218099999999995</v>
      </c>
      <c r="H219">
        <v>-0.891849</v>
      </c>
      <c r="I219">
        <v>0</v>
      </c>
      <c r="J219" t="s">
        <v>185</v>
      </c>
      <c r="K219" t="s">
        <v>248</v>
      </c>
      <c r="L219" t="s">
        <v>240</v>
      </c>
      <c r="M219" t="s">
        <v>243</v>
      </c>
      <c r="N219" t="s">
        <v>154</v>
      </c>
    </row>
    <row r="220" spans="1:14" ht="14.25" x14ac:dyDescent="0.45">
      <c r="A220" s="1" t="str">
        <f t="shared" si="3"/>
        <v>non-ferrous metalsEU_northeast</v>
      </c>
      <c r="B220" t="s">
        <v>187</v>
      </c>
      <c r="C220" t="s">
        <v>154</v>
      </c>
      <c r="D220" t="s">
        <v>0</v>
      </c>
      <c r="E220" t="s">
        <v>177</v>
      </c>
      <c r="F220" t="s">
        <v>181</v>
      </c>
      <c r="G220">
        <v>0.94843299999999997</v>
      </c>
      <c r="H220">
        <v>0.98656100000000002</v>
      </c>
      <c r="I220">
        <v>0</v>
      </c>
      <c r="J220" t="s">
        <v>185</v>
      </c>
      <c r="K220" t="s">
        <v>239</v>
      </c>
      <c r="L220" t="s">
        <v>240</v>
      </c>
      <c r="M220" t="s">
        <v>241</v>
      </c>
      <c r="N220" t="s">
        <v>241</v>
      </c>
    </row>
    <row r="221" spans="1:14" ht="14.25" x14ac:dyDescent="0.45">
      <c r="A221" s="1" t="str">
        <f t="shared" si="3"/>
        <v>non-metalsEU_northeast</v>
      </c>
      <c r="B221" t="s">
        <v>188</v>
      </c>
      <c r="C221" t="s">
        <v>154</v>
      </c>
      <c r="D221" t="s">
        <v>132</v>
      </c>
      <c r="E221" t="s">
        <v>242</v>
      </c>
      <c r="F221" t="s">
        <v>180</v>
      </c>
      <c r="G221">
        <v>0.86521700000000001</v>
      </c>
      <c r="H221">
        <v>1.0049330000000001</v>
      </c>
      <c r="I221">
        <v>0</v>
      </c>
      <c r="J221" t="s">
        <v>185</v>
      </c>
      <c r="K221" t="s">
        <v>239</v>
      </c>
      <c r="L221" t="s">
        <v>240</v>
      </c>
      <c r="M221" t="s">
        <v>243</v>
      </c>
      <c r="N221" t="s">
        <v>154</v>
      </c>
    </row>
    <row r="222" spans="1:14" ht="14.25" x14ac:dyDescent="0.45">
      <c r="A222" s="1" t="str">
        <f t="shared" si="3"/>
        <v>other industryEU_northeast</v>
      </c>
      <c r="B222" t="s">
        <v>189</v>
      </c>
      <c r="C222" t="s">
        <v>154</v>
      </c>
      <c r="D222" t="s">
        <v>132</v>
      </c>
      <c r="E222" t="s">
        <v>177</v>
      </c>
      <c r="F222" t="s">
        <v>180</v>
      </c>
      <c r="G222">
        <v>0.89743399999999995</v>
      </c>
      <c r="H222">
        <v>0.54855900000000002</v>
      </c>
      <c r="I222">
        <v>6.0000000000000002E-6</v>
      </c>
      <c r="J222" t="s">
        <v>185</v>
      </c>
      <c r="K222" t="s">
        <v>239</v>
      </c>
      <c r="L222" t="s">
        <v>240</v>
      </c>
      <c r="M222" t="s">
        <v>243</v>
      </c>
      <c r="N222" t="s">
        <v>154</v>
      </c>
    </row>
    <row r="223" spans="1:14" ht="14.25" x14ac:dyDescent="0.45">
      <c r="A223" s="1" t="str">
        <f t="shared" si="3"/>
        <v>pulp and paperEU_northeast</v>
      </c>
      <c r="B223" t="s">
        <v>190</v>
      </c>
      <c r="C223" t="s">
        <v>154</v>
      </c>
      <c r="D223" t="s">
        <v>132</v>
      </c>
      <c r="E223" t="s">
        <v>245</v>
      </c>
      <c r="F223" t="s">
        <v>180</v>
      </c>
      <c r="G223">
        <v>0.84672999999999998</v>
      </c>
      <c r="H223">
        <v>0.48421199999999998</v>
      </c>
      <c r="I223">
        <v>0</v>
      </c>
      <c r="J223" t="s">
        <v>185</v>
      </c>
      <c r="K223" t="s">
        <v>239</v>
      </c>
      <c r="L223" t="s">
        <v>240</v>
      </c>
      <c r="M223" t="s">
        <v>243</v>
      </c>
      <c r="N223" t="s">
        <v>154</v>
      </c>
    </row>
    <row r="224" spans="1:14" ht="14.25" x14ac:dyDescent="0.45">
      <c r="A224" s="1" t="str">
        <f t="shared" si="3"/>
        <v>rail_elecEU_northeast</v>
      </c>
      <c r="B224" t="s">
        <v>199</v>
      </c>
      <c r="C224" t="s">
        <v>154</v>
      </c>
      <c r="D224" t="s">
        <v>0</v>
      </c>
      <c r="E224" t="s">
        <v>177</v>
      </c>
      <c r="F224" t="s">
        <v>181</v>
      </c>
      <c r="G224">
        <v>0.98321499999999995</v>
      </c>
      <c r="H224">
        <v>0.96397900000000003</v>
      </c>
      <c r="I224">
        <v>0</v>
      </c>
      <c r="J224" t="s">
        <v>195</v>
      </c>
      <c r="K224" t="s">
        <v>239</v>
      </c>
      <c r="L224" t="s">
        <v>240</v>
      </c>
      <c r="M224" t="s">
        <v>241</v>
      </c>
      <c r="N224" t="s">
        <v>241</v>
      </c>
    </row>
    <row r="225" spans="1:14" ht="14.25" x14ac:dyDescent="0.45">
      <c r="A225" s="1" t="str">
        <f t="shared" si="3"/>
        <v>residentialEU_northeast</v>
      </c>
      <c r="B225" t="s">
        <v>191</v>
      </c>
      <c r="C225" t="s">
        <v>154</v>
      </c>
      <c r="D225" t="s">
        <v>130</v>
      </c>
      <c r="E225" t="s">
        <v>177</v>
      </c>
      <c r="F225" t="s">
        <v>181</v>
      </c>
      <c r="G225">
        <v>0.95350100000000004</v>
      </c>
      <c r="H225">
        <v>1.19807</v>
      </c>
      <c r="I225">
        <v>0</v>
      </c>
      <c r="J225" t="s">
        <v>192</v>
      </c>
      <c r="K225" t="s">
        <v>239</v>
      </c>
      <c r="L225" t="s">
        <v>240</v>
      </c>
      <c r="M225" t="s">
        <v>241</v>
      </c>
      <c r="N225" t="s">
        <v>241</v>
      </c>
    </row>
    <row r="226" spans="1:14" ht="14.25" x14ac:dyDescent="0.45">
      <c r="A226" s="1" t="str">
        <f t="shared" si="3"/>
        <v>residential_elecEU_northeast</v>
      </c>
      <c r="B226" t="s">
        <v>193</v>
      </c>
      <c r="C226" t="s">
        <v>154</v>
      </c>
      <c r="D226" t="s">
        <v>0</v>
      </c>
      <c r="E226" t="s">
        <v>177</v>
      </c>
      <c r="F226" t="s">
        <v>180</v>
      </c>
      <c r="G226">
        <v>0.72753400000000001</v>
      </c>
      <c r="H226">
        <v>0.263434</v>
      </c>
      <c r="I226">
        <v>5.1800000000000001E-4</v>
      </c>
      <c r="J226" t="s">
        <v>192</v>
      </c>
      <c r="K226" t="s">
        <v>239</v>
      </c>
      <c r="L226" t="s">
        <v>240</v>
      </c>
      <c r="M226" t="s">
        <v>243</v>
      </c>
      <c r="N226" t="s">
        <v>154</v>
      </c>
    </row>
    <row r="227" spans="1:14" ht="14.25" x14ac:dyDescent="0.45">
      <c r="A227" s="1" t="str">
        <f t="shared" si="3"/>
        <v>roadEU_northeast</v>
      </c>
      <c r="B227" t="s">
        <v>200</v>
      </c>
      <c r="C227" t="s">
        <v>154</v>
      </c>
      <c r="D227" t="s">
        <v>0</v>
      </c>
      <c r="E227" t="s">
        <v>177</v>
      </c>
      <c r="F227" t="s">
        <v>180</v>
      </c>
      <c r="G227">
        <v>0.84993799999999997</v>
      </c>
      <c r="H227">
        <v>1.002321</v>
      </c>
      <c r="I227">
        <v>3.4E-5</v>
      </c>
      <c r="J227" t="s">
        <v>195</v>
      </c>
      <c r="K227" t="s">
        <v>239</v>
      </c>
      <c r="L227" t="s">
        <v>240</v>
      </c>
      <c r="M227" t="s">
        <v>243</v>
      </c>
      <c r="N227" t="s">
        <v>154</v>
      </c>
    </row>
    <row r="228" spans="1:14" ht="14.25" x14ac:dyDescent="0.45">
      <c r="A228" s="1" t="str">
        <f t="shared" si="3"/>
        <v>road_dieselEU_northeast</v>
      </c>
      <c r="B228" t="s">
        <v>201</v>
      </c>
      <c r="C228" t="s">
        <v>154</v>
      </c>
      <c r="D228" t="s">
        <v>0</v>
      </c>
      <c r="E228" t="s">
        <v>177</v>
      </c>
      <c r="F228" t="s">
        <v>180</v>
      </c>
      <c r="G228">
        <v>0.87620900000000002</v>
      </c>
      <c r="H228">
        <v>1.3253839999999999</v>
      </c>
      <c r="I228">
        <v>1.4E-5</v>
      </c>
      <c r="J228" t="s">
        <v>195</v>
      </c>
      <c r="K228" t="s">
        <v>239</v>
      </c>
      <c r="L228" t="s">
        <v>240</v>
      </c>
      <c r="M228" t="s">
        <v>243</v>
      </c>
      <c r="N228" t="s">
        <v>154</v>
      </c>
    </row>
    <row r="229" spans="1:14" ht="14.25" x14ac:dyDescent="0.45">
      <c r="A229" s="1" t="str">
        <f t="shared" si="3"/>
        <v>road_gasolineEU_northeast</v>
      </c>
      <c r="B229" t="s">
        <v>202</v>
      </c>
      <c r="C229" t="s">
        <v>154</v>
      </c>
      <c r="D229" t="s">
        <v>130</v>
      </c>
      <c r="E229" t="s">
        <v>177</v>
      </c>
      <c r="F229" t="s">
        <v>181</v>
      </c>
      <c r="G229">
        <v>0.85609299999999999</v>
      </c>
      <c r="H229">
        <v>1.1615169999999999</v>
      </c>
      <c r="I229">
        <v>2.8E-5</v>
      </c>
      <c r="J229" t="s">
        <v>195</v>
      </c>
      <c r="K229" t="s">
        <v>239</v>
      </c>
      <c r="L229" t="s">
        <v>240</v>
      </c>
      <c r="M229" t="s">
        <v>241</v>
      </c>
      <c r="N229" t="s">
        <v>241</v>
      </c>
    </row>
    <row r="230" spans="1:14" ht="14.25" x14ac:dyDescent="0.45">
      <c r="A230" s="1" t="str">
        <f t="shared" si="3"/>
        <v>agricultureEU_northwest</v>
      </c>
      <c r="B230" t="s">
        <v>176</v>
      </c>
      <c r="C230" t="s">
        <v>155</v>
      </c>
      <c r="D230" t="s">
        <v>3</v>
      </c>
      <c r="E230" t="s">
        <v>177</v>
      </c>
      <c r="F230" t="s">
        <v>181</v>
      </c>
      <c r="G230">
        <v>0.95137499999999997</v>
      </c>
      <c r="H230">
        <v>1.309258</v>
      </c>
      <c r="I230">
        <v>0</v>
      </c>
      <c r="J230" t="s">
        <v>179</v>
      </c>
      <c r="K230" t="s">
        <v>239</v>
      </c>
      <c r="L230" t="s">
        <v>240</v>
      </c>
      <c r="M230" t="s">
        <v>241</v>
      </c>
      <c r="N230" t="s">
        <v>241</v>
      </c>
    </row>
    <row r="231" spans="1:14" ht="14.25" x14ac:dyDescent="0.45">
      <c r="A231" s="1" t="str">
        <f t="shared" si="3"/>
        <v>chemicalEU_northwest</v>
      </c>
      <c r="B231" t="s">
        <v>184</v>
      </c>
      <c r="C231" t="s">
        <v>155</v>
      </c>
      <c r="D231" t="s">
        <v>0</v>
      </c>
      <c r="E231" t="s">
        <v>177</v>
      </c>
      <c r="F231" t="s">
        <v>181</v>
      </c>
      <c r="G231">
        <v>0.98591399999999996</v>
      </c>
      <c r="H231">
        <v>0.54378899999999997</v>
      </c>
      <c r="I231">
        <v>0</v>
      </c>
      <c r="J231" t="s">
        <v>185</v>
      </c>
      <c r="K231" t="s">
        <v>239</v>
      </c>
      <c r="L231" t="s">
        <v>240</v>
      </c>
      <c r="M231" t="s">
        <v>241</v>
      </c>
      <c r="N231" t="s">
        <v>241</v>
      </c>
    </row>
    <row r="232" spans="1:14" ht="14.25" x14ac:dyDescent="0.45">
      <c r="A232" s="1" t="str">
        <f t="shared" si="3"/>
        <v>commercialEU_northwest</v>
      </c>
      <c r="B232" t="s">
        <v>182</v>
      </c>
      <c r="C232" t="s">
        <v>155</v>
      </c>
      <c r="D232" t="s">
        <v>134</v>
      </c>
      <c r="E232" t="s">
        <v>242</v>
      </c>
      <c r="F232" t="s">
        <v>180</v>
      </c>
      <c r="G232">
        <v>0.91088999999999998</v>
      </c>
      <c r="H232">
        <v>0.69597500000000001</v>
      </c>
      <c r="I232">
        <v>0</v>
      </c>
      <c r="J232" t="s">
        <v>179</v>
      </c>
      <c r="K232" t="s">
        <v>239</v>
      </c>
      <c r="L232" t="s">
        <v>240</v>
      </c>
      <c r="M232" t="s">
        <v>243</v>
      </c>
      <c r="N232" t="s">
        <v>155</v>
      </c>
    </row>
    <row r="233" spans="1:14" ht="14.25" x14ac:dyDescent="0.45">
      <c r="A233" s="1" t="str">
        <f t="shared" si="3"/>
        <v>commercial_elecEU_northwest</v>
      </c>
      <c r="B233" t="s">
        <v>183</v>
      </c>
      <c r="C233" t="s">
        <v>155</v>
      </c>
      <c r="D233" t="s">
        <v>0</v>
      </c>
      <c r="E233" t="s">
        <v>177</v>
      </c>
      <c r="F233" t="s">
        <v>180</v>
      </c>
      <c r="G233">
        <v>0.63445200000000002</v>
      </c>
      <c r="H233">
        <v>0.189775</v>
      </c>
      <c r="I233">
        <v>2.0370000000000002E-3</v>
      </c>
      <c r="J233" t="s">
        <v>179</v>
      </c>
      <c r="K233" t="s">
        <v>239</v>
      </c>
      <c r="L233" t="s">
        <v>244</v>
      </c>
      <c r="M233" t="s">
        <v>243</v>
      </c>
      <c r="N233" t="s">
        <v>155</v>
      </c>
    </row>
    <row r="234" spans="1:14" ht="14.25" x14ac:dyDescent="0.45">
      <c r="A234" s="1" t="str">
        <f t="shared" si="3"/>
        <v>domestic aviationEU_northwest</v>
      </c>
      <c r="B234" t="s">
        <v>194</v>
      </c>
      <c r="C234" t="s">
        <v>155</v>
      </c>
      <c r="D234" t="s">
        <v>134</v>
      </c>
      <c r="E234" t="s">
        <v>242</v>
      </c>
      <c r="F234" t="s">
        <v>178</v>
      </c>
      <c r="G234">
        <v>0.92107600000000001</v>
      </c>
      <c r="H234">
        <v>1.0307999999999999</v>
      </c>
      <c r="I234">
        <v>0</v>
      </c>
      <c r="J234" t="s">
        <v>195</v>
      </c>
      <c r="K234" t="s">
        <v>239</v>
      </c>
      <c r="L234" t="s">
        <v>240</v>
      </c>
      <c r="M234" t="s">
        <v>246</v>
      </c>
      <c r="N234" t="s">
        <v>255</v>
      </c>
    </row>
    <row r="235" spans="1:14" ht="14.25" x14ac:dyDescent="0.45">
      <c r="A235" s="1" t="str">
        <f t="shared" si="3"/>
        <v>domestic shipsEU_northwest</v>
      </c>
      <c r="B235" t="s">
        <v>196</v>
      </c>
      <c r="C235" t="s">
        <v>155</v>
      </c>
      <c r="D235" t="s">
        <v>134</v>
      </c>
      <c r="E235" t="s">
        <v>177</v>
      </c>
      <c r="F235" t="s">
        <v>180</v>
      </c>
      <c r="G235">
        <v>0.94308700000000001</v>
      </c>
      <c r="H235">
        <v>-0.74315799999999999</v>
      </c>
      <c r="I235">
        <v>0</v>
      </c>
      <c r="J235" t="s">
        <v>195</v>
      </c>
      <c r="K235" t="s">
        <v>248</v>
      </c>
      <c r="L235" t="s">
        <v>240</v>
      </c>
      <c r="M235" t="s">
        <v>243</v>
      </c>
      <c r="N235" t="s">
        <v>155</v>
      </c>
    </row>
    <row r="236" spans="1:14" ht="14.25" x14ac:dyDescent="0.45">
      <c r="A236" s="1" t="str">
        <f t="shared" si="3"/>
        <v>international aviationEU_northwest</v>
      </c>
      <c r="B236" t="s">
        <v>197</v>
      </c>
      <c r="C236" t="s">
        <v>155</v>
      </c>
      <c r="D236" t="s">
        <v>134</v>
      </c>
      <c r="E236" t="s">
        <v>242</v>
      </c>
      <c r="F236" t="s">
        <v>180</v>
      </c>
      <c r="G236">
        <v>0.94940400000000003</v>
      </c>
      <c r="H236">
        <v>1.007506</v>
      </c>
      <c r="I236">
        <v>0</v>
      </c>
      <c r="J236" t="s">
        <v>195</v>
      </c>
      <c r="K236" t="s">
        <v>239</v>
      </c>
      <c r="L236" t="s">
        <v>240</v>
      </c>
      <c r="M236" t="s">
        <v>243</v>
      </c>
      <c r="N236" t="s">
        <v>155</v>
      </c>
    </row>
    <row r="237" spans="1:14" ht="14.25" x14ac:dyDescent="0.45">
      <c r="A237" s="1" t="str">
        <f t="shared" si="3"/>
        <v>international shipsEU_northwest</v>
      </c>
      <c r="B237" t="s">
        <v>198</v>
      </c>
      <c r="C237" t="s">
        <v>155</v>
      </c>
      <c r="D237" t="s">
        <v>134</v>
      </c>
      <c r="E237" t="s">
        <v>177</v>
      </c>
      <c r="F237" t="s">
        <v>181</v>
      </c>
      <c r="G237">
        <v>0.48581099999999999</v>
      </c>
      <c r="H237">
        <v>0.43310100000000001</v>
      </c>
      <c r="I237">
        <v>1.0284E-2</v>
      </c>
      <c r="J237" t="s">
        <v>195</v>
      </c>
      <c r="K237" t="s">
        <v>239</v>
      </c>
      <c r="L237" t="s">
        <v>251</v>
      </c>
      <c r="M237" t="s">
        <v>241</v>
      </c>
      <c r="N237" t="s">
        <v>241</v>
      </c>
    </row>
    <row r="238" spans="1:14" ht="14.25" x14ac:dyDescent="0.45">
      <c r="A238" s="1" t="str">
        <f t="shared" si="3"/>
        <v>iron and steelEU_northwest</v>
      </c>
      <c r="B238" t="s">
        <v>186</v>
      </c>
      <c r="C238" t="s">
        <v>155</v>
      </c>
      <c r="D238" t="s">
        <v>132</v>
      </c>
      <c r="E238" t="s">
        <v>242</v>
      </c>
      <c r="F238" t="s">
        <v>180</v>
      </c>
      <c r="G238">
        <v>0.89083400000000001</v>
      </c>
      <c r="H238">
        <v>1.649826</v>
      </c>
      <c r="I238">
        <v>0</v>
      </c>
      <c r="J238" t="s">
        <v>185</v>
      </c>
      <c r="K238" t="s">
        <v>239</v>
      </c>
      <c r="L238" t="s">
        <v>240</v>
      </c>
      <c r="M238" t="s">
        <v>243</v>
      </c>
      <c r="N238" t="s">
        <v>155</v>
      </c>
    </row>
    <row r="239" spans="1:14" ht="14.25" x14ac:dyDescent="0.45">
      <c r="A239" s="1" t="str">
        <f t="shared" si="3"/>
        <v>non-ferrous metalsEU_northwest</v>
      </c>
      <c r="B239" t="s">
        <v>187</v>
      </c>
      <c r="C239" t="s">
        <v>155</v>
      </c>
      <c r="D239" t="s">
        <v>0</v>
      </c>
      <c r="E239" t="s">
        <v>177</v>
      </c>
      <c r="F239" t="s">
        <v>181</v>
      </c>
      <c r="G239">
        <v>0.94843299999999997</v>
      </c>
      <c r="H239">
        <v>0.98656100000000002</v>
      </c>
      <c r="I239">
        <v>0</v>
      </c>
      <c r="J239" t="s">
        <v>185</v>
      </c>
      <c r="K239" t="s">
        <v>239</v>
      </c>
      <c r="L239" t="s">
        <v>240</v>
      </c>
      <c r="M239" t="s">
        <v>241</v>
      </c>
      <c r="N239" t="s">
        <v>241</v>
      </c>
    </row>
    <row r="240" spans="1:14" ht="14.25" x14ac:dyDescent="0.45">
      <c r="A240" s="1" t="str">
        <f t="shared" si="3"/>
        <v>non-metalsEU_northwest</v>
      </c>
      <c r="B240" t="s">
        <v>188</v>
      </c>
      <c r="C240" t="s">
        <v>155</v>
      </c>
      <c r="D240" t="s">
        <v>132</v>
      </c>
      <c r="E240" t="s">
        <v>242</v>
      </c>
      <c r="F240" t="s">
        <v>180</v>
      </c>
      <c r="G240">
        <v>0.83270200000000005</v>
      </c>
      <c r="H240">
        <v>0.96778399999999998</v>
      </c>
      <c r="I240">
        <v>0</v>
      </c>
      <c r="J240" t="s">
        <v>185</v>
      </c>
      <c r="K240" t="s">
        <v>239</v>
      </c>
      <c r="L240" t="s">
        <v>240</v>
      </c>
      <c r="M240" t="s">
        <v>243</v>
      </c>
      <c r="N240" t="s">
        <v>155</v>
      </c>
    </row>
    <row r="241" spans="1:14" ht="14.25" x14ac:dyDescent="0.45">
      <c r="A241" s="1" t="str">
        <f t="shared" si="3"/>
        <v>other industryEU_northwest</v>
      </c>
      <c r="B241" t="s">
        <v>189</v>
      </c>
      <c r="C241" t="s">
        <v>155</v>
      </c>
      <c r="D241" t="s">
        <v>0</v>
      </c>
      <c r="E241" t="s">
        <v>177</v>
      </c>
      <c r="F241" t="s">
        <v>180</v>
      </c>
      <c r="G241">
        <v>0.88051900000000005</v>
      </c>
      <c r="H241">
        <v>-0.59912299999999996</v>
      </c>
      <c r="I241">
        <v>1.2E-5</v>
      </c>
      <c r="J241" t="s">
        <v>185</v>
      </c>
      <c r="K241" t="s">
        <v>248</v>
      </c>
      <c r="L241" t="s">
        <v>240</v>
      </c>
      <c r="M241" t="s">
        <v>243</v>
      </c>
      <c r="N241" t="s">
        <v>155</v>
      </c>
    </row>
    <row r="242" spans="1:14" ht="14.25" x14ac:dyDescent="0.45">
      <c r="A242" s="1" t="str">
        <f t="shared" si="3"/>
        <v>pulp and paperEU_northwest</v>
      </c>
      <c r="B242" t="s">
        <v>190</v>
      </c>
      <c r="C242" t="s">
        <v>155</v>
      </c>
      <c r="D242" t="s">
        <v>0</v>
      </c>
      <c r="E242" t="s">
        <v>177</v>
      </c>
      <c r="F242" t="s">
        <v>180</v>
      </c>
      <c r="G242">
        <v>0.81482699999999997</v>
      </c>
      <c r="H242">
        <v>-0.76978800000000003</v>
      </c>
      <c r="I242">
        <v>8.7999999999999998E-5</v>
      </c>
      <c r="J242" t="s">
        <v>185</v>
      </c>
      <c r="K242" t="s">
        <v>248</v>
      </c>
      <c r="L242" t="s">
        <v>240</v>
      </c>
      <c r="M242" t="s">
        <v>243</v>
      </c>
      <c r="N242" t="s">
        <v>155</v>
      </c>
    </row>
    <row r="243" spans="1:14" ht="14.25" x14ac:dyDescent="0.45">
      <c r="A243" s="1" t="str">
        <f t="shared" si="3"/>
        <v>rail_elecEU_northwest</v>
      </c>
      <c r="B243" t="s">
        <v>199</v>
      </c>
      <c r="C243" t="s">
        <v>155</v>
      </c>
      <c r="D243" t="s">
        <v>134</v>
      </c>
      <c r="E243" t="s">
        <v>242</v>
      </c>
      <c r="F243" t="s">
        <v>180</v>
      </c>
      <c r="G243">
        <v>0.91563499999999998</v>
      </c>
      <c r="H243">
        <v>0.72755099999999995</v>
      </c>
      <c r="I243">
        <v>0</v>
      </c>
      <c r="J243" t="s">
        <v>195</v>
      </c>
      <c r="K243" t="s">
        <v>239</v>
      </c>
      <c r="L243" t="s">
        <v>240</v>
      </c>
      <c r="M243" t="s">
        <v>243</v>
      </c>
      <c r="N243" t="s">
        <v>155</v>
      </c>
    </row>
    <row r="244" spans="1:14" ht="14.25" x14ac:dyDescent="0.45">
      <c r="A244" s="1" t="str">
        <f t="shared" si="3"/>
        <v>residentialEU_northwest</v>
      </c>
      <c r="B244" t="s">
        <v>191</v>
      </c>
      <c r="C244" t="s">
        <v>155</v>
      </c>
      <c r="D244" t="s">
        <v>130</v>
      </c>
      <c r="E244" t="s">
        <v>177</v>
      </c>
      <c r="F244" t="s">
        <v>181</v>
      </c>
      <c r="G244">
        <v>0.95350100000000004</v>
      </c>
      <c r="H244">
        <v>1.19807</v>
      </c>
      <c r="I244">
        <v>0</v>
      </c>
      <c r="J244" t="s">
        <v>192</v>
      </c>
      <c r="K244" t="s">
        <v>239</v>
      </c>
      <c r="L244" t="s">
        <v>240</v>
      </c>
      <c r="M244" t="s">
        <v>241</v>
      </c>
      <c r="N244" t="s">
        <v>241</v>
      </c>
    </row>
    <row r="245" spans="1:14" ht="14.25" x14ac:dyDescent="0.45">
      <c r="A245" s="1" t="str">
        <f t="shared" si="3"/>
        <v>residential_elecEU_northwest</v>
      </c>
      <c r="B245" t="s">
        <v>193</v>
      </c>
      <c r="C245" t="s">
        <v>155</v>
      </c>
      <c r="D245" t="s">
        <v>130</v>
      </c>
      <c r="E245" t="s">
        <v>177</v>
      </c>
      <c r="F245" t="s">
        <v>180</v>
      </c>
      <c r="G245">
        <v>0.88766999999999996</v>
      </c>
      <c r="H245">
        <v>-0.35605799999999999</v>
      </c>
      <c r="I245">
        <v>9.0000000000000002E-6</v>
      </c>
      <c r="J245" t="s">
        <v>192</v>
      </c>
      <c r="K245" t="s">
        <v>248</v>
      </c>
      <c r="L245" t="s">
        <v>240</v>
      </c>
      <c r="M245" t="s">
        <v>243</v>
      </c>
      <c r="N245" t="s">
        <v>155</v>
      </c>
    </row>
    <row r="246" spans="1:14" ht="14.25" x14ac:dyDescent="0.45">
      <c r="A246" s="1" t="str">
        <f t="shared" si="3"/>
        <v>roadEU_northwest</v>
      </c>
      <c r="B246" t="s">
        <v>200</v>
      </c>
      <c r="C246" t="s">
        <v>155</v>
      </c>
      <c r="D246" t="s">
        <v>0</v>
      </c>
      <c r="E246" t="s">
        <v>177</v>
      </c>
      <c r="F246" t="s">
        <v>181</v>
      </c>
      <c r="G246">
        <v>0.900478</v>
      </c>
      <c r="H246">
        <v>0.51719099999999996</v>
      </c>
      <c r="I246">
        <v>5.0000000000000004E-6</v>
      </c>
      <c r="J246" t="s">
        <v>195</v>
      </c>
      <c r="K246" t="s">
        <v>239</v>
      </c>
      <c r="L246" t="s">
        <v>240</v>
      </c>
      <c r="M246" t="s">
        <v>241</v>
      </c>
      <c r="N246" t="s">
        <v>241</v>
      </c>
    </row>
    <row r="247" spans="1:14" ht="14.25" x14ac:dyDescent="0.45">
      <c r="A247" s="1" t="str">
        <f t="shared" si="3"/>
        <v>road_dieselEU_northwest</v>
      </c>
      <c r="B247" t="s">
        <v>201</v>
      </c>
      <c r="C247" t="s">
        <v>155</v>
      </c>
      <c r="D247" t="s">
        <v>0</v>
      </c>
      <c r="E247" t="s">
        <v>177</v>
      </c>
      <c r="F247" t="s">
        <v>180</v>
      </c>
      <c r="G247">
        <v>0.61297900000000005</v>
      </c>
      <c r="H247">
        <v>-0.54844499999999996</v>
      </c>
      <c r="I247">
        <v>2.663E-3</v>
      </c>
      <c r="J247" t="s">
        <v>195</v>
      </c>
      <c r="K247" t="s">
        <v>248</v>
      </c>
      <c r="L247" t="s">
        <v>244</v>
      </c>
      <c r="M247" t="s">
        <v>243</v>
      </c>
      <c r="N247" t="s">
        <v>155</v>
      </c>
    </row>
    <row r="248" spans="1:14" ht="14.25" x14ac:dyDescent="0.45">
      <c r="A248" s="1" t="str">
        <f t="shared" si="3"/>
        <v>road_gasolineEU_northwest</v>
      </c>
      <c r="B248" t="s">
        <v>202</v>
      </c>
      <c r="C248" t="s">
        <v>155</v>
      </c>
      <c r="D248" t="s">
        <v>130</v>
      </c>
      <c r="E248" t="s">
        <v>177</v>
      </c>
      <c r="F248" t="s">
        <v>181</v>
      </c>
      <c r="G248">
        <v>0.85609299999999999</v>
      </c>
      <c r="H248">
        <v>1.1615169999999999</v>
      </c>
      <c r="I248">
        <v>2.8E-5</v>
      </c>
      <c r="J248" t="s">
        <v>195</v>
      </c>
      <c r="K248" t="s">
        <v>239</v>
      </c>
      <c r="L248" t="s">
        <v>240</v>
      </c>
      <c r="M248" t="s">
        <v>241</v>
      </c>
      <c r="N248" t="s">
        <v>241</v>
      </c>
    </row>
    <row r="249" spans="1:14" ht="14.25" x14ac:dyDescent="0.45">
      <c r="A249" s="1" t="str">
        <f t="shared" si="3"/>
        <v>agricultureEU_south</v>
      </c>
      <c r="B249" t="s">
        <v>176</v>
      </c>
      <c r="C249" t="s">
        <v>156</v>
      </c>
      <c r="D249" t="s">
        <v>3</v>
      </c>
      <c r="E249" t="s">
        <v>245</v>
      </c>
      <c r="F249" t="s">
        <v>180</v>
      </c>
      <c r="G249">
        <v>0.75388200000000005</v>
      </c>
      <c r="H249">
        <v>-4.3387849999999997</v>
      </c>
      <c r="I249">
        <v>0</v>
      </c>
      <c r="J249" t="s">
        <v>179</v>
      </c>
      <c r="K249" t="s">
        <v>248</v>
      </c>
      <c r="L249" t="s">
        <v>240</v>
      </c>
      <c r="M249" t="s">
        <v>243</v>
      </c>
      <c r="N249" t="s">
        <v>156</v>
      </c>
    </row>
    <row r="250" spans="1:14" ht="14.25" x14ac:dyDescent="0.45">
      <c r="A250" s="1" t="str">
        <f t="shared" si="3"/>
        <v>chemicalEU_south</v>
      </c>
      <c r="B250" t="s">
        <v>184</v>
      </c>
      <c r="C250" t="s">
        <v>156</v>
      </c>
      <c r="D250" t="s">
        <v>0</v>
      </c>
      <c r="E250" t="s">
        <v>177</v>
      </c>
      <c r="F250" t="s">
        <v>181</v>
      </c>
      <c r="G250">
        <v>0.98591399999999996</v>
      </c>
      <c r="H250">
        <v>0.54378899999999997</v>
      </c>
      <c r="I250">
        <v>0</v>
      </c>
      <c r="J250" t="s">
        <v>185</v>
      </c>
      <c r="K250" t="s">
        <v>239</v>
      </c>
      <c r="L250" t="s">
        <v>240</v>
      </c>
      <c r="M250" t="s">
        <v>241</v>
      </c>
      <c r="N250" t="s">
        <v>241</v>
      </c>
    </row>
    <row r="251" spans="1:14" ht="14.25" x14ac:dyDescent="0.45">
      <c r="A251" s="1" t="str">
        <f t="shared" si="3"/>
        <v>commercialEU_south</v>
      </c>
      <c r="B251" t="s">
        <v>182</v>
      </c>
      <c r="C251" t="s">
        <v>156</v>
      </c>
      <c r="D251" t="s">
        <v>134</v>
      </c>
      <c r="E251" t="s">
        <v>242</v>
      </c>
      <c r="F251" t="s">
        <v>178</v>
      </c>
      <c r="G251">
        <v>0.90347500000000003</v>
      </c>
      <c r="H251">
        <v>0.792659</v>
      </c>
      <c r="I251">
        <v>0</v>
      </c>
      <c r="J251" t="s">
        <v>179</v>
      </c>
      <c r="K251" t="s">
        <v>239</v>
      </c>
      <c r="L251" t="s">
        <v>240</v>
      </c>
      <c r="M251" t="s">
        <v>246</v>
      </c>
      <c r="N251" t="s">
        <v>255</v>
      </c>
    </row>
    <row r="252" spans="1:14" ht="14.25" x14ac:dyDescent="0.45">
      <c r="A252" s="1" t="str">
        <f t="shared" si="3"/>
        <v>commercial_elecEU_south</v>
      </c>
      <c r="B252" t="s">
        <v>183</v>
      </c>
      <c r="C252" t="s">
        <v>156</v>
      </c>
      <c r="D252" t="s">
        <v>134</v>
      </c>
      <c r="E252" t="s">
        <v>242</v>
      </c>
      <c r="F252" t="s">
        <v>178</v>
      </c>
      <c r="G252">
        <v>0.976827</v>
      </c>
      <c r="H252">
        <v>1.0425390000000001</v>
      </c>
      <c r="I252">
        <v>0</v>
      </c>
      <c r="J252" t="s">
        <v>179</v>
      </c>
      <c r="K252" t="s">
        <v>239</v>
      </c>
      <c r="L252" t="s">
        <v>240</v>
      </c>
      <c r="M252" t="s">
        <v>246</v>
      </c>
      <c r="N252" t="s">
        <v>255</v>
      </c>
    </row>
    <row r="253" spans="1:14" ht="14.25" x14ac:dyDescent="0.45">
      <c r="A253" s="1" t="str">
        <f t="shared" si="3"/>
        <v>domestic aviationEU_south</v>
      </c>
      <c r="B253" t="s">
        <v>194</v>
      </c>
      <c r="C253" t="s">
        <v>156</v>
      </c>
      <c r="D253" t="s">
        <v>134</v>
      </c>
      <c r="E253" t="s">
        <v>242</v>
      </c>
      <c r="F253" t="s">
        <v>178</v>
      </c>
      <c r="G253">
        <v>0.92107600000000001</v>
      </c>
      <c r="H253">
        <v>1.0307999999999999</v>
      </c>
      <c r="I253">
        <v>0</v>
      </c>
      <c r="J253" t="s">
        <v>195</v>
      </c>
      <c r="K253" t="s">
        <v>239</v>
      </c>
      <c r="L253" t="s">
        <v>240</v>
      </c>
      <c r="M253" t="s">
        <v>246</v>
      </c>
      <c r="N253" t="s">
        <v>255</v>
      </c>
    </row>
    <row r="254" spans="1:14" ht="14.25" x14ac:dyDescent="0.45">
      <c r="A254" s="1" t="str">
        <f t="shared" si="3"/>
        <v>domestic shipsEU_south</v>
      </c>
      <c r="B254" t="s">
        <v>196</v>
      </c>
      <c r="C254" t="s">
        <v>156</v>
      </c>
      <c r="D254" t="s">
        <v>134</v>
      </c>
      <c r="E254" t="s">
        <v>242</v>
      </c>
      <c r="F254" t="s">
        <v>180</v>
      </c>
      <c r="G254">
        <v>0.82693099999999997</v>
      </c>
      <c r="H254">
        <v>3.614547</v>
      </c>
      <c r="I254">
        <v>0</v>
      </c>
      <c r="J254" t="s">
        <v>195</v>
      </c>
      <c r="K254" t="s">
        <v>248</v>
      </c>
      <c r="L254" t="s">
        <v>240</v>
      </c>
      <c r="M254" t="s">
        <v>243</v>
      </c>
      <c r="N254" t="s">
        <v>156</v>
      </c>
    </row>
    <row r="255" spans="1:14" ht="14.25" x14ac:dyDescent="0.45">
      <c r="A255" s="1" t="str">
        <f t="shared" si="3"/>
        <v>international aviationEU_south</v>
      </c>
      <c r="B255" t="s">
        <v>197</v>
      </c>
      <c r="C255" t="s">
        <v>156</v>
      </c>
      <c r="D255" t="s">
        <v>134</v>
      </c>
      <c r="E255" t="s">
        <v>242</v>
      </c>
      <c r="F255" t="s">
        <v>178</v>
      </c>
      <c r="G255">
        <v>0.96211999999999998</v>
      </c>
      <c r="H255">
        <v>1.119105</v>
      </c>
      <c r="I255">
        <v>0</v>
      </c>
      <c r="J255" t="s">
        <v>195</v>
      </c>
      <c r="K255" t="s">
        <v>239</v>
      </c>
      <c r="L255" t="s">
        <v>240</v>
      </c>
      <c r="M255" t="s">
        <v>246</v>
      </c>
      <c r="N255" t="s">
        <v>255</v>
      </c>
    </row>
    <row r="256" spans="1:14" ht="14.25" x14ac:dyDescent="0.45">
      <c r="A256" s="1" t="str">
        <f t="shared" si="3"/>
        <v>international shipsEU_south</v>
      </c>
      <c r="B256" t="s">
        <v>198</v>
      </c>
      <c r="C256" t="s">
        <v>156</v>
      </c>
      <c r="D256" t="s">
        <v>134</v>
      </c>
      <c r="E256" t="s">
        <v>242</v>
      </c>
      <c r="F256" t="s">
        <v>180</v>
      </c>
      <c r="G256">
        <v>0.80669199999999996</v>
      </c>
      <c r="H256">
        <v>2.383832</v>
      </c>
      <c r="I256">
        <v>0</v>
      </c>
      <c r="J256" t="s">
        <v>195</v>
      </c>
      <c r="K256" t="s">
        <v>249</v>
      </c>
      <c r="L256" t="s">
        <v>240</v>
      </c>
      <c r="M256" t="s">
        <v>243</v>
      </c>
      <c r="N256" t="s">
        <v>156</v>
      </c>
    </row>
    <row r="257" spans="1:14" ht="14.25" x14ac:dyDescent="0.45">
      <c r="A257" s="1" t="str">
        <f t="shared" si="3"/>
        <v>iron and steelEU_south</v>
      </c>
      <c r="B257" t="s">
        <v>186</v>
      </c>
      <c r="C257" t="s">
        <v>156</v>
      </c>
      <c r="D257" t="s">
        <v>0</v>
      </c>
      <c r="E257" t="s">
        <v>177</v>
      </c>
      <c r="F257" t="s">
        <v>178</v>
      </c>
      <c r="G257">
        <v>0.72649399999999997</v>
      </c>
      <c r="H257">
        <v>-1.2075750000000001</v>
      </c>
      <c r="I257">
        <v>5.2800000000000004E-4</v>
      </c>
      <c r="J257" t="s">
        <v>185</v>
      </c>
      <c r="K257" t="s">
        <v>248</v>
      </c>
      <c r="L257" t="s">
        <v>240</v>
      </c>
      <c r="M257" t="s">
        <v>246</v>
      </c>
      <c r="N257" t="s">
        <v>255</v>
      </c>
    </row>
    <row r="258" spans="1:14" ht="14.25" x14ac:dyDescent="0.45">
      <c r="A258" s="1" t="str">
        <f t="shared" si="3"/>
        <v>non-ferrous metalsEU_south</v>
      </c>
      <c r="B258" t="s">
        <v>187</v>
      </c>
      <c r="C258" t="s">
        <v>156</v>
      </c>
      <c r="D258" t="s">
        <v>0</v>
      </c>
      <c r="E258" t="s">
        <v>177</v>
      </c>
      <c r="F258" t="s">
        <v>181</v>
      </c>
      <c r="G258">
        <v>0.94843299999999997</v>
      </c>
      <c r="H258">
        <v>0.98656100000000002</v>
      </c>
      <c r="I258">
        <v>0</v>
      </c>
      <c r="J258" t="s">
        <v>185</v>
      </c>
      <c r="K258" t="s">
        <v>239</v>
      </c>
      <c r="L258" t="s">
        <v>240</v>
      </c>
      <c r="M258" t="s">
        <v>241</v>
      </c>
      <c r="N258" t="s">
        <v>241</v>
      </c>
    </row>
    <row r="259" spans="1:14" ht="14.25" x14ac:dyDescent="0.45">
      <c r="A259" s="1" t="str">
        <f t="shared" ref="A259:A322" si="4">B259&amp;C259</f>
        <v>non-metalsEU_south</v>
      </c>
      <c r="B259" t="s">
        <v>188</v>
      </c>
      <c r="C259" t="s">
        <v>156</v>
      </c>
      <c r="D259" t="s">
        <v>132</v>
      </c>
      <c r="E259" t="s">
        <v>242</v>
      </c>
      <c r="F259" t="s">
        <v>180</v>
      </c>
      <c r="G259">
        <v>0.81165900000000002</v>
      </c>
      <c r="H259">
        <v>0.51703699999999997</v>
      </c>
      <c r="I259">
        <v>0</v>
      </c>
      <c r="J259" t="s">
        <v>185</v>
      </c>
      <c r="K259" t="s">
        <v>254</v>
      </c>
      <c r="L259" t="s">
        <v>240</v>
      </c>
      <c r="M259" t="s">
        <v>243</v>
      </c>
      <c r="N259" t="s">
        <v>150</v>
      </c>
    </row>
    <row r="260" spans="1:14" ht="14.25" x14ac:dyDescent="0.45">
      <c r="A260" s="1" t="str">
        <f t="shared" si="4"/>
        <v>other industryEU_south</v>
      </c>
      <c r="B260" t="s">
        <v>189</v>
      </c>
      <c r="C260" t="s">
        <v>156</v>
      </c>
      <c r="D260" t="s">
        <v>0</v>
      </c>
      <c r="E260" t="s">
        <v>245</v>
      </c>
      <c r="F260" t="s">
        <v>180</v>
      </c>
      <c r="G260">
        <v>0.85226299999999999</v>
      </c>
      <c r="H260">
        <v>0.37103199999999997</v>
      </c>
      <c r="I260">
        <v>0</v>
      </c>
      <c r="J260" t="s">
        <v>185</v>
      </c>
      <c r="K260" t="s">
        <v>254</v>
      </c>
      <c r="L260" t="s">
        <v>240</v>
      </c>
      <c r="M260" t="s">
        <v>243</v>
      </c>
      <c r="N260" t="s">
        <v>161</v>
      </c>
    </row>
    <row r="261" spans="1:14" ht="14.25" x14ac:dyDescent="0.45">
      <c r="A261" s="1" t="str">
        <f t="shared" si="4"/>
        <v>pulp and paperEU_south</v>
      </c>
      <c r="B261" t="s">
        <v>190</v>
      </c>
      <c r="C261" t="s">
        <v>156</v>
      </c>
      <c r="D261" t="s">
        <v>0</v>
      </c>
      <c r="E261" t="s">
        <v>177</v>
      </c>
      <c r="F261" t="s">
        <v>180</v>
      </c>
      <c r="G261">
        <v>0.68120499999999995</v>
      </c>
      <c r="H261">
        <v>0.39200499999999999</v>
      </c>
      <c r="I261">
        <v>1.075E-3</v>
      </c>
      <c r="J261" t="s">
        <v>185</v>
      </c>
      <c r="K261" t="s">
        <v>254</v>
      </c>
      <c r="L261" t="s">
        <v>244</v>
      </c>
      <c r="M261" t="s">
        <v>243</v>
      </c>
      <c r="N261" t="s">
        <v>93</v>
      </c>
    </row>
    <row r="262" spans="1:14" ht="14.25" x14ac:dyDescent="0.45">
      <c r="A262" s="1" t="str">
        <f t="shared" si="4"/>
        <v>rail_elecEU_south</v>
      </c>
      <c r="B262" t="s">
        <v>199</v>
      </c>
      <c r="C262" t="s">
        <v>156</v>
      </c>
      <c r="D262" t="s">
        <v>0</v>
      </c>
      <c r="E262" t="s">
        <v>177</v>
      </c>
      <c r="F262" t="s">
        <v>181</v>
      </c>
      <c r="G262">
        <v>0.98321499999999995</v>
      </c>
      <c r="H262">
        <v>0.96397900000000003</v>
      </c>
      <c r="I262">
        <v>0</v>
      </c>
      <c r="J262" t="s">
        <v>195</v>
      </c>
      <c r="K262" t="s">
        <v>239</v>
      </c>
      <c r="L262" t="s">
        <v>240</v>
      </c>
      <c r="M262" t="s">
        <v>241</v>
      </c>
      <c r="N262" t="s">
        <v>241</v>
      </c>
    </row>
    <row r="263" spans="1:14" ht="14.25" x14ac:dyDescent="0.45">
      <c r="A263" s="1" t="str">
        <f t="shared" si="4"/>
        <v>residentialEU_south</v>
      </c>
      <c r="B263" t="s">
        <v>191</v>
      </c>
      <c r="C263" t="s">
        <v>156</v>
      </c>
      <c r="D263" t="s">
        <v>0</v>
      </c>
      <c r="E263" t="s">
        <v>177</v>
      </c>
      <c r="F263" t="s">
        <v>181</v>
      </c>
      <c r="G263">
        <v>0.93578300000000003</v>
      </c>
      <c r="H263">
        <v>0.47640399999999999</v>
      </c>
      <c r="I263">
        <v>9.9999999999999995E-7</v>
      </c>
      <c r="J263" t="s">
        <v>192</v>
      </c>
      <c r="K263" t="s">
        <v>239</v>
      </c>
      <c r="L263" t="s">
        <v>240</v>
      </c>
      <c r="M263" t="s">
        <v>241</v>
      </c>
      <c r="N263" t="s">
        <v>241</v>
      </c>
    </row>
    <row r="264" spans="1:14" ht="14.25" x14ac:dyDescent="0.45">
      <c r="A264" s="1" t="str">
        <f t="shared" si="4"/>
        <v>residential_elecEU_south</v>
      </c>
      <c r="B264" t="s">
        <v>193</v>
      </c>
      <c r="C264" t="s">
        <v>156</v>
      </c>
      <c r="D264" t="s">
        <v>0</v>
      </c>
      <c r="E264" t="s">
        <v>177</v>
      </c>
      <c r="F264" t="s">
        <v>181</v>
      </c>
      <c r="G264">
        <v>0.97482199999999997</v>
      </c>
      <c r="H264">
        <v>0.78516699999999995</v>
      </c>
      <c r="I264">
        <v>0</v>
      </c>
      <c r="J264" t="s">
        <v>192</v>
      </c>
      <c r="K264" t="s">
        <v>239</v>
      </c>
      <c r="L264" t="s">
        <v>240</v>
      </c>
      <c r="M264" t="s">
        <v>241</v>
      </c>
      <c r="N264" t="s">
        <v>241</v>
      </c>
    </row>
    <row r="265" spans="1:14" ht="14.25" x14ac:dyDescent="0.45">
      <c r="A265" s="1" t="str">
        <f t="shared" si="4"/>
        <v>roadEU_south</v>
      </c>
      <c r="B265" t="s">
        <v>200</v>
      </c>
      <c r="C265" t="s">
        <v>156</v>
      </c>
      <c r="D265" t="s">
        <v>0</v>
      </c>
      <c r="E265" t="s">
        <v>177</v>
      </c>
      <c r="F265" t="s">
        <v>181</v>
      </c>
      <c r="G265">
        <v>0.900478</v>
      </c>
      <c r="H265">
        <v>0.51719099999999996</v>
      </c>
      <c r="I265">
        <v>5.0000000000000004E-6</v>
      </c>
      <c r="J265" t="s">
        <v>195</v>
      </c>
      <c r="K265" t="s">
        <v>239</v>
      </c>
      <c r="L265" t="s">
        <v>240</v>
      </c>
      <c r="M265" t="s">
        <v>241</v>
      </c>
      <c r="N265" t="s">
        <v>241</v>
      </c>
    </row>
    <row r="266" spans="1:14" ht="14.25" x14ac:dyDescent="0.45">
      <c r="A266" s="1" t="str">
        <f t="shared" si="4"/>
        <v>road_dieselEU_south</v>
      </c>
      <c r="B266" t="s">
        <v>201</v>
      </c>
      <c r="C266" t="s">
        <v>156</v>
      </c>
      <c r="D266" t="s">
        <v>0</v>
      </c>
      <c r="E266" t="s">
        <v>242</v>
      </c>
      <c r="F266" t="s">
        <v>178</v>
      </c>
      <c r="G266">
        <v>0.90251599999999998</v>
      </c>
      <c r="H266">
        <v>1.6181369999999999</v>
      </c>
      <c r="I266">
        <v>0</v>
      </c>
      <c r="J266" t="s">
        <v>195</v>
      </c>
      <c r="K266" t="s">
        <v>239</v>
      </c>
      <c r="L266" t="s">
        <v>240</v>
      </c>
      <c r="M266" t="s">
        <v>246</v>
      </c>
      <c r="N266" t="s">
        <v>255</v>
      </c>
    </row>
    <row r="267" spans="1:14" ht="14.25" x14ac:dyDescent="0.45">
      <c r="A267" s="1" t="str">
        <f t="shared" si="4"/>
        <v>road_gasolineEU_south</v>
      </c>
      <c r="B267" t="s">
        <v>202</v>
      </c>
      <c r="C267" t="s">
        <v>156</v>
      </c>
      <c r="D267" t="s">
        <v>130</v>
      </c>
      <c r="E267" t="s">
        <v>177</v>
      </c>
      <c r="F267" t="s">
        <v>181</v>
      </c>
      <c r="G267">
        <v>0.85609299999999999</v>
      </c>
      <c r="H267">
        <v>1.1615169999999999</v>
      </c>
      <c r="I267">
        <v>2.8E-5</v>
      </c>
      <c r="J267" t="s">
        <v>195</v>
      </c>
      <c r="K267" t="s">
        <v>239</v>
      </c>
      <c r="L267" t="s">
        <v>240</v>
      </c>
      <c r="M267" t="s">
        <v>241</v>
      </c>
      <c r="N267" t="s">
        <v>241</v>
      </c>
    </row>
    <row r="268" spans="1:14" ht="14.25" x14ac:dyDescent="0.45">
      <c r="A268" s="1" t="str">
        <f t="shared" si="4"/>
        <v>agricultureEU_southeast</v>
      </c>
      <c r="B268" t="s">
        <v>176</v>
      </c>
      <c r="C268" t="s">
        <v>157</v>
      </c>
      <c r="D268" t="s">
        <v>3</v>
      </c>
      <c r="E268" t="s">
        <v>177</v>
      </c>
      <c r="F268" t="s">
        <v>180</v>
      </c>
      <c r="G268">
        <v>0.71414699999999998</v>
      </c>
      <c r="H268">
        <v>-3.4276430000000002</v>
      </c>
      <c r="I268">
        <v>6.4700000000000001E-4</v>
      </c>
      <c r="J268" t="s">
        <v>179</v>
      </c>
      <c r="K268" t="s">
        <v>248</v>
      </c>
      <c r="L268" t="s">
        <v>240</v>
      </c>
      <c r="M268" t="s">
        <v>243</v>
      </c>
      <c r="N268" t="s">
        <v>157</v>
      </c>
    </row>
    <row r="269" spans="1:14" ht="14.25" x14ac:dyDescent="0.45">
      <c r="A269" s="1" t="str">
        <f t="shared" si="4"/>
        <v>chemicalEU_southeast</v>
      </c>
      <c r="B269" t="s">
        <v>184</v>
      </c>
      <c r="C269" t="s">
        <v>157</v>
      </c>
      <c r="D269" t="s">
        <v>0</v>
      </c>
      <c r="E269" t="s">
        <v>177</v>
      </c>
      <c r="F269" t="s">
        <v>181</v>
      </c>
      <c r="G269">
        <v>0.98591399999999996</v>
      </c>
      <c r="H269">
        <v>0.54378899999999997</v>
      </c>
      <c r="I269">
        <v>0</v>
      </c>
      <c r="J269" t="s">
        <v>185</v>
      </c>
      <c r="K269" t="s">
        <v>239</v>
      </c>
      <c r="L269" t="s">
        <v>240</v>
      </c>
      <c r="M269" t="s">
        <v>241</v>
      </c>
      <c r="N269" t="s">
        <v>241</v>
      </c>
    </row>
    <row r="270" spans="1:14" ht="14.25" x14ac:dyDescent="0.45">
      <c r="A270" s="1" t="str">
        <f t="shared" si="4"/>
        <v>commercialEU_southeast</v>
      </c>
      <c r="B270" t="s">
        <v>182</v>
      </c>
      <c r="C270" t="s">
        <v>157</v>
      </c>
      <c r="D270" t="s">
        <v>0</v>
      </c>
      <c r="E270" t="s">
        <v>177</v>
      </c>
      <c r="F270" t="s">
        <v>181</v>
      </c>
      <c r="G270">
        <v>0.84961799999999998</v>
      </c>
      <c r="H270">
        <v>0.32800600000000002</v>
      </c>
      <c r="I270">
        <v>3.4E-5</v>
      </c>
      <c r="J270" t="s">
        <v>179</v>
      </c>
      <c r="K270" t="s">
        <v>239</v>
      </c>
      <c r="L270" t="s">
        <v>240</v>
      </c>
      <c r="M270" t="s">
        <v>241</v>
      </c>
      <c r="N270" t="s">
        <v>241</v>
      </c>
    </row>
    <row r="271" spans="1:14" ht="14.25" x14ac:dyDescent="0.45">
      <c r="A271" s="1" t="str">
        <f t="shared" si="4"/>
        <v>commercial_elecEU_southeast</v>
      </c>
      <c r="B271" t="s">
        <v>183</v>
      </c>
      <c r="C271" t="s">
        <v>157</v>
      </c>
      <c r="D271" t="s">
        <v>0</v>
      </c>
      <c r="E271" t="s">
        <v>245</v>
      </c>
      <c r="F271" t="s">
        <v>180</v>
      </c>
      <c r="G271">
        <v>0.779617</v>
      </c>
      <c r="H271">
        <v>0.74831599999999998</v>
      </c>
      <c r="I271">
        <v>0</v>
      </c>
      <c r="J271" t="s">
        <v>179</v>
      </c>
      <c r="K271" t="s">
        <v>239</v>
      </c>
      <c r="L271" t="s">
        <v>240</v>
      </c>
      <c r="M271" t="s">
        <v>243</v>
      </c>
      <c r="N271" t="s">
        <v>157</v>
      </c>
    </row>
    <row r="272" spans="1:14" ht="14.25" x14ac:dyDescent="0.45">
      <c r="A272" s="1" t="str">
        <f t="shared" si="4"/>
        <v>domestic aviationEU_southeast</v>
      </c>
      <c r="B272" t="s">
        <v>194</v>
      </c>
      <c r="C272" t="s">
        <v>157</v>
      </c>
      <c r="D272" t="s">
        <v>134</v>
      </c>
      <c r="E272" t="s">
        <v>242</v>
      </c>
      <c r="F272" t="s">
        <v>178</v>
      </c>
      <c r="G272">
        <v>0.92107600000000001</v>
      </c>
      <c r="H272">
        <v>1.0307999999999999</v>
      </c>
      <c r="I272">
        <v>0</v>
      </c>
      <c r="J272" t="s">
        <v>195</v>
      </c>
      <c r="K272" t="s">
        <v>239</v>
      </c>
      <c r="L272" t="s">
        <v>240</v>
      </c>
      <c r="M272" t="s">
        <v>246</v>
      </c>
      <c r="N272" t="s">
        <v>255</v>
      </c>
    </row>
    <row r="273" spans="1:14" ht="14.25" x14ac:dyDescent="0.45">
      <c r="A273" s="1" t="str">
        <f t="shared" si="4"/>
        <v>domestic shipsEU_southeast</v>
      </c>
      <c r="B273" t="s">
        <v>196</v>
      </c>
      <c r="C273" t="s">
        <v>157</v>
      </c>
      <c r="D273" t="s">
        <v>134</v>
      </c>
      <c r="E273" t="s">
        <v>177</v>
      </c>
      <c r="F273" t="s">
        <v>181</v>
      </c>
      <c r="G273">
        <v>0.85282500000000006</v>
      </c>
      <c r="H273">
        <v>0.79090300000000002</v>
      </c>
      <c r="I273">
        <v>3.1000000000000001E-5</v>
      </c>
      <c r="J273" t="s">
        <v>195</v>
      </c>
      <c r="K273" t="s">
        <v>239</v>
      </c>
      <c r="L273" t="s">
        <v>240</v>
      </c>
      <c r="M273" t="s">
        <v>241</v>
      </c>
      <c r="N273" t="s">
        <v>241</v>
      </c>
    </row>
    <row r="274" spans="1:14" ht="14.25" x14ac:dyDescent="0.45">
      <c r="A274" s="1" t="str">
        <f t="shared" si="4"/>
        <v>international aviationEU_southeast</v>
      </c>
      <c r="B274" t="s">
        <v>197</v>
      </c>
      <c r="C274" t="s">
        <v>157</v>
      </c>
      <c r="D274" t="s">
        <v>134</v>
      </c>
      <c r="E274" t="s">
        <v>245</v>
      </c>
      <c r="F274" t="s">
        <v>180</v>
      </c>
      <c r="G274">
        <v>0.75831199999999999</v>
      </c>
      <c r="H274">
        <v>0.69515800000000005</v>
      </c>
      <c r="I274">
        <v>0</v>
      </c>
      <c r="J274" t="s">
        <v>195</v>
      </c>
      <c r="K274" t="s">
        <v>239</v>
      </c>
      <c r="L274" t="s">
        <v>240</v>
      </c>
      <c r="M274" t="s">
        <v>243</v>
      </c>
      <c r="N274" t="s">
        <v>157</v>
      </c>
    </row>
    <row r="275" spans="1:14" ht="14.25" x14ac:dyDescent="0.45">
      <c r="A275" s="1" t="str">
        <f t="shared" si="4"/>
        <v>international shipsEU_southeast</v>
      </c>
      <c r="B275" t="s">
        <v>198</v>
      </c>
      <c r="C275" t="s">
        <v>157</v>
      </c>
      <c r="D275" t="s">
        <v>134</v>
      </c>
      <c r="E275" t="s">
        <v>177</v>
      </c>
      <c r="F275" t="s">
        <v>181</v>
      </c>
      <c r="G275">
        <v>0.48581099999999999</v>
      </c>
      <c r="H275">
        <v>0.43310100000000001</v>
      </c>
      <c r="I275">
        <v>1.0284E-2</v>
      </c>
      <c r="J275" t="s">
        <v>195</v>
      </c>
      <c r="K275" t="s">
        <v>239</v>
      </c>
      <c r="L275" t="s">
        <v>251</v>
      </c>
      <c r="M275" t="s">
        <v>241</v>
      </c>
      <c r="N275" t="s">
        <v>241</v>
      </c>
    </row>
    <row r="276" spans="1:14" ht="14.25" x14ac:dyDescent="0.45">
      <c r="A276" s="1" t="str">
        <f t="shared" si="4"/>
        <v>iron and steelEU_southeast</v>
      </c>
      <c r="B276" t="s">
        <v>186</v>
      </c>
      <c r="C276" t="s">
        <v>157</v>
      </c>
      <c r="D276" t="s">
        <v>0</v>
      </c>
      <c r="E276" t="s">
        <v>177</v>
      </c>
      <c r="F276" t="s">
        <v>180</v>
      </c>
      <c r="G276">
        <v>0.86976699999999996</v>
      </c>
      <c r="H276">
        <v>-1.5313019999999999</v>
      </c>
      <c r="I276">
        <v>1.8E-5</v>
      </c>
      <c r="J276" t="s">
        <v>185</v>
      </c>
      <c r="K276" t="s">
        <v>248</v>
      </c>
      <c r="L276" t="s">
        <v>240</v>
      </c>
      <c r="M276" t="s">
        <v>243</v>
      </c>
      <c r="N276" t="s">
        <v>157</v>
      </c>
    </row>
    <row r="277" spans="1:14" ht="14.25" x14ac:dyDescent="0.45">
      <c r="A277" s="1" t="str">
        <f t="shared" si="4"/>
        <v>non-ferrous metalsEU_southeast</v>
      </c>
      <c r="B277" t="s">
        <v>187</v>
      </c>
      <c r="C277" t="s">
        <v>157</v>
      </c>
      <c r="D277" t="s">
        <v>0</v>
      </c>
      <c r="E277" t="s">
        <v>177</v>
      </c>
      <c r="F277" t="s">
        <v>180</v>
      </c>
      <c r="G277">
        <v>0.798068</v>
      </c>
      <c r="H277">
        <v>0.71545499999999995</v>
      </c>
      <c r="I277">
        <v>1.2999999999999999E-4</v>
      </c>
      <c r="J277" t="s">
        <v>185</v>
      </c>
      <c r="K277" t="s">
        <v>239</v>
      </c>
      <c r="L277" t="s">
        <v>240</v>
      </c>
      <c r="M277" t="s">
        <v>243</v>
      </c>
      <c r="N277" t="s">
        <v>157</v>
      </c>
    </row>
    <row r="278" spans="1:14" ht="14.25" x14ac:dyDescent="0.45">
      <c r="A278" s="1" t="str">
        <f t="shared" si="4"/>
        <v>non-metalsEU_southeast</v>
      </c>
      <c r="B278" t="s">
        <v>188</v>
      </c>
      <c r="C278" t="s">
        <v>157</v>
      </c>
      <c r="D278" t="s">
        <v>0</v>
      </c>
      <c r="E278" t="s">
        <v>177</v>
      </c>
      <c r="F278" t="s">
        <v>180</v>
      </c>
      <c r="G278">
        <v>0.82397799999999999</v>
      </c>
      <c r="H278">
        <v>0.85554399999999997</v>
      </c>
      <c r="I278">
        <v>6.9999999999999994E-5</v>
      </c>
      <c r="J278" t="s">
        <v>185</v>
      </c>
      <c r="K278" t="s">
        <v>239</v>
      </c>
      <c r="L278" t="s">
        <v>240</v>
      </c>
      <c r="M278" t="s">
        <v>243</v>
      </c>
      <c r="N278" t="s">
        <v>157</v>
      </c>
    </row>
    <row r="279" spans="1:14" ht="14.25" x14ac:dyDescent="0.45">
      <c r="A279" s="1" t="str">
        <f t="shared" si="4"/>
        <v>other industryEU_southeast</v>
      </c>
      <c r="B279" t="s">
        <v>189</v>
      </c>
      <c r="C279" t="s">
        <v>157</v>
      </c>
      <c r="D279" t="s">
        <v>0</v>
      </c>
      <c r="E279" t="s">
        <v>245</v>
      </c>
      <c r="F279" t="s">
        <v>180</v>
      </c>
      <c r="G279">
        <v>0.85226299999999999</v>
      </c>
      <c r="H279">
        <v>0.37103199999999997</v>
      </c>
      <c r="I279">
        <v>0</v>
      </c>
      <c r="J279" t="s">
        <v>185</v>
      </c>
      <c r="K279" t="s">
        <v>254</v>
      </c>
      <c r="L279" t="s">
        <v>240</v>
      </c>
      <c r="M279" t="s">
        <v>243</v>
      </c>
      <c r="N279" t="s">
        <v>161</v>
      </c>
    </row>
    <row r="280" spans="1:14" ht="14.25" x14ac:dyDescent="0.45">
      <c r="A280" s="1" t="str">
        <f t="shared" si="4"/>
        <v>pulp and paperEU_southeast</v>
      </c>
      <c r="B280" t="s">
        <v>190</v>
      </c>
      <c r="C280" t="s">
        <v>157</v>
      </c>
      <c r="D280" t="s">
        <v>0</v>
      </c>
      <c r="E280" t="s">
        <v>177</v>
      </c>
      <c r="F280" t="s">
        <v>180</v>
      </c>
      <c r="G280">
        <v>0.68120499999999995</v>
      </c>
      <c r="H280">
        <v>0.39200499999999999</v>
      </c>
      <c r="I280">
        <v>1.075E-3</v>
      </c>
      <c r="J280" t="s">
        <v>185</v>
      </c>
      <c r="K280" t="s">
        <v>254</v>
      </c>
      <c r="L280" t="s">
        <v>244</v>
      </c>
      <c r="M280" t="s">
        <v>243</v>
      </c>
      <c r="N280" t="s">
        <v>93</v>
      </c>
    </row>
    <row r="281" spans="1:14" ht="14.25" x14ac:dyDescent="0.45">
      <c r="A281" s="1" t="str">
        <f t="shared" si="4"/>
        <v>rail_elecEU_southeast</v>
      </c>
      <c r="B281" t="s">
        <v>199</v>
      </c>
      <c r="C281" t="s">
        <v>157</v>
      </c>
      <c r="D281" t="s">
        <v>0</v>
      </c>
      <c r="E281" t="s">
        <v>177</v>
      </c>
      <c r="F281" t="s">
        <v>180</v>
      </c>
      <c r="G281">
        <v>0.744842</v>
      </c>
      <c r="H281">
        <v>0.347914</v>
      </c>
      <c r="I281">
        <v>3.8299999999999999E-4</v>
      </c>
      <c r="J281" t="s">
        <v>195</v>
      </c>
      <c r="K281" t="s">
        <v>239</v>
      </c>
      <c r="L281" t="s">
        <v>240</v>
      </c>
      <c r="M281" t="s">
        <v>243</v>
      </c>
      <c r="N281" t="s">
        <v>157</v>
      </c>
    </row>
    <row r="282" spans="1:14" ht="14.25" x14ac:dyDescent="0.45">
      <c r="A282" s="1" t="str">
        <f t="shared" si="4"/>
        <v>residentialEU_southeast</v>
      </c>
      <c r="B282" t="s">
        <v>191</v>
      </c>
      <c r="C282" t="s">
        <v>157</v>
      </c>
      <c r="D282" t="s">
        <v>130</v>
      </c>
      <c r="E282" t="s">
        <v>177</v>
      </c>
      <c r="F282" t="s">
        <v>181</v>
      </c>
      <c r="G282">
        <v>0.95350100000000004</v>
      </c>
      <c r="H282">
        <v>1.19807</v>
      </c>
      <c r="I282">
        <v>0</v>
      </c>
      <c r="J282" t="s">
        <v>192</v>
      </c>
      <c r="K282" t="s">
        <v>239</v>
      </c>
      <c r="L282" t="s">
        <v>240</v>
      </c>
      <c r="M282" t="s">
        <v>241</v>
      </c>
      <c r="N282" t="s">
        <v>241</v>
      </c>
    </row>
    <row r="283" spans="1:14" ht="14.25" x14ac:dyDescent="0.45">
      <c r="A283" s="1" t="str">
        <f t="shared" si="4"/>
        <v>residential_elecEU_southeast</v>
      </c>
      <c r="B283" t="s">
        <v>193</v>
      </c>
      <c r="C283" t="s">
        <v>157</v>
      </c>
      <c r="D283" t="s">
        <v>130</v>
      </c>
      <c r="E283" t="s">
        <v>177</v>
      </c>
      <c r="F283" t="s">
        <v>180</v>
      </c>
      <c r="G283">
        <v>0.81831500000000001</v>
      </c>
      <c r="H283">
        <v>0.29821999999999999</v>
      </c>
      <c r="I283">
        <v>8.0000000000000007E-5</v>
      </c>
      <c r="J283" t="s">
        <v>192</v>
      </c>
      <c r="K283" t="s">
        <v>239</v>
      </c>
      <c r="L283" t="s">
        <v>240</v>
      </c>
      <c r="M283" t="s">
        <v>243</v>
      </c>
      <c r="N283" t="s">
        <v>157</v>
      </c>
    </row>
    <row r="284" spans="1:14" ht="14.25" x14ac:dyDescent="0.45">
      <c r="A284" s="1" t="str">
        <f t="shared" si="4"/>
        <v>roadEU_southeast</v>
      </c>
      <c r="B284" t="s">
        <v>200</v>
      </c>
      <c r="C284" t="s">
        <v>157</v>
      </c>
      <c r="D284" t="s">
        <v>0</v>
      </c>
      <c r="E284" t="s">
        <v>177</v>
      </c>
      <c r="F284" t="s">
        <v>180</v>
      </c>
      <c r="G284">
        <v>0.97310300000000005</v>
      </c>
      <c r="H284">
        <v>0.98913899999999999</v>
      </c>
      <c r="I284">
        <v>0</v>
      </c>
      <c r="J284" t="s">
        <v>195</v>
      </c>
      <c r="K284" t="s">
        <v>239</v>
      </c>
      <c r="L284" t="s">
        <v>240</v>
      </c>
      <c r="M284" t="s">
        <v>243</v>
      </c>
      <c r="N284" t="s">
        <v>157</v>
      </c>
    </row>
    <row r="285" spans="1:14" ht="14.25" x14ac:dyDescent="0.45">
      <c r="A285" s="1" t="str">
        <f t="shared" si="4"/>
        <v>road_dieselEU_southeast</v>
      </c>
      <c r="B285" t="s">
        <v>201</v>
      </c>
      <c r="C285" t="s">
        <v>157</v>
      </c>
      <c r="D285" t="s">
        <v>134</v>
      </c>
      <c r="E285" t="s">
        <v>177</v>
      </c>
      <c r="F285" t="s">
        <v>180</v>
      </c>
      <c r="G285">
        <v>0.97619699999999998</v>
      </c>
      <c r="H285">
        <v>0.93490300000000004</v>
      </c>
      <c r="I285">
        <v>0</v>
      </c>
      <c r="J285" t="s">
        <v>195</v>
      </c>
      <c r="K285" t="s">
        <v>239</v>
      </c>
      <c r="L285" t="s">
        <v>240</v>
      </c>
      <c r="M285" t="s">
        <v>243</v>
      </c>
      <c r="N285" t="s">
        <v>157</v>
      </c>
    </row>
    <row r="286" spans="1:14" ht="14.25" x14ac:dyDescent="0.45">
      <c r="A286" s="1" t="str">
        <f t="shared" si="4"/>
        <v>road_gasolineEU_southeast</v>
      </c>
      <c r="B286" t="s">
        <v>202</v>
      </c>
      <c r="C286" t="s">
        <v>157</v>
      </c>
      <c r="D286" t="s">
        <v>130</v>
      </c>
      <c r="E286" t="s">
        <v>177</v>
      </c>
      <c r="F286" t="s">
        <v>181</v>
      </c>
      <c r="G286">
        <v>0.85609299999999999</v>
      </c>
      <c r="H286">
        <v>1.1615169999999999</v>
      </c>
      <c r="I286">
        <v>2.8E-5</v>
      </c>
      <c r="J286" t="s">
        <v>195</v>
      </c>
      <c r="K286" t="s">
        <v>239</v>
      </c>
      <c r="L286" t="s">
        <v>240</v>
      </c>
      <c r="M286" t="s">
        <v>241</v>
      </c>
      <c r="N286" t="s">
        <v>241</v>
      </c>
    </row>
    <row r="287" spans="1:14" ht="14.25" x14ac:dyDescent="0.45">
      <c r="A287" s="1" t="str">
        <f t="shared" si="4"/>
        <v>agricultureEU_southwest</v>
      </c>
      <c r="B287" t="s">
        <v>176</v>
      </c>
      <c r="C287" t="s">
        <v>158</v>
      </c>
      <c r="D287" t="s">
        <v>3</v>
      </c>
      <c r="E287" t="s">
        <v>177</v>
      </c>
      <c r="F287" t="s">
        <v>181</v>
      </c>
      <c r="G287">
        <v>0.95137499999999997</v>
      </c>
      <c r="H287">
        <v>1.309258</v>
      </c>
      <c r="I287">
        <v>0</v>
      </c>
      <c r="J287" t="s">
        <v>179</v>
      </c>
      <c r="K287" t="s">
        <v>239</v>
      </c>
      <c r="L287" t="s">
        <v>240</v>
      </c>
      <c r="M287" t="s">
        <v>241</v>
      </c>
      <c r="N287" t="s">
        <v>241</v>
      </c>
    </row>
    <row r="288" spans="1:14" ht="14.25" x14ac:dyDescent="0.45">
      <c r="A288" s="1" t="str">
        <f t="shared" si="4"/>
        <v>chemicalEU_southwest</v>
      </c>
      <c r="B288" t="s">
        <v>184</v>
      </c>
      <c r="C288" t="s">
        <v>158</v>
      </c>
      <c r="D288" t="s">
        <v>0</v>
      </c>
      <c r="E288" t="s">
        <v>177</v>
      </c>
      <c r="F288" t="s">
        <v>181</v>
      </c>
      <c r="G288">
        <v>0.98591399999999996</v>
      </c>
      <c r="H288">
        <v>0.54378899999999997</v>
      </c>
      <c r="I288">
        <v>0</v>
      </c>
      <c r="J288" t="s">
        <v>185</v>
      </c>
      <c r="K288" t="s">
        <v>239</v>
      </c>
      <c r="L288" t="s">
        <v>240</v>
      </c>
      <c r="M288" t="s">
        <v>241</v>
      </c>
      <c r="N288" t="s">
        <v>241</v>
      </c>
    </row>
    <row r="289" spans="1:14" ht="14.25" x14ac:dyDescent="0.45">
      <c r="A289" s="1" t="str">
        <f t="shared" si="4"/>
        <v>commercialEU_southwest</v>
      </c>
      <c r="B289" t="s">
        <v>182</v>
      </c>
      <c r="C289" t="s">
        <v>158</v>
      </c>
      <c r="D289" t="s">
        <v>0</v>
      </c>
      <c r="E289" t="s">
        <v>242</v>
      </c>
      <c r="F289" t="s">
        <v>180</v>
      </c>
      <c r="G289">
        <v>0.95660500000000004</v>
      </c>
      <c r="H289">
        <v>1.9407190000000001</v>
      </c>
      <c r="I289">
        <v>0</v>
      </c>
      <c r="J289" t="s">
        <v>179</v>
      </c>
      <c r="K289" t="s">
        <v>239</v>
      </c>
      <c r="L289" t="s">
        <v>240</v>
      </c>
      <c r="M289" t="s">
        <v>243</v>
      </c>
      <c r="N289" t="s">
        <v>158</v>
      </c>
    </row>
    <row r="290" spans="1:14" ht="14.25" x14ac:dyDescent="0.45">
      <c r="A290" s="1" t="str">
        <f t="shared" si="4"/>
        <v>commercial_elecEU_southwest</v>
      </c>
      <c r="B290" t="s">
        <v>183</v>
      </c>
      <c r="C290" t="s">
        <v>158</v>
      </c>
      <c r="D290" t="s">
        <v>0</v>
      </c>
      <c r="E290" t="s">
        <v>242</v>
      </c>
      <c r="F290" t="s">
        <v>180</v>
      </c>
      <c r="G290">
        <v>0.94598800000000005</v>
      </c>
      <c r="H290">
        <v>2.1814610000000001</v>
      </c>
      <c r="I290">
        <v>0</v>
      </c>
      <c r="J290" t="s">
        <v>179</v>
      </c>
      <c r="K290" t="s">
        <v>249</v>
      </c>
      <c r="L290" t="s">
        <v>240</v>
      </c>
      <c r="M290" t="s">
        <v>243</v>
      </c>
      <c r="N290" t="s">
        <v>158</v>
      </c>
    </row>
    <row r="291" spans="1:14" ht="14.25" x14ac:dyDescent="0.45">
      <c r="A291" s="1" t="str">
        <f t="shared" si="4"/>
        <v>domestic aviationEU_southwest</v>
      </c>
      <c r="B291" t="s">
        <v>194</v>
      </c>
      <c r="C291" t="s">
        <v>158</v>
      </c>
      <c r="D291" t="s">
        <v>134</v>
      </c>
      <c r="E291" t="s">
        <v>242</v>
      </c>
      <c r="F291" t="s">
        <v>178</v>
      </c>
      <c r="G291">
        <v>0.92107600000000001</v>
      </c>
      <c r="H291">
        <v>1.0307999999999999</v>
      </c>
      <c r="I291">
        <v>0</v>
      </c>
      <c r="J291" t="s">
        <v>195</v>
      </c>
      <c r="K291" t="s">
        <v>239</v>
      </c>
      <c r="L291" t="s">
        <v>240</v>
      </c>
      <c r="M291" t="s">
        <v>246</v>
      </c>
      <c r="N291" t="s">
        <v>255</v>
      </c>
    </row>
    <row r="292" spans="1:14" ht="14.25" x14ac:dyDescent="0.45">
      <c r="A292" s="1" t="str">
        <f t="shared" si="4"/>
        <v>domestic shipsEU_southwest</v>
      </c>
      <c r="B292" t="s">
        <v>196</v>
      </c>
      <c r="C292" t="s">
        <v>158</v>
      </c>
      <c r="D292" t="s">
        <v>134</v>
      </c>
      <c r="E292" t="s">
        <v>177</v>
      </c>
      <c r="F292" t="s">
        <v>181</v>
      </c>
      <c r="G292">
        <v>0.85282500000000006</v>
      </c>
      <c r="H292">
        <v>0.79090300000000002</v>
      </c>
      <c r="I292">
        <v>3.1000000000000001E-5</v>
      </c>
      <c r="J292" t="s">
        <v>195</v>
      </c>
      <c r="K292" t="s">
        <v>239</v>
      </c>
      <c r="L292" t="s">
        <v>240</v>
      </c>
      <c r="M292" t="s">
        <v>241</v>
      </c>
      <c r="N292" t="s">
        <v>241</v>
      </c>
    </row>
    <row r="293" spans="1:14" ht="14.25" x14ac:dyDescent="0.45">
      <c r="A293" s="1" t="str">
        <f t="shared" si="4"/>
        <v>international aviationEU_southwest</v>
      </c>
      <c r="B293" t="s">
        <v>197</v>
      </c>
      <c r="C293" t="s">
        <v>158</v>
      </c>
      <c r="D293" t="s">
        <v>0</v>
      </c>
      <c r="E293" t="s">
        <v>242</v>
      </c>
      <c r="F293" t="s">
        <v>180</v>
      </c>
      <c r="G293">
        <v>0.90002400000000005</v>
      </c>
      <c r="H293">
        <v>1.795736</v>
      </c>
      <c r="I293">
        <v>0</v>
      </c>
      <c r="J293" t="s">
        <v>195</v>
      </c>
      <c r="K293" t="s">
        <v>239</v>
      </c>
      <c r="L293" t="s">
        <v>240</v>
      </c>
      <c r="M293" t="s">
        <v>243</v>
      </c>
      <c r="N293" t="s">
        <v>158</v>
      </c>
    </row>
    <row r="294" spans="1:14" ht="14.25" x14ac:dyDescent="0.45">
      <c r="A294" s="1" t="str">
        <f t="shared" si="4"/>
        <v>international shipsEU_southwest</v>
      </c>
      <c r="B294" t="s">
        <v>198</v>
      </c>
      <c r="C294" t="s">
        <v>158</v>
      </c>
      <c r="D294" t="s">
        <v>0</v>
      </c>
      <c r="E294" t="s">
        <v>242</v>
      </c>
      <c r="F294" t="s">
        <v>180</v>
      </c>
      <c r="G294">
        <v>0.85668999999999995</v>
      </c>
      <c r="H294">
        <v>1.511379</v>
      </c>
      <c r="I294">
        <v>0</v>
      </c>
      <c r="J294" t="s">
        <v>195</v>
      </c>
      <c r="K294" t="s">
        <v>239</v>
      </c>
      <c r="L294" t="s">
        <v>240</v>
      </c>
      <c r="M294" t="s">
        <v>243</v>
      </c>
      <c r="N294" t="s">
        <v>158</v>
      </c>
    </row>
    <row r="295" spans="1:14" ht="14.25" x14ac:dyDescent="0.45">
      <c r="A295" s="1" t="str">
        <f t="shared" si="4"/>
        <v>iron and steelEU_southwest</v>
      </c>
      <c r="B295" t="s">
        <v>186</v>
      </c>
      <c r="C295" t="s">
        <v>158</v>
      </c>
      <c r="D295" t="s">
        <v>0</v>
      </c>
      <c r="E295" t="s">
        <v>177</v>
      </c>
      <c r="F295" t="s">
        <v>178</v>
      </c>
      <c r="G295">
        <v>0.72649399999999997</v>
      </c>
      <c r="H295">
        <v>-1.2075750000000001</v>
      </c>
      <c r="I295">
        <v>5.2800000000000004E-4</v>
      </c>
      <c r="J295" t="s">
        <v>185</v>
      </c>
      <c r="K295" t="s">
        <v>248</v>
      </c>
      <c r="L295" t="s">
        <v>240</v>
      </c>
      <c r="M295" t="s">
        <v>246</v>
      </c>
      <c r="N295" t="s">
        <v>255</v>
      </c>
    </row>
    <row r="296" spans="1:14" ht="14.25" x14ac:dyDescent="0.45">
      <c r="A296" s="1" t="str">
        <f t="shared" si="4"/>
        <v>non-ferrous metalsEU_southwest</v>
      </c>
      <c r="B296" t="s">
        <v>187</v>
      </c>
      <c r="C296" t="s">
        <v>158</v>
      </c>
      <c r="D296" t="s">
        <v>0</v>
      </c>
      <c r="E296" t="s">
        <v>177</v>
      </c>
      <c r="F296" t="s">
        <v>181</v>
      </c>
      <c r="G296">
        <v>0.94843299999999997</v>
      </c>
      <c r="H296">
        <v>0.98656100000000002</v>
      </c>
      <c r="I296">
        <v>0</v>
      </c>
      <c r="J296" t="s">
        <v>185</v>
      </c>
      <c r="K296" t="s">
        <v>239</v>
      </c>
      <c r="L296" t="s">
        <v>240</v>
      </c>
      <c r="M296" t="s">
        <v>241</v>
      </c>
      <c r="N296" t="s">
        <v>241</v>
      </c>
    </row>
    <row r="297" spans="1:14" ht="14.25" x14ac:dyDescent="0.45">
      <c r="A297" s="1" t="str">
        <f t="shared" si="4"/>
        <v>non-metalsEU_southwest</v>
      </c>
      <c r="B297" t="s">
        <v>188</v>
      </c>
      <c r="C297" t="s">
        <v>158</v>
      </c>
      <c r="D297" t="s">
        <v>132</v>
      </c>
      <c r="E297" t="s">
        <v>245</v>
      </c>
      <c r="F297" t="s">
        <v>180</v>
      </c>
      <c r="G297">
        <v>0.71140599999999998</v>
      </c>
      <c r="H297">
        <v>2.2812709999999998</v>
      </c>
      <c r="I297">
        <v>9.9999999999999995E-7</v>
      </c>
      <c r="J297" t="s">
        <v>185</v>
      </c>
      <c r="K297" t="s">
        <v>249</v>
      </c>
      <c r="L297" t="s">
        <v>240</v>
      </c>
      <c r="M297" t="s">
        <v>243</v>
      </c>
      <c r="N297" t="s">
        <v>158</v>
      </c>
    </row>
    <row r="298" spans="1:14" ht="14.25" x14ac:dyDescent="0.45">
      <c r="A298" s="1" t="str">
        <f t="shared" si="4"/>
        <v>other industryEU_southwest</v>
      </c>
      <c r="B298" t="s">
        <v>189</v>
      </c>
      <c r="C298" t="s">
        <v>158</v>
      </c>
      <c r="D298" t="s">
        <v>0</v>
      </c>
      <c r="E298" t="s">
        <v>245</v>
      </c>
      <c r="F298" t="s">
        <v>180</v>
      </c>
      <c r="G298">
        <v>0.85226299999999999</v>
      </c>
      <c r="H298">
        <v>0.37103199999999997</v>
      </c>
      <c r="I298">
        <v>0</v>
      </c>
      <c r="J298" t="s">
        <v>185</v>
      </c>
      <c r="K298" t="s">
        <v>254</v>
      </c>
      <c r="L298" t="s">
        <v>240</v>
      </c>
      <c r="M298" t="s">
        <v>243</v>
      </c>
      <c r="N298" t="s">
        <v>161</v>
      </c>
    </row>
    <row r="299" spans="1:14" ht="14.25" x14ac:dyDescent="0.45">
      <c r="A299" s="1" t="str">
        <f t="shared" si="4"/>
        <v>pulp and paperEU_southwest</v>
      </c>
      <c r="B299" t="s">
        <v>190</v>
      </c>
      <c r="C299" t="s">
        <v>158</v>
      </c>
      <c r="D299" t="s">
        <v>0</v>
      </c>
      <c r="E299" t="s">
        <v>177</v>
      </c>
      <c r="F299" t="s">
        <v>180</v>
      </c>
      <c r="G299">
        <v>0.68120499999999995</v>
      </c>
      <c r="H299">
        <v>0.39200499999999999</v>
      </c>
      <c r="I299">
        <v>1.075E-3</v>
      </c>
      <c r="J299" t="s">
        <v>185</v>
      </c>
      <c r="K299" t="s">
        <v>254</v>
      </c>
      <c r="L299" t="s">
        <v>244</v>
      </c>
      <c r="M299" t="s">
        <v>243</v>
      </c>
      <c r="N299" t="s">
        <v>93</v>
      </c>
    </row>
    <row r="300" spans="1:14" ht="14.25" x14ac:dyDescent="0.45">
      <c r="A300" s="1" t="str">
        <f t="shared" si="4"/>
        <v>rail_elecEU_southwest</v>
      </c>
      <c r="B300" t="s">
        <v>199</v>
      </c>
      <c r="C300" t="s">
        <v>158</v>
      </c>
      <c r="D300" t="s">
        <v>0</v>
      </c>
      <c r="E300" t="s">
        <v>242</v>
      </c>
      <c r="F300" t="s">
        <v>180</v>
      </c>
      <c r="G300">
        <v>0.80416399999999999</v>
      </c>
      <c r="H300">
        <v>1.04125</v>
      </c>
      <c r="I300">
        <v>0</v>
      </c>
      <c r="J300" t="s">
        <v>195</v>
      </c>
      <c r="K300" t="s">
        <v>239</v>
      </c>
      <c r="L300" t="s">
        <v>240</v>
      </c>
      <c r="M300" t="s">
        <v>243</v>
      </c>
      <c r="N300" t="s">
        <v>158</v>
      </c>
    </row>
    <row r="301" spans="1:14" ht="14.25" x14ac:dyDescent="0.45">
      <c r="A301" s="1" t="str">
        <f t="shared" si="4"/>
        <v>residentialEU_southwest</v>
      </c>
      <c r="B301" t="s">
        <v>191</v>
      </c>
      <c r="C301" t="s">
        <v>158</v>
      </c>
      <c r="D301" t="s">
        <v>0</v>
      </c>
      <c r="E301" t="s">
        <v>242</v>
      </c>
      <c r="F301" t="s">
        <v>180</v>
      </c>
      <c r="G301">
        <v>0.91365700000000005</v>
      </c>
      <c r="H301">
        <v>1.1038399999999999</v>
      </c>
      <c r="I301">
        <v>0</v>
      </c>
      <c r="J301" t="s">
        <v>192</v>
      </c>
      <c r="K301" t="s">
        <v>239</v>
      </c>
      <c r="L301" t="s">
        <v>240</v>
      </c>
      <c r="M301" t="s">
        <v>243</v>
      </c>
      <c r="N301" t="s">
        <v>158</v>
      </c>
    </row>
    <row r="302" spans="1:14" ht="14.25" x14ac:dyDescent="0.45">
      <c r="A302" s="1" t="str">
        <f t="shared" si="4"/>
        <v>residential_elecEU_southwest</v>
      </c>
      <c r="B302" t="s">
        <v>193</v>
      </c>
      <c r="C302" t="s">
        <v>158</v>
      </c>
      <c r="D302" t="s">
        <v>130</v>
      </c>
      <c r="E302" t="s">
        <v>242</v>
      </c>
      <c r="F302" t="s">
        <v>180</v>
      </c>
      <c r="G302">
        <v>0.86948300000000001</v>
      </c>
      <c r="H302">
        <v>2.4625509999999999</v>
      </c>
      <c r="I302">
        <v>0</v>
      </c>
      <c r="J302" t="s">
        <v>192</v>
      </c>
      <c r="K302" t="s">
        <v>249</v>
      </c>
      <c r="L302" t="s">
        <v>240</v>
      </c>
      <c r="M302" t="s">
        <v>243</v>
      </c>
      <c r="N302" t="s">
        <v>158</v>
      </c>
    </row>
    <row r="303" spans="1:14" ht="14.25" x14ac:dyDescent="0.45">
      <c r="A303" s="1" t="str">
        <f t="shared" si="4"/>
        <v>roadEU_southwest</v>
      </c>
      <c r="B303" t="s">
        <v>200</v>
      </c>
      <c r="C303" t="s">
        <v>158</v>
      </c>
      <c r="D303" t="s">
        <v>0</v>
      </c>
      <c r="E303" t="s">
        <v>177</v>
      </c>
      <c r="F303" t="s">
        <v>181</v>
      </c>
      <c r="G303">
        <v>0.900478</v>
      </c>
      <c r="H303">
        <v>0.51719099999999996</v>
      </c>
      <c r="I303">
        <v>5.0000000000000004E-6</v>
      </c>
      <c r="J303" t="s">
        <v>195</v>
      </c>
      <c r="K303" t="s">
        <v>239</v>
      </c>
      <c r="L303" t="s">
        <v>240</v>
      </c>
      <c r="M303" t="s">
        <v>241</v>
      </c>
      <c r="N303" t="s">
        <v>241</v>
      </c>
    </row>
    <row r="304" spans="1:14" ht="14.25" x14ac:dyDescent="0.45">
      <c r="A304" s="1" t="str">
        <f t="shared" si="4"/>
        <v>road_dieselEU_southwest</v>
      </c>
      <c r="B304" t="s">
        <v>201</v>
      </c>
      <c r="C304" t="s">
        <v>158</v>
      </c>
      <c r="D304" t="s">
        <v>130</v>
      </c>
      <c r="E304" t="s">
        <v>242</v>
      </c>
      <c r="F304" t="s">
        <v>180</v>
      </c>
      <c r="G304">
        <v>0.915269</v>
      </c>
      <c r="H304">
        <v>2.5818560000000002</v>
      </c>
      <c r="I304">
        <v>0</v>
      </c>
      <c r="J304" t="s">
        <v>195</v>
      </c>
      <c r="K304" t="s">
        <v>249</v>
      </c>
      <c r="L304" t="s">
        <v>240</v>
      </c>
      <c r="M304" t="s">
        <v>243</v>
      </c>
      <c r="N304" t="s">
        <v>158</v>
      </c>
    </row>
    <row r="305" spans="1:14" ht="14.25" x14ac:dyDescent="0.45">
      <c r="A305" s="1" t="str">
        <f t="shared" si="4"/>
        <v>road_gasolineEU_southwest</v>
      </c>
      <c r="B305" t="s">
        <v>202</v>
      </c>
      <c r="C305" t="s">
        <v>158</v>
      </c>
      <c r="D305" t="s">
        <v>130</v>
      </c>
      <c r="E305" t="s">
        <v>177</v>
      </c>
      <c r="F305" t="s">
        <v>181</v>
      </c>
      <c r="G305">
        <v>0.85609299999999999</v>
      </c>
      <c r="H305">
        <v>1.1615169999999999</v>
      </c>
      <c r="I305">
        <v>2.8E-5</v>
      </c>
      <c r="J305" t="s">
        <v>195</v>
      </c>
      <c r="K305" t="s">
        <v>239</v>
      </c>
      <c r="L305" t="s">
        <v>240</v>
      </c>
      <c r="M305" t="s">
        <v>241</v>
      </c>
      <c r="N305" t="s">
        <v>241</v>
      </c>
    </row>
    <row r="306" spans="1:14" ht="14.25" x14ac:dyDescent="0.45">
      <c r="A306" s="1" t="str">
        <f t="shared" si="4"/>
        <v>agricultureEurope_other</v>
      </c>
      <c r="B306" t="s">
        <v>176</v>
      </c>
      <c r="C306" t="s">
        <v>159</v>
      </c>
      <c r="D306" t="s">
        <v>3</v>
      </c>
      <c r="E306" t="s">
        <v>177</v>
      </c>
      <c r="F306" t="s">
        <v>181</v>
      </c>
      <c r="G306">
        <v>0.95137499999999997</v>
      </c>
      <c r="H306">
        <v>1.309258</v>
      </c>
      <c r="I306">
        <v>0</v>
      </c>
      <c r="J306" t="s">
        <v>179</v>
      </c>
      <c r="K306" t="s">
        <v>239</v>
      </c>
      <c r="L306" t="s">
        <v>240</v>
      </c>
      <c r="M306" t="s">
        <v>241</v>
      </c>
      <c r="N306" t="s">
        <v>241</v>
      </c>
    </row>
    <row r="307" spans="1:14" ht="14.25" x14ac:dyDescent="0.45">
      <c r="A307" s="1" t="str">
        <f t="shared" si="4"/>
        <v>chemicalEurope_other</v>
      </c>
      <c r="B307" t="s">
        <v>184</v>
      </c>
      <c r="C307" t="s">
        <v>159</v>
      </c>
      <c r="D307" t="s">
        <v>0</v>
      </c>
      <c r="E307" t="s">
        <v>177</v>
      </c>
      <c r="F307" t="s">
        <v>180</v>
      </c>
      <c r="G307">
        <v>0.68901800000000002</v>
      </c>
      <c r="H307">
        <v>-1.304206</v>
      </c>
      <c r="I307">
        <v>9.5699999999999995E-4</v>
      </c>
      <c r="J307" t="s">
        <v>185</v>
      </c>
      <c r="K307" t="s">
        <v>248</v>
      </c>
      <c r="L307" t="s">
        <v>244</v>
      </c>
      <c r="M307" t="s">
        <v>243</v>
      </c>
      <c r="N307" t="s">
        <v>159</v>
      </c>
    </row>
    <row r="308" spans="1:14" ht="14.25" x14ac:dyDescent="0.45">
      <c r="A308" s="1" t="str">
        <f t="shared" si="4"/>
        <v>commercialEurope_other</v>
      </c>
      <c r="B308" t="s">
        <v>182</v>
      </c>
      <c r="C308" t="s">
        <v>159</v>
      </c>
      <c r="D308" t="s">
        <v>134</v>
      </c>
      <c r="E308" t="s">
        <v>177</v>
      </c>
      <c r="F308" t="s">
        <v>180</v>
      </c>
      <c r="G308">
        <v>0.77833399999999997</v>
      </c>
      <c r="H308">
        <v>0.49058200000000002</v>
      </c>
      <c r="I308">
        <v>2.0000000000000001E-4</v>
      </c>
      <c r="J308" t="s">
        <v>179</v>
      </c>
      <c r="K308" t="s">
        <v>239</v>
      </c>
      <c r="L308" t="s">
        <v>240</v>
      </c>
      <c r="M308" t="s">
        <v>243</v>
      </c>
      <c r="N308" t="s">
        <v>159</v>
      </c>
    </row>
    <row r="309" spans="1:14" ht="14.25" x14ac:dyDescent="0.45">
      <c r="A309" s="1" t="str">
        <f t="shared" si="4"/>
        <v>commercial_elecEurope_other</v>
      </c>
      <c r="B309" t="s">
        <v>183</v>
      </c>
      <c r="C309" t="s">
        <v>159</v>
      </c>
      <c r="D309" t="s">
        <v>0</v>
      </c>
      <c r="E309" t="s">
        <v>177</v>
      </c>
      <c r="F309" t="s">
        <v>180</v>
      </c>
      <c r="G309">
        <v>0.90010800000000002</v>
      </c>
      <c r="H309">
        <v>0.92816799999999999</v>
      </c>
      <c r="I309">
        <v>5.0000000000000004E-6</v>
      </c>
      <c r="J309" t="s">
        <v>179</v>
      </c>
      <c r="K309" t="s">
        <v>239</v>
      </c>
      <c r="L309" t="s">
        <v>240</v>
      </c>
      <c r="M309" t="s">
        <v>243</v>
      </c>
      <c r="N309" t="s">
        <v>159</v>
      </c>
    </row>
    <row r="310" spans="1:14" ht="14.25" x14ac:dyDescent="0.45">
      <c r="A310" s="1" t="str">
        <f t="shared" si="4"/>
        <v>domestic aviationEurope_other</v>
      </c>
      <c r="B310" t="s">
        <v>194</v>
      </c>
      <c r="C310" t="s">
        <v>159</v>
      </c>
      <c r="D310" t="s">
        <v>0</v>
      </c>
      <c r="E310" t="s">
        <v>177</v>
      </c>
      <c r="F310" t="s">
        <v>181</v>
      </c>
      <c r="G310">
        <v>0.58938000000000001</v>
      </c>
      <c r="H310">
        <v>0.75036700000000001</v>
      </c>
      <c r="I310">
        <v>3.5200000000000001E-3</v>
      </c>
      <c r="J310" t="s">
        <v>195</v>
      </c>
      <c r="K310" t="s">
        <v>239</v>
      </c>
      <c r="L310" t="s">
        <v>244</v>
      </c>
      <c r="M310" t="s">
        <v>241</v>
      </c>
      <c r="N310" t="s">
        <v>241</v>
      </c>
    </row>
    <row r="311" spans="1:14" ht="14.25" x14ac:dyDescent="0.45">
      <c r="A311" s="1" t="str">
        <f t="shared" si="4"/>
        <v>domestic shipsEurope_other</v>
      </c>
      <c r="B311" t="s">
        <v>196</v>
      </c>
      <c r="C311" t="s">
        <v>159</v>
      </c>
      <c r="D311" t="s">
        <v>134</v>
      </c>
      <c r="E311" t="s">
        <v>177</v>
      </c>
      <c r="F311" t="s">
        <v>181</v>
      </c>
      <c r="G311">
        <v>0.85282500000000006</v>
      </c>
      <c r="H311">
        <v>0.79090300000000002</v>
      </c>
      <c r="I311">
        <v>3.1000000000000001E-5</v>
      </c>
      <c r="J311" t="s">
        <v>195</v>
      </c>
      <c r="K311" t="s">
        <v>239</v>
      </c>
      <c r="L311" t="s">
        <v>240</v>
      </c>
      <c r="M311" t="s">
        <v>241</v>
      </c>
      <c r="N311" t="s">
        <v>241</v>
      </c>
    </row>
    <row r="312" spans="1:14" ht="14.25" x14ac:dyDescent="0.45">
      <c r="A312" s="1" t="str">
        <f t="shared" si="4"/>
        <v>international aviationEurope_other</v>
      </c>
      <c r="B312" t="s">
        <v>197</v>
      </c>
      <c r="C312" t="s">
        <v>159</v>
      </c>
      <c r="D312" t="s">
        <v>0</v>
      </c>
      <c r="E312" t="s">
        <v>177</v>
      </c>
      <c r="F312" t="s">
        <v>180</v>
      </c>
      <c r="G312">
        <v>0.82250100000000004</v>
      </c>
      <c r="H312">
        <v>2.700844</v>
      </c>
      <c r="I312">
        <v>7.2000000000000002E-5</v>
      </c>
      <c r="J312" t="s">
        <v>195</v>
      </c>
      <c r="K312" t="s">
        <v>249</v>
      </c>
      <c r="L312" t="s">
        <v>240</v>
      </c>
      <c r="M312" t="s">
        <v>243</v>
      </c>
      <c r="N312" t="s">
        <v>159</v>
      </c>
    </row>
    <row r="313" spans="1:14" ht="14.25" x14ac:dyDescent="0.45">
      <c r="A313" s="1" t="str">
        <f t="shared" si="4"/>
        <v>international shipsEurope_other</v>
      </c>
      <c r="B313" t="s">
        <v>198</v>
      </c>
      <c r="C313" t="s">
        <v>159</v>
      </c>
      <c r="D313" t="s">
        <v>134</v>
      </c>
      <c r="E313" t="s">
        <v>245</v>
      </c>
      <c r="F313" t="s">
        <v>178</v>
      </c>
      <c r="G313">
        <v>0.83365500000000003</v>
      </c>
      <c r="H313">
        <v>1.3249550000000001</v>
      </c>
      <c r="I313">
        <v>0</v>
      </c>
      <c r="J313" t="s">
        <v>195</v>
      </c>
      <c r="K313" t="s">
        <v>239</v>
      </c>
      <c r="L313" t="s">
        <v>240</v>
      </c>
      <c r="M313" t="s">
        <v>246</v>
      </c>
      <c r="N313" t="s">
        <v>252</v>
      </c>
    </row>
    <row r="314" spans="1:14" ht="14.25" x14ac:dyDescent="0.45">
      <c r="A314" s="1" t="str">
        <f t="shared" si="4"/>
        <v>iron and steelEurope_other</v>
      </c>
      <c r="B314" t="s">
        <v>186</v>
      </c>
      <c r="C314" t="s">
        <v>159</v>
      </c>
      <c r="D314" t="s">
        <v>132</v>
      </c>
      <c r="E314" t="s">
        <v>177</v>
      </c>
      <c r="F314" t="s">
        <v>180</v>
      </c>
      <c r="G314">
        <v>0.67093899999999995</v>
      </c>
      <c r="H314">
        <v>-1.56158</v>
      </c>
      <c r="I314">
        <v>1.2459999999999999E-3</v>
      </c>
      <c r="J314" t="s">
        <v>185</v>
      </c>
      <c r="K314" t="s">
        <v>248</v>
      </c>
      <c r="L314" t="s">
        <v>244</v>
      </c>
      <c r="M314" t="s">
        <v>243</v>
      </c>
      <c r="N314" t="s">
        <v>159</v>
      </c>
    </row>
    <row r="315" spans="1:14" ht="14.25" x14ac:dyDescent="0.45">
      <c r="A315" s="1" t="str">
        <f t="shared" si="4"/>
        <v>non-ferrous metalsEurope_other</v>
      </c>
      <c r="B315" t="s">
        <v>187</v>
      </c>
      <c r="C315" t="s">
        <v>159</v>
      </c>
      <c r="D315" t="s">
        <v>132</v>
      </c>
      <c r="E315" t="s">
        <v>177</v>
      </c>
      <c r="F315" t="s">
        <v>181</v>
      </c>
      <c r="G315">
        <v>0.916709</v>
      </c>
      <c r="H315">
        <v>1.1788970000000001</v>
      </c>
      <c r="I315">
        <v>1.9999999999999999E-6</v>
      </c>
      <c r="J315" t="s">
        <v>185</v>
      </c>
      <c r="K315" t="s">
        <v>239</v>
      </c>
      <c r="L315" t="s">
        <v>240</v>
      </c>
      <c r="M315" t="s">
        <v>241</v>
      </c>
      <c r="N315" t="s">
        <v>241</v>
      </c>
    </row>
    <row r="316" spans="1:14" ht="14.25" x14ac:dyDescent="0.45">
      <c r="A316" s="1" t="str">
        <f t="shared" si="4"/>
        <v>non-metalsEurope_other</v>
      </c>
      <c r="B316" t="s">
        <v>188</v>
      </c>
      <c r="C316" t="s">
        <v>159</v>
      </c>
      <c r="D316" t="s">
        <v>0</v>
      </c>
      <c r="E316" t="s">
        <v>245</v>
      </c>
      <c r="F316" t="s">
        <v>180</v>
      </c>
      <c r="G316">
        <v>0.86761900000000003</v>
      </c>
      <c r="H316">
        <v>1.6072070000000001</v>
      </c>
      <c r="I316">
        <v>0</v>
      </c>
      <c r="J316" t="s">
        <v>185</v>
      </c>
      <c r="K316" t="s">
        <v>239</v>
      </c>
      <c r="L316" t="s">
        <v>240</v>
      </c>
      <c r="M316" t="s">
        <v>243</v>
      </c>
      <c r="N316" t="s">
        <v>159</v>
      </c>
    </row>
    <row r="317" spans="1:14" ht="14.25" x14ac:dyDescent="0.45">
      <c r="A317" s="1" t="str">
        <f t="shared" si="4"/>
        <v>other industryEurope_other</v>
      </c>
      <c r="B317" t="s">
        <v>189</v>
      </c>
      <c r="C317" t="s">
        <v>159</v>
      </c>
      <c r="D317" t="s">
        <v>132</v>
      </c>
      <c r="E317" t="s">
        <v>245</v>
      </c>
      <c r="F317" t="s">
        <v>178</v>
      </c>
      <c r="G317">
        <v>0.83629699999999996</v>
      </c>
      <c r="H317">
        <v>-1.7314970000000001</v>
      </c>
      <c r="I317">
        <v>0</v>
      </c>
      <c r="J317" t="s">
        <v>185</v>
      </c>
      <c r="K317" t="s">
        <v>248</v>
      </c>
      <c r="L317" t="s">
        <v>240</v>
      </c>
      <c r="M317" t="s">
        <v>246</v>
      </c>
      <c r="N317" t="s">
        <v>252</v>
      </c>
    </row>
    <row r="318" spans="1:14" ht="14.25" x14ac:dyDescent="0.45">
      <c r="A318" s="1" t="str">
        <f t="shared" si="4"/>
        <v>pulp and paperEurope_other</v>
      </c>
      <c r="B318" t="s">
        <v>190</v>
      </c>
      <c r="C318" t="s">
        <v>159</v>
      </c>
      <c r="D318" t="s">
        <v>0</v>
      </c>
      <c r="E318" t="s">
        <v>177</v>
      </c>
      <c r="F318" t="s">
        <v>180</v>
      </c>
      <c r="G318">
        <v>0.800539</v>
      </c>
      <c r="H318">
        <v>0.76092599999999999</v>
      </c>
      <c r="I318">
        <v>1.2300000000000001E-4</v>
      </c>
      <c r="J318" t="s">
        <v>185</v>
      </c>
      <c r="K318" t="s">
        <v>239</v>
      </c>
      <c r="L318" t="s">
        <v>240</v>
      </c>
      <c r="M318" t="s">
        <v>243</v>
      </c>
      <c r="N318" t="s">
        <v>159</v>
      </c>
    </row>
    <row r="319" spans="1:14" ht="14.25" x14ac:dyDescent="0.45">
      <c r="A319" s="1" t="str">
        <f t="shared" si="4"/>
        <v>rail_elecEurope_other</v>
      </c>
      <c r="B319" t="s">
        <v>199</v>
      </c>
      <c r="C319" t="s">
        <v>159</v>
      </c>
      <c r="D319" t="s">
        <v>0</v>
      </c>
      <c r="E319" t="s">
        <v>177</v>
      </c>
      <c r="F319" t="s">
        <v>178</v>
      </c>
      <c r="G319">
        <v>0.84984499999999996</v>
      </c>
      <c r="H319">
        <v>0.66254500000000005</v>
      </c>
      <c r="I319">
        <v>3.4E-5</v>
      </c>
      <c r="J319" t="s">
        <v>195</v>
      </c>
      <c r="K319" t="s">
        <v>239</v>
      </c>
      <c r="L319" t="s">
        <v>240</v>
      </c>
      <c r="M319" t="s">
        <v>246</v>
      </c>
      <c r="N319" t="s">
        <v>252</v>
      </c>
    </row>
    <row r="320" spans="1:14" ht="14.25" x14ac:dyDescent="0.45">
      <c r="A320" s="1" t="str">
        <f t="shared" si="4"/>
        <v>residentialEurope_other</v>
      </c>
      <c r="B320" t="s">
        <v>191</v>
      </c>
      <c r="C320" t="s">
        <v>159</v>
      </c>
      <c r="D320" t="s">
        <v>3</v>
      </c>
      <c r="E320" t="s">
        <v>177</v>
      </c>
      <c r="F320" t="s">
        <v>181</v>
      </c>
      <c r="G320">
        <v>0.919049</v>
      </c>
      <c r="H320">
        <v>1.4482280000000001</v>
      </c>
      <c r="I320">
        <v>1.9999999999999999E-6</v>
      </c>
      <c r="J320" t="s">
        <v>192</v>
      </c>
      <c r="K320" t="s">
        <v>239</v>
      </c>
      <c r="L320" t="s">
        <v>240</v>
      </c>
      <c r="M320" t="s">
        <v>241</v>
      </c>
      <c r="N320" t="s">
        <v>241</v>
      </c>
    </row>
    <row r="321" spans="1:14" ht="14.25" x14ac:dyDescent="0.45">
      <c r="A321" s="1" t="str">
        <f t="shared" si="4"/>
        <v>residential_elecEurope_other</v>
      </c>
      <c r="B321" t="s">
        <v>193</v>
      </c>
      <c r="C321" t="s">
        <v>159</v>
      </c>
      <c r="D321" t="s">
        <v>0</v>
      </c>
      <c r="E321" t="s">
        <v>177</v>
      </c>
      <c r="F321" t="s">
        <v>180</v>
      </c>
      <c r="G321">
        <v>0.95967899999999995</v>
      </c>
      <c r="H321">
        <v>0.34024199999999999</v>
      </c>
      <c r="I321">
        <v>0</v>
      </c>
      <c r="J321" t="s">
        <v>192</v>
      </c>
      <c r="K321" t="s">
        <v>239</v>
      </c>
      <c r="L321" t="s">
        <v>240</v>
      </c>
      <c r="M321" t="s">
        <v>243</v>
      </c>
      <c r="N321" t="s">
        <v>159</v>
      </c>
    </row>
    <row r="322" spans="1:14" ht="14.25" x14ac:dyDescent="0.45">
      <c r="A322" s="1" t="str">
        <f t="shared" si="4"/>
        <v>roadEurope_other</v>
      </c>
      <c r="B322" t="s">
        <v>200</v>
      </c>
      <c r="C322" t="s">
        <v>159</v>
      </c>
      <c r="D322" t="s">
        <v>0</v>
      </c>
      <c r="E322" t="s">
        <v>177</v>
      </c>
      <c r="F322" t="s">
        <v>180</v>
      </c>
      <c r="G322">
        <v>0.88558499999999996</v>
      </c>
      <c r="H322">
        <v>1.195181</v>
      </c>
      <c r="I322">
        <v>1.0000000000000001E-5</v>
      </c>
      <c r="J322" t="s">
        <v>195</v>
      </c>
      <c r="K322" t="s">
        <v>239</v>
      </c>
      <c r="L322" t="s">
        <v>240</v>
      </c>
      <c r="M322" t="s">
        <v>243</v>
      </c>
      <c r="N322" t="s">
        <v>159</v>
      </c>
    </row>
    <row r="323" spans="1:14" ht="14.25" x14ac:dyDescent="0.45">
      <c r="A323" s="1" t="str">
        <f t="shared" ref="A323:A386" si="5">B323&amp;C323</f>
        <v>road_dieselEurope_other</v>
      </c>
      <c r="B323" t="s">
        <v>201</v>
      </c>
      <c r="C323" t="s">
        <v>159</v>
      </c>
      <c r="D323" t="s">
        <v>0</v>
      </c>
      <c r="E323" t="s">
        <v>177</v>
      </c>
      <c r="F323" t="s">
        <v>180</v>
      </c>
      <c r="G323">
        <v>0.93108000000000002</v>
      </c>
      <c r="H323">
        <v>2.2653780000000001</v>
      </c>
      <c r="I323">
        <v>9.9999999999999995E-7</v>
      </c>
      <c r="J323" t="s">
        <v>195</v>
      </c>
      <c r="K323" t="s">
        <v>249</v>
      </c>
      <c r="L323" t="s">
        <v>240</v>
      </c>
      <c r="M323" t="s">
        <v>243</v>
      </c>
      <c r="N323" t="s">
        <v>159</v>
      </c>
    </row>
    <row r="324" spans="1:14" ht="14.25" x14ac:dyDescent="0.45">
      <c r="A324" s="1" t="str">
        <f t="shared" si="5"/>
        <v>road_gasolineEurope_other</v>
      </c>
      <c r="B324" t="s">
        <v>202</v>
      </c>
      <c r="C324" t="s">
        <v>159</v>
      </c>
      <c r="D324" t="s">
        <v>130</v>
      </c>
      <c r="E324" t="s">
        <v>177</v>
      </c>
      <c r="F324" t="s">
        <v>180</v>
      </c>
      <c r="G324">
        <v>0.87458800000000003</v>
      </c>
      <c r="H324">
        <v>-2.4548369999999999</v>
      </c>
      <c r="I324">
        <v>1.5E-5</v>
      </c>
      <c r="J324" t="s">
        <v>195</v>
      </c>
      <c r="K324" t="s">
        <v>248</v>
      </c>
      <c r="L324" t="s">
        <v>240</v>
      </c>
      <c r="M324" t="s">
        <v>243</v>
      </c>
      <c r="N324" t="s">
        <v>159</v>
      </c>
    </row>
    <row r="325" spans="1:14" ht="14.25" x14ac:dyDescent="0.45">
      <c r="A325" s="1" t="str">
        <f t="shared" si="5"/>
        <v>agricultureFrance</v>
      </c>
      <c r="B325" t="s">
        <v>176</v>
      </c>
      <c r="C325" t="s">
        <v>160</v>
      </c>
      <c r="D325" t="s">
        <v>3</v>
      </c>
      <c r="E325" t="s">
        <v>177</v>
      </c>
      <c r="F325" t="s">
        <v>181</v>
      </c>
      <c r="G325">
        <v>0.95137499999999997</v>
      </c>
      <c r="H325">
        <v>1.309258</v>
      </c>
      <c r="I325">
        <v>0</v>
      </c>
      <c r="J325" t="s">
        <v>179</v>
      </c>
      <c r="K325" t="s">
        <v>239</v>
      </c>
      <c r="L325" t="s">
        <v>240</v>
      </c>
      <c r="M325" t="s">
        <v>241</v>
      </c>
      <c r="N325" t="s">
        <v>241</v>
      </c>
    </row>
    <row r="326" spans="1:14" ht="14.25" x14ac:dyDescent="0.45">
      <c r="A326" s="1" t="str">
        <f t="shared" si="5"/>
        <v>chemicalFrance</v>
      </c>
      <c r="B326" t="s">
        <v>184</v>
      </c>
      <c r="C326" t="s">
        <v>160</v>
      </c>
      <c r="D326" t="s">
        <v>0</v>
      </c>
      <c r="E326" t="s">
        <v>177</v>
      </c>
      <c r="F326" t="s">
        <v>181</v>
      </c>
      <c r="G326">
        <v>0.98591399999999996</v>
      </c>
      <c r="H326">
        <v>0.54378899999999997</v>
      </c>
      <c r="I326">
        <v>0</v>
      </c>
      <c r="J326" t="s">
        <v>185</v>
      </c>
      <c r="K326" t="s">
        <v>239</v>
      </c>
      <c r="L326" t="s">
        <v>240</v>
      </c>
      <c r="M326" t="s">
        <v>241</v>
      </c>
      <c r="N326" t="s">
        <v>241</v>
      </c>
    </row>
    <row r="327" spans="1:14" ht="14.25" x14ac:dyDescent="0.45">
      <c r="A327" s="1" t="str">
        <f t="shared" si="5"/>
        <v>commercialFrance</v>
      </c>
      <c r="B327" t="s">
        <v>182</v>
      </c>
      <c r="C327" t="s">
        <v>160</v>
      </c>
      <c r="D327" t="s">
        <v>134</v>
      </c>
      <c r="E327" t="s">
        <v>242</v>
      </c>
      <c r="F327" t="s">
        <v>178</v>
      </c>
      <c r="G327">
        <v>0.90347500000000003</v>
      </c>
      <c r="H327">
        <v>0.792659</v>
      </c>
      <c r="I327">
        <v>0</v>
      </c>
      <c r="J327" t="s">
        <v>179</v>
      </c>
      <c r="K327" t="s">
        <v>239</v>
      </c>
      <c r="L327" t="s">
        <v>240</v>
      </c>
      <c r="M327" t="s">
        <v>246</v>
      </c>
      <c r="N327" t="s">
        <v>255</v>
      </c>
    </row>
    <row r="328" spans="1:14" ht="14.25" x14ac:dyDescent="0.45">
      <c r="A328" s="1" t="str">
        <f t="shared" si="5"/>
        <v>commercial_elecFrance</v>
      </c>
      <c r="B328" t="s">
        <v>183</v>
      </c>
      <c r="C328" t="s">
        <v>160</v>
      </c>
      <c r="D328" t="s">
        <v>0</v>
      </c>
      <c r="E328" t="s">
        <v>242</v>
      </c>
      <c r="F328" t="s">
        <v>180</v>
      </c>
      <c r="G328">
        <v>0.91420100000000004</v>
      </c>
      <c r="H328">
        <v>1.215395</v>
      </c>
      <c r="I328">
        <v>0</v>
      </c>
      <c r="J328" t="s">
        <v>179</v>
      </c>
      <c r="K328" t="s">
        <v>239</v>
      </c>
      <c r="L328" t="s">
        <v>240</v>
      </c>
      <c r="M328" t="s">
        <v>243</v>
      </c>
      <c r="N328" t="s">
        <v>160</v>
      </c>
    </row>
    <row r="329" spans="1:14" ht="14.25" x14ac:dyDescent="0.45">
      <c r="A329" s="1" t="str">
        <f t="shared" si="5"/>
        <v>domestic aviationFrance</v>
      </c>
      <c r="B329" t="s">
        <v>194</v>
      </c>
      <c r="C329" t="s">
        <v>160</v>
      </c>
      <c r="D329" t="s">
        <v>134</v>
      </c>
      <c r="E329" t="s">
        <v>242</v>
      </c>
      <c r="F329" t="s">
        <v>178</v>
      </c>
      <c r="G329">
        <v>0.92107600000000001</v>
      </c>
      <c r="H329">
        <v>1.0307999999999999</v>
      </c>
      <c r="I329">
        <v>0</v>
      </c>
      <c r="J329" t="s">
        <v>195</v>
      </c>
      <c r="K329" t="s">
        <v>239</v>
      </c>
      <c r="L329" t="s">
        <v>240</v>
      </c>
      <c r="M329" t="s">
        <v>246</v>
      </c>
      <c r="N329" t="s">
        <v>255</v>
      </c>
    </row>
    <row r="330" spans="1:14" ht="14.25" x14ac:dyDescent="0.45">
      <c r="A330" s="1" t="str">
        <f t="shared" si="5"/>
        <v>domestic shipsFrance</v>
      </c>
      <c r="B330" t="s">
        <v>196</v>
      </c>
      <c r="C330" t="s">
        <v>160</v>
      </c>
      <c r="D330" t="s">
        <v>134</v>
      </c>
      <c r="E330" t="s">
        <v>177</v>
      </c>
      <c r="F330" t="s">
        <v>181</v>
      </c>
      <c r="G330">
        <v>0.85282500000000006</v>
      </c>
      <c r="H330">
        <v>0.79090300000000002</v>
      </c>
      <c r="I330">
        <v>3.1000000000000001E-5</v>
      </c>
      <c r="J330" t="s">
        <v>195</v>
      </c>
      <c r="K330" t="s">
        <v>239</v>
      </c>
      <c r="L330" t="s">
        <v>240</v>
      </c>
      <c r="M330" t="s">
        <v>241</v>
      </c>
      <c r="N330" t="s">
        <v>241</v>
      </c>
    </row>
    <row r="331" spans="1:14" ht="14.25" x14ac:dyDescent="0.45">
      <c r="A331" s="1" t="str">
        <f t="shared" si="5"/>
        <v>international aviationFrance</v>
      </c>
      <c r="B331" t="s">
        <v>197</v>
      </c>
      <c r="C331" t="s">
        <v>160</v>
      </c>
      <c r="D331" t="s">
        <v>134</v>
      </c>
      <c r="E331" t="s">
        <v>242</v>
      </c>
      <c r="F331" t="s">
        <v>180</v>
      </c>
      <c r="G331">
        <v>0.83040700000000001</v>
      </c>
      <c r="H331">
        <v>1.0038469999999999</v>
      </c>
      <c r="I331">
        <v>0</v>
      </c>
      <c r="J331" t="s">
        <v>195</v>
      </c>
      <c r="K331" t="s">
        <v>239</v>
      </c>
      <c r="L331" t="s">
        <v>240</v>
      </c>
      <c r="M331" t="s">
        <v>243</v>
      </c>
      <c r="N331" t="s">
        <v>160</v>
      </c>
    </row>
    <row r="332" spans="1:14" ht="14.25" x14ac:dyDescent="0.45">
      <c r="A332" s="1" t="str">
        <f t="shared" si="5"/>
        <v>international shipsFrance</v>
      </c>
      <c r="B332" t="s">
        <v>198</v>
      </c>
      <c r="C332" t="s">
        <v>160</v>
      </c>
      <c r="D332" t="s">
        <v>134</v>
      </c>
      <c r="E332" t="s">
        <v>177</v>
      </c>
      <c r="F332" t="s">
        <v>180</v>
      </c>
      <c r="G332">
        <v>0.65413600000000005</v>
      </c>
      <c r="H332">
        <v>-4.4262920000000001</v>
      </c>
      <c r="I332">
        <v>1.572E-3</v>
      </c>
      <c r="J332" t="s">
        <v>195</v>
      </c>
      <c r="K332" t="s">
        <v>248</v>
      </c>
      <c r="L332" t="s">
        <v>244</v>
      </c>
      <c r="M332" t="s">
        <v>243</v>
      </c>
      <c r="N332" t="s">
        <v>160</v>
      </c>
    </row>
    <row r="333" spans="1:14" ht="14.25" x14ac:dyDescent="0.45">
      <c r="A333" s="1" t="str">
        <f t="shared" si="5"/>
        <v>iron and steelFrance</v>
      </c>
      <c r="B333" t="s">
        <v>186</v>
      </c>
      <c r="C333" t="s">
        <v>160</v>
      </c>
      <c r="D333" t="s">
        <v>0</v>
      </c>
      <c r="E333" t="s">
        <v>177</v>
      </c>
      <c r="F333" t="s">
        <v>178</v>
      </c>
      <c r="G333">
        <v>0.72649399999999997</v>
      </c>
      <c r="H333">
        <v>-1.2075750000000001</v>
      </c>
      <c r="I333">
        <v>5.2800000000000004E-4</v>
      </c>
      <c r="J333" t="s">
        <v>185</v>
      </c>
      <c r="K333" t="s">
        <v>248</v>
      </c>
      <c r="L333" t="s">
        <v>240</v>
      </c>
      <c r="M333" t="s">
        <v>246</v>
      </c>
      <c r="N333" t="s">
        <v>255</v>
      </c>
    </row>
    <row r="334" spans="1:14" ht="14.25" x14ac:dyDescent="0.45">
      <c r="A334" s="1" t="str">
        <f t="shared" si="5"/>
        <v>non-ferrous metalsFrance</v>
      </c>
      <c r="B334" t="s">
        <v>187</v>
      </c>
      <c r="C334" t="s">
        <v>160</v>
      </c>
      <c r="D334" t="s">
        <v>132</v>
      </c>
      <c r="E334" t="s">
        <v>177</v>
      </c>
      <c r="F334" t="s">
        <v>181</v>
      </c>
      <c r="G334">
        <v>0.916709</v>
      </c>
      <c r="H334">
        <v>1.1788970000000001</v>
      </c>
      <c r="I334">
        <v>1.9999999999999999E-6</v>
      </c>
      <c r="J334" t="s">
        <v>185</v>
      </c>
      <c r="K334" t="s">
        <v>239</v>
      </c>
      <c r="L334" t="s">
        <v>240</v>
      </c>
      <c r="M334" t="s">
        <v>241</v>
      </c>
      <c r="N334" t="s">
        <v>241</v>
      </c>
    </row>
    <row r="335" spans="1:14" ht="14.25" x14ac:dyDescent="0.45">
      <c r="A335" s="1" t="str">
        <f t="shared" si="5"/>
        <v>non-metalsFrance</v>
      </c>
      <c r="B335" t="s">
        <v>188</v>
      </c>
      <c r="C335" t="s">
        <v>160</v>
      </c>
      <c r="D335" t="s">
        <v>132</v>
      </c>
      <c r="E335" t="s">
        <v>242</v>
      </c>
      <c r="F335" t="s">
        <v>180</v>
      </c>
      <c r="G335">
        <v>0.81165900000000002</v>
      </c>
      <c r="H335">
        <v>0.51703699999999997</v>
      </c>
      <c r="I335">
        <v>0</v>
      </c>
      <c r="J335" t="s">
        <v>185</v>
      </c>
      <c r="K335" t="s">
        <v>254</v>
      </c>
      <c r="L335" t="s">
        <v>240</v>
      </c>
      <c r="M335" t="s">
        <v>243</v>
      </c>
      <c r="N335" t="s">
        <v>150</v>
      </c>
    </row>
    <row r="336" spans="1:14" ht="14.25" x14ac:dyDescent="0.45">
      <c r="A336" s="1" t="str">
        <f t="shared" si="5"/>
        <v>other industryFrance</v>
      </c>
      <c r="B336" t="s">
        <v>189</v>
      </c>
      <c r="C336" t="s">
        <v>160</v>
      </c>
      <c r="D336" t="s">
        <v>0</v>
      </c>
      <c r="E336" t="s">
        <v>245</v>
      </c>
      <c r="F336" t="s">
        <v>180</v>
      </c>
      <c r="G336">
        <v>0.85226299999999999</v>
      </c>
      <c r="H336">
        <v>0.37103199999999997</v>
      </c>
      <c r="I336">
        <v>0</v>
      </c>
      <c r="J336" t="s">
        <v>185</v>
      </c>
      <c r="K336" t="s">
        <v>254</v>
      </c>
      <c r="L336" t="s">
        <v>240</v>
      </c>
      <c r="M336" t="s">
        <v>243</v>
      </c>
      <c r="N336" t="s">
        <v>161</v>
      </c>
    </row>
    <row r="337" spans="1:14" ht="14.25" x14ac:dyDescent="0.45">
      <c r="A337" s="1" t="str">
        <f t="shared" si="5"/>
        <v>pulp and paperFrance</v>
      </c>
      <c r="B337" t="s">
        <v>190</v>
      </c>
      <c r="C337" t="s">
        <v>160</v>
      </c>
      <c r="D337" t="s">
        <v>0</v>
      </c>
      <c r="E337" t="s">
        <v>177</v>
      </c>
      <c r="F337" t="s">
        <v>180</v>
      </c>
      <c r="G337">
        <v>0.68120499999999995</v>
      </c>
      <c r="H337">
        <v>0.39200499999999999</v>
      </c>
      <c r="I337">
        <v>1.075E-3</v>
      </c>
      <c r="J337" t="s">
        <v>185</v>
      </c>
      <c r="K337" t="s">
        <v>254</v>
      </c>
      <c r="L337" t="s">
        <v>244</v>
      </c>
      <c r="M337" t="s">
        <v>243</v>
      </c>
      <c r="N337" t="s">
        <v>93</v>
      </c>
    </row>
    <row r="338" spans="1:14" ht="14.25" x14ac:dyDescent="0.45">
      <c r="A338" s="1" t="str">
        <f t="shared" si="5"/>
        <v>rail_elecFrance</v>
      </c>
      <c r="B338" t="s">
        <v>199</v>
      </c>
      <c r="C338" t="s">
        <v>160</v>
      </c>
      <c r="D338" t="s">
        <v>0</v>
      </c>
      <c r="E338" t="s">
        <v>177</v>
      </c>
      <c r="F338" t="s">
        <v>180</v>
      </c>
      <c r="G338">
        <v>0.84813400000000005</v>
      </c>
      <c r="H338">
        <v>-1.1500900000000001</v>
      </c>
      <c r="I338">
        <v>3.4999999999999997E-5</v>
      </c>
      <c r="J338" t="s">
        <v>195</v>
      </c>
      <c r="K338" t="s">
        <v>248</v>
      </c>
      <c r="L338" t="s">
        <v>240</v>
      </c>
      <c r="M338" t="s">
        <v>243</v>
      </c>
      <c r="N338" t="s">
        <v>160</v>
      </c>
    </row>
    <row r="339" spans="1:14" ht="14.25" x14ac:dyDescent="0.45">
      <c r="A339" s="1" t="str">
        <f t="shared" si="5"/>
        <v>residentialFrance</v>
      </c>
      <c r="B339" t="s">
        <v>191</v>
      </c>
      <c r="C339" t="s">
        <v>160</v>
      </c>
      <c r="D339" t="s">
        <v>130</v>
      </c>
      <c r="E339" t="s">
        <v>177</v>
      </c>
      <c r="F339" t="s">
        <v>181</v>
      </c>
      <c r="G339">
        <v>0.95350100000000004</v>
      </c>
      <c r="H339">
        <v>1.19807</v>
      </c>
      <c r="I339">
        <v>0</v>
      </c>
      <c r="J339" t="s">
        <v>192</v>
      </c>
      <c r="K339" t="s">
        <v>239</v>
      </c>
      <c r="L339" t="s">
        <v>240</v>
      </c>
      <c r="M339" t="s">
        <v>241</v>
      </c>
      <c r="N339" t="s">
        <v>241</v>
      </c>
    </row>
    <row r="340" spans="1:14" ht="14.25" x14ac:dyDescent="0.45">
      <c r="A340" s="1" t="str">
        <f t="shared" si="5"/>
        <v>residential_elecFrance</v>
      </c>
      <c r="B340" t="s">
        <v>193</v>
      </c>
      <c r="C340" t="s">
        <v>160</v>
      </c>
      <c r="D340" t="s">
        <v>0</v>
      </c>
      <c r="E340" t="s">
        <v>242</v>
      </c>
      <c r="F340" t="s">
        <v>180</v>
      </c>
      <c r="G340">
        <v>0.92333600000000005</v>
      </c>
      <c r="H340">
        <v>1.0022599999999999</v>
      </c>
      <c r="I340">
        <v>0</v>
      </c>
      <c r="J340" t="s">
        <v>192</v>
      </c>
      <c r="K340" t="s">
        <v>239</v>
      </c>
      <c r="L340" t="s">
        <v>240</v>
      </c>
      <c r="M340" t="s">
        <v>243</v>
      </c>
      <c r="N340" t="s">
        <v>160</v>
      </c>
    </row>
    <row r="341" spans="1:14" ht="14.25" x14ac:dyDescent="0.45">
      <c r="A341" s="1" t="str">
        <f t="shared" si="5"/>
        <v>roadFrance</v>
      </c>
      <c r="B341" t="s">
        <v>200</v>
      </c>
      <c r="C341" t="s">
        <v>160</v>
      </c>
      <c r="D341" t="s">
        <v>0</v>
      </c>
      <c r="E341" t="s">
        <v>177</v>
      </c>
      <c r="F341" t="s">
        <v>181</v>
      </c>
      <c r="G341">
        <v>0.900478</v>
      </c>
      <c r="H341">
        <v>0.51719099999999996</v>
      </c>
      <c r="I341">
        <v>5.0000000000000004E-6</v>
      </c>
      <c r="J341" t="s">
        <v>195</v>
      </c>
      <c r="K341" t="s">
        <v>239</v>
      </c>
      <c r="L341" t="s">
        <v>240</v>
      </c>
      <c r="M341" t="s">
        <v>241</v>
      </c>
      <c r="N341" t="s">
        <v>241</v>
      </c>
    </row>
    <row r="342" spans="1:14" ht="14.25" x14ac:dyDescent="0.45">
      <c r="A342" s="1" t="str">
        <f t="shared" si="5"/>
        <v>road_dieselFrance</v>
      </c>
      <c r="B342" t="s">
        <v>201</v>
      </c>
      <c r="C342" t="s">
        <v>160</v>
      </c>
      <c r="D342" t="s">
        <v>130</v>
      </c>
      <c r="E342" t="s">
        <v>242</v>
      </c>
      <c r="F342" t="s">
        <v>180</v>
      </c>
      <c r="G342">
        <v>0.87296600000000002</v>
      </c>
      <c r="H342">
        <v>1.746993</v>
      </c>
      <c r="I342">
        <v>0</v>
      </c>
      <c r="J342" t="s">
        <v>195</v>
      </c>
      <c r="K342" t="s">
        <v>239</v>
      </c>
      <c r="L342" t="s">
        <v>240</v>
      </c>
      <c r="M342" t="s">
        <v>243</v>
      </c>
      <c r="N342" t="s">
        <v>160</v>
      </c>
    </row>
    <row r="343" spans="1:14" ht="14.25" x14ac:dyDescent="0.45">
      <c r="A343" s="1" t="str">
        <f t="shared" si="5"/>
        <v>road_gasolineFrance</v>
      </c>
      <c r="B343" t="s">
        <v>202</v>
      </c>
      <c r="C343" t="s">
        <v>160</v>
      </c>
      <c r="D343" t="s">
        <v>0</v>
      </c>
      <c r="E343" t="s">
        <v>242</v>
      </c>
      <c r="F343" t="s">
        <v>180</v>
      </c>
      <c r="G343">
        <v>0.86341400000000001</v>
      </c>
      <c r="H343">
        <v>-2.3566769999999999</v>
      </c>
      <c r="I343">
        <v>0</v>
      </c>
      <c r="J343" t="s">
        <v>195</v>
      </c>
      <c r="K343" t="s">
        <v>248</v>
      </c>
      <c r="L343" t="s">
        <v>240</v>
      </c>
      <c r="M343" t="s">
        <v>243</v>
      </c>
      <c r="N343" t="s">
        <v>160</v>
      </c>
    </row>
    <row r="344" spans="1:14" ht="14.25" x14ac:dyDescent="0.45">
      <c r="A344" s="1" t="str">
        <f t="shared" si="5"/>
        <v>agricultureGermany</v>
      </c>
      <c r="B344" t="s">
        <v>176</v>
      </c>
      <c r="C344" t="s">
        <v>144</v>
      </c>
      <c r="D344" t="s">
        <v>3</v>
      </c>
      <c r="E344" t="s">
        <v>177</v>
      </c>
      <c r="F344" t="s">
        <v>181</v>
      </c>
      <c r="G344">
        <v>0.95137499999999997</v>
      </c>
      <c r="H344">
        <v>1.309258</v>
      </c>
      <c r="I344">
        <v>0</v>
      </c>
      <c r="J344" t="s">
        <v>179</v>
      </c>
      <c r="K344" t="s">
        <v>239</v>
      </c>
      <c r="L344" t="s">
        <v>240</v>
      </c>
      <c r="M344" t="s">
        <v>241</v>
      </c>
      <c r="N344" t="s">
        <v>241</v>
      </c>
    </row>
    <row r="345" spans="1:14" ht="14.25" x14ac:dyDescent="0.45">
      <c r="A345" s="1" t="str">
        <f t="shared" si="5"/>
        <v>chemicalGermany</v>
      </c>
      <c r="B345" t="s">
        <v>184</v>
      </c>
      <c r="C345" t="s">
        <v>144</v>
      </c>
      <c r="D345" t="s">
        <v>0</v>
      </c>
      <c r="E345" t="s">
        <v>177</v>
      </c>
      <c r="F345" t="s">
        <v>181</v>
      </c>
      <c r="G345">
        <v>0.98591399999999996</v>
      </c>
      <c r="H345">
        <v>0.54378899999999997</v>
      </c>
      <c r="I345">
        <v>0</v>
      </c>
      <c r="J345" t="s">
        <v>185</v>
      </c>
      <c r="K345" t="s">
        <v>239</v>
      </c>
      <c r="L345" t="s">
        <v>240</v>
      </c>
      <c r="M345" t="s">
        <v>241</v>
      </c>
      <c r="N345" t="s">
        <v>241</v>
      </c>
    </row>
    <row r="346" spans="1:14" ht="14.25" x14ac:dyDescent="0.45">
      <c r="A346" s="1" t="str">
        <f t="shared" si="5"/>
        <v>commercialGermany</v>
      </c>
      <c r="B346" t="s">
        <v>182</v>
      </c>
      <c r="C346" t="s">
        <v>144</v>
      </c>
      <c r="D346" t="s">
        <v>0</v>
      </c>
      <c r="E346" t="s">
        <v>177</v>
      </c>
      <c r="F346" t="s">
        <v>181</v>
      </c>
      <c r="G346">
        <v>0.84961799999999998</v>
      </c>
      <c r="H346">
        <v>0.32800600000000002</v>
      </c>
      <c r="I346">
        <v>3.4E-5</v>
      </c>
      <c r="J346" t="s">
        <v>179</v>
      </c>
      <c r="K346" t="s">
        <v>239</v>
      </c>
      <c r="L346" t="s">
        <v>240</v>
      </c>
      <c r="M346" t="s">
        <v>241</v>
      </c>
      <c r="N346" t="s">
        <v>241</v>
      </c>
    </row>
    <row r="347" spans="1:14" ht="14.25" x14ac:dyDescent="0.45">
      <c r="A347" s="1" t="str">
        <f t="shared" si="5"/>
        <v>commercial_elecGermany</v>
      </c>
      <c r="B347" t="s">
        <v>183</v>
      </c>
      <c r="C347" t="s">
        <v>144</v>
      </c>
      <c r="D347" t="s">
        <v>134</v>
      </c>
      <c r="E347" t="s">
        <v>242</v>
      </c>
      <c r="F347" t="s">
        <v>178</v>
      </c>
      <c r="G347">
        <v>0.976827</v>
      </c>
      <c r="H347">
        <v>1.0425390000000001</v>
      </c>
      <c r="I347">
        <v>0</v>
      </c>
      <c r="J347" t="s">
        <v>179</v>
      </c>
      <c r="K347" t="s">
        <v>239</v>
      </c>
      <c r="L347" t="s">
        <v>240</v>
      </c>
      <c r="M347" t="s">
        <v>246</v>
      </c>
      <c r="N347" t="s">
        <v>255</v>
      </c>
    </row>
    <row r="348" spans="1:14" ht="14.25" x14ac:dyDescent="0.45">
      <c r="A348" s="1" t="str">
        <f t="shared" si="5"/>
        <v>domestic aviationGermany</v>
      </c>
      <c r="B348" t="s">
        <v>194</v>
      </c>
      <c r="C348" t="s">
        <v>144</v>
      </c>
      <c r="D348" t="s">
        <v>134</v>
      </c>
      <c r="E348" t="s">
        <v>242</v>
      </c>
      <c r="F348" t="s">
        <v>178</v>
      </c>
      <c r="G348">
        <v>0.92107600000000001</v>
      </c>
      <c r="H348">
        <v>1.0307999999999999</v>
      </c>
      <c r="I348">
        <v>0</v>
      </c>
      <c r="J348" t="s">
        <v>195</v>
      </c>
      <c r="K348" t="s">
        <v>239</v>
      </c>
      <c r="L348" t="s">
        <v>240</v>
      </c>
      <c r="M348" t="s">
        <v>246</v>
      </c>
      <c r="N348" t="s">
        <v>255</v>
      </c>
    </row>
    <row r="349" spans="1:14" ht="14.25" x14ac:dyDescent="0.45">
      <c r="A349" s="1" t="str">
        <f t="shared" si="5"/>
        <v>domestic shipsGermany</v>
      </c>
      <c r="B349" t="s">
        <v>196</v>
      </c>
      <c r="C349" t="s">
        <v>144</v>
      </c>
      <c r="D349" t="s">
        <v>134</v>
      </c>
      <c r="E349" t="s">
        <v>177</v>
      </c>
      <c r="F349" t="s">
        <v>181</v>
      </c>
      <c r="G349">
        <v>0.85282500000000006</v>
      </c>
      <c r="H349">
        <v>0.79090300000000002</v>
      </c>
      <c r="I349">
        <v>3.1000000000000001E-5</v>
      </c>
      <c r="J349" t="s">
        <v>195</v>
      </c>
      <c r="K349" t="s">
        <v>239</v>
      </c>
      <c r="L349" t="s">
        <v>240</v>
      </c>
      <c r="M349" t="s">
        <v>241</v>
      </c>
      <c r="N349" t="s">
        <v>241</v>
      </c>
    </row>
    <row r="350" spans="1:14" ht="14.25" x14ac:dyDescent="0.45">
      <c r="A350" s="1" t="str">
        <f t="shared" si="5"/>
        <v>international aviationGermany</v>
      </c>
      <c r="B350" t="s">
        <v>197</v>
      </c>
      <c r="C350" t="s">
        <v>144</v>
      </c>
      <c r="D350" t="s">
        <v>0</v>
      </c>
      <c r="E350" t="s">
        <v>177</v>
      </c>
      <c r="F350" t="s">
        <v>180</v>
      </c>
      <c r="G350">
        <v>0.68933100000000003</v>
      </c>
      <c r="H350">
        <v>1.395073</v>
      </c>
      <c r="I350">
        <v>9.5299999999999996E-4</v>
      </c>
      <c r="J350" t="s">
        <v>195</v>
      </c>
      <c r="K350" t="s">
        <v>239</v>
      </c>
      <c r="L350" t="s">
        <v>244</v>
      </c>
      <c r="M350" t="s">
        <v>243</v>
      </c>
      <c r="N350" t="s">
        <v>144</v>
      </c>
    </row>
    <row r="351" spans="1:14" ht="14.25" x14ac:dyDescent="0.45">
      <c r="A351" s="1" t="str">
        <f t="shared" si="5"/>
        <v>international shipsGermany</v>
      </c>
      <c r="B351" t="s">
        <v>198</v>
      </c>
      <c r="C351" t="s">
        <v>144</v>
      </c>
      <c r="D351" t="s">
        <v>134</v>
      </c>
      <c r="E351" t="s">
        <v>177</v>
      </c>
      <c r="F351" t="s">
        <v>180</v>
      </c>
      <c r="G351">
        <v>0.64426300000000003</v>
      </c>
      <c r="H351">
        <v>-3.7436090000000002</v>
      </c>
      <c r="I351">
        <v>1.7930000000000001E-3</v>
      </c>
      <c r="J351" t="s">
        <v>195</v>
      </c>
      <c r="K351" t="s">
        <v>248</v>
      </c>
      <c r="L351" t="s">
        <v>244</v>
      </c>
      <c r="M351" t="s">
        <v>243</v>
      </c>
      <c r="N351" t="s">
        <v>144</v>
      </c>
    </row>
    <row r="352" spans="1:14" ht="14.25" x14ac:dyDescent="0.45">
      <c r="A352" s="1" t="str">
        <f t="shared" si="5"/>
        <v>iron and steelGermany</v>
      </c>
      <c r="B352" t="s">
        <v>186</v>
      </c>
      <c r="C352" t="s">
        <v>144</v>
      </c>
      <c r="D352" t="s">
        <v>0</v>
      </c>
      <c r="E352" t="s">
        <v>177</v>
      </c>
      <c r="F352" t="s">
        <v>178</v>
      </c>
      <c r="G352">
        <v>0.72649399999999997</v>
      </c>
      <c r="H352">
        <v>-1.2075750000000001</v>
      </c>
      <c r="I352">
        <v>5.2800000000000004E-4</v>
      </c>
      <c r="J352" t="s">
        <v>185</v>
      </c>
      <c r="K352" t="s">
        <v>248</v>
      </c>
      <c r="L352" t="s">
        <v>240</v>
      </c>
      <c r="M352" t="s">
        <v>246</v>
      </c>
      <c r="N352" t="s">
        <v>255</v>
      </c>
    </row>
    <row r="353" spans="1:14" ht="14.25" x14ac:dyDescent="0.45">
      <c r="A353" s="1" t="str">
        <f t="shared" si="5"/>
        <v>non-ferrous metalsGermany</v>
      </c>
      <c r="B353" t="s">
        <v>187</v>
      </c>
      <c r="C353" t="s">
        <v>144</v>
      </c>
      <c r="D353" t="s">
        <v>0</v>
      </c>
      <c r="E353" t="s">
        <v>177</v>
      </c>
      <c r="F353" t="s">
        <v>181</v>
      </c>
      <c r="G353">
        <v>0.94843299999999997</v>
      </c>
      <c r="H353">
        <v>0.98656100000000002</v>
      </c>
      <c r="I353">
        <v>0</v>
      </c>
      <c r="J353" t="s">
        <v>185</v>
      </c>
      <c r="K353" t="s">
        <v>239</v>
      </c>
      <c r="L353" t="s">
        <v>240</v>
      </c>
      <c r="M353" t="s">
        <v>241</v>
      </c>
      <c r="N353" t="s">
        <v>241</v>
      </c>
    </row>
    <row r="354" spans="1:14" ht="14.25" x14ac:dyDescent="0.45">
      <c r="A354" s="1" t="str">
        <f t="shared" si="5"/>
        <v>non-metalsGermany</v>
      </c>
      <c r="B354" t="s">
        <v>188</v>
      </c>
      <c r="C354" t="s">
        <v>144</v>
      </c>
      <c r="D354" t="s">
        <v>132</v>
      </c>
      <c r="E354" t="s">
        <v>242</v>
      </c>
      <c r="F354" t="s">
        <v>180</v>
      </c>
      <c r="G354">
        <v>0.81165900000000002</v>
      </c>
      <c r="H354">
        <v>0.51703699999999997</v>
      </c>
      <c r="I354">
        <v>0</v>
      </c>
      <c r="J354" t="s">
        <v>185</v>
      </c>
      <c r="K354" t="s">
        <v>254</v>
      </c>
      <c r="L354" t="s">
        <v>240</v>
      </c>
      <c r="M354" t="s">
        <v>243</v>
      </c>
      <c r="N354" t="s">
        <v>150</v>
      </c>
    </row>
    <row r="355" spans="1:14" ht="14.25" x14ac:dyDescent="0.45">
      <c r="A355" s="1" t="str">
        <f t="shared" si="5"/>
        <v>other industryGermany</v>
      </c>
      <c r="B355" t="s">
        <v>189</v>
      </c>
      <c r="C355" t="s">
        <v>144</v>
      </c>
      <c r="D355" t="s">
        <v>0</v>
      </c>
      <c r="E355" t="s">
        <v>245</v>
      </c>
      <c r="F355" t="s">
        <v>180</v>
      </c>
      <c r="G355">
        <v>0.85226299999999999</v>
      </c>
      <c r="H355">
        <v>0.37103199999999997</v>
      </c>
      <c r="I355">
        <v>0</v>
      </c>
      <c r="J355" t="s">
        <v>185</v>
      </c>
      <c r="K355" t="s">
        <v>254</v>
      </c>
      <c r="L355" t="s">
        <v>240</v>
      </c>
      <c r="M355" t="s">
        <v>243</v>
      </c>
      <c r="N355" t="s">
        <v>161</v>
      </c>
    </row>
    <row r="356" spans="1:14" ht="14.25" x14ac:dyDescent="0.45">
      <c r="A356" s="1" t="str">
        <f t="shared" si="5"/>
        <v>pulp and paperGermany</v>
      </c>
      <c r="B356" t="s">
        <v>190</v>
      </c>
      <c r="C356" t="s">
        <v>144</v>
      </c>
      <c r="D356" t="s">
        <v>0</v>
      </c>
      <c r="E356" t="s">
        <v>177</v>
      </c>
      <c r="F356" t="s">
        <v>180</v>
      </c>
      <c r="G356">
        <v>0.844584</v>
      </c>
      <c r="H356">
        <v>-0.97690900000000003</v>
      </c>
      <c r="I356">
        <v>3.8999999999999999E-5</v>
      </c>
      <c r="J356" t="s">
        <v>185</v>
      </c>
      <c r="K356" t="s">
        <v>248</v>
      </c>
      <c r="L356" t="s">
        <v>240</v>
      </c>
      <c r="M356" t="s">
        <v>243</v>
      </c>
      <c r="N356" t="s">
        <v>144</v>
      </c>
    </row>
    <row r="357" spans="1:14" ht="14.25" x14ac:dyDescent="0.45">
      <c r="A357" s="1" t="str">
        <f t="shared" si="5"/>
        <v>rail_elecGermany</v>
      </c>
      <c r="B357" t="s">
        <v>199</v>
      </c>
      <c r="C357" t="s">
        <v>144</v>
      </c>
      <c r="D357" t="s">
        <v>0</v>
      </c>
      <c r="E357" t="s">
        <v>177</v>
      </c>
      <c r="F357" t="s">
        <v>181</v>
      </c>
      <c r="G357">
        <v>0.98321499999999995</v>
      </c>
      <c r="H357">
        <v>0.96397900000000003</v>
      </c>
      <c r="I357">
        <v>0</v>
      </c>
      <c r="J357" t="s">
        <v>195</v>
      </c>
      <c r="K357" t="s">
        <v>239</v>
      </c>
      <c r="L357" t="s">
        <v>240</v>
      </c>
      <c r="M357" t="s">
        <v>241</v>
      </c>
      <c r="N357" t="s">
        <v>241</v>
      </c>
    </row>
    <row r="358" spans="1:14" ht="14.25" x14ac:dyDescent="0.45">
      <c r="A358" s="1" t="str">
        <f t="shared" si="5"/>
        <v>residentialGermany</v>
      </c>
      <c r="B358" t="s">
        <v>191</v>
      </c>
      <c r="C358" t="s">
        <v>144</v>
      </c>
      <c r="D358" t="s">
        <v>0</v>
      </c>
      <c r="E358" t="s">
        <v>177</v>
      </c>
      <c r="F358" t="s">
        <v>181</v>
      </c>
      <c r="G358">
        <v>0.93578300000000003</v>
      </c>
      <c r="H358">
        <v>0.47640399999999999</v>
      </c>
      <c r="I358">
        <v>9.9999999999999995E-7</v>
      </c>
      <c r="J358" t="s">
        <v>192</v>
      </c>
      <c r="K358" t="s">
        <v>239</v>
      </c>
      <c r="L358" t="s">
        <v>240</v>
      </c>
      <c r="M358" t="s">
        <v>241</v>
      </c>
      <c r="N358" t="s">
        <v>241</v>
      </c>
    </row>
    <row r="359" spans="1:14" ht="14.25" x14ac:dyDescent="0.45">
      <c r="A359" s="1" t="str">
        <f t="shared" si="5"/>
        <v>residential_elecGermany</v>
      </c>
      <c r="B359" t="s">
        <v>193</v>
      </c>
      <c r="C359" t="s">
        <v>144</v>
      </c>
      <c r="D359" t="s">
        <v>0</v>
      </c>
      <c r="E359" t="s">
        <v>177</v>
      </c>
      <c r="F359" t="s">
        <v>181</v>
      </c>
      <c r="G359">
        <v>0.97482199999999997</v>
      </c>
      <c r="H359">
        <v>0.78516699999999995</v>
      </c>
      <c r="I359">
        <v>0</v>
      </c>
      <c r="J359" t="s">
        <v>192</v>
      </c>
      <c r="K359" t="s">
        <v>239</v>
      </c>
      <c r="L359" t="s">
        <v>240</v>
      </c>
      <c r="M359" t="s">
        <v>241</v>
      </c>
      <c r="N359" t="s">
        <v>241</v>
      </c>
    </row>
    <row r="360" spans="1:14" ht="14.25" x14ac:dyDescent="0.45">
      <c r="A360" s="1" t="str">
        <f t="shared" si="5"/>
        <v>roadGermany</v>
      </c>
      <c r="B360" t="s">
        <v>200</v>
      </c>
      <c r="C360" t="s">
        <v>144</v>
      </c>
      <c r="D360" t="s">
        <v>0</v>
      </c>
      <c r="E360" t="s">
        <v>177</v>
      </c>
      <c r="F360" t="s">
        <v>181</v>
      </c>
      <c r="G360">
        <v>0.900478</v>
      </c>
      <c r="H360">
        <v>0.51719099999999996</v>
      </c>
      <c r="I360">
        <v>5.0000000000000004E-6</v>
      </c>
      <c r="J360" t="s">
        <v>195</v>
      </c>
      <c r="K360" t="s">
        <v>239</v>
      </c>
      <c r="L360" t="s">
        <v>240</v>
      </c>
      <c r="M360" t="s">
        <v>241</v>
      </c>
      <c r="N360" t="s">
        <v>241</v>
      </c>
    </row>
    <row r="361" spans="1:14" ht="14.25" x14ac:dyDescent="0.45">
      <c r="A361" s="1" t="str">
        <f t="shared" si="5"/>
        <v>road_dieselGermany</v>
      </c>
      <c r="B361" t="s">
        <v>201</v>
      </c>
      <c r="C361" t="s">
        <v>144</v>
      </c>
      <c r="D361" t="s">
        <v>130</v>
      </c>
      <c r="E361" t="s">
        <v>245</v>
      </c>
      <c r="F361" t="s">
        <v>180</v>
      </c>
      <c r="G361">
        <v>0.77291200000000004</v>
      </c>
      <c r="H361">
        <v>1.1390469999999999</v>
      </c>
      <c r="I361">
        <v>0</v>
      </c>
      <c r="J361" t="s">
        <v>195</v>
      </c>
      <c r="K361" t="s">
        <v>239</v>
      </c>
      <c r="L361" t="s">
        <v>240</v>
      </c>
      <c r="M361" t="s">
        <v>243</v>
      </c>
      <c r="N361" t="s">
        <v>144</v>
      </c>
    </row>
    <row r="362" spans="1:14" ht="14.25" x14ac:dyDescent="0.45">
      <c r="A362" s="1" t="str">
        <f t="shared" si="5"/>
        <v>road_gasolineGermany</v>
      </c>
      <c r="B362" t="s">
        <v>202</v>
      </c>
      <c r="C362" t="s">
        <v>144</v>
      </c>
      <c r="D362" t="s">
        <v>0</v>
      </c>
      <c r="E362" t="s">
        <v>177</v>
      </c>
      <c r="F362" t="s">
        <v>180</v>
      </c>
      <c r="G362">
        <v>0.64222199999999996</v>
      </c>
      <c r="H362">
        <v>-0.73128599999999999</v>
      </c>
      <c r="I362">
        <v>1.8420000000000001E-3</v>
      </c>
      <c r="J362" t="s">
        <v>195</v>
      </c>
      <c r="K362" t="s">
        <v>248</v>
      </c>
      <c r="L362" t="s">
        <v>244</v>
      </c>
      <c r="M362" t="s">
        <v>243</v>
      </c>
      <c r="N362" t="s">
        <v>144</v>
      </c>
    </row>
    <row r="363" spans="1:14" ht="14.25" x14ac:dyDescent="0.45">
      <c r="A363" s="1" t="str">
        <f t="shared" si="5"/>
        <v>agricultureIndia</v>
      </c>
      <c r="B363" t="s">
        <v>176</v>
      </c>
      <c r="C363" t="s">
        <v>93</v>
      </c>
      <c r="D363" t="s">
        <v>3</v>
      </c>
      <c r="E363" t="s">
        <v>177</v>
      </c>
      <c r="F363" t="s">
        <v>180</v>
      </c>
      <c r="G363">
        <v>0.98193900000000001</v>
      </c>
      <c r="H363">
        <v>3.6340370000000002</v>
      </c>
      <c r="I363">
        <v>0</v>
      </c>
      <c r="J363" t="s">
        <v>179</v>
      </c>
      <c r="K363" t="s">
        <v>248</v>
      </c>
      <c r="L363" t="s">
        <v>240</v>
      </c>
      <c r="M363" t="s">
        <v>243</v>
      </c>
      <c r="N363" t="s">
        <v>93</v>
      </c>
    </row>
    <row r="364" spans="1:14" ht="14.25" x14ac:dyDescent="0.45">
      <c r="A364" s="1" t="str">
        <f t="shared" si="5"/>
        <v>chemicalIndia</v>
      </c>
      <c r="B364" t="s">
        <v>184</v>
      </c>
      <c r="C364" t="s">
        <v>93</v>
      </c>
      <c r="D364" t="s">
        <v>0</v>
      </c>
      <c r="E364" t="s">
        <v>177</v>
      </c>
      <c r="F364" t="s">
        <v>180</v>
      </c>
      <c r="G364">
        <v>0.85212299999999996</v>
      </c>
      <c r="H364">
        <v>0.35880499999999999</v>
      </c>
      <c r="I364">
        <v>3.1000000000000001E-5</v>
      </c>
      <c r="J364" t="s">
        <v>185</v>
      </c>
      <c r="K364" t="s">
        <v>239</v>
      </c>
      <c r="L364" t="s">
        <v>240</v>
      </c>
      <c r="M364" t="s">
        <v>243</v>
      </c>
      <c r="N364" t="s">
        <v>93</v>
      </c>
    </row>
    <row r="365" spans="1:14" ht="14.25" x14ac:dyDescent="0.45">
      <c r="A365" s="1" t="str">
        <f t="shared" si="5"/>
        <v>commercialIndia</v>
      </c>
      <c r="B365" t="s">
        <v>182</v>
      </c>
      <c r="C365" t="s">
        <v>93</v>
      </c>
      <c r="D365" t="s">
        <v>134</v>
      </c>
      <c r="E365" t="s">
        <v>177</v>
      </c>
      <c r="F365" t="s">
        <v>180</v>
      </c>
      <c r="G365">
        <v>0.97880100000000003</v>
      </c>
      <c r="H365">
        <v>0.89334199999999997</v>
      </c>
      <c r="I365">
        <v>0</v>
      </c>
      <c r="J365" t="s">
        <v>179</v>
      </c>
      <c r="K365" t="s">
        <v>239</v>
      </c>
      <c r="L365" t="s">
        <v>240</v>
      </c>
      <c r="M365" t="s">
        <v>243</v>
      </c>
      <c r="N365" t="s">
        <v>93</v>
      </c>
    </row>
    <row r="366" spans="1:14" ht="14.25" x14ac:dyDescent="0.45">
      <c r="A366" s="1" t="str">
        <f t="shared" si="5"/>
        <v>commercial_elecIndia</v>
      </c>
      <c r="B366" t="s">
        <v>183</v>
      </c>
      <c r="C366" t="s">
        <v>93</v>
      </c>
      <c r="D366" t="s">
        <v>134</v>
      </c>
      <c r="E366" t="s">
        <v>177</v>
      </c>
      <c r="F366" t="s">
        <v>180</v>
      </c>
      <c r="G366">
        <v>0.92852999999999997</v>
      </c>
      <c r="H366">
        <v>0.75079200000000001</v>
      </c>
      <c r="I366">
        <v>9.9999999999999995E-7</v>
      </c>
      <c r="J366" t="s">
        <v>179</v>
      </c>
      <c r="K366" t="s">
        <v>239</v>
      </c>
      <c r="L366" t="s">
        <v>240</v>
      </c>
      <c r="M366" t="s">
        <v>243</v>
      </c>
      <c r="N366" t="s">
        <v>93</v>
      </c>
    </row>
    <row r="367" spans="1:14" ht="14.25" x14ac:dyDescent="0.45">
      <c r="A367" s="1" t="str">
        <f t="shared" si="5"/>
        <v>domestic aviationIndia</v>
      </c>
      <c r="B367" t="s">
        <v>194</v>
      </c>
      <c r="C367" t="s">
        <v>93</v>
      </c>
      <c r="D367" t="s">
        <v>0</v>
      </c>
      <c r="E367" t="s">
        <v>177</v>
      </c>
      <c r="F367" t="s">
        <v>180</v>
      </c>
      <c r="G367">
        <v>0.94604500000000002</v>
      </c>
      <c r="H367">
        <v>1.223098</v>
      </c>
      <c r="I367">
        <v>0</v>
      </c>
      <c r="J367" t="s">
        <v>195</v>
      </c>
      <c r="K367" t="s">
        <v>239</v>
      </c>
      <c r="L367" t="s">
        <v>240</v>
      </c>
      <c r="M367" t="s">
        <v>243</v>
      </c>
      <c r="N367" t="s">
        <v>93</v>
      </c>
    </row>
    <row r="368" spans="1:14" ht="14.25" x14ac:dyDescent="0.45">
      <c r="A368" s="1" t="str">
        <f t="shared" si="5"/>
        <v>domestic shipsIndia</v>
      </c>
      <c r="B368" t="s">
        <v>196</v>
      </c>
      <c r="C368" t="s">
        <v>93</v>
      </c>
      <c r="D368" t="s">
        <v>134</v>
      </c>
      <c r="E368" t="s">
        <v>177</v>
      </c>
      <c r="F368" t="s">
        <v>181</v>
      </c>
      <c r="G368">
        <v>0.85282500000000006</v>
      </c>
      <c r="H368">
        <v>0.79090300000000002</v>
      </c>
      <c r="I368">
        <v>3.1000000000000001E-5</v>
      </c>
      <c r="J368" t="s">
        <v>195</v>
      </c>
      <c r="K368" t="s">
        <v>239</v>
      </c>
      <c r="L368" t="s">
        <v>240</v>
      </c>
      <c r="M368" t="s">
        <v>241</v>
      </c>
      <c r="N368" t="s">
        <v>241</v>
      </c>
    </row>
    <row r="369" spans="1:14" ht="14.25" x14ac:dyDescent="0.45">
      <c r="A369" s="1" t="str">
        <f t="shared" si="5"/>
        <v>international aviationIndia</v>
      </c>
      <c r="B369" t="s">
        <v>197</v>
      </c>
      <c r="C369" t="s">
        <v>93</v>
      </c>
      <c r="D369" t="s">
        <v>0</v>
      </c>
      <c r="E369" t="s">
        <v>245</v>
      </c>
      <c r="F369" t="s">
        <v>180</v>
      </c>
      <c r="G369">
        <v>0.85281099999999999</v>
      </c>
      <c r="H369">
        <v>0.68983799999999995</v>
      </c>
      <c r="I369">
        <v>0</v>
      </c>
      <c r="J369" t="s">
        <v>195</v>
      </c>
      <c r="K369" t="s">
        <v>239</v>
      </c>
      <c r="L369" t="s">
        <v>240</v>
      </c>
      <c r="M369" t="s">
        <v>243</v>
      </c>
      <c r="N369" t="s">
        <v>93</v>
      </c>
    </row>
    <row r="370" spans="1:14" ht="14.25" x14ac:dyDescent="0.45">
      <c r="A370" s="1" t="str">
        <f t="shared" si="5"/>
        <v>international shipsIndia</v>
      </c>
      <c r="B370" t="s">
        <v>198</v>
      </c>
      <c r="C370" t="s">
        <v>93</v>
      </c>
      <c r="D370" t="s">
        <v>0</v>
      </c>
      <c r="E370" t="s">
        <v>177</v>
      </c>
      <c r="F370" t="s">
        <v>180</v>
      </c>
      <c r="G370">
        <v>0.89508399999999999</v>
      </c>
      <c r="H370">
        <v>0.50470899999999996</v>
      </c>
      <c r="I370">
        <v>6.9999999999999999E-6</v>
      </c>
      <c r="J370" t="s">
        <v>195</v>
      </c>
      <c r="K370" t="s">
        <v>239</v>
      </c>
      <c r="L370" t="s">
        <v>240</v>
      </c>
      <c r="M370" t="s">
        <v>243</v>
      </c>
      <c r="N370" t="s">
        <v>93</v>
      </c>
    </row>
    <row r="371" spans="1:14" ht="14.25" x14ac:dyDescent="0.45">
      <c r="A371" s="1" t="str">
        <f t="shared" si="5"/>
        <v>iron and steelIndia</v>
      </c>
      <c r="B371" t="s">
        <v>186</v>
      </c>
      <c r="C371" t="s">
        <v>93</v>
      </c>
      <c r="D371" t="s">
        <v>0</v>
      </c>
      <c r="E371" t="s">
        <v>177</v>
      </c>
      <c r="F371" t="s">
        <v>180</v>
      </c>
      <c r="G371">
        <v>0.96767300000000001</v>
      </c>
      <c r="H371">
        <v>0.95700099999999999</v>
      </c>
      <c r="I371">
        <v>0</v>
      </c>
      <c r="J371" t="s">
        <v>185</v>
      </c>
      <c r="K371" t="s">
        <v>239</v>
      </c>
      <c r="L371" t="s">
        <v>240</v>
      </c>
      <c r="M371" t="s">
        <v>243</v>
      </c>
      <c r="N371" t="s">
        <v>93</v>
      </c>
    </row>
    <row r="372" spans="1:14" ht="14.25" x14ac:dyDescent="0.45">
      <c r="A372" s="1" t="str">
        <f t="shared" si="5"/>
        <v>non-ferrous metalsIndia</v>
      </c>
      <c r="B372" t="s">
        <v>187</v>
      </c>
      <c r="C372" t="s">
        <v>93</v>
      </c>
      <c r="D372" t="s">
        <v>0</v>
      </c>
      <c r="E372" t="s">
        <v>177</v>
      </c>
      <c r="F372" t="s">
        <v>181</v>
      </c>
      <c r="G372">
        <v>0.94843299999999997</v>
      </c>
      <c r="H372">
        <v>0.98656100000000002</v>
      </c>
      <c r="I372">
        <v>0</v>
      </c>
      <c r="J372" t="s">
        <v>185</v>
      </c>
      <c r="K372" t="s">
        <v>239</v>
      </c>
      <c r="L372" t="s">
        <v>240</v>
      </c>
      <c r="M372" t="s">
        <v>241</v>
      </c>
      <c r="N372" t="s">
        <v>241</v>
      </c>
    </row>
    <row r="373" spans="1:14" ht="14.25" x14ac:dyDescent="0.45">
      <c r="A373" s="1" t="str">
        <f t="shared" si="5"/>
        <v>non-metalsIndia</v>
      </c>
      <c r="B373" t="s">
        <v>188</v>
      </c>
      <c r="C373" t="s">
        <v>93</v>
      </c>
      <c r="D373" t="s">
        <v>132</v>
      </c>
      <c r="E373" t="s">
        <v>245</v>
      </c>
      <c r="F373" t="s">
        <v>180</v>
      </c>
      <c r="G373">
        <v>0.82784100000000005</v>
      </c>
      <c r="H373">
        <v>0.52803599999999995</v>
      </c>
      <c r="I373">
        <v>0</v>
      </c>
      <c r="J373" t="s">
        <v>185</v>
      </c>
      <c r="K373" t="s">
        <v>239</v>
      </c>
      <c r="L373" t="s">
        <v>240</v>
      </c>
      <c r="M373" t="s">
        <v>243</v>
      </c>
      <c r="N373" t="s">
        <v>93</v>
      </c>
    </row>
    <row r="374" spans="1:14" ht="14.25" x14ac:dyDescent="0.45">
      <c r="A374" s="1" t="str">
        <f t="shared" si="5"/>
        <v>other industryIndia</v>
      </c>
      <c r="B374" t="s">
        <v>189</v>
      </c>
      <c r="C374" t="s">
        <v>93</v>
      </c>
      <c r="D374" t="s">
        <v>0</v>
      </c>
      <c r="E374" t="s">
        <v>177</v>
      </c>
      <c r="F374" t="s">
        <v>180</v>
      </c>
      <c r="G374">
        <v>0.97451100000000002</v>
      </c>
      <c r="H374">
        <v>1.050127</v>
      </c>
      <c r="I374">
        <v>0</v>
      </c>
      <c r="J374" t="s">
        <v>185</v>
      </c>
      <c r="K374" t="s">
        <v>239</v>
      </c>
      <c r="L374" t="s">
        <v>240</v>
      </c>
      <c r="M374" t="s">
        <v>243</v>
      </c>
      <c r="N374" t="s">
        <v>93</v>
      </c>
    </row>
    <row r="375" spans="1:14" ht="14.25" x14ac:dyDescent="0.45">
      <c r="A375" s="1" t="str">
        <f t="shared" si="5"/>
        <v>pulp and paperIndia</v>
      </c>
      <c r="B375" t="s">
        <v>190</v>
      </c>
      <c r="C375" t="s">
        <v>93</v>
      </c>
      <c r="D375" t="s">
        <v>0</v>
      </c>
      <c r="E375" t="s">
        <v>177</v>
      </c>
      <c r="F375" t="s">
        <v>180</v>
      </c>
      <c r="G375">
        <v>0.68120499999999995</v>
      </c>
      <c r="H375">
        <v>0.39200499999999999</v>
      </c>
      <c r="I375">
        <v>1.075E-3</v>
      </c>
      <c r="J375" t="s">
        <v>185</v>
      </c>
      <c r="K375" t="s">
        <v>239</v>
      </c>
      <c r="L375" t="s">
        <v>244</v>
      </c>
      <c r="M375" t="s">
        <v>243</v>
      </c>
      <c r="N375" t="s">
        <v>93</v>
      </c>
    </row>
    <row r="376" spans="1:14" ht="14.25" x14ac:dyDescent="0.45">
      <c r="A376" s="1" t="str">
        <f t="shared" si="5"/>
        <v>rail_elecIndia</v>
      </c>
      <c r="B376" t="s">
        <v>199</v>
      </c>
      <c r="C376" t="s">
        <v>93</v>
      </c>
      <c r="D376" t="s">
        <v>134</v>
      </c>
      <c r="E376" t="s">
        <v>177</v>
      </c>
      <c r="F376" t="s">
        <v>180</v>
      </c>
      <c r="G376">
        <v>0.83415399999999995</v>
      </c>
      <c r="H376">
        <v>0.64626799999999995</v>
      </c>
      <c r="I376">
        <v>5.3000000000000001E-5</v>
      </c>
      <c r="J376" t="s">
        <v>195</v>
      </c>
      <c r="K376" t="s">
        <v>239</v>
      </c>
      <c r="L376" t="s">
        <v>240</v>
      </c>
      <c r="M376" t="s">
        <v>243</v>
      </c>
      <c r="N376" t="s">
        <v>93</v>
      </c>
    </row>
    <row r="377" spans="1:14" ht="14.25" x14ac:dyDescent="0.45">
      <c r="A377" s="1" t="str">
        <f t="shared" si="5"/>
        <v>residentialIndia</v>
      </c>
      <c r="B377" t="s">
        <v>191</v>
      </c>
      <c r="C377" t="s">
        <v>93</v>
      </c>
      <c r="D377" t="s">
        <v>0</v>
      </c>
      <c r="E377" t="s">
        <v>177</v>
      </c>
      <c r="F377" t="s">
        <v>180</v>
      </c>
      <c r="G377">
        <v>0.98894000000000004</v>
      </c>
      <c r="H377">
        <v>0.76728700000000005</v>
      </c>
      <c r="I377">
        <v>0</v>
      </c>
      <c r="J377" t="s">
        <v>192</v>
      </c>
      <c r="K377" t="s">
        <v>239</v>
      </c>
      <c r="L377" t="s">
        <v>240</v>
      </c>
      <c r="M377" t="s">
        <v>243</v>
      </c>
      <c r="N377" t="s">
        <v>93</v>
      </c>
    </row>
    <row r="378" spans="1:14" ht="14.25" x14ac:dyDescent="0.45">
      <c r="A378" s="1" t="str">
        <f t="shared" si="5"/>
        <v>residential_elecIndia</v>
      </c>
      <c r="B378" t="s">
        <v>193</v>
      </c>
      <c r="C378" t="s">
        <v>93</v>
      </c>
      <c r="D378" t="s">
        <v>0</v>
      </c>
      <c r="E378" t="s">
        <v>177</v>
      </c>
      <c r="F378" t="s">
        <v>180</v>
      </c>
      <c r="G378">
        <v>0.99232799999999999</v>
      </c>
      <c r="H378">
        <v>1.203765</v>
      </c>
      <c r="I378">
        <v>0</v>
      </c>
      <c r="J378" t="s">
        <v>192</v>
      </c>
      <c r="K378" t="s">
        <v>239</v>
      </c>
      <c r="L378" t="s">
        <v>240</v>
      </c>
      <c r="M378" t="s">
        <v>243</v>
      </c>
      <c r="N378" t="s">
        <v>93</v>
      </c>
    </row>
    <row r="379" spans="1:14" ht="14.25" x14ac:dyDescent="0.45">
      <c r="A379" s="1" t="str">
        <f t="shared" si="5"/>
        <v>roadIndia</v>
      </c>
      <c r="B379" t="s">
        <v>200</v>
      </c>
      <c r="C379" t="s">
        <v>93</v>
      </c>
      <c r="D379" t="s">
        <v>0</v>
      </c>
      <c r="E379" t="s">
        <v>177</v>
      </c>
      <c r="F379" t="s">
        <v>180</v>
      </c>
      <c r="G379">
        <v>0.99126300000000001</v>
      </c>
      <c r="H379">
        <v>0.82658799999999999</v>
      </c>
      <c r="I379">
        <v>0</v>
      </c>
      <c r="J379" t="s">
        <v>195</v>
      </c>
      <c r="K379" t="s">
        <v>239</v>
      </c>
      <c r="L379" t="s">
        <v>240</v>
      </c>
      <c r="M379" t="s">
        <v>243</v>
      </c>
      <c r="N379" t="s">
        <v>93</v>
      </c>
    </row>
    <row r="380" spans="1:14" ht="14.25" x14ac:dyDescent="0.45">
      <c r="A380" s="1" t="str">
        <f t="shared" si="5"/>
        <v>road_dieselIndia</v>
      </c>
      <c r="B380" t="s">
        <v>201</v>
      </c>
      <c r="C380" t="s">
        <v>93</v>
      </c>
      <c r="D380" t="s">
        <v>130</v>
      </c>
      <c r="E380" t="s">
        <v>177</v>
      </c>
      <c r="F380" t="s">
        <v>180</v>
      </c>
      <c r="G380">
        <v>0.91697799999999996</v>
      </c>
      <c r="H380">
        <v>0.63813500000000001</v>
      </c>
      <c r="I380">
        <v>1.9999999999999999E-6</v>
      </c>
      <c r="J380" t="s">
        <v>195</v>
      </c>
      <c r="K380" t="s">
        <v>239</v>
      </c>
      <c r="L380" t="s">
        <v>240</v>
      </c>
      <c r="M380" t="s">
        <v>243</v>
      </c>
      <c r="N380" t="s">
        <v>93</v>
      </c>
    </row>
    <row r="381" spans="1:14" ht="14.25" x14ac:dyDescent="0.45">
      <c r="A381" s="1" t="str">
        <f t="shared" si="5"/>
        <v>road_gasolineIndia</v>
      </c>
      <c r="B381" t="s">
        <v>202</v>
      </c>
      <c r="C381" t="s">
        <v>93</v>
      </c>
      <c r="D381" t="s">
        <v>130</v>
      </c>
      <c r="E381" t="s">
        <v>177</v>
      </c>
      <c r="F381" t="s">
        <v>180</v>
      </c>
      <c r="G381">
        <v>0.997803</v>
      </c>
      <c r="H381">
        <v>1.699176</v>
      </c>
      <c r="I381">
        <v>0</v>
      </c>
      <c r="J381" t="s">
        <v>195</v>
      </c>
      <c r="K381" t="s">
        <v>239</v>
      </c>
      <c r="L381" t="s">
        <v>240</v>
      </c>
      <c r="M381" t="s">
        <v>243</v>
      </c>
      <c r="N381" t="s">
        <v>93</v>
      </c>
    </row>
    <row r="382" spans="1:14" ht="14.25" x14ac:dyDescent="0.45">
      <c r="A382" s="1" t="str">
        <f t="shared" si="5"/>
        <v>agricultureLatAm_other</v>
      </c>
      <c r="B382" t="s">
        <v>176</v>
      </c>
      <c r="C382" t="s">
        <v>161</v>
      </c>
      <c r="D382" t="s">
        <v>3</v>
      </c>
      <c r="E382" t="s">
        <v>177</v>
      </c>
      <c r="F382" t="s">
        <v>180</v>
      </c>
      <c r="G382">
        <v>0.65704799999999997</v>
      </c>
      <c r="H382">
        <v>-3.7439100000000001</v>
      </c>
      <c r="I382">
        <v>1.511E-3</v>
      </c>
      <c r="J382" t="s">
        <v>179</v>
      </c>
      <c r="K382" t="s">
        <v>248</v>
      </c>
      <c r="L382" t="s">
        <v>244</v>
      </c>
      <c r="M382" t="s">
        <v>243</v>
      </c>
      <c r="N382" t="s">
        <v>161</v>
      </c>
    </row>
    <row r="383" spans="1:14" ht="14.25" x14ac:dyDescent="0.45">
      <c r="A383" s="1" t="str">
        <f t="shared" si="5"/>
        <v>chemicalLatAm_other</v>
      </c>
      <c r="B383" t="s">
        <v>184</v>
      </c>
      <c r="C383" t="s">
        <v>161</v>
      </c>
      <c r="D383" t="s">
        <v>0</v>
      </c>
      <c r="E383" t="s">
        <v>177</v>
      </c>
      <c r="F383" t="s">
        <v>181</v>
      </c>
      <c r="G383">
        <v>0.98591399999999996</v>
      </c>
      <c r="H383">
        <v>0.54378899999999997</v>
      </c>
      <c r="I383">
        <v>0</v>
      </c>
      <c r="J383" t="s">
        <v>185</v>
      </c>
      <c r="K383" t="s">
        <v>239</v>
      </c>
      <c r="L383" t="s">
        <v>240</v>
      </c>
      <c r="M383" t="s">
        <v>241</v>
      </c>
      <c r="N383" t="s">
        <v>241</v>
      </c>
    </row>
    <row r="384" spans="1:14" ht="14.25" x14ac:dyDescent="0.45">
      <c r="A384" s="1" t="str">
        <f t="shared" si="5"/>
        <v>commercialLatAm_other</v>
      </c>
      <c r="B384" t="s">
        <v>182</v>
      </c>
      <c r="C384" t="s">
        <v>161</v>
      </c>
      <c r="D384" t="s">
        <v>0</v>
      </c>
      <c r="E384" t="s">
        <v>177</v>
      </c>
      <c r="F384" t="s">
        <v>180</v>
      </c>
      <c r="G384">
        <v>0.97870900000000005</v>
      </c>
      <c r="H384">
        <v>0.95307299999999995</v>
      </c>
      <c r="I384">
        <v>0</v>
      </c>
      <c r="J384" t="s">
        <v>179</v>
      </c>
      <c r="K384" t="s">
        <v>239</v>
      </c>
      <c r="L384" t="s">
        <v>240</v>
      </c>
      <c r="M384" t="s">
        <v>243</v>
      </c>
      <c r="N384" t="s">
        <v>161</v>
      </c>
    </row>
    <row r="385" spans="1:14" ht="14.25" x14ac:dyDescent="0.45">
      <c r="A385" s="1" t="str">
        <f t="shared" si="5"/>
        <v>commercial_elecLatAm_other</v>
      </c>
      <c r="B385" t="s">
        <v>183</v>
      </c>
      <c r="C385" t="s">
        <v>161</v>
      </c>
      <c r="D385" t="s">
        <v>0</v>
      </c>
      <c r="E385" t="s">
        <v>177</v>
      </c>
      <c r="F385" t="s">
        <v>180</v>
      </c>
      <c r="G385">
        <v>0.98258400000000001</v>
      </c>
      <c r="H385">
        <v>1.1228830000000001</v>
      </c>
      <c r="I385">
        <v>0</v>
      </c>
      <c r="J385" t="s">
        <v>179</v>
      </c>
      <c r="K385" t="s">
        <v>239</v>
      </c>
      <c r="L385" t="s">
        <v>240</v>
      </c>
      <c r="M385" t="s">
        <v>243</v>
      </c>
      <c r="N385" t="s">
        <v>161</v>
      </c>
    </row>
    <row r="386" spans="1:14" ht="14.25" x14ac:dyDescent="0.45">
      <c r="A386" s="1" t="str">
        <f t="shared" si="5"/>
        <v>domestic aviationLatAm_other</v>
      </c>
      <c r="B386" t="s">
        <v>194</v>
      </c>
      <c r="C386" t="s">
        <v>161</v>
      </c>
      <c r="D386" t="s">
        <v>0</v>
      </c>
      <c r="E386" t="s">
        <v>245</v>
      </c>
      <c r="F386" t="s">
        <v>180</v>
      </c>
      <c r="G386">
        <v>0.86394499999999996</v>
      </c>
      <c r="H386">
        <v>1.1112040000000001</v>
      </c>
      <c r="I386">
        <v>0</v>
      </c>
      <c r="J386" t="s">
        <v>195</v>
      </c>
      <c r="K386" t="s">
        <v>239</v>
      </c>
      <c r="L386" t="s">
        <v>240</v>
      </c>
      <c r="M386" t="s">
        <v>243</v>
      </c>
      <c r="N386" t="s">
        <v>161</v>
      </c>
    </row>
    <row r="387" spans="1:14" ht="14.25" x14ac:dyDescent="0.45">
      <c r="A387" s="1" t="str">
        <f t="shared" ref="A387:A450" si="6">B387&amp;C387</f>
        <v>domestic shipsLatAm_other</v>
      </c>
      <c r="B387" t="s">
        <v>196</v>
      </c>
      <c r="C387" t="s">
        <v>161</v>
      </c>
      <c r="D387" t="s">
        <v>134</v>
      </c>
      <c r="E387" t="s">
        <v>177</v>
      </c>
      <c r="F387" t="s">
        <v>181</v>
      </c>
      <c r="G387">
        <v>0.85282500000000006</v>
      </c>
      <c r="H387">
        <v>0.79090300000000002</v>
      </c>
      <c r="I387">
        <v>3.1000000000000001E-5</v>
      </c>
      <c r="J387" t="s">
        <v>195</v>
      </c>
      <c r="K387" t="s">
        <v>239</v>
      </c>
      <c r="L387" t="s">
        <v>240</v>
      </c>
      <c r="M387" t="s">
        <v>241</v>
      </c>
      <c r="N387" t="s">
        <v>241</v>
      </c>
    </row>
    <row r="388" spans="1:14" ht="14.25" x14ac:dyDescent="0.45">
      <c r="A388" s="1" t="str">
        <f t="shared" si="6"/>
        <v>international aviationLatAm_other</v>
      </c>
      <c r="B388" t="s">
        <v>197</v>
      </c>
      <c r="C388" t="s">
        <v>161</v>
      </c>
      <c r="D388" t="s">
        <v>134</v>
      </c>
      <c r="E388" t="s">
        <v>177</v>
      </c>
      <c r="F388" t="s">
        <v>180</v>
      </c>
      <c r="G388">
        <v>0.901694</v>
      </c>
      <c r="H388">
        <v>1.0486470000000001</v>
      </c>
      <c r="I388">
        <v>5.0000000000000004E-6</v>
      </c>
      <c r="J388" t="s">
        <v>195</v>
      </c>
      <c r="K388" t="s">
        <v>239</v>
      </c>
      <c r="L388" t="s">
        <v>240</v>
      </c>
      <c r="M388" t="s">
        <v>243</v>
      </c>
      <c r="N388" t="s">
        <v>161</v>
      </c>
    </row>
    <row r="389" spans="1:14" ht="14.25" x14ac:dyDescent="0.45">
      <c r="A389" s="1" t="str">
        <f t="shared" si="6"/>
        <v>international shipsLatAm_other</v>
      </c>
      <c r="B389" t="s">
        <v>198</v>
      </c>
      <c r="C389" t="s">
        <v>161</v>
      </c>
      <c r="D389" t="s">
        <v>134</v>
      </c>
      <c r="E389" t="s">
        <v>242</v>
      </c>
      <c r="F389" t="s">
        <v>180</v>
      </c>
      <c r="G389">
        <v>0.86952200000000002</v>
      </c>
      <c r="H389">
        <v>0.84623400000000004</v>
      </c>
      <c r="I389">
        <v>0</v>
      </c>
      <c r="J389" t="s">
        <v>195</v>
      </c>
      <c r="K389" t="s">
        <v>239</v>
      </c>
      <c r="L389" t="s">
        <v>240</v>
      </c>
      <c r="M389" t="s">
        <v>243</v>
      </c>
      <c r="N389" t="s">
        <v>161</v>
      </c>
    </row>
    <row r="390" spans="1:14" ht="14.25" x14ac:dyDescent="0.45">
      <c r="A390" s="1" t="str">
        <f t="shared" si="6"/>
        <v>iron and steelLatAm_other</v>
      </c>
      <c r="B390" t="s">
        <v>186</v>
      </c>
      <c r="C390" t="s">
        <v>161</v>
      </c>
      <c r="D390" t="s">
        <v>132</v>
      </c>
      <c r="E390" t="s">
        <v>245</v>
      </c>
      <c r="F390" t="s">
        <v>180</v>
      </c>
      <c r="G390">
        <v>0.80549599999999999</v>
      </c>
      <c r="H390">
        <v>0.70875100000000002</v>
      </c>
      <c r="I390">
        <v>0</v>
      </c>
      <c r="J390" t="s">
        <v>185</v>
      </c>
      <c r="K390" t="s">
        <v>239</v>
      </c>
      <c r="L390" t="s">
        <v>240</v>
      </c>
      <c r="M390" t="s">
        <v>243</v>
      </c>
      <c r="N390" t="s">
        <v>161</v>
      </c>
    </row>
    <row r="391" spans="1:14" ht="14.25" x14ac:dyDescent="0.45">
      <c r="A391" s="1" t="str">
        <f t="shared" si="6"/>
        <v>non-ferrous metalsLatAm_other</v>
      </c>
      <c r="B391" t="s">
        <v>187</v>
      </c>
      <c r="C391" t="s">
        <v>161</v>
      </c>
      <c r="D391" t="s">
        <v>0</v>
      </c>
      <c r="E391" t="s">
        <v>245</v>
      </c>
      <c r="F391" t="s">
        <v>180</v>
      </c>
      <c r="G391">
        <v>0.89553899999999997</v>
      </c>
      <c r="H391">
        <v>3.0147080000000002</v>
      </c>
      <c r="I391">
        <v>0</v>
      </c>
      <c r="J391" t="s">
        <v>185</v>
      </c>
      <c r="K391" t="s">
        <v>248</v>
      </c>
      <c r="L391" t="s">
        <v>240</v>
      </c>
      <c r="M391" t="s">
        <v>243</v>
      </c>
      <c r="N391" t="s">
        <v>161</v>
      </c>
    </row>
    <row r="392" spans="1:14" ht="14.25" x14ac:dyDescent="0.45">
      <c r="A392" s="1" t="str">
        <f t="shared" si="6"/>
        <v>non-metalsLatAm_other</v>
      </c>
      <c r="B392" t="s">
        <v>188</v>
      </c>
      <c r="C392" t="s">
        <v>161</v>
      </c>
      <c r="D392" t="s">
        <v>0</v>
      </c>
      <c r="E392" t="s">
        <v>242</v>
      </c>
      <c r="F392" t="s">
        <v>178</v>
      </c>
      <c r="G392">
        <v>0.92798700000000001</v>
      </c>
      <c r="H392">
        <v>0.59432300000000005</v>
      </c>
      <c r="I392">
        <v>0</v>
      </c>
      <c r="J392" t="s">
        <v>185</v>
      </c>
      <c r="K392" t="s">
        <v>239</v>
      </c>
      <c r="L392" t="s">
        <v>240</v>
      </c>
      <c r="M392" t="s">
        <v>246</v>
      </c>
      <c r="N392" t="s">
        <v>250</v>
      </c>
    </row>
    <row r="393" spans="1:14" ht="14.25" x14ac:dyDescent="0.45">
      <c r="A393" s="1" t="str">
        <f t="shared" si="6"/>
        <v>other industryLatAm_other</v>
      </c>
      <c r="B393" t="s">
        <v>189</v>
      </c>
      <c r="C393" t="s">
        <v>161</v>
      </c>
      <c r="D393" t="s">
        <v>0</v>
      </c>
      <c r="E393" t="s">
        <v>245</v>
      </c>
      <c r="F393" t="s">
        <v>180</v>
      </c>
      <c r="G393">
        <v>0.85226299999999999</v>
      </c>
      <c r="H393">
        <v>0.37103199999999997</v>
      </c>
      <c r="I393">
        <v>0</v>
      </c>
      <c r="J393" t="s">
        <v>185</v>
      </c>
      <c r="K393" t="s">
        <v>239</v>
      </c>
      <c r="L393" t="s">
        <v>240</v>
      </c>
      <c r="M393" t="s">
        <v>243</v>
      </c>
      <c r="N393" t="s">
        <v>161</v>
      </c>
    </row>
    <row r="394" spans="1:14" ht="14.25" x14ac:dyDescent="0.45">
      <c r="A394" s="1" t="str">
        <f t="shared" si="6"/>
        <v>pulp and paperLatAm_other</v>
      </c>
      <c r="B394" t="s">
        <v>190</v>
      </c>
      <c r="C394" t="s">
        <v>161</v>
      </c>
      <c r="D394" t="s">
        <v>0</v>
      </c>
      <c r="E394" t="s">
        <v>177</v>
      </c>
      <c r="F394" t="s">
        <v>180</v>
      </c>
      <c r="G394">
        <v>0.68753900000000001</v>
      </c>
      <c r="H394">
        <v>1.6577</v>
      </c>
      <c r="I394">
        <v>9.7900000000000005E-4</v>
      </c>
      <c r="J394" t="s">
        <v>185</v>
      </c>
      <c r="K394" t="s">
        <v>239</v>
      </c>
      <c r="L394" t="s">
        <v>244</v>
      </c>
      <c r="M394" t="s">
        <v>243</v>
      </c>
      <c r="N394" t="s">
        <v>161</v>
      </c>
    </row>
    <row r="395" spans="1:14" ht="14.25" x14ac:dyDescent="0.45">
      <c r="A395" s="1" t="str">
        <f t="shared" si="6"/>
        <v>rail_elecLatAm_other</v>
      </c>
      <c r="B395" t="s">
        <v>199</v>
      </c>
      <c r="C395" t="s">
        <v>161</v>
      </c>
      <c r="D395" t="s">
        <v>134</v>
      </c>
      <c r="E395" t="s">
        <v>177</v>
      </c>
      <c r="F395" t="s">
        <v>180</v>
      </c>
      <c r="G395">
        <v>0.89727400000000002</v>
      </c>
      <c r="H395">
        <v>1.348241</v>
      </c>
      <c r="I395">
        <v>6.0000000000000002E-6</v>
      </c>
      <c r="J395" t="s">
        <v>195</v>
      </c>
      <c r="K395" t="s">
        <v>239</v>
      </c>
      <c r="L395" t="s">
        <v>240</v>
      </c>
      <c r="M395" t="s">
        <v>243</v>
      </c>
      <c r="N395" t="s">
        <v>161</v>
      </c>
    </row>
    <row r="396" spans="1:14" ht="14.25" x14ac:dyDescent="0.45">
      <c r="A396" s="1" t="str">
        <f t="shared" si="6"/>
        <v>residentialLatAm_other</v>
      </c>
      <c r="B396" t="s">
        <v>191</v>
      </c>
      <c r="C396" t="s">
        <v>161</v>
      </c>
      <c r="D396" t="s">
        <v>0</v>
      </c>
      <c r="E396" t="s">
        <v>177</v>
      </c>
      <c r="F396" t="s">
        <v>180</v>
      </c>
      <c r="G396">
        <v>0.87548700000000002</v>
      </c>
      <c r="H396">
        <v>0.85977400000000004</v>
      </c>
      <c r="I396">
        <v>1.4E-5</v>
      </c>
      <c r="J396" t="s">
        <v>192</v>
      </c>
      <c r="K396" t="s">
        <v>239</v>
      </c>
      <c r="L396" t="s">
        <v>240</v>
      </c>
      <c r="M396" t="s">
        <v>243</v>
      </c>
      <c r="N396" t="s">
        <v>161</v>
      </c>
    </row>
    <row r="397" spans="1:14" ht="14.25" x14ac:dyDescent="0.45">
      <c r="A397" s="1" t="str">
        <f t="shared" si="6"/>
        <v>residential_elecLatAm_other</v>
      </c>
      <c r="B397" t="s">
        <v>193</v>
      </c>
      <c r="C397" t="s">
        <v>161</v>
      </c>
      <c r="D397" t="s">
        <v>0</v>
      </c>
      <c r="E397" t="s">
        <v>177</v>
      </c>
      <c r="F397" t="s">
        <v>180</v>
      </c>
      <c r="G397">
        <v>0.90837500000000004</v>
      </c>
      <c r="H397">
        <v>1.0701970000000001</v>
      </c>
      <c r="I397">
        <v>3.9999999999999998E-6</v>
      </c>
      <c r="J397" t="s">
        <v>192</v>
      </c>
      <c r="K397" t="s">
        <v>239</v>
      </c>
      <c r="L397" t="s">
        <v>240</v>
      </c>
      <c r="M397" t="s">
        <v>243</v>
      </c>
      <c r="N397" t="s">
        <v>161</v>
      </c>
    </row>
    <row r="398" spans="1:14" ht="14.25" x14ac:dyDescent="0.45">
      <c r="A398" s="1" t="str">
        <f t="shared" si="6"/>
        <v>roadLatAm_other</v>
      </c>
      <c r="B398" t="s">
        <v>200</v>
      </c>
      <c r="C398" t="s">
        <v>161</v>
      </c>
      <c r="D398" t="s">
        <v>0</v>
      </c>
      <c r="E398" t="s">
        <v>177</v>
      </c>
      <c r="F398" t="s">
        <v>180</v>
      </c>
      <c r="G398">
        <v>0.97545099999999996</v>
      </c>
      <c r="H398">
        <v>1.266518</v>
      </c>
      <c r="I398">
        <v>0</v>
      </c>
      <c r="J398" t="s">
        <v>195</v>
      </c>
      <c r="K398" t="s">
        <v>239</v>
      </c>
      <c r="L398" t="s">
        <v>240</v>
      </c>
      <c r="M398" t="s">
        <v>243</v>
      </c>
      <c r="N398" t="s">
        <v>161</v>
      </c>
    </row>
    <row r="399" spans="1:14" ht="14.25" x14ac:dyDescent="0.45">
      <c r="A399" s="1" t="str">
        <f t="shared" si="6"/>
        <v>road_dieselLatAm_other</v>
      </c>
      <c r="B399" t="s">
        <v>201</v>
      </c>
      <c r="C399" t="s">
        <v>161</v>
      </c>
      <c r="D399" t="s">
        <v>0</v>
      </c>
      <c r="E399" t="s">
        <v>177</v>
      </c>
      <c r="F399" t="s">
        <v>180</v>
      </c>
      <c r="G399">
        <v>0.96030499999999996</v>
      </c>
      <c r="H399">
        <v>0.88780999999999999</v>
      </c>
      <c r="I399">
        <v>0</v>
      </c>
      <c r="J399" t="s">
        <v>195</v>
      </c>
      <c r="K399" t="s">
        <v>239</v>
      </c>
      <c r="L399" t="s">
        <v>240</v>
      </c>
      <c r="M399" t="s">
        <v>243</v>
      </c>
      <c r="N399" t="s">
        <v>161</v>
      </c>
    </row>
    <row r="400" spans="1:14" ht="14.25" x14ac:dyDescent="0.45">
      <c r="A400" s="1" t="str">
        <f t="shared" si="6"/>
        <v>road_gasolineLatAm_other</v>
      </c>
      <c r="B400" t="s">
        <v>202</v>
      </c>
      <c r="C400" t="s">
        <v>161</v>
      </c>
      <c r="D400" t="s">
        <v>0</v>
      </c>
      <c r="E400" t="s">
        <v>177</v>
      </c>
      <c r="F400" t="s">
        <v>180</v>
      </c>
      <c r="G400">
        <v>0.96040199999999998</v>
      </c>
      <c r="H400">
        <v>1.6092010000000001</v>
      </c>
      <c r="I400">
        <v>0</v>
      </c>
      <c r="J400" t="s">
        <v>195</v>
      </c>
      <c r="K400" t="s">
        <v>239</v>
      </c>
      <c r="L400" t="s">
        <v>240</v>
      </c>
      <c r="M400" t="s">
        <v>243</v>
      </c>
      <c r="N400" t="s">
        <v>161</v>
      </c>
    </row>
    <row r="401" spans="1:14" ht="14.25" x14ac:dyDescent="0.45">
      <c r="A401" s="1" t="str">
        <f t="shared" si="6"/>
        <v>agricultureMexico</v>
      </c>
      <c r="B401" t="s">
        <v>176</v>
      </c>
      <c r="C401" t="s">
        <v>94</v>
      </c>
      <c r="D401" t="s">
        <v>3</v>
      </c>
      <c r="E401" t="s">
        <v>177</v>
      </c>
      <c r="F401" t="s">
        <v>180</v>
      </c>
      <c r="G401">
        <v>0.72647600000000001</v>
      </c>
      <c r="H401">
        <v>1.4600439999999999</v>
      </c>
      <c r="I401">
        <v>5.2800000000000004E-4</v>
      </c>
      <c r="J401" t="s">
        <v>179</v>
      </c>
      <c r="K401" t="s">
        <v>239</v>
      </c>
      <c r="L401" t="s">
        <v>240</v>
      </c>
      <c r="M401" t="s">
        <v>243</v>
      </c>
      <c r="N401" t="s">
        <v>94</v>
      </c>
    </row>
    <row r="402" spans="1:14" ht="14.25" x14ac:dyDescent="0.45">
      <c r="A402" s="1" t="str">
        <f t="shared" si="6"/>
        <v>chemicalMexico</v>
      </c>
      <c r="B402" t="s">
        <v>184</v>
      </c>
      <c r="C402" t="s">
        <v>94</v>
      </c>
      <c r="D402" t="s">
        <v>0</v>
      </c>
      <c r="E402" t="s">
        <v>177</v>
      </c>
      <c r="F402" t="s">
        <v>180</v>
      </c>
      <c r="G402">
        <v>0.78437400000000002</v>
      </c>
      <c r="H402">
        <v>-2.3722910000000001</v>
      </c>
      <c r="I402">
        <v>1.76E-4</v>
      </c>
      <c r="J402" t="s">
        <v>185</v>
      </c>
      <c r="K402" t="s">
        <v>248</v>
      </c>
      <c r="L402" t="s">
        <v>240</v>
      </c>
      <c r="M402" t="s">
        <v>243</v>
      </c>
      <c r="N402" t="s">
        <v>94</v>
      </c>
    </row>
    <row r="403" spans="1:14" ht="14.25" x14ac:dyDescent="0.45">
      <c r="A403" s="1" t="str">
        <f t="shared" si="6"/>
        <v>commercialMexico</v>
      </c>
      <c r="B403" t="s">
        <v>182</v>
      </c>
      <c r="C403" t="s">
        <v>94</v>
      </c>
      <c r="D403" t="s">
        <v>134</v>
      </c>
      <c r="E403" t="s">
        <v>177</v>
      </c>
      <c r="F403" t="s">
        <v>178</v>
      </c>
      <c r="G403">
        <v>0.95656200000000002</v>
      </c>
      <c r="H403">
        <v>0.81802600000000003</v>
      </c>
      <c r="I403">
        <v>0</v>
      </c>
      <c r="J403" t="s">
        <v>179</v>
      </c>
      <c r="K403" t="s">
        <v>239</v>
      </c>
      <c r="L403" t="s">
        <v>240</v>
      </c>
      <c r="M403" t="s">
        <v>246</v>
      </c>
      <c r="N403" t="s">
        <v>250</v>
      </c>
    </row>
    <row r="404" spans="1:14" ht="14.25" x14ac:dyDescent="0.45">
      <c r="A404" s="1" t="str">
        <f t="shared" si="6"/>
        <v>commercial_elecMexico</v>
      </c>
      <c r="B404" t="s">
        <v>183</v>
      </c>
      <c r="C404" t="s">
        <v>94</v>
      </c>
      <c r="D404" t="s">
        <v>134</v>
      </c>
      <c r="E404" t="s">
        <v>242</v>
      </c>
      <c r="F404" t="s">
        <v>180</v>
      </c>
      <c r="G404">
        <v>0.86942799999999998</v>
      </c>
      <c r="H404">
        <v>1.0627610000000001</v>
      </c>
      <c r="I404">
        <v>0</v>
      </c>
      <c r="J404" t="s">
        <v>179</v>
      </c>
      <c r="K404" t="s">
        <v>239</v>
      </c>
      <c r="L404" t="s">
        <v>240</v>
      </c>
      <c r="M404" t="s">
        <v>243</v>
      </c>
      <c r="N404" t="s">
        <v>94</v>
      </c>
    </row>
    <row r="405" spans="1:14" ht="14.25" x14ac:dyDescent="0.45">
      <c r="A405" s="1" t="str">
        <f t="shared" si="6"/>
        <v>domestic aviationMexico</v>
      </c>
      <c r="B405" t="s">
        <v>194</v>
      </c>
      <c r="C405" t="s">
        <v>94</v>
      </c>
      <c r="D405" t="s">
        <v>134</v>
      </c>
      <c r="E405" t="s">
        <v>245</v>
      </c>
      <c r="F405" t="s">
        <v>178</v>
      </c>
      <c r="G405">
        <v>0.93148500000000001</v>
      </c>
      <c r="H405">
        <v>1.1931769999999999</v>
      </c>
      <c r="I405">
        <v>0</v>
      </c>
      <c r="J405" t="s">
        <v>195</v>
      </c>
      <c r="K405" t="s">
        <v>239</v>
      </c>
      <c r="L405" t="s">
        <v>240</v>
      </c>
      <c r="M405" t="s">
        <v>246</v>
      </c>
      <c r="N405" t="s">
        <v>250</v>
      </c>
    </row>
    <row r="406" spans="1:14" ht="14.25" x14ac:dyDescent="0.45">
      <c r="A406" s="1" t="str">
        <f t="shared" si="6"/>
        <v>domestic shipsMexico</v>
      </c>
      <c r="B406" t="s">
        <v>196</v>
      </c>
      <c r="C406" t="s">
        <v>94</v>
      </c>
      <c r="D406" t="s">
        <v>134</v>
      </c>
      <c r="E406" t="s">
        <v>177</v>
      </c>
      <c r="F406" t="s">
        <v>181</v>
      </c>
      <c r="G406">
        <v>0.85282500000000006</v>
      </c>
      <c r="H406">
        <v>0.79090300000000002</v>
      </c>
      <c r="I406">
        <v>3.1000000000000001E-5</v>
      </c>
      <c r="J406" t="s">
        <v>195</v>
      </c>
      <c r="K406" t="s">
        <v>239</v>
      </c>
      <c r="L406" t="s">
        <v>240</v>
      </c>
      <c r="M406" t="s">
        <v>241</v>
      </c>
      <c r="N406" t="s">
        <v>241</v>
      </c>
    </row>
    <row r="407" spans="1:14" ht="14.25" x14ac:dyDescent="0.45">
      <c r="A407" s="1" t="str">
        <f t="shared" si="6"/>
        <v>international aviationMexico</v>
      </c>
      <c r="B407" t="s">
        <v>197</v>
      </c>
      <c r="C407" t="s">
        <v>94</v>
      </c>
      <c r="D407" t="s">
        <v>0</v>
      </c>
      <c r="E407" t="s">
        <v>177</v>
      </c>
      <c r="F407" t="s">
        <v>180</v>
      </c>
      <c r="G407">
        <v>0.95640999999999998</v>
      </c>
      <c r="H407">
        <v>2.6723499999999998</v>
      </c>
      <c r="I407">
        <v>0</v>
      </c>
      <c r="J407" t="s">
        <v>195</v>
      </c>
      <c r="K407" t="s">
        <v>249</v>
      </c>
      <c r="L407" t="s">
        <v>240</v>
      </c>
      <c r="M407" t="s">
        <v>243</v>
      </c>
      <c r="N407" t="s">
        <v>94</v>
      </c>
    </row>
    <row r="408" spans="1:14" ht="14.25" x14ac:dyDescent="0.45">
      <c r="A408" s="1" t="str">
        <f t="shared" si="6"/>
        <v>international shipsMexico</v>
      </c>
      <c r="B408" t="s">
        <v>198</v>
      </c>
      <c r="C408" t="s">
        <v>94</v>
      </c>
      <c r="D408" t="s">
        <v>134</v>
      </c>
      <c r="E408" t="s">
        <v>177</v>
      </c>
      <c r="F408" t="s">
        <v>181</v>
      </c>
      <c r="G408">
        <v>0.48581099999999999</v>
      </c>
      <c r="H408">
        <v>0.43310100000000001</v>
      </c>
      <c r="I408">
        <v>1.0284E-2</v>
      </c>
      <c r="J408" t="s">
        <v>195</v>
      </c>
      <c r="K408" t="s">
        <v>239</v>
      </c>
      <c r="L408" t="s">
        <v>251</v>
      </c>
      <c r="M408" t="s">
        <v>241</v>
      </c>
      <c r="N408" t="s">
        <v>241</v>
      </c>
    </row>
    <row r="409" spans="1:14" ht="14.25" x14ac:dyDescent="0.45">
      <c r="A409" s="1" t="str">
        <f t="shared" si="6"/>
        <v>iron and steelMexico</v>
      </c>
      <c r="B409" t="s">
        <v>186</v>
      </c>
      <c r="C409" t="s">
        <v>94</v>
      </c>
      <c r="D409" t="s">
        <v>0</v>
      </c>
      <c r="E409" t="s">
        <v>245</v>
      </c>
      <c r="F409" t="s">
        <v>178</v>
      </c>
      <c r="G409">
        <v>0.84138299999999999</v>
      </c>
      <c r="H409">
        <v>0.65202400000000005</v>
      </c>
      <c r="I409">
        <v>0</v>
      </c>
      <c r="J409" t="s">
        <v>185</v>
      </c>
      <c r="K409" t="s">
        <v>239</v>
      </c>
      <c r="L409" t="s">
        <v>240</v>
      </c>
      <c r="M409" t="s">
        <v>246</v>
      </c>
      <c r="N409" t="s">
        <v>250</v>
      </c>
    </row>
    <row r="410" spans="1:14" ht="14.25" x14ac:dyDescent="0.45">
      <c r="A410" s="1" t="str">
        <f t="shared" si="6"/>
        <v>non-ferrous metalsMexico</v>
      </c>
      <c r="B410" t="s">
        <v>187</v>
      </c>
      <c r="C410" t="s">
        <v>94</v>
      </c>
      <c r="D410" t="s">
        <v>0</v>
      </c>
      <c r="E410" t="s">
        <v>177</v>
      </c>
      <c r="F410" t="s">
        <v>181</v>
      </c>
      <c r="G410">
        <v>0.94843299999999997</v>
      </c>
      <c r="H410">
        <v>0.98656100000000002</v>
      </c>
      <c r="I410">
        <v>0</v>
      </c>
      <c r="J410" t="s">
        <v>185</v>
      </c>
      <c r="K410" t="s">
        <v>239</v>
      </c>
      <c r="L410" t="s">
        <v>240</v>
      </c>
      <c r="M410" t="s">
        <v>241</v>
      </c>
      <c r="N410" t="s">
        <v>241</v>
      </c>
    </row>
    <row r="411" spans="1:14" ht="14.25" x14ac:dyDescent="0.45">
      <c r="A411" s="1" t="str">
        <f t="shared" si="6"/>
        <v>non-metalsMexico</v>
      </c>
      <c r="B411" t="s">
        <v>188</v>
      </c>
      <c r="C411" t="s">
        <v>94</v>
      </c>
      <c r="D411" t="s">
        <v>0</v>
      </c>
      <c r="E411" t="s">
        <v>242</v>
      </c>
      <c r="F411" t="s">
        <v>178</v>
      </c>
      <c r="G411">
        <v>0.92798700000000001</v>
      </c>
      <c r="H411">
        <v>0.59432300000000005</v>
      </c>
      <c r="I411">
        <v>0</v>
      </c>
      <c r="J411" t="s">
        <v>185</v>
      </c>
      <c r="K411" t="s">
        <v>239</v>
      </c>
      <c r="L411" t="s">
        <v>240</v>
      </c>
      <c r="M411" t="s">
        <v>246</v>
      </c>
      <c r="N411" t="s">
        <v>250</v>
      </c>
    </row>
    <row r="412" spans="1:14" ht="14.25" x14ac:dyDescent="0.45">
      <c r="A412" s="1" t="str">
        <f t="shared" si="6"/>
        <v>other industryMexico</v>
      </c>
      <c r="B412" t="s">
        <v>189</v>
      </c>
      <c r="C412" t="s">
        <v>94</v>
      </c>
      <c r="D412" t="s">
        <v>132</v>
      </c>
      <c r="E412" t="s">
        <v>242</v>
      </c>
      <c r="F412" t="s">
        <v>178</v>
      </c>
      <c r="G412">
        <v>0.91356800000000005</v>
      </c>
      <c r="H412">
        <v>0.76078100000000004</v>
      </c>
      <c r="I412">
        <v>0</v>
      </c>
      <c r="J412" t="s">
        <v>185</v>
      </c>
      <c r="K412" t="s">
        <v>239</v>
      </c>
      <c r="L412" t="s">
        <v>240</v>
      </c>
      <c r="M412" t="s">
        <v>246</v>
      </c>
      <c r="N412" t="s">
        <v>250</v>
      </c>
    </row>
    <row r="413" spans="1:14" ht="14.25" x14ac:dyDescent="0.45">
      <c r="A413" s="1" t="str">
        <f t="shared" si="6"/>
        <v>pulp and paperMexico</v>
      </c>
      <c r="B413" t="s">
        <v>190</v>
      </c>
      <c r="C413" t="s">
        <v>94</v>
      </c>
      <c r="D413" t="s">
        <v>0</v>
      </c>
      <c r="E413" t="s">
        <v>245</v>
      </c>
      <c r="F413" t="s">
        <v>178</v>
      </c>
      <c r="G413">
        <v>0.83177599999999996</v>
      </c>
      <c r="H413">
        <v>1.3540179999999999</v>
      </c>
      <c r="I413">
        <v>0</v>
      </c>
      <c r="J413" t="s">
        <v>185</v>
      </c>
      <c r="K413" t="s">
        <v>239</v>
      </c>
      <c r="L413" t="s">
        <v>240</v>
      </c>
      <c r="M413" t="s">
        <v>246</v>
      </c>
      <c r="N413" t="s">
        <v>250</v>
      </c>
    </row>
    <row r="414" spans="1:14" ht="14.25" x14ac:dyDescent="0.45">
      <c r="A414" s="1" t="str">
        <f t="shared" si="6"/>
        <v>rail_elecMexico</v>
      </c>
      <c r="B414" t="s">
        <v>199</v>
      </c>
      <c r="C414" t="s">
        <v>94</v>
      </c>
      <c r="D414" t="s">
        <v>134</v>
      </c>
      <c r="E414" t="s">
        <v>242</v>
      </c>
      <c r="F414" t="s">
        <v>178</v>
      </c>
      <c r="G414">
        <v>0.91666800000000004</v>
      </c>
      <c r="H414">
        <v>0.65800499999999995</v>
      </c>
      <c r="I414">
        <v>0</v>
      </c>
      <c r="J414" t="s">
        <v>195</v>
      </c>
      <c r="K414" t="s">
        <v>239</v>
      </c>
      <c r="L414" t="s">
        <v>240</v>
      </c>
      <c r="M414" t="s">
        <v>246</v>
      </c>
      <c r="N414" t="s">
        <v>250</v>
      </c>
    </row>
    <row r="415" spans="1:14" ht="14.25" x14ac:dyDescent="0.45">
      <c r="A415" s="1" t="str">
        <f t="shared" si="6"/>
        <v>residentialMexico</v>
      </c>
      <c r="B415" t="s">
        <v>191</v>
      </c>
      <c r="C415" t="s">
        <v>94</v>
      </c>
      <c r="D415" t="s">
        <v>3</v>
      </c>
      <c r="E415" t="s">
        <v>245</v>
      </c>
      <c r="F415" t="s">
        <v>178</v>
      </c>
      <c r="G415">
        <v>0.94445599999999996</v>
      </c>
      <c r="H415">
        <v>1.3225960000000001</v>
      </c>
      <c r="I415">
        <v>0</v>
      </c>
      <c r="J415" t="s">
        <v>192</v>
      </c>
      <c r="K415" t="s">
        <v>239</v>
      </c>
      <c r="L415" t="s">
        <v>240</v>
      </c>
      <c r="M415" t="s">
        <v>246</v>
      </c>
      <c r="N415" t="s">
        <v>250</v>
      </c>
    </row>
    <row r="416" spans="1:14" ht="14.25" x14ac:dyDescent="0.45">
      <c r="A416" s="1" t="str">
        <f t="shared" si="6"/>
        <v>residential_elecMexico</v>
      </c>
      <c r="B416" t="s">
        <v>193</v>
      </c>
      <c r="C416" t="s">
        <v>94</v>
      </c>
      <c r="D416" t="s">
        <v>130</v>
      </c>
      <c r="E416" t="s">
        <v>242</v>
      </c>
      <c r="F416" t="s">
        <v>180</v>
      </c>
      <c r="G416">
        <v>0.847715</v>
      </c>
      <c r="H416">
        <v>4.260141</v>
      </c>
      <c r="I416">
        <v>0</v>
      </c>
      <c r="J416" t="s">
        <v>192</v>
      </c>
      <c r="K416" t="s">
        <v>248</v>
      </c>
      <c r="L416" t="s">
        <v>240</v>
      </c>
      <c r="M416" t="s">
        <v>243</v>
      </c>
      <c r="N416" t="s">
        <v>94</v>
      </c>
    </row>
    <row r="417" spans="1:14" ht="14.25" x14ac:dyDescent="0.45">
      <c r="A417" s="1" t="str">
        <f t="shared" si="6"/>
        <v>roadMexico</v>
      </c>
      <c r="B417" t="s">
        <v>200</v>
      </c>
      <c r="C417" t="s">
        <v>94</v>
      </c>
      <c r="D417" t="s">
        <v>0</v>
      </c>
      <c r="E417" t="s">
        <v>242</v>
      </c>
      <c r="F417" t="s">
        <v>180</v>
      </c>
      <c r="G417">
        <v>0.86169600000000002</v>
      </c>
      <c r="H417">
        <v>1.0330680000000001</v>
      </c>
      <c r="I417">
        <v>0</v>
      </c>
      <c r="J417" t="s">
        <v>195</v>
      </c>
      <c r="K417" t="s">
        <v>239</v>
      </c>
      <c r="L417" t="s">
        <v>240</v>
      </c>
      <c r="M417" t="s">
        <v>243</v>
      </c>
      <c r="N417" t="s">
        <v>94</v>
      </c>
    </row>
    <row r="418" spans="1:14" ht="14.25" x14ac:dyDescent="0.45">
      <c r="A418" s="1" t="str">
        <f t="shared" si="6"/>
        <v>road_dieselMexico</v>
      </c>
      <c r="B418" t="s">
        <v>201</v>
      </c>
      <c r="C418" t="s">
        <v>94</v>
      </c>
      <c r="D418" t="s">
        <v>134</v>
      </c>
      <c r="E418" t="s">
        <v>177</v>
      </c>
      <c r="F418" t="s">
        <v>178</v>
      </c>
      <c r="G418">
        <v>0.84356799999999998</v>
      </c>
      <c r="H418">
        <v>0.46263300000000002</v>
      </c>
      <c r="I418">
        <v>4.1E-5</v>
      </c>
      <c r="J418" t="s">
        <v>195</v>
      </c>
      <c r="K418" t="s">
        <v>239</v>
      </c>
      <c r="L418" t="s">
        <v>240</v>
      </c>
      <c r="M418" t="s">
        <v>246</v>
      </c>
      <c r="N418" t="s">
        <v>250</v>
      </c>
    </row>
    <row r="419" spans="1:14" ht="14.25" x14ac:dyDescent="0.45">
      <c r="A419" s="1" t="str">
        <f t="shared" si="6"/>
        <v>road_gasolineMexico</v>
      </c>
      <c r="B419" t="s">
        <v>202</v>
      </c>
      <c r="C419" t="s">
        <v>94</v>
      </c>
      <c r="D419" t="s">
        <v>0</v>
      </c>
      <c r="E419" t="s">
        <v>242</v>
      </c>
      <c r="F419" t="s">
        <v>180</v>
      </c>
      <c r="G419">
        <v>0.86545000000000005</v>
      </c>
      <c r="H419">
        <v>1.0225519999999999</v>
      </c>
      <c r="I419">
        <v>0</v>
      </c>
      <c r="J419" t="s">
        <v>195</v>
      </c>
      <c r="K419" t="s">
        <v>239</v>
      </c>
      <c r="L419" t="s">
        <v>240</v>
      </c>
      <c r="M419" t="s">
        <v>243</v>
      </c>
      <c r="N419" t="s">
        <v>94</v>
      </c>
    </row>
    <row r="420" spans="1:14" ht="14.25" x14ac:dyDescent="0.45">
      <c r="A420" s="1" t="str">
        <f t="shared" si="6"/>
        <v>agricultureMidEast_other</v>
      </c>
      <c r="B420" t="s">
        <v>176</v>
      </c>
      <c r="C420" t="s">
        <v>162</v>
      </c>
      <c r="D420" t="s">
        <v>135</v>
      </c>
      <c r="E420" t="s">
        <v>245</v>
      </c>
      <c r="F420" t="s">
        <v>180</v>
      </c>
      <c r="G420">
        <v>0.79155500000000001</v>
      </c>
      <c r="H420">
        <v>0.70846299999999995</v>
      </c>
      <c r="I420">
        <v>0</v>
      </c>
      <c r="J420" t="s">
        <v>179</v>
      </c>
      <c r="K420" t="s">
        <v>239</v>
      </c>
      <c r="L420" t="s">
        <v>240</v>
      </c>
      <c r="M420" t="s">
        <v>243</v>
      </c>
      <c r="N420" t="s">
        <v>162</v>
      </c>
    </row>
    <row r="421" spans="1:14" ht="14.25" x14ac:dyDescent="0.45">
      <c r="A421" s="1" t="str">
        <f t="shared" si="6"/>
        <v>chemicalMidEast_other</v>
      </c>
      <c r="B421" t="s">
        <v>184</v>
      </c>
      <c r="C421" t="s">
        <v>162</v>
      </c>
      <c r="D421" t="s">
        <v>132</v>
      </c>
      <c r="E421" t="s">
        <v>245</v>
      </c>
      <c r="F421" t="s">
        <v>180</v>
      </c>
      <c r="G421">
        <v>0.91980899999999999</v>
      </c>
      <c r="H421">
        <v>2.1541450000000002</v>
      </c>
      <c r="I421">
        <v>0</v>
      </c>
      <c r="J421" t="s">
        <v>185</v>
      </c>
      <c r="K421" t="s">
        <v>249</v>
      </c>
      <c r="L421" t="s">
        <v>240</v>
      </c>
      <c r="M421" t="s">
        <v>243</v>
      </c>
      <c r="N421" t="s">
        <v>162</v>
      </c>
    </row>
    <row r="422" spans="1:14" ht="14.25" x14ac:dyDescent="0.45">
      <c r="A422" s="1" t="str">
        <f t="shared" si="6"/>
        <v>commercialMidEast_other</v>
      </c>
      <c r="B422" t="s">
        <v>182</v>
      </c>
      <c r="C422" t="s">
        <v>162</v>
      </c>
      <c r="D422" t="s">
        <v>134</v>
      </c>
      <c r="E422" t="s">
        <v>245</v>
      </c>
      <c r="F422" t="s">
        <v>180</v>
      </c>
      <c r="G422">
        <v>0.93798199999999998</v>
      </c>
      <c r="H422">
        <v>1.0159750000000001</v>
      </c>
      <c r="I422">
        <v>0</v>
      </c>
      <c r="J422" t="s">
        <v>179</v>
      </c>
      <c r="K422" t="s">
        <v>239</v>
      </c>
      <c r="L422" t="s">
        <v>240</v>
      </c>
      <c r="M422" t="s">
        <v>243</v>
      </c>
      <c r="N422" t="s">
        <v>162</v>
      </c>
    </row>
    <row r="423" spans="1:14" ht="14.25" x14ac:dyDescent="0.45">
      <c r="A423" s="1" t="str">
        <f t="shared" si="6"/>
        <v>commercial_elecMidEast_other</v>
      </c>
      <c r="B423" t="s">
        <v>183</v>
      </c>
      <c r="C423" t="s">
        <v>162</v>
      </c>
      <c r="D423" t="s">
        <v>0</v>
      </c>
      <c r="E423" t="s">
        <v>177</v>
      </c>
      <c r="F423" t="s">
        <v>180</v>
      </c>
      <c r="G423">
        <v>0.95565199999999995</v>
      </c>
      <c r="H423">
        <v>1.9864250000000001</v>
      </c>
      <c r="I423">
        <v>0</v>
      </c>
      <c r="J423" t="s">
        <v>179</v>
      </c>
      <c r="K423" t="s">
        <v>239</v>
      </c>
      <c r="L423" t="s">
        <v>240</v>
      </c>
      <c r="M423" t="s">
        <v>243</v>
      </c>
      <c r="N423" t="s">
        <v>162</v>
      </c>
    </row>
    <row r="424" spans="1:14" ht="14.25" x14ac:dyDescent="0.45">
      <c r="A424" s="1" t="str">
        <f t="shared" si="6"/>
        <v>domestic aviationMidEast_other</v>
      </c>
      <c r="B424" t="s">
        <v>194</v>
      </c>
      <c r="C424" t="s">
        <v>162</v>
      </c>
      <c r="D424" t="s">
        <v>134</v>
      </c>
      <c r="E424" t="s">
        <v>177</v>
      </c>
      <c r="F424" t="s">
        <v>180</v>
      </c>
      <c r="G424">
        <v>0.83898899999999998</v>
      </c>
      <c r="H424">
        <v>0.78336799999999995</v>
      </c>
      <c r="I424">
        <v>4.6E-5</v>
      </c>
      <c r="J424" t="s">
        <v>195</v>
      </c>
      <c r="K424" t="s">
        <v>239</v>
      </c>
      <c r="L424" t="s">
        <v>240</v>
      </c>
      <c r="M424" t="s">
        <v>243</v>
      </c>
      <c r="N424" t="s">
        <v>162</v>
      </c>
    </row>
    <row r="425" spans="1:14" ht="14.25" x14ac:dyDescent="0.45">
      <c r="A425" s="1" t="str">
        <f t="shared" si="6"/>
        <v>domestic shipsMidEast_other</v>
      </c>
      <c r="B425" t="s">
        <v>196</v>
      </c>
      <c r="C425" t="s">
        <v>162</v>
      </c>
      <c r="D425" t="s">
        <v>134</v>
      </c>
      <c r="E425" t="s">
        <v>177</v>
      </c>
      <c r="F425" t="s">
        <v>181</v>
      </c>
      <c r="G425">
        <v>0.85282500000000006</v>
      </c>
      <c r="H425">
        <v>0.79090300000000002</v>
      </c>
      <c r="I425">
        <v>3.1000000000000001E-5</v>
      </c>
      <c r="J425" t="s">
        <v>195</v>
      </c>
      <c r="K425" t="s">
        <v>239</v>
      </c>
      <c r="L425" t="s">
        <v>240</v>
      </c>
      <c r="M425" t="s">
        <v>241</v>
      </c>
      <c r="N425" t="s">
        <v>241</v>
      </c>
    </row>
    <row r="426" spans="1:14" ht="14.25" x14ac:dyDescent="0.45">
      <c r="A426" s="1" t="str">
        <f t="shared" si="6"/>
        <v>international aviationMidEast_other</v>
      </c>
      <c r="B426" t="s">
        <v>197</v>
      </c>
      <c r="C426" t="s">
        <v>162</v>
      </c>
      <c r="D426" t="s">
        <v>134</v>
      </c>
      <c r="E426" t="s">
        <v>177</v>
      </c>
      <c r="F426" t="s">
        <v>180</v>
      </c>
      <c r="G426">
        <v>0.81332800000000005</v>
      </c>
      <c r="H426">
        <v>0.95053500000000002</v>
      </c>
      <c r="I426">
        <v>9.1000000000000003E-5</v>
      </c>
      <c r="J426" t="s">
        <v>195</v>
      </c>
      <c r="K426" t="s">
        <v>239</v>
      </c>
      <c r="L426" t="s">
        <v>240</v>
      </c>
      <c r="M426" t="s">
        <v>243</v>
      </c>
      <c r="N426" t="s">
        <v>162</v>
      </c>
    </row>
    <row r="427" spans="1:14" ht="14.25" x14ac:dyDescent="0.45">
      <c r="A427" s="1" t="str">
        <f t="shared" si="6"/>
        <v>international shipsMidEast_other</v>
      </c>
      <c r="B427" t="s">
        <v>198</v>
      </c>
      <c r="C427" t="s">
        <v>162</v>
      </c>
      <c r="D427" t="s">
        <v>0</v>
      </c>
      <c r="E427" t="s">
        <v>245</v>
      </c>
      <c r="F427" t="s">
        <v>180</v>
      </c>
      <c r="G427">
        <v>0.91213999999999995</v>
      </c>
      <c r="H427">
        <v>1.0884400000000001</v>
      </c>
      <c r="I427">
        <v>0</v>
      </c>
      <c r="J427" t="s">
        <v>195</v>
      </c>
      <c r="K427" t="s">
        <v>239</v>
      </c>
      <c r="L427" t="s">
        <v>240</v>
      </c>
      <c r="M427" t="s">
        <v>243</v>
      </c>
      <c r="N427" t="s">
        <v>162</v>
      </c>
    </row>
    <row r="428" spans="1:14" ht="14.25" x14ac:dyDescent="0.45">
      <c r="A428" s="1" t="str">
        <f t="shared" si="6"/>
        <v>iron and steelMidEast_other</v>
      </c>
      <c r="B428" t="s">
        <v>186</v>
      </c>
      <c r="C428" t="s">
        <v>162</v>
      </c>
      <c r="D428" t="s">
        <v>132</v>
      </c>
      <c r="E428" t="s">
        <v>245</v>
      </c>
      <c r="F428" t="s">
        <v>180</v>
      </c>
      <c r="G428">
        <v>0.70175200000000004</v>
      </c>
      <c r="H428">
        <v>2.8001689999999999</v>
      </c>
      <c r="I428">
        <v>9.9999999999999995E-7</v>
      </c>
      <c r="J428" t="s">
        <v>185</v>
      </c>
      <c r="K428" t="s">
        <v>249</v>
      </c>
      <c r="L428" t="s">
        <v>240</v>
      </c>
      <c r="M428" t="s">
        <v>243</v>
      </c>
      <c r="N428" t="s">
        <v>162</v>
      </c>
    </row>
    <row r="429" spans="1:14" ht="14.25" x14ac:dyDescent="0.45">
      <c r="A429" s="1" t="str">
        <f t="shared" si="6"/>
        <v>non-ferrous metalsMidEast_other</v>
      </c>
      <c r="B429" t="s">
        <v>187</v>
      </c>
      <c r="C429" t="s">
        <v>162</v>
      </c>
      <c r="D429" t="s">
        <v>0</v>
      </c>
      <c r="E429" t="s">
        <v>245</v>
      </c>
      <c r="F429" t="s">
        <v>180</v>
      </c>
      <c r="G429">
        <v>0.74926099999999995</v>
      </c>
      <c r="H429">
        <v>0.59215200000000001</v>
      </c>
      <c r="I429">
        <v>0</v>
      </c>
      <c r="J429" t="s">
        <v>185</v>
      </c>
      <c r="K429" t="s">
        <v>239</v>
      </c>
      <c r="L429" t="s">
        <v>240</v>
      </c>
      <c r="M429" t="s">
        <v>243</v>
      </c>
      <c r="N429" t="s">
        <v>162</v>
      </c>
    </row>
    <row r="430" spans="1:14" ht="14.25" x14ac:dyDescent="0.45">
      <c r="A430" s="1" t="str">
        <f t="shared" si="6"/>
        <v>non-metalsMidEast_other</v>
      </c>
      <c r="B430" t="s">
        <v>188</v>
      </c>
      <c r="C430" t="s">
        <v>162</v>
      </c>
      <c r="D430" t="s">
        <v>132</v>
      </c>
      <c r="E430" t="s">
        <v>242</v>
      </c>
      <c r="F430" t="s">
        <v>180</v>
      </c>
      <c r="G430">
        <v>0.83816599999999997</v>
      </c>
      <c r="H430">
        <v>1.023898</v>
      </c>
      <c r="I430">
        <v>0</v>
      </c>
      <c r="J430" t="s">
        <v>185</v>
      </c>
      <c r="K430" t="s">
        <v>239</v>
      </c>
      <c r="L430" t="s">
        <v>240</v>
      </c>
      <c r="M430" t="s">
        <v>243</v>
      </c>
      <c r="N430" t="s">
        <v>162</v>
      </c>
    </row>
    <row r="431" spans="1:14" ht="14.25" x14ac:dyDescent="0.45">
      <c r="A431" s="1" t="str">
        <f t="shared" si="6"/>
        <v>other industryMidEast_other</v>
      </c>
      <c r="B431" t="s">
        <v>189</v>
      </c>
      <c r="C431" t="s">
        <v>162</v>
      </c>
      <c r="D431" t="s">
        <v>0</v>
      </c>
      <c r="E431" t="s">
        <v>245</v>
      </c>
      <c r="F431" t="s">
        <v>180</v>
      </c>
      <c r="G431">
        <v>0.94880699999999996</v>
      </c>
      <c r="H431">
        <v>1.2035</v>
      </c>
      <c r="I431">
        <v>0</v>
      </c>
      <c r="J431" t="s">
        <v>185</v>
      </c>
      <c r="K431" t="s">
        <v>239</v>
      </c>
      <c r="L431" t="s">
        <v>240</v>
      </c>
      <c r="M431" t="s">
        <v>243</v>
      </c>
      <c r="N431" t="s">
        <v>162</v>
      </c>
    </row>
    <row r="432" spans="1:14" ht="14.25" x14ac:dyDescent="0.45">
      <c r="A432" s="1" t="str">
        <f t="shared" si="6"/>
        <v>pulp and paperMidEast_other</v>
      </c>
      <c r="B432" t="s">
        <v>190</v>
      </c>
      <c r="C432" t="s">
        <v>162</v>
      </c>
      <c r="D432" t="s">
        <v>0</v>
      </c>
      <c r="E432" t="s">
        <v>177</v>
      </c>
      <c r="F432" t="s">
        <v>180</v>
      </c>
      <c r="G432">
        <v>0.66218500000000002</v>
      </c>
      <c r="H432">
        <v>-2.48969</v>
      </c>
      <c r="I432">
        <v>1.408E-3</v>
      </c>
      <c r="J432" t="s">
        <v>185</v>
      </c>
      <c r="K432" t="s">
        <v>248</v>
      </c>
      <c r="L432" t="s">
        <v>244</v>
      </c>
      <c r="M432" t="s">
        <v>243</v>
      </c>
      <c r="N432" t="s">
        <v>162</v>
      </c>
    </row>
    <row r="433" spans="1:14" ht="14.25" x14ac:dyDescent="0.45">
      <c r="A433" s="1" t="str">
        <f t="shared" si="6"/>
        <v>rail_elecMidEast_other</v>
      </c>
      <c r="B433" t="s">
        <v>199</v>
      </c>
      <c r="C433" t="s">
        <v>162</v>
      </c>
      <c r="D433" t="s">
        <v>0</v>
      </c>
      <c r="E433" t="s">
        <v>177</v>
      </c>
      <c r="F433" t="s">
        <v>178</v>
      </c>
      <c r="G433">
        <v>0.92761300000000002</v>
      </c>
      <c r="H433">
        <v>0.70620000000000005</v>
      </c>
      <c r="I433">
        <v>9.9999999999999995E-7</v>
      </c>
      <c r="J433" t="s">
        <v>195</v>
      </c>
      <c r="K433" t="s">
        <v>239</v>
      </c>
      <c r="L433" t="s">
        <v>240</v>
      </c>
      <c r="M433" t="s">
        <v>246</v>
      </c>
      <c r="N433" t="s">
        <v>247</v>
      </c>
    </row>
    <row r="434" spans="1:14" ht="14.25" x14ac:dyDescent="0.45">
      <c r="A434" s="1" t="str">
        <f t="shared" si="6"/>
        <v>residentialMidEast_other</v>
      </c>
      <c r="B434" t="s">
        <v>191</v>
      </c>
      <c r="C434" t="s">
        <v>162</v>
      </c>
      <c r="D434" t="s">
        <v>130</v>
      </c>
      <c r="E434" t="s">
        <v>177</v>
      </c>
      <c r="F434" t="s">
        <v>181</v>
      </c>
      <c r="G434">
        <v>0.95350100000000004</v>
      </c>
      <c r="H434">
        <v>1.19807</v>
      </c>
      <c r="I434">
        <v>0</v>
      </c>
      <c r="J434" t="s">
        <v>192</v>
      </c>
      <c r="K434" t="s">
        <v>239</v>
      </c>
      <c r="L434" t="s">
        <v>240</v>
      </c>
      <c r="M434" t="s">
        <v>241</v>
      </c>
      <c r="N434" t="s">
        <v>241</v>
      </c>
    </row>
    <row r="435" spans="1:14" ht="14.25" x14ac:dyDescent="0.45">
      <c r="A435" s="1" t="str">
        <f t="shared" si="6"/>
        <v>residential_elecMidEast_other</v>
      </c>
      <c r="B435" t="s">
        <v>193</v>
      </c>
      <c r="C435" t="s">
        <v>162</v>
      </c>
      <c r="D435" t="s">
        <v>130</v>
      </c>
      <c r="E435" t="s">
        <v>177</v>
      </c>
      <c r="F435" t="s">
        <v>181</v>
      </c>
      <c r="G435">
        <v>0.97104199999999996</v>
      </c>
      <c r="H435">
        <v>1.954642</v>
      </c>
      <c r="I435">
        <v>0</v>
      </c>
      <c r="J435" t="s">
        <v>192</v>
      </c>
      <c r="K435" t="s">
        <v>239</v>
      </c>
      <c r="L435" t="s">
        <v>240</v>
      </c>
      <c r="M435" t="s">
        <v>241</v>
      </c>
      <c r="N435" t="s">
        <v>241</v>
      </c>
    </row>
    <row r="436" spans="1:14" ht="14.25" x14ac:dyDescent="0.45">
      <c r="A436" s="1" t="str">
        <f t="shared" si="6"/>
        <v>roadMidEast_other</v>
      </c>
      <c r="B436" t="s">
        <v>200</v>
      </c>
      <c r="C436" t="s">
        <v>162</v>
      </c>
      <c r="D436" t="s">
        <v>130</v>
      </c>
      <c r="E436" t="s">
        <v>177</v>
      </c>
      <c r="F436" t="s">
        <v>181</v>
      </c>
      <c r="G436">
        <v>0.88998699999999997</v>
      </c>
      <c r="H436">
        <v>1.292632</v>
      </c>
      <c r="I436">
        <v>7.9999999999999996E-6</v>
      </c>
      <c r="J436" t="s">
        <v>195</v>
      </c>
      <c r="K436" t="s">
        <v>239</v>
      </c>
      <c r="L436" t="s">
        <v>240</v>
      </c>
      <c r="M436" t="s">
        <v>241</v>
      </c>
      <c r="N436" t="s">
        <v>241</v>
      </c>
    </row>
    <row r="437" spans="1:14" ht="14.25" x14ac:dyDescent="0.45">
      <c r="A437" s="1" t="str">
        <f t="shared" si="6"/>
        <v>road_dieselMidEast_other</v>
      </c>
      <c r="B437" t="s">
        <v>201</v>
      </c>
      <c r="C437" t="s">
        <v>162</v>
      </c>
      <c r="D437" t="s">
        <v>130</v>
      </c>
      <c r="E437" t="s">
        <v>177</v>
      </c>
      <c r="F437" t="s">
        <v>181</v>
      </c>
      <c r="G437">
        <v>0.79431300000000005</v>
      </c>
      <c r="H437">
        <v>0.99940499999999999</v>
      </c>
      <c r="I437">
        <v>1.4200000000000001E-4</v>
      </c>
      <c r="J437" t="s">
        <v>195</v>
      </c>
      <c r="K437" t="s">
        <v>239</v>
      </c>
      <c r="L437" t="s">
        <v>240</v>
      </c>
      <c r="M437" t="s">
        <v>241</v>
      </c>
      <c r="N437" t="s">
        <v>241</v>
      </c>
    </row>
    <row r="438" spans="1:14" ht="14.25" x14ac:dyDescent="0.45">
      <c r="A438" s="1" t="str">
        <f t="shared" si="6"/>
        <v>road_gasolineMidEast_other</v>
      </c>
      <c r="B438" t="s">
        <v>202</v>
      </c>
      <c r="C438" t="s">
        <v>162</v>
      </c>
      <c r="D438" t="s">
        <v>0</v>
      </c>
      <c r="E438" t="s">
        <v>177</v>
      </c>
      <c r="F438" t="s">
        <v>180</v>
      </c>
      <c r="G438">
        <v>0.92382600000000004</v>
      </c>
      <c r="H438">
        <v>1.310365</v>
      </c>
      <c r="I438">
        <v>1.9999999999999999E-6</v>
      </c>
      <c r="J438" t="s">
        <v>195</v>
      </c>
      <c r="K438" t="s">
        <v>239</v>
      </c>
      <c r="L438" t="s">
        <v>240</v>
      </c>
      <c r="M438" t="s">
        <v>243</v>
      </c>
      <c r="N438" t="s">
        <v>162</v>
      </c>
    </row>
    <row r="439" spans="1:14" ht="14.25" x14ac:dyDescent="0.45">
      <c r="A439" s="1" t="str">
        <f t="shared" si="6"/>
        <v>agricultureNor-Ice</v>
      </c>
      <c r="B439" t="s">
        <v>176</v>
      </c>
      <c r="C439" t="s">
        <v>163</v>
      </c>
      <c r="D439" t="s">
        <v>3</v>
      </c>
      <c r="E439" t="s">
        <v>177</v>
      </c>
      <c r="F439" t="s">
        <v>180</v>
      </c>
      <c r="G439">
        <v>0.73100600000000004</v>
      </c>
      <c r="H439">
        <v>1.9815940000000001</v>
      </c>
      <c r="I439">
        <v>4.8899999999999996E-4</v>
      </c>
      <c r="J439" t="s">
        <v>179</v>
      </c>
      <c r="K439" t="s">
        <v>239</v>
      </c>
      <c r="L439" t="s">
        <v>240</v>
      </c>
      <c r="M439" t="s">
        <v>243</v>
      </c>
      <c r="N439" t="s">
        <v>163</v>
      </c>
    </row>
    <row r="440" spans="1:14" ht="14.25" x14ac:dyDescent="0.45">
      <c r="A440" s="1" t="str">
        <f t="shared" si="6"/>
        <v>chemicalNor-Ice</v>
      </c>
      <c r="B440" t="s">
        <v>184</v>
      </c>
      <c r="C440" t="s">
        <v>163</v>
      </c>
      <c r="D440" t="s">
        <v>0</v>
      </c>
      <c r="E440" t="s">
        <v>242</v>
      </c>
      <c r="F440" t="s">
        <v>180</v>
      </c>
      <c r="G440">
        <v>0.81257699999999999</v>
      </c>
      <c r="H440">
        <v>0.74080400000000002</v>
      </c>
      <c r="I440">
        <v>0</v>
      </c>
      <c r="J440" t="s">
        <v>185</v>
      </c>
      <c r="K440" t="s">
        <v>239</v>
      </c>
      <c r="L440" t="s">
        <v>240</v>
      </c>
      <c r="M440" t="s">
        <v>243</v>
      </c>
      <c r="N440" t="s">
        <v>163</v>
      </c>
    </row>
    <row r="441" spans="1:14" ht="14.25" x14ac:dyDescent="0.45">
      <c r="A441" s="1" t="str">
        <f t="shared" si="6"/>
        <v>commercialNor-Ice</v>
      </c>
      <c r="B441" t="s">
        <v>182</v>
      </c>
      <c r="C441" t="s">
        <v>163</v>
      </c>
      <c r="D441" t="s">
        <v>134</v>
      </c>
      <c r="E441" t="s">
        <v>242</v>
      </c>
      <c r="F441" t="s">
        <v>180</v>
      </c>
      <c r="G441">
        <v>0.881776</v>
      </c>
      <c r="H441">
        <v>0.81425199999999998</v>
      </c>
      <c r="I441">
        <v>0</v>
      </c>
      <c r="J441" t="s">
        <v>179</v>
      </c>
      <c r="K441" t="s">
        <v>239</v>
      </c>
      <c r="L441" t="s">
        <v>240</v>
      </c>
      <c r="M441" t="s">
        <v>243</v>
      </c>
      <c r="N441" t="s">
        <v>163</v>
      </c>
    </row>
    <row r="442" spans="1:14" ht="14.25" x14ac:dyDescent="0.45">
      <c r="A442" s="1" t="str">
        <f t="shared" si="6"/>
        <v>commercial_elecNor-Ice</v>
      </c>
      <c r="B442" t="s">
        <v>183</v>
      </c>
      <c r="C442" t="s">
        <v>163</v>
      </c>
      <c r="D442" t="s">
        <v>0</v>
      </c>
      <c r="E442" t="s">
        <v>177</v>
      </c>
      <c r="F442" t="s">
        <v>181</v>
      </c>
      <c r="G442">
        <v>0.96925700000000004</v>
      </c>
      <c r="H442">
        <v>0.48916799999999999</v>
      </c>
      <c r="I442">
        <v>0</v>
      </c>
      <c r="J442" t="s">
        <v>179</v>
      </c>
      <c r="K442" t="s">
        <v>239</v>
      </c>
      <c r="L442" t="s">
        <v>240</v>
      </c>
      <c r="M442" t="s">
        <v>241</v>
      </c>
      <c r="N442" t="s">
        <v>241</v>
      </c>
    </row>
    <row r="443" spans="1:14" ht="14.25" x14ac:dyDescent="0.45">
      <c r="A443" s="1" t="str">
        <f t="shared" si="6"/>
        <v>domestic aviationNor-Ice</v>
      </c>
      <c r="B443" t="s">
        <v>194</v>
      </c>
      <c r="C443" t="s">
        <v>163</v>
      </c>
      <c r="D443" t="s">
        <v>134</v>
      </c>
      <c r="E443" t="s">
        <v>242</v>
      </c>
      <c r="F443" t="s">
        <v>178</v>
      </c>
      <c r="G443">
        <v>0.92107600000000001</v>
      </c>
      <c r="H443">
        <v>1.0307999999999999</v>
      </c>
      <c r="I443">
        <v>0</v>
      </c>
      <c r="J443" t="s">
        <v>195</v>
      </c>
      <c r="K443" t="s">
        <v>239</v>
      </c>
      <c r="L443" t="s">
        <v>240</v>
      </c>
      <c r="M443" t="s">
        <v>246</v>
      </c>
      <c r="N443" t="s">
        <v>255</v>
      </c>
    </row>
    <row r="444" spans="1:14" ht="14.25" x14ac:dyDescent="0.45">
      <c r="A444" s="1" t="str">
        <f t="shared" si="6"/>
        <v>domestic shipsNor-Ice</v>
      </c>
      <c r="B444" t="s">
        <v>196</v>
      </c>
      <c r="C444" t="s">
        <v>163</v>
      </c>
      <c r="D444" t="s">
        <v>134</v>
      </c>
      <c r="E444" t="s">
        <v>177</v>
      </c>
      <c r="F444" t="s">
        <v>181</v>
      </c>
      <c r="G444">
        <v>0.85282500000000006</v>
      </c>
      <c r="H444">
        <v>0.79090300000000002</v>
      </c>
      <c r="I444">
        <v>3.1000000000000001E-5</v>
      </c>
      <c r="J444" t="s">
        <v>195</v>
      </c>
      <c r="K444" t="s">
        <v>239</v>
      </c>
      <c r="L444" t="s">
        <v>240</v>
      </c>
      <c r="M444" t="s">
        <v>241</v>
      </c>
      <c r="N444" t="s">
        <v>241</v>
      </c>
    </row>
    <row r="445" spans="1:14" ht="14.25" x14ac:dyDescent="0.45">
      <c r="A445" s="1" t="str">
        <f t="shared" si="6"/>
        <v>international aviationNor-Ice</v>
      </c>
      <c r="B445" t="s">
        <v>197</v>
      </c>
      <c r="C445" t="s">
        <v>163</v>
      </c>
      <c r="D445" t="s">
        <v>134</v>
      </c>
      <c r="E445" t="s">
        <v>177</v>
      </c>
      <c r="F445" t="s">
        <v>180</v>
      </c>
      <c r="G445">
        <v>0.73161399999999999</v>
      </c>
      <c r="H445">
        <v>1.6617280000000001</v>
      </c>
      <c r="I445">
        <v>4.84E-4</v>
      </c>
      <c r="J445" t="s">
        <v>195</v>
      </c>
      <c r="K445" t="s">
        <v>239</v>
      </c>
      <c r="L445" t="s">
        <v>240</v>
      </c>
      <c r="M445" t="s">
        <v>243</v>
      </c>
      <c r="N445" t="s">
        <v>163</v>
      </c>
    </row>
    <row r="446" spans="1:14" ht="14.25" x14ac:dyDescent="0.45">
      <c r="A446" s="1" t="str">
        <f t="shared" si="6"/>
        <v>international shipsNor-Ice</v>
      </c>
      <c r="B446" t="s">
        <v>198</v>
      </c>
      <c r="C446" t="s">
        <v>163</v>
      </c>
      <c r="D446" t="s">
        <v>134</v>
      </c>
      <c r="E446" t="s">
        <v>245</v>
      </c>
      <c r="F446" t="s">
        <v>180</v>
      </c>
      <c r="G446">
        <v>0.75076699999999996</v>
      </c>
      <c r="H446">
        <v>-2.0223309999999999</v>
      </c>
      <c r="I446">
        <v>0</v>
      </c>
      <c r="J446" t="s">
        <v>195</v>
      </c>
      <c r="K446" t="s">
        <v>248</v>
      </c>
      <c r="L446" t="s">
        <v>240</v>
      </c>
      <c r="M446" t="s">
        <v>243</v>
      </c>
      <c r="N446" t="s">
        <v>163</v>
      </c>
    </row>
    <row r="447" spans="1:14" ht="14.25" x14ac:dyDescent="0.45">
      <c r="A447" s="1" t="str">
        <f t="shared" si="6"/>
        <v>iron and steelNor-Ice</v>
      </c>
      <c r="B447" t="s">
        <v>186</v>
      </c>
      <c r="C447" t="s">
        <v>163</v>
      </c>
      <c r="D447" t="s">
        <v>0</v>
      </c>
      <c r="E447" t="s">
        <v>177</v>
      </c>
      <c r="F447" t="s">
        <v>178</v>
      </c>
      <c r="G447">
        <v>0.72649399999999997</v>
      </c>
      <c r="H447">
        <v>-1.2075750000000001</v>
      </c>
      <c r="I447">
        <v>5.2800000000000004E-4</v>
      </c>
      <c r="J447" t="s">
        <v>185</v>
      </c>
      <c r="K447" t="s">
        <v>248</v>
      </c>
      <c r="L447" t="s">
        <v>240</v>
      </c>
      <c r="M447" t="s">
        <v>246</v>
      </c>
      <c r="N447" t="s">
        <v>255</v>
      </c>
    </row>
    <row r="448" spans="1:14" ht="14.25" x14ac:dyDescent="0.45">
      <c r="A448" s="1" t="str">
        <f t="shared" si="6"/>
        <v>non-ferrous metalsNor-Ice</v>
      </c>
      <c r="B448" t="s">
        <v>187</v>
      </c>
      <c r="C448" t="s">
        <v>163</v>
      </c>
      <c r="D448" t="s">
        <v>0</v>
      </c>
      <c r="E448" t="s">
        <v>177</v>
      </c>
      <c r="F448" t="s">
        <v>180</v>
      </c>
      <c r="G448">
        <v>0.96431199999999995</v>
      </c>
      <c r="H448">
        <v>0.76633499999999999</v>
      </c>
      <c r="I448">
        <v>0</v>
      </c>
      <c r="J448" t="s">
        <v>185</v>
      </c>
      <c r="K448" t="s">
        <v>239</v>
      </c>
      <c r="L448" t="s">
        <v>240</v>
      </c>
      <c r="M448" t="s">
        <v>243</v>
      </c>
      <c r="N448" t="s">
        <v>163</v>
      </c>
    </row>
    <row r="449" spans="1:14" ht="14.25" x14ac:dyDescent="0.45">
      <c r="A449" s="1" t="str">
        <f t="shared" si="6"/>
        <v>non-metalsNor-Ice</v>
      </c>
      <c r="B449" t="s">
        <v>188</v>
      </c>
      <c r="C449" t="s">
        <v>163</v>
      </c>
      <c r="D449" t="s">
        <v>132</v>
      </c>
      <c r="E449" t="s">
        <v>242</v>
      </c>
      <c r="F449" t="s">
        <v>180</v>
      </c>
      <c r="G449">
        <v>0.81165900000000002</v>
      </c>
      <c r="H449">
        <v>0.51703699999999997</v>
      </c>
      <c r="I449">
        <v>0</v>
      </c>
      <c r="J449" t="s">
        <v>185</v>
      </c>
      <c r="K449" t="s">
        <v>254</v>
      </c>
      <c r="L449" t="s">
        <v>240</v>
      </c>
      <c r="M449" t="s">
        <v>243</v>
      </c>
      <c r="N449" t="s">
        <v>150</v>
      </c>
    </row>
    <row r="450" spans="1:14" ht="14.25" x14ac:dyDescent="0.45">
      <c r="A450" s="1" t="str">
        <f t="shared" si="6"/>
        <v>other industryNor-Ice</v>
      </c>
      <c r="B450" t="s">
        <v>189</v>
      </c>
      <c r="C450" t="s">
        <v>163</v>
      </c>
      <c r="D450" t="s">
        <v>0</v>
      </c>
      <c r="E450" t="s">
        <v>245</v>
      </c>
      <c r="F450" t="s">
        <v>180</v>
      </c>
      <c r="G450">
        <v>0.85226299999999999</v>
      </c>
      <c r="H450">
        <v>0.37103199999999997</v>
      </c>
      <c r="I450">
        <v>0</v>
      </c>
      <c r="J450" t="s">
        <v>185</v>
      </c>
      <c r="K450" t="s">
        <v>254</v>
      </c>
      <c r="L450" t="s">
        <v>240</v>
      </c>
      <c r="M450" t="s">
        <v>243</v>
      </c>
      <c r="N450" t="s">
        <v>161</v>
      </c>
    </row>
    <row r="451" spans="1:14" ht="14.25" x14ac:dyDescent="0.45">
      <c r="A451" s="1" t="str">
        <f t="shared" ref="A451:A514" si="7">B451&amp;C451</f>
        <v>pulp and paperNor-Ice</v>
      </c>
      <c r="B451" t="s">
        <v>190</v>
      </c>
      <c r="C451" t="s">
        <v>163</v>
      </c>
      <c r="D451" t="s">
        <v>0</v>
      </c>
      <c r="E451" t="s">
        <v>245</v>
      </c>
      <c r="F451" t="s">
        <v>180</v>
      </c>
      <c r="G451">
        <v>0.78461899999999996</v>
      </c>
      <c r="H451">
        <v>-3.3734000000000002</v>
      </c>
      <c r="I451">
        <v>0</v>
      </c>
      <c r="J451" t="s">
        <v>185</v>
      </c>
      <c r="K451" t="s">
        <v>248</v>
      </c>
      <c r="L451" t="s">
        <v>240</v>
      </c>
      <c r="M451" t="s">
        <v>243</v>
      </c>
      <c r="N451" t="s">
        <v>163</v>
      </c>
    </row>
    <row r="452" spans="1:14" ht="14.25" x14ac:dyDescent="0.45">
      <c r="A452" s="1" t="str">
        <f t="shared" si="7"/>
        <v>rail_elecNor-Ice</v>
      </c>
      <c r="B452" t="s">
        <v>199</v>
      </c>
      <c r="C452" t="s">
        <v>163</v>
      </c>
      <c r="D452" t="s">
        <v>0</v>
      </c>
      <c r="E452" t="s">
        <v>177</v>
      </c>
      <c r="F452" t="s">
        <v>181</v>
      </c>
      <c r="G452">
        <v>0.98321499999999995</v>
      </c>
      <c r="H452">
        <v>0.96397900000000003</v>
      </c>
      <c r="I452">
        <v>0</v>
      </c>
      <c r="J452" t="s">
        <v>195</v>
      </c>
      <c r="K452" t="s">
        <v>239</v>
      </c>
      <c r="L452" t="s">
        <v>240</v>
      </c>
      <c r="M452" t="s">
        <v>241</v>
      </c>
      <c r="N452" t="s">
        <v>241</v>
      </c>
    </row>
    <row r="453" spans="1:14" ht="14.25" x14ac:dyDescent="0.45">
      <c r="A453" s="1" t="str">
        <f t="shared" si="7"/>
        <v>residentialNor-Ice</v>
      </c>
      <c r="B453" t="s">
        <v>191</v>
      </c>
      <c r="C453" t="s">
        <v>163</v>
      </c>
      <c r="D453" t="s">
        <v>130</v>
      </c>
      <c r="E453" t="s">
        <v>177</v>
      </c>
      <c r="F453" t="s">
        <v>181</v>
      </c>
      <c r="G453">
        <v>0.95350100000000004</v>
      </c>
      <c r="H453">
        <v>1.19807</v>
      </c>
      <c r="I453">
        <v>0</v>
      </c>
      <c r="J453" t="s">
        <v>192</v>
      </c>
      <c r="K453" t="s">
        <v>239</v>
      </c>
      <c r="L453" t="s">
        <v>240</v>
      </c>
      <c r="M453" t="s">
        <v>241</v>
      </c>
      <c r="N453" t="s">
        <v>241</v>
      </c>
    </row>
    <row r="454" spans="1:14" ht="14.25" x14ac:dyDescent="0.45">
      <c r="A454" s="1" t="str">
        <f t="shared" si="7"/>
        <v>residential_elecNor-Ice</v>
      </c>
      <c r="B454" t="s">
        <v>193</v>
      </c>
      <c r="C454" t="s">
        <v>163</v>
      </c>
      <c r="D454" t="s">
        <v>0</v>
      </c>
      <c r="E454" t="s">
        <v>177</v>
      </c>
      <c r="F454" t="s">
        <v>181</v>
      </c>
      <c r="G454">
        <v>0.97482199999999997</v>
      </c>
      <c r="H454">
        <v>0.78516699999999995</v>
      </c>
      <c r="I454">
        <v>0</v>
      </c>
      <c r="J454" t="s">
        <v>192</v>
      </c>
      <c r="K454" t="s">
        <v>239</v>
      </c>
      <c r="L454" t="s">
        <v>240</v>
      </c>
      <c r="M454" t="s">
        <v>241</v>
      </c>
      <c r="N454" t="s">
        <v>241</v>
      </c>
    </row>
    <row r="455" spans="1:14" ht="14.25" x14ac:dyDescent="0.45">
      <c r="A455" s="1" t="str">
        <f t="shared" si="7"/>
        <v>roadNor-Ice</v>
      </c>
      <c r="B455" t="s">
        <v>200</v>
      </c>
      <c r="C455" t="s">
        <v>163</v>
      </c>
      <c r="D455" t="s">
        <v>0</v>
      </c>
      <c r="E455" t="s">
        <v>242</v>
      </c>
      <c r="F455" t="s">
        <v>180</v>
      </c>
      <c r="G455">
        <v>0.89222800000000002</v>
      </c>
      <c r="H455">
        <v>0.41667199999999999</v>
      </c>
      <c r="I455">
        <v>0</v>
      </c>
      <c r="J455" t="s">
        <v>195</v>
      </c>
      <c r="K455" t="s">
        <v>239</v>
      </c>
      <c r="L455" t="s">
        <v>240</v>
      </c>
      <c r="M455" t="s">
        <v>243</v>
      </c>
      <c r="N455" t="s">
        <v>163</v>
      </c>
    </row>
    <row r="456" spans="1:14" ht="14.25" x14ac:dyDescent="0.45">
      <c r="A456" s="1" t="str">
        <f t="shared" si="7"/>
        <v>road_dieselNor-Ice</v>
      </c>
      <c r="B456" t="s">
        <v>201</v>
      </c>
      <c r="C456" t="s">
        <v>163</v>
      </c>
      <c r="D456" t="s">
        <v>134</v>
      </c>
      <c r="E456" t="s">
        <v>242</v>
      </c>
      <c r="F456" t="s">
        <v>180</v>
      </c>
      <c r="G456">
        <v>0.88436599999999999</v>
      </c>
      <c r="H456">
        <v>1.6364019999999999</v>
      </c>
      <c r="I456">
        <v>0</v>
      </c>
      <c r="J456" t="s">
        <v>195</v>
      </c>
      <c r="K456" t="s">
        <v>239</v>
      </c>
      <c r="L456" t="s">
        <v>240</v>
      </c>
      <c r="M456" t="s">
        <v>243</v>
      </c>
      <c r="N456" t="s">
        <v>163</v>
      </c>
    </row>
    <row r="457" spans="1:14" ht="14.25" x14ac:dyDescent="0.45">
      <c r="A457" s="1" t="str">
        <f t="shared" si="7"/>
        <v>road_gasolineNor-Ice</v>
      </c>
      <c r="B457" t="s">
        <v>202</v>
      </c>
      <c r="C457" t="s">
        <v>163</v>
      </c>
      <c r="D457" t="s">
        <v>0</v>
      </c>
      <c r="E457" t="s">
        <v>177</v>
      </c>
      <c r="F457" t="s">
        <v>180</v>
      </c>
      <c r="G457">
        <v>0.98428099999999996</v>
      </c>
      <c r="H457">
        <v>-3.2115749999999998</v>
      </c>
      <c r="I457">
        <v>0</v>
      </c>
      <c r="J457" t="s">
        <v>195</v>
      </c>
      <c r="K457" t="s">
        <v>248</v>
      </c>
      <c r="L457" t="s">
        <v>240</v>
      </c>
      <c r="M457" t="s">
        <v>243</v>
      </c>
      <c r="N457" t="s">
        <v>163</v>
      </c>
    </row>
    <row r="458" spans="1:14" ht="14.25" x14ac:dyDescent="0.45">
      <c r="A458" s="1" t="str">
        <f t="shared" si="7"/>
        <v>agricultureRussia</v>
      </c>
      <c r="B458" t="s">
        <v>176</v>
      </c>
      <c r="C458" t="s">
        <v>96</v>
      </c>
      <c r="D458" t="s">
        <v>3</v>
      </c>
      <c r="E458" t="s">
        <v>177</v>
      </c>
      <c r="F458" t="s">
        <v>181</v>
      </c>
      <c r="G458">
        <v>0.95137499999999997</v>
      </c>
      <c r="H458">
        <v>1.309258</v>
      </c>
      <c r="I458">
        <v>0</v>
      </c>
      <c r="J458" t="s">
        <v>179</v>
      </c>
      <c r="K458" t="s">
        <v>239</v>
      </c>
      <c r="L458" t="s">
        <v>240</v>
      </c>
      <c r="M458" t="s">
        <v>241</v>
      </c>
      <c r="N458" t="s">
        <v>241</v>
      </c>
    </row>
    <row r="459" spans="1:14" ht="14.25" x14ac:dyDescent="0.45">
      <c r="A459" s="1" t="str">
        <f t="shared" si="7"/>
        <v>chemicalRussia</v>
      </c>
      <c r="B459" t="s">
        <v>184</v>
      </c>
      <c r="C459" t="s">
        <v>96</v>
      </c>
      <c r="D459" t="s">
        <v>0</v>
      </c>
      <c r="E459" t="s">
        <v>245</v>
      </c>
      <c r="F459" t="s">
        <v>178</v>
      </c>
      <c r="G459">
        <v>0.87236400000000003</v>
      </c>
      <c r="H459">
        <v>0.64672600000000002</v>
      </c>
      <c r="I459">
        <v>0</v>
      </c>
      <c r="J459" t="s">
        <v>185</v>
      </c>
      <c r="K459" t="s">
        <v>239</v>
      </c>
      <c r="L459" t="s">
        <v>240</v>
      </c>
      <c r="M459" t="s">
        <v>246</v>
      </c>
      <c r="N459" t="s">
        <v>252</v>
      </c>
    </row>
    <row r="460" spans="1:14" ht="14.25" x14ac:dyDescent="0.45">
      <c r="A460" s="1" t="str">
        <f t="shared" si="7"/>
        <v>commercialRussia</v>
      </c>
      <c r="B460" t="s">
        <v>182</v>
      </c>
      <c r="C460" t="s">
        <v>96</v>
      </c>
      <c r="D460" t="s">
        <v>134</v>
      </c>
      <c r="E460" t="s">
        <v>245</v>
      </c>
      <c r="F460" t="s">
        <v>178</v>
      </c>
      <c r="G460">
        <v>0.87450700000000003</v>
      </c>
      <c r="H460">
        <v>1.0784050000000001</v>
      </c>
      <c r="I460">
        <v>0</v>
      </c>
      <c r="J460" t="s">
        <v>179</v>
      </c>
      <c r="K460" t="s">
        <v>239</v>
      </c>
      <c r="L460" t="s">
        <v>240</v>
      </c>
      <c r="M460" t="s">
        <v>246</v>
      </c>
      <c r="N460" t="s">
        <v>252</v>
      </c>
    </row>
    <row r="461" spans="1:14" ht="14.25" x14ac:dyDescent="0.45">
      <c r="A461" s="1" t="str">
        <f t="shared" si="7"/>
        <v>commercial_elecRussia</v>
      </c>
      <c r="B461" t="s">
        <v>183</v>
      </c>
      <c r="C461" t="s">
        <v>96</v>
      </c>
      <c r="D461" t="s">
        <v>0</v>
      </c>
      <c r="E461" t="s">
        <v>245</v>
      </c>
      <c r="F461" t="s">
        <v>180</v>
      </c>
      <c r="G461">
        <v>0.89718699999999996</v>
      </c>
      <c r="H461">
        <v>1.753744</v>
      </c>
      <c r="I461">
        <v>0</v>
      </c>
      <c r="J461" t="s">
        <v>179</v>
      </c>
      <c r="K461" t="s">
        <v>239</v>
      </c>
      <c r="L461" t="s">
        <v>240</v>
      </c>
      <c r="M461" t="s">
        <v>243</v>
      </c>
      <c r="N461" t="s">
        <v>96</v>
      </c>
    </row>
    <row r="462" spans="1:14" ht="14.25" x14ac:dyDescent="0.45">
      <c r="A462" s="1" t="str">
        <f t="shared" si="7"/>
        <v>domestic aviationRussia</v>
      </c>
      <c r="B462" t="s">
        <v>194</v>
      </c>
      <c r="C462" t="s">
        <v>96</v>
      </c>
      <c r="D462" t="s">
        <v>0</v>
      </c>
      <c r="E462" t="s">
        <v>177</v>
      </c>
      <c r="F462" t="s">
        <v>181</v>
      </c>
      <c r="G462">
        <v>0.58938000000000001</v>
      </c>
      <c r="H462">
        <v>0.75036700000000001</v>
      </c>
      <c r="I462">
        <v>3.5200000000000001E-3</v>
      </c>
      <c r="J462" t="s">
        <v>195</v>
      </c>
      <c r="K462" t="s">
        <v>239</v>
      </c>
      <c r="L462" t="s">
        <v>244</v>
      </c>
      <c r="M462" t="s">
        <v>241</v>
      </c>
      <c r="N462" t="s">
        <v>241</v>
      </c>
    </row>
    <row r="463" spans="1:14" ht="14.25" x14ac:dyDescent="0.45">
      <c r="A463" s="1" t="str">
        <f t="shared" si="7"/>
        <v>domestic shipsRussia</v>
      </c>
      <c r="B463" t="s">
        <v>196</v>
      </c>
      <c r="C463" t="s">
        <v>96</v>
      </c>
      <c r="D463" t="s">
        <v>134</v>
      </c>
      <c r="E463" t="s">
        <v>177</v>
      </c>
      <c r="F463" t="s">
        <v>181</v>
      </c>
      <c r="G463">
        <v>0.85282500000000006</v>
      </c>
      <c r="H463">
        <v>0.79090300000000002</v>
      </c>
      <c r="I463">
        <v>3.1000000000000001E-5</v>
      </c>
      <c r="J463" t="s">
        <v>195</v>
      </c>
      <c r="K463" t="s">
        <v>239</v>
      </c>
      <c r="L463" t="s">
        <v>240</v>
      </c>
      <c r="M463" t="s">
        <v>241</v>
      </c>
      <c r="N463" t="s">
        <v>241</v>
      </c>
    </row>
    <row r="464" spans="1:14" ht="14.25" x14ac:dyDescent="0.45">
      <c r="A464" s="1" t="str">
        <f t="shared" si="7"/>
        <v>international aviationRussia</v>
      </c>
      <c r="B464" t="s">
        <v>197</v>
      </c>
      <c r="C464" t="s">
        <v>96</v>
      </c>
      <c r="D464" t="s">
        <v>134</v>
      </c>
      <c r="E464" t="s">
        <v>245</v>
      </c>
      <c r="F464" t="s">
        <v>178</v>
      </c>
      <c r="G464">
        <v>0.94034399999999996</v>
      </c>
      <c r="H464">
        <v>0.77191799999999999</v>
      </c>
      <c r="I464">
        <v>0</v>
      </c>
      <c r="J464" t="s">
        <v>195</v>
      </c>
      <c r="K464" t="s">
        <v>239</v>
      </c>
      <c r="L464" t="s">
        <v>240</v>
      </c>
      <c r="M464" t="s">
        <v>246</v>
      </c>
      <c r="N464" t="s">
        <v>252</v>
      </c>
    </row>
    <row r="465" spans="1:14" ht="14.25" x14ac:dyDescent="0.45">
      <c r="A465" s="1" t="str">
        <f t="shared" si="7"/>
        <v>international shipsRussia</v>
      </c>
      <c r="B465" t="s">
        <v>198</v>
      </c>
      <c r="C465" t="s">
        <v>96</v>
      </c>
      <c r="D465" t="s">
        <v>134</v>
      </c>
      <c r="E465" t="s">
        <v>245</v>
      </c>
      <c r="F465" t="s">
        <v>178</v>
      </c>
      <c r="G465">
        <v>0.83365500000000003</v>
      </c>
      <c r="H465">
        <v>1.3249550000000001</v>
      </c>
      <c r="I465">
        <v>0</v>
      </c>
      <c r="J465" t="s">
        <v>195</v>
      </c>
      <c r="K465" t="s">
        <v>239</v>
      </c>
      <c r="L465" t="s">
        <v>240</v>
      </c>
      <c r="M465" t="s">
        <v>246</v>
      </c>
      <c r="N465" t="s">
        <v>252</v>
      </c>
    </row>
    <row r="466" spans="1:14" ht="14.25" x14ac:dyDescent="0.45">
      <c r="A466" s="1" t="str">
        <f t="shared" si="7"/>
        <v>iron and steelRussia</v>
      </c>
      <c r="B466" t="s">
        <v>186</v>
      </c>
      <c r="C466" t="s">
        <v>96</v>
      </c>
      <c r="D466" t="s">
        <v>132</v>
      </c>
      <c r="E466" t="s">
        <v>177</v>
      </c>
      <c r="F466" t="s">
        <v>180</v>
      </c>
      <c r="G466">
        <v>0.71059499999999998</v>
      </c>
      <c r="H466">
        <v>0.98124400000000001</v>
      </c>
      <c r="I466">
        <v>6.8599999999999998E-4</v>
      </c>
      <c r="J466" t="s">
        <v>185</v>
      </c>
      <c r="K466" t="s">
        <v>239</v>
      </c>
      <c r="L466" t="s">
        <v>240</v>
      </c>
      <c r="M466" t="s">
        <v>243</v>
      </c>
      <c r="N466" t="s">
        <v>96</v>
      </c>
    </row>
    <row r="467" spans="1:14" ht="14.25" x14ac:dyDescent="0.45">
      <c r="A467" s="1" t="str">
        <f t="shared" si="7"/>
        <v>non-ferrous metalsRussia</v>
      </c>
      <c r="B467" t="s">
        <v>187</v>
      </c>
      <c r="C467" t="s">
        <v>96</v>
      </c>
      <c r="D467" t="s">
        <v>0</v>
      </c>
      <c r="E467" t="s">
        <v>245</v>
      </c>
      <c r="F467" t="s">
        <v>180</v>
      </c>
      <c r="G467">
        <v>0.78293400000000002</v>
      </c>
      <c r="H467">
        <v>-1.625275</v>
      </c>
      <c r="I467">
        <v>0</v>
      </c>
      <c r="J467" t="s">
        <v>185</v>
      </c>
      <c r="K467" t="s">
        <v>248</v>
      </c>
      <c r="L467" t="s">
        <v>240</v>
      </c>
      <c r="M467" t="s">
        <v>243</v>
      </c>
      <c r="N467" t="s">
        <v>96</v>
      </c>
    </row>
    <row r="468" spans="1:14" ht="14.25" x14ac:dyDescent="0.45">
      <c r="A468" s="1" t="str">
        <f t="shared" si="7"/>
        <v>non-metalsRussia</v>
      </c>
      <c r="B468" t="s">
        <v>188</v>
      </c>
      <c r="C468" t="s">
        <v>96</v>
      </c>
      <c r="D468" t="s">
        <v>0</v>
      </c>
      <c r="E468" t="s">
        <v>245</v>
      </c>
      <c r="F468" t="s">
        <v>178</v>
      </c>
      <c r="G468">
        <v>0.92919600000000002</v>
      </c>
      <c r="H468">
        <v>1.1280300000000001</v>
      </c>
      <c r="I468">
        <v>0</v>
      </c>
      <c r="J468" t="s">
        <v>185</v>
      </c>
      <c r="K468" t="s">
        <v>239</v>
      </c>
      <c r="L468" t="s">
        <v>240</v>
      </c>
      <c r="M468" t="s">
        <v>246</v>
      </c>
      <c r="N468" t="s">
        <v>252</v>
      </c>
    </row>
    <row r="469" spans="1:14" ht="14.25" x14ac:dyDescent="0.45">
      <c r="A469" s="1" t="str">
        <f t="shared" si="7"/>
        <v>other industryRussia</v>
      </c>
      <c r="B469" t="s">
        <v>189</v>
      </c>
      <c r="C469" t="s">
        <v>96</v>
      </c>
      <c r="D469" t="s">
        <v>132</v>
      </c>
      <c r="E469" t="s">
        <v>245</v>
      </c>
      <c r="F469" t="s">
        <v>178</v>
      </c>
      <c r="G469">
        <v>0.83629699999999996</v>
      </c>
      <c r="H469">
        <v>-1.7314970000000001</v>
      </c>
      <c r="I469">
        <v>0</v>
      </c>
      <c r="J469" t="s">
        <v>185</v>
      </c>
      <c r="K469" t="s">
        <v>248</v>
      </c>
      <c r="L469" t="s">
        <v>240</v>
      </c>
      <c r="M469" t="s">
        <v>246</v>
      </c>
      <c r="N469" t="s">
        <v>252</v>
      </c>
    </row>
    <row r="470" spans="1:14" ht="14.25" x14ac:dyDescent="0.45">
      <c r="A470" s="1" t="str">
        <f t="shared" si="7"/>
        <v>pulp and paperRussia</v>
      </c>
      <c r="B470" t="s">
        <v>190</v>
      </c>
      <c r="C470" t="s">
        <v>96</v>
      </c>
      <c r="D470" t="s">
        <v>132</v>
      </c>
      <c r="E470" t="s">
        <v>245</v>
      </c>
      <c r="F470" t="s">
        <v>180</v>
      </c>
      <c r="G470">
        <v>0.78597399999999995</v>
      </c>
      <c r="H470">
        <v>5.1258350000000004</v>
      </c>
      <c r="I470">
        <v>0</v>
      </c>
      <c r="J470" t="s">
        <v>185</v>
      </c>
      <c r="K470" t="s">
        <v>248</v>
      </c>
      <c r="L470" t="s">
        <v>240</v>
      </c>
      <c r="M470" t="s">
        <v>243</v>
      </c>
      <c r="N470" t="s">
        <v>96</v>
      </c>
    </row>
    <row r="471" spans="1:14" ht="14.25" x14ac:dyDescent="0.45">
      <c r="A471" s="1" t="str">
        <f t="shared" si="7"/>
        <v>rail_elecRussia</v>
      </c>
      <c r="B471" t="s">
        <v>199</v>
      </c>
      <c r="C471" t="s">
        <v>96</v>
      </c>
      <c r="D471" t="s">
        <v>134</v>
      </c>
      <c r="E471" t="s">
        <v>245</v>
      </c>
      <c r="F471" t="s">
        <v>180</v>
      </c>
      <c r="G471">
        <v>0.85943700000000001</v>
      </c>
      <c r="H471">
        <v>0.55967900000000004</v>
      </c>
      <c r="I471">
        <v>0</v>
      </c>
      <c r="J471" t="s">
        <v>195</v>
      </c>
      <c r="K471" t="s">
        <v>239</v>
      </c>
      <c r="L471" t="s">
        <v>240</v>
      </c>
      <c r="M471" t="s">
        <v>243</v>
      </c>
      <c r="N471" t="s">
        <v>96</v>
      </c>
    </row>
    <row r="472" spans="1:14" ht="14.25" x14ac:dyDescent="0.45">
      <c r="A472" s="1" t="str">
        <f t="shared" si="7"/>
        <v>residentialRussia</v>
      </c>
      <c r="B472" t="s">
        <v>191</v>
      </c>
      <c r="C472" t="s">
        <v>96</v>
      </c>
      <c r="D472" t="s">
        <v>130</v>
      </c>
      <c r="E472" t="s">
        <v>177</v>
      </c>
      <c r="F472" t="s">
        <v>181</v>
      </c>
      <c r="G472">
        <v>0.95350100000000004</v>
      </c>
      <c r="H472">
        <v>1.19807</v>
      </c>
      <c r="I472">
        <v>0</v>
      </c>
      <c r="J472" t="s">
        <v>192</v>
      </c>
      <c r="K472" t="s">
        <v>239</v>
      </c>
      <c r="L472" t="s">
        <v>240</v>
      </c>
      <c r="M472" t="s">
        <v>241</v>
      </c>
      <c r="N472" t="s">
        <v>241</v>
      </c>
    </row>
    <row r="473" spans="1:14" ht="14.25" x14ac:dyDescent="0.45">
      <c r="A473" s="1" t="str">
        <f t="shared" si="7"/>
        <v>residential_elecRussia</v>
      </c>
      <c r="B473" t="s">
        <v>193</v>
      </c>
      <c r="C473" t="s">
        <v>96</v>
      </c>
      <c r="D473" t="s">
        <v>130</v>
      </c>
      <c r="E473" t="s">
        <v>177</v>
      </c>
      <c r="F473" t="s">
        <v>178</v>
      </c>
      <c r="G473">
        <v>0.92453200000000002</v>
      </c>
      <c r="H473">
        <v>0.99033199999999999</v>
      </c>
      <c r="I473">
        <v>9.9999999999999995E-7</v>
      </c>
      <c r="J473" t="s">
        <v>192</v>
      </c>
      <c r="K473" t="s">
        <v>239</v>
      </c>
      <c r="L473" t="s">
        <v>240</v>
      </c>
      <c r="M473" t="s">
        <v>246</v>
      </c>
      <c r="N473" t="s">
        <v>252</v>
      </c>
    </row>
    <row r="474" spans="1:14" ht="14.25" x14ac:dyDescent="0.45">
      <c r="A474" s="1" t="str">
        <f t="shared" si="7"/>
        <v>roadRussia</v>
      </c>
      <c r="B474" t="s">
        <v>200</v>
      </c>
      <c r="C474" t="s">
        <v>96</v>
      </c>
      <c r="D474" t="s">
        <v>130</v>
      </c>
      <c r="E474" t="s">
        <v>177</v>
      </c>
      <c r="F474" t="s">
        <v>180</v>
      </c>
      <c r="G474">
        <v>0.63375000000000004</v>
      </c>
      <c r="H474">
        <v>0.96077599999999996</v>
      </c>
      <c r="I474">
        <v>2.055E-3</v>
      </c>
      <c r="J474" t="s">
        <v>195</v>
      </c>
      <c r="K474" t="s">
        <v>239</v>
      </c>
      <c r="L474" t="s">
        <v>244</v>
      </c>
      <c r="M474" t="s">
        <v>243</v>
      </c>
      <c r="N474" t="s">
        <v>96</v>
      </c>
    </row>
    <row r="475" spans="1:14" ht="14.25" x14ac:dyDescent="0.45">
      <c r="A475" s="1" t="str">
        <f t="shared" si="7"/>
        <v>road_dieselRussia</v>
      </c>
      <c r="B475" t="s">
        <v>201</v>
      </c>
      <c r="C475" t="s">
        <v>96</v>
      </c>
      <c r="D475" t="s">
        <v>130</v>
      </c>
      <c r="E475" t="s">
        <v>177</v>
      </c>
      <c r="F475" t="s">
        <v>178</v>
      </c>
      <c r="G475">
        <v>0.95342099999999996</v>
      </c>
      <c r="H475">
        <v>1.659152</v>
      </c>
      <c r="I475">
        <v>0</v>
      </c>
      <c r="J475" t="s">
        <v>195</v>
      </c>
      <c r="K475" t="s">
        <v>239</v>
      </c>
      <c r="L475" t="s">
        <v>240</v>
      </c>
      <c r="M475" t="s">
        <v>246</v>
      </c>
      <c r="N475" t="s">
        <v>252</v>
      </c>
    </row>
    <row r="476" spans="1:14" ht="14.25" x14ac:dyDescent="0.45">
      <c r="A476" s="1" t="str">
        <f t="shared" si="7"/>
        <v>road_gasolineRussia</v>
      </c>
      <c r="B476" t="s">
        <v>202</v>
      </c>
      <c r="C476" t="s">
        <v>96</v>
      </c>
      <c r="D476" t="s">
        <v>0</v>
      </c>
      <c r="E476" t="s">
        <v>245</v>
      </c>
      <c r="F476" t="s">
        <v>180</v>
      </c>
      <c r="G476">
        <v>0.90976599999999996</v>
      </c>
      <c r="H476">
        <v>0.68155299999999996</v>
      </c>
      <c r="I476">
        <v>0</v>
      </c>
      <c r="J476" t="s">
        <v>195</v>
      </c>
      <c r="K476" t="s">
        <v>239</v>
      </c>
      <c r="L476" t="s">
        <v>240</v>
      </c>
      <c r="M476" t="s">
        <v>243</v>
      </c>
      <c r="N476" t="s">
        <v>96</v>
      </c>
    </row>
    <row r="477" spans="1:14" ht="14.25" x14ac:dyDescent="0.45">
      <c r="A477" s="1" t="str">
        <f t="shared" si="7"/>
        <v>agricultureSaudiArabia</v>
      </c>
      <c r="B477" t="s">
        <v>176</v>
      </c>
      <c r="C477" t="s">
        <v>164</v>
      </c>
      <c r="D477" t="s">
        <v>3</v>
      </c>
      <c r="E477" t="s">
        <v>177</v>
      </c>
      <c r="F477" t="s">
        <v>180</v>
      </c>
      <c r="G477">
        <v>0.78455399999999997</v>
      </c>
      <c r="H477">
        <v>1.400452</v>
      </c>
      <c r="I477">
        <v>1.76E-4</v>
      </c>
      <c r="J477" t="s">
        <v>179</v>
      </c>
      <c r="K477" t="s">
        <v>239</v>
      </c>
      <c r="L477" t="s">
        <v>240</v>
      </c>
      <c r="M477" t="s">
        <v>243</v>
      </c>
      <c r="N477" t="s">
        <v>164</v>
      </c>
    </row>
    <row r="478" spans="1:14" ht="14.25" x14ac:dyDescent="0.45">
      <c r="A478" s="1" t="str">
        <f t="shared" si="7"/>
        <v>chemicalSaudiArabia</v>
      </c>
      <c r="B478" t="s">
        <v>184</v>
      </c>
      <c r="C478" t="s">
        <v>164</v>
      </c>
      <c r="D478" t="s">
        <v>0</v>
      </c>
      <c r="E478" t="s">
        <v>177</v>
      </c>
      <c r="F478" t="s">
        <v>180</v>
      </c>
      <c r="G478">
        <v>0.75319000000000003</v>
      </c>
      <c r="H478">
        <v>0.47178700000000001</v>
      </c>
      <c r="I478">
        <v>3.28E-4</v>
      </c>
      <c r="J478" t="s">
        <v>185</v>
      </c>
      <c r="K478" t="s">
        <v>239</v>
      </c>
      <c r="L478" t="s">
        <v>240</v>
      </c>
      <c r="M478" t="s">
        <v>243</v>
      </c>
      <c r="N478" t="s">
        <v>164</v>
      </c>
    </row>
    <row r="479" spans="1:14" ht="14.25" x14ac:dyDescent="0.45">
      <c r="A479" s="1" t="str">
        <f t="shared" si="7"/>
        <v>commercialSaudiArabia</v>
      </c>
      <c r="B479" t="s">
        <v>182</v>
      </c>
      <c r="C479" t="s">
        <v>164</v>
      </c>
      <c r="D479" t="s">
        <v>0</v>
      </c>
      <c r="E479" t="s">
        <v>177</v>
      </c>
      <c r="F479" t="s">
        <v>180</v>
      </c>
      <c r="G479">
        <v>0.84691399999999994</v>
      </c>
      <c r="H479">
        <v>2.033604</v>
      </c>
      <c r="I479">
        <v>3.6999999999999998E-5</v>
      </c>
      <c r="J479" t="s">
        <v>179</v>
      </c>
      <c r="K479" t="s">
        <v>249</v>
      </c>
      <c r="L479" t="s">
        <v>240</v>
      </c>
      <c r="M479" t="s">
        <v>243</v>
      </c>
      <c r="N479" t="s">
        <v>164</v>
      </c>
    </row>
    <row r="480" spans="1:14" ht="14.25" x14ac:dyDescent="0.45">
      <c r="A480" s="1" t="str">
        <f t="shared" si="7"/>
        <v>commercial_elecSaudiArabia</v>
      </c>
      <c r="B480" t="s">
        <v>183</v>
      </c>
      <c r="C480" t="s">
        <v>164</v>
      </c>
      <c r="D480" t="s">
        <v>0</v>
      </c>
      <c r="E480" t="s">
        <v>177</v>
      </c>
      <c r="F480" t="s">
        <v>180</v>
      </c>
      <c r="G480">
        <v>0.84691399999999994</v>
      </c>
      <c r="H480">
        <v>2.033604</v>
      </c>
      <c r="I480">
        <v>3.6999999999999998E-5</v>
      </c>
      <c r="J480" t="s">
        <v>179</v>
      </c>
      <c r="K480" t="s">
        <v>249</v>
      </c>
      <c r="L480" t="s">
        <v>240</v>
      </c>
      <c r="M480" t="s">
        <v>243</v>
      </c>
      <c r="N480" t="s">
        <v>164</v>
      </c>
    </row>
    <row r="481" spans="1:14" ht="14.25" x14ac:dyDescent="0.45">
      <c r="A481" s="1" t="str">
        <f t="shared" si="7"/>
        <v>domestic aviationSaudiArabia</v>
      </c>
      <c r="B481" t="s">
        <v>194</v>
      </c>
      <c r="C481" t="s">
        <v>164</v>
      </c>
      <c r="D481" t="s">
        <v>134</v>
      </c>
      <c r="E481" t="s">
        <v>177</v>
      </c>
      <c r="F481" t="s">
        <v>180</v>
      </c>
      <c r="G481">
        <v>0.92435400000000001</v>
      </c>
      <c r="H481">
        <v>0.43829200000000001</v>
      </c>
      <c r="I481">
        <v>9.9999999999999995E-7</v>
      </c>
      <c r="J481" t="s">
        <v>195</v>
      </c>
      <c r="K481" t="s">
        <v>239</v>
      </c>
      <c r="L481" t="s">
        <v>240</v>
      </c>
      <c r="M481" t="s">
        <v>243</v>
      </c>
      <c r="N481" t="s">
        <v>164</v>
      </c>
    </row>
    <row r="482" spans="1:14" ht="14.25" x14ac:dyDescent="0.45">
      <c r="A482" s="1" t="str">
        <f t="shared" si="7"/>
        <v>domestic shipsSaudiArabia</v>
      </c>
      <c r="B482" t="s">
        <v>196</v>
      </c>
      <c r="C482" t="s">
        <v>164</v>
      </c>
      <c r="D482" t="s">
        <v>134</v>
      </c>
      <c r="E482" t="s">
        <v>177</v>
      </c>
      <c r="F482" t="s">
        <v>181</v>
      </c>
      <c r="G482">
        <v>0.85282500000000006</v>
      </c>
      <c r="H482">
        <v>0.79090300000000002</v>
      </c>
      <c r="I482">
        <v>3.1000000000000001E-5</v>
      </c>
      <c r="J482" t="s">
        <v>195</v>
      </c>
      <c r="K482" t="s">
        <v>239</v>
      </c>
      <c r="L482" t="s">
        <v>240</v>
      </c>
      <c r="M482" t="s">
        <v>241</v>
      </c>
      <c r="N482" t="s">
        <v>241</v>
      </c>
    </row>
    <row r="483" spans="1:14" ht="14.25" x14ac:dyDescent="0.45">
      <c r="A483" s="1" t="str">
        <f t="shared" si="7"/>
        <v>international aviationSaudiArabia</v>
      </c>
      <c r="B483" t="s">
        <v>197</v>
      </c>
      <c r="C483" t="s">
        <v>164</v>
      </c>
      <c r="D483" t="s">
        <v>0</v>
      </c>
      <c r="E483" t="s">
        <v>245</v>
      </c>
      <c r="F483" t="s">
        <v>178</v>
      </c>
      <c r="G483">
        <v>0.90072099999999999</v>
      </c>
      <c r="H483">
        <v>0.87702400000000003</v>
      </c>
      <c r="I483">
        <v>0</v>
      </c>
      <c r="J483" t="s">
        <v>195</v>
      </c>
      <c r="K483" t="s">
        <v>239</v>
      </c>
      <c r="L483" t="s">
        <v>240</v>
      </c>
      <c r="M483" t="s">
        <v>246</v>
      </c>
      <c r="N483" t="s">
        <v>247</v>
      </c>
    </row>
    <row r="484" spans="1:14" ht="14.25" x14ac:dyDescent="0.45">
      <c r="A484" s="1" t="str">
        <f t="shared" si="7"/>
        <v>international shipsSaudiArabia</v>
      </c>
      <c r="B484" t="s">
        <v>198</v>
      </c>
      <c r="C484" t="s">
        <v>164</v>
      </c>
      <c r="D484" t="s">
        <v>0</v>
      </c>
      <c r="E484" t="s">
        <v>245</v>
      </c>
      <c r="F484" t="s">
        <v>180</v>
      </c>
      <c r="G484">
        <v>0.90870899999999999</v>
      </c>
      <c r="H484">
        <v>0.70507600000000004</v>
      </c>
      <c r="I484">
        <v>0</v>
      </c>
      <c r="J484" t="s">
        <v>195</v>
      </c>
      <c r="K484" t="s">
        <v>239</v>
      </c>
      <c r="L484" t="s">
        <v>240</v>
      </c>
      <c r="M484" t="s">
        <v>243</v>
      </c>
      <c r="N484" t="s">
        <v>164</v>
      </c>
    </row>
    <row r="485" spans="1:14" ht="14.25" x14ac:dyDescent="0.45">
      <c r="A485" s="1" t="str">
        <f t="shared" si="7"/>
        <v>iron and steelSaudiArabia</v>
      </c>
      <c r="B485" t="s">
        <v>186</v>
      </c>
      <c r="C485" t="s">
        <v>164</v>
      </c>
      <c r="D485" t="s">
        <v>0</v>
      </c>
      <c r="E485" t="s">
        <v>177</v>
      </c>
      <c r="F485" t="s">
        <v>178</v>
      </c>
      <c r="G485">
        <v>0.94211400000000001</v>
      </c>
      <c r="H485">
        <v>3.4208120000000002</v>
      </c>
      <c r="I485">
        <v>0</v>
      </c>
      <c r="J485" t="s">
        <v>185</v>
      </c>
      <c r="K485" t="s">
        <v>248</v>
      </c>
      <c r="L485" t="s">
        <v>240</v>
      </c>
      <c r="M485" t="s">
        <v>246</v>
      </c>
      <c r="N485" t="s">
        <v>247</v>
      </c>
    </row>
    <row r="486" spans="1:14" ht="14.25" x14ac:dyDescent="0.45">
      <c r="A486" s="1" t="str">
        <f t="shared" si="7"/>
        <v>non-ferrous metalsSaudiArabia</v>
      </c>
      <c r="B486" t="s">
        <v>187</v>
      </c>
      <c r="C486" t="s">
        <v>164</v>
      </c>
      <c r="D486" t="s">
        <v>132</v>
      </c>
      <c r="E486" t="s">
        <v>177</v>
      </c>
      <c r="F486" t="s">
        <v>181</v>
      </c>
      <c r="G486">
        <v>0.916709</v>
      </c>
      <c r="H486">
        <v>1.1788970000000001</v>
      </c>
      <c r="I486">
        <v>1.9999999999999999E-6</v>
      </c>
      <c r="J486" t="s">
        <v>185</v>
      </c>
      <c r="K486" t="s">
        <v>239</v>
      </c>
      <c r="L486" t="s">
        <v>240</v>
      </c>
      <c r="M486" t="s">
        <v>241</v>
      </c>
      <c r="N486" t="s">
        <v>241</v>
      </c>
    </row>
    <row r="487" spans="1:14" ht="14.25" x14ac:dyDescent="0.45">
      <c r="A487" s="1" t="str">
        <f t="shared" si="7"/>
        <v>non-metalsSaudiArabia</v>
      </c>
      <c r="B487" t="s">
        <v>188</v>
      </c>
      <c r="C487" t="s">
        <v>164</v>
      </c>
      <c r="D487" t="s">
        <v>132</v>
      </c>
      <c r="E487" t="s">
        <v>245</v>
      </c>
      <c r="F487" t="s">
        <v>178</v>
      </c>
      <c r="G487">
        <v>0.88931000000000004</v>
      </c>
      <c r="H487">
        <v>1.2676419999999999</v>
      </c>
      <c r="I487">
        <v>0</v>
      </c>
      <c r="J487" t="s">
        <v>185</v>
      </c>
      <c r="K487" t="s">
        <v>239</v>
      </c>
      <c r="L487" t="s">
        <v>240</v>
      </c>
      <c r="M487" t="s">
        <v>246</v>
      </c>
      <c r="N487" t="s">
        <v>247</v>
      </c>
    </row>
    <row r="488" spans="1:14" ht="14.25" x14ac:dyDescent="0.45">
      <c r="A488" s="1" t="str">
        <f t="shared" si="7"/>
        <v>other industrySaudiArabia</v>
      </c>
      <c r="B488" t="s">
        <v>189</v>
      </c>
      <c r="C488" t="s">
        <v>164</v>
      </c>
      <c r="D488" t="s">
        <v>0</v>
      </c>
      <c r="E488" t="s">
        <v>245</v>
      </c>
      <c r="F488" t="s">
        <v>180</v>
      </c>
      <c r="G488">
        <v>0.76278100000000004</v>
      </c>
      <c r="H488">
        <v>0.98859699999999995</v>
      </c>
      <c r="I488">
        <v>0</v>
      </c>
      <c r="J488" t="s">
        <v>185</v>
      </c>
      <c r="K488" t="s">
        <v>239</v>
      </c>
      <c r="L488" t="s">
        <v>240</v>
      </c>
      <c r="M488" t="s">
        <v>243</v>
      </c>
      <c r="N488" t="s">
        <v>164</v>
      </c>
    </row>
    <row r="489" spans="1:14" ht="14.25" x14ac:dyDescent="0.45">
      <c r="A489" s="1" t="str">
        <f t="shared" si="7"/>
        <v>pulp and paperSaudiArabia</v>
      </c>
      <c r="B489" t="s">
        <v>190</v>
      </c>
      <c r="C489" t="s">
        <v>164</v>
      </c>
      <c r="D489" t="s">
        <v>0</v>
      </c>
      <c r="E489" t="s">
        <v>177</v>
      </c>
      <c r="F489" t="s">
        <v>180</v>
      </c>
      <c r="G489">
        <v>0.68120499999999995</v>
      </c>
      <c r="H489">
        <v>0.39200499999999999</v>
      </c>
      <c r="I489">
        <v>1.075E-3</v>
      </c>
      <c r="J489" t="s">
        <v>185</v>
      </c>
      <c r="K489" t="s">
        <v>254</v>
      </c>
      <c r="L489" t="s">
        <v>244</v>
      </c>
      <c r="M489" t="s">
        <v>243</v>
      </c>
      <c r="N489" t="s">
        <v>93</v>
      </c>
    </row>
    <row r="490" spans="1:14" ht="14.25" x14ac:dyDescent="0.45">
      <c r="A490" s="1" t="str">
        <f t="shared" si="7"/>
        <v>rail_elecSaudiArabia</v>
      </c>
      <c r="B490" t="s">
        <v>199</v>
      </c>
      <c r="C490" t="s">
        <v>164</v>
      </c>
      <c r="D490" t="s">
        <v>0</v>
      </c>
      <c r="E490" t="s">
        <v>177</v>
      </c>
      <c r="F490" t="s">
        <v>178</v>
      </c>
      <c r="G490">
        <v>0.92761300000000002</v>
      </c>
      <c r="H490">
        <v>0.70620000000000005</v>
      </c>
      <c r="I490">
        <v>9.9999999999999995E-7</v>
      </c>
      <c r="J490" t="s">
        <v>195</v>
      </c>
      <c r="K490" t="s">
        <v>239</v>
      </c>
      <c r="L490" t="s">
        <v>240</v>
      </c>
      <c r="M490" t="s">
        <v>246</v>
      </c>
      <c r="N490" t="s">
        <v>247</v>
      </c>
    </row>
    <row r="491" spans="1:14" ht="14.25" x14ac:dyDescent="0.45">
      <c r="A491" s="1" t="str">
        <f t="shared" si="7"/>
        <v>residentialSaudiArabia</v>
      </c>
      <c r="B491" t="s">
        <v>191</v>
      </c>
      <c r="C491" t="s">
        <v>164</v>
      </c>
      <c r="D491" t="s">
        <v>3</v>
      </c>
      <c r="E491" t="s">
        <v>245</v>
      </c>
      <c r="F491" t="s">
        <v>180</v>
      </c>
      <c r="G491">
        <v>0.95572500000000005</v>
      </c>
      <c r="H491">
        <v>1.6008450000000001</v>
      </c>
      <c r="I491">
        <v>0</v>
      </c>
      <c r="J491" t="s">
        <v>192</v>
      </c>
      <c r="K491" t="s">
        <v>239</v>
      </c>
      <c r="L491" t="s">
        <v>240</v>
      </c>
      <c r="M491" t="s">
        <v>243</v>
      </c>
      <c r="N491" t="s">
        <v>164</v>
      </c>
    </row>
    <row r="492" spans="1:14" ht="14.25" x14ac:dyDescent="0.45">
      <c r="A492" s="1" t="str">
        <f t="shared" si="7"/>
        <v>residential_elecSaudiArabia</v>
      </c>
      <c r="B492" t="s">
        <v>193</v>
      </c>
      <c r="C492" t="s">
        <v>164</v>
      </c>
      <c r="D492" t="s">
        <v>130</v>
      </c>
      <c r="E492" t="s">
        <v>177</v>
      </c>
      <c r="F492" t="s">
        <v>180</v>
      </c>
      <c r="G492">
        <v>0.71183399999999997</v>
      </c>
      <c r="H492">
        <v>1.736815</v>
      </c>
      <c r="I492">
        <v>6.7199999999999996E-4</v>
      </c>
      <c r="J492" t="s">
        <v>192</v>
      </c>
      <c r="K492" t="s">
        <v>239</v>
      </c>
      <c r="L492" t="s">
        <v>240</v>
      </c>
      <c r="M492" t="s">
        <v>243</v>
      </c>
      <c r="N492" t="s">
        <v>164</v>
      </c>
    </row>
    <row r="493" spans="1:14" ht="14.25" x14ac:dyDescent="0.45">
      <c r="A493" s="1" t="str">
        <f t="shared" si="7"/>
        <v>roadSaudiArabia</v>
      </c>
      <c r="B493" t="s">
        <v>200</v>
      </c>
      <c r="C493" t="s">
        <v>164</v>
      </c>
      <c r="D493" t="s">
        <v>130</v>
      </c>
      <c r="E493" t="s">
        <v>177</v>
      </c>
      <c r="F493" t="s">
        <v>180</v>
      </c>
      <c r="G493">
        <v>0.77319800000000005</v>
      </c>
      <c r="H493">
        <v>1.7215419999999999</v>
      </c>
      <c r="I493">
        <v>2.22E-4</v>
      </c>
      <c r="J493" t="s">
        <v>195</v>
      </c>
      <c r="K493" t="s">
        <v>239</v>
      </c>
      <c r="L493" t="s">
        <v>240</v>
      </c>
      <c r="M493" t="s">
        <v>243</v>
      </c>
      <c r="N493" t="s">
        <v>164</v>
      </c>
    </row>
    <row r="494" spans="1:14" ht="14.25" x14ac:dyDescent="0.45">
      <c r="A494" s="1" t="str">
        <f t="shared" si="7"/>
        <v>road_dieselSaudiArabia</v>
      </c>
      <c r="B494" t="s">
        <v>201</v>
      </c>
      <c r="C494" t="s">
        <v>164</v>
      </c>
      <c r="D494" t="s">
        <v>130</v>
      </c>
      <c r="E494" t="s">
        <v>177</v>
      </c>
      <c r="F494" t="s">
        <v>180</v>
      </c>
      <c r="G494">
        <v>0.83484499999999995</v>
      </c>
      <c r="H494">
        <v>1.898809</v>
      </c>
      <c r="I494">
        <v>5.1999999999999997E-5</v>
      </c>
      <c r="J494" t="s">
        <v>195</v>
      </c>
      <c r="K494" t="s">
        <v>239</v>
      </c>
      <c r="L494" t="s">
        <v>240</v>
      </c>
      <c r="M494" t="s">
        <v>243</v>
      </c>
      <c r="N494" t="s">
        <v>164</v>
      </c>
    </row>
    <row r="495" spans="1:14" ht="14.25" x14ac:dyDescent="0.45">
      <c r="A495" s="1" t="str">
        <f t="shared" si="7"/>
        <v>road_gasolineSaudiArabia</v>
      </c>
      <c r="B495" t="s">
        <v>202</v>
      </c>
      <c r="C495" t="s">
        <v>164</v>
      </c>
      <c r="D495" t="s">
        <v>130</v>
      </c>
      <c r="E495" t="s">
        <v>177</v>
      </c>
      <c r="F495" t="s">
        <v>180</v>
      </c>
      <c r="G495">
        <v>0.65352500000000002</v>
      </c>
      <c r="H495">
        <v>1.568236</v>
      </c>
      <c r="I495">
        <v>1.585E-3</v>
      </c>
      <c r="J495" t="s">
        <v>195</v>
      </c>
      <c r="K495" t="s">
        <v>239</v>
      </c>
      <c r="L495" t="s">
        <v>244</v>
      </c>
      <c r="M495" t="s">
        <v>243</v>
      </c>
      <c r="N495" t="s">
        <v>164</v>
      </c>
    </row>
    <row r="496" spans="1:14" ht="14.25" x14ac:dyDescent="0.45">
      <c r="A496" s="1" t="str">
        <f t="shared" si="7"/>
        <v>agricultureSouthAfrica</v>
      </c>
      <c r="B496" t="s">
        <v>176</v>
      </c>
      <c r="C496" t="s">
        <v>165</v>
      </c>
      <c r="D496" t="s">
        <v>135</v>
      </c>
      <c r="E496" t="s">
        <v>245</v>
      </c>
      <c r="F496" t="s">
        <v>178</v>
      </c>
      <c r="G496">
        <v>0.87730900000000001</v>
      </c>
      <c r="H496">
        <v>0.368006</v>
      </c>
      <c r="I496">
        <v>0</v>
      </c>
      <c r="J496" t="s">
        <v>179</v>
      </c>
      <c r="K496" t="s">
        <v>239</v>
      </c>
      <c r="L496" t="s">
        <v>240</v>
      </c>
      <c r="M496" t="s">
        <v>246</v>
      </c>
      <c r="N496" t="s">
        <v>78</v>
      </c>
    </row>
    <row r="497" spans="1:14" ht="14.25" x14ac:dyDescent="0.45">
      <c r="A497" s="1" t="str">
        <f t="shared" si="7"/>
        <v>chemicalSouthAfrica</v>
      </c>
      <c r="B497" t="s">
        <v>184</v>
      </c>
      <c r="C497" t="s">
        <v>165</v>
      </c>
      <c r="D497" t="s">
        <v>0</v>
      </c>
      <c r="E497" t="s">
        <v>177</v>
      </c>
      <c r="F497" t="s">
        <v>178</v>
      </c>
      <c r="G497">
        <v>0.78526099999999999</v>
      </c>
      <c r="H497">
        <v>0.82901999999999998</v>
      </c>
      <c r="I497">
        <v>1.73E-4</v>
      </c>
      <c r="J497" t="s">
        <v>185</v>
      </c>
      <c r="K497" t="s">
        <v>239</v>
      </c>
      <c r="L497" t="s">
        <v>240</v>
      </c>
      <c r="M497" t="s">
        <v>246</v>
      </c>
      <c r="N497" t="s">
        <v>78</v>
      </c>
    </row>
    <row r="498" spans="1:14" ht="14.25" x14ac:dyDescent="0.45">
      <c r="A498" s="1" t="str">
        <f t="shared" si="7"/>
        <v>commercialSouthAfrica</v>
      </c>
      <c r="B498" t="s">
        <v>182</v>
      </c>
      <c r="C498" t="s">
        <v>165</v>
      </c>
      <c r="D498" t="s">
        <v>0</v>
      </c>
      <c r="E498" t="s">
        <v>242</v>
      </c>
      <c r="F498" t="s">
        <v>180</v>
      </c>
      <c r="G498">
        <v>0.85197199999999995</v>
      </c>
      <c r="H498">
        <v>1.245071</v>
      </c>
      <c r="I498">
        <v>0</v>
      </c>
      <c r="J498" t="s">
        <v>179</v>
      </c>
      <c r="K498" t="s">
        <v>239</v>
      </c>
      <c r="L498" t="s">
        <v>240</v>
      </c>
      <c r="M498" t="s">
        <v>243</v>
      </c>
      <c r="N498" t="s">
        <v>165</v>
      </c>
    </row>
    <row r="499" spans="1:14" ht="14.25" x14ac:dyDescent="0.45">
      <c r="A499" s="1" t="str">
        <f t="shared" si="7"/>
        <v>commercial_elecSouthAfrica</v>
      </c>
      <c r="B499" t="s">
        <v>183</v>
      </c>
      <c r="C499" t="s">
        <v>165</v>
      </c>
      <c r="D499" t="s">
        <v>134</v>
      </c>
      <c r="E499" t="s">
        <v>245</v>
      </c>
      <c r="F499" t="s">
        <v>180</v>
      </c>
      <c r="G499">
        <v>0.84084599999999998</v>
      </c>
      <c r="H499">
        <v>1.204725</v>
      </c>
      <c r="I499">
        <v>0</v>
      </c>
      <c r="J499" t="s">
        <v>179</v>
      </c>
      <c r="K499" t="s">
        <v>239</v>
      </c>
      <c r="L499" t="s">
        <v>240</v>
      </c>
      <c r="M499" t="s">
        <v>243</v>
      </c>
      <c r="N499" t="s">
        <v>165</v>
      </c>
    </row>
    <row r="500" spans="1:14" ht="14.25" x14ac:dyDescent="0.45">
      <c r="A500" s="1" t="str">
        <f t="shared" si="7"/>
        <v>domestic aviationSouthAfrica</v>
      </c>
      <c r="B500" t="s">
        <v>194</v>
      </c>
      <c r="C500" t="s">
        <v>165</v>
      </c>
      <c r="D500" t="s">
        <v>0</v>
      </c>
      <c r="E500" t="s">
        <v>177</v>
      </c>
      <c r="F500" t="s">
        <v>181</v>
      </c>
      <c r="G500">
        <v>0.58938000000000001</v>
      </c>
      <c r="H500">
        <v>0.75036700000000001</v>
      </c>
      <c r="I500">
        <v>3.5200000000000001E-3</v>
      </c>
      <c r="J500" t="s">
        <v>195</v>
      </c>
      <c r="K500" t="s">
        <v>239</v>
      </c>
      <c r="L500" t="s">
        <v>244</v>
      </c>
      <c r="M500" t="s">
        <v>241</v>
      </c>
      <c r="N500" t="s">
        <v>241</v>
      </c>
    </row>
    <row r="501" spans="1:14" ht="14.25" x14ac:dyDescent="0.45">
      <c r="A501" s="1" t="str">
        <f t="shared" si="7"/>
        <v>domestic shipsSouthAfrica</v>
      </c>
      <c r="B501" t="s">
        <v>196</v>
      </c>
      <c r="C501" t="s">
        <v>165</v>
      </c>
      <c r="D501" t="s">
        <v>0</v>
      </c>
      <c r="E501" t="s">
        <v>177</v>
      </c>
      <c r="F501" t="s">
        <v>178</v>
      </c>
      <c r="G501">
        <v>0.87128700000000003</v>
      </c>
      <c r="H501">
        <v>3.5980370000000002</v>
      </c>
      <c r="I501">
        <v>1.7E-5</v>
      </c>
      <c r="J501" t="s">
        <v>195</v>
      </c>
      <c r="K501" t="s">
        <v>248</v>
      </c>
      <c r="L501" t="s">
        <v>240</v>
      </c>
      <c r="M501" t="s">
        <v>246</v>
      </c>
      <c r="N501" t="s">
        <v>78</v>
      </c>
    </row>
    <row r="502" spans="1:14" ht="14.25" x14ac:dyDescent="0.45">
      <c r="A502" s="1" t="str">
        <f t="shared" si="7"/>
        <v>international aviationSouthAfrica</v>
      </c>
      <c r="B502" t="s">
        <v>197</v>
      </c>
      <c r="C502" t="s">
        <v>165</v>
      </c>
      <c r="D502" t="s">
        <v>134</v>
      </c>
      <c r="E502" t="s">
        <v>245</v>
      </c>
      <c r="F502" t="s">
        <v>178</v>
      </c>
      <c r="G502">
        <v>0.86000600000000005</v>
      </c>
      <c r="H502">
        <v>0.72953500000000004</v>
      </c>
      <c r="I502">
        <v>0</v>
      </c>
      <c r="J502" t="s">
        <v>195</v>
      </c>
      <c r="K502" t="s">
        <v>239</v>
      </c>
      <c r="L502" t="s">
        <v>240</v>
      </c>
      <c r="M502" t="s">
        <v>246</v>
      </c>
      <c r="N502" t="s">
        <v>78</v>
      </c>
    </row>
    <row r="503" spans="1:14" ht="14.25" x14ac:dyDescent="0.45">
      <c r="A503" s="1" t="str">
        <f t="shared" si="7"/>
        <v>international shipsSouthAfrica</v>
      </c>
      <c r="B503" t="s">
        <v>198</v>
      </c>
      <c r="C503" t="s">
        <v>165</v>
      </c>
      <c r="D503" t="s">
        <v>134</v>
      </c>
      <c r="E503" t="s">
        <v>177</v>
      </c>
      <c r="F503" t="s">
        <v>181</v>
      </c>
      <c r="G503">
        <v>0.48581099999999999</v>
      </c>
      <c r="H503">
        <v>0.43310100000000001</v>
      </c>
      <c r="I503">
        <v>1.0284E-2</v>
      </c>
      <c r="J503" t="s">
        <v>195</v>
      </c>
      <c r="K503" t="s">
        <v>239</v>
      </c>
      <c r="L503" t="s">
        <v>251</v>
      </c>
      <c r="M503" t="s">
        <v>241</v>
      </c>
      <c r="N503" t="s">
        <v>241</v>
      </c>
    </row>
    <row r="504" spans="1:14" ht="14.25" x14ac:dyDescent="0.45">
      <c r="A504" s="1" t="str">
        <f t="shared" si="7"/>
        <v>iron and steelSouthAfrica</v>
      </c>
      <c r="B504" t="s">
        <v>186</v>
      </c>
      <c r="C504" t="s">
        <v>165</v>
      </c>
      <c r="D504" t="s">
        <v>132</v>
      </c>
      <c r="E504" t="s">
        <v>177</v>
      </c>
      <c r="F504" t="s">
        <v>181</v>
      </c>
      <c r="G504">
        <v>0.58692500000000003</v>
      </c>
      <c r="H504">
        <v>0.542852</v>
      </c>
      <c r="I504">
        <v>3.62E-3</v>
      </c>
      <c r="J504" t="s">
        <v>185</v>
      </c>
      <c r="K504" t="s">
        <v>239</v>
      </c>
      <c r="L504" t="s">
        <v>244</v>
      </c>
      <c r="M504" t="s">
        <v>241</v>
      </c>
      <c r="N504" t="s">
        <v>241</v>
      </c>
    </row>
    <row r="505" spans="1:14" ht="14.25" x14ac:dyDescent="0.45">
      <c r="A505" s="1" t="str">
        <f t="shared" si="7"/>
        <v>non-ferrous metalsSouthAfrica</v>
      </c>
      <c r="B505" t="s">
        <v>187</v>
      </c>
      <c r="C505" t="s">
        <v>165</v>
      </c>
      <c r="D505" t="s">
        <v>0</v>
      </c>
      <c r="E505" t="s">
        <v>245</v>
      </c>
      <c r="F505" t="s">
        <v>180</v>
      </c>
      <c r="G505">
        <v>0.78548600000000002</v>
      </c>
      <c r="H505">
        <v>1.661273</v>
      </c>
      <c r="I505">
        <v>0</v>
      </c>
      <c r="J505" t="s">
        <v>185</v>
      </c>
      <c r="K505" t="s">
        <v>239</v>
      </c>
      <c r="L505" t="s">
        <v>240</v>
      </c>
      <c r="M505" t="s">
        <v>243</v>
      </c>
      <c r="N505" t="s">
        <v>165</v>
      </c>
    </row>
    <row r="506" spans="1:14" ht="14.25" x14ac:dyDescent="0.45">
      <c r="A506" s="1" t="str">
        <f t="shared" si="7"/>
        <v>non-metalsSouthAfrica</v>
      </c>
      <c r="B506" t="s">
        <v>188</v>
      </c>
      <c r="C506" t="s">
        <v>165</v>
      </c>
      <c r="D506" t="s">
        <v>0</v>
      </c>
      <c r="E506" t="s">
        <v>177</v>
      </c>
      <c r="F506" t="s">
        <v>178</v>
      </c>
      <c r="G506">
        <v>0.786103</v>
      </c>
      <c r="H506">
        <v>0.96787000000000001</v>
      </c>
      <c r="I506">
        <v>1.7000000000000001E-4</v>
      </c>
      <c r="J506" t="s">
        <v>185</v>
      </c>
      <c r="K506" t="s">
        <v>239</v>
      </c>
      <c r="L506" t="s">
        <v>240</v>
      </c>
      <c r="M506" t="s">
        <v>246</v>
      </c>
      <c r="N506" t="s">
        <v>78</v>
      </c>
    </row>
    <row r="507" spans="1:14" ht="14.25" x14ac:dyDescent="0.45">
      <c r="A507" s="1" t="str">
        <f t="shared" si="7"/>
        <v>other industrySouthAfrica</v>
      </c>
      <c r="B507" t="s">
        <v>189</v>
      </c>
      <c r="C507" t="s">
        <v>165</v>
      </c>
      <c r="D507" t="s">
        <v>0</v>
      </c>
      <c r="E507" t="s">
        <v>245</v>
      </c>
      <c r="F507" t="s">
        <v>180</v>
      </c>
      <c r="G507">
        <v>0.85226299999999999</v>
      </c>
      <c r="H507">
        <v>0.37103199999999997</v>
      </c>
      <c r="I507">
        <v>0</v>
      </c>
      <c r="J507" t="s">
        <v>185</v>
      </c>
      <c r="K507" t="s">
        <v>254</v>
      </c>
      <c r="L507" t="s">
        <v>240</v>
      </c>
      <c r="M507" t="s">
        <v>243</v>
      </c>
      <c r="N507" t="s">
        <v>161</v>
      </c>
    </row>
    <row r="508" spans="1:14" ht="14.25" x14ac:dyDescent="0.45">
      <c r="A508" s="1" t="str">
        <f t="shared" si="7"/>
        <v>pulp and paperSouthAfrica</v>
      </c>
      <c r="B508" t="s">
        <v>190</v>
      </c>
      <c r="C508" t="s">
        <v>165</v>
      </c>
      <c r="D508" t="s">
        <v>132</v>
      </c>
      <c r="E508" t="s">
        <v>177</v>
      </c>
      <c r="F508" t="s">
        <v>180</v>
      </c>
      <c r="G508">
        <v>0.83388700000000004</v>
      </c>
      <c r="H508">
        <v>-4.1725820000000002</v>
      </c>
      <c r="I508">
        <v>5.3000000000000001E-5</v>
      </c>
      <c r="J508" t="s">
        <v>185</v>
      </c>
      <c r="K508" t="s">
        <v>248</v>
      </c>
      <c r="L508" t="s">
        <v>240</v>
      </c>
      <c r="M508" t="s">
        <v>243</v>
      </c>
      <c r="N508" t="s">
        <v>165</v>
      </c>
    </row>
    <row r="509" spans="1:14" ht="14.25" x14ac:dyDescent="0.45">
      <c r="A509" s="1" t="str">
        <f t="shared" si="7"/>
        <v>rail_elecSouthAfrica</v>
      </c>
      <c r="B509" t="s">
        <v>199</v>
      </c>
      <c r="C509" t="s">
        <v>165</v>
      </c>
      <c r="D509" t="s">
        <v>0</v>
      </c>
      <c r="E509" t="s">
        <v>177</v>
      </c>
      <c r="F509" t="s">
        <v>181</v>
      </c>
      <c r="G509">
        <v>0.98321499999999995</v>
      </c>
      <c r="H509">
        <v>0.96397900000000003</v>
      </c>
      <c r="I509">
        <v>0</v>
      </c>
      <c r="J509" t="s">
        <v>195</v>
      </c>
      <c r="K509" t="s">
        <v>239</v>
      </c>
      <c r="L509" t="s">
        <v>240</v>
      </c>
      <c r="M509" t="s">
        <v>241</v>
      </c>
      <c r="N509" t="s">
        <v>241</v>
      </c>
    </row>
    <row r="510" spans="1:14" ht="14.25" x14ac:dyDescent="0.45">
      <c r="A510" s="1" t="str">
        <f t="shared" si="7"/>
        <v>residentialSouthAfrica</v>
      </c>
      <c r="B510" t="s">
        <v>191</v>
      </c>
      <c r="C510" t="s">
        <v>165</v>
      </c>
      <c r="D510" t="s">
        <v>130</v>
      </c>
      <c r="E510" t="s">
        <v>177</v>
      </c>
      <c r="F510" t="s">
        <v>181</v>
      </c>
      <c r="G510">
        <v>0.95350100000000004</v>
      </c>
      <c r="H510">
        <v>1.19807</v>
      </c>
      <c r="I510">
        <v>0</v>
      </c>
      <c r="J510" t="s">
        <v>192</v>
      </c>
      <c r="K510" t="s">
        <v>239</v>
      </c>
      <c r="L510" t="s">
        <v>240</v>
      </c>
      <c r="M510" t="s">
        <v>241</v>
      </c>
      <c r="N510" t="s">
        <v>241</v>
      </c>
    </row>
    <row r="511" spans="1:14" ht="14.25" x14ac:dyDescent="0.45">
      <c r="A511" s="1" t="str">
        <f t="shared" si="7"/>
        <v>residential_elecSouthAfrica</v>
      </c>
      <c r="B511" t="s">
        <v>193</v>
      </c>
      <c r="C511" t="s">
        <v>165</v>
      </c>
      <c r="D511" t="s">
        <v>130</v>
      </c>
      <c r="E511" t="s">
        <v>242</v>
      </c>
      <c r="F511" t="s">
        <v>180</v>
      </c>
      <c r="G511">
        <v>0.83476099999999998</v>
      </c>
      <c r="H511">
        <v>1.6708940000000001</v>
      </c>
      <c r="I511">
        <v>0</v>
      </c>
      <c r="J511" t="s">
        <v>192</v>
      </c>
      <c r="K511" t="s">
        <v>239</v>
      </c>
      <c r="L511" t="s">
        <v>240</v>
      </c>
      <c r="M511" t="s">
        <v>243</v>
      </c>
      <c r="N511" t="s">
        <v>165</v>
      </c>
    </row>
    <row r="512" spans="1:14" ht="14.25" x14ac:dyDescent="0.45">
      <c r="A512" s="1" t="str">
        <f t="shared" si="7"/>
        <v>roadSouthAfrica</v>
      </c>
      <c r="B512" t="s">
        <v>200</v>
      </c>
      <c r="C512" t="s">
        <v>165</v>
      </c>
      <c r="D512" t="s">
        <v>0</v>
      </c>
      <c r="E512" t="s">
        <v>245</v>
      </c>
      <c r="F512" t="s">
        <v>180</v>
      </c>
      <c r="G512">
        <v>0.90887300000000004</v>
      </c>
      <c r="H512">
        <v>0.848495</v>
      </c>
      <c r="I512">
        <v>0</v>
      </c>
      <c r="J512" t="s">
        <v>195</v>
      </c>
      <c r="K512" t="s">
        <v>239</v>
      </c>
      <c r="L512" t="s">
        <v>240</v>
      </c>
      <c r="M512" t="s">
        <v>243</v>
      </c>
      <c r="N512" t="s">
        <v>165</v>
      </c>
    </row>
    <row r="513" spans="1:14" ht="14.25" x14ac:dyDescent="0.45">
      <c r="A513" s="1" t="str">
        <f t="shared" si="7"/>
        <v>road_dieselSouthAfrica</v>
      </c>
      <c r="B513" t="s">
        <v>201</v>
      </c>
      <c r="C513" t="s">
        <v>165</v>
      </c>
      <c r="D513" t="s">
        <v>130</v>
      </c>
      <c r="E513" t="s">
        <v>245</v>
      </c>
      <c r="F513" t="s">
        <v>180</v>
      </c>
      <c r="G513">
        <v>0.95079199999999997</v>
      </c>
      <c r="H513">
        <v>3.126887</v>
      </c>
      <c r="I513">
        <v>0</v>
      </c>
      <c r="J513" t="s">
        <v>195</v>
      </c>
      <c r="K513" t="s">
        <v>248</v>
      </c>
      <c r="L513" t="s">
        <v>240</v>
      </c>
      <c r="M513" t="s">
        <v>243</v>
      </c>
      <c r="N513" t="s">
        <v>165</v>
      </c>
    </row>
    <row r="514" spans="1:14" ht="14.25" x14ac:dyDescent="0.45">
      <c r="A514" s="1" t="str">
        <f t="shared" si="7"/>
        <v>road_gasolineSouthAfrica</v>
      </c>
      <c r="B514" t="s">
        <v>202</v>
      </c>
      <c r="C514" t="s">
        <v>165</v>
      </c>
      <c r="D514" t="s">
        <v>0</v>
      </c>
      <c r="E514" t="s">
        <v>177</v>
      </c>
      <c r="F514" t="s">
        <v>178</v>
      </c>
      <c r="G514">
        <v>0.959704</v>
      </c>
      <c r="H514">
        <v>1.0943849999999999</v>
      </c>
      <c r="I514">
        <v>0</v>
      </c>
      <c r="J514" t="s">
        <v>195</v>
      </c>
      <c r="K514" t="s">
        <v>239</v>
      </c>
      <c r="L514" t="s">
        <v>240</v>
      </c>
      <c r="M514" t="s">
        <v>246</v>
      </c>
      <c r="N514" t="s">
        <v>78</v>
      </c>
    </row>
    <row r="515" spans="1:14" ht="14.25" x14ac:dyDescent="0.45">
      <c r="A515" s="1" t="str">
        <f t="shared" ref="A515:A552" si="8">B515&amp;C515</f>
        <v>agricultureUK</v>
      </c>
      <c r="B515" t="s">
        <v>176</v>
      </c>
      <c r="C515" t="s">
        <v>166</v>
      </c>
      <c r="D515" t="s">
        <v>3</v>
      </c>
      <c r="E515" t="s">
        <v>177</v>
      </c>
      <c r="F515" t="s">
        <v>180</v>
      </c>
      <c r="G515">
        <v>0.72265699999999999</v>
      </c>
      <c r="H515">
        <v>6.8096540000000001</v>
      </c>
      <c r="I515">
        <v>5.6300000000000002E-4</v>
      </c>
      <c r="J515" t="s">
        <v>179</v>
      </c>
      <c r="K515" t="s">
        <v>248</v>
      </c>
      <c r="L515" t="s">
        <v>240</v>
      </c>
      <c r="M515" t="s">
        <v>243</v>
      </c>
      <c r="N515" t="s">
        <v>166</v>
      </c>
    </row>
    <row r="516" spans="1:14" ht="14.25" x14ac:dyDescent="0.45">
      <c r="A516" s="1" t="str">
        <f t="shared" si="8"/>
        <v>chemicalUK</v>
      </c>
      <c r="B516" t="s">
        <v>184</v>
      </c>
      <c r="C516" t="s">
        <v>166</v>
      </c>
      <c r="D516" t="s">
        <v>0</v>
      </c>
      <c r="E516" t="s">
        <v>245</v>
      </c>
      <c r="F516" t="s">
        <v>180</v>
      </c>
      <c r="G516">
        <v>0.70519299999999996</v>
      </c>
      <c r="H516">
        <v>-2.1568489999999998</v>
      </c>
      <c r="I516">
        <v>9.9999999999999995E-7</v>
      </c>
      <c r="J516" t="s">
        <v>185</v>
      </c>
      <c r="K516" t="s">
        <v>248</v>
      </c>
      <c r="L516" t="s">
        <v>240</v>
      </c>
      <c r="M516" t="s">
        <v>243</v>
      </c>
      <c r="N516" t="s">
        <v>166</v>
      </c>
    </row>
    <row r="517" spans="1:14" ht="14.25" x14ac:dyDescent="0.45">
      <c r="A517" s="1" t="str">
        <f t="shared" si="8"/>
        <v>commercialUK</v>
      </c>
      <c r="B517" t="s">
        <v>182</v>
      </c>
      <c r="C517" t="s">
        <v>166</v>
      </c>
      <c r="D517" t="s">
        <v>134</v>
      </c>
      <c r="E517" t="s">
        <v>177</v>
      </c>
      <c r="F517" t="s">
        <v>180</v>
      </c>
      <c r="G517">
        <v>0.78937400000000002</v>
      </c>
      <c r="H517">
        <v>-1.04895</v>
      </c>
      <c r="I517">
        <v>1.5799999999999999E-4</v>
      </c>
      <c r="J517" t="s">
        <v>179</v>
      </c>
      <c r="K517" t="s">
        <v>248</v>
      </c>
      <c r="L517" t="s">
        <v>240</v>
      </c>
      <c r="M517" t="s">
        <v>243</v>
      </c>
      <c r="N517" t="s">
        <v>166</v>
      </c>
    </row>
    <row r="518" spans="1:14" ht="14.25" x14ac:dyDescent="0.45">
      <c r="A518" s="1" t="str">
        <f t="shared" si="8"/>
        <v>commercial_elecUK</v>
      </c>
      <c r="B518" t="s">
        <v>183</v>
      </c>
      <c r="C518" t="s">
        <v>166</v>
      </c>
      <c r="D518" t="s">
        <v>0</v>
      </c>
      <c r="E518" t="s">
        <v>177</v>
      </c>
      <c r="F518" t="s">
        <v>181</v>
      </c>
      <c r="G518">
        <v>0.96925700000000004</v>
      </c>
      <c r="H518">
        <v>0.48916799999999999</v>
      </c>
      <c r="I518">
        <v>0</v>
      </c>
      <c r="J518" t="s">
        <v>179</v>
      </c>
      <c r="K518" t="s">
        <v>239</v>
      </c>
      <c r="L518" t="s">
        <v>240</v>
      </c>
      <c r="M518" t="s">
        <v>241</v>
      </c>
      <c r="N518" t="s">
        <v>241</v>
      </c>
    </row>
    <row r="519" spans="1:14" ht="14.25" x14ac:dyDescent="0.45">
      <c r="A519" s="1" t="str">
        <f t="shared" si="8"/>
        <v>domestic aviationUK</v>
      </c>
      <c r="B519" t="s">
        <v>194</v>
      </c>
      <c r="C519" t="s">
        <v>166</v>
      </c>
      <c r="D519" t="s">
        <v>0</v>
      </c>
      <c r="E519" t="s">
        <v>242</v>
      </c>
      <c r="F519" t="s">
        <v>180</v>
      </c>
      <c r="G519">
        <v>0.87002400000000002</v>
      </c>
      <c r="H519">
        <v>1.142123</v>
      </c>
      <c r="I519">
        <v>0</v>
      </c>
      <c r="J519" t="s">
        <v>195</v>
      </c>
      <c r="K519" t="s">
        <v>239</v>
      </c>
      <c r="L519" t="s">
        <v>240</v>
      </c>
      <c r="M519" t="s">
        <v>243</v>
      </c>
      <c r="N519" t="s">
        <v>166</v>
      </c>
    </row>
    <row r="520" spans="1:14" ht="14.25" x14ac:dyDescent="0.45">
      <c r="A520" s="1" t="str">
        <f t="shared" si="8"/>
        <v>domestic shipsUK</v>
      </c>
      <c r="B520" t="s">
        <v>196</v>
      </c>
      <c r="C520" t="s">
        <v>166</v>
      </c>
      <c r="D520" t="s">
        <v>134</v>
      </c>
      <c r="E520" t="s">
        <v>177</v>
      </c>
      <c r="F520" t="s">
        <v>181</v>
      </c>
      <c r="G520">
        <v>0.85282500000000006</v>
      </c>
      <c r="H520">
        <v>0.79090300000000002</v>
      </c>
      <c r="I520">
        <v>3.1000000000000001E-5</v>
      </c>
      <c r="J520" t="s">
        <v>195</v>
      </c>
      <c r="K520" t="s">
        <v>239</v>
      </c>
      <c r="L520" t="s">
        <v>240</v>
      </c>
      <c r="M520" t="s">
        <v>241</v>
      </c>
      <c r="N520" t="s">
        <v>241</v>
      </c>
    </row>
    <row r="521" spans="1:14" ht="14.25" x14ac:dyDescent="0.45">
      <c r="A521" s="1" t="str">
        <f t="shared" si="8"/>
        <v>international aviationUK</v>
      </c>
      <c r="B521" t="s">
        <v>197</v>
      </c>
      <c r="C521" t="s">
        <v>166</v>
      </c>
      <c r="D521" t="s">
        <v>134</v>
      </c>
      <c r="E521" t="s">
        <v>242</v>
      </c>
      <c r="F521" t="s">
        <v>178</v>
      </c>
      <c r="G521">
        <v>0.96211999999999998</v>
      </c>
      <c r="H521">
        <v>1.119105</v>
      </c>
      <c r="I521">
        <v>0</v>
      </c>
      <c r="J521" t="s">
        <v>195</v>
      </c>
      <c r="K521" t="s">
        <v>239</v>
      </c>
      <c r="L521" t="s">
        <v>240</v>
      </c>
      <c r="M521" t="s">
        <v>246</v>
      </c>
      <c r="N521" t="s">
        <v>255</v>
      </c>
    </row>
    <row r="522" spans="1:14" ht="14.25" x14ac:dyDescent="0.45">
      <c r="A522" s="1" t="str">
        <f t="shared" si="8"/>
        <v>international shipsUK</v>
      </c>
      <c r="B522" t="s">
        <v>198</v>
      </c>
      <c r="C522" t="s">
        <v>166</v>
      </c>
      <c r="D522" t="s">
        <v>134</v>
      </c>
      <c r="E522" t="s">
        <v>177</v>
      </c>
      <c r="F522" t="s">
        <v>180</v>
      </c>
      <c r="G522">
        <v>0.74326000000000003</v>
      </c>
      <c r="H522">
        <v>-1.470628</v>
      </c>
      <c r="I522">
        <v>3.9399999999999998E-4</v>
      </c>
      <c r="J522" t="s">
        <v>195</v>
      </c>
      <c r="K522" t="s">
        <v>248</v>
      </c>
      <c r="L522" t="s">
        <v>240</v>
      </c>
      <c r="M522" t="s">
        <v>243</v>
      </c>
      <c r="N522" t="s">
        <v>166</v>
      </c>
    </row>
    <row r="523" spans="1:14" ht="14.25" x14ac:dyDescent="0.45">
      <c r="A523" s="1" t="str">
        <f t="shared" si="8"/>
        <v>iron and steelUK</v>
      </c>
      <c r="B523" t="s">
        <v>186</v>
      </c>
      <c r="C523" t="s">
        <v>166</v>
      </c>
      <c r="D523" t="s">
        <v>0</v>
      </c>
      <c r="E523" t="s">
        <v>242</v>
      </c>
      <c r="F523" t="s">
        <v>180</v>
      </c>
      <c r="G523">
        <v>0.84878299999999995</v>
      </c>
      <c r="H523">
        <v>-1.98455</v>
      </c>
      <c r="I523">
        <v>0</v>
      </c>
      <c r="J523" t="s">
        <v>185</v>
      </c>
      <c r="K523" t="s">
        <v>248</v>
      </c>
      <c r="L523" t="s">
        <v>240</v>
      </c>
      <c r="M523" t="s">
        <v>243</v>
      </c>
      <c r="N523" t="s">
        <v>166</v>
      </c>
    </row>
    <row r="524" spans="1:14" ht="14.25" x14ac:dyDescent="0.45">
      <c r="A524" s="1" t="str">
        <f t="shared" si="8"/>
        <v>non-ferrous metalsUK</v>
      </c>
      <c r="B524" t="s">
        <v>187</v>
      </c>
      <c r="C524" t="s">
        <v>166</v>
      </c>
      <c r="D524" t="s">
        <v>0</v>
      </c>
      <c r="E524" t="s">
        <v>177</v>
      </c>
      <c r="F524" t="s">
        <v>181</v>
      </c>
      <c r="G524">
        <v>0.94843299999999997</v>
      </c>
      <c r="H524">
        <v>0.98656100000000002</v>
      </c>
      <c r="I524">
        <v>0</v>
      </c>
      <c r="J524" t="s">
        <v>185</v>
      </c>
      <c r="K524" t="s">
        <v>239</v>
      </c>
      <c r="L524" t="s">
        <v>240</v>
      </c>
      <c r="M524" t="s">
        <v>241</v>
      </c>
      <c r="N524" t="s">
        <v>241</v>
      </c>
    </row>
    <row r="525" spans="1:14" ht="14.25" x14ac:dyDescent="0.45">
      <c r="A525" s="1" t="str">
        <f t="shared" si="8"/>
        <v>non-metalsUK</v>
      </c>
      <c r="B525" t="s">
        <v>188</v>
      </c>
      <c r="C525" t="s">
        <v>166</v>
      </c>
      <c r="D525" t="s">
        <v>132</v>
      </c>
      <c r="E525" t="s">
        <v>242</v>
      </c>
      <c r="F525" t="s">
        <v>180</v>
      </c>
      <c r="G525">
        <v>0.81165900000000002</v>
      </c>
      <c r="H525">
        <v>0.51703699999999997</v>
      </c>
      <c r="I525">
        <v>0</v>
      </c>
      <c r="J525" t="s">
        <v>185</v>
      </c>
      <c r="K525" t="s">
        <v>254</v>
      </c>
      <c r="L525" t="s">
        <v>240</v>
      </c>
      <c r="M525" t="s">
        <v>243</v>
      </c>
      <c r="N525" t="s">
        <v>150</v>
      </c>
    </row>
    <row r="526" spans="1:14" ht="14.25" x14ac:dyDescent="0.45">
      <c r="A526" s="1" t="str">
        <f t="shared" si="8"/>
        <v>other industryUK</v>
      </c>
      <c r="B526" t="s">
        <v>189</v>
      </c>
      <c r="C526" t="s">
        <v>166</v>
      </c>
      <c r="D526" t="s">
        <v>0</v>
      </c>
      <c r="E526" t="s">
        <v>177</v>
      </c>
      <c r="F526" t="s">
        <v>180</v>
      </c>
      <c r="G526">
        <v>0.75776200000000005</v>
      </c>
      <c r="H526">
        <v>-2.0832449999999998</v>
      </c>
      <c r="I526">
        <v>3.01E-4</v>
      </c>
      <c r="J526" t="s">
        <v>185</v>
      </c>
      <c r="K526" t="s">
        <v>248</v>
      </c>
      <c r="L526" t="s">
        <v>240</v>
      </c>
      <c r="M526" t="s">
        <v>243</v>
      </c>
      <c r="N526" t="s">
        <v>166</v>
      </c>
    </row>
    <row r="527" spans="1:14" ht="14.25" x14ac:dyDescent="0.45">
      <c r="A527" s="1" t="str">
        <f t="shared" si="8"/>
        <v>pulp and paperUK</v>
      </c>
      <c r="B527" t="s">
        <v>190</v>
      </c>
      <c r="C527" t="s">
        <v>166</v>
      </c>
      <c r="D527" t="s">
        <v>0</v>
      </c>
      <c r="E527" t="s">
        <v>177</v>
      </c>
      <c r="F527" t="s">
        <v>180</v>
      </c>
      <c r="G527">
        <v>0.72067899999999996</v>
      </c>
      <c r="H527">
        <v>-1.0263679999999999</v>
      </c>
      <c r="I527">
        <v>5.8200000000000005E-4</v>
      </c>
      <c r="J527" t="s">
        <v>185</v>
      </c>
      <c r="K527" t="s">
        <v>248</v>
      </c>
      <c r="L527" t="s">
        <v>240</v>
      </c>
      <c r="M527" t="s">
        <v>243</v>
      </c>
      <c r="N527" t="s">
        <v>166</v>
      </c>
    </row>
    <row r="528" spans="1:14" ht="14.25" x14ac:dyDescent="0.45">
      <c r="A528" s="1" t="str">
        <f t="shared" si="8"/>
        <v>rail_elecUK</v>
      </c>
      <c r="B528" t="s">
        <v>199</v>
      </c>
      <c r="C528" t="s">
        <v>166</v>
      </c>
      <c r="D528" t="s">
        <v>0</v>
      </c>
      <c r="E528" t="s">
        <v>177</v>
      </c>
      <c r="F528" t="s">
        <v>180</v>
      </c>
      <c r="G528">
        <v>0.77804799999999996</v>
      </c>
      <c r="H528">
        <v>1.0289569999999999</v>
      </c>
      <c r="I528">
        <v>2.0100000000000001E-4</v>
      </c>
      <c r="J528" t="s">
        <v>195</v>
      </c>
      <c r="K528" t="s">
        <v>239</v>
      </c>
      <c r="L528" t="s">
        <v>240</v>
      </c>
      <c r="M528" t="s">
        <v>243</v>
      </c>
      <c r="N528" t="s">
        <v>166</v>
      </c>
    </row>
    <row r="529" spans="1:14" ht="14.25" x14ac:dyDescent="0.45">
      <c r="A529" s="1" t="str">
        <f t="shared" si="8"/>
        <v>residentialUK</v>
      </c>
      <c r="B529" t="s">
        <v>191</v>
      </c>
      <c r="C529" t="s">
        <v>166</v>
      </c>
      <c r="D529" t="s">
        <v>130</v>
      </c>
      <c r="E529" t="s">
        <v>177</v>
      </c>
      <c r="F529" t="s">
        <v>181</v>
      </c>
      <c r="G529">
        <v>0.95350100000000004</v>
      </c>
      <c r="H529">
        <v>1.19807</v>
      </c>
      <c r="I529">
        <v>0</v>
      </c>
      <c r="J529" t="s">
        <v>192</v>
      </c>
      <c r="K529" t="s">
        <v>239</v>
      </c>
      <c r="L529" t="s">
        <v>240</v>
      </c>
      <c r="M529" t="s">
        <v>241</v>
      </c>
      <c r="N529" t="s">
        <v>241</v>
      </c>
    </row>
    <row r="530" spans="1:14" ht="14.25" x14ac:dyDescent="0.45">
      <c r="A530" s="1" t="str">
        <f t="shared" si="8"/>
        <v>residential_elecUK</v>
      </c>
      <c r="B530" t="s">
        <v>193</v>
      </c>
      <c r="C530" t="s">
        <v>166</v>
      </c>
      <c r="D530" t="s">
        <v>0</v>
      </c>
      <c r="E530" t="s">
        <v>177</v>
      </c>
      <c r="F530" t="s">
        <v>180</v>
      </c>
      <c r="G530">
        <v>0.81095499999999998</v>
      </c>
      <c r="H530">
        <v>-0.76151400000000002</v>
      </c>
      <c r="I530">
        <v>9.6000000000000002E-5</v>
      </c>
      <c r="J530" t="s">
        <v>192</v>
      </c>
      <c r="K530" t="s">
        <v>248</v>
      </c>
      <c r="L530" t="s">
        <v>240</v>
      </c>
      <c r="M530" t="s">
        <v>243</v>
      </c>
      <c r="N530" t="s">
        <v>166</v>
      </c>
    </row>
    <row r="531" spans="1:14" ht="14.25" x14ac:dyDescent="0.45">
      <c r="A531" s="1" t="str">
        <f t="shared" si="8"/>
        <v>roadUK</v>
      </c>
      <c r="B531" t="s">
        <v>200</v>
      </c>
      <c r="C531" t="s">
        <v>166</v>
      </c>
      <c r="D531" t="s">
        <v>0</v>
      </c>
      <c r="E531" t="s">
        <v>177</v>
      </c>
      <c r="F531" t="s">
        <v>181</v>
      </c>
      <c r="G531">
        <v>0.900478</v>
      </c>
      <c r="H531">
        <v>0.51719099999999996</v>
      </c>
      <c r="I531">
        <v>5.0000000000000004E-6</v>
      </c>
      <c r="J531" t="s">
        <v>195</v>
      </c>
      <c r="K531" t="s">
        <v>239</v>
      </c>
      <c r="L531" t="s">
        <v>240</v>
      </c>
      <c r="M531" t="s">
        <v>241</v>
      </c>
      <c r="N531" t="s">
        <v>241</v>
      </c>
    </row>
    <row r="532" spans="1:14" ht="14.25" x14ac:dyDescent="0.45">
      <c r="A532" s="1" t="str">
        <f t="shared" si="8"/>
        <v>road_dieselUK</v>
      </c>
      <c r="B532" t="s">
        <v>201</v>
      </c>
      <c r="C532" t="s">
        <v>166</v>
      </c>
      <c r="D532" t="s">
        <v>134</v>
      </c>
      <c r="E532" t="s">
        <v>245</v>
      </c>
      <c r="F532" t="s">
        <v>180</v>
      </c>
      <c r="G532">
        <v>0.84754200000000002</v>
      </c>
      <c r="H532">
        <v>1.077107</v>
      </c>
      <c r="I532">
        <v>0</v>
      </c>
      <c r="J532" t="s">
        <v>195</v>
      </c>
      <c r="K532" t="s">
        <v>239</v>
      </c>
      <c r="L532" t="s">
        <v>240</v>
      </c>
      <c r="M532" t="s">
        <v>243</v>
      </c>
      <c r="N532" t="s">
        <v>166</v>
      </c>
    </row>
    <row r="533" spans="1:14" ht="14.25" x14ac:dyDescent="0.45">
      <c r="A533" s="1" t="str">
        <f t="shared" si="8"/>
        <v>road_gasolineUK</v>
      </c>
      <c r="B533" t="s">
        <v>202</v>
      </c>
      <c r="C533" t="s">
        <v>166</v>
      </c>
      <c r="D533" t="s">
        <v>0</v>
      </c>
      <c r="E533" t="s">
        <v>177</v>
      </c>
      <c r="F533" t="s">
        <v>180</v>
      </c>
      <c r="G533">
        <v>0.86739299999999997</v>
      </c>
      <c r="H533">
        <v>-1.180148</v>
      </c>
      <c r="I533">
        <v>1.9000000000000001E-5</v>
      </c>
      <c r="J533" t="s">
        <v>195</v>
      </c>
      <c r="K533" t="s">
        <v>248</v>
      </c>
      <c r="L533" t="s">
        <v>240</v>
      </c>
      <c r="M533" t="s">
        <v>243</v>
      </c>
      <c r="N533" t="s">
        <v>166</v>
      </c>
    </row>
    <row r="534" spans="1:14" ht="14.25" x14ac:dyDescent="0.45">
      <c r="A534" s="1" t="str">
        <f t="shared" si="8"/>
        <v>agricultureUSA</v>
      </c>
      <c r="B534" t="s">
        <v>176</v>
      </c>
      <c r="C534" t="s">
        <v>1</v>
      </c>
      <c r="D534" t="s">
        <v>3</v>
      </c>
      <c r="E534" t="s">
        <v>177</v>
      </c>
      <c r="F534" t="s">
        <v>181</v>
      </c>
      <c r="G534">
        <v>0.95137499999999997</v>
      </c>
      <c r="H534">
        <v>1.309258</v>
      </c>
      <c r="I534">
        <v>0</v>
      </c>
      <c r="J534" t="s">
        <v>179</v>
      </c>
      <c r="K534" t="s">
        <v>239</v>
      </c>
      <c r="L534" t="s">
        <v>240</v>
      </c>
      <c r="M534" t="s">
        <v>241</v>
      </c>
      <c r="N534" t="s">
        <v>241</v>
      </c>
    </row>
    <row r="535" spans="1:14" ht="14.25" x14ac:dyDescent="0.45">
      <c r="A535" s="1" t="str">
        <f t="shared" si="8"/>
        <v>chemicalUSA</v>
      </c>
      <c r="B535" t="s">
        <v>184</v>
      </c>
      <c r="C535" t="s">
        <v>1</v>
      </c>
      <c r="D535" t="s">
        <v>0</v>
      </c>
      <c r="E535" t="s">
        <v>177</v>
      </c>
      <c r="F535" t="s">
        <v>181</v>
      </c>
      <c r="G535">
        <v>0.98591399999999996</v>
      </c>
      <c r="H535">
        <v>0.54378899999999997</v>
      </c>
      <c r="I535">
        <v>0</v>
      </c>
      <c r="J535" t="s">
        <v>185</v>
      </c>
      <c r="K535" t="s">
        <v>239</v>
      </c>
      <c r="L535" t="s">
        <v>240</v>
      </c>
      <c r="M535" t="s">
        <v>241</v>
      </c>
      <c r="N535" t="s">
        <v>241</v>
      </c>
    </row>
    <row r="536" spans="1:14" ht="14.25" x14ac:dyDescent="0.45">
      <c r="A536" s="1" t="str">
        <f t="shared" si="8"/>
        <v>commercialUSA</v>
      </c>
      <c r="B536" t="s">
        <v>182</v>
      </c>
      <c r="C536" t="s">
        <v>1</v>
      </c>
      <c r="D536" t="s">
        <v>0</v>
      </c>
      <c r="E536" t="s">
        <v>245</v>
      </c>
      <c r="F536" t="s">
        <v>180</v>
      </c>
      <c r="G536">
        <v>0.78844800000000004</v>
      </c>
      <c r="H536">
        <v>0.25539299999999998</v>
      </c>
      <c r="I536">
        <v>0</v>
      </c>
      <c r="J536" t="s">
        <v>179</v>
      </c>
      <c r="K536" t="s">
        <v>239</v>
      </c>
      <c r="L536" t="s">
        <v>240</v>
      </c>
      <c r="M536" t="s">
        <v>243</v>
      </c>
      <c r="N536" t="s">
        <v>1</v>
      </c>
    </row>
    <row r="537" spans="1:14" ht="14.25" x14ac:dyDescent="0.45">
      <c r="A537" s="1" t="str">
        <f t="shared" si="8"/>
        <v>commercial_elecUSA</v>
      </c>
      <c r="B537" t="s">
        <v>183</v>
      </c>
      <c r="C537" t="s">
        <v>1</v>
      </c>
      <c r="D537" t="s">
        <v>134</v>
      </c>
      <c r="E537" t="s">
        <v>177</v>
      </c>
      <c r="F537" t="s">
        <v>180</v>
      </c>
      <c r="G537">
        <v>0.79254500000000005</v>
      </c>
      <c r="H537">
        <v>0.15010899999999999</v>
      </c>
      <c r="I537">
        <v>3.4299999999999999E-4</v>
      </c>
      <c r="J537" t="s">
        <v>179</v>
      </c>
      <c r="K537" t="s">
        <v>239</v>
      </c>
      <c r="L537" t="s">
        <v>240</v>
      </c>
      <c r="M537" t="s">
        <v>243</v>
      </c>
      <c r="N537" t="s">
        <v>1</v>
      </c>
    </row>
    <row r="538" spans="1:14" ht="14.25" x14ac:dyDescent="0.45">
      <c r="A538" s="1" t="str">
        <f t="shared" si="8"/>
        <v>domestic aviationUSA</v>
      </c>
      <c r="B538" t="s">
        <v>194</v>
      </c>
      <c r="C538" t="s">
        <v>1</v>
      </c>
      <c r="D538" t="s">
        <v>134</v>
      </c>
      <c r="E538" t="s">
        <v>177</v>
      </c>
      <c r="F538" t="s">
        <v>180</v>
      </c>
      <c r="G538">
        <v>0.93922899999999998</v>
      </c>
      <c r="H538">
        <v>1.0909420000000001</v>
      </c>
      <c r="I538">
        <v>1.9999999999999999E-6</v>
      </c>
      <c r="J538" t="s">
        <v>195</v>
      </c>
      <c r="K538" t="s">
        <v>239</v>
      </c>
      <c r="L538" t="s">
        <v>240</v>
      </c>
      <c r="M538" t="s">
        <v>243</v>
      </c>
      <c r="N538" t="s">
        <v>1</v>
      </c>
    </row>
    <row r="539" spans="1:14" ht="14.25" x14ac:dyDescent="0.45">
      <c r="A539" s="1" t="str">
        <f t="shared" si="8"/>
        <v>domestic shipsUSA</v>
      </c>
      <c r="B539" t="s">
        <v>196</v>
      </c>
      <c r="C539" t="s">
        <v>1</v>
      </c>
      <c r="D539" t="s">
        <v>134</v>
      </c>
      <c r="E539" t="s">
        <v>245</v>
      </c>
      <c r="F539" t="s">
        <v>180</v>
      </c>
      <c r="G539">
        <v>0.78834800000000005</v>
      </c>
      <c r="H539">
        <v>3.005487</v>
      </c>
      <c r="I539">
        <v>0</v>
      </c>
      <c r="J539" t="s">
        <v>195</v>
      </c>
      <c r="K539" t="s">
        <v>248</v>
      </c>
      <c r="L539" t="s">
        <v>240</v>
      </c>
      <c r="M539" t="s">
        <v>243</v>
      </c>
      <c r="N539" t="s">
        <v>1</v>
      </c>
    </row>
    <row r="540" spans="1:14" ht="14.25" x14ac:dyDescent="0.45">
      <c r="A540" s="1" t="str">
        <f t="shared" si="8"/>
        <v>international aviationUSA</v>
      </c>
      <c r="B540" t="s">
        <v>197</v>
      </c>
      <c r="C540" t="s">
        <v>1</v>
      </c>
      <c r="D540" t="s">
        <v>0</v>
      </c>
      <c r="E540" t="s">
        <v>242</v>
      </c>
      <c r="F540" t="s">
        <v>180</v>
      </c>
      <c r="G540">
        <v>0.89231799999999994</v>
      </c>
      <c r="H540">
        <v>0.85445400000000005</v>
      </c>
      <c r="I540">
        <v>0</v>
      </c>
      <c r="J540" t="s">
        <v>195</v>
      </c>
      <c r="K540" t="s">
        <v>239</v>
      </c>
      <c r="L540" t="s">
        <v>240</v>
      </c>
      <c r="M540" t="s">
        <v>243</v>
      </c>
      <c r="N540" t="s">
        <v>1</v>
      </c>
    </row>
    <row r="541" spans="1:14" ht="14.25" x14ac:dyDescent="0.45">
      <c r="A541" s="1" t="str">
        <f t="shared" si="8"/>
        <v>international shipsUSA</v>
      </c>
      <c r="B541" t="s">
        <v>198</v>
      </c>
      <c r="C541" t="s">
        <v>1</v>
      </c>
      <c r="D541" t="s">
        <v>134</v>
      </c>
      <c r="E541" t="s">
        <v>177</v>
      </c>
      <c r="F541" t="s">
        <v>181</v>
      </c>
      <c r="G541">
        <v>0.48581099999999999</v>
      </c>
      <c r="H541">
        <v>0.43310100000000001</v>
      </c>
      <c r="I541">
        <v>1.0284E-2</v>
      </c>
      <c r="J541" t="s">
        <v>195</v>
      </c>
      <c r="K541" t="s">
        <v>239</v>
      </c>
      <c r="L541" t="s">
        <v>251</v>
      </c>
      <c r="M541" t="s">
        <v>241</v>
      </c>
      <c r="N541" t="s">
        <v>241</v>
      </c>
    </row>
    <row r="542" spans="1:14" ht="14.25" x14ac:dyDescent="0.45">
      <c r="A542" s="1" t="str">
        <f t="shared" si="8"/>
        <v>iron and steelUSA</v>
      </c>
      <c r="B542" t="s">
        <v>186</v>
      </c>
      <c r="C542" t="s">
        <v>1</v>
      </c>
      <c r="D542" t="s">
        <v>132</v>
      </c>
      <c r="E542" t="s">
        <v>177</v>
      </c>
      <c r="F542" t="s">
        <v>180</v>
      </c>
      <c r="G542">
        <v>0.83111999999999997</v>
      </c>
      <c r="H542">
        <v>1.108633</v>
      </c>
      <c r="I542">
        <v>1.4799999999999999E-4</v>
      </c>
      <c r="J542" t="s">
        <v>185</v>
      </c>
      <c r="K542" t="s">
        <v>239</v>
      </c>
      <c r="L542" t="s">
        <v>240</v>
      </c>
      <c r="M542" t="s">
        <v>243</v>
      </c>
      <c r="N542" t="s">
        <v>1</v>
      </c>
    </row>
    <row r="543" spans="1:14" ht="14.25" x14ac:dyDescent="0.45">
      <c r="A543" s="1" t="str">
        <f t="shared" si="8"/>
        <v>non-ferrous metalsUSA</v>
      </c>
      <c r="B543" t="s">
        <v>187</v>
      </c>
      <c r="C543" t="s">
        <v>1</v>
      </c>
      <c r="D543" t="s">
        <v>0</v>
      </c>
      <c r="E543" t="s">
        <v>177</v>
      </c>
      <c r="F543" t="s">
        <v>181</v>
      </c>
      <c r="G543">
        <v>0.94843299999999997</v>
      </c>
      <c r="H543">
        <v>0.98656100000000002</v>
      </c>
      <c r="I543">
        <v>0</v>
      </c>
      <c r="J543" t="s">
        <v>185</v>
      </c>
      <c r="K543" t="s">
        <v>239</v>
      </c>
      <c r="L543" t="s">
        <v>240</v>
      </c>
      <c r="M543" t="s">
        <v>241</v>
      </c>
      <c r="N543" t="s">
        <v>241</v>
      </c>
    </row>
    <row r="544" spans="1:14" ht="14.25" x14ac:dyDescent="0.45">
      <c r="A544" s="1" t="str">
        <f t="shared" si="8"/>
        <v>non-metalsUSA</v>
      </c>
      <c r="B544" t="s">
        <v>188</v>
      </c>
      <c r="C544" t="s">
        <v>1</v>
      </c>
      <c r="D544" t="s">
        <v>132</v>
      </c>
      <c r="E544" t="s">
        <v>242</v>
      </c>
      <c r="F544" t="s">
        <v>180</v>
      </c>
      <c r="G544">
        <v>0.81165900000000002</v>
      </c>
      <c r="H544">
        <v>0.51703699999999997</v>
      </c>
      <c r="I544">
        <v>0</v>
      </c>
      <c r="J544" t="s">
        <v>185</v>
      </c>
      <c r="K544" t="s">
        <v>254</v>
      </c>
      <c r="L544" t="s">
        <v>240</v>
      </c>
      <c r="M544" t="s">
        <v>243</v>
      </c>
      <c r="N544" t="s">
        <v>150</v>
      </c>
    </row>
    <row r="545" spans="1:14" ht="14.25" x14ac:dyDescent="0.45">
      <c r="A545" s="1" t="str">
        <f t="shared" si="8"/>
        <v>other industryUSA</v>
      </c>
      <c r="B545" t="s">
        <v>189</v>
      </c>
      <c r="C545" t="s">
        <v>1</v>
      </c>
      <c r="D545" t="s">
        <v>0</v>
      </c>
      <c r="E545" t="s">
        <v>177</v>
      </c>
      <c r="F545" t="s">
        <v>180</v>
      </c>
      <c r="G545">
        <v>0.71274800000000005</v>
      </c>
      <c r="H545">
        <v>-0.93433500000000003</v>
      </c>
      <c r="I545">
        <v>6.6200000000000005E-4</v>
      </c>
      <c r="J545" t="s">
        <v>185</v>
      </c>
      <c r="K545" t="s">
        <v>248</v>
      </c>
      <c r="L545" t="s">
        <v>240</v>
      </c>
      <c r="M545" t="s">
        <v>243</v>
      </c>
      <c r="N545" t="s">
        <v>1</v>
      </c>
    </row>
    <row r="546" spans="1:14" ht="14.25" x14ac:dyDescent="0.45">
      <c r="A546" s="1" t="str">
        <f t="shared" si="8"/>
        <v>pulp and paperUSA</v>
      </c>
      <c r="B546" t="s">
        <v>190</v>
      </c>
      <c r="C546" t="s">
        <v>1</v>
      </c>
      <c r="D546" t="s">
        <v>0</v>
      </c>
      <c r="E546" t="s">
        <v>177</v>
      </c>
      <c r="F546" t="s">
        <v>180</v>
      </c>
      <c r="G546">
        <v>0.68120499999999995</v>
      </c>
      <c r="H546">
        <v>0.39200499999999999</v>
      </c>
      <c r="I546">
        <v>1.075E-3</v>
      </c>
      <c r="J546" t="s">
        <v>185</v>
      </c>
      <c r="K546" t="s">
        <v>254</v>
      </c>
      <c r="L546" t="s">
        <v>244</v>
      </c>
      <c r="M546" t="s">
        <v>243</v>
      </c>
      <c r="N546" t="s">
        <v>93</v>
      </c>
    </row>
    <row r="547" spans="1:14" ht="14.25" x14ac:dyDescent="0.45">
      <c r="A547" s="1" t="str">
        <f t="shared" si="8"/>
        <v>rail_elecUSA</v>
      </c>
      <c r="B547" t="s">
        <v>199</v>
      </c>
      <c r="C547" t="s">
        <v>1</v>
      </c>
      <c r="D547" t="s">
        <v>134</v>
      </c>
      <c r="E547" t="s">
        <v>177</v>
      </c>
      <c r="F547" t="s">
        <v>180</v>
      </c>
      <c r="G547">
        <v>0.94060200000000005</v>
      </c>
      <c r="H547">
        <v>0.63322299999999998</v>
      </c>
      <c r="I547">
        <v>1.9999999999999999E-6</v>
      </c>
      <c r="J547" t="s">
        <v>195</v>
      </c>
      <c r="K547" t="s">
        <v>239</v>
      </c>
      <c r="L547" t="s">
        <v>240</v>
      </c>
      <c r="M547" t="s">
        <v>243</v>
      </c>
      <c r="N547" t="s">
        <v>1</v>
      </c>
    </row>
    <row r="548" spans="1:14" ht="14.25" x14ac:dyDescent="0.45">
      <c r="A548" s="1" t="str">
        <f t="shared" si="8"/>
        <v>residentialUSA</v>
      </c>
      <c r="B548" t="s">
        <v>191</v>
      </c>
      <c r="C548" t="s">
        <v>1</v>
      </c>
      <c r="D548" t="s">
        <v>130</v>
      </c>
      <c r="E548" t="s">
        <v>177</v>
      </c>
      <c r="F548" t="s">
        <v>181</v>
      </c>
      <c r="G548">
        <v>0.95350100000000004</v>
      </c>
      <c r="H548">
        <v>1.19807</v>
      </c>
      <c r="I548">
        <v>0</v>
      </c>
      <c r="J548" t="s">
        <v>192</v>
      </c>
      <c r="K548" t="s">
        <v>239</v>
      </c>
      <c r="L548" t="s">
        <v>240</v>
      </c>
      <c r="M548" t="s">
        <v>241</v>
      </c>
      <c r="N548" t="s">
        <v>241</v>
      </c>
    </row>
    <row r="549" spans="1:14" ht="14.25" x14ac:dyDescent="0.45">
      <c r="A549" s="1" t="str">
        <f t="shared" si="8"/>
        <v>residential_elecUSA</v>
      </c>
      <c r="B549" t="s">
        <v>193</v>
      </c>
      <c r="C549" t="s">
        <v>1</v>
      </c>
      <c r="D549" t="s">
        <v>130</v>
      </c>
      <c r="E549" t="s">
        <v>242</v>
      </c>
      <c r="F549" t="s">
        <v>180</v>
      </c>
      <c r="G549">
        <v>0.93588499999999997</v>
      </c>
      <c r="H549">
        <v>1.0209969999999999</v>
      </c>
      <c r="I549">
        <v>0</v>
      </c>
      <c r="J549" t="s">
        <v>192</v>
      </c>
      <c r="K549" t="s">
        <v>239</v>
      </c>
      <c r="L549" t="s">
        <v>240</v>
      </c>
      <c r="M549" t="s">
        <v>243</v>
      </c>
      <c r="N549" t="s">
        <v>1</v>
      </c>
    </row>
    <row r="550" spans="1:14" ht="14.25" x14ac:dyDescent="0.45">
      <c r="A550" s="1" t="str">
        <f t="shared" si="8"/>
        <v>roadUSA</v>
      </c>
      <c r="B550" t="s">
        <v>200</v>
      </c>
      <c r="C550" t="s">
        <v>1</v>
      </c>
      <c r="D550" t="s">
        <v>0</v>
      </c>
      <c r="E550" t="s">
        <v>177</v>
      </c>
      <c r="F550" t="s">
        <v>181</v>
      </c>
      <c r="G550">
        <v>0.900478</v>
      </c>
      <c r="H550">
        <v>0.51719099999999996</v>
      </c>
      <c r="I550">
        <v>5.0000000000000004E-6</v>
      </c>
      <c r="J550" t="s">
        <v>195</v>
      </c>
      <c r="K550" t="s">
        <v>239</v>
      </c>
      <c r="L550" t="s">
        <v>240</v>
      </c>
      <c r="M550" t="s">
        <v>241</v>
      </c>
      <c r="N550" t="s">
        <v>241</v>
      </c>
    </row>
    <row r="551" spans="1:14" ht="14.25" x14ac:dyDescent="0.45">
      <c r="A551" s="1" t="str">
        <f t="shared" si="8"/>
        <v>road_dieselUSA</v>
      </c>
      <c r="B551" t="s">
        <v>201</v>
      </c>
      <c r="C551" t="s">
        <v>1</v>
      </c>
      <c r="D551" t="s">
        <v>130</v>
      </c>
      <c r="E551" t="s">
        <v>242</v>
      </c>
      <c r="F551" t="s">
        <v>180</v>
      </c>
      <c r="G551">
        <v>0.83077400000000001</v>
      </c>
      <c r="H551">
        <v>1.27074</v>
      </c>
      <c r="I551">
        <v>0</v>
      </c>
      <c r="J551" t="s">
        <v>195</v>
      </c>
      <c r="K551" t="s">
        <v>239</v>
      </c>
      <c r="L551" t="s">
        <v>240</v>
      </c>
      <c r="M551" t="s">
        <v>243</v>
      </c>
      <c r="N551" t="s">
        <v>1</v>
      </c>
    </row>
    <row r="552" spans="1:14" ht="14.25" x14ac:dyDescent="0.45">
      <c r="A552" s="1" t="str">
        <f t="shared" si="8"/>
        <v>road_gasolineUSA</v>
      </c>
      <c r="B552" t="s">
        <v>202</v>
      </c>
      <c r="C552" t="s">
        <v>1</v>
      </c>
      <c r="D552" t="s">
        <v>0</v>
      </c>
      <c r="E552" t="s">
        <v>177</v>
      </c>
      <c r="F552" t="s">
        <v>181</v>
      </c>
      <c r="G552">
        <v>0.86198200000000003</v>
      </c>
      <c r="H552">
        <v>0.46371899999999999</v>
      </c>
      <c r="I552">
        <v>2.3E-5</v>
      </c>
      <c r="J552" t="s">
        <v>195</v>
      </c>
      <c r="K552" t="s">
        <v>239</v>
      </c>
      <c r="L552" t="s">
        <v>240</v>
      </c>
      <c r="M552" t="s">
        <v>241</v>
      </c>
      <c r="N552" t="s">
        <v>241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D23DC-CD40-412C-BC44-A17361F9ECA2}">
  <dimension ref="A1:J1161"/>
  <sheetViews>
    <sheetView tabSelected="1" topLeftCell="A46" workbookViewId="0">
      <selection activeCell="E62" sqref="E62"/>
    </sheetView>
  </sheetViews>
  <sheetFormatPr defaultRowHeight="12.75" x14ac:dyDescent="0.35"/>
  <cols>
    <col min="2" max="2" width="12.3984375" bestFit="1" customWidth="1"/>
    <col min="3" max="3" width="13.3984375" bestFit="1" customWidth="1"/>
    <col min="4" max="4" width="9.3984375" bestFit="1" customWidth="1"/>
    <col min="5" max="5" width="9.73046875" bestFit="1" customWidth="1"/>
  </cols>
  <sheetData>
    <row r="1" spans="1:10" x14ac:dyDescent="0.35">
      <c r="B1" t="str">
        <f>BYDem!B1</f>
        <v>region</v>
      </c>
      <c r="C1" t="str">
        <f>BYDem!E1</f>
        <v>commodity</v>
      </c>
      <c r="D1" t="s">
        <v>43</v>
      </c>
      <c r="E1" t="s">
        <v>173</v>
      </c>
    </row>
    <row r="2" spans="1:10" ht="14.25" x14ac:dyDescent="0.45">
      <c r="A2" s="1" t="str">
        <f>C2&amp;B2</f>
        <v>AGRAfrica_north</v>
      </c>
      <c r="B2" t="str">
        <f>BYDem!B2</f>
        <v>Africa_north</v>
      </c>
      <c r="C2" t="str">
        <f>BYDem!E2</f>
        <v>AGR</v>
      </c>
      <c r="D2" t="str">
        <f>VLOOKUP(_xlfn.XLOOKUP(Driver_elast!C2,MIG_demproj!$Q$2:$Q$49,MIG_demproj!$P$2:$P$49)&amp;B2,MIG_demproj!$A$2:$H$9999,4,FALSE)</f>
        <v>POP</v>
      </c>
      <c r="E2" s="2">
        <f>MAX(VLOOKUP(_xlfn.XLOOKUP(Driver_elast!C2,MIG_demproj!$Q$2:$Q$49,MIG_demproj!$P$2:$P$49)&amp;B2,MIG_demproj!$A$2:$H$9999,8,FALSE),0)+IFERROR(VLOOKUP(C2,$I$3:$J$25,2,FALSE),0)</f>
        <v>1.309258</v>
      </c>
      <c r="I2" s="11" t="s">
        <v>225</v>
      </c>
    </row>
    <row r="3" spans="1:10" ht="14.25" x14ac:dyDescent="0.45">
      <c r="A3" s="1" t="str">
        <f t="shared" ref="A3:A66" si="0">C3&amp;B3</f>
        <v>CCKAfrica_north</v>
      </c>
      <c r="B3" t="str">
        <f>BYDem!B3</f>
        <v>Africa_north</v>
      </c>
      <c r="C3" t="str">
        <f>BYDem!E3</f>
        <v>CCK</v>
      </c>
      <c r="D3" t="str">
        <f>VLOOKUP(_xlfn.XLOOKUP(Driver_elast!C3,MIG_demproj!$Q$2:$Q$49,MIG_demproj!$P$2:$P$49)&amp;B3,MIG_demproj!$A$2:$H$9999,4,FALSE)</f>
        <v>GDPSER</v>
      </c>
      <c r="E3" s="2">
        <f>MAX(VLOOKUP(_xlfn.XLOOKUP(Driver_elast!C3,MIG_demproj!$Q$2:$Q$49,MIG_demproj!$P$2:$P$49)&amp;B3,MIG_demproj!$A$2:$H$9999,8,FALSE),0)+IFERROR(VLOOKUP(C3,$I$3:$J$25,2,FALSE),0)</f>
        <v>0.58335999999999999</v>
      </c>
      <c r="I3" t="s">
        <v>45</v>
      </c>
      <c r="J3">
        <v>1</v>
      </c>
    </row>
    <row r="4" spans="1:10" ht="14.25" x14ac:dyDescent="0.45">
      <c r="A4" s="1" t="str">
        <f t="shared" si="0"/>
        <v>CHWAfrica_north</v>
      </c>
      <c r="B4" t="str">
        <f>BYDem!B4</f>
        <v>Africa_north</v>
      </c>
      <c r="C4" t="str">
        <f>BYDem!E4</f>
        <v>CHW</v>
      </c>
      <c r="D4" t="str">
        <f>VLOOKUP(_xlfn.XLOOKUP(Driver_elast!C4,MIG_demproj!$Q$2:$Q$49,MIG_demproj!$P$2:$P$49)&amp;B4,MIG_demproj!$A$2:$H$9999,4,FALSE)</f>
        <v>GDPSER</v>
      </c>
      <c r="E4" s="2">
        <f>MAX(VLOOKUP(_xlfn.XLOOKUP(Driver_elast!C4,MIG_demproj!$Q$2:$Q$49,MIG_demproj!$P$2:$P$49)&amp;B4,MIG_demproj!$A$2:$H$9999,8,FALSE),0)+IFERROR(VLOOKUP(C4,$I$3:$J$25,2,FALSE),0)</f>
        <v>0.58335999999999999</v>
      </c>
      <c r="I4" t="s">
        <v>31</v>
      </c>
      <c r="J4">
        <v>1</v>
      </c>
    </row>
    <row r="5" spans="1:10" ht="14.25" x14ac:dyDescent="0.45">
      <c r="A5" s="1" t="str">
        <f t="shared" si="0"/>
        <v>CLAAfrica_north</v>
      </c>
      <c r="B5" t="str">
        <f>BYDem!B5</f>
        <v>Africa_north</v>
      </c>
      <c r="C5" t="str">
        <f>BYDem!E5</f>
        <v>CLA</v>
      </c>
      <c r="D5" t="str">
        <f>VLOOKUP(_xlfn.XLOOKUP(Driver_elast!C5,MIG_demproj!$Q$2:$Q$49,MIG_demproj!$P$2:$P$49)&amp;B5,MIG_demproj!$A$2:$H$9999,4,FALSE)</f>
        <v>GDPSER</v>
      </c>
      <c r="E5" s="2">
        <f>MAX(VLOOKUP(_xlfn.XLOOKUP(Driver_elast!C5,MIG_demproj!$Q$2:$Q$49,MIG_demproj!$P$2:$P$49)&amp;B5,MIG_demproj!$A$2:$H$9999,8,FALSE),0)+IFERROR(VLOOKUP(C5,$I$3:$J$25,2,FALSE),0)</f>
        <v>0.42558099999999999</v>
      </c>
      <c r="I5" t="s">
        <v>20</v>
      </c>
      <c r="J5">
        <v>-0.5</v>
      </c>
    </row>
    <row r="6" spans="1:10" ht="14.25" x14ac:dyDescent="0.45">
      <c r="A6" s="1" t="str">
        <f t="shared" si="0"/>
        <v>COEAfrica_north</v>
      </c>
      <c r="B6" t="str">
        <f>BYDem!B6</f>
        <v>Africa_north</v>
      </c>
      <c r="C6" t="str">
        <f>BYDem!E6</f>
        <v>COE</v>
      </c>
      <c r="D6" t="str">
        <f>VLOOKUP(_xlfn.XLOOKUP(Driver_elast!C6,MIG_demproj!$Q$2:$Q$49,MIG_demproj!$P$2:$P$49)&amp;B6,MIG_demproj!$A$2:$H$9999,4,FALSE)</f>
        <v>GDPSER</v>
      </c>
      <c r="E6" s="2">
        <f>MAX(VLOOKUP(_xlfn.XLOOKUP(Driver_elast!C6,MIG_demproj!$Q$2:$Q$49,MIG_demproj!$P$2:$P$49)&amp;B6,MIG_demproj!$A$2:$H$9999,8,FALSE),0)+IFERROR(VLOOKUP(C6,$I$3:$J$25,2,FALSE),0)</f>
        <v>1.425581</v>
      </c>
      <c r="I6" t="s">
        <v>47</v>
      </c>
      <c r="J6">
        <v>0.5</v>
      </c>
    </row>
    <row r="7" spans="1:10" ht="14.25" x14ac:dyDescent="0.45">
      <c r="A7" s="1" t="str">
        <f t="shared" si="0"/>
        <v>COTAfrica_north</v>
      </c>
      <c r="B7" t="str">
        <f>BYDem!B7</f>
        <v>Africa_north</v>
      </c>
      <c r="C7" t="str">
        <f>BYDem!E7</f>
        <v>COT</v>
      </c>
      <c r="D7" t="str">
        <f>VLOOKUP(_xlfn.XLOOKUP(Driver_elast!C7,MIG_demproj!$Q$2:$Q$49,MIG_demproj!$P$2:$P$49)&amp;B7,MIG_demproj!$A$2:$H$9999,4,FALSE)</f>
        <v>GDPSER</v>
      </c>
      <c r="E7" s="2">
        <f>MAX(VLOOKUP(_xlfn.XLOOKUP(Driver_elast!C7,MIG_demproj!$Q$2:$Q$49,MIG_demproj!$P$2:$P$49)&amp;B7,MIG_demproj!$A$2:$H$9999,8,FALSE),0)+IFERROR(VLOOKUP(C7,$I$3:$J$25,2,FALSE),0)</f>
        <v>0.58335999999999999</v>
      </c>
      <c r="I7" t="s">
        <v>25</v>
      </c>
      <c r="J7">
        <v>0.5</v>
      </c>
    </row>
    <row r="8" spans="1:10" ht="14.25" x14ac:dyDescent="0.45">
      <c r="A8" s="1" t="str">
        <f t="shared" si="0"/>
        <v>CRFAfrica_north</v>
      </c>
      <c r="B8" t="str">
        <f>BYDem!B8</f>
        <v>Africa_north</v>
      </c>
      <c r="C8" t="str">
        <f>BYDem!E8</f>
        <v>CRF</v>
      </c>
      <c r="D8" t="str">
        <f>VLOOKUP(_xlfn.XLOOKUP(Driver_elast!C8,MIG_demproj!$Q$2:$Q$49,MIG_demproj!$P$2:$P$49)&amp;B8,MIG_demproj!$A$2:$H$9999,4,FALSE)</f>
        <v>GDPSER</v>
      </c>
      <c r="E8" s="2">
        <f>MAX(VLOOKUP(_xlfn.XLOOKUP(Driver_elast!C8,MIG_demproj!$Q$2:$Q$49,MIG_demproj!$P$2:$P$49)&amp;B8,MIG_demproj!$A$2:$H$9999,8,FALSE),0)+IFERROR(VLOOKUP(C8,$I$3:$J$25,2,FALSE),0)</f>
        <v>0.42558099999999999</v>
      </c>
    </row>
    <row r="9" spans="1:10" ht="14.25" x14ac:dyDescent="0.45">
      <c r="A9" s="1" t="str">
        <f t="shared" si="0"/>
        <v>CSCAfrica_north</v>
      </c>
      <c r="B9" t="str">
        <f>BYDem!B9</f>
        <v>Africa_north</v>
      </c>
      <c r="C9" t="str">
        <f>BYDem!E9</f>
        <v>CSC</v>
      </c>
      <c r="D9" t="str">
        <f>VLOOKUP(_xlfn.XLOOKUP(Driver_elast!C9,MIG_demproj!$Q$2:$Q$49,MIG_demproj!$P$2:$P$49)&amp;B9,MIG_demproj!$A$2:$H$9999,4,FALSE)</f>
        <v>GDPSER</v>
      </c>
      <c r="E9" s="2">
        <f>MAX(VLOOKUP(_xlfn.XLOOKUP(Driver_elast!C9,MIG_demproj!$Q$2:$Q$49,MIG_demproj!$P$2:$P$49)&amp;B9,MIG_demproj!$A$2:$H$9999,8,FALSE),0)+IFERROR(VLOOKUP(C9,$I$3:$J$25,2,FALSE),0)</f>
        <v>1.425581</v>
      </c>
    </row>
    <row r="10" spans="1:10" ht="14.25" x14ac:dyDescent="0.45">
      <c r="A10" s="1" t="str">
        <f t="shared" si="0"/>
        <v>CSHAfrica_north</v>
      </c>
      <c r="B10" t="str">
        <f>BYDem!B10</f>
        <v>Africa_north</v>
      </c>
      <c r="C10" t="str">
        <f>BYDem!E10</f>
        <v>CSH</v>
      </c>
      <c r="D10" t="str">
        <f>VLOOKUP(_xlfn.XLOOKUP(Driver_elast!C10,MIG_demproj!$Q$2:$Q$49,MIG_demproj!$P$2:$P$49)&amp;B10,MIG_demproj!$A$2:$H$9999,4,FALSE)</f>
        <v>GDPSER</v>
      </c>
      <c r="E10" s="2">
        <f>MAX(VLOOKUP(_xlfn.XLOOKUP(Driver_elast!C10,MIG_demproj!$Q$2:$Q$49,MIG_demproj!$P$2:$P$49)&amp;B10,MIG_demproj!$A$2:$H$9999,8,FALSE),0)+IFERROR(VLOOKUP(C10,$I$3:$J$25,2,FALSE),0)</f>
        <v>0.58335999999999999</v>
      </c>
    </row>
    <row r="11" spans="1:10" ht="14.25" x14ac:dyDescent="0.45">
      <c r="A11" s="1" t="str">
        <f t="shared" si="0"/>
        <v>ICHAfrica_north</v>
      </c>
      <c r="B11" t="str">
        <f>BYDem!B11</f>
        <v>Africa_north</v>
      </c>
      <c r="C11" t="str">
        <f>BYDem!E11</f>
        <v>ICH</v>
      </c>
      <c r="D11" t="str">
        <f>VLOOKUP(_xlfn.XLOOKUP(Driver_elast!C11,MIG_demproj!$Q$2:$Q$49,MIG_demproj!$P$2:$P$49)&amp;B11,MIG_demproj!$A$2:$H$9999,4,FALSE)</f>
        <v>GDP</v>
      </c>
      <c r="E11" s="2">
        <f>MAX(VLOOKUP(_xlfn.XLOOKUP(Driver_elast!C11,MIG_demproj!$Q$2:$Q$49,MIG_demproj!$P$2:$P$49)&amp;B11,MIG_demproj!$A$2:$H$9999,8,FALSE),0)+IFERROR(VLOOKUP(C11,$I$3:$J$25,2,FALSE),0)</f>
        <v>0.74892099999999995</v>
      </c>
    </row>
    <row r="12" spans="1:10" ht="14.25" x14ac:dyDescent="0.45">
      <c r="A12" s="1" t="str">
        <f t="shared" si="0"/>
        <v>ICH_FeedstockAfrica_north</v>
      </c>
      <c r="B12" t="str">
        <f>BYDem!B12</f>
        <v>Africa_north</v>
      </c>
      <c r="C12" t="str">
        <f>BYDem!E12</f>
        <v>ICH_Feedstock</v>
      </c>
      <c r="D12" t="str">
        <f>VLOOKUP(_xlfn.XLOOKUP(Driver_elast!C12,MIG_demproj!$Q$2:$Q$49,MIG_demproj!$P$2:$P$49)&amp;B12,MIG_demproj!$A$2:$H$9999,4,FALSE)</f>
        <v>GDP</v>
      </c>
      <c r="E12" s="2">
        <f>MAX(VLOOKUP(_xlfn.XLOOKUP(Driver_elast!C12,MIG_demproj!$Q$2:$Q$49,MIG_demproj!$P$2:$P$49)&amp;B12,MIG_demproj!$A$2:$H$9999,8,FALSE),0)+IFERROR(VLOOKUP(C12,$I$3:$J$25,2,FALSE),0)</f>
        <v>0.74892099999999995</v>
      </c>
    </row>
    <row r="13" spans="1:10" ht="14.25" x14ac:dyDescent="0.45">
      <c r="A13" s="1" t="str">
        <f t="shared" si="0"/>
        <v>IFPAfrica_north</v>
      </c>
      <c r="B13" t="str">
        <f>BYDem!B13</f>
        <v>Africa_north</v>
      </c>
      <c r="C13" t="str">
        <f>BYDem!E13</f>
        <v>IFP</v>
      </c>
      <c r="D13" t="str">
        <f>VLOOKUP(_xlfn.XLOOKUP(Driver_elast!C13,MIG_demproj!$Q$2:$Q$49,MIG_demproj!$P$2:$P$49)&amp;B13,MIG_demproj!$A$2:$H$9999,4,FALSE)</f>
        <v>GDPIND</v>
      </c>
      <c r="E13" s="2">
        <f>MAX(VLOOKUP(_xlfn.XLOOKUP(Driver_elast!C13,MIG_demproj!$Q$2:$Q$49,MIG_demproj!$P$2:$P$49)&amp;B13,MIG_demproj!$A$2:$H$9999,8,FALSE),0)+IFERROR(VLOOKUP(C13,$I$3:$J$25,2,FALSE),0)</f>
        <v>0.96715200000000001</v>
      </c>
    </row>
    <row r="14" spans="1:10" ht="14.25" x14ac:dyDescent="0.45">
      <c r="A14" s="1" t="str">
        <f t="shared" si="0"/>
        <v>ILPAfrica_north</v>
      </c>
      <c r="B14" t="str">
        <f>BYDem!B14</f>
        <v>Africa_north</v>
      </c>
      <c r="C14" t="str">
        <f>BYDem!E14</f>
        <v>ILP</v>
      </c>
      <c r="D14" t="str">
        <f>VLOOKUP(_xlfn.XLOOKUP(Driver_elast!C14,MIG_demproj!$Q$2:$Q$49,MIG_demproj!$P$2:$P$49)&amp;B14,MIG_demproj!$A$2:$H$9999,4,FALSE)</f>
        <v>GDP</v>
      </c>
      <c r="E14" s="2">
        <f>MAX(VLOOKUP(_xlfn.XLOOKUP(Driver_elast!C14,MIG_demproj!$Q$2:$Q$49,MIG_demproj!$P$2:$P$49)&amp;B14,MIG_demproj!$A$2:$H$9999,8,FALSE),0)+IFERROR(VLOOKUP(C14,$I$3:$J$25,2,FALSE),0)</f>
        <v>0.53198599999999996</v>
      </c>
    </row>
    <row r="15" spans="1:10" ht="14.25" x14ac:dyDescent="0.45">
      <c r="A15" s="1" t="str">
        <f t="shared" si="0"/>
        <v>IMCAfrica_north</v>
      </c>
      <c r="B15" t="str">
        <f>BYDem!B15</f>
        <v>Africa_north</v>
      </c>
      <c r="C15" t="str">
        <f>BYDem!E15</f>
        <v>IMC</v>
      </c>
      <c r="D15" t="str">
        <f>VLOOKUP(_xlfn.XLOOKUP(Driver_elast!C15,MIG_demproj!$Q$2:$Q$49,MIG_demproj!$P$2:$P$49)&amp;B15,MIG_demproj!$A$2:$H$9999,4,FALSE)</f>
        <v>GDPIND</v>
      </c>
      <c r="E15" s="2">
        <f>MAX(VLOOKUP(_xlfn.XLOOKUP(Driver_elast!C15,MIG_demproj!$Q$2:$Q$49,MIG_demproj!$P$2:$P$49)&amp;B15,MIG_demproj!$A$2:$H$9999,8,FALSE),0)+IFERROR(VLOOKUP(C15,$I$3:$J$25,2,FALSE),0)</f>
        <v>0.96715200000000001</v>
      </c>
    </row>
    <row r="16" spans="1:10" ht="14.25" x14ac:dyDescent="0.45">
      <c r="A16" s="1" t="str">
        <f t="shared" si="0"/>
        <v>INFAfrica_north</v>
      </c>
      <c r="B16" t="str">
        <f>BYDem!B16</f>
        <v>Africa_north</v>
      </c>
      <c r="C16" t="str">
        <f>BYDem!E16</f>
        <v>INF</v>
      </c>
      <c r="D16" t="str">
        <f>VLOOKUP(_xlfn.XLOOKUP(Driver_elast!C16,MIG_demproj!$Q$2:$Q$49,MIG_demproj!$P$2:$P$49)&amp;B16,MIG_demproj!$A$2:$H$9999,4,FALSE)</f>
        <v>GDPIND</v>
      </c>
      <c r="E16" s="2">
        <f>MAX(VLOOKUP(_xlfn.XLOOKUP(Driver_elast!C16,MIG_demproj!$Q$2:$Q$49,MIG_demproj!$P$2:$P$49)&amp;B16,MIG_demproj!$A$2:$H$9999,8,FALSE),0)+IFERROR(VLOOKUP(C16,$I$3:$J$25,2,FALSE),0)</f>
        <v>1.1788970000000001</v>
      </c>
    </row>
    <row r="17" spans="1:5" ht="14.25" x14ac:dyDescent="0.45">
      <c r="A17" s="1" t="str">
        <f t="shared" si="0"/>
        <v>INMAfrica_north</v>
      </c>
      <c r="B17" t="str">
        <f>BYDem!B17</f>
        <v>Africa_north</v>
      </c>
      <c r="C17" t="str">
        <f>BYDem!E17</f>
        <v>INM</v>
      </c>
      <c r="D17" t="str">
        <f>VLOOKUP(_xlfn.XLOOKUP(Driver_elast!C17,MIG_demproj!$Q$2:$Q$49,MIG_demproj!$P$2:$P$49)&amp;B17,MIG_demproj!$A$2:$H$9999,4,FALSE)</f>
        <v>GDPIND</v>
      </c>
      <c r="E17" s="2">
        <f>MAX(VLOOKUP(_xlfn.XLOOKUP(Driver_elast!C17,MIG_demproj!$Q$2:$Q$49,MIG_demproj!$P$2:$P$49)&amp;B17,MIG_demproj!$A$2:$H$9999,8,FALSE),0)+IFERROR(VLOOKUP(C17,$I$3:$J$25,2,FALSE),0)</f>
        <v>1.0591140000000001</v>
      </c>
    </row>
    <row r="18" spans="1:5" ht="14.25" x14ac:dyDescent="0.45">
      <c r="A18" s="1" t="str">
        <f t="shared" si="0"/>
        <v>IOIAfrica_north</v>
      </c>
      <c r="B18" t="str">
        <f>BYDem!B18</f>
        <v>Africa_north</v>
      </c>
      <c r="C18" t="str">
        <f>BYDem!E18</f>
        <v>IOI</v>
      </c>
      <c r="D18" t="str">
        <f>VLOOKUP(_xlfn.XLOOKUP(Driver_elast!C18,MIG_demproj!$Q$2:$Q$49,MIG_demproj!$P$2:$P$49)&amp;B18,MIG_demproj!$A$2:$H$9999,4,FALSE)</f>
        <v>GDPIND</v>
      </c>
      <c r="E18" s="2">
        <f>MAX(VLOOKUP(_xlfn.XLOOKUP(Driver_elast!C18,MIG_demproj!$Q$2:$Q$49,MIG_demproj!$P$2:$P$49)&amp;B18,MIG_demproj!$A$2:$H$9999,8,FALSE),0)+IFERROR(VLOOKUP(C18,$I$3:$J$25,2,FALSE),0)</f>
        <v>0.96715200000000001</v>
      </c>
    </row>
    <row r="19" spans="1:5" ht="14.25" x14ac:dyDescent="0.45">
      <c r="A19" s="1" t="str">
        <f t="shared" si="0"/>
        <v>ITMAfrica_north</v>
      </c>
      <c r="B19" t="str">
        <f>BYDem!B19</f>
        <v>Africa_north</v>
      </c>
      <c r="C19" t="str">
        <f>BYDem!E19</f>
        <v>ITM</v>
      </c>
      <c r="D19" t="str">
        <f>VLOOKUP(_xlfn.XLOOKUP(Driver_elast!C19,MIG_demproj!$Q$2:$Q$49,MIG_demproj!$P$2:$P$49)&amp;B19,MIG_demproj!$A$2:$H$9999,4,FALSE)</f>
        <v>GDPIND</v>
      </c>
      <c r="E19" s="2">
        <f>MAX(VLOOKUP(_xlfn.XLOOKUP(Driver_elast!C19,MIG_demproj!$Q$2:$Q$49,MIG_demproj!$P$2:$P$49)&amp;B19,MIG_demproj!$A$2:$H$9999,8,FALSE),0)+IFERROR(VLOOKUP(C19,$I$3:$J$25,2,FALSE),0)</f>
        <v>0.96715200000000001</v>
      </c>
    </row>
    <row r="20" spans="1:5" ht="14.25" x14ac:dyDescent="0.45">
      <c r="A20" s="1" t="str">
        <f t="shared" si="0"/>
        <v>NEUAfrica_north</v>
      </c>
      <c r="B20" t="str">
        <f>BYDem!B20</f>
        <v>Africa_north</v>
      </c>
      <c r="C20" t="str">
        <f>BYDem!E20</f>
        <v>NEU</v>
      </c>
      <c r="D20" t="str">
        <f>VLOOKUP(_xlfn.XLOOKUP(Driver_elast!C20,MIG_demproj!$Q$2:$Q$49,MIG_demproj!$P$2:$P$49)&amp;B20,MIG_demproj!$A$2:$H$9999,4,FALSE)</f>
        <v>GDPPCAP</v>
      </c>
      <c r="E20" s="2">
        <f>MAX(VLOOKUP(_xlfn.XLOOKUP(Driver_elast!C20,MIG_demproj!$Q$2:$Q$49,MIG_demproj!$P$2:$P$49)&amp;B20,MIG_demproj!$A$2:$H$9999,8,FALSE),0)+IFERROR(VLOOKUP(C20,$I$3:$J$25,2,FALSE),0)</f>
        <v>0.792632</v>
      </c>
    </row>
    <row r="21" spans="1:5" ht="14.25" x14ac:dyDescent="0.45">
      <c r="A21" s="1" t="str">
        <f t="shared" si="0"/>
        <v>ONOAfrica_north</v>
      </c>
      <c r="B21" t="str">
        <f>BYDem!B21</f>
        <v>Africa_north</v>
      </c>
      <c r="C21" t="str">
        <f>BYDem!E21</f>
        <v>ONO</v>
      </c>
      <c r="D21" t="str">
        <f>VLOOKUP(_xlfn.XLOOKUP(Driver_elast!C21,MIG_demproj!$Q$2:$Q$49,MIG_demproj!$P$2:$P$49)&amp;B21,MIG_demproj!$A$2:$H$9999,4,FALSE)</f>
        <v>GDPIND</v>
      </c>
      <c r="E21" s="2">
        <f>MAX(VLOOKUP(_xlfn.XLOOKUP(Driver_elast!C21,MIG_demproj!$Q$2:$Q$49,MIG_demproj!$P$2:$P$49)&amp;B21,MIG_demproj!$A$2:$H$9999,8,FALSE),0)+IFERROR(VLOOKUP(C21,$I$3:$J$25,2,FALSE),0)</f>
        <v>0.96715200000000001</v>
      </c>
    </row>
    <row r="22" spans="1:5" ht="14.25" x14ac:dyDescent="0.45">
      <c r="A22" s="1" t="str">
        <f t="shared" si="0"/>
        <v>RCKAfrica_north</v>
      </c>
      <c r="B22" t="str">
        <f>BYDem!B22</f>
        <v>Africa_north</v>
      </c>
      <c r="C22" t="str">
        <f>BYDem!E22</f>
        <v>RCK</v>
      </c>
      <c r="D22" t="str">
        <f>VLOOKUP(_xlfn.XLOOKUP(Driver_elast!C22,MIG_demproj!$Q$2:$Q$49,MIG_demproj!$P$2:$P$49)&amp;B22,MIG_demproj!$A$2:$H$9999,4,FALSE)</f>
        <v>GDPPCAP</v>
      </c>
      <c r="E22" s="2">
        <f>MAX(VLOOKUP(_xlfn.XLOOKUP(Driver_elast!C22,MIG_demproj!$Q$2:$Q$49,MIG_demproj!$P$2:$P$49)&amp;B22,MIG_demproj!$A$2:$H$9999,8,FALSE),0)+IFERROR(VLOOKUP(C22,$I$3:$J$25,2,FALSE),0)</f>
        <v>1.19807</v>
      </c>
    </row>
    <row r="23" spans="1:5" ht="14.25" x14ac:dyDescent="0.45">
      <c r="A23" s="1" t="str">
        <f t="shared" si="0"/>
        <v>REAAfrica_north</v>
      </c>
      <c r="B23" t="str">
        <f>BYDem!B23</f>
        <v>Africa_north</v>
      </c>
      <c r="C23" t="str">
        <f>BYDem!E23</f>
        <v>REA</v>
      </c>
      <c r="D23" t="str">
        <f>VLOOKUP(_xlfn.XLOOKUP(Driver_elast!C23,MIG_demproj!$Q$2:$Q$49,MIG_demproj!$P$2:$P$49)&amp;B23,MIG_demproj!$A$2:$H$9999,4,FALSE)</f>
        <v>GDPPCAP</v>
      </c>
      <c r="E23" s="2">
        <f>MAX(VLOOKUP(_xlfn.XLOOKUP(Driver_elast!C23,MIG_demproj!$Q$2:$Q$49,MIG_demproj!$P$2:$P$49)&amp;B23,MIG_demproj!$A$2:$H$9999,8,FALSE),0)+IFERROR(VLOOKUP(C23,$I$3:$J$25,2,FALSE),0)</f>
        <v>4.3148770000000001</v>
      </c>
    </row>
    <row r="24" spans="1:5" ht="14.25" x14ac:dyDescent="0.45">
      <c r="A24" s="1" t="str">
        <f t="shared" si="0"/>
        <v>RHWAfrica_north</v>
      </c>
      <c r="B24" t="str">
        <f>BYDem!B24</f>
        <v>Africa_north</v>
      </c>
      <c r="C24" t="str">
        <f>BYDem!E24</f>
        <v>RHW</v>
      </c>
      <c r="D24" t="str">
        <f>VLOOKUP(_xlfn.XLOOKUP(Driver_elast!C24,MIG_demproj!$Q$2:$Q$49,MIG_demproj!$P$2:$P$49)&amp;B24,MIG_demproj!$A$2:$H$9999,4,FALSE)</f>
        <v>GDPPCAP</v>
      </c>
      <c r="E24" s="2">
        <f>MAX(VLOOKUP(_xlfn.XLOOKUP(Driver_elast!C24,MIG_demproj!$Q$2:$Q$49,MIG_demproj!$P$2:$P$49)&amp;B24,MIG_demproj!$A$2:$H$9999,8,FALSE),0)+IFERROR(VLOOKUP(C24,$I$3:$J$25,2,FALSE),0)</f>
        <v>1.19807</v>
      </c>
    </row>
    <row r="25" spans="1:5" ht="14.25" x14ac:dyDescent="0.45">
      <c r="A25" s="1" t="str">
        <f t="shared" si="0"/>
        <v>RLIAfrica_north</v>
      </c>
      <c r="B25" t="str">
        <f>BYDem!B25</f>
        <v>Africa_north</v>
      </c>
      <c r="C25" t="str">
        <f>BYDem!E25</f>
        <v>RLI</v>
      </c>
      <c r="D25" t="str">
        <f>VLOOKUP(_xlfn.XLOOKUP(Driver_elast!C25,MIG_demproj!$Q$2:$Q$49,MIG_demproj!$P$2:$P$49)&amp;B25,MIG_demproj!$A$2:$H$9999,4,FALSE)</f>
        <v>GDPPCAP</v>
      </c>
      <c r="E25" s="2">
        <f>MAX(VLOOKUP(_xlfn.XLOOKUP(Driver_elast!C25,MIG_demproj!$Q$2:$Q$49,MIG_demproj!$P$2:$P$49)&amp;B25,MIG_demproj!$A$2:$H$9999,8,FALSE),0)+IFERROR(VLOOKUP(C25,$I$3:$J$25,2,FALSE),0)</f>
        <v>3.8148770000000001</v>
      </c>
    </row>
    <row r="26" spans="1:5" ht="14.25" x14ac:dyDescent="0.45">
      <c r="A26" s="1" t="str">
        <f t="shared" si="0"/>
        <v>ROTAfrica_north</v>
      </c>
      <c r="B26" t="str">
        <f>BYDem!B26</f>
        <v>Africa_north</v>
      </c>
      <c r="C26" t="str">
        <f>BYDem!E26</f>
        <v>ROT</v>
      </c>
      <c r="D26" t="str">
        <f>VLOOKUP(_xlfn.XLOOKUP(Driver_elast!C26,MIG_demproj!$Q$2:$Q$49,MIG_demproj!$P$2:$P$49)&amp;B26,MIG_demproj!$A$2:$H$9999,4,FALSE)</f>
        <v>GDPPCAP</v>
      </c>
      <c r="E26" s="2">
        <f>MAX(VLOOKUP(_xlfn.XLOOKUP(Driver_elast!C26,MIG_demproj!$Q$2:$Q$49,MIG_demproj!$P$2:$P$49)&amp;B26,MIG_demproj!$A$2:$H$9999,8,FALSE),0)+IFERROR(VLOOKUP(C26,$I$3:$J$25,2,FALSE),0)</f>
        <v>1.19807</v>
      </c>
    </row>
    <row r="27" spans="1:5" ht="14.25" x14ac:dyDescent="0.45">
      <c r="A27" s="1" t="str">
        <f t="shared" si="0"/>
        <v>RRFAfrica_north</v>
      </c>
      <c r="B27" t="str">
        <f>BYDem!B27</f>
        <v>Africa_north</v>
      </c>
      <c r="C27" t="str">
        <f>BYDem!E27</f>
        <v>RRF</v>
      </c>
      <c r="D27" t="str">
        <f>VLOOKUP(_xlfn.XLOOKUP(Driver_elast!C27,MIG_demproj!$Q$2:$Q$49,MIG_demproj!$P$2:$P$49)&amp;B27,MIG_demproj!$A$2:$H$9999,4,FALSE)</f>
        <v>GDPPCAP</v>
      </c>
      <c r="E27" s="2">
        <f>MAX(VLOOKUP(_xlfn.XLOOKUP(Driver_elast!C27,MIG_demproj!$Q$2:$Q$49,MIG_demproj!$P$2:$P$49)&amp;B27,MIG_demproj!$A$2:$H$9999,8,FALSE),0)+IFERROR(VLOOKUP(C27,$I$3:$J$25,2,FALSE),0)</f>
        <v>3.8148770000000001</v>
      </c>
    </row>
    <row r="28" spans="1:5" ht="14.25" x14ac:dyDescent="0.45">
      <c r="A28" s="1" t="str">
        <f t="shared" si="0"/>
        <v>RSCAfrica_north</v>
      </c>
      <c r="B28" t="str">
        <f>BYDem!B28</f>
        <v>Africa_north</v>
      </c>
      <c r="C28" t="str">
        <f>BYDem!E28</f>
        <v>RSC</v>
      </c>
      <c r="D28" t="str">
        <f>VLOOKUP(_xlfn.XLOOKUP(Driver_elast!C28,MIG_demproj!$Q$2:$Q$49,MIG_demproj!$P$2:$P$49)&amp;B28,MIG_demproj!$A$2:$H$9999,4,FALSE)</f>
        <v>GDPPCAP</v>
      </c>
      <c r="E28" s="2">
        <f>MAX(VLOOKUP(_xlfn.XLOOKUP(Driver_elast!C28,MIG_demproj!$Q$2:$Q$49,MIG_demproj!$P$2:$P$49)&amp;B28,MIG_demproj!$A$2:$H$9999,8,FALSE),0)+IFERROR(VLOOKUP(C28,$I$3:$J$25,2,FALSE),0)</f>
        <v>4.3148770000000001</v>
      </c>
    </row>
    <row r="29" spans="1:5" ht="14.25" x14ac:dyDescent="0.45">
      <c r="A29" s="1" t="str">
        <f t="shared" si="0"/>
        <v>RSHAfrica_north</v>
      </c>
      <c r="B29" t="str">
        <f>BYDem!B29</f>
        <v>Africa_north</v>
      </c>
      <c r="C29" t="str">
        <f>BYDem!E29</f>
        <v>RSH</v>
      </c>
      <c r="D29" t="str">
        <f>VLOOKUP(_xlfn.XLOOKUP(Driver_elast!C29,MIG_demproj!$Q$2:$Q$49,MIG_demproj!$P$2:$P$49)&amp;B29,MIG_demproj!$A$2:$H$9999,4,FALSE)</f>
        <v>GDPPCAP</v>
      </c>
      <c r="E29" s="2">
        <f>MAX(VLOOKUP(_xlfn.XLOOKUP(Driver_elast!C29,MIG_demproj!$Q$2:$Q$49,MIG_demproj!$P$2:$P$49)&amp;B29,MIG_demproj!$A$2:$H$9999,8,FALSE),0)+IFERROR(VLOOKUP(C29,$I$3:$J$25,2,FALSE),0)</f>
        <v>1.19807</v>
      </c>
    </row>
    <row r="30" spans="1:5" ht="14.25" x14ac:dyDescent="0.45">
      <c r="A30" s="1" t="str">
        <f t="shared" si="0"/>
        <v>TADAfrica_north</v>
      </c>
      <c r="B30" t="str">
        <f>BYDem!B30</f>
        <v>Africa_north</v>
      </c>
      <c r="C30" t="str">
        <f>BYDem!E30</f>
        <v>TAD</v>
      </c>
      <c r="D30" t="str">
        <f>VLOOKUP(_xlfn.XLOOKUP(Driver_elast!C30,MIG_demproj!$Q$2:$Q$49,MIG_demproj!$P$2:$P$49)&amp;B30,MIG_demproj!$A$2:$H$9999,4,FALSE)</f>
        <v>GDP</v>
      </c>
      <c r="E30" s="2">
        <f>MAX(VLOOKUP(_xlfn.XLOOKUP(Driver_elast!C30,MIG_demproj!$Q$2:$Q$49,MIG_demproj!$P$2:$P$49)&amp;B30,MIG_demproj!$A$2:$H$9999,8,FALSE),0)+IFERROR(VLOOKUP(C30,$I$3:$J$25,2,FALSE),0)</f>
        <v>0.61890999999999996</v>
      </c>
    </row>
    <row r="31" spans="1:5" ht="14.25" x14ac:dyDescent="0.45">
      <c r="A31" s="1" t="str">
        <f t="shared" si="0"/>
        <v>TAIAfrica_north</v>
      </c>
      <c r="B31" t="str">
        <f>BYDem!B31</f>
        <v>Africa_north</v>
      </c>
      <c r="C31" t="str">
        <f>BYDem!E31</f>
        <v>TAI</v>
      </c>
      <c r="D31" t="str">
        <f>VLOOKUP(_xlfn.XLOOKUP(Driver_elast!C31,MIG_demproj!$Q$2:$Q$49,MIG_demproj!$P$2:$P$49)&amp;B31,MIG_demproj!$A$2:$H$9999,4,FALSE)</f>
        <v>GDP</v>
      </c>
      <c r="E31" s="2">
        <f>MAX(VLOOKUP(_xlfn.XLOOKUP(Driver_elast!C31,MIG_demproj!$Q$2:$Q$49,MIG_demproj!$P$2:$P$49)&amp;B31,MIG_demproj!$A$2:$H$9999,8,FALSE),0)+IFERROR(VLOOKUP(C31,$I$3:$J$25,2,FALSE),0)</f>
        <v>0.87702400000000003</v>
      </c>
    </row>
    <row r="32" spans="1:5" ht="14.25" x14ac:dyDescent="0.45">
      <c r="A32" s="1" t="str">
        <f t="shared" si="0"/>
        <v>TTFAfrica_north</v>
      </c>
      <c r="B32" t="str">
        <f>BYDem!B32</f>
        <v>Africa_north</v>
      </c>
      <c r="C32" t="str">
        <f>BYDem!E32</f>
        <v>TTF</v>
      </c>
      <c r="D32" t="str">
        <f>VLOOKUP(_xlfn.XLOOKUP(Driver_elast!C32,MIG_demproj!$Q$2:$Q$49,MIG_demproj!$P$2:$P$49)&amp;B32,MIG_demproj!$A$2:$H$9999,4,FALSE)</f>
        <v>GDP</v>
      </c>
      <c r="E32" s="2">
        <f>MAX(VLOOKUP(_xlfn.XLOOKUP(Driver_elast!C32,MIG_demproj!$Q$2:$Q$49,MIG_demproj!$P$2:$P$49)&amp;B32,MIG_demproj!$A$2:$H$9999,8,FALSE),0)+IFERROR(VLOOKUP(C32,$I$3:$J$25,2,FALSE),0)</f>
        <v>0.70620000000000005</v>
      </c>
    </row>
    <row r="33" spans="1:5" ht="14.25" x14ac:dyDescent="0.45">
      <c r="A33" s="1" t="str">
        <f t="shared" si="0"/>
        <v>TTPAfrica_north</v>
      </c>
      <c r="B33" t="str">
        <f>BYDem!B33</f>
        <v>Africa_north</v>
      </c>
      <c r="C33" t="str">
        <f>BYDem!E33</f>
        <v>TTP</v>
      </c>
      <c r="D33" t="str">
        <f>VLOOKUP(_xlfn.XLOOKUP(Driver_elast!C33,MIG_demproj!$Q$2:$Q$49,MIG_demproj!$P$2:$P$49)&amp;B33,MIG_demproj!$A$2:$H$9999,4,FALSE)</f>
        <v>GDP</v>
      </c>
      <c r="E33" s="2">
        <f>MAX(VLOOKUP(_xlfn.XLOOKUP(Driver_elast!C33,MIG_demproj!$Q$2:$Q$49,MIG_demproj!$P$2:$P$49)&amp;B33,MIG_demproj!$A$2:$H$9999,8,FALSE),0)+IFERROR(VLOOKUP(C33,$I$3:$J$25,2,FALSE),0)</f>
        <v>0.70620000000000005</v>
      </c>
    </row>
    <row r="34" spans="1:5" ht="14.25" x14ac:dyDescent="0.45">
      <c r="A34" s="1" t="str">
        <f t="shared" si="0"/>
        <v>TWDAfrica_north</v>
      </c>
      <c r="B34" t="str">
        <f>BYDem!B34</f>
        <v>Africa_north</v>
      </c>
      <c r="C34" t="str">
        <f>BYDem!E34</f>
        <v>TWD</v>
      </c>
      <c r="D34" t="str">
        <f>VLOOKUP(_xlfn.XLOOKUP(Driver_elast!C34,MIG_demproj!$Q$2:$Q$49,MIG_demproj!$P$2:$P$49)&amp;B34,MIG_demproj!$A$2:$H$9999,4,FALSE)</f>
        <v>GDPSER</v>
      </c>
      <c r="E34" s="2">
        <f>MAX(VLOOKUP(_xlfn.XLOOKUP(Driver_elast!C34,MIG_demproj!$Q$2:$Q$49,MIG_demproj!$P$2:$P$49)&amp;B34,MIG_demproj!$A$2:$H$9999,8,FALSE),0)+IFERROR(VLOOKUP(C34,$I$3:$J$25,2,FALSE),0)</f>
        <v>0.79090300000000002</v>
      </c>
    </row>
    <row r="35" spans="1:5" ht="14.25" x14ac:dyDescent="0.45">
      <c r="A35" s="1" t="str">
        <f t="shared" si="0"/>
        <v>TWIAfrica_north</v>
      </c>
      <c r="B35" t="str">
        <f>BYDem!B35</f>
        <v>Africa_north</v>
      </c>
      <c r="C35" t="str">
        <f>BYDem!E35</f>
        <v>TWI</v>
      </c>
      <c r="D35" t="str">
        <f>VLOOKUP(_xlfn.XLOOKUP(Driver_elast!C35,MIG_demproj!$Q$2:$Q$49,MIG_demproj!$P$2:$P$49)&amp;B35,MIG_demproj!$A$2:$H$9999,4,FALSE)</f>
        <v>GDPSER</v>
      </c>
      <c r="E35" s="2">
        <f>MAX(VLOOKUP(_xlfn.XLOOKUP(Driver_elast!C35,MIG_demproj!$Q$2:$Q$49,MIG_demproj!$P$2:$P$49)&amp;B35,MIG_demproj!$A$2:$H$9999,8,FALSE),0)+IFERROR(VLOOKUP(C35,$I$3:$J$25,2,FALSE),0)</f>
        <v>0</v>
      </c>
    </row>
    <row r="36" spans="1:5" ht="14.25" x14ac:dyDescent="0.45">
      <c r="A36" s="1" t="str">
        <f t="shared" si="0"/>
        <v>Trd_2wAfrica_north</v>
      </c>
      <c r="B36" t="str">
        <f>BYDem!B36</f>
        <v>Africa_north</v>
      </c>
      <c r="C36" t="str">
        <f>BYDem!E36</f>
        <v>Trd_2w</v>
      </c>
      <c r="D36" t="str">
        <f>VLOOKUP(_xlfn.XLOOKUP(Driver_elast!C36,MIG_demproj!$Q$2:$Q$49,MIG_demproj!$P$2:$P$49)&amp;B36,MIG_demproj!$A$2:$H$9999,4,FALSE)</f>
        <v>GDPPCAP</v>
      </c>
      <c r="E36" s="2">
        <f>MAX(VLOOKUP(_xlfn.XLOOKUP(Driver_elast!C36,MIG_demproj!$Q$2:$Q$49,MIG_demproj!$P$2:$P$49)&amp;B36,MIG_demproj!$A$2:$H$9999,8,FALSE),0)+IFERROR(VLOOKUP(C36,$I$3:$J$25,2,FALSE),0)</f>
        <v>1.292632</v>
      </c>
    </row>
    <row r="37" spans="1:5" ht="14.25" x14ac:dyDescent="0.45">
      <c r="A37" s="1" t="str">
        <f t="shared" si="0"/>
        <v>Trd_3wAfrica_north</v>
      </c>
      <c r="B37" t="str">
        <f>BYDem!B37</f>
        <v>Africa_north</v>
      </c>
      <c r="C37" t="str">
        <f>BYDem!E37</f>
        <v>Trd_3w</v>
      </c>
      <c r="D37" t="str">
        <f>VLOOKUP(_xlfn.XLOOKUP(Driver_elast!C37,MIG_demproj!$Q$2:$Q$49,MIG_demproj!$P$2:$P$49)&amp;B37,MIG_demproj!$A$2:$H$9999,4,FALSE)</f>
        <v>GDPPCAP</v>
      </c>
      <c r="E37" s="2">
        <f>MAX(VLOOKUP(_xlfn.XLOOKUP(Driver_elast!C37,MIG_demproj!$Q$2:$Q$49,MIG_demproj!$P$2:$P$49)&amp;B37,MIG_demproj!$A$2:$H$9999,8,FALSE),0)+IFERROR(VLOOKUP(C37,$I$3:$J$25,2,FALSE),0)</f>
        <v>1.292632</v>
      </c>
    </row>
    <row r="38" spans="1:5" ht="14.25" x14ac:dyDescent="0.45">
      <c r="A38" s="1" t="str">
        <f t="shared" si="0"/>
        <v>Trd_BusAfrica_north</v>
      </c>
      <c r="B38" t="str">
        <f>BYDem!B38</f>
        <v>Africa_north</v>
      </c>
      <c r="C38" t="str">
        <f>BYDem!E38</f>
        <v>Trd_Bus</v>
      </c>
      <c r="D38" t="str">
        <f>VLOOKUP(_xlfn.XLOOKUP(Driver_elast!C38,MIG_demproj!$Q$2:$Q$49,MIG_demproj!$P$2:$P$49)&amp;B38,MIG_demproj!$A$2:$H$9999,4,FALSE)</f>
        <v>GDPPCAP</v>
      </c>
      <c r="E38" s="2">
        <f>MAX(VLOOKUP(_xlfn.XLOOKUP(Driver_elast!C38,MIG_demproj!$Q$2:$Q$49,MIG_demproj!$P$2:$P$49)&amp;B38,MIG_demproj!$A$2:$H$9999,8,FALSE),0)+IFERROR(VLOOKUP(C38,$I$3:$J$25,2,FALSE),0)</f>
        <v>1.292632</v>
      </c>
    </row>
    <row r="39" spans="1:5" ht="14.25" x14ac:dyDescent="0.45">
      <c r="A39" s="1" t="str">
        <f t="shared" si="0"/>
        <v>Trd_CarAfrica_north</v>
      </c>
      <c r="B39" t="str">
        <f>BYDem!B39</f>
        <v>Africa_north</v>
      </c>
      <c r="C39" t="str">
        <f>BYDem!E39</f>
        <v>Trd_Car</v>
      </c>
      <c r="D39" t="str">
        <f>VLOOKUP(_xlfn.XLOOKUP(Driver_elast!C39,MIG_demproj!$Q$2:$Q$49,MIG_demproj!$P$2:$P$49)&amp;B39,MIG_demproj!$A$2:$H$9999,4,FALSE)</f>
        <v>GDPPCAP</v>
      </c>
      <c r="E39" s="2">
        <f>MAX(VLOOKUP(_xlfn.XLOOKUP(Driver_elast!C39,MIG_demproj!$Q$2:$Q$49,MIG_demproj!$P$2:$P$49)&amp;B39,MIG_demproj!$A$2:$H$9999,8,FALSE),0)+IFERROR(VLOOKUP(C39,$I$3:$J$25,2,FALSE),0)</f>
        <v>1.292632</v>
      </c>
    </row>
    <row r="40" spans="1:5" ht="14.25" x14ac:dyDescent="0.45">
      <c r="A40" s="1" t="str">
        <f t="shared" si="0"/>
        <v>Trd_HdtAfrica_north</v>
      </c>
      <c r="B40" t="str">
        <f>BYDem!B40</f>
        <v>Africa_north</v>
      </c>
      <c r="C40" t="str">
        <f>BYDem!E40</f>
        <v>Trd_Hdt</v>
      </c>
      <c r="D40" t="str">
        <f>VLOOKUP(_xlfn.XLOOKUP(Driver_elast!C40,MIG_demproj!$Q$2:$Q$49,MIG_demproj!$P$2:$P$49)&amp;B40,MIG_demproj!$A$2:$H$9999,4,FALSE)</f>
        <v>GDPPCAP</v>
      </c>
      <c r="E40" s="2">
        <f>MAX(VLOOKUP(_xlfn.XLOOKUP(Driver_elast!C40,MIG_demproj!$Q$2:$Q$49,MIG_demproj!$P$2:$P$49)&amp;B40,MIG_demproj!$A$2:$H$9999,8,FALSE),0)+IFERROR(VLOOKUP(C40,$I$3:$J$25,2,FALSE),0)</f>
        <v>1.292632</v>
      </c>
    </row>
    <row r="41" spans="1:5" ht="14.25" x14ac:dyDescent="0.45">
      <c r="A41" s="1" t="str">
        <f t="shared" si="0"/>
        <v>Trd_LcvAfrica_north</v>
      </c>
      <c r="B41" t="str">
        <f>BYDem!B41</f>
        <v>Africa_north</v>
      </c>
      <c r="C41" t="str">
        <f>BYDem!E41</f>
        <v>Trd_Lcv</v>
      </c>
      <c r="D41" t="str">
        <f>VLOOKUP(_xlfn.XLOOKUP(Driver_elast!C41,MIG_demproj!$Q$2:$Q$49,MIG_demproj!$P$2:$P$49)&amp;B41,MIG_demproj!$A$2:$H$9999,4,FALSE)</f>
        <v>GDPPCAP</v>
      </c>
      <c r="E41" s="2">
        <f>MAX(VLOOKUP(_xlfn.XLOOKUP(Driver_elast!C41,MIG_demproj!$Q$2:$Q$49,MIG_demproj!$P$2:$P$49)&amp;B41,MIG_demproj!$A$2:$H$9999,8,FALSE),0)+IFERROR(VLOOKUP(C41,$I$3:$J$25,2,FALSE),0)</f>
        <v>1.292632</v>
      </c>
    </row>
    <row r="42" spans="1:5" ht="14.25" x14ac:dyDescent="0.45">
      <c r="A42" s="1" t="str">
        <f t="shared" si="0"/>
        <v>AGRAfrica_other</v>
      </c>
      <c r="B42" t="str">
        <f>BYDem!B42</f>
        <v>Africa_other</v>
      </c>
      <c r="C42" t="str">
        <f>BYDem!E42</f>
        <v>AGR</v>
      </c>
      <c r="D42" t="str">
        <f>VLOOKUP(_xlfn.XLOOKUP(Driver_elast!C42,MIG_demproj!$Q$2:$Q$49,MIG_demproj!$P$2:$P$49)&amp;B42,MIG_demproj!$A$2:$H$9999,4,FALSE)</f>
        <v>GDPAGR</v>
      </c>
      <c r="E42" s="2">
        <f>MAX(VLOOKUP(_xlfn.XLOOKUP(Driver_elast!C42,MIG_demproj!$Q$2:$Q$49,MIG_demproj!$P$2:$P$49)&amp;B42,MIG_demproj!$A$2:$H$9999,8,FALSE),0)+IFERROR(VLOOKUP(C42,$I$3:$J$25,2,FALSE),0)</f>
        <v>0.58276700000000003</v>
      </c>
    </row>
    <row r="43" spans="1:5" ht="14.25" x14ac:dyDescent="0.45">
      <c r="A43" s="1" t="str">
        <f t="shared" si="0"/>
        <v>CCKAfrica_other</v>
      </c>
      <c r="B43" t="str">
        <f>BYDem!B43</f>
        <v>Africa_other</v>
      </c>
      <c r="C43" t="str">
        <f>BYDem!E43</f>
        <v>CCK</v>
      </c>
      <c r="D43" t="str">
        <f>VLOOKUP(_xlfn.XLOOKUP(Driver_elast!C43,MIG_demproj!$Q$2:$Q$49,MIG_demproj!$P$2:$P$49)&amp;B43,MIG_demproj!$A$2:$H$9999,4,FALSE)</f>
        <v>GDP</v>
      </c>
      <c r="E43" s="2">
        <f>MAX(VLOOKUP(_xlfn.XLOOKUP(Driver_elast!C43,MIG_demproj!$Q$2:$Q$49,MIG_demproj!$P$2:$P$49)&amp;B43,MIG_demproj!$A$2:$H$9999,8,FALSE),0)+IFERROR(VLOOKUP(C43,$I$3:$J$25,2,FALSE),0)</f>
        <v>0.90352600000000005</v>
      </c>
    </row>
    <row r="44" spans="1:5" ht="14.25" x14ac:dyDescent="0.45">
      <c r="A44" s="1" t="str">
        <f t="shared" si="0"/>
        <v>CHWAfrica_other</v>
      </c>
      <c r="B44" t="str">
        <f>BYDem!B44</f>
        <v>Africa_other</v>
      </c>
      <c r="C44" t="str">
        <f>BYDem!E44</f>
        <v>CHW</v>
      </c>
      <c r="D44" t="str">
        <f>VLOOKUP(_xlfn.XLOOKUP(Driver_elast!C44,MIG_demproj!$Q$2:$Q$49,MIG_demproj!$P$2:$P$49)&amp;B44,MIG_demproj!$A$2:$H$9999,4,FALSE)</f>
        <v>GDP</v>
      </c>
      <c r="E44" s="2">
        <f>MAX(VLOOKUP(_xlfn.XLOOKUP(Driver_elast!C44,MIG_demproj!$Q$2:$Q$49,MIG_demproj!$P$2:$P$49)&amp;B44,MIG_demproj!$A$2:$H$9999,8,FALSE),0)+IFERROR(VLOOKUP(C44,$I$3:$J$25,2,FALSE),0)</f>
        <v>0.90352600000000005</v>
      </c>
    </row>
    <row r="45" spans="1:5" ht="14.25" x14ac:dyDescent="0.45">
      <c r="A45" s="1" t="str">
        <f t="shared" si="0"/>
        <v>CLAAfrica_other</v>
      </c>
      <c r="B45" t="str">
        <f>BYDem!B45</f>
        <v>Africa_other</v>
      </c>
      <c r="C45" t="str">
        <f>BYDem!E45</f>
        <v>CLA</v>
      </c>
      <c r="D45" t="str">
        <f>VLOOKUP(_xlfn.XLOOKUP(Driver_elast!C45,MIG_demproj!$Q$2:$Q$49,MIG_demproj!$P$2:$P$49)&amp;B45,MIG_demproj!$A$2:$H$9999,4,FALSE)</f>
        <v>GDP</v>
      </c>
      <c r="E45" s="2">
        <f>MAX(VLOOKUP(_xlfn.XLOOKUP(Driver_elast!C45,MIG_demproj!$Q$2:$Q$49,MIG_demproj!$P$2:$P$49)&amp;B45,MIG_demproj!$A$2:$H$9999,8,FALSE),0)+IFERROR(VLOOKUP(C45,$I$3:$J$25,2,FALSE),0)</f>
        <v>1.0323089999999999</v>
      </c>
    </row>
    <row r="46" spans="1:5" ht="14.25" x14ac:dyDescent="0.45">
      <c r="A46" s="1" t="str">
        <f t="shared" si="0"/>
        <v>COEAfrica_other</v>
      </c>
      <c r="B46" t="str">
        <f>BYDem!B46</f>
        <v>Africa_other</v>
      </c>
      <c r="C46" t="str">
        <f>BYDem!E46</f>
        <v>COE</v>
      </c>
      <c r="D46" t="str">
        <f>VLOOKUP(_xlfn.XLOOKUP(Driver_elast!C46,MIG_demproj!$Q$2:$Q$49,MIG_demproj!$P$2:$P$49)&amp;B46,MIG_demproj!$A$2:$H$9999,4,FALSE)</f>
        <v>GDP</v>
      </c>
      <c r="E46" s="2">
        <f>MAX(VLOOKUP(_xlfn.XLOOKUP(Driver_elast!C46,MIG_demproj!$Q$2:$Q$49,MIG_demproj!$P$2:$P$49)&amp;B46,MIG_demproj!$A$2:$H$9999,8,FALSE),0)+IFERROR(VLOOKUP(C46,$I$3:$J$25,2,FALSE),0)</f>
        <v>2.0323089999999997</v>
      </c>
    </row>
    <row r="47" spans="1:5" ht="14.25" x14ac:dyDescent="0.45">
      <c r="A47" s="1" t="str">
        <f t="shared" si="0"/>
        <v>COTAfrica_other</v>
      </c>
      <c r="B47" t="str">
        <f>BYDem!B47</f>
        <v>Africa_other</v>
      </c>
      <c r="C47" t="str">
        <f>BYDem!E47</f>
        <v>COT</v>
      </c>
      <c r="D47" t="str">
        <f>VLOOKUP(_xlfn.XLOOKUP(Driver_elast!C47,MIG_demproj!$Q$2:$Q$49,MIG_demproj!$P$2:$P$49)&amp;B47,MIG_demproj!$A$2:$H$9999,4,FALSE)</f>
        <v>GDP</v>
      </c>
      <c r="E47" s="2">
        <f>MAX(VLOOKUP(_xlfn.XLOOKUP(Driver_elast!C47,MIG_demproj!$Q$2:$Q$49,MIG_demproj!$P$2:$P$49)&amp;B47,MIG_demproj!$A$2:$H$9999,8,FALSE),0)+IFERROR(VLOOKUP(C47,$I$3:$J$25,2,FALSE),0)</f>
        <v>0.90352600000000005</v>
      </c>
    </row>
    <row r="48" spans="1:5" ht="14.25" x14ac:dyDescent="0.45">
      <c r="A48" s="1" t="str">
        <f t="shared" si="0"/>
        <v>CRFAfrica_other</v>
      </c>
      <c r="B48" t="str">
        <f>BYDem!B48</f>
        <v>Africa_other</v>
      </c>
      <c r="C48" t="str">
        <f>BYDem!E48</f>
        <v>CRF</v>
      </c>
      <c r="D48" t="str">
        <f>VLOOKUP(_xlfn.XLOOKUP(Driver_elast!C48,MIG_demproj!$Q$2:$Q$49,MIG_demproj!$P$2:$P$49)&amp;B48,MIG_demproj!$A$2:$H$9999,4,FALSE)</f>
        <v>GDP</v>
      </c>
      <c r="E48" s="2">
        <f>MAX(VLOOKUP(_xlfn.XLOOKUP(Driver_elast!C48,MIG_demproj!$Q$2:$Q$49,MIG_demproj!$P$2:$P$49)&amp;B48,MIG_demproj!$A$2:$H$9999,8,FALSE),0)+IFERROR(VLOOKUP(C48,$I$3:$J$25,2,FALSE),0)</f>
        <v>1.0323089999999999</v>
      </c>
    </row>
    <row r="49" spans="1:5" ht="14.25" x14ac:dyDescent="0.45">
      <c r="A49" s="1" t="str">
        <f t="shared" si="0"/>
        <v>CSCAfrica_other</v>
      </c>
      <c r="B49" t="str">
        <f>BYDem!B49</f>
        <v>Africa_other</v>
      </c>
      <c r="C49" t="str">
        <f>BYDem!E49</f>
        <v>CSC</v>
      </c>
      <c r="D49" t="str">
        <f>VLOOKUP(_xlfn.XLOOKUP(Driver_elast!C49,MIG_demproj!$Q$2:$Q$49,MIG_demproj!$P$2:$P$49)&amp;B49,MIG_demproj!$A$2:$H$9999,4,FALSE)</f>
        <v>GDP</v>
      </c>
      <c r="E49" s="2">
        <f>MAX(VLOOKUP(_xlfn.XLOOKUP(Driver_elast!C49,MIG_demproj!$Q$2:$Q$49,MIG_demproj!$P$2:$P$49)&amp;B49,MIG_demproj!$A$2:$H$9999,8,FALSE),0)+IFERROR(VLOOKUP(C49,$I$3:$J$25,2,FALSE),0)</f>
        <v>2.0323089999999997</v>
      </c>
    </row>
    <row r="50" spans="1:5" ht="14.25" x14ac:dyDescent="0.45">
      <c r="A50" s="1" t="str">
        <f t="shared" si="0"/>
        <v>CSHAfrica_other</v>
      </c>
      <c r="B50" t="str">
        <f>BYDem!B50</f>
        <v>Africa_other</v>
      </c>
      <c r="C50" t="str">
        <f>BYDem!E50</f>
        <v>CSH</v>
      </c>
      <c r="D50" t="str">
        <f>VLOOKUP(_xlfn.XLOOKUP(Driver_elast!C50,MIG_demproj!$Q$2:$Q$49,MIG_demproj!$P$2:$P$49)&amp;B50,MIG_demproj!$A$2:$H$9999,4,FALSE)</f>
        <v>GDP</v>
      </c>
      <c r="E50" s="2">
        <f>MAX(VLOOKUP(_xlfn.XLOOKUP(Driver_elast!C50,MIG_demproj!$Q$2:$Q$49,MIG_demproj!$P$2:$P$49)&amp;B50,MIG_demproj!$A$2:$H$9999,8,FALSE),0)+IFERROR(VLOOKUP(C50,$I$3:$J$25,2,FALSE),0)</f>
        <v>0.90352600000000005</v>
      </c>
    </row>
    <row r="51" spans="1:5" ht="14.25" x14ac:dyDescent="0.45">
      <c r="A51" s="1" t="str">
        <f t="shared" si="0"/>
        <v>ICHAfrica_other</v>
      </c>
      <c r="B51" t="str">
        <f>BYDem!B51</f>
        <v>Africa_other</v>
      </c>
      <c r="C51" t="str">
        <f>BYDem!E51</f>
        <v>ICH</v>
      </c>
      <c r="D51" t="str">
        <f>VLOOKUP(_xlfn.XLOOKUP(Driver_elast!C51,MIG_demproj!$Q$2:$Q$49,MIG_demproj!$P$2:$P$49)&amp;B51,MIG_demproj!$A$2:$H$9999,4,FALSE)</f>
        <v>GDPIND</v>
      </c>
      <c r="E51" s="16">
        <f>MAX(VLOOKUP(_xlfn.XLOOKUP(Driver_elast!C51,MIG_demproj!$Q$2:$Q$49,MIG_demproj!$P$2:$P$49)&amp;B51,MIG_demproj!$A$2:$H$9999,8,FALSE),0)+IFERROR(VLOOKUP(C51,$I$3:$J$25,2,FALSE),0)+0.5</f>
        <v>1.4403489999999999</v>
      </c>
    </row>
    <row r="52" spans="1:5" ht="14.25" x14ac:dyDescent="0.45">
      <c r="A52" s="1" t="str">
        <f t="shared" si="0"/>
        <v>ICH_FeedstockAfrica_other</v>
      </c>
      <c r="B52" t="str">
        <f>BYDem!B52</f>
        <v>Africa_other</v>
      </c>
      <c r="C52" t="str">
        <f>BYDem!E52</f>
        <v>ICH_Feedstock</v>
      </c>
      <c r="D52" t="str">
        <f>VLOOKUP(_xlfn.XLOOKUP(Driver_elast!C52,MIG_demproj!$Q$2:$Q$49,MIG_demproj!$P$2:$P$49)&amp;B52,MIG_demproj!$A$2:$H$9999,4,FALSE)</f>
        <v>GDPIND</v>
      </c>
      <c r="E52" s="16">
        <f>MAX(VLOOKUP(_xlfn.XLOOKUP(Driver_elast!C52,MIG_demproj!$Q$2:$Q$49,MIG_demproj!$P$2:$P$49)&amp;B52,MIG_demproj!$A$2:$H$9999,8,FALSE),0)+IFERROR(VLOOKUP(C52,$I$3:$J$25,2,FALSE),0)+0.5</f>
        <v>1.4403489999999999</v>
      </c>
    </row>
    <row r="53" spans="1:5" ht="14.25" x14ac:dyDescent="0.45">
      <c r="A53" s="1" t="str">
        <f t="shared" si="0"/>
        <v>IFPAfrica_other</v>
      </c>
      <c r="B53" t="str">
        <f>BYDem!B53</f>
        <v>Africa_other</v>
      </c>
      <c r="C53" t="str">
        <f>BYDem!E53</f>
        <v>IFP</v>
      </c>
      <c r="D53" t="str">
        <f>VLOOKUP(_xlfn.XLOOKUP(Driver_elast!C53,MIG_demproj!$Q$2:$Q$49,MIG_demproj!$P$2:$P$49)&amp;B53,MIG_demproj!$A$2:$H$9999,4,FALSE)</f>
        <v>GDP</v>
      </c>
      <c r="E53" s="16">
        <f>MAX(VLOOKUP(_xlfn.XLOOKUP(Driver_elast!C53,MIG_demproj!$Q$2:$Q$49,MIG_demproj!$P$2:$P$49)&amp;B53,MIG_demproj!$A$2:$H$9999,8,FALSE),0)+IFERROR(VLOOKUP(C53,$I$3:$J$25,2,FALSE),0)+0.5</f>
        <v>0.5</v>
      </c>
    </row>
    <row r="54" spans="1:5" ht="14.25" x14ac:dyDescent="0.45">
      <c r="A54" s="1" t="str">
        <f t="shared" si="0"/>
        <v>ILPAfrica_other</v>
      </c>
      <c r="B54" t="str">
        <f>BYDem!B54</f>
        <v>Africa_other</v>
      </c>
      <c r="C54" t="str">
        <f>BYDem!E54</f>
        <v>ILP</v>
      </c>
      <c r="D54" t="str">
        <f>VLOOKUP(_xlfn.XLOOKUP(Driver_elast!C54,MIG_demproj!$Q$2:$Q$49,MIG_demproj!$P$2:$P$49)&amp;B54,MIG_demproj!$A$2:$H$9999,4,FALSE)</f>
        <v>GDPIND</v>
      </c>
      <c r="E54" s="2">
        <f>MAX(VLOOKUP(_xlfn.XLOOKUP(Driver_elast!C54,MIG_demproj!$Q$2:$Q$49,MIG_demproj!$P$2:$P$49)&amp;B54,MIG_demproj!$A$2:$H$9999,8,FALSE),0)+IFERROR(VLOOKUP(C54,$I$3:$J$25,2,FALSE),0)</f>
        <v>1.070206</v>
      </c>
    </row>
    <row r="55" spans="1:5" ht="14.25" x14ac:dyDescent="0.45">
      <c r="A55" s="1" t="str">
        <f t="shared" si="0"/>
        <v>IMCAfrica_other</v>
      </c>
      <c r="B55" t="str">
        <f>BYDem!B55</f>
        <v>Africa_other</v>
      </c>
      <c r="C55" t="str">
        <f>BYDem!E55</f>
        <v>IMC</v>
      </c>
      <c r="D55" t="str">
        <f>VLOOKUP(_xlfn.XLOOKUP(Driver_elast!C55,MIG_demproj!$Q$2:$Q$49,MIG_demproj!$P$2:$P$49)&amp;B55,MIG_demproj!$A$2:$H$9999,4,FALSE)</f>
        <v>GDP</v>
      </c>
      <c r="E55" s="16">
        <f>MAX(VLOOKUP(_xlfn.XLOOKUP(Driver_elast!C55,MIG_demproj!$Q$2:$Q$49,MIG_demproj!$P$2:$P$49)&amp;B55,MIG_demproj!$A$2:$H$9999,8,FALSE),0)+IFERROR(VLOOKUP(C55,$I$3:$J$25,2,FALSE),0)+0.5</f>
        <v>0.5</v>
      </c>
    </row>
    <row r="56" spans="1:5" ht="14.25" x14ac:dyDescent="0.45">
      <c r="A56" s="1" t="str">
        <f t="shared" si="0"/>
        <v>INFAfrica_other</v>
      </c>
      <c r="B56" t="str">
        <f>BYDem!B56</f>
        <v>Africa_other</v>
      </c>
      <c r="C56" t="str">
        <f>BYDem!E56</f>
        <v>INF</v>
      </c>
      <c r="D56" t="str">
        <f>VLOOKUP(_xlfn.XLOOKUP(Driver_elast!C56,MIG_demproj!$Q$2:$Q$49,MIG_demproj!$P$2:$P$49)&amp;B56,MIG_demproj!$A$2:$H$9999,4,FALSE)</f>
        <v>GDP</v>
      </c>
      <c r="E56" s="16">
        <f>MAX(VLOOKUP(_xlfn.XLOOKUP(Driver_elast!C56,MIG_demproj!$Q$2:$Q$49,MIG_demproj!$P$2:$P$49)&amp;B56,MIG_demproj!$A$2:$H$9999,8,FALSE),0)+IFERROR(VLOOKUP(C56,$I$3:$J$25,2,FALSE),0)+0.3</f>
        <v>0.70965400000000001</v>
      </c>
    </row>
    <row r="57" spans="1:5" ht="14.25" x14ac:dyDescent="0.45">
      <c r="A57" s="1" t="str">
        <f t="shared" si="0"/>
        <v>INMAfrica_other</v>
      </c>
      <c r="B57" t="str">
        <f>BYDem!B57</f>
        <v>Africa_other</v>
      </c>
      <c r="C57" t="str">
        <f>BYDem!E57</f>
        <v>INM</v>
      </c>
      <c r="D57" t="str">
        <f>VLOOKUP(_xlfn.XLOOKUP(Driver_elast!C57,MIG_demproj!$Q$2:$Q$49,MIG_demproj!$P$2:$P$49)&amp;B57,MIG_demproj!$A$2:$H$9999,4,FALSE)</f>
        <v>GDP</v>
      </c>
      <c r="E57" s="16">
        <f>MAX(VLOOKUP(_xlfn.XLOOKUP(Driver_elast!C57,MIG_demproj!$Q$2:$Q$49,MIG_demproj!$P$2:$P$49)&amp;B57,MIG_demproj!$A$2:$H$9999,8,FALSE),0)+IFERROR(VLOOKUP(C57,$I$3:$J$25,2,FALSE),0)+0.5</f>
        <v>2.198893</v>
      </c>
    </row>
    <row r="58" spans="1:5" ht="14.25" x14ac:dyDescent="0.45">
      <c r="A58" s="1" t="str">
        <f t="shared" si="0"/>
        <v>IOIAfrica_other</v>
      </c>
      <c r="B58" t="str">
        <f>BYDem!B58</f>
        <v>Africa_other</v>
      </c>
      <c r="C58" t="str">
        <f>BYDem!E58</f>
        <v>IOI</v>
      </c>
      <c r="D58" t="str">
        <f>VLOOKUP(_xlfn.XLOOKUP(Driver_elast!C58,MIG_demproj!$Q$2:$Q$49,MIG_demproj!$P$2:$P$49)&amp;B58,MIG_demproj!$A$2:$H$9999,4,FALSE)</f>
        <v>GDP</v>
      </c>
      <c r="E58" s="16">
        <f>MAX(VLOOKUP(_xlfn.XLOOKUP(Driver_elast!C58,MIG_demproj!$Q$2:$Q$49,MIG_demproj!$P$2:$P$49)&amp;B58,MIG_demproj!$A$2:$H$9999,8,FALSE),0)+IFERROR(VLOOKUP(C58,$I$3:$J$25,2,FALSE),0)+0.5</f>
        <v>0.5</v>
      </c>
    </row>
    <row r="59" spans="1:5" ht="14.25" x14ac:dyDescent="0.45">
      <c r="A59" s="1" t="str">
        <f t="shared" si="0"/>
        <v>ITMAfrica_other</v>
      </c>
      <c r="B59" t="str">
        <f>BYDem!B59</f>
        <v>Africa_other</v>
      </c>
      <c r="C59" t="str">
        <f>BYDem!E59</f>
        <v>ITM</v>
      </c>
      <c r="D59" t="str">
        <f>VLOOKUP(_xlfn.XLOOKUP(Driver_elast!C59,MIG_demproj!$Q$2:$Q$49,MIG_demproj!$P$2:$P$49)&amp;B59,MIG_demproj!$A$2:$H$9999,4,FALSE)</f>
        <v>GDP</v>
      </c>
      <c r="E59" s="16">
        <f>MAX(VLOOKUP(_xlfn.XLOOKUP(Driver_elast!C59,MIG_demproj!$Q$2:$Q$49,MIG_demproj!$P$2:$P$49)&amp;B59,MIG_demproj!$A$2:$H$9999,8,FALSE),0)+IFERROR(VLOOKUP(C59,$I$3:$J$25,2,FALSE),0)+0.5</f>
        <v>0.5</v>
      </c>
    </row>
    <row r="60" spans="1:5" ht="14.25" x14ac:dyDescent="0.45">
      <c r="A60" s="1" t="str">
        <f t="shared" si="0"/>
        <v>NEUAfrica_other</v>
      </c>
      <c r="B60" t="str">
        <f>BYDem!B60</f>
        <v>Africa_other</v>
      </c>
      <c r="C60" t="str">
        <f>BYDem!E60</f>
        <v>NEU</v>
      </c>
      <c r="D60" t="str">
        <f>VLOOKUP(_xlfn.XLOOKUP(Driver_elast!C60,MIG_demproj!$Q$2:$Q$49,MIG_demproj!$P$2:$P$49)&amp;B60,MIG_demproj!$A$2:$H$9999,4,FALSE)</f>
        <v>GDP</v>
      </c>
      <c r="E60" s="2">
        <f>MAX(VLOOKUP(_xlfn.XLOOKUP(Driver_elast!C60,MIG_demproj!$Q$2:$Q$49,MIG_demproj!$P$2:$P$49)&amp;B60,MIG_demproj!$A$2:$H$9999,8,FALSE),0)+IFERROR(VLOOKUP(C60,$I$3:$J$25,2,FALSE),0)</f>
        <v>1.0852999999999999</v>
      </c>
    </row>
    <row r="61" spans="1:5" ht="14.25" x14ac:dyDescent="0.45">
      <c r="A61" s="1" t="str">
        <f t="shared" si="0"/>
        <v>ONOAfrica_other</v>
      </c>
      <c r="B61" t="str">
        <f>BYDem!B61</f>
        <v>Africa_other</v>
      </c>
      <c r="C61" t="str">
        <f>BYDem!E61</f>
        <v>ONO</v>
      </c>
      <c r="D61" t="str">
        <f>VLOOKUP(_xlfn.XLOOKUP(Driver_elast!C61,MIG_demproj!$Q$2:$Q$49,MIG_demproj!$P$2:$P$49)&amp;B61,MIG_demproj!$A$2:$H$9999,4,FALSE)</f>
        <v>GDP</v>
      </c>
      <c r="E61" s="2">
        <f>MAX(VLOOKUP(_xlfn.XLOOKUP(Driver_elast!C61,MIG_demproj!$Q$2:$Q$49,MIG_demproj!$P$2:$P$49)&amp;B61,MIG_demproj!$A$2:$H$9999,8,FALSE),0)+IFERROR(VLOOKUP(C61,$I$3:$J$25,2,FALSE),0)</f>
        <v>0</v>
      </c>
    </row>
    <row r="62" spans="1:5" ht="14.25" x14ac:dyDescent="0.45">
      <c r="A62" s="1" t="str">
        <f t="shared" si="0"/>
        <v>RCKAfrica_other</v>
      </c>
      <c r="B62" t="str">
        <f>BYDem!B62</f>
        <v>Africa_other</v>
      </c>
      <c r="C62" t="str">
        <f>BYDem!E62</f>
        <v>RCK</v>
      </c>
      <c r="D62" s="18" t="s">
        <v>3</v>
      </c>
      <c r="E62" s="2">
        <f>MAX(VLOOKUP(_xlfn.XLOOKUP(Driver_elast!C62,MIG_demproj!$Q$2:$Q$49,MIG_demproj!$P$2:$P$49)&amp;B62,MIG_demproj!$A$2:$H$9999,8,FALSE),0)+IFERROR(VLOOKUP(C62,$I$3:$J$25,2,FALSE),0)</f>
        <v>1.446545</v>
      </c>
    </row>
    <row r="63" spans="1:5" ht="14.25" x14ac:dyDescent="0.45">
      <c r="A63" s="1" t="str">
        <f t="shared" si="0"/>
        <v>REAAfrica_other</v>
      </c>
      <c r="B63" t="str">
        <f>BYDem!B63</f>
        <v>Africa_other</v>
      </c>
      <c r="C63" t="str">
        <f>BYDem!E63</f>
        <v>REA</v>
      </c>
      <c r="D63" t="str">
        <f>VLOOKUP(_xlfn.XLOOKUP(Driver_elast!C63,MIG_demproj!$Q$2:$Q$49,MIG_demproj!$P$2:$P$49)&amp;B63,MIG_demproj!$A$2:$H$9999,4,FALSE)</f>
        <v>GDP</v>
      </c>
      <c r="E63" s="2">
        <f>MAX(VLOOKUP(_xlfn.XLOOKUP(Driver_elast!C63,MIG_demproj!$Q$2:$Q$49,MIG_demproj!$P$2:$P$49)&amp;B63,MIG_demproj!$A$2:$H$9999,8,FALSE),0)+IFERROR(VLOOKUP(C63,$I$3:$J$25,2,FALSE),0)</f>
        <v>2.0948700000000002</v>
      </c>
    </row>
    <row r="64" spans="1:5" ht="14.25" x14ac:dyDescent="0.45">
      <c r="A64" s="1" t="str">
        <f t="shared" si="0"/>
        <v>RHWAfrica_other</v>
      </c>
      <c r="B64" t="str">
        <f>BYDem!B64</f>
        <v>Africa_other</v>
      </c>
      <c r="C64" t="str">
        <f>BYDem!E64</f>
        <v>RHW</v>
      </c>
      <c r="D64" t="str">
        <f>VLOOKUP(_xlfn.XLOOKUP(Driver_elast!C64,MIG_demproj!$Q$2:$Q$49,MIG_demproj!$P$2:$P$49)&amp;B64,MIG_demproj!$A$2:$H$9999,4,FALSE)</f>
        <v>POP</v>
      </c>
      <c r="E64" s="2">
        <f>MAX(VLOOKUP(_xlfn.XLOOKUP(Driver_elast!C64,MIG_demproj!$Q$2:$Q$49,MIG_demproj!$P$2:$P$49)&amp;B64,MIG_demproj!$A$2:$H$9999,8,FALSE),0)+IFERROR(VLOOKUP(C64,$I$3:$J$25,2,FALSE),0)</f>
        <v>1.446545</v>
      </c>
    </row>
    <row r="65" spans="1:5" ht="14.25" x14ac:dyDescent="0.45">
      <c r="A65" s="1" t="str">
        <f t="shared" si="0"/>
        <v>RLIAfrica_other</v>
      </c>
      <c r="B65" t="str">
        <f>BYDem!B65</f>
        <v>Africa_other</v>
      </c>
      <c r="C65" t="str">
        <f>BYDem!E65</f>
        <v>RLI</v>
      </c>
      <c r="D65" t="str">
        <f>VLOOKUP(_xlfn.XLOOKUP(Driver_elast!C65,MIG_demproj!$Q$2:$Q$49,MIG_demproj!$P$2:$P$49)&amp;B65,MIG_demproj!$A$2:$H$9999,4,FALSE)</f>
        <v>GDP</v>
      </c>
      <c r="E65" s="2">
        <f>MAX(VLOOKUP(_xlfn.XLOOKUP(Driver_elast!C65,MIG_demproj!$Q$2:$Q$49,MIG_demproj!$P$2:$P$49)&amp;B65,MIG_demproj!$A$2:$H$9999,8,FALSE),0)+IFERROR(VLOOKUP(C65,$I$3:$J$25,2,FALSE),0)</f>
        <v>1.59487</v>
      </c>
    </row>
    <row r="66" spans="1:5" ht="14.25" x14ac:dyDescent="0.45">
      <c r="A66" s="1" t="str">
        <f t="shared" si="0"/>
        <v>ROTAfrica_other</v>
      </c>
      <c r="B66" t="str">
        <f>BYDem!B66</f>
        <v>Africa_other</v>
      </c>
      <c r="C66" t="str">
        <f>BYDem!E66</f>
        <v>ROT</v>
      </c>
      <c r="D66" t="str">
        <f>VLOOKUP(_xlfn.XLOOKUP(Driver_elast!C66,MIG_demproj!$Q$2:$Q$49,MIG_demproj!$P$2:$P$49)&amp;B66,MIG_demproj!$A$2:$H$9999,4,FALSE)</f>
        <v>POP</v>
      </c>
      <c r="E66" s="2">
        <f>MAX(VLOOKUP(_xlfn.XLOOKUP(Driver_elast!C66,MIG_demproj!$Q$2:$Q$49,MIG_demproj!$P$2:$P$49)&amp;B66,MIG_demproj!$A$2:$H$9999,8,FALSE),0)+IFERROR(VLOOKUP(C66,$I$3:$J$25,2,FALSE),0)</f>
        <v>1.446545</v>
      </c>
    </row>
    <row r="67" spans="1:5" ht="14.25" x14ac:dyDescent="0.45">
      <c r="A67" s="1" t="str">
        <f t="shared" ref="A67:A130" si="1">C67&amp;B67</f>
        <v>RRFAfrica_other</v>
      </c>
      <c r="B67" t="str">
        <f>BYDem!B67</f>
        <v>Africa_other</v>
      </c>
      <c r="C67" t="str">
        <f>BYDem!E67</f>
        <v>RRF</v>
      </c>
      <c r="D67" t="str">
        <f>VLOOKUP(_xlfn.XLOOKUP(Driver_elast!C67,MIG_demproj!$Q$2:$Q$49,MIG_demproj!$P$2:$P$49)&amp;B67,MIG_demproj!$A$2:$H$9999,4,FALSE)</f>
        <v>GDP</v>
      </c>
      <c r="E67" s="2">
        <f>MAX(VLOOKUP(_xlfn.XLOOKUP(Driver_elast!C67,MIG_demproj!$Q$2:$Q$49,MIG_demproj!$P$2:$P$49)&amp;B67,MIG_demproj!$A$2:$H$9999,8,FALSE),0)+IFERROR(VLOOKUP(C67,$I$3:$J$25,2,FALSE),0)</f>
        <v>1.59487</v>
      </c>
    </row>
    <row r="68" spans="1:5" ht="14.25" x14ac:dyDescent="0.45">
      <c r="A68" s="1" t="str">
        <f t="shared" si="1"/>
        <v>RSCAfrica_other</v>
      </c>
      <c r="B68" t="str">
        <f>BYDem!B68</f>
        <v>Africa_other</v>
      </c>
      <c r="C68" t="str">
        <f>BYDem!E68</f>
        <v>RSC</v>
      </c>
      <c r="D68" t="str">
        <f>VLOOKUP(_xlfn.XLOOKUP(Driver_elast!C68,MIG_demproj!$Q$2:$Q$49,MIG_demproj!$P$2:$P$49)&amp;B68,MIG_demproj!$A$2:$H$9999,4,FALSE)</f>
        <v>GDP</v>
      </c>
      <c r="E68" s="2">
        <f>MAX(VLOOKUP(_xlfn.XLOOKUP(Driver_elast!C68,MIG_demproj!$Q$2:$Q$49,MIG_demproj!$P$2:$P$49)&amp;B68,MIG_demproj!$A$2:$H$9999,8,FALSE),0)+IFERROR(VLOOKUP(C68,$I$3:$J$25,2,FALSE),0)</f>
        <v>2.0948700000000002</v>
      </c>
    </row>
    <row r="69" spans="1:5" ht="14.25" x14ac:dyDescent="0.45">
      <c r="A69" s="1" t="str">
        <f t="shared" si="1"/>
        <v>RSHAfrica_other</v>
      </c>
      <c r="B69" t="str">
        <f>BYDem!B69</f>
        <v>Africa_other</v>
      </c>
      <c r="C69" t="str">
        <f>BYDem!E69</f>
        <v>RSH</v>
      </c>
      <c r="D69" t="str">
        <f>VLOOKUP(_xlfn.XLOOKUP(Driver_elast!C69,MIG_demproj!$Q$2:$Q$49,MIG_demproj!$P$2:$P$49)&amp;B69,MIG_demproj!$A$2:$H$9999,4,FALSE)</f>
        <v>POP</v>
      </c>
      <c r="E69" s="2">
        <f>MAX(VLOOKUP(_xlfn.XLOOKUP(Driver_elast!C69,MIG_demproj!$Q$2:$Q$49,MIG_demproj!$P$2:$P$49)&amp;B69,MIG_demproj!$A$2:$H$9999,8,FALSE),0)+IFERROR(VLOOKUP(C69,$I$3:$J$25,2,FALSE),0)</f>
        <v>1.446545</v>
      </c>
    </row>
    <row r="70" spans="1:5" ht="14.25" x14ac:dyDescent="0.45">
      <c r="A70" s="1" t="str">
        <f t="shared" si="1"/>
        <v>TADAfrica_other</v>
      </c>
      <c r="B70" t="str">
        <f>BYDem!B70</f>
        <v>Africa_other</v>
      </c>
      <c r="C70" t="str">
        <f>BYDem!E70</f>
        <v>TAD</v>
      </c>
      <c r="D70" t="str">
        <f>VLOOKUP(_xlfn.XLOOKUP(Driver_elast!C70,MIG_demproj!$Q$2:$Q$49,MIG_demproj!$P$2:$P$49)&amp;B70,MIG_demproj!$A$2:$H$9999,4,FALSE)</f>
        <v>GDPSER</v>
      </c>
      <c r="E70" s="2">
        <f>MAX(VLOOKUP(_xlfn.XLOOKUP(Driver_elast!C70,MIG_demproj!$Q$2:$Q$49,MIG_demproj!$P$2:$P$49)&amp;B70,MIG_demproj!$A$2:$H$9999,8,FALSE),0)+IFERROR(VLOOKUP(C70,$I$3:$J$25,2,FALSE),0)</f>
        <v>0.73535099999999998</v>
      </c>
    </row>
    <row r="71" spans="1:5" ht="14.25" x14ac:dyDescent="0.45">
      <c r="A71" s="1" t="str">
        <f t="shared" si="1"/>
        <v>TAIAfrica_other</v>
      </c>
      <c r="B71" t="str">
        <f>BYDem!B71</f>
        <v>Africa_other</v>
      </c>
      <c r="C71" t="str">
        <f>BYDem!E71</f>
        <v>TAI</v>
      </c>
      <c r="D71" t="str">
        <f>VLOOKUP(_xlfn.XLOOKUP(Driver_elast!C71,MIG_demproj!$Q$2:$Q$49,MIG_demproj!$P$2:$P$49)&amp;B71,MIG_demproj!$A$2:$H$9999,4,FALSE)</f>
        <v>GDPSER</v>
      </c>
      <c r="E71" s="2">
        <f>MAX(VLOOKUP(_xlfn.XLOOKUP(Driver_elast!C71,MIG_demproj!$Q$2:$Q$49,MIG_demproj!$P$2:$P$49)&amp;B71,MIG_demproj!$A$2:$H$9999,8,FALSE),0)+IFERROR(VLOOKUP(C71,$I$3:$J$25,2,FALSE),0)</f>
        <v>0.63092999999999999</v>
      </c>
    </row>
    <row r="72" spans="1:5" ht="14.25" x14ac:dyDescent="0.45">
      <c r="A72" s="1" t="str">
        <f t="shared" si="1"/>
        <v>TTFAfrica_other</v>
      </c>
      <c r="B72" t="str">
        <f>BYDem!B72</f>
        <v>Africa_other</v>
      </c>
      <c r="C72" t="str">
        <f>BYDem!E72</f>
        <v>TTF</v>
      </c>
      <c r="D72" t="str">
        <f>VLOOKUP(_xlfn.XLOOKUP(Driver_elast!C72,MIG_demproj!$Q$2:$Q$49,MIG_demproj!$P$2:$P$49)&amp;B72,MIG_demproj!$A$2:$H$9999,4,FALSE)</f>
        <v>GDPSER</v>
      </c>
      <c r="E72" s="2">
        <f>MAX(VLOOKUP(_xlfn.XLOOKUP(Driver_elast!C72,MIG_demproj!$Q$2:$Q$49,MIG_demproj!$P$2:$P$49)&amp;B72,MIG_demproj!$A$2:$H$9999,8,FALSE),0)+IFERROR(VLOOKUP(C72,$I$3:$J$25,2,FALSE),0)</f>
        <v>0.74090100000000003</v>
      </c>
    </row>
    <row r="73" spans="1:5" ht="14.25" x14ac:dyDescent="0.45">
      <c r="A73" s="1" t="str">
        <f t="shared" si="1"/>
        <v>TTPAfrica_other</v>
      </c>
      <c r="B73" t="str">
        <f>BYDem!B73</f>
        <v>Africa_other</v>
      </c>
      <c r="C73" t="str">
        <f>BYDem!E73</f>
        <v>TTP</v>
      </c>
      <c r="D73" t="str">
        <f>VLOOKUP(_xlfn.XLOOKUP(Driver_elast!C73,MIG_demproj!$Q$2:$Q$49,MIG_demproj!$P$2:$P$49)&amp;B73,MIG_demproj!$A$2:$H$9999,4,FALSE)</f>
        <v>GDPSER</v>
      </c>
      <c r="E73" s="2">
        <f>MAX(VLOOKUP(_xlfn.XLOOKUP(Driver_elast!C73,MIG_demproj!$Q$2:$Q$49,MIG_demproj!$P$2:$P$49)&amp;B73,MIG_demproj!$A$2:$H$9999,8,FALSE),0)+IFERROR(VLOOKUP(C73,$I$3:$J$25,2,FALSE),0)</f>
        <v>0.74090100000000003</v>
      </c>
    </row>
    <row r="74" spans="1:5" ht="14.25" x14ac:dyDescent="0.45">
      <c r="A74" s="1" t="str">
        <f t="shared" si="1"/>
        <v>TWDAfrica_other</v>
      </c>
      <c r="B74" t="str">
        <f>BYDem!B74</f>
        <v>Africa_other</v>
      </c>
      <c r="C74" t="str">
        <f>BYDem!E74</f>
        <v>TWD</v>
      </c>
      <c r="D74" t="str">
        <f>VLOOKUP(_xlfn.XLOOKUP(Driver_elast!C74,MIG_demproj!$Q$2:$Q$49,MIG_demproj!$P$2:$P$49)&amp;B74,MIG_demproj!$A$2:$H$9999,4,FALSE)</f>
        <v>GDP</v>
      </c>
      <c r="E74" s="2">
        <f>MAX(VLOOKUP(_xlfn.XLOOKUP(Driver_elast!C74,MIG_demproj!$Q$2:$Q$49,MIG_demproj!$P$2:$P$49)&amp;B74,MIG_demproj!$A$2:$H$9999,8,FALSE),0)+IFERROR(VLOOKUP(C74,$I$3:$J$25,2,FALSE),0)</f>
        <v>2.6023049999999999</v>
      </c>
    </row>
    <row r="75" spans="1:5" ht="14.25" x14ac:dyDescent="0.45">
      <c r="A75" s="1" t="str">
        <f t="shared" si="1"/>
        <v>TWIAfrica_other</v>
      </c>
      <c r="B75" t="str">
        <f>BYDem!B75</f>
        <v>Africa_other</v>
      </c>
      <c r="C75" t="str">
        <f>BYDem!E75</f>
        <v>TWI</v>
      </c>
      <c r="D75" t="str">
        <f>VLOOKUP(_xlfn.XLOOKUP(Driver_elast!C75,MIG_demproj!$Q$2:$Q$49,MIG_demproj!$P$2:$P$49)&amp;B75,MIG_demproj!$A$2:$H$9999,4,FALSE)</f>
        <v>GDPSER</v>
      </c>
      <c r="E75" s="2">
        <f>MAX(VLOOKUP(_xlfn.XLOOKUP(Driver_elast!C75,MIG_demproj!$Q$2:$Q$49,MIG_demproj!$P$2:$P$49)&amp;B75,MIG_demproj!$A$2:$H$9999,8,FALSE),0)+IFERROR(VLOOKUP(C75,$I$3:$J$25,2,FALSE),0)</f>
        <v>0.32322299999999998</v>
      </c>
    </row>
    <row r="76" spans="1:5" ht="14.25" x14ac:dyDescent="0.45">
      <c r="A76" s="1" t="str">
        <f t="shared" si="1"/>
        <v>Trd_2wAfrica_other</v>
      </c>
      <c r="B76" t="str">
        <f>BYDem!B76</f>
        <v>Africa_other</v>
      </c>
      <c r="C76" t="str">
        <f>BYDem!E76</f>
        <v>Trd_2w</v>
      </c>
      <c r="D76" t="str">
        <f>VLOOKUP(_xlfn.XLOOKUP(Driver_elast!C76,MIG_demproj!$Q$2:$Q$49,MIG_demproj!$P$2:$P$49)&amp;B76,MIG_demproj!$A$2:$H$9999,4,FALSE)</f>
        <v>GDP</v>
      </c>
      <c r="E76" s="2">
        <f>MAX(VLOOKUP(_xlfn.XLOOKUP(Driver_elast!C76,MIG_demproj!$Q$2:$Q$49,MIG_demproj!$P$2:$P$49)&amp;B76,MIG_demproj!$A$2:$H$9999,8,FALSE),0)+IFERROR(VLOOKUP(C76,$I$3:$J$25,2,FALSE),0)</f>
        <v>1.5852999999999999</v>
      </c>
    </row>
    <row r="77" spans="1:5" ht="14.25" x14ac:dyDescent="0.45">
      <c r="A77" s="1" t="str">
        <f t="shared" si="1"/>
        <v>Trd_3wAfrica_other</v>
      </c>
      <c r="B77" t="str">
        <f>BYDem!B77</f>
        <v>Africa_other</v>
      </c>
      <c r="C77" t="str">
        <f>BYDem!E77</f>
        <v>Trd_3w</v>
      </c>
      <c r="D77" t="str">
        <f>VLOOKUP(_xlfn.XLOOKUP(Driver_elast!C77,MIG_demproj!$Q$2:$Q$49,MIG_demproj!$P$2:$P$49)&amp;B77,MIG_demproj!$A$2:$H$9999,4,FALSE)</f>
        <v>GDP</v>
      </c>
      <c r="E77" s="2">
        <f>MAX(VLOOKUP(_xlfn.XLOOKUP(Driver_elast!C77,MIG_demproj!$Q$2:$Q$49,MIG_demproj!$P$2:$P$49)&amp;B77,MIG_demproj!$A$2:$H$9999,8,FALSE),0)+IFERROR(VLOOKUP(C77,$I$3:$J$25,2,FALSE),0)</f>
        <v>1.5852999999999999</v>
      </c>
    </row>
    <row r="78" spans="1:5" ht="14.25" x14ac:dyDescent="0.45">
      <c r="A78" s="1" t="str">
        <f t="shared" si="1"/>
        <v>Trd_BusAfrica_other</v>
      </c>
      <c r="B78" t="str">
        <f>BYDem!B78</f>
        <v>Africa_other</v>
      </c>
      <c r="C78" t="str">
        <f>BYDem!E78</f>
        <v>Trd_Bus</v>
      </c>
      <c r="D78" t="str">
        <f>VLOOKUP(_xlfn.XLOOKUP(Driver_elast!C78,MIG_demproj!$Q$2:$Q$49,MIG_demproj!$P$2:$P$49)&amp;B78,MIG_demproj!$A$2:$H$9999,4,FALSE)</f>
        <v>GDP</v>
      </c>
      <c r="E78" s="2">
        <f>MAX(VLOOKUP(_xlfn.XLOOKUP(Driver_elast!C78,MIG_demproj!$Q$2:$Q$49,MIG_demproj!$P$2:$P$49)&amp;B78,MIG_demproj!$A$2:$H$9999,8,FALSE),0)+IFERROR(VLOOKUP(C78,$I$3:$J$25,2,FALSE),0)</f>
        <v>1.5852999999999999</v>
      </c>
    </row>
    <row r="79" spans="1:5" ht="14.25" x14ac:dyDescent="0.45">
      <c r="A79" s="1" t="str">
        <f t="shared" si="1"/>
        <v>Trd_CarAfrica_other</v>
      </c>
      <c r="B79" t="str">
        <f>BYDem!B79</f>
        <v>Africa_other</v>
      </c>
      <c r="C79" t="str">
        <f>BYDem!E79</f>
        <v>Trd_Car</v>
      </c>
      <c r="D79" t="str">
        <f>VLOOKUP(_xlfn.XLOOKUP(Driver_elast!C79,MIG_demproj!$Q$2:$Q$49,MIG_demproj!$P$2:$P$49)&amp;B79,MIG_demproj!$A$2:$H$9999,4,FALSE)</f>
        <v>GDP</v>
      </c>
      <c r="E79" s="2">
        <f>MAX(VLOOKUP(_xlfn.XLOOKUP(Driver_elast!C79,MIG_demproj!$Q$2:$Q$49,MIG_demproj!$P$2:$P$49)&amp;B79,MIG_demproj!$A$2:$H$9999,8,FALSE),0)+IFERROR(VLOOKUP(C79,$I$3:$J$25,2,FALSE),0)</f>
        <v>1.5852999999999999</v>
      </c>
    </row>
    <row r="80" spans="1:5" ht="14.25" x14ac:dyDescent="0.45">
      <c r="A80" s="1" t="str">
        <f t="shared" si="1"/>
        <v>Trd_HdtAfrica_other</v>
      </c>
      <c r="B80" t="str">
        <f>BYDem!B80</f>
        <v>Africa_other</v>
      </c>
      <c r="C80" t="str">
        <f>BYDem!E80</f>
        <v>Trd_Hdt</v>
      </c>
      <c r="D80" t="str">
        <f>VLOOKUP(_xlfn.XLOOKUP(Driver_elast!C80,MIG_demproj!$Q$2:$Q$49,MIG_demproj!$P$2:$P$49)&amp;B80,MIG_demproj!$A$2:$H$9999,4,FALSE)</f>
        <v>GDP</v>
      </c>
      <c r="E80" s="2">
        <f>MAX(VLOOKUP(_xlfn.XLOOKUP(Driver_elast!C80,MIG_demproj!$Q$2:$Q$49,MIG_demproj!$P$2:$P$49)&amp;B80,MIG_demproj!$A$2:$H$9999,8,FALSE),0)+IFERROR(VLOOKUP(C80,$I$3:$J$25,2,FALSE),0)</f>
        <v>1.5852999999999999</v>
      </c>
    </row>
    <row r="81" spans="1:5" ht="14.25" x14ac:dyDescent="0.45">
      <c r="A81" s="1" t="str">
        <f t="shared" si="1"/>
        <v>Trd_LcvAfrica_other</v>
      </c>
      <c r="B81" t="str">
        <f>BYDem!B81</f>
        <v>Africa_other</v>
      </c>
      <c r="C81" t="str">
        <f>BYDem!E81</f>
        <v>Trd_Lcv</v>
      </c>
      <c r="D81" t="str">
        <f>VLOOKUP(_xlfn.XLOOKUP(Driver_elast!C81,MIG_demproj!$Q$2:$Q$49,MIG_demproj!$P$2:$P$49)&amp;B81,MIG_demproj!$A$2:$H$9999,4,FALSE)</f>
        <v>GDP</v>
      </c>
      <c r="E81" s="2">
        <f>MAX(VLOOKUP(_xlfn.XLOOKUP(Driver_elast!C81,MIG_demproj!$Q$2:$Q$49,MIG_demproj!$P$2:$P$49)&amp;B81,MIG_demproj!$A$2:$H$9999,8,FALSE),0)+IFERROR(VLOOKUP(C81,$I$3:$J$25,2,FALSE),0)</f>
        <v>1.5852999999999999</v>
      </c>
    </row>
    <row r="82" spans="1:5" ht="14.25" x14ac:dyDescent="0.45">
      <c r="A82" s="1" t="str">
        <f t="shared" si="1"/>
        <v>AGRArg-Chi</v>
      </c>
      <c r="B82" t="str">
        <f>BYDem!B82</f>
        <v>Arg-Chi</v>
      </c>
      <c r="C82" t="str">
        <f>BYDem!E82</f>
        <v>AGR</v>
      </c>
      <c r="D82" t="str">
        <f>VLOOKUP(_xlfn.XLOOKUP(Driver_elast!C82,MIG_demproj!$Q$2:$Q$49,MIG_demproj!$P$2:$P$49)&amp;B82,MIG_demproj!$A$2:$H$9999,4,FALSE)</f>
        <v>POP</v>
      </c>
      <c r="E82" s="2">
        <f>MAX(VLOOKUP(_xlfn.XLOOKUP(Driver_elast!C82,MIG_demproj!$Q$2:$Q$49,MIG_demproj!$P$2:$P$49)&amp;B82,MIG_demproj!$A$2:$H$9999,8,FALSE),0)+IFERROR(VLOOKUP(C82,$I$3:$J$25,2,FALSE),0)</f>
        <v>2.6569099999999999</v>
      </c>
    </row>
    <row r="83" spans="1:5" ht="14.25" x14ac:dyDescent="0.45">
      <c r="A83" s="1" t="str">
        <f t="shared" si="1"/>
        <v>CCKArg-Chi</v>
      </c>
      <c r="B83" t="str">
        <f>BYDem!B83</f>
        <v>Arg-Chi</v>
      </c>
      <c r="C83" t="str">
        <f>BYDem!E83</f>
        <v>CCK</v>
      </c>
      <c r="D83" t="str">
        <f>VLOOKUP(_xlfn.XLOOKUP(Driver_elast!C83,MIG_demproj!$Q$2:$Q$49,MIG_demproj!$P$2:$P$49)&amp;B83,MIG_demproj!$A$2:$H$9999,4,FALSE)</f>
        <v>GDP</v>
      </c>
      <c r="E83" s="2">
        <f>MAX(VLOOKUP(_xlfn.XLOOKUP(Driver_elast!C83,MIG_demproj!$Q$2:$Q$49,MIG_demproj!$P$2:$P$49)&amp;B83,MIG_demproj!$A$2:$H$9999,8,FALSE),0)+IFERROR(VLOOKUP(C83,$I$3:$J$25,2,FALSE),0)</f>
        <v>1.0138419999999999</v>
      </c>
    </row>
    <row r="84" spans="1:5" ht="14.25" x14ac:dyDescent="0.45">
      <c r="A84" s="1" t="str">
        <f t="shared" si="1"/>
        <v>CHWArg-Chi</v>
      </c>
      <c r="B84" t="str">
        <f>BYDem!B84</f>
        <v>Arg-Chi</v>
      </c>
      <c r="C84" t="str">
        <f>BYDem!E84</f>
        <v>CHW</v>
      </c>
      <c r="D84" t="str">
        <f>VLOOKUP(_xlfn.XLOOKUP(Driver_elast!C84,MIG_demproj!$Q$2:$Q$49,MIG_demproj!$P$2:$P$49)&amp;B84,MIG_demproj!$A$2:$H$9999,4,FALSE)</f>
        <v>GDP</v>
      </c>
      <c r="E84" s="2">
        <f>MAX(VLOOKUP(_xlfn.XLOOKUP(Driver_elast!C84,MIG_demproj!$Q$2:$Q$49,MIG_demproj!$P$2:$P$49)&amp;B84,MIG_demproj!$A$2:$H$9999,8,FALSE),0)+IFERROR(VLOOKUP(C84,$I$3:$J$25,2,FALSE),0)</f>
        <v>1.0138419999999999</v>
      </c>
    </row>
    <row r="85" spans="1:5" ht="14.25" x14ac:dyDescent="0.45">
      <c r="A85" s="1" t="str">
        <f t="shared" si="1"/>
        <v>CLAArg-Chi</v>
      </c>
      <c r="B85" t="str">
        <f>BYDem!B85</f>
        <v>Arg-Chi</v>
      </c>
      <c r="C85" t="str">
        <f>BYDem!E85</f>
        <v>CLA</v>
      </c>
      <c r="D85" t="str">
        <f>VLOOKUP(_xlfn.XLOOKUP(Driver_elast!C85,MIG_demproj!$Q$2:$Q$49,MIG_demproj!$P$2:$P$49)&amp;B85,MIG_demproj!$A$2:$H$9999,4,FALSE)</f>
        <v>GDPSER</v>
      </c>
      <c r="E85" s="2">
        <f>MAX(VLOOKUP(_xlfn.XLOOKUP(Driver_elast!C85,MIG_demproj!$Q$2:$Q$49,MIG_demproj!$P$2:$P$49)&amp;B85,MIG_demproj!$A$2:$H$9999,8,FALSE),0)+IFERROR(VLOOKUP(C85,$I$3:$J$25,2,FALSE),0)</f>
        <v>1.2470479999999999</v>
      </c>
    </row>
    <row r="86" spans="1:5" ht="14.25" x14ac:dyDescent="0.45">
      <c r="A86" s="1" t="str">
        <f t="shared" si="1"/>
        <v>COEArg-Chi</v>
      </c>
      <c r="B86" t="str">
        <f>BYDem!B86</f>
        <v>Arg-Chi</v>
      </c>
      <c r="C86" t="str">
        <f>BYDem!E86</f>
        <v>COE</v>
      </c>
      <c r="D86" t="str">
        <f>VLOOKUP(_xlfn.XLOOKUP(Driver_elast!C86,MIG_demproj!$Q$2:$Q$49,MIG_demproj!$P$2:$P$49)&amp;B86,MIG_demproj!$A$2:$H$9999,4,FALSE)</f>
        <v>GDPSER</v>
      </c>
      <c r="E86" s="2">
        <f>MAX(VLOOKUP(_xlfn.XLOOKUP(Driver_elast!C86,MIG_demproj!$Q$2:$Q$49,MIG_demproj!$P$2:$P$49)&amp;B86,MIG_demproj!$A$2:$H$9999,8,FALSE),0)+IFERROR(VLOOKUP(C86,$I$3:$J$25,2,FALSE),0)</f>
        <v>2.2470479999999999</v>
      </c>
    </row>
    <row r="87" spans="1:5" ht="14.25" x14ac:dyDescent="0.45">
      <c r="A87" s="1" t="str">
        <f t="shared" si="1"/>
        <v>COTArg-Chi</v>
      </c>
      <c r="B87" t="str">
        <f>BYDem!B87</f>
        <v>Arg-Chi</v>
      </c>
      <c r="C87" t="str">
        <f>BYDem!E87</f>
        <v>COT</v>
      </c>
      <c r="D87" t="str">
        <f>VLOOKUP(_xlfn.XLOOKUP(Driver_elast!C87,MIG_demproj!$Q$2:$Q$49,MIG_demproj!$P$2:$P$49)&amp;B87,MIG_demproj!$A$2:$H$9999,4,FALSE)</f>
        <v>GDP</v>
      </c>
      <c r="E87" s="2">
        <f>MAX(VLOOKUP(_xlfn.XLOOKUP(Driver_elast!C87,MIG_demproj!$Q$2:$Q$49,MIG_demproj!$P$2:$P$49)&amp;B87,MIG_demproj!$A$2:$H$9999,8,FALSE),0)+IFERROR(VLOOKUP(C87,$I$3:$J$25,2,FALSE),0)</f>
        <v>1.0138419999999999</v>
      </c>
    </row>
    <row r="88" spans="1:5" ht="14.25" x14ac:dyDescent="0.45">
      <c r="A88" s="1" t="str">
        <f t="shared" si="1"/>
        <v>CRFArg-Chi</v>
      </c>
      <c r="B88" t="str">
        <f>BYDem!B88</f>
        <v>Arg-Chi</v>
      </c>
      <c r="C88" t="str">
        <f>BYDem!E88</f>
        <v>CRF</v>
      </c>
      <c r="D88" t="str">
        <f>VLOOKUP(_xlfn.XLOOKUP(Driver_elast!C88,MIG_demproj!$Q$2:$Q$49,MIG_demproj!$P$2:$P$49)&amp;B88,MIG_demproj!$A$2:$H$9999,4,FALSE)</f>
        <v>GDPSER</v>
      </c>
      <c r="E88" s="2">
        <f>MAX(VLOOKUP(_xlfn.XLOOKUP(Driver_elast!C88,MIG_demproj!$Q$2:$Q$49,MIG_demproj!$P$2:$P$49)&amp;B88,MIG_demproj!$A$2:$H$9999,8,FALSE),0)+IFERROR(VLOOKUP(C88,$I$3:$J$25,2,FALSE),0)</f>
        <v>1.2470479999999999</v>
      </c>
    </row>
    <row r="89" spans="1:5" ht="14.25" x14ac:dyDescent="0.45">
      <c r="A89" s="1" t="str">
        <f t="shared" si="1"/>
        <v>CSCArg-Chi</v>
      </c>
      <c r="B89" t="str">
        <f>BYDem!B89</f>
        <v>Arg-Chi</v>
      </c>
      <c r="C89" t="str">
        <f>BYDem!E89</f>
        <v>CSC</v>
      </c>
      <c r="D89" t="str">
        <f>VLOOKUP(_xlfn.XLOOKUP(Driver_elast!C89,MIG_demproj!$Q$2:$Q$49,MIG_demproj!$P$2:$P$49)&amp;B89,MIG_demproj!$A$2:$H$9999,4,FALSE)</f>
        <v>GDPSER</v>
      </c>
      <c r="E89" s="2">
        <f>MAX(VLOOKUP(_xlfn.XLOOKUP(Driver_elast!C89,MIG_demproj!$Q$2:$Q$49,MIG_demproj!$P$2:$P$49)&amp;B89,MIG_demproj!$A$2:$H$9999,8,FALSE),0)+IFERROR(VLOOKUP(C89,$I$3:$J$25,2,FALSE),0)</f>
        <v>2.2470479999999999</v>
      </c>
    </row>
    <row r="90" spans="1:5" ht="14.25" x14ac:dyDescent="0.45">
      <c r="A90" s="1" t="str">
        <f t="shared" si="1"/>
        <v>CSHArg-Chi</v>
      </c>
      <c r="B90" t="str">
        <f>BYDem!B90</f>
        <v>Arg-Chi</v>
      </c>
      <c r="C90" t="str">
        <f>BYDem!E90</f>
        <v>CSH</v>
      </c>
      <c r="D90" t="str">
        <f>VLOOKUP(_xlfn.XLOOKUP(Driver_elast!C90,MIG_demproj!$Q$2:$Q$49,MIG_demproj!$P$2:$P$49)&amp;B90,MIG_demproj!$A$2:$H$9999,4,FALSE)</f>
        <v>GDP</v>
      </c>
      <c r="E90" s="2">
        <f>MAX(VLOOKUP(_xlfn.XLOOKUP(Driver_elast!C90,MIG_demproj!$Q$2:$Q$49,MIG_demproj!$P$2:$P$49)&amp;B90,MIG_demproj!$A$2:$H$9999,8,FALSE),0)+IFERROR(VLOOKUP(C90,$I$3:$J$25,2,FALSE),0)</f>
        <v>1.0138419999999999</v>
      </c>
    </row>
    <row r="91" spans="1:5" ht="14.25" x14ac:dyDescent="0.45">
      <c r="A91" s="1" t="str">
        <f t="shared" si="1"/>
        <v>ICHArg-Chi</v>
      </c>
      <c r="B91" t="str">
        <f>BYDem!B91</f>
        <v>Arg-Chi</v>
      </c>
      <c r="C91" t="str">
        <f>BYDem!E91</f>
        <v>ICH</v>
      </c>
      <c r="D91" t="str">
        <f>VLOOKUP(_xlfn.XLOOKUP(Driver_elast!C91,MIG_demproj!$Q$2:$Q$49,MIG_demproj!$P$2:$P$49)&amp;B91,MIG_demproj!$A$2:$H$9999,4,FALSE)</f>
        <v>GDP</v>
      </c>
      <c r="E91" s="2">
        <f>MAX(VLOOKUP(_xlfn.XLOOKUP(Driver_elast!C91,MIG_demproj!$Q$2:$Q$49,MIG_demproj!$P$2:$P$49)&amp;B91,MIG_demproj!$A$2:$H$9999,8,FALSE),0)+IFERROR(VLOOKUP(C91,$I$3:$J$25,2,FALSE),0)</f>
        <v>0.54378899999999997</v>
      </c>
    </row>
    <row r="92" spans="1:5" ht="14.25" x14ac:dyDescent="0.45">
      <c r="A92" s="1" t="str">
        <f t="shared" si="1"/>
        <v>ICH_FeedstockArg-Chi</v>
      </c>
      <c r="B92" t="str">
        <f>BYDem!B92</f>
        <v>Arg-Chi</v>
      </c>
      <c r="C92" t="str">
        <f>BYDem!E92</f>
        <v>ICH_Feedstock</v>
      </c>
      <c r="D92" t="str">
        <f>VLOOKUP(_xlfn.XLOOKUP(Driver_elast!C92,MIG_demproj!$Q$2:$Q$49,MIG_demproj!$P$2:$P$49)&amp;B92,MIG_demproj!$A$2:$H$9999,4,FALSE)</f>
        <v>GDP</v>
      </c>
      <c r="E92" s="2">
        <f>MAX(VLOOKUP(_xlfn.XLOOKUP(Driver_elast!C92,MIG_demproj!$Q$2:$Q$49,MIG_demproj!$P$2:$P$49)&amp;B92,MIG_demproj!$A$2:$H$9999,8,FALSE),0)+IFERROR(VLOOKUP(C92,$I$3:$J$25,2,FALSE),0)</f>
        <v>0.54378899999999997</v>
      </c>
    </row>
    <row r="93" spans="1:5" ht="14.25" x14ac:dyDescent="0.45">
      <c r="A93" s="1" t="str">
        <f t="shared" si="1"/>
        <v>IFPArg-Chi</v>
      </c>
      <c r="B93" t="str">
        <f>BYDem!B93</f>
        <v>Arg-Chi</v>
      </c>
      <c r="C93" t="str">
        <f>BYDem!E93</f>
        <v>IFP</v>
      </c>
      <c r="D93" t="str">
        <f>VLOOKUP(_xlfn.XLOOKUP(Driver_elast!C93,MIG_demproj!$Q$2:$Q$49,MIG_demproj!$P$2:$P$49)&amp;B93,MIG_demproj!$A$2:$H$9999,4,FALSE)</f>
        <v>GDPIND</v>
      </c>
      <c r="E93" s="2">
        <f>MAX(VLOOKUP(_xlfn.XLOOKUP(Driver_elast!C93,MIG_demproj!$Q$2:$Q$49,MIG_demproj!$P$2:$P$49)&amp;B93,MIG_demproj!$A$2:$H$9999,8,FALSE),0)+IFERROR(VLOOKUP(C93,$I$3:$J$25,2,FALSE),0)</f>
        <v>0.76078100000000004</v>
      </c>
    </row>
    <row r="94" spans="1:5" ht="14.25" x14ac:dyDescent="0.45">
      <c r="A94" s="1" t="str">
        <f t="shared" si="1"/>
        <v>ILPArg-Chi</v>
      </c>
      <c r="B94" t="str">
        <f>BYDem!B94</f>
        <v>Arg-Chi</v>
      </c>
      <c r="C94" t="str">
        <f>BYDem!E94</f>
        <v>ILP</v>
      </c>
      <c r="D94" t="str">
        <f>VLOOKUP(_xlfn.XLOOKUP(Driver_elast!C94,MIG_demproj!$Q$2:$Q$49,MIG_demproj!$P$2:$P$49)&amp;B94,MIG_demproj!$A$2:$H$9999,4,FALSE)</f>
        <v>GDP</v>
      </c>
      <c r="E94" s="2">
        <f>MAX(VLOOKUP(_xlfn.XLOOKUP(Driver_elast!C94,MIG_demproj!$Q$2:$Q$49,MIG_demproj!$P$2:$P$49)&amp;B94,MIG_demproj!$A$2:$H$9999,8,FALSE),0)+IFERROR(VLOOKUP(C94,$I$3:$J$25,2,FALSE),0)</f>
        <v>1.3055479999999999</v>
      </c>
    </row>
    <row r="95" spans="1:5" ht="14.25" x14ac:dyDescent="0.45">
      <c r="A95" s="1" t="str">
        <f t="shared" si="1"/>
        <v>IMCArg-Chi</v>
      </c>
      <c r="B95" t="str">
        <f>BYDem!B95</f>
        <v>Arg-Chi</v>
      </c>
      <c r="C95" t="str">
        <f>BYDem!E95</f>
        <v>IMC</v>
      </c>
      <c r="D95" t="str">
        <f>VLOOKUP(_xlfn.XLOOKUP(Driver_elast!C95,MIG_demproj!$Q$2:$Q$49,MIG_demproj!$P$2:$P$49)&amp;B95,MIG_demproj!$A$2:$H$9999,4,FALSE)</f>
        <v>GDPIND</v>
      </c>
      <c r="E95" s="2">
        <f>MAX(VLOOKUP(_xlfn.XLOOKUP(Driver_elast!C95,MIG_demproj!$Q$2:$Q$49,MIG_demproj!$P$2:$P$49)&amp;B95,MIG_demproj!$A$2:$H$9999,8,FALSE),0)+IFERROR(VLOOKUP(C95,$I$3:$J$25,2,FALSE),0)</f>
        <v>0.76078100000000004</v>
      </c>
    </row>
    <row r="96" spans="1:5" ht="14.25" x14ac:dyDescent="0.45">
      <c r="A96" s="1" t="str">
        <f t="shared" si="1"/>
        <v>INFArg-Chi</v>
      </c>
      <c r="B96" t="str">
        <f>BYDem!B96</f>
        <v>Arg-Chi</v>
      </c>
      <c r="C96" t="str">
        <f>BYDem!E96</f>
        <v>INF</v>
      </c>
      <c r="D96" t="str">
        <f>VLOOKUP(_xlfn.XLOOKUP(Driver_elast!C96,MIG_demproj!$Q$2:$Q$49,MIG_demproj!$P$2:$P$49)&amp;B96,MIG_demproj!$A$2:$H$9999,4,FALSE)</f>
        <v>GDP</v>
      </c>
      <c r="E96" s="2">
        <f>MAX(VLOOKUP(_xlfn.XLOOKUP(Driver_elast!C96,MIG_demproj!$Q$2:$Q$49,MIG_demproj!$P$2:$P$49)&amp;B96,MIG_demproj!$A$2:$H$9999,8,FALSE),0)+IFERROR(VLOOKUP(C96,$I$3:$J$25,2,FALSE),0)</f>
        <v>0.98656100000000002</v>
      </c>
    </row>
    <row r="97" spans="1:5" ht="14.25" x14ac:dyDescent="0.45">
      <c r="A97" s="1" t="str">
        <f t="shared" si="1"/>
        <v>INMArg-Chi</v>
      </c>
      <c r="B97" t="str">
        <f>BYDem!B97</f>
        <v>Arg-Chi</v>
      </c>
      <c r="C97" t="str">
        <f>BYDem!E97</f>
        <v>INM</v>
      </c>
      <c r="D97" t="str">
        <f>VLOOKUP(_xlfn.XLOOKUP(Driver_elast!C97,MIG_demproj!$Q$2:$Q$49,MIG_demproj!$P$2:$P$49)&amp;B97,MIG_demproj!$A$2:$H$9999,4,FALSE)</f>
        <v>GDP</v>
      </c>
      <c r="E97" s="2">
        <f>MAX(VLOOKUP(_xlfn.XLOOKUP(Driver_elast!C97,MIG_demproj!$Q$2:$Q$49,MIG_demproj!$P$2:$P$49)&amp;B97,MIG_demproj!$A$2:$H$9999,8,FALSE),0)+IFERROR(VLOOKUP(C97,$I$3:$J$25,2,FALSE),0)</f>
        <v>0.93658200000000003</v>
      </c>
    </row>
    <row r="98" spans="1:5" ht="14.25" x14ac:dyDescent="0.45">
      <c r="A98" s="1" t="str">
        <f t="shared" si="1"/>
        <v>IOIArg-Chi</v>
      </c>
      <c r="B98" t="str">
        <f>BYDem!B98</f>
        <v>Arg-Chi</v>
      </c>
      <c r="C98" t="str">
        <f>BYDem!E98</f>
        <v>IOI</v>
      </c>
      <c r="D98" t="str">
        <f>VLOOKUP(_xlfn.XLOOKUP(Driver_elast!C98,MIG_demproj!$Q$2:$Q$49,MIG_demproj!$P$2:$P$49)&amp;B98,MIG_demproj!$A$2:$H$9999,4,FALSE)</f>
        <v>GDPIND</v>
      </c>
      <c r="E98" s="2">
        <f>MAX(VLOOKUP(_xlfn.XLOOKUP(Driver_elast!C98,MIG_demproj!$Q$2:$Q$49,MIG_demproj!$P$2:$P$49)&amp;B98,MIG_demproj!$A$2:$H$9999,8,FALSE),0)+IFERROR(VLOOKUP(C98,$I$3:$J$25,2,FALSE),0)</f>
        <v>0.76078100000000004</v>
      </c>
    </row>
    <row r="99" spans="1:5" ht="14.25" x14ac:dyDescent="0.45">
      <c r="A99" s="1" t="str">
        <f t="shared" si="1"/>
        <v>ITMArg-Chi</v>
      </c>
      <c r="B99" t="str">
        <f>BYDem!B99</f>
        <v>Arg-Chi</v>
      </c>
      <c r="C99" t="str">
        <f>BYDem!E99</f>
        <v>ITM</v>
      </c>
      <c r="D99" t="str">
        <f>VLOOKUP(_xlfn.XLOOKUP(Driver_elast!C99,MIG_demproj!$Q$2:$Q$49,MIG_demproj!$P$2:$P$49)&amp;B99,MIG_demproj!$A$2:$H$9999,4,FALSE)</f>
        <v>GDPIND</v>
      </c>
      <c r="E99" s="2">
        <f>MAX(VLOOKUP(_xlfn.XLOOKUP(Driver_elast!C99,MIG_demproj!$Q$2:$Q$49,MIG_demproj!$P$2:$P$49)&amp;B99,MIG_demproj!$A$2:$H$9999,8,FALSE),0)+IFERROR(VLOOKUP(C99,$I$3:$J$25,2,FALSE),0)</f>
        <v>0.76078100000000004</v>
      </c>
    </row>
    <row r="100" spans="1:5" ht="14.25" x14ac:dyDescent="0.45">
      <c r="A100" s="1" t="str">
        <f t="shared" si="1"/>
        <v>NEUArg-Chi</v>
      </c>
      <c r="B100" t="str">
        <f>BYDem!B100</f>
        <v>Arg-Chi</v>
      </c>
      <c r="C100" t="str">
        <f>BYDem!E100</f>
        <v>NEU</v>
      </c>
      <c r="D100" t="str">
        <f>VLOOKUP(_xlfn.XLOOKUP(Driver_elast!C100,MIG_demproj!$Q$2:$Q$49,MIG_demproj!$P$2:$P$49)&amp;B100,MIG_demproj!$A$2:$H$9999,4,FALSE)</f>
        <v>GDPPCAP</v>
      </c>
      <c r="E100" s="2">
        <f>MAX(VLOOKUP(_xlfn.XLOOKUP(Driver_elast!C100,MIG_demproj!$Q$2:$Q$49,MIG_demproj!$P$2:$P$49)&amp;B100,MIG_demproj!$A$2:$H$9999,8,FALSE),0)+IFERROR(VLOOKUP(C100,$I$3:$J$25,2,FALSE),0)</f>
        <v>0.56404399999999999</v>
      </c>
    </row>
    <row r="101" spans="1:5" ht="14.25" x14ac:dyDescent="0.45">
      <c r="A101" s="1" t="str">
        <f t="shared" si="1"/>
        <v>ONOArg-Chi</v>
      </c>
      <c r="B101" t="str">
        <f>BYDem!B101</f>
        <v>Arg-Chi</v>
      </c>
      <c r="C101" t="str">
        <f>BYDem!E101</f>
        <v>ONO</v>
      </c>
      <c r="D101" t="str">
        <f>VLOOKUP(_xlfn.XLOOKUP(Driver_elast!C101,MIG_demproj!$Q$2:$Q$49,MIG_demproj!$P$2:$P$49)&amp;B101,MIG_demproj!$A$2:$H$9999,4,FALSE)</f>
        <v>GDPIND</v>
      </c>
      <c r="E101" s="2">
        <f>MAX(VLOOKUP(_xlfn.XLOOKUP(Driver_elast!C101,MIG_demproj!$Q$2:$Q$49,MIG_demproj!$P$2:$P$49)&amp;B101,MIG_demproj!$A$2:$H$9999,8,FALSE),0)+IFERROR(VLOOKUP(C101,$I$3:$J$25,2,FALSE),0)</f>
        <v>0.76078100000000004</v>
      </c>
    </row>
    <row r="102" spans="1:5" ht="14.25" x14ac:dyDescent="0.45">
      <c r="A102" s="1" t="str">
        <f t="shared" si="1"/>
        <v>RCKArg-Chi</v>
      </c>
      <c r="B102" t="str">
        <f>BYDem!B102</f>
        <v>Arg-Chi</v>
      </c>
      <c r="C102" t="str">
        <f>BYDem!E102</f>
        <v>RCK</v>
      </c>
      <c r="D102" s="18" t="s">
        <v>3</v>
      </c>
      <c r="E102" s="2">
        <f>MAX(VLOOKUP(_xlfn.XLOOKUP(Driver_elast!C102,MIG_demproj!$Q$2:$Q$49,MIG_demproj!$P$2:$P$49)&amp;B102,MIG_demproj!$A$2:$H$9999,8,FALSE),0)+IFERROR(VLOOKUP(C102,$I$3:$J$25,2,FALSE),0)</f>
        <v>1.185697</v>
      </c>
    </row>
    <row r="103" spans="1:5" ht="14.25" x14ac:dyDescent="0.45">
      <c r="A103" s="1" t="str">
        <f t="shared" si="1"/>
        <v>REAArg-Chi</v>
      </c>
      <c r="B103" t="str">
        <f>BYDem!B103</f>
        <v>Arg-Chi</v>
      </c>
      <c r="C103" t="str">
        <f>BYDem!E103</f>
        <v>REA</v>
      </c>
      <c r="D103" t="str">
        <f>VLOOKUP(_xlfn.XLOOKUP(Driver_elast!C103,MIG_demproj!$Q$2:$Q$49,MIG_demproj!$P$2:$P$49)&amp;B103,MIG_demproj!$A$2:$H$9999,4,FALSE)</f>
        <v>GDPPCAP</v>
      </c>
      <c r="E103" s="2">
        <f>MAX(VLOOKUP(_xlfn.XLOOKUP(Driver_elast!C103,MIG_demproj!$Q$2:$Q$49,MIG_demproj!$P$2:$P$49)&amp;B103,MIG_demproj!$A$2:$H$9999,8,FALSE),0)+IFERROR(VLOOKUP(C103,$I$3:$J$25,2,FALSE),0)</f>
        <v>2.2812209999999999</v>
      </c>
    </row>
    <row r="104" spans="1:5" ht="14.25" x14ac:dyDescent="0.45">
      <c r="A104" s="1" t="str">
        <f t="shared" si="1"/>
        <v>RHWArg-Chi</v>
      </c>
      <c r="B104" t="str">
        <f>BYDem!B104</f>
        <v>Arg-Chi</v>
      </c>
      <c r="C104" t="str">
        <f>BYDem!E104</f>
        <v>RHW</v>
      </c>
      <c r="D104" t="str">
        <f>VLOOKUP(_xlfn.XLOOKUP(Driver_elast!C104,MIG_demproj!$Q$2:$Q$49,MIG_demproj!$P$2:$P$49)&amp;B104,MIG_demproj!$A$2:$H$9999,4,FALSE)</f>
        <v>GDPPCAP</v>
      </c>
      <c r="E104" s="2">
        <f>MAX(VLOOKUP(_xlfn.XLOOKUP(Driver_elast!C104,MIG_demproj!$Q$2:$Q$49,MIG_demproj!$P$2:$P$49)&amp;B104,MIG_demproj!$A$2:$H$9999,8,FALSE),0)+IFERROR(VLOOKUP(C104,$I$3:$J$25,2,FALSE),0)</f>
        <v>1.185697</v>
      </c>
    </row>
    <row r="105" spans="1:5" ht="14.25" x14ac:dyDescent="0.45">
      <c r="A105" s="1" t="str">
        <f t="shared" si="1"/>
        <v>RLIArg-Chi</v>
      </c>
      <c r="B105" t="str">
        <f>BYDem!B105</f>
        <v>Arg-Chi</v>
      </c>
      <c r="C105" t="str">
        <f>BYDem!E105</f>
        <v>RLI</v>
      </c>
      <c r="D105" t="str">
        <f>VLOOKUP(_xlfn.XLOOKUP(Driver_elast!C105,MIG_demproj!$Q$2:$Q$49,MIG_demproj!$P$2:$P$49)&amp;B105,MIG_demproj!$A$2:$H$9999,4,FALSE)</f>
        <v>GDPPCAP</v>
      </c>
      <c r="E105" s="2">
        <f>MAX(VLOOKUP(_xlfn.XLOOKUP(Driver_elast!C105,MIG_demproj!$Q$2:$Q$49,MIG_demproj!$P$2:$P$49)&amp;B105,MIG_demproj!$A$2:$H$9999,8,FALSE),0)+IFERROR(VLOOKUP(C105,$I$3:$J$25,2,FALSE),0)</f>
        <v>1.7812209999999999</v>
      </c>
    </row>
    <row r="106" spans="1:5" ht="14.25" x14ac:dyDescent="0.45">
      <c r="A106" s="1" t="str">
        <f t="shared" si="1"/>
        <v>ROTArg-Chi</v>
      </c>
      <c r="B106" t="str">
        <f>BYDem!B106</f>
        <v>Arg-Chi</v>
      </c>
      <c r="C106" t="str">
        <f>BYDem!E106</f>
        <v>ROT</v>
      </c>
      <c r="D106" t="str">
        <f>VLOOKUP(_xlfn.XLOOKUP(Driver_elast!C106,MIG_demproj!$Q$2:$Q$49,MIG_demproj!$P$2:$P$49)&amp;B106,MIG_demproj!$A$2:$H$9999,4,FALSE)</f>
        <v>GDPPCAP</v>
      </c>
      <c r="E106" s="2">
        <f>MAX(VLOOKUP(_xlfn.XLOOKUP(Driver_elast!C106,MIG_demproj!$Q$2:$Q$49,MIG_demproj!$P$2:$P$49)&amp;B106,MIG_demproj!$A$2:$H$9999,8,FALSE),0)+IFERROR(VLOOKUP(C106,$I$3:$J$25,2,FALSE),0)</f>
        <v>1.185697</v>
      </c>
    </row>
    <row r="107" spans="1:5" ht="14.25" x14ac:dyDescent="0.45">
      <c r="A107" s="1" t="str">
        <f t="shared" si="1"/>
        <v>RRFArg-Chi</v>
      </c>
      <c r="B107" t="str">
        <f>BYDem!B107</f>
        <v>Arg-Chi</v>
      </c>
      <c r="C107" t="str">
        <f>BYDem!E107</f>
        <v>RRF</v>
      </c>
      <c r="D107" t="str">
        <f>VLOOKUP(_xlfn.XLOOKUP(Driver_elast!C107,MIG_demproj!$Q$2:$Q$49,MIG_demproj!$P$2:$P$49)&amp;B107,MIG_demproj!$A$2:$H$9999,4,FALSE)</f>
        <v>GDPPCAP</v>
      </c>
      <c r="E107" s="2">
        <f>MAX(VLOOKUP(_xlfn.XLOOKUP(Driver_elast!C107,MIG_demproj!$Q$2:$Q$49,MIG_demproj!$P$2:$P$49)&amp;B107,MIG_demproj!$A$2:$H$9999,8,FALSE),0)+IFERROR(VLOOKUP(C107,$I$3:$J$25,2,FALSE),0)</f>
        <v>1.7812209999999999</v>
      </c>
    </row>
    <row r="108" spans="1:5" ht="14.25" x14ac:dyDescent="0.45">
      <c r="A108" s="1" t="str">
        <f t="shared" si="1"/>
        <v>RSCArg-Chi</v>
      </c>
      <c r="B108" t="str">
        <f>BYDem!B108</f>
        <v>Arg-Chi</v>
      </c>
      <c r="C108" t="str">
        <f>BYDem!E108</f>
        <v>RSC</v>
      </c>
      <c r="D108" t="str">
        <f>VLOOKUP(_xlfn.XLOOKUP(Driver_elast!C108,MIG_demproj!$Q$2:$Q$49,MIG_demproj!$P$2:$P$49)&amp;B108,MIG_demproj!$A$2:$H$9999,4,FALSE)</f>
        <v>GDPPCAP</v>
      </c>
      <c r="E108" s="2">
        <f>MAX(VLOOKUP(_xlfn.XLOOKUP(Driver_elast!C108,MIG_demproj!$Q$2:$Q$49,MIG_demproj!$P$2:$P$49)&amp;B108,MIG_demproj!$A$2:$H$9999,8,FALSE),0)+IFERROR(VLOOKUP(C108,$I$3:$J$25,2,FALSE),0)</f>
        <v>2.2812209999999999</v>
      </c>
    </row>
    <row r="109" spans="1:5" ht="14.25" x14ac:dyDescent="0.45">
      <c r="A109" s="1" t="str">
        <f t="shared" si="1"/>
        <v>RSHArg-Chi</v>
      </c>
      <c r="B109" t="str">
        <f>BYDem!B109</f>
        <v>Arg-Chi</v>
      </c>
      <c r="C109" t="str">
        <f>BYDem!E109</f>
        <v>RSH</v>
      </c>
      <c r="D109" t="str">
        <f>VLOOKUP(_xlfn.XLOOKUP(Driver_elast!C109,MIG_demproj!$Q$2:$Q$49,MIG_demproj!$P$2:$P$49)&amp;B109,MIG_demproj!$A$2:$H$9999,4,FALSE)</f>
        <v>GDPPCAP</v>
      </c>
      <c r="E109" s="2">
        <f>MAX(VLOOKUP(_xlfn.XLOOKUP(Driver_elast!C109,MIG_demproj!$Q$2:$Q$49,MIG_demproj!$P$2:$P$49)&amp;B109,MIG_demproj!$A$2:$H$9999,8,FALSE),0)+IFERROR(VLOOKUP(C109,$I$3:$J$25,2,FALSE),0)</f>
        <v>1.185697</v>
      </c>
    </row>
    <row r="110" spans="1:5" ht="14.25" x14ac:dyDescent="0.45">
      <c r="A110" s="1" t="str">
        <f t="shared" si="1"/>
        <v>TADArg-Chi</v>
      </c>
      <c r="B110" t="str">
        <f>BYDem!B110</f>
        <v>Arg-Chi</v>
      </c>
      <c r="C110" t="str">
        <f>BYDem!E110</f>
        <v>TAD</v>
      </c>
      <c r="D110" t="str">
        <f>VLOOKUP(_xlfn.XLOOKUP(Driver_elast!C110,MIG_demproj!$Q$2:$Q$49,MIG_demproj!$P$2:$P$49)&amp;B110,MIG_demproj!$A$2:$H$9999,4,FALSE)</f>
        <v>GDPSER</v>
      </c>
      <c r="E110" s="2">
        <f>MAX(VLOOKUP(_xlfn.XLOOKUP(Driver_elast!C110,MIG_demproj!$Q$2:$Q$49,MIG_demproj!$P$2:$P$49)&amp;B110,MIG_demproj!$A$2:$H$9999,8,FALSE),0)+IFERROR(VLOOKUP(C110,$I$3:$J$25,2,FALSE),0)</f>
        <v>1.1931769999999999</v>
      </c>
    </row>
    <row r="111" spans="1:5" ht="14.25" x14ac:dyDescent="0.45">
      <c r="A111" s="1" t="str">
        <f t="shared" si="1"/>
        <v>TAIArg-Chi</v>
      </c>
      <c r="B111" t="str">
        <f>BYDem!B111</f>
        <v>Arg-Chi</v>
      </c>
      <c r="C111" t="str">
        <f>BYDem!E111</f>
        <v>TAI</v>
      </c>
      <c r="D111" t="str">
        <f>VLOOKUP(_xlfn.XLOOKUP(Driver_elast!C111,MIG_demproj!$Q$2:$Q$49,MIG_demproj!$P$2:$P$49)&amp;B111,MIG_demproj!$A$2:$H$9999,4,FALSE)</f>
        <v>GDPSER</v>
      </c>
      <c r="E111" s="2">
        <f>MAX(VLOOKUP(_xlfn.XLOOKUP(Driver_elast!C111,MIG_demproj!$Q$2:$Q$49,MIG_demproj!$P$2:$P$49)&amp;B111,MIG_demproj!$A$2:$H$9999,8,FALSE),0)+IFERROR(VLOOKUP(C111,$I$3:$J$25,2,FALSE),0)</f>
        <v>0.75775499999999996</v>
      </c>
    </row>
    <row r="112" spans="1:5" ht="14.25" x14ac:dyDescent="0.45">
      <c r="A112" s="1" t="str">
        <f t="shared" si="1"/>
        <v>TTFArg-Chi</v>
      </c>
      <c r="B112" t="str">
        <f>BYDem!B112</f>
        <v>Arg-Chi</v>
      </c>
      <c r="C112" t="str">
        <f>BYDem!E112</f>
        <v>TTF</v>
      </c>
      <c r="D112" t="str">
        <f>VLOOKUP(_xlfn.XLOOKUP(Driver_elast!C112,MIG_demproj!$Q$2:$Q$49,MIG_demproj!$P$2:$P$49)&amp;B112,MIG_demproj!$A$2:$H$9999,4,FALSE)</f>
        <v>GDPSER</v>
      </c>
      <c r="E112" s="2">
        <f>MAX(VLOOKUP(_xlfn.XLOOKUP(Driver_elast!C112,MIG_demproj!$Q$2:$Q$49,MIG_demproj!$P$2:$P$49)&amp;B112,MIG_demproj!$A$2:$H$9999,8,FALSE),0)+IFERROR(VLOOKUP(C112,$I$3:$J$25,2,FALSE),0)</f>
        <v>0.65800499999999995</v>
      </c>
    </row>
    <row r="113" spans="1:5" ht="14.25" x14ac:dyDescent="0.45">
      <c r="A113" s="1" t="str">
        <f t="shared" si="1"/>
        <v>TTPArg-Chi</v>
      </c>
      <c r="B113" t="str">
        <f>BYDem!B113</f>
        <v>Arg-Chi</v>
      </c>
      <c r="C113" t="str">
        <f>BYDem!E113</f>
        <v>TTP</v>
      </c>
      <c r="D113" t="str">
        <f>VLOOKUP(_xlfn.XLOOKUP(Driver_elast!C113,MIG_demproj!$Q$2:$Q$49,MIG_demproj!$P$2:$P$49)&amp;B113,MIG_demproj!$A$2:$H$9999,4,FALSE)</f>
        <v>GDPSER</v>
      </c>
      <c r="E113" s="2">
        <f>MAX(VLOOKUP(_xlfn.XLOOKUP(Driver_elast!C113,MIG_demproj!$Q$2:$Q$49,MIG_demproj!$P$2:$P$49)&amp;B113,MIG_demproj!$A$2:$H$9999,8,FALSE),0)+IFERROR(VLOOKUP(C113,$I$3:$J$25,2,FALSE),0)</f>
        <v>0.65800499999999995</v>
      </c>
    </row>
    <row r="114" spans="1:5" ht="14.25" x14ac:dyDescent="0.45">
      <c r="A114" s="1" t="str">
        <f t="shared" si="1"/>
        <v>TWDArg-Chi</v>
      </c>
      <c r="B114" t="str">
        <f>BYDem!B114</f>
        <v>Arg-Chi</v>
      </c>
      <c r="C114" t="str">
        <f>BYDem!E114</f>
        <v>TWD</v>
      </c>
      <c r="D114" t="str">
        <f>VLOOKUP(_xlfn.XLOOKUP(Driver_elast!C114,MIG_demproj!$Q$2:$Q$49,MIG_demproj!$P$2:$P$49)&amp;B114,MIG_demproj!$A$2:$H$9999,4,FALSE)</f>
        <v>GDPSER</v>
      </c>
      <c r="E114" s="2">
        <f>MAX(VLOOKUP(_xlfn.XLOOKUP(Driver_elast!C114,MIG_demproj!$Q$2:$Q$49,MIG_demproj!$P$2:$P$49)&amp;B114,MIG_demproj!$A$2:$H$9999,8,FALSE),0)+IFERROR(VLOOKUP(C114,$I$3:$J$25,2,FALSE),0)</f>
        <v>0.79090300000000002</v>
      </c>
    </row>
    <row r="115" spans="1:5" ht="14.25" x14ac:dyDescent="0.45">
      <c r="A115" s="1" t="str">
        <f t="shared" si="1"/>
        <v>TWIArg-Chi</v>
      </c>
      <c r="B115" t="str">
        <f>BYDem!B115</f>
        <v>Arg-Chi</v>
      </c>
      <c r="C115" t="str">
        <f>BYDem!E115</f>
        <v>TWI</v>
      </c>
      <c r="D115" t="str">
        <f>VLOOKUP(_xlfn.XLOOKUP(Driver_elast!C115,MIG_demproj!$Q$2:$Q$49,MIG_demproj!$P$2:$P$49)&amp;B115,MIG_demproj!$A$2:$H$9999,4,FALSE)</f>
        <v>GDPSER</v>
      </c>
      <c r="E115" s="2">
        <f>MAX(VLOOKUP(_xlfn.XLOOKUP(Driver_elast!C115,MIG_demproj!$Q$2:$Q$49,MIG_demproj!$P$2:$P$49)&amp;B115,MIG_demproj!$A$2:$H$9999,8,FALSE),0)+IFERROR(VLOOKUP(C115,$I$3:$J$25,2,FALSE),0)</f>
        <v>0.43310100000000001</v>
      </c>
    </row>
    <row r="116" spans="1:5" ht="14.25" x14ac:dyDescent="0.45">
      <c r="A116" s="1" t="str">
        <f t="shared" si="1"/>
        <v>Trd_2wArg-Chi</v>
      </c>
      <c r="B116" t="str">
        <f>BYDem!B116</f>
        <v>Arg-Chi</v>
      </c>
      <c r="C116" t="str">
        <f>BYDem!E116</f>
        <v>Trd_2w</v>
      </c>
      <c r="D116" t="str">
        <f>VLOOKUP(_xlfn.XLOOKUP(Driver_elast!C116,MIG_demproj!$Q$2:$Q$49,MIG_demproj!$P$2:$P$49)&amp;B116,MIG_demproj!$A$2:$H$9999,4,FALSE)</f>
        <v>GDPPCAP</v>
      </c>
      <c r="E116" s="2">
        <f>MAX(VLOOKUP(_xlfn.XLOOKUP(Driver_elast!C116,MIG_demproj!$Q$2:$Q$49,MIG_demproj!$P$2:$P$49)&amp;B116,MIG_demproj!$A$2:$H$9999,8,FALSE),0)+IFERROR(VLOOKUP(C116,$I$3:$J$25,2,FALSE),0)</f>
        <v>1.064044</v>
      </c>
    </row>
    <row r="117" spans="1:5" ht="14.25" x14ac:dyDescent="0.45">
      <c r="A117" s="1" t="str">
        <f t="shared" si="1"/>
        <v>Trd_3wArg-Chi</v>
      </c>
      <c r="B117" t="str">
        <f>BYDem!B117</f>
        <v>Arg-Chi</v>
      </c>
      <c r="C117" t="str">
        <f>BYDem!E117</f>
        <v>Trd_3w</v>
      </c>
      <c r="D117" t="str">
        <f>VLOOKUP(_xlfn.XLOOKUP(Driver_elast!C117,MIG_demproj!$Q$2:$Q$49,MIG_demproj!$P$2:$P$49)&amp;B117,MIG_demproj!$A$2:$H$9999,4,FALSE)</f>
        <v>GDPPCAP</v>
      </c>
      <c r="E117" s="2">
        <f>MAX(VLOOKUP(_xlfn.XLOOKUP(Driver_elast!C117,MIG_demproj!$Q$2:$Q$49,MIG_demproj!$P$2:$P$49)&amp;B117,MIG_demproj!$A$2:$H$9999,8,FALSE),0)+IFERROR(VLOOKUP(C117,$I$3:$J$25,2,FALSE),0)</f>
        <v>1.064044</v>
      </c>
    </row>
    <row r="118" spans="1:5" ht="14.25" x14ac:dyDescent="0.45">
      <c r="A118" s="1" t="str">
        <f t="shared" si="1"/>
        <v>Trd_BusArg-Chi</v>
      </c>
      <c r="B118" t="str">
        <f>BYDem!B118</f>
        <v>Arg-Chi</v>
      </c>
      <c r="C118" t="str">
        <f>BYDem!E118</f>
        <v>Trd_Bus</v>
      </c>
      <c r="D118" t="str">
        <f>VLOOKUP(_xlfn.XLOOKUP(Driver_elast!C118,MIG_demproj!$Q$2:$Q$49,MIG_demproj!$P$2:$P$49)&amp;B118,MIG_demproj!$A$2:$H$9999,4,FALSE)</f>
        <v>GDPPCAP</v>
      </c>
      <c r="E118" s="2">
        <f>MAX(VLOOKUP(_xlfn.XLOOKUP(Driver_elast!C118,MIG_demproj!$Q$2:$Q$49,MIG_demproj!$P$2:$P$49)&amp;B118,MIG_demproj!$A$2:$H$9999,8,FALSE),0)+IFERROR(VLOOKUP(C118,$I$3:$J$25,2,FALSE),0)</f>
        <v>1.064044</v>
      </c>
    </row>
    <row r="119" spans="1:5" ht="14.25" x14ac:dyDescent="0.45">
      <c r="A119" s="1" t="str">
        <f t="shared" si="1"/>
        <v>Trd_CarArg-Chi</v>
      </c>
      <c r="B119" t="str">
        <f>BYDem!B119</f>
        <v>Arg-Chi</v>
      </c>
      <c r="C119" t="str">
        <f>BYDem!E119</f>
        <v>Trd_Car</v>
      </c>
      <c r="D119" t="str">
        <f>VLOOKUP(_xlfn.XLOOKUP(Driver_elast!C119,MIG_demproj!$Q$2:$Q$49,MIG_demproj!$P$2:$P$49)&amp;B119,MIG_demproj!$A$2:$H$9999,4,FALSE)</f>
        <v>GDPPCAP</v>
      </c>
      <c r="E119" s="2">
        <f>MAX(VLOOKUP(_xlfn.XLOOKUP(Driver_elast!C119,MIG_demproj!$Q$2:$Q$49,MIG_demproj!$P$2:$P$49)&amp;B119,MIG_demproj!$A$2:$H$9999,8,FALSE),0)+IFERROR(VLOOKUP(C119,$I$3:$J$25,2,FALSE),0)</f>
        <v>1.064044</v>
      </c>
    </row>
    <row r="120" spans="1:5" ht="14.25" x14ac:dyDescent="0.45">
      <c r="A120" s="1" t="str">
        <f t="shared" si="1"/>
        <v>Trd_HdtArg-Chi</v>
      </c>
      <c r="B120" t="str">
        <f>BYDem!B120</f>
        <v>Arg-Chi</v>
      </c>
      <c r="C120" t="str">
        <f>BYDem!E120</f>
        <v>Trd_Hdt</v>
      </c>
      <c r="D120" t="str">
        <f>VLOOKUP(_xlfn.XLOOKUP(Driver_elast!C120,MIG_demproj!$Q$2:$Q$49,MIG_demproj!$P$2:$P$49)&amp;B120,MIG_demproj!$A$2:$H$9999,4,FALSE)</f>
        <v>GDPPCAP</v>
      </c>
      <c r="E120" s="2">
        <f>MAX(VLOOKUP(_xlfn.XLOOKUP(Driver_elast!C120,MIG_demproj!$Q$2:$Q$49,MIG_demproj!$P$2:$P$49)&amp;B120,MIG_demproj!$A$2:$H$9999,8,FALSE),0)+IFERROR(VLOOKUP(C120,$I$3:$J$25,2,FALSE),0)</f>
        <v>1.064044</v>
      </c>
    </row>
    <row r="121" spans="1:5" ht="14.25" x14ac:dyDescent="0.45">
      <c r="A121" s="1" t="str">
        <f t="shared" si="1"/>
        <v>Trd_LcvArg-Chi</v>
      </c>
      <c r="B121" t="str">
        <f>BYDem!B121</f>
        <v>Arg-Chi</v>
      </c>
      <c r="C121" t="str">
        <f>BYDem!E121</f>
        <v>Trd_Lcv</v>
      </c>
      <c r="D121" t="str">
        <f>VLOOKUP(_xlfn.XLOOKUP(Driver_elast!C121,MIG_demproj!$Q$2:$Q$49,MIG_demproj!$P$2:$P$49)&amp;B121,MIG_demproj!$A$2:$H$9999,4,FALSE)</f>
        <v>GDPPCAP</v>
      </c>
      <c r="E121" s="2">
        <f>MAX(VLOOKUP(_xlfn.XLOOKUP(Driver_elast!C121,MIG_demproj!$Q$2:$Q$49,MIG_demproj!$P$2:$P$49)&amp;B121,MIG_demproj!$A$2:$H$9999,8,FALSE),0)+IFERROR(VLOOKUP(C121,$I$3:$J$25,2,FALSE),0)</f>
        <v>1.064044</v>
      </c>
    </row>
    <row r="122" spans="1:5" ht="14.25" x14ac:dyDescent="0.45">
      <c r="A122" s="1" t="str">
        <f t="shared" si="1"/>
        <v>AGRAsia_central</v>
      </c>
      <c r="B122" t="str">
        <f>BYDem!B122</f>
        <v>Asia_central</v>
      </c>
      <c r="C122" t="str">
        <f>BYDem!E122</f>
        <v>AGR</v>
      </c>
      <c r="D122" t="str">
        <f>VLOOKUP(_xlfn.XLOOKUP(Driver_elast!C122,MIG_demproj!$Q$2:$Q$49,MIG_demproj!$P$2:$P$49)&amp;B122,MIG_demproj!$A$2:$H$9999,4,FALSE)</f>
        <v>POP</v>
      </c>
      <c r="E122" s="2">
        <f>MAX(VLOOKUP(_xlfn.XLOOKUP(Driver_elast!C122,MIG_demproj!$Q$2:$Q$49,MIG_demproj!$P$2:$P$49)&amp;B122,MIG_demproj!$A$2:$H$9999,8,FALSE),0)+IFERROR(VLOOKUP(C122,$I$3:$J$25,2,FALSE),0)</f>
        <v>1.309258</v>
      </c>
    </row>
    <row r="123" spans="1:5" ht="14.25" x14ac:dyDescent="0.45">
      <c r="A123" s="1" t="str">
        <f t="shared" si="1"/>
        <v>CCKAsia_central</v>
      </c>
      <c r="B123" t="str">
        <f>BYDem!B123</f>
        <v>Asia_central</v>
      </c>
      <c r="C123" t="str">
        <f>BYDem!E123</f>
        <v>CCK</v>
      </c>
      <c r="D123" t="str">
        <f>VLOOKUP(_xlfn.XLOOKUP(Driver_elast!C123,MIG_demproj!$Q$2:$Q$49,MIG_demproj!$P$2:$P$49)&amp;B123,MIG_demproj!$A$2:$H$9999,4,FALSE)</f>
        <v>GDP</v>
      </c>
      <c r="E123" s="2">
        <f>MAX(VLOOKUP(_xlfn.XLOOKUP(Driver_elast!C123,MIG_demproj!$Q$2:$Q$49,MIG_demproj!$P$2:$P$49)&amp;B123,MIG_demproj!$A$2:$H$9999,8,FALSE),0)+IFERROR(VLOOKUP(C123,$I$3:$J$25,2,FALSE),0)</f>
        <v>0.80996299999999999</v>
      </c>
    </row>
    <row r="124" spans="1:5" ht="14.25" x14ac:dyDescent="0.45">
      <c r="A124" s="1" t="str">
        <f t="shared" si="1"/>
        <v>CHWAsia_central</v>
      </c>
      <c r="B124" t="str">
        <f>BYDem!B124</f>
        <v>Asia_central</v>
      </c>
      <c r="C124" t="str">
        <f>BYDem!E124</f>
        <v>CHW</v>
      </c>
      <c r="D124" t="str">
        <f>VLOOKUP(_xlfn.XLOOKUP(Driver_elast!C124,MIG_demproj!$Q$2:$Q$49,MIG_demproj!$P$2:$P$49)&amp;B124,MIG_demproj!$A$2:$H$9999,4,FALSE)</f>
        <v>GDP</v>
      </c>
      <c r="E124" s="2">
        <f>MAX(VLOOKUP(_xlfn.XLOOKUP(Driver_elast!C124,MIG_demproj!$Q$2:$Q$49,MIG_demproj!$P$2:$P$49)&amp;B124,MIG_demproj!$A$2:$H$9999,8,FALSE),0)+IFERROR(VLOOKUP(C124,$I$3:$J$25,2,FALSE),0)</f>
        <v>0.80996299999999999</v>
      </c>
    </row>
    <row r="125" spans="1:5" ht="14.25" x14ac:dyDescent="0.45">
      <c r="A125" s="1" t="str">
        <f t="shared" si="1"/>
        <v>CLAAsia_central</v>
      </c>
      <c r="B125" t="str">
        <f>BYDem!B125</f>
        <v>Asia_central</v>
      </c>
      <c r="C125" t="str">
        <f>BYDem!E125</f>
        <v>CLA</v>
      </c>
      <c r="D125" t="str">
        <f>VLOOKUP(_xlfn.XLOOKUP(Driver_elast!C125,MIG_demproj!$Q$2:$Q$49,MIG_demproj!$P$2:$P$49)&amp;B125,MIG_demproj!$A$2:$H$9999,4,FALSE)</f>
        <v>GDP</v>
      </c>
      <c r="E125" s="2">
        <f>MAX(VLOOKUP(_xlfn.XLOOKUP(Driver_elast!C125,MIG_demproj!$Q$2:$Q$49,MIG_demproj!$P$2:$P$49)&amp;B125,MIG_demproj!$A$2:$H$9999,8,FALSE),0)+IFERROR(VLOOKUP(C125,$I$3:$J$25,2,FALSE),0)</f>
        <v>2.1374219999999999</v>
      </c>
    </row>
    <row r="126" spans="1:5" ht="14.25" x14ac:dyDescent="0.45">
      <c r="A126" s="1" t="str">
        <f t="shared" si="1"/>
        <v>COEAsia_central</v>
      </c>
      <c r="B126" t="str">
        <f>BYDem!B126</f>
        <v>Asia_central</v>
      </c>
      <c r="C126" t="str">
        <f>BYDem!E126</f>
        <v>COE</v>
      </c>
      <c r="D126" t="str">
        <f>VLOOKUP(_xlfn.XLOOKUP(Driver_elast!C126,MIG_demproj!$Q$2:$Q$49,MIG_demproj!$P$2:$P$49)&amp;B126,MIG_demproj!$A$2:$H$9999,4,FALSE)</f>
        <v>GDP</v>
      </c>
      <c r="E126" s="2">
        <f>MAX(VLOOKUP(_xlfn.XLOOKUP(Driver_elast!C126,MIG_demproj!$Q$2:$Q$49,MIG_demproj!$P$2:$P$49)&amp;B126,MIG_demproj!$A$2:$H$9999,8,FALSE),0)+IFERROR(VLOOKUP(C126,$I$3:$J$25,2,FALSE),0)</f>
        <v>3.1374219999999999</v>
      </c>
    </row>
    <row r="127" spans="1:5" ht="14.25" x14ac:dyDescent="0.45">
      <c r="A127" s="1" t="str">
        <f t="shared" si="1"/>
        <v>COTAsia_central</v>
      </c>
      <c r="B127" t="str">
        <f>BYDem!B127</f>
        <v>Asia_central</v>
      </c>
      <c r="C127" t="str">
        <f>BYDem!E127</f>
        <v>COT</v>
      </c>
      <c r="D127" t="str">
        <f>VLOOKUP(_xlfn.XLOOKUP(Driver_elast!C127,MIG_demproj!$Q$2:$Q$49,MIG_demproj!$P$2:$P$49)&amp;B127,MIG_demproj!$A$2:$H$9999,4,FALSE)</f>
        <v>GDP</v>
      </c>
      <c r="E127" s="2">
        <f>MAX(VLOOKUP(_xlfn.XLOOKUP(Driver_elast!C127,MIG_demproj!$Q$2:$Q$49,MIG_demproj!$P$2:$P$49)&amp;B127,MIG_demproj!$A$2:$H$9999,8,FALSE),0)+IFERROR(VLOOKUP(C127,$I$3:$J$25,2,FALSE),0)</f>
        <v>0.80996299999999999</v>
      </c>
    </row>
    <row r="128" spans="1:5" ht="14.25" x14ac:dyDescent="0.45">
      <c r="A128" s="1" t="str">
        <f t="shared" si="1"/>
        <v>CRFAsia_central</v>
      </c>
      <c r="B128" t="str">
        <f>BYDem!B128</f>
        <v>Asia_central</v>
      </c>
      <c r="C128" t="str">
        <f>BYDem!E128</f>
        <v>CRF</v>
      </c>
      <c r="D128" t="str">
        <f>VLOOKUP(_xlfn.XLOOKUP(Driver_elast!C128,MIG_demproj!$Q$2:$Q$49,MIG_demproj!$P$2:$P$49)&amp;B128,MIG_demproj!$A$2:$H$9999,4,FALSE)</f>
        <v>GDP</v>
      </c>
      <c r="E128" s="2">
        <f>MAX(VLOOKUP(_xlfn.XLOOKUP(Driver_elast!C128,MIG_demproj!$Q$2:$Q$49,MIG_demproj!$P$2:$P$49)&amp;B128,MIG_demproj!$A$2:$H$9999,8,FALSE),0)+IFERROR(VLOOKUP(C128,$I$3:$J$25,2,FALSE),0)</f>
        <v>2.1374219999999999</v>
      </c>
    </row>
    <row r="129" spans="1:5" ht="14.25" x14ac:dyDescent="0.45">
      <c r="A129" s="1" t="str">
        <f t="shared" si="1"/>
        <v>CSCAsia_central</v>
      </c>
      <c r="B129" t="str">
        <f>BYDem!B129</f>
        <v>Asia_central</v>
      </c>
      <c r="C129" t="str">
        <f>BYDem!E129</f>
        <v>CSC</v>
      </c>
      <c r="D129" t="str">
        <f>VLOOKUP(_xlfn.XLOOKUP(Driver_elast!C129,MIG_demproj!$Q$2:$Q$49,MIG_demproj!$P$2:$P$49)&amp;B129,MIG_demproj!$A$2:$H$9999,4,FALSE)</f>
        <v>GDP</v>
      </c>
      <c r="E129" s="2">
        <f>MAX(VLOOKUP(_xlfn.XLOOKUP(Driver_elast!C129,MIG_demproj!$Q$2:$Q$49,MIG_demproj!$P$2:$P$49)&amp;B129,MIG_demproj!$A$2:$H$9999,8,FALSE),0)+IFERROR(VLOOKUP(C129,$I$3:$J$25,2,FALSE),0)</f>
        <v>3.1374219999999999</v>
      </c>
    </row>
    <row r="130" spans="1:5" ht="14.25" x14ac:dyDescent="0.45">
      <c r="A130" s="1" t="str">
        <f t="shared" si="1"/>
        <v>CSHAsia_central</v>
      </c>
      <c r="B130" t="str">
        <f>BYDem!B130</f>
        <v>Asia_central</v>
      </c>
      <c r="C130" t="str">
        <f>BYDem!E130</f>
        <v>CSH</v>
      </c>
      <c r="D130" t="str">
        <f>VLOOKUP(_xlfn.XLOOKUP(Driver_elast!C130,MIG_demproj!$Q$2:$Q$49,MIG_demproj!$P$2:$P$49)&amp;B130,MIG_demproj!$A$2:$H$9999,4,FALSE)</f>
        <v>GDP</v>
      </c>
      <c r="E130" s="2">
        <f>MAX(VLOOKUP(_xlfn.XLOOKUP(Driver_elast!C130,MIG_demproj!$Q$2:$Q$49,MIG_demproj!$P$2:$P$49)&amp;B130,MIG_demproj!$A$2:$H$9999,8,FALSE),0)+IFERROR(VLOOKUP(C130,$I$3:$J$25,2,FALSE),0)</f>
        <v>0.80996299999999999</v>
      </c>
    </row>
    <row r="131" spans="1:5" ht="14.25" x14ac:dyDescent="0.45">
      <c r="A131" s="1" t="str">
        <f t="shared" ref="A131:A194" si="2">C131&amp;B131</f>
        <v>ICHAsia_central</v>
      </c>
      <c r="B131" t="str">
        <f>BYDem!B131</f>
        <v>Asia_central</v>
      </c>
      <c r="C131" t="str">
        <f>BYDem!E131</f>
        <v>ICH</v>
      </c>
      <c r="D131" t="str">
        <f>VLOOKUP(_xlfn.XLOOKUP(Driver_elast!C131,MIG_demproj!$Q$2:$Q$49,MIG_demproj!$P$2:$P$49)&amp;B131,MIG_demproj!$A$2:$H$9999,4,FALSE)</f>
        <v>GDPIND</v>
      </c>
      <c r="E131" s="2">
        <f>MAX(VLOOKUP(_xlfn.XLOOKUP(Driver_elast!C131,MIG_demproj!$Q$2:$Q$49,MIG_demproj!$P$2:$P$49)&amp;B131,MIG_demproj!$A$2:$H$9999,8,FALSE),0)+IFERROR(VLOOKUP(C131,$I$3:$J$25,2,FALSE),0)</f>
        <v>2.939924</v>
      </c>
    </row>
    <row r="132" spans="1:5" ht="14.25" x14ac:dyDescent="0.45">
      <c r="A132" s="1" t="str">
        <f t="shared" si="2"/>
        <v>ICH_FeedstockAsia_central</v>
      </c>
      <c r="B132" t="str">
        <f>BYDem!B132</f>
        <v>Asia_central</v>
      </c>
      <c r="C132" t="str">
        <f>BYDem!E132</f>
        <v>ICH_Feedstock</v>
      </c>
      <c r="D132" t="str">
        <f>VLOOKUP(_xlfn.XLOOKUP(Driver_elast!C132,MIG_demproj!$Q$2:$Q$49,MIG_demproj!$P$2:$P$49)&amp;B132,MIG_demproj!$A$2:$H$9999,4,FALSE)</f>
        <v>GDPIND</v>
      </c>
      <c r="E132" s="2">
        <f>MAX(VLOOKUP(_xlfn.XLOOKUP(Driver_elast!C132,MIG_demproj!$Q$2:$Q$49,MIG_demproj!$P$2:$P$49)&amp;B132,MIG_demproj!$A$2:$H$9999,8,FALSE),0)+IFERROR(VLOOKUP(C132,$I$3:$J$25,2,FALSE),0)</f>
        <v>2.939924</v>
      </c>
    </row>
    <row r="133" spans="1:5" ht="14.25" x14ac:dyDescent="0.45">
      <c r="A133" s="1" t="str">
        <f t="shared" si="2"/>
        <v>IFPAsia_central</v>
      </c>
      <c r="B133" t="str">
        <f>BYDem!B133</f>
        <v>Asia_central</v>
      </c>
      <c r="C133" t="str">
        <f>BYDem!E133</f>
        <v>IFP</v>
      </c>
      <c r="D133" t="str">
        <f>VLOOKUP(_xlfn.XLOOKUP(Driver_elast!C133,MIG_demproj!$Q$2:$Q$49,MIG_demproj!$P$2:$P$49)&amp;B133,MIG_demproj!$A$2:$H$9999,4,FALSE)</f>
        <v>GDPIND</v>
      </c>
      <c r="E133" s="2">
        <f>MAX(VLOOKUP(_xlfn.XLOOKUP(Driver_elast!C133,MIG_demproj!$Q$2:$Q$49,MIG_demproj!$P$2:$P$49)&amp;B133,MIG_demproj!$A$2:$H$9999,8,FALSE),0)+IFERROR(VLOOKUP(C133,$I$3:$J$25,2,FALSE),0)</f>
        <v>0</v>
      </c>
    </row>
    <row r="134" spans="1:5" ht="14.25" x14ac:dyDescent="0.45">
      <c r="A134" s="1" t="str">
        <f t="shared" si="2"/>
        <v>ILPAsia_central</v>
      </c>
      <c r="B134" t="str">
        <f>BYDem!B134</f>
        <v>Asia_central</v>
      </c>
      <c r="C134" t="str">
        <f>BYDem!E134</f>
        <v>ILP</v>
      </c>
      <c r="D134" t="str">
        <f>VLOOKUP(_xlfn.XLOOKUP(Driver_elast!C134,MIG_demproj!$Q$2:$Q$49,MIG_demproj!$P$2:$P$49)&amp;B134,MIG_demproj!$A$2:$H$9999,4,FALSE)</f>
        <v>GDP</v>
      </c>
      <c r="E134" s="2">
        <f>MAX(VLOOKUP(_xlfn.XLOOKUP(Driver_elast!C134,MIG_demproj!$Q$2:$Q$49,MIG_demproj!$P$2:$P$49)&amp;B134,MIG_demproj!$A$2:$H$9999,8,FALSE),0)+IFERROR(VLOOKUP(C134,$I$3:$J$25,2,FALSE),0)</f>
        <v>2.7213419999999999</v>
      </c>
    </row>
    <row r="135" spans="1:5" ht="14.25" x14ac:dyDescent="0.45">
      <c r="A135" s="1" t="str">
        <f t="shared" si="2"/>
        <v>IMCAsia_central</v>
      </c>
      <c r="B135" t="str">
        <f>BYDem!B135</f>
        <v>Asia_central</v>
      </c>
      <c r="C135" t="str">
        <f>BYDem!E135</f>
        <v>IMC</v>
      </c>
      <c r="D135" t="str">
        <f>VLOOKUP(_xlfn.XLOOKUP(Driver_elast!C135,MIG_demproj!$Q$2:$Q$49,MIG_demproj!$P$2:$P$49)&amp;B135,MIG_demproj!$A$2:$H$9999,4,FALSE)</f>
        <v>GDPIND</v>
      </c>
      <c r="E135" s="2">
        <f>MAX(VLOOKUP(_xlfn.XLOOKUP(Driver_elast!C135,MIG_demproj!$Q$2:$Q$49,MIG_demproj!$P$2:$P$49)&amp;B135,MIG_demproj!$A$2:$H$9999,8,FALSE),0)+IFERROR(VLOOKUP(C135,$I$3:$J$25,2,FALSE),0)</f>
        <v>0</v>
      </c>
    </row>
    <row r="136" spans="1:5" ht="14.25" x14ac:dyDescent="0.45">
      <c r="A136" s="1" t="str">
        <f t="shared" si="2"/>
        <v>INFAsia_central</v>
      </c>
      <c r="B136" t="str">
        <f>BYDem!B136</f>
        <v>Asia_central</v>
      </c>
      <c r="C136" t="str">
        <f>BYDem!E136</f>
        <v>INF</v>
      </c>
      <c r="D136" t="str">
        <f>VLOOKUP(_xlfn.XLOOKUP(Driver_elast!C136,MIG_demproj!$Q$2:$Q$49,MIG_demproj!$P$2:$P$49)&amp;B136,MIG_demproj!$A$2:$H$9999,4,FALSE)</f>
        <v>GDPIND</v>
      </c>
      <c r="E136" s="2">
        <f>MAX(VLOOKUP(_xlfn.XLOOKUP(Driver_elast!C136,MIG_demproj!$Q$2:$Q$49,MIG_demproj!$P$2:$P$49)&amp;B136,MIG_demproj!$A$2:$H$9999,8,FALSE),0)+IFERROR(VLOOKUP(C136,$I$3:$J$25,2,FALSE),0)</f>
        <v>1.1788970000000001</v>
      </c>
    </row>
    <row r="137" spans="1:5" ht="14.25" x14ac:dyDescent="0.45">
      <c r="A137" s="1" t="str">
        <f t="shared" si="2"/>
        <v>INMAsia_central</v>
      </c>
      <c r="B137" t="str">
        <f>BYDem!B137</f>
        <v>Asia_central</v>
      </c>
      <c r="C137" t="str">
        <f>BYDem!E137</f>
        <v>INM</v>
      </c>
      <c r="D137" t="str">
        <f>VLOOKUP(_xlfn.XLOOKUP(Driver_elast!C137,MIG_demproj!$Q$2:$Q$49,MIG_demproj!$P$2:$P$49)&amp;B137,MIG_demproj!$A$2:$H$9999,4,FALSE)</f>
        <v>GDP</v>
      </c>
      <c r="E137" s="2">
        <f>MAX(VLOOKUP(_xlfn.XLOOKUP(Driver_elast!C137,MIG_demproj!$Q$2:$Q$49,MIG_demproj!$P$2:$P$49)&amp;B137,MIG_demproj!$A$2:$H$9999,8,FALSE),0)+IFERROR(VLOOKUP(C137,$I$3:$J$25,2,FALSE),0)</f>
        <v>6.0583400000000003</v>
      </c>
    </row>
    <row r="138" spans="1:5" ht="14.25" x14ac:dyDescent="0.45">
      <c r="A138" s="1" t="str">
        <f t="shared" si="2"/>
        <v>IOIAsia_central</v>
      </c>
      <c r="B138" t="str">
        <f>BYDem!B138</f>
        <v>Asia_central</v>
      </c>
      <c r="C138" t="str">
        <f>BYDem!E138</f>
        <v>IOI</v>
      </c>
      <c r="D138" t="str">
        <f>VLOOKUP(_xlfn.XLOOKUP(Driver_elast!C138,MIG_demproj!$Q$2:$Q$49,MIG_demproj!$P$2:$P$49)&amp;B138,MIG_demproj!$A$2:$H$9999,4,FALSE)</f>
        <v>GDPIND</v>
      </c>
      <c r="E138" s="2">
        <f>MAX(VLOOKUP(_xlfn.XLOOKUP(Driver_elast!C138,MIG_demproj!$Q$2:$Q$49,MIG_demproj!$P$2:$P$49)&amp;B138,MIG_demproj!$A$2:$H$9999,8,FALSE),0)+IFERROR(VLOOKUP(C138,$I$3:$J$25,2,FALSE),0)</f>
        <v>0</v>
      </c>
    </row>
    <row r="139" spans="1:5" ht="14.25" x14ac:dyDescent="0.45">
      <c r="A139" s="1" t="str">
        <f t="shared" si="2"/>
        <v>ITMAsia_central</v>
      </c>
      <c r="B139" t="str">
        <f>BYDem!B139</f>
        <v>Asia_central</v>
      </c>
      <c r="C139" t="str">
        <f>BYDem!E139</f>
        <v>ITM</v>
      </c>
      <c r="D139" t="str">
        <f>VLOOKUP(_xlfn.XLOOKUP(Driver_elast!C139,MIG_demproj!$Q$2:$Q$49,MIG_demproj!$P$2:$P$49)&amp;B139,MIG_demproj!$A$2:$H$9999,4,FALSE)</f>
        <v>GDPIND</v>
      </c>
      <c r="E139" s="2">
        <f>MAX(VLOOKUP(_xlfn.XLOOKUP(Driver_elast!C139,MIG_demproj!$Q$2:$Q$49,MIG_demproj!$P$2:$P$49)&amp;B139,MIG_demproj!$A$2:$H$9999,8,FALSE),0)+IFERROR(VLOOKUP(C139,$I$3:$J$25,2,FALSE),0)</f>
        <v>0</v>
      </c>
    </row>
    <row r="140" spans="1:5" ht="14.25" x14ac:dyDescent="0.45">
      <c r="A140" s="1" t="str">
        <f t="shared" si="2"/>
        <v>NEUAsia_central</v>
      </c>
      <c r="B140" t="str">
        <f>BYDem!B140</f>
        <v>Asia_central</v>
      </c>
      <c r="C140" t="str">
        <f>BYDem!E140</f>
        <v>NEU</v>
      </c>
      <c r="D140" t="str">
        <f>VLOOKUP(_xlfn.XLOOKUP(Driver_elast!C140,MIG_demproj!$Q$2:$Q$49,MIG_demproj!$P$2:$P$49)&amp;B140,MIG_demproj!$A$2:$H$9999,4,FALSE)</f>
        <v>GDPPCAP</v>
      </c>
      <c r="E140" s="2">
        <f>MAX(VLOOKUP(_xlfn.XLOOKUP(Driver_elast!C140,MIG_demproj!$Q$2:$Q$49,MIG_demproj!$P$2:$P$49)&amp;B140,MIG_demproj!$A$2:$H$9999,8,FALSE),0)+IFERROR(VLOOKUP(C140,$I$3:$J$25,2,FALSE),0)</f>
        <v>1.2300660000000001</v>
      </c>
    </row>
    <row r="141" spans="1:5" ht="14.25" x14ac:dyDescent="0.45">
      <c r="A141" s="1" t="str">
        <f t="shared" si="2"/>
        <v>ONOAsia_central</v>
      </c>
      <c r="B141" t="str">
        <f>BYDem!B141</f>
        <v>Asia_central</v>
      </c>
      <c r="C141" t="str">
        <f>BYDem!E141</f>
        <v>ONO</v>
      </c>
      <c r="D141" t="str">
        <f>VLOOKUP(_xlfn.XLOOKUP(Driver_elast!C141,MIG_demproj!$Q$2:$Q$49,MIG_demproj!$P$2:$P$49)&amp;B141,MIG_demproj!$A$2:$H$9999,4,FALSE)</f>
        <v>GDPIND</v>
      </c>
      <c r="E141" s="2">
        <f>MAX(VLOOKUP(_xlfn.XLOOKUP(Driver_elast!C141,MIG_demproj!$Q$2:$Q$49,MIG_demproj!$P$2:$P$49)&amp;B141,MIG_demproj!$A$2:$H$9999,8,FALSE),0)+IFERROR(VLOOKUP(C141,$I$3:$J$25,2,FALSE),0)</f>
        <v>0</v>
      </c>
    </row>
    <row r="142" spans="1:5" ht="14.25" x14ac:dyDescent="0.45">
      <c r="A142" s="1" t="str">
        <f t="shared" si="2"/>
        <v>RCKAsia_central</v>
      </c>
      <c r="B142" t="str">
        <f>BYDem!B142</f>
        <v>Asia_central</v>
      </c>
      <c r="C142" t="str">
        <f>BYDem!E142</f>
        <v>RCK</v>
      </c>
      <c r="D142" t="str">
        <f>VLOOKUP(_xlfn.XLOOKUP(Driver_elast!C142,MIG_demproj!$Q$2:$Q$49,MIG_demproj!$P$2:$P$49)&amp;B142,MIG_demproj!$A$2:$H$9999,4,FALSE)</f>
        <v>POP</v>
      </c>
      <c r="E142" s="2">
        <f>MAX(VLOOKUP(_xlfn.XLOOKUP(Driver_elast!C142,MIG_demproj!$Q$2:$Q$49,MIG_demproj!$P$2:$P$49)&amp;B142,MIG_demproj!$A$2:$H$9999,8,FALSE),0)+IFERROR(VLOOKUP(C142,$I$3:$J$25,2,FALSE),0)</f>
        <v>1.3996580000000001</v>
      </c>
    </row>
    <row r="143" spans="1:5" ht="14.25" x14ac:dyDescent="0.45">
      <c r="A143" s="1" t="str">
        <f t="shared" si="2"/>
        <v>REAAsia_central</v>
      </c>
      <c r="B143" t="str">
        <f>BYDem!B143</f>
        <v>Asia_central</v>
      </c>
      <c r="C143" t="str">
        <f>BYDem!E143</f>
        <v>REA</v>
      </c>
      <c r="D143" t="str">
        <f>VLOOKUP(_xlfn.XLOOKUP(Driver_elast!C143,MIG_demproj!$Q$2:$Q$49,MIG_demproj!$P$2:$P$49)&amp;B143,MIG_demproj!$A$2:$H$9999,4,FALSE)</f>
        <v>GDP</v>
      </c>
      <c r="E143" s="2">
        <f>MAX(VLOOKUP(_xlfn.XLOOKUP(Driver_elast!C143,MIG_demproj!$Q$2:$Q$49,MIG_demproj!$P$2:$P$49)&amp;B143,MIG_demproj!$A$2:$H$9999,8,FALSE),0)+IFERROR(VLOOKUP(C143,$I$3:$J$25,2,FALSE),0)</f>
        <v>1.559212</v>
      </c>
    </row>
    <row r="144" spans="1:5" ht="14.25" x14ac:dyDescent="0.45">
      <c r="A144" s="1" t="str">
        <f t="shared" si="2"/>
        <v>RHWAsia_central</v>
      </c>
      <c r="B144" t="str">
        <f>BYDem!B144</f>
        <v>Asia_central</v>
      </c>
      <c r="C144" t="str">
        <f>BYDem!E144</f>
        <v>RHW</v>
      </c>
      <c r="D144" t="str">
        <f>VLOOKUP(_xlfn.XLOOKUP(Driver_elast!C144,MIG_demproj!$Q$2:$Q$49,MIG_demproj!$P$2:$P$49)&amp;B144,MIG_demproj!$A$2:$H$9999,4,FALSE)</f>
        <v>POP</v>
      </c>
      <c r="E144" s="2">
        <f>MAX(VLOOKUP(_xlfn.XLOOKUP(Driver_elast!C144,MIG_demproj!$Q$2:$Q$49,MIG_demproj!$P$2:$P$49)&amp;B144,MIG_demproj!$A$2:$H$9999,8,FALSE),0)+IFERROR(VLOOKUP(C144,$I$3:$J$25,2,FALSE),0)</f>
        <v>1.3996580000000001</v>
      </c>
    </row>
    <row r="145" spans="1:5" ht="14.25" x14ac:dyDescent="0.45">
      <c r="A145" s="1" t="str">
        <f t="shared" si="2"/>
        <v>RLIAsia_central</v>
      </c>
      <c r="B145" t="str">
        <f>BYDem!B145</f>
        <v>Asia_central</v>
      </c>
      <c r="C145" t="str">
        <f>BYDem!E145</f>
        <v>RLI</v>
      </c>
      <c r="D145" t="str">
        <f>VLOOKUP(_xlfn.XLOOKUP(Driver_elast!C145,MIG_demproj!$Q$2:$Q$49,MIG_demproj!$P$2:$P$49)&amp;B145,MIG_demproj!$A$2:$H$9999,4,FALSE)</f>
        <v>GDP</v>
      </c>
      <c r="E145" s="2">
        <f>MAX(VLOOKUP(_xlfn.XLOOKUP(Driver_elast!C145,MIG_demproj!$Q$2:$Q$49,MIG_demproj!$P$2:$P$49)&amp;B145,MIG_demproj!$A$2:$H$9999,8,FALSE),0)+IFERROR(VLOOKUP(C145,$I$3:$J$25,2,FALSE),0)</f>
        <v>1.059212</v>
      </c>
    </row>
    <row r="146" spans="1:5" ht="14.25" x14ac:dyDescent="0.45">
      <c r="A146" s="1" t="str">
        <f t="shared" si="2"/>
        <v>ROTAsia_central</v>
      </c>
      <c r="B146" t="str">
        <f>BYDem!B146</f>
        <v>Asia_central</v>
      </c>
      <c r="C146" t="str">
        <f>BYDem!E146</f>
        <v>ROT</v>
      </c>
      <c r="D146" t="str">
        <f>VLOOKUP(_xlfn.XLOOKUP(Driver_elast!C146,MIG_demproj!$Q$2:$Q$49,MIG_demproj!$P$2:$P$49)&amp;B146,MIG_demproj!$A$2:$H$9999,4,FALSE)</f>
        <v>POP</v>
      </c>
      <c r="E146" s="2">
        <f>MAX(VLOOKUP(_xlfn.XLOOKUP(Driver_elast!C146,MIG_demproj!$Q$2:$Q$49,MIG_demproj!$P$2:$P$49)&amp;B146,MIG_demproj!$A$2:$H$9999,8,FALSE),0)+IFERROR(VLOOKUP(C146,$I$3:$J$25,2,FALSE),0)</f>
        <v>1.3996580000000001</v>
      </c>
    </row>
    <row r="147" spans="1:5" ht="14.25" x14ac:dyDescent="0.45">
      <c r="A147" s="1" t="str">
        <f t="shared" si="2"/>
        <v>RRFAsia_central</v>
      </c>
      <c r="B147" t="str">
        <f>BYDem!B147</f>
        <v>Asia_central</v>
      </c>
      <c r="C147" t="str">
        <f>BYDem!E147</f>
        <v>RRF</v>
      </c>
      <c r="D147" t="str">
        <f>VLOOKUP(_xlfn.XLOOKUP(Driver_elast!C147,MIG_demproj!$Q$2:$Q$49,MIG_demproj!$P$2:$P$49)&amp;B147,MIG_demproj!$A$2:$H$9999,4,FALSE)</f>
        <v>GDP</v>
      </c>
      <c r="E147" s="2">
        <f>MAX(VLOOKUP(_xlfn.XLOOKUP(Driver_elast!C147,MIG_demproj!$Q$2:$Q$49,MIG_demproj!$P$2:$P$49)&amp;B147,MIG_demproj!$A$2:$H$9999,8,FALSE),0)+IFERROR(VLOOKUP(C147,$I$3:$J$25,2,FALSE),0)</f>
        <v>1.059212</v>
      </c>
    </row>
    <row r="148" spans="1:5" ht="14.25" x14ac:dyDescent="0.45">
      <c r="A148" s="1" t="str">
        <f t="shared" si="2"/>
        <v>RSCAsia_central</v>
      </c>
      <c r="B148" t="str">
        <f>BYDem!B148</f>
        <v>Asia_central</v>
      </c>
      <c r="C148" t="str">
        <f>BYDem!E148</f>
        <v>RSC</v>
      </c>
      <c r="D148" t="str">
        <f>VLOOKUP(_xlfn.XLOOKUP(Driver_elast!C148,MIG_demproj!$Q$2:$Q$49,MIG_demproj!$P$2:$P$49)&amp;B148,MIG_demproj!$A$2:$H$9999,4,FALSE)</f>
        <v>GDP</v>
      </c>
      <c r="E148" s="2">
        <f>MAX(VLOOKUP(_xlfn.XLOOKUP(Driver_elast!C148,MIG_demproj!$Q$2:$Q$49,MIG_demproj!$P$2:$P$49)&amp;B148,MIG_demproj!$A$2:$H$9999,8,FALSE),0)+IFERROR(VLOOKUP(C148,$I$3:$J$25,2,FALSE),0)</f>
        <v>1.559212</v>
      </c>
    </row>
    <row r="149" spans="1:5" ht="14.25" x14ac:dyDescent="0.45">
      <c r="A149" s="1" t="str">
        <f t="shared" si="2"/>
        <v>RSHAsia_central</v>
      </c>
      <c r="B149" t="str">
        <f>BYDem!B149</f>
        <v>Asia_central</v>
      </c>
      <c r="C149" t="str">
        <f>BYDem!E149</f>
        <v>RSH</v>
      </c>
      <c r="D149" t="str">
        <f>VLOOKUP(_xlfn.XLOOKUP(Driver_elast!C149,MIG_demproj!$Q$2:$Q$49,MIG_demproj!$P$2:$P$49)&amp;B149,MIG_demproj!$A$2:$H$9999,4,FALSE)</f>
        <v>POP</v>
      </c>
      <c r="E149" s="2">
        <f>MAX(VLOOKUP(_xlfn.XLOOKUP(Driver_elast!C149,MIG_demproj!$Q$2:$Q$49,MIG_demproj!$P$2:$P$49)&amp;B149,MIG_demproj!$A$2:$H$9999,8,FALSE),0)+IFERROR(VLOOKUP(C149,$I$3:$J$25,2,FALSE),0)</f>
        <v>1.3996580000000001</v>
      </c>
    </row>
    <row r="150" spans="1:5" ht="14.25" x14ac:dyDescent="0.45">
      <c r="A150" s="1" t="str">
        <f t="shared" si="2"/>
        <v>TADAsia_central</v>
      </c>
      <c r="B150" t="str">
        <f>BYDem!B150</f>
        <v>Asia_central</v>
      </c>
      <c r="C150" t="str">
        <f>BYDem!E150</f>
        <v>TAD</v>
      </c>
      <c r="D150" t="str">
        <f>VLOOKUP(_xlfn.XLOOKUP(Driver_elast!C150,MIG_demproj!$Q$2:$Q$49,MIG_demproj!$P$2:$P$49)&amp;B150,MIG_demproj!$A$2:$H$9999,4,FALSE)</f>
        <v>GDP</v>
      </c>
      <c r="E150" s="2">
        <f>MAX(VLOOKUP(_xlfn.XLOOKUP(Driver_elast!C150,MIG_demproj!$Q$2:$Q$49,MIG_demproj!$P$2:$P$49)&amp;B150,MIG_demproj!$A$2:$H$9999,8,FALSE),0)+IFERROR(VLOOKUP(C150,$I$3:$J$25,2,FALSE),0)</f>
        <v>0.75036700000000001</v>
      </c>
    </row>
    <row r="151" spans="1:5" ht="14.25" x14ac:dyDescent="0.45">
      <c r="A151" s="1" t="str">
        <f t="shared" si="2"/>
        <v>TAIAsia_central</v>
      </c>
      <c r="B151" t="str">
        <f>BYDem!B151</f>
        <v>Asia_central</v>
      </c>
      <c r="C151" t="str">
        <f>BYDem!E151</f>
        <v>TAI</v>
      </c>
      <c r="D151" t="str">
        <f>VLOOKUP(_xlfn.XLOOKUP(Driver_elast!C151,MIG_demproj!$Q$2:$Q$49,MIG_demproj!$P$2:$P$49)&amp;B151,MIG_demproj!$A$2:$H$9999,4,FALSE)</f>
        <v>GDP</v>
      </c>
      <c r="E151" s="2">
        <f>MAX(VLOOKUP(_xlfn.XLOOKUP(Driver_elast!C151,MIG_demproj!$Q$2:$Q$49,MIG_demproj!$P$2:$P$49)&amp;B151,MIG_demproj!$A$2:$H$9999,8,FALSE),0)+IFERROR(VLOOKUP(C151,$I$3:$J$25,2,FALSE),0)</f>
        <v>0.83646600000000004</v>
      </c>
    </row>
    <row r="152" spans="1:5" ht="14.25" x14ac:dyDescent="0.45">
      <c r="A152" s="1" t="str">
        <f t="shared" si="2"/>
        <v>TTFAsia_central</v>
      </c>
      <c r="B152" t="str">
        <f>BYDem!B152</f>
        <v>Asia_central</v>
      </c>
      <c r="C152" t="str">
        <f>BYDem!E152</f>
        <v>TTF</v>
      </c>
      <c r="D152" t="str">
        <f>VLOOKUP(_xlfn.XLOOKUP(Driver_elast!C152,MIG_demproj!$Q$2:$Q$49,MIG_demproj!$P$2:$P$49)&amp;B152,MIG_demproj!$A$2:$H$9999,4,FALSE)</f>
        <v>GDPSER</v>
      </c>
      <c r="E152" s="2">
        <f>MAX(VLOOKUP(_xlfn.XLOOKUP(Driver_elast!C152,MIG_demproj!$Q$2:$Q$49,MIG_demproj!$P$2:$P$49)&amp;B152,MIG_demproj!$A$2:$H$9999,8,FALSE),0)+IFERROR(VLOOKUP(C152,$I$3:$J$25,2,FALSE),0)</f>
        <v>1.7282960000000001</v>
      </c>
    </row>
    <row r="153" spans="1:5" ht="14.25" x14ac:dyDescent="0.45">
      <c r="A153" s="1" t="str">
        <f t="shared" si="2"/>
        <v>TTPAsia_central</v>
      </c>
      <c r="B153" t="str">
        <f>BYDem!B153</f>
        <v>Asia_central</v>
      </c>
      <c r="C153" t="str">
        <f>BYDem!E153</f>
        <v>TTP</v>
      </c>
      <c r="D153" t="str">
        <f>VLOOKUP(_xlfn.XLOOKUP(Driver_elast!C153,MIG_demproj!$Q$2:$Q$49,MIG_demproj!$P$2:$P$49)&amp;B153,MIG_demproj!$A$2:$H$9999,4,FALSE)</f>
        <v>GDPSER</v>
      </c>
      <c r="E153" s="2">
        <f>MAX(VLOOKUP(_xlfn.XLOOKUP(Driver_elast!C153,MIG_demproj!$Q$2:$Q$49,MIG_demproj!$P$2:$P$49)&amp;B153,MIG_demproj!$A$2:$H$9999,8,FALSE),0)+IFERROR(VLOOKUP(C153,$I$3:$J$25,2,FALSE),0)</f>
        <v>1.7282960000000001</v>
      </c>
    </row>
    <row r="154" spans="1:5" ht="14.25" x14ac:dyDescent="0.45">
      <c r="A154" s="1" t="str">
        <f t="shared" si="2"/>
        <v>TWDAsia_central</v>
      </c>
      <c r="B154" t="str">
        <f>BYDem!B154</f>
        <v>Asia_central</v>
      </c>
      <c r="C154" t="str">
        <f>BYDem!E154</f>
        <v>TWD</v>
      </c>
      <c r="D154" t="str">
        <f>VLOOKUP(_xlfn.XLOOKUP(Driver_elast!C154,MIG_demproj!$Q$2:$Q$49,MIG_demproj!$P$2:$P$49)&amp;B154,MIG_demproj!$A$2:$H$9999,4,FALSE)</f>
        <v>GDPSER</v>
      </c>
      <c r="E154" s="2">
        <f>MAX(VLOOKUP(_xlfn.XLOOKUP(Driver_elast!C154,MIG_demproj!$Q$2:$Q$49,MIG_demproj!$P$2:$P$49)&amp;B154,MIG_demproj!$A$2:$H$9999,8,FALSE),0)+IFERROR(VLOOKUP(C154,$I$3:$J$25,2,FALSE),0)</f>
        <v>0.79090300000000002</v>
      </c>
    </row>
    <row r="155" spans="1:5" ht="14.25" x14ac:dyDescent="0.45">
      <c r="A155" s="1" t="str">
        <f t="shared" si="2"/>
        <v>TWIAsia_central</v>
      </c>
      <c r="B155" t="str">
        <f>BYDem!B155</f>
        <v>Asia_central</v>
      </c>
      <c r="C155" t="str">
        <f>BYDem!E155</f>
        <v>TWI</v>
      </c>
      <c r="D155" t="str">
        <f>VLOOKUP(_xlfn.XLOOKUP(Driver_elast!C155,MIG_demproj!$Q$2:$Q$49,MIG_demproj!$P$2:$P$49)&amp;B155,MIG_demproj!$A$2:$H$9999,4,FALSE)</f>
        <v>GDPSER</v>
      </c>
      <c r="E155" s="2">
        <f>MAX(VLOOKUP(_xlfn.XLOOKUP(Driver_elast!C155,MIG_demproj!$Q$2:$Q$49,MIG_demproj!$P$2:$P$49)&amp;B155,MIG_demproj!$A$2:$H$9999,8,FALSE),0)+IFERROR(VLOOKUP(C155,$I$3:$J$25,2,FALSE),0)</f>
        <v>1.3249550000000001</v>
      </c>
    </row>
    <row r="156" spans="1:5" ht="14.25" x14ac:dyDescent="0.45">
      <c r="A156" s="1" t="str">
        <f t="shared" si="2"/>
        <v>Trd_2wAsia_central</v>
      </c>
      <c r="B156" t="str">
        <f>BYDem!B156</f>
        <v>Asia_central</v>
      </c>
      <c r="C156" t="str">
        <f>BYDem!E156</f>
        <v>Trd_2w</v>
      </c>
      <c r="D156" t="str">
        <f>VLOOKUP(_xlfn.XLOOKUP(Driver_elast!C156,MIG_demproj!$Q$2:$Q$49,MIG_demproj!$P$2:$P$49)&amp;B156,MIG_demproj!$A$2:$H$9999,4,FALSE)</f>
        <v>GDPPCAP</v>
      </c>
      <c r="E156" s="2">
        <f>MAX(VLOOKUP(_xlfn.XLOOKUP(Driver_elast!C156,MIG_demproj!$Q$2:$Q$49,MIG_demproj!$P$2:$P$49)&amp;B156,MIG_demproj!$A$2:$H$9999,8,FALSE),0)+IFERROR(VLOOKUP(C156,$I$3:$J$25,2,FALSE),0)</f>
        <v>1.7300660000000001</v>
      </c>
    </row>
    <row r="157" spans="1:5" ht="14.25" x14ac:dyDescent="0.45">
      <c r="A157" s="1" t="str">
        <f t="shared" si="2"/>
        <v>Trd_3wAsia_central</v>
      </c>
      <c r="B157" t="str">
        <f>BYDem!B157</f>
        <v>Asia_central</v>
      </c>
      <c r="C157" t="str">
        <f>BYDem!E157</f>
        <v>Trd_3w</v>
      </c>
      <c r="D157" t="str">
        <f>VLOOKUP(_xlfn.XLOOKUP(Driver_elast!C157,MIG_demproj!$Q$2:$Q$49,MIG_demproj!$P$2:$P$49)&amp;B157,MIG_demproj!$A$2:$H$9999,4,FALSE)</f>
        <v>GDPPCAP</v>
      </c>
      <c r="E157" s="2">
        <f>MAX(VLOOKUP(_xlfn.XLOOKUP(Driver_elast!C157,MIG_demproj!$Q$2:$Q$49,MIG_demproj!$P$2:$P$49)&amp;B157,MIG_demproj!$A$2:$H$9999,8,FALSE),0)+IFERROR(VLOOKUP(C157,$I$3:$J$25,2,FALSE),0)</f>
        <v>1.7300660000000001</v>
      </c>
    </row>
    <row r="158" spans="1:5" ht="14.25" x14ac:dyDescent="0.45">
      <c r="A158" s="1" t="str">
        <f t="shared" si="2"/>
        <v>Trd_BusAsia_central</v>
      </c>
      <c r="B158" t="str">
        <f>BYDem!B158</f>
        <v>Asia_central</v>
      </c>
      <c r="C158" t="str">
        <f>BYDem!E158</f>
        <v>Trd_Bus</v>
      </c>
      <c r="D158" t="str">
        <f>VLOOKUP(_xlfn.XLOOKUP(Driver_elast!C158,MIG_demproj!$Q$2:$Q$49,MIG_demproj!$P$2:$P$49)&amp;B158,MIG_demproj!$A$2:$H$9999,4,FALSE)</f>
        <v>GDPPCAP</v>
      </c>
      <c r="E158" s="2">
        <f>MAX(VLOOKUP(_xlfn.XLOOKUP(Driver_elast!C158,MIG_demproj!$Q$2:$Q$49,MIG_demproj!$P$2:$P$49)&amp;B158,MIG_demproj!$A$2:$H$9999,8,FALSE),0)+IFERROR(VLOOKUP(C158,$I$3:$J$25,2,FALSE),0)</f>
        <v>1.7300660000000001</v>
      </c>
    </row>
    <row r="159" spans="1:5" ht="14.25" x14ac:dyDescent="0.45">
      <c r="A159" s="1" t="str">
        <f t="shared" si="2"/>
        <v>Trd_CarAsia_central</v>
      </c>
      <c r="B159" t="str">
        <f>BYDem!B159</f>
        <v>Asia_central</v>
      </c>
      <c r="C159" t="str">
        <f>BYDem!E159</f>
        <v>Trd_Car</v>
      </c>
      <c r="D159" t="str">
        <f>VLOOKUP(_xlfn.XLOOKUP(Driver_elast!C159,MIG_demproj!$Q$2:$Q$49,MIG_demproj!$P$2:$P$49)&amp;B159,MIG_demproj!$A$2:$H$9999,4,FALSE)</f>
        <v>GDPPCAP</v>
      </c>
      <c r="E159" s="2">
        <f>MAX(VLOOKUP(_xlfn.XLOOKUP(Driver_elast!C159,MIG_demproj!$Q$2:$Q$49,MIG_demproj!$P$2:$P$49)&amp;B159,MIG_demproj!$A$2:$H$9999,8,FALSE),0)+IFERROR(VLOOKUP(C159,$I$3:$J$25,2,FALSE),0)</f>
        <v>1.7300660000000001</v>
      </c>
    </row>
    <row r="160" spans="1:5" ht="14.25" x14ac:dyDescent="0.45">
      <c r="A160" s="1" t="str">
        <f t="shared" si="2"/>
        <v>Trd_HdtAsia_central</v>
      </c>
      <c r="B160" t="str">
        <f>BYDem!B160</f>
        <v>Asia_central</v>
      </c>
      <c r="C160" t="str">
        <f>BYDem!E160</f>
        <v>Trd_Hdt</v>
      </c>
      <c r="D160" t="str">
        <f>VLOOKUP(_xlfn.XLOOKUP(Driver_elast!C160,MIG_demproj!$Q$2:$Q$49,MIG_demproj!$P$2:$P$49)&amp;B160,MIG_demproj!$A$2:$H$9999,4,FALSE)</f>
        <v>GDPPCAP</v>
      </c>
      <c r="E160" s="2">
        <f>MAX(VLOOKUP(_xlfn.XLOOKUP(Driver_elast!C160,MIG_demproj!$Q$2:$Q$49,MIG_demproj!$P$2:$P$49)&amp;B160,MIG_demproj!$A$2:$H$9999,8,FALSE),0)+IFERROR(VLOOKUP(C160,$I$3:$J$25,2,FALSE),0)</f>
        <v>1.7300660000000001</v>
      </c>
    </row>
    <row r="161" spans="1:5" ht="14.25" x14ac:dyDescent="0.45">
      <c r="A161" s="1" t="str">
        <f t="shared" si="2"/>
        <v>Trd_LcvAsia_central</v>
      </c>
      <c r="B161" t="str">
        <f>BYDem!B161</f>
        <v>Asia_central</v>
      </c>
      <c r="C161" t="str">
        <f>BYDem!E161</f>
        <v>Trd_Lcv</v>
      </c>
      <c r="D161" t="str">
        <f>VLOOKUP(_xlfn.XLOOKUP(Driver_elast!C161,MIG_demproj!$Q$2:$Q$49,MIG_demproj!$P$2:$P$49)&amp;B161,MIG_demproj!$A$2:$H$9999,4,FALSE)</f>
        <v>GDPPCAP</v>
      </c>
      <c r="E161" s="2">
        <f>MAX(VLOOKUP(_xlfn.XLOOKUP(Driver_elast!C161,MIG_demproj!$Q$2:$Q$49,MIG_demproj!$P$2:$P$49)&amp;B161,MIG_demproj!$A$2:$H$9999,8,FALSE),0)+IFERROR(VLOOKUP(C161,$I$3:$J$25,2,FALSE),0)</f>
        <v>1.7300660000000001</v>
      </c>
    </row>
    <row r="162" spans="1:5" ht="14.25" x14ac:dyDescent="0.45">
      <c r="A162" s="1" t="str">
        <f t="shared" si="2"/>
        <v>AGRAsia_east</v>
      </c>
      <c r="B162" t="str">
        <f>BYDem!B162</f>
        <v>Asia_east</v>
      </c>
      <c r="C162" t="str">
        <f>BYDem!E162</f>
        <v>AGR</v>
      </c>
      <c r="D162" t="str">
        <f>VLOOKUP(_xlfn.XLOOKUP(Driver_elast!C162,MIG_demproj!$Q$2:$Q$49,MIG_demproj!$P$2:$P$49)&amp;B162,MIG_demproj!$A$2:$H$9999,4,FALSE)</f>
        <v>GDPAGR</v>
      </c>
      <c r="E162" s="2">
        <f>MAX(VLOOKUP(_xlfn.XLOOKUP(Driver_elast!C162,MIG_demproj!$Q$2:$Q$49,MIG_demproj!$P$2:$P$49)&amp;B162,MIG_demproj!$A$2:$H$9999,8,FALSE),0)+IFERROR(VLOOKUP(C162,$I$3:$J$25,2,FALSE),0)</f>
        <v>1.5227040000000001</v>
      </c>
    </row>
    <row r="163" spans="1:5" ht="14.25" x14ac:dyDescent="0.45">
      <c r="A163" s="1" t="str">
        <f t="shared" si="2"/>
        <v>CCKAsia_east</v>
      </c>
      <c r="B163" t="str">
        <f>BYDem!B163</f>
        <v>Asia_east</v>
      </c>
      <c r="C163" t="str">
        <f>BYDem!E163</f>
        <v>CCK</v>
      </c>
      <c r="D163" t="str">
        <f>VLOOKUP(_xlfn.XLOOKUP(Driver_elast!C163,MIG_demproj!$Q$2:$Q$49,MIG_demproj!$P$2:$P$49)&amp;B163,MIG_demproj!$A$2:$H$9999,4,FALSE)</f>
        <v>GDPSER</v>
      </c>
      <c r="E163" s="2">
        <f>MAX(VLOOKUP(_xlfn.XLOOKUP(Driver_elast!C163,MIG_demproj!$Q$2:$Q$49,MIG_demproj!$P$2:$P$49)&amp;B163,MIG_demproj!$A$2:$H$9999,8,FALSE),0)+IFERROR(VLOOKUP(C163,$I$3:$J$25,2,FALSE),0)</f>
        <v>0</v>
      </c>
    </row>
    <row r="164" spans="1:5" ht="14.25" x14ac:dyDescent="0.45">
      <c r="A164" s="1" t="str">
        <f t="shared" si="2"/>
        <v>CHWAsia_east</v>
      </c>
      <c r="B164" t="str">
        <f>BYDem!B164</f>
        <v>Asia_east</v>
      </c>
      <c r="C164" t="str">
        <f>BYDem!E164</f>
        <v>CHW</v>
      </c>
      <c r="D164" t="str">
        <f>VLOOKUP(_xlfn.XLOOKUP(Driver_elast!C164,MIG_demproj!$Q$2:$Q$49,MIG_demproj!$P$2:$P$49)&amp;B164,MIG_demproj!$A$2:$H$9999,4,FALSE)</f>
        <v>GDPSER</v>
      </c>
      <c r="E164" s="2">
        <f>MAX(VLOOKUP(_xlfn.XLOOKUP(Driver_elast!C164,MIG_demproj!$Q$2:$Q$49,MIG_demproj!$P$2:$P$49)&amp;B164,MIG_demproj!$A$2:$H$9999,8,FALSE),0)+IFERROR(VLOOKUP(C164,$I$3:$J$25,2,FALSE),0)</f>
        <v>0</v>
      </c>
    </row>
    <row r="165" spans="1:5" ht="14.25" x14ac:dyDescent="0.45">
      <c r="A165" s="1" t="str">
        <f t="shared" si="2"/>
        <v>CLAAsia_east</v>
      </c>
      <c r="B165" t="str">
        <f>BYDem!B165</f>
        <v>Asia_east</v>
      </c>
      <c r="C165" t="str">
        <f>BYDem!E165</f>
        <v>CLA</v>
      </c>
      <c r="D165" t="str">
        <f>VLOOKUP(_xlfn.XLOOKUP(Driver_elast!C165,MIG_demproj!$Q$2:$Q$49,MIG_demproj!$P$2:$P$49)&amp;B165,MIG_demproj!$A$2:$H$9999,4,FALSE)</f>
        <v>GDP</v>
      </c>
      <c r="E165" s="2">
        <f>MAX(VLOOKUP(_xlfn.XLOOKUP(Driver_elast!C165,MIG_demproj!$Q$2:$Q$49,MIG_demproj!$P$2:$P$49)&amp;B165,MIG_demproj!$A$2:$H$9999,8,FALSE),0)+IFERROR(VLOOKUP(C165,$I$3:$J$25,2,FALSE),0)</f>
        <v>2.2112590000000001</v>
      </c>
    </row>
    <row r="166" spans="1:5" ht="14.25" x14ac:dyDescent="0.45">
      <c r="A166" s="1" t="str">
        <f t="shared" si="2"/>
        <v>COEAsia_east</v>
      </c>
      <c r="B166" t="str">
        <f>BYDem!B166</f>
        <v>Asia_east</v>
      </c>
      <c r="C166" t="str">
        <f>BYDem!E166</f>
        <v>COE</v>
      </c>
      <c r="D166" t="str">
        <f>VLOOKUP(_xlfn.XLOOKUP(Driver_elast!C166,MIG_demproj!$Q$2:$Q$49,MIG_demproj!$P$2:$P$49)&amp;B166,MIG_demproj!$A$2:$H$9999,4,FALSE)</f>
        <v>GDP</v>
      </c>
      <c r="E166" s="2">
        <f>MAX(VLOOKUP(_xlfn.XLOOKUP(Driver_elast!C166,MIG_demproj!$Q$2:$Q$49,MIG_demproj!$P$2:$P$49)&amp;B166,MIG_demproj!$A$2:$H$9999,8,FALSE),0)+IFERROR(VLOOKUP(C166,$I$3:$J$25,2,FALSE),0)</f>
        <v>3.2112590000000001</v>
      </c>
    </row>
    <row r="167" spans="1:5" ht="14.25" x14ac:dyDescent="0.45">
      <c r="A167" s="1" t="str">
        <f t="shared" si="2"/>
        <v>COTAsia_east</v>
      </c>
      <c r="B167" t="str">
        <f>BYDem!B167</f>
        <v>Asia_east</v>
      </c>
      <c r="C167" t="str">
        <f>BYDem!E167</f>
        <v>COT</v>
      </c>
      <c r="D167" t="str">
        <f>VLOOKUP(_xlfn.XLOOKUP(Driver_elast!C167,MIG_demproj!$Q$2:$Q$49,MIG_demproj!$P$2:$P$49)&amp;B167,MIG_demproj!$A$2:$H$9999,4,FALSE)</f>
        <v>GDPSER</v>
      </c>
      <c r="E167" s="2">
        <f>MAX(VLOOKUP(_xlfn.XLOOKUP(Driver_elast!C167,MIG_demproj!$Q$2:$Q$49,MIG_demproj!$P$2:$P$49)&amp;B167,MIG_demproj!$A$2:$H$9999,8,FALSE),0)+IFERROR(VLOOKUP(C167,$I$3:$J$25,2,FALSE),0)</f>
        <v>0</v>
      </c>
    </row>
    <row r="168" spans="1:5" ht="14.25" x14ac:dyDescent="0.45">
      <c r="A168" s="1" t="str">
        <f t="shared" si="2"/>
        <v>CRFAsia_east</v>
      </c>
      <c r="B168" t="str">
        <f>BYDem!B168</f>
        <v>Asia_east</v>
      </c>
      <c r="C168" t="str">
        <f>BYDem!E168</f>
        <v>CRF</v>
      </c>
      <c r="D168" t="str">
        <f>VLOOKUP(_xlfn.XLOOKUP(Driver_elast!C168,MIG_demproj!$Q$2:$Q$49,MIG_demproj!$P$2:$P$49)&amp;B168,MIG_demproj!$A$2:$H$9999,4,FALSE)</f>
        <v>GDP</v>
      </c>
      <c r="E168" s="2">
        <f>MAX(VLOOKUP(_xlfn.XLOOKUP(Driver_elast!C168,MIG_demproj!$Q$2:$Q$49,MIG_demproj!$P$2:$P$49)&amp;B168,MIG_demproj!$A$2:$H$9999,8,FALSE),0)+IFERROR(VLOOKUP(C168,$I$3:$J$25,2,FALSE),0)</f>
        <v>2.2112590000000001</v>
      </c>
    </row>
    <row r="169" spans="1:5" ht="14.25" x14ac:dyDescent="0.45">
      <c r="A169" s="1" t="str">
        <f t="shared" si="2"/>
        <v>CSCAsia_east</v>
      </c>
      <c r="B169" t="str">
        <f>BYDem!B169</f>
        <v>Asia_east</v>
      </c>
      <c r="C169" t="str">
        <f>BYDem!E169</f>
        <v>CSC</v>
      </c>
      <c r="D169" t="str">
        <f>VLOOKUP(_xlfn.XLOOKUP(Driver_elast!C169,MIG_demproj!$Q$2:$Q$49,MIG_demproj!$P$2:$P$49)&amp;B169,MIG_demproj!$A$2:$H$9999,4,FALSE)</f>
        <v>GDP</v>
      </c>
      <c r="E169" s="2">
        <f>MAX(VLOOKUP(_xlfn.XLOOKUP(Driver_elast!C169,MIG_demproj!$Q$2:$Q$49,MIG_demproj!$P$2:$P$49)&amp;B169,MIG_demproj!$A$2:$H$9999,8,FALSE),0)+IFERROR(VLOOKUP(C169,$I$3:$J$25,2,FALSE),0)</f>
        <v>3.2112590000000001</v>
      </c>
    </row>
    <row r="170" spans="1:5" ht="14.25" x14ac:dyDescent="0.45">
      <c r="A170" s="1" t="str">
        <f t="shared" si="2"/>
        <v>CSHAsia_east</v>
      </c>
      <c r="B170" t="str">
        <f>BYDem!B170</f>
        <v>Asia_east</v>
      </c>
      <c r="C170" t="str">
        <f>BYDem!E170</f>
        <v>CSH</v>
      </c>
      <c r="D170" t="str">
        <f>VLOOKUP(_xlfn.XLOOKUP(Driver_elast!C170,MIG_demproj!$Q$2:$Q$49,MIG_demproj!$P$2:$P$49)&amp;B170,MIG_demproj!$A$2:$H$9999,4,FALSE)</f>
        <v>GDPSER</v>
      </c>
      <c r="E170" s="2">
        <f>MAX(VLOOKUP(_xlfn.XLOOKUP(Driver_elast!C170,MIG_demproj!$Q$2:$Q$49,MIG_demproj!$P$2:$P$49)&amp;B170,MIG_demproj!$A$2:$H$9999,8,FALSE),0)+IFERROR(VLOOKUP(C170,$I$3:$J$25,2,FALSE),0)</f>
        <v>0</v>
      </c>
    </row>
    <row r="171" spans="1:5" ht="14.25" x14ac:dyDescent="0.45">
      <c r="A171" s="1" t="str">
        <f t="shared" si="2"/>
        <v>ICHAsia_east</v>
      </c>
      <c r="B171" t="str">
        <f>BYDem!B171</f>
        <v>Asia_east</v>
      </c>
      <c r="C171" t="str">
        <f>BYDem!E171</f>
        <v>ICH</v>
      </c>
      <c r="D171" t="str">
        <f>VLOOKUP(_xlfn.XLOOKUP(Driver_elast!C171,MIG_demproj!$Q$2:$Q$49,MIG_demproj!$P$2:$P$49)&amp;B171,MIG_demproj!$A$2:$H$9999,4,FALSE)</f>
        <v>GDP</v>
      </c>
      <c r="E171" s="2">
        <f>MAX(VLOOKUP(_xlfn.XLOOKUP(Driver_elast!C171,MIG_demproj!$Q$2:$Q$49,MIG_demproj!$P$2:$P$49)&amp;B171,MIG_demproj!$A$2:$H$9999,8,FALSE),0)+IFERROR(VLOOKUP(C171,$I$3:$J$25,2,FALSE),0)</f>
        <v>0.85073399999999999</v>
      </c>
    </row>
    <row r="172" spans="1:5" ht="14.25" x14ac:dyDescent="0.45">
      <c r="A172" s="1" t="str">
        <f t="shared" si="2"/>
        <v>ICH_FeedstockAsia_east</v>
      </c>
      <c r="B172" t="str">
        <f>BYDem!B172</f>
        <v>Asia_east</v>
      </c>
      <c r="C172" t="str">
        <f>BYDem!E172</f>
        <v>ICH_Feedstock</v>
      </c>
      <c r="D172" t="str">
        <f>VLOOKUP(_xlfn.XLOOKUP(Driver_elast!C172,MIG_demproj!$Q$2:$Q$49,MIG_demproj!$P$2:$P$49)&amp;B172,MIG_demproj!$A$2:$H$9999,4,FALSE)</f>
        <v>GDP</v>
      </c>
      <c r="E172" s="2">
        <f>MAX(VLOOKUP(_xlfn.XLOOKUP(Driver_elast!C172,MIG_demproj!$Q$2:$Q$49,MIG_demproj!$P$2:$P$49)&amp;B172,MIG_demproj!$A$2:$H$9999,8,FALSE),0)+IFERROR(VLOOKUP(C172,$I$3:$J$25,2,FALSE),0)</f>
        <v>0.85073399999999999</v>
      </c>
    </row>
    <row r="173" spans="1:5" ht="14.25" x14ac:dyDescent="0.45">
      <c r="A173" s="1" t="str">
        <f t="shared" si="2"/>
        <v>IFPAsia_east</v>
      </c>
      <c r="B173" t="str">
        <f>BYDem!B173</f>
        <v>Asia_east</v>
      </c>
      <c r="C173" t="str">
        <f>BYDem!E173</f>
        <v>IFP</v>
      </c>
      <c r="D173" t="str">
        <f>VLOOKUP(_xlfn.XLOOKUP(Driver_elast!C173,MIG_demproj!$Q$2:$Q$49,MIG_demproj!$P$2:$P$49)&amp;B173,MIG_demproj!$A$2:$H$9999,4,FALSE)</f>
        <v>GDPIND</v>
      </c>
      <c r="E173" s="2">
        <f>MAX(VLOOKUP(_xlfn.XLOOKUP(Driver_elast!C173,MIG_demproj!$Q$2:$Q$49,MIG_demproj!$P$2:$P$49)&amp;B173,MIG_demproj!$A$2:$H$9999,8,FALSE),0)+IFERROR(VLOOKUP(C173,$I$3:$J$25,2,FALSE),0)</f>
        <v>0.49964399999999998</v>
      </c>
    </row>
    <row r="174" spans="1:5" ht="14.25" x14ac:dyDescent="0.45">
      <c r="A174" s="1" t="str">
        <f t="shared" si="2"/>
        <v>ILPAsia_east</v>
      </c>
      <c r="B174" t="str">
        <f>BYDem!B174</f>
        <v>Asia_east</v>
      </c>
      <c r="C174" t="str">
        <f>BYDem!E174</f>
        <v>ILP</v>
      </c>
      <c r="D174" t="str">
        <f>VLOOKUP(_xlfn.XLOOKUP(Driver_elast!C174,MIG_demproj!$Q$2:$Q$49,MIG_demproj!$P$2:$P$49)&amp;B174,MIG_demproj!$A$2:$H$9999,4,FALSE)</f>
        <v>GDPIND</v>
      </c>
      <c r="E174" s="2">
        <f>MAX(VLOOKUP(_xlfn.XLOOKUP(Driver_elast!C174,MIG_demproj!$Q$2:$Q$49,MIG_demproj!$P$2:$P$49)&amp;B174,MIG_demproj!$A$2:$H$9999,8,FALSE),0)+IFERROR(VLOOKUP(C174,$I$3:$J$25,2,FALSE),0)</f>
        <v>0.97235199999999999</v>
      </c>
    </row>
    <row r="175" spans="1:5" ht="14.25" x14ac:dyDescent="0.45">
      <c r="A175" s="1" t="str">
        <f t="shared" si="2"/>
        <v>IMCAsia_east</v>
      </c>
      <c r="B175" t="str">
        <f>BYDem!B175</f>
        <v>Asia_east</v>
      </c>
      <c r="C175" t="str">
        <f>BYDem!E175</f>
        <v>IMC</v>
      </c>
      <c r="D175" t="str">
        <f>VLOOKUP(_xlfn.XLOOKUP(Driver_elast!C175,MIG_demproj!$Q$2:$Q$49,MIG_demproj!$P$2:$P$49)&amp;B175,MIG_demproj!$A$2:$H$9999,4,FALSE)</f>
        <v>GDPIND</v>
      </c>
      <c r="E175" s="2">
        <f>MAX(VLOOKUP(_xlfn.XLOOKUP(Driver_elast!C175,MIG_demproj!$Q$2:$Q$49,MIG_demproj!$P$2:$P$49)&amp;B175,MIG_demproj!$A$2:$H$9999,8,FALSE),0)+IFERROR(VLOOKUP(C175,$I$3:$J$25,2,FALSE),0)</f>
        <v>0.49964399999999998</v>
      </c>
    </row>
    <row r="176" spans="1:5" ht="14.25" x14ac:dyDescent="0.45">
      <c r="A176" s="1" t="str">
        <f t="shared" si="2"/>
        <v>INFAsia_east</v>
      </c>
      <c r="B176" t="str">
        <f>BYDem!B176</f>
        <v>Asia_east</v>
      </c>
      <c r="C176" t="str">
        <f>BYDem!E176</f>
        <v>INF</v>
      </c>
      <c r="D176" t="str">
        <f>VLOOKUP(_xlfn.XLOOKUP(Driver_elast!C176,MIG_demproj!$Q$2:$Q$49,MIG_demproj!$P$2:$P$49)&amp;B176,MIG_demproj!$A$2:$H$9999,4,FALSE)</f>
        <v>GDPIND</v>
      </c>
      <c r="E176" s="2">
        <f>MAX(VLOOKUP(_xlfn.XLOOKUP(Driver_elast!C176,MIG_demproj!$Q$2:$Q$49,MIG_demproj!$P$2:$P$49)&amp;B176,MIG_demproj!$A$2:$H$9999,8,FALSE),0)+IFERROR(VLOOKUP(C176,$I$3:$J$25,2,FALSE),0)</f>
        <v>1.438928</v>
      </c>
    </row>
    <row r="177" spans="1:5" ht="14.25" x14ac:dyDescent="0.45">
      <c r="A177" s="1" t="str">
        <f t="shared" si="2"/>
        <v>INMAsia_east</v>
      </c>
      <c r="B177" t="str">
        <f>BYDem!B177</f>
        <v>Asia_east</v>
      </c>
      <c r="C177" t="str">
        <f>BYDem!E177</f>
        <v>INM</v>
      </c>
      <c r="D177" t="str">
        <f>VLOOKUP(_xlfn.XLOOKUP(Driver_elast!C177,MIG_demproj!$Q$2:$Q$49,MIG_demproj!$P$2:$P$49)&amp;B177,MIG_demproj!$A$2:$H$9999,4,FALSE)</f>
        <v>GDPIND</v>
      </c>
      <c r="E177" s="2">
        <f>MAX(VLOOKUP(_xlfn.XLOOKUP(Driver_elast!C177,MIG_demproj!$Q$2:$Q$49,MIG_demproj!$P$2:$P$49)&amp;B177,MIG_demproj!$A$2:$H$9999,8,FALSE),0)+IFERROR(VLOOKUP(C177,$I$3:$J$25,2,FALSE),0)</f>
        <v>0.51703699999999997</v>
      </c>
    </row>
    <row r="178" spans="1:5" ht="14.25" x14ac:dyDescent="0.45">
      <c r="A178" s="1" t="str">
        <f t="shared" si="2"/>
        <v>IOIAsia_east</v>
      </c>
      <c r="B178" t="str">
        <f>BYDem!B178</f>
        <v>Asia_east</v>
      </c>
      <c r="C178" t="str">
        <f>BYDem!E178</f>
        <v>IOI</v>
      </c>
      <c r="D178" t="str">
        <f>VLOOKUP(_xlfn.XLOOKUP(Driver_elast!C178,MIG_demproj!$Q$2:$Q$49,MIG_demproj!$P$2:$P$49)&amp;B178,MIG_demproj!$A$2:$H$9999,4,FALSE)</f>
        <v>GDPIND</v>
      </c>
      <c r="E178" s="2">
        <f>MAX(VLOOKUP(_xlfn.XLOOKUP(Driver_elast!C178,MIG_demproj!$Q$2:$Q$49,MIG_demproj!$P$2:$P$49)&amp;B178,MIG_demproj!$A$2:$H$9999,8,FALSE),0)+IFERROR(VLOOKUP(C178,$I$3:$J$25,2,FALSE),0)</f>
        <v>0.49964399999999998</v>
      </c>
    </row>
    <row r="179" spans="1:5" ht="14.25" x14ac:dyDescent="0.45">
      <c r="A179" s="1" t="str">
        <f t="shared" si="2"/>
        <v>ITMAsia_east</v>
      </c>
      <c r="B179" t="str">
        <f>BYDem!B179</f>
        <v>Asia_east</v>
      </c>
      <c r="C179" t="str">
        <f>BYDem!E179</f>
        <v>ITM</v>
      </c>
      <c r="D179" t="str">
        <f>VLOOKUP(_xlfn.XLOOKUP(Driver_elast!C179,MIG_demproj!$Q$2:$Q$49,MIG_demproj!$P$2:$P$49)&amp;B179,MIG_demproj!$A$2:$H$9999,4,FALSE)</f>
        <v>GDPIND</v>
      </c>
      <c r="E179" s="2">
        <f>MAX(VLOOKUP(_xlfn.XLOOKUP(Driver_elast!C179,MIG_demproj!$Q$2:$Q$49,MIG_demproj!$P$2:$P$49)&amp;B179,MIG_demproj!$A$2:$H$9999,8,FALSE),0)+IFERROR(VLOOKUP(C179,$I$3:$J$25,2,FALSE),0)</f>
        <v>0.49964399999999998</v>
      </c>
    </row>
    <row r="180" spans="1:5" ht="14.25" x14ac:dyDescent="0.45">
      <c r="A180" s="1" t="str">
        <f t="shared" si="2"/>
        <v>NEUAsia_east</v>
      </c>
      <c r="B180" t="str">
        <f>BYDem!B180</f>
        <v>Asia_east</v>
      </c>
      <c r="C180" t="str">
        <f>BYDem!E180</f>
        <v>NEU</v>
      </c>
      <c r="D180" t="str">
        <f>VLOOKUP(_xlfn.XLOOKUP(Driver_elast!C180,MIG_demproj!$Q$2:$Q$49,MIG_demproj!$P$2:$P$49)&amp;B180,MIG_demproj!$A$2:$H$9999,4,FALSE)</f>
        <v>GDPPCAP</v>
      </c>
      <c r="E180" s="2">
        <f>MAX(VLOOKUP(_xlfn.XLOOKUP(Driver_elast!C180,MIG_demproj!$Q$2:$Q$49,MIG_demproj!$P$2:$P$49)&amp;B180,MIG_demproj!$A$2:$H$9999,8,FALSE),0)+IFERROR(VLOOKUP(C180,$I$3:$J$25,2,FALSE),0)</f>
        <v>-0.5</v>
      </c>
    </row>
    <row r="181" spans="1:5" ht="14.25" x14ac:dyDescent="0.45">
      <c r="A181" s="1" t="str">
        <f t="shared" si="2"/>
        <v>ONOAsia_east</v>
      </c>
      <c r="B181" t="str">
        <f>BYDem!B181</f>
        <v>Asia_east</v>
      </c>
      <c r="C181" t="str">
        <f>BYDem!E181</f>
        <v>ONO</v>
      </c>
      <c r="D181" t="str">
        <f>VLOOKUP(_xlfn.XLOOKUP(Driver_elast!C181,MIG_demproj!$Q$2:$Q$49,MIG_demproj!$P$2:$P$49)&amp;B181,MIG_demproj!$A$2:$H$9999,4,FALSE)</f>
        <v>GDPIND</v>
      </c>
      <c r="E181" s="2">
        <f>MAX(VLOOKUP(_xlfn.XLOOKUP(Driver_elast!C181,MIG_demproj!$Q$2:$Q$49,MIG_demproj!$P$2:$P$49)&amp;B181,MIG_demproj!$A$2:$H$9999,8,FALSE),0)+IFERROR(VLOOKUP(C181,$I$3:$J$25,2,FALSE),0)</f>
        <v>0.49964399999999998</v>
      </c>
    </row>
    <row r="182" spans="1:5" ht="14.25" x14ac:dyDescent="0.45">
      <c r="A182" s="1" t="str">
        <f t="shared" si="2"/>
        <v>RCKAsia_east</v>
      </c>
      <c r="B182" t="str">
        <f>BYDem!B182</f>
        <v>Asia_east</v>
      </c>
      <c r="C182" t="str">
        <f>BYDem!E182</f>
        <v>RCK</v>
      </c>
      <c r="D182" s="18" t="s">
        <v>3</v>
      </c>
      <c r="E182" s="2">
        <f>MAX(VLOOKUP(_xlfn.XLOOKUP(Driver_elast!C182,MIG_demproj!$Q$2:$Q$49,MIG_demproj!$P$2:$P$49)&amp;B182,MIG_demproj!$A$2:$H$9999,8,FALSE),0)+IFERROR(VLOOKUP(C182,$I$3:$J$25,2,FALSE),0)</f>
        <v>4.7196420000000003</v>
      </c>
    </row>
    <row r="183" spans="1:5" ht="14.25" x14ac:dyDescent="0.45">
      <c r="A183" s="1" t="str">
        <f t="shared" si="2"/>
        <v>REAAsia_east</v>
      </c>
      <c r="B183" t="str">
        <f>BYDem!B183</f>
        <v>Asia_east</v>
      </c>
      <c r="C183" t="str">
        <f>BYDem!E183</f>
        <v>REA</v>
      </c>
      <c r="D183" t="str">
        <f>VLOOKUP(_xlfn.XLOOKUP(Driver_elast!C183,MIG_demproj!$Q$2:$Q$49,MIG_demproj!$P$2:$P$49)&amp;B183,MIG_demproj!$A$2:$H$9999,4,FALSE)</f>
        <v>GDPPCAP</v>
      </c>
      <c r="E183" s="2">
        <f>MAX(VLOOKUP(_xlfn.XLOOKUP(Driver_elast!C183,MIG_demproj!$Q$2:$Q$49,MIG_demproj!$P$2:$P$49)&amp;B183,MIG_demproj!$A$2:$H$9999,8,FALSE),0)+IFERROR(VLOOKUP(C183,$I$3:$J$25,2,FALSE),0)</f>
        <v>1.312989</v>
      </c>
    </row>
    <row r="184" spans="1:5" ht="14.25" x14ac:dyDescent="0.45">
      <c r="A184" s="1" t="str">
        <f t="shared" si="2"/>
        <v>RHWAsia_east</v>
      </c>
      <c r="B184" t="str">
        <f>BYDem!B184</f>
        <v>Asia_east</v>
      </c>
      <c r="C184" t="str">
        <f>BYDem!E184</f>
        <v>RHW</v>
      </c>
      <c r="D184" t="str">
        <f>VLOOKUP(_xlfn.XLOOKUP(Driver_elast!C184,MIG_demproj!$Q$2:$Q$49,MIG_demproj!$P$2:$P$49)&amp;B184,MIG_demproj!$A$2:$H$9999,4,FALSE)</f>
        <v>POP</v>
      </c>
      <c r="E184" s="2">
        <f>MAX(VLOOKUP(_xlfn.XLOOKUP(Driver_elast!C184,MIG_demproj!$Q$2:$Q$49,MIG_demproj!$P$2:$P$49)&amp;B184,MIG_demproj!$A$2:$H$9999,8,FALSE),0)+IFERROR(VLOOKUP(C184,$I$3:$J$25,2,FALSE),0)</f>
        <v>4.7196420000000003</v>
      </c>
    </row>
    <row r="185" spans="1:5" ht="14.25" x14ac:dyDescent="0.45">
      <c r="A185" s="1" t="str">
        <f t="shared" si="2"/>
        <v>RLIAsia_east</v>
      </c>
      <c r="B185" t="str">
        <f>BYDem!B185</f>
        <v>Asia_east</v>
      </c>
      <c r="C185" t="str">
        <f>BYDem!E185</f>
        <v>RLI</v>
      </c>
      <c r="D185" t="str">
        <f>VLOOKUP(_xlfn.XLOOKUP(Driver_elast!C185,MIG_demproj!$Q$2:$Q$49,MIG_demproj!$P$2:$P$49)&amp;B185,MIG_demproj!$A$2:$H$9999,4,FALSE)</f>
        <v>GDPPCAP</v>
      </c>
      <c r="E185" s="2">
        <f>MAX(VLOOKUP(_xlfn.XLOOKUP(Driver_elast!C185,MIG_demproj!$Q$2:$Q$49,MIG_demproj!$P$2:$P$49)&amp;B185,MIG_demproj!$A$2:$H$9999,8,FALSE),0)+IFERROR(VLOOKUP(C185,$I$3:$J$25,2,FALSE),0)</f>
        <v>0.81298899999999996</v>
      </c>
    </row>
    <row r="186" spans="1:5" ht="14.25" x14ac:dyDescent="0.45">
      <c r="A186" s="1" t="str">
        <f t="shared" si="2"/>
        <v>ROTAsia_east</v>
      </c>
      <c r="B186" t="str">
        <f>BYDem!B186</f>
        <v>Asia_east</v>
      </c>
      <c r="C186" t="str">
        <f>BYDem!E186</f>
        <v>ROT</v>
      </c>
      <c r="D186" t="str">
        <f>VLOOKUP(_xlfn.XLOOKUP(Driver_elast!C186,MIG_demproj!$Q$2:$Q$49,MIG_demproj!$P$2:$P$49)&amp;B186,MIG_demproj!$A$2:$H$9999,4,FALSE)</f>
        <v>POP</v>
      </c>
      <c r="E186" s="2">
        <f>MAX(VLOOKUP(_xlfn.XLOOKUP(Driver_elast!C186,MIG_demproj!$Q$2:$Q$49,MIG_demproj!$P$2:$P$49)&amp;B186,MIG_demproj!$A$2:$H$9999,8,FALSE),0)+IFERROR(VLOOKUP(C186,$I$3:$J$25,2,FALSE),0)</f>
        <v>4.7196420000000003</v>
      </c>
    </row>
    <row r="187" spans="1:5" ht="14.25" x14ac:dyDescent="0.45">
      <c r="A187" s="1" t="str">
        <f t="shared" si="2"/>
        <v>RRFAsia_east</v>
      </c>
      <c r="B187" t="str">
        <f>BYDem!B187</f>
        <v>Asia_east</v>
      </c>
      <c r="C187" t="str">
        <f>BYDem!E187</f>
        <v>RRF</v>
      </c>
      <c r="D187" t="str">
        <f>VLOOKUP(_xlfn.XLOOKUP(Driver_elast!C187,MIG_demproj!$Q$2:$Q$49,MIG_demproj!$P$2:$P$49)&amp;B187,MIG_demproj!$A$2:$H$9999,4,FALSE)</f>
        <v>GDPPCAP</v>
      </c>
      <c r="E187" s="2">
        <f>MAX(VLOOKUP(_xlfn.XLOOKUP(Driver_elast!C187,MIG_demproj!$Q$2:$Q$49,MIG_demproj!$P$2:$P$49)&amp;B187,MIG_demproj!$A$2:$H$9999,8,FALSE),0)+IFERROR(VLOOKUP(C187,$I$3:$J$25,2,FALSE),0)</f>
        <v>0.81298899999999996</v>
      </c>
    </row>
    <row r="188" spans="1:5" ht="14.25" x14ac:dyDescent="0.45">
      <c r="A188" s="1" t="str">
        <f t="shared" si="2"/>
        <v>RSCAsia_east</v>
      </c>
      <c r="B188" t="str">
        <f>BYDem!B188</f>
        <v>Asia_east</v>
      </c>
      <c r="C188" t="str">
        <f>BYDem!E188</f>
        <v>RSC</v>
      </c>
      <c r="D188" t="str">
        <f>VLOOKUP(_xlfn.XLOOKUP(Driver_elast!C188,MIG_demproj!$Q$2:$Q$49,MIG_demproj!$P$2:$P$49)&amp;B188,MIG_demproj!$A$2:$H$9999,4,FALSE)</f>
        <v>GDPPCAP</v>
      </c>
      <c r="E188" s="2">
        <f>MAX(VLOOKUP(_xlfn.XLOOKUP(Driver_elast!C188,MIG_demproj!$Q$2:$Q$49,MIG_demproj!$P$2:$P$49)&amp;B188,MIG_demproj!$A$2:$H$9999,8,FALSE),0)+IFERROR(VLOOKUP(C188,$I$3:$J$25,2,FALSE),0)</f>
        <v>1.312989</v>
      </c>
    </row>
    <row r="189" spans="1:5" ht="14.25" x14ac:dyDescent="0.45">
      <c r="A189" s="1" t="str">
        <f t="shared" si="2"/>
        <v>RSHAsia_east</v>
      </c>
      <c r="B189" t="str">
        <f>BYDem!B189</f>
        <v>Asia_east</v>
      </c>
      <c r="C189" t="str">
        <f>BYDem!E189</f>
        <v>RSH</v>
      </c>
      <c r="D189" t="str">
        <f>VLOOKUP(_xlfn.XLOOKUP(Driver_elast!C189,MIG_demproj!$Q$2:$Q$49,MIG_demproj!$P$2:$P$49)&amp;B189,MIG_demproj!$A$2:$H$9999,4,FALSE)</f>
        <v>POP</v>
      </c>
      <c r="E189" s="2">
        <f>MAX(VLOOKUP(_xlfn.XLOOKUP(Driver_elast!C189,MIG_demproj!$Q$2:$Q$49,MIG_demproj!$P$2:$P$49)&amp;B189,MIG_demproj!$A$2:$H$9999,8,FALSE),0)+IFERROR(VLOOKUP(C189,$I$3:$J$25,2,FALSE),0)</f>
        <v>4.7196420000000003</v>
      </c>
    </row>
    <row r="190" spans="1:5" ht="14.25" x14ac:dyDescent="0.45">
      <c r="A190" s="1" t="str">
        <f t="shared" si="2"/>
        <v>TADAsia_east</v>
      </c>
      <c r="B190" t="str">
        <f>BYDem!B190</f>
        <v>Asia_east</v>
      </c>
      <c r="C190" t="str">
        <f>BYDem!E190</f>
        <v>TAD</v>
      </c>
      <c r="D190" t="str">
        <f>VLOOKUP(_xlfn.XLOOKUP(Driver_elast!C190,MIG_demproj!$Q$2:$Q$49,MIG_demproj!$P$2:$P$49)&amp;B190,MIG_demproj!$A$2:$H$9999,4,FALSE)</f>
        <v>GDP</v>
      </c>
      <c r="E190" s="2">
        <f>MAX(VLOOKUP(_xlfn.XLOOKUP(Driver_elast!C190,MIG_demproj!$Q$2:$Q$49,MIG_demproj!$P$2:$P$49)&amp;B190,MIG_demproj!$A$2:$H$9999,8,FALSE),0)+IFERROR(VLOOKUP(C190,$I$3:$J$25,2,FALSE),0)</f>
        <v>2.2953109999999999</v>
      </c>
    </row>
    <row r="191" spans="1:5" ht="14.25" x14ac:dyDescent="0.45">
      <c r="A191" s="1" t="str">
        <f t="shared" si="2"/>
        <v>TAIAsia_east</v>
      </c>
      <c r="B191" t="str">
        <f>BYDem!B191</f>
        <v>Asia_east</v>
      </c>
      <c r="C191" t="str">
        <f>BYDem!E191</f>
        <v>TAI</v>
      </c>
      <c r="D191" t="str">
        <f>VLOOKUP(_xlfn.XLOOKUP(Driver_elast!C191,MIG_demproj!$Q$2:$Q$49,MIG_demproj!$P$2:$P$49)&amp;B191,MIG_demproj!$A$2:$H$9999,4,FALSE)</f>
        <v>GDPSER</v>
      </c>
      <c r="E191" s="2">
        <f>MAX(VLOOKUP(_xlfn.XLOOKUP(Driver_elast!C191,MIG_demproj!$Q$2:$Q$49,MIG_demproj!$P$2:$P$49)&amp;B191,MIG_demproj!$A$2:$H$9999,8,FALSE),0)+IFERROR(VLOOKUP(C191,$I$3:$J$25,2,FALSE),0)</f>
        <v>1.1692039999999999</v>
      </c>
    </row>
    <row r="192" spans="1:5" ht="14.25" x14ac:dyDescent="0.45">
      <c r="A192" s="1" t="str">
        <f t="shared" si="2"/>
        <v>TTFAsia_east</v>
      </c>
      <c r="B192" t="str">
        <f>BYDem!B192</f>
        <v>Asia_east</v>
      </c>
      <c r="C192" t="str">
        <f>BYDem!E192</f>
        <v>TTF</v>
      </c>
      <c r="D192" t="str">
        <f>VLOOKUP(_xlfn.XLOOKUP(Driver_elast!C192,MIG_demproj!$Q$2:$Q$49,MIG_demproj!$P$2:$P$49)&amp;B192,MIG_demproj!$A$2:$H$9999,4,FALSE)</f>
        <v>GDP</v>
      </c>
      <c r="E192" s="2">
        <f>MAX(VLOOKUP(_xlfn.XLOOKUP(Driver_elast!C192,MIG_demproj!$Q$2:$Q$49,MIG_demproj!$P$2:$P$49)&amp;B192,MIG_demproj!$A$2:$H$9999,8,FALSE),0)+IFERROR(VLOOKUP(C192,$I$3:$J$25,2,FALSE),0)</f>
        <v>0.96397900000000003</v>
      </c>
    </row>
    <row r="193" spans="1:5" ht="14.25" x14ac:dyDescent="0.45">
      <c r="A193" s="1" t="str">
        <f t="shared" si="2"/>
        <v>TTPAsia_east</v>
      </c>
      <c r="B193" t="str">
        <f>BYDem!B193</f>
        <v>Asia_east</v>
      </c>
      <c r="C193" t="str">
        <f>BYDem!E193</f>
        <v>TTP</v>
      </c>
      <c r="D193" t="str">
        <f>VLOOKUP(_xlfn.XLOOKUP(Driver_elast!C193,MIG_demproj!$Q$2:$Q$49,MIG_demproj!$P$2:$P$49)&amp;B193,MIG_demproj!$A$2:$H$9999,4,FALSE)</f>
        <v>GDP</v>
      </c>
      <c r="E193" s="2">
        <f>MAX(VLOOKUP(_xlfn.XLOOKUP(Driver_elast!C193,MIG_demproj!$Q$2:$Q$49,MIG_demproj!$P$2:$P$49)&amp;B193,MIG_demproj!$A$2:$H$9999,8,FALSE),0)+IFERROR(VLOOKUP(C193,$I$3:$J$25,2,FALSE),0)</f>
        <v>0.96397900000000003</v>
      </c>
    </row>
    <row r="194" spans="1:5" ht="14.25" x14ac:dyDescent="0.45">
      <c r="A194" s="1" t="str">
        <f t="shared" si="2"/>
        <v>TWDAsia_east</v>
      </c>
      <c r="B194" t="str">
        <f>BYDem!B194</f>
        <v>Asia_east</v>
      </c>
      <c r="C194" t="str">
        <f>BYDem!E194</f>
        <v>TWD</v>
      </c>
      <c r="D194" t="str">
        <f>VLOOKUP(_xlfn.XLOOKUP(Driver_elast!C194,MIG_demproj!$Q$2:$Q$49,MIG_demproj!$P$2:$P$49)&amp;B194,MIG_demproj!$A$2:$H$9999,4,FALSE)</f>
        <v>GDPSER</v>
      </c>
      <c r="E194" s="2">
        <f>MAX(VLOOKUP(_xlfn.XLOOKUP(Driver_elast!C194,MIG_demproj!$Q$2:$Q$49,MIG_demproj!$P$2:$P$49)&amp;B194,MIG_demproj!$A$2:$H$9999,8,FALSE),0)+IFERROR(VLOOKUP(C194,$I$3:$J$25,2,FALSE),0)</f>
        <v>0</v>
      </c>
    </row>
    <row r="195" spans="1:5" ht="14.25" x14ac:dyDescent="0.45">
      <c r="A195" s="1" t="str">
        <f t="shared" ref="A195:A258" si="3">C195&amp;B195</f>
        <v>TWIAsia_east</v>
      </c>
      <c r="B195" t="str">
        <f>BYDem!B195</f>
        <v>Asia_east</v>
      </c>
      <c r="C195" t="str">
        <f>BYDem!E195</f>
        <v>TWI</v>
      </c>
      <c r="D195" t="str">
        <f>VLOOKUP(_xlfn.XLOOKUP(Driver_elast!C195,MIG_demproj!$Q$2:$Q$49,MIG_demproj!$P$2:$P$49)&amp;B195,MIG_demproj!$A$2:$H$9999,4,FALSE)</f>
        <v>GDPSER</v>
      </c>
      <c r="E195" s="2">
        <f>MAX(VLOOKUP(_xlfn.XLOOKUP(Driver_elast!C195,MIG_demproj!$Q$2:$Q$49,MIG_demproj!$P$2:$P$49)&amp;B195,MIG_demproj!$A$2:$H$9999,8,FALSE),0)+IFERROR(VLOOKUP(C195,$I$3:$J$25,2,FALSE),0)</f>
        <v>0.62184600000000001</v>
      </c>
    </row>
    <row r="196" spans="1:5" ht="14.25" x14ac:dyDescent="0.45">
      <c r="A196" s="1" t="str">
        <f t="shared" si="3"/>
        <v>Trd_2wAsia_east</v>
      </c>
      <c r="B196" t="str">
        <f>BYDem!B196</f>
        <v>Asia_east</v>
      </c>
      <c r="C196" t="str">
        <f>BYDem!E196</f>
        <v>Trd_2w</v>
      </c>
      <c r="D196" t="str">
        <f>VLOOKUP(_xlfn.XLOOKUP(Driver_elast!C196,MIG_demproj!$Q$2:$Q$49,MIG_demproj!$P$2:$P$49)&amp;B196,MIG_demproj!$A$2:$H$9999,4,FALSE)</f>
        <v>GDPPCAP</v>
      </c>
      <c r="E196" s="2">
        <f>MAX(VLOOKUP(_xlfn.XLOOKUP(Driver_elast!C196,MIG_demproj!$Q$2:$Q$49,MIG_demproj!$P$2:$P$49)&amp;B196,MIG_demproj!$A$2:$H$9999,8,FALSE),0)+IFERROR(VLOOKUP(C196,$I$3:$J$25,2,FALSE),0)</f>
        <v>0</v>
      </c>
    </row>
    <row r="197" spans="1:5" ht="14.25" x14ac:dyDescent="0.45">
      <c r="A197" s="1" t="str">
        <f t="shared" si="3"/>
        <v>Trd_3wAsia_east</v>
      </c>
      <c r="B197" t="str">
        <f>BYDem!B197</f>
        <v>Asia_east</v>
      </c>
      <c r="C197" t="str">
        <f>BYDem!E197</f>
        <v>Trd_3w</v>
      </c>
      <c r="D197" t="str">
        <f>VLOOKUP(_xlfn.XLOOKUP(Driver_elast!C197,MIG_demproj!$Q$2:$Q$49,MIG_demproj!$P$2:$P$49)&amp;B197,MIG_demproj!$A$2:$H$9999,4,FALSE)</f>
        <v>GDPPCAP</v>
      </c>
      <c r="E197" s="2">
        <f>MAX(VLOOKUP(_xlfn.XLOOKUP(Driver_elast!C197,MIG_demproj!$Q$2:$Q$49,MIG_demproj!$P$2:$P$49)&amp;B197,MIG_demproj!$A$2:$H$9999,8,FALSE),0)+IFERROR(VLOOKUP(C197,$I$3:$J$25,2,FALSE),0)</f>
        <v>0</v>
      </c>
    </row>
    <row r="198" spans="1:5" ht="14.25" x14ac:dyDescent="0.45">
      <c r="A198" s="1" t="str">
        <f t="shared" si="3"/>
        <v>Trd_BusAsia_east</v>
      </c>
      <c r="B198" t="str">
        <f>BYDem!B198</f>
        <v>Asia_east</v>
      </c>
      <c r="C198" t="str">
        <f>BYDem!E198</f>
        <v>Trd_Bus</v>
      </c>
      <c r="D198" t="str">
        <f>VLOOKUP(_xlfn.XLOOKUP(Driver_elast!C198,MIG_demproj!$Q$2:$Q$49,MIG_demproj!$P$2:$P$49)&amp;B198,MIG_demproj!$A$2:$H$9999,4,FALSE)</f>
        <v>GDPPCAP</v>
      </c>
      <c r="E198" s="2">
        <f>MAX(VLOOKUP(_xlfn.XLOOKUP(Driver_elast!C198,MIG_demproj!$Q$2:$Q$49,MIG_demproj!$P$2:$P$49)&amp;B198,MIG_demproj!$A$2:$H$9999,8,FALSE),0)+IFERROR(VLOOKUP(C198,$I$3:$J$25,2,FALSE),0)</f>
        <v>0</v>
      </c>
    </row>
    <row r="199" spans="1:5" ht="14.25" x14ac:dyDescent="0.45">
      <c r="A199" s="1" t="str">
        <f t="shared" si="3"/>
        <v>Trd_CarAsia_east</v>
      </c>
      <c r="B199" t="str">
        <f>BYDem!B199</f>
        <v>Asia_east</v>
      </c>
      <c r="C199" t="str">
        <f>BYDem!E199</f>
        <v>Trd_Car</v>
      </c>
      <c r="D199" t="str">
        <f>VLOOKUP(_xlfn.XLOOKUP(Driver_elast!C199,MIG_demproj!$Q$2:$Q$49,MIG_demproj!$P$2:$P$49)&amp;B199,MIG_demproj!$A$2:$H$9999,4,FALSE)</f>
        <v>GDPPCAP</v>
      </c>
      <c r="E199" s="2">
        <f>MAX(VLOOKUP(_xlfn.XLOOKUP(Driver_elast!C199,MIG_demproj!$Q$2:$Q$49,MIG_demproj!$P$2:$P$49)&amp;B199,MIG_demproj!$A$2:$H$9999,8,FALSE),0)+IFERROR(VLOOKUP(C199,$I$3:$J$25,2,FALSE),0)</f>
        <v>0</v>
      </c>
    </row>
    <row r="200" spans="1:5" ht="14.25" x14ac:dyDescent="0.45">
      <c r="A200" s="1" t="str">
        <f t="shared" si="3"/>
        <v>Trd_HdtAsia_east</v>
      </c>
      <c r="B200" t="str">
        <f>BYDem!B200</f>
        <v>Asia_east</v>
      </c>
      <c r="C200" t="str">
        <f>BYDem!E200</f>
        <v>Trd_Hdt</v>
      </c>
      <c r="D200" t="str">
        <f>VLOOKUP(_xlfn.XLOOKUP(Driver_elast!C200,MIG_demproj!$Q$2:$Q$49,MIG_demproj!$P$2:$P$49)&amp;B200,MIG_demproj!$A$2:$H$9999,4,FALSE)</f>
        <v>GDPPCAP</v>
      </c>
      <c r="E200" s="2">
        <f>MAX(VLOOKUP(_xlfn.XLOOKUP(Driver_elast!C200,MIG_demproj!$Q$2:$Q$49,MIG_demproj!$P$2:$P$49)&amp;B200,MIG_demproj!$A$2:$H$9999,8,FALSE),0)+IFERROR(VLOOKUP(C200,$I$3:$J$25,2,FALSE),0)</f>
        <v>0</v>
      </c>
    </row>
    <row r="201" spans="1:5" ht="14.25" x14ac:dyDescent="0.45">
      <c r="A201" s="1" t="str">
        <f t="shared" si="3"/>
        <v>Trd_LcvAsia_east</v>
      </c>
      <c r="B201" t="str">
        <f>BYDem!B201</f>
        <v>Asia_east</v>
      </c>
      <c r="C201" t="str">
        <f>BYDem!E201</f>
        <v>Trd_Lcv</v>
      </c>
      <c r="D201" t="str">
        <f>VLOOKUP(_xlfn.XLOOKUP(Driver_elast!C201,MIG_demproj!$Q$2:$Q$49,MIG_demproj!$P$2:$P$49)&amp;B201,MIG_demproj!$A$2:$H$9999,4,FALSE)</f>
        <v>GDPPCAP</v>
      </c>
      <c r="E201" s="2">
        <f>MAX(VLOOKUP(_xlfn.XLOOKUP(Driver_elast!C201,MIG_demproj!$Q$2:$Q$49,MIG_demproj!$P$2:$P$49)&amp;B201,MIG_demproj!$A$2:$H$9999,8,FALSE),0)+IFERROR(VLOOKUP(C201,$I$3:$J$25,2,FALSE),0)</f>
        <v>0</v>
      </c>
    </row>
    <row r="202" spans="1:5" ht="14.25" x14ac:dyDescent="0.45">
      <c r="A202" s="1" t="str">
        <f t="shared" si="3"/>
        <v>AGRAsia_other</v>
      </c>
      <c r="B202" t="str">
        <f>BYDem!B202</f>
        <v>Asia_other</v>
      </c>
      <c r="C202" t="str">
        <f>BYDem!E202</f>
        <v>AGR</v>
      </c>
      <c r="D202" t="str">
        <f>VLOOKUP(_xlfn.XLOOKUP(Driver_elast!C202,MIG_demproj!$Q$2:$Q$49,MIG_demproj!$P$2:$P$49)&amp;B202,MIG_demproj!$A$2:$H$9999,4,FALSE)</f>
        <v>POP</v>
      </c>
      <c r="E202" s="2">
        <f>MAX(VLOOKUP(_xlfn.XLOOKUP(Driver_elast!C202,MIG_demproj!$Q$2:$Q$49,MIG_demproj!$P$2:$P$49)&amp;B202,MIG_demproj!$A$2:$H$9999,8,FALSE),0)+IFERROR(VLOOKUP(C202,$I$3:$J$25,2,FALSE),0)</f>
        <v>1.571285</v>
      </c>
    </row>
    <row r="203" spans="1:5" ht="14.25" x14ac:dyDescent="0.45">
      <c r="A203" s="1" t="str">
        <f t="shared" si="3"/>
        <v>CCKAsia_other</v>
      </c>
      <c r="B203" t="str">
        <f>BYDem!B203</f>
        <v>Asia_other</v>
      </c>
      <c r="C203" t="str">
        <f>BYDem!E203</f>
        <v>CCK</v>
      </c>
      <c r="D203" t="str">
        <f>VLOOKUP(_xlfn.XLOOKUP(Driver_elast!C203,MIG_demproj!$Q$2:$Q$49,MIG_demproj!$P$2:$P$49)&amp;B203,MIG_demproj!$A$2:$H$9999,4,FALSE)</f>
        <v>GDP</v>
      </c>
      <c r="E203" s="2">
        <f>MAX(VLOOKUP(_xlfn.XLOOKUP(Driver_elast!C203,MIG_demproj!$Q$2:$Q$49,MIG_demproj!$P$2:$P$49)&amp;B203,MIG_demproj!$A$2:$H$9999,8,FALSE),0)+IFERROR(VLOOKUP(C203,$I$3:$J$25,2,FALSE),0)</f>
        <v>0.62272000000000005</v>
      </c>
    </row>
    <row r="204" spans="1:5" ht="14.25" x14ac:dyDescent="0.45">
      <c r="A204" s="1" t="str">
        <f t="shared" si="3"/>
        <v>CHWAsia_other</v>
      </c>
      <c r="B204" t="str">
        <f>BYDem!B204</f>
        <v>Asia_other</v>
      </c>
      <c r="C204" t="str">
        <f>BYDem!E204</f>
        <v>CHW</v>
      </c>
      <c r="D204" t="str">
        <f>VLOOKUP(_xlfn.XLOOKUP(Driver_elast!C204,MIG_demproj!$Q$2:$Q$49,MIG_demproj!$P$2:$P$49)&amp;B204,MIG_demproj!$A$2:$H$9999,4,FALSE)</f>
        <v>GDP</v>
      </c>
      <c r="E204" s="2">
        <f>MAX(VLOOKUP(_xlfn.XLOOKUP(Driver_elast!C204,MIG_demproj!$Q$2:$Q$49,MIG_demproj!$P$2:$P$49)&amp;B204,MIG_demproj!$A$2:$H$9999,8,FALSE),0)+IFERROR(VLOOKUP(C204,$I$3:$J$25,2,FALSE),0)</f>
        <v>0.62272000000000005</v>
      </c>
    </row>
    <row r="205" spans="1:5" ht="14.25" x14ac:dyDescent="0.45">
      <c r="A205" s="1" t="str">
        <f t="shared" si="3"/>
        <v>CLAAsia_other</v>
      </c>
      <c r="B205" t="str">
        <f>BYDem!B205</f>
        <v>Asia_other</v>
      </c>
      <c r="C205" t="str">
        <f>BYDem!E205</f>
        <v>CLA</v>
      </c>
      <c r="D205" t="str">
        <f>VLOOKUP(_xlfn.XLOOKUP(Driver_elast!C205,MIG_demproj!$Q$2:$Q$49,MIG_demproj!$P$2:$P$49)&amp;B205,MIG_demproj!$A$2:$H$9999,4,FALSE)</f>
        <v>GDP</v>
      </c>
      <c r="E205" s="2">
        <f>MAX(VLOOKUP(_xlfn.XLOOKUP(Driver_elast!C205,MIG_demproj!$Q$2:$Q$49,MIG_demproj!$P$2:$P$49)&amp;B205,MIG_demproj!$A$2:$H$9999,8,FALSE),0)+IFERROR(VLOOKUP(C205,$I$3:$J$25,2,FALSE),0)</f>
        <v>0.83106800000000003</v>
      </c>
    </row>
    <row r="206" spans="1:5" ht="14.25" x14ac:dyDescent="0.45">
      <c r="A206" s="1" t="str">
        <f t="shared" si="3"/>
        <v>COEAsia_other</v>
      </c>
      <c r="B206" t="str">
        <f>BYDem!B206</f>
        <v>Asia_other</v>
      </c>
      <c r="C206" t="str">
        <f>BYDem!E206</f>
        <v>COE</v>
      </c>
      <c r="D206" t="str">
        <f>VLOOKUP(_xlfn.XLOOKUP(Driver_elast!C206,MIG_demproj!$Q$2:$Q$49,MIG_demproj!$P$2:$P$49)&amp;B206,MIG_demproj!$A$2:$H$9999,4,FALSE)</f>
        <v>GDP</v>
      </c>
      <c r="E206" s="2">
        <f>MAX(VLOOKUP(_xlfn.XLOOKUP(Driver_elast!C206,MIG_demproj!$Q$2:$Q$49,MIG_demproj!$P$2:$P$49)&amp;B206,MIG_demproj!$A$2:$H$9999,8,FALSE),0)+IFERROR(VLOOKUP(C206,$I$3:$J$25,2,FALSE),0)</f>
        <v>1.8310680000000001</v>
      </c>
    </row>
    <row r="207" spans="1:5" ht="14.25" x14ac:dyDescent="0.45">
      <c r="A207" s="1" t="str">
        <f t="shared" si="3"/>
        <v>COTAsia_other</v>
      </c>
      <c r="B207" t="str">
        <f>BYDem!B207</f>
        <v>Asia_other</v>
      </c>
      <c r="C207" t="str">
        <f>BYDem!E207</f>
        <v>COT</v>
      </c>
      <c r="D207" t="str">
        <f>VLOOKUP(_xlfn.XLOOKUP(Driver_elast!C207,MIG_demproj!$Q$2:$Q$49,MIG_demproj!$P$2:$P$49)&amp;B207,MIG_demproj!$A$2:$H$9999,4,FALSE)</f>
        <v>GDP</v>
      </c>
      <c r="E207" s="2">
        <f>MAX(VLOOKUP(_xlfn.XLOOKUP(Driver_elast!C207,MIG_demproj!$Q$2:$Q$49,MIG_demproj!$P$2:$P$49)&amp;B207,MIG_demproj!$A$2:$H$9999,8,FALSE),0)+IFERROR(VLOOKUP(C207,$I$3:$J$25,2,FALSE),0)</f>
        <v>0.62272000000000005</v>
      </c>
    </row>
    <row r="208" spans="1:5" ht="14.25" x14ac:dyDescent="0.45">
      <c r="A208" s="1" t="str">
        <f t="shared" si="3"/>
        <v>CRFAsia_other</v>
      </c>
      <c r="B208" t="str">
        <f>BYDem!B208</f>
        <v>Asia_other</v>
      </c>
      <c r="C208" t="str">
        <f>BYDem!E208</f>
        <v>CRF</v>
      </c>
      <c r="D208" t="str">
        <f>VLOOKUP(_xlfn.XLOOKUP(Driver_elast!C208,MIG_demproj!$Q$2:$Q$49,MIG_demproj!$P$2:$P$49)&amp;B208,MIG_demproj!$A$2:$H$9999,4,FALSE)</f>
        <v>GDP</v>
      </c>
      <c r="E208" s="2">
        <f>MAX(VLOOKUP(_xlfn.XLOOKUP(Driver_elast!C208,MIG_demproj!$Q$2:$Q$49,MIG_demproj!$P$2:$P$49)&amp;B208,MIG_demproj!$A$2:$H$9999,8,FALSE),0)+IFERROR(VLOOKUP(C208,$I$3:$J$25,2,FALSE),0)</f>
        <v>0.83106800000000003</v>
      </c>
    </row>
    <row r="209" spans="1:5" ht="14.25" x14ac:dyDescent="0.45">
      <c r="A209" s="1" t="str">
        <f t="shared" si="3"/>
        <v>CSCAsia_other</v>
      </c>
      <c r="B209" t="str">
        <f>BYDem!B209</f>
        <v>Asia_other</v>
      </c>
      <c r="C209" t="str">
        <f>BYDem!E209</f>
        <v>CSC</v>
      </c>
      <c r="D209" t="str">
        <f>VLOOKUP(_xlfn.XLOOKUP(Driver_elast!C209,MIG_demproj!$Q$2:$Q$49,MIG_demproj!$P$2:$P$49)&amp;B209,MIG_demproj!$A$2:$H$9999,4,FALSE)</f>
        <v>GDP</v>
      </c>
      <c r="E209" s="2">
        <f>MAX(VLOOKUP(_xlfn.XLOOKUP(Driver_elast!C209,MIG_demproj!$Q$2:$Q$49,MIG_demproj!$P$2:$P$49)&amp;B209,MIG_demproj!$A$2:$H$9999,8,FALSE),0)+IFERROR(VLOOKUP(C209,$I$3:$J$25,2,FALSE),0)</f>
        <v>1.8310680000000001</v>
      </c>
    </row>
    <row r="210" spans="1:5" ht="14.25" x14ac:dyDescent="0.45">
      <c r="A210" s="1" t="str">
        <f t="shared" si="3"/>
        <v>CSHAsia_other</v>
      </c>
      <c r="B210" t="str">
        <f>BYDem!B210</f>
        <v>Asia_other</v>
      </c>
      <c r="C210" t="str">
        <f>BYDem!E210</f>
        <v>CSH</v>
      </c>
      <c r="D210" t="str">
        <f>VLOOKUP(_xlfn.XLOOKUP(Driver_elast!C210,MIG_demproj!$Q$2:$Q$49,MIG_demproj!$P$2:$P$49)&amp;B210,MIG_demproj!$A$2:$H$9999,4,FALSE)</f>
        <v>GDP</v>
      </c>
      <c r="E210" s="2">
        <f>MAX(VLOOKUP(_xlfn.XLOOKUP(Driver_elast!C210,MIG_demproj!$Q$2:$Q$49,MIG_demproj!$P$2:$P$49)&amp;B210,MIG_demproj!$A$2:$H$9999,8,FALSE),0)+IFERROR(VLOOKUP(C210,$I$3:$J$25,2,FALSE),0)</f>
        <v>0.62272000000000005</v>
      </c>
    </row>
    <row r="211" spans="1:5" ht="14.25" x14ac:dyDescent="0.45">
      <c r="A211" s="1" t="str">
        <f t="shared" si="3"/>
        <v>ICHAsia_other</v>
      </c>
      <c r="B211" t="str">
        <f>BYDem!B211</f>
        <v>Asia_other</v>
      </c>
      <c r="C211" t="str">
        <f>BYDem!E211</f>
        <v>ICH</v>
      </c>
      <c r="D211" t="str">
        <f>VLOOKUP(_xlfn.XLOOKUP(Driver_elast!C211,MIG_demproj!$Q$2:$Q$49,MIG_demproj!$P$2:$P$49)&amp;B211,MIG_demproj!$A$2:$H$9999,4,FALSE)</f>
        <v>GDP</v>
      </c>
      <c r="E211" s="2">
        <f>MAX(VLOOKUP(_xlfn.XLOOKUP(Driver_elast!C211,MIG_demproj!$Q$2:$Q$49,MIG_demproj!$P$2:$P$49)&amp;B211,MIG_demproj!$A$2:$H$9999,8,FALSE),0)+IFERROR(VLOOKUP(C211,$I$3:$J$25,2,FALSE),0)</f>
        <v>0.607182</v>
      </c>
    </row>
    <row r="212" spans="1:5" ht="14.25" x14ac:dyDescent="0.45">
      <c r="A212" s="1" t="str">
        <f t="shared" si="3"/>
        <v>ICH_FeedstockAsia_other</v>
      </c>
      <c r="B212" t="str">
        <f>BYDem!B212</f>
        <v>Asia_other</v>
      </c>
      <c r="C212" t="str">
        <f>BYDem!E212</f>
        <v>ICH_Feedstock</v>
      </c>
      <c r="D212" t="str">
        <f>VLOOKUP(_xlfn.XLOOKUP(Driver_elast!C212,MIG_demproj!$Q$2:$Q$49,MIG_demproj!$P$2:$P$49)&amp;B212,MIG_demproj!$A$2:$H$9999,4,FALSE)</f>
        <v>GDP</v>
      </c>
      <c r="E212" s="2">
        <f>MAX(VLOOKUP(_xlfn.XLOOKUP(Driver_elast!C212,MIG_demproj!$Q$2:$Q$49,MIG_demproj!$P$2:$P$49)&amp;B212,MIG_demproj!$A$2:$H$9999,8,FALSE),0)+IFERROR(VLOOKUP(C212,$I$3:$J$25,2,FALSE),0)</f>
        <v>0.607182</v>
      </c>
    </row>
    <row r="213" spans="1:5" ht="14.25" x14ac:dyDescent="0.45">
      <c r="A213" s="1" t="str">
        <f t="shared" si="3"/>
        <v>IFPAsia_other</v>
      </c>
      <c r="B213" t="str">
        <f>BYDem!B213</f>
        <v>Asia_other</v>
      </c>
      <c r="C213" t="str">
        <f>BYDem!E213</f>
        <v>IFP</v>
      </c>
      <c r="D213" t="str">
        <f>VLOOKUP(_xlfn.XLOOKUP(Driver_elast!C213,MIG_demproj!$Q$2:$Q$49,MIG_demproj!$P$2:$P$49)&amp;B213,MIG_demproj!$A$2:$H$9999,4,FALSE)</f>
        <v>GDPIND</v>
      </c>
      <c r="E213" s="2">
        <f>MAX(VLOOKUP(_xlfn.XLOOKUP(Driver_elast!C213,MIG_demproj!$Q$2:$Q$49,MIG_demproj!$P$2:$P$49)&amp;B213,MIG_demproj!$A$2:$H$9999,8,FALSE),0)+IFERROR(VLOOKUP(C213,$I$3:$J$25,2,FALSE),0)</f>
        <v>0.71367400000000003</v>
      </c>
    </row>
    <row r="214" spans="1:5" ht="14.25" x14ac:dyDescent="0.45">
      <c r="A214" s="1" t="str">
        <f t="shared" si="3"/>
        <v>ILPAsia_other</v>
      </c>
      <c r="B214" t="str">
        <f>BYDem!B214</f>
        <v>Asia_other</v>
      </c>
      <c r="C214" t="str">
        <f>BYDem!E214</f>
        <v>ILP</v>
      </c>
      <c r="D214" t="str">
        <f>VLOOKUP(_xlfn.XLOOKUP(Driver_elast!C214,MIG_demproj!$Q$2:$Q$49,MIG_demproj!$P$2:$P$49)&amp;B214,MIG_demproj!$A$2:$H$9999,4,FALSE)</f>
        <v>GDP</v>
      </c>
      <c r="E214" s="2">
        <f>MAX(VLOOKUP(_xlfn.XLOOKUP(Driver_elast!C214,MIG_demproj!$Q$2:$Q$49,MIG_demproj!$P$2:$P$49)&amp;B214,MIG_demproj!$A$2:$H$9999,8,FALSE),0)+IFERROR(VLOOKUP(C214,$I$3:$J$25,2,FALSE),0)</f>
        <v>0.877799</v>
      </c>
    </row>
    <row r="215" spans="1:5" ht="14.25" x14ac:dyDescent="0.45">
      <c r="A215" s="1" t="str">
        <f t="shared" si="3"/>
        <v>IMCAsia_other</v>
      </c>
      <c r="B215" t="str">
        <f>BYDem!B215</f>
        <v>Asia_other</v>
      </c>
      <c r="C215" t="str">
        <f>BYDem!E215</f>
        <v>IMC</v>
      </c>
      <c r="D215" t="str">
        <f>VLOOKUP(_xlfn.XLOOKUP(Driver_elast!C215,MIG_demproj!$Q$2:$Q$49,MIG_demproj!$P$2:$P$49)&amp;B215,MIG_demproj!$A$2:$H$9999,4,FALSE)</f>
        <v>GDPIND</v>
      </c>
      <c r="E215" s="2">
        <f>MAX(VLOOKUP(_xlfn.XLOOKUP(Driver_elast!C215,MIG_demproj!$Q$2:$Q$49,MIG_demproj!$P$2:$P$49)&amp;B215,MIG_demproj!$A$2:$H$9999,8,FALSE),0)+IFERROR(VLOOKUP(C215,$I$3:$J$25,2,FALSE),0)</f>
        <v>0.71367400000000003</v>
      </c>
    </row>
    <row r="216" spans="1:5" ht="14.25" x14ac:dyDescent="0.45">
      <c r="A216" s="1" t="str">
        <f t="shared" si="3"/>
        <v>INFAsia_other</v>
      </c>
      <c r="B216" t="str">
        <f>BYDem!B216</f>
        <v>Asia_other</v>
      </c>
      <c r="C216" t="str">
        <f>BYDem!E216</f>
        <v>INF</v>
      </c>
      <c r="D216" t="str">
        <f>VLOOKUP(_xlfn.XLOOKUP(Driver_elast!C216,MIG_demproj!$Q$2:$Q$49,MIG_demproj!$P$2:$P$49)&amp;B216,MIG_demproj!$A$2:$H$9999,4,FALSE)</f>
        <v>GDP</v>
      </c>
      <c r="E216" s="2">
        <f>MAX(VLOOKUP(_xlfn.XLOOKUP(Driver_elast!C216,MIG_demproj!$Q$2:$Q$49,MIG_demproj!$P$2:$P$49)&amp;B216,MIG_demproj!$A$2:$H$9999,8,FALSE),0)+IFERROR(VLOOKUP(C216,$I$3:$J$25,2,FALSE),0)</f>
        <v>5.605575</v>
      </c>
    </row>
    <row r="217" spans="1:5" ht="14.25" x14ac:dyDescent="0.45">
      <c r="A217" s="1" t="str">
        <f t="shared" si="3"/>
        <v>INMAsia_other</v>
      </c>
      <c r="B217" t="str">
        <f>BYDem!B217</f>
        <v>Asia_other</v>
      </c>
      <c r="C217" t="str">
        <f>BYDem!E217</f>
        <v>INM</v>
      </c>
      <c r="D217" t="str">
        <f>VLOOKUP(_xlfn.XLOOKUP(Driver_elast!C217,MIG_demproj!$Q$2:$Q$49,MIG_demproj!$P$2:$P$49)&amp;B217,MIG_demproj!$A$2:$H$9999,4,FALSE)</f>
        <v>GDP</v>
      </c>
      <c r="E217" s="2">
        <f>MAX(VLOOKUP(_xlfn.XLOOKUP(Driver_elast!C217,MIG_demproj!$Q$2:$Q$49,MIG_demproj!$P$2:$P$49)&amp;B217,MIG_demproj!$A$2:$H$9999,8,FALSE),0)+IFERROR(VLOOKUP(C217,$I$3:$J$25,2,FALSE),0)</f>
        <v>0.96202200000000004</v>
      </c>
    </row>
    <row r="218" spans="1:5" ht="14.25" x14ac:dyDescent="0.45">
      <c r="A218" s="1" t="str">
        <f t="shared" si="3"/>
        <v>IOIAsia_other</v>
      </c>
      <c r="B218" t="str">
        <f>BYDem!B218</f>
        <v>Asia_other</v>
      </c>
      <c r="C218" t="str">
        <f>BYDem!E218</f>
        <v>IOI</v>
      </c>
      <c r="D218" t="str">
        <f>VLOOKUP(_xlfn.XLOOKUP(Driver_elast!C218,MIG_demproj!$Q$2:$Q$49,MIG_demproj!$P$2:$P$49)&amp;B218,MIG_demproj!$A$2:$H$9999,4,FALSE)</f>
        <v>GDPIND</v>
      </c>
      <c r="E218" s="2">
        <f>MAX(VLOOKUP(_xlfn.XLOOKUP(Driver_elast!C218,MIG_demproj!$Q$2:$Q$49,MIG_demproj!$P$2:$P$49)&amp;B218,MIG_demproj!$A$2:$H$9999,8,FALSE),0)+IFERROR(VLOOKUP(C218,$I$3:$J$25,2,FALSE),0)</f>
        <v>0.71367400000000003</v>
      </c>
    </row>
    <row r="219" spans="1:5" ht="14.25" x14ac:dyDescent="0.45">
      <c r="A219" s="1" t="str">
        <f t="shared" si="3"/>
        <v>ITMAsia_other</v>
      </c>
      <c r="B219" t="str">
        <f>BYDem!B219</f>
        <v>Asia_other</v>
      </c>
      <c r="C219" t="str">
        <f>BYDem!E219</f>
        <v>ITM</v>
      </c>
      <c r="D219" t="str">
        <f>VLOOKUP(_xlfn.XLOOKUP(Driver_elast!C219,MIG_demproj!$Q$2:$Q$49,MIG_demproj!$P$2:$P$49)&amp;B219,MIG_demproj!$A$2:$H$9999,4,FALSE)</f>
        <v>GDPIND</v>
      </c>
      <c r="E219" s="2">
        <f>MAX(VLOOKUP(_xlfn.XLOOKUP(Driver_elast!C219,MIG_demproj!$Q$2:$Q$49,MIG_demproj!$P$2:$P$49)&amp;B219,MIG_demproj!$A$2:$H$9999,8,FALSE),0)+IFERROR(VLOOKUP(C219,$I$3:$J$25,2,FALSE),0)</f>
        <v>0.71367400000000003</v>
      </c>
    </row>
    <row r="220" spans="1:5" ht="14.25" x14ac:dyDescent="0.45">
      <c r="A220" s="1" t="str">
        <f t="shared" si="3"/>
        <v>NEUAsia_other</v>
      </c>
      <c r="B220" t="str">
        <f>BYDem!B220</f>
        <v>Asia_other</v>
      </c>
      <c r="C220" t="str">
        <f>BYDem!E220</f>
        <v>NEU</v>
      </c>
      <c r="D220" t="str">
        <f>VLOOKUP(_xlfn.XLOOKUP(Driver_elast!C220,MIG_demproj!$Q$2:$Q$49,MIG_demproj!$P$2:$P$49)&amp;B220,MIG_demproj!$A$2:$H$9999,4,FALSE)</f>
        <v>GDP</v>
      </c>
      <c r="E220" s="2">
        <f>MAX(VLOOKUP(_xlfn.XLOOKUP(Driver_elast!C220,MIG_demproj!$Q$2:$Q$49,MIG_demproj!$P$2:$P$49)&amp;B220,MIG_demproj!$A$2:$H$9999,8,FALSE),0)+IFERROR(VLOOKUP(C220,$I$3:$J$25,2,FALSE),0)</f>
        <v>0.36414899999999994</v>
      </c>
    </row>
    <row r="221" spans="1:5" ht="14.25" x14ac:dyDescent="0.45">
      <c r="A221" s="1" t="str">
        <f t="shared" si="3"/>
        <v>ONOAsia_other</v>
      </c>
      <c r="B221" t="str">
        <f>BYDem!B221</f>
        <v>Asia_other</v>
      </c>
      <c r="C221" t="str">
        <f>BYDem!E221</f>
        <v>ONO</v>
      </c>
      <c r="D221" t="str">
        <f>VLOOKUP(_xlfn.XLOOKUP(Driver_elast!C221,MIG_demproj!$Q$2:$Q$49,MIG_demproj!$P$2:$P$49)&amp;B221,MIG_demproj!$A$2:$H$9999,4,FALSE)</f>
        <v>GDPIND</v>
      </c>
      <c r="E221" s="2">
        <f>MAX(VLOOKUP(_xlfn.XLOOKUP(Driver_elast!C221,MIG_demproj!$Q$2:$Q$49,MIG_demproj!$P$2:$P$49)&amp;B221,MIG_demproj!$A$2:$H$9999,8,FALSE),0)+IFERROR(VLOOKUP(C221,$I$3:$J$25,2,FALSE),0)</f>
        <v>0.71367400000000003</v>
      </c>
    </row>
    <row r="222" spans="1:5" ht="14.25" x14ac:dyDescent="0.45">
      <c r="A222" s="1" t="str">
        <f t="shared" si="3"/>
        <v>RCKAsia_other</v>
      </c>
      <c r="B222" t="str">
        <f>BYDem!B222</f>
        <v>Asia_other</v>
      </c>
      <c r="C222" t="str">
        <f>BYDem!E222</f>
        <v>RCK</v>
      </c>
      <c r="D222" s="18" t="s">
        <v>3</v>
      </c>
      <c r="E222" s="2">
        <f>MAX(VLOOKUP(_xlfn.XLOOKUP(Driver_elast!C222,MIG_demproj!$Q$2:$Q$49,MIG_demproj!$P$2:$P$49)&amp;B222,MIG_demproj!$A$2:$H$9999,8,FALSE),0)+IFERROR(VLOOKUP(C222,$I$3:$J$25,2,FALSE),0)</f>
        <v>0.816021</v>
      </c>
    </row>
    <row r="223" spans="1:5" ht="14.25" x14ac:dyDescent="0.45">
      <c r="A223" s="1" t="str">
        <f t="shared" si="3"/>
        <v>REAAsia_other</v>
      </c>
      <c r="B223" t="str">
        <f>BYDem!B223</f>
        <v>Asia_other</v>
      </c>
      <c r="C223" t="str">
        <f>BYDem!E223</f>
        <v>REA</v>
      </c>
      <c r="D223" t="str">
        <f>VLOOKUP(_xlfn.XLOOKUP(Driver_elast!C223,MIG_demproj!$Q$2:$Q$49,MIG_demproj!$P$2:$P$49)&amp;B223,MIG_demproj!$A$2:$H$9999,4,FALSE)</f>
        <v>GDP</v>
      </c>
      <c r="E223" s="2">
        <f>MAX(VLOOKUP(_xlfn.XLOOKUP(Driver_elast!C223,MIG_demproj!$Q$2:$Q$49,MIG_demproj!$P$2:$P$49)&amp;B223,MIG_demproj!$A$2:$H$9999,8,FALSE),0)+IFERROR(VLOOKUP(C223,$I$3:$J$25,2,FALSE),0)</f>
        <v>1.819706</v>
      </c>
    </row>
    <row r="224" spans="1:5" ht="14.25" x14ac:dyDescent="0.45">
      <c r="A224" s="1" t="str">
        <f t="shared" si="3"/>
        <v>RHWAsia_other</v>
      </c>
      <c r="B224" t="str">
        <f>BYDem!B224</f>
        <v>Asia_other</v>
      </c>
      <c r="C224" t="str">
        <f>BYDem!E224</f>
        <v>RHW</v>
      </c>
      <c r="D224" t="str">
        <f>VLOOKUP(_xlfn.XLOOKUP(Driver_elast!C224,MIG_demproj!$Q$2:$Q$49,MIG_demproj!$P$2:$P$49)&amp;B224,MIG_demproj!$A$2:$H$9999,4,FALSE)</f>
        <v>GDP</v>
      </c>
      <c r="E224" s="2">
        <f>MAX(VLOOKUP(_xlfn.XLOOKUP(Driver_elast!C224,MIG_demproj!$Q$2:$Q$49,MIG_demproj!$P$2:$P$49)&amp;B224,MIG_demproj!$A$2:$H$9999,8,FALSE),0)+IFERROR(VLOOKUP(C224,$I$3:$J$25,2,FALSE),0)</f>
        <v>0.816021</v>
      </c>
    </row>
    <row r="225" spans="1:5" ht="14.25" x14ac:dyDescent="0.45">
      <c r="A225" s="1" t="str">
        <f t="shared" si="3"/>
        <v>RLIAsia_other</v>
      </c>
      <c r="B225" t="str">
        <f>BYDem!B225</f>
        <v>Asia_other</v>
      </c>
      <c r="C225" t="str">
        <f>BYDem!E225</f>
        <v>RLI</v>
      </c>
      <c r="D225" t="str">
        <f>VLOOKUP(_xlfn.XLOOKUP(Driver_elast!C225,MIG_demproj!$Q$2:$Q$49,MIG_demproj!$P$2:$P$49)&amp;B225,MIG_demproj!$A$2:$H$9999,4,FALSE)</f>
        <v>GDP</v>
      </c>
      <c r="E225" s="2">
        <f>MAX(VLOOKUP(_xlfn.XLOOKUP(Driver_elast!C225,MIG_demproj!$Q$2:$Q$49,MIG_demproj!$P$2:$P$49)&amp;B225,MIG_demproj!$A$2:$H$9999,8,FALSE),0)+IFERROR(VLOOKUP(C225,$I$3:$J$25,2,FALSE),0)</f>
        <v>1.319706</v>
      </c>
    </row>
    <row r="226" spans="1:5" ht="14.25" x14ac:dyDescent="0.45">
      <c r="A226" s="1" t="str">
        <f t="shared" si="3"/>
        <v>ROTAsia_other</v>
      </c>
      <c r="B226" t="str">
        <f>BYDem!B226</f>
        <v>Asia_other</v>
      </c>
      <c r="C226" t="str">
        <f>BYDem!E226</f>
        <v>ROT</v>
      </c>
      <c r="D226" t="str">
        <f>VLOOKUP(_xlfn.XLOOKUP(Driver_elast!C226,MIG_demproj!$Q$2:$Q$49,MIG_demproj!$P$2:$P$49)&amp;B226,MIG_demproj!$A$2:$H$9999,4,FALSE)</f>
        <v>GDP</v>
      </c>
      <c r="E226" s="2">
        <f>MAX(VLOOKUP(_xlfn.XLOOKUP(Driver_elast!C226,MIG_demproj!$Q$2:$Q$49,MIG_demproj!$P$2:$P$49)&amp;B226,MIG_demproj!$A$2:$H$9999,8,FALSE),0)+IFERROR(VLOOKUP(C226,$I$3:$J$25,2,FALSE),0)</f>
        <v>0.816021</v>
      </c>
    </row>
    <row r="227" spans="1:5" ht="14.25" x14ac:dyDescent="0.45">
      <c r="A227" s="1" t="str">
        <f t="shared" si="3"/>
        <v>RRFAsia_other</v>
      </c>
      <c r="B227" t="str">
        <f>BYDem!B227</f>
        <v>Asia_other</v>
      </c>
      <c r="C227" t="str">
        <f>BYDem!E227</f>
        <v>RRF</v>
      </c>
      <c r="D227" t="str">
        <f>VLOOKUP(_xlfn.XLOOKUP(Driver_elast!C227,MIG_demproj!$Q$2:$Q$49,MIG_demproj!$P$2:$P$49)&amp;B227,MIG_demproj!$A$2:$H$9999,4,FALSE)</f>
        <v>GDP</v>
      </c>
      <c r="E227" s="2">
        <f>MAX(VLOOKUP(_xlfn.XLOOKUP(Driver_elast!C227,MIG_demproj!$Q$2:$Q$49,MIG_demproj!$P$2:$P$49)&amp;B227,MIG_demproj!$A$2:$H$9999,8,FALSE),0)+IFERROR(VLOOKUP(C227,$I$3:$J$25,2,FALSE),0)</f>
        <v>1.319706</v>
      </c>
    </row>
    <row r="228" spans="1:5" ht="14.25" x14ac:dyDescent="0.45">
      <c r="A228" s="1" t="str">
        <f t="shared" si="3"/>
        <v>RSCAsia_other</v>
      </c>
      <c r="B228" t="str">
        <f>BYDem!B228</f>
        <v>Asia_other</v>
      </c>
      <c r="C228" t="str">
        <f>BYDem!E228</f>
        <v>RSC</v>
      </c>
      <c r="D228" t="str">
        <f>VLOOKUP(_xlfn.XLOOKUP(Driver_elast!C228,MIG_demproj!$Q$2:$Q$49,MIG_demproj!$P$2:$P$49)&amp;B228,MIG_demproj!$A$2:$H$9999,4,FALSE)</f>
        <v>GDP</v>
      </c>
      <c r="E228" s="2">
        <f>MAX(VLOOKUP(_xlfn.XLOOKUP(Driver_elast!C228,MIG_demproj!$Q$2:$Q$49,MIG_demproj!$P$2:$P$49)&amp;B228,MIG_demproj!$A$2:$H$9999,8,FALSE),0)+IFERROR(VLOOKUP(C228,$I$3:$J$25,2,FALSE),0)</f>
        <v>1.819706</v>
      </c>
    </row>
    <row r="229" spans="1:5" ht="14.25" x14ac:dyDescent="0.45">
      <c r="A229" s="1" t="str">
        <f t="shared" si="3"/>
        <v>RSHAsia_other</v>
      </c>
      <c r="B229" t="str">
        <f>BYDem!B229</f>
        <v>Asia_other</v>
      </c>
      <c r="C229" t="str">
        <f>BYDem!E229</f>
        <v>RSH</v>
      </c>
      <c r="D229" t="str">
        <f>VLOOKUP(_xlfn.XLOOKUP(Driver_elast!C229,MIG_demproj!$Q$2:$Q$49,MIG_demproj!$P$2:$P$49)&amp;B229,MIG_demproj!$A$2:$H$9999,4,FALSE)</f>
        <v>GDP</v>
      </c>
      <c r="E229" s="2">
        <f>MAX(VLOOKUP(_xlfn.XLOOKUP(Driver_elast!C229,MIG_demproj!$Q$2:$Q$49,MIG_demproj!$P$2:$P$49)&amp;B229,MIG_demproj!$A$2:$H$9999,8,FALSE),0)+IFERROR(VLOOKUP(C229,$I$3:$J$25,2,FALSE),0)</f>
        <v>0.816021</v>
      </c>
    </row>
    <row r="230" spans="1:5" ht="14.25" x14ac:dyDescent="0.45">
      <c r="A230" s="1" t="str">
        <f t="shared" si="3"/>
        <v>TADAsia_other</v>
      </c>
      <c r="B230" t="str">
        <f>BYDem!B230</f>
        <v>Asia_other</v>
      </c>
      <c r="C230" t="str">
        <f>BYDem!E230</f>
        <v>TAD</v>
      </c>
      <c r="D230" t="str">
        <f>VLOOKUP(_xlfn.XLOOKUP(Driver_elast!C230,MIG_demproj!$Q$2:$Q$49,MIG_demproj!$P$2:$P$49)&amp;B230,MIG_demproj!$A$2:$H$9999,4,FALSE)</f>
        <v>GDPSER</v>
      </c>
      <c r="E230" s="2">
        <f>MAX(VLOOKUP(_xlfn.XLOOKUP(Driver_elast!C230,MIG_demproj!$Q$2:$Q$49,MIG_demproj!$P$2:$P$49)&amp;B230,MIG_demproj!$A$2:$H$9999,8,FALSE),0)+IFERROR(VLOOKUP(C230,$I$3:$J$25,2,FALSE),0)</f>
        <v>0.89849299999999999</v>
      </c>
    </row>
    <row r="231" spans="1:5" ht="14.25" x14ac:dyDescent="0.45">
      <c r="A231" s="1" t="str">
        <f t="shared" si="3"/>
        <v>TAIAsia_other</v>
      </c>
      <c r="B231" t="str">
        <f>BYDem!B231</f>
        <v>Asia_other</v>
      </c>
      <c r="C231" t="str">
        <f>BYDem!E231</f>
        <v>TAI</v>
      </c>
      <c r="D231" t="str">
        <f>VLOOKUP(_xlfn.XLOOKUP(Driver_elast!C231,MIG_demproj!$Q$2:$Q$49,MIG_demproj!$P$2:$P$49)&amp;B231,MIG_demproj!$A$2:$H$9999,4,FALSE)</f>
        <v>GDPSER</v>
      </c>
      <c r="E231" s="2">
        <f>MAX(VLOOKUP(_xlfn.XLOOKUP(Driver_elast!C231,MIG_demproj!$Q$2:$Q$49,MIG_demproj!$P$2:$P$49)&amp;B231,MIG_demproj!$A$2:$H$9999,8,FALSE),0)+IFERROR(VLOOKUP(C231,$I$3:$J$25,2,FALSE),0)</f>
        <v>0.70835899999999996</v>
      </c>
    </row>
    <row r="232" spans="1:5" ht="14.25" x14ac:dyDescent="0.45">
      <c r="A232" s="1" t="str">
        <f t="shared" si="3"/>
        <v>TTFAsia_other</v>
      </c>
      <c r="B232" t="str">
        <f>BYDem!B232</f>
        <v>Asia_other</v>
      </c>
      <c r="C232" t="str">
        <f>BYDem!E232</f>
        <v>TTF</v>
      </c>
      <c r="D232" t="str">
        <f>VLOOKUP(_xlfn.XLOOKUP(Driver_elast!C232,MIG_demproj!$Q$2:$Q$49,MIG_demproj!$P$2:$P$49)&amp;B232,MIG_demproj!$A$2:$H$9999,4,FALSE)</f>
        <v>GDPSER</v>
      </c>
      <c r="E232" s="2">
        <f>MAX(VLOOKUP(_xlfn.XLOOKUP(Driver_elast!C232,MIG_demproj!$Q$2:$Q$49,MIG_demproj!$P$2:$P$49)&amp;B232,MIG_demproj!$A$2:$H$9999,8,FALSE),0)+IFERROR(VLOOKUP(C232,$I$3:$J$25,2,FALSE),0)</f>
        <v>0.59786899999999998</v>
      </c>
    </row>
    <row r="233" spans="1:5" ht="14.25" x14ac:dyDescent="0.45">
      <c r="A233" s="1" t="str">
        <f t="shared" si="3"/>
        <v>TTPAsia_other</v>
      </c>
      <c r="B233" t="str">
        <f>BYDem!B233</f>
        <v>Asia_other</v>
      </c>
      <c r="C233" t="str">
        <f>BYDem!E233</f>
        <v>TTP</v>
      </c>
      <c r="D233" t="str">
        <f>VLOOKUP(_xlfn.XLOOKUP(Driver_elast!C233,MIG_demproj!$Q$2:$Q$49,MIG_demproj!$P$2:$P$49)&amp;B233,MIG_demproj!$A$2:$H$9999,4,FALSE)</f>
        <v>GDPSER</v>
      </c>
      <c r="E233" s="2">
        <f>MAX(VLOOKUP(_xlfn.XLOOKUP(Driver_elast!C233,MIG_demproj!$Q$2:$Q$49,MIG_demproj!$P$2:$P$49)&amp;B233,MIG_demproj!$A$2:$H$9999,8,FALSE),0)+IFERROR(VLOOKUP(C233,$I$3:$J$25,2,FALSE),0)</f>
        <v>0.59786899999999998</v>
      </c>
    </row>
    <row r="234" spans="1:5" ht="14.25" x14ac:dyDescent="0.45">
      <c r="A234" s="1" t="str">
        <f t="shared" si="3"/>
        <v>TWDAsia_other</v>
      </c>
      <c r="B234" t="str">
        <f>BYDem!B234</f>
        <v>Asia_other</v>
      </c>
      <c r="C234" t="str">
        <f>BYDem!E234</f>
        <v>TWD</v>
      </c>
      <c r="D234" t="str">
        <f>VLOOKUP(_xlfn.XLOOKUP(Driver_elast!C234,MIG_demproj!$Q$2:$Q$49,MIG_demproj!$P$2:$P$49)&amp;B234,MIG_demproj!$A$2:$H$9999,4,FALSE)</f>
        <v>GDPSER</v>
      </c>
      <c r="E234" s="2">
        <f>MAX(VLOOKUP(_xlfn.XLOOKUP(Driver_elast!C234,MIG_demproj!$Q$2:$Q$49,MIG_demproj!$P$2:$P$49)&amp;B234,MIG_demproj!$A$2:$H$9999,8,FALSE),0)+IFERROR(VLOOKUP(C234,$I$3:$J$25,2,FALSE),0)</f>
        <v>1.1121319999999999</v>
      </c>
    </row>
    <row r="235" spans="1:5" ht="14.25" x14ac:dyDescent="0.45">
      <c r="A235" s="1" t="str">
        <f t="shared" si="3"/>
        <v>TWIAsia_other</v>
      </c>
      <c r="B235" t="str">
        <f>BYDem!B235</f>
        <v>Asia_other</v>
      </c>
      <c r="C235" t="str">
        <f>BYDem!E235</f>
        <v>TWI</v>
      </c>
      <c r="D235" t="str">
        <f>VLOOKUP(_xlfn.XLOOKUP(Driver_elast!C235,MIG_demproj!$Q$2:$Q$49,MIG_demproj!$P$2:$P$49)&amp;B235,MIG_demproj!$A$2:$H$9999,4,FALSE)</f>
        <v>GDPSER</v>
      </c>
      <c r="E235" s="2">
        <f>MAX(VLOOKUP(_xlfn.XLOOKUP(Driver_elast!C235,MIG_demproj!$Q$2:$Q$49,MIG_demproj!$P$2:$P$49)&amp;B235,MIG_demproj!$A$2:$H$9999,8,FALSE),0)+IFERROR(VLOOKUP(C235,$I$3:$J$25,2,FALSE),0)</f>
        <v>0.36866300000000002</v>
      </c>
    </row>
    <row r="236" spans="1:5" ht="14.25" x14ac:dyDescent="0.45">
      <c r="A236" s="1" t="str">
        <f t="shared" si="3"/>
        <v>Trd_2wAsia_other</v>
      </c>
      <c r="B236" t="str">
        <f>BYDem!B236</f>
        <v>Asia_other</v>
      </c>
      <c r="C236" t="str">
        <f>BYDem!E236</f>
        <v>Trd_2w</v>
      </c>
      <c r="D236" t="str">
        <f>VLOOKUP(_xlfn.XLOOKUP(Driver_elast!C236,MIG_demproj!$Q$2:$Q$49,MIG_demproj!$P$2:$P$49)&amp;B236,MIG_demproj!$A$2:$H$9999,4,FALSE)</f>
        <v>GDP</v>
      </c>
      <c r="E236" s="2">
        <f>MAX(VLOOKUP(_xlfn.XLOOKUP(Driver_elast!C236,MIG_demproj!$Q$2:$Q$49,MIG_demproj!$P$2:$P$49)&amp;B236,MIG_demproj!$A$2:$H$9999,8,FALSE),0)+IFERROR(VLOOKUP(C236,$I$3:$J$25,2,FALSE),0)</f>
        <v>0.86414899999999994</v>
      </c>
    </row>
    <row r="237" spans="1:5" ht="14.25" x14ac:dyDescent="0.45">
      <c r="A237" s="1" t="str">
        <f t="shared" si="3"/>
        <v>Trd_3wAsia_other</v>
      </c>
      <c r="B237" t="str">
        <f>BYDem!B237</f>
        <v>Asia_other</v>
      </c>
      <c r="C237" t="str">
        <f>BYDem!E237</f>
        <v>Trd_3w</v>
      </c>
      <c r="D237" t="str">
        <f>VLOOKUP(_xlfn.XLOOKUP(Driver_elast!C237,MIG_demproj!$Q$2:$Q$49,MIG_demproj!$P$2:$P$49)&amp;B237,MIG_demproj!$A$2:$H$9999,4,FALSE)</f>
        <v>GDP</v>
      </c>
      <c r="E237" s="2">
        <f>MAX(VLOOKUP(_xlfn.XLOOKUP(Driver_elast!C237,MIG_demproj!$Q$2:$Q$49,MIG_demproj!$P$2:$P$49)&amp;B237,MIG_demproj!$A$2:$H$9999,8,FALSE),0)+IFERROR(VLOOKUP(C237,$I$3:$J$25,2,FALSE),0)</f>
        <v>0.86414899999999994</v>
      </c>
    </row>
    <row r="238" spans="1:5" ht="14.25" x14ac:dyDescent="0.45">
      <c r="A238" s="1" t="str">
        <f t="shared" si="3"/>
        <v>Trd_BusAsia_other</v>
      </c>
      <c r="B238" t="str">
        <f>BYDem!B238</f>
        <v>Asia_other</v>
      </c>
      <c r="C238" t="str">
        <f>BYDem!E238</f>
        <v>Trd_Bus</v>
      </c>
      <c r="D238" t="str">
        <f>VLOOKUP(_xlfn.XLOOKUP(Driver_elast!C238,MIG_demproj!$Q$2:$Q$49,MIG_demproj!$P$2:$P$49)&amp;B238,MIG_demproj!$A$2:$H$9999,4,FALSE)</f>
        <v>GDP</v>
      </c>
      <c r="E238" s="2">
        <f>MAX(VLOOKUP(_xlfn.XLOOKUP(Driver_elast!C238,MIG_demproj!$Q$2:$Q$49,MIG_demproj!$P$2:$P$49)&amp;B238,MIG_demproj!$A$2:$H$9999,8,FALSE),0)+IFERROR(VLOOKUP(C238,$I$3:$J$25,2,FALSE),0)</f>
        <v>0.86414899999999994</v>
      </c>
    </row>
    <row r="239" spans="1:5" ht="14.25" x14ac:dyDescent="0.45">
      <c r="A239" s="1" t="str">
        <f t="shared" si="3"/>
        <v>Trd_CarAsia_other</v>
      </c>
      <c r="B239" t="str">
        <f>BYDem!B239</f>
        <v>Asia_other</v>
      </c>
      <c r="C239" t="str">
        <f>BYDem!E239</f>
        <v>Trd_Car</v>
      </c>
      <c r="D239" t="str">
        <f>VLOOKUP(_xlfn.XLOOKUP(Driver_elast!C239,MIG_demproj!$Q$2:$Q$49,MIG_demproj!$P$2:$P$49)&amp;B239,MIG_demproj!$A$2:$H$9999,4,FALSE)</f>
        <v>GDP</v>
      </c>
      <c r="E239" s="2">
        <f>MAX(VLOOKUP(_xlfn.XLOOKUP(Driver_elast!C239,MIG_demproj!$Q$2:$Q$49,MIG_demproj!$P$2:$P$49)&amp;B239,MIG_demproj!$A$2:$H$9999,8,FALSE),0)+IFERROR(VLOOKUP(C239,$I$3:$J$25,2,FALSE),0)</f>
        <v>0.86414899999999994</v>
      </c>
    </row>
    <row r="240" spans="1:5" ht="14.25" x14ac:dyDescent="0.45">
      <c r="A240" s="1" t="str">
        <f t="shared" si="3"/>
        <v>Trd_HdtAsia_other</v>
      </c>
      <c r="B240" t="str">
        <f>BYDem!B240</f>
        <v>Asia_other</v>
      </c>
      <c r="C240" t="str">
        <f>BYDem!E240</f>
        <v>Trd_Hdt</v>
      </c>
      <c r="D240" t="str">
        <f>VLOOKUP(_xlfn.XLOOKUP(Driver_elast!C240,MIG_demproj!$Q$2:$Q$49,MIG_demproj!$P$2:$P$49)&amp;B240,MIG_demproj!$A$2:$H$9999,4,FALSE)</f>
        <v>GDP</v>
      </c>
      <c r="E240" s="2">
        <f>MAX(VLOOKUP(_xlfn.XLOOKUP(Driver_elast!C240,MIG_demproj!$Q$2:$Q$49,MIG_demproj!$P$2:$P$49)&amp;B240,MIG_demproj!$A$2:$H$9999,8,FALSE),0)+IFERROR(VLOOKUP(C240,$I$3:$J$25,2,FALSE),0)</f>
        <v>0.86414899999999994</v>
      </c>
    </row>
    <row r="241" spans="1:5" ht="14.25" x14ac:dyDescent="0.45">
      <c r="A241" s="1" t="str">
        <f t="shared" si="3"/>
        <v>Trd_LcvAsia_other</v>
      </c>
      <c r="B241" t="str">
        <f>BYDem!B241</f>
        <v>Asia_other</v>
      </c>
      <c r="C241" t="str">
        <f>BYDem!E241</f>
        <v>Trd_Lcv</v>
      </c>
      <c r="D241" t="str">
        <f>VLOOKUP(_xlfn.XLOOKUP(Driver_elast!C241,MIG_demproj!$Q$2:$Q$49,MIG_demproj!$P$2:$P$49)&amp;B241,MIG_demproj!$A$2:$H$9999,4,FALSE)</f>
        <v>GDP</v>
      </c>
      <c r="E241" s="2">
        <f>MAX(VLOOKUP(_xlfn.XLOOKUP(Driver_elast!C241,MIG_demproj!$Q$2:$Q$49,MIG_demproj!$P$2:$P$49)&amp;B241,MIG_demproj!$A$2:$H$9999,8,FALSE),0)+IFERROR(VLOOKUP(C241,$I$3:$J$25,2,FALSE),0)</f>
        <v>0.86414899999999994</v>
      </c>
    </row>
    <row r="242" spans="1:5" ht="14.25" x14ac:dyDescent="0.45">
      <c r="A242" s="1" t="str">
        <f t="shared" si="3"/>
        <v>AGRAustralia_NZ</v>
      </c>
      <c r="B242" t="str">
        <f>BYDem!B242</f>
        <v>Australia_NZ</v>
      </c>
      <c r="C242" t="str">
        <f>BYDem!E242</f>
        <v>AGR</v>
      </c>
      <c r="D242" t="str">
        <f>VLOOKUP(_xlfn.XLOOKUP(Driver_elast!C242,MIG_demproj!$Q$2:$Q$49,MIG_demproj!$P$2:$P$49)&amp;B242,MIG_demproj!$A$2:$H$9999,4,FALSE)</f>
        <v>POP</v>
      </c>
      <c r="E242" s="2">
        <f>MAX(VLOOKUP(_xlfn.XLOOKUP(Driver_elast!C242,MIG_demproj!$Q$2:$Q$49,MIG_demproj!$P$2:$P$49)&amp;B242,MIG_demproj!$A$2:$H$9999,8,FALSE),0)+IFERROR(VLOOKUP(C242,$I$3:$J$25,2,FALSE),0)</f>
        <v>1.5435749999999999</v>
      </c>
    </row>
    <row r="243" spans="1:5" ht="14.25" x14ac:dyDescent="0.45">
      <c r="A243" s="1" t="str">
        <f t="shared" si="3"/>
        <v>CCKAustralia_NZ</v>
      </c>
      <c r="B243" t="str">
        <f>BYDem!B243</f>
        <v>Australia_NZ</v>
      </c>
      <c r="C243" t="str">
        <f>BYDem!E243</f>
        <v>CCK</v>
      </c>
      <c r="D243" t="str">
        <f>VLOOKUP(_xlfn.XLOOKUP(Driver_elast!C243,MIG_demproj!$Q$2:$Q$49,MIG_demproj!$P$2:$P$49)&amp;B243,MIG_demproj!$A$2:$H$9999,4,FALSE)</f>
        <v>GDP</v>
      </c>
      <c r="E243" s="2">
        <f>MAX(VLOOKUP(_xlfn.XLOOKUP(Driver_elast!C243,MIG_demproj!$Q$2:$Q$49,MIG_demproj!$P$2:$P$49)&amp;B243,MIG_demproj!$A$2:$H$9999,8,FALSE),0)+IFERROR(VLOOKUP(C243,$I$3:$J$25,2,FALSE),0)</f>
        <v>0.68174400000000002</v>
      </c>
    </row>
    <row r="244" spans="1:5" ht="14.25" x14ac:dyDescent="0.45">
      <c r="A244" s="1" t="str">
        <f t="shared" si="3"/>
        <v>CHWAustralia_NZ</v>
      </c>
      <c r="B244" t="str">
        <f>BYDem!B244</f>
        <v>Australia_NZ</v>
      </c>
      <c r="C244" t="str">
        <f>BYDem!E244</f>
        <v>CHW</v>
      </c>
      <c r="D244" t="str">
        <f>VLOOKUP(_xlfn.XLOOKUP(Driver_elast!C244,MIG_demproj!$Q$2:$Q$49,MIG_demproj!$P$2:$P$49)&amp;B244,MIG_demproj!$A$2:$H$9999,4,FALSE)</f>
        <v>GDP</v>
      </c>
      <c r="E244" s="2">
        <f>MAX(VLOOKUP(_xlfn.XLOOKUP(Driver_elast!C244,MIG_demproj!$Q$2:$Q$49,MIG_demproj!$P$2:$P$49)&amp;B244,MIG_demproj!$A$2:$H$9999,8,FALSE),0)+IFERROR(VLOOKUP(C244,$I$3:$J$25,2,FALSE),0)</f>
        <v>0.68174400000000002</v>
      </c>
    </row>
    <row r="245" spans="1:5" ht="14.25" x14ac:dyDescent="0.45">
      <c r="A245" s="1" t="str">
        <f t="shared" si="3"/>
        <v>CLAAustralia_NZ</v>
      </c>
      <c r="B245" t="str">
        <f>BYDem!B245</f>
        <v>Australia_NZ</v>
      </c>
      <c r="C245" t="str">
        <f>BYDem!E245</f>
        <v>CLA</v>
      </c>
      <c r="D245" t="str">
        <f>VLOOKUP(_xlfn.XLOOKUP(Driver_elast!C245,MIG_demproj!$Q$2:$Q$49,MIG_demproj!$P$2:$P$49)&amp;B245,MIG_demproj!$A$2:$H$9999,4,FALSE)</f>
        <v>GDPSER</v>
      </c>
      <c r="E245" s="2">
        <f>MAX(VLOOKUP(_xlfn.XLOOKUP(Driver_elast!C245,MIG_demproj!$Q$2:$Q$49,MIG_demproj!$P$2:$P$49)&amp;B245,MIG_demproj!$A$2:$H$9999,8,FALSE),0)+IFERROR(VLOOKUP(C245,$I$3:$J$25,2,FALSE),0)</f>
        <v>0.75369200000000003</v>
      </c>
    </row>
    <row r="246" spans="1:5" ht="14.25" x14ac:dyDescent="0.45">
      <c r="A246" s="1" t="str">
        <f t="shared" si="3"/>
        <v>COEAustralia_NZ</v>
      </c>
      <c r="B246" t="str">
        <f>BYDem!B246</f>
        <v>Australia_NZ</v>
      </c>
      <c r="C246" t="str">
        <f>BYDem!E246</f>
        <v>COE</v>
      </c>
      <c r="D246" t="str">
        <f>VLOOKUP(_xlfn.XLOOKUP(Driver_elast!C246,MIG_demproj!$Q$2:$Q$49,MIG_demproj!$P$2:$P$49)&amp;B246,MIG_demproj!$A$2:$H$9999,4,FALSE)</f>
        <v>GDPSER</v>
      </c>
      <c r="E246" s="2">
        <f>MAX(VLOOKUP(_xlfn.XLOOKUP(Driver_elast!C246,MIG_demproj!$Q$2:$Q$49,MIG_demproj!$P$2:$P$49)&amp;B246,MIG_demproj!$A$2:$H$9999,8,FALSE),0)+IFERROR(VLOOKUP(C246,$I$3:$J$25,2,FALSE),0)</f>
        <v>1.753692</v>
      </c>
    </row>
    <row r="247" spans="1:5" ht="14.25" x14ac:dyDescent="0.45">
      <c r="A247" s="1" t="str">
        <f t="shared" si="3"/>
        <v>COTAustralia_NZ</v>
      </c>
      <c r="B247" t="str">
        <f>BYDem!B247</f>
        <v>Australia_NZ</v>
      </c>
      <c r="C247" t="str">
        <f>BYDem!E247</f>
        <v>COT</v>
      </c>
      <c r="D247" t="str">
        <f>VLOOKUP(_xlfn.XLOOKUP(Driver_elast!C247,MIG_demproj!$Q$2:$Q$49,MIG_demproj!$P$2:$P$49)&amp;B247,MIG_demproj!$A$2:$H$9999,4,FALSE)</f>
        <v>GDP</v>
      </c>
      <c r="E247" s="2">
        <f>MAX(VLOOKUP(_xlfn.XLOOKUP(Driver_elast!C247,MIG_demproj!$Q$2:$Q$49,MIG_demproj!$P$2:$P$49)&amp;B247,MIG_demproj!$A$2:$H$9999,8,FALSE),0)+IFERROR(VLOOKUP(C247,$I$3:$J$25,2,FALSE),0)</f>
        <v>0.68174400000000002</v>
      </c>
    </row>
    <row r="248" spans="1:5" ht="14.25" x14ac:dyDescent="0.45">
      <c r="A248" s="1" t="str">
        <f t="shared" si="3"/>
        <v>CRFAustralia_NZ</v>
      </c>
      <c r="B248" t="str">
        <f>BYDem!B248</f>
        <v>Australia_NZ</v>
      </c>
      <c r="C248" t="str">
        <f>BYDem!E248</f>
        <v>CRF</v>
      </c>
      <c r="D248" t="str">
        <f>VLOOKUP(_xlfn.XLOOKUP(Driver_elast!C248,MIG_demproj!$Q$2:$Q$49,MIG_demproj!$P$2:$P$49)&amp;B248,MIG_demproj!$A$2:$H$9999,4,FALSE)</f>
        <v>GDPSER</v>
      </c>
      <c r="E248" s="2">
        <f>MAX(VLOOKUP(_xlfn.XLOOKUP(Driver_elast!C248,MIG_demproj!$Q$2:$Q$49,MIG_demproj!$P$2:$P$49)&amp;B248,MIG_demproj!$A$2:$H$9999,8,FALSE),0)+IFERROR(VLOOKUP(C248,$I$3:$J$25,2,FALSE),0)</f>
        <v>0.75369200000000003</v>
      </c>
    </row>
    <row r="249" spans="1:5" ht="14.25" x14ac:dyDescent="0.45">
      <c r="A249" s="1" t="str">
        <f t="shared" si="3"/>
        <v>CSCAustralia_NZ</v>
      </c>
      <c r="B249" t="str">
        <f>BYDem!B249</f>
        <v>Australia_NZ</v>
      </c>
      <c r="C249" t="str">
        <f>BYDem!E249</f>
        <v>CSC</v>
      </c>
      <c r="D249" t="str">
        <f>VLOOKUP(_xlfn.XLOOKUP(Driver_elast!C249,MIG_demproj!$Q$2:$Q$49,MIG_demproj!$P$2:$P$49)&amp;B249,MIG_demproj!$A$2:$H$9999,4,FALSE)</f>
        <v>GDPSER</v>
      </c>
      <c r="E249" s="2">
        <f>MAX(VLOOKUP(_xlfn.XLOOKUP(Driver_elast!C249,MIG_demproj!$Q$2:$Q$49,MIG_demproj!$P$2:$P$49)&amp;B249,MIG_demproj!$A$2:$H$9999,8,FALSE),0)+IFERROR(VLOOKUP(C249,$I$3:$J$25,2,FALSE),0)</f>
        <v>1.753692</v>
      </c>
    </row>
    <row r="250" spans="1:5" ht="14.25" x14ac:dyDescent="0.45">
      <c r="A250" s="1" t="str">
        <f t="shared" si="3"/>
        <v>CSHAustralia_NZ</v>
      </c>
      <c r="B250" t="str">
        <f>BYDem!B250</f>
        <v>Australia_NZ</v>
      </c>
      <c r="C250" t="str">
        <f>BYDem!E250</f>
        <v>CSH</v>
      </c>
      <c r="D250" t="str">
        <f>VLOOKUP(_xlfn.XLOOKUP(Driver_elast!C250,MIG_demproj!$Q$2:$Q$49,MIG_demproj!$P$2:$P$49)&amp;B250,MIG_demproj!$A$2:$H$9999,4,FALSE)</f>
        <v>GDP</v>
      </c>
      <c r="E250" s="2">
        <f>MAX(VLOOKUP(_xlfn.XLOOKUP(Driver_elast!C250,MIG_demproj!$Q$2:$Q$49,MIG_demproj!$P$2:$P$49)&amp;B250,MIG_demproj!$A$2:$H$9999,8,FALSE),0)+IFERROR(VLOOKUP(C250,$I$3:$J$25,2,FALSE),0)</f>
        <v>0.68174400000000002</v>
      </c>
    </row>
    <row r="251" spans="1:5" ht="14.25" x14ac:dyDescent="0.45">
      <c r="A251" s="1" t="str">
        <f t="shared" si="3"/>
        <v>ICHAustralia_NZ</v>
      </c>
      <c r="B251" t="str">
        <f>BYDem!B251</f>
        <v>Australia_NZ</v>
      </c>
      <c r="C251" t="str">
        <f>BYDem!E251</f>
        <v>ICH</v>
      </c>
      <c r="D251" t="str">
        <f>VLOOKUP(_xlfn.XLOOKUP(Driver_elast!C251,MIG_demproj!$Q$2:$Q$49,MIG_demproj!$P$2:$P$49)&amp;B251,MIG_demproj!$A$2:$H$9999,4,FALSE)</f>
        <v>GDP</v>
      </c>
      <c r="E251" s="2">
        <f>MAX(VLOOKUP(_xlfn.XLOOKUP(Driver_elast!C251,MIG_demproj!$Q$2:$Q$49,MIG_demproj!$P$2:$P$49)&amp;B251,MIG_demproj!$A$2:$H$9999,8,FALSE),0)+IFERROR(VLOOKUP(C251,$I$3:$J$25,2,FALSE),0)</f>
        <v>0.80001599999999995</v>
      </c>
    </row>
    <row r="252" spans="1:5" ht="14.25" x14ac:dyDescent="0.45">
      <c r="A252" s="1" t="str">
        <f t="shared" si="3"/>
        <v>ICH_FeedstockAustralia_NZ</v>
      </c>
      <c r="B252" t="str">
        <f>BYDem!B252</f>
        <v>Australia_NZ</v>
      </c>
      <c r="C252" t="str">
        <f>BYDem!E252</f>
        <v>ICH_Feedstock</v>
      </c>
      <c r="D252" t="str">
        <f>VLOOKUP(_xlfn.XLOOKUP(Driver_elast!C252,MIG_demproj!$Q$2:$Q$49,MIG_demproj!$P$2:$P$49)&amp;B252,MIG_demproj!$A$2:$H$9999,4,FALSE)</f>
        <v>GDP</v>
      </c>
      <c r="E252" s="2">
        <f>MAX(VLOOKUP(_xlfn.XLOOKUP(Driver_elast!C252,MIG_demproj!$Q$2:$Q$49,MIG_demproj!$P$2:$P$49)&amp;B252,MIG_demproj!$A$2:$H$9999,8,FALSE),0)+IFERROR(VLOOKUP(C252,$I$3:$J$25,2,FALSE),0)</f>
        <v>0.80001599999999995</v>
      </c>
    </row>
    <row r="253" spans="1:5" ht="14.25" x14ac:dyDescent="0.45">
      <c r="A253" s="1" t="str">
        <f t="shared" si="3"/>
        <v>IFPAustralia_NZ</v>
      </c>
      <c r="B253" t="str">
        <f>BYDem!B253</f>
        <v>Australia_NZ</v>
      </c>
      <c r="C253" t="str">
        <f>BYDem!E253</f>
        <v>IFP</v>
      </c>
      <c r="D253" t="str">
        <f>VLOOKUP(_xlfn.XLOOKUP(Driver_elast!C253,MIG_demproj!$Q$2:$Q$49,MIG_demproj!$P$2:$P$49)&amp;B253,MIG_demproj!$A$2:$H$9999,4,FALSE)</f>
        <v>GDP</v>
      </c>
      <c r="E253" s="2">
        <f>MAX(VLOOKUP(_xlfn.XLOOKUP(Driver_elast!C253,MIG_demproj!$Q$2:$Q$49,MIG_demproj!$P$2:$P$49)&amp;B253,MIG_demproj!$A$2:$H$9999,8,FALSE),0)+IFERROR(VLOOKUP(C253,$I$3:$J$25,2,FALSE),0)</f>
        <v>0.37103199999999997</v>
      </c>
    </row>
    <row r="254" spans="1:5" ht="14.25" x14ac:dyDescent="0.45">
      <c r="A254" s="1" t="str">
        <f t="shared" si="3"/>
        <v>ILPAustralia_NZ</v>
      </c>
      <c r="B254" t="str">
        <f>BYDem!B254</f>
        <v>Australia_NZ</v>
      </c>
      <c r="C254" t="str">
        <f>BYDem!E254</f>
        <v>ILP</v>
      </c>
      <c r="D254" t="str">
        <f>VLOOKUP(_xlfn.XLOOKUP(Driver_elast!C254,MIG_demproj!$Q$2:$Q$49,MIG_demproj!$P$2:$P$49)&amp;B254,MIG_demproj!$A$2:$H$9999,4,FALSE)</f>
        <v>GDPIND</v>
      </c>
      <c r="E254" s="2">
        <f>MAX(VLOOKUP(_xlfn.XLOOKUP(Driver_elast!C254,MIG_demproj!$Q$2:$Q$49,MIG_demproj!$P$2:$P$49)&amp;B254,MIG_demproj!$A$2:$H$9999,8,FALSE),0)+IFERROR(VLOOKUP(C254,$I$3:$J$25,2,FALSE),0)</f>
        <v>0</v>
      </c>
    </row>
    <row r="255" spans="1:5" ht="14.25" x14ac:dyDescent="0.45">
      <c r="A255" s="1" t="str">
        <f t="shared" si="3"/>
        <v>IMCAustralia_NZ</v>
      </c>
      <c r="B255" t="str">
        <f>BYDem!B255</f>
        <v>Australia_NZ</v>
      </c>
      <c r="C255" t="str">
        <f>BYDem!E255</f>
        <v>IMC</v>
      </c>
      <c r="D255" t="str">
        <f>VLOOKUP(_xlfn.XLOOKUP(Driver_elast!C255,MIG_demproj!$Q$2:$Q$49,MIG_demproj!$P$2:$P$49)&amp;B255,MIG_demproj!$A$2:$H$9999,4,FALSE)</f>
        <v>GDP</v>
      </c>
      <c r="E255" s="2">
        <f>MAX(VLOOKUP(_xlfn.XLOOKUP(Driver_elast!C255,MIG_demproj!$Q$2:$Q$49,MIG_demproj!$P$2:$P$49)&amp;B255,MIG_demproj!$A$2:$H$9999,8,FALSE),0)+IFERROR(VLOOKUP(C255,$I$3:$J$25,2,FALSE),0)</f>
        <v>0.37103199999999997</v>
      </c>
    </row>
    <row r="256" spans="1:5" ht="14.25" x14ac:dyDescent="0.45">
      <c r="A256" s="1" t="str">
        <f t="shared" si="3"/>
        <v>INFAustralia_NZ</v>
      </c>
      <c r="B256" t="str">
        <f>BYDem!B256</f>
        <v>Australia_NZ</v>
      </c>
      <c r="C256" t="str">
        <f>BYDem!E256</f>
        <v>INF</v>
      </c>
      <c r="D256" t="str">
        <f>VLOOKUP(_xlfn.XLOOKUP(Driver_elast!C256,MIG_demproj!$Q$2:$Q$49,MIG_demproj!$P$2:$P$49)&amp;B256,MIG_demproj!$A$2:$H$9999,4,FALSE)</f>
        <v>GDPIND</v>
      </c>
      <c r="E256" s="2">
        <f>MAX(VLOOKUP(_xlfn.XLOOKUP(Driver_elast!C256,MIG_demproj!$Q$2:$Q$49,MIG_demproj!$P$2:$P$49)&amp;B256,MIG_demproj!$A$2:$H$9999,8,FALSE),0)+IFERROR(VLOOKUP(C256,$I$3:$J$25,2,FALSE),0)</f>
        <v>1.1788970000000001</v>
      </c>
    </row>
    <row r="257" spans="1:5" ht="14.25" x14ac:dyDescent="0.45">
      <c r="A257" s="1" t="str">
        <f t="shared" si="3"/>
        <v>INMAustralia_NZ</v>
      </c>
      <c r="B257" t="str">
        <f>BYDem!B257</f>
        <v>Australia_NZ</v>
      </c>
      <c r="C257" t="str">
        <f>BYDem!E257</f>
        <v>INM</v>
      </c>
      <c r="D257" t="str">
        <f>VLOOKUP(_xlfn.XLOOKUP(Driver_elast!C257,MIG_demproj!$Q$2:$Q$49,MIG_demproj!$P$2:$P$49)&amp;B257,MIG_demproj!$A$2:$H$9999,4,FALSE)</f>
        <v>GDP</v>
      </c>
      <c r="E257" s="2">
        <f>MAX(VLOOKUP(_xlfn.XLOOKUP(Driver_elast!C257,MIG_demproj!$Q$2:$Q$49,MIG_demproj!$P$2:$P$49)&amp;B257,MIG_demproj!$A$2:$H$9999,8,FALSE),0)+IFERROR(VLOOKUP(C257,$I$3:$J$25,2,FALSE),0)</f>
        <v>0</v>
      </c>
    </row>
    <row r="258" spans="1:5" ht="14.25" x14ac:dyDescent="0.45">
      <c r="A258" s="1" t="str">
        <f t="shared" si="3"/>
        <v>IOIAustralia_NZ</v>
      </c>
      <c r="B258" t="str">
        <f>BYDem!B258</f>
        <v>Australia_NZ</v>
      </c>
      <c r="C258" t="str">
        <f>BYDem!E258</f>
        <v>IOI</v>
      </c>
      <c r="D258" t="str">
        <f>VLOOKUP(_xlfn.XLOOKUP(Driver_elast!C258,MIG_demproj!$Q$2:$Q$49,MIG_demproj!$P$2:$P$49)&amp;B258,MIG_demproj!$A$2:$H$9999,4,FALSE)</f>
        <v>GDP</v>
      </c>
      <c r="E258" s="2">
        <f>MAX(VLOOKUP(_xlfn.XLOOKUP(Driver_elast!C258,MIG_demproj!$Q$2:$Q$49,MIG_demproj!$P$2:$P$49)&amp;B258,MIG_demproj!$A$2:$H$9999,8,FALSE),0)+IFERROR(VLOOKUP(C258,$I$3:$J$25,2,FALSE),0)</f>
        <v>0.37103199999999997</v>
      </c>
    </row>
    <row r="259" spans="1:5" ht="14.25" x14ac:dyDescent="0.45">
      <c r="A259" s="1" t="str">
        <f t="shared" ref="A259:A322" si="4">C259&amp;B259</f>
        <v>ITMAustralia_NZ</v>
      </c>
      <c r="B259" t="str">
        <f>BYDem!B259</f>
        <v>Australia_NZ</v>
      </c>
      <c r="C259" t="str">
        <f>BYDem!E259</f>
        <v>ITM</v>
      </c>
      <c r="D259" t="str">
        <f>VLOOKUP(_xlfn.XLOOKUP(Driver_elast!C259,MIG_demproj!$Q$2:$Q$49,MIG_demproj!$P$2:$P$49)&amp;B259,MIG_demproj!$A$2:$H$9999,4,FALSE)</f>
        <v>GDP</v>
      </c>
      <c r="E259" s="2">
        <f>MAX(VLOOKUP(_xlfn.XLOOKUP(Driver_elast!C259,MIG_demproj!$Q$2:$Q$49,MIG_demproj!$P$2:$P$49)&amp;B259,MIG_demproj!$A$2:$H$9999,8,FALSE),0)+IFERROR(VLOOKUP(C259,$I$3:$J$25,2,FALSE),0)</f>
        <v>0.37103199999999997</v>
      </c>
    </row>
    <row r="260" spans="1:5" ht="14.25" x14ac:dyDescent="0.45">
      <c r="A260" s="1" t="str">
        <f t="shared" si="4"/>
        <v>NEUAustralia_NZ</v>
      </c>
      <c r="B260" t="str">
        <f>BYDem!B260</f>
        <v>Australia_NZ</v>
      </c>
      <c r="C260" t="str">
        <f>BYDem!E260</f>
        <v>NEU</v>
      </c>
      <c r="D260" t="str">
        <f>VLOOKUP(_xlfn.XLOOKUP(Driver_elast!C260,MIG_demproj!$Q$2:$Q$49,MIG_demproj!$P$2:$P$49)&amp;B260,MIG_demproj!$A$2:$H$9999,4,FALSE)</f>
        <v>GDPPCAP</v>
      </c>
      <c r="E260" s="2">
        <f>MAX(VLOOKUP(_xlfn.XLOOKUP(Driver_elast!C260,MIG_demproj!$Q$2:$Q$49,MIG_demproj!$P$2:$P$49)&amp;B260,MIG_demproj!$A$2:$H$9999,8,FALSE),0)+IFERROR(VLOOKUP(C260,$I$3:$J$25,2,FALSE),0)</f>
        <v>0.25198100000000001</v>
      </c>
    </row>
    <row r="261" spans="1:5" ht="14.25" x14ac:dyDescent="0.45">
      <c r="A261" s="1" t="str">
        <f t="shared" si="4"/>
        <v>ONOAustralia_NZ</v>
      </c>
      <c r="B261" t="str">
        <f>BYDem!B261</f>
        <v>Australia_NZ</v>
      </c>
      <c r="C261" t="str">
        <f>BYDem!E261</f>
        <v>ONO</v>
      </c>
      <c r="D261" t="str">
        <f>VLOOKUP(_xlfn.XLOOKUP(Driver_elast!C261,MIG_demproj!$Q$2:$Q$49,MIG_demproj!$P$2:$P$49)&amp;B261,MIG_demproj!$A$2:$H$9999,4,FALSE)</f>
        <v>GDP</v>
      </c>
      <c r="E261" s="2">
        <f>MAX(VLOOKUP(_xlfn.XLOOKUP(Driver_elast!C261,MIG_demproj!$Q$2:$Q$49,MIG_demproj!$P$2:$P$49)&amp;B261,MIG_demproj!$A$2:$H$9999,8,FALSE),0)+IFERROR(VLOOKUP(C261,$I$3:$J$25,2,FALSE),0)</f>
        <v>0.37103199999999997</v>
      </c>
    </row>
    <row r="262" spans="1:5" ht="14.25" x14ac:dyDescent="0.45">
      <c r="A262" s="1" t="str">
        <f t="shared" si="4"/>
        <v>RCKAustralia_NZ</v>
      </c>
      <c r="B262" t="str">
        <f>BYDem!B262</f>
        <v>Australia_NZ</v>
      </c>
      <c r="C262" t="str">
        <f>BYDem!E262</f>
        <v>RCK</v>
      </c>
      <c r="D262" s="18" t="s">
        <v>3</v>
      </c>
      <c r="E262" s="2">
        <f>MAX(VLOOKUP(_xlfn.XLOOKUP(Driver_elast!C262,MIG_demproj!$Q$2:$Q$49,MIG_demproj!$P$2:$P$49)&amp;B262,MIG_demproj!$A$2:$H$9999,8,FALSE),0)+IFERROR(VLOOKUP(C262,$I$3:$J$25,2,FALSE),0)</f>
        <v>0.469169</v>
      </c>
    </row>
    <row r="263" spans="1:5" ht="14.25" x14ac:dyDescent="0.45">
      <c r="A263" s="1" t="str">
        <f t="shared" si="4"/>
        <v>REAAustralia_NZ</v>
      </c>
      <c r="B263" t="str">
        <f>BYDem!B263</f>
        <v>Australia_NZ</v>
      </c>
      <c r="C263" t="str">
        <f>BYDem!E263</f>
        <v>REA</v>
      </c>
      <c r="D263" t="str">
        <f>VLOOKUP(_xlfn.XLOOKUP(Driver_elast!C263,MIG_demproj!$Q$2:$Q$49,MIG_demproj!$P$2:$P$49)&amp;B263,MIG_demproj!$A$2:$H$9999,4,FALSE)</f>
        <v>GDPPCAP</v>
      </c>
      <c r="E263" s="2">
        <f>MAX(VLOOKUP(_xlfn.XLOOKUP(Driver_elast!C263,MIG_demproj!$Q$2:$Q$49,MIG_demproj!$P$2:$P$49)&amp;B263,MIG_demproj!$A$2:$H$9999,8,FALSE),0)+IFERROR(VLOOKUP(C263,$I$3:$J$25,2,FALSE),0)</f>
        <v>1.4068559999999999</v>
      </c>
    </row>
    <row r="264" spans="1:5" ht="14.25" x14ac:dyDescent="0.45">
      <c r="A264" s="1" t="str">
        <f t="shared" si="4"/>
        <v>RHWAustralia_NZ</v>
      </c>
      <c r="B264" t="str">
        <f>BYDem!B264</f>
        <v>Australia_NZ</v>
      </c>
      <c r="C264" t="str">
        <f>BYDem!E264</f>
        <v>RHW</v>
      </c>
      <c r="D264" t="str">
        <f>VLOOKUP(_xlfn.XLOOKUP(Driver_elast!C264,MIG_demproj!$Q$2:$Q$49,MIG_demproj!$P$2:$P$49)&amp;B264,MIG_demproj!$A$2:$H$9999,4,FALSE)</f>
        <v>GDP</v>
      </c>
      <c r="E264" s="2">
        <f>MAX(VLOOKUP(_xlfn.XLOOKUP(Driver_elast!C264,MIG_demproj!$Q$2:$Q$49,MIG_demproj!$P$2:$P$49)&amp;B264,MIG_demproj!$A$2:$H$9999,8,FALSE),0)+IFERROR(VLOOKUP(C264,$I$3:$J$25,2,FALSE),0)</f>
        <v>0.469169</v>
      </c>
    </row>
    <row r="265" spans="1:5" ht="14.25" x14ac:dyDescent="0.45">
      <c r="A265" s="1" t="str">
        <f t="shared" si="4"/>
        <v>RLIAustralia_NZ</v>
      </c>
      <c r="B265" t="str">
        <f>BYDem!B265</f>
        <v>Australia_NZ</v>
      </c>
      <c r="C265" t="str">
        <f>BYDem!E265</f>
        <v>RLI</v>
      </c>
      <c r="D265" t="str">
        <f>VLOOKUP(_xlfn.XLOOKUP(Driver_elast!C265,MIG_demproj!$Q$2:$Q$49,MIG_demproj!$P$2:$P$49)&amp;B265,MIG_demproj!$A$2:$H$9999,4,FALSE)</f>
        <v>GDPPCAP</v>
      </c>
      <c r="E265" s="2">
        <f>MAX(VLOOKUP(_xlfn.XLOOKUP(Driver_elast!C265,MIG_demproj!$Q$2:$Q$49,MIG_demproj!$P$2:$P$49)&amp;B265,MIG_demproj!$A$2:$H$9999,8,FALSE),0)+IFERROR(VLOOKUP(C265,$I$3:$J$25,2,FALSE),0)</f>
        <v>0.906856</v>
      </c>
    </row>
    <row r="266" spans="1:5" ht="14.25" x14ac:dyDescent="0.45">
      <c r="A266" s="1" t="str">
        <f t="shared" si="4"/>
        <v>ROTAustralia_NZ</v>
      </c>
      <c r="B266" t="str">
        <f>BYDem!B266</f>
        <v>Australia_NZ</v>
      </c>
      <c r="C266" t="str">
        <f>BYDem!E266</f>
        <v>ROT</v>
      </c>
      <c r="D266" t="str">
        <f>VLOOKUP(_xlfn.XLOOKUP(Driver_elast!C266,MIG_demproj!$Q$2:$Q$49,MIG_demproj!$P$2:$P$49)&amp;B266,MIG_demproj!$A$2:$H$9999,4,FALSE)</f>
        <v>GDP</v>
      </c>
      <c r="E266" s="2">
        <f>MAX(VLOOKUP(_xlfn.XLOOKUP(Driver_elast!C266,MIG_demproj!$Q$2:$Q$49,MIG_demproj!$P$2:$P$49)&amp;B266,MIG_demproj!$A$2:$H$9999,8,FALSE),0)+IFERROR(VLOOKUP(C266,$I$3:$J$25,2,FALSE),0)</f>
        <v>0.469169</v>
      </c>
    </row>
    <row r="267" spans="1:5" ht="14.25" x14ac:dyDescent="0.45">
      <c r="A267" s="1" t="str">
        <f t="shared" si="4"/>
        <v>RRFAustralia_NZ</v>
      </c>
      <c r="B267" t="str">
        <f>BYDem!B267</f>
        <v>Australia_NZ</v>
      </c>
      <c r="C267" t="str">
        <f>BYDem!E267</f>
        <v>RRF</v>
      </c>
      <c r="D267" t="str">
        <f>VLOOKUP(_xlfn.XLOOKUP(Driver_elast!C267,MIG_demproj!$Q$2:$Q$49,MIG_demproj!$P$2:$P$49)&amp;B267,MIG_demproj!$A$2:$H$9999,4,FALSE)</f>
        <v>GDPPCAP</v>
      </c>
      <c r="E267" s="2">
        <f>MAX(VLOOKUP(_xlfn.XLOOKUP(Driver_elast!C267,MIG_demproj!$Q$2:$Q$49,MIG_demproj!$P$2:$P$49)&amp;B267,MIG_demproj!$A$2:$H$9999,8,FALSE),0)+IFERROR(VLOOKUP(C267,$I$3:$J$25,2,FALSE),0)</f>
        <v>0.906856</v>
      </c>
    </row>
    <row r="268" spans="1:5" ht="14.25" x14ac:dyDescent="0.45">
      <c r="A268" s="1" t="str">
        <f t="shared" si="4"/>
        <v>RSCAustralia_NZ</v>
      </c>
      <c r="B268" t="str">
        <f>BYDem!B268</f>
        <v>Australia_NZ</v>
      </c>
      <c r="C268" t="str">
        <f>BYDem!E268</f>
        <v>RSC</v>
      </c>
      <c r="D268" t="str">
        <f>VLOOKUP(_xlfn.XLOOKUP(Driver_elast!C268,MIG_demproj!$Q$2:$Q$49,MIG_demproj!$P$2:$P$49)&amp;B268,MIG_demproj!$A$2:$H$9999,4,FALSE)</f>
        <v>GDPPCAP</v>
      </c>
      <c r="E268" s="2">
        <f>MAX(VLOOKUP(_xlfn.XLOOKUP(Driver_elast!C268,MIG_demproj!$Q$2:$Q$49,MIG_demproj!$P$2:$P$49)&amp;B268,MIG_demproj!$A$2:$H$9999,8,FALSE),0)+IFERROR(VLOOKUP(C268,$I$3:$J$25,2,FALSE),0)</f>
        <v>1.4068559999999999</v>
      </c>
    </row>
    <row r="269" spans="1:5" ht="14.25" x14ac:dyDescent="0.45">
      <c r="A269" s="1" t="str">
        <f t="shared" si="4"/>
        <v>RSHAustralia_NZ</v>
      </c>
      <c r="B269" t="str">
        <f>BYDem!B269</f>
        <v>Australia_NZ</v>
      </c>
      <c r="C269" t="str">
        <f>BYDem!E269</f>
        <v>RSH</v>
      </c>
      <c r="D269" t="str">
        <f>VLOOKUP(_xlfn.XLOOKUP(Driver_elast!C269,MIG_demproj!$Q$2:$Q$49,MIG_demproj!$P$2:$P$49)&amp;B269,MIG_demproj!$A$2:$H$9999,4,FALSE)</f>
        <v>GDP</v>
      </c>
      <c r="E269" s="2">
        <f>MAX(VLOOKUP(_xlfn.XLOOKUP(Driver_elast!C269,MIG_demproj!$Q$2:$Q$49,MIG_demproj!$P$2:$P$49)&amp;B269,MIG_demproj!$A$2:$H$9999,8,FALSE),0)+IFERROR(VLOOKUP(C269,$I$3:$J$25,2,FALSE),0)</f>
        <v>0.469169</v>
      </c>
    </row>
    <row r="270" spans="1:5" ht="14.25" x14ac:dyDescent="0.45">
      <c r="A270" s="1" t="str">
        <f t="shared" si="4"/>
        <v>TADAustralia_NZ</v>
      </c>
      <c r="B270" t="str">
        <f>BYDem!B270</f>
        <v>Australia_NZ</v>
      </c>
      <c r="C270" t="str">
        <f>BYDem!E270</f>
        <v>TAD</v>
      </c>
      <c r="D270" t="str">
        <f>VLOOKUP(_xlfn.XLOOKUP(Driver_elast!C270,MIG_demproj!$Q$2:$Q$49,MIG_demproj!$P$2:$P$49)&amp;B270,MIG_demproj!$A$2:$H$9999,4,FALSE)</f>
        <v>GDP</v>
      </c>
      <c r="E270" s="2">
        <f>MAX(VLOOKUP(_xlfn.XLOOKUP(Driver_elast!C270,MIG_demproj!$Q$2:$Q$49,MIG_demproj!$P$2:$P$49)&amp;B270,MIG_demproj!$A$2:$H$9999,8,FALSE),0)+IFERROR(VLOOKUP(C270,$I$3:$J$25,2,FALSE),0)</f>
        <v>0.75036700000000001</v>
      </c>
    </row>
    <row r="271" spans="1:5" ht="14.25" x14ac:dyDescent="0.45">
      <c r="A271" s="1" t="str">
        <f t="shared" si="4"/>
        <v>TAIAustralia_NZ</v>
      </c>
      <c r="B271" t="str">
        <f>BYDem!B271</f>
        <v>Australia_NZ</v>
      </c>
      <c r="C271" t="str">
        <f>BYDem!E271</f>
        <v>TAI</v>
      </c>
      <c r="D271" t="str">
        <f>VLOOKUP(_xlfn.XLOOKUP(Driver_elast!C271,MIG_demproj!$Q$2:$Q$49,MIG_demproj!$P$2:$P$49)&amp;B271,MIG_demproj!$A$2:$H$9999,4,FALSE)</f>
        <v>GDPSER</v>
      </c>
      <c r="E271" s="2">
        <f>MAX(VLOOKUP(_xlfn.XLOOKUP(Driver_elast!C271,MIG_demproj!$Q$2:$Q$49,MIG_demproj!$P$2:$P$49)&amp;B271,MIG_demproj!$A$2:$H$9999,8,FALSE),0)+IFERROR(VLOOKUP(C271,$I$3:$J$25,2,FALSE),0)</f>
        <v>1.3060909999999999</v>
      </c>
    </row>
    <row r="272" spans="1:5" ht="14.25" x14ac:dyDescent="0.45">
      <c r="A272" s="1" t="str">
        <f t="shared" si="4"/>
        <v>TTFAustralia_NZ</v>
      </c>
      <c r="B272" t="str">
        <f>BYDem!B272</f>
        <v>Australia_NZ</v>
      </c>
      <c r="C272" t="str">
        <f>BYDem!E272</f>
        <v>TTF</v>
      </c>
      <c r="D272" t="str">
        <f>VLOOKUP(_xlfn.XLOOKUP(Driver_elast!C272,MIG_demproj!$Q$2:$Q$49,MIG_demproj!$P$2:$P$49)&amp;B272,MIG_demproj!$A$2:$H$9999,4,FALSE)</f>
        <v>GDPSER</v>
      </c>
      <c r="E272" s="2">
        <f>MAX(VLOOKUP(_xlfn.XLOOKUP(Driver_elast!C272,MIG_demproj!$Q$2:$Q$49,MIG_demproj!$P$2:$P$49)&amp;B272,MIG_demproj!$A$2:$H$9999,8,FALSE),0)+IFERROR(VLOOKUP(C272,$I$3:$J$25,2,FALSE),0)</f>
        <v>2.0076800000000001</v>
      </c>
    </row>
    <row r="273" spans="1:5" ht="14.25" x14ac:dyDescent="0.45">
      <c r="A273" s="1" t="str">
        <f t="shared" si="4"/>
        <v>TTPAustralia_NZ</v>
      </c>
      <c r="B273" t="str">
        <f>BYDem!B273</f>
        <v>Australia_NZ</v>
      </c>
      <c r="C273" t="str">
        <f>BYDem!E273</f>
        <v>TTP</v>
      </c>
      <c r="D273" t="str">
        <f>VLOOKUP(_xlfn.XLOOKUP(Driver_elast!C273,MIG_demproj!$Q$2:$Q$49,MIG_demproj!$P$2:$P$49)&amp;B273,MIG_demproj!$A$2:$H$9999,4,FALSE)</f>
        <v>GDPSER</v>
      </c>
      <c r="E273" s="2">
        <f>MAX(VLOOKUP(_xlfn.XLOOKUP(Driver_elast!C273,MIG_demproj!$Q$2:$Q$49,MIG_demproj!$P$2:$P$49)&amp;B273,MIG_demproj!$A$2:$H$9999,8,FALSE),0)+IFERROR(VLOOKUP(C273,$I$3:$J$25,2,FALSE),0)</f>
        <v>2.0076800000000001</v>
      </c>
    </row>
    <row r="274" spans="1:5" ht="14.25" x14ac:dyDescent="0.45">
      <c r="A274" s="1" t="str">
        <f t="shared" si="4"/>
        <v>TWDAustralia_NZ</v>
      </c>
      <c r="B274" t="str">
        <f>BYDem!B274</f>
        <v>Australia_NZ</v>
      </c>
      <c r="C274" t="str">
        <f>BYDem!E274</f>
        <v>TWD</v>
      </c>
      <c r="D274" t="str">
        <f>VLOOKUP(_xlfn.XLOOKUP(Driver_elast!C274,MIG_demproj!$Q$2:$Q$49,MIG_demproj!$P$2:$P$49)&amp;B274,MIG_demproj!$A$2:$H$9999,4,FALSE)</f>
        <v>GDPSER</v>
      </c>
      <c r="E274" s="2">
        <f>MAX(VLOOKUP(_xlfn.XLOOKUP(Driver_elast!C274,MIG_demproj!$Q$2:$Q$49,MIG_demproj!$P$2:$P$49)&amp;B274,MIG_demproj!$A$2:$H$9999,8,FALSE),0)+IFERROR(VLOOKUP(C274,$I$3:$J$25,2,FALSE),0)</f>
        <v>0.79090300000000002</v>
      </c>
    </row>
    <row r="275" spans="1:5" ht="14.25" x14ac:dyDescent="0.45">
      <c r="A275" s="1" t="str">
        <f t="shared" si="4"/>
        <v>TWIAustralia_NZ</v>
      </c>
      <c r="B275" t="str">
        <f>BYDem!B275</f>
        <v>Australia_NZ</v>
      </c>
      <c r="C275" t="str">
        <f>BYDem!E275</f>
        <v>TWI</v>
      </c>
      <c r="D275" t="str">
        <f>VLOOKUP(_xlfn.XLOOKUP(Driver_elast!C275,MIG_demproj!$Q$2:$Q$49,MIG_demproj!$P$2:$P$49)&amp;B275,MIG_demproj!$A$2:$H$9999,4,FALSE)</f>
        <v>GDPSER</v>
      </c>
      <c r="E275" s="2">
        <f>MAX(VLOOKUP(_xlfn.XLOOKUP(Driver_elast!C275,MIG_demproj!$Q$2:$Q$49,MIG_demproj!$P$2:$P$49)&amp;B275,MIG_demproj!$A$2:$H$9999,8,FALSE),0)+IFERROR(VLOOKUP(C275,$I$3:$J$25,2,FALSE),0)</f>
        <v>1.0338540000000001</v>
      </c>
    </row>
    <row r="276" spans="1:5" ht="14.25" x14ac:dyDescent="0.45">
      <c r="A276" s="1" t="str">
        <f t="shared" si="4"/>
        <v>Trd_2wAustralia_NZ</v>
      </c>
      <c r="B276" t="str">
        <f>BYDem!B276</f>
        <v>Australia_NZ</v>
      </c>
      <c r="C276" t="str">
        <f>BYDem!E276</f>
        <v>Trd_2w</v>
      </c>
      <c r="D276" t="str">
        <f>VLOOKUP(_xlfn.XLOOKUP(Driver_elast!C276,MIG_demproj!$Q$2:$Q$49,MIG_demproj!$P$2:$P$49)&amp;B276,MIG_demproj!$A$2:$H$9999,4,FALSE)</f>
        <v>GDPPCAP</v>
      </c>
      <c r="E276" s="2">
        <f>MAX(VLOOKUP(_xlfn.XLOOKUP(Driver_elast!C276,MIG_demproj!$Q$2:$Q$49,MIG_demproj!$P$2:$P$49)&amp;B276,MIG_demproj!$A$2:$H$9999,8,FALSE),0)+IFERROR(VLOOKUP(C276,$I$3:$J$25,2,FALSE),0)</f>
        <v>0.75198100000000001</v>
      </c>
    </row>
    <row r="277" spans="1:5" ht="14.25" x14ac:dyDescent="0.45">
      <c r="A277" s="1" t="str">
        <f t="shared" si="4"/>
        <v>Trd_3wAustralia_NZ</v>
      </c>
      <c r="B277" t="str">
        <f>BYDem!B277</f>
        <v>Australia_NZ</v>
      </c>
      <c r="C277" t="str">
        <f>BYDem!E277</f>
        <v>Trd_3w</v>
      </c>
      <c r="D277" t="str">
        <f>VLOOKUP(_xlfn.XLOOKUP(Driver_elast!C277,MIG_demproj!$Q$2:$Q$49,MIG_demproj!$P$2:$P$49)&amp;B277,MIG_demproj!$A$2:$H$9999,4,FALSE)</f>
        <v>GDPPCAP</v>
      </c>
      <c r="E277" s="2">
        <f>MAX(VLOOKUP(_xlfn.XLOOKUP(Driver_elast!C277,MIG_demproj!$Q$2:$Q$49,MIG_demproj!$P$2:$P$49)&amp;B277,MIG_demproj!$A$2:$H$9999,8,FALSE),0)+IFERROR(VLOOKUP(C277,$I$3:$J$25,2,FALSE),0)</f>
        <v>0.75198100000000001</v>
      </c>
    </row>
    <row r="278" spans="1:5" ht="14.25" x14ac:dyDescent="0.45">
      <c r="A278" s="1" t="str">
        <f t="shared" si="4"/>
        <v>Trd_BusAustralia_NZ</v>
      </c>
      <c r="B278" t="str">
        <f>BYDem!B278</f>
        <v>Australia_NZ</v>
      </c>
      <c r="C278" t="str">
        <f>BYDem!E278</f>
        <v>Trd_Bus</v>
      </c>
      <c r="D278" t="str">
        <f>VLOOKUP(_xlfn.XLOOKUP(Driver_elast!C278,MIG_demproj!$Q$2:$Q$49,MIG_demproj!$P$2:$P$49)&amp;B278,MIG_demproj!$A$2:$H$9999,4,FALSE)</f>
        <v>GDPPCAP</v>
      </c>
      <c r="E278" s="2">
        <f>MAX(VLOOKUP(_xlfn.XLOOKUP(Driver_elast!C278,MIG_demproj!$Q$2:$Q$49,MIG_demproj!$P$2:$P$49)&amp;B278,MIG_demproj!$A$2:$H$9999,8,FALSE),0)+IFERROR(VLOOKUP(C278,$I$3:$J$25,2,FALSE),0)</f>
        <v>0.75198100000000001</v>
      </c>
    </row>
    <row r="279" spans="1:5" ht="14.25" x14ac:dyDescent="0.45">
      <c r="A279" s="1" t="str">
        <f t="shared" si="4"/>
        <v>Trd_CarAustralia_NZ</v>
      </c>
      <c r="B279" t="str">
        <f>BYDem!B279</f>
        <v>Australia_NZ</v>
      </c>
      <c r="C279" t="str">
        <f>BYDem!E279</f>
        <v>Trd_Car</v>
      </c>
      <c r="D279" t="str">
        <f>VLOOKUP(_xlfn.XLOOKUP(Driver_elast!C279,MIG_demproj!$Q$2:$Q$49,MIG_demproj!$P$2:$P$49)&amp;B279,MIG_demproj!$A$2:$H$9999,4,FALSE)</f>
        <v>GDPPCAP</v>
      </c>
      <c r="E279" s="2">
        <f>MAX(VLOOKUP(_xlfn.XLOOKUP(Driver_elast!C279,MIG_demproj!$Q$2:$Q$49,MIG_demproj!$P$2:$P$49)&amp;B279,MIG_demproj!$A$2:$H$9999,8,FALSE),0)+IFERROR(VLOOKUP(C279,$I$3:$J$25,2,FALSE),0)</f>
        <v>0.75198100000000001</v>
      </c>
    </row>
    <row r="280" spans="1:5" ht="14.25" x14ac:dyDescent="0.45">
      <c r="A280" s="1" t="str">
        <f t="shared" si="4"/>
        <v>Trd_HdtAustralia_NZ</v>
      </c>
      <c r="B280" t="str">
        <f>BYDem!B280</f>
        <v>Australia_NZ</v>
      </c>
      <c r="C280" t="str">
        <f>BYDem!E280</f>
        <v>Trd_Hdt</v>
      </c>
      <c r="D280" t="str">
        <f>VLOOKUP(_xlfn.XLOOKUP(Driver_elast!C280,MIG_demproj!$Q$2:$Q$49,MIG_demproj!$P$2:$P$49)&amp;B280,MIG_demproj!$A$2:$H$9999,4,FALSE)</f>
        <v>GDPPCAP</v>
      </c>
      <c r="E280" s="2">
        <f>MAX(VLOOKUP(_xlfn.XLOOKUP(Driver_elast!C280,MIG_demproj!$Q$2:$Q$49,MIG_demproj!$P$2:$P$49)&amp;B280,MIG_demproj!$A$2:$H$9999,8,FALSE),0)+IFERROR(VLOOKUP(C280,$I$3:$J$25,2,FALSE),0)</f>
        <v>0.75198100000000001</v>
      </c>
    </row>
    <row r="281" spans="1:5" ht="14.25" x14ac:dyDescent="0.45">
      <c r="A281" s="1" t="str">
        <f t="shared" si="4"/>
        <v>Trd_LcvAustralia_NZ</v>
      </c>
      <c r="B281" t="str">
        <f>BYDem!B281</f>
        <v>Australia_NZ</v>
      </c>
      <c r="C281" t="str">
        <f>BYDem!E281</f>
        <v>Trd_Lcv</v>
      </c>
      <c r="D281" t="str">
        <f>VLOOKUP(_xlfn.XLOOKUP(Driver_elast!C281,MIG_demproj!$Q$2:$Q$49,MIG_demproj!$P$2:$P$49)&amp;B281,MIG_demproj!$A$2:$H$9999,4,FALSE)</f>
        <v>GDPPCAP</v>
      </c>
      <c r="E281" s="2">
        <f>MAX(VLOOKUP(_xlfn.XLOOKUP(Driver_elast!C281,MIG_demproj!$Q$2:$Q$49,MIG_demproj!$P$2:$P$49)&amp;B281,MIG_demproj!$A$2:$H$9999,8,FALSE),0)+IFERROR(VLOOKUP(C281,$I$3:$J$25,2,FALSE),0)</f>
        <v>0.75198100000000001</v>
      </c>
    </row>
    <row r="282" spans="1:5" ht="14.25" x14ac:dyDescent="0.45">
      <c r="A282" s="1" t="str">
        <f t="shared" si="4"/>
        <v>AGRBrazil</v>
      </c>
      <c r="B282" t="str">
        <f>BYDem!B282</f>
        <v>Brazil</v>
      </c>
      <c r="C282" t="str">
        <f>BYDem!E282</f>
        <v>AGR</v>
      </c>
      <c r="D282" t="str">
        <f>VLOOKUP(_xlfn.XLOOKUP(Driver_elast!C282,MIG_demproj!$Q$2:$Q$49,MIG_demproj!$P$2:$P$49)&amp;B282,MIG_demproj!$A$2:$H$9999,4,FALSE)</f>
        <v>POP</v>
      </c>
      <c r="E282" s="2">
        <f>MAX(VLOOKUP(_xlfn.XLOOKUP(Driver_elast!C282,MIG_demproj!$Q$2:$Q$49,MIG_demproj!$P$2:$P$49)&amp;B282,MIG_demproj!$A$2:$H$9999,8,FALSE),0)+IFERROR(VLOOKUP(C282,$I$3:$J$25,2,FALSE),0)</f>
        <v>3.282098</v>
      </c>
    </row>
    <row r="283" spans="1:5" ht="14.25" x14ac:dyDescent="0.45">
      <c r="A283" s="1" t="str">
        <f t="shared" si="4"/>
        <v>CCKBrazil</v>
      </c>
      <c r="B283" t="str">
        <f>BYDem!B283</f>
        <v>Brazil</v>
      </c>
      <c r="C283" t="str">
        <f>BYDem!E283</f>
        <v>CCK</v>
      </c>
      <c r="D283" t="str">
        <f>VLOOKUP(_xlfn.XLOOKUP(Driver_elast!C283,MIG_demproj!$Q$2:$Q$49,MIG_demproj!$P$2:$P$49)&amp;B283,MIG_demproj!$A$2:$H$9999,4,FALSE)</f>
        <v>GDP</v>
      </c>
      <c r="E283" s="2">
        <f>MAX(VLOOKUP(_xlfn.XLOOKUP(Driver_elast!C283,MIG_demproj!$Q$2:$Q$49,MIG_demproj!$P$2:$P$49)&amp;B283,MIG_demproj!$A$2:$H$9999,8,FALSE),0)+IFERROR(VLOOKUP(C283,$I$3:$J$25,2,FALSE),0)</f>
        <v>1.1006579999999999</v>
      </c>
    </row>
    <row r="284" spans="1:5" ht="14.25" x14ac:dyDescent="0.45">
      <c r="A284" s="1" t="str">
        <f t="shared" si="4"/>
        <v>CHWBrazil</v>
      </c>
      <c r="B284" t="str">
        <f>BYDem!B284</f>
        <v>Brazil</v>
      </c>
      <c r="C284" t="str">
        <f>BYDem!E284</f>
        <v>CHW</v>
      </c>
      <c r="D284" t="str">
        <f>VLOOKUP(_xlfn.XLOOKUP(Driver_elast!C284,MIG_demproj!$Q$2:$Q$49,MIG_demproj!$P$2:$P$49)&amp;B284,MIG_demproj!$A$2:$H$9999,4,FALSE)</f>
        <v>GDP</v>
      </c>
      <c r="E284" s="2">
        <f>MAX(VLOOKUP(_xlfn.XLOOKUP(Driver_elast!C284,MIG_demproj!$Q$2:$Q$49,MIG_demproj!$P$2:$P$49)&amp;B284,MIG_demproj!$A$2:$H$9999,8,FALSE),0)+IFERROR(VLOOKUP(C284,$I$3:$J$25,2,FALSE),0)</f>
        <v>1.1006579999999999</v>
      </c>
    </row>
    <row r="285" spans="1:5" ht="14.25" x14ac:dyDescent="0.45">
      <c r="A285" s="1" t="str">
        <f t="shared" si="4"/>
        <v>CLABrazil</v>
      </c>
      <c r="B285" t="str">
        <f>BYDem!B285</f>
        <v>Brazil</v>
      </c>
      <c r="C285" t="str">
        <f>BYDem!E285</f>
        <v>CLA</v>
      </c>
      <c r="D285" t="str">
        <f>VLOOKUP(_xlfn.XLOOKUP(Driver_elast!C285,MIG_demproj!$Q$2:$Q$49,MIG_demproj!$P$2:$P$49)&amp;B285,MIG_demproj!$A$2:$H$9999,4,FALSE)</f>
        <v>GDP</v>
      </c>
      <c r="E285" s="2">
        <f>MAX(VLOOKUP(_xlfn.XLOOKUP(Driver_elast!C285,MIG_demproj!$Q$2:$Q$49,MIG_demproj!$P$2:$P$49)&amp;B285,MIG_demproj!$A$2:$H$9999,8,FALSE),0)+IFERROR(VLOOKUP(C285,$I$3:$J$25,2,FALSE),0)</f>
        <v>1.415988</v>
      </c>
    </row>
    <row r="286" spans="1:5" ht="14.25" x14ac:dyDescent="0.45">
      <c r="A286" s="1" t="str">
        <f t="shared" si="4"/>
        <v>COEBrazil</v>
      </c>
      <c r="B286" t="str">
        <f>BYDem!B286</f>
        <v>Brazil</v>
      </c>
      <c r="C286" t="str">
        <f>BYDem!E286</f>
        <v>COE</v>
      </c>
      <c r="D286" t="str">
        <f>VLOOKUP(_xlfn.XLOOKUP(Driver_elast!C286,MIG_demproj!$Q$2:$Q$49,MIG_demproj!$P$2:$P$49)&amp;B286,MIG_demproj!$A$2:$H$9999,4,FALSE)</f>
        <v>GDP</v>
      </c>
      <c r="E286" s="2">
        <f>MAX(VLOOKUP(_xlfn.XLOOKUP(Driver_elast!C286,MIG_demproj!$Q$2:$Q$49,MIG_demproj!$P$2:$P$49)&amp;B286,MIG_demproj!$A$2:$H$9999,8,FALSE),0)+IFERROR(VLOOKUP(C286,$I$3:$J$25,2,FALSE),0)</f>
        <v>2.415988</v>
      </c>
    </row>
    <row r="287" spans="1:5" ht="14.25" x14ac:dyDescent="0.45">
      <c r="A287" s="1" t="str">
        <f t="shared" si="4"/>
        <v>COTBrazil</v>
      </c>
      <c r="B287" t="str">
        <f>BYDem!B287</f>
        <v>Brazil</v>
      </c>
      <c r="C287" t="str">
        <f>BYDem!E287</f>
        <v>COT</v>
      </c>
      <c r="D287" t="str">
        <f>VLOOKUP(_xlfn.XLOOKUP(Driver_elast!C287,MIG_demproj!$Q$2:$Q$49,MIG_demproj!$P$2:$P$49)&amp;B287,MIG_demproj!$A$2:$H$9999,4,FALSE)</f>
        <v>GDP</v>
      </c>
      <c r="E287" s="2">
        <f>MAX(VLOOKUP(_xlfn.XLOOKUP(Driver_elast!C287,MIG_demproj!$Q$2:$Q$49,MIG_demproj!$P$2:$P$49)&amp;B287,MIG_demproj!$A$2:$H$9999,8,FALSE),0)+IFERROR(VLOOKUP(C287,$I$3:$J$25,2,FALSE),0)</f>
        <v>1.1006579999999999</v>
      </c>
    </row>
    <row r="288" spans="1:5" ht="14.25" x14ac:dyDescent="0.45">
      <c r="A288" s="1" t="str">
        <f t="shared" si="4"/>
        <v>CRFBrazil</v>
      </c>
      <c r="B288" t="str">
        <f>BYDem!B288</f>
        <v>Brazil</v>
      </c>
      <c r="C288" t="str">
        <f>BYDem!E288</f>
        <v>CRF</v>
      </c>
      <c r="D288" t="str">
        <f>VLOOKUP(_xlfn.XLOOKUP(Driver_elast!C288,MIG_demproj!$Q$2:$Q$49,MIG_demproj!$P$2:$P$49)&amp;B288,MIG_demproj!$A$2:$H$9999,4,FALSE)</f>
        <v>GDP</v>
      </c>
      <c r="E288" s="2">
        <f>MAX(VLOOKUP(_xlfn.XLOOKUP(Driver_elast!C288,MIG_demproj!$Q$2:$Q$49,MIG_demproj!$P$2:$P$49)&amp;B288,MIG_demproj!$A$2:$H$9999,8,FALSE),0)+IFERROR(VLOOKUP(C288,$I$3:$J$25,2,FALSE),0)</f>
        <v>1.415988</v>
      </c>
    </row>
    <row r="289" spans="1:5" ht="14.25" x14ac:dyDescent="0.45">
      <c r="A289" s="1" t="str">
        <f t="shared" si="4"/>
        <v>CSCBrazil</v>
      </c>
      <c r="B289" t="str">
        <f>BYDem!B289</f>
        <v>Brazil</v>
      </c>
      <c r="C289" t="str">
        <f>BYDem!E289</f>
        <v>CSC</v>
      </c>
      <c r="D289" t="str">
        <f>VLOOKUP(_xlfn.XLOOKUP(Driver_elast!C289,MIG_demproj!$Q$2:$Q$49,MIG_demproj!$P$2:$P$49)&amp;B289,MIG_demproj!$A$2:$H$9999,4,FALSE)</f>
        <v>GDP</v>
      </c>
      <c r="E289" s="2">
        <f>MAX(VLOOKUP(_xlfn.XLOOKUP(Driver_elast!C289,MIG_demproj!$Q$2:$Q$49,MIG_demproj!$P$2:$P$49)&amp;B289,MIG_demproj!$A$2:$H$9999,8,FALSE),0)+IFERROR(VLOOKUP(C289,$I$3:$J$25,2,FALSE),0)</f>
        <v>2.415988</v>
      </c>
    </row>
    <row r="290" spans="1:5" ht="14.25" x14ac:dyDescent="0.45">
      <c r="A290" s="1" t="str">
        <f t="shared" si="4"/>
        <v>CSHBrazil</v>
      </c>
      <c r="B290" t="str">
        <f>BYDem!B290</f>
        <v>Brazil</v>
      </c>
      <c r="C290" t="str">
        <f>BYDem!E290</f>
        <v>CSH</v>
      </c>
      <c r="D290" t="str">
        <f>VLOOKUP(_xlfn.XLOOKUP(Driver_elast!C290,MIG_demproj!$Q$2:$Q$49,MIG_demproj!$P$2:$P$49)&amp;B290,MIG_demproj!$A$2:$H$9999,4,FALSE)</f>
        <v>GDP</v>
      </c>
      <c r="E290" s="2">
        <f>MAX(VLOOKUP(_xlfn.XLOOKUP(Driver_elast!C290,MIG_demproj!$Q$2:$Q$49,MIG_demproj!$P$2:$P$49)&amp;B290,MIG_demproj!$A$2:$H$9999,8,FALSE),0)+IFERROR(VLOOKUP(C290,$I$3:$J$25,2,FALSE),0)</f>
        <v>1.1006579999999999</v>
      </c>
    </row>
    <row r="291" spans="1:5" ht="14.25" x14ac:dyDescent="0.45">
      <c r="A291" s="1" t="str">
        <f t="shared" si="4"/>
        <v>ICHBrazil</v>
      </c>
      <c r="B291" t="str">
        <f>BYDem!B291</f>
        <v>Brazil</v>
      </c>
      <c r="C291" t="str">
        <f>BYDem!E291</f>
        <v>ICH</v>
      </c>
      <c r="D291" t="str">
        <f>VLOOKUP(_xlfn.XLOOKUP(Driver_elast!C291,MIG_demproj!$Q$2:$Q$49,MIG_demproj!$P$2:$P$49)&amp;B291,MIG_demproj!$A$2:$H$9999,4,FALSE)</f>
        <v>GDP</v>
      </c>
      <c r="E291" s="2">
        <f>MAX(VLOOKUP(_xlfn.XLOOKUP(Driver_elast!C291,MIG_demproj!$Q$2:$Q$49,MIG_demproj!$P$2:$P$49)&amp;B291,MIG_demproj!$A$2:$H$9999,8,FALSE),0)+IFERROR(VLOOKUP(C291,$I$3:$J$25,2,FALSE),0)</f>
        <v>0.63002599999999997</v>
      </c>
    </row>
    <row r="292" spans="1:5" ht="14.25" x14ac:dyDescent="0.45">
      <c r="A292" s="1" t="str">
        <f t="shared" si="4"/>
        <v>ICH_FeedstockBrazil</v>
      </c>
      <c r="B292" t="str">
        <f>BYDem!B292</f>
        <v>Brazil</v>
      </c>
      <c r="C292" t="str">
        <f>BYDem!E292</f>
        <v>ICH_Feedstock</v>
      </c>
      <c r="D292" t="str">
        <f>VLOOKUP(_xlfn.XLOOKUP(Driver_elast!C292,MIG_demproj!$Q$2:$Q$49,MIG_demproj!$P$2:$P$49)&amp;B292,MIG_demproj!$A$2:$H$9999,4,FALSE)</f>
        <v>GDP</v>
      </c>
      <c r="E292" s="2">
        <f>MAX(VLOOKUP(_xlfn.XLOOKUP(Driver_elast!C292,MIG_demproj!$Q$2:$Q$49,MIG_demproj!$P$2:$P$49)&amp;B292,MIG_demproj!$A$2:$H$9999,8,FALSE),0)+IFERROR(VLOOKUP(C292,$I$3:$J$25,2,FALSE),0)</f>
        <v>0.63002599999999997</v>
      </c>
    </row>
    <row r="293" spans="1:5" ht="14.25" x14ac:dyDescent="0.45">
      <c r="A293" s="1" t="str">
        <f t="shared" si="4"/>
        <v>IFPBrazil</v>
      </c>
      <c r="B293" t="str">
        <f>BYDem!B293</f>
        <v>Brazil</v>
      </c>
      <c r="C293" t="str">
        <f>BYDem!E293</f>
        <v>IFP</v>
      </c>
      <c r="D293" t="str">
        <f>VLOOKUP(_xlfn.XLOOKUP(Driver_elast!C293,MIG_demproj!$Q$2:$Q$49,MIG_demproj!$P$2:$P$49)&amp;B293,MIG_demproj!$A$2:$H$9999,4,FALSE)</f>
        <v>GDPIND</v>
      </c>
      <c r="E293" s="2">
        <f>MAX(VLOOKUP(_xlfn.XLOOKUP(Driver_elast!C293,MIG_demproj!$Q$2:$Q$49,MIG_demproj!$P$2:$P$49)&amp;B293,MIG_demproj!$A$2:$H$9999,8,FALSE),0)+IFERROR(VLOOKUP(C293,$I$3:$J$25,2,FALSE),0)</f>
        <v>0.64557299999999995</v>
      </c>
    </row>
    <row r="294" spans="1:5" ht="14.25" x14ac:dyDescent="0.45">
      <c r="A294" s="1" t="str">
        <f t="shared" si="4"/>
        <v>ILPBrazil</v>
      </c>
      <c r="B294" t="str">
        <f>BYDem!B294</f>
        <v>Brazil</v>
      </c>
      <c r="C294" t="str">
        <f>BYDem!E294</f>
        <v>ILP</v>
      </c>
      <c r="D294" t="str">
        <f>VLOOKUP(_xlfn.XLOOKUP(Driver_elast!C294,MIG_demproj!$Q$2:$Q$49,MIG_demproj!$P$2:$P$49)&amp;B294,MIG_demproj!$A$2:$H$9999,4,FALSE)</f>
        <v>GDP</v>
      </c>
      <c r="E294" s="2">
        <f>MAX(VLOOKUP(_xlfn.XLOOKUP(Driver_elast!C294,MIG_demproj!$Q$2:$Q$49,MIG_demproj!$P$2:$P$49)&amp;B294,MIG_demproj!$A$2:$H$9999,8,FALSE),0)+IFERROR(VLOOKUP(C294,$I$3:$J$25,2,FALSE),0)</f>
        <v>1.527844</v>
      </c>
    </row>
    <row r="295" spans="1:5" ht="14.25" x14ac:dyDescent="0.45">
      <c r="A295" s="1" t="str">
        <f t="shared" si="4"/>
        <v>IMCBrazil</v>
      </c>
      <c r="B295" t="str">
        <f>BYDem!B295</f>
        <v>Brazil</v>
      </c>
      <c r="C295" t="str">
        <f>BYDem!E295</f>
        <v>IMC</v>
      </c>
      <c r="D295" t="str">
        <f>VLOOKUP(_xlfn.XLOOKUP(Driver_elast!C295,MIG_demproj!$Q$2:$Q$49,MIG_demproj!$P$2:$P$49)&amp;B295,MIG_demproj!$A$2:$H$9999,4,FALSE)</f>
        <v>GDPIND</v>
      </c>
      <c r="E295" s="2">
        <f>MAX(VLOOKUP(_xlfn.XLOOKUP(Driver_elast!C295,MIG_demproj!$Q$2:$Q$49,MIG_demproj!$P$2:$P$49)&amp;B295,MIG_demproj!$A$2:$H$9999,8,FALSE),0)+IFERROR(VLOOKUP(C295,$I$3:$J$25,2,FALSE),0)</f>
        <v>0.64557299999999995</v>
      </c>
    </row>
    <row r="296" spans="1:5" ht="14.25" x14ac:dyDescent="0.45">
      <c r="A296" s="1" t="str">
        <f t="shared" si="4"/>
        <v>INFBrazil</v>
      </c>
      <c r="B296" t="str">
        <f>BYDem!B296</f>
        <v>Brazil</v>
      </c>
      <c r="C296" t="str">
        <f>BYDem!E296</f>
        <v>INF</v>
      </c>
      <c r="D296" t="str">
        <f>VLOOKUP(_xlfn.XLOOKUP(Driver_elast!C296,MIG_demproj!$Q$2:$Q$49,MIG_demproj!$P$2:$P$49)&amp;B296,MIG_demproj!$A$2:$H$9999,4,FALSE)</f>
        <v>GDP</v>
      </c>
      <c r="E296" s="2">
        <f>MAX(VLOOKUP(_xlfn.XLOOKUP(Driver_elast!C296,MIG_demproj!$Q$2:$Q$49,MIG_demproj!$P$2:$P$49)&amp;B296,MIG_demproj!$A$2:$H$9999,8,FALSE),0)+IFERROR(VLOOKUP(C296,$I$3:$J$25,2,FALSE),0)</f>
        <v>0.98656100000000002</v>
      </c>
    </row>
    <row r="297" spans="1:5" ht="14.25" x14ac:dyDescent="0.45">
      <c r="A297" s="1" t="str">
        <f t="shared" si="4"/>
        <v>INMBrazil</v>
      </c>
      <c r="B297" t="str">
        <f>BYDem!B297</f>
        <v>Brazil</v>
      </c>
      <c r="C297" t="str">
        <f>BYDem!E297</f>
        <v>INM</v>
      </c>
      <c r="D297" t="str">
        <f>VLOOKUP(_xlfn.XLOOKUP(Driver_elast!C297,MIG_demproj!$Q$2:$Q$49,MIG_demproj!$P$2:$P$49)&amp;B297,MIG_demproj!$A$2:$H$9999,4,FALSE)</f>
        <v>GDP</v>
      </c>
      <c r="E297" s="2">
        <f>MAX(VLOOKUP(_xlfn.XLOOKUP(Driver_elast!C297,MIG_demproj!$Q$2:$Q$49,MIG_demproj!$P$2:$P$49)&amp;B297,MIG_demproj!$A$2:$H$9999,8,FALSE),0)+IFERROR(VLOOKUP(C297,$I$3:$J$25,2,FALSE),0)</f>
        <v>0.99182000000000003</v>
      </c>
    </row>
    <row r="298" spans="1:5" ht="14.25" x14ac:dyDescent="0.45">
      <c r="A298" s="1" t="str">
        <f t="shared" si="4"/>
        <v>IOIBrazil</v>
      </c>
      <c r="B298" t="str">
        <f>BYDem!B298</f>
        <v>Brazil</v>
      </c>
      <c r="C298" t="str">
        <f>BYDem!E298</f>
        <v>IOI</v>
      </c>
      <c r="D298" t="str">
        <f>VLOOKUP(_xlfn.XLOOKUP(Driver_elast!C298,MIG_demproj!$Q$2:$Q$49,MIG_demproj!$P$2:$P$49)&amp;B298,MIG_demproj!$A$2:$H$9999,4,FALSE)</f>
        <v>GDPIND</v>
      </c>
      <c r="E298" s="2">
        <f>MAX(VLOOKUP(_xlfn.XLOOKUP(Driver_elast!C298,MIG_demproj!$Q$2:$Q$49,MIG_demproj!$P$2:$P$49)&amp;B298,MIG_demproj!$A$2:$H$9999,8,FALSE),0)+IFERROR(VLOOKUP(C298,$I$3:$J$25,2,FALSE),0)</f>
        <v>0.64557299999999995</v>
      </c>
    </row>
    <row r="299" spans="1:5" ht="14.25" x14ac:dyDescent="0.45">
      <c r="A299" s="1" t="str">
        <f t="shared" si="4"/>
        <v>ITMBrazil</v>
      </c>
      <c r="B299" t="str">
        <f>BYDem!B299</f>
        <v>Brazil</v>
      </c>
      <c r="C299" t="str">
        <f>BYDem!E299</f>
        <v>ITM</v>
      </c>
      <c r="D299" t="str">
        <f>VLOOKUP(_xlfn.XLOOKUP(Driver_elast!C299,MIG_demproj!$Q$2:$Q$49,MIG_demproj!$P$2:$P$49)&amp;B299,MIG_demproj!$A$2:$H$9999,4,FALSE)</f>
        <v>GDPIND</v>
      </c>
      <c r="E299" s="2">
        <f>MAX(VLOOKUP(_xlfn.XLOOKUP(Driver_elast!C299,MIG_demproj!$Q$2:$Q$49,MIG_demproj!$P$2:$P$49)&amp;B299,MIG_demproj!$A$2:$H$9999,8,FALSE),0)+IFERROR(VLOOKUP(C299,$I$3:$J$25,2,FALSE),0)</f>
        <v>0.64557299999999995</v>
      </c>
    </row>
    <row r="300" spans="1:5" ht="14.25" x14ac:dyDescent="0.45">
      <c r="A300" s="1" t="str">
        <f t="shared" si="4"/>
        <v>NEUBrazil</v>
      </c>
      <c r="B300" t="str">
        <f>BYDem!B300</f>
        <v>Brazil</v>
      </c>
      <c r="C300" t="str">
        <f>BYDem!E300</f>
        <v>NEU</v>
      </c>
      <c r="D300" t="str">
        <f>VLOOKUP(_xlfn.XLOOKUP(Driver_elast!C300,MIG_demproj!$Q$2:$Q$49,MIG_demproj!$P$2:$P$49)&amp;B300,MIG_demproj!$A$2:$H$9999,4,FALSE)</f>
        <v>GDP</v>
      </c>
      <c r="E300" s="2">
        <f>MAX(VLOOKUP(_xlfn.XLOOKUP(Driver_elast!C300,MIG_demproj!$Q$2:$Q$49,MIG_demproj!$P$2:$P$49)&amp;B300,MIG_demproj!$A$2:$H$9999,8,FALSE),0)+IFERROR(VLOOKUP(C300,$I$3:$J$25,2,FALSE),0)</f>
        <v>0.96083300000000005</v>
      </c>
    </row>
    <row r="301" spans="1:5" ht="14.25" x14ac:dyDescent="0.45">
      <c r="A301" s="1" t="str">
        <f t="shared" si="4"/>
        <v>ONOBrazil</v>
      </c>
      <c r="B301" t="str">
        <f>BYDem!B301</f>
        <v>Brazil</v>
      </c>
      <c r="C301" t="str">
        <f>BYDem!E301</f>
        <v>ONO</v>
      </c>
      <c r="D301" t="str">
        <f>VLOOKUP(_xlfn.XLOOKUP(Driver_elast!C301,MIG_demproj!$Q$2:$Q$49,MIG_demproj!$P$2:$P$49)&amp;B301,MIG_demproj!$A$2:$H$9999,4,FALSE)</f>
        <v>GDPIND</v>
      </c>
      <c r="E301" s="2">
        <f>MAX(VLOOKUP(_xlfn.XLOOKUP(Driver_elast!C301,MIG_demproj!$Q$2:$Q$49,MIG_demproj!$P$2:$P$49)&amp;B301,MIG_demproj!$A$2:$H$9999,8,FALSE),0)+IFERROR(VLOOKUP(C301,$I$3:$J$25,2,FALSE),0)</f>
        <v>0.64557299999999995</v>
      </c>
    </row>
    <row r="302" spans="1:5" ht="14.25" x14ac:dyDescent="0.45">
      <c r="A302" s="1" t="str">
        <f t="shared" si="4"/>
        <v>RCKBrazil</v>
      </c>
      <c r="B302" t="str">
        <f>BYDem!B302</f>
        <v>Brazil</v>
      </c>
      <c r="C302" t="str">
        <f>BYDem!E302</f>
        <v>RCK</v>
      </c>
      <c r="D302" t="str">
        <f>VLOOKUP(_xlfn.XLOOKUP(Driver_elast!C302,MIG_demproj!$Q$2:$Q$49,MIG_demproj!$P$2:$P$49)&amp;B302,MIG_demproj!$A$2:$H$9999,4,FALSE)</f>
        <v>POP</v>
      </c>
      <c r="E302" s="2">
        <f>MAX(VLOOKUP(_xlfn.XLOOKUP(Driver_elast!C302,MIG_demproj!$Q$2:$Q$49,MIG_demproj!$P$2:$P$49)&amp;B302,MIG_demproj!$A$2:$H$9999,8,FALSE),0)+IFERROR(VLOOKUP(C302,$I$3:$J$25,2,FALSE),0)</f>
        <v>2.5464090000000001</v>
      </c>
    </row>
    <row r="303" spans="1:5" ht="14.25" x14ac:dyDescent="0.45">
      <c r="A303" s="1" t="str">
        <f t="shared" si="4"/>
        <v>REABrazil</v>
      </c>
      <c r="B303" t="str">
        <f>BYDem!B303</f>
        <v>Brazil</v>
      </c>
      <c r="C303" t="str">
        <f>BYDem!E303</f>
        <v>REA</v>
      </c>
      <c r="D303" t="str">
        <f>VLOOKUP(_xlfn.XLOOKUP(Driver_elast!C303,MIG_demproj!$Q$2:$Q$49,MIG_demproj!$P$2:$P$49)&amp;B303,MIG_demproj!$A$2:$H$9999,4,FALSE)</f>
        <v>GDP</v>
      </c>
      <c r="E303" s="2">
        <f>MAX(VLOOKUP(_xlfn.XLOOKUP(Driver_elast!C303,MIG_demproj!$Q$2:$Q$49,MIG_demproj!$P$2:$P$49)&amp;B303,MIG_demproj!$A$2:$H$9999,8,FALSE),0)+IFERROR(VLOOKUP(C303,$I$3:$J$25,2,FALSE),0)</f>
        <v>1.922553</v>
      </c>
    </row>
    <row r="304" spans="1:5" ht="14.25" x14ac:dyDescent="0.45">
      <c r="A304" s="1" t="str">
        <f t="shared" si="4"/>
        <v>RHWBrazil</v>
      </c>
      <c r="B304" t="str">
        <f>BYDem!B304</f>
        <v>Brazil</v>
      </c>
      <c r="C304" t="str">
        <f>BYDem!E304</f>
        <v>RHW</v>
      </c>
      <c r="D304" t="str">
        <f>VLOOKUP(_xlfn.XLOOKUP(Driver_elast!C304,MIG_demproj!$Q$2:$Q$49,MIG_demproj!$P$2:$P$49)&amp;B304,MIG_demproj!$A$2:$H$9999,4,FALSE)</f>
        <v>POP</v>
      </c>
      <c r="E304" s="2">
        <f>MAX(VLOOKUP(_xlfn.XLOOKUP(Driver_elast!C304,MIG_demproj!$Q$2:$Q$49,MIG_demproj!$P$2:$P$49)&amp;B304,MIG_demproj!$A$2:$H$9999,8,FALSE),0)+IFERROR(VLOOKUP(C304,$I$3:$J$25,2,FALSE),0)</f>
        <v>2.5464090000000001</v>
      </c>
    </row>
    <row r="305" spans="1:5" ht="14.25" x14ac:dyDescent="0.45">
      <c r="A305" s="1" t="str">
        <f t="shared" si="4"/>
        <v>RLIBrazil</v>
      </c>
      <c r="B305" t="str">
        <f>BYDem!B305</f>
        <v>Brazil</v>
      </c>
      <c r="C305" t="str">
        <f>BYDem!E305</f>
        <v>RLI</v>
      </c>
      <c r="D305" t="str">
        <f>VLOOKUP(_xlfn.XLOOKUP(Driver_elast!C305,MIG_demproj!$Q$2:$Q$49,MIG_demproj!$P$2:$P$49)&amp;B305,MIG_demproj!$A$2:$H$9999,4,FALSE)</f>
        <v>GDP</v>
      </c>
      <c r="E305" s="2">
        <f>MAX(VLOOKUP(_xlfn.XLOOKUP(Driver_elast!C305,MIG_demproj!$Q$2:$Q$49,MIG_demproj!$P$2:$P$49)&amp;B305,MIG_demproj!$A$2:$H$9999,8,FALSE),0)+IFERROR(VLOOKUP(C305,$I$3:$J$25,2,FALSE),0)</f>
        <v>1.422553</v>
      </c>
    </row>
    <row r="306" spans="1:5" ht="14.25" x14ac:dyDescent="0.45">
      <c r="A306" s="1" t="str">
        <f t="shared" si="4"/>
        <v>ROTBrazil</v>
      </c>
      <c r="B306" t="str">
        <f>BYDem!B306</f>
        <v>Brazil</v>
      </c>
      <c r="C306" t="str">
        <f>BYDem!E306</f>
        <v>ROT</v>
      </c>
      <c r="D306" t="str">
        <f>VLOOKUP(_xlfn.XLOOKUP(Driver_elast!C306,MIG_demproj!$Q$2:$Q$49,MIG_demproj!$P$2:$P$49)&amp;B306,MIG_demproj!$A$2:$H$9999,4,FALSE)</f>
        <v>POP</v>
      </c>
      <c r="E306" s="2">
        <f>MAX(VLOOKUP(_xlfn.XLOOKUP(Driver_elast!C306,MIG_demproj!$Q$2:$Q$49,MIG_demproj!$P$2:$P$49)&amp;B306,MIG_demproj!$A$2:$H$9999,8,FALSE),0)+IFERROR(VLOOKUP(C306,$I$3:$J$25,2,FALSE),0)</f>
        <v>2.5464090000000001</v>
      </c>
    </row>
    <row r="307" spans="1:5" ht="14.25" x14ac:dyDescent="0.45">
      <c r="A307" s="1" t="str">
        <f t="shared" si="4"/>
        <v>RRFBrazil</v>
      </c>
      <c r="B307" t="str">
        <f>BYDem!B307</f>
        <v>Brazil</v>
      </c>
      <c r="C307" t="str">
        <f>BYDem!E307</f>
        <v>RRF</v>
      </c>
      <c r="D307" t="str">
        <f>VLOOKUP(_xlfn.XLOOKUP(Driver_elast!C307,MIG_demproj!$Q$2:$Q$49,MIG_demproj!$P$2:$P$49)&amp;B307,MIG_demproj!$A$2:$H$9999,4,FALSE)</f>
        <v>GDP</v>
      </c>
      <c r="E307" s="2">
        <f>MAX(VLOOKUP(_xlfn.XLOOKUP(Driver_elast!C307,MIG_demproj!$Q$2:$Q$49,MIG_demproj!$P$2:$P$49)&amp;B307,MIG_demproj!$A$2:$H$9999,8,FALSE),0)+IFERROR(VLOOKUP(C307,$I$3:$J$25,2,FALSE),0)</f>
        <v>1.422553</v>
      </c>
    </row>
    <row r="308" spans="1:5" ht="14.25" x14ac:dyDescent="0.45">
      <c r="A308" s="1" t="str">
        <f t="shared" si="4"/>
        <v>RSCBrazil</v>
      </c>
      <c r="B308" t="str">
        <f>BYDem!B308</f>
        <v>Brazil</v>
      </c>
      <c r="C308" t="str">
        <f>BYDem!E308</f>
        <v>RSC</v>
      </c>
      <c r="D308" t="str">
        <f>VLOOKUP(_xlfn.XLOOKUP(Driver_elast!C308,MIG_demproj!$Q$2:$Q$49,MIG_demproj!$P$2:$P$49)&amp;B308,MIG_demproj!$A$2:$H$9999,4,FALSE)</f>
        <v>GDP</v>
      </c>
      <c r="E308" s="2">
        <f>MAX(VLOOKUP(_xlfn.XLOOKUP(Driver_elast!C308,MIG_demproj!$Q$2:$Q$49,MIG_demproj!$P$2:$P$49)&amp;B308,MIG_demproj!$A$2:$H$9999,8,FALSE),0)+IFERROR(VLOOKUP(C308,$I$3:$J$25,2,FALSE),0)</f>
        <v>1.922553</v>
      </c>
    </row>
    <row r="309" spans="1:5" ht="14.25" x14ac:dyDescent="0.45">
      <c r="A309" s="1" t="str">
        <f t="shared" si="4"/>
        <v>RSHBrazil</v>
      </c>
      <c r="B309" t="str">
        <f>BYDem!B309</f>
        <v>Brazil</v>
      </c>
      <c r="C309" t="str">
        <f>BYDem!E309</f>
        <v>RSH</v>
      </c>
      <c r="D309" t="str">
        <f>VLOOKUP(_xlfn.XLOOKUP(Driver_elast!C309,MIG_demproj!$Q$2:$Q$49,MIG_demproj!$P$2:$P$49)&amp;B309,MIG_demproj!$A$2:$H$9999,4,FALSE)</f>
        <v>POP</v>
      </c>
      <c r="E309" s="2">
        <f>MAX(VLOOKUP(_xlfn.XLOOKUP(Driver_elast!C309,MIG_demproj!$Q$2:$Q$49,MIG_demproj!$P$2:$P$49)&amp;B309,MIG_demproj!$A$2:$H$9999,8,FALSE),0)+IFERROR(VLOOKUP(C309,$I$3:$J$25,2,FALSE),0)</f>
        <v>2.5464090000000001</v>
      </c>
    </row>
    <row r="310" spans="1:5" ht="14.25" x14ac:dyDescent="0.45">
      <c r="A310" s="1" t="str">
        <f t="shared" si="4"/>
        <v>TADBrazil</v>
      </c>
      <c r="B310" t="str">
        <f>BYDem!B310</f>
        <v>Brazil</v>
      </c>
      <c r="C310" t="str">
        <f>BYDem!E310</f>
        <v>TAD</v>
      </c>
      <c r="D310" t="str">
        <f>VLOOKUP(_xlfn.XLOOKUP(Driver_elast!C310,MIG_demproj!$Q$2:$Q$49,MIG_demproj!$P$2:$P$49)&amp;B310,MIG_demproj!$A$2:$H$9999,4,FALSE)</f>
        <v>GDP</v>
      </c>
      <c r="E310" s="2">
        <f>MAX(VLOOKUP(_xlfn.XLOOKUP(Driver_elast!C310,MIG_demproj!$Q$2:$Q$49,MIG_demproj!$P$2:$P$49)&amp;B310,MIG_demproj!$A$2:$H$9999,8,FALSE),0)+IFERROR(VLOOKUP(C310,$I$3:$J$25,2,FALSE),0)</f>
        <v>0.75036700000000001</v>
      </c>
    </row>
    <row r="311" spans="1:5" ht="14.25" x14ac:dyDescent="0.45">
      <c r="A311" s="1" t="str">
        <f t="shared" si="4"/>
        <v>TAIBrazil</v>
      </c>
      <c r="B311" t="str">
        <f>BYDem!B311</f>
        <v>Brazil</v>
      </c>
      <c r="C311" t="str">
        <f>BYDem!E311</f>
        <v>TAI</v>
      </c>
      <c r="D311" t="str">
        <f>VLOOKUP(_xlfn.XLOOKUP(Driver_elast!C311,MIG_demproj!$Q$2:$Q$49,MIG_demproj!$P$2:$P$49)&amp;B311,MIG_demproj!$A$2:$H$9999,4,FALSE)</f>
        <v>GDP</v>
      </c>
      <c r="E311" s="2">
        <f>MAX(VLOOKUP(_xlfn.XLOOKUP(Driver_elast!C311,MIG_demproj!$Q$2:$Q$49,MIG_demproj!$P$2:$P$49)&amp;B311,MIG_demproj!$A$2:$H$9999,8,FALSE),0)+IFERROR(VLOOKUP(C311,$I$3:$J$25,2,FALSE),0)</f>
        <v>2.663373</v>
      </c>
    </row>
    <row r="312" spans="1:5" ht="14.25" x14ac:dyDescent="0.45">
      <c r="A312" s="1" t="str">
        <f t="shared" si="4"/>
        <v>TTFBrazil</v>
      </c>
      <c r="B312" t="str">
        <f>BYDem!B312</f>
        <v>Brazil</v>
      </c>
      <c r="C312" t="str">
        <f>BYDem!E312</f>
        <v>TTF</v>
      </c>
      <c r="D312" t="str">
        <f>VLOOKUP(_xlfn.XLOOKUP(Driver_elast!C312,MIG_demproj!$Q$2:$Q$49,MIG_demproj!$P$2:$P$49)&amp;B312,MIG_demproj!$A$2:$H$9999,4,FALSE)</f>
        <v>GDPSER</v>
      </c>
      <c r="E312" s="2">
        <f>MAX(VLOOKUP(_xlfn.XLOOKUP(Driver_elast!C312,MIG_demproj!$Q$2:$Q$49,MIG_demproj!$P$2:$P$49)&amp;B312,MIG_demproj!$A$2:$H$9999,8,FALSE),0)+IFERROR(VLOOKUP(C312,$I$3:$J$25,2,FALSE),0)</f>
        <v>1.2277640000000001</v>
      </c>
    </row>
    <row r="313" spans="1:5" ht="14.25" x14ac:dyDescent="0.45">
      <c r="A313" s="1" t="str">
        <f t="shared" si="4"/>
        <v>TTPBrazil</v>
      </c>
      <c r="B313" t="str">
        <f>BYDem!B313</f>
        <v>Brazil</v>
      </c>
      <c r="C313" t="str">
        <f>BYDem!E313</f>
        <v>TTP</v>
      </c>
      <c r="D313" t="str">
        <f>VLOOKUP(_xlfn.XLOOKUP(Driver_elast!C313,MIG_demproj!$Q$2:$Q$49,MIG_demproj!$P$2:$P$49)&amp;B313,MIG_demproj!$A$2:$H$9999,4,FALSE)</f>
        <v>GDPSER</v>
      </c>
      <c r="E313" s="2">
        <f>MAX(VLOOKUP(_xlfn.XLOOKUP(Driver_elast!C313,MIG_demproj!$Q$2:$Q$49,MIG_demproj!$P$2:$P$49)&amp;B313,MIG_demproj!$A$2:$H$9999,8,FALSE),0)+IFERROR(VLOOKUP(C313,$I$3:$J$25,2,FALSE),0)</f>
        <v>1.2277640000000001</v>
      </c>
    </row>
    <row r="314" spans="1:5" ht="14.25" x14ac:dyDescent="0.45">
      <c r="A314" s="1" t="str">
        <f t="shared" si="4"/>
        <v>TWDBrazil</v>
      </c>
      <c r="B314" t="str">
        <f>BYDem!B314</f>
        <v>Brazil</v>
      </c>
      <c r="C314" t="str">
        <f>BYDem!E314</f>
        <v>TWD</v>
      </c>
      <c r="D314" t="str">
        <f>VLOOKUP(_xlfn.XLOOKUP(Driver_elast!C314,MIG_demproj!$Q$2:$Q$49,MIG_demproj!$P$2:$P$49)&amp;B314,MIG_demproj!$A$2:$H$9999,4,FALSE)</f>
        <v>GDPSER</v>
      </c>
      <c r="E314" s="2">
        <f>MAX(VLOOKUP(_xlfn.XLOOKUP(Driver_elast!C314,MIG_demproj!$Q$2:$Q$49,MIG_demproj!$P$2:$P$49)&amp;B314,MIG_demproj!$A$2:$H$9999,8,FALSE),0)+IFERROR(VLOOKUP(C314,$I$3:$J$25,2,FALSE),0)</f>
        <v>0.79090300000000002</v>
      </c>
    </row>
    <row r="315" spans="1:5" ht="14.25" x14ac:dyDescent="0.45">
      <c r="A315" s="1" t="str">
        <f t="shared" si="4"/>
        <v>TWIBrazil</v>
      </c>
      <c r="B315" t="str">
        <f>BYDem!B315</f>
        <v>Brazil</v>
      </c>
      <c r="C315" t="str">
        <f>BYDem!E315</f>
        <v>TWI</v>
      </c>
      <c r="D315" t="str">
        <f>VLOOKUP(_xlfn.XLOOKUP(Driver_elast!C315,MIG_demproj!$Q$2:$Q$49,MIG_demproj!$P$2:$P$49)&amp;B315,MIG_demproj!$A$2:$H$9999,4,FALSE)</f>
        <v>GDPSER</v>
      </c>
      <c r="E315" s="2">
        <f>MAX(VLOOKUP(_xlfn.XLOOKUP(Driver_elast!C315,MIG_demproj!$Q$2:$Q$49,MIG_demproj!$P$2:$P$49)&amp;B315,MIG_demproj!$A$2:$H$9999,8,FALSE),0)+IFERROR(VLOOKUP(C315,$I$3:$J$25,2,FALSE),0)</f>
        <v>0.43310100000000001</v>
      </c>
    </row>
    <row r="316" spans="1:5" ht="14.25" x14ac:dyDescent="0.45">
      <c r="A316" s="1" t="str">
        <f t="shared" si="4"/>
        <v>Trd_2wBrazil</v>
      </c>
      <c r="B316" t="str">
        <f>BYDem!B316</f>
        <v>Brazil</v>
      </c>
      <c r="C316" t="str">
        <f>BYDem!E316</f>
        <v>Trd_2w</v>
      </c>
      <c r="D316" t="str">
        <f>VLOOKUP(_xlfn.XLOOKUP(Driver_elast!C316,MIG_demproj!$Q$2:$Q$49,MIG_demproj!$P$2:$P$49)&amp;B316,MIG_demproj!$A$2:$H$9999,4,FALSE)</f>
        <v>GDP</v>
      </c>
      <c r="E316" s="2">
        <f>MAX(VLOOKUP(_xlfn.XLOOKUP(Driver_elast!C316,MIG_demproj!$Q$2:$Q$49,MIG_demproj!$P$2:$P$49)&amp;B316,MIG_demproj!$A$2:$H$9999,8,FALSE),0)+IFERROR(VLOOKUP(C316,$I$3:$J$25,2,FALSE),0)</f>
        <v>1.460833</v>
      </c>
    </row>
    <row r="317" spans="1:5" ht="14.25" x14ac:dyDescent="0.45">
      <c r="A317" s="1" t="str">
        <f t="shared" si="4"/>
        <v>Trd_3wBrazil</v>
      </c>
      <c r="B317" t="str">
        <f>BYDem!B317</f>
        <v>Brazil</v>
      </c>
      <c r="C317" t="str">
        <f>BYDem!E317</f>
        <v>Trd_3w</v>
      </c>
      <c r="D317" t="str">
        <f>VLOOKUP(_xlfn.XLOOKUP(Driver_elast!C317,MIG_demproj!$Q$2:$Q$49,MIG_demproj!$P$2:$P$49)&amp;B317,MIG_demproj!$A$2:$H$9999,4,FALSE)</f>
        <v>GDP</v>
      </c>
      <c r="E317" s="2">
        <f>MAX(VLOOKUP(_xlfn.XLOOKUP(Driver_elast!C317,MIG_demproj!$Q$2:$Q$49,MIG_demproj!$P$2:$P$49)&amp;B317,MIG_demproj!$A$2:$H$9999,8,FALSE),0)+IFERROR(VLOOKUP(C317,$I$3:$J$25,2,FALSE),0)</f>
        <v>1.460833</v>
      </c>
    </row>
    <row r="318" spans="1:5" ht="14.25" x14ac:dyDescent="0.45">
      <c r="A318" s="1" t="str">
        <f t="shared" si="4"/>
        <v>Trd_BusBrazil</v>
      </c>
      <c r="B318" t="str">
        <f>BYDem!B318</f>
        <v>Brazil</v>
      </c>
      <c r="C318" t="str">
        <f>BYDem!E318</f>
        <v>Trd_Bus</v>
      </c>
      <c r="D318" t="str">
        <f>VLOOKUP(_xlfn.XLOOKUP(Driver_elast!C318,MIG_demproj!$Q$2:$Q$49,MIG_demproj!$P$2:$P$49)&amp;B318,MIG_demproj!$A$2:$H$9999,4,FALSE)</f>
        <v>GDP</v>
      </c>
      <c r="E318" s="2">
        <f>MAX(VLOOKUP(_xlfn.XLOOKUP(Driver_elast!C318,MIG_demproj!$Q$2:$Q$49,MIG_demproj!$P$2:$P$49)&amp;B318,MIG_demproj!$A$2:$H$9999,8,FALSE),0)+IFERROR(VLOOKUP(C318,$I$3:$J$25,2,FALSE),0)</f>
        <v>1.460833</v>
      </c>
    </row>
    <row r="319" spans="1:5" ht="14.25" x14ac:dyDescent="0.45">
      <c r="A319" s="1" t="str">
        <f t="shared" si="4"/>
        <v>Trd_CarBrazil</v>
      </c>
      <c r="B319" t="str">
        <f>BYDem!B319</f>
        <v>Brazil</v>
      </c>
      <c r="C319" t="str">
        <f>BYDem!E319</f>
        <v>Trd_Car</v>
      </c>
      <c r="D319" t="str">
        <f>VLOOKUP(_xlfn.XLOOKUP(Driver_elast!C319,MIG_demproj!$Q$2:$Q$49,MIG_demproj!$P$2:$P$49)&amp;B319,MIG_demproj!$A$2:$H$9999,4,FALSE)</f>
        <v>GDP</v>
      </c>
      <c r="E319" s="2">
        <f>MAX(VLOOKUP(_xlfn.XLOOKUP(Driver_elast!C319,MIG_demproj!$Q$2:$Q$49,MIG_demproj!$P$2:$P$49)&amp;B319,MIG_demproj!$A$2:$H$9999,8,FALSE),0)+IFERROR(VLOOKUP(C319,$I$3:$J$25,2,FALSE),0)</f>
        <v>1.460833</v>
      </c>
    </row>
    <row r="320" spans="1:5" ht="14.25" x14ac:dyDescent="0.45">
      <c r="A320" s="1" t="str">
        <f t="shared" si="4"/>
        <v>Trd_HdtBrazil</v>
      </c>
      <c r="B320" t="str">
        <f>BYDem!B320</f>
        <v>Brazil</v>
      </c>
      <c r="C320" t="str">
        <f>BYDem!E320</f>
        <v>Trd_Hdt</v>
      </c>
      <c r="D320" t="str">
        <f>VLOOKUP(_xlfn.XLOOKUP(Driver_elast!C320,MIG_demproj!$Q$2:$Q$49,MIG_demproj!$P$2:$P$49)&amp;B320,MIG_demproj!$A$2:$H$9999,4,FALSE)</f>
        <v>GDP</v>
      </c>
      <c r="E320" s="2">
        <f>MAX(VLOOKUP(_xlfn.XLOOKUP(Driver_elast!C320,MIG_demproj!$Q$2:$Q$49,MIG_demproj!$P$2:$P$49)&amp;B320,MIG_demproj!$A$2:$H$9999,8,FALSE),0)+IFERROR(VLOOKUP(C320,$I$3:$J$25,2,FALSE),0)</f>
        <v>1.460833</v>
      </c>
    </row>
    <row r="321" spans="1:5" ht="14.25" x14ac:dyDescent="0.45">
      <c r="A321" s="1" t="str">
        <f t="shared" si="4"/>
        <v>Trd_LcvBrazil</v>
      </c>
      <c r="B321" t="str">
        <f>BYDem!B321</f>
        <v>Brazil</v>
      </c>
      <c r="C321" t="str">
        <f>BYDem!E321</f>
        <v>Trd_Lcv</v>
      </c>
      <c r="D321" t="str">
        <f>VLOOKUP(_xlfn.XLOOKUP(Driver_elast!C321,MIG_demproj!$Q$2:$Q$49,MIG_demproj!$P$2:$P$49)&amp;B321,MIG_demproj!$A$2:$H$9999,4,FALSE)</f>
        <v>GDP</v>
      </c>
      <c r="E321" s="2">
        <f>MAX(VLOOKUP(_xlfn.XLOOKUP(Driver_elast!C321,MIG_demproj!$Q$2:$Q$49,MIG_demproj!$P$2:$P$49)&amp;B321,MIG_demproj!$A$2:$H$9999,8,FALSE),0)+IFERROR(VLOOKUP(C321,$I$3:$J$25,2,FALSE),0)</f>
        <v>1.460833</v>
      </c>
    </row>
    <row r="322" spans="1:5" ht="14.25" x14ac:dyDescent="0.45">
      <c r="A322" s="1" t="str">
        <f t="shared" si="4"/>
        <v>AGRCanada</v>
      </c>
      <c r="B322" t="str">
        <f>BYDem!B322</f>
        <v>Canada</v>
      </c>
      <c r="C322" t="str">
        <f>BYDem!E322</f>
        <v>AGR</v>
      </c>
      <c r="D322" t="str">
        <f>VLOOKUP(_xlfn.XLOOKUP(Driver_elast!C322,MIG_demproj!$Q$2:$Q$49,MIG_demproj!$P$2:$P$49)&amp;B322,MIG_demproj!$A$2:$H$9999,4,FALSE)</f>
        <v>POP</v>
      </c>
      <c r="E322" s="2">
        <f>MAX(VLOOKUP(_xlfn.XLOOKUP(Driver_elast!C322,MIG_demproj!$Q$2:$Q$49,MIG_demproj!$P$2:$P$49)&amp;B322,MIG_demproj!$A$2:$H$9999,8,FALSE),0)+IFERROR(VLOOKUP(C322,$I$3:$J$25,2,FALSE),0)</f>
        <v>1.454297</v>
      </c>
    </row>
    <row r="323" spans="1:5" ht="14.25" x14ac:dyDescent="0.45">
      <c r="A323" s="1" t="str">
        <f t="shared" ref="A323:A386" si="5">C323&amp;B323</f>
        <v>CCKCanada</v>
      </c>
      <c r="B323" t="str">
        <f>BYDem!B323</f>
        <v>Canada</v>
      </c>
      <c r="C323" t="str">
        <f>BYDem!E323</f>
        <v>CCK</v>
      </c>
      <c r="D323" t="str">
        <f>VLOOKUP(_xlfn.XLOOKUP(Driver_elast!C323,MIG_demproj!$Q$2:$Q$49,MIG_demproj!$P$2:$P$49)&amp;B323,MIG_demproj!$A$2:$H$9999,4,FALSE)</f>
        <v>GDP</v>
      </c>
      <c r="E323" s="2">
        <f>MAX(VLOOKUP(_xlfn.XLOOKUP(Driver_elast!C323,MIG_demproj!$Q$2:$Q$49,MIG_demproj!$P$2:$P$49)&amp;B323,MIG_demproj!$A$2:$H$9999,8,FALSE),0)+IFERROR(VLOOKUP(C323,$I$3:$J$25,2,FALSE),0)</f>
        <v>1.0271920000000001</v>
      </c>
    </row>
    <row r="324" spans="1:5" ht="14.25" x14ac:dyDescent="0.45">
      <c r="A324" s="1" t="str">
        <f t="shared" si="5"/>
        <v>CHWCanada</v>
      </c>
      <c r="B324" t="str">
        <f>BYDem!B324</f>
        <v>Canada</v>
      </c>
      <c r="C324" t="str">
        <f>BYDem!E324</f>
        <v>CHW</v>
      </c>
      <c r="D324" t="str">
        <f>VLOOKUP(_xlfn.XLOOKUP(Driver_elast!C324,MIG_demproj!$Q$2:$Q$49,MIG_demproj!$P$2:$P$49)&amp;B324,MIG_demproj!$A$2:$H$9999,4,FALSE)</f>
        <v>GDP</v>
      </c>
      <c r="E324" s="2">
        <f>MAX(VLOOKUP(_xlfn.XLOOKUP(Driver_elast!C324,MIG_demproj!$Q$2:$Q$49,MIG_demproj!$P$2:$P$49)&amp;B324,MIG_demproj!$A$2:$H$9999,8,FALSE),0)+IFERROR(VLOOKUP(C324,$I$3:$J$25,2,FALSE),0)</f>
        <v>1.0271920000000001</v>
      </c>
    </row>
    <row r="325" spans="1:5" ht="14.25" x14ac:dyDescent="0.45">
      <c r="A325" s="1" t="str">
        <f t="shared" si="5"/>
        <v>CLACanada</v>
      </c>
      <c r="B325" t="str">
        <f>BYDem!B325</f>
        <v>Canada</v>
      </c>
      <c r="C325" t="str">
        <f>BYDem!E325</f>
        <v>CLA</v>
      </c>
      <c r="D325" t="str">
        <f>VLOOKUP(_xlfn.XLOOKUP(Driver_elast!C325,MIG_demproj!$Q$2:$Q$49,MIG_demproj!$P$2:$P$49)&amp;B325,MIG_demproj!$A$2:$H$9999,4,FALSE)</f>
        <v>GDPSER</v>
      </c>
      <c r="E325" s="2">
        <f>MAX(VLOOKUP(_xlfn.XLOOKUP(Driver_elast!C325,MIG_demproj!$Q$2:$Q$49,MIG_demproj!$P$2:$P$49)&amp;B325,MIG_demproj!$A$2:$H$9999,8,FALSE),0)+IFERROR(VLOOKUP(C325,$I$3:$J$25,2,FALSE),0)</f>
        <v>0.78586699999999998</v>
      </c>
    </row>
    <row r="326" spans="1:5" ht="14.25" x14ac:dyDescent="0.45">
      <c r="A326" s="1" t="str">
        <f t="shared" si="5"/>
        <v>COECanada</v>
      </c>
      <c r="B326" t="str">
        <f>BYDem!B326</f>
        <v>Canada</v>
      </c>
      <c r="C326" t="str">
        <f>BYDem!E326</f>
        <v>COE</v>
      </c>
      <c r="D326" t="str">
        <f>VLOOKUP(_xlfn.XLOOKUP(Driver_elast!C326,MIG_demproj!$Q$2:$Q$49,MIG_demproj!$P$2:$P$49)&amp;B326,MIG_demproj!$A$2:$H$9999,4,FALSE)</f>
        <v>GDPSER</v>
      </c>
      <c r="E326" s="2">
        <f>MAX(VLOOKUP(_xlfn.XLOOKUP(Driver_elast!C326,MIG_demproj!$Q$2:$Q$49,MIG_demproj!$P$2:$P$49)&amp;B326,MIG_demproj!$A$2:$H$9999,8,FALSE),0)+IFERROR(VLOOKUP(C326,$I$3:$J$25,2,FALSE),0)</f>
        <v>1.7858670000000001</v>
      </c>
    </row>
    <row r="327" spans="1:5" ht="14.25" x14ac:dyDescent="0.45">
      <c r="A327" s="1" t="str">
        <f t="shared" si="5"/>
        <v>COTCanada</v>
      </c>
      <c r="B327" t="str">
        <f>BYDem!B327</f>
        <v>Canada</v>
      </c>
      <c r="C327" t="str">
        <f>BYDem!E327</f>
        <v>COT</v>
      </c>
      <c r="D327" t="str">
        <f>VLOOKUP(_xlfn.XLOOKUP(Driver_elast!C327,MIG_demproj!$Q$2:$Q$49,MIG_demproj!$P$2:$P$49)&amp;B327,MIG_demproj!$A$2:$H$9999,4,FALSE)</f>
        <v>GDP</v>
      </c>
      <c r="E327" s="2">
        <f>MAX(VLOOKUP(_xlfn.XLOOKUP(Driver_elast!C327,MIG_demproj!$Q$2:$Q$49,MIG_demproj!$P$2:$P$49)&amp;B327,MIG_demproj!$A$2:$H$9999,8,FALSE),0)+IFERROR(VLOOKUP(C327,$I$3:$J$25,2,FALSE),0)</f>
        <v>1.0271920000000001</v>
      </c>
    </row>
    <row r="328" spans="1:5" ht="14.25" x14ac:dyDescent="0.45">
      <c r="A328" s="1" t="str">
        <f t="shared" si="5"/>
        <v>CRFCanada</v>
      </c>
      <c r="B328" t="str">
        <f>BYDem!B328</f>
        <v>Canada</v>
      </c>
      <c r="C328" t="str">
        <f>BYDem!E328</f>
        <v>CRF</v>
      </c>
      <c r="D328" t="str">
        <f>VLOOKUP(_xlfn.XLOOKUP(Driver_elast!C328,MIG_demproj!$Q$2:$Q$49,MIG_demproj!$P$2:$P$49)&amp;B328,MIG_demproj!$A$2:$H$9999,4,FALSE)</f>
        <v>GDPSER</v>
      </c>
      <c r="E328" s="2">
        <f>MAX(VLOOKUP(_xlfn.XLOOKUP(Driver_elast!C328,MIG_demproj!$Q$2:$Q$49,MIG_demproj!$P$2:$P$49)&amp;B328,MIG_demproj!$A$2:$H$9999,8,FALSE),0)+IFERROR(VLOOKUP(C328,$I$3:$J$25,2,FALSE),0)</f>
        <v>0.78586699999999998</v>
      </c>
    </row>
    <row r="329" spans="1:5" ht="14.25" x14ac:dyDescent="0.45">
      <c r="A329" s="1" t="str">
        <f t="shared" si="5"/>
        <v>CSCCanada</v>
      </c>
      <c r="B329" t="str">
        <f>BYDem!B329</f>
        <v>Canada</v>
      </c>
      <c r="C329" t="str">
        <f>BYDem!E329</f>
        <v>CSC</v>
      </c>
      <c r="D329" t="str">
        <f>VLOOKUP(_xlfn.XLOOKUP(Driver_elast!C329,MIG_demproj!$Q$2:$Q$49,MIG_demproj!$P$2:$P$49)&amp;B329,MIG_demproj!$A$2:$H$9999,4,FALSE)</f>
        <v>GDPSER</v>
      </c>
      <c r="E329" s="2">
        <f>MAX(VLOOKUP(_xlfn.XLOOKUP(Driver_elast!C329,MIG_demproj!$Q$2:$Q$49,MIG_demproj!$P$2:$P$49)&amp;B329,MIG_demproj!$A$2:$H$9999,8,FALSE),0)+IFERROR(VLOOKUP(C329,$I$3:$J$25,2,FALSE),0)</f>
        <v>1.7858670000000001</v>
      </c>
    </row>
    <row r="330" spans="1:5" ht="14.25" x14ac:dyDescent="0.45">
      <c r="A330" s="1" t="str">
        <f t="shared" si="5"/>
        <v>CSHCanada</v>
      </c>
      <c r="B330" t="str">
        <f>BYDem!B330</f>
        <v>Canada</v>
      </c>
      <c r="C330" t="str">
        <f>BYDem!E330</f>
        <v>CSH</v>
      </c>
      <c r="D330" t="str">
        <f>VLOOKUP(_xlfn.XLOOKUP(Driver_elast!C330,MIG_demproj!$Q$2:$Q$49,MIG_demproj!$P$2:$P$49)&amp;B330,MIG_demproj!$A$2:$H$9999,4,FALSE)</f>
        <v>GDP</v>
      </c>
      <c r="E330" s="2">
        <f>MAX(VLOOKUP(_xlfn.XLOOKUP(Driver_elast!C330,MIG_demproj!$Q$2:$Q$49,MIG_demproj!$P$2:$P$49)&amp;B330,MIG_demproj!$A$2:$H$9999,8,FALSE),0)+IFERROR(VLOOKUP(C330,$I$3:$J$25,2,FALSE),0)</f>
        <v>1.0271920000000001</v>
      </c>
    </row>
    <row r="331" spans="1:5" ht="14.25" x14ac:dyDescent="0.45">
      <c r="A331" s="1" t="str">
        <f t="shared" si="5"/>
        <v>ICHCanada</v>
      </c>
      <c r="B331" t="str">
        <f>BYDem!B331</f>
        <v>Canada</v>
      </c>
      <c r="C331" t="str">
        <f>BYDem!E331</f>
        <v>ICH</v>
      </c>
      <c r="D331" t="str">
        <f>VLOOKUP(_xlfn.XLOOKUP(Driver_elast!C331,MIG_demproj!$Q$2:$Q$49,MIG_demproj!$P$2:$P$49)&amp;B331,MIG_demproj!$A$2:$H$9999,4,FALSE)</f>
        <v>GDP</v>
      </c>
      <c r="E331" s="2">
        <f>MAX(VLOOKUP(_xlfn.XLOOKUP(Driver_elast!C331,MIG_demproj!$Q$2:$Q$49,MIG_demproj!$P$2:$P$49)&amp;B331,MIG_demproj!$A$2:$H$9999,8,FALSE),0)+IFERROR(VLOOKUP(C331,$I$3:$J$25,2,FALSE),0)</f>
        <v>0.54378899999999997</v>
      </c>
    </row>
    <row r="332" spans="1:5" ht="14.25" x14ac:dyDescent="0.45">
      <c r="A332" s="1" t="str">
        <f t="shared" si="5"/>
        <v>ICH_FeedstockCanada</v>
      </c>
      <c r="B332" t="str">
        <f>BYDem!B332</f>
        <v>Canada</v>
      </c>
      <c r="C332" t="str">
        <f>BYDem!E332</f>
        <v>ICH_Feedstock</v>
      </c>
      <c r="D332" t="str">
        <f>VLOOKUP(_xlfn.XLOOKUP(Driver_elast!C332,MIG_demproj!$Q$2:$Q$49,MIG_demproj!$P$2:$P$49)&amp;B332,MIG_demproj!$A$2:$H$9999,4,FALSE)</f>
        <v>GDP</v>
      </c>
      <c r="E332" s="2">
        <f>MAX(VLOOKUP(_xlfn.XLOOKUP(Driver_elast!C332,MIG_demproj!$Q$2:$Q$49,MIG_demproj!$P$2:$P$49)&amp;B332,MIG_demproj!$A$2:$H$9999,8,FALSE),0)+IFERROR(VLOOKUP(C332,$I$3:$J$25,2,FALSE),0)</f>
        <v>0.54378899999999997</v>
      </c>
    </row>
    <row r="333" spans="1:5" ht="14.25" x14ac:dyDescent="0.45">
      <c r="A333" s="1" t="str">
        <f t="shared" si="5"/>
        <v>IFPCanada</v>
      </c>
      <c r="B333" t="str">
        <f>BYDem!B333</f>
        <v>Canada</v>
      </c>
      <c r="C333" t="str">
        <f>BYDem!E333</f>
        <v>IFP</v>
      </c>
      <c r="D333" t="str">
        <f>VLOOKUP(_xlfn.XLOOKUP(Driver_elast!C333,MIG_demproj!$Q$2:$Q$49,MIG_demproj!$P$2:$P$49)&amp;B333,MIG_demproj!$A$2:$H$9999,4,FALSE)</f>
        <v>GDP</v>
      </c>
      <c r="E333" s="2">
        <f>MAX(VLOOKUP(_xlfn.XLOOKUP(Driver_elast!C333,MIG_demproj!$Q$2:$Q$49,MIG_demproj!$P$2:$P$49)&amp;B333,MIG_demproj!$A$2:$H$9999,8,FALSE),0)+IFERROR(VLOOKUP(C333,$I$3:$J$25,2,FALSE),0)</f>
        <v>0.37103199999999997</v>
      </c>
    </row>
    <row r="334" spans="1:5" ht="14.25" x14ac:dyDescent="0.45">
      <c r="A334" s="1" t="str">
        <f t="shared" si="5"/>
        <v>ILPCanada</v>
      </c>
      <c r="B334" t="str">
        <f>BYDem!B334</f>
        <v>Canada</v>
      </c>
      <c r="C334" t="str">
        <f>BYDem!E334</f>
        <v>ILP</v>
      </c>
      <c r="D334" t="str">
        <f>VLOOKUP(_xlfn.XLOOKUP(Driver_elast!C334,MIG_demproj!$Q$2:$Q$49,MIG_demproj!$P$2:$P$49)&amp;B334,MIG_demproj!$A$2:$H$9999,4,FALSE)</f>
        <v>GDP</v>
      </c>
      <c r="E334" s="2">
        <f>MAX(VLOOKUP(_xlfn.XLOOKUP(Driver_elast!C334,MIG_demproj!$Q$2:$Q$49,MIG_demproj!$P$2:$P$49)&amp;B334,MIG_demproj!$A$2:$H$9999,8,FALSE),0)+IFERROR(VLOOKUP(C334,$I$3:$J$25,2,FALSE),0)</f>
        <v>0</v>
      </c>
    </row>
    <row r="335" spans="1:5" ht="14.25" x14ac:dyDescent="0.45">
      <c r="A335" s="1" t="str">
        <f t="shared" si="5"/>
        <v>IMCCanada</v>
      </c>
      <c r="B335" t="str">
        <f>BYDem!B335</f>
        <v>Canada</v>
      </c>
      <c r="C335" t="str">
        <f>BYDem!E335</f>
        <v>IMC</v>
      </c>
      <c r="D335" t="str">
        <f>VLOOKUP(_xlfn.XLOOKUP(Driver_elast!C335,MIG_demproj!$Q$2:$Q$49,MIG_demproj!$P$2:$P$49)&amp;B335,MIG_demproj!$A$2:$H$9999,4,FALSE)</f>
        <v>GDP</v>
      </c>
      <c r="E335" s="2">
        <f>MAX(VLOOKUP(_xlfn.XLOOKUP(Driver_elast!C335,MIG_demproj!$Q$2:$Q$49,MIG_demproj!$P$2:$P$49)&amp;B335,MIG_demproj!$A$2:$H$9999,8,FALSE),0)+IFERROR(VLOOKUP(C335,$I$3:$J$25,2,FALSE),0)</f>
        <v>0.37103199999999997</v>
      </c>
    </row>
    <row r="336" spans="1:5" ht="14.25" x14ac:dyDescent="0.45">
      <c r="A336" s="1" t="str">
        <f t="shared" si="5"/>
        <v>INFCanada</v>
      </c>
      <c r="B336" t="str">
        <f>BYDem!B336</f>
        <v>Canada</v>
      </c>
      <c r="C336" t="str">
        <f>BYDem!E336</f>
        <v>INF</v>
      </c>
      <c r="D336" t="str">
        <f>VLOOKUP(_xlfn.XLOOKUP(Driver_elast!C336,MIG_demproj!$Q$2:$Q$49,MIG_demproj!$P$2:$P$49)&amp;B336,MIG_demproj!$A$2:$H$9999,4,FALSE)</f>
        <v>GDP</v>
      </c>
      <c r="E336" s="2">
        <f>MAX(VLOOKUP(_xlfn.XLOOKUP(Driver_elast!C336,MIG_demproj!$Q$2:$Q$49,MIG_demproj!$P$2:$P$49)&amp;B336,MIG_demproj!$A$2:$H$9999,8,FALSE),0)+IFERROR(VLOOKUP(C336,$I$3:$J$25,2,FALSE),0)</f>
        <v>0.98656100000000002</v>
      </c>
    </row>
    <row r="337" spans="1:5" ht="14.25" x14ac:dyDescent="0.45">
      <c r="A337" s="1" t="str">
        <f t="shared" si="5"/>
        <v>INMCanada</v>
      </c>
      <c r="B337" t="str">
        <f>BYDem!B337</f>
        <v>Canada</v>
      </c>
      <c r="C337" t="str">
        <f>BYDem!E337</f>
        <v>INM</v>
      </c>
      <c r="D337" t="str">
        <f>VLOOKUP(_xlfn.XLOOKUP(Driver_elast!C337,MIG_demproj!$Q$2:$Q$49,MIG_demproj!$P$2:$P$49)&amp;B337,MIG_demproj!$A$2:$H$9999,4,FALSE)</f>
        <v>GDPIND</v>
      </c>
      <c r="E337" s="2">
        <f>MAX(VLOOKUP(_xlfn.XLOOKUP(Driver_elast!C337,MIG_demproj!$Q$2:$Q$49,MIG_demproj!$P$2:$P$49)&amp;B337,MIG_demproj!$A$2:$H$9999,8,FALSE),0)+IFERROR(VLOOKUP(C337,$I$3:$J$25,2,FALSE),0)</f>
        <v>0.51703699999999997</v>
      </c>
    </row>
    <row r="338" spans="1:5" ht="14.25" x14ac:dyDescent="0.45">
      <c r="A338" s="1" t="str">
        <f t="shared" si="5"/>
        <v>IOICanada</v>
      </c>
      <c r="B338" t="str">
        <f>BYDem!B338</f>
        <v>Canada</v>
      </c>
      <c r="C338" t="str">
        <f>BYDem!E338</f>
        <v>IOI</v>
      </c>
      <c r="D338" t="str">
        <f>VLOOKUP(_xlfn.XLOOKUP(Driver_elast!C338,MIG_demproj!$Q$2:$Q$49,MIG_demproj!$P$2:$P$49)&amp;B338,MIG_demproj!$A$2:$H$9999,4,FALSE)</f>
        <v>GDP</v>
      </c>
      <c r="E338" s="2">
        <f>MAX(VLOOKUP(_xlfn.XLOOKUP(Driver_elast!C338,MIG_demproj!$Q$2:$Q$49,MIG_demproj!$P$2:$P$49)&amp;B338,MIG_demproj!$A$2:$H$9999,8,FALSE),0)+IFERROR(VLOOKUP(C338,$I$3:$J$25,2,FALSE),0)</f>
        <v>0.37103199999999997</v>
      </c>
    </row>
    <row r="339" spans="1:5" ht="14.25" x14ac:dyDescent="0.45">
      <c r="A339" s="1" t="str">
        <f t="shared" si="5"/>
        <v>ITMCanada</v>
      </c>
      <c r="B339" t="str">
        <f>BYDem!B339</f>
        <v>Canada</v>
      </c>
      <c r="C339" t="str">
        <f>BYDem!E339</f>
        <v>ITM</v>
      </c>
      <c r="D339" t="str">
        <f>VLOOKUP(_xlfn.XLOOKUP(Driver_elast!C339,MIG_demproj!$Q$2:$Q$49,MIG_demproj!$P$2:$P$49)&amp;B339,MIG_demproj!$A$2:$H$9999,4,FALSE)</f>
        <v>GDP</v>
      </c>
      <c r="E339" s="2">
        <f>MAX(VLOOKUP(_xlfn.XLOOKUP(Driver_elast!C339,MIG_demproj!$Q$2:$Q$49,MIG_demproj!$P$2:$P$49)&amp;B339,MIG_demproj!$A$2:$H$9999,8,FALSE),0)+IFERROR(VLOOKUP(C339,$I$3:$J$25,2,FALSE),0)</f>
        <v>0.37103199999999997</v>
      </c>
    </row>
    <row r="340" spans="1:5" ht="14.25" x14ac:dyDescent="0.45">
      <c r="A340" s="1" t="str">
        <f t="shared" si="5"/>
        <v>NEUCanada</v>
      </c>
      <c r="B340" t="str">
        <f>BYDem!B340</f>
        <v>Canada</v>
      </c>
      <c r="C340" t="str">
        <f>BYDem!E340</f>
        <v>NEU</v>
      </c>
      <c r="D340" t="str">
        <f>VLOOKUP(_xlfn.XLOOKUP(Driver_elast!C340,MIG_demproj!$Q$2:$Q$49,MIG_demproj!$P$2:$P$49)&amp;B340,MIG_demproj!$A$2:$H$9999,4,FALSE)</f>
        <v>GDPPCAP</v>
      </c>
      <c r="E340" s="2">
        <f>MAX(VLOOKUP(_xlfn.XLOOKUP(Driver_elast!C340,MIG_demproj!$Q$2:$Q$49,MIG_demproj!$P$2:$P$49)&amp;B340,MIG_demproj!$A$2:$H$9999,8,FALSE),0)+IFERROR(VLOOKUP(C340,$I$3:$J$25,2,FALSE),0)</f>
        <v>0.99266900000000002</v>
      </c>
    </row>
    <row r="341" spans="1:5" ht="14.25" x14ac:dyDescent="0.45">
      <c r="A341" s="1" t="str">
        <f t="shared" si="5"/>
        <v>ONOCanada</v>
      </c>
      <c r="B341" t="str">
        <f>BYDem!B341</f>
        <v>Canada</v>
      </c>
      <c r="C341" t="str">
        <f>BYDem!E341</f>
        <v>ONO</v>
      </c>
      <c r="D341" t="str">
        <f>VLOOKUP(_xlfn.XLOOKUP(Driver_elast!C341,MIG_demproj!$Q$2:$Q$49,MIG_demproj!$P$2:$P$49)&amp;B341,MIG_demproj!$A$2:$H$9999,4,FALSE)</f>
        <v>GDP</v>
      </c>
      <c r="E341" s="2">
        <f>MAX(VLOOKUP(_xlfn.XLOOKUP(Driver_elast!C341,MIG_demproj!$Q$2:$Q$49,MIG_demproj!$P$2:$P$49)&amp;B341,MIG_demproj!$A$2:$H$9999,8,FALSE),0)+IFERROR(VLOOKUP(C341,$I$3:$J$25,2,FALSE),0)</f>
        <v>0.37103199999999997</v>
      </c>
    </row>
    <row r="342" spans="1:5" ht="14.25" x14ac:dyDescent="0.45">
      <c r="A342" s="1" t="str">
        <f t="shared" si="5"/>
        <v>RCKCanada</v>
      </c>
      <c r="B342" t="str">
        <f>BYDem!B342</f>
        <v>Canada</v>
      </c>
      <c r="C342" t="str">
        <f>BYDem!E342</f>
        <v>RCK</v>
      </c>
      <c r="D342" s="18" t="s">
        <v>3</v>
      </c>
      <c r="E342" s="2">
        <f>MAX(VLOOKUP(_xlfn.XLOOKUP(Driver_elast!C342,MIG_demproj!$Q$2:$Q$49,MIG_demproj!$P$2:$P$49)&amp;B342,MIG_demproj!$A$2:$H$9999,8,FALSE),0)+IFERROR(VLOOKUP(C342,$I$3:$J$25,2,FALSE),0)</f>
        <v>1.19807</v>
      </c>
    </row>
    <row r="343" spans="1:5" ht="14.25" x14ac:dyDescent="0.45">
      <c r="A343" s="1" t="str">
        <f t="shared" si="5"/>
        <v>REACanada</v>
      </c>
      <c r="B343" t="str">
        <f>BYDem!B343</f>
        <v>Canada</v>
      </c>
      <c r="C343" t="str">
        <f>BYDem!E343</f>
        <v>REA</v>
      </c>
      <c r="D343" t="str">
        <f>VLOOKUP(_xlfn.XLOOKUP(Driver_elast!C343,MIG_demproj!$Q$2:$Q$49,MIG_demproj!$P$2:$P$49)&amp;B343,MIG_demproj!$A$2:$H$9999,4,FALSE)</f>
        <v>GDP</v>
      </c>
      <c r="E343" s="2">
        <f>MAX(VLOOKUP(_xlfn.XLOOKUP(Driver_elast!C343,MIG_demproj!$Q$2:$Q$49,MIG_demproj!$P$2:$P$49)&amp;B343,MIG_demproj!$A$2:$H$9999,8,FALSE),0)+IFERROR(VLOOKUP(C343,$I$3:$J$25,2,FALSE),0)</f>
        <v>0.91717899999999997</v>
      </c>
    </row>
    <row r="344" spans="1:5" ht="14.25" x14ac:dyDescent="0.45">
      <c r="A344" s="1" t="str">
        <f t="shared" si="5"/>
        <v>RHWCanada</v>
      </c>
      <c r="B344" t="str">
        <f>BYDem!B344</f>
        <v>Canada</v>
      </c>
      <c r="C344" t="str">
        <f>BYDem!E344</f>
        <v>RHW</v>
      </c>
      <c r="D344" t="str">
        <f>VLOOKUP(_xlfn.XLOOKUP(Driver_elast!C344,MIG_demproj!$Q$2:$Q$49,MIG_demproj!$P$2:$P$49)&amp;B344,MIG_demproj!$A$2:$H$9999,4,FALSE)</f>
        <v>GDPPCAP</v>
      </c>
      <c r="E344" s="2">
        <f>MAX(VLOOKUP(_xlfn.XLOOKUP(Driver_elast!C344,MIG_demproj!$Q$2:$Q$49,MIG_demproj!$P$2:$P$49)&amp;B344,MIG_demproj!$A$2:$H$9999,8,FALSE),0)+IFERROR(VLOOKUP(C344,$I$3:$J$25,2,FALSE),0)</f>
        <v>1.19807</v>
      </c>
    </row>
    <row r="345" spans="1:5" ht="14.25" x14ac:dyDescent="0.45">
      <c r="A345" s="1" t="str">
        <f t="shared" si="5"/>
        <v>RLICanada</v>
      </c>
      <c r="B345" t="str">
        <f>BYDem!B345</f>
        <v>Canada</v>
      </c>
      <c r="C345" t="str">
        <f>BYDem!E345</f>
        <v>RLI</v>
      </c>
      <c r="D345" t="str">
        <f>VLOOKUP(_xlfn.XLOOKUP(Driver_elast!C345,MIG_demproj!$Q$2:$Q$49,MIG_demproj!$P$2:$P$49)&amp;B345,MIG_demproj!$A$2:$H$9999,4,FALSE)</f>
        <v>GDP</v>
      </c>
      <c r="E345" s="2">
        <f>MAX(VLOOKUP(_xlfn.XLOOKUP(Driver_elast!C345,MIG_demproj!$Q$2:$Q$49,MIG_demproj!$P$2:$P$49)&amp;B345,MIG_demproj!$A$2:$H$9999,8,FALSE),0)+IFERROR(VLOOKUP(C345,$I$3:$J$25,2,FALSE),0)</f>
        <v>0.41717900000000002</v>
      </c>
    </row>
    <row r="346" spans="1:5" ht="14.25" x14ac:dyDescent="0.45">
      <c r="A346" s="1" t="str">
        <f t="shared" si="5"/>
        <v>ROTCanada</v>
      </c>
      <c r="B346" t="str">
        <f>BYDem!B346</f>
        <v>Canada</v>
      </c>
      <c r="C346" t="str">
        <f>BYDem!E346</f>
        <v>ROT</v>
      </c>
      <c r="D346" t="str">
        <f>VLOOKUP(_xlfn.XLOOKUP(Driver_elast!C346,MIG_demproj!$Q$2:$Q$49,MIG_demproj!$P$2:$P$49)&amp;B346,MIG_demproj!$A$2:$H$9999,4,FALSE)</f>
        <v>GDPPCAP</v>
      </c>
      <c r="E346" s="2">
        <f>MAX(VLOOKUP(_xlfn.XLOOKUP(Driver_elast!C346,MIG_demproj!$Q$2:$Q$49,MIG_demproj!$P$2:$P$49)&amp;B346,MIG_demproj!$A$2:$H$9999,8,FALSE),0)+IFERROR(VLOOKUP(C346,$I$3:$J$25,2,FALSE),0)</f>
        <v>1.19807</v>
      </c>
    </row>
    <row r="347" spans="1:5" ht="14.25" x14ac:dyDescent="0.45">
      <c r="A347" s="1" t="str">
        <f t="shared" si="5"/>
        <v>RRFCanada</v>
      </c>
      <c r="B347" t="str">
        <f>BYDem!B347</f>
        <v>Canada</v>
      </c>
      <c r="C347" t="str">
        <f>BYDem!E347</f>
        <v>RRF</v>
      </c>
      <c r="D347" t="str">
        <f>VLOOKUP(_xlfn.XLOOKUP(Driver_elast!C347,MIG_demproj!$Q$2:$Q$49,MIG_demproj!$P$2:$P$49)&amp;B347,MIG_demproj!$A$2:$H$9999,4,FALSE)</f>
        <v>GDP</v>
      </c>
      <c r="E347" s="2">
        <f>MAX(VLOOKUP(_xlfn.XLOOKUP(Driver_elast!C347,MIG_demproj!$Q$2:$Q$49,MIG_demproj!$P$2:$P$49)&amp;B347,MIG_demproj!$A$2:$H$9999,8,FALSE),0)+IFERROR(VLOOKUP(C347,$I$3:$J$25,2,FALSE),0)</f>
        <v>0.41717900000000002</v>
      </c>
    </row>
    <row r="348" spans="1:5" ht="14.25" x14ac:dyDescent="0.45">
      <c r="A348" s="1" t="str">
        <f t="shared" si="5"/>
        <v>RSCCanada</v>
      </c>
      <c r="B348" t="str">
        <f>BYDem!B348</f>
        <v>Canada</v>
      </c>
      <c r="C348" t="str">
        <f>BYDem!E348</f>
        <v>RSC</v>
      </c>
      <c r="D348" t="str">
        <f>VLOOKUP(_xlfn.XLOOKUP(Driver_elast!C348,MIG_demproj!$Q$2:$Q$49,MIG_demproj!$P$2:$P$49)&amp;B348,MIG_demproj!$A$2:$H$9999,4,FALSE)</f>
        <v>GDP</v>
      </c>
      <c r="E348" s="2">
        <f>MAX(VLOOKUP(_xlfn.XLOOKUP(Driver_elast!C348,MIG_demproj!$Q$2:$Q$49,MIG_demproj!$P$2:$P$49)&amp;B348,MIG_demproj!$A$2:$H$9999,8,FALSE),0)+IFERROR(VLOOKUP(C348,$I$3:$J$25,2,FALSE),0)</f>
        <v>0.91717899999999997</v>
      </c>
    </row>
    <row r="349" spans="1:5" ht="14.25" x14ac:dyDescent="0.45">
      <c r="A349" s="1" t="str">
        <f t="shared" si="5"/>
        <v>RSHCanada</v>
      </c>
      <c r="B349" t="str">
        <f>BYDem!B349</f>
        <v>Canada</v>
      </c>
      <c r="C349" t="str">
        <f>BYDem!E349</f>
        <v>RSH</v>
      </c>
      <c r="D349" t="str">
        <f>VLOOKUP(_xlfn.XLOOKUP(Driver_elast!C349,MIG_demproj!$Q$2:$Q$49,MIG_demproj!$P$2:$P$49)&amp;B349,MIG_demproj!$A$2:$H$9999,4,FALSE)</f>
        <v>GDPPCAP</v>
      </c>
      <c r="E349" s="2">
        <f>MAX(VLOOKUP(_xlfn.XLOOKUP(Driver_elast!C349,MIG_demproj!$Q$2:$Q$49,MIG_demproj!$P$2:$P$49)&amp;B349,MIG_demproj!$A$2:$H$9999,8,FALSE),0)+IFERROR(VLOOKUP(C349,$I$3:$J$25,2,FALSE),0)</f>
        <v>1.19807</v>
      </c>
    </row>
    <row r="350" spans="1:5" ht="14.25" x14ac:dyDescent="0.45">
      <c r="A350" s="1" t="str">
        <f t="shared" si="5"/>
        <v>TADCanada</v>
      </c>
      <c r="B350" t="str">
        <f>BYDem!B350</f>
        <v>Canada</v>
      </c>
      <c r="C350" t="str">
        <f>BYDem!E350</f>
        <v>TAD</v>
      </c>
      <c r="D350" t="str">
        <f>VLOOKUP(_xlfn.XLOOKUP(Driver_elast!C350,MIG_demproj!$Q$2:$Q$49,MIG_demproj!$P$2:$P$49)&amp;B350,MIG_demproj!$A$2:$H$9999,4,FALSE)</f>
        <v>GDPSER</v>
      </c>
      <c r="E350" s="2">
        <f>MAX(VLOOKUP(_xlfn.XLOOKUP(Driver_elast!C350,MIG_demproj!$Q$2:$Q$49,MIG_demproj!$P$2:$P$49)&amp;B350,MIG_demproj!$A$2:$H$9999,8,FALSE),0)+IFERROR(VLOOKUP(C350,$I$3:$J$25,2,FALSE),0)</f>
        <v>1.008653</v>
      </c>
    </row>
    <row r="351" spans="1:5" ht="14.25" x14ac:dyDescent="0.45">
      <c r="A351" s="1" t="str">
        <f t="shared" si="5"/>
        <v>TAICanada</v>
      </c>
      <c r="B351" t="str">
        <f>BYDem!B351</f>
        <v>Canada</v>
      </c>
      <c r="C351" t="str">
        <f>BYDem!E351</f>
        <v>TAI</v>
      </c>
      <c r="D351" t="str">
        <f>VLOOKUP(_xlfn.XLOOKUP(Driver_elast!C351,MIG_demproj!$Q$2:$Q$49,MIG_demproj!$P$2:$P$49)&amp;B351,MIG_demproj!$A$2:$H$9999,4,FALSE)</f>
        <v>GDPSER</v>
      </c>
      <c r="E351" s="2">
        <f>MAX(VLOOKUP(_xlfn.XLOOKUP(Driver_elast!C351,MIG_demproj!$Q$2:$Q$49,MIG_demproj!$P$2:$P$49)&amp;B351,MIG_demproj!$A$2:$H$9999,8,FALSE),0)+IFERROR(VLOOKUP(C351,$I$3:$J$25,2,FALSE),0)</f>
        <v>2.1769129999999999</v>
      </c>
    </row>
    <row r="352" spans="1:5" ht="14.25" x14ac:dyDescent="0.45">
      <c r="A352" s="1" t="str">
        <f t="shared" si="5"/>
        <v>TTFCanada</v>
      </c>
      <c r="B352" t="str">
        <f>BYDem!B352</f>
        <v>Canada</v>
      </c>
      <c r="C352" t="str">
        <f>BYDem!E352</f>
        <v>TTF</v>
      </c>
      <c r="D352" t="str">
        <f>VLOOKUP(_xlfn.XLOOKUP(Driver_elast!C352,MIG_demproj!$Q$2:$Q$49,MIG_demproj!$P$2:$P$49)&amp;B352,MIG_demproj!$A$2:$H$9999,4,FALSE)</f>
        <v>GDP</v>
      </c>
      <c r="E352" s="2">
        <f>MAX(VLOOKUP(_xlfn.XLOOKUP(Driver_elast!C352,MIG_demproj!$Q$2:$Q$49,MIG_demproj!$P$2:$P$49)&amp;B352,MIG_demproj!$A$2:$H$9999,8,FALSE),0)+IFERROR(VLOOKUP(C352,$I$3:$J$25,2,FALSE),0)</f>
        <v>0.96397900000000003</v>
      </c>
    </row>
    <row r="353" spans="1:5" ht="14.25" x14ac:dyDescent="0.45">
      <c r="A353" s="1" t="str">
        <f t="shared" si="5"/>
        <v>TTPCanada</v>
      </c>
      <c r="B353" t="str">
        <f>BYDem!B353</f>
        <v>Canada</v>
      </c>
      <c r="C353" t="str">
        <f>BYDem!E353</f>
        <v>TTP</v>
      </c>
      <c r="D353" t="str">
        <f>VLOOKUP(_xlfn.XLOOKUP(Driver_elast!C353,MIG_demproj!$Q$2:$Q$49,MIG_demproj!$P$2:$P$49)&amp;B353,MIG_demproj!$A$2:$H$9999,4,FALSE)</f>
        <v>GDP</v>
      </c>
      <c r="E353" s="2">
        <f>MAX(VLOOKUP(_xlfn.XLOOKUP(Driver_elast!C353,MIG_demproj!$Q$2:$Q$49,MIG_demproj!$P$2:$P$49)&amp;B353,MIG_demproj!$A$2:$H$9999,8,FALSE),0)+IFERROR(VLOOKUP(C353,$I$3:$J$25,2,FALSE),0)</f>
        <v>0.96397900000000003</v>
      </c>
    </row>
    <row r="354" spans="1:5" ht="14.25" x14ac:dyDescent="0.45">
      <c r="A354" s="1" t="str">
        <f t="shared" si="5"/>
        <v>TWDCanada</v>
      </c>
      <c r="B354" t="str">
        <f>BYDem!B354</f>
        <v>Canada</v>
      </c>
      <c r="C354" t="str">
        <f>BYDem!E354</f>
        <v>TWD</v>
      </c>
      <c r="D354" t="str">
        <f>VLOOKUP(_xlfn.XLOOKUP(Driver_elast!C354,MIG_demproj!$Q$2:$Q$49,MIG_demproj!$P$2:$P$49)&amp;B354,MIG_demproj!$A$2:$H$9999,4,FALSE)</f>
        <v>GDP</v>
      </c>
      <c r="E354" s="2">
        <f>MAX(VLOOKUP(_xlfn.XLOOKUP(Driver_elast!C354,MIG_demproj!$Q$2:$Q$49,MIG_demproj!$P$2:$P$49)&amp;B354,MIG_demproj!$A$2:$H$9999,8,FALSE),0)+IFERROR(VLOOKUP(C354,$I$3:$J$25,2,FALSE),0)</f>
        <v>0</v>
      </c>
    </row>
    <row r="355" spans="1:5" ht="14.25" x14ac:dyDescent="0.45">
      <c r="A355" s="1" t="str">
        <f t="shared" si="5"/>
        <v>TWICanada</v>
      </c>
      <c r="B355" t="str">
        <f>BYDem!B355</f>
        <v>Canada</v>
      </c>
      <c r="C355" t="str">
        <f>BYDem!E355</f>
        <v>TWI</v>
      </c>
      <c r="D355" t="str">
        <f>VLOOKUP(_xlfn.XLOOKUP(Driver_elast!C355,MIG_demproj!$Q$2:$Q$49,MIG_demproj!$P$2:$P$49)&amp;B355,MIG_demproj!$A$2:$H$9999,4,FALSE)</f>
        <v>GDP</v>
      </c>
      <c r="E355" s="2">
        <f>MAX(VLOOKUP(_xlfn.XLOOKUP(Driver_elast!C355,MIG_demproj!$Q$2:$Q$49,MIG_demproj!$P$2:$P$49)&amp;B355,MIG_demproj!$A$2:$H$9999,8,FALSE),0)+IFERROR(VLOOKUP(C355,$I$3:$J$25,2,FALSE),0)</f>
        <v>0</v>
      </c>
    </row>
    <row r="356" spans="1:5" ht="14.25" x14ac:dyDescent="0.45">
      <c r="A356" s="1" t="str">
        <f t="shared" si="5"/>
        <v>Trd_2wCanada</v>
      </c>
      <c r="B356" t="str">
        <f>BYDem!B356</f>
        <v>Canada</v>
      </c>
      <c r="C356" t="str">
        <f>BYDem!E356</f>
        <v>Trd_2w</v>
      </c>
      <c r="D356" t="str">
        <f>VLOOKUP(_xlfn.XLOOKUP(Driver_elast!C356,MIG_demproj!$Q$2:$Q$49,MIG_demproj!$P$2:$P$49)&amp;B356,MIG_demproj!$A$2:$H$9999,4,FALSE)</f>
        <v>GDPPCAP</v>
      </c>
      <c r="E356" s="2">
        <f>MAX(VLOOKUP(_xlfn.XLOOKUP(Driver_elast!C356,MIG_demproj!$Q$2:$Q$49,MIG_demproj!$P$2:$P$49)&amp;B356,MIG_demproj!$A$2:$H$9999,8,FALSE),0)+IFERROR(VLOOKUP(C356,$I$3:$J$25,2,FALSE),0)</f>
        <v>1.492669</v>
      </c>
    </row>
    <row r="357" spans="1:5" ht="14.25" x14ac:dyDescent="0.45">
      <c r="A357" s="1" t="str">
        <f t="shared" si="5"/>
        <v>Trd_3wCanada</v>
      </c>
      <c r="B357" t="str">
        <f>BYDem!B357</f>
        <v>Canada</v>
      </c>
      <c r="C357" t="str">
        <f>BYDem!E357</f>
        <v>Trd_3w</v>
      </c>
      <c r="D357" t="str">
        <f>VLOOKUP(_xlfn.XLOOKUP(Driver_elast!C357,MIG_demproj!$Q$2:$Q$49,MIG_demproj!$P$2:$P$49)&amp;B357,MIG_demproj!$A$2:$H$9999,4,FALSE)</f>
        <v>GDPPCAP</v>
      </c>
      <c r="E357" s="2">
        <f>MAX(VLOOKUP(_xlfn.XLOOKUP(Driver_elast!C357,MIG_demproj!$Q$2:$Q$49,MIG_demproj!$P$2:$P$49)&amp;B357,MIG_demproj!$A$2:$H$9999,8,FALSE),0)+IFERROR(VLOOKUP(C357,$I$3:$J$25,2,FALSE),0)</f>
        <v>1.492669</v>
      </c>
    </row>
    <row r="358" spans="1:5" ht="14.25" x14ac:dyDescent="0.45">
      <c r="A358" s="1" t="str">
        <f t="shared" si="5"/>
        <v>Trd_BusCanada</v>
      </c>
      <c r="B358" t="str">
        <f>BYDem!B358</f>
        <v>Canada</v>
      </c>
      <c r="C358" t="str">
        <f>BYDem!E358</f>
        <v>Trd_Bus</v>
      </c>
      <c r="D358" t="str">
        <f>VLOOKUP(_xlfn.XLOOKUP(Driver_elast!C358,MIG_demproj!$Q$2:$Q$49,MIG_demproj!$P$2:$P$49)&amp;B358,MIG_demproj!$A$2:$H$9999,4,FALSE)</f>
        <v>GDPPCAP</v>
      </c>
      <c r="E358" s="2">
        <f>MAX(VLOOKUP(_xlfn.XLOOKUP(Driver_elast!C358,MIG_demproj!$Q$2:$Q$49,MIG_demproj!$P$2:$P$49)&amp;B358,MIG_demproj!$A$2:$H$9999,8,FALSE),0)+IFERROR(VLOOKUP(C358,$I$3:$J$25,2,FALSE),0)</f>
        <v>1.492669</v>
      </c>
    </row>
    <row r="359" spans="1:5" ht="14.25" x14ac:dyDescent="0.45">
      <c r="A359" s="1" t="str">
        <f t="shared" si="5"/>
        <v>Trd_CarCanada</v>
      </c>
      <c r="B359" t="str">
        <f>BYDem!B359</f>
        <v>Canada</v>
      </c>
      <c r="C359" t="str">
        <f>BYDem!E359</f>
        <v>Trd_Car</v>
      </c>
      <c r="D359" t="str">
        <f>VLOOKUP(_xlfn.XLOOKUP(Driver_elast!C359,MIG_demproj!$Q$2:$Q$49,MIG_demproj!$P$2:$P$49)&amp;B359,MIG_demproj!$A$2:$H$9999,4,FALSE)</f>
        <v>GDPPCAP</v>
      </c>
      <c r="E359" s="2">
        <f>MAX(VLOOKUP(_xlfn.XLOOKUP(Driver_elast!C359,MIG_demproj!$Q$2:$Q$49,MIG_demproj!$P$2:$P$49)&amp;B359,MIG_demproj!$A$2:$H$9999,8,FALSE),0)+IFERROR(VLOOKUP(C359,$I$3:$J$25,2,FALSE),0)</f>
        <v>1.492669</v>
      </c>
    </row>
    <row r="360" spans="1:5" ht="14.25" x14ac:dyDescent="0.45">
      <c r="A360" s="1" t="str">
        <f t="shared" si="5"/>
        <v>Trd_HdtCanada</v>
      </c>
      <c r="B360" t="str">
        <f>BYDem!B360</f>
        <v>Canada</v>
      </c>
      <c r="C360" t="str">
        <f>BYDem!E360</f>
        <v>Trd_Hdt</v>
      </c>
      <c r="D360" t="str">
        <f>VLOOKUP(_xlfn.XLOOKUP(Driver_elast!C360,MIG_demproj!$Q$2:$Q$49,MIG_demproj!$P$2:$P$49)&amp;B360,MIG_demproj!$A$2:$H$9999,4,FALSE)</f>
        <v>GDPPCAP</v>
      </c>
      <c r="E360" s="2">
        <f>MAX(VLOOKUP(_xlfn.XLOOKUP(Driver_elast!C360,MIG_demproj!$Q$2:$Q$49,MIG_demproj!$P$2:$P$49)&amp;B360,MIG_demproj!$A$2:$H$9999,8,FALSE),0)+IFERROR(VLOOKUP(C360,$I$3:$J$25,2,FALSE),0)</f>
        <v>1.492669</v>
      </c>
    </row>
    <row r="361" spans="1:5" ht="14.25" x14ac:dyDescent="0.45">
      <c r="A361" s="1" t="str">
        <f t="shared" si="5"/>
        <v>Trd_LcvCanada</v>
      </c>
      <c r="B361" t="str">
        <f>BYDem!B361</f>
        <v>Canada</v>
      </c>
      <c r="C361" t="str">
        <f>BYDem!E361</f>
        <v>Trd_Lcv</v>
      </c>
      <c r="D361" t="str">
        <f>VLOOKUP(_xlfn.XLOOKUP(Driver_elast!C361,MIG_demproj!$Q$2:$Q$49,MIG_demproj!$P$2:$P$49)&amp;B361,MIG_demproj!$A$2:$H$9999,4,FALSE)</f>
        <v>GDPPCAP</v>
      </c>
      <c r="E361" s="2">
        <f>MAX(VLOOKUP(_xlfn.XLOOKUP(Driver_elast!C361,MIG_demproj!$Q$2:$Q$49,MIG_demproj!$P$2:$P$49)&amp;B361,MIG_demproj!$A$2:$H$9999,8,FALSE),0)+IFERROR(VLOOKUP(C361,$I$3:$J$25,2,FALSE),0)</f>
        <v>1.492669</v>
      </c>
    </row>
    <row r="362" spans="1:5" ht="14.25" x14ac:dyDescent="0.45">
      <c r="A362" s="1" t="str">
        <f t="shared" si="5"/>
        <v>AGRChina</v>
      </c>
      <c r="B362" t="str">
        <f>BYDem!B362</f>
        <v>China</v>
      </c>
      <c r="C362" t="str">
        <f>BYDem!E362</f>
        <v>AGR</v>
      </c>
      <c r="D362" t="str">
        <f>VLOOKUP(_xlfn.XLOOKUP(Driver_elast!C362,MIG_demproj!$Q$2:$Q$49,MIG_demproj!$P$2:$P$49)&amp;B362,MIG_demproj!$A$2:$H$9999,4,FALSE)</f>
        <v>POP</v>
      </c>
      <c r="E362" s="2">
        <f>MAX(VLOOKUP(_xlfn.XLOOKUP(Driver_elast!C362,MIG_demproj!$Q$2:$Q$49,MIG_demproj!$P$2:$P$49)&amp;B362,MIG_demproj!$A$2:$H$9999,8,FALSE),0)+IFERROR(VLOOKUP(C362,$I$3:$J$25,2,FALSE),0)</f>
        <v>4.6979009999999999</v>
      </c>
    </row>
    <row r="363" spans="1:5" ht="14.25" x14ac:dyDescent="0.45">
      <c r="A363" s="1" t="str">
        <f t="shared" si="5"/>
        <v>CCKChina</v>
      </c>
      <c r="B363" t="str">
        <f>BYDem!B363</f>
        <v>China</v>
      </c>
      <c r="C363" t="str">
        <f>BYDem!E363</f>
        <v>CCK</v>
      </c>
      <c r="D363" t="str">
        <f>VLOOKUP(_xlfn.XLOOKUP(Driver_elast!C363,MIG_demproj!$Q$2:$Q$49,MIG_demproj!$P$2:$P$49)&amp;B363,MIG_demproj!$A$2:$H$9999,4,FALSE)</f>
        <v>GDP</v>
      </c>
      <c r="E363" s="2">
        <f>MAX(VLOOKUP(_xlfn.XLOOKUP(Driver_elast!C363,MIG_demproj!$Q$2:$Q$49,MIG_demproj!$P$2:$P$49)&amp;B363,MIG_demproj!$A$2:$H$9999,8,FALSE),0)+IFERROR(VLOOKUP(C363,$I$3:$J$25,2,FALSE),0)</f>
        <v>0.68403899999999995</v>
      </c>
    </row>
    <row r="364" spans="1:5" ht="14.25" x14ac:dyDescent="0.45">
      <c r="A364" s="1" t="str">
        <f t="shared" si="5"/>
        <v>CHWChina</v>
      </c>
      <c r="B364" t="str">
        <f>BYDem!B364</f>
        <v>China</v>
      </c>
      <c r="C364" t="str">
        <f>BYDem!E364</f>
        <v>CHW</v>
      </c>
      <c r="D364" t="str">
        <f>VLOOKUP(_xlfn.XLOOKUP(Driver_elast!C364,MIG_demproj!$Q$2:$Q$49,MIG_demproj!$P$2:$P$49)&amp;B364,MIG_demproj!$A$2:$H$9999,4,FALSE)</f>
        <v>GDP</v>
      </c>
      <c r="E364" s="2">
        <f>MAX(VLOOKUP(_xlfn.XLOOKUP(Driver_elast!C364,MIG_demproj!$Q$2:$Q$49,MIG_demproj!$P$2:$P$49)&amp;B364,MIG_demproj!$A$2:$H$9999,8,FALSE),0)+IFERROR(VLOOKUP(C364,$I$3:$J$25,2,FALSE),0)</f>
        <v>0.68403899999999995</v>
      </c>
    </row>
    <row r="365" spans="1:5" ht="14.25" x14ac:dyDescent="0.45">
      <c r="A365" s="1" t="str">
        <f t="shared" si="5"/>
        <v>CLAChina</v>
      </c>
      <c r="B365" t="str">
        <f>BYDem!B365</f>
        <v>China</v>
      </c>
      <c r="C365" t="str">
        <f>BYDem!E365</f>
        <v>CLA</v>
      </c>
      <c r="D365" t="str">
        <f>VLOOKUP(_xlfn.XLOOKUP(Driver_elast!C365,MIG_demproj!$Q$2:$Q$49,MIG_demproj!$P$2:$P$49)&amp;B365,MIG_demproj!$A$2:$H$9999,4,FALSE)</f>
        <v>GDP</v>
      </c>
      <c r="E365" s="2">
        <f>MAX(VLOOKUP(_xlfn.XLOOKUP(Driver_elast!C365,MIG_demproj!$Q$2:$Q$49,MIG_demproj!$P$2:$P$49)&amp;B365,MIG_demproj!$A$2:$H$9999,8,FALSE),0)+IFERROR(VLOOKUP(C365,$I$3:$J$25,2,FALSE),0)</f>
        <v>1.2674589999999999</v>
      </c>
    </row>
    <row r="366" spans="1:5" ht="14.25" x14ac:dyDescent="0.45">
      <c r="A366" s="1" t="str">
        <f t="shared" si="5"/>
        <v>COEChina</v>
      </c>
      <c r="B366" t="str">
        <f>BYDem!B366</f>
        <v>China</v>
      </c>
      <c r="C366" t="str">
        <f>BYDem!E366</f>
        <v>COE</v>
      </c>
      <c r="D366" t="str">
        <f>VLOOKUP(_xlfn.XLOOKUP(Driver_elast!C366,MIG_demproj!$Q$2:$Q$49,MIG_demproj!$P$2:$P$49)&amp;B366,MIG_demproj!$A$2:$H$9999,4,FALSE)</f>
        <v>GDP</v>
      </c>
      <c r="E366" s="2">
        <f>MAX(VLOOKUP(_xlfn.XLOOKUP(Driver_elast!C366,MIG_demproj!$Q$2:$Q$49,MIG_demproj!$P$2:$P$49)&amp;B366,MIG_demproj!$A$2:$H$9999,8,FALSE),0)+IFERROR(VLOOKUP(C366,$I$3:$J$25,2,FALSE),0)</f>
        <v>2.2674589999999997</v>
      </c>
    </row>
    <row r="367" spans="1:5" ht="14.25" x14ac:dyDescent="0.45">
      <c r="A367" s="1" t="str">
        <f t="shared" si="5"/>
        <v>COTChina</v>
      </c>
      <c r="B367" t="str">
        <f>BYDem!B367</f>
        <v>China</v>
      </c>
      <c r="C367" t="str">
        <f>BYDem!E367</f>
        <v>COT</v>
      </c>
      <c r="D367" t="str">
        <f>VLOOKUP(_xlfn.XLOOKUP(Driver_elast!C367,MIG_demproj!$Q$2:$Q$49,MIG_demproj!$P$2:$P$49)&amp;B367,MIG_demproj!$A$2:$H$9999,4,FALSE)</f>
        <v>GDP</v>
      </c>
      <c r="E367" s="2">
        <f>MAX(VLOOKUP(_xlfn.XLOOKUP(Driver_elast!C367,MIG_demproj!$Q$2:$Q$49,MIG_demproj!$P$2:$P$49)&amp;B367,MIG_demproj!$A$2:$H$9999,8,FALSE),0)+IFERROR(VLOOKUP(C367,$I$3:$J$25,2,FALSE),0)</f>
        <v>0.68403899999999995</v>
      </c>
    </row>
    <row r="368" spans="1:5" ht="14.25" x14ac:dyDescent="0.45">
      <c r="A368" s="1" t="str">
        <f t="shared" si="5"/>
        <v>CRFChina</v>
      </c>
      <c r="B368" t="str">
        <f>BYDem!B368</f>
        <v>China</v>
      </c>
      <c r="C368" t="str">
        <f>BYDem!E368</f>
        <v>CRF</v>
      </c>
      <c r="D368" t="str">
        <f>VLOOKUP(_xlfn.XLOOKUP(Driver_elast!C368,MIG_demproj!$Q$2:$Q$49,MIG_demproj!$P$2:$P$49)&amp;B368,MIG_demproj!$A$2:$H$9999,4,FALSE)</f>
        <v>GDP</v>
      </c>
      <c r="E368" s="2">
        <f>MAX(VLOOKUP(_xlfn.XLOOKUP(Driver_elast!C368,MIG_demproj!$Q$2:$Q$49,MIG_demproj!$P$2:$P$49)&amp;B368,MIG_demproj!$A$2:$H$9999,8,FALSE),0)+IFERROR(VLOOKUP(C368,$I$3:$J$25,2,FALSE),0)</f>
        <v>1.2674589999999999</v>
      </c>
    </row>
    <row r="369" spans="1:5" ht="14.25" x14ac:dyDescent="0.45">
      <c r="A369" s="1" t="str">
        <f t="shared" si="5"/>
        <v>CSCChina</v>
      </c>
      <c r="B369" t="str">
        <f>BYDem!B369</f>
        <v>China</v>
      </c>
      <c r="C369" t="str">
        <f>BYDem!E369</f>
        <v>CSC</v>
      </c>
      <c r="D369" t="str">
        <f>VLOOKUP(_xlfn.XLOOKUP(Driver_elast!C369,MIG_demproj!$Q$2:$Q$49,MIG_demproj!$P$2:$P$49)&amp;B369,MIG_demproj!$A$2:$H$9999,4,FALSE)</f>
        <v>GDP</v>
      </c>
      <c r="E369" s="2">
        <f>MAX(VLOOKUP(_xlfn.XLOOKUP(Driver_elast!C369,MIG_demproj!$Q$2:$Q$49,MIG_demproj!$P$2:$P$49)&amp;B369,MIG_demproj!$A$2:$H$9999,8,FALSE),0)+IFERROR(VLOOKUP(C369,$I$3:$J$25,2,FALSE),0)</f>
        <v>2.2674589999999997</v>
      </c>
    </row>
    <row r="370" spans="1:5" ht="14.25" x14ac:dyDescent="0.45">
      <c r="A370" s="1" t="str">
        <f t="shared" si="5"/>
        <v>CSHChina</v>
      </c>
      <c r="B370" t="str">
        <f>BYDem!B370</f>
        <v>China</v>
      </c>
      <c r="C370" t="str">
        <f>BYDem!E370</f>
        <v>CSH</v>
      </c>
      <c r="D370" t="str">
        <f>VLOOKUP(_xlfn.XLOOKUP(Driver_elast!C370,MIG_demproj!$Q$2:$Q$49,MIG_demproj!$P$2:$P$49)&amp;B370,MIG_demproj!$A$2:$H$9999,4,FALSE)</f>
        <v>GDP</v>
      </c>
      <c r="E370" s="2">
        <f>MAX(VLOOKUP(_xlfn.XLOOKUP(Driver_elast!C370,MIG_demproj!$Q$2:$Q$49,MIG_demproj!$P$2:$P$49)&amp;B370,MIG_demproj!$A$2:$H$9999,8,FALSE),0)+IFERROR(VLOOKUP(C370,$I$3:$J$25,2,FALSE),0)</f>
        <v>0.68403899999999995</v>
      </c>
    </row>
    <row r="371" spans="1:5" ht="14.25" x14ac:dyDescent="0.45">
      <c r="A371" s="1" t="str">
        <f t="shared" si="5"/>
        <v>ICHChina</v>
      </c>
      <c r="B371" t="str">
        <f>BYDem!B371</f>
        <v>China</v>
      </c>
      <c r="C371" t="str">
        <f>BYDem!E371</f>
        <v>ICH</v>
      </c>
      <c r="D371" t="str">
        <f>VLOOKUP(_xlfn.XLOOKUP(Driver_elast!C371,MIG_demproj!$Q$2:$Q$49,MIG_demproj!$P$2:$P$49)&amp;B371,MIG_demproj!$A$2:$H$9999,4,FALSE)</f>
        <v>GDPIND</v>
      </c>
      <c r="E371" s="2">
        <f>MAX(VLOOKUP(_xlfn.XLOOKUP(Driver_elast!C371,MIG_demproj!$Q$2:$Q$49,MIG_demproj!$P$2:$P$49)&amp;B371,MIG_demproj!$A$2:$H$9999,8,FALSE),0)+IFERROR(VLOOKUP(C371,$I$3:$J$25,2,FALSE),0)</f>
        <v>0.79953600000000002</v>
      </c>
    </row>
    <row r="372" spans="1:5" ht="14.25" x14ac:dyDescent="0.45">
      <c r="A372" s="1" t="str">
        <f t="shared" si="5"/>
        <v>ICH_FeedstockChina</v>
      </c>
      <c r="B372" t="str">
        <f>BYDem!B372</f>
        <v>China</v>
      </c>
      <c r="C372" t="str">
        <f>BYDem!E372</f>
        <v>ICH_Feedstock</v>
      </c>
      <c r="D372" t="str">
        <f>VLOOKUP(_xlfn.XLOOKUP(Driver_elast!C372,MIG_demproj!$Q$2:$Q$49,MIG_demproj!$P$2:$P$49)&amp;B372,MIG_demproj!$A$2:$H$9999,4,FALSE)</f>
        <v>GDPIND</v>
      </c>
      <c r="E372" s="2">
        <f>MAX(VLOOKUP(_xlfn.XLOOKUP(Driver_elast!C372,MIG_demproj!$Q$2:$Q$49,MIG_demproj!$P$2:$P$49)&amp;B372,MIG_demproj!$A$2:$H$9999,8,FALSE),0)+IFERROR(VLOOKUP(C372,$I$3:$J$25,2,FALSE),0)</f>
        <v>0.79953600000000002</v>
      </c>
    </row>
    <row r="373" spans="1:5" ht="14.25" x14ac:dyDescent="0.45">
      <c r="A373" s="1" t="str">
        <f t="shared" si="5"/>
        <v>IFPChina</v>
      </c>
      <c r="B373" t="str">
        <f>BYDem!B373</f>
        <v>China</v>
      </c>
      <c r="C373" t="str">
        <f>BYDem!E373</f>
        <v>IFP</v>
      </c>
      <c r="D373" t="str">
        <f>VLOOKUP(_xlfn.XLOOKUP(Driver_elast!C373,MIG_demproj!$Q$2:$Q$49,MIG_demproj!$P$2:$P$49)&amp;B373,MIG_demproj!$A$2:$H$9999,4,FALSE)</f>
        <v>GDPIND</v>
      </c>
      <c r="E373" s="2">
        <f>MAX(VLOOKUP(_xlfn.XLOOKUP(Driver_elast!C373,MIG_demproj!$Q$2:$Q$49,MIG_demproj!$P$2:$P$49)&amp;B373,MIG_demproj!$A$2:$H$9999,8,FALSE),0)+IFERROR(VLOOKUP(C373,$I$3:$J$25,2,FALSE),0)</f>
        <v>0.94505300000000003</v>
      </c>
    </row>
    <row r="374" spans="1:5" ht="14.25" x14ac:dyDescent="0.45">
      <c r="A374" s="1" t="str">
        <f t="shared" si="5"/>
        <v>ILPChina</v>
      </c>
      <c r="B374" t="str">
        <f>BYDem!B374</f>
        <v>China</v>
      </c>
      <c r="C374" t="str">
        <f>BYDem!E374</f>
        <v>ILP</v>
      </c>
      <c r="D374" t="str">
        <f>VLOOKUP(_xlfn.XLOOKUP(Driver_elast!C374,MIG_demproj!$Q$2:$Q$49,MIG_demproj!$P$2:$P$49)&amp;B374,MIG_demproj!$A$2:$H$9999,4,FALSE)</f>
        <v>GDPIND</v>
      </c>
      <c r="E374" s="2">
        <f>MAX(VLOOKUP(_xlfn.XLOOKUP(Driver_elast!C374,MIG_demproj!$Q$2:$Q$49,MIG_demproj!$P$2:$P$49)&amp;B374,MIG_demproj!$A$2:$H$9999,8,FALSE),0)+IFERROR(VLOOKUP(C374,$I$3:$J$25,2,FALSE),0)</f>
        <v>0.41378999999999999</v>
      </c>
    </row>
    <row r="375" spans="1:5" ht="14.25" x14ac:dyDescent="0.45">
      <c r="A375" s="1" t="str">
        <f t="shared" si="5"/>
        <v>IMCChina</v>
      </c>
      <c r="B375" t="str">
        <f>BYDem!B375</f>
        <v>China</v>
      </c>
      <c r="C375" t="str">
        <f>BYDem!E375</f>
        <v>IMC</v>
      </c>
      <c r="D375" t="str">
        <f>VLOOKUP(_xlfn.XLOOKUP(Driver_elast!C375,MIG_demproj!$Q$2:$Q$49,MIG_demproj!$P$2:$P$49)&amp;B375,MIG_demproj!$A$2:$H$9999,4,FALSE)</f>
        <v>GDPIND</v>
      </c>
      <c r="E375" s="2">
        <f>MAX(VLOOKUP(_xlfn.XLOOKUP(Driver_elast!C375,MIG_demproj!$Q$2:$Q$49,MIG_demproj!$P$2:$P$49)&amp;B375,MIG_demproj!$A$2:$H$9999,8,FALSE),0)+IFERROR(VLOOKUP(C375,$I$3:$J$25,2,FALSE),0)</f>
        <v>0.94505300000000003</v>
      </c>
    </row>
    <row r="376" spans="1:5" ht="14.25" x14ac:dyDescent="0.45">
      <c r="A376" s="1" t="str">
        <f t="shared" si="5"/>
        <v>INFChina</v>
      </c>
      <c r="B376" t="str">
        <f>BYDem!B376</f>
        <v>China</v>
      </c>
      <c r="C376" t="str">
        <f>BYDem!E376</f>
        <v>INF</v>
      </c>
      <c r="D376" t="str">
        <f>VLOOKUP(_xlfn.XLOOKUP(Driver_elast!C376,MIG_demproj!$Q$2:$Q$49,MIG_demproj!$P$2:$P$49)&amp;B376,MIG_demproj!$A$2:$H$9999,4,FALSE)</f>
        <v>GDP</v>
      </c>
      <c r="E376" s="2">
        <f>MAX(VLOOKUP(_xlfn.XLOOKUP(Driver_elast!C376,MIG_demproj!$Q$2:$Q$49,MIG_demproj!$P$2:$P$49)&amp;B376,MIG_demproj!$A$2:$H$9999,8,FALSE),0)+IFERROR(VLOOKUP(C376,$I$3:$J$25,2,FALSE),0)</f>
        <v>0.89544100000000004</v>
      </c>
    </row>
    <row r="377" spans="1:5" ht="14.25" x14ac:dyDescent="0.45">
      <c r="A377" s="1" t="str">
        <f t="shared" si="5"/>
        <v>INMChina</v>
      </c>
      <c r="B377" t="str">
        <f>BYDem!B377</f>
        <v>China</v>
      </c>
      <c r="C377" t="str">
        <f>BYDem!E377</f>
        <v>INM</v>
      </c>
      <c r="D377" t="str">
        <f>VLOOKUP(_xlfn.XLOOKUP(Driver_elast!C377,MIG_demproj!$Q$2:$Q$49,MIG_demproj!$P$2:$P$49)&amp;B377,MIG_demproj!$A$2:$H$9999,4,FALSE)</f>
        <v>GDPIND</v>
      </c>
      <c r="E377" s="2">
        <f>MAX(VLOOKUP(_xlfn.XLOOKUP(Driver_elast!C377,MIG_demproj!$Q$2:$Q$49,MIG_demproj!$P$2:$P$49)&amp;B377,MIG_demproj!$A$2:$H$9999,8,FALSE),0)+IFERROR(VLOOKUP(C377,$I$3:$J$25,2,FALSE),0)</f>
        <v>0.65555600000000003</v>
      </c>
    </row>
    <row r="378" spans="1:5" ht="14.25" x14ac:dyDescent="0.45">
      <c r="A378" s="1" t="str">
        <f t="shared" si="5"/>
        <v>IOIChina</v>
      </c>
      <c r="B378" t="str">
        <f>BYDem!B378</f>
        <v>China</v>
      </c>
      <c r="C378" t="str">
        <f>BYDem!E378</f>
        <v>IOI</v>
      </c>
      <c r="D378" t="str">
        <f>VLOOKUP(_xlfn.XLOOKUP(Driver_elast!C378,MIG_demproj!$Q$2:$Q$49,MIG_demproj!$P$2:$P$49)&amp;B378,MIG_demproj!$A$2:$H$9999,4,FALSE)</f>
        <v>GDPIND</v>
      </c>
      <c r="E378" s="2">
        <f>MAX(VLOOKUP(_xlfn.XLOOKUP(Driver_elast!C378,MIG_demproj!$Q$2:$Q$49,MIG_demproj!$P$2:$P$49)&amp;B378,MIG_demproj!$A$2:$H$9999,8,FALSE),0)+IFERROR(VLOOKUP(C378,$I$3:$J$25,2,FALSE),0)</f>
        <v>0.94505300000000003</v>
      </c>
    </row>
    <row r="379" spans="1:5" ht="14.25" x14ac:dyDescent="0.45">
      <c r="A379" s="1" t="str">
        <f t="shared" si="5"/>
        <v>ITMChina</v>
      </c>
      <c r="B379" t="str">
        <f>BYDem!B379</f>
        <v>China</v>
      </c>
      <c r="C379" t="str">
        <f>BYDem!E379</f>
        <v>ITM</v>
      </c>
      <c r="D379" t="str">
        <f>VLOOKUP(_xlfn.XLOOKUP(Driver_elast!C379,MIG_demproj!$Q$2:$Q$49,MIG_demproj!$P$2:$P$49)&amp;B379,MIG_demproj!$A$2:$H$9999,4,FALSE)</f>
        <v>GDPIND</v>
      </c>
      <c r="E379" s="2">
        <f>MAX(VLOOKUP(_xlfn.XLOOKUP(Driver_elast!C379,MIG_demproj!$Q$2:$Q$49,MIG_demproj!$P$2:$P$49)&amp;B379,MIG_demproj!$A$2:$H$9999,8,FALSE),0)+IFERROR(VLOOKUP(C379,$I$3:$J$25,2,FALSE),0)</f>
        <v>0.94505300000000003</v>
      </c>
    </row>
    <row r="380" spans="1:5" ht="14.25" x14ac:dyDescent="0.45">
      <c r="A380" s="1" t="str">
        <f t="shared" si="5"/>
        <v>NEUChina</v>
      </c>
      <c r="B380" t="str">
        <f>BYDem!B380</f>
        <v>China</v>
      </c>
      <c r="C380" t="str">
        <f>BYDem!E380</f>
        <v>NEU</v>
      </c>
      <c r="D380" t="str">
        <f>VLOOKUP(_xlfn.XLOOKUP(Driver_elast!C380,MIG_demproj!$Q$2:$Q$49,MIG_demproj!$P$2:$P$49)&amp;B380,MIG_demproj!$A$2:$H$9999,4,FALSE)</f>
        <v>GDPPCAP</v>
      </c>
      <c r="E380" s="2">
        <f>MAX(VLOOKUP(_xlfn.XLOOKUP(Driver_elast!C380,MIG_demproj!$Q$2:$Q$49,MIG_demproj!$P$2:$P$49)&amp;B380,MIG_demproj!$A$2:$H$9999,8,FALSE),0)+IFERROR(VLOOKUP(C380,$I$3:$J$25,2,FALSE),0)</f>
        <v>1.6212119999999999</v>
      </c>
    </row>
    <row r="381" spans="1:5" ht="14.25" x14ac:dyDescent="0.45">
      <c r="A381" s="1" t="str">
        <f t="shared" si="5"/>
        <v>ONOChina</v>
      </c>
      <c r="B381" t="str">
        <f>BYDem!B381</f>
        <v>China</v>
      </c>
      <c r="C381" t="str">
        <f>BYDem!E381</f>
        <v>ONO</v>
      </c>
      <c r="D381" t="str">
        <f>VLOOKUP(_xlfn.XLOOKUP(Driver_elast!C381,MIG_demproj!$Q$2:$Q$49,MIG_demproj!$P$2:$P$49)&amp;B381,MIG_demproj!$A$2:$H$9999,4,FALSE)</f>
        <v>GDPIND</v>
      </c>
      <c r="E381" s="2">
        <f>MAX(VLOOKUP(_xlfn.XLOOKUP(Driver_elast!C381,MIG_demproj!$Q$2:$Q$49,MIG_demproj!$P$2:$P$49)&amp;B381,MIG_demproj!$A$2:$H$9999,8,FALSE),0)+IFERROR(VLOOKUP(C381,$I$3:$J$25,2,FALSE),0)</f>
        <v>0.94505300000000003</v>
      </c>
    </row>
    <row r="382" spans="1:5" ht="14.25" x14ac:dyDescent="0.45">
      <c r="A382" s="1" t="str">
        <f t="shared" si="5"/>
        <v>RCKChina</v>
      </c>
      <c r="B382" t="str">
        <f>BYDem!B382</f>
        <v>China</v>
      </c>
      <c r="C382" t="str">
        <f>BYDem!E382</f>
        <v>RCK</v>
      </c>
      <c r="D382" t="str">
        <f>VLOOKUP(_xlfn.XLOOKUP(Driver_elast!C382,MIG_demproj!$Q$2:$Q$49,MIG_demproj!$P$2:$P$49)&amp;B382,MIG_demproj!$A$2:$H$9999,4,FALSE)</f>
        <v>GDP</v>
      </c>
      <c r="E382" s="2">
        <f>MAX(VLOOKUP(_xlfn.XLOOKUP(Driver_elast!C382,MIG_demproj!$Q$2:$Q$49,MIG_demproj!$P$2:$P$49)&amp;B382,MIG_demproj!$A$2:$H$9999,8,FALSE),0)+IFERROR(VLOOKUP(C382,$I$3:$J$25,2,FALSE),0)</f>
        <v>0.83332499999999998</v>
      </c>
    </row>
    <row r="383" spans="1:5" ht="14.25" x14ac:dyDescent="0.45">
      <c r="A383" s="1" t="str">
        <f t="shared" si="5"/>
        <v>REAChina</v>
      </c>
      <c r="B383" t="str">
        <f>BYDem!B383</f>
        <v>China</v>
      </c>
      <c r="C383" t="str">
        <f>BYDem!E383</f>
        <v>REA</v>
      </c>
      <c r="D383" t="str">
        <f>VLOOKUP(_xlfn.XLOOKUP(Driver_elast!C383,MIG_demproj!$Q$2:$Q$49,MIG_demproj!$P$2:$P$49)&amp;B383,MIG_demproj!$A$2:$H$9999,4,FALSE)</f>
        <v>GDP</v>
      </c>
      <c r="E383" s="2">
        <f>MAX(VLOOKUP(_xlfn.XLOOKUP(Driver_elast!C383,MIG_demproj!$Q$2:$Q$49,MIG_demproj!$P$2:$P$49)&amp;B383,MIG_demproj!$A$2:$H$9999,8,FALSE),0)+IFERROR(VLOOKUP(C383,$I$3:$J$25,2,FALSE),0)</f>
        <v>1.7253529999999999</v>
      </c>
    </row>
    <row r="384" spans="1:5" ht="14.25" x14ac:dyDescent="0.45">
      <c r="A384" s="1" t="str">
        <f t="shared" si="5"/>
        <v>RHWChina</v>
      </c>
      <c r="B384" t="str">
        <f>BYDem!B384</f>
        <v>China</v>
      </c>
      <c r="C384" t="str">
        <f>BYDem!E384</f>
        <v>RHW</v>
      </c>
      <c r="D384" t="str">
        <f>VLOOKUP(_xlfn.XLOOKUP(Driver_elast!C384,MIG_demproj!$Q$2:$Q$49,MIG_demproj!$P$2:$P$49)&amp;B384,MIG_demproj!$A$2:$H$9999,4,FALSE)</f>
        <v>GDP</v>
      </c>
      <c r="E384" s="2">
        <f>MAX(VLOOKUP(_xlfn.XLOOKUP(Driver_elast!C384,MIG_demproj!$Q$2:$Q$49,MIG_demproj!$P$2:$P$49)&amp;B384,MIG_demproj!$A$2:$H$9999,8,FALSE),0)+IFERROR(VLOOKUP(C384,$I$3:$J$25,2,FALSE),0)</f>
        <v>0.83332499999999998</v>
      </c>
    </row>
    <row r="385" spans="1:5" ht="14.25" x14ac:dyDescent="0.45">
      <c r="A385" s="1" t="str">
        <f t="shared" si="5"/>
        <v>RLIChina</v>
      </c>
      <c r="B385" t="str">
        <f>BYDem!B385</f>
        <v>China</v>
      </c>
      <c r="C385" t="str">
        <f>BYDem!E385</f>
        <v>RLI</v>
      </c>
      <c r="D385" t="str">
        <f>VLOOKUP(_xlfn.XLOOKUP(Driver_elast!C385,MIG_demproj!$Q$2:$Q$49,MIG_demproj!$P$2:$P$49)&amp;B385,MIG_demproj!$A$2:$H$9999,4,FALSE)</f>
        <v>GDP</v>
      </c>
      <c r="E385" s="2">
        <f>MAX(VLOOKUP(_xlfn.XLOOKUP(Driver_elast!C385,MIG_demproj!$Q$2:$Q$49,MIG_demproj!$P$2:$P$49)&amp;B385,MIG_demproj!$A$2:$H$9999,8,FALSE),0)+IFERROR(VLOOKUP(C385,$I$3:$J$25,2,FALSE),0)</f>
        <v>1.2253529999999999</v>
      </c>
    </row>
    <row r="386" spans="1:5" ht="14.25" x14ac:dyDescent="0.45">
      <c r="A386" s="1" t="str">
        <f t="shared" si="5"/>
        <v>ROTChina</v>
      </c>
      <c r="B386" t="str">
        <f>BYDem!B386</f>
        <v>China</v>
      </c>
      <c r="C386" t="str">
        <f>BYDem!E386</f>
        <v>ROT</v>
      </c>
      <c r="D386" t="str">
        <f>VLOOKUP(_xlfn.XLOOKUP(Driver_elast!C386,MIG_demproj!$Q$2:$Q$49,MIG_demproj!$P$2:$P$49)&amp;B386,MIG_demproj!$A$2:$H$9999,4,FALSE)</f>
        <v>GDP</v>
      </c>
      <c r="E386" s="2">
        <f>MAX(VLOOKUP(_xlfn.XLOOKUP(Driver_elast!C386,MIG_demproj!$Q$2:$Q$49,MIG_demproj!$P$2:$P$49)&amp;B386,MIG_demproj!$A$2:$H$9999,8,FALSE),0)+IFERROR(VLOOKUP(C386,$I$3:$J$25,2,FALSE),0)</f>
        <v>0.83332499999999998</v>
      </c>
    </row>
    <row r="387" spans="1:5" ht="14.25" x14ac:dyDescent="0.45">
      <c r="A387" s="1" t="str">
        <f t="shared" ref="A387:A450" si="6">C387&amp;B387</f>
        <v>RRFChina</v>
      </c>
      <c r="B387" t="str">
        <f>BYDem!B387</f>
        <v>China</v>
      </c>
      <c r="C387" t="str">
        <f>BYDem!E387</f>
        <v>RRF</v>
      </c>
      <c r="D387" t="str">
        <f>VLOOKUP(_xlfn.XLOOKUP(Driver_elast!C387,MIG_demproj!$Q$2:$Q$49,MIG_demproj!$P$2:$P$49)&amp;B387,MIG_demproj!$A$2:$H$9999,4,FALSE)</f>
        <v>GDP</v>
      </c>
      <c r="E387" s="2">
        <f>MAX(VLOOKUP(_xlfn.XLOOKUP(Driver_elast!C387,MIG_demproj!$Q$2:$Q$49,MIG_demproj!$P$2:$P$49)&amp;B387,MIG_demproj!$A$2:$H$9999,8,FALSE),0)+IFERROR(VLOOKUP(C387,$I$3:$J$25,2,FALSE),0)</f>
        <v>1.2253529999999999</v>
      </c>
    </row>
    <row r="388" spans="1:5" ht="14.25" x14ac:dyDescent="0.45">
      <c r="A388" s="1" t="str">
        <f t="shared" si="6"/>
        <v>RSCChina</v>
      </c>
      <c r="B388" t="str">
        <f>BYDem!B388</f>
        <v>China</v>
      </c>
      <c r="C388" t="str">
        <f>BYDem!E388</f>
        <v>RSC</v>
      </c>
      <c r="D388" t="str">
        <f>VLOOKUP(_xlfn.XLOOKUP(Driver_elast!C388,MIG_demproj!$Q$2:$Q$49,MIG_demproj!$P$2:$P$49)&amp;B388,MIG_demproj!$A$2:$H$9999,4,FALSE)</f>
        <v>GDP</v>
      </c>
      <c r="E388" s="2">
        <f>MAX(VLOOKUP(_xlfn.XLOOKUP(Driver_elast!C388,MIG_demproj!$Q$2:$Q$49,MIG_demproj!$P$2:$P$49)&amp;B388,MIG_demproj!$A$2:$H$9999,8,FALSE),0)+IFERROR(VLOOKUP(C388,$I$3:$J$25,2,FALSE),0)</f>
        <v>1.7253529999999999</v>
      </c>
    </row>
    <row r="389" spans="1:5" ht="14.25" x14ac:dyDescent="0.45">
      <c r="A389" s="1" t="str">
        <f t="shared" si="6"/>
        <v>RSHChina</v>
      </c>
      <c r="B389" t="str">
        <f>BYDem!B389</f>
        <v>China</v>
      </c>
      <c r="C389" t="str">
        <f>BYDem!E389</f>
        <v>RSH</v>
      </c>
      <c r="D389" t="str">
        <f>VLOOKUP(_xlfn.XLOOKUP(Driver_elast!C389,MIG_demproj!$Q$2:$Q$49,MIG_demproj!$P$2:$P$49)&amp;B389,MIG_demproj!$A$2:$H$9999,4,FALSE)</f>
        <v>GDP</v>
      </c>
      <c r="E389" s="2">
        <f>MAX(VLOOKUP(_xlfn.XLOOKUP(Driver_elast!C389,MIG_demproj!$Q$2:$Q$49,MIG_demproj!$P$2:$P$49)&amp;B389,MIG_demproj!$A$2:$H$9999,8,FALSE),0)+IFERROR(VLOOKUP(C389,$I$3:$J$25,2,FALSE),0)</f>
        <v>0.83332499999999998</v>
      </c>
    </row>
    <row r="390" spans="1:5" ht="14.25" x14ac:dyDescent="0.45">
      <c r="A390" s="1" t="str">
        <f t="shared" si="6"/>
        <v>TADChina</v>
      </c>
      <c r="B390" t="str">
        <f>BYDem!B390</f>
        <v>China</v>
      </c>
      <c r="C390" t="str">
        <f>BYDem!E390</f>
        <v>TAD</v>
      </c>
      <c r="D390" t="str">
        <f>VLOOKUP(_xlfn.XLOOKUP(Driver_elast!C390,MIG_demproj!$Q$2:$Q$49,MIG_demproj!$P$2:$P$49)&amp;B390,MIG_demproj!$A$2:$H$9999,4,FALSE)</f>
        <v>GDPSER</v>
      </c>
      <c r="E390" s="2">
        <f>MAX(VLOOKUP(_xlfn.XLOOKUP(Driver_elast!C390,MIG_demproj!$Q$2:$Q$49,MIG_demproj!$P$2:$P$49)&amp;B390,MIG_demproj!$A$2:$H$9999,8,FALSE),0)+IFERROR(VLOOKUP(C390,$I$3:$J$25,2,FALSE),0)</f>
        <v>0.83944799999999997</v>
      </c>
    </row>
    <row r="391" spans="1:5" ht="14.25" x14ac:dyDescent="0.45">
      <c r="A391" s="1" t="str">
        <f t="shared" si="6"/>
        <v>TAIChina</v>
      </c>
      <c r="B391" t="str">
        <f>BYDem!B391</f>
        <v>China</v>
      </c>
      <c r="C391" t="str">
        <f>BYDem!E391</f>
        <v>TAI</v>
      </c>
      <c r="D391" t="str">
        <f>VLOOKUP(_xlfn.XLOOKUP(Driver_elast!C391,MIG_demproj!$Q$2:$Q$49,MIG_demproj!$P$2:$P$49)&amp;B391,MIG_demproj!$A$2:$H$9999,4,FALSE)</f>
        <v>GDP</v>
      </c>
      <c r="E391" s="2">
        <f>MAX(VLOOKUP(_xlfn.XLOOKUP(Driver_elast!C391,MIG_demproj!$Q$2:$Q$49,MIG_demproj!$P$2:$P$49)&amp;B391,MIG_demproj!$A$2:$H$9999,8,FALSE),0)+IFERROR(VLOOKUP(C391,$I$3:$J$25,2,FALSE),0)</f>
        <v>0.73046299999999997</v>
      </c>
    </row>
    <row r="392" spans="1:5" ht="14.25" x14ac:dyDescent="0.45">
      <c r="A392" s="1" t="str">
        <f t="shared" si="6"/>
        <v>TTFChina</v>
      </c>
      <c r="B392" t="str">
        <f>BYDem!B392</f>
        <v>China</v>
      </c>
      <c r="C392" t="str">
        <f>BYDem!E392</f>
        <v>TTF</v>
      </c>
      <c r="D392" t="str">
        <f>VLOOKUP(_xlfn.XLOOKUP(Driver_elast!C392,MIG_demproj!$Q$2:$Q$49,MIG_demproj!$P$2:$P$49)&amp;B392,MIG_demproj!$A$2:$H$9999,4,FALSE)</f>
        <v>GDP</v>
      </c>
      <c r="E392" s="2">
        <f>MAX(VLOOKUP(_xlfn.XLOOKUP(Driver_elast!C392,MIG_demproj!$Q$2:$Q$49,MIG_demproj!$P$2:$P$49)&amp;B392,MIG_demproj!$A$2:$H$9999,8,FALSE),0)+IFERROR(VLOOKUP(C392,$I$3:$J$25,2,FALSE),0)</f>
        <v>1.328195</v>
      </c>
    </row>
    <row r="393" spans="1:5" ht="14.25" x14ac:dyDescent="0.45">
      <c r="A393" s="1" t="str">
        <f t="shared" si="6"/>
        <v>TTPChina</v>
      </c>
      <c r="B393" t="str">
        <f>BYDem!B393</f>
        <v>China</v>
      </c>
      <c r="C393" t="str">
        <f>BYDem!E393</f>
        <v>TTP</v>
      </c>
      <c r="D393" t="str">
        <f>VLOOKUP(_xlfn.XLOOKUP(Driver_elast!C393,MIG_demproj!$Q$2:$Q$49,MIG_demproj!$P$2:$P$49)&amp;B393,MIG_demproj!$A$2:$H$9999,4,FALSE)</f>
        <v>GDP</v>
      </c>
      <c r="E393" s="2">
        <f>MAX(VLOOKUP(_xlfn.XLOOKUP(Driver_elast!C393,MIG_demproj!$Q$2:$Q$49,MIG_demproj!$P$2:$P$49)&amp;B393,MIG_demproj!$A$2:$H$9999,8,FALSE),0)+IFERROR(VLOOKUP(C393,$I$3:$J$25,2,FALSE),0)</f>
        <v>1.328195</v>
      </c>
    </row>
    <row r="394" spans="1:5" ht="14.25" x14ac:dyDescent="0.45">
      <c r="A394" s="1" t="str">
        <f t="shared" si="6"/>
        <v>TWDChina</v>
      </c>
      <c r="B394" t="str">
        <f>BYDem!B394</f>
        <v>China</v>
      </c>
      <c r="C394" t="str">
        <f>BYDem!E394</f>
        <v>TWD</v>
      </c>
      <c r="D394" t="str">
        <f>VLOOKUP(_xlfn.XLOOKUP(Driver_elast!C394,MIG_demproj!$Q$2:$Q$49,MIG_demproj!$P$2:$P$49)&amp;B394,MIG_demproj!$A$2:$H$9999,4,FALSE)</f>
        <v>GDPSER</v>
      </c>
      <c r="E394" s="2">
        <f>MAX(VLOOKUP(_xlfn.XLOOKUP(Driver_elast!C394,MIG_demproj!$Q$2:$Q$49,MIG_demproj!$P$2:$P$49)&amp;B394,MIG_demproj!$A$2:$H$9999,8,FALSE),0)+IFERROR(VLOOKUP(C394,$I$3:$J$25,2,FALSE),0)</f>
        <v>0.420852</v>
      </c>
    </row>
    <row r="395" spans="1:5" ht="14.25" x14ac:dyDescent="0.45">
      <c r="A395" s="1" t="str">
        <f t="shared" si="6"/>
        <v>TWIChina</v>
      </c>
      <c r="B395" t="str">
        <f>BYDem!B395</f>
        <v>China</v>
      </c>
      <c r="C395" t="str">
        <f>BYDem!E395</f>
        <v>TWI</v>
      </c>
      <c r="D395" t="str">
        <f>VLOOKUP(_xlfn.XLOOKUP(Driver_elast!C395,MIG_demproj!$Q$2:$Q$49,MIG_demproj!$P$2:$P$49)&amp;B395,MIG_demproj!$A$2:$H$9999,4,FALSE)</f>
        <v>GDP</v>
      </c>
      <c r="E395" s="2">
        <f>MAX(VLOOKUP(_xlfn.XLOOKUP(Driver_elast!C395,MIG_demproj!$Q$2:$Q$49,MIG_demproj!$P$2:$P$49)&amp;B395,MIG_demproj!$A$2:$H$9999,8,FALSE),0)+IFERROR(VLOOKUP(C395,$I$3:$J$25,2,FALSE),0)</f>
        <v>0.62214800000000003</v>
      </c>
    </row>
    <row r="396" spans="1:5" ht="14.25" x14ac:dyDescent="0.45">
      <c r="A396" s="1" t="str">
        <f t="shared" si="6"/>
        <v>Trd_2wChina</v>
      </c>
      <c r="B396" t="str">
        <f>BYDem!B396</f>
        <v>China</v>
      </c>
      <c r="C396" t="str">
        <f>BYDem!E396</f>
        <v>Trd_2w</v>
      </c>
      <c r="D396" t="str">
        <f>VLOOKUP(_xlfn.XLOOKUP(Driver_elast!C396,MIG_demproj!$Q$2:$Q$49,MIG_demproj!$P$2:$P$49)&amp;B396,MIG_demproj!$A$2:$H$9999,4,FALSE)</f>
        <v>GDPPCAP</v>
      </c>
      <c r="E396" s="2">
        <f>MAX(VLOOKUP(_xlfn.XLOOKUP(Driver_elast!C396,MIG_demproj!$Q$2:$Q$49,MIG_demproj!$P$2:$P$49)&amp;B396,MIG_demproj!$A$2:$H$9999,8,FALSE),0)+IFERROR(VLOOKUP(C396,$I$3:$J$25,2,FALSE),0)</f>
        <v>2.1212119999999999</v>
      </c>
    </row>
    <row r="397" spans="1:5" ht="14.25" x14ac:dyDescent="0.45">
      <c r="A397" s="1" t="str">
        <f t="shared" si="6"/>
        <v>Trd_3wChina</v>
      </c>
      <c r="B397" t="str">
        <f>BYDem!B397</f>
        <v>China</v>
      </c>
      <c r="C397" t="str">
        <f>BYDem!E397</f>
        <v>Trd_3w</v>
      </c>
      <c r="D397" t="str">
        <f>VLOOKUP(_xlfn.XLOOKUP(Driver_elast!C397,MIG_demproj!$Q$2:$Q$49,MIG_demproj!$P$2:$P$49)&amp;B397,MIG_demproj!$A$2:$H$9999,4,FALSE)</f>
        <v>GDPPCAP</v>
      </c>
      <c r="E397" s="2">
        <f>MAX(VLOOKUP(_xlfn.XLOOKUP(Driver_elast!C397,MIG_demproj!$Q$2:$Q$49,MIG_demproj!$P$2:$P$49)&amp;B397,MIG_demproj!$A$2:$H$9999,8,FALSE),0)+IFERROR(VLOOKUP(C397,$I$3:$J$25,2,FALSE),0)</f>
        <v>2.1212119999999999</v>
      </c>
    </row>
    <row r="398" spans="1:5" ht="14.25" x14ac:dyDescent="0.45">
      <c r="A398" s="1" t="str">
        <f t="shared" si="6"/>
        <v>Trd_BusChina</v>
      </c>
      <c r="B398" t="str">
        <f>BYDem!B398</f>
        <v>China</v>
      </c>
      <c r="C398" t="str">
        <f>BYDem!E398</f>
        <v>Trd_Bus</v>
      </c>
      <c r="D398" t="str">
        <f>VLOOKUP(_xlfn.XLOOKUP(Driver_elast!C398,MIG_demproj!$Q$2:$Q$49,MIG_demproj!$P$2:$P$49)&amp;B398,MIG_demproj!$A$2:$H$9999,4,FALSE)</f>
        <v>GDPPCAP</v>
      </c>
      <c r="E398" s="2">
        <f>MAX(VLOOKUP(_xlfn.XLOOKUP(Driver_elast!C398,MIG_demproj!$Q$2:$Q$49,MIG_demproj!$P$2:$P$49)&amp;B398,MIG_demproj!$A$2:$H$9999,8,FALSE),0)+IFERROR(VLOOKUP(C398,$I$3:$J$25,2,FALSE),0)</f>
        <v>2.1212119999999999</v>
      </c>
    </row>
    <row r="399" spans="1:5" ht="14.25" x14ac:dyDescent="0.45">
      <c r="A399" s="1" t="str">
        <f t="shared" si="6"/>
        <v>Trd_CarChina</v>
      </c>
      <c r="B399" t="str">
        <f>BYDem!B399</f>
        <v>China</v>
      </c>
      <c r="C399" t="str">
        <f>BYDem!E399</f>
        <v>Trd_Car</v>
      </c>
      <c r="D399" t="str">
        <f>VLOOKUP(_xlfn.XLOOKUP(Driver_elast!C399,MIG_demproj!$Q$2:$Q$49,MIG_demproj!$P$2:$P$49)&amp;B399,MIG_demproj!$A$2:$H$9999,4,FALSE)</f>
        <v>GDPPCAP</v>
      </c>
      <c r="E399" s="2">
        <f>MAX(VLOOKUP(_xlfn.XLOOKUP(Driver_elast!C399,MIG_demproj!$Q$2:$Q$49,MIG_demproj!$P$2:$P$49)&amp;B399,MIG_demproj!$A$2:$H$9999,8,FALSE),0)+IFERROR(VLOOKUP(C399,$I$3:$J$25,2,FALSE),0)</f>
        <v>2.1212119999999999</v>
      </c>
    </row>
    <row r="400" spans="1:5" ht="14.25" x14ac:dyDescent="0.45">
      <c r="A400" s="1" t="str">
        <f t="shared" si="6"/>
        <v>Trd_HdtChina</v>
      </c>
      <c r="B400" t="str">
        <f>BYDem!B400</f>
        <v>China</v>
      </c>
      <c r="C400" t="str">
        <f>BYDem!E400</f>
        <v>Trd_Hdt</v>
      </c>
      <c r="D400" t="str">
        <f>VLOOKUP(_xlfn.XLOOKUP(Driver_elast!C400,MIG_demproj!$Q$2:$Q$49,MIG_demproj!$P$2:$P$49)&amp;B400,MIG_demproj!$A$2:$H$9999,4,FALSE)</f>
        <v>GDPPCAP</v>
      </c>
      <c r="E400" s="2">
        <f>MAX(VLOOKUP(_xlfn.XLOOKUP(Driver_elast!C400,MIG_demproj!$Q$2:$Q$49,MIG_demproj!$P$2:$P$49)&amp;B400,MIG_demproj!$A$2:$H$9999,8,FALSE),0)+IFERROR(VLOOKUP(C400,$I$3:$J$25,2,FALSE),0)</f>
        <v>2.1212119999999999</v>
      </c>
    </row>
    <row r="401" spans="1:5" ht="14.25" x14ac:dyDescent="0.45">
      <c r="A401" s="1" t="str">
        <f t="shared" si="6"/>
        <v>Trd_LcvChina</v>
      </c>
      <c r="B401" t="str">
        <f>BYDem!B401</f>
        <v>China</v>
      </c>
      <c r="C401" t="str">
        <f>BYDem!E401</f>
        <v>Trd_Lcv</v>
      </c>
      <c r="D401" t="str">
        <f>VLOOKUP(_xlfn.XLOOKUP(Driver_elast!C401,MIG_demproj!$Q$2:$Q$49,MIG_demproj!$P$2:$P$49)&amp;B401,MIG_demproj!$A$2:$H$9999,4,FALSE)</f>
        <v>GDPPCAP</v>
      </c>
      <c r="E401" s="2">
        <f>MAX(VLOOKUP(_xlfn.XLOOKUP(Driver_elast!C401,MIG_demproj!$Q$2:$Q$49,MIG_demproj!$P$2:$P$49)&amp;B401,MIG_demproj!$A$2:$H$9999,8,FALSE),0)+IFERROR(VLOOKUP(C401,$I$3:$J$25,2,FALSE),0)</f>
        <v>2.1212119999999999</v>
      </c>
    </row>
    <row r="402" spans="1:5" ht="14.25" x14ac:dyDescent="0.45">
      <c r="A402" s="1" t="str">
        <f t="shared" si="6"/>
        <v>AGREU_north</v>
      </c>
      <c r="B402" t="str">
        <f>BYDem!B402</f>
        <v>EU_north</v>
      </c>
      <c r="C402" t="str">
        <f>BYDem!E402</f>
        <v>AGR</v>
      </c>
      <c r="D402" t="str">
        <f>VLOOKUP(_xlfn.XLOOKUP(Driver_elast!C402,MIG_demproj!$Q$2:$Q$49,MIG_demproj!$P$2:$P$49)&amp;B402,MIG_demproj!$A$2:$H$9999,4,FALSE)</f>
        <v>POP</v>
      </c>
      <c r="E402" s="2">
        <f>MAX(VLOOKUP(_xlfn.XLOOKUP(Driver_elast!C402,MIG_demproj!$Q$2:$Q$49,MIG_demproj!$P$2:$P$49)&amp;B402,MIG_demproj!$A$2:$H$9999,8,FALSE),0)+IFERROR(VLOOKUP(C402,$I$3:$J$25,2,FALSE),0)</f>
        <v>0</v>
      </c>
    </row>
    <row r="403" spans="1:5" ht="14.25" x14ac:dyDescent="0.45">
      <c r="A403" s="1" t="str">
        <f t="shared" si="6"/>
        <v>CCKEU_north</v>
      </c>
      <c r="B403" t="str">
        <f>BYDem!B403</f>
        <v>EU_north</v>
      </c>
      <c r="C403" t="str">
        <f>BYDem!E403</f>
        <v>CCK</v>
      </c>
      <c r="D403" t="str">
        <f>VLOOKUP(_xlfn.XLOOKUP(Driver_elast!C403,MIG_demproj!$Q$2:$Q$49,MIG_demproj!$P$2:$P$49)&amp;B403,MIG_demproj!$A$2:$H$9999,4,FALSE)</f>
        <v>GDPSER</v>
      </c>
      <c r="E403" s="2">
        <f>MAX(VLOOKUP(_xlfn.XLOOKUP(Driver_elast!C403,MIG_demproj!$Q$2:$Q$49,MIG_demproj!$P$2:$P$49)&amp;B403,MIG_demproj!$A$2:$H$9999,8,FALSE),0)+IFERROR(VLOOKUP(C403,$I$3:$J$25,2,FALSE),0)</f>
        <v>0.792659</v>
      </c>
    </row>
    <row r="404" spans="1:5" ht="14.25" x14ac:dyDescent="0.45">
      <c r="A404" s="1" t="str">
        <f t="shared" si="6"/>
        <v>CHWEU_north</v>
      </c>
      <c r="B404" t="str">
        <f>BYDem!B404</f>
        <v>EU_north</v>
      </c>
      <c r="C404" t="str">
        <f>BYDem!E404</f>
        <v>CHW</v>
      </c>
      <c r="D404" t="str">
        <f>VLOOKUP(_xlfn.XLOOKUP(Driver_elast!C404,MIG_demproj!$Q$2:$Q$49,MIG_demproj!$P$2:$P$49)&amp;B404,MIG_demproj!$A$2:$H$9999,4,FALSE)</f>
        <v>GDPSER</v>
      </c>
      <c r="E404" s="2">
        <f>MAX(VLOOKUP(_xlfn.XLOOKUP(Driver_elast!C404,MIG_demproj!$Q$2:$Q$49,MIG_demproj!$P$2:$P$49)&amp;B404,MIG_demproj!$A$2:$H$9999,8,FALSE),0)+IFERROR(VLOOKUP(C404,$I$3:$J$25,2,FALSE),0)</f>
        <v>0.792659</v>
      </c>
    </row>
    <row r="405" spans="1:5" ht="14.25" x14ac:dyDescent="0.45">
      <c r="A405" s="1" t="str">
        <f t="shared" si="6"/>
        <v>CLAEU_north</v>
      </c>
      <c r="B405" t="str">
        <f>BYDem!B405</f>
        <v>EU_north</v>
      </c>
      <c r="C405" t="str">
        <f>BYDem!E405</f>
        <v>CLA</v>
      </c>
      <c r="D405" t="str">
        <f>VLOOKUP(_xlfn.XLOOKUP(Driver_elast!C405,MIG_demproj!$Q$2:$Q$49,MIG_demproj!$P$2:$P$49)&amp;B405,MIG_demproj!$A$2:$H$9999,4,FALSE)</f>
        <v>GDP</v>
      </c>
      <c r="E405" s="2">
        <f>MAX(VLOOKUP(_xlfn.XLOOKUP(Driver_elast!C405,MIG_demproj!$Q$2:$Q$49,MIG_demproj!$P$2:$P$49)&amp;B405,MIG_demproj!$A$2:$H$9999,8,FALSE),0)+IFERROR(VLOOKUP(C405,$I$3:$J$25,2,FALSE),0)</f>
        <v>0.42252200000000001</v>
      </c>
    </row>
    <row r="406" spans="1:5" ht="14.25" x14ac:dyDescent="0.45">
      <c r="A406" s="1" t="str">
        <f t="shared" si="6"/>
        <v>COEEU_north</v>
      </c>
      <c r="B406" t="str">
        <f>BYDem!B406</f>
        <v>EU_north</v>
      </c>
      <c r="C406" t="str">
        <f>BYDem!E406</f>
        <v>COE</v>
      </c>
      <c r="D406" t="str">
        <f>VLOOKUP(_xlfn.XLOOKUP(Driver_elast!C406,MIG_demproj!$Q$2:$Q$49,MIG_demproj!$P$2:$P$49)&amp;B406,MIG_demproj!$A$2:$H$9999,4,FALSE)</f>
        <v>GDP</v>
      </c>
      <c r="E406" s="2">
        <f>MAX(VLOOKUP(_xlfn.XLOOKUP(Driver_elast!C406,MIG_demproj!$Q$2:$Q$49,MIG_demproj!$P$2:$P$49)&amp;B406,MIG_demproj!$A$2:$H$9999,8,FALSE),0)+IFERROR(VLOOKUP(C406,$I$3:$J$25,2,FALSE),0)</f>
        <v>1.4225220000000001</v>
      </c>
    </row>
    <row r="407" spans="1:5" ht="14.25" x14ac:dyDescent="0.45">
      <c r="A407" s="1" t="str">
        <f t="shared" si="6"/>
        <v>COTEU_north</v>
      </c>
      <c r="B407" t="str">
        <f>BYDem!B407</f>
        <v>EU_north</v>
      </c>
      <c r="C407" t="str">
        <f>BYDem!E407</f>
        <v>COT</v>
      </c>
      <c r="D407" t="str">
        <f>VLOOKUP(_xlfn.XLOOKUP(Driver_elast!C407,MIG_demproj!$Q$2:$Q$49,MIG_demproj!$P$2:$P$49)&amp;B407,MIG_demproj!$A$2:$H$9999,4,FALSE)</f>
        <v>GDPSER</v>
      </c>
      <c r="E407" s="2">
        <f>MAX(VLOOKUP(_xlfn.XLOOKUP(Driver_elast!C407,MIG_demproj!$Q$2:$Q$49,MIG_demproj!$P$2:$P$49)&amp;B407,MIG_demproj!$A$2:$H$9999,8,FALSE),0)+IFERROR(VLOOKUP(C407,$I$3:$J$25,2,FALSE),0)</f>
        <v>0.792659</v>
      </c>
    </row>
    <row r="408" spans="1:5" ht="14.25" x14ac:dyDescent="0.45">
      <c r="A408" s="1" t="str">
        <f t="shared" si="6"/>
        <v>CRFEU_north</v>
      </c>
      <c r="B408" t="str">
        <f>BYDem!B408</f>
        <v>EU_north</v>
      </c>
      <c r="C408" t="str">
        <f>BYDem!E408</f>
        <v>CRF</v>
      </c>
      <c r="D408" t="str">
        <f>VLOOKUP(_xlfn.XLOOKUP(Driver_elast!C408,MIG_demproj!$Q$2:$Q$49,MIG_demproj!$P$2:$P$49)&amp;B408,MIG_demproj!$A$2:$H$9999,4,FALSE)</f>
        <v>GDP</v>
      </c>
      <c r="E408" s="2">
        <f>MAX(VLOOKUP(_xlfn.XLOOKUP(Driver_elast!C408,MIG_demproj!$Q$2:$Q$49,MIG_demproj!$P$2:$P$49)&amp;B408,MIG_demproj!$A$2:$H$9999,8,FALSE),0)+IFERROR(VLOOKUP(C408,$I$3:$J$25,2,FALSE),0)</f>
        <v>0.42252200000000001</v>
      </c>
    </row>
    <row r="409" spans="1:5" ht="14.25" x14ac:dyDescent="0.45">
      <c r="A409" s="1" t="str">
        <f t="shared" si="6"/>
        <v>CSCEU_north</v>
      </c>
      <c r="B409" t="str">
        <f>BYDem!B409</f>
        <v>EU_north</v>
      </c>
      <c r="C409" t="str">
        <f>BYDem!E409</f>
        <v>CSC</v>
      </c>
      <c r="D409" t="str">
        <f>VLOOKUP(_xlfn.XLOOKUP(Driver_elast!C409,MIG_demproj!$Q$2:$Q$49,MIG_demproj!$P$2:$P$49)&amp;B409,MIG_demproj!$A$2:$H$9999,4,FALSE)</f>
        <v>GDP</v>
      </c>
      <c r="E409" s="2">
        <f>MAX(VLOOKUP(_xlfn.XLOOKUP(Driver_elast!C409,MIG_demproj!$Q$2:$Q$49,MIG_demproj!$P$2:$P$49)&amp;B409,MIG_demproj!$A$2:$H$9999,8,FALSE),0)+IFERROR(VLOOKUP(C409,$I$3:$J$25,2,FALSE),0)</f>
        <v>1.4225220000000001</v>
      </c>
    </row>
    <row r="410" spans="1:5" ht="14.25" x14ac:dyDescent="0.45">
      <c r="A410" s="1" t="str">
        <f t="shared" si="6"/>
        <v>CSHEU_north</v>
      </c>
      <c r="B410" t="str">
        <f>BYDem!B410</f>
        <v>EU_north</v>
      </c>
      <c r="C410" t="str">
        <f>BYDem!E410</f>
        <v>CSH</v>
      </c>
      <c r="D410" t="str">
        <f>VLOOKUP(_xlfn.XLOOKUP(Driver_elast!C410,MIG_demproj!$Q$2:$Q$49,MIG_demproj!$P$2:$P$49)&amp;B410,MIG_demproj!$A$2:$H$9999,4,FALSE)</f>
        <v>GDPSER</v>
      </c>
      <c r="E410" s="2">
        <f>MAX(VLOOKUP(_xlfn.XLOOKUP(Driver_elast!C410,MIG_demproj!$Q$2:$Q$49,MIG_demproj!$P$2:$P$49)&amp;B410,MIG_demproj!$A$2:$H$9999,8,FALSE),0)+IFERROR(VLOOKUP(C410,$I$3:$J$25,2,FALSE),0)</f>
        <v>0.792659</v>
      </c>
    </row>
    <row r="411" spans="1:5" ht="14.25" x14ac:dyDescent="0.45">
      <c r="A411" s="1" t="str">
        <f t="shared" si="6"/>
        <v>ICHEU_north</v>
      </c>
      <c r="B411" t="str">
        <f>BYDem!B411</f>
        <v>EU_north</v>
      </c>
      <c r="C411" t="str">
        <f>BYDem!E411</f>
        <v>ICH</v>
      </c>
      <c r="D411" t="str">
        <f>VLOOKUP(_xlfn.XLOOKUP(Driver_elast!C411,MIG_demproj!$Q$2:$Q$49,MIG_demproj!$P$2:$P$49)&amp;B411,MIG_demproj!$A$2:$H$9999,4,FALSE)</f>
        <v>GDP</v>
      </c>
      <c r="E411" s="2">
        <f>MAX(VLOOKUP(_xlfn.XLOOKUP(Driver_elast!C411,MIG_demproj!$Q$2:$Q$49,MIG_demproj!$P$2:$P$49)&amp;B411,MIG_demproj!$A$2:$H$9999,8,FALSE),0)+IFERROR(VLOOKUP(C411,$I$3:$J$25,2,FALSE),0)</f>
        <v>0.54378899999999997</v>
      </c>
    </row>
    <row r="412" spans="1:5" ht="14.25" x14ac:dyDescent="0.45">
      <c r="A412" s="1" t="str">
        <f t="shared" si="6"/>
        <v>ICH_FeedstockEU_north</v>
      </c>
      <c r="B412" t="str">
        <f>BYDem!B412</f>
        <v>EU_north</v>
      </c>
      <c r="C412" t="str">
        <f>BYDem!E412</f>
        <v>ICH_Feedstock</v>
      </c>
      <c r="D412" t="str">
        <f>VLOOKUP(_xlfn.XLOOKUP(Driver_elast!C412,MIG_demproj!$Q$2:$Q$49,MIG_demproj!$P$2:$P$49)&amp;B412,MIG_demproj!$A$2:$H$9999,4,FALSE)</f>
        <v>GDP</v>
      </c>
      <c r="E412" s="2">
        <f>MAX(VLOOKUP(_xlfn.XLOOKUP(Driver_elast!C412,MIG_demproj!$Q$2:$Q$49,MIG_demproj!$P$2:$P$49)&amp;B412,MIG_demproj!$A$2:$H$9999,8,FALSE),0)+IFERROR(VLOOKUP(C412,$I$3:$J$25,2,FALSE),0)</f>
        <v>0.54378899999999997</v>
      </c>
    </row>
    <row r="413" spans="1:5" ht="14.25" x14ac:dyDescent="0.45">
      <c r="A413" s="1" t="str">
        <f t="shared" si="6"/>
        <v>IFPEU_north</v>
      </c>
      <c r="B413" t="str">
        <f>BYDem!B413</f>
        <v>EU_north</v>
      </c>
      <c r="C413" t="str">
        <f>BYDem!E413</f>
        <v>IFP</v>
      </c>
      <c r="D413" t="str">
        <f>VLOOKUP(_xlfn.XLOOKUP(Driver_elast!C413,MIG_demproj!$Q$2:$Q$49,MIG_demproj!$P$2:$P$49)&amp;B413,MIG_demproj!$A$2:$H$9999,4,FALSE)</f>
        <v>GDP</v>
      </c>
      <c r="E413" s="2">
        <f>MAX(VLOOKUP(_xlfn.XLOOKUP(Driver_elast!C413,MIG_demproj!$Q$2:$Q$49,MIG_demproj!$P$2:$P$49)&amp;B413,MIG_demproj!$A$2:$H$9999,8,FALSE),0)+IFERROR(VLOOKUP(C413,$I$3:$J$25,2,FALSE),0)</f>
        <v>0.37103199999999997</v>
      </c>
    </row>
    <row r="414" spans="1:5" ht="14.25" x14ac:dyDescent="0.45">
      <c r="A414" s="1" t="str">
        <f t="shared" si="6"/>
        <v>ILPEU_north</v>
      </c>
      <c r="B414" t="str">
        <f>BYDem!B414</f>
        <v>EU_north</v>
      </c>
      <c r="C414" t="str">
        <f>BYDem!E414</f>
        <v>ILP</v>
      </c>
      <c r="D414" t="str">
        <f>VLOOKUP(_xlfn.XLOOKUP(Driver_elast!C414,MIG_demproj!$Q$2:$Q$49,MIG_demproj!$P$2:$P$49)&amp;B414,MIG_demproj!$A$2:$H$9999,4,FALSE)</f>
        <v>GDP</v>
      </c>
      <c r="E414" s="2">
        <f>MAX(VLOOKUP(_xlfn.XLOOKUP(Driver_elast!C414,MIG_demproj!$Q$2:$Q$49,MIG_demproj!$P$2:$P$49)&amp;B414,MIG_demproj!$A$2:$H$9999,8,FALSE),0)+IFERROR(VLOOKUP(C414,$I$3:$J$25,2,FALSE),0)</f>
        <v>0.39200499999999999</v>
      </c>
    </row>
    <row r="415" spans="1:5" ht="14.25" x14ac:dyDescent="0.45">
      <c r="A415" s="1" t="str">
        <f t="shared" si="6"/>
        <v>IMCEU_north</v>
      </c>
      <c r="B415" t="str">
        <f>BYDem!B415</f>
        <v>EU_north</v>
      </c>
      <c r="C415" t="str">
        <f>BYDem!E415</f>
        <v>IMC</v>
      </c>
      <c r="D415" t="str">
        <f>VLOOKUP(_xlfn.XLOOKUP(Driver_elast!C415,MIG_demproj!$Q$2:$Q$49,MIG_demproj!$P$2:$P$49)&amp;B415,MIG_demproj!$A$2:$H$9999,4,FALSE)</f>
        <v>GDP</v>
      </c>
      <c r="E415" s="2">
        <f>MAX(VLOOKUP(_xlfn.XLOOKUP(Driver_elast!C415,MIG_demproj!$Q$2:$Q$49,MIG_demproj!$P$2:$P$49)&amp;B415,MIG_demproj!$A$2:$H$9999,8,FALSE),0)+IFERROR(VLOOKUP(C415,$I$3:$J$25,2,FALSE),0)</f>
        <v>0.37103199999999997</v>
      </c>
    </row>
    <row r="416" spans="1:5" ht="14.25" x14ac:dyDescent="0.45">
      <c r="A416" s="1" t="str">
        <f t="shared" si="6"/>
        <v>INFEU_north</v>
      </c>
      <c r="B416" t="str">
        <f>BYDem!B416</f>
        <v>EU_north</v>
      </c>
      <c r="C416" t="str">
        <f>BYDem!E416</f>
        <v>INF</v>
      </c>
      <c r="D416" t="str">
        <f>VLOOKUP(_xlfn.XLOOKUP(Driver_elast!C416,MIG_demproj!$Q$2:$Q$49,MIG_demproj!$P$2:$P$49)&amp;B416,MIG_demproj!$A$2:$H$9999,4,FALSE)</f>
        <v>GDP</v>
      </c>
      <c r="E416" s="2">
        <f>MAX(VLOOKUP(_xlfn.XLOOKUP(Driver_elast!C416,MIG_demproj!$Q$2:$Q$49,MIG_demproj!$P$2:$P$49)&amp;B416,MIG_demproj!$A$2:$H$9999,8,FALSE),0)+IFERROR(VLOOKUP(C416,$I$3:$J$25,2,FALSE),0)</f>
        <v>0.98656100000000002</v>
      </c>
    </row>
    <row r="417" spans="1:5" ht="14.25" x14ac:dyDescent="0.45">
      <c r="A417" s="1" t="str">
        <f t="shared" si="6"/>
        <v>INMEU_north</v>
      </c>
      <c r="B417" t="str">
        <f>BYDem!B417</f>
        <v>EU_north</v>
      </c>
      <c r="C417" t="str">
        <f>BYDem!E417</f>
        <v>INM</v>
      </c>
      <c r="D417" t="str">
        <f>VLOOKUP(_xlfn.XLOOKUP(Driver_elast!C417,MIG_demproj!$Q$2:$Q$49,MIG_demproj!$P$2:$P$49)&amp;B417,MIG_demproj!$A$2:$H$9999,4,FALSE)</f>
        <v>GDPIND</v>
      </c>
      <c r="E417" s="2">
        <f>MAX(VLOOKUP(_xlfn.XLOOKUP(Driver_elast!C417,MIG_demproj!$Q$2:$Q$49,MIG_demproj!$P$2:$P$49)&amp;B417,MIG_demproj!$A$2:$H$9999,8,FALSE),0)+IFERROR(VLOOKUP(C417,$I$3:$J$25,2,FALSE),0)</f>
        <v>0.51703699999999997</v>
      </c>
    </row>
    <row r="418" spans="1:5" ht="14.25" x14ac:dyDescent="0.45">
      <c r="A418" s="1" t="str">
        <f t="shared" si="6"/>
        <v>IOIEU_north</v>
      </c>
      <c r="B418" t="str">
        <f>BYDem!B418</f>
        <v>EU_north</v>
      </c>
      <c r="C418" t="str">
        <f>BYDem!E418</f>
        <v>IOI</v>
      </c>
      <c r="D418" t="str">
        <f>VLOOKUP(_xlfn.XLOOKUP(Driver_elast!C418,MIG_demproj!$Q$2:$Q$49,MIG_demproj!$P$2:$P$49)&amp;B418,MIG_demproj!$A$2:$H$9999,4,FALSE)</f>
        <v>GDP</v>
      </c>
      <c r="E418" s="2">
        <f>MAX(VLOOKUP(_xlfn.XLOOKUP(Driver_elast!C418,MIG_demproj!$Q$2:$Q$49,MIG_demproj!$P$2:$P$49)&amp;B418,MIG_demproj!$A$2:$H$9999,8,FALSE),0)+IFERROR(VLOOKUP(C418,$I$3:$J$25,2,FALSE),0)</f>
        <v>0.37103199999999997</v>
      </c>
    </row>
    <row r="419" spans="1:5" ht="14.25" x14ac:dyDescent="0.45">
      <c r="A419" s="1" t="str">
        <f t="shared" si="6"/>
        <v>ITMEU_north</v>
      </c>
      <c r="B419" t="str">
        <f>BYDem!B419</f>
        <v>EU_north</v>
      </c>
      <c r="C419" t="str">
        <f>BYDem!E419</f>
        <v>ITM</v>
      </c>
      <c r="D419" t="str">
        <f>VLOOKUP(_xlfn.XLOOKUP(Driver_elast!C419,MIG_demproj!$Q$2:$Q$49,MIG_demproj!$P$2:$P$49)&amp;B419,MIG_demproj!$A$2:$H$9999,4,FALSE)</f>
        <v>GDP</v>
      </c>
      <c r="E419" s="2">
        <f>MAX(VLOOKUP(_xlfn.XLOOKUP(Driver_elast!C419,MIG_demproj!$Q$2:$Q$49,MIG_demproj!$P$2:$P$49)&amp;B419,MIG_demproj!$A$2:$H$9999,8,FALSE),0)+IFERROR(VLOOKUP(C419,$I$3:$J$25,2,FALSE),0)</f>
        <v>0.37103199999999997</v>
      </c>
    </row>
    <row r="420" spans="1:5" ht="14.25" x14ac:dyDescent="0.45">
      <c r="A420" s="1" t="str">
        <f t="shared" si="6"/>
        <v>NEUEU_north</v>
      </c>
      <c r="B420" t="str">
        <f>BYDem!B420</f>
        <v>EU_north</v>
      </c>
      <c r="C420" t="str">
        <f>BYDem!E420</f>
        <v>NEU</v>
      </c>
      <c r="D420" t="str">
        <f>VLOOKUP(_xlfn.XLOOKUP(Driver_elast!C420,MIG_demproj!$Q$2:$Q$49,MIG_demproj!$P$2:$P$49)&amp;B420,MIG_demproj!$A$2:$H$9999,4,FALSE)</f>
        <v>GDP</v>
      </c>
      <c r="E420" s="2">
        <f>MAX(VLOOKUP(_xlfn.XLOOKUP(Driver_elast!C420,MIG_demproj!$Q$2:$Q$49,MIG_demproj!$P$2:$P$49)&amp;B420,MIG_demproj!$A$2:$H$9999,8,FALSE),0)+IFERROR(VLOOKUP(C420,$I$3:$J$25,2,FALSE),0)</f>
        <v>1.7190999999999956E-2</v>
      </c>
    </row>
    <row r="421" spans="1:5" ht="14.25" x14ac:dyDescent="0.45">
      <c r="A421" s="1" t="str">
        <f t="shared" si="6"/>
        <v>ONOEU_north</v>
      </c>
      <c r="B421" t="str">
        <f>BYDem!B421</f>
        <v>EU_north</v>
      </c>
      <c r="C421" t="str">
        <f>BYDem!E421</f>
        <v>ONO</v>
      </c>
      <c r="D421" t="str">
        <f>VLOOKUP(_xlfn.XLOOKUP(Driver_elast!C421,MIG_demproj!$Q$2:$Q$49,MIG_demproj!$P$2:$P$49)&amp;B421,MIG_demproj!$A$2:$H$9999,4,FALSE)</f>
        <v>GDP</v>
      </c>
      <c r="E421" s="2">
        <f>MAX(VLOOKUP(_xlfn.XLOOKUP(Driver_elast!C421,MIG_demproj!$Q$2:$Q$49,MIG_demproj!$P$2:$P$49)&amp;B421,MIG_demproj!$A$2:$H$9999,8,FALSE),0)+IFERROR(VLOOKUP(C421,$I$3:$J$25,2,FALSE),0)</f>
        <v>0.37103199999999997</v>
      </c>
    </row>
    <row r="422" spans="1:5" ht="14.25" x14ac:dyDescent="0.45">
      <c r="A422" s="1" t="str">
        <f t="shared" si="6"/>
        <v>RCKEU_north</v>
      </c>
      <c r="B422" t="str">
        <f>BYDem!B422</f>
        <v>EU_north</v>
      </c>
      <c r="C422" t="str">
        <f>BYDem!E422</f>
        <v>RCK</v>
      </c>
      <c r="D422" s="18" t="s">
        <v>3</v>
      </c>
      <c r="E422" s="2">
        <f>MAX(VLOOKUP(_xlfn.XLOOKUP(Driver_elast!C422,MIG_demproj!$Q$2:$Q$49,MIG_demproj!$P$2:$P$49)&amp;B422,MIG_demproj!$A$2:$H$9999,8,FALSE),0)+IFERROR(VLOOKUP(C422,$I$3:$J$25,2,FALSE),0)</f>
        <v>1.19807</v>
      </c>
    </row>
    <row r="423" spans="1:5" ht="14.25" x14ac:dyDescent="0.45">
      <c r="A423" s="1" t="str">
        <f t="shared" si="6"/>
        <v>REAEU_north</v>
      </c>
      <c r="B423" t="str">
        <f>BYDem!B423</f>
        <v>EU_north</v>
      </c>
      <c r="C423" t="str">
        <f>BYDem!E423</f>
        <v>REA</v>
      </c>
      <c r="D423" t="str">
        <f>VLOOKUP(_xlfn.XLOOKUP(Driver_elast!C423,MIG_demproj!$Q$2:$Q$49,MIG_demproj!$P$2:$P$49)&amp;B423,MIG_demproj!$A$2:$H$9999,4,FALSE)</f>
        <v>GDP</v>
      </c>
      <c r="E423" s="2">
        <f>MAX(VLOOKUP(_xlfn.XLOOKUP(Driver_elast!C423,MIG_demproj!$Q$2:$Q$49,MIG_demproj!$P$2:$P$49)&amp;B423,MIG_demproj!$A$2:$H$9999,8,FALSE),0)+IFERROR(VLOOKUP(C423,$I$3:$J$25,2,FALSE),0)</f>
        <v>1.2851669999999999</v>
      </c>
    </row>
    <row r="424" spans="1:5" ht="14.25" x14ac:dyDescent="0.45">
      <c r="A424" s="1" t="str">
        <f t="shared" si="6"/>
        <v>RHWEU_north</v>
      </c>
      <c r="B424" t="str">
        <f>BYDem!B424</f>
        <v>EU_north</v>
      </c>
      <c r="C424" t="str">
        <f>BYDem!E424</f>
        <v>RHW</v>
      </c>
      <c r="D424" t="str">
        <f>VLOOKUP(_xlfn.XLOOKUP(Driver_elast!C424,MIG_demproj!$Q$2:$Q$49,MIG_demproj!$P$2:$P$49)&amp;B424,MIG_demproj!$A$2:$H$9999,4,FALSE)</f>
        <v>GDPPCAP</v>
      </c>
      <c r="E424" s="2">
        <f>MAX(VLOOKUP(_xlfn.XLOOKUP(Driver_elast!C424,MIG_demproj!$Q$2:$Q$49,MIG_demproj!$P$2:$P$49)&amp;B424,MIG_demproj!$A$2:$H$9999,8,FALSE),0)+IFERROR(VLOOKUP(C424,$I$3:$J$25,2,FALSE),0)</f>
        <v>1.19807</v>
      </c>
    </row>
    <row r="425" spans="1:5" ht="14.25" x14ac:dyDescent="0.45">
      <c r="A425" s="1" t="str">
        <f t="shared" si="6"/>
        <v>RLIEU_north</v>
      </c>
      <c r="B425" t="str">
        <f>BYDem!B425</f>
        <v>EU_north</v>
      </c>
      <c r="C425" t="str">
        <f>BYDem!E425</f>
        <v>RLI</v>
      </c>
      <c r="D425" t="str">
        <f>VLOOKUP(_xlfn.XLOOKUP(Driver_elast!C425,MIG_demproj!$Q$2:$Q$49,MIG_demproj!$P$2:$P$49)&amp;B425,MIG_demproj!$A$2:$H$9999,4,FALSE)</f>
        <v>GDP</v>
      </c>
      <c r="E425" s="2">
        <f>MAX(VLOOKUP(_xlfn.XLOOKUP(Driver_elast!C425,MIG_demproj!$Q$2:$Q$49,MIG_demproj!$P$2:$P$49)&amp;B425,MIG_demproj!$A$2:$H$9999,8,FALSE),0)+IFERROR(VLOOKUP(C425,$I$3:$J$25,2,FALSE),0)</f>
        <v>0.78516699999999995</v>
      </c>
    </row>
    <row r="426" spans="1:5" ht="14.25" x14ac:dyDescent="0.45">
      <c r="A426" s="1" t="str">
        <f t="shared" si="6"/>
        <v>ROTEU_north</v>
      </c>
      <c r="B426" t="str">
        <f>BYDem!B426</f>
        <v>EU_north</v>
      </c>
      <c r="C426" t="str">
        <f>BYDem!E426</f>
        <v>ROT</v>
      </c>
      <c r="D426" t="str">
        <f>VLOOKUP(_xlfn.XLOOKUP(Driver_elast!C426,MIG_demproj!$Q$2:$Q$49,MIG_demproj!$P$2:$P$49)&amp;B426,MIG_demproj!$A$2:$H$9999,4,FALSE)</f>
        <v>GDPPCAP</v>
      </c>
      <c r="E426" s="2">
        <f>MAX(VLOOKUP(_xlfn.XLOOKUP(Driver_elast!C426,MIG_demproj!$Q$2:$Q$49,MIG_demproj!$P$2:$P$49)&amp;B426,MIG_demproj!$A$2:$H$9999,8,FALSE),0)+IFERROR(VLOOKUP(C426,$I$3:$J$25,2,FALSE),0)</f>
        <v>1.19807</v>
      </c>
    </row>
    <row r="427" spans="1:5" ht="14.25" x14ac:dyDescent="0.45">
      <c r="A427" s="1" t="str">
        <f t="shared" si="6"/>
        <v>RRFEU_north</v>
      </c>
      <c r="B427" t="str">
        <f>BYDem!B427</f>
        <v>EU_north</v>
      </c>
      <c r="C427" t="str">
        <f>BYDem!E427</f>
        <v>RRF</v>
      </c>
      <c r="D427" t="str">
        <f>VLOOKUP(_xlfn.XLOOKUP(Driver_elast!C427,MIG_demproj!$Q$2:$Q$49,MIG_demproj!$P$2:$P$49)&amp;B427,MIG_demproj!$A$2:$H$9999,4,FALSE)</f>
        <v>GDP</v>
      </c>
      <c r="E427" s="2">
        <f>MAX(VLOOKUP(_xlfn.XLOOKUP(Driver_elast!C427,MIG_demproj!$Q$2:$Q$49,MIG_demproj!$P$2:$P$49)&amp;B427,MIG_demproj!$A$2:$H$9999,8,FALSE),0)+IFERROR(VLOOKUP(C427,$I$3:$J$25,2,FALSE),0)</f>
        <v>0.78516699999999995</v>
      </c>
    </row>
    <row r="428" spans="1:5" ht="14.25" x14ac:dyDescent="0.45">
      <c r="A428" s="1" t="str">
        <f t="shared" si="6"/>
        <v>RSCEU_north</v>
      </c>
      <c r="B428" t="str">
        <f>BYDem!B428</f>
        <v>EU_north</v>
      </c>
      <c r="C428" t="str">
        <f>BYDem!E428</f>
        <v>RSC</v>
      </c>
      <c r="D428" t="str">
        <f>VLOOKUP(_xlfn.XLOOKUP(Driver_elast!C428,MIG_demproj!$Q$2:$Q$49,MIG_demproj!$P$2:$P$49)&amp;B428,MIG_demproj!$A$2:$H$9999,4,FALSE)</f>
        <v>GDP</v>
      </c>
      <c r="E428" s="2">
        <f>MAX(VLOOKUP(_xlfn.XLOOKUP(Driver_elast!C428,MIG_demproj!$Q$2:$Q$49,MIG_demproj!$P$2:$P$49)&amp;B428,MIG_demproj!$A$2:$H$9999,8,FALSE),0)+IFERROR(VLOOKUP(C428,$I$3:$J$25,2,FALSE),0)</f>
        <v>1.2851669999999999</v>
      </c>
    </row>
    <row r="429" spans="1:5" ht="14.25" x14ac:dyDescent="0.45">
      <c r="A429" s="1" t="str">
        <f t="shared" si="6"/>
        <v>RSHEU_north</v>
      </c>
      <c r="B429" t="str">
        <f>BYDem!B429</f>
        <v>EU_north</v>
      </c>
      <c r="C429" t="str">
        <f>BYDem!E429</f>
        <v>RSH</v>
      </c>
      <c r="D429" t="str">
        <f>VLOOKUP(_xlfn.XLOOKUP(Driver_elast!C429,MIG_demproj!$Q$2:$Q$49,MIG_demproj!$P$2:$P$49)&amp;B429,MIG_demproj!$A$2:$H$9999,4,FALSE)</f>
        <v>GDPPCAP</v>
      </c>
      <c r="E429" s="2">
        <f>MAX(VLOOKUP(_xlfn.XLOOKUP(Driver_elast!C429,MIG_demproj!$Q$2:$Q$49,MIG_demproj!$P$2:$P$49)&amp;B429,MIG_demproj!$A$2:$H$9999,8,FALSE),0)+IFERROR(VLOOKUP(C429,$I$3:$J$25,2,FALSE),0)</f>
        <v>1.19807</v>
      </c>
    </row>
    <row r="430" spans="1:5" ht="14.25" x14ac:dyDescent="0.45">
      <c r="A430" s="1" t="str">
        <f t="shared" si="6"/>
        <v>TADEU_north</v>
      </c>
      <c r="B430" t="str">
        <f>BYDem!B430</f>
        <v>EU_north</v>
      </c>
      <c r="C430" t="str">
        <f>BYDem!E430</f>
        <v>TAD</v>
      </c>
      <c r="D430" t="str">
        <f>VLOOKUP(_xlfn.XLOOKUP(Driver_elast!C430,MIG_demproj!$Q$2:$Q$49,MIG_demproj!$P$2:$P$49)&amp;B430,MIG_demproj!$A$2:$H$9999,4,FALSE)</f>
        <v>GDPSER</v>
      </c>
      <c r="E430" s="2">
        <f>MAX(VLOOKUP(_xlfn.XLOOKUP(Driver_elast!C430,MIG_demproj!$Q$2:$Q$49,MIG_demproj!$P$2:$P$49)&amp;B430,MIG_demproj!$A$2:$H$9999,8,FALSE),0)+IFERROR(VLOOKUP(C430,$I$3:$J$25,2,FALSE),0)</f>
        <v>0</v>
      </c>
    </row>
    <row r="431" spans="1:5" ht="14.25" x14ac:dyDescent="0.45">
      <c r="A431" s="1" t="str">
        <f t="shared" si="6"/>
        <v>TAIEU_north</v>
      </c>
      <c r="B431" t="str">
        <f>BYDem!B431</f>
        <v>EU_north</v>
      </c>
      <c r="C431" t="str">
        <f>BYDem!E431</f>
        <v>TAI</v>
      </c>
      <c r="D431" t="str">
        <f>VLOOKUP(_xlfn.XLOOKUP(Driver_elast!C431,MIG_demproj!$Q$2:$Q$49,MIG_demproj!$P$2:$P$49)&amp;B431,MIG_demproj!$A$2:$H$9999,4,FALSE)</f>
        <v>GDPSER</v>
      </c>
      <c r="E431" s="2">
        <f>MAX(VLOOKUP(_xlfn.XLOOKUP(Driver_elast!C431,MIG_demproj!$Q$2:$Q$49,MIG_demproj!$P$2:$P$49)&amp;B431,MIG_demproj!$A$2:$H$9999,8,FALSE),0)+IFERROR(VLOOKUP(C431,$I$3:$J$25,2,FALSE),0)</f>
        <v>0.91471999999999998</v>
      </c>
    </row>
    <row r="432" spans="1:5" ht="14.25" x14ac:dyDescent="0.45">
      <c r="A432" s="1" t="str">
        <f t="shared" si="6"/>
        <v>TTFEU_north</v>
      </c>
      <c r="B432" t="str">
        <f>BYDem!B432</f>
        <v>EU_north</v>
      </c>
      <c r="C432" t="str">
        <f>BYDem!E432</f>
        <v>TTF</v>
      </c>
      <c r="D432" t="str">
        <f>VLOOKUP(_xlfn.XLOOKUP(Driver_elast!C432,MIG_demproj!$Q$2:$Q$49,MIG_demproj!$P$2:$P$49)&amp;B432,MIG_demproj!$A$2:$H$9999,4,FALSE)</f>
        <v>GDP</v>
      </c>
      <c r="E432" s="2">
        <f>MAX(VLOOKUP(_xlfn.XLOOKUP(Driver_elast!C432,MIG_demproj!$Q$2:$Q$49,MIG_demproj!$P$2:$P$49)&amp;B432,MIG_demproj!$A$2:$H$9999,8,FALSE),0)+IFERROR(VLOOKUP(C432,$I$3:$J$25,2,FALSE),0)</f>
        <v>0.96397900000000003</v>
      </c>
    </row>
    <row r="433" spans="1:5" ht="14.25" x14ac:dyDescent="0.45">
      <c r="A433" s="1" t="str">
        <f t="shared" si="6"/>
        <v>TTPEU_north</v>
      </c>
      <c r="B433" t="str">
        <f>BYDem!B433</f>
        <v>EU_north</v>
      </c>
      <c r="C433" t="str">
        <f>BYDem!E433</f>
        <v>TTP</v>
      </c>
      <c r="D433" t="str">
        <f>VLOOKUP(_xlfn.XLOOKUP(Driver_elast!C433,MIG_demproj!$Q$2:$Q$49,MIG_demproj!$P$2:$P$49)&amp;B433,MIG_demproj!$A$2:$H$9999,4,FALSE)</f>
        <v>GDP</v>
      </c>
      <c r="E433" s="2">
        <f>MAX(VLOOKUP(_xlfn.XLOOKUP(Driver_elast!C433,MIG_demproj!$Q$2:$Q$49,MIG_demproj!$P$2:$P$49)&amp;B433,MIG_demproj!$A$2:$H$9999,8,FALSE),0)+IFERROR(VLOOKUP(C433,$I$3:$J$25,2,FALSE),0)</f>
        <v>0.96397900000000003</v>
      </c>
    </row>
    <row r="434" spans="1:5" ht="14.25" x14ac:dyDescent="0.45">
      <c r="A434" s="1" t="str">
        <f t="shared" si="6"/>
        <v>TWDEU_north</v>
      </c>
      <c r="B434" t="str">
        <f>BYDem!B434</f>
        <v>EU_north</v>
      </c>
      <c r="C434" t="str">
        <f>BYDem!E434</f>
        <v>TWD</v>
      </c>
      <c r="D434" t="str">
        <f>VLOOKUP(_xlfn.XLOOKUP(Driver_elast!C434,MIG_demproj!$Q$2:$Q$49,MIG_demproj!$P$2:$P$49)&amp;B434,MIG_demproj!$A$2:$H$9999,4,FALSE)</f>
        <v>GDPSER</v>
      </c>
      <c r="E434" s="2">
        <f>MAX(VLOOKUP(_xlfn.XLOOKUP(Driver_elast!C434,MIG_demproj!$Q$2:$Q$49,MIG_demproj!$P$2:$P$49)&amp;B434,MIG_demproj!$A$2:$H$9999,8,FALSE),0)+IFERROR(VLOOKUP(C434,$I$3:$J$25,2,FALSE),0)</f>
        <v>0.79090300000000002</v>
      </c>
    </row>
    <row r="435" spans="1:5" ht="14.25" x14ac:dyDescent="0.45">
      <c r="A435" s="1" t="str">
        <f t="shared" si="6"/>
        <v>TWIEU_north</v>
      </c>
      <c r="B435" t="str">
        <f>BYDem!B435</f>
        <v>EU_north</v>
      </c>
      <c r="C435" t="str">
        <f>BYDem!E435</f>
        <v>TWI</v>
      </c>
      <c r="D435" t="str">
        <f>VLOOKUP(_xlfn.XLOOKUP(Driver_elast!C435,MIG_demproj!$Q$2:$Q$49,MIG_demproj!$P$2:$P$49)&amp;B435,MIG_demproj!$A$2:$H$9999,4,FALSE)</f>
        <v>GDPSER</v>
      </c>
      <c r="E435" s="2">
        <f>MAX(VLOOKUP(_xlfn.XLOOKUP(Driver_elast!C435,MIG_demproj!$Q$2:$Q$49,MIG_demproj!$P$2:$P$49)&amp;B435,MIG_demproj!$A$2:$H$9999,8,FALSE),0)+IFERROR(VLOOKUP(C435,$I$3:$J$25,2,FALSE),0)</f>
        <v>0.43310100000000001</v>
      </c>
    </row>
    <row r="436" spans="1:5" ht="14.25" x14ac:dyDescent="0.45">
      <c r="A436" s="1" t="str">
        <f t="shared" si="6"/>
        <v>Trd_2wEU_north</v>
      </c>
      <c r="B436" t="str">
        <f>BYDem!B436</f>
        <v>EU_north</v>
      </c>
      <c r="C436" t="str">
        <f>BYDem!E436</f>
        <v>Trd_2w</v>
      </c>
      <c r="D436" t="str">
        <f>VLOOKUP(_xlfn.XLOOKUP(Driver_elast!C436,MIG_demproj!$Q$2:$Q$49,MIG_demproj!$P$2:$P$49)&amp;B436,MIG_demproj!$A$2:$H$9999,4,FALSE)</f>
        <v>GDP</v>
      </c>
      <c r="E436" s="2">
        <f>MAX(VLOOKUP(_xlfn.XLOOKUP(Driver_elast!C436,MIG_demproj!$Q$2:$Q$49,MIG_demproj!$P$2:$P$49)&amp;B436,MIG_demproj!$A$2:$H$9999,8,FALSE),0)+IFERROR(VLOOKUP(C436,$I$3:$J$25,2,FALSE),0)</f>
        <v>0.51719099999999996</v>
      </c>
    </row>
    <row r="437" spans="1:5" ht="14.25" x14ac:dyDescent="0.45">
      <c r="A437" s="1" t="str">
        <f t="shared" si="6"/>
        <v>Trd_3wEU_north</v>
      </c>
      <c r="B437" t="str">
        <f>BYDem!B437</f>
        <v>EU_north</v>
      </c>
      <c r="C437" t="str">
        <f>BYDem!E437</f>
        <v>Trd_3w</v>
      </c>
      <c r="D437" t="str">
        <f>VLOOKUP(_xlfn.XLOOKUP(Driver_elast!C437,MIG_demproj!$Q$2:$Q$49,MIG_demproj!$P$2:$P$49)&amp;B437,MIG_demproj!$A$2:$H$9999,4,FALSE)</f>
        <v>GDP</v>
      </c>
      <c r="E437" s="2">
        <f>MAX(VLOOKUP(_xlfn.XLOOKUP(Driver_elast!C437,MIG_demproj!$Q$2:$Q$49,MIG_demproj!$P$2:$P$49)&amp;B437,MIG_demproj!$A$2:$H$9999,8,FALSE),0)+IFERROR(VLOOKUP(C437,$I$3:$J$25,2,FALSE),0)</f>
        <v>0.51719099999999996</v>
      </c>
    </row>
    <row r="438" spans="1:5" ht="14.25" x14ac:dyDescent="0.45">
      <c r="A438" s="1" t="str">
        <f t="shared" si="6"/>
        <v>Trd_BusEU_north</v>
      </c>
      <c r="B438" t="str">
        <f>BYDem!B438</f>
        <v>EU_north</v>
      </c>
      <c r="C438" t="str">
        <f>BYDem!E438</f>
        <v>Trd_Bus</v>
      </c>
      <c r="D438" t="str">
        <f>VLOOKUP(_xlfn.XLOOKUP(Driver_elast!C438,MIG_demproj!$Q$2:$Q$49,MIG_demproj!$P$2:$P$49)&amp;B438,MIG_demproj!$A$2:$H$9999,4,FALSE)</f>
        <v>GDP</v>
      </c>
      <c r="E438" s="2">
        <f>MAX(VLOOKUP(_xlfn.XLOOKUP(Driver_elast!C438,MIG_demproj!$Q$2:$Q$49,MIG_demproj!$P$2:$P$49)&amp;B438,MIG_demproj!$A$2:$H$9999,8,FALSE),0)+IFERROR(VLOOKUP(C438,$I$3:$J$25,2,FALSE),0)</f>
        <v>0.51719099999999996</v>
      </c>
    </row>
    <row r="439" spans="1:5" ht="14.25" x14ac:dyDescent="0.45">
      <c r="A439" s="1" t="str">
        <f t="shared" si="6"/>
        <v>Trd_CarEU_north</v>
      </c>
      <c r="B439" t="str">
        <f>BYDem!B439</f>
        <v>EU_north</v>
      </c>
      <c r="C439" t="str">
        <f>BYDem!E439</f>
        <v>Trd_Car</v>
      </c>
      <c r="D439" t="str">
        <f>VLOOKUP(_xlfn.XLOOKUP(Driver_elast!C439,MIG_demproj!$Q$2:$Q$49,MIG_demproj!$P$2:$P$49)&amp;B439,MIG_demproj!$A$2:$H$9999,4,FALSE)</f>
        <v>GDP</v>
      </c>
      <c r="E439" s="2">
        <f>MAX(VLOOKUP(_xlfn.XLOOKUP(Driver_elast!C439,MIG_demproj!$Q$2:$Q$49,MIG_demproj!$P$2:$P$49)&amp;B439,MIG_demproj!$A$2:$H$9999,8,FALSE),0)+IFERROR(VLOOKUP(C439,$I$3:$J$25,2,FALSE),0)</f>
        <v>0.51719099999999996</v>
      </c>
    </row>
    <row r="440" spans="1:5" ht="14.25" x14ac:dyDescent="0.45">
      <c r="A440" s="1" t="str">
        <f t="shared" si="6"/>
        <v>Trd_HdtEU_north</v>
      </c>
      <c r="B440" t="str">
        <f>BYDem!B440</f>
        <v>EU_north</v>
      </c>
      <c r="C440" t="str">
        <f>BYDem!E440</f>
        <v>Trd_Hdt</v>
      </c>
      <c r="D440" t="str">
        <f>VLOOKUP(_xlfn.XLOOKUP(Driver_elast!C440,MIG_demproj!$Q$2:$Q$49,MIG_demproj!$P$2:$P$49)&amp;B440,MIG_demproj!$A$2:$H$9999,4,FALSE)</f>
        <v>GDP</v>
      </c>
      <c r="E440" s="2">
        <f>MAX(VLOOKUP(_xlfn.XLOOKUP(Driver_elast!C440,MIG_demproj!$Q$2:$Q$49,MIG_demproj!$P$2:$P$49)&amp;B440,MIG_demproj!$A$2:$H$9999,8,FALSE),0)+IFERROR(VLOOKUP(C440,$I$3:$J$25,2,FALSE),0)</f>
        <v>0.51719099999999996</v>
      </c>
    </row>
    <row r="441" spans="1:5" ht="14.25" x14ac:dyDescent="0.45">
      <c r="A441" s="1" t="str">
        <f t="shared" si="6"/>
        <v>Trd_LcvEU_north</v>
      </c>
      <c r="B441" t="str">
        <f>BYDem!B441</f>
        <v>EU_north</v>
      </c>
      <c r="C441" t="str">
        <f>BYDem!E441</f>
        <v>Trd_Lcv</v>
      </c>
      <c r="D441" t="str">
        <f>VLOOKUP(_xlfn.XLOOKUP(Driver_elast!C441,MIG_demproj!$Q$2:$Q$49,MIG_demproj!$P$2:$P$49)&amp;B441,MIG_demproj!$A$2:$H$9999,4,FALSE)</f>
        <v>GDP</v>
      </c>
      <c r="E441" s="2">
        <f>MAX(VLOOKUP(_xlfn.XLOOKUP(Driver_elast!C441,MIG_demproj!$Q$2:$Q$49,MIG_demproj!$P$2:$P$49)&amp;B441,MIG_demproj!$A$2:$H$9999,8,FALSE),0)+IFERROR(VLOOKUP(C441,$I$3:$J$25,2,FALSE),0)</f>
        <v>0.51719099999999996</v>
      </c>
    </row>
    <row r="442" spans="1:5" ht="14.25" x14ac:dyDescent="0.45">
      <c r="A442" s="1" t="str">
        <f t="shared" si="6"/>
        <v>AGREU_northeast</v>
      </c>
      <c r="B442" t="str">
        <f>BYDem!B442</f>
        <v>EU_northeast</v>
      </c>
      <c r="C442" t="str">
        <f>BYDem!E442</f>
        <v>AGR</v>
      </c>
      <c r="D442" t="str">
        <f>VLOOKUP(_xlfn.XLOOKUP(Driver_elast!C442,MIG_demproj!$Q$2:$Q$49,MIG_demproj!$P$2:$P$49)&amp;B442,MIG_demproj!$A$2:$H$9999,4,FALSE)</f>
        <v>POP</v>
      </c>
      <c r="E442" s="2">
        <f>MAX(VLOOKUP(_xlfn.XLOOKUP(Driver_elast!C442,MIG_demproj!$Q$2:$Q$49,MIG_demproj!$P$2:$P$49)&amp;B442,MIG_demproj!$A$2:$H$9999,8,FALSE),0)+IFERROR(VLOOKUP(C442,$I$3:$J$25,2,FALSE),0)</f>
        <v>1.309258</v>
      </c>
    </row>
    <row r="443" spans="1:5" ht="14.25" x14ac:dyDescent="0.45">
      <c r="A443" s="1" t="str">
        <f t="shared" si="6"/>
        <v>CCKEU_northeast</v>
      </c>
      <c r="B443" t="str">
        <f>BYDem!B443</f>
        <v>EU_northeast</v>
      </c>
      <c r="C443" t="str">
        <f>BYDem!E443</f>
        <v>CCK</v>
      </c>
      <c r="D443" t="str">
        <f>VLOOKUP(_xlfn.XLOOKUP(Driver_elast!C443,MIG_demproj!$Q$2:$Q$49,MIG_demproj!$P$2:$P$49)&amp;B443,MIG_demproj!$A$2:$H$9999,4,FALSE)</f>
        <v>GDPSER</v>
      </c>
      <c r="E443" s="2">
        <f>MAX(VLOOKUP(_xlfn.XLOOKUP(Driver_elast!C443,MIG_demproj!$Q$2:$Q$49,MIG_demproj!$P$2:$P$49)&amp;B443,MIG_demproj!$A$2:$H$9999,8,FALSE),0)+IFERROR(VLOOKUP(C443,$I$3:$J$25,2,FALSE),0)</f>
        <v>1.0544720000000001</v>
      </c>
    </row>
    <row r="444" spans="1:5" ht="14.25" x14ac:dyDescent="0.45">
      <c r="A444" s="1" t="str">
        <f t="shared" si="6"/>
        <v>CHWEU_northeast</v>
      </c>
      <c r="B444" t="str">
        <f>BYDem!B444</f>
        <v>EU_northeast</v>
      </c>
      <c r="C444" t="str">
        <f>BYDem!E444</f>
        <v>CHW</v>
      </c>
      <c r="D444" t="str">
        <f>VLOOKUP(_xlfn.XLOOKUP(Driver_elast!C444,MIG_demproj!$Q$2:$Q$49,MIG_demproj!$P$2:$P$49)&amp;B444,MIG_demproj!$A$2:$H$9999,4,FALSE)</f>
        <v>GDPSER</v>
      </c>
      <c r="E444" s="2">
        <f>MAX(VLOOKUP(_xlfn.XLOOKUP(Driver_elast!C444,MIG_demproj!$Q$2:$Q$49,MIG_demproj!$P$2:$P$49)&amp;B444,MIG_demproj!$A$2:$H$9999,8,FALSE),0)+IFERROR(VLOOKUP(C444,$I$3:$J$25,2,FALSE),0)</f>
        <v>1.0544720000000001</v>
      </c>
    </row>
    <row r="445" spans="1:5" ht="14.25" x14ac:dyDescent="0.45">
      <c r="A445" s="1" t="str">
        <f t="shared" si="6"/>
        <v>CLAEU_northeast</v>
      </c>
      <c r="B445" t="str">
        <f>BYDem!B445</f>
        <v>EU_northeast</v>
      </c>
      <c r="C445" t="str">
        <f>BYDem!E445</f>
        <v>CLA</v>
      </c>
      <c r="D445" t="str">
        <f>VLOOKUP(_xlfn.XLOOKUP(Driver_elast!C445,MIG_demproj!$Q$2:$Q$49,MIG_demproj!$P$2:$P$49)&amp;B445,MIG_demproj!$A$2:$H$9999,4,FALSE)</f>
        <v>GDP</v>
      </c>
      <c r="E445" s="2">
        <f>MAX(VLOOKUP(_xlfn.XLOOKUP(Driver_elast!C445,MIG_demproj!$Q$2:$Q$49,MIG_demproj!$P$2:$P$49)&amp;B445,MIG_demproj!$A$2:$H$9999,8,FALSE),0)+IFERROR(VLOOKUP(C445,$I$3:$J$25,2,FALSE),0)</f>
        <v>0.380328</v>
      </c>
    </row>
    <row r="446" spans="1:5" ht="14.25" x14ac:dyDescent="0.45">
      <c r="A446" s="1" t="str">
        <f t="shared" si="6"/>
        <v>COEEU_northeast</v>
      </c>
      <c r="B446" t="str">
        <f>BYDem!B446</f>
        <v>EU_northeast</v>
      </c>
      <c r="C446" t="str">
        <f>BYDem!E446</f>
        <v>COE</v>
      </c>
      <c r="D446" t="str">
        <f>VLOOKUP(_xlfn.XLOOKUP(Driver_elast!C446,MIG_demproj!$Q$2:$Q$49,MIG_demproj!$P$2:$P$49)&amp;B446,MIG_demproj!$A$2:$H$9999,4,FALSE)</f>
        <v>GDP</v>
      </c>
      <c r="E446" s="2">
        <f>MAX(VLOOKUP(_xlfn.XLOOKUP(Driver_elast!C446,MIG_demproj!$Q$2:$Q$49,MIG_demproj!$P$2:$P$49)&amp;B446,MIG_demproj!$A$2:$H$9999,8,FALSE),0)+IFERROR(VLOOKUP(C446,$I$3:$J$25,2,FALSE),0)</f>
        <v>1.380328</v>
      </c>
    </row>
    <row r="447" spans="1:5" ht="14.25" x14ac:dyDescent="0.45">
      <c r="A447" s="1" t="str">
        <f t="shared" si="6"/>
        <v>COTEU_northeast</v>
      </c>
      <c r="B447" t="str">
        <f>BYDem!B447</f>
        <v>EU_northeast</v>
      </c>
      <c r="C447" t="str">
        <f>BYDem!E447</f>
        <v>COT</v>
      </c>
      <c r="D447" t="str">
        <f>VLOOKUP(_xlfn.XLOOKUP(Driver_elast!C447,MIG_demproj!$Q$2:$Q$49,MIG_demproj!$P$2:$P$49)&amp;B447,MIG_demproj!$A$2:$H$9999,4,FALSE)</f>
        <v>GDPSER</v>
      </c>
      <c r="E447" s="2">
        <f>MAX(VLOOKUP(_xlfn.XLOOKUP(Driver_elast!C447,MIG_demproj!$Q$2:$Q$49,MIG_demproj!$P$2:$P$49)&amp;B447,MIG_demproj!$A$2:$H$9999,8,FALSE),0)+IFERROR(VLOOKUP(C447,$I$3:$J$25,2,FALSE),0)</f>
        <v>1.0544720000000001</v>
      </c>
    </row>
    <row r="448" spans="1:5" ht="14.25" x14ac:dyDescent="0.45">
      <c r="A448" s="1" t="str">
        <f t="shared" si="6"/>
        <v>CRFEU_northeast</v>
      </c>
      <c r="B448" t="str">
        <f>BYDem!B448</f>
        <v>EU_northeast</v>
      </c>
      <c r="C448" t="str">
        <f>BYDem!E448</f>
        <v>CRF</v>
      </c>
      <c r="D448" t="str">
        <f>VLOOKUP(_xlfn.XLOOKUP(Driver_elast!C448,MIG_demproj!$Q$2:$Q$49,MIG_demproj!$P$2:$P$49)&amp;B448,MIG_demproj!$A$2:$H$9999,4,FALSE)</f>
        <v>GDP</v>
      </c>
      <c r="E448" s="2">
        <f>MAX(VLOOKUP(_xlfn.XLOOKUP(Driver_elast!C448,MIG_demproj!$Q$2:$Q$49,MIG_demproj!$P$2:$P$49)&amp;B448,MIG_demproj!$A$2:$H$9999,8,FALSE),0)+IFERROR(VLOOKUP(C448,$I$3:$J$25,2,FALSE),0)</f>
        <v>0.380328</v>
      </c>
    </row>
    <row r="449" spans="1:5" ht="14.25" x14ac:dyDescent="0.45">
      <c r="A449" s="1" t="str">
        <f t="shared" si="6"/>
        <v>CSCEU_northeast</v>
      </c>
      <c r="B449" t="str">
        <f>BYDem!B449</f>
        <v>EU_northeast</v>
      </c>
      <c r="C449" t="str">
        <f>BYDem!E449</f>
        <v>CSC</v>
      </c>
      <c r="D449" t="str">
        <f>VLOOKUP(_xlfn.XLOOKUP(Driver_elast!C449,MIG_demproj!$Q$2:$Q$49,MIG_demproj!$P$2:$P$49)&amp;B449,MIG_demproj!$A$2:$H$9999,4,FALSE)</f>
        <v>GDP</v>
      </c>
      <c r="E449" s="2">
        <f>MAX(VLOOKUP(_xlfn.XLOOKUP(Driver_elast!C449,MIG_demproj!$Q$2:$Q$49,MIG_demproj!$P$2:$P$49)&amp;B449,MIG_demproj!$A$2:$H$9999,8,FALSE),0)+IFERROR(VLOOKUP(C449,$I$3:$J$25,2,FALSE),0)</f>
        <v>1.380328</v>
      </c>
    </row>
    <row r="450" spans="1:5" ht="14.25" x14ac:dyDescent="0.45">
      <c r="A450" s="1" t="str">
        <f t="shared" si="6"/>
        <v>CSHEU_northeast</v>
      </c>
      <c r="B450" t="str">
        <f>BYDem!B450</f>
        <v>EU_northeast</v>
      </c>
      <c r="C450" t="str">
        <f>BYDem!E450</f>
        <v>CSH</v>
      </c>
      <c r="D450" t="str">
        <f>VLOOKUP(_xlfn.XLOOKUP(Driver_elast!C450,MIG_demproj!$Q$2:$Q$49,MIG_demproj!$P$2:$P$49)&amp;B450,MIG_demproj!$A$2:$H$9999,4,FALSE)</f>
        <v>GDPSER</v>
      </c>
      <c r="E450" s="2">
        <f>MAX(VLOOKUP(_xlfn.XLOOKUP(Driver_elast!C450,MIG_demproj!$Q$2:$Q$49,MIG_demproj!$P$2:$P$49)&amp;B450,MIG_demproj!$A$2:$H$9999,8,FALSE),0)+IFERROR(VLOOKUP(C450,$I$3:$J$25,2,FALSE),0)</f>
        <v>1.0544720000000001</v>
      </c>
    </row>
    <row r="451" spans="1:5" ht="14.25" x14ac:dyDescent="0.45">
      <c r="A451" s="1" t="str">
        <f t="shared" ref="A451:A514" si="7">C451&amp;B451</f>
        <v>ICHEU_northeast</v>
      </c>
      <c r="B451" t="str">
        <f>BYDem!B451</f>
        <v>EU_northeast</v>
      </c>
      <c r="C451" t="str">
        <f>BYDem!E451</f>
        <v>ICH</v>
      </c>
      <c r="D451" t="str">
        <f>VLOOKUP(_xlfn.XLOOKUP(Driver_elast!C451,MIG_demproj!$Q$2:$Q$49,MIG_demproj!$P$2:$P$49)&amp;B451,MIG_demproj!$A$2:$H$9999,4,FALSE)</f>
        <v>GDP</v>
      </c>
      <c r="E451" s="2">
        <f>MAX(VLOOKUP(_xlfn.XLOOKUP(Driver_elast!C451,MIG_demproj!$Q$2:$Q$49,MIG_demproj!$P$2:$P$49)&amp;B451,MIG_demproj!$A$2:$H$9999,8,FALSE),0)+IFERROR(VLOOKUP(C451,$I$3:$J$25,2,FALSE),0)</f>
        <v>0.54378899999999997</v>
      </c>
    </row>
    <row r="452" spans="1:5" ht="14.25" x14ac:dyDescent="0.45">
      <c r="A452" s="1" t="str">
        <f t="shared" si="7"/>
        <v>ICH_FeedstockEU_northeast</v>
      </c>
      <c r="B452" t="str">
        <f>BYDem!B452</f>
        <v>EU_northeast</v>
      </c>
      <c r="C452" t="str">
        <f>BYDem!E452</f>
        <v>ICH_Feedstock</v>
      </c>
      <c r="D452" t="str">
        <f>VLOOKUP(_xlfn.XLOOKUP(Driver_elast!C452,MIG_demproj!$Q$2:$Q$49,MIG_demproj!$P$2:$P$49)&amp;B452,MIG_demproj!$A$2:$H$9999,4,FALSE)</f>
        <v>GDP</v>
      </c>
      <c r="E452" s="2">
        <f>MAX(VLOOKUP(_xlfn.XLOOKUP(Driver_elast!C452,MIG_demproj!$Q$2:$Q$49,MIG_demproj!$P$2:$P$49)&amp;B452,MIG_demproj!$A$2:$H$9999,8,FALSE),0)+IFERROR(VLOOKUP(C452,$I$3:$J$25,2,FALSE),0)</f>
        <v>0.54378899999999997</v>
      </c>
    </row>
    <row r="453" spans="1:5" ht="14.25" x14ac:dyDescent="0.45">
      <c r="A453" s="1" t="str">
        <f t="shared" si="7"/>
        <v>IFPEU_northeast</v>
      </c>
      <c r="B453" t="str">
        <f>BYDem!B453</f>
        <v>EU_northeast</v>
      </c>
      <c r="C453" t="str">
        <f>BYDem!E453</f>
        <v>IFP</v>
      </c>
      <c r="D453" t="str">
        <f>VLOOKUP(_xlfn.XLOOKUP(Driver_elast!C453,MIG_demproj!$Q$2:$Q$49,MIG_demproj!$P$2:$P$49)&amp;B453,MIG_demproj!$A$2:$H$9999,4,FALSE)</f>
        <v>GDPIND</v>
      </c>
      <c r="E453" s="2">
        <f>MAX(VLOOKUP(_xlfn.XLOOKUP(Driver_elast!C453,MIG_demproj!$Q$2:$Q$49,MIG_demproj!$P$2:$P$49)&amp;B453,MIG_demproj!$A$2:$H$9999,8,FALSE),0)+IFERROR(VLOOKUP(C453,$I$3:$J$25,2,FALSE),0)</f>
        <v>0.54855900000000002</v>
      </c>
    </row>
    <row r="454" spans="1:5" ht="14.25" x14ac:dyDescent="0.45">
      <c r="A454" s="1" t="str">
        <f t="shared" si="7"/>
        <v>ILPEU_northeast</v>
      </c>
      <c r="B454" t="str">
        <f>BYDem!B454</f>
        <v>EU_northeast</v>
      </c>
      <c r="C454" t="str">
        <f>BYDem!E454</f>
        <v>ILP</v>
      </c>
      <c r="D454" t="str">
        <f>VLOOKUP(_xlfn.XLOOKUP(Driver_elast!C454,MIG_demproj!$Q$2:$Q$49,MIG_demproj!$P$2:$P$49)&amp;B454,MIG_demproj!$A$2:$H$9999,4,FALSE)</f>
        <v>GDPIND</v>
      </c>
      <c r="E454" s="2">
        <f>MAX(VLOOKUP(_xlfn.XLOOKUP(Driver_elast!C454,MIG_demproj!$Q$2:$Q$49,MIG_demproj!$P$2:$P$49)&amp;B454,MIG_demproj!$A$2:$H$9999,8,FALSE),0)+IFERROR(VLOOKUP(C454,$I$3:$J$25,2,FALSE),0)</f>
        <v>0.48421199999999998</v>
      </c>
    </row>
    <row r="455" spans="1:5" ht="14.25" x14ac:dyDescent="0.45">
      <c r="A455" s="1" t="str">
        <f t="shared" si="7"/>
        <v>IMCEU_northeast</v>
      </c>
      <c r="B455" t="str">
        <f>BYDem!B455</f>
        <v>EU_northeast</v>
      </c>
      <c r="C455" t="str">
        <f>BYDem!E455</f>
        <v>IMC</v>
      </c>
      <c r="D455" t="str">
        <f>VLOOKUP(_xlfn.XLOOKUP(Driver_elast!C455,MIG_demproj!$Q$2:$Q$49,MIG_demproj!$P$2:$P$49)&amp;B455,MIG_demproj!$A$2:$H$9999,4,FALSE)</f>
        <v>GDPIND</v>
      </c>
      <c r="E455" s="2">
        <f>MAX(VLOOKUP(_xlfn.XLOOKUP(Driver_elast!C455,MIG_demproj!$Q$2:$Q$49,MIG_demproj!$P$2:$P$49)&amp;B455,MIG_demproj!$A$2:$H$9999,8,FALSE),0)+IFERROR(VLOOKUP(C455,$I$3:$J$25,2,FALSE),0)</f>
        <v>0.54855900000000002</v>
      </c>
    </row>
    <row r="456" spans="1:5" ht="14.25" x14ac:dyDescent="0.45">
      <c r="A456" s="1" t="str">
        <f t="shared" si="7"/>
        <v>INFEU_northeast</v>
      </c>
      <c r="B456" t="str">
        <f>BYDem!B456</f>
        <v>EU_northeast</v>
      </c>
      <c r="C456" t="str">
        <f>BYDem!E456</f>
        <v>INF</v>
      </c>
      <c r="D456" t="str">
        <f>VLOOKUP(_xlfn.XLOOKUP(Driver_elast!C456,MIG_demproj!$Q$2:$Q$49,MIG_demproj!$P$2:$P$49)&amp;B456,MIG_demproj!$A$2:$H$9999,4,FALSE)</f>
        <v>GDP</v>
      </c>
      <c r="E456" s="2">
        <f>MAX(VLOOKUP(_xlfn.XLOOKUP(Driver_elast!C456,MIG_demproj!$Q$2:$Q$49,MIG_demproj!$P$2:$P$49)&amp;B456,MIG_demproj!$A$2:$H$9999,8,FALSE),0)+IFERROR(VLOOKUP(C456,$I$3:$J$25,2,FALSE),0)</f>
        <v>0.98656100000000002</v>
      </c>
    </row>
    <row r="457" spans="1:5" ht="14.25" x14ac:dyDescent="0.45">
      <c r="A457" s="1" t="str">
        <f t="shared" si="7"/>
        <v>INMEU_northeast</v>
      </c>
      <c r="B457" t="str">
        <f>BYDem!B457</f>
        <v>EU_northeast</v>
      </c>
      <c r="C457" t="str">
        <f>BYDem!E457</f>
        <v>INM</v>
      </c>
      <c r="D457" t="str">
        <f>VLOOKUP(_xlfn.XLOOKUP(Driver_elast!C457,MIG_demproj!$Q$2:$Q$49,MIG_demproj!$P$2:$P$49)&amp;B457,MIG_demproj!$A$2:$H$9999,4,FALSE)</f>
        <v>GDPIND</v>
      </c>
      <c r="E457" s="2">
        <f>MAX(VLOOKUP(_xlfn.XLOOKUP(Driver_elast!C457,MIG_demproj!$Q$2:$Q$49,MIG_demproj!$P$2:$P$49)&amp;B457,MIG_demproj!$A$2:$H$9999,8,FALSE),0)+IFERROR(VLOOKUP(C457,$I$3:$J$25,2,FALSE),0)</f>
        <v>1.0049330000000001</v>
      </c>
    </row>
    <row r="458" spans="1:5" ht="14.25" x14ac:dyDescent="0.45">
      <c r="A458" s="1" t="str">
        <f t="shared" si="7"/>
        <v>IOIEU_northeast</v>
      </c>
      <c r="B458" t="str">
        <f>BYDem!B458</f>
        <v>EU_northeast</v>
      </c>
      <c r="C458" t="str">
        <f>BYDem!E458</f>
        <v>IOI</v>
      </c>
      <c r="D458" t="str">
        <f>VLOOKUP(_xlfn.XLOOKUP(Driver_elast!C458,MIG_demproj!$Q$2:$Q$49,MIG_demproj!$P$2:$P$49)&amp;B458,MIG_demproj!$A$2:$H$9999,4,FALSE)</f>
        <v>GDPIND</v>
      </c>
      <c r="E458" s="2">
        <f>MAX(VLOOKUP(_xlfn.XLOOKUP(Driver_elast!C458,MIG_demproj!$Q$2:$Q$49,MIG_demproj!$P$2:$P$49)&amp;B458,MIG_demproj!$A$2:$H$9999,8,FALSE),0)+IFERROR(VLOOKUP(C458,$I$3:$J$25,2,FALSE),0)</f>
        <v>0.54855900000000002</v>
      </c>
    </row>
    <row r="459" spans="1:5" ht="14.25" x14ac:dyDescent="0.45">
      <c r="A459" s="1" t="str">
        <f t="shared" si="7"/>
        <v>ITMEU_northeast</v>
      </c>
      <c r="B459" t="str">
        <f>BYDem!B459</f>
        <v>EU_northeast</v>
      </c>
      <c r="C459" t="str">
        <f>BYDem!E459</f>
        <v>ITM</v>
      </c>
      <c r="D459" t="str">
        <f>VLOOKUP(_xlfn.XLOOKUP(Driver_elast!C459,MIG_demproj!$Q$2:$Q$49,MIG_demproj!$P$2:$P$49)&amp;B459,MIG_demproj!$A$2:$H$9999,4,FALSE)</f>
        <v>GDPIND</v>
      </c>
      <c r="E459" s="2">
        <f>MAX(VLOOKUP(_xlfn.XLOOKUP(Driver_elast!C459,MIG_demproj!$Q$2:$Q$49,MIG_demproj!$P$2:$P$49)&amp;B459,MIG_demproj!$A$2:$H$9999,8,FALSE),0)+IFERROR(VLOOKUP(C459,$I$3:$J$25,2,FALSE),0)</f>
        <v>0.54855900000000002</v>
      </c>
    </row>
    <row r="460" spans="1:5" ht="14.25" x14ac:dyDescent="0.45">
      <c r="A460" s="1" t="str">
        <f t="shared" si="7"/>
        <v>NEUEU_northeast</v>
      </c>
      <c r="B460" t="str">
        <f>BYDem!B460</f>
        <v>EU_northeast</v>
      </c>
      <c r="C460" t="str">
        <f>BYDem!E460</f>
        <v>NEU</v>
      </c>
      <c r="D460" t="str">
        <f>VLOOKUP(_xlfn.XLOOKUP(Driver_elast!C460,MIG_demproj!$Q$2:$Q$49,MIG_demproj!$P$2:$P$49)&amp;B460,MIG_demproj!$A$2:$H$9999,4,FALSE)</f>
        <v>GDP</v>
      </c>
      <c r="E460" s="2">
        <f>MAX(VLOOKUP(_xlfn.XLOOKUP(Driver_elast!C460,MIG_demproj!$Q$2:$Q$49,MIG_demproj!$P$2:$P$49)&amp;B460,MIG_demproj!$A$2:$H$9999,8,FALSE),0)+IFERROR(VLOOKUP(C460,$I$3:$J$25,2,FALSE),0)</f>
        <v>0.50232100000000002</v>
      </c>
    </row>
    <row r="461" spans="1:5" ht="14.25" x14ac:dyDescent="0.45">
      <c r="A461" s="1" t="str">
        <f t="shared" si="7"/>
        <v>ONOEU_northeast</v>
      </c>
      <c r="B461" t="str">
        <f>BYDem!B461</f>
        <v>EU_northeast</v>
      </c>
      <c r="C461" t="str">
        <f>BYDem!E461</f>
        <v>ONO</v>
      </c>
      <c r="D461" t="str">
        <f>VLOOKUP(_xlfn.XLOOKUP(Driver_elast!C461,MIG_demproj!$Q$2:$Q$49,MIG_demproj!$P$2:$P$49)&amp;B461,MIG_demproj!$A$2:$H$9999,4,FALSE)</f>
        <v>GDPIND</v>
      </c>
      <c r="E461" s="2">
        <f>MAX(VLOOKUP(_xlfn.XLOOKUP(Driver_elast!C461,MIG_demproj!$Q$2:$Q$49,MIG_demproj!$P$2:$P$49)&amp;B461,MIG_demproj!$A$2:$H$9999,8,FALSE),0)+IFERROR(VLOOKUP(C461,$I$3:$J$25,2,FALSE),0)</f>
        <v>0.54855900000000002</v>
      </c>
    </row>
    <row r="462" spans="1:5" ht="14.25" x14ac:dyDescent="0.45">
      <c r="A462" s="1" t="str">
        <f t="shared" si="7"/>
        <v>RCKEU_northeast</v>
      </c>
      <c r="B462" t="str">
        <f>BYDem!B462</f>
        <v>EU_northeast</v>
      </c>
      <c r="C462" t="str">
        <f>BYDem!E462</f>
        <v>RCK</v>
      </c>
      <c r="D462" s="18" t="s">
        <v>3</v>
      </c>
      <c r="E462" s="2">
        <f>MAX(VLOOKUP(_xlfn.XLOOKUP(Driver_elast!C462,MIG_demproj!$Q$2:$Q$49,MIG_demproj!$P$2:$P$49)&amp;B462,MIG_demproj!$A$2:$H$9999,8,FALSE),0)+IFERROR(VLOOKUP(C462,$I$3:$J$25,2,FALSE),0)</f>
        <v>1.19807</v>
      </c>
    </row>
    <row r="463" spans="1:5" ht="14.25" x14ac:dyDescent="0.45">
      <c r="A463" s="1" t="str">
        <f t="shared" si="7"/>
        <v>REAEU_northeast</v>
      </c>
      <c r="B463" t="str">
        <f>BYDem!B463</f>
        <v>EU_northeast</v>
      </c>
      <c r="C463" t="str">
        <f>BYDem!E463</f>
        <v>REA</v>
      </c>
      <c r="D463" t="str">
        <f>VLOOKUP(_xlfn.XLOOKUP(Driver_elast!C463,MIG_demproj!$Q$2:$Q$49,MIG_demproj!$P$2:$P$49)&amp;B463,MIG_demproj!$A$2:$H$9999,4,FALSE)</f>
        <v>GDP</v>
      </c>
      <c r="E463" s="2">
        <f>MAX(VLOOKUP(_xlfn.XLOOKUP(Driver_elast!C463,MIG_demproj!$Q$2:$Q$49,MIG_demproj!$P$2:$P$49)&amp;B463,MIG_demproj!$A$2:$H$9999,8,FALSE),0)+IFERROR(VLOOKUP(C463,$I$3:$J$25,2,FALSE),0)</f>
        <v>0.76343399999999995</v>
      </c>
    </row>
    <row r="464" spans="1:5" ht="14.25" x14ac:dyDescent="0.45">
      <c r="A464" s="1" t="str">
        <f t="shared" si="7"/>
        <v>RHWEU_northeast</v>
      </c>
      <c r="B464" t="str">
        <f>BYDem!B464</f>
        <v>EU_northeast</v>
      </c>
      <c r="C464" t="str">
        <f>BYDem!E464</f>
        <v>RHW</v>
      </c>
      <c r="D464" t="str">
        <f>VLOOKUP(_xlfn.XLOOKUP(Driver_elast!C464,MIG_demproj!$Q$2:$Q$49,MIG_demproj!$P$2:$P$49)&amp;B464,MIG_demproj!$A$2:$H$9999,4,FALSE)</f>
        <v>GDPPCAP</v>
      </c>
      <c r="E464" s="2">
        <f>MAX(VLOOKUP(_xlfn.XLOOKUP(Driver_elast!C464,MIG_demproj!$Q$2:$Q$49,MIG_demproj!$P$2:$P$49)&amp;B464,MIG_demproj!$A$2:$H$9999,8,FALSE),0)+IFERROR(VLOOKUP(C464,$I$3:$J$25,2,FALSE),0)</f>
        <v>1.19807</v>
      </c>
    </row>
    <row r="465" spans="1:5" ht="14.25" x14ac:dyDescent="0.45">
      <c r="A465" s="1" t="str">
        <f t="shared" si="7"/>
        <v>RLIEU_northeast</v>
      </c>
      <c r="B465" t="str">
        <f>BYDem!B465</f>
        <v>EU_northeast</v>
      </c>
      <c r="C465" t="str">
        <f>BYDem!E465</f>
        <v>RLI</v>
      </c>
      <c r="D465" t="str">
        <f>VLOOKUP(_xlfn.XLOOKUP(Driver_elast!C465,MIG_demproj!$Q$2:$Q$49,MIG_demproj!$P$2:$P$49)&amp;B465,MIG_demproj!$A$2:$H$9999,4,FALSE)</f>
        <v>GDP</v>
      </c>
      <c r="E465" s="2">
        <f>MAX(VLOOKUP(_xlfn.XLOOKUP(Driver_elast!C465,MIG_demproj!$Q$2:$Q$49,MIG_demproj!$P$2:$P$49)&amp;B465,MIG_demproj!$A$2:$H$9999,8,FALSE),0)+IFERROR(VLOOKUP(C465,$I$3:$J$25,2,FALSE),0)</f>
        <v>0.263434</v>
      </c>
    </row>
    <row r="466" spans="1:5" ht="14.25" x14ac:dyDescent="0.45">
      <c r="A466" s="1" t="str">
        <f t="shared" si="7"/>
        <v>ROTEU_northeast</v>
      </c>
      <c r="B466" t="str">
        <f>BYDem!B466</f>
        <v>EU_northeast</v>
      </c>
      <c r="C466" t="str">
        <f>BYDem!E466</f>
        <v>ROT</v>
      </c>
      <c r="D466" t="str">
        <f>VLOOKUP(_xlfn.XLOOKUP(Driver_elast!C466,MIG_demproj!$Q$2:$Q$49,MIG_demproj!$P$2:$P$49)&amp;B466,MIG_demproj!$A$2:$H$9999,4,FALSE)</f>
        <v>GDPPCAP</v>
      </c>
      <c r="E466" s="2">
        <f>MAX(VLOOKUP(_xlfn.XLOOKUP(Driver_elast!C466,MIG_demproj!$Q$2:$Q$49,MIG_demproj!$P$2:$P$49)&amp;B466,MIG_demproj!$A$2:$H$9999,8,FALSE),0)+IFERROR(VLOOKUP(C466,$I$3:$J$25,2,FALSE),0)</f>
        <v>1.19807</v>
      </c>
    </row>
    <row r="467" spans="1:5" ht="14.25" x14ac:dyDescent="0.45">
      <c r="A467" s="1" t="str">
        <f t="shared" si="7"/>
        <v>RRFEU_northeast</v>
      </c>
      <c r="B467" t="str">
        <f>BYDem!B467</f>
        <v>EU_northeast</v>
      </c>
      <c r="C467" t="str">
        <f>BYDem!E467</f>
        <v>RRF</v>
      </c>
      <c r="D467" t="str">
        <f>VLOOKUP(_xlfn.XLOOKUP(Driver_elast!C467,MIG_demproj!$Q$2:$Q$49,MIG_demproj!$P$2:$P$49)&amp;B467,MIG_demproj!$A$2:$H$9999,4,FALSE)</f>
        <v>GDP</v>
      </c>
      <c r="E467" s="2">
        <f>MAX(VLOOKUP(_xlfn.XLOOKUP(Driver_elast!C467,MIG_demproj!$Q$2:$Q$49,MIG_demproj!$P$2:$P$49)&amp;B467,MIG_demproj!$A$2:$H$9999,8,FALSE),0)+IFERROR(VLOOKUP(C467,$I$3:$J$25,2,FALSE),0)</f>
        <v>0.263434</v>
      </c>
    </row>
    <row r="468" spans="1:5" ht="14.25" x14ac:dyDescent="0.45">
      <c r="A468" s="1" t="str">
        <f t="shared" si="7"/>
        <v>RSCEU_northeast</v>
      </c>
      <c r="B468" t="str">
        <f>BYDem!B468</f>
        <v>EU_northeast</v>
      </c>
      <c r="C468" t="str">
        <f>BYDem!E468</f>
        <v>RSC</v>
      </c>
      <c r="D468" t="str">
        <f>VLOOKUP(_xlfn.XLOOKUP(Driver_elast!C468,MIG_demproj!$Q$2:$Q$49,MIG_demproj!$P$2:$P$49)&amp;B468,MIG_demproj!$A$2:$H$9999,4,FALSE)</f>
        <v>GDP</v>
      </c>
      <c r="E468" s="2">
        <f>MAX(VLOOKUP(_xlfn.XLOOKUP(Driver_elast!C468,MIG_demproj!$Q$2:$Q$49,MIG_demproj!$P$2:$P$49)&amp;B468,MIG_demproj!$A$2:$H$9999,8,FALSE),0)+IFERROR(VLOOKUP(C468,$I$3:$J$25,2,FALSE),0)</f>
        <v>0.76343399999999995</v>
      </c>
    </row>
    <row r="469" spans="1:5" ht="14.25" x14ac:dyDescent="0.45">
      <c r="A469" s="1" t="str">
        <f t="shared" si="7"/>
        <v>RSHEU_northeast</v>
      </c>
      <c r="B469" t="str">
        <f>BYDem!B469</f>
        <v>EU_northeast</v>
      </c>
      <c r="C469" t="str">
        <f>BYDem!E469</f>
        <v>RSH</v>
      </c>
      <c r="D469" t="str">
        <f>VLOOKUP(_xlfn.XLOOKUP(Driver_elast!C469,MIG_demproj!$Q$2:$Q$49,MIG_demproj!$P$2:$P$49)&amp;B469,MIG_demproj!$A$2:$H$9999,4,FALSE)</f>
        <v>GDPPCAP</v>
      </c>
      <c r="E469" s="2">
        <f>MAX(VLOOKUP(_xlfn.XLOOKUP(Driver_elast!C469,MIG_demproj!$Q$2:$Q$49,MIG_demproj!$P$2:$P$49)&amp;B469,MIG_demproj!$A$2:$H$9999,8,FALSE),0)+IFERROR(VLOOKUP(C469,$I$3:$J$25,2,FALSE),0)</f>
        <v>1.19807</v>
      </c>
    </row>
    <row r="470" spans="1:5" ht="14.25" x14ac:dyDescent="0.45">
      <c r="A470" s="1" t="str">
        <f t="shared" si="7"/>
        <v>TADEU_northeast</v>
      </c>
      <c r="B470" t="str">
        <f>BYDem!B470</f>
        <v>EU_northeast</v>
      </c>
      <c r="C470" t="str">
        <f>BYDem!E470</f>
        <v>TAD</v>
      </c>
      <c r="D470" t="str">
        <f>VLOOKUP(_xlfn.XLOOKUP(Driver_elast!C470,MIG_demproj!$Q$2:$Q$49,MIG_demproj!$P$2:$P$49)&amp;B470,MIG_demproj!$A$2:$H$9999,4,FALSE)</f>
        <v>GDPSER</v>
      </c>
      <c r="E470" s="2">
        <f>MAX(VLOOKUP(_xlfn.XLOOKUP(Driver_elast!C470,MIG_demproj!$Q$2:$Q$49,MIG_demproj!$P$2:$P$49)&amp;B470,MIG_demproj!$A$2:$H$9999,8,FALSE),0)+IFERROR(VLOOKUP(C470,$I$3:$J$25,2,FALSE),0)</f>
        <v>1.0307999999999999</v>
      </c>
    </row>
    <row r="471" spans="1:5" ht="14.25" x14ac:dyDescent="0.45">
      <c r="A471" s="1" t="str">
        <f t="shared" si="7"/>
        <v>TAIEU_northeast</v>
      </c>
      <c r="B471" t="str">
        <f>BYDem!B471</f>
        <v>EU_northeast</v>
      </c>
      <c r="C471" t="str">
        <f>BYDem!E471</f>
        <v>TAI</v>
      </c>
      <c r="D471" t="str">
        <f>VLOOKUP(_xlfn.XLOOKUP(Driver_elast!C471,MIG_demproj!$Q$2:$Q$49,MIG_demproj!$P$2:$P$49)&amp;B471,MIG_demproj!$A$2:$H$9999,4,FALSE)</f>
        <v>GDP</v>
      </c>
      <c r="E471" s="2">
        <f>MAX(VLOOKUP(_xlfn.XLOOKUP(Driver_elast!C471,MIG_demproj!$Q$2:$Q$49,MIG_demproj!$P$2:$P$49)&amp;B471,MIG_demproj!$A$2:$H$9999,8,FALSE),0)+IFERROR(VLOOKUP(C471,$I$3:$J$25,2,FALSE),0)</f>
        <v>1.421111</v>
      </c>
    </row>
    <row r="472" spans="1:5" ht="14.25" x14ac:dyDescent="0.45">
      <c r="A472" s="1" t="str">
        <f t="shared" si="7"/>
        <v>TTFEU_northeast</v>
      </c>
      <c r="B472" t="str">
        <f>BYDem!B472</f>
        <v>EU_northeast</v>
      </c>
      <c r="C472" t="str">
        <f>BYDem!E472</f>
        <v>TTF</v>
      </c>
      <c r="D472" t="str">
        <f>VLOOKUP(_xlfn.XLOOKUP(Driver_elast!C472,MIG_demproj!$Q$2:$Q$49,MIG_demproj!$P$2:$P$49)&amp;B472,MIG_demproj!$A$2:$H$9999,4,FALSE)</f>
        <v>GDP</v>
      </c>
      <c r="E472" s="2">
        <f>MAX(VLOOKUP(_xlfn.XLOOKUP(Driver_elast!C472,MIG_demproj!$Q$2:$Q$49,MIG_demproj!$P$2:$P$49)&amp;B472,MIG_demproj!$A$2:$H$9999,8,FALSE),0)+IFERROR(VLOOKUP(C472,$I$3:$J$25,2,FALSE),0)</f>
        <v>0.96397900000000003</v>
      </c>
    </row>
    <row r="473" spans="1:5" ht="14.25" x14ac:dyDescent="0.45">
      <c r="A473" s="1" t="str">
        <f t="shared" si="7"/>
        <v>TTPEU_northeast</v>
      </c>
      <c r="B473" t="str">
        <f>BYDem!B473</f>
        <v>EU_northeast</v>
      </c>
      <c r="C473" t="str">
        <f>BYDem!E473</f>
        <v>TTP</v>
      </c>
      <c r="D473" t="str">
        <f>VLOOKUP(_xlfn.XLOOKUP(Driver_elast!C473,MIG_demproj!$Q$2:$Q$49,MIG_demproj!$P$2:$P$49)&amp;B473,MIG_demproj!$A$2:$H$9999,4,FALSE)</f>
        <v>GDP</v>
      </c>
      <c r="E473" s="2">
        <f>MAX(VLOOKUP(_xlfn.XLOOKUP(Driver_elast!C473,MIG_demproj!$Q$2:$Q$49,MIG_demproj!$P$2:$P$49)&amp;B473,MIG_demproj!$A$2:$H$9999,8,FALSE),0)+IFERROR(VLOOKUP(C473,$I$3:$J$25,2,FALSE),0)</f>
        <v>0.96397900000000003</v>
      </c>
    </row>
    <row r="474" spans="1:5" ht="14.25" x14ac:dyDescent="0.45">
      <c r="A474" s="1" t="str">
        <f t="shared" si="7"/>
        <v>TWDEU_northeast</v>
      </c>
      <c r="B474" t="str">
        <f>BYDem!B474</f>
        <v>EU_northeast</v>
      </c>
      <c r="C474" t="str">
        <f>BYDem!E474</f>
        <v>TWD</v>
      </c>
      <c r="D474" t="str">
        <f>VLOOKUP(_xlfn.XLOOKUP(Driver_elast!C474,MIG_demproj!$Q$2:$Q$49,MIG_demproj!$P$2:$P$49)&amp;B474,MIG_demproj!$A$2:$H$9999,4,FALSE)</f>
        <v>GDPSER</v>
      </c>
      <c r="E474" s="2">
        <f>MAX(VLOOKUP(_xlfn.XLOOKUP(Driver_elast!C474,MIG_demproj!$Q$2:$Q$49,MIG_demproj!$P$2:$P$49)&amp;B474,MIG_demproj!$A$2:$H$9999,8,FALSE),0)+IFERROR(VLOOKUP(C474,$I$3:$J$25,2,FALSE),0)</f>
        <v>0.73096700000000003</v>
      </c>
    </row>
    <row r="475" spans="1:5" ht="14.25" x14ac:dyDescent="0.45">
      <c r="A475" s="1" t="str">
        <f t="shared" si="7"/>
        <v>TWIEU_northeast</v>
      </c>
      <c r="B475" t="str">
        <f>BYDem!B475</f>
        <v>EU_northeast</v>
      </c>
      <c r="C475" t="str">
        <f>BYDem!E475</f>
        <v>TWI</v>
      </c>
      <c r="D475" t="str">
        <f>VLOOKUP(_xlfn.XLOOKUP(Driver_elast!C475,MIG_demproj!$Q$2:$Q$49,MIG_demproj!$P$2:$P$49)&amp;B475,MIG_demproj!$A$2:$H$9999,4,FALSE)</f>
        <v>GDPSER</v>
      </c>
      <c r="E475" s="2">
        <f>MAX(VLOOKUP(_xlfn.XLOOKUP(Driver_elast!C475,MIG_demproj!$Q$2:$Q$49,MIG_demproj!$P$2:$P$49)&amp;B475,MIG_demproj!$A$2:$H$9999,8,FALSE),0)+IFERROR(VLOOKUP(C475,$I$3:$J$25,2,FALSE),0)</f>
        <v>2.340643</v>
      </c>
    </row>
    <row r="476" spans="1:5" ht="14.25" x14ac:dyDescent="0.45">
      <c r="A476" s="1" t="str">
        <f t="shared" si="7"/>
        <v>Trd_2wEU_northeast</v>
      </c>
      <c r="B476" t="str">
        <f>BYDem!B476</f>
        <v>EU_northeast</v>
      </c>
      <c r="C476" t="str">
        <f>BYDem!E476</f>
        <v>Trd_2w</v>
      </c>
      <c r="D476" t="str">
        <f>VLOOKUP(_xlfn.XLOOKUP(Driver_elast!C476,MIG_demproj!$Q$2:$Q$49,MIG_demproj!$P$2:$P$49)&amp;B476,MIG_demproj!$A$2:$H$9999,4,FALSE)</f>
        <v>GDP</v>
      </c>
      <c r="E476" s="2">
        <f>MAX(VLOOKUP(_xlfn.XLOOKUP(Driver_elast!C476,MIG_demproj!$Q$2:$Q$49,MIG_demproj!$P$2:$P$49)&amp;B476,MIG_demproj!$A$2:$H$9999,8,FALSE),0)+IFERROR(VLOOKUP(C476,$I$3:$J$25,2,FALSE),0)</f>
        <v>1.002321</v>
      </c>
    </row>
    <row r="477" spans="1:5" ht="14.25" x14ac:dyDescent="0.45">
      <c r="A477" s="1" t="str">
        <f t="shared" si="7"/>
        <v>Trd_3wEU_northeast</v>
      </c>
      <c r="B477" t="str">
        <f>BYDem!B477</f>
        <v>EU_northeast</v>
      </c>
      <c r="C477" t="str">
        <f>BYDem!E477</f>
        <v>Trd_3w</v>
      </c>
      <c r="D477" t="str">
        <f>VLOOKUP(_xlfn.XLOOKUP(Driver_elast!C477,MIG_demproj!$Q$2:$Q$49,MIG_demproj!$P$2:$P$49)&amp;B477,MIG_demproj!$A$2:$H$9999,4,FALSE)</f>
        <v>GDP</v>
      </c>
      <c r="E477" s="2">
        <f>MAX(VLOOKUP(_xlfn.XLOOKUP(Driver_elast!C477,MIG_demproj!$Q$2:$Q$49,MIG_demproj!$P$2:$P$49)&amp;B477,MIG_demproj!$A$2:$H$9999,8,FALSE),0)+IFERROR(VLOOKUP(C477,$I$3:$J$25,2,FALSE),0)</f>
        <v>1.002321</v>
      </c>
    </row>
    <row r="478" spans="1:5" ht="14.25" x14ac:dyDescent="0.45">
      <c r="A478" s="1" t="str">
        <f t="shared" si="7"/>
        <v>Trd_BusEU_northeast</v>
      </c>
      <c r="B478" t="str">
        <f>BYDem!B478</f>
        <v>EU_northeast</v>
      </c>
      <c r="C478" t="str">
        <f>BYDem!E478</f>
        <v>Trd_Bus</v>
      </c>
      <c r="D478" t="str">
        <f>VLOOKUP(_xlfn.XLOOKUP(Driver_elast!C478,MIG_demproj!$Q$2:$Q$49,MIG_demproj!$P$2:$P$49)&amp;B478,MIG_demproj!$A$2:$H$9999,4,FALSE)</f>
        <v>GDP</v>
      </c>
      <c r="E478" s="2">
        <f>MAX(VLOOKUP(_xlfn.XLOOKUP(Driver_elast!C478,MIG_demproj!$Q$2:$Q$49,MIG_demproj!$P$2:$P$49)&amp;B478,MIG_demproj!$A$2:$H$9999,8,FALSE),0)+IFERROR(VLOOKUP(C478,$I$3:$J$25,2,FALSE),0)</f>
        <v>1.002321</v>
      </c>
    </row>
    <row r="479" spans="1:5" ht="14.25" x14ac:dyDescent="0.45">
      <c r="A479" s="1" t="str">
        <f t="shared" si="7"/>
        <v>Trd_CarEU_northeast</v>
      </c>
      <c r="B479" t="str">
        <f>BYDem!B479</f>
        <v>EU_northeast</v>
      </c>
      <c r="C479" t="str">
        <f>BYDem!E479</f>
        <v>Trd_Car</v>
      </c>
      <c r="D479" t="str">
        <f>VLOOKUP(_xlfn.XLOOKUP(Driver_elast!C479,MIG_demproj!$Q$2:$Q$49,MIG_demproj!$P$2:$P$49)&amp;B479,MIG_demproj!$A$2:$H$9999,4,FALSE)</f>
        <v>GDP</v>
      </c>
      <c r="E479" s="2">
        <f>MAX(VLOOKUP(_xlfn.XLOOKUP(Driver_elast!C479,MIG_demproj!$Q$2:$Q$49,MIG_demproj!$P$2:$P$49)&amp;B479,MIG_demproj!$A$2:$H$9999,8,FALSE),0)+IFERROR(VLOOKUP(C479,$I$3:$J$25,2,FALSE),0)</f>
        <v>1.002321</v>
      </c>
    </row>
    <row r="480" spans="1:5" ht="14.25" x14ac:dyDescent="0.45">
      <c r="A480" s="1" t="str">
        <f t="shared" si="7"/>
        <v>Trd_HdtEU_northeast</v>
      </c>
      <c r="B480" t="str">
        <f>BYDem!B480</f>
        <v>EU_northeast</v>
      </c>
      <c r="C480" t="str">
        <f>BYDem!E480</f>
        <v>Trd_Hdt</v>
      </c>
      <c r="D480" t="str">
        <f>VLOOKUP(_xlfn.XLOOKUP(Driver_elast!C480,MIG_demproj!$Q$2:$Q$49,MIG_demproj!$P$2:$P$49)&amp;B480,MIG_demproj!$A$2:$H$9999,4,FALSE)</f>
        <v>GDP</v>
      </c>
      <c r="E480" s="2">
        <f>MAX(VLOOKUP(_xlfn.XLOOKUP(Driver_elast!C480,MIG_demproj!$Q$2:$Q$49,MIG_demproj!$P$2:$P$49)&amp;B480,MIG_demproj!$A$2:$H$9999,8,FALSE),0)+IFERROR(VLOOKUP(C480,$I$3:$J$25,2,FALSE),0)</f>
        <v>1.002321</v>
      </c>
    </row>
    <row r="481" spans="1:5" ht="14.25" x14ac:dyDescent="0.45">
      <c r="A481" s="1" t="str">
        <f t="shared" si="7"/>
        <v>Trd_LcvEU_northeast</v>
      </c>
      <c r="B481" t="str">
        <f>BYDem!B481</f>
        <v>EU_northeast</v>
      </c>
      <c r="C481" t="str">
        <f>BYDem!E481</f>
        <v>Trd_Lcv</v>
      </c>
      <c r="D481" t="str">
        <f>VLOOKUP(_xlfn.XLOOKUP(Driver_elast!C481,MIG_demproj!$Q$2:$Q$49,MIG_demproj!$P$2:$P$49)&amp;B481,MIG_demproj!$A$2:$H$9999,4,FALSE)</f>
        <v>GDP</v>
      </c>
      <c r="E481" s="2">
        <f>MAX(VLOOKUP(_xlfn.XLOOKUP(Driver_elast!C481,MIG_demproj!$Q$2:$Q$49,MIG_demproj!$P$2:$P$49)&amp;B481,MIG_demproj!$A$2:$H$9999,8,FALSE),0)+IFERROR(VLOOKUP(C481,$I$3:$J$25,2,FALSE),0)</f>
        <v>1.002321</v>
      </c>
    </row>
    <row r="482" spans="1:5" ht="14.25" x14ac:dyDescent="0.45">
      <c r="A482" s="1" t="str">
        <f t="shared" si="7"/>
        <v>AGREU_northwest</v>
      </c>
      <c r="B482" t="str">
        <f>BYDem!B482</f>
        <v>EU_northwest</v>
      </c>
      <c r="C482" t="str">
        <f>BYDem!E482</f>
        <v>AGR</v>
      </c>
      <c r="D482" t="str">
        <f>VLOOKUP(_xlfn.XLOOKUP(Driver_elast!C482,MIG_demproj!$Q$2:$Q$49,MIG_demproj!$P$2:$P$49)&amp;B482,MIG_demproj!$A$2:$H$9999,4,FALSE)</f>
        <v>POP</v>
      </c>
      <c r="E482" s="2">
        <f>MAX(VLOOKUP(_xlfn.XLOOKUP(Driver_elast!C482,MIG_demproj!$Q$2:$Q$49,MIG_demproj!$P$2:$P$49)&amp;B482,MIG_demproj!$A$2:$H$9999,8,FALSE),0)+IFERROR(VLOOKUP(C482,$I$3:$J$25,2,FALSE),0)</f>
        <v>1.309258</v>
      </c>
    </row>
    <row r="483" spans="1:5" ht="14.25" x14ac:dyDescent="0.45">
      <c r="A483" s="1" t="str">
        <f t="shared" si="7"/>
        <v>CCKEU_northwest</v>
      </c>
      <c r="B483" t="str">
        <f>BYDem!B483</f>
        <v>EU_northwest</v>
      </c>
      <c r="C483" t="str">
        <f>BYDem!E483</f>
        <v>CCK</v>
      </c>
      <c r="D483" t="str">
        <f>VLOOKUP(_xlfn.XLOOKUP(Driver_elast!C483,MIG_demproj!$Q$2:$Q$49,MIG_demproj!$P$2:$P$49)&amp;B483,MIG_demproj!$A$2:$H$9999,4,FALSE)</f>
        <v>GDPSER</v>
      </c>
      <c r="E483" s="2">
        <f>MAX(VLOOKUP(_xlfn.XLOOKUP(Driver_elast!C483,MIG_demproj!$Q$2:$Q$49,MIG_demproj!$P$2:$P$49)&amp;B483,MIG_demproj!$A$2:$H$9999,8,FALSE),0)+IFERROR(VLOOKUP(C483,$I$3:$J$25,2,FALSE),0)</f>
        <v>0.69597500000000001</v>
      </c>
    </row>
    <row r="484" spans="1:5" ht="14.25" x14ac:dyDescent="0.45">
      <c r="A484" s="1" t="str">
        <f t="shared" si="7"/>
        <v>CHWEU_northwest</v>
      </c>
      <c r="B484" t="str">
        <f>BYDem!B484</f>
        <v>EU_northwest</v>
      </c>
      <c r="C484" t="str">
        <f>BYDem!E484</f>
        <v>CHW</v>
      </c>
      <c r="D484" t="str">
        <f>VLOOKUP(_xlfn.XLOOKUP(Driver_elast!C484,MIG_demproj!$Q$2:$Q$49,MIG_demproj!$P$2:$P$49)&amp;B484,MIG_demproj!$A$2:$H$9999,4,FALSE)</f>
        <v>GDPSER</v>
      </c>
      <c r="E484" s="2">
        <f>MAX(VLOOKUP(_xlfn.XLOOKUP(Driver_elast!C484,MIG_demproj!$Q$2:$Q$49,MIG_demproj!$P$2:$P$49)&amp;B484,MIG_demproj!$A$2:$H$9999,8,FALSE),0)+IFERROR(VLOOKUP(C484,$I$3:$J$25,2,FALSE),0)</f>
        <v>0.69597500000000001</v>
      </c>
    </row>
    <row r="485" spans="1:5" ht="14.25" x14ac:dyDescent="0.45">
      <c r="A485" s="1" t="str">
        <f t="shared" si="7"/>
        <v>CLAEU_northwest</v>
      </c>
      <c r="B485" t="str">
        <f>BYDem!B485</f>
        <v>EU_northwest</v>
      </c>
      <c r="C485" t="str">
        <f>BYDem!E485</f>
        <v>CLA</v>
      </c>
      <c r="D485" t="str">
        <f>VLOOKUP(_xlfn.XLOOKUP(Driver_elast!C485,MIG_demproj!$Q$2:$Q$49,MIG_demproj!$P$2:$P$49)&amp;B485,MIG_demproj!$A$2:$H$9999,4,FALSE)</f>
        <v>GDP</v>
      </c>
      <c r="E485" s="2">
        <f>MAX(VLOOKUP(_xlfn.XLOOKUP(Driver_elast!C485,MIG_demproj!$Q$2:$Q$49,MIG_demproj!$P$2:$P$49)&amp;B485,MIG_demproj!$A$2:$H$9999,8,FALSE),0)+IFERROR(VLOOKUP(C485,$I$3:$J$25,2,FALSE),0)</f>
        <v>0.189775</v>
      </c>
    </row>
    <row r="486" spans="1:5" ht="14.25" x14ac:dyDescent="0.45">
      <c r="A486" s="1" t="str">
        <f t="shared" si="7"/>
        <v>COEEU_northwest</v>
      </c>
      <c r="B486" t="str">
        <f>BYDem!B486</f>
        <v>EU_northwest</v>
      </c>
      <c r="C486" t="str">
        <f>BYDem!E486</f>
        <v>COE</v>
      </c>
      <c r="D486" t="str">
        <f>VLOOKUP(_xlfn.XLOOKUP(Driver_elast!C486,MIG_demproj!$Q$2:$Q$49,MIG_demproj!$P$2:$P$49)&amp;B486,MIG_demproj!$A$2:$H$9999,4,FALSE)</f>
        <v>GDP</v>
      </c>
      <c r="E486" s="2">
        <f>MAX(VLOOKUP(_xlfn.XLOOKUP(Driver_elast!C486,MIG_demproj!$Q$2:$Q$49,MIG_demproj!$P$2:$P$49)&amp;B486,MIG_demproj!$A$2:$H$9999,8,FALSE),0)+IFERROR(VLOOKUP(C486,$I$3:$J$25,2,FALSE),0)</f>
        <v>1.189775</v>
      </c>
    </row>
    <row r="487" spans="1:5" ht="14.25" x14ac:dyDescent="0.45">
      <c r="A487" s="1" t="str">
        <f t="shared" si="7"/>
        <v>COTEU_northwest</v>
      </c>
      <c r="B487" t="str">
        <f>BYDem!B487</f>
        <v>EU_northwest</v>
      </c>
      <c r="C487" t="str">
        <f>BYDem!E487</f>
        <v>COT</v>
      </c>
      <c r="D487" t="str">
        <f>VLOOKUP(_xlfn.XLOOKUP(Driver_elast!C487,MIG_demproj!$Q$2:$Q$49,MIG_demproj!$P$2:$P$49)&amp;B487,MIG_demproj!$A$2:$H$9999,4,FALSE)</f>
        <v>GDPSER</v>
      </c>
      <c r="E487" s="2">
        <f>MAX(VLOOKUP(_xlfn.XLOOKUP(Driver_elast!C487,MIG_demproj!$Q$2:$Q$49,MIG_demproj!$P$2:$P$49)&amp;B487,MIG_demproj!$A$2:$H$9999,8,FALSE),0)+IFERROR(VLOOKUP(C487,$I$3:$J$25,2,FALSE),0)</f>
        <v>0.69597500000000001</v>
      </c>
    </row>
    <row r="488" spans="1:5" ht="14.25" x14ac:dyDescent="0.45">
      <c r="A488" s="1" t="str">
        <f t="shared" si="7"/>
        <v>CRFEU_northwest</v>
      </c>
      <c r="B488" t="str">
        <f>BYDem!B488</f>
        <v>EU_northwest</v>
      </c>
      <c r="C488" t="str">
        <f>BYDem!E488</f>
        <v>CRF</v>
      </c>
      <c r="D488" t="str">
        <f>VLOOKUP(_xlfn.XLOOKUP(Driver_elast!C488,MIG_demproj!$Q$2:$Q$49,MIG_demproj!$P$2:$P$49)&amp;B488,MIG_demproj!$A$2:$H$9999,4,FALSE)</f>
        <v>GDP</v>
      </c>
      <c r="E488" s="2">
        <f>MAX(VLOOKUP(_xlfn.XLOOKUP(Driver_elast!C488,MIG_demproj!$Q$2:$Q$49,MIG_demproj!$P$2:$P$49)&amp;B488,MIG_demproj!$A$2:$H$9999,8,FALSE),0)+IFERROR(VLOOKUP(C488,$I$3:$J$25,2,FALSE),0)</f>
        <v>0.189775</v>
      </c>
    </row>
    <row r="489" spans="1:5" ht="14.25" x14ac:dyDescent="0.45">
      <c r="A489" s="1" t="str">
        <f t="shared" si="7"/>
        <v>CSCEU_northwest</v>
      </c>
      <c r="B489" t="str">
        <f>BYDem!B489</f>
        <v>EU_northwest</v>
      </c>
      <c r="C489" t="str">
        <f>BYDem!E489</f>
        <v>CSC</v>
      </c>
      <c r="D489" t="str">
        <f>VLOOKUP(_xlfn.XLOOKUP(Driver_elast!C489,MIG_demproj!$Q$2:$Q$49,MIG_demproj!$P$2:$P$49)&amp;B489,MIG_demproj!$A$2:$H$9999,4,FALSE)</f>
        <v>GDP</v>
      </c>
      <c r="E489" s="2">
        <f>MAX(VLOOKUP(_xlfn.XLOOKUP(Driver_elast!C489,MIG_demproj!$Q$2:$Q$49,MIG_demproj!$P$2:$P$49)&amp;B489,MIG_demproj!$A$2:$H$9999,8,FALSE),0)+IFERROR(VLOOKUP(C489,$I$3:$J$25,2,FALSE),0)</f>
        <v>1.189775</v>
      </c>
    </row>
    <row r="490" spans="1:5" ht="14.25" x14ac:dyDescent="0.45">
      <c r="A490" s="1" t="str">
        <f t="shared" si="7"/>
        <v>CSHEU_northwest</v>
      </c>
      <c r="B490" t="str">
        <f>BYDem!B490</f>
        <v>EU_northwest</v>
      </c>
      <c r="C490" t="str">
        <f>BYDem!E490</f>
        <v>CSH</v>
      </c>
      <c r="D490" t="str">
        <f>VLOOKUP(_xlfn.XLOOKUP(Driver_elast!C490,MIG_demproj!$Q$2:$Q$49,MIG_demproj!$P$2:$P$49)&amp;B490,MIG_demproj!$A$2:$H$9999,4,FALSE)</f>
        <v>GDPSER</v>
      </c>
      <c r="E490" s="2">
        <f>MAX(VLOOKUP(_xlfn.XLOOKUP(Driver_elast!C490,MIG_demproj!$Q$2:$Q$49,MIG_demproj!$P$2:$P$49)&amp;B490,MIG_demproj!$A$2:$H$9999,8,FALSE),0)+IFERROR(VLOOKUP(C490,$I$3:$J$25,2,FALSE),0)</f>
        <v>0.69597500000000001</v>
      </c>
    </row>
    <row r="491" spans="1:5" ht="14.25" x14ac:dyDescent="0.45">
      <c r="A491" s="1" t="str">
        <f t="shared" si="7"/>
        <v>ICHEU_northwest</v>
      </c>
      <c r="B491" t="str">
        <f>BYDem!B491</f>
        <v>EU_northwest</v>
      </c>
      <c r="C491" t="str">
        <f>BYDem!E491</f>
        <v>ICH</v>
      </c>
      <c r="D491" t="str">
        <f>VLOOKUP(_xlfn.XLOOKUP(Driver_elast!C491,MIG_demproj!$Q$2:$Q$49,MIG_demproj!$P$2:$P$49)&amp;B491,MIG_demproj!$A$2:$H$9999,4,FALSE)</f>
        <v>GDP</v>
      </c>
      <c r="E491" s="2">
        <f>MAX(VLOOKUP(_xlfn.XLOOKUP(Driver_elast!C491,MIG_demproj!$Q$2:$Q$49,MIG_demproj!$P$2:$P$49)&amp;B491,MIG_demproj!$A$2:$H$9999,8,FALSE),0)+IFERROR(VLOOKUP(C491,$I$3:$J$25,2,FALSE),0)</f>
        <v>0.54378899999999997</v>
      </c>
    </row>
    <row r="492" spans="1:5" ht="14.25" x14ac:dyDescent="0.45">
      <c r="A492" s="1" t="str">
        <f t="shared" si="7"/>
        <v>ICH_FeedstockEU_northwest</v>
      </c>
      <c r="B492" t="str">
        <f>BYDem!B492</f>
        <v>EU_northwest</v>
      </c>
      <c r="C492" t="str">
        <f>BYDem!E492</f>
        <v>ICH_Feedstock</v>
      </c>
      <c r="D492" t="str">
        <f>VLOOKUP(_xlfn.XLOOKUP(Driver_elast!C492,MIG_demproj!$Q$2:$Q$49,MIG_demproj!$P$2:$P$49)&amp;B492,MIG_demproj!$A$2:$H$9999,4,FALSE)</f>
        <v>GDP</v>
      </c>
      <c r="E492" s="2">
        <f>MAX(VLOOKUP(_xlfn.XLOOKUP(Driver_elast!C492,MIG_demproj!$Q$2:$Q$49,MIG_demproj!$P$2:$P$49)&amp;B492,MIG_demproj!$A$2:$H$9999,8,FALSE),0)+IFERROR(VLOOKUP(C492,$I$3:$J$25,2,FALSE),0)</f>
        <v>0.54378899999999997</v>
      </c>
    </row>
    <row r="493" spans="1:5" ht="14.25" x14ac:dyDescent="0.45">
      <c r="A493" s="1" t="str">
        <f t="shared" si="7"/>
        <v>IFPEU_northwest</v>
      </c>
      <c r="B493" t="str">
        <f>BYDem!B493</f>
        <v>EU_northwest</v>
      </c>
      <c r="C493" t="str">
        <f>BYDem!E493</f>
        <v>IFP</v>
      </c>
      <c r="D493" t="str">
        <f>VLOOKUP(_xlfn.XLOOKUP(Driver_elast!C493,MIG_demproj!$Q$2:$Q$49,MIG_demproj!$P$2:$P$49)&amp;B493,MIG_demproj!$A$2:$H$9999,4,FALSE)</f>
        <v>GDP</v>
      </c>
      <c r="E493" s="2">
        <f>MAX(VLOOKUP(_xlfn.XLOOKUP(Driver_elast!C493,MIG_demproj!$Q$2:$Q$49,MIG_demproj!$P$2:$P$49)&amp;B493,MIG_demproj!$A$2:$H$9999,8,FALSE),0)+IFERROR(VLOOKUP(C493,$I$3:$J$25,2,FALSE),0)</f>
        <v>0</v>
      </c>
    </row>
    <row r="494" spans="1:5" ht="14.25" x14ac:dyDescent="0.45">
      <c r="A494" s="1" t="str">
        <f t="shared" si="7"/>
        <v>ILPEU_northwest</v>
      </c>
      <c r="B494" t="str">
        <f>BYDem!B494</f>
        <v>EU_northwest</v>
      </c>
      <c r="C494" t="str">
        <f>BYDem!E494</f>
        <v>ILP</v>
      </c>
      <c r="D494" t="str">
        <f>VLOOKUP(_xlfn.XLOOKUP(Driver_elast!C494,MIG_demproj!$Q$2:$Q$49,MIG_demproj!$P$2:$P$49)&amp;B494,MIG_demproj!$A$2:$H$9999,4,FALSE)</f>
        <v>GDP</v>
      </c>
      <c r="E494" s="2">
        <f>MAX(VLOOKUP(_xlfn.XLOOKUP(Driver_elast!C494,MIG_demproj!$Q$2:$Q$49,MIG_demproj!$P$2:$P$49)&amp;B494,MIG_demproj!$A$2:$H$9999,8,FALSE),0)+IFERROR(VLOOKUP(C494,$I$3:$J$25,2,FALSE),0)</f>
        <v>0</v>
      </c>
    </row>
    <row r="495" spans="1:5" ht="14.25" x14ac:dyDescent="0.45">
      <c r="A495" s="1" t="str">
        <f t="shared" si="7"/>
        <v>IMCEU_northwest</v>
      </c>
      <c r="B495" t="str">
        <f>BYDem!B495</f>
        <v>EU_northwest</v>
      </c>
      <c r="C495" t="str">
        <f>BYDem!E495</f>
        <v>IMC</v>
      </c>
      <c r="D495" t="str">
        <f>VLOOKUP(_xlfn.XLOOKUP(Driver_elast!C495,MIG_demproj!$Q$2:$Q$49,MIG_demproj!$P$2:$P$49)&amp;B495,MIG_demproj!$A$2:$H$9999,4,FALSE)</f>
        <v>GDP</v>
      </c>
      <c r="E495" s="2">
        <f>MAX(VLOOKUP(_xlfn.XLOOKUP(Driver_elast!C495,MIG_demproj!$Q$2:$Q$49,MIG_demproj!$P$2:$P$49)&amp;B495,MIG_demproj!$A$2:$H$9999,8,FALSE),0)+IFERROR(VLOOKUP(C495,$I$3:$J$25,2,FALSE),0)</f>
        <v>0</v>
      </c>
    </row>
    <row r="496" spans="1:5" ht="14.25" x14ac:dyDescent="0.45">
      <c r="A496" s="1" t="str">
        <f t="shared" si="7"/>
        <v>INFEU_northwest</v>
      </c>
      <c r="B496" t="str">
        <f>BYDem!B496</f>
        <v>EU_northwest</v>
      </c>
      <c r="C496" t="str">
        <f>BYDem!E496</f>
        <v>INF</v>
      </c>
      <c r="D496" t="str">
        <f>VLOOKUP(_xlfn.XLOOKUP(Driver_elast!C496,MIG_demproj!$Q$2:$Q$49,MIG_demproj!$P$2:$P$49)&amp;B496,MIG_demproj!$A$2:$H$9999,4,FALSE)</f>
        <v>GDP</v>
      </c>
      <c r="E496" s="2">
        <f>MAX(VLOOKUP(_xlfn.XLOOKUP(Driver_elast!C496,MIG_demproj!$Q$2:$Q$49,MIG_demproj!$P$2:$P$49)&amp;B496,MIG_demproj!$A$2:$H$9999,8,FALSE),0)+IFERROR(VLOOKUP(C496,$I$3:$J$25,2,FALSE),0)</f>
        <v>0.98656100000000002</v>
      </c>
    </row>
    <row r="497" spans="1:5" ht="14.25" x14ac:dyDescent="0.45">
      <c r="A497" s="1" t="str">
        <f t="shared" si="7"/>
        <v>INMEU_northwest</v>
      </c>
      <c r="B497" t="str">
        <f>BYDem!B497</f>
        <v>EU_northwest</v>
      </c>
      <c r="C497" t="str">
        <f>BYDem!E497</f>
        <v>INM</v>
      </c>
      <c r="D497" t="str">
        <f>VLOOKUP(_xlfn.XLOOKUP(Driver_elast!C497,MIG_demproj!$Q$2:$Q$49,MIG_demproj!$P$2:$P$49)&amp;B497,MIG_demproj!$A$2:$H$9999,4,FALSE)</f>
        <v>GDPIND</v>
      </c>
      <c r="E497" s="2">
        <f>MAX(VLOOKUP(_xlfn.XLOOKUP(Driver_elast!C497,MIG_demproj!$Q$2:$Q$49,MIG_demproj!$P$2:$P$49)&amp;B497,MIG_demproj!$A$2:$H$9999,8,FALSE),0)+IFERROR(VLOOKUP(C497,$I$3:$J$25,2,FALSE),0)</f>
        <v>0.96778399999999998</v>
      </c>
    </row>
    <row r="498" spans="1:5" ht="14.25" x14ac:dyDescent="0.45">
      <c r="A498" s="1" t="str">
        <f t="shared" si="7"/>
        <v>IOIEU_northwest</v>
      </c>
      <c r="B498" t="str">
        <f>BYDem!B498</f>
        <v>EU_northwest</v>
      </c>
      <c r="C498" t="str">
        <f>BYDem!E498</f>
        <v>IOI</v>
      </c>
      <c r="D498" t="str">
        <f>VLOOKUP(_xlfn.XLOOKUP(Driver_elast!C498,MIG_demproj!$Q$2:$Q$49,MIG_demproj!$P$2:$P$49)&amp;B498,MIG_demproj!$A$2:$H$9999,4,FALSE)</f>
        <v>GDP</v>
      </c>
      <c r="E498" s="2">
        <f>MAX(VLOOKUP(_xlfn.XLOOKUP(Driver_elast!C498,MIG_demproj!$Q$2:$Q$49,MIG_demproj!$P$2:$P$49)&amp;B498,MIG_demproj!$A$2:$H$9999,8,FALSE),0)+IFERROR(VLOOKUP(C498,$I$3:$J$25,2,FALSE),0)</f>
        <v>0</v>
      </c>
    </row>
    <row r="499" spans="1:5" ht="14.25" x14ac:dyDescent="0.45">
      <c r="A499" s="1" t="str">
        <f t="shared" si="7"/>
        <v>ITMEU_northwest</v>
      </c>
      <c r="B499" t="str">
        <f>BYDem!B499</f>
        <v>EU_northwest</v>
      </c>
      <c r="C499" t="str">
        <f>BYDem!E499</f>
        <v>ITM</v>
      </c>
      <c r="D499" t="str">
        <f>VLOOKUP(_xlfn.XLOOKUP(Driver_elast!C499,MIG_demproj!$Q$2:$Q$49,MIG_demproj!$P$2:$P$49)&amp;B499,MIG_demproj!$A$2:$H$9999,4,FALSE)</f>
        <v>GDP</v>
      </c>
      <c r="E499" s="2">
        <f>MAX(VLOOKUP(_xlfn.XLOOKUP(Driver_elast!C499,MIG_demproj!$Q$2:$Q$49,MIG_demproj!$P$2:$P$49)&amp;B499,MIG_demproj!$A$2:$H$9999,8,FALSE),0)+IFERROR(VLOOKUP(C499,$I$3:$J$25,2,FALSE),0)</f>
        <v>0</v>
      </c>
    </row>
    <row r="500" spans="1:5" ht="14.25" x14ac:dyDescent="0.45">
      <c r="A500" s="1" t="str">
        <f t="shared" si="7"/>
        <v>NEUEU_northwest</v>
      </c>
      <c r="B500" t="str">
        <f>BYDem!B500</f>
        <v>EU_northwest</v>
      </c>
      <c r="C500" t="str">
        <f>BYDem!E500</f>
        <v>NEU</v>
      </c>
      <c r="D500" t="str">
        <f>VLOOKUP(_xlfn.XLOOKUP(Driver_elast!C500,MIG_demproj!$Q$2:$Q$49,MIG_demproj!$P$2:$P$49)&amp;B500,MIG_demproj!$A$2:$H$9999,4,FALSE)</f>
        <v>GDP</v>
      </c>
      <c r="E500" s="2">
        <f>MAX(VLOOKUP(_xlfn.XLOOKUP(Driver_elast!C500,MIG_demproj!$Q$2:$Q$49,MIG_demproj!$P$2:$P$49)&amp;B500,MIG_demproj!$A$2:$H$9999,8,FALSE),0)+IFERROR(VLOOKUP(C500,$I$3:$J$25,2,FALSE),0)</f>
        <v>1.7190999999999956E-2</v>
      </c>
    </row>
    <row r="501" spans="1:5" ht="14.25" x14ac:dyDescent="0.45">
      <c r="A501" s="1" t="str">
        <f t="shared" si="7"/>
        <v>ONOEU_northwest</v>
      </c>
      <c r="B501" t="str">
        <f>BYDem!B501</f>
        <v>EU_northwest</v>
      </c>
      <c r="C501" t="str">
        <f>BYDem!E501</f>
        <v>ONO</v>
      </c>
      <c r="D501" t="str">
        <f>VLOOKUP(_xlfn.XLOOKUP(Driver_elast!C501,MIG_demproj!$Q$2:$Q$49,MIG_demproj!$P$2:$P$49)&amp;B501,MIG_demproj!$A$2:$H$9999,4,FALSE)</f>
        <v>GDP</v>
      </c>
      <c r="E501" s="2">
        <f>MAX(VLOOKUP(_xlfn.XLOOKUP(Driver_elast!C501,MIG_demproj!$Q$2:$Q$49,MIG_demproj!$P$2:$P$49)&amp;B501,MIG_demproj!$A$2:$H$9999,8,FALSE),0)+IFERROR(VLOOKUP(C501,$I$3:$J$25,2,FALSE),0)</f>
        <v>0</v>
      </c>
    </row>
    <row r="502" spans="1:5" ht="14.25" x14ac:dyDescent="0.45">
      <c r="A502" s="1" t="str">
        <f t="shared" si="7"/>
        <v>RCKEU_northwest</v>
      </c>
      <c r="B502" t="str">
        <f>BYDem!B502</f>
        <v>EU_northwest</v>
      </c>
      <c r="C502" t="str">
        <f>BYDem!E502</f>
        <v>RCK</v>
      </c>
      <c r="D502" t="str">
        <f>VLOOKUP(_xlfn.XLOOKUP(Driver_elast!C502,MIG_demproj!$Q$2:$Q$49,MIG_demproj!$P$2:$P$49)&amp;B502,MIG_demproj!$A$2:$H$9999,4,FALSE)</f>
        <v>GDPPCAP</v>
      </c>
      <c r="E502" s="2">
        <f>MAX(VLOOKUP(_xlfn.XLOOKUP(Driver_elast!C502,MIG_demproj!$Q$2:$Q$49,MIG_demproj!$P$2:$P$49)&amp;B502,MIG_demproj!$A$2:$H$9999,8,FALSE),0)+IFERROR(VLOOKUP(C502,$I$3:$J$25,2,FALSE),0)</f>
        <v>1.19807</v>
      </c>
    </row>
    <row r="503" spans="1:5" ht="14.25" x14ac:dyDescent="0.45">
      <c r="A503" s="1" t="str">
        <f t="shared" si="7"/>
        <v>REAEU_northwest</v>
      </c>
      <c r="B503" t="str">
        <f>BYDem!B503</f>
        <v>EU_northwest</v>
      </c>
      <c r="C503" t="str">
        <f>BYDem!E503</f>
        <v>REA</v>
      </c>
      <c r="D503" t="str">
        <f>VLOOKUP(_xlfn.XLOOKUP(Driver_elast!C503,MIG_demproj!$Q$2:$Q$49,MIG_demproj!$P$2:$P$49)&amp;B503,MIG_demproj!$A$2:$H$9999,4,FALSE)</f>
        <v>GDPPCAP</v>
      </c>
      <c r="E503" s="2">
        <f>MAX(VLOOKUP(_xlfn.XLOOKUP(Driver_elast!C503,MIG_demproj!$Q$2:$Q$49,MIG_demproj!$P$2:$P$49)&amp;B503,MIG_demproj!$A$2:$H$9999,8,FALSE),0)+IFERROR(VLOOKUP(C503,$I$3:$J$25,2,FALSE),0)</f>
        <v>0.5</v>
      </c>
    </row>
    <row r="504" spans="1:5" ht="14.25" x14ac:dyDescent="0.45">
      <c r="A504" s="1" t="str">
        <f t="shared" si="7"/>
        <v>RHWEU_northwest</v>
      </c>
      <c r="B504" t="str">
        <f>BYDem!B504</f>
        <v>EU_northwest</v>
      </c>
      <c r="C504" t="str">
        <f>BYDem!E504</f>
        <v>RHW</v>
      </c>
      <c r="D504" t="str">
        <f>VLOOKUP(_xlfn.XLOOKUP(Driver_elast!C504,MIG_demproj!$Q$2:$Q$49,MIG_demproj!$P$2:$P$49)&amp;B504,MIG_demproj!$A$2:$H$9999,4,FALSE)</f>
        <v>GDPPCAP</v>
      </c>
      <c r="E504" s="2">
        <f>MAX(VLOOKUP(_xlfn.XLOOKUP(Driver_elast!C504,MIG_demproj!$Q$2:$Q$49,MIG_demproj!$P$2:$P$49)&amp;B504,MIG_demproj!$A$2:$H$9999,8,FALSE),0)+IFERROR(VLOOKUP(C504,$I$3:$J$25,2,FALSE),0)</f>
        <v>1.19807</v>
      </c>
    </row>
    <row r="505" spans="1:5" ht="14.25" x14ac:dyDescent="0.45">
      <c r="A505" s="1" t="str">
        <f t="shared" si="7"/>
        <v>RLIEU_northwest</v>
      </c>
      <c r="B505" t="str">
        <f>BYDem!B505</f>
        <v>EU_northwest</v>
      </c>
      <c r="C505" t="str">
        <f>BYDem!E505</f>
        <v>RLI</v>
      </c>
      <c r="D505" t="str">
        <f>VLOOKUP(_xlfn.XLOOKUP(Driver_elast!C505,MIG_demproj!$Q$2:$Q$49,MIG_demproj!$P$2:$P$49)&amp;B505,MIG_demproj!$A$2:$H$9999,4,FALSE)</f>
        <v>GDPPCAP</v>
      </c>
      <c r="E505" s="2">
        <f>MAX(VLOOKUP(_xlfn.XLOOKUP(Driver_elast!C505,MIG_demproj!$Q$2:$Q$49,MIG_demproj!$P$2:$P$49)&amp;B505,MIG_demproj!$A$2:$H$9999,8,FALSE),0)+IFERROR(VLOOKUP(C505,$I$3:$J$25,2,FALSE),0)</f>
        <v>0</v>
      </c>
    </row>
    <row r="506" spans="1:5" ht="14.25" x14ac:dyDescent="0.45">
      <c r="A506" s="1" t="str">
        <f t="shared" si="7"/>
        <v>ROTEU_northwest</v>
      </c>
      <c r="B506" t="str">
        <f>BYDem!B506</f>
        <v>EU_northwest</v>
      </c>
      <c r="C506" t="str">
        <f>BYDem!E506</f>
        <v>ROT</v>
      </c>
      <c r="D506" t="str">
        <f>VLOOKUP(_xlfn.XLOOKUP(Driver_elast!C506,MIG_demproj!$Q$2:$Q$49,MIG_demproj!$P$2:$P$49)&amp;B506,MIG_demproj!$A$2:$H$9999,4,FALSE)</f>
        <v>GDPPCAP</v>
      </c>
      <c r="E506" s="2">
        <f>MAX(VLOOKUP(_xlfn.XLOOKUP(Driver_elast!C506,MIG_demproj!$Q$2:$Q$49,MIG_demproj!$P$2:$P$49)&amp;B506,MIG_demproj!$A$2:$H$9999,8,FALSE),0)+IFERROR(VLOOKUP(C506,$I$3:$J$25,2,FALSE),0)</f>
        <v>1.19807</v>
      </c>
    </row>
    <row r="507" spans="1:5" ht="14.25" x14ac:dyDescent="0.45">
      <c r="A507" s="1" t="str">
        <f t="shared" si="7"/>
        <v>RRFEU_northwest</v>
      </c>
      <c r="B507" t="str">
        <f>BYDem!B507</f>
        <v>EU_northwest</v>
      </c>
      <c r="C507" t="str">
        <f>BYDem!E507</f>
        <v>RRF</v>
      </c>
      <c r="D507" t="str">
        <f>VLOOKUP(_xlfn.XLOOKUP(Driver_elast!C507,MIG_demproj!$Q$2:$Q$49,MIG_demproj!$P$2:$P$49)&amp;B507,MIG_demproj!$A$2:$H$9999,4,FALSE)</f>
        <v>GDPPCAP</v>
      </c>
      <c r="E507" s="2">
        <f>MAX(VLOOKUP(_xlfn.XLOOKUP(Driver_elast!C507,MIG_demproj!$Q$2:$Q$49,MIG_demproj!$P$2:$P$49)&amp;B507,MIG_demproj!$A$2:$H$9999,8,FALSE),0)+IFERROR(VLOOKUP(C507,$I$3:$J$25,2,FALSE),0)</f>
        <v>0</v>
      </c>
    </row>
    <row r="508" spans="1:5" ht="14.25" x14ac:dyDescent="0.45">
      <c r="A508" s="1" t="str">
        <f t="shared" si="7"/>
        <v>RSCEU_northwest</v>
      </c>
      <c r="B508" t="str">
        <f>BYDem!B508</f>
        <v>EU_northwest</v>
      </c>
      <c r="C508" t="str">
        <f>BYDem!E508</f>
        <v>RSC</v>
      </c>
      <c r="D508" t="str">
        <f>VLOOKUP(_xlfn.XLOOKUP(Driver_elast!C508,MIG_demproj!$Q$2:$Q$49,MIG_demproj!$P$2:$P$49)&amp;B508,MIG_demproj!$A$2:$H$9999,4,FALSE)</f>
        <v>GDPPCAP</v>
      </c>
      <c r="E508" s="2">
        <f>MAX(VLOOKUP(_xlfn.XLOOKUP(Driver_elast!C508,MIG_demproj!$Q$2:$Q$49,MIG_demproj!$P$2:$P$49)&amp;B508,MIG_demproj!$A$2:$H$9999,8,FALSE),0)+IFERROR(VLOOKUP(C508,$I$3:$J$25,2,FALSE),0)</f>
        <v>0.5</v>
      </c>
    </row>
    <row r="509" spans="1:5" ht="14.25" x14ac:dyDescent="0.45">
      <c r="A509" s="1" t="str">
        <f t="shared" si="7"/>
        <v>RSHEU_northwest</v>
      </c>
      <c r="B509" t="str">
        <f>BYDem!B509</f>
        <v>EU_northwest</v>
      </c>
      <c r="C509" t="str">
        <f>BYDem!E509</f>
        <v>RSH</v>
      </c>
      <c r="D509" t="str">
        <f>VLOOKUP(_xlfn.XLOOKUP(Driver_elast!C509,MIG_demproj!$Q$2:$Q$49,MIG_demproj!$P$2:$P$49)&amp;B509,MIG_demproj!$A$2:$H$9999,4,FALSE)</f>
        <v>GDPPCAP</v>
      </c>
      <c r="E509" s="2">
        <f>MAX(VLOOKUP(_xlfn.XLOOKUP(Driver_elast!C509,MIG_demproj!$Q$2:$Q$49,MIG_demproj!$P$2:$P$49)&amp;B509,MIG_demproj!$A$2:$H$9999,8,FALSE),0)+IFERROR(VLOOKUP(C509,$I$3:$J$25,2,FALSE),0)</f>
        <v>1.19807</v>
      </c>
    </row>
    <row r="510" spans="1:5" ht="14.25" x14ac:dyDescent="0.45">
      <c r="A510" s="1" t="str">
        <f t="shared" si="7"/>
        <v>TADEU_northwest</v>
      </c>
      <c r="B510" t="str">
        <f>BYDem!B510</f>
        <v>EU_northwest</v>
      </c>
      <c r="C510" t="str">
        <f>BYDem!E510</f>
        <v>TAD</v>
      </c>
      <c r="D510" t="str">
        <f>VLOOKUP(_xlfn.XLOOKUP(Driver_elast!C510,MIG_demproj!$Q$2:$Q$49,MIG_demproj!$P$2:$P$49)&amp;B510,MIG_demproj!$A$2:$H$9999,4,FALSE)</f>
        <v>GDPSER</v>
      </c>
      <c r="E510" s="2">
        <f>MAX(VLOOKUP(_xlfn.XLOOKUP(Driver_elast!C510,MIG_demproj!$Q$2:$Q$49,MIG_demproj!$P$2:$P$49)&amp;B510,MIG_demproj!$A$2:$H$9999,8,FALSE),0)+IFERROR(VLOOKUP(C510,$I$3:$J$25,2,FALSE),0)</f>
        <v>1.0307999999999999</v>
      </c>
    </row>
    <row r="511" spans="1:5" ht="14.25" x14ac:dyDescent="0.45">
      <c r="A511" s="1" t="str">
        <f t="shared" si="7"/>
        <v>TAIEU_northwest</v>
      </c>
      <c r="B511" t="str">
        <f>BYDem!B511</f>
        <v>EU_northwest</v>
      </c>
      <c r="C511" t="str">
        <f>BYDem!E511</f>
        <v>TAI</v>
      </c>
      <c r="D511" t="str">
        <f>VLOOKUP(_xlfn.XLOOKUP(Driver_elast!C511,MIG_demproj!$Q$2:$Q$49,MIG_demproj!$P$2:$P$49)&amp;B511,MIG_demproj!$A$2:$H$9999,4,FALSE)</f>
        <v>GDPSER</v>
      </c>
      <c r="E511" s="2">
        <f>MAX(VLOOKUP(_xlfn.XLOOKUP(Driver_elast!C511,MIG_demproj!$Q$2:$Q$49,MIG_demproj!$P$2:$P$49)&amp;B511,MIG_demproj!$A$2:$H$9999,8,FALSE),0)+IFERROR(VLOOKUP(C511,$I$3:$J$25,2,FALSE),0)</f>
        <v>1.007506</v>
      </c>
    </row>
    <row r="512" spans="1:5" ht="14.25" x14ac:dyDescent="0.45">
      <c r="A512" s="1" t="str">
        <f t="shared" si="7"/>
        <v>TTFEU_northwest</v>
      </c>
      <c r="B512" t="str">
        <f>BYDem!B512</f>
        <v>EU_northwest</v>
      </c>
      <c r="C512" t="str">
        <f>BYDem!E512</f>
        <v>TTF</v>
      </c>
      <c r="D512" t="str">
        <f>VLOOKUP(_xlfn.XLOOKUP(Driver_elast!C512,MIG_demproj!$Q$2:$Q$49,MIG_demproj!$P$2:$P$49)&amp;B512,MIG_demproj!$A$2:$H$9999,4,FALSE)</f>
        <v>GDPSER</v>
      </c>
      <c r="E512" s="2">
        <f>MAX(VLOOKUP(_xlfn.XLOOKUP(Driver_elast!C512,MIG_demproj!$Q$2:$Q$49,MIG_demproj!$P$2:$P$49)&amp;B512,MIG_demproj!$A$2:$H$9999,8,FALSE),0)+IFERROR(VLOOKUP(C512,$I$3:$J$25,2,FALSE),0)</f>
        <v>0.72755099999999995</v>
      </c>
    </row>
    <row r="513" spans="1:5" ht="14.25" x14ac:dyDescent="0.45">
      <c r="A513" s="1" t="str">
        <f t="shared" si="7"/>
        <v>TTPEU_northwest</v>
      </c>
      <c r="B513" t="str">
        <f>BYDem!B513</f>
        <v>EU_northwest</v>
      </c>
      <c r="C513" t="str">
        <f>BYDem!E513</f>
        <v>TTP</v>
      </c>
      <c r="D513" t="str">
        <f>VLOOKUP(_xlfn.XLOOKUP(Driver_elast!C513,MIG_demproj!$Q$2:$Q$49,MIG_demproj!$P$2:$P$49)&amp;B513,MIG_demproj!$A$2:$H$9999,4,FALSE)</f>
        <v>GDPSER</v>
      </c>
      <c r="E513" s="2">
        <f>MAX(VLOOKUP(_xlfn.XLOOKUP(Driver_elast!C513,MIG_demproj!$Q$2:$Q$49,MIG_demproj!$P$2:$P$49)&amp;B513,MIG_demproj!$A$2:$H$9999,8,FALSE),0)+IFERROR(VLOOKUP(C513,$I$3:$J$25,2,FALSE),0)</f>
        <v>0.72755099999999995</v>
      </c>
    </row>
    <row r="514" spans="1:5" ht="14.25" x14ac:dyDescent="0.45">
      <c r="A514" s="1" t="str">
        <f t="shared" si="7"/>
        <v>TWDEU_northwest</v>
      </c>
      <c r="B514" t="str">
        <f>BYDem!B514</f>
        <v>EU_northwest</v>
      </c>
      <c r="C514" t="str">
        <f>BYDem!E514</f>
        <v>TWD</v>
      </c>
      <c r="D514" t="str">
        <f>VLOOKUP(_xlfn.XLOOKUP(Driver_elast!C514,MIG_demproj!$Q$2:$Q$49,MIG_demproj!$P$2:$P$49)&amp;B514,MIG_demproj!$A$2:$H$9999,4,FALSE)</f>
        <v>GDPSER</v>
      </c>
      <c r="E514" s="2">
        <f>MAX(VLOOKUP(_xlfn.XLOOKUP(Driver_elast!C514,MIG_demproj!$Q$2:$Q$49,MIG_demproj!$P$2:$P$49)&amp;B514,MIG_demproj!$A$2:$H$9999,8,FALSE),0)+IFERROR(VLOOKUP(C514,$I$3:$J$25,2,FALSE),0)</f>
        <v>0</v>
      </c>
    </row>
    <row r="515" spans="1:5" ht="14.25" x14ac:dyDescent="0.45">
      <c r="A515" s="1" t="str">
        <f t="shared" ref="A515:A578" si="8">C515&amp;B515</f>
        <v>TWIEU_northwest</v>
      </c>
      <c r="B515" t="str">
        <f>BYDem!B515</f>
        <v>EU_northwest</v>
      </c>
      <c r="C515" t="str">
        <f>BYDem!E515</f>
        <v>TWI</v>
      </c>
      <c r="D515" t="str">
        <f>VLOOKUP(_xlfn.XLOOKUP(Driver_elast!C515,MIG_demproj!$Q$2:$Q$49,MIG_demproj!$P$2:$P$49)&amp;B515,MIG_demproj!$A$2:$H$9999,4,FALSE)</f>
        <v>GDPSER</v>
      </c>
      <c r="E515" s="2">
        <f>MAX(VLOOKUP(_xlfn.XLOOKUP(Driver_elast!C515,MIG_demproj!$Q$2:$Q$49,MIG_demproj!$P$2:$P$49)&amp;B515,MIG_demproj!$A$2:$H$9999,8,FALSE),0)+IFERROR(VLOOKUP(C515,$I$3:$J$25,2,FALSE),0)</f>
        <v>0.43310100000000001</v>
      </c>
    </row>
    <row r="516" spans="1:5" ht="14.25" x14ac:dyDescent="0.45">
      <c r="A516" s="1" t="str">
        <f t="shared" si="8"/>
        <v>Trd_2wEU_northwest</v>
      </c>
      <c r="B516" t="str">
        <f>BYDem!B516</f>
        <v>EU_northwest</v>
      </c>
      <c r="C516" t="str">
        <f>BYDem!E516</f>
        <v>Trd_2w</v>
      </c>
      <c r="D516" t="str">
        <f>VLOOKUP(_xlfn.XLOOKUP(Driver_elast!C516,MIG_demproj!$Q$2:$Q$49,MIG_demproj!$P$2:$P$49)&amp;B516,MIG_demproj!$A$2:$H$9999,4,FALSE)</f>
        <v>GDP</v>
      </c>
      <c r="E516" s="2">
        <f>MAX(VLOOKUP(_xlfn.XLOOKUP(Driver_elast!C516,MIG_demproj!$Q$2:$Q$49,MIG_demproj!$P$2:$P$49)&amp;B516,MIG_demproj!$A$2:$H$9999,8,FALSE),0)+IFERROR(VLOOKUP(C516,$I$3:$J$25,2,FALSE),0)</f>
        <v>0.51719099999999996</v>
      </c>
    </row>
    <row r="517" spans="1:5" ht="14.25" x14ac:dyDescent="0.45">
      <c r="A517" s="1" t="str">
        <f t="shared" si="8"/>
        <v>Trd_3wEU_northwest</v>
      </c>
      <c r="B517" t="str">
        <f>BYDem!B517</f>
        <v>EU_northwest</v>
      </c>
      <c r="C517" t="str">
        <f>BYDem!E517</f>
        <v>Trd_3w</v>
      </c>
      <c r="D517" t="str">
        <f>VLOOKUP(_xlfn.XLOOKUP(Driver_elast!C517,MIG_demproj!$Q$2:$Q$49,MIG_demproj!$P$2:$P$49)&amp;B517,MIG_demproj!$A$2:$H$9999,4,FALSE)</f>
        <v>GDP</v>
      </c>
      <c r="E517" s="2">
        <f>MAX(VLOOKUP(_xlfn.XLOOKUP(Driver_elast!C517,MIG_demproj!$Q$2:$Q$49,MIG_demproj!$P$2:$P$49)&amp;B517,MIG_demproj!$A$2:$H$9999,8,FALSE),0)+IFERROR(VLOOKUP(C517,$I$3:$J$25,2,FALSE),0)</f>
        <v>0.51719099999999996</v>
      </c>
    </row>
    <row r="518" spans="1:5" ht="14.25" x14ac:dyDescent="0.45">
      <c r="A518" s="1" t="str">
        <f t="shared" si="8"/>
        <v>Trd_BusEU_northwest</v>
      </c>
      <c r="B518" t="str">
        <f>BYDem!B518</f>
        <v>EU_northwest</v>
      </c>
      <c r="C518" t="str">
        <f>BYDem!E518</f>
        <v>Trd_Bus</v>
      </c>
      <c r="D518" t="str">
        <f>VLOOKUP(_xlfn.XLOOKUP(Driver_elast!C518,MIG_demproj!$Q$2:$Q$49,MIG_demproj!$P$2:$P$49)&amp;B518,MIG_demproj!$A$2:$H$9999,4,FALSE)</f>
        <v>GDP</v>
      </c>
      <c r="E518" s="2">
        <f>MAX(VLOOKUP(_xlfn.XLOOKUP(Driver_elast!C518,MIG_demproj!$Q$2:$Q$49,MIG_demproj!$P$2:$P$49)&amp;B518,MIG_demproj!$A$2:$H$9999,8,FALSE),0)+IFERROR(VLOOKUP(C518,$I$3:$J$25,2,FALSE),0)</f>
        <v>0.51719099999999996</v>
      </c>
    </row>
    <row r="519" spans="1:5" ht="14.25" x14ac:dyDescent="0.45">
      <c r="A519" s="1" t="str">
        <f t="shared" si="8"/>
        <v>Trd_CarEU_northwest</v>
      </c>
      <c r="B519" t="str">
        <f>BYDem!B519</f>
        <v>EU_northwest</v>
      </c>
      <c r="C519" t="str">
        <f>BYDem!E519</f>
        <v>Trd_Car</v>
      </c>
      <c r="D519" t="str">
        <f>VLOOKUP(_xlfn.XLOOKUP(Driver_elast!C519,MIG_demproj!$Q$2:$Q$49,MIG_demproj!$P$2:$P$49)&amp;B519,MIG_demproj!$A$2:$H$9999,4,FALSE)</f>
        <v>GDP</v>
      </c>
      <c r="E519" s="2">
        <f>MAX(VLOOKUP(_xlfn.XLOOKUP(Driver_elast!C519,MIG_demproj!$Q$2:$Q$49,MIG_demproj!$P$2:$P$49)&amp;B519,MIG_demproj!$A$2:$H$9999,8,FALSE),0)+IFERROR(VLOOKUP(C519,$I$3:$J$25,2,FALSE),0)</f>
        <v>0.51719099999999996</v>
      </c>
    </row>
    <row r="520" spans="1:5" ht="14.25" x14ac:dyDescent="0.45">
      <c r="A520" s="1" t="str">
        <f t="shared" si="8"/>
        <v>Trd_HdtEU_northwest</v>
      </c>
      <c r="B520" t="str">
        <f>BYDem!B520</f>
        <v>EU_northwest</v>
      </c>
      <c r="C520" t="str">
        <f>BYDem!E520</f>
        <v>Trd_Hdt</v>
      </c>
      <c r="D520" t="str">
        <f>VLOOKUP(_xlfn.XLOOKUP(Driver_elast!C520,MIG_demproj!$Q$2:$Q$49,MIG_demproj!$P$2:$P$49)&amp;B520,MIG_demproj!$A$2:$H$9999,4,FALSE)</f>
        <v>GDP</v>
      </c>
      <c r="E520" s="2">
        <f>MAX(VLOOKUP(_xlfn.XLOOKUP(Driver_elast!C520,MIG_demproj!$Q$2:$Q$49,MIG_demproj!$P$2:$P$49)&amp;B520,MIG_demproj!$A$2:$H$9999,8,FALSE),0)+IFERROR(VLOOKUP(C520,$I$3:$J$25,2,FALSE),0)</f>
        <v>0.51719099999999996</v>
      </c>
    </row>
    <row r="521" spans="1:5" ht="14.25" x14ac:dyDescent="0.45">
      <c r="A521" s="1" t="str">
        <f t="shared" si="8"/>
        <v>Trd_LcvEU_northwest</v>
      </c>
      <c r="B521" t="str">
        <f>BYDem!B521</f>
        <v>EU_northwest</v>
      </c>
      <c r="C521" t="str">
        <f>BYDem!E521</f>
        <v>Trd_Lcv</v>
      </c>
      <c r="D521" t="str">
        <f>VLOOKUP(_xlfn.XLOOKUP(Driver_elast!C521,MIG_demproj!$Q$2:$Q$49,MIG_demproj!$P$2:$P$49)&amp;B521,MIG_demproj!$A$2:$H$9999,4,FALSE)</f>
        <v>GDP</v>
      </c>
      <c r="E521" s="2">
        <f>MAX(VLOOKUP(_xlfn.XLOOKUP(Driver_elast!C521,MIG_demproj!$Q$2:$Q$49,MIG_demproj!$P$2:$P$49)&amp;B521,MIG_demproj!$A$2:$H$9999,8,FALSE),0)+IFERROR(VLOOKUP(C521,$I$3:$J$25,2,FALSE),0)</f>
        <v>0.51719099999999996</v>
      </c>
    </row>
    <row r="522" spans="1:5" ht="14.25" x14ac:dyDescent="0.45">
      <c r="A522" s="1" t="str">
        <f t="shared" si="8"/>
        <v>AGREU_south</v>
      </c>
      <c r="B522" t="str">
        <f>BYDem!B522</f>
        <v>EU_south</v>
      </c>
      <c r="C522" t="str">
        <f>BYDem!E522</f>
        <v>AGR</v>
      </c>
      <c r="D522" t="str">
        <f>VLOOKUP(_xlfn.XLOOKUP(Driver_elast!C522,MIG_demproj!$Q$2:$Q$49,MIG_demproj!$P$2:$P$49)&amp;B522,MIG_demproj!$A$2:$H$9999,4,FALSE)</f>
        <v>POP</v>
      </c>
      <c r="E522" s="2">
        <f>MAX(VLOOKUP(_xlfn.XLOOKUP(Driver_elast!C522,MIG_demproj!$Q$2:$Q$49,MIG_demproj!$P$2:$P$49)&amp;B522,MIG_demproj!$A$2:$H$9999,8,FALSE),0)+IFERROR(VLOOKUP(C522,$I$3:$J$25,2,FALSE),0)</f>
        <v>0</v>
      </c>
    </row>
    <row r="523" spans="1:5" ht="14.25" x14ac:dyDescent="0.45">
      <c r="A523" s="1" t="str">
        <f t="shared" si="8"/>
        <v>CCKEU_south</v>
      </c>
      <c r="B523" t="str">
        <f>BYDem!B523</f>
        <v>EU_south</v>
      </c>
      <c r="C523" t="str">
        <f>BYDem!E523</f>
        <v>CCK</v>
      </c>
      <c r="D523" t="str">
        <f>VLOOKUP(_xlfn.XLOOKUP(Driver_elast!C523,MIG_demproj!$Q$2:$Q$49,MIG_demproj!$P$2:$P$49)&amp;B523,MIG_demproj!$A$2:$H$9999,4,FALSE)</f>
        <v>GDPSER</v>
      </c>
      <c r="E523" s="2">
        <f>MAX(VLOOKUP(_xlfn.XLOOKUP(Driver_elast!C523,MIG_demproj!$Q$2:$Q$49,MIG_demproj!$P$2:$P$49)&amp;B523,MIG_demproj!$A$2:$H$9999,8,FALSE),0)+IFERROR(VLOOKUP(C523,$I$3:$J$25,2,FALSE),0)</f>
        <v>0.792659</v>
      </c>
    </row>
    <row r="524" spans="1:5" ht="14.25" x14ac:dyDescent="0.45">
      <c r="A524" s="1" t="str">
        <f t="shared" si="8"/>
        <v>CHWEU_south</v>
      </c>
      <c r="B524" t="str">
        <f>BYDem!B524</f>
        <v>EU_south</v>
      </c>
      <c r="C524" t="str">
        <f>BYDem!E524</f>
        <v>CHW</v>
      </c>
      <c r="D524" t="str">
        <f>VLOOKUP(_xlfn.XLOOKUP(Driver_elast!C524,MIG_demproj!$Q$2:$Q$49,MIG_demproj!$P$2:$P$49)&amp;B524,MIG_demproj!$A$2:$H$9999,4,FALSE)</f>
        <v>GDPSER</v>
      </c>
      <c r="E524" s="2">
        <f>MAX(VLOOKUP(_xlfn.XLOOKUP(Driver_elast!C524,MIG_demproj!$Q$2:$Q$49,MIG_demproj!$P$2:$P$49)&amp;B524,MIG_demproj!$A$2:$H$9999,8,FALSE),0)+IFERROR(VLOOKUP(C524,$I$3:$J$25,2,FALSE),0)</f>
        <v>0.792659</v>
      </c>
    </row>
    <row r="525" spans="1:5" ht="14.25" x14ac:dyDescent="0.45">
      <c r="A525" s="1" t="str">
        <f t="shared" si="8"/>
        <v>CLAEU_south</v>
      </c>
      <c r="B525" t="str">
        <f>BYDem!B525</f>
        <v>EU_south</v>
      </c>
      <c r="C525" t="str">
        <f>BYDem!E525</f>
        <v>CLA</v>
      </c>
      <c r="D525" t="str">
        <f>VLOOKUP(_xlfn.XLOOKUP(Driver_elast!C525,MIG_demproj!$Q$2:$Q$49,MIG_demproj!$P$2:$P$49)&amp;B525,MIG_demproj!$A$2:$H$9999,4,FALSE)</f>
        <v>GDPSER</v>
      </c>
      <c r="E525" s="2">
        <f>MAX(VLOOKUP(_xlfn.XLOOKUP(Driver_elast!C525,MIG_demproj!$Q$2:$Q$49,MIG_demproj!$P$2:$P$49)&amp;B525,MIG_demproj!$A$2:$H$9999,8,FALSE),0)+IFERROR(VLOOKUP(C525,$I$3:$J$25,2,FALSE),0)</f>
        <v>1.0425390000000001</v>
      </c>
    </row>
    <row r="526" spans="1:5" ht="14.25" x14ac:dyDescent="0.45">
      <c r="A526" s="1" t="str">
        <f t="shared" si="8"/>
        <v>COEEU_south</v>
      </c>
      <c r="B526" t="str">
        <f>BYDem!B526</f>
        <v>EU_south</v>
      </c>
      <c r="C526" t="str">
        <f>BYDem!E526</f>
        <v>COE</v>
      </c>
      <c r="D526" t="str">
        <f>VLOOKUP(_xlfn.XLOOKUP(Driver_elast!C526,MIG_demproj!$Q$2:$Q$49,MIG_demproj!$P$2:$P$49)&amp;B526,MIG_demproj!$A$2:$H$9999,4,FALSE)</f>
        <v>GDPSER</v>
      </c>
      <c r="E526" s="2">
        <f>MAX(VLOOKUP(_xlfn.XLOOKUP(Driver_elast!C526,MIG_demproj!$Q$2:$Q$49,MIG_demproj!$P$2:$P$49)&amp;B526,MIG_demproj!$A$2:$H$9999,8,FALSE),0)+IFERROR(VLOOKUP(C526,$I$3:$J$25,2,FALSE),0)</f>
        <v>2.0425390000000001</v>
      </c>
    </row>
    <row r="527" spans="1:5" ht="14.25" x14ac:dyDescent="0.45">
      <c r="A527" s="1" t="str">
        <f t="shared" si="8"/>
        <v>COTEU_south</v>
      </c>
      <c r="B527" t="str">
        <f>BYDem!B527</f>
        <v>EU_south</v>
      </c>
      <c r="C527" t="str">
        <f>BYDem!E527</f>
        <v>COT</v>
      </c>
      <c r="D527" t="str">
        <f>VLOOKUP(_xlfn.XLOOKUP(Driver_elast!C527,MIG_demproj!$Q$2:$Q$49,MIG_demproj!$P$2:$P$49)&amp;B527,MIG_demproj!$A$2:$H$9999,4,FALSE)</f>
        <v>GDPSER</v>
      </c>
      <c r="E527" s="2">
        <f>MAX(VLOOKUP(_xlfn.XLOOKUP(Driver_elast!C527,MIG_demproj!$Q$2:$Q$49,MIG_demproj!$P$2:$P$49)&amp;B527,MIG_demproj!$A$2:$H$9999,8,FALSE),0)+IFERROR(VLOOKUP(C527,$I$3:$J$25,2,FALSE),0)</f>
        <v>0.792659</v>
      </c>
    </row>
    <row r="528" spans="1:5" ht="14.25" x14ac:dyDescent="0.45">
      <c r="A528" s="1" t="str">
        <f t="shared" si="8"/>
        <v>CRFEU_south</v>
      </c>
      <c r="B528" t="str">
        <f>BYDem!B528</f>
        <v>EU_south</v>
      </c>
      <c r="C528" t="str">
        <f>BYDem!E528</f>
        <v>CRF</v>
      </c>
      <c r="D528" t="str">
        <f>VLOOKUP(_xlfn.XLOOKUP(Driver_elast!C528,MIG_demproj!$Q$2:$Q$49,MIG_demproj!$P$2:$P$49)&amp;B528,MIG_demproj!$A$2:$H$9999,4,FALSE)</f>
        <v>GDPSER</v>
      </c>
      <c r="E528" s="2">
        <f>MAX(VLOOKUP(_xlfn.XLOOKUP(Driver_elast!C528,MIG_demproj!$Q$2:$Q$49,MIG_demproj!$P$2:$P$49)&amp;B528,MIG_demproj!$A$2:$H$9999,8,FALSE),0)+IFERROR(VLOOKUP(C528,$I$3:$J$25,2,FALSE),0)</f>
        <v>1.0425390000000001</v>
      </c>
    </row>
    <row r="529" spans="1:5" ht="14.25" x14ac:dyDescent="0.45">
      <c r="A529" s="1" t="str">
        <f t="shared" si="8"/>
        <v>CSCEU_south</v>
      </c>
      <c r="B529" t="str">
        <f>BYDem!B529</f>
        <v>EU_south</v>
      </c>
      <c r="C529" t="str">
        <f>BYDem!E529</f>
        <v>CSC</v>
      </c>
      <c r="D529" t="str">
        <f>VLOOKUP(_xlfn.XLOOKUP(Driver_elast!C529,MIG_demproj!$Q$2:$Q$49,MIG_demproj!$P$2:$P$49)&amp;B529,MIG_demproj!$A$2:$H$9999,4,FALSE)</f>
        <v>GDPSER</v>
      </c>
      <c r="E529" s="2">
        <f>MAX(VLOOKUP(_xlfn.XLOOKUP(Driver_elast!C529,MIG_demproj!$Q$2:$Q$49,MIG_demproj!$P$2:$P$49)&amp;B529,MIG_demproj!$A$2:$H$9999,8,FALSE),0)+IFERROR(VLOOKUP(C529,$I$3:$J$25,2,FALSE),0)</f>
        <v>2.0425390000000001</v>
      </c>
    </row>
    <row r="530" spans="1:5" ht="14.25" x14ac:dyDescent="0.45">
      <c r="A530" s="1" t="str">
        <f t="shared" si="8"/>
        <v>CSHEU_south</v>
      </c>
      <c r="B530" t="str">
        <f>BYDem!B530</f>
        <v>EU_south</v>
      </c>
      <c r="C530" t="str">
        <f>BYDem!E530</f>
        <v>CSH</v>
      </c>
      <c r="D530" t="str">
        <f>VLOOKUP(_xlfn.XLOOKUP(Driver_elast!C530,MIG_demproj!$Q$2:$Q$49,MIG_demproj!$P$2:$P$49)&amp;B530,MIG_demproj!$A$2:$H$9999,4,FALSE)</f>
        <v>GDPSER</v>
      </c>
      <c r="E530" s="2">
        <f>MAX(VLOOKUP(_xlfn.XLOOKUP(Driver_elast!C530,MIG_demproj!$Q$2:$Q$49,MIG_demproj!$P$2:$P$49)&amp;B530,MIG_demproj!$A$2:$H$9999,8,FALSE),0)+IFERROR(VLOOKUP(C530,$I$3:$J$25,2,FALSE),0)</f>
        <v>0.792659</v>
      </c>
    </row>
    <row r="531" spans="1:5" ht="14.25" x14ac:dyDescent="0.45">
      <c r="A531" s="1" t="str">
        <f t="shared" si="8"/>
        <v>ICHEU_south</v>
      </c>
      <c r="B531" t="str">
        <f>BYDem!B531</f>
        <v>EU_south</v>
      </c>
      <c r="C531" t="str">
        <f>BYDem!E531</f>
        <v>ICH</v>
      </c>
      <c r="D531" t="str">
        <f>VLOOKUP(_xlfn.XLOOKUP(Driver_elast!C531,MIG_demproj!$Q$2:$Q$49,MIG_demproj!$P$2:$P$49)&amp;B531,MIG_demproj!$A$2:$H$9999,4,FALSE)</f>
        <v>GDP</v>
      </c>
      <c r="E531" s="2">
        <f>MAX(VLOOKUP(_xlfn.XLOOKUP(Driver_elast!C531,MIG_demproj!$Q$2:$Q$49,MIG_demproj!$P$2:$P$49)&amp;B531,MIG_demproj!$A$2:$H$9999,8,FALSE),0)+IFERROR(VLOOKUP(C531,$I$3:$J$25,2,FALSE),0)</f>
        <v>0.54378899999999997</v>
      </c>
    </row>
    <row r="532" spans="1:5" ht="14.25" x14ac:dyDescent="0.45">
      <c r="A532" s="1" t="str">
        <f t="shared" si="8"/>
        <v>ICH_FeedstockEU_south</v>
      </c>
      <c r="B532" t="str">
        <f>BYDem!B532</f>
        <v>EU_south</v>
      </c>
      <c r="C532" t="str">
        <f>BYDem!E532</f>
        <v>ICH_Feedstock</v>
      </c>
      <c r="D532" t="str">
        <f>VLOOKUP(_xlfn.XLOOKUP(Driver_elast!C532,MIG_demproj!$Q$2:$Q$49,MIG_demproj!$P$2:$P$49)&amp;B532,MIG_demproj!$A$2:$H$9999,4,FALSE)</f>
        <v>GDP</v>
      </c>
      <c r="E532" s="2">
        <f>MAX(VLOOKUP(_xlfn.XLOOKUP(Driver_elast!C532,MIG_demproj!$Q$2:$Q$49,MIG_demproj!$P$2:$P$49)&amp;B532,MIG_demproj!$A$2:$H$9999,8,FALSE),0)+IFERROR(VLOOKUP(C532,$I$3:$J$25,2,FALSE),0)</f>
        <v>0.54378899999999997</v>
      </c>
    </row>
    <row r="533" spans="1:5" ht="14.25" x14ac:dyDescent="0.45">
      <c r="A533" s="1" t="str">
        <f t="shared" si="8"/>
        <v>IFPEU_south</v>
      </c>
      <c r="B533" t="str">
        <f>BYDem!B533</f>
        <v>EU_south</v>
      </c>
      <c r="C533" t="str">
        <f>BYDem!E533</f>
        <v>IFP</v>
      </c>
      <c r="D533" t="str">
        <f>VLOOKUP(_xlfn.XLOOKUP(Driver_elast!C533,MIG_demproj!$Q$2:$Q$49,MIG_demproj!$P$2:$P$49)&amp;B533,MIG_demproj!$A$2:$H$9999,4,FALSE)</f>
        <v>GDP</v>
      </c>
      <c r="E533" s="2">
        <f>MAX(VLOOKUP(_xlfn.XLOOKUP(Driver_elast!C533,MIG_demproj!$Q$2:$Q$49,MIG_demproj!$P$2:$P$49)&amp;B533,MIG_demproj!$A$2:$H$9999,8,FALSE),0)+IFERROR(VLOOKUP(C533,$I$3:$J$25,2,FALSE),0)</f>
        <v>0.37103199999999997</v>
      </c>
    </row>
    <row r="534" spans="1:5" ht="14.25" x14ac:dyDescent="0.45">
      <c r="A534" s="1" t="str">
        <f t="shared" si="8"/>
        <v>ILPEU_south</v>
      </c>
      <c r="B534" t="str">
        <f>BYDem!B534</f>
        <v>EU_south</v>
      </c>
      <c r="C534" t="str">
        <f>BYDem!E534</f>
        <v>ILP</v>
      </c>
      <c r="D534" t="str">
        <f>VLOOKUP(_xlfn.XLOOKUP(Driver_elast!C534,MIG_demproj!$Q$2:$Q$49,MIG_demproj!$P$2:$P$49)&amp;B534,MIG_demproj!$A$2:$H$9999,4,FALSE)</f>
        <v>GDP</v>
      </c>
      <c r="E534" s="2">
        <f>MAX(VLOOKUP(_xlfn.XLOOKUP(Driver_elast!C534,MIG_demproj!$Q$2:$Q$49,MIG_demproj!$P$2:$P$49)&amp;B534,MIG_demproj!$A$2:$H$9999,8,FALSE),0)+IFERROR(VLOOKUP(C534,$I$3:$J$25,2,FALSE),0)</f>
        <v>0.39200499999999999</v>
      </c>
    </row>
    <row r="535" spans="1:5" ht="14.25" x14ac:dyDescent="0.45">
      <c r="A535" s="1" t="str">
        <f t="shared" si="8"/>
        <v>IMCEU_south</v>
      </c>
      <c r="B535" t="str">
        <f>BYDem!B535</f>
        <v>EU_south</v>
      </c>
      <c r="C535" t="str">
        <f>BYDem!E535</f>
        <v>IMC</v>
      </c>
      <c r="D535" t="str">
        <f>VLOOKUP(_xlfn.XLOOKUP(Driver_elast!C535,MIG_demproj!$Q$2:$Q$49,MIG_demproj!$P$2:$P$49)&amp;B535,MIG_demproj!$A$2:$H$9999,4,FALSE)</f>
        <v>GDP</v>
      </c>
      <c r="E535" s="2">
        <f>MAX(VLOOKUP(_xlfn.XLOOKUP(Driver_elast!C535,MIG_demproj!$Q$2:$Q$49,MIG_demproj!$P$2:$P$49)&amp;B535,MIG_demproj!$A$2:$H$9999,8,FALSE),0)+IFERROR(VLOOKUP(C535,$I$3:$J$25,2,FALSE),0)</f>
        <v>0.37103199999999997</v>
      </c>
    </row>
    <row r="536" spans="1:5" ht="14.25" x14ac:dyDescent="0.45">
      <c r="A536" s="1" t="str">
        <f t="shared" si="8"/>
        <v>INFEU_south</v>
      </c>
      <c r="B536" t="str">
        <f>BYDem!B536</f>
        <v>EU_south</v>
      </c>
      <c r="C536" t="str">
        <f>BYDem!E536</f>
        <v>INF</v>
      </c>
      <c r="D536" t="str">
        <f>VLOOKUP(_xlfn.XLOOKUP(Driver_elast!C536,MIG_demproj!$Q$2:$Q$49,MIG_demproj!$P$2:$P$49)&amp;B536,MIG_demproj!$A$2:$H$9999,4,FALSE)</f>
        <v>GDP</v>
      </c>
      <c r="E536" s="2">
        <f>MAX(VLOOKUP(_xlfn.XLOOKUP(Driver_elast!C536,MIG_demproj!$Q$2:$Q$49,MIG_demproj!$P$2:$P$49)&amp;B536,MIG_demproj!$A$2:$H$9999,8,FALSE),0)+IFERROR(VLOOKUP(C536,$I$3:$J$25,2,FALSE),0)</f>
        <v>0.98656100000000002</v>
      </c>
    </row>
    <row r="537" spans="1:5" ht="14.25" x14ac:dyDescent="0.45">
      <c r="A537" s="1" t="str">
        <f t="shared" si="8"/>
        <v>INMEU_south</v>
      </c>
      <c r="B537" t="str">
        <f>BYDem!B537</f>
        <v>EU_south</v>
      </c>
      <c r="C537" t="str">
        <f>BYDem!E537</f>
        <v>INM</v>
      </c>
      <c r="D537" t="str">
        <f>VLOOKUP(_xlfn.XLOOKUP(Driver_elast!C537,MIG_demproj!$Q$2:$Q$49,MIG_demproj!$P$2:$P$49)&amp;B537,MIG_demproj!$A$2:$H$9999,4,FALSE)</f>
        <v>GDPIND</v>
      </c>
      <c r="E537" s="2">
        <f>MAX(VLOOKUP(_xlfn.XLOOKUP(Driver_elast!C537,MIG_demproj!$Q$2:$Q$49,MIG_demproj!$P$2:$P$49)&amp;B537,MIG_demproj!$A$2:$H$9999,8,FALSE),0)+IFERROR(VLOOKUP(C537,$I$3:$J$25,2,FALSE),0)</f>
        <v>0.51703699999999997</v>
      </c>
    </row>
    <row r="538" spans="1:5" ht="14.25" x14ac:dyDescent="0.45">
      <c r="A538" s="1" t="str">
        <f t="shared" si="8"/>
        <v>IOIEU_south</v>
      </c>
      <c r="B538" t="str">
        <f>BYDem!B538</f>
        <v>EU_south</v>
      </c>
      <c r="C538" t="str">
        <f>BYDem!E538</f>
        <v>IOI</v>
      </c>
      <c r="D538" t="str">
        <f>VLOOKUP(_xlfn.XLOOKUP(Driver_elast!C538,MIG_demproj!$Q$2:$Q$49,MIG_demproj!$P$2:$P$49)&amp;B538,MIG_demproj!$A$2:$H$9999,4,FALSE)</f>
        <v>GDP</v>
      </c>
      <c r="E538" s="2">
        <f>MAX(VLOOKUP(_xlfn.XLOOKUP(Driver_elast!C538,MIG_demproj!$Q$2:$Q$49,MIG_demproj!$P$2:$P$49)&amp;B538,MIG_demproj!$A$2:$H$9999,8,FALSE),0)+IFERROR(VLOOKUP(C538,$I$3:$J$25,2,FALSE),0)</f>
        <v>0.37103199999999997</v>
      </c>
    </row>
    <row r="539" spans="1:5" ht="14.25" x14ac:dyDescent="0.45">
      <c r="A539" s="1" t="str">
        <f t="shared" si="8"/>
        <v>ITMEU_south</v>
      </c>
      <c r="B539" t="str">
        <f>BYDem!B539</f>
        <v>EU_south</v>
      </c>
      <c r="C539" t="str">
        <f>BYDem!E539</f>
        <v>ITM</v>
      </c>
      <c r="D539" t="str">
        <f>VLOOKUP(_xlfn.XLOOKUP(Driver_elast!C539,MIG_demproj!$Q$2:$Q$49,MIG_demproj!$P$2:$P$49)&amp;B539,MIG_demproj!$A$2:$H$9999,4,FALSE)</f>
        <v>GDP</v>
      </c>
      <c r="E539" s="2">
        <f>MAX(VLOOKUP(_xlfn.XLOOKUP(Driver_elast!C539,MIG_demproj!$Q$2:$Q$49,MIG_demproj!$P$2:$P$49)&amp;B539,MIG_demproj!$A$2:$H$9999,8,FALSE),0)+IFERROR(VLOOKUP(C539,$I$3:$J$25,2,FALSE),0)</f>
        <v>0.37103199999999997</v>
      </c>
    </row>
    <row r="540" spans="1:5" ht="14.25" x14ac:dyDescent="0.45">
      <c r="A540" s="1" t="str">
        <f t="shared" si="8"/>
        <v>NEUEU_south</v>
      </c>
      <c r="B540" t="str">
        <f>BYDem!B540</f>
        <v>EU_south</v>
      </c>
      <c r="C540" t="str">
        <f>BYDem!E540</f>
        <v>NEU</v>
      </c>
      <c r="D540" t="str">
        <f>VLOOKUP(_xlfn.XLOOKUP(Driver_elast!C540,MIG_demproj!$Q$2:$Q$49,MIG_demproj!$P$2:$P$49)&amp;B540,MIG_demproj!$A$2:$H$9999,4,FALSE)</f>
        <v>GDP</v>
      </c>
      <c r="E540" s="2">
        <f>MAX(VLOOKUP(_xlfn.XLOOKUP(Driver_elast!C540,MIG_demproj!$Q$2:$Q$49,MIG_demproj!$P$2:$P$49)&amp;B540,MIG_demproj!$A$2:$H$9999,8,FALSE),0)+IFERROR(VLOOKUP(C540,$I$3:$J$25,2,FALSE),0)</f>
        <v>1.7190999999999956E-2</v>
      </c>
    </row>
    <row r="541" spans="1:5" ht="14.25" x14ac:dyDescent="0.45">
      <c r="A541" s="1" t="str">
        <f t="shared" si="8"/>
        <v>ONOEU_south</v>
      </c>
      <c r="B541" t="str">
        <f>BYDem!B541</f>
        <v>EU_south</v>
      </c>
      <c r="C541" t="str">
        <f>BYDem!E541</f>
        <v>ONO</v>
      </c>
      <c r="D541" t="str">
        <f>VLOOKUP(_xlfn.XLOOKUP(Driver_elast!C541,MIG_demproj!$Q$2:$Q$49,MIG_demproj!$P$2:$P$49)&amp;B541,MIG_demproj!$A$2:$H$9999,4,FALSE)</f>
        <v>GDP</v>
      </c>
      <c r="E541" s="2">
        <f>MAX(VLOOKUP(_xlfn.XLOOKUP(Driver_elast!C541,MIG_demproj!$Q$2:$Q$49,MIG_demproj!$P$2:$P$49)&amp;B541,MIG_demproj!$A$2:$H$9999,8,FALSE),0)+IFERROR(VLOOKUP(C541,$I$3:$J$25,2,FALSE),0)</f>
        <v>0.37103199999999997</v>
      </c>
    </row>
    <row r="542" spans="1:5" ht="14.25" x14ac:dyDescent="0.45">
      <c r="A542" s="1" t="str">
        <f t="shared" si="8"/>
        <v>RCKEU_south</v>
      </c>
      <c r="B542" t="str">
        <f>BYDem!B542</f>
        <v>EU_south</v>
      </c>
      <c r="C542" t="str">
        <f>BYDem!E542</f>
        <v>RCK</v>
      </c>
      <c r="D542" s="18" t="s">
        <v>3</v>
      </c>
      <c r="E542" s="2">
        <f>MAX(VLOOKUP(_xlfn.XLOOKUP(Driver_elast!C542,MIG_demproj!$Q$2:$Q$49,MIG_demproj!$P$2:$P$49)&amp;B542,MIG_demproj!$A$2:$H$9999,8,FALSE),0)+IFERROR(VLOOKUP(C542,$I$3:$J$25,2,FALSE),0)</f>
        <v>0.47640399999999999</v>
      </c>
    </row>
    <row r="543" spans="1:5" ht="14.25" x14ac:dyDescent="0.45">
      <c r="A543" s="1" t="str">
        <f t="shared" si="8"/>
        <v>REAEU_south</v>
      </c>
      <c r="B543" t="str">
        <f>BYDem!B543</f>
        <v>EU_south</v>
      </c>
      <c r="C543" t="str">
        <f>BYDem!E543</f>
        <v>REA</v>
      </c>
      <c r="D543" t="str">
        <f>VLOOKUP(_xlfn.XLOOKUP(Driver_elast!C543,MIG_demproj!$Q$2:$Q$49,MIG_demproj!$P$2:$P$49)&amp;B543,MIG_demproj!$A$2:$H$9999,4,FALSE)</f>
        <v>GDP</v>
      </c>
      <c r="E543" s="2">
        <f>MAX(VLOOKUP(_xlfn.XLOOKUP(Driver_elast!C543,MIG_demproj!$Q$2:$Q$49,MIG_demproj!$P$2:$P$49)&amp;B543,MIG_demproj!$A$2:$H$9999,8,FALSE),0)+IFERROR(VLOOKUP(C543,$I$3:$J$25,2,FALSE),0)</f>
        <v>1.2851669999999999</v>
      </c>
    </row>
    <row r="544" spans="1:5" ht="14.25" x14ac:dyDescent="0.45">
      <c r="A544" s="1" t="str">
        <f t="shared" si="8"/>
        <v>RHWEU_south</v>
      </c>
      <c r="B544" t="str">
        <f>BYDem!B544</f>
        <v>EU_south</v>
      </c>
      <c r="C544" t="str">
        <f>BYDem!E544</f>
        <v>RHW</v>
      </c>
      <c r="D544" t="str">
        <f>VLOOKUP(_xlfn.XLOOKUP(Driver_elast!C544,MIG_demproj!$Q$2:$Q$49,MIG_demproj!$P$2:$P$49)&amp;B544,MIG_demproj!$A$2:$H$9999,4,FALSE)</f>
        <v>GDP</v>
      </c>
      <c r="E544" s="2">
        <f>MAX(VLOOKUP(_xlfn.XLOOKUP(Driver_elast!C544,MIG_demproj!$Q$2:$Q$49,MIG_demproj!$P$2:$P$49)&amp;B544,MIG_demproj!$A$2:$H$9999,8,FALSE),0)+IFERROR(VLOOKUP(C544,$I$3:$J$25,2,FALSE),0)</f>
        <v>0.47640399999999999</v>
      </c>
    </row>
    <row r="545" spans="1:5" ht="14.25" x14ac:dyDescent="0.45">
      <c r="A545" s="1" t="str">
        <f t="shared" si="8"/>
        <v>RLIEU_south</v>
      </c>
      <c r="B545" t="str">
        <f>BYDem!B545</f>
        <v>EU_south</v>
      </c>
      <c r="C545" t="str">
        <f>BYDem!E545</f>
        <v>RLI</v>
      </c>
      <c r="D545" t="str">
        <f>VLOOKUP(_xlfn.XLOOKUP(Driver_elast!C545,MIG_demproj!$Q$2:$Q$49,MIG_demproj!$P$2:$P$49)&amp;B545,MIG_demproj!$A$2:$H$9999,4,FALSE)</f>
        <v>GDP</v>
      </c>
      <c r="E545" s="2">
        <f>MAX(VLOOKUP(_xlfn.XLOOKUP(Driver_elast!C545,MIG_demproj!$Q$2:$Q$49,MIG_demproj!$P$2:$P$49)&amp;B545,MIG_demproj!$A$2:$H$9999,8,FALSE),0)+IFERROR(VLOOKUP(C545,$I$3:$J$25,2,FALSE),0)</f>
        <v>0.78516699999999995</v>
      </c>
    </row>
    <row r="546" spans="1:5" ht="14.25" x14ac:dyDescent="0.45">
      <c r="A546" s="1" t="str">
        <f t="shared" si="8"/>
        <v>ROTEU_south</v>
      </c>
      <c r="B546" t="str">
        <f>BYDem!B546</f>
        <v>EU_south</v>
      </c>
      <c r="C546" t="str">
        <f>BYDem!E546</f>
        <v>ROT</v>
      </c>
      <c r="D546" t="str">
        <f>VLOOKUP(_xlfn.XLOOKUP(Driver_elast!C546,MIG_demproj!$Q$2:$Q$49,MIG_demproj!$P$2:$P$49)&amp;B546,MIG_demproj!$A$2:$H$9999,4,FALSE)</f>
        <v>GDP</v>
      </c>
      <c r="E546" s="2">
        <f>MAX(VLOOKUP(_xlfn.XLOOKUP(Driver_elast!C546,MIG_demproj!$Q$2:$Q$49,MIG_demproj!$P$2:$P$49)&amp;B546,MIG_demproj!$A$2:$H$9999,8,FALSE),0)+IFERROR(VLOOKUP(C546,$I$3:$J$25,2,FALSE),0)</f>
        <v>0.47640399999999999</v>
      </c>
    </row>
    <row r="547" spans="1:5" ht="14.25" x14ac:dyDescent="0.45">
      <c r="A547" s="1" t="str">
        <f t="shared" si="8"/>
        <v>RRFEU_south</v>
      </c>
      <c r="B547" t="str">
        <f>BYDem!B547</f>
        <v>EU_south</v>
      </c>
      <c r="C547" t="str">
        <f>BYDem!E547</f>
        <v>RRF</v>
      </c>
      <c r="D547" t="str">
        <f>VLOOKUP(_xlfn.XLOOKUP(Driver_elast!C547,MIG_demproj!$Q$2:$Q$49,MIG_demproj!$P$2:$P$49)&amp;B547,MIG_demproj!$A$2:$H$9999,4,FALSE)</f>
        <v>GDP</v>
      </c>
      <c r="E547" s="2">
        <f>MAX(VLOOKUP(_xlfn.XLOOKUP(Driver_elast!C547,MIG_demproj!$Q$2:$Q$49,MIG_demproj!$P$2:$P$49)&amp;B547,MIG_demproj!$A$2:$H$9999,8,FALSE),0)+IFERROR(VLOOKUP(C547,$I$3:$J$25,2,FALSE),0)</f>
        <v>0.78516699999999995</v>
      </c>
    </row>
    <row r="548" spans="1:5" ht="14.25" x14ac:dyDescent="0.45">
      <c r="A548" s="1" t="str">
        <f t="shared" si="8"/>
        <v>RSCEU_south</v>
      </c>
      <c r="B548" t="str">
        <f>BYDem!B548</f>
        <v>EU_south</v>
      </c>
      <c r="C548" t="str">
        <f>BYDem!E548</f>
        <v>RSC</v>
      </c>
      <c r="D548" t="str">
        <f>VLOOKUP(_xlfn.XLOOKUP(Driver_elast!C548,MIG_demproj!$Q$2:$Q$49,MIG_demproj!$P$2:$P$49)&amp;B548,MIG_demproj!$A$2:$H$9999,4,FALSE)</f>
        <v>GDP</v>
      </c>
      <c r="E548" s="2">
        <f>MAX(VLOOKUP(_xlfn.XLOOKUP(Driver_elast!C548,MIG_demproj!$Q$2:$Q$49,MIG_demproj!$P$2:$P$49)&amp;B548,MIG_demproj!$A$2:$H$9999,8,FALSE),0)+IFERROR(VLOOKUP(C548,$I$3:$J$25,2,FALSE),0)</f>
        <v>1.2851669999999999</v>
      </c>
    </row>
    <row r="549" spans="1:5" ht="14.25" x14ac:dyDescent="0.45">
      <c r="A549" s="1" t="str">
        <f t="shared" si="8"/>
        <v>RSHEU_south</v>
      </c>
      <c r="B549" t="str">
        <f>BYDem!B549</f>
        <v>EU_south</v>
      </c>
      <c r="C549" t="str">
        <f>BYDem!E549</f>
        <v>RSH</v>
      </c>
      <c r="D549" t="str">
        <f>VLOOKUP(_xlfn.XLOOKUP(Driver_elast!C549,MIG_demproj!$Q$2:$Q$49,MIG_demproj!$P$2:$P$49)&amp;B549,MIG_demproj!$A$2:$H$9999,4,FALSE)</f>
        <v>GDP</v>
      </c>
      <c r="E549" s="2">
        <f>MAX(VLOOKUP(_xlfn.XLOOKUP(Driver_elast!C549,MIG_demproj!$Q$2:$Q$49,MIG_demproj!$P$2:$P$49)&amp;B549,MIG_demproj!$A$2:$H$9999,8,FALSE),0)+IFERROR(VLOOKUP(C549,$I$3:$J$25,2,FALSE),0)</f>
        <v>0.47640399999999999</v>
      </c>
    </row>
    <row r="550" spans="1:5" ht="14.25" x14ac:dyDescent="0.45">
      <c r="A550" s="1" t="str">
        <f t="shared" si="8"/>
        <v>TADEU_south</v>
      </c>
      <c r="B550" t="str">
        <f>BYDem!B550</f>
        <v>EU_south</v>
      </c>
      <c r="C550" t="str">
        <f>BYDem!E550</f>
        <v>TAD</v>
      </c>
      <c r="D550" t="str">
        <f>VLOOKUP(_xlfn.XLOOKUP(Driver_elast!C550,MIG_demproj!$Q$2:$Q$49,MIG_demproj!$P$2:$P$49)&amp;B550,MIG_demproj!$A$2:$H$9999,4,FALSE)</f>
        <v>GDPSER</v>
      </c>
      <c r="E550" s="2">
        <f>MAX(VLOOKUP(_xlfn.XLOOKUP(Driver_elast!C550,MIG_demproj!$Q$2:$Q$49,MIG_demproj!$P$2:$P$49)&amp;B550,MIG_demproj!$A$2:$H$9999,8,FALSE),0)+IFERROR(VLOOKUP(C550,$I$3:$J$25,2,FALSE),0)</f>
        <v>1.0307999999999999</v>
      </c>
    </row>
    <row r="551" spans="1:5" ht="14.25" x14ac:dyDescent="0.45">
      <c r="A551" s="1" t="str">
        <f t="shared" si="8"/>
        <v>TAIEU_south</v>
      </c>
      <c r="B551" t="str">
        <f>BYDem!B551</f>
        <v>EU_south</v>
      </c>
      <c r="C551" t="str">
        <f>BYDem!E551</f>
        <v>TAI</v>
      </c>
      <c r="D551" t="str">
        <f>VLOOKUP(_xlfn.XLOOKUP(Driver_elast!C551,MIG_demproj!$Q$2:$Q$49,MIG_demproj!$P$2:$P$49)&amp;B551,MIG_demproj!$A$2:$H$9999,4,FALSE)</f>
        <v>GDPSER</v>
      </c>
      <c r="E551" s="2">
        <f>MAX(VLOOKUP(_xlfn.XLOOKUP(Driver_elast!C551,MIG_demproj!$Q$2:$Q$49,MIG_demproj!$P$2:$P$49)&amp;B551,MIG_demproj!$A$2:$H$9999,8,FALSE),0)+IFERROR(VLOOKUP(C551,$I$3:$J$25,2,FALSE),0)</f>
        <v>1.119105</v>
      </c>
    </row>
    <row r="552" spans="1:5" ht="14.25" x14ac:dyDescent="0.45">
      <c r="A552" s="1" t="str">
        <f t="shared" si="8"/>
        <v>TTFEU_south</v>
      </c>
      <c r="B552" t="str">
        <f>BYDem!B552</f>
        <v>EU_south</v>
      </c>
      <c r="C552" t="str">
        <f>BYDem!E552</f>
        <v>TTF</v>
      </c>
      <c r="D552" t="str">
        <f>VLOOKUP(_xlfn.XLOOKUP(Driver_elast!C552,MIG_demproj!$Q$2:$Q$49,MIG_demproj!$P$2:$P$49)&amp;B552,MIG_demproj!$A$2:$H$9999,4,FALSE)</f>
        <v>GDP</v>
      </c>
      <c r="E552" s="2">
        <f>MAX(VLOOKUP(_xlfn.XLOOKUP(Driver_elast!C552,MIG_demproj!$Q$2:$Q$49,MIG_demproj!$P$2:$P$49)&amp;B552,MIG_demproj!$A$2:$H$9999,8,FALSE),0)+IFERROR(VLOOKUP(C552,$I$3:$J$25,2,FALSE),0)</f>
        <v>0.96397900000000003</v>
      </c>
    </row>
    <row r="553" spans="1:5" ht="14.25" x14ac:dyDescent="0.45">
      <c r="A553" s="1" t="str">
        <f t="shared" si="8"/>
        <v>TTPEU_south</v>
      </c>
      <c r="B553" t="str">
        <f>BYDem!B553</f>
        <v>EU_south</v>
      </c>
      <c r="C553" t="str">
        <f>BYDem!E553</f>
        <v>TTP</v>
      </c>
      <c r="D553" t="str">
        <f>VLOOKUP(_xlfn.XLOOKUP(Driver_elast!C553,MIG_demproj!$Q$2:$Q$49,MIG_demproj!$P$2:$P$49)&amp;B553,MIG_demproj!$A$2:$H$9999,4,FALSE)</f>
        <v>GDP</v>
      </c>
      <c r="E553" s="2">
        <f>MAX(VLOOKUP(_xlfn.XLOOKUP(Driver_elast!C553,MIG_demproj!$Q$2:$Q$49,MIG_demproj!$P$2:$P$49)&amp;B553,MIG_demproj!$A$2:$H$9999,8,FALSE),0)+IFERROR(VLOOKUP(C553,$I$3:$J$25,2,FALSE),0)</f>
        <v>0.96397900000000003</v>
      </c>
    </row>
    <row r="554" spans="1:5" ht="14.25" x14ac:dyDescent="0.45">
      <c r="A554" s="1" t="str">
        <f t="shared" si="8"/>
        <v>TWDEU_south</v>
      </c>
      <c r="B554" t="str">
        <f>BYDem!B554</f>
        <v>EU_south</v>
      </c>
      <c r="C554" t="str">
        <f>BYDem!E554</f>
        <v>TWD</v>
      </c>
      <c r="D554" t="str">
        <f>VLOOKUP(_xlfn.XLOOKUP(Driver_elast!C554,MIG_demproj!$Q$2:$Q$49,MIG_demproj!$P$2:$P$49)&amp;B554,MIG_demproj!$A$2:$H$9999,4,FALSE)</f>
        <v>GDPSER</v>
      </c>
      <c r="E554" s="2">
        <f>MAX(VLOOKUP(_xlfn.XLOOKUP(Driver_elast!C554,MIG_demproj!$Q$2:$Q$49,MIG_demproj!$P$2:$P$49)&amp;B554,MIG_demproj!$A$2:$H$9999,8,FALSE),0)+IFERROR(VLOOKUP(C554,$I$3:$J$25,2,FALSE),0)</f>
        <v>3.614547</v>
      </c>
    </row>
    <row r="555" spans="1:5" ht="14.25" x14ac:dyDescent="0.45">
      <c r="A555" s="1" t="str">
        <f t="shared" si="8"/>
        <v>TWIEU_south</v>
      </c>
      <c r="B555" t="str">
        <f>BYDem!B555</f>
        <v>EU_south</v>
      </c>
      <c r="C555" t="str">
        <f>BYDem!E555</f>
        <v>TWI</v>
      </c>
      <c r="D555" t="str">
        <f>VLOOKUP(_xlfn.XLOOKUP(Driver_elast!C555,MIG_demproj!$Q$2:$Q$49,MIG_demproj!$P$2:$P$49)&amp;B555,MIG_demproj!$A$2:$H$9999,4,FALSE)</f>
        <v>GDPSER</v>
      </c>
      <c r="E555" s="2">
        <f>MAX(VLOOKUP(_xlfn.XLOOKUP(Driver_elast!C555,MIG_demproj!$Q$2:$Q$49,MIG_demproj!$P$2:$P$49)&amp;B555,MIG_demproj!$A$2:$H$9999,8,FALSE),0)+IFERROR(VLOOKUP(C555,$I$3:$J$25,2,FALSE),0)</f>
        <v>2.383832</v>
      </c>
    </row>
    <row r="556" spans="1:5" ht="14.25" x14ac:dyDescent="0.45">
      <c r="A556" s="1" t="str">
        <f t="shared" si="8"/>
        <v>Trd_2wEU_south</v>
      </c>
      <c r="B556" t="str">
        <f>BYDem!B556</f>
        <v>EU_south</v>
      </c>
      <c r="C556" t="str">
        <f>BYDem!E556</f>
        <v>Trd_2w</v>
      </c>
      <c r="D556" t="str">
        <f>VLOOKUP(_xlfn.XLOOKUP(Driver_elast!C556,MIG_demproj!$Q$2:$Q$49,MIG_demproj!$P$2:$P$49)&amp;B556,MIG_demproj!$A$2:$H$9999,4,FALSE)</f>
        <v>GDP</v>
      </c>
      <c r="E556" s="2">
        <f>MAX(VLOOKUP(_xlfn.XLOOKUP(Driver_elast!C556,MIG_demproj!$Q$2:$Q$49,MIG_demproj!$P$2:$P$49)&amp;B556,MIG_demproj!$A$2:$H$9999,8,FALSE),0)+IFERROR(VLOOKUP(C556,$I$3:$J$25,2,FALSE),0)</f>
        <v>0.51719099999999996</v>
      </c>
    </row>
    <row r="557" spans="1:5" ht="14.25" x14ac:dyDescent="0.45">
      <c r="A557" s="1" t="str">
        <f t="shared" si="8"/>
        <v>Trd_3wEU_south</v>
      </c>
      <c r="B557" t="str">
        <f>BYDem!B557</f>
        <v>EU_south</v>
      </c>
      <c r="C557" t="str">
        <f>BYDem!E557</f>
        <v>Trd_3w</v>
      </c>
      <c r="D557" t="str">
        <f>VLOOKUP(_xlfn.XLOOKUP(Driver_elast!C557,MIG_demproj!$Q$2:$Q$49,MIG_demproj!$P$2:$P$49)&amp;B557,MIG_demproj!$A$2:$H$9999,4,FALSE)</f>
        <v>GDP</v>
      </c>
      <c r="E557" s="2">
        <f>MAX(VLOOKUP(_xlfn.XLOOKUP(Driver_elast!C557,MIG_demproj!$Q$2:$Q$49,MIG_demproj!$P$2:$P$49)&amp;B557,MIG_demproj!$A$2:$H$9999,8,FALSE),0)+IFERROR(VLOOKUP(C557,$I$3:$J$25,2,FALSE),0)</f>
        <v>0.51719099999999996</v>
      </c>
    </row>
    <row r="558" spans="1:5" ht="14.25" x14ac:dyDescent="0.45">
      <c r="A558" s="1" t="str">
        <f t="shared" si="8"/>
        <v>Trd_BusEU_south</v>
      </c>
      <c r="B558" t="str">
        <f>BYDem!B558</f>
        <v>EU_south</v>
      </c>
      <c r="C558" t="str">
        <f>BYDem!E558</f>
        <v>Trd_Bus</v>
      </c>
      <c r="D558" t="str">
        <f>VLOOKUP(_xlfn.XLOOKUP(Driver_elast!C558,MIG_demproj!$Q$2:$Q$49,MIG_demproj!$P$2:$P$49)&amp;B558,MIG_demproj!$A$2:$H$9999,4,FALSE)</f>
        <v>GDP</v>
      </c>
      <c r="E558" s="2">
        <f>MAX(VLOOKUP(_xlfn.XLOOKUP(Driver_elast!C558,MIG_demproj!$Q$2:$Q$49,MIG_demproj!$P$2:$P$49)&amp;B558,MIG_demproj!$A$2:$H$9999,8,FALSE),0)+IFERROR(VLOOKUP(C558,$I$3:$J$25,2,FALSE),0)</f>
        <v>0.51719099999999996</v>
      </c>
    </row>
    <row r="559" spans="1:5" ht="14.25" x14ac:dyDescent="0.45">
      <c r="A559" s="1" t="str">
        <f t="shared" si="8"/>
        <v>Trd_CarEU_south</v>
      </c>
      <c r="B559" t="str">
        <f>BYDem!B559</f>
        <v>EU_south</v>
      </c>
      <c r="C559" t="str">
        <f>BYDem!E559</f>
        <v>Trd_Car</v>
      </c>
      <c r="D559" t="str">
        <f>VLOOKUP(_xlfn.XLOOKUP(Driver_elast!C559,MIG_demproj!$Q$2:$Q$49,MIG_demproj!$P$2:$P$49)&amp;B559,MIG_demproj!$A$2:$H$9999,4,FALSE)</f>
        <v>GDP</v>
      </c>
      <c r="E559" s="2">
        <f>MAX(VLOOKUP(_xlfn.XLOOKUP(Driver_elast!C559,MIG_demproj!$Q$2:$Q$49,MIG_demproj!$P$2:$P$49)&amp;B559,MIG_demproj!$A$2:$H$9999,8,FALSE),0)+IFERROR(VLOOKUP(C559,$I$3:$J$25,2,FALSE),0)</f>
        <v>0.51719099999999996</v>
      </c>
    </row>
    <row r="560" spans="1:5" ht="14.25" x14ac:dyDescent="0.45">
      <c r="A560" s="1" t="str">
        <f t="shared" si="8"/>
        <v>Trd_HdtEU_south</v>
      </c>
      <c r="B560" t="str">
        <f>BYDem!B560</f>
        <v>EU_south</v>
      </c>
      <c r="C560" t="str">
        <f>BYDem!E560</f>
        <v>Trd_Hdt</v>
      </c>
      <c r="D560" t="str">
        <f>VLOOKUP(_xlfn.XLOOKUP(Driver_elast!C560,MIG_demproj!$Q$2:$Q$49,MIG_demproj!$P$2:$P$49)&amp;B560,MIG_demproj!$A$2:$H$9999,4,FALSE)</f>
        <v>GDP</v>
      </c>
      <c r="E560" s="2">
        <f>MAX(VLOOKUP(_xlfn.XLOOKUP(Driver_elast!C560,MIG_demproj!$Q$2:$Q$49,MIG_demproj!$P$2:$P$49)&amp;B560,MIG_demproj!$A$2:$H$9999,8,FALSE),0)+IFERROR(VLOOKUP(C560,$I$3:$J$25,2,FALSE),0)</f>
        <v>0.51719099999999996</v>
      </c>
    </row>
    <row r="561" spans="1:5" ht="14.25" x14ac:dyDescent="0.45">
      <c r="A561" s="1" t="str">
        <f t="shared" si="8"/>
        <v>Trd_LcvEU_south</v>
      </c>
      <c r="B561" t="str">
        <f>BYDem!B561</f>
        <v>EU_south</v>
      </c>
      <c r="C561" t="str">
        <f>BYDem!E561</f>
        <v>Trd_Lcv</v>
      </c>
      <c r="D561" t="str">
        <f>VLOOKUP(_xlfn.XLOOKUP(Driver_elast!C561,MIG_demproj!$Q$2:$Q$49,MIG_demproj!$P$2:$P$49)&amp;B561,MIG_demproj!$A$2:$H$9999,4,FALSE)</f>
        <v>GDP</v>
      </c>
      <c r="E561" s="2">
        <f>MAX(VLOOKUP(_xlfn.XLOOKUP(Driver_elast!C561,MIG_demproj!$Q$2:$Q$49,MIG_demproj!$P$2:$P$49)&amp;B561,MIG_demproj!$A$2:$H$9999,8,FALSE),0)+IFERROR(VLOOKUP(C561,$I$3:$J$25,2,FALSE),0)</f>
        <v>0.51719099999999996</v>
      </c>
    </row>
    <row r="562" spans="1:5" ht="14.25" x14ac:dyDescent="0.45">
      <c r="A562" s="1" t="str">
        <f t="shared" si="8"/>
        <v>AGREU_southeast</v>
      </c>
      <c r="B562" t="str">
        <f>BYDem!B562</f>
        <v>EU_southeast</v>
      </c>
      <c r="C562" t="str">
        <f>BYDem!E562</f>
        <v>AGR</v>
      </c>
      <c r="D562" t="str">
        <f>VLOOKUP(_xlfn.XLOOKUP(Driver_elast!C562,MIG_demproj!$Q$2:$Q$49,MIG_demproj!$P$2:$P$49)&amp;B562,MIG_demproj!$A$2:$H$9999,4,FALSE)</f>
        <v>POP</v>
      </c>
      <c r="E562" s="2">
        <f>MAX(VLOOKUP(_xlfn.XLOOKUP(Driver_elast!C562,MIG_demproj!$Q$2:$Q$49,MIG_demproj!$P$2:$P$49)&amp;B562,MIG_demproj!$A$2:$H$9999,8,FALSE),0)+IFERROR(VLOOKUP(C562,$I$3:$J$25,2,FALSE),0)</f>
        <v>0</v>
      </c>
    </row>
    <row r="563" spans="1:5" ht="14.25" x14ac:dyDescent="0.45">
      <c r="A563" s="1" t="str">
        <f t="shared" si="8"/>
        <v>CCKEU_southeast</v>
      </c>
      <c r="B563" t="str">
        <f>BYDem!B563</f>
        <v>EU_southeast</v>
      </c>
      <c r="C563" t="str">
        <f>BYDem!E563</f>
        <v>CCK</v>
      </c>
      <c r="D563" t="str">
        <f>VLOOKUP(_xlfn.XLOOKUP(Driver_elast!C563,MIG_demproj!$Q$2:$Q$49,MIG_demproj!$P$2:$P$49)&amp;B563,MIG_demproj!$A$2:$H$9999,4,FALSE)</f>
        <v>GDP</v>
      </c>
      <c r="E563" s="2">
        <f>MAX(VLOOKUP(_xlfn.XLOOKUP(Driver_elast!C563,MIG_demproj!$Q$2:$Q$49,MIG_demproj!$P$2:$P$49)&amp;B563,MIG_demproj!$A$2:$H$9999,8,FALSE),0)+IFERROR(VLOOKUP(C563,$I$3:$J$25,2,FALSE),0)</f>
        <v>0.32800600000000002</v>
      </c>
    </row>
    <row r="564" spans="1:5" ht="14.25" x14ac:dyDescent="0.45">
      <c r="A564" s="1" t="str">
        <f t="shared" si="8"/>
        <v>CHWEU_southeast</v>
      </c>
      <c r="B564" t="str">
        <f>BYDem!B564</f>
        <v>EU_southeast</v>
      </c>
      <c r="C564" t="str">
        <f>BYDem!E564</f>
        <v>CHW</v>
      </c>
      <c r="D564" t="str">
        <f>VLOOKUP(_xlfn.XLOOKUP(Driver_elast!C564,MIG_demproj!$Q$2:$Q$49,MIG_demproj!$P$2:$P$49)&amp;B564,MIG_demproj!$A$2:$H$9999,4,FALSE)</f>
        <v>GDP</v>
      </c>
      <c r="E564" s="2">
        <f>MAX(VLOOKUP(_xlfn.XLOOKUP(Driver_elast!C564,MIG_demproj!$Q$2:$Q$49,MIG_demproj!$P$2:$P$49)&amp;B564,MIG_demproj!$A$2:$H$9999,8,FALSE),0)+IFERROR(VLOOKUP(C564,$I$3:$J$25,2,FALSE),0)</f>
        <v>0.32800600000000002</v>
      </c>
    </row>
    <row r="565" spans="1:5" ht="14.25" x14ac:dyDescent="0.45">
      <c r="A565" s="1" t="str">
        <f t="shared" si="8"/>
        <v>CLAEU_southeast</v>
      </c>
      <c r="B565" t="str">
        <f>BYDem!B565</f>
        <v>EU_southeast</v>
      </c>
      <c r="C565" t="str">
        <f>BYDem!E565</f>
        <v>CLA</v>
      </c>
      <c r="D565" t="str">
        <f>VLOOKUP(_xlfn.XLOOKUP(Driver_elast!C565,MIG_demproj!$Q$2:$Q$49,MIG_demproj!$P$2:$P$49)&amp;B565,MIG_demproj!$A$2:$H$9999,4,FALSE)</f>
        <v>GDP</v>
      </c>
      <c r="E565" s="2">
        <f>MAX(VLOOKUP(_xlfn.XLOOKUP(Driver_elast!C565,MIG_demproj!$Q$2:$Q$49,MIG_demproj!$P$2:$P$49)&amp;B565,MIG_demproj!$A$2:$H$9999,8,FALSE),0)+IFERROR(VLOOKUP(C565,$I$3:$J$25,2,FALSE),0)</f>
        <v>0.74831599999999998</v>
      </c>
    </row>
    <row r="566" spans="1:5" ht="14.25" x14ac:dyDescent="0.45">
      <c r="A566" s="1" t="str">
        <f t="shared" si="8"/>
        <v>COEEU_southeast</v>
      </c>
      <c r="B566" t="str">
        <f>BYDem!B566</f>
        <v>EU_southeast</v>
      </c>
      <c r="C566" t="str">
        <f>BYDem!E566</f>
        <v>COE</v>
      </c>
      <c r="D566" t="str">
        <f>VLOOKUP(_xlfn.XLOOKUP(Driver_elast!C566,MIG_demproj!$Q$2:$Q$49,MIG_demproj!$P$2:$P$49)&amp;B566,MIG_demproj!$A$2:$H$9999,4,FALSE)</f>
        <v>GDP</v>
      </c>
      <c r="E566" s="2">
        <f>MAX(VLOOKUP(_xlfn.XLOOKUP(Driver_elast!C566,MIG_demproj!$Q$2:$Q$49,MIG_demproj!$P$2:$P$49)&amp;B566,MIG_demproj!$A$2:$H$9999,8,FALSE),0)+IFERROR(VLOOKUP(C566,$I$3:$J$25,2,FALSE),0)</f>
        <v>1.748316</v>
      </c>
    </row>
    <row r="567" spans="1:5" ht="14.25" x14ac:dyDescent="0.45">
      <c r="A567" s="1" t="str">
        <f t="shared" si="8"/>
        <v>COTEU_southeast</v>
      </c>
      <c r="B567" t="str">
        <f>BYDem!B567</f>
        <v>EU_southeast</v>
      </c>
      <c r="C567" t="str">
        <f>BYDem!E567</f>
        <v>COT</v>
      </c>
      <c r="D567" t="str">
        <f>VLOOKUP(_xlfn.XLOOKUP(Driver_elast!C567,MIG_demproj!$Q$2:$Q$49,MIG_demproj!$P$2:$P$49)&amp;B567,MIG_demproj!$A$2:$H$9999,4,FALSE)</f>
        <v>GDP</v>
      </c>
      <c r="E567" s="2">
        <f>MAX(VLOOKUP(_xlfn.XLOOKUP(Driver_elast!C567,MIG_demproj!$Q$2:$Q$49,MIG_demproj!$P$2:$P$49)&amp;B567,MIG_demproj!$A$2:$H$9999,8,FALSE),0)+IFERROR(VLOOKUP(C567,$I$3:$J$25,2,FALSE),0)</f>
        <v>0.32800600000000002</v>
      </c>
    </row>
    <row r="568" spans="1:5" ht="14.25" x14ac:dyDescent="0.45">
      <c r="A568" s="1" t="str">
        <f t="shared" si="8"/>
        <v>CRFEU_southeast</v>
      </c>
      <c r="B568" t="str">
        <f>BYDem!B568</f>
        <v>EU_southeast</v>
      </c>
      <c r="C568" t="str">
        <f>BYDem!E568</f>
        <v>CRF</v>
      </c>
      <c r="D568" t="str">
        <f>VLOOKUP(_xlfn.XLOOKUP(Driver_elast!C568,MIG_demproj!$Q$2:$Q$49,MIG_demproj!$P$2:$P$49)&amp;B568,MIG_demproj!$A$2:$H$9999,4,FALSE)</f>
        <v>GDP</v>
      </c>
      <c r="E568" s="2">
        <f>MAX(VLOOKUP(_xlfn.XLOOKUP(Driver_elast!C568,MIG_demproj!$Q$2:$Q$49,MIG_demproj!$P$2:$P$49)&amp;B568,MIG_demproj!$A$2:$H$9999,8,FALSE),0)+IFERROR(VLOOKUP(C568,$I$3:$J$25,2,FALSE),0)</f>
        <v>0.74831599999999998</v>
      </c>
    </row>
    <row r="569" spans="1:5" ht="14.25" x14ac:dyDescent="0.45">
      <c r="A569" s="1" t="str">
        <f t="shared" si="8"/>
        <v>CSCEU_southeast</v>
      </c>
      <c r="B569" t="str">
        <f>BYDem!B569</f>
        <v>EU_southeast</v>
      </c>
      <c r="C569" t="str">
        <f>BYDem!E569</f>
        <v>CSC</v>
      </c>
      <c r="D569" t="str">
        <f>VLOOKUP(_xlfn.XLOOKUP(Driver_elast!C569,MIG_demproj!$Q$2:$Q$49,MIG_demproj!$P$2:$P$49)&amp;B569,MIG_demproj!$A$2:$H$9999,4,FALSE)</f>
        <v>GDP</v>
      </c>
      <c r="E569" s="2">
        <f>MAX(VLOOKUP(_xlfn.XLOOKUP(Driver_elast!C569,MIG_demproj!$Q$2:$Q$49,MIG_demproj!$P$2:$P$49)&amp;B569,MIG_demproj!$A$2:$H$9999,8,FALSE),0)+IFERROR(VLOOKUP(C569,$I$3:$J$25,2,FALSE),0)</f>
        <v>1.748316</v>
      </c>
    </row>
    <row r="570" spans="1:5" ht="14.25" x14ac:dyDescent="0.45">
      <c r="A570" s="1" t="str">
        <f t="shared" si="8"/>
        <v>CSHEU_southeast</v>
      </c>
      <c r="B570" t="str">
        <f>BYDem!B570</f>
        <v>EU_southeast</v>
      </c>
      <c r="C570" t="str">
        <f>BYDem!E570</f>
        <v>CSH</v>
      </c>
      <c r="D570" t="str">
        <f>VLOOKUP(_xlfn.XLOOKUP(Driver_elast!C570,MIG_demproj!$Q$2:$Q$49,MIG_demproj!$P$2:$P$49)&amp;B570,MIG_demproj!$A$2:$H$9999,4,FALSE)</f>
        <v>GDP</v>
      </c>
      <c r="E570" s="2">
        <f>MAX(VLOOKUP(_xlfn.XLOOKUP(Driver_elast!C570,MIG_demproj!$Q$2:$Q$49,MIG_demproj!$P$2:$P$49)&amp;B570,MIG_demproj!$A$2:$H$9999,8,FALSE),0)+IFERROR(VLOOKUP(C570,$I$3:$J$25,2,FALSE),0)</f>
        <v>0.32800600000000002</v>
      </c>
    </row>
    <row r="571" spans="1:5" ht="14.25" x14ac:dyDescent="0.45">
      <c r="A571" s="1" t="str">
        <f t="shared" si="8"/>
        <v>ICHEU_southeast</v>
      </c>
      <c r="B571" t="str">
        <f>BYDem!B571</f>
        <v>EU_southeast</v>
      </c>
      <c r="C571" t="str">
        <f>BYDem!E571</f>
        <v>ICH</v>
      </c>
      <c r="D571" t="str">
        <f>VLOOKUP(_xlfn.XLOOKUP(Driver_elast!C571,MIG_demproj!$Q$2:$Q$49,MIG_demproj!$P$2:$P$49)&amp;B571,MIG_demproj!$A$2:$H$9999,4,FALSE)</f>
        <v>GDP</v>
      </c>
      <c r="E571" s="2">
        <f>MAX(VLOOKUP(_xlfn.XLOOKUP(Driver_elast!C571,MIG_demproj!$Q$2:$Q$49,MIG_demproj!$P$2:$P$49)&amp;B571,MIG_demproj!$A$2:$H$9999,8,FALSE),0)+IFERROR(VLOOKUP(C571,$I$3:$J$25,2,FALSE),0)</f>
        <v>0.54378899999999997</v>
      </c>
    </row>
    <row r="572" spans="1:5" ht="14.25" x14ac:dyDescent="0.45">
      <c r="A572" s="1" t="str">
        <f t="shared" si="8"/>
        <v>ICH_FeedstockEU_southeast</v>
      </c>
      <c r="B572" t="str">
        <f>BYDem!B572</f>
        <v>EU_southeast</v>
      </c>
      <c r="C572" t="str">
        <f>BYDem!E572</f>
        <v>ICH_Feedstock</v>
      </c>
      <c r="D572" t="str">
        <f>VLOOKUP(_xlfn.XLOOKUP(Driver_elast!C572,MIG_demproj!$Q$2:$Q$49,MIG_demproj!$P$2:$P$49)&amp;B572,MIG_demproj!$A$2:$H$9999,4,FALSE)</f>
        <v>GDP</v>
      </c>
      <c r="E572" s="2">
        <f>MAX(VLOOKUP(_xlfn.XLOOKUP(Driver_elast!C572,MIG_demproj!$Q$2:$Q$49,MIG_demproj!$P$2:$P$49)&amp;B572,MIG_demproj!$A$2:$H$9999,8,FALSE),0)+IFERROR(VLOOKUP(C572,$I$3:$J$25,2,FALSE),0)</f>
        <v>0.54378899999999997</v>
      </c>
    </row>
    <row r="573" spans="1:5" ht="14.25" x14ac:dyDescent="0.45">
      <c r="A573" s="1" t="str">
        <f t="shared" si="8"/>
        <v>IFPEU_southeast</v>
      </c>
      <c r="B573" t="str">
        <f>BYDem!B573</f>
        <v>EU_southeast</v>
      </c>
      <c r="C573" t="str">
        <f>BYDem!E573</f>
        <v>IFP</v>
      </c>
      <c r="D573" t="str">
        <f>VLOOKUP(_xlfn.XLOOKUP(Driver_elast!C573,MIG_demproj!$Q$2:$Q$49,MIG_demproj!$P$2:$P$49)&amp;B573,MIG_demproj!$A$2:$H$9999,4,FALSE)</f>
        <v>GDP</v>
      </c>
      <c r="E573" s="2">
        <f>MAX(VLOOKUP(_xlfn.XLOOKUP(Driver_elast!C573,MIG_demproj!$Q$2:$Q$49,MIG_demproj!$P$2:$P$49)&amp;B573,MIG_demproj!$A$2:$H$9999,8,FALSE),0)+IFERROR(VLOOKUP(C573,$I$3:$J$25,2,FALSE),0)</f>
        <v>0.37103199999999997</v>
      </c>
    </row>
    <row r="574" spans="1:5" ht="14.25" x14ac:dyDescent="0.45">
      <c r="A574" s="1" t="str">
        <f t="shared" si="8"/>
        <v>ILPEU_southeast</v>
      </c>
      <c r="B574" t="str">
        <f>BYDem!B574</f>
        <v>EU_southeast</v>
      </c>
      <c r="C574" t="str">
        <f>BYDem!E574</f>
        <v>ILP</v>
      </c>
      <c r="D574" t="str">
        <f>VLOOKUP(_xlfn.XLOOKUP(Driver_elast!C574,MIG_demproj!$Q$2:$Q$49,MIG_demproj!$P$2:$P$49)&amp;B574,MIG_demproj!$A$2:$H$9999,4,FALSE)</f>
        <v>GDP</v>
      </c>
      <c r="E574" s="2">
        <f>MAX(VLOOKUP(_xlfn.XLOOKUP(Driver_elast!C574,MIG_demproj!$Q$2:$Q$49,MIG_demproj!$P$2:$P$49)&amp;B574,MIG_demproj!$A$2:$H$9999,8,FALSE),0)+IFERROR(VLOOKUP(C574,$I$3:$J$25,2,FALSE),0)</f>
        <v>0.39200499999999999</v>
      </c>
    </row>
    <row r="575" spans="1:5" ht="14.25" x14ac:dyDescent="0.45">
      <c r="A575" s="1" t="str">
        <f t="shared" si="8"/>
        <v>IMCEU_southeast</v>
      </c>
      <c r="B575" t="str">
        <f>BYDem!B575</f>
        <v>EU_southeast</v>
      </c>
      <c r="C575" t="str">
        <f>BYDem!E575</f>
        <v>IMC</v>
      </c>
      <c r="D575" t="str">
        <f>VLOOKUP(_xlfn.XLOOKUP(Driver_elast!C575,MIG_demproj!$Q$2:$Q$49,MIG_demproj!$P$2:$P$49)&amp;B575,MIG_demproj!$A$2:$H$9999,4,FALSE)</f>
        <v>GDP</v>
      </c>
      <c r="E575" s="2">
        <f>MAX(VLOOKUP(_xlfn.XLOOKUP(Driver_elast!C575,MIG_demproj!$Q$2:$Q$49,MIG_demproj!$P$2:$P$49)&amp;B575,MIG_demproj!$A$2:$H$9999,8,FALSE),0)+IFERROR(VLOOKUP(C575,$I$3:$J$25,2,FALSE),0)</f>
        <v>0.37103199999999997</v>
      </c>
    </row>
    <row r="576" spans="1:5" ht="14.25" x14ac:dyDescent="0.45">
      <c r="A576" s="1" t="str">
        <f t="shared" si="8"/>
        <v>INFEU_southeast</v>
      </c>
      <c r="B576" t="str">
        <f>BYDem!B576</f>
        <v>EU_southeast</v>
      </c>
      <c r="C576" t="str">
        <f>BYDem!E576</f>
        <v>INF</v>
      </c>
      <c r="D576" t="str">
        <f>VLOOKUP(_xlfn.XLOOKUP(Driver_elast!C576,MIG_demproj!$Q$2:$Q$49,MIG_demproj!$P$2:$P$49)&amp;B576,MIG_demproj!$A$2:$H$9999,4,FALSE)</f>
        <v>GDP</v>
      </c>
      <c r="E576" s="2">
        <f>MAX(VLOOKUP(_xlfn.XLOOKUP(Driver_elast!C576,MIG_demproj!$Q$2:$Q$49,MIG_demproj!$P$2:$P$49)&amp;B576,MIG_demproj!$A$2:$H$9999,8,FALSE),0)+IFERROR(VLOOKUP(C576,$I$3:$J$25,2,FALSE),0)</f>
        <v>0.71545499999999995</v>
      </c>
    </row>
    <row r="577" spans="1:5" ht="14.25" x14ac:dyDescent="0.45">
      <c r="A577" s="1" t="str">
        <f t="shared" si="8"/>
        <v>INMEU_southeast</v>
      </c>
      <c r="B577" t="str">
        <f>BYDem!B577</f>
        <v>EU_southeast</v>
      </c>
      <c r="C577" t="str">
        <f>BYDem!E577</f>
        <v>INM</v>
      </c>
      <c r="D577" t="str">
        <f>VLOOKUP(_xlfn.XLOOKUP(Driver_elast!C577,MIG_demproj!$Q$2:$Q$49,MIG_demproj!$P$2:$P$49)&amp;B577,MIG_demproj!$A$2:$H$9999,4,FALSE)</f>
        <v>GDP</v>
      </c>
      <c r="E577" s="2">
        <f>MAX(VLOOKUP(_xlfn.XLOOKUP(Driver_elast!C577,MIG_demproj!$Q$2:$Q$49,MIG_demproj!$P$2:$P$49)&amp;B577,MIG_demproj!$A$2:$H$9999,8,FALSE),0)+IFERROR(VLOOKUP(C577,$I$3:$J$25,2,FALSE),0)</f>
        <v>0.85554399999999997</v>
      </c>
    </row>
    <row r="578" spans="1:5" ht="14.25" x14ac:dyDescent="0.45">
      <c r="A578" s="1" t="str">
        <f t="shared" si="8"/>
        <v>IOIEU_southeast</v>
      </c>
      <c r="B578" t="str">
        <f>BYDem!B578</f>
        <v>EU_southeast</v>
      </c>
      <c r="C578" t="str">
        <f>BYDem!E578</f>
        <v>IOI</v>
      </c>
      <c r="D578" t="str">
        <f>VLOOKUP(_xlfn.XLOOKUP(Driver_elast!C578,MIG_demproj!$Q$2:$Q$49,MIG_demproj!$P$2:$P$49)&amp;B578,MIG_demproj!$A$2:$H$9999,4,FALSE)</f>
        <v>GDP</v>
      </c>
      <c r="E578" s="2">
        <f>MAX(VLOOKUP(_xlfn.XLOOKUP(Driver_elast!C578,MIG_demproj!$Q$2:$Q$49,MIG_demproj!$P$2:$P$49)&amp;B578,MIG_demproj!$A$2:$H$9999,8,FALSE),0)+IFERROR(VLOOKUP(C578,$I$3:$J$25,2,FALSE),0)</f>
        <v>0.37103199999999997</v>
      </c>
    </row>
    <row r="579" spans="1:5" ht="14.25" x14ac:dyDescent="0.45">
      <c r="A579" s="1" t="str">
        <f t="shared" ref="A579:A642" si="9">C579&amp;B579</f>
        <v>ITMEU_southeast</v>
      </c>
      <c r="B579" t="str">
        <f>BYDem!B579</f>
        <v>EU_southeast</v>
      </c>
      <c r="C579" t="str">
        <f>BYDem!E579</f>
        <v>ITM</v>
      </c>
      <c r="D579" t="str">
        <f>VLOOKUP(_xlfn.XLOOKUP(Driver_elast!C579,MIG_demproj!$Q$2:$Q$49,MIG_demproj!$P$2:$P$49)&amp;B579,MIG_demproj!$A$2:$H$9999,4,FALSE)</f>
        <v>GDP</v>
      </c>
      <c r="E579" s="2">
        <f>MAX(VLOOKUP(_xlfn.XLOOKUP(Driver_elast!C579,MIG_demproj!$Q$2:$Q$49,MIG_demproj!$P$2:$P$49)&amp;B579,MIG_demproj!$A$2:$H$9999,8,FALSE),0)+IFERROR(VLOOKUP(C579,$I$3:$J$25,2,FALSE),0)</f>
        <v>0.37103199999999997</v>
      </c>
    </row>
    <row r="580" spans="1:5" ht="14.25" x14ac:dyDescent="0.45">
      <c r="A580" s="1" t="str">
        <f t="shared" si="9"/>
        <v>NEUEU_southeast</v>
      </c>
      <c r="B580" t="str">
        <f>BYDem!B580</f>
        <v>EU_southeast</v>
      </c>
      <c r="C580" t="str">
        <f>BYDem!E580</f>
        <v>NEU</v>
      </c>
      <c r="D580" t="str">
        <f>VLOOKUP(_xlfn.XLOOKUP(Driver_elast!C580,MIG_demproj!$Q$2:$Q$49,MIG_demproj!$P$2:$P$49)&amp;B580,MIG_demproj!$A$2:$H$9999,4,FALSE)</f>
        <v>GDP</v>
      </c>
      <c r="E580" s="2">
        <f>MAX(VLOOKUP(_xlfn.XLOOKUP(Driver_elast!C580,MIG_demproj!$Q$2:$Q$49,MIG_demproj!$P$2:$P$49)&amp;B580,MIG_demproj!$A$2:$H$9999,8,FALSE),0)+IFERROR(VLOOKUP(C580,$I$3:$J$25,2,FALSE),0)</f>
        <v>0.48913899999999999</v>
      </c>
    </row>
    <row r="581" spans="1:5" ht="14.25" x14ac:dyDescent="0.45">
      <c r="A581" s="1" t="str">
        <f t="shared" si="9"/>
        <v>ONOEU_southeast</v>
      </c>
      <c r="B581" t="str">
        <f>BYDem!B581</f>
        <v>EU_southeast</v>
      </c>
      <c r="C581" t="str">
        <f>BYDem!E581</f>
        <v>ONO</v>
      </c>
      <c r="D581" t="str">
        <f>VLOOKUP(_xlfn.XLOOKUP(Driver_elast!C581,MIG_demproj!$Q$2:$Q$49,MIG_demproj!$P$2:$P$49)&amp;B581,MIG_demproj!$A$2:$H$9999,4,FALSE)</f>
        <v>GDP</v>
      </c>
      <c r="E581" s="2">
        <f>MAX(VLOOKUP(_xlfn.XLOOKUP(Driver_elast!C581,MIG_demproj!$Q$2:$Q$49,MIG_demproj!$P$2:$P$49)&amp;B581,MIG_demproj!$A$2:$H$9999,8,FALSE),0)+IFERROR(VLOOKUP(C581,$I$3:$J$25,2,FALSE),0)</f>
        <v>0.37103199999999997</v>
      </c>
    </row>
    <row r="582" spans="1:5" ht="14.25" x14ac:dyDescent="0.45">
      <c r="A582" s="1" t="str">
        <f t="shared" si="9"/>
        <v>RCKEU_southeast</v>
      </c>
      <c r="B582" t="str">
        <f>BYDem!B582</f>
        <v>EU_southeast</v>
      </c>
      <c r="C582" t="str">
        <f>BYDem!E582</f>
        <v>RCK</v>
      </c>
      <c r="D582" s="18" t="s">
        <v>3</v>
      </c>
      <c r="E582" s="2">
        <f>MAX(VLOOKUP(_xlfn.XLOOKUP(Driver_elast!C582,MIG_demproj!$Q$2:$Q$49,MIG_demproj!$P$2:$P$49)&amp;B582,MIG_demproj!$A$2:$H$9999,8,FALSE),0)+IFERROR(VLOOKUP(C582,$I$3:$J$25,2,FALSE),0)</f>
        <v>1.19807</v>
      </c>
    </row>
    <row r="583" spans="1:5" ht="14.25" x14ac:dyDescent="0.45">
      <c r="A583" s="1" t="str">
        <f t="shared" si="9"/>
        <v>REAEU_southeast</v>
      </c>
      <c r="B583" t="str">
        <f>BYDem!B583</f>
        <v>EU_southeast</v>
      </c>
      <c r="C583" t="str">
        <f>BYDem!E583</f>
        <v>REA</v>
      </c>
      <c r="D583" t="str">
        <f>VLOOKUP(_xlfn.XLOOKUP(Driver_elast!C583,MIG_demproj!$Q$2:$Q$49,MIG_demproj!$P$2:$P$49)&amp;B583,MIG_demproj!$A$2:$H$9999,4,FALSE)</f>
        <v>GDPPCAP</v>
      </c>
      <c r="E583" s="2">
        <f>MAX(VLOOKUP(_xlfn.XLOOKUP(Driver_elast!C583,MIG_demproj!$Q$2:$Q$49,MIG_demproj!$P$2:$P$49)&amp;B583,MIG_demproj!$A$2:$H$9999,8,FALSE),0)+IFERROR(VLOOKUP(C583,$I$3:$J$25,2,FALSE),0)</f>
        <v>0.79821999999999993</v>
      </c>
    </row>
    <row r="584" spans="1:5" ht="14.25" x14ac:dyDescent="0.45">
      <c r="A584" s="1" t="str">
        <f t="shared" si="9"/>
        <v>RHWEU_southeast</v>
      </c>
      <c r="B584" t="str">
        <f>BYDem!B584</f>
        <v>EU_southeast</v>
      </c>
      <c r="C584" t="str">
        <f>BYDem!E584</f>
        <v>RHW</v>
      </c>
      <c r="D584" t="str">
        <f>VLOOKUP(_xlfn.XLOOKUP(Driver_elast!C584,MIG_demproj!$Q$2:$Q$49,MIG_demproj!$P$2:$P$49)&amp;B584,MIG_demproj!$A$2:$H$9999,4,FALSE)</f>
        <v>GDPPCAP</v>
      </c>
      <c r="E584" s="2">
        <f>MAX(VLOOKUP(_xlfn.XLOOKUP(Driver_elast!C584,MIG_demproj!$Q$2:$Q$49,MIG_demproj!$P$2:$P$49)&amp;B584,MIG_demproj!$A$2:$H$9999,8,FALSE),0)+IFERROR(VLOOKUP(C584,$I$3:$J$25,2,FALSE),0)</f>
        <v>1.19807</v>
      </c>
    </row>
    <row r="585" spans="1:5" ht="14.25" x14ac:dyDescent="0.45">
      <c r="A585" s="1" t="str">
        <f t="shared" si="9"/>
        <v>RLIEU_southeast</v>
      </c>
      <c r="B585" t="str">
        <f>BYDem!B585</f>
        <v>EU_southeast</v>
      </c>
      <c r="C585" t="str">
        <f>BYDem!E585</f>
        <v>RLI</v>
      </c>
      <c r="D585" t="str">
        <f>VLOOKUP(_xlfn.XLOOKUP(Driver_elast!C585,MIG_demproj!$Q$2:$Q$49,MIG_demproj!$P$2:$P$49)&amp;B585,MIG_demproj!$A$2:$H$9999,4,FALSE)</f>
        <v>GDPPCAP</v>
      </c>
      <c r="E585" s="2">
        <f>MAX(VLOOKUP(_xlfn.XLOOKUP(Driver_elast!C585,MIG_demproj!$Q$2:$Q$49,MIG_demproj!$P$2:$P$49)&amp;B585,MIG_demproj!$A$2:$H$9999,8,FALSE),0)+IFERROR(VLOOKUP(C585,$I$3:$J$25,2,FALSE),0)</f>
        <v>0.29821999999999999</v>
      </c>
    </row>
    <row r="586" spans="1:5" ht="14.25" x14ac:dyDescent="0.45">
      <c r="A586" s="1" t="str">
        <f t="shared" si="9"/>
        <v>ROTEU_southeast</v>
      </c>
      <c r="B586" t="str">
        <f>BYDem!B586</f>
        <v>EU_southeast</v>
      </c>
      <c r="C586" t="str">
        <f>BYDem!E586</f>
        <v>ROT</v>
      </c>
      <c r="D586" t="str">
        <f>VLOOKUP(_xlfn.XLOOKUP(Driver_elast!C586,MIG_demproj!$Q$2:$Q$49,MIG_demproj!$P$2:$P$49)&amp;B586,MIG_demproj!$A$2:$H$9999,4,FALSE)</f>
        <v>GDPPCAP</v>
      </c>
      <c r="E586" s="2">
        <f>MAX(VLOOKUP(_xlfn.XLOOKUP(Driver_elast!C586,MIG_demproj!$Q$2:$Q$49,MIG_demproj!$P$2:$P$49)&amp;B586,MIG_demproj!$A$2:$H$9999,8,FALSE),0)+IFERROR(VLOOKUP(C586,$I$3:$J$25,2,FALSE),0)</f>
        <v>1.19807</v>
      </c>
    </row>
    <row r="587" spans="1:5" ht="14.25" x14ac:dyDescent="0.45">
      <c r="A587" s="1" t="str">
        <f t="shared" si="9"/>
        <v>RRFEU_southeast</v>
      </c>
      <c r="B587" t="str">
        <f>BYDem!B587</f>
        <v>EU_southeast</v>
      </c>
      <c r="C587" t="str">
        <f>BYDem!E587</f>
        <v>RRF</v>
      </c>
      <c r="D587" t="str">
        <f>VLOOKUP(_xlfn.XLOOKUP(Driver_elast!C587,MIG_demproj!$Q$2:$Q$49,MIG_demproj!$P$2:$P$49)&amp;B587,MIG_demproj!$A$2:$H$9999,4,FALSE)</f>
        <v>GDPPCAP</v>
      </c>
      <c r="E587" s="2">
        <f>MAX(VLOOKUP(_xlfn.XLOOKUP(Driver_elast!C587,MIG_demproj!$Q$2:$Q$49,MIG_demproj!$P$2:$P$49)&amp;B587,MIG_demproj!$A$2:$H$9999,8,FALSE),0)+IFERROR(VLOOKUP(C587,$I$3:$J$25,2,FALSE),0)</f>
        <v>0.29821999999999999</v>
      </c>
    </row>
    <row r="588" spans="1:5" ht="14.25" x14ac:dyDescent="0.45">
      <c r="A588" s="1" t="str">
        <f t="shared" si="9"/>
        <v>RSCEU_southeast</v>
      </c>
      <c r="B588" t="str">
        <f>BYDem!B588</f>
        <v>EU_southeast</v>
      </c>
      <c r="C588" t="str">
        <f>BYDem!E588</f>
        <v>RSC</v>
      </c>
      <c r="D588" t="str">
        <f>VLOOKUP(_xlfn.XLOOKUP(Driver_elast!C588,MIG_demproj!$Q$2:$Q$49,MIG_demproj!$P$2:$P$49)&amp;B588,MIG_demproj!$A$2:$H$9999,4,FALSE)</f>
        <v>GDPPCAP</v>
      </c>
      <c r="E588" s="2">
        <f>MAX(VLOOKUP(_xlfn.XLOOKUP(Driver_elast!C588,MIG_demproj!$Q$2:$Q$49,MIG_demproj!$P$2:$P$49)&amp;B588,MIG_demproj!$A$2:$H$9999,8,FALSE),0)+IFERROR(VLOOKUP(C588,$I$3:$J$25,2,FALSE),0)</f>
        <v>0.79821999999999993</v>
      </c>
    </row>
    <row r="589" spans="1:5" ht="14.25" x14ac:dyDescent="0.45">
      <c r="A589" s="1" t="str">
        <f t="shared" si="9"/>
        <v>RSHEU_southeast</v>
      </c>
      <c r="B589" t="str">
        <f>BYDem!B589</f>
        <v>EU_southeast</v>
      </c>
      <c r="C589" t="str">
        <f>BYDem!E589</f>
        <v>RSH</v>
      </c>
      <c r="D589" t="str">
        <f>VLOOKUP(_xlfn.XLOOKUP(Driver_elast!C589,MIG_demproj!$Q$2:$Q$49,MIG_demproj!$P$2:$P$49)&amp;B589,MIG_demproj!$A$2:$H$9999,4,FALSE)</f>
        <v>GDPPCAP</v>
      </c>
      <c r="E589" s="2">
        <f>MAX(VLOOKUP(_xlfn.XLOOKUP(Driver_elast!C589,MIG_demproj!$Q$2:$Q$49,MIG_demproj!$P$2:$P$49)&amp;B589,MIG_demproj!$A$2:$H$9999,8,FALSE),0)+IFERROR(VLOOKUP(C589,$I$3:$J$25,2,FALSE),0)</f>
        <v>1.19807</v>
      </c>
    </row>
    <row r="590" spans="1:5" ht="14.25" x14ac:dyDescent="0.45">
      <c r="A590" s="1" t="str">
        <f t="shared" si="9"/>
        <v>TADEU_southeast</v>
      </c>
      <c r="B590" t="str">
        <f>BYDem!B590</f>
        <v>EU_southeast</v>
      </c>
      <c r="C590" t="str">
        <f>BYDem!E590</f>
        <v>TAD</v>
      </c>
      <c r="D590" t="str">
        <f>VLOOKUP(_xlfn.XLOOKUP(Driver_elast!C590,MIG_demproj!$Q$2:$Q$49,MIG_demproj!$P$2:$P$49)&amp;B590,MIG_demproj!$A$2:$H$9999,4,FALSE)</f>
        <v>GDPSER</v>
      </c>
      <c r="E590" s="2">
        <f>MAX(VLOOKUP(_xlfn.XLOOKUP(Driver_elast!C590,MIG_demproj!$Q$2:$Q$49,MIG_demproj!$P$2:$P$49)&amp;B590,MIG_demproj!$A$2:$H$9999,8,FALSE),0)+IFERROR(VLOOKUP(C590,$I$3:$J$25,2,FALSE),0)</f>
        <v>1.0307999999999999</v>
      </c>
    </row>
    <row r="591" spans="1:5" ht="14.25" x14ac:dyDescent="0.45">
      <c r="A591" s="1" t="str">
        <f t="shared" si="9"/>
        <v>TAIEU_southeast</v>
      </c>
      <c r="B591" t="str">
        <f>BYDem!B591</f>
        <v>EU_southeast</v>
      </c>
      <c r="C591" t="str">
        <f>BYDem!E591</f>
        <v>TAI</v>
      </c>
      <c r="D591" t="str">
        <f>VLOOKUP(_xlfn.XLOOKUP(Driver_elast!C591,MIG_demproj!$Q$2:$Q$49,MIG_demproj!$P$2:$P$49)&amp;B591,MIG_demproj!$A$2:$H$9999,4,FALSE)</f>
        <v>GDPSER</v>
      </c>
      <c r="E591" s="2">
        <f>MAX(VLOOKUP(_xlfn.XLOOKUP(Driver_elast!C591,MIG_demproj!$Q$2:$Q$49,MIG_demproj!$P$2:$P$49)&amp;B591,MIG_demproj!$A$2:$H$9999,8,FALSE),0)+IFERROR(VLOOKUP(C591,$I$3:$J$25,2,FALSE),0)</f>
        <v>0.69515800000000005</v>
      </c>
    </row>
    <row r="592" spans="1:5" ht="14.25" x14ac:dyDescent="0.45">
      <c r="A592" s="1" t="str">
        <f t="shared" si="9"/>
        <v>TTFEU_southeast</v>
      </c>
      <c r="B592" t="str">
        <f>BYDem!B592</f>
        <v>EU_southeast</v>
      </c>
      <c r="C592" t="str">
        <f>BYDem!E592</f>
        <v>TTF</v>
      </c>
      <c r="D592" t="str">
        <f>VLOOKUP(_xlfn.XLOOKUP(Driver_elast!C592,MIG_demproj!$Q$2:$Q$49,MIG_demproj!$P$2:$P$49)&amp;B592,MIG_demproj!$A$2:$H$9999,4,FALSE)</f>
        <v>GDP</v>
      </c>
      <c r="E592" s="2">
        <f>MAX(VLOOKUP(_xlfn.XLOOKUP(Driver_elast!C592,MIG_demproj!$Q$2:$Q$49,MIG_demproj!$P$2:$P$49)&amp;B592,MIG_demproj!$A$2:$H$9999,8,FALSE),0)+IFERROR(VLOOKUP(C592,$I$3:$J$25,2,FALSE),0)</f>
        <v>0.347914</v>
      </c>
    </row>
    <row r="593" spans="1:5" ht="14.25" x14ac:dyDescent="0.45">
      <c r="A593" s="1" t="str">
        <f t="shared" si="9"/>
        <v>TTPEU_southeast</v>
      </c>
      <c r="B593" t="str">
        <f>BYDem!B593</f>
        <v>EU_southeast</v>
      </c>
      <c r="C593" t="str">
        <f>BYDem!E593</f>
        <v>TTP</v>
      </c>
      <c r="D593" t="str">
        <f>VLOOKUP(_xlfn.XLOOKUP(Driver_elast!C593,MIG_demproj!$Q$2:$Q$49,MIG_demproj!$P$2:$P$49)&amp;B593,MIG_demproj!$A$2:$H$9999,4,FALSE)</f>
        <v>GDP</v>
      </c>
      <c r="E593" s="2">
        <f>MAX(VLOOKUP(_xlfn.XLOOKUP(Driver_elast!C593,MIG_demproj!$Q$2:$Q$49,MIG_demproj!$P$2:$P$49)&amp;B593,MIG_demproj!$A$2:$H$9999,8,FALSE),0)+IFERROR(VLOOKUP(C593,$I$3:$J$25,2,FALSE),0)</f>
        <v>0.347914</v>
      </c>
    </row>
    <row r="594" spans="1:5" ht="14.25" x14ac:dyDescent="0.45">
      <c r="A594" s="1" t="str">
        <f t="shared" si="9"/>
        <v>TWDEU_southeast</v>
      </c>
      <c r="B594" t="str">
        <f>BYDem!B594</f>
        <v>EU_southeast</v>
      </c>
      <c r="C594" t="str">
        <f>BYDem!E594</f>
        <v>TWD</v>
      </c>
      <c r="D594" t="str">
        <f>VLOOKUP(_xlfn.XLOOKUP(Driver_elast!C594,MIG_demproj!$Q$2:$Q$49,MIG_demproj!$P$2:$P$49)&amp;B594,MIG_demproj!$A$2:$H$9999,4,FALSE)</f>
        <v>GDPSER</v>
      </c>
      <c r="E594" s="2">
        <f>MAX(VLOOKUP(_xlfn.XLOOKUP(Driver_elast!C594,MIG_demproj!$Q$2:$Q$49,MIG_demproj!$P$2:$P$49)&amp;B594,MIG_demproj!$A$2:$H$9999,8,FALSE),0)+IFERROR(VLOOKUP(C594,$I$3:$J$25,2,FALSE),0)</f>
        <v>0.79090300000000002</v>
      </c>
    </row>
    <row r="595" spans="1:5" ht="14.25" x14ac:dyDescent="0.45">
      <c r="A595" s="1" t="str">
        <f t="shared" si="9"/>
        <v>TWIEU_southeast</v>
      </c>
      <c r="B595" t="str">
        <f>BYDem!B595</f>
        <v>EU_southeast</v>
      </c>
      <c r="C595" t="str">
        <f>BYDem!E595</f>
        <v>TWI</v>
      </c>
      <c r="D595" t="str">
        <f>VLOOKUP(_xlfn.XLOOKUP(Driver_elast!C595,MIG_demproj!$Q$2:$Q$49,MIG_demproj!$P$2:$P$49)&amp;B595,MIG_demproj!$A$2:$H$9999,4,FALSE)</f>
        <v>GDPSER</v>
      </c>
      <c r="E595" s="2">
        <f>MAX(VLOOKUP(_xlfn.XLOOKUP(Driver_elast!C595,MIG_demproj!$Q$2:$Q$49,MIG_demproj!$P$2:$P$49)&amp;B595,MIG_demproj!$A$2:$H$9999,8,FALSE),0)+IFERROR(VLOOKUP(C595,$I$3:$J$25,2,FALSE),0)</f>
        <v>0.43310100000000001</v>
      </c>
    </row>
    <row r="596" spans="1:5" ht="14.25" x14ac:dyDescent="0.45">
      <c r="A596" s="1" t="str">
        <f t="shared" si="9"/>
        <v>Trd_2wEU_southeast</v>
      </c>
      <c r="B596" t="str">
        <f>BYDem!B596</f>
        <v>EU_southeast</v>
      </c>
      <c r="C596" t="str">
        <f>BYDem!E596</f>
        <v>Trd_2w</v>
      </c>
      <c r="D596" t="str">
        <f>VLOOKUP(_xlfn.XLOOKUP(Driver_elast!C596,MIG_demproj!$Q$2:$Q$49,MIG_demproj!$P$2:$P$49)&amp;B596,MIG_demproj!$A$2:$H$9999,4,FALSE)</f>
        <v>GDP</v>
      </c>
      <c r="E596" s="2">
        <f>MAX(VLOOKUP(_xlfn.XLOOKUP(Driver_elast!C596,MIG_demproj!$Q$2:$Q$49,MIG_demproj!$P$2:$P$49)&amp;B596,MIG_demproj!$A$2:$H$9999,8,FALSE),0)+IFERROR(VLOOKUP(C596,$I$3:$J$25,2,FALSE),0)</f>
        <v>0.98913899999999999</v>
      </c>
    </row>
    <row r="597" spans="1:5" ht="14.25" x14ac:dyDescent="0.45">
      <c r="A597" s="1" t="str">
        <f t="shared" si="9"/>
        <v>Trd_3wEU_southeast</v>
      </c>
      <c r="B597" t="str">
        <f>BYDem!B597</f>
        <v>EU_southeast</v>
      </c>
      <c r="C597" t="str">
        <f>BYDem!E597</f>
        <v>Trd_3w</v>
      </c>
      <c r="D597" t="str">
        <f>VLOOKUP(_xlfn.XLOOKUP(Driver_elast!C597,MIG_demproj!$Q$2:$Q$49,MIG_demproj!$P$2:$P$49)&amp;B597,MIG_demproj!$A$2:$H$9999,4,FALSE)</f>
        <v>GDP</v>
      </c>
      <c r="E597" s="2">
        <f>MAX(VLOOKUP(_xlfn.XLOOKUP(Driver_elast!C597,MIG_demproj!$Q$2:$Q$49,MIG_demproj!$P$2:$P$49)&amp;B597,MIG_demproj!$A$2:$H$9999,8,FALSE),0)+IFERROR(VLOOKUP(C597,$I$3:$J$25,2,FALSE),0)</f>
        <v>0.98913899999999999</v>
      </c>
    </row>
    <row r="598" spans="1:5" ht="14.25" x14ac:dyDescent="0.45">
      <c r="A598" s="1" t="str">
        <f t="shared" si="9"/>
        <v>Trd_BusEU_southeast</v>
      </c>
      <c r="B598" t="str">
        <f>BYDem!B598</f>
        <v>EU_southeast</v>
      </c>
      <c r="C598" t="str">
        <f>BYDem!E598</f>
        <v>Trd_Bus</v>
      </c>
      <c r="D598" t="str">
        <f>VLOOKUP(_xlfn.XLOOKUP(Driver_elast!C598,MIG_demproj!$Q$2:$Q$49,MIG_demproj!$P$2:$P$49)&amp;B598,MIG_demproj!$A$2:$H$9999,4,FALSE)</f>
        <v>GDP</v>
      </c>
      <c r="E598" s="2">
        <f>MAX(VLOOKUP(_xlfn.XLOOKUP(Driver_elast!C598,MIG_demproj!$Q$2:$Q$49,MIG_demproj!$P$2:$P$49)&amp;B598,MIG_demproj!$A$2:$H$9999,8,FALSE),0)+IFERROR(VLOOKUP(C598,$I$3:$J$25,2,FALSE),0)</f>
        <v>0.98913899999999999</v>
      </c>
    </row>
    <row r="599" spans="1:5" ht="14.25" x14ac:dyDescent="0.45">
      <c r="A599" s="1" t="str">
        <f t="shared" si="9"/>
        <v>Trd_CarEU_southeast</v>
      </c>
      <c r="B599" t="str">
        <f>BYDem!B599</f>
        <v>EU_southeast</v>
      </c>
      <c r="C599" t="str">
        <f>BYDem!E599</f>
        <v>Trd_Car</v>
      </c>
      <c r="D599" t="str">
        <f>VLOOKUP(_xlfn.XLOOKUP(Driver_elast!C599,MIG_demproj!$Q$2:$Q$49,MIG_demproj!$P$2:$P$49)&amp;B599,MIG_demproj!$A$2:$H$9999,4,FALSE)</f>
        <v>GDP</v>
      </c>
      <c r="E599" s="2">
        <f>MAX(VLOOKUP(_xlfn.XLOOKUP(Driver_elast!C599,MIG_demproj!$Q$2:$Q$49,MIG_demproj!$P$2:$P$49)&amp;B599,MIG_demproj!$A$2:$H$9999,8,FALSE),0)+IFERROR(VLOOKUP(C599,$I$3:$J$25,2,FALSE),0)</f>
        <v>0.98913899999999999</v>
      </c>
    </row>
    <row r="600" spans="1:5" ht="14.25" x14ac:dyDescent="0.45">
      <c r="A600" s="1" t="str">
        <f t="shared" si="9"/>
        <v>Trd_HdtEU_southeast</v>
      </c>
      <c r="B600" t="str">
        <f>BYDem!B600</f>
        <v>EU_southeast</v>
      </c>
      <c r="C600" t="str">
        <f>BYDem!E600</f>
        <v>Trd_Hdt</v>
      </c>
      <c r="D600" t="str">
        <f>VLOOKUP(_xlfn.XLOOKUP(Driver_elast!C600,MIG_demproj!$Q$2:$Q$49,MIG_demproj!$P$2:$P$49)&amp;B600,MIG_demproj!$A$2:$H$9999,4,FALSE)</f>
        <v>GDP</v>
      </c>
      <c r="E600" s="2">
        <f>MAX(VLOOKUP(_xlfn.XLOOKUP(Driver_elast!C600,MIG_demproj!$Q$2:$Q$49,MIG_demproj!$P$2:$P$49)&amp;B600,MIG_demproj!$A$2:$H$9999,8,FALSE),0)+IFERROR(VLOOKUP(C600,$I$3:$J$25,2,FALSE),0)</f>
        <v>0.98913899999999999</v>
      </c>
    </row>
    <row r="601" spans="1:5" ht="14.25" x14ac:dyDescent="0.45">
      <c r="A601" s="1" t="str">
        <f t="shared" si="9"/>
        <v>Trd_LcvEU_southeast</v>
      </c>
      <c r="B601" t="str">
        <f>BYDem!B601</f>
        <v>EU_southeast</v>
      </c>
      <c r="C601" t="str">
        <f>BYDem!E601</f>
        <v>Trd_Lcv</v>
      </c>
      <c r="D601" t="str">
        <f>VLOOKUP(_xlfn.XLOOKUP(Driver_elast!C601,MIG_demproj!$Q$2:$Q$49,MIG_demproj!$P$2:$P$49)&amp;B601,MIG_demproj!$A$2:$H$9999,4,FALSE)</f>
        <v>GDP</v>
      </c>
      <c r="E601" s="2">
        <f>MAX(VLOOKUP(_xlfn.XLOOKUP(Driver_elast!C601,MIG_demproj!$Q$2:$Q$49,MIG_demproj!$P$2:$P$49)&amp;B601,MIG_demproj!$A$2:$H$9999,8,FALSE),0)+IFERROR(VLOOKUP(C601,$I$3:$J$25,2,FALSE),0)</f>
        <v>0.98913899999999999</v>
      </c>
    </row>
    <row r="602" spans="1:5" ht="14.25" x14ac:dyDescent="0.45">
      <c r="A602" s="1" t="str">
        <f t="shared" si="9"/>
        <v>AGREU_southwest</v>
      </c>
      <c r="B602" t="str">
        <f>BYDem!B602</f>
        <v>EU_southwest</v>
      </c>
      <c r="C602" t="str">
        <f>BYDem!E602</f>
        <v>AGR</v>
      </c>
      <c r="D602" t="str">
        <f>VLOOKUP(_xlfn.XLOOKUP(Driver_elast!C602,MIG_demproj!$Q$2:$Q$49,MIG_demproj!$P$2:$P$49)&amp;B602,MIG_demproj!$A$2:$H$9999,4,FALSE)</f>
        <v>POP</v>
      </c>
      <c r="E602" s="2">
        <f>MAX(VLOOKUP(_xlfn.XLOOKUP(Driver_elast!C602,MIG_demproj!$Q$2:$Q$49,MIG_demproj!$P$2:$P$49)&amp;B602,MIG_demproj!$A$2:$H$9999,8,FALSE),0)+IFERROR(VLOOKUP(C602,$I$3:$J$25,2,FALSE),0)</f>
        <v>1.309258</v>
      </c>
    </row>
    <row r="603" spans="1:5" ht="14.25" x14ac:dyDescent="0.45">
      <c r="A603" s="1" t="str">
        <f t="shared" si="9"/>
        <v>CCKEU_southwest</v>
      </c>
      <c r="B603" t="str">
        <f>BYDem!B603</f>
        <v>EU_southwest</v>
      </c>
      <c r="C603" t="str">
        <f>BYDem!E603</f>
        <v>CCK</v>
      </c>
      <c r="D603" t="str">
        <f>VLOOKUP(_xlfn.XLOOKUP(Driver_elast!C603,MIG_demproj!$Q$2:$Q$49,MIG_demproj!$P$2:$P$49)&amp;B603,MIG_demproj!$A$2:$H$9999,4,FALSE)</f>
        <v>GDP</v>
      </c>
      <c r="E603" s="2">
        <f>MAX(VLOOKUP(_xlfn.XLOOKUP(Driver_elast!C603,MIG_demproj!$Q$2:$Q$49,MIG_demproj!$P$2:$P$49)&amp;B603,MIG_demproj!$A$2:$H$9999,8,FALSE),0)+IFERROR(VLOOKUP(C603,$I$3:$J$25,2,FALSE),0)</f>
        <v>1.9407190000000001</v>
      </c>
    </row>
    <row r="604" spans="1:5" ht="14.25" x14ac:dyDescent="0.45">
      <c r="A604" s="1" t="str">
        <f t="shared" si="9"/>
        <v>CHWEU_southwest</v>
      </c>
      <c r="B604" t="str">
        <f>BYDem!B604</f>
        <v>EU_southwest</v>
      </c>
      <c r="C604" t="str">
        <f>BYDem!E604</f>
        <v>CHW</v>
      </c>
      <c r="D604" t="str">
        <f>VLOOKUP(_xlfn.XLOOKUP(Driver_elast!C604,MIG_demproj!$Q$2:$Q$49,MIG_demproj!$P$2:$P$49)&amp;B604,MIG_demproj!$A$2:$H$9999,4,FALSE)</f>
        <v>GDP</v>
      </c>
      <c r="E604" s="2">
        <f>MAX(VLOOKUP(_xlfn.XLOOKUP(Driver_elast!C604,MIG_demproj!$Q$2:$Q$49,MIG_demproj!$P$2:$P$49)&amp;B604,MIG_demproj!$A$2:$H$9999,8,FALSE),0)+IFERROR(VLOOKUP(C604,$I$3:$J$25,2,FALSE),0)</f>
        <v>1.9407190000000001</v>
      </c>
    </row>
    <row r="605" spans="1:5" ht="14.25" x14ac:dyDescent="0.45">
      <c r="A605" s="1" t="str">
        <f t="shared" si="9"/>
        <v>CLAEU_southwest</v>
      </c>
      <c r="B605" t="str">
        <f>BYDem!B605</f>
        <v>EU_southwest</v>
      </c>
      <c r="C605" t="str">
        <f>BYDem!E605</f>
        <v>CLA</v>
      </c>
      <c r="D605" t="str">
        <f>VLOOKUP(_xlfn.XLOOKUP(Driver_elast!C605,MIG_demproj!$Q$2:$Q$49,MIG_demproj!$P$2:$P$49)&amp;B605,MIG_demproj!$A$2:$H$9999,4,FALSE)</f>
        <v>GDP</v>
      </c>
      <c r="E605" s="2">
        <f>MAX(VLOOKUP(_xlfn.XLOOKUP(Driver_elast!C605,MIG_demproj!$Q$2:$Q$49,MIG_demproj!$P$2:$P$49)&amp;B605,MIG_demproj!$A$2:$H$9999,8,FALSE),0)+IFERROR(VLOOKUP(C605,$I$3:$J$25,2,FALSE),0)</f>
        <v>2.1814610000000001</v>
      </c>
    </row>
    <row r="606" spans="1:5" ht="14.25" x14ac:dyDescent="0.45">
      <c r="A606" s="1" t="str">
        <f t="shared" si="9"/>
        <v>COEEU_southwest</v>
      </c>
      <c r="B606" t="str">
        <f>BYDem!B606</f>
        <v>EU_southwest</v>
      </c>
      <c r="C606" t="str">
        <f>BYDem!E606</f>
        <v>COE</v>
      </c>
      <c r="D606" t="str">
        <f>VLOOKUP(_xlfn.XLOOKUP(Driver_elast!C606,MIG_demproj!$Q$2:$Q$49,MIG_demproj!$P$2:$P$49)&amp;B606,MIG_demproj!$A$2:$H$9999,4,FALSE)</f>
        <v>GDP</v>
      </c>
      <c r="E606" s="2">
        <f>MAX(VLOOKUP(_xlfn.XLOOKUP(Driver_elast!C606,MIG_demproj!$Q$2:$Q$49,MIG_demproj!$P$2:$P$49)&amp;B606,MIG_demproj!$A$2:$H$9999,8,FALSE),0)+IFERROR(VLOOKUP(C606,$I$3:$J$25,2,FALSE),0)</f>
        <v>3.1814610000000001</v>
      </c>
    </row>
    <row r="607" spans="1:5" ht="14.25" x14ac:dyDescent="0.45">
      <c r="A607" s="1" t="str">
        <f t="shared" si="9"/>
        <v>COTEU_southwest</v>
      </c>
      <c r="B607" t="str">
        <f>BYDem!B607</f>
        <v>EU_southwest</v>
      </c>
      <c r="C607" t="str">
        <f>BYDem!E607</f>
        <v>COT</v>
      </c>
      <c r="D607" t="str">
        <f>VLOOKUP(_xlfn.XLOOKUP(Driver_elast!C607,MIG_demproj!$Q$2:$Q$49,MIG_demproj!$P$2:$P$49)&amp;B607,MIG_demproj!$A$2:$H$9999,4,FALSE)</f>
        <v>GDP</v>
      </c>
      <c r="E607" s="2">
        <f>MAX(VLOOKUP(_xlfn.XLOOKUP(Driver_elast!C607,MIG_demproj!$Q$2:$Q$49,MIG_demproj!$P$2:$P$49)&amp;B607,MIG_demproj!$A$2:$H$9999,8,FALSE),0)+IFERROR(VLOOKUP(C607,$I$3:$J$25,2,FALSE),0)</f>
        <v>1.9407190000000001</v>
      </c>
    </row>
    <row r="608" spans="1:5" ht="14.25" x14ac:dyDescent="0.45">
      <c r="A608" s="1" t="str">
        <f t="shared" si="9"/>
        <v>CRFEU_southwest</v>
      </c>
      <c r="B608" t="str">
        <f>BYDem!B608</f>
        <v>EU_southwest</v>
      </c>
      <c r="C608" t="str">
        <f>BYDem!E608</f>
        <v>CRF</v>
      </c>
      <c r="D608" t="str">
        <f>VLOOKUP(_xlfn.XLOOKUP(Driver_elast!C608,MIG_demproj!$Q$2:$Q$49,MIG_demproj!$P$2:$P$49)&amp;B608,MIG_demproj!$A$2:$H$9999,4,FALSE)</f>
        <v>GDP</v>
      </c>
      <c r="E608" s="2">
        <f>MAX(VLOOKUP(_xlfn.XLOOKUP(Driver_elast!C608,MIG_demproj!$Q$2:$Q$49,MIG_demproj!$P$2:$P$49)&amp;B608,MIG_demproj!$A$2:$H$9999,8,FALSE),0)+IFERROR(VLOOKUP(C608,$I$3:$J$25,2,FALSE),0)</f>
        <v>2.1814610000000001</v>
      </c>
    </row>
    <row r="609" spans="1:5" ht="14.25" x14ac:dyDescent="0.45">
      <c r="A609" s="1" t="str">
        <f t="shared" si="9"/>
        <v>CSCEU_southwest</v>
      </c>
      <c r="B609" t="str">
        <f>BYDem!B609</f>
        <v>EU_southwest</v>
      </c>
      <c r="C609" t="str">
        <f>BYDem!E609</f>
        <v>CSC</v>
      </c>
      <c r="D609" t="str">
        <f>VLOOKUP(_xlfn.XLOOKUP(Driver_elast!C609,MIG_demproj!$Q$2:$Q$49,MIG_demproj!$P$2:$P$49)&amp;B609,MIG_demproj!$A$2:$H$9999,4,FALSE)</f>
        <v>GDP</v>
      </c>
      <c r="E609" s="2">
        <f>MAX(VLOOKUP(_xlfn.XLOOKUP(Driver_elast!C609,MIG_demproj!$Q$2:$Q$49,MIG_demproj!$P$2:$P$49)&amp;B609,MIG_demproj!$A$2:$H$9999,8,FALSE),0)+IFERROR(VLOOKUP(C609,$I$3:$J$25,2,FALSE),0)</f>
        <v>3.1814610000000001</v>
      </c>
    </row>
    <row r="610" spans="1:5" ht="14.25" x14ac:dyDescent="0.45">
      <c r="A610" s="1" t="str">
        <f t="shared" si="9"/>
        <v>CSHEU_southwest</v>
      </c>
      <c r="B610" t="str">
        <f>BYDem!B610</f>
        <v>EU_southwest</v>
      </c>
      <c r="C610" t="str">
        <f>BYDem!E610</f>
        <v>CSH</v>
      </c>
      <c r="D610" t="str">
        <f>VLOOKUP(_xlfn.XLOOKUP(Driver_elast!C610,MIG_demproj!$Q$2:$Q$49,MIG_demproj!$P$2:$P$49)&amp;B610,MIG_demproj!$A$2:$H$9999,4,FALSE)</f>
        <v>GDP</v>
      </c>
      <c r="E610" s="2">
        <f>MAX(VLOOKUP(_xlfn.XLOOKUP(Driver_elast!C610,MIG_demproj!$Q$2:$Q$49,MIG_demproj!$P$2:$P$49)&amp;B610,MIG_demproj!$A$2:$H$9999,8,FALSE),0)+IFERROR(VLOOKUP(C610,$I$3:$J$25,2,FALSE),0)</f>
        <v>1.9407190000000001</v>
      </c>
    </row>
    <row r="611" spans="1:5" ht="14.25" x14ac:dyDescent="0.45">
      <c r="A611" s="1" t="str">
        <f t="shared" si="9"/>
        <v>ICHEU_southwest</v>
      </c>
      <c r="B611" t="str">
        <f>BYDem!B611</f>
        <v>EU_southwest</v>
      </c>
      <c r="C611" t="str">
        <f>BYDem!E611</f>
        <v>ICH</v>
      </c>
      <c r="D611" t="str">
        <f>VLOOKUP(_xlfn.XLOOKUP(Driver_elast!C611,MIG_demproj!$Q$2:$Q$49,MIG_demproj!$P$2:$P$49)&amp;B611,MIG_demproj!$A$2:$H$9999,4,FALSE)</f>
        <v>GDP</v>
      </c>
      <c r="E611" s="2">
        <f>MAX(VLOOKUP(_xlfn.XLOOKUP(Driver_elast!C611,MIG_demproj!$Q$2:$Q$49,MIG_demproj!$P$2:$P$49)&amp;B611,MIG_demproj!$A$2:$H$9999,8,FALSE),0)+IFERROR(VLOOKUP(C611,$I$3:$J$25,2,FALSE),0)</f>
        <v>0.54378899999999997</v>
      </c>
    </row>
    <row r="612" spans="1:5" ht="14.25" x14ac:dyDescent="0.45">
      <c r="A612" s="1" t="str">
        <f t="shared" si="9"/>
        <v>ICH_FeedstockEU_southwest</v>
      </c>
      <c r="B612" t="str">
        <f>BYDem!B612</f>
        <v>EU_southwest</v>
      </c>
      <c r="C612" t="str">
        <f>BYDem!E612</f>
        <v>ICH_Feedstock</v>
      </c>
      <c r="D612" t="str">
        <f>VLOOKUP(_xlfn.XLOOKUP(Driver_elast!C612,MIG_demproj!$Q$2:$Q$49,MIG_demproj!$P$2:$P$49)&amp;B612,MIG_demproj!$A$2:$H$9999,4,FALSE)</f>
        <v>GDP</v>
      </c>
      <c r="E612" s="2">
        <f>MAX(VLOOKUP(_xlfn.XLOOKUP(Driver_elast!C612,MIG_demproj!$Q$2:$Q$49,MIG_demproj!$P$2:$P$49)&amp;B612,MIG_demproj!$A$2:$H$9999,8,FALSE),0)+IFERROR(VLOOKUP(C612,$I$3:$J$25,2,FALSE),0)</f>
        <v>0.54378899999999997</v>
      </c>
    </row>
    <row r="613" spans="1:5" ht="14.25" x14ac:dyDescent="0.45">
      <c r="A613" s="1" t="str">
        <f t="shared" si="9"/>
        <v>IFPEU_southwest</v>
      </c>
      <c r="B613" t="str">
        <f>BYDem!B613</f>
        <v>EU_southwest</v>
      </c>
      <c r="C613" t="str">
        <f>BYDem!E613</f>
        <v>IFP</v>
      </c>
      <c r="D613" t="str">
        <f>VLOOKUP(_xlfn.XLOOKUP(Driver_elast!C613,MIG_demproj!$Q$2:$Q$49,MIG_demproj!$P$2:$P$49)&amp;B613,MIG_demproj!$A$2:$H$9999,4,FALSE)</f>
        <v>GDP</v>
      </c>
      <c r="E613" s="2">
        <f>MAX(VLOOKUP(_xlfn.XLOOKUP(Driver_elast!C613,MIG_demproj!$Q$2:$Q$49,MIG_demproj!$P$2:$P$49)&amp;B613,MIG_demproj!$A$2:$H$9999,8,FALSE),0)+IFERROR(VLOOKUP(C613,$I$3:$J$25,2,FALSE),0)</f>
        <v>0.37103199999999997</v>
      </c>
    </row>
    <row r="614" spans="1:5" ht="14.25" x14ac:dyDescent="0.45">
      <c r="A614" s="1" t="str">
        <f t="shared" si="9"/>
        <v>ILPEU_southwest</v>
      </c>
      <c r="B614" t="str">
        <f>BYDem!B614</f>
        <v>EU_southwest</v>
      </c>
      <c r="C614" t="str">
        <f>BYDem!E614</f>
        <v>ILP</v>
      </c>
      <c r="D614" t="str">
        <f>VLOOKUP(_xlfn.XLOOKUP(Driver_elast!C614,MIG_demproj!$Q$2:$Q$49,MIG_demproj!$P$2:$P$49)&amp;B614,MIG_demproj!$A$2:$H$9999,4,FALSE)</f>
        <v>GDP</v>
      </c>
      <c r="E614" s="2">
        <f>MAX(VLOOKUP(_xlfn.XLOOKUP(Driver_elast!C614,MIG_demproj!$Q$2:$Q$49,MIG_demproj!$P$2:$P$49)&amp;B614,MIG_demproj!$A$2:$H$9999,8,FALSE),0)+IFERROR(VLOOKUP(C614,$I$3:$J$25,2,FALSE),0)</f>
        <v>0.39200499999999999</v>
      </c>
    </row>
    <row r="615" spans="1:5" ht="14.25" x14ac:dyDescent="0.45">
      <c r="A615" s="1" t="str">
        <f t="shared" si="9"/>
        <v>IMCEU_southwest</v>
      </c>
      <c r="B615" t="str">
        <f>BYDem!B615</f>
        <v>EU_southwest</v>
      </c>
      <c r="C615" t="str">
        <f>BYDem!E615</f>
        <v>IMC</v>
      </c>
      <c r="D615" t="str">
        <f>VLOOKUP(_xlfn.XLOOKUP(Driver_elast!C615,MIG_demproj!$Q$2:$Q$49,MIG_demproj!$P$2:$P$49)&amp;B615,MIG_demproj!$A$2:$H$9999,4,FALSE)</f>
        <v>GDP</v>
      </c>
      <c r="E615" s="2">
        <f>MAX(VLOOKUP(_xlfn.XLOOKUP(Driver_elast!C615,MIG_demproj!$Q$2:$Q$49,MIG_demproj!$P$2:$P$49)&amp;B615,MIG_demproj!$A$2:$H$9999,8,FALSE),0)+IFERROR(VLOOKUP(C615,$I$3:$J$25,2,FALSE),0)</f>
        <v>0.37103199999999997</v>
      </c>
    </row>
    <row r="616" spans="1:5" ht="14.25" x14ac:dyDescent="0.45">
      <c r="A616" s="1" t="str">
        <f t="shared" si="9"/>
        <v>INFEU_southwest</v>
      </c>
      <c r="B616" t="str">
        <f>BYDem!B616</f>
        <v>EU_southwest</v>
      </c>
      <c r="C616" t="str">
        <f>BYDem!E616</f>
        <v>INF</v>
      </c>
      <c r="D616" t="str">
        <f>VLOOKUP(_xlfn.XLOOKUP(Driver_elast!C616,MIG_demproj!$Q$2:$Q$49,MIG_demproj!$P$2:$P$49)&amp;B616,MIG_demproj!$A$2:$H$9999,4,FALSE)</f>
        <v>GDP</v>
      </c>
      <c r="E616" s="2">
        <f>MAX(VLOOKUP(_xlfn.XLOOKUP(Driver_elast!C616,MIG_demproj!$Q$2:$Q$49,MIG_demproj!$P$2:$P$49)&amp;B616,MIG_demproj!$A$2:$H$9999,8,FALSE),0)+IFERROR(VLOOKUP(C616,$I$3:$J$25,2,FALSE),0)</f>
        <v>0.98656100000000002</v>
      </c>
    </row>
    <row r="617" spans="1:5" ht="14.25" x14ac:dyDescent="0.45">
      <c r="A617" s="1" t="str">
        <f t="shared" si="9"/>
        <v>INMEU_southwest</v>
      </c>
      <c r="B617" t="str">
        <f>BYDem!B617</f>
        <v>EU_southwest</v>
      </c>
      <c r="C617" t="str">
        <f>BYDem!E617</f>
        <v>INM</v>
      </c>
      <c r="D617" t="str">
        <f>VLOOKUP(_xlfn.XLOOKUP(Driver_elast!C617,MIG_demproj!$Q$2:$Q$49,MIG_demproj!$P$2:$P$49)&amp;B617,MIG_demproj!$A$2:$H$9999,4,FALSE)</f>
        <v>GDPIND</v>
      </c>
      <c r="E617" s="2">
        <f>MAX(VLOOKUP(_xlfn.XLOOKUP(Driver_elast!C617,MIG_demproj!$Q$2:$Q$49,MIG_demproj!$P$2:$P$49)&amp;B617,MIG_demproj!$A$2:$H$9999,8,FALSE),0)+IFERROR(VLOOKUP(C617,$I$3:$J$25,2,FALSE),0)</f>
        <v>2.2812709999999998</v>
      </c>
    </row>
    <row r="618" spans="1:5" ht="14.25" x14ac:dyDescent="0.45">
      <c r="A618" s="1" t="str">
        <f t="shared" si="9"/>
        <v>IOIEU_southwest</v>
      </c>
      <c r="B618" t="str">
        <f>BYDem!B618</f>
        <v>EU_southwest</v>
      </c>
      <c r="C618" t="str">
        <f>BYDem!E618</f>
        <v>IOI</v>
      </c>
      <c r="D618" t="str">
        <f>VLOOKUP(_xlfn.XLOOKUP(Driver_elast!C618,MIG_demproj!$Q$2:$Q$49,MIG_demproj!$P$2:$P$49)&amp;B618,MIG_demproj!$A$2:$H$9999,4,FALSE)</f>
        <v>GDP</v>
      </c>
      <c r="E618" s="2">
        <f>MAX(VLOOKUP(_xlfn.XLOOKUP(Driver_elast!C618,MIG_demproj!$Q$2:$Q$49,MIG_demproj!$P$2:$P$49)&amp;B618,MIG_demproj!$A$2:$H$9999,8,FALSE),0)+IFERROR(VLOOKUP(C618,$I$3:$J$25,2,FALSE),0)</f>
        <v>0.37103199999999997</v>
      </c>
    </row>
    <row r="619" spans="1:5" ht="14.25" x14ac:dyDescent="0.45">
      <c r="A619" s="1" t="str">
        <f t="shared" si="9"/>
        <v>ITMEU_southwest</v>
      </c>
      <c r="B619" t="str">
        <f>BYDem!B619</f>
        <v>EU_southwest</v>
      </c>
      <c r="C619" t="str">
        <f>BYDem!E619</f>
        <v>ITM</v>
      </c>
      <c r="D619" t="str">
        <f>VLOOKUP(_xlfn.XLOOKUP(Driver_elast!C619,MIG_demproj!$Q$2:$Q$49,MIG_demproj!$P$2:$P$49)&amp;B619,MIG_demproj!$A$2:$H$9999,4,FALSE)</f>
        <v>GDP</v>
      </c>
      <c r="E619" s="2">
        <f>MAX(VLOOKUP(_xlfn.XLOOKUP(Driver_elast!C619,MIG_demproj!$Q$2:$Q$49,MIG_demproj!$P$2:$P$49)&amp;B619,MIG_demproj!$A$2:$H$9999,8,FALSE),0)+IFERROR(VLOOKUP(C619,$I$3:$J$25,2,FALSE),0)</f>
        <v>0.37103199999999997</v>
      </c>
    </row>
    <row r="620" spans="1:5" ht="14.25" x14ac:dyDescent="0.45">
      <c r="A620" s="1" t="str">
        <f t="shared" si="9"/>
        <v>NEUEU_southwest</v>
      </c>
      <c r="B620" t="str">
        <f>BYDem!B620</f>
        <v>EU_southwest</v>
      </c>
      <c r="C620" t="str">
        <f>BYDem!E620</f>
        <v>NEU</v>
      </c>
      <c r="D620" t="str">
        <f>VLOOKUP(_xlfn.XLOOKUP(Driver_elast!C620,MIG_demproj!$Q$2:$Q$49,MIG_demproj!$P$2:$P$49)&amp;B620,MIG_demproj!$A$2:$H$9999,4,FALSE)</f>
        <v>GDP</v>
      </c>
      <c r="E620" s="2">
        <f>MAX(VLOOKUP(_xlfn.XLOOKUP(Driver_elast!C620,MIG_demproj!$Q$2:$Q$49,MIG_demproj!$P$2:$P$49)&amp;B620,MIG_demproj!$A$2:$H$9999,8,FALSE),0)+IFERROR(VLOOKUP(C620,$I$3:$J$25,2,FALSE),0)</f>
        <v>1.7190999999999956E-2</v>
      </c>
    </row>
    <row r="621" spans="1:5" ht="14.25" x14ac:dyDescent="0.45">
      <c r="A621" s="1" t="str">
        <f t="shared" si="9"/>
        <v>ONOEU_southwest</v>
      </c>
      <c r="B621" t="str">
        <f>BYDem!B621</f>
        <v>EU_southwest</v>
      </c>
      <c r="C621" t="str">
        <f>BYDem!E621</f>
        <v>ONO</v>
      </c>
      <c r="D621" t="str">
        <f>VLOOKUP(_xlfn.XLOOKUP(Driver_elast!C621,MIG_demproj!$Q$2:$Q$49,MIG_demproj!$P$2:$P$49)&amp;B621,MIG_demproj!$A$2:$H$9999,4,FALSE)</f>
        <v>GDP</v>
      </c>
      <c r="E621" s="2">
        <f>MAX(VLOOKUP(_xlfn.XLOOKUP(Driver_elast!C621,MIG_demproj!$Q$2:$Q$49,MIG_demproj!$P$2:$P$49)&amp;B621,MIG_demproj!$A$2:$H$9999,8,FALSE),0)+IFERROR(VLOOKUP(C621,$I$3:$J$25,2,FALSE),0)</f>
        <v>0.37103199999999997</v>
      </c>
    </row>
    <row r="622" spans="1:5" ht="14.25" x14ac:dyDescent="0.45">
      <c r="A622" s="1" t="str">
        <f t="shared" si="9"/>
        <v>RCKEU_southwest</v>
      </c>
      <c r="B622" t="str">
        <f>BYDem!B622</f>
        <v>EU_southwest</v>
      </c>
      <c r="C622" t="str">
        <f>BYDem!E622</f>
        <v>RCK</v>
      </c>
      <c r="D622" s="18" t="s">
        <v>3</v>
      </c>
      <c r="E622" s="2">
        <f>MAX(VLOOKUP(_xlfn.XLOOKUP(Driver_elast!C622,MIG_demproj!$Q$2:$Q$49,MIG_demproj!$P$2:$P$49)&amp;B622,MIG_demproj!$A$2:$H$9999,8,FALSE),0)+IFERROR(VLOOKUP(C622,$I$3:$J$25,2,FALSE),0)</f>
        <v>1.1038399999999999</v>
      </c>
    </row>
    <row r="623" spans="1:5" ht="14.25" x14ac:dyDescent="0.45">
      <c r="A623" s="1" t="str">
        <f t="shared" si="9"/>
        <v>REAEU_southwest</v>
      </c>
      <c r="B623" t="str">
        <f>BYDem!B623</f>
        <v>EU_southwest</v>
      </c>
      <c r="C623" t="str">
        <f>BYDem!E623</f>
        <v>REA</v>
      </c>
      <c r="D623" t="str">
        <f>VLOOKUP(_xlfn.XLOOKUP(Driver_elast!C623,MIG_demproj!$Q$2:$Q$49,MIG_demproj!$P$2:$P$49)&amp;B623,MIG_demproj!$A$2:$H$9999,4,FALSE)</f>
        <v>GDPPCAP</v>
      </c>
      <c r="E623" s="2">
        <f>MAX(VLOOKUP(_xlfn.XLOOKUP(Driver_elast!C623,MIG_demproj!$Q$2:$Q$49,MIG_demproj!$P$2:$P$49)&amp;B623,MIG_demproj!$A$2:$H$9999,8,FALSE),0)+IFERROR(VLOOKUP(C623,$I$3:$J$25,2,FALSE),0)</f>
        <v>2.9625509999999999</v>
      </c>
    </row>
    <row r="624" spans="1:5" ht="14.25" x14ac:dyDescent="0.45">
      <c r="A624" s="1" t="str">
        <f t="shared" si="9"/>
        <v>RHWEU_southwest</v>
      </c>
      <c r="B624" t="str">
        <f>BYDem!B624</f>
        <v>EU_southwest</v>
      </c>
      <c r="C624" t="str">
        <f>BYDem!E624</f>
        <v>RHW</v>
      </c>
      <c r="D624" t="str">
        <f>VLOOKUP(_xlfn.XLOOKUP(Driver_elast!C624,MIG_demproj!$Q$2:$Q$49,MIG_demproj!$P$2:$P$49)&amp;B624,MIG_demproj!$A$2:$H$9999,4,FALSE)</f>
        <v>GDP</v>
      </c>
      <c r="E624" s="2">
        <f>MAX(VLOOKUP(_xlfn.XLOOKUP(Driver_elast!C624,MIG_demproj!$Q$2:$Q$49,MIG_demproj!$P$2:$P$49)&amp;B624,MIG_demproj!$A$2:$H$9999,8,FALSE),0)+IFERROR(VLOOKUP(C624,$I$3:$J$25,2,FALSE),0)</f>
        <v>1.1038399999999999</v>
      </c>
    </row>
    <row r="625" spans="1:5" ht="14.25" x14ac:dyDescent="0.45">
      <c r="A625" s="1" t="str">
        <f t="shared" si="9"/>
        <v>RLIEU_southwest</v>
      </c>
      <c r="B625" t="str">
        <f>BYDem!B625</f>
        <v>EU_southwest</v>
      </c>
      <c r="C625" t="str">
        <f>BYDem!E625</f>
        <v>RLI</v>
      </c>
      <c r="D625" t="str">
        <f>VLOOKUP(_xlfn.XLOOKUP(Driver_elast!C625,MIG_demproj!$Q$2:$Q$49,MIG_demproj!$P$2:$P$49)&amp;B625,MIG_demproj!$A$2:$H$9999,4,FALSE)</f>
        <v>GDPPCAP</v>
      </c>
      <c r="E625" s="2">
        <f>MAX(VLOOKUP(_xlfn.XLOOKUP(Driver_elast!C625,MIG_demproj!$Q$2:$Q$49,MIG_demproj!$P$2:$P$49)&amp;B625,MIG_demproj!$A$2:$H$9999,8,FALSE),0)+IFERROR(VLOOKUP(C625,$I$3:$J$25,2,FALSE),0)</f>
        <v>2.4625509999999999</v>
      </c>
    </row>
    <row r="626" spans="1:5" ht="14.25" x14ac:dyDescent="0.45">
      <c r="A626" s="1" t="str">
        <f t="shared" si="9"/>
        <v>ROTEU_southwest</v>
      </c>
      <c r="B626" t="str">
        <f>BYDem!B626</f>
        <v>EU_southwest</v>
      </c>
      <c r="C626" t="str">
        <f>BYDem!E626</f>
        <v>ROT</v>
      </c>
      <c r="D626" t="str">
        <f>VLOOKUP(_xlfn.XLOOKUP(Driver_elast!C626,MIG_demproj!$Q$2:$Q$49,MIG_demproj!$P$2:$P$49)&amp;B626,MIG_demproj!$A$2:$H$9999,4,FALSE)</f>
        <v>GDP</v>
      </c>
      <c r="E626" s="2">
        <f>MAX(VLOOKUP(_xlfn.XLOOKUP(Driver_elast!C626,MIG_demproj!$Q$2:$Q$49,MIG_demproj!$P$2:$P$49)&amp;B626,MIG_demproj!$A$2:$H$9999,8,FALSE),0)+IFERROR(VLOOKUP(C626,$I$3:$J$25,2,FALSE),0)</f>
        <v>1.1038399999999999</v>
      </c>
    </row>
    <row r="627" spans="1:5" ht="14.25" x14ac:dyDescent="0.45">
      <c r="A627" s="1" t="str">
        <f t="shared" si="9"/>
        <v>RRFEU_southwest</v>
      </c>
      <c r="B627" t="str">
        <f>BYDem!B627</f>
        <v>EU_southwest</v>
      </c>
      <c r="C627" t="str">
        <f>BYDem!E627</f>
        <v>RRF</v>
      </c>
      <c r="D627" t="str">
        <f>VLOOKUP(_xlfn.XLOOKUP(Driver_elast!C627,MIG_demproj!$Q$2:$Q$49,MIG_demproj!$P$2:$P$49)&amp;B627,MIG_demproj!$A$2:$H$9999,4,FALSE)</f>
        <v>GDPPCAP</v>
      </c>
      <c r="E627" s="2">
        <f>MAX(VLOOKUP(_xlfn.XLOOKUP(Driver_elast!C627,MIG_demproj!$Q$2:$Q$49,MIG_demproj!$P$2:$P$49)&amp;B627,MIG_demproj!$A$2:$H$9999,8,FALSE),0)+IFERROR(VLOOKUP(C627,$I$3:$J$25,2,FALSE),0)</f>
        <v>2.4625509999999999</v>
      </c>
    </row>
    <row r="628" spans="1:5" ht="14.25" x14ac:dyDescent="0.45">
      <c r="A628" s="1" t="str">
        <f t="shared" si="9"/>
        <v>RSCEU_southwest</v>
      </c>
      <c r="B628" t="str">
        <f>BYDem!B628</f>
        <v>EU_southwest</v>
      </c>
      <c r="C628" t="str">
        <f>BYDem!E628</f>
        <v>RSC</v>
      </c>
      <c r="D628" t="str">
        <f>VLOOKUP(_xlfn.XLOOKUP(Driver_elast!C628,MIG_demproj!$Q$2:$Q$49,MIG_demproj!$P$2:$P$49)&amp;B628,MIG_demproj!$A$2:$H$9999,4,FALSE)</f>
        <v>GDPPCAP</v>
      </c>
      <c r="E628" s="2">
        <f>MAX(VLOOKUP(_xlfn.XLOOKUP(Driver_elast!C628,MIG_demproj!$Q$2:$Q$49,MIG_demproj!$P$2:$P$49)&amp;B628,MIG_demproj!$A$2:$H$9999,8,FALSE),0)+IFERROR(VLOOKUP(C628,$I$3:$J$25,2,FALSE),0)</f>
        <v>2.9625509999999999</v>
      </c>
    </row>
    <row r="629" spans="1:5" ht="14.25" x14ac:dyDescent="0.45">
      <c r="A629" s="1" t="str">
        <f t="shared" si="9"/>
        <v>RSHEU_southwest</v>
      </c>
      <c r="B629" t="str">
        <f>BYDem!B629</f>
        <v>EU_southwest</v>
      </c>
      <c r="C629" t="str">
        <f>BYDem!E629</f>
        <v>RSH</v>
      </c>
      <c r="D629" t="str">
        <f>VLOOKUP(_xlfn.XLOOKUP(Driver_elast!C629,MIG_demproj!$Q$2:$Q$49,MIG_demproj!$P$2:$P$49)&amp;B629,MIG_demproj!$A$2:$H$9999,4,FALSE)</f>
        <v>GDP</v>
      </c>
      <c r="E629" s="2">
        <f>MAX(VLOOKUP(_xlfn.XLOOKUP(Driver_elast!C629,MIG_demproj!$Q$2:$Q$49,MIG_demproj!$P$2:$P$49)&amp;B629,MIG_demproj!$A$2:$H$9999,8,FALSE),0)+IFERROR(VLOOKUP(C629,$I$3:$J$25,2,FALSE),0)</f>
        <v>1.1038399999999999</v>
      </c>
    </row>
    <row r="630" spans="1:5" ht="14.25" x14ac:dyDescent="0.45">
      <c r="A630" s="1" t="str">
        <f t="shared" si="9"/>
        <v>TADEU_southwest</v>
      </c>
      <c r="B630" t="str">
        <f>BYDem!B630</f>
        <v>EU_southwest</v>
      </c>
      <c r="C630" t="str">
        <f>BYDem!E630</f>
        <v>TAD</v>
      </c>
      <c r="D630" t="str">
        <f>VLOOKUP(_xlfn.XLOOKUP(Driver_elast!C630,MIG_demproj!$Q$2:$Q$49,MIG_demproj!$P$2:$P$49)&amp;B630,MIG_demproj!$A$2:$H$9999,4,FALSE)</f>
        <v>GDPSER</v>
      </c>
      <c r="E630" s="2">
        <f>MAX(VLOOKUP(_xlfn.XLOOKUP(Driver_elast!C630,MIG_demproj!$Q$2:$Q$49,MIG_demproj!$P$2:$P$49)&amp;B630,MIG_demproj!$A$2:$H$9999,8,FALSE),0)+IFERROR(VLOOKUP(C630,$I$3:$J$25,2,FALSE),0)</f>
        <v>1.0307999999999999</v>
      </c>
    </row>
    <row r="631" spans="1:5" ht="14.25" x14ac:dyDescent="0.45">
      <c r="A631" s="1" t="str">
        <f t="shared" si="9"/>
        <v>TAIEU_southwest</v>
      </c>
      <c r="B631" t="str">
        <f>BYDem!B631</f>
        <v>EU_southwest</v>
      </c>
      <c r="C631" t="str">
        <f>BYDem!E631</f>
        <v>TAI</v>
      </c>
      <c r="D631" t="str">
        <f>VLOOKUP(_xlfn.XLOOKUP(Driver_elast!C631,MIG_demproj!$Q$2:$Q$49,MIG_demproj!$P$2:$P$49)&amp;B631,MIG_demproj!$A$2:$H$9999,4,FALSE)</f>
        <v>GDP</v>
      </c>
      <c r="E631" s="2">
        <f>MAX(VLOOKUP(_xlfn.XLOOKUP(Driver_elast!C631,MIG_demproj!$Q$2:$Q$49,MIG_demproj!$P$2:$P$49)&amp;B631,MIG_demproj!$A$2:$H$9999,8,FALSE),0)+IFERROR(VLOOKUP(C631,$I$3:$J$25,2,FALSE),0)</f>
        <v>1.795736</v>
      </c>
    </row>
    <row r="632" spans="1:5" ht="14.25" x14ac:dyDescent="0.45">
      <c r="A632" s="1" t="str">
        <f t="shared" si="9"/>
        <v>TTFEU_southwest</v>
      </c>
      <c r="B632" t="str">
        <f>BYDem!B632</f>
        <v>EU_southwest</v>
      </c>
      <c r="C632" t="str">
        <f>BYDem!E632</f>
        <v>TTF</v>
      </c>
      <c r="D632" t="str">
        <f>VLOOKUP(_xlfn.XLOOKUP(Driver_elast!C632,MIG_demproj!$Q$2:$Q$49,MIG_demproj!$P$2:$P$49)&amp;B632,MIG_demproj!$A$2:$H$9999,4,FALSE)</f>
        <v>GDP</v>
      </c>
      <c r="E632" s="2">
        <f>MAX(VLOOKUP(_xlfn.XLOOKUP(Driver_elast!C632,MIG_demproj!$Q$2:$Q$49,MIG_demproj!$P$2:$P$49)&amp;B632,MIG_demproj!$A$2:$H$9999,8,FALSE),0)+IFERROR(VLOOKUP(C632,$I$3:$J$25,2,FALSE),0)</f>
        <v>1.04125</v>
      </c>
    </row>
    <row r="633" spans="1:5" ht="14.25" x14ac:dyDescent="0.45">
      <c r="A633" s="1" t="str">
        <f t="shared" si="9"/>
        <v>TTPEU_southwest</v>
      </c>
      <c r="B633" t="str">
        <f>BYDem!B633</f>
        <v>EU_southwest</v>
      </c>
      <c r="C633" t="str">
        <f>BYDem!E633</f>
        <v>TTP</v>
      </c>
      <c r="D633" t="str">
        <f>VLOOKUP(_xlfn.XLOOKUP(Driver_elast!C633,MIG_demproj!$Q$2:$Q$49,MIG_demproj!$P$2:$P$49)&amp;B633,MIG_demproj!$A$2:$H$9999,4,FALSE)</f>
        <v>GDP</v>
      </c>
      <c r="E633" s="2">
        <f>MAX(VLOOKUP(_xlfn.XLOOKUP(Driver_elast!C633,MIG_demproj!$Q$2:$Q$49,MIG_demproj!$P$2:$P$49)&amp;B633,MIG_demproj!$A$2:$H$9999,8,FALSE),0)+IFERROR(VLOOKUP(C633,$I$3:$J$25,2,FALSE),0)</f>
        <v>1.04125</v>
      </c>
    </row>
    <row r="634" spans="1:5" ht="14.25" x14ac:dyDescent="0.45">
      <c r="A634" s="1" t="str">
        <f t="shared" si="9"/>
        <v>TWDEU_southwest</v>
      </c>
      <c r="B634" t="str">
        <f>BYDem!B634</f>
        <v>EU_southwest</v>
      </c>
      <c r="C634" t="str">
        <f>BYDem!E634</f>
        <v>TWD</v>
      </c>
      <c r="D634" t="str">
        <f>VLOOKUP(_xlfn.XLOOKUP(Driver_elast!C634,MIG_demproj!$Q$2:$Q$49,MIG_demproj!$P$2:$P$49)&amp;B634,MIG_demproj!$A$2:$H$9999,4,FALSE)</f>
        <v>GDPSER</v>
      </c>
      <c r="E634" s="2">
        <f>MAX(VLOOKUP(_xlfn.XLOOKUP(Driver_elast!C634,MIG_demproj!$Q$2:$Q$49,MIG_demproj!$P$2:$P$49)&amp;B634,MIG_demproj!$A$2:$H$9999,8,FALSE),0)+IFERROR(VLOOKUP(C634,$I$3:$J$25,2,FALSE),0)</f>
        <v>0.79090300000000002</v>
      </c>
    </row>
    <row r="635" spans="1:5" ht="14.25" x14ac:dyDescent="0.45">
      <c r="A635" s="1" t="str">
        <f t="shared" si="9"/>
        <v>TWIEU_southwest</v>
      </c>
      <c r="B635" t="str">
        <f>BYDem!B635</f>
        <v>EU_southwest</v>
      </c>
      <c r="C635" t="str">
        <f>BYDem!E635</f>
        <v>TWI</v>
      </c>
      <c r="D635" t="str">
        <f>VLOOKUP(_xlfn.XLOOKUP(Driver_elast!C635,MIG_demproj!$Q$2:$Q$49,MIG_demproj!$P$2:$P$49)&amp;B635,MIG_demproj!$A$2:$H$9999,4,FALSE)</f>
        <v>GDP</v>
      </c>
      <c r="E635" s="2">
        <f>MAX(VLOOKUP(_xlfn.XLOOKUP(Driver_elast!C635,MIG_demproj!$Q$2:$Q$49,MIG_demproj!$P$2:$P$49)&amp;B635,MIG_demproj!$A$2:$H$9999,8,FALSE),0)+IFERROR(VLOOKUP(C635,$I$3:$J$25,2,FALSE),0)</f>
        <v>1.511379</v>
      </c>
    </row>
    <row r="636" spans="1:5" ht="14.25" x14ac:dyDescent="0.45">
      <c r="A636" s="1" t="str">
        <f t="shared" si="9"/>
        <v>Trd_2wEU_southwest</v>
      </c>
      <c r="B636" t="str">
        <f>BYDem!B636</f>
        <v>EU_southwest</v>
      </c>
      <c r="C636" t="str">
        <f>BYDem!E636</f>
        <v>Trd_2w</v>
      </c>
      <c r="D636" t="str">
        <f>VLOOKUP(_xlfn.XLOOKUP(Driver_elast!C636,MIG_demproj!$Q$2:$Q$49,MIG_demproj!$P$2:$P$49)&amp;B636,MIG_demproj!$A$2:$H$9999,4,FALSE)</f>
        <v>GDP</v>
      </c>
      <c r="E636" s="2">
        <f>MAX(VLOOKUP(_xlfn.XLOOKUP(Driver_elast!C636,MIG_demproj!$Q$2:$Q$49,MIG_demproj!$P$2:$P$49)&amp;B636,MIG_demproj!$A$2:$H$9999,8,FALSE),0)+IFERROR(VLOOKUP(C636,$I$3:$J$25,2,FALSE),0)</f>
        <v>0.51719099999999996</v>
      </c>
    </row>
    <row r="637" spans="1:5" ht="14.25" x14ac:dyDescent="0.45">
      <c r="A637" s="1" t="str">
        <f t="shared" si="9"/>
        <v>Trd_3wEU_southwest</v>
      </c>
      <c r="B637" t="str">
        <f>BYDem!B637</f>
        <v>EU_southwest</v>
      </c>
      <c r="C637" t="str">
        <f>BYDem!E637</f>
        <v>Trd_3w</v>
      </c>
      <c r="D637" t="str">
        <f>VLOOKUP(_xlfn.XLOOKUP(Driver_elast!C637,MIG_demproj!$Q$2:$Q$49,MIG_demproj!$P$2:$P$49)&amp;B637,MIG_demproj!$A$2:$H$9999,4,FALSE)</f>
        <v>GDP</v>
      </c>
      <c r="E637" s="2">
        <f>MAX(VLOOKUP(_xlfn.XLOOKUP(Driver_elast!C637,MIG_demproj!$Q$2:$Q$49,MIG_demproj!$P$2:$P$49)&amp;B637,MIG_demproj!$A$2:$H$9999,8,FALSE),0)+IFERROR(VLOOKUP(C637,$I$3:$J$25,2,FALSE),0)</f>
        <v>0.51719099999999996</v>
      </c>
    </row>
    <row r="638" spans="1:5" ht="14.25" x14ac:dyDescent="0.45">
      <c r="A638" s="1" t="str">
        <f t="shared" si="9"/>
        <v>Trd_BusEU_southwest</v>
      </c>
      <c r="B638" t="str">
        <f>BYDem!B638</f>
        <v>EU_southwest</v>
      </c>
      <c r="C638" t="str">
        <f>BYDem!E638</f>
        <v>Trd_Bus</v>
      </c>
      <c r="D638" t="str">
        <f>VLOOKUP(_xlfn.XLOOKUP(Driver_elast!C638,MIG_demproj!$Q$2:$Q$49,MIG_demproj!$P$2:$P$49)&amp;B638,MIG_demproj!$A$2:$H$9999,4,FALSE)</f>
        <v>GDP</v>
      </c>
      <c r="E638" s="2">
        <f>MAX(VLOOKUP(_xlfn.XLOOKUP(Driver_elast!C638,MIG_demproj!$Q$2:$Q$49,MIG_demproj!$P$2:$P$49)&amp;B638,MIG_demproj!$A$2:$H$9999,8,FALSE),0)+IFERROR(VLOOKUP(C638,$I$3:$J$25,2,FALSE),0)</f>
        <v>0.51719099999999996</v>
      </c>
    </row>
    <row r="639" spans="1:5" ht="14.25" x14ac:dyDescent="0.45">
      <c r="A639" s="1" t="str">
        <f t="shared" si="9"/>
        <v>Trd_CarEU_southwest</v>
      </c>
      <c r="B639" t="str">
        <f>BYDem!B639</f>
        <v>EU_southwest</v>
      </c>
      <c r="C639" t="str">
        <f>BYDem!E639</f>
        <v>Trd_Car</v>
      </c>
      <c r="D639" t="str">
        <f>VLOOKUP(_xlfn.XLOOKUP(Driver_elast!C639,MIG_demproj!$Q$2:$Q$49,MIG_demproj!$P$2:$P$49)&amp;B639,MIG_demproj!$A$2:$H$9999,4,FALSE)</f>
        <v>GDP</v>
      </c>
      <c r="E639" s="2">
        <f>MAX(VLOOKUP(_xlfn.XLOOKUP(Driver_elast!C639,MIG_demproj!$Q$2:$Q$49,MIG_demproj!$P$2:$P$49)&amp;B639,MIG_demproj!$A$2:$H$9999,8,FALSE),0)+IFERROR(VLOOKUP(C639,$I$3:$J$25,2,FALSE),0)</f>
        <v>0.51719099999999996</v>
      </c>
    </row>
    <row r="640" spans="1:5" ht="14.25" x14ac:dyDescent="0.45">
      <c r="A640" s="1" t="str">
        <f t="shared" si="9"/>
        <v>Trd_HdtEU_southwest</v>
      </c>
      <c r="B640" t="str">
        <f>BYDem!B640</f>
        <v>EU_southwest</v>
      </c>
      <c r="C640" t="str">
        <f>BYDem!E640</f>
        <v>Trd_Hdt</v>
      </c>
      <c r="D640" t="str">
        <f>VLOOKUP(_xlfn.XLOOKUP(Driver_elast!C640,MIG_demproj!$Q$2:$Q$49,MIG_demproj!$P$2:$P$49)&amp;B640,MIG_demproj!$A$2:$H$9999,4,FALSE)</f>
        <v>GDP</v>
      </c>
      <c r="E640" s="2">
        <f>MAX(VLOOKUP(_xlfn.XLOOKUP(Driver_elast!C640,MIG_demproj!$Q$2:$Q$49,MIG_demproj!$P$2:$P$49)&amp;B640,MIG_demproj!$A$2:$H$9999,8,FALSE),0)+IFERROR(VLOOKUP(C640,$I$3:$J$25,2,FALSE),0)</f>
        <v>0.51719099999999996</v>
      </c>
    </row>
    <row r="641" spans="1:5" ht="14.25" x14ac:dyDescent="0.45">
      <c r="A641" s="1" t="str">
        <f t="shared" si="9"/>
        <v>Trd_LcvEU_southwest</v>
      </c>
      <c r="B641" t="str">
        <f>BYDem!B641</f>
        <v>EU_southwest</v>
      </c>
      <c r="C641" t="str">
        <f>BYDem!E641</f>
        <v>Trd_Lcv</v>
      </c>
      <c r="D641" t="str">
        <f>VLOOKUP(_xlfn.XLOOKUP(Driver_elast!C641,MIG_demproj!$Q$2:$Q$49,MIG_demproj!$P$2:$P$49)&amp;B641,MIG_demproj!$A$2:$H$9999,4,FALSE)</f>
        <v>GDP</v>
      </c>
      <c r="E641" s="2">
        <f>MAX(VLOOKUP(_xlfn.XLOOKUP(Driver_elast!C641,MIG_demproj!$Q$2:$Q$49,MIG_demproj!$P$2:$P$49)&amp;B641,MIG_demproj!$A$2:$H$9999,8,FALSE),0)+IFERROR(VLOOKUP(C641,$I$3:$J$25,2,FALSE),0)</f>
        <v>0.51719099999999996</v>
      </c>
    </row>
    <row r="642" spans="1:5" ht="14.25" x14ac:dyDescent="0.45">
      <c r="A642" s="1" t="str">
        <f t="shared" si="9"/>
        <v>AGREurope_other</v>
      </c>
      <c r="B642" t="str">
        <f>BYDem!B642</f>
        <v>Europe_other</v>
      </c>
      <c r="C642" t="str">
        <f>BYDem!E642</f>
        <v>AGR</v>
      </c>
      <c r="D642" t="str">
        <f>VLOOKUP(_xlfn.XLOOKUP(Driver_elast!C642,MIG_demproj!$Q$2:$Q$49,MIG_demproj!$P$2:$P$49)&amp;B642,MIG_demproj!$A$2:$H$9999,4,FALSE)</f>
        <v>POP</v>
      </c>
      <c r="E642" s="2">
        <f>MAX(VLOOKUP(_xlfn.XLOOKUP(Driver_elast!C642,MIG_demproj!$Q$2:$Q$49,MIG_demproj!$P$2:$P$49)&amp;B642,MIG_demproj!$A$2:$H$9999,8,FALSE),0)+IFERROR(VLOOKUP(C642,$I$3:$J$25,2,FALSE),0)</f>
        <v>1.309258</v>
      </c>
    </row>
    <row r="643" spans="1:5" ht="14.25" x14ac:dyDescent="0.45">
      <c r="A643" s="1" t="str">
        <f t="shared" ref="A643:A706" si="10">C643&amp;B643</f>
        <v>CCKEurope_other</v>
      </c>
      <c r="B643" t="str">
        <f>BYDem!B643</f>
        <v>Europe_other</v>
      </c>
      <c r="C643" t="str">
        <f>BYDem!E643</f>
        <v>CCK</v>
      </c>
      <c r="D643" t="str">
        <f>VLOOKUP(_xlfn.XLOOKUP(Driver_elast!C643,MIG_demproj!$Q$2:$Q$49,MIG_demproj!$P$2:$P$49)&amp;B643,MIG_demproj!$A$2:$H$9999,4,FALSE)</f>
        <v>GDPSER</v>
      </c>
      <c r="E643" s="2">
        <f>MAX(VLOOKUP(_xlfn.XLOOKUP(Driver_elast!C643,MIG_demproj!$Q$2:$Q$49,MIG_demproj!$P$2:$P$49)&amp;B643,MIG_demproj!$A$2:$H$9999,8,FALSE),0)+IFERROR(VLOOKUP(C643,$I$3:$J$25,2,FALSE),0)</f>
        <v>0.49058200000000002</v>
      </c>
    </row>
    <row r="644" spans="1:5" ht="14.25" x14ac:dyDescent="0.45">
      <c r="A644" s="1" t="str">
        <f t="shared" si="10"/>
        <v>CHWEurope_other</v>
      </c>
      <c r="B644" t="str">
        <f>BYDem!B644</f>
        <v>Europe_other</v>
      </c>
      <c r="C644" t="str">
        <f>BYDem!E644</f>
        <v>CHW</v>
      </c>
      <c r="D644" t="str">
        <f>VLOOKUP(_xlfn.XLOOKUP(Driver_elast!C644,MIG_demproj!$Q$2:$Q$49,MIG_demproj!$P$2:$P$49)&amp;B644,MIG_demproj!$A$2:$H$9999,4,FALSE)</f>
        <v>GDPSER</v>
      </c>
      <c r="E644" s="2">
        <f>MAX(VLOOKUP(_xlfn.XLOOKUP(Driver_elast!C644,MIG_demproj!$Q$2:$Q$49,MIG_demproj!$P$2:$P$49)&amp;B644,MIG_demproj!$A$2:$H$9999,8,FALSE),0)+IFERROR(VLOOKUP(C644,$I$3:$J$25,2,FALSE),0)</f>
        <v>0.49058200000000002</v>
      </c>
    </row>
    <row r="645" spans="1:5" ht="14.25" x14ac:dyDescent="0.45">
      <c r="A645" s="1" t="str">
        <f t="shared" si="10"/>
        <v>CLAEurope_other</v>
      </c>
      <c r="B645" t="str">
        <f>BYDem!B645</f>
        <v>Europe_other</v>
      </c>
      <c r="C645" t="str">
        <f>BYDem!E645</f>
        <v>CLA</v>
      </c>
      <c r="D645" t="str">
        <f>VLOOKUP(_xlfn.XLOOKUP(Driver_elast!C645,MIG_demproj!$Q$2:$Q$49,MIG_demproj!$P$2:$P$49)&amp;B645,MIG_demproj!$A$2:$H$9999,4,FALSE)</f>
        <v>GDP</v>
      </c>
      <c r="E645" s="2">
        <f>MAX(VLOOKUP(_xlfn.XLOOKUP(Driver_elast!C645,MIG_demproj!$Q$2:$Q$49,MIG_demproj!$P$2:$P$49)&amp;B645,MIG_demproj!$A$2:$H$9999,8,FALSE),0)+IFERROR(VLOOKUP(C645,$I$3:$J$25,2,FALSE),0)</f>
        <v>0.92816799999999999</v>
      </c>
    </row>
    <row r="646" spans="1:5" ht="14.25" x14ac:dyDescent="0.45">
      <c r="A646" s="1" t="str">
        <f t="shared" si="10"/>
        <v>COEEurope_other</v>
      </c>
      <c r="B646" t="str">
        <f>BYDem!B646</f>
        <v>Europe_other</v>
      </c>
      <c r="C646" t="str">
        <f>BYDem!E646</f>
        <v>COE</v>
      </c>
      <c r="D646" t="str">
        <f>VLOOKUP(_xlfn.XLOOKUP(Driver_elast!C646,MIG_demproj!$Q$2:$Q$49,MIG_demproj!$P$2:$P$49)&amp;B646,MIG_demproj!$A$2:$H$9999,4,FALSE)</f>
        <v>GDP</v>
      </c>
      <c r="E646" s="2">
        <f>MAX(VLOOKUP(_xlfn.XLOOKUP(Driver_elast!C646,MIG_demproj!$Q$2:$Q$49,MIG_demproj!$P$2:$P$49)&amp;B646,MIG_demproj!$A$2:$H$9999,8,FALSE),0)+IFERROR(VLOOKUP(C646,$I$3:$J$25,2,FALSE),0)</f>
        <v>1.9281679999999999</v>
      </c>
    </row>
    <row r="647" spans="1:5" ht="14.25" x14ac:dyDescent="0.45">
      <c r="A647" s="1" t="str">
        <f t="shared" si="10"/>
        <v>COTEurope_other</v>
      </c>
      <c r="B647" t="str">
        <f>BYDem!B647</f>
        <v>Europe_other</v>
      </c>
      <c r="C647" t="str">
        <f>BYDem!E647</f>
        <v>COT</v>
      </c>
      <c r="D647" t="str">
        <f>VLOOKUP(_xlfn.XLOOKUP(Driver_elast!C647,MIG_demproj!$Q$2:$Q$49,MIG_demproj!$P$2:$P$49)&amp;B647,MIG_demproj!$A$2:$H$9999,4,FALSE)</f>
        <v>GDPSER</v>
      </c>
      <c r="E647" s="2">
        <f>MAX(VLOOKUP(_xlfn.XLOOKUP(Driver_elast!C647,MIG_demproj!$Q$2:$Q$49,MIG_demproj!$P$2:$P$49)&amp;B647,MIG_demproj!$A$2:$H$9999,8,FALSE),0)+IFERROR(VLOOKUP(C647,$I$3:$J$25,2,FALSE),0)</f>
        <v>0.49058200000000002</v>
      </c>
    </row>
    <row r="648" spans="1:5" ht="14.25" x14ac:dyDescent="0.45">
      <c r="A648" s="1" t="str">
        <f t="shared" si="10"/>
        <v>CRFEurope_other</v>
      </c>
      <c r="B648" t="str">
        <f>BYDem!B648</f>
        <v>Europe_other</v>
      </c>
      <c r="C648" t="str">
        <f>BYDem!E648</f>
        <v>CRF</v>
      </c>
      <c r="D648" t="str">
        <f>VLOOKUP(_xlfn.XLOOKUP(Driver_elast!C648,MIG_demproj!$Q$2:$Q$49,MIG_demproj!$P$2:$P$49)&amp;B648,MIG_demproj!$A$2:$H$9999,4,FALSE)</f>
        <v>GDP</v>
      </c>
      <c r="E648" s="2">
        <f>MAX(VLOOKUP(_xlfn.XLOOKUP(Driver_elast!C648,MIG_demproj!$Q$2:$Q$49,MIG_demproj!$P$2:$P$49)&amp;B648,MIG_demproj!$A$2:$H$9999,8,FALSE),0)+IFERROR(VLOOKUP(C648,$I$3:$J$25,2,FALSE),0)</f>
        <v>0.92816799999999999</v>
      </c>
    </row>
    <row r="649" spans="1:5" ht="14.25" x14ac:dyDescent="0.45">
      <c r="A649" s="1" t="str">
        <f t="shared" si="10"/>
        <v>CSCEurope_other</v>
      </c>
      <c r="B649" t="str">
        <f>BYDem!B649</f>
        <v>Europe_other</v>
      </c>
      <c r="C649" t="str">
        <f>BYDem!E649</f>
        <v>CSC</v>
      </c>
      <c r="D649" t="str">
        <f>VLOOKUP(_xlfn.XLOOKUP(Driver_elast!C649,MIG_demproj!$Q$2:$Q$49,MIG_demproj!$P$2:$P$49)&amp;B649,MIG_demproj!$A$2:$H$9999,4,FALSE)</f>
        <v>GDP</v>
      </c>
      <c r="E649" s="2">
        <f>MAX(VLOOKUP(_xlfn.XLOOKUP(Driver_elast!C649,MIG_demproj!$Q$2:$Q$49,MIG_demproj!$P$2:$P$49)&amp;B649,MIG_demproj!$A$2:$H$9999,8,FALSE),0)+IFERROR(VLOOKUP(C649,$I$3:$J$25,2,FALSE),0)</f>
        <v>1.9281679999999999</v>
      </c>
    </row>
    <row r="650" spans="1:5" ht="14.25" x14ac:dyDescent="0.45">
      <c r="A650" s="1" t="str">
        <f t="shared" si="10"/>
        <v>CSHEurope_other</v>
      </c>
      <c r="B650" t="str">
        <f>BYDem!B650</f>
        <v>Europe_other</v>
      </c>
      <c r="C650" t="str">
        <f>BYDem!E650</f>
        <v>CSH</v>
      </c>
      <c r="D650" t="str">
        <f>VLOOKUP(_xlfn.XLOOKUP(Driver_elast!C650,MIG_demproj!$Q$2:$Q$49,MIG_demproj!$P$2:$P$49)&amp;B650,MIG_demproj!$A$2:$H$9999,4,FALSE)</f>
        <v>GDPSER</v>
      </c>
      <c r="E650" s="2">
        <f>MAX(VLOOKUP(_xlfn.XLOOKUP(Driver_elast!C650,MIG_demproj!$Q$2:$Q$49,MIG_demproj!$P$2:$P$49)&amp;B650,MIG_demproj!$A$2:$H$9999,8,FALSE),0)+IFERROR(VLOOKUP(C650,$I$3:$J$25,2,FALSE),0)</f>
        <v>0.49058200000000002</v>
      </c>
    </row>
    <row r="651" spans="1:5" ht="14.25" x14ac:dyDescent="0.45">
      <c r="A651" s="1" t="str">
        <f t="shared" si="10"/>
        <v>ICHEurope_other</v>
      </c>
      <c r="B651" t="str">
        <f>BYDem!B651</f>
        <v>Europe_other</v>
      </c>
      <c r="C651" t="str">
        <f>BYDem!E651</f>
        <v>ICH</v>
      </c>
      <c r="D651" t="str">
        <f>VLOOKUP(_xlfn.XLOOKUP(Driver_elast!C651,MIG_demproj!$Q$2:$Q$49,MIG_demproj!$P$2:$P$49)&amp;B651,MIG_demproj!$A$2:$H$9999,4,FALSE)</f>
        <v>GDP</v>
      </c>
      <c r="E651" s="2">
        <f>MAX(VLOOKUP(_xlfn.XLOOKUP(Driver_elast!C651,MIG_demproj!$Q$2:$Q$49,MIG_demproj!$P$2:$P$49)&amp;B651,MIG_demproj!$A$2:$H$9999,8,FALSE),0)+IFERROR(VLOOKUP(C651,$I$3:$J$25,2,FALSE),0)</f>
        <v>0</v>
      </c>
    </row>
    <row r="652" spans="1:5" ht="14.25" x14ac:dyDescent="0.45">
      <c r="A652" s="1" t="str">
        <f t="shared" si="10"/>
        <v>ICH_FeedstockEurope_other</v>
      </c>
      <c r="B652" t="str">
        <f>BYDem!B652</f>
        <v>Europe_other</v>
      </c>
      <c r="C652" t="str">
        <f>BYDem!E652</f>
        <v>ICH_Feedstock</v>
      </c>
      <c r="D652" t="str">
        <f>VLOOKUP(_xlfn.XLOOKUP(Driver_elast!C652,MIG_demproj!$Q$2:$Q$49,MIG_demproj!$P$2:$P$49)&amp;B652,MIG_demproj!$A$2:$H$9999,4,FALSE)</f>
        <v>GDP</v>
      </c>
      <c r="E652" s="2">
        <f>MAX(VLOOKUP(_xlfn.XLOOKUP(Driver_elast!C652,MIG_demproj!$Q$2:$Q$49,MIG_demproj!$P$2:$P$49)&amp;B652,MIG_demproj!$A$2:$H$9999,8,FALSE),0)+IFERROR(VLOOKUP(C652,$I$3:$J$25,2,FALSE),0)</f>
        <v>0</v>
      </c>
    </row>
    <row r="653" spans="1:5" ht="14.25" x14ac:dyDescent="0.45">
      <c r="A653" s="1" t="str">
        <f t="shared" si="10"/>
        <v>IFPEurope_other</v>
      </c>
      <c r="B653" t="str">
        <f>BYDem!B653</f>
        <v>Europe_other</v>
      </c>
      <c r="C653" t="str">
        <f>BYDem!E653</f>
        <v>IFP</v>
      </c>
      <c r="D653" t="str">
        <f>VLOOKUP(_xlfn.XLOOKUP(Driver_elast!C653,MIG_demproj!$Q$2:$Q$49,MIG_demproj!$P$2:$P$49)&amp;B653,MIG_demproj!$A$2:$H$9999,4,FALSE)</f>
        <v>GDPIND</v>
      </c>
      <c r="E653" s="2">
        <f>MAX(VLOOKUP(_xlfn.XLOOKUP(Driver_elast!C653,MIG_demproj!$Q$2:$Q$49,MIG_demproj!$P$2:$P$49)&amp;B653,MIG_demproj!$A$2:$H$9999,8,FALSE),0)+IFERROR(VLOOKUP(C653,$I$3:$J$25,2,FALSE),0)</f>
        <v>0</v>
      </c>
    </row>
    <row r="654" spans="1:5" ht="14.25" x14ac:dyDescent="0.45">
      <c r="A654" s="1" t="str">
        <f t="shared" si="10"/>
        <v>ILPEurope_other</v>
      </c>
      <c r="B654" t="str">
        <f>BYDem!B654</f>
        <v>Europe_other</v>
      </c>
      <c r="C654" t="str">
        <f>BYDem!E654</f>
        <v>ILP</v>
      </c>
      <c r="D654" t="str">
        <f>VLOOKUP(_xlfn.XLOOKUP(Driver_elast!C654,MIG_demproj!$Q$2:$Q$49,MIG_demproj!$P$2:$P$49)&amp;B654,MIG_demproj!$A$2:$H$9999,4,FALSE)</f>
        <v>GDP</v>
      </c>
      <c r="E654" s="2">
        <f>MAX(VLOOKUP(_xlfn.XLOOKUP(Driver_elast!C654,MIG_demproj!$Q$2:$Q$49,MIG_demproj!$P$2:$P$49)&amp;B654,MIG_demproj!$A$2:$H$9999,8,FALSE),0)+IFERROR(VLOOKUP(C654,$I$3:$J$25,2,FALSE),0)</f>
        <v>0.76092599999999999</v>
      </c>
    </row>
    <row r="655" spans="1:5" ht="14.25" x14ac:dyDescent="0.45">
      <c r="A655" s="1" t="str">
        <f t="shared" si="10"/>
        <v>IMCEurope_other</v>
      </c>
      <c r="B655" t="str">
        <f>BYDem!B655</f>
        <v>Europe_other</v>
      </c>
      <c r="C655" t="str">
        <f>BYDem!E655</f>
        <v>IMC</v>
      </c>
      <c r="D655" t="str">
        <f>VLOOKUP(_xlfn.XLOOKUP(Driver_elast!C655,MIG_demproj!$Q$2:$Q$49,MIG_demproj!$P$2:$P$49)&amp;B655,MIG_demproj!$A$2:$H$9999,4,FALSE)</f>
        <v>GDPIND</v>
      </c>
      <c r="E655" s="2">
        <f>MAX(VLOOKUP(_xlfn.XLOOKUP(Driver_elast!C655,MIG_demproj!$Q$2:$Q$49,MIG_demproj!$P$2:$P$49)&amp;B655,MIG_demproj!$A$2:$H$9999,8,FALSE),0)+IFERROR(VLOOKUP(C655,$I$3:$J$25,2,FALSE),0)</f>
        <v>0</v>
      </c>
    </row>
    <row r="656" spans="1:5" ht="14.25" x14ac:dyDescent="0.45">
      <c r="A656" s="1" t="str">
        <f t="shared" si="10"/>
        <v>INFEurope_other</v>
      </c>
      <c r="B656" t="str">
        <f>BYDem!B656</f>
        <v>Europe_other</v>
      </c>
      <c r="C656" t="str">
        <f>BYDem!E656</f>
        <v>INF</v>
      </c>
      <c r="D656" t="str">
        <f>VLOOKUP(_xlfn.XLOOKUP(Driver_elast!C656,MIG_demproj!$Q$2:$Q$49,MIG_demproj!$P$2:$P$49)&amp;B656,MIG_demproj!$A$2:$H$9999,4,FALSE)</f>
        <v>GDPIND</v>
      </c>
      <c r="E656" s="2">
        <f>MAX(VLOOKUP(_xlfn.XLOOKUP(Driver_elast!C656,MIG_demproj!$Q$2:$Q$49,MIG_demproj!$P$2:$P$49)&amp;B656,MIG_demproj!$A$2:$H$9999,8,FALSE),0)+IFERROR(VLOOKUP(C656,$I$3:$J$25,2,FALSE),0)</f>
        <v>1.1788970000000001</v>
      </c>
    </row>
    <row r="657" spans="1:5" ht="14.25" x14ac:dyDescent="0.45">
      <c r="A657" s="1" t="str">
        <f t="shared" si="10"/>
        <v>INMEurope_other</v>
      </c>
      <c r="B657" t="str">
        <f>BYDem!B657</f>
        <v>Europe_other</v>
      </c>
      <c r="C657" t="str">
        <f>BYDem!E657</f>
        <v>INM</v>
      </c>
      <c r="D657" t="str">
        <f>VLOOKUP(_xlfn.XLOOKUP(Driver_elast!C657,MIG_demproj!$Q$2:$Q$49,MIG_demproj!$P$2:$P$49)&amp;B657,MIG_demproj!$A$2:$H$9999,4,FALSE)</f>
        <v>GDP</v>
      </c>
      <c r="E657" s="2">
        <f>MAX(VLOOKUP(_xlfn.XLOOKUP(Driver_elast!C657,MIG_demproj!$Q$2:$Q$49,MIG_demproj!$P$2:$P$49)&amp;B657,MIG_demproj!$A$2:$H$9999,8,FALSE),0)+IFERROR(VLOOKUP(C657,$I$3:$J$25,2,FALSE),0)</f>
        <v>1.6072070000000001</v>
      </c>
    </row>
    <row r="658" spans="1:5" ht="14.25" x14ac:dyDescent="0.45">
      <c r="A658" s="1" t="str">
        <f t="shared" si="10"/>
        <v>IOIEurope_other</v>
      </c>
      <c r="B658" t="str">
        <f>BYDem!B658</f>
        <v>Europe_other</v>
      </c>
      <c r="C658" t="str">
        <f>BYDem!E658</f>
        <v>IOI</v>
      </c>
      <c r="D658" t="str">
        <f>VLOOKUP(_xlfn.XLOOKUP(Driver_elast!C658,MIG_demproj!$Q$2:$Q$49,MIG_demproj!$P$2:$P$49)&amp;B658,MIG_demproj!$A$2:$H$9999,4,FALSE)</f>
        <v>GDPIND</v>
      </c>
      <c r="E658" s="2">
        <f>MAX(VLOOKUP(_xlfn.XLOOKUP(Driver_elast!C658,MIG_demproj!$Q$2:$Q$49,MIG_demproj!$P$2:$P$49)&amp;B658,MIG_demproj!$A$2:$H$9999,8,FALSE),0)+IFERROR(VLOOKUP(C658,$I$3:$J$25,2,FALSE),0)</f>
        <v>0</v>
      </c>
    </row>
    <row r="659" spans="1:5" ht="14.25" x14ac:dyDescent="0.45">
      <c r="A659" s="1" t="str">
        <f t="shared" si="10"/>
        <v>ITMEurope_other</v>
      </c>
      <c r="B659" t="str">
        <f>BYDem!B659</f>
        <v>Europe_other</v>
      </c>
      <c r="C659" t="str">
        <f>BYDem!E659</f>
        <v>ITM</v>
      </c>
      <c r="D659" t="str">
        <f>VLOOKUP(_xlfn.XLOOKUP(Driver_elast!C659,MIG_demproj!$Q$2:$Q$49,MIG_demproj!$P$2:$P$49)&amp;B659,MIG_demproj!$A$2:$H$9999,4,FALSE)</f>
        <v>GDPIND</v>
      </c>
      <c r="E659" s="2">
        <f>MAX(VLOOKUP(_xlfn.XLOOKUP(Driver_elast!C659,MIG_demproj!$Q$2:$Q$49,MIG_demproj!$P$2:$P$49)&amp;B659,MIG_demproj!$A$2:$H$9999,8,FALSE),0)+IFERROR(VLOOKUP(C659,$I$3:$J$25,2,FALSE),0)</f>
        <v>0</v>
      </c>
    </row>
    <row r="660" spans="1:5" ht="14.25" x14ac:dyDescent="0.45">
      <c r="A660" s="1" t="str">
        <f t="shared" si="10"/>
        <v>NEUEurope_other</v>
      </c>
      <c r="B660" t="str">
        <f>BYDem!B660</f>
        <v>Europe_other</v>
      </c>
      <c r="C660" t="str">
        <f>BYDem!E660</f>
        <v>NEU</v>
      </c>
      <c r="D660" t="str">
        <f>VLOOKUP(_xlfn.XLOOKUP(Driver_elast!C660,MIG_demproj!$Q$2:$Q$49,MIG_demproj!$P$2:$P$49)&amp;B660,MIG_demproj!$A$2:$H$9999,4,FALSE)</f>
        <v>GDP</v>
      </c>
      <c r="E660" s="2">
        <f>MAX(VLOOKUP(_xlfn.XLOOKUP(Driver_elast!C660,MIG_demproj!$Q$2:$Q$49,MIG_demproj!$P$2:$P$49)&amp;B660,MIG_demproj!$A$2:$H$9999,8,FALSE),0)+IFERROR(VLOOKUP(C660,$I$3:$J$25,2,FALSE),0)</f>
        <v>0.69518100000000005</v>
      </c>
    </row>
    <row r="661" spans="1:5" ht="14.25" x14ac:dyDescent="0.45">
      <c r="A661" s="1" t="str">
        <f t="shared" si="10"/>
        <v>ONOEurope_other</v>
      </c>
      <c r="B661" t="str">
        <f>BYDem!B661</f>
        <v>Europe_other</v>
      </c>
      <c r="C661" t="str">
        <f>BYDem!E661</f>
        <v>ONO</v>
      </c>
      <c r="D661" t="str">
        <f>VLOOKUP(_xlfn.XLOOKUP(Driver_elast!C661,MIG_demproj!$Q$2:$Q$49,MIG_demproj!$P$2:$P$49)&amp;B661,MIG_demproj!$A$2:$H$9999,4,FALSE)</f>
        <v>GDPIND</v>
      </c>
      <c r="E661" s="2">
        <f>MAX(VLOOKUP(_xlfn.XLOOKUP(Driver_elast!C661,MIG_demproj!$Q$2:$Q$49,MIG_demproj!$P$2:$P$49)&amp;B661,MIG_demproj!$A$2:$H$9999,8,FALSE),0)+IFERROR(VLOOKUP(C661,$I$3:$J$25,2,FALSE),0)</f>
        <v>0</v>
      </c>
    </row>
    <row r="662" spans="1:5" ht="14.25" x14ac:dyDescent="0.45">
      <c r="A662" s="1" t="str">
        <f t="shared" si="10"/>
        <v>RCKEurope_other</v>
      </c>
      <c r="B662" t="str">
        <f>BYDem!B662</f>
        <v>Europe_other</v>
      </c>
      <c r="C662" t="str">
        <f>BYDem!E662</f>
        <v>RCK</v>
      </c>
      <c r="D662" s="18" t="s">
        <v>3</v>
      </c>
      <c r="E662" s="2">
        <f>MAX(VLOOKUP(_xlfn.XLOOKUP(Driver_elast!C662,MIG_demproj!$Q$2:$Q$49,MIG_demproj!$P$2:$P$49)&amp;B662,MIG_demproj!$A$2:$H$9999,8,FALSE),0)+IFERROR(VLOOKUP(C662,$I$3:$J$25,2,FALSE),0)</f>
        <v>1.4482280000000001</v>
      </c>
    </row>
    <row r="663" spans="1:5" ht="14.25" x14ac:dyDescent="0.45">
      <c r="A663" s="1" t="str">
        <f t="shared" si="10"/>
        <v>REAEurope_other</v>
      </c>
      <c r="B663" t="str">
        <f>BYDem!B663</f>
        <v>Europe_other</v>
      </c>
      <c r="C663" t="str">
        <f>BYDem!E663</f>
        <v>REA</v>
      </c>
      <c r="D663" t="str">
        <f>VLOOKUP(_xlfn.XLOOKUP(Driver_elast!C663,MIG_demproj!$Q$2:$Q$49,MIG_demproj!$P$2:$P$49)&amp;B663,MIG_demproj!$A$2:$H$9999,4,FALSE)</f>
        <v>GDP</v>
      </c>
      <c r="E663" s="2">
        <f>MAX(VLOOKUP(_xlfn.XLOOKUP(Driver_elast!C663,MIG_demproj!$Q$2:$Q$49,MIG_demproj!$P$2:$P$49)&amp;B663,MIG_demproj!$A$2:$H$9999,8,FALSE),0)+IFERROR(VLOOKUP(C663,$I$3:$J$25,2,FALSE),0)</f>
        <v>0.84024199999999993</v>
      </c>
    </row>
    <row r="664" spans="1:5" ht="14.25" x14ac:dyDescent="0.45">
      <c r="A664" s="1" t="str">
        <f t="shared" si="10"/>
        <v>RHWEurope_other</v>
      </c>
      <c r="B664" t="str">
        <f>BYDem!B664</f>
        <v>Europe_other</v>
      </c>
      <c r="C664" t="str">
        <f>BYDem!E664</f>
        <v>RHW</v>
      </c>
      <c r="D664" t="str">
        <f>VLOOKUP(_xlfn.XLOOKUP(Driver_elast!C664,MIG_demproj!$Q$2:$Q$49,MIG_demproj!$P$2:$P$49)&amp;B664,MIG_demproj!$A$2:$H$9999,4,FALSE)</f>
        <v>POP</v>
      </c>
      <c r="E664" s="2">
        <f>MAX(VLOOKUP(_xlfn.XLOOKUP(Driver_elast!C664,MIG_demproj!$Q$2:$Q$49,MIG_demproj!$P$2:$P$49)&amp;B664,MIG_demproj!$A$2:$H$9999,8,FALSE),0)+IFERROR(VLOOKUP(C664,$I$3:$J$25,2,FALSE),0)</f>
        <v>1.4482280000000001</v>
      </c>
    </row>
    <row r="665" spans="1:5" ht="14.25" x14ac:dyDescent="0.45">
      <c r="A665" s="1" t="str">
        <f t="shared" si="10"/>
        <v>RLIEurope_other</v>
      </c>
      <c r="B665" t="str">
        <f>BYDem!B665</f>
        <v>Europe_other</v>
      </c>
      <c r="C665" t="str">
        <f>BYDem!E665</f>
        <v>RLI</v>
      </c>
      <c r="D665" t="str">
        <f>VLOOKUP(_xlfn.XLOOKUP(Driver_elast!C665,MIG_demproj!$Q$2:$Q$49,MIG_demproj!$P$2:$P$49)&amp;B665,MIG_demproj!$A$2:$H$9999,4,FALSE)</f>
        <v>GDP</v>
      </c>
      <c r="E665" s="2">
        <f>MAX(VLOOKUP(_xlfn.XLOOKUP(Driver_elast!C665,MIG_demproj!$Q$2:$Q$49,MIG_demproj!$P$2:$P$49)&amp;B665,MIG_demproj!$A$2:$H$9999,8,FALSE),0)+IFERROR(VLOOKUP(C665,$I$3:$J$25,2,FALSE),0)</f>
        <v>0.34024199999999999</v>
      </c>
    </row>
    <row r="666" spans="1:5" ht="14.25" x14ac:dyDescent="0.45">
      <c r="A666" s="1" t="str">
        <f t="shared" si="10"/>
        <v>ROTEurope_other</v>
      </c>
      <c r="B666" t="str">
        <f>BYDem!B666</f>
        <v>Europe_other</v>
      </c>
      <c r="C666" t="str">
        <f>BYDem!E666</f>
        <v>ROT</v>
      </c>
      <c r="D666" t="str">
        <f>VLOOKUP(_xlfn.XLOOKUP(Driver_elast!C666,MIG_demproj!$Q$2:$Q$49,MIG_demproj!$P$2:$P$49)&amp;B666,MIG_demproj!$A$2:$H$9999,4,FALSE)</f>
        <v>POP</v>
      </c>
      <c r="E666" s="2">
        <f>MAX(VLOOKUP(_xlfn.XLOOKUP(Driver_elast!C666,MIG_demproj!$Q$2:$Q$49,MIG_demproj!$P$2:$P$49)&amp;B666,MIG_demproj!$A$2:$H$9999,8,FALSE),0)+IFERROR(VLOOKUP(C666,$I$3:$J$25,2,FALSE),0)</f>
        <v>1.4482280000000001</v>
      </c>
    </row>
    <row r="667" spans="1:5" ht="14.25" x14ac:dyDescent="0.45">
      <c r="A667" s="1" t="str">
        <f t="shared" si="10"/>
        <v>RRFEurope_other</v>
      </c>
      <c r="B667" t="str">
        <f>BYDem!B667</f>
        <v>Europe_other</v>
      </c>
      <c r="C667" t="str">
        <f>BYDem!E667</f>
        <v>RRF</v>
      </c>
      <c r="D667" t="str">
        <f>VLOOKUP(_xlfn.XLOOKUP(Driver_elast!C667,MIG_demproj!$Q$2:$Q$49,MIG_demproj!$P$2:$P$49)&amp;B667,MIG_demproj!$A$2:$H$9999,4,FALSE)</f>
        <v>GDP</v>
      </c>
      <c r="E667" s="2">
        <f>MAX(VLOOKUP(_xlfn.XLOOKUP(Driver_elast!C667,MIG_demproj!$Q$2:$Q$49,MIG_demproj!$P$2:$P$49)&amp;B667,MIG_demproj!$A$2:$H$9999,8,FALSE),0)+IFERROR(VLOOKUP(C667,$I$3:$J$25,2,FALSE),0)</f>
        <v>0.34024199999999999</v>
      </c>
    </row>
    <row r="668" spans="1:5" ht="14.25" x14ac:dyDescent="0.45">
      <c r="A668" s="1" t="str">
        <f t="shared" si="10"/>
        <v>RSCEurope_other</v>
      </c>
      <c r="B668" t="str">
        <f>BYDem!B668</f>
        <v>Europe_other</v>
      </c>
      <c r="C668" t="str">
        <f>BYDem!E668</f>
        <v>RSC</v>
      </c>
      <c r="D668" t="str">
        <f>VLOOKUP(_xlfn.XLOOKUP(Driver_elast!C668,MIG_demproj!$Q$2:$Q$49,MIG_demproj!$P$2:$P$49)&amp;B668,MIG_demproj!$A$2:$H$9999,4,FALSE)</f>
        <v>GDP</v>
      </c>
      <c r="E668" s="2">
        <f>MAX(VLOOKUP(_xlfn.XLOOKUP(Driver_elast!C668,MIG_demproj!$Q$2:$Q$49,MIG_demproj!$P$2:$P$49)&amp;B668,MIG_demproj!$A$2:$H$9999,8,FALSE),0)+IFERROR(VLOOKUP(C668,$I$3:$J$25,2,FALSE),0)</f>
        <v>0.84024199999999993</v>
      </c>
    </row>
    <row r="669" spans="1:5" ht="14.25" x14ac:dyDescent="0.45">
      <c r="A669" s="1" t="str">
        <f t="shared" si="10"/>
        <v>RSHEurope_other</v>
      </c>
      <c r="B669" t="str">
        <f>BYDem!B669</f>
        <v>Europe_other</v>
      </c>
      <c r="C669" t="str">
        <f>BYDem!E669</f>
        <v>RSH</v>
      </c>
      <c r="D669" t="str">
        <f>VLOOKUP(_xlfn.XLOOKUP(Driver_elast!C669,MIG_demproj!$Q$2:$Q$49,MIG_demproj!$P$2:$P$49)&amp;B669,MIG_demproj!$A$2:$H$9999,4,FALSE)</f>
        <v>POP</v>
      </c>
      <c r="E669" s="2">
        <f>MAX(VLOOKUP(_xlfn.XLOOKUP(Driver_elast!C669,MIG_demproj!$Q$2:$Q$49,MIG_demproj!$P$2:$P$49)&amp;B669,MIG_demproj!$A$2:$H$9999,8,FALSE),0)+IFERROR(VLOOKUP(C669,$I$3:$J$25,2,FALSE),0)</f>
        <v>1.4482280000000001</v>
      </c>
    </row>
    <row r="670" spans="1:5" ht="14.25" x14ac:dyDescent="0.45">
      <c r="A670" s="1" t="str">
        <f t="shared" si="10"/>
        <v>TADEurope_other</v>
      </c>
      <c r="B670" t="str">
        <f>BYDem!B670</f>
        <v>Europe_other</v>
      </c>
      <c r="C670" t="str">
        <f>BYDem!E670</f>
        <v>TAD</v>
      </c>
      <c r="D670" t="str">
        <f>VLOOKUP(_xlfn.XLOOKUP(Driver_elast!C670,MIG_demproj!$Q$2:$Q$49,MIG_demproj!$P$2:$P$49)&amp;B670,MIG_demproj!$A$2:$H$9999,4,FALSE)</f>
        <v>GDP</v>
      </c>
      <c r="E670" s="2">
        <f>MAX(VLOOKUP(_xlfn.XLOOKUP(Driver_elast!C670,MIG_demproj!$Q$2:$Q$49,MIG_demproj!$P$2:$P$49)&amp;B670,MIG_demproj!$A$2:$H$9999,8,FALSE),0)+IFERROR(VLOOKUP(C670,$I$3:$J$25,2,FALSE),0)</f>
        <v>0.75036700000000001</v>
      </c>
    </row>
    <row r="671" spans="1:5" ht="14.25" x14ac:dyDescent="0.45">
      <c r="A671" s="1" t="str">
        <f t="shared" si="10"/>
        <v>TAIEurope_other</v>
      </c>
      <c r="B671" t="str">
        <f>BYDem!B671</f>
        <v>Europe_other</v>
      </c>
      <c r="C671" t="str">
        <f>BYDem!E671</f>
        <v>TAI</v>
      </c>
      <c r="D671" t="str">
        <f>VLOOKUP(_xlfn.XLOOKUP(Driver_elast!C671,MIG_demproj!$Q$2:$Q$49,MIG_demproj!$P$2:$P$49)&amp;B671,MIG_demproj!$A$2:$H$9999,4,FALSE)</f>
        <v>GDP</v>
      </c>
      <c r="E671" s="2">
        <f>MAX(VLOOKUP(_xlfn.XLOOKUP(Driver_elast!C671,MIG_demproj!$Q$2:$Q$49,MIG_demproj!$P$2:$P$49)&amp;B671,MIG_demproj!$A$2:$H$9999,8,FALSE),0)+IFERROR(VLOOKUP(C671,$I$3:$J$25,2,FALSE),0)</f>
        <v>2.700844</v>
      </c>
    </row>
    <row r="672" spans="1:5" ht="14.25" x14ac:dyDescent="0.45">
      <c r="A672" s="1" t="str">
        <f t="shared" si="10"/>
        <v>TTFEurope_other</v>
      </c>
      <c r="B672" t="str">
        <f>BYDem!B672</f>
        <v>Europe_other</v>
      </c>
      <c r="C672" t="str">
        <f>BYDem!E672</f>
        <v>TTF</v>
      </c>
      <c r="D672" t="str">
        <f>VLOOKUP(_xlfn.XLOOKUP(Driver_elast!C672,MIG_demproj!$Q$2:$Q$49,MIG_demproj!$P$2:$P$49)&amp;B672,MIG_demproj!$A$2:$H$9999,4,FALSE)</f>
        <v>GDP</v>
      </c>
      <c r="E672" s="2">
        <f>MAX(VLOOKUP(_xlfn.XLOOKUP(Driver_elast!C672,MIG_demproj!$Q$2:$Q$49,MIG_demproj!$P$2:$P$49)&amp;B672,MIG_demproj!$A$2:$H$9999,8,FALSE),0)+IFERROR(VLOOKUP(C672,$I$3:$J$25,2,FALSE),0)</f>
        <v>0.66254500000000005</v>
      </c>
    </row>
    <row r="673" spans="1:5" ht="14.25" x14ac:dyDescent="0.45">
      <c r="A673" s="1" t="str">
        <f t="shared" si="10"/>
        <v>TTPEurope_other</v>
      </c>
      <c r="B673" t="str">
        <f>BYDem!B673</f>
        <v>Europe_other</v>
      </c>
      <c r="C673" t="str">
        <f>BYDem!E673</f>
        <v>TTP</v>
      </c>
      <c r="D673" t="str">
        <f>VLOOKUP(_xlfn.XLOOKUP(Driver_elast!C673,MIG_demproj!$Q$2:$Q$49,MIG_demproj!$P$2:$P$49)&amp;B673,MIG_demproj!$A$2:$H$9999,4,FALSE)</f>
        <v>GDP</v>
      </c>
      <c r="E673" s="2">
        <f>MAX(VLOOKUP(_xlfn.XLOOKUP(Driver_elast!C673,MIG_demproj!$Q$2:$Q$49,MIG_demproj!$P$2:$P$49)&amp;B673,MIG_demproj!$A$2:$H$9999,8,FALSE),0)+IFERROR(VLOOKUP(C673,$I$3:$J$25,2,FALSE),0)</f>
        <v>0.66254500000000005</v>
      </c>
    </row>
    <row r="674" spans="1:5" ht="14.25" x14ac:dyDescent="0.45">
      <c r="A674" s="1" t="str">
        <f t="shared" si="10"/>
        <v>TWDEurope_other</v>
      </c>
      <c r="B674" t="str">
        <f>BYDem!B674</f>
        <v>Europe_other</v>
      </c>
      <c r="C674" t="str">
        <f>BYDem!E674</f>
        <v>TWD</v>
      </c>
      <c r="D674" t="str">
        <f>VLOOKUP(_xlfn.XLOOKUP(Driver_elast!C674,MIG_demproj!$Q$2:$Q$49,MIG_demproj!$P$2:$P$49)&amp;B674,MIG_demproj!$A$2:$H$9999,4,FALSE)</f>
        <v>GDPSER</v>
      </c>
      <c r="E674" s="2">
        <f>MAX(VLOOKUP(_xlfn.XLOOKUP(Driver_elast!C674,MIG_demproj!$Q$2:$Q$49,MIG_demproj!$P$2:$P$49)&amp;B674,MIG_demproj!$A$2:$H$9999,8,FALSE),0)+IFERROR(VLOOKUP(C674,$I$3:$J$25,2,FALSE),0)</f>
        <v>0.79090300000000002</v>
      </c>
    </row>
    <row r="675" spans="1:5" ht="14.25" x14ac:dyDescent="0.45">
      <c r="A675" s="1" t="str">
        <f t="shared" si="10"/>
        <v>TWIEurope_other</v>
      </c>
      <c r="B675" t="str">
        <f>BYDem!B675</f>
        <v>Europe_other</v>
      </c>
      <c r="C675" t="str">
        <f>BYDem!E675</f>
        <v>TWI</v>
      </c>
      <c r="D675" t="str">
        <f>VLOOKUP(_xlfn.XLOOKUP(Driver_elast!C675,MIG_demproj!$Q$2:$Q$49,MIG_demproj!$P$2:$P$49)&amp;B675,MIG_demproj!$A$2:$H$9999,4,FALSE)</f>
        <v>GDPSER</v>
      </c>
      <c r="E675" s="2">
        <f>MAX(VLOOKUP(_xlfn.XLOOKUP(Driver_elast!C675,MIG_demproj!$Q$2:$Q$49,MIG_demproj!$P$2:$P$49)&amp;B675,MIG_demproj!$A$2:$H$9999,8,FALSE),0)+IFERROR(VLOOKUP(C675,$I$3:$J$25,2,FALSE),0)</f>
        <v>1.3249550000000001</v>
      </c>
    </row>
    <row r="676" spans="1:5" ht="14.25" x14ac:dyDescent="0.45">
      <c r="A676" s="1" t="str">
        <f t="shared" si="10"/>
        <v>Trd_2wEurope_other</v>
      </c>
      <c r="B676" t="str">
        <f>BYDem!B676</f>
        <v>Europe_other</v>
      </c>
      <c r="C676" t="str">
        <f>BYDem!E676</f>
        <v>Trd_2w</v>
      </c>
      <c r="D676" t="str">
        <f>VLOOKUP(_xlfn.XLOOKUP(Driver_elast!C676,MIG_demproj!$Q$2:$Q$49,MIG_demproj!$P$2:$P$49)&amp;B676,MIG_demproj!$A$2:$H$9999,4,FALSE)</f>
        <v>GDP</v>
      </c>
      <c r="E676" s="2">
        <f>MAX(VLOOKUP(_xlfn.XLOOKUP(Driver_elast!C676,MIG_demproj!$Q$2:$Q$49,MIG_demproj!$P$2:$P$49)&amp;B676,MIG_demproj!$A$2:$H$9999,8,FALSE),0)+IFERROR(VLOOKUP(C676,$I$3:$J$25,2,FALSE),0)</f>
        <v>1.195181</v>
      </c>
    </row>
    <row r="677" spans="1:5" ht="14.25" x14ac:dyDescent="0.45">
      <c r="A677" s="1" t="str">
        <f t="shared" si="10"/>
        <v>Trd_3wEurope_other</v>
      </c>
      <c r="B677" t="str">
        <f>BYDem!B677</f>
        <v>Europe_other</v>
      </c>
      <c r="C677" t="str">
        <f>BYDem!E677</f>
        <v>Trd_3w</v>
      </c>
      <c r="D677" t="str">
        <f>VLOOKUP(_xlfn.XLOOKUP(Driver_elast!C677,MIG_demproj!$Q$2:$Q$49,MIG_demproj!$P$2:$P$49)&amp;B677,MIG_demproj!$A$2:$H$9999,4,FALSE)</f>
        <v>GDP</v>
      </c>
      <c r="E677" s="2">
        <f>MAX(VLOOKUP(_xlfn.XLOOKUP(Driver_elast!C677,MIG_demproj!$Q$2:$Q$49,MIG_demproj!$P$2:$P$49)&amp;B677,MIG_demproj!$A$2:$H$9999,8,FALSE),0)+IFERROR(VLOOKUP(C677,$I$3:$J$25,2,FALSE),0)</f>
        <v>1.195181</v>
      </c>
    </row>
    <row r="678" spans="1:5" ht="14.25" x14ac:dyDescent="0.45">
      <c r="A678" s="1" t="str">
        <f t="shared" si="10"/>
        <v>Trd_BusEurope_other</v>
      </c>
      <c r="B678" t="str">
        <f>BYDem!B678</f>
        <v>Europe_other</v>
      </c>
      <c r="C678" t="str">
        <f>BYDem!E678</f>
        <v>Trd_Bus</v>
      </c>
      <c r="D678" t="str">
        <f>VLOOKUP(_xlfn.XLOOKUP(Driver_elast!C678,MIG_demproj!$Q$2:$Q$49,MIG_demproj!$P$2:$P$49)&amp;B678,MIG_demproj!$A$2:$H$9999,4,FALSE)</f>
        <v>GDP</v>
      </c>
      <c r="E678" s="2">
        <f>MAX(VLOOKUP(_xlfn.XLOOKUP(Driver_elast!C678,MIG_demproj!$Q$2:$Q$49,MIG_demproj!$P$2:$P$49)&amp;B678,MIG_demproj!$A$2:$H$9999,8,FALSE),0)+IFERROR(VLOOKUP(C678,$I$3:$J$25,2,FALSE),0)</f>
        <v>1.195181</v>
      </c>
    </row>
    <row r="679" spans="1:5" ht="14.25" x14ac:dyDescent="0.45">
      <c r="A679" s="1" t="str">
        <f t="shared" si="10"/>
        <v>Trd_CarEurope_other</v>
      </c>
      <c r="B679" t="str">
        <f>BYDem!B679</f>
        <v>Europe_other</v>
      </c>
      <c r="C679" t="str">
        <f>BYDem!E679</f>
        <v>Trd_Car</v>
      </c>
      <c r="D679" t="str">
        <f>VLOOKUP(_xlfn.XLOOKUP(Driver_elast!C679,MIG_demproj!$Q$2:$Q$49,MIG_demproj!$P$2:$P$49)&amp;B679,MIG_demproj!$A$2:$H$9999,4,FALSE)</f>
        <v>GDP</v>
      </c>
      <c r="E679" s="2">
        <f>MAX(VLOOKUP(_xlfn.XLOOKUP(Driver_elast!C679,MIG_demproj!$Q$2:$Q$49,MIG_demproj!$P$2:$P$49)&amp;B679,MIG_demproj!$A$2:$H$9999,8,FALSE),0)+IFERROR(VLOOKUP(C679,$I$3:$J$25,2,FALSE),0)</f>
        <v>1.195181</v>
      </c>
    </row>
    <row r="680" spans="1:5" ht="14.25" x14ac:dyDescent="0.45">
      <c r="A680" s="1" t="str">
        <f t="shared" si="10"/>
        <v>Trd_HdtEurope_other</v>
      </c>
      <c r="B680" t="str">
        <f>BYDem!B680</f>
        <v>Europe_other</v>
      </c>
      <c r="C680" t="str">
        <f>BYDem!E680</f>
        <v>Trd_Hdt</v>
      </c>
      <c r="D680" t="str">
        <f>VLOOKUP(_xlfn.XLOOKUP(Driver_elast!C680,MIG_demproj!$Q$2:$Q$49,MIG_demproj!$P$2:$P$49)&amp;B680,MIG_demproj!$A$2:$H$9999,4,FALSE)</f>
        <v>GDP</v>
      </c>
      <c r="E680" s="2">
        <f>MAX(VLOOKUP(_xlfn.XLOOKUP(Driver_elast!C680,MIG_demproj!$Q$2:$Q$49,MIG_demproj!$P$2:$P$49)&amp;B680,MIG_demproj!$A$2:$H$9999,8,FALSE),0)+IFERROR(VLOOKUP(C680,$I$3:$J$25,2,FALSE),0)</f>
        <v>1.195181</v>
      </c>
    </row>
    <row r="681" spans="1:5" ht="14.25" x14ac:dyDescent="0.45">
      <c r="A681" s="1" t="str">
        <f t="shared" si="10"/>
        <v>Trd_LcvEurope_other</v>
      </c>
      <c r="B681" t="str">
        <f>BYDem!B681</f>
        <v>Europe_other</v>
      </c>
      <c r="C681" t="str">
        <f>BYDem!E681</f>
        <v>Trd_Lcv</v>
      </c>
      <c r="D681" t="str">
        <f>VLOOKUP(_xlfn.XLOOKUP(Driver_elast!C681,MIG_demproj!$Q$2:$Q$49,MIG_demproj!$P$2:$P$49)&amp;B681,MIG_demproj!$A$2:$H$9999,4,FALSE)</f>
        <v>GDP</v>
      </c>
      <c r="E681" s="2">
        <f>MAX(VLOOKUP(_xlfn.XLOOKUP(Driver_elast!C681,MIG_demproj!$Q$2:$Q$49,MIG_demproj!$P$2:$P$49)&amp;B681,MIG_demproj!$A$2:$H$9999,8,FALSE),0)+IFERROR(VLOOKUP(C681,$I$3:$J$25,2,FALSE),0)</f>
        <v>1.195181</v>
      </c>
    </row>
    <row r="682" spans="1:5" ht="14.25" x14ac:dyDescent="0.45">
      <c r="A682" s="1" t="str">
        <f t="shared" si="10"/>
        <v>AGRFrance</v>
      </c>
      <c r="B682" t="str">
        <f>BYDem!B682</f>
        <v>France</v>
      </c>
      <c r="C682" t="str">
        <f>BYDem!E682</f>
        <v>AGR</v>
      </c>
      <c r="D682" t="str">
        <f>VLOOKUP(_xlfn.XLOOKUP(Driver_elast!C682,MIG_demproj!$Q$2:$Q$49,MIG_demproj!$P$2:$P$49)&amp;B682,MIG_demproj!$A$2:$H$9999,4,FALSE)</f>
        <v>POP</v>
      </c>
      <c r="E682" s="2">
        <f>MAX(VLOOKUP(_xlfn.XLOOKUP(Driver_elast!C682,MIG_demproj!$Q$2:$Q$49,MIG_demproj!$P$2:$P$49)&amp;B682,MIG_demproj!$A$2:$H$9999,8,FALSE),0)+IFERROR(VLOOKUP(C682,$I$3:$J$25,2,FALSE),0)</f>
        <v>1.309258</v>
      </c>
    </row>
    <row r="683" spans="1:5" ht="14.25" x14ac:dyDescent="0.45">
      <c r="A683" s="1" t="str">
        <f t="shared" si="10"/>
        <v>CCKFrance</v>
      </c>
      <c r="B683" t="str">
        <f>BYDem!B683</f>
        <v>France</v>
      </c>
      <c r="C683" t="str">
        <f>BYDem!E683</f>
        <v>CCK</v>
      </c>
      <c r="D683" t="str">
        <f>VLOOKUP(_xlfn.XLOOKUP(Driver_elast!C683,MIG_demproj!$Q$2:$Q$49,MIG_demproj!$P$2:$P$49)&amp;B683,MIG_demproj!$A$2:$H$9999,4,FALSE)</f>
        <v>GDPSER</v>
      </c>
      <c r="E683" s="2">
        <f>MAX(VLOOKUP(_xlfn.XLOOKUP(Driver_elast!C683,MIG_demproj!$Q$2:$Q$49,MIG_demproj!$P$2:$P$49)&amp;B683,MIG_demproj!$A$2:$H$9999,8,FALSE),0)+IFERROR(VLOOKUP(C683,$I$3:$J$25,2,FALSE),0)</f>
        <v>0.792659</v>
      </c>
    </row>
    <row r="684" spans="1:5" ht="14.25" x14ac:dyDescent="0.45">
      <c r="A684" s="1" t="str">
        <f t="shared" si="10"/>
        <v>CHWFrance</v>
      </c>
      <c r="B684" t="str">
        <f>BYDem!B684</f>
        <v>France</v>
      </c>
      <c r="C684" t="str">
        <f>BYDem!E684</f>
        <v>CHW</v>
      </c>
      <c r="D684" t="str">
        <f>VLOOKUP(_xlfn.XLOOKUP(Driver_elast!C684,MIG_demproj!$Q$2:$Q$49,MIG_demproj!$P$2:$P$49)&amp;B684,MIG_demproj!$A$2:$H$9999,4,FALSE)</f>
        <v>GDPSER</v>
      </c>
      <c r="E684" s="2">
        <f>MAX(VLOOKUP(_xlfn.XLOOKUP(Driver_elast!C684,MIG_demproj!$Q$2:$Q$49,MIG_demproj!$P$2:$P$49)&amp;B684,MIG_demproj!$A$2:$H$9999,8,FALSE),0)+IFERROR(VLOOKUP(C684,$I$3:$J$25,2,FALSE),0)</f>
        <v>0.792659</v>
      </c>
    </row>
    <row r="685" spans="1:5" ht="14.25" x14ac:dyDescent="0.45">
      <c r="A685" s="1" t="str">
        <f t="shared" si="10"/>
        <v>CLAFrance</v>
      </c>
      <c r="B685" t="str">
        <f>BYDem!B685</f>
        <v>France</v>
      </c>
      <c r="C685" t="str">
        <f>BYDem!E685</f>
        <v>CLA</v>
      </c>
      <c r="D685" t="str">
        <f>VLOOKUP(_xlfn.XLOOKUP(Driver_elast!C685,MIG_demproj!$Q$2:$Q$49,MIG_demproj!$P$2:$P$49)&amp;B685,MIG_demproj!$A$2:$H$9999,4,FALSE)</f>
        <v>GDP</v>
      </c>
      <c r="E685" s="2">
        <f>MAX(VLOOKUP(_xlfn.XLOOKUP(Driver_elast!C685,MIG_demproj!$Q$2:$Q$49,MIG_demproj!$P$2:$P$49)&amp;B685,MIG_demproj!$A$2:$H$9999,8,FALSE),0)+IFERROR(VLOOKUP(C685,$I$3:$J$25,2,FALSE),0)</f>
        <v>1.215395</v>
      </c>
    </row>
    <row r="686" spans="1:5" ht="14.25" x14ac:dyDescent="0.45">
      <c r="A686" s="1" t="str">
        <f t="shared" si="10"/>
        <v>COEFrance</v>
      </c>
      <c r="B686" t="str">
        <f>BYDem!B686</f>
        <v>France</v>
      </c>
      <c r="C686" t="str">
        <f>BYDem!E686</f>
        <v>COE</v>
      </c>
      <c r="D686" t="str">
        <f>VLOOKUP(_xlfn.XLOOKUP(Driver_elast!C686,MIG_demproj!$Q$2:$Q$49,MIG_demproj!$P$2:$P$49)&amp;B686,MIG_demproj!$A$2:$H$9999,4,FALSE)</f>
        <v>GDP</v>
      </c>
      <c r="E686" s="2">
        <f>MAX(VLOOKUP(_xlfn.XLOOKUP(Driver_elast!C686,MIG_demproj!$Q$2:$Q$49,MIG_demproj!$P$2:$P$49)&amp;B686,MIG_demproj!$A$2:$H$9999,8,FALSE),0)+IFERROR(VLOOKUP(C686,$I$3:$J$25,2,FALSE),0)</f>
        <v>2.215395</v>
      </c>
    </row>
    <row r="687" spans="1:5" ht="14.25" x14ac:dyDescent="0.45">
      <c r="A687" s="1" t="str">
        <f t="shared" si="10"/>
        <v>COTFrance</v>
      </c>
      <c r="B687" t="str">
        <f>BYDem!B687</f>
        <v>France</v>
      </c>
      <c r="C687" t="str">
        <f>BYDem!E687</f>
        <v>COT</v>
      </c>
      <c r="D687" t="str">
        <f>VLOOKUP(_xlfn.XLOOKUP(Driver_elast!C687,MIG_demproj!$Q$2:$Q$49,MIG_demproj!$P$2:$P$49)&amp;B687,MIG_demproj!$A$2:$H$9999,4,FALSE)</f>
        <v>GDPSER</v>
      </c>
      <c r="E687" s="2">
        <f>MAX(VLOOKUP(_xlfn.XLOOKUP(Driver_elast!C687,MIG_demproj!$Q$2:$Q$49,MIG_demproj!$P$2:$P$49)&amp;B687,MIG_demproj!$A$2:$H$9999,8,FALSE),0)+IFERROR(VLOOKUP(C687,$I$3:$J$25,2,FALSE),0)</f>
        <v>0.792659</v>
      </c>
    </row>
    <row r="688" spans="1:5" ht="14.25" x14ac:dyDescent="0.45">
      <c r="A688" s="1" t="str">
        <f t="shared" si="10"/>
        <v>CRFFrance</v>
      </c>
      <c r="B688" t="str">
        <f>BYDem!B688</f>
        <v>France</v>
      </c>
      <c r="C688" t="str">
        <f>BYDem!E688</f>
        <v>CRF</v>
      </c>
      <c r="D688" t="str">
        <f>VLOOKUP(_xlfn.XLOOKUP(Driver_elast!C688,MIG_demproj!$Q$2:$Q$49,MIG_demproj!$P$2:$P$49)&amp;B688,MIG_demproj!$A$2:$H$9999,4,FALSE)</f>
        <v>GDP</v>
      </c>
      <c r="E688" s="2">
        <f>MAX(VLOOKUP(_xlfn.XLOOKUP(Driver_elast!C688,MIG_demproj!$Q$2:$Q$49,MIG_demproj!$P$2:$P$49)&amp;B688,MIG_demproj!$A$2:$H$9999,8,FALSE),0)+IFERROR(VLOOKUP(C688,$I$3:$J$25,2,FALSE),0)</f>
        <v>1.215395</v>
      </c>
    </row>
    <row r="689" spans="1:5" ht="14.25" x14ac:dyDescent="0.45">
      <c r="A689" s="1" t="str">
        <f t="shared" si="10"/>
        <v>CSCFrance</v>
      </c>
      <c r="B689" t="str">
        <f>BYDem!B689</f>
        <v>France</v>
      </c>
      <c r="C689" t="str">
        <f>BYDem!E689</f>
        <v>CSC</v>
      </c>
      <c r="D689" t="str">
        <f>VLOOKUP(_xlfn.XLOOKUP(Driver_elast!C689,MIG_demproj!$Q$2:$Q$49,MIG_demproj!$P$2:$P$49)&amp;B689,MIG_demproj!$A$2:$H$9999,4,FALSE)</f>
        <v>GDP</v>
      </c>
      <c r="E689" s="2">
        <f>MAX(VLOOKUP(_xlfn.XLOOKUP(Driver_elast!C689,MIG_demproj!$Q$2:$Q$49,MIG_demproj!$P$2:$P$49)&amp;B689,MIG_demproj!$A$2:$H$9999,8,FALSE),0)+IFERROR(VLOOKUP(C689,$I$3:$J$25,2,FALSE),0)</f>
        <v>2.215395</v>
      </c>
    </row>
    <row r="690" spans="1:5" ht="14.25" x14ac:dyDescent="0.45">
      <c r="A690" s="1" t="str">
        <f t="shared" si="10"/>
        <v>CSHFrance</v>
      </c>
      <c r="B690" t="str">
        <f>BYDem!B690</f>
        <v>France</v>
      </c>
      <c r="C690" t="str">
        <f>BYDem!E690</f>
        <v>CSH</v>
      </c>
      <c r="D690" t="str">
        <f>VLOOKUP(_xlfn.XLOOKUP(Driver_elast!C690,MIG_demproj!$Q$2:$Q$49,MIG_demproj!$P$2:$P$49)&amp;B690,MIG_demproj!$A$2:$H$9999,4,FALSE)</f>
        <v>GDPSER</v>
      </c>
      <c r="E690" s="2">
        <f>MAX(VLOOKUP(_xlfn.XLOOKUP(Driver_elast!C690,MIG_demproj!$Q$2:$Q$49,MIG_demproj!$P$2:$P$49)&amp;B690,MIG_demproj!$A$2:$H$9999,8,FALSE),0)+IFERROR(VLOOKUP(C690,$I$3:$J$25,2,FALSE),0)</f>
        <v>0.792659</v>
      </c>
    </row>
    <row r="691" spans="1:5" ht="14.25" x14ac:dyDescent="0.45">
      <c r="A691" s="1" t="str">
        <f t="shared" si="10"/>
        <v>ICHFrance</v>
      </c>
      <c r="B691" t="str">
        <f>BYDem!B691</f>
        <v>France</v>
      </c>
      <c r="C691" t="str">
        <f>BYDem!E691</f>
        <v>ICH</v>
      </c>
      <c r="D691" t="str">
        <f>VLOOKUP(_xlfn.XLOOKUP(Driver_elast!C691,MIG_demproj!$Q$2:$Q$49,MIG_demproj!$P$2:$P$49)&amp;B691,MIG_demproj!$A$2:$H$9999,4,FALSE)</f>
        <v>GDP</v>
      </c>
      <c r="E691" s="2">
        <f>MAX(VLOOKUP(_xlfn.XLOOKUP(Driver_elast!C691,MIG_demproj!$Q$2:$Q$49,MIG_demproj!$P$2:$P$49)&amp;B691,MIG_demproj!$A$2:$H$9999,8,FALSE),0)+IFERROR(VLOOKUP(C691,$I$3:$J$25,2,FALSE),0)</f>
        <v>0.54378899999999997</v>
      </c>
    </row>
    <row r="692" spans="1:5" ht="14.25" x14ac:dyDescent="0.45">
      <c r="A692" s="1" t="str">
        <f t="shared" si="10"/>
        <v>ICH_FeedstockFrance</v>
      </c>
      <c r="B692" t="str">
        <f>BYDem!B692</f>
        <v>France</v>
      </c>
      <c r="C692" t="str">
        <f>BYDem!E692</f>
        <v>ICH_Feedstock</v>
      </c>
      <c r="D692" t="str">
        <f>VLOOKUP(_xlfn.XLOOKUP(Driver_elast!C692,MIG_demproj!$Q$2:$Q$49,MIG_demproj!$P$2:$P$49)&amp;B692,MIG_demproj!$A$2:$H$9999,4,FALSE)</f>
        <v>GDP</v>
      </c>
      <c r="E692" s="2">
        <f>MAX(VLOOKUP(_xlfn.XLOOKUP(Driver_elast!C692,MIG_demproj!$Q$2:$Q$49,MIG_demproj!$P$2:$P$49)&amp;B692,MIG_demproj!$A$2:$H$9999,8,FALSE),0)+IFERROR(VLOOKUP(C692,$I$3:$J$25,2,FALSE),0)</f>
        <v>0.54378899999999997</v>
      </c>
    </row>
    <row r="693" spans="1:5" ht="14.25" x14ac:dyDescent="0.45">
      <c r="A693" s="1" t="str">
        <f t="shared" si="10"/>
        <v>IFPFrance</v>
      </c>
      <c r="B693" t="str">
        <f>BYDem!B693</f>
        <v>France</v>
      </c>
      <c r="C693" t="str">
        <f>BYDem!E693</f>
        <v>IFP</v>
      </c>
      <c r="D693" t="str">
        <f>VLOOKUP(_xlfn.XLOOKUP(Driver_elast!C693,MIG_demproj!$Q$2:$Q$49,MIG_demproj!$P$2:$P$49)&amp;B693,MIG_demproj!$A$2:$H$9999,4,FALSE)</f>
        <v>GDP</v>
      </c>
      <c r="E693" s="2">
        <f>MAX(VLOOKUP(_xlfn.XLOOKUP(Driver_elast!C693,MIG_demproj!$Q$2:$Q$49,MIG_demproj!$P$2:$P$49)&amp;B693,MIG_demproj!$A$2:$H$9999,8,FALSE),0)+IFERROR(VLOOKUP(C693,$I$3:$J$25,2,FALSE),0)</f>
        <v>0.37103199999999997</v>
      </c>
    </row>
    <row r="694" spans="1:5" ht="14.25" x14ac:dyDescent="0.45">
      <c r="A694" s="1" t="str">
        <f t="shared" si="10"/>
        <v>ILPFrance</v>
      </c>
      <c r="B694" t="str">
        <f>BYDem!B694</f>
        <v>France</v>
      </c>
      <c r="C694" t="str">
        <f>BYDem!E694</f>
        <v>ILP</v>
      </c>
      <c r="D694" t="str">
        <f>VLOOKUP(_xlfn.XLOOKUP(Driver_elast!C694,MIG_demproj!$Q$2:$Q$49,MIG_demproj!$P$2:$P$49)&amp;B694,MIG_demproj!$A$2:$H$9999,4,FALSE)</f>
        <v>GDP</v>
      </c>
      <c r="E694" s="2">
        <f>MAX(VLOOKUP(_xlfn.XLOOKUP(Driver_elast!C694,MIG_demproj!$Q$2:$Q$49,MIG_demproj!$P$2:$P$49)&amp;B694,MIG_demproj!$A$2:$H$9999,8,FALSE),0)+IFERROR(VLOOKUP(C694,$I$3:$J$25,2,FALSE),0)</f>
        <v>0.39200499999999999</v>
      </c>
    </row>
    <row r="695" spans="1:5" ht="14.25" x14ac:dyDescent="0.45">
      <c r="A695" s="1" t="str">
        <f t="shared" si="10"/>
        <v>IMCFrance</v>
      </c>
      <c r="B695" t="str">
        <f>BYDem!B695</f>
        <v>France</v>
      </c>
      <c r="C695" t="str">
        <f>BYDem!E695</f>
        <v>IMC</v>
      </c>
      <c r="D695" t="str">
        <f>VLOOKUP(_xlfn.XLOOKUP(Driver_elast!C695,MIG_demproj!$Q$2:$Q$49,MIG_demproj!$P$2:$P$49)&amp;B695,MIG_demproj!$A$2:$H$9999,4,FALSE)</f>
        <v>GDP</v>
      </c>
      <c r="E695" s="2">
        <f>MAX(VLOOKUP(_xlfn.XLOOKUP(Driver_elast!C695,MIG_demproj!$Q$2:$Q$49,MIG_demproj!$P$2:$P$49)&amp;B695,MIG_demproj!$A$2:$H$9999,8,FALSE),0)+IFERROR(VLOOKUP(C695,$I$3:$J$25,2,FALSE),0)</f>
        <v>0.37103199999999997</v>
      </c>
    </row>
    <row r="696" spans="1:5" ht="14.25" x14ac:dyDescent="0.45">
      <c r="A696" s="1" t="str">
        <f t="shared" si="10"/>
        <v>INFFrance</v>
      </c>
      <c r="B696" t="str">
        <f>BYDem!B696</f>
        <v>France</v>
      </c>
      <c r="C696" t="str">
        <f>BYDem!E696</f>
        <v>INF</v>
      </c>
      <c r="D696" t="str">
        <f>VLOOKUP(_xlfn.XLOOKUP(Driver_elast!C696,MIG_demproj!$Q$2:$Q$49,MIG_demproj!$P$2:$P$49)&amp;B696,MIG_demproj!$A$2:$H$9999,4,FALSE)</f>
        <v>GDPIND</v>
      </c>
      <c r="E696" s="2">
        <f>MAX(VLOOKUP(_xlfn.XLOOKUP(Driver_elast!C696,MIG_demproj!$Q$2:$Q$49,MIG_demproj!$P$2:$P$49)&amp;B696,MIG_demproj!$A$2:$H$9999,8,FALSE),0)+IFERROR(VLOOKUP(C696,$I$3:$J$25,2,FALSE),0)</f>
        <v>1.1788970000000001</v>
      </c>
    </row>
    <row r="697" spans="1:5" ht="14.25" x14ac:dyDescent="0.45">
      <c r="A697" s="1" t="str">
        <f t="shared" si="10"/>
        <v>INMFrance</v>
      </c>
      <c r="B697" t="str">
        <f>BYDem!B697</f>
        <v>France</v>
      </c>
      <c r="C697" t="str">
        <f>BYDem!E697</f>
        <v>INM</v>
      </c>
      <c r="D697" t="str">
        <f>VLOOKUP(_xlfn.XLOOKUP(Driver_elast!C697,MIG_demproj!$Q$2:$Q$49,MIG_demproj!$P$2:$P$49)&amp;B697,MIG_demproj!$A$2:$H$9999,4,FALSE)</f>
        <v>GDPIND</v>
      </c>
      <c r="E697" s="2">
        <f>MAX(VLOOKUP(_xlfn.XLOOKUP(Driver_elast!C697,MIG_demproj!$Q$2:$Q$49,MIG_demproj!$P$2:$P$49)&amp;B697,MIG_demproj!$A$2:$H$9999,8,FALSE),0)+IFERROR(VLOOKUP(C697,$I$3:$J$25,2,FALSE),0)</f>
        <v>0.51703699999999997</v>
      </c>
    </row>
    <row r="698" spans="1:5" ht="14.25" x14ac:dyDescent="0.45">
      <c r="A698" s="1" t="str">
        <f t="shared" si="10"/>
        <v>IOIFrance</v>
      </c>
      <c r="B698" t="str">
        <f>BYDem!B698</f>
        <v>France</v>
      </c>
      <c r="C698" t="str">
        <f>BYDem!E698</f>
        <v>IOI</v>
      </c>
      <c r="D698" t="str">
        <f>VLOOKUP(_xlfn.XLOOKUP(Driver_elast!C698,MIG_demproj!$Q$2:$Q$49,MIG_demproj!$P$2:$P$49)&amp;B698,MIG_demproj!$A$2:$H$9999,4,FALSE)</f>
        <v>GDP</v>
      </c>
      <c r="E698" s="2">
        <f>MAX(VLOOKUP(_xlfn.XLOOKUP(Driver_elast!C698,MIG_demproj!$Q$2:$Q$49,MIG_demproj!$P$2:$P$49)&amp;B698,MIG_demproj!$A$2:$H$9999,8,FALSE),0)+IFERROR(VLOOKUP(C698,$I$3:$J$25,2,FALSE),0)</f>
        <v>0.37103199999999997</v>
      </c>
    </row>
    <row r="699" spans="1:5" ht="14.25" x14ac:dyDescent="0.45">
      <c r="A699" s="1" t="str">
        <f t="shared" si="10"/>
        <v>ITMFrance</v>
      </c>
      <c r="B699" t="str">
        <f>BYDem!B699</f>
        <v>France</v>
      </c>
      <c r="C699" t="str">
        <f>BYDem!E699</f>
        <v>ITM</v>
      </c>
      <c r="D699" t="str">
        <f>VLOOKUP(_xlfn.XLOOKUP(Driver_elast!C699,MIG_demproj!$Q$2:$Q$49,MIG_demproj!$P$2:$P$49)&amp;B699,MIG_demproj!$A$2:$H$9999,4,FALSE)</f>
        <v>GDP</v>
      </c>
      <c r="E699" s="2">
        <f>MAX(VLOOKUP(_xlfn.XLOOKUP(Driver_elast!C699,MIG_demproj!$Q$2:$Q$49,MIG_demproj!$P$2:$P$49)&amp;B699,MIG_demproj!$A$2:$H$9999,8,FALSE),0)+IFERROR(VLOOKUP(C699,$I$3:$J$25,2,FALSE),0)</f>
        <v>0.37103199999999997</v>
      </c>
    </row>
    <row r="700" spans="1:5" ht="14.25" x14ac:dyDescent="0.45">
      <c r="A700" s="1" t="str">
        <f t="shared" si="10"/>
        <v>NEUFrance</v>
      </c>
      <c r="B700" t="str">
        <f>BYDem!B700</f>
        <v>France</v>
      </c>
      <c r="C700" t="str">
        <f>BYDem!E700</f>
        <v>NEU</v>
      </c>
      <c r="D700" t="str">
        <f>VLOOKUP(_xlfn.XLOOKUP(Driver_elast!C700,MIG_demproj!$Q$2:$Q$49,MIG_demproj!$P$2:$P$49)&amp;B700,MIG_demproj!$A$2:$H$9999,4,FALSE)</f>
        <v>GDP</v>
      </c>
      <c r="E700" s="2">
        <f>MAX(VLOOKUP(_xlfn.XLOOKUP(Driver_elast!C700,MIG_demproj!$Q$2:$Q$49,MIG_demproj!$P$2:$P$49)&amp;B700,MIG_demproj!$A$2:$H$9999,8,FALSE),0)+IFERROR(VLOOKUP(C700,$I$3:$J$25,2,FALSE),0)</f>
        <v>1.7190999999999956E-2</v>
      </c>
    </row>
    <row r="701" spans="1:5" ht="14.25" x14ac:dyDescent="0.45">
      <c r="A701" s="1" t="str">
        <f t="shared" si="10"/>
        <v>ONOFrance</v>
      </c>
      <c r="B701" t="str">
        <f>BYDem!B701</f>
        <v>France</v>
      </c>
      <c r="C701" t="str">
        <f>BYDem!E701</f>
        <v>ONO</v>
      </c>
      <c r="D701" t="str">
        <f>VLOOKUP(_xlfn.XLOOKUP(Driver_elast!C701,MIG_demproj!$Q$2:$Q$49,MIG_demproj!$P$2:$P$49)&amp;B701,MIG_demproj!$A$2:$H$9999,4,FALSE)</f>
        <v>GDP</v>
      </c>
      <c r="E701" s="2">
        <f>MAX(VLOOKUP(_xlfn.XLOOKUP(Driver_elast!C701,MIG_demproj!$Q$2:$Q$49,MIG_demproj!$P$2:$P$49)&amp;B701,MIG_demproj!$A$2:$H$9999,8,FALSE),0)+IFERROR(VLOOKUP(C701,$I$3:$J$25,2,FALSE),0)</f>
        <v>0.37103199999999997</v>
      </c>
    </row>
    <row r="702" spans="1:5" ht="14.25" x14ac:dyDescent="0.45">
      <c r="A702" s="1" t="str">
        <f t="shared" si="10"/>
        <v>RCKFrance</v>
      </c>
      <c r="B702" t="str">
        <f>BYDem!B702</f>
        <v>France</v>
      </c>
      <c r="C702" t="str">
        <f>BYDem!E702</f>
        <v>RCK</v>
      </c>
      <c r="D702" t="str">
        <f>VLOOKUP(_xlfn.XLOOKUP(Driver_elast!C702,MIG_demproj!$Q$2:$Q$49,MIG_demproj!$P$2:$P$49)&amp;B702,MIG_demproj!$A$2:$H$9999,4,FALSE)</f>
        <v>GDPPCAP</v>
      </c>
      <c r="E702" s="2">
        <f>MAX(VLOOKUP(_xlfn.XLOOKUP(Driver_elast!C702,MIG_demproj!$Q$2:$Q$49,MIG_demproj!$P$2:$P$49)&amp;B702,MIG_demproj!$A$2:$H$9999,8,FALSE),0)+IFERROR(VLOOKUP(C702,$I$3:$J$25,2,FALSE),0)</f>
        <v>1.19807</v>
      </c>
    </row>
    <row r="703" spans="1:5" ht="14.25" x14ac:dyDescent="0.45">
      <c r="A703" s="1" t="str">
        <f t="shared" si="10"/>
        <v>REAFrance</v>
      </c>
      <c r="B703" t="str">
        <f>BYDem!B703</f>
        <v>France</v>
      </c>
      <c r="C703" t="str">
        <f>BYDem!E703</f>
        <v>REA</v>
      </c>
      <c r="D703" t="str">
        <f>VLOOKUP(_xlfn.XLOOKUP(Driver_elast!C703,MIG_demproj!$Q$2:$Q$49,MIG_demproj!$P$2:$P$49)&amp;B703,MIG_demproj!$A$2:$H$9999,4,FALSE)</f>
        <v>GDP</v>
      </c>
      <c r="E703" s="2">
        <f>MAX(VLOOKUP(_xlfn.XLOOKUP(Driver_elast!C703,MIG_demproj!$Q$2:$Q$49,MIG_demproj!$P$2:$P$49)&amp;B703,MIG_demproj!$A$2:$H$9999,8,FALSE),0)+IFERROR(VLOOKUP(C703,$I$3:$J$25,2,FALSE),0)</f>
        <v>1.5022599999999999</v>
      </c>
    </row>
    <row r="704" spans="1:5" ht="14.25" x14ac:dyDescent="0.45">
      <c r="A704" s="1" t="str">
        <f t="shared" si="10"/>
        <v>RHWFrance</v>
      </c>
      <c r="B704" t="str">
        <f>BYDem!B704</f>
        <v>France</v>
      </c>
      <c r="C704" t="str">
        <f>BYDem!E704</f>
        <v>RHW</v>
      </c>
      <c r="D704" t="str">
        <f>VLOOKUP(_xlfn.XLOOKUP(Driver_elast!C704,MIG_demproj!$Q$2:$Q$49,MIG_demproj!$P$2:$P$49)&amp;B704,MIG_demproj!$A$2:$H$9999,4,FALSE)</f>
        <v>GDPPCAP</v>
      </c>
      <c r="E704" s="2">
        <f>MAX(VLOOKUP(_xlfn.XLOOKUP(Driver_elast!C704,MIG_demproj!$Q$2:$Q$49,MIG_demproj!$P$2:$P$49)&amp;B704,MIG_demproj!$A$2:$H$9999,8,FALSE),0)+IFERROR(VLOOKUP(C704,$I$3:$J$25,2,FALSE),0)</f>
        <v>1.19807</v>
      </c>
    </row>
    <row r="705" spans="1:5" ht="14.25" x14ac:dyDescent="0.45">
      <c r="A705" s="1" t="str">
        <f t="shared" si="10"/>
        <v>RLIFrance</v>
      </c>
      <c r="B705" t="str">
        <f>BYDem!B705</f>
        <v>France</v>
      </c>
      <c r="C705" t="str">
        <f>BYDem!E705</f>
        <v>RLI</v>
      </c>
      <c r="D705" t="str">
        <f>VLOOKUP(_xlfn.XLOOKUP(Driver_elast!C705,MIG_demproj!$Q$2:$Q$49,MIG_demproj!$P$2:$P$49)&amp;B705,MIG_demproj!$A$2:$H$9999,4,FALSE)</f>
        <v>GDP</v>
      </c>
      <c r="E705" s="2">
        <f>MAX(VLOOKUP(_xlfn.XLOOKUP(Driver_elast!C705,MIG_demproj!$Q$2:$Q$49,MIG_demproj!$P$2:$P$49)&amp;B705,MIG_demproj!$A$2:$H$9999,8,FALSE),0)+IFERROR(VLOOKUP(C705,$I$3:$J$25,2,FALSE),0)</f>
        <v>1.0022599999999999</v>
      </c>
    </row>
    <row r="706" spans="1:5" ht="14.25" x14ac:dyDescent="0.45">
      <c r="A706" s="1" t="str">
        <f t="shared" si="10"/>
        <v>ROTFrance</v>
      </c>
      <c r="B706" t="str">
        <f>BYDem!B706</f>
        <v>France</v>
      </c>
      <c r="C706" t="str">
        <f>BYDem!E706</f>
        <v>ROT</v>
      </c>
      <c r="D706" t="str">
        <f>VLOOKUP(_xlfn.XLOOKUP(Driver_elast!C706,MIG_demproj!$Q$2:$Q$49,MIG_demproj!$P$2:$P$49)&amp;B706,MIG_demproj!$A$2:$H$9999,4,FALSE)</f>
        <v>GDPPCAP</v>
      </c>
      <c r="E706" s="2">
        <f>MAX(VLOOKUP(_xlfn.XLOOKUP(Driver_elast!C706,MIG_demproj!$Q$2:$Q$49,MIG_demproj!$P$2:$P$49)&amp;B706,MIG_demproj!$A$2:$H$9999,8,FALSE),0)+IFERROR(VLOOKUP(C706,$I$3:$J$25,2,FALSE),0)</f>
        <v>1.19807</v>
      </c>
    </row>
    <row r="707" spans="1:5" ht="14.25" x14ac:dyDescent="0.45">
      <c r="A707" s="1" t="str">
        <f t="shared" ref="A707:A770" si="11">C707&amp;B707</f>
        <v>RRFFrance</v>
      </c>
      <c r="B707" t="str">
        <f>BYDem!B707</f>
        <v>France</v>
      </c>
      <c r="C707" t="str">
        <f>BYDem!E707</f>
        <v>RRF</v>
      </c>
      <c r="D707" t="str">
        <f>VLOOKUP(_xlfn.XLOOKUP(Driver_elast!C707,MIG_demproj!$Q$2:$Q$49,MIG_demproj!$P$2:$P$49)&amp;B707,MIG_demproj!$A$2:$H$9999,4,FALSE)</f>
        <v>GDP</v>
      </c>
      <c r="E707" s="2">
        <f>MAX(VLOOKUP(_xlfn.XLOOKUP(Driver_elast!C707,MIG_demproj!$Q$2:$Q$49,MIG_demproj!$P$2:$P$49)&amp;B707,MIG_demproj!$A$2:$H$9999,8,FALSE),0)+IFERROR(VLOOKUP(C707,$I$3:$J$25,2,FALSE),0)</f>
        <v>1.0022599999999999</v>
      </c>
    </row>
    <row r="708" spans="1:5" ht="14.25" x14ac:dyDescent="0.45">
      <c r="A708" s="1" t="str">
        <f t="shared" si="11"/>
        <v>RSCFrance</v>
      </c>
      <c r="B708" t="str">
        <f>BYDem!B708</f>
        <v>France</v>
      </c>
      <c r="C708" t="str">
        <f>BYDem!E708</f>
        <v>RSC</v>
      </c>
      <c r="D708" t="str">
        <f>VLOOKUP(_xlfn.XLOOKUP(Driver_elast!C708,MIG_demproj!$Q$2:$Q$49,MIG_demproj!$P$2:$P$49)&amp;B708,MIG_demproj!$A$2:$H$9999,4,FALSE)</f>
        <v>GDP</v>
      </c>
      <c r="E708" s="2">
        <f>MAX(VLOOKUP(_xlfn.XLOOKUP(Driver_elast!C708,MIG_demproj!$Q$2:$Q$49,MIG_demproj!$P$2:$P$49)&amp;B708,MIG_demproj!$A$2:$H$9999,8,FALSE),0)+IFERROR(VLOOKUP(C708,$I$3:$J$25,2,FALSE),0)</f>
        <v>1.5022599999999999</v>
      </c>
    </row>
    <row r="709" spans="1:5" ht="14.25" x14ac:dyDescent="0.45">
      <c r="A709" s="1" t="str">
        <f t="shared" si="11"/>
        <v>RSHFrance</v>
      </c>
      <c r="B709" t="str">
        <f>BYDem!B709</f>
        <v>France</v>
      </c>
      <c r="C709" t="str">
        <f>BYDem!E709</f>
        <v>RSH</v>
      </c>
      <c r="D709" t="str">
        <f>VLOOKUP(_xlfn.XLOOKUP(Driver_elast!C709,MIG_demproj!$Q$2:$Q$49,MIG_demproj!$P$2:$P$49)&amp;B709,MIG_demproj!$A$2:$H$9999,4,FALSE)</f>
        <v>GDPPCAP</v>
      </c>
      <c r="E709" s="2">
        <f>MAX(VLOOKUP(_xlfn.XLOOKUP(Driver_elast!C709,MIG_demproj!$Q$2:$Q$49,MIG_demproj!$P$2:$P$49)&amp;B709,MIG_demproj!$A$2:$H$9999,8,FALSE),0)+IFERROR(VLOOKUP(C709,$I$3:$J$25,2,FALSE),0)</f>
        <v>1.19807</v>
      </c>
    </row>
    <row r="710" spans="1:5" ht="14.25" x14ac:dyDescent="0.45">
      <c r="A710" s="1" t="str">
        <f t="shared" si="11"/>
        <v>TADFrance</v>
      </c>
      <c r="B710" t="str">
        <f>BYDem!B710</f>
        <v>France</v>
      </c>
      <c r="C710" t="str">
        <f>BYDem!E710</f>
        <v>TAD</v>
      </c>
      <c r="D710" t="str">
        <f>VLOOKUP(_xlfn.XLOOKUP(Driver_elast!C710,MIG_demproj!$Q$2:$Q$49,MIG_demproj!$P$2:$P$49)&amp;B710,MIG_demproj!$A$2:$H$9999,4,FALSE)</f>
        <v>GDPSER</v>
      </c>
      <c r="E710" s="2">
        <f>MAX(VLOOKUP(_xlfn.XLOOKUP(Driver_elast!C710,MIG_demproj!$Q$2:$Q$49,MIG_demproj!$P$2:$P$49)&amp;B710,MIG_demproj!$A$2:$H$9999,8,FALSE),0)+IFERROR(VLOOKUP(C710,$I$3:$J$25,2,FALSE),0)</f>
        <v>1.0307999999999999</v>
      </c>
    </row>
    <row r="711" spans="1:5" ht="14.25" x14ac:dyDescent="0.45">
      <c r="A711" s="1" t="str">
        <f t="shared" si="11"/>
        <v>TAIFrance</v>
      </c>
      <c r="B711" t="str">
        <f>BYDem!B711</f>
        <v>France</v>
      </c>
      <c r="C711" t="str">
        <f>BYDem!E711</f>
        <v>TAI</v>
      </c>
      <c r="D711" t="str">
        <f>VLOOKUP(_xlfn.XLOOKUP(Driver_elast!C711,MIG_demproj!$Q$2:$Q$49,MIG_demproj!$P$2:$P$49)&amp;B711,MIG_demproj!$A$2:$H$9999,4,FALSE)</f>
        <v>GDPSER</v>
      </c>
      <c r="E711" s="2">
        <f>MAX(VLOOKUP(_xlfn.XLOOKUP(Driver_elast!C711,MIG_demproj!$Q$2:$Q$49,MIG_demproj!$P$2:$P$49)&amp;B711,MIG_demproj!$A$2:$H$9999,8,FALSE),0)+IFERROR(VLOOKUP(C711,$I$3:$J$25,2,FALSE),0)</f>
        <v>1.0038469999999999</v>
      </c>
    </row>
    <row r="712" spans="1:5" ht="14.25" x14ac:dyDescent="0.45">
      <c r="A712" s="1" t="str">
        <f t="shared" si="11"/>
        <v>TTFFrance</v>
      </c>
      <c r="B712" t="str">
        <f>BYDem!B712</f>
        <v>France</v>
      </c>
      <c r="C712" t="str">
        <f>BYDem!E712</f>
        <v>TTF</v>
      </c>
      <c r="D712" t="str">
        <f>VLOOKUP(_xlfn.XLOOKUP(Driver_elast!C712,MIG_demproj!$Q$2:$Q$49,MIG_demproj!$P$2:$P$49)&amp;B712,MIG_demproj!$A$2:$H$9999,4,FALSE)</f>
        <v>GDP</v>
      </c>
      <c r="E712" s="2">
        <f>MAX(VLOOKUP(_xlfn.XLOOKUP(Driver_elast!C712,MIG_demproj!$Q$2:$Q$49,MIG_demproj!$P$2:$P$49)&amp;B712,MIG_demproj!$A$2:$H$9999,8,FALSE),0)+IFERROR(VLOOKUP(C712,$I$3:$J$25,2,FALSE),0)</f>
        <v>0</v>
      </c>
    </row>
    <row r="713" spans="1:5" ht="14.25" x14ac:dyDescent="0.45">
      <c r="A713" s="1" t="str">
        <f t="shared" si="11"/>
        <v>TTPFrance</v>
      </c>
      <c r="B713" t="str">
        <f>BYDem!B713</f>
        <v>France</v>
      </c>
      <c r="C713" t="str">
        <f>BYDem!E713</f>
        <v>TTP</v>
      </c>
      <c r="D713" t="str">
        <f>VLOOKUP(_xlfn.XLOOKUP(Driver_elast!C713,MIG_demproj!$Q$2:$Q$49,MIG_demproj!$P$2:$P$49)&amp;B713,MIG_demproj!$A$2:$H$9999,4,FALSE)</f>
        <v>GDP</v>
      </c>
      <c r="E713" s="2">
        <f>MAX(VLOOKUP(_xlfn.XLOOKUP(Driver_elast!C713,MIG_demproj!$Q$2:$Q$49,MIG_demproj!$P$2:$P$49)&amp;B713,MIG_demproj!$A$2:$H$9999,8,FALSE),0)+IFERROR(VLOOKUP(C713,$I$3:$J$25,2,FALSE),0)</f>
        <v>0</v>
      </c>
    </row>
    <row r="714" spans="1:5" ht="14.25" x14ac:dyDescent="0.45">
      <c r="A714" s="1" t="str">
        <f t="shared" si="11"/>
        <v>TWDFrance</v>
      </c>
      <c r="B714" t="str">
        <f>BYDem!B714</f>
        <v>France</v>
      </c>
      <c r="C714" t="str">
        <f>BYDem!E714</f>
        <v>TWD</v>
      </c>
      <c r="D714" t="str">
        <f>VLOOKUP(_xlfn.XLOOKUP(Driver_elast!C714,MIG_demproj!$Q$2:$Q$49,MIG_demproj!$P$2:$P$49)&amp;B714,MIG_demproj!$A$2:$H$9999,4,FALSE)</f>
        <v>GDPSER</v>
      </c>
      <c r="E714" s="2">
        <f>MAX(VLOOKUP(_xlfn.XLOOKUP(Driver_elast!C714,MIG_demproj!$Q$2:$Q$49,MIG_demproj!$P$2:$P$49)&amp;B714,MIG_demproj!$A$2:$H$9999,8,FALSE),0)+IFERROR(VLOOKUP(C714,$I$3:$J$25,2,FALSE),0)</f>
        <v>0.79090300000000002</v>
      </c>
    </row>
    <row r="715" spans="1:5" ht="14.25" x14ac:dyDescent="0.45">
      <c r="A715" s="1" t="str">
        <f t="shared" si="11"/>
        <v>TWIFrance</v>
      </c>
      <c r="B715" t="str">
        <f>BYDem!B715</f>
        <v>France</v>
      </c>
      <c r="C715" t="str">
        <f>BYDem!E715</f>
        <v>TWI</v>
      </c>
      <c r="D715" t="str">
        <f>VLOOKUP(_xlfn.XLOOKUP(Driver_elast!C715,MIG_demproj!$Q$2:$Q$49,MIG_demproj!$P$2:$P$49)&amp;B715,MIG_demproj!$A$2:$H$9999,4,FALSE)</f>
        <v>GDPSER</v>
      </c>
      <c r="E715" s="2">
        <f>MAX(VLOOKUP(_xlfn.XLOOKUP(Driver_elast!C715,MIG_demproj!$Q$2:$Q$49,MIG_demproj!$P$2:$P$49)&amp;B715,MIG_demproj!$A$2:$H$9999,8,FALSE),0)+IFERROR(VLOOKUP(C715,$I$3:$J$25,2,FALSE),0)</f>
        <v>0</v>
      </c>
    </row>
    <row r="716" spans="1:5" ht="14.25" x14ac:dyDescent="0.45">
      <c r="A716" s="1" t="str">
        <f t="shared" si="11"/>
        <v>Trd_2wFrance</v>
      </c>
      <c r="B716" t="str">
        <f>BYDem!B716</f>
        <v>France</v>
      </c>
      <c r="C716" t="str">
        <f>BYDem!E716</f>
        <v>Trd_2w</v>
      </c>
      <c r="D716" t="str">
        <f>VLOOKUP(_xlfn.XLOOKUP(Driver_elast!C716,MIG_demproj!$Q$2:$Q$49,MIG_demproj!$P$2:$P$49)&amp;B716,MIG_demproj!$A$2:$H$9999,4,FALSE)</f>
        <v>GDP</v>
      </c>
      <c r="E716" s="2">
        <f>MAX(VLOOKUP(_xlfn.XLOOKUP(Driver_elast!C716,MIG_demproj!$Q$2:$Q$49,MIG_demproj!$P$2:$P$49)&amp;B716,MIG_demproj!$A$2:$H$9999,8,FALSE),0)+IFERROR(VLOOKUP(C716,$I$3:$J$25,2,FALSE),0)</f>
        <v>0.51719099999999996</v>
      </c>
    </row>
    <row r="717" spans="1:5" ht="14.25" x14ac:dyDescent="0.45">
      <c r="A717" s="1" t="str">
        <f t="shared" si="11"/>
        <v>Trd_3wFrance</v>
      </c>
      <c r="B717" t="str">
        <f>BYDem!B717</f>
        <v>France</v>
      </c>
      <c r="C717" t="str">
        <f>BYDem!E717</f>
        <v>Trd_3w</v>
      </c>
      <c r="D717" t="str">
        <f>VLOOKUP(_xlfn.XLOOKUP(Driver_elast!C717,MIG_demproj!$Q$2:$Q$49,MIG_demproj!$P$2:$P$49)&amp;B717,MIG_demproj!$A$2:$H$9999,4,FALSE)</f>
        <v>GDP</v>
      </c>
      <c r="E717" s="2">
        <f>MAX(VLOOKUP(_xlfn.XLOOKUP(Driver_elast!C717,MIG_demproj!$Q$2:$Q$49,MIG_demproj!$P$2:$P$49)&amp;B717,MIG_demproj!$A$2:$H$9999,8,FALSE),0)+IFERROR(VLOOKUP(C717,$I$3:$J$25,2,FALSE),0)</f>
        <v>0.51719099999999996</v>
      </c>
    </row>
    <row r="718" spans="1:5" ht="14.25" x14ac:dyDescent="0.45">
      <c r="A718" s="1" t="str">
        <f t="shared" si="11"/>
        <v>Trd_BusFrance</v>
      </c>
      <c r="B718" t="str">
        <f>BYDem!B718</f>
        <v>France</v>
      </c>
      <c r="C718" t="str">
        <f>BYDem!E718</f>
        <v>Trd_Bus</v>
      </c>
      <c r="D718" t="str">
        <f>VLOOKUP(_xlfn.XLOOKUP(Driver_elast!C718,MIG_demproj!$Q$2:$Q$49,MIG_demproj!$P$2:$P$49)&amp;B718,MIG_demproj!$A$2:$H$9999,4,FALSE)</f>
        <v>GDP</v>
      </c>
      <c r="E718" s="2">
        <f>MAX(VLOOKUP(_xlfn.XLOOKUP(Driver_elast!C718,MIG_demproj!$Q$2:$Q$49,MIG_demproj!$P$2:$P$49)&amp;B718,MIG_demproj!$A$2:$H$9999,8,FALSE),0)+IFERROR(VLOOKUP(C718,$I$3:$J$25,2,FALSE),0)</f>
        <v>0.51719099999999996</v>
      </c>
    </row>
    <row r="719" spans="1:5" ht="14.25" x14ac:dyDescent="0.45">
      <c r="A719" s="1" t="str">
        <f t="shared" si="11"/>
        <v>Trd_CarFrance</v>
      </c>
      <c r="B719" t="str">
        <f>BYDem!B719</f>
        <v>France</v>
      </c>
      <c r="C719" t="str">
        <f>BYDem!E719</f>
        <v>Trd_Car</v>
      </c>
      <c r="D719" t="str">
        <f>VLOOKUP(_xlfn.XLOOKUP(Driver_elast!C719,MIG_demproj!$Q$2:$Q$49,MIG_demproj!$P$2:$P$49)&amp;B719,MIG_demproj!$A$2:$H$9999,4,FALSE)</f>
        <v>GDP</v>
      </c>
      <c r="E719" s="2">
        <f>MAX(VLOOKUP(_xlfn.XLOOKUP(Driver_elast!C719,MIG_demproj!$Q$2:$Q$49,MIG_demproj!$P$2:$P$49)&amp;B719,MIG_demproj!$A$2:$H$9999,8,FALSE),0)+IFERROR(VLOOKUP(C719,$I$3:$J$25,2,FALSE),0)</f>
        <v>0.51719099999999996</v>
      </c>
    </row>
    <row r="720" spans="1:5" ht="14.25" x14ac:dyDescent="0.45">
      <c r="A720" s="1" t="str">
        <f t="shared" si="11"/>
        <v>Trd_HdtFrance</v>
      </c>
      <c r="B720" t="str">
        <f>BYDem!B720</f>
        <v>France</v>
      </c>
      <c r="C720" t="str">
        <f>BYDem!E720</f>
        <v>Trd_Hdt</v>
      </c>
      <c r="D720" t="str">
        <f>VLOOKUP(_xlfn.XLOOKUP(Driver_elast!C720,MIG_demproj!$Q$2:$Q$49,MIG_demproj!$P$2:$P$49)&amp;B720,MIG_demproj!$A$2:$H$9999,4,FALSE)</f>
        <v>GDP</v>
      </c>
      <c r="E720" s="2">
        <f>MAX(VLOOKUP(_xlfn.XLOOKUP(Driver_elast!C720,MIG_demproj!$Q$2:$Q$49,MIG_demproj!$P$2:$P$49)&amp;B720,MIG_demproj!$A$2:$H$9999,8,FALSE),0)+IFERROR(VLOOKUP(C720,$I$3:$J$25,2,FALSE),0)</f>
        <v>0.51719099999999996</v>
      </c>
    </row>
    <row r="721" spans="1:5" ht="14.25" x14ac:dyDescent="0.45">
      <c r="A721" s="1" t="str">
        <f t="shared" si="11"/>
        <v>Trd_LcvFrance</v>
      </c>
      <c r="B721" t="str">
        <f>BYDem!B721</f>
        <v>France</v>
      </c>
      <c r="C721" t="str">
        <f>BYDem!E721</f>
        <v>Trd_Lcv</v>
      </c>
      <c r="D721" t="str">
        <f>VLOOKUP(_xlfn.XLOOKUP(Driver_elast!C721,MIG_demproj!$Q$2:$Q$49,MIG_demproj!$P$2:$P$49)&amp;B721,MIG_demproj!$A$2:$H$9999,4,FALSE)</f>
        <v>GDP</v>
      </c>
      <c r="E721" s="2">
        <f>MAX(VLOOKUP(_xlfn.XLOOKUP(Driver_elast!C721,MIG_demproj!$Q$2:$Q$49,MIG_demproj!$P$2:$P$49)&amp;B721,MIG_demproj!$A$2:$H$9999,8,FALSE),0)+IFERROR(VLOOKUP(C721,$I$3:$J$25,2,FALSE),0)</f>
        <v>0.51719099999999996</v>
      </c>
    </row>
    <row r="722" spans="1:5" ht="14.25" x14ac:dyDescent="0.45">
      <c r="A722" s="1" t="str">
        <f t="shared" si="11"/>
        <v>AGRGermany</v>
      </c>
      <c r="B722" t="str">
        <f>BYDem!B722</f>
        <v>Germany</v>
      </c>
      <c r="C722" t="str">
        <f>BYDem!E722</f>
        <v>AGR</v>
      </c>
      <c r="D722" t="str">
        <f>VLOOKUP(_xlfn.XLOOKUP(Driver_elast!C722,MIG_demproj!$Q$2:$Q$49,MIG_demproj!$P$2:$P$49)&amp;B722,MIG_demproj!$A$2:$H$9999,4,FALSE)</f>
        <v>POP</v>
      </c>
      <c r="E722" s="2">
        <f>MAX(VLOOKUP(_xlfn.XLOOKUP(Driver_elast!C722,MIG_demproj!$Q$2:$Q$49,MIG_demproj!$P$2:$P$49)&amp;B722,MIG_demproj!$A$2:$H$9999,8,FALSE),0)+IFERROR(VLOOKUP(C722,$I$3:$J$25,2,FALSE),0)</f>
        <v>1.309258</v>
      </c>
    </row>
    <row r="723" spans="1:5" ht="14.25" x14ac:dyDescent="0.45">
      <c r="A723" s="1" t="str">
        <f t="shared" si="11"/>
        <v>CCKGermany</v>
      </c>
      <c r="B723" t="str">
        <f>BYDem!B723</f>
        <v>Germany</v>
      </c>
      <c r="C723" t="str">
        <f>BYDem!E723</f>
        <v>CCK</v>
      </c>
      <c r="D723" t="str">
        <f>VLOOKUP(_xlfn.XLOOKUP(Driver_elast!C723,MIG_demproj!$Q$2:$Q$49,MIG_demproj!$P$2:$P$49)&amp;B723,MIG_demproj!$A$2:$H$9999,4,FALSE)</f>
        <v>GDP</v>
      </c>
      <c r="E723" s="2">
        <f>MAX(VLOOKUP(_xlfn.XLOOKUP(Driver_elast!C723,MIG_demproj!$Q$2:$Q$49,MIG_demproj!$P$2:$P$49)&amp;B723,MIG_demproj!$A$2:$H$9999,8,FALSE),0)+IFERROR(VLOOKUP(C723,$I$3:$J$25,2,FALSE),0)</f>
        <v>0.32800600000000002</v>
      </c>
    </row>
    <row r="724" spans="1:5" ht="14.25" x14ac:dyDescent="0.45">
      <c r="A724" s="1" t="str">
        <f t="shared" si="11"/>
        <v>CHWGermany</v>
      </c>
      <c r="B724" t="str">
        <f>BYDem!B724</f>
        <v>Germany</v>
      </c>
      <c r="C724" t="str">
        <f>BYDem!E724</f>
        <v>CHW</v>
      </c>
      <c r="D724" t="str">
        <f>VLOOKUP(_xlfn.XLOOKUP(Driver_elast!C724,MIG_demproj!$Q$2:$Q$49,MIG_demproj!$P$2:$P$49)&amp;B724,MIG_demproj!$A$2:$H$9999,4,FALSE)</f>
        <v>GDP</v>
      </c>
      <c r="E724" s="2">
        <f>MAX(VLOOKUP(_xlfn.XLOOKUP(Driver_elast!C724,MIG_demproj!$Q$2:$Q$49,MIG_demproj!$P$2:$P$49)&amp;B724,MIG_demproj!$A$2:$H$9999,8,FALSE),0)+IFERROR(VLOOKUP(C724,$I$3:$J$25,2,FALSE),0)</f>
        <v>0.32800600000000002</v>
      </c>
    </row>
    <row r="725" spans="1:5" ht="14.25" x14ac:dyDescent="0.45">
      <c r="A725" s="1" t="str">
        <f t="shared" si="11"/>
        <v>CLAGermany</v>
      </c>
      <c r="B725" t="str">
        <f>BYDem!B725</f>
        <v>Germany</v>
      </c>
      <c r="C725" t="str">
        <f>BYDem!E725</f>
        <v>CLA</v>
      </c>
      <c r="D725" t="str">
        <f>VLOOKUP(_xlfn.XLOOKUP(Driver_elast!C725,MIG_demproj!$Q$2:$Q$49,MIG_demproj!$P$2:$P$49)&amp;B725,MIG_demproj!$A$2:$H$9999,4,FALSE)</f>
        <v>GDPSER</v>
      </c>
      <c r="E725" s="2">
        <f>MAX(VLOOKUP(_xlfn.XLOOKUP(Driver_elast!C725,MIG_demproj!$Q$2:$Q$49,MIG_demproj!$P$2:$P$49)&amp;B725,MIG_demproj!$A$2:$H$9999,8,FALSE),0)+IFERROR(VLOOKUP(C725,$I$3:$J$25,2,FALSE),0)</f>
        <v>1.0425390000000001</v>
      </c>
    </row>
    <row r="726" spans="1:5" ht="14.25" x14ac:dyDescent="0.45">
      <c r="A726" s="1" t="str">
        <f t="shared" si="11"/>
        <v>COEGermany</v>
      </c>
      <c r="B726" t="str">
        <f>BYDem!B726</f>
        <v>Germany</v>
      </c>
      <c r="C726" t="str">
        <f>BYDem!E726</f>
        <v>COE</v>
      </c>
      <c r="D726" t="str">
        <f>VLOOKUP(_xlfn.XLOOKUP(Driver_elast!C726,MIG_demproj!$Q$2:$Q$49,MIG_demproj!$P$2:$P$49)&amp;B726,MIG_demproj!$A$2:$H$9999,4,FALSE)</f>
        <v>GDPSER</v>
      </c>
      <c r="E726" s="2">
        <f>MAX(VLOOKUP(_xlfn.XLOOKUP(Driver_elast!C726,MIG_demproj!$Q$2:$Q$49,MIG_demproj!$P$2:$P$49)&amp;B726,MIG_demproj!$A$2:$H$9999,8,FALSE),0)+IFERROR(VLOOKUP(C726,$I$3:$J$25,2,FALSE),0)</f>
        <v>2.0425390000000001</v>
      </c>
    </row>
    <row r="727" spans="1:5" ht="14.25" x14ac:dyDescent="0.45">
      <c r="A727" s="1" t="str">
        <f t="shared" si="11"/>
        <v>COTGermany</v>
      </c>
      <c r="B727" t="str">
        <f>BYDem!B727</f>
        <v>Germany</v>
      </c>
      <c r="C727" t="str">
        <f>BYDem!E727</f>
        <v>COT</v>
      </c>
      <c r="D727" t="str">
        <f>VLOOKUP(_xlfn.XLOOKUP(Driver_elast!C727,MIG_demproj!$Q$2:$Q$49,MIG_demproj!$P$2:$P$49)&amp;B727,MIG_demproj!$A$2:$H$9999,4,FALSE)</f>
        <v>GDP</v>
      </c>
      <c r="E727" s="2">
        <f>MAX(VLOOKUP(_xlfn.XLOOKUP(Driver_elast!C727,MIG_demproj!$Q$2:$Q$49,MIG_demproj!$P$2:$P$49)&amp;B727,MIG_demproj!$A$2:$H$9999,8,FALSE),0)+IFERROR(VLOOKUP(C727,$I$3:$J$25,2,FALSE),0)</f>
        <v>0.32800600000000002</v>
      </c>
    </row>
    <row r="728" spans="1:5" ht="14.25" x14ac:dyDescent="0.45">
      <c r="A728" s="1" t="str">
        <f t="shared" si="11"/>
        <v>CRFGermany</v>
      </c>
      <c r="B728" t="str">
        <f>BYDem!B728</f>
        <v>Germany</v>
      </c>
      <c r="C728" t="str">
        <f>BYDem!E728</f>
        <v>CRF</v>
      </c>
      <c r="D728" t="str">
        <f>VLOOKUP(_xlfn.XLOOKUP(Driver_elast!C728,MIG_demproj!$Q$2:$Q$49,MIG_demproj!$P$2:$P$49)&amp;B728,MIG_demproj!$A$2:$H$9999,4,FALSE)</f>
        <v>GDPSER</v>
      </c>
      <c r="E728" s="2">
        <f>MAX(VLOOKUP(_xlfn.XLOOKUP(Driver_elast!C728,MIG_demproj!$Q$2:$Q$49,MIG_demproj!$P$2:$P$49)&amp;B728,MIG_demproj!$A$2:$H$9999,8,FALSE),0)+IFERROR(VLOOKUP(C728,$I$3:$J$25,2,FALSE),0)</f>
        <v>1.0425390000000001</v>
      </c>
    </row>
    <row r="729" spans="1:5" ht="14.25" x14ac:dyDescent="0.45">
      <c r="A729" s="1" t="str">
        <f t="shared" si="11"/>
        <v>CSCGermany</v>
      </c>
      <c r="B729" t="str">
        <f>BYDem!B729</f>
        <v>Germany</v>
      </c>
      <c r="C729" t="str">
        <f>BYDem!E729</f>
        <v>CSC</v>
      </c>
      <c r="D729" t="str">
        <f>VLOOKUP(_xlfn.XLOOKUP(Driver_elast!C729,MIG_demproj!$Q$2:$Q$49,MIG_demproj!$P$2:$P$49)&amp;B729,MIG_demproj!$A$2:$H$9999,4,FALSE)</f>
        <v>GDPSER</v>
      </c>
      <c r="E729" s="2">
        <f>MAX(VLOOKUP(_xlfn.XLOOKUP(Driver_elast!C729,MIG_demproj!$Q$2:$Q$49,MIG_demproj!$P$2:$P$49)&amp;B729,MIG_demproj!$A$2:$H$9999,8,FALSE),0)+IFERROR(VLOOKUP(C729,$I$3:$J$25,2,FALSE),0)</f>
        <v>2.0425390000000001</v>
      </c>
    </row>
    <row r="730" spans="1:5" ht="14.25" x14ac:dyDescent="0.45">
      <c r="A730" s="1" t="str">
        <f t="shared" si="11"/>
        <v>CSHGermany</v>
      </c>
      <c r="B730" t="str">
        <f>BYDem!B730</f>
        <v>Germany</v>
      </c>
      <c r="C730" t="str">
        <f>BYDem!E730</f>
        <v>CSH</v>
      </c>
      <c r="D730" t="str">
        <f>VLOOKUP(_xlfn.XLOOKUP(Driver_elast!C730,MIG_demproj!$Q$2:$Q$49,MIG_demproj!$P$2:$P$49)&amp;B730,MIG_demproj!$A$2:$H$9999,4,FALSE)</f>
        <v>GDP</v>
      </c>
      <c r="E730" s="2">
        <f>MAX(VLOOKUP(_xlfn.XLOOKUP(Driver_elast!C730,MIG_demproj!$Q$2:$Q$49,MIG_demproj!$P$2:$P$49)&amp;B730,MIG_demproj!$A$2:$H$9999,8,FALSE),0)+IFERROR(VLOOKUP(C730,$I$3:$J$25,2,FALSE),0)</f>
        <v>0.32800600000000002</v>
      </c>
    </row>
    <row r="731" spans="1:5" ht="14.25" x14ac:dyDescent="0.45">
      <c r="A731" s="1" t="str">
        <f t="shared" si="11"/>
        <v>ICHGermany</v>
      </c>
      <c r="B731" t="str">
        <f>BYDem!B731</f>
        <v>Germany</v>
      </c>
      <c r="C731" t="str">
        <f>BYDem!E731</f>
        <v>ICH</v>
      </c>
      <c r="D731" t="str">
        <f>VLOOKUP(_xlfn.XLOOKUP(Driver_elast!C731,MIG_demproj!$Q$2:$Q$49,MIG_demproj!$P$2:$P$49)&amp;B731,MIG_demproj!$A$2:$H$9999,4,FALSE)</f>
        <v>GDP</v>
      </c>
      <c r="E731" s="2">
        <f>MAX(VLOOKUP(_xlfn.XLOOKUP(Driver_elast!C731,MIG_demproj!$Q$2:$Q$49,MIG_demproj!$P$2:$P$49)&amp;B731,MIG_demproj!$A$2:$H$9999,8,FALSE),0)+IFERROR(VLOOKUP(C731,$I$3:$J$25,2,FALSE),0)</f>
        <v>0.54378899999999997</v>
      </c>
    </row>
    <row r="732" spans="1:5" ht="14.25" x14ac:dyDescent="0.45">
      <c r="A732" s="1" t="str">
        <f t="shared" si="11"/>
        <v>ICH_FeedstockGermany</v>
      </c>
      <c r="B732" t="str">
        <f>BYDem!B732</f>
        <v>Germany</v>
      </c>
      <c r="C732" t="str">
        <f>BYDem!E732</f>
        <v>ICH_Feedstock</v>
      </c>
      <c r="D732" t="str">
        <f>VLOOKUP(_xlfn.XLOOKUP(Driver_elast!C732,MIG_demproj!$Q$2:$Q$49,MIG_demproj!$P$2:$P$49)&amp;B732,MIG_demproj!$A$2:$H$9999,4,FALSE)</f>
        <v>GDP</v>
      </c>
      <c r="E732" s="2">
        <f>MAX(VLOOKUP(_xlfn.XLOOKUP(Driver_elast!C732,MIG_demproj!$Q$2:$Q$49,MIG_demproj!$P$2:$P$49)&amp;B732,MIG_demproj!$A$2:$H$9999,8,FALSE),0)+IFERROR(VLOOKUP(C732,$I$3:$J$25,2,FALSE),0)</f>
        <v>0.54378899999999997</v>
      </c>
    </row>
    <row r="733" spans="1:5" ht="14.25" x14ac:dyDescent="0.45">
      <c r="A733" s="1" t="str">
        <f t="shared" si="11"/>
        <v>IFPGermany</v>
      </c>
      <c r="B733" t="str">
        <f>BYDem!B733</f>
        <v>Germany</v>
      </c>
      <c r="C733" t="str">
        <f>BYDem!E733</f>
        <v>IFP</v>
      </c>
      <c r="D733" t="str">
        <f>VLOOKUP(_xlfn.XLOOKUP(Driver_elast!C733,MIG_demproj!$Q$2:$Q$49,MIG_demproj!$P$2:$P$49)&amp;B733,MIG_demproj!$A$2:$H$9999,4,FALSE)</f>
        <v>GDP</v>
      </c>
      <c r="E733" s="2">
        <f>MAX(VLOOKUP(_xlfn.XLOOKUP(Driver_elast!C733,MIG_demproj!$Q$2:$Q$49,MIG_demproj!$P$2:$P$49)&amp;B733,MIG_demproj!$A$2:$H$9999,8,FALSE),0)+IFERROR(VLOOKUP(C733,$I$3:$J$25,2,FALSE),0)</f>
        <v>0.37103199999999997</v>
      </c>
    </row>
    <row r="734" spans="1:5" ht="14.25" x14ac:dyDescent="0.45">
      <c r="A734" s="1" t="str">
        <f t="shared" si="11"/>
        <v>ILPGermany</v>
      </c>
      <c r="B734" t="str">
        <f>BYDem!B734</f>
        <v>Germany</v>
      </c>
      <c r="C734" t="str">
        <f>BYDem!E734</f>
        <v>ILP</v>
      </c>
      <c r="D734" t="str">
        <f>VLOOKUP(_xlfn.XLOOKUP(Driver_elast!C734,MIG_demproj!$Q$2:$Q$49,MIG_demproj!$P$2:$P$49)&amp;B734,MIG_demproj!$A$2:$H$9999,4,FALSE)</f>
        <v>GDP</v>
      </c>
      <c r="E734" s="2">
        <f>MAX(VLOOKUP(_xlfn.XLOOKUP(Driver_elast!C734,MIG_demproj!$Q$2:$Q$49,MIG_demproj!$P$2:$P$49)&amp;B734,MIG_demproj!$A$2:$H$9999,8,FALSE),0)+IFERROR(VLOOKUP(C734,$I$3:$J$25,2,FALSE),0)</f>
        <v>0</v>
      </c>
    </row>
    <row r="735" spans="1:5" ht="14.25" x14ac:dyDescent="0.45">
      <c r="A735" s="1" t="str">
        <f t="shared" si="11"/>
        <v>IMCGermany</v>
      </c>
      <c r="B735" t="str">
        <f>BYDem!B735</f>
        <v>Germany</v>
      </c>
      <c r="C735" t="str">
        <f>BYDem!E735</f>
        <v>IMC</v>
      </c>
      <c r="D735" t="str">
        <f>VLOOKUP(_xlfn.XLOOKUP(Driver_elast!C735,MIG_demproj!$Q$2:$Q$49,MIG_demproj!$P$2:$P$49)&amp;B735,MIG_demproj!$A$2:$H$9999,4,FALSE)</f>
        <v>GDP</v>
      </c>
      <c r="E735" s="2">
        <f>MAX(VLOOKUP(_xlfn.XLOOKUP(Driver_elast!C735,MIG_demproj!$Q$2:$Q$49,MIG_demproj!$P$2:$P$49)&amp;B735,MIG_demproj!$A$2:$H$9999,8,FALSE),0)+IFERROR(VLOOKUP(C735,$I$3:$J$25,2,FALSE),0)</f>
        <v>0.37103199999999997</v>
      </c>
    </row>
    <row r="736" spans="1:5" ht="14.25" x14ac:dyDescent="0.45">
      <c r="A736" s="1" t="str">
        <f t="shared" si="11"/>
        <v>INFGermany</v>
      </c>
      <c r="B736" t="str">
        <f>BYDem!B736</f>
        <v>Germany</v>
      </c>
      <c r="C736" t="str">
        <f>BYDem!E736</f>
        <v>INF</v>
      </c>
      <c r="D736" t="str">
        <f>VLOOKUP(_xlfn.XLOOKUP(Driver_elast!C736,MIG_demproj!$Q$2:$Q$49,MIG_demproj!$P$2:$P$49)&amp;B736,MIG_demproj!$A$2:$H$9999,4,FALSE)</f>
        <v>GDP</v>
      </c>
      <c r="E736" s="2">
        <f>MAX(VLOOKUP(_xlfn.XLOOKUP(Driver_elast!C736,MIG_demproj!$Q$2:$Q$49,MIG_demproj!$P$2:$P$49)&amp;B736,MIG_demproj!$A$2:$H$9999,8,FALSE),0)+IFERROR(VLOOKUP(C736,$I$3:$J$25,2,FALSE),0)</f>
        <v>0.98656100000000002</v>
      </c>
    </row>
    <row r="737" spans="1:5" ht="14.25" x14ac:dyDescent="0.45">
      <c r="A737" s="1" t="str">
        <f t="shared" si="11"/>
        <v>INMGermany</v>
      </c>
      <c r="B737" t="str">
        <f>BYDem!B737</f>
        <v>Germany</v>
      </c>
      <c r="C737" t="str">
        <f>BYDem!E737</f>
        <v>INM</v>
      </c>
      <c r="D737" t="str">
        <f>VLOOKUP(_xlfn.XLOOKUP(Driver_elast!C737,MIG_demproj!$Q$2:$Q$49,MIG_demproj!$P$2:$P$49)&amp;B737,MIG_demproj!$A$2:$H$9999,4,FALSE)</f>
        <v>GDPIND</v>
      </c>
      <c r="E737" s="2">
        <f>MAX(VLOOKUP(_xlfn.XLOOKUP(Driver_elast!C737,MIG_demproj!$Q$2:$Q$49,MIG_demproj!$P$2:$P$49)&amp;B737,MIG_demproj!$A$2:$H$9999,8,FALSE),0)+IFERROR(VLOOKUP(C737,$I$3:$J$25,2,FALSE),0)</f>
        <v>0.51703699999999997</v>
      </c>
    </row>
    <row r="738" spans="1:5" ht="14.25" x14ac:dyDescent="0.45">
      <c r="A738" s="1" t="str">
        <f t="shared" si="11"/>
        <v>IOIGermany</v>
      </c>
      <c r="B738" t="str">
        <f>BYDem!B738</f>
        <v>Germany</v>
      </c>
      <c r="C738" t="str">
        <f>BYDem!E738</f>
        <v>IOI</v>
      </c>
      <c r="D738" t="str">
        <f>VLOOKUP(_xlfn.XLOOKUP(Driver_elast!C738,MIG_demproj!$Q$2:$Q$49,MIG_demproj!$P$2:$P$49)&amp;B738,MIG_demproj!$A$2:$H$9999,4,FALSE)</f>
        <v>GDP</v>
      </c>
      <c r="E738" s="2">
        <f>MAX(VLOOKUP(_xlfn.XLOOKUP(Driver_elast!C738,MIG_demproj!$Q$2:$Q$49,MIG_demproj!$P$2:$P$49)&amp;B738,MIG_demproj!$A$2:$H$9999,8,FALSE),0)+IFERROR(VLOOKUP(C738,$I$3:$J$25,2,FALSE),0)</f>
        <v>0.37103199999999997</v>
      </c>
    </row>
    <row r="739" spans="1:5" ht="14.25" x14ac:dyDescent="0.45">
      <c r="A739" s="1" t="str">
        <f t="shared" si="11"/>
        <v>ITMGermany</v>
      </c>
      <c r="B739" t="str">
        <f>BYDem!B739</f>
        <v>Germany</v>
      </c>
      <c r="C739" t="str">
        <f>BYDem!E739</f>
        <v>ITM</v>
      </c>
      <c r="D739" t="str">
        <f>VLOOKUP(_xlfn.XLOOKUP(Driver_elast!C739,MIG_demproj!$Q$2:$Q$49,MIG_demproj!$P$2:$P$49)&amp;B739,MIG_demproj!$A$2:$H$9999,4,FALSE)</f>
        <v>GDP</v>
      </c>
      <c r="E739" s="2">
        <f>MAX(VLOOKUP(_xlfn.XLOOKUP(Driver_elast!C739,MIG_demproj!$Q$2:$Q$49,MIG_demproj!$P$2:$P$49)&amp;B739,MIG_demproj!$A$2:$H$9999,8,FALSE),0)+IFERROR(VLOOKUP(C739,$I$3:$J$25,2,FALSE),0)</f>
        <v>0.37103199999999997</v>
      </c>
    </row>
    <row r="740" spans="1:5" ht="14.25" x14ac:dyDescent="0.45">
      <c r="A740" s="1" t="str">
        <f t="shared" si="11"/>
        <v>NEUGermany</v>
      </c>
      <c r="B740" t="str">
        <f>BYDem!B740</f>
        <v>Germany</v>
      </c>
      <c r="C740" t="str">
        <f>BYDem!E740</f>
        <v>NEU</v>
      </c>
      <c r="D740" t="str">
        <f>VLOOKUP(_xlfn.XLOOKUP(Driver_elast!C740,MIG_demproj!$Q$2:$Q$49,MIG_demproj!$P$2:$P$49)&amp;B740,MIG_demproj!$A$2:$H$9999,4,FALSE)</f>
        <v>GDP</v>
      </c>
      <c r="E740" s="2">
        <f>MAX(VLOOKUP(_xlfn.XLOOKUP(Driver_elast!C740,MIG_demproj!$Q$2:$Q$49,MIG_demproj!$P$2:$P$49)&amp;B740,MIG_demproj!$A$2:$H$9999,8,FALSE),0)+IFERROR(VLOOKUP(C740,$I$3:$J$25,2,FALSE),0)</f>
        <v>1.7190999999999956E-2</v>
      </c>
    </row>
    <row r="741" spans="1:5" ht="14.25" x14ac:dyDescent="0.45">
      <c r="A741" s="1" t="str">
        <f t="shared" si="11"/>
        <v>ONOGermany</v>
      </c>
      <c r="B741" t="str">
        <f>BYDem!B741</f>
        <v>Germany</v>
      </c>
      <c r="C741" t="str">
        <f>BYDem!E741</f>
        <v>ONO</v>
      </c>
      <c r="D741" t="str">
        <f>VLOOKUP(_xlfn.XLOOKUP(Driver_elast!C741,MIG_demproj!$Q$2:$Q$49,MIG_demproj!$P$2:$P$49)&amp;B741,MIG_demproj!$A$2:$H$9999,4,FALSE)</f>
        <v>GDP</v>
      </c>
      <c r="E741" s="2">
        <f>MAX(VLOOKUP(_xlfn.XLOOKUP(Driver_elast!C741,MIG_demproj!$Q$2:$Q$49,MIG_demproj!$P$2:$P$49)&amp;B741,MIG_demproj!$A$2:$H$9999,8,FALSE),0)+IFERROR(VLOOKUP(C741,$I$3:$J$25,2,FALSE),0)</f>
        <v>0.37103199999999997</v>
      </c>
    </row>
    <row r="742" spans="1:5" ht="14.25" x14ac:dyDescent="0.45">
      <c r="A742" s="1" t="str">
        <f t="shared" si="11"/>
        <v>RCKGermany</v>
      </c>
      <c r="B742" t="str">
        <f>BYDem!B742</f>
        <v>Germany</v>
      </c>
      <c r="C742" t="str">
        <f>BYDem!E742</f>
        <v>RCK</v>
      </c>
      <c r="D742" s="18" t="s">
        <v>3</v>
      </c>
      <c r="E742" s="2">
        <f>MAX(VLOOKUP(_xlfn.XLOOKUP(Driver_elast!C742,MIG_demproj!$Q$2:$Q$49,MIG_demproj!$P$2:$P$49)&amp;B742,MIG_demproj!$A$2:$H$9999,8,FALSE),0)+IFERROR(VLOOKUP(C742,$I$3:$J$25,2,FALSE),0)</f>
        <v>0.47640399999999999</v>
      </c>
    </row>
    <row r="743" spans="1:5" ht="14.25" x14ac:dyDescent="0.45">
      <c r="A743" s="1" t="str">
        <f t="shared" si="11"/>
        <v>REAGermany</v>
      </c>
      <c r="B743" t="str">
        <f>BYDem!B743</f>
        <v>Germany</v>
      </c>
      <c r="C743" t="str">
        <f>BYDem!E743</f>
        <v>REA</v>
      </c>
      <c r="D743" t="str">
        <f>VLOOKUP(_xlfn.XLOOKUP(Driver_elast!C743,MIG_demproj!$Q$2:$Q$49,MIG_demproj!$P$2:$P$49)&amp;B743,MIG_demproj!$A$2:$H$9999,4,FALSE)</f>
        <v>GDP</v>
      </c>
      <c r="E743" s="2">
        <f>MAX(VLOOKUP(_xlfn.XLOOKUP(Driver_elast!C743,MIG_demproj!$Q$2:$Q$49,MIG_demproj!$P$2:$P$49)&amp;B743,MIG_demproj!$A$2:$H$9999,8,FALSE),0)+IFERROR(VLOOKUP(C743,$I$3:$J$25,2,FALSE),0)</f>
        <v>1.2851669999999999</v>
      </c>
    </row>
    <row r="744" spans="1:5" ht="14.25" x14ac:dyDescent="0.45">
      <c r="A744" s="1" t="str">
        <f t="shared" si="11"/>
        <v>RHWGermany</v>
      </c>
      <c r="B744" t="str">
        <f>BYDem!B744</f>
        <v>Germany</v>
      </c>
      <c r="C744" t="str">
        <f>BYDem!E744</f>
        <v>RHW</v>
      </c>
      <c r="D744" t="str">
        <f>VLOOKUP(_xlfn.XLOOKUP(Driver_elast!C744,MIG_demproj!$Q$2:$Q$49,MIG_demproj!$P$2:$P$49)&amp;B744,MIG_demproj!$A$2:$H$9999,4,FALSE)</f>
        <v>GDP</v>
      </c>
      <c r="E744" s="2">
        <f>MAX(VLOOKUP(_xlfn.XLOOKUP(Driver_elast!C744,MIG_demproj!$Q$2:$Q$49,MIG_demproj!$P$2:$P$49)&amp;B744,MIG_demproj!$A$2:$H$9999,8,FALSE),0)+IFERROR(VLOOKUP(C744,$I$3:$J$25,2,FALSE),0)</f>
        <v>0.47640399999999999</v>
      </c>
    </row>
    <row r="745" spans="1:5" ht="14.25" x14ac:dyDescent="0.45">
      <c r="A745" s="1" t="str">
        <f t="shared" si="11"/>
        <v>RLIGermany</v>
      </c>
      <c r="B745" t="str">
        <f>BYDem!B745</f>
        <v>Germany</v>
      </c>
      <c r="C745" t="str">
        <f>BYDem!E745</f>
        <v>RLI</v>
      </c>
      <c r="D745" t="str">
        <f>VLOOKUP(_xlfn.XLOOKUP(Driver_elast!C745,MIG_demproj!$Q$2:$Q$49,MIG_demproj!$P$2:$P$49)&amp;B745,MIG_demproj!$A$2:$H$9999,4,FALSE)</f>
        <v>GDP</v>
      </c>
      <c r="E745" s="2">
        <f>MAX(VLOOKUP(_xlfn.XLOOKUP(Driver_elast!C745,MIG_demproj!$Q$2:$Q$49,MIG_demproj!$P$2:$P$49)&amp;B745,MIG_demproj!$A$2:$H$9999,8,FALSE),0)+IFERROR(VLOOKUP(C745,$I$3:$J$25,2,FALSE),0)</f>
        <v>0.78516699999999995</v>
      </c>
    </row>
    <row r="746" spans="1:5" ht="14.25" x14ac:dyDescent="0.45">
      <c r="A746" s="1" t="str">
        <f t="shared" si="11"/>
        <v>ROTGermany</v>
      </c>
      <c r="B746" t="str">
        <f>BYDem!B746</f>
        <v>Germany</v>
      </c>
      <c r="C746" t="str">
        <f>BYDem!E746</f>
        <v>ROT</v>
      </c>
      <c r="D746" t="str">
        <f>VLOOKUP(_xlfn.XLOOKUP(Driver_elast!C746,MIG_demproj!$Q$2:$Q$49,MIG_demproj!$P$2:$P$49)&amp;B746,MIG_demproj!$A$2:$H$9999,4,FALSE)</f>
        <v>GDP</v>
      </c>
      <c r="E746" s="2">
        <f>MAX(VLOOKUP(_xlfn.XLOOKUP(Driver_elast!C746,MIG_demproj!$Q$2:$Q$49,MIG_demproj!$P$2:$P$49)&amp;B746,MIG_demproj!$A$2:$H$9999,8,FALSE),0)+IFERROR(VLOOKUP(C746,$I$3:$J$25,2,FALSE),0)</f>
        <v>0.47640399999999999</v>
      </c>
    </row>
    <row r="747" spans="1:5" ht="14.25" x14ac:dyDescent="0.45">
      <c r="A747" s="1" t="str">
        <f t="shared" si="11"/>
        <v>RRFGermany</v>
      </c>
      <c r="B747" t="str">
        <f>BYDem!B747</f>
        <v>Germany</v>
      </c>
      <c r="C747" t="str">
        <f>BYDem!E747</f>
        <v>RRF</v>
      </c>
      <c r="D747" t="str">
        <f>VLOOKUP(_xlfn.XLOOKUP(Driver_elast!C747,MIG_demproj!$Q$2:$Q$49,MIG_demproj!$P$2:$P$49)&amp;B747,MIG_demproj!$A$2:$H$9999,4,FALSE)</f>
        <v>GDP</v>
      </c>
      <c r="E747" s="2">
        <f>MAX(VLOOKUP(_xlfn.XLOOKUP(Driver_elast!C747,MIG_demproj!$Q$2:$Q$49,MIG_demproj!$P$2:$P$49)&amp;B747,MIG_demproj!$A$2:$H$9999,8,FALSE),0)+IFERROR(VLOOKUP(C747,$I$3:$J$25,2,FALSE),0)</f>
        <v>0.78516699999999995</v>
      </c>
    </row>
    <row r="748" spans="1:5" ht="14.25" x14ac:dyDescent="0.45">
      <c r="A748" s="1" t="str">
        <f t="shared" si="11"/>
        <v>RSCGermany</v>
      </c>
      <c r="B748" t="str">
        <f>BYDem!B748</f>
        <v>Germany</v>
      </c>
      <c r="C748" t="str">
        <f>BYDem!E748</f>
        <v>RSC</v>
      </c>
      <c r="D748" t="str">
        <f>VLOOKUP(_xlfn.XLOOKUP(Driver_elast!C748,MIG_demproj!$Q$2:$Q$49,MIG_demproj!$P$2:$P$49)&amp;B748,MIG_demproj!$A$2:$H$9999,4,FALSE)</f>
        <v>GDP</v>
      </c>
      <c r="E748" s="2">
        <f>MAX(VLOOKUP(_xlfn.XLOOKUP(Driver_elast!C748,MIG_demproj!$Q$2:$Q$49,MIG_demproj!$P$2:$P$49)&amp;B748,MIG_demproj!$A$2:$H$9999,8,FALSE),0)+IFERROR(VLOOKUP(C748,$I$3:$J$25,2,FALSE),0)</f>
        <v>1.2851669999999999</v>
      </c>
    </row>
    <row r="749" spans="1:5" ht="14.25" x14ac:dyDescent="0.45">
      <c r="A749" s="1" t="str">
        <f t="shared" si="11"/>
        <v>RSHGermany</v>
      </c>
      <c r="B749" t="str">
        <f>BYDem!B749</f>
        <v>Germany</v>
      </c>
      <c r="C749" t="str">
        <f>BYDem!E749</f>
        <v>RSH</v>
      </c>
      <c r="D749" t="str">
        <f>VLOOKUP(_xlfn.XLOOKUP(Driver_elast!C749,MIG_demproj!$Q$2:$Q$49,MIG_demproj!$P$2:$P$49)&amp;B749,MIG_demproj!$A$2:$H$9999,4,FALSE)</f>
        <v>GDP</v>
      </c>
      <c r="E749" s="2">
        <f>MAX(VLOOKUP(_xlfn.XLOOKUP(Driver_elast!C749,MIG_demproj!$Q$2:$Q$49,MIG_demproj!$P$2:$P$49)&amp;B749,MIG_demproj!$A$2:$H$9999,8,FALSE),0)+IFERROR(VLOOKUP(C749,$I$3:$J$25,2,FALSE),0)</f>
        <v>0.47640399999999999</v>
      </c>
    </row>
    <row r="750" spans="1:5" ht="14.25" x14ac:dyDescent="0.45">
      <c r="A750" s="1" t="str">
        <f t="shared" si="11"/>
        <v>TADGermany</v>
      </c>
      <c r="B750" t="str">
        <f>BYDem!B750</f>
        <v>Germany</v>
      </c>
      <c r="C750" t="str">
        <f>BYDem!E750</f>
        <v>TAD</v>
      </c>
      <c r="D750" t="str">
        <f>VLOOKUP(_xlfn.XLOOKUP(Driver_elast!C750,MIG_demproj!$Q$2:$Q$49,MIG_demproj!$P$2:$P$49)&amp;B750,MIG_demproj!$A$2:$H$9999,4,FALSE)</f>
        <v>GDPSER</v>
      </c>
      <c r="E750" s="2">
        <f>MAX(VLOOKUP(_xlfn.XLOOKUP(Driver_elast!C750,MIG_demproj!$Q$2:$Q$49,MIG_demproj!$P$2:$P$49)&amp;B750,MIG_demproj!$A$2:$H$9999,8,FALSE),0)+IFERROR(VLOOKUP(C750,$I$3:$J$25,2,FALSE),0)</f>
        <v>1.0307999999999999</v>
      </c>
    </row>
    <row r="751" spans="1:5" ht="14.25" x14ac:dyDescent="0.45">
      <c r="A751" s="1" t="str">
        <f t="shared" si="11"/>
        <v>TAIGermany</v>
      </c>
      <c r="B751" t="str">
        <f>BYDem!B751</f>
        <v>Germany</v>
      </c>
      <c r="C751" t="str">
        <f>BYDem!E751</f>
        <v>TAI</v>
      </c>
      <c r="D751" t="str">
        <f>VLOOKUP(_xlfn.XLOOKUP(Driver_elast!C751,MIG_demproj!$Q$2:$Q$49,MIG_demproj!$P$2:$P$49)&amp;B751,MIG_demproj!$A$2:$H$9999,4,FALSE)</f>
        <v>GDP</v>
      </c>
      <c r="E751" s="2">
        <f>MAX(VLOOKUP(_xlfn.XLOOKUP(Driver_elast!C751,MIG_demproj!$Q$2:$Q$49,MIG_demproj!$P$2:$P$49)&amp;B751,MIG_demproj!$A$2:$H$9999,8,FALSE),0)+IFERROR(VLOOKUP(C751,$I$3:$J$25,2,FALSE),0)</f>
        <v>1.395073</v>
      </c>
    </row>
    <row r="752" spans="1:5" ht="14.25" x14ac:dyDescent="0.45">
      <c r="A752" s="1" t="str">
        <f t="shared" si="11"/>
        <v>TTFGermany</v>
      </c>
      <c r="B752" t="str">
        <f>BYDem!B752</f>
        <v>Germany</v>
      </c>
      <c r="C752" t="str">
        <f>BYDem!E752</f>
        <v>TTF</v>
      </c>
      <c r="D752" t="str">
        <f>VLOOKUP(_xlfn.XLOOKUP(Driver_elast!C752,MIG_demproj!$Q$2:$Q$49,MIG_demproj!$P$2:$P$49)&amp;B752,MIG_demproj!$A$2:$H$9999,4,FALSE)</f>
        <v>GDP</v>
      </c>
      <c r="E752" s="2">
        <f>MAX(VLOOKUP(_xlfn.XLOOKUP(Driver_elast!C752,MIG_demproj!$Q$2:$Q$49,MIG_demproj!$P$2:$P$49)&amp;B752,MIG_demproj!$A$2:$H$9999,8,FALSE),0)+IFERROR(VLOOKUP(C752,$I$3:$J$25,2,FALSE),0)</f>
        <v>0.96397900000000003</v>
      </c>
    </row>
    <row r="753" spans="1:5" ht="14.25" x14ac:dyDescent="0.45">
      <c r="A753" s="1" t="str">
        <f t="shared" si="11"/>
        <v>TTPGermany</v>
      </c>
      <c r="B753" t="str">
        <f>BYDem!B753</f>
        <v>Germany</v>
      </c>
      <c r="C753" t="str">
        <f>BYDem!E753</f>
        <v>TTP</v>
      </c>
      <c r="D753" t="str">
        <f>VLOOKUP(_xlfn.XLOOKUP(Driver_elast!C753,MIG_demproj!$Q$2:$Q$49,MIG_demproj!$P$2:$P$49)&amp;B753,MIG_demproj!$A$2:$H$9999,4,FALSE)</f>
        <v>GDP</v>
      </c>
      <c r="E753" s="2">
        <f>MAX(VLOOKUP(_xlfn.XLOOKUP(Driver_elast!C753,MIG_demproj!$Q$2:$Q$49,MIG_demproj!$P$2:$P$49)&amp;B753,MIG_demproj!$A$2:$H$9999,8,FALSE),0)+IFERROR(VLOOKUP(C753,$I$3:$J$25,2,FALSE),0)</f>
        <v>0.96397900000000003</v>
      </c>
    </row>
    <row r="754" spans="1:5" ht="14.25" x14ac:dyDescent="0.45">
      <c r="A754" s="1" t="str">
        <f t="shared" si="11"/>
        <v>TWDGermany</v>
      </c>
      <c r="B754" t="str">
        <f>BYDem!B754</f>
        <v>Germany</v>
      </c>
      <c r="C754" t="str">
        <f>BYDem!E754</f>
        <v>TWD</v>
      </c>
      <c r="D754" t="str">
        <f>VLOOKUP(_xlfn.XLOOKUP(Driver_elast!C754,MIG_demproj!$Q$2:$Q$49,MIG_demproj!$P$2:$P$49)&amp;B754,MIG_demproj!$A$2:$H$9999,4,FALSE)</f>
        <v>GDPSER</v>
      </c>
      <c r="E754" s="2">
        <f>MAX(VLOOKUP(_xlfn.XLOOKUP(Driver_elast!C754,MIG_demproj!$Q$2:$Q$49,MIG_demproj!$P$2:$P$49)&amp;B754,MIG_demproj!$A$2:$H$9999,8,FALSE),0)+IFERROR(VLOOKUP(C754,$I$3:$J$25,2,FALSE),0)</f>
        <v>0.79090300000000002</v>
      </c>
    </row>
    <row r="755" spans="1:5" ht="14.25" x14ac:dyDescent="0.45">
      <c r="A755" s="1" t="str">
        <f t="shared" si="11"/>
        <v>TWIGermany</v>
      </c>
      <c r="B755" t="str">
        <f>BYDem!B755</f>
        <v>Germany</v>
      </c>
      <c r="C755" t="str">
        <f>BYDem!E755</f>
        <v>TWI</v>
      </c>
      <c r="D755" t="str">
        <f>VLOOKUP(_xlfn.XLOOKUP(Driver_elast!C755,MIG_demproj!$Q$2:$Q$49,MIG_demproj!$P$2:$P$49)&amp;B755,MIG_demproj!$A$2:$H$9999,4,FALSE)</f>
        <v>GDPSER</v>
      </c>
      <c r="E755" s="2">
        <f>MAX(VLOOKUP(_xlfn.XLOOKUP(Driver_elast!C755,MIG_demproj!$Q$2:$Q$49,MIG_demproj!$P$2:$P$49)&amp;B755,MIG_demproj!$A$2:$H$9999,8,FALSE),0)+IFERROR(VLOOKUP(C755,$I$3:$J$25,2,FALSE),0)</f>
        <v>0</v>
      </c>
    </row>
    <row r="756" spans="1:5" ht="14.25" x14ac:dyDescent="0.45">
      <c r="A756" s="1" t="str">
        <f t="shared" si="11"/>
        <v>Trd_2wGermany</v>
      </c>
      <c r="B756" t="str">
        <f>BYDem!B756</f>
        <v>Germany</v>
      </c>
      <c r="C756" t="str">
        <f>BYDem!E756</f>
        <v>Trd_2w</v>
      </c>
      <c r="D756" t="str">
        <f>VLOOKUP(_xlfn.XLOOKUP(Driver_elast!C756,MIG_demproj!$Q$2:$Q$49,MIG_demproj!$P$2:$P$49)&amp;B756,MIG_demproj!$A$2:$H$9999,4,FALSE)</f>
        <v>GDP</v>
      </c>
      <c r="E756" s="2">
        <f>MAX(VLOOKUP(_xlfn.XLOOKUP(Driver_elast!C756,MIG_demproj!$Q$2:$Q$49,MIG_demproj!$P$2:$P$49)&amp;B756,MIG_demproj!$A$2:$H$9999,8,FALSE),0)+IFERROR(VLOOKUP(C756,$I$3:$J$25,2,FALSE),0)</f>
        <v>0.51719099999999996</v>
      </c>
    </row>
    <row r="757" spans="1:5" ht="14.25" x14ac:dyDescent="0.45">
      <c r="A757" s="1" t="str">
        <f t="shared" si="11"/>
        <v>Trd_3wGermany</v>
      </c>
      <c r="B757" t="str">
        <f>BYDem!B757</f>
        <v>Germany</v>
      </c>
      <c r="C757" t="str">
        <f>BYDem!E757</f>
        <v>Trd_3w</v>
      </c>
      <c r="D757" t="str">
        <f>VLOOKUP(_xlfn.XLOOKUP(Driver_elast!C757,MIG_demproj!$Q$2:$Q$49,MIG_demproj!$P$2:$P$49)&amp;B757,MIG_demproj!$A$2:$H$9999,4,FALSE)</f>
        <v>GDP</v>
      </c>
      <c r="E757" s="2">
        <f>MAX(VLOOKUP(_xlfn.XLOOKUP(Driver_elast!C757,MIG_demproj!$Q$2:$Q$49,MIG_demproj!$P$2:$P$49)&amp;B757,MIG_demproj!$A$2:$H$9999,8,FALSE),0)+IFERROR(VLOOKUP(C757,$I$3:$J$25,2,FALSE),0)</f>
        <v>0.51719099999999996</v>
      </c>
    </row>
    <row r="758" spans="1:5" ht="14.25" x14ac:dyDescent="0.45">
      <c r="A758" s="1" t="str">
        <f t="shared" si="11"/>
        <v>Trd_BusGermany</v>
      </c>
      <c r="B758" t="str">
        <f>BYDem!B758</f>
        <v>Germany</v>
      </c>
      <c r="C758" t="str">
        <f>BYDem!E758</f>
        <v>Trd_Bus</v>
      </c>
      <c r="D758" t="str">
        <f>VLOOKUP(_xlfn.XLOOKUP(Driver_elast!C758,MIG_demproj!$Q$2:$Q$49,MIG_demproj!$P$2:$P$49)&amp;B758,MIG_demproj!$A$2:$H$9999,4,FALSE)</f>
        <v>GDP</v>
      </c>
      <c r="E758" s="2">
        <f>MAX(VLOOKUP(_xlfn.XLOOKUP(Driver_elast!C758,MIG_demproj!$Q$2:$Q$49,MIG_demproj!$P$2:$P$49)&amp;B758,MIG_demproj!$A$2:$H$9999,8,FALSE),0)+IFERROR(VLOOKUP(C758,$I$3:$J$25,2,FALSE),0)</f>
        <v>0.51719099999999996</v>
      </c>
    </row>
    <row r="759" spans="1:5" ht="14.25" x14ac:dyDescent="0.45">
      <c r="A759" s="1" t="str">
        <f t="shared" si="11"/>
        <v>Trd_CarGermany</v>
      </c>
      <c r="B759" t="str">
        <f>BYDem!B759</f>
        <v>Germany</v>
      </c>
      <c r="C759" t="str">
        <f>BYDem!E759</f>
        <v>Trd_Car</v>
      </c>
      <c r="D759" t="str">
        <f>VLOOKUP(_xlfn.XLOOKUP(Driver_elast!C759,MIG_demproj!$Q$2:$Q$49,MIG_demproj!$P$2:$P$49)&amp;B759,MIG_demproj!$A$2:$H$9999,4,FALSE)</f>
        <v>GDP</v>
      </c>
      <c r="E759" s="2">
        <f>MAX(VLOOKUP(_xlfn.XLOOKUP(Driver_elast!C759,MIG_demproj!$Q$2:$Q$49,MIG_demproj!$P$2:$P$49)&amp;B759,MIG_demproj!$A$2:$H$9999,8,FALSE),0)+IFERROR(VLOOKUP(C759,$I$3:$J$25,2,FALSE),0)</f>
        <v>0.51719099999999996</v>
      </c>
    </row>
    <row r="760" spans="1:5" ht="14.25" x14ac:dyDescent="0.45">
      <c r="A760" s="1" t="str">
        <f t="shared" si="11"/>
        <v>Trd_HdtGermany</v>
      </c>
      <c r="B760" t="str">
        <f>BYDem!B760</f>
        <v>Germany</v>
      </c>
      <c r="C760" t="str">
        <f>BYDem!E760</f>
        <v>Trd_Hdt</v>
      </c>
      <c r="D760" t="str">
        <f>VLOOKUP(_xlfn.XLOOKUP(Driver_elast!C760,MIG_demproj!$Q$2:$Q$49,MIG_demproj!$P$2:$P$49)&amp;B760,MIG_demproj!$A$2:$H$9999,4,FALSE)</f>
        <v>GDP</v>
      </c>
      <c r="E760" s="2">
        <f>MAX(VLOOKUP(_xlfn.XLOOKUP(Driver_elast!C760,MIG_demproj!$Q$2:$Q$49,MIG_demproj!$P$2:$P$49)&amp;B760,MIG_demproj!$A$2:$H$9999,8,FALSE),0)+IFERROR(VLOOKUP(C760,$I$3:$J$25,2,FALSE),0)</f>
        <v>0.51719099999999996</v>
      </c>
    </row>
    <row r="761" spans="1:5" ht="14.25" x14ac:dyDescent="0.45">
      <c r="A761" s="1" t="str">
        <f t="shared" si="11"/>
        <v>Trd_LcvGermany</v>
      </c>
      <c r="B761" t="str">
        <f>BYDem!B761</f>
        <v>Germany</v>
      </c>
      <c r="C761" t="str">
        <f>BYDem!E761</f>
        <v>Trd_Lcv</v>
      </c>
      <c r="D761" t="str">
        <f>VLOOKUP(_xlfn.XLOOKUP(Driver_elast!C761,MIG_demproj!$Q$2:$Q$49,MIG_demproj!$P$2:$P$49)&amp;B761,MIG_demproj!$A$2:$H$9999,4,FALSE)</f>
        <v>GDP</v>
      </c>
      <c r="E761" s="2">
        <f>MAX(VLOOKUP(_xlfn.XLOOKUP(Driver_elast!C761,MIG_demproj!$Q$2:$Q$49,MIG_demproj!$P$2:$P$49)&amp;B761,MIG_demproj!$A$2:$H$9999,8,FALSE),0)+IFERROR(VLOOKUP(C761,$I$3:$J$25,2,FALSE),0)</f>
        <v>0.51719099999999996</v>
      </c>
    </row>
    <row r="762" spans="1:5" ht="14.25" x14ac:dyDescent="0.45">
      <c r="A762" s="1" t="str">
        <f t="shared" si="11"/>
        <v>AGRIndia</v>
      </c>
      <c r="B762" t="str">
        <f>BYDem!B762</f>
        <v>India</v>
      </c>
      <c r="C762" t="str">
        <f>BYDem!E762</f>
        <v>AGR</v>
      </c>
      <c r="D762" t="str">
        <f>VLOOKUP(_xlfn.XLOOKUP(Driver_elast!C762,MIG_demproj!$Q$2:$Q$49,MIG_demproj!$P$2:$P$49)&amp;B762,MIG_demproj!$A$2:$H$9999,4,FALSE)</f>
        <v>POP</v>
      </c>
      <c r="E762" s="2">
        <f>MAX(VLOOKUP(_xlfn.XLOOKUP(Driver_elast!C762,MIG_demproj!$Q$2:$Q$49,MIG_demproj!$P$2:$P$49)&amp;B762,MIG_demproj!$A$2:$H$9999,8,FALSE),0)+IFERROR(VLOOKUP(C762,$I$3:$J$25,2,FALSE),0)</f>
        <v>3.6340370000000002</v>
      </c>
    </row>
    <row r="763" spans="1:5" ht="14.25" x14ac:dyDescent="0.45">
      <c r="A763" s="1" t="str">
        <f t="shared" si="11"/>
        <v>CCKIndia</v>
      </c>
      <c r="B763" t="str">
        <f>BYDem!B763</f>
        <v>India</v>
      </c>
      <c r="C763" t="str">
        <f>BYDem!E763</f>
        <v>CCK</v>
      </c>
      <c r="D763" t="str">
        <f>VLOOKUP(_xlfn.XLOOKUP(Driver_elast!C763,MIG_demproj!$Q$2:$Q$49,MIG_demproj!$P$2:$P$49)&amp;B763,MIG_demproj!$A$2:$H$9999,4,FALSE)</f>
        <v>GDPSER</v>
      </c>
      <c r="E763" s="2">
        <f>MAX(VLOOKUP(_xlfn.XLOOKUP(Driver_elast!C763,MIG_demproj!$Q$2:$Q$49,MIG_demproj!$P$2:$P$49)&amp;B763,MIG_demproj!$A$2:$H$9999,8,FALSE),0)+IFERROR(VLOOKUP(C763,$I$3:$J$25,2,FALSE),0)</f>
        <v>0.89334199999999997</v>
      </c>
    </row>
    <row r="764" spans="1:5" ht="14.25" x14ac:dyDescent="0.45">
      <c r="A764" s="1" t="str">
        <f t="shared" si="11"/>
        <v>CHWIndia</v>
      </c>
      <c r="B764" t="str">
        <f>BYDem!B764</f>
        <v>India</v>
      </c>
      <c r="C764" t="str">
        <f>BYDem!E764</f>
        <v>CHW</v>
      </c>
      <c r="D764" t="str">
        <f>VLOOKUP(_xlfn.XLOOKUP(Driver_elast!C764,MIG_demproj!$Q$2:$Q$49,MIG_demproj!$P$2:$P$49)&amp;B764,MIG_demproj!$A$2:$H$9999,4,FALSE)</f>
        <v>GDPSER</v>
      </c>
      <c r="E764" s="2">
        <f>MAX(VLOOKUP(_xlfn.XLOOKUP(Driver_elast!C764,MIG_demproj!$Q$2:$Q$49,MIG_demproj!$P$2:$P$49)&amp;B764,MIG_demproj!$A$2:$H$9999,8,FALSE),0)+IFERROR(VLOOKUP(C764,$I$3:$J$25,2,FALSE),0)</f>
        <v>0.89334199999999997</v>
      </c>
    </row>
    <row r="765" spans="1:5" ht="14.25" x14ac:dyDescent="0.45">
      <c r="A765" s="1" t="str">
        <f t="shared" si="11"/>
        <v>CLAIndia</v>
      </c>
      <c r="B765" t="str">
        <f>BYDem!B765</f>
        <v>India</v>
      </c>
      <c r="C765" t="str">
        <f>BYDem!E765</f>
        <v>CLA</v>
      </c>
      <c r="D765" t="str">
        <f>VLOOKUP(_xlfn.XLOOKUP(Driver_elast!C765,MIG_demproj!$Q$2:$Q$49,MIG_demproj!$P$2:$P$49)&amp;B765,MIG_demproj!$A$2:$H$9999,4,FALSE)</f>
        <v>GDPSER</v>
      </c>
      <c r="E765" s="2">
        <f>MAX(VLOOKUP(_xlfn.XLOOKUP(Driver_elast!C765,MIG_demproj!$Q$2:$Q$49,MIG_demproj!$P$2:$P$49)&amp;B765,MIG_demproj!$A$2:$H$9999,8,FALSE),0)+IFERROR(VLOOKUP(C765,$I$3:$J$25,2,FALSE),0)</f>
        <v>0.75079200000000001</v>
      </c>
    </row>
    <row r="766" spans="1:5" ht="14.25" x14ac:dyDescent="0.45">
      <c r="A766" s="1" t="str">
        <f t="shared" si="11"/>
        <v>COEIndia</v>
      </c>
      <c r="B766" t="str">
        <f>BYDem!B766</f>
        <v>India</v>
      </c>
      <c r="C766" t="str">
        <f>BYDem!E766</f>
        <v>COE</v>
      </c>
      <c r="D766" t="str">
        <f>VLOOKUP(_xlfn.XLOOKUP(Driver_elast!C766,MIG_demproj!$Q$2:$Q$49,MIG_demproj!$P$2:$P$49)&amp;B766,MIG_demproj!$A$2:$H$9999,4,FALSE)</f>
        <v>GDPSER</v>
      </c>
      <c r="E766" s="2">
        <f>MAX(VLOOKUP(_xlfn.XLOOKUP(Driver_elast!C766,MIG_demproj!$Q$2:$Q$49,MIG_demproj!$P$2:$P$49)&amp;B766,MIG_demproj!$A$2:$H$9999,8,FALSE),0)+IFERROR(VLOOKUP(C766,$I$3:$J$25,2,FALSE),0)</f>
        <v>1.7507920000000001</v>
      </c>
    </row>
    <row r="767" spans="1:5" ht="14.25" x14ac:dyDescent="0.45">
      <c r="A767" s="1" t="str">
        <f t="shared" si="11"/>
        <v>COTIndia</v>
      </c>
      <c r="B767" t="str">
        <f>BYDem!B767</f>
        <v>India</v>
      </c>
      <c r="C767" t="str">
        <f>BYDem!E767</f>
        <v>COT</v>
      </c>
      <c r="D767" t="str">
        <f>VLOOKUP(_xlfn.XLOOKUP(Driver_elast!C767,MIG_demproj!$Q$2:$Q$49,MIG_demproj!$P$2:$P$49)&amp;B767,MIG_demproj!$A$2:$H$9999,4,FALSE)</f>
        <v>GDPSER</v>
      </c>
      <c r="E767" s="2">
        <f>MAX(VLOOKUP(_xlfn.XLOOKUP(Driver_elast!C767,MIG_demproj!$Q$2:$Q$49,MIG_demproj!$P$2:$P$49)&amp;B767,MIG_demproj!$A$2:$H$9999,8,FALSE),0)+IFERROR(VLOOKUP(C767,$I$3:$J$25,2,FALSE),0)</f>
        <v>0.89334199999999997</v>
      </c>
    </row>
    <row r="768" spans="1:5" ht="14.25" x14ac:dyDescent="0.45">
      <c r="A768" s="1" t="str">
        <f t="shared" si="11"/>
        <v>CRFIndia</v>
      </c>
      <c r="B768" t="str">
        <f>BYDem!B768</f>
        <v>India</v>
      </c>
      <c r="C768" t="str">
        <f>BYDem!E768</f>
        <v>CRF</v>
      </c>
      <c r="D768" t="str">
        <f>VLOOKUP(_xlfn.XLOOKUP(Driver_elast!C768,MIG_demproj!$Q$2:$Q$49,MIG_demproj!$P$2:$P$49)&amp;B768,MIG_demproj!$A$2:$H$9999,4,FALSE)</f>
        <v>GDPSER</v>
      </c>
      <c r="E768" s="2">
        <f>MAX(VLOOKUP(_xlfn.XLOOKUP(Driver_elast!C768,MIG_demproj!$Q$2:$Q$49,MIG_demproj!$P$2:$P$49)&amp;B768,MIG_demproj!$A$2:$H$9999,8,FALSE),0)+IFERROR(VLOOKUP(C768,$I$3:$J$25,2,FALSE),0)</f>
        <v>0.75079200000000001</v>
      </c>
    </row>
    <row r="769" spans="1:5" ht="14.25" x14ac:dyDescent="0.45">
      <c r="A769" s="1" t="str">
        <f t="shared" si="11"/>
        <v>CSCIndia</v>
      </c>
      <c r="B769" t="str">
        <f>BYDem!B769</f>
        <v>India</v>
      </c>
      <c r="C769" t="str">
        <f>BYDem!E769</f>
        <v>CSC</v>
      </c>
      <c r="D769" t="str">
        <f>VLOOKUP(_xlfn.XLOOKUP(Driver_elast!C769,MIG_demproj!$Q$2:$Q$49,MIG_demproj!$P$2:$P$49)&amp;B769,MIG_demproj!$A$2:$H$9999,4,FALSE)</f>
        <v>GDPSER</v>
      </c>
      <c r="E769" s="2">
        <f>MAX(VLOOKUP(_xlfn.XLOOKUP(Driver_elast!C769,MIG_demproj!$Q$2:$Q$49,MIG_demproj!$P$2:$P$49)&amp;B769,MIG_demproj!$A$2:$H$9999,8,FALSE),0)+IFERROR(VLOOKUP(C769,$I$3:$J$25,2,FALSE),0)</f>
        <v>1.7507920000000001</v>
      </c>
    </row>
    <row r="770" spans="1:5" ht="14.25" x14ac:dyDescent="0.45">
      <c r="A770" s="1" t="str">
        <f t="shared" si="11"/>
        <v>CSHIndia</v>
      </c>
      <c r="B770" t="str">
        <f>BYDem!B770</f>
        <v>India</v>
      </c>
      <c r="C770" t="str">
        <f>BYDem!E770</f>
        <v>CSH</v>
      </c>
      <c r="D770" t="str">
        <f>VLOOKUP(_xlfn.XLOOKUP(Driver_elast!C770,MIG_demproj!$Q$2:$Q$49,MIG_demproj!$P$2:$P$49)&amp;B770,MIG_demproj!$A$2:$H$9999,4,FALSE)</f>
        <v>GDPSER</v>
      </c>
      <c r="E770" s="2">
        <f>MAX(VLOOKUP(_xlfn.XLOOKUP(Driver_elast!C770,MIG_demproj!$Q$2:$Q$49,MIG_demproj!$P$2:$P$49)&amp;B770,MIG_demproj!$A$2:$H$9999,8,FALSE),0)+IFERROR(VLOOKUP(C770,$I$3:$J$25,2,FALSE),0)</f>
        <v>0.89334199999999997</v>
      </c>
    </row>
    <row r="771" spans="1:5" ht="14.25" x14ac:dyDescent="0.45">
      <c r="A771" s="1" t="str">
        <f t="shared" ref="A771:A834" si="12">C771&amp;B771</f>
        <v>ICHIndia</v>
      </c>
      <c r="B771" t="str">
        <f>BYDem!B771</f>
        <v>India</v>
      </c>
      <c r="C771" t="str">
        <f>BYDem!E771</f>
        <v>ICH</v>
      </c>
      <c r="D771" t="str">
        <f>VLOOKUP(_xlfn.XLOOKUP(Driver_elast!C771,MIG_demproj!$Q$2:$Q$49,MIG_demproj!$P$2:$P$49)&amp;B771,MIG_demproj!$A$2:$H$9999,4,FALSE)</f>
        <v>GDP</v>
      </c>
      <c r="E771" s="2">
        <f>MAX(VLOOKUP(_xlfn.XLOOKUP(Driver_elast!C771,MIG_demproj!$Q$2:$Q$49,MIG_demproj!$P$2:$P$49)&amp;B771,MIG_demproj!$A$2:$H$9999,8,FALSE),0)+IFERROR(VLOOKUP(C771,$I$3:$J$25,2,FALSE),0)</f>
        <v>0.35880499999999999</v>
      </c>
    </row>
    <row r="772" spans="1:5" ht="14.25" x14ac:dyDescent="0.45">
      <c r="A772" s="1" t="str">
        <f t="shared" si="12"/>
        <v>ICH_FeedstockIndia</v>
      </c>
      <c r="B772" t="str">
        <f>BYDem!B772</f>
        <v>India</v>
      </c>
      <c r="C772" t="str">
        <f>BYDem!E772</f>
        <v>ICH_Feedstock</v>
      </c>
      <c r="D772" t="str">
        <f>VLOOKUP(_xlfn.XLOOKUP(Driver_elast!C772,MIG_demproj!$Q$2:$Q$49,MIG_demproj!$P$2:$P$49)&amp;B772,MIG_demproj!$A$2:$H$9999,4,FALSE)</f>
        <v>GDP</v>
      </c>
      <c r="E772" s="2">
        <f>MAX(VLOOKUP(_xlfn.XLOOKUP(Driver_elast!C772,MIG_demproj!$Q$2:$Q$49,MIG_demproj!$P$2:$P$49)&amp;B772,MIG_demproj!$A$2:$H$9999,8,FALSE),0)+IFERROR(VLOOKUP(C772,$I$3:$J$25,2,FALSE),0)</f>
        <v>0.35880499999999999</v>
      </c>
    </row>
    <row r="773" spans="1:5" ht="14.25" x14ac:dyDescent="0.45">
      <c r="A773" s="1" t="str">
        <f t="shared" si="12"/>
        <v>IFPIndia</v>
      </c>
      <c r="B773" t="str">
        <f>BYDem!B773</f>
        <v>India</v>
      </c>
      <c r="C773" t="str">
        <f>BYDem!E773</f>
        <v>IFP</v>
      </c>
      <c r="D773" t="str">
        <f>VLOOKUP(_xlfn.XLOOKUP(Driver_elast!C773,MIG_demproj!$Q$2:$Q$49,MIG_demproj!$P$2:$P$49)&amp;B773,MIG_demproj!$A$2:$H$9999,4,FALSE)</f>
        <v>GDP</v>
      </c>
      <c r="E773" s="2">
        <f>MAX(VLOOKUP(_xlfn.XLOOKUP(Driver_elast!C773,MIG_demproj!$Q$2:$Q$49,MIG_demproj!$P$2:$P$49)&amp;B773,MIG_demproj!$A$2:$H$9999,8,FALSE),0)+IFERROR(VLOOKUP(C773,$I$3:$J$25,2,FALSE),0)</f>
        <v>1.050127</v>
      </c>
    </row>
    <row r="774" spans="1:5" ht="14.25" x14ac:dyDescent="0.45">
      <c r="A774" s="1" t="str">
        <f t="shared" si="12"/>
        <v>ILPIndia</v>
      </c>
      <c r="B774" t="str">
        <f>BYDem!B774</f>
        <v>India</v>
      </c>
      <c r="C774" t="str">
        <f>BYDem!E774</f>
        <v>ILP</v>
      </c>
      <c r="D774" t="str">
        <f>VLOOKUP(_xlfn.XLOOKUP(Driver_elast!C774,MIG_demproj!$Q$2:$Q$49,MIG_demproj!$P$2:$P$49)&amp;B774,MIG_demproj!$A$2:$H$9999,4,FALSE)</f>
        <v>GDP</v>
      </c>
      <c r="E774" s="2">
        <f>MAX(VLOOKUP(_xlfn.XLOOKUP(Driver_elast!C774,MIG_demproj!$Q$2:$Q$49,MIG_demproj!$P$2:$P$49)&amp;B774,MIG_demproj!$A$2:$H$9999,8,FALSE),0)+IFERROR(VLOOKUP(C774,$I$3:$J$25,2,FALSE),0)</f>
        <v>0.39200499999999999</v>
      </c>
    </row>
    <row r="775" spans="1:5" ht="14.25" x14ac:dyDescent="0.45">
      <c r="A775" s="1" t="str">
        <f t="shared" si="12"/>
        <v>IMCIndia</v>
      </c>
      <c r="B775" t="str">
        <f>BYDem!B775</f>
        <v>India</v>
      </c>
      <c r="C775" t="str">
        <f>BYDem!E775</f>
        <v>IMC</v>
      </c>
      <c r="D775" t="str">
        <f>VLOOKUP(_xlfn.XLOOKUP(Driver_elast!C775,MIG_demproj!$Q$2:$Q$49,MIG_demproj!$P$2:$P$49)&amp;B775,MIG_demproj!$A$2:$H$9999,4,FALSE)</f>
        <v>GDP</v>
      </c>
      <c r="E775" s="2">
        <f>MAX(VLOOKUP(_xlfn.XLOOKUP(Driver_elast!C775,MIG_demproj!$Q$2:$Q$49,MIG_demproj!$P$2:$P$49)&amp;B775,MIG_demproj!$A$2:$H$9999,8,FALSE),0)+IFERROR(VLOOKUP(C775,$I$3:$J$25,2,FALSE),0)</f>
        <v>1.050127</v>
      </c>
    </row>
    <row r="776" spans="1:5" ht="14.25" x14ac:dyDescent="0.45">
      <c r="A776" s="1" t="str">
        <f t="shared" si="12"/>
        <v>INFIndia</v>
      </c>
      <c r="B776" t="str">
        <f>BYDem!B776</f>
        <v>India</v>
      </c>
      <c r="C776" t="str">
        <f>BYDem!E776</f>
        <v>INF</v>
      </c>
      <c r="D776" t="str">
        <f>VLOOKUP(_xlfn.XLOOKUP(Driver_elast!C776,MIG_demproj!$Q$2:$Q$49,MIG_demproj!$P$2:$P$49)&amp;B776,MIG_demproj!$A$2:$H$9999,4,FALSE)</f>
        <v>GDP</v>
      </c>
      <c r="E776" s="2">
        <f>MAX(VLOOKUP(_xlfn.XLOOKUP(Driver_elast!C776,MIG_demproj!$Q$2:$Q$49,MIG_demproj!$P$2:$P$49)&amp;B776,MIG_demproj!$A$2:$H$9999,8,FALSE),0)+IFERROR(VLOOKUP(C776,$I$3:$J$25,2,FALSE),0)</f>
        <v>0.98656100000000002</v>
      </c>
    </row>
    <row r="777" spans="1:5" ht="14.25" x14ac:dyDescent="0.45">
      <c r="A777" s="1" t="str">
        <f t="shared" si="12"/>
        <v>INMIndia</v>
      </c>
      <c r="B777" t="str">
        <f>BYDem!B777</f>
        <v>India</v>
      </c>
      <c r="C777" t="str">
        <f>BYDem!E777</f>
        <v>INM</v>
      </c>
      <c r="D777" t="str">
        <f>VLOOKUP(_xlfn.XLOOKUP(Driver_elast!C777,MIG_demproj!$Q$2:$Q$49,MIG_demproj!$P$2:$P$49)&amp;B777,MIG_demproj!$A$2:$H$9999,4,FALSE)</f>
        <v>GDPIND</v>
      </c>
      <c r="E777" s="2">
        <f>MAX(VLOOKUP(_xlfn.XLOOKUP(Driver_elast!C777,MIG_demproj!$Q$2:$Q$49,MIG_demproj!$P$2:$P$49)&amp;B777,MIG_demproj!$A$2:$H$9999,8,FALSE),0)+IFERROR(VLOOKUP(C777,$I$3:$J$25,2,FALSE),0)</f>
        <v>0.52803599999999995</v>
      </c>
    </row>
    <row r="778" spans="1:5" ht="14.25" x14ac:dyDescent="0.45">
      <c r="A778" s="1" t="str">
        <f t="shared" si="12"/>
        <v>IOIIndia</v>
      </c>
      <c r="B778" t="str">
        <f>BYDem!B778</f>
        <v>India</v>
      </c>
      <c r="C778" t="str">
        <f>BYDem!E778</f>
        <v>IOI</v>
      </c>
      <c r="D778" t="str">
        <f>VLOOKUP(_xlfn.XLOOKUP(Driver_elast!C778,MIG_demproj!$Q$2:$Q$49,MIG_demproj!$P$2:$P$49)&amp;B778,MIG_demproj!$A$2:$H$9999,4,FALSE)</f>
        <v>GDP</v>
      </c>
      <c r="E778" s="2">
        <f>MAX(VLOOKUP(_xlfn.XLOOKUP(Driver_elast!C778,MIG_demproj!$Q$2:$Q$49,MIG_demproj!$P$2:$P$49)&amp;B778,MIG_demproj!$A$2:$H$9999,8,FALSE),0)+IFERROR(VLOOKUP(C778,$I$3:$J$25,2,FALSE),0)</f>
        <v>1.050127</v>
      </c>
    </row>
    <row r="779" spans="1:5" ht="14.25" x14ac:dyDescent="0.45">
      <c r="A779" s="1" t="str">
        <f t="shared" si="12"/>
        <v>ITMIndia</v>
      </c>
      <c r="B779" t="str">
        <f>BYDem!B779</f>
        <v>India</v>
      </c>
      <c r="C779" t="str">
        <f>BYDem!E779</f>
        <v>ITM</v>
      </c>
      <c r="D779" t="str">
        <f>VLOOKUP(_xlfn.XLOOKUP(Driver_elast!C779,MIG_demproj!$Q$2:$Q$49,MIG_demproj!$P$2:$P$49)&amp;B779,MIG_demproj!$A$2:$H$9999,4,FALSE)</f>
        <v>GDP</v>
      </c>
      <c r="E779" s="2">
        <f>MAX(VLOOKUP(_xlfn.XLOOKUP(Driver_elast!C779,MIG_demproj!$Q$2:$Q$49,MIG_demproj!$P$2:$P$49)&amp;B779,MIG_demproj!$A$2:$H$9999,8,FALSE),0)+IFERROR(VLOOKUP(C779,$I$3:$J$25,2,FALSE),0)</f>
        <v>1.050127</v>
      </c>
    </row>
    <row r="780" spans="1:5" ht="14.25" x14ac:dyDescent="0.45">
      <c r="A780" s="1" t="str">
        <f t="shared" si="12"/>
        <v>NEUIndia</v>
      </c>
      <c r="B780" t="str">
        <f>BYDem!B780</f>
        <v>India</v>
      </c>
      <c r="C780" t="str">
        <f>BYDem!E780</f>
        <v>NEU</v>
      </c>
      <c r="D780" t="str">
        <f>VLOOKUP(_xlfn.XLOOKUP(Driver_elast!C780,MIG_demproj!$Q$2:$Q$49,MIG_demproj!$P$2:$P$49)&amp;B780,MIG_demproj!$A$2:$H$9999,4,FALSE)</f>
        <v>GDP</v>
      </c>
      <c r="E780" s="2">
        <f>MAX(VLOOKUP(_xlfn.XLOOKUP(Driver_elast!C780,MIG_demproj!$Q$2:$Q$49,MIG_demproj!$P$2:$P$49)&amp;B780,MIG_demproj!$A$2:$H$9999,8,FALSE),0)+IFERROR(VLOOKUP(C780,$I$3:$J$25,2,FALSE),0)</f>
        <v>0.32658799999999999</v>
      </c>
    </row>
    <row r="781" spans="1:5" ht="14.25" x14ac:dyDescent="0.45">
      <c r="A781" s="1" t="str">
        <f t="shared" si="12"/>
        <v>ONOIndia</v>
      </c>
      <c r="B781" t="str">
        <f>BYDem!B781</f>
        <v>India</v>
      </c>
      <c r="C781" t="str">
        <f>BYDem!E781</f>
        <v>ONO</v>
      </c>
      <c r="D781" t="str">
        <f>VLOOKUP(_xlfn.XLOOKUP(Driver_elast!C781,MIG_demproj!$Q$2:$Q$49,MIG_demproj!$P$2:$P$49)&amp;B781,MIG_demproj!$A$2:$H$9999,4,FALSE)</f>
        <v>GDP</v>
      </c>
      <c r="E781" s="2">
        <f>MAX(VLOOKUP(_xlfn.XLOOKUP(Driver_elast!C781,MIG_demproj!$Q$2:$Q$49,MIG_demproj!$P$2:$P$49)&amp;B781,MIG_demproj!$A$2:$H$9999,8,FALSE),0)+IFERROR(VLOOKUP(C781,$I$3:$J$25,2,FALSE),0)</f>
        <v>1.050127</v>
      </c>
    </row>
    <row r="782" spans="1:5" ht="14.25" x14ac:dyDescent="0.45">
      <c r="A782" s="1" t="str">
        <f t="shared" si="12"/>
        <v>RCKIndia</v>
      </c>
      <c r="B782" t="str">
        <f>BYDem!B782</f>
        <v>India</v>
      </c>
      <c r="C782" t="str">
        <f>BYDem!E782</f>
        <v>RCK</v>
      </c>
      <c r="D782" s="18" t="s">
        <v>3</v>
      </c>
      <c r="E782" s="2">
        <f>MAX(VLOOKUP(_xlfn.XLOOKUP(Driver_elast!C782,MIG_demproj!$Q$2:$Q$49,MIG_demproj!$P$2:$P$49)&amp;B782,MIG_demproj!$A$2:$H$9999,8,FALSE),0)+IFERROR(VLOOKUP(C782,$I$3:$J$25,2,FALSE),0)</f>
        <v>0.76728700000000005</v>
      </c>
    </row>
    <row r="783" spans="1:5" ht="14.25" x14ac:dyDescent="0.45">
      <c r="A783" s="1" t="str">
        <f t="shared" si="12"/>
        <v>REAIndia</v>
      </c>
      <c r="B783" t="str">
        <f>BYDem!B783</f>
        <v>India</v>
      </c>
      <c r="C783" t="str">
        <f>BYDem!E783</f>
        <v>REA</v>
      </c>
      <c r="D783" t="str">
        <f>VLOOKUP(_xlfn.XLOOKUP(Driver_elast!C783,MIG_demproj!$Q$2:$Q$49,MIG_demproj!$P$2:$P$49)&amp;B783,MIG_demproj!$A$2:$H$9999,4,FALSE)</f>
        <v>GDP</v>
      </c>
      <c r="E783" s="2">
        <f>MAX(VLOOKUP(_xlfn.XLOOKUP(Driver_elast!C783,MIG_demproj!$Q$2:$Q$49,MIG_demproj!$P$2:$P$49)&amp;B783,MIG_demproj!$A$2:$H$9999,8,FALSE),0)+IFERROR(VLOOKUP(C783,$I$3:$J$25,2,FALSE),0)</f>
        <v>1.703765</v>
      </c>
    </row>
    <row r="784" spans="1:5" ht="14.25" x14ac:dyDescent="0.45">
      <c r="A784" s="1" t="str">
        <f t="shared" si="12"/>
        <v>RHWIndia</v>
      </c>
      <c r="B784" t="str">
        <f>BYDem!B784</f>
        <v>India</v>
      </c>
      <c r="C784" t="str">
        <f>BYDem!E784</f>
        <v>RHW</v>
      </c>
      <c r="D784" t="str">
        <f>VLOOKUP(_xlfn.XLOOKUP(Driver_elast!C784,MIG_demproj!$Q$2:$Q$49,MIG_demproj!$P$2:$P$49)&amp;B784,MIG_demproj!$A$2:$H$9999,4,FALSE)</f>
        <v>GDP</v>
      </c>
      <c r="E784" s="2">
        <f>MAX(VLOOKUP(_xlfn.XLOOKUP(Driver_elast!C784,MIG_demproj!$Q$2:$Q$49,MIG_demproj!$P$2:$P$49)&amp;B784,MIG_demproj!$A$2:$H$9999,8,FALSE),0)+IFERROR(VLOOKUP(C784,$I$3:$J$25,2,FALSE),0)</f>
        <v>0.76728700000000005</v>
      </c>
    </row>
    <row r="785" spans="1:5" ht="14.25" x14ac:dyDescent="0.45">
      <c r="A785" s="1" t="str">
        <f t="shared" si="12"/>
        <v>RLIIndia</v>
      </c>
      <c r="B785" t="str">
        <f>BYDem!B785</f>
        <v>India</v>
      </c>
      <c r="C785" t="str">
        <f>BYDem!E785</f>
        <v>RLI</v>
      </c>
      <c r="D785" t="str">
        <f>VLOOKUP(_xlfn.XLOOKUP(Driver_elast!C785,MIG_demproj!$Q$2:$Q$49,MIG_demproj!$P$2:$P$49)&amp;B785,MIG_demproj!$A$2:$H$9999,4,FALSE)</f>
        <v>GDP</v>
      </c>
      <c r="E785" s="2">
        <f>MAX(VLOOKUP(_xlfn.XLOOKUP(Driver_elast!C785,MIG_demproj!$Q$2:$Q$49,MIG_demproj!$P$2:$P$49)&amp;B785,MIG_demproj!$A$2:$H$9999,8,FALSE),0)+IFERROR(VLOOKUP(C785,$I$3:$J$25,2,FALSE),0)</f>
        <v>1.203765</v>
      </c>
    </row>
    <row r="786" spans="1:5" ht="14.25" x14ac:dyDescent="0.45">
      <c r="A786" s="1" t="str">
        <f t="shared" si="12"/>
        <v>ROTIndia</v>
      </c>
      <c r="B786" t="str">
        <f>BYDem!B786</f>
        <v>India</v>
      </c>
      <c r="C786" t="str">
        <f>BYDem!E786</f>
        <v>ROT</v>
      </c>
      <c r="D786" t="str">
        <f>VLOOKUP(_xlfn.XLOOKUP(Driver_elast!C786,MIG_demproj!$Q$2:$Q$49,MIG_demproj!$P$2:$P$49)&amp;B786,MIG_demproj!$A$2:$H$9999,4,FALSE)</f>
        <v>GDP</v>
      </c>
      <c r="E786" s="2">
        <f>MAX(VLOOKUP(_xlfn.XLOOKUP(Driver_elast!C786,MIG_demproj!$Q$2:$Q$49,MIG_demproj!$P$2:$P$49)&amp;B786,MIG_demproj!$A$2:$H$9999,8,FALSE),0)+IFERROR(VLOOKUP(C786,$I$3:$J$25,2,FALSE),0)</f>
        <v>0.76728700000000005</v>
      </c>
    </row>
    <row r="787" spans="1:5" ht="14.25" x14ac:dyDescent="0.45">
      <c r="A787" s="1" t="str">
        <f t="shared" si="12"/>
        <v>RRFIndia</v>
      </c>
      <c r="B787" t="str">
        <f>BYDem!B787</f>
        <v>India</v>
      </c>
      <c r="C787" t="str">
        <f>BYDem!E787</f>
        <v>RRF</v>
      </c>
      <c r="D787" t="str">
        <f>VLOOKUP(_xlfn.XLOOKUP(Driver_elast!C787,MIG_demproj!$Q$2:$Q$49,MIG_demproj!$P$2:$P$49)&amp;B787,MIG_demproj!$A$2:$H$9999,4,FALSE)</f>
        <v>GDP</v>
      </c>
      <c r="E787" s="2">
        <f>MAX(VLOOKUP(_xlfn.XLOOKUP(Driver_elast!C787,MIG_demproj!$Q$2:$Q$49,MIG_demproj!$P$2:$P$49)&amp;B787,MIG_demproj!$A$2:$H$9999,8,FALSE),0)+IFERROR(VLOOKUP(C787,$I$3:$J$25,2,FALSE),0)</f>
        <v>1.203765</v>
      </c>
    </row>
    <row r="788" spans="1:5" ht="14.25" x14ac:dyDescent="0.45">
      <c r="A788" s="1" t="str">
        <f t="shared" si="12"/>
        <v>RSCIndia</v>
      </c>
      <c r="B788" t="str">
        <f>BYDem!B788</f>
        <v>India</v>
      </c>
      <c r="C788" t="str">
        <f>BYDem!E788</f>
        <v>RSC</v>
      </c>
      <c r="D788" t="str">
        <f>VLOOKUP(_xlfn.XLOOKUP(Driver_elast!C788,MIG_demproj!$Q$2:$Q$49,MIG_demproj!$P$2:$P$49)&amp;B788,MIG_demproj!$A$2:$H$9999,4,FALSE)</f>
        <v>GDP</v>
      </c>
      <c r="E788" s="2">
        <f>MAX(VLOOKUP(_xlfn.XLOOKUP(Driver_elast!C788,MIG_demproj!$Q$2:$Q$49,MIG_demproj!$P$2:$P$49)&amp;B788,MIG_demproj!$A$2:$H$9999,8,FALSE),0)+IFERROR(VLOOKUP(C788,$I$3:$J$25,2,FALSE),0)</f>
        <v>1.703765</v>
      </c>
    </row>
    <row r="789" spans="1:5" ht="14.25" x14ac:dyDescent="0.45">
      <c r="A789" s="1" t="str">
        <f t="shared" si="12"/>
        <v>RSHIndia</v>
      </c>
      <c r="B789" t="str">
        <f>BYDem!B789</f>
        <v>India</v>
      </c>
      <c r="C789" t="str">
        <f>BYDem!E789</f>
        <v>RSH</v>
      </c>
      <c r="D789" t="str">
        <f>VLOOKUP(_xlfn.XLOOKUP(Driver_elast!C789,MIG_demproj!$Q$2:$Q$49,MIG_demproj!$P$2:$P$49)&amp;B789,MIG_demproj!$A$2:$H$9999,4,FALSE)</f>
        <v>GDP</v>
      </c>
      <c r="E789" s="2">
        <f>MAX(VLOOKUP(_xlfn.XLOOKUP(Driver_elast!C789,MIG_demproj!$Q$2:$Q$49,MIG_demproj!$P$2:$P$49)&amp;B789,MIG_demproj!$A$2:$H$9999,8,FALSE),0)+IFERROR(VLOOKUP(C789,$I$3:$J$25,2,FALSE),0)</f>
        <v>0.76728700000000005</v>
      </c>
    </row>
    <row r="790" spans="1:5" ht="14.25" x14ac:dyDescent="0.45">
      <c r="A790" s="1" t="str">
        <f t="shared" si="12"/>
        <v>TADIndia</v>
      </c>
      <c r="B790" t="str">
        <f>BYDem!B790</f>
        <v>India</v>
      </c>
      <c r="C790" t="str">
        <f>BYDem!E790</f>
        <v>TAD</v>
      </c>
      <c r="D790" t="str">
        <f>VLOOKUP(_xlfn.XLOOKUP(Driver_elast!C790,MIG_demproj!$Q$2:$Q$49,MIG_demproj!$P$2:$P$49)&amp;B790,MIG_demproj!$A$2:$H$9999,4,FALSE)</f>
        <v>GDP</v>
      </c>
      <c r="E790" s="2">
        <f>MAX(VLOOKUP(_xlfn.XLOOKUP(Driver_elast!C790,MIG_demproj!$Q$2:$Q$49,MIG_demproj!$P$2:$P$49)&amp;B790,MIG_demproj!$A$2:$H$9999,8,FALSE),0)+IFERROR(VLOOKUP(C790,$I$3:$J$25,2,FALSE),0)</f>
        <v>1.223098</v>
      </c>
    </row>
    <row r="791" spans="1:5" ht="14.25" x14ac:dyDescent="0.45">
      <c r="A791" s="1" t="str">
        <f t="shared" si="12"/>
        <v>TAIIndia</v>
      </c>
      <c r="B791" t="str">
        <f>BYDem!B791</f>
        <v>India</v>
      </c>
      <c r="C791" t="str">
        <f>BYDem!E791</f>
        <v>TAI</v>
      </c>
      <c r="D791" t="str">
        <f>VLOOKUP(_xlfn.XLOOKUP(Driver_elast!C791,MIG_demproj!$Q$2:$Q$49,MIG_demproj!$P$2:$P$49)&amp;B791,MIG_demproj!$A$2:$H$9999,4,FALSE)</f>
        <v>GDP</v>
      </c>
      <c r="E791" s="2">
        <f>MAX(VLOOKUP(_xlfn.XLOOKUP(Driver_elast!C791,MIG_demproj!$Q$2:$Q$49,MIG_demproj!$P$2:$P$49)&amp;B791,MIG_demproj!$A$2:$H$9999,8,FALSE),0)+IFERROR(VLOOKUP(C791,$I$3:$J$25,2,FALSE),0)</f>
        <v>0.68983799999999995</v>
      </c>
    </row>
    <row r="792" spans="1:5" ht="14.25" x14ac:dyDescent="0.45">
      <c r="A792" s="1" t="str">
        <f t="shared" si="12"/>
        <v>TTFIndia</v>
      </c>
      <c r="B792" t="str">
        <f>BYDem!B792</f>
        <v>India</v>
      </c>
      <c r="C792" t="str">
        <f>BYDem!E792</f>
        <v>TTF</v>
      </c>
      <c r="D792" t="str">
        <f>VLOOKUP(_xlfn.XLOOKUP(Driver_elast!C792,MIG_demproj!$Q$2:$Q$49,MIG_demproj!$P$2:$P$49)&amp;B792,MIG_demproj!$A$2:$H$9999,4,FALSE)</f>
        <v>GDPSER</v>
      </c>
      <c r="E792" s="2">
        <f>MAX(VLOOKUP(_xlfn.XLOOKUP(Driver_elast!C792,MIG_demproj!$Q$2:$Q$49,MIG_demproj!$P$2:$P$49)&amp;B792,MIG_demproj!$A$2:$H$9999,8,FALSE),0)+IFERROR(VLOOKUP(C792,$I$3:$J$25,2,FALSE),0)</f>
        <v>0.64626799999999995</v>
      </c>
    </row>
    <row r="793" spans="1:5" ht="14.25" x14ac:dyDescent="0.45">
      <c r="A793" s="1" t="str">
        <f t="shared" si="12"/>
        <v>TTPIndia</v>
      </c>
      <c r="B793" t="str">
        <f>BYDem!B793</f>
        <v>India</v>
      </c>
      <c r="C793" t="str">
        <f>BYDem!E793</f>
        <v>TTP</v>
      </c>
      <c r="D793" t="str">
        <f>VLOOKUP(_xlfn.XLOOKUP(Driver_elast!C793,MIG_demproj!$Q$2:$Q$49,MIG_demproj!$P$2:$P$49)&amp;B793,MIG_demproj!$A$2:$H$9999,4,FALSE)</f>
        <v>GDPSER</v>
      </c>
      <c r="E793" s="2">
        <f>MAX(VLOOKUP(_xlfn.XLOOKUP(Driver_elast!C793,MIG_demproj!$Q$2:$Q$49,MIG_demproj!$P$2:$P$49)&amp;B793,MIG_demproj!$A$2:$H$9999,8,FALSE),0)+IFERROR(VLOOKUP(C793,$I$3:$J$25,2,FALSE),0)</f>
        <v>0.64626799999999995</v>
      </c>
    </row>
    <row r="794" spans="1:5" ht="14.25" x14ac:dyDescent="0.45">
      <c r="A794" s="1" t="str">
        <f t="shared" si="12"/>
        <v>TWDIndia</v>
      </c>
      <c r="B794" t="str">
        <f>BYDem!B794</f>
        <v>India</v>
      </c>
      <c r="C794" t="str">
        <f>BYDem!E794</f>
        <v>TWD</v>
      </c>
      <c r="D794" t="str">
        <f>VLOOKUP(_xlfn.XLOOKUP(Driver_elast!C794,MIG_demproj!$Q$2:$Q$49,MIG_demproj!$P$2:$P$49)&amp;B794,MIG_demproj!$A$2:$H$9999,4,FALSE)</f>
        <v>GDPSER</v>
      </c>
      <c r="E794" s="2">
        <f>MAX(VLOOKUP(_xlfn.XLOOKUP(Driver_elast!C794,MIG_demproj!$Q$2:$Q$49,MIG_demproj!$P$2:$P$49)&amp;B794,MIG_demproj!$A$2:$H$9999,8,FALSE),0)+IFERROR(VLOOKUP(C794,$I$3:$J$25,2,FALSE),0)</f>
        <v>0.79090300000000002</v>
      </c>
    </row>
    <row r="795" spans="1:5" ht="14.25" x14ac:dyDescent="0.45">
      <c r="A795" s="1" t="str">
        <f t="shared" si="12"/>
        <v>TWIIndia</v>
      </c>
      <c r="B795" t="str">
        <f>BYDem!B795</f>
        <v>India</v>
      </c>
      <c r="C795" t="str">
        <f>BYDem!E795</f>
        <v>TWI</v>
      </c>
      <c r="D795" t="str">
        <f>VLOOKUP(_xlfn.XLOOKUP(Driver_elast!C795,MIG_demproj!$Q$2:$Q$49,MIG_demproj!$P$2:$P$49)&amp;B795,MIG_demproj!$A$2:$H$9999,4,FALSE)</f>
        <v>GDP</v>
      </c>
      <c r="E795" s="2">
        <f>MAX(VLOOKUP(_xlfn.XLOOKUP(Driver_elast!C795,MIG_demproj!$Q$2:$Q$49,MIG_demproj!$P$2:$P$49)&amp;B795,MIG_demproj!$A$2:$H$9999,8,FALSE),0)+IFERROR(VLOOKUP(C795,$I$3:$J$25,2,FALSE),0)</f>
        <v>0.50470899999999996</v>
      </c>
    </row>
    <row r="796" spans="1:5" ht="14.25" x14ac:dyDescent="0.45">
      <c r="A796" s="1" t="str">
        <f t="shared" si="12"/>
        <v>Trd_2wIndia</v>
      </c>
      <c r="B796" t="str">
        <f>BYDem!B796</f>
        <v>India</v>
      </c>
      <c r="C796" t="str">
        <f>BYDem!E796</f>
        <v>Trd_2w</v>
      </c>
      <c r="D796" t="str">
        <f>VLOOKUP(_xlfn.XLOOKUP(Driver_elast!C796,MIG_demproj!$Q$2:$Q$49,MIG_demproj!$P$2:$P$49)&amp;B796,MIG_demproj!$A$2:$H$9999,4,FALSE)</f>
        <v>GDP</v>
      </c>
      <c r="E796" s="2">
        <f>MAX(VLOOKUP(_xlfn.XLOOKUP(Driver_elast!C796,MIG_demproj!$Q$2:$Q$49,MIG_demproj!$P$2:$P$49)&amp;B796,MIG_demproj!$A$2:$H$9999,8,FALSE),0)+IFERROR(VLOOKUP(C796,$I$3:$J$25,2,FALSE),0)</f>
        <v>0.82658799999999999</v>
      </c>
    </row>
    <row r="797" spans="1:5" ht="14.25" x14ac:dyDescent="0.45">
      <c r="A797" s="1" t="str">
        <f t="shared" si="12"/>
        <v>Trd_3wIndia</v>
      </c>
      <c r="B797" t="str">
        <f>BYDem!B797</f>
        <v>India</v>
      </c>
      <c r="C797" t="str">
        <f>BYDem!E797</f>
        <v>Trd_3w</v>
      </c>
      <c r="D797" t="str">
        <f>VLOOKUP(_xlfn.XLOOKUP(Driver_elast!C797,MIG_demproj!$Q$2:$Q$49,MIG_demproj!$P$2:$P$49)&amp;B797,MIG_demproj!$A$2:$H$9999,4,FALSE)</f>
        <v>GDP</v>
      </c>
      <c r="E797" s="2">
        <f>MAX(VLOOKUP(_xlfn.XLOOKUP(Driver_elast!C797,MIG_demproj!$Q$2:$Q$49,MIG_demproj!$P$2:$P$49)&amp;B797,MIG_demproj!$A$2:$H$9999,8,FALSE),0)+IFERROR(VLOOKUP(C797,$I$3:$J$25,2,FALSE),0)</f>
        <v>0.82658799999999999</v>
      </c>
    </row>
    <row r="798" spans="1:5" ht="14.25" x14ac:dyDescent="0.45">
      <c r="A798" s="1" t="str">
        <f t="shared" si="12"/>
        <v>Trd_BusIndia</v>
      </c>
      <c r="B798" t="str">
        <f>BYDem!B798</f>
        <v>India</v>
      </c>
      <c r="C798" t="str">
        <f>BYDem!E798</f>
        <v>Trd_Bus</v>
      </c>
      <c r="D798" t="str">
        <f>VLOOKUP(_xlfn.XLOOKUP(Driver_elast!C798,MIG_demproj!$Q$2:$Q$49,MIG_demproj!$P$2:$P$49)&amp;B798,MIG_demproj!$A$2:$H$9999,4,FALSE)</f>
        <v>GDP</v>
      </c>
      <c r="E798" s="2">
        <f>MAX(VLOOKUP(_xlfn.XLOOKUP(Driver_elast!C798,MIG_demproj!$Q$2:$Q$49,MIG_demproj!$P$2:$P$49)&amp;B798,MIG_demproj!$A$2:$H$9999,8,FALSE),0)+IFERROR(VLOOKUP(C798,$I$3:$J$25,2,FALSE),0)</f>
        <v>0.82658799999999999</v>
      </c>
    </row>
    <row r="799" spans="1:5" ht="14.25" x14ac:dyDescent="0.45">
      <c r="A799" s="1" t="str">
        <f t="shared" si="12"/>
        <v>Trd_CarIndia</v>
      </c>
      <c r="B799" t="str">
        <f>BYDem!B799</f>
        <v>India</v>
      </c>
      <c r="C799" t="str">
        <f>BYDem!E799</f>
        <v>Trd_Car</v>
      </c>
      <c r="D799" t="str">
        <f>VLOOKUP(_xlfn.XLOOKUP(Driver_elast!C799,MIG_demproj!$Q$2:$Q$49,MIG_demproj!$P$2:$P$49)&amp;B799,MIG_demproj!$A$2:$H$9999,4,FALSE)</f>
        <v>GDP</v>
      </c>
      <c r="E799" s="2">
        <f>MAX(VLOOKUP(_xlfn.XLOOKUP(Driver_elast!C799,MIG_demproj!$Q$2:$Q$49,MIG_demproj!$P$2:$P$49)&amp;B799,MIG_demproj!$A$2:$H$9999,8,FALSE),0)+IFERROR(VLOOKUP(C799,$I$3:$J$25,2,FALSE),0)</f>
        <v>0.82658799999999999</v>
      </c>
    </row>
    <row r="800" spans="1:5" ht="14.25" x14ac:dyDescent="0.45">
      <c r="A800" s="1" t="str">
        <f t="shared" si="12"/>
        <v>Trd_HdtIndia</v>
      </c>
      <c r="B800" t="str">
        <f>BYDem!B800</f>
        <v>India</v>
      </c>
      <c r="C800" t="str">
        <f>BYDem!E800</f>
        <v>Trd_Hdt</v>
      </c>
      <c r="D800" t="str">
        <f>VLOOKUP(_xlfn.XLOOKUP(Driver_elast!C800,MIG_demproj!$Q$2:$Q$49,MIG_demproj!$P$2:$P$49)&amp;B800,MIG_demproj!$A$2:$H$9999,4,FALSE)</f>
        <v>GDP</v>
      </c>
      <c r="E800" s="2">
        <f>MAX(VLOOKUP(_xlfn.XLOOKUP(Driver_elast!C800,MIG_demproj!$Q$2:$Q$49,MIG_demproj!$P$2:$P$49)&amp;B800,MIG_demproj!$A$2:$H$9999,8,FALSE),0)+IFERROR(VLOOKUP(C800,$I$3:$J$25,2,FALSE),0)</f>
        <v>0.82658799999999999</v>
      </c>
    </row>
    <row r="801" spans="1:5" ht="14.25" x14ac:dyDescent="0.45">
      <c r="A801" s="1" t="str">
        <f t="shared" si="12"/>
        <v>Trd_LcvIndia</v>
      </c>
      <c r="B801" t="str">
        <f>BYDem!B801</f>
        <v>India</v>
      </c>
      <c r="C801" t="str">
        <f>BYDem!E801</f>
        <v>Trd_Lcv</v>
      </c>
      <c r="D801" t="str">
        <f>VLOOKUP(_xlfn.XLOOKUP(Driver_elast!C801,MIG_demproj!$Q$2:$Q$49,MIG_demproj!$P$2:$P$49)&amp;B801,MIG_demproj!$A$2:$H$9999,4,FALSE)</f>
        <v>GDP</v>
      </c>
      <c r="E801" s="2">
        <f>MAX(VLOOKUP(_xlfn.XLOOKUP(Driver_elast!C801,MIG_demproj!$Q$2:$Q$49,MIG_demproj!$P$2:$P$49)&amp;B801,MIG_demproj!$A$2:$H$9999,8,FALSE),0)+IFERROR(VLOOKUP(C801,$I$3:$J$25,2,FALSE),0)</f>
        <v>0.82658799999999999</v>
      </c>
    </row>
    <row r="802" spans="1:5" ht="14.25" x14ac:dyDescent="0.45">
      <c r="A802" s="1" t="str">
        <f t="shared" si="12"/>
        <v>AGRLatAm_other</v>
      </c>
      <c r="B802" t="str">
        <f>BYDem!B802</f>
        <v>LatAm_other</v>
      </c>
      <c r="C802" t="str">
        <f>BYDem!E802</f>
        <v>AGR</v>
      </c>
      <c r="D802" t="str">
        <f>VLOOKUP(_xlfn.XLOOKUP(Driver_elast!C802,MIG_demproj!$Q$2:$Q$49,MIG_demproj!$P$2:$P$49)&amp;B802,MIG_demproj!$A$2:$H$9999,4,FALSE)</f>
        <v>POP</v>
      </c>
      <c r="E802" s="2">
        <f>MAX(VLOOKUP(_xlfn.XLOOKUP(Driver_elast!C802,MIG_demproj!$Q$2:$Q$49,MIG_demproj!$P$2:$P$49)&amp;B802,MIG_demproj!$A$2:$H$9999,8,FALSE),0)+IFERROR(VLOOKUP(C802,$I$3:$J$25,2,FALSE),0)</f>
        <v>0</v>
      </c>
    </row>
    <row r="803" spans="1:5" ht="14.25" x14ac:dyDescent="0.45">
      <c r="A803" s="1" t="str">
        <f t="shared" si="12"/>
        <v>CCKLatAm_other</v>
      </c>
      <c r="B803" t="str">
        <f>BYDem!B803</f>
        <v>LatAm_other</v>
      </c>
      <c r="C803" t="str">
        <f>BYDem!E803</f>
        <v>CCK</v>
      </c>
      <c r="D803" t="str">
        <f>VLOOKUP(_xlfn.XLOOKUP(Driver_elast!C803,MIG_demproj!$Q$2:$Q$49,MIG_demproj!$P$2:$P$49)&amp;B803,MIG_demproj!$A$2:$H$9999,4,FALSE)</f>
        <v>GDP</v>
      </c>
      <c r="E803" s="2">
        <f>MAX(VLOOKUP(_xlfn.XLOOKUP(Driver_elast!C803,MIG_demproj!$Q$2:$Q$49,MIG_demproj!$P$2:$P$49)&amp;B803,MIG_demproj!$A$2:$H$9999,8,FALSE),0)+IFERROR(VLOOKUP(C803,$I$3:$J$25,2,FALSE),0)</f>
        <v>0.95307299999999995</v>
      </c>
    </row>
    <row r="804" spans="1:5" ht="14.25" x14ac:dyDescent="0.45">
      <c r="A804" s="1" t="str">
        <f t="shared" si="12"/>
        <v>CHWLatAm_other</v>
      </c>
      <c r="B804" t="str">
        <f>BYDem!B804</f>
        <v>LatAm_other</v>
      </c>
      <c r="C804" t="str">
        <f>BYDem!E804</f>
        <v>CHW</v>
      </c>
      <c r="D804" t="str">
        <f>VLOOKUP(_xlfn.XLOOKUP(Driver_elast!C804,MIG_demproj!$Q$2:$Q$49,MIG_demproj!$P$2:$P$49)&amp;B804,MIG_demproj!$A$2:$H$9999,4,FALSE)</f>
        <v>GDP</v>
      </c>
      <c r="E804" s="2">
        <f>MAX(VLOOKUP(_xlfn.XLOOKUP(Driver_elast!C804,MIG_demproj!$Q$2:$Q$49,MIG_demproj!$P$2:$P$49)&amp;B804,MIG_demproj!$A$2:$H$9999,8,FALSE),0)+IFERROR(VLOOKUP(C804,$I$3:$J$25,2,FALSE),0)</f>
        <v>0.95307299999999995</v>
      </c>
    </row>
    <row r="805" spans="1:5" ht="14.25" x14ac:dyDescent="0.45">
      <c r="A805" s="1" t="str">
        <f t="shared" si="12"/>
        <v>CLALatAm_other</v>
      </c>
      <c r="B805" t="str">
        <f>BYDem!B805</f>
        <v>LatAm_other</v>
      </c>
      <c r="C805" t="str">
        <f>BYDem!E805</f>
        <v>CLA</v>
      </c>
      <c r="D805" t="str">
        <f>VLOOKUP(_xlfn.XLOOKUP(Driver_elast!C805,MIG_demproj!$Q$2:$Q$49,MIG_demproj!$P$2:$P$49)&amp;B805,MIG_demproj!$A$2:$H$9999,4,FALSE)</f>
        <v>GDP</v>
      </c>
      <c r="E805" s="2">
        <f>MAX(VLOOKUP(_xlfn.XLOOKUP(Driver_elast!C805,MIG_demproj!$Q$2:$Q$49,MIG_demproj!$P$2:$P$49)&amp;B805,MIG_demproj!$A$2:$H$9999,8,FALSE),0)+IFERROR(VLOOKUP(C805,$I$3:$J$25,2,FALSE),0)</f>
        <v>1.1228830000000001</v>
      </c>
    </row>
    <row r="806" spans="1:5" ht="14.25" x14ac:dyDescent="0.45">
      <c r="A806" s="1" t="str">
        <f t="shared" si="12"/>
        <v>COELatAm_other</v>
      </c>
      <c r="B806" t="str">
        <f>BYDem!B806</f>
        <v>LatAm_other</v>
      </c>
      <c r="C806" t="str">
        <f>BYDem!E806</f>
        <v>COE</v>
      </c>
      <c r="D806" t="str">
        <f>VLOOKUP(_xlfn.XLOOKUP(Driver_elast!C806,MIG_demproj!$Q$2:$Q$49,MIG_demproj!$P$2:$P$49)&amp;B806,MIG_demproj!$A$2:$H$9999,4,FALSE)</f>
        <v>GDP</v>
      </c>
      <c r="E806" s="2">
        <f>MAX(VLOOKUP(_xlfn.XLOOKUP(Driver_elast!C806,MIG_demproj!$Q$2:$Q$49,MIG_demproj!$P$2:$P$49)&amp;B806,MIG_demproj!$A$2:$H$9999,8,FALSE),0)+IFERROR(VLOOKUP(C806,$I$3:$J$25,2,FALSE),0)</f>
        <v>2.1228829999999999</v>
      </c>
    </row>
    <row r="807" spans="1:5" ht="14.25" x14ac:dyDescent="0.45">
      <c r="A807" s="1" t="str">
        <f t="shared" si="12"/>
        <v>COTLatAm_other</v>
      </c>
      <c r="B807" t="str">
        <f>BYDem!B807</f>
        <v>LatAm_other</v>
      </c>
      <c r="C807" t="str">
        <f>BYDem!E807</f>
        <v>COT</v>
      </c>
      <c r="D807" t="str">
        <f>VLOOKUP(_xlfn.XLOOKUP(Driver_elast!C807,MIG_demproj!$Q$2:$Q$49,MIG_demproj!$P$2:$P$49)&amp;B807,MIG_demproj!$A$2:$H$9999,4,FALSE)</f>
        <v>GDP</v>
      </c>
      <c r="E807" s="2">
        <f>MAX(VLOOKUP(_xlfn.XLOOKUP(Driver_elast!C807,MIG_demproj!$Q$2:$Q$49,MIG_demproj!$P$2:$P$49)&amp;B807,MIG_demproj!$A$2:$H$9999,8,FALSE),0)+IFERROR(VLOOKUP(C807,$I$3:$J$25,2,FALSE),0)</f>
        <v>0.95307299999999995</v>
      </c>
    </row>
    <row r="808" spans="1:5" ht="14.25" x14ac:dyDescent="0.45">
      <c r="A808" s="1" t="str">
        <f t="shared" si="12"/>
        <v>CRFLatAm_other</v>
      </c>
      <c r="B808" t="str">
        <f>BYDem!B808</f>
        <v>LatAm_other</v>
      </c>
      <c r="C808" t="str">
        <f>BYDem!E808</f>
        <v>CRF</v>
      </c>
      <c r="D808" t="str">
        <f>VLOOKUP(_xlfn.XLOOKUP(Driver_elast!C808,MIG_demproj!$Q$2:$Q$49,MIG_demproj!$P$2:$P$49)&amp;B808,MIG_demproj!$A$2:$H$9999,4,FALSE)</f>
        <v>GDP</v>
      </c>
      <c r="E808" s="2">
        <f>MAX(VLOOKUP(_xlfn.XLOOKUP(Driver_elast!C808,MIG_demproj!$Q$2:$Q$49,MIG_demproj!$P$2:$P$49)&amp;B808,MIG_demproj!$A$2:$H$9999,8,FALSE),0)+IFERROR(VLOOKUP(C808,$I$3:$J$25,2,FALSE),0)</f>
        <v>1.1228830000000001</v>
      </c>
    </row>
    <row r="809" spans="1:5" ht="14.25" x14ac:dyDescent="0.45">
      <c r="A809" s="1" t="str">
        <f t="shared" si="12"/>
        <v>CSCLatAm_other</v>
      </c>
      <c r="B809" t="str">
        <f>BYDem!B809</f>
        <v>LatAm_other</v>
      </c>
      <c r="C809" t="str">
        <f>BYDem!E809</f>
        <v>CSC</v>
      </c>
      <c r="D809" t="str">
        <f>VLOOKUP(_xlfn.XLOOKUP(Driver_elast!C809,MIG_demproj!$Q$2:$Q$49,MIG_demproj!$P$2:$P$49)&amp;B809,MIG_demproj!$A$2:$H$9999,4,FALSE)</f>
        <v>GDP</v>
      </c>
      <c r="E809" s="2">
        <f>MAX(VLOOKUP(_xlfn.XLOOKUP(Driver_elast!C809,MIG_demproj!$Q$2:$Q$49,MIG_demproj!$P$2:$P$49)&amp;B809,MIG_demproj!$A$2:$H$9999,8,FALSE),0)+IFERROR(VLOOKUP(C809,$I$3:$J$25,2,FALSE),0)</f>
        <v>2.1228829999999999</v>
      </c>
    </row>
    <row r="810" spans="1:5" ht="14.25" x14ac:dyDescent="0.45">
      <c r="A810" s="1" t="str">
        <f t="shared" si="12"/>
        <v>CSHLatAm_other</v>
      </c>
      <c r="B810" t="str">
        <f>BYDem!B810</f>
        <v>LatAm_other</v>
      </c>
      <c r="C810" t="str">
        <f>BYDem!E810</f>
        <v>CSH</v>
      </c>
      <c r="D810" t="str">
        <f>VLOOKUP(_xlfn.XLOOKUP(Driver_elast!C810,MIG_demproj!$Q$2:$Q$49,MIG_demproj!$P$2:$P$49)&amp;B810,MIG_demproj!$A$2:$H$9999,4,FALSE)</f>
        <v>GDP</v>
      </c>
      <c r="E810" s="2">
        <f>MAX(VLOOKUP(_xlfn.XLOOKUP(Driver_elast!C810,MIG_demproj!$Q$2:$Q$49,MIG_demproj!$P$2:$P$49)&amp;B810,MIG_demproj!$A$2:$H$9999,8,FALSE),0)+IFERROR(VLOOKUP(C810,$I$3:$J$25,2,FALSE),0)</f>
        <v>0.95307299999999995</v>
      </c>
    </row>
    <row r="811" spans="1:5" ht="14.25" x14ac:dyDescent="0.45">
      <c r="A811" s="1" t="str">
        <f t="shared" si="12"/>
        <v>ICHLatAm_other</v>
      </c>
      <c r="B811" t="str">
        <f>BYDem!B811</f>
        <v>LatAm_other</v>
      </c>
      <c r="C811" t="str">
        <f>BYDem!E811</f>
        <v>ICH</v>
      </c>
      <c r="D811" t="str">
        <f>VLOOKUP(_xlfn.XLOOKUP(Driver_elast!C811,MIG_demproj!$Q$2:$Q$49,MIG_demproj!$P$2:$P$49)&amp;B811,MIG_demproj!$A$2:$H$9999,4,FALSE)</f>
        <v>GDP</v>
      </c>
      <c r="E811" s="2">
        <f>MAX(VLOOKUP(_xlfn.XLOOKUP(Driver_elast!C811,MIG_demproj!$Q$2:$Q$49,MIG_demproj!$P$2:$P$49)&amp;B811,MIG_demproj!$A$2:$H$9999,8,FALSE),0)+IFERROR(VLOOKUP(C811,$I$3:$J$25,2,FALSE),0)</f>
        <v>0.54378899999999997</v>
      </c>
    </row>
    <row r="812" spans="1:5" ht="14.25" x14ac:dyDescent="0.45">
      <c r="A812" s="1" t="str">
        <f t="shared" si="12"/>
        <v>ICH_FeedstockLatAm_other</v>
      </c>
      <c r="B812" t="str">
        <f>BYDem!B812</f>
        <v>LatAm_other</v>
      </c>
      <c r="C812" t="str">
        <f>BYDem!E812</f>
        <v>ICH_Feedstock</v>
      </c>
      <c r="D812" t="str">
        <f>VLOOKUP(_xlfn.XLOOKUP(Driver_elast!C812,MIG_demproj!$Q$2:$Q$49,MIG_demproj!$P$2:$P$49)&amp;B812,MIG_demproj!$A$2:$H$9999,4,FALSE)</f>
        <v>GDP</v>
      </c>
      <c r="E812" s="2">
        <f>MAX(VLOOKUP(_xlfn.XLOOKUP(Driver_elast!C812,MIG_demproj!$Q$2:$Q$49,MIG_demproj!$P$2:$P$49)&amp;B812,MIG_demproj!$A$2:$H$9999,8,FALSE),0)+IFERROR(VLOOKUP(C812,$I$3:$J$25,2,FALSE),0)</f>
        <v>0.54378899999999997</v>
      </c>
    </row>
    <row r="813" spans="1:5" ht="14.25" x14ac:dyDescent="0.45">
      <c r="A813" s="1" t="str">
        <f t="shared" si="12"/>
        <v>IFPLatAm_other</v>
      </c>
      <c r="B813" t="str">
        <f>BYDem!B813</f>
        <v>LatAm_other</v>
      </c>
      <c r="C813" t="str">
        <f>BYDem!E813</f>
        <v>IFP</v>
      </c>
      <c r="D813" t="str">
        <f>VLOOKUP(_xlfn.XLOOKUP(Driver_elast!C813,MIG_demproj!$Q$2:$Q$49,MIG_demproj!$P$2:$P$49)&amp;B813,MIG_demproj!$A$2:$H$9999,4,FALSE)</f>
        <v>GDP</v>
      </c>
      <c r="E813" s="2">
        <f>MAX(VLOOKUP(_xlfn.XLOOKUP(Driver_elast!C813,MIG_demproj!$Q$2:$Q$49,MIG_demproj!$P$2:$P$49)&amp;B813,MIG_demproj!$A$2:$H$9999,8,FALSE),0)+IFERROR(VLOOKUP(C813,$I$3:$J$25,2,FALSE),0)</f>
        <v>0.37103199999999997</v>
      </c>
    </row>
    <row r="814" spans="1:5" ht="14.25" x14ac:dyDescent="0.45">
      <c r="A814" s="1" t="str">
        <f t="shared" si="12"/>
        <v>ILPLatAm_other</v>
      </c>
      <c r="B814" t="str">
        <f>BYDem!B814</f>
        <v>LatAm_other</v>
      </c>
      <c r="C814" t="str">
        <f>BYDem!E814</f>
        <v>ILP</v>
      </c>
      <c r="D814" t="str">
        <f>VLOOKUP(_xlfn.XLOOKUP(Driver_elast!C814,MIG_demproj!$Q$2:$Q$49,MIG_demproj!$P$2:$P$49)&amp;B814,MIG_demproj!$A$2:$H$9999,4,FALSE)</f>
        <v>GDP</v>
      </c>
      <c r="E814" s="2">
        <f>MAX(VLOOKUP(_xlfn.XLOOKUP(Driver_elast!C814,MIG_demproj!$Q$2:$Q$49,MIG_demproj!$P$2:$P$49)&amp;B814,MIG_demproj!$A$2:$H$9999,8,FALSE),0)+IFERROR(VLOOKUP(C814,$I$3:$J$25,2,FALSE),0)</f>
        <v>1.6577</v>
      </c>
    </row>
    <row r="815" spans="1:5" ht="14.25" x14ac:dyDescent="0.45">
      <c r="A815" s="1" t="str">
        <f t="shared" si="12"/>
        <v>IMCLatAm_other</v>
      </c>
      <c r="B815" t="str">
        <f>BYDem!B815</f>
        <v>LatAm_other</v>
      </c>
      <c r="C815" t="str">
        <f>BYDem!E815</f>
        <v>IMC</v>
      </c>
      <c r="D815" t="str">
        <f>VLOOKUP(_xlfn.XLOOKUP(Driver_elast!C815,MIG_demproj!$Q$2:$Q$49,MIG_demproj!$P$2:$P$49)&amp;B815,MIG_demproj!$A$2:$H$9999,4,FALSE)</f>
        <v>GDP</v>
      </c>
      <c r="E815" s="2">
        <f>MAX(VLOOKUP(_xlfn.XLOOKUP(Driver_elast!C815,MIG_demproj!$Q$2:$Q$49,MIG_demproj!$P$2:$P$49)&amp;B815,MIG_demproj!$A$2:$H$9999,8,FALSE),0)+IFERROR(VLOOKUP(C815,$I$3:$J$25,2,FALSE),0)</f>
        <v>0.37103199999999997</v>
      </c>
    </row>
    <row r="816" spans="1:5" ht="14.25" x14ac:dyDescent="0.45">
      <c r="A816" s="1" t="str">
        <f t="shared" si="12"/>
        <v>INFLatAm_other</v>
      </c>
      <c r="B816" t="str">
        <f>BYDem!B816</f>
        <v>LatAm_other</v>
      </c>
      <c r="C816" t="str">
        <f>BYDem!E816</f>
        <v>INF</v>
      </c>
      <c r="D816" t="str">
        <f>VLOOKUP(_xlfn.XLOOKUP(Driver_elast!C816,MIG_demproj!$Q$2:$Q$49,MIG_demproj!$P$2:$P$49)&amp;B816,MIG_demproj!$A$2:$H$9999,4,FALSE)</f>
        <v>GDP</v>
      </c>
      <c r="E816" s="2">
        <f>MAX(VLOOKUP(_xlfn.XLOOKUP(Driver_elast!C816,MIG_demproj!$Q$2:$Q$49,MIG_demproj!$P$2:$P$49)&amp;B816,MIG_demproj!$A$2:$H$9999,8,FALSE),0)+IFERROR(VLOOKUP(C816,$I$3:$J$25,2,FALSE),0)</f>
        <v>3.0147080000000002</v>
      </c>
    </row>
    <row r="817" spans="1:5" ht="14.25" x14ac:dyDescent="0.45">
      <c r="A817" s="1" t="str">
        <f t="shared" si="12"/>
        <v>INMLatAm_other</v>
      </c>
      <c r="B817" t="str">
        <f>BYDem!B817</f>
        <v>LatAm_other</v>
      </c>
      <c r="C817" t="str">
        <f>BYDem!E817</f>
        <v>INM</v>
      </c>
      <c r="D817" t="str">
        <f>VLOOKUP(_xlfn.XLOOKUP(Driver_elast!C817,MIG_demproj!$Q$2:$Q$49,MIG_demproj!$P$2:$P$49)&amp;B817,MIG_demproj!$A$2:$H$9999,4,FALSE)</f>
        <v>GDP</v>
      </c>
      <c r="E817" s="2">
        <f>MAX(VLOOKUP(_xlfn.XLOOKUP(Driver_elast!C817,MIG_demproj!$Q$2:$Q$49,MIG_demproj!$P$2:$P$49)&amp;B817,MIG_demproj!$A$2:$H$9999,8,FALSE),0)+IFERROR(VLOOKUP(C817,$I$3:$J$25,2,FALSE),0)</f>
        <v>0.59432300000000005</v>
      </c>
    </row>
    <row r="818" spans="1:5" ht="14.25" x14ac:dyDescent="0.45">
      <c r="A818" s="1" t="str">
        <f t="shared" si="12"/>
        <v>IOILatAm_other</v>
      </c>
      <c r="B818" t="str">
        <f>BYDem!B818</f>
        <v>LatAm_other</v>
      </c>
      <c r="C818" t="str">
        <f>BYDem!E818</f>
        <v>IOI</v>
      </c>
      <c r="D818" t="str">
        <f>VLOOKUP(_xlfn.XLOOKUP(Driver_elast!C818,MIG_demproj!$Q$2:$Q$49,MIG_demproj!$P$2:$P$49)&amp;B818,MIG_demproj!$A$2:$H$9999,4,FALSE)</f>
        <v>GDP</v>
      </c>
      <c r="E818" s="2">
        <f>MAX(VLOOKUP(_xlfn.XLOOKUP(Driver_elast!C818,MIG_demproj!$Q$2:$Q$49,MIG_demproj!$P$2:$P$49)&amp;B818,MIG_demproj!$A$2:$H$9999,8,FALSE),0)+IFERROR(VLOOKUP(C818,$I$3:$J$25,2,FALSE),0)</f>
        <v>0.37103199999999997</v>
      </c>
    </row>
    <row r="819" spans="1:5" ht="14.25" x14ac:dyDescent="0.45">
      <c r="A819" s="1" t="str">
        <f t="shared" si="12"/>
        <v>ITMLatAm_other</v>
      </c>
      <c r="B819" t="str">
        <f>BYDem!B819</f>
        <v>LatAm_other</v>
      </c>
      <c r="C819" t="str">
        <f>BYDem!E819</f>
        <v>ITM</v>
      </c>
      <c r="D819" t="str">
        <f>VLOOKUP(_xlfn.XLOOKUP(Driver_elast!C819,MIG_demproj!$Q$2:$Q$49,MIG_demproj!$P$2:$P$49)&amp;B819,MIG_demproj!$A$2:$H$9999,4,FALSE)</f>
        <v>GDP</v>
      </c>
      <c r="E819" s="2">
        <f>MAX(VLOOKUP(_xlfn.XLOOKUP(Driver_elast!C819,MIG_demproj!$Q$2:$Q$49,MIG_demproj!$P$2:$P$49)&amp;B819,MIG_demproj!$A$2:$H$9999,8,FALSE),0)+IFERROR(VLOOKUP(C819,$I$3:$J$25,2,FALSE),0)</f>
        <v>0.37103199999999997</v>
      </c>
    </row>
    <row r="820" spans="1:5" ht="14.25" x14ac:dyDescent="0.45">
      <c r="A820" s="1" t="str">
        <f t="shared" si="12"/>
        <v>NEULatAm_other</v>
      </c>
      <c r="B820" t="str">
        <f>BYDem!B820</f>
        <v>LatAm_other</v>
      </c>
      <c r="C820" t="str">
        <f>BYDem!E820</f>
        <v>NEU</v>
      </c>
      <c r="D820" t="str">
        <f>VLOOKUP(_xlfn.XLOOKUP(Driver_elast!C820,MIG_demproj!$Q$2:$Q$49,MIG_demproj!$P$2:$P$49)&amp;B820,MIG_demproj!$A$2:$H$9999,4,FALSE)</f>
        <v>GDP</v>
      </c>
      <c r="E820" s="2">
        <f>MAX(VLOOKUP(_xlfn.XLOOKUP(Driver_elast!C820,MIG_demproj!$Q$2:$Q$49,MIG_demproj!$P$2:$P$49)&amp;B820,MIG_demproj!$A$2:$H$9999,8,FALSE),0)+IFERROR(VLOOKUP(C820,$I$3:$J$25,2,FALSE),0)</f>
        <v>0.76651800000000003</v>
      </c>
    </row>
    <row r="821" spans="1:5" ht="14.25" x14ac:dyDescent="0.45">
      <c r="A821" s="1" t="str">
        <f t="shared" si="12"/>
        <v>ONOLatAm_other</v>
      </c>
      <c r="B821" t="str">
        <f>BYDem!B821</f>
        <v>LatAm_other</v>
      </c>
      <c r="C821" t="str">
        <f>BYDem!E821</f>
        <v>ONO</v>
      </c>
      <c r="D821" t="str">
        <f>VLOOKUP(_xlfn.XLOOKUP(Driver_elast!C821,MIG_demproj!$Q$2:$Q$49,MIG_demproj!$P$2:$P$49)&amp;B821,MIG_demproj!$A$2:$H$9999,4,FALSE)</f>
        <v>GDP</v>
      </c>
      <c r="E821" s="2">
        <f>MAX(VLOOKUP(_xlfn.XLOOKUP(Driver_elast!C821,MIG_demproj!$Q$2:$Q$49,MIG_demproj!$P$2:$P$49)&amp;B821,MIG_demproj!$A$2:$H$9999,8,FALSE),0)+IFERROR(VLOOKUP(C821,$I$3:$J$25,2,FALSE),0)</f>
        <v>0.37103199999999997</v>
      </c>
    </row>
    <row r="822" spans="1:5" ht="14.25" x14ac:dyDescent="0.45">
      <c r="A822" s="1" t="str">
        <f t="shared" si="12"/>
        <v>RCKLatAm_other</v>
      </c>
      <c r="B822" t="str">
        <f>BYDem!B822</f>
        <v>LatAm_other</v>
      </c>
      <c r="C822" t="str">
        <f>BYDem!E822</f>
        <v>RCK</v>
      </c>
      <c r="D822" s="18" t="s">
        <v>3</v>
      </c>
      <c r="E822" s="2">
        <f>MAX(VLOOKUP(_xlfn.XLOOKUP(Driver_elast!C822,MIG_demproj!$Q$2:$Q$49,MIG_demproj!$P$2:$P$49)&amp;B822,MIG_demproj!$A$2:$H$9999,8,FALSE),0)+IFERROR(VLOOKUP(C822,$I$3:$J$25,2,FALSE),0)</f>
        <v>0.85977400000000004</v>
      </c>
    </row>
    <row r="823" spans="1:5" ht="14.25" x14ac:dyDescent="0.45">
      <c r="A823" s="1" t="str">
        <f t="shared" si="12"/>
        <v>REALatAm_other</v>
      </c>
      <c r="B823" t="str">
        <f>BYDem!B823</f>
        <v>LatAm_other</v>
      </c>
      <c r="C823" t="str">
        <f>BYDem!E823</f>
        <v>REA</v>
      </c>
      <c r="D823" t="str">
        <f>VLOOKUP(_xlfn.XLOOKUP(Driver_elast!C823,MIG_demproj!$Q$2:$Q$49,MIG_demproj!$P$2:$P$49)&amp;B823,MIG_demproj!$A$2:$H$9999,4,FALSE)</f>
        <v>GDP</v>
      </c>
      <c r="E823" s="2">
        <f>MAX(VLOOKUP(_xlfn.XLOOKUP(Driver_elast!C823,MIG_demproj!$Q$2:$Q$49,MIG_demproj!$P$2:$P$49)&amp;B823,MIG_demproj!$A$2:$H$9999,8,FALSE),0)+IFERROR(VLOOKUP(C823,$I$3:$J$25,2,FALSE),0)</f>
        <v>1.5701970000000001</v>
      </c>
    </row>
    <row r="824" spans="1:5" ht="14.25" x14ac:dyDescent="0.45">
      <c r="A824" s="1" t="str">
        <f t="shared" si="12"/>
        <v>RHWLatAm_other</v>
      </c>
      <c r="B824" t="str">
        <f>BYDem!B824</f>
        <v>LatAm_other</v>
      </c>
      <c r="C824" t="str">
        <f>BYDem!E824</f>
        <v>RHW</v>
      </c>
      <c r="D824" t="str">
        <f>VLOOKUP(_xlfn.XLOOKUP(Driver_elast!C824,MIG_demproj!$Q$2:$Q$49,MIG_demproj!$P$2:$P$49)&amp;B824,MIG_demproj!$A$2:$H$9999,4,FALSE)</f>
        <v>GDP</v>
      </c>
      <c r="E824" s="2">
        <f>MAX(VLOOKUP(_xlfn.XLOOKUP(Driver_elast!C824,MIG_demproj!$Q$2:$Q$49,MIG_demproj!$P$2:$P$49)&amp;B824,MIG_demproj!$A$2:$H$9999,8,FALSE),0)+IFERROR(VLOOKUP(C824,$I$3:$J$25,2,FALSE),0)</f>
        <v>0.85977400000000004</v>
      </c>
    </row>
    <row r="825" spans="1:5" ht="14.25" x14ac:dyDescent="0.45">
      <c r="A825" s="1" t="str">
        <f t="shared" si="12"/>
        <v>RLILatAm_other</v>
      </c>
      <c r="B825" t="str">
        <f>BYDem!B825</f>
        <v>LatAm_other</v>
      </c>
      <c r="C825" t="str">
        <f>BYDem!E825</f>
        <v>RLI</v>
      </c>
      <c r="D825" t="str">
        <f>VLOOKUP(_xlfn.XLOOKUP(Driver_elast!C825,MIG_demproj!$Q$2:$Q$49,MIG_demproj!$P$2:$P$49)&amp;B825,MIG_demproj!$A$2:$H$9999,4,FALSE)</f>
        <v>GDP</v>
      </c>
      <c r="E825" s="2">
        <f>MAX(VLOOKUP(_xlfn.XLOOKUP(Driver_elast!C825,MIG_demproj!$Q$2:$Q$49,MIG_demproj!$P$2:$P$49)&amp;B825,MIG_demproj!$A$2:$H$9999,8,FALSE),0)+IFERROR(VLOOKUP(C825,$I$3:$J$25,2,FALSE),0)</f>
        <v>1.0701970000000001</v>
      </c>
    </row>
    <row r="826" spans="1:5" ht="14.25" x14ac:dyDescent="0.45">
      <c r="A826" s="1" t="str">
        <f t="shared" si="12"/>
        <v>ROTLatAm_other</v>
      </c>
      <c r="B826" t="str">
        <f>BYDem!B826</f>
        <v>LatAm_other</v>
      </c>
      <c r="C826" t="str">
        <f>BYDem!E826</f>
        <v>ROT</v>
      </c>
      <c r="D826" t="str">
        <f>VLOOKUP(_xlfn.XLOOKUP(Driver_elast!C826,MIG_demproj!$Q$2:$Q$49,MIG_demproj!$P$2:$P$49)&amp;B826,MIG_demproj!$A$2:$H$9999,4,FALSE)</f>
        <v>GDP</v>
      </c>
      <c r="E826" s="2">
        <f>MAX(VLOOKUP(_xlfn.XLOOKUP(Driver_elast!C826,MIG_demproj!$Q$2:$Q$49,MIG_demproj!$P$2:$P$49)&amp;B826,MIG_demproj!$A$2:$H$9999,8,FALSE),0)+IFERROR(VLOOKUP(C826,$I$3:$J$25,2,FALSE),0)</f>
        <v>0.85977400000000004</v>
      </c>
    </row>
    <row r="827" spans="1:5" ht="14.25" x14ac:dyDescent="0.45">
      <c r="A827" s="1" t="str">
        <f t="shared" si="12"/>
        <v>RRFLatAm_other</v>
      </c>
      <c r="B827" t="str">
        <f>BYDem!B827</f>
        <v>LatAm_other</v>
      </c>
      <c r="C827" t="str">
        <f>BYDem!E827</f>
        <v>RRF</v>
      </c>
      <c r="D827" t="str">
        <f>VLOOKUP(_xlfn.XLOOKUP(Driver_elast!C827,MIG_demproj!$Q$2:$Q$49,MIG_demproj!$P$2:$P$49)&amp;B827,MIG_demproj!$A$2:$H$9999,4,FALSE)</f>
        <v>GDP</v>
      </c>
      <c r="E827" s="2">
        <f>MAX(VLOOKUP(_xlfn.XLOOKUP(Driver_elast!C827,MIG_demproj!$Q$2:$Q$49,MIG_demproj!$P$2:$P$49)&amp;B827,MIG_demproj!$A$2:$H$9999,8,FALSE),0)+IFERROR(VLOOKUP(C827,$I$3:$J$25,2,FALSE),0)</f>
        <v>1.0701970000000001</v>
      </c>
    </row>
    <row r="828" spans="1:5" ht="14.25" x14ac:dyDescent="0.45">
      <c r="A828" s="1" t="str">
        <f t="shared" si="12"/>
        <v>RSCLatAm_other</v>
      </c>
      <c r="B828" t="str">
        <f>BYDem!B828</f>
        <v>LatAm_other</v>
      </c>
      <c r="C828" t="str">
        <f>BYDem!E828</f>
        <v>RSC</v>
      </c>
      <c r="D828" t="str">
        <f>VLOOKUP(_xlfn.XLOOKUP(Driver_elast!C828,MIG_demproj!$Q$2:$Q$49,MIG_demproj!$P$2:$P$49)&amp;B828,MIG_demproj!$A$2:$H$9999,4,FALSE)</f>
        <v>GDP</v>
      </c>
      <c r="E828" s="2">
        <f>MAX(VLOOKUP(_xlfn.XLOOKUP(Driver_elast!C828,MIG_demproj!$Q$2:$Q$49,MIG_demproj!$P$2:$P$49)&amp;B828,MIG_demproj!$A$2:$H$9999,8,FALSE),0)+IFERROR(VLOOKUP(C828,$I$3:$J$25,2,FALSE),0)</f>
        <v>1.5701970000000001</v>
      </c>
    </row>
    <row r="829" spans="1:5" ht="14.25" x14ac:dyDescent="0.45">
      <c r="A829" s="1" t="str">
        <f t="shared" si="12"/>
        <v>RSHLatAm_other</v>
      </c>
      <c r="B829" t="str">
        <f>BYDem!B829</f>
        <v>LatAm_other</v>
      </c>
      <c r="C829" t="str">
        <f>BYDem!E829</f>
        <v>RSH</v>
      </c>
      <c r="D829" t="str">
        <f>VLOOKUP(_xlfn.XLOOKUP(Driver_elast!C829,MIG_demproj!$Q$2:$Q$49,MIG_demproj!$P$2:$P$49)&amp;B829,MIG_demproj!$A$2:$H$9999,4,FALSE)</f>
        <v>GDP</v>
      </c>
      <c r="E829" s="2">
        <f>MAX(VLOOKUP(_xlfn.XLOOKUP(Driver_elast!C829,MIG_demproj!$Q$2:$Q$49,MIG_demproj!$P$2:$P$49)&amp;B829,MIG_demproj!$A$2:$H$9999,8,FALSE),0)+IFERROR(VLOOKUP(C829,$I$3:$J$25,2,FALSE),0)</f>
        <v>0.85977400000000004</v>
      </c>
    </row>
    <row r="830" spans="1:5" ht="14.25" x14ac:dyDescent="0.45">
      <c r="A830" s="1" t="str">
        <f t="shared" si="12"/>
        <v>TADLatAm_other</v>
      </c>
      <c r="B830" t="str">
        <f>BYDem!B830</f>
        <v>LatAm_other</v>
      </c>
      <c r="C830" t="str">
        <f>BYDem!E830</f>
        <v>TAD</v>
      </c>
      <c r="D830" t="str">
        <f>VLOOKUP(_xlfn.XLOOKUP(Driver_elast!C830,MIG_demproj!$Q$2:$Q$49,MIG_demproj!$P$2:$P$49)&amp;B830,MIG_demproj!$A$2:$H$9999,4,FALSE)</f>
        <v>GDP</v>
      </c>
      <c r="E830" s="2">
        <f>MAX(VLOOKUP(_xlfn.XLOOKUP(Driver_elast!C830,MIG_demproj!$Q$2:$Q$49,MIG_demproj!$P$2:$P$49)&amp;B830,MIG_demproj!$A$2:$H$9999,8,FALSE),0)+IFERROR(VLOOKUP(C830,$I$3:$J$25,2,FALSE),0)</f>
        <v>1.1112040000000001</v>
      </c>
    </row>
    <row r="831" spans="1:5" ht="14.25" x14ac:dyDescent="0.45">
      <c r="A831" s="1" t="str">
        <f t="shared" si="12"/>
        <v>TAILatAm_other</v>
      </c>
      <c r="B831" t="str">
        <f>BYDem!B831</f>
        <v>LatAm_other</v>
      </c>
      <c r="C831" t="str">
        <f>BYDem!E831</f>
        <v>TAI</v>
      </c>
      <c r="D831" t="str">
        <f>VLOOKUP(_xlfn.XLOOKUP(Driver_elast!C831,MIG_demproj!$Q$2:$Q$49,MIG_demproj!$P$2:$P$49)&amp;B831,MIG_demproj!$A$2:$H$9999,4,FALSE)</f>
        <v>GDPSER</v>
      </c>
      <c r="E831" s="2">
        <f>MAX(VLOOKUP(_xlfn.XLOOKUP(Driver_elast!C831,MIG_demproj!$Q$2:$Q$49,MIG_demproj!$P$2:$P$49)&amp;B831,MIG_demproj!$A$2:$H$9999,8,FALSE),0)+IFERROR(VLOOKUP(C831,$I$3:$J$25,2,FALSE),0)</f>
        <v>1.0486470000000001</v>
      </c>
    </row>
    <row r="832" spans="1:5" ht="14.25" x14ac:dyDescent="0.45">
      <c r="A832" s="1" t="str">
        <f t="shared" si="12"/>
        <v>TTFLatAm_other</v>
      </c>
      <c r="B832" t="str">
        <f>BYDem!B832</f>
        <v>LatAm_other</v>
      </c>
      <c r="C832" t="str">
        <f>BYDem!E832</f>
        <v>TTF</v>
      </c>
      <c r="D832" t="str">
        <f>VLOOKUP(_xlfn.XLOOKUP(Driver_elast!C832,MIG_demproj!$Q$2:$Q$49,MIG_demproj!$P$2:$P$49)&amp;B832,MIG_demproj!$A$2:$H$9999,4,FALSE)</f>
        <v>GDPSER</v>
      </c>
      <c r="E832" s="2">
        <f>MAX(VLOOKUP(_xlfn.XLOOKUP(Driver_elast!C832,MIG_demproj!$Q$2:$Q$49,MIG_demproj!$P$2:$P$49)&amp;B832,MIG_demproj!$A$2:$H$9999,8,FALSE),0)+IFERROR(VLOOKUP(C832,$I$3:$J$25,2,FALSE),0)</f>
        <v>1.348241</v>
      </c>
    </row>
    <row r="833" spans="1:5" ht="14.25" x14ac:dyDescent="0.45">
      <c r="A833" s="1" t="str">
        <f t="shared" si="12"/>
        <v>TTPLatAm_other</v>
      </c>
      <c r="B833" t="str">
        <f>BYDem!B833</f>
        <v>LatAm_other</v>
      </c>
      <c r="C833" t="str">
        <f>BYDem!E833</f>
        <v>TTP</v>
      </c>
      <c r="D833" t="str">
        <f>VLOOKUP(_xlfn.XLOOKUP(Driver_elast!C833,MIG_demproj!$Q$2:$Q$49,MIG_demproj!$P$2:$P$49)&amp;B833,MIG_demproj!$A$2:$H$9999,4,FALSE)</f>
        <v>GDPSER</v>
      </c>
      <c r="E833" s="2">
        <f>MAX(VLOOKUP(_xlfn.XLOOKUP(Driver_elast!C833,MIG_demproj!$Q$2:$Q$49,MIG_demproj!$P$2:$P$49)&amp;B833,MIG_demproj!$A$2:$H$9999,8,FALSE),0)+IFERROR(VLOOKUP(C833,$I$3:$J$25,2,FALSE),0)</f>
        <v>1.348241</v>
      </c>
    </row>
    <row r="834" spans="1:5" ht="14.25" x14ac:dyDescent="0.45">
      <c r="A834" s="1" t="str">
        <f t="shared" si="12"/>
        <v>TWDLatAm_other</v>
      </c>
      <c r="B834" t="str">
        <f>BYDem!B834</f>
        <v>LatAm_other</v>
      </c>
      <c r="C834" t="str">
        <f>BYDem!E834</f>
        <v>TWD</v>
      </c>
      <c r="D834" t="str">
        <f>VLOOKUP(_xlfn.XLOOKUP(Driver_elast!C834,MIG_demproj!$Q$2:$Q$49,MIG_demproj!$P$2:$P$49)&amp;B834,MIG_demproj!$A$2:$H$9999,4,FALSE)</f>
        <v>GDPSER</v>
      </c>
      <c r="E834" s="2">
        <f>MAX(VLOOKUP(_xlfn.XLOOKUP(Driver_elast!C834,MIG_demproj!$Q$2:$Q$49,MIG_demproj!$P$2:$P$49)&amp;B834,MIG_demproj!$A$2:$H$9999,8,FALSE),0)+IFERROR(VLOOKUP(C834,$I$3:$J$25,2,FALSE),0)</f>
        <v>0.79090300000000002</v>
      </c>
    </row>
    <row r="835" spans="1:5" ht="14.25" x14ac:dyDescent="0.45">
      <c r="A835" s="1" t="str">
        <f t="shared" ref="A835:A898" si="13">C835&amp;B835</f>
        <v>TWILatAm_other</v>
      </c>
      <c r="B835" t="str">
        <f>BYDem!B835</f>
        <v>LatAm_other</v>
      </c>
      <c r="C835" t="str">
        <f>BYDem!E835</f>
        <v>TWI</v>
      </c>
      <c r="D835" t="str">
        <f>VLOOKUP(_xlfn.XLOOKUP(Driver_elast!C835,MIG_demproj!$Q$2:$Q$49,MIG_demproj!$P$2:$P$49)&amp;B835,MIG_demproj!$A$2:$H$9999,4,FALSE)</f>
        <v>GDPSER</v>
      </c>
      <c r="E835" s="2">
        <f>MAX(VLOOKUP(_xlfn.XLOOKUP(Driver_elast!C835,MIG_demproj!$Q$2:$Q$49,MIG_demproj!$P$2:$P$49)&amp;B835,MIG_demproj!$A$2:$H$9999,8,FALSE),0)+IFERROR(VLOOKUP(C835,$I$3:$J$25,2,FALSE),0)</f>
        <v>0.84623400000000004</v>
      </c>
    </row>
    <row r="836" spans="1:5" ht="14.25" x14ac:dyDescent="0.45">
      <c r="A836" s="1" t="str">
        <f t="shared" si="13"/>
        <v>Trd_2wLatAm_other</v>
      </c>
      <c r="B836" t="str">
        <f>BYDem!B836</f>
        <v>LatAm_other</v>
      </c>
      <c r="C836" t="str">
        <f>BYDem!E836</f>
        <v>Trd_2w</v>
      </c>
      <c r="D836" t="str">
        <f>VLOOKUP(_xlfn.XLOOKUP(Driver_elast!C836,MIG_demproj!$Q$2:$Q$49,MIG_demproj!$P$2:$P$49)&amp;B836,MIG_demproj!$A$2:$H$9999,4,FALSE)</f>
        <v>GDP</v>
      </c>
      <c r="E836" s="2">
        <f>MAX(VLOOKUP(_xlfn.XLOOKUP(Driver_elast!C836,MIG_demproj!$Q$2:$Q$49,MIG_demproj!$P$2:$P$49)&amp;B836,MIG_demproj!$A$2:$H$9999,8,FALSE),0)+IFERROR(VLOOKUP(C836,$I$3:$J$25,2,FALSE),0)</f>
        <v>1.266518</v>
      </c>
    </row>
    <row r="837" spans="1:5" ht="14.25" x14ac:dyDescent="0.45">
      <c r="A837" s="1" t="str">
        <f t="shared" si="13"/>
        <v>Trd_3wLatAm_other</v>
      </c>
      <c r="B837" t="str">
        <f>BYDem!B837</f>
        <v>LatAm_other</v>
      </c>
      <c r="C837" t="str">
        <f>BYDem!E837</f>
        <v>Trd_3w</v>
      </c>
      <c r="D837" t="str">
        <f>VLOOKUP(_xlfn.XLOOKUP(Driver_elast!C837,MIG_demproj!$Q$2:$Q$49,MIG_demproj!$P$2:$P$49)&amp;B837,MIG_demproj!$A$2:$H$9999,4,FALSE)</f>
        <v>GDP</v>
      </c>
      <c r="E837" s="2">
        <f>MAX(VLOOKUP(_xlfn.XLOOKUP(Driver_elast!C837,MIG_demproj!$Q$2:$Q$49,MIG_demproj!$P$2:$P$49)&amp;B837,MIG_demproj!$A$2:$H$9999,8,FALSE),0)+IFERROR(VLOOKUP(C837,$I$3:$J$25,2,FALSE),0)</f>
        <v>1.266518</v>
      </c>
    </row>
    <row r="838" spans="1:5" ht="14.25" x14ac:dyDescent="0.45">
      <c r="A838" s="1" t="str">
        <f t="shared" si="13"/>
        <v>Trd_BusLatAm_other</v>
      </c>
      <c r="B838" t="str">
        <f>BYDem!B838</f>
        <v>LatAm_other</v>
      </c>
      <c r="C838" t="str">
        <f>BYDem!E838</f>
        <v>Trd_Bus</v>
      </c>
      <c r="D838" t="str">
        <f>VLOOKUP(_xlfn.XLOOKUP(Driver_elast!C838,MIG_demproj!$Q$2:$Q$49,MIG_demproj!$P$2:$P$49)&amp;B838,MIG_demproj!$A$2:$H$9999,4,FALSE)</f>
        <v>GDP</v>
      </c>
      <c r="E838" s="2">
        <f>MAX(VLOOKUP(_xlfn.XLOOKUP(Driver_elast!C838,MIG_demproj!$Q$2:$Q$49,MIG_demproj!$P$2:$P$49)&amp;B838,MIG_demproj!$A$2:$H$9999,8,FALSE),0)+IFERROR(VLOOKUP(C838,$I$3:$J$25,2,FALSE),0)</f>
        <v>1.266518</v>
      </c>
    </row>
    <row r="839" spans="1:5" ht="14.25" x14ac:dyDescent="0.45">
      <c r="A839" s="1" t="str">
        <f t="shared" si="13"/>
        <v>Trd_CarLatAm_other</v>
      </c>
      <c r="B839" t="str">
        <f>BYDem!B839</f>
        <v>LatAm_other</v>
      </c>
      <c r="C839" t="str">
        <f>BYDem!E839</f>
        <v>Trd_Car</v>
      </c>
      <c r="D839" t="str">
        <f>VLOOKUP(_xlfn.XLOOKUP(Driver_elast!C839,MIG_demproj!$Q$2:$Q$49,MIG_demproj!$P$2:$P$49)&amp;B839,MIG_demproj!$A$2:$H$9999,4,FALSE)</f>
        <v>GDP</v>
      </c>
      <c r="E839" s="2">
        <f>MAX(VLOOKUP(_xlfn.XLOOKUP(Driver_elast!C839,MIG_demproj!$Q$2:$Q$49,MIG_demproj!$P$2:$P$49)&amp;B839,MIG_demproj!$A$2:$H$9999,8,FALSE),0)+IFERROR(VLOOKUP(C839,$I$3:$J$25,2,FALSE),0)</f>
        <v>1.266518</v>
      </c>
    </row>
    <row r="840" spans="1:5" ht="14.25" x14ac:dyDescent="0.45">
      <c r="A840" s="1" t="str">
        <f t="shared" si="13"/>
        <v>Trd_HdtLatAm_other</v>
      </c>
      <c r="B840" t="str">
        <f>BYDem!B840</f>
        <v>LatAm_other</v>
      </c>
      <c r="C840" t="str">
        <f>BYDem!E840</f>
        <v>Trd_Hdt</v>
      </c>
      <c r="D840" t="str">
        <f>VLOOKUP(_xlfn.XLOOKUP(Driver_elast!C840,MIG_demproj!$Q$2:$Q$49,MIG_demproj!$P$2:$P$49)&amp;B840,MIG_demproj!$A$2:$H$9999,4,FALSE)</f>
        <v>GDP</v>
      </c>
      <c r="E840" s="2">
        <f>MAX(VLOOKUP(_xlfn.XLOOKUP(Driver_elast!C840,MIG_demproj!$Q$2:$Q$49,MIG_demproj!$P$2:$P$49)&amp;B840,MIG_demproj!$A$2:$H$9999,8,FALSE),0)+IFERROR(VLOOKUP(C840,$I$3:$J$25,2,FALSE),0)</f>
        <v>1.266518</v>
      </c>
    </row>
    <row r="841" spans="1:5" ht="14.25" x14ac:dyDescent="0.45">
      <c r="A841" s="1" t="str">
        <f t="shared" si="13"/>
        <v>Trd_LcvLatAm_other</v>
      </c>
      <c r="B841" t="str">
        <f>BYDem!B841</f>
        <v>LatAm_other</v>
      </c>
      <c r="C841" t="str">
        <f>BYDem!E841</f>
        <v>Trd_Lcv</v>
      </c>
      <c r="D841" t="str">
        <f>VLOOKUP(_xlfn.XLOOKUP(Driver_elast!C841,MIG_demproj!$Q$2:$Q$49,MIG_demproj!$P$2:$P$49)&amp;B841,MIG_demproj!$A$2:$H$9999,4,FALSE)</f>
        <v>GDP</v>
      </c>
      <c r="E841" s="2">
        <f>MAX(VLOOKUP(_xlfn.XLOOKUP(Driver_elast!C841,MIG_demproj!$Q$2:$Q$49,MIG_demproj!$P$2:$P$49)&amp;B841,MIG_demproj!$A$2:$H$9999,8,FALSE),0)+IFERROR(VLOOKUP(C841,$I$3:$J$25,2,FALSE),0)</f>
        <v>1.266518</v>
      </c>
    </row>
    <row r="842" spans="1:5" ht="14.25" x14ac:dyDescent="0.45">
      <c r="A842" s="1" t="str">
        <f t="shared" si="13"/>
        <v>AGRMexico</v>
      </c>
      <c r="B842" t="str">
        <f>BYDem!B842</f>
        <v>Mexico</v>
      </c>
      <c r="C842" t="str">
        <f>BYDem!E842</f>
        <v>AGR</v>
      </c>
      <c r="D842" t="str">
        <f>VLOOKUP(_xlfn.XLOOKUP(Driver_elast!C842,MIG_demproj!$Q$2:$Q$49,MIG_demproj!$P$2:$P$49)&amp;B842,MIG_demproj!$A$2:$H$9999,4,FALSE)</f>
        <v>POP</v>
      </c>
      <c r="E842" s="2">
        <f>MAX(VLOOKUP(_xlfn.XLOOKUP(Driver_elast!C842,MIG_demproj!$Q$2:$Q$49,MIG_demproj!$P$2:$P$49)&amp;B842,MIG_demproj!$A$2:$H$9999,8,FALSE),0)+IFERROR(VLOOKUP(C842,$I$3:$J$25,2,FALSE),0)</f>
        <v>1.4600439999999999</v>
      </c>
    </row>
    <row r="843" spans="1:5" ht="14.25" x14ac:dyDescent="0.45">
      <c r="A843" s="1" t="str">
        <f t="shared" si="13"/>
        <v>CCKMexico</v>
      </c>
      <c r="B843" t="str">
        <f>BYDem!B843</f>
        <v>Mexico</v>
      </c>
      <c r="C843" t="str">
        <f>BYDem!E843</f>
        <v>CCK</v>
      </c>
      <c r="D843" t="str">
        <f>VLOOKUP(_xlfn.XLOOKUP(Driver_elast!C843,MIG_demproj!$Q$2:$Q$49,MIG_demproj!$P$2:$P$49)&amp;B843,MIG_demproj!$A$2:$H$9999,4,FALSE)</f>
        <v>GDPSER</v>
      </c>
      <c r="E843" s="2">
        <f>MAX(VLOOKUP(_xlfn.XLOOKUP(Driver_elast!C843,MIG_demproj!$Q$2:$Q$49,MIG_demproj!$P$2:$P$49)&amp;B843,MIG_demproj!$A$2:$H$9999,8,FALSE),0)+IFERROR(VLOOKUP(C843,$I$3:$J$25,2,FALSE),0)</f>
        <v>0.81802600000000003</v>
      </c>
    </row>
    <row r="844" spans="1:5" ht="14.25" x14ac:dyDescent="0.45">
      <c r="A844" s="1" t="str">
        <f t="shared" si="13"/>
        <v>CHWMexico</v>
      </c>
      <c r="B844" t="str">
        <f>BYDem!B844</f>
        <v>Mexico</v>
      </c>
      <c r="C844" t="str">
        <f>BYDem!E844</f>
        <v>CHW</v>
      </c>
      <c r="D844" t="str">
        <f>VLOOKUP(_xlfn.XLOOKUP(Driver_elast!C844,MIG_demproj!$Q$2:$Q$49,MIG_demproj!$P$2:$P$49)&amp;B844,MIG_demproj!$A$2:$H$9999,4,FALSE)</f>
        <v>GDPSER</v>
      </c>
      <c r="E844" s="2">
        <f>MAX(VLOOKUP(_xlfn.XLOOKUP(Driver_elast!C844,MIG_demproj!$Q$2:$Q$49,MIG_demproj!$P$2:$P$49)&amp;B844,MIG_demproj!$A$2:$H$9999,8,FALSE),0)+IFERROR(VLOOKUP(C844,$I$3:$J$25,2,FALSE),0)</f>
        <v>0.81802600000000003</v>
      </c>
    </row>
    <row r="845" spans="1:5" ht="14.25" x14ac:dyDescent="0.45">
      <c r="A845" s="1" t="str">
        <f t="shared" si="13"/>
        <v>CLAMexico</v>
      </c>
      <c r="B845" t="str">
        <f>BYDem!B845</f>
        <v>Mexico</v>
      </c>
      <c r="C845" t="str">
        <f>BYDem!E845</f>
        <v>CLA</v>
      </c>
      <c r="D845" t="str">
        <f>VLOOKUP(_xlfn.XLOOKUP(Driver_elast!C845,MIG_demproj!$Q$2:$Q$49,MIG_demproj!$P$2:$P$49)&amp;B845,MIG_demproj!$A$2:$H$9999,4,FALSE)</f>
        <v>GDPSER</v>
      </c>
      <c r="E845" s="2">
        <f>MAX(VLOOKUP(_xlfn.XLOOKUP(Driver_elast!C845,MIG_demproj!$Q$2:$Q$49,MIG_demproj!$P$2:$P$49)&amp;B845,MIG_demproj!$A$2:$H$9999,8,FALSE),0)+IFERROR(VLOOKUP(C845,$I$3:$J$25,2,FALSE),0)</f>
        <v>1.0627610000000001</v>
      </c>
    </row>
    <row r="846" spans="1:5" ht="14.25" x14ac:dyDescent="0.45">
      <c r="A846" s="1" t="str">
        <f t="shared" si="13"/>
        <v>COEMexico</v>
      </c>
      <c r="B846" t="str">
        <f>BYDem!B846</f>
        <v>Mexico</v>
      </c>
      <c r="C846" t="str">
        <f>BYDem!E846</f>
        <v>COE</v>
      </c>
      <c r="D846" t="str">
        <f>VLOOKUP(_xlfn.XLOOKUP(Driver_elast!C846,MIG_demproj!$Q$2:$Q$49,MIG_demproj!$P$2:$P$49)&amp;B846,MIG_demproj!$A$2:$H$9999,4,FALSE)</f>
        <v>GDPSER</v>
      </c>
      <c r="E846" s="2">
        <f>MAX(VLOOKUP(_xlfn.XLOOKUP(Driver_elast!C846,MIG_demproj!$Q$2:$Q$49,MIG_demproj!$P$2:$P$49)&amp;B846,MIG_demproj!$A$2:$H$9999,8,FALSE),0)+IFERROR(VLOOKUP(C846,$I$3:$J$25,2,FALSE),0)</f>
        <v>2.0627610000000001</v>
      </c>
    </row>
    <row r="847" spans="1:5" ht="14.25" x14ac:dyDescent="0.45">
      <c r="A847" s="1" t="str">
        <f t="shared" si="13"/>
        <v>COTMexico</v>
      </c>
      <c r="B847" t="str">
        <f>BYDem!B847</f>
        <v>Mexico</v>
      </c>
      <c r="C847" t="str">
        <f>BYDem!E847</f>
        <v>COT</v>
      </c>
      <c r="D847" t="str">
        <f>VLOOKUP(_xlfn.XLOOKUP(Driver_elast!C847,MIG_demproj!$Q$2:$Q$49,MIG_demproj!$P$2:$P$49)&amp;B847,MIG_demproj!$A$2:$H$9999,4,FALSE)</f>
        <v>GDPSER</v>
      </c>
      <c r="E847" s="2">
        <f>MAX(VLOOKUP(_xlfn.XLOOKUP(Driver_elast!C847,MIG_demproj!$Q$2:$Q$49,MIG_demproj!$P$2:$P$49)&amp;B847,MIG_demproj!$A$2:$H$9999,8,FALSE),0)+IFERROR(VLOOKUP(C847,$I$3:$J$25,2,FALSE),0)</f>
        <v>0.81802600000000003</v>
      </c>
    </row>
    <row r="848" spans="1:5" ht="14.25" x14ac:dyDescent="0.45">
      <c r="A848" s="1" t="str">
        <f t="shared" si="13"/>
        <v>CRFMexico</v>
      </c>
      <c r="B848" t="str">
        <f>BYDem!B848</f>
        <v>Mexico</v>
      </c>
      <c r="C848" t="str">
        <f>BYDem!E848</f>
        <v>CRF</v>
      </c>
      <c r="D848" t="str">
        <f>VLOOKUP(_xlfn.XLOOKUP(Driver_elast!C848,MIG_demproj!$Q$2:$Q$49,MIG_demproj!$P$2:$P$49)&amp;B848,MIG_demproj!$A$2:$H$9999,4,FALSE)</f>
        <v>GDPSER</v>
      </c>
      <c r="E848" s="2">
        <f>MAX(VLOOKUP(_xlfn.XLOOKUP(Driver_elast!C848,MIG_demproj!$Q$2:$Q$49,MIG_demproj!$P$2:$P$49)&amp;B848,MIG_demproj!$A$2:$H$9999,8,FALSE),0)+IFERROR(VLOOKUP(C848,$I$3:$J$25,2,FALSE),0)</f>
        <v>1.0627610000000001</v>
      </c>
    </row>
    <row r="849" spans="1:5" ht="14.25" x14ac:dyDescent="0.45">
      <c r="A849" s="1" t="str">
        <f t="shared" si="13"/>
        <v>CSCMexico</v>
      </c>
      <c r="B849" t="str">
        <f>BYDem!B849</f>
        <v>Mexico</v>
      </c>
      <c r="C849" t="str">
        <f>BYDem!E849</f>
        <v>CSC</v>
      </c>
      <c r="D849" t="str">
        <f>VLOOKUP(_xlfn.XLOOKUP(Driver_elast!C849,MIG_demproj!$Q$2:$Q$49,MIG_demproj!$P$2:$P$49)&amp;B849,MIG_demproj!$A$2:$H$9999,4,FALSE)</f>
        <v>GDPSER</v>
      </c>
      <c r="E849" s="2">
        <f>MAX(VLOOKUP(_xlfn.XLOOKUP(Driver_elast!C849,MIG_demproj!$Q$2:$Q$49,MIG_demproj!$P$2:$P$49)&amp;B849,MIG_demproj!$A$2:$H$9999,8,FALSE),0)+IFERROR(VLOOKUP(C849,$I$3:$J$25,2,FALSE),0)</f>
        <v>2.0627610000000001</v>
      </c>
    </row>
    <row r="850" spans="1:5" ht="14.25" x14ac:dyDescent="0.45">
      <c r="A850" s="1" t="str">
        <f t="shared" si="13"/>
        <v>CSHMexico</v>
      </c>
      <c r="B850" t="str">
        <f>BYDem!B850</f>
        <v>Mexico</v>
      </c>
      <c r="C850" t="str">
        <f>BYDem!E850</f>
        <v>CSH</v>
      </c>
      <c r="D850" t="str">
        <f>VLOOKUP(_xlfn.XLOOKUP(Driver_elast!C850,MIG_demproj!$Q$2:$Q$49,MIG_demproj!$P$2:$P$49)&amp;B850,MIG_demproj!$A$2:$H$9999,4,FALSE)</f>
        <v>GDPSER</v>
      </c>
      <c r="E850" s="2">
        <f>MAX(VLOOKUP(_xlfn.XLOOKUP(Driver_elast!C850,MIG_demproj!$Q$2:$Q$49,MIG_demproj!$P$2:$P$49)&amp;B850,MIG_demproj!$A$2:$H$9999,8,FALSE),0)+IFERROR(VLOOKUP(C850,$I$3:$J$25,2,FALSE),0)</f>
        <v>0.81802600000000003</v>
      </c>
    </row>
    <row r="851" spans="1:5" ht="14.25" x14ac:dyDescent="0.45">
      <c r="A851" s="1" t="str">
        <f t="shared" si="13"/>
        <v>ICHMexico</v>
      </c>
      <c r="B851" t="str">
        <f>BYDem!B851</f>
        <v>Mexico</v>
      </c>
      <c r="C851" t="str">
        <f>BYDem!E851</f>
        <v>ICH</v>
      </c>
      <c r="D851" t="str">
        <f>VLOOKUP(_xlfn.XLOOKUP(Driver_elast!C851,MIG_demproj!$Q$2:$Q$49,MIG_demproj!$P$2:$P$49)&amp;B851,MIG_demproj!$A$2:$H$9999,4,FALSE)</f>
        <v>GDP</v>
      </c>
      <c r="E851" s="2">
        <f>MAX(VLOOKUP(_xlfn.XLOOKUP(Driver_elast!C851,MIG_demproj!$Q$2:$Q$49,MIG_demproj!$P$2:$P$49)&amp;B851,MIG_demproj!$A$2:$H$9999,8,FALSE),0)+IFERROR(VLOOKUP(C851,$I$3:$J$25,2,FALSE),0)</f>
        <v>0</v>
      </c>
    </row>
    <row r="852" spans="1:5" ht="14.25" x14ac:dyDescent="0.45">
      <c r="A852" s="1" t="str">
        <f t="shared" si="13"/>
        <v>ICH_FeedstockMexico</v>
      </c>
      <c r="B852" t="str">
        <f>BYDem!B852</f>
        <v>Mexico</v>
      </c>
      <c r="C852" t="str">
        <f>BYDem!E852</f>
        <v>ICH_Feedstock</v>
      </c>
      <c r="D852" t="str">
        <f>VLOOKUP(_xlfn.XLOOKUP(Driver_elast!C852,MIG_demproj!$Q$2:$Q$49,MIG_demproj!$P$2:$P$49)&amp;B852,MIG_demproj!$A$2:$H$9999,4,FALSE)</f>
        <v>GDP</v>
      </c>
      <c r="E852" s="2">
        <f>MAX(VLOOKUP(_xlfn.XLOOKUP(Driver_elast!C852,MIG_demproj!$Q$2:$Q$49,MIG_demproj!$P$2:$P$49)&amp;B852,MIG_demproj!$A$2:$H$9999,8,FALSE),0)+IFERROR(VLOOKUP(C852,$I$3:$J$25,2,FALSE),0)</f>
        <v>0</v>
      </c>
    </row>
    <row r="853" spans="1:5" ht="14.25" x14ac:dyDescent="0.45">
      <c r="A853" s="1" t="str">
        <f t="shared" si="13"/>
        <v>IFPMexico</v>
      </c>
      <c r="B853" t="str">
        <f>BYDem!B853</f>
        <v>Mexico</v>
      </c>
      <c r="C853" t="str">
        <f>BYDem!E853</f>
        <v>IFP</v>
      </c>
      <c r="D853" t="str">
        <f>VLOOKUP(_xlfn.XLOOKUP(Driver_elast!C853,MIG_demproj!$Q$2:$Q$49,MIG_demproj!$P$2:$P$49)&amp;B853,MIG_demproj!$A$2:$H$9999,4,FALSE)</f>
        <v>GDPIND</v>
      </c>
      <c r="E853" s="2">
        <f>MAX(VLOOKUP(_xlfn.XLOOKUP(Driver_elast!C853,MIG_demproj!$Q$2:$Q$49,MIG_demproj!$P$2:$P$49)&amp;B853,MIG_demproj!$A$2:$H$9999,8,FALSE),0)+IFERROR(VLOOKUP(C853,$I$3:$J$25,2,FALSE),0)</f>
        <v>0.76078100000000004</v>
      </c>
    </row>
    <row r="854" spans="1:5" ht="14.25" x14ac:dyDescent="0.45">
      <c r="A854" s="1" t="str">
        <f t="shared" si="13"/>
        <v>ILPMexico</v>
      </c>
      <c r="B854" t="str">
        <f>BYDem!B854</f>
        <v>Mexico</v>
      </c>
      <c r="C854" t="str">
        <f>BYDem!E854</f>
        <v>ILP</v>
      </c>
      <c r="D854" t="str">
        <f>VLOOKUP(_xlfn.XLOOKUP(Driver_elast!C854,MIG_demproj!$Q$2:$Q$49,MIG_demproj!$P$2:$P$49)&amp;B854,MIG_demproj!$A$2:$H$9999,4,FALSE)</f>
        <v>GDP</v>
      </c>
      <c r="E854" s="2">
        <f>MAX(VLOOKUP(_xlfn.XLOOKUP(Driver_elast!C854,MIG_demproj!$Q$2:$Q$49,MIG_demproj!$P$2:$P$49)&amp;B854,MIG_demproj!$A$2:$H$9999,8,FALSE),0)+IFERROR(VLOOKUP(C854,$I$3:$J$25,2,FALSE),0)</f>
        <v>1.3540179999999999</v>
      </c>
    </row>
    <row r="855" spans="1:5" ht="14.25" x14ac:dyDescent="0.45">
      <c r="A855" s="1" t="str">
        <f t="shared" si="13"/>
        <v>IMCMexico</v>
      </c>
      <c r="B855" t="str">
        <f>BYDem!B855</f>
        <v>Mexico</v>
      </c>
      <c r="C855" t="str">
        <f>BYDem!E855</f>
        <v>IMC</v>
      </c>
      <c r="D855" t="str">
        <f>VLOOKUP(_xlfn.XLOOKUP(Driver_elast!C855,MIG_demproj!$Q$2:$Q$49,MIG_demproj!$P$2:$P$49)&amp;B855,MIG_demproj!$A$2:$H$9999,4,FALSE)</f>
        <v>GDPIND</v>
      </c>
      <c r="E855" s="2">
        <f>MAX(VLOOKUP(_xlfn.XLOOKUP(Driver_elast!C855,MIG_demproj!$Q$2:$Q$49,MIG_demproj!$P$2:$P$49)&amp;B855,MIG_demproj!$A$2:$H$9999,8,FALSE),0)+IFERROR(VLOOKUP(C855,$I$3:$J$25,2,FALSE),0)</f>
        <v>0.76078100000000004</v>
      </c>
    </row>
    <row r="856" spans="1:5" ht="14.25" x14ac:dyDescent="0.45">
      <c r="A856" s="1" t="str">
        <f t="shared" si="13"/>
        <v>INFMexico</v>
      </c>
      <c r="B856" t="str">
        <f>BYDem!B856</f>
        <v>Mexico</v>
      </c>
      <c r="C856" t="str">
        <f>BYDem!E856</f>
        <v>INF</v>
      </c>
      <c r="D856" t="str">
        <f>VLOOKUP(_xlfn.XLOOKUP(Driver_elast!C856,MIG_demproj!$Q$2:$Q$49,MIG_demproj!$P$2:$P$49)&amp;B856,MIG_demproj!$A$2:$H$9999,4,FALSE)</f>
        <v>GDP</v>
      </c>
      <c r="E856" s="2">
        <f>MAX(VLOOKUP(_xlfn.XLOOKUP(Driver_elast!C856,MIG_demproj!$Q$2:$Q$49,MIG_demproj!$P$2:$P$49)&amp;B856,MIG_demproj!$A$2:$H$9999,8,FALSE),0)+IFERROR(VLOOKUP(C856,$I$3:$J$25,2,FALSE),0)</f>
        <v>0.98656100000000002</v>
      </c>
    </row>
    <row r="857" spans="1:5" ht="14.25" x14ac:dyDescent="0.45">
      <c r="A857" s="1" t="str">
        <f t="shared" si="13"/>
        <v>INMMexico</v>
      </c>
      <c r="B857" t="str">
        <f>BYDem!B857</f>
        <v>Mexico</v>
      </c>
      <c r="C857" t="str">
        <f>BYDem!E857</f>
        <v>INM</v>
      </c>
      <c r="D857" t="str">
        <f>VLOOKUP(_xlfn.XLOOKUP(Driver_elast!C857,MIG_demproj!$Q$2:$Q$49,MIG_demproj!$P$2:$P$49)&amp;B857,MIG_demproj!$A$2:$H$9999,4,FALSE)</f>
        <v>GDP</v>
      </c>
      <c r="E857" s="2">
        <f>MAX(VLOOKUP(_xlfn.XLOOKUP(Driver_elast!C857,MIG_demproj!$Q$2:$Q$49,MIG_demproj!$P$2:$P$49)&amp;B857,MIG_demproj!$A$2:$H$9999,8,FALSE),0)+IFERROR(VLOOKUP(C857,$I$3:$J$25,2,FALSE),0)</f>
        <v>0.59432300000000005</v>
      </c>
    </row>
    <row r="858" spans="1:5" ht="14.25" x14ac:dyDescent="0.45">
      <c r="A858" s="1" t="str">
        <f t="shared" si="13"/>
        <v>IOIMexico</v>
      </c>
      <c r="B858" t="str">
        <f>BYDem!B858</f>
        <v>Mexico</v>
      </c>
      <c r="C858" t="str">
        <f>BYDem!E858</f>
        <v>IOI</v>
      </c>
      <c r="D858" t="str">
        <f>VLOOKUP(_xlfn.XLOOKUP(Driver_elast!C858,MIG_demproj!$Q$2:$Q$49,MIG_demproj!$P$2:$P$49)&amp;B858,MIG_demproj!$A$2:$H$9999,4,FALSE)</f>
        <v>GDPIND</v>
      </c>
      <c r="E858" s="2">
        <f>MAX(VLOOKUP(_xlfn.XLOOKUP(Driver_elast!C858,MIG_demproj!$Q$2:$Q$49,MIG_demproj!$P$2:$P$49)&amp;B858,MIG_demproj!$A$2:$H$9999,8,FALSE),0)+IFERROR(VLOOKUP(C858,$I$3:$J$25,2,FALSE),0)</f>
        <v>0.76078100000000004</v>
      </c>
    </row>
    <row r="859" spans="1:5" ht="14.25" x14ac:dyDescent="0.45">
      <c r="A859" s="1" t="str">
        <f t="shared" si="13"/>
        <v>ITMMexico</v>
      </c>
      <c r="B859" t="str">
        <f>BYDem!B859</f>
        <v>Mexico</v>
      </c>
      <c r="C859" t="str">
        <f>BYDem!E859</f>
        <v>ITM</v>
      </c>
      <c r="D859" t="str">
        <f>VLOOKUP(_xlfn.XLOOKUP(Driver_elast!C859,MIG_demproj!$Q$2:$Q$49,MIG_demproj!$P$2:$P$49)&amp;B859,MIG_demproj!$A$2:$H$9999,4,FALSE)</f>
        <v>GDPIND</v>
      </c>
      <c r="E859" s="2">
        <f>MAX(VLOOKUP(_xlfn.XLOOKUP(Driver_elast!C859,MIG_demproj!$Q$2:$Q$49,MIG_demproj!$P$2:$P$49)&amp;B859,MIG_demproj!$A$2:$H$9999,8,FALSE),0)+IFERROR(VLOOKUP(C859,$I$3:$J$25,2,FALSE),0)</f>
        <v>0.76078100000000004</v>
      </c>
    </row>
    <row r="860" spans="1:5" ht="14.25" x14ac:dyDescent="0.45">
      <c r="A860" s="1" t="str">
        <f t="shared" si="13"/>
        <v>NEUMexico</v>
      </c>
      <c r="B860" t="str">
        <f>BYDem!B860</f>
        <v>Mexico</v>
      </c>
      <c r="C860" t="str">
        <f>BYDem!E860</f>
        <v>NEU</v>
      </c>
      <c r="D860" t="str">
        <f>VLOOKUP(_xlfn.XLOOKUP(Driver_elast!C860,MIG_demproj!$Q$2:$Q$49,MIG_demproj!$P$2:$P$49)&amp;B860,MIG_demproj!$A$2:$H$9999,4,FALSE)</f>
        <v>GDP</v>
      </c>
      <c r="E860" s="2">
        <f>MAX(VLOOKUP(_xlfn.XLOOKUP(Driver_elast!C860,MIG_demproj!$Q$2:$Q$49,MIG_demproj!$P$2:$P$49)&amp;B860,MIG_demproj!$A$2:$H$9999,8,FALSE),0)+IFERROR(VLOOKUP(C860,$I$3:$J$25,2,FALSE),0)</f>
        <v>0.5330680000000001</v>
      </c>
    </row>
    <row r="861" spans="1:5" ht="14.25" x14ac:dyDescent="0.45">
      <c r="A861" s="1" t="str">
        <f t="shared" si="13"/>
        <v>ONOMexico</v>
      </c>
      <c r="B861" t="str">
        <f>BYDem!B861</f>
        <v>Mexico</v>
      </c>
      <c r="C861" t="str">
        <f>BYDem!E861</f>
        <v>ONO</v>
      </c>
      <c r="D861" t="str">
        <f>VLOOKUP(_xlfn.XLOOKUP(Driver_elast!C861,MIG_demproj!$Q$2:$Q$49,MIG_demproj!$P$2:$P$49)&amp;B861,MIG_demproj!$A$2:$H$9999,4,FALSE)</f>
        <v>GDPIND</v>
      </c>
      <c r="E861" s="2">
        <f>MAX(VLOOKUP(_xlfn.XLOOKUP(Driver_elast!C861,MIG_demproj!$Q$2:$Q$49,MIG_demproj!$P$2:$P$49)&amp;B861,MIG_demproj!$A$2:$H$9999,8,FALSE),0)+IFERROR(VLOOKUP(C861,$I$3:$J$25,2,FALSE),0)</f>
        <v>0.76078100000000004</v>
      </c>
    </row>
    <row r="862" spans="1:5" ht="14.25" x14ac:dyDescent="0.45">
      <c r="A862" s="1" t="str">
        <f t="shared" si="13"/>
        <v>RCKMexico</v>
      </c>
      <c r="B862" t="str">
        <f>BYDem!B862</f>
        <v>Mexico</v>
      </c>
      <c r="C862" t="str">
        <f>BYDem!E862</f>
        <v>RCK</v>
      </c>
      <c r="D862" s="18" t="s">
        <v>3</v>
      </c>
      <c r="E862" s="2">
        <f>MAX(VLOOKUP(_xlfn.XLOOKUP(Driver_elast!C862,MIG_demproj!$Q$2:$Q$49,MIG_demproj!$P$2:$P$49)&amp;B862,MIG_demproj!$A$2:$H$9999,8,FALSE),0)+IFERROR(VLOOKUP(C862,$I$3:$J$25,2,FALSE),0)</f>
        <v>1.3225960000000001</v>
      </c>
    </row>
    <row r="863" spans="1:5" ht="14.25" x14ac:dyDescent="0.45">
      <c r="A863" s="1" t="str">
        <f t="shared" si="13"/>
        <v>REAMexico</v>
      </c>
      <c r="B863" t="str">
        <f>BYDem!B863</f>
        <v>Mexico</v>
      </c>
      <c r="C863" t="str">
        <f>BYDem!E863</f>
        <v>REA</v>
      </c>
      <c r="D863" t="str">
        <f>VLOOKUP(_xlfn.XLOOKUP(Driver_elast!C863,MIG_demproj!$Q$2:$Q$49,MIG_demproj!$P$2:$P$49)&amp;B863,MIG_demproj!$A$2:$H$9999,4,FALSE)</f>
        <v>GDPPCAP</v>
      </c>
      <c r="E863" s="2">
        <f>MAX(VLOOKUP(_xlfn.XLOOKUP(Driver_elast!C863,MIG_demproj!$Q$2:$Q$49,MIG_demproj!$P$2:$P$49)&amp;B863,MIG_demproj!$A$2:$H$9999,8,FALSE),0)+IFERROR(VLOOKUP(C863,$I$3:$J$25,2,FALSE),0)</f>
        <v>4.760141</v>
      </c>
    </row>
    <row r="864" spans="1:5" ht="14.25" x14ac:dyDescent="0.45">
      <c r="A864" s="1" t="str">
        <f t="shared" si="13"/>
        <v>RHWMexico</v>
      </c>
      <c r="B864" t="str">
        <f>BYDem!B864</f>
        <v>Mexico</v>
      </c>
      <c r="C864" t="str">
        <f>BYDem!E864</f>
        <v>RHW</v>
      </c>
      <c r="D864" t="str">
        <f>VLOOKUP(_xlfn.XLOOKUP(Driver_elast!C864,MIG_demproj!$Q$2:$Q$49,MIG_demproj!$P$2:$P$49)&amp;B864,MIG_demproj!$A$2:$H$9999,4,FALSE)</f>
        <v>POP</v>
      </c>
      <c r="E864" s="2">
        <f>MAX(VLOOKUP(_xlfn.XLOOKUP(Driver_elast!C864,MIG_demproj!$Q$2:$Q$49,MIG_demproj!$P$2:$P$49)&amp;B864,MIG_demproj!$A$2:$H$9999,8,FALSE),0)+IFERROR(VLOOKUP(C864,$I$3:$J$25,2,FALSE),0)</f>
        <v>1.3225960000000001</v>
      </c>
    </row>
    <row r="865" spans="1:5" ht="14.25" x14ac:dyDescent="0.45">
      <c r="A865" s="1" t="str">
        <f t="shared" si="13"/>
        <v>RLIMexico</v>
      </c>
      <c r="B865" t="str">
        <f>BYDem!B865</f>
        <v>Mexico</v>
      </c>
      <c r="C865" t="str">
        <f>BYDem!E865</f>
        <v>RLI</v>
      </c>
      <c r="D865" t="str">
        <f>VLOOKUP(_xlfn.XLOOKUP(Driver_elast!C865,MIG_demproj!$Q$2:$Q$49,MIG_demproj!$P$2:$P$49)&amp;B865,MIG_demproj!$A$2:$H$9999,4,FALSE)</f>
        <v>GDPPCAP</v>
      </c>
      <c r="E865" s="2">
        <f>MAX(VLOOKUP(_xlfn.XLOOKUP(Driver_elast!C865,MIG_demproj!$Q$2:$Q$49,MIG_demproj!$P$2:$P$49)&amp;B865,MIG_demproj!$A$2:$H$9999,8,FALSE),0)+IFERROR(VLOOKUP(C865,$I$3:$J$25,2,FALSE),0)</f>
        <v>4.260141</v>
      </c>
    </row>
    <row r="866" spans="1:5" ht="14.25" x14ac:dyDescent="0.45">
      <c r="A866" s="1" t="str">
        <f t="shared" si="13"/>
        <v>ROTMexico</v>
      </c>
      <c r="B866" t="str">
        <f>BYDem!B866</f>
        <v>Mexico</v>
      </c>
      <c r="C866" t="str">
        <f>BYDem!E866</f>
        <v>ROT</v>
      </c>
      <c r="D866" t="str">
        <f>VLOOKUP(_xlfn.XLOOKUP(Driver_elast!C866,MIG_demproj!$Q$2:$Q$49,MIG_demproj!$P$2:$P$49)&amp;B866,MIG_demproj!$A$2:$H$9999,4,FALSE)</f>
        <v>POP</v>
      </c>
      <c r="E866" s="2">
        <f>MAX(VLOOKUP(_xlfn.XLOOKUP(Driver_elast!C866,MIG_demproj!$Q$2:$Q$49,MIG_demproj!$P$2:$P$49)&amp;B866,MIG_demproj!$A$2:$H$9999,8,FALSE),0)+IFERROR(VLOOKUP(C866,$I$3:$J$25,2,FALSE),0)</f>
        <v>1.3225960000000001</v>
      </c>
    </row>
    <row r="867" spans="1:5" ht="14.25" x14ac:dyDescent="0.45">
      <c r="A867" s="1" t="str">
        <f t="shared" si="13"/>
        <v>RRFMexico</v>
      </c>
      <c r="B867" t="str">
        <f>BYDem!B867</f>
        <v>Mexico</v>
      </c>
      <c r="C867" t="str">
        <f>BYDem!E867</f>
        <v>RRF</v>
      </c>
      <c r="D867" t="str">
        <f>VLOOKUP(_xlfn.XLOOKUP(Driver_elast!C867,MIG_demproj!$Q$2:$Q$49,MIG_demproj!$P$2:$P$49)&amp;B867,MIG_demproj!$A$2:$H$9999,4,FALSE)</f>
        <v>GDPPCAP</v>
      </c>
      <c r="E867" s="2">
        <f>MAX(VLOOKUP(_xlfn.XLOOKUP(Driver_elast!C867,MIG_demproj!$Q$2:$Q$49,MIG_demproj!$P$2:$P$49)&amp;B867,MIG_demproj!$A$2:$H$9999,8,FALSE),0)+IFERROR(VLOOKUP(C867,$I$3:$J$25,2,FALSE),0)</f>
        <v>4.260141</v>
      </c>
    </row>
    <row r="868" spans="1:5" ht="14.25" x14ac:dyDescent="0.45">
      <c r="A868" s="1" t="str">
        <f t="shared" si="13"/>
        <v>RSCMexico</v>
      </c>
      <c r="B868" t="str">
        <f>BYDem!B868</f>
        <v>Mexico</v>
      </c>
      <c r="C868" t="str">
        <f>BYDem!E868</f>
        <v>RSC</v>
      </c>
      <c r="D868" t="str">
        <f>VLOOKUP(_xlfn.XLOOKUP(Driver_elast!C868,MIG_demproj!$Q$2:$Q$49,MIG_demproj!$P$2:$P$49)&amp;B868,MIG_demproj!$A$2:$H$9999,4,FALSE)</f>
        <v>GDPPCAP</v>
      </c>
      <c r="E868" s="2">
        <f>MAX(VLOOKUP(_xlfn.XLOOKUP(Driver_elast!C868,MIG_demproj!$Q$2:$Q$49,MIG_demproj!$P$2:$P$49)&amp;B868,MIG_demproj!$A$2:$H$9999,8,FALSE),0)+IFERROR(VLOOKUP(C868,$I$3:$J$25,2,FALSE),0)</f>
        <v>4.760141</v>
      </c>
    </row>
    <row r="869" spans="1:5" ht="14.25" x14ac:dyDescent="0.45">
      <c r="A869" s="1" t="str">
        <f t="shared" si="13"/>
        <v>RSHMexico</v>
      </c>
      <c r="B869" t="str">
        <f>BYDem!B869</f>
        <v>Mexico</v>
      </c>
      <c r="C869" t="str">
        <f>BYDem!E869</f>
        <v>RSH</v>
      </c>
      <c r="D869" t="str">
        <f>VLOOKUP(_xlfn.XLOOKUP(Driver_elast!C869,MIG_demproj!$Q$2:$Q$49,MIG_demproj!$P$2:$P$49)&amp;B869,MIG_demproj!$A$2:$H$9999,4,FALSE)</f>
        <v>POP</v>
      </c>
      <c r="E869" s="2">
        <f>MAX(VLOOKUP(_xlfn.XLOOKUP(Driver_elast!C869,MIG_demproj!$Q$2:$Q$49,MIG_demproj!$P$2:$P$49)&amp;B869,MIG_demproj!$A$2:$H$9999,8,FALSE),0)+IFERROR(VLOOKUP(C869,$I$3:$J$25,2,FALSE),0)</f>
        <v>1.3225960000000001</v>
      </c>
    </row>
    <row r="870" spans="1:5" ht="14.25" x14ac:dyDescent="0.45">
      <c r="A870" s="1" t="str">
        <f t="shared" si="13"/>
        <v>TADMexico</v>
      </c>
      <c r="B870" t="str">
        <f>BYDem!B870</f>
        <v>Mexico</v>
      </c>
      <c r="C870" t="str">
        <f>BYDem!E870</f>
        <v>TAD</v>
      </c>
      <c r="D870" t="str">
        <f>VLOOKUP(_xlfn.XLOOKUP(Driver_elast!C870,MIG_demproj!$Q$2:$Q$49,MIG_demproj!$P$2:$P$49)&amp;B870,MIG_demproj!$A$2:$H$9999,4,FALSE)</f>
        <v>GDPSER</v>
      </c>
      <c r="E870" s="2">
        <f>MAX(VLOOKUP(_xlfn.XLOOKUP(Driver_elast!C870,MIG_demproj!$Q$2:$Q$49,MIG_demproj!$P$2:$P$49)&amp;B870,MIG_demproj!$A$2:$H$9999,8,FALSE),0)+IFERROR(VLOOKUP(C870,$I$3:$J$25,2,FALSE),0)</f>
        <v>1.1931769999999999</v>
      </c>
    </row>
    <row r="871" spans="1:5" ht="14.25" x14ac:dyDescent="0.45">
      <c r="A871" s="1" t="str">
        <f t="shared" si="13"/>
        <v>TAIMexico</v>
      </c>
      <c r="B871" t="str">
        <f>BYDem!B871</f>
        <v>Mexico</v>
      </c>
      <c r="C871" t="str">
        <f>BYDem!E871</f>
        <v>TAI</v>
      </c>
      <c r="D871" t="str">
        <f>VLOOKUP(_xlfn.XLOOKUP(Driver_elast!C871,MIG_demproj!$Q$2:$Q$49,MIG_demproj!$P$2:$P$49)&amp;B871,MIG_demproj!$A$2:$H$9999,4,FALSE)</f>
        <v>GDP</v>
      </c>
      <c r="E871" s="2">
        <f>MAX(VLOOKUP(_xlfn.XLOOKUP(Driver_elast!C871,MIG_demproj!$Q$2:$Q$49,MIG_demproj!$P$2:$P$49)&amp;B871,MIG_demproj!$A$2:$H$9999,8,FALSE),0)+IFERROR(VLOOKUP(C871,$I$3:$J$25,2,FALSE),0)</f>
        <v>2.6723499999999998</v>
      </c>
    </row>
    <row r="872" spans="1:5" ht="14.25" x14ac:dyDescent="0.45">
      <c r="A872" s="1" t="str">
        <f t="shared" si="13"/>
        <v>TTFMexico</v>
      </c>
      <c r="B872" t="str">
        <f>BYDem!B872</f>
        <v>Mexico</v>
      </c>
      <c r="C872" t="str">
        <f>BYDem!E872</f>
        <v>TTF</v>
      </c>
      <c r="D872" t="str">
        <f>VLOOKUP(_xlfn.XLOOKUP(Driver_elast!C872,MIG_demproj!$Q$2:$Q$49,MIG_demproj!$P$2:$P$49)&amp;B872,MIG_demproj!$A$2:$H$9999,4,FALSE)</f>
        <v>GDPSER</v>
      </c>
      <c r="E872" s="2">
        <f>MAX(VLOOKUP(_xlfn.XLOOKUP(Driver_elast!C872,MIG_demproj!$Q$2:$Q$49,MIG_demproj!$P$2:$P$49)&amp;B872,MIG_demproj!$A$2:$H$9999,8,FALSE),0)+IFERROR(VLOOKUP(C872,$I$3:$J$25,2,FALSE),0)</f>
        <v>0.65800499999999995</v>
      </c>
    </row>
    <row r="873" spans="1:5" ht="14.25" x14ac:dyDescent="0.45">
      <c r="A873" s="1" t="str">
        <f t="shared" si="13"/>
        <v>TTPMexico</v>
      </c>
      <c r="B873" t="str">
        <f>BYDem!B873</f>
        <v>Mexico</v>
      </c>
      <c r="C873" t="str">
        <f>BYDem!E873</f>
        <v>TTP</v>
      </c>
      <c r="D873" t="str">
        <f>VLOOKUP(_xlfn.XLOOKUP(Driver_elast!C873,MIG_demproj!$Q$2:$Q$49,MIG_demproj!$P$2:$P$49)&amp;B873,MIG_demproj!$A$2:$H$9999,4,FALSE)</f>
        <v>GDPSER</v>
      </c>
      <c r="E873" s="2">
        <f>MAX(VLOOKUP(_xlfn.XLOOKUP(Driver_elast!C873,MIG_demproj!$Q$2:$Q$49,MIG_demproj!$P$2:$P$49)&amp;B873,MIG_demproj!$A$2:$H$9999,8,FALSE),0)+IFERROR(VLOOKUP(C873,$I$3:$J$25,2,FALSE),0)</f>
        <v>0.65800499999999995</v>
      </c>
    </row>
    <row r="874" spans="1:5" ht="14.25" x14ac:dyDescent="0.45">
      <c r="A874" s="1" t="str">
        <f t="shared" si="13"/>
        <v>TWDMexico</v>
      </c>
      <c r="B874" t="str">
        <f>BYDem!B874</f>
        <v>Mexico</v>
      </c>
      <c r="C874" t="str">
        <f>BYDem!E874</f>
        <v>TWD</v>
      </c>
      <c r="D874" t="str">
        <f>VLOOKUP(_xlfn.XLOOKUP(Driver_elast!C874,MIG_demproj!$Q$2:$Q$49,MIG_demproj!$P$2:$P$49)&amp;B874,MIG_demproj!$A$2:$H$9999,4,FALSE)</f>
        <v>GDPSER</v>
      </c>
      <c r="E874" s="2">
        <f>MAX(VLOOKUP(_xlfn.XLOOKUP(Driver_elast!C874,MIG_demproj!$Q$2:$Q$49,MIG_demproj!$P$2:$P$49)&amp;B874,MIG_demproj!$A$2:$H$9999,8,FALSE),0)+IFERROR(VLOOKUP(C874,$I$3:$J$25,2,FALSE),0)</f>
        <v>0.79090300000000002</v>
      </c>
    </row>
    <row r="875" spans="1:5" ht="14.25" x14ac:dyDescent="0.45">
      <c r="A875" s="1" t="str">
        <f t="shared" si="13"/>
        <v>TWIMexico</v>
      </c>
      <c r="B875" t="str">
        <f>BYDem!B875</f>
        <v>Mexico</v>
      </c>
      <c r="C875" t="str">
        <f>BYDem!E875</f>
        <v>TWI</v>
      </c>
      <c r="D875" t="str">
        <f>VLOOKUP(_xlfn.XLOOKUP(Driver_elast!C875,MIG_demproj!$Q$2:$Q$49,MIG_demproj!$P$2:$P$49)&amp;B875,MIG_demproj!$A$2:$H$9999,4,FALSE)</f>
        <v>GDPSER</v>
      </c>
      <c r="E875" s="2">
        <f>MAX(VLOOKUP(_xlfn.XLOOKUP(Driver_elast!C875,MIG_demproj!$Q$2:$Q$49,MIG_demproj!$P$2:$P$49)&amp;B875,MIG_demproj!$A$2:$H$9999,8,FALSE),0)+IFERROR(VLOOKUP(C875,$I$3:$J$25,2,FALSE),0)</f>
        <v>0.43310100000000001</v>
      </c>
    </row>
    <row r="876" spans="1:5" ht="14.25" x14ac:dyDescent="0.45">
      <c r="A876" s="1" t="str">
        <f t="shared" si="13"/>
        <v>Trd_2wMexico</v>
      </c>
      <c r="B876" t="str">
        <f>BYDem!B876</f>
        <v>Mexico</v>
      </c>
      <c r="C876" t="str">
        <f>BYDem!E876</f>
        <v>Trd_2w</v>
      </c>
      <c r="D876" t="str">
        <f>VLOOKUP(_xlfn.XLOOKUP(Driver_elast!C876,MIG_demproj!$Q$2:$Q$49,MIG_demproj!$P$2:$P$49)&amp;B876,MIG_demproj!$A$2:$H$9999,4,FALSE)</f>
        <v>GDP</v>
      </c>
      <c r="E876" s="2">
        <f>MAX(VLOOKUP(_xlfn.XLOOKUP(Driver_elast!C876,MIG_demproj!$Q$2:$Q$49,MIG_demproj!$P$2:$P$49)&amp;B876,MIG_demproj!$A$2:$H$9999,8,FALSE),0)+IFERROR(VLOOKUP(C876,$I$3:$J$25,2,FALSE),0)</f>
        <v>1.0330680000000001</v>
      </c>
    </row>
    <row r="877" spans="1:5" ht="14.25" x14ac:dyDescent="0.45">
      <c r="A877" s="1" t="str">
        <f t="shared" si="13"/>
        <v>Trd_3wMexico</v>
      </c>
      <c r="B877" t="str">
        <f>BYDem!B877</f>
        <v>Mexico</v>
      </c>
      <c r="C877" t="str">
        <f>BYDem!E877</f>
        <v>Trd_3w</v>
      </c>
      <c r="D877" t="str">
        <f>VLOOKUP(_xlfn.XLOOKUP(Driver_elast!C877,MIG_demproj!$Q$2:$Q$49,MIG_demproj!$P$2:$P$49)&amp;B877,MIG_demproj!$A$2:$H$9999,4,FALSE)</f>
        <v>GDP</v>
      </c>
      <c r="E877" s="2">
        <f>MAX(VLOOKUP(_xlfn.XLOOKUP(Driver_elast!C877,MIG_demproj!$Q$2:$Q$49,MIG_demproj!$P$2:$P$49)&amp;B877,MIG_demproj!$A$2:$H$9999,8,FALSE),0)+IFERROR(VLOOKUP(C877,$I$3:$J$25,2,FALSE),0)</f>
        <v>1.0330680000000001</v>
      </c>
    </row>
    <row r="878" spans="1:5" ht="14.25" x14ac:dyDescent="0.45">
      <c r="A878" s="1" t="str">
        <f t="shared" si="13"/>
        <v>Trd_BusMexico</v>
      </c>
      <c r="B878" t="str">
        <f>BYDem!B878</f>
        <v>Mexico</v>
      </c>
      <c r="C878" t="str">
        <f>BYDem!E878</f>
        <v>Trd_Bus</v>
      </c>
      <c r="D878" t="str">
        <f>VLOOKUP(_xlfn.XLOOKUP(Driver_elast!C878,MIG_demproj!$Q$2:$Q$49,MIG_demproj!$P$2:$P$49)&amp;B878,MIG_demproj!$A$2:$H$9999,4,FALSE)</f>
        <v>GDP</v>
      </c>
      <c r="E878" s="2">
        <f>MAX(VLOOKUP(_xlfn.XLOOKUP(Driver_elast!C878,MIG_demproj!$Q$2:$Q$49,MIG_demproj!$P$2:$P$49)&amp;B878,MIG_demproj!$A$2:$H$9999,8,FALSE),0)+IFERROR(VLOOKUP(C878,$I$3:$J$25,2,FALSE),0)</f>
        <v>1.0330680000000001</v>
      </c>
    </row>
    <row r="879" spans="1:5" ht="14.25" x14ac:dyDescent="0.45">
      <c r="A879" s="1" t="str">
        <f t="shared" si="13"/>
        <v>Trd_CarMexico</v>
      </c>
      <c r="B879" t="str">
        <f>BYDem!B879</f>
        <v>Mexico</v>
      </c>
      <c r="C879" t="str">
        <f>BYDem!E879</f>
        <v>Trd_Car</v>
      </c>
      <c r="D879" t="str">
        <f>VLOOKUP(_xlfn.XLOOKUP(Driver_elast!C879,MIG_demproj!$Q$2:$Q$49,MIG_demproj!$P$2:$P$49)&amp;B879,MIG_demproj!$A$2:$H$9999,4,FALSE)</f>
        <v>GDP</v>
      </c>
      <c r="E879" s="2">
        <f>MAX(VLOOKUP(_xlfn.XLOOKUP(Driver_elast!C879,MIG_demproj!$Q$2:$Q$49,MIG_demproj!$P$2:$P$49)&amp;B879,MIG_demproj!$A$2:$H$9999,8,FALSE),0)+IFERROR(VLOOKUP(C879,$I$3:$J$25,2,FALSE),0)</f>
        <v>1.0330680000000001</v>
      </c>
    </row>
    <row r="880" spans="1:5" ht="14.25" x14ac:dyDescent="0.45">
      <c r="A880" s="1" t="str">
        <f t="shared" si="13"/>
        <v>Trd_HdtMexico</v>
      </c>
      <c r="B880" t="str">
        <f>BYDem!B880</f>
        <v>Mexico</v>
      </c>
      <c r="C880" t="str">
        <f>BYDem!E880</f>
        <v>Trd_Hdt</v>
      </c>
      <c r="D880" t="str">
        <f>VLOOKUP(_xlfn.XLOOKUP(Driver_elast!C880,MIG_demproj!$Q$2:$Q$49,MIG_demproj!$P$2:$P$49)&amp;B880,MIG_demproj!$A$2:$H$9999,4,FALSE)</f>
        <v>GDP</v>
      </c>
      <c r="E880" s="2">
        <f>MAX(VLOOKUP(_xlfn.XLOOKUP(Driver_elast!C880,MIG_demproj!$Q$2:$Q$49,MIG_demproj!$P$2:$P$49)&amp;B880,MIG_demproj!$A$2:$H$9999,8,FALSE),0)+IFERROR(VLOOKUP(C880,$I$3:$J$25,2,FALSE),0)</f>
        <v>1.0330680000000001</v>
      </c>
    </row>
    <row r="881" spans="1:5" ht="14.25" x14ac:dyDescent="0.45">
      <c r="A881" s="1" t="str">
        <f t="shared" si="13"/>
        <v>Trd_LcvMexico</v>
      </c>
      <c r="B881" t="str">
        <f>BYDem!B881</f>
        <v>Mexico</v>
      </c>
      <c r="C881" t="str">
        <f>BYDem!E881</f>
        <v>Trd_Lcv</v>
      </c>
      <c r="D881" t="str">
        <f>VLOOKUP(_xlfn.XLOOKUP(Driver_elast!C881,MIG_demproj!$Q$2:$Q$49,MIG_demproj!$P$2:$P$49)&amp;B881,MIG_demproj!$A$2:$H$9999,4,FALSE)</f>
        <v>GDP</v>
      </c>
      <c r="E881" s="2">
        <f>MAX(VLOOKUP(_xlfn.XLOOKUP(Driver_elast!C881,MIG_demproj!$Q$2:$Q$49,MIG_demproj!$P$2:$P$49)&amp;B881,MIG_demproj!$A$2:$H$9999,8,FALSE),0)+IFERROR(VLOOKUP(C881,$I$3:$J$25,2,FALSE),0)</f>
        <v>1.0330680000000001</v>
      </c>
    </row>
    <row r="882" spans="1:5" ht="14.25" x14ac:dyDescent="0.45">
      <c r="A882" s="1" t="str">
        <f t="shared" si="13"/>
        <v>AGRMidEast_other</v>
      </c>
      <c r="B882" t="str">
        <f>BYDem!B882</f>
        <v>MidEast_other</v>
      </c>
      <c r="C882" t="str">
        <f>BYDem!E882</f>
        <v>AGR</v>
      </c>
      <c r="D882" t="str">
        <f>VLOOKUP(_xlfn.XLOOKUP(Driver_elast!C882,MIG_demproj!$Q$2:$Q$49,MIG_demproj!$P$2:$P$49)&amp;B882,MIG_demproj!$A$2:$H$9999,4,FALSE)</f>
        <v>GDPAGR</v>
      </c>
      <c r="E882" s="2">
        <f>MAX(VLOOKUP(_xlfn.XLOOKUP(Driver_elast!C882,MIG_demproj!$Q$2:$Q$49,MIG_demproj!$P$2:$P$49)&amp;B882,MIG_demproj!$A$2:$H$9999,8,FALSE),0)+IFERROR(VLOOKUP(C882,$I$3:$J$25,2,FALSE),0)</f>
        <v>0.70846299999999995</v>
      </c>
    </row>
    <row r="883" spans="1:5" ht="14.25" x14ac:dyDescent="0.45">
      <c r="A883" s="1" t="str">
        <f t="shared" si="13"/>
        <v>CCKMidEast_other</v>
      </c>
      <c r="B883" t="str">
        <f>BYDem!B883</f>
        <v>MidEast_other</v>
      </c>
      <c r="C883" t="str">
        <f>BYDem!E883</f>
        <v>CCK</v>
      </c>
      <c r="D883" t="str">
        <f>VLOOKUP(_xlfn.XLOOKUP(Driver_elast!C883,MIG_demproj!$Q$2:$Q$49,MIG_demproj!$P$2:$P$49)&amp;B883,MIG_demproj!$A$2:$H$9999,4,FALSE)</f>
        <v>GDPSER</v>
      </c>
      <c r="E883" s="2">
        <f>MAX(VLOOKUP(_xlfn.XLOOKUP(Driver_elast!C883,MIG_demproj!$Q$2:$Q$49,MIG_demproj!$P$2:$P$49)&amp;B883,MIG_demproj!$A$2:$H$9999,8,FALSE),0)+IFERROR(VLOOKUP(C883,$I$3:$J$25,2,FALSE),0)</f>
        <v>1.0159750000000001</v>
      </c>
    </row>
    <row r="884" spans="1:5" ht="14.25" x14ac:dyDescent="0.45">
      <c r="A884" s="1" t="str">
        <f t="shared" si="13"/>
        <v>CHWMidEast_other</v>
      </c>
      <c r="B884" t="str">
        <f>BYDem!B884</f>
        <v>MidEast_other</v>
      </c>
      <c r="C884" t="str">
        <f>BYDem!E884</f>
        <v>CHW</v>
      </c>
      <c r="D884" t="str">
        <f>VLOOKUP(_xlfn.XLOOKUP(Driver_elast!C884,MIG_demproj!$Q$2:$Q$49,MIG_demproj!$P$2:$P$49)&amp;B884,MIG_demproj!$A$2:$H$9999,4,FALSE)</f>
        <v>GDPSER</v>
      </c>
      <c r="E884" s="2">
        <f>MAX(VLOOKUP(_xlfn.XLOOKUP(Driver_elast!C884,MIG_demproj!$Q$2:$Q$49,MIG_demproj!$P$2:$P$49)&amp;B884,MIG_demproj!$A$2:$H$9999,8,FALSE),0)+IFERROR(VLOOKUP(C884,$I$3:$J$25,2,FALSE),0)</f>
        <v>1.0159750000000001</v>
      </c>
    </row>
    <row r="885" spans="1:5" ht="14.25" x14ac:dyDescent="0.45">
      <c r="A885" s="1" t="str">
        <f t="shared" si="13"/>
        <v>CLAMidEast_other</v>
      </c>
      <c r="B885" t="str">
        <f>BYDem!B885</f>
        <v>MidEast_other</v>
      </c>
      <c r="C885" t="str">
        <f>BYDem!E885</f>
        <v>CLA</v>
      </c>
      <c r="D885" t="str">
        <f>VLOOKUP(_xlfn.XLOOKUP(Driver_elast!C885,MIG_demproj!$Q$2:$Q$49,MIG_demproj!$P$2:$P$49)&amp;B885,MIG_demproj!$A$2:$H$9999,4,FALSE)</f>
        <v>GDP</v>
      </c>
      <c r="E885" s="2">
        <f>MAX(VLOOKUP(_xlfn.XLOOKUP(Driver_elast!C885,MIG_demproj!$Q$2:$Q$49,MIG_demproj!$P$2:$P$49)&amp;B885,MIG_demproj!$A$2:$H$9999,8,FALSE),0)+IFERROR(VLOOKUP(C885,$I$3:$J$25,2,FALSE),0)</f>
        <v>1.9864250000000001</v>
      </c>
    </row>
    <row r="886" spans="1:5" ht="14.25" x14ac:dyDescent="0.45">
      <c r="A886" s="1" t="str">
        <f t="shared" si="13"/>
        <v>COEMidEast_other</v>
      </c>
      <c r="B886" t="str">
        <f>BYDem!B886</f>
        <v>MidEast_other</v>
      </c>
      <c r="C886" t="str">
        <f>BYDem!E886</f>
        <v>COE</v>
      </c>
      <c r="D886" t="str">
        <f>VLOOKUP(_xlfn.XLOOKUP(Driver_elast!C886,MIG_demproj!$Q$2:$Q$49,MIG_demproj!$P$2:$P$49)&amp;B886,MIG_demproj!$A$2:$H$9999,4,FALSE)</f>
        <v>GDP</v>
      </c>
      <c r="E886" s="2">
        <f>MAX(VLOOKUP(_xlfn.XLOOKUP(Driver_elast!C886,MIG_demproj!$Q$2:$Q$49,MIG_demproj!$P$2:$P$49)&amp;B886,MIG_demproj!$A$2:$H$9999,8,FALSE),0)+IFERROR(VLOOKUP(C886,$I$3:$J$25,2,FALSE),0)</f>
        <v>2.9864250000000001</v>
      </c>
    </row>
    <row r="887" spans="1:5" ht="14.25" x14ac:dyDescent="0.45">
      <c r="A887" s="1" t="str">
        <f t="shared" si="13"/>
        <v>COTMidEast_other</v>
      </c>
      <c r="B887" t="str">
        <f>BYDem!B887</f>
        <v>MidEast_other</v>
      </c>
      <c r="C887" t="str">
        <f>BYDem!E887</f>
        <v>COT</v>
      </c>
      <c r="D887" t="str">
        <f>VLOOKUP(_xlfn.XLOOKUP(Driver_elast!C887,MIG_demproj!$Q$2:$Q$49,MIG_demproj!$P$2:$P$49)&amp;B887,MIG_demproj!$A$2:$H$9999,4,FALSE)</f>
        <v>GDPSER</v>
      </c>
      <c r="E887" s="2">
        <f>MAX(VLOOKUP(_xlfn.XLOOKUP(Driver_elast!C887,MIG_demproj!$Q$2:$Q$49,MIG_demproj!$P$2:$P$49)&amp;B887,MIG_demproj!$A$2:$H$9999,8,FALSE),0)+IFERROR(VLOOKUP(C887,$I$3:$J$25,2,FALSE),0)</f>
        <v>1.0159750000000001</v>
      </c>
    </row>
    <row r="888" spans="1:5" ht="14.25" x14ac:dyDescent="0.45">
      <c r="A888" s="1" t="str">
        <f t="shared" si="13"/>
        <v>CRFMidEast_other</v>
      </c>
      <c r="B888" t="str">
        <f>BYDem!B888</f>
        <v>MidEast_other</v>
      </c>
      <c r="C888" t="str">
        <f>BYDem!E888</f>
        <v>CRF</v>
      </c>
      <c r="D888" t="str">
        <f>VLOOKUP(_xlfn.XLOOKUP(Driver_elast!C888,MIG_demproj!$Q$2:$Q$49,MIG_demproj!$P$2:$P$49)&amp;B888,MIG_demproj!$A$2:$H$9999,4,FALSE)</f>
        <v>GDP</v>
      </c>
      <c r="E888" s="2">
        <f>MAX(VLOOKUP(_xlfn.XLOOKUP(Driver_elast!C888,MIG_demproj!$Q$2:$Q$49,MIG_demproj!$P$2:$P$49)&amp;B888,MIG_demproj!$A$2:$H$9999,8,FALSE),0)+IFERROR(VLOOKUP(C888,$I$3:$J$25,2,FALSE),0)</f>
        <v>1.9864250000000001</v>
      </c>
    </row>
    <row r="889" spans="1:5" ht="14.25" x14ac:dyDescent="0.45">
      <c r="A889" s="1" t="str">
        <f t="shared" si="13"/>
        <v>CSCMidEast_other</v>
      </c>
      <c r="B889" t="str">
        <f>BYDem!B889</f>
        <v>MidEast_other</v>
      </c>
      <c r="C889" t="str">
        <f>BYDem!E889</f>
        <v>CSC</v>
      </c>
      <c r="D889" t="str">
        <f>VLOOKUP(_xlfn.XLOOKUP(Driver_elast!C889,MIG_demproj!$Q$2:$Q$49,MIG_demproj!$P$2:$P$49)&amp;B889,MIG_demproj!$A$2:$H$9999,4,FALSE)</f>
        <v>GDP</v>
      </c>
      <c r="E889" s="2">
        <f>MAX(VLOOKUP(_xlfn.XLOOKUP(Driver_elast!C889,MIG_demproj!$Q$2:$Q$49,MIG_demproj!$P$2:$P$49)&amp;B889,MIG_demproj!$A$2:$H$9999,8,FALSE),0)+IFERROR(VLOOKUP(C889,$I$3:$J$25,2,FALSE),0)</f>
        <v>2.9864250000000001</v>
      </c>
    </row>
    <row r="890" spans="1:5" ht="14.25" x14ac:dyDescent="0.45">
      <c r="A890" s="1" t="str">
        <f t="shared" si="13"/>
        <v>CSHMidEast_other</v>
      </c>
      <c r="B890" t="str">
        <f>BYDem!B890</f>
        <v>MidEast_other</v>
      </c>
      <c r="C890" t="str">
        <f>BYDem!E890</f>
        <v>CSH</v>
      </c>
      <c r="D890" t="str">
        <f>VLOOKUP(_xlfn.XLOOKUP(Driver_elast!C890,MIG_demproj!$Q$2:$Q$49,MIG_demproj!$P$2:$P$49)&amp;B890,MIG_demproj!$A$2:$H$9999,4,FALSE)</f>
        <v>GDPSER</v>
      </c>
      <c r="E890" s="2">
        <f>MAX(VLOOKUP(_xlfn.XLOOKUP(Driver_elast!C890,MIG_demproj!$Q$2:$Q$49,MIG_demproj!$P$2:$P$49)&amp;B890,MIG_demproj!$A$2:$H$9999,8,FALSE),0)+IFERROR(VLOOKUP(C890,$I$3:$J$25,2,FALSE),0)</f>
        <v>1.0159750000000001</v>
      </c>
    </row>
    <row r="891" spans="1:5" ht="14.25" x14ac:dyDescent="0.45">
      <c r="A891" s="1" t="str">
        <f t="shared" si="13"/>
        <v>ICHMidEast_other</v>
      </c>
      <c r="B891" t="str">
        <f>BYDem!B891</f>
        <v>MidEast_other</v>
      </c>
      <c r="C891" t="str">
        <f>BYDem!E891</f>
        <v>ICH</v>
      </c>
      <c r="D891" t="str">
        <f>VLOOKUP(_xlfn.XLOOKUP(Driver_elast!C891,MIG_demproj!$Q$2:$Q$49,MIG_demproj!$P$2:$P$49)&amp;B891,MIG_demproj!$A$2:$H$9999,4,FALSE)</f>
        <v>GDPIND</v>
      </c>
      <c r="E891" s="2">
        <f>MAX(VLOOKUP(_xlfn.XLOOKUP(Driver_elast!C891,MIG_demproj!$Q$2:$Q$49,MIG_demproj!$P$2:$P$49)&amp;B891,MIG_demproj!$A$2:$H$9999,8,FALSE),0)+IFERROR(VLOOKUP(C891,$I$3:$J$25,2,FALSE),0)</f>
        <v>2.1541450000000002</v>
      </c>
    </row>
    <row r="892" spans="1:5" ht="14.25" x14ac:dyDescent="0.45">
      <c r="A892" s="1" t="str">
        <f t="shared" si="13"/>
        <v>ICH_FeedstockMidEast_other</v>
      </c>
      <c r="B892" t="str">
        <f>BYDem!B892</f>
        <v>MidEast_other</v>
      </c>
      <c r="C892" t="str">
        <f>BYDem!E892</f>
        <v>ICH_Feedstock</v>
      </c>
      <c r="D892" t="str">
        <f>VLOOKUP(_xlfn.XLOOKUP(Driver_elast!C892,MIG_demproj!$Q$2:$Q$49,MIG_demproj!$P$2:$P$49)&amp;B892,MIG_demproj!$A$2:$H$9999,4,FALSE)</f>
        <v>GDPIND</v>
      </c>
      <c r="E892" s="2">
        <f>MAX(VLOOKUP(_xlfn.XLOOKUP(Driver_elast!C892,MIG_demproj!$Q$2:$Q$49,MIG_demproj!$P$2:$P$49)&amp;B892,MIG_demproj!$A$2:$H$9999,8,FALSE),0)+IFERROR(VLOOKUP(C892,$I$3:$J$25,2,FALSE),0)</f>
        <v>2.1541450000000002</v>
      </c>
    </row>
    <row r="893" spans="1:5" ht="14.25" x14ac:dyDescent="0.45">
      <c r="A893" s="1" t="str">
        <f t="shared" si="13"/>
        <v>IFPMidEast_other</v>
      </c>
      <c r="B893" t="str">
        <f>BYDem!B893</f>
        <v>MidEast_other</v>
      </c>
      <c r="C893" t="str">
        <f>BYDem!E893</f>
        <v>IFP</v>
      </c>
      <c r="D893" t="str">
        <f>VLOOKUP(_xlfn.XLOOKUP(Driver_elast!C893,MIG_demproj!$Q$2:$Q$49,MIG_demproj!$P$2:$P$49)&amp;B893,MIG_demproj!$A$2:$H$9999,4,FALSE)</f>
        <v>GDP</v>
      </c>
      <c r="E893" s="2">
        <f>MAX(VLOOKUP(_xlfn.XLOOKUP(Driver_elast!C893,MIG_demproj!$Q$2:$Q$49,MIG_demproj!$P$2:$P$49)&amp;B893,MIG_demproj!$A$2:$H$9999,8,FALSE),0)+IFERROR(VLOOKUP(C893,$I$3:$J$25,2,FALSE),0)</f>
        <v>1.2035</v>
      </c>
    </row>
    <row r="894" spans="1:5" ht="14.25" x14ac:dyDescent="0.45">
      <c r="A894" s="1" t="str">
        <f t="shared" si="13"/>
        <v>ILPMidEast_other</v>
      </c>
      <c r="B894" t="str">
        <f>BYDem!B894</f>
        <v>MidEast_other</v>
      </c>
      <c r="C894" t="str">
        <f>BYDem!E894</f>
        <v>ILP</v>
      </c>
      <c r="D894" t="str">
        <f>VLOOKUP(_xlfn.XLOOKUP(Driver_elast!C894,MIG_demproj!$Q$2:$Q$49,MIG_demproj!$P$2:$P$49)&amp;B894,MIG_demproj!$A$2:$H$9999,4,FALSE)</f>
        <v>GDP</v>
      </c>
      <c r="E894" s="2">
        <f>MAX(VLOOKUP(_xlfn.XLOOKUP(Driver_elast!C894,MIG_demproj!$Q$2:$Q$49,MIG_demproj!$P$2:$P$49)&amp;B894,MIG_demproj!$A$2:$H$9999,8,FALSE),0)+IFERROR(VLOOKUP(C894,$I$3:$J$25,2,FALSE),0)</f>
        <v>0</v>
      </c>
    </row>
    <row r="895" spans="1:5" ht="14.25" x14ac:dyDescent="0.45">
      <c r="A895" s="1" t="str">
        <f t="shared" si="13"/>
        <v>IMCMidEast_other</v>
      </c>
      <c r="B895" t="str">
        <f>BYDem!B895</f>
        <v>MidEast_other</v>
      </c>
      <c r="C895" t="str">
        <f>BYDem!E895</f>
        <v>IMC</v>
      </c>
      <c r="D895" t="str">
        <f>VLOOKUP(_xlfn.XLOOKUP(Driver_elast!C895,MIG_demproj!$Q$2:$Q$49,MIG_demproj!$P$2:$P$49)&amp;B895,MIG_demproj!$A$2:$H$9999,4,FALSE)</f>
        <v>GDP</v>
      </c>
      <c r="E895" s="2">
        <f>MAX(VLOOKUP(_xlfn.XLOOKUP(Driver_elast!C895,MIG_demproj!$Q$2:$Q$49,MIG_demproj!$P$2:$P$49)&amp;B895,MIG_demproj!$A$2:$H$9999,8,FALSE),0)+IFERROR(VLOOKUP(C895,$I$3:$J$25,2,FALSE),0)</f>
        <v>1.2035</v>
      </c>
    </row>
    <row r="896" spans="1:5" ht="14.25" x14ac:dyDescent="0.45">
      <c r="A896" s="1" t="str">
        <f t="shared" si="13"/>
        <v>INFMidEast_other</v>
      </c>
      <c r="B896" t="str">
        <f>BYDem!B896</f>
        <v>MidEast_other</v>
      </c>
      <c r="C896" t="str">
        <f>BYDem!E896</f>
        <v>INF</v>
      </c>
      <c r="D896" t="str">
        <f>VLOOKUP(_xlfn.XLOOKUP(Driver_elast!C896,MIG_demproj!$Q$2:$Q$49,MIG_demproj!$P$2:$P$49)&amp;B896,MIG_demproj!$A$2:$H$9999,4,FALSE)</f>
        <v>GDP</v>
      </c>
      <c r="E896" s="2">
        <f>MAX(VLOOKUP(_xlfn.XLOOKUP(Driver_elast!C896,MIG_demproj!$Q$2:$Q$49,MIG_demproj!$P$2:$P$49)&amp;B896,MIG_demproj!$A$2:$H$9999,8,FALSE),0)+IFERROR(VLOOKUP(C896,$I$3:$J$25,2,FALSE),0)</f>
        <v>0.59215200000000001</v>
      </c>
    </row>
    <row r="897" spans="1:5" ht="14.25" x14ac:dyDescent="0.45">
      <c r="A897" s="1" t="str">
        <f t="shared" si="13"/>
        <v>INMMidEast_other</v>
      </c>
      <c r="B897" t="str">
        <f>BYDem!B897</f>
        <v>MidEast_other</v>
      </c>
      <c r="C897" t="str">
        <f>BYDem!E897</f>
        <v>INM</v>
      </c>
      <c r="D897" t="str">
        <f>VLOOKUP(_xlfn.XLOOKUP(Driver_elast!C897,MIG_demproj!$Q$2:$Q$49,MIG_demproj!$P$2:$P$49)&amp;B897,MIG_demproj!$A$2:$H$9999,4,FALSE)</f>
        <v>GDPIND</v>
      </c>
      <c r="E897" s="2">
        <f>MAX(VLOOKUP(_xlfn.XLOOKUP(Driver_elast!C897,MIG_demproj!$Q$2:$Q$49,MIG_demproj!$P$2:$P$49)&amp;B897,MIG_demproj!$A$2:$H$9999,8,FALSE),0)+IFERROR(VLOOKUP(C897,$I$3:$J$25,2,FALSE),0)</f>
        <v>1.023898</v>
      </c>
    </row>
    <row r="898" spans="1:5" ht="14.25" x14ac:dyDescent="0.45">
      <c r="A898" s="1" t="str">
        <f t="shared" si="13"/>
        <v>IOIMidEast_other</v>
      </c>
      <c r="B898" t="str">
        <f>BYDem!B898</f>
        <v>MidEast_other</v>
      </c>
      <c r="C898" t="str">
        <f>BYDem!E898</f>
        <v>IOI</v>
      </c>
      <c r="D898" t="str">
        <f>VLOOKUP(_xlfn.XLOOKUP(Driver_elast!C898,MIG_demproj!$Q$2:$Q$49,MIG_demproj!$P$2:$P$49)&amp;B898,MIG_demproj!$A$2:$H$9999,4,FALSE)</f>
        <v>GDP</v>
      </c>
      <c r="E898" s="2">
        <f>MAX(VLOOKUP(_xlfn.XLOOKUP(Driver_elast!C898,MIG_demproj!$Q$2:$Q$49,MIG_demproj!$P$2:$P$49)&amp;B898,MIG_demproj!$A$2:$H$9999,8,FALSE),0)+IFERROR(VLOOKUP(C898,$I$3:$J$25,2,FALSE),0)</f>
        <v>1.2035</v>
      </c>
    </row>
    <row r="899" spans="1:5" ht="14.25" x14ac:dyDescent="0.45">
      <c r="A899" s="1" t="str">
        <f t="shared" ref="A899:A962" si="14">C899&amp;B899</f>
        <v>ITMMidEast_other</v>
      </c>
      <c r="B899" t="str">
        <f>BYDem!B899</f>
        <v>MidEast_other</v>
      </c>
      <c r="C899" t="str">
        <f>BYDem!E899</f>
        <v>ITM</v>
      </c>
      <c r="D899" t="str">
        <f>VLOOKUP(_xlfn.XLOOKUP(Driver_elast!C899,MIG_demproj!$Q$2:$Q$49,MIG_demproj!$P$2:$P$49)&amp;B899,MIG_demproj!$A$2:$H$9999,4,FALSE)</f>
        <v>GDP</v>
      </c>
      <c r="E899" s="2">
        <f>MAX(VLOOKUP(_xlfn.XLOOKUP(Driver_elast!C899,MIG_demproj!$Q$2:$Q$49,MIG_demproj!$P$2:$P$49)&amp;B899,MIG_demproj!$A$2:$H$9999,8,FALSE),0)+IFERROR(VLOOKUP(C899,$I$3:$J$25,2,FALSE),0)</f>
        <v>1.2035</v>
      </c>
    </row>
    <row r="900" spans="1:5" ht="14.25" x14ac:dyDescent="0.45">
      <c r="A900" s="1" t="str">
        <f t="shared" si="14"/>
        <v>NEUMidEast_other</v>
      </c>
      <c r="B900" t="str">
        <f>BYDem!B900</f>
        <v>MidEast_other</v>
      </c>
      <c r="C900" t="str">
        <f>BYDem!E900</f>
        <v>NEU</v>
      </c>
      <c r="D900" t="str">
        <f>VLOOKUP(_xlfn.XLOOKUP(Driver_elast!C900,MIG_demproj!$Q$2:$Q$49,MIG_demproj!$P$2:$P$49)&amp;B900,MIG_demproj!$A$2:$H$9999,4,FALSE)</f>
        <v>GDPPCAP</v>
      </c>
      <c r="E900" s="2">
        <f>MAX(VLOOKUP(_xlfn.XLOOKUP(Driver_elast!C900,MIG_demproj!$Q$2:$Q$49,MIG_demproj!$P$2:$P$49)&amp;B900,MIG_demproj!$A$2:$H$9999,8,FALSE),0)+IFERROR(VLOOKUP(C900,$I$3:$J$25,2,FALSE),0)</f>
        <v>0.792632</v>
      </c>
    </row>
    <row r="901" spans="1:5" ht="14.25" x14ac:dyDescent="0.45">
      <c r="A901" s="1" t="str">
        <f t="shared" si="14"/>
        <v>ONOMidEast_other</v>
      </c>
      <c r="B901" t="str">
        <f>BYDem!B901</f>
        <v>MidEast_other</v>
      </c>
      <c r="C901" t="str">
        <f>BYDem!E901</f>
        <v>ONO</v>
      </c>
      <c r="D901" t="str">
        <f>VLOOKUP(_xlfn.XLOOKUP(Driver_elast!C901,MIG_demproj!$Q$2:$Q$49,MIG_demproj!$P$2:$P$49)&amp;B901,MIG_demproj!$A$2:$H$9999,4,FALSE)</f>
        <v>GDP</v>
      </c>
      <c r="E901" s="2">
        <f>MAX(VLOOKUP(_xlfn.XLOOKUP(Driver_elast!C901,MIG_demproj!$Q$2:$Q$49,MIG_demproj!$P$2:$P$49)&amp;B901,MIG_demproj!$A$2:$H$9999,8,FALSE),0)+IFERROR(VLOOKUP(C901,$I$3:$J$25,2,FALSE),0)</f>
        <v>1.2035</v>
      </c>
    </row>
    <row r="902" spans="1:5" ht="14.25" x14ac:dyDescent="0.45">
      <c r="A902" s="1" t="str">
        <f t="shared" si="14"/>
        <v>RCKMidEast_other</v>
      </c>
      <c r="B902" t="str">
        <f>BYDem!B902</f>
        <v>MidEast_other</v>
      </c>
      <c r="C902" t="str">
        <f>BYDem!E902</f>
        <v>RCK</v>
      </c>
      <c r="D902" t="str">
        <f>VLOOKUP(_xlfn.XLOOKUP(Driver_elast!C902,MIG_demproj!$Q$2:$Q$49,MIG_demproj!$P$2:$P$49)&amp;B902,MIG_demproj!$A$2:$H$9999,4,FALSE)</f>
        <v>GDPPCAP</v>
      </c>
      <c r="E902" s="2">
        <f>MAX(VLOOKUP(_xlfn.XLOOKUP(Driver_elast!C902,MIG_demproj!$Q$2:$Q$49,MIG_demproj!$P$2:$P$49)&amp;B902,MIG_demproj!$A$2:$H$9999,8,FALSE),0)+IFERROR(VLOOKUP(C902,$I$3:$J$25,2,FALSE),0)</f>
        <v>1.19807</v>
      </c>
    </row>
    <row r="903" spans="1:5" ht="14.25" x14ac:dyDescent="0.45">
      <c r="A903" s="1" t="str">
        <f t="shared" si="14"/>
        <v>REAMidEast_other</v>
      </c>
      <c r="B903" t="str">
        <f>BYDem!B903</f>
        <v>MidEast_other</v>
      </c>
      <c r="C903" t="str">
        <f>BYDem!E903</f>
        <v>REA</v>
      </c>
      <c r="D903" t="str">
        <f>VLOOKUP(_xlfn.XLOOKUP(Driver_elast!C903,MIG_demproj!$Q$2:$Q$49,MIG_demproj!$P$2:$P$49)&amp;B903,MIG_demproj!$A$2:$H$9999,4,FALSE)</f>
        <v>GDPPCAP</v>
      </c>
      <c r="E903" s="2">
        <f>MAX(VLOOKUP(_xlfn.XLOOKUP(Driver_elast!C903,MIG_demproj!$Q$2:$Q$49,MIG_demproj!$P$2:$P$49)&amp;B903,MIG_demproj!$A$2:$H$9999,8,FALSE),0)+IFERROR(VLOOKUP(C903,$I$3:$J$25,2,FALSE),0)</f>
        <v>2.4546419999999998</v>
      </c>
    </row>
    <row r="904" spans="1:5" ht="14.25" x14ac:dyDescent="0.45">
      <c r="A904" s="1" t="str">
        <f t="shared" si="14"/>
        <v>RHWMidEast_other</v>
      </c>
      <c r="B904" t="str">
        <f>BYDem!B904</f>
        <v>MidEast_other</v>
      </c>
      <c r="C904" t="str">
        <f>BYDem!E904</f>
        <v>RHW</v>
      </c>
      <c r="D904" t="str">
        <f>VLOOKUP(_xlfn.XLOOKUP(Driver_elast!C904,MIG_demproj!$Q$2:$Q$49,MIG_demproj!$P$2:$P$49)&amp;B904,MIG_demproj!$A$2:$H$9999,4,FALSE)</f>
        <v>GDPPCAP</v>
      </c>
      <c r="E904" s="2">
        <f>MAX(VLOOKUP(_xlfn.XLOOKUP(Driver_elast!C904,MIG_demproj!$Q$2:$Q$49,MIG_demproj!$P$2:$P$49)&amp;B904,MIG_demproj!$A$2:$H$9999,8,FALSE),0)+IFERROR(VLOOKUP(C904,$I$3:$J$25,2,FALSE),0)</f>
        <v>1.19807</v>
      </c>
    </row>
    <row r="905" spans="1:5" ht="14.25" x14ac:dyDescent="0.45">
      <c r="A905" s="1" t="str">
        <f t="shared" si="14"/>
        <v>RLIMidEast_other</v>
      </c>
      <c r="B905" t="str">
        <f>BYDem!B905</f>
        <v>MidEast_other</v>
      </c>
      <c r="C905" t="str">
        <f>BYDem!E905</f>
        <v>RLI</v>
      </c>
      <c r="D905" t="str">
        <f>VLOOKUP(_xlfn.XLOOKUP(Driver_elast!C905,MIG_demproj!$Q$2:$Q$49,MIG_demproj!$P$2:$P$49)&amp;B905,MIG_demproj!$A$2:$H$9999,4,FALSE)</f>
        <v>GDPPCAP</v>
      </c>
      <c r="E905" s="2">
        <f>MAX(VLOOKUP(_xlfn.XLOOKUP(Driver_elast!C905,MIG_demproj!$Q$2:$Q$49,MIG_demproj!$P$2:$P$49)&amp;B905,MIG_demproj!$A$2:$H$9999,8,FALSE),0)+IFERROR(VLOOKUP(C905,$I$3:$J$25,2,FALSE),0)</f>
        <v>1.954642</v>
      </c>
    </row>
    <row r="906" spans="1:5" ht="14.25" x14ac:dyDescent="0.45">
      <c r="A906" s="1" t="str">
        <f t="shared" si="14"/>
        <v>ROTMidEast_other</v>
      </c>
      <c r="B906" t="str">
        <f>BYDem!B906</f>
        <v>MidEast_other</v>
      </c>
      <c r="C906" t="str">
        <f>BYDem!E906</f>
        <v>ROT</v>
      </c>
      <c r="D906" t="str">
        <f>VLOOKUP(_xlfn.XLOOKUP(Driver_elast!C906,MIG_demproj!$Q$2:$Q$49,MIG_demproj!$P$2:$P$49)&amp;B906,MIG_demproj!$A$2:$H$9999,4,FALSE)</f>
        <v>GDPPCAP</v>
      </c>
      <c r="E906" s="2">
        <f>MAX(VLOOKUP(_xlfn.XLOOKUP(Driver_elast!C906,MIG_demproj!$Q$2:$Q$49,MIG_demproj!$P$2:$P$49)&amp;B906,MIG_demproj!$A$2:$H$9999,8,FALSE),0)+IFERROR(VLOOKUP(C906,$I$3:$J$25,2,FALSE),0)</f>
        <v>1.19807</v>
      </c>
    </row>
    <row r="907" spans="1:5" ht="14.25" x14ac:dyDescent="0.45">
      <c r="A907" s="1" t="str">
        <f t="shared" si="14"/>
        <v>RRFMidEast_other</v>
      </c>
      <c r="B907" t="str">
        <f>BYDem!B907</f>
        <v>MidEast_other</v>
      </c>
      <c r="C907" t="str">
        <f>BYDem!E907</f>
        <v>RRF</v>
      </c>
      <c r="D907" t="str">
        <f>VLOOKUP(_xlfn.XLOOKUP(Driver_elast!C907,MIG_demproj!$Q$2:$Q$49,MIG_demproj!$P$2:$P$49)&amp;B907,MIG_demproj!$A$2:$H$9999,4,FALSE)</f>
        <v>GDPPCAP</v>
      </c>
      <c r="E907" s="2">
        <f>MAX(VLOOKUP(_xlfn.XLOOKUP(Driver_elast!C907,MIG_demproj!$Q$2:$Q$49,MIG_demproj!$P$2:$P$49)&amp;B907,MIG_demproj!$A$2:$H$9999,8,FALSE),0)+IFERROR(VLOOKUP(C907,$I$3:$J$25,2,FALSE),0)</f>
        <v>1.954642</v>
      </c>
    </row>
    <row r="908" spans="1:5" ht="14.25" x14ac:dyDescent="0.45">
      <c r="A908" s="1" t="str">
        <f t="shared" si="14"/>
        <v>RSCMidEast_other</v>
      </c>
      <c r="B908" t="str">
        <f>BYDem!B908</f>
        <v>MidEast_other</v>
      </c>
      <c r="C908" t="str">
        <f>BYDem!E908</f>
        <v>RSC</v>
      </c>
      <c r="D908" t="str">
        <f>VLOOKUP(_xlfn.XLOOKUP(Driver_elast!C908,MIG_demproj!$Q$2:$Q$49,MIG_demproj!$P$2:$P$49)&amp;B908,MIG_demproj!$A$2:$H$9999,4,FALSE)</f>
        <v>GDPPCAP</v>
      </c>
      <c r="E908" s="2">
        <f>MAX(VLOOKUP(_xlfn.XLOOKUP(Driver_elast!C908,MIG_demproj!$Q$2:$Q$49,MIG_demproj!$P$2:$P$49)&amp;B908,MIG_demproj!$A$2:$H$9999,8,FALSE),0)+IFERROR(VLOOKUP(C908,$I$3:$J$25,2,FALSE),0)</f>
        <v>2.4546419999999998</v>
      </c>
    </row>
    <row r="909" spans="1:5" ht="14.25" x14ac:dyDescent="0.45">
      <c r="A909" s="1" t="str">
        <f t="shared" si="14"/>
        <v>RSHMidEast_other</v>
      </c>
      <c r="B909" t="str">
        <f>BYDem!B909</f>
        <v>MidEast_other</v>
      </c>
      <c r="C909" t="str">
        <f>BYDem!E909</f>
        <v>RSH</v>
      </c>
      <c r="D909" t="str">
        <f>VLOOKUP(_xlfn.XLOOKUP(Driver_elast!C909,MIG_demproj!$Q$2:$Q$49,MIG_demproj!$P$2:$P$49)&amp;B909,MIG_demproj!$A$2:$H$9999,4,FALSE)</f>
        <v>GDPPCAP</v>
      </c>
      <c r="E909" s="2">
        <f>MAX(VLOOKUP(_xlfn.XLOOKUP(Driver_elast!C909,MIG_demproj!$Q$2:$Q$49,MIG_demproj!$P$2:$P$49)&amp;B909,MIG_demproj!$A$2:$H$9999,8,FALSE),0)+IFERROR(VLOOKUP(C909,$I$3:$J$25,2,FALSE),0)</f>
        <v>1.19807</v>
      </c>
    </row>
    <row r="910" spans="1:5" ht="14.25" x14ac:dyDescent="0.45">
      <c r="A910" s="1" t="str">
        <f t="shared" si="14"/>
        <v>TADMidEast_other</v>
      </c>
      <c r="B910" t="str">
        <f>BYDem!B910</f>
        <v>MidEast_other</v>
      </c>
      <c r="C910" t="str">
        <f>BYDem!E910</f>
        <v>TAD</v>
      </c>
      <c r="D910" t="str">
        <f>VLOOKUP(_xlfn.XLOOKUP(Driver_elast!C910,MIG_demproj!$Q$2:$Q$49,MIG_demproj!$P$2:$P$49)&amp;B910,MIG_demproj!$A$2:$H$9999,4,FALSE)</f>
        <v>GDPSER</v>
      </c>
      <c r="E910" s="2">
        <f>MAX(VLOOKUP(_xlfn.XLOOKUP(Driver_elast!C910,MIG_demproj!$Q$2:$Q$49,MIG_demproj!$P$2:$P$49)&amp;B910,MIG_demproj!$A$2:$H$9999,8,FALSE),0)+IFERROR(VLOOKUP(C910,$I$3:$J$25,2,FALSE),0)</f>
        <v>0.78336799999999995</v>
      </c>
    </row>
    <row r="911" spans="1:5" ht="14.25" x14ac:dyDescent="0.45">
      <c r="A911" s="1" t="str">
        <f t="shared" si="14"/>
        <v>TAIMidEast_other</v>
      </c>
      <c r="B911" t="str">
        <f>BYDem!B911</f>
        <v>MidEast_other</v>
      </c>
      <c r="C911" t="str">
        <f>BYDem!E911</f>
        <v>TAI</v>
      </c>
      <c r="D911" t="str">
        <f>VLOOKUP(_xlfn.XLOOKUP(Driver_elast!C911,MIG_demproj!$Q$2:$Q$49,MIG_demproj!$P$2:$P$49)&amp;B911,MIG_demproj!$A$2:$H$9999,4,FALSE)</f>
        <v>GDPSER</v>
      </c>
      <c r="E911" s="2">
        <f>MAX(VLOOKUP(_xlfn.XLOOKUP(Driver_elast!C911,MIG_demproj!$Q$2:$Q$49,MIG_demproj!$P$2:$P$49)&amp;B911,MIG_demproj!$A$2:$H$9999,8,FALSE),0)+IFERROR(VLOOKUP(C911,$I$3:$J$25,2,FALSE),0)</f>
        <v>0.95053500000000002</v>
      </c>
    </row>
    <row r="912" spans="1:5" ht="14.25" x14ac:dyDescent="0.45">
      <c r="A912" s="1" t="str">
        <f t="shared" si="14"/>
        <v>TTFMidEast_other</v>
      </c>
      <c r="B912" t="str">
        <f>BYDem!B912</f>
        <v>MidEast_other</v>
      </c>
      <c r="C912" t="str">
        <f>BYDem!E912</f>
        <v>TTF</v>
      </c>
      <c r="D912" t="str">
        <f>VLOOKUP(_xlfn.XLOOKUP(Driver_elast!C912,MIG_demproj!$Q$2:$Q$49,MIG_demproj!$P$2:$P$49)&amp;B912,MIG_demproj!$A$2:$H$9999,4,FALSE)</f>
        <v>GDP</v>
      </c>
      <c r="E912" s="2">
        <f>MAX(VLOOKUP(_xlfn.XLOOKUP(Driver_elast!C912,MIG_demproj!$Q$2:$Q$49,MIG_demproj!$P$2:$P$49)&amp;B912,MIG_demproj!$A$2:$H$9999,8,FALSE),0)+IFERROR(VLOOKUP(C912,$I$3:$J$25,2,FALSE),0)</f>
        <v>0.70620000000000005</v>
      </c>
    </row>
    <row r="913" spans="1:5" ht="14.25" x14ac:dyDescent="0.45">
      <c r="A913" s="1" t="str">
        <f t="shared" si="14"/>
        <v>TTPMidEast_other</v>
      </c>
      <c r="B913" t="str">
        <f>BYDem!B913</f>
        <v>MidEast_other</v>
      </c>
      <c r="C913" t="str">
        <f>BYDem!E913</f>
        <v>TTP</v>
      </c>
      <c r="D913" t="str">
        <f>VLOOKUP(_xlfn.XLOOKUP(Driver_elast!C913,MIG_demproj!$Q$2:$Q$49,MIG_demproj!$P$2:$P$49)&amp;B913,MIG_demproj!$A$2:$H$9999,4,FALSE)</f>
        <v>GDP</v>
      </c>
      <c r="E913" s="2">
        <f>MAX(VLOOKUP(_xlfn.XLOOKUP(Driver_elast!C913,MIG_demproj!$Q$2:$Q$49,MIG_demproj!$P$2:$P$49)&amp;B913,MIG_demproj!$A$2:$H$9999,8,FALSE),0)+IFERROR(VLOOKUP(C913,$I$3:$J$25,2,FALSE),0)</f>
        <v>0.70620000000000005</v>
      </c>
    </row>
    <row r="914" spans="1:5" ht="14.25" x14ac:dyDescent="0.45">
      <c r="A914" s="1" t="str">
        <f t="shared" si="14"/>
        <v>TWDMidEast_other</v>
      </c>
      <c r="B914" t="str">
        <f>BYDem!B914</f>
        <v>MidEast_other</v>
      </c>
      <c r="C914" t="str">
        <f>BYDem!E914</f>
        <v>TWD</v>
      </c>
      <c r="D914" t="str">
        <f>VLOOKUP(_xlfn.XLOOKUP(Driver_elast!C914,MIG_demproj!$Q$2:$Q$49,MIG_demproj!$P$2:$P$49)&amp;B914,MIG_demproj!$A$2:$H$9999,4,FALSE)</f>
        <v>GDPSER</v>
      </c>
      <c r="E914" s="2">
        <f>MAX(VLOOKUP(_xlfn.XLOOKUP(Driver_elast!C914,MIG_demproj!$Q$2:$Q$49,MIG_demproj!$P$2:$P$49)&amp;B914,MIG_demproj!$A$2:$H$9999,8,FALSE),0)+IFERROR(VLOOKUP(C914,$I$3:$J$25,2,FALSE),0)</f>
        <v>0.79090300000000002</v>
      </c>
    </row>
    <row r="915" spans="1:5" ht="14.25" x14ac:dyDescent="0.45">
      <c r="A915" s="1" t="str">
        <f t="shared" si="14"/>
        <v>TWIMidEast_other</v>
      </c>
      <c r="B915" t="str">
        <f>BYDem!B915</f>
        <v>MidEast_other</v>
      </c>
      <c r="C915" t="str">
        <f>BYDem!E915</f>
        <v>TWI</v>
      </c>
      <c r="D915" t="str">
        <f>VLOOKUP(_xlfn.XLOOKUP(Driver_elast!C915,MIG_demproj!$Q$2:$Q$49,MIG_demproj!$P$2:$P$49)&amp;B915,MIG_demproj!$A$2:$H$9999,4,FALSE)</f>
        <v>GDP</v>
      </c>
      <c r="E915" s="2">
        <f>MAX(VLOOKUP(_xlfn.XLOOKUP(Driver_elast!C915,MIG_demproj!$Q$2:$Q$49,MIG_demproj!$P$2:$P$49)&amp;B915,MIG_demproj!$A$2:$H$9999,8,FALSE),0)+IFERROR(VLOOKUP(C915,$I$3:$J$25,2,FALSE),0)</f>
        <v>1.0884400000000001</v>
      </c>
    </row>
    <row r="916" spans="1:5" ht="14.25" x14ac:dyDescent="0.45">
      <c r="A916" s="1" t="str">
        <f t="shared" si="14"/>
        <v>Trd_2wMidEast_other</v>
      </c>
      <c r="B916" t="str">
        <f>BYDem!B916</f>
        <v>MidEast_other</v>
      </c>
      <c r="C916" t="str">
        <f>BYDem!E916</f>
        <v>Trd_2w</v>
      </c>
      <c r="D916" t="str">
        <f>VLOOKUP(_xlfn.XLOOKUP(Driver_elast!C916,MIG_demproj!$Q$2:$Q$49,MIG_demproj!$P$2:$P$49)&amp;B916,MIG_demproj!$A$2:$H$9999,4,FALSE)</f>
        <v>GDPPCAP</v>
      </c>
      <c r="E916" s="2">
        <f>MAX(VLOOKUP(_xlfn.XLOOKUP(Driver_elast!C916,MIG_demproj!$Q$2:$Q$49,MIG_demproj!$P$2:$P$49)&amp;B916,MIG_demproj!$A$2:$H$9999,8,FALSE),0)+IFERROR(VLOOKUP(C916,$I$3:$J$25,2,FALSE),0)</f>
        <v>1.292632</v>
      </c>
    </row>
    <row r="917" spans="1:5" ht="14.25" x14ac:dyDescent="0.45">
      <c r="A917" s="1" t="str">
        <f t="shared" si="14"/>
        <v>Trd_3wMidEast_other</v>
      </c>
      <c r="B917" t="str">
        <f>BYDem!B917</f>
        <v>MidEast_other</v>
      </c>
      <c r="C917" t="str">
        <f>BYDem!E917</f>
        <v>Trd_3w</v>
      </c>
      <c r="D917" t="str">
        <f>VLOOKUP(_xlfn.XLOOKUP(Driver_elast!C917,MIG_demproj!$Q$2:$Q$49,MIG_demproj!$P$2:$P$49)&amp;B917,MIG_demproj!$A$2:$H$9999,4,FALSE)</f>
        <v>GDPPCAP</v>
      </c>
      <c r="E917" s="2">
        <f>MAX(VLOOKUP(_xlfn.XLOOKUP(Driver_elast!C917,MIG_demproj!$Q$2:$Q$49,MIG_demproj!$P$2:$P$49)&amp;B917,MIG_demproj!$A$2:$H$9999,8,FALSE),0)+IFERROR(VLOOKUP(C917,$I$3:$J$25,2,FALSE),0)</f>
        <v>1.292632</v>
      </c>
    </row>
    <row r="918" spans="1:5" ht="14.25" x14ac:dyDescent="0.45">
      <c r="A918" s="1" t="str">
        <f t="shared" si="14"/>
        <v>Trd_BusMidEast_other</v>
      </c>
      <c r="B918" t="str">
        <f>BYDem!B918</f>
        <v>MidEast_other</v>
      </c>
      <c r="C918" t="str">
        <f>BYDem!E918</f>
        <v>Trd_Bus</v>
      </c>
      <c r="D918" t="str">
        <f>VLOOKUP(_xlfn.XLOOKUP(Driver_elast!C918,MIG_demproj!$Q$2:$Q$49,MIG_demproj!$P$2:$P$49)&amp;B918,MIG_demproj!$A$2:$H$9999,4,FALSE)</f>
        <v>GDPPCAP</v>
      </c>
      <c r="E918" s="2">
        <f>MAX(VLOOKUP(_xlfn.XLOOKUP(Driver_elast!C918,MIG_demproj!$Q$2:$Q$49,MIG_demproj!$P$2:$P$49)&amp;B918,MIG_demproj!$A$2:$H$9999,8,FALSE),0)+IFERROR(VLOOKUP(C918,$I$3:$J$25,2,FALSE),0)</f>
        <v>1.292632</v>
      </c>
    </row>
    <row r="919" spans="1:5" ht="14.25" x14ac:dyDescent="0.45">
      <c r="A919" s="1" t="str">
        <f t="shared" si="14"/>
        <v>Trd_CarMidEast_other</v>
      </c>
      <c r="B919" t="str">
        <f>BYDem!B919</f>
        <v>MidEast_other</v>
      </c>
      <c r="C919" t="str">
        <f>BYDem!E919</f>
        <v>Trd_Car</v>
      </c>
      <c r="D919" t="str">
        <f>VLOOKUP(_xlfn.XLOOKUP(Driver_elast!C919,MIG_demproj!$Q$2:$Q$49,MIG_demproj!$P$2:$P$49)&amp;B919,MIG_demproj!$A$2:$H$9999,4,FALSE)</f>
        <v>GDPPCAP</v>
      </c>
      <c r="E919" s="2">
        <f>MAX(VLOOKUP(_xlfn.XLOOKUP(Driver_elast!C919,MIG_demproj!$Q$2:$Q$49,MIG_demproj!$P$2:$P$49)&amp;B919,MIG_demproj!$A$2:$H$9999,8,FALSE),0)+IFERROR(VLOOKUP(C919,$I$3:$J$25,2,FALSE),0)</f>
        <v>1.292632</v>
      </c>
    </row>
    <row r="920" spans="1:5" ht="14.25" x14ac:dyDescent="0.45">
      <c r="A920" s="1" t="str">
        <f t="shared" si="14"/>
        <v>Trd_HdtMidEast_other</v>
      </c>
      <c r="B920" t="str">
        <f>BYDem!B920</f>
        <v>MidEast_other</v>
      </c>
      <c r="C920" t="str">
        <f>BYDem!E920</f>
        <v>Trd_Hdt</v>
      </c>
      <c r="D920" t="str">
        <f>VLOOKUP(_xlfn.XLOOKUP(Driver_elast!C920,MIG_demproj!$Q$2:$Q$49,MIG_demproj!$P$2:$P$49)&amp;B920,MIG_demproj!$A$2:$H$9999,4,FALSE)</f>
        <v>GDPPCAP</v>
      </c>
      <c r="E920" s="2">
        <f>MAX(VLOOKUP(_xlfn.XLOOKUP(Driver_elast!C920,MIG_demproj!$Q$2:$Q$49,MIG_demproj!$P$2:$P$49)&amp;B920,MIG_demproj!$A$2:$H$9999,8,FALSE),0)+IFERROR(VLOOKUP(C920,$I$3:$J$25,2,FALSE),0)</f>
        <v>1.292632</v>
      </c>
    </row>
    <row r="921" spans="1:5" ht="14.25" x14ac:dyDescent="0.45">
      <c r="A921" s="1" t="str">
        <f t="shared" si="14"/>
        <v>Trd_LcvMidEast_other</v>
      </c>
      <c r="B921" t="str">
        <f>BYDem!B921</f>
        <v>MidEast_other</v>
      </c>
      <c r="C921" t="str">
        <f>BYDem!E921</f>
        <v>Trd_Lcv</v>
      </c>
      <c r="D921" t="str">
        <f>VLOOKUP(_xlfn.XLOOKUP(Driver_elast!C921,MIG_demproj!$Q$2:$Q$49,MIG_demproj!$P$2:$P$49)&amp;B921,MIG_demproj!$A$2:$H$9999,4,FALSE)</f>
        <v>GDPPCAP</v>
      </c>
      <c r="E921" s="2">
        <f>MAX(VLOOKUP(_xlfn.XLOOKUP(Driver_elast!C921,MIG_demproj!$Q$2:$Q$49,MIG_demproj!$P$2:$P$49)&amp;B921,MIG_demproj!$A$2:$H$9999,8,FALSE),0)+IFERROR(VLOOKUP(C921,$I$3:$J$25,2,FALSE),0)</f>
        <v>1.292632</v>
      </c>
    </row>
    <row r="922" spans="1:5" ht="14.25" x14ac:dyDescent="0.45">
      <c r="A922" s="1" t="str">
        <f t="shared" si="14"/>
        <v>AGRNor-Ice</v>
      </c>
      <c r="B922" t="str">
        <f>BYDem!B922</f>
        <v>Nor-Ice</v>
      </c>
      <c r="C922" t="str">
        <f>BYDem!E922</f>
        <v>AGR</v>
      </c>
      <c r="D922" t="str">
        <f>VLOOKUP(_xlfn.XLOOKUP(Driver_elast!C922,MIG_demproj!$Q$2:$Q$49,MIG_demproj!$P$2:$P$49)&amp;B922,MIG_demproj!$A$2:$H$9999,4,FALSE)</f>
        <v>POP</v>
      </c>
      <c r="E922" s="2">
        <f>MAX(VLOOKUP(_xlfn.XLOOKUP(Driver_elast!C922,MIG_demproj!$Q$2:$Q$49,MIG_demproj!$P$2:$P$49)&amp;B922,MIG_demproj!$A$2:$H$9999,8,FALSE),0)+IFERROR(VLOOKUP(C922,$I$3:$J$25,2,FALSE),0)</f>
        <v>1.9815940000000001</v>
      </c>
    </row>
    <row r="923" spans="1:5" ht="14.25" x14ac:dyDescent="0.45">
      <c r="A923" s="1" t="str">
        <f t="shared" si="14"/>
        <v>CCKNor-Ice</v>
      </c>
      <c r="B923" t="str">
        <f>BYDem!B923</f>
        <v>Nor-Ice</v>
      </c>
      <c r="C923" t="str">
        <f>BYDem!E923</f>
        <v>CCK</v>
      </c>
      <c r="D923" t="str">
        <f>VLOOKUP(_xlfn.XLOOKUP(Driver_elast!C923,MIG_demproj!$Q$2:$Q$49,MIG_demproj!$P$2:$P$49)&amp;B923,MIG_demproj!$A$2:$H$9999,4,FALSE)</f>
        <v>GDPSER</v>
      </c>
      <c r="E923" s="2">
        <f>MAX(VLOOKUP(_xlfn.XLOOKUP(Driver_elast!C923,MIG_demproj!$Q$2:$Q$49,MIG_demproj!$P$2:$P$49)&amp;B923,MIG_demproj!$A$2:$H$9999,8,FALSE),0)+IFERROR(VLOOKUP(C923,$I$3:$J$25,2,FALSE),0)</f>
        <v>0.81425199999999998</v>
      </c>
    </row>
    <row r="924" spans="1:5" ht="14.25" x14ac:dyDescent="0.45">
      <c r="A924" s="1" t="str">
        <f t="shared" si="14"/>
        <v>CHWNor-Ice</v>
      </c>
      <c r="B924" t="str">
        <f>BYDem!B924</f>
        <v>Nor-Ice</v>
      </c>
      <c r="C924" t="str">
        <f>BYDem!E924</f>
        <v>CHW</v>
      </c>
      <c r="D924" t="str">
        <f>VLOOKUP(_xlfn.XLOOKUP(Driver_elast!C924,MIG_demproj!$Q$2:$Q$49,MIG_demproj!$P$2:$P$49)&amp;B924,MIG_demproj!$A$2:$H$9999,4,FALSE)</f>
        <v>GDPSER</v>
      </c>
      <c r="E924" s="2">
        <f>MAX(VLOOKUP(_xlfn.XLOOKUP(Driver_elast!C924,MIG_demproj!$Q$2:$Q$49,MIG_demproj!$P$2:$P$49)&amp;B924,MIG_demproj!$A$2:$H$9999,8,FALSE),0)+IFERROR(VLOOKUP(C924,$I$3:$J$25,2,FALSE),0)</f>
        <v>0.81425199999999998</v>
      </c>
    </row>
    <row r="925" spans="1:5" ht="14.25" x14ac:dyDescent="0.45">
      <c r="A925" s="1" t="str">
        <f t="shared" si="14"/>
        <v>CLANor-Ice</v>
      </c>
      <c r="B925" t="str">
        <f>BYDem!B925</f>
        <v>Nor-Ice</v>
      </c>
      <c r="C925" t="str">
        <f>BYDem!E925</f>
        <v>CLA</v>
      </c>
      <c r="D925" t="str">
        <f>VLOOKUP(_xlfn.XLOOKUP(Driver_elast!C925,MIG_demproj!$Q$2:$Q$49,MIG_demproj!$P$2:$P$49)&amp;B925,MIG_demproj!$A$2:$H$9999,4,FALSE)</f>
        <v>GDP</v>
      </c>
      <c r="E925" s="2">
        <f>MAX(VLOOKUP(_xlfn.XLOOKUP(Driver_elast!C925,MIG_demproj!$Q$2:$Q$49,MIG_demproj!$P$2:$P$49)&amp;B925,MIG_demproj!$A$2:$H$9999,8,FALSE),0)+IFERROR(VLOOKUP(C925,$I$3:$J$25,2,FALSE),0)</f>
        <v>0.48916799999999999</v>
      </c>
    </row>
    <row r="926" spans="1:5" ht="14.25" x14ac:dyDescent="0.45">
      <c r="A926" s="1" t="str">
        <f t="shared" si="14"/>
        <v>COENor-Ice</v>
      </c>
      <c r="B926" t="str">
        <f>BYDem!B926</f>
        <v>Nor-Ice</v>
      </c>
      <c r="C926" t="str">
        <f>BYDem!E926</f>
        <v>COE</v>
      </c>
      <c r="D926" t="str">
        <f>VLOOKUP(_xlfn.XLOOKUP(Driver_elast!C926,MIG_demproj!$Q$2:$Q$49,MIG_demproj!$P$2:$P$49)&amp;B926,MIG_demproj!$A$2:$H$9999,4,FALSE)</f>
        <v>GDP</v>
      </c>
      <c r="E926" s="2">
        <f>MAX(VLOOKUP(_xlfn.XLOOKUP(Driver_elast!C926,MIG_demproj!$Q$2:$Q$49,MIG_demproj!$P$2:$P$49)&amp;B926,MIG_demproj!$A$2:$H$9999,8,FALSE),0)+IFERROR(VLOOKUP(C926,$I$3:$J$25,2,FALSE),0)</f>
        <v>1.489168</v>
      </c>
    </row>
    <row r="927" spans="1:5" ht="14.25" x14ac:dyDescent="0.45">
      <c r="A927" s="1" t="str">
        <f t="shared" si="14"/>
        <v>COTNor-Ice</v>
      </c>
      <c r="B927" t="str">
        <f>BYDem!B927</f>
        <v>Nor-Ice</v>
      </c>
      <c r="C927" t="str">
        <f>BYDem!E927</f>
        <v>COT</v>
      </c>
      <c r="D927" t="str">
        <f>VLOOKUP(_xlfn.XLOOKUP(Driver_elast!C927,MIG_demproj!$Q$2:$Q$49,MIG_demproj!$P$2:$P$49)&amp;B927,MIG_demproj!$A$2:$H$9999,4,FALSE)</f>
        <v>GDPSER</v>
      </c>
      <c r="E927" s="2">
        <f>MAX(VLOOKUP(_xlfn.XLOOKUP(Driver_elast!C927,MIG_demproj!$Q$2:$Q$49,MIG_demproj!$P$2:$P$49)&amp;B927,MIG_demproj!$A$2:$H$9999,8,FALSE),0)+IFERROR(VLOOKUP(C927,$I$3:$J$25,2,FALSE),0)</f>
        <v>0.81425199999999998</v>
      </c>
    </row>
    <row r="928" spans="1:5" ht="14.25" x14ac:dyDescent="0.45">
      <c r="A928" s="1" t="str">
        <f t="shared" si="14"/>
        <v>CRFNor-Ice</v>
      </c>
      <c r="B928" t="str">
        <f>BYDem!B928</f>
        <v>Nor-Ice</v>
      </c>
      <c r="C928" t="str">
        <f>BYDem!E928</f>
        <v>CRF</v>
      </c>
      <c r="D928" t="str">
        <f>VLOOKUP(_xlfn.XLOOKUP(Driver_elast!C928,MIG_demproj!$Q$2:$Q$49,MIG_demproj!$P$2:$P$49)&amp;B928,MIG_demproj!$A$2:$H$9999,4,FALSE)</f>
        <v>GDP</v>
      </c>
      <c r="E928" s="2">
        <f>MAX(VLOOKUP(_xlfn.XLOOKUP(Driver_elast!C928,MIG_demproj!$Q$2:$Q$49,MIG_demproj!$P$2:$P$49)&amp;B928,MIG_demproj!$A$2:$H$9999,8,FALSE),0)+IFERROR(VLOOKUP(C928,$I$3:$J$25,2,FALSE),0)</f>
        <v>0.48916799999999999</v>
      </c>
    </row>
    <row r="929" spans="1:5" ht="14.25" x14ac:dyDescent="0.45">
      <c r="A929" s="1" t="str">
        <f t="shared" si="14"/>
        <v>CSCNor-Ice</v>
      </c>
      <c r="B929" t="str">
        <f>BYDem!B929</f>
        <v>Nor-Ice</v>
      </c>
      <c r="C929" t="str">
        <f>BYDem!E929</f>
        <v>CSC</v>
      </c>
      <c r="D929" t="str">
        <f>VLOOKUP(_xlfn.XLOOKUP(Driver_elast!C929,MIG_demproj!$Q$2:$Q$49,MIG_demproj!$P$2:$P$49)&amp;B929,MIG_demproj!$A$2:$H$9999,4,FALSE)</f>
        <v>GDP</v>
      </c>
      <c r="E929" s="2">
        <f>MAX(VLOOKUP(_xlfn.XLOOKUP(Driver_elast!C929,MIG_demproj!$Q$2:$Q$49,MIG_demproj!$P$2:$P$49)&amp;B929,MIG_demproj!$A$2:$H$9999,8,FALSE),0)+IFERROR(VLOOKUP(C929,$I$3:$J$25,2,FALSE),0)</f>
        <v>1.489168</v>
      </c>
    </row>
    <row r="930" spans="1:5" ht="14.25" x14ac:dyDescent="0.45">
      <c r="A930" s="1" t="str">
        <f t="shared" si="14"/>
        <v>CSHNor-Ice</v>
      </c>
      <c r="B930" t="str">
        <f>BYDem!B930</f>
        <v>Nor-Ice</v>
      </c>
      <c r="C930" t="str">
        <f>BYDem!E930</f>
        <v>CSH</v>
      </c>
      <c r="D930" t="str">
        <f>VLOOKUP(_xlfn.XLOOKUP(Driver_elast!C930,MIG_demproj!$Q$2:$Q$49,MIG_demproj!$P$2:$P$49)&amp;B930,MIG_demproj!$A$2:$H$9999,4,FALSE)</f>
        <v>GDPSER</v>
      </c>
      <c r="E930" s="2">
        <f>MAX(VLOOKUP(_xlfn.XLOOKUP(Driver_elast!C930,MIG_demproj!$Q$2:$Q$49,MIG_demproj!$P$2:$P$49)&amp;B930,MIG_demproj!$A$2:$H$9999,8,FALSE),0)+IFERROR(VLOOKUP(C930,$I$3:$J$25,2,FALSE),0)</f>
        <v>0.81425199999999998</v>
      </c>
    </row>
    <row r="931" spans="1:5" ht="14.25" x14ac:dyDescent="0.45">
      <c r="A931" s="1" t="str">
        <f t="shared" si="14"/>
        <v>ICHNor-Ice</v>
      </c>
      <c r="B931" t="str">
        <f>BYDem!B931</f>
        <v>Nor-Ice</v>
      </c>
      <c r="C931" t="str">
        <f>BYDem!E931</f>
        <v>ICH</v>
      </c>
      <c r="D931" t="str">
        <f>VLOOKUP(_xlfn.XLOOKUP(Driver_elast!C931,MIG_demproj!$Q$2:$Q$49,MIG_demproj!$P$2:$P$49)&amp;B931,MIG_demproj!$A$2:$H$9999,4,FALSE)</f>
        <v>GDP</v>
      </c>
      <c r="E931" s="2">
        <f>MAX(VLOOKUP(_xlfn.XLOOKUP(Driver_elast!C931,MIG_demproj!$Q$2:$Q$49,MIG_demproj!$P$2:$P$49)&amp;B931,MIG_demproj!$A$2:$H$9999,8,FALSE),0)+IFERROR(VLOOKUP(C931,$I$3:$J$25,2,FALSE),0)</f>
        <v>0.74080400000000002</v>
      </c>
    </row>
    <row r="932" spans="1:5" ht="14.25" x14ac:dyDescent="0.45">
      <c r="A932" s="1" t="str">
        <f t="shared" si="14"/>
        <v>ICH_FeedstockNor-Ice</v>
      </c>
      <c r="B932" t="str">
        <f>BYDem!B932</f>
        <v>Nor-Ice</v>
      </c>
      <c r="C932" t="str">
        <f>BYDem!E932</f>
        <v>ICH_Feedstock</v>
      </c>
      <c r="D932" t="str">
        <f>VLOOKUP(_xlfn.XLOOKUP(Driver_elast!C932,MIG_demproj!$Q$2:$Q$49,MIG_demproj!$P$2:$P$49)&amp;B932,MIG_demproj!$A$2:$H$9999,4,FALSE)</f>
        <v>GDP</v>
      </c>
      <c r="E932" s="2">
        <f>MAX(VLOOKUP(_xlfn.XLOOKUP(Driver_elast!C932,MIG_demproj!$Q$2:$Q$49,MIG_demproj!$P$2:$P$49)&amp;B932,MIG_demproj!$A$2:$H$9999,8,FALSE),0)+IFERROR(VLOOKUP(C932,$I$3:$J$25,2,FALSE),0)</f>
        <v>0.74080400000000002</v>
      </c>
    </row>
    <row r="933" spans="1:5" ht="14.25" x14ac:dyDescent="0.45">
      <c r="A933" s="1" t="str">
        <f t="shared" si="14"/>
        <v>IFPNor-Ice</v>
      </c>
      <c r="B933" t="str">
        <f>BYDem!B933</f>
        <v>Nor-Ice</v>
      </c>
      <c r="C933" t="str">
        <f>BYDem!E933</f>
        <v>IFP</v>
      </c>
      <c r="D933" t="str">
        <f>VLOOKUP(_xlfn.XLOOKUP(Driver_elast!C933,MIG_demproj!$Q$2:$Q$49,MIG_demproj!$P$2:$P$49)&amp;B933,MIG_demproj!$A$2:$H$9999,4,FALSE)</f>
        <v>GDP</v>
      </c>
      <c r="E933" s="2">
        <f>MAX(VLOOKUP(_xlfn.XLOOKUP(Driver_elast!C933,MIG_demproj!$Q$2:$Q$49,MIG_demproj!$P$2:$P$49)&amp;B933,MIG_demproj!$A$2:$H$9999,8,FALSE),0)+IFERROR(VLOOKUP(C933,$I$3:$J$25,2,FALSE),0)</f>
        <v>0.37103199999999997</v>
      </c>
    </row>
    <row r="934" spans="1:5" ht="14.25" x14ac:dyDescent="0.45">
      <c r="A934" s="1" t="str">
        <f t="shared" si="14"/>
        <v>ILPNor-Ice</v>
      </c>
      <c r="B934" t="str">
        <f>BYDem!B934</f>
        <v>Nor-Ice</v>
      </c>
      <c r="C934" t="str">
        <f>BYDem!E934</f>
        <v>ILP</v>
      </c>
      <c r="D934" t="str">
        <f>VLOOKUP(_xlfn.XLOOKUP(Driver_elast!C934,MIG_demproj!$Q$2:$Q$49,MIG_demproj!$P$2:$P$49)&amp;B934,MIG_demproj!$A$2:$H$9999,4,FALSE)</f>
        <v>GDP</v>
      </c>
      <c r="E934" s="2">
        <f>MAX(VLOOKUP(_xlfn.XLOOKUP(Driver_elast!C934,MIG_demproj!$Q$2:$Q$49,MIG_demproj!$P$2:$P$49)&amp;B934,MIG_demproj!$A$2:$H$9999,8,FALSE),0)+IFERROR(VLOOKUP(C934,$I$3:$J$25,2,FALSE),0)</f>
        <v>0</v>
      </c>
    </row>
    <row r="935" spans="1:5" ht="14.25" x14ac:dyDescent="0.45">
      <c r="A935" s="1" t="str">
        <f t="shared" si="14"/>
        <v>IMCNor-Ice</v>
      </c>
      <c r="B935" t="str">
        <f>BYDem!B935</f>
        <v>Nor-Ice</v>
      </c>
      <c r="C935" t="str">
        <f>BYDem!E935</f>
        <v>IMC</v>
      </c>
      <c r="D935" t="str">
        <f>VLOOKUP(_xlfn.XLOOKUP(Driver_elast!C935,MIG_demproj!$Q$2:$Q$49,MIG_demproj!$P$2:$P$49)&amp;B935,MIG_demproj!$A$2:$H$9999,4,FALSE)</f>
        <v>GDP</v>
      </c>
      <c r="E935" s="2">
        <f>MAX(VLOOKUP(_xlfn.XLOOKUP(Driver_elast!C935,MIG_demproj!$Q$2:$Q$49,MIG_demproj!$P$2:$P$49)&amp;B935,MIG_demproj!$A$2:$H$9999,8,FALSE),0)+IFERROR(VLOOKUP(C935,$I$3:$J$25,2,FALSE),0)</f>
        <v>0.37103199999999997</v>
      </c>
    </row>
    <row r="936" spans="1:5" ht="14.25" x14ac:dyDescent="0.45">
      <c r="A936" s="1" t="str">
        <f t="shared" si="14"/>
        <v>INFNor-Ice</v>
      </c>
      <c r="B936" t="str">
        <f>BYDem!B936</f>
        <v>Nor-Ice</v>
      </c>
      <c r="C936" t="str">
        <f>BYDem!E936</f>
        <v>INF</v>
      </c>
      <c r="D936" t="str">
        <f>VLOOKUP(_xlfn.XLOOKUP(Driver_elast!C936,MIG_demproj!$Q$2:$Q$49,MIG_demproj!$P$2:$P$49)&amp;B936,MIG_demproj!$A$2:$H$9999,4,FALSE)</f>
        <v>GDP</v>
      </c>
      <c r="E936" s="2">
        <f>MAX(VLOOKUP(_xlfn.XLOOKUP(Driver_elast!C936,MIG_demproj!$Q$2:$Q$49,MIG_demproj!$P$2:$P$49)&amp;B936,MIG_demproj!$A$2:$H$9999,8,FALSE),0)+IFERROR(VLOOKUP(C936,$I$3:$J$25,2,FALSE),0)</f>
        <v>0.76633499999999999</v>
      </c>
    </row>
    <row r="937" spans="1:5" ht="14.25" x14ac:dyDescent="0.45">
      <c r="A937" s="1" t="str">
        <f t="shared" si="14"/>
        <v>INMNor-Ice</v>
      </c>
      <c r="B937" t="str">
        <f>BYDem!B937</f>
        <v>Nor-Ice</v>
      </c>
      <c r="C937" t="str">
        <f>BYDem!E937</f>
        <v>INM</v>
      </c>
      <c r="D937" t="str">
        <f>VLOOKUP(_xlfn.XLOOKUP(Driver_elast!C937,MIG_demproj!$Q$2:$Q$49,MIG_demproj!$P$2:$P$49)&amp;B937,MIG_demproj!$A$2:$H$9999,4,FALSE)</f>
        <v>GDPIND</v>
      </c>
      <c r="E937" s="2">
        <f>MAX(VLOOKUP(_xlfn.XLOOKUP(Driver_elast!C937,MIG_demproj!$Q$2:$Q$49,MIG_demproj!$P$2:$P$49)&amp;B937,MIG_demproj!$A$2:$H$9999,8,FALSE),0)+IFERROR(VLOOKUP(C937,$I$3:$J$25,2,FALSE),0)</f>
        <v>0.51703699999999997</v>
      </c>
    </row>
    <row r="938" spans="1:5" ht="14.25" x14ac:dyDescent="0.45">
      <c r="A938" s="1" t="str">
        <f t="shared" si="14"/>
        <v>IOINor-Ice</v>
      </c>
      <c r="B938" t="str">
        <f>BYDem!B938</f>
        <v>Nor-Ice</v>
      </c>
      <c r="C938" t="str">
        <f>BYDem!E938</f>
        <v>IOI</v>
      </c>
      <c r="D938" t="str">
        <f>VLOOKUP(_xlfn.XLOOKUP(Driver_elast!C938,MIG_demproj!$Q$2:$Q$49,MIG_demproj!$P$2:$P$49)&amp;B938,MIG_demproj!$A$2:$H$9999,4,FALSE)</f>
        <v>GDP</v>
      </c>
      <c r="E938" s="2">
        <f>MAX(VLOOKUP(_xlfn.XLOOKUP(Driver_elast!C938,MIG_demproj!$Q$2:$Q$49,MIG_demproj!$P$2:$P$49)&amp;B938,MIG_demproj!$A$2:$H$9999,8,FALSE),0)+IFERROR(VLOOKUP(C938,$I$3:$J$25,2,FALSE),0)</f>
        <v>0.37103199999999997</v>
      </c>
    </row>
    <row r="939" spans="1:5" ht="14.25" x14ac:dyDescent="0.45">
      <c r="A939" s="1" t="str">
        <f t="shared" si="14"/>
        <v>ITMNor-Ice</v>
      </c>
      <c r="B939" t="str">
        <f>BYDem!B939</f>
        <v>Nor-Ice</v>
      </c>
      <c r="C939" t="str">
        <f>BYDem!E939</f>
        <v>ITM</v>
      </c>
      <c r="D939" t="str">
        <f>VLOOKUP(_xlfn.XLOOKUP(Driver_elast!C939,MIG_demproj!$Q$2:$Q$49,MIG_demproj!$P$2:$P$49)&amp;B939,MIG_demproj!$A$2:$H$9999,4,FALSE)</f>
        <v>GDP</v>
      </c>
      <c r="E939" s="2">
        <f>MAX(VLOOKUP(_xlfn.XLOOKUP(Driver_elast!C939,MIG_demproj!$Q$2:$Q$49,MIG_demproj!$P$2:$P$49)&amp;B939,MIG_demproj!$A$2:$H$9999,8,FALSE),0)+IFERROR(VLOOKUP(C939,$I$3:$J$25,2,FALSE),0)</f>
        <v>0.37103199999999997</v>
      </c>
    </row>
    <row r="940" spans="1:5" ht="14.25" x14ac:dyDescent="0.45">
      <c r="A940" s="1" t="str">
        <f t="shared" si="14"/>
        <v>NEUNor-Ice</v>
      </c>
      <c r="B940" t="str">
        <f>BYDem!B940</f>
        <v>Nor-Ice</v>
      </c>
      <c r="C940" t="str">
        <f>BYDem!E940</f>
        <v>NEU</v>
      </c>
      <c r="D940" t="str">
        <f>VLOOKUP(_xlfn.XLOOKUP(Driver_elast!C940,MIG_demproj!$Q$2:$Q$49,MIG_demproj!$P$2:$P$49)&amp;B940,MIG_demproj!$A$2:$H$9999,4,FALSE)</f>
        <v>GDP</v>
      </c>
      <c r="E940" s="2">
        <f>MAX(VLOOKUP(_xlfn.XLOOKUP(Driver_elast!C940,MIG_demproj!$Q$2:$Q$49,MIG_demproj!$P$2:$P$49)&amp;B940,MIG_demproj!$A$2:$H$9999,8,FALSE),0)+IFERROR(VLOOKUP(C940,$I$3:$J$25,2,FALSE),0)</f>
        <v>-8.3328000000000013E-2</v>
      </c>
    </row>
    <row r="941" spans="1:5" ht="14.25" x14ac:dyDescent="0.45">
      <c r="A941" s="1" t="str">
        <f t="shared" si="14"/>
        <v>ONONor-Ice</v>
      </c>
      <c r="B941" t="str">
        <f>BYDem!B941</f>
        <v>Nor-Ice</v>
      </c>
      <c r="C941" t="str">
        <f>BYDem!E941</f>
        <v>ONO</v>
      </c>
      <c r="D941" t="str">
        <f>VLOOKUP(_xlfn.XLOOKUP(Driver_elast!C941,MIG_demproj!$Q$2:$Q$49,MIG_demproj!$P$2:$P$49)&amp;B941,MIG_demproj!$A$2:$H$9999,4,FALSE)</f>
        <v>GDP</v>
      </c>
      <c r="E941" s="2">
        <f>MAX(VLOOKUP(_xlfn.XLOOKUP(Driver_elast!C941,MIG_demproj!$Q$2:$Q$49,MIG_demproj!$P$2:$P$49)&amp;B941,MIG_demproj!$A$2:$H$9999,8,FALSE),0)+IFERROR(VLOOKUP(C941,$I$3:$J$25,2,FALSE),0)</f>
        <v>0.37103199999999997</v>
      </c>
    </row>
    <row r="942" spans="1:5" ht="14.25" x14ac:dyDescent="0.45">
      <c r="A942" s="1" t="str">
        <f t="shared" si="14"/>
        <v>RCKNor-Ice</v>
      </c>
      <c r="B942" t="str">
        <f>BYDem!B942</f>
        <v>Nor-Ice</v>
      </c>
      <c r="C942" t="str">
        <f>BYDem!E942</f>
        <v>RCK</v>
      </c>
      <c r="D942" s="18" t="s">
        <v>3</v>
      </c>
      <c r="E942" s="2">
        <f>MAX(VLOOKUP(_xlfn.XLOOKUP(Driver_elast!C942,MIG_demproj!$Q$2:$Q$49,MIG_demproj!$P$2:$P$49)&amp;B942,MIG_demproj!$A$2:$H$9999,8,FALSE),0)+IFERROR(VLOOKUP(C942,$I$3:$J$25,2,FALSE),0)</f>
        <v>1.19807</v>
      </c>
    </row>
    <row r="943" spans="1:5" ht="14.25" x14ac:dyDescent="0.45">
      <c r="A943" s="1" t="str">
        <f t="shared" si="14"/>
        <v>REANor-Ice</v>
      </c>
      <c r="B943" t="str">
        <f>BYDem!B943</f>
        <v>Nor-Ice</v>
      </c>
      <c r="C943" t="str">
        <f>BYDem!E943</f>
        <v>REA</v>
      </c>
      <c r="D943" t="str">
        <f>VLOOKUP(_xlfn.XLOOKUP(Driver_elast!C943,MIG_demproj!$Q$2:$Q$49,MIG_demproj!$P$2:$P$49)&amp;B943,MIG_demproj!$A$2:$H$9999,4,FALSE)</f>
        <v>GDP</v>
      </c>
      <c r="E943" s="2">
        <f>MAX(VLOOKUP(_xlfn.XLOOKUP(Driver_elast!C943,MIG_demproj!$Q$2:$Q$49,MIG_demproj!$P$2:$P$49)&amp;B943,MIG_demproj!$A$2:$H$9999,8,FALSE),0)+IFERROR(VLOOKUP(C943,$I$3:$J$25,2,FALSE),0)</f>
        <v>1.2851669999999999</v>
      </c>
    </row>
    <row r="944" spans="1:5" ht="14.25" x14ac:dyDescent="0.45">
      <c r="A944" s="1" t="str">
        <f t="shared" si="14"/>
        <v>RHWNor-Ice</v>
      </c>
      <c r="B944" t="str">
        <f>BYDem!B944</f>
        <v>Nor-Ice</v>
      </c>
      <c r="C944" t="str">
        <f>BYDem!E944</f>
        <v>RHW</v>
      </c>
      <c r="D944" t="str">
        <f>VLOOKUP(_xlfn.XLOOKUP(Driver_elast!C944,MIG_demproj!$Q$2:$Q$49,MIG_demproj!$P$2:$P$49)&amp;B944,MIG_demproj!$A$2:$H$9999,4,FALSE)</f>
        <v>GDPPCAP</v>
      </c>
      <c r="E944" s="2">
        <f>MAX(VLOOKUP(_xlfn.XLOOKUP(Driver_elast!C944,MIG_demproj!$Q$2:$Q$49,MIG_demproj!$P$2:$P$49)&amp;B944,MIG_demproj!$A$2:$H$9999,8,FALSE),0)+IFERROR(VLOOKUP(C944,$I$3:$J$25,2,FALSE),0)</f>
        <v>1.19807</v>
      </c>
    </row>
    <row r="945" spans="1:5" ht="14.25" x14ac:dyDescent="0.45">
      <c r="A945" s="1" t="str">
        <f t="shared" si="14"/>
        <v>RLINor-Ice</v>
      </c>
      <c r="B945" t="str">
        <f>BYDem!B945</f>
        <v>Nor-Ice</v>
      </c>
      <c r="C945" t="str">
        <f>BYDem!E945</f>
        <v>RLI</v>
      </c>
      <c r="D945" t="str">
        <f>VLOOKUP(_xlfn.XLOOKUP(Driver_elast!C945,MIG_demproj!$Q$2:$Q$49,MIG_demproj!$P$2:$P$49)&amp;B945,MIG_demproj!$A$2:$H$9999,4,FALSE)</f>
        <v>GDP</v>
      </c>
      <c r="E945" s="2">
        <f>MAX(VLOOKUP(_xlfn.XLOOKUP(Driver_elast!C945,MIG_demproj!$Q$2:$Q$49,MIG_demproj!$P$2:$P$49)&amp;B945,MIG_demproj!$A$2:$H$9999,8,FALSE),0)+IFERROR(VLOOKUP(C945,$I$3:$J$25,2,FALSE),0)</f>
        <v>0.78516699999999995</v>
      </c>
    </row>
    <row r="946" spans="1:5" ht="14.25" x14ac:dyDescent="0.45">
      <c r="A946" s="1" t="str">
        <f t="shared" si="14"/>
        <v>ROTNor-Ice</v>
      </c>
      <c r="B946" t="str">
        <f>BYDem!B946</f>
        <v>Nor-Ice</v>
      </c>
      <c r="C946" t="str">
        <f>BYDem!E946</f>
        <v>ROT</v>
      </c>
      <c r="D946" t="str">
        <f>VLOOKUP(_xlfn.XLOOKUP(Driver_elast!C946,MIG_demproj!$Q$2:$Q$49,MIG_demproj!$P$2:$P$49)&amp;B946,MIG_demproj!$A$2:$H$9999,4,FALSE)</f>
        <v>GDPPCAP</v>
      </c>
      <c r="E946" s="2">
        <f>MAX(VLOOKUP(_xlfn.XLOOKUP(Driver_elast!C946,MIG_demproj!$Q$2:$Q$49,MIG_demproj!$P$2:$P$49)&amp;B946,MIG_demproj!$A$2:$H$9999,8,FALSE),0)+IFERROR(VLOOKUP(C946,$I$3:$J$25,2,FALSE),0)</f>
        <v>1.19807</v>
      </c>
    </row>
    <row r="947" spans="1:5" ht="14.25" x14ac:dyDescent="0.45">
      <c r="A947" s="1" t="str">
        <f t="shared" si="14"/>
        <v>RRFNor-Ice</v>
      </c>
      <c r="B947" t="str">
        <f>BYDem!B947</f>
        <v>Nor-Ice</v>
      </c>
      <c r="C947" t="str">
        <f>BYDem!E947</f>
        <v>RRF</v>
      </c>
      <c r="D947" t="str">
        <f>VLOOKUP(_xlfn.XLOOKUP(Driver_elast!C947,MIG_demproj!$Q$2:$Q$49,MIG_demproj!$P$2:$P$49)&amp;B947,MIG_demproj!$A$2:$H$9999,4,FALSE)</f>
        <v>GDP</v>
      </c>
      <c r="E947" s="2">
        <f>MAX(VLOOKUP(_xlfn.XLOOKUP(Driver_elast!C947,MIG_demproj!$Q$2:$Q$49,MIG_demproj!$P$2:$P$49)&amp;B947,MIG_demproj!$A$2:$H$9999,8,FALSE),0)+IFERROR(VLOOKUP(C947,$I$3:$J$25,2,FALSE),0)</f>
        <v>0.78516699999999995</v>
      </c>
    </row>
    <row r="948" spans="1:5" ht="14.25" x14ac:dyDescent="0.45">
      <c r="A948" s="1" t="str">
        <f t="shared" si="14"/>
        <v>RSCNor-Ice</v>
      </c>
      <c r="B948" t="str">
        <f>BYDem!B948</f>
        <v>Nor-Ice</v>
      </c>
      <c r="C948" t="str">
        <f>BYDem!E948</f>
        <v>RSC</v>
      </c>
      <c r="D948" t="str">
        <f>VLOOKUP(_xlfn.XLOOKUP(Driver_elast!C948,MIG_demproj!$Q$2:$Q$49,MIG_demproj!$P$2:$P$49)&amp;B948,MIG_demproj!$A$2:$H$9999,4,FALSE)</f>
        <v>GDP</v>
      </c>
      <c r="E948" s="2">
        <f>MAX(VLOOKUP(_xlfn.XLOOKUP(Driver_elast!C948,MIG_demproj!$Q$2:$Q$49,MIG_demproj!$P$2:$P$49)&amp;B948,MIG_demproj!$A$2:$H$9999,8,FALSE),0)+IFERROR(VLOOKUP(C948,$I$3:$J$25,2,FALSE),0)</f>
        <v>1.2851669999999999</v>
      </c>
    </row>
    <row r="949" spans="1:5" ht="14.25" x14ac:dyDescent="0.45">
      <c r="A949" s="1" t="str">
        <f t="shared" si="14"/>
        <v>RSHNor-Ice</v>
      </c>
      <c r="B949" t="str">
        <f>BYDem!B949</f>
        <v>Nor-Ice</v>
      </c>
      <c r="C949" t="str">
        <f>BYDem!E949</f>
        <v>RSH</v>
      </c>
      <c r="D949" t="str">
        <f>VLOOKUP(_xlfn.XLOOKUP(Driver_elast!C949,MIG_demproj!$Q$2:$Q$49,MIG_demproj!$P$2:$P$49)&amp;B949,MIG_demproj!$A$2:$H$9999,4,FALSE)</f>
        <v>GDPPCAP</v>
      </c>
      <c r="E949" s="2">
        <f>MAX(VLOOKUP(_xlfn.XLOOKUP(Driver_elast!C949,MIG_demproj!$Q$2:$Q$49,MIG_demproj!$P$2:$P$49)&amp;B949,MIG_demproj!$A$2:$H$9999,8,FALSE),0)+IFERROR(VLOOKUP(C949,$I$3:$J$25,2,FALSE),0)</f>
        <v>1.19807</v>
      </c>
    </row>
    <row r="950" spans="1:5" ht="14.25" x14ac:dyDescent="0.45">
      <c r="A950" s="1" t="str">
        <f t="shared" si="14"/>
        <v>TADNor-Ice</v>
      </c>
      <c r="B950" t="str">
        <f>BYDem!B950</f>
        <v>Nor-Ice</v>
      </c>
      <c r="C950" t="str">
        <f>BYDem!E950</f>
        <v>TAD</v>
      </c>
      <c r="D950" t="str">
        <f>VLOOKUP(_xlfn.XLOOKUP(Driver_elast!C950,MIG_demproj!$Q$2:$Q$49,MIG_demproj!$P$2:$P$49)&amp;B950,MIG_demproj!$A$2:$H$9999,4,FALSE)</f>
        <v>GDPSER</v>
      </c>
      <c r="E950" s="2">
        <f>MAX(VLOOKUP(_xlfn.XLOOKUP(Driver_elast!C950,MIG_demproj!$Q$2:$Q$49,MIG_demproj!$P$2:$P$49)&amp;B950,MIG_demproj!$A$2:$H$9999,8,FALSE),0)+IFERROR(VLOOKUP(C950,$I$3:$J$25,2,FALSE),0)</f>
        <v>1.0307999999999999</v>
      </c>
    </row>
    <row r="951" spans="1:5" ht="14.25" x14ac:dyDescent="0.45">
      <c r="A951" s="1" t="str">
        <f t="shared" si="14"/>
        <v>TAINor-Ice</v>
      </c>
      <c r="B951" t="str">
        <f>BYDem!B951</f>
        <v>Nor-Ice</v>
      </c>
      <c r="C951" t="str">
        <f>BYDem!E951</f>
        <v>TAI</v>
      </c>
      <c r="D951" t="str">
        <f>VLOOKUP(_xlfn.XLOOKUP(Driver_elast!C951,MIG_demproj!$Q$2:$Q$49,MIG_demproj!$P$2:$P$49)&amp;B951,MIG_demproj!$A$2:$H$9999,4,FALSE)</f>
        <v>GDPSER</v>
      </c>
      <c r="E951" s="2">
        <f>MAX(VLOOKUP(_xlfn.XLOOKUP(Driver_elast!C951,MIG_demproj!$Q$2:$Q$49,MIG_demproj!$P$2:$P$49)&amp;B951,MIG_demproj!$A$2:$H$9999,8,FALSE),0)+IFERROR(VLOOKUP(C951,$I$3:$J$25,2,FALSE),0)</f>
        <v>1.6617280000000001</v>
      </c>
    </row>
    <row r="952" spans="1:5" ht="14.25" x14ac:dyDescent="0.45">
      <c r="A952" s="1" t="str">
        <f t="shared" si="14"/>
        <v>TTFNor-Ice</v>
      </c>
      <c r="B952" t="str">
        <f>BYDem!B952</f>
        <v>Nor-Ice</v>
      </c>
      <c r="C952" t="str">
        <f>BYDem!E952</f>
        <v>TTF</v>
      </c>
      <c r="D952" t="str">
        <f>VLOOKUP(_xlfn.XLOOKUP(Driver_elast!C952,MIG_demproj!$Q$2:$Q$49,MIG_demproj!$P$2:$P$49)&amp;B952,MIG_demproj!$A$2:$H$9999,4,FALSE)</f>
        <v>GDP</v>
      </c>
      <c r="E952" s="2">
        <f>MAX(VLOOKUP(_xlfn.XLOOKUP(Driver_elast!C952,MIG_demproj!$Q$2:$Q$49,MIG_demproj!$P$2:$P$49)&amp;B952,MIG_demproj!$A$2:$H$9999,8,FALSE),0)+IFERROR(VLOOKUP(C952,$I$3:$J$25,2,FALSE),0)</f>
        <v>0.96397900000000003</v>
      </c>
    </row>
    <row r="953" spans="1:5" ht="14.25" x14ac:dyDescent="0.45">
      <c r="A953" s="1" t="str">
        <f t="shared" si="14"/>
        <v>TTPNor-Ice</v>
      </c>
      <c r="B953" t="str">
        <f>BYDem!B953</f>
        <v>Nor-Ice</v>
      </c>
      <c r="C953" t="str">
        <f>BYDem!E953</f>
        <v>TTP</v>
      </c>
      <c r="D953" t="str">
        <f>VLOOKUP(_xlfn.XLOOKUP(Driver_elast!C953,MIG_demproj!$Q$2:$Q$49,MIG_demproj!$P$2:$P$49)&amp;B953,MIG_demproj!$A$2:$H$9999,4,FALSE)</f>
        <v>GDP</v>
      </c>
      <c r="E953" s="2">
        <f>MAX(VLOOKUP(_xlfn.XLOOKUP(Driver_elast!C953,MIG_demproj!$Q$2:$Q$49,MIG_demproj!$P$2:$P$49)&amp;B953,MIG_demproj!$A$2:$H$9999,8,FALSE),0)+IFERROR(VLOOKUP(C953,$I$3:$J$25,2,FALSE),0)</f>
        <v>0.96397900000000003</v>
      </c>
    </row>
    <row r="954" spans="1:5" ht="14.25" x14ac:dyDescent="0.45">
      <c r="A954" s="1" t="str">
        <f t="shared" si="14"/>
        <v>TWDNor-Ice</v>
      </c>
      <c r="B954" t="str">
        <f>BYDem!B954</f>
        <v>Nor-Ice</v>
      </c>
      <c r="C954" t="str">
        <f>BYDem!E954</f>
        <v>TWD</v>
      </c>
      <c r="D954" t="str">
        <f>VLOOKUP(_xlfn.XLOOKUP(Driver_elast!C954,MIG_demproj!$Q$2:$Q$49,MIG_demproj!$P$2:$P$49)&amp;B954,MIG_demproj!$A$2:$H$9999,4,FALSE)</f>
        <v>GDPSER</v>
      </c>
      <c r="E954" s="2">
        <f>MAX(VLOOKUP(_xlfn.XLOOKUP(Driver_elast!C954,MIG_demproj!$Q$2:$Q$49,MIG_demproj!$P$2:$P$49)&amp;B954,MIG_demproj!$A$2:$H$9999,8,FALSE),0)+IFERROR(VLOOKUP(C954,$I$3:$J$25,2,FALSE),0)</f>
        <v>0.79090300000000002</v>
      </c>
    </row>
    <row r="955" spans="1:5" ht="14.25" x14ac:dyDescent="0.45">
      <c r="A955" s="1" t="str">
        <f t="shared" si="14"/>
        <v>TWINor-Ice</v>
      </c>
      <c r="B955" t="str">
        <f>BYDem!B955</f>
        <v>Nor-Ice</v>
      </c>
      <c r="C955" t="str">
        <f>BYDem!E955</f>
        <v>TWI</v>
      </c>
      <c r="D955" t="str">
        <f>VLOOKUP(_xlfn.XLOOKUP(Driver_elast!C955,MIG_demproj!$Q$2:$Q$49,MIG_demproj!$P$2:$P$49)&amp;B955,MIG_demproj!$A$2:$H$9999,4,FALSE)</f>
        <v>GDPSER</v>
      </c>
      <c r="E955" s="2">
        <f>MAX(VLOOKUP(_xlfn.XLOOKUP(Driver_elast!C955,MIG_demproj!$Q$2:$Q$49,MIG_demproj!$P$2:$P$49)&amp;B955,MIG_demproj!$A$2:$H$9999,8,FALSE),0)+IFERROR(VLOOKUP(C955,$I$3:$J$25,2,FALSE),0)</f>
        <v>0</v>
      </c>
    </row>
    <row r="956" spans="1:5" ht="14.25" x14ac:dyDescent="0.45">
      <c r="A956" s="1" t="str">
        <f t="shared" si="14"/>
        <v>Trd_2wNor-Ice</v>
      </c>
      <c r="B956" t="str">
        <f>BYDem!B956</f>
        <v>Nor-Ice</v>
      </c>
      <c r="C956" t="str">
        <f>BYDem!E956</f>
        <v>Trd_2w</v>
      </c>
      <c r="D956" t="str">
        <f>VLOOKUP(_xlfn.XLOOKUP(Driver_elast!C956,MIG_demproj!$Q$2:$Q$49,MIG_demproj!$P$2:$P$49)&amp;B956,MIG_demproj!$A$2:$H$9999,4,FALSE)</f>
        <v>GDP</v>
      </c>
      <c r="E956" s="2">
        <f>MAX(VLOOKUP(_xlfn.XLOOKUP(Driver_elast!C956,MIG_demproj!$Q$2:$Q$49,MIG_demproj!$P$2:$P$49)&amp;B956,MIG_demproj!$A$2:$H$9999,8,FALSE),0)+IFERROR(VLOOKUP(C956,$I$3:$J$25,2,FALSE),0)</f>
        <v>0.41667199999999999</v>
      </c>
    </row>
    <row r="957" spans="1:5" ht="14.25" x14ac:dyDescent="0.45">
      <c r="A957" s="1" t="str">
        <f t="shared" si="14"/>
        <v>Trd_3wNor-Ice</v>
      </c>
      <c r="B957" t="str">
        <f>BYDem!B957</f>
        <v>Nor-Ice</v>
      </c>
      <c r="C957" t="str">
        <f>BYDem!E957</f>
        <v>Trd_3w</v>
      </c>
      <c r="D957" t="str">
        <f>VLOOKUP(_xlfn.XLOOKUP(Driver_elast!C957,MIG_demproj!$Q$2:$Q$49,MIG_demproj!$P$2:$P$49)&amp;B957,MIG_demproj!$A$2:$H$9999,4,FALSE)</f>
        <v>GDP</v>
      </c>
      <c r="E957" s="2">
        <f>MAX(VLOOKUP(_xlfn.XLOOKUP(Driver_elast!C957,MIG_demproj!$Q$2:$Q$49,MIG_demproj!$P$2:$P$49)&amp;B957,MIG_demproj!$A$2:$H$9999,8,FALSE),0)+IFERROR(VLOOKUP(C957,$I$3:$J$25,2,FALSE),0)</f>
        <v>0.41667199999999999</v>
      </c>
    </row>
    <row r="958" spans="1:5" ht="14.25" x14ac:dyDescent="0.45">
      <c r="A958" s="1" t="str">
        <f t="shared" si="14"/>
        <v>Trd_BusNor-Ice</v>
      </c>
      <c r="B958" t="str">
        <f>BYDem!B958</f>
        <v>Nor-Ice</v>
      </c>
      <c r="C958" t="str">
        <f>BYDem!E958</f>
        <v>Trd_Bus</v>
      </c>
      <c r="D958" t="str">
        <f>VLOOKUP(_xlfn.XLOOKUP(Driver_elast!C958,MIG_demproj!$Q$2:$Q$49,MIG_demproj!$P$2:$P$49)&amp;B958,MIG_demproj!$A$2:$H$9999,4,FALSE)</f>
        <v>GDP</v>
      </c>
      <c r="E958" s="2">
        <f>MAX(VLOOKUP(_xlfn.XLOOKUP(Driver_elast!C958,MIG_demproj!$Q$2:$Q$49,MIG_demproj!$P$2:$P$49)&amp;B958,MIG_demproj!$A$2:$H$9999,8,FALSE),0)+IFERROR(VLOOKUP(C958,$I$3:$J$25,2,FALSE),0)</f>
        <v>0.41667199999999999</v>
      </c>
    </row>
    <row r="959" spans="1:5" ht="14.25" x14ac:dyDescent="0.45">
      <c r="A959" s="1" t="str">
        <f t="shared" si="14"/>
        <v>Trd_CarNor-Ice</v>
      </c>
      <c r="B959" t="str">
        <f>BYDem!B959</f>
        <v>Nor-Ice</v>
      </c>
      <c r="C959" t="str">
        <f>BYDem!E959</f>
        <v>Trd_Car</v>
      </c>
      <c r="D959" t="str">
        <f>VLOOKUP(_xlfn.XLOOKUP(Driver_elast!C959,MIG_demproj!$Q$2:$Q$49,MIG_demproj!$P$2:$P$49)&amp;B959,MIG_demproj!$A$2:$H$9999,4,FALSE)</f>
        <v>GDP</v>
      </c>
      <c r="E959" s="2">
        <f>MAX(VLOOKUP(_xlfn.XLOOKUP(Driver_elast!C959,MIG_demproj!$Q$2:$Q$49,MIG_demproj!$P$2:$P$49)&amp;B959,MIG_demproj!$A$2:$H$9999,8,FALSE),0)+IFERROR(VLOOKUP(C959,$I$3:$J$25,2,FALSE),0)</f>
        <v>0.41667199999999999</v>
      </c>
    </row>
    <row r="960" spans="1:5" ht="14.25" x14ac:dyDescent="0.45">
      <c r="A960" s="1" t="str">
        <f t="shared" si="14"/>
        <v>Trd_HdtNor-Ice</v>
      </c>
      <c r="B960" t="str">
        <f>BYDem!B960</f>
        <v>Nor-Ice</v>
      </c>
      <c r="C960" t="str">
        <f>BYDem!E960</f>
        <v>Trd_Hdt</v>
      </c>
      <c r="D960" t="str">
        <f>VLOOKUP(_xlfn.XLOOKUP(Driver_elast!C960,MIG_demproj!$Q$2:$Q$49,MIG_demproj!$P$2:$P$49)&amp;B960,MIG_demproj!$A$2:$H$9999,4,FALSE)</f>
        <v>GDP</v>
      </c>
      <c r="E960" s="2">
        <f>MAX(VLOOKUP(_xlfn.XLOOKUP(Driver_elast!C960,MIG_demproj!$Q$2:$Q$49,MIG_demproj!$P$2:$P$49)&amp;B960,MIG_demproj!$A$2:$H$9999,8,FALSE),0)+IFERROR(VLOOKUP(C960,$I$3:$J$25,2,FALSE),0)</f>
        <v>0.41667199999999999</v>
      </c>
    </row>
    <row r="961" spans="1:5" ht="14.25" x14ac:dyDescent="0.45">
      <c r="A961" s="1" t="str">
        <f t="shared" si="14"/>
        <v>Trd_LcvNor-Ice</v>
      </c>
      <c r="B961" t="str">
        <f>BYDem!B961</f>
        <v>Nor-Ice</v>
      </c>
      <c r="C961" t="str">
        <f>BYDem!E961</f>
        <v>Trd_Lcv</v>
      </c>
      <c r="D961" t="str">
        <f>VLOOKUP(_xlfn.XLOOKUP(Driver_elast!C961,MIG_demproj!$Q$2:$Q$49,MIG_demproj!$P$2:$P$49)&amp;B961,MIG_demproj!$A$2:$H$9999,4,FALSE)</f>
        <v>GDP</v>
      </c>
      <c r="E961" s="2">
        <f>MAX(VLOOKUP(_xlfn.XLOOKUP(Driver_elast!C961,MIG_demproj!$Q$2:$Q$49,MIG_demproj!$P$2:$P$49)&amp;B961,MIG_demproj!$A$2:$H$9999,8,FALSE),0)+IFERROR(VLOOKUP(C961,$I$3:$J$25,2,FALSE),0)</f>
        <v>0.41667199999999999</v>
      </c>
    </row>
    <row r="962" spans="1:5" ht="14.25" x14ac:dyDescent="0.45">
      <c r="A962" s="1" t="str">
        <f t="shared" si="14"/>
        <v>AGRRussia</v>
      </c>
      <c r="B962" t="str">
        <f>BYDem!B962</f>
        <v>Russia</v>
      </c>
      <c r="C962" t="str">
        <f>BYDem!E962</f>
        <v>AGR</v>
      </c>
      <c r="D962" t="str">
        <f>VLOOKUP(_xlfn.XLOOKUP(Driver_elast!C962,MIG_demproj!$Q$2:$Q$49,MIG_demproj!$P$2:$P$49)&amp;B962,MIG_demproj!$A$2:$H$9999,4,FALSE)</f>
        <v>POP</v>
      </c>
      <c r="E962" s="2">
        <f>MAX(VLOOKUP(_xlfn.XLOOKUP(Driver_elast!C962,MIG_demproj!$Q$2:$Q$49,MIG_demproj!$P$2:$P$49)&amp;B962,MIG_demproj!$A$2:$H$9999,8,FALSE),0)+IFERROR(VLOOKUP(C962,$I$3:$J$25,2,FALSE),0)</f>
        <v>1.309258</v>
      </c>
    </row>
    <row r="963" spans="1:5" ht="14.25" x14ac:dyDescent="0.45">
      <c r="A963" s="1" t="str">
        <f t="shared" ref="A963:A1026" si="15">C963&amp;B963</f>
        <v>CCKRussia</v>
      </c>
      <c r="B963" t="str">
        <f>BYDem!B963</f>
        <v>Russia</v>
      </c>
      <c r="C963" t="str">
        <f>BYDem!E963</f>
        <v>CCK</v>
      </c>
      <c r="D963" t="str">
        <f>VLOOKUP(_xlfn.XLOOKUP(Driver_elast!C963,MIG_demproj!$Q$2:$Q$49,MIG_demproj!$P$2:$P$49)&amp;B963,MIG_demproj!$A$2:$H$9999,4,FALSE)</f>
        <v>GDPSER</v>
      </c>
      <c r="E963" s="2">
        <f>MAX(VLOOKUP(_xlfn.XLOOKUP(Driver_elast!C963,MIG_demproj!$Q$2:$Q$49,MIG_demproj!$P$2:$P$49)&amp;B963,MIG_demproj!$A$2:$H$9999,8,FALSE),0)+IFERROR(VLOOKUP(C963,$I$3:$J$25,2,FALSE),0)</f>
        <v>1.0784050000000001</v>
      </c>
    </row>
    <row r="964" spans="1:5" ht="14.25" x14ac:dyDescent="0.45">
      <c r="A964" s="1" t="str">
        <f t="shared" si="15"/>
        <v>CHWRussia</v>
      </c>
      <c r="B964" t="str">
        <f>BYDem!B964</f>
        <v>Russia</v>
      </c>
      <c r="C964" t="str">
        <f>BYDem!E964</f>
        <v>CHW</v>
      </c>
      <c r="D964" t="str">
        <f>VLOOKUP(_xlfn.XLOOKUP(Driver_elast!C964,MIG_demproj!$Q$2:$Q$49,MIG_demproj!$P$2:$P$49)&amp;B964,MIG_demproj!$A$2:$H$9999,4,FALSE)</f>
        <v>GDPSER</v>
      </c>
      <c r="E964" s="2">
        <f>MAX(VLOOKUP(_xlfn.XLOOKUP(Driver_elast!C964,MIG_demproj!$Q$2:$Q$49,MIG_demproj!$P$2:$P$49)&amp;B964,MIG_demproj!$A$2:$H$9999,8,FALSE),0)+IFERROR(VLOOKUP(C964,$I$3:$J$25,2,FALSE),0)</f>
        <v>1.0784050000000001</v>
      </c>
    </row>
    <row r="965" spans="1:5" ht="14.25" x14ac:dyDescent="0.45">
      <c r="A965" s="1" t="str">
        <f t="shared" si="15"/>
        <v>CLARussia</v>
      </c>
      <c r="B965" t="str">
        <f>BYDem!B965</f>
        <v>Russia</v>
      </c>
      <c r="C965" t="str">
        <f>BYDem!E965</f>
        <v>CLA</v>
      </c>
      <c r="D965" t="str">
        <f>VLOOKUP(_xlfn.XLOOKUP(Driver_elast!C965,MIG_demproj!$Q$2:$Q$49,MIG_demproj!$P$2:$P$49)&amp;B965,MIG_demproj!$A$2:$H$9999,4,FALSE)</f>
        <v>GDP</v>
      </c>
      <c r="E965" s="2">
        <f>MAX(VLOOKUP(_xlfn.XLOOKUP(Driver_elast!C965,MIG_demproj!$Q$2:$Q$49,MIG_demproj!$P$2:$P$49)&amp;B965,MIG_demproj!$A$2:$H$9999,8,FALSE),0)+IFERROR(VLOOKUP(C965,$I$3:$J$25,2,FALSE),0)</f>
        <v>1.753744</v>
      </c>
    </row>
    <row r="966" spans="1:5" ht="14.25" x14ac:dyDescent="0.45">
      <c r="A966" s="1" t="str">
        <f t="shared" si="15"/>
        <v>COERussia</v>
      </c>
      <c r="B966" t="str">
        <f>BYDem!B966</f>
        <v>Russia</v>
      </c>
      <c r="C966" t="str">
        <f>BYDem!E966</f>
        <v>COE</v>
      </c>
      <c r="D966" t="str">
        <f>VLOOKUP(_xlfn.XLOOKUP(Driver_elast!C966,MIG_demproj!$Q$2:$Q$49,MIG_demproj!$P$2:$P$49)&amp;B966,MIG_demproj!$A$2:$H$9999,4,FALSE)</f>
        <v>GDP</v>
      </c>
      <c r="E966" s="2">
        <f>MAX(VLOOKUP(_xlfn.XLOOKUP(Driver_elast!C966,MIG_demproj!$Q$2:$Q$49,MIG_demproj!$P$2:$P$49)&amp;B966,MIG_demproj!$A$2:$H$9999,8,FALSE),0)+IFERROR(VLOOKUP(C966,$I$3:$J$25,2,FALSE),0)</f>
        <v>2.7537440000000002</v>
      </c>
    </row>
    <row r="967" spans="1:5" ht="14.25" x14ac:dyDescent="0.45">
      <c r="A967" s="1" t="str">
        <f t="shared" si="15"/>
        <v>COTRussia</v>
      </c>
      <c r="B967" t="str">
        <f>BYDem!B967</f>
        <v>Russia</v>
      </c>
      <c r="C967" t="str">
        <f>BYDem!E967</f>
        <v>COT</v>
      </c>
      <c r="D967" t="str">
        <f>VLOOKUP(_xlfn.XLOOKUP(Driver_elast!C967,MIG_demproj!$Q$2:$Q$49,MIG_demproj!$P$2:$P$49)&amp;B967,MIG_demproj!$A$2:$H$9999,4,FALSE)</f>
        <v>GDPSER</v>
      </c>
      <c r="E967" s="2">
        <f>MAX(VLOOKUP(_xlfn.XLOOKUP(Driver_elast!C967,MIG_demproj!$Q$2:$Q$49,MIG_demproj!$P$2:$P$49)&amp;B967,MIG_demproj!$A$2:$H$9999,8,FALSE),0)+IFERROR(VLOOKUP(C967,$I$3:$J$25,2,FALSE),0)</f>
        <v>1.0784050000000001</v>
      </c>
    </row>
    <row r="968" spans="1:5" ht="14.25" x14ac:dyDescent="0.45">
      <c r="A968" s="1" t="str">
        <f t="shared" si="15"/>
        <v>CRFRussia</v>
      </c>
      <c r="B968" t="str">
        <f>BYDem!B968</f>
        <v>Russia</v>
      </c>
      <c r="C968" t="str">
        <f>BYDem!E968</f>
        <v>CRF</v>
      </c>
      <c r="D968" t="str">
        <f>VLOOKUP(_xlfn.XLOOKUP(Driver_elast!C968,MIG_demproj!$Q$2:$Q$49,MIG_demproj!$P$2:$P$49)&amp;B968,MIG_demproj!$A$2:$H$9999,4,FALSE)</f>
        <v>GDP</v>
      </c>
      <c r="E968" s="2">
        <f>MAX(VLOOKUP(_xlfn.XLOOKUP(Driver_elast!C968,MIG_demproj!$Q$2:$Q$49,MIG_demproj!$P$2:$P$49)&amp;B968,MIG_demproj!$A$2:$H$9999,8,FALSE),0)+IFERROR(VLOOKUP(C968,$I$3:$J$25,2,FALSE),0)</f>
        <v>1.753744</v>
      </c>
    </row>
    <row r="969" spans="1:5" ht="14.25" x14ac:dyDescent="0.45">
      <c r="A969" s="1" t="str">
        <f t="shared" si="15"/>
        <v>CSCRussia</v>
      </c>
      <c r="B969" t="str">
        <f>BYDem!B969</f>
        <v>Russia</v>
      </c>
      <c r="C969" t="str">
        <f>BYDem!E969</f>
        <v>CSC</v>
      </c>
      <c r="D969" t="str">
        <f>VLOOKUP(_xlfn.XLOOKUP(Driver_elast!C969,MIG_demproj!$Q$2:$Q$49,MIG_demproj!$P$2:$P$49)&amp;B969,MIG_demproj!$A$2:$H$9999,4,FALSE)</f>
        <v>GDP</v>
      </c>
      <c r="E969" s="2">
        <f>MAX(VLOOKUP(_xlfn.XLOOKUP(Driver_elast!C969,MIG_demproj!$Q$2:$Q$49,MIG_demproj!$P$2:$P$49)&amp;B969,MIG_demproj!$A$2:$H$9999,8,FALSE),0)+IFERROR(VLOOKUP(C969,$I$3:$J$25,2,FALSE),0)</f>
        <v>2.7537440000000002</v>
      </c>
    </row>
    <row r="970" spans="1:5" ht="14.25" x14ac:dyDescent="0.45">
      <c r="A970" s="1" t="str">
        <f t="shared" si="15"/>
        <v>CSHRussia</v>
      </c>
      <c r="B970" t="str">
        <f>BYDem!B970</f>
        <v>Russia</v>
      </c>
      <c r="C970" t="str">
        <f>BYDem!E970</f>
        <v>CSH</v>
      </c>
      <c r="D970" t="str">
        <f>VLOOKUP(_xlfn.XLOOKUP(Driver_elast!C970,MIG_demproj!$Q$2:$Q$49,MIG_demproj!$P$2:$P$49)&amp;B970,MIG_demproj!$A$2:$H$9999,4,FALSE)</f>
        <v>GDPSER</v>
      </c>
      <c r="E970" s="2">
        <f>MAX(VLOOKUP(_xlfn.XLOOKUP(Driver_elast!C970,MIG_demproj!$Q$2:$Q$49,MIG_demproj!$P$2:$P$49)&amp;B970,MIG_demproj!$A$2:$H$9999,8,FALSE),0)+IFERROR(VLOOKUP(C970,$I$3:$J$25,2,FALSE),0)</f>
        <v>1.0784050000000001</v>
      </c>
    </row>
    <row r="971" spans="1:5" ht="14.25" x14ac:dyDescent="0.45">
      <c r="A971" s="1" t="str">
        <f t="shared" si="15"/>
        <v>ICHRussia</v>
      </c>
      <c r="B971" t="str">
        <f>BYDem!B971</f>
        <v>Russia</v>
      </c>
      <c r="C971" t="str">
        <f>BYDem!E971</f>
        <v>ICH</v>
      </c>
      <c r="D971" t="str">
        <f>VLOOKUP(_xlfn.XLOOKUP(Driver_elast!C971,MIG_demproj!$Q$2:$Q$49,MIG_demproj!$P$2:$P$49)&amp;B971,MIG_demproj!$A$2:$H$9999,4,FALSE)</f>
        <v>GDP</v>
      </c>
      <c r="E971" s="2">
        <f>MAX(VLOOKUP(_xlfn.XLOOKUP(Driver_elast!C971,MIG_demproj!$Q$2:$Q$49,MIG_demproj!$P$2:$P$49)&amp;B971,MIG_demproj!$A$2:$H$9999,8,FALSE),0)+IFERROR(VLOOKUP(C971,$I$3:$J$25,2,FALSE),0)</f>
        <v>0.64672600000000002</v>
      </c>
    </row>
    <row r="972" spans="1:5" ht="14.25" x14ac:dyDescent="0.45">
      <c r="A972" s="1" t="str">
        <f t="shared" si="15"/>
        <v>ICH_FeedstockRussia</v>
      </c>
      <c r="B972" t="str">
        <f>BYDem!B972</f>
        <v>Russia</v>
      </c>
      <c r="C972" t="str">
        <f>BYDem!E972</f>
        <v>ICH_Feedstock</v>
      </c>
      <c r="D972" t="str">
        <f>VLOOKUP(_xlfn.XLOOKUP(Driver_elast!C972,MIG_demproj!$Q$2:$Q$49,MIG_demproj!$P$2:$P$49)&amp;B972,MIG_demproj!$A$2:$H$9999,4,FALSE)</f>
        <v>GDP</v>
      </c>
      <c r="E972" s="2">
        <f>MAX(VLOOKUP(_xlfn.XLOOKUP(Driver_elast!C972,MIG_demproj!$Q$2:$Q$49,MIG_demproj!$P$2:$P$49)&amp;B972,MIG_demproj!$A$2:$H$9999,8,FALSE),0)+IFERROR(VLOOKUP(C972,$I$3:$J$25,2,FALSE),0)</f>
        <v>0.64672600000000002</v>
      </c>
    </row>
    <row r="973" spans="1:5" ht="14.25" x14ac:dyDescent="0.45">
      <c r="A973" s="1" t="str">
        <f t="shared" si="15"/>
        <v>IFPRussia</v>
      </c>
      <c r="B973" t="str">
        <f>BYDem!B973</f>
        <v>Russia</v>
      </c>
      <c r="C973" t="str">
        <f>BYDem!E973</f>
        <v>IFP</v>
      </c>
      <c r="D973" t="str">
        <f>VLOOKUP(_xlfn.XLOOKUP(Driver_elast!C973,MIG_demproj!$Q$2:$Q$49,MIG_demproj!$P$2:$P$49)&amp;B973,MIG_demproj!$A$2:$H$9999,4,FALSE)</f>
        <v>GDPIND</v>
      </c>
      <c r="E973" s="2">
        <f>MAX(VLOOKUP(_xlfn.XLOOKUP(Driver_elast!C973,MIG_demproj!$Q$2:$Q$49,MIG_demproj!$P$2:$P$49)&amp;B973,MIG_demproj!$A$2:$H$9999,8,FALSE),0)+IFERROR(VLOOKUP(C973,$I$3:$J$25,2,FALSE),0)</f>
        <v>0</v>
      </c>
    </row>
    <row r="974" spans="1:5" ht="14.25" x14ac:dyDescent="0.45">
      <c r="A974" s="1" t="str">
        <f t="shared" si="15"/>
        <v>ILPRussia</v>
      </c>
      <c r="B974" t="str">
        <f>BYDem!B974</f>
        <v>Russia</v>
      </c>
      <c r="C974" t="str">
        <f>BYDem!E974</f>
        <v>ILP</v>
      </c>
      <c r="D974" t="str">
        <f>VLOOKUP(_xlfn.XLOOKUP(Driver_elast!C974,MIG_demproj!$Q$2:$Q$49,MIG_demproj!$P$2:$P$49)&amp;B974,MIG_demproj!$A$2:$H$9999,4,FALSE)</f>
        <v>GDPIND</v>
      </c>
      <c r="E974" s="2">
        <f>MAX(VLOOKUP(_xlfn.XLOOKUP(Driver_elast!C974,MIG_demproj!$Q$2:$Q$49,MIG_demproj!$P$2:$P$49)&amp;B974,MIG_demproj!$A$2:$H$9999,8,FALSE),0)+IFERROR(VLOOKUP(C974,$I$3:$J$25,2,FALSE),0)</f>
        <v>5.1258350000000004</v>
      </c>
    </row>
    <row r="975" spans="1:5" ht="14.25" x14ac:dyDescent="0.45">
      <c r="A975" s="1" t="str">
        <f t="shared" si="15"/>
        <v>IMCRussia</v>
      </c>
      <c r="B975" t="str">
        <f>BYDem!B975</f>
        <v>Russia</v>
      </c>
      <c r="C975" t="str">
        <f>BYDem!E975</f>
        <v>IMC</v>
      </c>
      <c r="D975" t="str">
        <f>VLOOKUP(_xlfn.XLOOKUP(Driver_elast!C975,MIG_demproj!$Q$2:$Q$49,MIG_demproj!$P$2:$P$49)&amp;B975,MIG_demproj!$A$2:$H$9999,4,FALSE)</f>
        <v>GDPIND</v>
      </c>
      <c r="E975" s="2">
        <f>MAX(VLOOKUP(_xlfn.XLOOKUP(Driver_elast!C975,MIG_demproj!$Q$2:$Q$49,MIG_demproj!$P$2:$P$49)&amp;B975,MIG_demproj!$A$2:$H$9999,8,FALSE),0)+IFERROR(VLOOKUP(C975,$I$3:$J$25,2,FALSE),0)</f>
        <v>0</v>
      </c>
    </row>
    <row r="976" spans="1:5" ht="14.25" x14ac:dyDescent="0.45">
      <c r="A976" s="1" t="str">
        <f t="shared" si="15"/>
        <v>INFRussia</v>
      </c>
      <c r="B976" t="str">
        <f>BYDem!B976</f>
        <v>Russia</v>
      </c>
      <c r="C976" t="str">
        <f>BYDem!E976</f>
        <v>INF</v>
      </c>
      <c r="D976" t="str">
        <f>VLOOKUP(_xlfn.XLOOKUP(Driver_elast!C976,MIG_demproj!$Q$2:$Q$49,MIG_demproj!$P$2:$P$49)&amp;B976,MIG_demproj!$A$2:$H$9999,4,FALSE)</f>
        <v>GDP</v>
      </c>
      <c r="E976" s="2">
        <f>MAX(VLOOKUP(_xlfn.XLOOKUP(Driver_elast!C976,MIG_demproj!$Q$2:$Q$49,MIG_demproj!$P$2:$P$49)&amp;B976,MIG_demproj!$A$2:$H$9999,8,FALSE),0)+IFERROR(VLOOKUP(C976,$I$3:$J$25,2,FALSE),0)</f>
        <v>0</v>
      </c>
    </row>
    <row r="977" spans="1:5" ht="14.25" x14ac:dyDescent="0.45">
      <c r="A977" s="1" t="str">
        <f t="shared" si="15"/>
        <v>INMRussia</v>
      </c>
      <c r="B977" t="str">
        <f>BYDem!B977</f>
        <v>Russia</v>
      </c>
      <c r="C977" t="str">
        <f>BYDem!E977</f>
        <v>INM</v>
      </c>
      <c r="D977" t="str">
        <f>VLOOKUP(_xlfn.XLOOKUP(Driver_elast!C977,MIG_demproj!$Q$2:$Q$49,MIG_demproj!$P$2:$P$49)&amp;B977,MIG_demproj!$A$2:$H$9999,4,FALSE)</f>
        <v>GDP</v>
      </c>
      <c r="E977" s="2">
        <f>MAX(VLOOKUP(_xlfn.XLOOKUP(Driver_elast!C977,MIG_demproj!$Q$2:$Q$49,MIG_demproj!$P$2:$P$49)&amp;B977,MIG_demproj!$A$2:$H$9999,8,FALSE),0)+IFERROR(VLOOKUP(C977,$I$3:$J$25,2,FALSE),0)</f>
        <v>1.1280300000000001</v>
      </c>
    </row>
    <row r="978" spans="1:5" ht="14.25" x14ac:dyDescent="0.45">
      <c r="A978" s="1" t="str">
        <f t="shared" si="15"/>
        <v>IOIRussia</v>
      </c>
      <c r="B978" t="str">
        <f>BYDem!B978</f>
        <v>Russia</v>
      </c>
      <c r="C978" t="str">
        <f>BYDem!E978</f>
        <v>IOI</v>
      </c>
      <c r="D978" t="str">
        <f>VLOOKUP(_xlfn.XLOOKUP(Driver_elast!C978,MIG_demproj!$Q$2:$Q$49,MIG_demproj!$P$2:$P$49)&amp;B978,MIG_demproj!$A$2:$H$9999,4,FALSE)</f>
        <v>GDPIND</v>
      </c>
      <c r="E978" s="2">
        <f>MAX(VLOOKUP(_xlfn.XLOOKUP(Driver_elast!C978,MIG_demproj!$Q$2:$Q$49,MIG_demproj!$P$2:$P$49)&amp;B978,MIG_demproj!$A$2:$H$9999,8,FALSE),0)+IFERROR(VLOOKUP(C978,$I$3:$J$25,2,FALSE),0)</f>
        <v>0</v>
      </c>
    </row>
    <row r="979" spans="1:5" ht="14.25" x14ac:dyDescent="0.45">
      <c r="A979" s="1" t="str">
        <f t="shared" si="15"/>
        <v>ITMRussia</v>
      </c>
      <c r="B979" t="str">
        <f>BYDem!B979</f>
        <v>Russia</v>
      </c>
      <c r="C979" t="str">
        <f>BYDem!E979</f>
        <v>ITM</v>
      </c>
      <c r="D979" t="str">
        <f>VLOOKUP(_xlfn.XLOOKUP(Driver_elast!C979,MIG_demproj!$Q$2:$Q$49,MIG_demproj!$P$2:$P$49)&amp;B979,MIG_demproj!$A$2:$H$9999,4,FALSE)</f>
        <v>GDPIND</v>
      </c>
      <c r="E979" s="2">
        <f>MAX(VLOOKUP(_xlfn.XLOOKUP(Driver_elast!C979,MIG_demproj!$Q$2:$Q$49,MIG_demproj!$P$2:$P$49)&amp;B979,MIG_demproj!$A$2:$H$9999,8,FALSE),0)+IFERROR(VLOOKUP(C979,$I$3:$J$25,2,FALSE),0)</f>
        <v>0</v>
      </c>
    </row>
    <row r="980" spans="1:5" ht="14.25" x14ac:dyDescent="0.45">
      <c r="A980" s="1" t="str">
        <f t="shared" si="15"/>
        <v>NEURussia</v>
      </c>
      <c r="B980" t="str">
        <f>BYDem!B980</f>
        <v>Russia</v>
      </c>
      <c r="C980" t="str">
        <f>BYDem!E980</f>
        <v>NEU</v>
      </c>
      <c r="D980" t="str">
        <f>VLOOKUP(_xlfn.XLOOKUP(Driver_elast!C980,MIG_demproj!$Q$2:$Q$49,MIG_demproj!$P$2:$P$49)&amp;B980,MIG_demproj!$A$2:$H$9999,4,FALSE)</f>
        <v>GDPPCAP</v>
      </c>
      <c r="E980" s="2">
        <f>MAX(VLOOKUP(_xlfn.XLOOKUP(Driver_elast!C980,MIG_demproj!$Q$2:$Q$49,MIG_demproj!$P$2:$P$49)&amp;B980,MIG_demproj!$A$2:$H$9999,8,FALSE),0)+IFERROR(VLOOKUP(C980,$I$3:$J$25,2,FALSE),0)</f>
        <v>0.46077599999999996</v>
      </c>
    </row>
    <row r="981" spans="1:5" ht="14.25" x14ac:dyDescent="0.45">
      <c r="A981" s="1" t="str">
        <f t="shared" si="15"/>
        <v>ONORussia</v>
      </c>
      <c r="B981" t="str">
        <f>BYDem!B981</f>
        <v>Russia</v>
      </c>
      <c r="C981" t="str">
        <f>BYDem!E981</f>
        <v>ONO</v>
      </c>
      <c r="D981" t="str">
        <f>VLOOKUP(_xlfn.XLOOKUP(Driver_elast!C981,MIG_demproj!$Q$2:$Q$49,MIG_demproj!$P$2:$P$49)&amp;B981,MIG_demproj!$A$2:$H$9999,4,FALSE)</f>
        <v>GDPIND</v>
      </c>
      <c r="E981" s="2">
        <f>MAX(VLOOKUP(_xlfn.XLOOKUP(Driver_elast!C981,MIG_demproj!$Q$2:$Q$49,MIG_demproj!$P$2:$P$49)&amp;B981,MIG_demproj!$A$2:$H$9999,8,FALSE),0)+IFERROR(VLOOKUP(C981,$I$3:$J$25,2,FALSE),0)</f>
        <v>0</v>
      </c>
    </row>
    <row r="982" spans="1:5" ht="14.25" x14ac:dyDescent="0.45">
      <c r="A982" s="1" t="str">
        <f t="shared" si="15"/>
        <v>RCKRussia</v>
      </c>
      <c r="B982" t="str">
        <f>BYDem!B982</f>
        <v>Russia</v>
      </c>
      <c r="C982" t="str">
        <f>BYDem!E982</f>
        <v>RCK</v>
      </c>
      <c r="D982" s="18" t="s">
        <v>3</v>
      </c>
      <c r="E982" s="2">
        <f>MAX(VLOOKUP(_xlfn.XLOOKUP(Driver_elast!C982,MIG_demproj!$Q$2:$Q$49,MIG_demproj!$P$2:$P$49)&amp;B982,MIG_demproj!$A$2:$H$9999,8,FALSE),0)+IFERROR(VLOOKUP(C982,$I$3:$J$25,2,FALSE),0)</f>
        <v>1.19807</v>
      </c>
    </row>
    <row r="983" spans="1:5" ht="14.25" x14ac:dyDescent="0.45">
      <c r="A983" s="1" t="str">
        <f t="shared" si="15"/>
        <v>REARussia</v>
      </c>
      <c r="B983" t="str">
        <f>BYDem!B983</f>
        <v>Russia</v>
      </c>
      <c r="C983" t="str">
        <f>BYDem!E983</f>
        <v>REA</v>
      </c>
      <c r="D983" t="str">
        <f>VLOOKUP(_xlfn.XLOOKUP(Driver_elast!C983,MIG_demproj!$Q$2:$Q$49,MIG_demproj!$P$2:$P$49)&amp;B983,MIG_demproj!$A$2:$H$9999,4,FALSE)</f>
        <v>GDPPCAP</v>
      </c>
      <c r="E983" s="2">
        <f>MAX(VLOOKUP(_xlfn.XLOOKUP(Driver_elast!C983,MIG_demproj!$Q$2:$Q$49,MIG_demproj!$P$2:$P$49)&amp;B983,MIG_demproj!$A$2:$H$9999,8,FALSE),0)+IFERROR(VLOOKUP(C983,$I$3:$J$25,2,FALSE),0)</f>
        <v>1.490332</v>
      </c>
    </row>
    <row r="984" spans="1:5" ht="14.25" x14ac:dyDescent="0.45">
      <c r="A984" s="1" t="str">
        <f t="shared" si="15"/>
        <v>RHWRussia</v>
      </c>
      <c r="B984" t="str">
        <f>BYDem!B984</f>
        <v>Russia</v>
      </c>
      <c r="C984" t="str">
        <f>BYDem!E984</f>
        <v>RHW</v>
      </c>
      <c r="D984" t="str">
        <f>VLOOKUP(_xlfn.XLOOKUP(Driver_elast!C984,MIG_demproj!$Q$2:$Q$49,MIG_demproj!$P$2:$P$49)&amp;B984,MIG_demproj!$A$2:$H$9999,4,FALSE)</f>
        <v>GDPPCAP</v>
      </c>
      <c r="E984" s="2">
        <f>MAX(VLOOKUP(_xlfn.XLOOKUP(Driver_elast!C984,MIG_demproj!$Q$2:$Q$49,MIG_demproj!$P$2:$P$49)&amp;B984,MIG_demproj!$A$2:$H$9999,8,FALSE),0)+IFERROR(VLOOKUP(C984,$I$3:$J$25,2,FALSE),0)</f>
        <v>1.19807</v>
      </c>
    </row>
    <row r="985" spans="1:5" ht="14.25" x14ac:dyDescent="0.45">
      <c r="A985" s="1" t="str">
        <f t="shared" si="15"/>
        <v>RLIRussia</v>
      </c>
      <c r="B985" t="str">
        <f>BYDem!B985</f>
        <v>Russia</v>
      </c>
      <c r="C985" t="str">
        <f>BYDem!E985</f>
        <v>RLI</v>
      </c>
      <c r="D985" t="str">
        <f>VLOOKUP(_xlfn.XLOOKUP(Driver_elast!C985,MIG_demproj!$Q$2:$Q$49,MIG_demproj!$P$2:$P$49)&amp;B985,MIG_demproj!$A$2:$H$9999,4,FALSE)</f>
        <v>GDPPCAP</v>
      </c>
      <c r="E985" s="2">
        <f>MAX(VLOOKUP(_xlfn.XLOOKUP(Driver_elast!C985,MIG_demproj!$Q$2:$Q$49,MIG_demproj!$P$2:$P$49)&amp;B985,MIG_demproj!$A$2:$H$9999,8,FALSE),0)+IFERROR(VLOOKUP(C985,$I$3:$J$25,2,FALSE),0)</f>
        <v>0.99033199999999999</v>
      </c>
    </row>
    <row r="986" spans="1:5" ht="14.25" x14ac:dyDescent="0.45">
      <c r="A986" s="1" t="str">
        <f t="shared" si="15"/>
        <v>ROTRussia</v>
      </c>
      <c r="B986" t="str">
        <f>BYDem!B986</f>
        <v>Russia</v>
      </c>
      <c r="C986" t="str">
        <f>BYDem!E986</f>
        <v>ROT</v>
      </c>
      <c r="D986" t="str">
        <f>VLOOKUP(_xlfn.XLOOKUP(Driver_elast!C986,MIG_demproj!$Q$2:$Q$49,MIG_demproj!$P$2:$P$49)&amp;B986,MIG_demproj!$A$2:$H$9999,4,FALSE)</f>
        <v>GDPPCAP</v>
      </c>
      <c r="E986" s="2">
        <f>MAX(VLOOKUP(_xlfn.XLOOKUP(Driver_elast!C986,MIG_demproj!$Q$2:$Q$49,MIG_demproj!$P$2:$P$49)&amp;B986,MIG_demproj!$A$2:$H$9999,8,FALSE),0)+IFERROR(VLOOKUP(C986,$I$3:$J$25,2,FALSE),0)</f>
        <v>1.19807</v>
      </c>
    </row>
    <row r="987" spans="1:5" ht="14.25" x14ac:dyDescent="0.45">
      <c r="A987" s="1" t="str">
        <f t="shared" si="15"/>
        <v>RRFRussia</v>
      </c>
      <c r="B987" t="str">
        <f>BYDem!B987</f>
        <v>Russia</v>
      </c>
      <c r="C987" t="str">
        <f>BYDem!E987</f>
        <v>RRF</v>
      </c>
      <c r="D987" t="str">
        <f>VLOOKUP(_xlfn.XLOOKUP(Driver_elast!C987,MIG_demproj!$Q$2:$Q$49,MIG_demproj!$P$2:$P$49)&amp;B987,MIG_demproj!$A$2:$H$9999,4,FALSE)</f>
        <v>GDPPCAP</v>
      </c>
      <c r="E987" s="2">
        <f>MAX(VLOOKUP(_xlfn.XLOOKUP(Driver_elast!C987,MIG_demproj!$Q$2:$Q$49,MIG_demproj!$P$2:$P$49)&amp;B987,MIG_demproj!$A$2:$H$9999,8,FALSE),0)+IFERROR(VLOOKUP(C987,$I$3:$J$25,2,FALSE),0)</f>
        <v>0.99033199999999999</v>
      </c>
    </row>
    <row r="988" spans="1:5" ht="14.25" x14ac:dyDescent="0.45">
      <c r="A988" s="1" t="str">
        <f t="shared" si="15"/>
        <v>RSCRussia</v>
      </c>
      <c r="B988" t="str">
        <f>BYDem!B988</f>
        <v>Russia</v>
      </c>
      <c r="C988" t="str">
        <f>BYDem!E988</f>
        <v>RSC</v>
      </c>
      <c r="D988" t="str">
        <f>VLOOKUP(_xlfn.XLOOKUP(Driver_elast!C988,MIG_demproj!$Q$2:$Q$49,MIG_demproj!$P$2:$P$49)&amp;B988,MIG_demproj!$A$2:$H$9999,4,FALSE)</f>
        <v>GDPPCAP</v>
      </c>
      <c r="E988" s="2">
        <f>MAX(VLOOKUP(_xlfn.XLOOKUP(Driver_elast!C988,MIG_demproj!$Q$2:$Q$49,MIG_demproj!$P$2:$P$49)&amp;B988,MIG_demproj!$A$2:$H$9999,8,FALSE),0)+IFERROR(VLOOKUP(C988,$I$3:$J$25,2,FALSE),0)</f>
        <v>1.490332</v>
      </c>
    </row>
    <row r="989" spans="1:5" ht="14.25" x14ac:dyDescent="0.45">
      <c r="A989" s="1" t="str">
        <f t="shared" si="15"/>
        <v>RSHRussia</v>
      </c>
      <c r="B989" t="str">
        <f>BYDem!B989</f>
        <v>Russia</v>
      </c>
      <c r="C989" t="str">
        <f>BYDem!E989</f>
        <v>RSH</v>
      </c>
      <c r="D989" t="str">
        <f>VLOOKUP(_xlfn.XLOOKUP(Driver_elast!C989,MIG_demproj!$Q$2:$Q$49,MIG_demproj!$P$2:$P$49)&amp;B989,MIG_demproj!$A$2:$H$9999,4,FALSE)</f>
        <v>GDPPCAP</v>
      </c>
      <c r="E989" s="2">
        <f>MAX(VLOOKUP(_xlfn.XLOOKUP(Driver_elast!C989,MIG_demproj!$Q$2:$Q$49,MIG_demproj!$P$2:$P$49)&amp;B989,MIG_demproj!$A$2:$H$9999,8,FALSE),0)+IFERROR(VLOOKUP(C989,$I$3:$J$25,2,FALSE),0)</f>
        <v>1.19807</v>
      </c>
    </row>
    <row r="990" spans="1:5" ht="14.25" x14ac:dyDescent="0.45">
      <c r="A990" s="1" t="str">
        <f t="shared" si="15"/>
        <v>TADRussia</v>
      </c>
      <c r="B990" t="str">
        <f>BYDem!B990</f>
        <v>Russia</v>
      </c>
      <c r="C990" t="str">
        <f>BYDem!E990</f>
        <v>TAD</v>
      </c>
      <c r="D990" t="str">
        <f>VLOOKUP(_xlfn.XLOOKUP(Driver_elast!C990,MIG_demproj!$Q$2:$Q$49,MIG_demproj!$P$2:$P$49)&amp;B990,MIG_demproj!$A$2:$H$9999,4,FALSE)</f>
        <v>GDP</v>
      </c>
      <c r="E990" s="2">
        <f>MAX(VLOOKUP(_xlfn.XLOOKUP(Driver_elast!C990,MIG_demproj!$Q$2:$Q$49,MIG_demproj!$P$2:$P$49)&amp;B990,MIG_demproj!$A$2:$H$9999,8,FALSE),0)+IFERROR(VLOOKUP(C990,$I$3:$J$25,2,FALSE),0)</f>
        <v>0.75036700000000001</v>
      </c>
    </row>
    <row r="991" spans="1:5" ht="14.25" x14ac:dyDescent="0.45">
      <c r="A991" s="1" t="str">
        <f t="shared" si="15"/>
        <v>TAIRussia</v>
      </c>
      <c r="B991" t="str">
        <f>BYDem!B991</f>
        <v>Russia</v>
      </c>
      <c r="C991" t="str">
        <f>BYDem!E991</f>
        <v>TAI</v>
      </c>
      <c r="D991" t="str">
        <f>VLOOKUP(_xlfn.XLOOKUP(Driver_elast!C991,MIG_demproj!$Q$2:$Q$49,MIG_demproj!$P$2:$P$49)&amp;B991,MIG_demproj!$A$2:$H$9999,4,FALSE)</f>
        <v>GDPSER</v>
      </c>
      <c r="E991" s="2">
        <f>MAX(VLOOKUP(_xlfn.XLOOKUP(Driver_elast!C991,MIG_demproj!$Q$2:$Q$49,MIG_demproj!$P$2:$P$49)&amp;B991,MIG_demproj!$A$2:$H$9999,8,FALSE),0)+IFERROR(VLOOKUP(C991,$I$3:$J$25,2,FALSE),0)</f>
        <v>0.77191799999999999</v>
      </c>
    </row>
    <row r="992" spans="1:5" ht="14.25" x14ac:dyDescent="0.45">
      <c r="A992" s="1" t="str">
        <f t="shared" si="15"/>
        <v>TTFRussia</v>
      </c>
      <c r="B992" t="str">
        <f>BYDem!B992</f>
        <v>Russia</v>
      </c>
      <c r="C992" t="str">
        <f>BYDem!E992</f>
        <v>TTF</v>
      </c>
      <c r="D992" t="str">
        <f>VLOOKUP(_xlfn.XLOOKUP(Driver_elast!C992,MIG_demproj!$Q$2:$Q$49,MIG_demproj!$P$2:$P$49)&amp;B992,MIG_demproj!$A$2:$H$9999,4,FALSE)</f>
        <v>GDPSER</v>
      </c>
      <c r="E992" s="2">
        <f>MAX(VLOOKUP(_xlfn.XLOOKUP(Driver_elast!C992,MIG_demproj!$Q$2:$Q$49,MIG_demproj!$P$2:$P$49)&amp;B992,MIG_demproj!$A$2:$H$9999,8,FALSE),0)+IFERROR(VLOOKUP(C992,$I$3:$J$25,2,FALSE),0)</f>
        <v>0.55967900000000004</v>
      </c>
    </row>
    <row r="993" spans="1:5" ht="14.25" x14ac:dyDescent="0.45">
      <c r="A993" s="1" t="str">
        <f t="shared" si="15"/>
        <v>TTPRussia</v>
      </c>
      <c r="B993" t="str">
        <f>BYDem!B993</f>
        <v>Russia</v>
      </c>
      <c r="C993" t="str">
        <f>BYDem!E993</f>
        <v>TTP</v>
      </c>
      <c r="D993" t="str">
        <f>VLOOKUP(_xlfn.XLOOKUP(Driver_elast!C993,MIG_demproj!$Q$2:$Q$49,MIG_demproj!$P$2:$P$49)&amp;B993,MIG_demproj!$A$2:$H$9999,4,FALSE)</f>
        <v>GDPSER</v>
      </c>
      <c r="E993" s="2">
        <f>MAX(VLOOKUP(_xlfn.XLOOKUP(Driver_elast!C993,MIG_demproj!$Q$2:$Q$49,MIG_demproj!$P$2:$P$49)&amp;B993,MIG_demproj!$A$2:$H$9999,8,FALSE),0)+IFERROR(VLOOKUP(C993,$I$3:$J$25,2,FALSE),0)</f>
        <v>0.55967900000000004</v>
      </c>
    </row>
    <row r="994" spans="1:5" ht="14.25" x14ac:dyDescent="0.45">
      <c r="A994" s="1" t="str">
        <f t="shared" si="15"/>
        <v>TWDRussia</v>
      </c>
      <c r="B994" t="str">
        <f>BYDem!B994</f>
        <v>Russia</v>
      </c>
      <c r="C994" t="str">
        <f>BYDem!E994</f>
        <v>TWD</v>
      </c>
      <c r="D994" t="str">
        <f>VLOOKUP(_xlfn.XLOOKUP(Driver_elast!C994,MIG_demproj!$Q$2:$Q$49,MIG_demproj!$P$2:$P$49)&amp;B994,MIG_demproj!$A$2:$H$9999,4,FALSE)</f>
        <v>GDPSER</v>
      </c>
      <c r="E994" s="2">
        <f>MAX(VLOOKUP(_xlfn.XLOOKUP(Driver_elast!C994,MIG_demproj!$Q$2:$Q$49,MIG_demproj!$P$2:$P$49)&amp;B994,MIG_demproj!$A$2:$H$9999,8,FALSE),0)+IFERROR(VLOOKUP(C994,$I$3:$J$25,2,FALSE),0)</f>
        <v>0.79090300000000002</v>
      </c>
    </row>
    <row r="995" spans="1:5" ht="14.25" x14ac:dyDescent="0.45">
      <c r="A995" s="1" t="str">
        <f t="shared" si="15"/>
        <v>TWIRussia</v>
      </c>
      <c r="B995" t="str">
        <f>BYDem!B995</f>
        <v>Russia</v>
      </c>
      <c r="C995" t="str">
        <f>BYDem!E995</f>
        <v>TWI</v>
      </c>
      <c r="D995" t="str">
        <f>VLOOKUP(_xlfn.XLOOKUP(Driver_elast!C995,MIG_demproj!$Q$2:$Q$49,MIG_demproj!$P$2:$P$49)&amp;B995,MIG_demproj!$A$2:$H$9999,4,FALSE)</f>
        <v>GDPSER</v>
      </c>
      <c r="E995" s="2">
        <f>MAX(VLOOKUP(_xlfn.XLOOKUP(Driver_elast!C995,MIG_demproj!$Q$2:$Q$49,MIG_demproj!$P$2:$P$49)&amp;B995,MIG_demproj!$A$2:$H$9999,8,FALSE),0)+IFERROR(VLOOKUP(C995,$I$3:$J$25,2,FALSE),0)</f>
        <v>1.3249550000000001</v>
      </c>
    </row>
    <row r="996" spans="1:5" ht="14.25" x14ac:dyDescent="0.45">
      <c r="A996" s="1" t="str">
        <f t="shared" si="15"/>
        <v>Trd_2wRussia</v>
      </c>
      <c r="B996" t="str">
        <f>BYDem!B996</f>
        <v>Russia</v>
      </c>
      <c r="C996" t="str">
        <f>BYDem!E996</f>
        <v>Trd_2w</v>
      </c>
      <c r="D996" t="str">
        <f>VLOOKUP(_xlfn.XLOOKUP(Driver_elast!C996,MIG_demproj!$Q$2:$Q$49,MIG_demproj!$P$2:$P$49)&amp;B996,MIG_demproj!$A$2:$H$9999,4,FALSE)</f>
        <v>GDPPCAP</v>
      </c>
      <c r="E996" s="2">
        <f>MAX(VLOOKUP(_xlfn.XLOOKUP(Driver_elast!C996,MIG_demproj!$Q$2:$Q$49,MIG_demproj!$P$2:$P$49)&amp;B996,MIG_demproj!$A$2:$H$9999,8,FALSE),0)+IFERROR(VLOOKUP(C996,$I$3:$J$25,2,FALSE),0)</f>
        <v>0.96077599999999996</v>
      </c>
    </row>
    <row r="997" spans="1:5" ht="14.25" x14ac:dyDescent="0.45">
      <c r="A997" s="1" t="str">
        <f t="shared" si="15"/>
        <v>Trd_3wRussia</v>
      </c>
      <c r="B997" t="str">
        <f>BYDem!B997</f>
        <v>Russia</v>
      </c>
      <c r="C997" t="str">
        <f>BYDem!E997</f>
        <v>Trd_3w</v>
      </c>
      <c r="D997" t="str">
        <f>VLOOKUP(_xlfn.XLOOKUP(Driver_elast!C997,MIG_demproj!$Q$2:$Q$49,MIG_demproj!$P$2:$P$49)&amp;B997,MIG_demproj!$A$2:$H$9999,4,FALSE)</f>
        <v>GDPPCAP</v>
      </c>
      <c r="E997" s="2">
        <f>MAX(VLOOKUP(_xlfn.XLOOKUP(Driver_elast!C997,MIG_demproj!$Q$2:$Q$49,MIG_demproj!$P$2:$P$49)&amp;B997,MIG_demproj!$A$2:$H$9999,8,FALSE),0)+IFERROR(VLOOKUP(C997,$I$3:$J$25,2,FALSE),0)</f>
        <v>0.96077599999999996</v>
      </c>
    </row>
    <row r="998" spans="1:5" ht="14.25" x14ac:dyDescent="0.45">
      <c r="A998" s="1" t="str">
        <f t="shared" si="15"/>
        <v>Trd_BusRussia</v>
      </c>
      <c r="B998" t="str">
        <f>BYDem!B998</f>
        <v>Russia</v>
      </c>
      <c r="C998" t="str">
        <f>BYDem!E998</f>
        <v>Trd_Bus</v>
      </c>
      <c r="D998" t="str">
        <f>VLOOKUP(_xlfn.XLOOKUP(Driver_elast!C998,MIG_demproj!$Q$2:$Q$49,MIG_demproj!$P$2:$P$49)&amp;B998,MIG_demproj!$A$2:$H$9999,4,FALSE)</f>
        <v>GDPPCAP</v>
      </c>
      <c r="E998" s="2">
        <f>MAX(VLOOKUP(_xlfn.XLOOKUP(Driver_elast!C998,MIG_demproj!$Q$2:$Q$49,MIG_demproj!$P$2:$P$49)&amp;B998,MIG_demproj!$A$2:$H$9999,8,FALSE),0)+IFERROR(VLOOKUP(C998,$I$3:$J$25,2,FALSE),0)</f>
        <v>0.96077599999999996</v>
      </c>
    </row>
    <row r="999" spans="1:5" ht="14.25" x14ac:dyDescent="0.45">
      <c r="A999" s="1" t="str">
        <f t="shared" si="15"/>
        <v>Trd_CarRussia</v>
      </c>
      <c r="B999" t="str">
        <f>BYDem!B999</f>
        <v>Russia</v>
      </c>
      <c r="C999" t="str">
        <f>BYDem!E999</f>
        <v>Trd_Car</v>
      </c>
      <c r="D999" t="str">
        <f>VLOOKUP(_xlfn.XLOOKUP(Driver_elast!C999,MIG_demproj!$Q$2:$Q$49,MIG_demproj!$P$2:$P$49)&amp;B999,MIG_demproj!$A$2:$H$9999,4,FALSE)</f>
        <v>GDPPCAP</v>
      </c>
      <c r="E999" s="2">
        <f>MAX(VLOOKUP(_xlfn.XLOOKUP(Driver_elast!C999,MIG_demproj!$Q$2:$Q$49,MIG_demproj!$P$2:$P$49)&amp;B999,MIG_demproj!$A$2:$H$9999,8,FALSE),0)+IFERROR(VLOOKUP(C999,$I$3:$J$25,2,FALSE),0)</f>
        <v>0.96077599999999996</v>
      </c>
    </row>
    <row r="1000" spans="1:5" ht="14.25" x14ac:dyDescent="0.45">
      <c r="A1000" s="1" t="str">
        <f t="shared" si="15"/>
        <v>Trd_HdtRussia</v>
      </c>
      <c r="B1000" t="str">
        <f>BYDem!B1000</f>
        <v>Russia</v>
      </c>
      <c r="C1000" t="str">
        <f>BYDem!E1000</f>
        <v>Trd_Hdt</v>
      </c>
      <c r="D1000" t="str">
        <f>VLOOKUP(_xlfn.XLOOKUP(Driver_elast!C1000,MIG_demproj!$Q$2:$Q$49,MIG_demproj!$P$2:$P$49)&amp;B1000,MIG_demproj!$A$2:$H$9999,4,FALSE)</f>
        <v>GDPPCAP</v>
      </c>
      <c r="E1000" s="2">
        <f>MAX(VLOOKUP(_xlfn.XLOOKUP(Driver_elast!C1000,MIG_demproj!$Q$2:$Q$49,MIG_demproj!$P$2:$P$49)&amp;B1000,MIG_demproj!$A$2:$H$9999,8,FALSE),0)+IFERROR(VLOOKUP(C1000,$I$3:$J$25,2,FALSE),0)</f>
        <v>0.96077599999999996</v>
      </c>
    </row>
    <row r="1001" spans="1:5" ht="14.25" x14ac:dyDescent="0.45">
      <c r="A1001" s="1" t="str">
        <f t="shared" si="15"/>
        <v>Trd_LcvRussia</v>
      </c>
      <c r="B1001" t="str">
        <f>BYDem!B1001</f>
        <v>Russia</v>
      </c>
      <c r="C1001" t="str">
        <f>BYDem!E1001</f>
        <v>Trd_Lcv</v>
      </c>
      <c r="D1001" t="str">
        <f>VLOOKUP(_xlfn.XLOOKUP(Driver_elast!C1001,MIG_demproj!$Q$2:$Q$49,MIG_demproj!$P$2:$P$49)&amp;B1001,MIG_demproj!$A$2:$H$9999,4,FALSE)</f>
        <v>GDPPCAP</v>
      </c>
      <c r="E1001" s="2">
        <f>MAX(VLOOKUP(_xlfn.XLOOKUP(Driver_elast!C1001,MIG_demproj!$Q$2:$Q$49,MIG_demproj!$P$2:$P$49)&amp;B1001,MIG_demproj!$A$2:$H$9999,8,FALSE),0)+IFERROR(VLOOKUP(C1001,$I$3:$J$25,2,FALSE),0)</f>
        <v>0.96077599999999996</v>
      </c>
    </row>
    <row r="1002" spans="1:5" ht="14.25" x14ac:dyDescent="0.45">
      <c r="A1002" s="1" t="str">
        <f t="shared" si="15"/>
        <v>AGRSaudiArabia</v>
      </c>
      <c r="B1002" t="str">
        <f>BYDem!B1002</f>
        <v>SaudiArabia</v>
      </c>
      <c r="C1002" t="str">
        <f>BYDem!E1002</f>
        <v>AGR</v>
      </c>
      <c r="D1002" t="str">
        <f>VLOOKUP(_xlfn.XLOOKUP(Driver_elast!C1002,MIG_demproj!$Q$2:$Q$49,MIG_demproj!$P$2:$P$49)&amp;B1002,MIG_demproj!$A$2:$H$9999,4,FALSE)</f>
        <v>POP</v>
      </c>
      <c r="E1002" s="2">
        <f>MAX(VLOOKUP(_xlfn.XLOOKUP(Driver_elast!C1002,MIG_demproj!$Q$2:$Q$49,MIG_demproj!$P$2:$P$49)&amp;B1002,MIG_demproj!$A$2:$H$9999,8,FALSE),0)+IFERROR(VLOOKUP(C1002,$I$3:$J$25,2,FALSE),0)</f>
        <v>1.400452</v>
      </c>
    </row>
    <row r="1003" spans="1:5" ht="14.25" x14ac:dyDescent="0.45">
      <c r="A1003" s="1" t="str">
        <f t="shared" si="15"/>
        <v>CCKSaudiArabia</v>
      </c>
      <c r="B1003" t="str">
        <f>BYDem!B1003</f>
        <v>SaudiArabia</v>
      </c>
      <c r="C1003" t="str">
        <f>BYDem!E1003</f>
        <v>CCK</v>
      </c>
      <c r="D1003" t="str">
        <f>VLOOKUP(_xlfn.XLOOKUP(Driver_elast!C1003,MIG_demproj!$Q$2:$Q$49,MIG_demproj!$P$2:$P$49)&amp;B1003,MIG_demproj!$A$2:$H$9999,4,FALSE)</f>
        <v>GDP</v>
      </c>
      <c r="E1003" s="2">
        <f>MAX(VLOOKUP(_xlfn.XLOOKUP(Driver_elast!C1003,MIG_demproj!$Q$2:$Q$49,MIG_demproj!$P$2:$P$49)&amp;B1003,MIG_demproj!$A$2:$H$9999,8,FALSE),0)+IFERROR(VLOOKUP(C1003,$I$3:$J$25,2,FALSE),0)</f>
        <v>2.033604</v>
      </c>
    </row>
    <row r="1004" spans="1:5" ht="14.25" x14ac:dyDescent="0.45">
      <c r="A1004" s="1" t="str">
        <f t="shared" si="15"/>
        <v>CHWSaudiArabia</v>
      </c>
      <c r="B1004" t="str">
        <f>BYDem!B1004</f>
        <v>SaudiArabia</v>
      </c>
      <c r="C1004" t="str">
        <f>BYDem!E1004</f>
        <v>CHW</v>
      </c>
      <c r="D1004" t="str">
        <f>VLOOKUP(_xlfn.XLOOKUP(Driver_elast!C1004,MIG_demproj!$Q$2:$Q$49,MIG_demproj!$P$2:$P$49)&amp;B1004,MIG_demproj!$A$2:$H$9999,4,FALSE)</f>
        <v>GDP</v>
      </c>
      <c r="E1004" s="2">
        <f>MAX(VLOOKUP(_xlfn.XLOOKUP(Driver_elast!C1004,MIG_demproj!$Q$2:$Q$49,MIG_demproj!$P$2:$P$49)&amp;B1004,MIG_demproj!$A$2:$H$9999,8,FALSE),0)+IFERROR(VLOOKUP(C1004,$I$3:$J$25,2,FALSE),0)</f>
        <v>2.033604</v>
      </c>
    </row>
    <row r="1005" spans="1:5" ht="14.25" x14ac:dyDescent="0.45">
      <c r="A1005" s="1" t="str">
        <f t="shared" si="15"/>
        <v>CLASaudiArabia</v>
      </c>
      <c r="B1005" t="str">
        <f>BYDem!B1005</f>
        <v>SaudiArabia</v>
      </c>
      <c r="C1005" t="str">
        <f>BYDem!E1005</f>
        <v>CLA</v>
      </c>
      <c r="D1005" t="str">
        <f>VLOOKUP(_xlfn.XLOOKUP(Driver_elast!C1005,MIG_demproj!$Q$2:$Q$49,MIG_demproj!$P$2:$P$49)&amp;B1005,MIG_demproj!$A$2:$H$9999,4,FALSE)</f>
        <v>GDP</v>
      </c>
      <c r="E1005" s="2">
        <f>MAX(VLOOKUP(_xlfn.XLOOKUP(Driver_elast!C1005,MIG_demproj!$Q$2:$Q$49,MIG_demproj!$P$2:$P$49)&amp;B1005,MIG_demproj!$A$2:$H$9999,8,FALSE),0)+IFERROR(VLOOKUP(C1005,$I$3:$J$25,2,FALSE),0)</f>
        <v>2.033604</v>
      </c>
    </row>
    <row r="1006" spans="1:5" ht="14.25" x14ac:dyDescent="0.45">
      <c r="A1006" s="1" t="str">
        <f t="shared" si="15"/>
        <v>COESaudiArabia</v>
      </c>
      <c r="B1006" t="str">
        <f>BYDem!B1006</f>
        <v>SaudiArabia</v>
      </c>
      <c r="C1006" t="str">
        <f>BYDem!E1006</f>
        <v>COE</v>
      </c>
      <c r="D1006" t="str">
        <f>VLOOKUP(_xlfn.XLOOKUP(Driver_elast!C1006,MIG_demproj!$Q$2:$Q$49,MIG_demproj!$P$2:$P$49)&amp;B1006,MIG_demproj!$A$2:$H$9999,4,FALSE)</f>
        <v>GDP</v>
      </c>
      <c r="E1006" s="2">
        <f>MAX(VLOOKUP(_xlfn.XLOOKUP(Driver_elast!C1006,MIG_demproj!$Q$2:$Q$49,MIG_demproj!$P$2:$P$49)&amp;B1006,MIG_demproj!$A$2:$H$9999,8,FALSE),0)+IFERROR(VLOOKUP(C1006,$I$3:$J$25,2,FALSE),0)</f>
        <v>3.033604</v>
      </c>
    </row>
    <row r="1007" spans="1:5" ht="14.25" x14ac:dyDescent="0.45">
      <c r="A1007" s="1" t="str">
        <f t="shared" si="15"/>
        <v>COTSaudiArabia</v>
      </c>
      <c r="B1007" t="str">
        <f>BYDem!B1007</f>
        <v>SaudiArabia</v>
      </c>
      <c r="C1007" t="str">
        <f>BYDem!E1007</f>
        <v>COT</v>
      </c>
      <c r="D1007" t="str">
        <f>VLOOKUP(_xlfn.XLOOKUP(Driver_elast!C1007,MIG_demproj!$Q$2:$Q$49,MIG_demproj!$P$2:$P$49)&amp;B1007,MIG_demproj!$A$2:$H$9999,4,FALSE)</f>
        <v>GDP</v>
      </c>
      <c r="E1007" s="2">
        <f>MAX(VLOOKUP(_xlfn.XLOOKUP(Driver_elast!C1007,MIG_demproj!$Q$2:$Q$49,MIG_demproj!$P$2:$P$49)&amp;B1007,MIG_demproj!$A$2:$H$9999,8,FALSE),0)+IFERROR(VLOOKUP(C1007,$I$3:$J$25,2,FALSE),0)</f>
        <v>2.033604</v>
      </c>
    </row>
    <row r="1008" spans="1:5" ht="14.25" x14ac:dyDescent="0.45">
      <c r="A1008" s="1" t="str">
        <f t="shared" si="15"/>
        <v>CRFSaudiArabia</v>
      </c>
      <c r="B1008" t="str">
        <f>BYDem!B1008</f>
        <v>SaudiArabia</v>
      </c>
      <c r="C1008" t="str">
        <f>BYDem!E1008</f>
        <v>CRF</v>
      </c>
      <c r="D1008" t="str">
        <f>VLOOKUP(_xlfn.XLOOKUP(Driver_elast!C1008,MIG_demproj!$Q$2:$Q$49,MIG_demproj!$P$2:$P$49)&amp;B1008,MIG_demproj!$A$2:$H$9999,4,FALSE)</f>
        <v>GDP</v>
      </c>
      <c r="E1008" s="2">
        <f>MAX(VLOOKUP(_xlfn.XLOOKUP(Driver_elast!C1008,MIG_demproj!$Q$2:$Q$49,MIG_demproj!$P$2:$P$49)&amp;B1008,MIG_demproj!$A$2:$H$9999,8,FALSE),0)+IFERROR(VLOOKUP(C1008,$I$3:$J$25,2,FALSE),0)</f>
        <v>2.033604</v>
      </c>
    </row>
    <row r="1009" spans="1:5" ht="14.25" x14ac:dyDescent="0.45">
      <c r="A1009" s="1" t="str">
        <f t="shared" si="15"/>
        <v>CSCSaudiArabia</v>
      </c>
      <c r="B1009" t="str">
        <f>BYDem!B1009</f>
        <v>SaudiArabia</v>
      </c>
      <c r="C1009" t="str">
        <f>BYDem!E1009</f>
        <v>CSC</v>
      </c>
      <c r="D1009" t="str">
        <f>VLOOKUP(_xlfn.XLOOKUP(Driver_elast!C1009,MIG_demproj!$Q$2:$Q$49,MIG_demproj!$P$2:$P$49)&amp;B1009,MIG_demproj!$A$2:$H$9999,4,FALSE)</f>
        <v>GDP</v>
      </c>
      <c r="E1009" s="2">
        <f>MAX(VLOOKUP(_xlfn.XLOOKUP(Driver_elast!C1009,MIG_demproj!$Q$2:$Q$49,MIG_demproj!$P$2:$P$49)&amp;B1009,MIG_demproj!$A$2:$H$9999,8,FALSE),0)+IFERROR(VLOOKUP(C1009,$I$3:$J$25,2,FALSE),0)</f>
        <v>3.033604</v>
      </c>
    </row>
    <row r="1010" spans="1:5" ht="14.25" x14ac:dyDescent="0.45">
      <c r="A1010" s="1" t="str">
        <f t="shared" si="15"/>
        <v>CSHSaudiArabia</v>
      </c>
      <c r="B1010" t="str">
        <f>BYDem!B1010</f>
        <v>SaudiArabia</v>
      </c>
      <c r="C1010" t="str">
        <f>BYDem!E1010</f>
        <v>CSH</v>
      </c>
      <c r="D1010" t="str">
        <f>VLOOKUP(_xlfn.XLOOKUP(Driver_elast!C1010,MIG_demproj!$Q$2:$Q$49,MIG_demproj!$P$2:$P$49)&amp;B1010,MIG_demproj!$A$2:$H$9999,4,FALSE)</f>
        <v>GDP</v>
      </c>
      <c r="E1010" s="2">
        <f>MAX(VLOOKUP(_xlfn.XLOOKUP(Driver_elast!C1010,MIG_demproj!$Q$2:$Q$49,MIG_demproj!$P$2:$P$49)&amp;B1010,MIG_demproj!$A$2:$H$9999,8,FALSE),0)+IFERROR(VLOOKUP(C1010,$I$3:$J$25,2,FALSE),0)</f>
        <v>2.033604</v>
      </c>
    </row>
    <row r="1011" spans="1:5" ht="14.25" x14ac:dyDescent="0.45">
      <c r="A1011" s="1" t="str">
        <f t="shared" si="15"/>
        <v>ICHSaudiArabia</v>
      </c>
      <c r="B1011" t="str">
        <f>BYDem!B1011</f>
        <v>SaudiArabia</v>
      </c>
      <c r="C1011" t="str">
        <f>BYDem!E1011</f>
        <v>ICH</v>
      </c>
      <c r="D1011" t="str">
        <f>VLOOKUP(_xlfn.XLOOKUP(Driver_elast!C1011,MIG_demproj!$Q$2:$Q$49,MIG_demproj!$P$2:$P$49)&amp;B1011,MIG_demproj!$A$2:$H$9999,4,FALSE)</f>
        <v>GDP</v>
      </c>
      <c r="E1011" s="2">
        <f>MAX(VLOOKUP(_xlfn.XLOOKUP(Driver_elast!C1011,MIG_demproj!$Q$2:$Q$49,MIG_demproj!$P$2:$P$49)&amp;B1011,MIG_demproj!$A$2:$H$9999,8,FALSE),0)+IFERROR(VLOOKUP(C1011,$I$3:$J$25,2,FALSE),0)</f>
        <v>0.47178700000000001</v>
      </c>
    </row>
    <row r="1012" spans="1:5" ht="14.25" x14ac:dyDescent="0.45">
      <c r="A1012" s="1" t="str">
        <f t="shared" si="15"/>
        <v>ICH_FeedstockSaudiArabia</v>
      </c>
      <c r="B1012" t="str">
        <f>BYDem!B1012</f>
        <v>SaudiArabia</v>
      </c>
      <c r="C1012" t="str">
        <f>BYDem!E1012</f>
        <v>ICH_Feedstock</v>
      </c>
      <c r="D1012" t="str">
        <f>VLOOKUP(_xlfn.XLOOKUP(Driver_elast!C1012,MIG_demproj!$Q$2:$Q$49,MIG_demproj!$P$2:$P$49)&amp;B1012,MIG_demproj!$A$2:$H$9999,4,FALSE)</f>
        <v>GDP</v>
      </c>
      <c r="E1012" s="2">
        <f>MAX(VLOOKUP(_xlfn.XLOOKUP(Driver_elast!C1012,MIG_demproj!$Q$2:$Q$49,MIG_demproj!$P$2:$P$49)&amp;B1012,MIG_demproj!$A$2:$H$9999,8,FALSE),0)+IFERROR(VLOOKUP(C1012,$I$3:$J$25,2,FALSE),0)</f>
        <v>0.47178700000000001</v>
      </c>
    </row>
    <row r="1013" spans="1:5" ht="14.25" x14ac:dyDescent="0.45">
      <c r="A1013" s="1" t="str">
        <f t="shared" si="15"/>
        <v>IFPSaudiArabia</v>
      </c>
      <c r="B1013" t="str">
        <f>BYDem!B1013</f>
        <v>SaudiArabia</v>
      </c>
      <c r="C1013" t="str">
        <f>BYDem!E1013</f>
        <v>IFP</v>
      </c>
      <c r="D1013" t="str">
        <f>VLOOKUP(_xlfn.XLOOKUP(Driver_elast!C1013,MIG_demproj!$Q$2:$Q$49,MIG_demproj!$P$2:$P$49)&amp;B1013,MIG_demproj!$A$2:$H$9999,4,FALSE)</f>
        <v>GDP</v>
      </c>
      <c r="E1013" s="2">
        <f>MAX(VLOOKUP(_xlfn.XLOOKUP(Driver_elast!C1013,MIG_demproj!$Q$2:$Q$49,MIG_demproj!$P$2:$P$49)&amp;B1013,MIG_demproj!$A$2:$H$9999,8,FALSE),0)+IFERROR(VLOOKUP(C1013,$I$3:$J$25,2,FALSE),0)</f>
        <v>0.98859699999999995</v>
      </c>
    </row>
    <row r="1014" spans="1:5" ht="14.25" x14ac:dyDescent="0.45">
      <c r="A1014" s="1" t="str">
        <f t="shared" si="15"/>
        <v>ILPSaudiArabia</v>
      </c>
      <c r="B1014" t="str">
        <f>BYDem!B1014</f>
        <v>SaudiArabia</v>
      </c>
      <c r="C1014" t="str">
        <f>BYDem!E1014</f>
        <v>ILP</v>
      </c>
      <c r="D1014" t="str">
        <f>VLOOKUP(_xlfn.XLOOKUP(Driver_elast!C1014,MIG_demproj!$Q$2:$Q$49,MIG_demproj!$P$2:$P$49)&amp;B1014,MIG_demproj!$A$2:$H$9999,4,FALSE)</f>
        <v>GDP</v>
      </c>
      <c r="E1014" s="2">
        <f>MAX(VLOOKUP(_xlfn.XLOOKUP(Driver_elast!C1014,MIG_demproj!$Q$2:$Q$49,MIG_demproj!$P$2:$P$49)&amp;B1014,MIG_demproj!$A$2:$H$9999,8,FALSE),0)+IFERROR(VLOOKUP(C1014,$I$3:$J$25,2,FALSE),0)</f>
        <v>0.39200499999999999</v>
      </c>
    </row>
    <row r="1015" spans="1:5" ht="14.25" x14ac:dyDescent="0.45">
      <c r="A1015" s="1" t="str">
        <f t="shared" si="15"/>
        <v>IMCSaudiArabia</v>
      </c>
      <c r="B1015" t="str">
        <f>BYDem!B1015</f>
        <v>SaudiArabia</v>
      </c>
      <c r="C1015" t="str">
        <f>BYDem!E1015</f>
        <v>IMC</v>
      </c>
      <c r="D1015" t="str">
        <f>VLOOKUP(_xlfn.XLOOKUP(Driver_elast!C1015,MIG_demproj!$Q$2:$Q$49,MIG_demproj!$P$2:$P$49)&amp;B1015,MIG_demproj!$A$2:$H$9999,4,FALSE)</f>
        <v>GDP</v>
      </c>
      <c r="E1015" s="2">
        <f>MAX(VLOOKUP(_xlfn.XLOOKUP(Driver_elast!C1015,MIG_demproj!$Q$2:$Q$49,MIG_demproj!$P$2:$P$49)&amp;B1015,MIG_demproj!$A$2:$H$9999,8,FALSE),0)+IFERROR(VLOOKUP(C1015,$I$3:$J$25,2,FALSE),0)</f>
        <v>0.98859699999999995</v>
      </c>
    </row>
    <row r="1016" spans="1:5" ht="14.25" x14ac:dyDescent="0.45">
      <c r="A1016" s="1" t="str">
        <f t="shared" si="15"/>
        <v>INFSaudiArabia</v>
      </c>
      <c r="B1016" t="str">
        <f>BYDem!B1016</f>
        <v>SaudiArabia</v>
      </c>
      <c r="C1016" t="str">
        <f>BYDem!E1016</f>
        <v>INF</v>
      </c>
      <c r="D1016" t="str">
        <f>VLOOKUP(_xlfn.XLOOKUP(Driver_elast!C1016,MIG_demproj!$Q$2:$Q$49,MIG_demproj!$P$2:$P$49)&amp;B1016,MIG_demproj!$A$2:$H$9999,4,FALSE)</f>
        <v>GDPIND</v>
      </c>
      <c r="E1016" s="2">
        <f>MAX(VLOOKUP(_xlfn.XLOOKUP(Driver_elast!C1016,MIG_demproj!$Q$2:$Q$49,MIG_demproj!$P$2:$P$49)&amp;B1016,MIG_demproj!$A$2:$H$9999,8,FALSE),0)+IFERROR(VLOOKUP(C1016,$I$3:$J$25,2,FALSE),0)</f>
        <v>1.1788970000000001</v>
      </c>
    </row>
    <row r="1017" spans="1:5" ht="14.25" x14ac:dyDescent="0.45">
      <c r="A1017" s="1" t="str">
        <f t="shared" si="15"/>
        <v>INMSaudiArabia</v>
      </c>
      <c r="B1017" t="str">
        <f>BYDem!B1017</f>
        <v>SaudiArabia</v>
      </c>
      <c r="C1017" t="str">
        <f>BYDem!E1017</f>
        <v>INM</v>
      </c>
      <c r="D1017" t="str">
        <f>VLOOKUP(_xlfn.XLOOKUP(Driver_elast!C1017,MIG_demproj!$Q$2:$Q$49,MIG_demproj!$P$2:$P$49)&amp;B1017,MIG_demproj!$A$2:$H$9999,4,FALSE)</f>
        <v>GDPIND</v>
      </c>
      <c r="E1017" s="2">
        <f>MAX(VLOOKUP(_xlfn.XLOOKUP(Driver_elast!C1017,MIG_demproj!$Q$2:$Q$49,MIG_demproj!$P$2:$P$49)&amp;B1017,MIG_demproj!$A$2:$H$9999,8,FALSE),0)+IFERROR(VLOOKUP(C1017,$I$3:$J$25,2,FALSE),0)</f>
        <v>1.2676419999999999</v>
      </c>
    </row>
    <row r="1018" spans="1:5" ht="14.25" x14ac:dyDescent="0.45">
      <c r="A1018" s="1" t="str">
        <f t="shared" si="15"/>
        <v>IOISaudiArabia</v>
      </c>
      <c r="B1018" t="str">
        <f>BYDem!B1018</f>
        <v>SaudiArabia</v>
      </c>
      <c r="C1018" t="str">
        <f>BYDem!E1018</f>
        <v>IOI</v>
      </c>
      <c r="D1018" t="str">
        <f>VLOOKUP(_xlfn.XLOOKUP(Driver_elast!C1018,MIG_demproj!$Q$2:$Q$49,MIG_demproj!$P$2:$P$49)&amp;B1018,MIG_demproj!$A$2:$H$9999,4,FALSE)</f>
        <v>GDP</v>
      </c>
      <c r="E1018" s="2">
        <f>MAX(VLOOKUP(_xlfn.XLOOKUP(Driver_elast!C1018,MIG_demproj!$Q$2:$Q$49,MIG_demproj!$P$2:$P$49)&amp;B1018,MIG_demproj!$A$2:$H$9999,8,FALSE),0)+IFERROR(VLOOKUP(C1018,$I$3:$J$25,2,FALSE),0)</f>
        <v>0.98859699999999995</v>
      </c>
    </row>
    <row r="1019" spans="1:5" ht="14.25" x14ac:dyDescent="0.45">
      <c r="A1019" s="1" t="str">
        <f t="shared" si="15"/>
        <v>ITMSaudiArabia</v>
      </c>
      <c r="B1019" t="str">
        <f>BYDem!B1019</f>
        <v>SaudiArabia</v>
      </c>
      <c r="C1019" t="str">
        <f>BYDem!E1019</f>
        <v>ITM</v>
      </c>
      <c r="D1019" t="str">
        <f>VLOOKUP(_xlfn.XLOOKUP(Driver_elast!C1019,MIG_demproj!$Q$2:$Q$49,MIG_demproj!$P$2:$P$49)&amp;B1019,MIG_demproj!$A$2:$H$9999,4,FALSE)</f>
        <v>GDP</v>
      </c>
      <c r="E1019" s="2">
        <f>MAX(VLOOKUP(_xlfn.XLOOKUP(Driver_elast!C1019,MIG_demproj!$Q$2:$Q$49,MIG_demproj!$P$2:$P$49)&amp;B1019,MIG_demproj!$A$2:$H$9999,8,FALSE),0)+IFERROR(VLOOKUP(C1019,$I$3:$J$25,2,FALSE),0)</f>
        <v>0.98859699999999995</v>
      </c>
    </row>
    <row r="1020" spans="1:5" ht="14.25" x14ac:dyDescent="0.45">
      <c r="A1020" s="1" t="str">
        <f t="shared" si="15"/>
        <v>NEUSaudiArabia</v>
      </c>
      <c r="B1020" t="str">
        <f>BYDem!B1020</f>
        <v>SaudiArabia</v>
      </c>
      <c r="C1020" t="str">
        <f>BYDem!E1020</f>
        <v>NEU</v>
      </c>
      <c r="D1020" t="str">
        <f>VLOOKUP(_xlfn.XLOOKUP(Driver_elast!C1020,MIG_demproj!$Q$2:$Q$49,MIG_demproj!$P$2:$P$49)&amp;B1020,MIG_demproj!$A$2:$H$9999,4,FALSE)</f>
        <v>GDPPCAP</v>
      </c>
      <c r="E1020" s="2">
        <f>MAX(VLOOKUP(_xlfn.XLOOKUP(Driver_elast!C1020,MIG_demproj!$Q$2:$Q$49,MIG_demproj!$P$2:$P$49)&amp;B1020,MIG_demproj!$A$2:$H$9999,8,FALSE),0)+IFERROR(VLOOKUP(C1020,$I$3:$J$25,2,FALSE),0)</f>
        <v>1.2215419999999999</v>
      </c>
    </row>
    <row r="1021" spans="1:5" ht="14.25" x14ac:dyDescent="0.45">
      <c r="A1021" s="1" t="str">
        <f t="shared" si="15"/>
        <v>ONOSaudiArabia</v>
      </c>
      <c r="B1021" t="str">
        <f>BYDem!B1021</f>
        <v>SaudiArabia</v>
      </c>
      <c r="C1021" t="str">
        <f>BYDem!E1021</f>
        <v>ONO</v>
      </c>
      <c r="D1021" t="str">
        <f>VLOOKUP(_xlfn.XLOOKUP(Driver_elast!C1021,MIG_demproj!$Q$2:$Q$49,MIG_demproj!$P$2:$P$49)&amp;B1021,MIG_demproj!$A$2:$H$9999,4,FALSE)</f>
        <v>GDP</v>
      </c>
      <c r="E1021" s="2">
        <f>MAX(VLOOKUP(_xlfn.XLOOKUP(Driver_elast!C1021,MIG_demproj!$Q$2:$Q$49,MIG_demproj!$P$2:$P$49)&amp;B1021,MIG_demproj!$A$2:$H$9999,8,FALSE),0)+IFERROR(VLOOKUP(C1021,$I$3:$J$25,2,FALSE),0)</f>
        <v>0.98859699999999995</v>
      </c>
    </row>
    <row r="1022" spans="1:5" ht="14.25" x14ac:dyDescent="0.45">
      <c r="A1022" s="1" t="str">
        <f t="shared" si="15"/>
        <v>RCKSaudiArabia</v>
      </c>
      <c r="B1022" t="str">
        <f>BYDem!B1022</f>
        <v>SaudiArabia</v>
      </c>
      <c r="C1022" t="str">
        <f>BYDem!E1022</f>
        <v>RCK</v>
      </c>
      <c r="D1022" s="18" t="s">
        <v>3</v>
      </c>
      <c r="E1022" s="2">
        <f>MAX(VLOOKUP(_xlfn.XLOOKUP(Driver_elast!C1022,MIG_demproj!$Q$2:$Q$49,MIG_demproj!$P$2:$P$49)&amp;B1022,MIG_demproj!$A$2:$H$9999,8,FALSE),0)+IFERROR(VLOOKUP(C1022,$I$3:$J$25,2,FALSE),0)</f>
        <v>1.6008450000000001</v>
      </c>
    </row>
    <row r="1023" spans="1:5" ht="14.25" x14ac:dyDescent="0.45">
      <c r="A1023" s="1" t="str">
        <f t="shared" si="15"/>
        <v>REASaudiArabia</v>
      </c>
      <c r="B1023" t="str">
        <f>BYDem!B1023</f>
        <v>SaudiArabia</v>
      </c>
      <c r="C1023" t="str">
        <f>BYDem!E1023</f>
        <v>REA</v>
      </c>
      <c r="D1023" t="str">
        <f>VLOOKUP(_xlfn.XLOOKUP(Driver_elast!C1023,MIG_demproj!$Q$2:$Q$49,MIG_demproj!$P$2:$P$49)&amp;B1023,MIG_demproj!$A$2:$H$9999,4,FALSE)</f>
        <v>GDPPCAP</v>
      </c>
      <c r="E1023" s="2">
        <f>MAX(VLOOKUP(_xlfn.XLOOKUP(Driver_elast!C1023,MIG_demproj!$Q$2:$Q$49,MIG_demproj!$P$2:$P$49)&amp;B1023,MIG_demproj!$A$2:$H$9999,8,FALSE),0)+IFERROR(VLOOKUP(C1023,$I$3:$J$25,2,FALSE),0)</f>
        <v>2.236815</v>
      </c>
    </row>
    <row r="1024" spans="1:5" ht="14.25" x14ac:dyDescent="0.45">
      <c r="A1024" s="1" t="str">
        <f t="shared" si="15"/>
        <v>RHWSaudiArabia</v>
      </c>
      <c r="B1024" t="str">
        <f>BYDem!B1024</f>
        <v>SaudiArabia</v>
      </c>
      <c r="C1024" t="str">
        <f>BYDem!E1024</f>
        <v>RHW</v>
      </c>
      <c r="D1024" t="str">
        <f>VLOOKUP(_xlfn.XLOOKUP(Driver_elast!C1024,MIG_demproj!$Q$2:$Q$49,MIG_demproj!$P$2:$P$49)&amp;B1024,MIG_demproj!$A$2:$H$9999,4,FALSE)</f>
        <v>POP</v>
      </c>
      <c r="E1024" s="2">
        <f>MAX(VLOOKUP(_xlfn.XLOOKUP(Driver_elast!C1024,MIG_demproj!$Q$2:$Q$49,MIG_demproj!$P$2:$P$49)&amp;B1024,MIG_demproj!$A$2:$H$9999,8,FALSE),0)+IFERROR(VLOOKUP(C1024,$I$3:$J$25,2,FALSE),0)</f>
        <v>1.6008450000000001</v>
      </c>
    </row>
    <row r="1025" spans="1:5" ht="14.25" x14ac:dyDescent="0.45">
      <c r="A1025" s="1" t="str">
        <f t="shared" si="15"/>
        <v>RLISaudiArabia</v>
      </c>
      <c r="B1025" t="str">
        <f>BYDem!B1025</f>
        <v>SaudiArabia</v>
      </c>
      <c r="C1025" t="str">
        <f>BYDem!E1025</f>
        <v>RLI</v>
      </c>
      <c r="D1025" t="str">
        <f>VLOOKUP(_xlfn.XLOOKUP(Driver_elast!C1025,MIG_demproj!$Q$2:$Q$49,MIG_demproj!$P$2:$P$49)&amp;B1025,MIG_demproj!$A$2:$H$9999,4,FALSE)</f>
        <v>GDPPCAP</v>
      </c>
      <c r="E1025" s="2">
        <f>MAX(VLOOKUP(_xlfn.XLOOKUP(Driver_elast!C1025,MIG_demproj!$Q$2:$Q$49,MIG_demproj!$P$2:$P$49)&amp;B1025,MIG_demproj!$A$2:$H$9999,8,FALSE),0)+IFERROR(VLOOKUP(C1025,$I$3:$J$25,2,FALSE),0)</f>
        <v>1.736815</v>
      </c>
    </row>
    <row r="1026" spans="1:5" ht="14.25" x14ac:dyDescent="0.45">
      <c r="A1026" s="1" t="str">
        <f t="shared" si="15"/>
        <v>ROTSaudiArabia</v>
      </c>
      <c r="B1026" t="str">
        <f>BYDem!B1026</f>
        <v>SaudiArabia</v>
      </c>
      <c r="C1026" t="str">
        <f>BYDem!E1026</f>
        <v>ROT</v>
      </c>
      <c r="D1026" t="str">
        <f>VLOOKUP(_xlfn.XLOOKUP(Driver_elast!C1026,MIG_demproj!$Q$2:$Q$49,MIG_demproj!$P$2:$P$49)&amp;B1026,MIG_demproj!$A$2:$H$9999,4,FALSE)</f>
        <v>POP</v>
      </c>
      <c r="E1026" s="2">
        <f>MAX(VLOOKUP(_xlfn.XLOOKUP(Driver_elast!C1026,MIG_demproj!$Q$2:$Q$49,MIG_demproj!$P$2:$P$49)&amp;B1026,MIG_demproj!$A$2:$H$9999,8,FALSE),0)+IFERROR(VLOOKUP(C1026,$I$3:$J$25,2,FALSE),0)</f>
        <v>1.6008450000000001</v>
      </c>
    </row>
    <row r="1027" spans="1:5" ht="14.25" x14ac:dyDescent="0.45">
      <c r="A1027" s="1" t="str">
        <f t="shared" ref="A1027:A1090" si="16">C1027&amp;B1027</f>
        <v>RRFSaudiArabia</v>
      </c>
      <c r="B1027" t="str">
        <f>BYDem!B1027</f>
        <v>SaudiArabia</v>
      </c>
      <c r="C1027" t="str">
        <f>BYDem!E1027</f>
        <v>RRF</v>
      </c>
      <c r="D1027" t="str">
        <f>VLOOKUP(_xlfn.XLOOKUP(Driver_elast!C1027,MIG_demproj!$Q$2:$Q$49,MIG_demproj!$P$2:$P$49)&amp;B1027,MIG_demproj!$A$2:$H$9999,4,FALSE)</f>
        <v>GDPPCAP</v>
      </c>
      <c r="E1027" s="2">
        <f>MAX(VLOOKUP(_xlfn.XLOOKUP(Driver_elast!C1027,MIG_demproj!$Q$2:$Q$49,MIG_demproj!$P$2:$P$49)&amp;B1027,MIG_demproj!$A$2:$H$9999,8,FALSE),0)+IFERROR(VLOOKUP(C1027,$I$3:$J$25,2,FALSE),0)</f>
        <v>1.736815</v>
      </c>
    </row>
    <row r="1028" spans="1:5" ht="14.25" x14ac:dyDescent="0.45">
      <c r="A1028" s="1" t="str">
        <f t="shared" si="16"/>
        <v>RSCSaudiArabia</v>
      </c>
      <c r="B1028" t="str">
        <f>BYDem!B1028</f>
        <v>SaudiArabia</v>
      </c>
      <c r="C1028" t="str">
        <f>BYDem!E1028</f>
        <v>RSC</v>
      </c>
      <c r="D1028" t="str">
        <f>VLOOKUP(_xlfn.XLOOKUP(Driver_elast!C1028,MIG_demproj!$Q$2:$Q$49,MIG_demproj!$P$2:$P$49)&amp;B1028,MIG_demproj!$A$2:$H$9999,4,FALSE)</f>
        <v>GDPPCAP</v>
      </c>
      <c r="E1028" s="2">
        <f>MAX(VLOOKUP(_xlfn.XLOOKUP(Driver_elast!C1028,MIG_demproj!$Q$2:$Q$49,MIG_demproj!$P$2:$P$49)&amp;B1028,MIG_demproj!$A$2:$H$9999,8,FALSE),0)+IFERROR(VLOOKUP(C1028,$I$3:$J$25,2,FALSE),0)</f>
        <v>2.236815</v>
      </c>
    </row>
    <row r="1029" spans="1:5" ht="14.25" x14ac:dyDescent="0.45">
      <c r="A1029" s="1" t="str">
        <f t="shared" si="16"/>
        <v>RSHSaudiArabia</v>
      </c>
      <c r="B1029" t="str">
        <f>BYDem!B1029</f>
        <v>SaudiArabia</v>
      </c>
      <c r="C1029" t="str">
        <f>BYDem!E1029</f>
        <v>RSH</v>
      </c>
      <c r="D1029" t="str">
        <f>VLOOKUP(_xlfn.XLOOKUP(Driver_elast!C1029,MIG_demproj!$Q$2:$Q$49,MIG_demproj!$P$2:$P$49)&amp;B1029,MIG_demproj!$A$2:$H$9999,4,FALSE)</f>
        <v>POP</v>
      </c>
      <c r="E1029" s="2">
        <f>MAX(VLOOKUP(_xlfn.XLOOKUP(Driver_elast!C1029,MIG_demproj!$Q$2:$Q$49,MIG_demproj!$P$2:$P$49)&amp;B1029,MIG_demproj!$A$2:$H$9999,8,FALSE),0)+IFERROR(VLOOKUP(C1029,$I$3:$J$25,2,FALSE),0)</f>
        <v>1.6008450000000001</v>
      </c>
    </row>
    <row r="1030" spans="1:5" ht="14.25" x14ac:dyDescent="0.45">
      <c r="A1030" s="1" t="str">
        <f t="shared" si="16"/>
        <v>TADSaudiArabia</v>
      </c>
      <c r="B1030" t="str">
        <f>BYDem!B1030</f>
        <v>SaudiArabia</v>
      </c>
      <c r="C1030" t="str">
        <f>BYDem!E1030</f>
        <v>TAD</v>
      </c>
      <c r="D1030" t="str">
        <f>VLOOKUP(_xlfn.XLOOKUP(Driver_elast!C1030,MIG_demproj!$Q$2:$Q$49,MIG_demproj!$P$2:$P$49)&amp;B1030,MIG_demproj!$A$2:$H$9999,4,FALSE)</f>
        <v>GDPSER</v>
      </c>
      <c r="E1030" s="2">
        <f>MAX(VLOOKUP(_xlfn.XLOOKUP(Driver_elast!C1030,MIG_demproj!$Q$2:$Q$49,MIG_demproj!$P$2:$P$49)&amp;B1030,MIG_demproj!$A$2:$H$9999,8,FALSE),0)+IFERROR(VLOOKUP(C1030,$I$3:$J$25,2,FALSE),0)</f>
        <v>0.43829200000000001</v>
      </c>
    </row>
    <row r="1031" spans="1:5" ht="14.25" x14ac:dyDescent="0.45">
      <c r="A1031" s="1" t="str">
        <f t="shared" si="16"/>
        <v>TAISaudiArabia</v>
      </c>
      <c r="B1031" t="str">
        <f>BYDem!B1031</f>
        <v>SaudiArabia</v>
      </c>
      <c r="C1031" t="str">
        <f>BYDem!E1031</f>
        <v>TAI</v>
      </c>
      <c r="D1031" t="str">
        <f>VLOOKUP(_xlfn.XLOOKUP(Driver_elast!C1031,MIG_demproj!$Q$2:$Q$49,MIG_demproj!$P$2:$P$49)&amp;B1031,MIG_demproj!$A$2:$H$9999,4,FALSE)</f>
        <v>GDP</v>
      </c>
      <c r="E1031" s="2">
        <f>MAX(VLOOKUP(_xlfn.XLOOKUP(Driver_elast!C1031,MIG_demproj!$Q$2:$Q$49,MIG_demproj!$P$2:$P$49)&amp;B1031,MIG_demproj!$A$2:$H$9999,8,FALSE),0)+IFERROR(VLOOKUP(C1031,$I$3:$J$25,2,FALSE),0)</f>
        <v>0.87702400000000003</v>
      </c>
    </row>
    <row r="1032" spans="1:5" ht="14.25" x14ac:dyDescent="0.45">
      <c r="A1032" s="1" t="str">
        <f t="shared" si="16"/>
        <v>TTFSaudiArabia</v>
      </c>
      <c r="B1032" t="str">
        <f>BYDem!B1032</f>
        <v>SaudiArabia</v>
      </c>
      <c r="C1032" t="str">
        <f>BYDem!E1032</f>
        <v>TTF</v>
      </c>
      <c r="D1032" t="str">
        <f>VLOOKUP(_xlfn.XLOOKUP(Driver_elast!C1032,MIG_demproj!$Q$2:$Q$49,MIG_demproj!$P$2:$P$49)&amp;B1032,MIG_demproj!$A$2:$H$9999,4,FALSE)</f>
        <v>GDP</v>
      </c>
      <c r="E1032" s="2">
        <f>MAX(VLOOKUP(_xlfn.XLOOKUP(Driver_elast!C1032,MIG_demproj!$Q$2:$Q$49,MIG_demproj!$P$2:$P$49)&amp;B1032,MIG_demproj!$A$2:$H$9999,8,FALSE),0)+IFERROR(VLOOKUP(C1032,$I$3:$J$25,2,FALSE),0)</f>
        <v>0.70620000000000005</v>
      </c>
    </row>
    <row r="1033" spans="1:5" ht="14.25" x14ac:dyDescent="0.45">
      <c r="A1033" s="1" t="str">
        <f t="shared" si="16"/>
        <v>TTPSaudiArabia</v>
      </c>
      <c r="B1033" t="str">
        <f>BYDem!B1033</f>
        <v>SaudiArabia</v>
      </c>
      <c r="C1033" t="str">
        <f>BYDem!E1033</f>
        <v>TTP</v>
      </c>
      <c r="D1033" t="str">
        <f>VLOOKUP(_xlfn.XLOOKUP(Driver_elast!C1033,MIG_demproj!$Q$2:$Q$49,MIG_demproj!$P$2:$P$49)&amp;B1033,MIG_demproj!$A$2:$H$9999,4,FALSE)</f>
        <v>GDP</v>
      </c>
      <c r="E1033" s="2">
        <f>MAX(VLOOKUP(_xlfn.XLOOKUP(Driver_elast!C1033,MIG_demproj!$Q$2:$Q$49,MIG_demproj!$P$2:$P$49)&amp;B1033,MIG_demproj!$A$2:$H$9999,8,FALSE),0)+IFERROR(VLOOKUP(C1033,$I$3:$J$25,2,FALSE),0)</f>
        <v>0.70620000000000005</v>
      </c>
    </row>
    <row r="1034" spans="1:5" ht="14.25" x14ac:dyDescent="0.45">
      <c r="A1034" s="1" t="str">
        <f t="shared" si="16"/>
        <v>TWDSaudiArabia</v>
      </c>
      <c r="B1034" t="str">
        <f>BYDem!B1034</f>
        <v>SaudiArabia</v>
      </c>
      <c r="C1034" t="str">
        <f>BYDem!E1034</f>
        <v>TWD</v>
      </c>
      <c r="D1034" t="str">
        <f>VLOOKUP(_xlfn.XLOOKUP(Driver_elast!C1034,MIG_demproj!$Q$2:$Q$49,MIG_demproj!$P$2:$P$49)&amp;B1034,MIG_demproj!$A$2:$H$9999,4,FALSE)</f>
        <v>GDPSER</v>
      </c>
      <c r="E1034" s="2">
        <f>MAX(VLOOKUP(_xlfn.XLOOKUP(Driver_elast!C1034,MIG_demproj!$Q$2:$Q$49,MIG_demproj!$P$2:$P$49)&amp;B1034,MIG_demproj!$A$2:$H$9999,8,FALSE),0)+IFERROR(VLOOKUP(C1034,$I$3:$J$25,2,FALSE),0)</f>
        <v>0.79090300000000002</v>
      </c>
    </row>
    <row r="1035" spans="1:5" ht="14.25" x14ac:dyDescent="0.45">
      <c r="A1035" s="1" t="str">
        <f t="shared" si="16"/>
        <v>TWISaudiArabia</v>
      </c>
      <c r="B1035" t="str">
        <f>BYDem!B1035</f>
        <v>SaudiArabia</v>
      </c>
      <c r="C1035" t="str">
        <f>BYDem!E1035</f>
        <v>TWI</v>
      </c>
      <c r="D1035" t="str">
        <f>VLOOKUP(_xlfn.XLOOKUP(Driver_elast!C1035,MIG_demproj!$Q$2:$Q$49,MIG_demproj!$P$2:$P$49)&amp;B1035,MIG_demproj!$A$2:$H$9999,4,FALSE)</f>
        <v>GDP</v>
      </c>
      <c r="E1035" s="2">
        <f>MAX(VLOOKUP(_xlfn.XLOOKUP(Driver_elast!C1035,MIG_demproj!$Q$2:$Q$49,MIG_demproj!$P$2:$P$49)&amp;B1035,MIG_demproj!$A$2:$H$9999,8,FALSE),0)+IFERROR(VLOOKUP(C1035,$I$3:$J$25,2,FALSE),0)</f>
        <v>0.70507600000000004</v>
      </c>
    </row>
    <row r="1036" spans="1:5" ht="14.25" x14ac:dyDescent="0.45">
      <c r="A1036" s="1" t="str">
        <f t="shared" si="16"/>
        <v>Trd_2wSaudiArabia</v>
      </c>
      <c r="B1036" t="str">
        <f>BYDem!B1036</f>
        <v>SaudiArabia</v>
      </c>
      <c r="C1036" t="str">
        <f>BYDem!E1036</f>
        <v>Trd_2w</v>
      </c>
      <c r="D1036" t="str">
        <f>VLOOKUP(_xlfn.XLOOKUP(Driver_elast!C1036,MIG_demproj!$Q$2:$Q$49,MIG_demproj!$P$2:$P$49)&amp;B1036,MIG_demproj!$A$2:$H$9999,4,FALSE)</f>
        <v>GDPPCAP</v>
      </c>
      <c r="E1036" s="2">
        <f>MAX(VLOOKUP(_xlfn.XLOOKUP(Driver_elast!C1036,MIG_demproj!$Q$2:$Q$49,MIG_demproj!$P$2:$P$49)&amp;B1036,MIG_demproj!$A$2:$H$9999,8,FALSE),0)+IFERROR(VLOOKUP(C1036,$I$3:$J$25,2,FALSE),0)</f>
        <v>1.7215419999999999</v>
      </c>
    </row>
    <row r="1037" spans="1:5" ht="14.25" x14ac:dyDescent="0.45">
      <c r="A1037" s="1" t="str">
        <f t="shared" si="16"/>
        <v>Trd_3wSaudiArabia</v>
      </c>
      <c r="B1037" t="str">
        <f>BYDem!B1037</f>
        <v>SaudiArabia</v>
      </c>
      <c r="C1037" t="str">
        <f>BYDem!E1037</f>
        <v>Trd_3w</v>
      </c>
      <c r="D1037" t="str">
        <f>VLOOKUP(_xlfn.XLOOKUP(Driver_elast!C1037,MIG_demproj!$Q$2:$Q$49,MIG_demproj!$P$2:$P$49)&amp;B1037,MIG_demproj!$A$2:$H$9999,4,FALSE)</f>
        <v>GDPPCAP</v>
      </c>
      <c r="E1037" s="2">
        <f>MAX(VLOOKUP(_xlfn.XLOOKUP(Driver_elast!C1037,MIG_demproj!$Q$2:$Q$49,MIG_demproj!$P$2:$P$49)&amp;B1037,MIG_demproj!$A$2:$H$9999,8,FALSE),0)+IFERROR(VLOOKUP(C1037,$I$3:$J$25,2,FALSE),0)</f>
        <v>1.7215419999999999</v>
      </c>
    </row>
    <row r="1038" spans="1:5" ht="14.25" x14ac:dyDescent="0.45">
      <c r="A1038" s="1" t="str">
        <f t="shared" si="16"/>
        <v>Trd_BusSaudiArabia</v>
      </c>
      <c r="B1038" t="str">
        <f>BYDem!B1038</f>
        <v>SaudiArabia</v>
      </c>
      <c r="C1038" t="str">
        <f>BYDem!E1038</f>
        <v>Trd_Bus</v>
      </c>
      <c r="D1038" t="str">
        <f>VLOOKUP(_xlfn.XLOOKUP(Driver_elast!C1038,MIG_demproj!$Q$2:$Q$49,MIG_demproj!$P$2:$P$49)&amp;B1038,MIG_demproj!$A$2:$H$9999,4,FALSE)</f>
        <v>GDPPCAP</v>
      </c>
      <c r="E1038" s="2">
        <f>MAX(VLOOKUP(_xlfn.XLOOKUP(Driver_elast!C1038,MIG_demproj!$Q$2:$Q$49,MIG_demproj!$P$2:$P$49)&amp;B1038,MIG_demproj!$A$2:$H$9999,8,FALSE),0)+IFERROR(VLOOKUP(C1038,$I$3:$J$25,2,FALSE),0)</f>
        <v>1.7215419999999999</v>
      </c>
    </row>
    <row r="1039" spans="1:5" ht="14.25" x14ac:dyDescent="0.45">
      <c r="A1039" s="1" t="str">
        <f t="shared" si="16"/>
        <v>Trd_CarSaudiArabia</v>
      </c>
      <c r="B1039" t="str">
        <f>BYDem!B1039</f>
        <v>SaudiArabia</v>
      </c>
      <c r="C1039" t="str">
        <f>BYDem!E1039</f>
        <v>Trd_Car</v>
      </c>
      <c r="D1039" t="str">
        <f>VLOOKUP(_xlfn.XLOOKUP(Driver_elast!C1039,MIG_demproj!$Q$2:$Q$49,MIG_demproj!$P$2:$P$49)&amp;B1039,MIG_demproj!$A$2:$H$9999,4,FALSE)</f>
        <v>GDPPCAP</v>
      </c>
      <c r="E1039" s="2">
        <f>MAX(VLOOKUP(_xlfn.XLOOKUP(Driver_elast!C1039,MIG_demproj!$Q$2:$Q$49,MIG_demproj!$P$2:$P$49)&amp;B1039,MIG_demproj!$A$2:$H$9999,8,FALSE),0)+IFERROR(VLOOKUP(C1039,$I$3:$J$25,2,FALSE),0)</f>
        <v>1.7215419999999999</v>
      </c>
    </row>
    <row r="1040" spans="1:5" ht="14.25" x14ac:dyDescent="0.45">
      <c r="A1040" s="1" t="str">
        <f t="shared" si="16"/>
        <v>Trd_HdtSaudiArabia</v>
      </c>
      <c r="B1040" t="str">
        <f>BYDem!B1040</f>
        <v>SaudiArabia</v>
      </c>
      <c r="C1040" t="str">
        <f>BYDem!E1040</f>
        <v>Trd_Hdt</v>
      </c>
      <c r="D1040" t="str">
        <f>VLOOKUP(_xlfn.XLOOKUP(Driver_elast!C1040,MIG_demproj!$Q$2:$Q$49,MIG_demproj!$P$2:$P$49)&amp;B1040,MIG_demproj!$A$2:$H$9999,4,FALSE)</f>
        <v>GDPPCAP</v>
      </c>
      <c r="E1040" s="2">
        <f>MAX(VLOOKUP(_xlfn.XLOOKUP(Driver_elast!C1040,MIG_demproj!$Q$2:$Q$49,MIG_demproj!$P$2:$P$49)&amp;B1040,MIG_demproj!$A$2:$H$9999,8,FALSE),0)+IFERROR(VLOOKUP(C1040,$I$3:$J$25,2,FALSE),0)</f>
        <v>1.7215419999999999</v>
      </c>
    </row>
    <row r="1041" spans="1:5" ht="14.25" x14ac:dyDescent="0.45">
      <c r="A1041" s="1" t="str">
        <f t="shared" si="16"/>
        <v>Trd_LcvSaudiArabia</v>
      </c>
      <c r="B1041" t="str">
        <f>BYDem!B1041</f>
        <v>SaudiArabia</v>
      </c>
      <c r="C1041" t="str">
        <f>BYDem!E1041</f>
        <v>Trd_Lcv</v>
      </c>
      <c r="D1041" t="str">
        <f>VLOOKUP(_xlfn.XLOOKUP(Driver_elast!C1041,MIG_demproj!$Q$2:$Q$49,MIG_demproj!$P$2:$P$49)&amp;B1041,MIG_demproj!$A$2:$H$9999,4,FALSE)</f>
        <v>GDPPCAP</v>
      </c>
      <c r="E1041" s="2">
        <f>MAX(VLOOKUP(_xlfn.XLOOKUP(Driver_elast!C1041,MIG_demproj!$Q$2:$Q$49,MIG_demproj!$P$2:$P$49)&amp;B1041,MIG_demproj!$A$2:$H$9999,8,FALSE),0)+IFERROR(VLOOKUP(C1041,$I$3:$J$25,2,FALSE),0)</f>
        <v>1.7215419999999999</v>
      </c>
    </row>
    <row r="1042" spans="1:5" ht="14.25" x14ac:dyDescent="0.45">
      <c r="A1042" s="1" t="str">
        <f t="shared" si="16"/>
        <v>AGRSouthAfrica</v>
      </c>
      <c r="B1042" t="str">
        <f>BYDem!B1042</f>
        <v>SouthAfrica</v>
      </c>
      <c r="C1042" t="str">
        <f>BYDem!E1042</f>
        <v>AGR</v>
      </c>
      <c r="D1042" t="str">
        <f>VLOOKUP(_xlfn.XLOOKUP(Driver_elast!C1042,MIG_demproj!$Q$2:$Q$49,MIG_demproj!$P$2:$P$49)&amp;B1042,MIG_demproj!$A$2:$H$9999,4,FALSE)</f>
        <v>GDPAGR</v>
      </c>
      <c r="E1042" s="2">
        <f>MAX(VLOOKUP(_xlfn.XLOOKUP(Driver_elast!C1042,MIG_demproj!$Q$2:$Q$49,MIG_demproj!$P$2:$P$49)&amp;B1042,MIG_demproj!$A$2:$H$9999,8,FALSE),0)+IFERROR(VLOOKUP(C1042,$I$3:$J$25,2,FALSE),0)</f>
        <v>0.368006</v>
      </c>
    </row>
    <row r="1043" spans="1:5" ht="14.25" x14ac:dyDescent="0.45">
      <c r="A1043" s="1" t="str">
        <f t="shared" si="16"/>
        <v>CCKSouthAfrica</v>
      </c>
      <c r="B1043" t="str">
        <f>BYDem!B1043</f>
        <v>SouthAfrica</v>
      </c>
      <c r="C1043" t="str">
        <f>BYDem!E1043</f>
        <v>CCK</v>
      </c>
      <c r="D1043" t="str">
        <f>VLOOKUP(_xlfn.XLOOKUP(Driver_elast!C1043,MIG_demproj!$Q$2:$Q$49,MIG_demproj!$P$2:$P$49)&amp;B1043,MIG_demproj!$A$2:$H$9999,4,FALSE)</f>
        <v>GDP</v>
      </c>
      <c r="E1043" s="2">
        <f>MAX(VLOOKUP(_xlfn.XLOOKUP(Driver_elast!C1043,MIG_demproj!$Q$2:$Q$49,MIG_demproj!$P$2:$P$49)&amp;B1043,MIG_demproj!$A$2:$H$9999,8,FALSE),0)+IFERROR(VLOOKUP(C1043,$I$3:$J$25,2,FALSE),0)</f>
        <v>1.245071</v>
      </c>
    </row>
    <row r="1044" spans="1:5" ht="14.25" x14ac:dyDescent="0.45">
      <c r="A1044" s="1" t="str">
        <f t="shared" si="16"/>
        <v>CHWSouthAfrica</v>
      </c>
      <c r="B1044" t="str">
        <f>BYDem!B1044</f>
        <v>SouthAfrica</v>
      </c>
      <c r="C1044" t="str">
        <f>BYDem!E1044</f>
        <v>CHW</v>
      </c>
      <c r="D1044" t="str">
        <f>VLOOKUP(_xlfn.XLOOKUP(Driver_elast!C1044,MIG_demproj!$Q$2:$Q$49,MIG_demproj!$P$2:$P$49)&amp;B1044,MIG_demproj!$A$2:$H$9999,4,FALSE)</f>
        <v>GDP</v>
      </c>
      <c r="E1044" s="2">
        <f>MAX(VLOOKUP(_xlfn.XLOOKUP(Driver_elast!C1044,MIG_demproj!$Q$2:$Q$49,MIG_demproj!$P$2:$P$49)&amp;B1044,MIG_demproj!$A$2:$H$9999,8,FALSE),0)+IFERROR(VLOOKUP(C1044,$I$3:$J$25,2,FALSE),0)</f>
        <v>1.245071</v>
      </c>
    </row>
    <row r="1045" spans="1:5" ht="14.25" x14ac:dyDescent="0.45">
      <c r="A1045" s="1" t="str">
        <f t="shared" si="16"/>
        <v>CLASouthAfrica</v>
      </c>
      <c r="B1045" t="str">
        <f>BYDem!B1045</f>
        <v>SouthAfrica</v>
      </c>
      <c r="C1045" t="str">
        <f>BYDem!E1045</f>
        <v>CLA</v>
      </c>
      <c r="D1045" t="str">
        <f>VLOOKUP(_xlfn.XLOOKUP(Driver_elast!C1045,MIG_demproj!$Q$2:$Q$49,MIG_demproj!$P$2:$P$49)&amp;B1045,MIG_demproj!$A$2:$H$9999,4,FALSE)</f>
        <v>GDPSER</v>
      </c>
      <c r="E1045" s="2">
        <f>MAX(VLOOKUP(_xlfn.XLOOKUP(Driver_elast!C1045,MIG_demproj!$Q$2:$Q$49,MIG_demproj!$P$2:$P$49)&amp;B1045,MIG_demproj!$A$2:$H$9999,8,FALSE),0)+IFERROR(VLOOKUP(C1045,$I$3:$J$25,2,FALSE),0)</f>
        <v>1.204725</v>
      </c>
    </row>
    <row r="1046" spans="1:5" ht="14.25" x14ac:dyDescent="0.45">
      <c r="A1046" s="1" t="str">
        <f t="shared" si="16"/>
        <v>COESouthAfrica</v>
      </c>
      <c r="B1046" t="str">
        <f>BYDem!B1046</f>
        <v>SouthAfrica</v>
      </c>
      <c r="C1046" t="str">
        <f>BYDem!E1046</f>
        <v>COE</v>
      </c>
      <c r="D1046" t="str">
        <f>VLOOKUP(_xlfn.XLOOKUP(Driver_elast!C1046,MIG_demproj!$Q$2:$Q$49,MIG_demproj!$P$2:$P$49)&amp;B1046,MIG_demproj!$A$2:$H$9999,4,FALSE)</f>
        <v>GDPSER</v>
      </c>
      <c r="E1046" s="2">
        <f>MAX(VLOOKUP(_xlfn.XLOOKUP(Driver_elast!C1046,MIG_demproj!$Q$2:$Q$49,MIG_demproj!$P$2:$P$49)&amp;B1046,MIG_demproj!$A$2:$H$9999,8,FALSE),0)+IFERROR(VLOOKUP(C1046,$I$3:$J$25,2,FALSE),0)</f>
        <v>2.2047249999999998</v>
      </c>
    </row>
    <row r="1047" spans="1:5" ht="14.25" x14ac:dyDescent="0.45">
      <c r="A1047" s="1" t="str">
        <f t="shared" si="16"/>
        <v>COTSouthAfrica</v>
      </c>
      <c r="B1047" t="str">
        <f>BYDem!B1047</f>
        <v>SouthAfrica</v>
      </c>
      <c r="C1047" t="str">
        <f>BYDem!E1047</f>
        <v>COT</v>
      </c>
      <c r="D1047" t="str">
        <f>VLOOKUP(_xlfn.XLOOKUP(Driver_elast!C1047,MIG_demproj!$Q$2:$Q$49,MIG_demproj!$P$2:$P$49)&amp;B1047,MIG_demproj!$A$2:$H$9999,4,FALSE)</f>
        <v>GDP</v>
      </c>
      <c r="E1047" s="2">
        <f>MAX(VLOOKUP(_xlfn.XLOOKUP(Driver_elast!C1047,MIG_demproj!$Q$2:$Q$49,MIG_demproj!$P$2:$P$49)&amp;B1047,MIG_demproj!$A$2:$H$9999,8,FALSE),0)+IFERROR(VLOOKUP(C1047,$I$3:$J$25,2,FALSE),0)</f>
        <v>1.245071</v>
      </c>
    </row>
    <row r="1048" spans="1:5" ht="14.25" x14ac:dyDescent="0.45">
      <c r="A1048" s="1" t="str">
        <f t="shared" si="16"/>
        <v>CRFSouthAfrica</v>
      </c>
      <c r="B1048" t="str">
        <f>BYDem!B1048</f>
        <v>SouthAfrica</v>
      </c>
      <c r="C1048" t="str">
        <f>BYDem!E1048</f>
        <v>CRF</v>
      </c>
      <c r="D1048" t="str">
        <f>VLOOKUP(_xlfn.XLOOKUP(Driver_elast!C1048,MIG_demproj!$Q$2:$Q$49,MIG_demproj!$P$2:$P$49)&amp;B1048,MIG_demproj!$A$2:$H$9999,4,FALSE)</f>
        <v>GDPSER</v>
      </c>
      <c r="E1048" s="2">
        <f>MAX(VLOOKUP(_xlfn.XLOOKUP(Driver_elast!C1048,MIG_demproj!$Q$2:$Q$49,MIG_demproj!$P$2:$P$49)&amp;B1048,MIG_demproj!$A$2:$H$9999,8,FALSE),0)+IFERROR(VLOOKUP(C1048,$I$3:$J$25,2,FALSE),0)</f>
        <v>1.204725</v>
      </c>
    </row>
    <row r="1049" spans="1:5" ht="14.25" x14ac:dyDescent="0.45">
      <c r="A1049" s="1" t="str">
        <f t="shared" si="16"/>
        <v>CSCSouthAfrica</v>
      </c>
      <c r="B1049" t="str">
        <f>BYDem!B1049</f>
        <v>SouthAfrica</v>
      </c>
      <c r="C1049" t="str">
        <f>BYDem!E1049</f>
        <v>CSC</v>
      </c>
      <c r="D1049" t="str">
        <f>VLOOKUP(_xlfn.XLOOKUP(Driver_elast!C1049,MIG_demproj!$Q$2:$Q$49,MIG_demproj!$P$2:$P$49)&amp;B1049,MIG_demproj!$A$2:$H$9999,4,FALSE)</f>
        <v>GDPSER</v>
      </c>
      <c r="E1049" s="2">
        <f>MAX(VLOOKUP(_xlfn.XLOOKUP(Driver_elast!C1049,MIG_demproj!$Q$2:$Q$49,MIG_demproj!$P$2:$P$49)&amp;B1049,MIG_demproj!$A$2:$H$9999,8,FALSE),0)+IFERROR(VLOOKUP(C1049,$I$3:$J$25,2,FALSE),0)</f>
        <v>2.2047249999999998</v>
      </c>
    </row>
    <row r="1050" spans="1:5" ht="14.25" x14ac:dyDescent="0.45">
      <c r="A1050" s="1" t="str">
        <f t="shared" si="16"/>
        <v>CSHSouthAfrica</v>
      </c>
      <c r="B1050" t="str">
        <f>BYDem!B1050</f>
        <v>SouthAfrica</v>
      </c>
      <c r="C1050" t="str">
        <f>BYDem!E1050</f>
        <v>CSH</v>
      </c>
      <c r="D1050" t="str">
        <f>VLOOKUP(_xlfn.XLOOKUP(Driver_elast!C1050,MIG_demproj!$Q$2:$Q$49,MIG_demproj!$P$2:$P$49)&amp;B1050,MIG_demproj!$A$2:$H$9999,4,FALSE)</f>
        <v>GDP</v>
      </c>
      <c r="E1050" s="2">
        <f>MAX(VLOOKUP(_xlfn.XLOOKUP(Driver_elast!C1050,MIG_demproj!$Q$2:$Q$49,MIG_demproj!$P$2:$P$49)&amp;B1050,MIG_demproj!$A$2:$H$9999,8,FALSE),0)+IFERROR(VLOOKUP(C1050,$I$3:$J$25,2,FALSE),0)</f>
        <v>1.245071</v>
      </c>
    </row>
    <row r="1051" spans="1:5" ht="14.25" x14ac:dyDescent="0.45">
      <c r="A1051" s="1" t="str">
        <f t="shared" si="16"/>
        <v>ICHSouthAfrica</v>
      </c>
      <c r="B1051" t="str">
        <f>BYDem!B1051</f>
        <v>SouthAfrica</v>
      </c>
      <c r="C1051" t="str">
        <f>BYDem!E1051</f>
        <v>ICH</v>
      </c>
      <c r="D1051" t="str">
        <f>VLOOKUP(_xlfn.XLOOKUP(Driver_elast!C1051,MIG_demproj!$Q$2:$Q$49,MIG_demproj!$P$2:$P$49)&amp;B1051,MIG_demproj!$A$2:$H$9999,4,FALSE)</f>
        <v>GDP</v>
      </c>
      <c r="E1051" s="2">
        <f>MAX(VLOOKUP(_xlfn.XLOOKUP(Driver_elast!C1051,MIG_demproj!$Q$2:$Q$49,MIG_demproj!$P$2:$P$49)&amp;B1051,MIG_demproj!$A$2:$H$9999,8,FALSE),0)+IFERROR(VLOOKUP(C1051,$I$3:$J$25,2,FALSE),0)</f>
        <v>0.82901999999999998</v>
      </c>
    </row>
    <row r="1052" spans="1:5" ht="14.25" x14ac:dyDescent="0.45">
      <c r="A1052" s="1" t="str">
        <f t="shared" si="16"/>
        <v>ICH_FeedstockSouthAfrica</v>
      </c>
      <c r="B1052" t="str">
        <f>BYDem!B1052</f>
        <v>SouthAfrica</v>
      </c>
      <c r="C1052" t="str">
        <f>BYDem!E1052</f>
        <v>ICH_Feedstock</v>
      </c>
      <c r="D1052" t="str">
        <f>VLOOKUP(_xlfn.XLOOKUP(Driver_elast!C1052,MIG_demproj!$Q$2:$Q$49,MIG_demproj!$P$2:$P$49)&amp;B1052,MIG_demproj!$A$2:$H$9999,4,FALSE)</f>
        <v>GDP</v>
      </c>
      <c r="E1052" s="2">
        <f>MAX(VLOOKUP(_xlfn.XLOOKUP(Driver_elast!C1052,MIG_demproj!$Q$2:$Q$49,MIG_demproj!$P$2:$P$49)&amp;B1052,MIG_demproj!$A$2:$H$9999,8,FALSE),0)+IFERROR(VLOOKUP(C1052,$I$3:$J$25,2,FALSE),0)</f>
        <v>0.82901999999999998</v>
      </c>
    </row>
    <row r="1053" spans="1:5" ht="14.25" x14ac:dyDescent="0.45">
      <c r="A1053" s="1" t="str">
        <f t="shared" si="16"/>
        <v>IFPSouthAfrica</v>
      </c>
      <c r="B1053" t="str">
        <f>BYDem!B1053</f>
        <v>SouthAfrica</v>
      </c>
      <c r="C1053" t="str">
        <f>BYDem!E1053</f>
        <v>IFP</v>
      </c>
      <c r="D1053" t="str">
        <f>VLOOKUP(_xlfn.XLOOKUP(Driver_elast!C1053,MIG_demproj!$Q$2:$Q$49,MIG_demproj!$P$2:$P$49)&amp;B1053,MIG_demproj!$A$2:$H$9999,4,FALSE)</f>
        <v>GDP</v>
      </c>
      <c r="E1053" s="2">
        <f>MAX(VLOOKUP(_xlfn.XLOOKUP(Driver_elast!C1053,MIG_demproj!$Q$2:$Q$49,MIG_demproj!$P$2:$P$49)&amp;B1053,MIG_demproj!$A$2:$H$9999,8,FALSE),0)+IFERROR(VLOOKUP(C1053,$I$3:$J$25,2,FALSE),0)</f>
        <v>0.37103199999999997</v>
      </c>
    </row>
    <row r="1054" spans="1:5" ht="14.25" x14ac:dyDescent="0.45">
      <c r="A1054" s="1" t="str">
        <f t="shared" si="16"/>
        <v>ILPSouthAfrica</v>
      </c>
      <c r="B1054" t="str">
        <f>BYDem!B1054</f>
        <v>SouthAfrica</v>
      </c>
      <c r="C1054" t="str">
        <f>BYDem!E1054</f>
        <v>ILP</v>
      </c>
      <c r="D1054" t="str">
        <f>VLOOKUP(_xlfn.XLOOKUP(Driver_elast!C1054,MIG_demproj!$Q$2:$Q$49,MIG_demproj!$P$2:$P$49)&amp;B1054,MIG_demproj!$A$2:$H$9999,4,FALSE)</f>
        <v>GDPIND</v>
      </c>
      <c r="E1054" s="2">
        <f>MAX(VLOOKUP(_xlfn.XLOOKUP(Driver_elast!C1054,MIG_demproj!$Q$2:$Q$49,MIG_demproj!$P$2:$P$49)&amp;B1054,MIG_demproj!$A$2:$H$9999,8,FALSE),0)+IFERROR(VLOOKUP(C1054,$I$3:$J$25,2,FALSE),0)</f>
        <v>0</v>
      </c>
    </row>
    <row r="1055" spans="1:5" ht="14.25" x14ac:dyDescent="0.45">
      <c r="A1055" s="1" t="str">
        <f t="shared" si="16"/>
        <v>IMCSouthAfrica</v>
      </c>
      <c r="B1055" t="str">
        <f>BYDem!B1055</f>
        <v>SouthAfrica</v>
      </c>
      <c r="C1055" t="str">
        <f>BYDem!E1055</f>
        <v>IMC</v>
      </c>
      <c r="D1055" t="str">
        <f>VLOOKUP(_xlfn.XLOOKUP(Driver_elast!C1055,MIG_demproj!$Q$2:$Q$49,MIG_demproj!$P$2:$P$49)&amp;B1055,MIG_demproj!$A$2:$H$9999,4,FALSE)</f>
        <v>GDP</v>
      </c>
      <c r="E1055" s="2">
        <f>MAX(VLOOKUP(_xlfn.XLOOKUP(Driver_elast!C1055,MIG_demproj!$Q$2:$Q$49,MIG_demproj!$P$2:$P$49)&amp;B1055,MIG_demproj!$A$2:$H$9999,8,FALSE),0)+IFERROR(VLOOKUP(C1055,$I$3:$J$25,2,FALSE),0)</f>
        <v>0.37103199999999997</v>
      </c>
    </row>
    <row r="1056" spans="1:5" ht="14.25" x14ac:dyDescent="0.45">
      <c r="A1056" s="1" t="str">
        <f t="shared" si="16"/>
        <v>INFSouthAfrica</v>
      </c>
      <c r="B1056" t="str">
        <f>BYDem!B1056</f>
        <v>SouthAfrica</v>
      </c>
      <c r="C1056" t="str">
        <f>BYDem!E1056</f>
        <v>INF</v>
      </c>
      <c r="D1056" t="str">
        <f>VLOOKUP(_xlfn.XLOOKUP(Driver_elast!C1056,MIG_demproj!$Q$2:$Q$49,MIG_demproj!$P$2:$P$49)&amp;B1056,MIG_demproj!$A$2:$H$9999,4,FALSE)</f>
        <v>GDP</v>
      </c>
      <c r="E1056" s="2">
        <f>MAX(VLOOKUP(_xlfn.XLOOKUP(Driver_elast!C1056,MIG_demproj!$Q$2:$Q$49,MIG_demproj!$P$2:$P$49)&amp;B1056,MIG_demproj!$A$2:$H$9999,8,FALSE),0)+IFERROR(VLOOKUP(C1056,$I$3:$J$25,2,FALSE),0)</f>
        <v>1.661273</v>
      </c>
    </row>
    <row r="1057" spans="1:5" ht="14.25" x14ac:dyDescent="0.45">
      <c r="A1057" s="1" t="str">
        <f t="shared" si="16"/>
        <v>INMSouthAfrica</v>
      </c>
      <c r="B1057" t="str">
        <f>BYDem!B1057</f>
        <v>SouthAfrica</v>
      </c>
      <c r="C1057" t="str">
        <f>BYDem!E1057</f>
        <v>INM</v>
      </c>
      <c r="D1057" t="str">
        <f>VLOOKUP(_xlfn.XLOOKUP(Driver_elast!C1057,MIG_demproj!$Q$2:$Q$49,MIG_demproj!$P$2:$P$49)&amp;B1057,MIG_demproj!$A$2:$H$9999,4,FALSE)</f>
        <v>GDP</v>
      </c>
      <c r="E1057" s="2">
        <f>MAX(VLOOKUP(_xlfn.XLOOKUP(Driver_elast!C1057,MIG_demproj!$Q$2:$Q$49,MIG_demproj!$P$2:$P$49)&amp;B1057,MIG_demproj!$A$2:$H$9999,8,FALSE),0)+IFERROR(VLOOKUP(C1057,$I$3:$J$25,2,FALSE),0)</f>
        <v>0.96787000000000001</v>
      </c>
    </row>
    <row r="1058" spans="1:5" ht="14.25" x14ac:dyDescent="0.45">
      <c r="A1058" s="1" t="str">
        <f t="shared" si="16"/>
        <v>IOISouthAfrica</v>
      </c>
      <c r="B1058" t="str">
        <f>BYDem!B1058</f>
        <v>SouthAfrica</v>
      </c>
      <c r="C1058" t="str">
        <f>BYDem!E1058</f>
        <v>IOI</v>
      </c>
      <c r="D1058" t="str">
        <f>VLOOKUP(_xlfn.XLOOKUP(Driver_elast!C1058,MIG_demproj!$Q$2:$Q$49,MIG_demproj!$P$2:$P$49)&amp;B1058,MIG_demproj!$A$2:$H$9999,4,FALSE)</f>
        <v>GDP</v>
      </c>
      <c r="E1058" s="2">
        <f>MAX(VLOOKUP(_xlfn.XLOOKUP(Driver_elast!C1058,MIG_demproj!$Q$2:$Q$49,MIG_demproj!$P$2:$P$49)&amp;B1058,MIG_demproj!$A$2:$H$9999,8,FALSE),0)+IFERROR(VLOOKUP(C1058,$I$3:$J$25,2,FALSE),0)</f>
        <v>0.37103199999999997</v>
      </c>
    </row>
    <row r="1059" spans="1:5" ht="14.25" x14ac:dyDescent="0.45">
      <c r="A1059" s="1" t="str">
        <f t="shared" si="16"/>
        <v>ITMSouthAfrica</v>
      </c>
      <c r="B1059" t="str">
        <f>BYDem!B1059</f>
        <v>SouthAfrica</v>
      </c>
      <c r="C1059" t="str">
        <f>BYDem!E1059</f>
        <v>ITM</v>
      </c>
      <c r="D1059" t="str">
        <f>VLOOKUP(_xlfn.XLOOKUP(Driver_elast!C1059,MIG_demproj!$Q$2:$Q$49,MIG_demproj!$P$2:$P$49)&amp;B1059,MIG_demproj!$A$2:$H$9999,4,FALSE)</f>
        <v>GDP</v>
      </c>
      <c r="E1059" s="2">
        <f>MAX(VLOOKUP(_xlfn.XLOOKUP(Driver_elast!C1059,MIG_demproj!$Q$2:$Q$49,MIG_demproj!$P$2:$P$49)&amp;B1059,MIG_demproj!$A$2:$H$9999,8,FALSE),0)+IFERROR(VLOOKUP(C1059,$I$3:$J$25,2,FALSE),0)</f>
        <v>0.37103199999999997</v>
      </c>
    </row>
    <row r="1060" spans="1:5" ht="14.25" x14ac:dyDescent="0.45">
      <c r="A1060" s="1" t="str">
        <f t="shared" si="16"/>
        <v>NEUSouthAfrica</v>
      </c>
      <c r="B1060" t="str">
        <f>BYDem!B1060</f>
        <v>SouthAfrica</v>
      </c>
      <c r="C1060" t="str">
        <f>BYDem!E1060</f>
        <v>NEU</v>
      </c>
      <c r="D1060" t="str">
        <f>VLOOKUP(_xlfn.XLOOKUP(Driver_elast!C1060,MIG_demproj!$Q$2:$Q$49,MIG_demproj!$P$2:$P$49)&amp;B1060,MIG_demproj!$A$2:$H$9999,4,FALSE)</f>
        <v>GDP</v>
      </c>
      <c r="E1060" s="2">
        <f>MAX(VLOOKUP(_xlfn.XLOOKUP(Driver_elast!C1060,MIG_demproj!$Q$2:$Q$49,MIG_demproj!$P$2:$P$49)&amp;B1060,MIG_demproj!$A$2:$H$9999,8,FALSE),0)+IFERROR(VLOOKUP(C1060,$I$3:$J$25,2,FALSE),0)</f>
        <v>0.348495</v>
      </c>
    </row>
    <row r="1061" spans="1:5" ht="14.25" x14ac:dyDescent="0.45">
      <c r="A1061" s="1" t="str">
        <f t="shared" si="16"/>
        <v>ONOSouthAfrica</v>
      </c>
      <c r="B1061" t="str">
        <f>BYDem!B1061</f>
        <v>SouthAfrica</v>
      </c>
      <c r="C1061" t="str">
        <f>BYDem!E1061</f>
        <v>ONO</v>
      </c>
      <c r="D1061" t="str">
        <f>VLOOKUP(_xlfn.XLOOKUP(Driver_elast!C1061,MIG_demproj!$Q$2:$Q$49,MIG_demproj!$P$2:$P$49)&amp;B1061,MIG_demproj!$A$2:$H$9999,4,FALSE)</f>
        <v>GDP</v>
      </c>
      <c r="E1061" s="2">
        <f>MAX(VLOOKUP(_xlfn.XLOOKUP(Driver_elast!C1061,MIG_demproj!$Q$2:$Q$49,MIG_demproj!$P$2:$P$49)&amp;B1061,MIG_demproj!$A$2:$H$9999,8,FALSE),0)+IFERROR(VLOOKUP(C1061,$I$3:$J$25,2,FALSE),0)</f>
        <v>0.37103199999999997</v>
      </c>
    </row>
    <row r="1062" spans="1:5" ht="14.25" x14ac:dyDescent="0.45">
      <c r="A1062" s="1" t="str">
        <f t="shared" si="16"/>
        <v>RCKSouthAfrica</v>
      </c>
      <c r="B1062" t="str">
        <f>BYDem!B1062</f>
        <v>SouthAfrica</v>
      </c>
      <c r="C1062" t="str">
        <f>BYDem!E1062</f>
        <v>RCK</v>
      </c>
      <c r="D1062" s="18" t="s">
        <v>3</v>
      </c>
      <c r="E1062" s="2">
        <f>MAX(VLOOKUP(_xlfn.XLOOKUP(Driver_elast!C1062,MIG_demproj!$Q$2:$Q$49,MIG_demproj!$P$2:$P$49)&amp;B1062,MIG_demproj!$A$2:$H$9999,8,FALSE),0)+IFERROR(VLOOKUP(C1062,$I$3:$J$25,2,FALSE),0)</f>
        <v>1.19807</v>
      </c>
    </row>
    <row r="1063" spans="1:5" ht="14.25" x14ac:dyDescent="0.45">
      <c r="A1063" s="1" t="str">
        <f t="shared" si="16"/>
        <v>REASouthAfrica</v>
      </c>
      <c r="B1063" t="str">
        <f>BYDem!B1063</f>
        <v>SouthAfrica</v>
      </c>
      <c r="C1063" t="str">
        <f>BYDem!E1063</f>
        <v>REA</v>
      </c>
      <c r="D1063" t="str">
        <f>VLOOKUP(_xlfn.XLOOKUP(Driver_elast!C1063,MIG_demproj!$Q$2:$Q$49,MIG_demproj!$P$2:$P$49)&amp;B1063,MIG_demproj!$A$2:$H$9999,4,FALSE)</f>
        <v>GDPPCAP</v>
      </c>
      <c r="E1063" s="2">
        <f>MAX(VLOOKUP(_xlfn.XLOOKUP(Driver_elast!C1063,MIG_demproj!$Q$2:$Q$49,MIG_demproj!$P$2:$P$49)&amp;B1063,MIG_demproj!$A$2:$H$9999,8,FALSE),0)+IFERROR(VLOOKUP(C1063,$I$3:$J$25,2,FALSE),0)</f>
        <v>2.1708940000000001</v>
      </c>
    </row>
    <row r="1064" spans="1:5" ht="14.25" x14ac:dyDescent="0.45">
      <c r="A1064" s="1" t="str">
        <f t="shared" si="16"/>
        <v>RHWSouthAfrica</v>
      </c>
      <c r="B1064" t="str">
        <f>BYDem!B1064</f>
        <v>SouthAfrica</v>
      </c>
      <c r="C1064" t="str">
        <f>BYDem!E1064</f>
        <v>RHW</v>
      </c>
      <c r="D1064" t="str">
        <f>VLOOKUP(_xlfn.XLOOKUP(Driver_elast!C1064,MIG_demproj!$Q$2:$Q$49,MIG_demproj!$P$2:$P$49)&amp;B1064,MIG_demproj!$A$2:$H$9999,4,FALSE)</f>
        <v>GDPPCAP</v>
      </c>
      <c r="E1064" s="2">
        <f>MAX(VLOOKUP(_xlfn.XLOOKUP(Driver_elast!C1064,MIG_demproj!$Q$2:$Q$49,MIG_demproj!$P$2:$P$49)&amp;B1064,MIG_demproj!$A$2:$H$9999,8,FALSE),0)+IFERROR(VLOOKUP(C1064,$I$3:$J$25,2,FALSE),0)</f>
        <v>1.19807</v>
      </c>
    </row>
    <row r="1065" spans="1:5" ht="14.25" x14ac:dyDescent="0.45">
      <c r="A1065" s="1" t="str">
        <f t="shared" si="16"/>
        <v>RLISouthAfrica</v>
      </c>
      <c r="B1065" t="str">
        <f>BYDem!B1065</f>
        <v>SouthAfrica</v>
      </c>
      <c r="C1065" t="str">
        <f>BYDem!E1065</f>
        <v>RLI</v>
      </c>
      <c r="D1065" t="str">
        <f>VLOOKUP(_xlfn.XLOOKUP(Driver_elast!C1065,MIG_demproj!$Q$2:$Q$49,MIG_demproj!$P$2:$P$49)&amp;B1065,MIG_demproj!$A$2:$H$9999,4,FALSE)</f>
        <v>GDPPCAP</v>
      </c>
      <c r="E1065" s="2">
        <f>MAX(VLOOKUP(_xlfn.XLOOKUP(Driver_elast!C1065,MIG_demproj!$Q$2:$Q$49,MIG_demproj!$P$2:$P$49)&amp;B1065,MIG_demproj!$A$2:$H$9999,8,FALSE),0)+IFERROR(VLOOKUP(C1065,$I$3:$J$25,2,FALSE),0)</f>
        <v>1.6708940000000001</v>
      </c>
    </row>
    <row r="1066" spans="1:5" ht="14.25" x14ac:dyDescent="0.45">
      <c r="A1066" s="1" t="str">
        <f t="shared" si="16"/>
        <v>ROTSouthAfrica</v>
      </c>
      <c r="B1066" t="str">
        <f>BYDem!B1066</f>
        <v>SouthAfrica</v>
      </c>
      <c r="C1066" t="str">
        <f>BYDem!E1066</f>
        <v>ROT</v>
      </c>
      <c r="D1066" t="str">
        <f>VLOOKUP(_xlfn.XLOOKUP(Driver_elast!C1066,MIG_demproj!$Q$2:$Q$49,MIG_demproj!$P$2:$P$49)&amp;B1066,MIG_demproj!$A$2:$H$9999,4,FALSE)</f>
        <v>GDPPCAP</v>
      </c>
      <c r="E1066" s="2">
        <f>MAX(VLOOKUP(_xlfn.XLOOKUP(Driver_elast!C1066,MIG_demproj!$Q$2:$Q$49,MIG_demproj!$P$2:$P$49)&amp;B1066,MIG_demproj!$A$2:$H$9999,8,FALSE),0)+IFERROR(VLOOKUP(C1066,$I$3:$J$25,2,FALSE),0)</f>
        <v>1.19807</v>
      </c>
    </row>
    <row r="1067" spans="1:5" ht="14.25" x14ac:dyDescent="0.45">
      <c r="A1067" s="1" t="str">
        <f t="shared" si="16"/>
        <v>RRFSouthAfrica</v>
      </c>
      <c r="B1067" t="str">
        <f>BYDem!B1067</f>
        <v>SouthAfrica</v>
      </c>
      <c r="C1067" t="str">
        <f>BYDem!E1067</f>
        <v>RRF</v>
      </c>
      <c r="D1067" t="str">
        <f>VLOOKUP(_xlfn.XLOOKUP(Driver_elast!C1067,MIG_demproj!$Q$2:$Q$49,MIG_demproj!$P$2:$P$49)&amp;B1067,MIG_demproj!$A$2:$H$9999,4,FALSE)</f>
        <v>GDPPCAP</v>
      </c>
      <c r="E1067" s="2">
        <f>MAX(VLOOKUP(_xlfn.XLOOKUP(Driver_elast!C1067,MIG_demproj!$Q$2:$Q$49,MIG_demproj!$P$2:$P$49)&amp;B1067,MIG_demproj!$A$2:$H$9999,8,FALSE),0)+IFERROR(VLOOKUP(C1067,$I$3:$J$25,2,FALSE),0)</f>
        <v>1.6708940000000001</v>
      </c>
    </row>
    <row r="1068" spans="1:5" ht="14.25" x14ac:dyDescent="0.45">
      <c r="A1068" s="1" t="str">
        <f t="shared" si="16"/>
        <v>RSCSouthAfrica</v>
      </c>
      <c r="B1068" t="str">
        <f>BYDem!B1068</f>
        <v>SouthAfrica</v>
      </c>
      <c r="C1068" t="str">
        <f>BYDem!E1068</f>
        <v>RSC</v>
      </c>
      <c r="D1068" t="str">
        <f>VLOOKUP(_xlfn.XLOOKUP(Driver_elast!C1068,MIG_demproj!$Q$2:$Q$49,MIG_demproj!$P$2:$P$49)&amp;B1068,MIG_demproj!$A$2:$H$9999,4,FALSE)</f>
        <v>GDPPCAP</v>
      </c>
      <c r="E1068" s="2">
        <f>MAX(VLOOKUP(_xlfn.XLOOKUP(Driver_elast!C1068,MIG_demproj!$Q$2:$Q$49,MIG_demproj!$P$2:$P$49)&amp;B1068,MIG_demproj!$A$2:$H$9999,8,FALSE),0)+IFERROR(VLOOKUP(C1068,$I$3:$J$25,2,FALSE),0)</f>
        <v>2.1708940000000001</v>
      </c>
    </row>
    <row r="1069" spans="1:5" ht="14.25" x14ac:dyDescent="0.45">
      <c r="A1069" s="1" t="str">
        <f t="shared" si="16"/>
        <v>RSHSouthAfrica</v>
      </c>
      <c r="B1069" t="str">
        <f>BYDem!B1069</f>
        <v>SouthAfrica</v>
      </c>
      <c r="C1069" t="str">
        <f>BYDem!E1069</f>
        <v>RSH</v>
      </c>
      <c r="D1069" t="str">
        <f>VLOOKUP(_xlfn.XLOOKUP(Driver_elast!C1069,MIG_demproj!$Q$2:$Q$49,MIG_demproj!$P$2:$P$49)&amp;B1069,MIG_demproj!$A$2:$H$9999,4,FALSE)</f>
        <v>GDPPCAP</v>
      </c>
      <c r="E1069" s="2">
        <f>MAX(VLOOKUP(_xlfn.XLOOKUP(Driver_elast!C1069,MIG_demproj!$Q$2:$Q$49,MIG_demproj!$P$2:$P$49)&amp;B1069,MIG_demproj!$A$2:$H$9999,8,FALSE),0)+IFERROR(VLOOKUP(C1069,$I$3:$J$25,2,FALSE),0)</f>
        <v>1.19807</v>
      </c>
    </row>
    <row r="1070" spans="1:5" ht="14.25" x14ac:dyDescent="0.45">
      <c r="A1070" s="1" t="str">
        <f t="shared" si="16"/>
        <v>TADSouthAfrica</v>
      </c>
      <c r="B1070" t="str">
        <f>BYDem!B1070</f>
        <v>SouthAfrica</v>
      </c>
      <c r="C1070" t="str">
        <f>BYDem!E1070</f>
        <v>TAD</v>
      </c>
      <c r="D1070" t="str">
        <f>VLOOKUP(_xlfn.XLOOKUP(Driver_elast!C1070,MIG_demproj!$Q$2:$Q$49,MIG_demproj!$P$2:$P$49)&amp;B1070,MIG_demproj!$A$2:$H$9999,4,FALSE)</f>
        <v>GDP</v>
      </c>
      <c r="E1070" s="2">
        <f>MAX(VLOOKUP(_xlfn.XLOOKUP(Driver_elast!C1070,MIG_demproj!$Q$2:$Q$49,MIG_demproj!$P$2:$P$49)&amp;B1070,MIG_demproj!$A$2:$H$9999,8,FALSE),0)+IFERROR(VLOOKUP(C1070,$I$3:$J$25,2,FALSE),0)</f>
        <v>0.75036700000000001</v>
      </c>
    </row>
    <row r="1071" spans="1:5" ht="14.25" x14ac:dyDescent="0.45">
      <c r="A1071" s="1" t="str">
        <f t="shared" si="16"/>
        <v>TAISouthAfrica</v>
      </c>
      <c r="B1071" t="str">
        <f>BYDem!B1071</f>
        <v>SouthAfrica</v>
      </c>
      <c r="C1071" t="str">
        <f>BYDem!E1071</f>
        <v>TAI</v>
      </c>
      <c r="D1071" t="str">
        <f>VLOOKUP(_xlfn.XLOOKUP(Driver_elast!C1071,MIG_demproj!$Q$2:$Q$49,MIG_demproj!$P$2:$P$49)&amp;B1071,MIG_demproj!$A$2:$H$9999,4,FALSE)</f>
        <v>GDPSER</v>
      </c>
      <c r="E1071" s="2">
        <f>MAX(VLOOKUP(_xlfn.XLOOKUP(Driver_elast!C1071,MIG_demproj!$Q$2:$Q$49,MIG_demproj!$P$2:$P$49)&amp;B1071,MIG_demproj!$A$2:$H$9999,8,FALSE),0)+IFERROR(VLOOKUP(C1071,$I$3:$J$25,2,FALSE),0)</f>
        <v>0.72953500000000004</v>
      </c>
    </row>
    <row r="1072" spans="1:5" ht="14.25" x14ac:dyDescent="0.45">
      <c r="A1072" s="1" t="str">
        <f t="shared" si="16"/>
        <v>TTFSouthAfrica</v>
      </c>
      <c r="B1072" t="str">
        <f>BYDem!B1072</f>
        <v>SouthAfrica</v>
      </c>
      <c r="C1072" t="str">
        <f>BYDem!E1072</f>
        <v>TTF</v>
      </c>
      <c r="D1072" t="str">
        <f>VLOOKUP(_xlfn.XLOOKUP(Driver_elast!C1072,MIG_demproj!$Q$2:$Q$49,MIG_demproj!$P$2:$P$49)&amp;B1072,MIG_demproj!$A$2:$H$9999,4,FALSE)</f>
        <v>GDP</v>
      </c>
      <c r="E1072" s="2">
        <f>MAX(VLOOKUP(_xlfn.XLOOKUP(Driver_elast!C1072,MIG_demproj!$Q$2:$Q$49,MIG_demproj!$P$2:$P$49)&amp;B1072,MIG_demproj!$A$2:$H$9999,8,FALSE),0)+IFERROR(VLOOKUP(C1072,$I$3:$J$25,2,FALSE),0)</f>
        <v>0.96397900000000003</v>
      </c>
    </row>
    <row r="1073" spans="1:5" ht="14.25" x14ac:dyDescent="0.45">
      <c r="A1073" s="1" t="str">
        <f t="shared" si="16"/>
        <v>TTPSouthAfrica</v>
      </c>
      <c r="B1073" t="str">
        <f>BYDem!B1073</f>
        <v>SouthAfrica</v>
      </c>
      <c r="C1073" t="str">
        <f>BYDem!E1073</f>
        <v>TTP</v>
      </c>
      <c r="D1073" t="str">
        <f>VLOOKUP(_xlfn.XLOOKUP(Driver_elast!C1073,MIG_demproj!$Q$2:$Q$49,MIG_demproj!$P$2:$P$49)&amp;B1073,MIG_demproj!$A$2:$H$9999,4,FALSE)</f>
        <v>GDP</v>
      </c>
      <c r="E1073" s="2">
        <f>MAX(VLOOKUP(_xlfn.XLOOKUP(Driver_elast!C1073,MIG_demproj!$Q$2:$Q$49,MIG_demproj!$P$2:$P$49)&amp;B1073,MIG_demproj!$A$2:$H$9999,8,FALSE),0)+IFERROR(VLOOKUP(C1073,$I$3:$J$25,2,FALSE),0)</f>
        <v>0.96397900000000003</v>
      </c>
    </row>
    <row r="1074" spans="1:5" ht="14.25" x14ac:dyDescent="0.45">
      <c r="A1074" s="1" t="str">
        <f t="shared" si="16"/>
        <v>TWDSouthAfrica</v>
      </c>
      <c r="B1074" t="str">
        <f>BYDem!B1074</f>
        <v>SouthAfrica</v>
      </c>
      <c r="C1074" t="str">
        <f>BYDem!E1074</f>
        <v>TWD</v>
      </c>
      <c r="D1074" t="str">
        <f>VLOOKUP(_xlfn.XLOOKUP(Driver_elast!C1074,MIG_demproj!$Q$2:$Q$49,MIG_demproj!$P$2:$P$49)&amp;B1074,MIG_demproj!$A$2:$H$9999,4,FALSE)</f>
        <v>GDP</v>
      </c>
      <c r="E1074" s="2">
        <f>MAX(VLOOKUP(_xlfn.XLOOKUP(Driver_elast!C1074,MIG_demproj!$Q$2:$Q$49,MIG_demproj!$P$2:$P$49)&amp;B1074,MIG_demproj!$A$2:$H$9999,8,FALSE),0)+IFERROR(VLOOKUP(C1074,$I$3:$J$25,2,FALSE),0)</f>
        <v>3.5980370000000002</v>
      </c>
    </row>
    <row r="1075" spans="1:5" ht="14.25" x14ac:dyDescent="0.45">
      <c r="A1075" s="1" t="str">
        <f t="shared" si="16"/>
        <v>TWISouthAfrica</v>
      </c>
      <c r="B1075" t="str">
        <f>BYDem!B1075</f>
        <v>SouthAfrica</v>
      </c>
      <c r="C1075" t="str">
        <f>BYDem!E1075</f>
        <v>TWI</v>
      </c>
      <c r="D1075" t="str">
        <f>VLOOKUP(_xlfn.XLOOKUP(Driver_elast!C1075,MIG_demproj!$Q$2:$Q$49,MIG_demproj!$P$2:$P$49)&amp;B1075,MIG_demproj!$A$2:$H$9999,4,FALSE)</f>
        <v>GDPSER</v>
      </c>
      <c r="E1075" s="2">
        <f>MAX(VLOOKUP(_xlfn.XLOOKUP(Driver_elast!C1075,MIG_demproj!$Q$2:$Q$49,MIG_demproj!$P$2:$P$49)&amp;B1075,MIG_demproj!$A$2:$H$9999,8,FALSE),0)+IFERROR(VLOOKUP(C1075,$I$3:$J$25,2,FALSE),0)</f>
        <v>0.43310100000000001</v>
      </c>
    </row>
    <row r="1076" spans="1:5" ht="14.25" x14ac:dyDescent="0.45">
      <c r="A1076" s="1" t="str">
        <f t="shared" si="16"/>
        <v>Trd_2wSouthAfrica</v>
      </c>
      <c r="B1076" t="str">
        <f>BYDem!B1076</f>
        <v>SouthAfrica</v>
      </c>
      <c r="C1076" t="str">
        <f>BYDem!E1076</f>
        <v>Trd_2w</v>
      </c>
      <c r="D1076" t="str">
        <f>VLOOKUP(_xlfn.XLOOKUP(Driver_elast!C1076,MIG_demproj!$Q$2:$Q$49,MIG_demproj!$P$2:$P$49)&amp;B1076,MIG_demproj!$A$2:$H$9999,4,FALSE)</f>
        <v>GDP</v>
      </c>
      <c r="E1076" s="2">
        <f>MAX(VLOOKUP(_xlfn.XLOOKUP(Driver_elast!C1076,MIG_demproj!$Q$2:$Q$49,MIG_demproj!$P$2:$P$49)&amp;B1076,MIG_demproj!$A$2:$H$9999,8,FALSE),0)+IFERROR(VLOOKUP(C1076,$I$3:$J$25,2,FALSE),0)</f>
        <v>0.848495</v>
      </c>
    </row>
    <row r="1077" spans="1:5" ht="14.25" x14ac:dyDescent="0.45">
      <c r="A1077" s="1" t="str">
        <f t="shared" si="16"/>
        <v>Trd_3wSouthAfrica</v>
      </c>
      <c r="B1077" t="str">
        <f>BYDem!B1077</f>
        <v>SouthAfrica</v>
      </c>
      <c r="C1077" t="str">
        <f>BYDem!E1077</f>
        <v>Trd_3w</v>
      </c>
      <c r="D1077" t="str">
        <f>VLOOKUP(_xlfn.XLOOKUP(Driver_elast!C1077,MIG_demproj!$Q$2:$Q$49,MIG_demproj!$P$2:$P$49)&amp;B1077,MIG_demproj!$A$2:$H$9999,4,FALSE)</f>
        <v>GDP</v>
      </c>
      <c r="E1077" s="2">
        <f>MAX(VLOOKUP(_xlfn.XLOOKUP(Driver_elast!C1077,MIG_demproj!$Q$2:$Q$49,MIG_demproj!$P$2:$P$49)&amp;B1077,MIG_demproj!$A$2:$H$9999,8,FALSE),0)+IFERROR(VLOOKUP(C1077,$I$3:$J$25,2,FALSE),0)</f>
        <v>0.848495</v>
      </c>
    </row>
    <row r="1078" spans="1:5" ht="14.25" x14ac:dyDescent="0.45">
      <c r="A1078" s="1" t="str">
        <f t="shared" si="16"/>
        <v>Trd_BusSouthAfrica</v>
      </c>
      <c r="B1078" t="str">
        <f>BYDem!B1078</f>
        <v>SouthAfrica</v>
      </c>
      <c r="C1078" t="str">
        <f>BYDem!E1078</f>
        <v>Trd_Bus</v>
      </c>
      <c r="D1078" t="str">
        <f>VLOOKUP(_xlfn.XLOOKUP(Driver_elast!C1078,MIG_demproj!$Q$2:$Q$49,MIG_demproj!$P$2:$P$49)&amp;B1078,MIG_demproj!$A$2:$H$9999,4,FALSE)</f>
        <v>GDP</v>
      </c>
      <c r="E1078" s="2">
        <f>MAX(VLOOKUP(_xlfn.XLOOKUP(Driver_elast!C1078,MIG_demproj!$Q$2:$Q$49,MIG_demproj!$P$2:$P$49)&amp;B1078,MIG_demproj!$A$2:$H$9999,8,FALSE),0)+IFERROR(VLOOKUP(C1078,$I$3:$J$25,2,FALSE),0)</f>
        <v>0.848495</v>
      </c>
    </row>
    <row r="1079" spans="1:5" ht="14.25" x14ac:dyDescent="0.45">
      <c r="A1079" s="1" t="str">
        <f t="shared" si="16"/>
        <v>Trd_CarSouthAfrica</v>
      </c>
      <c r="B1079" t="str">
        <f>BYDem!B1079</f>
        <v>SouthAfrica</v>
      </c>
      <c r="C1079" t="str">
        <f>BYDem!E1079</f>
        <v>Trd_Car</v>
      </c>
      <c r="D1079" t="str">
        <f>VLOOKUP(_xlfn.XLOOKUP(Driver_elast!C1079,MIG_demproj!$Q$2:$Q$49,MIG_demproj!$P$2:$P$49)&amp;B1079,MIG_demproj!$A$2:$H$9999,4,FALSE)</f>
        <v>GDP</v>
      </c>
      <c r="E1079" s="2">
        <f>MAX(VLOOKUP(_xlfn.XLOOKUP(Driver_elast!C1079,MIG_demproj!$Q$2:$Q$49,MIG_demproj!$P$2:$P$49)&amp;B1079,MIG_demproj!$A$2:$H$9999,8,FALSE),0)+IFERROR(VLOOKUP(C1079,$I$3:$J$25,2,FALSE),0)</f>
        <v>0.848495</v>
      </c>
    </row>
    <row r="1080" spans="1:5" ht="14.25" x14ac:dyDescent="0.45">
      <c r="A1080" s="1" t="str">
        <f t="shared" si="16"/>
        <v>Trd_HdtSouthAfrica</v>
      </c>
      <c r="B1080" t="str">
        <f>BYDem!B1080</f>
        <v>SouthAfrica</v>
      </c>
      <c r="C1080" t="str">
        <f>BYDem!E1080</f>
        <v>Trd_Hdt</v>
      </c>
      <c r="D1080" t="str">
        <f>VLOOKUP(_xlfn.XLOOKUP(Driver_elast!C1080,MIG_demproj!$Q$2:$Q$49,MIG_demproj!$P$2:$P$49)&amp;B1080,MIG_demproj!$A$2:$H$9999,4,FALSE)</f>
        <v>GDP</v>
      </c>
      <c r="E1080" s="2">
        <f>MAX(VLOOKUP(_xlfn.XLOOKUP(Driver_elast!C1080,MIG_demproj!$Q$2:$Q$49,MIG_demproj!$P$2:$P$49)&amp;B1080,MIG_demproj!$A$2:$H$9999,8,FALSE),0)+IFERROR(VLOOKUP(C1080,$I$3:$J$25,2,FALSE),0)</f>
        <v>0.848495</v>
      </c>
    </row>
    <row r="1081" spans="1:5" ht="14.25" x14ac:dyDescent="0.45">
      <c r="A1081" s="1" t="str">
        <f t="shared" si="16"/>
        <v>Trd_LcvSouthAfrica</v>
      </c>
      <c r="B1081" t="str">
        <f>BYDem!B1081</f>
        <v>SouthAfrica</v>
      </c>
      <c r="C1081" t="str">
        <f>BYDem!E1081</f>
        <v>Trd_Lcv</v>
      </c>
      <c r="D1081" t="str">
        <f>VLOOKUP(_xlfn.XLOOKUP(Driver_elast!C1081,MIG_demproj!$Q$2:$Q$49,MIG_demproj!$P$2:$P$49)&amp;B1081,MIG_demproj!$A$2:$H$9999,4,FALSE)</f>
        <v>GDP</v>
      </c>
      <c r="E1081" s="2">
        <f>MAX(VLOOKUP(_xlfn.XLOOKUP(Driver_elast!C1081,MIG_demproj!$Q$2:$Q$49,MIG_demproj!$P$2:$P$49)&amp;B1081,MIG_demproj!$A$2:$H$9999,8,FALSE),0)+IFERROR(VLOOKUP(C1081,$I$3:$J$25,2,FALSE),0)</f>
        <v>0.848495</v>
      </c>
    </row>
    <row r="1082" spans="1:5" ht="14.25" x14ac:dyDescent="0.45">
      <c r="A1082" s="1" t="str">
        <f t="shared" si="16"/>
        <v>AGRUK</v>
      </c>
      <c r="B1082" t="str">
        <f>BYDem!B1082</f>
        <v>UK</v>
      </c>
      <c r="C1082" t="str">
        <f>BYDem!E1082</f>
        <v>AGR</v>
      </c>
      <c r="D1082" t="str">
        <f>VLOOKUP(_xlfn.XLOOKUP(Driver_elast!C1082,MIG_demproj!$Q$2:$Q$49,MIG_demproj!$P$2:$P$49)&amp;B1082,MIG_demproj!$A$2:$H$9999,4,FALSE)</f>
        <v>POP</v>
      </c>
      <c r="E1082" s="2">
        <f>MAX(VLOOKUP(_xlfn.XLOOKUP(Driver_elast!C1082,MIG_demproj!$Q$2:$Q$49,MIG_demproj!$P$2:$P$49)&amp;B1082,MIG_demproj!$A$2:$H$9999,8,FALSE),0)+IFERROR(VLOOKUP(C1082,$I$3:$J$25,2,FALSE),0)</f>
        <v>6.8096540000000001</v>
      </c>
    </row>
    <row r="1083" spans="1:5" ht="14.25" x14ac:dyDescent="0.45">
      <c r="A1083" s="1" t="str">
        <f t="shared" si="16"/>
        <v>CCKUK</v>
      </c>
      <c r="B1083" t="str">
        <f>BYDem!B1083</f>
        <v>UK</v>
      </c>
      <c r="C1083" t="str">
        <f>BYDem!E1083</f>
        <v>CCK</v>
      </c>
      <c r="D1083" t="str">
        <f>VLOOKUP(_xlfn.XLOOKUP(Driver_elast!C1083,MIG_demproj!$Q$2:$Q$49,MIG_demproj!$P$2:$P$49)&amp;B1083,MIG_demproj!$A$2:$H$9999,4,FALSE)</f>
        <v>GDPSER</v>
      </c>
      <c r="E1083" s="2">
        <f>MAX(VLOOKUP(_xlfn.XLOOKUP(Driver_elast!C1083,MIG_demproj!$Q$2:$Q$49,MIG_demproj!$P$2:$P$49)&amp;B1083,MIG_demproj!$A$2:$H$9999,8,FALSE),0)+IFERROR(VLOOKUP(C1083,$I$3:$J$25,2,FALSE),0)</f>
        <v>0</v>
      </c>
    </row>
    <row r="1084" spans="1:5" ht="14.25" x14ac:dyDescent="0.45">
      <c r="A1084" s="1" t="str">
        <f t="shared" si="16"/>
        <v>CHWUK</v>
      </c>
      <c r="B1084" t="str">
        <f>BYDem!B1084</f>
        <v>UK</v>
      </c>
      <c r="C1084" t="str">
        <f>BYDem!E1084</f>
        <v>CHW</v>
      </c>
      <c r="D1084" t="str">
        <f>VLOOKUP(_xlfn.XLOOKUP(Driver_elast!C1084,MIG_demproj!$Q$2:$Q$49,MIG_demproj!$P$2:$P$49)&amp;B1084,MIG_demproj!$A$2:$H$9999,4,FALSE)</f>
        <v>GDPSER</v>
      </c>
      <c r="E1084" s="2">
        <f>MAX(VLOOKUP(_xlfn.XLOOKUP(Driver_elast!C1084,MIG_demproj!$Q$2:$Q$49,MIG_demproj!$P$2:$P$49)&amp;B1084,MIG_demproj!$A$2:$H$9999,8,FALSE),0)+IFERROR(VLOOKUP(C1084,$I$3:$J$25,2,FALSE),0)</f>
        <v>0</v>
      </c>
    </row>
    <row r="1085" spans="1:5" ht="14.25" x14ac:dyDescent="0.45">
      <c r="A1085" s="1" t="str">
        <f t="shared" si="16"/>
        <v>CLAUK</v>
      </c>
      <c r="B1085" t="str">
        <f>BYDem!B1085</f>
        <v>UK</v>
      </c>
      <c r="C1085" t="str">
        <f>BYDem!E1085</f>
        <v>CLA</v>
      </c>
      <c r="D1085" t="str">
        <f>VLOOKUP(_xlfn.XLOOKUP(Driver_elast!C1085,MIG_demproj!$Q$2:$Q$49,MIG_demproj!$P$2:$P$49)&amp;B1085,MIG_demproj!$A$2:$H$9999,4,FALSE)</f>
        <v>GDP</v>
      </c>
      <c r="E1085" s="2">
        <f>MAX(VLOOKUP(_xlfn.XLOOKUP(Driver_elast!C1085,MIG_demproj!$Q$2:$Q$49,MIG_demproj!$P$2:$P$49)&amp;B1085,MIG_demproj!$A$2:$H$9999,8,FALSE),0)+IFERROR(VLOOKUP(C1085,$I$3:$J$25,2,FALSE),0)</f>
        <v>0.48916799999999999</v>
      </c>
    </row>
    <row r="1086" spans="1:5" ht="14.25" x14ac:dyDescent="0.45">
      <c r="A1086" s="1" t="str">
        <f t="shared" si="16"/>
        <v>COEUK</v>
      </c>
      <c r="B1086" t="str">
        <f>BYDem!B1086</f>
        <v>UK</v>
      </c>
      <c r="C1086" t="str">
        <f>BYDem!E1086</f>
        <v>COE</v>
      </c>
      <c r="D1086" t="str">
        <f>VLOOKUP(_xlfn.XLOOKUP(Driver_elast!C1086,MIG_demproj!$Q$2:$Q$49,MIG_demproj!$P$2:$P$49)&amp;B1086,MIG_demproj!$A$2:$H$9999,4,FALSE)</f>
        <v>GDP</v>
      </c>
      <c r="E1086" s="2">
        <f>MAX(VLOOKUP(_xlfn.XLOOKUP(Driver_elast!C1086,MIG_demproj!$Q$2:$Q$49,MIG_demproj!$P$2:$P$49)&amp;B1086,MIG_demproj!$A$2:$H$9999,8,FALSE),0)+IFERROR(VLOOKUP(C1086,$I$3:$J$25,2,FALSE),0)</f>
        <v>1.489168</v>
      </c>
    </row>
    <row r="1087" spans="1:5" ht="14.25" x14ac:dyDescent="0.45">
      <c r="A1087" s="1" t="str">
        <f t="shared" si="16"/>
        <v>COTUK</v>
      </c>
      <c r="B1087" t="str">
        <f>BYDem!B1087</f>
        <v>UK</v>
      </c>
      <c r="C1087" t="str">
        <f>BYDem!E1087</f>
        <v>COT</v>
      </c>
      <c r="D1087" t="str">
        <f>VLOOKUP(_xlfn.XLOOKUP(Driver_elast!C1087,MIG_demproj!$Q$2:$Q$49,MIG_demproj!$P$2:$P$49)&amp;B1087,MIG_demproj!$A$2:$H$9999,4,FALSE)</f>
        <v>GDPSER</v>
      </c>
      <c r="E1087" s="2">
        <f>MAX(VLOOKUP(_xlfn.XLOOKUP(Driver_elast!C1087,MIG_demproj!$Q$2:$Q$49,MIG_demproj!$P$2:$P$49)&amp;B1087,MIG_demproj!$A$2:$H$9999,8,FALSE),0)+IFERROR(VLOOKUP(C1087,$I$3:$J$25,2,FALSE),0)</f>
        <v>0</v>
      </c>
    </row>
    <row r="1088" spans="1:5" ht="14.25" x14ac:dyDescent="0.45">
      <c r="A1088" s="1" t="str">
        <f t="shared" si="16"/>
        <v>CRFUK</v>
      </c>
      <c r="B1088" t="str">
        <f>BYDem!B1088</f>
        <v>UK</v>
      </c>
      <c r="C1088" t="str">
        <f>BYDem!E1088</f>
        <v>CRF</v>
      </c>
      <c r="D1088" t="str">
        <f>VLOOKUP(_xlfn.XLOOKUP(Driver_elast!C1088,MIG_demproj!$Q$2:$Q$49,MIG_demproj!$P$2:$P$49)&amp;B1088,MIG_demproj!$A$2:$H$9999,4,FALSE)</f>
        <v>GDP</v>
      </c>
      <c r="E1088" s="2">
        <f>MAX(VLOOKUP(_xlfn.XLOOKUP(Driver_elast!C1088,MIG_demproj!$Q$2:$Q$49,MIG_demproj!$P$2:$P$49)&amp;B1088,MIG_demproj!$A$2:$H$9999,8,FALSE),0)+IFERROR(VLOOKUP(C1088,$I$3:$J$25,2,FALSE),0)</f>
        <v>0.48916799999999999</v>
      </c>
    </row>
    <row r="1089" spans="1:5" ht="14.25" x14ac:dyDescent="0.45">
      <c r="A1089" s="1" t="str">
        <f t="shared" si="16"/>
        <v>CSCUK</v>
      </c>
      <c r="B1089" t="str">
        <f>BYDem!B1089</f>
        <v>UK</v>
      </c>
      <c r="C1089" t="str">
        <f>BYDem!E1089</f>
        <v>CSC</v>
      </c>
      <c r="D1089" t="str">
        <f>VLOOKUP(_xlfn.XLOOKUP(Driver_elast!C1089,MIG_demproj!$Q$2:$Q$49,MIG_demproj!$P$2:$P$49)&amp;B1089,MIG_demproj!$A$2:$H$9999,4,FALSE)</f>
        <v>GDP</v>
      </c>
      <c r="E1089" s="2">
        <f>MAX(VLOOKUP(_xlfn.XLOOKUP(Driver_elast!C1089,MIG_demproj!$Q$2:$Q$49,MIG_demproj!$P$2:$P$49)&amp;B1089,MIG_demproj!$A$2:$H$9999,8,FALSE),0)+IFERROR(VLOOKUP(C1089,$I$3:$J$25,2,FALSE),0)</f>
        <v>1.489168</v>
      </c>
    </row>
    <row r="1090" spans="1:5" ht="14.25" x14ac:dyDescent="0.45">
      <c r="A1090" s="1" t="str">
        <f t="shared" si="16"/>
        <v>CSHUK</v>
      </c>
      <c r="B1090" t="str">
        <f>BYDem!B1090</f>
        <v>UK</v>
      </c>
      <c r="C1090" t="str">
        <f>BYDem!E1090</f>
        <v>CSH</v>
      </c>
      <c r="D1090" t="str">
        <f>VLOOKUP(_xlfn.XLOOKUP(Driver_elast!C1090,MIG_demproj!$Q$2:$Q$49,MIG_demproj!$P$2:$P$49)&amp;B1090,MIG_demproj!$A$2:$H$9999,4,FALSE)</f>
        <v>GDPSER</v>
      </c>
      <c r="E1090" s="2">
        <f>MAX(VLOOKUP(_xlfn.XLOOKUP(Driver_elast!C1090,MIG_demproj!$Q$2:$Q$49,MIG_demproj!$P$2:$P$49)&amp;B1090,MIG_demproj!$A$2:$H$9999,8,FALSE),0)+IFERROR(VLOOKUP(C1090,$I$3:$J$25,2,FALSE),0)</f>
        <v>0</v>
      </c>
    </row>
    <row r="1091" spans="1:5" ht="14.25" x14ac:dyDescent="0.45">
      <c r="A1091" s="1" t="str">
        <f t="shared" ref="A1091:A1154" si="17">C1091&amp;B1091</f>
        <v>ICHUK</v>
      </c>
      <c r="B1091" t="str">
        <f>BYDem!B1091</f>
        <v>UK</v>
      </c>
      <c r="C1091" t="str">
        <f>BYDem!E1091</f>
        <v>ICH</v>
      </c>
      <c r="D1091" t="str">
        <f>VLOOKUP(_xlfn.XLOOKUP(Driver_elast!C1091,MIG_demproj!$Q$2:$Q$49,MIG_demproj!$P$2:$P$49)&amp;B1091,MIG_demproj!$A$2:$H$9999,4,FALSE)</f>
        <v>GDP</v>
      </c>
      <c r="E1091" s="2">
        <f>MAX(VLOOKUP(_xlfn.XLOOKUP(Driver_elast!C1091,MIG_demproj!$Q$2:$Q$49,MIG_demproj!$P$2:$P$49)&amp;B1091,MIG_demproj!$A$2:$H$9999,8,FALSE),0)+IFERROR(VLOOKUP(C1091,$I$3:$J$25,2,FALSE),0)</f>
        <v>0</v>
      </c>
    </row>
    <row r="1092" spans="1:5" ht="14.25" x14ac:dyDescent="0.45">
      <c r="A1092" s="1" t="str">
        <f t="shared" si="17"/>
        <v>ICH_FeedstockUK</v>
      </c>
      <c r="B1092" t="str">
        <f>BYDem!B1092</f>
        <v>UK</v>
      </c>
      <c r="C1092" t="str">
        <f>BYDem!E1092</f>
        <v>ICH_Feedstock</v>
      </c>
      <c r="D1092" t="str">
        <f>VLOOKUP(_xlfn.XLOOKUP(Driver_elast!C1092,MIG_demproj!$Q$2:$Q$49,MIG_demproj!$P$2:$P$49)&amp;B1092,MIG_demproj!$A$2:$H$9999,4,FALSE)</f>
        <v>GDP</v>
      </c>
      <c r="E1092" s="2">
        <f>MAX(VLOOKUP(_xlfn.XLOOKUP(Driver_elast!C1092,MIG_demproj!$Q$2:$Q$49,MIG_demproj!$P$2:$P$49)&amp;B1092,MIG_demproj!$A$2:$H$9999,8,FALSE),0)+IFERROR(VLOOKUP(C1092,$I$3:$J$25,2,FALSE),0)</f>
        <v>0</v>
      </c>
    </row>
    <row r="1093" spans="1:5" ht="14.25" x14ac:dyDescent="0.45">
      <c r="A1093" s="1" t="str">
        <f t="shared" si="17"/>
        <v>IFPUK</v>
      </c>
      <c r="B1093" t="str">
        <f>BYDem!B1093</f>
        <v>UK</v>
      </c>
      <c r="C1093" t="str">
        <f>BYDem!E1093</f>
        <v>IFP</v>
      </c>
      <c r="D1093" t="str">
        <f>VLOOKUP(_xlfn.XLOOKUP(Driver_elast!C1093,MIG_demproj!$Q$2:$Q$49,MIG_demproj!$P$2:$P$49)&amp;B1093,MIG_demproj!$A$2:$H$9999,4,FALSE)</f>
        <v>GDP</v>
      </c>
      <c r="E1093" s="2">
        <f>MAX(VLOOKUP(_xlfn.XLOOKUP(Driver_elast!C1093,MIG_demproj!$Q$2:$Q$49,MIG_demproj!$P$2:$P$49)&amp;B1093,MIG_demproj!$A$2:$H$9999,8,FALSE),0)+IFERROR(VLOOKUP(C1093,$I$3:$J$25,2,FALSE),0)</f>
        <v>0</v>
      </c>
    </row>
    <row r="1094" spans="1:5" ht="14.25" x14ac:dyDescent="0.45">
      <c r="A1094" s="1" t="str">
        <f t="shared" si="17"/>
        <v>ILPUK</v>
      </c>
      <c r="B1094" t="str">
        <f>BYDem!B1094</f>
        <v>UK</v>
      </c>
      <c r="C1094" t="str">
        <f>BYDem!E1094</f>
        <v>ILP</v>
      </c>
      <c r="D1094" t="str">
        <f>VLOOKUP(_xlfn.XLOOKUP(Driver_elast!C1094,MIG_demproj!$Q$2:$Q$49,MIG_demproj!$P$2:$P$49)&amp;B1094,MIG_demproj!$A$2:$H$9999,4,FALSE)</f>
        <v>GDP</v>
      </c>
      <c r="E1094" s="2">
        <f>MAX(VLOOKUP(_xlfn.XLOOKUP(Driver_elast!C1094,MIG_demproj!$Q$2:$Q$49,MIG_demproj!$P$2:$P$49)&amp;B1094,MIG_demproj!$A$2:$H$9999,8,FALSE),0)+IFERROR(VLOOKUP(C1094,$I$3:$J$25,2,FALSE),0)</f>
        <v>0</v>
      </c>
    </row>
    <row r="1095" spans="1:5" ht="14.25" x14ac:dyDescent="0.45">
      <c r="A1095" s="1" t="str">
        <f t="shared" si="17"/>
        <v>IMCUK</v>
      </c>
      <c r="B1095" t="str">
        <f>BYDem!B1095</f>
        <v>UK</v>
      </c>
      <c r="C1095" t="str">
        <f>BYDem!E1095</f>
        <v>IMC</v>
      </c>
      <c r="D1095" t="str">
        <f>VLOOKUP(_xlfn.XLOOKUP(Driver_elast!C1095,MIG_demproj!$Q$2:$Q$49,MIG_demproj!$P$2:$P$49)&amp;B1095,MIG_demproj!$A$2:$H$9999,4,FALSE)</f>
        <v>GDP</v>
      </c>
      <c r="E1095" s="2">
        <f>MAX(VLOOKUP(_xlfn.XLOOKUP(Driver_elast!C1095,MIG_demproj!$Q$2:$Q$49,MIG_demproj!$P$2:$P$49)&amp;B1095,MIG_demproj!$A$2:$H$9999,8,FALSE),0)+IFERROR(VLOOKUP(C1095,$I$3:$J$25,2,FALSE),0)</f>
        <v>0</v>
      </c>
    </row>
    <row r="1096" spans="1:5" ht="14.25" x14ac:dyDescent="0.45">
      <c r="A1096" s="1" t="str">
        <f t="shared" si="17"/>
        <v>INFUK</v>
      </c>
      <c r="B1096" t="str">
        <f>BYDem!B1096</f>
        <v>UK</v>
      </c>
      <c r="C1096" t="str">
        <f>BYDem!E1096</f>
        <v>INF</v>
      </c>
      <c r="D1096" t="str">
        <f>VLOOKUP(_xlfn.XLOOKUP(Driver_elast!C1096,MIG_demproj!$Q$2:$Q$49,MIG_demproj!$P$2:$P$49)&amp;B1096,MIG_demproj!$A$2:$H$9999,4,FALSE)</f>
        <v>GDP</v>
      </c>
      <c r="E1096" s="2">
        <f>MAX(VLOOKUP(_xlfn.XLOOKUP(Driver_elast!C1096,MIG_demproj!$Q$2:$Q$49,MIG_demproj!$P$2:$P$49)&amp;B1096,MIG_demproj!$A$2:$H$9999,8,FALSE),0)+IFERROR(VLOOKUP(C1096,$I$3:$J$25,2,FALSE),0)</f>
        <v>0.98656100000000002</v>
      </c>
    </row>
    <row r="1097" spans="1:5" ht="14.25" x14ac:dyDescent="0.45">
      <c r="A1097" s="1" t="str">
        <f t="shared" si="17"/>
        <v>INMUK</v>
      </c>
      <c r="B1097" t="str">
        <f>BYDem!B1097</f>
        <v>UK</v>
      </c>
      <c r="C1097" t="str">
        <f>BYDem!E1097</f>
        <v>INM</v>
      </c>
      <c r="D1097" t="str">
        <f>VLOOKUP(_xlfn.XLOOKUP(Driver_elast!C1097,MIG_demproj!$Q$2:$Q$49,MIG_demproj!$P$2:$P$49)&amp;B1097,MIG_demproj!$A$2:$H$9999,4,FALSE)</f>
        <v>GDPIND</v>
      </c>
      <c r="E1097" s="2">
        <f>MAX(VLOOKUP(_xlfn.XLOOKUP(Driver_elast!C1097,MIG_demproj!$Q$2:$Q$49,MIG_demproj!$P$2:$P$49)&amp;B1097,MIG_demproj!$A$2:$H$9999,8,FALSE),0)+IFERROR(VLOOKUP(C1097,$I$3:$J$25,2,FALSE),0)</f>
        <v>0.51703699999999997</v>
      </c>
    </row>
    <row r="1098" spans="1:5" ht="14.25" x14ac:dyDescent="0.45">
      <c r="A1098" s="1" t="str">
        <f t="shared" si="17"/>
        <v>IOIUK</v>
      </c>
      <c r="B1098" t="str">
        <f>BYDem!B1098</f>
        <v>UK</v>
      </c>
      <c r="C1098" t="str">
        <f>BYDem!E1098</f>
        <v>IOI</v>
      </c>
      <c r="D1098" t="str">
        <f>VLOOKUP(_xlfn.XLOOKUP(Driver_elast!C1098,MIG_demproj!$Q$2:$Q$49,MIG_demproj!$P$2:$P$49)&amp;B1098,MIG_demproj!$A$2:$H$9999,4,FALSE)</f>
        <v>GDP</v>
      </c>
      <c r="E1098" s="2">
        <f>MAX(VLOOKUP(_xlfn.XLOOKUP(Driver_elast!C1098,MIG_demproj!$Q$2:$Q$49,MIG_demproj!$P$2:$P$49)&amp;B1098,MIG_demproj!$A$2:$H$9999,8,FALSE),0)+IFERROR(VLOOKUP(C1098,$I$3:$J$25,2,FALSE),0)</f>
        <v>0</v>
      </c>
    </row>
    <row r="1099" spans="1:5" ht="14.25" x14ac:dyDescent="0.45">
      <c r="A1099" s="1" t="str">
        <f t="shared" si="17"/>
        <v>ITMUK</v>
      </c>
      <c r="B1099" t="str">
        <f>BYDem!B1099</f>
        <v>UK</v>
      </c>
      <c r="C1099" t="str">
        <f>BYDem!E1099</f>
        <v>ITM</v>
      </c>
      <c r="D1099" t="str">
        <f>VLOOKUP(_xlfn.XLOOKUP(Driver_elast!C1099,MIG_demproj!$Q$2:$Q$49,MIG_demproj!$P$2:$P$49)&amp;B1099,MIG_demproj!$A$2:$H$9999,4,FALSE)</f>
        <v>GDP</v>
      </c>
      <c r="E1099" s="2">
        <f>MAX(VLOOKUP(_xlfn.XLOOKUP(Driver_elast!C1099,MIG_demproj!$Q$2:$Q$49,MIG_demproj!$P$2:$P$49)&amp;B1099,MIG_demproj!$A$2:$H$9999,8,FALSE),0)+IFERROR(VLOOKUP(C1099,$I$3:$J$25,2,FALSE),0)</f>
        <v>0</v>
      </c>
    </row>
    <row r="1100" spans="1:5" ht="14.25" x14ac:dyDescent="0.45">
      <c r="A1100" s="1" t="str">
        <f t="shared" si="17"/>
        <v>NEUUK</v>
      </c>
      <c r="B1100" t="str">
        <f>BYDem!B1100</f>
        <v>UK</v>
      </c>
      <c r="C1100" t="str">
        <f>BYDem!E1100</f>
        <v>NEU</v>
      </c>
      <c r="D1100" t="str">
        <f>VLOOKUP(_xlfn.XLOOKUP(Driver_elast!C1100,MIG_demproj!$Q$2:$Q$49,MIG_demproj!$P$2:$P$49)&amp;B1100,MIG_demproj!$A$2:$H$9999,4,FALSE)</f>
        <v>GDP</v>
      </c>
      <c r="E1100" s="2">
        <f>MAX(VLOOKUP(_xlfn.XLOOKUP(Driver_elast!C1100,MIG_demproj!$Q$2:$Q$49,MIG_demproj!$P$2:$P$49)&amp;B1100,MIG_demproj!$A$2:$H$9999,8,FALSE),0)+IFERROR(VLOOKUP(C1100,$I$3:$J$25,2,FALSE),0)</f>
        <v>1.7190999999999956E-2</v>
      </c>
    </row>
    <row r="1101" spans="1:5" ht="14.25" x14ac:dyDescent="0.45">
      <c r="A1101" s="1" t="str">
        <f t="shared" si="17"/>
        <v>ONOUK</v>
      </c>
      <c r="B1101" t="str">
        <f>BYDem!B1101</f>
        <v>UK</v>
      </c>
      <c r="C1101" t="str">
        <f>BYDem!E1101</f>
        <v>ONO</v>
      </c>
      <c r="D1101" t="str">
        <f>VLOOKUP(_xlfn.XLOOKUP(Driver_elast!C1101,MIG_demproj!$Q$2:$Q$49,MIG_demproj!$P$2:$P$49)&amp;B1101,MIG_demproj!$A$2:$H$9999,4,FALSE)</f>
        <v>GDP</v>
      </c>
      <c r="E1101" s="2">
        <f>MAX(VLOOKUP(_xlfn.XLOOKUP(Driver_elast!C1101,MIG_demproj!$Q$2:$Q$49,MIG_demproj!$P$2:$P$49)&amp;B1101,MIG_demproj!$A$2:$H$9999,8,FALSE),0)+IFERROR(VLOOKUP(C1101,$I$3:$J$25,2,FALSE),0)</f>
        <v>0</v>
      </c>
    </row>
    <row r="1102" spans="1:5" ht="14.25" x14ac:dyDescent="0.45">
      <c r="A1102" s="1" t="str">
        <f t="shared" si="17"/>
        <v>RCKUK</v>
      </c>
      <c r="B1102" t="str">
        <f>BYDem!B1102</f>
        <v>UK</v>
      </c>
      <c r="C1102" t="str">
        <f>BYDem!E1102</f>
        <v>RCK</v>
      </c>
      <c r="D1102" t="str">
        <f>VLOOKUP(_xlfn.XLOOKUP(Driver_elast!C1102,MIG_demproj!$Q$2:$Q$49,MIG_demproj!$P$2:$P$49)&amp;B1102,MIG_demproj!$A$2:$H$9999,4,FALSE)</f>
        <v>GDPPCAP</v>
      </c>
      <c r="E1102" s="2">
        <f>MAX(VLOOKUP(_xlfn.XLOOKUP(Driver_elast!C1102,MIG_demproj!$Q$2:$Q$49,MIG_demproj!$P$2:$P$49)&amp;B1102,MIG_demproj!$A$2:$H$9999,8,FALSE),0)+IFERROR(VLOOKUP(C1102,$I$3:$J$25,2,FALSE),0)</f>
        <v>1.19807</v>
      </c>
    </row>
    <row r="1103" spans="1:5" ht="14.25" x14ac:dyDescent="0.45">
      <c r="A1103" s="1" t="str">
        <f t="shared" si="17"/>
        <v>REAUK</v>
      </c>
      <c r="B1103" t="str">
        <f>BYDem!B1103</f>
        <v>UK</v>
      </c>
      <c r="C1103" t="str">
        <f>BYDem!E1103</f>
        <v>REA</v>
      </c>
      <c r="D1103" t="str">
        <f>VLOOKUP(_xlfn.XLOOKUP(Driver_elast!C1103,MIG_demproj!$Q$2:$Q$49,MIG_demproj!$P$2:$P$49)&amp;B1103,MIG_demproj!$A$2:$H$9999,4,FALSE)</f>
        <v>GDP</v>
      </c>
      <c r="E1103" s="2">
        <f>MAX(VLOOKUP(_xlfn.XLOOKUP(Driver_elast!C1103,MIG_demproj!$Q$2:$Q$49,MIG_demproj!$P$2:$P$49)&amp;B1103,MIG_demproj!$A$2:$H$9999,8,FALSE),0)+IFERROR(VLOOKUP(C1103,$I$3:$J$25,2,FALSE),0)</f>
        <v>0.5</v>
      </c>
    </row>
    <row r="1104" spans="1:5" ht="14.25" x14ac:dyDescent="0.45">
      <c r="A1104" s="1" t="str">
        <f t="shared" si="17"/>
        <v>RHWUK</v>
      </c>
      <c r="B1104" t="str">
        <f>BYDem!B1104</f>
        <v>UK</v>
      </c>
      <c r="C1104" t="str">
        <f>BYDem!E1104</f>
        <v>RHW</v>
      </c>
      <c r="D1104" t="str">
        <f>VLOOKUP(_xlfn.XLOOKUP(Driver_elast!C1104,MIG_demproj!$Q$2:$Q$49,MIG_demproj!$P$2:$P$49)&amp;B1104,MIG_demproj!$A$2:$H$9999,4,FALSE)</f>
        <v>GDPPCAP</v>
      </c>
      <c r="E1104" s="2">
        <f>MAX(VLOOKUP(_xlfn.XLOOKUP(Driver_elast!C1104,MIG_demproj!$Q$2:$Q$49,MIG_demproj!$P$2:$P$49)&amp;B1104,MIG_demproj!$A$2:$H$9999,8,FALSE),0)+IFERROR(VLOOKUP(C1104,$I$3:$J$25,2,FALSE),0)</f>
        <v>1.19807</v>
      </c>
    </row>
    <row r="1105" spans="1:5" ht="14.25" x14ac:dyDescent="0.45">
      <c r="A1105" s="1" t="str">
        <f t="shared" si="17"/>
        <v>RLIUK</v>
      </c>
      <c r="B1105" t="str">
        <f>BYDem!B1105</f>
        <v>UK</v>
      </c>
      <c r="C1105" t="str">
        <f>BYDem!E1105</f>
        <v>RLI</v>
      </c>
      <c r="D1105" t="str">
        <f>VLOOKUP(_xlfn.XLOOKUP(Driver_elast!C1105,MIG_demproj!$Q$2:$Q$49,MIG_demproj!$P$2:$P$49)&amp;B1105,MIG_demproj!$A$2:$H$9999,4,FALSE)</f>
        <v>GDP</v>
      </c>
      <c r="E1105" s="2">
        <f>MAX(VLOOKUP(_xlfn.XLOOKUP(Driver_elast!C1105,MIG_demproj!$Q$2:$Q$49,MIG_demproj!$P$2:$P$49)&amp;B1105,MIG_demproj!$A$2:$H$9999,8,FALSE),0)+IFERROR(VLOOKUP(C1105,$I$3:$J$25,2,FALSE),0)</f>
        <v>0</v>
      </c>
    </row>
    <row r="1106" spans="1:5" ht="14.25" x14ac:dyDescent="0.45">
      <c r="A1106" s="1" t="str">
        <f t="shared" si="17"/>
        <v>ROTUK</v>
      </c>
      <c r="B1106" t="str">
        <f>BYDem!B1106</f>
        <v>UK</v>
      </c>
      <c r="C1106" t="str">
        <f>BYDem!E1106</f>
        <v>ROT</v>
      </c>
      <c r="D1106" t="str">
        <f>VLOOKUP(_xlfn.XLOOKUP(Driver_elast!C1106,MIG_demproj!$Q$2:$Q$49,MIG_demproj!$P$2:$P$49)&amp;B1106,MIG_demproj!$A$2:$H$9999,4,FALSE)</f>
        <v>GDPPCAP</v>
      </c>
      <c r="E1106" s="2">
        <f>MAX(VLOOKUP(_xlfn.XLOOKUP(Driver_elast!C1106,MIG_demproj!$Q$2:$Q$49,MIG_demproj!$P$2:$P$49)&amp;B1106,MIG_demproj!$A$2:$H$9999,8,FALSE),0)+IFERROR(VLOOKUP(C1106,$I$3:$J$25,2,FALSE),0)</f>
        <v>1.19807</v>
      </c>
    </row>
    <row r="1107" spans="1:5" ht="14.25" x14ac:dyDescent="0.45">
      <c r="A1107" s="1" t="str">
        <f t="shared" si="17"/>
        <v>RRFUK</v>
      </c>
      <c r="B1107" t="str">
        <f>BYDem!B1107</f>
        <v>UK</v>
      </c>
      <c r="C1107" t="str">
        <f>BYDem!E1107</f>
        <v>RRF</v>
      </c>
      <c r="D1107" t="str">
        <f>VLOOKUP(_xlfn.XLOOKUP(Driver_elast!C1107,MIG_demproj!$Q$2:$Q$49,MIG_demproj!$P$2:$P$49)&amp;B1107,MIG_demproj!$A$2:$H$9999,4,FALSE)</f>
        <v>GDP</v>
      </c>
      <c r="E1107" s="2">
        <f>MAX(VLOOKUP(_xlfn.XLOOKUP(Driver_elast!C1107,MIG_demproj!$Q$2:$Q$49,MIG_demproj!$P$2:$P$49)&amp;B1107,MIG_demproj!$A$2:$H$9999,8,FALSE),0)+IFERROR(VLOOKUP(C1107,$I$3:$J$25,2,FALSE),0)</f>
        <v>0</v>
      </c>
    </row>
    <row r="1108" spans="1:5" ht="14.25" x14ac:dyDescent="0.45">
      <c r="A1108" s="1" t="str">
        <f t="shared" si="17"/>
        <v>RSCUK</v>
      </c>
      <c r="B1108" t="str">
        <f>BYDem!B1108</f>
        <v>UK</v>
      </c>
      <c r="C1108" t="str">
        <f>BYDem!E1108</f>
        <v>RSC</v>
      </c>
      <c r="D1108" t="str">
        <f>VLOOKUP(_xlfn.XLOOKUP(Driver_elast!C1108,MIG_demproj!$Q$2:$Q$49,MIG_demproj!$P$2:$P$49)&amp;B1108,MIG_demproj!$A$2:$H$9999,4,FALSE)</f>
        <v>GDP</v>
      </c>
      <c r="E1108" s="2">
        <f>MAX(VLOOKUP(_xlfn.XLOOKUP(Driver_elast!C1108,MIG_demproj!$Q$2:$Q$49,MIG_demproj!$P$2:$P$49)&amp;B1108,MIG_demproj!$A$2:$H$9999,8,FALSE),0)+IFERROR(VLOOKUP(C1108,$I$3:$J$25,2,FALSE),0)</f>
        <v>0.5</v>
      </c>
    </row>
    <row r="1109" spans="1:5" ht="14.25" x14ac:dyDescent="0.45">
      <c r="A1109" s="1" t="str">
        <f t="shared" si="17"/>
        <v>RSHUK</v>
      </c>
      <c r="B1109" t="str">
        <f>BYDem!B1109</f>
        <v>UK</v>
      </c>
      <c r="C1109" t="str">
        <f>BYDem!E1109</f>
        <v>RSH</v>
      </c>
      <c r="D1109" t="str">
        <f>VLOOKUP(_xlfn.XLOOKUP(Driver_elast!C1109,MIG_demproj!$Q$2:$Q$49,MIG_demproj!$P$2:$P$49)&amp;B1109,MIG_demproj!$A$2:$H$9999,4,FALSE)</f>
        <v>GDPPCAP</v>
      </c>
      <c r="E1109" s="2">
        <f>MAX(VLOOKUP(_xlfn.XLOOKUP(Driver_elast!C1109,MIG_demproj!$Q$2:$Q$49,MIG_demproj!$P$2:$P$49)&amp;B1109,MIG_demproj!$A$2:$H$9999,8,FALSE),0)+IFERROR(VLOOKUP(C1109,$I$3:$J$25,2,FALSE),0)</f>
        <v>1.19807</v>
      </c>
    </row>
    <row r="1110" spans="1:5" ht="14.25" x14ac:dyDescent="0.45">
      <c r="A1110" s="1" t="str">
        <f t="shared" si="17"/>
        <v>TADUK</v>
      </c>
      <c r="B1110" t="str">
        <f>BYDem!B1110</f>
        <v>UK</v>
      </c>
      <c r="C1110" t="str">
        <f>BYDem!E1110</f>
        <v>TAD</v>
      </c>
      <c r="D1110" t="str">
        <f>VLOOKUP(_xlfn.XLOOKUP(Driver_elast!C1110,MIG_demproj!$Q$2:$Q$49,MIG_demproj!$P$2:$P$49)&amp;B1110,MIG_demproj!$A$2:$H$9999,4,FALSE)</f>
        <v>GDP</v>
      </c>
      <c r="E1110" s="2">
        <f>MAX(VLOOKUP(_xlfn.XLOOKUP(Driver_elast!C1110,MIG_demproj!$Q$2:$Q$49,MIG_demproj!$P$2:$P$49)&amp;B1110,MIG_demproj!$A$2:$H$9999,8,FALSE),0)+IFERROR(VLOOKUP(C1110,$I$3:$J$25,2,FALSE),0)</f>
        <v>1.142123</v>
      </c>
    </row>
    <row r="1111" spans="1:5" ht="14.25" x14ac:dyDescent="0.45">
      <c r="A1111" s="1" t="str">
        <f t="shared" si="17"/>
        <v>TAIUK</v>
      </c>
      <c r="B1111" t="str">
        <f>BYDem!B1111</f>
        <v>UK</v>
      </c>
      <c r="C1111" t="str">
        <f>BYDem!E1111</f>
        <v>TAI</v>
      </c>
      <c r="D1111" t="str">
        <f>VLOOKUP(_xlfn.XLOOKUP(Driver_elast!C1111,MIG_demproj!$Q$2:$Q$49,MIG_demproj!$P$2:$P$49)&amp;B1111,MIG_demproj!$A$2:$H$9999,4,FALSE)</f>
        <v>GDPSER</v>
      </c>
      <c r="E1111" s="2">
        <f>MAX(VLOOKUP(_xlfn.XLOOKUP(Driver_elast!C1111,MIG_demproj!$Q$2:$Q$49,MIG_demproj!$P$2:$P$49)&amp;B1111,MIG_demproj!$A$2:$H$9999,8,FALSE),0)+IFERROR(VLOOKUP(C1111,$I$3:$J$25,2,FALSE),0)</f>
        <v>1.119105</v>
      </c>
    </row>
    <row r="1112" spans="1:5" ht="14.25" x14ac:dyDescent="0.45">
      <c r="A1112" s="1" t="str">
        <f t="shared" si="17"/>
        <v>TTFUK</v>
      </c>
      <c r="B1112" t="str">
        <f>BYDem!B1112</f>
        <v>UK</v>
      </c>
      <c r="C1112" t="str">
        <f>BYDem!E1112</f>
        <v>TTF</v>
      </c>
      <c r="D1112" t="str">
        <f>VLOOKUP(_xlfn.XLOOKUP(Driver_elast!C1112,MIG_demproj!$Q$2:$Q$49,MIG_demproj!$P$2:$P$49)&amp;B1112,MIG_demproj!$A$2:$H$9999,4,FALSE)</f>
        <v>GDP</v>
      </c>
      <c r="E1112" s="2">
        <f>MAX(VLOOKUP(_xlfn.XLOOKUP(Driver_elast!C1112,MIG_demproj!$Q$2:$Q$49,MIG_demproj!$P$2:$P$49)&amp;B1112,MIG_demproj!$A$2:$H$9999,8,FALSE),0)+IFERROR(VLOOKUP(C1112,$I$3:$J$25,2,FALSE),0)</f>
        <v>1.0289569999999999</v>
      </c>
    </row>
    <row r="1113" spans="1:5" ht="14.25" x14ac:dyDescent="0.45">
      <c r="A1113" s="1" t="str">
        <f t="shared" si="17"/>
        <v>TTPUK</v>
      </c>
      <c r="B1113" t="str">
        <f>BYDem!B1113</f>
        <v>UK</v>
      </c>
      <c r="C1113" t="str">
        <f>BYDem!E1113</f>
        <v>TTP</v>
      </c>
      <c r="D1113" t="str">
        <f>VLOOKUP(_xlfn.XLOOKUP(Driver_elast!C1113,MIG_demproj!$Q$2:$Q$49,MIG_demproj!$P$2:$P$49)&amp;B1113,MIG_demproj!$A$2:$H$9999,4,FALSE)</f>
        <v>GDP</v>
      </c>
      <c r="E1113" s="2">
        <f>MAX(VLOOKUP(_xlfn.XLOOKUP(Driver_elast!C1113,MIG_demproj!$Q$2:$Q$49,MIG_demproj!$P$2:$P$49)&amp;B1113,MIG_demproj!$A$2:$H$9999,8,FALSE),0)+IFERROR(VLOOKUP(C1113,$I$3:$J$25,2,FALSE),0)</f>
        <v>1.0289569999999999</v>
      </c>
    </row>
    <row r="1114" spans="1:5" ht="14.25" x14ac:dyDescent="0.45">
      <c r="A1114" s="1" t="str">
        <f t="shared" si="17"/>
        <v>TWDUK</v>
      </c>
      <c r="B1114" t="str">
        <f>BYDem!B1114</f>
        <v>UK</v>
      </c>
      <c r="C1114" t="str">
        <f>BYDem!E1114</f>
        <v>TWD</v>
      </c>
      <c r="D1114" t="str">
        <f>VLOOKUP(_xlfn.XLOOKUP(Driver_elast!C1114,MIG_demproj!$Q$2:$Q$49,MIG_demproj!$P$2:$P$49)&amp;B1114,MIG_demproj!$A$2:$H$9999,4,FALSE)</f>
        <v>GDPSER</v>
      </c>
      <c r="E1114" s="2">
        <f>MAX(VLOOKUP(_xlfn.XLOOKUP(Driver_elast!C1114,MIG_demproj!$Q$2:$Q$49,MIG_demproj!$P$2:$P$49)&amp;B1114,MIG_demproj!$A$2:$H$9999,8,FALSE),0)+IFERROR(VLOOKUP(C1114,$I$3:$J$25,2,FALSE),0)</f>
        <v>0.79090300000000002</v>
      </c>
    </row>
    <row r="1115" spans="1:5" ht="14.25" x14ac:dyDescent="0.45">
      <c r="A1115" s="1" t="str">
        <f t="shared" si="17"/>
        <v>TWIUK</v>
      </c>
      <c r="B1115" t="str">
        <f>BYDem!B1115</f>
        <v>UK</v>
      </c>
      <c r="C1115" t="str">
        <f>BYDem!E1115</f>
        <v>TWI</v>
      </c>
      <c r="D1115" t="str">
        <f>VLOOKUP(_xlfn.XLOOKUP(Driver_elast!C1115,MIG_demproj!$Q$2:$Q$49,MIG_demproj!$P$2:$P$49)&amp;B1115,MIG_demproj!$A$2:$H$9999,4,FALSE)</f>
        <v>GDPSER</v>
      </c>
      <c r="E1115" s="2">
        <f>MAX(VLOOKUP(_xlfn.XLOOKUP(Driver_elast!C1115,MIG_demproj!$Q$2:$Q$49,MIG_demproj!$P$2:$P$49)&amp;B1115,MIG_demproj!$A$2:$H$9999,8,FALSE),0)+IFERROR(VLOOKUP(C1115,$I$3:$J$25,2,FALSE),0)</f>
        <v>0</v>
      </c>
    </row>
    <row r="1116" spans="1:5" ht="14.25" x14ac:dyDescent="0.45">
      <c r="A1116" s="1" t="str">
        <f t="shared" si="17"/>
        <v>Trd_2wUK</v>
      </c>
      <c r="B1116" t="str">
        <f>BYDem!B1116</f>
        <v>UK</v>
      </c>
      <c r="C1116" t="str">
        <f>BYDem!E1116</f>
        <v>Trd_2w</v>
      </c>
      <c r="D1116" t="str">
        <f>VLOOKUP(_xlfn.XLOOKUP(Driver_elast!C1116,MIG_demproj!$Q$2:$Q$49,MIG_demproj!$P$2:$P$49)&amp;B1116,MIG_demproj!$A$2:$H$9999,4,FALSE)</f>
        <v>GDP</v>
      </c>
      <c r="E1116" s="2">
        <f>MAX(VLOOKUP(_xlfn.XLOOKUP(Driver_elast!C1116,MIG_demproj!$Q$2:$Q$49,MIG_demproj!$P$2:$P$49)&amp;B1116,MIG_demproj!$A$2:$H$9999,8,FALSE),0)+IFERROR(VLOOKUP(C1116,$I$3:$J$25,2,FALSE),0)</f>
        <v>0.51719099999999996</v>
      </c>
    </row>
    <row r="1117" spans="1:5" ht="14.25" x14ac:dyDescent="0.45">
      <c r="A1117" s="1" t="str">
        <f t="shared" si="17"/>
        <v>Trd_3wUK</v>
      </c>
      <c r="B1117" t="str">
        <f>BYDem!B1117</f>
        <v>UK</v>
      </c>
      <c r="C1117" t="str">
        <f>BYDem!E1117</f>
        <v>Trd_3w</v>
      </c>
      <c r="D1117" t="str">
        <f>VLOOKUP(_xlfn.XLOOKUP(Driver_elast!C1117,MIG_demproj!$Q$2:$Q$49,MIG_demproj!$P$2:$P$49)&amp;B1117,MIG_demproj!$A$2:$H$9999,4,FALSE)</f>
        <v>GDP</v>
      </c>
      <c r="E1117" s="2">
        <f>MAX(VLOOKUP(_xlfn.XLOOKUP(Driver_elast!C1117,MIG_demproj!$Q$2:$Q$49,MIG_demproj!$P$2:$P$49)&amp;B1117,MIG_demproj!$A$2:$H$9999,8,FALSE),0)+IFERROR(VLOOKUP(C1117,$I$3:$J$25,2,FALSE),0)</f>
        <v>0.51719099999999996</v>
      </c>
    </row>
    <row r="1118" spans="1:5" ht="14.25" x14ac:dyDescent="0.45">
      <c r="A1118" s="1" t="str">
        <f t="shared" si="17"/>
        <v>Trd_BusUK</v>
      </c>
      <c r="B1118" t="str">
        <f>BYDem!B1118</f>
        <v>UK</v>
      </c>
      <c r="C1118" t="str">
        <f>BYDem!E1118</f>
        <v>Trd_Bus</v>
      </c>
      <c r="D1118" t="str">
        <f>VLOOKUP(_xlfn.XLOOKUP(Driver_elast!C1118,MIG_demproj!$Q$2:$Q$49,MIG_demproj!$P$2:$P$49)&amp;B1118,MIG_demproj!$A$2:$H$9999,4,FALSE)</f>
        <v>GDP</v>
      </c>
      <c r="E1118" s="2">
        <f>MAX(VLOOKUP(_xlfn.XLOOKUP(Driver_elast!C1118,MIG_demproj!$Q$2:$Q$49,MIG_demproj!$P$2:$P$49)&amp;B1118,MIG_demproj!$A$2:$H$9999,8,FALSE),0)+IFERROR(VLOOKUP(C1118,$I$3:$J$25,2,FALSE),0)</f>
        <v>0.51719099999999996</v>
      </c>
    </row>
    <row r="1119" spans="1:5" ht="14.25" x14ac:dyDescent="0.45">
      <c r="A1119" s="1" t="str">
        <f t="shared" si="17"/>
        <v>Trd_CarUK</v>
      </c>
      <c r="B1119" t="str">
        <f>BYDem!B1119</f>
        <v>UK</v>
      </c>
      <c r="C1119" t="str">
        <f>BYDem!E1119</f>
        <v>Trd_Car</v>
      </c>
      <c r="D1119" t="str">
        <f>VLOOKUP(_xlfn.XLOOKUP(Driver_elast!C1119,MIG_demproj!$Q$2:$Q$49,MIG_demproj!$P$2:$P$49)&amp;B1119,MIG_demproj!$A$2:$H$9999,4,FALSE)</f>
        <v>GDP</v>
      </c>
      <c r="E1119" s="2">
        <f>MAX(VLOOKUP(_xlfn.XLOOKUP(Driver_elast!C1119,MIG_demproj!$Q$2:$Q$49,MIG_demproj!$P$2:$P$49)&amp;B1119,MIG_demproj!$A$2:$H$9999,8,FALSE),0)+IFERROR(VLOOKUP(C1119,$I$3:$J$25,2,FALSE),0)</f>
        <v>0.51719099999999996</v>
      </c>
    </row>
    <row r="1120" spans="1:5" ht="14.25" x14ac:dyDescent="0.45">
      <c r="A1120" s="1" t="str">
        <f t="shared" si="17"/>
        <v>Trd_HdtUK</v>
      </c>
      <c r="B1120" t="str">
        <f>BYDem!B1120</f>
        <v>UK</v>
      </c>
      <c r="C1120" t="str">
        <f>BYDem!E1120</f>
        <v>Trd_Hdt</v>
      </c>
      <c r="D1120" t="str">
        <f>VLOOKUP(_xlfn.XLOOKUP(Driver_elast!C1120,MIG_demproj!$Q$2:$Q$49,MIG_demproj!$P$2:$P$49)&amp;B1120,MIG_demproj!$A$2:$H$9999,4,FALSE)</f>
        <v>GDP</v>
      </c>
      <c r="E1120" s="2">
        <f>MAX(VLOOKUP(_xlfn.XLOOKUP(Driver_elast!C1120,MIG_demproj!$Q$2:$Q$49,MIG_demproj!$P$2:$P$49)&amp;B1120,MIG_demproj!$A$2:$H$9999,8,FALSE),0)+IFERROR(VLOOKUP(C1120,$I$3:$J$25,2,FALSE),0)</f>
        <v>0.51719099999999996</v>
      </c>
    </row>
    <row r="1121" spans="1:5" ht="14.25" x14ac:dyDescent="0.45">
      <c r="A1121" s="1" t="str">
        <f t="shared" si="17"/>
        <v>Trd_LcvUK</v>
      </c>
      <c r="B1121" t="str">
        <f>BYDem!B1121</f>
        <v>UK</v>
      </c>
      <c r="C1121" t="str">
        <f>BYDem!E1121</f>
        <v>Trd_Lcv</v>
      </c>
      <c r="D1121" t="str">
        <f>VLOOKUP(_xlfn.XLOOKUP(Driver_elast!C1121,MIG_demproj!$Q$2:$Q$49,MIG_demproj!$P$2:$P$49)&amp;B1121,MIG_demproj!$A$2:$H$9999,4,FALSE)</f>
        <v>GDP</v>
      </c>
      <c r="E1121" s="2">
        <f>MAX(VLOOKUP(_xlfn.XLOOKUP(Driver_elast!C1121,MIG_demproj!$Q$2:$Q$49,MIG_demproj!$P$2:$P$49)&amp;B1121,MIG_demproj!$A$2:$H$9999,8,FALSE),0)+IFERROR(VLOOKUP(C1121,$I$3:$J$25,2,FALSE),0)</f>
        <v>0.51719099999999996</v>
      </c>
    </row>
    <row r="1122" spans="1:5" ht="14.25" x14ac:dyDescent="0.45">
      <c r="A1122" s="1" t="str">
        <f t="shared" si="17"/>
        <v>AGRUSA</v>
      </c>
      <c r="B1122" t="str">
        <f>BYDem!B1122</f>
        <v>USA</v>
      </c>
      <c r="C1122" t="str">
        <f>BYDem!E1122</f>
        <v>AGR</v>
      </c>
      <c r="D1122" t="str">
        <f>VLOOKUP(_xlfn.XLOOKUP(Driver_elast!C1122,MIG_demproj!$Q$2:$Q$49,MIG_demproj!$P$2:$P$49)&amp;B1122,MIG_demproj!$A$2:$H$9999,4,FALSE)</f>
        <v>POP</v>
      </c>
      <c r="E1122" s="2">
        <f>MAX(VLOOKUP(_xlfn.XLOOKUP(Driver_elast!C1122,MIG_demproj!$Q$2:$Q$49,MIG_demproj!$P$2:$P$49)&amp;B1122,MIG_demproj!$A$2:$H$9999,8,FALSE),0)+IFERROR(VLOOKUP(C1122,$I$3:$J$25,2,FALSE),0)</f>
        <v>1.309258</v>
      </c>
    </row>
    <row r="1123" spans="1:5" ht="14.25" x14ac:dyDescent="0.45">
      <c r="A1123" s="1" t="str">
        <f t="shared" si="17"/>
        <v>CCKUSA</v>
      </c>
      <c r="B1123" t="str">
        <f>BYDem!B1123</f>
        <v>USA</v>
      </c>
      <c r="C1123" t="str">
        <f>BYDem!E1123</f>
        <v>CCK</v>
      </c>
      <c r="D1123" t="str">
        <f>VLOOKUP(_xlfn.XLOOKUP(Driver_elast!C1123,MIG_demproj!$Q$2:$Q$49,MIG_demproj!$P$2:$P$49)&amp;B1123,MIG_demproj!$A$2:$H$9999,4,FALSE)</f>
        <v>GDP</v>
      </c>
      <c r="E1123" s="2">
        <f>MAX(VLOOKUP(_xlfn.XLOOKUP(Driver_elast!C1123,MIG_demproj!$Q$2:$Q$49,MIG_demproj!$P$2:$P$49)&amp;B1123,MIG_demproj!$A$2:$H$9999,8,FALSE),0)+IFERROR(VLOOKUP(C1123,$I$3:$J$25,2,FALSE),0)</f>
        <v>0.25539299999999998</v>
      </c>
    </row>
    <row r="1124" spans="1:5" ht="14.25" x14ac:dyDescent="0.45">
      <c r="A1124" s="1" t="str">
        <f t="shared" si="17"/>
        <v>CHWUSA</v>
      </c>
      <c r="B1124" t="str">
        <f>BYDem!B1124</f>
        <v>USA</v>
      </c>
      <c r="C1124" t="str">
        <f>BYDem!E1124</f>
        <v>CHW</v>
      </c>
      <c r="D1124" t="str">
        <f>VLOOKUP(_xlfn.XLOOKUP(Driver_elast!C1124,MIG_demproj!$Q$2:$Q$49,MIG_demproj!$P$2:$P$49)&amp;B1124,MIG_demproj!$A$2:$H$9999,4,FALSE)</f>
        <v>GDP</v>
      </c>
      <c r="E1124" s="2">
        <f>MAX(VLOOKUP(_xlfn.XLOOKUP(Driver_elast!C1124,MIG_demproj!$Q$2:$Q$49,MIG_demproj!$P$2:$P$49)&amp;B1124,MIG_demproj!$A$2:$H$9999,8,FALSE),0)+IFERROR(VLOOKUP(C1124,$I$3:$J$25,2,FALSE),0)</f>
        <v>0.25539299999999998</v>
      </c>
    </row>
    <row r="1125" spans="1:5" ht="14.25" x14ac:dyDescent="0.45">
      <c r="A1125" s="1" t="str">
        <f t="shared" si="17"/>
        <v>CLAUSA</v>
      </c>
      <c r="B1125" t="str">
        <f>BYDem!B1125</f>
        <v>USA</v>
      </c>
      <c r="C1125" t="str">
        <f>BYDem!E1125</f>
        <v>CLA</v>
      </c>
      <c r="D1125" t="str">
        <f>VLOOKUP(_xlfn.XLOOKUP(Driver_elast!C1125,MIG_demproj!$Q$2:$Q$49,MIG_demproj!$P$2:$P$49)&amp;B1125,MIG_demproj!$A$2:$H$9999,4,FALSE)</f>
        <v>GDPSER</v>
      </c>
      <c r="E1125" s="2">
        <f>MAX(VLOOKUP(_xlfn.XLOOKUP(Driver_elast!C1125,MIG_demproj!$Q$2:$Q$49,MIG_demproj!$P$2:$P$49)&amp;B1125,MIG_demproj!$A$2:$H$9999,8,FALSE),0)+IFERROR(VLOOKUP(C1125,$I$3:$J$25,2,FALSE),0)</f>
        <v>0.15010899999999999</v>
      </c>
    </row>
    <row r="1126" spans="1:5" ht="14.25" x14ac:dyDescent="0.45">
      <c r="A1126" s="1" t="str">
        <f t="shared" si="17"/>
        <v>COEUSA</v>
      </c>
      <c r="B1126" t="str">
        <f>BYDem!B1126</f>
        <v>USA</v>
      </c>
      <c r="C1126" t="str">
        <f>BYDem!E1126</f>
        <v>COE</v>
      </c>
      <c r="D1126" t="str">
        <f>VLOOKUP(_xlfn.XLOOKUP(Driver_elast!C1126,MIG_demproj!$Q$2:$Q$49,MIG_demproj!$P$2:$P$49)&amp;B1126,MIG_demproj!$A$2:$H$9999,4,FALSE)</f>
        <v>GDPSER</v>
      </c>
      <c r="E1126" s="2">
        <f>MAX(VLOOKUP(_xlfn.XLOOKUP(Driver_elast!C1126,MIG_demproj!$Q$2:$Q$49,MIG_demproj!$P$2:$P$49)&amp;B1126,MIG_demproj!$A$2:$H$9999,8,FALSE),0)+IFERROR(VLOOKUP(C1126,$I$3:$J$25,2,FALSE),0)</f>
        <v>1.150109</v>
      </c>
    </row>
    <row r="1127" spans="1:5" ht="14.25" x14ac:dyDescent="0.45">
      <c r="A1127" s="1" t="str">
        <f t="shared" si="17"/>
        <v>COTUSA</v>
      </c>
      <c r="B1127" t="str">
        <f>BYDem!B1127</f>
        <v>USA</v>
      </c>
      <c r="C1127" t="str">
        <f>BYDem!E1127</f>
        <v>COT</v>
      </c>
      <c r="D1127" t="str">
        <f>VLOOKUP(_xlfn.XLOOKUP(Driver_elast!C1127,MIG_demproj!$Q$2:$Q$49,MIG_demproj!$P$2:$P$49)&amp;B1127,MIG_demproj!$A$2:$H$9999,4,FALSE)</f>
        <v>GDP</v>
      </c>
      <c r="E1127" s="2">
        <f>MAX(VLOOKUP(_xlfn.XLOOKUP(Driver_elast!C1127,MIG_demproj!$Q$2:$Q$49,MIG_demproj!$P$2:$P$49)&amp;B1127,MIG_demproj!$A$2:$H$9999,8,FALSE),0)+IFERROR(VLOOKUP(C1127,$I$3:$J$25,2,FALSE),0)</f>
        <v>0.25539299999999998</v>
      </c>
    </row>
    <row r="1128" spans="1:5" ht="14.25" x14ac:dyDescent="0.45">
      <c r="A1128" s="1" t="str">
        <f t="shared" si="17"/>
        <v>CRFUSA</v>
      </c>
      <c r="B1128" t="str">
        <f>BYDem!B1128</f>
        <v>USA</v>
      </c>
      <c r="C1128" t="str">
        <f>BYDem!E1128</f>
        <v>CRF</v>
      </c>
      <c r="D1128" t="str">
        <f>VLOOKUP(_xlfn.XLOOKUP(Driver_elast!C1128,MIG_demproj!$Q$2:$Q$49,MIG_demproj!$P$2:$P$49)&amp;B1128,MIG_demproj!$A$2:$H$9999,4,FALSE)</f>
        <v>GDPSER</v>
      </c>
      <c r="E1128" s="2">
        <f>MAX(VLOOKUP(_xlfn.XLOOKUP(Driver_elast!C1128,MIG_demproj!$Q$2:$Q$49,MIG_demproj!$P$2:$P$49)&amp;B1128,MIG_demproj!$A$2:$H$9999,8,FALSE),0)+IFERROR(VLOOKUP(C1128,$I$3:$J$25,2,FALSE),0)</f>
        <v>0.15010899999999999</v>
      </c>
    </row>
    <row r="1129" spans="1:5" ht="14.25" x14ac:dyDescent="0.45">
      <c r="A1129" s="1" t="str">
        <f t="shared" si="17"/>
        <v>CSCUSA</v>
      </c>
      <c r="B1129" t="str">
        <f>BYDem!B1129</f>
        <v>USA</v>
      </c>
      <c r="C1129" t="str">
        <f>BYDem!E1129</f>
        <v>CSC</v>
      </c>
      <c r="D1129" t="str">
        <f>VLOOKUP(_xlfn.XLOOKUP(Driver_elast!C1129,MIG_demproj!$Q$2:$Q$49,MIG_demproj!$P$2:$P$49)&amp;B1129,MIG_demproj!$A$2:$H$9999,4,FALSE)</f>
        <v>GDPSER</v>
      </c>
      <c r="E1129" s="2">
        <f>MAX(VLOOKUP(_xlfn.XLOOKUP(Driver_elast!C1129,MIG_demproj!$Q$2:$Q$49,MIG_demproj!$P$2:$P$49)&amp;B1129,MIG_demproj!$A$2:$H$9999,8,FALSE),0)+IFERROR(VLOOKUP(C1129,$I$3:$J$25,2,FALSE),0)</f>
        <v>1.150109</v>
      </c>
    </row>
    <row r="1130" spans="1:5" ht="14.25" x14ac:dyDescent="0.45">
      <c r="A1130" s="1" t="str">
        <f t="shared" si="17"/>
        <v>CSHUSA</v>
      </c>
      <c r="B1130" t="str">
        <f>BYDem!B1130</f>
        <v>USA</v>
      </c>
      <c r="C1130" t="str">
        <f>BYDem!E1130</f>
        <v>CSH</v>
      </c>
      <c r="D1130" t="str">
        <f>VLOOKUP(_xlfn.XLOOKUP(Driver_elast!C1130,MIG_demproj!$Q$2:$Q$49,MIG_demproj!$P$2:$P$49)&amp;B1130,MIG_demproj!$A$2:$H$9999,4,FALSE)</f>
        <v>GDP</v>
      </c>
      <c r="E1130" s="2">
        <f>MAX(VLOOKUP(_xlfn.XLOOKUP(Driver_elast!C1130,MIG_demproj!$Q$2:$Q$49,MIG_demproj!$P$2:$P$49)&amp;B1130,MIG_demproj!$A$2:$H$9999,8,FALSE),0)+IFERROR(VLOOKUP(C1130,$I$3:$J$25,2,FALSE),0)</f>
        <v>0.25539299999999998</v>
      </c>
    </row>
    <row r="1131" spans="1:5" ht="14.25" x14ac:dyDescent="0.45">
      <c r="A1131" s="1" t="str">
        <f t="shared" si="17"/>
        <v>ICHUSA</v>
      </c>
      <c r="B1131" t="str">
        <f>BYDem!B1131</f>
        <v>USA</v>
      </c>
      <c r="C1131" t="str">
        <f>BYDem!E1131</f>
        <v>ICH</v>
      </c>
      <c r="D1131" t="str">
        <f>VLOOKUP(_xlfn.XLOOKUP(Driver_elast!C1131,MIG_demproj!$Q$2:$Q$49,MIG_demproj!$P$2:$P$49)&amp;B1131,MIG_demproj!$A$2:$H$9999,4,FALSE)</f>
        <v>GDP</v>
      </c>
      <c r="E1131" s="2">
        <f>MAX(VLOOKUP(_xlfn.XLOOKUP(Driver_elast!C1131,MIG_demproj!$Q$2:$Q$49,MIG_demproj!$P$2:$P$49)&amp;B1131,MIG_demproj!$A$2:$H$9999,8,FALSE),0)+IFERROR(VLOOKUP(C1131,$I$3:$J$25,2,FALSE),0)</f>
        <v>0.54378899999999997</v>
      </c>
    </row>
    <row r="1132" spans="1:5" ht="14.25" x14ac:dyDescent="0.45">
      <c r="A1132" s="1" t="str">
        <f t="shared" si="17"/>
        <v>ICH_FeedstockUSA</v>
      </c>
      <c r="B1132" t="str">
        <f>BYDem!B1132</f>
        <v>USA</v>
      </c>
      <c r="C1132" t="str">
        <f>BYDem!E1132</f>
        <v>ICH_Feedstock</v>
      </c>
      <c r="D1132" t="str">
        <f>VLOOKUP(_xlfn.XLOOKUP(Driver_elast!C1132,MIG_demproj!$Q$2:$Q$49,MIG_demproj!$P$2:$P$49)&amp;B1132,MIG_demproj!$A$2:$H$9999,4,FALSE)</f>
        <v>GDP</v>
      </c>
      <c r="E1132" s="2">
        <f>MAX(VLOOKUP(_xlfn.XLOOKUP(Driver_elast!C1132,MIG_demproj!$Q$2:$Q$49,MIG_demproj!$P$2:$P$49)&amp;B1132,MIG_demproj!$A$2:$H$9999,8,FALSE),0)+IFERROR(VLOOKUP(C1132,$I$3:$J$25,2,FALSE),0)</f>
        <v>0.54378899999999997</v>
      </c>
    </row>
    <row r="1133" spans="1:5" ht="14.25" x14ac:dyDescent="0.45">
      <c r="A1133" s="1" t="str">
        <f t="shared" si="17"/>
        <v>IFPUSA</v>
      </c>
      <c r="B1133" t="str">
        <f>BYDem!B1133</f>
        <v>USA</v>
      </c>
      <c r="C1133" t="str">
        <f>BYDem!E1133</f>
        <v>IFP</v>
      </c>
      <c r="D1133" t="str">
        <f>VLOOKUP(_xlfn.XLOOKUP(Driver_elast!C1133,MIG_demproj!$Q$2:$Q$49,MIG_demproj!$P$2:$P$49)&amp;B1133,MIG_demproj!$A$2:$H$9999,4,FALSE)</f>
        <v>GDP</v>
      </c>
      <c r="E1133" s="2">
        <f>MAX(VLOOKUP(_xlfn.XLOOKUP(Driver_elast!C1133,MIG_demproj!$Q$2:$Q$49,MIG_demproj!$P$2:$P$49)&amp;B1133,MIG_demproj!$A$2:$H$9999,8,FALSE),0)+IFERROR(VLOOKUP(C1133,$I$3:$J$25,2,FALSE),0)</f>
        <v>0</v>
      </c>
    </row>
    <row r="1134" spans="1:5" ht="14.25" x14ac:dyDescent="0.45">
      <c r="A1134" s="1" t="str">
        <f t="shared" si="17"/>
        <v>ILPUSA</v>
      </c>
      <c r="B1134" t="str">
        <f>BYDem!B1134</f>
        <v>USA</v>
      </c>
      <c r="C1134" t="str">
        <f>BYDem!E1134</f>
        <v>ILP</v>
      </c>
      <c r="D1134" t="str">
        <f>VLOOKUP(_xlfn.XLOOKUP(Driver_elast!C1134,MIG_demproj!$Q$2:$Q$49,MIG_demproj!$P$2:$P$49)&amp;B1134,MIG_demproj!$A$2:$H$9999,4,FALSE)</f>
        <v>GDP</v>
      </c>
      <c r="E1134" s="2">
        <f>MAX(VLOOKUP(_xlfn.XLOOKUP(Driver_elast!C1134,MIG_demproj!$Q$2:$Q$49,MIG_demproj!$P$2:$P$49)&amp;B1134,MIG_demproj!$A$2:$H$9999,8,FALSE),0)+IFERROR(VLOOKUP(C1134,$I$3:$J$25,2,FALSE),0)</f>
        <v>0.39200499999999999</v>
      </c>
    </row>
    <row r="1135" spans="1:5" ht="14.25" x14ac:dyDescent="0.45">
      <c r="A1135" s="1" t="str">
        <f t="shared" si="17"/>
        <v>IMCUSA</v>
      </c>
      <c r="B1135" t="str">
        <f>BYDem!B1135</f>
        <v>USA</v>
      </c>
      <c r="C1135" t="str">
        <f>BYDem!E1135</f>
        <v>IMC</v>
      </c>
      <c r="D1135" t="str">
        <f>VLOOKUP(_xlfn.XLOOKUP(Driver_elast!C1135,MIG_demproj!$Q$2:$Q$49,MIG_demproj!$P$2:$P$49)&amp;B1135,MIG_demproj!$A$2:$H$9999,4,FALSE)</f>
        <v>GDP</v>
      </c>
      <c r="E1135" s="2">
        <f>MAX(VLOOKUP(_xlfn.XLOOKUP(Driver_elast!C1135,MIG_demproj!$Q$2:$Q$49,MIG_demproj!$P$2:$P$49)&amp;B1135,MIG_demproj!$A$2:$H$9999,8,FALSE),0)+IFERROR(VLOOKUP(C1135,$I$3:$J$25,2,FALSE),0)</f>
        <v>0</v>
      </c>
    </row>
    <row r="1136" spans="1:5" ht="14.25" x14ac:dyDescent="0.45">
      <c r="A1136" s="1" t="str">
        <f t="shared" si="17"/>
        <v>INFUSA</v>
      </c>
      <c r="B1136" t="str">
        <f>BYDem!B1136</f>
        <v>USA</v>
      </c>
      <c r="C1136" t="str">
        <f>BYDem!E1136</f>
        <v>INF</v>
      </c>
      <c r="D1136" t="str">
        <f>VLOOKUP(_xlfn.XLOOKUP(Driver_elast!C1136,MIG_demproj!$Q$2:$Q$49,MIG_demproj!$P$2:$P$49)&amp;B1136,MIG_demproj!$A$2:$H$9999,4,FALSE)</f>
        <v>GDP</v>
      </c>
      <c r="E1136" s="2">
        <f>MAX(VLOOKUP(_xlfn.XLOOKUP(Driver_elast!C1136,MIG_demproj!$Q$2:$Q$49,MIG_demproj!$P$2:$P$49)&amp;B1136,MIG_demproj!$A$2:$H$9999,8,FALSE),0)+IFERROR(VLOOKUP(C1136,$I$3:$J$25,2,FALSE),0)</f>
        <v>0.98656100000000002</v>
      </c>
    </row>
    <row r="1137" spans="1:5" ht="14.25" x14ac:dyDescent="0.45">
      <c r="A1137" s="1" t="str">
        <f t="shared" si="17"/>
        <v>INMUSA</v>
      </c>
      <c r="B1137" t="str">
        <f>BYDem!B1137</f>
        <v>USA</v>
      </c>
      <c r="C1137" t="str">
        <f>BYDem!E1137</f>
        <v>INM</v>
      </c>
      <c r="D1137" t="str">
        <f>VLOOKUP(_xlfn.XLOOKUP(Driver_elast!C1137,MIG_demproj!$Q$2:$Q$49,MIG_demproj!$P$2:$P$49)&amp;B1137,MIG_demproj!$A$2:$H$9999,4,FALSE)</f>
        <v>GDPIND</v>
      </c>
      <c r="E1137" s="2">
        <f>MAX(VLOOKUP(_xlfn.XLOOKUP(Driver_elast!C1137,MIG_demproj!$Q$2:$Q$49,MIG_demproj!$P$2:$P$49)&amp;B1137,MIG_demproj!$A$2:$H$9999,8,FALSE),0)+IFERROR(VLOOKUP(C1137,$I$3:$J$25,2,FALSE),0)</f>
        <v>0.51703699999999997</v>
      </c>
    </row>
    <row r="1138" spans="1:5" ht="14.25" x14ac:dyDescent="0.45">
      <c r="A1138" s="1" t="str">
        <f t="shared" si="17"/>
        <v>IOIUSA</v>
      </c>
      <c r="B1138" t="str">
        <f>BYDem!B1138</f>
        <v>USA</v>
      </c>
      <c r="C1138" t="str">
        <f>BYDem!E1138</f>
        <v>IOI</v>
      </c>
      <c r="D1138" t="str">
        <f>VLOOKUP(_xlfn.XLOOKUP(Driver_elast!C1138,MIG_demproj!$Q$2:$Q$49,MIG_demproj!$P$2:$P$49)&amp;B1138,MIG_demproj!$A$2:$H$9999,4,FALSE)</f>
        <v>GDP</v>
      </c>
      <c r="E1138" s="2">
        <f>MAX(VLOOKUP(_xlfn.XLOOKUP(Driver_elast!C1138,MIG_demproj!$Q$2:$Q$49,MIG_demproj!$P$2:$P$49)&amp;B1138,MIG_demproj!$A$2:$H$9999,8,FALSE),0)+IFERROR(VLOOKUP(C1138,$I$3:$J$25,2,FALSE),0)</f>
        <v>0</v>
      </c>
    </row>
    <row r="1139" spans="1:5" ht="14.25" x14ac:dyDescent="0.45">
      <c r="A1139" s="1" t="str">
        <f t="shared" si="17"/>
        <v>ITMUSA</v>
      </c>
      <c r="B1139" t="str">
        <f>BYDem!B1139</f>
        <v>USA</v>
      </c>
      <c r="C1139" t="str">
        <f>BYDem!E1139</f>
        <v>ITM</v>
      </c>
      <c r="D1139" t="str">
        <f>VLOOKUP(_xlfn.XLOOKUP(Driver_elast!C1139,MIG_demproj!$Q$2:$Q$49,MIG_demproj!$P$2:$P$49)&amp;B1139,MIG_demproj!$A$2:$H$9999,4,FALSE)</f>
        <v>GDP</v>
      </c>
      <c r="E1139" s="2">
        <f>MAX(VLOOKUP(_xlfn.XLOOKUP(Driver_elast!C1139,MIG_demproj!$Q$2:$Q$49,MIG_demproj!$P$2:$P$49)&amp;B1139,MIG_demproj!$A$2:$H$9999,8,FALSE),0)+IFERROR(VLOOKUP(C1139,$I$3:$J$25,2,FALSE),0)</f>
        <v>0</v>
      </c>
    </row>
    <row r="1140" spans="1:5" ht="14.25" x14ac:dyDescent="0.45">
      <c r="A1140" s="1" t="str">
        <f t="shared" si="17"/>
        <v>NEUUSA</v>
      </c>
      <c r="B1140" t="str">
        <f>BYDem!B1140</f>
        <v>USA</v>
      </c>
      <c r="C1140" t="str">
        <f>BYDem!E1140</f>
        <v>NEU</v>
      </c>
      <c r="D1140" t="str">
        <f>VLOOKUP(_xlfn.XLOOKUP(Driver_elast!C1140,MIG_demproj!$Q$2:$Q$49,MIG_demproj!$P$2:$P$49)&amp;B1140,MIG_demproj!$A$2:$H$9999,4,FALSE)</f>
        <v>GDP</v>
      </c>
      <c r="E1140" s="2">
        <f>MAX(VLOOKUP(_xlfn.XLOOKUP(Driver_elast!C1140,MIG_demproj!$Q$2:$Q$49,MIG_demproj!$P$2:$P$49)&amp;B1140,MIG_demproj!$A$2:$H$9999,8,FALSE),0)+IFERROR(VLOOKUP(C1140,$I$3:$J$25,2,FALSE),0)</f>
        <v>1.7190999999999956E-2</v>
      </c>
    </row>
    <row r="1141" spans="1:5" ht="14.25" x14ac:dyDescent="0.45">
      <c r="A1141" s="1" t="str">
        <f t="shared" si="17"/>
        <v>ONOUSA</v>
      </c>
      <c r="B1141" t="str">
        <f>BYDem!B1141</f>
        <v>USA</v>
      </c>
      <c r="C1141" t="str">
        <f>BYDem!E1141</f>
        <v>ONO</v>
      </c>
      <c r="D1141" t="str">
        <f>VLOOKUP(_xlfn.XLOOKUP(Driver_elast!C1141,MIG_demproj!$Q$2:$Q$49,MIG_demproj!$P$2:$P$49)&amp;B1141,MIG_demproj!$A$2:$H$9999,4,FALSE)</f>
        <v>GDP</v>
      </c>
      <c r="E1141" s="2">
        <f>MAX(VLOOKUP(_xlfn.XLOOKUP(Driver_elast!C1141,MIG_demproj!$Q$2:$Q$49,MIG_demproj!$P$2:$P$49)&amp;B1141,MIG_demproj!$A$2:$H$9999,8,FALSE),0)+IFERROR(VLOOKUP(C1141,$I$3:$J$25,2,FALSE),0)</f>
        <v>0</v>
      </c>
    </row>
    <row r="1142" spans="1:5" ht="14.25" x14ac:dyDescent="0.45">
      <c r="A1142" s="1" t="str">
        <f t="shared" si="17"/>
        <v>RCKUSA</v>
      </c>
      <c r="B1142" t="str">
        <f>BYDem!B1142</f>
        <v>USA</v>
      </c>
      <c r="C1142" t="str">
        <f>BYDem!E1142</f>
        <v>RCK</v>
      </c>
      <c r="D1142" s="18" t="s">
        <v>3</v>
      </c>
      <c r="E1142" s="2">
        <f>MAX(VLOOKUP(_xlfn.XLOOKUP(Driver_elast!C1142,MIG_demproj!$Q$2:$Q$49,MIG_demproj!$P$2:$P$49)&amp;B1142,MIG_demproj!$A$2:$H$9999,8,FALSE),0)+IFERROR(VLOOKUP(C1142,$I$3:$J$25,2,FALSE),0)</f>
        <v>1.19807</v>
      </c>
    </row>
    <row r="1143" spans="1:5" ht="14.25" x14ac:dyDescent="0.45">
      <c r="A1143" s="1" t="str">
        <f t="shared" si="17"/>
        <v>REAUSA</v>
      </c>
      <c r="B1143" t="str">
        <f>BYDem!B1143</f>
        <v>USA</v>
      </c>
      <c r="C1143" t="str">
        <f>BYDem!E1143</f>
        <v>REA</v>
      </c>
      <c r="D1143" t="str">
        <f>VLOOKUP(_xlfn.XLOOKUP(Driver_elast!C1143,MIG_demproj!$Q$2:$Q$49,MIG_demproj!$P$2:$P$49)&amp;B1143,MIG_demproj!$A$2:$H$9999,4,FALSE)</f>
        <v>GDPPCAP</v>
      </c>
      <c r="E1143" s="2">
        <f>MAX(VLOOKUP(_xlfn.XLOOKUP(Driver_elast!C1143,MIG_demproj!$Q$2:$Q$49,MIG_demproj!$P$2:$P$49)&amp;B1143,MIG_demproj!$A$2:$H$9999,8,FALSE),0)+IFERROR(VLOOKUP(C1143,$I$3:$J$25,2,FALSE),0)</f>
        <v>1.5209969999999999</v>
      </c>
    </row>
    <row r="1144" spans="1:5" ht="14.25" x14ac:dyDescent="0.45">
      <c r="A1144" s="1" t="str">
        <f t="shared" si="17"/>
        <v>RHWUSA</v>
      </c>
      <c r="B1144" t="str">
        <f>BYDem!B1144</f>
        <v>USA</v>
      </c>
      <c r="C1144" t="str">
        <f>BYDem!E1144</f>
        <v>RHW</v>
      </c>
      <c r="D1144" t="str">
        <f>VLOOKUP(_xlfn.XLOOKUP(Driver_elast!C1144,MIG_demproj!$Q$2:$Q$49,MIG_demproj!$P$2:$P$49)&amp;B1144,MIG_demproj!$A$2:$H$9999,4,FALSE)</f>
        <v>GDPPCAP</v>
      </c>
      <c r="E1144" s="2">
        <f>MAX(VLOOKUP(_xlfn.XLOOKUP(Driver_elast!C1144,MIG_demproj!$Q$2:$Q$49,MIG_demproj!$P$2:$P$49)&amp;B1144,MIG_demproj!$A$2:$H$9999,8,FALSE),0)+IFERROR(VLOOKUP(C1144,$I$3:$J$25,2,FALSE),0)</f>
        <v>1.19807</v>
      </c>
    </row>
    <row r="1145" spans="1:5" ht="14.25" x14ac:dyDescent="0.45">
      <c r="A1145" s="1" t="str">
        <f t="shared" si="17"/>
        <v>RLIUSA</v>
      </c>
      <c r="B1145" t="str">
        <f>BYDem!B1145</f>
        <v>USA</v>
      </c>
      <c r="C1145" t="str">
        <f>BYDem!E1145</f>
        <v>RLI</v>
      </c>
      <c r="D1145" t="str">
        <f>VLOOKUP(_xlfn.XLOOKUP(Driver_elast!C1145,MIG_demproj!$Q$2:$Q$49,MIG_demproj!$P$2:$P$49)&amp;B1145,MIG_demproj!$A$2:$H$9999,4,FALSE)</f>
        <v>GDPPCAP</v>
      </c>
      <c r="E1145" s="2">
        <f>MAX(VLOOKUP(_xlfn.XLOOKUP(Driver_elast!C1145,MIG_demproj!$Q$2:$Q$49,MIG_demproj!$P$2:$P$49)&amp;B1145,MIG_demproj!$A$2:$H$9999,8,FALSE),0)+IFERROR(VLOOKUP(C1145,$I$3:$J$25,2,FALSE),0)</f>
        <v>1.0209969999999999</v>
      </c>
    </row>
    <row r="1146" spans="1:5" ht="14.25" x14ac:dyDescent="0.45">
      <c r="A1146" s="1" t="str">
        <f t="shared" si="17"/>
        <v>ROTUSA</v>
      </c>
      <c r="B1146" t="str">
        <f>BYDem!B1146</f>
        <v>USA</v>
      </c>
      <c r="C1146" t="str">
        <f>BYDem!E1146</f>
        <v>ROT</v>
      </c>
      <c r="D1146" t="str">
        <f>VLOOKUP(_xlfn.XLOOKUP(Driver_elast!C1146,MIG_demproj!$Q$2:$Q$49,MIG_demproj!$P$2:$P$49)&amp;B1146,MIG_demproj!$A$2:$H$9999,4,FALSE)</f>
        <v>GDPPCAP</v>
      </c>
      <c r="E1146" s="2">
        <f>MAX(VLOOKUP(_xlfn.XLOOKUP(Driver_elast!C1146,MIG_demproj!$Q$2:$Q$49,MIG_demproj!$P$2:$P$49)&amp;B1146,MIG_demproj!$A$2:$H$9999,8,FALSE),0)+IFERROR(VLOOKUP(C1146,$I$3:$J$25,2,FALSE),0)</f>
        <v>1.19807</v>
      </c>
    </row>
    <row r="1147" spans="1:5" ht="14.25" x14ac:dyDescent="0.45">
      <c r="A1147" s="1" t="str">
        <f t="shared" si="17"/>
        <v>RRFUSA</v>
      </c>
      <c r="B1147" t="str">
        <f>BYDem!B1147</f>
        <v>USA</v>
      </c>
      <c r="C1147" t="str">
        <f>BYDem!E1147</f>
        <v>RRF</v>
      </c>
      <c r="D1147" t="str">
        <f>VLOOKUP(_xlfn.XLOOKUP(Driver_elast!C1147,MIG_demproj!$Q$2:$Q$49,MIG_demproj!$P$2:$P$49)&amp;B1147,MIG_demproj!$A$2:$H$9999,4,FALSE)</f>
        <v>GDPPCAP</v>
      </c>
      <c r="E1147" s="2">
        <f>MAX(VLOOKUP(_xlfn.XLOOKUP(Driver_elast!C1147,MIG_demproj!$Q$2:$Q$49,MIG_demproj!$P$2:$P$49)&amp;B1147,MIG_demproj!$A$2:$H$9999,8,FALSE),0)+IFERROR(VLOOKUP(C1147,$I$3:$J$25,2,FALSE),0)</f>
        <v>1.0209969999999999</v>
      </c>
    </row>
    <row r="1148" spans="1:5" ht="14.25" x14ac:dyDescent="0.45">
      <c r="A1148" s="1" t="str">
        <f t="shared" si="17"/>
        <v>RSCUSA</v>
      </c>
      <c r="B1148" t="str">
        <f>BYDem!B1148</f>
        <v>USA</v>
      </c>
      <c r="C1148" t="str">
        <f>BYDem!E1148</f>
        <v>RSC</v>
      </c>
      <c r="D1148" t="str">
        <f>VLOOKUP(_xlfn.XLOOKUP(Driver_elast!C1148,MIG_demproj!$Q$2:$Q$49,MIG_demproj!$P$2:$P$49)&amp;B1148,MIG_demproj!$A$2:$H$9999,4,FALSE)</f>
        <v>GDPPCAP</v>
      </c>
      <c r="E1148" s="2">
        <f>MAX(VLOOKUP(_xlfn.XLOOKUP(Driver_elast!C1148,MIG_demproj!$Q$2:$Q$49,MIG_demproj!$P$2:$P$49)&amp;B1148,MIG_demproj!$A$2:$H$9999,8,FALSE),0)+IFERROR(VLOOKUP(C1148,$I$3:$J$25,2,FALSE),0)</f>
        <v>1.5209969999999999</v>
      </c>
    </row>
    <row r="1149" spans="1:5" ht="14.25" x14ac:dyDescent="0.45">
      <c r="A1149" s="1" t="str">
        <f t="shared" si="17"/>
        <v>RSHUSA</v>
      </c>
      <c r="B1149" t="str">
        <f>BYDem!B1149</f>
        <v>USA</v>
      </c>
      <c r="C1149" t="str">
        <f>BYDem!E1149</f>
        <v>RSH</v>
      </c>
      <c r="D1149" t="str">
        <f>VLOOKUP(_xlfn.XLOOKUP(Driver_elast!C1149,MIG_demproj!$Q$2:$Q$49,MIG_demproj!$P$2:$P$49)&amp;B1149,MIG_demproj!$A$2:$H$9999,4,FALSE)</f>
        <v>GDPPCAP</v>
      </c>
      <c r="E1149" s="2">
        <f>MAX(VLOOKUP(_xlfn.XLOOKUP(Driver_elast!C1149,MIG_demproj!$Q$2:$Q$49,MIG_demproj!$P$2:$P$49)&amp;B1149,MIG_demproj!$A$2:$H$9999,8,FALSE),0)+IFERROR(VLOOKUP(C1149,$I$3:$J$25,2,FALSE),0)</f>
        <v>1.19807</v>
      </c>
    </row>
    <row r="1150" spans="1:5" ht="14.25" x14ac:dyDescent="0.45">
      <c r="A1150" s="1" t="str">
        <f t="shared" si="17"/>
        <v>TADUSA</v>
      </c>
      <c r="B1150" t="str">
        <f>BYDem!B1150</f>
        <v>USA</v>
      </c>
      <c r="C1150" t="str">
        <f>BYDem!E1150</f>
        <v>TAD</v>
      </c>
      <c r="D1150" t="str">
        <f>VLOOKUP(_xlfn.XLOOKUP(Driver_elast!C1150,MIG_demproj!$Q$2:$Q$49,MIG_demproj!$P$2:$P$49)&amp;B1150,MIG_demproj!$A$2:$H$9999,4,FALSE)</f>
        <v>GDPSER</v>
      </c>
      <c r="E1150" s="2">
        <f>MAX(VLOOKUP(_xlfn.XLOOKUP(Driver_elast!C1150,MIG_demproj!$Q$2:$Q$49,MIG_demproj!$P$2:$P$49)&amp;B1150,MIG_demproj!$A$2:$H$9999,8,FALSE),0)+IFERROR(VLOOKUP(C1150,$I$3:$J$25,2,FALSE),0)</f>
        <v>1.0909420000000001</v>
      </c>
    </row>
    <row r="1151" spans="1:5" ht="14.25" x14ac:dyDescent="0.45">
      <c r="A1151" s="1" t="str">
        <f t="shared" si="17"/>
        <v>TAIUSA</v>
      </c>
      <c r="B1151" t="str">
        <f>BYDem!B1151</f>
        <v>USA</v>
      </c>
      <c r="C1151" t="str">
        <f>BYDem!E1151</f>
        <v>TAI</v>
      </c>
      <c r="D1151" t="str">
        <f>VLOOKUP(_xlfn.XLOOKUP(Driver_elast!C1151,MIG_demproj!$Q$2:$Q$49,MIG_demproj!$P$2:$P$49)&amp;B1151,MIG_demproj!$A$2:$H$9999,4,FALSE)</f>
        <v>GDP</v>
      </c>
      <c r="E1151" s="2">
        <f>MAX(VLOOKUP(_xlfn.XLOOKUP(Driver_elast!C1151,MIG_demproj!$Q$2:$Q$49,MIG_demproj!$P$2:$P$49)&amp;B1151,MIG_demproj!$A$2:$H$9999,8,FALSE),0)+IFERROR(VLOOKUP(C1151,$I$3:$J$25,2,FALSE),0)</f>
        <v>0.85445400000000005</v>
      </c>
    </row>
    <row r="1152" spans="1:5" ht="14.25" x14ac:dyDescent="0.45">
      <c r="A1152" s="1" t="str">
        <f t="shared" si="17"/>
        <v>TTFUSA</v>
      </c>
      <c r="B1152" t="str">
        <f>BYDem!B1152</f>
        <v>USA</v>
      </c>
      <c r="C1152" t="str">
        <f>BYDem!E1152</f>
        <v>TTF</v>
      </c>
      <c r="D1152" t="str">
        <f>VLOOKUP(_xlfn.XLOOKUP(Driver_elast!C1152,MIG_demproj!$Q$2:$Q$49,MIG_demproj!$P$2:$P$49)&amp;B1152,MIG_demproj!$A$2:$H$9999,4,FALSE)</f>
        <v>GDPSER</v>
      </c>
      <c r="E1152" s="2">
        <f>MAX(VLOOKUP(_xlfn.XLOOKUP(Driver_elast!C1152,MIG_demproj!$Q$2:$Q$49,MIG_demproj!$P$2:$P$49)&amp;B1152,MIG_demproj!$A$2:$H$9999,8,FALSE),0)+IFERROR(VLOOKUP(C1152,$I$3:$J$25,2,FALSE),0)</f>
        <v>0.63322299999999998</v>
      </c>
    </row>
    <row r="1153" spans="1:5" ht="14.25" x14ac:dyDescent="0.45">
      <c r="A1153" s="1" t="str">
        <f t="shared" si="17"/>
        <v>TTPUSA</v>
      </c>
      <c r="B1153" t="str">
        <f>BYDem!B1153</f>
        <v>USA</v>
      </c>
      <c r="C1153" t="str">
        <f>BYDem!E1153</f>
        <v>TTP</v>
      </c>
      <c r="D1153" t="str">
        <f>VLOOKUP(_xlfn.XLOOKUP(Driver_elast!C1153,MIG_demproj!$Q$2:$Q$49,MIG_demproj!$P$2:$P$49)&amp;B1153,MIG_demproj!$A$2:$H$9999,4,FALSE)</f>
        <v>GDPSER</v>
      </c>
      <c r="E1153" s="2">
        <f>MAX(VLOOKUP(_xlfn.XLOOKUP(Driver_elast!C1153,MIG_demproj!$Q$2:$Q$49,MIG_demproj!$P$2:$P$49)&amp;B1153,MIG_demproj!$A$2:$H$9999,8,FALSE),0)+IFERROR(VLOOKUP(C1153,$I$3:$J$25,2,FALSE),0)</f>
        <v>0.63322299999999998</v>
      </c>
    </row>
    <row r="1154" spans="1:5" ht="14.25" x14ac:dyDescent="0.45">
      <c r="A1154" s="1" t="str">
        <f t="shared" si="17"/>
        <v>TWDUSA</v>
      </c>
      <c r="B1154" t="str">
        <f>BYDem!B1154</f>
        <v>USA</v>
      </c>
      <c r="C1154" t="str">
        <f>BYDem!E1154</f>
        <v>TWD</v>
      </c>
      <c r="D1154" t="str">
        <f>VLOOKUP(_xlfn.XLOOKUP(Driver_elast!C1154,MIG_demproj!$Q$2:$Q$49,MIG_demproj!$P$2:$P$49)&amp;B1154,MIG_demproj!$A$2:$H$9999,4,FALSE)</f>
        <v>GDPSER</v>
      </c>
      <c r="E1154" s="2">
        <f>MAX(VLOOKUP(_xlfn.XLOOKUP(Driver_elast!C1154,MIG_demproj!$Q$2:$Q$49,MIG_demproj!$P$2:$P$49)&amp;B1154,MIG_demproj!$A$2:$H$9999,8,FALSE),0)+IFERROR(VLOOKUP(C1154,$I$3:$J$25,2,FALSE),0)</f>
        <v>3.005487</v>
      </c>
    </row>
    <row r="1155" spans="1:5" ht="14.25" x14ac:dyDescent="0.45">
      <c r="A1155" s="1" t="str">
        <f t="shared" ref="A1155:A1161" si="18">C1155&amp;B1155</f>
        <v>TWIUSA</v>
      </c>
      <c r="B1155" t="str">
        <f>BYDem!B1155</f>
        <v>USA</v>
      </c>
      <c r="C1155" t="str">
        <f>BYDem!E1155</f>
        <v>TWI</v>
      </c>
      <c r="D1155" t="str">
        <f>VLOOKUP(_xlfn.XLOOKUP(Driver_elast!C1155,MIG_demproj!$Q$2:$Q$49,MIG_demproj!$P$2:$P$49)&amp;B1155,MIG_demproj!$A$2:$H$9999,4,FALSE)</f>
        <v>GDPSER</v>
      </c>
      <c r="E1155" s="2">
        <f>MAX(VLOOKUP(_xlfn.XLOOKUP(Driver_elast!C1155,MIG_demproj!$Q$2:$Q$49,MIG_demproj!$P$2:$P$49)&amp;B1155,MIG_demproj!$A$2:$H$9999,8,FALSE),0)+IFERROR(VLOOKUP(C1155,$I$3:$J$25,2,FALSE),0)</f>
        <v>0.43310100000000001</v>
      </c>
    </row>
    <row r="1156" spans="1:5" ht="14.25" x14ac:dyDescent="0.45">
      <c r="A1156" s="1" t="str">
        <f t="shared" si="18"/>
        <v>Trd_2wUSA</v>
      </c>
      <c r="B1156" t="str">
        <f>BYDem!B1156</f>
        <v>USA</v>
      </c>
      <c r="C1156" t="str">
        <f>BYDem!E1156</f>
        <v>Trd_2w</v>
      </c>
      <c r="D1156" t="str">
        <f>VLOOKUP(_xlfn.XLOOKUP(Driver_elast!C1156,MIG_demproj!$Q$2:$Q$49,MIG_demproj!$P$2:$P$49)&amp;B1156,MIG_demproj!$A$2:$H$9999,4,FALSE)</f>
        <v>GDP</v>
      </c>
      <c r="E1156" s="2">
        <f>MAX(VLOOKUP(_xlfn.XLOOKUP(Driver_elast!C1156,MIG_demproj!$Q$2:$Q$49,MIG_demproj!$P$2:$P$49)&amp;B1156,MIG_demproj!$A$2:$H$9999,8,FALSE),0)+IFERROR(VLOOKUP(C1156,$I$3:$J$25,2,FALSE),0)</f>
        <v>0.51719099999999996</v>
      </c>
    </row>
    <row r="1157" spans="1:5" ht="14.25" x14ac:dyDescent="0.45">
      <c r="A1157" s="1" t="str">
        <f t="shared" si="18"/>
        <v>Trd_3wUSA</v>
      </c>
      <c r="B1157" t="str">
        <f>BYDem!B1157</f>
        <v>USA</v>
      </c>
      <c r="C1157" t="str">
        <f>BYDem!E1157</f>
        <v>Trd_3w</v>
      </c>
      <c r="D1157" t="str">
        <f>VLOOKUP(_xlfn.XLOOKUP(Driver_elast!C1157,MIG_demproj!$Q$2:$Q$49,MIG_demproj!$P$2:$P$49)&amp;B1157,MIG_demproj!$A$2:$H$9999,4,FALSE)</f>
        <v>GDP</v>
      </c>
      <c r="E1157" s="2">
        <f>MAX(VLOOKUP(_xlfn.XLOOKUP(Driver_elast!C1157,MIG_demproj!$Q$2:$Q$49,MIG_demproj!$P$2:$P$49)&amp;B1157,MIG_demproj!$A$2:$H$9999,8,FALSE),0)+IFERROR(VLOOKUP(C1157,$I$3:$J$25,2,FALSE),0)</f>
        <v>0.51719099999999996</v>
      </c>
    </row>
    <row r="1158" spans="1:5" ht="14.25" x14ac:dyDescent="0.45">
      <c r="A1158" s="1" t="str">
        <f t="shared" si="18"/>
        <v>Trd_BusUSA</v>
      </c>
      <c r="B1158" t="str">
        <f>BYDem!B1158</f>
        <v>USA</v>
      </c>
      <c r="C1158" t="str">
        <f>BYDem!E1158</f>
        <v>Trd_Bus</v>
      </c>
      <c r="D1158" t="str">
        <f>VLOOKUP(_xlfn.XLOOKUP(Driver_elast!C1158,MIG_demproj!$Q$2:$Q$49,MIG_demproj!$P$2:$P$49)&amp;B1158,MIG_demproj!$A$2:$H$9999,4,FALSE)</f>
        <v>GDP</v>
      </c>
      <c r="E1158" s="2">
        <f>MAX(VLOOKUP(_xlfn.XLOOKUP(Driver_elast!C1158,MIG_demproj!$Q$2:$Q$49,MIG_demproj!$P$2:$P$49)&amp;B1158,MIG_demproj!$A$2:$H$9999,8,FALSE),0)+IFERROR(VLOOKUP(C1158,$I$3:$J$25,2,FALSE),0)</f>
        <v>0.51719099999999996</v>
      </c>
    </row>
    <row r="1159" spans="1:5" ht="14.25" x14ac:dyDescent="0.45">
      <c r="A1159" s="1" t="str">
        <f t="shared" si="18"/>
        <v>Trd_CarUSA</v>
      </c>
      <c r="B1159" t="str">
        <f>BYDem!B1159</f>
        <v>USA</v>
      </c>
      <c r="C1159" t="str">
        <f>BYDem!E1159</f>
        <v>Trd_Car</v>
      </c>
      <c r="D1159" t="str">
        <f>VLOOKUP(_xlfn.XLOOKUP(Driver_elast!C1159,MIG_demproj!$Q$2:$Q$49,MIG_demproj!$P$2:$P$49)&amp;B1159,MIG_demproj!$A$2:$H$9999,4,FALSE)</f>
        <v>GDP</v>
      </c>
      <c r="E1159" s="2">
        <f>MAX(VLOOKUP(_xlfn.XLOOKUP(Driver_elast!C1159,MIG_demproj!$Q$2:$Q$49,MIG_demproj!$P$2:$P$49)&amp;B1159,MIG_demproj!$A$2:$H$9999,8,FALSE),0)+IFERROR(VLOOKUP(C1159,$I$3:$J$25,2,FALSE),0)</f>
        <v>0.51719099999999996</v>
      </c>
    </row>
    <row r="1160" spans="1:5" ht="14.25" x14ac:dyDescent="0.45">
      <c r="A1160" s="1" t="str">
        <f t="shared" si="18"/>
        <v>Trd_HdtUSA</v>
      </c>
      <c r="B1160" t="str">
        <f>BYDem!B1160</f>
        <v>USA</v>
      </c>
      <c r="C1160" t="str">
        <f>BYDem!E1160</f>
        <v>Trd_Hdt</v>
      </c>
      <c r="D1160" t="str">
        <f>VLOOKUP(_xlfn.XLOOKUP(Driver_elast!C1160,MIG_demproj!$Q$2:$Q$49,MIG_demproj!$P$2:$P$49)&amp;B1160,MIG_demproj!$A$2:$H$9999,4,FALSE)</f>
        <v>GDP</v>
      </c>
      <c r="E1160" s="2">
        <f>MAX(VLOOKUP(_xlfn.XLOOKUP(Driver_elast!C1160,MIG_demproj!$Q$2:$Q$49,MIG_demproj!$P$2:$P$49)&amp;B1160,MIG_demproj!$A$2:$H$9999,8,FALSE),0)+IFERROR(VLOOKUP(C1160,$I$3:$J$25,2,FALSE),0)</f>
        <v>0.51719099999999996</v>
      </c>
    </row>
    <row r="1161" spans="1:5" ht="14.25" x14ac:dyDescent="0.45">
      <c r="A1161" s="1" t="str">
        <f t="shared" si="18"/>
        <v>Trd_LcvUSA</v>
      </c>
      <c r="B1161" t="str">
        <f>BYDem!B1161</f>
        <v>USA</v>
      </c>
      <c r="C1161" t="str">
        <f>BYDem!E1161</f>
        <v>Trd_Lcv</v>
      </c>
      <c r="D1161" t="str">
        <f>VLOOKUP(_xlfn.XLOOKUP(Driver_elast!C1161,MIG_demproj!$Q$2:$Q$49,MIG_demproj!$P$2:$P$49)&amp;B1161,MIG_demproj!$A$2:$H$9999,4,FALSE)</f>
        <v>GDP</v>
      </c>
      <c r="E1161" s="2">
        <f>MAX(VLOOKUP(_xlfn.XLOOKUP(Driver_elast!C1161,MIG_demproj!$Q$2:$Q$49,MIG_demproj!$P$2:$P$49)&amp;B1161,MIG_demproj!$A$2:$H$9999,8,FALSE),0)+IFERROR(VLOOKUP(C1161,$I$3:$J$25,2,FALSE),0)</f>
        <v>0.51719099999999996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F7235-5908-4E2D-A10E-F63E943059D3}">
  <dimension ref="A3:I22"/>
  <sheetViews>
    <sheetView workbookViewId="0"/>
  </sheetViews>
  <sheetFormatPr defaultColWidth="8.86328125" defaultRowHeight="12.75" x14ac:dyDescent="0.35"/>
  <cols>
    <col min="1" max="1" width="11" bestFit="1" customWidth="1"/>
    <col min="2" max="2" width="16.265625" bestFit="1" customWidth="1"/>
    <col min="3" max="3" width="7.265625" bestFit="1" customWidth="1"/>
    <col min="4" max="4" width="4.73046875" bestFit="1" customWidth="1"/>
    <col min="5" max="7" width="6.265625" bestFit="1" customWidth="1"/>
    <col min="8" max="8" width="16.59765625" bestFit="1" customWidth="1"/>
    <col min="9" max="9" width="11.1328125" bestFit="1" customWidth="1"/>
    <col min="10" max="18" width="11.59765625" bestFit="1" customWidth="1"/>
    <col min="19" max="26" width="16.73046875" bestFit="1" customWidth="1"/>
    <col min="27" max="34" width="18" bestFit="1" customWidth="1"/>
  </cols>
  <sheetData>
    <row r="3" spans="1:9" x14ac:dyDescent="0.35">
      <c r="A3" s="2"/>
      <c r="B3" s="2" t="s">
        <v>142</v>
      </c>
      <c r="C3" s="2"/>
      <c r="D3" s="2"/>
      <c r="E3" s="2"/>
      <c r="F3" s="2"/>
      <c r="G3" s="2"/>
      <c r="H3" s="2"/>
      <c r="I3" s="2"/>
    </row>
    <row r="4" spans="1:9" x14ac:dyDescent="0.35">
      <c r="A4" s="2"/>
      <c r="B4" s="2" t="s">
        <v>147</v>
      </c>
      <c r="C4" s="2"/>
      <c r="D4" s="2"/>
      <c r="E4" s="2"/>
      <c r="F4" s="2"/>
      <c r="G4" s="2"/>
      <c r="H4" s="2" t="s">
        <v>234</v>
      </c>
      <c r="I4" s="2" t="s">
        <v>118</v>
      </c>
    </row>
    <row r="5" spans="1:9" x14ac:dyDescent="0.35">
      <c r="A5" s="2" t="s">
        <v>143</v>
      </c>
      <c r="B5" s="2" t="s">
        <v>28</v>
      </c>
      <c r="C5" s="2" t="s">
        <v>31</v>
      </c>
      <c r="D5" s="2" t="s">
        <v>32</v>
      </c>
      <c r="E5" s="2" t="s">
        <v>30</v>
      </c>
      <c r="F5" s="2" t="s">
        <v>45</v>
      </c>
      <c r="G5" s="2" t="s">
        <v>46</v>
      </c>
      <c r="H5" s="2"/>
      <c r="I5" s="2"/>
    </row>
    <row r="6" spans="1:9" x14ac:dyDescent="0.35">
      <c r="A6" s="10" t="s">
        <v>119</v>
      </c>
      <c r="B6" s="2">
        <v>85.892845117268152</v>
      </c>
      <c r="C6" s="2">
        <v>30.736405585609681</v>
      </c>
      <c r="D6" s="2">
        <v>0</v>
      </c>
      <c r="E6" s="2">
        <v>45.203124912238799</v>
      </c>
      <c r="F6" s="2">
        <v>11.191704531104021</v>
      </c>
      <c r="G6" s="2">
        <v>28.070158975873522</v>
      </c>
      <c r="H6" s="2">
        <v>201.09423912209417</v>
      </c>
      <c r="I6" s="2">
        <v>201.09423912209417</v>
      </c>
    </row>
    <row r="7" spans="1:9" x14ac:dyDescent="0.35">
      <c r="A7" s="10" t="s">
        <v>120</v>
      </c>
      <c r="B7" s="2">
        <v>105.43366116439114</v>
      </c>
      <c r="C7" s="2">
        <v>43.538082020020546</v>
      </c>
      <c r="D7" s="2">
        <v>0</v>
      </c>
      <c r="E7" s="2">
        <v>55.486937812594086</v>
      </c>
      <c r="F7" s="2">
        <v>15.853036180885532</v>
      </c>
      <c r="G7" s="2">
        <v>33.685229700815526</v>
      </c>
      <c r="H7" s="2">
        <v>253.99694687870681</v>
      </c>
      <c r="I7" s="2">
        <v>253.99694687870681</v>
      </c>
    </row>
    <row r="8" spans="1:9" x14ac:dyDescent="0.35">
      <c r="A8" s="10" t="s">
        <v>121</v>
      </c>
      <c r="B8" s="2">
        <v>135.40501069807772</v>
      </c>
      <c r="C8" s="2">
        <v>64.761336738385367</v>
      </c>
      <c r="D8" s="2">
        <v>0</v>
      </c>
      <c r="E8" s="2">
        <v>71.260063675521536</v>
      </c>
      <c r="F8" s="2">
        <v>23.580823196668007</v>
      </c>
      <c r="G8" s="2">
        <v>42.137232261882595</v>
      </c>
      <c r="H8" s="2">
        <v>337.14446657053526</v>
      </c>
      <c r="I8" s="2">
        <v>337.14446657053526</v>
      </c>
    </row>
    <row r="9" spans="1:9" x14ac:dyDescent="0.35">
      <c r="A9" s="10" t="s">
        <v>122</v>
      </c>
      <c r="B9" s="2">
        <v>177.6442804899811</v>
      </c>
      <c r="C9" s="2">
        <v>97.043870779583187</v>
      </c>
      <c r="D9" s="2">
        <v>0</v>
      </c>
      <c r="E9" s="2">
        <v>93.489470397331274</v>
      </c>
      <c r="F9" s="2">
        <v>35.335502236742464</v>
      </c>
      <c r="G9" s="2">
        <v>53.78427441773318</v>
      </c>
      <c r="H9" s="2">
        <v>457.29739832137119</v>
      </c>
      <c r="I9" s="2">
        <v>457.29739832137119</v>
      </c>
    </row>
    <row r="10" spans="1:9" x14ac:dyDescent="0.35">
      <c r="A10" s="10" t="s">
        <v>123</v>
      </c>
      <c r="B10" s="2">
        <v>229.42787859934842</v>
      </c>
      <c r="C10" s="2">
        <v>138.91745179443546</v>
      </c>
      <c r="D10" s="2">
        <v>0</v>
      </c>
      <c r="E10" s="2">
        <v>120.74180381983082</v>
      </c>
      <c r="F10" s="2">
        <v>50.582462232509897</v>
      </c>
      <c r="G10" s="2">
        <v>67.730145542192687</v>
      </c>
      <c r="H10" s="2">
        <v>607.39974198831726</v>
      </c>
      <c r="I10" s="2">
        <v>607.39974198831726</v>
      </c>
    </row>
    <row r="11" spans="1:9" x14ac:dyDescent="0.35">
      <c r="A11" s="10" t="s">
        <v>124</v>
      </c>
      <c r="B11" s="2">
        <v>294.06741683858593</v>
      </c>
      <c r="C11" s="2">
        <v>192.20821224519918</v>
      </c>
      <c r="D11" s="2">
        <v>0</v>
      </c>
      <c r="E11" s="2">
        <v>154.75987735445938</v>
      </c>
      <c r="F11" s="2">
        <v>69.986632428716035</v>
      </c>
      <c r="G11" s="2">
        <v>84.770212718298964</v>
      </c>
      <c r="H11" s="2">
        <v>795.79235158525944</v>
      </c>
      <c r="I11" s="2">
        <v>795.79235158525944</v>
      </c>
    </row>
    <row r="12" spans="1:9" x14ac:dyDescent="0.35">
      <c r="A12" s="10" t="s">
        <v>125</v>
      </c>
      <c r="B12" s="2">
        <v>374.61101502213438</v>
      </c>
      <c r="C12" s="2">
        <v>257.59290191144504</v>
      </c>
      <c r="D12" s="2">
        <v>0</v>
      </c>
      <c r="E12" s="2">
        <v>197.14783556682679</v>
      </c>
      <c r="F12" s="2">
        <v>93.794430174108754</v>
      </c>
      <c r="G12" s="2">
        <v>105.5843835929432</v>
      </c>
      <c r="H12" s="2">
        <v>1028.730566267458</v>
      </c>
      <c r="I12" s="2">
        <v>1028.730566267458</v>
      </c>
    </row>
    <row r="13" spans="1:9" x14ac:dyDescent="0.35">
      <c r="A13" s="10" t="s">
        <v>126</v>
      </c>
      <c r="B13" s="2">
        <v>474.29584301048931</v>
      </c>
      <c r="C13" s="2">
        <v>334.46541526919526</v>
      </c>
      <c r="D13" s="2">
        <v>0</v>
      </c>
      <c r="E13" s="2">
        <v>249.60931504466436</v>
      </c>
      <c r="F13" s="2">
        <v>121.78516102476108</v>
      </c>
      <c r="G13" s="2">
        <v>130.87043711902942</v>
      </c>
      <c r="H13" s="2">
        <v>1311.0261714681394</v>
      </c>
      <c r="I13" s="2">
        <v>1311.0261714681394</v>
      </c>
    </row>
    <row r="14" spans="1:9" x14ac:dyDescent="0.35">
      <c r="A14" s="10" t="s">
        <v>127</v>
      </c>
      <c r="B14" s="2">
        <v>596.28036628643292</v>
      </c>
      <c r="C14" s="2">
        <v>420.48684015653293</v>
      </c>
      <c r="D14" s="2">
        <v>0</v>
      </c>
      <c r="E14" s="2">
        <v>313.80653235041422</v>
      </c>
      <c r="F14" s="2">
        <v>153.1071829834502</v>
      </c>
      <c r="G14" s="2">
        <v>161.28192177171545</v>
      </c>
      <c r="H14" s="2">
        <v>1644.9628435485456</v>
      </c>
      <c r="I14" s="2">
        <v>1644.9628435485456</v>
      </c>
    </row>
    <row r="15" spans="1:9" x14ac:dyDescent="0.35">
      <c r="A15" s="10" t="s">
        <v>226</v>
      </c>
      <c r="B15" s="2">
        <v>729.5492086810259</v>
      </c>
      <c r="C15" s="2">
        <v>514.46577623792439</v>
      </c>
      <c r="D15" s="2">
        <v>0</v>
      </c>
      <c r="E15" s="2">
        <v>383.9423873386562</v>
      </c>
      <c r="F15" s="2">
        <v>187.3266847349131</v>
      </c>
      <c r="G15" s="2">
        <v>193.8509244475004</v>
      </c>
      <c r="H15" s="2">
        <v>2009.1349814400201</v>
      </c>
      <c r="I15" s="2">
        <v>2009.1349814400201</v>
      </c>
    </row>
    <row r="16" spans="1:9" x14ac:dyDescent="0.35">
      <c r="A16" s="10" t="s">
        <v>227</v>
      </c>
      <c r="B16" s="2">
        <v>867.32106146748481</v>
      </c>
      <c r="C16" s="2">
        <v>611.62015916936059</v>
      </c>
      <c r="D16" s="2">
        <v>0</v>
      </c>
      <c r="E16" s="2">
        <v>456.44805719269669</v>
      </c>
      <c r="F16" s="2">
        <v>222.70242652885398</v>
      </c>
      <c r="G16" s="2">
        <v>226.92703532066872</v>
      </c>
      <c r="H16" s="2">
        <v>2385.0187396790652</v>
      </c>
      <c r="I16" s="2">
        <v>2385.0187396790652</v>
      </c>
    </row>
    <row r="17" spans="1:9" x14ac:dyDescent="0.35">
      <c r="A17" s="10" t="s">
        <v>229</v>
      </c>
      <c r="B17" s="2">
        <v>1003.3371107910414</v>
      </c>
      <c r="C17" s="2">
        <v>707.53637916303364</v>
      </c>
      <c r="D17" s="2">
        <v>0</v>
      </c>
      <c r="E17" s="2">
        <v>528.02969428071856</v>
      </c>
      <c r="F17" s="2">
        <v>257.62732986277348</v>
      </c>
      <c r="G17" s="2">
        <v>259.08119450080852</v>
      </c>
      <c r="H17" s="2">
        <v>2755.6117085983756</v>
      </c>
      <c r="I17" s="2">
        <v>2755.6117085983756</v>
      </c>
    </row>
    <row r="18" spans="1:9" x14ac:dyDescent="0.35">
      <c r="A18" s="10" t="s">
        <v>228</v>
      </c>
      <c r="B18" s="2">
        <v>1130.3877172766181</v>
      </c>
      <c r="C18" s="2">
        <v>797.13032033839784</v>
      </c>
      <c r="D18" s="2">
        <v>0</v>
      </c>
      <c r="E18" s="2">
        <v>594.8930567331123</v>
      </c>
      <c r="F18" s="2">
        <v>290.25017232946851</v>
      </c>
      <c r="G18" s="2">
        <v>288.72312001970539</v>
      </c>
      <c r="H18" s="2">
        <v>3101.384386697302</v>
      </c>
      <c r="I18" s="2">
        <v>3101.384386697302</v>
      </c>
    </row>
    <row r="19" spans="1:9" x14ac:dyDescent="0.35">
      <c r="A19" s="10" t="s">
        <v>230</v>
      </c>
      <c r="B19" s="2">
        <v>1242.5875591736326</v>
      </c>
      <c r="C19" s="2">
        <v>876.25175322937309</v>
      </c>
      <c r="D19" s="2">
        <v>0</v>
      </c>
      <c r="E19" s="2">
        <v>653.94085590054885</v>
      </c>
      <c r="F19" s="2">
        <v>319.05977716523859</v>
      </c>
      <c r="G19" s="2">
        <v>314.61639787509574</v>
      </c>
      <c r="H19" s="2">
        <v>3406.4563433438889</v>
      </c>
      <c r="I19" s="2">
        <v>3406.4563433438889</v>
      </c>
    </row>
    <row r="20" spans="1:9" x14ac:dyDescent="0.35">
      <c r="A20" s="10" t="s">
        <v>233</v>
      </c>
      <c r="B20" s="2">
        <v>1335.5078280334799</v>
      </c>
      <c r="C20" s="2">
        <v>941.7775569426617</v>
      </c>
      <c r="D20" s="2">
        <v>0</v>
      </c>
      <c r="E20" s="2">
        <v>702.84232743075484</v>
      </c>
      <c r="F20" s="2">
        <v>342.91895719459069</v>
      </c>
      <c r="G20" s="2">
        <v>335.87356883794587</v>
      </c>
      <c r="H20" s="2">
        <v>3658.920238439433</v>
      </c>
      <c r="I20" s="2">
        <v>3658.920238439433</v>
      </c>
    </row>
    <row r="21" spans="1:9" x14ac:dyDescent="0.35">
      <c r="A21" s="10" t="s">
        <v>231</v>
      </c>
      <c r="B21" s="2">
        <v>1406.0610959113621</v>
      </c>
      <c r="C21" s="2">
        <v>991.53052945364527</v>
      </c>
      <c r="D21" s="2">
        <v>0</v>
      </c>
      <c r="E21" s="2">
        <v>739.97263993229501</v>
      </c>
      <c r="F21" s="2">
        <v>361.0349521288768</v>
      </c>
      <c r="G21" s="2">
        <v>351.90554946909418</v>
      </c>
      <c r="H21" s="2">
        <v>3850.5047668952734</v>
      </c>
      <c r="I21" s="2">
        <v>3850.5047668952734</v>
      </c>
    </row>
    <row r="22" spans="1:9" x14ac:dyDescent="0.35">
      <c r="A22" s="10" t="s">
        <v>232</v>
      </c>
      <c r="B22" s="2">
        <v>1452.6995646952282</v>
      </c>
      <c r="C22" s="2">
        <v>1024.4191896837333</v>
      </c>
      <c r="D22" s="2">
        <v>0</v>
      </c>
      <c r="E22" s="2">
        <v>764.51722833513975</v>
      </c>
      <c r="F22" s="2">
        <v>373.01033313736224</v>
      </c>
      <c r="G22" s="2">
        <v>362.4520131506543</v>
      </c>
      <c r="H22" s="2">
        <v>3977.0983290021177</v>
      </c>
      <c r="I22" s="2">
        <v>3977.0983290021177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21712-71E1-4AD9-916A-328160DA1226}">
  <dimension ref="A1:BM1338"/>
  <sheetViews>
    <sheetView workbookViewId="0">
      <pane xSplit="3" ySplit="3" topLeftCell="D18" activePane="bottomRight" state="frozen"/>
      <selection pane="topRight" activeCell="D1" sqref="D1"/>
      <selection pane="bottomLeft" activeCell="A4" sqref="A4"/>
      <selection pane="bottomRight" activeCell="J784" sqref="J784"/>
    </sheetView>
  </sheetViews>
  <sheetFormatPr defaultColWidth="8.86328125" defaultRowHeight="12.75" x14ac:dyDescent="0.35"/>
  <cols>
    <col min="1" max="1" width="11.1328125" customWidth="1"/>
    <col min="4" max="4" width="5.73046875" bestFit="1" customWidth="1"/>
    <col min="5" max="14" width="6.796875" bestFit="1" customWidth="1"/>
    <col min="15" max="21" width="6" bestFit="1" customWidth="1"/>
    <col min="23" max="23" width="9.3984375" bestFit="1" customWidth="1"/>
    <col min="24" max="24" width="6.3984375" customWidth="1"/>
    <col min="25" max="25" width="4.73046875" bestFit="1" customWidth="1"/>
    <col min="26" max="34" width="4.59765625" bestFit="1" customWidth="1"/>
    <col min="35" max="35" width="5.265625" bestFit="1" customWidth="1"/>
    <col min="36" max="42" width="5.59765625" bestFit="1" customWidth="1"/>
    <col min="44" max="44" width="5.86328125" bestFit="1" customWidth="1"/>
    <col min="45" max="47" width="5.86328125" customWidth="1"/>
    <col min="48" max="48" width="7.265625" bestFit="1" customWidth="1"/>
    <col min="49" max="55" width="4.59765625" bestFit="1" customWidth="1"/>
    <col min="56" max="65" width="5.1328125" bestFit="1" customWidth="1"/>
  </cols>
  <sheetData>
    <row r="1" spans="1:65" ht="14.25" x14ac:dyDescent="0.45">
      <c r="Y1">
        <f>D3</f>
        <v>2019</v>
      </c>
      <c r="Z1">
        <f t="shared" ref="Z1:AP1" si="0">E3</f>
        <v>2020</v>
      </c>
      <c r="AA1">
        <f t="shared" si="0"/>
        <v>2025</v>
      </c>
      <c r="AB1">
        <f t="shared" si="0"/>
        <v>2030</v>
      </c>
      <c r="AC1">
        <f t="shared" si="0"/>
        <v>2035</v>
      </c>
      <c r="AD1">
        <f t="shared" si="0"/>
        <v>2040</v>
      </c>
      <c r="AE1">
        <f t="shared" si="0"/>
        <v>2045</v>
      </c>
      <c r="AF1">
        <f t="shared" si="0"/>
        <v>2050</v>
      </c>
      <c r="AG1">
        <f t="shared" si="0"/>
        <v>2055</v>
      </c>
      <c r="AH1">
        <f t="shared" si="0"/>
        <v>2060</v>
      </c>
      <c r="AI1">
        <f t="shared" si="0"/>
        <v>2065</v>
      </c>
      <c r="AJ1">
        <f t="shared" si="0"/>
        <v>2070</v>
      </c>
      <c r="AK1">
        <f t="shared" si="0"/>
        <v>2075</v>
      </c>
      <c r="AL1">
        <f t="shared" si="0"/>
        <v>2080</v>
      </c>
      <c r="AM1">
        <f t="shared" si="0"/>
        <v>2085</v>
      </c>
      <c r="AN1">
        <f t="shared" si="0"/>
        <v>2090</v>
      </c>
      <c r="AO1">
        <f t="shared" si="0"/>
        <v>2095</v>
      </c>
      <c r="AP1">
        <f t="shared" si="0"/>
        <v>2100</v>
      </c>
      <c r="AT1">
        <v>5</v>
      </c>
      <c r="AV1">
        <f t="shared" ref="AV1:BM1" si="1">D3</f>
        <v>2019</v>
      </c>
      <c r="AW1">
        <f t="shared" si="1"/>
        <v>2020</v>
      </c>
      <c r="AX1">
        <f t="shared" si="1"/>
        <v>2025</v>
      </c>
      <c r="AY1">
        <f t="shared" si="1"/>
        <v>2030</v>
      </c>
      <c r="AZ1">
        <f t="shared" si="1"/>
        <v>2035</v>
      </c>
      <c r="BA1">
        <f t="shared" si="1"/>
        <v>2040</v>
      </c>
      <c r="BB1">
        <f t="shared" si="1"/>
        <v>2045</v>
      </c>
      <c r="BC1">
        <f t="shared" si="1"/>
        <v>2050</v>
      </c>
      <c r="BD1" s="13">
        <f t="shared" si="1"/>
        <v>2055</v>
      </c>
      <c r="BE1" s="13">
        <f t="shared" si="1"/>
        <v>2060</v>
      </c>
      <c r="BF1" s="17">
        <f t="shared" si="1"/>
        <v>2065</v>
      </c>
      <c r="BG1" s="17">
        <f t="shared" si="1"/>
        <v>2070</v>
      </c>
      <c r="BH1" s="17">
        <f t="shared" si="1"/>
        <v>2075</v>
      </c>
      <c r="BI1" s="17">
        <f t="shared" si="1"/>
        <v>2080</v>
      </c>
      <c r="BJ1" s="17">
        <f t="shared" si="1"/>
        <v>2085</v>
      </c>
      <c r="BK1" s="17">
        <f t="shared" si="1"/>
        <v>2090</v>
      </c>
      <c r="BL1" s="17">
        <f t="shared" si="1"/>
        <v>2095</v>
      </c>
      <c r="BM1" s="17">
        <f t="shared" si="1"/>
        <v>2100</v>
      </c>
    </row>
    <row r="2" spans="1:65" ht="19.899999999999999" thickBot="1" x14ac:dyDescent="0.65">
      <c r="A2" t="s">
        <v>75</v>
      </c>
      <c r="Y2" s="6" t="s">
        <v>74</v>
      </c>
      <c r="Z2" s="6"/>
      <c r="AV2" s="6" t="s">
        <v>102</v>
      </c>
      <c r="AW2" s="6"/>
      <c r="BD2" s="13"/>
      <c r="BE2" s="13"/>
      <c r="BF2" s="17"/>
      <c r="BG2" s="17"/>
      <c r="BH2" s="17"/>
      <c r="BI2" s="17"/>
      <c r="BJ2" s="17"/>
      <c r="BK2" s="17"/>
      <c r="BL2" s="17"/>
      <c r="BM2" s="17"/>
    </row>
    <row r="3" spans="1:65" ht="14.65" thickTop="1" x14ac:dyDescent="0.45">
      <c r="A3" s="7" t="s">
        <v>41</v>
      </c>
      <c r="B3" s="7" t="s">
        <v>76</v>
      </c>
      <c r="C3" s="7" t="s">
        <v>77</v>
      </c>
      <c r="D3" s="7">
        <f>'SSP drivers'!F1</f>
        <v>2019</v>
      </c>
      <c r="E3" s="7">
        <f>'SSP drivers'!G1</f>
        <v>2020</v>
      </c>
      <c r="F3" s="7">
        <f>'SSP drivers'!H1</f>
        <v>2025</v>
      </c>
      <c r="G3" s="7">
        <f>'SSP drivers'!I1</f>
        <v>2030</v>
      </c>
      <c r="H3" s="7">
        <f>'SSP drivers'!J1</f>
        <v>2035</v>
      </c>
      <c r="I3" s="7">
        <f>'SSP drivers'!K1</f>
        <v>2040</v>
      </c>
      <c r="J3" s="7">
        <f>'SSP drivers'!L1</f>
        <v>2045</v>
      </c>
      <c r="K3" s="7">
        <f>'SSP drivers'!M1</f>
        <v>2050</v>
      </c>
      <c r="L3" s="7">
        <f>'SSP drivers'!N1</f>
        <v>2055</v>
      </c>
      <c r="M3" s="7">
        <f>'SSP drivers'!O1</f>
        <v>2060</v>
      </c>
      <c r="N3" s="7">
        <f>'SSP drivers'!P1</f>
        <v>2065</v>
      </c>
      <c r="O3" s="7">
        <f>'SSP drivers'!Q1</f>
        <v>2070</v>
      </c>
      <c r="P3" s="7">
        <f>'SSP drivers'!R1</f>
        <v>2075</v>
      </c>
      <c r="Q3" s="7">
        <f>'SSP drivers'!S1</f>
        <v>2080</v>
      </c>
      <c r="R3" s="7">
        <f>'SSP drivers'!T1</f>
        <v>2085</v>
      </c>
      <c r="S3" s="7">
        <f>'SSP drivers'!U1</f>
        <v>2090</v>
      </c>
      <c r="T3" s="7">
        <f>'SSP drivers'!V1</f>
        <v>2095</v>
      </c>
      <c r="U3" s="7">
        <f>'SSP drivers'!W1</f>
        <v>2100</v>
      </c>
      <c r="X3" t="s">
        <v>101</v>
      </c>
      <c r="AR3">
        <v>2019</v>
      </c>
      <c r="AS3">
        <v>2060</v>
      </c>
      <c r="AT3">
        <v>2100</v>
      </c>
      <c r="BD3" s="13"/>
      <c r="BE3" s="13"/>
      <c r="BF3" s="17"/>
      <c r="BG3" s="17"/>
      <c r="BH3" s="17"/>
      <c r="BI3" s="17"/>
      <c r="BJ3" s="17"/>
      <c r="BK3" s="17"/>
      <c r="BL3" s="17"/>
      <c r="BM3" s="17"/>
    </row>
    <row r="4" spans="1:65" x14ac:dyDescent="0.35">
      <c r="A4" t="str">
        <f>IF(BYDem!B2="","\I:",BYDem!B2)</f>
        <v>Africa_north</v>
      </c>
      <c r="B4" t="str">
        <f>BYDem!E2</f>
        <v>AGR</v>
      </c>
      <c r="C4" t="str">
        <f>B4</f>
        <v>AGR</v>
      </c>
      <c r="D4" s="4">
        <f>SUMIFS(BYDem!$M$2:$M$2000,BYDem!$B$2:$B$2000,Demands!$A4,BYDem!$E$2:$E$2000,Demands!$B4)</f>
        <v>146.48919028559999</v>
      </c>
      <c r="E4" s="4">
        <f t="shared" ref="E4:E67" si="2">(1+(Z4-Y4)/Y4*AW4)*D4</f>
        <v>149.52838268567658</v>
      </c>
      <c r="F4" s="4">
        <f t="shared" ref="F4:F67" si="3">(1+(AA4-Z4)/Z4*AX4)*E4</f>
        <v>164.79765220583531</v>
      </c>
      <c r="G4" s="4">
        <f t="shared" ref="G4:G67" si="4">(1+(AB4-AA4)/AA4*AY4)*F4</f>
        <v>179.64958511921384</v>
      </c>
      <c r="H4" s="4">
        <f t="shared" ref="H4:H67" si="5">(1+(AC4-AB4)/AB4*AZ4)*G4</f>
        <v>194.1279435647609</v>
      </c>
      <c r="I4" s="4">
        <f t="shared" ref="I4:I67" si="6">(1+(AD4-AC4)/AC4*BA4)*H4</f>
        <v>208.44885306021172</v>
      </c>
      <c r="J4" s="4">
        <f t="shared" ref="J4:J67" si="7">(1+(AE4-AD4)/AD4*BB4)*I4</f>
        <v>222.16368923570715</v>
      </c>
      <c r="K4" s="4">
        <f t="shared" ref="K4:K67" si="8">(1+(AF4-AE4)/AE4*BC4)*J4</f>
        <v>234.69733967260868</v>
      </c>
      <c r="L4" s="4">
        <f t="shared" ref="L4:L67" si="9">(1+(AG4-AF4)/AF4*BD4)*K4</f>
        <v>245.56477624405588</v>
      </c>
      <c r="M4" s="4">
        <f t="shared" ref="M4:M67" si="10">(1+(AH4-AG4)/AG4*BE4)*L4</f>
        <v>254.65018460539119</v>
      </c>
      <c r="N4" s="4">
        <f t="shared" ref="N4:N67" si="11">(1+(AI4-AH4)/AH4*BF4)*M4</f>
        <v>261.05285538174587</v>
      </c>
      <c r="O4" s="4">
        <f t="shared" ref="O4:O67" si="12">(1+(AJ4-AI4)/AI4*BG4)*N4</f>
        <v>265.36713798088186</v>
      </c>
      <c r="P4" s="4">
        <f t="shared" ref="P4:P67" si="13">(1+(AK4-AJ4)/AJ4*BH4)*O4</f>
        <v>268.29686024099294</v>
      </c>
      <c r="Q4" s="4">
        <f t="shared" ref="Q4:Q67" si="14">(1+(AL4-AK4)/AK4*BI4)*P4</f>
        <v>270.21746090463523</v>
      </c>
      <c r="R4" s="4">
        <f t="shared" ref="R4:R67" si="15">(1+(AM4-AL4)/AL4*BJ4)*Q4</f>
        <v>271.33305683160631</v>
      </c>
      <c r="S4" s="4">
        <f t="shared" ref="S4:S67" si="16">(1+(AN4-AM4)/AM4*BK4)*R4</f>
        <v>271.88075962902343</v>
      </c>
      <c r="T4" s="4">
        <f t="shared" ref="T4:T67" si="17">(1+(AO4-AN4)/AN4*BL4)*S4</f>
        <v>271.95475141348754</v>
      </c>
      <c r="U4" s="4">
        <f t="shared" ref="U4:U67" si="18">(1+(AP4-AO4)/AO4*BM4)*T4</f>
        <v>271.76624016699645</v>
      </c>
      <c r="W4" s="5" t="str">
        <f>VLOOKUP(C4&amp;A4,Driver_elast!$A$2:$D$1161,4,FALSE)</f>
        <v>POP</v>
      </c>
      <c r="X4" s="5">
        <v>1</v>
      </c>
      <c r="Y4" s="2">
        <f>SUMIFS('Growth rates'!D$4:D$999,'Growth rates'!$B$4:$B$999,Demands!$A4,'Growth rates'!$C$4:$C$999,$W4)</f>
        <v>1</v>
      </c>
      <c r="Z4" s="2">
        <f>SUMIFS('Growth rates'!E$4:E$999,'Growth rates'!$B$4:$B$999,Demands!$A4,'Growth rates'!$C$4:$C$999,$W4)</f>
        <v>1.0158462819801568</v>
      </c>
      <c r="AA4" s="2">
        <f>SUMIFS('Growth rates'!F$4:F$999,'Growth rates'!$B$4:$B$999,Demands!$A4,'Growth rates'!$C$4:$C$999,$W4)</f>
        <v>1.0950776918809404</v>
      </c>
      <c r="AB4" s="2">
        <f>SUMIFS('Growth rates'!G$4:G$999,'Growth rates'!$B$4:$B$999,Demands!$A4,'Growth rates'!$C$4:$C$999,$W4)</f>
        <v>1.1704569144987047</v>
      </c>
      <c r="AC4" s="2">
        <f>SUMIFS('Growth rates'!H$4:H$999,'Growth rates'!$B$4:$B$999,Demands!$A4,'Growth rates'!$C$4:$C$999,$W4)</f>
        <v>1.2425051420281166</v>
      </c>
      <c r="AD4" s="2">
        <f>SUMIFS('Growth rates'!I$4:I$999,'Growth rates'!$B$4:$B$999,Demands!$A4,'Growth rates'!$C$4:$C$999,$W4)</f>
        <v>1.312514404831518</v>
      </c>
      <c r="AE4" s="2">
        <f>SUMIFS('Growth rates'!J$4:J$999,'Growth rates'!$B$4:$B$999,Demands!$A4,'Growth rates'!$C$4:$C$999,$W4)</f>
        <v>1.3784727812209168</v>
      </c>
      <c r="AF4" s="2">
        <f>SUMIFS('Growth rates'!K$4:K$999,'Growth rates'!$B$4:$B$999,Demands!$A4,'Growth rates'!$C$4:$C$999,$W4)</f>
        <v>1.43787155208791</v>
      </c>
      <c r="AG4" s="2">
        <f>SUMIFS('Growth rates'!L$4:L$999,'Growth rates'!$B$4:$B$999,Demands!$A4,'Growth rates'!$C$4:$C$999,$W4)</f>
        <v>1.4887242270115066</v>
      </c>
      <c r="AH4" s="2">
        <f>SUMIFS('Growth rates'!M$4:M$999,'Growth rates'!$B$4:$B$999,Demands!$A4,'Growth rates'!$C$4:$C$999,$W4)</f>
        <v>1.5307937318326315</v>
      </c>
      <c r="AI4" s="2">
        <f>SUMIFS('Growth rates'!N$4:N$999,'Growth rates'!$B$4:$B$999,Demands!$A4,'Growth rates'!$C$4:$C$999,$W4)</f>
        <v>1.563457486520702</v>
      </c>
      <c r="AJ4" s="2">
        <f>SUMIFS('Growth rates'!O$4:O$999,'Growth rates'!$B$4:$B$999,Demands!$A4,'Growth rates'!$C$4:$C$999,$W4)</f>
        <v>1.5881264552612324</v>
      </c>
      <c r="AK4" s="2">
        <f>SUMIFS('Growth rates'!P$4:P$999,'Growth rates'!$B$4:$B$999,Demands!$A4,'Growth rates'!$C$4:$C$999,$W4)</f>
        <v>1.60725760691474</v>
      </c>
      <c r="AL4" s="2">
        <f>SUMIFS('Growth rates'!Q$4:Q$999,'Growth rates'!$B$4:$B$999,Demands!$A4,'Growth rates'!$C$4:$C$999,$W4)</f>
        <v>1.6219039933150443</v>
      </c>
      <c r="AM4" s="2">
        <f>SUMIFS('Growth rates'!R$4:R$999,'Growth rates'!$B$4:$B$999,Demands!$A4,'Growth rates'!$C$4:$C$999,$W4)</f>
        <v>1.6321327633223635</v>
      </c>
      <c r="AN4" s="2">
        <f>SUMIFS('Growth rates'!S$4:S$999,'Growth rates'!$B$4:$B$999,Demands!$A4,'Growth rates'!$C$4:$C$999,$W4)</f>
        <v>1.6384236593401009</v>
      </c>
      <c r="AO4" s="2">
        <f>SUMIFS('Growth rates'!T$4:T$999,'Growth rates'!$B$4:$B$999,Demands!$A4,'Growth rates'!$C$4:$C$999,$W4)</f>
        <v>1.6395588916586079</v>
      </c>
      <c r="AP4" s="2">
        <f>SUMIFS('Growth rates'!U$4:U$999,'Growth rates'!$B$4:$B$999,Demands!$A4,'Growth rates'!$C$4:$C$999,$W4)</f>
        <v>1.6352186650709188</v>
      </c>
      <c r="AR4">
        <f>VLOOKUP(C4&amp;A4,Driver_elast!$A$2:$E$1161,5,FALSE)</f>
        <v>1.309258</v>
      </c>
      <c r="AS4">
        <f>IF(AND(LEFT(W4,3)="GDP",AR4&gt;1,X4),1,AR4)</f>
        <v>1.309258</v>
      </c>
      <c r="AT4">
        <f>AS4/$AT$1</f>
        <v>0.26185160000000002</v>
      </c>
      <c r="AV4" s="2" cm="1">
        <f t="array" ref="AV4">TREND($AR4:$AS4,$AR$3:$AS$3,AV$1)</f>
        <v>1.309258</v>
      </c>
      <c r="AW4" s="2" cm="1">
        <f t="array" ref="AW4">TREND($AR4:$AS4,$AR$3:$AS$3,AW$1)</f>
        <v>1.309258</v>
      </c>
      <c r="AX4" s="2" cm="1">
        <f t="array" ref="AX4">TREND($AR4:$AS4,$AR$3:$AS$3,AX$1)</f>
        <v>1.309258</v>
      </c>
      <c r="AY4" s="2" cm="1">
        <f t="array" ref="AY4">TREND($AR4:$AS4,$AR$3:$AS$3,AY$1)</f>
        <v>1.309258</v>
      </c>
      <c r="AZ4" s="2" cm="1">
        <f t="array" ref="AZ4">TREND($AR4:$AS4,$AR$3:$AS$3,AZ$1)</f>
        <v>1.309258</v>
      </c>
      <c r="BA4" s="2" cm="1">
        <f t="array" ref="BA4">TREND($AR4:$AS4,$AR$3:$AS$3,BA$1)</f>
        <v>1.309258</v>
      </c>
      <c r="BB4" s="2" cm="1">
        <f t="array" ref="BB4">TREND($AR4:$AS4,$AR$3:$AS$3,BB$1)</f>
        <v>1.309258</v>
      </c>
      <c r="BC4" s="2" cm="1">
        <f t="array" ref="BC4">TREND($AR4:$AS4,$AR$3:$AS$3,BC$1)</f>
        <v>1.309258</v>
      </c>
      <c r="BD4" s="2" cm="1">
        <f t="array" ref="BD4">TREND($AR4:$AS4,$AR$3:$AS$3,BD$1)</f>
        <v>1.309258</v>
      </c>
      <c r="BE4" s="2" cm="1">
        <f t="array" ref="BE4">TREND($AR4:$AS4,$AR$3:$AS$3,BE$1)</f>
        <v>1.309258</v>
      </c>
      <c r="BF4" s="20" cm="1">
        <f t="array" ref="BF4">TREND($AS4:$AT4,$AS$3:$AT$3,BF$1)</f>
        <v>1.1783321999999998</v>
      </c>
      <c r="BG4" s="20" cm="1">
        <f t="array" ref="BG4">TREND($AS4:$AT4,$AS$3:$AT$3,BG$1)</f>
        <v>1.0474063999999998</v>
      </c>
      <c r="BH4" s="20" cm="1">
        <f t="array" ref="BH4">TREND($AS4:$AT4,$AS$3:$AT$3,BH$1)</f>
        <v>0.91648059999999987</v>
      </c>
      <c r="BI4" s="20" cm="1">
        <f t="array" ref="BI4">TREND($AS4:$AT4,$AS$3:$AT$3,BI$1)</f>
        <v>0.78555479999999989</v>
      </c>
      <c r="BJ4" s="20" cm="1">
        <f t="array" ref="BJ4">TREND($AS4:$AT4,$AS$3:$AT$3,BJ$1)</f>
        <v>0.65462899999999991</v>
      </c>
      <c r="BK4" s="20" cm="1">
        <f t="array" ref="BK4">TREND($AS4:$AT4,$AS$3:$AT$3,BK$1)</f>
        <v>0.52370319999999992</v>
      </c>
      <c r="BL4" s="20" cm="1">
        <f t="array" ref="BL4">TREND($AS4:$AT4,$AS$3:$AT$3,BL$1)</f>
        <v>0.39277739999999994</v>
      </c>
      <c r="BM4" s="20" cm="1">
        <f t="array" ref="BM4">TREND($AS4:$AT4,$AS$3:$AT$3,BM$1)</f>
        <v>0.26185159999999996</v>
      </c>
    </row>
    <row r="5" spans="1:65" x14ac:dyDescent="0.35">
      <c r="A5" t="str">
        <f>IF(BYDem!B3="","\I:",BYDem!B3)</f>
        <v>Africa_north</v>
      </c>
      <c r="B5" t="str">
        <f>BYDem!E3</f>
        <v>CCK</v>
      </c>
      <c r="C5" t="str">
        <f t="shared" ref="C5:C23" si="19">B5</f>
        <v>CCK</v>
      </c>
      <c r="D5" s="4">
        <f>SUMIFS(BYDem!$M$2:$M$2000,BYDem!$B$2:$B$2000,Demands!$A5,BYDem!$E$2:$E$2000,Demands!$B5)</f>
        <v>21.445393818042</v>
      </c>
      <c r="E5" s="4">
        <f t="shared" si="2"/>
        <v>21.771356221136422</v>
      </c>
      <c r="F5" s="4">
        <f t="shared" si="3"/>
        <v>24.586362107635868</v>
      </c>
      <c r="G5" s="4">
        <f t="shared" si="4"/>
        <v>28.323292177515725</v>
      </c>
      <c r="H5" s="4">
        <f t="shared" si="5"/>
        <v>32.733721659827339</v>
      </c>
      <c r="I5" s="4">
        <f t="shared" si="6"/>
        <v>37.574050920284563</v>
      </c>
      <c r="J5" s="4">
        <f t="shared" si="7"/>
        <v>42.854456270613071</v>
      </c>
      <c r="K5" s="4">
        <f t="shared" si="8"/>
        <v>48.599603966206516</v>
      </c>
      <c r="L5" s="4">
        <f t="shared" si="9"/>
        <v>54.826587020607001</v>
      </c>
      <c r="M5" s="4">
        <f t="shared" si="10"/>
        <v>61.477272462553572</v>
      </c>
      <c r="N5" s="4">
        <f t="shared" si="11"/>
        <v>67.729260662141613</v>
      </c>
      <c r="O5" s="4">
        <f t="shared" si="12"/>
        <v>73.254512798095462</v>
      </c>
      <c r="P5" s="4">
        <f t="shared" si="13"/>
        <v>78.039584294483603</v>
      </c>
      <c r="Q5" s="4">
        <f t="shared" si="14"/>
        <v>82.051104407125749</v>
      </c>
      <c r="R5" s="4">
        <f t="shared" si="15"/>
        <v>85.30016019262429</v>
      </c>
      <c r="S5" s="4">
        <f t="shared" si="16"/>
        <v>87.827638479736621</v>
      </c>
      <c r="T5" s="4">
        <f t="shared" si="17"/>
        <v>89.661529124702184</v>
      </c>
      <c r="U5" s="4">
        <f t="shared" si="18"/>
        <v>90.829149215176599</v>
      </c>
      <c r="W5" s="5" t="str">
        <f>VLOOKUP(C5&amp;A5,Driver_elast!$A$2:$D$1161,4,FALSE)</f>
        <v>GDPSER</v>
      </c>
      <c r="X5" s="5">
        <v>1</v>
      </c>
      <c r="Y5" s="2">
        <f>SUMIFS('Growth rates'!D$4:D$999,'Growth rates'!$B$4:$B$999,Demands!$A5,'Growth rates'!$C$4:$C$999,$W5)</f>
        <v>1</v>
      </c>
      <c r="Z5" s="2">
        <f>SUMIFS('Growth rates'!E$4:E$999,'Growth rates'!$B$4:$B$999,Demands!$A5,'Growth rates'!$C$4:$C$999,$W5)</f>
        <v>1.0260553455963068</v>
      </c>
      <c r="AA5" s="2">
        <f>SUMIFS('Growth rates'!F$4:F$999,'Growth rates'!$B$4:$B$999,Demands!$A5,'Growth rates'!$C$4:$C$999,$W5)</f>
        <v>1.253474983621309</v>
      </c>
      <c r="AB5" s="2">
        <f>SUMIFS('Growth rates'!G$4:G$999,'Growth rates'!$B$4:$B$999,Demands!$A5,'Growth rates'!$C$4:$C$999,$W5)</f>
        <v>1.5800626061128635</v>
      </c>
      <c r="AC5" s="2">
        <f>SUMIFS('Growth rates'!H$4:H$999,'Growth rates'!$B$4:$B$999,Demands!$A5,'Growth rates'!$C$4:$C$999,$W5)</f>
        <v>2.0018317443578817</v>
      </c>
      <c r="AD5" s="2">
        <f>SUMIFS('Growth rates'!I$4:I$999,'Growth rates'!$B$4:$B$999,Demands!$A5,'Growth rates'!$C$4:$C$999,$W5)</f>
        <v>2.5092550905570215</v>
      </c>
      <c r="AE5" s="2">
        <f>SUMIFS('Growth rates'!J$4:J$999,'Growth rates'!$B$4:$B$999,Demands!$A5,'Growth rates'!$C$4:$C$999,$W5)</f>
        <v>3.1137427089933545</v>
      </c>
      <c r="AF5" s="2">
        <f>SUMIFS('Growth rates'!K$4:K$999,'Growth rates'!$B$4:$B$999,Demands!$A5,'Growth rates'!$C$4:$C$999,$W5)</f>
        <v>3.8293113261690239</v>
      </c>
      <c r="AG5" s="2">
        <f>SUMIFS('Growth rates'!L$4:L$999,'Growth rates'!$B$4:$B$999,Demands!$A5,'Growth rates'!$C$4:$C$999,$W5)</f>
        <v>4.6703752073156588</v>
      </c>
      <c r="AH5" s="2">
        <f>SUMIFS('Growth rates'!M$4:M$999,'Growth rates'!$B$4:$B$999,Demands!$A5,'Growth rates'!$C$4:$C$999,$W5)</f>
        <v>5.6415341664602741</v>
      </c>
      <c r="AI5" s="2">
        <f>SUMIFS('Growth rates'!N$4:N$999,'Growth rates'!$B$4:$B$999,Demands!$A5,'Growth rates'!$C$4:$C$999,$W5)</f>
        <v>6.7342862036518421</v>
      </c>
      <c r="AJ5" s="2">
        <f>SUMIFS('Growth rates'!O$4:O$999,'Growth rates'!$B$4:$B$999,Demands!$A5,'Growth rates'!$C$4:$C$999,$W5)</f>
        <v>7.9114603139768382</v>
      </c>
      <c r="AK5" s="2">
        <f>SUMIFS('Growth rates'!P$4:P$999,'Growth rates'!$B$4:$B$999,Demands!$A5,'Growth rates'!$C$4:$C$999,$W5)</f>
        <v>9.1770007141264855</v>
      </c>
      <c r="AL5" s="2">
        <f>SUMIFS('Growth rates'!Q$4:Q$999,'Growth rates'!$B$4:$B$999,Demands!$A5,'Growth rates'!$C$4:$C$999,$W5)</f>
        <v>10.524743124418453</v>
      </c>
      <c r="AM5" s="2">
        <f>SUMIFS('Growth rates'!R$4:R$999,'Growth rates'!$B$4:$B$999,Demands!$A5,'Growth rates'!$C$4:$C$999,$W5)</f>
        <v>11.953563354833765</v>
      </c>
      <c r="AN5" s="2">
        <f>SUMIFS('Growth rates'!S$4:S$999,'Growth rates'!$B$4:$B$999,Demands!$A5,'Growth rates'!$C$4:$C$999,$W5)</f>
        <v>13.471446491154721</v>
      </c>
      <c r="AO5" s="2">
        <f>SUMIFS('Growth rates'!T$4:T$999,'Growth rates'!$B$4:$B$999,Demands!$A5,'Growth rates'!$C$4:$C$999,$W5)</f>
        <v>15.078752462896508</v>
      </c>
      <c r="AP5" s="2">
        <f>SUMIFS('Growth rates'!U$4:U$999,'Growth rates'!$B$4:$B$999,Demands!$A5,'Growth rates'!$C$4:$C$999,$W5)</f>
        <v>16.76179149069889</v>
      </c>
      <c r="AR5">
        <f>VLOOKUP(C5&amp;A5,Driver_elast!$A$2:$E$1161,5,FALSE)</f>
        <v>0.58335999999999999</v>
      </c>
      <c r="AS5">
        <f t="shared" ref="AS5:AS68" si="20">IF(AND(LEFT(W5,3)="GDP",AR5&gt;1,X5),1,AR5)</f>
        <v>0.58335999999999999</v>
      </c>
      <c r="AT5">
        <f t="shared" ref="AT5:AT68" si="21">AS5/$AT$1</f>
        <v>0.116672</v>
      </c>
      <c r="AV5" s="2" cm="1">
        <f t="array" ref="AV5">TREND($AR5:$AS5,$AR$3:$AS$3,AV$1)</f>
        <v>0.58335999999999999</v>
      </c>
      <c r="AW5" s="2" cm="1">
        <f t="array" ref="AW5">TREND($AR5:$AS5,$AR$3:$AS$3,AW$1)</f>
        <v>0.58335999999999999</v>
      </c>
      <c r="AX5" s="2" cm="1">
        <f t="array" ref="AX5">TREND($AR5:$AS5,$AR$3:$AS$3,AX$1)</f>
        <v>0.58335999999999999</v>
      </c>
      <c r="AY5" s="2" cm="1">
        <f t="array" ref="AY5">TREND($AR5:$AS5,$AR$3:$AS$3,AY$1)</f>
        <v>0.58335999999999999</v>
      </c>
      <c r="AZ5" s="2" cm="1">
        <f t="array" ref="AZ5">TREND($AR5:$AS5,$AR$3:$AS$3,AZ$1)</f>
        <v>0.58335999999999999</v>
      </c>
      <c r="BA5" s="2" cm="1">
        <f t="array" ref="BA5">TREND($AR5:$AS5,$AR$3:$AS$3,BA$1)</f>
        <v>0.58335999999999999</v>
      </c>
      <c r="BB5" s="2" cm="1">
        <f t="array" ref="BB5">TREND($AR5:$AS5,$AR$3:$AS$3,BB$1)</f>
        <v>0.58335999999999999</v>
      </c>
      <c r="BC5" s="2" cm="1">
        <f t="array" ref="BC5">TREND($AR5:$AS5,$AR$3:$AS$3,BC$1)</f>
        <v>0.58335999999999999</v>
      </c>
      <c r="BD5" s="2" cm="1">
        <f t="array" ref="BD5">TREND($AR5:$AS5,$AR$3:$AS$3,BD$1)</f>
        <v>0.58335999999999999</v>
      </c>
      <c r="BE5" s="2" cm="1">
        <f t="array" ref="BE5">TREND($AR5:$AS5,$AR$3:$AS$3,BE$1)</f>
        <v>0.58335999999999999</v>
      </c>
      <c r="BF5" s="20" cm="1">
        <f t="array" ref="BF5">TREND($AS5:$AT5,$AS$3:$AT$3,BF$1)</f>
        <v>0.52502399999999838</v>
      </c>
      <c r="BG5" s="20" cm="1">
        <f t="array" ref="BG5">TREND($AS5:$AT5,$AS$3:$AT$3,BG$1)</f>
        <v>0.46668800000000132</v>
      </c>
      <c r="BH5" s="20" cm="1">
        <f t="array" ref="BH5">TREND($AS5:$AT5,$AS$3:$AT$3,BH$1)</f>
        <v>0.40835200000000071</v>
      </c>
      <c r="BI5" s="20" cm="1">
        <f t="array" ref="BI5">TREND($AS5:$AT5,$AS$3:$AT$3,BI$1)</f>
        <v>0.3500160000000001</v>
      </c>
      <c r="BJ5" s="20" cm="1">
        <f t="array" ref="BJ5">TREND($AS5:$AT5,$AS$3:$AT$3,BJ$1)</f>
        <v>0.2916799999999995</v>
      </c>
      <c r="BK5" s="20" cm="1">
        <f t="array" ref="BK5">TREND($AS5:$AT5,$AS$3:$AT$3,BK$1)</f>
        <v>0.23334399999999889</v>
      </c>
      <c r="BL5" s="20" cm="1">
        <f t="array" ref="BL5">TREND($AS5:$AT5,$AS$3:$AT$3,BL$1)</f>
        <v>0.17500799999999828</v>
      </c>
      <c r="BM5" s="20" cm="1">
        <f t="array" ref="BM5">TREND($AS5:$AT5,$AS$3:$AT$3,BM$1)</f>
        <v>0.11667200000000122</v>
      </c>
    </row>
    <row r="6" spans="1:65" x14ac:dyDescent="0.35">
      <c r="A6" t="str">
        <f>IF(BYDem!B4="","\I:",BYDem!B4)</f>
        <v>Africa_north</v>
      </c>
      <c r="B6" t="str">
        <f>BYDem!E4</f>
        <v>CHW</v>
      </c>
      <c r="C6" t="str">
        <f t="shared" si="19"/>
        <v>CHW</v>
      </c>
      <c r="D6" s="4">
        <f>SUMIFS(BYDem!$M$2:$M$2000,BYDem!$B$2:$B$2000,Demands!$A6,BYDem!$E$2:$E$2000,Demands!$B6)</f>
        <v>16.8990090911838</v>
      </c>
      <c r="E6" s="4">
        <f t="shared" si="2"/>
        <v>17.155868053999512</v>
      </c>
      <c r="F6" s="4">
        <f t="shared" si="3"/>
        <v>19.374097780686494</v>
      </c>
      <c r="G6" s="4">
        <f t="shared" si="4"/>
        <v>22.318805430255953</v>
      </c>
      <c r="H6" s="4">
        <f t="shared" si="5"/>
        <v>25.794231834172365</v>
      </c>
      <c r="I6" s="4">
        <f t="shared" si="6"/>
        <v>29.608420040311717</v>
      </c>
      <c r="J6" s="4">
        <f t="shared" si="7"/>
        <v>33.769389000707527</v>
      </c>
      <c r="K6" s="4">
        <f t="shared" si="8"/>
        <v>38.296575769194277</v>
      </c>
      <c r="L6" s="4">
        <f t="shared" si="9"/>
        <v>43.203449671338774</v>
      </c>
      <c r="M6" s="4">
        <f t="shared" si="10"/>
        <v>48.444201820711996</v>
      </c>
      <c r="N6" s="4">
        <f t="shared" si="11"/>
        <v>53.37077982246111</v>
      </c>
      <c r="O6" s="4">
        <f t="shared" si="12"/>
        <v>57.724688492490451</v>
      </c>
      <c r="P6" s="4">
        <f t="shared" si="13"/>
        <v>61.495333480664911</v>
      </c>
      <c r="Q6" s="4">
        <f t="shared" si="14"/>
        <v>64.656418580252776</v>
      </c>
      <c r="R6" s="4">
        <f t="shared" si="15"/>
        <v>67.21668041189659</v>
      </c>
      <c r="S6" s="4">
        <f t="shared" si="16"/>
        <v>69.208337870560158</v>
      </c>
      <c r="T6" s="4">
        <f t="shared" si="17"/>
        <v>70.65344701355184</v>
      </c>
      <c r="U6" s="4">
        <f t="shared" si="18"/>
        <v>71.573533755319943</v>
      </c>
      <c r="W6" s="5" t="str">
        <f>VLOOKUP(C6&amp;A6,Driver_elast!$A$2:$D$1161,4,FALSE)</f>
        <v>GDPSER</v>
      </c>
      <c r="X6" s="5">
        <v>1</v>
      </c>
      <c r="Y6" s="2">
        <f>SUMIFS('Growth rates'!D$4:D$999,'Growth rates'!$B$4:$B$999,Demands!$A6,'Growth rates'!$C$4:$C$999,$W6)</f>
        <v>1</v>
      </c>
      <c r="Z6" s="2">
        <f>SUMIFS('Growth rates'!E$4:E$999,'Growth rates'!$B$4:$B$999,Demands!$A6,'Growth rates'!$C$4:$C$999,$W6)</f>
        <v>1.0260553455963068</v>
      </c>
      <c r="AA6" s="2">
        <f>SUMIFS('Growth rates'!F$4:F$999,'Growth rates'!$B$4:$B$999,Demands!$A6,'Growth rates'!$C$4:$C$999,$W6)</f>
        <v>1.253474983621309</v>
      </c>
      <c r="AB6" s="2">
        <f>SUMIFS('Growth rates'!G$4:G$999,'Growth rates'!$B$4:$B$999,Demands!$A6,'Growth rates'!$C$4:$C$999,$W6)</f>
        <v>1.5800626061128635</v>
      </c>
      <c r="AC6" s="2">
        <f>SUMIFS('Growth rates'!H$4:H$999,'Growth rates'!$B$4:$B$999,Demands!$A6,'Growth rates'!$C$4:$C$999,$W6)</f>
        <v>2.0018317443578817</v>
      </c>
      <c r="AD6" s="2">
        <f>SUMIFS('Growth rates'!I$4:I$999,'Growth rates'!$B$4:$B$999,Demands!$A6,'Growth rates'!$C$4:$C$999,$W6)</f>
        <v>2.5092550905570215</v>
      </c>
      <c r="AE6" s="2">
        <f>SUMIFS('Growth rates'!J$4:J$999,'Growth rates'!$B$4:$B$999,Demands!$A6,'Growth rates'!$C$4:$C$999,$W6)</f>
        <v>3.1137427089933545</v>
      </c>
      <c r="AF6" s="2">
        <f>SUMIFS('Growth rates'!K$4:K$999,'Growth rates'!$B$4:$B$999,Demands!$A6,'Growth rates'!$C$4:$C$999,$W6)</f>
        <v>3.8293113261690239</v>
      </c>
      <c r="AG6" s="2">
        <f>SUMIFS('Growth rates'!L$4:L$999,'Growth rates'!$B$4:$B$999,Demands!$A6,'Growth rates'!$C$4:$C$999,$W6)</f>
        <v>4.6703752073156588</v>
      </c>
      <c r="AH6" s="2">
        <f>SUMIFS('Growth rates'!M$4:M$999,'Growth rates'!$B$4:$B$999,Demands!$A6,'Growth rates'!$C$4:$C$999,$W6)</f>
        <v>5.6415341664602741</v>
      </c>
      <c r="AI6" s="2">
        <f>SUMIFS('Growth rates'!N$4:N$999,'Growth rates'!$B$4:$B$999,Demands!$A6,'Growth rates'!$C$4:$C$999,$W6)</f>
        <v>6.7342862036518421</v>
      </c>
      <c r="AJ6" s="2">
        <f>SUMIFS('Growth rates'!O$4:O$999,'Growth rates'!$B$4:$B$999,Demands!$A6,'Growth rates'!$C$4:$C$999,$W6)</f>
        <v>7.9114603139768382</v>
      </c>
      <c r="AK6" s="2">
        <f>SUMIFS('Growth rates'!P$4:P$999,'Growth rates'!$B$4:$B$999,Demands!$A6,'Growth rates'!$C$4:$C$999,$W6)</f>
        <v>9.1770007141264855</v>
      </c>
      <c r="AL6" s="2">
        <f>SUMIFS('Growth rates'!Q$4:Q$999,'Growth rates'!$B$4:$B$999,Demands!$A6,'Growth rates'!$C$4:$C$999,$W6)</f>
        <v>10.524743124418453</v>
      </c>
      <c r="AM6" s="2">
        <f>SUMIFS('Growth rates'!R$4:R$999,'Growth rates'!$B$4:$B$999,Demands!$A6,'Growth rates'!$C$4:$C$999,$W6)</f>
        <v>11.953563354833765</v>
      </c>
      <c r="AN6" s="2">
        <f>SUMIFS('Growth rates'!S$4:S$999,'Growth rates'!$B$4:$B$999,Demands!$A6,'Growth rates'!$C$4:$C$999,$W6)</f>
        <v>13.471446491154721</v>
      </c>
      <c r="AO6" s="2">
        <f>SUMIFS('Growth rates'!T$4:T$999,'Growth rates'!$B$4:$B$999,Demands!$A6,'Growth rates'!$C$4:$C$999,$W6)</f>
        <v>15.078752462896508</v>
      </c>
      <c r="AP6" s="2">
        <f>SUMIFS('Growth rates'!U$4:U$999,'Growth rates'!$B$4:$B$999,Demands!$A6,'Growth rates'!$C$4:$C$999,$W6)</f>
        <v>16.76179149069889</v>
      </c>
      <c r="AR6">
        <f>VLOOKUP(C6&amp;A6,Driver_elast!$A$2:$E$1161,5,FALSE)</f>
        <v>0.58335999999999999</v>
      </c>
      <c r="AS6">
        <f t="shared" si="20"/>
        <v>0.58335999999999999</v>
      </c>
      <c r="AT6">
        <f t="shared" si="21"/>
        <v>0.116672</v>
      </c>
      <c r="AV6" s="2" cm="1">
        <f t="array" ref="AV6">TREND($AR6:$AS6,$AR$3:$AS$3,AV$1)</f>
        <v>0.58335999999999999</v>
      </c>
      <c r="AW6" s="2" cm="1">
        <f t="array" ref="AW6">TREND($AR6:$AS6,$AR$3:$AS$3,AW$1)</f>
        <v>0.58335999999999999</v>
      </c>
      <c r="AX6" s="2" cm="1">
        <f t="array" ref="AX6">TREND($AR6:$AS6,$AR$3:$AS$3,AX$1)</f>
        <v>0.58335999999999999</v>
      </c>
      <c r="AY6" s="2" cm="1">
        <f t="array" ref="AY6">TREND($AR6:$AS6,$AR$3:$AS$3,AY$1)</f>
        <v>0.58335999999999999</v>
      </c>
      <c r="AZ6" s="2" cm="1">
        <f t="array" ref="AZ6">TREND($AR6:$AS6,$AR$3:$AS$3,AZ$1)</f>
        <v>0.58335999999999999</v>
      </c>
      <c r="BA6" s="2" cm="1">
        <f t="array" ref="BA6">TREND($AR6:$AS6,$AR$3:$AS$3,BA$1)</f>
        <v>0.58335999999999999</v>
      </c>
      <c r="BB6" s="2" cm="1">
        <f t="array" ref="BB6">TREND($AR6:$AS6,$AR$3:$AS$3,BB$1)</f>
        <v>0.58335999999999999</v>
      </c>
      <c r="BC6" s="2" cm="1">
        <f t="array" ref="BC6">TREND($AR6:$AS6,$AR$3:$AS$3,BC$1)</f>
        <v>0.58335999999999999</v>
      </c>
      <c r="BD6" s="2" cm="1">
        <f t="array" ref="BD6">TREND($AR6:$AS6,$AR$3:$AS$3,BD$1)</f>
        <v>0.58335999999999999</v>
      </c>
      <c r="BE6" s="2" cm="1">
        <f t="array" ref="BE6">TREND($AR6:$AS6,$AR$3:$AS$3,BE$1)</f>
        <v>0.58335999999999999</v>
      </c>
      <c r="BF6" s="20" cm="1">
        <f t="array" ref="BF6">TREND($AS6:$AT6,$AS$3:$AT$3,BF$1)</f>
        <v>0.52502399999999838</v>
      </c>
      <c r="BG6" s="20" cm="1">
        <f t="array" ref="BG6">TREND($AS6:$AT6,$AS$3:$AT$3,BG$1)</f>
        <v>0.46668800000000132</v>
      </c>
      <c r="BH6" s="20" cm="1">
        <f t="array" ref="BH6">TREND($AS6:$AT6,$AS$3:$AT$3,BH$1)</f>
        <v>0.40835200000000071</v>
      </c>
      <c r="BI6" s="20" cm="1">
        <f t="array" ref="BI6">TREND($AS6:$AT6,$AS$3:$AT$3,BI$1)</f>
        <v>0.3500160000000001</v>
      </c>
      <c r="BJ6" s="20" cm="1">
        <f t="array" ref="BJ6">TREND($AS6:$AT6,$AS$3:$AT$3,BJ$1)</f>
        <v>0.2916799999999995</v>
      </c>
      <c r="BK6" s="20" cm="1">
        <f t="array" ref="BK6">TREND($AS6:$AT6,$AS$3:$AT$3,BK$1)</f>
        <v>0.23334399999999889</v>
      </c>
      <c r="BL6" s="20" cm="1">
        <f t="array" ref="BL6">TREND($AS6:$AT6,$AS$3:$AT$3,BL$1)</f>
        <v>0.17500799999999828</v>
      </c>
      <c r="BM6" s="20" cm="1">
        <f t="array" ref="BM6">TREND($AS6:$AT6,$AS$3:$AT$3,BM$1)</f>
        <v>0.11667200000000122</v>
      </c>
    </row>
    <row r="7" spans="1:65" x14ac:dyDescent="0.35">
      <c r="A7" t="str">
        <f>IF(BYDem!B5="","\I:",BYDem!B5)</f>
        <v>Africa_north</v>
      </c>
      <c r="B7" t="str">
        <f>BYDem!E5</f>
        <v>CLA</v>
      </c>
      <c r="C7" t="str">
        <f t="shared" si="19"/>
        <v>CLA</v>
      </c>
      <c r="D7" s="4">
        <f>SUMIFS(BYDem!$M$2:$M$2000,BYDem!$B$2:$B$2000,Demands!$A7,BYDem!$E$2:$E$2000,Demands!$B7)</f>
        <v>118.29092442004099</v>
      </c>
      <c r="E7" s="4">
        <f t="shared" si="2"/>
        <v>119.60261226606868</v>
      </c>
      <c r="F7" s="4">
        <f t="shared" si="3"/>
        <v>130.88445580867022</v>
      </c>
      <c r="G7" s="4">
        <f t="shared" si="4"/>
        <v>145.39736081481723</v>
      </c>
      <c r="H7" s="4">
        <f t="shared" si="5"/>
        <v>161.91466844012254</v>
      </c>
      <c r="I7" s="4">
        <f t="shared" si="6"/>
        <v>179.38138603854202</v>
      </c>
      <c r="J7" s="4">
        <f t="shared" si="7"/>
        <v>197.7722529668637</v>
      </c>
      <c r="K7" s="4">
        <f t="shared" si="8"/>
        <v>217.11491098148389</v>
      </c>
      <c r="L7" s="4">
        <f t="shared" si="9"/>
        <v>237.40949660269388</v>
      </c>
      <c r="M7" s="4">
        <f t="shared" si="10"/>
        <v>258.41914897756419</v>
      </c>
      <c r="N7" s="4">
        <f t="shared" si="11"/>
        <v>277.59143212207198</v>
      </c>
      <c r="O7" s="4">
        <f t="shared" si="12"/>
        <v>294.11209265863039</v>
      </c>
      <c r="P7" s="4">
        <f t="shared" si="13"/>
        <v>308.12771904068313</v>
      </c>
      <c r="Q7" s="4">
        <f t="shared" si="14"/>
        <v>319.68273047110796</v>
      </c>
      <c r="R7" s="4">
        <f t="shared" si="15"/>
        <v>328.9177431664088</v>
      </c>
      <c r="S7" s="4">
        <f t="shared" si="16"/>
        <v>336.02775743145429</v>
      </c>
      <c r="T7" s="4">
        <f t="shared" si="17"/>
        <v>341.14649620803561</v>
      </c>
      <c r="U7" s="4">
        <f t="shared" si="18"/>
        <v>344.38751774262943</v>
      </c>
      <c r="W7" s="5" t="str">
        <f>VLOOKUP(C7&amp;A7,Driver_elast!$A$2:$D$1161,4,FALSE)</f>
        <v>GDPSER</v>
      </c>
      <c r="X7" s="5">
        <v>1</v>
      </c>
      <c r="Y7" s="2">
        <f>SUMIFS('Growth rates'!D$4:D$999,'Growth rates'!$B$4:$B$999,Demands!$A7,'Growth rates'!$C$4:$C$999,$W7)</f>
        <v>1</v>
      </c>
      <c r="Z7" s="2">
        <f>SUMIFS('Growth rates'!E$4:E$999,'Growth rates'!$B$4:$B$999,Demands!$A7,'Growth rates'!$C$4:$C$999,$W7)</f>
        <v>1.0260553455963068</v>
      </c>
      <c r="AA7" s="2">
        <f>SUMIFS('Growth rates'!F$4:F$999,'Growth rates'!$B$4:$B$999,Demands!$A7,'Growth rates'!$C$4:$C$999,$W7)</f>
        <v>1.253474983621309</v>
      </c>
      <c r="AB7" s="2">
        <f>SUMIFS('Growth rates'!G$4:G$999,'Growth rates'!$B$4:$B$999,Demands!$A7,'Growth rates'!$C$4:$C$999,$W7)</f>
        <v>1.5800626061128635</v>
      </c>
      <c r="AC7" s="2">
        <f>SUMIFS('Growth rates'!H$4:H$999,'Growth rates'!$B$4:$B$999,Demands!$A7,'Growth rates'!$C$4:$C$999,$W7)</f>
        <v>2.0018317443578817</v>
      </c>
      <c r="AD7" s="2">
        <f>SUMIFS('Growth rates'!I$4:I$999,'Growth rates'!$B$4:$B$999,Demands!$A7,'Growth rates'!$C$4:$C$999,$W7)</f>
        <v>2.5092550905570215</v>
      </c>
      <c r="AE7" s="2">
        <f>SUMIFS('Growth rates'!J$4:J$999,'Growth rates'!$B$4:$B$999,Demands!$A7,'Growth rates'!$C$4:$C$999,$W7)</f>
        <v>3.1137427089933545</v>
      </c>
      <c r="AF7" s="2">
        <f>SUMIFS('Growth rates'!K$4:K$999,'Growth rates'!$B$4:$B$999,Demands!$A7,'Growth rates'!$C$4:$C$999,$W7)</f>
        <v>3.8293113261690239</v>
      </c>
      <c r="AG7" s="2">
        <f>SUMIFS('Growth rates'!L$4:L$999,'Growth rates'!$B$4:$B$999,Demands!$A7,'Growth rates'!$C$4:$C$999,$W7)</f>
        <v>4.6703752073156588</v>
      </c>
      <c r="AH7" s="2">
        <f>SUMIFS('Growth rates'!M$4:M$999,'Growth rates'!$B$4:$B$999,Demands!$A7,'Growth rates'!$C$4:$C$999,$W7)</f>
        <v>5.6415341664602741</v>
      </c>
      <c r="AI7" s="2">
        <f>SUMIFS('Growth rates'!N$4:N$999,'Growth rates'!$B$4:$B$999,Demands!$A7,'Growth rates'!$C$4:$C$999,$W7)</f>
        <v>6.7342862036518421</v>
      </c>
      <c r="AJ7" s="2">
        <f>SUMIFS('Growth rates'!O$4:O$999,'Growth rates'!$B$4:$B$999,Demands!$A7,'Growth rates'!$C$4:$C$999,$W7)</f>
        <v>7.9114603139768382</v>
      </c>
      <c r="AK7" s="2">
        <f>SUMIFS('Growth rates'!P$4:P$999,'Growth rates'!$B$4:$B$999,Demands!$A7,'Growth rates'!$C$4:$C$999,$W7)</f>
        <v>9.1770007141264855</v>
      </c>
      <c r="AL7" s="2">
        <f>SUMIFS('Growth rates'!Q$4:Q$999,'Growth rates'!$B$4:$B$999,Demands!$A7,'Growth rates'!$C$4:$C$999,$W7)</f>
        <v>10.524743124418453</v>
      </c>
      <c r="AM7" s="2">
        <f>SUMIFS('Growth rates'!R$4:R$999,'Growth rates'!$B$4:$B$999,Demands!$A7,'Growth rates'!$C$4:$C$999,$W7)</f>
        <v>11.953563354833765</v>
      </c>
      <c r="AN7" s="2">
        <f>SUMIFS('Growth rates'!S$4:S$999,'Growth rates'!$B$4:$B$999,Demands!$A7,'Growth rates'!$C$4:$C$999,$W7)</f>
        <v>13.471446491154721</v>
      </c>
      <c r="AO7" s="2">
        <f>SUMIFS('Growth rates'!T$4:T$999,'Growth rates'!$B$4:$B$999,Demands!$A7,'Growth rates'!$C$4:$C$999,$W7)</f>
        <v>15.078752462896508</v>
      </c>
      <c r="AP7" s="2">
        <f>SUMIFS('Growth rates'!U$4:U$999,'Growth rates'!$B$4:$B$999,Demands!$A7,'Growth rates'!$C$4:$C$999,$W7)</f>
        <v>16.76179149069889</v>
      </c>
      <c r="AR7">
        <f>VLOOKUP(C7&amp;A7,Driver_elast!$A$2:$E$1161,5,FALSE)</f>
        <v>0.42558099999999999</v>
      </c>
      <c r="AS7">
        <f t="shared" si="20"/>
        <v>0.42558099999999999</v>
      </c>
      <c r="AT7">
        <f t="shared" si="21"/>
        <v>8.5116200000000003E-2</v>
      </c>
      <c r="AV7" s="2" cm="1">
        <f t="array" ref="AV7">TREND($AR7:$AS7,$AR$3:$AS$3,AV$1)</f>
        <v>0.42558099999999999</v>
      </c>
      <c r="AW7" s="2" cm="1">
        <f t="array" ref="AW7">TREND($AR7:$AS7,$AR$3:$AS$3,AW$1)</f>
        <v>0.42558099999999999</v>
      </c>
      <c r="AX7" s="2" cm="1">
        <f t="array" ref="AX7">TREND($AR7:$AS7,$AR$3:$AS$3,AX$1)</f>
        <v>0.42558099999999999</v>
      </c>
      <c r="AY7" s="2" cm="1">
        <f t="array" ref="AY7">TREND($AR7:$AS7,$AR$3:$AS$3,AY$1)</f>
        <v>0.42558099999999999</v>
      </c>
      <c r="AZ7" s="2" cm="1">
        <f t="array" ref="AZ7">TREND($AR7:$AS7,$AR$3:$AS$3,AZ$1)</f>
        <v>0.42558099999999999</v>
      </c>
      <c r="BA7" s="2" cm="1">
        <f t="array" ref="BA7">TREND($AR7:$AS7,$AR$3:$AS$3,BA$1)</f>
        <v>0.42558099999999999</v>
      </c>
      <c r="BB7" s="2" cm="1">
        <f t="array" ref="BB7">TREND($AR7:$AS7,$AR$3:$AS$3,BB$1)</f>
        <v>0.42558099999999999</v>
      </c>
      <c r="BC7" s="2" cm="1">
        <f t="array" ref="BC7">TREND($AR7:$AS7,$AR$3:$AS$3,BC$1)</f>
        <v>0.42558099999999999</v>
      </c>
      <c r="BD7" s="2" cm="1">
        <f t="array" ref="BD7">TREND($AR7:$AS7,$AR$3:$AS$3,BD$1)</f>
        <v>0.42558099999999999</v>
      </c>
      <c r="BE7" s="2" cm="1">
        <f t="array" ref="BE7">TREND($AR7:$AS7,$AR$3:$AS$3,BE$1)</f>
        <v>0.42558099999999999</v>
      </c>
      <c r="BF7" s="20" cm="1">
        <f t="array" ref="BF7">TREND($AS7:$AT7,$AS$3:$AT$3,BF$1)</f>
        <v>0.38302290000000383</v>
      </c>
      <c r="BG7" s="20" cm="1">
        <f t="array" ref="BG7">TREND($AS7:$AT7,$AS$3:$AT$3,BG$1)</f>
        <v>0.34046480000000301</v>
      </c>
      <c r="BH7" s="20" cm="1">
        <f t="array" ref="BH7">TREND($AS7:$AT7,$AS$3:$AT$3,BH$1)</f>
        <v>0.29790670000000219</v>
      </c>
      <c r="BI7" s="20" cm="1">
        <f t="array" ref="BI7">TREND($AS7:$AT7,$AS$3:$AT$3,BI$1)</f>
        <v>0.25534860000000137</v>
      </c>
      <c r="BJ7" s="20" cm="1">
        <f t="array" ref="BJ7">TREND($AS7:$AT7,$AS$3:$AT$3,BJ$1)</f>
        <v>0.2127905000000041</v>
      </c>
      <c r="BK7" s="20" cm="1">
        <f t="array" ref="BK7">TREND($AS7:$AT7,$AS$3:$AT$3,BK$1)</f>
        <v>0.17023240000000328</v>
      </c>
      <c r="BL7" s="20" cm="1">
        <f t="array" ref="BL7">TREND($AS7:$AT7,$AS$3:$AT$3,BL$1)</f>
        <v>0.12767430000000246</v>
      </c>
      <c r="BM7" s="20" cm="1">
        <f t="array" ref="BM7">TREND($AS7:$AT7,$AS$3:$AT$3,BM$1)</f>
        <v>8.5116200000001641E-2</v>
      </c>
    </row>
    <row r="8" spans="1:65" x14ac:dyDescent="0.35">
      <c r="A8" t="str">
        <f>IF(BYDem!B6="","\I:",BYDem!B6)</f>
        <v>Africa_north</v>
      </c>
      <c r="B8" t="str">
        <f>BYDem!E6</f>
        <v>COE</v>
      </c>
      <c r="C8" t="str">
        <f t="shared" si="19"/>
        <v>COE</v>
      </c>
      <c r="D8" s="4">
        <f>SUMIFS(BYDem!$M$2:$M$2000,BYDem!$B$2:$B$2000,Demands!$A8,BYDem!$E$2:$E$2000,Demands!$B8)</f>
        <v>38.281852563119998</v>
      </c>
      <c r="E8" s="4">
        <f t="shared" si="2"/>
        <v>39.693440387136164</v>
      </c>
      <c r="F8" s="4">
        <f t="shared" si="3"/>
        <v>51.687539293867324</v>
      </c>
      <c r="G8" s="4">
        <f t="shared" si="4"/>
        <v>69.348134202344269</v>
      </c>
      <c r="H8" s="4">
        <f t="shared" si="5"/>
        <v>92.663040061496758</v>
      </c>
      <c r="I8" s="4">
        <f t="shared" si="6"/>
        <v>121.02738101453809</v>
      </c>
      <c r="J8" s="4">
        <f t="shared" si="7"/>
        <v>154.72284818728434</v>
      </c>
      <c r="K8" s="4">
        <f t="shared" si="8"/>
        <v>193.97048381272432</v>
      </c>
      <c r="L8" s="4">
        <f t="shared" si="9"/>
        <v>238.78497409515325</v>
      </c>
      <c r="M8" s="4">
        <f t="shared" si="10"/>
        <v>288.43797981905709</v>
      </c>
      <c r="N8" s="4">
        <f t="shared" si="11"/>
        <v>338.72076862712606</v>
      </c>
      <c r="O8" s="4">
        <f t="shared" si="12"/>
        <v>386.08832116637092</v>
      </c>
      <c r="P8" s="4">
        <f t="shared" si="13"/>
        <v>429.32019547902496</v>
      </c>
      <c r="Q8" s="4">
        <f t="shared" si="14"/>
        <v>467.15040077591954</v>
      </c>
      <c r="R8" s="4">
        <f t="shared" si="15"/>
        <v>498.86015061896552</v>
      </c>
      <c r="S8" s="4">
        <f t="shared" si="16"/>
        <v>524.19858360433534</v>
      </c>
      <c r="T8" s="4">
        <f t="shared" si="17"/>
        <v>542.96154675812272</v>
      </c>
      <c r="U8" s="4">
        <f t="shared" si="18"/>
        <v>555.08225072270443</v>
      </c>
      <c r="W8" s="5" t="str">
        <f>VLOOKUP(C8&amp;A8,Driver_elast!$A$2:$D$1161,4,FALSE)</f>
        <v>GDPSER</v>
      </c>
      <c r="X8" s="5">
        <v>1</v>
      </c>
      <c r="Y8" s="2">
        <f>SUMIFS('Growth rates'!D$4:D$999,'Growth rates'!$B$4:$B$999,Demands!$A8,'Growth rates'!$C$4:$C$999,$W8)</f>
        <v>1</v>
      </c>
      <c r="Z8" s="2">
        <f>SUMIFS('Growth rates'!E$4:E$999,'Growth rates'!$B$4:$B$999,Demands!$A8,'Growth rates'!$C$4:$C$999,$W8)</f>
        <v>1.0260553455963068</v>
      </c>
      <c r="AA8" s="2">
        <f>SUMIFS('Growth rates'!F$4:F$999,'Growth rates'!$B$4:$B$999,Demands!$A8,'Growth rates'!$C$4:$C$999,$W8)</f>
        <v>1.253474983621309</v>
      </c>
      <c r="AB8" s="2">
        <f>SUMIFS('Growth rates'!G$4:G$999,'Growth rates'!$B$4:$B$999,Demands!$A8,'Growth rates'!$C$4:$C$999,$W8)</f>
        <v>1.5800626061128635</v>
      </c>
      <c r="AC8" s="2">
        <f>SUMIFS('Growth rates'!H$4:H$999,'Growth rates'!$B$4:$B$999,Demands!$A8,'Growth rates'!$C$4:$C$999,$W8)</f>
        <v>2.0018317443578817</v>
      </c>
      <c r="AD8" s="2">
        <f>SUMIFS('Growth rates'!I$4:I$999,'Growth rates'!$B$4:$B$999,Demands!$A8,'Growth rates'!$C$4:$C$999,$W8)</f>
        <v>2.5092550905570215</v>
      </c>
      <c r="AE8" s="2">
        <f>SUMIFS('Growth rates'!J$4:J$999,'Growth rates'!$B$4:$B$999,Demands!$A8,'Growth rates'!$C$4:$C$999,$W8)</f>
        <v>3.1137427089933545</v>
      </c>
      <c r="AF8" s="2">
        <f>SUMIFS('Growth rates'!K$4:K$999,'Growth rates'!$B$4:$B$999,Demands!$A8,'Growth rates'!$C$4:$C$999,$W8)</f>
        <v>3.8293113261690239</v>
      </c>
      <c r="AG8" s="2">
        <f>SUMIFS('Growth rates'!L$4:L$999,'Growth rates'!$B$4:$B$999,Demands!$A8,'Growth rates'!$C$4:$C$999,$W8)</f>
        <v>4.6703752073156588</v>
      </c>
      <c r="AH8" s="2">
        <f>SUMIFS('Growth rates'!M$4:M$999,'Growth rates'!$B$4:$B$999,Demands!$A8,'Growth rates'!$C$4:$C$999,$W8)</f>
        <v>5.6415341664602741</v>
      </c>
      <c r="AI8" s="2">
        <f>SUMIFS('Growth rates'!N$4:N$999,'Growth rates'!$B$4:$B$999,Demands!$A8,'Growth rates'!$C$4:$C$999,$W8)</f>
        <v>6.7342862036518421</v>
      </c>
      <c r="AJ8" s="2">
        <f>SUMIFS('Growth rates'!O$4:O$999,'Growth rates'!$B$4:$B$999,Demands!$A8,'Growth rates'!$C$4:$C$999,$W8)</f>
        <v>7.9114603139768382</v>
      </c>
      <c r="AK8" s="2">
        <f>SUMIFS('Growth rates'!P$4:P$999,'Growth rates'!$B$4:$B$999,Demands!$A8,'Growth rates'!$C$4:$C$999,$W8)</f>
        <v>9.1770007141264855</v>
      </c>
      <c r="AL8" s="2">
        <f>SUMIFS('Growth rates'!Q$4:Q$999,'Growth rates'!$B$4:$B$999,Demands!$A8,'Growth rates'!$C$4:$C$999,$W8)</f>
        <v>10.524743124418453</v>
      </c>
      <c r="AM8" s="2">
        <f>SUMIFS('Growth rates'!R$4:R$999,'Growth rates'!$B$4:$B$999,Demands!$A8,'Growth rates'!$C$4:$C$999,$W8)</f>
        <v>11.953563354833765</v>
      </c>
      <c r="AN8" s="2">
        <f>SUMIFS('Growth rates'!S$4:S$999,'Growth rates'!$B$4:$B$999,Demands!$A8,'Growth rates'!$C$4:$C$999,$W8)</f>
        <v>13.471446491154721</v>
      </c>
      <c r="AO8" s="2">
        <f>SUMIFS('Growth rates'!T$4:T$999,'Growth rates'!$B$4:$B$999,Demands!$A8,'Growth rates'!$C$4:$C$999,$W8)</f>
        <v>15.078752462896508</v>
      </c>
      <c r="AP8" s="2">
        <f>SUMIFS('Growth rates'!U$4:U$999,'Growth rates'!$B$4:$B$999,Demands!$A8,'Growth rates'!$C$4:$C$999,$W8)</f>
        <v>16.76179149069889</v>
      </c>
      <c r="AR8">
        <f>VLOOKUP(C8&amp;A8,Driver_elast!$A$2:$E$1161,5,FALSE)</f>
        <v>1.425581</v>
      </c>
      <c r="AS8">
        <f t="shared" si="20"/>
        <v>1</v>
      </c>
      <c r="AT8">
        <f t="shared" si="21"/>
        <v>0.2</v>
      </c>
      <c r="AV8" s="2" cm="1">
        <f t="array" ref="AV8">TREND($AR8:$AS8,$AR$3:$AS$3,AV$1)</f>
        <v>1.4255809999999975</v>
      </c>
      <c r="AW8" s="2" cm="1">
        <f t="array" ref="AW8">TREND($AR8:$AS8,$AR$3:$AS$3,AW$1)</f>
        <v>1.4152009756097534</v>
      </c>
      <c r="AX8" s="2" cm="1">
        <f t="array" ref="AX8">TREND($AR8:$AS8,$AR$3:$AS$3,AX$1)</f>
        <v>1.3633008536585365</v>
      </c>
      <c r="AY8" s="2" cm="1">
        <f t="array" ref="AY8">TREND($AR8:$AS8,$AR$3:$AS$3,AY$1)</f>
        <v>1.311400731707316</v>
      </c>
      <c r="AZ8" s="2" cm="1">
        <f t="array" ref="AZ8">TREND($AR8:$AS8,$AR$3:$AS$3,AZ$1)</f>
        <v>1.2595006097560955</v>
      </c>
      <c r="BA8" s="2" cm="1">
        <f t="array" ref="BA8">TREND($AR8:$AS8,$AR$3:$AS$3,BA$1)</f>
        <v>1.2076004878048785</v>
      </c>
      <c r="BB8" s="2" cm="1">
        <f t="array" ref="BB8">TREND($AR8:$AS8,$AR$3:$AS$3,BB$1)</f>
        <v>1.155700365853658</v>
      </c>
      <c r="BC8" s="2" cm="1">
        <f t="array" ref="BC8">TREND($AR8:$AS8,$AR$3:$AS$3,BC$1)</f>
        <v>1.1038002439024375</v>
      </c>
      <c r="BD8" s="2" cm="1">
        <f t="array" ref="BD8">TREND($AR8:$AS8,$AR$3:$AS$3,BD$1)</f>
        <v>1.051900121951217</v>
      </c>
      <c r="BE8" s="2" cm="1">
        <f t="array" ref="BE8">TREND($AR8:$AS8,$AR$3:$AS$3,BE$1)</f>
        <v>1</v>
      </c>
      <c r="BF8" s="20" cm="1">
        <f t="array" ref="BF8">TREND($AS8:$AT8,$AS$3:$AT$3,BF$1)</f>
        <v>0.90000000000000568</v>
      </c>
      <c r="BG8" s="20" cm="1">
        <f t="array" ref="BG8">TREND($AS8:$AT8,$AS$3:$AT$3,BG$1)</f>
        <v>0.80000000000000426</v>
      </c>
      <c r="BH8" s="20" cm="1">
        <f t="array" ref="BH8">TREND($AS8:$AT8,$AS$3:$AT$3,BH$1)</f>
        <v>0.70000000000000284</v>
      </c>
      <c r="BI8" s="20" cm="1">
        <f t="array" ref="BI8">TREND($AS8:$AT8,$AS$3:$AT$3,BI$1)</f>
        <v>0.60000000000000142</v>
      </c>
      <c r="BJ8" s="20" cm="1">
        <f t="array" ref="BJ8">TREND($AS8:$AT8,$AS$3:$AT$3,BJ$1)</f>
        <v>0.5</v>
      </c>
      <c r="BK8" s="20" cm="1">
        <f t="array" ref="BK8">TREND($AS8:$AT8,$AS$3:$AT$3,BK$1)</f>
        <v>0.40000000000000568</v>
      </c>
      <c r="BL8" s="20" cm="1">
        <f t="array" ref="BL8">TREND($AS8:$AT8,$AS$3:$AT$3,BL$1)</f>
        <v>0.30000000000000426</v>
      </c>
      <c r="BM8" s="20" cm="1">
        <f t="array" ref="BM8">TREND($AS8:$AT8,$AS$3:$AT$3,BM$1)</f>
        <v>0.20000000000000284</v>
      </c>
    </row>
    <row r="9" spans="1:65" x14ac:dyDescent="0.35">
      <c r="A9" t="str">
        <f>IF(BYDem!B7="","\I:",BYDem!B7)</f>
        <v>Africa_north</v>
      </c>
      <c r="B9" t="str">
        <f>BYDem!E7</f>
        <v>COT</v>
      </c>
      <c r="C9" t="str">
        <f t="shared" si="19"/>
        <v>COT</v>
      </c>
      <c r="D9" s="4">
        <f>SUMIFS(BYDem!$M$2:$M$2000,BYDem!$B$2:$B$2000,Demands!$A9,BYDem!$E$2:$E$2000,Demands!$B9)</f>
        <v>0</v>
      </c>
      <c r="E9" s="4">
        <f t="shared" si="2"/>
        <v>0</v>
      </c>
      <c r="F9" s="4">
        <f t="shared" si="3"/>
        <v>0</v>
      </c>
      <c r="G9" s="4">
        <f t="shared" si="4"/>
        <v>0</v>
      </c>
      <c r="H9" s="4">
        <f t="shared" si="5"/>
        <v>0</v>
      </c>
      <c r="I9" s="4">
        <f t="shared" si="6"/>
        <v>0</v>
      </c>
      <c r="J9" s="4">
        <f t="shared" si="7"/>
        <v>0</v>
      </c>
      <c r="K9" s="4">
        <f t="shared" si="8"/>
        <v>0</v>
      </c>
      <c r="L9" s="4">
        <f t="shared" si="9"/>
        <v>0</v>
      </c>
      <c r="M9" s="4">
        <f t="shared" si="10"/>
        <v>0</v>
      </c>
      <c r="N9" s="4">
        <f t="shared" si="11"/>
        <v>0</v>
      </c>
      <c r="O9" s="4">
        <f t="shared" si="12"/>
        <v>0</v>
      </c>
      <c r="P9" s="4">
        <f t="shared" si="13"/>
        <v>0</v>
      </c>
      <c r="Q9" s="4">
        <f t="shared" si="14"/>
        <v>0</v>
      </c>
      <c r="R9" s="4">
        <f t="shared" si="15"/>
        <v>0</v>
      </c>
      <c r="S9" s="4">
        <f t="shared" si="16"/>
        <v>0</v>
      </c>
      <c r="T9" s="4">
        <f t="shared" si="17"/>
        <v>0</v>
      </c>
      <c r="U9" s="4">
        <f t="shared" si="18"/>
        <v>0</v>
      </c>
      <c r="W9" s="5" t="str">
        <f>VLOOKUP(C9&amp;A9,Driver_elast!$A$2:$D$1161,4,FALSE)</f>
        <v>GDPSER</v>
      </c>
      <c r="X9" s="5">
        <v>1</v>
      </c>
      <c r="Y9" s="2">
        <f>SUMIFS('Growth rates'!D$4:D$999,'Growth rates'!$B$4:$B$999,Demands!$A9,'Growth rates'!$C$4:$C$999,$W9)</f>
        <v>1</v>
      </c>
      <c r="Z9" s="2">
        <f>SUMIFS('Growth rates'!E$4:E$999,'Growth rates'!$B$4:$B$999,Demands!$A9,'Growth rates'!$C$4:$C$999,$W9)</f>
        <v>1.0260553455963068</v>
      </c>
      <c r="AA9" s="2">
        <f>SUMIFS('Growth rates'!F$4:F$999,'Growth rates'!$B$4:$B$999,Demands!$A9,'Growth rates'!$C$4:$C$999,$W9)</f>
        <v>1.253474983621309</v>
      </c>
      <c r="AB9" s="2">
        <f>SUMIFS('Growth rates'!G$4:G$999,'Growth rates'!$B$4:$B$999,Demands!$A9,'Growth rates'!$C$4:$C$999,$W9)</f>
        <v>1.5800626061128635</v>
      </c>
      <c r="AC9" s="2">
        <f>SUMIFS('Growth rates'!H$4:H$999,'Growth rates'!$B$4:$B$999,Demands!$A9,'Growth rates'!$C$4:$C$999,$W9)</f>
        <v>2.0018317443578817</v>
      </c>
      <c r="AD9" s="2">
        <f>SUMIFS('Growth rates'!I$4:I$999,'Growth rates'!$B$4:$B$999,Demands!$A9,'Growth rates'!$C$4:$C$999,$W9)</f>
        <v>2.5092550905570215</v>
      </c>
      <c r="AE9" s="2">
        <f>SUMIFS('Growth rates'!J$4:J$999,'Growth rates'!$B$4:$B$999,Demands!$A9,'Growth rates'!$C$4:$C$999,$W9)</f>
        <v>3.1137427089933545</v>
      </c>
      <c r="AF9" s="2">
        <f>SUMIFS('Growth rates'!K$4:K$999,'Growth rates'!$B$4:$B$999,Demands!$A9,'Growth rates'!$C$4:$C$999,$W9)</f>
        <v>3.8293113261690239</v>
      </c>
      <c r="AG9" s="2">
        <f>SUMIFS('Growth rates'!L$4:L$999,'Growth rates'!$B$4:$B$999,Demands!$A9,'Growth rates'!$C$4:$C$999,$W9)</f>
        <v>4.6703752073156588</v>
      </c>
      <c r="AH9" s="2">
        <f>SUMIFS('Growth rates'!M$4:M$999,'Growth rates'!$B$4:$B$999,Demands!$A9,'Growth rates'!$C$4:$C$999,$W9)</f>
        <v>5.6415341664602741</v>
      </c>
      <c r="AI9" s="2">
        <f>SUMIFS('Growth rates'!N$4:N$999,'Growth rates'!$B$4:$B$999,Demands!$A9,'Growth rates'!$C$4:$C$999,$W9)</f>
        <v>6.7342862036518421</v>
      </c>
      <c r="AJ9" s="2">
        <f>SUMIFS('Growth rates'!O$4:O$999,'Growth rates'!$B$4:$B$999,Demands!$A9,'Growth rates'!$C$4:$C$999,$W9)</f>
        <v>7.9114603139768382</v>
      </c>
      <c r="AK9" s="2">
        <f>SUMIFS('Growth rates'!P$4:P$999,'Growth rates'!$B$4:$B$999,Demands!$A9,'Growth rates'!$C$4:$C$999,$W9)</f>
        <v>9.1770007141264855</v>
      </c>
      <c r="AL9" s="2">
        <f>SUMIFS('Growth rates'!Q$4:Q$999,'Growth rates'!$B$4:$B$999,Demands!$A9,'Growth rates'!$C$4:$C$999,$W9)</f>
        <v>10.524743124418453</v>
      </c>
      <c r="AM9" s="2">
        <f>SUMIFS('Growth rates'!R$4:R$999,'Growth rates'!$B$4:$B$999,Demands!$A9,'Growth rates'!$C$4:$C$999,$W9)</f>
        <v>11.953563354833765</v>
      </c>
      <c r="AN9" s="2">
        <f>SUMIFS('Growth rates'!S$4:S$999,'Growth rates'!$B$4:$B$999,Demands!$A9,'Growth rates'!$C$4:$C$999,$W9)</f>
        <v>13.471446491154721</v>
      </c>
      <c r="AO9" s="2">
        <f>SUMIFS('Growth rates'!T$4:T$999,'Growth rates'!$B$4:$B$999,Demands!$A9,'Growth rates'!$C$4:$C$999,$W9)</f>
        <v>15.078752462896508</v>
      </c>
      <c r="AP9" s="2">
        <f>SUMIFS('Growth rates'!U$4:U$999,'Growth rates'!$B$4:$B$999,Demands!$A9,'Growth rates'!$C$4:$C$999,$W9)</f>
        <v>16.76179149069889</v>
      </c>
      <c r="AR9">
        <f>VLOOKUP(C9&amp;A9,Driver_elast!$A$2:$E$1161,5,FALSE)</f>
        <v>0.58335999999999999</v>
      </c>
      <c r="AS9">
        <f t="shared" si="20"/>
        <v>0.58335999999999999</v>
      </c>
      <c r="AT9">
        <f t="shared" si="21"/>
        <v>0.116672</v>
      </c>
      <c r="AV9" s="2" cm="1">
        <f t="array" ref="AV9">TREND($AR9:$AS9,$AR$3:$AS$3,AV$1)</f>
        <v>0.58335999999999999</v>
      </c>
      <c r="AW9" s="2" cm="1">
        <f t="array" ref="AW9">TREND($AR9:$AS9,$AR$3:$AS$3,AW$1)</f>
        <v>0.58335999999999999</v>
      </c>
      <c r="AX9" s="2" cm="1">
        <f t="array" ref="AX9">TREND($AR9:$AS9,$AR$3:$AS$3,AX$1)</f>
        <v>0.58335999999999999</v>
      </c>
      <c r="AY9" s="2" cm="1">
        <f t="array" ref="AY9">TREND($AR9:$AS9,$AR$3:$AS$3,AY$1)</f>
        <v>0.58335999999999999</v>
      </c>
      <c r="AZ9" s="2" cm="1">
        <f t="array" ref="AZ9">TREND($AR9:$AS9,$AR$3:$AS$3,AZ$1)</f>
        <v>0.58335999999999999</v>
      </c>
      <c r="BA9" s="2" cm="1">
        <f t="array" ref="BA9">TREND($AR9:$AS9,$AR$3:$AS$3,BA$1)</f>
        <v>0.58335999999999999</v>
      </c>
      <c r="BB9" s="2" cm="1">
        <f t="array" ref="BB9">TREND($AR9:$AS9,$AR$3:$AS$3,BB$1)</f>
        <v>0.58335999999999999</v>
      </c>
      <c r="BC9" s="2" cm="1">
        <f t="array" ref="BC9">TREND($AR9:$AS9,$AR$3:$AS$3,BC$1)</f>
        <v>0.58335999999999999</v>
      </c>
      <c r="BD9" s="2" cm="1">
        <f t="array" ref="BD9">TREND($AR9:$AS9,$AR$3:$AS$3,BD$1)</f>
        <v>0.58335999999999999</v>
      </c>
      <c r="BE9" s="2" cm="1">
        <f t="array" ref="BE9">TREND($AR9:$AS9,$AR$3:$AS$3,BE$1)</f>
        <v>0.58335999999999999</v>
      </c>
      <c r="BF9" s="20" cm="1">
        <f t="array" ref="BF9">TREND($AS9:$AT9,$AS$3:$AT$3,BF$1)</f>
        <v>0.52502399999999838</v>
      </c>
      <c r="BG9" s="20" cm="1">
        <f t="array" ref="BG9">TREND($AS9:$AT9,$AS$3:$AT$3,BG$1)</f>
        <v>0.46668800000000132</v>
      </c>
      <c r="BH9" s="20" cm="1">
        <f t="array" ref="BH9">TREND($AS9:$AT9,$AS$3:$AT$3,BH$1)</f>
        <v>0.40835200000000071</v>
      </c>
      <c r="BI9" s="20" cm="1">
        <f t="array" ref="BI9">TREND($AS9:$AT9,$AS$3:$AT$3,BI$1)</f>
        <v>0.3500160000000001</v>
      </c>
      <c r="BJ9" s="20" cm="1">
        <f t="array" ref="BJ9">TREND($AS9:$AT9,$AS$3:$AT$3,BJ$1)</f>
        <v>0.2916799999999995</v>
      </c>
      <c r="BK9" s="20" cm="1">
        <f t="array" ref="BK9">TREND($AS9:$AT9,$AS$3:$AT$3,BK$1)</f>
        <v>0.23334399999999889</v>
      </c>
      <c r="BL9" s="20" cm="1">
        <f t="array" ref="BL9">TREND($AS9:$AT9,$AS$3:$AT$3,BL$1)</f>
        <v>0.17500799999999828</v>
      </c>
      <c r="BM9" s="20" cm="1">
        <f t="array" ref="BM9">TREND($AS9:$AT9,$AS$3:$AT$3,BM$1)</f>
        <v>0.11667200000000122</v>
      </c>
    </row>
    <row r="10" spans="1:65" x14ac:dyDescent="0.35">
      <c r="A10" t="str">
        <f>IF(BYDem!B8="","\I:",BYDem!B8)</f>
        <v>Africa_north</v>
      </c>
      <c r="B10" t="str">
        <f>BYDem!E8</f>
        <v>CRF</v>
      </c>
      <c r="C10" t="str">
        <f t="shared" si="19"/>
        <v>CRF</v>
      </c>
      <c r="D10" s="4">
        <f>SUMIFS(BYDem!$M$2:$M$2000,BYDem!$B$2:$B$2000,Demands!$A10,BYDem!$E$2:$E$2000,Demands!$B10)</f>
        <v>71.778473555849999</v>
      </c>
      <c r="E10" s="4">
        <f t="shared" si="2"/>
        <v>72.574400646886204</v>
      </c>
      <c r="F10" s="4">
        <f t="shared" si="3"/>
        <v>79.42017949555219</v>
      </c>
      <c r="G10" s="4">
        <f t="shared" si="4"/>
        <v>88.226553892486038</v>
      </c>
      <c r="H10" s="4">
        <f t="shared" si="5"/>
        <v>98.249192014637288</v>
      </c>
      <c r="I10" s="4">
        <f t="shared" si="6"/>
        <v>108.8479284214452</v>
      </c>
      <c r="J10" s="4">
        <f t="shared" si="7"/>
        <v>120.00743505270833</v>
      </c>
      <c r="K10" s="4">
        <f t="shared" si="8"/>
        <v>131.74448481886134</v>
      </c>
      <c r="L10" s="4">
        <f t="shared" si="9"/>
        <v>144.05916055988681</v>
      </c>
      <c r="M10" s="4">
        <f t="shared" si="10"/>
        <v>156.80773603007509</v>
      </c>
      <c r="N10" s="4">
        <f t="shared" si="11"/>
        <v>168.44140298669387</v>
      </c>
      <c r="O10" s="4">
        <f t="shared" si="12"/>
        <v>178.46607564237249</v>
      </c>
      <c r="P10" s="4">
        <f t="shared" si="13"/>
        <v>186.97070330138504</v>
      </c>
      <c r="Q10" s="4">
        <f t="shared" si="14"/>
        <v>193.98223936353602</v>
      </c>
      <c r="R10" s="4">
        <f t="shared" si="15"/>
        <v>199.58600920291761</v>
      </c>
      <c r="S10" s="4">
        <f t="shared" si="16"/>
        <v>203.90033824724131</v>
      </c>
      <c r="T10" s="4">
        <f t="shared" si="17"/>
        <v>207.00636905827366</v>
      </c>
      <c r="U10" s="4">
        <f t="shared" si="18"/>
        <v>208.97300833897378</v>
      </c>
      <c r="W10" s="5" t="str">
        <f>VLOOKUP(C10&amp;A10,Driver_elast!$A$2:$D$1161,4,FALSE)</f>
        <v>GDPSER</v>
      </c>
      <c r="X10" s="5">
        <v>1</v>
      </c>
      <c r="Y10" s="2">
        <f>SUMIFS('Growth rates'!D$4:D$999,'Growth rates'!$B$4:$B$999,Demands!$A10,'Growth rates'!$C$4:$C$999,$W10)</f>
        <v>1</v>
      </c>
      <c r="Z10" s="2">
        <f>SUMIFS('Growth rates'!E$4:E$999,'Growth rates'!$B$4:$B$999,Demands!$A10,'Growth rates'!$C$4:$C$999,$W10)</f>
        <v>1.0260553455963068</v>
      </c>
      <c r="AA10" s="2">
        <f>SUMIFS('Growth rates'!F$4:F$999,'Growth rates'!$B$4:$B$999,Demands!$A10,'Growth rates'!$C$4:$C$999,$W10)</f>
        <v>1.253474983621309</v>
      </c>
      <c r="AB10" s="2">
        <f>SUMIFS('Growth rates'!G$4:G$999,'Growth rates'!$B$4:$B$999,Demands!$A10,'Growth rates'!$C$4:$C$999,$W10)</f>
        <v>1.5800626061128635</v>
      </c>
      <c r="AC10" s="2">
        <f>SUMIFS('Growth rates'!H$4:H$999,'Growth rates'!$B$4:$B$999,Demands!$A10,'Growth rates'!$C$4:$C$999,$W10)</f>
        <v>2.0018317443578817</v>
      </c>
      <c r="AD10" s="2">
        <f>SUMIFS('Growth rates'!I$4:I$999,'Growth rates'!$B$4:$B$999,Demands!$A10,'Growth rates'!$C$4:$C$999,$W10)</f>
        <v>2.5092550905570215</v>
      </c>
      <c r="AE10" s="2">
        <f>SUMIFS('Growth rates'!J$4:J$999,'Growth rates'!$B$4:$B$999,Demands!$A10,'Growth rates'!$C$4:$C$999,$W10)</f>
        <v>3.1137427089933545</v>
      </c>
      <c r="AF10" s="2">
        <f>SUMIFS('Growth rates'!K$4:K$999,'Growth rates'!$B$4:$B$999,Demands!$A10,'Growth rates'!$C$4:$C$999,$W10)</f>
        <v>3.8293113261690239</v>
      </c>
      <c r="AG10" s="2">
        <f>SUMIFS('Growth rates'!L$4:L$999,'Growth rates'!$B$4:$B$999,Demands!$A10,'Growth rates'!$C$4:$C$999,$W10)</f>
        <v>4.6703752073156588</v>
      </c>
      <c r="AH10" s="2">
        <f>SUMIFS('Growth rates'!M$4:M$999,'Growth rates'!$B$4:$B$999,Demands!$A10,'Growth rates'!$C$4:$C$999,$W10)</f>
        <v>5.6415341664602741</v>
      </c>
      <c r="AI10" s="2">
        <f>SUMIFS('Growth rates'!N$4:N$999,'Growth rates'!$B$4:$B$999,Demands!$A10,'Growth rates'!$C$4:$C$999,$W10)</f>
        <v>6.7342862036518421</v>
      </c>
      <c r="AJ10" s="2">
        <f>SUMIFS('Growth rates'!O$4:O$999,'Growth rates'!$B$4:$B$999,Demands!$A10,'Growth rates'!$C$4:$C$999,$W10)</f>
        <v>7.9114603139768382</v>
      </c>
      <c r="AK10" s="2">
        <f>SUMIFS('Growth rates'!P$4:P$999,'Growth rates'!$B$4:$B$999,Demands!$A10,'Growth rates'!$C$4:$C$999,$W10)</f>
        <v>9.1770007141264855</v>
      </c>
      <c r="AL10" s="2">
        <f>SUMIFS('Growth rates'!Q$4:Q$999,'Growth rates'!$B$4:$B$999,Demands!$A10,'Growth rates'!$C$4:$C$999,$W10)</f>
        <v>10.524743124418453</v>
      </c>
      <c r="AM10" s="2">
        <f>SUMIFS('Growth rates'!R$4:R$999,'Growth rates'!$B$4:$B$999,Demands!$A10,'Growth rates'!$C$4:$C$999,$W10)</f>
        <v>11.953563354833765</v>
      </c>
      <c r="AN10" s="2">
        <f>SUMIFS('Growth rates'!S$4:S$999,'Growth rates'!$B$4:$B$999,Demands!$A10,'Growth rates'!$C$4:$C$999,$W10)</f>
        <v>13.471446491154721</v>
      </c>
      <c r="AO10" s="2">
        <f>SUMIFS('Growth rates'!T$4:T$999,'Growth rates'!$B$4:$B$999,Demands!$A10,'Growth rates'!$C$4:$C$999,$W10)</f>
        <v>15.078752462896508</v>
      </c>
      <c r="AP10" s="2">
        <f>SUMIFS('Growth rates'!U$4:U$999,'Growth rates'!$B$4:$B$999,Demands!$A10,'Growth rates'!$C$4:$C$999,$W10)</f>
        <v>16.76179149069889</v>
      </c>
      <c r="AR10">
        <f>VLOOKUP(C10&amp;A10,Driver_elast!$A$2:$E$1161,5,FALSE)</f>
        <v>0.42558099999999999</v>
      </c>
      <c r="AS10">
        <f t="shared" si="20"/>
        <v>0.42558099999999999</v>
      </c>
      <c r="AT10">
        <f t="shared" si="21"/>
        <v>8.5116200000000003E-2</v>
      </c>
      <c r="AV10" s="2" cm="1">
        <f t="array" ref="AV10">TREND($AR10:$AS10,$AR$3:$AS$3,AV$1)</f>
        <v>0.42558099999999999</v>
      </c>
      <c r="AW10" s="2" cm="1">
        <f t="array" ref="AW10">TREND($AR10:$AS10,$AR$3:$AS$3,AW$1)</f>
        <v>0.42558099999999999</v>
      </c>
      <c r="AX10" s="2" cm="1">
        <f t="array" ref="AX10">TREND($AR10:$AS10,$AR$3:$AS$3,AX$1)</f>
        <v>0.42558099999999999</v>
      </c>
      <c r="AY10" s="2" cm="1">
        <f t="array" ref="AY10">TREND($AR10:$AS10,$AR$3:$AS$3,AY$1)</f>
        <v>0.42558099999999999</v>
      </c>
      <c r="AZ10" s="2" cm="1">
        <f t="array" ref="AZ10">TREND($AR10:$AS10,$AR$3:$AS$3,AZ$1)</f>
        <v>0.42558099999999999</v>
      </c>
      <c r="BA10" s="2" cm="1">
        <f t="array" ref="BA10">TREND($AR10:$AS10,$AR$3:$AS$3,BA$1)</f>
        <v>0.42558099999999999</v>
      </c>
      <c r="BB10" s="2" cm="1">
        <f t="array" ref="BB10">TREND($AR10:$AS10,$AR$3:$AS$3,BB$1)</f>
        <v>0.42558099999999999</v>
      </c>
      <c r="BC10" s="2" cm="1">
        <f t="array" ref="BC10">TREND($AR10:$AS10,$AR$3:$AS$3,BC$1)</f>
        <v>0.42558099999999999</v>
      </c>
      <c r="BD10" s="2" cm="1">
        <f t="array" ref="BD10">TREND($AR10:$AS10,$AR$3:$AS$3,BD$1)</f>
        <v>0.42558099999999999</v>
      </c>
      <c r="BE10" s="2" cm="1">
        <f t="array" ref="BE10">TREND($AR10:$AS10,$AR$3:$AS$3,BE$1)</f>
        <v>0.42558099999999999</v>
      </c>
      <c r="BF10" s="20" cm="1">
        <f t="array" ref="BF10">TREND($AS10:$AT10,$AS$3:$AT$3,BF$1)</f>
        <v>0.38302290000000383</v>
      </c>
      <c r="BG10" s="20" cm="1">
        <f t="array" ref="BG10">TREND($AS10:$AT10,$AS$3:$AT$3,BG$1)</f>
        <v>0.34046480000000301</v>
      </c>
      <c r="BH10" s="20" cm="1">
        <f t="array" ref="BH10">TREND($AS10:$AT10,$AS$3:$AT$3,BH$1)</f>
        <v>0.29790670000000219</v>
      </c>
      <c r="BI10" s="20" cm="1">
        <f t="array" ref="BI10">TREND($AS10:$AT10,$AS$3:$AT$3,BI$1)</f>
        <v>0.25534860000000137</v>
      </c>
      <c r="BJ10" s="20" cm="1">
        <f t="array" ref="BJ10">TREND($AS10:$AT10,$AS$3:$AT$3,BJ$1)</f>
        <v>0.2127905000000041</v>
      </c>
      <c r="BK10" s="20" cm="1">
        <f t="array" ref="BK10">TREND($AS10:$AT10,$AS$3:$AT$3,BK$1)</f>
        <v>0.17023240000000328</v>
      </c>
      <c r="BL10" s="20" cm="1">
        <f t="array" ref="BL10">TREND($AS10:$AT10,$AS$3:$AT$3,BL$1)</f>
        <v>0.12767430000000246</v>
      </c>
      <c r="BM10" s="20" cm="1">
        <f t="array" ref="BM10">TREND($AS10:$AT10,$AS$3:$AT$3,BM$1)</f>
        <v>8.5116200000001641E-2</v>
      </c>
    </row>
    <row r="11" spans="1:65" x14ac:dyDescent="0.35">
      <c r="A11" t="str">
        <f>IF(BYDem!B9="","\I:",BYDem!B9)</f>
        <v>Africa_north</v>
      </c>
      <c r="B11" t="str">
        <f>BYDem!E9</f>
        <v>CSC</v>
      </c>
      <c r="C11" t="str">
        <f t="shared" si="19"/>
        <v>CSC</v>
      </c>
      <c r="D11" s="4">
        <f>SUMIFS(BYDem!$M$2:$M$2000,BYDem!$B$2:$B$2000,Demands!$A11,BYDem!$E$2:$E$2000,Demands!$B11)</f>
        <v>87.119649855527399</v>
      </c>
      <c r="E11" s="4">
        <f t="shared" si="2"/>
        <v>90.332060664692051</v>
      </c>
      <c r="F11" s="4">
        <f t="shared" si="3"/>
        <v>117.6275447420128</v>
      </c>
      <c r="G11" s="4">
        <f t="shared" si="4"/>
        <v>157.81851622464853</v>
      </c>
      <c r="H11" s="4">
        <f t="shared" si="5"/>
        <v>210.87724507051308</v>
      </c>
      <c r="I11" s="4">
        <f t="shared" si="6"/>
        <v>275.42718941130391</v>
      </c>
      <c r="J11" s="4">
        <f t="shared" si="7"/>
        <v>352.10940579484731</v>
      </c>
      <c r="K11" s="4">
        <f t="shared" si="8"/>
        <v>441.42692948855921</v>
      </c>
      <c r="L11" s="4">
        <f t="shared" si="9"/>
        <v>543.41318251593736</v>
      </c>
      <c r="M11" s="4">
        <f t="shared" si="10"/>
        <v>656.41065216055813</v>
      </c>
      <c r="N11" s="4">
        <f t="shared" si="11"/>
        <v>770.84134611653997</v>
      </c>
      <c r="O11" s="4">
        <f t="shared" si="12"/>
        <v>878.63771216042994</v>
      </c>
      <c r="P11" s="4">
        <f t="shared" si="13"/>
        <v>977.02233830950547</v>
      </c>
      <c r="Q11" s="4">
        <f t="shared" si="14"/>
        <v>1063.1141551565104</v>
      </c>
      <c r="R11" s="4">
        <f t="shared" si="15"/>
        <v>1135.2773896493445</v>
      </c>
      <c r="S11" s="4">
        <f t="shared" si="16"/>
        <v>1192.9411457576318</v>
      </c>
      <c r="T11" s="4">
        <f t="shared" si="17"/>
        <v>1235.6408238234965</v>
      </c>
      <c r="U11" s="4">
        <f t="shared" si="18"/>
        <v>1263.224428448058</v>
      </c>
      <c r="W11" s="5" t="str">
        <f>VLOOKUP(C11&amp;A11,Driver_elast!$A$2:$D$1161,4,FALSE)</f>
        <v>GDPSER</v>
      </c>
      <c r="X11" s="5">
        <v>1</v>
      </c>
      <c r="Y11" s="2">
        <f>SUMIFS('Growth rates'!D$4:D$999,'Growth rates'!$B$4:$B$999,Demands!$A11,'Growth rates'!$C$4:$C$999,$W11)</f>
        <v>1</v>
      </c>
      <c r="Z11" s="2">
        <f>SUMIFS('Growth rates'!E$4:E$999,'Growth rates'!$B$4:$B$999,Demands!$A11,'Growth rates'!$C$4:$C$999,$W11)</f>
        <v>1.0260553455963068</v>
      </c>
      <c r="AA11" s="2">
        <f>SUMIFS('Growth rates'!F$4:F$999,'Growth rates'!$B$4:$B$999,Demands!$A11,'Growth rates'!$C$4:$C$999,$W11)</f>
        <v>1.253474983621309</v>
      </c>
      <c r="AB11" s="2">
        <f>SUMIFS('Growth rates'!G$4:G$999,'Growth rates'!$B$4:$B$999,Demands!$A11,'Growth rates'!$C$4:$C$999,$W11)</f>
        <v>1.5800626061128635</v>
      </c>
      <c r="AC11" s="2">
        <f>SUMIFS('Growth rates'!H$4:H$999,'Growth rates'!$B$4:$B$999,Demands!$A11,'Growth rates'!$C$4:$C$999,$W11)</f>
        <v>2.0018317443578817</v>
      </c>
      <c r="AD11" s="2">
        <f>SUMIFS('Growth rates'!I$4:I$999,'Growth rates'!$B$4:$B$999,Demands!$A11,'Growth rates'!$C$4:$C$999,$W11)</f>
        <v>2.5092550905570215</v>
      </c>
      <c r="AE11" s="2">
        <f>SUMIFS('Growth rates'!J$4:J$999,'Growth rates'!$B$4:$B$999,Demands!$A11,'Growth rates'!$C$4:$C$999,$W11)</f>
        <v>3.1137427089933545</v>
      </c>
      <c r="AF11" s="2">
        <f>SUMIFS('Growth rates'!K$4:K$999,'Growth rates'!$B$4:$B$999,Demands!$A11,'Growth rates'!$C$4:$C$999,$W11)</f>
        <v>3.8293113261690239</v>
      </c>
      <c r="AG11" s="2">
        <f>SUMIFS('Growth rates'!L$4:L$999,'Growth rates'!$B$4:$B$999,Demands!$A11,'Growth rates'!$C$4:$C$999,$W11)</f>
        <v>4.6703752073156588</v>
      </c>
      <c r="AH11" s="2">
        <f>SUMIFS('Growth rates'!M$4:M$999,'Growth rates'!$B$4:$B$999,Demands!$A11,'Growth rates'!$C$4:$C$999,$W11)</f>
        <v>5.6415341664602741</v>
      </c>
      <c r="AI11" s="2">
        <f>SUMIFS('Growth rates'!N$4:N$999,'Growth rates'!$B$4:$B$999,Demands!$A11,'Growth rates'!$C$4:$C$999,$W11)</f>
        <v>6.7342862036518421</v>
      </c>
      <c r="AJ11" s="2">
        <f>SUMIFS('Growth rates'!O$4:O$999,'Growth rates'!$B$4:$B$999,Demands!$A11,'Growth rates'!$C$4:$C$999,$W11)</f>
        <v>7.9114603139768382</v>
      </c>
      <c r="AK11" s="2">
        <f>SUMIFS('Growth rates'!P$4:P$999,'Growth rates'!$B$4:$B$999,Demands!$A11,'Growth rates'!$C$4:$C$999,$W11)</f>
        <v>9.1770007141264855</v>
      </c>
      <c r="AL11" s="2">
        <f>SUMIFS('Growth rates'!Q$4:Q$999,'Growth rates'!$B$4:$B$999,Demands!$A11,'Growth rates'!$C$4:$C$999,$W11)</f>
        <v>10.524743124418453</v>
      </c>
      <c r="AM11" s="2">
        <f>SUMIFS('Growth rates'!R$4:R$999,'Growth rates'!$B$4:$B$999,Demands!$A11,'Growth rates'!$C$4:$C$999,$W11)</f>
        <v>11.953563354833765</v>
      </c>
      <c r="AN11" s="2">
        <f>SUMIFS('Growth rates'!S$4:S$999,'Growth rates'!$B$4:$B$999,Demands!$A11,'Growth rates'!$C$4:$C$999,$W11)</f>
        <v>13.471446491154721</v>
      </c>
      <c r="AO11" s="2">
        <f>SUMIFS('Growth rates'!T$4:T$999,'Growth rates'!$B$4:$B$999,Demands!$A11,'Growth rates'!$C$4:$C$999,$W11)</f>
        <v>15.078752462896508</v>
      </c>
      <c r="AP11" s="2">
        <f>SUMIFS('Growth rates'!U$4:U$999,'Growth rates'!$B$4:$B$999,Demands!$A11,'Growth rates'!$C$4:$C$999,$W11)</f>
        <v>16.76179149069889</v>
      </c>
      <c r="AR11">
        <f>VLOOKUP(C11&amp;A11,Driver_elast!$A$2:$E$1161,5,FALSE)</f>
        <v>1.425581</v>
      </c>
      <c r="AS11">
        <f t="shared" si="20"/>
        <v>1</v>
      </c>
      <c r="AT11">
        <f t="shared" si="21"/>
        <v>0.2</v>
      </c>
      <c r="AV11" s="2" cm="1">
        <f t="array" ref="AV11">TREND($AR11:$AS11,$AR$3:$AS$3,AV$1)</f>
        <v>1.4255809999999975</v>
      </c>
      <c r="AW11" s="2" cm="1">
        <f t="array" ref="AW11">TREND($AR11:$AS11,$AR$3:$AS$3,AW$1)</f>
        <v>1.4152009756097534</v>
      </c>
      <c r="AX11" s="2" cm="1">
        <f t="array" ref="AX11">TREND($AR11:$AS11,$AR$3:$AS$3,AX$1)</f>
        <v>1.3633008536585365</v>
      </c>
      <c r="AY11" s="2" cm="1">
        <f t="array" ref="AY11">TREND($AR11:$AS11,$AR$3:$AS$3,AY$1)</f>
        <v>1.311400731707316</v>
      </c>
      <c r="AZ11" s="2" cm="1">
        <f t="array" ref="AZ11">TREND($AR11:$AS11,$AR$3:$AS$3,AZ$1)</f>
        <v>1.2595006097560955</v>
      </c>
      <c r="BA11" s="2" cm="1">
        <f t="array" ref="BA11">TREND($AR11:$AS11,$AR$3:$AS$3,BA$1)</f>
        <v>1.2076004878048785</v>
      </c>
      <c r="BB11" s="2" cm="1">
        <f t="array" ref="BB11">TREND($AR11:$AS11,$AR$3:$AS$3,BB$1)</f>
        <v>1.155700365853658</v>
      </c>
      <c r="BC11" s="2" cm="1">
        <f t="array" ref="BC11">TREND($AR11:$AS11,$AR$3:$AS$3,BC$1)</f>
        <v>1.1038002439024375</v>
      </c>
      <c r="BD11" s="2" cm="1">
        <f t="array" ref="BD11">TREND($AR11:$AS11,$AR$3:$AS$3,BD$1)</f>
        <v>1.051900121951217</v>
      </c>
      <c r="BE11" s="2" cm="1">
        <f t="array" ref="BE11">TREND($AR11:$AS11,$AR$3:$AS$3,BE$1)</f>
        <v>1</v>
      </c>
      <c r="BF11" s="20" cm="1">
        <f t="array" ref="BF11">TREND($AS11:$AT11,$AS$3:$AT$3,BF$1)</f>
        <v>0.90000000000000568</v>
      </c>
      <c r="BG11" s="20" cm="1">
        <f t="array" ref="BG11">TREND($AS11:$AT11,$AS$3:$AT$3,BG$1)</f>
        <v>0.80000000000000426</v>
      </c>
      <c r="BH11" s="20" cm="1">
        <f t="array" ref="BH11">TREND($AS11:$AT11,$AS$3:$AT$3,BH$1)</f>
        <v>0.70000000000000284</v>
      </c>
      <c r="BI11" s="20" cm="1">
        <f t="array" ref="BI11">TREND($AS11:$AT11,$AS$3:$AT$3,BI$1)</f>
        <v>0.60000000000000142</v>
      </c>
      <c r="BJ11" s="20" cm="1">
        <f t="array" ref="BJ11">TREND($AS11:$AT11,$AS$3:$AT$3,BJ$1)</f>
        <v>0.5</v>
      </c>
      <c r="BK11" s="20" cm="1">
        <f t="array" ref="BK11">TREND($AS11:$AT11,$AS$3:$AT$3,BK$1)</f>
        <v>0.40000000000000568</v>
      </c>
      <c r="BL11" s="20" cm="1">
        <f t="array" ref="BL11">TREND($AS11:$AT11,$AS$3:$AT$3,BL$1)</f>
        <v>0.30000000000000426</v>
      </c>
      <c r="BM11" s="20" cm="1">
        <f t="array" ref="BM11">TREND($AS11:$AT11,$AS$3:$AT$3,BM$1)</f>
        <v>0.20000000000000284</v>
      </c>
    </row>
    <row r="12" spans="1:65" x14ac:dyDescent="0.35">
      <c r="A12" t="str">
        <f>IF(BYDem!B10="","\I:",BYDem!B10)</f>
        <v>Africa_north</v>
      </c>
      <c r="B12" t="str">
        <f>BYDem!E10</f>
        <v>CSH</v>
      </c>
      <c r="C12" t="str">
        <f t="shared" si="19"/>
        <v>CSH</v>
      </c>
      <c r="D12" s="4">
        <f>SUMIFS(BYDem!$M$2:$M$2000,BYDem!$B$2:$B$2000,Demands!$A12,BYDem!$E$2:$E$2000,Demands!$B12)</f>
        <v>1.05251881464</v>
      </c>
      <c r="E12" s="4">
        <f t="shared" si="2"/>
        <v>1.0685167284593076</v>
      </c>
      <c r="F12" s="4">
        <f t="shared" si="3"/>
        <v>1.2066744458694851</v>
      </c>
      <c r="G12" s="4">
        <f t="shared" si="4"/>
        <v>1.3900792945243758</v>
      </c>
      <c r="H12" s="4">
        <f t="shared" si="5"/>
        <v>1.6065388312511186</v>
      </c>
      <c r="I12" s="4">
        <f t="shared" si="6"/>
        <v>1.8440974258336864</v>
      </c>
      <c r="J12" s="4">
        <f t="shared" si="7"/>
        <v>2.1032545216325409</v>
      </c>
      <c r="K12" s="4">
        <f t="shared" si="8"/>
        <v>2.3852207141773709</v>
      </c>
      <c r="L12" s="4">
        <f t="shared" si="9"/>
        <v>2.6908349117439863</v>
      </c>
      <c r="M12" s="4">
        <f t="shared" si="10"/>
        <v>3.0172440053374103</v>
      </c>
      <c r="N12" s="4">
        <f t="shared" si="11"/>
        <v>3.3240854308111474</v>
      </c>
      <c r="O12" s="4">
        <f t="shared" si="12"/>
        <v>3.5952593657858807</v>
      </c>
      <c r="P12" s="4">
        <f t="shared" si="13"/>
        <v>3.8301059637116781</v>
      </c>
      <c r="Q12" s="4">
        <f t="shared" si="14"/>
        <v>4.0269874213191619</v>
      </c>
      <c r="R12" s="4">
        <f t="shared" si="15"/>
        <v>4.1864478804306744</v>
      </c>
      <c r="S12" s="4">
        <f t="shared" si="16"/>
        <v>4.3104940263467153</v>
      </c>
      <c r="T12" s="4">
        <f t="shared" si="17"/>
        <v>4.400499573654252</v>
      </c>
      <c r="U12" s="4">
        <f t="shared" si="18"/>
        <v>4.4578052181205274</v>
      </c>
      <c r="W12" s="5" t="str">
        <f>VLOOKUP(C12&amp;A12,Driver_elast!$A$2:$D$1161,4,FALSE)</f>
        <v>GDPSER</v>
      </c>
      <c r="X12" s="5">
        <v>1</v>
      </c>
      <c r="Y12" s="2">
        <f>SUMIFS('Growth rates'!D$4:D$999,'Growth rates'!$B$4:$B$999,Demands!$A12,'Growth rates'!$C$4:$C$999,$W12)</f>
        <v>1</v>
      </c>
      <c r="Z12" s="2">
        <f>SUMIFS('Growth rates'!E$4:E$999,'Growth rates'!$B$4:$B$999,Demands!$A12,'Growth rates'!$C$4:$C$999,$W12)</f>
        <v>1.0260553455963068</v>
      </c>
      <c r="AA12" s="2">
        <f>SUMIFS('Growth rates'!F$4:F$999,'Growth rates'!$B$4:$B$999,Demands!$A12,'Growth rates'!$C$4:$C$999,$W12)</f>
        <v>1.253474983621309</v>
      </c>
      <c r="AB12" s="2">
        <f>SUMIFS('Growth rates'!G$4:G$999,'Growth rates'!$B$4:$B$999,Demands!$A12,'Growth rates'!$C$4:$C$999,$W12)</f>
        <v>1.5800626061128635</v>
      </c>
      <c r="AC12" s="2">
        <f>SUMIFS('Growth rates'!H$4:H$999,'Growth rates'!$B$4:$B$999,Demands!$A12,'Growth rates'!$C$4:$C$999,$W12)</f>
        <v>2.0018317443578817</v>
      </c>
      <c r="AD12" s="2">
        <f>SUMIFS('Growth rates'!I$4:I$999,'Growth rates'!$B$4:$B$999,Demands!$A12,'Growth rates'!$C$4:$C$999,$W12)</f>
        <v>2.5092550905570215</v>
      </c>
      <c r="AE12" s="2">
        <f>SUMIFS('Growth rates'!J$4:J$999,'Growth rates'!$B$4:$B$999,Demands!$A12,'Growth rates'!$C$4:$C$999,$W12)</f>
        <v>3.1137427089933545</v>
      </c>
      <c r="AF12" s="2">
        <f>SUMIFS('Growth rates'!K$4:K$999,'Growth rates'!$B$4:$B$999,Demands!$A12,'Growth rates'!$C$4:$C$999,$W12)</f>
        <v>3.8293113261690239</v>
      </c>
      <c r="AG12" s="2">
        <f>SUMIFS('Growth rates'!L$4:L$999,'Growth rates'!$B$4:$B$999,Demands!$A12,'Growth rates'!$C$4:$C$999,$W12)</f>
        <v>4.6703752073156588</v>
      </c>
      <c r="AH12" s="2">
        <f>SUMIFS('Growth rates'!M$4:M$999,'Growth rates'!$B$4:$B$999,Demands!$A12,'Growth rates'!$C$4:$C$999,$W12)</f>
        <v>5.6415341664602741</v>
      </c>
      <c r="AI12" s="2">
        <f>SUMIFS('Growth rates'!N$4:N$999,'Growth rates'!$B$4:$B$999,Demands!$A12,'Growth rates'!$C$4:$C$999,$W12)</f>
        <v>6.7342862036518421</v>
      </c>
      <c r="AJ12" s="2">
        <f>SUMIFS('Growth rates'!O$4:O$999,'Growth rates'!$B$4:$B$999,Demands!$A12,'Growth rates'!$C$4:$C$999,$W12)</f>
        <v>7.9114603139768382</v>
      </c>
      <c r="AK12" s="2">
        <f>SUMIFS('Growth rates'!P$4:P$999,'Growth rates'!$B$4:$B$999,Demands!$A12,'Growth rates'!$C$4:$C$999,$W12)</f>
        <v>9.1770007141264855</v>
      </c>
      <c r="AL12" s="2">
        <f>SUMIFS('Growth rates'!Q$4:Q$999,'Growth rates'!$B$4:$B$999,Demands!$A12,'Growth rates'!$C$4:$C$999,$W12)</f>
        <v>10.524743124418453</v>
      </c>
      <c r="AM12" s="2">
        <f>SUMIFS('Growth rates'!R$4:R$999,'Growth rates'!$B$4:$B$999,Demands!$A12,'Growth rates'!$C$4:$C$999,$W12)</f>
        <v>11.953563354833765</v>
      </c>
      <c r="AN12" s="2">
        <f>SUMIFS('Growth rates'!S$4:S$999,'Growth rates'!$B$4:$B$999,Demands!$A12,'Growth rates'!$C$4:$C$999,$W12)</f>
        <v>13.471446491154721</v>
      </c>
      <c r="AO12" s="2">
        <f>SUMIFS('Growth rates'!T$4:T$999,'Growth rates'!$B$4:$B$999,Demands!$A12,'Growth rates'!$C$4:$C$999,$W12)</f>
        <v>15.078752462896508</v>
      </c>
      <c r="AP12" s="2">
        <f>SUMIFS('Growth rates'!U$4:U$999,'Growth rates'!$B$4:$B$999,Demands!$A12,'Growth rates'!$C$4:$C$999,$W12)</f>
        <v>16.76179149069889</v>
      </c>
      <c r="AR12">
        <f>VLOOKUP(C12&amp;A12,Driver_elast!$A$2:$E$1161,5,FALSE)</f>
        <v>0.58335999999999999</v>
      </c>
      <c r="AS12">
        <f t="shared" si="20"/>
        <v>0.58335999999999999</v>
      </c>
      <c r="AT12">
        <f t="shared" si="21"/>
        <v>0.116672</v>
      </c>
      <c r="AV12" s="2" cm="1">
        <f t="array" ref="AV12">TREND($AR12:$AS12,$AR$3:$AS$3,AV$1)</f>
        <v>0.58335999999999999</v>
      </c>
      <c r="AW12" s="2" cm="1">
        <f t="array" ref="AW12">TREND($AR12:$AS12,$AR$3:$AS$3,AW$1)</f>
        <v>0.58335999999999999</v>
      </c>
      <c r="AX12" s="2" cm="1">
        <f t="array" ref="AX12">TREND($AR12:$AS12,$AR$3:$AS$3,AX$1)</f>
        <v>0.58335999999999999</v>
      </c>
      <c r="AY12" s="2" cm="1">
        <f t="array" ref="AY12">TREND($AR12:$AS12,$AR$3:$AS$3,AY$1)</f>
        <v>0.58335999999999999</v>
      </c>
      <c r="AZ12" s="2" cm="1">
        <f t="array" ref="AZ12">TREND($AR12:$AS12,$AR$3:$AS$3,AZ$1)</f>
        <v>0.58335999999999999</v>
      </c>
      <c r="BA12" s="2" cm="1">
        <f t="array" ref="BA12">TREND($AR12:$AS12,$AR$3:$AS$3,BA$1)</f>
        <v>0.58335999999999999</v>
      </c>
      <c r="BB12" s="2" cm="1">
        <f t="array" ref="BB12">TREND($AR12:$AS12,$AR$3:$AS$3,BB$1)</f>
        <v>0.58335999999999999</v>
      </c>
      <c r="BC12" s="2" cm="1">
        <f t="array" ref="BC12">TREND($AR12:$AS12,$AR$3:$AS$3,BC$1)</f>
        <v>0.58335999999999999</v>
      </c>
      <c r="BD12" s="2" cm="1">
        <f t="array" ref="BD12">TREND($AR12:$AS12,$AR$3:$AS$3,BD$1)</f>
        <v>0.58335999999999999</v>
      </c>
      <c r="BE12" s="2" cm="1">
        <f t="array" ref="BE12">TREND($AR12:$AS12,$AR$3:$AS$3,BE$1)</f>
        <v>0.58335999999999999</v>
      </c>
      <c r="BF12" s="20" cm="1">
        <f t="array" ref="BF12">TREND($AS12:$AT12,$AS$3:$AT$3,BF$1)</f>
        <v>0.52502399999999838</v>
      </c>
      <c r="BG12" s="20" cm="1">
        <f t="array" ref="BG12">TREND($AS12:$AT12,$AS$3:$AT$3,BG$1)</f>
        <v>0.46668800000000132</v>
      </c>
      <c r="BH12" s="20" cm="1">
        <f t="array" ref="BH12">TREND($AS12:$AT12,$AS$3:$AT$3,BH$1)</f>
        <v>0.40835200000000071</v>
      </c>
      <c r="BI12" s="20" cm="1">
        <f t="array" ref="BI12">TREND($AS12:$AT12,$AS$3:$AT$3,BI$1)</f>
        <v>0.3500160000000001</v>
      </c>
      <c r="BJ12" s="20" cm="1">
        <f t="array" ref="BJ12">TREND($AS12:$AT12,$AS$3:$AT$3,BJ$1)</f>
        <v>0.2916799999999995</v>
      </c>
      <c r="BK12" s="20" cm="1">
        <f t="array" ref="BK12">TREND($AS12:$AT12,$AS$3:$AT$3,BK$1)</f>
        <v>0.23334399999999889</v>
      </c>
      <c r="BL12" s="20" cm="1">
        <f t="array" ref="BL12">TREND($AS12:$AT12,$AS$3:$AT$3,BL$1)</f>
        <v>0.17500799999999828</v>
      </c>
      <c r="BM12" s="20" cm="1">
        <f t="array" ref="BM12">TREND($AS12:$AT12,$AS$3:$AT$3,BM$1)</f>
        <v>0.11667200000000122</v>
      </c>
    </row>
    <row r="13" spans="1:65" x14ac:dyDescent="0.35">
      <c r="A13" t="str">
        <f>IF(BYDem!B11="","\I:",BYDem!B11)</f>
        <v>Africa_north</v>
      </c>
      <c r="B13" t="str">
        <f>BYDem!E11</f>
        <v>ICH</v>
      </c>
      <c r="C13" t="str">
        <f t="shared" si="19"/>
        <v>ICH</v>
      </c>
      <c r="D13" s="4">
        <f>SUMIFS(BYDem!$M$2:$M$2000,BYDem!$B$2:$B$2000,Demands!$A13,BYDem!$E$2:$E$2000,Demands!$B13)</f>
        <v>23.1513046470095</v>
      </c>
      <c r="E13" s="4">
        <f t="shared" si="2"/>
        <v>23.558754132188444</v>
      </c>
      <c r="F13" s="4">
        <f t="shared" si="3"/>
        <v>27.608029017842632</v>
      </c>
      <c r="G13" s="4">
        <f t="shared" si="4"/>
        <v>32.707337234796221</v>
      </c>
      <c r="H13" s="4">
        <f t="shared" si="5"/>
        <v>38.835431445668682</v>
      </c>
      <c r="I13" s="4">
        <f t="shared" si="6"/>
        <v>45.877744100544447</v>
      </c>
      <c r="J13" s="4">
        <f t="shared" si="7"/>
        <v>53.877171234978718</v>
      </c>
      <c r="K13" s="4">
        <f t="shared" si="8"/>
        <v>62.891632824461496</v>
      </c>
      <c r="L13" s="4">
        <f t="shared" si="9"/>
        <v>72.970653236253781</v>
      </c>
      <c r="M13" s="4">
        <f t="shared" si="10"/>
        <v>84.039002491596975</v>
      </c>
      <c r="N13" s="4">
        <f t="shared" si="11"/>
        <v>94.709116824154748</v>
      </c>
      <c r="O13" s="4">
        <f t="shared" si="12"/>
        <v>104.33220141454321</v>
      </c>
      <c r="P13" s="4">
        <f t="shared" si="13"/>
        <v>112.80227658558563</v>
      </c>
      <c r="Q13" s="4">
        <f t="shared" si="14"/>
        <v>119.99489093100863</v>
      </c>
      <c r="R13" s="4">
        <f t="shared" si="15"/>
        <v>125.8789884750241</v>
      </c>
      <c r="S13" s="4">
        <f t="shared" si="16"/>
        <v>130.49038500613779</v>
      </c>
      <c r="T13" s="4">
        <f t="shared" si="17"/>
        <v>133.85225052466549</v>
      </c>
      <c r="U13" s="4">
        <f t="shared" si="18"/>
        <v>135.9973291570098</v>
      </c>
      <c r="W13" s="5" t="str">
        <f>VLOOKUP(C13&amp;A13,Driver_elast!$A$2:$D$1161,4,FALSE)</f>
        <v>GDP</v>
      </c>
      <c r="X13" s="5">
        <v>0</v>
      </c>
      <c r="Y13" s="2">
        <f>SUMIFS('Growth rates'!D$4:D$999,'Growth rates'!$B$4:$B$999,Demands!$A13,'Growth rates'!$C$4:$C$999,$W13)</f>
        <v>1</v>
      </c>
      <c r="Z13" s="2">
        <f>SUMIFS('Growth rates'!E$4:E$999,'Growth rates'!$B$4:$B$999,Demands!$A13,'Growth rates'!$C$4:$C$999,$W13)</f>
        <v>1.0234996987531302</v>
      </c>
      <c r="AA13" s="2">
        <f>SUMIFS('Growth rates'!F$4:F$999,'Growth rates'!$B$4:$B$999,Demands!$A13,'Growth rates'!$C$4:$C$999,$W13)</f>
        <v>1.2583962555814816</v>
      </c>
      <c r="AB13" s="2">
        <f>SUMIFS('Growth rates'!G$4:G$999,'Growth rates'!$B$4:$B$999,Demands!$A13,'Growth rates'!$C$4:$C$999,$W13)</f>
        <v>1.5687501996173319</v>
      </c>
      <c r="AC13" s="2">
        <f>SUMIFS('Growth rates'!H$4:H$999,'Growth rates'!$B$4:$B$999,Demands!$A13,'Growth rates'!$C$4:$C$999,$W13)</f>
        <v>1.9612125767831177</v>
      </c>
      <c r="AD13" s="2">
        <f>SUMIFS('Growth rates'!I$4:I$999,'Growth rates'!$B$4:$B$999,Demands!$A13,'Growth rates'!$C$4:$C$999,$W13)</f>
        <v>2.4360837744065833</v>
      </c>
      <c r="AE13" s="2">
        <f>SUMIFS('Growth rates'!J$4:J$999,'Growth rates'!$B$4:$B$999,Demands!$A13,'Growth rates'!$C$4:$C$999,$W13)</f>
        <v>3.0032535023850482</v>
      </c>
      <c r="AF13" s="2">
        <f>SUMIFS('Growth rates'!K$4:K$999,'Growth rates'!$B$4:$B$999,Demands!$A13,'Growth rates'!$C$4:$C$999,$W13)</f>
        <v>3.6742047901464265</v>
      </c>
      <c r="AG13" s="2">
        <f>SUMIFS('Growth rates'!L$4:L$999,'Growth rates'!$B$4:$B$999,Demands!$A13,'Growth rates'!$C$4:$C$999,$W13)</f>
        <v>4.4604405723030034</v>
      </c>
      <c r="AH13" s="2">
        <f>SUMIFS('Growth rates'!M$4:M$999,'Growth rates'!$B$4:$B$999,Demands!$A13,'Growth rates'!$C$4:$C$999,$W13)</f>
        <v>5.3638328409665341</v>
      </c>
      <c r="AI13" s="2">
        <f>SUMIFS('Growth rates'!N$4:N$999,'Growth rates'!$B$4:$B$999,Demands!$A13,'Growth rates'!$C$4:$C$999,$W13)</f>
        <v>6.3742132136585381</v>
      </c>
      <c r="AJ13" s="2">
        <f>SUMIFS('Growth rates'!O$4:O$999,'Growth rates'!$B$4:$B$999,Demands!$A13,'Growth rates'!$C$4:$C$999,$W13)</f>
        <v>7.4552067755076106</v>
      </c>
      <c r="AK13" s="2">
        <f>SUMIFS('Growth rates'!P$4:P$999,'Growth rates'!$B$4:$B$999,Demands!$A13,'Growth rates'!$C$4:$C$999,$W13)</f>
        <v>8.6097083736677202</v>
      </c>
      <c r="AL13" s="2">
        <f>SUMIFS('Growth rates'!Q$4:Q$999,'Growth rates'!$B$4:$B$999,Demands!$A13,'Growth rates'!$C$4:$C$999,$W13)</f>
        <v>9.8314238983634041</v>
      </c>
      <c r="AM13" s="2">
        <f>SUMIFS('Growth rates'!R$4:R$999,'Growth rates'!$B$4:$B$999,Demands!$A13,'Growth rates'!$C$4:$C$999,$W13)</f>
        <v>11.118865437063109</v>
      </c>
      <c r="AN13" s="2">
        <f>SUMIFS('Growth rates'!S$4:S$999,'Growth rates'!$B$4:$B$999,Demands!$A13,'Growth rates'!$C$4:$C$999,$W13)</f>
        <v>12.478567318926382</v>
      </c>
      <c r="AO13" s="2">
        <f>SUMIFS('Growth rates'!T$4:T$999,'Growth rates'!$B$4:$B$999,Demands!$A13,'Growth rates'!$C$4:$C$999,$W13)</f>
        <v>13.909467330932827</v>
      </c>
      <c r="AP13" s="2">
        <f>SUMIFS('Growth rates'!U$4:U$999,'Growth rates'!$B$4:$B$999,Demands!$A13,'Growth rates'!$C$4:$C$999,$W13)</f>
        <v>15.397669844830945</v>
      </c>
      <c r="AR13">
        <f>VLOOKUP(C13&amp;A13,Driver_elast!$A$2:$E$1161,5,FALSE)</f>
        <v>0.74892099999999995</v>
      </c>
      <c r="AS13">
        <f t="shared" si="20"/>
        <v>0.74892099999999995</v>
      </c>
      <c r="AT13">
        <f t="shared" si="21"/>
        <v>0.14978419999999998</v>
      </c>
      <c r="AV13" s="2" cm="1">
        <f t="array" ref="AV13">TREND($AR13:$AS13,$AR$3:$AS$3,AV$1)</f>
        <v>0.74892099999999995</v>
      </c>
      <c r="AW13" s="2" cm="1">
        <f t="array" ref="AW13">TREND($AR13:$AS13,$AR$3:$AS$3,AW$1)</f>
        <v>0.74892099999999995</v>
      </c>
      <c r="AX13" s="2" cm="1">
        <f t="array" ref="AX13">TREND($AR13:$AS13,$AR$3:$AS$3,AX$1)</f>
        <v>0.74892099999999995</v>
      </c>
      <c r="AY13" s="2" cm="1">
        <f t="array" ref="AY13">TREND($AR13:$AS13,$AR$3:$AS$3,AY$1)</f>
        <v>0.74892099999999995</v>
      </c>
      <c r="AZ13" s="2" cm="1">
        <f t="array" ref="AZ13">TREND($AR13:$AS13,$AR$3:$AS$3,AZ$1)</f>
        <v>0.74892099999999995</v>
      </c>
      <c r="BA13" s="2" cm="1">
        <f t="array" ref="BA13">TREND($AR13:$AS13,$AR$3:$AS$3,BA$1)</f>
        <v>0.74892099999999995</v>
      </c>
      <c r="BB13" s="2" cm="1">
        <f t="array" ref="BB13">TREND($AR13:$AS13,$AR$3:$AS$3,BB$1)</f>
        <v>0.74892099999999995</v>
      </c>
      <c r="BC13" s="2" cm="1">
        <f t="array" ref="BC13">TREND($AR13:$AS13,$AR$3:$AS$3,BC$1)</f>
        <v>0.74892099999999995</v>
      </c>
      <c r="BD13" s="2" cm="1">
        <f t="array" ref="BD13">TREND($AR13:$AS13,$AR$3:$AS$3,BD$1)</f>
        <v>0.74892099999999995</v>
      </c>
      <c r="BE13" s="2" cm="1">
        <f t="array" ref="BE13">TREND($AR13:$AS13,$AR$3:$AS$3,BE$1)</f>
        <v>0.74892099999999995</v>
      </c>
      <c r="BF13" s="20" cm="1">
        <f t="array" ref="BF13">TREND($AS13:$AT13,$AS$3:$AT$3,BF$1)</f>
        <v>0.67402890000000326</v>
      </c>
      <c r="BG13" s="20" cm="1">
        <f t="array" ref="BG13">TREND($AS13:$AT13,$AS$3:$AT$3,BG$1)</f>
        <v>0.59913680000000369</v>
      </c>
      <c r="BH13" s="20" cm="1">
        <f t="array" ref="BH13">TREND($AS13:$AT13,$AS$3:$AT$3,BH$1)</f>
        <v>0.52424470000000412</v>
      </c>
      <c r="BI13" s="20" cm="1">
        <f t="array" ref="BI13">TREND($AS13:$AT13,$AS$3:$AT$3,BI$1)</f>
        <v>0.44935260000000099</v>
      </c>
      <c r="BJ13" s="20" cm="1">
        <f t="array" ref="BJ13">TREND($AS13:$AT13,$AS$3:$AT$3,BJ$1)</f>
        <v>0.37446050000000142</v>
      </c>
      <c r="BK13" s="20" cm="1">
        <f t="array" ref="BK13">TREND($AS13:$AT13,$AS$3:$AT$3,BK$1)</f>
        <v>0.29956840000000184</v>
      </c>
      <c r="BL13" s="20" cm="1">
        <f t="array" ref="BL13">TREND($AS13:$AT13,$AS$3:$AT$3,BL$1)</f>
        <v>0.22467630000000227</v>
      </c>
      <c r="BM13" s="20" cm="1">
        <f t="array" ref="BM13">TREND($AS13:$AT13,$AS$3:$AT$3,BM$1)</f>
        <v>0.1497842000000027</v>
      </c>
    </row>
    <row r="14" spans="1:65" x14ac:dyDescent="0.35">
      <c r="A14" t="str">
        <f>IF(BYDem!B12="","\I:",BYDem!B12)</f>
        <v>Africa_north</v>
      </c>
      <c r="B14" t="str">
        <f>BYDem!E12</f>
        <v>ICH_Feedstock</v>
      </c>
      <c r="C14" t="str">
        <f t="shared" si="19"/>
        <v>ICH_Feedstock</v>
      </c>
      <c r="D14" s="4">
        <f>SUMIFS(BYDem!$M$2:$M$2000,BYDem!$B$2:$B$2000,Demands!$A14,BYDem!$E$2:$E$2000,Demands!$B14)</f>
        <v>522.3474163116</v>
      </c>
      <c r="E14" s="4">
        <f t="shared" si="2"/>
        <v>531.54042677497375</v>
      </c>
      <c r="F14" s="4">
        <f t="shared" si="3"/>
        <v>622.9015101655865</v>
      </c>
      <c r="G14" s="4">
        <f t="shared" si="4"/>
        <v>737.95379394460383</v>
      </c>
      <c r="H14" s="4">
        <f t="shared" si="5"/>
        <v>876.21788863685629</v>
      </c>
      <c r="I14" s="4">
        <f t="shared" si="6"/>
        <v>1035.1088831712832</v>
      </c>
      <c r="J14" s="4">
        <f t="shared" si="7"/>
        <v>1215.5946121336201</v>
      </c>
      <c r="K14" s="4">
        <f t="shared" si="8"/>
        <v>1418.9818852268761</v>
      </c>
      <c r="L14" s="4">
        <f t="shared" si="9"/>
        <v>1646.3880876558021</v>
      </c>
      <c r="M14" s="4">
        <f t="shared" si="10"/>
        <v>1896.115855680735</v>
      </c>
      <c r="N14" s="4">
        <f t="shared" si="11"/>
        <v>2136.858515256115</v>
      </c>
      <c r="O14" s="4">
        <f t="shared" si="12"/>
        <v>2353.977742417539</v>
      </c>
      <c r="P14" s="4">
        <f t="shared" si="13"/>
        <v>2545.0823885278628</v>
      </c>
      <c r="Q14" s="4">
        <f t="shared" si="14"/>
        <v>2707.3645396697316</v>
      </c>
      <c r="R14" s="4">
        <f t="shared" si="15"/>
        <v>2840.1235006140314</v>
      </c>
      <c r="S14" s="4">
        <f t="shared" si="16"/>
        <v>2944.1673590635664</v>
      </c>
      <c r="T14" s="4">
        <f t="shared" si="17"/>
        <v>3020.0188842525299</v>
      </c>
      <c r="U14" s="4">
        <f t="shared" si="18"/>
        <v>3068.4168600242756</v>
      </c>
      <c r="W14" s="5" t="str">
        <f>VLOOKUP(C14&amp;A14,Driver_elast!$A$2:$D$1161,4,FALSE)</f>
        <v>GDP</v>
      </c>
      <c r="X14" s="5">
        <v>1</v>
      </c>
      <c r="Y14" s="2">
        <f>SUMIFS('Growth rates'!D$4:D$999,'Growth rates'!$B$4:$B$999,Demands!$A14,'Growth rates'!$C$4:$C$999,$W14)</f>
        <v>1</v>
      </c>
      <c r="Z14" s="2">
        <f>SUMIFS('Growth rates'!E$4:E$999,'Growth rates'!$B$4:$B$999,Demands!$A14,'Growth rates'!$C$4:$C$999,$W14)</f>
        <v>1.0234996987531302</v>
      </c>
      <c r="AA14" s="2">
        <f>SUMIFS('Growth rates'!F$4:F$999,'Growth rates'!$B$4:$B$999,Demands!$A14,'Growth rates'!$C$4:$C$999,$W14)</f>
        <v>1.2583962555814816</v>
      </c>
      <c r="AB14" s="2">
        <f>SUMIFS('Growth rates'!G$4:G$999,'Growth rates'!$B$4:$B$999,Demands!$A14,'Growth rates'!$C$4:$C$999,$W14)</f>
        <v>1.5687501996173319</v>
      </c>
      <c r="AC14" s="2">
        <f>SUMIFS('Growth rates'!H$4:H$999,'Growth rates'!$B$4:$B$999,Demands!$A14,'Growth rates'!$C$4:$C$999,$W14)</f>
        <v>1.9612125767831177</v>
      </c>
      <c r="AD14" s="2">
        <f>SUMIFS('Growth rates'!I$4:I$999,'Growth rates'!$B$4:$B$999,Demands!$A14,'Growth rates'!$C$4:$C$999,$W14)</f>
        <v>2.4360837744065833</v>
      </c>
      <c r="AE14" s="2">
        <f>SUMIFS('Growth rates'!J$4:J$999,'Growth rates'!$B$4:$B$999,Demands!$A14,'Growth rates'!$C$4:$C$999,$W14)</f>
        <v>3.0032535023850482</v>
      </c>
      <c r="AF14" s="2">
        <f>SUMIFS('Growth rates'!K$4:K$999,'Growth rates'!$B$4:$B$999,Demands!$A14,'Growth rates'!$C$4:$C$999,$W14)</f>
        <v>3.6742047901464265</v>
      </c>
      <c r="AG14" s="2">
        <f>SUMIFS('Growth rates'!L$4:L$999,'Growth rates'!$B$4:$B$999,Demands!$A14,'Growth rates'!$C$4:$C$999,$W14)</f>
        <v>4.4604405723030034</v>
      </c>
      <c r="AH14" s="2">
        <f>SUMIFS('Growth rates'!M$4:M$999,'Growth rates'!$B$4:$B$999,Demands!$A14,'Growth rates'!$C$4:$C$999,$W14)</f>
        <v>5.3638328409665341</v>
      </c>
      <c r="AI14" s="2">
        <f>SUMIFS('Growth rates'!N$4:N$999,'Growth rates'!$B$4:$B$999,Demands!$A14,'Growth rates'!$C$4:$C$999,$W14)</f>
        <v>6.3742132136585381</v>
      </c>
      <c r="AJ14" s="2">
        <f>SUMIFS('Growth rates'!O$4:O$999,'Growth rates'!$B$4:$B$999,Demands!$A14,'Growth rates'!$C$4:$C$999,$W14)</f>
        <v>7.4552067755076106</v>
      </c>
      <c r="AK14" s="2">
        <f>SUMIFS('Growth rates'!P$4:P$999,'Growth rates'!$B$4:$B$999,Demands!$A14,'Growth rates'!$C$4:$C$999,$W14)</f>
        <v>8.6097083736677202</v>
      </c>
      <c r="AL14" s="2">
        <f>SUMIFS('Growth rates'!Q$4:Q$999,'Growth rates'!$B$4:$B$999,Demands!$A14,'Growth rates'!$C$4:$C$999,$W14)</f>
        <v>9.8314238983634041</v>
      </c>
      <c r="AM14" s="2">
        <f>SUMIFS('Growth rates'!R$4:R$999,'Growth rates'!$B$4:$B$999,Demands!$A14,'Growth rates'!$C$4:$C$999,$W14)</f>
        <v>11.118865437063109</v>
      </c>
      <c r="AN14" s="2">
        <f>SUMIFS('Growth rates'!S$4:S$999,'Growth rates'!$B$4:$B$999,Demands!$A14,'Growth rates'!$C$4:$C$999,$W14)</f>
        <v>12.478567318926382</v>
      </c>
      <c r="AO14" s="2">
        <f>SUMIFS('Growth rates'!T$4:T$999,'Growth rates'!$B$4:$B$999,Demands!$A14,'Growth rates'!$C$4:$C$999,$W14)</f>
        <v>13.909467330932827</v>
      </c>
      <c r="AP14" s="2">
        <f>SUMIFS('Growth rates'!U$4:U$999,'Growth rates'!$B$4:$B$999,Demands!$A14,'Growth rates'!$C$4:$C$999,$W14)</f>
        <v>15.397669844830945</v>
      </c>
      <c r="AR14">
        <f>VLOOKUP(C14&amp;A14,Driver_elast!$A$2:$E$1161,5,FALSE)</f>
        <v>0.74892099999999995</v>
      </c>
      <c r="AS14">
        <f t="shared" si="20"/>
        <v>0.74892099999999995</v>
      </c>
      <c r="AT14">
        <f t="shared" si="21"/>
        <v>0.14978419999999998</v>
      </c>
      <c r="AV14" s="2" cm="1">
        <f t="array" ref="AV14">TREND($AR14:$AS14,$AR$3:$AS$3,AV$1)</f>
        <v>0.74892099999999995</v>
      </c>
      <c r="AW14" s="2" cm="1">
        <f t="array" ref="AW14">TREND($AR14:$AS14,$AR$3:$AS$3,AW$1)</f>
        <v>0.74892099999999995</v>
      </c>
      <c r="AX14" s="2" cm="1">
        <f t="array" ref="AX14">TREND($AR14:$AS14,$AR$3:$AS$3,AX$1)</f>
        <v>0.74892099999999995</v>
      </c>
      <c r="AY14" s="2" cm="1">
        <f t="array" ref="AY14">TREND($AR14:$AS14,$AR$3:$AS$3,AY$1)</f>
        <v>0.74892099999999995</v>
      </c>
      <c r="AZ14" s="2" cm="1">
        <f t="array" ref="AZ14">TREND($AR14:$AS14,$AR$3:$AS$3,AZ$1)</f>
        <v>0.74892099999999995</v>
      </c>
      <c r="BA14" s="2" cm="1">
        <f t="array" ref="BA14">TREND($AR14:$AS14,$AR$3:$AS$3,BA$1)</f>
        <v>0.74892099999999995</v>
      </c>
      <c r="BB14" s="2" cm="1">
        <f t="array" ref="BB14">TREND($AR14:$AS14,$AR$3:$AS$3,BB$1)</f>
        <v>0.74892099999999995</v>
      </c>
      <c r="BC14" s="2" cm="1">
        <f t="array" ref="BC14">TREND($AR14:$AS14,$AR$3:$AS$3,BC$1)</f>
        <v>0.74892099999999995</v>
      </c>
      <c r="BD14" s="2" cm="1">
        <f t="array" ref="BD14">TREND($AR14:$AS14,$AR$3:$AS$3,BD$1)</f>
        <v>0.74892099999999995</v>
      </c>
      <c r="BE14" s="2" cm="1">
        <f t="array" ref="BE14">TREND($AR14:$AS14,$AR$3:$AS$3,BE$1)</f>
        <v>0.74892099999999995</v>
      </c>
      <c r="BF14" s="20" cm="1">
        <f t="array" ref="BF14">TREND($AS14:$AT14,$AS$3:$AT$3,BF$1)</f>
        <v>0.67402890000000326</v>
      </c>
      <c r="BG14" s="20" cm="1">
        <f t="array" ref="BG14">TREND($AS14:$AT14,$AS$3:$AT$3,BG$1)</f>
        <v>0.59913680000000369</v>
      </c>
      <c r="BH14" s="20" cm="1">
        <f t="array" ref="BH14">TREND($AS14:$AT14,$AS$3:$AT$3,BH$1)</f>
        <v>0.52424470000000412</v>
      </c>
      <c r="BI14" s="20" cm="1">
        <f t="array" ref="BI14">TREND($AS14:$AT14,$AS$3:$AT$3,BI$1)</f>
        <v>0.44935260000000099</v>
      </c>
      <c r="BJ14" s="20" cm="1">
        <f t="array" ref="BJ14">TREND($AS14:$AT14,$AS$3:$AT$3,BJ$1)</f>
        <v>0.37446050000000142</v>
      </c>
      <c r="BK14" s="20" cm="1">
        <f t="array" ref="BK14">TREND($AS14:$AT14,$AS$3:$AT$3,BK$1)</f>
        <v>0.29956840000000184</v>
      </c>
      <c r="BL14" s="20" cm="1">
        <f t="array" ref="BL14">TREND($AS14:$AT14,$AS$3:$AT$3,BL$1)</f>
        <v>0.22467630000000227</v>
      </c>
      <c r="BM14" s="20" cm="1">
        <f t="array" ref="BM14">TREND($AS14:$AT14,$AS$3:$AT$3,BM$1)</f>
        <v>0.1497842000000027</v>
      </c>
    </row>
    <row r="15" spans="1:65" x14ac:dyDescent="0.35">
      <c r="A15" t="str">
        <f>IF(BYDem!B13="","\I:",BYDem!B13)</f>
        <v>Africa_north</v>
      </c>
      <c r="B15" t="str">
        <f>BYDem!E13</f>
        <v>IFP</v>
      </c>
      <c r="C15" t="str">
        <f t="shared" si="19"/>
        <v>IFP</v>
      </c>
      <c r="D15" s="4">
        <f>SUMIFS(BYDem!$M$2:$M$2000,BYDem!$B$2:$B$2000,Demands!$A15,BYDem!$E$2:$E$2000,Demands!$B15)</f>
        <v>52.558783143324703</v>
      </c>
      <c r="E15" s="4">
        <f t="shared" si="2"/>
        <v>53.567809468692694</v>
      </c>
      <c r="F15" s="4">
        <f t="shared" si="3"/>
        <v>66.577911636189924</v>
      </c>
      <c r="G15" s="4">
        <f t="shared" si="4"/>
        <v>81.812495019015984</v>
      </c>
      <c r="H15" s="4">
        <f t="shared" si="5"/>
        <v>100.42709495372829</v>
      </c>
      <c r="I15" s="4">
        <f t="shared" si="6"/>
        <v>123.23431658887934</v>
      </c>
      <c r="J15" s="4">
        <f t="shared" si="7"/>
        <v>150.65257333815353</v>
      </c>
      <c r="K15" s="4">
        <f t="shared" si="8"/>
        <v>183.12200648143019</v>
      </c>
      <c r="L15" s="4">
        <f t="shared" si="9"/>
        <v>221.0737208397889</v>
      </c>
      <c r="M15" s="4">
        <f t="shared" si="10"/>
        <v>264.46703912503631</v>
      </c>
      <c r="N15" s="4">
        <f t="shared" si="11"/>
        <v>307.89924506566842</v>
      </c>
      <c r="O15" s="4">
        <f t="shared" si="12"/>
        <v>348.36133782008568</v>
      </c>
      <c r="P15" s="4">
        <f t="shared" si="13"/>
        <v>384.9452810207207</v>
      </c>
      <c r="Q15" s="4">
        <f t="shared" si="14"/>
        <v>416.71974708276883</v>
      </c>
      <c r="R15" s="4">
        <f t="shared" si="15"/>
        <v>443.20272514726798</v>
      </c>
      <c r="S15" s="4">
        <f t="shared" si="16"/>
        <v>464.26419084995899</v>
      </c>
      <c r="T15" s="4">
        <f t="shared" si="17"/>
        <v>479.78476548698251</v>
      </c>
      <c r="U15" s="4">
        <f t="shared" si="18"/>
        <v>489.76165349695458</v>
      </c>
      <c r="W15" s="5" t="str">
        <f>VLOOKUP(C15&amp;A15,Driver_elast!$A$2:$D$1161,4,FALSE)</f>
        <v>GDPIND</v>
      </c>
      <c r="X15" s="5">
        <v>1</v>
      </c>
      <c r="Y15" s="2">
        <f>SUMIFS('Growth rates'!D$4:D$999,'Growth rates'!$B$4:$B$999,Demands!$A15,'Growth rates'!$C$4:$C$999,$W15)</f>
        <v>1</v>
      </c>
      <c r="Z15" s="2">
        <f>SUMIFS('Growth rates'!E$4:E$999,'Growth rates'!$B$4:$B$999,Demands!$A15,'Growth rates'!$C$4:$C$999,$W15)</f>
        <v>1.0198500891265525</v>
      </c>
      <c r="AA15" s="2">
        <f>SUMIFS('Growth rates'!F$4:F$999,'Growth rates'!$B$4:$B$999,Demands!$A15,'Growth rates'!$C$4:$C$999,$W15)</f>
        <v>1.2759553051616987</v>
      </c>
      <c r="AB15" s="2">
        <f>SUMIFS('Growth rates'!G$4:G$999,'Growth rates'!$B$4:$B$999,Demands!$A15,'Growth rates'!$C$4:$C$999,$W15)</f>
        <v>1.5778400319940342</v>
      </c>
      <c r="AC15" s="2">
        <f>SUMIFS('Growth rates'!H$4:H$999,'Growth rates'!$B$4:$B$999,Demands!$A15,'Growth rates'!$C$4:$C$999,$W15)</f>
        <v>1.9490351926603442</v>
      </c>
      <c r="AD15" s="2">
        <f>SUMIFS('Growth rates'!I$4:I$999,'Growth rates'!$B$4:$B$999,Demands!$A15,'Growth rates'!$C$4:$C$999,$W15)</f>
        <v>2.4066988529310493</v>
      </c>
      <c r="AE15" s="2">
        <f>SUMIFS('Growth rates'!J$4:J$999,'Growth rates'!$B$4:$B$999,Demands!$A15,'Growth rates'!$C$4:$C$999,$W15)</f>
        <v>2.9603487132226429</v>
      </c>
      <c r="AF15" s="2">
        <f>SUMIFS('Growth rates'!K$4:K$999,'Growth rates'!$B$4:$B$999,Demands!$A15,'Growth rates'!$C$4:$C$999,$W15)</f>
        <v>3.6200484179939489</v>
      </c>
      <c r="AG15" s="2">
        <f>SUMIFS('Growth rates'!L$4:L$999,'Growth rates'!$B$4:$B$999,Demands!$A15,'Growth rates'!$C$4:$C$999,$W15)</f>
        <v>4.3957782715772922</v>
      </c>
      <c r="AH15" s="2">
        <f>SUMIFS('Growth rates'!M$4:M$999,'Growth rates'!$B$4:$B$999,Demands!$A15,'Growth rates'!$C$4:$C$999,$W15)</f>
        <v>5.2879054798815179</v>
      </c>
      <c r="AI15" s="2">
        <f>SUMIFS('Growth rates'!N$4:N$999,'Growth rates'!$B$4:$B$999,Demands!$A15,'Growth rates'!$C$4:$C$999,$W15)</f>
        <v>6.2855751621173042</v>
      </c>
      <c r="AJ15" s="2">
        <f>SUMIFS('Growth rates'!O$4:O$999,'Growth rates'!$B$4:$B$999,Demands!$A15,'Growth rates'!$C$4:$C$999,$W15)</f>
        <v>7.3531541564176512</v>
      </c>
      <c r="AK15" s="2">
        <f>SUMIFS('Growth rates'!P$4:P$999,'Growth rates'!$B$4:$B$999,Demands!$A15,'Growth rates'!$C$4:$C$999,$W15)</f>
        <v>8.4937754135536974</v>
      </c>
      <c r="AL15" s="2">
        <f>SUMIFS('Growth rates'!Q$4:Q$999,'Growth rates'!$B$4:$B$999,Demands!$A15,'Growth rates'!$C$4:$C$999,$W15)</f>
        <v>9.7019621124869122</v>
      </c>
      <c r="AM15" s="2">
        <f>SUMIFS('Growth rates'!R$4:R$999,'Growth rates'!$B$4:$B$999,Demands!$A15,'Growth rates'!$C$4:$C$999,$W15)</f>
        <v>10.976983810939064</v>
      </c>
      <c r="AN15" s="2">
        <f>SUMIFS('Growth rates'!S$4:S$999,'Growth rates'!$B$4:$B$999,Demands!$A15,'Growth rates'!$C$4:$C$999,$W15)</f>
        <v>12.325370532877562</v>
      </c>
      <c r="AO15" s="2">
        <f>SUMIFS('Growth rates'!T$4:T$999,'Growth rates'!$B$4:$B$999,Demands!$A15,'Growth rates'!$C$4:$C$999,$W15)</f>
        <v>13.745495636185158</v>
      </c>
      <c r="AP15" s="2">
        <f>SUMIFS('Growth rates'!U$4:U$999,'Growth rates'!$B$4:$B$999,Demands!$A15,'Growth rates'!$C$4:$C$999,$W15)</f>
        <v>15.223188982862599</v>
      </c>
      <c r="AR15">
        <f>VLOOKUP(C15&amp;A15,Driver_elast!$A$2:$E$1161,5,FALSE)</f>
        <v>0.96715200000000001</v>
      </c>
      <c r="AS15">
        <f t="shared" si="20"/>
        <v>0.96715200000000001</v>
      </c>
      <c r="AT15">
        <f t="shared" si="21"/>
        <v>0.1934304</v>
      </c>
      <c r="AV15" s="2" cm="1">
        <f t="array" ref="AV15">TREND($AR15:$AS15,$AR$3:$AS$3,AV$1)</f>
        <v>0.96715200000000001</v>
      </c>
      <c r="AW15" s="2" cm="1">
        <f t="array" ref="AW15">TREND($AR15:$AS15,$AR$3:$AS$3,AW$1)</f>
        <v>0.96715200000000001</v>
      </c>
      <c r="AX15" s="2" cm="1">
        <f t="array" ref="AX15">TREND($AR15:$AS15,$AR$3:$AS$3,AX$1)</f>
        <v>0.96715200000000001</v>
      </c>
      <c r="AY15" s="2" cm="1">
        <f t="array" ref="AY15">TREND($AR15:$AS15,$AR$3:$AS$3,AY$1)</f>
        <v>0.96715200000000001</v>
      </c>
      <c r="AZ15" s="2" cm="1">
        <f t="array" ref="AZ15">TREND($AR15:$AS15,$AR$3:$AS$3,AZ$1)</f>
        <v>0.96715200000000001</v>
      </c>
      <c r="BA15" s="2" cm="1">
        <f t="array" ref="BA15">TREND($AR15:$AS15,$AR$3:$AS$3,BA$1)</f>
        <v>0.96715200000000001</v>
      </c>
      <c r="BB15" s="2" cm="1">
        <f t="array" ref="BB15">TREND($AR15:$AS15,$AR$3:$AS$3,BB$1)</f>
        <v>0.96715200000000001</v>
      </c>
      <c r="BC15" s="2" cm="1">
        <f t="array" ref="BC15">TREND($AR15:$AS15,$AR$3:$AS$3,BC$1)</f>
        <v>0.96715200000000001</v>
      </c>
      <c r="BD15" s="2" cm="1">
        <f t="array" ref="BD15">TREND($AR15:$AS15,$AR$3:$AS$3,BD$1)</f>
        <v>0.96715200000000001</v>
      </c>
      <c r="BE15" s="2" cm="1">
        <f t="array" ref="BE15">TREND($AR15:$AS15,$AR$3:$AS$3,BE$1)</f>
        <v>0.96715200000000001</v>
      </c>
      <c r="BF15" s="20" cm="1">
        <f t="array" ref="BF15">TREND($AS15:$AT15,$AS$3:$AT$3,BF$1)</f>
        <v>0.87043680000000023</v>
      </c>
      <c r="BG15" s="20" cm="1">
        <f t="array" ref="BG15">TREND($AS15:$AT15,$AS$3:$AT$3,BG$1)</f>
        <v>0.77372160000000179</v>
      </c>
      <c r="BH15" s="20" cm="1">
        <f t="array" ref="BH15">TREND($AS15:$AT15,$AS$3:$AT$3,BH$1)</f>
        <v>0.67700640000000334</v>
      </c>
      <c r="BI15" s="20" cm="1">
        <f t="array" ref="BI15">TREND($AS15:$AT15,$AS$3:$AT$3,BI$1)</f>
        <v>0.58029119999999779</v>
      </c>
      <c r="BJ15" s="20" cm="1">
        <f t="array" ref="BJ15">TREND($AS15:$AT15,$AS$3:$AT$3,BJ$1)</f>
        <v>0.48357599999999934</v>
      </c>
      <c r="BK15" s="20" cm="1">
        <f t="array" ref="BK15">TREND($AS15:$AT15,$AS$3:$AT$3,BK$1)</f>
        <v>0.38686080000000089</v>
      </c>
      <c r="BL15" s="20" cm="1">
        <f t="array" ref="BL15">TREND($AS15:$AT15,$AS$3:$AT$3,BL$1)</f>
        <v>0.29014560000000245</v>
      </c>
      <c r="BM15" s="20" cm="1">
        <f t="array" ref="BM15">TREND($AS15:$AT15,$AS$3:$AT$3,BM$1)</f>
        <v>0.193430400000004</v>
      </c>
    </row>
    <row r="16" spans="1:65" x14ac:dyDescent="0.35">
      <c r="A16" t="str">
        <f>IF(BYDem!B14="","\I:",BYDem!B14)</f>
        <v>Africa_north</v>
      </c>
      <c r="B16" t="str">
        <f>BYDem!E14</f>
        <v>ILP</v>
      </c>
      <c r="C16" t="str">
        <f t="shared" si="19"/>
        <v>ILP</v>
      </c>
      <c r="D16" s="4">
        <f>SUMIFS(BYDem!$M$2:$M$2000,BYDem!$B$2:$B$2000,Demands!$A16,BYDem!$E$2:$E$2000,Demands!$B16)</f>
        <v>1.1964999999999999</v>
      </c>
      <c r="E16" s="4">
        <f t="shared" si="2"/>
        <v>1.2114580576014662</v>
      </c>
      <c r="F16" s="4">
        <f t="shared" si="3"/>
        <v>1.3593680510535884</v>
      </c>
      <c r="G16" s="4">
        <f t="shared" si="4"/>
        <v>1.5377196936184314</v>
      </c>
      <c r="H16" s="4">
        <f t="shared" si="5"/>
        <v>1.7423743431276526</v>
      </c>
      <c r="I16" s="4">
        <f t="shared" si="6"/>
        <v>1.9668105034862435</v>
      </c>
      <c r="J16" s="4">
        <f t="shared" si="7"/>
        <v>2.2104140159134475</v>
      </c>
      <c r="K16" s="4">
        <f t="shared" si="8"/>
        <v>2.4731217312820903</v>
      </c>
      <c r="L16" s="4">
        <f t="shared" si="9"/>
        <v>2.7546585136957646</v>
      </c>
      <c r="M16" s="4">
        <f t="shared" si="10"/>
        <v>3.0514603501041933</v>
      </c>
      <c r="N16" s="4">
        <f t="shared" si="11"/>
        <v>3.3266677518752426</v>
      </c>
      <c r="O16" s="4">
        <f t="shared" si="12"/>
        <v>3.5667699520357057</v>
      </c>
      <c r="P16" s="4">
        <f t="shared" si="13"/>
        <v>3.7724575884557701</v>
      </c>
      <c r="Q16" s="4">
        <f t="shared" si="14"/>
        <v>3.9433243038317309</v>
      </c>
      <c r="R16" s="4">
        <f t="shared" si="15"/>
        <v>4.0806790904671217</v>
      </c>
      <c r="S16" s="4">
        <f t="shared" si="16"/>
        <v>4.1868671932780881</v>
      </c>
      <c r="T16" s="4">
        <f t="shared" si="17"/>
        <v>4.2634894968507915</v>
      </c>
      <c r="U16" s="4">
        <f t="shared" si="18"/>
        <v>4.3120235913545892</v>
      </c>
      <c r="W16" s="5" t="str">
        <f>VLOOKUP(C16&amp;A16,Driver_elast!$A$2:$D$1161,4,FALSE)</f>
        <v>GDP</v>
      </c>
      <c r="X16" s="5">
        <v>1</v>
      </c>
      <c r="Y16" s="2">
        <f>SUMIFS('Growth rates'!D$4:D$999,'Growth rates'!$B$4:$B$999,Demands!$A16,'Growth rates'!$C$4:$C$999,$W16)</f>
        <v>1</v>
      </c>
      <c r="Z16" s="2">
        <f>SUMIFS('Growth rates'!E$4:E$999,'Growth rates'!$B$4:$B$999,Demands!$A16,'Growth rates'!$C$4:$C$999,$W16)</f>
        <v>1.0234996987531302</v>
      </c>
      <c r="AA16" s="2">
        <f>SUMIFS('Growth rates'!F$4:F$999,'Growth rates'!$B$4:$B$999,Demands!$A16,'Growth rates'!$C$4:$C$999,$W16)</f>
        <v>1.2583962555814816</v>
      </c>
      <c r="AB16" s="2">
        <f>SUMIFS('Growth rates'!G$4:G$999,'Growth rates'!$B$4:$B$999,Demands!$A16,'Growth rates'!$C$4:$C$999,$W16)</f>
        <v>1.5687501996173319</v>
      </c>
      <c r="AC16" s="2">
        <f>SUMIFS('Growth rates'!H$4:H$999,'Growth rates'!$B$4:$B$999,Demands!$A16,'Growth rates'!$C$4:$C$999,$W16)</f>
        <v>1.9612125767831177</v>
      </c>
      <c r="AD16" s="2">
        <f>SUMIFS('Growth rates'!I$4:I$999,'Growth rates'!$B$4:$B$999,Demands!$A16,'Growth rates'!$C$4:$C$999,$W16)</f>
        <v>2.4360837744065833</v>
      </c>
      <c r="AE16" s="2">
        <f>SUMIFS('Growth rates'!J$4:J$999,'Growth rates'!$B$4:$B$999,Demands!$A16,'Growth rates'!$C$4:$C$999,$W16)</f>
        <v>3.0032535023850482</v>
      </c>
      <c r="AF16" s="2">
        <f>SUMIFS('Growth rates'!K$4:K$999,'Growth rates'!$B$4:$B$999,Demands!$A16,'Growth rates'!$C$4:$C$999,$W16)</f>
        <v>3.6742047901464265</v>
      </c>
      <c r="AG16" s="2">
        <f>SUMIFS('Growth rates'!L$4:L$999,'Growth rates'!$B$4:$B$999,Demands!$A16,'Growth rates'!$C$4:$C$999,$W16)</f>
        <v>4.4604405723030034</v>
      </c>
      <c r="AH16" s="2">
        <f>SUMIFS('Growth rates'!M$4:M$999,'Growth rates'!$B$4:$B$999,Demands!$A16,'Growth rates'!$C$4:$C$999,$W16)</f>
        <v>5.3638328409665341</v>
      </c>
      <c r="AI16" s="2">
        <f>SUMIFS('Growth rates'!N$4:N$999,'Growth rates'!$B$4:$B$999,Demands!$A16,'Growth rates'!$C$4:$C$999,$W16)</f>
        <v>6.3742132136585381</v>
      </c>
      <c r="AJ16" s="2">
        <f>SUMIFS('Growth rates'!O$4:O$999,'Growth rates'!$B$4:$B$999,Demands!$A16,'Growth rates'!$C$4:$C$999,$W16)</f>
        <v>7.4552067755076106</v>
      </c>
      <c r="AK16" s="2">
        <f>SUMIFS('Growth rates'!P$4:P$999,'Growth rates'!$B$4:$B$999,Demands!$A16,'Growth rates'!$C$4:$C$999,$W16)</f>
        <v>8.6097083736677202</v>
      </c>
      <c r="AL16" s="2">
        <f>SUMIFS('Growth rates'!Q$4:Q$999,'Growth rates'!$B$4:$B$999,Demands!$A16,'Growth rates'!$C$4:$C$999,$W16)</f>
        <v>9.8314238983634041</v>
      </c>
      <c r="AM16" s="2">
        <f>SUMIFS('Growth rates'!R$4:R$999,'Growth rates'!$B$4:$B$999,Demands!$A16,'Growth rates'!$C$4:$C$999,$W16)</f>
        <v>11.118865437063109</v>
      </c>
      <c r="AN16" s="2">
        <f>SUMIFS('Growth rates'!S$4:S$999,'Growth rates'!$B$4:$B$999,Demands!$A16,'Growth rates'!$C$4:$C$999,$W16)</f>
        <v>12.478567318926382</v>
      </c>
      <c r="AO16" s="2">
        <f>SUMIFS('Growth rates'!T$4:T$999,'Growth rates'!$B$4:$B$999,Demands!$A16,'Growth rates'!$C$4:$C$999,$W16)</f>
        <v>13.909467330932827</v>
      </c>
      <c r="AP16" s="2">
        <f>SUMIFS('Growth rates'!U$4:U$999,'Growth rates'!$B$4:$B$999,Demands!$A16,'Growth rates'!$C$4:$C$999,$W16)</f>
        <v>15.397669844830945</v>
      </c>
      <c r="AR16">
        <f>VLOOKUP(C16&amp;A16,Driver_elast!$A$2:$E$1161,5,FALSE)</f>
        <v>0.53198599999999996</v>
      </c>
      <c r="AS16">
        <f t="shared" si="20"/>
        <v>0.53198599999999996</v>
      </c>
      <c r="AT16">
        <f t="shared" si="21"/>
        <v>0.1063972</v>
      </c>
      <c r="AV16" s="2" cm="1">
        <f t="array" ref="AV16">TREND($AR16:$AS16,$AR$3:$AS$3,AV$1)</f>
        <v>0.53198599999999996</v>
      </c>
      <c r="AW16" s="2" cm="1">
        <f t="array" ref="AW16">TREND($AR16:$AS16,$AR$3:$AS$3,AW$1)</f>
        <v>0.53198599999999996</v>
      </c>
      <c r="AX16" s="2" cm="1">
        <f t="array" ref="AX16">TREND($AR16:$AS16,$AR$3:$AS$3,AX$1)</f>
        <v>0.53198599999999996</v>
      </c>
      <c r="AY16" s="2" cm="1">
        <f t="array" ref="AY16">TREND($AR16:$AS16,$AR$3:$AS$3,AY$1)</f>
        <v>0.53198599999999996</v>
      </c>
      <c r="AZ16" s="2" cm="1">
        <f t="array" ref="AZ16">TREND($AR16:$AS16,$AR$3:$AS$3,AZ$1)</f>
        <v>0.53198599999999996</v>
      </c>
      <c r="BA16" s="2" cm="1">
        <f t="array" ref="BA16">TREND($AR16:$AS16,$AR$3:$AS$3,BA$1)</f>
        <v>0.53198599999999996</v>
      </c>
      <c r="BB16" s="2" cm="1">
        <f t="array" ref="BB16">TREND($AR16:$AS16,$AR$3:$AS$3,BB$1)</f>
        <v>0.53198599999999996</v>
      </c>
      <c r="BC16" s="2" cm="1">
        <f t="array" ref="BC16">TREND($AR16:$AS16,$AR$3:$AS$3,BC$1)</f>
        <v>0.53198599999999996</v>
      </c>
      <c r="BD16" s="2" cm="1">
        <f t="array" ref="BD16">TREND($AR16:$AS16,$AR$3:$AS$3,BD$1)</f>
        <v>0.53198599999999996</v>
      </c>
      <c r="BE16" s="2" cm="1">
        <f t="array" ref="BE16">TREND($AR16:$AS16,$AR$3:$AS$3,BE$1)</f>
        <v>0.53198599999999996</v>
      </c>
      <c r="BF16" s="20" cm="1">
        <f t="array" ref="BF16">TREND($AS16:$AT16,$AS$3:$AT$3,BF$1)</f>
        <v>0.47878740000000164</v>
      </c>
      <c r="BG16" s="20" cm="1">
        <f t="array" ref="BG16">TREND($AS16:$AT16,$AS$3:$AT$3,BG$1)</f>
        <v>0.42558879999999988</v>
      </c>
      <c r="BH16" s="20" cm="1">
        <f t="array" ref="BH16">TREND($AS16:$AT16,$AS$3:$AT$3,BH$1)</f>
        <v>0.37239020000000167</v>
      </c>
      <c r="BI16" s="20" cm="1">
        <f t="array" ref="BI16">TREND($AS16:$AT16,$AS$3:$AT$3,BI$1)</f>
        <v>0.31919159999999991</v>
      </c>
      <c r="BJ16" s="20" cm="1">
        <f t="array" ref="BJ16">TREND($AS16:$AT16,$AS$3:$AT$3,BJ$1)</f>
        <v>0.2659930000000017</v>
      </c>
      <c r="BK16" s="20" cm="1">
        <f t="array" ref="BK16">TREND($AS16:$AT16,$AS$3:$AT$3,BK$1)</f>
        <v>0.21279439999999994</v>
      </c>
      <c r="BL16" s="20" cm="1">
        <f t="array" ref="BL16">TREND($AS16:$AT16,$AS$3:$AT$3,BL$1)</f>
        <v>0.15959580000000173</v>
      </c>
      <c r="BM16" s="20" cm="1">
        <f t="array" ref="BM16">TREND($AS16:$AT16,$AS$3:$AT$3,BM$1)</f>
        <v>0.10639719999999997</v>
      </c>
    </row>
    <row r="17" spans="1:65" x14ac:dyDescent="0.35">
      <c r="A17" t="str">
        <f>IF(BYDem!B15="","\I:",BYDem!B15)</f>
        <v>Africa_north</v>
      </c>
      <c r="B17" t="str">
        <f>BYDem!E15</f>
        <v>IMC</v>
      </c>
      <c r="C17" t="str">
        <f t="shared" si="19"/>
        <v>IMC</v>
      </c>
      <c r="D17" s="4">
        <f>SUMIFS(BYDem!$M$2:$M$2000,BYDem!$B$2:$B$2000,Demands!$A17,BYDem!$E$2:$E$2000,Demands!$B17)</f>
        <v>51.8696742286972</v>
      </c>
      <c r="E17" s="4">
        <f t="shared" si="2"/>
        <v>52.865471004324498</v>
      </c>
      <c r="F17" s="4">
        <f t="shared" si="3"/>
        <v>65.704995071499482</v>
      </c>
      <c r="G17" s="4">
        <f t="shared" si="4"/>
        <v>80.739834727551781</v>
      </c>
      <c r="H17" s="4">
        <f t="shared" si="5"/>
        <v>99.110374849801246</v>
      </c>
      <c r="I17" s="4">
        <f t="shared" si="6"/>
        <v>121.61856635512966</v>
      </c>
      <c r="J17" s="4">
        <f t="shared" si="7"/>
        <v>148.677336753703</v>
      </c>
      <c r="K17" s="4">
        <f t="shared" si="8"/>
        <v>180.72105654340146</v>
      </c>
      <c r="L17" s="4">
        <f t="shared" si="9"/>
        <v>218.17517824215798</v>
      </c>
      <c r="M17" s="4">
        <f t="shared" si="10"/>
        <v>260.99955788999267</v>
      </c>
      <c r="N17" s="4">
        <f t="shared" si="11"/>
        <v>303.86231532923898</v>
      </c>
      <c r="O17" s="4">
        <f t="shared" si="12"/>
        <v>343.79390134141454</v>
      </c>
      <c r="P17" s="4">
        <f t="shared" si="13"/>
        <v>379.89818500877919</v>
      </c>
      <c r="Q17" s="4">
        <f t="shared" si="14"/>
        <v>411.25604957225045</v>
      </c>
      <c r="R17" s="4">
        <f t="shared" si="15"/>
        <v>437.39180391544755</v>
      </c>
      <c r="S17" s="4">
        <f t="shared" si="16"/>
        <v>458.1771284500436</v>
      </c>
      <c r="T17" s="4">
        <f t="shared" si="17"/>
        <v>473.49420967068892</v>
      </c>
      <c r="U17" s="4">
        <f t="shared" si="18"/>
        <v>483.34028866917447</v>
      </c>
      <c r="W17" s="5" t="str">
        <f>VLOOKUP(C17&amp;A17,Driver_elast!$A$2:$D$1161,4,FALSE)</f>
        <v>GDPIND</v>
      </c>
      <c r="X17" s="5">
        <v>1</v>
      </c>
      <c r="Y17" s="2">
        <f>SUMIFS('Growth rates'!D$4:D$999,'Growth rates'!$B$4:$B$999,Demands!$A17,'Growth rates'!$C$4:$C$999,$W17)</f>
        <v>1</v>
      </c>
      <c r="Z17" s="2">
        <f>SUMIFS('Growth rates'!E$4:E$999,'Growth rates'!$B$4:$B$999,Demands!$A17,'Growth rates'!$C$4:$C$999,$W17)</f>
        <v>1.0198500891265525</v>
      </c>
      <c r="AA17" s="2">
        <f>SUMIFS('Growth rates'!F$4:F$999,'Growth rates'!$B$4:$B$999,Demands!$A17,'Growth rates'!$C$4:$C$999,$W17)</f>
        <v>1.2759553051616987</v>
      </c>
      <c r="AB17" s="2">
        <f>SUMIFS('Growth rates'!G$4:G$999,'Growth rates'!$B$4:$B$999,Demands!$A17,'Growth rates'!$C$4:$C$999,$W17)</f>
        <v>1.5778400319940342</v>
      </c>
      <c r="AC17" s="2">
        <f>SUMIFS('Growth rates'!H$4:H$999,'Growth rates'!$B$4:$B$999,Demands!$A17,'Growth rates'!$C$4:$C$999,$W17)</f>
        <v>1.9490351926603442</v>
      </c>
      <c r="AD17" s="2">
        <f>SUMIFS('Growth rates'!I$4:I$999,'Growth rates'!$B$4:$B$999,Demands!$A17,'Growth rates'!$C$4:$C$999,$W17)</f>
        <v>2.4066988529310493</v>
      </c>
      <c r="AE17" s="2">
        <f>SUMIFS('Growth rates'!J$4:J$999,'Growth rates'!$B$4:$B$999,Demands!$A17,'Growth rates'!$C$4:$C$999,$W17)</f>
        <v>2.9603487132226429</v>
      </c>
      <c r="AF17" s="2">
        <f>SUMIFS('Growth rates'!K$4:K$999,'Growth rates'!$B$4:$B$999,Demands!$A17,'Growth rates'!$C$4:$C$999,$W17)</f>
        <v>3.6200484179939489</v>
      </c>
      <c r="AG17" s="2">
        <f>SUMIFS('Growth rates'!L$4:L$999,'Growth rates'!$B$4:$B$999,Demands!$A17,'Growth rates'!$C$4:$C$999,$W17)</f>
        <v>4.3957782715772922</v>
      </c>
      <c r="AH17" s="2">
        <f>SUMIFS('Growth rates'!M$4:M$999,'Growth rates'!$B$4:$B$999,Demands!$A17,'Growth rates'!$C$4:$C$999,$W17)</f>
        <v>5.2879054798815179</v>
      </c>
      <c r="AI17" s="2">
        <f>SUMIFS('Growth rates'!N$4:N$999,'Growth rates'!$B$4:$B$999,Demands!$A17,'Growth rates'!$C$4:$C$999,$W17)</f>
        <v>6.2855751621173042</v>
      </c>
      <c r="AJ17" s="2">
        <f>SUMIFS('Growth rates'!O$4:O$999,'Growth rates'!$B$4:$B$999,Demands!$A17,'Growth rates'!$C$4:$C$999,$W17)</f>
        <v>7.3531541564176512</v>
      </c>
      <c r="AK17" s="2">
        <f>SUMIFS('Growth rates'!P$4:P$999,'Growth rates'!$B$4:$B$999,Demands!$A17,'Growth rates'!$C$4:$C$999,$W17)</f>
        <v>8.4937754135536974</v>
      </c>
      <c r="AL17" s="2">
        <f>SUMIFS('Growth rates'!Q$4:Q$999,'Growth rates'!$B$4:$B$999,Demands!$A17,'Growth rates'!$C$4:$C$999,$W17)</f>
        <v>9.7019621124869122</v>
      </c>
      <c r="AM17" s="2">
        <f>SUMIFS('Growth rates'!R$4:R$999,'Growth rates'!$B$4:$B$999,Demands!$A17,'Growth rates'!$C$4:$C$999,$W17)</f>
        <v>10.976983810939064</v>
      </c>
      <c r="AN17" s="2">
        <f>SUMIFS('Growth rates'!S$4:S$999,'Growth rates'!$B$4:$B$999,Demands!$A17,'Growth rates'!$C$4:$C$999,$W17)</f>
        <v>12.325370532877562</v>
      </c>
      <c r="AO17" s="2">
        <f>SUMIFS('Growth rates'!T$4:T$999,'Growth rates'!$B$4:$B$999,Demands!$A17,'Growth rates'!$C$4:$C$999,$W17)</f>
        <v>13.745495636185158</v>
      </c>
      <c r="AP17" s="2">
        <f>SUMIFS('Growth rates'!U$4:U$999,'Growth rates'!$B$4:$B$999,Demands!$A17,'Growth rates'!$C$4:$C$999,$W17)</f>
        <v>15.223188982862599</v>
      </c>
      <c r="AR17">
        <f>VLOOKUP(C17&amp;A17,Driver_elast!$A$2:$E$1161,5,FALSE)</f>
        <v>0.96715200000000001</v>
      </c>
      <c r="AS17">
        <f t="shared" si="20"/>
        <v>0.96715200000000001</v>
      </c>
      <c r="AT17">
        <f t="shared" si="21"/>
        <v>0.1934304</v>
      </c>
      <c r="AV17" s="2" cm="1">
        <f t="array" ref="AV17">TREND($AR17:$AS17,$AR$3:$AS$3,AV$1)</f>
        <v>0.96715200000000001</v>
      </c>
      <c r="AW17" s="2" cm="1">
        <f t="array" ref="AW17">TREND($AR17:$AS17,$AR$3:$AS$3,AW$1)</f>
        <v>0.96715200000000001</v>
      </c>
      <c r="AX17" s="2" cm="1">
        <f t="array" ref="AX17">TREND($AR17:$AS17,$AR$3:$AS$3,AX$1)</f>
        <v>0.96715200000000001</v>
      </c>
      <c r="AY17" s="2" cm="1">
        <f t="array" ref="AY17">TREND($AR17:$AS17,$AR$3:$AS$3,AY$1)</f>
        <v>0.96715200000000001</v>
      </c>
      <c r="AZ17" s="2" cm="1">
        <f t="array" ref="AZ17">TREND($AR17:$AS17,$AR$3:$AS$3,AZ$1)</f>
        <v>0.96715200000000001</v>
      </c>
      <c r="BA17" s="2" cm="1">
        <f t="array" ref="BA17">TREND($AR17:$AS17,$AR$3:$AS$3,BA$1)</f>
        <v>0.96715200000000001</v>
      </c>
      <c r="BB17" s="2" cm="1">
        <f t="array" ref="BB17">TREND($AR17:$AS17,$AR$3:$AS$3,BB$1)</f>
        <v>0.96715200000000001</v>
      </c>
      <c r="BC17" s="2" cm="1">
        <f t="array" ref="BC17">TREND($AR17:$AS17,$AR$3:$AS$3,BC$1)</f>
        <v>0.96715200000000001</v>
      </c>
      <c r="BD17" s="2" cm="1">
        <f t="array" ref="BD17">TREND($AR17:$AS17,$AR$3:$AS$3,BD$1)</f>
        <v>0.96715200000000001</v>
      </c>
      <c r="BE17" s="2" cm="1">
        <f t="array" ref="BE17">TREND($AR17:$AS17,$AR$3:$AS$3,BE$1)</f>
        <v>0.96715200000000001</v>
      </c>
      <c r="BF17" s="20" cm="1">
        <f t="array" ref="BF17">TREND($AS17:$AT17,$AS$3:$AT$3,BF$1)</f>
        <v>0.87043680000000023</v>
      </c>
      <c r="BG17" s="20" cm="1">
        <f t="array" ref="BG17">TREND($AS17:$AT17,$AS$3:$AT$3,BG$1)</f>
        <v>0.77372160000000179</v>
      </c>
      <c r="BH17" s="20" cm="1">
        <f t="array" ref="BH17">TREND($AS17:$AT17,$AS$3:$AT$3,BH$1)</f>
        <v>0.67700640000000334</v>
      </c>
      <c r="BI17" s="20" cm="1">
        <f t="array" ref="BI17">TREND($AS17:$AT17,$AS$3:$AT$3,BI$1)</f>
        <v>0.58029119999999779</v>
      </c>
      <c r="BJ17" s="20" cm="1">
        <f t="array" ref="BJ17">TREND($AS17:$AT17,$AS$3:$AT$3,BJ$1)</f>
        <v>0.48357599999999934</v>
      </c>
      <c r="BK17" s="20" cm="1">
        <f t="array" ref="BK17">TREND($AS17:$AT17,$AS$3:$AT$3,BK$1)</f>
        <v>0.38686080000000089</v>
      </c>
      <c r="BL17" s="20" cm="1">
        <f t="array" ref="BL17">TREND($AS17:$AT17,$AS$3:$AT$3,BL$1)</f>
        <v>0.29014560000000245</v>
      </c>
      <c r="BM17" s="20" cm="1">
        <f t="array" ref="BM17">TREND($AS17:$AT17,$AS$3:$AT$3,BM$1)</f>
        <v>0.193430400000004</v>
      </c>
    </row>
    <row r="18" spans="1:65" x14ac:dyDescent="0.35">
      <c r="A18" t="str">
        <f>IF(BYDem!B16="","\I:",BYDem!B16)</f>
        <v>Africa_north</v>
      </c>
      <c r="B18" t="str">
        <f>BYDem!E16</f>
        <v>INF</v>
      </c>
      <c r="C18" t="str">
        <f t="shared" si="19"/>
        <v>INF</v>
      </c>
      <c r="D18" s="4">
        <f>SUMIFS(BYDem!$M$2:$M$2000,BYDem!$B$2:$B$2000,Demands!$A18,BYDem!$E$2:$E$2000,Demands!$B18)</f>
        <v>428.6</v>
      </c>
      <c r="E18" s="4">
        <f t="shared" si="2"/>
        <v>438.5926366188317</v>
      </c>
      <c r="F18" s="4">
        <f t="shared" si="3"/>
        <v>565.55239915030495</v>
      </c>
      <c r="G18" s="4">
        <f t="shared" si="4"/>
        <v>716.87466173623511</v>
      </c>
      <c r="H18" s="4">
        <f t="shared" si="5"/>
        <v>903.91997212697061</v>
      </c>
      <c r="I18" s="4">
        <f t="shared" si="6"/>
        <v>1134.6971560312707</v>
      </c>
      <c r="J18" s="4">
        <f t="shared" si="7"/>
        <v>1412.8135139821677</v>
      </c>
      <c r="K18" s="4">
        <f t="shared" si="8"/>
        <v>1741.3898135067727</v>
      </c>
      <c r="L18" s="4">
        <f t="shared" si="9"/>
        <v>2122.6883384290868</v>
      </c>
      <c r="M18" s="4">
        <f t="shared" si="10"/>
        <v>2553.4898721886989</v>
      </c>
      <c r="N18" s="4">
        <f t="shared" si="11"/>
        <v>2987.0803543113684</v>
      </c>
      <c r="O18" s="4">
        <f t="shared" si="12"/>
        <v>3392.95496827123</v>
      </c>
      <c r="P18" s="4">
        <f t="shared" si="13"/>
        <v>3761.3755855047862</v>
      </c>
      <c r="Q18" s="4">
        <f t="shared" si="14"/>
        <v>4082.3949483323477</v>
      </c>
      <c r="R18" s="4">
        <f t="shared" si="15"/>
        <v>4350.6469823243133</v>
      </c>
      <c r="S18" s="4">
        <f t="shared" si="16"/>
        <v>4564.4162553357901</v>
      </c>
      <c r="T18" s="4">
        <f t="shared" si="17"/>
        <v>4722.1894132832222</v>
      </c>
      <c r="U18" s="4">
        <f t="shared" si="18"/>
        <v>4823.7200974062425</v>
      </c>
      <c r="W18" s="5" t="str">
        <f>VLOOKUP(C18&amp;A18,Driver_elast!$A$2:$D$1161,4,FALSE)</f>
        <v>GDPIND</v>
      </c>
      <c r="X18" s="5">
        <v>1</v>
      </c>
      <c r="Y18" s="2">
        <f>SUMIFS('Growth rates'!D$4:D$999,'Growth rates'!$B$4:$B$999,Demands!$A18,'Growth rates'!$C$4:$C$999,$W18)</f>
        <v>1</v>
      </c>
      <c r="Z18" s="2">
        <f>SUMIFS('Growth rates'!E$4:E$999,'Growth rates'!$B$4:$B$999,Demands!$A18,'Growth rates'!$C$4:$C$999,$W18)</f>
        <v>1.0198500891265525</v>
      </c>
      <c r="AA18" s="2">
        <f>SUMIFS('Growth rates'!F$4:F$999,'Growth rates'!$B$4:$B$999,Demands!$A18,'Growth rates'!$C$4:$C$999,$W18)</f>
        <v>1.2759553051616987</v>
      </c>
      <c r="AB18" s="2">
        <f>SUMIFS('Growth rates'!G$4:G$999,'Growth rates'!$B$4:$B$999,Demands!$A18,'Growth rates'!$C$4:$C$999,$W18)</f>
        <v>1.5778400319940342</v>
      </c>
      <c r="AC18" s="2">
        <f>SUMIFS('Growth rates'!H$4:H$999,'Growth rates'!$B$4:$B$999,Demands!$A18,'Growth rates'!$C$4:$C$999,$W18)</f>
        <v>1.9490351926603442</v>
      </c>
      <c r="AD18" s="2">
        <f>SUMIFS('Growth rates'!I$4:I$999,'Growth rates'!$B$4:$B$999,Demands!$A18,'Growth rates'!$C$4:$C$999,$W18)</f>
        <v>2.4066988529310493</v>
      </c>
      <c r="AE18" s="2">
        <f>SUMIFS('Growth rates'!J$4:J$999,'Growth rates'!$B$4:$B$999,Demands!$A18,'Growth rates'!$C$4:$C$999,$W18)</f>
        <v>2.9603487132226429</v>
      </c>
      <c r="AF18" s="2">
        <f>SUMIFS('Growth rates'!K$4:K$999,'Growth rates'!$B$4:$B$999,Demands!$A18,'Growth rates'!$C$4:$C$999,$W18)</f>
        <v>3.6200484179939489</v>
      </c>
      <c r="AG18" s="2">
        <f>SUMIFS('Growth rates'!L$4:L$999,'Growth rates'!$B$4:$B$999,Demands!$A18,'Growth rates'!$C$4:$C$999,$W18)</f>
        <v>4.3957782715772922</v>
      </c>
      <c r="AH18" s="2">
        <f>SUMIFS('Growth rates'!M$4:M$999,'Growth rates'!$B$4:$B$999,Demands!$A18,'Growth rates'!$C$4:$C$999,$W18)</f>
        <v>5.2879054798815179</v>
      </c>
      <c r="AI18" s="2">
        <f>SUMIFS('Growth rates'!N$4:N$999,'Growth rates'!$B$4:$B$999,Demands!$A18,'Growth rates'!$C$4:$C$999,$W18)</f>
        <v>6.2855751621173042</v>
      </c>
      <c r="AJ18" s="2">
        <f>SUMIFS('Growth rates'!O$4:O$999,'Growth rates'!$B$4:$B$999,Demands!$A18,'Growth rates'!$C$4:$C$999,$W18)</f>
        <v>7.3531541564176512</v>
      </c>
      <c r="AK18" s="2">
        <f>SUMIFS('Growth rates'!P$4:P$999,'Growth rates'!$B$4:$B$999,Demands!$A18,'Growth rates'!$C$4:$C$999,$W18)</f>
        <v>8.4937754135536974</v>
      </c>
      <c r="AL18" s="2">
        <f>SUMIFS('Growth rates'!Q$4:Q$999,'Growth rates'!$B$4:$B$999,Demands!$A18,'Growth rates'!$C$4:$C$999,$W18)</f>
        <v>9.7019621124869122</v>
      </c>
      <c r="AM18" s="2">
        <f>SUMIFS('Growth rates'!R$4:R$999,'Growth rates'!$B$4:$B$999,Demands!$A18,'Growth rates'!$C$4:$C$999,$W18)</f>
        <v>10.976983810939064</v>
      </c>
      <c r="AN18" s="2">
        <f>SUMIFS('Growth rates'!S$4:S$999,'Growth rates'!$B$4:$B$999,Demands!$A18,'Growth rates'!$C$4:$C$999,$W18)</f>
        <v>12.325370532877562</v>
      </c>
      <c r="AO18" s="2">
        <f>SUMIFS('Growth rates'!T$4:T$999,'Growth rates'!$B$4:$B$999,Demands!$A18,'Growth rates'!$C$4:$C$999,$W18)</f>
        <v>13.745495636185158</v>
      </c>
      <c r="AP18" s="2">
        <f>SUMIFS('Growth rates'!U$4:U$999,'Growth rates'!$B$4:$B$999,Demands!$A18,'Growth rates'!$C$4:$C$999,$W18)</f>
        <v>15.223188982862599</v>
      </c>
      <c r="AR18">
        <f>VLOOKUP(C18&amp;A18,Driver_elast!$A$2:$E$1161,5,FALSE)</f>
        <v>1.1788970000000001</v>
      </c>
      <c r="AS18">
        <f t="shared" si="20"/>
        <v>1</v>
      </c>
      <c r="AT18">
        <f t="shared" si="21"/>
        <v>0.2</v>
      </c>
      <c r="AV18" s="2" cm="1">
        <f t="array" ref="AV18">TREND($AR18:$AS18,$AR$3:$AS$3,AV$1)</f>
        <v>1.1788969999999992</v>
      </c>
      <c r="AW18" s="2" cm="1">
        <f t="array" ref="AW18">TREND($AR18:$AS18,$AR$3:$AS$3,AW$1)</f>
        <v>1.1745336585365838</v>
      </c>
      <c r="AX18" s="2" cm="1">
        <f t="array" ref="AX18">TREND($AR18:$AS18,$AR$3:$AS$3,AX$1)</f>
        <v>1.1527169512195119</v>
      </c>
      <c r="AY18" s="2" cm="1">
        <f t="array" ref="AY18">TREND($AR18:$AS18,$AR$3:$AS$3,AY$1)</f>
        <v>1.1309002439024383</v>
      </c>
      <c r="AZ18" s="2" cm="1">
        <f t="array" ref="AZ18">TREND($AR18:$AS18,$AR$3:$AS$3,AZ$1)</f>
        <v>1.1090835365853646</v>
      </c>
      <c r="BA18" s="2" cm="1">
        <f t="array" ref="BA18">TREND($AR18:$AS18,$AR$3:$AS$3,BA$1)</f>
        <v>1.087266829268291</v>
      </c>
      <c r="BB18" s="2" cm="1">
        <f t="array" ref="BB18">TREND($AR18:$AS18,$AR$3:$AS$3,BB$1)</f>
        <v>1.0654501219512191</v>
      </c>
      <c r="BC18" s="2" cm="1">
        <f t="array" ref="BC18">TREND($AR18:$AS18,$AR$3:$AS$3,BC$1)</f>
        <v>1.0436334146341455</v>
      </c>
      <c r="BD18" s="2" cm="1">
        <f t="array" ref="BD18">TREND($AR18:$AS18,$AR$3:$AS$3,BD$1)</f>
        <v>1.0218167073170719</v>
      </c>
      <c r="BE18" s="2" cm="1">
        <f t="array" ref="BE18">TREND($AR18:$AS18,$AR$3:$AS$3,BE$1)</f>
        <v>0.99999999999999822</v>
      </c>
      <c r="BF18" s="20" cm="1">
        <f t="array" ref="BF18">TREND($AS18:$AT18,$AS$3:$AT$3,BF$1)</f>
        <v>0.90000000000000568</v>
      </c>
      <c r="BG18" s="20" cm="1">
        <f t="array" ref="BG18">TREND($AS18:$AT18,$AS$3:$AT$3,BG$1)</f>
        <v>0.80000000000000426</v>
      </c>
      <c r="BH18" s="20" cm="1">
        <f t="array" ref="BH18">TREND($AS18:$AT18,$AS$3:$AT$3,BH$1)</f>
        <v>0.70000000000000284</v>
      </c>
      <c r="BI18" s="20" cm="1">
        <f t="array" ref="BI18">TREND($AS18:$AT18,$AS$3:$AT$3,BI$1)</f>
        <v>0.60000000000000142</v>
      </c>
      <c r="BJ18" s="20" cm="1">
        <f t="array" ref="BJ18">TREND($AS18:$AT18,$AS$3:$AT$3,BJ$1)</f>
        <v>0.5</v>
      </c>
      <c r="BK18" s="20" cm="1">
        <f t="array" ref="BK18">TREND($AS18:$AT18,$AS$3:$AT$3,BK$1)</f>
        <v>0.40000000000000568</v>
      </c>
      <c r="BL18" s="20" cm="1">
        <f t="array" ref="BL18">TREND($AS18:$AT18,$AS$3:$AT$3,BL$1)</f>
        <v>0.30000000000000426</v>
      </c>
      <c r="BM18" s="20" cm="1">
        <f t="array" ref="BM18">TREND($AS18:$AT18,$AS$3:$AT$3,BM$1)</f>
        <v>0.20000000000000284</v>
      </c>
    </row>
    <row r="19" spans="1:65" x14ac:dyDescent="0.35">
      <c r="A19" t="str">
        <f>IF(BYDem!B17="","\I:",BYDem!B17)</f>
        <v>Africa_north</v>
      </c>
      <c r="B19" t="str">
        <f>BYDem!E17</f>
        <v>INM</v>
      </c>
      <c r="C19" t="str">
        <f t="shared" si="19"/>
        <v>INM</v>
      </c>
      <c r="D19" s="4">
        <f>SUMIFS(BYDem!$M$2:$M$2000,BYDem!$B$2:$B$2000,Demands!$A19,BYDem!$E$2:$E$2000,Demands!$B19)</f>
        <v>82</v>
      </c>
      <c r="E19" s="4">
        <f t="shared" si="2"/>
        <v>83.721580761867457</v>
      </c>
      <c r="F19" s="4">
        <f t="shared" si="3"/>
        <v>105.80672987851493</v>
      </c>
      <c r="G19" s="4">
        <f t="shared" si="4"/>
        <v>131.92287606931461</v>
      </c>
      <c r="H19" s="4">
        <f t="shared" si="5"/>
        <v>164.07710623626306</v>
      </c>
      <c r="I19" s="4">
        <f t="shared" si="6"/>
        <v>203.71594562497594</v>
      </c>
      <c r="J19" s="4">
        <f t="shared" si="7"/>
        <v>251.59337905977841</v>
      </c>
      <c r="K19" s="4">
        <f t="shared" si="8"/>
        <v>308.46814125367194</v>
      </c>
      <c r="L19" s="4">
        <f t="shared" si="9"/>
        <v>375.04542168208098</v>
      </c>
      <c r="M19" s="4">
        <f t="shared" si="10"/>
        <v>451.16123198032403</v>
      </c>
      <c r="N19" s="4">
        <f t="shared" si="11"/>
        <v>527.76980529795901</v>
      </c>
      <c r="O19" s="4">
        <f t="shared" si="12"/>
        <v>599.48142352604089</v>
      </c>
      <c r="P19" s="4">
        <f t="shared" si="13"/>
        <v>664.57551352749101</v>
      </c>
      <c r="Q19" s="4">
        <f t="shared" si="14"/>
        <v>721.29455236146157</v>
      </c>
      <c r="R19" s="4">
        <f t="shared" si="15"/>
        <v>768.69043963526053</v>
      </c>
      <c r="S19" s="4">
        <f t="shared" si="16"/>
        <v>806.460085648671</v>
      </c>
      <c r="T19" s="4">
        <f t="shared" si="17"/>
        <v>834.33610469548921</v>
      </c>
      <c r="U19" s="4">
        <f t="shared" si="18"/>
        <v>852.27496908326304</v>
      </c>
      <c r="W19" s="5" t="str">
        <f>VLOOKUP(C19&amp;A19,Driver_elast!$A$2:$D$1161,4,FALSE)</f>
        <v>GDPIND</v>
      </c>
      <c r="X19" s="5">
        <v>1</v>
      </c>
      <c r="Y19" s="2">
        <f>SUMIFS('Growth rates'!D$4:D$999,'Growth rates'!$B$4:$B$999,Demands!$A19,'Growth rates'!$C$4:$C$999,$W19)</f>
        <v>1</v>
      </c>
      <c r="Z19" s="2">
        <f>SUMIFS('Growth rates'!E$4:E$999,'Growth rates'!$B$4:$B$999,Demands!$A19,'Growth rates'!$C$4:$C$999,$W19)</f>
        <v>1.0198500891265525</v>
      </c>
      <c r="AA19" s="2">
        <f>SUMIFS('Growth rates'!F$4:F$999,'Growth rates'!$B$4:$B$999,Demands!$A19,'Growth rates'!$C$4:$C$999,$W19)</f>
        <v>1.2759553051616987</v>
      </c>
      <c r="AB19" s="2">
        <f>SUMIFS('Growth rates'!G$4:G$999,'Growth rates'!$B$4:$B$999,Demands!$A19,'Growth rates'!$C$4:$C$999,$W19)</f>
        <v>1.5778400319940342</v>
      </c>
      <c r="AC19" s="2">
        <f>SUMIFS('Growth rates'!H$4:H$999,'Growth rates'!$B$4:$B$999,Demands!$A19,'Growth rates'!$C$4:$C$999,$W19)</f>
        <v>1.9490351926603442</v>
      </c>
      <c r="AD19" s="2">
        <f>SUMIFS('Growth rates'!I$4:I$999,'Growth rates'!$B$4:$B$999,Demands!$A19,'Growth rates'!$C$4:$C$999,$W19)</f>
        <v>2.4066988529310493</v>
      </c>
      <c r="AE19" s="2">
        <f>SUMIFS('Growth rates'!J$4:J$999,'Growth rates'!$B$4:$B$999,Demands!$A19,'Growth rates'!$C$4:$C$999,$W19)</f>
        <v>2.9603487132226429</v>
      </c>
      <c r="AF19" s="2">
        <f>SUMIFS('Growth rates'!K$4:K$999,'Growth rates'!$B$4:$B$999,Demands!$A19,'Growth rates'!$C$4:$C$999,$W19)</f>
        <v>3.6200484179939489</v>
      </c>
      <c r="AG19" s="2">
        <f>SUMIFS('Growth rates'!L$4:L$999,'Growth rates'!$B$4:$B$999,Demands!$A19,'Growth rates'!$C$4:$C$999,$W19)</f>
        <v>4.3957782715772922</v>
      </c>
      <c r="AH19" s="2">
        <f>SUMIFS('Growth rates'!M$4:M$999,'Growth rates'!$B$4:$B$999,Demands!$A19,'Growth rates'!$C$4:$C$999,$W19)</f>
        <v>5.2879054798815179</v>
      </c>
      <c r="AI19" s="2">
        <f>SUMIFS('Growth rates'!N$4:N$999,'Growth rates'!$B$4:$B$999,Demands!$A19,'Growth rates'!$C$4:$C$999,$W19)</f>
        <v>6.2855751621173042</v>
      </c>
      <c r="AJ19" s="2">
        <f>SUMIFS('Growth rates'!O$4:O$999,'Growth rates'!$B$4:$B$999,Demands!$A19,'Growth rates'!$C$4:$C$999,$W19)</f>
        <v>7.3531541564176512</v>
      </c>
      <c r="AK19" s="2">
        <f>SUMIFS('Growth rates'!P$4:P$999,'Growth rates'!$B$4:$B$999,Demands!$A19,'Growth rates'!$C$4:$C$999,$W19)</f>
        <v>8.4937754135536974</v>
      </c>
      <c r="AL19" s="2">
        <f>SUMIFS('Growth rates'!Q$4:Q$999,'Growth rates'!$B$4:$B$999,Demands!$A19,'Growth rates'!$C$4:$C$999,$W19)</f>
        <v>9.7019621124869122</v>
      </c>
      <c r="AM19" s="2">
        <f>SUMIFS('Growth rates'!R$4:R$999,'Growth rates'!$B$4:$B$999,Demands!$A19,'Growth rates'!$C$4:$C$999,$W19)</f>
        <v>10.976983810939064</v>
      </c>
      <c r="AN19" s="2">
        <f>SUMIFS('Growth rates'!S$4:S$999,'Growth rates'!$B$4:$B$999,Demands!$A19,'Growth rates'!$C$4:$C$999,$W19)</f>
        <v>12.325370532877562</v>
      </c>
      <c r="AO19" s="2">
        <f>SUMIFS('Growth rates'!T$4:T$999,'Growth rates'!$B$4:$B$999,Demands!$A19,'Growth rates'!$C$4:$C$999,$W19)</f>
        <v>13.745495636185158</v>
      </c>
      <c r="AP19" s="2">
        <f>SUMIFS('Growth rates'!U$4:U$999,'Growth rates'!$B$4:$B$999,Demands!$A19,'Growth rates'!$C$4:$C$999,$W19)</f>
        <v>15.223188982862599</v>
      </c>
      <c r="AR19">
        <f>VLOOKUP(C19&amp;A19,Driver_elast!$A$2:$E$1161,5,FALSE)</f>
        <v>1.0591140000000001</v>
      </c>
      <c r="AS19">
        <f t="shared" si="20"/>
        <v>1</v>
      </c>
      <c r="AT19">
        <f t="shared" si="21"/>
        <v>0.2</v>
      </c>
      <c r="AV19" s="2" cm="1">
        <f t="array" ref="AV19">TREND($AR19:$AS19,$AR$3:$AS$3,AV$1)</f>
        <v>1.0591140000000001</v>
      </c>
      <c r="AW19" s="2" cm="1">
        <f t="array" ref="AW19">TREND($AR19:$AS19,$AR$3:$AS$3,AW$1)</f>
        <v>1.0576721951219512</v>
      </c>
      <c r="AX19" s="2" cm="1">
        <f t="array" ref="AX19">TREND($AR19:$AS19,$AR$3:$AS$3,AX$1)</f>
        <v>1.0504631707317076</v>
      </c>
      <c r="AY19" s="2" cm="1">
        <f t="array" ref="AY19">TREND($AR19:$AS19,$AR$3:$AS$3,AY$1)</f>
        <v>1.0432541463414635</v>
      </c>
      <c r="AZ19" s="2" cm="1">
        <f t="array" ref="AZ19">TREND($AR19:$AS19,$AR$3:$AS$3,AZ$1)</f>
        <v>1.0360451219512199</v>
      </c>
      <c r="BA19" s="2" cm="1">
        <f t="array" ref="BA19">TREND($AR19:$AS19,$AR$3:$AS$3,BA$1)</f>
        <v>1.0288360975609758</v>
      </c>
      <c r="BB19" s="2" cm="1">
        <f t="array" ref="BB19">TREND($AR19:$AS19,$AR$3:$AS$3,BB$1)</f>
        <v>1.0216270731707318</v>
      </c>
      <c r="BC19" s="2" cm="1">
        <f t="array" ref="BC19">TREND($AR19:$AS19,$AR$3:$AS$3,BC$1)</f>
        <v>1.0144180487804881</v>
      </c>
      <c r="BD19" s="2" cm="1">
        <f t="array" ref="BD19">TREND($AR19:$AS19,$AR$3:$AS$3,BD$1)</f>
        <v>1.0072090243902441</v>
      </c>
      <c r="BE19" s="2" cm="1">
        <f t="array" ref="BE19">TREND($AR19:$AS19,$AR$3:$AS$3,BE$1)</f>
        <v>1</v>
      </c>
      <c r="BF19" s="20" cm="1">
        <f t="array" ref="BF19">TREND($AS19:$AT19,$AS$3:$AT$3,BF$1)</f>
        <v>0.90000000000000568</v>
      </c>
      <c r="BG19" s="20" cm="1">
        <f t="array" ref="BG19">TREND($AS19:$AT19,$AS$3:$AT$3,BG$1)</f>
        <v>0.80000000000000426</v>
      </c>
      <c r="BH19" s="20" cm="1">
        <f t="array" ref="BH19">TREND($AS19:$AT19,$AS$3:$AT$3,BH$1)</f>
        <v>0.70000000000000284</v>
      </c>
      <c r="BI19" s="20" cm="1">
        <f t="array" ref="BI19">TREND($AS19:$AT19,$AS$3:$AT$3,BI$1)</f>
        <v>0.60000000000000142</v>
      </c>
      <c r="BJ19" s="20" cm="1">
        <f t="array" ref="BJ19">TREND($AS19:$AT19,$AS$3:$AT$3,BJ$1)</f>
        <v>0.5</v>
      </c>
      <c r="BK19" s="20" cm="1">
        <f t="array" ref="BK19">TREND($AS19:$AT19,$AS$3:$AT$3,BK$1)</f>
        <v>0.40000000000000568</v>
      </c>
      <c r="BL19" s="20" cm="1">
        <f t="array" ref="BL19">TREND($AS19:$AT19,$AS$3:$AT$3,BL$1)</f>
        <v>0.30000000000000426</v>
      </c>
      <c r="BM19" s="20" cm="1">
        <f t="array" ref="BM19">TREND($AS19:$AT19,$AS$3:$AT$3,BM$1)</f>
        <v>0.20000000000000284</v>
      </c>
    </row>
    <row r="20" spans="1:65" x14ac:dyDescent="0.35">
      <c r="A20" t="str">
        <f>IF(BYDem!B18="","\I:",BYDem!B18)</f>
        <v>Africa_north</v>
      </c>
      <c r="B20" t="str">
        <f>BYDem!E18</f>
        <v>IOI</v>
      </c>
      <c r="C20" t="str">
        <f t="shared" si="19"/>
        <v>IOI</v>
      </c>
      <c r="D20" s="4">
        <f>SUMIFS(BYDem!$M$2:$M$2000,BYDem!$B$2:$B$2000,Demands!$A20,BYDem!$E$2:$E$2000,Demands!$B20)</f>
        <v>607.72285323506696</v>
      </c>
      <c r="E20" s="4">
        <f t="shared" si="2"/>
        <v>619.38994902321997</v>
      </c>
      <c r="F20" s="4">
        <f t="shared" si="3"/>
        <v>769.82220672124333</v>
      </c>
      <c r="G20" s="4">
        <f t="shared" si="4"/>
        <v>945.97553310270598</v>
      </c>
      <c r="H20" s="4">
        <f t="shared" si="5"/>
        <v>1161.2110676337106</v>
      </c>
      <c r="I20" s="4">
        <f t="shared" si="6"/>
        <v>1424.9247416866631</v>
      </c>
      <c r="J20" s="4">
        <f t="shared" si="7"/>
        <v>1741.9545552758084</v>
      </c>
      <c r="K20" s="4">
        <f t="shared" si="8"/>
        <v>2117.3897417973117</v>
      </c>
      <c r="L20" s="4">
        <f t="shared" si="9"/>
        <v>2556.2150485425136</v>
      </c>
      <c r="M20" s="4">
        <f t="shared" si="10"/>
        <v>3057.9601351388965</v>
      </c>
      <c r="N20" s="4">
        <f t="shared" si="11"/>
        <v>3560.154869072463</v>
      </c>
      <c r="O20" s="4">
        <f t="shared" si="12"/>
        <v>4028.0069955100489</v>
      </c>
      <c r="P20" s="4">
        <f t="shared" si="13"/>
        <v>4451.0171379604881</v>
      </c>
      <c r="Q20" s="4">
        <f t="shared" si="14"/>
        <v>4818.4166099496179</v>
      </c>
      <c r="R20" s="4">
        <f t="shared" si="15"/>
        <v>5124.6320515748712</v>
      </c>
      <c r="S20" s="4">
        <f t="shared" si="16"/>
        <v>5368.1600266280284</v>
      </c>
      <c r="T20" s="4">
        <f t="shared" si="17"/>
        <v>5547.6201917642466</v>
      </c>
      <c r="U20" s="4">
        <f t="shared" si="18"/>
        <v>5662.9802226708416</v>
      </c>
      <c r="W20" s="5" t="str">
        <f>VLOOKUP(C20&amp;A20,Driver_elast!$A$2:$D$1161,4,FALSE)</f>
        <v>GDPIND</v>
      </c>
      <c r="X20" s="5">
        <v>1</v>
      </c>
      <c r="Y20" s="2">
        <f>SUMIFS('Growth rates'!D$4:D$999,'Growth rates'!$B$4:$B$999,Demands!$A20,'Growth rates'!$C$4:$C$999,$W20)</f>
        <v>1</v>
      </c>
      <c r="Z20" s="2">
        <f>SUMIFS('Growth rates'!E$4:E$999,'Growth rates'!$B$4:$B$999,Demands!$A20,'Growth rates'!$C$4:$C$999,$W20)</f>
        <v>1.0198500891265525</v>
      </c>
      <c r="AA20" s="2">
        <f>SUMIFS('Growth rates'!F$4:F$999,'Growth rates'!$B$4:$B$999,Demands!$A20,'Growth rates'!$C$4:$C$999,$W20)</f>
        <v>1.2759553051616987</v>
      </c>
      <c r="AB20" s="2">
        <f>SUMIFS('Growth rates'!G$4:G$999,'Growth rates'!$B$4:$B$999,Demands!$A20,'Growth rates'!$C$4:$C$999,$W20)</f>
        <v>1.5778400319940342</v>
      </c>
      <c r="AC20" s="2">
        <f>SUMIFS('Growth rates'!H$4:H$999,'Growth rates'!$B$4:$B$999,Demands!$A20,'Growth rates'!$C$4:$C$999,$W20)</f>
        <v>1.9490351926603442</v>
      </c>
      <c r="AD20" s="2">
        <f>SUMIFS('Growth rates'!I$4:I$999,'Growth rates'!$B$4:$B$999,Demands!$A20,'Growth rates'!$C$4:$C$999,$W20)</f>
        <v>2.4066988529310493</v>
      </c>
      <c r="AE20" s="2">
        <f>SUMIFS('Growth rates'!J$4:J$999,'Growth rates'!$B$4:$B$999,Demands!$A20,'Growth rates'!$C$4:$C$999,$W20)</f>
        <v>2.9603487132226429</v>
      </c>
      <c r="AF20" s="2">
        <f>SUMIFS('Growth rates'!K$4:K$999,'Growth rates'!$B$4:$B$999,Demands!$A20,'Growth rates'!$C$4:$C$999,$W20)</f>
        <v>3.6200484179939489</v>
      </c>
      <c r="AG20" s="2">
        <f>SUMIFS('Growth rates'!L$4:L$999,'Growth rates'!$B$4:$B$999,Demands!$A20,'Growth rates'!$C$4:$C$999,$W20)</f>
        <v>4.3957782715772922</v>
      </c>
      <c r="AH20" s="2">
        <f>SUMIFS('Growth rates'!M$4:M$999,'Growth rates'!$B$4:$B$999,Demands!$A20,'Growth rates'!$C$4:$C$999,$W20)</f>
        <v>5.2879054798815179</v>
      </c>
      <c r="AI20" s="2">
        <f>SUMIFS('Growth rates'!N$4:N$999,'Growth rates'!$B$4:$B$999,Demands!$A20,'Growth rates'!$C$4:$C$999,$W20)</f>
        <v>6.2855751621173042</v>
      </c>
      <c r="AJ20" s="2">
        <f>SUMIFS('Growth rates'!O$4:O$999,'Growth rates'!$B$4:$B$999,Demands!$A20,'Growth rates'!$C$4:$C$999,$W20)</f>
        <v>7.3531541564176512</v>
      </c>
      <c r="AK20" s="2">
        <f>SUMIFS('Growth rates'!P$4:P$999,'Growth rates'!$B$4:$B$999,Demands!$A20,'Growth rates'!$C$4:$C$999,$W20)</f>
        <v>8.4937754135536974</v>
      </c>
      <c r="AL20" s="2">
        <f>SUMIFS('Growth rates'!Q$4:Q$999,'Growth rates'!$B$4:$B$999,Demands!$A20,'Growth rates'!$C$4:$C$999,$W20)</f>
        <v>9.7019621124869122</v>
      </c>
      <c r="AM20" s="2">
        <f>SUMIFS('Growth rates'!R$4:R$999,'Growth rates'!$B$4:$B$999,Demands!$A20,'Growth rates'!$C$4:$C$999,$W20)</f>
        <v>10.976983810939064</v>
      </c>
      <c r="AN20" s="2">
        <f>SUMIFS('Growth rates'!S$4:S$999,'Growth rates'!$B$4:$B$999,Demands!$A20,'Growth rates'!$C$4:$C$999,$W20)</f>
        <v>12.325370532877562</v>
      </c>
      <c r="AO20" s="2">
        <f>SUMIFS('Growth rates'!T$4:T$999,'Growth rates'!$B$4:$B$999,Demands!$A20,'Growth rates'!$C$4:$C$999,$W20)</f>
        <v>13.745495636185158</v>
      </c>
      <c r="AP20" s="2">
        <f>SUMIFS('Growth rates'!U$4:U$999,'Growth rates'!$B$4:$B$999,Demands!$A20,'Growth rates'!$C$4:$C$999,$W20)</f>
        <v>15.223188982862599</v>
      </c>
      <c r="AR20">
        <f>VLOOKUP(C20&amp;A20,Driver_elast!$A$2:$E$1161,5,FALSE)</f>
        <v>0.96715200000000001</v>
      </c>
      <c r="AS20">
        <f t="shared" si="20"/>
        <v>0.96715200000000001</v>
      </c>
      <c r="AT20">
        <f t="shared" si="21"/>
        <v>0.1934304</v>
      </c>
      <c r="AV20" s="2" cm="1">
        <f t="array" ref="AV20">TREND($AR20:$AS20,$AR$3:$AS$3,AV$1)</f>
        <v>0.96715200000000001</v>
      </c>
      <c r="AW20" s="2" cm="1">
        <f t="array" ref="AW20">TREND($AR20:$AS20,$AR$3:$AS$3,AW$1)</f>
        <v>0.96715200000000001</v>
      </c>
      <c r="AX20" s="2" cm="1">
        <f t="array" ref="AX20">TREND($AR20:$AS20,$AR$3:$AS$3,AX$1)</f>
        <v>0.96715200000000001</v>
      </c>
      <c r="AY20" s="2" cm="1">
        <f t="array" ref="AY20">TREND($AR20:$AS20,$AR$3:$AS$3,AY$1)</f>
        <v>0.96715200000000001</v>
      </c>
      <c r="AZ20" s="2" cm="1">
        <f t="array" ref="AZ20">TREND($AR20:$AS20,$AR$3:$AS$3,AZ$1)</f>
        <v>0.96715200000000001</v>
      </c>
      <c r="BA20" s="2" cm="1">
        <f t="array" ref="BA20">TREND($AR20:$AS20,$AR$3:$AS$3,BA$1)</f>
        <v>0.96715200000000001</v>
      </c>
      <c r="BB20" s="2" cm="1">
        <f t="array" ref="BB20">TREND($AR20:$AS20,$AR$3:$AS$3,BB$1)</f>
        <v>0.96715200000000001</v>
      </c>
      <c r="BC20" s="2" cm="1">
        <f t="array" ref="BC20">TREND($AR20:$AS20,$AR$3:$AS$3,BC$1)</f>
        <v>0.96715200000000001</v>
      </c>
      <c r="BD20" s="2" cm="1">
        <f t="array" ref="BD20">TREND($AR20:$AS20,$AR$3:$AS$3,BD$1)</f>
        <v>0.96715200000000001</v>
      </c>
      <c r="BE20" s="2" cm="1">
        <f t="array" ref="BE20">TREND($AR20:$AS20,$AR$3:$AS$3,BE$1)</f>
        <v>0.96715200000000001</v>
      </c>
      <c r="BF20" s="20" cm="1">
        <f t="array" ref="BF20">TREND($AS20:$AT20,$AS$3:$AT$3,BF$1)</f>
        <v>0.87043680000000023</v>
      </c>
      <c r="BG20" s="20" cm="1">
        <f t="array" ref="BG20">TREND($AS20:$AT20,$AS$3:$AT$3,BG$1)</f>
        <v>0.77372160000000179</v>
      </c>
      <c r="BH20" s="20" cm="1">
        <f t="array" ref="BH20">TREND($AS20:$AT20,$AS$3:$AT$3,BH$1)</f>
        <v>0.67700640000000334</v>
      </c>
      <c r="BI20" s="20" cm="1">
        <f t="array" ref="BI20">TREND($AS20:$AT20,$AS$3:$AT$3,BI$1)</f>
        <v>0.58029119999999779</v>
      </c>
      <c r="BJ20" s="20" cm="1">
        <f t="array" ref="BJ20">TREND($AS20:$AT20,$AS$3:$AT$3,BJ$1)</f>
        <v>0.48357599999999934</v>
      </c>
      <c r="BK20" s="20" cm="1">
        <f t="array" ref="BK20">TREND($AS20:$AT20,$AS$3:$AT$3,BK$1)</f>
        <v>0.38686080000000089</v>
      </c>
      <c r="BL20" s="20" cm="1">
        <f t="array" ref="BL20">TREND($AS20:$AT20,$AS$3:$AT$3,BL$1)</f>
        <v>0.29014560000000245</v>
      </c>
      <c r="BM20" s="20" cm="1">
        <f t="array" ref="BM20">TREND($AS20:$AT20,$AS$3:$AT$3,BM$1)</f>
        <v>0.193430400000004</v>
      </c>
    </row>
    <row r="21" spans="1:65" x14ac:dyDescent="0.35">
      <c r="A21" t="str">
        <f>IF(BYDem!B19="","\I:",BYDem!B19)</f>
        <v>Africa_north</v>
      </c>
      <c r="B21" t="str">
        <f>BYDem!E19</f>
        <v>ITM</v>
      </c>
      <c r="C21" t="str">
        <f t="shared" si="19"/>
        <v>ITM</v>
      </c>
      <c r="D21" s="4">
        <f>SUMIFS(BYDem!$M$2:$M$2000,BYDem!$B$2:$B$2000,Demands!$A21,BYDem!$E$2:$E$2000,Demands!$B21)</f>
        <v>5.8474752311098097</v>
      </c>
      <c r="E21" s="4">
        <f t="shared" si="2"/>
        <v>5.9597353728455387</v>
      </c>
      <c r="F21" s="4">
        <f t="shared" si="3"/>
        <v>7.4071861247244897</v>
      </c>
      <c r="G21" s="4">
        <f t="shared" si="4"/>
        <v>9.1021235578158546</v>
      </c>
      <c r="H21" s="4">
        <f t="shared" si="5"/>
        <v>11.17310780717386</v>
      </c>
      <c r="I21" s="4">
        <f t="shared" si="6"/>
        <v>13.710545997824125</v>
      </c>
      <c r="J21" s="4">
        <f t="shared" si="7"/>
        <v>16.760989094734995</v>
      </c>
      <c r="K21" s="4">
        <f t="shared" si="8"/>
        <v>20.373405416394075</v>
      </c>
      <c r="L21" s="4">
        <f t="shared" si="9"/>
        <v>24.595757921844775</v>
      </c>
      <c r="M21" s="4">
        <f t="shared" si="10"/>
        <v>29.423521022385192</v>
      </c>
      <c r="N21" s="4">
        <f t="shared" si="11"/>
        <v>34.255610604401369</v>
      </c>
      <c r="O21" s="4">
        <f t="shared" si="12"/>
        <v>38.757257541986007</v>
      </c>
      <c r="P21" s="4">
        <f t="shared" si="13"/>
        <v>42.827437423028613</v>
      </c>
      <c r="Q21" s="4">
        <f t="shared" si="14"/>
        <v>46.362534549857045</v>
      </c>
      <c r="R21" s="4">
        <f t="shared" si="15"/>
        <v>49.308922365874267</v>
      </c>
      <c r="S21" s="4">
        <f t="shared" si="16"/>
        <v>51.65213489215202</v>
      </c>
      <c r="T21" s="4">
        <f t="shared" si="17"/>
        <v>53.378890542394139</v>
      </c>
      <c r="U21" s="4">
        <f t="shared" si="18"/>
        <v>54.488878293875743</v>
      </c>
      <c r="W21" s="5" t="str">
        <f>VLOOKUP(C21&amp;A21,Driver_elast!$A$2:$D$1161,4,FALSE)</f>
        <v>GDPIND</v>
      </c>
      <c r="X21" s="5">
        <v>1</v>
      </c>
      <c r="Y21" s="2">
        <f>SUMIFS('Growth rates'!D$4:D$999,'Growth rates'!$B$4:$B$999,Demands!$A21,'Growth rates'!$C$4:$C$999,$W21)</f>
        <v>1</v>
      </c>
      <c r="Z21" s="2">
        <f>SUMIFS('Growth rates'!E$4:E$999,'Growth rates'!$B$4:$B$999,Demands!$A21,'Growth rates'!$C$4:$C$999,$W21)</f>
        <v>1.0198500891265525</v>
      </c>
      <c r="AA21" s="2">
        <f>SUMIFS('Growth rates'!F$4:F$999,'Growth rates'!$B$4:$B$999,Demands!$A21,'Growth rates'!$C$4:$C$999,$W21)</f>
        <v>1.2759553051616987</v>
      </c>
      <c r="AB21" s="2">
        <f>SUMIFS('Growth rates'!G$4:G$999,'Growth rates'!$B$4:$B$999,Demands!$A21,'Growth rates'!$C$4:$C$999,$W21)</f>
        <v>1.5778400319940342</v>
      </c>
      <c r="AC21" s="2">
        <f>SUMIFS('Growth rates'!H$4:H$999,'Growth rates'!$B$4:$B$999,Demands!$A21,'Growth rates'!$C$4:$C$999,$W21)</f>
        <v>1.9490351926603442</v>
      </c>
      <c r="AD21" s="2">
        <f>SUMIFS('Growth rates'!I$4:I$999,'Growth rates'!$B$4:$B$999,Demands!$A21,'Growth rates'!$C$4:$C$999,$W21)</f>
        <v>2.4066988529310493</v>
      </c>
      <c r="AE21" s="2">
        <f>SUMIFS('Growth rates'!J$4:J$999,'Growth rates'!$B$4:$B$999,Demands!$A21,'Growth rates'!$C$4:$C$999,$W21)</f>
        <v>2.9603487132226429</v>
      </c>
      <c r="AF21" s="2">
        <f>SUMIFS('Growth rates'!K$4:K$999,'Growth rates'!$B$4:$B$999,Demands!$A21,'Growth rates'!$C$4:$C$999,$W21)</f>
        <v>3.6200484179939489</v>
      </c>
      <c r="AG21" s="2">
        <f>SUMIFS('Growth rates'!L$4:L$999,'Growth rates'!$B$4:$B$999,Demands!$A21,'Growth rates'!$C$4:$C$999,$W21)</f>
        <v>4.3957782715772922</v>
      </c>
      <c r="AH21" s="2">
        <f>SUMIFS('Growth rates'!M$4:M$999,'Growth rates'!$B$4:$B$999,Demands!$A21,'Growth rates'!$C$4:$C$999,$W21)</f>
        <v>5.2879054798815179</v>
      </c>
      <c r="AI21" s="2">
        <f>SUMIFS('Growth rates'!N$4:N$999,'Growth rates'!$B$4:$B$999,Demands!$A21,'Growth rates'!$C$4:$C$999,$W21)</f>
        <v>6.2855751621173042</v>
      </c>
      <c r="AJ21" s="2">
        <f>SUMIFS('Growth rates'!O$4:O$999,'Growth rates'!$B$4:$B$999,Demands!$A21,'Growth rates'!$C$4:$C$999,$W21)</f>
        <v>7.3531541564176512</v>
      </c>
      <c r="AK21" s="2">
        <f>SUMIFS('Growth rates'!P$4:P$999,'Growth rates'!$B$4:$B$999,Demands!$A21,'Growth rates'!$C$4:$C$999,$W21)</f>
        <v>8.4937754135536974</v>
      </c>
      <c r="AL21" s="2">
        <f>SUMIFS('Growth rates'!Q$4:Q$999,'Growth rates'!$B$4:$B$999,Demands!$A21,'Growth rates'!$C$4:$C$999,$W21)</f>
        <v>9.7019621124869122</v>
      </c>
      <c r="AM21" s="2">
        <f>SUMIFS('Growth rates'!R$4:R$999,'Growth rates'!$B$4:$B$999,Demands!$A21,'Growth rates'!$C$4:$C$999,$W21)</f>
        <v>10.976983810939064</v>
      </c>
      <c r="AN21" s="2">
        <f>SUMIFS('Growth rates'!S$4:S$999,'Growth rates'!$B$4:$B$999,Demands!$A21,'Growth rates'!$C$4:$C$999,$W21)</f>
        <v>12.325370532877562</v>
      </c>
      <c r="AO21" s="2">
        <f>SUMIFS('Growth rates'!T$4:T$999,'Growth rates'!$B$4:$B$999,Demands!$A21,'Growth rates'!$C$4:$C$999,$W21)</f>
        <v>13.745495636185158</v>
      </c>
      <c r="AP21" s="2">
        <f>SUMIFS('Growth rates'!U$4:U$999,'Growth rates'!$B$4:$B$999,Demands!$A21,'Growth rates'!$C$4:$C$999,$W21)</f>
        <v>15.223188982862599</v>
      </c>
      <c r="AR21">
        <f>VLOOKUP(C21&amp;A21,Driver_elast!$A$2:$E$1161,5,FALSE)</f>
        <v>0.96715200000000001</v>
      </c>
      <c r="AS21">
        <f t="shared" si="20"/>
        <v>0.96715200000000001</v>
      </c>
      <c r="AT21">
        <f t="shared" si="21"/>
        <v>0.1934304</v>
      </c>
      <c r="AV21" s="2" cm="1">
        <f t="array" ref="AV21">TREND($AR21:$AS21,$AR$3:$AS$3,AV$1)</f>
        <v>0.96715200000000001</v>
      </c>
      <c r="AW21" s="2" cm="1">
        <f t="array" ref="AW21">TREND($AR21:$AS21,$AR$3:$AS$3,AW$1)</f>
        <v>0.96715200000000001</v>
      </c>
      <c r="AX21" s="2" cm="1">
        <f t="array" ref="AX21">TREND($AR21:$AS21,$AR$3:$AS$3,AX$1)</f>
        <v>0.96715200000000001</v>
      </c>
      <c r="AY21" s="2" cm="1">
        <f t="array" ref="AY21">TREND($AR21:$AS21,$AR$3:$AS$3,AY$1)</f>
        <v>0.96715200000000001</v>
      </c>
      <c r="AZ21" s="2" cm="1">
        <f t="array" ref="AZ21">TREND($AR21:$AS21,$AR$3:$AS$3,AZ$1)</f>
        <v>0.96715200000000001</v>
      </c>
      <c r="BA21" s="2" cm="1">
        <f t="array" ref="BA21">TREND($AR21:$AS21,$AR$3:$AS$3,BA$1)</f>
        <v>0.96715200000000001</v>
      </c>
      <c r="BB21" s="2" cm="1">
        <f t="array" ref="BB21">TREND($AR21:$AS21,$AR$3:$AS$3,BB$1)</f>
        <v>0.96715200000000001</v>
      </c>
      <c r="BC21" s="2" cm="1">
        <f t="array" ref="BC21">TREND($AR21:$AS21,$AR$3:$AS$3,BC$1)</f>
        <v>0.96715200000000001</v>
      </c>
      <c r="BD21" s="2" cm="1">
        <f t="array" ref="BD21">TREND($AR21:$AS21,$AR$3:$AS$3,BD$1)</f>
        <v>0.96715200000000001</v>
      </c>
      <c r="BE21" s="2" cm="1">
        <f t="array" ref="BE21">TREND($AR21:$AS21,$AR$3:$AS$3,BE$1)</f>
        <v>0.96715200000000001</v>
      </c>
      <c r="BF21" s="20" cm="1">
        <f t="array" ref="BF21">TREND($AS21:$AT21,$AS$3:$AT$3,BF$1)</f>
        <v>0.87043680000000023</v>
      </c>
      <c r="BG21" s="20" cm="1">
        <f t="array" ref="BG21">TREND($AS21:$AT21,$AS$3:$AT$3,BG$1)</f>
        <v>0.77372160000000179</v>
      </c>
      <c r="BH21" s="20" cm="1">
        <f t="array" ref="BH21">TREND($AS21:$AT21,$AS$3:$AT$3,BH$1)</f>
        <v>0.67700640000000334</v>
      </c>
      <c r="BI21" s="20" cm="1">
        <f t="array" ref="BI21">TREND($AS21:$AT21,$AS$3:$AT$3,BI$1)</f>
        <v>0.58029119999999779</v>
      </c>
      <c r="BJ21" s="20" cm="1">
        <f t="array" ref="BJ21">TREND($AS21:$AT21,$AS$3:$AT$3,BJ$1)</f>
        <v>0.48357599999999934</v>
      </c>
      <c r="BK21" s="20" cm="1">
        <f t="array" ref="BK21">TREND($AS21:$AT21,$AS$3:$AT$3,BK$1)</f>
        <v>0.38686080000000089</v>
      </c>
      <c r="BL21" s="20" cm="1">
        <f t="array" ref="BL21">TREND($AS21:$AT21,$AS$3:$AT$3,BL$1)</f>
        <v>0.29014560000000245</v>
      </c>
      <c r="BM21" s="20" cm="1">
        <f t="array" ref="BM21">TREND($AS21:$AT21,$AS$3:$AT$3,BM$1)</f>
        <v>0.193430400000004</v>
      </c>
    </row>
    <row r="22" spans="1:65" x14ac:dyDescent="0.35">
      <c r="A22" t="str">
        <f>IF(BYDem!B20="","\I:",BYDem!B20)</f>
        <v>Africa_north</v>
      </c>
      <c r="B22" t="str">
        <f>BYDem!E20</f>
        <v>NEU</v>
      </c>
      <c r="C22" t="str">
        <f t="shared" si="19"/>
        <v>NEU</v>
      </c>
      <c r="D22" s="4">
        <f>SUMIFS(BYDem!$M$2:$M$2000,BYDem!$B$2:$B$2000,Demands!$A22,BYDem!$E$2:$E$2000,Demands!$B22)</f>
        <v>2.8450310831999999</v>
      </c>
      <c r="E22" s="4">
        <f t="shared" si="2"/>
        <v>2.8620207939727216</v>
      </c>
      <c r="F22" s="4">
        <f t="shared" si="3"/>
        <v>3.1808532456174188</v>
      </c>
      <c r="G22" s="4">
        <f t="shared" si="4"/>
        <v>3.6002421035076915</v>
      </c>
      <c r="H22" s="4">
        <f t="shared" si="5"/>
        <v>4.1072879626071384</v>
      </c>
      <c r="I22" s="4">
        <f t="shared" si="6"/>
        <v>4.6798654465353282</v>
      </c>
      <c r="J22" s="4">
        <f t="shared" si="7"/>
        <v>5.324676908107481</v>
      </c>
      <c r="K22" s="4">
        <f t="shared" si="8"/>
        <v>6.0542717086759881</v>
      </c>
      <c r="L22" s="4">
        <f t="shared" si="9"/>
        <v>6.8821619927079185</v>
      </c>
      <c r="M22" s="4">
        <f t="shared" si="10"/>
        <v>7.8067122773361115</v>
      </c>
      <c r="N22" s="4">
        <f t="shared" si="11"/>
        <v>8.7174865938054928</v>
      </c>
      <c r="O22" s="4">
        <f t="shared" si="12"/>
        <v>9.5545120406903408</v>
      </c>
      <c r="P22" s="4">
        <f t="shared" si="13"/>
        <v>10.302582722287569</v>
      </c>
      <c r="Q22" s="4">
        <f t="shared" si="14"/>
        <v>10.947323585862026</v>
      </c>
      <c r="R22" s="4">
        <f t="shared" si="15"/>
        <v>11.484719343078543</v>
      </c>
      <c r="S22" s="4">
        <f t="shared" si="16"/>
        <v>11.914310701373727</v>
      </c>
      <c r="T22" s="4">
        <f t="shared" si="17"/>
        <v>12.236991676060271</v>
      </c>
      <c r="U22" s="4">
        <f t="shared" si="18"/>
        <v>12.450243863900322</v>
      </c>
      <c r="W22" s="5" t="str">
        <f>VLOOKUP(C22&amp;A22,Driver_elast!$A$2:$D$1161,4,FALSE)</f>
        <v>GDPPCAP</v>
      </c>
      <c r="X22" s="5">
        <v>1</v>
      </c>
      <c r="Y22" s="2">
        <f>SUMIFS('Growth rates'!D$4:D$999,'Growth rates'!$B$4:$B$999,Demands!$A22,'Growth rates'!$C$4:$C$999,$W22)</f>
        <v>1</v>
      </c>
      <c r="Z22" s="2">
        <f>SUMIFS('Growth rates'!E$4:E$999,'Growth rates'!$B$4:$B$999,Demands!$A22,'Growth rates'!$C$4:$C$999,$W22)</f>
        <v>1.007534030402766</v>
      </c>
      <c r="AA22" s="2">
        <f>SUMIFS('Growth rates'!F$4:F$999,'Growth rates'!$B$4:$B$999,Demands!$A22,'Growth rates'!$C$4:$C$999,$W22)</f>
        <v>1.1491387916231053</v>
      </c>
      <c r="AB22" s="2">
        <f>SUMIFS('Growth rates'!G$4:G$999,'Growth rates'!$B$4:$B$999,Demands!$A22,'Growth rates'!$C$4:$C$999,$W22)</f>
        <v>1.3402887198878353</v>
      </c>
      <c r="AC22" s="2">
        <f>SUMIFS('Growth rates'!H$4:H$999,'Growth rates'!$B$4:$B$999,Demands!$A22,'Growth rates'!$C$4:$C$999,$W22)</f>
        <v>1.5784341733844767</v>
      </c>
      <c r="AD22" s="2">
        <f>SUMIFS('Growth rates'!I$4:I$999,'Growth rates'!$B$4:$B$999,Demands!$A22,'Growth rates'!$C$4:$C$999,$W22)</f>
        <v>1.8560434578386871</v>
      </c>
      <c r="AE22" s="2">
        <f>SUMIFS('Growth rates'!J$4:J$999,'Growth rates'!$B$4:$B$999,Demands!$A22,'Growth rates'!$C$4:$C$999,$W22)</f>
        <v>2.1786817580286657</v>
      </c>
      <c r="AF22" s="2">
        <f>SUMIFS('Growth rates'!K$4:K$999,'Growth rates'!$B$4:$B$999,Demands!$A22,'Growth rates'!$C$4:$C$999,$W22)</f>
        <v>2.5553080765880392</v>
      </c>
      <c r="AG22" s="2">
        <f>SUMIFS('Growth rates'!L$4:L$999,'Growth rates'!$B$4:$B$999,Demands!$A22,'Growth rates'!$C$4:$C$999,$W22)</f>
        <v>2.9961496504003149</v>
      </c>
      <c r="AH22" s="2">
        <f>SUMIFS('Growth rates'!M$4:M$999,'Growth rates'!$B$4:$B$999,Demands!$A22,'Growth rates'!$C$4:$C$999,$W22)</f>
        <v>3.5039553203193958</v>
      </c>
      <c r="AI22" s="2">
        <f>SUMIFS('Growth rates'!N$4:N$999,'Growth rates'!$B$4:$B$999,Demands!$A22,'Growth rates'!$C$4:$C$999,$W22)</f>
        <v>4.0769981074724448</v>
      </c>
      <c r="AJ22" s="2">
        <f>SUMIFS('Growth rates'!O$4:O$999,'Growth rates'!$B$4:$B$999,Demands!$A22,'Growth rates'!$C$4:$C$999,$W22)</f>
        <v>4.6943407754524715</v>
      </c>
      <c r="AK22" s="2">
        <f>SUMIFS('Growth rates'!P$4:P$999,'Growth rates'!$B$4:$B$999,Demands!$A22,'Growth rates'!$C$4:$C$999,$W22)</f>
        <v>5.3567694043736589</v>
      </c>
      <c r="AL22" s="2">
        <f>SUMIFS('Growth rates'!Q$4:Q$999,'Growth rates'!$B$4:$B$999,Demands!$A22,'Growth rates'!$C$4:$C$999,$W22)</f>
        <v>6.0616558926331567</v>
      </c>
      <c r="AM22" s="2">
        <f>SUMIFS('Growth rates'!R$4:R$999,'Growth rates'!$B$4:$B$999,Demands!$A22,'Growth rates'!$C$4:$C$999,$W22)</f>
        <v>6.812476096876809</v>
      </c>
      <c r="AN22" s="2">
        <f>SUMIFS('Growth rates'!S$4:S$999,'Growth rates'!$B$4:$B$999,Demands!$A22,'Growth rates'!$C$4:$C$999,$W22)</f>
        <v>7.6162030789718305</v>
      </c>
      <c r="AO22" s="2">
        <f>SUMIFS('Growth rates'!T$4:T$999,'Growth rates'!$B$4:$B$999,Demands!$A22,'Growth rates'!$C$4:$C$999,$W22)</f>
        <v>8.4836643573453738</v>
      </c>
      <c r="AP22" s="2">
        <f>SUMIFS('Growth rates'!U$4:U$999,'Growth rates'!$B$4:$B$999,Demands!$A22,'Growth rates'!$C$4:$C$999,$W22)</f>
        <v>9.4162757395893575</v>
      </c>
      <c r="AR22">
        <f>VLOOKUP(C22&amp;A22,Driver_elast!$A$2:$E$1161,5,FALSE)</f>
        <v>0.792632</v>
      </c>
      <c r="AS22">
        <f t="shared" si="20"/>
        <v>0.792632</v>
      </c>
      <c r="AT22">
        <f t="shared" si="21"/>
        <v>0.15852640000000001</v>
      </c>
      <c r="AV22" s="2" cm="1">
        <f t="array" ref="AV22">TREND($AR22:$AS22,$AR$3:$AS$3,AV$1)</f>
        <v>0.792632</v>
      </c>
      <c r="AW22" s="2" cm="1">
        <f t="array" ref="AW22">TREND($AR22:$AS22,$AR$3:$AS$3,AW$1)</f>
        <v>0.792632</v>
      </c>
      <c r="AX22" s="2" cm="1">
        <f t="array" ref="AX22">TREND($AR22:$AS22,$AR$3:$AS$3,AX$1)</f>
        <v>0.792632</v>
      </c>
      <c r="AY22" s="2" cm="1">
        <f t="array" ref="AY22">TREND($AR22:$AS22,$AR$3:$AS$3,AY$1)</f>
        <v>0.792632</v>
      </c>
      <c r="AZ22" s="2" cm="1">
        <f t="array" ref="AZ22">TREND($AR22:$AS22,$AR$3:$AS$3,AZ$1)</f>
        <v>0.792632</v>
      </c>
      <c r="BA22" s="2" cm="1">
        <f t="array" ref="BA22">TREND($AR22:$AS22,$AR$3:$AS$3,BA$1)</f>
        <v>0.792632</v>
      </c>
      <c r="BB22" s="2" cm="1">
        <f t="array" ref="BB22">TREND($AR22:$AS22,$AR$3:$AS$3,BB$1)</f>
        <v>0.792632</v>
      </c>
      <c r="BC22" s="2" cm="1">
        <f t="array" ref="BC22">TREND($AR22:$AS22,$AR$3:$AS$3,BC$1)</f>
        <v>0.792632</v>
      </c>
      <c r="BD22" s="2" cm="1">
        <f t="array" ref="BD22">TREND($AR22:$AS22,$AR$3:$AS$3,BD$1)</f>
        <v>0.792632</v>
      </c>
      <c r="BE22" s="2" cm="1">
        <f t="array" ref="BE22">TREND($AR22:$AS22,$AR$3:$AS$3,BE$1)</f>
        <v>0.792632</v>
      </c>
      <c r="BF22" s="20" cm="1">
        <f t="array" ref="BF22">TREND($AS22:$AT22,$AS$3:$AT$3,BF$1)</f>
        <v>0.71336880000000491</v>
      </c>
      <c r="BG22" s="20" cm="1">
        <f t="array" ref="BG22">TREND($AS22:$AT22,$AS$3:$AT$3,BG$1)</f>
        <v>0.63410559999999805</v>
      </c>
      <c r="BH22" s="20" cm="1">
        <f t="array" ref="BH22">TREND($AS22:$AT22,$AS$3:$AT$3,BH$1)</f>
        <v>0.55484239999999829</v>
      </c>
      <c r="BI22" s="20" cm="1">
        <f t="array" ref="BI22">TREND($AS22:$AT22,$AS$3:$AT$3,BI$1)</f>
        <v>0.47557919999999854</v>
      </c>
      <c r="BJ22" s="20" cm="1">
        <f t="array" ref="BJ22">TREND($AS22:$AT22,$AS$3:$AT$3,BJ$1)</f>
        <v>0.39631599999999878</v>
      </c>
      <c r="BK22" s="20" cm="1">
        <f t="array" ref="BK22">TREND($AS22:$AT22,$AS$3:$AT$3,BK$1)</f>
        <v>0.31705279999999902</v>
      </c>
      <c r="BL22" s="20" cm="1">
        <f t="array" ref="BL22">TREND($AS22:$AT22,$AS$3:$AT$3,BL$1)</f>
        <v>0.23778959999999927</v>
      </c>
      <c r="BM22" s="20" cm="1">
        <f t="array" ref="BM22">TREND($AS22:$AT22,$AS$3:$AT$3,BM$1)</f>
        <v>0.15852639999999951</v>
      </c>
    </row>
    <row r="23" spans="1:65" x14ac:dyDescent="0.35">
      <c r="A23" t="str">
        <f>IF(BYDem!B21="","\I:",BYDem!B21)</f>
        <v>Africa_north</v>
      </c>
      <c r="B23" t="str">
        <f>BYDem!E21</f>
        <v>ONO</v>
      </c>
      <c r="C23" t="str">
        <f t="shared" si="19"/>
        <v>ONO</v>
      </c>
      <c r="D23" s="4">
        <f>SUMIFS(BYDem!$M$2:$M$2000,BYDem!$B$2:$B$2000,Demands!$A23,BYDem!$E$2:$E$2000,Demands!$B23)</f>
        <v>128.04195270599999</v>
      </c>
      <c r="E23" s="4">
        <f t="shared" si="2"/>
        <v>130.50010895135222</v>
      </c>
      <c r="F23" s="4">
        <f t="shared" si="3"/>
        <v>162.19488548162812</v>
      </c>
      <c r="G23" s="4">
        <f t="shared" si="4"/>
        <v>199.30886887960895</v>
      </c>
      <c r="H23" s="4">
        <f t="shared" si="5"/>
        <v>244.65713575218888</v>
      </c>
      <c r="I23" s="4">
        <f t="shared" si="6"/>
        <v>300.21932763170474</v>
      </c>
      <c r="J23" s="4">
        <f t="shared" si="7"/>
        <v>367.01476930694474</v>
      </c>
      <c r="K23" s="4">
        <f t="shared" si="8"/>
        <v>446.11571826888968</v>
      </c>
      <c r="L23" s="4">
        <f t="shared" si="9"/>
        <v>538.57241768929407</v>
      </c>
      <c r="M23" s="4">
        <f t="shared" si="10"/>
        <v>644.2857709167597</v>
      </c>
      <c r="N23" s="4">
        <f t="shared" si="11"/>
        <v>750.09386095192576</v>
      </c>
      <c r="O23" s="4">
        <f t="shared" si="12"/>
        <v>848.66626040643791</v>
      </c>
      <c r="P23" s="4">
        <f t="shared" si="13"/>
        <v>937.79084139837119</v>
      </c>
      <c r="Q23" s="4">
        <f t="shared" si="14"/>
        <v>1015.1987347599946</v>
      </c>
      <c r="R23" s="4">
        <f t="shared" si="15"/>
        <v>1079.7156817296716</v>
      </c>
      <c r="S23" s="4">
        <f t="shared" si="16"/>
        <v>1131.0249212923366</v>
      </c>
      <c r="T23" s="4">
        <f t="shared" si="17"/>
        <v>1168.8356270353613</v>
      </c>
      <c r="U23" s="4">
        <f t="shared" si="18"/>
        <v>1193.1409885054384</v>
      </c>
      <c r="W23" s="5" t="str">
        <f>VLOOKUP(C23&amp;A23,Driver_elast!$A$2:$D$1161,4,FALSE)</f>
        <v>GDPIND</v>
      </c>
      <c r="X23" s="5">
        <v>1</v>
      </c>
      <c r="Y23" s="2">
        <f>SUMIFS('Growth rates'!D$4:D$999,'Growth rates'!$B$4:$B$999,Demands!$A23,'Growth rates'!$C$4:$C$999,$W23)</f>
        <v>1</v>
      </c>
      <c r="Z23" s="2">
        <f>SUMIFS('Growth rates'!E$4:E$999,'Growth rates'!$B$4:$B$999,Demands!$A23,'Growth rates'!$C$4:$C$999,$W23)</f>
        <v>1.0198500891265525</v>
      </c>
      <c r="AA23" s="2">
        <f>SUMIFS('Growth rates'!F$4:F$999,'Growth rates'!$B$4:$B$999,Demands!$A23,'Growth rates'!$C$4:$C$999,$W23)</f>
        <v>1.2759553051616987</v>
      </c>
      <c r="AB23" s="2">
        <f>SUMIFS('Growth rates'!G$4:G$999,'Growth rates'!$B$4:$B$999,Demands!$A23,'Growth rates'!$C$4:$C$999,$W23)</f>
        <v>1.5778400319940342</v>
      </c>
      <c r="AC23" s="2">
        <f>SUMIFS('Growth rates'!H$4:H$999,'Growth rates'!$B$4:$B$999,Demands!$A23,'Growth rates'!$C$4:$C$999,$W23)</f>
        <v>1.9490351926603442</v>
      </c>
      <c r="AD23" s="2">
        <f>SUMIFS('Growth rates'!I$4:I$999,'Growth rates'!$B$4:$B$999,Demands!$A23,'Growth rates'!$C$4:$C$999,$W23)</f>
        <v>2.4066988529310493</v>
      </c>
      <c r="AE23" s="2">
        <f>SUMIFS('Growth rates'!J$4:J$999,'Growth rates'!$B$4:$B$999,Demands!$A23,'Growth rates'!$C$4:$C$999,$W23)</f>
        <v>2.9603487132226429</v>
      </c>
      <c r="AF23" s="2">
        <f>SUMIFS('Growth rates'!K$4:K$999,'Growth rates'!$B$4:$B$999,Demands!$A23,'Growth rates'!$C$4:$C$999,$W23)</f>
        <v>3.6200484179939489</v>
      </c>
      <c r="AG23" s="2">
        <f>SUMIFS('Growth rates'!L$4:L$999,'Growth rates'!$B$4:$B$999,Demands!$A23,'Growth rates'!$C$4:$C$999,$W23)</f>
        <v>4.3957782715772922</v>
      </c>
      <c r="AH23" s="2">
        <f>SUMIFS('Growth rates'!M$4:M$999,'Growth rates'!$B$4:$B$999,Demands!$A23,'Growth rates'!$C$4:$C$999,$W23)</f>
        <v>5.2879054798815179</v>
      </c>
      <c r="AI23" s="2">
        <f>SUMIFS('Growth rates'!N$4:N$999,'Growth rates'!$B$4:$B$999,Demands!$A23,'Growth rates'!$C$4:$C$999,$W23)</f>
        <v>6.2855751621173042</v>
      </c>
      <c r="AJ23" s="2">
        <f>SUMIFS('Growth rates'!O$4:O$999,'Growth rates'!$B$4:$B$999,Demands!$A23,'Growth rates'!$C$4:$C$999,$W23)</f>
        <v>7.3531541564176512</v>
      </c>
      <c r="AK23" s="2">
        <f>SUMIFS('Growth rates'!P$4:P$999,'Growth rates'!$B$4:$B$999,Demands!$A23,'Growth rates'!$C$4:$C$999,$W23)</f>
        <v>8.4937754135536974</v>
      </c>
      <c r="AL23" s="2">
        <f>SUMIFS('Growth rates'!Q$4:Q$999,'Growth rates'!$B$4:$B$999,Demands!$A23,'Growth rates'!$C$4:$C$999,$W23)</f>
        <v>9.7019621124869122</v>
      </c>
      <c r="AM23" s="2">
        <f>SUMIFS('Growth rates'!R$4:R$999,'Growth rates'!$B$4:$B$999,Demands!$A23,'Growth rates'!$C$4:$C$999,$W23)</f>
        <v>10.976983810939064</v>
      </c>
      <c r="AN23" s="2">
        <f>SUMIFS('Growth rates'!S$4:S$999,'Growth rates'!$B$4:$B$999,Demands!$A23,'Growth rates'!$C$4:$C$999,$W23)</f>
        <v>12.325370532877562</v>
      </c>
      <c r="AO23" s="2">
        <f>SUMIFS('Growth rates'!T$4:T$999,'Growth rates'!$B$4:$B$999,Demands!$A23,'Growth rates'!$C$4:$C$999,$W23)</f>
        <v>13.745495636185158</v>
      </c>
      <c r="AP23" s="2">
        <f>SUMIFS('Growth rates'!U$4:U$999,'Growth rates'!$B$4:$B$999,Demands!$A23,'Growth rates'!$C$4:$C$999,$W23)</f>
        <v>15.223188982862599</v>
      </c>
      <c r="AR23">
        <f>VLOOKUP(C23&amp;A23,Driver_elast!$A$2:$E$1161,5,FALSE)</f>
        <v>0.96715200000000001</v>
      </c>
      <c r="AS23">
        <f t="shared" si="20"/>
        <v>0.96715200000000001</v>
      </c>
      <c r="AT23">
        <f t="shared" si="21"/>
        <v>0.1934304</v>
      </c>
      <c r="AV23" s="2" cm="1">
        <f t="array" ref="AV23">TREND($AR23:$AS23,$AR$3:$AS$3,AV$1)</f>
        <v>0.96715200000000001</v>
      </c>
      <c r="AW23" s="2" cm="1">
        <f t="array" ref="AW23">TREND($AR23:$AS23,$AR$3:$AS$3,AW$1)</f>
        <v>0.96715200000000001</v>
      </c>
      <c r="AX23" s="2" cm="1">
        <f t="array" ref="AX23">TREND($AR23:$AS23,$AR$3:$AS$3,AX$1)</f>
        <v>0.96715200000000001</v>
      </c>
      <c r="AY23" s="2" cm="1">
        <f t="array" ref="AY23">TREND($AR23:$AS23,$AR$3:$AS$3,AY$1)</f>
        <v>0.96715200000000001</v>
      </c>
      <c r="AZ23" s="2" cm="1">
        <f t="array" ref="AZ23">TREND($AR23:$AS23,$AR$3:$AS$3,AZ$1)</f>
        <v>0.96715200000000001</v>
      </c>
      <c r="BA23" s="2" cm="1">
        <f t="array" ref="BA23">TREND($AR23:$AS23,$AR$3:$AS$3,BA$1)</f>
        <v>0.96715200000000001</v>
      </c>
      <c r="BB23" s="2" cm="1">
        <f t="array" ref="BB23">TREND($AR23:$AS23,$AR$3:$AS$3,BB$1)</f>
        <v>0.96715200000000001</v>
      </c>
      <c r="BC23" s="2" cm="1">
        <f t="array" ref="BC23">TREND($AR23:$AS23,$AR$3:$AS$3,BC$1)</f>
        <v>0.96715200000000001</v>
      </c>
      <c r="BD23" s="2" cm="1">
        <f t="array" ref="BD23">TREND($AR23:$AS23,$AR$3:$AS$3,BD$1)</f>
        <v>0.96715200000000001</v>
      </c>
      <c r="BE23" s="2" cm="1">
        <f t="array" ref="BE23">TREND($AR23:$AS23,$AR$3:$AS$3,BE$1)</f>
        <v>0.96715200000000001</v>
      </c>
      <c r="BF23" s="20" cm="1">
        <f t="array" ref="BF23">TREND($AS23:$AT23,$AS$3:$AT$3,BF$1)</f>
        <v>0.87043680000000023</v>
      </c>
      <c r="BG23" s="20" cm="1">
        <f t="array" ref="BG23">TREND($AS23:$AT23,$AS$3:$AT$3,BG$1)</f>
        <v>0.77372160000000179</v>
      </c>
      <c r="BH23" s="20" cm="1">
        <f t="array" ref="BH23">TREND($AS23:$AT23,$AS$3:$AT$3,BH$1)</f>
        <v>0.67700640000000334</v>
      </c>
      <c r="BI23" s="20" cm="1">
        <f t="array" ref="BI23">TREND($AS23:$AT23,$AS$3:$AT$3,BI$1)</f>
        <v>0.58029119999999779</v>
      </c>
      <c r="BJ23" s="20" cm="1">
        <f t="array" ref="BJ23">TREND($AS23:$AT23,$AS$3:$AT$3,BJ$1)</f>
        <v>0.48357599999999934</v>
      </c>
      <c r="BK23" s="20" cm="1">
        <f t="array" ref="BK23">TREND($AS23:$AT23,$AS$3:$AT$3,BK$1)</f>
        <v>0.38686080000000089</v>
      </c>
      <c r="BL23" s="20" cm="1">
        <f t="array" ref="BL23">TREND($AS23:$AT23,$AS$3:$AT$3,BL$1)</f>
        <v>0.29014560000000245</v>
      </c>
      <c r="BM23" s="20" cm="1">
        <f t="array" ref="BM23">TREND($AS23:$AT23,$AS$3:$AT$3,BM$1)</f>
        <v>0.193430400000004</v>
      </c>
    </row>
    <row r="24" spans="1:65" x14ac:dyDescent="0.35">
      <c r="A24" t="str">
        <f>IF(BYDem!B22="","\I:",BYDem!B22)</f>
        <v>Africa_north</v>
      </c>
      <c r="B24" t="str">
        <f>BYDem!E22</f>
        <v>RCK</v>
      </c>
      <c r="C24" t="str">
        <f t="shared" ref="C24:C87" si="22">B24</f>
        <v>RCK</v>
      </c>
      <c r="D24" s="4">
        <f>SUMIFS(BYDem!$M$2:$M$2000,BYDem!$B$2:$B$2000,Demands!$A24,BYDem!$E$2:$E$2000,Demands!$B24)</f>
        <v>284.71630051328998</v>
      </c>
      <c r="E24" s="4">
        <f t="shared" si="2"/>
        <v>287.27587132347736</v>
      </c>
      <c r="F24" s="4">
        <f t="shared" si="3"/>
        <v>334.47815971945067</v>
      </c>
      <c r="G24" s="4">
        <f t="shared" si="4"/>
        <v>398.17942762460689</v>
      </c>
      <c r="H24" s="4">
        <f t="shared" si="5"/>
        <v>477.47354126770671</v>
      </c>
      <c r="I24" s="4">
        <f t="shared" si="6"/>
        <v>569.56360879469969</v>
      </c>
      <c r="J24" s="4">
        <f t="shared" si="7"/>
        <v>675.74612021735084</v>
      </c>
      <c r="K24" s="4">
        <f t="shared" si="8"/>
        <v>798.20493632511943</v>
      </c>
      <c r="L24" s="4">
        <f t="shared" si="9"/>
        <v>939.23747503537129</v>
      </c>
      <c r="M24" s="4">
        <f t="shared" si="10"/>
        <v>1098.4251561846486</v>
      </c>
      <c r="N24" s="4">
        <f t="shared" si="11"/>
        <v>1260.0996354213107</v>
      </c>
      <c r="O24" s="4">
        <f t="shared" si="12"/>
        <v>1412.7439585915124</v>
      </c>
      <c r="P24" s="4">
        <f t="shared" si="13"/>
        <v>1552.2927177868623</v>
      </c>
      <c r="Q24" s="4">
        <f t="shared" si="14"/>
        <v>1674.8505596493324</v>
      </c>
      <c r="R24" s="4">
        <f t="shared" si="15"/>
        <v>1778.5773021061075</v>
      </c>
      <c r="S24" s="4">
        <f t="shared" si="16"/>
        <v>1862.5109877215225</v>
      </c>
      <c r="T24" s="4">
        <f t="shared" si="17"/>
        <v>1926.1512089304799</v>
      </c>
      <c r="U24" s="4">
        <f t="shared" si="18"/>
        <v>1968.4996674669442</v>
      </c>
      <c r="W24" s="5" t="str">
        <f>VLOOKUP(C24&amp;A24,Driver_elast!$A$2:$D$1161,4,FALSE)</f>
        <v>GDPPCAP</v>
      </c>
      <c r="X24" s="5">
        <v>1</v>
      </c>
      <c r="Y24" s="2">
        <f>SUMIFS('Growth rates'!D$4:D$999,'Growth rates'!$B$4:$B$999,Demands!$A24,'Growth rates'!$C$4:$C$999,$W24)</f>
        <v>1</v>
      </c>
      <c r="Z24" s="2">
        <f>SUMIFS('Growth rates'!E$4:E$999,'Growth rates'!$B$4:$B$999,Demands!$A24,'Growth rates'!$C$4:$C$999,$W24)</f>
        <v>1.007534030402766</v>
      </c>
      <c r="AA24" s="2">
        <f>SUMIFS('Growth rates'!F$4:F$999,'Growth rates'!$B$4:$B$999,Demands!$A24,'Growth rates'!$C$4:$C$999,$W24)</f>
        <v>1.1491387916231053</v>
      </c>
      <c r="AB24" s="2">
        <f>SUMIFS('Growth rates'!G$4:G$999,'Growth rates'!$B$4:$B$999,Demands!$A24,'Growth rates'!$C$4:$C$999,$W24)</f>
        <v>1.3402887198878353</v>
      </c>
      <c r="AC24" s="2">
        <f>SUMIFS('Growth rates'!H$4:H$999,'Growth rates'!$B$4:$B$999,Demands!$A24,'Growth rates'!$C$4:$C$999,$W24)</f>
        <v>1.5784341733844767</v>
      </c>
      <c r="AD24" s="2">
        <f>SUMIFS('Growth rates'!I$4:I$999,'Growth rates'!$B$4:$B$999,Demands!$A24,'Growth rates'!$C$4:$C$999,$W24)</f>
        <v>1.8560434578386871</v>
      </c>
      <c r="AE24" s="2">
        <f>SUMIFS('Growth rates'!J$4:J$999,'Growth rates'!$B$4:$B$999,Demands!$A24,'Growth rates'!$C$4:$C$999,$W24)</f>
        <v>2.1786817580286657</v>
      </c>
      <c r="AF24" s="2">
        <f>SUMIFS('Growth rates'!K$4:K$999,'Growth rates'!$B$4:$B$999,Demands!$A24,'Growth rates'!$C$4:$C$999,$W24)</f>
        <v>2.5553080765880392</v>
      </c>
      <c r="AG24" s="2">
        <f>SUMIFS('Growth rates'!L$4:L$999,'Growth rates'!$B$4:$B$999,Demands!$A24,'Growth rates'!$C$4:$C$999,$W24)</f>
        <v>2.9961496504003149</v>
      </c>
      <c r="AH24" s="2">
        <f>SUMIFS('Growth rates'!M$4:M$999,'Growth rates'!$B$4:$B$999,Demands!$A24,'Growth rates'!$C$4:$C$999,$W24)</f>
        <v>3.5039553203193958</v>
      </c>
      <c r="AI24" s="2">
        <f>SUMIFS('Growth rates'!N$4:N$999,'Growth rates'!$B$4:$B$999,Demands!$A24,'Growth rates'!$C$4:$C$999,$W24)</f>
        <v>4.0769981074724448</v>
      </c>
      <c r="AJ24" s="2">
        <f>SUMIFS('Growth rates'!O$4:O$999,'Growth rates'!$B$4:$B$999,Demands!$A24,'Growth rates'!$C$4:$C$999,$W24)</f>
        <v>4.6943407754524715</v>
      </c>
      <c r="AK24" s="2">
        <f>SUMIFS('Growth rates'!P$4:P$999,'Growth rates'!$B$4:$B$999,Demands!$A24,'Growth rates'!$C$4:$C$999,$W24)</f>
        <v>5.3567694043736589</v>
      </c>
      <c r="AL24" s="2">
        <f>SUMIFS('Growth rates'!Q$4:Q$999,'Growth rates'!$B$4:$B$999,Demands!$A24,'Growth rates'!$C$4:$C$999,$W24)</f>
        <v>6.0616558926331567</v>
      </c>
      <c r="AM24" s="2">
        <f>SUMIFS('Growth rates'!R$4:R$999,'Growth rates'!$B$4:$B$999,Demands!$A24,'Growth rates'!$C$4:$C$999,$W24)</f>
        <v>6.812476096876809</v>
      </c>
      <c r="AN24" s="2">
        <f>SUMIFS('Growth rates'!S$4:S$999,'Growth rates'!$B$4:$B$999,Demands!$A24,'Growth rates'!$C$4:$C$999,$W24)</f>
        <v>7.6162030789718305</v>
      </c>
      <c r="AO24" s="2">
        <f>SUMIFS('Growth rates'!T$4:T$999,'Growth rates'!$B$4:$B$999,Demands!$A24,'Growth rates'!$C$4:$C$999,$W24)</f>
        <v>8.4836643573453738</v>
      </c>
      <c r="AP24" s="2">
        <f>SUMIFS('Growth rates'!U$4:U$999,'Growth rates'!$B$4:$B$999,Demands!$A24,'Growth rates'!$C$4:$C$999,$W24)</f>
        <v>9.4162757395893575</v>
      </c>
      <c r="AR24">
        <f>VLOOKUP(C24&amp;A24,Driver_elast!$A$2:$E$1161,5,FALSE)</f>
        <v>1.19807</v>
      </c>
      <c r="AS24">
        <f t="shared" si="20"/>
        <v>1</v>
      </c>
      <c r="AT24">
        <f t="shared" si="21"/>
        <v>0.2</v>
      </c>
      <c r="AV24" s="2" cm="1">
        <f t="array" ref="AV24">TREND($AR24:$AS24,$AR$3:$AS$3,AV$1)</f>
        <v>1.1980700000000013</v>
      </c>
      <c r="AW24" s="2" cm="1">
        <f t="array" ref="AW24">TREND($AR24:$AS24,$AR$3:$AS$3,AW$1)</f>
        <v>1.1932390243902447</v>
      </c>
      <c r="AX24" s="2" cm="1">
        <f t="array" ref="AX24">TREND($AR24:$AS24,$AR$3:$AS$3,AX$1)</f>
        <v>1.169084146341465</v>
      </c>
      <c r="AY24" s="2" cm="1">
        <f t="array" ref="AY24">TREND($AR24:$AS24,$AR$3:$AS$3,AY$1)</f>
        <v>1.1449292682926835</v>
      </c>
      <c r="AZ24" s="2" cm="1">
        <f t="array" ref="AZ24">TREND($AR24:$AS24,$AR$3:$AS$3,AZ$1)</f>
        <v>1.1207743902439038</v>
      </c>
      <c r="BA24" s="2" cm="1">
        <f t="array" ref="BA24">TREND($AR24:$AS24,$AR$3:$AS$3,BA$1)</f>
        <v>1.0966195121951241</v>
      </c>
      <c r="BB24" s="2" cm="1">
        <f t="array" ref="BB24">TREND($AR24:$AS24,$AR$3:$AS$3,BB$1)</f>
        <v>1.0724646341463426</v>
      </c>
      <c r="BC24" s="2" cm="1">
        <f t="array" ref="BC24">TREND($AR24:$AS24,$AR$3:$AS$3,BC$1)</f>
        <v>1.0483097560975629</v>
      </c>
      <c r="BD24" s="2" cm="1">
        <f t="array" ref="BD24">TREND($AR24:$AS24,$AR$3:$AS$3,BD$1)</f>
        <v>1.0241548780487815</v>
      </c>
      <c r="BE24" s="2" cm="1">
        <f t="array" ref="BE24">TREND($AR24:$AS24,$AR$3:$AS$3,BE$1)</f>
        <v>1.0000000000000018</v>
      </c>
      <c r="BF24" s="20" cm="1">
        <f t="array" ref="BF24">TREND($AS24:$AT24,$AS$3:$AT$3,BF$1)</f>
        <v>0.90000000000000568</v>
      </c>
      <c r="BG24" s="20" cm="1">
        <f t="array" ref="BG24">TREND($AS24:$AT24,$AS$3:$AT$3,BG$1)</f>
        <v>0.80000000000000426</v>
      </c>
      <c r="BH24" s="20" cm="1">
        <f t="array" ref="BH24">TREND($AS24:$AT24,$AS$3:$AT$3,BH$1)</f>
        <v>0.70000000000000284</v>
      </c>
      <c r="BI24" s="20" cm="1">
        <f t="array" ref="BI24">TREND($AS24:$AT24,$AS$3:$AT$3,BI$1)</f>
        <v>0.60000000000000142</v>
      </c>
      <c r="BJ24" s="20" cm="1">
        <f t="array" ref="BJ24">TREND($AS24:$AT24,$AS$3:$AT$3,BJ$1)</f>
        <v>0.5</v>
      </c>
      <c r="BK24" s="20" cm="1">
        <f t="array" ref="BK24">TREND($AS24:$AT24,$AS$3:$AT$3,BK$1)</f>
        <v>0.40000000000000568</v>
      </c>
      <c r="BL24" s="20" cm="1">
        <f t="array" ref="BL24">TREND($AS24:$AT24,$AS$3:$AT$3,BL$1)</f>
        <v>0.30000000000000426</v>
      </c>
      <c r="BM24" s="20" cm="1">
        <f t="array" ref="BM24">TREND($AS24:$AT24,$AS$3:$AT$3,BM$1)</f>
        <v>0.20000000000000284</v>
      </c>
    </row>
    <row r="25" spans="1:65" x14ac:dyDescent="0.35">
      <c r="A25" t="str">
        <f>IF(BYDem!B23="","\I:",BYDem!B23)</f>
        <v>Africa_north</v>
      </c>
      <c r="B25" t="str">
        <f>BYDem!E23</f>
        <v>REA</v>
      </c>
      <c r="C25" t="str">
        <f t="shared" si="22"/>
        <v>REA</v>
      </c>
      <c r="D25" s="4">
        <f>SUMIFS(BYDem!$M$2:$M$2000,BYDem!$B$2:$B$2000,Demands!$A25,BYDem!$E$2:$E$2000,Demands!$B25)</f>
        <v>143.85132101970001</v>
      </c>
      <c r="E25" s="4">
        <f t="shared" si="2"/>
        <v>148.52769939009687</v>
      </c>
      <c r="F25" s="4">
        <f t="shared" si="3"/>
        <v>238.60057056606311</v>
      </c>
      <c r="G25" s="4">
        <f t="shared" si="4"/>
        <v>409.8548970193242</v>
      </c>
      <c r="H25" s="4">
        <f t="shared" si="5"/>
        <v>724.08116028641632</v>
      </c>
      <c r="I25" s="4">
        <f t="shared" si="6"/>
        <v>1273.5754451906616</v>
      </c>
      <c r="J25" s="4">
        <f t="shared" si="7"/>
        <v>2228.8338723494689</v>
      </c>
      <c r="K25" s="4">
        <f t="shared" si="8"/>
        <v>3891.3389771823886</v>
      </c>
      <c r="L25" s="4">
        <f t="shared" si="9"/>
        <v>6788.0605980171204</v>
      </c>
      <c r="M25" s="4">
        <f t="shared" si="10"/>
        <v>11752.248079612336</v>
      </c>
      <c r="N25" s="4">
        <f t="shared" si="11"/>
        <v>19216.054563722373</v>
      </c>
      <c r="O25" s="4">
        <f t="shared" si="12"/>
        <v>29260.094135671014</v>
      </c>
      <c r="P25" s="4">
        <f t="shared" si="13"/>
        <v>41731.24864103138</v>
      </c>
      <c r="Q25" s="4">
        <f t="shared" si="14"/>
        <v>55947.899057156246</v>
      </c>
      <c r="R25" s="4">
        <f t="shared" si="15"/>
        <v>70898.78330850073</v>
      </c>
      <c r="S25" s="4">
        <f t="shared" si="16"/>
        <v>85335.577017741321</v>
      </c>
      <c r="T25" s="4">
        <f t="shared" si="17"/>
        <v>97917.047026383196</v>
      </c>
      <c r="U25" s="4">
        <f t="shared" si="18"/>
        <v>107206.15384559208</v>
      </c>
      <c r="W25" s="5" t="str">
        <f>VLOOKUP(C25&amp;A25,Driver_elast!$A$2:$D$1161,4,FALSE)</f>
        <v>GDPPCAP</v>
      </c>
      <c r="X25" s="5">
        <v>0</v>
      </c>
      <c r="Y25" s="2">
        <f>SUMIFS('Growth rates'!D$4:D$999,'Growth rates'!$B$4:$B$999,Demands!$A25,'Growth rates'!$C$4:$C$999,$W25)</f>
        <v>1</v>
      </c>
      <c r="Z25" s="2">
        <f>SUMIFS('Growth rates'!E$4:E$999,'Growth rates'!$B$4:$B$999,Demands!$A25,'Growth rates'!$C$4:$C$999,$W25)</f>
        <v>1.007534030402766</v>
      </c>
      <c r="AA25" s="2">
        <f>SUMIFS('Growth rates'!F$4:F$999,'Growth rates'!$B$4:$B$999,Demands!$A25,'Growth rates'!$C$4:$C$999,$W25)</f>
        <v>1.1491387916231053</v>
      </c>
      <c r="AB25" s="2">
        <f>SUMIFS('Growth rates'!G$4:G$999,'Growth rates'!$B$4:$B$999,Demands!$A25,'Growth rates'!$C$4:$C$999,$W25)</f>
        <v>1.3402887198878353</v>
      </c>
      <c r="AC25" s="2">
        <f>SUMIFS('Growth rates'!H$4:H$999,'Growth rates'!$B$4:$B$999,Demands!$A25,'Growth rates'!$C$4:$C$999,$W25)</f>
        <v>1.5784341733844767</v>
      </c>
      <c r="AD25" s="2">
        <f>SUMIFS('Growth rates'!I$4:I$999,'Growth rates'!$B$4:$B$999,Demands!$A25,'Growth rates'!$C$4:$C$999,$W25)</f>
        <v>1.8560434578386871</v>
      </c>
      <c r="AE25" s="2">
        <f>SUMIFS('Growth rates'!J$4:J$999,'Growth rates'!$B$4:$B$999,Demands!$A25,'Growth rates'!$C$4:$C$999,$W25)</f>
        <v>2.1786817580286657</v>
      </c>
      <c r="AF25" s="2">
        <f>SUMIFS('Growth rates'!K$4:K$999,'Growth rates'!$B$4:$B$999,Demands!$A25,'Growth rates'!$C$4:$C$999,$W25)</f>
        <v>2.5553080765880392</v>
      </c>
      <c r="AG25" s="2">
        <f>SUMIFS('Growth rates'!L$4:L$999,'Growth rates'!$B$4:$B$999,Demands!$A25,'Growth rates'!$C$4:$C$999,$W25)</f>
        <v>2.9961496504003149</v>
      </c>
      <c r="AH25" s="2">
        <f>SUMIFS('Growth rates'!M$4:M$999,'Growth rates'!$B$4:$B$999,Demands!$A25,'Growth rates'!$C$4:$C$999,$W25)</f>
        <v>3.5039553203193958</v>
      </c>
      <c r="AI25" s="2">
        <f>SUMIFS('Growth rates'!N$4:N$999,'Growth rates'!$B$4:$B$999,Demands!$A25,'Growth rates'!$C$4:$C$999,$W25)</f>
        <v>4.0769981074724448</v>
      </c>
      <c r="AJ25" s="2">
        <f>SUMIFS('Growth rates'!O$4:O$999,'Growth rates'!$B$4:$B$999,Demands!$A25,'Growth rates'!$C$4:$C$999,$W25)</f>
        <v>4.6943407754524715</v>
      </c>
      <c r="AK25" s="2">
        <f>SUMIFS('Growth rates'!P$4:P$999,'Growth rates'!$B$4:$B$999,Demands!$A25,'Growth rates'!$C$4:$C$999,$W25)</f>
        <v>5.3567694043736589</v>
      </c>
      <c r="AL25" s="2">
        <f>SUMIFS('Growth rates'!Q$4:Q$999,'Growth rates'!$B$4:$B$999,Demands!$A25,'Growth rates'!$C$4:$C$999,$W25)</f>
        <v>6.0616558926331567</v>
      </c>
      <c r="AM25" s="2">
        <f>SUMIFS('Growth rates'!R$4:R$999,'Growth rates'!$B$4:$B$999,Demands!$A25,'Growth rates'!$C$4:$C$999,$W25)</f>
        <v>6.812476096876809</v>
      </c>
      <c r="AN25" s="2">
        <f>SUMIFS('Growth rates'!S$4:S$999,'Growth rates'!$B$4:$B$999,Demands!$A25,'Growth rates'!$C$4:$C$999,$W25)</f>
        <v>7.6162030789718305</v>
      </c>
      <c r="AO25" s="2">
        <f>SUMIFS('Growth rates'!T$4:T$999,'Growth rates'!$B$4:$B$999,Demands!$A25,'Growth rates'!$C$4:$C$999,$W25)</f>
        <v>8.4836643573453738</v>
      </c>
      <c r="AP25" s="2">
        <f>SUMIFS('Growth rates'!U$4:U$999,'Growth rates'!$B$4:$B$999,Demands!$A25,'Growth rates'!$C$4:$C$999,$W25)</f>
        <v>9.4162757395893575</v>
      </c>
      <c r="AR25">
        <f>VLOOKUP(C25&amp;A25,Driver_elast!$A$2:$E$1161,5,FALSE)</f>
        <v>4.3148770000000001</v>
      </c>
      <c r="AS25">
        <f t="shared" si="20"/>
        <v>4.3148770000000001</v>
      </c>
      <c r="AT25">
        <f t="shared" si="21"/>
        <v>0.86297540000000006</v>
      </c>
      <c r="AV25" s="2" cm="1">
        <f t="array" ref="AV25">TREND($AR25:$AS25,$AR$3:$AS$3,AV$1)</f>
        <v>4.3148770000000001</v>
      </c>
      <c r="AW25" s="2" cm="1">
        <f t="array" ref="AW25">TREND($AR25:$AS25,$AR$3:$AS$3,AW$1)</f>
        <v>4.3148770000000001</v>
      </c>
      <c r="AX25" s="2" cm="1">
        <f t="array" ref="AX25">TREND($AR25:$AS25,$AR$3:$AS$3,AX$1)</f>
        <v>4.3148770000000001</v>
      </c>
      <c r="AY25" s="2" cm="1">
        <f t="array" ref="AY25">TREND($AR25:$AS25,$AR$3:$AS$3,AY$1)</f>
        <v>4.3148770000000001</v>
      </c>
      <c r="AZ25" s="2" cm="1">
        <f t="array" ref="AZ25">TREND($AR25:$AS25,$AR$3:$AS$3,AZ$1)</f>
        <v>4.3148770000000001</v>
      </c>
      <c r="BA25" s="2" cm="1">
        <f t="array" ref="BA25">TREND($AR25:$AS25,$AR$3:$AS$3,BA$1)</f>
        <v>4.3148770000000001</v>
      </c>
      <c r="BB25" s="2" cm="1">
        <f t="array" ref="BB25">TREND($AR25:$AS25,$AR$3:$AS$3,BB$1)</f>
        <v>4.3148770000000001</v>
      </c>
      <c r="BC25" s="2" cm="1">
        <f t="array" ref="BC25">TREND($AR25:$AS25,$AR$3:$AS$3,BC$1)</f>
        <v>4.3148770000000001</v>
      </c>
      <c r="BD25" s="2" cm="1">
        <f t="array" ref="BD25">TREND($AR25:$AS25,$AR$3:$AS$3,BD$1)</f>
        <v>4.3148770000000001</v>
      </c>
      <c r="BE25" s="2" cm="1">
        <f t="array" ref="BE25">TREND($AR25:$AS25,$AR$3:$AS$3,BE$1)</f>
        <v>4.3148770000000001</v>
      </c>
      <c r="BF25" s="20" cm="1">
        <f t="array" ref="BF25">TREND($AS25:$AT25,$AS$3:$AT$3,BF$1)</f>
        <v>3.8833893000000046</v>
      </c>
      <c r="BG25" s="20" cm="1">
        <f t="array" ref="BG25">TREND($AS25:$AT25,$AS$3:$AT$3,BG$1)</f>
        <v>3.4519016000000136</v>
      </c>
      <c r="BH25" s="20" cm="1">
        <f t="array" ref="BH25">TREND($AS25:$AT25,$AS$3:$AT$3,BH$1)</f>
        <v>3.0204139000000225</v>
      </c>
      <c r="BI25" s="20" cm="1">
        <f t="array" ref="BI25">TREND($AS25:$AT25,$AS$3:$AT$3,BI$1)</f>
        <v>2.5889262000000031</v>
      </c>
      <c r="BJ25" s="20" cm="1">
        <f t="array" ref="BJ25">TREND($AS25:$AT25,$AS$3:$AT$3,BJ$1)</f>
        <v>2.157438500000012</v>
      </c>
      <c r="BK25" s="20" cm="1">
        <f t="array" ref="BK25">TREND($AS25:$AT25,$AS$3:$AT$3,BK$1)</f>
        <v>1.725950800000021</v>
      </c>
      <c r="BL25" s="20" cm="1">
        <f t="array" ref="BL25">TREND($AS25:$AT25,$AS$3:$AT$3,BL$1)</f>
        <v>1.2944631000000015</v>
      </c>
      <c r="BM25" s="20" cm="1">
        <f t="array" ref="BM25">TREND($AS25:$AT25,$AS$3:$AT$3,BM$1)</f>
        <v>0.8629754000000105</v>
      </c>
    </row>
    <row r="26" spans="1:65" x14ac:dyDescent="0.35">
      <c r="A26" t="str">
        <f>IF(BYDem!B24="","\I:",BYDem!B24)</f>
        <v>Africa_north</v>
      </c>
      <c r="B26" t="str">
        <f>BYDem!E24</f>
        <v>RHW</v>
      </c>
      <c r="C26" t="str">
        <f t="shared" si="22"/>
        <v>RHW</v>
      </c>
      <c r="D26" s="4">
        <f>SUMIFS(BYDem!$M$2:$M$2000,BYDem!$B$2:$B$2000,Demands!$A26,BYDem!$E$2:$E$2000,Demands!$B26)</f>
        <v>260.72973588697801</v>
      </c>
      <c r="E26" s="4">
        <f t="shared" si="2"/>
        <v>263.07366990171846</v>
      </c>
      <c r="F26" s="4">
        <f t="shared" si="3"/>
        <v>306.29929542634</v>
      </c>
      <c r="G26" s="4">
        <f t="shared" si="4"/>
        <v>364.63390685053463</v>
      </c>
      <c r="H26" s="4">
        <f t="shared" si="5"/>
        <v>437.247709679124</v>
      </c>
      <c r="I26" s="4">
        <f t="shared" si="6"/>
        <v>521.57944249821514</v>
      </c>
      <c r="J26" s="4">
        <f t="shared" si="7"/>
        <v>618.81636960471769</v>
      </c>
      <c r="K26" s="4">
        <f t="shared" si="8"/>
        <v>730.95836752773494</v>
      </c>
      <c r="L26" s="4">
        <f t="shared" si="9"/>
        <v>860.10930304882061</v>
      </c>
      <c r="M26" s="4">
        <f t="shared" si="10"/>
        <v>1005.8858602311311</v>
      </c>
      <c r="N26" s="4">
        <f t="shared" si="11"/>
        <v>1153.9397096069663</v>
      </c>
      <c r="O26" s="4">
        <f t="shared" si="12"/>
        <v>1293.7241687091084</v>
      </c>
      <c r="P26" s="4">
        <f t="shared" si="13"/>
        <v>1421.5163290552657</v>
      </c>
      <c r="Q26" s="4">
        <f t="shared" si="14"/>
        <v>1533.7490100857228</v>
      </c>
      <c r="R26" s="4">
        <f t="shared" si="15"/>
        <v>1628.7370600021313</v>
      </c>
      <c r="S26" s="4">
        <f t="shared" si="16"/>
        <v>1705.5995636349583</v>
      </c>
      <c r="T26" s="4">
        <f t="shared" si="17"/>
        <v>1763.8782713790756</v>
      </c>
      <c r="U26" s="4">
        <f t="shared" si="18"/>
        <v>1802.6589888495091</v>
      </c>
      <c r="W26" s="5" t="str">
        <f>VLOOKUP(C26&amp;A26,Driver_elast!$A$2:$D$1161,4,FALSE)</f>
        <v>GDPPCAP</v>
      </c>
      <c r="X26" s="5">
        <v>1</v>
      </c>
      <c r="Y26" s="2">
        <f>SUMIFS('Growth rates'!D$4:D$999,'Growth rates'!$B$4:$B$999,Demands!$A26,'Growth rates'!$C$4:$C$999,$W26)</f>
        <v>1</v>
      </c>
      <c r="Z26" s="2">
        <f>SUMIFS('Growth rates'!E$4:E$999,'Growth rates'!$B$4:$B$999,Demands!$A26,'Growth rates'!$C$4:$C$999,$W26)</f>
        <v>1.007534030402766</v>
      </c>
      <c r="AA26" s="2">
        <f>SUMIFS('Growth rates'!F$4:F$999,'Growth rates'!$B$4:$B$999,Demands!$A26,'Growth rates'!$C$4:$C$999,$W26)</f>
        <v>1.1491387916231053</v>
      </c>
      <c r="AB26" s="2">
        <f>SUMIFS('Growth rates'!G$4:G$999,'Growth rates'!$B$4:$B$999,Demands!$A26,'Growth rates'!$C$4:$C$999,$W26)</f>
        <v>1.3402887198878353</v>
      </c>
      <c r="AC26" s="2">
        <f>SUMIFS('Growth rates'!H$4:H$999,'Growth rates'!$B$4:$B$999,Demands!$A26,'Growth rates'!$C$4:$C$999,$W26)</f>
        <v>1.5784341733844767</v>
      </c>
      <c r="AD26" s="2">
        <f>SUMIFS('Growth rates'!I$4:I$999,'Growth rates'!$B$4:$B$999,Demands!$A26,'Growth rates'!$C$4:$C$999,$W26)</f>
        <v>1.8560434578386871</v>
      </c>
      <c r="AE26" s="2">
        <f>SUMIFS('Growth rates'!J$4:J$999,'Growth rates'!$B$4:$B$999,Demands!$A26,'Growth rates'!$C$4:$C$999,$W26)</f>
        <v>2.1786817580286657</v>
      </c>
      <c r="AF26" s="2">
        <f>SUMIFS('Growth rates'!K$4:K$999,'Growth rates'!$B$4:$B$999,Demands!$A26,'Growth rates'!$C$4:$C$999,$W26)</f>
        <v>2.5553080765880392</v>
      </c>
      <c r="AG26" s="2">
        <f>SUMIFS('Growth rates'!L$4:L$999,'Growth rates'!$B$4:$B$999,Demands!$A26,'Growth rates'!$C$4:$C$999,$W26)</f>
        <v>2.9961496504003149</v>
      </c>
      <c r="AH26" s="2">
        <f>SUMIFS('Growth rates'!M$4:M$999,'Growth rates'!$B$4:$B$999,Demands!$A26,'Growth rates'!$C$4:$C$999,$W26)</f>
        <v>3.5039553203193958</v>
      </c>
      <c r="AI26" s="2">
        <f>SUMIFS('Growth rates'!N$4:N$999,'Growth rates'!$B$4:$B$999,Demands!$A26,'Growth rates'!$C$4:$C$999,$W26)</f>
        <v>4.0769981074724448</v>
      </c>
      <c r="AJ26" s="2">
        <f>SUMIFS('Growth rates'!O$4:O$999,'Growth rates'!$B$4:$B$999,Demands!$A26,'Growth rates'!$C$4:$C$999,$W26)</f>
        <v>4.6943407754524715</v>
      </c>
      <c r="AK26" s="2">
        <f>SUMIFS('Growth rates'!P$4:P$999,'Growth rates'!$B$4:$B$999,Demands!$A26,'Growth rates'!$C$4:$C$999,$W26)</f>
        <v>5.3567694043736589</v>
      </c>
      <c r="AL26" s="2">
        <f>SUMIFS('Growth rates'!Q$4:Q$999,'Growth rates'!$B$4:$B$999,Demands!$A26,'Growth rates'!$C$4:$C$999,$W26)</f>
        <v>6.0616558926331567</v>
      </c>
      <c r="AM26" s="2">
        <f>SUMIFS('Growth rates'!R$4:R$999,'Growth rates'!$B$4:$B$999,Demands!$A26,'Growth rates'!$C$4:$C$999,$W26)</f>
        <v>6.812476096876809</v>
      </c>
      <c r="AN26" s="2">
        <f>SUMIFS('Growth rates'!S$4:S$999,'Growth rates'!$B$4:$B$999,Demands!$A26,'Growth rates'!$C$4:$C$999,$W26)</f>
        <v>7.6162030789718305</v>
      </c>
      <c r="AO26" s="2">
        <f>SUMIFS('Growth rates'!T$4:T$999,'Growth rates'!$B$4:$B$999,Demands!$A26,'Growth rates'!$C$4:$C$999,$W26)</f>
        <v>8.4836643573453738</v>
      </c>
      <c r="AP26" s="2">
        <f>SUMIFS('Growth rates'!U$4:U$999,'Growth rates'!$B$4:$B$999,Demands!$A26,'Growth rates'!$C$4:$C$999,$W26)</f>
        <v>9.4162757395893575</v>
      </c>
      <c r="AR26">
        <f>VLOOKUP(C26&amp;A26,Driver_elast!$A$2:$E$1161,5,FALSE)</f>
        <v>1.19807</v>
      </c>
      <c r="AS26">
        <f t="shared" si="20"/>
        <v>1</v>
      </c>
      <c r="AT26">
        <f t="shared" si="21"/>
        <v>0.2</v>
      </c>
      <c r="AV26" s="2" cm="1">
        <f t="array" ref="AV26">TREND($AR26:$AS26,$AR$3:$AS$3,AV$1)</f>
        <v>1.1980700000000013</v>
      </c>
      <c r="AW26" s="2" cm="1">
        <f t="array" ref="AW26">TREND($AR26:$AS26,$AR$3:$AS$3,AW$1)</f>
        <v>1.1932390243902447</v>
      </c>
      <c r="AX26" s="2" cm="1">
        <f t="array" ref="AX26">TREND($AR26:$AS26,$AR$3:$AS$3,AX$1)</f>
        <v>1.169084146341465</v>
      </c>
      <c r="AY26" s="2" cm="1">
        <f t="array" ref="AY26">TREND($AR26:$AS26,$AR$3:$AS$3,AY$1)</f>
        <v>1.1449292682926835</v>
      </c>
      <c r="AZ26" s="2" cm="1">
        <f t="array" ref="AZ26">TREND($AR26:$AS26,$AR$3:$AS$3,AZ$1)</f>
        <v>1.1207743902439038</v>
      </c>
      <c r="BA26" s="2" cm="1">
        <f t="array" ref="BA26">TREND($AR26:$AS26,$AR$3:$AS$3,BA$1)</f>
        <v>1.0966195121951241</v>
      </c>
      <c r="BB26" s="2" cm="1">
        <f t="array" ref="BB26">TREND($AR26:$AS26,$AR$3:$AS$3,BB$1)</f>
        <v>1.0724646341463426</v>
      </c>
      <c r="BC26" s="2" cm="1">
        <f t="array" ref="BC26">TREND($AR26:$AS26,$AR$3:$AS$3,BC$1)</f>
        <v>1.0483097560975629</v>
      </c>
      <c r="BD26" s="2" cm="1">
        <f t="array" ref="BD26">TREND($AR26:$AS26,$AR$3:$AS$3,BD$1)</f>
        <v>1.0241548780487815</v>
      </c>
      <c r="BE26" s="2" cm="1">
        <f t="array" ref="BE26">TREND($AR26:$AS26,$AR$3:$AS$3,BE$1)</f>
        <v>1.0000000000000018</v>
      </c>
      <c r="BF26" s="20" cm="1">
        <f t="array" ref="BF26">TREND($AS26:$AT26,$AS$3:$AT$3,BF$1)</f>
        <v>0.90000000000000568</v>
      </c>
      <c r="BG26" s="20" cm="1">
        <f t="array" ref="BG26">TREND($AS26:$AT26,$AS$3:$AT$3,BG$1)</f>
        <v>0.80000000000000426</v>
      </c>
      <c r="BH26" s="20" cm="1">
        <f t="array" ref="BH26">TREND($AS26:$AT26,$AS$3:$AT$3,BH$1)</f>
        <v>0.70000000000000284</v>
      </c>
      <c r="BI26" s="20" cm="1">
        <f t="array" ref="BI26">TREND($AS26:$AT26,$AS$3:$AT$3,BI$1)</f>
        <v>0.60000000000000142</v>
      </c>
      <c r="BJ26" s="20" cm="1">
        <f t="array" ref="BJ26">TREND($AS26:$AT26,$AS$3:$AT$3,BJ$1)</f>
        <v>0.5</v>
      </c>
      <c r="BK26" s="20" cm="1">
        <f t="array" ref="BK26">TREND($AS26:$AT26,$AS$3:$AT$3,BK$1)</f>
        <v>0.40000000000000568</v>
      </c>
      <c r="BL26" s="20" cm="1">
        <f t="array" ref="BL26">TREND($AS26:$AT26,$AS$3:$AT$3,BL$1)</f>
        <v>0.30000000000000426</v>
      </c>
      <c r="BM26" s="20" cm="1">
        <f t="array" ref="BM26">TREND($AS26:$AT26,$AS$3:$AT$3,BM$1)</f>
        <v>0.20000000000000284</v>
      </c>
    </row>
    <row r="27" spans="1:65" x14ac:dyDescent="0.35">
      <c r="A27" t="str">
        <f>IF(BYDem!B25="","\I:",BYDem!B25)</f>
        <v>Africa_north</v>
      </c>
      <c r="B27" t="str">
        <f>BYDem!E25</f>
        <v>RLI</v>
      </c>
      <c r="C27" t="str">
        <f t="shared" si="22"/>
        <v>RLI</v>
      </c>
      <c r="D27" s="4">
        <f>SUMIFS(BYDem!$M$2:$M$2000,BYDem!$B$2:$B$2000,Demands!$A27,BYDem!$E$2:$E$2000,Demands!$B27)</f>
        <v>96.824754187004601</v>
      </c>
      <c r="E27" s="4">
        <f t="shared" si="2"/>
        <v>99.557550224405958</v>
      </c>
      <c r="F27" s="4">
        <f t="shared" si="3"/>
        <v>147.17291415407405</v>
      </c>
      <c r="G27" s="4">
        <f t="shared" si="4"/>
        <v>222.07666705277089</v>
      </c>
      <c r="H27" s="4">
        <f t="shared" si="5"/>
        <v>329.26283204701764</v>
      </c>
      <c r="I27" s="4">
        <f t="shared" si="6"/>
        <v>466.68861641783298</v>
      </c>
      <c r="J27" s="4">
        <f t="shared" si="7"/>
        <v>631.35892792858954</v>
      </c>
      <c r="K27" s="4">
        <f t="shared" si="8"/>
        <v>815.43349886440785</v>
      </c>
      <c r="L27" s="4">
        <f t="shared" si="9"/>
        <v>1004.4038302926805</v>
      </c>
      <c r="M27" s="4">
        <f t="shared" si="10"/>
        <v>1174.6363017725123</v>
      </c>
      <c r="N27" s="4">
        <f t="shared" si="11"/>
        <v>1347.52811084323</v>
      </c>
      <c r="O27" s="4">
        <f t="shared" si="12"/>
        <v>1510.7632318213521</v>
      </c>
      <c r="P27" s="4">
        <f t="shared" si="13"/>
        <v>1659.9941898845643</v>
      </c>
      <c r="Q27" s="4">
        <f t="shared" si="14"/>
        <v>1791.0553635184572</v>
      </c>
      <c r="R27" s="4">
        <f t="shared" si="15"/>
        <v>1901.9788947834807</v>
      </c>
      <c r="S27" s="4">
        <f t="shared" si="16"/>
        <v>1991.7360835280313</v>
      </c>
      <c r="T27" s="4">
        <f t="shared" si="17"/>
        <v>2059.7918028130221</v>
      </c>
      <c r="U27" s="4">
        <f t="shared" si="18"/>
        <v>2105.0784902499918</v>
      </c>
      <c r="W27" s="5" t="str">
        <f>VLOOKUP(C27&amp;A27,Driver_elast!$A$2:$D$1161,4,FALSE)</f>
        <v>GDPPCAP</v>
      </c>
      <c r="X27" s="5">
        <v>1</v>
      </c>
      <c r="Y27" s="2">
        <f>SUMIFS('Growth rates'!D$4:D$999,'Growth rates'!$B$4:$B$999,Demands!$A27,'Growth rates'!$C$4:$C$999,$W27)</f>
        <v>1</v>
      </c>
      <c r="Z27" s="2">
        <f>SUMIFS('Growth rates'!E$4:E$999,'Growth rates'!$B$4:$B$999,Demands!$A27,'Growth rates'!$C$4:$C$999,$W27)</f>
        <v>1.007534030402766</v>
      </c>
      <c r="AA27" s="2">
        <f>SUMIFS('Growth rates'!F$4:F$999,'Growth rates'!$B$4:$B$999,Demands!$A27,'Growth rates'!$C$4:$C$999,$W27)</f>
        <v>1.1491387916231053</v>
      </c>
      <c r="AB27" s="2">
        <f>SUMIFS('Growth rates'!G$4:G$999,'Growth rates'!$B$4:$B$999,Demands!$A27,'Growth rates'!$C$4:$C$999,$W27)</f>
        <v>1.3402887198878353</v>
      </c>
      <c r="AC27" s="2">
        <f>SUMIFS('Growth rates'!H$4:H$999,'Growth rates'!$B$4:$B$999,Demands!$A27,'Growth rates'!$C$4:$C$999,$W27)</f>
        <v>1.5784341733844767</v>
      </c>
      <c r="AD27" s="2">
        <f>SUMIFS('Growth rates'!I$4:I$999,'Growth rates'!$B$4:$B$999,Demands!$A27,'Growth rates'!$C$4:$C$999,$W27)</f>
        <v>1.8560434578386871</v>
      </c>
      <c r="AE27" s="2">
        <f>SUMIFS('Growth rates'!J$4:J$999,'Growth rates'!$B$4:$B$999,Demands!$A27,'Growth rates'!$C$4:$C$999,$W27)</f>
        <v>2.1786817580286657</v>
      </c>
      <c r="AF27" s="2">
        <f>SUMIFS('Growth rates'!K$4:K$999,'Growth rates'!$B$4:$B$999,Demands!$A27,'Growth rates'!$C$4:$C$999,$W27)</f>
        <v>2.5553080765880392</v>
      </c>
      <c r="AG27" s="2">
        <f>SUMIFS('Growth rates'!L$4:L$999,'Growth rates'!$B$4:$B$999,Demands!$A27,'Growth rates'!$C$4:$C$999,$W27)</f>
        <v>2.9961496504003149</v>
      </c>
      <c r="AH27" s="2">
        <f>SUMIFS('Growth rates'!M$4:M$999,'Growth rates'!$B$4:$B$999,Demands!$A27,'Growth rates'!$C$4:$C$999,$W27)</f>
        <v>3.5039553203193958</v>
      </c>
      <c r="AI27" s="2">
        <f>SUMIFS('Growth rates'!N$4:N$999,'Growth rates'!$B$4:$B$999,Demands!$A27,'Growth rates'!$C$4:$C$999,$W27)</f>
        <v>4.0769981074724448</v>
      </c>
      <c r="AJ27" s="2">
        <f>SUMIFS('Growth rates'!O$4:O$999,'Growth rates'!$B$4:$B$999,Demands!$A27,'Growth rates'!$C$4:$C$999,$W27)</f>
        <v>4.6943407754524715</v>
      </c>
      <c r="AK27" s="2">
        <f>SUMIFS('Growth rates'!P$4:P$999,'Growth rates'!$B$4:$B$999,Demands!$A27,'Growth rates'!$C$4:$C$999,$W27)</f>
        <v>5.3567694043736589</v>
      </c>
      <c r="AL27" s="2">
        <f>SUMIFS('Growth rates'!Q$4:Q$999,'Growth rates'!$B$4:$B$999,Demands!$A27,'Growth rates'!$C$4:$C$999,$W27)</f>
        <v>6.0616558926331567</v>
      </c>
      <c r="AM27" s="2">
        <f>SUMIFS('Growth rates'!R$4:R$999,'Growth rates'!$B$4:$B$999,Demands!$A27,'Growth rates'!$C$4:$C$999,$W27)</f>
        <v>6.812476096876809</v>
      </c>
      <c r="AN27" s="2">
        <f>SUMIFS('Growth rates'!S$4:S$999,'Growth rates'!$B$4:$B$999,Demands!$A27,'Growth rates'!$C$4:$C$999,$W27)</f>
        <v>7.6162030789718305</v>
      </c>
      <c r="AO27" s="2">
        <f>SUMIFS('Growth rates'!T$4:T$999,'Growth rates'!$B$4:$B$999,Demands!$A27,'Growth rates'!$C$4:$C$999,$W27)</f>
        <v>8.4836643573453738</v>
      </c>
      <c r="AP27" s="2">
        <f>SUMIFS('Growth rates'!U$4:U$999,'Growth rates'!$B$4:$B$999,Demands!$A27,'Growth rates'!$C$4:$C$999,$W27)</f>
        <v>9.4162757395893575</v>
      </c>
      <c r="AR27">
        <f>VLOOKUP(C27&amp;A27,Driver_elast!$A$2:$E$1161,5,FALSE)</f>
        <v>3.8148770000000001</v>
      </c>
      <c r="AS27">
        <f t="shared" si="20"/>
        <v>1</v>
      </c>
      <c r="AT27">
        <f t="shared" si="21"/>
        <v>0.2</v>
      </c>
      <c r="AV27" s="2" cm="1">
        <f t="array" ref="AV27">TREND($AR27:$AS27,$AR$3:$AS$3,AV$1)</f>
        <v>3.8148770000000241</v>
      </c>
      <c r="AW27" s="2" cm="1">
        <f t="array" ref="AW27">TREND($AR27:$AS27,$AR$3:$AS$3,AW$1)</f>
        <v>3.7462214634146562</v>
      </c>
      <c r="AX27" s="2" cm="1">
        <f t="array" ref="AX27">TREND($AR27:$AS27,$AR$3:$AS$3,AX$1)</f>
        <v>3.4029437804878171</v>
      </c>
      <c r="AY27" s="2" cm="1">
        <f t="array" ref="AY27">TREND($AR27:$AS27,$AR$3:$AS$3,AY$1)</f>
        <v>3.0596660975610064</v>
      </c>
      <c r="AZ27" s="2" cm="1">
        <f t="array" ref="AZ27">TREND($AR27:$AS27,$AR$3:$AS$3,AZ$1)</f>
        <v>2.7163884146341672</v>
      </c>
      <c r="BA27" s="2" cm="1">
        <f t="array" ref="BA27">TREND($AR27:$AS27,$AR$3:$AS$3,BA$1)</f>
        <v>2.3731107317073281</v>
      </c>
      <c r="BB27" s="2" cm="1">
        <f t="array" ref="BB27">TREND($AR27:$AS27,$AR$3:$AS$3,BB$1)</f>
        <v>2.0298330487805174</v>
      </c>
      <c r="BC27" s="2" cm="1">
        <f t="array" ref="BC27">TREND($AR27:$AS27,$AR$3:$AS$3,BC$1)</f>
        <v>1.6865553658536783</v>
      </c>
      <c r="BD27" s="2" cm="1">
        <f t="array" ref="BD27">TREND($AR27:$AS27,$AR$3:$AS$3,BD$1)</f>
        <v>1.3432776829268391</v>
      </c>
      <c r="BE27" s="2" cm="1">
        <f t="array" ref="BE27">TREND($AR27:$AS27,$AR$3:$AS$3,BE$1)</f>
        <v>1.0000000000000284</v>
      </c>
      <c r="BF27" s="20" cm="1">
        <f t="array" ref="BF27">TREND($AS27:$AT27,$AS$3:$AT$3,BF$1)</f>
        <v>0.90000000000000568</v>
      </c>
      <c r="BG27" s="20" cm="1">
        <f t="array" ref="BG27">TREND($AS27:$AT27,$AS$3:$AT$3,BG$1)</f>
        <v>0.80000000000000426</v>
      </c>
      <c r="BH27" s="20" cm="1">
        <f t="array" ref="BH27">TREND($AS27:$AT27,$AS$3:$AT$3,BH$1)</f>
        <v>0.70000000000000284</v>
      </c>
      <c r="BI27" s="20" cm="1">
        <f t="array" ref="BI27">TREND($AS27:$AT27,$AS$3:$AT$3,BI$1)</f>
        <v>0.60000000000000142</v>
      </c>
      <c r="BJ27" s="20" cm="1">
        <f t="array" ref="BJ27">TREND($AS27:$AT27,$AS$3:$AT$3,BJ$1)</f>
        <v>0.5</v>
      </c>
      <c r="BK27" s="20" cm="1">
        <f t="array" ref="BK27">TREND($AS27:$AT27,$AS$3:$AT$3,BK$1)</f>
        <v>0.40000000000000568</v>
      </c>
      <c r="BL27" s="20" cm="1">
        <f t="array" ref="BL27">TREND($AS27:$AT27,$AS$3:$AT$3,BL$1)</f>
        <v>0.30000000000000426</v>
      </c>
      <c r="BM27" s="20" cm="1">
        <f t="array" ref="BM27">TREND($AS27:$AT27,$AS$3:$AT$3,BM$1)</f>
        <v>0.20000000000000284</v>
      </c>
    </row>
    <row r="28" spans="1:65" x14ac:dyDescent="0.35">
      <c r="A28" t="str">
        <f>IF(BYDem!B26="","\I:",BYDem!B26)</f>
        <v>Africa_north</v>
      </c>
      <c r="B28" t="str">
        <f>BYDem!E26</f>
        <v>ROT</v>
      </c>
      <c r="C28" t="str">
        <f t="shared" si="22"/>
        <v>ROT</v>
      </c>
      <c r="D28" s="4">
        <f>SUMIFS(BYDem!$M$2:$M$2000,BYDem!$B$2:$B$2000,Demands!$A28,BYDem!$E$2:$E$2000,Demands!$B28)</f>
        <v>7.1296233265692104</v>
      </c>
      <c r="E28" s="4">
        <f t="shared" si="2"/>
        <v>7.193717920807118</v>
      </c>
      <c r="F28" s="4">
        <f t="shared" si="3"/>
        <v>8.3757174614328918</v>
      </c>
      <c r="G28" s="4">
        <f t="shared" si="4"/>
        <v>9.9708704076107537</v>
      </c>
      <c r="H28" s="4">
        <f t="shared" si="5"/>
        <v>11.956486128488967</v>
      </c>
      <c r="I28" s="4">
        <f t="shared" si="6"/>
        <v>14.262527238190502</v>
      </c>
      <c r="J28" s="4">
        <f t="shared" si="7"/>
        <v>16.921459336380284</v>
      </c>
      <c r="K28" s="4">
        <f t="shared" si="8"/>
        <v>19.987968806656443</v>
      </c>
      <c r="L28" s="4">
        <f t="shared" si="9"/>
        <v>23.519585633586068</v>
      </c>
      <c r="M28" s="4">
        <f t="shared" si="10"/>
        <v>27.505828088894212</v>
      </c>
      <c r="N28" s="4">
        <f t="shared" si="11"/>
        <v>31.554342825839633</v>
      </c>
      <c r="O28" s="4">
        <f t="shared" si="12"/>
        <v>35.376732078512006</v>
      </c>
      <c r="P28" s="4">
        <f t="shared" si="13"/>
        <v>38.871193361407592</v>
      </c>
      <c r="Q28" s="4">
        <f t="shared" si="14"/>
        <v>41.940182550369954</v>
      </c>
      <c r="R28" s="4">
        <f t="shared" si="15"/>
        <v>44.537619371779975</v>
      </c>
      <c r="S28" s="4">
        <f t="shared" si="16"/>
        <v>46.639415306082853</v>
      </c>
      <c r="T28" s="4">
        <f t="shared" si="17"/>
        <v>48.233039572840383</v>
      </c>
      <c r="U28" s="4">
        <f t="shared" si="18"/>
        <v>49.293493636346767</v>
      </c>
      <c r="W28" s="5" t="str">
        <f>VLOOKUP(C28&amp;A28,Driver_elast!$A$2:$D$1161,4,FALSE)</f>
        <v>GDPPCAP</v>
      </c>
      <c r="X28" s="5">
        <v>1</v>
      </c>
      <c r="Y28" s="2">
        <f>SUMIFS('Growth rates'!D$4:D$999,'Growth rates'!$B$4:$B$999,Demands!$A28,'Growth rates'!$C$4:$C$999,$W28)</f>
        <v>1</v>
      </c>
      <c r="Z28" s="2">
        <f>SUMIFS('Growth rates'!E$4:E$999,'Growth rates'!$B$4:$B$999,Demands!$A28,'Growth rates'!$C$4:$C$999,$W28)</f>
        <v>1.007534030402766</v>
      </c>
      <c r="AA28" s="2">
        <f>SUMIFS('Growth rates'!F$4:F$999,'Growth rates'!$B$4:$B$999,Demands!$A28,'Growth rates'!$C$4:$C$999,$W28)</f>
        <v>1.1491387916231053</v>
      </c>
      <c r="AB28" s="2">
        <f>SUMIFS('Growth rates'!G$4:G$999,'Growth rates'!$B$4:$B$999,Demands!$A28,'Growth rates'!$C$4:$C$999,$W28)</f>
        <v>1.3402887198878353</v>
      </c>
      <c r="AC28" s="2">
        <f>SUMIFS('Growth rates'!H$4:H$999,'Growth rates'!$B$4:$B$999,Demands!$A28,'Growth rates'!$C$4:$C$999,$W28)</f>
        <v>1.5784341733844767</v>
      </c>
      <c r="AD28" s="2">
        <f>SUMIFS('Growth rates'!I$4:I$999,'Growth rates'!$B$4:$B$999,Demands!$A28,'Growth rates'!$C$4:$C$999,$W28)</f>
        <v>1.8560434578386871</v>
      </c>
      <c r="AE28" s="2">
        <f>SUMIFS('Growth rates'!J$4:J$999,'Growth rates'!$B$4:$B$999,Demands!$A28,'Growth rates'!$C$4:$C$999,$W28)</f>
        <v>2.1786817580286657</v>
      </c>
      <c r="AF28" s="2">
        <f>SUMIFS('Growth rates'!K$4:K$999,'Growth rates'!$B$4:$B$999,Demands!$A28,'Growth rates'!$C$4:$C$999,$W28)</f>
        <v>2.5553080765880392</v>
      </c>
      <c r="AG28" s="2">
        <f>SUMIFS('Growth rates'!L$4:L$999,'Growth rates'!$B$4:$B$999,Demands!$A28,'Growth rates'!$C$4:$C$999,$W28)</f>
        <v>2.9961496504003149</v>
      </c>
      <c r="AH28" s="2">
        <f>SUMIFS('Growth rates'!M$4:M$999,'Growth rates'!$B$4:$B$999,Demands!$A28,'Growth rates'!$C$4:$C$999,$W28)</f>
        <v>3.5039553203193958</v>
      </c>
      <c r="AI28" s="2">
        <f>SUMIFS('Growth rates'!N$4:N$999,'Growth rates'!$B$4:$B$999,Demands!$A28,'Growth rates'!$C$4:$C$999,$W28)</f>
        <v>4.0769981074724448</v>
      </c>
      <c r="AJ28" s="2">
        <f>SUMIFS('Growth rates'!O$4:O$999,'Growth rates'!$B$4:$B$999,Demands!$A28,'Growth rates'!$C$4:$C$999,$W28)</f>
        <v>4.6943407754524715</v>
      </c>
      <c r="AK28" s="2">
        <f>SUMIFS('Growth rates'!P$4:P$999,'Growth rates'!$B$4:$B$999,Demands!$A28,'Growth rates'!$C$4:$C$999,$W28)</f>
        <v>5.3567694043736589</v>
      </c>
      <c r="AL28" s="2">
        <f>SUMIFS('Growth rates'!Q$4:Q$999,'Growth rates'!$B$4:$B$999,Demands!$A28,'Growth rates'!$C$4:$C$999,$W28)</f>
        <v>6.0616558926331567</v>
      </c>
      <c r="AM28" s="2">
        <f>SUMIFS('Growth rates'!R$4:R$999,'Growth rates'!$B$4:$B$999,Demands!$A28,'Growth rates'!$C$4:$C$999,$W28)</f>
        <v>6.812476096876809</v>
      </c>
      <c r="AN28" s="2">
        <f>SUMIFS('Growth rates'!S$4:S$999,'Growth rates'!$B$4:$B$999,Demands!$A28,'Growth rates'!$C$4:$C$999,$W28)</f>
        <v>7.6162030789718305</v>
      </c>
      <c r="AO28" s="2">
        <f>SUMIFS('Growth rates'!T$4:T$999,'Growth rates'!$B$4:$B$999,Demands!$A28,'Growth rates'!$C$4:$C$999,$W28)</f>
        <v>8.4836643573453738</v>
      </c>
      <c r="AP28" s="2">
        <f>SUMIFS('Growth rates'!U$4:U$999,'Growth rates'!$B$4:$B$999,Demands!$A28,'Growth rates'!$C$4:$C$999,$W28)</f>
        <v>9.4162757395893575</v>
      </c>
      <c r="AR28">
        <f>VLOOKUP(C28&amp;A28,Driver_elast!$A$2:$E$1161,5,FALSE)</f>
        <v>1.19807</v>
      </c>
      <c r="AS28">
        <f t="shared" si="20"/>
        <v>1</v>
      </c>
      <c r="AT28">
        <f t="shared" si="21"/>
        <v>0.2</v>
      </c>
      <c r="AV28" s="2" cm="1">
        <f t="array" ref="AV28">TREND($AR28:$AS28,$AR$3:$AS$3,AV$1)</f>
        <v>1.1980700000000013</v>
      </c>
      <c r="AW28" s="2" cm="1">
        <f t="array" ref="AW28">TREND($AR28:$AS28,$AR$3:$AS$3,AW$1)</f>
        <v>1.1932390243902447</v>
      </c>
      <c r="AX28" s="2" cm="1">
        <f t="array" ref="AX28">TREND($AR28:$AS28,$AR$3:$AS$3,AX$1)</f>
        <v>1.169084146341465</v>
      </c>
      <c r="AY28" s="2" cm="1">
        <f t="array" ref="AY28">TREND($AR28:$AS28,$AR$3:$AS$3,AY$1)</f>
        <v>1.1449292682926835</v>
      </c>
      <c r="AZ28" s="2" cm="1">
        <f t="array" ref="AZ28">TREND($AR28:$AS28,$AR$3:$AS$3,AZ$1)</f>
        <v>1.1207743902439038</v>
      </c>
      <c r="BA28" s="2" cm="1">
        <f t="array" ref="BA28">TREND($AR28:$AS28,$AR$3:$AS$3,BA$1)</f>
        <v>1.0966195121951241</v>
      </c>
      <c r="BB28" s="2" cm="1">
        <f t="array" ref="BB28">TREND($AR28:$AS28,$AR$3:$AS$3,BB$1)</f>
        <v>1.0724646341463426</v>
      </c>
      <c r="BC28" s="2" cm="1">
        <f t="array" ref="BC28">TREND($AR28:$AS28,$AR$3:$AS$3,BC$1)</f>
        <v>1.0483097560975629</v>
      </c>
      <c r="BD28" s="2" cm="1">
        <f t="array" ref="BD28">TREND($AR28:$AS28,$AR$3:$AS$3,BD$1)</f>
        <v>1.0241548780487815</v>
      </c>
      <c r="BE28" s="2" cm="1">
        <f t="array" ref="BE28">TREND($AR28:$AS28,$AR$3:$AS$3,BE$1)</f>
        <v>1.0000000000000018</v>
      </c>
      <c r="BF28" s="20" cm="1">
        <f t="array" ref="BF28">TREND($AS28:$AT28,$AS$3:$AT$3,BF$1)</f>
        <v>0.90000000000000568</v>
      </c>
      <c r="BG28" s="20" cm="1">
        <f t="array" ref="BG28">TREND($AS28:$AT28,$AS$3:$AT$3,BG$1)</f>
        <v>0.80000000000000426</v>
      </c>
      <c r="BH28" s="20" cm="1">
        <f t="array" ref="BH28">TREND($AS28:$AT28,$AS$3:$AT$3,BH$1)</f>
        <v>0.70000000000000284</v>
      </c>
      <c r="BI28" s="20" cm="1">
        <f t="array" ref="BI28">TREND($AS28:$AT28,$AS$3:$AT$3,BI$1)</f>
        <v>0.60000000000000142</v>
      </c>
      <c r="BJ28" s="20" cm="1">
        <f t="array" ref="BJ28">TREND($AS28:$AT28,$AS$3:$AT$3,BJ$1)</f>
        <v>0.5</v>
      </c>
      <c r="BK28" s="20" cm="1">
        <f t="array" ref="BK28">TREND($AS28:$AT28,$AS$3:$AT$3,BK$1)</f>
        <v>0.40000000000000568</v>
      </c>
      <c r="BL28" s="20" cm="1">
        <f t="array" ref="BL28">TREND($AS28:$AT28,$AS$3:$AT$3,BL$1)</f>
        <v>0.30000000000000426</v>
      </c>
      <c r="BM28" s="20" cm="1">
        <f t="array" ref="BM28">TREND($AS28:$AT28,$AS$3:$AT$3,BM$1)</f>
        <v>0.20000000000000284</v>
      </c>
    </row>
    <row r="29" spans="1:65" x14ac:dyDescent="0.35">
      <c r="A29" t="str">
        <f>IF(BYDem!B27="","\I:",BYDem!B27)</f>
        <v>Africa_north</v>
      </c>
      <c r="B29" t="str">
        <f>BYDem!E27</f>
        <v>RRF</v>
      </c>
      <c r="C29" t="str">
        <f t="shared" si="22"/>
        <v>RRF</v>
      </c>
      <c r="D29" s="4">
        <f>SUMIFS(BYDem!$M$2:$M$2000,BYDem!$B$2:$B$2000,Demands!$A29,BYDem!$E$2:$E$2000,Demands!$B29)</f>
        <v>47.964140465711402</v>
      </c>
      <c r="E29" s="4">
        <f t="shared" si="2"/>
        <v>49.317887388207083</v>
      </c>
      <c r="F29" s="4">
        <f t="shared" si="3"/>
        <v>72.905140699872021</v>
      </c>
      <c r="G29" s="4">
        <f t="shared" si="4"/>
        <v>110.01026072427409</v>
      </c>
      <c r="H29" s="4">
        <f t="shared" si="5"/>
        <v>163.10713989461112</v>
      </c>
      <c r="I29" s="4">
        <f t="shared" si="6"/>
        <v>231.18383867395113</v>
      </c>
      <c r="J29" s="4">
        <f t="shared" si="7"/>
        <v>312.75667630367423</v>
      </c>
      <c r="K29" s="4">
        <f t="shared" si="8"/>
        <v>403.94181434677324</v>
      </c>
      <c r="L29" s="4">
        <f t="shared" si="9"/>
        <v>497.55216839912782</v>
      </c>
      <c r="M29" s="4">
        <f t="shared" si="10"/>
        <v>581.88033677344777</v>
      </c>
      <c r="N29" s="4">
        <f t="shared" si="11"/>
        <v>667.52586291258729</v>
      </c>
      <c r="O29" s="4">
        <f t="shared" si="12"/>
        <v>748.38774928939642</v>
      </c>
      <c r="P29" s="4">
        <f t="shared" si="13"/>
        <v>822.31238451803176</v>
      </c>
      <c r="Q29" s="4">
        <f t="shared" si="14"/>
        <v>887.23624200220331</v>
      </c>
      <c r="R29" s="4">
        <f t="shared" si="15"/>
        <v>942.18450269463676</v>
      </c>
      <c r="S29" s="4">
        <f t="shared" si="16"/>
        <v>986.64757874269151</v>
      </c>
      <c r="T29" s="4">
        <f t="shared" si="17"/>
        <v>1020.3603839719809</v>
      </c>
      <c r="U29" s="4">
        <f t="shared" si="18"/>
        <v>1042.794079318714</v>
      </c>
      <c r="W29" s="5" t="str">
        <f>VLOOKUP(C29&amp;A29,Driver_elast!$A$2:$D$1161,4,FALSE)</f>
        <v>GDPPCAP</v>
      </c>
      <c r="X29" s="5">
        <v>1</v>
      </c>
      <c r="Y29" s="2">
        <f>SUMIFS('Growth rates'!D$4:D$999,'Growth rates'!$B$4:$B$999,Demands!$A29,'Growth rates'!$C$4:$C$999,$W29)</f>
        <v>1</v>
      </c>
      <c r="Z29" s="2">
        <f>SUMIFS('Growth rates'!E$4:E$999,'Growth rates'!$B$4:$B$999,Demands!$A29,'Growth rates'!$C$4:$C$999,$W29)</f>
        <v>1.007534030402766</v>
      </c>
      <c r="AA29" s="2">
        <f>SUMIFS('Growth rates'!F$4:F$999,'Growth rates'!$B$4:$B$999,Demands!$A29,'Growth rates'!$C$4:$C$999,$W29)</f>
        <v>1.1491387916231053</v>
      </c>
      <c r="AB29" s="2">
        <f>SUMIFS('Growth rates'!G$4:G$999,'Growth rates'!$B$4:$B$999,Demands!$A29,'Growth rates'!$C$4:$C$999,$W29)</f>
        <v>1.3402887198878353</v>
      </c>
      <c r="AC29" s="2">
        <f>SUMIFS('Growth rates'!H$4:H$999,'Growth rates'!$B$4:$B$999,Demands!$A29,'Growth rates'!$C$4:$C$999,$W29)</f>
        <v>1.5784341733844767</v>
      </c>
      <c r="AD29" s="2">
        <f>SUMIFS('Growth rates'!I$4:I$999,'Growth rates'!$B$4:$B$999,Demands!$A29,'Growth rates'!$C$4:$C$999,$W29)</f>
        <v>1.8560434578386871</v>
      </c>
      <c r="AE29" s="2">
        <f>SUMIFS('Growth rates'!J$4:J$999,'Growth rates'!$B$4:$B$999,Demands!$A29,'Growth rates'!$C$4:$C$999,$W29)</f>
        <v>2.1786817580286657</v>
      </c>
      <c r="AF29" s="2">
        <f>SUMIFS('Growth rates'!K$4:K$999,'Growth rates'!$B$4:$B$999,Demands!$A29,'Growth rates'!$C$4:$C$999,$W29)</f>
        <v>2.5553080765880392</v>
      </c>
      <c r="AG29" s="2">
        <f>SUMIFS('Growth rates'!L$4:L$999,'Growth rates'!$B$4:$B$999,Demands!$A29,'Growth rates'!$C$4:$C$999,$W29)</f>
        <v>2.9961496504003149</v>
      </c>
      <c r="AH29" s="2">
        <f>SUMIFS('Growth rates'!M$4:M$999,'Growth rates'!$B$4:$B$999,Demands!$A29,'Growth rates'!$C$4:$C$999,$W29)</f>
        <v>3.5039553203193958</v>
      </c>
      <c r="AI29" s="2">
        <f>SUMIFS('Growth rates'!N$4:N$999,'Growth rates'!$B$4:$B$999,Demands!$A29,'Growth rates'!$C$4:$C$999,$W29)</f>
        <v>4.0769981074724448</v>
      </c>
      <c r="AJ29" s="2">
        <f>SUMIFS('Growth rates'!O$4:O$999,'Growth rates'!$B$4:$B$999,Demands!$A29,'Growth rates'!$C$4:$C$999,$W29)</f>
        <v>4.6943407754524715</v>
      </c>
      <c r="AK29" s="2">
        <f>SUMIFS('Growth rates'!P$4:P$999,'Growth rates'!$B$4:$B$999,Demands!$A29,'Growth rates'!$C$4:$C$999,$W29)</f>
        <v>5.3567694043736589</v>
      </c>
      <c r="AL29" s="2">
        <f>SUMIFS('Growth rates'!Q$4:Q$999,'Growth rates'!$B$4:$B$999,Demands!$A29,'Growth rates'!$C$4:$C$999,$W29)</f>
        <v>6.0616558926331567</v>
      </c>
      <c r="AM29" s="2">
        <f>SUMIFS('Growth rates'!R$4:R$999,'Growth rates'!$B$4:$B$999,Demands!$A29,'Growth rates'!$C$4:$C$999,$W29)</f>
        <v>6.812476096876809</v>
      </c>
      <c r="AN29" s="2">
        <f>SUMIFS('Growth rates'!S$4:S$999,'Growth rates'!$B$4:$B$999,Demands!$A29,'Growth rates'!$C$4:$C$999,$W29)</f>
        <v>7.6162030789718305</v>
      </c>
      <c r="AO29" s="2">
        <f>SUMIFS('Growth rates'!T$4:T$999,'Growth rates'!$B$4:$B$999,Demands!$A29,'Growth rates'!$C$4:$C$999,$W29)</f>
        <v>8.4836643573453738</v>
      </c>
      <c r="AP29" s="2">
        <f>SUMIFS('Growth rates'!U$4:U$999,'Growth rates'!$B$4:$B$999,Demands!$A29,'Growth rates'!$C$4:$C$999,$W29)</f>
        <v>9.4162757395893575</v>
      </c>
      <c r="AR29">
        <f>VLOOKUP(C29&amp;A29,Driver_elast!$A$2:$E$1161,5,FALSE)</f>
        <v>3.8148770000000001</v>
      </c>
      <c r="AS29">
        <f t="shared" si="20"/>
        <v>1</v>
      </c>
      <c r="AT29">
        <f t="shared" si="21"/>
        <v>0.2</v>
      </c>
      <c r="AV29" s="2" cm="1">
        <f t="array" ref="AV29">TREND($AR29:$AS29,$AR$3:$AS$3,AV$1)</f>
        <v>3.8148770000000241</v>
      </c>
      <c r="AW29" s="2" cm="1">
        <f t="array" ref="AW29">TREND($AR29:$AS29,$AR$3:$AS$3,AW$1)</f>
        <v>3.7462214634146562</v>
      </c>
      <c r="AX29" s="2" cm="1">
        <f t="array" ref="AX29">TREND($AR29:$AS29,$AR$3:$AS$3,AX$1)</f>
        <v>3.4029437804878171</v>
      </c>
      <c r="AY29" s="2" cm="1">
        <f t="array" ref="AY29">TREND($AR29:$AS29,$AR$3:$AS$3,AY$1)</f>
        <v>3.0596660975610064</v>
      </c>
      <c r="AZ29" s="2" cm="1">
        <f t="array" ref="AZ29">TREND($AR29:$AS29,$AR$3:$AS$3,AZ$1)</f>
        <v>2.7163884146341672</v>
      </c>
      <c r="BA29" s="2" cm="1">
        <f t="array" ref="BA29">TREND($AR29:$AS29,$AR$3:$AS$3,BA$1)</f>
        <v>2.3731107317073281</v>
      </c>
      <c r="BB29" s="2" cm="1">
        <f t="array" ref="BB29">TREND($AR29:$AS29,$AR$3:$AS$3,BB$1)</f>
        <v>2.0298330487805174</v>
      </c>
      <c r="BC29" s="2" cm="1">
        <f t="array" ref="BC29">TREND($AR29:$AS29,$AR$3:$AS$3,BC$1)</f>
        <v>1.6865553658536783</v>
      </c>
      <c r="BD29" s="2" cm="1">
        <f t="array" ref="BD29">TREND($AR29:$AS29,$AR$3:$AS$3,BD$1)</f>
        <v>1.3432776829268391</v>
      </c>
      <c r="BE29" s="2" cm="1">
        <f t="array" ref="BE29">TREND($AR29:$AS29,$AR$3:$AS$3,BE$1)</f>
        <v>1.0000000000000284</v>
      </c>
      <c r="BF29" s="20" cm="1">
        <f t="array" ref="BF29">TREND($AS29:$AT29,$AS$3:$AT$3,BF$1)</f>
        <v>0.90000000000000568</v>
      </c>
      <c r="BG29" s="20" cm="1">
        <f t="array" ref="BG29">TREND($AS29:$AT29,$AS$3:$AT$3,BG$1)</f>
        <v>0.80000000000000426</v>
      </c>
      <c r="BH29" s="20" cm="1">
        <f t="array" ref="BH29">TREND($AS29:$AT29,$AS$3:$AT$3,BH$1)</f>
        <v>0.70000000000000284</v>
      </c>
      <c r="BI29" s="20" cm="1">
        <f t="array" ref="BI29">TREND($AS29:$AT29,$AS$3:$AT$3,BI$1)</f>
        <v>0.60000000000000142</v>
      </c>
      <c r="BJ29" s="20" cm="1">
        <f t="array" ref="BJ29">TREND($AS29:$AT29,$AS$3:$AT$3,BJ$1)</f>
        <v>0.5</v>
      </c>
      <c r="BK29" s="20" cm="1">
        <f t="array" ref="BK29">TREND($AS29:$AT29,$AS$3:$AT$3,BK$1)</f>
        <v>0.40000000000000568</v>
      </c>
      <c r="BL29" s="20" cm="1">
        <f t="array" ref="BL29">TREND($AS29:$AT29,$AS$3:$AT$3,BL$1)</f>
        <v>0.30000000000000426</v>
      </c>
      <c r="BM29" s="20" cm="1">
        <f t="array" ref="BM29">TREND($AS29:$AT29,$AS$3:$AT$3,BM$1)</f>
        <v>0.20000000000000284</v>
      </c>
    </row>
    <row r="30" spans="1:65" x14ac:dyDescent="0.35">
      <c r="A30" t="str">
        <f>IF(BYDem!B28="","\I:",BYDem!B28)</f>
        <v>Africa_north</v>
      </c>
      <c r="B30" t="str">
        <f>BYDem!E28</f>
        <v>RSC</v>
      </c>
      <c r="C30" t="str">
        <f t="shared" si="22"/>
        <v>RSC</v>
      </c>
      <c r="D30" s="4">
        <f>SUMIFS(BYDem!$M$2:$M$2000,BYDem!$B$2:$B$2000,Demands!$A30,BYDem!$E$2:$E$2000,Demands!$B30)</f>
        <v>242.52783677429801</v>
      </c>
      <c r="E30" s="4">
        <f t="shared" si="2"/>
        <v>250.41203222047778</v>
      </c>
      <c r="F30" s="4">
        <f t="shared" si="3"/>
        <v>402.27145515456039</v>
      </c>
      <c r="G30" s="4">
        <f t="shared" si="4"/>
        <v>690.99971318189478</v>
      </c>
      <c r="H30" s="4">
        <f t="shared" si="5"/>
        <v>1220.7731997764488</v>
      </c>
      <c r="I30" s="4">
        <f t="shared" si="6"/>
        <v>2147.1995912269367</v>
      </c>
      <c r="J30" s="4">
        <f t="shared" si="7"/>
        <v>3757.7288394603711</v>
      </c>
      <c r="K30" s="4">
        <f t="shared" si="8"/>
        <v>6560.6489923183208</v>
      </c>
      <c r="L30" s="4">
        <f t="shared" si="9"/>
        <v>11444.411084028105</v>
      </c>
      <c r="M30" s="4">
        <f t="shared" si="10"/>
        <v>19813.841706694824</v>
      </c>
      <c r="N30" s="4">
        <f t="shared" si="11"/>
        <v>32397.534563052304</v>
      </c>
      <c r="O30" s="4">
        <f t="shared" si="12"/>
        <v>49331.401924107347</v>
      </c>
      <c r="P30" s="4">
        <f t="shared" si="13"/>
        <v>70357.29242565429</v>
      </c>
      <c r="Q30" s="4">
        <f t="shared" si="14"/>
        <v>94326.022411296915</v>
      </c>
      <c r="R30" s="4">
        <f t="shared" si="15"/>
        <v>119532.64261914977</v>
      </c>
      <c r="S30" s="4">
        <f t="shared" si="16"/>
        <v>143872.52579463634</v>
      </c>
      <c r="T30" s="4">
        <f t="shared" si="17"/>
        <v>165084.40402423387</v>
      </c>
      <c r="U30" s="4">
        <f t="shared" si="18"/>
        <v>180745.4835781685</v>
      </c>
      <c r="W30" s="5" t="str">
        <f>VLOOKUP(C30&amp;A30,Driver_elast!$A$2:$D$1161,4,FALSE)</f>
        <v>GDPPCAP</v>
      </c>
      <c r="X30" s="5">
        <v>0</v>
      </c>
      <c r="Y30" s="2">
        <f>SUMIFS('Growth rates'!D$4:D$999,'Growth rates'!$B$4:$B$999,Demands!$A30,'Growth rates'!$C$4:$C$999,$W30)</f>
        <v>1</v>
      </c>
      <c r="Z30" s="2">
        <f>SUMIFS('Growth rates'!E$4:E$999,'Growth rates'!$B$4:$B$999,Demands!$A30,'Growth rates'!$C$4:$C$999,$W30)</f>
        <v>1.007534030402766</v>
      </c>
      <c r="AA30" s="2">
        <f>SUMIFS('Growth rates'!F$4:F$999,'Growth rates'!$B$4:$B$999,Demands!$A30,'Growth rates'!$C$4:$C$999,$W30)</f>
        <v>1.1491387916231053</v>
      </c>
      <c r="AB30" s="2">
        <f>SUMIFS('Growth rates'!G$4:G$999,'Growth rates'!$B$4:$B$999,Demands!$A30,'Growth rates'!$C$4:$C$999,$W30)</f>
        <v>1.3402887198878353</v>
      </c>
      <c r="AC30" s="2">
        <f>SUMIFS('Growth rates'!H$4:H$999,'Growth rates'!$B$4:$B$999,Demands!$A30,'Growth rates'!$C$4:$C$999,$W30)</f>
        <v>1.5784341733844767</v>
      </c>
      <c r="AD30" s="2">
        <f>SUMIFS('Growth rates'!I$4:I$999,'Growth rates'!$B$4:$B$999,Demands!$A30,'Growth rates'!$C$4:$C$999,$W30)</f>
        <v>1.8560434578386871</v>
      </c>
      <c r="AE30" s="2">
        <f>SUMIFS('Growth rates'!J$4:J$999,'Growth rates'!$B$4:$B$999,Demands!$A30,'Growth rates'!$C$4:$C$999,$W30)</f>
        <v>2.1786817580286657</v>
      </c>
      <c r="AF30" s="2">
        <f>SUMIFS('Growth rates'!K$4:K$999,'Growth rates'!$B$4:$B$999,Demands!$A30,'Growth rates'!$C$4:$C$999,$W30)</f>
        <v>2.5553080765880392</v>
      </c>
      <c r="AG30" s="2">
        <f>SUMIFS('Growth rates'!L$4:L$999,'Growth rates'!$B$4:$B$999,Demands!$A30,'Growth rates'!$C$4:$C$999,$W30)</f>
        <v>2.9961496504003149</v>
      </c>
      <c r="AH30" s="2">
        <f>SUMIFS('Growth rates'!M$4:M$999,'Growth rates'!$B$4:$B$999,Demands!$A30,'Growth rates'!$C$4:$C$999,$W30)</f>
        <v>3.5039553203193958</v>
      </c>
      <c r="AI30" s="2">
        <f>SUMIFS('Growth rates'!N$4:N$999,'Growth rates'!$B$4:$B$999,Demands!$A30,'Growth rates'!$C$4:$C$999,$W30)</f>
        <v>4.0769981074724448</v>
      </c>
      <c r="AJ30" s="2">
        <f>SUMIFS('Growth rates'!O$4:O$999,'Growth rates'!$B$4:$B$999,Demands!$A30,'Growth rates'!$C$4:$C$999,$W30)</f>
        <v>4.6943407754524715</v>
      </c>
      <c r="AK30" s="2">
        <f>SUMIFS('Growth rates'!P$4:P$999,'Growth rates'!$B$4:$B$999,Demands!$A30,'Growth rates'!$C$4:$C$999,$W30)</f>
        <v>5.3567694043736589</v>
      </c>
      <c r="AL30" s="2">
        <f>SUMIFS('Growth rates'!Q$4:Q$999,'Growth rates'!$B$4:$B$999,Demands!$A30,'Growth rates'!$C$4:$C$999,$W30)</f>
        <v>6.0616558926331567</v>
      </c>
      <c r="AM30" s="2">
        <f>SUMIFS('Growth rates'!R$4:R$999,'Growth rates'!$B$4:$B$999,Demands!$A30,'Growth rates'!$C$4:$C$999,$W30)</f>
        <v>6.812476096876809</v>
      </c>
      <c r="AN30" s="2">
        <f>SUMIFS('Growth rates'!S$4:S$999,'Growth rates'!$B$4:$B$999,Demands!$A30,'Growth rates'!$C$4:$C$999,$W30)</f>
        <v>7.6162030789718305</v>
      </c>
      <c r="AO30" s="2">
        <f>SUMIFS('Growth rates'!T$4:T$999,'Growth rates'!$B$4:$B$999,Demands!$A30,'Growth rates'!$C$4:$C$999,$W30)</f>
        <v>8.4836643573453738</v>
      </c>
      <c r="AP30" s="2">
        <f>SUMIFS('Growth rates'!U$4:U$999,'Growth rates'!$B$4:$B$999,Demands!$A30,'Growth rates'!$C$4:$C$999,$W30)</f>
        <v>9.4162757395893575</v>
      </c>
      <c r="AR30">
        <f>VLOOKUP(C30&amp;A30,Driver_elast!$A$2:$E$1161,5,FALSE)</f>
        <v>4.3148770000000001</v>
      </c>
      <c r="AS30">
        <f t="shared" si="20"/>
        <v>4.3148770000000001</v>
      </c>
      <c r="AT30">
        <f t="shared" si="21"/>
        <v>0.86297540000000006</v>
      </c>
      <c r="AV30" s="2" cm="1">
        <f t="array" ref="AV30">TREND($AR30:$AS30,$AR$3:$AS$3,AV$1)</f>
        <v>4.3148770000000001</v>
      </c>
      <c r="AW30" s="2" cm="1">
        <f t="array" ref="AW30">TREND($AR30:$AS30,$AR$3:$AS$3,AW$1)</f>
        <v>4.3148770000000001</v>
      </c>
      <c r="AX30" s="2" cm="1">
        <f t="array" ref="AX30">TREND($AR30:$AS30,$AR$3:$AS$3,AX$1)</f>
        <v>4.3148770000000001</v>
      </c>
      <c r="AY30" s="2" cm="1">
        <f t="array" ref="AY30">TREND($AR30:$AS30,$AR$3:$AS$3,AY$1)</f>
        <v>4.3148770000000001</v>
      </c>
      <c r="AZ30" s="2" cm="1">
        <f t="array" ref="AZ30">TREND($AR30:$AS30,$AR$3:$AS$3,AZ$1)</f>
        <v>4.3148770000000001</v>
      </c>
      <c r="BA30" s="2" cm="1">
        <f t="array" ref="BA30">TREND($AR30:$AS30,$AR$3:$AS$3,BA$1)</f>
        <v>4.3148770000000001</v>
      </c>
      <c r="BB30" s="2" cm="1">
        <f t="array" ref="BB30">TREND($AR30:$AS30,$AR$3:$AS$3,BB$1)</f>
        <v>4.3148770000000001</v>
      </c>
      <c r="BC30" s="2" cm="1">
        <f t="array" ref="BC30">TREND($AR30:$AS30,$AR$3:$AS$3,BC$1)</f>
        <v>4.3148770000000001</v>
      </c>
      <c r="BD30" s="2" cm="1">
        <f t="array" ref="BD30">TREND($AR30:$AS30,$AR$3:$AS$3,BD$1)</f>
        <v>4.3148770000000001</v>
      </c>
      <c r="BE30" s="2" cm="1">
        <f t="array" ref="BE30">TREND($AR30:$AS30,$AR$3:$AS$3,BE$1)</f>
        <v>4.3148770000000001</v>
      </c>
      <c r="BF30" s="20" cm="1">
        <f t="array" ref="BF30">TREND($AS30:$AT30,$AS$3:$AT$3,BF$1)</f>
        <v>3.8833893000000046</v>
      </c>
      <c r="BG30" s="20" cm="1">
        <f t="array" ref="BG30">TREND($AS30:$AT30,$AS$3:$AT$3,BG$1)</f>
        <v>3.4519016000000136</v>
      </c>
      <c r="BH30" s="20" cm="1">
        <f t="array" ref="BH30">TREND($AS30:$AT30,$AS$3:$AT$3,BH$1)</f>
        <v>3.0204139000000225</v>
      </c>
      <c r="BI30" s="20" cm="1">
        <f t="array" ref="BI30">TREND($AS30:$AT30,$AS$3:$AT$3,BI$1)</f>
        <v>2.5889262000000031</v>
      </c>
      <c r="BJ30" s="20" cm="1">
        <f t="array" ref="BJ30">TREND($AS30:$AT30,$AS$3:$AT$3,BJ$1)</f>
        <v>2.157438500000012</v>
      </c>
      <c r="BK30" s="20" cm="1">
        <f t="array" ref="BK30">TREND($AS30:$AT30,$AS$3:$AT$3,BK$1)</f>
        <v>1.725950800000021</v>
      </c>
      <c r="BL30" s="20" cm="1">
        <f t="array" ref="BL30">TREND($AS30:$AT30,$AS$3:$AT$3,BL$1)</f>
        <v>1.2944631000000015</v>
      </c>
      <c r="BM30" s="20" cm="1">
        <f t="array" ref="BM30">TREND($AS30:$AT30,$AS$3:$AT$3,BM$1)</f>
        <v>0.8629754000000105</v>
      </c>
    </row>
    <row r="31" spans="1:65" x14ac:dyDescent="0.35">
      <c r="A31" t="str">
        <f>IF(BYDem!B29="","\I:",BYDem!B29)</f>
        <v>Africa_north</v>
      </c>
      <c r="B31" t="str">
        <f>BYDem!E29</f>
        <v>RSH</v>
      </c>
      <c r="C31" t="str">
        <f t="shared" si="22"/>
        <v>RSH</v>
      </c>
      <c r="D31" s="4">
        <f>SUMIFS(BYDem!$M$2:$M$2000,BYDem!$B$2:$B$2000,Demands!$A31,BYDem!$E$2:$E$2000,Demands!$B31)</f>
        <v>3.6710249536488901</v>
      </c>
      <c r="E31" s="4">
        <f t="shared" si="2"/>
        <v>3.7040270975299725</v>
      </c>
      <c r="F31" s="4">
        <f t="shared" si="3"/>
        <v>4.312635660715701</v>
      </c>
      <c r="G31" s="4">
        <f t="shared" si="4"/>
        <v>5.1339758637083497</v>
      </c>
      <c r="H31" s="4">
        <f t="shared" si="5"/>
        <v>6.1563643582782372</v>
      </c>
      <c r="I31" s="4">
        <f t="shared" si="6"/>
        <v>7.3437390722139515</v>
      </c>
      <c r="J31" s="4">
        <f t="shared" si="7"/>
        <v>8.7128164603751728</v>
      </c>
      <c r="K31" s="4">
        <f t="shared" si="8"/>
        <v>10.291754402865527</v>
      </c>
      <c r="L31" s="4">
        <f t="shared" si="9"/>
        <v>12.110174942709612</v>
      </c>
      <c r="M31" s="4">
        <f t="shared" si="10"/>
        <v>14.162681064624547</v>
      </c>
      <c r="N31" s="4">
        <f t="shared" si="11"/>
        <v>16.247251026288094</v>
      </c>
      <c r="O31" s="4">
        <f t="shared" si="12"/>
        <v>18.215389550076264</v>
      </c>
      <c r="P31" s="4">
        <f t="shared" si="13"/>
        <v>20.014678794609548</v>
      </c>
      <c r="Q31" s="4">
        <f t="shared" si="14"/>
        <v>21.59489353795713</v>
      </c>
      <c r="R31" s="4">
        <f t="shared" si="15"/>
        <v>22.932307164198594</v>
      </c>
      <c r="S31" s="4">
        <f t="shared" si="16"/>
        <v>24.014516555759325</v>
      </c>
      <c r="T31" s="4">
        <f t="shared" si="17"/>
        <v>24.835069645598708</v>
      </c>
      <c r="U31" s="4">
        <f t="shared" si="18"/>
        <v>25.38109475113589</v>
      </c>
      <c r="W31" s="5" t="str">
        <f>VLOOKUP(C31&amp;A31,Driver_elast!$A$2:$D$1161,4,FALSE)</f>
        <v>GDPPCAP</v>
      </c>
      <c r="X31" s="5">
        <v>1</v>
      </c>
      <c r="Y31" s="2">
        <f>SUMIFS('Growth rates'!D$4:D$999,'Growth rates'!$B$4:$B$999,Demands!$A31,'Growth rates'!$C$4:$C$999,$W31)</f>
        <v>1</v>
      </c>
      <c r="Z31" s="2">
        <f>SUMIFS('Growth rates'!E$4:E$999,'Growth rates'!$B$4:$B$999,Demands!$A31,'Growth rates'!$C$4:$C$999,$W31)</f>
        <v>1.007534030402766</v>
      </c>
      <c r="AA31" s="2">
        <f>SUMIFS('Growth rates'!F$4:F$999,'Growth rates'!$B$4:$B$999,Demands!$A31,'Growth rates'!$C$4:$C$999,$W31)</f>
        <v>1.1491387916231053</v>
      </c>
      <c r="AB31" s="2">
        <f>SUMIFS('Growth rates'!G$4:G$999,'Growth rates'!$B$4:$B$999,Demands!$A31,'Growth rates'!$C$4:$C$999,$W31)</f>
        <v>1.3402887198878353</v>
      </c>
      <c r="AC31" s="2">
        <f>SUMIFS('Growth rates'!H$4:H$999,'Growth rates'!$B$4:$B$999,Demands!$A31,'Growth rates'!$C$4:$C$999,$W31)</f>
        <v>1.5784341733844767</v>
      </c>
      <c r="AD31" s="2">
        <f>SUMIFS('Growth rates'!I$4:I$999,'Growth rates'!$B$4:$B$999,Demands!$A31,'Growth rates'!$C$4:$C$999,$W31)</f>
        <v>1.8560434578386871</v>
      </c>
      <c r="AE31" s="2">
        <f>SUMIFS('Growth rates'!J$4:J$999,'Growth rates'!$B$4:$B$999,Demands!$A31,'Growth rates'!$C$4:$C$999,$W31)</f>
        <v>2.1786817580286657</v>
      </c>
      <c r="AF31" s="2">
        <f>SUMIFS('Growth rates'!K$4:K$999,'Growth rates'!$B$4:$B$999,Demands!$A31,'Growth rates'!$C$4:$C$999,$W31)</f>
        <v>2.5553080765880392</v>
      </c>
      <c r="AG31" s="2">
        <f>SUMIFS('Growth rates'!L$4:L$999,'Growth rates'!$B$4:$B$999,Demands!$A31,'Growth rates'!$C$4:$C$999,$W31)</f>
        <v>2.9961496504003149</v>
      </c>
      <c r="AH31" s="2">
        <f>SUMIFS('Growth rates'!M$4:M$999,'Growth rates'!$B$4:$B$999,Demands!$A31,'Growth rates'!$C$4:$C$999,$W31)</f>
        <v>3.5039553203193958</v>
      </c>
      <c r="AI31" s="2">
        <f>SUMIFS('Growth rates'!N$4:N$999,'Growth rates'!$B$4:$B$999,Demands!$A31,'Growth rates'!$C$4:$C$999,$W31)</f>
        <v>4.0769981074724448</v>
      </c>
      <c r="AJ31" s="2">
        <f>SUMIFS('Growth rates'!O$4:O$999,'Growth rates'!$B$4:$B$999,Demands!$A31,'Growth rates'!$C$4:$C$999,$W31)</f>
        <v>4.6943407754524715</v>
      </c>
      <c r="AK31" s="2">
        <f>SUMIFS('Growth rates'!P$4:P$999,'Growth rates'!$B$4:$B$999,Demands!$A31,'Growth rates'!$C$4:$C$999,$W31)</f>
        <v>5.3567694043736589</v>
      </c>
      <c r="AL31" s="2">
        <f>SUMIFS('Growth rates'!Q$4:Q$999,'Growth rates'!$B$4:$B$999,Demands!$A31,'Growth rates'!$C$4:$C$999,$W31)</f>
        <v>6.0616558926331567</v>
      </c>
      <c r="AM31" s="2">
        <f>SUMIFS('Growth rates'!R$4:R$999,'Growth rates'!$B$4:$B$999,Demands!$A31,'Growth rates'!$C$4:$C$999,$W31)</f>
        <v>6.812476096876809</v>
      </c>
      <c r="AN31" s="2">
        <f>SUMIFS('Growth rates'!S$4:S$999,'Growth rates'!$B$4:$B$999,Demands!$A31,'Growth rates'!$C$4:$C$999,$W31)</f>
        <v>7.6162030789718305</v>
      </c>
      <c r="AO31" s="2">
        <f>SUMIFS('Growth rates'!T$4:T$999,'Growth rates'!$B$4:$B$999,Demands!$A31,'Growth rates'!$C$4:$C$999,$W31)</f>
        <v>8.4836643573453738</v>
      </c>
      <c r="AP31" s="2">
        <f>SUMIFS('Growth rates'!U$4:U$999,'Growth rates'!$B$4:$B$999,Demands!$A31,'Growth rates'!$C$4:$C$999,$W31)</f>
        <v>9.4162757395893575</v>
      </c>
      <c r="AR31">
        <f>VLOOKUP(C31&amp;A31,Driver_elast!$A$2:$E$1161,5,FALSE)</f>
        <v>1.19807</v>
      </c>
      <c r="AS31">
        <f t="shared" si="20"/>
        <v>1</v>
      </c>
      <c r="AT31">
        <f t="shared" si="21"/>
        <v>0.2</v>
      </c>
      <c r="AV31" s="2" cm="1">
        <f t="array" ref="AV31">TREND($AR31:$AS31,$AR$3:$AS$3,AV$1)</f>
        <v>1.1980700000000013</v>
      </c>
      <c r="AW31" s="2" cm="1">
        <f t="array" ref="AW31">TREND($AR31:$AS31,$AR$3:$AS$3,AW$1)</f>
        <v>1.1932390243902447</v>
      </c>
      <c r="AX31" s="2" cm="1">
        <f t="array" ref="AX31">TREND($AR31:$AS31,$AR$3:$AS$3,AX$1)</f>
        <v>1.169084146341465</v>
      </c>
      <c r="AY31" s="2" cm="1">
        <f t="array" ref="AY31">TREND($AR31:$AS31,$AR$3:$AS$3,AY$1)</f>
        <v>1.1449292682926835</v>
      </c>
      <c r="AZ31" s="2" cm="1">
        <f t="array" ref="AZ31">TREND($AR31:$AS31,$AR$3:$AS$3,AZ$1)</f>
        <v>1.1207743902439038</v>
      </c>
      <c r="BA31" s="2" cm="1">
        <f t="array" ref="BA31">TREND($AR31:$AS31,$AR$3:$AS$3,BA$1)</f>
        <v>1.0966195121951241</v>
      </c>
      <c r="BB31" s="2" cm="1">
        <f t="array" ref="BB31">TREND($AR31:$AS31,$AR$3:$AS$3,BB$1)</f>
        <v>1.0724646341463426</v>
      </c>
      <c r="BC31" s="2" cm="1">
        <f t="array" ref="BC31">TREND($AR31:$AS31,$AR$3:$AS$3,BC$1)</f>
        <v>1.0483097560975629</v>
      </c>
      <c r="BD31" s="2" cm="1">
        <f t="array" ref="BD31">TREND($AR31:$AS31,$AR$3:$AS$3,BD$1)</f>
        <v>1.0241548780487815</v>
      </c>
      <c r="BE31" s="2" cm="1">
        <f t="array" ref="BE31">TREND($AR31:$AS31,$AR$3:$AS$3,BE$1)</f>
        <v>1.0000000000000018</v>
      </c>
      <c r="BF31" s="20" cm="1">
        <f t="array" ref="BF31">TREND($AS31:$AT31,$AS$3:$AT$3,BF$1)</f>
        <v>0.90000000000000568</v>
      </c>
      <c r="BG31" s="20" cm="1">
        <f t="array" ref="BG31">TREND($AS31:$AT31,$AS$3:$AT$3,BG$1)</f>
        <v>0.80000000000000426</v>
      </c>
      <c r="BH31" s="20" cm="1">
        <f t="array" ref="BH31">TREND($AS31:$AT31,$AS$3:$AT$3,BH$1)</f>
        <v>0.70000000000000284</v>
      </c>
      <c r="BI31" s="20" cm="1">
        <f t="array" ref="BI31">TREND($AS31:$AT31,$AS$3:$AT$3,BI$1)</f>
        <v>0.60000000000000142</v>
      </c>
      <c r="BJ31" s="20" cm="1">
        <f t="array" ref="BJ31">TREND($AS31:$AT31,$AS$3:$AT$3,BJ$1)</f>
        <v>0.5</v>
      </c>
      <c r="BK31" s="20" cm="1">
        <f t="array" ref="BK31">TREND($AS31:$AT31,$AS$3:$AT$3,BK$1)</f>
        <v>0.40000000000000568</v>
      </c>
      <c r="BL31" s="20" cm="1">
        <f t="array" ref="BL31">TREND($AS31:$AT31,$AS$3:$AT$3,BL$1)</f>
        <v>0.30000000000000426</v>
      </c>
      <c r="BM31" s="20" cm="1">
        <f t="array" ref="BM31">TREND($AS31:$AT31,$AS$3:$AT$3,BM$1)</f>
        <v>0.20000000000000284</v>
      </c>
    </row>
    <row r="32" spans="1:65" x14ac:dyDescent="0.35">
      <c r="A32" t="str">
        <f>IF(BYDem!B30="","\I:",BYDem!B30)</f>
        <v>Africa_north</v>
      </c>
      <c r="B32" t="str">
        <f>BYDem!E30</f>
        <v>TAD</v>
      </c>
      <c r="C32" t="str">
        <f t="shared" si="22"/>
        <v>TAD</v>
      </c>
      <c r="D32" s="4">
        <f>SUMIFS(BYDem!$M$2:$M$2000,BYDem!$B$2:$B$2000,Demands!$A32,BYDem!$E$2:$E$2000,Demands!$B32)</f>
        <v>28.904666554799999</v>
      </c>
      <c r="E32" s="4">
        <f t="shared" si="2"/>
        <v>29.325061764347744</v>
      </c>
      <c r="F32" s="4">
        <f t="shared" si="3"/>
        <v>33.49044885746757</v>
      </c>
      <c r="G32" s="4">
        <f t="shared" si="4"/>
        <v>38.602419129385943</v>
      </c>
      <c r="H32" s="4">
        <f t="shared" si="5"/>
        <v>44.579460441893303</v>
      </c>
      <c r="I32" s="4">
        <f t="shared" si="6"/>
        <v>51.260029644453063</v>
      </c>
      <c r="J32" s="4">
        <f t="shared" si="7"/>
        <v>58.646333618394607</v>
      </c>
      <c r="K32" s="4">
        <f t="shared" si="8"/>
        <v>66.7553348239679</v>
      </c>
      <c r="L32" s="4">
        <f t="shared" si="9"/>
        <v>75.596366046861149</v>
      </c>
      <c r="M32" s="4">
        <f t="shared" si="10"/>
        <v>85.072409227951198</v>
      </c>
      <c r="N32" s="4">
        <f t="shared" si="11"/>
        <v>93.998646103627365</v>
      </c>
      <c r="O32" s="4">
        <f t="shared" si="12"/>
        <v>101.89152803505833</v>
      </c>
      <c r="P32" s="4">
        <f t="shared" si="13"/>
        <v>108.72747146536156</v>
      </c>
      <c r="Q32" s="4">
        <f t="shared" si="14"/>
        <v>114.45674674639832</v>
      </c>
      <c r="R32" s="4">
        <f t="shared" si="15"/>
        <v>119.09495236085083</v>
      </c>
      <c r="S32" s="4">
        <f t="shared" si="16"/>
        <v>122.70044049392926</v>
      </c>
      <c r="T32" s="4">
        <f t="shared" si="17"/>
        <v>125.3128390644514</v>
      </c>
      <c r="U32" s="4">
        <f t="shared" si="18"/>
        <v>126.97244354974828</v>
      </c>
      <c r="W32" s="5" t="str">
        <f>VLOOKUP(C32&amp;A32,Driver_elast!$A$2:$D$1161,4,FALSE)</f>
        <v>GDP</v>
      </c>
      <c r="X32" s="5">
        <v>1</v>
      </c>
      <c r="Y32" s="2">
        <f>SUMIFS('Growth rates'!D$4:D$999,'Growth rates'!$B$4:$B$999,Demands!$A32,'Growth rates'!$C$4:$C$999,$W32)</f>
        <v>1</v>
      </c>
      <c r="Z32" s="2">
        <f>SUMIFS('Growth rates'!E$4:E$999,'Growth rates'!$B$4:$B$999,Demands!$A32,'Growth rates'!$C$4:$C$999,$W32)</f>
        <v>1.0234996987531302</v>
      </c>
      <c r="AA32" s="2">
        <f>SUMIFS('Growth rates'!F$4:F$999,'Growth rates'!$B$4:$B$999,Demands!$A32,'Growth rates'!$C$4:$C$999,$W32)</f>
        <v>1.2583962555814816</v>
      </c>
      <c r="AB32" s="2">
        <f>SUMIFS('Growth rates'!G$4:G$999,'Growth rates'!$B$4:$B$999,Demands!$A32,'Growth rates'!$C$4:$C$999,$W32)</f>
        <v>1.5687501996173319</v>
      </c>
      <c r="AC32" s="2">
        <f>SUMIFS('Growth rates'!H$4:H$999,'Growth rates'!$B$4:$B$999,Demands!$A32,'Growth rates'!$C$4:$C$999,$W32)</f>
        <v>1.9612125767831177</v>
      </c>
      <c r="AD32" s="2">
        <f>SUMIFS('Growth rates'!I$4:I$999,'Growth rates'!$B$4:$B$999,Demands!$A32,'Growth rates'!$C$4:$C$999,$W32)</f>
        <v>2.4360837744065833</v>
      </c>
      <c r="AE32" s="2">
        <f>SUMIFS('Growth rates'!J$4:J$999,'Growth rates'!$B$4:$B$999,Demands!$A32,'Growth rates'!$C$4:$C$999,$W32)</f>
        <v>3.0032535023850482</v>
      </c>
      <c r="AF32" s="2">
        <f>SUMIFS('Growth rates'!K$4:K$999,'Growth rates'!$B$4:$B$999,Demands!$A32,'Growth rates'!$C$4:$C$999,$W32)</f>
        <v>3.6742047901464265</v>
      </c>
      <c r="AG32" s="2">
        <f>SUMIFS('Growth rates'!L$4:L$999,'Growth rates'!$B$4:$B$999,Demands!$A32,'Growth rates'!$C$4:$C$999,$W32)</f>
        <v>4.4604405723030034</v>
      </c>
      <c r="AH32" s="2">
        <f>SUMIFS('Growth rates'!M$4:M$999,'Growth rates'!$B$4:$B$999,Demands!$A32,'Growth rates'!$C$4:$C$999,$W32)</f>
        <v>5.3638328409665341</v>
      </c>
      <c r="AI32" s="2">
        <f>SUMIFS('Growth rates'!N$4:N$999,'Growth rates'!$B$4:$B$999,Demands!$A32,'Growth rates'!$C$4:$C$999,$W32)</f>
        <v>6.3742132136585381</v>
      </c>
      <c r="AJ32" s="2">
        <f>SUMIFS('Growth rates'!O$4:O$999,'Growth rates'!$B$4:$B$999,Demands!$A32,'Growth rates'!$C$4:$C$999,$W32)</f>
        <v>7.4552067755076106</v>
      </c>
      <c r="AK32" s="2">
        <f>SUMIFS('Growth rates'!P$4:P$999,'Growth rates'!$B$4:$B$999,Demands!$A32,'Growth rates'!$C$4:$C$999,$W32)</f>
        <v>8.6097083736677202</v>
      </c>
      <c r="AL32" s="2">
        <f>SUMIFS('Growth rates'!Q$4:Q$999,'Growth rates'!$B$4:$B$999,Demands!$A32,'Growth rates'!$C$4:$C$999,$W32)</f>
        <v>9.8314238983634041</v>
      </c>
      <c r="AM32" s="2">
        <f>SUMIFS('Growth rates'!R$4:R$999,'Growth rates'!$B$4:$B$999,Demands!$A32,'Growth rates'!$C$4:$C$999,$W32)</f>
        <v>11.118865437063109</v>
      </c>
      <c r="AN32" s="2">
        <f>SUMIFS('Growth rates'!S$4:S$999,'Growth rates'!$B$4:$B$999,Demands!$A32,'Growth rates'!$C$4:$C$999,$W32)</f>
        <v>12.478567318926382</v>
      </c>
      <c r="AO32" s="2">
        <f>SUMIFS('Growth rates'!T$4:T$999,'Growth rates'!$B$4:$B$999,Demands!$A32,'Growth rates'!$C$4:$C$999,$W32)</f>
        <v>13.909467330932827</v>
      </c>
      <c r="AP32" s="2">
        <f>SUMIFS('Growth rates'!U$4:U$999,'Growth rates'!$B$4:$B$999,Demands!$A32,'Growth rates'!$C$4:$C$999,$W32)</f>
        <v>15.397669844830945</v>
      </c>
      <c r="AR32">
        <f>VLOOKUP(C32&amp;A32,Driver_elast!$A$2:$E$1161,5,FALSE)</f>
        <v>0.61890999999999996</v>
      </c>
      <c r="AS32">
        <f t="shared" si="20"/>
        <v>0.61890999999999996</v>
      </c>
      <c r="AT32">
        <f t="shared" si="21"/>
        <v>0.12378199999999999</v>
      </c>
      <c r="AV32" s="2" cm="1">
        <f t="array" ref="AV32">TREND($AR32:$AS32,$AR$3:$AS$3,AV$1)</f>
        <v>0.61890999999999996</v>
      </c>
      <c r="AW32" s="2" cm="1">
        <f t="array" ref="AW32">TREND($AR32:$AS32,$AR$3:$AS$3,AW$1)</f>
        <v>0.61890999999999996</v>
      </c>
      <c r="AX32" s="2" cm="1">
        <f t="array" ref="AX32">TREND($AR32:$AS32,$AR$3:$AS$3,AX$1)</f>
        <v>0.61890999999999996</v>
      </c>
      <c r="AY32" s="2" cm="1">
        <f t="array" ref="AY32">TREND($AR32:$AS32,$AR$3:$AS$3,AY$1)</f>
        <v>0.61890999999999996</v>
      </c>
      <c r="AZ32" s="2" cm="1">
        <f t="array" ref="AZ32">TREND($AR32:$AS32,$AR$3:$AS$3,AZ$1)</f>
        <v>0.61890999999999996</v>
      </c>
      <c r="BA32" s="2" cm="1">
        <f t="array" ref="BA32">TREND($AR32:$AS32,$AR$3:$AS$3,BA$1)</f>
        <v>0.61890999999999996</v>
      </c>
      <c r="BB32" s="2" cm="1">
        <f t="array" ref="BB32">TREND($AR32:$AS32,$AR$3:$AS$3,BB$1)</f>
        <v>0.61890999999999996</v>
      </c>
      <c r="BC32" s="2" cm="1">
        <f t="array" ref="BC32">TREND($AR32:$AS32,$AR$3:$AS$3,BC$1)</f>
        <v>0.61890999999999996</v>
      </c>
      <c r="BD32" s="2" cm="1">
        <f t="array" ref="BD32">TREND($AR32:$AS32,$AR$3:$AS$3,BD$1)</f>
        <v>0.61890999999999996</v>
      </c>
      <c r="BE32" s="2" cm="1">
        <f t="array" ref="BE32">TREND($AR32:$AS32,$AR$3:$AS$3,BE$1)</f>
        <v>0.61890999999999996</v>
      </c>
      <c r="BF32" s="20" cm="1">
        <f t="array" ref="BF32">TREND($AS32:$AT32,$AS$3:$AT$3,BF$1)</f>
        <v>0.55701900000000037</v>
      </c>
      <c r="BG32" s="20" cm="1">
        <f t="array" ref="BG32">TREND($AS32:$AT32,$AS$3:$AT$3,BG$1)</f>
        <v>0.49512800000000112</v>
      </c>
      <c r="BH32" s="20" cm="1">
        <f t="array" ref="BH32">TREND($AS32:$AT32,$AS$3:$AT$3,BH$1)</f>
        <v>0.43323699999999832</v>
      </c>
      <c r="BI32" s="20" cm="1">
        <f t="array" ref="BI32">TREND($AS32:$AT32,$AS$3:$AT$3,BI$1)</f>
        <v>0.37134599999999907</v>
      </c>
      <c r="BJ32" s="20" cm="1">
        <f t="array" ref="BJ32">TREND($AS32:$AT32,$AS$3:$AT$3,BJ$1)</f>
        <v>0.30945499999999981</v>
      </c>
      <c r="BK32" s="20" cm="1">
        <f t="array" ref="BK32">TREND($AS32:$AT32,$AS$3:$AT$3,BK$1)</f>
        <v>0.24756400000000056</v>
      </c>
      <c r="BL32" s="20" cm="1">
        <f t="array" ref="BL32">TREND($AS32:$AT32,$AS$3:$AT$3,BL$1)</f>
        <v>0.18567299999999776</v>
      </c>
      <c r="BM32" s="20" cm="1">
        <f t="array" ref="BM32">TREND($AS32:$AT32,$AS$3:$AT$3,BM$1)</f>
        <v>0.1237819999999985</v>
      </c>
    </row>
    <row r="33" spans="1:65" x14ac:dyDescent="0.35">
      <c r="A33" t="str">
        <f>IF(BYDem!B31="","\I:",BYDem!B31)</f>
        <v>Africa_north</v>
      </c>
      <c r="B33" t="str">
        <f>BYDem!E31</f>
        <v>TAI</v>
      </c>
      <c r="C33" t="str">
        <f t="shared" si="22"/>
        <v>TAI</v>
      </c>
      <c r="D33" s="4">
        <f>SUMIFS(BYDem!$M$2:$M$2000,BYDem!$B$2:$B$2000,Demands!$A33,BYDem!$E$2:$E$2000,Demands!$B33)</f>
        <v>99.123030097200001</v>
      </c>
      <c r="E33" s="4">
        <f t="shared" si="2"/>
        <v>101.16593590299982</v>
      </c>
      <c r="F33" s="4">
        <f t="shared" si="3"/>
        <v>121.52860544806617</v>
      </c>
      <c r="G33" s="4">
        <f t="shared" si="4"/>
        <v>147.8149286826719</v>
      </c>
      <c r="H33" s="4">
        <f t="shared" si="5"/>
        <v>180.24694966161485</v>
      </c>
      <c r="I33" s="4">
        <f t="shared" si="6"/>
        <v>218.52330356810404</v>
      </c>
      <c r="J33" s="4">
        <f t="shared" si="7"/>
        <v>263.14335424698208</v>
      </c>
      <c r="K33" s="4">
        <f t="shared" si="8"/>
        <v>314.70216399211068</v>
      </c>
      <c r="L33" s="4">
        <f t="shared" si="9"/>
        <v>373.76314458977168</v>
      </c>
      <c r="M33" s="4">
        <f t="shared" si="10"/>
        <v>440.15374023289689</v>
      </c>
      <c r="N33" s="4">
        <f t="shared" si="11"/>
        <v>505.59747116293318</v>
      </c>
      <c r="O33" s="4">
        <f t="shared" si="12"/>
        <v>565.7567857149478</v>
      </c>
      <c r="P33" s="4">
        <f t="shared" si="13"/>
        <v>619.5433909860626</v>
      </c>
      <c r="Q33" s="4">
        <f t="shared" si="14"/>
        <v>665.80450728194842</v>
      </c>
      <c r="R33" s="4">
        <f t="shared" si="15"/>
        <v>704.03758932925723</v>
      </c>
      <c r="S33" s="4">
        <f t="shared" si="16"/>
        <v>734.24062120139865</v>
      </c>
      <c r="T33" s="4">
        <f t="shared" si="17"/>
        <v>756.39276192613295</v>
      </c>
      <c r="U33" s="4">
        <f t="shared" si="18"/>
        <v>770.5879245772212</v>
      </c>
      <c r="W33" s="5" t="str">
        <f>VLOOKUP(C33&amp;A33,Driver_elast!$A$2:$D$1161,4,FALSE)</f>
        <v>GDP</v>
      </c>
      <c r="X33" s="5">
        <v>1</v>
      </c>
      <c r="Y33" s="2">
        <f>SUMIFS('Growth rates'!D$4:D$999,'Growth rates'!$B$4:$B$999,Demands!$A33,'Growth rates'!$C$4:$C$999,$W33)</f>
        <v>1</v>
      </c>
      <c r="Z33" s="2">
        <f>SUMIFS('Growth rates'!E$4:E$999,'Growth rates'!$B$4:$B$999,Demands!$A33,'Growth rates'!$C$4:$C$999,$W33)</f>
        <v>1.0234996987531302</v>
      </c>
      <c r="AA33" s="2">
        <f>SUMIFS('Growth rates'!F$4:F$999,'Growth rates'!$B$4:$B$999,Demands!$A33,'Growth rates'!$C$4:$C$999,$W33)</f>
        <v>1.2583962555814816</v>
      </c>
      <c r="AB33" s="2">
        <f>SUMIFS('Growth rates'!G$4:G$999,'Growth rates'!$B$4:$B$999,Demands!$A33,'Growth rates'!$C$4:$C$999,$W33)</f>
        <v>1.5687501996173319</v>
      </c>
      <c r="AC33" s="2">
        <f>SUMIFS('Growth rates'!H$4:H$999,'Growth rates'!$B$4:$B$999,Demands!$A33,'Growth rates'!$C$4:$C$999,$W33)</f>
        <v>1.9612125767831177</v>
      </c>
      <c r="AD33" s="2">
        <f>SUMIFS('Growth rates'!I$4:I$999,'Growth rates'!$B$4:$B$999,Demands!$A33,'Growth rates'!$C$4:$C$999,$W33)</f>
        <v>2.4360837744065833</v>
      </c>
      <c r="AE33" s="2">
        <f>SUMIFS('Growth rates'!J$4:J$999,'Growth rates'!$B$4:$B$999,Demands!$A33,'Growth rates'!$C$4:$C$999,$W33)</f>
        <v>3.0032535023850482</v>
      </c>
      <c r="AF33" s="2">
        <f>SUMIFS('Growth rates'!K$4:K$999,'Growth rates'!$B$4:$B$999,Demands!$A33,'Growth rates'!$C$4:$C$999,$W33)</f>
        <v>3.6742047901464265</v>
      </c>
      <c r="AG33" s="2">
        <f>SUMIFS('Growth rates'!L$4:L$999,'Growth rates'!$B$4:$B$999,Demands!$A33,'Growth rates'!$C$4:$C$999,$W33)</f>
        <v>4.4604405723030034</v>
      </c>
      <c r="AH33" s="2">
        <f>SUMIFS('Growth rates'!M$4:M$999,'Growth rates'!$B$4:$B$999,Demands!$A33,'Growth rates'!$C$4:$C$999,$W33)</f>
        <v>5.3638328409665341</v>
      </c>
      <c r="AI33" s="2">
        <f>SUMIFS('Growth rates'!N$4:N$999,'Growth rates'!$B$4:$B$999,Demands!$A33,'Growth rates'!$C$4:$C$999,$W33)</f>
        <v>6.3742132136585381</v>
      </c>
      <c r="AJ33" s="2">
        <f>SUMIFS('Growth rates'!O$4:O$999,'Growth rates'!$B$4:$B$999,Demands!$A33,'Growth rates'!$C$4:$C$999,$W33)</f>
        <v>7.4552067755076106</v>
      </c>
      <c r="AK33" s="2">
        <f>SUMIFS('Growth rates'!P$4:P$999,'Growth rates'!$B$4:$B$999,Demands!$A33,'Growth rates'!$C$4:$C$999,$W33)</f>
        <v>8.6097083736677202</v>
      </c>
      <c r="AL33" s="2">
        <f>SUMIFS('Growth rates'!Q$4:Q$999,'Growth rates'!$B$4:$B$999,Demands!$A33,'Growth rates'!$C$4:$C$999,$W33)</f>
        <v>9.8314238983634041</v>
      </c>
      <c r="AM33" s="2">
        <f>SUMIFS('Growth rates'!R$4:R$999,'Growth rates'!$B$4:$B$999,Demands!$A33,'Growth rates'!$C$4:$C$999,$W33)</f>
        <v>11.118865437063109</v>
      </c>
      <c r="AN33" s="2">
        <f>SUMIFS('Growth rates'!S$4:S$999,'Growth rates'!$B$4:$B$999,Demands!$A33,'Growth rates'!$C$4:$C$999,$W33)</f>
        <v>12.478567318926382</v>
      </c>
      <c r="AO33" s="2">
        <f>SUMIFS('Growth rates'!T$4:T$999,'Growth rates'!$B$4:$B$999,Demands!$A33,'Growth rates'!$C$4:$C$999,$W33)</f>
        <v>13.909467330932827</v>
      </c>
      <c r="AP33" s="2">
        <f>SUMIFS('Growth rates'!U$4:U$999,'Growth rates'!$B$4:$B$999,Demands!$A33,'Growth rates'!$C$4:$C$999,$W33)</f>
        <v>15.397669844830945</v>
      </c>
      <c r="AR33">
        <f>VLOOKUP(C33&amp;A33,Driver_elast!$A$2:$E$1161,5,FALSE)</f>
        <v>0.87702400000000003</v>
      </c>
      <c r="AS33">
        <f t="shared" si="20"/>
        <v>0.87702400000000003</v>
      </c>
      <c r="AT33">
        <f t="shared" si="21"/>
        <v>0.1754048</v>
      </c>
      <c r="AV33" s="2" cm="1">
        <f t="array" ref="AV33">TREND($AR33:$AS33,$AR$3:$AS$3,AV$1)</f>
        <v>0.87702400000000003</v>
      </c>
      <c r="AW33" s="2" cm="1">
        <f t="array" ref="AW33">TREND($AR33:$AS33,$AR$3:$AS$3,AW$1)</f>
        <v>0.87702400000000003</v>
      </c>
      <c r="AX33" s="2" cm="1">
        <f t="array" ref="AX33">TREND($AR33:$AS33,$AR$3:$AS$3,AX$1)</f>
        <v>0.87702400000000003</v>
      </c>
      <c r="AY33" s="2" cm="1">
        <f t="array" ref="AY33">TREND($AR33:$AS33,$AR$3:$AS$3,AY$1)</f>
        <v>0.87702400000000003</v>
      </c>
      <c r="AZ33" s="2" cm="1">
        <f t="array" ref="AZ33">TREND($AR33:$AS33,$AR$3:$AS$3,AZ$1)</f>
        <v>0.87702400000000003</v>
      </c>
      <c r="BA33" s="2" cm="1">
        <f t="array" ref="BA33">TREND($AR33:$AS33,$AR$3:$AS$3,BA$1)</f>
        <v>0.87702400000000003</v>
      </c>
      <c r="BB33" s="2" cm="1">
        <f t="array" ref="BB33">TREND($AR33:$AS33,$AR$3:$AS$3,BB$1)</f>
        <v>0.87702400000000003</v>
      </c>
      <c r="BC33" s="2" cm="1">
        <f t="array" ref="BC33">TREND($AR33:$AS33,$AR$3:$AS$3,BC$1)</f>
        <v>0.87702400000000003</v>
      </c>
      <c r="BD33" s="2" cm="1">
        <f t="array" ref="BD33">TREND($AR33:$AS33,$AR$3:$AS$3,BD$1)</f>
        <v>0.87702400000000003</v>
      </c>
      <c r="BE33" s="2" cm="1">
        <f t="array" ref="BE33">TREND($AR33:$AS33,$AR$3:$AS$3,BE$1)</f>
        <v>0.87702400000000003</v>
      </c>
      <c r="BF33" s="20" cm="1">
        <f t="array" ref="BF33">TREND($AS33:$AT33,$AS$3:$AT$3,BF$1)</f>
        <v>0.78932160000000096</v>
      </c>
      <c r="BG33" s="20" cm="1">
        <f t="array" ref="BG33">TREND($AS33:$AT33,$AS$3:$AT$3,BG$1)</f>
        <v>0.70161920000000322</v>
      </c>
      <c r="BH33" s="20" cm="1">
        <f t="array" ref="BH33">TREND($AS33:$AT33,$AS$3:$AT$3,BH$1)</f>
        <v>0.61391680000000548</v>
      </c>
      <c r="BI33" s="20" cm="1">
        <f t="array" ref="BI33">TREND($AS33:$AT33,$AS$3:$AT$3,BI$1)</f>
        <v>0.52621440000000064</v>
      </c>
      <c r="BJ33" s="20" cm="1">
        <f t="array" ref="BJ33">TREND($AS33:$AT33,$AS$3:$AT$3,BJ$1)</f>
        <v>0.4385120000000029</v>
      </c>
      <c r="BK33" s="20" cm="1">
        <f t="array" ref="BK33">TREND($AS33:$AT33,$AS$3:$AT$3,BK$1)</f>
        <v>0.35080960000000516</v>
      </c>
      <c r="BL33" s="20" cm="1">
        <f t="array" ref="BL33">TREND($AS33:$AT33,$AS$3:$AT$3,BL$1)</f>
        <v>0.26310720000000032</v>
      </c>
      <c r="BM33" s="20" cm="1">
        <f t="array" ref="BM33">TREND($AS33:$AT33,$AS$3:$AT$3,BM$1)</f>
        <v>0.17540480000000258</v>
      </c>
    </row>
    <row r="34" spans="1:65" x14ac:dyDescent="0.35">
      <c r="A34" t="str">
        <f>IF(BYDem!B32="","\I:",BYDem!B32)</f>
        <v>Africa_north</v>
      </c>
      <c r="B34" t="str">
        <f>BYDem!E32</f>
        <v>TTF</v>
      </c>
      <c r="C34" t="str">
        <f t="shared" si="22"/>
        <v>TTF</v>
      </c>
      <c r="D34" s="4">
        <f>SUMIFS(BYDem!$M$2:$M$2000,BYDem!$B$2:$B$2000,Demands!$A34,BYDem!$E$2:$E$2000,Demands!$B34)</f>
        <v>7.1712979966799999</v>
      </c>
      <c r="E34" s="4">
        <f t="shared" si="2"/>
        <v>7.2903091812176974</v>
      </c>
      <c r="F34" s="4">
        <f t="shared" si="3"/>
        <v>8.4718877139178552</v>
      </c>
      <c r="G34" s="4">
        <f t="shared" si="4"/>
        <v>9.9474167350194342</v>
      </c>
      <c r="H34" s="4">
        <f t="shared" si="5"/>
        <v>11.704863836467602</v>
      </c>
      <c r="I34" s="4">
        <f t="shared" si="6"/>
        <v>13.706316110885696</v>
      </c>
      <c r="J34" s="4">
        <f t="shared" si="7"/>
        <v>15.95987691647542</v>
      </c>
      <c r="K34" s="4">
        <f t="shared" si="8"/>
        <v>18.477879953029507</v>
      </c>
      <c r="L34" s="4">
        <f t="shared" si="9"/>
        <v>21.270226400947902</v>
      </c>
      <c r="M34" s="4">
        <f t="shared" si="10"/>
        <v>24.312501184904459</v>
      </c>
      <c r="N34" s="4">
        <f t="shared" si="11"/>
        <v>27.223282166544511</v>
      </c>
      <c r="O34" s="4">
        <f t="shared" si="12"/>
        <v>29.83156513751894</v>
      </c>
      <c r="P34" s="4">
        <f t="shared" si="13"/>
        <v>32.115252443427927</v>
      </c>
      <c r="Q34" s="4">
        <f t="shared" si="14"/>
        <v>34.046206563751426</v>
      </c>
      <c r="R34" s="4">
        <f t="shared" si="15"/>
        <v>35.620470486212589</v>
      </c>
      <c r="S34" s="4">
        <f t="shared" si="16"/>
        <v>36.850939213056854</v>
      </c>
      <c r="T34" s="4">
        <f t="shared" si="17"/>
        <v>37.746184596441282</v>
      </c>
      <c r="U34" s="4">
        <f t="shared" si="18"/>
        <v>38.316588256263962</v>
      </c>
      <c r="W34" s="5" t="str">
        <f>VLOOKUP(C34&amp;A34,Driver_elast!$A$2:$D$1161,4,FALSE)</f>
        <v>GDP</v>
      </c>
      <c r="X34" s="5">
        <v>1</v>
      </c>
      <c r="Y34" s="2">
        <f>SUMIFS('Growth rates'!D$4:D$999,'Growth rates'!$B$4:$B$999,Demands!$A34,'Growth rates'!$C$4:$C$999,$W34)</f>
        <v>1</v>
      </c>
      <c r="Z34" s="2">
        <f>SUMIFS('Growth rates'!E$4:E$999,'Growth rates'!$B$4:$B$999,Demands!$A34,'Growth rates'!$C$4:$C$999,$W34)</f>
        <v>1.0234996987531302</v>
      </c>
      <c r="AA34" s="2">
        <f>SUMIFS('Growth rates'!F$4:F$999,'Growth rates'!$B$4:$B$999,Demands!$A34,'Growth rates'!$C$4:$C$999,$W34)</f>
        <v>1.2583962555814816</v>
      </c>
      <c r="AB34" s="2">
        <f>SUMIFS('Growth rates'!G$4:G$999,'Growth rates'!$B$4:$B$999,Demands!$A34,'Growth rates'!$C$4:$C$999,$W34)</f>
        <v>1.5687501996173319</v>
      </c>
      <c r="AC34" s="2">
        <f>SUMIFS('Growth rates'!H$4:H$999,'Growth rates'!$B$4:$B$999,Demands!$A34,'Growth rates'!$C$4:$C$999,$W34)</f>
        <v>1.9612125767831177</v>
      </c>
      <c r="AD34" s="2">
        <f>SUMIFS('Growth rates'!I$4:I$999,'Growth rates'!$B$4:$B$999,Demands!$A34,'Growth rates'!$C$4:$C$999,$W34)</f>
        <v>2.4360837744065833</v>
      </c>
      <c r="AE34" s="2">
        <f>SUMIFS('Growth rates'!J$4:J$999,'Growth rates'!$B$4:$B$999,Demands!$A34,'Growth rates'!$C$4:$C$999,$W34)</f>
        <v>3.0032535023850482</v>
      </c>
      <c r="AF34" s="2">
        <f>SUMIFS('Growth rates'!K$4:K$999,'Growth rates'!$B$4:$B$999,Demands!$A34,'Growth rates'!$C$4:$C$999,$W34)</f>
        <v>3.6742047901464265</v>
      </c>
      <c r="AG34" s="2">
        <f>SUMIFS('Growth rates'!L$4:L$999,'Growth rates'!$B$4:$B$999,Demands!$A34,'Growth rates'!$C$4:$C$999,$W34)</f>
        <v>4.4604405723030034</v>
      </c>
      <c r="AH34" s="2">
        <f>SUMIFS('Growth rates'!M$4:M$999,'Growth rates'!$B$4:$B$999,Demands!$A34,'Growth rates'!$C$4:$C$999,$W34)</f>
        <v>5.3638328409665341</v>
      </c>
      <c r="AI34" s="2">
        <f>SUMIFS('Growth rates'!N$4:N$999,'Growth rates'!$B$4:$B$999,Demands!$A34,'Growth rates'!$C$4:$C$999,$W34)</f>
        <v>6.3742132136585381</v>
      </c>
      <c r="AJ34" s="2">
        <f>SUMIFS('Growth rates'!O$4:O$999,'Growth rates'!$B$4:$B$999,Demands!$A34,'Growth rates'!$C$4:$C$999,$W34)</f>
        <v>7.4552067755076106</v>
      </c>
      <c r="AK34" s="2">
        <f>SUMIFS('Growth rates'!P$4:P$999,'Growth rates'!$B$4:$B$999,Demands!$A34,'Growth rates'!$C$4:$C$999,$W34)</f>
        <v>8.6097083736677202</v>
      </c>
      <c r="AL34" s="2">
        <f>SUMIFS('Growth rates'!Q$4:Q$999,'Growth rates'!$B$4:$B$999,Demands!$A34,'Growth rates'!$C$4:$C$999,$W34)</f>
        <v>9.8314238983634041</v>
      </c>
      <c r="AM34" s="2">
        <f>SUMIFS('Growth rates'!R$4:R$999,'Growth rates'!$B$4:$B$999,Demands!$A34,'Growth rates'!$C$4:$C$999,$W34)</f>
        <v>11.118865437063109</v>
      </c>
      <c r="AN34" s="2">
        <f>SUMIFS('Growth rates'!S$4:S$999,'Growth rates'!$B$4:$B$999,Demands!$A34,'Growth rates'!$C$4:$C$999,$W34)</f>
        <v>12.478567318926382</v>
      </c>
      <c r="AO34" s="2">
        <f>SUMIFS('Growth rates'!T$4:T$999,'Growth rates'!$B$4:$B$999,Demands!$A34,'Growth rates'!$C$4:$C$999,$W34)</f>
        <v>13.909467330932827</v>
      </c>
      <c r="AP34" s="2">
        <f>SUMIFS('Growth rates'!U$4:U$999,'Growth rates'!$B$4:$B$999,Demands!$A34,'Growth rates'!$C$4:$C$999,$W34)</f>
        <v>15.397669844830945</v>
      </c>
      <c r="AR34">
        <f>VLOOKUP(C34&amp;A34,Driver_elast!$A$2:$E$1161,5,FALSE)</f>
        <v>0.70620000000000005</v>
      </c>
      <c r="AS34">
        <f t="shared" si="20"/>
        <v>0.70620000000000005</v>
      </c>
      <c r="AT34">
        <f t="shared" si="21"/>
        <v>0.14124</v>
      </c>
      <c r="AV34" s="2" cm="1">
        <f t="array" ref="AV34">TREND($AR34:$AS34,$AR$3:$AS$3,AV$1)</f>
        <v>0.70620000000000005</v>
      </c>
      <c r="AW34" s="2" cm="1">
        <f t="array" ref="AW34">TREND($AR34:$AS34,$AR$3:$AS$3,AW$1)</f>
        <v>0.70620000000000005</v>
      </c>
      <c r="AX34" s="2" cm="1">
        <f t="array" ref="AX34">TREND($AR34:$AS34,$AR$3:$AS$3,AX$1)</f>
        <v>0.70620000000000005</v>
      </c>
      <c r="AY34" s="2" cm="1">
        <f t="array" ref="AY34">TREND($AR34:$AS34,$AR$3:$AS$3,AY$1)</f>
        <v>0.70620000000000005</v>
      </c>
      <c r="AZ34" s="2" cm="1">
        <f t="array" ref="AZ34">TREND($AR34:$AS34,$AR$3:$AS$3,AZ$1)</f>
        <v>0.70620000000000005</v>
      </c>
      <c r="BA34" s="2" cm="1">
        <f t="array" ref="BA34">TREND($AR34:$AS34,$AR$3:$AS$3,BA$1)</f>
        <v>0.70620000000000005</v>
      </c>
      <c r="BB34" s="2" cm="1">
        <f t="array" ref="BB34">TREND($AR34:$AS34,$AR$3:$AS$3,BB$1)</f>
        <v>0.70620000000000005</v>
      </c>
      <c r="BC34" s="2" cm="1">
        <f t="array" ref="BC34">TREND($AR34:$AS34,$AR$3:$AS$3,BC$1)</f>
        <v>0.70620000000000005</v>
      </c>
      <c r="BD34" s="2" cm="1">
        <f t="array" ref="BD34">TREND($AR34:$AS34,$AR$3:$AS$3,BD$1)</f>
        <v>0.70620000000000005</v>
      </c>
      <c r="BE34" s="2" cm="1">
        <f t="array" ref="BE34">TREND($AR34:$AS34,$AR$3:$AS$3,BE$1)</f>
        <v>0.70620000000000005</v>
      </c>
      <c r="BF34" s="20" cm="1">
        <f t="array" ref="BF34">TREND($AS34:$AT34,$AS$3:$AT$3,BF$1)</f>
        <v>0.63558000000000092</v>
      </c>
      <c r="BG34" s="20" cm="1">
        <f t="array" ref="BG34">TREND($AS34:$AT34,$AS$3:$AT$3,BG$1)</f>
        <v>0.56495999999999924</v>
      </c>
      <c r="BH34" s="20" cm="1">
        <f t="array" ref="BH34">TREND($AS34:$AT34,$AS$3:$AT$3,BH$1)</f>
        <v>0.49434000000000111</v>
      </c>
      <c r="BI34" s="20" cm="1">
        <f t="array" ref="BI34">TREND($AS34:$AT34,$AS$3:$AT$3,BI$1)</f>
        <v>0.42371999999999943</v>
      </c>
      <c r="BJ34" s="20" cm="1">
        <f t="array" ref="BJ34">TREND($AS34:$AT34,$AS$3:$AT$3,BJ$1)</f>
        <v>0.3531000000000013</v>
      </c>
      <c r="BK34" s="20" cm="1">
        <f t="array" ref="BK34">TREND($AS34:$AT34,$AS$3:$AT$3,BK$1)</f>
        <v>0.28247999999999962</v>
      </c>
      <c r="BL34" s="20" cm="1">
        <f t="array" ref="BL34">TREND($AS34:$AT34,$AS$3:$AT$3,BL$1)</f>
        <v>0.21186000000000149</v>
      </c>
      <c r="BM34" s="20" cm="1">
        <f t="array" ref="BM34">TREND($AS34:$AT34,$AS$3:$AT$3,BM$1)</f>
        <v>0.14123999999999981</v>
      </c>
    </row>
    <row r="35" spans="1:65" x14ac:dyDescent="0.35">
      <c r="A35" t="str">
        <f>IF(BYDem!B33="","\I:",BYDem!B33)</f>
        <v>Africa_north</v>
      </c>
      <c r="B35" t="str">
        <f>BYDem!E33</f>
        <v>TTP</v>
      </c>
      <c r="C35" t="str">
        <f t="shared" si="22"/>
        <v>TTP</v>
      </c>
      <c r="D35" s="4">
        <f>SUMIFS(BYDem!$M$2:$M$2000,BYDem!$B$2:$B$2000,Demands!$A35,BYDem!$E$2:$E$2000,Demands!$B35)</f>
        <v>7.5225989869200003</v>
      </c>
      <c r="E35" s="4">
        <f t="shared" si="2"/>
        <v>7.647440182565461</v>
      </c>
      <c r="F35" s="4">
        <f t="shared" si="3"/>
        <v>8.8869008042230249</v>
      </c>
      <c r="G35" s="4">
        <f t="shared" si="4"/>
        <v>10.434711692077432</v>
      </c>
      <c r="H35" s="4">
        <f t="shared" si="5"/>
        <v>12.278251005468123</v>
      </c>
      <c r="I35" s="4">
        <f t="shared" si="6"/>
        <v>14.377748594171955</v>
      </c>
      <c r="J35" s="4">
        <f t="shared" si="7"/>
        <v>16.741704776294103</v>
      </c>
      <c r="K35" s="4">
        <f t="shared" si="8"/>
        <v>19.383057443637249</v>
      </c>
      <c r="L35" s="4">
        <f t="shared" si="9"/>
        <v>22.312192806575073</v>
      </c>
      <c r="M35" s="4">
        <f t="shared" si="10"/>
        <v>25.503499766391691</v>
      </c>
      <c r="N35" s="4">
        <f t="shared" si="11"/>
        <v>28.556871425715936</v>
      </c>
      <c r="O35" s="4">
        <f t="shared" si="12"/>
        <v>31.292926578372629</v>
      </c>
      <c r="P35" s="4">
        <f t="shared" si="13"/>
        <v>33.688485070269948</v>
      </c>
      <c r="Q35" s="4">
        <f t="shared" si="14"/>
        <v>35.71403100575602</v>
      </c>
      <c r="R35" s="4">
        <f t="shared" si="15"/>
        <v>37.365413530054084</v>
      </c>
      <c r="S35" s="4">
        <f t="shared" si="16"/>
        <v>38.656159333990928</v>
      </c>
      <c r="T35" s="4">
        <f t="shared" si="17"/>
        <v>39.595260179780674</v>
      </c>
      <c r="U35" s="4">
        <f t="shared" si="18"/>
        <v>40.193606252626076</v>
      </c>
      <c r="W35" s="5" t="str">
        <f>VLOOKUP(C35&amp;A35,Driver_elast!$A$2:$D$1161,4,FALSE)</f>
        <v>GDP</v>
      </c>
      <c r="X35" s="5">
        <v>1</v>
      </c>
      <c r="Y35" s="2">
        <f>SUMIFS('Growth rates'!D$4:D$999,'Growth rates'!$B$4:$B$999,Demands!$A35,'Growth rates'!$C$4:$C$999,$W35)</f>
        <v>1</v>
      </c>
      <c r="Z35" s="2">
        <f>SUMIFS('Growth rates'!E$4:E$999,'Growth rates'!$B$4:$B$999,Demands!$A35,'Growth rates'!$C$4:$C$999,$W35)</f>
        <v>1.0234996987531302</v>
      </c>
      <c r="AA35" s="2">
        <f>SUMIFS('Growth rates'!F$4:F$999,'Growth rates'!$B$4:$B$999,Demands!$A35,'Growth rates'!$C$4:$C$999,$W35)</f>
        <v>1.2583962555814816</v>
      </c>
      <c r="AB35" s="2">
        <f>SUMIFS('Growth rates'!G$4:G$999,'Growth rates'!$B$4:$B$999,Demands!$A35,'Growth rates'!$C$4:$C$999,$W35)</f>
        <v>1.5687501996173319</v>
      </c>
      <c r="AC35" s="2">
        <f>SUMIFS('Growth rates'!H$4:H$999,'Growth rates'!$B$4:$B$999,Demands!$A35,'Growth rates'!$C$4:$C$999,$W35)</f>
        <v>1.9612125767831177</v>
      </c>
      <c r="AD35" s="2">
        <f>SUMIFS('Growth rates'!I$4:I$999,'Growth rates'!$B$4:$B$999,Demands!$A35,'Growth rates'!$C$4:$C$999,$W35)</f>
        <v>2.4360837744065833</v>
      </c>
      <c r="AE35" s="2">
        <f>SUMIFS('Growth rates'!J$4:J$999,'Growth rates'!$B$4:$B$999,Demands!$A35,'Growth rates'!$C$4:$C$999,$W35)</f>
        <v>3.0032535023850482</v>
      </c>
      <c r="AF35" s="2">
        <f>SUMIFS('Growth rates'!K$4:K$999,'Growth rates'!$B$4:$B$999,Demands!$A35,'Growth rates'!$C$4:$C$999,$W35)</f>
        <v>3.6742047901464265</v>
      </c>
      <c r="AG35" s="2">
        <f>SUMIFS('Growth rates'!L$4:L$999,'Growth rates'!$B$4:$B$999,Demands!$A35,'Growth rates'!$C$4:$C$999,$W35)</f>
        <v>4.4604405723030034</v>
      </c>
      <c r="AH35" s="2">
        <f>SUMIFS('Growth rates'!M$4:M$999,'Growth rates'!$B$4:$B$999,Demands!$A35,'Growth rates'!$C$4:$C$999,$W35)</f>
        <v>5.3638328409665341</v>
      </c>
      <c r="AI35" s="2">
        <f>SUMIFS('Growth rates'!N$4:N$999,'Growth rates'!$B$4:$B$999,Demands!$A35,'Growth rates'!$C$4:$C$999,$W35)</f>
        <v>6.3742132136585381</v>
      </c>
      <c r="AJ35" s="2">
        <f>SUMIFS('Growth rates'!O$4:O$999,'Growth rates'!$B$4:$B$999,Demands!$A35,'Growth rates'!$C$4:$C$999,$W35)</f>
        <v>7.4552067755076106</v>
      </c>
      <c r="AK35" s="2">
        <f>SUMIFS('Growth rates'!P$4:P$999,'Growth rates'!$B$4:$B$999,Demands!$A35,'Growth rates'!$C$4:$C$999,$W35)</f>
        <v>8.6097083736677202</v>
      </c>
      <c r="AL35" s="2">
        <f>SUMIFS('Growth rates'!Q$4:Q$999,'Growth rates'!$B$4:$B$999,Demands!$A35,'Growth rates'!$C$4:$C$999,$W35)</f>
        <v>9.8314238983634041</v>
      </c>
      <c r="AM35" s="2">
        <f>SUMIFS('Growth rates'!R$4:R$999,'Growth rates'!$B$4:$B$999,Demands!$A35,'Growth rates'!$C$4:$C$999,$W35)</f>
        <v>11.118865437063109</v>
      </c>
      <c r="AN35" s="2">
        <f>SUMIFS('Growth rates'!S$4:S$999,'Growth rates'!$B$4:$B$999,Demands!$A35,'Growth rates'!$C$4:$C$999,$W35)</f>
        <v>12.478567318926382</v>
      </c>
      <c r="AO35" s="2">
        <f>SUMIFS('Growth rates'!T$4:T$999,'Growth rates'!$B$4:$B$999,Demands!$A35,'Growth rates'!$C$4:$C$999,$W35)</f>
        <v>13.909467330932827</v>
      </c>
      <c r="AP35" s="2">
        <f>SUMIFS('Growth rates'!U$4:U$999,'Growth rates'!$B$4:$B$999,Demands!$A35,'Growth rates'!$C$4:$C$999,$W35)</f>
        <v>15.397669844830945</v>
      </c>
      <c r="AR35">
        <f>VLOOKUP(C35&amp;A35,Driver_elast!$A$2:$E$1161,5,FALSE)</f>
        <v>0.70620000000000005</v>
      </c>
      <c r="AS35">
        <f t="shared" si="20"/>
        <v>0.70620000000000005</v>
      </c>
      <c r="AT35">
        <f t="shared" si="21"/>
        <v>0.14124</v>
      </c>
      <c r="AV35" s="2" cm="1">
        <f t="array" ref="AV35">TREND($AR35:$AS35,$AR$3:$AS$3,AV$1)</f>
        <v>0.70620000000000005</v>
      </c>
      <c r="AW35" s="2" cm="1">
        <f t="array" ref="AW35">TREND($AR35:$AS35,$AR$3:$AS$3,AW$1)</f>
        <v>0.70620000000000005</v>
      </c>
      <c r="AX35" s="2" cm="1">
        <f t="array" ref="AX35">TREND($AR35:$AS35,$AR$3:$AS$3,AX$1)</f>
        <v>0.70620000000000005</v>
      </c>
      <c r="AY35" s="2" cm="1">
        <f t="array" ref="AY35">TREND($AR35:$AS35,$AR$3:$AS$3,AY$1)</f>
        <v>0.70620000000000005</v>
      </c>
      <c r="AZ35" s="2" cm="1">
        <f t="array" ref="AZ35">TREND($AR35:$AS35,$AR$3:$AS$3,AZ$1)</f>
        <v>0.70620000000000005</v>
      </c>
      <c r="BA35" s="2" cm="1">
        <f t="array" ref="BA35">TREND($AR35:$AS35,$AR$3:$AS$3,BA$1)</f>
        <v>0.70620000000000005</v>
      </c>
      <c r="BB35" s="2" cm="1">
        <f t="array" ref="BB35">TREND($AR35:$AS35,$AR$3:$AS$3,BB$1)</f>
        <v>0.70620000000000005</v>
      </c>
      <c r="BC35" s="2" cm="1">
        <f t="array" ref="BC35">TREND($AR35:$AS35,$AR$3:$AS$3,BC$1)</f>
        <v>0.70620000000000005</v>
      </c>
      <c r="BD35" s="2" cm="1">
        <f t="array" ref="BD35">TREND($AR35:$AS35,$AR$3:$AS$3,BD$1)</f>
        <v>0.70620000000000005</v>
      </c>
      <c r="BE35" s="2" cm="1">
        <f t="array" ref="BE35">TREND($AR35:$AS35,$AR$3:$AS$3,BE$1)</f>
        <v>0.70620000000000005</v>
      </c>
      <c r="BF35" s="20" cm="1">
        <f t="array" ref="BF35">TREND($AS35:$AT35,$AS$3:$AT$3,BF$1)</f>
        <v>0.63558000000000092</v>
      </c>
      <c r="BG35" s="20" cm="1">
        <f t="array" ref="BG35">TREND($AS35:$AT35,$AS$3:$AT$3,BG$1)</f>
        <v>0.56495999999999924</v>
      </c>
      <c r="BH35" s="20" cm="1">
        <f t="array" ref="BH35">TREND($AS35:$AT35,$AS$3:$AT$3,BH$1)</f>
        <v>0.49434000000000111</v>
      </c>
      <c r="BI35" s="20" cm="1">
        <f t="array" ref="BI35">TREND($AS35:$AT35,$AS$3:$AT$3,BI$1)</f>
        <v>0.42371999999999943</v>
      </c>
      <c r="BJ35" s="20" cm="1">
        <f t="array" ref="BJ35">TREND($AS35:$AT35,$AS$3:$AT$3,BJ$1)</f>
        <v>0.3531000000000013</v>
      </c>
      <c r="BK35" s="20" cm="1">
        <f t="array" ref="BK35">TREND($AS35:$AT35,$AS$3:$AT$3,BK$1)</f>
        <v>0.28247999999999962</v>
      </c>
      <c r="BL35" s="20" cm="1">
        <f t="array" ref="BL35">TREND($AS35:$AT35,$AS$3:$AT$3,BL$1)</f>
        <v>0.21186000000000149</v>
      </c>
      <c r="BM35" s="20" cm="1">
        <f t="array" ref="BM35">TREND($AS35:$AT35,$AS$3:$AT$3,BM$1)</f>
        <v>0.14123999999999981</v>
      </c>
    </row>
    <row r="36" spans="1:65" x14ac:dyDescent="0.35">
      <c r="A36" t="str">
        <f>IF(BYDem!B34="","\I:",BYDem!B34)</f>
        <v>Africa_north</v>
      </c>
      <c r="B36" t="str">
        <f>BYDem!E34</f>
        <v>TWD</v>
      </c>
      <c r="C36" t="str">
        <f t="shared" si="22"/>
        <v>TWD</v>
      </c>
      <c r="D36" s="4">
        <f>SUMIFS(BYDem!$M$2:$M$2000,BYDem!$B$2:$B$2000,Demands!$A36,BYDem!$E$2:$E$2000,Demands!$B36)</f>
        <v>12.033072539999999</v>
      </c>
      <c r="E36" s="4">
        <f t="shared" si="2"/>
        <v>12.281041086110797</v>
      </c>
      <c r="F36" s="4">
        <f t="shared" si="3"/>
        <v>14.433900070542665</v>
      </c>
      <c r="G36" s="4">
        <f t="shared" si="4"/>
        <v>17.408242506645436</v>
      </c>
      <c r="H36" s="4">
        <f t="shared" si="5"/>
        <v>21.083422841725469</v>
      </c>
      <c r="I36" s="4">
        <f t="shared" si="6"/>
        <v>25.310179202168172</v>
      </c>
      <c r="J36" s="4">
        <f t="shared" si="7"/>
        <v>30.13255486440034</v>
      </c>
      <c r="K36" s="4">
        <f t="shared" si="8"/>
        <v>35.609365694948373</v>
      </c>
      <c r="L36" s="4">
        <f t="shared" si="9"/>
        <v>41.795164170942584</v>
      </c>
      <c r="M36" s="4">
        <f t="shared" si="10"/>
        <v>48.668820385494399</v>
      </c>
      <c r="N36" s="4">
        <f t="shared" si="11"/>
        <v>55.37910520948671</v>
      </c>
      <c r="O36" s="4">
        <f t="shared" si="12"/>
        <v>61.504136004168863</v>
      </c>
      <c r="P36" s="4">
        <f t="shared" si="13"/>
        <v>66.95098010142604</v>
      </c>
      <c r="Q36" s="4">
        <f t="shared" si="14"/>
        <v>71.616902823496602</v>
      </c>
      <c r="R36" s="4">
        <f t="shared" si="15"/>
        <v>75.461712517050259</v>
      </c>
      <c r="S36" s="4">
        <f t="shared" si="16"/>
        <v>78.493165377662834</v>
      </c>
      <c r="T36" s="4">
        <f t="shared" si="17"/>
        <v>80.71525027984417</v>
      </c>
      <c r="U36" s="4">
        <f t="shared" si="18"/>
        <v>82.140324853541159</v>
      </c>
      <c r="W36" s="5" t="str">
        <f>VLOOKUP(C36&amp;A36,Driver_elast!$A$2:$D$1161,4,FALSE)</f>
        <v>GDPSER</v>
      </c>
      <c r="X36" s="5">
        <v>1</v>
      </c>
      <c r="Y36" s="2">
        <f>SUMIFS('Growth rates'!D$4:D$999,'Growth rates'!$B$4:$B$999,Demands!$A36,'Growth rates'!$C$4:$C$999,$W36)</f>
        <v>1</v>
      </c>
      <c r="Z36" s="2">
        <f>SUMIFS('Growth rates'!E$4:E$999,'Growth rates'!$B$4:$B$999,Demands!$A36,'Growth rates'!$C$4:$C$999,$W36)</f>
        <v>1.0260553455963068</v>
      </c>
      <c r="AA36" s="2">
        <f>SUMIFS('Growth rates'!F$4:F$999,'Growth rates'!$B$4:$B$999,Demands!$A36,'Growth rates'!$C$4:$C$999,$W36)</f>
        <v>1.253474983621309</v>
      </c>
      <c r="AB36" s="2">
        <f>SUMIFS('Growth rates'!G$4:G$999,'Growth rates'!$B$4:$B$999,Demands!$A36,'Growth rates'!$C$4:$C$999,$W36)</f>
        <v>1.5800626061128635</v>
      </c>
      <c r="AC36" s="2">
        <f>SUMIFS('Growth rates'!H$4:H$999,'Growth rates'!$B$4:$B$999,Demands!$A36,'Growth rates'!$C$4:$C$999,$W36)</f>
        <v>2.0018317443578817</v>
      </c>
      <c r="AD36" s="2">
        <f>SUMIFS('Growth rates'!I$4:I$999,'Growth rates'!$B$4:$B$999,Demands!$A36,'Growth rates'!$C$4:$C$999,$W36)</f>
        <v>2.5092550905570215</v>
      </c>
      <c r="AE36" s="2">
        <f>SUMIFS('Growth rates'!J$4:J$999,'Growth rates'!$B$4:$B$999,Demands!$A36,'Growth rates'!$C$4:$C$999,$W36)</f>
        <v>3.1137427089933545</v>
      </c>
      <c r="AF36" s="2">
        <f>SUMIFS('Growth rates'!K$4:K$999,'Growth rates'!$B$4:$B$999,Demands!$A36,'Growth rates'!$C$4:$C$999,$W36)</f>
        <v>3.8293113261690239</v>
      </c>
      <c r="AG36" s="2">
        <f>SUMIFS('Growth rates'!L$4:L$999,'Growth rates'!$B$4:$B$999,Demands!$A36,'Growth rates'!$C$4:$C$999,$W36)</f>
        <v>4.6703752073156588</v>
      </c>
      <c r="AH36" s="2">
        <f>SUMIFS('Growth rates'!M$4:M$999,'Growth rates'!$B$4:$B$999,Demands!$A36,'Growth rates'!$C$4:$C$999,$W36)</f>
        <v>5.6415341664602741</v>
      </c>
      <c r="AI36" s="2">
        <f>SUMIFS('Growth rates'!N$4:N$999,'Growth rates'!$B$4:$B$999,Demands!$A36,'Growth rates'!$C$4:$C$999,$W36)</f>
        <v>6.7342862036518421</v>
      </c>
      <c r="AJ36" s="2">
        <f>SUMIFS('Growth rates'!O$4:O$999,'Growth rates'!$B$4:$B$999,Demands!$A36,'Growth rates'!$C$4:$C$999,$W36)</f>
        <v>7.9114603139768382</v>
      </c>
      <c r="AK36" s="2">
        <f>SUMIFS('Growth rates'!P$4:P$999,'Growth rates'!$B$4:$B$999,Demands!$A36,'Growth rates'!$C$4:$C$999,$W36)</f>
        <v>9.1770007141264855</v>
      </c>
      <c r="AL36" s="2">
        <f>SUMIFS('Growth rates'!Q$4:Q$999,'Growth rates'!$B$4:$B$999,Demands!$A36,'Growth rates'!$C$4:$C$999,$W36)</f>
        <v>10.524743124418453</v>
      </c>
      <c r="AM36" s="2">
        <f>SUMIFS('Growth rates'!R$4:R$999,'Growth rates'!$B$4:$B$999,Demands!$A36,'Growth rates'!$C$4:$C$999,$W36)</f>
        <v>11.953563354833765</v>
      </c>
      <c r="AN36" s="2">
        <f>SUMIFS('Growth rates'!S$4:S$999,'Growth rates'!$B$4:$B$999,Demands!$A36,'Growth rates'!$C$4:$C$999,$W36)</f>
        <v>13.471446491154721</v>
      </c>
      <c r="AO36" s="2">
        <f>SUMIFS('Growth rates'!T$4:T$999,'Growth rates'!$B$4:$B$999,Demands!$A36,'Growth rates'!$C$4:$C$999,$W36)</f>
        <v>15.078752462896508</v>
      </c>
      <c r="AP36" s="2">
        <f>SUMIFS('Growth rates'!U$4:U$999,'Growth rates'!$B$4:$B$999,Demands!$A36,'Growth rates'!$C$4:$C$999,$W36)</f>
        <v>16.76179149069889</v>
      </c>
      <c r="AR36">
        <f>VLOOKUP(C36&amp;A36,Driver_elast!$A$2:$E$1161,5,FALSE)</f>
        <v>0.79090300000000002</v>
      </c>
      <c r="AS36">
        <f t="shared" si="20"/>
        <v>0.79090300000000002</v>
      </c>
      <c r="AT36">
        <f t="shared" si="21"/>
        <v>0.1581806</v>
      </c>
      <c r="AV36" s="2" cm="1">
        <f t="array" ref="AV36">TREND($AR36:$AS36,$AR$3:$AS$3,AV$1)</f>
        <v>0.79090300000000002</v>
      </c>
      <c r="AW36" s="2" cm="1">
        <f t="array" ref="AW36">TREND($AR36:$AS36,$AR$3:$AS$3,AW$1)</f>
        <v>0.79090300000000002</v>
      </c>
      <c r="AX36" s="2" cm="1">
        <f t="array" ref="AX36">TREND($AR36:$AS36,$AR$3:$AS$3,AX$1)</f>
        <v>0.79090300000000002</v>
      </c>
      <c r="AY36" s="2" cm="1">
        <f t="array" ref="AY36">TREND($AR36:$AS36,$AR$3:$AS$3,AY$1)</f>
        <v>0.79090300000000002</v>
      </c>
      <c r="AZ36" s="2" cm="1">
        <f t="array" ref="AZ36">TREND($AR36:$AS36,$AR$3:$AS$3,AZ$1)</f>
        <v>0.79090300000000002</v>
      </c>
      <c r="BA36" s="2" cm="1">
        <f t="array" ref="BA36">TREND($AR36:$AS36,$AR$3:$AS$3,BA$1)</f>
        <v>0.79090300000000002</v>
      </c>
      <c r="BB36" s="2" cm="1">
        <f t="array" ref="BB36">TREND($AR36:$AS36,$AR$3:$AS$3,BB$1)</f>
        <v>0.79090300000000002</v>
      </c>
      <c r="BC36" s="2" cm="1">
        <f t="array" ref="BC36">TREND($AR36:$AS36,$AR$3:$AS$3,BC$1)</f>
        <v>0.79090300000000002</v>
      </c>
      <c r="BD36" s="2" cm="1">
        <f t="array" ref="BD36">TREND($AR36:$AS36,$AR$3:$AS$3,BD$1)</f>
        <v>0.79090300000000002</v>
      </c>
      <c r="BE36" s="2" cm="1">
        <f t="array" ref="BE36">TREND($AR36:$AS36,$AR$3:$AS$3,BE$1)</f>
        <v>0.79090300000000002</v>
      </c>
      <c r="BF36" s="20" cm="1">
        <f t="array" ref="BF36">TREND($AS36:$AT36,$AS$3:$AT$3,BF$1)</f>
        <v>0.71181269999999586</v>
      </c>
      <c r="BG36" s="20" cm="1">
        <f t="array" ref="BG36">TREND($AS36:$AT36,$AS$3:$AT$3,BG$1)</f>
        <v>0.63272239999999869</v>
      </c>
      <c r="BH36" s="20" cm="1">
        <f t="array" ref="BH36">TREND($AS36:$AT36,$AS$3:$AT$3,BH$1)</f>
        <v>0.55363209999999441</v>
      </c>
      <c r="BI36" s="20" cm="1">
        <f t="array" ref="BI36">TREND($AS36:$AT36,$AS$3:$AT$3,BI$1)</f>
        <v>0.47454179999999724</v>
      </c>
      <c r="BJ36" s="20" cm="1">
        <f t="array" ref="BJ36">TREND($AS36:$AT36,$AS$3:$AT$3,BJ$1)</f>
        <v>0.39545149999999296</v>
      </c>
      <c r="BK36" s="20" cm="1">
        <f t="array" ref="BK36">TREND($AS36:$AT36,$AS$3:$AT$3,BK$1)</f>
        <v>0.31636119999999579</v>
      </c>
      <c r="BL36" s="20" cm="1">
        <f t="array" ref="BL36">TREND($AS36:$AT36,$AS$3:$AT$3,BL$1)</f>
        <v>0.23727089999999862</v>
      </c>
      <c r="BM36" s="20" cm="1">
        <f t="array" ref="BM36">TREND($AS36:$AT36,$AS$3:$AT$3,BM$1)</f>
        <v>0.15818059999999434</v>
      </c>
    </row>
    <row r="37" spans="1:65" x14ac:dyDescent="0.35">
      <c r="A37" t="str">
        <f>IF(BYDem!B35="","\I:",BYDem!B35)</f>
        <v>Africa_north</v>
      </c>
      <c r="B37" t="str">
        <f>BYDem!E35</f>
        <v>TWI</v>
      </c>
      <c r="C37" t="str">
        <f t="shared" si="22"/>
        <v>TWI</v>
      </c>
      <c r="D37" s="4">
        <f>SUMIFS(BYDem!$M$2:$M$2000,BYDem!$B$2:$B$2000,Demands!$A37,BYDem!$E$2:$E$2000,Demands!$B37)</f>
        <v>35.846569360799997</v>
      </c>
      <c r="E37" s="4">
        <f t="shared" si="2"/>
        <v>35.846569360799997</v>
      </c>
      <c r="F37" s="4">
        <f t="shared" si="3"/>
        <v>35.846569360799997</v>
      </c>
      <c r="G37" s="4">
        <f t="shared" si="4"/>
        <v>35.846569360799997</v>
      </c>
      <c r="H37" s="4">
        <f t="shared" si="5"/>
        <v>35.846569360799997</v>
      </c>
      <c r="I37" s="4">
        <f t="shared" si="6"/>
        <v>35.846569360799997</v>
      </c>
      <c r="J37" s="4">
        <f t="shared" si="7"/>
        <v>35.846569360799997</v>
      </c>
      <c r="K37" s="4">
        <f t="shared" si="8"/>
        <v>35.846569360799997</v>
      </c>
      <c r="L37" s="4">
        <f t="shared" si="9"/>
        <v>35.846569360799997</v>
      </c>
      <c r="M37" s="4">
        <f t="shared" si="10"/>
        <v>35.846569360799997</v>
      </c>
      <c r="N37" s="4">
        <f t="shared" si="11"/>
        <v>35.846569360799997</v>
      </c>
      <c r="O37" s="4">
        <f t="shared" si="12"/>
        <v>35.846569360799997</v>
      </c>
      <c r="P37" s="4">
        <f t="shared" si="13"/>
        <v>35.846569360799997</v>
      </c>
      <c r="Q37" s="4">
        <f t="shared" si="14"/>
        <v>35.846569360799997</v>
      </c>
      <c r="R37" s="4">
        <f t="shared" si="15"/>
        <v>35.846569360799997</v>
      </c>
      <c r="S37" s="4">
        <f t="shared" si="16"/>
        <v>35.846569360799997</v>
      </c>
      <c r="T37" s="4">
        <f t="shared" si="17"/>
        <v>35.846569360799997</v>
      </c>
      <c r="U37" s="4">
        <f t="shared" si="18"/>
        <v>35.846569360799997</v>
      </c>
      <c r="W37" s="5" t="str">
        <f>VLOOKUP(C37&amp;A37,Driver_elast!$A$2:$D$1161,4,FALSE)</f>
        <v>GDPSER</v>
      </c>
      <c r="X37" s="5">
        <v>1</v>
      </c>
      <c r="Y37" s="2">
        <f>SUMIFS('Growth rates'!D$4:D$999,'Growth rates'!$B$4:$B$999,Demands!$A37,'Growth rates'!$C$4:$C$999,$W37)</f>
        <v>1</v>
      </c>
      <c r="Z37" s="2">
        <f>SUMIFS('Growth rates'!E$4:E$999,'Growth rates'!$B$4:$B$999,Demands!$A37,'Growth rates'!$C$4:$C$999,$W37)</f>
        <v>1.0260553455963068</v>
      </c>
      <c r="AA37" s="2">
        <f>SUMIFS('Growth rates'!F$4:F$999,'Growth rates'!$B$4:$B$999,Demands!$A37,'Growth rates'!$C$4:$C$999,$W37)</f>
        <v>1.253474983621309</v>
      </c>
      <c r="AB37" s="2">
        <f>SUMIFS('Growth rates'!G$4:G$999,'Growth rates'!$B$4:$B$999,Demands!$A37,'Growth rates'!$C$4:$C$999,$W37)</f>
        <v>1.5800626061128635</v>
      </c>
      <c r="AC37" s="2">
        <f>SUMIFS('Growth rates'!H$4:H$999,'Growth rates'!$B$4:$B$999,Demands!$A37,'Growth rates'!$C$4:$C$999,$W37)</f>
        <v>2.0018317443578817</v>
      </c>
      <c r="AD37" s="2">
        <f>SUMIFS('Growth rates'!I$4:I$999,'Growth rates'!$B$4:$B$999,Demands!$A37,'Growth rates'!$C$4:$C$999,$W37)</f>
        <v>2.5092550905570215</v>
      </c>
      <c r="AE37" s="2">
        <f>SUMIFS('Growth rates'!J$4:J$999,'Growth rates'!$B$4:$B$999,Demands!$A37,'Growth rates'!$C$4:$C$999,$W37)</f>
        <v>3.1137427089933545</v>
      </c>
      <c r="AF37" s="2">
        <f>SUMIFS('Growth rates'!K$4:K$999,'Growth rates'!$B$4:$B$999,Demands!$A37,'Growth rates'!$C$4:$C$999,$W37)</f>
        <v>3.8293113261690239</v>
      </c>
      <c r="AG37" s="2">
        <f>SUMIFS('Growth rates'!L$4:L$999,'Growth rates'!$B$4:$B$999,Demands!$A37,'Growth rates'!$C$4:$C$999,$W37)</f>
        <v>4.6703752073156588</v>
      </c>
      <c r="AH37" s="2">
        <f>SUMIFS('Growth rates'!M$4:M$999,'Growth rates'!$B$4:$B$999,Demands!$A37,'Growth rates'!$C$4:$C$999,$W37)</f>
        <v>5.6415341664602741</v>
      </c>
      <c r="AI37" s="2">
        <f>SUMIFS('Growth rates'!N$4:N$999,'Growth rates'!$B$4:$B$999,Demands!$A37,'Growth rates'!$C$4:$C$999,$W37)</f>
        <v>6.7342862036518421</v>
      </c>
      <c r="AJ37" s="2">
        <f>SUMIFS('Growth rates'!O$4:O$999,'Growth rates'!$B$4:$B$999,Demands!$A37,'Growth rates'!$C$4:$C$999,$W37)</f>
        <v>7.9114603139768382</v>
      </c>
      <c r="AK37" s="2">
        <f>SUMIFS('Growth rates'!P$4:P$999,'Growth rates'!$B$4:$B$999,Demands!$A37,'Growth rates'!$C$4:$C$999,$W37)</f>
        <v>9.1770007141264855</v>
      </c>
      <c r="AL37" s="2">
        <f>SUMIFS('Growth rates'!Q$4:Q$999,'Growth rates'!$B$4:$B$999,Demands!$A37,'Growth rates'!$C$4:$C$999,$W37)</f>
        <v>10.524743124418453</v>
      </c>
      <c r="AM37" s="2">
        <f>SUMIFS('Growth rates'!R$4:R$999,'Growth rates'!$B$4:$B$999,Demands!$A37,'Growth rates'!$C$4:$C$999,$W37)</f>
        <v>11.953563354833765</v>
      </c>
      <c r="AN37" s="2">
        <f>SUMIFS('Growth rates'!S$4:S$999,'Growth rates'!$B$4:$B$999,Demands!$A37,'Growth rates'!$C$4:$C$999,$W37)</f>
        <v>13.471446491154721</v>
      </c>
      <c r="AO37" s="2">
        <f>SUMIFS('Growth rates'!T$4:T$999,'Growth rates'!$B$4:$B$999,Demands!$A37,'Growth rates'!$C$4:$C$999,$W37)</f>
        <v>15.078752462896508</v>
      </c>
      <c r="AP37" s="2">
        <f>SUMIFS('Growth rates'!U$4:U$999,'Growth rates'!$B$4:$B$999,Demands!$A37,'Growth rates'!$C$4:$C$999,$W37)</f>
        <v>16.76179149069889</v>
      </c>
      <c r="AR37">
        <f>VLOOKUP(C37&amp;A37,Driver_elast!$A$2:$E$1161,5,FALSE)</f>
        <v>0</v>
      </c>
      <c r="AS37">
        <f t="shared" si="20"/>
        <v>0</v>
      </c>
      <c r="AT37">
        <f t="shared" si="21"/>
        <v>0</v>
      </c>
      <c r="AV37" s="2" cm="1">
        <f t="array" ref="AV37">TREND($AR37:$AS37,$AR$3:$AS$3,AV$1)</f>
        <v>0</v>
      </c>
      <c r="AW37" s="2" cm="1">
        <f t="array" ref="AW37">TREND($AR37:$AS37,$AR$3:$AS$3,AW$1)</f>
        <v>0</v>
      </c>
      <c r="AX37" s="2" cm="1">
        <f t="array" ref="AX37">TREND($AR37:$AS37,$AR$3:$AS$3,AX$1)</f>
        <v>0</v>
      </c>
      <c r="AY37" s="2" cm="1">
        <f t="array" ref="AY37">TREND($AR37:$AS37,$AR$3:$AS$3,AY$1)</f>
        <v>0</v>
      </c>
      <c r="AZ37" s="2" cm="1">
        <f t="array" ref="AZ37">TREND($AR37:$AS37,$AR$3:$AS$3,AZ$1)</f>
        <v>0</v>
      </c>
      <c r="BA37" s="2" cm="1">
        <f t="array" ref="BA37">TREND($AR37:$AS37,$AR$3:$AS$3,BA$1)</f>
        <v>0</v>
      </c>
      <c r="BB37" s="2" cm="1">
        <f t="array" ref="BB37">TREND($AR37:$AS37,$AR$3:$AS$3,BB$1)</f>
        <v>0</v>
      </c>
      <c r="BC37" s="2" cm="1">
        <f t="array" ref="BC37">TREND($AR37:$AS37,$AR$3:$AS$3,BC$1)</f>
        <v>0</v>
      </c>
      <c r="BD37" s="2" cm="1">
        <f t="array" ref="BD37">TREND($AR37:$AS37,$AR$3:$AS$3,BD$1)</f>
        <v>0</v>
      </c>
      <c r="BE37" s="2" cm="1">
        <f t="array" ref="BE37">TREND($AR37:$AS37,$AR$3:$AS$3,BE$1)</f>
        <v>0</v>
      </c>
      <c r="BF37" s="20" cm="1">
        <f t="array" ref="BF37">TREND($AS37:$AT37,$AS$3:$AT$3,BF$1)</f>
        <v>0</v>
      </c>
      <c r="BG37" s="20" cm="1">
        <f t="array" ref="BG37">TREND($AS37:$AT37,$AS$3:$AT$3,BG$1)</f>
        <v>0</v>
      </c>
      <c r="BH37" s="20" cm="1">
        <f t="array" ref="BH37">TREND($AS37:$AT37,$AS$3:$AT$3,BH$1)</f>
        <v>0</v>
      </c>
      <c r="BI37" s="20" cm="1">
        <f t="array" ref="BI37">TREND($AS37:$AT37,$AS$3:$AT$3,BI$1)</f>
        <v>0</v>
      </c>
      <c r="BJ37" s="20" cm="1">
        <f t="array" ref="BJ37">TREND($AS37:$AT37,$AS$3:$AT$3,BJ$1)</f>
        <v>0</v>
      </c>
      <c r="BK37" s="20" cm="1">
        <f t="array" ref="BK37">TREND($AS37:$AT37,$AS$3:$AT$3,BK$1)</f>
        <v>0</v>
      </c>
      <c r="BL37" s="20" cm="1">
        <f t="array" ref="BL37">TREND($AS37:$AT37,$AS$3:$AT$3,BL$1)</f>
        <v>0</v>
      </c>
      <c r="BM37" s="20" cm="1">
        <f t="array" ref="BM37">TREND($AS37:$AT37,$AS$3:$AT$3,BM$1)</f>
        <v>0</v>
      </c>
    </row>
    <row r="38" spans="1:65" x14ac:dyDescent="0.35">
      <c r="A38" t="str">
        <f>IF(BYDem!B36="","\I:",BYDem!B36)</f>
        <v>Africa_north</v>
      </c>
      <c r="B38" t="str">
        <f>BYDem!E36</f>
        <v>Trd_2w</v>
      </c>
      <c r="C38" t="str">
        <f t="shared" si="22"/>
        <v>Trd_2w</v>
      </c>
      <c r="D38" s="4">
        <f>SUMIFS(BYDem!$M$2:$M$2000,BYDem!$B$2:$B$2000,Demands!$A38,BYDem!$E$2:$E$2000,Demands!$B38)</f>
        <v>248.01</v>
      </c>
      <c r="E38" s="4">
        <f t="shared" si="2"/>
        <v>250.41196585230682</v>
      </c>
      <c r="F38" s="4">
        <f t="shared" si="3"/>
        <v>294.39816562689731</v>
      </c>
      <c r="G38" s="4">
        <f t="shared" si="4"/>
        <v>353.85458014069451</v>
      </c>
      <c r="H38" s="4">
        <f t="shared" si="5"/>
        <v>427.94704990989402</v>
      </c>
      <c r="I38" s="4">
        <f t="shared" si="6"/>
        <v>513.95681450408438</v>
      </c>
      <c r="J38" s="4">
        <f t="shared" si="7"/>
        <v>612.86352534464947</v>
      </c>
      <c r="K38" s="4">
        <f t="shared" si="8"/>
        <v>726.37025405694828</v>
      </c>
      <c r="L38" s="4">
        <f t="shared" si="9"/>
        <v>856.15563637742525</v>
      </c>
      <c r="M38" s="4">
        <f t="shared" si="10"/>
        <v>1001.262102080014</v>
      </c>
      <c r="N38" s="4">
        <f t="shared" si="11"/>
        <v>1148.6353919411756</v>
      </c>
      <c r="O38" s="4">
        <f t="shared" si="12"/>
        <v>1287.7773034564329</v>
      </c>
      <c r="P38" s="4">
        <f t="shared" si="13"/>
        <v>1414.982041246602</v>
      </c>
      <c r="Q38" s="4">
        <f t="shared" si="14"/>
        <v>1526.6988220201281</v>
      </c>
      <c r="R38" s="4">
        <f t="shared" si="15"/>
        <v>1621.2502401203196</v>
      </c>
      <c r="S38" s="4">
        <f t="shared" si="16"/>
        <v>1697.7594296826953</v>
      </c>
      <c r="T38" s="4">
        <f t="shared" si="17"/>
        <v>1755.7702475392796</v>
      </c>
      <c r="U38" s="4">
        <f t="shared" si="18"/>
        <v>1794.3727015848062</v>
      </c>
      <c r="W38" s="5" t="str">
        <f>VLOOKUP(C38&amp;A38,Driver_elast!$A$2:$D$1161,4,FALSE)</f>
        <v>GDPPCAP</v>
      </c>
      <c r="X38" s="5">
        <v>1</v>
      </c>
      <c r="Y38" s="2">
        <f>SUMIFS('Growth rates'!D$4:D$999,'Growth rates'!$B$4:$B$999,Demands!$A38,'Growth rates'!$C$4:$C$999,$W38)</f>
        <v>1</v>
      </c>
      <c r="Z38" s="2">
        <f>SUMIFS('Growth rates'!E$4:E$999,'Growth rates'!$B$4:$B$999,Demands!$A38,'Growth rates'!$C$4:$C$999,$W38)</f>
        <v>1.007534030402766</v>
      </c>
      <c r="AA38" s="2">
        <f>SUMIFS('Growth rates'!F$4:F$999,'Growth rates'!$B$4:$B$999,Demands!$A38,'Growth rates'!$C$4:$C$999,$W38)</f>
        <v>1.1491387916231053</v>
      </c>
      <c r="AB38" s="2">
        <f>SUMIFS('Growth rates'!G$4:G$999,'Growth rates'!$B$4:$B$999,Demands!$A38,'Growth rates'!$C$4:$C$999,$W38)</f>
        <v>1.3402887198878353</v>
      </c>
      <c r="AC38" s="2">
        <f>SUMIFS('Growth rates'!H$4:H$999,'Growth rates'!$B$4:$B$999,Demands!$A38,'Growth rates'!$C$4:$C$999,$W38)</f>
        <v>1.5784341733844767</v>
      </c>
      <c r="AD38" s="2">
        <f>SUMIFS('Growth rates'!I$4:I$999,'Growth rates'!$B$4:$B$999,Demands!$A38,'Growth rates'!$C$4:$C$999,$W38)</f>
        <v>1.8560434578386871</v>
      </c>
      <c r="AE38" s="2">
        <f>SUMIFS('Growth rates'!J$4:J$999,'Growth rates'!$B$4:$B$999,Demands!$A38,'Growth rates'!$C$4:$C$999,$W38)</f>
        <v>2.1786817580286657</v>
      </c>
      <c r="AF38" s="2">
        <f>SUMIFS('Growth rates'!K$4:K$999,'Growth rates'!$B$4:$B$999,Demands!$A38,'Growth rates'!$C$4:$C$999,$W38)</f>
        <v>2.5553080765880392</v>
      </c>
      <c r="AG38" s="2">
        <f>SUMIFS('Growth rates'!L$4:L$999,'Growth rates'!$B$4:$B$999,Demands!$A38,'Growth rates'!$C$4:$C$999,$W38)</f>
        <v>2.9961496504003149</v>
      </c>
      <c r="AH38" s="2">
        <f>SUMIFS('Growth rates'!M$4:M$999,'Growth rates'!$B$4:$B$999,Demands!$A38,'Growth rates'!$C$4:$C$999,$W38)</f>
        <v>3.5039553203193958</v>
      </c>
      <c r="AI38" s="2">
        <f>SUMIFS('Growth rates'!N$4:N$999,'Growth rates'!$B$4:$B$999,Demands!$A38,'Growth rates'!$C$4:$C$999,$W38)</f>
        <v>4.0769981074724448</v>
      </c>
      <c r="AJ38" s="2">
        <f>SUMIFS('Growth rates'!O$4:O$999,'Growth rates'!$B$4:$B$999,Demands!$A38,'Growth rates'!$C$4:$C$999,$W38)</f>
        <v>4.6943407754524715</v>
      </c>
      <c r="AK38" s="2">
        <f>SUMIFS('Growth rates'!P$4:P$999,'Growth rates'!$B$4:$B$999,Demands!$A38,'Growth rates'!$C$4:$C$999,$W38)</f>
        <v>5.3567694043736589</v>
      </c>
      <c r="AL38" s="2">
        <f>SUMIFS('Growth rates'!Q$4:Q$999,'Growth rates'!$B$4:$B$999,Demands!$A38,'Growth rates'!$C$4:$C$999,$W38)</f>
        <v>6.0616558926331567</v>
      </c>
      <c r="AM38" s="2">
        <f>SUMIFS('Growth rates'!R$4:R$999,'Growth rates'!$B$4:$B$999,Demands!$A38,'Growth rates'!$C$4:$C$999,$W38)</f>
        <v>6.812476096876809</v>
      </c>
      <c r="AN38" s="2">
        <f>SUMIFS('Growth rates'!S$4:S$999,'Growth rates'!$B$4:$B$999,Demands!$A38,'Growth rates'!$C$4:$C$999,$W38)</f>
        <v>7.6162030789718305</v>
      </c>
      <c r="AO38" s="2">
        <f>SUMIFS('Growth rates'!T$4:T$999,'Growth rates'!$B$4:$B$999,Demands!$A38,'Growth rates'!$C$4:$C$999,$W38)</f>
        <v>8.4836643573453738</v>
      </c>
      <c r="AP38" s="2">
        <f>SUMIFS('Growth rates'!U$4:U$999,'Growth rates'!$B$4:$B$999,Demands!$A38,'Growth rates'!$C$4:$C$999,$W38)</f>
        <v>9.4162757395893575</v>
      </c>
      <c r="AR38">
        <f>VLOOKUP(C38&amp;A38,Driver_elast!$A$2:$E$1161,5,FALSE)</f>
        <v>1.292632</v>
      </c>
      <c r="AS38">
        <f t="shared" si="20"/>
        <v>1</v>
      </c>
      <c r="AT38">
        <f t="shared" si="21"/>
        <v>0.2</v>
      </c>
      <c r="AV38" s="2" cm="1">
        <f t="array" ref="AV38">TREND($AR38:$AS38,$AR$3:$AS$3,AV$1)</f>
        <v>1.2926320000000011</v>
      </c>
      <c r="AW38" s="2" cm="1">
        <f t="array" ref="AW38">TREND($AR38:$AS38,$AR$3:$AS$3,AW$1)</f>
        <v>1.2854946341463425</v>
      </c>
      <c r="AX38" s="2" cm="1">
        <f t="array" ref="AX38">TREND($AR38:$AS38,$AR$3:$AS$3,AX$1)</f>
        <v>1.249807804878051</v>
      </c>
      <c r="AY38" s="2" cm="1">
        <f t="array" ref="AY38">TREND($AR38:$AS38,$AR$3:$AS$3,AY$1)</f>
        <v>1.2141209756097577</v>
      </c>
      <c r="AZ38" s="2" cm="1">
        <f t="array" ref="AZ38">TREND($AR38:$AS38,$AR$3:$AS$3,AZ$1)</f>
        <v>1.1784341463414645</v>
      </c>
      <c r="BA38" s="2" cm="1">
        <f t="array" ref="BA38">TREND($AR38:$AS38,$AR$3:$AS$3,BA$1)</f>
        <v>1.142747317073173</v>
      </c>
      <c r="BB38" s="2" cm="1">
        <f t="array" ref="BB38">TREND($AR38:$AS38,$AR$3:$AS$3,BB$1)</f>
        <v>1.1070604878048798</v>
      </c>
      <c r="BC38" s="2" cm="1">
        <f t="array" ref="BC38">TREND($AR38:$AS38,$AR$3:$AS$3,BC$1)</f>
        <v>1.0713736585365865</v>
      </c>
      <c r="BD38" s="2" cm="1">
        <f t="array" ref="BD38">TREND($AR38:$AS38,$AR$3:$AS$3,BD$1)</f>
        <v>1.0356868292682933</v>
      </c>
      <c r="BE38" s="2" cm="1">
        <f t="array" ref="BE38">TREND($AR38:$AS38,$AR$3:$AS$3,BE$1)</f>
        <v>1.0000000000000018</v>
      </c>
      <c r="BF38" s="20" cm="1">
        <f t="array" ref="BF38">TREND($AS38:$AT38,$AS$3:$AT$3,BF$1)</f>
        <v>0.90000000000000568</v>
      </c>
      <c r="BG38" s="20" cm="1">
        <f t="array" ref="BG38">TREND($AS38:$AT38,$AS$3:$AT$3,BG$1)</f>
        <v>0.80000000000000426</v>
      </c>
      <c r="BH38" s="20" cm="1">
        <f t="array" ref="BH38">TREND($AS38:$AT38,$AS$3:$AT$3,BH$1)</f>
        <v>0.70000000000000284</v>
      </c>
      <c r="BI38" s="20" cm="1">
        <f t="array" ref="BI38">TREND($AS38:$AT38,$AS$3:$AT$3,BI$1)</f>
        <v>0.60000000000000142</v>
      </c>
      <c r="BJ38" s="20" cm="1">
        <f t="array" ref="BJ38">TREND($AS38:$AT38,$AS$3:$AT$3,BJ$1)</f>
        <v>0.5</v>
      </c>
      <c r="BK38" s="20" cm="1">
        <f t="array" ref="BK38">TREND($AS38:$AT38,$AS$3:$AT$3,BK$1)</f>
        <v>0.40000000000000568</v>
      </c>
      <c r="BL38" s="20" cm="1">
        <f t="array" ref="BL38">TREND($AS38:$AT38,$AS$3:$AT$3,BL$1)</f>
        <v>0.30000000000000426</v>
      </c>
      <c r="BM38" s="20" cm="1">
        <f t="array" ref="BM38">TREND($AS38:$AT38,$AS$3:$AT$3,BM$1)</f>
        <v>0.20000000000000284</v>
      </c>
    </row>
    <row r="39" spans="1:65" x14ac:dyDescent="0.35">
      <c r="A39" t="str">
        <f>IF(BYDem!B37="","\I:",BYDem!B37)</f>
        <v>Africa_north</v>
      </c>
      <c r="B39" t="str">
        <f>BYDem!E37</f>
        <v>Trd_3w</v>
      </c>
      <c r="C39" t="str">
        <f t="shared" si="22"/>
        <v>Trd_3w</v>
      </c>
      <c r="D39" s="4">
        <f>SUMIFS(BYDem!$M$2:$M$2000,BYDem!$B$2:$B$2000,Demands!$A39,BYDem!$E$2:$E$2000,Demands!$B39)</f>
        <v>42</v>
      </c>
      <c r="E39" s="4">
        <f t="shared" si="2"/>
        <v>42.406768137562544</v>
      </c>
      <c r="F39" s="4">
        <f t="shared" si="3"/>
        <v>49.855743543928426</v>
      </c>
      <c r="G39" s="4">
        <f t="shared" si="4"/>
        <v>59.924569033140486</v>
      </c>
      <c r="H39" s="4">
        <f t="shared" si="5"/>
        <v>72.471981356459622</v>
      </c>
      <c r="I39" s="4">
        <f t="shared" si="6"/>
        <v>87.037563844891523</v>
      </c>
      <c r="J39" s="4">
        <f t="shared" si="7"/>
        <v>103.78721851729883</v>
      </c>
      <c r="K39" s="4">
        <f t="shared" si="8"/>
        <v>123.00935716459752</v>
      </c>
      <c r="L39" s="4">
        <f t="shared" si="9"/>
        <v>144.98825340853944</v>
      </c>
      <c r="M39" s="4">
        <f t="shared" si="10"/>
        <v>169.56174463675092</v>
      </c>
      <c r="N39" s="4">
        <f t="shared" si="11"/>
        <v>194.51911802560133</v>
      </c>
      <c r="O39" s="4">
        <f t="shared" si="12"/>
        <v>218.08252387069149</v>
      </c>
      <c r="P39" s="4">
        <f t="shared" si="13"/>
        <v>239.62439309849319</v>
      </c>
      <c r="Q39" s="4">
        <f t="shared" si="14"/>
        <v>258.54340762406918</v>
      </c>
      <c r="R39" s="4">
        <f t="shared" si="15"/>
        <v>274.55550213722609</v>
      </c>
      <c r="S39" s="4">
        <f t="shared" si="16"/>
        <v>287.51218114863605</v>
      </c>
      <c r="T39" s="4">
        <f t="shared" si="17"/>
        <v>297.33619772045387</v>
      </c>
      <c r="U39" s="4">
        <f t="shared" si="18"/>
        <v>303.87344650039068</v>
      </c>
      <c r="W39" s="5" t="str">
        <f>VLOOKUP(C39&amp;A39,Driver_elast!$A$2:$D$1161,4,FALSE)</f>
        <v>GDPPCAP</v>
      </c>
      <c r="X39" s="5">
        <v>1</v>
      </c>
      <c r="Y39" s="2">
        <f>SUMIFS('Growth rates'!D$4:D$999,'Growth rates'!$B$4:$B$999,Demands!$A39,'Growth rates'!$C$4:$C$999,$W39)</f>
        <v>1</v>
      </c>
      <c r="Z39" s="2">
        <f>SUMIFS('Growth rates'!E$4:E$999,'Growth rates'!$B$4:$B$999,Demands!$A39,'Growth rates'!$C$4:$C$999,$W39)</f>
        <v>1.007534030402766</v>
      </c>
      <c r="AA39" s="2">
        <f>SUMIFS('Growth rates'!F$4:F$999,'Growth rates'!$B$4:$B$999,Demands!$A39,'Growth rates'!$C$4:$C$999,$W39)</f>
        <v>1.1491387916231053</v>
      </c>
      <c r="AB39" s="2">
        <f>SUMIFS('Growth rates'!G$4:G$999,'Growth rates'!$B$4:$B$999,Demands!$A39,'Growth rates'!$C$4:$C$999,$W39)</f>
        <v>1.3402887198878353</v>
      </c>
      <c r="AC39" s="2">
        <f>SUMIFS('Growth rates'!H$4:H$999,'Growth rates'!$B$4:$B$999,Demands!$A39,'Growth rates'!$C$4:$C$999,$W39)</f>
        <v>1.5784341733844767</v>
      </c>
      <c r="AD39" s="2">
        <f>SUMIFS('Growth rates'!I$4:I$999,'Growth rates'!$B$4:$B$999,Demands!$A39,'Growth rates'!$C$4:$C$999,$W39)</f>
        <v>1.8560434578386871</v>
      </c>
      <c r="AE39" s="2">
        <f>SUMIFS('Growth rates'!J$4:J$999,'Growth rates'!$B$4:$B$999,Demands!$A39,'Growth rates'!$C$4:$C$999,$W39)</f>
        <v>2.1786817580286657</v>
      </c>
      <c r="AF39" s="2">
        <f>SUMIFS('Growth rates'!K$4:K$999,'Growth rates'!$B$4:$B$999,Demands!$A39,'Growth rates'!$C$4:$C$999,$W39)</f>
        <v>2.5553080765880392</v>
      </c>
      <c r="AG39" s="2">
        <f>SUMIFS('Growth rates'!L$4:L$999,'Growth rates'!$B$4:$B$999,Demands!$A39,'Growth rates'!$C$4:$C$999,$W39)</f>
        <v>2.9961496504003149</v>
      </c>
      <c r="AH39" s="2">
        <f>SUMIFS('Growth rates'!M$4:M$999,'Growth rates'!$B$4:$B$999,Demands!$A39,'Growth rates'!$C$4:$C$999,$W39)</f>
        <v>3.5039553203193958</v>
      </c>
      <c r="AI39" s="2">
        <f>SUMIFS('Growth rates'!N$4:N$999,'Growth rates'!$B$4:$B$999,Demands!$A39,'Growth rates'!$C$4:$C$999,$W39)</f>
        <v>4.0769981074724448</v>
      </c>
      <c r="AJ39" s="2">
        <f>SUMIFS('Growth rates'!O$4:O$999,'Growth rates'!$B$4:$B$999,Demands!$A39,'Growth rates'!$C$4:$C$999,$W39)</f>
        <v>4.6943407754524715</v>
      </c>
      <c r="AK39" s="2">
        <f>SUMIFS('Growth rates'!P$4:P$999,'Growth rates'!$B$4:$B$999,Demands!$A39,'Growth rates'!$C$4:$C$999,$W39)</f>
        <v>5.3567694043736589</v>
      </c>
      <c r="AL39" s="2">
        <f>SUMIFS('Growth rates'!Q$4:Q$999,'Growth rates'!$B$4:$B$999,Demands!$A39,'Growth rates'!$C$4:$C$999,$W39)</f>
        <v>6.0616558926331567</v>
      </c>
      <c r="AM39" s="2">
        <f>SUMIFS('Growth rates'!R$4:R$999,'Growth rates'!$B$4:$B$999,Demands!$A39,'Growth rates'!$C$4:$C$999,$W39)</f>
        <v>6.812476096876809</v>
      </c>
      <c r="AN39" s="2">
        <f>SUMIFS('Growth rates'!S$4:S$999,'Growth rates'!$B$4:$B$999,Demands!$A39,'Growth rates'!$C$4:$C$999,$W39)</f>
        <v>7.6162030789718305</v>
      </c>
      <c r="AO39" s="2">
        <f>SUMIFS('Growth rates'!T$4:T$999,'Growth rates'!$B$4:$B$999,Demands!$A39,'Growth rates'!$C$4:$C$999,$W39)</f>
        <v>8.4836643573453738</v>
      </c>
      <c r="AP39" s="2">
        <f>SUMIFS('Growth rates'!U$4:U$999,'Growth rates'!$B$4:$B$999,Demands!$A39,'Growth rates'!$C$4:$C$999,$W39)</f>
        <v>9.4162757395893575</v>
      </c>
      <c r="AR39">
        <f>VLOOKUP(C39&amp;A39,Driver_elast!$A$2:$E$1161,5,FALSE)</f>
        <v>1.292632</v>
      </c>
      <c r="AS39">
        <f t="shared" si="20"/>
        <v>1</v>
      </c>
      <c r="AT39">
        <f t="shared" si="21"/>
        <v>0.2</v>
      </c>
      <c r="AV39" s="2" cm="1">
        <f t="array" ref="AV39">TREND($AR39:$AS39,$AR$3:$AS$3,AV$1)</f>
        <v>1.2926320000000011</v>
      </c>
      <c r="AW39" s="2" cm="1">
        <f t="array" ref="AW39">TREND($AR39:$AS39,$AR$3:$AS$3,AW$1)</f>
        <v>1.2854946341463425</v>
      </c>
      <c r="AX39" s="2" cm="1">
        <f t="array" ref="AX39">TREND($AR39:$AS39,$AR$3:$AS$3,AX$1)</f>
        <v>1.249807804878051</v>
      </c>
      <c r="AY39" s="2" cm="1">
        <f t="array" ref="AY39">TREND($AR39:$AS39,$AR$3:$AS$3,AY$1)</f>
        <v>1.2141209756097577</v>
      </c>
      <c r="AZ39" s="2" cm="1">
        <f t="array" ref="AZ39">TREND($AR39:$AS39,$AR$3:$AS$3,AZ$1)</f>
        <v>1.1784341463414645</v>
      </c>
      <c r="BA39" s="2" cm="1">
        <f t="array" ref="BA39">TREND($AR39:$AS39,$AR$3:$AS$3,BA$1)</f>
        <v>1.142747317073173</v>
      </c>
      <c r="BB39" s="2" cm="1">
        <f t="array" ref="BB39">TREND($AR39:$AS39,$AR$3:$AS$3,BB$1)</f>
        <v>1.1070604878048798</v>
      </c>
      <c r="BC39" s="2" cm="1">
        <f t="array" ref="BC39">TREND($AR39:$AS39,$AR$3:$AS$3,BC$1)</f>
        <v>1.0713736585365865</v>
      </c>
      <c r="BD39" s="2" cm="1">
        <f t="array" ref="BD39">TREND($AR39:$AS39,$AR$3:$AS$3,BD$1)</f>
        <v>1.0356868292682933</v>
      </c>
      <c r="BE39" s="2" cm="1">
        <f t="array" ref="BE39">TREND($AR39:$AS39,$AR$3:$AS$3,BE$1)</f>
        <v>1.0000000000000018</v>
      </c>
      <c r="BF39" s="20" cm="1">
        <f t="array" ref="BF39">TREND($AS39:$AT39,$AS$3:$AT$3,BF$1)</f>
        <v>0.90000000000000568</v>
      </c>
      <c r="BG39" s="20" cm="1">
        <f t="array" ref="BG39">TREND($AS39:$AT39,$AS$3:$AT$3,BG$1)</f>
        <v>0.80000000000000426</v>
      </c>
      <c r="BH39" s="20" cm="1">
        <f t="array" ref="BH39">TREND($AS39:$AT39,$AS$3:$AT$3,BH$1)</f>
        <v>0.70000000000000284</v>
      </c>
      <c r="BI39" s="20" cm="1">
        <f t="array" ref="BI39">TREND($AS39:$AT39,$AS$3:$AT$3,BI$1)</f>
        <v>0.60000000000000142</v>
      </c>
      <c r="BJ39" s="20" cm="1">
        <f t="array" ref="BJ39">TREND($AS39:$AT39,$AS$3:$AT$3,BJ$1)</f>
        <v>0.5</v>
      </c>
      <c r="BK39" s="20" cm="1">
        <f t="array" ref="BK39">TREND($AS39:$AT39,$AS$3:$AT$3,BK$1)</f>
        <v>0.40000000000000568</v>
      </c>
      <c r="BL39" s="20" cm="1">
        <f t="array" ref="BL39">TREND($AS39:$AT39,$AS$3:$AT$3,BL$1)</f>
        <v>0.30000000000000426</v>
      </c>
      <c r="BM39" s="20" cm="1">
        <f t="array" ref="BM39">TREND($AS39:$AT39,$AS$3:$AT$3,BM$1)</f>
        <v>0.20000000000000284</v>
      </c>
    </row>
    <row r="40" spans="1:65" x14ac:dyDescent="0.35">
      <c r="A40" t="str">
        <f>IF(BYDem!B38="","\I:",BYDem!B38)</f>
        <v>Africa_north</v>
      </c>
      <c r="B40" t="str">
        <f>BYDem!E38</f>
        <v>Trd_Bus</v>
      </c>
      <c r="C40" t="str">
        <f t="shared" si="22"/>
        <v>Trd_Bus</v>
      </c>
      <c r="D40" s="4">
        <f>SUMIFS(BYDem!$M$2:$M$2000,BYDem!$B$2:$B$2000,Demands!$A40,BYDem!$E$2:$E$2000,Demands!$B40)</f>
        <v>26.25</v>
      </c>
      <c r="E40" s="4">
        <f t="shared" si="2"/>
        <v>26.504230085976591</v>
      </c>
      <c r="F40" s="4">
        <f t="shared" si="3"/>
        <v>31.159839714955265</v>
      </c>
      <c r="G40" s="4">
        <f t="shared" si="4"/>
        <v>37.452855645712802</v>
      </c>
      <c r="H40" s="4">
        <f t="shared" si="5"/>
        <v>45.294988347787267</v>
      </c>
      <c r="I40" s="4">
        <f t="shared" si="6"/>
        <v>54.3984774030572</v>
      </c>
      <c r="J40" s="4">
        <f t="shared" si="7"/>
        <v>64.867011573311757</v>
      </c>
      <c r="K40" s="4">
        <f t="shared" si="8"/>
        <v>76.880848227873443</v>
      </c>
      <c r="L40" s="4">
        <f t="shared" si="9"/>
        <v>90.617658380337133</v>
      </c>
      <c r="M40" s="4">
        <f t="shared" si="10"/>
        <v>105.9760903979693</v>
      </c>
      <c r="N40" s="4">
        <f t="shared" si="11"/>
        <v>121.5744487660008</v>
      </c>
      <c r="O40" s="4">
        <f t="shared" si="12"/>
        <v>136.30157741918214</v>
      </c>
      <c r="P40" s="4">
        <f t="shared" si="13"/>
        <v>149.76524568655819</v>
      </c>
      <c r="Q40" s="4">
        <f t="shared" si="14"/>
        <v>161.58962976504318</v>
      </c>
      <c r="R40" s="4">
        <f t="shared" si="15"/>
        <v>171.59718883576625</v>
      </c>
      <c r="S40" s="4">
        <f t="shared" si="16"/>
        <v>179.69511321789747</v>
      </c>
      <c r="T40" s="4">
        <f t="shared" si="17"/>
        <v>185.83512357528363</v>
      </c>
      <c r="U40" s="4">
        <f t="shared" si="18"/>
        <v>189.92090406274411</v>
      </c>
      <c r="W40" s="5" t="str">
        <f>VLOOKUP(C40&amp;A40,Driver_elast!$A$2:$D$1161,4,FALSE)</f>
        <v>GDPPCAP</v>
      </c>
      <c r="X40" s="5">
        <v>1</v>
      </c>
      <c r="Y40" s="2">
        <f>SUMIFS('Growth rates'!D$4:D$999,'Growth rates'!$B$4:$B$999,Demands!$A40,'Growth rates'!$C$4:$C$999,$W40)</f>
        <v>1</v>
      </c>
      <c r="Z40" s="2">
        <f>SUMIFS('Growth rates'!E$4:E$999,'Growth rates'!$B$4:$B$999,Demands!$A40,'Growth rates'!$C$4:$C$999,$W40)</f>
        <v>1.007534030402766</v>
      </c>
      <c r="AA40" s="2">
        <f>SUMIFS('Growth rates'!F$4:F$999,'Growth rates'!$B$4:$B$999,Demands!$A40,'Growth rates'!$C$4:$C$999,$W40)</f>
        <v>1.1491387916231053</v>
      </c>
      <c r="AB40" s="2">
        <f>SUMIFS('Growth rates'!G$4:G$999,'Growth rates'!$B$4:$B$999,Demands!$A40,'Growth rates'!$C$4:$C$999,$W40)</f>
        <v>1.3402887198878353</v>
      </c>
      <c r="AC40" s="2">
        <f>SUMIFS('Growth rates'!H$4:H$999,'Growth rates'!$B$4:$B$999,Demands!$A40,'Growth rates'!$C$4:$C$999,$W40)</f>
        <v>1.5784341733844767</v>
      </c>
      <c r="AD40" s="2">
        <f>SUMIFS('Growth rates'!I$4:I$999,'Growth rates'!$B$4:$B$999,Demands!$A40,'Growth rates'!$C$4:$C$999,$W40)</f>
        <v>1.8560434578386871</v>
      </c>
      <c r="AE40" s="2">
        <f>SUMIFS('Growth rates'!J$4:J$999,'Growth rates'!$B$4:$B$999,Demands!$A40,'Growth rates'!$C$4:$C$999,$W40)</f>
        <v>2.1786817580286657</v>
      </c>
      <c r="AF40" s="2">
        <f>SUMIFS('Growth rates'!K$4:K$999,'Growth rates'!$B$4:$B$999,Demands!$A40,'Growth rates'!$C$4:$C$999,$W40)</f>
        <v>2.5553080765880392</v>
      </c>
      <c r="AG40" s="2">
        <f>SUMIFS('Growth rates'!L$4:L$999,'Growth rates'!$B$4:$B$999,Demands!$A40,'Growth rates'!$C$4:$C$999,$W40)</f>
        <v>2.9961496504003149</v>
      </c>
      <c r="AH40" s="2">
        <f>SUMIFS('Growth rates'!M$4:M$999,'Growth rates'!$B$4:$B$999,Demands!$A40,'Growth rates'!$C$4:$C$999,$W40)</f>
        <v>3.5039553203193958</v>
      </c>
      <c r="AI40" s="2">
        <f>SUMIFS('Growth rates'!N$4:N$999,'Growth rates'!$B$4:$B$999,Demands!$A40,'Growth rates'!$C$4:$C$999,$W40)</f>
        <v>4.0769981074724448</v>
      </c>
      <c r="AJ40" s="2">
        <f>SUMIFS('Growth rates'!O$4:O$999,'Growth rates'!$B$4:$B$999,Demands!$A40,'Growth rates'!$C$4:$C$999,$W40)</f>
        <v>4.6943407754524715</v>
      </c>
      <c r="AK40" s="2">
        <f>SUMIFS('Growth rates'!P$4:P$999,'Growth rates'!$B$4:$B$999,Demands!$A40,'Growth rates'!$C$4:$C$999,$W40)</f>
        <v>5.3567694043736589</v>
      </c>
      <c r="AL40" s="2">
        <f>SUMIFS('Growth rates'!Q$4:Q$999,'Growth rates'!$B$4:$B$999,Demands!$A40,'Growth rates'!$C$4:$C$999,$W40)</f>
        <v>6.0616558926331567</v>
      </c>
      <c r="AM40" s="2">
        <f>SUMIFS('Growth rates'!R$4:R$999,'Growth rates'!$B$4:$B$999,Demands!$A40,'Growth rates'!$C$4:$C$999,$W40)</f>
        <v>6.812476096876809</v>
      </c>
      <c r="AN40" s="2">
        <f>SUMIFS('Growth rates'!S$4:S$999,'Growth rates'!$B$4:$B$999,Demands!$A40,'Growth rates'!$C$4:$C$999,$W40)</f>
        <v>7.6162030789718305</v>
      </c>
      <c r="AO40" s="2">
        <f>SUMIFS('Growth rates'!T$4:T$999,'Growth rates'!$B$4:$B$999,Demands!$A40,'Growth rates'!$C$4:$C$999,$W40)</f>
        <v>8.4836643573453738</v>
      </c>
      <c r="AP40" s="2">
        <f>SUMIFS('Growth rates'!U$4:U$999,'Growth rates'!$B$4:$B$999,Demands!$A40,'Growth rates'!$C$4:$C$999,$W40)</f>
        <v>9.4162757395893575</v>
      </c>
      <c r="AR40">
        <f>VLOOKUP(C40&amp;A40,Driver_elast!$A$2:$E$1161,5,FALSE)</f>
        <v>1.292632</v>
      </c>
      <c r="AS40">
        <f t="shared" si="20"/>
        <v>1</v>
      </c>
      <c r="AT40">
        <f t="shared" si="21"/>
        <v>0.2</v>
      </c>
      <c r="AV40" s="2" cm="1">
        <f t="array" ref="AV40">TREND($AR40:$AS40,$AR$3:$AS$3,AV$1)</f>
        <v>1.2926320000000011</v>
      </c>
      <c r="AW40" s="2" cm="1">
        <f t="array" ref="AW40">TREND($AR40:$AS40,$AR$3:$AS$3,AW$1)</f>
        <v>1.2854946341463425</v>
      </c>
      <c r="AX40" s="2" cm="1">
        <f t="array" ref="AX40">TREND($AR40:$AS40,$AR$3:$AS$3,AX$1)</f>
        <v>1.249807804878051</v>
      </c>
      <c r="AY40" s="2" cm="1">
        <f t="array" ref="AY40">TREND($AR40:$AS40,$AR$3:$AS$3,AY$1)</f>
        <v>1.2141209756097577</v>
      </c>
      <c r="AZ40" s="2" cm="1">
        <f t="array" ref="AZ40">TREND($AR40:$AS40,$AR$3:$AS$3,AZ$1)</f>
        <v>1.1784341463414645</v>
      </c>
      <c r="BA40" s="2" cm="1">
        <f t="array" ref="BA40">TREND($AR40:$AS40,$AR$3:$AS$3,BA$1)</f>
        <v>1.142747317073173</v>
      </c>
      <c r="BB40" s="2" cm="1">
        <f t="array" ref="BB40">TREND($AR40:$AS40,$AR$3:$AS$3,BB$1)</f>
        <v>1.1070604878048798</v>
      </c>
      <c r="BC40" s="2" cm="1">
        <f t="array" ref="BC40">TREND($AR40:$AS40,$AR$3:$AS$3,BC$1)</f>
        <v>1.0713736585365865</v>
      </c>
      <c r="BD40" s="2" cm="1">
        <f t="array" ref="BD40">TREND($AR40:$AS40,$AR$3:$AS$3,BD$1)</f>
        <v>1.0356868292682933</v>
      </c>
      <c r="BE40" s="2" cm="1">
        <f t="array" ref="BE40">TREND($AR40:$AS40,$AR$3:$AS$3,BE$1)</f>
        <v>1.0000000000000018</v>
      </c>
      <c r="BF40" s="20" cm="1">
        <f t="array" ref="BF40">TREND($AS40:$AT40,$AS$3:$AT$3,BF$1)</f>
        <v>0.90000000000000568</v>
      </c>
      <c r="BG40" s="20" cm="1">
        <f t="array" ref="BG40">TREND($AS40:$AT40,$AS$3:$AT$3,BG$1)</f>
        <v>0.80000000000000426</v>
      </c>
      <c r="BH40" s="20" cm="1">
        <f t="array" ref="BH40">TREND($AS40:$AT40,$AS$3:$AT$3,BH$1)</f>
        <v>0.70000000000000284</v>
      </c>
      <c r="BI40" s="20" cm="1">
        <f t="array" ref="BI40">TREND($AS40:$AT40,$AS$3:$AT$3,BI$1)</f>
        <v>0.60000000000000142</v>
      </c>
      <c r="BJ40" s="20" cm="1">
        <f t="array" ref="BJ40">TREND($AS40:$AT40,$AS$3:$AT$3,BJ$1)</f>
        <v>0.5</v>
      </c>
      <c r="BK40" s="20" cm="1">
        <f t="array" ref="BK40">TREND($AS40:$AT40,$AS$3:$AT$3,BK$1)</f>
        <v>0.40000000000000568</v>
      </c>
      <c r="BL40" s="20" cm="1">
        <f t="array" ref="BL40">TREND($AS40:$AT40,$AS$3:$AT$3,BL$1)</f>
        <v>0.30000000000000426</v>
      </c>
      <c r="BM40" s="20" cm="1">
        <f t="array" ref="BM40">TREND($AS40:$AT40,$AS$3:$AT$3,BM$1)</f>
        <v>0.20000000000000284</v>
      </c>
    </row>
    <row r="41" spans="1:65" x14ac:dyDescent="0.35">
      <c r="A41" t="str">
        <f>IF(BYDem!B39="","\I:",BYDem!B39)</f>
        <v>Africa_north</v>
      </c>
      <c r="B41" t="str">
        <f>BYDem!E39</f>
        <v>Trd_Car</v>
      </c>
      <c r="C41" t="str">
        <f t="shared" si="22"/>
        <v>Trd_Car</v>
      </c>
      <c r="D41" s="4">
        <f>SUMIFS(BYDem!$M$2:$M$2000,BYDem!$B$2:$B$2000,Demands!$A41,BYDem!$E$2:$E$2000,Demands!$B41)</f>
        <v>256.56</v>
      </c>
      <c r="E41" s="4">
        <f t="shared" si="2"/>
        <v>259.0447722231678</v>
      </c>
      <c r="F41" s="4">
        <f t="shared" si="3"/>
        <v>304.54737056262564</v>
      </c>
      <c r="G41" s="4">
        <f t="shared" si="4"/>
        <v>366.0535102652982</v>
      </c>
      <c r="H41" s="4">
        <f t="shared" si="5"/>
        <v>442.70027468603058</v>
      </c>
      <c r="I41" s="4">
        <f t="shared" si="6"/>
        <v>531.67517571536598</v>
      </c>
      <c r="J41" s="4">
        <f t="shared" si="7"/>
        <v>633.99163768567109</v>
      </c>
      <c r="K41" s="4">
        <f t="shared" si="8"/>
        <v>751.41144462259854</v>
      </c>
      <c r="L41" s="4">
        <f t="shared" si="9"/>
        <v>885.67110224987789</v>
      </c>
      <c r="M41" s="4">
        <f t="shared" si="10"/>
        <v>1035.7800286667812</v>
      </c>
      <c r="N41" s="4">
        <f t="shared" si="11"/>
        <v>1188.2339266821016</v>
      </c>
      <c r="O41" s="4">
        <f t="shared" si="12"/>
        <v>1332.1726743872523</v>
      </c>
      <c r="P41" s="4">
        <f t="shared" si="13"/>
        <v>1463.7627212702239</v>
      </c>
      <c r="Q41" s="4">
        <f t="shared" si="14"/>
        <v>1579.3308728578852</v>
      </c>
      <c r="R41" s="4">
        <f t="shared" si="15"/>
        <v>1677.1418959125408</v>
      </c>
      <c r="S41" s="4">
        <f t="shared" si="16"/>
        <v>1756.2886951308108</v>
      </c>
      <c r="T41" s="4">
        <f t="shared" si="17"/>
        <v>1816.2994020752294</v>
      </c>
      <c r="U41" s="4">
        <f t="shared" si="18"/>
        <v>1856.2326531938147</v>
      </c>
      <c r="W41" s="5" t="str">
        <f>VLOOKUP(C41&amp;A41,Driver_elast!$A$2:$D$1161,4,FALSE)</f>
        <v>GDPPCAP</v>
      </c>
      <c r="X41" s="5">
        <v>1</v>
      </c>
      <c r="Y41" s="2">
        <f>SUMIFS('Growth rates'!D$4:D$999,'Growth rates'!$B$4:$B$999,Demands!$A41,'Growth rates'!$C$4:$C$999,$W41)</f>
        <v>1</v>
      </c>
      <c r="Z41" s="2">
        <f>SUMIFS('Growth rates'!E$4:E$999,'Growth rates'!$B$4:$B$999,Demands!$A41,'Growth rates'!$C$4:$C$999,$W41)</f>
        <v>1.007534030402766</v>
      </c>
      <c r="AA41" s="2">
        <f>SUMIFS('Growth rates'!F$4:F$999,'Growth rates'!$B$4:$B$999,Demands!$A41,'Growth rates'!$C$4:$C$999,$W41)</f>
        <v>1.1491387916231053</v>
      </c>
      <c r="AB41" s="2">
        <f>SUMIFS('Growth rates'!G$4:G$999,'Growth rates'!$B$4:$B$999,Demands!$A41,'Growth rates'!$C$4:$C$999,$W41)</f>
        <v>1.3402887198878353</v>
      </c>
      <c r="AC41" s="2">
        <f>SUMIFS('Growth rates'!H$4:H$999,'Growth rates'!$B$4:$B$999,Demands!$A41,'Growth rates'!$C$4:$C$999,$W41)</f>
        <v>1.5784341733844767</v>
      </c>
      <c r="AD41" s="2">
        <f>SUMIFS('Growth rates'!I$4:I$999,'Growth rates'!$B$4:$B$999,Demands!$A41,'Growth rates'!$C$4:$C$999,$W41)</f>
        <v>1.8560434578386871</v>
      </c>
      <c r="AE41" s="2">
        <f>SUMIFS('Growth rates'!J$4:J$999,'Growth rates'!$B$4:$B$999,Demands!$A41,'Growth rates'!$C$4:$C$999,$W41)</f>
        <v>2.1786817580286657</v>
      </c>
      <c r="AF41" s="2">
        <f>SUMIFS('Growth rates'!K$4:K$999,'Growth rates'!$B$4:$B$999,Demands!$A41,'Growth rates'!$C$4:$C$999,$W41)</f>
        <v>2.5553080765880392</v>
      </c>
      <c r="AG41" s="2">
        <f>SUMIFS('Growth rates'!L$4:L$999,'Growth rates'!$B$4:$B$999,Demands!$A41,'Growth rates'!$C$4:$C$999,$W41)</f>
        <v>2.9961496504003149</v>
      </c>
      <c r="AH41" s="2">
        <f>SUMIFS('Growth rates'!M$4:M$999,'Growth rates'!$B$4:$B$999,Demands!$A41,'Growth rates'!$C$4:$C$999,$W41)</f>
        <v>3.5039553203193958</v>
      </c>
      <c r="AI41" s="2">
        <f>SUMIFS('Growth rates'!N$4:N$999,'Growth rates'!$B$4:$B$999,Demands!$A41,'Growth rates'!$C$4:$C$999,$W41)</f>
        <v>4.0769981074724448</v>
      </c>
      <c r="AJ41" s="2">
        <f>SUMIFS('Growth rates'!O$4:O$999,'Growth rates'!$B$4:$B$999,Demands!$A41,'Growth rates'!$C$4:$C$999,$W41)</f>
        <v>4.6943407754524715</v>
      </c>
      <c r="AK41" s="2">
        <f>SUMIFS('Growth rates'!P$4:P$999,'Growth rates'!$B$4:$B$999,Demands!$A41,'Growth rates'!$C$4:$C$999,$W41)</f>
        <v>5.3567694043736589</v>
      </c>
      <c r="AL41" s="2">
        <f>SUMIFS('Growth rates'!Q$4:Q$999,'Growth rates'!$B$4:$B$999,Demands!$A41,'Growth rates'!$C$4:$C$999,$W41)</f>
        <v>6.0616558926331567</v>
      </c>
      <c r="AM41" s="2">
        <f>SUMIFS('Growth rates'!R$4:R$999,'Growth rates'!$B$4:$B$999,Demands!$A41,'Growth rates'!$C$4:$C$999,$W41)</f>
        <v>6.812476096876809</v>
      </c>
      <c r="AN41" s="2">
        <f>SUMIFS('Growth rates'!S$4:S$999,'Growth rates'!$B$4:$B$999,Demands!$A41,'Growth rates'!$C$4:$C$999,$W41)</f>
        <v>7.6162030789718305</v>
      </c>
      <c r="AO41" s="2">
        <f>SUMIFS('Growth rates'!T$4:T$999,'Growth rates'!$B$4:$B$999,Demands!$A41,'Growth rates'!$C$4:$C$999,$W41)</f>
        <v>8.4836643573453738</v>
      </c>
      <c r="AP41" s="2">
        <f>SUMIFS('Growth rates'!U$4:U$999,'Growth rates'!$B$4:$B$999,Demands!$A41,'Growth rates'!$C$4:$C$999,$W41)</f>
        <v>9.4162757395893575</v>
      </c>
      <c r="AR41">
        <f>VLOOKUP(C41&amp;A41,Driver_elast!$A$2:$E$1161,5,FALSE)</f>
        <v>1.292632</v>
      </c>
      <c r="AS41">
        <f t="shared" si="20"/>
        <v>1</v>
      </c>
      <c r="AT41">
        <f t="shared" si="21"/>
        <v>0.2</v>
      </c>
      <c r="AV41" s="2" cm="1">
        <f t="array" ref="AV41">TREND($AR41:$AS41,$AR$3:$AS$3,AV$1)</f>
        <v>1.2926320000000011</v>
      </c>
      <c r="AW41" s="2" cm="1">
        <f t="array" ref="AW41">TREND($AR41:$AS41,$AR$3:$AS$3,AW$1)</f>
        <v>1.2854946341463425</v>
      </c>
      <c r="AX41" s="2" cm="1">
        <f t="array" ref="AX41">TREND($AR41:$AS41,$AR$3:$AS$3,AX$1)</f>
        <v>1.249807804878051</v>
      </c>
      <c r="AY41" s="2" cm="1">
        <f t="array" ref="AY41">TREND($AR41:$AS41,$AR$3:$AS$3,AY$1)</f>
        <v>1.2141209756097577</v>
      </c>
      <c r="AZ41" s="2" cm="1">
        <f t="array" ref="AZ41">TREND($AR41:$AS41,$AR$3:$AS$3,AZ$1)</f>
        <v>1.1784341463414645</v>
      </c>
      <c r="BA41" s="2" cm="1">
        <f t="array" ref="BA41">TREND($AR41:$AS41,$AR$3:$AS$3,BA$1)</f>
        <v>1.142747317073173</v>
      </c>
      <c r="BB41" s="2" cm="1">
        <f t="array" ref="BB41">TREND($AR41:$AS41,$AR$3:$AS$3,BB$1)</f>
        <v>1.1070604878048798</v>
      </c>
      <c r="BC41" s="2" cm="1">
        <f t="array" ref="BC41">TREND($AR41:$AS41,$AR$3:$AS$3,BC$1)</f>
        <v>1.0713736585365865</v>
      </c>
      <c r="BD41" s="2" cm="1">
        <f t="array" ref="BD41">TREND($AR41:$AS41,$AR$3:$AS$3,BD$1)</f>
        <v>1.0356868292682933</v>
      </c>
      <c r="BE41" s="2" cm="1">
        <f t="array" ref="BE41">TREND($AR41:$AS41,$AR$3:$AS$3,BE$1)</f>
        <v>1.0000000000000018</v>
      </c>
      <c r="BF41" s="20" cm="1">
        <f t="array" ref="BF41">TREND($AS41:$AT41,$AS$3:$AT$3,BF$1)</f>
        <v>0.90000000000000568</v>
      </c>
      <c r="BG41" s="20" cm="1">
        <f t="array" ref="BG41">TREND($AS41:$AT41,$AS$3:$AT$3,BG$1)</f>
        <v>0.80000000000000426</v>
      </c>
      <c r="BH41" s="20" cm="1">
        <f t="array" ref="BH41">TREND($AS41:$AT41,$AS$3:$AT$3,BH$1)</f>
        <v>0.70000000000000284</v>
      </c>
      <c r="BI41" s="20" cm="1">
        <f t="array" ref="BI41">TREND($AS41:$AT41,$AS$3:$AT$3,BI$1)</f>
        <v>0.60000000000000142</v>
      </c>
      <c r="BJ41" s="20" cm="1">
        <f t="array" ref="BJ41">TREND($AS41:$AT41,$AS$3:$AT$3,BJ$1)</f>
        <v>0.5</v>
      </c>
      <c r="BK41" s="20" cm="1">
        <f t="array" ref="BK41">TREND($AS41:$AT41,$AS$3:$AT$3,BK$1)</f>
        <v>0.40000000000000568</v>
      </c>
      <c r="BL41" s="20" cm="1">
        <f t="array" ref="BL41">TREND($AS41:$AT41,$AS$3:$AT$3,BL$1)</f>
        <v>0.30000000000000426</v>
      </c>
      <c r="BM41" s="20" cm="1">
        <f t="array" ref="BM41">TREND($AS41:$AT41,$AS$3:$AT$3,BM$1)</f>
        <v>0.20000000000000284</v>
      </c>
    </row>
    <row r="42" spans="1:65" x14ac:dyDescent="0.35">
      <c r="A42" t="str">
        <f>IF(BYDem!B40="","\I:",BYDem!B40)</f>
        <v>Africa_north</v>
      </c>
      <c r="B42" t="str">
        <f>BYDem!E40</f>
        <v>Trd_Hdt</v>
      </c>
      <c r="C42" t="str">
        <f t="shared" si="22"/>
        <v>Trd_Hdt</v>
      </c>
      <c r="D42" s="4">
        <f>SUMIFS(BYDem!$M$2:$M$2000,BYDem!$B$2:$B$2000,Demands!$A42,BYDem!$E$2:$E$2000,Demands!$B42)</f>
        <v>63</v>
      </c>
      <c r="E42" s="4">
        <f t="shared" si="2"/>
        <v>63.610152206343813</v>
      </c>
      <c r="F42" s="4">
        <f t="shared" si="3"/>
        <v>74.783615315892632</v>
      </c>
      <c r="G42" s="4">
        <f t="shared" si="4"/>
        <v>89.886853549710722</v>
      </c>
      <c r="H42" s="4">
        <f t="shared" si="5"/>
        <v>108.70797203468943</v>
      </c>
      <c r="I42" s="4">
        <f t="shared" si="6"/>
        <v>130.55634576733729</v>
      </c>
      <c r="J42" s="4">
        <f t="shared" si="7"/>
        <v>155.68082777594825</v>
      </c>
      <c r="K42" s="4">
        <f t="shared" si="8"/>
        <v>184.5140357468963</v>
      </c>
      <c r="L42" s="4">
        <f t="shared" si="9"/>
        <v>217.48238011280915</v>
      </c>
      <c r="M42" s="4">
        <f t="shared" si="10"/>
        <v>254.34261695512635</v>
      </c>
      <c r="N42" s="4">
        <f t="shared" si="11"/>
        <v>291.77867703840195</v>
      </c>
      <c r="O42" s="4">
        <f t="shared" si="12"/>
        <v>327.12378580603718</v>
      </c>
      <c r="P42" s="4">
        <f t="shared" si="13"/>
        <v>359.43658964773971</v>
      </c>
      <c r="Q42" s="4">
        <f t="shared" si="14"/>
        <v>387.81511143610368</v>
      </c>
      <c r="R42" s="4">
        <f t="shared" si="15"/>
        <v>411.83325320583901</v>
      </c>
      <c r="S42" s="4">
        <f t="shared" si="16"/>
        <v>431.26827172295395</v>
      </c>
      <c r="T42" s="4">
        <f t="shared" si="17"/>
        <v>446.00429658068072</v>
      </c>
      <c r="U42" s="4">
        <f t="shared" si="18"/>
        <v>455.81016975058589</v>
      </c>
      <c r="W42" s="5" t="str">
        <f>VLOOKUP(C42&amp;A42,Driver_elast!$A$2:$D$1161,4,FALSE)</f>
        <v>GDPPCAP</v>
      </c>
      <c r="X42" s="5">
        <v>1</v>
      </c>
      <c r="Y42" s="2">
        <f>SUMIFS('Growth rates'!D$4:D$999,'Growth rates'!$B$4:$B$999,Demands!$A42,'Growth rates'!$C$4:$C$999,$W42)</f>
        <v>1</v>
      </c>
      <c r="Z42" s="2">
        <f>SUMIFS('Growth rates'!E$4:E$999,'Growth rates'!$B$4:$B$999,Demands!$A42,'Growth rates'!$C$4:$C$999,$W42)</f>
        <v>1.007534030402766</v>
      </c>
      <c r="AA42" s="2">
        <f>SUMIFS('Growth rates'!F$4:F$999,'Growth rates'!$B$4:$B$999,Demands!$A42,'Growth rates'!$C$4:$C$999,$W42)</f>
        <v>1.1491387916231053</v>
      </c>
      <c r="AB42" s="2">
        <f>SUMIFS('Growth rates'!G$4:G$999,'Growth rates'!$B$4:$B$999,Demands!$A42,'Growth rates'!$C$4:$C$999,$W42)</f>
        <v>1.3402887198878353</v>
      </c>
      <c r="AC42" s="2">
        <f>SUMIFS('Growth rates'!H$4:H$999,'Growth rates'!$B$4:$B$999,Demands!$A42,'Growth rates'!$C$4:$C$999,$W42)</f>
        <v>1.5784341733844767</v>
      </c>
      <c r="AD42" s="2">
        <f>SUMIFS('Growth rates'!I$4:I$999,'Growth rates'!$B$4:$B$999,Demands!$A42,'Growth rates'!$C$4:$C$999,$W42)</f>
        <v>1.8560434578386871</v>
      </c>
      <c r="AE42" s="2">
        <f>SUMIFS('Growth rates'!J$4:J$999,'Growth rates'!$B$4:$B$999,Demands!$A42,'Growth rates'!$C$4:$C$999,$W42)</f>
        <v>2.1786817580286657</v>
      </c>
      <c r="AF42" s="2">
        <f>SUMIFS('Growth rates'!K$4:K$999,'Growth rates'!$B$4:$B$999,Demands!$A42,'Growth rates'!$C$4:$C$999,$W42)</f>
        <v>2.5553080765880392</v>
      </c>
      <c r="AG42" s="2">
        <f>SUMIFS('Growth rates'!L$4:L$999,'Growth rates'!$B$4:$B$999,Demands!$A42,'Growth rates'!$C$4:$C$999,$W42)</f>
        <v>2.9961496504003149</v>
      </c>
      <c r="AH42" s="2">
        <f>SUMIFS('Growth rates'!M$4:M$999,'Growth rates'!$B$4:$B$999,Demands!$A42,'Growth rates'!$C$4:$C$999,$W42)</f>
        <v>3.5039553203193958</v>
      </c>
      <c r="AI42" s="2">
        <f>SUMIFS('Growth rates'!N$4:N$999,'Growth rates'!$B$4:$B$999,Demands!$A42,'Growth rates'!$C$4:$C$999,$W42)</f>
        <v>4.0769981074724448</v>
      </c>
      <c r="AJ42" s="2">
        <f>SUMIFS('Growth rates'!O$4:O$999,'Growth rates'!$B$4:$B$999,Demands!$A42,'Growth rates'!$C$4:$C$999,$W42)</f>
        <v>4.6943407754524715</v>
      </c>
      <c r="AK42" s="2">
        <f>SUMIFS('Growth rates'!P$4:P$999,'Growth rates'!$B$4:$B$999,Demands!$A42,'Growth rates'!$C$4:$C$999,$W42)</f>
        <v>5.3567694043736589</v>
      </c>
      <c r="AL42" s="2">
        <f>SUMIFS('Growth rates'!Q$4:Q$999,'Growth rates'!$B$4:$B$999,Demands!$A42,'Growth rates'!$C$4:$C$999,$W42)</f>
        <v>6.0616558926331567</v>
      </c>
      <c r="AM42" s="2">
        <f>SUMIFS('Growth rates'!R$4:R$999,'Growth rates'!$B$4:$B$999,Demands!$A42,'Growth rates'!$C$4:$C$999,$W42)</f>
        <v>6.812476096876809</v>
      </c>
      <c r="AN42" s="2">
        <f>SUMIFS('Growth rates'!S$4:S$999,'Growth rates'!$B$4:$B$999,Demands!$A42,'Growth rates'!$C$4:$C$999,$W42)</f>
        <v>7.6162030789718305</v>
      </c>
      <c r="AO42" s="2">
        <f>SUMIFS('Growth rates'!T$4:T$999,'Growth rates'!$B$4:$B$999,Demands!$A42,'Growth rates'!$C$4:$C$999,$W42)</f>
        <v>8.4836643573453738</v>
      </c>
      <c r="AP42" s="2">
        <f>SUMIFS('Growth rates'!U$4:U$999,'Growth rates'!$B$4:$B$999,Demands!$A42,'Growth rates'!$C$4:$C$999,$W42)</f>
        <v>9.4162757395893575</v>
      </c>
      <c r="AR42">
        <f>VLOOKUP(C42&amp;A42,Driver_elast!$A$2:$E$1161,5,FALSE)</f>
        <v>1.292632</v>
      </c>
      <c r="AS42">
        <f t="shared" si="20"/>
        <v>1</v>
      </c>
      <c r="AT42">
        <f t="shared" si="21"/>
        <v>0.2</v>
      </c>
      <c r="AV42" s="2" cm="1">
        <f t="array" ref="AV42">TREND($AR42:$AS42,$AR$3:$AS$3,AV$1)</f>
        <v>1.2926320000000011</v>
      </c>
      <c r="AW42" s="2" cm="1">
        <f t="array" ref="AW42">TREND($AR42:$AS42,$AR$3:$AS$3,AW$1)</f>
        <v>1.2854946341463425</v>
      </c>
      <c r="AX42" s="2" cm="1">
        <f t="array" ref="AX42">TREND($AR42:$AS42,$AR$3:$AS$3,AX$1)</f>
        <v>1.249807804878051</v>
      </c>
      <c r="AY42" s="2" cm="1">
        <f t="array" ref="AY42">TREND($AR42:$AS42,$AR$3:$AS$3,AY$1)</f>
        <v>1.2141209756097577</v>
      </c>
      <c r="AZ42" s="2" cm="1">
        <f t="array" ref="AZ42">TREND($AR42:$AS42,$AR$3:$AS$3,AZ$1)</f>
        <v>1.1784341463414645</v>
      </c>
      <c r="BA42" s="2" cm="1">
        <f t="array" ref="BA42">TREND($AR42:$AS42,$AR$3:$AS$3,BA$1)</f>
        <v>1.142747317073173</v>
      </c>
      <c r="BB42" s="2" cm="1">
        <f t="array" ref="BB42">TREND($AR42:$AS42,$AR$3:$AS$3,BB$1)</f>
        <v>1.1070604878048798</v>
      </c>
      <c r="BC42" s="2" cm="1">
        <f t="array" ref="BC42">TREND($AR42:$AS42,$AR$3:$AS$3,BC$1)</f>
        <v>1.0713736585365865</v>
      </c>
      <c r="BD42" s="2" cm="1">
        <f t="array" ref="BD42">TREND($AR42:$AS42,$AR$3:$AS$3,BD$1)</f>
        <v>1.0356868292682933</v>
      </c>
      <c r="BE42" s="2" cm="1">
        <f t="array" ref="BE42">TREND($AR42:$AS42,$AR$3:$AS$3,BE$1)</f>
        <v>1.0000000000000018</v>
      </c>
      <c r="BF42" s="20" cm="1">
        <f t="array" ref="BF42">TREND($AS42:$AT42,$AS$3:$AT$3,BF$1)</f>
        <v>0.90000000000000568</v>
      </c>
      <c r="BG42" s="20" cm="1">
        <f t="array" ref="BG42">TREND($AS42:$AT42,$AS$3:$AT$3,BG$1)</f>
        <v>0.80000000000000426</v>
      </c>
      <c r="BH42" s="20" cm="1">
        <f t="array" ref="BH42">TREND($AS42:$AT42,$AS$3:$AT$3,BH$1)</f>
        <v>0.70000000000000284</v>
      </c>
      <c r="BI42" s="20" cm="1">
        <f t="array" ref="BI42">TREND($AS42:$AT42,$AS$3:$AT$3,BI$1)</f>
        <v>0.60000000000000142</v>
      </c>
      <c r="BJ42" s="20" cm="1">
        <f t="array" ref="BJ42">TREND($AS42:$AT42,$AS$3:$AT$3,BJ$1)</f>
        <v>0.5</v>
      </c>
      <c r="BK42" s="20" cm="1">
        <f t="array" ref="BK42">TREND($AS42:$AT42,$AS$3:$AT$3,BK$1)</f>
        <v>0.40000000000000568</v>
      </c>
      <c r="BL42" s="20" cm="1">
        <f t="array" ref="BL42">TREND($AS42:$AT42,$AS$3:$AT$3,BL$1)</f>
        <v>0.30000000000000426</v>
      </c>
      <c r="BM42" s="20" cm="1">
        <f t="array" ref="BM42">TREND($AS42:$AT42,$AS$3:$AT$3,BM$1)</f>
        <v>0.20000000000000284</v>
      </c>
    </row>
    <row r="43" spans="1:65" x14ac:dyDescent="0.35">
      <c r="A43" t="str">
        <f>IF(BYDem!B41="","\I:",BYDem!B41)</f>
        <v>Africa_north</v>
      </c>
      <c r="B43" t="str">
        <f>BYDem!E41</f>
        <v>Trd_Lcv</v>
      </c>
      <c r="C43" t="str">
        <f t="shared" si="22"/>
        <v>Trd_Lcv</v>
      </c>
      <c r="D43" s="4">
        <f>SUMIFS(BYDem!$M$2:$M$2000,BYDem!$B$2:$B$2000,Demands!$A43,BYDem!$E$2:$E$2000,Demands!$B43)</f>
        <v>82.25</v>
      </c>
      <c r="E43" s="4">
        <f t="shared" si="2"/>
        <v>83.046587602726646</v>
      </c>
      <c r="F43" s="4">
        <f t="shared" si="3"/>
        <v>97.63416444019316</v>
      </c>
      <c r="G43" s="4">
        <f t="shared" si="4"/>
        <v>117.35228102323345</v>
      </c>
      <c r="H43" s="4">
        <f t="shared" si="5"/>
        <v>141.92429682306675</v>
      </c>
      <c r="I43" s="4">
        <f t="shared" si="6"/>
        <v>170.44856252957922</v>
      </c>
      <c r="J43" s="4">
        <f t="shared" si="7"/>
        <v>203.24996959637684</v>
      </c>
      <c r="K43" s="4">
        <f t="shared" si="8"/>
        <v>240.89332444733677</v>
      </c>
      <c r="L43" s="4">
        <f t="shared" si="9"/>
        <v>283.93532959172302</v>
      </c>
      <c r="M43" s="4">
        <f t="shared" si="10"/>
        <v>332.0584165803038</v>
      </c>
      <c r="N43" s="4">
        <f t="shared" si="11"/>
        <v>380.93327280013585</v>
      </c>
      <c r="O43" s="4">
        <f t="shared" si="12"/>
        <v>427.07827591343738</v>
      </c>
      <c r="P43" s="4">
        <f t="shared" si="13"/>
        <v>469.26443648454904</v>
      </c>
      <c r="Q43" s="4">
        <f t="shared" si="14"/>
        <v>506.31417326380199</v>
      </c>
      <c r="R43" s="4">
        <f t="shared" si="15"/>
        <v>537.67119168540091</v>
      </c>
      <c r="S43" s="4">
        <f t="shared" si="16"/>
        <v>563.04468808274544</v>
      </c>
      <c r="T43" s="4">
        <f t="shared" si="17"/>
        <v>582.28338720255533</v>
      </c>
      <c r="U43" s="4">
        <f t="shared" si="18"/>
        <v>595.08549939659827</v>
      </c>
      <c r="W43" s="5" t="str">
        <f>VLOOKUP(C43&amp;A43,Driver_elast!$A$2:$D$1161,4,FALSE)</f>
        <v>GDPPCAP</v>
      </c>
      <c r="X43" s="5">
        <v>1</v>
      </c>
      <c r="Y43" s="2">
        <f>SUMIFS('Growth rates'!D$4:D$999,'Growth rates'!$B$4:$B$999,Demands!$A43,'Growth rates'!$C$4:$C$999,$W43)</f>
        <v>1</v>
      </c>
      <c r="Z43" s="2">
        <f>SUMIFS('Growth rates'!E$4:E$999,'Growth rates'!$B$4:$B$999,Demands!$A43,'Growth rates'!$C$4:$C$999,$W43)</f>
        <v>1.007534030402766</v>
      </c>
      <c r="AA43" s="2">
        <f>SUMIFS('Growth rates'!F$4:F$999,'Growth rates'!$B$4:$B$999,Demands!$A43,'Growth rates'!$C$4:$C$999,$W43)</f>
        <v>1.1491387916231053</v>
      </c>
      <c r="AB43" s="2">
        <f>SUMIFS('Growth rates'!G$4:G$999,'Growth rates'!$B$4:$B$999,Demands!$A43,'Growth rates'!$C$4:$C$999,$W43)</f>
        <v>1.3402887198878353</v>
      </c>
      <c r="AC43" s="2">
        <f>SUMIFS('Growth rates'!H$4:H$999,'Growth rates'!$B$4:$B$999,Demands!$A43,'Growth rates'!$C$4:$C$999,$W43)</f>
        <v>1.5784341733844767</v>
      </c>
      <c r="AD43" s="2">
        <f>SUMIFS('Growth rates'!I$4:I$999,'Growth rates'!$B$4:$B$999,Demands!$A43,'Growth rates'!$C$4:$C$999,$W43)</f>
        <v>1.8560434578386871</v>
      </c>
      <c r="AE43" s="2">
        <f>SUMIFS('Growth rates'!J$4:J$999,'Growth rates'!$B$4:$B$999,Demands!$A43,'Growth rates'!$C$4:$C$999,$W43)</f>
        <v>2.1786817580286657</v>
      </c>
      <c r="AF43" s="2">
        <f>SUMIFS('Growth rates'!K$4:K$999,'Growth rates'!$B$4:$B$999,Demands!$A43,'Growth rates'!$C$4:$C$999,$W43)</f>
        <v>2.5553080765880392</v>
      </c>
      <c r="AG43" s="2">
        <f>SUMIFS('Growth rates'!L$4:L$999,'Growth rates'!$B$4:$B$999,Demands!$A43,'Growth rates'!$C$4:$C$999,$W43)</f>
        <v>2.9961496504003149</v>
      </c>
      <c r="AH43" s="2">
        <f>SUMIFS('Growth rates'!M$4:M$999,'Growth rates'!$B$4:$B$999,Demands!$A43,'Growth rates'!$C$4:$C$999,$W43)</f>
        <v>3.5039553203193958</v>
      </c>
      <c r="AI43" s="2">
        <f>SUMIFS('Growth rates'!N$4:N$999,'Growth rates'!$B$4:$B$999,Demands!$A43,'Growth rates'!$C$4:$C$999,$W43)</f>
        <v>4.0769981074724448</v>
      </c>
      <c r="AJ43" s="2">
        <f>SUMIFS('Growth rates'!O$4:O$999,'Growth rates'!$B$4:$B$999,Demands!$A43,'Growth rates'!$C$4:$C$999,$W43)</f>
        <v>4.6943407754524715</v>
      </c>
      <c r="AK43" s="2">
        <f>SUMIFS('Growth rates'!P$4:P$999,'Growth rates'!$B$4:$B$999,Demands!$A43,'Growth rates'!$C$4:$C$999,$W43)</f>
        <v>5.3567694043736589</v>
      </c>
      <c r="AL43" s="2">
        <f>SUMIFS('Growth rates'!Q$4:Q$999,'Growth rates'!$B$4:$B$999,Demands!$A43,'Growth rates'!$C$4:$C$999,$W43)</f>
        <v>6.0616558926331567</v>
      </c>
      <c r="AM43" s="2">
        <f>SUMIFS('Growth rates'!R$4:R$999,'Growth rates'!$B$4:$B$999,Demands!$A43,'Growth rates'!$C$4:$C$999,$W43)</f>
        <v>6.812476096876809</v>
      </c>
      <c r="AN43" s="2">
        <f>SUMIFS('Growth rates'!S$4:S$999,'Growth rates'!$B$4:$B$999,Demands!$A43,'Growth rates'!$C$4:$C$999,$W43)</f>
        <v>7.6162030789718305</v>
      </c>
      <c r="AO43" s="2">
        <f>SUMIFS('Growth rates'!T$4:T$999,'Growth rates'!$B$4:$B$999,Demands!$A43,'Growth rates'!$C$4:$C$999,$W43)</f>
        <v>8.4836643573453738</v>
      </c>
      <c r="AP43" s="2">
        <f>SUMIFS('Growth rates'!U$4:U$999,'Growth rates'!$B$4:$B$999,Demands!$A43,'Growth rates'!$C$4:$C$999,$W43)</f>
        <v>9.4162757395893575</v>
      </c>
      <c r="AR43">
        <f>VLOOKUP(C43&amp;A43,Driver_elast!$A$2:$E$1161,5,FALSE)</f>
        <v>1.292632</v>
      </c>
      <c r="AS43">
        <f t="shared" si="20"/>
        <v>1</v>
      </c>
      <c r="AT43">
        <f t="shared" si="21"/>
        <v>0.2</v>
      </c>
      <c r="AV43" s="2" cm="1">
        <f t="array" ref="AV43">TREND($AR43:$AS43,$AR$3:$AS$3,AV$1)</f>
        <v>1.2926320000000011</v>
      </c>
      <c r="AW43" s="2" cm="1">
        <f t="array" ref="AW43">TREND($AR43:$AS43,$AR$3:$AS$3,AW$1)</f>
        <v>1.2854946341463425</v>
      </c>
      <c r="AX43" s="2" cm="1">
        <f t="array" ref="AX43">TREND($AR43:$AS43,$AR$3:$AS$3,AX$1)</f>
        <v>1.249807804878051</v>
      </c>
      <c r="AY43" s="2" cm="1">
        <f t="array" ref="AY43">TREND($AR43:$AS43,$AR$3:$AS$3,AY$1)</f>
        <v>1.2141209756097577</v>
      </c>
      <c r="AZ43" s="2" cm="1">
        <f t="array" ref="AZ43">TREND($AR43:$AS43,$AR$3:$AS$3,AZ$1)</f>
        <v>1.1784341463414645</v>
      </c>
      <c r="BA43" s="2" cm="1">
        <f t="array" ref="BA43">TREND($AR43:$AS43,$AR$3:$AS$3,BA$1)</f>
        <v>1.142747317073173</v>
      </c>
      <c r="BB43" s="2" cm="1">
        <f t="array" ref="BB43">TREND($AR43:$AS43,$AR$3:$AS$3,BB$1)</f>
        <v>1.1070604878048798</v>
      </c>
      <c r="BC43" s="2" cm="1">
        <f t="array" ref="BC43">TREND($AR43:$AS43,$AR$3:$AS$3,BC$1)</f>
        <v>1.0713736585365865</v>
      </c>
      <c r="BD43" s="2" cm="1">
        <f t="array" ref="BD43">TREND($AR43:$AS43,$AR$3:$AS$3,BD$1)</f>
        <v>1.0356868292682933</v>
      </c>
      <c r="BE43" s="2" cm="1">
        <f t="array" ref="BE43">TREND($AR43:$AS43,$AR$3:$AS$3,BE$1)</f>
        <v>1.0000000000000018</v>
      </c>
      <c r="BF43" s="20" cm="1">
        <f t="array" ref="BF43">TREND($AS43:$AT43,$AS$3:$AT$3,BF$1)</f>
        <v>0.90000000000000568</v>
      </c>
      <c r="BG43" s="20" cm="1">
        <f t="array" ref="BG43">TREND($AS43:$AT43,$AS$3:$AT$3,BG$1)</f>
        <v>0.80000000000000426</v>
      </c>
      <c r="BH43" s="20" cm="1">
        <f t="array" ref="BH43">TREND($AS43:$AT43,$AS$3:$AT$3,BH$1)</f>
        <v>0.70000000000000284</v>
      </c>
      <c r="BI43" s="20" cm="1">
        <f t="array" ref="BI43">TREND($AS43:$AT43,$AS$3:$AT$3,BI$1)</f>
        <v>0.60000000000000142</v>
      </c>
      <c r="BJ43" s="20" cm="1">
        <f t="array" ref="BJ43">TREND($AS43:$AT43,$AS$3:$AT$3,BJ$1)</f>
        <v>0.5</v>
      </c>
      <c r="BK43" s="20" cm="1">
        <f t="array" ref="BK43">TREND($AS43:$AT43,$AS$3:$AT$3,BK$1)</f>
        <v>0.40000000000000568</v>
      </c>
      <c r="BL43" s="20" cm="1">
        <f t="array" ref="BL43">TREND($AS43:$AT43,$AS$3:$AT$3,BL$1)</f>
        <v>0.30000000000000426</v>
      </c>
      <c r="BM43" s="20" cm="1">
        <f t="array" ref="BM43">TREND($AS43:$AT43,$AS$3:$AT$3,BM$1)</f>
        <v>0.20000000000000284</v>
      </c>
    </row>
    <row r="44" spans="1:65" x14ac:dyDescent="0.35">
      <c r="A44" t="str">
        <f>IF(BYDem!B42="","\I:",BYDem!B42)</f>
        <v>Africa_other</v>
      </c>
      <c r="B44" t="str">
        <f>BYDem!E42</f>
        <v>AGR</v>
      </c>
      <c r="C44" t="str">
        <f t="shared" si="22"/>
        <v>AGR</v>
      </c>
      <c r="D44" s="4">
        <f>SUMIFS(BYDem!$M$2:$M$2000,BYDem!$B$2:$B$2000,Demands!$A44,BYDem!$E$2:$E$2000,Demands!$B44)</f>
        <v>140.82893394839999</v>
      </c>
      <c r="E44" s="4">
        <f t="shared" si="2"/>
        <v>142.92847434814388</v>
      </c>
      <c r="F44" s="4">
        <f t="shared" si="3"/>
        <v>157.27505302359245</v>
      </c>
      <c r="G44" s="4">
        <f t="shared" si="4"/>
        <v>178.8106591534837</v>
      </c>
      <c r="H44" s="4">
        <f t="shared" si="5"/>
        <v>205.40044750688702</v>
      </c>
      <c r="I44" s="4">
        <f t="shared" si="6"/>
        <v>233.2724399775837</v>
      </c>
      <c r="J44" s="4">
        <f t="shared" si="7"/>
        <v>263.22022038025295</v>
      </c>
      <c r="K44" s="4">
        <f t="shared" si="8"/>
        <v>295.2361829578565</v>
      </c>
      <c r="L44" s="4">
        <f t="shared" si="9"/>
        <v>329.06870619184014</v>
      </c>
      <c r="M44" s="4">
        <f t="shared" si="10"/>
        <v>364.18332859990028</v>
      </c>
      <c r="N44" s="4">
        <f t="shared" si="11"/>
        <v>396.32791814380573</v>
      </c>
      <c r="O44" s="4">
        <f t="shared" si="12"/>
        <v>423.97190886170006</v>
      </c>
      <c r="P44" s="4">
        <f t="shared" si="13"/>
        <v>446.52517193101625</v>
      </c>
      <c r="Q44" s="4">
        <f t="shared" si="14"/>
        <v>463.57109444404387</v>
      </c>
      <c r="R44" s="4">
        <f t="shared" si="15"/>
        <v>475.32069950663129</v>
      </c>
      <c r="S44" s="4">
        <f t="shared" si="16"/>
        <v>482.39486330563142</v>
      </c>
      <c r="T44" s="4">
        <f t="shared" si="17"/>
        <v>485.66431834018528</v>
      </c>
      <c r="U44" s="4">
        <f t="shared" si="18"/>
        <v>486.25481692142699</v>
      </c>
      <c r="W44" s="5" t="str">
        <f>VLOOKUP(C44&amp;A44,Driver_elast!$A$2:$D$1161,4,FALSE)</f>
        <v>GDPAGR</v>
      </c>
      <c r="X44" s="5">
        <v>1</v>
      </c>
      <c r="Y44" s="2">
        <f>SUMIFS('Growth rates'!D$4:D$999,'Growth rates'!$B$4:$B$999,Demands!$A44,'Growth rates'!$C$4:$C$999,$W44)</f>
        <v>1</v>
      </c>
      <c r="Z44" s="2">
        <f>SUMIFS('Growth rates'!E$4:E$999,'Growth rates'!$B$4:$B$999,Demands!$A44,'Growth rates'!$C$4:$C$999,$W44)</f>
        <v>1.0255821707188326</v>
      </c>
      <c r="AA44" s="2">
        <f>SUMIFS('Growth rates'!F$4:F$999,'Growth rates'!$B$4:$B$999,Demands!$A44,'Growth rates'!$C$4:$C$999,$W44)</f>
        <v>1.202228695276109</v>
      </c>
      <c r="AB44" s="2">
        <f>SUMIFS('Growth rates'!G$4:G$999,'Growth rates'!$B$4:$B$999,Demands!$A44,'Growth rates'!$C$4:$C$999,$W44)</f>
        <v>1.4847097966440523</v>
      </c>
      <c r="AC44" s="2">
        <f>SUMIFS('Growth rates'!H$4:H$999,'Growth rates'!$B$4:$B$999,Demands!$A44,'Growth rates'!$C$4:$C$999,$W44)</f>
        <v>1.8635605012171159</v>
      </c>
      <c r="AD44" s="2">
        <f>SUMIFS('Growth rates'!I$4:I$999,'Growth rates'!$B$4:$B$999,Demands!$A44,'Growth rates'!$C$4:$C$999,$W44)</f>
        <v>2.2974860047966263</v>
      </c>
      <c r="AE44" s="2">
        <f>SUMIFS('Growth rates'!J$4:J$999,'Growth rates'!$B$4:$B$999,Demands!$A44,'Growth rates'!$C$4:$C$999,$W44)</f>
        <v>2.8036125680968516</v>
      </c>
      <c r="AF44" s="2">
        <f>SUMIFS('Growth rates'!K$4:K$999,'Growth rates'!$B$4:$B$999,Demands!$A44,'Growth rates'!$C$4:$C$999,$W44)</f>
        <v>3.3887668160802851</v>
      </c>
      <c r="AG44" s="2">
        <f>SUMIFS('Growth rates'!L$4:L$999,'Growth rates'!$B$4:$B$999,Demands!$A44,'Growth rates'!$C$4:$C$999,$W44)</f>
        <v>4.0551308389346969</v>
      </c>
      <c r="AH44" s="2">
        <f>SUMIFS('Growth rates'!M$4:M$999,'Growth rates'!$B$4:$B$999,Demands!$A44,'Growth rates'!$C$4:$C$999,$W44)</f>
        <v>4.7976562811781136</v>
      </c>
      <c r="AI44" s="2">
        <f>SUMIFS('Growth rates'!N$4:N$999,'Growth rates'!$B$4:$B$999,Demands!$A44,'Growth rates'!$C$4:$C$999,$W44)</f>
        <v>5.6050390816169742</v>
      </c>
      <c r="AJ44" s="2">
        <f>SUMIFS('Growth rates'!O$4:O$999,'Growth rates'!$B$4:$B$999,Demands!$A44,'Growth rates'!$C$4:$C$999,$W44)</f>
        <v>6.4436099658495714</v>
      </c>
      <c r="AK44" s="2">
        <f>SUMIFS('Growth rates'!P$4:P$999,'Growth rates'!$B$4:$B$999,Demands!$A44,'Growth rates'!$C$4:$C$999,$W44)</f>
        <v>7.2838600342568718</v>
      </c>
      <c r="AL44" s="2">
        <f>SUMIFS('Growth rates'!Q$4:Q$999,'Growth rates'!$B$4:$B$999,Demands!$A44,'Growth rates'!$C$4:$C$999,$W44)</f>
        <v>8.0790849041627855</v>
      </c>
      <c r="AM44" s="2">
        <f>SUMIFS('Growth rates'!R$4:R$999,'Growth rates'!$B$4:$B$999,Demands!$A44,'Growth rates'!$C$4:$C$999,$W44)</f>
        <v>8.7818402169151106</v>
      </c>
      <c r="AN44" s="2">
        <f>SUMIFS('Growth rates'!S$4:S$999,'Growth rates'!$B$4:$B$999,Demands!$A44,'Growth rates'!$C$4:$C$999,$W44)</f>
        <v>9.3425252617283316</v>
      </c>
      <c r="AO44" s="2">
        <f>SUMIFS('Growth rates'!T$4:T$999,'Growth rates'!$B$4:$B$999,Demands!$A44,'Growth rates'!$C$4:$C$999,$W44)</f>
        <v>9.7047021799733511</v>
      </c>
      <c r="AP44" s="2">
        <f>SUMIFS('Growth rates'!U$4:U$999,'Growth rates'!$B$4:$B$999,Demands!$A44,'Growth rates'!$C$4:$C$999,$W44)</f>
        <v>9.8059393337354575</v>
      </c>
      <c r="AR44">
        <f>VLOOKUP(C44&amp;A44,Driver_elast!$A$2:$E$1161,5,FALSE)</f>
        <v>0.58276700000000003</v>
      </c>
      <c r="AS44">
        <f t="shared" si="20"/>
        <v>0.58276700000000003</v>
      </c>
      <c r="AT44">
        <f t="shared" si="21"/>
        <v>0.1165534</v>
      </c>
      <c r="AV44" s="2" cm="1">
        <f t="array" ref="AV44">TREND($AR44:$AS44,$AR$3:$AS$3,AV$1)</f>
        <v>0.58276700000000003</v>
      </c>
      <c r="AW44" s="2" cm="1">
        <f t="array" ref="AW44">TREND($AR44:$AS44,$AR$3:$AS$3,AW$1)</f>
        <v>0.58276700000000003</v>
      </c>
      <c r="AX44" s="2" cm="1">
        <f t="array" ref="AX44">TREND($AR44:$AS44,$AR$3:$AS$3,AX$1)</f>
        <v>0.58276700000000003</v>
      </c>
      <c r="AY44" s="2" cm="1">
        <f t="array" ref="AY44">TREND($AR44:$AS44,$AR$3:$AS$3,AY$1)</f>
        <v>0.58276700000000003</v>
      </c>
      <c r="AZ44" s="2" cm="1">
        <f t="array" ref="AZ44">TREND($AR44:$AS44,$AR$3:$AS$3,AZ$1)</f>
        <v>0.58276700000000003</v>
      </c>
      <c r="BA44" s="2" cm="1">
        <f t="array" ref="BA44">TREND($AR44:$AS44,$AR$3:$AS$3,BA$1)</f>
        <v>0.58276700000000003</v>
      </c>
      <c r="BB44" s="2" cm="1">
        <f t="array" ref="BB44">TREND($AR44:$AS44,$AR$3:$AS$3,BB$1)</f>
        <v>0.58276700000000003</v>
      </c>
      <c r="BC44" s="2" cm="1">
        <f t="array" ref="BC44">TREND($AR44:$AS44,$AR$3:$AS$3,BC$1)</f>
        <v>0.58276700000000003</v>
      </c>
      <c r="BD44" s="2" cm="1">
        <f t="array" ref="BD44">TREND($AR44:$AS44,$AR$3:$AS$3,BD$1)</f>
        <v>0.58276700000000003</v>
      </c>
      <c r="BE44" s="2" cm="1">
        <f t="array" ref="BE44">TREND($AR44:$AS44,$AR$3:$AS$3,BE$1)</f>
        <v>0.58276700000000003</v>
      </c>
      <c r="BF44" s="20" cm="1">
        <f t="array" ref="BF44">TREND($AS44:$AT44,$AS$3:$AT$3,BF$1)</f>
        <v>0.52449030000000008</v>
      </c>
      <c r="BG44" s="20" cm="1">
        <f t="array" ref="BG44">TREND($AS44:$AT44,$AS$3:$AT$3,BG$1)</f>
        <v>0.46621359999999967</v>
      </c>
      <c r="BH44" s="20" cm="1">
        <f t="array" ref="BH44">TREND($AS44:$AT44,$AS$3:$AT$3,BH$1)</f>
        <v>0.40793689999999927</v>
      </c>
      <c r="BI44" s="20" cm="1">
        <f t="array" ref="BI44">TREND($AS44:$AT44,$AS$3:$AT$3,BI$1)</f>
        <v>0.34966019999999887</v>
      </c>
      <c r="BJ44" s="20" cm="1">
        <f t="array" ref="BJ44">TREND($AS44:$AT44,$AS$3:$AT$3,BJ$1)</f>
        <v>0.29138349999999846</v>
      </c>
      <c r="BK44" s="20" cm="1">
        <f t="array" ref="BK44">TREND($AS44:$AT44,$AS$3:$AT$3,BK$1)</f>
        <v>0.23310679999999806</v>
      </c>
      <c r="BL44" s="20" cm="1">
        <f t="array" ref="BL44">TREND($AS44:$AT44,$AS$3:$AT$3,BL$1)</f>
        <v>0.17483010000000121</v>
      </c>
      <c r="BM44" s="20" cm="1">
        <f t="array" ref="BM44">TREND($AS44:$AT44,$AS$3:$AT$3,BM$1)</f>
        <v>0.11655340000000081</v>
      </c>
    </row>
    <row r="45" spans="1:65" x14ac:dyDescent="0.35">
      <c r="A45" t="str">
        <f>IF(BYDem!B43="","\I:",BYDem!B43)</f>
        <v>Africa_other</v>
      </c>
      <c r="B45" t="str">
        <f>BYDem!E43</f>
        <v>CCK</v>
      </c>
      <c r="C45" t="str">
        <f t="shared" si="22"/>
        <v>CCK</v>
      </c>
      <c r="D45" s="4">
        <f>SUMIFS(BYDem!$M$2:$M$2000,BYDem!$B$2:$B$2000,Demands!$A45,BYDem!$E$2:$E$2000,Demands!$B45)</f>
        <v>50.418789374394002</v>
      </c>
      <c r="E45" s="4">
        <f t="shared" si="2"/>
        <v>51.37005463453292</v>
      </c>
      <c r="F45" s="4">
        <f t="shared" si="3"/>
        <v>61.645966864490681</v>
      </c>
      <c r="G45" s="4">
        <f t="shared" si="4"/>
        <v>77.11363249853315</v>
      </c>
      <c r="H45" s="4">
        <f t="shared" si="5"/>
        <v>98.428409959929198</v>
      </c>
      <c r="I45" s="4">
        <f t="shared" si="6"/>
        <v>123.95018068468323</v>
      </c>
      <c r="J45" s="4">
        <f t="shared" si="7"/>
        <v>155.13451357588841</v>
      </c>
      <c r="K45" s="4">
        <f t="shared" si="8"/>
        <v>193.22567992524839</v>
      </c>
      <c r="L45" s="4">
        <f t="shared" si="9"/>
        <v>239.50065657369649</v>
      </c>
      <c r="M45" s="4">
        <f t="shared" si="10"/>
        <v>295.15547596636526</v>
      </c>
      <c r="N45" s="4">
        <f t="shared" si="11"/>
        <v>354.75868121665752</v>
      </c>
      <c r="O45" s="4">
        <f t="shared" si="12"/>
        <v>415.28992452429003</v>
      </c>
      <c r="P45" s="4">
        <f t="shared" si="13"/>
        <v>474.13394158992008</v>
      </c>
      <c r="Q45" s="4">
        <f t="shared" si="14"/>
        <v>528.3804221562491</v>
      </c>
      <c r="R45" s="4">
        <f t="shared" si="15"/>
        <v>575.76665531730134</v>
      </c>
      <c r="S45" s="4">
        <f t="shared" si="16"/>
        <v>614.6685380845413</v>
      </c>
      <c r="T45" s="4">
        <f t="shared" si="17"/>
        <v>644.00801284953002</v>
      </c>
      <c r="U45" s="4">
        <f t="shared" si="18"/>
        <v>663.30866647206619</v>
      </c>
      <c r="W45" s="5" t="str">
        <f>VLOOKUP(C45&amp;A45,Driver_elast!$A$2:$D$1161,4,FALSE)</f>
        <v>GDP</v>
      </c>
      <c r="X45" s="5">
        <v>1</v>
      </c>
      <c r="Y45" s="2">
        <f>SUMIFS('Growth rates'!D$4:D$999,'Growth rates'!$B$4:$B$999,Demands!$A45,'Growth rates'!$C$4:$C$999,$W45)</f>
        <v>1</v>
      </c>
      <c r="Z45" s="2">
        <f>SUMIFS('Growth rates'!E$4:E$999,'Growth rates'!$B$4:$B$999,Demands!$A45,'Growth rates'!$C$4:$C$999,$W45)</f>
        <v>1.0208818306290917</v>
      </c>
      <c r="AA45" s="2">
        <f>SUMIFS('Growth rates'!F$4:F$999,'Growth rates'!$B$4:$B$999,Demands!$A45,'Growth rates'!$C$4:$C$999,$W45)</f>
        <v>1.2469009500529944</v>
      </c>
      <c r="AB45" s="2">
        <f>SUMIFS('Growth rates'!G$4:G$999,'Growth rates'!$B$4:$B$999,Demands!$A45,'Growth rates'!$C$4:$C$999,$W45)</f>
        <v>1.5931681923862682</v>
      </c>
      <c r="AC45" s="2">
        <f>SUMIFS('Growth rates'!H$4:H$999,'Growth rates'!$B$4:$B$999,Demands!$A45,'Growth rates'!$C$4:$C$999,$W45)</f>
        <v>2.0805514585957932</v>
      </c>
      <c r="AD45" s="2">
        <f>SUMIFS('Growth rates'!I$4:I$999,'Growth rates'!$B$4:$B$999,Demands!$A45,'Growth rates'!$C$4:$C$999,$W45)</f>
        <v>2.677625432205434</v>
      </c>
      <c r="AE45" s="2">
        <f>SUMIFS('Growth rates'!J$4:J$999,'Growth rates'!$B$4:$B$999,Demands!$A45,'Growth rates'!$C$4:$C$999,$W45)</f>
        <v>3.4232126665771481</v>
      </c>
      <c r="AF45" s="2">
        <f>SUMIFS('Growth rates'!K$4:K$999,'Growth rates'!$B$4:$B$999,Demands!$A45,'Growth rates'!$C$4:$C$999,$W45)</f>
        <v>4.3534827799882958</v>
      </c>
      <c r="AG45" s="2">
        <f>SUMIFS('Growth rates'!L$4:L$999,'Growth rates'!$B$4:$B$999,Demands!$A45,'Growth rates'!$C$4:$C$999,$W45)</f>
        <v>5.5074076687551416</v>
      </c>
      <c r="AH45" s="2">
        <f>SUMIFS('Growth rates'!M$4:M$999,'Growth rates'!$B$4:$B$999,Demands!$A45,'Growth rates'!$C$4:$C$999,$W45)</f>
        <v>6.9238622062757553</v>
      </c>
      <c r="AI45" s="2">
        <f>SUMIFS('Growth rates'!N$4:N$999,'Growth rates'!$B$4:$B$999,Demands!$A45,'Growth rates'!$C$4:$C$999,$W45)</f>
        <v>8.6432903166846717</v>
      </c>
      <c r="AJ45" s="2">
        <f>SUMIFS('Growth rates'!O$4:O$999,'Growth rates'!$B$4:$B$999,Demands!$A45,'Growth rates'!$C$4:$C$999,$W45)</f>
        <v>10.683594978336261</v>
      </c>
      <c r="AK45" s="2">
        <f>SUMIFS('Growth rates'!P$4:P$999,'Growth rates'!$B$4:$B$999,Demands!$A45,'Growth rates'!$C$4:$C$999,$W45)</f>
        <v>13.077074075038277</v>
      </c>
      <c r="AL45" s="2">
        <f>SUMIFS('Growth rates'!Q$4:Q$999,'Growth rates'!$B$4:$B$999,Demands!$A45,'Growth rates'!$C$4:$C$999,$W45)</f>
        <v>15.836947724717392</v>
      </c>
      <c r="AM45" s="2">
        <f>SUMIFS('Growth rates'!R$4:R$999,'Growth rates'!$B$4:$B$999,Demands!$A45,'Growth rates'!$C$4:$C$999,$W45)</f>
        <v>18.980830135480968</v>
      </c>
      <c r="AN45" s="2">
        <f>SUMIFS('Growth rates'!S$4:S$999,'Growth rates'!$B$4:$B$999,Demands!$A45,'Growth rates'!$C$4:$C$999,$W45)</f>
        <v>22.529279953666986</v>
      </c>
      <c r="AO45" s="2">
        <f>SUMIFS('Growth rates'!T$4:T$999,'Growth rates'!$B$4:$B$999,Demands!$A45,'Growth rates'!$C$4:$C$999,$W45)</f>
        <v>26.49659558272721</v>
      </c>
      <c r="AP45" s="2">
        <f>SUMIFS('Growth rates'!U$4:U$999,'Growth rates'!$B$4:$B$999,Demands!$A45,'Growth rates'!$C$4:$C$999,$W45)</f>
        <v>30.891001521264148</v>
      </c>
      <c r="AR45">
        <f>VLOOKUP(C45&amp;A45,Driver_elast!$A$2:$E$1161,5,FALSE)</f>
        <v>0.90352600000000005</v>
      </c>
      <c r="AS45">
        <f t="shared" si="20"/>
        <v>0.90352600000000005</v>
      </c>
      <c r="AT45">
        <f t="shared" si="21"/>
        <v>0.18070520000000001</v>
      </c>
      <c r="AV45" s="2" cm="1">
        <f t="array" ref="AV45">TREND($AR45:$AS45,$AR$3:$AS$3,AV$1)</f>
        <v>0.90352600000000005</v>
      </c>
      <c r="AW45" s="2" cm="1">
        <f t="array" ref="AW45">TREND($AR45:$AS45,$AR$3:$AS$3,AW$1)</f>
        <v>0.90352600000000005</v>
      </c>
      <c r="AX45" s="2" cm="1">
        <f t="array" ref="AX45">TREND($AR45:$AS45,$AR$3:$AS$3,AX$1)</f>
        <v>0.90352600000000005</v>
      </c>
      <c r="AY45" s="2" cm="1">
        <f t="array" ref="AY45">TREND($AR45:$AS45,$AR$3:$AS$3,AY$1)</f>
        <v>0.90352600000000005</v>
      </c>
      <c r="AZ45" s="2" cm="1">
        <f t="array" ref="AZ45">TREND($AR45:$AS45,$AR$3:$AS$3,AZ$1)</f>
        <v>0.90352600000000005</v>
      </c>
      <c r="BA45" s="2" cm="1">
        <f t="array" ref="BA45">TREND($AR45:$AS45,$AR$3:$AS$3,BA$1)</f>
        <v>0.90352600000000005</v>
      </c>
      <c r="BB45" s="2" cm="1">
        <f t="array" ref="BB45">TREND($AR45:$AS45,$AR$3:$AS$3,BB$1)</f>
        <v>0.90352600000000005</v>
      </c>
      <c r="BC45" s="2" cm="1">
        <f t="array" ref="BC45">TREND($AR45:$AS45,$AR$3:$AS$3,BC$1)</f>
        <v>0.90352600000000005</v>
      </c>
      <c r="BD45" s="2" cm="1">
        <f t="array" ref="BD45">TREND($AR45:$AS45,$AR$3:$AS$3,BD$1)</f>
        <v>0.90352600000000005</v>
      </c>
      <c r="BE45" s="2" cm="1">
        <f t="array" ref="BE45">TREND($AR45:$AS45,$AR$3:$AS$3,BE$1)</f>
        <v>0.90352600000000005</v>
      </c>
      <c r="BF45" s="20" cm="1">
        <f t="array" ref="BF45">TREND($AS45:$AT45,$AS$3:$AT$3,BF$1)</f>
        <v>0.81317340000000371</v>
      </c>
      <c r="BG45" s="20" cm="1">
        <f t="array" ref="BG45">TREND($AS45:$AT45,$AS$3:$AT$3,BG$1)</f>
        <v>0.72282080000000093</v>
      </c>
      <c r="BH45" s="20" cm="1">
        <f t="array" ref="BH45">TREND($AS45:$AT45,$AS$3:$AT$3,BH$1)</f>
        <v>0.63246820000000525</v>
      </c>
      <c r="BI45" s="20" cm="1">
        <f t="array" ref="BI45">TREND($AS45:$AT45,$AS$3:$AT$3,BI$1)</f>
        <v>0.54211560000000247</v>
      </c>
      <c r="BJ45" s="20" cm="1">
        <f t="array" ref="BJ45">TREND($AS45:$AT45,$AS$3:$AT$3,BJ$1)</f>
        <v>0.45176299999999969</v>
      </c>
      <c r="BK45" s="20" cm="1">
        <f t="array" ref="BK45">TREND($AS45:$AT45,$AS$3:$AT$3,BK$1)</f>
        <v>0.36141040000000402</v>
      </c>
      <c r="BL45" s="20" cm="1">
        <f t="array" ref="BL45">TREND($AS45:$AT45,$AS$3:$AT$3,BL$1)</f>
        <v>0.27105780000000124</v>
      </c>
      <c r="BM45" s="20" cm="1">
        <f t="array" ref="BM45">TREND($AS45:$AT45,$AS$3:$AT$3,BM$1)</f>
        <v>0.18070519999999846</v>
      </c>
    </row>
    <row r="46" spans="1:65" x14ac:dyDescent="0.35">
      <c r="A46" t="str">
        <f>IF(BYDem!B44="","\I:",BYDem!B44)</f>
        <v>Africa_other</v>
      </c>
      <c r="B46" t="str">
        <f>BYDem!E44</f>
        <v>CHW</v>
      </c>
      <c r="C46" t="str">
        <f t="shared" si="22"/>
        <v>CHW</v>
      </c>
      <c r="D46" s="4">
        <f>SUMIFS(BYDem!$M$2:$M$2000,BYDem!$B$2:$B$2000,Demands!$A46,BYDem!$E$2:$E$2000,Demands!$B46)</f>
        <v>41.2921649074068</v>
      </c>
      <c r="E46" s="4">
        <f t="shared" si="2"/>
        <v>42.071235616555803</v>
      </c>
      <c r="F46" s="4">
        <f t="shared" si="3"/>
        <v>50.487039876008119</v>
      </c>
      <c r="G46" s="4">
        <f t="shared" si="4"/>
        <v>63.154805366186295</v>
      </c>
      <c r="H46" s="4">
        <f t="shared" si="5"/>
        <v>80.61125993047682</v>
      </c>
      <c r="I46" s="4">
        <f t="shared" si="6"/>
        <v>101.51317325628121</v>
      </c>
      <c r="J46" s="4">
        <f t="shared" si="7"/>
        <v>127.05263249853498</v>
      </c>
      <c r="K46" s="4">
        <f t="shared" si="8"/>
        <v>158.24867551998923</v>
      </c>
      <c r="L46" s="4">
        <f t="shared" si="9"/>
        <v>196.14712549396947</v>
      </c>
      <c r="M46" s="4">
        <f t="shared" si="10"/>
        <v>241.7275134558659</v>
      </c>
      <c r="N46" s="4">
        <f t="shared" si="11"/>
        <v>290.54156493832801</v>
      </c>
      <c r="O46" s="4">
        <f t="shared" si="12"/>
        <v>340.11566443026305</v>
      </c>
      <c r="P46" s="4">
        <f t="shared" si="13"/>
        <v>388.30795319081523</v>
      </c>
      <c r="Q46" s="4">
        <f t="shared" si="14"/>
        <v>432.73493465913452</v>
      </c>
      <c r="R46" s="4">
        <f t="shared" si="15"/>
        <v>471.54348556457785</v>
      </c>
      <c r="S46" s="4">
        <f t="shared" si="16"/>
        <v>503.40349208923442</v>
      </c>
      <c r="T46" s="4">
        <f t="shared" si="17"/>
        <v>527.43204266184875</v>
      </c>
      <c r="U46" s="4">
        <f t="shared" si="18"/>
        <v>543.23896270279783</v>
      </c>
      <c r="W46" s="5" t="str">
        <f>VLOOKUP(C46&amp;A46,Driver_elast!$A$2:$D$1161,4,FALSE)</f>
        <v>GDP</v>
      </c>
      <c r="X46" s="5">
        <v>1</v>
      </c>
      <c r="Y46" s="2">
        <f>SUMIFS('Growth rates'!D$4:D$999,'Growth rates'!$B$4:$B$999,Demands!$A46,'Growth rates'!$C$4:$C$999,$W46)</f>
        <v>1</v>
      </c>
      <c r="Z46" s="2">
        <f>SUMIFS('Growth rates'!E$4:E$999,'Growth rates'!$B$4:$B$999,Demands!$A46,'Growth rates'!$C$4:$C$999,$W46)</f>
        <v>1.0208818306290917</v>
      </c>
      <c r="AA46" s="2">
        <f>SUMIFS('Growth rates'!F$4:F$999,'Growth rates'!$B$4:$B$999,Demands!$A46,'Growth rates'!$C$4:$C$999,$W46)</f>
        <v>1.2469009500529944</v>
      </c>
      <c r="AB46" s="2">
        <f>SUMIFS('Growth rates'!G$4:G$999,'Growth rates'!$B$4:$B$999,Demands!$A46,'Growth rates'!$C$4:$C$999,$W46)</f>
        <v>1.5931681923862682</v>
      </c>
      <c r="AC46" s="2">
        <f>SUMIFS('Growth rates'!H$4:H$999,'Growth rates'!$B$4:$B$999,Demands!$A46,'Growth rates'!$C$4:$C$999,$W46)</f>
        <v>2.0805514585957932</v>
      </c>
      <c r="AD46" s="2">
        <f>SUMIFS('Growth rates'!I$4:I$999,'Growth rates'!$B$4:$B$999,Demands!$A46,'Growth rates'!$C$4:$C$999,$W46)</f>
        <v>2.677625432205434</v>
      </c>
      <c r="AE46" s="2">
        <f>SUMIFS('Growth rates'!J$4:J$999,'Growth rates'!$B$4:$B$999,Demands!$A46,'Growth rates'!$C$4:$C$999,$W46)</f>
        <v>3.4232126665771481</v>
      </c>
      <c r="AF46" s="2">
        <f>SUMIFS('Growth rates'!K$4:K$999,'Growth rates'!$B$4:$B$999,Demands!$A46,'Growth rates'!$C$4:$C$999,$W46)</f>
        <v>4.3534827799882958</v>
      </c>
      <c r="AG46" s="2">
        <f>SUMIFS('Growth rates'!L$4:L$999,'Growth rates'!$B$4:$B$999,Demands!$A46,'Growth rates'!$C$4:$C$999,$W46)</f>
        <v>5.5074076687551416</v>
      </c>
      <c r="AH46" s="2">
        <f>SUMIFS('Growth rates'!M$4:M$999,'Growth rates'!$B$4:$B$999,Demands!$A46,'Growth rates'!$C$4:$C$999,$W46)</f>
        <v>6.9238622062757553</v>
      </c>
      <c r="AI46" s="2">
        <f>SUMIFS('Growth rates'!N$4:N$999,'Growth rates'!$B$4:$B$999,Demands!$A46,'Growth rates'!$C$4:$C$999,$W46)</f>
        <v>8.6432903166846717</v>
      </c>
      <c r="AJ46" s="2">
        <f>SUMIFS('Growth rates'!O$4:O$999,'Growth rates'!$B$4:$B$999,Demands!$A46,'Growth rates'!$C$4:$C$999,$W46)</f>
        <v>10.683594978336261</v>
      </c>
      <c r="AK46" s="2">
        <f>SUMIFS('Growth rates'!P$4:P$999,'Growth rates'!$B$4:$B$999,Demands!$A46,'Growth rates'!$C$4:$C$999,$W46)</f>
        <v>13.077074075038277</v>
      </c>
      <c r="AL46" s="2">
        <f>SUMIFS('Growth rates'!Q$4:Q$999,'Growth rates'!$B$4:$B$999,Demands!$A46,'Growth rates'!$C$4:$C$999,$W46)</f>
        <v>15.836947724717392</v>
      </c>
      <c r="AM46" s="2">
        <f>SUMIFS('Growth rates'!R$4:R$999,'Growth rates'!$B$4:$B$999,Demands!$A46,'Growth rates'!$C$4:$C$999,$W46)</f>
        <v>18.980830135480968</v>
      </c>
      <c r="AN46" s="2">
        <f>SUMIFS('Growth rates'!S$4:S$999,'Growth rates'!$B$4:$B$999,Demands!$A46,'Growth rates'!$C$4:$C$999,$W46)</f>
        <v>22.529279953666986</v>
      </c>
      <c r="AO46" s="2">
        <f>SUMIFS('Growth rates'!T$4:T$999,'Growth rates'!$B$4:$B$999,Demands!$A46,'Growth rates'!$C$4:$C$999,$W46)</f>
        <v>26.49659558272721</v>
      </c>
      <c r="AP46" s="2">
        <f>SUMIFS('Growth rates'!U$4:U$999,'Growth rates'!$B$4:$B$999,Demands!$A46,'Growth rates'!$C$4:$C$999,$W46)</f>
        <v>30.891001521264148</v>
      </c>
      <c r="AR46">
        <f>VLOOKUP(C46&amp;A46,Driver_elast!$A$2:$E$1161,5,FALSE)</f>
        <v>0.90352600000000005</v>
      </c>
      <c r="AS46">
        <f t="shared" si="20"/>
        <v>0.90352600000000005</v>
      </c>
      <c r="AT46">
        <f t="shared" si="21"/>
        <v>0.18070520000000001</v>
      </c>
      <c r="AV46" s="2" cm="1">
        <f t="array" ref="AV46">TREND($AR46:$AS46,$AR$3:$AS$3,AV$1)</f>
        <v>0.90352600000000005</v>
      </c>
      <c r="AW46" s="2" cm="1">
        <f t="array" ref="AW46">TREND($AR46:$AS46,$AR$3:$AS$3,AW$1)</f>
        <v>0.90352600000000005</v>
      </c>
      <c r="AX46" s="2" cm="1">
        <f t="array" ref="AX46">TREND($AR46:$AS46,$AR$3:$AS$3,AX$1)</f>
        <v>0.90352600000000005</v>
      </c>
      <c r="AY46" s="2" cm="1">
        <f t="array" ref="AY46">TREND($AR46:$AS46,$AR$3:$AS$3,AY$1)</f>
        <v>0.90352600000000005</v>
      </c>
      <c r="AZ46" s="2" cm="1">
        <f t="array" ref="AZ46">TREND($AR46:$AS46,$AR$3:$AS$3,AZ$1)</f>
        <v>0.90352600000000005</v>
      </c>
      <c r="BA46" s="2" cm="1">
        <f t="array" ref="BA46">TREND($AR46:$AS46,$AR$3:$AS$3,BA$1)</f>
        <v>0.90352600000000005</v>
      </c>
      <c r="BB46" s="2" cm="1">
        <f t="array" ref="BB46">TREND($AR46:$AS46,$AR$3:$AS$3,BB$1)</f>
        <v>0.90352600000000005</v>
      </c>
      <c r="BC46" s="2" cm="1">
        <f t="array" ref="BC46">TREND($AR46:$AS46,$AR$3:$AS$3,BC$1)</f>
        <v>0.90352600000000005</v>
      </c>
      <c r="BD46" s="2" cm="1">
        <f t="array" ref="BD46">TREND($AR46:$AS46,$AR$3:$AS$3,BD$1)</f>
        <v>0.90352600000000005</v>
      </c>
      <c r="BE46" s="2" cm="1">
        <f t="array" ref="BE46">TREND($AR46:$AS46,$AR$3:$AS$3,BE$1)</f>
        <v>0.90352600000000005</v>
      </c>
      <c r="BF46" s="20" cm="1">
        <f t="array" ref="BF46">TREND($AS46:$AT46,$AS$3:$AT$3,BF$1)</f>
        <v>0.81317340000000371</v>
      </c>
      <c r="BG46" s="20" cm="1">
        <f t="array" ref="BG46">TREND($AS46:$AT46,$AS$3:$AT$3,BG$1)</f>
        <v>0.72282080000000093</v>
      </c>
      <c r="BH46" s="20" cm="1">
        <f t="array" ref="BH46">TREND($AS46:$AT46,$AS$3:$AT$3,BH$1)</f>
        <v>0.63246820000000525</v>
      </c>
      <c r="BI46" s="20" cm="1">
        <f t="array" ref="BI46">TREND($AS46:$AT46,$AS$3:$AT$3,BI$1)</f>
        <v>0.54211560000000247</v>
      </c>
      <c r="BJ46" s="20" cm="1">
        <f t="array" ref="BJ46">TREND($AS46:$AT46,$AS$3:$AT$3,BJ$1)</f>
        <v>0.45176299999999969</v>
      </c>
      <c r="BK46" s="20" cm="1">
        <f t="array" ref="BK46">TREND($AS46:$AT46,$AS$3:$AT$3,BK$1)</f>
        <v>0.36141040000000402</v>
      </c>
      <c r="BL46" s="20" cm="1">
        <f t="array" ref="BL46">TREND($AS46:$AT46,$AS$3:$AT$3,BL$1)</f>
        <v>0.27105780000000124</v>
      </c>
      <c r="BM46" s="20" cm="1">
        <f t="array" ref="BM46">TREND($AS46:$AT46,$AS$3:$AT$3,BM$1)</f>
        <v>0.18070519999999846</v>
      </c>
    </row>
    <row r="47" spans="1:65" x14ac:dyDescent="0.35">
      <c r="A47" t="str">
        <f>IF(BYDem!B45="","\I:",BYDem!B45)</f>
        <v>Africa_other</v>
      </c>
      <c r="B47" t="str">
        <f>BYDem!E45</f>
        <v>CLA</v>
      </c>
      <c r="C47" t="str">
        <f t="shared" si="22"/>
        <v>CLA</v>
      </c>
      <c r="D47" s="4">
        <f>SUMIFS(BYDem!$M$2:$M$2000,BYDem!$B$2:$B$2000,Demands!$A47,BYDem!$E$2:$E$2000,Demands!$B47)</f>
        <v>73.143126311464798</v>
      </c>
      <c r="E47" s="4">
        <f t="shared" si="2"/>
        <v>74.719836237767211</v>
      </c>
      <c r="F47" s="4">
        <f t="shared" si="3"/>
        <v>91.796983723657164</v>
      </c>
      <c r="G47" s="4">
        <f t="shared" si="4"/>
        <v>118.11284433736421</v>
      </c>
      <c r="H47" s="4">
        <f t="shared" si="5"/>
        <v>155.41344528141499</v>
      </c>
      <c r="I47" s="4">
        <f t="shared" si="6"/>
        <v>201.45478802933607</v>
      </c>
      <c r="J47" s="4">
        <f t="shared" si="7"/>
        <v>259.36243882753234</v>
      </c>
      <c r="K47" s="4">
        <f t="shared" si="8"/>
        <v>332.12232034424676</v>
      </c>
      <c r="L47" s="4">
        <f t="shared" si="9"/>
        <v>422.99817050497359</v>
      </c>
      <c r="M47" s="4">
        <f t="shared" si="10"/>
        <v>535.30434077476536</v>
      </c>
      <c r="N47" s="4">
        <f t="shared" si="11"/>
        <v>658.81049380864829</v>
      </c>
      <c r="O47" s="4">
        <f t="shared" si="12"/>
        <v>787.24334680963977</v>
      </c>
      <c r="P47" s="4">
        <f t="shared" si="13"/>
        <v>914.69015880941799</v>
      </c>
      <c r="Q47" s="4">
        <f t="shared" si="14"/>
        <v>1034.2577793864773</v>
      </c>
      <c r="R47" s="4">
        <f t="shared" si="15"/>
        <v>1140.2327549239469</v>
      </c>
      <c r="S47" s="4">
        <f t="shared" si="16"/>
        <v>1228.2538328854359</v>
      </c>
      <c r="T47" s="4">
        <f t="shared" si="17"/>
        <v>1295.2374410848154</v>
      </c>
      <c r="U47" s="4">
        <f t="shared" si="18"/>
        <v>1339.588009985561</v>
      </c>
      <c r="W47" s="5" t="str">
        <f>VLOOKUP(C47&amp;A47,Driver_elast!$A$2:$D$1161,4,FALSE)</f>
        <v>GDP</v>
      </c>
      <c r="X47" s="5">
        <v>0</v>
      </c>
      <c r="Y47" s="2">
        <f>SUMIFS('Growth rates'!D$4:D$999,'Growth rates'!$B$4:$B$999,Demands!$A47,'Growth rates'!$C$4:$C$999,$W47)</f>
        <v>1</v>
      </c>
      <c r="Z47" s="2">
        <f>SUMIFS('Growth rates'!E$4:E$999,'Growth rates'!$B$4:$B$999,Demands!$A47,'Growth rates'!$C$4:$C$999,$W47)</f>
        <v>1.0208818306290917</v>
      </c>
      <c r="AA47" s="2">
        <f>SUMIFS('Growth rates'!F$4:F$999,'Growth rates'!$B$4:$B$999,Demands!$A47,'Growth rates'!$C$4:$C$999,$W47)</f>
        <v>1.2469009500529944</v>
      </c>
      <c r="AB47" s="2">
        <f>SUMIFS('Growth rates'!G$4:G$999,'Growth rates'!$B$4:$B$999,Demands!$A47,'Growth rates'!$C$4:$C$999,$W47)</f>
        <v>1.5931681923862682</v>
      </c>
      <c r="AC47" s="2">
        <f>SUMIFS('Growth rates'!H$4:H$999,'Growth rates'!$B$4:$B$999,Demands!$A47,'Growth rates'!$C$4:$C$999,$W47)</f>
        <v>2.0805514585957932</v>
      </c>
      <c r="AD47" s="2">
        <f>SUMIFS('Growth rates'!I$4:I$999,'Growth rates'!$B$4:$B$999,Demands!$A47,'Growth rates'!$C$4:$C$999,$W47)</f>
        <v>2.677625432205434</v>
      </c>
      <c r="AE47" s="2">
        <f>SUMIFS('Growth rates'!J$4:J$999,'Growth rates'!$B$4:$B$999,Demands!$A47,'Growth rates'!$C$4:$C$999,$W47)</f>
        <v>3.4232126665771481</v>
      </c>
      <c r="AF47" s="2">
        <f>SUMIFS('Growth rates'!K$4:K$999,'Growth rates'!$B$4:$B$999,Demands!$A47,'Growth rates'!$C$4:$C$999,$W47)</f>
        <v>4.3534827799882958</v>
      </c>
      <c r="AG47" s="2">
        <f>SUMIFS('Growth rates'!L$4:L$999,'Growth rates'!$B$4:$B$999,Demands!$A47,'Growth rates'!$C$4:$C$999,$W47)</f>
        <v>5.5074076687551416</v>
      </c>
      <c r="AH47" s="2">
        <f>SUMIFS('Growth rates'!M$4:M$999,'Growth rates'!$B$4:$B$999,Demands!$A47,'Growth rates'!$C$4:$C$999,$W47)</f>
        <v>6.9238622062757553</v>
      </c>
      <c r="AI47" s="2">
        <f>SUMIFS('Growth rates'!N$4:N$999,'Growth rates'!$B$4:$B$999,Demands!$A47,'Growth rates'!$C$4:$C$999,$W47)</f>
        <v>8.6432903166846717</v>
      </c>
      <c r="AJ47" s="2">
        <f>SUMIFS('Growth rates'!O$4:O$999,'Growth rates'!$B$4:$B$999,Demands!$A47,'Growth rates'!$C$4:$C$999,$W47)</f>
        <v>10.683594978336261</v>
      </c>
      <c r="AK47" s="2">
        <f>SUMIFS('Growth rates'!P$4:P$999,'Growth rates'!$B$4:$B$999,Demands!$A47,'Growth rates'!$C$4:$C$999,$W47)</f>
        <v>13.077074075038277</v>
      </c>
      <c r="AL47" s="2">
        <f>SUMIFS('Growth rates'!Q$4:Q$999,'Growth rates'!$B$4:$B$999,Demands!$A47,'Growth rates'!$C$4:$C$999,$W47)</f>
        <v>15.836947724717392</v>
      </c>
      <c r="AM47" s="2">
        <f>SUMIFS('Growth rates'!R$4:R$999,'Growth rates'!$B$4:$B$999,Demands!$A47,'Growth rates'!$C$4:$C$999,$W47)</f>
        <v>18.980830135480968</v>
      </c>
      <c r="AN47" s="2">
        <f>SUMIFS('Growth rates'!S$4:S$999,'Growth rates'!$B$4:$B$999,Demands!$A47,'Growth rates'!$C$4:$C$999,$W47)</f>
        <v>22.529279953666986</v>
      </c>
      <c r="AO47" s="2">
        <f>SUMIFS('Growth rates'!T$4:T$999,'Growth rates'!$B$4:$B$999,Demands!$A47,'Growth rates'!$C$4:$C$999,$W47)</f>
        <v>26.49659558272721</v>
      </c>
      <c r="AP47" s="2">
        <f>SUMIFS('Growth rates'!U$4:U$999,'Growth rates'!$B$4:$B$999,Demands!$A47,'Growth rates'!$C$4:$C$999,$W47)</f>
        <v>30.891001521264148</v>
      </c>
      <c r="AR47">
        <f>VLOOKUP(C47&amp;A47,Driver_elast!$A$2:$E$1161,5,FALSE)</f>
        <v>1.0323089999999999</v>
      </c>
      <c r="AS47">
        <f t="shared" si="20"/>
        <v>1.0323089999999999</v>
      </c>
      <c r="AT47">
        <f t="shared" si="21"/>
        <v>0.20646179999999997</v>
      </c>
      <c r="AV47" s="2" cm="1">
        <f t="array" ref="AV47">TREND($AR47:$AS47,$AR$3:$AS$3,AV$1)</f>
        <v>1.0323089999999999</v>
      </c>
      <c r="AW47" s="2" cm="1">
        <f t="array" ref="AW47">TREND($AR47:$AS47,$AR$3:$AS$3,AW$1)</f>
        <v>1.0323089999999999</v>
      </c>
      <c r="AX47" s="2" cm="1">
        <f t="array" ref="AX47">TREND($AR47:$AS47,$AR$3:$AS$3,AX$1)</f>
        <v>1.0323089999999999</v>
      </c>
      <c r="AY47" s="2" cm="1">
        <f t="array" ref="AY47">TREND($AR47:$AS47,$AR$3:$AS$3,AY$1)</f>
        <v>1.0323089999999999</v>
      </c>
      <c r="AZ47" s="2" cm="1">
        <f t="array" ref="AZ47">TREND($AR47:$AS47,$AR$3:$AS$3,AZ$1)</f>
        <v>1.0323089999999999</v>
      </c>
      <c r="BA47" s="2" cm="1">
        <f t="array" ref="BA47">TREND($AR47:$AS47,$AR$3:$AS$3,BA$1)</f>
        <v>1.0323089999999999</v>
      </c>
      <c r="BB47" s="2" cm="1">
        <f t="array" ref="BB47">TREND($AR47:$AS47,$AR$3:$AS$3,BB$1)</f>
        <v>1.0323089999999999</v>
      </c>
      <c r="BC47" s="2" cm="1">
        <f t="array" ref="BC47">TREND($AR47:$AS47,$AR$3:$AS$3,BC$1)</f>
        <v>1.0323089999999999</v>
      </c>
      <c r="BD47" s="2" cm="1">
        <f t="array" ref="BD47">TREND($AR47:$AS47,$AR$3:$AS$3,BD$1)</f>
        <v>1.0323089999999999</v>
      </c>
      <c r="BE47" s="2" cm="1">
        <f t="array" ref="BE47">TREND($AR47:$AS47,$AR$3:$AS$3,BE$1)</f>
        <v>1.0323089999999999</v>
      </c>
      <c r="BF47" s="20" cm="1">
        <f t="array" ref="BF47">TREND($AS47:$AT47,$AS$3:$AT$3,BF$1)</f>
        <v>0.92907809999999813</v>
      </c>
      <c r="BG47" s="20" cm="1">
        <f t="array" ref="BG47">TREND($AS47:$AT47,$AS$3:$AT$3,BG$1)</f>
        <v>0.82584719999999834</v>
      </c>
      <c r="BH47" s="20" cm="1">
        <f t="array" ref="BH47">TREND($AS47:$AT47,$AS$3:$AT$3,BH$1)</f>
        <v>0.72261629999999855</v>
      </c>
      <c r="BI47" s="20" cm="1">
        <f t="array" ref="BI47">TREND($AS47:$AT47,$AS$3:$AT$3,BI$1)</f>
        <v>0.61938539999999875</v>
      </c>
      <c r="BJ47" s="20" cm="1">
        <f t="array" ref="BJ47">TREND($AS47:$AT47,$AS$3:$AT$3,BJ$1)</f>
        <v>0.51615449999999896</v>
      </c>
      <c r="BK47" s="20" cm="1">
        <f t="array" ref="BK47">TREND($AS47:$AT47,$AS$3:$AT$3,BK$1)</f>
        <v>0.41292359999999917</v>
      </c>
      <c r="BL47" s="20" cm="1">
        <f t="array" ref="BL47">TREND($AS47:$AT47,$AS$3:$AT$3,BL$1)</f>
        <v>0.30969269999999938</v>
      </c>
      <c r="BM47" s="20" cm="1">
        <f t="array" ref="BM47">TREND($AS47:$AT47,$AS$3:$AT$3,BM$1)</f>
        <v>0.20646179999999958</v>
      </c>
    </row>
    <row r="48" spans="1:65" x14ac:dyDescent="0.35">
      <c r="A48" t="str">
        <f>IF(BYDem!B46="","\I:",BYDem!B46)</f>
        <v>Africa_other</v>
      </c>
      <c r="B48" t="str">
        <f>BYDem!E46</f>
        <v>COE</v>
      </c>
      <c r="C48" t="str">
        <f t="shared" si="22"/>
        <v>COE</v>
      </c>
      <c r="D48" s="4">
        <f>SUMIFS(BYDem!$M$2:$M$2000,BYDem!$B$2:$B$2000,Demands!$A48,BYDem!$E$2:$E$2000,Demands!$B48)</f>
        <v>23.599988442720001</v>
      </c>
      <c r="E48" s="4">
        <f t="shared" si="2"/>
        <v>24.601532595094206</v>
      </c>
      <c r="F48" s="4">
        <f t="shared" si="3"/>
        <v>35.67086954717437</v>
      </c>
      <c r="G48" s="4">
        <f t="shared" si="4"/>
        <v>55.802682611809637</v>
      </c>
      <c r="H48" s="4">
        <f t="shared" si="5"/>
        <v>90.496637120799889</v>
      </c>
      <c r="I48" s="4">
        <f t="shared" si="6"/>
        <v>143.27693785512176</v>
      </c>
      <c r="J48" s="4">
        <f t="shared" si="7"/>
        <v>224.35711162810691</v>
      </c>
      <c r="K48" s="4">
        <f t="shared" si="8"/>
        <v>348.26665853707703</v>
      </c>
      <c r="L48" s="4">
        <f t="shared" si="9"/>
        <v>535.87076879104643</v>
      </c>
      <c r="M48" s="4">
        <f t="shared" si="10"/>
        <v>815.96568270783382</v>
      </c>
      <c r="N48" s="4">
        <f t="shared" si="11"/>
        <v>1186.5949833194197</v>
      </c>
      <c r="O48" s="4">
        <f t="shared" si="12"/>
        <v>1642.0003629092816</v>
      </c>
      <c r="P48" s="4">
        <f t="shared" si="13"/>
        <v>2165.3274966642302</v>
      </c>
      <c r="Q48" s="4">
        <f t="shared" si="14"/>
        <v>2722.5686698154295</v>
      </c>
      <c r="R48" s="4">
        <f t="shared" si="15"/>
        <v>3271.7722985189421</v>
      </c>
      <c r="S48" s="4">
        <f t="shared" si="16"/>
        <v>3769.001089985542</v>
      </c>
      <c r="T48" s="4">
        <f t="shared" si="17"/>
        <v>4173.657756579214</v>
      </c>
      <c r="U48" s="4">
        <f t="shared" si="18"/>
        <v>4455.007592047129</v>
      </c>
      <c r="W48" s="5" t="str">
        <f>VLOOKUP(C48&amp;A48,Driver_elast!$A$2:$D$1161,4,FALSE)</f>
        <v>GDP</v>
      </c>
      <c r="X48" s="5">
        <v>0</v>
      </c>
      <c r="Y48" s="2">
        <f>SUMIFS('Growth rates'!D$4:D$999,'Growth rates'!$B$4:$B$999,Demands!$A48,'Growth rates'!$C$4:$C$999,$W48)</f>
        <v>1</v>
      </c>
      <c r="Z48" s="2">
        <f>SUMIFS('Growth rates'!E$4:E$999,'Growth rates'!$B$4:$B$999,Demands!$A48,'Growth rates'!$C$4:$C$999,$W48)</f>
        <v>1.0208818306290917</v>
      </c>
      <c r="AA48" s="2">
        <f>SUMIFS('Growth rates'!F$4:F$999,'Growth rates'!$B$4:$B$999,Demands!$A48,'Growth rates'!$C$4:$C$999,$W48)</f>
        <v>1.2469009500529944</v>
      </c>
      <c r="AB48" s="2">
        <f>SUMIFS('Growth rates'!G$4:G$999,'Growth rates'!$B$4:$B$999,Demands!$A48,'Growth rates'!$C$4:$C$999,$W48)</f>
        <v>1.5931681923862682</v>
      </c>
      <c r="AC48" s="2">
        <f>SUMIFS('Growth rates'!H$4:H$999,'Growth rates'!$B$4:$B$999,Demands!$A48,'Growth rates'!$C$4:$C$999,$W48)</f>
        <v>2.0805514585957932</v>
      </c>
      <c r="AD48" s="2">
        <f>SUMIFS('Growth rates'!I$4:I$999,'Growth rates'!$B$4:$B$999,Demands!$A48,'Growth rates'!$C$4:$C$999,$W48)</f>
        <v>2.677625432205434</v>
      </c>
      <c r="AE48" s="2">
        <f>SUMIFS('Growth rates'!J$4:J$999,'Growth rates'!$B$4:$B$999,Demands!$A48,'Growth rates'!$C$4:$C$999,$W48)</f>
        <v>3.4232126665771481</v>
      </c>
      <c r="AF48" s="2">
        <f>SUMIFS('Growth rates'!K$4:K$999,'Growth rates'!$B$4:$B$999,Demands!$A48,'Growth rates'!$C$4:$C$999,$W48)</f>
        <v>4.3534827799882958</v>
      </c>
      <c r="AG48" s="2">
        <f>SUMIFS('Growth rates'!L$4:L$999,'Growth rates'!$B$4:$B$999,Demands!$A48,'Growth rates'!$C$4:$C$999,$W48)</f>
        <v>5.5074076687551416</v>
      </c>
      <c r="AH48" s="2">
        <f>SUMIFS('Growth rates'!M$4:M$999,'Growth rates'!$B$4:$B$999,Demands!$A48,'Growth rates'!$C$4:$C$999,$W48)</f>
        <v>6.9238622062757553</v>
      </c>
      <c r="AI48" s="2">
        <f>SUMIFS('Growth rates'!N$4:N$999,'Growth rates'!$B$4:$B$999,Demands!$A48,'Growth rates'!$C$4:$C$999,$W48)</f>
        <v>8.6432903166846717</v>
      </c>
      <c r="AJ48" s="2">
        <f>SUMIFS('Growth rates'!O$4:O$999,'Growth rates'!$B$4:$B$999,Demands!$A48,'Growth rates'!$C$4:$C$999,$W48)</f>
        <v>10.683594978336261</v>
      </c>
      <c r="AK48" s="2">
        <f>SUMIFS('Growth rates'!P$4:P$999,'Growth rates'!$B$4:$B$999,Demands!$A48,'Growth rates'!$C$4:$C$999,$W48)</f>
        <v>13.077074075038277</v>
      </c>
      <c r="AL48" s="2">
        <f>SUMIFS('Growth rates'!Q$4:Q$999,'Growth rates'!$B$4:$B$999,Demands!$A48,'Growth rates'!$C$4:$C$999,$W48)</f>
        <v>15.836947724717392</v>
      </c>
      <c r="AM48" s="2">
        <f>SUMIFS('Growth rates'!R$4:R$999,'Growth rates'!$B$4:$B$999,Demands!$A48,'Growth rates'!$C$4:$C$999,$W48)</f>
        <v>18.980830135480968</v>
      </c>
      <c r="AN48" s="2">
        <f>SUMIFS('Growth rates'!S$4:S$999,'Growth rates'!$B$4:$B$999,Demands!$A48,'Growth rates'!$C$4:$C$999,$W48)</f>
        <v>22.529279953666986</v>
      </c>
      <c r="AO48" s="2">
        <f>SUMIFS('Growth rates'!T$4:T$999,'Growth rates'!$B$4:$B$999,Demands!$A48,'Growth rates'!$C$4:$C$999,$W48)</f>
        <v>26.49659558272721</v>
      </c>
      <c r="AP48" s="2">
        <f>SUMIFS('Growth rates'!U$4:U$999,'Growth rates'!$B$4:$B$999,Demands!$A48,'Growth rates'!$C$4:$C$999,$W48)</f>
        <v>30.891001521264148</v>
      </c>
      <c r="AR48">
        <f>VLOOKUP(C48&amp;A48,Driver_elast!$A$2:$E$1161,5,FALSE)</f>
        <v>2.0323089999999997</v>
      </c>
      <c r="AS48">
        <f t="shared" si="20"/>
        <v>2.0323089999999997</v>
      </c>
      <c r="AT48">
        <f t="shared" si="21"/>
        <v>0.40646179999999993</v>
      </c>
      <c r="AV48" s="2" cm="1">
        <f t="array" ref="AV48">TREND($AR48:$AS48,$AR$3:$AS$3,AV$1)</f>
        <v>2.0323089999999997</v>
      </c>
      <c r="AW48" s="2" cm="1">
        <f t="array" ref="AW48">TREND($AR48:$AS48,$AR$3:$AS$3,AW$1)</f>
        <v>2.0323089999999997</v>
      </c>
      <c r="AX48" s="2" cm="1">
        <f t="array" ref="AX48">TREND($AR48:$AS48,$AR$3:$AS$3,AX$1)</f>
        <v>2.0323089999999997</v>
      </c>
      <c r="AY48" s="2" cm="1">
        <f t="array" ref="AY48">TREND($AR48:$AS48,$AR$3:$AS$3,AY$1)</f>
        <v>2.0323089999999997</v>
      </c>
      <c r="AZ48" s="2" cm="1">
        <f t="array" ref="AZ48">TREND($AR48:$AS48,$AR$3:$AS$3,AZ$1)</f>
        <v>2.0323089999999997</v>
      </c>
      <c r="BA48" s="2" cm="1">
        <f t="array" ref="BA48">TREND($AR48:$AS48,$AR$3:$AS$3,BA$1)</f>
        <v>2.0323089999999997</v>
      </c>
      <c r="BB48" s="2" cm="1">
        <f t="array" ref="BB48">TREND($AR48:$AS48,$AR$3:$AS$3,BB$1)</f>
        <v>2.0323089999999997</v>
      </c>
      <c r="BC48" s="2" cm="1">
        <f t="array" ref="BC48">TREND($AR48:$AS48,$AR$3:$AS$3,BC$1)</f>
        <v>2.0323089999999997</v>
      </c>
      <c r="BD48" s="2" cm="1">
        <f t="array" ref="BD48">TREND($AR48:$AS48,$AR$3:$AS$3,BD$1)</f>
        <v>2.0323089999999997</v>
      </c>
      <c r="BE48" s="2" cm="1">
        <f t="array" ref="BE48">TREND($AR48:$AS48,$AR$3:$AS$3,BE$1)</f>
        <v>2.0323089999999997</v>
      </c>
      <c r="BF48" s="20" cm="1">
        <f t="array" ref="BF48">TREND($AS48:$AT48,$AS$3:$AT$3,BF$1)</f>
        <v>1.8290780999999896</v>
      </c>
      <c r="BG48" s="20" cm="1">
        <f t="array" ref="BG48">TREND($AS48:$AT48,$AS$3:$AT$3,BG$1)</f>
        <v>1.6258471999999955</v>
      </c>
      <c r="BH48" s="20" cm="1">
        <f t="array" ref="BH48">TREND($AS48:$AT48,$AS$3:$AT$3,BH$1)</f>
        <v>1.4226162999999872</v>
      </c>
      <c r="BI48" s="20" cm="1">
        <f t="array" ref="BI48">TREND($AS48:$AT48,$AS$3:$AT$3,BI$1)</f>
        <v>1.2193853999999931</v>
      </c>
      <c r="BJ48" s="20" cm="1">
        <f t="array" ref="BJ48">TREND($AS48:$AT48,$AS$3:$AT$3,BJ$1)</f>
        <v>1.016154499999999</v>
      </c>
      <c r="BK48" s="20" cm="1">
        <f t="array" ref="BK48">TREND($AS48:$AT48,$AS$3:$AT$3,BK$1)</f>
        <v>0.81292359999999064</v>
      </c>
      <c r="BL48" s="20" cm="1">
        <f t="array" ref="BL48">TREND($AS48:$AT48,$AS$3:$AT$3,BL$1)</f>
        <v>0.60969269999999653</v>
      </c>
      <c r="BM48" s="20" cm="1">
        <f t="array" ref="BM48">TREND($AS48:$AT48,$AS$3:$AT$3,BM$1)</f>
        <v>0.40646179999998822</v>
      </c>
    </row>
    <row r="49" spans="1:65" x14ac:dyDescent="0.35">
      <c r="A49" t="str">
        <f>IF(BYDem!B47="","\I:",BYDem!B47)</f>
        <v>Africa_other</v>
      </c>
      <c r="B49" t="str">
        <f>BYDem!E47</f>
        <v>COT</v>
      </c>
      <c r="C49" t="str">
        <f t="shared" si="22"/>
        <v>COT</v>
      </c>
      <c r="D49" s="4">
        <f>SUMIFS(BYDem!$M$2:$M$2000,BYDem!$B$2:$B$2000,Demands!$A49,BYDem!$E$2:$E$2000,Demands!$B49)</f>
        <v>0</v>
      </c>
      <c r="E49" s="4">
        <f t="shared" si="2"/>
        <v>0</v>
      </c>
      <c r="F49" s="4">
        <f t="shared" si="3"/>
        <v>0</v>
      </c>
      <c r="G49" s="4">
        <f t="shared" si="4"/>
        <v>0</v>
      </c>
      <c r="H49" s="4">
        <f t="shared" si="5"/>
        <v>0</v>
      </c>
      <c r="I49" s="4">
        <f t="shared" si="6"/>
        <v>0</v>
      </c>
      <c r="J49" s="4">
        <f t="shared" si="7"/>
        <v>0</v>
      </c>
      <c r="K49" s="4">
        <f t="shared" si="8"/>
        <v>0</v>
      </c>
      <c r="L49" s="4">
        <f t="shared" si="9"/>
        <v>0</v>
      </c>
      <c r="M49" s="4">
        <f t="shared" si="10"/>
        <v>0</v>
      </c>
      <c r="N49" s="4">
        <f t="shared" si="11"/>
        <v>0</v>
      </c>
      <c r="O49" s="4">
        <f t="shared" si="12"/>
        <v>0</v>
      </c>
      <c r="P49" s="4">
        <f t="shared" si="13"/>
        <v>0</v>
      </c>
      <c r="Q49" s="4">
        <f t="shared" si="14"/>
        <v>0</v>
      </c>
      <c r="R49" s="4">
        <f t="shared" si="15"/>
        <v>0</v>
      </c>
      <c r="S49" s="4">
        <f t="shared" si="16"/>
        <v>0</v>
      </c>
      <c r="T49" s="4">
        <f t="shared" si="17"/>
        <v>0</v>
      </c>
      <c r="U49" s="4">
        <f t="shared" si="18"/>
        <v>0</v>
      </c>
      <c r="W49" s="5" t="str">
        <f>VLOOKUP(C49&amp;A49,Driver_elast!$A$2:$D$1161,4,FALSE)</f>
        <v>GDP</v>
      </c>
      <c r="X49" s="5">
        <v>1</v>
      </c>
      <c r="Y49" s="2">
        <f>SUMIFS('Growth rates'!D$4:D$999,'Growth rates'!$B$4:$B$999,Demands!$A49,'Growth rates'!$C$4:$C$999,$W49)</f>
        <v>1</v>
      </c>
      <c r="Z49" s="2">
        <f>SUMIFS('Growth rates'!E$4:E$999,'Growth rates'!$B$4:$B$999,Demands!$A49,'Growth rates'!$C$4:$C$999,$W49)</f>
        <v>1.0208818306290917</v>
      </c>
      <c r="AA49" s="2">
        <f>SUMIFS('Growth rates'!F$4:F$999,'Growth rates'!$B$4:$B$999,Demands!$A49,'Growth rates'!$C$4:$C$999,$W49)</f>
        <v>1.2469009500529944</v>
      </c>
      <c r="AB49" s="2">
        <f>SUMIFS('Growth rates'!G$4:G$999,'Growth rates'!$B$4:$B$999,Demands!$A49,'Growth rates'!$C$4:$C$999,$W49)</f>
        <v>1.5931681923862682</v>
      </c>
      <c r="AC49" s="2">
        <f>SUMIFS('Growth rates'!H$4:H$999,'Growth rates'!$B$4:$B$999,Demands!$A49,'Growth rates'!$C$4:$C$999,$W49)</f>
        <v>2.0805514585957932</v>
      </c>
      <c r="AD49" s="2">
        <f>SUMIFS('Growth rates'!I$4:I$999,'Growth rates'!$B$4:$B$999,Demands!$A49,'Growth rates'!$C$4:$C$999,$W49)</f>
        <v>2.677625432205434</v>
      </c>
      <c r="AE49" s="2">
        <f>SUMIFS('Growth rates'!J$4:J$999,'Growth rates'!$B$4:$B$999,Demands!$A49,'Growth rates'!$C$4:$C$999,$W49)</f>
        <v>3.4232126665771481</v>
      </c>
      <c r="AF49" s="2">
        <f>SUMIFS('Growth rates'!K$4:K$999,'Growth rates'!$B$4:$B$999,Demands!$A49,'Growth rates'!$C$4:$C$999,$W49)</f>
        <v>4.3534827799882958</v>
      </c>
      <c r="AG49" s="2">
        <f>SUMIFS('Growth rates'!L$4:L$999,'Growth rates'!$B$4:$B$999,Demands!$A49,'Growth rates'!$C$4:$C$999,$W49)</f>
        <v>5.5074076687551416</v>
      </c>
      <c r="AH49" s="2">
        <f>SUMIFS('Growth rates'!M$4:M$999,'Growth rates'!$B$4:$B$999,Demands!$A49,'Growth rates'!$C$4:$C$999,$W49)</f>
        <v>6.9238622062757553</v>
      </c>
      <c r="AI49" s="2">
        <f>SUMIFS('Growth rates'!N$4:N$999,'Growth rates'!$B$4:$B$999,Demands!$A49,'Growth rates'!$C$4:$C$999,$W49)</f>
        <v>8.6432903166846717</v>
      </c>
      <c r="AJ49" s="2">
        <f>SUMIFS('Growth rates'!O$4:O$999,'Growth rates'!$B$4:$B$999,Demands!$A49,'Growth rates'!$C$4:$C$999,$W49)</f>
        <v>10.683594978336261</v>
      </c>
      <c r="AK49" s="2">
        <f>SUMIFS('Growth rates'!P$4:P$999,'Growth rates'!$B$4:$B$999,Demands!$A49,'Growth rates'!$C$4:$C$999,$W49)</f>
        <v>13.077074075038277</v>
      </c>
      <c r="AL49" s="2">
        <f>SUMIFS('Growth rates'!Q$4:Q$999,'Growth rates'!$B$4:$B$999,Demands!$A49,'Growth rates'!$C$4:$C$999,$W49)</f>
        <v>15.836947724717392</v>
      </c>
      <c r="AM49" s="2">
        <f>SUMIFS('Growth rates'!R$4:R$999,'Growth rates'!$B$4:$B$999,Demands!$A49,'Growth rates'!$C$4:$C$999,$W49)</f>
        <v>18.980830135480968</v>
      </c>
      <c r="AN49" s="2">
        <f>SUMIFS('Growth rates'!S$4:S$999,'Growth rates'!$B$4:$B$999,Demands!$A49,'Growth rates'!$C$4:$C$999,$W49)</f>
        <v>22.529279953666986</v>
      </c>
      <c r="AO49" s="2">
        <f>SUMIFS('Growth rates'!T$4:T$999,'Growth rates'!$B$4:$B$999,Demands!$A49,'Growth rates'!$C$4:$C$999,$W49)</f>
        <v>26.49659558272721</v>
      </c>
      <c r="AP49" s="2">
        <f>SUMIFS('Growth rates'!U$4:U$999,'Growth rates'!$B$4:$B$999,Demands!$A49,'Growth rates'!$C$4:$C$999,$W49)</f>
        <v>30.891001521264148</v>
      </c>
      <c r="AR49">
        <f>VLOOKUP(C49&amp;A49,Driver_elast!$A$2:$E$1161,5,FALSE)</f>
        <v>0.90352600000000005</v>
      </c>
      <c r="AS49">
        <f t="shared" si="20"/>
        <v>0.90352600000000005</v>
      </c>
      <c r="AT49">
        <f t="shared" si="21"/>
        <v>0.18070520000000001</v>
      </c>
      <c r="AV49" s="2" cm="1">
        <f t="array" ref="AV49">TREND($AR49:$AS49,$AR$3:$AS$3,AV$1)</f>
        <v>0.90352600000000005</v>
      </c>
      <c r="AW49" s="2" cm="1">
        <f t="array" ref="AW49">TREND($AR49:$AS49,$AR$3:$AS$3,AW$1)</f>
        <v>0.90352600000000005</v>
      </c>
      <c r="AX49" s="2" cm="1">
        <f t="array" ref="AX49">TREND($AR49:$AS49,$AR$3:$AS$3,AX$1)</f>
        <v>0.90352600000000005</v>
      </c>
      <c r="AY49" s="2" cm="1">
        <f t="array" ref="AY49">TREND($AR49:$AS49,$AR$3:$AS$3,AY$1)</f>
        <v>0.90352600000000005</v>
      </c>
      <c r="AZ49" s="2" cm="1">
        <f t="array" ref="AZ49">TREND($AR49:$AS49,$AR$3:$AS$3,AZ$1)</f>
        <v>0.90352600000000005</v>
      </c>
      <c r="BA49" s="2" cm="1">
        <f t="array" ref="BA49">TREND($AR49:$AS49,$AR$3:$AS$3,BA$1)</f>
        <v>0.90352600000000005</v>
      </c>
      <c r="BB49" s="2" cm="1">
        <f t="array" ref="BB49">TREND($AR49:$AS49,$AR$3:$AS$3,BB$1)</f>
        <v>0.90352600000000005</v>
      </c>
      <c r="BC49" s="2" cm="1">
        <f t="array" ref="BC49">TREND($AR49:$AS49,$AR$3:$AS$3,BC$1)</f>
        <v>0.90352600000000005</v>
      </c>
      <c r="BD49" s="2" cm="1">
        <f t="array" ref="BD49">TREND($AR49:$AS49,$AR$3:$AS$3,BD$1)</f>
        <v>0.90352600000000005</v>
      </c>
      <c r="BE49" s="2" cm="1">
        <f t="array" ref="BE49">TREND($AR49:$AS49,$AR$3:$AS$3,BE$1)</f>
        <v>0.90352600000000005</v>
      </c>
      <c r="BF49" s="20" cm="1">
        <f t="array" ref="BF49">TREND($AS49:$AT49,$AS$3:$AT$3,BF$1)</f>
        <v>0.81317340000000371</v>
      </c>
      <c r="BG49" s="20" cm="1">
        <f t="array" ref="BG49">TREND($AS49:$AT49,$AS$3:$AT$3,BG$1)</f>
        <v>0.72282080000000093</v>
      </c>
      <c r="BH49" s="20" cm="1">
        <f t="array" ref="BH49">TREND($AS49:$AT49,$AS$3:$AT$3,BH$1)</f>
        <v>0.63246820000000525</v>
      </c>
      <c r="BI49" s="20" cm="1">
        <f t="array" ref="BI49">TREND($AS49:$AT49,$AS$3:$AT$3,BI$1)</f>
        <v>0.54211560000000247</v>
      </c>
      <c r="BJ49" s="20" cm="1">
        <f t="array" ref="BJ49">TREND($AS49:$AT49,$AS$3:$AT$3,BJ$1)</f>
        <v>0.45176299999999969</v>
      </c>
      <c r="BK49" s="20" cm="1">
        <f t="array" ref="BK49">TREND($AS49:$AT49,$AS$3:$AT$3,BK$1)</f>
        <v>0.36141040000000402</v>
      </c>
      <c r="BL49" s="20" cm="1">
        <f t="array" ref="BL49">TREND($AS49:$AT49,$AS$3:$AT$3,BL$1)</f>
        <v>0.27105780000000124</v>
      </c>
      <c r="BM49" s="20" cm="1">
        <f t="array" ref="BM49">TREND($AS49:$AT49,$AS$3:$AT$3,BM$1)</f>
        <v>0.18070519999999846</v>
      </c>
    </row>
    <row r="50" spans="1:65" x14ac:dyDescent="0.35">
      <c r="A50" t="str">
        <f>IF(BYDem!B48="","\I:",BYDem!B48)</f>
        <v>Africa_other</v>
      </c>
      <c r="B50" t="str">
        <f>BYDem!E48</f>
        <v>CRF</v>
      </c>
      <c r="C50" t="str">
        <f t="shared" si="22"/>
        <v>CRF</v>
      </c>
      <c r="D50" s="4">
        <f>SUMIFS(BYDem!$M$2:$M$2000,BYDem!$B$2:$B$2000,Demands!$A50,BYDem!$E$2:$E$2000,Demands!$B50)</f>
        <v>44.249978330099999</v>
      </c>
      <c r="E50" s="4">
        <f t="shared" si="2"/>
        <v>45.203853062971504</v>
      </c>
      <c r="F50" s="4">
        <f t="shared" si="3"/>
        <v>55.535150674899064</v>
      </c>
      <c r="G50" s="4">
        <f t="shared" si="4"/>
        <v>71.455665979861408</v>
      </c>
      <c r="H50" s="4">
        <f t="shared" si="5"/>
        <v>94.021706928746028</v>
      </c>
      <c r="I50" s="4">
        <f t="shared" si="6"/>
        <v>121.87570390186795</v>
      </c>
      <c r="J50" s="4">
        <f t="shared" si="7"/>
        <v>156.90855554749879</v>
      </c>
      <c r="K50" s="4">
        <f t="shared" si="8"/>
        <v>200.92667922880221</v>
      </c>
      <c r="L50" s="4">
        <f t="shared" si="9"/>
        <v>255.90456441267992</v>
      </c>
      <c r="M50" s="4">
        <f t="shared" si="10"/>
        <v>323.84732064124239</v>
      </c>
      <c r="N50" s="4">
        <f t="shared" si="11"/>
        <v>398.56581943921765</v>
      </c>
      <c r="O50" s="4">
        <f t="shared" si="12"/>
        <v>476.26486306453762</v>
      </c>
      <c r="P50" s="4">
        <f t="shared" si="13"/>
        <v>553.36737363013469</v>
      </c>
      <c r="Q50" s="4">
        <f t="shared" si="14"/>
        <v>625.70314715157883</v>
      </c>
      <c r="R50" s="4">
        <f t="shared" si="15"/>
        <v>689.81567019437455</v>
      </c>
      <c r="S50" s="4">
        <f t="shared" si="16"/>
        <v>743.06648115646249</v>
      </c>
      <c r="T50" s="4">
        <f t="shared" si="17"/>
        <v>783.59008686990671</v>
      </c>
      <c r="U50" s="4">
        <f t="shared" si="18"/>
        <v>810.42120295357881</v>
      </c>
      <c r="W50" s="5" t="str">
        <f>VLOOKUP(C50&amp;A50,Driver_elast!$A$2:$D$1161,4,FALSE)</f>
        <v>GDP</v>
      </c>
      <c r="X50" s="5">
        <v>0</v>
      </c>
      <c r="Y50" s="2">
        <f>SUMIFS('Growth rates'!D$4:D$999,'Growth rates'!$B$4:$B$999,Demands!$A50,'Growth rates'!$C$4:$C$999,$W50)</f>
        <v>1</v>
      </c>
      <c r="Z50" s="2">
        <f>SUMIFS('Growth rates'!E$4:E$999,'Growth rates'!$B$4:$B$999,Demands!$A50,'Growth rates'!$C$4:$C$999,$W50)</f>
        <v>1.0208818306290917</v>
      </c>
      <c r="AA50" s="2">
        <f>SUMIFS('Growth rates'!F$4:F$999,'Growth rates'!$B$4:$B$999,Demands!$A50,'Growth rates'!$C$4:$C$999,$W50)</f>
        <v>1.2469009500529944</v>
      </c>
      <c r="AB50" s="2">
        <f>SUMIFS('Growth rates'!G$4:G$999,'Growth rates'!$B$4:$B$999,Demands!$A50,'Growth rates'!$C$4:$C$999,$W50)</f>
        <v>1.5931681923862682</v>
      </c>
      <c r="AC50" s="2">
        <f>SUMIFS('Growth rates'!H$4:H$999,'Growth rates'!$B$4:$B$999,Demands!$A50,'Growth rates'!$C$4:$C$999,$W50)</f>
        <v>2.0805514585957932</v>
      </c>
      <c r="AD50" s="2">
        <f>SUMIFS('Growth rates'!I$4:I$999,'Growth rates'!$B$4:$B$999,Demands!$A50,'Growth rates'!$C$4:$C$999,$W50)</f>
        <v>2.677625432205434</v>
      </c>
      <c r="AE50" s="2">
        <f>SUMIFS('Growth rates'!J$4:J$999,'Growth rates'!$B$4:$B$999,Demands!$A50,'Growth rates'!$C$4:$C$999,$W50)</f>
        <v>3.4232126665771481</v>
      </c>
      <c r="AF50" s="2">
        <f>SUMIFS('Growth rates'!K$4:K$999,'Growth rates'!$B$4:$B$999,Demands!$A50,'Growth rates'!$C$4:$C$999,$W50)</f>
        <v>4.3534827799882958</v>
      </c>
      <c r="AG50" s="2">
        <f>SUMIFS('Growth rates'!L$4:L$999,'Growth rates'!$B$4:$B$999,Demands!$A50,'Growth rates'!$C$4:$C$999,$W50)</f>
        <v>5.5074076687551416</v>
      </c>
      <c r="AH50" s="2">
        <f>SUMIFS('Growth rates'!M$4:M$999,'Growth rates'!$B$4:$B$999,Demands!$A50,'Growth rates'!$C$4:$C$999,$W50)</f>
        <v>6.9238622062757553</v>
      </c>
      <c r="AI50" s="2">
        <f>SUMIFS('Growth rates'!N$4:N$999,'Growth rates'!$B$4:$B$999,Demands!$A50,'Growth rates'!$C$4:$C$999,$W50)</f>
        <v>8.6432903166846717</v>
      </c>
      <c r="AJ50" s="2">
        <f>SUMIFS('Growth rates'!O$4:O$999,'Growth rates'!$B$4:$B$999,Demands!$A50,'Growth rates'!$C$4:$C$999,$W50)</f>
        <v>10.683594978336261</v>
      </c>
      <c r="AK50" s="2">
        <f>SUMIFS('Growth rates'!P$4:P$999,'Growth rates'!$B$4:$B$999,Demands!$A50,'Growth rates'!$C$4:$C$999,$W50)</f>
        <v>13.077074075038277</v>
      </c>
      <c r="AL50" s="2">
        <f>SUMIFS('Growth rates'!Q$4:Q$999,'Growth rates'!$B$4:$B$999,Demands!$A50,'Growth rates'!$C$4:$C$999,$W50)</f>
        <v>15.836947724717392</v>
      </c>
      <c r="AM50" s="2">
        <f>SUMIFS('Growth rates'!R$4:R$999,'Growth rates'!$B$4:$B$999,Demands!$A50,'Growth rates'!$C$4:$C$999,$W50)</f>
        <v>18.980830135480968</v>
      </c>
      <c r="AN50" s="2">
        <f>SUMIFS('Growth rates'!S$4:S$999,'Growth rates'!$B$4:$B$999,Demands!$A50,'Growth rates'!$C$4:$C$999,$W50)</f>
        <v>22.529279953666986</v>
      </c>
      <c r="AO50" s="2">
        <f>SUMIFS('Growth rates'!T$4:T$999,'Growth rates'!$B$4:$B$999,Demands!$A50,'Growth rates'!$C$4:$C$999,$W50)</f>
        <v>26.49659558272721</v>
      </c>
      <c r="AP50" s="2">
        <f>SUMIFS('Growth rates'!U$4:U$999,'Growth rates'!$B$4:$B$999,Demands!$A50,'Growth rates'!$C$4:$C$999,$W50)</f>
        <v>30.891001521264148</v>
      </c>
      <c r="AR50">
        <f>VLOOKUP(C50&amp;A50,Driver_elast!$A$2:$E$1161,5,FALSE)</f>
        <v>1.0323089999999999</v>
      </c>
      <c r="AS50">
        <f t="shared" si="20"/>
        <v>1.0323089999999999</v>
      </c>
      <c r="AT50">
        <f t="shared" si="21"/>
        <v>0.20646179999999997</v>
      </c>
      <c r="AV50" s="2" cm="1">
        <f t="array" ref="AV50">TREND($AR50:$AS50,$AR$3:$AS$3,AV$1)</f>
        <v>1.0323089999999999</v>
      </c>
      <c r="AW50" s="2" cm="1">
        <f t="array" ref="AW50">TREND($AR50:$AS50,$AR$3:$AS$3,AW$1)</f>
        <v>1.0323089999999999</v>
      </c>
      <c r="AX50" s="2" cm="1">
        <f t="array" ref="AX50">TREND($AR50:$AS50,$AR$3:$AS$3,AX$1)</f>
        <v>1.0323089999999999</v>
      </c>
      <c r="AY50" s="2" cm="1">
        <f t="array" ref="AY50">TREND($AR50:$AS50,$AR$3:$AS$3,AY$1)</f>
        <v>1.0323089999999999</v>
      </c>
      <c r="AZ50" s="2" cm="1">
        <f t="array" ref="AZ50">TREND($AR50:$AS50,$AR$3:$AS$3,AZ$1)</f>
        <v>1.0323089999999999</v>
      </c>
      <c r="BA50" s="2" cm="1">
        <f t="array" ref="BA50">TREND($AR50:$AS50,$AR$3:$AS$3,BA$1)</f>
        <v>1.0323089999999999</v>
      </c>
      <c r="BB50" s="2" cm="1">
        <f t="array" ref="BB50">TREND($AR50:$AS50,$AR$3:$AS$3,BB$1)</f>
        <v>1.0323089999999999</v>
      </c>
      <c r="BC50" s="2" cm="1">
        <f t="array" ref="BC50">TREND($AR50:$AS50,$AR$3:$AS$3,BC$1)</f>
        <v>1.0323089999999999</v>
      </c>
      <c r="BD50" s="2" cm="1">
        <f t="array" ref="BD50">TREND($AR50:$AS50,$AR$3:$AS$3,BD$1)</f>
        <v>1.0323089999999999</v>
      </c>
      <c r="BE50" s="2" cm="1">
        <f t="array" ref="BE50">TREND($AR50:$AS50,$AR$3:$AS$3,BE$1)</f>
        <v>1.0323089999999999</v>
      </c>
      <c r="BF50" s="20" cm="1">
        <f t="array" ref="BF50">TREND($AS50:$AT50,$AS$3:$AT$3,BF$1)</f>
        <v>0.92907809999999813</v>
      </c>
      <c r="BG50" s="20" cm="1">
        <f t="array" ref="BG50">TREND($AS50:$AT50,$AS$3:$AT$3,BG$1)</f>
        <v>0.82584719999999834</v>
      </c>
      <c r="BH50" s="20" cm="1">
        <f t="array" ref="BH50">TREND($AS50:$AT50,$AS$3:$AT$3,BH$1)</f>
        <v>0.72261629999999855</v>
      </c>
      <c r="BI50" s="20" cm="1">
        <f t="array" ref="BI50">TREND($AS50:$AT50,$AS$3:$AT$3,BI$1)</f>
        <v>0.61938539999999875</v>
      </c>
      <c r="BJ50" s="20" cm="1">
        <f t="array" ref="BJ50">TREND($AS50:$AT50,$AS$3:$AT$3,BJ$1)</f>
        <v>0.51615449999999896</v>
      </c>
      <c r="BK50" s="20" cm="1">
        <f t="array" ref="BK50">TREND($AS50:$AT50,$AS$3:$AT$3,BK$1)</f>
        <v>0.41292359999999917</v>
      </c>
      <c r="BL50" s="20" cm="1">
        <f t="array" ref="BL50">TREND($AS50:$AT50,$AS$3:$AT$3,BL$1)</f>
        <v>0.30969269999999938</v>
      </c>
      <c r="BM50" s="20" cm="1">
        <f t="array" ref="BM50">TREND($AS50:$AT50,$AS$3:$AT$3,BM$1)</f>
        <v>0.20646179999999958</v>
      </c>
    </row>
    <row r="51" spans="1:65" x14ac:dyDescent="0.35">
      <c r="A51" t="str">
        <f>IF(BYDem!B49="","\I:",BYDem!B49)</f>
        <v>Africa_other</v>
      </c>
      <c r="B51" t="str">
        <f>BYDem!E49</f>
        <v>CSC</v>
      </c>
      <c r="C51" t="str">
        <f t="shared" si="22"/>
        <v>CSC</v>
      </c>
      <c r="D51" s="4">
        <f>SUMIFS(BYDem!$M$2:$M$2000,BYDem!$B$2:$B$2000,Demands!$A51,BYDem!$E$2:$E$2000,Demands!$B51)</f>
        <v>53.707503479206999</v>
      </c>
      <c r="E51" s="4">
        <f t="shared" si="2"/>
        <v>55.986760360148821</v>
      </c>
      <c r="F51" s="4">
        <f t="shared" si="3"/>
        <v>81.177724089190406</v>
      </c>
      <c r="G51" s="4">
        <f t="shared" si="4"/>
        <v>126.99255246658207</v>
      </c>
      <c r="H51" s="4">
        <f t="shared" si="5"/>
        <v>205.94706920380665</v>
      </c>
      <c r="I51" s="4">
        <f t="shared" si="6"/>
        <v>326.06145791218825</v>
      </c>
      <c r="J51" s="4">
        <f t="shared" si="7"/>
        <v>510.57907857020155</v>
      </c>
      <c r="K51" s="4">
        <f t="shared" si="8"/>
        <v>792.56533622760037</v>
      </c>
      <c r="L51" s="4">
        <f t="shared" si="9"/>
        <v>1219.5040370084778</v>
      </c>
      <c r="M51" s="4">
        <f t="shared" si="10"/>
        <v>1856.9280171178616</v>
      </c>
      <c r="N51" s="4">
        <f t="shared" si="11"/>
        <v>2700.3849747518038</v>
      </c>
      <c r="O51" s="4">
        <f t="shared" si="12"/>
        <v>3736.7704826572954</v>
      </c>
      <c r="P51" s="4">
        <f t="shared" si="13"/>
        <v>4927.7284327056777</v>
      </c>
      <c r="Q51" s="4">
        <f t="shared" si="14"/>
        <v>6195.8660132987507</v>
      </c>
      <c r="R51" s="4">
        <f t="shared" si="15"/>
        <v>7445.7122100872866</v>
      </c>
      <c r="S51" s="4">
        <f t="shared" si="16"/>
        <v>8577.2770459121148</v>
      </c>
      <c r="T51" s="4">
        <f t="shared" si="17"/>
        <v>9498.1715362510731</v>
      </c>
      <c r="U51" s="4">
        <f t="shared" si="18"/>
        <v>10138.451395029078</v>
      </c>
      <c r="W51" s="5" t="str">
        <f>VLOOKUP(C51&amp;A51,Driver_elast!$A$2:$D$1161,4,FALSE)</f>
        <v>GDP</v>
      </c>
      <c r="X51" s="5">
        <v>0</v>
      </c>
      <c r="Y51" s="2">
        <f>SUMIFS('Growth rates'!D$4:D$999,'Growth rates'!$B$4:$B$999,Demands!$A51,'Growth rates'!$C$4:$C$999,$W51)</f>
        <v>1</v>
      </c>
      <c r="Z51" s="2">
        <f>SUMIFS('Growth rates'!E$4:E$999,'Growth rates'!$B$4:$B$999,Demands!$A51,'Growth rates'!$C$4:$C$999,$W51)</f>
        <v>1.0208818306290917</v>
      </c>
      <c r="AA51" s="2">
        <f>SUMIFS('Growth rates'!F$4:F$999,'Growth rates'!$B$4:$B$999,Demands!$A51,'Growth rates'!$C$4:$C$999,$W51)</f>
        <v>1.2469009500529944</v>
      </c>
      <c r="AB51" s="2">
        <f>SUMIFS('Growth rates'!G$4:G$999,'Growth rates'!$B$4:$B$999,Demands!$A51,'Growth rates'!$C$4:$C$999,$W51)</f>
        <v>1.5931681923862682</v>
      </c>
      <c r="AC51" s="2">
        <f>SUMIFS('Growth rates'!H$4:H$999,'Growth rates'!$B$4:$B$999,Demands!$A51,'Growth rates'!$C$4:$C$999,$W51)</f>
        <v>2.0805514585957932</v>
      </c>
      <c r="AD51" s="2">
        <f>SUMIFS('Growth rates'!I$4:I$999,'Growth rates'!$B$4:$B$999,Demands!$A51,'Growth rates'!$C$4:$C$999,$W51)</f>
        <v>2.677625432205434</v>
      </c>
      <c r="AE51" s="2">
        <f>SUMIFS('Growth rates'!J$4:J$999,'Growth rates'!$B$4:$B$999,Demands!$A51,'Growth rates'!$C$4:$C$999,$W51)</f>
        <v>3.4232126665771481</v>
      </c>
      <c r="AF51" s="2">
        <f>SUMIFS('Growth rates'!K$4:K$999,'Growth rates'!$B$4:$B$999,Demands!$A51,'Growth rates'!$C$4:$C$999,$W51)</f>
        <v>4.3534827799882958</v>
      </c>
      <c r="AG51" s="2">
        <f>SUMIFS('Growth rates'!L$4:L$999,'Growth rates'!$B$4:$B$999,Demands!$A51,'Growth rates'!$C$4:$C$999,$W51)</f>
        <v>5.5074076687551416</v>
      </c>
      <c r="AH51" s="2">
        <f>SUMIFS('Growth rates'!M$4:M$999,'Growth rates'!$B$4:$B$999,Demands!$A51,'Growth rates'!$C$4:$C$999,$W51)</f>
        <v>6.9238622062757553</v>
      </c>
      <c r="AI51" s="2">
        <f>SUMIFS('Growth rates'!N$4:N$999,'Growth rates'!$B$4:$B$999,Demands!$A51,'Growth rates'!$C$4:$C$999,$W51)</f>
        <v>8.6432903166846717</v>
      </c>
      <c r="AJ51" s="2">
        <f>SUMIFS('Growth rates'!O$4:O$999,'Growth rates'!$B$4:$B$999,Demands!$A51,'Growth rates'!$C$4:$C$999,$W51)</f>
        <v>10.683594978336261</v>
      </c>
      <c r="AK51" s="2">
        <f>SUMIFS('Growth rates'!P$4:P$999,'Growth rates'!$B$4:$B$999,Demands!$A51,'Growth rates'!$C$4:$C$999,$W51)</f>
        <v>13.077074075038277</v>
      </c>
      <c r="AL51" s="2">
        <f>SUMIFS('Growth rates'!Q$4:Q$999,'Growth rates'!$B$4:$B$999,Demands!$A51,'Growth rates'!$C$4:$C$999,$W51)</f>
        <v>15.836947724717392</v>
      </c>
      <c r="AM51" s="2">
        <f>SUMIFS('Growth rates'!R$4:R$999,'Growth rates'!$B$4:$B$999,Demands!$A51,'Growth rates'!$C$4:$C$999,$W51)</f>
        <v>18.980830135480968</v>
      </c>
      <c r="AN51" s="2">
        <f>SUMIFS('Growth rates'!S$4:S$999,'Growth rates'!$B$4:$B$999,Demands!$A51,'Growth rates'!$C$4:$C$999,$W51)</f>
        <v>22.529279953666986</v>
      </c>
      <c r="AO51" s="2">
        <f>SUMIFS('Growth rates'!T$4:T$999,'Growth rates'!$B$4:$B$999,Demands!$A51,'Growth rates'!$C$4:$C$999,$W51)</f>
        <v>26.49659558272721</v>
      </c>
      <c r="AP51" s="2">
        <f>SUMIFS('Growth rates'!U$4:U$999,'Growth rates'!$B$4:$B$999,Demands!$A51,'Growth rates'!$C$4:$C$999,$W51)</f>
        <v>30.891001521264148</v>
      </c>
      <c r="AR51">
        <f>VLOOKUP(C51&amp;A51,Driver_elast!$A$2:$E$1161,5,FALSE)</f>
        <v>2.0323089999999997</v>
      </c>
      <c r="AS51">
        <f t="shared" si="20"/>
        <v>2.0323089999999997</v>
      </c>
      <c r="AT51">
        <f t="shared" si="21"/>
        <v>0.40646179999999993</v>
      </c>
      <c r="AV51" s="2" cm="1">
        <f t="array" ref="AV51">TREND($AR51:$AS51,$AR$3:$AS$3,AV$1)</f>
        <v>2.0323089999999997</v>
      </c>
      <c r="AW51" s="2" cm="1">
        <f t="array" ref="AW51">TREND($AR51:$AS51,$AR$3:$AS$3,AW$1)</f>
        <v>2.0323089999999997</v>
      </c>
      <c r="AX51" s="2" cm="1">
        <f t="array" ref="AX51">TREND($AR51:$AS51,$AR$3:$AS$3,AX$1)</f>
        <v>2.0323089999999997</v>
      </c>
      <c r="AY51" s="2" cm="1">
        <f t="array" ref="AY51">TREND($AR51:$AS51,$AR$3:$AS$3,AY$1)</f>
        <v>2.0323089999999997</v>
      </c>
      <c r="AZ51" s="2" cm="1">
        <f t="array" ref="AZ51">TREND($AR51:$AS51,$AR$3:$AS$3,AZ$1)</f>
        <v>2.0323089999999997</v>
      </c>
      <c r="BA51" s="2" cm="1">
        <f t="array" ref="BA51">TREND($AR51:$AS51,$AR$3:$AS$3,BA$1)</f>
        <v>2.0323089999999997</v>
      </c>
      <c r="BB51" s="2" cm="1">
        <f t="array" ref="BB51">TREND($AR51:$AS51,$AR$3:$AS$3,BB$1)</f>
        <v>2.0323089999999997</v>
      </c>
      <c r="BC51" s="2" cm="1">
        <f t="array" ref="BC51">TREND($AR51:$AS51,$AR$3:$AS$3,BC$1)</f>
        <v>2.0323089999999997</v>
      </c>
      <c r="BD51" s="2" cm="1">
        <f t="array" ref="BD51">TREND($AR51:$AS51,$AR$3:$AS$3,BD$1)</f>
        <v>2.0323089999999997</v>
      </c>
      <c r="BE51" s="2" cm="1">
        <f t="array" ref="BE51">TREND($AR51:$AS51,$AR$3:$AS$3,BE$1)</f>
        <v>2.0323089999999997</v>
      </c>
      <c r="BF51" s="20" cm="1">
        <f t="array" ref="BF51">TREND($AS51:$AT51,$AS$3:$AT$3,BF$1)</f>
        <v>1.8290780999999896</v>
      </c>
      <c r="BG51" s="20" cm="1">
        <f t="array" ref="BG51">TREND($AS51:$AT51,$AS$3:$AT$3,BG$1)</f>
        <v>1.6258471999999955</v>
      </c>
      <c r="BH51" s="20" cm="1">
        <f t="array" ref="BH51">TREND($AS51:$AT51,$AS$3:$AT$3,BH$1)</f>
        <v>1.4226162999999872</v>
      </c>
      <c r="BI51" s="20" cm="1">
        <f t="array" ref="BI51">TREND($AS51:$AT51,$AS$3:$AT$3,BI$1)</f>
        <v>1.2193853999999931</v>
      </c>
      <c r="BJ51" s="20" cm="1">
        <f t="array" ref="BJ51">TREND($AS51:$AT51,$AS$3:$AT$3,BJ$1)</f>
        <v>1.016154499999999</v>
      </c>
      <c r="BK51" s="20" cm="1">
        <f t="array" ref="BK51">TREND($AS51:$AT51,$AS$3:$AT$3,BK$1)</f>
        <v>0.81292359999999064</v>
      </c>
      <c r="BL51" s="20" cm="1">
        <f t="array" ref="BL51">TREND($AS51:$AT51,$AS$3:$AT$3,BL$1)</f>
        <v>0.60969269999999653</v>
      </c>
      <c r="BM51" s="20" cm="1">
        <f t="array" ref="BM51">TREND($AS51:$AT51,$AS$3:$AT$3,BM$1)</f>
        <v>0.40646179999998822</v>
      </c>
    </row>
    <row r="52" spans="1:65" x14ac:dyDescent="0.35">
      <c r="A52" t="str">
        <f>IF(BYDem!B50="","\I:",BYDem!B50)</f>
        <v>Africa_other</v>
      </c>
      <c r="B52" t="str">
        <f>BYDem!E50</f>
        <v>CSH</v>
      </c>
      <c r="C52" t="str">
        <f t="shared" si="22"/>
        <v>CSH</v>
      </c>
      <c r="D52" s="4">
        <f>SUMIFS(BYDem!$M$2:$M$2000,BYDem!$B$2:$B$2000,Demands!$A52,BYDem!$E$2:$E$2000,Demands!$B52)</f>
        <v>9.3364084603799995</v>
      </c>
      <c r="E52" s="4">
        <f t="shared" si="2"/>
        <v>9.5125610640626483</v>
      </c>
      <c r="F52" s="4">
        <f t="shared" si="3"/>
        <v>11.415425354783295</v>
      </c>
      <c r="G52" s="4">
        <f t="shared" si="4"/>
        <v>14.279683820325612</v>
      </c>
      <c r="H52" s="4">
        <f t="shared" si="5"/>
        <v>18.226693875326298</v>
      </c>
      <c r="I52" s="4">
        <f t="shared" si="6"/>
        <v>22.952743014449169</v>
      </c>
      <c r="J52" s="4">
        <f t="shared" si="7"/>
        <v>28.727369360091242</v>
      </c>
      <c r="K52" s="4">
        <f t="shared" si="8"/>
        <v>35.780983542079539</v>
      </c>
      <c r="L52" s="4">
        <f t="shared" si="9"/>
        <v>44.350052511115067</v>
      </c>
      <c r="M52" s="4">
        <f t="shared" si="10"/>
        <v>54.656054164191829</v>
      </c>
      <c r="N52" s="4">
        <f t="shared" si="11"/>
        <v>65.693206715244784</v>
      </c>
      <c r="O52" s="4">
        <f t="shared" si="12"/>
        <v>76.90221072242386</v>
      </c>
      <c r="P52" s="4">
        <f t="shared" si="13"/>
        <v>87.798778958021188</v>
      </c>
      <c r="Q52" s="4">
        <f t="shared" si="14"/>
        <v>97.843988420399327</v>
      </c>
      <c r="R52" s="4">
        <f t="shared" si="15"/>
        <v>106.61883671961445</v>
      </c>
      <c r="S52" s="4">
        <f t="shared" si="16"/>
        <v>113.82257706918398</v>
      </c>
      <c r="T52" s="4">
        <f t="shared" si="17"/>
        <v>119.25557781787042</v>
      </c>
      <c r="U52" s="4">
        <f t="shared" si="18"/>
        <v>122.82961813117923</v>
      </c>
      <c r="W52" s="5" t="str">
        <f>VLOOKUP(C52&amp;A52,Driver_elast!$A$2:$D$1161,4,FALSE)</f>
        <v>GDP</v>
      </c>
      <c r="X52" s="5">
        <v>1</v>
      </c>
      <c r="Y52" s="2">
        <f>SUMIFS('Growth rates'!D$4:D$999,'Growth rates'!$B$4:$B$999,Demands!$A52,'Growth rates'!$C$4:$C$999,$W52)</f>
        <v>1</v>
      </c>
      <c r="Z52" s="2">
        <f>SUMIFS('Growth rates'!E$4:E$999,'Growth rates'!$B$4:$B$999,Demands!$A52,'Growth rates'!$C$4:$C$999,$W52)</f>
        <v>1.0208818306290917</v>
      </c>
      <c r="AA52" s="2">
        <f>SUMIFS('Growth rates'!F$4:F$999,'Growth rates'!$B$4:$B$999,Demands!$A52,'Growth rates'!$C$4:$C$999,$W52)</f>
        <v>1.2469009500529944</v>
      </c>
      <c r="AB52" s="2">
        <f>SUMIFS('Growth rates'!G$4:G$999,'Growth rates'!$B$4:$B$999,Demands!$A52,'Growth rates'!$C$4:$C$999,$W52)</f>
        <v>1.5931681923862682</v>
      </c>
      <c r="AC52" s="2">
        <f>SUMIFS('Growth rates'!H$4:H$999,'Growth rates'!$B$4:$B$999,Demands!$A52,'Growth rates'!$C$4:$C$999,$W52)</f>
        <v>2.0805514585957932</v>
      </c>
      <c r="AD52" s="2">
        <f>SUMIFS('Growth rates'!I$4:I$999,'Growth rates'!$B$4:$B$999,Demands!$A52,'Growth rates'!$C$4:$C$999,$W52)</f>
        <v>2.677625432205434</v>
      </c>
      <c r="AE52" s="2">
        <f>SUMIFS('Growth rates'!J$4:J$999,'Growth rates'!$B$4:$B$999,Demands!$A52,'Growth rates'!$C$4:$C$999,$W52)</f>
        <v>3.4232126665771481</v>
      </c>
      <c r="AF52" s="2">
        <f>SUMIFS('Growth rates'!K$4:K$999,'Growth rates'!$B$4:$B$999,Demands!$A52,'Growth rates'!$C$4:$C$999,$W52)</f>
        <v>4.3534827799882958</v>
      </c>
      <c r="AG52" s="2">
        <f>SUMIFS('Growth rates'!L$4:L$999,'Growth rates'!$B$4:$B$999,Demands!$A52,'Growth rates'!$C$4:$C$999,$W52)</f>
        <v>5.5074076687551416</v>
      </c>
      <c r="AH52" s="2">
        <f>SUMIFS('Growth rates'!M$4:M$999,'Growth rates'!$B$4:$B$999,Demands!$A52,'Growth rates'!$C$4:$C$999,$W52)</f>
        <v>6.9238622062757553</v>
      </c>
      <c r="AI52" s="2">
        <f>SUMIFS('Growth rates'!N$4:N$999,'Growth rates'!$B$4:$B$999,Demands!$A52,'Growth rates'!$C$4:$C$999,$W52)</f>
        <v>8.6432903166846717</v>
      </c>
      <c r="AJ52" s="2">
        <f>SUMIFS('Growth rates'!O$4:O$999,'Growth rates'!$B$4:$B$999,Demands!$A52,'Growth rates'!$C$4:$C$999,$W52)</f>
        <v>10.683594978336261</v>
      </c>
      <c r="AK52" s="2">
        <f>SUMIFS('Growth rates'!P$4:P$999,'Growth rates'!$B$4:$B$999,Demands!$A52,'Growth rates'!$C$4:$C$999,$W52)</f>
        <v>13.077074075038277</v>
      </c>
      <c r="AL52" s="2">
        <f>SUMIFS('Growth rates'!Q$4:Q$999,'Growth rates'!$B$4:$B$999,Demands!$A52,'Growth rates'!$C$4:$C$999,$W52)</f>
        <v>15.836947724717392</v>
      </c>
      <c r="AM52" s="2">
        <f>SUMIFS('Growth rates'!R$4:R$999,'Growth rates'!$B$4:$B$999,Demands!$A52,'Growth rates'!$C$4:$C$999,$W52)</f>
        <v>18.980830135480968</v>
      </c>
      <c r="AN52" s="2">
        <f>SUMIFS('Growth rates'!S$4:S$999,'Growth rates'!$B$4:$B$999,Demands!$A52,'Growth rates'!$C$4:$C$999,$W52)</f>
        <v>22.529279953666986</v>
      </c>
      <c r="AO52" s="2">
        <f>SUMIFS('Growth rates'!T$4:T$999,'Growth rates'!$B$4:$B$999,Demands!$A52,'Growth rates'!$C$4:$C$999,$W52)</f>
        <v>26.49659558272721</v>
      </c>
      <c r="AP52" s="2">
        <f>SUMIFS('Growth rates'!U$4:U$999,'Growth rates'!$B$4:$B$999,Demands!$A52,'Growth rates'!$C$4:$C$999,$W52)</f>
        <v>30.891001521264148</v>
      </c>
      <c r="AR52">
        <f>VLOOKUP(C52&amp;A52,Driver_elast!$A$2:$E$1161,5,FALSE)</f>
        <v>0.90352600000000005</v>
      </c>
      <c r="AS52">
        <f t="shared" si="20"/>
        <v>0.90352600000000005</v>
      </c>
      <c r="AT52">
        <f t="shared" si="21"/>
        <v>0.18070520000000001</v>
      </c>
      <c r="AV52" s="2" cm="1">
        <f t="array" ref="AV52">TREND($AR52:$AS52,$AR$3:$AS$3,AV$1)</f>
        <v>0.90352600000000005</v>
      </c>
      <c r="AW52" s="2" cm="1">
        <f t="array" ref="AW52">TREND($AR52:$AS52,$AR$3:$AS$3,AW$1)</f>
        <v>0.90352600000000005</v>
      </c>
      <c r="AX52" s="2" cm="1">
        <f t="array" ref="AX52">TREND($AR52:$AS52,$AR$3:$AS$3,AX$1)</f>
        <v>0.90352600000000005</v>
      </c>
      <c r="AY52" s="2" cm="1">
        <f t="array" ref="AY52">TREND($AR52:$AS52,$AR$3:$AS$3,AY$1)</f>
        <v>0.90352600000000005</v>
      </c>
      <c r="AZ52" s="2" cm="1">
        <f t="array" ref="AZ52">TREND($AR52:$AS52,$AR$3:$AS$3,AZ$1)</f>
        <v>0.90352600000000005</v>
      </c>
      <c r="BA52" s="2" cm="1">
        <f t="array" ref="BA52">TREND($AR52:$AS52,$AR$3:$AS$3,BA$1)</f>
        <v>0.90352600000000005</v>
      </c>
      <c r="BB52" s="2" cm="1">
        <f t="array" ref="BB52">TREND($AR52:$AS52,$AR$3:$AS$3,BB$1)</f>
        <v>0.90352600000000005</v>
      </c>
      <c r="BC52" s="2" cm="1">
        <f t="array" ref="BC52">TREND($AR52:$AS52,$AR$3:$AS$3,BC$1)</f>
        <v>0.90352600000000005</v>
      </c>
      <c r="BD52" s="2" cm="1">
        <f t="array" ref="BD52">TREND($AR52:$AS52,$AR$3:$AS$3,BD$1)</f>
        <v>0.90352600000000005</v>
      </c>
      <c r="BE52" s="2" cm="1">
        <f t="array" ref="BE52">TREND($AR52:$AS52,$AR$3:$AS$3,BE$1)</f>
        <v>0.90352600000000005</v>
      </c>
      <c r="BF52" s="20" cm="1">
        <f t="array" ref="BF52">TREND($AS52:$AT52,$AS$3:$AT$3,BF$1)</f>
        <v>0.81317340000000371</v>
      </c>
      <c r="BG52" s="20" cm="1">
        <f t="array" ref="BG52">TREND($AS52:$AT52,$AS$3:$AT$3,BG$1)</f>
        <v>0.72282080000000093</v>
      </c>
      <c r="BH52" s="20" cm="1">
        <f t="array" ref="BH52">TREND($AS52:$AT52,$AS$3:$AT$3,BH$1)</f>
        <v>0.63246820000000525</v>
      </c>
      <c r="BI52" s="20" cm="1">
        <f t="array" ref="BI52">TREND($AS52:$AT52,$AS$3:$AT$3,BI$1)</f>
        <v>0.54211560000000247</v>
      </c>
      <c r="BJ52" s="20" cm="1">
        <f t="array" ref="BJ52">TREND($AS52:$AT52,$AS$3:$AT$3,BJ$1)</f>
        <v>0.45176299999999969</v>
      </c>
      <c r="BK52" s="20" cm="1">
        <f t="array" ref="BK52">TREND($AS52:$AT52,$AS$3:$AT$3,BK$1)</f>
        <v>0.36141040000000402</v>
      </c>
      <c r="BL52" s="20" cm="1">
        <f t="array" ref="BL52">TREND($AS52:$AT52,$AS$3:$AT$3,BL$1)</f>
        <v>0.27105780000000124</v>
      </c>
      <c r="BM52" s="20" cm="1">
        <f t="array" ref="BM52">TREND($AS52:$AT52,$AS$3:$AT$3,BM$1)</f>
        <v>0.18070519999999846</v>
      </c>
    </row>
    <row r="53" spans="1:65" x14ac:dyDescent="0.35">
      <c r="A53" t="str">
        <f>IF(BYDem!B51="","\I:",BYDem!B51)</f>
        <v>Africa_other</v>
      </c>
      <c r="B53" t="str">
        <f>BYDem!E51</f>
        <v>ICH</v>
      </c>
      <c r="C53" t="str">
        <f t="shared" si="22"/>
        <v>ICH</v>
      </c>
      <c r="D53" s="4">
        <f>SUMIFS(BYDem!$M$2:$M$2000,BYDem!$B$2:$B$2000,Demands!$A53,BYDem!$E$2:$E$2000,Demands!$B53)</f>
        <v>58.167244792236602</v>
      </c>
      <c r="E53" s="4">
        <f t="shared" si="2"/>
        <v>59.768197452040766</v>
      </c>
      <c r="F53" s="4">
        <f t="shared" si="3"/>
        <v>79.808742675906757</v>
      </c>
      <c r="G53" s="4">
        <f t="shared" si="4"/>
        <v>110.09950354464864</v>
      </c>
      <c r="H53" s="4">
        <f t="shared" si="5"/>
        <v>154.45834749806875</v>
      </c>
      <c r="I53" s="4">
        <f t="shared" si="6"/>
        <v>210.76785728526698</v>
      </c>
      <c r="J53" s="4">
        <f t="shared" si="7"/>
        <v>282.2931123683515</v>
      </c>
      <c r="K53" s="4">
        <f t="shared" si="8"/>
        <v>371.64201455942299</v>
      </c>
      <c r="L53" s="4">
        <f t="shared" si="9"/>
        <v>480.92250506487204</v>
      </c>
      <c r="M53" s="4">
        <f t="shared" si="10"/>
        <v>611.23633986866821</v>
      </c>
      <c r="N53" s="4">
        <f t="shared" si="11"/>
        <v>755.25124138182491</v>
      </c>
      <c r="O53" s="4">
        <f t="shared" si="12"/>
        <v>905.8018954175235</v>
      </c>
      <c r="P53" s="4">
        <f t="shared" si="13"/>
        <v>1055.9737968382242</v>
      </c>
      <c r="Q53" s="4">
        <f t="shared" si="14"/>
        <v>1197.6250747904835</v>
      </c>
      <c r="R53" s="4">
        <f t="shared" si="15"/>
        <v>1323.8480420821347</v>
      </c>
      <c r="S53" s="4">
        <f t="shared" si="16"/>
        <v>1429.2208729370718</v>
      </c>
      <c r="T53" s="4">
        <f t="shared" si="17"/>
        <v>1509.7841357098087</v>
      </c>
      <c r="U53" s="4">
        <f t="shared" si="18"/>
        <v>1563.3595936098461</v>
      </c>
      <c r="W53" s="5" t="str">
        <f>VLOOKUP(C53&amp;A53,Driver_elast!$A$2:$D$1161,4,FALSE)</f>
        <v>GDPIND</v>
      </c>
      <c r="X53" s="5">
        <v>1</v>
      </c>
      <c r="Y53" s="2">
        <f>SUMIFS('Growth rates'!D$4:D$999,'Growth rates'!$B$4:$B$999,Demands!$A53,'Growth rates'!$C$4:$C$999,$W53)</f>
        <v>1</v>
      </c>
      <c r="Z53" s="2">
        <f>SUMIFS('Growth rates'!E$4:E$999,'Growth rates'!$B$4:$B$999,Demands!$A53,'Growth rates'!$C$4:$C$999,$W53)</f>
        <v>1.0192523075178666</v>
      </c>
      <c r="AA53" s="2">
        <f>SUMIFS('Growth rates'!F$4:F$999,'Growth rates'!$B$4:$B$999,Demands!$A53,'Growth rates'!$C$4:$C$999,$W53)</f>
        <v>1.2676409776380011</v>
      </c>
      <c r="AB53" s="2">
        <f>SUMIFS('Growth rates'!G$4:G$999,'Growth rates'!$B$4:$B$999,Demands!$A53,'Growth rates'!$C$4:$C$999,$W53)</f>
        <v>1.6315197052124419</v>
      </c>
      <c r="AC53" s="2">
        <f>SUMIFS('Growth rates'!H$4:H$999,'Growth rates'!$B$4:$B$999,Demands!$A53,'Growth rates'!$C$4:$C$999,$W53)</f>
        <v>2.1497166304992876</v>
      </c>
      <c r="AD53" s="2">
        <f>SUMIFS('Growth rates'!I$4:I$999,'Growth rates'!$B$4:$B$999,Demands!$A53,'Growth rates'!$C$4:$C$999,$W53)</f>
        <v>2.794843641462279</v>
      </c>
      <c r="AE53" s="2">
        <f>SUMIFS('Growth rates'!J$4:J$999,'Growth rates'!$B$4:$B$999,Demands!$A53,'Growth rates'!$C$4:$C$999,$W53)</f>
        <v>3.6116924772489005</v>
      </c>
      <c r="AF53" s="2">
        <f>SUMIFS('Growth rates'!K$4:K$999,'Growth rates'!$B$4:$B$999,Demands!$A53,'Growth rates'!$C$4:$C$999,$W53)</f>
        <v>4.6439648954296633</v>
      </c>
      <c r="AG53" s="2">
        <f>SUMIFS('Growth rates'!L$4:L$999,'Growth rates'!$B$4:$B$999,Demands!$A53,'Growth rates'!$C$4:$C$999,$W53)</f>
        <v>5.9399181176081184</v>
      </c>
      <c r="AH53" s="2">
        <f>SUMIFS('Growth rates'!M$4:M$999,'Growth rates'!$B$4:$B$999,Demands!$A53,'Growth rates'!$C$4:$C$999,$W53)</f>
        <v>7.5494362835788449</v>
      </c>
      <c r="AI53" s="2">
        <f>SUMIFS('Growth rates'!N$4:N$999,'Growth rates'!$B$4:$B$999,Demands!$A53,'Growth rates'!$C$4:$C$999,$W53)</f>
        <v>9.5258155077537854</v>
      </c>
      <c r="AJ53" s="2">
        <f>SUMIFS('Growth rates'!O$4:O$999,'Growth rates'!$B$4:$B$999,Demands!$A53,'Growth rates'!$C$4:$C$999,$W53)</f>
        <v>11.899392796239651</v>
      </c>
      <c r="AK53" s="2">
        <f>SUMIFS('Growth rates'!P$4:P$999,'Growth rates'!$B$4:$B$999,Demands!$A53,'Growth rates'!$C$4:$C$999,$W53)</f>
        <v>14.717660314625203</v>
      </c>
      <c r="AL53" s="2">
        <f>SUMIFS('Growth rates'!Q$4:Q$999,'Growth rates'!$B$4:$B$999,Demands!$A53,'Growth rates'!$C$4:$C$999,$W53)</f>
        <v>18.008107164531417</v>
      </c>
      <c r="AM53" s="2">
        <f>SUMIFS('Growth rates'!R$4:R$999,'Growth rates'!$B$4:$B$999,Demands!$A53,'Growth rates'!$C$4:$C$999,$W53)</f>
        <v>21.804014196639692</v>
      </c>
      <c r="AN53" s="2">
        <f>SUMIFS('Growth rates'!S$4:S$999,'Growth rates'!$B$4:$B$999,Demands!$A53,'Growth rates'!$C$4:$C$999,$W53)</f>
        <v>26.142787656408469</v>
      </c>
      <c r="AO53" s="2">
        <f>SUMIFS('Growth rates'!T$4:T$999,'Growth rates'!$B$4:$B$999,Demands!$A53,'Growth rates'!$C$4:$C$999,$W53)</f>
        <v>31.054900522599919</v>
      </c>
      <c r="AP53" s="2">
        <f>SUMIFS('Growth rates'!U$4:U$999,'Growth rates'!$B$4:$B$999,Demands!$A53,'Growth rates'!$C$4:$C$999,$W53)</f>
        <v>36.564895217159929</v>
      </c>
      <c r="AR53">
        <f>VLOOKUP(C53&amp;A53,Driver_elast!$A$2:$E$1161,5,FALSE)</f>
        <v>1.4403489999999999</v>
      </c>
      <c r="AS53">
        <f t="shared" si="20"/>
        <v>1</v>
      </c>
      <c r="AT53">
        <f t="shared" si="21"/>
        <v>0.2</v>
      </c>
      <c r="AV53" s="2" cm="1">
        <f t="array" ref="AV53">TREND($AR53:$AS53,$AR$3:$AS$3,AV$1)</f>
        <v>1.4403489999999977</v>
      </c>
      <c r="AW53" s="2" cm="1">
        <f t="array" ref="AW53">TREND($AR53:$AS53,$AR$3:$AS$3,AW$1)</f>
        <v>1.4296087804878042</v>
      </c>
      <c r="AX53" s="2" cm="1">
        <f t="array" ref="AX53">TREND($AR53:$AS53,$AR$3:$AS$3,AX$1)</f>
        <v>1.375907682926826</v>
      </c>
      <c r="AY53" s="2" cm="1">
        <f t="array" ref="AY53">TREND($AR53:$AS53,$AR$3:$AS$3,AY$1)</f>
        <v>1.3222065853658513</v>
      </c>
      <c r="AZ53" s="2" cm="1">
        <f t="array" ref="AZ53">TREND($AR53:$AS53,$AR$3:$AS$3,AZ$1)</f>
        <v>1.2685054878048767</v>
      </c>
      <c r="BA53" s="2" cm="1">
        <f t="array" ref="BA53">TREND($AR53:$AS53,$AR$3:$AS$3,BA$1)</f>
        <v>1.2148043902439021</v>
      </c>
      <c r="BB53" s="2" cm="1">
        <f t="array" ref="BB53">TREND($AR53:$AS53,$AR$3:$AS$3,BB$1)</f>
        <v>1.1611032926829239</v>
      </c>
      <c r="BC53" s="2" cm="1">
        <f t="array" ref="BC53">TREND($AR53:$AS53,$AR$3:$AS$3,BC$1)</f>
        <v>1.1074021951219493</v>
      </c>
      <c r="BD53" s="2" cm="1">
        <f t="array" ref="BD53">TREND($AR53:$AS53,$AR$3:$AS$3,BD$1)</f>
        <v>1.0537010975609746</v>
      </c>
      <c r="BE53" s="2" cm="1">
        <f t="array" ref="BE53">TREND($AR53:$AS53,$AR$3:$AS$3,BE$1)</f>
        <v>1</v>
      </c>
      <c r="BF53" s="20" cm="1">
        <f t="array" ref="BF53">TREND($AS53:$AT53,$AS$3:$AT$3,BF$1)</f>
        <v>0.90000000000000568</v>
      </c>
      <c r="BG53" s="20" cm="1">
        <f t="array" ref="BG53">TREND($AS53:$AT53,$AS$3:$AT$3,BG$1)</f>
        <v>0.80000000000000426</v>
      </c>
      <c r="BH53" s="20" cm="1">
        <f t="array" ref="BH53">TREND($AS53:$AT53,$AS$3:$AT$3,BH$1)</f>
        <v>0.70000000000000284</v>
      </c>
      <c r="BI53" s="20" cm="1">
        <f t="array" ref="BI53">TREND($AS53:$AT53,$AS$3:$AT$3,BI$1)</f>
        <v>0.60000000000000142</v>
      </c>
      <c r="BJ53" s="20" cm="1">
        <f t="array" ref="BJ53">TREND($AS53:$AT53,$AS$3:$AT$3,BJ$1)</f>
        <v>0.5</v>
      </c>
      <c r="BK53" s="20" cm="1">
        <f t="array" ref="BK53">TREND($AS53:$AT53,$AS$3:$AT$3,BK$1)</f>
        <v>0.40000000000000568</v>
      </c>
      <c r="BL53" s="20" cm="1">
        <f t="array" ref="BL53">TREND($AS53:$AT53,$AS$3:$AT$3,BL$1)</f>
        <v>0.30000000000000426</v>
      </c>
      <c r="BM53" s="20" cm="1">
        <f t="array" ref="BM53">TREND($AS53:$AT53,$AS$3:$AT$3,BM$1)</f>
        <v>0.20000000000000284</v>
      </c>
    </row>
    <row r="54" spans="1:65" x14ac:dyDescent="0.35">
      <c r="A54" t="str">
        <f>IF(BYDem!B52="","\I:",BYDem!B52)</f>
        <v>Africa_other</v>
      </c>
      <c r="B54" t="str">
        <f>BYDem!E52</f>
        <v>ICH_Feedstock</v>
      </c>
      <c r="C54" t="str">
        <f t="shared" si="22"/>
        <v>ICH_Feedstock</v>
      </c>
      <c r="D54" s="4">
        <f>SUMIFS(BYDem!$M$2:$M$2000,BYDem!$B$2:$B$2000,Demands!$A54,BYDem!$E$2:$E$2000,Demands!$B54)</f>
        <v>111.5113233096</v>
      </c>
      <c r="E54" s="4">
        <f t="shared" si="2"/>
        <v>114.58047933183288</v>
      </c>
      <c r="F54" s="4">
        <f t="shared" si="3"/>
        <v>152.99982901465378</v>
      </c>
      <c r="G54" s="4">
        <f t="shared" si="4"/>
        <v>211.06967297224273</v>
      </c>
      <c r="H54" s="4">
        <f t="shared" si="5"/>
        <v>296.10917256343055</v>
      </c>
      <c r="I54" s="4">
        <f t="shared" si="6"/>
        <v>404.05906728018027</v>
      </c>
      <c r="J54" s="4">
        <f t="shared" si="7"/>
        <v>541.17877911903236</v>
      </c>
      <c r="K54" s="4">
        <f t="shared" si="8"/>
        <v>712.46786725057461</v>
      </c>
      <c r="L54" s="4">
        <f t="shared" si="9"/>
        <v>921.96742583739001</v>
      </c>
      <c r="M54" s="4">
        <f t="shared" si="10"/>
        <v>1171.7896104092024</v>
      </c>
      <c r="N54" s="4">
        <f t="shared" si="11"/>
        <v>1447.8778504727443</v>
      </c>
      <c r="O54" s="4">
        <f t="shared" si="12"/>
        <v>1736.4956579107748</v>
      </c>
      <c r="P54" s="4">
        <f t="shared" si="13"/>
        <v>2024.3873658841283</v>
      </c>
      <c r="Q54" s="4">
        <f t="shared" si="14"/>
        <v>2295.9443479858592</v>
      </c>
      <c r="R54" s="4">
        <f t="shared" si="15"/>
        <v>2537.924007930746</v>
      </c>
      <c r="S54" s="4">
        <f t="shared" si="16"/>
        <v>2739.9322662122345</v>
      </c>
      <c r="T54" s="4">
        <f t="shared" si="17"/>
        <v>2894.378571413989</v>
      </c>
      <c r="U54" s="4">
        <f t="shared" si="18"/>
        <v>2997.0870670405225</v>
      </c>
      <c r="W54" s="5" t="str">
        <f>VLOOKUP(C54&amp;A54,Driver_elast!$A$2:$D$1161,4,FALSE)</f>
        <v>GDPIND</v>
      </c>
      <c r="X54" s="5">
        <v>1</v>
      </c>
      <c r="Y54" s="2">
        <f>SUMIFS('Growth rates'!D$4:D$999,'Growth rates'!$B$4:$B$999,Demands!$A54,'Growth rates'!$C$4:$C$999,$W54)</f>
        <v>1</v>
      </c>
      <c r="Z54" s="2">
        <f>SUMIFS('Growth rates'!E$4:E$999,'Growth rates'!$B$4:$B$999,Demands!$A54,'Growth rates'!$C$4:$C$999,$W54)</f>
        <v>1.0192523075178666</v>
      </c>
      <c r="AA54" s="2">
        <f>SUMIFS('Growth rates'!F$4:F$999,'Growth rates'!$B$4:$B$999,Demands!$A54,'Growth rates'!$C$4:$C$999,$W54)</f>
        <v>1.2676409776380011</v>
      </c>
      <c r="AB54" s="2">
        <f>SUMIFS('Growth rates'!G$4:G$999,'Growth rates'!$B$4:$B$999,Demands!$A54,'Growth rates'!$C$4:$C$999,$W54)</f>
        <v>1.6315197052124419</v>
      </c>
      <c r="AC54" s="2">
        <f>SUMIFS('Growth rates'!H$4:H$999,'Growth rates'!$B$4:$B$999,Demands!$A54,'Growth rates'!$C$4:$C$999,$W54)</f>
        <v>2.1497166304992876</v>
      </c>
      <c r="AD54" s="2">
        <f>SUMIFS('Growth rates'!I$4:I$999,'Growth rates'!$B$4:$B$999,Demands!$A54,'Growth rates'!$C$4:$C$999,$W54)</f>
        <v>2.794843641462279</v>
      </c>
      <c r="AE54" s="2">
        <f>SUMIFS('Growth rates'!J$4:J$999,'Growth rates'!$B$4:$B$999,Demands!$A54,'Growth rates'!$C$4:$C$999,$W54)</f>
        <v>3.6116924772489005</v>
      </c>
      <c r="AF54" s="2">
        <f>SUMIFS('Growth rates'!K$4:K$999,'Growth rates'!$B$4:$B$999,Demands!$A54,'Growth rates'!$C$4:$C$999,$W54)</f>
        <v>4.6439648954296633</v>
      </c>
      <c r="AG54" s="2">
        <f>SUMIFS('Growth rates'!L$4:L$999,'Growth rates'!$B$4:$B$999,Demands!$A54,'Growth rates'!$C$4:$C$999,$W54)</f>
        <v>5.9399181176081184</v>
      </c>
      <c r="AH54" s="2">
        <f>SUMIFS('Growth rates'!M$4:M$999,'Growth rates'!$B$4:$B$999,Demands!$A54,'Growth rates'!$C$4:$C$999,$W54)</f>
        <v>7.5494362835788449</v>
      </c>
      <c r="AI54" s="2">
        <f>SUMIFS('Growth rates'!N$4:N$999,'Growth rates'!$B$4:$B$999,Demands!$A54,'Growth rates'!$C$4:$C$999,$W54)</f>
        <v>9.5258155077537854</v>
      </c>
      <c r="AJ54" s="2">
        <f>SUMIFS('Growth rates'!O$4:O$999,'Growth rates'!$B$4:$B$999,Demands!$A54,'Growth rates'!$C$4:$C$999,$W54)</f>
        <v>11.899392796239651</v>
      </c>
      <c r="AK54" s="2">
        <f>SUMIFS('Growth rates'!P$4:P$999,'Growth rates'!$B$4:$B$999,Demands!$A54,'Growth rates'!$C$4:$C$999,$W54)</f>
        <v>14.717660314625203</v>
      </c>
      <c r="AL54" s="2">
        <f>SUMIFS('Growth rates'!Q$4:Q$999,'Growth rates'!$B$4:$B$999,Demands!$A54,'Growth rates'!$C$4:$C$999,$W54)</f>
        <v>18.008107164531417</v>
      </c>
      <c r="AM54" s="2">
        <f>SUMIFS('Growth rates'!R$4:R$999,'Growth rates'!$B$4:$B$999,Demands!$A54,'Growth rates'!$C$4:$C$999,$W54)</f>
        <v>21.804014196639692</v>
      </c>
      <c r="AN54" s="2">
        <f>SUMIFS('Growth rates'!S$4:S$999,'Growth rates'!$B$4:$B$999,Demands!$A54,'Growth rates'!$C$4:$C$999,$W54)</f>
        <v>26.142787656408469</v>
      </c>
      <c r="AO54" s="2">
        <f>SUMIFS('Growth rates'!T$4:T$999,'Growth rates'!$B$4:$B$999,Demands!$A54,'Growth rates'!$C$4:$C$999,$W54)</f>
        <v>31.054900522599919</v>
      </c>
      <c r="AP54" s="2">
        <f>SUMIFS('Growth rates'!U$4:U$999,'Growth rates'!$B$4:$B$999,Demands!$A54,'Growth rates'!$C$4:$C$999,$W54)</f>
        <v>36.564895217159929</v>
      </c>
      <c r="AR54">
        <f>VLOOKUP(C54&amp;A54,Driver_elast!$A$2:$E$1161,5,FALSE)</f>
        <v>1.4403489999999999</v>
      </c>
      <c r="AS54">
        <f t="shared" si="20"/>
        <v>1</v>
      </c>
      <c r="AT54">
        <f t="shared" si="21"/>
        <v>0.2</v>
      </c>
      <c r="AV54" s="2" cm="1">
        <f t="array" ref="AV54">TREND($AR54:$AS54,$AR$3:$AS$3,AV$1)</f>
        <v>1.4403489999999977</v>
      </c>
      <c r="AW54" s="2" cm="1">
        <f t="array" ref="AW54">TREND($AR54:$AS54,$AR$3:$AS$3,AW$1)</f>
        <v>1.4296087804878042</v>
      </c>
      <c r="AX54" s="2" cm="1">
        <f t="array" ref="AX54">TREND($AR54:$AS54,$AR$3:$AS$3,AX$1)</f>
        <v>1.375907682926826</v>
      </c>
      <c r="AY54" s="2" cm="1">
        <f t="array" ref="AY54">TREND($AR54:$AS54,$AR$3:$AS$3,AY$1)</f>
        <v>1.3222065853658513</v>
      </c>
      <c r="AZ54" s="2" cm="1">
        <f t="array" ref="AZ54">TREND($AR54:$AS54,$AR$3:$AS$3,AZ$1)</f>
        <v>1.2685054878048767</v>
      </c>
      <c r="BA54" s="2" cm="1">
        <f t="array" ref="BA54">TREND($AR54:$AS54,$AR$3:$AS$3,BA$1)</f>
        <v>1.2148043902439021</v>
      </c>
      <c r="BB54" s="2" cm="1">
        <f t="array" ref="BB54">TREND($AR54:$AS54,$AR$3:$AS$3,BB$1)</f>
        <v>1.1611032926829239</v>
      </c>
      <c r="BC54" s="2" cm="1">
        <f t="array" ref="BC54">TREND($AR54:$AS54,$AR$3:$AS$3,BC$1)</f>
        <v>1.1074021951219493</v>
      </c>
      <c r="BD54" s="2" cm="1">
        <f t="array" ref="BD54">TREND($AR54:$AS54,$AR$3:$AS$3,BD$1)</f>
        <v>1.0537010975609746</v>
      </c>
      <c r="BE54" s="2" cm="1">
        <f t="array" ref="BE54">TREND($AR54:$AS54,$AR$3:$AS$3,BE$1)</f>
        <v>1</v>
      </c>
      <c r="BF54" s="20" cm="1">
        <f t="array" ref="BF54">TREND($AS54:$AT54,$AS$3:$AT$3,BF$1)</f>
        <v>0.90000000000000568</v>
      </c>
      <c r="BG54" s="20" cm="1">
        <f t="array" ref="BG54">TREND($AS54:$AT54,$AS$3:$AT$3,BG$1)</f>
        <v>0.80000000000000426</v>
      </c>
      <c r="BH54" s="20" cm="1">
        <f t="array" ref="BH54">TREND($AS54:$AT54,$AS$3:$AT$3,BH$1)</f>
        <v>0.70000000000000284</v>
      </c>
      <c r="BI54" s="20" cm="1">
        <f t="array" ref="BI54">TREND($AS54:$AT54,$AS$3:$AT$3,BI$1)</f>
        <v>0.60000000000000142</v>
      </c>
      <c r="BJ54" s="20" cm="1">
        <f t="array" ref="BJ54">TREND($AS54:$AT54,$AS$3:$AT$3,BJ$1)</f>
        <v>0.5</v>
      </c>
      <c r="BK54" s="20" cm="1">
        <f t="array" ref="BK54">TREND($AS54:$AT54,$AS$3:$AT$3,BK$1)</f>
        <v>0.40000000000000568</v>
      </c>
      <c r="BL54" s="20" cm="1">
        <f t="array" ref="BL54">TREND($AS54:$AT54,$AS$3:$AT$3,BL$1)</f>
        <v>0.30000000000000426</v>
      </c>
      <c r="BM54" s="20" cm="1">
        <f t="array" ref="BM54">TREND($AS54:$AT54,$AS$3:$AT$3,BM$1)</f>
        <v>0.20000000000000284</v>
      </c>
    </row>
    <row r="55" spans="1:65" x14ac:dyDescent="0.35">
      <c r="A55" t="str">
        <f>IF(BYDem!B53="","\I:",BYDem!B53)</f>
        <v>Africa_other</v>
      </c>
      <c r="B55" t="str">
        <f>BYDem!E53</f>
        <v>IFP</v>
      </c>
      <c r="C55" t="str">
        <f t="shared" si="22"/>
        <v>IFP</v>
      </c>
      <c r="D55" s="4">
        <f>SUMIFS(BYDem!$M$2:$M$2000,BYDem!$B$2:$B$2000,Demands!$A55,BYDem!$E$2:$E$2000,Demands!$B55)</f>
        <v>40.804797323349</v>
      </c>
      <c r="E55" s="4">
        <f t="shared" si="2"/>
        <v>41.230836756629294</v>
      </c>
      <c r="F55" s="4">
        <f t="shared" si="3"/>
        <v>45.795007230258683</v>
      </c>
      <c r="G55" s="4">
        <f t="shared" si="4"/>
        <v>52.153696292762035</v>
      </c>
      <c r="H55" s="4">
        <f t="shared" si="5"/>
        <v>60.131146183345557</v>
      </c>
      <c r="I55" s="4">
        <f t="shared" si="6"/>
        <v>68.759325563639237</v>
      </c>
      <c r="J55" s="4">
        <f t="shared" si="7"/>
        <v>78.332373901104546</v>
      </c>
      <c r="K55" s="4">
        <f t="shared" si="8"/>
        <v>88.975923316573301</v>
      </c>
      <c r="L55" s="4">
        <f t="shared" si="9"/>
        <v>100.7678078380828</v>
      </c>
      <c r="M55" s="4">
        <f t="shared" si="10"/>
        <v>113.7260839666157</v>
      </c>
      <c r="N55" s="4">
        <f t="shared" si="11"/>
        <v>126.43499106571399</v>
      </c>
      <c r="O55" s="4">
        <f t="shared" si="12"/>
        <v>138.37331048878309</v>
      </c>
      <c r="P55" s="4">
        <f t="shared" si="13"/>
        <v>149.22338196788539</v>
      </c>
      <c r="Q55" s="4">
        <f t="shared" si="14"/>
        <v>158.67131376316269</v>
      </c>
      <c r="R55" s="4">
        <f t="shared" si="15"/>
        <v>166.54599961020548</v>
      </c>
      <c r="S55" s="4">
        <f t="shared" si="16"/>
        <v>172.7731257982401</v>
      </c>
      <c r="T55" s="4">
        <f t="shared" si="17"/>
        <v>177.33682373046844</v>
      </c>
      <c r="U55" s="4">
        <f t="shared" si="18"/>
        <v>180.27791851711518</v>
      </c>
      <c r="W55" s="5" t="str">
        <f>VLOOKUP(C55&amp;A55,Driver_elast!$A$2:$D$1161,4,FALSE)</f>
        <v>GDP</v>
      </c>
      <c r="X55" s="5">
        <v>1</v>
      </c>
      <c r="Y55" s="2">
        <f>SUMIFS('Growth rates'!D$4:D$999,'Growth rates'!$B$4:$B$999,Demands!$A55,'Growth rates'!$C$4:$C$999,$W55)</f>
        <v>1</v>
      </c>
      <c r="Z55" s="2">
        <f>SUMIFS('Growth rates'!E$4:E$999,'Growth rates'!$B$4:$B$999,Demands!$A55,'Growth rates'!$C$4:$C$999,$W55)</f>
        <v>1.0208818306290917</v>
      </c>
      <c r="AA55" s="2">
        <f>SUMIFS('Growth rates'!F$4:F$999,'Growth rates'!$B$4:$B$999,Demands!$A55,'Growth rates'!$C$4:$C$999,$W55)</f>
        <v>1.2469009500529944</v>
      </c>
      <c r="AB55" s="2">
        <f>SUMIFS('Growth rates'!G$4:G$999,'Growth rates'!$B$4:$B$999,Demands!$A55,'Growth rates'!$C$4:$C$999,$W55)</f>
        <v>1.5931681923862682</v>
      </c>
      <c r="AC55" s="2">
        <f>SUMIFS('Growth rates'!H$4:H$999,'Growth rates'!$B$4:$B$999,Demands!$A55,'Growth rates'!$C$4:$C$999,$W55)</f>
        <v>2.0805514585957932</v>
      </c>
      <c r="AD55" s="2">
        <f>SUMIFS('Growth rates'!I$4:I$999,'Growth rates'!$B$4:$B$999,Demands!$A55,'Growth rates'!$C$4:$C$999,$W55)</f>
        <v>2.677625432205434</v>
      </c>
      <c r="AE55" s="2">
        <f>SUMIFS('Growth rates'!J$4:J$999,'Growth rates'!$B$4:$B$999,Demands!$A55,'Growth rates'!$C$4:$C$999,$W55)</f>
        <v>3.4232126665771481</v>
      </c>
      <c r="AF55" s="2">
        <f>SUMIFS('Growth rates'!K$4:K$999,'Growth rates'!$B$4:$B$999,Demands!$A55,'Growth rates'!$C$4:$C$999,$W55)</f>
        <v>4.3534827799882958</v>
      </c>
      <c r="AG55" s="2">
        <f>SUMIFS('Growth rates'!L$4:L$999,'Growth rates'!$B$4:$B$999,Demands!$A55,'Growth rates'!$C$4:$C$999,$W55)</f>
        <v>5.5074076687551416</v>
      </c>
      <c r="AH55" s="2">
        <f>SUMIFS('Growth rates'!M$4:M$999,'Growth rates'!$B$4:$B$999,Demands!$A55,'Growth rates'!$C$4:$C$999,$W55)</f>
        <v>6.9238622062757553</v>
      </c>
      <c r="AI55" s="2">
        <f>SUMIFS('Growth rates'!N$4:N$999,'Growth rates'!$B$4:$B$999,Demands!$A55,'Growth rates'!$C$4:$C$999,$W55)</f>
        <v>8.6432903166846717</v>
      </c>
      <c r="AJ55" s="2">
        <f>SUMIFS('Growth rates'!O$4:O$999,'Growth rates'!$B$4:$B$999,Demands!$A55,'Growth rates'!$C$4:$C$999,$W55)</f>
        <v>10.683594978336261</v>
      </c>
      <c r="AK55" s="2">
        <f>SUMIFS('Growth rates'!P$4:P$999,'Growth rates'!$B$4:$B$999,Demands!$A55,'Growth rates'!$C$4:$C$999,$W55)</f>
        <v>13.077074075038277</v>
      </c>
      <c r="AL55" s="2">
        <f>SUMIFS('Growth rates'!Q$4:Q$999,'Growth rates'!$B$4:$B$999,Demands!$A55,'Growth rates'!$C$4:$C$999,$W55)</f>
        <v>15.836947724717392</v>
      </c>
      <c r="AM55" s="2">
        <f>SUMIFS('Growth rates'!R$4:R$999,'Growth rates'!$B$4:$B$999,Demands!$A55,'Growth rates'!$C$4:$C$999,$W55)</f>
        <v>18.980830135480968</v>
      </c>
      <c r="AN55" s="2">
        <f>SUMIFS('Growth rates'!S$4:S$999,'Growth rates'!$B$4:$B$999,Demands!$A55,'Growth rates'!$C$4:$C$999,$W55)</f>
        <v>22.529279953666986</v>
      </c>
      <c r="AO55" s="2">
        <f>SUMIFS('Growth rates'!T$4:T$999,'Growth rates'!$B$4:$B$999,Demands!$A55,'Growth rates'!$C$4:$C$999,$W55)</f>
        <v>26.49659558272721</v>
      </c>
      <c r="AP55" s="2">
        <f>SUMIFS('Growth rates'!U$4:U$999,'Growth rates'!$B$4:$B$999,Demands!$A55,'Growth rates'!$C$4:$C$999,$W55)</f>
        <v>30.891001521264148</v>
      </c>
      <c r="AR55">
        <f>VLOOKUP(C55&amp;A55,Driver_elast!$A$2:$E$1161,5,FALSE)</f>
        <v>0.5</v>
      </c>
      <c r="AS55">
        <f t="shared" si="20"/>
        <v>0.5</v>
      </c>
      <c r="AT55">
        <f t="shared" si="21"/>
        <v>0.1</v>
      </c>
      <c r="AV55" s="2" cm="1">
        <f t="array" ref="AV55">TREND($AR55:$AS55,$AR$3:$AS$3,AV$1)</f>
        <v>0.5</v>
      </c>
      <c r="AW55" s="2" cm="1">
        <f t="array" ref="AW55">TREND($AR55:$AS55,$AR$3:$AS$3,AW$1)</f>
        <v>0.5</v>
      </c>
      <c r="AX55" s="2" cm="1">
        <f t="array" ref="AX55">TREND($AR55:$AS55,$AR$3:$AS$3,AX$1)</f>
        <v>0.5</v>
      </c>
      <c r="AY55" s="2" cm="1">
        <f t="array" ref="AY55">TREND($AR55:$AS55,$AR$3:$AS$3,AY$1)</f>
        <v>0.5</v>
      </c>
      <c r="AZ55" s="2" cm="1">
        <f t="array" ref="AZ55">TREND($AR55:$AS55,$AR$3:$AS$3,AZ$1)</f>
        <v>0.5</v>
      </c>
      <c r="BA55" s="2" cm="1">
        <f t="array" ref="BA55">TREND($AR55:$AS55,$AR$3:$AS$3,BA$1)</f>
        <v>0.5</v>
      </c>
      <c r="BB55" s="2" cm="1">
        <f t="array" ref="BB55">TREND($AR55:$AS55,$AR$3:$AS$3,BB$1)</f>
        <v>0.5</v>
      </c>
      <c r="BC55" s="2" cm="1">
        <f t="array" ref="BC55">TREND($AR55:$AS55,$AR$3:$AS$3,BC$1)</f>
        <v>0.5</v>
      </c>
      <c r="BD55" s="2" cm="1">
        <f t="array" ref="BD55">TREND($AR55:$AS55,$AR$3:$AS$3,BD$1)</f>
        <v>0.5</v>
      </c>
      <c r="BE55" s="2" cm="1">
        <f t="array" ref="BE55">TREND($AR55:$AS55,$AR$3:$AS$3,BE$1)</f>
        <v>0.5</v>
      </c>
      <c r="BF55" s="20" cm="1">
        <f t="array" ref="BF55">TREND($AS55:$AT55,$AS$3:$AT$3,BF$1)</f>
        <v>0.45000000000000284</v>
      </c>
      <c r="BG55" s="20" cm="1">
        <f t="array" ref="BG55">TREND($AS55:$AT55,$AS$3:$AT$3,BG$1)</f>
        <v>0.40000000000000213</v>
      </c>
      <c r="BH55" s="20" cm="1">
        <f t="array" ref="BH55">TREND($AS55:$AT55,$AS$3:$AT$3,BH$1)</f>
        <v>0.35000000000000142</v>
      </c>
      <c r="BI55" s="20" cm="1">
        <f t="array" ref="BI55">TREND($AS55:$AT55,$AS$3:$AT$3,BI$1)</f>
        <v>0.30000000000000071</v>
      </c>
      <c r="BJ55" s="20" cm="1">
        <f t="array" ref="BJ55">TREND($AS55:$AT55,$AS$3:$AT$3,BJ$1)</f>
        <v>0.25</v>
      </c>
      <c r="BK55" s="20" cm="1">
        <f t="array" ref="BK55">TREND($AS55:$AT55,$AS$3:$AT$3,BK$1)</f>
        <v>0.20000000000000284</v>
      </c>
      <c r="BL55" s="20" cm="1">
        <f t="array" ref="BL55">TREND($AS55:$AT55,$AS$3:$AT$3,BL$1)</f>
        <v>0.15000000000000213</v>
      </c>
      <c r="BM55" s="20" cm="1">
        <f t="array" ref="BM55">TREND($AS55:$AT55,$AS$3:$AT$3,BM$1)</f>
        <v>0.10000000000000142</v>
      </c>
    </row>
    <row r="56" spans="1:65" x14ac:dyDescent="0.35">
      <c r="A56" t="str">
        <f>IF(BYDem!B54="","\I:",BYDem!B54)</f>
        <v>Africa_other</v>
      </c>
      <c r="B56" t="str">
        <f>BYDem!E54</f>
        <v>ILP</v>
      </c>
      <c r="C56" t="str">
        <f t="shared" si="22"/>
        <v>ILP</v>
      </c>
      <c r="D56" s="4">
        <f>SUMIFS(BYDem!$M$2:$M$2000,BYDem!$B$2:$B$2000,Demands!$A56,BYDem!$E$2:$E$2000,Demands!$B56)</f>
        <v>0.32539099999999999</v>
      </c>
      <c r="E56" s="4">
        <f t="shared" si="2"/>
        <v>0.33208460800956846</v>
      </c>
      <c r="F56" s="4">
        <f t="shared" si="3"/>
        <v>0.41786278450193798</v>
      </c>
      <c r="G56" s="4">
        <f t="shared" si="4"/>
        <v>0.54397285630903702</v>
      </c>
      <c r="H56" s="4">
        <f t="shared" si="5"/>
        <v>0.72414361833611063</v>
      </c>
      <c r="I56" s="4">
        <f t="shared" si="6"/>
        <v>0.9489004573169868</v>
      </c>
      <c r="J56" s="4">
        <f t="shared" si="7"/>
        <v>1.2333589406303171</v>
      </c>
      <c r="K56" s="4">
        <f t="shared" si="8"/>
        <v>1.5919064394095364</v>
      </c>
      <c r="L56" s="4">
        <f t="shared" si="9"/>
        <v>2.0399501777283211</v>
      </c>
      <c r="M56" s="4">
        <f t="shared" si="10"/>
        <v>2.5927081120499942</v>
      </c>
      <c r="N56" s="4">
        <f t="shared" si="11"/>
        <v>3.2035824646604256</v>
      </c>
      <c r="O56" s="4">
        <f t="shared" si="12"/>
        <v>3.8421798066912611</v>
      </c>
      <c r="P56" s="4">
        <f t="shared" si="13"/>
        <v>4.4791705770683627</v>
      </c>
      <c r="Q56" s="4">
        <f t="shared" si="14"/>
        <v>5.0800190434864119</v>
      </c>
      <c r="R56" s="4">
        <f t="shared" si="15"/>
        <v>5.6154245648505396</v>
      </c>
      <c r="S56" s="4">
        <f t="shared" si="16"/>
        <v>6.0623891438969491</v>
      </c>
      <c r="T56" s="4">
        <f t="shared" si="17"/>
        <v>6.4041178849743696</v>
      </c>
      <c r="U56" s="4">
        <f t="shared" si="18"/>
        <v>6.6313712651219987</v>
      </c>
      <c r="W56" s="5" t="str">
        <f>VLOOKUP(C56&amp;A56,Driver_elast!$A$2:$D$1161,4,FALSE)</f>
        <v>GDPIND</v>
      </c>
      <c r="X56" s="5">
        <v>1</v>
      </c>
      <c r="Y56" s="2">
        <f>SUMIFS('Growth rates'!D$4:D$999,'Growth rates'!$B$4:$B$999,Demands!$A56,'Growth rates'!$C$4:$C$999,$W56)</f>
        <v>1</v>
      </c>
      <c r="Z56" s="2">
        <f>SUMIFS('Growth rates'!E$4:E$999,'Growth rates'!$B$4:$B$999,Demands!$A56,'Growth rates'!$C$4:$C$999,$W56)</f>
        <v>1.0192523075178666</v>
      </c>
      <c r="AA56" s="2">
        <f>SUMIFS('Growth rates'!F$4:F$999,'Growth rates'!$B$4:$B$999,Demands!$A56,'Growth rates'!$C$4:$C$999,$W56)</f>
        <v>1.2676409776380011</v>
      </c>
      <c r="AB56" s="2">
        <f>SUMIFS('Growth rates'!G$4:G$999,'Growth rates'!$B$4:$B$999,Demands!$A56,'Growth rates'!$C$4:$C$999,$W56)</f>
        <v>1.6315197052124419</v>
      </c>
      <c r="AC56" s="2">
        <f>SUMIFS('Growth rates'!H$4:H$999,'Growth rates'!$B$4:$B$999,Demands!$A56,'Growth rates'!$C$4:$C$999,$W56)</f>
        <v>2.1497166304992876</v>
      </c>
      <c r="AD56" s="2">
        <f>SUMIFS('Growth rates'!I$4:I$999,'Growth rates'!$B$4:$B$999,Demands!$A56,'Growth rates'!$C$4:$C$999,$W56)</f>
        <v>2.794843641462279</v>
      </c>
      <c r="AE56" s="2">
        <f>SUMIFS('Growth rates'!J$4:J$999,'Growth rates'!$B$4:$B$999,Demands!$A56,'Growth rates'!$C$4:$C$999,$W56)</f>
        <v>3.6116924772489005</v>
      </c>
      <c r="AF56" s="2">
        <f>SUMIFS('Growth rates'!K$4:K$999,'Growth rates'!$B$4:$B$999,Demands!$A56,'Growth rates'!$C$4:$C$999,$W56)</f>
        <v>4.6439648954296633</v>
      </c>
      <c r="AG56" s="2">
        <f>SUMIFS('Growth rates'!L$4:L$999,'Growth rates'!$B$4:$B$999,Demands!$A56,'Growth rates'!$C$4:$C$999,$W56)</f>
        <v>5.9399181176081184</v>
      </c>
      <c r="AH56" s="2">
        <f>SUMIFS('Growth rates'!M$4:M$999,'Growth rates'!$B$4:$B$999,Demands!$A56,'Growth rates'!$C$4:$C$999,$W56)</f>
        <v>7.5494362835788449</v>
      </c>
      <c r="AI56" s="2">
        <f>SUMIFS('Growth rates'!N$4:N$999,'Growth rates'!$B$4:$B$999,Demands!$A56,'Growth rates'!$C$4:$C$999,$W56)</f>
        <v>9.5258155077537854</v>
      </c>
      <c r="AJ56" s="2">
        <f>SUMIFS('Growth rates'!O$4:O$999,'Growth rates'!$B$4:$B$999,Demands!$A56,'Growth rates'!$C$4:$C$999,$W56)</f>
        <v>11.899392796239651</v>
      </c>
      <c r="AK56" s="2">
        <f>SUMIFS('Growth rates'!P$4:P$999,'Growth rates'!$B$4:$B$999,Demands!$A56,'Growth rates'!$C$4:$C$999,$W56)</f>
        <v>14.717660314625203</v>
      </c>
      <c r="AL56" s="2">
        <f>SUMIFS('Growth rates'!Q$4:Q$999,'Growth rates'!$B$4:$B$999,Demands!$A56,'Growth rates'!$C$4:$C$999,$W56)</f>
        <v>18.008107164531417</v>
      </c>
      <c r="AM56" s="2">
        <f>SUMIFS('Growth rates'!R$4:R$999,'Growth rates'!$B$4:$B$999,Demands!$A56,'Growth rates'!$C$4:$C$999,$W56)</f>
        <v>21.804014196639692</v>
      </c>
      <c r="AN56" s="2">
        <f>SUMIFS('Growth rates'!S$4:S$999,'Growth rates'!$B$4:$B$999,Demands!$A56,'Growth rates'!$C$4:$C$999,$W56)</f>
        <v>26.142787656408469</v>
      </c>
      <c r="AO56" s="2">
        <f>SUMIFS('Growth rates'!T$4:T$999,'Growth rates'!$B$4:$B$999,Demands!$A56,'Growth rates'!$C$4:$C$999,$W56)</f>
        <v>31.054900522599919</v>
      </c>
      <c r="AP56" s="2">
        <f>SUMIFS('Growth rates'!U$4:U$999,'Growth rates'!$B$4:$B$999,Demands!$A56,'Growth rates'!$C$4:$C$999,$W56)</f>
        <v>36.564895217159929</v>
      </c>
      <c r="AR56">
        <f>VLOOKUP(C56&amp;A56,Driver_elast!$A$2:$E$1161,5,FALSE)</f>
        <v>1.070206</v>
      </c>
      <c r="AS56">
        <f t="shared" si="20"/>
        <v>1</v>
      </c>
      <c r="AT56">
        <f t="shared" si="21"/>
        <v>0.2</v>
      </c>
      <c r="AV56" s="2" cm="1">
        <f t="array" ref="AV56">TREND($AR56:$AS56,$AR$3:$AS$3,AV$1)</f>
        <v>1.0702059999999998</v>
      </c>
      <c r="AW56" s="2" cm="1">
        <f t="array" ref="AW56">TREND($AR56:$AS56,$AR$3:$AS$3,AW$1)</f>
        <v>1.0684936585365854</v>
      </c>
      <c r="AX56" s="2" cm="1">
        <f t="array" ref="AX56">TREND($AR56:$AS56,$AR$3:$AS$3,AX$1)</f>
        <v>1.0599319512195122</v>
      </c>
      <c r="AY56" s="2" cm="1">
        <f t="array" ref="AY56">TREND($AR56:$AS56,$AR$3:$AS$3,AY$1)</f>
        <v>1.0513702439024391</v>
      </c>
      <c r="AZ56" s="2" cm="1">
        <f t="array" ref="AZ56">TREND($AR56:$AS56,$AR$3:$AS$3,AZ$1)</f>
        <v>1.0428085365853659</v>
      </c>
      <c r="BA56" s="2" cm="1">
        <f t="array" ref="BA56">TREND($AR56:$AS56,$AR$3:$AS$3,BA$1)</f>
        <v>1.0342468292682927</v>
      </c>
      <c r="BB56" s="2" cm="1">
        <f t="array" ref="BB56">TREND($AR56:$AS56,$AR$3:$AS$3,BB$1)</f>
        <v>1.0256851219512195</v>
      </c>
      <c r="BC56" s="2" cm="1">
        <f t="array" ref="BC56">TREND($AR56:$AS56,$AR$3:$AS$3,BC$1)</f>
        <v>1.0171234146341464</v>
      </c>
      <c r="BD56" s="2" cm="1">
        <f t="array" ref="BD56">TREND($AR56:$AS56,$AR$3:$AS$3,BD$1)</f>
        <v>1.0085617073170732</v>
      </c>
      <c r="BE56" s="2" cm="1">
        <f t="array" ref="BE56">TREND($AR56:$AS56,$AR$3:$AS$3,BE$1)</f>
        <v>1</v>
      </c>
      <c r="BF56" s="20" cm="1">
        <f t="array" ref="BF56">TREND($AS56:$AT56,$AS$3:$AT$3,BF$1)</f>
        <v>0.90000000000000568</v>
      </c>
      <c r="BG56" s="20" cm="1">
        <f t="array" ref="BG56">TREND($AS56:$AT56,$AS$3:$AT$3,BG$1)</f>
        <v>0.80000000000000426</v>
      </c>
      <c r="BH56" s="20" cm="1">
        <f t="array" ref="BH56">TREND($AS56:$AT56,$AS$3:$AT$3,BH$1)</f>
        <v>0.70000000000000284</v>
      </c>
      <c r="BI56" s="20" cm="1">
        <f t="array" ref="BI56">TREND($AS56:$AT56,$AS$3:$AT$3,BI$1)</f>
        <v>0.60000000000000142</v>
      </c>
      <c r="BJ56" s="20" cm="1">
        <f t="array" ref="BJ56">TREND($AS56:$AT56,$AS$3:$AT$3,BJ$1)</f>
        <v>0.5</v>
      </c>
      <c r="BK56" s="20" cm="1">
        <f t="array" ref="BK56">TREND($AS56:$AT56,$AS$3:$AT$3,BK$1)</f>
        <v>0.40000000000000568</v>
      </c>
      <c r="BL56" s="20" cm="1">
        <f t="array" ref="BL56">TREND($AS56:$AT56,$AS$3:$AT$3,BL$1)</f>
        <v>0.30000000000000426</v>
      </c>
      <c r="BM56" s="20" cm="1">
        <f t="array" ref="BM56">TREND($AS56:$AT56,$AS$3:$AT$3,BM$1)</f>
        <v>0.20000000000000284</v>
      </c>
    </row>
    <row r="57" spans="1:65" x14ac:dyDescent="0.35">
      <c r="A57" t="str">
        <f>IF(BYDem!B55="","\I:",BYDem!B55)</f>
        <v>Africa_other</v>
      </c>
      <c r="B57" t="str">
        <f>BYDem!E55</f>
        <v>IMC</v>
      </c>
      <c r="C57" t="str">
        <f t="shared" si="22"/>
        <v>IMC</v>
      </c>
      <c r="D57" s="4">
        <f>SUMIFS(BYDem!$M$2:$M$2000,BYDem!$B$2:$B$2000,Demands!$A57,BYDem!$E$2:$E$2000,Demands!$B57)</f>
        <v>78.472049594761302</v>
      </c>
      <c r="E57" s="4">
        <f t="shared" si="2"/>
        <v>79.291369619139047</v>
      </c>
      <c r="F57" s="4">
        <f t="shared" si="3"/>
        <v>88.068764319262883</v>
      </c>
      <c r="G57" s="4">
        <f t="shared" si="4"/>
        <v>100.29721284006725</v>
      </c>
      <c r="H57" s="4">
        <f t="shared" si="5"/>
        <v>115.63871395065809</v>
      </c>
      <c r="I57" s="4">
        <f t="shared" si="6"/>
        <v>132.23163842661114</v>
      </c>
      <c r="J57" s="4">
        <f t="shared" si="7"/>
        <v>150.64164835651636</v>
      </c>
      <c r="K57" s="4">
        <f t="shared" si="8"/>
        <v>171.11034793064789</v>
      </c>
      <c r="L57" s="4">
        <f t="shared" si="9"/>
        <v>193.78742042423198</v>
      </c>
      <c r="M57" s="4">
        <f t="shared" si="10"/>
        <v>218.70759044647062</v>
      </c>
      <c r="N57" s="4">
        <f t="shared" si="11"/>
        <v>243.14819678676949</v>
      </c>
      <c r="O57" s="4">
        <f t="shared" si="12"/>
        <v>266.10687947355052</v>
      </c>
      <c r="P57" s="4">
        <f t="shared" si="13"/>
        <v>286.97274336861813</v>
      </c>
      <c r="Q57" s="4">
        <f t="shared" si="14"/>
        <v>305.14214062188387</v>
      </c>
      <c r="R57" s="4">
        <f t="shared" si="15"/>
        <v>320.28601533434846</v>
      </c>
      <c r="S57" s="4">
        <f t="shared" si="16"/>
        <v>332.26145418258096</v>
      </c>
      <c r="T57" s="4">
        <f t="shared" si="17"/>
        <v>341.03794013435436</v>
      </c>
      <c r="U57" s="4">
        <f t="shared" si="18"/>
        <v>346.69398430317506</v>
      </c>
      <c r="W57" s="5" t="str">
        <f>VLOOKUP(C57&amp;A57,Driver_elast!$A$2:$D$1161,4,FALSE)</f>
        <v>GDP</v>
      </c>
      <c r="X57" s="5">
        <v>1</v>
      </c>
      <c r="Y57" s="2">
        <f>SUMIFS('Growth rates'!D$4:D$999,'Growth rates'!$B$4:$B$999,Demands!$A57,'Growth rates'!$C$4:$C$999,$W57)</f>
        <v>1</v>
      </c>
      <c r="Z57" s="2">
        <f>SUMIFS('Growth rates'!E$4:E$999,'Growth rates'!$B$4:$B$999,Demands!$A57,'Growth rates'!$C$4:$C$999,$W57)</f>
        <v>1.0208818306290917</v>
      </c>
      <c r="AA57" s="2">
        <f>SUMIFS('Growth rates'!F$4:F$999,'Growth rates'!$B$4:$B$999,Demands!$A57,'Growth rates'!$C$4:$C$999,$W57)</f>
        <v>1.2469009500529944</v>
      </c>
      <c r="AB57" s="2">
        <f>SUMIFS('Growth rates'!G$4:G$999,'Growth rates'!$B$4:$B$999,Demands!$A57,'Growth rates'!$C$4:$C$999,$W57)</f>
        <v>1.5931681923862682</v>
      </c>
      <c r="AC57" s="2">
        <f>SUMIFS('Growth rates'!H$4:H$999,'Growth rates'!$B$4:$B$999,Demands!$A57,'Growth rates'!$C$4:$C$999,$W57)</f>
        <v>2.0805514585957932</v>
      </c>
      <c r="AD57" s="2">
        <f>SUMIFS('Growth rates'!I$4:I$999,'Growth rates'!$B$4:$B$999,Demands!$A57,'Growth rates'!$C$4:$C$999,$W57)</f>
        <v>2.677625432205434</v>
      </c>
      <c r="AE57" s="2">
        <f>SUMIFS('Growth rates'!J$4:J$999,'Growth rates'!$B$4:$B$999,Demands!$A57,'Growth rates'!$C$4:$C$999,$W57)</f>
        <v>3.4232126665771481</v>
      </c>
      <c r="AF57" s="2">
        <f>SUMIFS('Growth rates'!K$4:K$999,'Growth rates'!$B$4:$B$999,Demands!$A57,'Growth rates'!$C$4:$C$999,$W57)</f>
        <v>4.3534827799882958</v>
      </c>
      <c r="AG57" s="2">
        <f>SUMIFS('Growth rates'!L$4:L$999,'Growth rates'!$B$4:$B$999,Demands!$A57,'Growth rates'!$C$4:$C$999,$W57)</f>
        <v>5.5074076687551416</v>
      </c>
      <c r="AH57" s="2">
        <f>SUMIFS('Growth rates'!M$4:M$999,'Growth rates'!$B$4:$B$999,Demands!$A57,'Growth rates'!$C$4:$C$999,$W57)</f>
        <v>6.9238622062757553</v>
      </c>
      <c r="AI57" s="2">
        <f>SUMIFS('Growth rates'!N$4:N$999,'Growth rates'!$B$4:$B$999,Demands!$A57,'Growth rates'!$C$4:$C$999,$W57)</f>
        <v>8.6432903166846717</v>
      </c>
      <c r="AJ57" s="2">
        <f>SUMIFS('Growth rates'!O$4:O$999,'Growth rates'!$B$4:$B$999,Demands!$A57,'Growth rates'!$C$4:$C$999,$W57)</f>
        <v>10.683594978336261</v>
      </c>
      <c r="AK57" s="2">
        <f>SUMIFS('Growth rates'!P$4:P$999,'Growth rates'!$B$4:$B$999,Demands!$A57,'Growth rates'!$C$4:$C$999,$W57)</f>
        <v>13.077074075038277</v>
      </c>
      <c r="AL57" s="2">
        <f>SUMIFS('Growth rates'!Q$4:Q$999,'Growth rates'!$B$4:$B$999,Demands!$A57,'Growth rates'!$C$4:$C$999,$W57)</f>
        <v>15.836947724717392</v>
      </c>
      <c r="AM57" s="2">
        <f>SUMIFS('Growth rates'!R$4:R$999,'Growth rates'!$B$4:$B$999,Demands!$A57,'Growth rates'!$C$4:$C$999,$W57)</f>
        <v>18.980830135480968</v>
      </c>
      <c r="AN57" s="2">
        <f>SUMIFS('Growth rates'!S$4:S$999,'Growth rates'!$B$4:$B$999,Demands!$A57,'Growth rates'!$C$4:$C$999,$W57)</f>
        <v>22.529279953666986</v>
      </c>
      <c r="AO57" s="2">
        <f>SUMIFS('Growth rates'!T$4:T$999,'Growth rates'!$B$4:$B$999,Demands!$A57,'Growth rates'!$C$4:$C$999,$W57)</f>
        <v>26.49659558272721</v>
      </c>
      <c r="AP57" s="2">
        <f>SUMIFS('Growth rates'!U$4:U$999,'Growth rates'!$B$4:$B$999,Demands!$A57,'Growth rates'!$C$4:$C$999,$W57)</f>
        <v>30.891001521264148</v>
      </c>
      <c r="AR57">
        <f>VLOOKUP(C57&amp;A57,Driver_elast!$A$2:$E$1161,5,FALSE)</f>
        <v>0.5</v>
      </c>
      <c r="AS57">
        <f t="shared" si="20"/>
        <v>0.5</v>
      </c>
      <c r="AT57">
        <f t="shared" si="21"/>
        <v>0.1</v>
      </c>
      <c r="AV57" s="2" cm="1">
        <f t="array" ref="AV57">TREND($AR57:$AS57,$AR$3:$AS$3,AV$1)</f>
        <v>0.5</v>
      </c>
      <c r="AW57" s="2" cm="1">
        <f t="array" ref="AW57">TREND($AR57:$AS57,$AR$3:$AS$3,AW$1)</f>
        <v>0.5</v>
      </c>
      <c r="AX57" s="2" cm="1">
        <f t="array" ref="AX57">TREND($AR57:$AS57,$AR$3:$AS$3,AX$1)</f>
        <v>0.5</v>
      </c>
      <c r="AY57" s="2" cm="1">
        <f t="array" ref="AY57">TREND($AR57:$AS57,$AR$3:$AS$3,AY$1)</f>
        <v>0.5</v>
      </c>
      <c r="AZ57" s="2" cm="1">
        <f t="array" ref="AZ57">TREND($AR57:$AS57,$AR$3:$AS$3,AZ$1)</f>
        <v>0.5</v>
      </c>
      <c r="BA57" s="2" cm="1">
        <f t="array" ref="BA57">TREND($AR57:$AS57,$AR$3:$AS$3,BA$1)</f>
        <v>0.5</v>
      </c>
      <c r="BB57" s="2" cm="1">
        <f t="array" ref="BB57">TREND($AR57:$AS57,$AR$3:$AS$3,BB$1)</f>
        <v>0.5</v>
      </c>
      <c r="BC57" s="2" cm="1">
        <f t="array" ref="BC57">TREND($AR57:$AS57,$AR$3:$AS$3,BC$1)</f>
        <v>0.5</v>
      </c>
      <c r="BD57" s="2" cm="1">
        <f t="array" ref="BD57">TREND($AR57:$AS57,$AR$3:$AS$3,BD$1)</f>
        <v>0.5</v>
      </c>
      <c r="BE57" s="2" cm="1">
        <f t="array" ref="BE57">TREND($AR57:$AS57,$AR$3:$AS$3,BE$1)</f>
        <v>0.5</v>
      </c>
      <c r="BF57" s="20" cm="1">
        <f t="array" ref="BF57">TREND($AS57:$AT57,$AS$3:$AT$3,BF$1)</f>
        <v>0.45000000000000284</v>
      </c>
      <c r="BG57" s="20" cm="1">
        <f t="array" ref="BG57">TREND($AS57:$AT57,$AS$3:$AT$3,BG$1)</f>
        <v>0.40000000000000213</v>
      </c>
      <c r="BH57" s="20" cm="1">
        <f t="array" ref="BH57">TREND($AS57:$AT57,$AS$3:$AT$3,BH$1)</f>
        <v>0.35000000000000142</v>
      </c>
      <c r="BI57" s="20" cm="1">
        <f t="array" ref="BI57">TREND($AS57:$AT57,$AS$3:$AT$3,BI$1)</f>
        <v>0.30000000000000071</v>
      </c>
      <c r="BJ57" s="20" cm="1">
        <f t="array" ref="BJ57">TREND($AS57:$AT57,$AS$3:$AT$3,BJ$1)</f>
        <v>0.25</v>
      </c>
      <c r="BK57" s="20" cm="1">
        <f t="array" ref="BK57">TREND($AS57:$AT57,$AS$3:$AT$3,BK$1)</f>
        <v>0.20000000000000284</v>
      </c>
      <c r="BL57" s="20" cm="1">
        <f t="array" ref="BL57">TREND($AS57:$AT57,$AS$3:$AT$3,BL$1)</f>
        <v>0.15000000000000213</v>
      </c>
      <c r="BM57" s="20" cm="1">
        <f t="array" ref="BM57">TREND($AS57:$AT57,$AS$3:$AT$3,BM$1)</f>
        <v>0.10000000000000142</v>
      </c>
    </row>
    <row r="58" spans="1:65" x14ac:dyDescent="0.35">
      <c r="A58" t="str">
        <f>IF(BYDem!B56="","\I:",BYDem!B56)</f>
        <v>Africa_other</v>
      </c>
      <c r="B58" t="str">
        <f>BYDem!E56</f>
        <v>INF</v>
      </c>
      <c r="C58" t="str">
        <f t="shared" si="22"/>
        <v>INF</v>
      </c>
      <c r="D58" s="4">
        <f>SUMIFS(BYDem!$M$2:$M$2000,BYDem!$B$2:$B$2000,Demands!$A58,BYDem!$E$2:$E$2000,Demands!$B58)</f>
        <v>1574.768</v>
      </c>
      <c r="E58" s="4">
        <f t="shared" si="2"/>
        <v>1598.1042895684654</v>
      </c>
      <c r="F58" s="4">
        <f t="shared" si="3"/>
        <v>1849.1896988786511</v>
      </c>
      <c r="G58" s="4">
        <f t="shared" si="4"/>
        <v>2213.6142041955227</v>
      </c>
      <c r="H58" s="4">
        <f t="shared" si="5"/>
        <v>2694.1852208517666</v>
      </c>
      <c r="I58" s="4">
        <f t="shared" si="6"/>
        <v>3242.8711000744502</v>
      </c>
      <c r="J58" s="4">
        <f t="shared" si="7"/>
        <v>3883.6747557993353</v>
      </c>
      <c r="K58" s="4">
        <f t="shared" si="8"/>
        <v>4632.6452266177084</v>
      </c>
      <c r="L58" s="4">
        <f t="shared" si="9"/>
        <v>5504.0429228415014</v>
      </c>
      <c r="M58" s="4">
        <f t="shared" si="10"/>
        <v>6508.6214296512217</v>
      </c>
      <c r="N58" s="4">
        <f t="shared" si="11"/>
        <v>7540.9401014184086</v>
      </c>
      <c r="O58" s="4">
        <f t="shared" si="12"/>
        <v>8551.5372170823321</v>
      </c>
      <c r="P58" s="4">
        <f t="shared" si="13"/>
        <v>9503.2394951263886</v>
      </c>
      <c r="Q58" s="4">
        <f t="shared" si="14"/>
        <v>10357.220470665216</v>
      </c>
      <c r="R58" s="4">
        <f t="shared" si="15"/>
        <v>11086.769848050435</v>
      </c>
      <c r="S58" s="4">
        <f t="shared" si="16"/>
        <v>11675.11901610004</v>
      </c>
      <c r="T58" s="4">
        <f t="shared" si="17"/>
        <v>12112.821153803694</v>
      </c>
      <c r="U58" s="4">
        <f t="shared" si="18"/>
        <v>12397.944022118274</v>
      </c>
      <c r="W58" s="5" t="str">
        <f>VLOOKUP(C58&amp;A58,Driver_elast!$A$2:$D$1161,4,FALSE)</f>
        <v>GDP</v>
      </c>
      <c r="X58" s="5">
        <v>1</v>
      </c>
      <c r="Y58" s="2">
        <f>SUMIFS('Growth rates'!D$4:D$999,'Growth rates'!$B$4:$B$999,Demands!$A58,'Growth rates'!$C$4:$C$999,$W58)</f>
        <v>1</v>
      </c>
      <c r="Z58" s="2">
        <f>SUMIFS('Growth rates'!E$4:E$999,'Growth rates'!$B$4:$B$999,Demands!$A58,'Growth rates'!$C$4:$C$999,$W58)</f>
        <v>1.0208818306290917</v>
      </c>
      <c r="AA58" s="2">
        <f>SUMIFS('Growth rates'!F$4:F$999,'Growth rates'!$B$4:$B$999,Demands!$A58,'Growth rates'!$C$4:$C$999,$W58)</f>
        <v>1.2469009500529944</v>
      </c>
      <c r="AB58" s="2">
        <f>SUMIFS('Growth rates'!G$4:G$999,'Growth rates'!$B$4:$B$999,Demands!$A58,'Growth rates'!$C$4:$C$999,$W58)</f>
        <v>1.5931681923862682</v>
      </c>
      <c r="AC58" s="2">
        <f>SUMIFS('Growth rates'!H$4:H$999,'Growth rates'!$B$4:$B$999,Demands!$A58,'Growth rates'!$C$4:$C$999,$W58)</f>
        <v>2.0805514585957932</v>
      </c>
      <c r="AD58" s="2">
        <f>SUMIFS('Growth rates'!I$4:I$999,'Growth rates'!$B$4:$B$999,Demands!$A58,'Growth rates'!$C$4:$C$999,$W58)</f>
        <v>2.677625432205434</v>
      </c>
      <c r="AE58" s="2">
        <f>SUMIFS('Growth rates'!J$4:J$999,'Growth rates'!$B$4:$B$999,Demands!$A58,'Growth rates'!$C$4:$C$999,$W58)</f>
        <v>3.4232126665771481</v>
      </c>
      <c r="AF58" s="2">
        <f>SUMIFS('Growth rates'!K$4:K$999,'Growth rates'!$B$4:$B$999,Demands!$A58,'Growth rates'!$C$4:$C$999,$W58)</f>
        <v>4.3534827799882958</v>
      </c>
      <c r="AG58" s="2">
        <f>SUMIFS('Growth rates'!L$4:L$999,'Growth rates'!$B$4:$B$999,Demands!$A58,'Growth rates'!$C$4:$C$999,$W58)</f>
        <v>5.5074076687551416</v>
      </c>
      <c r="AH58" s="2">
        <f>SUMIFS('Growth rates'!M$4:M$999,'Growth rates'!$B$4:$B$999,Demands!$A58,'Growth rates'!$C$4:$C$999,$W58)</f>
        <v>6.9238622062757553</v>
      </c>
      <c r="AI58" s="2">
        <f>SUMIFS('Growth rates'!N$4:N$999,'Growth rates'!$B$4:$B$999,Demands!$A58,'Growth rates'!$C$4:$C$999,$W58)</f>
        <v>8.6432903166846717</v>
      </c>
      <c r="AJ58" s="2">
        <f>SUMIFS('Growth rates'!O$4:O$999,'Growth rates'!$B$4:$B$999,Demands!$A58,'Growth rates'!$C$4:$C$999,$W58)</f>
        <v>10.683594978336261</v>
      </c>
      <c r="AK58" s="2">
        <f>SUMIFS('Growth rates'!P$4:P$999,'Growth rates'!$B$4:$B$999,Demands!$A58,'Growth rates'!$C$4:$C$999,$W58)</f>
        <v>13.077074075038277</v>
      </c>
      <c r="AL58" s="2">
        <f>SUMIFS('Growth rates'!Q$4:Q$999,'Growth rates'!$B$4:$B$999,Demands!$A58,'Growth rates'!$C$4:$C$999,$W58)</f>
        <v>15.836947724717392</v>
      </c>
      <c r="AM58" s="2">
        <f>SUMIFS('Growth rates'!R$4:R$999,'Growth rates'!$B$4:$B$999,Demands!$A58,'Growth rates'!$C$4:$C$999,$W58)</f>
        <v>18.980830135480968</v>
      </c>
      <c r="AN58" s="2">
        <f>SUMIFS('Growth rates'!S$4:S$999,'Growth rates'!$B$4:$B$999,Demands!$A58,'Growth rates'!$C$4:$C$999,$W58)</f>
        <v>22.529279953666986</v>
      </c>
      <c r="AO58" s="2">
        <f>SUMIFS('Growth rates'!T$4:T$999,'Growth rates'!$B$4:$B$999,Demands!$A58,'Growth rates'!$C$4:$C$999,$W58)</f>
        <v>26.49659558272721</v>
      </c>
      <c r="AP58" s="2">
        <f>SUMIFS('Growth rates'!U$4:U$999,'Growth rates'!$B$4:$B$999,Demands!$A58,'Growth rates'!$C$4:$C$999,$W58)</f>
        <v>30.891001521264148</v>
      </c>
      <c r="AR58">
        <f>VLOOKUP(C58&amp;A58,Driver_elast!$A$2:$E$1161,5,FALSE)</f>
        <v>0.70965400000000001</v>
      </c>
      <c r="AS58">
        <f t="shared" si="20"/>
        <v>0.70965400000000001</v>
      </c>
      <c r="AT58">
        <f t="shared" si="21"/>
        <v>0.1419308</v>
      </c>
      <c r="AV58" s="2" cm="1">
        <f t="array" ref="AV58">TREND($AR58:$AS58,$AR$3:$AS$3,AV$1)</f>
        <v>0.70965400000000001</v>
      </c>
      <c r="AW58" s="2" cm="1">
        <f t="array" ref="AW58">TREND($AR58:$AS58,$AR$3:$AS$3,AW$1)</f>
        <v>0.70965400000000001</v>
      </c>
      <c r="AX58" s="2" cm="1">
        <f t="array" ref="AX58">TREND($AR58:$AS58,$AR$3:$AS$3,AX$1)</f>
        <v>0.70965400000000001</v>
      </c>
      <c r="AY58" s="2" cm="1">
        <f t="array" ref="AY58">TREND($AR58:$AS58,$AR$3:$AS$3,AY$1)</f>
        <v>0.70965400000000001</v>
      </c>
      <c r="AZ58" s="2" cm="1">
        <f t="array" ref="AZ58">TREND($AR58:$AS58,$AR$3:$AS$3,AZ$1)</f>
        <v>0.70965400000000001</v>
      </c>
      <c r="BA58" s="2" cm="1">
        <f t="array" ref="BA58">TREND($AR58:$AS58,$AR$3:$AS$3,BA$1)</f>
        <v>0.70965400000000001</v>
      </c>
      <c r="BB58" s="2" cm="1">
        <f t="array" ref="BB58">TREND($AR58:$AS58,$AR$3:$AS$3,BB$1)</f>
        <v>0.70965400000000001</v>
      </c>
      <c r="BC58" s="2" cm="1">
        <f t="array" ref="BC58">TREND($AR58:$AS58,$AR$3:$AS$3,BC$1)</f>
        <v>0.70965400000000001</v>
      </c>
      <c r="BD58" s="2" cm="1">
        <f t="array" ref="BD58">TREND($AR58:$AS58,$AR$3:$AS$3,BD$1)</f>
        <v>0.70965400000000001</v>
      </c>
      <c r="BE58" s="2" cm="1">
        <f t="array" ref="BE58">TREND($AR58:$AS58,$AR$3:$AS$3,BE$1)</f>
        <v>0.70965400000000001</v>
      </c>
      <c r="BF58" s="20" cm="1">
        <f t="array" ref="BF58">TREND($AS58:$AT58,$AS$3:$AT$3,BF$1)</f>
        <v>0.63868859999999827</v>
      </c>
      <c r="BG58" s="20" cm="1">
        <f t="array" ref="BG58">TREND($AS58:$AT58,$AS$3:$AT$3,BG$1)</f>
        <v>0.5677231999999961</v>
      </c>
      <c r="BH58" s="20" cm="1">
        <f t="array" ref="BH58">TREND($AS58:$AT58,$AS$3:$AT$3,BH$1)</f>
        <v>0.49675779999999747</v>
      </c>
      <c r="BI58" s="20" cm="1">
        <f t="array" ref="BI58">TREND($AS58:$AT58,$AS$3:$AT$3,BI$1)</f>
        <v>0.42579239999999885</v>
      </c>
      <c r="BJ58" s="20" cm="1">
        <f t="array" ref="BJ58">TREND($AS58:$AT58,$AS$3:$AT$3,BJ$1)</f>
        <v>0.35482699999999667</v>
      </c>
      <c r="BK58" s="20" cm="1">
        <f t="array" ref="BK58">TREND($AS58:$AT58,$AS$3:$AT$3,BK$1)</f>
        <v>0.28386159999999805</v>
      </c>
      <c r="BL58" s="20" cm="1">
        <f t="array" ref="BL58">TREND($AS58:$AT58,$AS$3:$AT$3,BL$1)</f>
        <v>0.21289619999999942</v>
      </c>
      <c r="BM58" s="20" cm="1">
        <f t="array" ref="BM58">TREND($AS58:$AT58,$AS$3:$AT$3,BM$1)</f>
        <v>0.14193079999999725</v>
      </c>
    </row>
    <row r="59" spans="1:65" x14ac:dyDescent="0.35">
      <c r="A59" t="str">
        <f>IF(BYDem!B57="","\I:",BYDem!B57)</f>
        <v>Africa_other</v>
      </c>
      <c r="B59" t="str">
        <f>BYDem!E57</f>
        <v>INM</v>
      </c>
      <c r="C59" t="str">
        <f t="shared" si="22"/>
        <v>INM</v>
      </c>
      <c r="D59" s="4">
        <f>SUMIFS(BYDem!$M$2:$M$2000,BYDem!$B$2:$B$2000,Demands!$A59,BYDem!$E$2:$E$2000,Demands!$B59)</f>
        <v>21.84</v>
      </c>
      <c r="E59" s="4">
        <f t="shared" si="2"/>
        <v>22.829489580562711</v>
      </c>
      <c r="F59" s="4">
        <f t="shared" si="3"/>
        <v>33.056704025066864</v>
      </c>
      <c r="G59" s="4">
        <f t="shared" si="4"/>
        <v>50.289610027129754</v>
      </c>
      <c r="H59" s="4">
        <f t="shared" si="5"/>
        <v>76.92091393838362</v>
      </c>
      <c r="I59" s="4">
        <f t="shared" si="6"/>
        <v>111.90541318906365</v>
      </c>
      <c r="J59" s="4">
        <f t="shared" si="7"/>
        <v>156.73302928652032</v>
      </c>
      <c r="K59" s="4">
        <f t="shared" si="8"/>
        <v>211.78045436478473</v>
      </c>
      <c r="L59" s="4">
        <f t="shared" si="9"/>
        <v>276.12169614938722</v>
      </c>
      <c r="M59" s="4">
        <f t="shared" si="10"/>
        <v>347.137653736397</v>
      </c>
      <c r="N59" s="4">
        <f t="shared" si="11"/>
        <v>424.72302444572148</v>
      </c>
      <c r="O59" s="4">
        <f t="shared" si="12"/>
        <v>504.92992111928015</v>
      </c>
      <c r="P59" s="4">
        <f t="shared" si="13"/>
        <v>584.11463841381601</v>
      </c>
      <c r="Q59" s="4">
        <f t="shared" si="14"/>
        <v>658.0799271182965</v>
      </c>
      <c r="R59" s="4">
        <f t="shared" si="15"/>
        <v>723.3995184848427</v>
      </c>
      <c r="S59" s="4">
        <f t="shared" si="16"/>
        <v>777.49508483301895</v>
      </c>
      <c r="T59" s="4">
        <f t="shared" si="17"/>
        <v>818.56921247383843</v>
      </c>
      <c r="U59" s="4">
        <f t="shared" si="18"/>
        <v>845.7208168916037</v>
      </c>
      <c r="W59" s="5" t="str">
        <f>VLOOKUP(C59&amp;A59,Driver_elast!$A$2:$D$1161,4,FALSE)</f>
        <v>GDP</v>
      </c>
      <c r="X59" s="5">
        <v>1</v>
      </c>
      <c r="Y59" s="2">
        <f>SUMIFS('Growth rates'!D$4:D$999,'Growth rates'!$B$4:$B$999,Demands!$A59,'Growth rates'!$C$4:$C$999,$W59)</f>
        <v>1</v>
      </c>
      <c r="Z59" s="2">
        <f>SUMIFS('Growth rates'!E$4:E$999,'Growth rates'!$B$4:$B$999,Demands!$A59,'Growth rates'!$C$4:$C$999,$W59)</f>
        <v>1.0208818306290917</v>
      </c>
      <c r="AA59" s="2">
        <f>SUMIFS('Growth rates'!F$4:F$999,'Growth rates'!$B$4:$B$999,Demands!$A59,'Growth rates'!$C$4:$C$999,$W59)</f>
        <v>1.2469009500529944</v>
      </c>
      <c r="AB59" s="2">
        <f>SUMIFS('Growth rates'!G$4:G$999,'Growth rates'!$B$4:$B$999,Demands!$A59,'Growth rates'!$C$4:$C$999,$W59)</f>
        <v>1.5931681923862682</v>
      </c>
      <c r="AC59" s="2">
        <f>SUMIFS('Growth rates'!H$4:H$999,'Growth rates'!$B$4:$B$999,Demands!$A59,'Growth rates'!$C$4:$C$999,$W59)</f>
        <v>2.0805514585957932</v>
      </c>
      <c r="AD59" s="2">
        <f>SUMIFS('Growth rates'!I$4:I$999,'Growth rates'!$B$4:$B$999,Demands!$A59,'Growth rates'!$C$4:$C$999,$W59)</f>
        <v>2.677625432205434</v>
      </c>
      <c r="AE59" s="2">
        <f>SUMIFS('Growth rates'!J$4:J$999,'Growth rates'!$B$4:$B$999,Demands!$A59,'Growth rates'!$C$4:$C$999,$W59)</f>
        <v>3.4232126665771481</v>
      </c>
      <c r="AF59" s="2">
        <f>SUMIFS('Growth rates'!K$4:K$999,'Growth rates'!$B$4:$B$999,Demands!$A59,'Growth rates'!$C$4:$C$999,$W59)</f>
        <v>4.3534827799882958</v>
      </c>
      <c r="AG59" s="2">
        <f>SUMIFS('Growth rates'!L$4:L$999,'Growth rates'!$B$4:$B$999,Demands!$A59,'Growth rates'!$C$4:$C$999,$W59)</f>
        <v>5.5074076687551416</v>
      </c>
      <c r="AH59" s="2">
        <f>SUMIFS('Growth rates'!M$4:M$999,'Growth rates'!$B$4:$B$999,Demands!$A59,'Growth rates'!$C$4:$C$999,$W59)</f>
        <v>6.9238622062757553</v>
      </c>
      <c r="AI59" s="2">
        <f>SUMIFS('Growth rates'!N$4:N$999,'Growth rates'!$B$4:$B$999,Demands!$A59,'Growth rates'!$C$4:$C$999,$W59)</f>
        <v>8.6432903166846717</v>
      </c>
      <c r="AJ59" s="2">
        <f>SUMIFS('Growth rates'!O$4:O$999,'Growth rates'!$B$4:$B$999,Demands!$A59,'Growth rates'!$C$4:$C$999,$W59)</f>
        <v>10.683594978336261</v>
      </c>
      <c r="AK59" s="2">
        <f>SUMIFS('Growth rates'!P$4:P$999,'Growth rates'!$B$4:$B$999,Demands!$A59,'Growth rates'!$C$4:$C$999,$W59)</f>
        <v>13.077074075038277</v>
      </c>
      <c r="AL59" s="2">
        <f>SUMIFS('Growth rates'!Q$4:Q$999,'Growth rates'!$B$4:$B$999,Demands!$A59,'Growth rates'!$C$4:$C$999,$W59)</f>
        <v>15.836947724717392</v>
      </c>
      <c r="AM59" s="2">
        <f>SUMIFS('Growth rates'!R$4:R$999,'Growth rates'!$B$4:$B$999,Demands!$A59,'Growth rates'!$C$4:$C$999,$W59)</f>
        <v>18.980830135480968</v>
      </c>
      <c r="AN59" s="2">
        <f>SUMIFS('Growth rates'!S$4:S$999,'Growth rates'!$B$4:$B$999,Demands!$A59,'Growth rates'!$C$4:$C$999,$W59)</f>
        <v>22.529279953666986</v>
      </c>
      <c r="AO59" s="2">
        <f>SUMIFS('Growth rates'!T$4:T$999,'Growth rates'!$B$4:$B$999,Demands!$A59,'Growth rates'!$C$4:$C$999,$W59)</f>
        <v>26.49659558272721</v>
      </c>
      <c r="AP59" s="2">
        <f>SUMIFS('Growth rates'!U$4:U$999,'Growth rates'!$B$4:$B$999,Demands!$A59,'Growth rates'!$C$4:$C$999,$W59)</f>
        <v>30.891001521264148</v>
      </c>
      <c r="AR59">
        <f>VLOOKUP(C59&amp;A59,Driver_elast!$A$2:$E$1161,5,FALSE)</f>
        <v>2.198893</v>
      </c>
      <c r="AS59">
        <f t="shared" si="20"/>
        <v>1</v>
      </c>
      <c r="AT59">
        <f t="shared" si="21"/>
        <v>0.2</v>
      </c>
      <c r="AV59" s="2" cm="1">
        <f t="array" ref="AV59">TREND($AR59:$AS59,$AR$3:$AS$3,AV$1)</f>
        <v>2.1988929999999982</v>
      </c>
      <c r="AW59" s="2" cm="1">
        <f t="array" ref="AW59">TREND($AR59:$AS59,$AR$3:$AS$3,AW$1)</f>
        <v>2.1696517073170725</v>
      </c>
      <c r="AX59" s="2" cm="1">
        <f t="array" ref="AX59">TREND($AR59:$AS59,$AR$3:$AS$3,AX$1)</f>
        <v>2.0234452439024437</v>
      </c>
      <c r="AY59" s="2" cm="1">
        <f t="array" ref="AY59">TREND($AR59:$AS59,$AR$3:$AS$3,AY$1)</f>
        <v>1.8772387804878079</v>
      </c>
      <c r="AZ59" s="2" cm="1">
        <f t="array" ref="AZ59">TREND($AR59:$AS59,$AR$3:$AS$3,AZ$1)</f>
        <v>1.7310323170731721</v>
      </c>
      <c r="BA59" s="2" cm="1">
        <f t="array" ref="BA59">TREND($AR59:$AS59,$AR$3:$AS$3,BA$1)</f>
        <v>1.5848258536585362</v>
      </c>
      <c r="BB59" s="2" cm="1">
        <f t="array" ref="BB59">TREND($AR59:$AS59,$AR$3:$AS$3,BB$1)</f>
        <v>1.4386193902439004</v>
      </c>
      <c r="BC59" s="2" cm="1">
        <f t="array" ref="BC59">TREND($AR59:$AS59,$AR$3:$AS$3,BC$1)</f>
        <v>1.2924129268292717</v>
      </c>
      <c r="BD59" s="2" cm="1">
        <f t="array" ref="BD59">TREND($AR59:$AS59,$AR$3:$AS$3,BD$1)</f>
        <v>1.1462064634146358</v>
      </c>
      <c r="BE59" s="2" cm="1">
        <f t="array" ref="BE59">TREND($AR59:$AS59,$AR$3:$AS$3,BE$1)</f>
        <v>1</v>
      </c>
      <c r="BF59" s="20" cm="1">
        <f t="array" ref="BF59">TREND($AS59:$AT59,$AS$3:$AT$3,BF$1)</f>
        <v>0.90000000000000568</v>
      </c>
      <c r="BG59" s="20" cm="1">
        <f t="array" ref="BG59">TREND($AS59:$AT59,$AS$3:$AT$3,BG$1)</f>
        <v>0.80000000000000426</v>
      </c>
      <c r="BH59" s="20" cm="1">
        <f t="array" ref="BH59">TREND($AS59:$AT59,$AS$3:$AT$3,BH$1)</f>
        <v>0.70000000000000284</v>
      </c>
      <c r="BI59" s="20" cm="1">
        <f t="array" ref="BI59">TREND($AS59:$AT59,$AS$3:$AT$3,BI$1)</f>
        <v>0.60000000000000142</v>
      </c>
      <c r="BJ59" s="20" cm="1">
        <f t="array" ref="BJ59">TREND($AS59:$AT59,$AS$3:$AT$3,BJ$1)</f>
        <v>0.5</v>
      </c>
      <c r="BK59" s="20" cm="1">
        <f t="array" ref="BK59">TREND($AS59:$AT59,$AS$3:$AT$3,BK$1)</f>
        <v>0.40000000000000568</v>
      </c>
      <c r="BL59" s="20" cm="1">
        <f t="array" ref="BL59">TREND($AS59:$AT59,$AS$3:$AT$3,BL$1)</f>
        <v>0.30000000000000426</v>
      </c>
      <c r="BM59" s="20" cm="1">
        <f t="array" ref="BM59">TREND($AS59:$AT59,$AS$3:$AT$3,BM$1)</f>
        <v>0.20000000000000284</v>
      </c>
    </row>
    <row r="60" spans="1:65" x14ac:dyDescent="0.35">
      <c r="A60" t="str">
        <f>IF(BYDem!B58="","\I:",BYDem!B58)</f>
        <v>Africa_other</v>
      </c>
      <c r="B60" t="str">
        <f>BYDem!E58</f>
        <v>IOI</v>
      </c>
      <c r="C60" t="str">
        <f t="shared" si="22"/>
        <v>IOI</v>
      </c>
      <c r="D60" s="4">
        <f>SUMIFS(BYDem!$M$2:$M$2000,BYDem!$B$2:$B$2000,Demands!$A60,BYDem!$E$2:$E$2000,Demands!$B60)</f>
        <v>857.84427161037297</v>
      </c>
      <c r="E60" s="4">
        <f t="shared" si="2"/>
        <v>866.80095100332517</v>
      </c>
      <c r="F60" s="4">
        <f t="shared" si="3"/>
        <v>962.75406809467665</v>
      </c>
      <c r="G60" s="4">
        <f t="shared" si="4"/>
        <v>1096.4335701393725</v>
      </c>
      <c r="H60" s="4">
        <f t="shared" si="5"/>
        <v>1264.1444801205375</v>
      </c>
      <c r="I60" s="4">
        <f t="shared" si="6"/>
        <v>1445.5357561795504</v>
      </c>
      <c r="J60" s="4">
        <f t="shared" si="7"/>
        <v>1646.7911285091345</v>
      </c>
      <c r="K60" s="4">
        <f t="shared" si="8"/>
        <v>1870.5517766336436</v>
      </c>
      <c r="L60" s="4">
        <f t="shared" si="9"/>
        <v>2118.4540148952137</v>
      </c>
      <c r="M60" s="4">
        <f t="shared" si="10"/>
        <v>2390.8774473342855</v>
      </c>
      <c r="N60" s="4">
        <f t="shared" si="11"/>
        <v>2658.0583640043815</v>
      </c>
      <c r="O60" s="4">
        <f t="shared" si="12"/>
        <v>2909.0391212075187</v>
      </c>
      <c r="P60" s="4">
        <f t="shared" si="13"/>
        <v>3137.1415080703746</v>
      </c>
      <c r="Q60" s="4">
        <f t="shared" si="14"/>
        <v>3335.766539948831</v>
      </c>
      <c r="R60" s="4">
        <f t="shared" si="15"/>
        <v>3501.3170288064612</v>
      </c>
      <c r="S60" s="4">
        <f t="shared" si="16"/>
        <v>3632.2306683638308</v>
      </c>
      <c r="T60" s="4">
        <f t="shared" si="17"/>
        <v>3728.173851159203</v>
      </c>
      <c r="U60" s="4">
        <f t="shared" si="18"/>
        <v>3790.0048485048105</v>
      </c>
      <c r="W60" s="5" t="str">
        <f>VLOOKUP(C60&amp;A60,Driver_elast!$A$2:$D$1161,4,FALSE)</f>
        <v>GDP</v>
      </c>
      <c r="X60" s="5">
        <v>1</v>
      </c>
      <c r="Y60" s="2">
        <f>SUMIFS('Growth rates'!D$4:D$999,'Growth rates'!$B$4:$B$999,Demands!$A60,'Growth rates'!$C$4:$C$999,$W60)</f>
        <v>1</v>
      </c>
      <c r="Z60" s="2">
        <f>SUMIFS('Growth rates'!E$4:E$999,'Growth rates'!$B$4:$B$999,Demands!$A60,'Growth rates'!$C$4:$C$999,$W60)</f>
        <v>1.0208818306290917</v>
      </c>
      <c r="AA60" s="2">
        <f>SUMIFS('Growth rates'!F$4:F$999,'Growth rates'!$B$4:$B$999,Demands!$A60,'Growth rates'!$C$4:$C$999,$W60)</f>
        <v>1.2469009500529944</v>
      </c>
      <c r="AB60" s="2">
        <f>SUMIFS('Growth rates'!G$4:G$999,'Growth rates'!$B$4:$B$999,Demands!$A60,'Growth rates'!$C$4:$C$999,$W60)</f>
        <v>1.5931681923862682</v>
      </c>
      <c r="AC60" s="2">
        <f>SUMIFS('Growth rates'!H$4:H$999,'Growth rates'!$B$4:$B$999,Demands!$A60,'Growth rates'!$C$4:$C$999,$W60)</f>
        <v>2.0805514585957932</v>
      </c>
      <c r="AD60" s="2">
        <f>SUMIFS('Growth rates'!I$4:I$999,'Growth rates'!$B$4:$B$999,Demands!$A60,'Growth rates'!$C$4:$C$999,$W60)</f>
        <v>2.677625432205434</v>
      </c>
      <c r="AE60" s="2">
        <f>SUMIFS('Growth rates'!J$4:J$999,'Growth rates'!$B$4:$B$999,Demands!$A60,'Growth rates'!$C$4:$C$999,$W60)</f>
        <v>3.4232126665771481</v>
      </c>
      <c r="AF60" s="2">
        <f>SUMIFS('Growth rates'!K$4:K$999,'Growth rates'!$B$4:$B$999,Demands!$A60,'Growth rates'!$C$4:$C$999,$W60)</f>
        <v>4.3534827799882958</v>
      </c>
      <c r="AG60" s="2">
        <f>SUMIFS('Growth rates'!L$4:L$999,'Growth rates'!$B$4:$B$999,Demands!$A60,'Growth rates'!$C$4:$C$999,$W60)</f>
        <v>5.5074076687551416</v>
      </c>
      <c r="AH60" s="2">
        <f>SUMIFS('Growth rates'!M$4:M$999,'Growth rates'!$B$4:$B$999,Demands!$A60,'Growth rates'!$C$4:$C$999,$W60)</f>
        <v>6.9238622062757553</v>
      </c>
      <c r="AI60" s="2">
        <f>SUMIFS('Growth rates'!N$4:N$999,'Growth rates'!$B$4:$B$999,Demands!$A60,'Growth rates'!$C$4:$C$999,$W60)</f>
        <v>8.6432903166846717</v>
      </c>
      <c r="AJ60" s="2">
        <f>SUMIFS('Growth rates'!O$4:O$999,'Growth rates'!$B$4:$B$999,Demands!$A60,'Growth rates'!$C$4:$C$999,$W60)</f>
        <v>10.683594978336261</v>
      </c>
      <c r="AK60" s="2">
        <f>SUMIFS('Growth rates'!P$4:P$999,'Growth rates'!$B$4:$B$999,Demands!$A60,'Growth rates'!$C$4:$C$999,$W60)</f>
        <v>13.077074075038277</v>
      </c>
      <c r="AL60" s="2">
        <f>SUMIFS('Growth rates'!Q$4:Q$999,'Growth rates'!$B$4:$B$999,Demands!$A60,'Growth rates'!$C$4:$C$999,$W60)</f>
        <v>15.836947724717392</v>
      </c>
      <c r="AM60" s="2">
        <f>SUMIFS('Growth rates'!R$4:R$999,'Growth rates'!$B$4:$B$999,Demands!$A60,'Growth rates'!$C$4:$C$999,$W60)</f>
        <v>18.980830135480968</v>
      </c>
      <c r="AN60" s="2">
        <f>SUMIFS('Growth rates'!S$4:S$999,'Growth rates'!$B$4:$B$999,Demands!$A60,'Growth rates'!$C$4:$C$999,$W60)</f>
        <v>22.529279953666986</v>
      </c>
      <c r="AO60" s="2">
        <f>SUMIFS('Growth rates'!T$4:T$999,'Growth rates'!$B$4:$B$999,Demands!$A60,'Growth rates'!$C$4:$C$999,$W60)</f>
        <v>26.49659558272721</v>
      </c>
      <c r="AP60" s="2">
        <f>SUMIFS('Growth rates'!U$4:U$999,'Growth rates'!$B$4:$B$999,Demands!$A60,'Growth rates'!$C$4:$C$999,$W60)</f>
        <v>30.891001521264148</v>
      </c>
      <c r="AR60">
        <f>VLOOKUP(C60&amp;A60,Driver_elast!$A$2:$E$1161,5,FALSE)</f>
        <v>0.5</v>
      </c>
      <c r="AS60">
        <f t="shared" si="20"/>
        <v>0.5</v>
      </c>
      <c r="AT60">
        <f t="shared" si="21"/>
        <v>0.1</v>
      </c>
      <c r="AV60" s="2" cm="1">
        <f t="array" ref="AV60">TREND($AR60:$AS60,$AR$3:$AS$3,AV$1)</f>
        <v>0.5</v>
      </c>
      <c r="AW60" s="2" cm="1">
        <f t="array" ref="AW60">TREND($AR60:$AS60,$AR$3:$AS$3,AW$1)</f>
        <v>0.5</v>
      </c>
      <c r="AX60" s="2" cm="1">
        <f t="array" ref="AX60">TREND($AR60:$AS60,$AR$3:$AS$3,AX$1)</f>
        <v>0.5</v>
      </c>
      <c r="AY60" s="2" cm="1">
        <f t="array" ref="AY60">TREND($AR60:$AS60,$AR$3:$AS$3,AY$1)</f>
        <v>0.5</v>
      </c>
      <c r="AZ60" s="2" cm="1">
        <f t="array" ref="AZ60">TREND($AR60:$AS60,$AR$3:$AS$3,AZ$1)</f>
        <v>0.5</v>
      </c>
      <c r="BA60" s="2" cm="1">
        <f t="array" ref="BA60">TREND($AR60:$AS60,$AR$3:$AS$3,BA$1)</f>
        <v>0.5</v>
      </c>
      <c r="BB60" s="2" cm="1">
        <f t="array" ref="BB60">TREND($AR60:$AS60,$AR$3:$AS$3,BB$1)</f>
        <v>0.5</v>
      </c>
      <c r="BC60" s="2" cm="1">
        <f t="array" ref="BC60">TREND($AR60:$AS60,$AR$3:$AS$3,BC$1)</f>
        <v>0.5</v>
      </c>
      <c r="BD60" s="2" cm="1">
        <f t="array" ref="BD60">TREND($AR60:$AS60,$AR$3:$AS$3,BD$1)</f>
        <v>0.5</v>
      </c>
      <c r="BE60" s="2" cm="1">
        <f t="array" ref="BE60">TREND($AR60:$AS60,$AR$3:$AS$3,BE$1)</f>
        <v>0.5</v>
      </c>
      <c r="BF60" s="20" cm="1">
        <f t="array" ref="BF60">TREND($AS60:$AT60,$AS$3:$AT$3,BF$1)</f>
        <v>0.45000000000000284</v>
      </c>
      <c r="BG60" s="20" cm="1">
        <f t="array" ref="BG60">TREND($AS60:$AT60,$AS$3:$AT$3,BG$1)</f>
        <v>0.40000000000000213</v>
      </c>
      <c r="BH60" s="20" cm="1">
        <f t="array" ref="BH60">TREND($AS60:$AT60,$AS$3:$AT$3,BH$1)</f>
        <v>0.35000000000000142</v>
      </c>
      <c r="BI60" s="20" cm="1">
        <f t="array" ref="BI60">TREND($AS60:$AT60,$AS$3:$AT$3,BI$1)</f>
        <v>0.30000000000000071</v>
      </c>
      <c r="BJ60" s="20" cm="1">
        <f t="array" ref="BJ60">TREND($AS60:$AT60,$AS$3:$AT$3,BJ$1)</f>
        <v>0.25</v>
      </c>
      <c r="BK60" s="20" cm="1">
        <f t="array" ref="BK60">TREND($AS60:$AT60,$AS$3:$AT$3,BK$1)</f>
        <v>0.20000000000000284</v>
      </c>
      <c r="BL60" s="20" cm="1">
        <f t="array" ref="BL60">TREND($AS60:$AT60,$AS$3:$AT$3,BL$1)</f>
        <v>0.15000000000000213</v>
      </c>
      <c r="BM60" s="20" cm="1">
        <f t="array" ref="BM60">TREND($AS60:$AT60,$AS$3:$AT$3,BM$1)</f>
        <v>0.10000000000000142</v>
      </c>
    </row>
    <row r="61" spans="1:65" x14ac:dyDescent="0.35">
      <c r="A61" t="str">
        <f>IF(BYDem!B59="","\I:",BYDem!B59)</f>
        <v>Africa_other</v>
      </c>
      <c r="B61" t="str">
        <f>BYDem!E59</f>
        <v>ITM</v>
      </c>
      <c r="C61" t="str">
        <f t="shared" si="22"/>
        <v>ITM</v>
      </c>
      <c r="D61" s="4">
        <f>SUMIFS(BYDem!$M$2:$M$2000,BYDem!$B$2:$B$2000,Demands!$A61,BYDem!$E$2:$E$2000,Demands!$B61)</f>
        <v>0.90215762025197799</v>
      </c>
      <c r="E61" s="4">
        <f t="shared" si="2"/>
        <v>0.91157697156540118</v>
      </c>
      <c r="F61" s="4">
        <f t="shared" si="3"/>
        <v>1.0124867038276342</v>
      </c>
      <c r="G61" s="4">
        <f t="shared" si="4"/>
        <v>1.1530716391501235</v>
      </c>
      <c r="H61" s="4">
        <f t="shared" si="5"/>
        <v>1.3294459304359685</v>
      </c>
      <c r="I61" s="4">
        <f t="shared" si="6"/>
        <v>1.5202072694802586</v>
      </c>
      <c r="J61" s="4">
        <f t="shared" si="7"/>
        <v>1.7318588171707798</v>
      </c>
      <c r="K61" s="4">
        <f t="shared" si="8"/>
        <v>1.9671781874792105</v>
      </c>
      <c r="L61" s="4">
        <f t="shared" si="9"/>
        <v>2.2278862212408161</v>
      </c>
      <c r="M61" s="4">
        <f t="shared" si="10"/>
        <v>2.5143821315634942</v>
      </c>
      <c r="N61" s="4">
        <f t="shared" si="11"/>
        <v>2.7953647153923153</v>
      </c>
      <c r="O61" s="4">
        <f t="shared" si="12"/>
        <v>3.0593102940255688</v>
      </c>
      <c r="P61" s="4">
        <f t="shared" si="13"/>
        <v>3.2991956826867126</v>
      </c>
      <c r="Q61" s="4">
        <f t="shared" si="14"/>
        <v>3.5080810153888335</v>
      </c>
      <c r="R61" s="4">
        <f t="shared" si="15"/>
        <v>3.6821832854651748</v>
      </c>
      <c r="S61" s="4">
        <f t="shared" si="16"/>
        <v>3.8198594831506725</v>
      </c>
      <c r="T61" s="4">
        <f t="shared" si="17"/>
        <v>3.9207587679446223</v>
      </c>
      <c r="U61" s="4">
        <f t="shared" si="18"/>
        <v>3.98578374656738</v>
      </c>
      <c r="W61" s="5" t="str">
        <f>VLOOKUP(C61&amp;A61,Driver_elast!$A$2:$D$1161,4,FALSE)</f>
        <v>GDP</v>
      </c>
      <c r="X61" s="5">
        <v>1</v>
      </c>
      <c r="Y61" s="2">
        <f>SUMIFS('Growth rates'!D$4:D$999,'Growth rates'!$B$4:$B$999,Demands!$A61,'Growth rates'!$C$4:$C$999,$W61)</f>
        <v>1</v>
      </c>
      <c r="Z61" s="2">
        <f>SUMIFS('Growth rates'!E$4:E$999,'Growth rates'!$B$4:$B$999,Demands!$A61,'Growth rates'!$C$4:$C$999,$W61)</f>
        <v>1.0208818306290917</v>
      </c>
      <c r="AA61" s="2">
        <f>SUMIFS('Growth rates'!F$4:F$999,'Growth rates'!$B$4:$B$999,Demands!$A61,'Growth rates'!$C$4:$C$999,$W61)</f>
        <v>1.2469009500529944</v>
      </c>
      <c r="AB61" s="2">
        <f>SUMIFS('Growth rates'!G$4:G$999,'Growth rates'!$B$4:$B$999,Demands!$A61,'Growth rates'!$C$4:$C$999,$W61)</f>
        <v>1.5931681923862682</v>
      </c>
      <c r="AC61" s="2">
        <f>SUMIFS('Growth rates'!H$4:H$999,'Growth rates'!$B$4:$B$999,Demands!$A61,'Growth rates'!$C$4:$C$999,$W61)</f>
        <v>2.0805514585957932</v>
      </c>
      <c r="AD61" s="2">
        <f>SUMIFS('Growth rates'!I$4:I$999,'Growth rates'!$B$4:$B$999,Demands!$A61,'Growth rates'!$C$4:$C$999,$W61)</f>
        <v>2.677625432205434</v>
      </c>
      <c r="AE61" s="2">
        <f>SUMIFS('Growth rates'!J$4:J$999,'Growth rates'!$B$4:$B$999,Demands!$A61,'Growth rates'!$C$4:$C$999,$W61)</f>
        <v>3.4232126665771481</v>
      </c>
      <c r="AF61" s="2">
        <f>SUMIFS('Growth rates'!K$4:K$999,'Growth rates'!$B$4:$B$999,Demands!$A61,'Growth rates'!$C$4:$C$999,$W61)</f>
        <v>4.3534827799882958</v>
      </c>
      <c r="AG61" s="2">
        <f>SUMIFS('Growth rates'!L$4:L$999,'Growth rates'!$B$4:$B$999,Demands!$A61,'Growth rates'!$C$4:$C$999,$W61)</f>
        <v>5.5074076687551416</v>
      </c>
      <c r="AH61" s="2">
        <f>SUMIFS('Growth rates'!M$4:M$999,'Growth rates'!$B$4:$B$999,Demands!$A61,'Growth rates'!$C$4:$C$999,$W61)</f>
        <v>6.9238622062757553</v>
      </c>
      <c r="AI61" s="2">
        <f>SUMIFS('Growth rates'!N$4:N$999,'Growth rates'!$B$4:$B$999,Demands!$A61,'Growth rates'!$C$4:$C$999,$W61)</f>
        <v>8.6432903166846717</v>
      </c>
      <c r="AJ61" s="2">
        <f>SUMIFS('Growth rates'!O$4:O$999,'Growth rates'!$B$4:$B$999,Demands!$A61,'Growth rates'!$C$4:$C$999,$W61)</f>
        <v>10.683594978336261</v>
      </c>
      <c r="AK61" s="2">
        <f>SUMIFS('Growth rates'!P$4:P$999,'Growth rates'!$B$4:$B$999,Demands!$A61,'Growth rates'!$C$4:$C$999,$W61)</f>
        <v>13.077074075038277</v>
      </c>
      <c r="AL61" s="2">
        <f>SUMIFS('Growth rates'!Q$4:Q$999,'Growth rates'!$B$4:$B$999,Demands!$A61,'Growth rates'!$C$4:$C$999,$W61)</f>
        <v>15.836947724717392</v>
      </c>
      <c r="AM61" s="2">
        <f>SUMIFS('Growth rates'!R$4:R$999,'Growth rates'!$B$4:$B$999,Demands!$A61,'Growth rates'!$C$4:$C$999,$W61)</f>
        <v>18.980830135480968</v>
      </c>
      <c r="AN61" s="2">
        <f>SUMIFS('Growth rates'!S$4:S$999,'Growth rates'!$B$4:$B$999,Demands!$A61,'Growth rates'!$C$4:$C$999,$W61)</f>
        <v>22.529279953666986</v>
      </c>
      <c r="AO61" s="2">
        <f>SUMIFS('Growth rates'!T$4:T$999,'Growth rates'!$B$4:$B$999,Demands!$A61,'Growth rates'!$C$4:$C$999,$W61)</f>
        <v>26.49659558272721</v>
      </c>
      <c r="AP61" s="2">
        <f>SUMIFS('Growth rates'!U$4:U$999,'Growth rates'!$B$4:$B$999,Demands!$A61,'Growth rates'!$C$4:$C$999,$W61)</f>
        <v>30.891001521264148</v>
      </c>
      <c r="AR61">
        <f>VLOOKUP(C61&amp;A61,Driver_elast!$A$2:$E$1161,5,FALSE)</f>
        <v>0.5</v>
      </c>
      <c r="AS61">
        <f t="shared" si="20"/>
        <v>0.5</v>
      </c>
      <c r="AT61">
        <f t="shared" si="21"/>
        <v>0.1</v>
      </c>
      <c r="AV61" s="2" cm="1">
        <f t="array" ref="AV61">TREND($AR61:$AS61,$AR$3:$AS$3,AV$1)</f>
        <v>0.5</v>
      </c>
      <c r="AW61" s="2" cm="1">
        <f t="array" ref="AW61">TREND($AR61:$AS61,$AR$3:$AS$3,AW$1)</f>
        <v>0.5</v>
      </c>
      <c r="AX61" s="2" cm="1">
        <f t="array" ref="AX61">TREND($AR61:$AS61,$AR$3:$AS$3,AX$1)</f>
        <v>0.5</v>
      </c>
      <c r="AY61" s="2" cm="1">
        <f t="array" ref="AY61">TREND($AR61:$AS61,$AR$3:$AS$3,AY$1)</f>
        <v>0.5</v>
      </c>
      <c r="AZ61" s="2" cm="1">
        <f t="array" ref="AZ61">TREND($AR61:$AS61,$AR$3:$AS$3,AZ$1)</f>
        <v>0.5</v>
      </c>
      <c r="BA61" s="2" cm="1">
        <f t="array" ref="BA61">TREND($AR61:$AS61,$AR$3:$AS$3,BA$1)</f>
        <v>0.5</v>
      </c>
      <c r="BB61" s="2" cm="1">
        <f t="array" ref="BB61">TREND($AR61:$AS61,$AR$3:$AS$3,BB$1)</f>
        <v>0.5</v>
      </c>
      <c r="BC61" s="2" cm="1">
        <f t="array" ref="BC61">TREND($AR61:$AS61,$AR$3:$AS$3,BC$1)</f>
        <v>0.5</v>
      </c>
      <c r="BD61" s="2" cm="1">
        <f t="array" ref="BD61">TREND($AR61:$AS61,$AR$3:$AS$3,BD$1)</f>
        <v>0.5</v>
      </c>
      <c r="BE61" s="2" cm="1">
        <f t="array" ref="BE61">TREND($AR61:$AS61,$AR$3:$AS$3,BE$1)</f>
        <v>0.5</v>
      </c>
      <c r="BF61" s="20" cm="1">
        <f t="array" ref="BF61">TREND($AS61:$AT61,$AS$3:$AT$3,BF$1)</f>
        <v>0.45000000000000284</v>
      </c>
      <c r="BG61" s="20" cm="1">
        <f t="array" ref="BG61">TREND($AS61:$AT61,$AS$3:$AT$3,BG$1)</f>
        <v>0.40000000000000213</v>
      </c>
      <c r="BH61" s="20" cm="1">
        <f t="array" ref="BH61">TREND($AS61:$AT61,$AS$3:$AT$3,BH$1)</f>
        <v>0.35000000000000142</v>
      </c>
      <c r="BI61" s="20" cm="1">
        <f t="array" ref="BI61">TREND($AS61:$AT61,$AS$3:$AT$3,BI$1)</f>
        <v>0.30000000000000071</v>
      </c>
      <c r="BJ61" s="20" cm="1">
        <f t="array" ref="BJ61">TREND($AS61:$AT61,$AS$3:$AT$3,BJ$1)</f>
        <v>0.25</v>
      </c>
      <c r="BK61" s="20" cm="1">
        <f t="array" ref="BK61">TREND($AS61:$AT61,$AS$3:$AT$3,BK$1)</f>
        <v>0.20000000000000284</v>
      </c>
      <c r="BL61" s="20" cm="1">
        <f t="array" ref="BL61">TREND($AS61:$AT61,$AS$3:$AT$3,BL$1)</f>
        <v>0.15000000000000213</v>
      </c>
      <c r="BM61" s="20" cm="1">
        <f t="array" ref="BM61">TREND($AS61:$AT61,$AS$3:$AT$3,BM$1)</f>
        <v>0.10000000000000142</v>
      </c>
    </row>
    <row r="62" spans="1:65" x14ac:dyDescent="0.35">
      <c r="A62" t="str">
        <f>IF(BYDem!B60="","\I:",BYDem!B60)</f>
        <v>Africa_other</v>
      </c>
      <c r="B62" t="str">
        <f>BYDem!E60</f>
        <v>NEU</v>
      </c>
      <c r="C62" t="str">
        <f t="shared" si="22"/>
        <v>NEU</v>
      </c>
      <c r="D62" s="4">
        <f>SUMIFS(BYDem!$M$2:$M$2000,BYDem!$B$2:$B$2000,Demands!$A62,BYDem!$E$2:$E$2000,Demands!$B62)</f>
        <v>4.6319154551999997</v>
      </c>
      <c r="E62" s="4">
        <f t="shared" si="2"/>
        <v>4.736687559618125</v>
      </c>
      <c r="F62" s="4">
        <f t="shared" si="3"/>
        <v>5.8617331437675517</v>
      </c>
      <c r="G62" s="4">
        <f t="shared" si="4"/>
        <v>7.5911494115742562</v>
      </c>
      <c r="H62" s="4">
        <f t="shared" si="5"/>
        <v>10.034227230171664</v>
      </c>
      <c r="I62" s="4">
        <f t="shared" si="6"/>
        <v>13.03365666874234</v>
      </c>
      <c r="J62" s="4">
        <f t="shared" si="7"/>
        <v>16.776148851821318</v>
      </c>
      <c r="K62" s="4">
        <f t="shared" si="8"/>
        <v>21.429975433173407</v>
      </c>
      <c r="L62" s="4">
        <f t="shared" si="9"/>
        <v>27.169246919316723</v>
      </c>
      <c r="M62" s="4">
        <f t="shared" si="10"/>
        <v>34.156927039350904</v>
      </c>
      <c r="N62" s="4">
        <f t="shared" si="11"/>
        <v>41.79101057398168</v>
      </c>
      <c r="O62" s="4">
        <f t="shared" si="12"/>
        <v>49.68304155432547</v>
      </c>
      <c r="P62" s="4">
        <f t="shared" si="13"/>
        <v>57.474494259467448</v>
      </c>
      <c r="Q62" s="4">
        <f t="shared" si="14"/>
        <v>64.752376513179797</v>
      </c>
      <c r="R62" s="4">
        <f t="shared" si="15"/>
        <v>71.179557467284994</v>
      </c>
      <c r="S62" s="4">
        <f t="shared" si="16"/>
        <v>76.502340210726942</v>
      </c>
      <c r="T62" s="4">
        <f t="shared" si="17"/>
        <v>80.543866579104758</v>
      </c>
      <c r="U62" s="4">
        <f t="shared" si="18"/>
        <v>83.21547353708452</v>
      </c>
      <c r="W62" s="5" t="str">
        <f>VLOOKUP(C62&amp;A62,Driver_elast!$A$2:$D$1161,4,FALSE)</f>
        <v>GDP</v>
      </c>
      <c r="X62" s="5">
        <v>1</v>
      </c>
      <c r="Y62" s="2">
        <f>SUMIFS('Growth rates'!D$4:D$999,'Growth rates'!$B$4:$B$999,Demands!$A62,'Growth rates'!$C$4:$C$999,$W62)</f>
        <v>1</v>
      </c>
      <c r="Z62" s="2">
        <f>SUMIFS('Growth rates'!E$4:E$999,'Growth rates'!$B$4:$B$999,Demands!$A62,'Growth rates'!$C$4:$C$999,$W62)</f>
        <v>1.0208818306290917</v>
      </c>
      <c r="AA62" s="2">
        <f>SUMIFS('Growth rates'!F$4:F$999,'Growth rates'!$B$4:$B$999,Demands!$A62,'Growth rates'!$C$4:$C$999,$W62)</f>
        <v>1.2469009500529944</v>
      </c>
      <c r="AB62" s="2">
        <f>SUMIFS('Growth rates'!G$4:G$999,'Growth rates'!$B$4:$B$999,Demands!$A62,'Growth rates'!$C$4:$C$999,$W62)</f>
        <v>1.5931681923862682</v>
      </c>
      <c r="AC62" s="2">
        <f>SUMIFS('Growth rates'!H$4:H$999,'Growth rates'!$B$4:$B$999,Demands!$A62,'Growth rates'!$C$4:$C$999,$W62)</f>
        <v>2.0805514585957932</v>
      </c>
      <c r="AD62" s="2">
        <f>SUMIFS('Growth rates'!I$4:I$999,'Growth rates'!$B$4:$B$999,Demands!$A62,'Growth rates'!$C$4:$C$999,$W62)</f>
        <v>2.677625432205434</v>
      </c>
      <c r="AE62" s="2">
        <f>SUMIFS('Growth rates'!J$4:J$999,'Growth rates'!$B$4:$B$999,Demands!$A62,'Growth rates'!$C$4:$C$999,$W62)</f>
        <v>3.4232126665771481</v>
      </c>
      <c r="AF62" s="2">
        <f>SUMIFS('Growth rates'!K$4:K$999,'Growth rates'!$B$4:$B$999,Demands!$A62,'Growth rates'!$C$4:$C$999,$W62)</f>
        <v>4.3534827799882958</v>
      </c>
      <c r="AG62" s="2">
        <f>SUMIFS('Growth rates'!L$4:L$999,'Growth rates'!$B$4:$B$999,Demands!$A62,'Growth rates'!$C$4:$C$999,$W62)</f>
        <v>5.5074076687551416</v>
      </c>
      <c r="AH62" s="2">
        <f>SUMIFS('Growth rates'!M$4:M$999,'Growth rates'!$B$4:$B$999,Demands!$A62,'Growth rates'!$C$4:$C$999,$W62)</f>
        <v>6.9238622062757553</v>
      </c>
      <c r="AI62" s="2">
        <f>SUMIFS('Growth rates'!N$4:N$999,'Growth rates'!$B$4:$B$999,Demands!$A62,'Growth rates'!$C$4:$C$999,$W62)</f>
        <v>8.6432903166846717</v>
      </c>
      <c r="AJ62" s="2">
        <f>SUMIFS('Growth rates'!O$4:O$999,'Growth rates'!$B$4:$B$999,Demands!$A62,'Growth rates'!$C$4:$C$999,$W62)</f>
        <v>10.683594978336261</v>
      </c>
      <c r="AK62" s="2">
        <f>SUMIFS('Growth rates'!P$4:P$999,'Growth rates'!$B$4:$B$999,Demands!$A62,'Growth rates'!$C$4:$C$999,$W62)</f>
        <v>13.077074075038277</v>
      </c>
      <c r="AL62" s="2">
        <f>SUMIFS('Growth rates'!Q$4:Q$999,'Growth rates'!$B$4:$B$999,Demands!$A62,'Growth rates'!$C$4:$C$999,$W62)</f>
        <v>15.836947724717392</v>
      </c>
      <c r="AM62" s="2">
        <f>SUMIFS('Growth rates'!R$4:R$999,'Growth rates'!$B$4:$B$999,Demands!$A62,'Growth rates'!$C$4:$C$999,$W62)</f>
        <v>18.980830135480968</v>
      </c>
      <c r="AN62" s="2">
        <f>SUMIFS('Growth rates'!S$4:S$999,'Growth rates'!$B$4:$B$999,Demands!$A62,'Growth rates'!$C$4:$C$999,$W62)</f>
        <v>22.529279953666986</v>
      </c>
      <c r="AO62" s="2">
        <f>SUMIFS('Growth rates'!T$4:T$999,'Growth rates'!$B$4:$B$999,Demands!$A62,'Growth rates'!$C$4:$C$999,$W62)</f>
        <v>26.49659558272721</v>
      </c>
      <c r="AP62" s="2">
        <f>SUMIFS('Growth rates'!U$4:U$999,'Growth rates'!$B$4:$B$999,Demands!$A62,'Growth rates'!$C$4:$C$999,$W62)</f>
        <v>30.891001521264148</v>
      </c>
      <c r="AR62">
        <f>VLOOKUP(C62&amp;A62,Driver_elast!$A$2:$E$1161,5,FALSE)</f>
        <v>1.0852999999999999</v>
      </c>
      <c r="AS62">
        <f t="shared" si="20"/>
        <v>1</v>
      </c>
      <c r="AT62">
        <f t="shared" si="21"/>
        <v>0.2</v>
      </c>
      <c r="AV62" s="2" cm="1">
        <f t="array" ref="AV62">TREND($AR62:$AS62,$AR$3:$AS$3,AV$1)</f>
        <v>1.0853000000000002</v>
      </c>
      <c r="AW62" s="2" cm="1">
        <f t="array" ref="AW62">TREND($AR62:$AS62,$AR$3:$AS$3,AW$1)</f>
        <v>1.0832195121951216</v>
      </c>
      <c r="AX62" s="2" cm="1">
        <f t="array" ref="AX62">TREND($AR62:$AS62,$AR$3:$AS$3,AX$1)</f>
        <v>1.0728170731707314</v>
      </c>
      <c r="AY62" s="2" cm="1">
        <f t="array" ref="AY62">TREND($AR62:$AS62,$AR$3:$AS$3,AY$1)</f>
        <v>1.0624146341463412</v>
      </c>
      <c r="AZ62" s="2" cm="1">
        <f t="array" ref="AZ62">TREND($AR62:$AS62,$AR$3:$AS$3,AZ$1)</f>
        <v>1.052012195121951</v>
      </c>
      <c r="BA62" s="2" cm="1">
        <f t="array" ref="BA62">TREND($AR62:$AS62,$AR$3:$AS$3,BA$1)</f>
        <v>1.0416097560975608</v>
      </c>
      <c r="BB62" s="2" cm="1">
        <f t="array" ref="BB62">TREND($AR62:$AS62,$AR$3:$AS$3,BB$1)</f>
        <v>1.0312073170731706</v>
      </c>
      <c r="BC62" s="2" cm="1">
        <f t="array" ref="BC62">TREND($AR62:$AS62,$AR$3:$AS$3,BC$1)</f>
        <v>1.0208048780487804</v>
      </c>
      <c r="BD62" s="2" cm="1">
        <f t="array" ref="BD62">TREND($AR62:$AS62,$AR$3:$AS$3,BD$1)</f>
        <v>1.0104024390243902</v>
      </c>
      <c r="BE62" s="2" cm="1">
        <f t="array" ref="BE62">TREND($AR62:$AS62,$AR$3:$AS$3,BE$1)</f>
        <v>1</v>
      </c>
      <c r="BF62" s="20" cm="1">
        <f t="array" ref="BF62">TREND($AS62:$AT62,$AS$3:$AT$3,BF$1)</f>
        <v>0.90000000000000568</v>
      </c>
      <c r="BG62" s="20" cm="1">
        <f t="array" ref="BG62">TREND($AS62:$AT62,$AS$3:$AT$3,BG$1)</f>
        <v>0.80000000000000426</v>
      </c>
      <c r="BH62" s="20" cm="1">
        <f t="array" ref="BH62">TREND($AS62:$AT62,$AS$3:$AT$3,BH$1)</f>
        <v>0.70000000000000284</v>
      </c>
      <c r="BI62" s="20" cm="1">
        <f t="array" ref="BI62">TREND($AS62:$AT62,$AS$3:$AT$3,BI$1)</f>
        <v>0.60000000000000142</v>
      </c>
      <c r="BJ62" s="20" cm="1">
        <f t="array" ref="BJ62">TREND($AS62:$AT62,$AS$3:$AT$3,BJ$1)</f>
        <v>0.5</v>
      </c>
      <c r="BK62" s="20" cm="1">
        <f t="array" ref="BK62">TREND($AS62:$AT62,$AS$3:$AT$3,BK$1)</f>
        <v>0.40000000000000568</v>
      </c>
      <c r="BL62" s="20" cm="1">
        <f t="array" ref="BL62">TREND($AS62:$AT62,$AS$3:$AT$3,BL$1)</f>
        <v>0.30000000000000426</v>
      </c>
      <c r="BM62" s="20" cm="1">
        <f t="array" ref="BM62">TREND($AS62:$AT62,$AS$3:$AT$3,BM$1)</f>
        <v>0.20000000000000284</v>
      </c>
    </row>
    <row r="63" spans="1:65" x14ac:dyDescent="0.35">
      <c r="A63" t="str">
        <f>IF(BYDem!B61="","\I:",BYDem!B61)</f>
        <v>Africa_other</v>
      </c>
      <c r="B63" t="str">
        <f>BYDem!E61</f>
        <v>ONO</v>
      </c>
      <c r="C63" t="str">
        <f t="shared" si="22"/>
        <v>ONO</v>
      </c>
      <c r="D63" s="4">
        <f>SUMIFS(BYDem!$M$2:$M$2000,BYDem!$B$2:$B$2000,Demands!$A63,BYDem!$E$2:$E$2000,Demands!$B63)</f>
        <v>84.447768560399993</v>
      </c>
      <c r="E63" s="4">
        <f t="shared" si="2"/>
        <v>84.447768560399993</v>
      </c>
      <c r="F63" s="4">
        <f t="shared" si="3"/>
        <v>84.447768560399993</v>
      </c>
      <c r="G63" s="4">
        <f t="shared" si="4"/>
        <v>84.447768560399993</v>
      </c>
      <c r="H63" s="4">
        <f t="shared" si="5"/>
        <v>84.447768560399993</v>
      </c>
      <c r="I63" s="4">
        <f t="shared" si="6"/>
        <v>84.447768560399993</v>
      </c>
      <c r="J63" s="4">
        <f t="shared" si="7"/>
        <v>84.447768560399993</v>
      </c>
      <c r="K63" s="4">
        <f t="shared" si="8"/>
        <v>84.447768560399993</v>
      </c>
      <c r="L63" s="4">
        <f t="shared" si="9"/>
        <v>84.447768560399993</v>
      </c>
      <c r="M63" s="4">
        <f t="shared" si="10"/>
        <v>84.447768560399993</v>
      </c>
      <c r="N63" s="4">
        <f t="shared" si="11"/>
        <v>84.447768560399993</v>
      </c>
      <c r="O63" s="4">
        <f t="shared" si="12"/>
        <v>84.447768560399993</v>
      </c>
      <c r="P63" s="4">
        <f t="shared" si="13"/>
        <v>84.447768560399993</v>
      </c>
      <c r="Q63" s="4">
        <f t="shared" si="14"/>
        <v>84.447768560399993</v>
      </c>
      <c r="R63" s="4">
        <f t="shared" si="15"/>
        <v>84.447768560399993</v>
      </c>
      <c r="S63" s="4">
        <f t="shared" si="16"/>
        <v>84.447768560399993</v>
      </c>
      <c r="T63" s="4">
        <f t="shared" si="17"/>
        <v>84.447768560399993</v>
      </c>
      <c r="U63" s="4">
        <f t="shared" si="18"/>
        <v>84.447768560399993</v>
      </c>
      <c r="W63" s="5" t="str">
        <f>VLOOKUP(C63&amp;A63,Driver_elast!$A$2:$D$1161,4,FALSE)</f>
        <v>GDP</v>
      </c>
      <c r="X63" s="5">
        <v>1</v>
      </c>
      <c r="Y63" s="2">
        <f>SUMIFS('Growth rates'!D$4:D$999,'Growth rates'!$B$4:$B$999,Demands!$A63,'Growth rates'!$C$4:$C$999,$W63)</f>
        <v>1</v>
      </c>
      <c r="Z63" s="2">
        <f>SUMIFS('Growth rates'!E$4:E$999,'Growth rates'!$B$4:$B$999,Demands!$A63,'Growth rates'!$C$4:$C$999,$W63)</f>
        <v>1.0208818306290917</v>
      </c>
      <c r="AA63" s="2">
        <f>SUMIFS('Growth rates'!F$4:F$999,'Growth rates'!$B$4:$B$999,Demands!$A63,'Growth rates'!$C$4:$C$999,$W63)</f>
        <v>1.2469009500529944</v>
      </c>
      <c r="AB63" s="2">
        <f>SUMIFS('Growth rates'!G$4:G$999,'Growth rates'!$B$4:$B$999,Demands!$A63,'Growth rates'!$C$4:$C$999,$W63)</f>
        <v>1.5931681923862682</v>
      </c>
      <c r="AC63" s="2">
        <f>SUMIFS('Growth rates'!H$4:H$999,'Growth rates'!$B$4:$B$999,Demands!$A63,'Growth rates'!$C$4:$C$999,$W63)</f>
        <v>2.0805514585957932</v>
      </c>
      <c r="AD63" s="2">
        <f>SUMIFS('Growth rates'!I$4:I$999,'Growth rates'!$B$4:$B$999,Demands!$A63,'Growth rates'!$C$4:$C$999,$W63)</f>
        <v>2.677625432205434</v>
      </c>
      <c r="AE63" s="2">
        <f>SUMIFS('Growth rates'!J$4:J$999,'Growth rates'!$B$4:$B$999,Demands!$A63,'Growth rates'!$C$4:$C$999,$W63)</f>
        <v>3.4232126665771481</v>
      </c>
      <c r="AF63" s="2">
        <f>SUMIFS('Growth rates'!K$4:K$999,'Growth rates'!$B$4:$B$999,Demands!$A63,'Growth rates'!$C$4:$C$999,$W63)</f>
        <v>4.3534827799882958</v>
      </c>
      <c r="AG63" s="2">
        <f>SUMIFS('Growth rates'!L$4:L$999,'Growth rates'!$B$4:$B$999,Demands!$A63,'Growth rates'!$C$4:$C$999,$W63)</f>
        <v>5.5074076687551416</v>
      </c>
      <c r="AH63" s="2">
        <f>SUMIFS('Growth rates'!M$4:M$999,'Growth rates'!$B$4:$B$999,Demands!$A63,'Growth rates'!$C$4:$C$999,$W63)</f>
        <v>6.9238622062757553</v>
      </c>
      <c r="AI63" s="2">
        <f>SUMIFS('Growth rates'!N$4:N$999,'Growth rates'!$B$4:$B$999,Demands!$A63,'Growth rates'!$C$4:$C$999,$W63)</f>
        <v>8.6432903166846717</v>
      </c>
      <c r="AJ63" s="2">
        <f>SUMIFS('Growth rates'!O$4:O$999,'Growth rates'!$B$4:$B$999,Demands!$A63,'Growth rates'!$C$4:$C$999,$W63)</f>
        <v>10.683594978336261</v>
      </c>
      <c r="AK63" s="2">
        <f>SUMIFS('Growth rates'!P$4:P$999,'Growth rates'!$B$4:$B$999,Demands!$A63,'Growth rates'!$C$4:$C$999,$W63)</f>
        <v>13.077074075038277</v>
      </c>
      <c r="AL63" s="2">
        <f>SUMIFS('Growth rates'!Q$4:Q$999,'Growth rates'!$B$4:$B$999,Demands!$A63,'Growth rates'!$C$4:$C$999,$W63)</f>
        <v>15.836947724717392</v>
      </c>
      <c r="AM63" s="2">
        <f>SUMIFS('Growth rates'!R$4:R$999,'Growth rates'!$B$4:$B$999,Demands!$A63,'Growth rates'!$C$4:$C$999,$W63)</f>
        <v>18.980830135480968</v>
      </c>
      <c r="AN63" s="2">
        <f>SUMIFS('Growth rates'!S$4:S$999,'Growth rates'!$B$4:$B$999,Demands!$A63,'Growth rates'!$C$4:$C$999,$W63)</f>
        <v>22.529279953666986</v>
      </c>
      <c r="AO63" s="2">
        <f>SUMIFS('Growth rates'!T$4:T$999,'Growth rates'!$B$4:$B$999,Demands!$A63,'Growth rates'!$C$4:$C$999,$W63)</f>
        <v>26.49659558272721</v>
      </c>
      <c r="AP63" s="2">
        <f>SUMIFS('Growth rates'!U$4:U$999,'Growth rates'!$B$4:$B$999,Demands!$A63,'Growth rates'!$C$4:$C$999,$W63)</f>
        <v>30.891001521264148</v>
      </c>
      <c r="AR63">
        <f>VLOOKUP(C63&amp;A63,Driver_elast!$A$2:$E$1161,5,FALSE)</f>
        <v>0</v>
      </c>
      <c r="AS63">
        <f t="shared" si="20"/>
        <v>0</v>
      </c>
      <c r="AT63">
        <f t="shared" si="21"/>
        <v>0</v>
      </c>
      <c r="AV63" s="2" cm="1">
        <f t="array" ref="AV63">TREND($AR63:$AS63,$AR$3:$AS$3,AV$1)</f>
        <v>0</v>
      </c>
      <c r="AW63" s="2" cm="1">
        <f t="array" ref="AW63">TREND($AR63:$AS63,$AR$3:$AS$3,AW$1)</f>
        <v>0</v>
      </c>
      <c r="AX63" s="2" cm="1">
        <f t="array" ref="AX63">TREND($AR63:$AS63,$AR$3:$AS$3,AX$1)</f>
        <v>0</v>
      </c>
      <c r="AY63" s="2" cm="1">
        <f t="array" ref="AY63">TREND($AR63:$AS63,$AR$3:$AS$3,AY$1)</f>
        <v>0</v>
      </c>
      <c r="AZ63" s="2" cm="1">
        <f t="array" ref="AZ63">TREND($AR63:$AS63,$AR$3:$AS$3,AZ$1)</f>
        <v>0</v>
      </c>
      <c r="BA63" s="2" cm="1">
        <f t="array" ref="BA63">TREND($AR63:$AS63,$AR$3:$AS$3,BA$1)</f>
        <v>0</v>
      </c>
      <c r="BB63" s="2" cm="1">
        <f t="array" ref="BB63">TREND($AR63:$AS63,$AR$3:$AS$3,BB$1)</f>
        <v>0</v>
      </c>
      <c r="BC63" s="2" cm="1">
        <f t="array" ref="BC63">TREND($AR63:$AS63,$AR$3:$AS$3,BC$1)</f>
        <v>0</v>
      </c>
      <c r="BD63" s="2" cm="1">
        <f t="array" ref="BD63">TREND($AR63:$AS63,$AR$3:$AS$3,BD$1)</f>
        <v>0</v>
      </c>
      <c r="BE63" s="2" cm="1">
        <f t="array" ref="BE63">TREND($AR63:$AS63,$AR$3:$AS$3,BE$1)</f>
        <v>0</v>
      </c>
      <c r="BF63" s="20" cm="1">
        <f t="array" ref="BF63">TREND($AS63:$AT63,$AS$3:$AT$3,BF$1)</f>
        <v>0</v>
      </c>
      <c r="BG63" s="20" cm="1">
        <f t="array" ref="BG63">TREND($AS63:$AT63,$AS$3:$AT$3,BG$1)</f>
        <v>0</v>
      </c>
      <c r="BH63" s="20" cm="1">
        <f t="array" ref="BH63">TREND($AS63:$AT63,$AS$3:$AT$3,BH$1)</f>
        <v>0</v>
      </c>
      <c r="BI63" s="20" cm="1">
        <f t="array" ref="BI63">TREND($AS63:$AT63,$AS$3:$AT$3,BI$1)</f>
        <v>0</v>
      </c>
      <c r="BJ63" s="20" cm="1">
        <f t="array" ref="BJ63">TREND($AS63:$AT63,$AS$3:$AT$3,BJ$1)</f>
        <v>0</v>
      </c>
      <c r="BK63" s="20" cm="1">
        <f t="array" ref="BK63">TREND($AS63:$AT63,$AS$3:$AT$3,BK$1)</f>
        <v>0</v>
      </c>
      <c r="BL63" s="20" cm="1">
        <f t="array" ref="BL63">TREND($AS63:$AT63,$AS$3:$AT$3,BL$1)</f>
        <v>0</v>
      </c>
      <c r="BM63" s="20" cm="1">
        <f t="array" ref="BM63">TREND($AS63:$AT63,$AS$3:$AT$3,BM$1)</f>
        <v>0</v>
      </c>
    </row>
    <row r="64" spans="1:65" ht="13.15" x14ac:dyDescent="0.4">
      <c r="A64" t="str">
        <f>IF(BYDem!B62="","\I:",BYDem!B62)</f>
        <v>Africa_other</v>
      </c>
      <c r="B64" t="str">
        <f>BYDem!E62</f>
        <v>RCK</v>
      </c>
      <c r="C64" t="str">
        <f t="shared" si="22"/>
        <v>RCK</v>
      </c>
      <c r="D64" s="4">
        <f>SUMIFS(BYDem!$M$2:$M$2000,BYDem!$B$2:$B$2000,Demands!$A64,BYDem!$E$2:$E$2000,Demands!$B64)</f>
        <v>1882.6271176970799</v>
      </c>
      <c r="E64" s="4">
        <f t="shared" si="2"/>
        <v>1959.8352080073944</v>
      </c>
      <c r="F64" s="4">
        <f t="shared" si="3"/>
        <v>2350.6281721226728</v>
      </c>
      <c r="G64" s="4">
        <f t="shared" si="4"/>
        <v>2791.0815590466295</v>
      </c>
      <c r="H64" s="4">
        <f t="shared" si="5"/>
        <v>3275.1655973136408</v>
      </c>
      <c r="I64" s="4">
        <f t="shared" si="6"/>
        <v>3796.4931866033876</v>
      </c>
      <c r="J64" s="4">
        <f t="shared" si="7"/>
        <v>4346.282030393636</v>
      </c>
      <c r="K64" s="4">
        <f t="shared" si="8"/>
        <v>4913.8197672712931</v>
      </c>
      <c r="L64" s="4">
        <f t="shared" si="9"/>
        <v>5482.1925391731684</v>
      </c>
      <c r="M64" s="4">
        <f t="shared" si="10"/>
        <v>6041.8224634187154</v>
      </c>
      <c r="N64" s="4">
        <f t="shared" si="11"/>
        <v>6525.731374069549</v>
      </c>
      <c r="O64" s="4">
        <f t="shared" si="12"/>
        <v>6927.5193380974906</v>
      </c>
      <c r="P64" s="4">
        <f t="shared" si="13"/>
        <v>7245.0761994275617</v>
      </c>
      <c r="Q64" s="4">
        <f t="shared" si="14"/>
        <v>7482.1682882122805</v>
      </c>
      <c r="R64" s="4">
        <f t="shared" si="15"/>
        <v>7648.1293674482376</v>
      </c>
      <c r="S64" s="4">
        <f t="shared" si="16"/>
        <v>7755.4080309351075</v>
      </c>
      <c r="T64" s="4">
        <f t="shared" si="17"/>
        <v>7816.8936366475837</v>
      </c>
      <c r="U64" s="4">
        <f t="shared" si="18"/>
        <v>7845.9387292127685</v>
      </c>
      <c r="W64" s="19" t="s">
        <v>3</v>
      </c>
      <c r="X64" s="5">
        <v>1</v>
      </c>
      <c r="Y64" s="2">
        <f>SUMIFS('Growth rates'!D$4:D$999,'Growth rates'!$B$4:$B$999,Demands!$A64,'Growth rates'!$C$4:$C$999,$W64)</f>
        <v>1</v>
      </c>
      <c r="Z64" s="2">
        <f>SUMIFS('Growth rates'!E$4:E$999,'Growth rates'!$B$4:$B$999,Demands!$A64,'Growth rates'!$C$4:$C$999,$W64)</f>
        <v>1.0283508805418149</v>
      </c>
      <c r="AA64" s="2">
        <f>SUMIFS('Growth rates'!F$4:F$999,'Growth rates'!$B$4:$B$999,Demands!$A64,'Growth rates'!$C$4:$C$999,$W64)</f>
        <v>1.1701052832508898</v>
      </c>
      <c r="AB64" s="2">
        <f>SUMIFS('Growth rates'!G$4:G$999,'Growth rates'!$B$4:$B$999,Demands!$A64,'Growth rates'!$C$4:$C$999,$W64)</f>
        <v>1.3216738028695796</v>
      </c>
      <c r="AC64" s="2">
        <f>SUMIFS('Growth rates'!H$4:H$999,'Growth rates'!$B$4:$B$999,Demands!$A64,'Growth rates'!$C$4:$C$999,$W64)</f>
        <v>1.480141435101753</v>
      </c>
      <c r="AD64" s="2">
        <f>SUMIFS('Growth rates'!I$4:I$999,'Growth rates'!$B$4:$B$999,Demands!$A64,'Growth rates'!$C$4:$C$999,$W64)</f>
        <v>1.6430142916831185</v>
      </c>
      <c r="AE64" s="2">
        <f>SUMIFS('Growth rates'!J$4:J$999,'Growth rates'!$B$4:$B$999,Demands!$A64,'Growth rates'!$C$4:$C$999,$W64)</f>
        <v>1.8074979250643879</v>
      </c>
      <c r="AF64" s="2">
        <f>SUMIFS('Growth rates'!K$4:K$999,'Growth rates'!$B$4:$B$999,Demands!$A64,'Growth rates'!$C$4:$C$999,$W64)</f>
        <v>1.9706613070778918</v>
      </c>
      <c r="AG64" s="2">
        <f>SUMIFS('Growth rates'!L$4:L$999,'Growth rates'!$B$4:$B$999,Demands!$A64,'Growth rates'!$C$4:$C$999,$W64)</f>
        <v>2.1282387623290493</v>
      </c>
      <c r="AH64" s="2">
        <f>SUMIFS('Growth rates'!M$4:M$999,'Growth rates'!$B$4:$B$999,Demands!$A64,'Growth rates'!$C$4:$C$999,$W64)</f>
        <v>2.2784266969551075</v>
      </c>
      <c r="AI64" s="2">
        <f>SUMIFS('Growth rates'!N$4:N$999,'Growth rates'!$B$4:$B$999,Demands!$A64,'Growth rates'!$C$4:$C$999,$W64)</f>
        <v>2.4185970807578419</v>
      </c>
      <c r="AJ64" s="2">
        <f>SUMIFS('Growth rates'!O$4:O$999,'Growth rates'!$B$4:$B$999,Demands!$A64,'Growth rates'!$C$4:$C$999,$W64)</f>
        <v>2.5472765672848441</v>
      </c>
      <c r="AK64" s="2">
        <f>SUMIFS('Growth rates'!P$4:P$999,'Growth rates'!$B$4:$B$999,Demands!$A64,'Growth rates'!$C$4:$C$999,$W64)</f>
        <v>2.6625926460223623</v>
      </c>
      <c r="AL64" s="2">
        <f>SUMIFS('Growth rates'!Q$4:Q$999,'Growth rates'!$B$4:$B$999,Demands!$A64,'Growth rates'!$C$4:$C$999,$W64)</f>
        <v>2.7629838435112775</v>
      </c>
      <c r="AM64" s="2">
        <f>SUMIFS('Growth rates'!R$4:R$999,'Growth rates'!$B$4:$B$999,Demands!$A64,'Growth rates'!$C$4:$C$999,$W64)</f>
        <v>2.8477173484108373</v>
      </c>
      <c r="AN64" s="2">
        <f>SUMIFS('Growth rates'!S$4:S$999,'Growth rates'!$B$4:$B$999,Demands!$A64,'Growth rates'!$C$4:$C$999,$W64)</f>
        <v>2.9167513534771099</v>
      </c>
      <c r="AO64" s="2">
        <f>SUMIFS('Growth rates'!T$4:T$999,'Growth rates'!$B$4:$B$999,Demands!$A64,'Growth rates'!$C$4:$C$999,$W64)</f>
        <v>2.9700375851419238</v>
      </c>
      <c r="AP64" s="2">
        <f>SUMIFS('Growth rates'!U$4:U$999,'Growth rates'!$B$4:$B$999,Demands!$A64,'Growth rates'!$C$4:$C$999,$W64)</f>
        <v>3.0081826680675063</v>
      </c>
      <c r="AR64">
        <f>VLOOKUP(C64&amp;A64,Driver_elast!$A$2:$E$1161,5,FALSE)</f>
        <v>1.446545</v>
      </c>
      <c r="AS64">
        <f t="shared" si="20"/>
        <v>1.446545</v>
      </c>
      <c r="AT64">
        <f t="shared" si="21"/>
        <v>0.28930899999999998</v>
      </c>
      <c r="AV64" s="2" cm="1">
        <f t="array" ref="AV64">TREND($AR64:$AS64,$AR$3:$AS$3,AV$1)</f>
        <v>1.446545</v>
      </c>
      <c r="AW64" s="2" cm="1">
        <f t="array" ref="AW64">TREND($AR64:$AS64,$AR$3:$AS$3,AW$1)</f>
        <v>1.446545</v>
      </c>
      <c r="AX64" s="2" cm="1">
        <f t="array" ref="AX64">TREND($AR64:$AS64,$AR$3:$AS$3,AX$1)</f>
        <v>1.446545</v>
      </c>
      <c r="AY64" s="2" cm="1">
        <f t="array" ref="AY64">TREND($AR64:$AS64,$AR$3:$AS$3,AY$1)</f>
        <v>1.446545</v>
      </c>
      <c r="AZ64" s="2" cm="1">
        <f t="array" ref="AZ64">TREND($AR64:$AS64,$AR$3:$AS$3,AZ$1)</f>
        <v>1.446545</v>
      </c>
      <c r="BA64" s="2" cm="1">
        <f t="array" ref="BA64">TREND($AR64:$AS64,$AR$3:$AS$3,BA$1)</f>
        <v>1.446545</v>
      </c>
      <c r="BB64" s="2" cm="1">
        <f t="array" ref="BB64">TREND($AR64:$AS64,$AR$3:$AS$3,BB$1)</f>
        <v>1.446545</v>
      </c>
      <c r="BC64" s="2" cm="1">
        <f t="array" ref="BC64">TREND($AR64:$AS64,$AR$3:$AS$3,BC$1)</f>
        <v>1.446545</v>
      </c>
      <c r="BD64" s="2" cm="1">
        <f t="array" ref="BD64">TREND($AR64:$AS64,$AR$3:$AS$3,BD$1)</f>
        <v>1.446545</v>
      </c>
      <c r="BE64" s="2" cm="1">
        <f t="array" ref="BE64">TREND($AR64:$AS64,$AR$3:$AS$3,BE$1)</f>
        <v>1.446545</v>
      </c>
      <c r="BF64" s="20" cm="1">
        <f t="array" ref="BF64">TREND($AS64:$AT64,$AS$3:$AT$3,BF$1)</f>
        <v>1.301890499999999</v>
      </c>
      <c r="BG64" s="20" cm="1">
        <f t="array" ref="BG64">TREND($AS64:$AT64,$AS$3:$AT$3,BG$1)</f>
        <v>1.1572360000000046</v>
      </c>
      <c r="BH64" s="20" cm="1">
        <f t="array" ref="BH64">TREND($AS64:$AT64,$AS$3:$AT$3,BH$1)</f>
        <v>1.0125815000000031</v>
      </c>
      <c r="BI64" s="20" cm="1">
        <f t="array" ref="BI64">TREND($AS64:$AT64,$AS$3:$AT$3,BI$1)</f>
        <v>0.86792700000000167</v>
      </c>
      <c r="BJ64" s="20" cm="1">
        <f t="array" ref="BJ64">TREND($AS64:$AT64,$AS$3:$AT$3,BJ$1)</f>
        <v>0.72327250000000021</v>
      </c>
      <c r="BK64" s="20" cm="1">
        <f t="array" ref="BK64">TREND($AS64:$AT64,$AS$3:$AT$3,BK$1)</f>
        <v>0.57861799999999874</v>
      </c>
      <c r="BL64" s="20" cm="1">
        <f t="array" ref="BL64">TREND($AS64:$AT64,$AS$3:$AT$3,BL$1)</f>
        <v>0.43396350000000439</v>
      </c>
      <c r="BM64" s="20" cm="1">
        <f t="array" ref="BM64">TREND($AS64:$AT64,$AS$3:$AT$3,BM$1)</f>
        <v>0.28930900000000292</v>
      </c>
    </row>
    <row r="65" spans="1:65" x14ac:dyDescent="0.35">
      <c r="A65" t="str">
        <f>IF(BYDem!B63="","\I:",BYDem!B63)</f>
        <v>Africa_other</v>
      </c>
      <c r="B65" t="str">
        <f>BYDem!E63</f>
        <v>REA</v>
      </c>
      <c r="C65" t="str">
        <f t="shared" si="22"/>
        <v>REA</v>
      </c>
      <c r="D65" s="4">
        <f>SUMIFS(BYDem!$M$2:$M$2000,BYDem!$B$2:$B$2000,Demands!$A65,BYDem!$E$2:$E$2000,Demands!$B65)</f>
        <v>96.742469417579997</v>
      </c>
      <c r="E65" s="4">
        <f t="shared" si="2"/>
        <v>100.97444170563074</v>
      </c>
      <c r="F65" s="4">
        <f t="shared" si="3"/>
        <v>147.8059604481968</v>
      </c>
      <c r="G65" s="4">
        <f t="shared" si="4"/>
        <v>233.79210523286056</v>
      </c>
      <c r="H65" s="4">
        <f t="shared" si="5"/>
        <v>383.62111388724378</v>
      </c>
      <c r="I65" s="4">
        <f t="shared" si="6"/>
        <v>614.2476405809316</v>
      </c>
      <c r="J65" s="4">
        <f t="shared" si="7"/>
        <v>972.54962515396755</v>
      </c>
      <c r="K65" s="4">
        <f t="shared" si="8"/>
        <v>1526.2107572953823</v>
      </c>
      <c r="L65" s="4">
        <f t="shared" si="9"/>
        <v>2373.6572710062646</v>
      </c>
      <c r="M65" s="4">
        <f t="shared" si="10"/>
        <v>3652.539358142024</v>
      </c>
      <c r="N65" s="4">
        <f t="shared" si="11"/>
        <v>5362.6731852156954</v>
      </c>
      <c r="O65" s="4">
        <f t="shared" si="12"/>
        <v>7484.1794393076425</v>
      </c>
      <c r="P65" s="4">
        <f t="shared" si="13"/>
        <v>9942.9133588877867</v>
      </c>
      <c r="Q65" s="4">
        <f t="shared" si="14"/>
        <v>12580.462737827096</v>
      </c>
      <c r="R65" s="4">
        <f t="shared" si="15"/>
        <v>15196.346898768568</v>
      </c>
      <c r="S65" s="4">
        <f t="shared" si="16"/>
        <v>17576.91019319</v>
      </c>
      <c r="T65" s="4">
        <f t="shared" si="17"/>
        <v>19522.137275417987</v>
      </c>
      <c r="U65" s="4">
        <f t="shared" si="18"/>
        <v>20878.652058935779</v>
      </c>
      <c r="W65" s="5" t="str">
        <f>VLOOKUP(C65&amp;A65,Driver_elast!$A$2:$D$1161,4,FALSE)</f>
        <v>GDP</v>
      </c>
      <c r="X65" s="5">
        <v>0</v>
      </c>
      <c r="Y65" s="2">
        <f>SUMIFS('Growth rates'!D$4:D$999,'Growth rates'!$B$4:$B$999,Demands!$A65,'Growth rates'!$C$4:$C$999,$W65)</f>
        <v>1</v>
      </c>
      <c r="Z65" s="2">
        <f>SUMIFS('Growth rates'!E$4:E$999,'Growth rates'!$B$4:$B$999,Demands!$A65,'Growth rates'!$C$4:$C$999,$W65)</f>
        <v>1.0208818306290917</v>
      </c>
      <c r="AA65" s="2">
        <f>SUMIFS('Growth rates'!F$4:F$999,'Growth rates'!$B$4:$B$999,Demands!$A65,'Growth rates'!$C$4:$C$999,$W65)</f>
        <v>1.2469009500529944</v>
      </c>
      <c r="AB65" s="2">
        <f>SUMIFS('Growth rates'!G$4:G$999,'Growth rates'!$B$4:$B$999,Demands!$A65,'Growth rates'!$C$4:$C$999,$W65)</f>
        <v>1.5931681923862682</v>
      </c>
      <c r="AC65" s="2">
        <f>SUMIFS('Growth rates'!H$4:H$999,'Growth rates'!$B$4:$B$999,Demands!$A65,'Growth rates'!$C$4:$C$999,$W65)</f>
        <v>2.0805514585957932</v>
      </c>
      <c r="AD65" s="2">
        <f>SUMIFS('Growth rates'!I$4:I$999,'Growth rates'!$B$4:$B$999,Demands!$A65,'Growth rates'!$C$4:$C$999,$W65)</f>
        <v>2.677625432205434</v>
      </c>
      <c r="AE65" s="2">
        <f>SUMIFS('Growth rates'!J$4:J$999,'Growth rates'!$B$4:$B$999,Demands!$A65,'Growth rates'!$C$4:$C$999,$W65)</f>
        <v>3.4232126665771481</v>
      </c>
      <c r="AF65" s="2">
        <f>SUMIFS('Growth rates'!K$4:K$999,'Growth rates'!$B$4:$B$999,Demands!$A65,'Growth rates'!$C$4:$C$999,$W65)</f>
        <v>4.3534827799882958</v>
      </c>
      <c r="AG65" s="2">
        <f>SUMIFS('Growth rates'!L$4:L$999,'Growth rates'!$B$4:$B$999,Demands!$A65,'Growth rates'!$C$4:$C$999,$W65)</f>
        <v>5.5074076687551416</v>
      </c>
      <c r="AH65" s="2">
        <f>SUMIFS('Growth rates'!M$4:M$999,'Growth rates'!$B$4:$B$999,Demands!$A65,'Growth rates'!$C$4:$C$999,$W65)</f>
        <v>6.9238622062757553</v>
      </c>
      <c r="AI65" s="2">
        <f>SUMIFS('Growth rates'!N$4:N$999,'Growth rates'!$B$4:$B$999,Demands!$A65,'Growth rates'!$C$4:$C$999,$W65)</f>
        <v>8.6432903166846717</v>
      </c>
      <c r="AJ65" s="2">
        <f>SUMIFS('Growth rates'!O$4:O$999,'Growth rates'!$B$4:$B$999,Demands!$A65,'Growth rates'!$C$4:$C$999,$W65)</f>
        <v>10.683594978336261</v>
      </c>
      <c r="AK65" s="2">
        <f>SUMIFS('Growth rates'!P$4:P$999,'Growth rates'!$B$4:$B$999,Demands!$A65,'Growth rates'!$C$4:$C$999,$W65)</f>
        <v>13.077074075038277</v>
      </c>
      <c r="AL65" s="2">
        <f>SUMIFS('Growth rates'!Q$4:Q$999,'Growth rates'!$B$4:$B$999,Demands!$A65,'Growth rates'!$C$4:$C$999,$W65)</f>
        <v>15.836947724717392</v>
      </c>
      <c r="AM65" s="2">
        <f>SUMIFS('Growth rates'!R$4:R$999,'Growth rates'!$B$4:$B$999,Demands!$A65,'Growth rates'!$C$4:$C$999,$W65)</f>
        <v>18.980830135480968</v>
      </c>
      <c r="AN65" s="2">
        <f>SUMIFS('Growth rates'!S$4:S$999,'Growth rates'!$B$4:$B$999,Demands!$A65,'Growth rates'!$C$4:$C$999,$W65)</f>
        <v>22.529279953666986</v>
      </c>
      <c r="AO65" s="2">
        <f>SUMIFS('Growth rates'!T$4:T$999,'Growth rates'!$B$4:$B$999,Demands!$A65,'Growth rates'!$C$4:$C$999,$W65)</f>
        <v>26.49659558272721</v>
      </c>
      <c r="AP65" s="2">
        <f>SUMIFS('Growth rates'!U$4:U$999,'Growth rates'!$B$4:$B$999,Demands!$A65,'Growth rates'!$C$4:$C$999,$W65)</f>
        <v>30.891001521264148</v>
      </c>
      <c r="AR65">
        <f>VLOOKUP(C65&amp;A65,Driver_elast!$A$2:$E$1161,5,FALSE)</f>
        <v>2.0948700000000002</v>
      </c>
      <c r="AS65">
        <f t="shared" si="20"/>
        <v>2.0948700000000002</v>
      </c>
      <c r="AT65">
        <f t="shared" si="21"/>
        <v>0.41897400000000007</v>
      </c>
      <c r="AV65" s="2" cm="1">
        <f t="array" ref="AV65">TREND($AR65:$AS65,$AR$3:$AS$3,AV$1)</f>
        <v>2.0948700000000002</v>
      </c>
      <c r="AW65" s="2" cm="1">
        <f t="array" ref="AW65">TREND($AR65:$AS65,$AR$3:$AS$3,AW$1)</f>
        <v>2.0948700000000002</v>
      </c>
      <c r="AX65" s="2" cm="1">
        <f t="array" ref="AX65">TREND($AR65:$AS65,$AR$3:$AS$3,AX$1)</f>
        <v>2.0948700000000002</v>
      </c>
      <c r="AY65" s="2" cm="1">
        <f t="array" ref="AY65">TREND($AR65:$AS65,$AR$3:$AS$3,AY$1)</f>
        <v>2.0948700000000002</v>
      </c>
      <c r="AZ65" s="2" cm="1">
        <f t="array" ref="AZ65">TREND($AR65:$AS65,$AR$3:$AS$3,AZ$1)</f>
        <v>2.0948700000000002</v>
      </c>
      <c r="BA65" s="2" cm="1">
        <f t="array" ref="BA65">TREND($AR65:$AS65,$AR$3:$AS$3,BA$1)</f>
        <v>2.0948700000000002</v>
      </c>
      <c r="BB65" s="2" cm="1">
        <f t="array" ref="BB65">TREND($AR65:$AS65,$AR$3:$AS$3,BB$1)</f>
        <v>2.0948700000000002</v>
      </c>
      <c r="BC65" s="2" cm="1">
        <f t="array" ref="BC65">TREND($AR65:$AS65,$AR$3:$AS$3,BC$1)</f>
        <v>2.0948700000000002</v>
      </c>
      <c r="BD65" s="2" cm="1">
        <f t="array" ref="BD65">TREND($AR65:$AS65,$AR$3:$AS$3,BD$1)</f>
        <v>2.0948700000000002</v>
      </c>
      <c r="BE65" s="2" cm="1">
        <f t="array" ref="BE65">TREND($AR65:$AS65,$AR$3:$AS$3,BE$1)</f>
        <v>2.0948700000000002</v>
      </c>
      <c r="BF65" s="20" cm="1">
        <f t="array" ref="BF65">TREND($AS65:$AT65,$AS$3:$AT$3,BF$1)</f>
        <v>1.8853830000000045</v>
      </c>
      <c r="BG65" s="20" cm="1">
        <f t="array" ref="BG65">TREND($AS65:$AT65,$AS$3:$AT$3,BG$1)</f>
        <v>1.6758959999999945</v>
      </c>
      <c r="BH65" s="20" cm="1">
        <f t="array" ref="BH65">TREND($AS65:$AT65,$AS$3:$AT$3,BH$1)</f>
        <v>1.4664089999999987</v>
      </c>
      <c r="BI65" s="20" cm="1">
        <f t="array" ref="BI65">TREND($AS65:$AT65,$AS$3:$AT$3,BI$1)</f>
        <v>1.256922000000003</v>
      </c>
      <c r="BJ65" s="20" cm="1">
        <f t="array" ref="BJ65">TREND($AS65:$AT65,$AS$3:$AT$3,BJ$1)</f>
        <v>1.047434999999993</v>
      </c>
      <c r="BK65" s="20" cm="1">
        <f t="array" ref="BK65">TREND($AS65:$AT65,$AS$3:$AT$3,BK$1)</f>
        <v>0.83794799999999725</v>
      </c>
      <c r="BL65" s="20" cm="1">
        <f t="array" ref="BL65">TREND($AS65:$AT65,$AS$3:$AT$3,BL$1)</f>
        <v>0.62846100000000149</v>
      </c>
      <c r="BM65" s="20" cm="1">
        <f t="array" ref="BM65">TREND($AS65:$AT65,$AS$3:$AT$3,BM$1)</f>
        <v>0.41897400000000573</v>
      </c>
    </row>
    <row r="66" spans="1:65" x14ac:dyDescent="0.35">
      <c r="A66" t="str">
        <f>IF(BYDem!B64="","\I:",BYDem!B64)</f>
        <v>Africa_other</v>
      </c>
      <c r="B66" t="str">
        <f>BYDem!E64</f>
        <v>RHW</v>
      </c>
      <c r="C66" t="str">
        <f t="shared" si="22"/>
        <v>RHW</v>
      </c>
      <c r="D66" s="4">
        <f>SUMIFS(BYDem!$M$2:$M$2000,BYDem!$B$2:$B$2000,Demands!$A66,BYDem!$E$2:$E$2000,Demands!$B66)</f>
        <v>361.480152106243</v>
      </c>
      <c r="E66" s="4">
        <f t="shared" si="2"/>
        <v>376.30475118210506</v>
      </c>
      <c r="F66" s="4">
        <f t="shared" si="3"/>
        <v>451.3402687216809</v>
      </c>
      <c r="G66" s="4">
        <f t="shared" si="4"/>
        <v>535.91100277959742</v>
      </c>
      <c r="H66" s="4">
        <f t="shared" si="5"/>
        <v>628.85918680396003</v>
      </c>
      <c r="I66" s="4">
        <f t="shared" si="6"/>
        <v>728.95844411422297</v>
      </c>
      <c r="J66" s="4">
        <f t="shared" si="7"/>
        <v>834.52250032665029</v>
      </c>
      <c r="K66" s="4">
        <f t="shared" si="8"/>
        <v>943.49449245620281</v>
      </c>
      <c r="L66" s="4">
        <f t="shared" si="9"/>
        <v>1052.6268182942902</v>
      </c>
      <c r="M66" s="4">
        <f t="shared" si="10"/>
        <v>1160.0804442608294</v>
      </c>
      <c r="N66" s="4">
        <f t="shared" si="11"/>
        <v>1252.9950023181914</v>
      </c>
      <c r="O66" s="4">
        <f t="shared" si="12"/>
        <v>1330.1416517985945</v>
      </c>
      <c r="P66" s="4">
        <f t="shared" si="13"/>
        <v>1391.1152250871767</v>
      </c>
      <c r="Q66" s="4">
        <f t="shared" si="14"/>
        <v>1436.6388890732369</v>
      </c>
      <c r="R66" s="4">
        <f t="shared" si="15"/>
        <v>1468.5048043158233</v>
      </c>
      <c r="S66" s="4">
        <f t="shared" si="16"/>
        <v>1489.1032049393225</v>
      </c>
      <c r="T66" s="4">
        <f t="shared" si="17"/>
        <v>1500.9089554760926</v>
      </c>
      <c r="U66" s="4">
        <f t="shared" si="18"/>
        <v>1506.4858561696542</v>
      </c>
      <c r="W66" s="5" t="str">
        <f>VLOOKUP(C66&amp;A66,Driver_elast!$A$2:$D$1161,4,FALSE)</f>
        <v>POP</v>
      </c>
      <c r="X66" s="5">
        <v>1</v>
      </c>
      <c r="Y66" s="2">
        <f>SUMIFS('Growth rates'!D$4:D$999,'Growth rates'!$B$4:$B$999,Demands!$A66,'Growth rates'!$C$4:$C$999,$W66)</f>
        <v>1</v>
      </c>
      <c r="Z66" s="2">
        <f>SUMIFS('Growth rates'!E$4:E$999,'Growth rates'!$B$4:$B$999,Demands!$A66,'Growth rates'!$C$4:$C$999,$W66)</f>
        <v>1.0283508805418149</v>
      </c>
      <c r="AA66" s="2">
        <f>SUMIFS('Growth rates'!F$4:F$999,'Growth rates'!$B$4:$B$999,Demands!$A66,'Growth rates'!$C$4:$C$999,$W66)</f>
        <v>1.1701052832508898</v>
      </c>
      <c r="AB66" s="2">
        <f>SUMIFS('Growth rates'!G$4:G$999,'Growth rates'!$B$4:$B$999,Demands!$A66,'Growth rates'!$C$4:$C$999,$W66)</f>
        <v>1.3216738028695796</v>
      </c>
      <c r="AC66" s="2">
        <f>SUMIFS('Growth rates'!H$4:H$999,'Growth rates'!$B$4:$B$999,Demands!$A66,'Growth rates'!$C$4:$C$999,$W66)</f>
        <v>1.480141435101753</v>
      </c>
      <c r="AD66" s="2">
        <f>SUMIFS('Growth rates'!I$4:I$999,'Growth rates'!$B$4:$B$999,Demands!$A66,'Growth rates'!$C$4:$C$999,$W66)</f>
        <v>1.6430142916831185</v>
      </c>
      <c r="AE66" s="2">
        <f>SUMIFS('Growth rates'!J$4:J$999,'Growth rates'!$B$4:$B$999,Demands!$A66,'Growth rates'!$C$4:$C$999,$W66)</f>
        <v>1.8074979250643879</v>
      </c>
      <c r="AF66" s="2">
        <f>SUMIFS('Growth rates'!K$4:K$999,'Growth rates'!$B$4:$B$999,Demands!$A66,'Growth rates'!$C$4:$C$999,$W66)</f>
        <v>1.9706613070778918</v>
      </c>
      <c r="AG66" s="2">
        <f>SUMIFS('Growth rates'!L$4:L$999,'Growth rates'!$B$4:$B$999,Demands!$A66,'Growth rates'!$C$4:$C$999,$W66)</f>
        <v>2.1282387623290493</v>
      </c>
      <c r="AH66" s="2">
        <f>SUMIFS('Growth rates'!M$4:M$999,'Growth rates'!$B$4:$B$999,Demands!$A66,'Growth rates'!$C$4:$C$999,$W66)</f>
        <v>2.2784266969551075</v>
      </c>
      <c r="AI66" s="2">
        <f>SUMIFS('Growth rates'!N$4:N$999,'Growth rates'!$B$4:$B$999,Demands!$A66,'Growth rates'!$C$4:$C$999,$W66)</f>
        <v>2.4185970807578419</v>
      </c>
      <c r="AJ66" s="2">
        <f>SUMIFS('Growth rates'!O$4:O$999,'Growth rates'!$B$4:$B$999,Demands!$A66,'Growth rates'!$C$4:$C$999,$W66)</f>
        <v>2.5472765672848441</v>
      </c>
      <c r="AK66" s="2">
        <f>SUMIFS('Growth rates'!P$4:P$999,'Growth rates'!$B$4:$B$999,Demands!$A66,'Growth rates'!$C$4:$C$999,$W66)</f>
        <v>2.6625926460223623</v>
      </c>
      <c r="AL66" s="2">
        <f>SUMIFS('Growth rates'!Q$4:Q$999,'Growth rates'!$B$4:$B$999,Demands!$A66,'Growth rates'!$C$4:$C$999,$W66)</f>
        <v>2.7629838435112775</v>
      </c>
      <c r="AM66" s="2">
        <f>SUMIFS('Growth rates'!R$4:R$999,'Growth rates'!$B$4:$B$999,Demands!$A66,'Growth rates'!$C$4:$C$999,$W66)</f>
        <v>2.8477173484108373</v>
      </c>
      <c r="AN66" s="2">
        <f>SUMIFS('Growth rates'!S$4:S$999,'Growth rates'!$B$4:$B$999,Demands!$A66,'Growth rates'!$C$4:$C$999,$W66)</f>
        <v>2.9167513534771099</v>
      </c>
      <c r="AO66" s="2">
        <f>SUMIFS('Growth rates'!T$4:T$999,'Growth rates'!$B$4:$B$999,Demands!$A66,'Growth rates'!$C$4:$C$999,$W66)</f>
        <v>2.9700375851419238</v>
      </c>
      <c r="AP66" s="2">
        <f>SUMIFS('Growth rates'!U$4:U$999,'Growth rates'!$B$4:$B$999,Demands!$A66,'Growth rates'!$C$4:$C$999,$W66)</f>
        <v>3.0081826680675063</v>
      </c>
      <c r="AR66">
        <f>VLOOKUP(C66&amp;A66,Driver_elast!$A$2:$E$1161,5,FALSE)</f>
        <v>1.446545</v>
      </c>
      <c r="AS66">
        <f t="shared" si="20"/>
        <v>1.446545</v>
      </c>
      <c r="AT66">
        <f t="shared" si="21"/>
        <v>0.28930899999999998</v>
      </c>
      <c r="AV66" s="2" cm="1">
        <f t="array" ref="AV66">TREND($AR66:$AS66,$AR$3:$AS$3,AV$1)</f>
        <v>1.446545</v>
      </c>
      <c r="AW66" s="2" cm="1">
        <f t="array" ref="AW66">TREND($AR66:$AS66,$AR$3:$AS$3,AW$1)</f>
        <v>1.446545</v>
      </c>
      <c r="AX66" s="2" cm="1">
        <f t="array" ref="AX66">TREND($AR66:$AS66,$AR$3:$AS$3,AX$1)</f>
        <v>1.446545</v>
      </c>
      <c r="AY66" s="2" cm="1">
        <f t="array" ref="AY66">TREND($AR66:$AS66,$AR$3:$AS$3,AY$1)</f>
        <v>1.446545</v>
      </c>
      <c r="AZ66" s="2" cm="1">
        <f t="array" ref="AZ66">TREND($AR66:$AS66,$AR$3:$AS$3,AZ$1)</f>
        <v>1.446545</v>
      </c>
      <c r="BA66" s="2" cm="1">
        <f t="array" ref="BA66">TREND($AR66:$AS66,$AR$3:$AS$3,BA$1)</f>
        <v>1.446545</v>
      </c>
      <c r="BB66" s="2" cm="1">
        <f t="array" ref="BB66">TREND($AR66:$AS66,$AR$3:$AS$3,BB$1)</f>
        <v>1.446545</v>
      </c>
      <c r="BC66" s="2" cm="1">
        <f t="array" ref="BC66">TREND($AR66:$AS66,$AR$3:$AS$3,BC$1)</f>
        <v>1.446545</v>
      </c>
      <c r="BD66" s="2" cm="1">
        <f t="array" ref="BD66">TREND($AR66:$AS66,$AR$3:$AS$3,BD$1)</f>
        <v>1.446545</v>
      </c>
      <c r="BE66" s="2" cm="1">
        <f t="array" ref="BE66">TREND($AR66:$AS66,$AR$3:$AS$3,BE$1)</f>
        <v>1.446545</v>
      </c>
      <c r="BF66" s="20" cm="1">
        <f t="array" ref="BF66">TREND($AS66:$AT66,$AS$3:$AT$3,BF$1)</f>
        <v>1.301890499999999</v>
      </c>
      <c r="BG66" s="20" cm="1">
        <f t="array" ref="BG66">TREND($AS66:$AT66,$AS$3:$AT$3,BG$1)</f>
        <v>1.1572360000000046</v>
      </c>
      <c r="BH66" s="20" cm="1">
        <f t="array" ref="BH66">TREND($AS66:$AT66,$AS$3:$AT$3,BH$1)</f>
        <v>1.0125815000000031</v>
      </c>
      <c r="BI66" s="20" cm="1">
        <f t="array" ref="BI66">TREND($AS66:$AT66,$AS$3:$AT$3,BI$1)</f>
        <v>0.86792700000000167</v>
      </c>
      <c r="BJ66" s="20" cm="1">
        <f t="array" ref="BJ66">TREND($AS66:$AT66,$AS$3:$AT$3,BJ$1)</f>
        <v>0.72327250000000021</v>
      </c>
      <c r="BK66" s="20" cm="1">
        <f t="array" ref="BK66">TREND($AS66:$AT66,$AS$3:$AT$3,BK$1)</f>
        <v>0.57861799999999874</v>
      </c>
      <c r="BL66" s="20" cm="1">
        <f t="array" ref="BL66">TREND($AS66:$AT66,$AS$3:$AT$3,BL$1)</f>
        <v>0.43396350000000439</v>
      </c>
      <c r="BM66" s="20" cm="1">
        <f t="array" ref="BM66">TREND($AS66:$AT66,$AS$3:$AT$3,BM$1)</f>
        <v>0.28930900000000292</v>
      </c>
    </row>
    <row r="67" spans="1:65" x14ac:dyDescent="0.35">
      <c r="A67" t="str">
        <f>IF(BYDem!B65="","\I:",BYDem!B65)</f>
        <v>Africa_other</v>
      </c>
      <c r="B67" t="str">
        <f>BYDem!E65</f>
        <v>RLI</v>
      </c>
      <c r="C67" t="str">
        <f t="shared" si="22"/>
        <v>RLI</v>
      </c>
      <c r="D67" s="4">
        <f>SUMIFS(BYDem!$M$2:$M$2000,BYDem!$B$2:$B$2000,Demands!$A67,BYDem!$E$2:$E$2000,Demands!$B67)</f>
        <v>65.462251280317005</v>
      </c>
      <c r="E67" s="4">
        <f t="shared" si="2"/>
        <v>67.642393345919515</v>
      </c>
      <c r="F67" s="4">
        <f t="shared" si="3"/>
        <v>91.526772598770265</v>
      </c>
      <c r="G67" s="4">
        <f t="shared" si="4"/>
        <v>132.06389253921998</v>
      </c>
      <c r="H67" s="4">
        <f t="shared" si="5"/>
        <v>196.4983787156464</v>
      </c>
      <c r="I67" s="4">
        <f t="shared" si="6"/>
        <v>286.43445562417111</v>
      </c>
      <c r="J67" s="4">
        <f t="shared" si="7"/>
        <v>413.63799247736512</v>
      </c>
      <c r="K67" s="4">
        <f t="shared" si="8"/>
        <v>592.91347448287252</v>
      </c>
      <c r="L67" s="4">
        <f t="shared" si="9"/>
        <v>843.55747794511603</v>
      </c>
      <c r="M67" s="4">
        <f t="shared" si="10"/>
        <v>1189.5728423951032</v>
      </c>
      <c r="N67" s="4">
        <f t="shared" si="11"/>
        <v>1613.6007545449456</v>
      </c>
      <c r="O67" s="4">
        <f t="shared" si="12"/>
        <v>2099.5907012018374</v>
      </c>
      <c r="P67" s="4">
        <f t="shared" si="13"/>
        <v>2624.7247683045262</v>
      </c>
      <c r="Q67" s="4">
        <f t="shared" si="14"/>
        <v>3154.8017248042675</v>
      </c>
      <c r="R67" s="4">
        <f t="shared" si="15"/>
        <v>3654.2174047591407</v>
      </c>
      <c r="S67" s="4">
        <f t="shared" si="16"/>
        <v>4090.0333615721402</v>
      </c>
      <c r="T67" s="4">
        <f t="shared" si="17"/>
        <v>4434.6393622151872</v>
      </c>
      <c r="U67" s="4">
        <f t="shared" si="18"/>
        <v>4669.2370286530486</v>
      </c>
      <c r="W67" s="5" t="str">
        <f>VLOOKUP(C67&amp;A67,Driver_elast!$A$2:$D$1161,4,FALSE)</f>
        <v>GDP</v>
      </c>
      <c r="X67" s="5">
        <v>0</v>
      </c>
      <c r="Y67" s="2">
        <f>SUMIFS('Growth rates'!D$4:D$999,'Growth rates'!$B$4:$B$999,Demands!$A67,'Growth rates'!$C$4:$C$999,$W67)</f>
        <v>1</v>
      </c>
      <c r="Z67" s="2">
        <f>SUMIFS('Growth rates'!E$4:E$999,'Growth rates'!$B$4:$B$999,Demands!$A67,'Growth rates'!$C$4:$C$999,$W67)</f>
        <v>1.0208818306290917</v>
      </c>
      <c r="AA67" s="2">
        <f>SUMIFS('Growth rates'!F$4:F$999,'Growth rates'!$B$4:$B$999,Demands!$A67,'Growth rates'!$C$4:$C$999,$W67)</f>
        <v>1.2469009500529944</v>
      </c>
      <c r="AB67" s="2">
        <f>SUMIFS('Growth rates'!G$4:G$999,'Growth rates'!$B$4:$B$999,Demands!$A67,'Growth rates'!$C$4:$C$999,$W67)</f>
        <v>1.5931681923862682</v>
      </c>
      <c r="AC67" s="2">
        <f>SUMIFS('Growth rates'!H$4:H$999,'Growth rates'!$B$4:$B$999,Demands!$A67,'Growth rates'!$C$4:$C$999,$W67)</f>
        <v>2.0805514585957932</v>
      </c>
      <c r="AD67" s="2">
        <f>SUMIFS('Growth rates'!I$4:I$999,'Growth rates'!$B$4:$B$999,Demands!$A67,'Growth rates'!$C$4:$C$999,$W67)</f>
        <v>2.677625432205434</v>
      </c>
      <c r="AE67" s="2">
        <f>SUMIFS('Growth rates'!J$4:J$999,'Growth rates'!$B$4:$B$999,Demands!$A67,'Growth rates'!$C$4:$C$999,$W67)</f>
        <v>3.4232126665771481</v>
      </c>
      <c r="AF67" s="2">
        <f>SUMIFS('Growth rates'!K$4:K$999,'Growth rates'!$B$4:$B$999,Demands!$A67,'Growth rates'!$C$4:$C$999,$W67)</f>
        <v>4.3534827799882958</v>
      </c>
      <c r="AG67" s="2">
        <f>SUMIFS('Growth rates'!L$4:L$999,'Growth rates'!$B$4:$B$999,Demands!$A67,'Growth rates'!$C$4:$C$999,$W67)</f>
        <v>5.5074076687551416</v>
      </c>
      <c r="AH67" s="2">
        <f>SUMIFS('Growth rates'!M$4:M$999,'Growth rates'!$B$4:$B$999,Demands!$A67,'Growth rates'!$C$4:$C$999,$W67)</f>
        <v>6.9238622062757553</v>
      </c>
      <c r="AI67" s="2">
        <f>SUMIFS('Growth rates'!N$4:N$999,'Growth rates'!$B$4:$B$999,Demands!$A67,'Growth rates'!$C$4:$C$999,$W67)</f>
        <v>8.6432903166846717</v>
      </c>
      <c r="AJ67" s="2">
        <f>SUMIFS('Growth rates'!O$4:O$999,'Growth rates'!$B$4:$B$999,Demands!$A67,'Growth rates'!$C$4:$C$999,$W67)</f>
        <v>10.683594978336261</v>
      </c>
      <c r="AK67" s="2">
        <f>SUMIFS('Growth rates'!P$4:P$999,'Growth rates'!$B$4:$B$999,Demands!$A67,'Growth rates'!$C$4:$C$999,$W67)</f>
        <v>13.077074075038277</v>
      </c>
      <c r="AL67" s="2">
        <f>SUMIFS('Growth rates'!Q$4:Q$999,'Growth rates'!$B$4:$B$999,Demands!$A67,'Growth rates'!$C$4:$C$999,$W67)</f>
        <v>15.836947724717392</v>
      </c>
      <c r="AM67" s="2">
        <f>SUMIFS('Growth rates'!R$4:R$999,'Growth rates'!$B$4:$B$999,Demands!$A67,'Growth rates'!$C$4:$C$999,$W67)</f>
        <v>18.980830135480968</v>
      </c>
      <c r="AN67" s="2">
        <f>SUMIFS('Growth rates'!S$4:S$999,'Growth rates'!$B$4:$B$999,Demands!$A67,'Growth rates'!$C$4:$C$999,$W67)</f>
        <v>22.529279953666986</v>
      </c>
      <c r="AO67" s="2">
        <f>SUMIFS('Growth rates'!T$4:T$999,'Growth rates'!$B$4:$B$999,Demands!$A67,'Growth rates'!$C$4:$C$999,$W67)</f>
        <v>26.49659558272721</v>
      </c>
      <c r="AP67" s="2">
        <f>SUMIFS('Growth rates'!U$4:U$999,'Growth rates'!$B$4:$B$999,Demands!$A67,'Growth rates'!$C$4:$C$999,$W67)</f>
        <v>30.891001521264148</v>
      </c>
      <c r="AR67">
        <f>VLOOKUP(C67&amp;A67,Driver_elast!$A$2:$E$1161,5,FALSE)</f>
        <v>1.59487</v>
      </c>
      <c r="AS67">
        <f t="shared" si="20"/>
        <v>1.59487</v>
      </c>
      <c r="AT67">
        <f t="shared" si="21"/>
        <v>0.31897399999999998</v>
      </c>
      <c r="AV67" s="2" cm="1">
        <f t="array" ref="AV67">TREND($AR67:$AS67,$AR$3:$AS$3,AV$1)</f>
        <v>1.59487</v>
      </c>
      <c r="AW67" s="2" cm="1">
        <f t="array" ref="AW67">TREND($AR67:$AS67,$AR$3:$AS$3,AW$1)</f>
        <v>1.59487</v>
      </c>
      <c r="AX67" s="2" cm="1">
        <f t="array" ref="AX67">TREND($AR67:$AS67,$AR$3:$AS$3,AX$1)</f>
        <v>1.59487</v>
      </c>
      <c r="AY67" s="2" cm="1">
        <f t="array" ref="AY67">TREND($AR67:$AS67,$AR$3:$AS$3,AY$1)</f>
        <v>1.59487</v>
      </c>
      <c r="AZ67" s="2" cm="1">
        <f t="array" ref="AZ67">TREND($AR67:$AS67,$AR$3:$AS$3,AZ$1)</f>
        <v>1.59487</v>
      </c>
      <c r="BA67" s="2" cm="1">
        <f t="array" ref="BA67">TREND($AR67:$AS67,$AR$3:$AS$3,BA$1)</f>
        <v>1.59487</v>
      </c>
      <c r="BB67" s="2" cm="1">
        <f t="array" ref="BB67">TREND($AR67:$AS67,$AR$3:$AS$3,BB$1)</f>
        <v>1.59487</v>
      </c>
      <c r="BC67" s="2" cm="1">
        <f t="array" ref="BC67">TREND($AR67:$AS67,$AR$3:$AS$3,BC$1)</f>
        <v>1.59487</v>
      </c>
      <c r="BD67" s="2" cm="1">
        <f t="array" ref="BD67">TREND($AR67:$AS67,$AR$3:$AS$3,BD$1)</f>
        <v>1.59487</v>
      </c>
      <c r="BE67" s="2" cm="1">
        <f t="array" ref="BE67">TREND($AR67:$AS67,$AR$3:$AS$3,BE$1)</f>
        <v>1.59487</v>
      </c>
      <c r="BF67" s="20" cm="1">
        <f t="array" ref="BF67">TREND($AS67:$AT67,$AS$3:$AT$3,BF$1)</f>
        <v>1.4353830000000016</v>
      </c>
      <c r="BG67" s="20" cm="1">
        <f t="array" ref="BG67">TREND($AS67:$AT67,$AS$3:$AT$3,BG$1)</f>
        <v>1.275896000000003</v>
      </c>
      <c r="BH67" s="20" cm="1">
        <f t="array" ref="BH67">TREND($AS67:$AT67,$AS$3:$AT$3,BH$1)</f>
        <v>1.1164090000000044</v>
      </c>
      <c r="BI67" s="20" cm="1">
        <f t="array" ref="BI67">TREND($AS67:$AT67,$AS$3:$AT$3,BI$1)</f>
        <v>0.95692200000000582</v>
      </c>
      <c r="BJ67" s="20" cm="1">
        <f t="array" ref="BJ67">TREND($AS67:$AT67,$AS$3:$AT$3,BJ$1)</f>
        <v>0.79743500000000722</v>
      </c>
      <c r="BK67" s="20" cm="1">
        <f t="array" ref="BK67">TREND($AS67:$AT67,$AS$3:$AT$3,BK$1)</f>
        <v>0.63794800000000862</v>
      </c>
      <c r="BL67" s="20" cm="1">
        <f t="array" ref="BL67">TREND($AS67:$AT67,$AS$3:$AT$3,BL$1)</f>
        <v>0.47846100000001002</v>
      </c>
      <c r="BM67" s="20" cm="1">
        <f t="array" ref="BM67">TREND($AS67:$AT67,$AS$3:$AT$3,BM$1)</f>
        <v>0.31897400000001142</v>
      </c>
    </row>
    <row r="68" spans="1:65" x14ac:dyDescent="0.35">
      <c r="A68" t="str">
        <f>IF(BYDem!B66="","\I:",BYDem!B66)</f>
        <v>Africa_other</v>
      </c>
      <c r="B68" t="str">
        <f>BYDem!E66</f>
        <v>ROT</v>
      </c>
      <c r="C68" t="str">
        <f t="shared" si="22"/>
        <v>ROT</v>
      </c>
      <c r="D68" s="4">
        <f>SUMIFS(BYDem!$M$2:$M$2000,BYDem!$B$2:$B$2000,Demands!$A68,BYDem!$E$2:$E$2000,Demands!$B68)</f>
        <v>2.4902730011797698</v>
      </c>
      <c r="E68" s="4">
        <f t="shared" ref="E68:E131" si="23">(1+(Z68-Y68)/Y68*AW68)*D68</f>
        <v>2.592401150171705</v>
      </c>
      <c r="F68" s="4">
        <f t="shared" ref="F68:F131" si="24">(1+(AA68-Z68)/Z68*AX68)*E68</f>
        <v>3.1093283517610106</v>
      </c>
      <c r="G68" s="4">
        <f t="shared" ref="G68:G131" si="25">(1+(AB68-AA68)/AA68*AY68)*F68</f>
        <v>3.6919446157170053</v>
      </c>
      <c r="H68" s="4">
        <f t="shared" ref="H68:H131" si="26">(1+(AC68-AB68)/AB68*AZ68)*G68</f>
        <v>4.3322739722138133</v>
      </c>
      <c r="I68" s="4">
        <f t="shared" ref="I68:I131" si="27">(1+(AD68-AC68)/AC68*BA68)*H68</f>
        <v>5.0218677893720782</v>
      </c>
      <c r="J68" s="4">
        <f t="shared" ref="J68:J131" si="28">(1+(AE68-AD68)/AD68*BB68)*I68</f>
        <v>5.7491091539368657</v>
      </c>
      <c r="K68" s="4">
        <f t="shared" ref="K68:K131" si="29">(1+(AF68-AE68)/AE68*BC68)*J68</f>
        <v>6.49982813063255</v>
      </c>
      <c r="L68" s="4">
        <f t="shared" ref="L68:L131" si="30">(1+(AG68-AF68)/AF68*BD68)*K68</f>
        <v>7.2516516623175384</v>
      </c>
      <c r="M68" s="4">
        <f t="shared" ref="M68:M131" si="31">(1+(AH68-AG68)/AG68*BE68)*L68</f>
        <v>7.9919104623212922</v>
      </c>
      <c r="N68" s="4">
        <f t="shared" ref="N68:N131" si="32">(1+(AI68-AH68)/AH68*BF68)*M68</f>
        <v>8.6320081661609027</v>
      </c>
      <c r="O68" s="4">
        <f t="shared" ref="O68:O131" si="33">(1+(AJ68-AI68)/AI68*BG68)*N68</f>
        <v>9.1634791673019613</v>
      </c>
      <c r="P68" s="4">
        <f t="shared" ref="P68:P131" si="34">(1+(AK68-AJ68)/AJ68*BH68)*O68</f>
        <v>9.5835322254333093</v>
      </c>
      <c r="Q68" s="4">
        <f t="shared" ref="Q68:Q131" si="35">(1+(AL68-AK68)/AK68*BI68)*P68</f>
        <v>9.8971493097426748</v>
      </c>
      <c r="R68" s="4">
        <f t="shared" ref="R68:R131" si="36">(1+(AM68-AL68)/AL68*BJ68)*Q68</f>
        <v>10.116676793960321</v>
      </c>
      <c r="S68" s="4">
        <f t="shared" ref="S68:S131" si="37">(1+(AN68-AM68)/AM68*BK68)*R68</f>
        <v>10.258581240556627</v>
      </c>
      <c r="T68" s="4">
        <f t="shared" ref="T68:T131" si="38">(1+(AO68-AN68)/AN68*BL68)*S68</f>
        <v>10.339912239365495</v>
      </c>
      <c r="U68" s="4">
        <f t="shared" ref="U68:U131" si="39">(1+(AP68-AO68)/AO68*BM68)*T68</f>
        <v>10.378332067249586</v>
      </c>
      <c r="W68" s="5" t="str">
        <f>VLOOKUP(C68&amp;A68,Driver_elast!$A$2:$D$1161,4,FALSE)</f>
        <v>POP</v>
      </c>
      <c r="X68" s="5">
        <v>1</v>
      </c>
      <c r="Y68" s="2">
        <f>SUMIFS('Growth rates'!D$4:D$999,'Growth rates'!$B$4:$B$999,Demands!$A68,'Growth rates'!$C$4:$C$999,$W68)</f>
        <v>1</v>
      </c>
      <c r="Z68" s="2">
        <f>SUMIFS('Growth rates'!E$4:E$999,'Growth rates'!$B$4:$B$999,Demands!$A68,'Growth rates'!$C$4:$C$999,$W68)</f>
        <v>1.0283508805418149</v>
      </c>
      <c r="AA68" s="2">
        <f>SUMIFS('Growth rates'!F$4:F$999,'Growth rates'!$B$4:$B$999,Demands!$A68,'Growth rates'!$C$4:$C$999,$W68)</f>
        <v>1.1701052832508898</v>
      </c>
      <c r="AB68" s="2">
        <f>SUMIFS('Growth rates'!G$4:G$999,'Growth rates'!$B$4:$B$999,Demands!$A68,'Growth rates'!$C$4:$C$999,$W68)</f>
        <v>1.3216738028695796</v>
      </c>
      <c r="AC68" s="2">
        <f>SUMIFS('Growth rates'!H$4:H$999,'Growth rates'!$B$4:$B$999,Demands!$A68,'Growth rates'!$C$4:$C$999,$W68)</f>
        <v>1.480141435101753</v>
      </c>
      <c r="AD68" s="2">
        <f>SUMIFS('Growth rates'!I$4:I$999,'Growth rates'!$B$4:$B$999,Demands!$A68,'Growth rates'!$C$4:$C$999,$W68)</f>
        <v>1.6430142916831185</v>
      </c>
      <c r="AE68" s="2">
        <f>SUMIFS('Growth rates'!J$4:J$999,'Growth rates'!$B$4:$B$999,Demands!$A68,'Growth rates'!$C$4:$C$999,$W68)</f>
        <v>1.8074979250643879</v>
      </c>
      <c r="AF68" s="2">
        <f>SUMIFS('Growth rates'!K$4:K$999,'Growth rates'!$B$4:$B$999,Demands!$A68,'Growth rates'!$C$4:$C$999,$W68)</f>
        <v>1.9706613070778918</v>
      </c>
      <c r="AG68" s="2">
        <f>SUMIFS('Growth rates'!L$4:L$999,'Growth rates'!$B$4:$B$999,Demands!$A68,'Growth rates'!$C$4:$C$999,$W68)</f>
        <v>2.1282387623290493</v>
      </c>
      <c r="AH68" s="2">
        <f>SUMIFS('Growth rates'!M$4:M$999,'Growth rates'!$B$4:$B$999,Demands!$A68,'Growth rates'!$C$4:$C$999,$W68)</f>
        <v>2.2784266969551075</v>
      </c>
      <c r="AI68" s="2">
        <f>SUMIFS('Growth rates'!N$4:N$999,'Growth rates'!$B$4:$B$999,Demands!$A68,'Growth rates'!$C$4:$C$999,$W68)</f>
        <v>2.4185970807578419</v>
      </c>
      <c r="AJ68" s="2">
        <f>SUMIFS('Growth rates'!O$4:O$999,'Growth rates'!$B$4:$B$999,Demands!$A68,'Growth rates'!$C$4:$C$999,$W68)</f>
        <v>2.5472765672848441</v>
      </c>
      <c r="AK68" s="2">
        <f>SUMIFS('Growth rates'!P$4:P$999,'Growth rates'!$B$4:$B$999,Demands!$A68,'Growth rates'!$C$4:$C$999,$W68)</f>
        <v>2.6625926460223623</v>
      </c>
      <c r="AL68" s="2">
        <f>SUMIFS('Growth rates'!Q$4:Q$999,'Growth rates'!$B$4:$B$999,Demands!$A68,'Growth rates'!$C$4:$C$999,$W68)</f>
        <v>2.7629838435112775</v>
      </c>
      <c r="AM68" s="2">
        <f>SUMIFS('Growth rates'!R$4:R$999,'Growth rates'!$B$4:$B$999,Demands!$A68,'Growth rates'!$C$4:$C$999,$W68)</f>
        <v>2.8477173484108373</v>
      </c>
      <c r="AN68" s="2">
        <f>SUMIFS('Growth rates'!S$4:S$999,'Growth rates'!$B$4:$B$999,Demands!$A68,'Growth rates'!$C$4:$C$999,$W68)</f>
        <v>2.9167513534771099</v>
      </c>
      <c r="AO68" s="2">
        <f>SUMIFS('Growth rates'!T$4:T$999,'Growth rates'!$B$4:$B$999,Demands!$A68,'Growth rates'!$C$4:$C$999,$W68)</f>
        <v>2.9700375851419238</v>
      </c>
      <c r="AP68" s="2">
        <f>SUMIFS('Growth rates'!U$4:U$999,'Growth rates'!$B$4:$B$999,Demands!$A68,'Growth rates'!$C$4:$C$999,$W68)</f>
        <v>3.0081826680675063</v>
      </c>
      <c r="AR68">
        <f>VLOOKUP(C68&amp;A68,Driver_elast!$A$2:$E$1161,5,FALSE)</f>
        <v>1.446545</v>
      </c>
      <c r="AS68">
        <f t="shared" si="20"/>
        <v>1.446545</v>
      </c>
      <c r="AT68">
        <f t="shared" si="21"/>
        <v>0.28930899999999998</v>
      </c>
      <c r="AV68" s="2" cm="1">
        <f t="array" ref="AV68">TREND($AR68:$AS68,$AR$3:$AS$3,AV$1)</f>
        <v>1.446545</v>
      </c>
      <c r="AW68" s="2" cm="1">
        <f t="array" ref="AW68">TREND($AR68:$AS68,$AR$3:$AS$3,AW$1)</f>
        <v>1.446545</v>
      </c>
      <c r="AX68" s="2" cm="1">
        <f t="array" ref="AX68">TREND($AR68:$AS68,$AR$3:$AS$3,AX$1)</f>
        <v>1.446545</v>
      </c>
      <c r="AY68" s="2" cm="1">
        <f t="array" ref="AY68">TREND($AR68:$AS68,$AR$3:$AS$3,AY$1)</f>
        <v>1.446545</v>
      </c>
      <c r="AZ68" s="2" cm="1">
        <f t="array" ref="AZ68">TREND($AR68:$AS68,$AR$3:$AS$3,AZ$1)</f>
        <v>1.446545</v>
      </c>
      <c r="BA68" s="2" cm="1">
        <f t="array" ref="BA68">TREND($AR68:$AS68,$AR$3:$AS$3,BA$1)</f>
        <v>1.446545</v>
      </c>
      <c r="BB68" s="2" cm="1">
        <f t="array" ref="BB68">TREND($AR68:$AS68,$AR$3:$AS$3,BB$1)</f>
        <v>1.446545</v>
      </c>
      <c r="BC68" s="2" cm="1">
        <f t="array" ref="BC68">TREND($AR68:$AS68,$AR$3:$AS$3,BC$1)</f>
        <v>1.446545</v>
      </c>
      <c r="BD68" s="2" cm="1">
        <f t="array" ref="BD68">TREND($AR68:$AS68,$AR$3:$AS$3,BD$1)</f>
        <v>1.446545</v>
      </c>
      <c r="BE68" s="2" cm="1">
        <f t="array" ref="BE68">TREND($AR68:$AS68,$AR$3:$AS$3,BE$1)</f>
        <v>1.446545</v>
      </c>
      <c r="BF68" s="20" cm="1">
        <f t="array" ref="BF68">TREND($AS68:$AT68,$AS$3:$AT$3,BF$1)</f>
        <v>1.301890499999999</v>
      </c>
      <c r="BG68" s="20" cm="1">
        <f t="array" ref="BG68">TREND($AS68:$AT68,$AS$3:$AT$3,BG$1)</f>
        <v>1.1572360000000046</v>
      </c>
      <c r="BH68" s="20" cm="1">
        <f t="array" ref="BH68">TREND($AS68:$AT68,$AS$3:$AT$3,BH$1)</f>
        <v>1.0125815000000031</v>
      </c>
      <c r="BI68" s="20" cm="1">
        <f t="array" ref="BI68">TREND($AS68:$AT68,$AS$3:$AT$3,BI$1)</f>
        <v>0.86792700000000167</v>
      </c>
      <c r="BJ68" s="20" cm="1">
        <f t="array" ref="BJ68">TREND($AS68:$AT68,$AS$3:$AT$3,BJ$1)</f>
        <v>0.72327250000000021</v>
      </c>
      <c r="BK68" s="20" cm="1">
        <f t="array" ref="BK68">TREND($AS68:$AT68,$AS$3:$AT$3,BK$1)</f>
        <v>0.57861799999999874</v>
      </c>
      <c r="BL68" s="20" cm="1">
        <f t="array" ref="BL68">TREND($AS68:$AT68,$AS$3:$AT$3,BL$1)</f>
        <v>0.43396350000000439</v>
      </c>
      <c r="BM68" s="20" cm="1">
        <f t="array" ref="BM68">TREND($AS68:$AT68,$AS$3:$AT$3,BM$1)</f>
        <v>0.28930900000000292</v>
      </c>
    </row>
    <row r="69" spans="1:65" x14ac:dyDescent="0.35">
      <c r="A69" t="str">
        <f>IF(BYDem!B67="","\I:",BYDem!B67)</f>
        <v>Africa_other</v>
      </c>
      <c r="B69" t="str">
        <f>BYDem!E67</f>
        <v>RRF</v>
      </c>
      <c r="C69" t="str">
        <f t="shared" si="22"/>
        <v>RRF</v>
      </c>
      <c r="D69" s="4">
        <f>SUMIFS(BYDem!$M$2:$M$2000,BYDem!$B$2:$B$2000,Demands!$A69,BYDem!$E$2:$E$2000,Demands!$B69)</f>
        <v>32.256703374376002</v>
      </c>
      <c r="E69" s="4">
        <f t="shared" si="23"/>
        <v>33.330974340447781</v>
      </c>
      <c r="F69" s="4">
        <f t="shared" si="24"/>
        <v>45.100067547175883</v>
      </c>
      <c r="G69" s="4">
        <f t="shared" si="25"/>
        <v>65.074844277223249</v>
      </c>
      <c r="H69" s="4">
        <f t="shared" si="26"/>
        <v>96.825113585456748</v>
      </c>
      <c r="I69" s="4">
        <f t="shared" si="27"/>
        <v>141.1413614803046</v>
      </c>
      <c r="J69" s="4">
        <f t="shared" si="28"/>
        <v>203.82125219892268</v>
      </c>
      <c r="K69" s="4">
        <f t="shared" si="29"/>
        <v>292.15973632143107</v>
      </c>
      <c r="L69" s="4">
        <f t="shared" si="30"/>
        <v>415.66525460290546</v>
      </c>
      <c r="M69" s="4">
        <f t="shared" si="31"/>
        <v>586.16527187615497</v>
      </c>
      <c r="N69" s="4">
        <f t="shared" si="32"/>
        <v>795.10618541277847</v>
      </c>
      <c r="O69" s="4">
        <f t="shared" si="33"/>
        <v>1034.5790609347623</v>
      </c>
      <c r="P69" s="4">
        <f t="shared" si="34"/>
        <v>1293.3403088755936</v>
      </c>
      <c r="Q69" s="4">
        <f t="shared" si="35"/>
        <v>1554.5371790868892</v>
      </c>
      <c r="R69" s="4">
        <f t="shared" si="36"/>
        <v>1800.6256214142677</v>
      </c>
      <c r="S69" s="4">
        <f t="shared" si="37"/>
        <v>2015.3751262019789</v>
      </c>
      <c r="T69" s="4">
        <f t="shared" si="38"/>
        <v>2185.1806756043884</v>
      </c>
      <c r="U69" s="4">
        <f t="shared" si="39"/>
        <v>2300.7793174262629</v>
      </c>
      <c r="W69" s="5" t="str">
        <f>VLOOKUP(C69&amp;A69,Driver_elast!$A$2:$D$1161,4,FALSE)</f>
        <v>GDP</v>
      </c>
      <c r="X69" s="5">
        <v>0</v>
      </c>
      <c r="Y69" s="2">
        <f>SUMIFS('Growth rates'!D$4:D$999,'Growth rates'!$B$4:$B$999,Demands!$A69,'Growth rates'!$C$4:$C$999,$W69)</f>
        <v>1</v>
      </c>
      <c r="Z69" s="2">
        <f>SUMIFS('Growth rates'!E$4:E$999,'Growth rates'!$B$4:$B$999,Demands!$A69,'Growth rates'!$C$4:$C$999,$W69)</f>
        <v>1.0208818306290917</v>
      </c>
      <c r="AA69" s="2">
        <f>SUMIFS('Growth rates'!F$4:F$999,'Growth rates'!$B$4:$B$999,Demands!$A69,'Growth rates'!$C$4:$C$999,$W69)</f>
        <v>1.2469009500529944</v>
      </c>
      <c r="AB69" s="2">
        <f>SUMIFS('Growth rates'!G$4:G$999,'Growth rates'!$B$4:$B$999,Demands!$A69,'Growth rates'!$C$4:$C$999,$W69)</f>
        <v>1.5931681923862682</v>
      </c>
      <c r="AC69" s="2">
        <f>SUMIFS('Growth rates'!H$4:H$999,'Growth rates'!$B$4:$B$999,Demands!$A69,'Growth rates'!$C$4:$C$999,$W69)</f>
        <v>2.0805514585957932</v>
      </c>
      <c r="AD69" s="2">
        <f>SUMIFS('Growth rates'!I$4:I$999,'Growth rates'!$B$4:$B$999,Demands!$A69,'Growth rates'!$C$4:$C$999,$W69)</f>
        <v>2.677625432205434</v>
      </c>
      <c r="AE69" s="2">
        <f>SUMIFS('Growth rates'!J$4:J$999,'Growth rates'!$B$4:$B$999,Demands!$A69,'Growth rates'!$C$4:$C$999,$W69)</f>
        <v>3.4232126665771481</v>
      </c>
      <c r="AF69" s="2">
        <f>SUMIFS('Growth rates'!K$4:K$999,'Growth rates'!$B$4:$B$999,Demands!$A69,'Growth rates'!$C$4:$C$999,$W69)</f>
        <v>4.3534827799882958</v>
      </c>
      <c r="AG69" s="2">
        <f>SUMIFS('Growth rates'!L$4:L$999,'Growth rates'!$B$4:$B$999,Demands!$A69,'Growth rates'!$C$4:$C$999,$W69)</f>
        <v>5.5074076687551416</v>
      </c>
      <c r="AH69" s="2">
        <f>SUMIFS('Growth rates'!M$4:M$999,'Growth rates'!$B$4:$B$999,Demands!$A69,'Growth rates'!$C$4:$C$999,$W69)</f>
        <v>6.9238622062757553</v>
      </c>
      <c r="AI69" s="2">
        <f>SUMIFS('Growth rates'!N$4:N$999,'Growth rates'!$B$4:$B$999,Demands!$A69,'Growth rates'!$C$4:$C$999,$W69)</f>
        <v>8.6432903166846717</v>
      </c>
      <c r="AJ69" s="2">
        <f>SUMIFS('Growth rates'!O$4:O$999,'Growth rates'!$B$4:$B$999,Demands!$A69,'Growth rates'!$C$4:$C$999,$W69)</f>
        <v>10.683594978336261</v>
      </c>
      <c r="AK69" s="2">
        <f>SUMIFS('Growth rates'!P$4:P$999,'Growth rates'!$B$4:$B$999,Demands!$A69,'Growth rates'!$C$4:$C$999,$W69)</f>
        <v>13.077074075038277</v>
      </c>
      <c r="AL69" s="2">
        <f>SUMIFS('Growth rates'!Q$4:Q$999,'Growth rates'!$B$4:$B$999,Demands!$A69,'Growth rates'!$C$4:$C$999,$W69)</f>
        <v>15.836947724717392</v>
      </c>
      <c r="AM69" s="2">
        <f>SUMIFS('Growth rates'!R$4:R$999,'Growth rates'!$B$4:$B$999,Demands!$A69,'Growth rates'!$C$4:$C$999,$W69)</f>
        <v>18.980830135480968</v>
      </c>
      <c r="AN69" s="2">
        <f>SUMIFS('Growth rates'!S$4:S$999,'Growth rates'!$B$4:$B$999,Demands!$A69,'Growth rates'!$C$4:$C$999,$W69)</f>
        <v>22.529279953666986</v>
      </c>
      <c r="AO69" s="2">
        <f>SUMIFS('Growth rates'!T$4:T$999,'Growth rates'!$B$4:$B$999,Demands!$A69,'Growth rates'!$C$4:$C$999,$W69)</f>
        <v>26.49659558272721</v>
      </c>
      <c r="AP69" s="2">
        <f>SUMIFS('Growth rates'!U$4:U$999,'Growth rates'!$B$4:$B$999,Demands!$A69,'Growth rates'!$C$4:$C$999,$W69)</f>
        <v>30.891001521264148</v>
      </c>
      <c r="AR69">
        <f>VLOOKUP(C69&amp;A69,Driver_elast!$A$2:$E$1161,5,FALSE)</f>
        <v>1.59487</v>
      </c>
      <c r="AS69">
        <f t="shared" ref="AS69:AS132" si="40">IF(AND(LEFT(W69,3)="GDP",AR69&gt;1,X69),1,AR69)</f>
        <v>1.59487</v>
      </c>
      <c r="AT69">
        <f t="shared" ref="AT69:AT132" si="41">AS69/$AT$1</f>
        <v>0.31897399999999998</v>
      </c>
      <c r="AV69" s="2" cm="1">
        <f t="array" ref="AV69">TREND($AR69:$AS69,$AR$3:$AS$3,AV$1)</f>
        <v>1.59487</v>
      </c>
      <c r="AW69" s="2" cm="1">
        <f t="array" ref="AW69">TREND($AR69:$AS69,$AR$3:$AS$3,AW$1)</f>
        <v>1.59487</v>
      </c>
      <c r="AX69" s="2" cm="1">
        <f t="array" ref="AX69">TREND($AR69:$AS69,$AR$3:$AS$3,AX$1)</f>
        <v>1.59487</v>
      </c>
      <c r="AY69" s="2" cm="1">
        <f t="array" ref="AY69">TREND($AR69:$AS69,$AR$3:$AS$3,AY$1)</f>
        <v>1.59487</v>
      </c>
      <c r="AZ69" s="2" cm="1">
        <f t="array" ref="AZ69">TREND($AR69:$AS69,$AR$3:$AS$3,AZ$1)</f>
        <v>1.59487</v>
      </c>
      <c r="BA69" s="2" cm="1">
        <f t="array" ref="BA69">TREND($AR69:$AS69,$AR$3:$AS$3,BA$1)</f>
        <v>1.59487</v>
      </c>
      <c r="BB69" s="2" cm="1">
        <f t="array" ref="BB69">TREND($AR69:$AS69,$AR$3:$AS$3,BB$1)</f>
        <v>1.59487</v>
      </c>
      <c r="BC69" s="2" cm="1">
        <f t="array" ref="BC69">TREND($AR69:$AS69,$AR$3:$AS$3,BC$1)</f>
        <v>1.59487</v>
      </c>
      <c r="BD69" s="2" cm="1">
        <f t="array" ref="BD69">TREND($AR69:$AS69,$AR$3:$AS$3,BD$1)</f>
        <v>1.59487</v>
      </c>
      <c r="BE69" s="2" cm="1">
        <f t="array" ref="BE69">TREND($AR69:$AS69,$AR$3:$AS$3,BE$1)</f>
        <v>1.59487</v>
      </c>
      <c r="BF69" s="20" cm="1">
        <f t="array" ref="BF69">TREND($AS69:$AT69,$AS$3:$AT$3,BF$1)</f>
        <v>1.4353830000000016</v>
      </c>
      <c r="BG69" s="20" cm="1">
        <f t="array" ref="BG69">TREND($AS69:$AT69,$AS$3:$AT$3,BG$1)</f>
        <v>1.275896000000003</v>
      </c>
      <c r="BH69" s="20" cm="1">
        <f t="array" ref="BH69">TREND($AS69:$AT69,$AS$3:$AT$3,BH$1)</f>
        <v>1.1164090000000044</v>
      </c>
      <c r="BI69" s="20" cm="1">
        <f t="array" ref="BI69">TREND($AS69:$AT69,$AS$3:$AT$3,BI$1)</f>
        <v>0.95692200000000582</v>
      </c>
      <c r="BJ69" s="20" cm="1">
        <f t="array" ref="BJ69">TREND($AS69:$AT69,$AS$3:$AT$3,BJ$1)</f>
        <v>0.79743500000000722</v>
      </c>
      <c r="BK69" s="20" cm="1">
        <f t="array" ref="BK69">TREND($AS69:$AT69,$AS$3:$AT$3,BK$1)</f>
        <v>0.63794800000000862</v>
      </c>
      <c r="BL69" s="20" cm="1">
        <f t="array" ref="BL69">TREND($AS69:$AT69,$AS$3:$AT$3,BL$1)</f>
        <v>0.47846100000001002</v>
      </c>
      <c r="BM69" s="20" cm="1">
        <f t="array" ref="BM69">TREND($AS69:$AT69,$AS$3:$AT$3,BM$1)</f>
        <v>0.31897400000001142</v>
      </c>
    </row>
    <row r="70" spans="1:65" x14ac:dyDescent="0.35">
      <c r="A70" t="str">
        <f>IF(BYDem!B68="","\I:",BYDem!B68)</f>
        <v>Africa_other</v>
      </c>
      <c r="B70" t="str">
        <f>BYDem!E68</f>
        <v>RSC</v>
      </c>
      <c r="C70" t="str">
        <f t="shared" si="22"/>
        <v>RSC</v>
      </c>
      <c r="D70" s="4">
        <f>SUMIFS(BYDem!$M$2:$M$2000,BYDem!$B$2:$B$2000,Demands!$A70,BYDem!$E$2:$E$2000,Demands!$B70)</f>
        <v>163.104111006643</v>
      </c>
      <c r="E70" s="4">
        <f t="shared" si="23"/>
        <v>170.23905475991702</v>
      </c>
      <c r="F70" s="4">
        <f t="shared" si="24"/>
        <v>249.19520791150413</v>
      </c>
      <c r="G70" s="4">
        <f t="shared" si="25"/>
        <v>394.16456613053793</v>
      </c>
      <c r="H70" s="4">
        <f t="shared" si="26"/>
        <v>646.77055610270406</v>
      </c>
      <c r="I70" s="4">
        <f t="shared" si="27"/>
        <v>1035.5980776388476</v>
      </c>
      <c r="J70" s="4">
        <f t="shared" si="28"/>
        <v>1639.6815480891189</v>
      </c>
      <c r="K70" s="4">
        <f t="shared" si="29"/>
        <v>2573.1330849427659</v>
      </c>
      <c r="L70" s="4">
        <f t="shared" si="30"/>
        <v>4001.8955620289125</v>
      </c>
      <c r="M70" s="4">
        <f t="shared" si="31"/>
        <v>6158.041949033307</v>
      </c>
      <c r="N70" s="4">
        <f t="shared" si="32"/>
        <v>9041.2623097134165</v>
      </c>
      <c r="O70" s="4">
        <f t="shared" si="33"/>
        <v>12618.040881233121</v>
      </c>
      <c r="P70" s="4">
        <f t="shared" si="34"/>
        <v>16763.372425583006</v>
      </c>
      <c r="Q70" s="4">
        <f t="shared" si="35"/>
        <v>21210.18000944901</v>
      </c>
      <c r="R70" s="4">
        <f t="shared" si="36"/>
        <v>25620.460862680822</v>
      </c>
      <c r="S70" s="4">
        <f t="shared" si="37"/>
        <v>29633.999716601116</v>
      </c>
      <c r="T70" s="4">
        <f t="shared" si="38"/>
        <v>32913.578332517514</v>
      </c>
      <c r="U70" s="4">
        <f t="shared" si="39"/>
        <v>35200.610482565491</v>
      </c>
      <c r="W70" s="5" t="str">
        <f>VLOOKUP(C70&amp;A70,Driver_elast!$A$2:$D$1161,4,FALSE)</f>
        <v>GDP</v>
      </c>
      <c r="X70" s="5">
        <v>0</v>
      </c>
      <c r="Y70" s="2">
        <f>SUMIFS('Growth rates'!D$4:D$999,'Growth rates'!$B$4:$B$999,Demands!$A70,'Growth rates'!$C$4:$C$999,$W70)</f>
        <v>1</v>
      </c>
      <c r="Z70" s="2">
        <f>SUMIFS('Growth rates'!E$4:E$999,'Growth rates'!$B$4:$B$999,Demands!$A70,'Growth rates'!$C$4:$C$999,$W70)</f>
        <v>1.0208818306290917</v>
      </c>
      <c r="AA70" s="2">
        <f>SUMIFS('Growth rates'!F$4:F$999,'Growth rates'!$B$4:$B$999,Demands!$A70,'Growth rates'!$C$4:$C$999,$W70)</f>
        <v>1.2469009500529944</v>
      </c>
      <c r="AB70" s="2">
        <f>SUMIFS('Growth rates'!G$4:G$999,'Growth rates'!$B$4:$B$999,Demands!$A70,'Growth rates'!$C$4:$C$999,$W70)</f>
        <v>1.5931681923862682</v>
      </c>
      <c r="AC70" s="2">
        <f>SUMIFS('Growth rates'!H$4:H$999,'Growth rates'!$B$4:$B$999,Demands!$A70,'Growth rates'!$C$4:$C$999,$W70)</f>
        <v>2.0805514585957932</v>
      </c>
      <c r="AD70" s="2">
        <f>SUMIFS('Growth rates'!I$4:I$999,'Growth rates'!$B$4:$B$999,Demands!$A70,'Growth rates'!$C$4:$C$999,$W70)</f>
        <v>2.677625432205434</v>
      </c>
      <c r="AE70" s="2">
        <f>SUMIFS('Growth rates'!J$4:J$999,'Growth rates'!$B$4:$B$999,Demands!$A70,'Growth rates'!$C$4:$C$999,$W70)</f>
        <v>3.4232126665771481</v>
      </c>
      <c r="AF70" s="2">
        <f>SUMIFS('Growth rates'!K$4:K$999,'Growth rates'!$B$4:$B$999,Demands!$A70,'Growth rates'!$C$4:$C$999,$W70)</f>
        <v>4.3534827799882958</v>
      </c>
      <c r="AG70" s="2">
        <f>SUMIFS('Growth rates'!L$4:L$999,'Growth rates'!$B$4:$B$999,Demands!$A70,'Growth rates'!$C$4:$C$999,$W70)</f>
        <v>5.5074076687551416</v>
      </c>
      <c r="AH70" s="2">
        <f>SUMIFS('Growth rates'!M$4:M$999,'Growth rates'!$B$4:$B$999,Demands!$A70,'Growth rates'!$C$4:$C$999,$W70)</f>
        <v>6.9238622062757553</v>
      </c>
      <c r="AI70" s="2">
        <f>SUMIFS('Growth rates'!N$4:N$999,'Growth rates'!$B$4:$B$999,Demands!$A70,'Growth rates'!$C$4:$C$999,$W70)</f>
        <v>8.6432903166846717</v>
      </c>
      <c r="AJ70" s="2">
        <f>SUMIFS('Growth rates'!O$4:O$999,'Growth rates'!$B$4:$B$999,Demands!$A70,'Growth rates'!$C$4:$C$999,$W70)</f>
        <v>10.683594978336261</v>
      </c>
      <c r="AK70" s="2">
        <f>SUMIFS('Growth rates'!P$4:P$999,'Growth rates'!$B$4:$B$999,Demands!$A70,'Growth rates'!$C$4:$C$999,$W70)</f>
        <v>13.077074075038277</v>
      </c>
      <c r="AL70" s="2">
        <f>SUMIFS('Growth rates'!Q$4:Q$999,'Growth rates'!$B$4:$B$999,Demands!$A70,'Growth rates'!$C$4:$C$999,$W70)</f>
        <v>15.836947724717392</v>
      </c>
      <c r="AM70" s="2">
        <f>SUMIFS('Growth rates'!R$4:R$999,'Growth rates'!$B$4:$B$999,Demands!$A70,'Growth rates'!$C$4:$C$999,$W70)</f>
        <v>18.980830135480968</v>
      </c>
      <c r="AN70" s="2">
        <f>SUMIFS('Growth rates'!S$4:S$999,'Growth rates'!$B$4:$B$999,Demands!$A70,'Growth rates'!$C$4:$C$999,$W70)</f>
        <v>22.529279953666986</v>
      </c>
      <c r="AO70" s="2">
        <f>SUMIFS('Growth rates'!T$4:T$999,'Growth rates'!$B$4:$B$999,Demands!$A70,'Growth rates'!$C$4:$C$999,$W70)</f>
        <v>26.49659558272721</v>
      </c>
      <c r="AP70" s="2">
        <f>SUMIFS('Growth rates'!U$4:U$999,'Growth rates'!$B$4:$B$999,Demands!$A70,'Growth rates'!$C$4:$C$999,$W70)</f>
        <v>30.891001521264148</v>
      </c>
      <c r="AR70">
        <f>VLOOKUP(C70&amp;A70,Driver_elast!$A$2:$E$1161,5,FALSE)</f>
        <v>2.0948700000000002</v>
      </c>
      <c r="AS70">
        <f t="shared" si="40"/>
        <v>2.0948700000000002</v>
      </c>
      <c r="AT70">
        <f t="shared" si="41"/>
        <v>0.41897400000000007</v>
      </c>
      <c r="AV70" s="2" cm="1">
        <f t="array" ref="AV70">TREND($AR70:$AS70,$AR$3:$AS$3,AV$1)</f>
        <v>2.0948700000000002</v>
      </c>
      <c r="AW70" s="2" cm="1">
        <f t="array" ref="AW70">TREND($AR70:$AS70,$AR$3:$AS$3,AW$1)</f>
        <v>2.0948700000000002</v>
      </c>
      <c r="AX70" s="2" cm="1">
        <f t="array" ref="AX70">TREND($AR70:$AS70,$AR$3:$AS$3,AX$1)</f>
        <v>2.0948700000000002</v>
      </c>
      <c r="AY70" s="2" cm="1">
        <f t="array" ref="AY70">TREND($AR70:$AS70,$AR$3:$AS$3,AY$1)</f>
        <v>2.0948700000000002</v>
      </c>
      <c r="AZ70" s="2" cm="1">
        <f t="array" ref="AZ70">TREND($AR70:$AS70,$AR$3:$AS$3,AZ$1)</f>
        <v>2.0948700000000002</v>
      </c>
      <c r="BA70" s="2" cm="1">
        <f t="array" ref="BA70">TREND($AR70:$AS70,$AR$3:$AS$3,BA$1)</f>
        <v>2.0948700000000002</v>
      </c>
      <c r="BB70" s="2" cm="1">
        <f t="array" ref="BB70">TREND($AR70:$AS70,$AR$3:$AS$3,BB$1)</f>
        <v>2.0948700000000002</v>
      </c>
      <c r="BC70" s="2" cm="1">
        <f t="array" ref="BC70">TREND($AR70:$AS70,$AR$3:$AS$3,BC$1)</f>
        <v>2.0948700000000002</v>
      </c>
      <c r="BD70" s="2" cm="1">
        <f t="array" ref="BD70">TREND($AR70:$AS70,$AR$3:$AS$3,BD$1)</f>
        <v>2.0948700000000002</v>
      </c>
      <c r="BE70" s="2" cm="1">
        <f t="array" ref="BE70">TREND($AR70:$AS70,$AR$3:$AS$3,BE$1)</f>
        <v>2.0948700000000002</v>
      </c>
      <c r="BF70" s="20" cm="1">
        <f t="array" ref="BF70">TREND($AS70:$AT70,$AS$3:$AT$3,BF$1)</f>
        <v>1.8853830000000045</v>
      </c>
      <c r="BG70" s="20" cm="1">
        <f t="array" ref="BG70">TREND($AS70:$AT70,$AS$3:$AT$3,BG$1)</f>
        <v>1.6758959999999945</v>
      </c>
      <c r="BH70" s="20" cm="1">
        <f t="array" ref="BH70">TREND($AS70:$AT70,$AS$3:$AT$3,BH$1)</f>
        <v>1.4664089999999987</v>
      </c>
      <c r="BI70" s="20" cm="1">
        <f t="array" ref="BI70">TREND($AS70:$AT70,$AS$3:$AT$3,BI$1)</f>
        <v>1.256922000000003</v>
      </c>
      <c r="BJ70" s="20" cm="1">
        <f t="array" ref="BJ70">TREND($AS70:$AT70,$AS$3:$AT$3,BJ$1)</f>
        <v>1.047434999999993</v>
      </c>
      <c r="BK70" s="20" cm="1">
        <f t="array" ref="BK70">TREND($AS70:$AT70,$AS$3:$AT$3,BK$1)</f>
        <v>0.83794799999999725</v>
      </c>
      <c r="BL70" s="20" cm="1">
        <f t="array" ref="BL70">TREND($AS70:$AT70,$AS$3:$AT$3,BL$1)</f>
        <v>0.62846100000000149</v>
      </c>
      <c r="BM70" s="20" cm="1">
        <f t="array" ref="BM70">TREND($AS70:$AT70,$AS$3:$AT$3,BM$1)</f>
        <v>0.41897400000000573</v>
      </c>
    </row>
    <row r="71" spans="1:65" x14ac:dyDescent="0.35">
      <c r="A71" t="str">
        <f>IF(BYDem!B69="","\I:",BYDem!B69)</f>
        <v>Africa_other</v>
      </c>
      <c r="B71" t="str">
        <f>BYDem!E69</f>
        <v>RSH</v>
      </c>
      <c r="C71" t="str">
        <f t="shared" si="22"/>
        <v>RSH</v>
      </c>
      <c r="D71" s="4">
        <f>SUMIFS(BYDem!$M$2:$M$2000,BYDem!$B$2:$B$2000,Demands!$A71,BYDem!$E$2:$E$2000,Demands!$B71)</f>
        <v>1.51931146291832</v>
      </c>
      <c r="E71" s="4">
        <f t="shared" si="23"/>
        <v>1.5816196786748127</v>
      </c>
      <c r="F71" s="4">
        <f t="shared" si="24"/>
        <v>1.8969961143093192</v>
      </c>
      <c r="G71" s="4">
        <f t="shared" si="25"/>
        <v>2.2524493388721023</v>
      </c>
      <c r="H71" s="4">
        <f t="shared" si="26"/>
        <v>2.643113226288389</v>
      </c>
      <c r="I71" s="4">
        <f t="shared" si="27"/>
        <v>3.0638332801418415</v>
      </c>
      <c r="J71" s="4">
        <f t="shared" si="28"/>
        <v>3.5075220407589276</v>
      </c>
      <c r="K71" s="4">
        <f t="shared" si="29"/>
        <v>3.9655344539295778</v>
      </c>
      <c r="L71" s="4">
        <f t="shared" si="30"/>
        <v>4.4242207542828291</v>
      </c>
      <c r="M71" s="4">
        <f t="shared" si="31"/>
        <v>4.8758514308548531</v>
      </c>
      <c r="N71" s="4">
        <f t="shared" si="32"/>
        <v>5.2663739873659221</v>
      </c>
      <c r="O71" s="4">
        <f t="shared" si="33"/>
        <v>5.590623571190565</v>
      </c>
      <c r="P71" s="4">
        <f t="shared" si="34"/>
        <v>5.8468972512049682</v>
      </c>
      <c r="Q71" s="4">
        <f t="shared" si="35"/>
        <v>6.0382345186180206</v>
      </c>
      <c r="R71" s="4">
        <f t="shared" si="36"/>
        <v>6.172167875739702</v>
      </c>
      <c r="S71" s="4">
        <f t="shared" si="37"/>
        <v>6.2587435452549354</v>
      </c>
      <c r="T71" s="4">
        <f t="shared" si="38"/>
        <v>6.3083634538843789</v>
      </c>
      <c r="U71" s="4">
        <f t="shared" si="39"/>
        <v>6.3318033276974095</v>
      </c>
      <c r="W71" s="5" t="str">
        <f>VLOOKUP(C71&amp;A71,Driver_elast!$A$2:$D$1161,4,FALSE)</f>
        <v>POP</v>
      </c>
      <c r="X71" s="5">
        <v>1</v>
      </c>
      <c r="Y71" s="2">
        <f>SUMIFS('Growth rates'!D$4:D$999,'Growth rates'!$B$4:$B$999,Demands!$A71,'Growth rates'!$C$4:$C$999,$W71)</f>
        <v>1</v>
      </c>
      <c r="Z71" s="2">
        <f>SUMIFS('Growth rates'!E$4:E$999,'Growth rates'!$B$4:$B$999,Demands!$A71,'Growth rates'!$C$4:$C$999,$W71)</f>
        <v>1.0283508805418149</v>
      </c>
      <c r="AA71" s="2">
        <f>SUMIFS('Growth rates'!F$4:F$999,'Growth rates'!$B$4:$B$999,Demands!$A71,'Growth rates'!$C$4:$C$999,$W71)</f>
        <v>1.1701052832508898</v>
      </c>
      <c r="AB71" s="2">
        <f>SUMIFS('Growth rates'!G$4:G$999,'Growth rates'!$B$4:$B$999,Demands!$A71,'Growth rates'!$C$4:$C$999,$W71)</f>
        <v>1.3216738028695796</v>
      </c>
      <c r="AC71" s="2">
        <f>SUMIFS('Growth rates'!H$4:H$999,'Growth rates'!$B$4:$B$999,Demands!$A71,'Growth rates'!$C$4:$C$999,$W71)</f>
        <v>1.480141435101753</v>
      </c>
      <c r="AD71" s="2">
        <f>SUMIFS('Growth rates'!I$4:I$999,'Growth rates'!$B$4:$B$999,Demands!$A71,'Growth rates'!$C$4:$C$999,$W71)</f>
        <v>1.6430142916831185</v>
      </c>
      <c r="AE71" s="2">
        <f>SUMIFS('Growth rates'!J$4:J$999,'Growth rates'!$B$4:$B$999,Demands!$A71,'Growth rates'!$C$4:$C$999,$W71)</f>
        <v>1.8074979250643879</v>
      </c>
      <c r="AF71" s="2">
        <f>SUMIFS('Growth rates'!K$4:K$999,'Growth rates'!$B$4:$B$999,Demands!$A71,'Growth rates'!$C$4:$C$999,$W71)</f>
        <v>1.9706613070778918</v>
      </c>
      <c r="AG71" s="2">
        <f>SUMIFS('Growth rates'!L$4:L$999,'Growth rates'!$B$4:$B$999,Demands!$A71,'Growth rates'!$C$4:$C$999,$W71)</f>
        <v>2.1282387623290493</v>
      </c>
      <c r="AH71" s="2">
        <f>SUMIFS('Growth rates'!M$4:M$999,'Growth rates'!$B$4:$B$999,Demands!$A71,'Growth rates'!$C$4:$C$999,$W71)</f>
        <v>2.2784266969551075</v>
      </c>
      <c r="AI71" s="2">
        <f>SUMIFS('Growth rates'!N$4:N$999,'Growth rates'!$B$4:$B$999,Demands!$A71,'Growth rates'!$C$4:$C$999,$W71)</f>
        <v>2.4185970807578419</v>
      </c>
      <c r="AJ71" s="2">
        <f>SUMIFS('Growth rates'!O$4:O$999,'Growth rates'!$B$4:$B$999,Demands!$A71,'Growth rates'!$C$4:$C$999,$W71)</f>
        <v>2.5472765672848441</v>
      </c>
      <c r="AK71" s="2">
        <f>SUMIFS('Growth rates'!P$4:P$999,'Growth rates'!$B$4:$B$999,Demands!$A71,'Growth rates'!$C$4:$C$999,$W71)</f>
        <v>2.6625926460223623</v>
      </c>
      <c r="AL71" s="2">
        <f>SUMIFS('Growth rates'!Q$4:Q$999,'Growth rates'!$B$4:$B$999,Demands!$A71,'Growth rates'!$C$4:$C$999,$W71)</f>
        <v>2.7629838435112775</v>
      </c>
      <c r="AM71" s="2">
        <f>SUMIFS('Growth rates'!R$4:R$999,'Growth rates'!$B$4:$B$999,Demands!$A71,'Growth rates'!$C$4:$C$999,$W71)</f>
        <v>2.8477173484108373</v>
      </c>
      <c r="AN71" s="2">
        <f>SUMIFS('Growth rates'!S$4:S$999,'Growth rates'!$B$4:$B$999,Demands!$A71,'Growth rates'!$C$4:$C$999,$W71)</f>
        <v>2.9167513534771099</v>
      </c>
      <c r="AO71" s="2">
        <f>SUMIFS('Growth rates'!T$4:T$999,'Growth rates'!$B$4:$B$999,Demands!$A71,'Growth rates'!$C$4:$C$999,$W71)</f>
        <v>2.9700375851419238</v>
      </c>
      <c r="AP71" s="2">
        <f>SUMIFS('Growth rates'!U$4:U$999,'Growth rates'!$B$4:$B$999,Demands!$A71,'Growth rates'!$C$4:$C$999,$W71)</f>
        <v>3.0081826680675063</v>
      </c>
      <c r="AR71">
        <f>VLOOKUP(C71&amp;A71,Driver_elast!$A$2:$E$1161,5,FALSE)</f>
        <v>1.446545</v>
      </c>
      <c r="AS71">
        <f t="shared" si="40"/>
        <v>1.446545</v>
      </c>
      <c r="AT71">
        <f t="shared" si="41"/>
        <v>0.28930899999999998</v>
      </c>
      <c r="AV71" s="2" cm="1">
        <f t="array" ref="AV71">TREND($AR71:$AS71,$AR$3:$AS$3,AV$1)</f>
        <v>1.446545</v>
      </c>
      <c r="AW71" s="2" cm="1">
        <f t="array" ref="AW71">TREND($AR71:$AS71,$AR$3:$AS$3,AW$1)</f>
        <v>1.446545</v>
      </c>
      <c r="AX71" s="2" cm="1">
        <f t="array" ref="AX71">TREND($AR71:$AS71,$AR$3:$AS$3,AX$1)</f>
        <v>1.446545</v>
      </c>
      <c r="AY71" s="2" cm="1">
        <f t="array" ref="AY71">TREND($AR71:$AS71,$AR$3:$AS$3,AY$1)</f>
        <v>1.446545</v>
      </c>
      <c r="AZ71" s="2" cm="1">
        <f t="array" ref="AZ71">TREND($AR71:$AS71,$AR$3:$AS$3,AZ$1)</f>
        <v>1.446545</v>
      </c>
      <c r="BA71" s="2" cm="1">
        <f t="array" ref="BA71">TREND($AR71:$AS71,$AR$3:$AS$3,BA$1)</f>
        <v>1.446545</v>
      </c>
      <c r="BB71" s="2" cm="1">
        <f t="array" ref="BB71">TREND($AR71:$AS71,$AR$3:$AS$3,BB$1)</f>
        <v>1.446545</v>
      </c>
      <c r="BC71" s="2" cm="1">
        <f t="array" ref="BC71">TREND($AR71:$AS71,$AR$3:$AS$3,BC$1)</f>
        <v>1.446545</v>
      </c>
      <c r="BD71" s="2" cm="1">
        <f t="array" ref="BD71">TREND($AR71:$AS71,$AR$3:$AS$3,BD$1)</f>
        <v>1.446545</v>
      </c>
      <c r="BE71" s="2" cm="1">
        <f t="array" ref="BE71">TREND($AR71:$AS71,$AR$3:$AS$3,BE$1)</f>
        <v>1.446545</v>
      </c>
      <c r="BF71" s="20" cm="1">
        <f t="array" ref="BF71">TREND($AS71:$AT71,$AS$3:$AT$3,BF$1)</f>
        <v>1.301890499999999</v>
      </c>
      <c r="BG71" s="20" cm="1">
        <f t="array" ref="BG71">TREND($AS71:$AT71,$AS$3:$AT$3,BG$1)</f>
        <v>1.1572360000000046</v>
      </c>
      <c r="BH71" s="20" cm="1">
        <f t="array" ref="BH71">TREND($AS71:$AT71,$AS$3:$AT$3,BH$1)</f>
        <v>1.0125815000000031</v>
      </c>
      <c r="BI71" s="20" cm="1">
        <f t="array" ref="BI71">TREND($AS71:$AT71,$AS$3:$AT$3,BI$1)</f>
        <v>0.86792700000000167</v>
      </c>
      <c r="BJ71" s="20" cm="1">
        <f t="array" ref="BJ71">TREND($AS71:$AT71,$AS$3:$AT$3,BJ$1)</f>
        <v>0.72327250000000021</v>
      </c>
      <c r="BK71" s="20" cm="1">
        <f t="array" ref="BK71">TREND($AS71:$AT71,$AS$3:$AT$3,BK$1)</f>
        <v>0.57861799999999874</v>
      </c>
      <c r="BL71" s="20" cm="1">
        <f t="array" ref="BL71">TREND($AS71:$AT71,$AS$3:$AT$3,BL$1)</f>
        <v>0.43396350000000439</v>
      </c>
      <c r="BM71" s="20" cm="1">
        <f t="array" ref="BM71">TREND($AS71:$AT71,$AS$3:$AT$3,BM$1)</f>
        <v>0.28930900000000292</v>
      </c>
    </row>
    <row r="72" spans="1:65" x14ac:dyDescent="0.35">
      <c r="A72" t="str">
        <f>IF(BYDem!B70="","\I:",BYDem!B70)</f>
        <v>Africa_other</v>
      </c>
      <c r="B72" t="str">
        <f>BYDem!E70</f>
        <v>TAD</v>
      </c>
      <c r="C72" t="str">
        <f t="shared" si="22"/>
        <v>TAD</v>
      </c>
      <c r="D72" s="4">
        <f>SUMIFS(BYDem!$M$2:$M$2000,BYDem!$B$2:$B$2000,Demands!$A72,BYDem!$E$2:$E$2000,Demands!$B72)</f>
        <v>22.6721667672</v>
      </c>
      <c r="E72" s="4">
        <f t="shared" si="23"/>
        <v>22.988576115813242</v>
      </c>
      <c r="F72" s="4">
        <f t="shared" si="24"/>
        <v>26.907320022683848</v>
      </c>
      <c r="G72" s="4">
        <f t="shared" si="25"/>
        <v>32.669796979254023</v>
      </c>
      <c r="H72" s="4">
        <f t="shared" si="26"/>
        <v>40.373045804156817</v>
      </c>
      <c r="I72" s="4">
        <f t="shared" si="27"/>
        <v>49.309229340397287</v>
      </c>
      <c r="J72" s="4">
        <f t="shared" si="28"/>
        <v>59.905752590943997</v>
      </c>
      <c r="K72" s="4">
        <f t="shared" si="29"/>
        <v>72.49294131956735</v>
      </c>
      <c r="L72" s="4">
        <f t="shared" si="30"/>
        <v>87.386334881513591</v>
      </c>
      <c r="M72" s="4">
        <f t="shared" si="31"/>
        <v>104.85434527716956</v>
      </c>
      <c r="N72" s="4">
        <f t="shared" si="32"/>
        <v>123.11891405541031</v>
      </c>
      <c r="O72" s="4">
        <f t="shared" si="33"/>
        <v>141.30119884726926</v>
      </c>
      <c r="P72" s="4">
        <f t="shared" si="34"/>
        <v>158.68798417338419</v>
      </c>
      <c r="Q72" s="4">
        <f t="shared" si="35"/>
        <v>174.51328900079932</v>
      </c>
      <c r="R72" s="4">
        <f t="shared" si="36"/>
        <v>188.20608819683076</v>
      </c>
      <c r="S72" s="4">
        <f t="shared" si="37"/>
        <v>199.37161637546458</v>
      </c>
      <c r="T72" s="4">
        <f t="shared" si="38"/>
        <v>207.75786434283535</v>
      </c>
      <c r="U72" s="4">
        <f t="shared" si="39"/>
        <v>213.92101160239031</v>
      </c>
      <c r="W72" s="5" t="str">
        <f>VLOOKUP(C72&amp;A72,Driver_elast!$A$2:$D$1161,4,FALSE)</f>
        <v>GDPSER</v>
      </c>
      <c r="X72" s="5">
        <v>1</v>
      </c>
      <c r="Y72" s="2">
        <f>SUMIFS('Growth rates'!D$4:D$999,'Growth rates'!$B$4:$B$999,Demands!$A72,'Growth rates'!$C$4:$C$999,$W72)</f>
        <v>1</v>
      </c>
      <c r="Z72" s="2">
        <f>SUMIFS('Growth rates'!E$4:E$999,'Growth rates'!$B$4:$B$999,Demands!$A72,'Growth rates'!$C$4:$C$999,$W72)</f>
        <v>1.018978487226486</v>
      </c>
      <c r="AA72" s="2">
        <f>SUMIFS('Growth rates'!F$4:F$999,'Growth rates'!$B$4:$B$999,Demands!$A72,'Growth rates'!$C$4:$C$999,$W72)</f>
        <v>1.2551922176802848</v>
      </c>
      <c r="AB72" s="2">
        <f>SUMIFS('Growth rates'!G$4:G$999,'Growth rates'!$B$4:$B$999,Demands!$A72,'Growth rates'!$C$4:$C$999,$W72)</f>
        <v>1.6207485473793739</v>
      </c>
      <c r="AC72" s="2">
        <f>SUMIFS('Growth rates'!H$4:H$999,'Growth rates'!$B$4:$B$999,Demands!$A72,'Growth rates'!$C$4:$C$999,$W72)</f>
        <v>2.1404434348012997</v>
      </c>
      <c r="AD72" s="2">
        <f>SUMIFS('Growth rates'!I$4:I$999,'Growth rates'!$B$4:$B$999,Demands!$A72,'Growth rates'!$C$4:$C$999,$W72)</f>
        <v>2.7847159926902387</v>
      </c>
      <c r="AE72" s="2">
        <f>SUMIFS('Growth rates'!J$4:J$999,'Growth rates'!$B$4:$B$999,Demands!$A72,'Growth rates'!$C$4:$C$999,$W72)</f>
        <v>3.5985229569638717</v>
      </c>
      <c r="AF72" s="2">
        <f>SUMIFS('Growth rates'!K$4:K$999,'Growth rates'!$B$4:$B$999,Demands!$A72,'Growth rates'!$C$4:$C$999,$W72)</f>
        <v>4.6267518556311291</v>
      </c>
      <c r="AG72" s="2">
        <f>SUMIFS('Growth rates'!L$4:L$999,'Growth rates'!$B$4:$B$999,Demands!$A72,'Growth rates'!$C$4:$C$999,$W72)</f>
        <v>5.9193974351218692</v>
      </c>
      <c r="AH72" s="2">
        <f>SUMIFS('Growth rates'!M$4:M$999,'Growth rates'!$B$4:$B$999,Demands!$A72,'Growth rates'!$C$4:$C$999,$W72)</f>
        <v>7.5284963041606412</v>
      </c>
      <c r="AI72" s="2">
        <f>SUMIFS('Growth rates'!N$4:N$999,'Growth rates'!$B$4:$B$999,Demands!$A72,'Growth rates'!$C$4:$C$999,$W72)</f>
        <v>9.5099961141661371</v>
      </c>
      <c r="AJ72" s="2">
        <f>SUMIFS('Growth rates'!O$4:O$999,'Growth rates'!$B$4:$B$999,Demands!$A72,'Growth rates'!$C$4:$C$999,$W72)</f>
        <v>11.897363984803922</v>
      </c>
      <c r="AK72" s="2">
        <f>SUMIFS('Growth rates'!P$4:P$999,'Growth rates'!$B$4:$B$999,Demands!$A72,'Growth rates'!$C$4:$C$999,$W72)</f>
        <v>14.741376259634553</v>
      </c>
      <c r="AL72" s="2">
        <f>SUMIFS('Growth rates'!Q$4:Q$999,'Growth rates'!$B$4:$B$999,Demands!$A72,'Growth rates'!$C$4:$C$999,$W72)</f>
        <v>18.073338985795647</v>
      </c>
      <c r="AM72" s="2">
        <f>SUMIFS('Growth rates'!R$4:R$999,'Growth rates'!$B$4:$B$999,Demands!$A72,'Growth rates'!$C$4:$C$999,$W72)</f>
        <v>21.930230633689821</v>
      </c>
      <c r="AN72" s="2">
        <f>SUMIFS('Growth rates'!S$4:S$999,'Growth rates'!$B$4:$B$999,Demands!$A72,'Growth rates'!$C$4:$C$999,$W72)</f>
        <v>26.353405652999889</v>
      </c>
      <c r="AO72" s="2">
        <f>SUMIFS('Growth rates'!T$4:T$999,'Growth rates'!$B$4:$B$999,Demands!$A72,'Growth rates'!$C$4:$C$999,$W72)</f>
        <v>31.378279636779428</v>
      </c>
      <c r="AP72" s="2">
        <f>SUMIFS('Growth rates'!U$4:U$999,'Growth rates'!$B$4:$B$999,Demands!$A72,'Growth rates'!$C$4:$C$999,$W72)</f>
        <v>37.707489823812303</v>
      </c>
      <c r="AR72">
        <f>VLOOKUP(C72&amp;A72,Driver_elast!$A$2:$E$1161,5,FALSE)</f>
        <v>0.73535099999999998</v>
      </c>
      <c r="AS72">
        <f t="shared" si="40"/>
        <v>0.73535099999999998</v>
      </c>
      <c r="AT72">
        <f t="shared" si="41"/>
        <v>0.14707019999999998</v>
      </c>
      <c r="AV72" s="2" cm="1">
        <f t="array" ref="AV72">TREND($AR72:$AS72,$AR$3:$AS$3,AV$1)</f>
        <v>0.73535099999999998</v>
      </c>
      <c r="AW72" s="2" cm="1">
        <f t="array" ref="AW72">TREND($AR72:$AS72,$AR$3:$AS$3,AW$1)</f>
        <v>0.73535099999999998</v>
      </c>
      <c r="AX72" s="2" cm="1">
        <f t="array" ref="AX72">TREND($AR72:$AS72,$AR$3:$AS$3,AX$1)</f>
        <v>0.73535099999999998</v>
      </c>
      <c r="AY72" s="2" cm="1">
        <f t="array" ref="AY72">TREND($AR72:$AS72,$AR$3:$AS$3,AY$1)</f>
        <v>0.73535099999999998</v>
      </c>
      <c r="AZ72" s="2" cm="1">
        <f t="array" ref="AZ72">TREND($AR72:$AS72,$AR$3:$AS$3,AZ$1)</f>
        <v>0.73535099999999998</v>
      </c>
      <c r="BA72" s="2" cm="1">
        <f t="array" ref="BA72">TREND($AR72:$AS72,$AR$3:$AS$3,BA$1)</f>
        <v>0.73535099999999998</v>
      </c>
      <c r="BB72" s="2" cm="1">
        <f t="array" ref="BB72">TREND($AR72:$AS72,$AR$3:$AS$3,BB$1)</f>
        <v>0.73535099999999998</v>
      </c>
      <c r="BC72" s="2" cm="1">
        <f t="array" ref="BC72">TREND($AR72:$AS72,$AR$3:$AS$3,BC$1)</f>
        <v>0.73535099999999998</v>
      </c>
      <c r="BD72" s="2" cm="1">
        <f t="array" ref="BD72">TREND($AR72:$AS72,$AR$3:$AS$3,BD$1)</f>
        <v>0.73535099999999998</v>
      </c>
      <c r="BE72" s="2" cm="1">
        <f t="array" ref="BE72">TREND($AR72:$AS72,$AR$3:$AS$3,BE$1)</f>
        <v>0.73535099999999998</v>
      </c>
      <c r="BF72" s="20" cm="1">
        <f t="array" ref="BF72">TREND($AS72:$AT72,$AS$3:$AT$3,BF$1)</f>
        <v>0.66181590000000057</v>
      </c>
      <c r="BG72" s="20" cm="1">
        <f t="array" ref="BG72">TREND($AS72:$AT72,$AS$3:$AT$3,BG$1)</f>
        <v>0.58828080000000327</v>
      </c>
      <c r="BH72" s="20" cm="1">
        <f t="array" ref="BH72">TREND($AS72:$AT72,$AS$3:$AT$3,BH$1)</f>
        <v>0.51474570000000242</v>
      </c>
      <c r="BI72" s="20" cm="1">
        <f t="array" ref="BI72">TREND($AS72:$AT72,$AS$3:$AT$3,BI$1)</f>
        <v>0.44121060000000156</v>
      </c>
      <c r="BJ72" s="20" cm="1">
        <f t="array" ref="BJ72">TREND($AS72:$AT72,$AS$3:$AT$3,BJ$1)</f>
        <v>0.36767550000000071</v>
      </c>
      <c r="BK72" s="20" cm="1">
        <f t="array" ref="BK72">TREND($AS72:$AT72,$AS$3:$AT$3,BK$1)</f>
        <v>0.29414040000000341</v>
      </c>
      <c r="BL72" s="20" cm="1">
        <f t="array" ref="BL72">TREND($AS72:$AT72,$AS$3:$AT$3,BL$1)</f>
        <v>0.22060530000000256</v>
      </c>
      <c r="BM72" s="20" cm="1">
        <f t="array" ref="BM72">TREND($AS72:$AT72,$AS$3:$AT$3,BM$1)</f>
        <v>0.14707020000000171</v>
      </c>
    </row>
    <row r="73" spans="1:65" x14ac:dyDescent="0.35">
      <c r="A73" t="str">
        <f>IF(BYDem!B71="","\I:",BYDem!B71)</f>
        <v>Africa_other</v>
      </c>
      <c r="B73" t="str">
        <f>BYDem!E71</f>
        <v>TAI</v>
      </c>
      <c r="C73" t="str">
        <f t="shared" si="22"/>
        <v>TAI</v>
      </c>
      <c r="D73" s="4">
        <f>SUMIFS(BYDem!$M$2:$M$2000,BYDem!$B$2:$B$2000,Demands!$A73,BYDem!$E$2:$E$2000,Demands!$B73)</f>
        <v>192.09280397040001</v>
      </c>
      <c r="E73" s="4">
        <f t="shared" si="23"/>
        <v>194.39294182773347</v>
      </c>
      <c r="F73" s="4">
        <f t="shared" si="24"/>
        <v>222.82457409681305</v>
      </c>
      <c r="G73" s="4">
        <f t="shared" si="25"/>
        <v>263.76839166721868</v>
      </c>
      <c r="H73" s="4">
        <f t="shared" si="26"/>
        <v>317.13096107670339</v>
      </c>
      <c r="I73" s="4">
        <f t="shared" si="27"/>
        <v>377.35719406973794</v>
      </c>
      <c r="J73" s="4">
        <f t="shared" si="28"/>
        <v>446.93557283995449</v>
      </c>
      <c r="K73" s="4">
        <f t="shared" si="29"/>
        <v>527.50896146393598</v>
      </c>
      <c r="L73" s="4">
        <f t="shared" si="30"/>
        <v>620.4942573960858</v>
      </c>
      <c r="M73" s="4">
        <f t="shared" si="31"/>
        <v>726.91448274451159</v>
      </c>
      <c r="N73" s="4">
        <f t="shared" si="32"/>
        <v>835.55524464891676</v>
      </c>
      <c r="O73" s="4">
        <f t="shared" si="33"/>
        <v>941.42827405345713</v>
      </c>
      <c r="P73" s="4">
        <f t="shared" si="34"/>
        <v>1040.8192999927685</v>
      </c>
      <c r="Q73" s="4">
        <f t="shared" si="35"/>
        <v>1129.8766705656969</v>
      </c>
      <c r="R73" s="4">
        <f t="shared" si="36"/>
        <v>1205.9410397547838</v>
      </c>
      <c r="S73" s="4">
        <f t="shared" si="37"/>
        <v>1267.3254615760234</v>
      </c>
      <c r="T73" s="4">
        <f t="shared" si="38"/>
        <v>1313.0636564776396</v>
      </c>
      <c r="U73" s="4">
        <f t="shared" si="39"/>
        <v>1346.4844951549685</v>
      </c>
      <c r="W73" s="5" t="str">
        <f>VLOOKUP(C73&amp;A73,Driver_elast!$A$2:$D$1161,4,FALSE)</f>
        <v>GDPSER</v>
      </c>
      <c r="X73" s="5">
        <v>1</v>
      </c>
      <c r="Y73" s="2">
        <f>SUMIFS('Growth rates'!D$4:D$999,'Growth rates'!$B$4:$B$999,Demands!$A73,'Growth rates'!$C$4:$C$999,$W73)</f>
        <v>1</v>
      </c>
      <c r="Z73" s="2">
        <f>SUMIFS('Growth rates'!E$4:E$999,'Growth rates'!$B$4:$B$999,Demands!$A73,'Growth rates'!$C$4:$C$999,$W73)</f>
        <v>1.018978487226486</v>
      </c>
      <c r="AA73" s="2">
        <f>SUMIFS('Growth rates'!F$4:F$999,'Growth rates'!$B$4:$B$999,Demands!$A73,'Growth rates'!$C$4:$C$999,$W73)</f>
        <v>1.2551922176802848</v>
      </c>
      <c r="AB73" s="2">
        <f>SUMIFS('Growth rates'!G$4:G$999,'Growth rates'!$B$4:$B$999,Demands!$A73,'Growth rates'!$C$4:$C$999,$W73)</f>
        <v>1.6207485473793739</v>
      </c>
      <c r="AC73" s="2">
        <f>SUMIFS('Growth rates'!H$4:H$999,'Growth rates'!$B$4:$B$999,Demands!$A73,'Growth rates'!$C$4:$C$999,$W73)</f>
        <v>2.1404434348012997</v>
      </c>
      <c r="AD73" s="2">
        <f>SUMIFS('Growth rates'!I$4:I$999,'Growth rates'!$B$4:$B$999,Demands!$A73,'Growth rates'!$C$4:$C$999,$W73)</f>
        <v>2.7847159926902387</v>
      </c>
      <c r="AE73" s="2">
        <f>SUMIFS('Growth rates'!J$4:J$999,'Growth rates'!$B$4:$B$999,Demands!$A73,'Growth rates'!$C$4:$C$999,$W73)</f>
        <v>3.5985229569638717</v>
      </c>
      <c r="AF73" s="2">
        <f>SUMIFS('Growth rates'!K$4:K$999,'Growth rates'!$B$4:$B$999,Demands!$A73,'Growth rates'!$C$4:$C$999,$W73)</f>
        <v>4.6267518556311291</v>
      </c>
      <c r="AG73" s="2">
        <f>SUMIFS('Growth rates'!L$4:L$999,'Growth rates'!$B$4:$B$999,Demands!$A73,'Growth rates'!$C$4:$C$999,$W73)</f>
        <v>5.9193974351218692</v>
      </c>
      <c r="AH73" s="2">
        <f>SUMIFS('Growth rates'!M$4:M$999,'Growth rates'!$B$4:$B$999,Demands!$A73,'Growth rates'!$C$4:$C$999,$W73)</f>
        <v>7.5284963041606412</v>
      </c>
      <c r="AI73" s="2">
        <f>SUMIFS('Growth rates'!N$4:N$999,'Growth rates'!$B$4:$B$999,Demands!$A73,'Growth rates'!$C$4:$C$999,$W73)</f>
        <v>9.5099961141661371</v>
      </c>
      <c r="AJ73" s="2">
        <f>SUMIFS('Growth rates'!O$4:O$999,'Growth rates'!$B$4:$B$999,Demands!$A73,'Growth rates'!$C$4:$C$999,$W73)</f>
        <v>11.897363984803922</v>
      </c>
      <c r="AK73" s="2">
        <f>SUMIFS('Growth rates'!P$4:P$999,'Growth rates'!$B$4:$B$999,Demands!$A73,'Growth rates'!$C$4:$C$999,$W73)</f>
        <v>14.741376259634553</v>
      </c>
      <c r="AL73" s="2">
        <f>SUMIFS('Growth rates'!Q$4:Q$999,'Growth rates'!$B$4:$B$999,Demands!$A73,'Growth rates'!$C$4:$C$999,$W73)</f>
        <v>18.073338985795647</v>
      </c>
      <c r="AM73" s="2">
        <f>SUMIFS('Growth rates'!R$4:R$999,'Growth rates'!$B$4:$B$999,Demands!$A73,'Growth rates'!$C$4:$C$999,$W73)</f>
        <v>21.930230633689821</v>
      </c>
      <c r="AN73" s="2">
        <f>SUMIFS('Growth rates'!S$4:S$999,'Growth rates'!$B$4:$B$999,Demands!$A73,'Growth rates'!$C$4:$C$999,$W73)</f>
        <v>26.353405652999889</v>
      </c>
      <c r="AO73" s="2">
        <f>SUMIFS('Growth rates'!T$4:T$999,'Growth rates'!$B$4:$B$999,Demands!$A73,'Growth rates'!$C$4:$C$999,$W73)</f>
        <v>31.378279636779428</v>
      </c>
      <c r="AP73" s="2">
        <f>SUMIFS('Growth rates'!U$4:U$999,'Growth rates'!$B$4:$B$999,Demands!$A73,'Growth rates'!$C$4:$C$999,$W73)</f>
        <v>37.707489823812303</v>
      </c>
      <c r="AR73">
        <f>VLOOKUP(C73&amp;A73,Driver_elast!$A$2:$E$1161,5,FALSE)</f>
        <v>0.63092999999999999</v>
      </c>
      <c r="AS73">
        <f t="shared" si="40"/>
        <v>0.63092999999999999</v>
      </c>
      <c r="AT73">
        <f t="shared" si="41"/>
        <v>0.12618599999999999</v>
      </c>
      <c r="AV73" s="2" cm="1">
        <f t="array" ref="AV73">TREND($AR73:$AS73,$AR$3:$AS$3,AV$1)</f>
        <v>0.63092999999999999</v>
      </c>
      <c r="AW73" s="2" cm="1">
        <f t="array" ref="AW73">TREND($AR73:$AS73,$AR$3:$AS$3,AW$1)</f>
        <v>0.63092999999999999</v>
      </c>
      <c r="AX73" s="2" cm="1">
        <f t="array" ref="AX73">TREND($AR73:$AS73,$AR$3:$AS$3,AX$1)</f>
        <v>0.63092999999999999</v>
      </c>
      <c r="AY73" s="2" cm="1">
        <f t="array" ref="AY73">TREND($AR73:$AS73,$AR$3:$AS$3,AY$1)</f>
        <v>0.63092999999999999</v>
      </c>
      <c r="AZ73" s="2" cm="1">
        <f t="array" ref="AZ73">TREND($AR73:$AS73,$AR$3:$AS$3,AZ$1)</f>
        <v>0.63092999999999999</v>
      </c>
      <c r="BA73" s="2" cm="1">
        <f t="array" ref="BA73">TREND($AR73:$AS73,$AR$3:$AS$3,BA$1)</f>
        <v>0.63092999999999999</v>
      </c>
      <c r="BB73" s="2" cm="1">
        <f t="array" ref="BB73">TREND($AR73:$AS73,$AR$3:$AS$3,BB$1)</f>
        <v>0.63092999999999999</v>
      </c>
      <c r="BC73" s="2" cm="1">
        <f t="array" ref="BC73">TREND($AR73:$AS73,$AR$3:$AS$3,BC$1)</f>
        <v>0.63092999999999999</v>
      </c>
      <c r="BD73" s="2" cm="1">
        <f t="array" ref="BD73">TREND($AR73:$AS73,$AR$3:$AS$3,BD$1)</f>
        <v>0.63092999999999999</v>
      </c>
      <c r="BE73" s="2" cm="1">
        <f t="array" ref="BE73">TREND($AR73:$AS73,$AR$3:$AS$3,BE$1)</f>
        <v>0.63092999999999999</v>
      </c>
      <c r="BF73" s="20" cm="1">
        <f t="array" ref="BF73">TREND($AS73:$AT73,$AS$3:$AT$3,BF$1)</f>
        <v>0.56783700000000437</v>
      </c>
      <c r="BG73" s="20" cm="1">
        <f t="array" ref="BG73">TREND($AS73:$AT73,$AS$3:$AT$3,BG$1)</f>
        <v>0.5047440000000023</v>
      </c>
      <c r="BH73" s="20" cm="1">
        <f t="array" ref="BH73">TREND($AS73:$AT73,$AS$3:$AT$3,BH$1)</f>
        <v>0.44165100000000379</v>
      </c>
      <c r="BI73" s="20" cm="1">
        <f t="array" ref="BI73">TREND($AS73:$AT73,$AS$3:$AT$3,BI$1)</f>
        <v>0.37855800000000173</v>
      </c>
      <c r="BJ73" s="20" cm="1">
        <f t="array" ref="BJ73">TREND($AS73:$AT73,$AS$3:$AT$3,BJ$1)</f>
        <v>0.31546500000000322</v>
      </c>
      <c r="BK73" s="20" cm="1">
        <f t="array" ref="BK73">TREND($AS73:$AT73,$AS$3:$AT$3,BK$1)</f>
        <v>0.25237200000000115</v>
      </c>
      <c r="BL73" s="20" cm="1">
        <f t="array" ref="BL73">TREND($AS73:$AT73,$AS$3:$AT$3,BL$1)</f>
        <v>0.18927900000000264</v>
      </c>
      <c r="BM73" s="20" cm="1">
        <f t="array" ref="BM73">TREND($AS73:$AT73,$AS$3:$AT$3,BM$1)</f>
        <v>0.12618600000000413</v>
      </c>
    </row>
    <row r="74" spans="1:65" x14ac:dyDescent="0.35">
      <c r="A74" t="str">
        <f>IF(BYDem!B72="","\I:",BYDem!B72)</f>
        <v>Africa_other</v>
      </c>
      <c r="B74" t="str">
        <f>BYDem!E72</f>
        <v>TTF</v>
      </c>
      <c r="C74" t="str">
        <f t="shared" si="22"/>
        <v>TTF</v>
      </c>
      <c r="D74" s="4">
        <f>SUMIFS(BYDem!$M$2:$M$2000,BYDem!$B$2:$B$2000,Demands!$A74,BYDem!$E$2:$E$2000,Demands!$B74)</f>
        <v>10.730680058520001</v>
      </c>
      <c r="E74" s="4">
        <f t="shared" si="23"/>
        <v>10.881566084111432</v>
      </c>
      <c r="F74" s="4">
        <f t="shared" si="24"/>
        <v>12.750490371803187</v>
      </c>
      <c r="G74" s="4">
        <f t="shared" si="25"/>
        <v>15.501747234782879</v>
      </c>
      <c r="H74" s="4">
        <f t="shared" si="26"/>
        <v>19.184509083876026</v>
      </c>
      <c r="I74" s="4">
        <f t="shared" si="27"/>
        <v>23.462863412571192</v>
      </c>
      <c r="J74" s="4">
        <f t="shared" si="28"/>
        <v>28.543073662953315</v>
      </c>
      <c r="K74" s="4">
        <f t="shared" si="29"/>
        <v>34.585709851897917</v>
      </c>
      <c r="L74" s="4">
        <f t="shared" si="30"/>
        <v>41.744837932405851</v>
      </c>
      <c r="M74" s="4">
        <f t="shared" si="31"/>
        <v>50.152363368105874</v>
      </c>
      <c r="N74" s="4">
        <f t="shared" si="32"/>
        <v>58.954333435026371</v>
      </c>
      <c r="O74" s="4">
        <f t="shared" si="33"/>
        <v>67.726460355005855</v>
      </c>
      <c r="P74" s="4">
        <f t="shared" si="34"/>
        <v>76.122941503937668</v>
      </c>
      <c r="Q74" s="4">
        <f t="shared" si="35"/>
        <v>83.771667375444622</v>
      </c>
      <c r="R74" s="4">
        <f t="shared" si="36"/>
        <v>90.394234805756653</v>
      </c>
      <c r="S74" s="4">
        <f t="shared" si="37"/>
        <v>95.797444595855666</v>
      </c>
      <c r="T74" s="4">
        <f t="shared" si="38"/>
        <v>99.857423600890939</v>
      </c>
      <c r="U74" s="4">
        <f t="shared" si="39"/>
        <v>102.84205650621021</v>
      </c>
      <c r="W74" s="5" t="str">
        <f>VLOOKUP(C74&amp;A74,Driver_elast!$A$2:$D$1161,4,FALSE)</f>
        <v>GDPSER</v>
      </c>
      <c r="X74" s="5">
        <v>1</v>
      </c>
      <c r="Y74" s="2">
        <f>SUMIFS('Growth rates'!D$4:D$999,'Growth rates'!$B$4:$B$999,Demands!$A74,'Growth rates'!$C$4:$C$999,$W74)</f>
        <v>1</v>
      </c>
      <c r="Z74" s="2">
        <f>SUMIFS('Growth rates'!E$4:E$999,'Growth rates'!$B$4:$B$999,Demands!$A74,'Growth rates'!$C$4:$C$999,$W74)</f>
        <v>1.018978487226486</v>
      </c>
      <c r="AA74" s="2">
        <f>SUMIFS('Growth rates'!F$4:F$999,'Growth rates'!$B$4:$B$999,Demands!$A74,'Growth rates'!$C$4:$C$999,$W74)</f>
        <v>1.2551922176802848</v>
      </c>
      <c r="AB74" s="2">
        <f>SUMIFS('Growth rates'!G$4:G$999,'Growth rates'!$B$4:$B$999,Demands!$A74,'Growth rates'!$C$4:$C$999,$W74)</f>
        <v>1.6207485473793739</v>
      </c>
      <c r="AC74" s="2">
        <f>SUMIFS('Growth rates'!H$4:H$999,'Growth rates'!$B$4:$B$999,Demands!$A74,'Growth rates'!$C$4:$C$999,$W74)</f>
        <v>2.1404434348012997</v>
      </c>
      <c r="AD74" s="2">
        <f>SUMIFS('Growth rates'!I$4:I$999,'Growth rates'!$B$4:$B$999,Demands!$A74,'Growth rates'!$C$4:$C$999,$W74)</f>
        <v>2.7847159926902387</v>
      </c>
      <c r="AE74" s="2">
        <f>SUMIFS('Growth rates'!J$4:J$999,'Growth rates'!$B$4:$B$999,Demands!$A74,'Growth rates'!$C$4:$C$999,$W74)</f>
        <v>3.5985229569638717</v>
      </c>
      <c r="AF74" s="2">
        <f>SUMIFS('Growth rates'!K$4:K$999,'Growth rates'!$B$4:$B$999,Demands!$A74,'Growth rates'!$C$4:$C$999,$W74)</f>
        <v>4.6267518556311291</v>
      </c>
      <c r="AG74" s="2">
        <f>SUMIFS('Growth rates'!L$4:L$999,'Growth rates'!$B$4:$B$999,Demands!$A74,'Growth rates'!$C$4:$C$999,$W74)</f>
        <v>5.9193974351218692</v>
      </c>
      <c r="AH74" s="2">
        <f>SUMIFS('Growth rates'!M$4:M$999,'Growth rates'!$B$4:$B$999,Demands!$A74,'Growth rates'!$C$4:$C$999,$W74)</f>
        <v>7.5284963041606412</v>
      </c>
      <c r="AI74" s="2">
        <f>SUMIFS('Growth rates'!N$4:N$999,'Growth rates'!$B$4:$B$999,Demands!$A74,'Growth rates'!$C$4:$C$999,$W74)</f>
        <v>9.5099961141661371</v>
      </c>
      <c r="AJ74" s="2">
        <f>SUMIFS('Growth rates'!O$4:O$999,'Growth rates'!$B$4:$B$999,Demands!$A74,'Growth rates'!$C$4:$C$999,$W74)</f>
        <v>11.897363984803922</v>
      </c>
      <c r="AK74" s="2">
        <f>SUMIFS('Growth rates'!P$4:P$999,'Growth rates'!$B$4:$B$999,Demands!$A74,'Growth rates'!$C$4:$C$999,$W74)</f>
        <v>14.741376259634553</v>
      </c>
      <c r="AL74" s="2">
        <f>SUMIFS('Growth rates'!Q$4:Q$999,'Growth rates'!$B$4:$B$999,Demands!$A74,'Growth rates'!$C$4:$C$999,$W74)</f>
        <v>18.073338985795647</v>
      </c>
      <c r="AM74" s="2">
        <f>SUMIFS('Growth rates'!R$4:R$999,'Growth rates'!$B$4:$B$999,Demands!$A74,'Growth rates'!$C$4:$C$999,$W74)</f>
        <v>21.930230633689821</v>
      </c>
      <c r="AN74" s="2">
        <f>SUMIFS('Growth rates'!S$4:S$999,'Growth rates'!$B$4:$B$999,Demands!$A74,'Growth rates'!$C$4:$C$999,$W74)</f>
        <v>26.353405652999889</v>
      </c>
      <c r="AO74" s="2">
        <f>SUMIFS('Growth rates'!T$4:T$999,'Growth rates'!$B$4:$B$999,Demands!$A74,'Growth rates'!$C$4:$C$999,$W74)</f>
        <v>31.378279636779428</v>
      </c>
      <c r="AP74" s="2">
        <f>SUMIFS('Growth rates'!U$4:U$999,'Growth rates'!$B$4:$B$999,Demands!$A74,'Growth rates'!$C$4:$C$999,$W74)</f>
        <v>37.707489823812303</v>
      </c>
      <c r="AR74">
        <f>VLOOKUP(C74&amp;A74,Driver_elast!$A$2:$E$1161,5,FALSE)</f>
        <v>0.74090100000000003</v>
      </c>
      <c r="AS74">
        <f t="shared" si="40"/>
        <v>0.74090100000000003</v>
      </c>
      <c r="AT74">
        <f t="shared" si="41"/>
        <v>0.14818020000000001</v>
      </c>
      <c r="AV74" s="2" cm="1">
        <f t="array" ref="AV74">TREND($AR74:$AS74,$AR$3:$AS$3,AV$1)</f>
        <v>0.74090100000000003</v>
      </c>
      <c r="AW74" s="2" cm="1">
        <f t="array" ref="AW74">TREND($AR74:$AS74,$AR$3:$AS$3,AW$1)</f>
        <v>0.74090100000000003</v>
      </c>
      <c r="AX74" s="2" cm="1">
        <f t="array" ref="AX74">TREND($AR74:$AS74,$AR$3:$AS$3,AX$1)</f>
        <v>0.74090100000000003</v>
      </c>
      <c r="AY74" s="2" cm="1">
        <f t="array" ref="AY74">TREND($AR74:$AS74,$AR$3:$AS$3,AY$1)</f>
        <v>0.74090100000000003</v>
      </c>
      <c r="AZ74" s="2" cm="1">
        <f t="array" ref="AZ74">TREND($AR74:$AS74,$AR$3:$AS$3,AZ$1)</f>
        <v>0.74090100000000003</v>
      </c>
      <c r="BA74" s="2" cm="1">
        <f t="array" ref="BA74">TREND($AR74:$AS74,$AR$3:$AS$3,BA$1)</f>
        <v>0.74090100000000003</v>
      </c>
      <c r="BB74" s="2" cm="1">
        <f t="array" ref="BB74">TREND($AR74:$AS74,$AR$3:$AS$3,BB$1)</f>
        <v>0.74090100000000003</v>
      </c>
      <c r="BC74" s="2" cm="1">
        <f t="array" ref="BC74">TREND($AR74:$AS74,$AR$3:$AS$3,BC$1)</f>
        <v>0.74090100000000003</v>
      </c>
      <c r="BD74" s="2" cm="1">
        <f t="array" ref="BD74">TREND($AR74:$AS74,$AR$3:$AS$3,BD$1)</f>
        <v>0.74090100000000003</v>
      </c>
      <c r="BE74" s="2" cm="1">
        <f t="array" ref="BE74">TREND($AR74:$AS74,$AR$3:$AS$3,BE$1)</f>
        <v>0.74090100000000003</v>
      </c>
      <c r="BF74" s="20" cm="1">
        <f t="array" ref="BF74">TREND($AS74:$AT74,$AS$3:$AT$3,BF$1)</f>
        <v>0.66681089999999799</v>
      </c>
      <c r="BG74" s="20" cm="1">
        <f t="array" ref="BG74">TREND($AS74:$AT74,$AS$3:$AT$3,BG$1)</f>
        <v>0.5927207999999986</v>
      </c>
      <c r="BH74" s="20" cm="1">
        <f t="array" ref="BH74">TREND($AS74:$AT74,$AS$3:$AT$3,BH$1)</f>
        <v>0.51863069999999922</v>
      </c>
      <c r="BI74" s="20" cm="1">
        <f t="array" ref="BI74">TREND($AS74:$AT74,$AS$3:$AT$3,BI$1)</f>
        <v>0.44454059999999984</v>
      </c>
      <c r="BJ74" s="20" cm="1">
        <f t="array" ref="BJ74">TREND($AS74:$AT74,$AS$3:$AT$3,BJ$1)</f>
        <v>0.37045050000000046</v>
      </c>
      <c r="BK74" s="20" cm="1">
        <f t="array" ref="BK74">TREND($AS74:$AT74,$AS$3:$AT$3,BK$1)</f>
        <v>0.29636040000000108</v>
      </c>
      <c r="BL74" s="20" cm="1">
        <f t="array" ref="BL74">TREND($AS74:$AT74,$AS$3:$AT$3,BL$1)</f>
        <v>0.22227029999999814</v>
      </c>
      <c r="BM74" s="20" cm="1">
        <f t="array" ref="BM74">TREND($AS74:$AT74,$AS$3:$AT$3,BM$1)</f>
        <v>0.14818019999999876</v>
      </c>
    </row>
    <row r="75" spans="1:65" x14ac:dyDescent="0.35">
      <c r="A75" t="str">
        <f>IF(BYDem!B73="","\I:",BYDem!B73)</f>
        <v>Africa_other</v>
      </c>
      <c r="B75" t="str">
        <f>BYDem!E73</f>
        <v>TTP</v>
      </c>
      <c r="C75" t="str">
        <f t="shared" si="22"/>
        <v>TTP</v>
      </c>
      <c r="D75" s="4">
        <f>SUMIFS(BYDem!$M$2:$M$2000,BYDem!$B$2:$B$2000,Demands!$A75,BYDem!$E$2:$E$2000,Demands!$B75)</f>
        <v>4.6819188262799996</v>
      </c>
      <c r="E75" s="4">
        <f t="shared" si="23"/>
        <v>4.7477521304123114</v>
      </c>
      <c r="F75" s="4">
        <f t="shared" si="24"/>
        <v>5.5631852399372264</v>
      </c>
      <c r="G75" s="4">
        <f t="shared" si="25"/>
        <v>6.7635901753624728</v>
      </c>
      <c r="H75" s="4">
        <f t="shared" si="26"/>
        <v>8.3704214237030428</v>
      </c>
      <c r="I75" s="4">
        <f t="shared" si="27"/>
        <v>10.23711650432938</v>
      </c>
      <c r="J75" s="4">
        <f t="shared" si="28"/>
        <v>12.453670523553878</v>
      </c>
      <c r="K75" s="4">
        <f t="shared" si="29"/>
        <v>15.090142022013829</v>
      </c>
      <c r="L75" s="4">
        <f t="shared" si="30"/>
        <v>18.213751742654669</v>
      </c>
      <c r="M75" s="4">
        <f t="shared" si="31"/>
        <v>21.882051552653941</v>
      </c>
      <c r="N75" s="4">
        <f t="shared" si="32"/>
        <v>25.722452080852328</v>
      </c>
      <c r="O75" s="4">
        <f t="shared" si="33"/>
        <v>29.549831701639761</v>
      </c>
      <c r="P75" s="4">
        <f t="shared" si="34"/>
        <v>33.213312762607202</v>
      </c>
      <c r="Q75" s="4">
        <f t="shared" si="35"/>
        <v>36.550539616783148</v>
      </c>
      <c r="R75" s="4">
        <f t="shared" si="36"/>
        <v>39.440041769600391</v>
      </c>
      <c r="S75" s="4">
        <f t="shared" si="37"/>
        <v>41.797524193887114</v>
      </c>
      <c r="T75" s="4">
        <f t="shared" si="38"/>
        <v>43.568939615306164</v>
      </c>
      <c r="U75" s="4">
        <f t="shared" si="39"/>
        <v>44.871169195607003</v>
      </c>
      <c r="W75" s="5" t="str">
        <f>VLOOKUP(C75&amp;A75,Driver_elast!$A$2:$D$1161,4,FALSE)</f>
        <v>GDPSER</v>
      </c>
      <c r="X75" s="5">
        <v>1</v>
      </c>
      <c r="Y75" s="2">
        <f>SUMIFS('Growth rates'!D$4:D$999,'Growth rates'!$B$4:$B$999,Demands!$A75,'Growth rates'!$C$4:$C$999,$W75)</f>
        <v>1</v>
      </c>
      <c r="Z75" s="2">
        <f>SUMIFS('Growth rates'!E$4:E$999,'Growth rates'!$B$4:$B$999,Demands!$A75,'Growth rates'!$C$4:$C$999,$W75)</f>
        <v>1.018978487226486</v>
      </c>
      <c r="AA75" s="2">
        <f>SUMIFS('Growth rates'!F$4:F$999,'Growth rates'!$B$4:$B$999,Demands!$A75,'Growth rates'!$C$4:$C$999,$W75)</f>
        <v>1.2551922176802848</v>
      </c>
      <c r="AB75" s="2">
        <f>SUMIFS('Growth rates'!G$4:G$999,'Growth rates'!$B$4:$B$999,Demands!$A75,'Growth rates'!$C$4:$C$999,$W75)</f>
        <v>1.6207485473793739</v>
      </c>
      <c r="AC75" s="2">
        <f>SUMIFS('Growth rates'!H$4:H$999,'Growth rates'!$B$4:$B$999,Demands!$A75,'Growth rates'!$C$4:$C$999,$W75)</f>
        <v>2.1404434348012997</v>
      </c>
      <c r="AD75" s="2">
        <f>SUMIFS('Growth rates'!I$4:I$999,'Growth rates'!$B$4:$B$999,Demands!$A75,'Growth rates'!$C$4:$C$999,$W75)</f>
        <v>2.7847159926902387</v>
      </c>
      <c r="AE75" s="2">
        <f>SUMIFS('Growth rates'!J$4:J$999,'Growth rates'!$B$4:$B$999,Demands!$A75,'Growth rates'!$C$4:$C$999,$W75)</f>
        <v>3.5985229569638717</v>
      </c>
      <c r="AF75" s="2">
        <f>SUMIFS('Growth rates'!K$4:K$999,'Growth rates'!$B$4:$B$999,Demands!$A75,'Growth rates'!$C$4:$C$999,$W75)</f>
        <v>4.6267518556311291</v>
      </c>
      <c r="AG75" s="2">
        <f>SUMIFS('Growth rates'!L$4:L$999,'Growth rates'!$B$4:$B$999,Demands!$A75,'Growth rates'!$C$4:$C$999,$W75)</f>
        <v>5.9193974351218692</v>
      </c>
      <c r="AH75" s="2">
        <f>SUMIFS('Growth rates'!M$4:M$999,'Growth rates'!$B$4:$B$999,Demands!$A75,'Growth rates'!$C$4:$C$999,$W75)</f>
        <v>7.5284963041606412</v>
      </c>
      <c r="AI75" s="2">
        <f>SUMIFS('Growth rates'!N$4:N$999,'Growth rates'!$B$4:$B$999,Demands!$A75,'Growth rates'!$C$4:$C$999,$W75)</f>
        <v>9.5099961141661371</v>
      </c>
      <c r="AJ75" s="2">
        <f>SUMIFS('Growth rates'!O$4:O$999,'Growth rates'!$B$4:$B$999,Demands!$A75,'Growth rates'!$C$4:$C$999,$W75)</f>
        <v>11.897363984803922</v>
      </c>
      <c r="AK75" s="2">
        <f>SUMIFS('Growth rates'!P$4:P$999,'Growth rates'!$B$4:$B$999,Demands!$A75,'Growth rates'!$C$4:$C$999,$W75)</f>
        <v>14.741376259634553</v>
      </c>
      <c r="AL75" s="2">
        <f>SUMIFS('Growth rates'!Q$4:Q$999,'Growth rates'!$B$4:$B$999,Demands!$A75,'Growth rates'!$C$4:$C$999,$W75)</f>
        <v>18.073338985795647</v>
      </c>
      <c r="AM75" s="2">
        <f>SUMIFS('Growth rates'!R$4:R$999,'Growth rates'!$B$4:$B$999,Demands!$A75,'Growth rates'!$C$4:$C$999,$W75)</f>
        <v>21.930230633689821</v>
      </c>
      <c r="AN75" s="2">
        <f>SUMIFS('Growth rates'!S$4:S$999,'Growth rates'!$B$4:$B$999,Demands!$A75,'Growth rates'!$C$4:$C$999,$W75)</f>
        <v>26.353405652999889</v>
      </c>
      <c r="AO75" s="2">
        <f>SUMIFS('Growth rates'!T$4:T$999,'Growth rates'!$B$4:$B$999,Demands!$A75,'Growth rates'!$C$4:$C$999,$W75)</f>
        <v>31.378279636779428</v>
      </c>
      <c r="AP75" s="2">
        <f>SUMIFS('Growth rates'!U$4:U$999,'Growth rates'!$B$4:$B$999,Demands!$A75,'Growth rates'!$C$4:$C$999,$W75)</f>
        <v>37.707489823812303</v>
      </c>
      <c r="AR75">
        <f>VLOOKUP(C75&amp;A75,Driver_elast!$A$2:$E$1161,5,FALSE)</f>
        <v>0.74090100000000003</v>
      </c>
      <c r="AS75">
        <f t="shared" si="40"/>
        <v>0.74090100000000003</v>
      </c>
      <c r="AT75">
        <f t="shared" si="41"/>
        <v>0.14818020000000001</v>
      </c>
      <c r="AV75" s="2" cm="1">
        <f t="array" ref="AV75">TREND($AR75:$AS75,$AR$3:$AS$3,AV$1)</f>
        <v>0.74090100000000003</v>
      </c>
      <c r="AW75" s="2" cm="1">
        <f t="array" ref="AW75">TREND($AR75:$AS75,$AR$3:$AS$3,AW$1)</f>
        <v>0.74090100000000003</v>
      </c>
      <c r="AX75" s="2" cm="1">
        <f t="array" ref="AX75">TREND($AR75:$AS75,$AR$3:$AS$3,AX$1)</f>
        <v>0.74090100000000003</v>
      </c>
      <c r="AY75" s="2" cm="1">
        <f t="array" ref="AY75">TREND($AR75:$AS75,$AR$3:$AS$3,AY$1)</f>
        <v>0.74090100000000003</v>
      </c>
      <c r="AZ75" s="2" cm="1">
        <f t="array" ref="AZ75">TREND($AR75:$AS75,$AR$3:$AS$3,AZ$1)</f>
        <v>0.74090100000000003</v>
      </c>
      <c r="BA75" s="2" cm="1">
        <f t="array" ref="BA75">TREND($AR75:$AS75,$AR$3:$AS$3,BA$1)</f>
        <v>0.74090100000000003</v>
      </c>
      <c r="BB75" s="2" cm="1">
        <f t="array" ref="BB75">TREND($AR75:$AS75,$AR$3:$AS$3,BB$1)</f>
        <v>0.74090100000000003</v>
      </c>
      <c r="BC75" s="2" cm="1">
        <f t="array" ref="BC75">TREND($AR75:$AS75,$AR$3:$AS$3,BC$1)</f>
        <v>0.74090100000000003</v>
      </c>
      <c r="BD75" s="2" cm="1">
        <f t="array" ref="BD75">TREND($AR75:$AS75,$AR$3:$AS$3,BD$1)</f>
        <v>0.74090100000000003</v>
      </c>
      <c r="BE75" s="2" cm="1">
        <f t="array" ref="BE75">TREND($AR75:$AS75,$AR$3:$AS$3,BE$1)</f>
        <v>0.74090100000000003</v>
      </c>
      <c r="BF75" s="20" cm="1">
        <f t="array" ref="BF75">TREND($AS75:$AT75,$AS$3:$AT$3,BF$1)</f>
        <v>0.66681089999999799</v>
      </c>
      <c r="BG75" s="20" cm="1">
        <f t="array" ref="BG75">TREND($AS75:$AT75,$AS$3:$AT$3,BG$1)</f>
        <v>0.5927207999999986</v>
      </c>
      <c r="BH75" s="20" cm="1">
        <f t="array" ref="BH75">TREND($AS75:$AT75,$AS$3:$AT$3,BH$1)</f>
        <v>0.51863069999999922</v>
      </c>
      <c r="BI75" s="20" cm="1">
        <f t="array" ref="BI75">TREND($AS75:$AT75,$AS$3:$AT$3,BI$1)</f>
        <v>0.44454059999999984</v>
      </c>
      <c r="BJ75" s="20" cm="1">
        <f t="array" ref="BJ75">TREND($AS75:$AT75,$AS$3:$AT$3,BJ$1)</f>
        <v>0.37045050000000046</v>
      </c>
      <c r="BK75" s="20" cm="1">
        <f t="array" ref="BK75">TREND($AS75:$AT75,$AS$3:$AT$3,BK$1)</f>
        <v>0.29636040000000108</v>
      </c>
      <c r="BL75" s="20" cm="1">
        <f t="array" ref="BL75">TREND($AS75:$AT75,$AS$3:$AT$3,BL$1)</f>
        <v>0.22227029999999814</v>
      </c>
      <c r="BM75" s="20" cm="1">
        <f t="array" ref="BM75">TREND($AS75:$AT75,$AS$3:$AT$3,BM$1)</f>
        <v>0.14818019999999876</v>
      </c>
    </row>
    <row r="76" spans="1:65" x14ac:dyDescent="0.35">
      <c r="A76" t="str">
        <f>IF(BYDem!B74="","\I:",BYDem!B74)</f>
        <v>Africa_other</v>
      </c>
      <c r="B76" t="str">
        <f>BYDem!E74</f>
        <v>TWD</v>
      </c>
      <c r="C76" t="str">
        <f t="shared" si="22"/>
        <v>TWD</v>
      </c>
      <c r="D76" s="4">
        <f>SUMIFS(BYDem!$M$2:$M$2000,BYDem!$B$2:$B$2000,Demands!$A76,BYDem!$E$2:$E$2000,Demands!$B76)</f>
        <v>23.5543757688</v>
      </c>
      <c r="E76" s="4">
        <f t="shared" si="23"/>
        <v>24.815119435069477</v>
      </c>
      <c r="F76" s="4">
        <f t="shared" si="24"/>
        <v>37.82385256973933</v>
      </c>
      <c r="G76" s="4">
        <f t="shared" si="25"/>
        <v>60.642435237614983</v>
      </c>
      <c r="H76" s="4">
        <f t="shared" si="26"/>
        <v>97.319590013918258</v>
      </c>
      <c r="I76" s="4">
        <f t="shared" si="27"/>
        <v>147.07761415415217</v>
      </c>
      <c r="J76" s="4">
        <f t="shared" si="28"/>
        <v>212.03905744075095</v>
      </c>
      <c r="K76" s="4">
        <f t="shared" si="29"/>
        <v>292.18058927161832</v>
      </c>
      <c r="L76" s="4">
        <f t="shared" si="30"/>
        <v>384.7582983289206</v>
      </c>
      <c r="M76" s="4">
        <f t="shared" si="31"/>
        <v>483.71458961793934</v>
      </c>
      <c r="N76" s="4">
        <f t="shared" si="32"/>
        <v>591.8249468467601</v>
      </c>
      <c r="O76" s="4">
        <f t="shared" si="33"/>
        <v>703.58823639886396</v>
      </c>
      <c r="P76" s="4">
        <f t="shared" si="34"/>
        <v>813.9271829748659</v>
      </c>
      <c r="Q76" s="4">
        <f t="shared" si="35"/>
        <v>916.9931825475561</v>
      </c>
      <c r="R76" s="4">
        <f t="shared" si="36"/>
        <v>1008.011944101649</v>
      </c>
      <c r="S76" s="4">
        <f t="shared" si="37"/>
        <v>1083.3907294181163</v>
      </c>
      <c r="T76" s="4">
        <f t="shared" si="38"/>
        <v>1140.6249550396933</v>
      </c>
      <c r="U76" s="4">
        <f t="shared" si="39"/>
        <v>1178.4590161017675</v>
      </c>
      <c r="W76" s="5" t="str">
        <f>VLOOKUP(C76&amp;A76,Driver_elast!$A$2:$D$1161,4,FALSE)</f>
        <v>GDP</v>
      </c>
      <c r="X76" s="5">
        <v>1</v>
      </c>
      <c r="Y76" s="2">
        <f>SUMIFS('Growth rates'!D$4:D$999,'Growth rates'!$B$4:$B$999,Demands!$A76,'Growth rates'!$C$4:$C$999,$W76)</f>
        <v>1</v>
      </c>
      <c r="Z76" s="2">
        <f>SUMIFS('Growth rates'!E$4:E$999,'Growth rates'!$B$4:$B$999,Demands!$A76,'Growth rates'!$C$4:$C$999,$W76)</f>
        <v>1.0208818306290917</v>
      </c>
      <c r="AA76" s="2">
        <f>SUMIFS('Growth rates'!F$4:F$999,'Growth rates'!$B$4:$B$999,Demands!$A76,'Growth rates'!$C$4:$C$999,$W76)</f>
        <v>1.2469009500529944</v>
      </c>
      <c r="AB76" s="2">
        <f>SUMIFS('Growth rates'!G$4:G$999,'Growth rates'!$B$4:$B$999,Demands!$A76,'Growth rates'!$C$4:$C$999,$W76)</f>
        <v>1.5931681923862682</v>
      </c>
      <c r="AC76" s="2">
        <f>SUMIFS('Growth rates'!H$4:H$999,'Growth rates'!$B$4:$B$999,Demands!$A76,'Growth rates'!$C$4:$C$999,$W76)</f>
        <v>2.0805514585957932</v>
      </c>
      <c r="AD76" s="2">
        <f>SUMIFS('Growth rates'!I$4:I$999,'Growth rates'!$B$4:$B$999,Demands!$A76,'Growth rates'!$C$4:$C$999,$W76)</f>
        <v>2.677625432205434</v>
      </c>
      <c r="AE76" s="2">
        <f>SUMIFS('Growth rates'!J$4:J$999,'Growth rates'!$B$4:$B$999,Demands!$A76,'Growth rates'!$C$4:$C$999,$W76)</f>
        <v>3.4232126665771481</v>
      </c>
      <c r="AF76" s="2">
        <f>SUMIFS('Growth rates'!K$4:K$999,'Growth rates'!$B$4:$B$999,Demands!$A76,'Growth rates'!$C$4:$C$999,$W76)</f>
        <v>4.3534827799882958</v>
      </c>
      <c r="AG76" s="2">
        <f>SUMIFS('Growth rates'!L$4:L$999,'Growth rates'!$B$4:$B$999,Demands!$A76,'Growth rates'!$C$4:$C$999,$W76)</f>
        <v>5.5074076687551416</v>
      </c>
      <c r="AH76" s="2">
        <f>SUMIFS('Growth rates'!M$4:M$999,'Growth rates'!$B$4:$B$999,Demands!$A76,'Growth rates'!$C$4:$C$999,$W76)</f>
        <v>6.9238622062757553</v>
      </c>
      <c r="AI76" s="2">
        <f>SUMIFS('Growth rates'!N$4:N$999,'Growth rates'!$B$4:$B$999,Demands!$A76,'Growth rates'!$C$4:$C$999,$W76)</f>
        <v>8.6432903166846717</v>
      </c>
      <c r="AJ76" s="2">
        <f>SUMIFS('Growth rates'!O$4:O$999,'Growth rates'!$B$4:$B$999,Demands!$A76,'Growth rates'!$C$4:$C$999,$W76)</f>
        <v>10.683594978336261</v>
      </c>
      <c r="AK76" s="2">
        <f>SUMIFS('Growth rates'!P$4:P$999,'Growth rates'!$B$4:$B$999,Demands!$A76,'Growth rates'!$C$4:$C$999,$W76)</f>
        <v>13.077074075038277</v>
      </c>
      <c r="AL76" s="2">
        <f>SUMIFS('Growth rates'!Q$4:Q$999,'Growth rates'!$B$4:$B$999,Demands!$A76,'Growth rates'!$C$4:$C$999,$W76)</f>
        <v>15.836947724717392</v>
      </c>
      <c r="AM76" s="2">
        <f>SUMIFS('Growth rates'!R$4:R$999,'Growth rates'!$B$4:$B$999,Demands!$A76,'Growth rates'!$C$4:$C$999,$W76)</f>
        <v>18.980830135480968</v>
      </c>
      <c r="AN76" s="2">
        <f>SUMIFS('Growth rates'!S$4:S$999,'Growth rates'!$B$4:$B$999,Demands!$A76,'Growth rates'!$C$4:$C$999,$W76)</f>
        <v>22.529279953666986</v>
      </c>
      <c r="AO76" s="2">
        <f>SUMIFS('Growth rates'!T$4:T$999,'Growth rates'!$B$4:$B$999,Demands!$A76,'Growth rates'!$C$4:$C$999,$W76)</f>
        <v>26.49659558272721</v>
      </c>
      <c r="AP76" s="2">
        <f>SUMIFS('Growth rates'!U$4:U$999,'Growth rates'!$B$4:$B$999,Demands!$A76,'Growth rates'!$C$4:$C$999,$W76)</f>
        <v>30.891001521264148</v>
      </c>
      <c r="AR76">
        <f>VLOOKUP(C76&amp;A76,Driver_elast!$A$2:$E$1161,5,FALSE)</f>
        <v>2.6023049999999999</v>
      </c>
      <c r="AS76">
        <f t="shared" si="40"/>
        <v>1</v>
      </c>
      <c r="AT76">
        <f t="shared" si="41"/>
        <v>0.2</v>
      </c>
      <c r="AV76" s="2" cm="1">
        <f t="array" ref="AV76">TREND($AR76:$AS76,$AR$3:$AS$3,AV$1)</f>
        <v>2.602304999999987</v>
      </c>
      <c r="AW76" s="2" cm="1">
        <f t="array" ref="AW76">TREND($AR76:$AS76,$AR$3:$AS$3,AW$1)</f>
        <v>2.5632243902439029</v>
      </c>
      <c r="AX76" s="2" cm="1">
        <f t="array" ref="AX76">TREND($AR76:$AS76,$AR$3:$AS$3,AX$1)</f>
        <v>2.3678213414634115</v>
      </c>
      <c r="AY76" s="2" cm="1">
        <f t="array" ref="AY76">TREND($AR76:$AS76,$AR$3:$AS$3,AY$1)</f>
        <v>2.1724182926829201</v>
      </c>
      <c r="AZ76" s="2" cm="1">
        <f t="array" ref="AZ76">TREND($AR76:$AS76,$AR$3:$AS$3,AZ$1)</f>
        <v>1.9770152439024287</v>
      </c>
      <c r="BA76" s="2" cm="1">
        <f t="array" ref="BA76">TREND($AR76:$AS76,$AR$3:$AS$3,BA$1)</f>
        <v>1.7816121951219515</v>
      </c>
      <c r="BB76" s="2" cm="1">
        <f t="array" ref="BB76">TREND($AR76:$AS76,$AR$3:$AS$3,BB$1)</f>
        <v>1.58620914634146</v>
      </c>
      <c r="BC76" s="2" cm="1">
        <f t="array" ref="BC76">TREND($AR76:$AS76,$AR$3:$AS$3,BC$1)</f>
        <v>1.3908060975609686</v>
      </c>
      <c r="BD76" s="2" cm="1">
        <f t="array" ref="BD76">TREND($AR76:$AS76,$AR$3:$AS$3,BD$1)</f>
        <v>1.1954030487804772</v>
      </c>
      <c r="BE76" s="2" cm="1">
        <f t="array" ref="BE76">TREND($AR76:$AS76,$AR$3:$AS$3,BE$1)</f>
        <v>1</v>
      </c>
      <c r="BF76" s="20" cm="1">
        <f t="array" ref="BF76">TREND($AS76:$AT76,$AS$3:$AT$3,BF$1)</f>
        <v>0.90000000000000568</v>
      </c>
      <c r="BG76" s="20" cm="1">
        <f t="array" ref="BG76">TREND($AS76:$AT76,$AS$3:$AT$3,BG$1)</f>
        <v>0.80000000000000426</v>
      </c>
      <c r="BH76" s="20" cm="1">
        <f t="array" ref="BH76">TREND($AS76:$AT76,$AS$3:$AT$3,BH$1)</f>
        <v>0.70000000000000284</v>
      </c>
      <c r="BI76" s="20" cm="1">
        <f t="array" ref="BI76">TREND($AS76:$AT76,$AS$3:$AT$3,BI$1)</f>
        <v>0.60000000000000142</v>
      </c>
      <c r="BJ76" s="20" cm="1">
        <f t="array" ref="BJ76">TREND($AS76:$AT76,$AS$3:$AT$3,BJ$1)</f>
        <v>0.5</v>
      </c>
      <c r="BK76" s="20" cm="1">
        <f t="array" ref="BK76">TREND($AS76:$AT76,$AS$3:$AT$3,BK$1)</f>
        <v>0.40000000000000568</v>
      </c>
      <c r="BL76" s="20" cm="1">
        <f t="array" ref="BL76">TREND($AS76:$AT76,$AS$3:$AT$3,BL$1)</f>
        <v>0.30000000000000426</v>
      </c>
      <c r="BM76" s="20" cm="1">
        <f t="array" ref="BM76">TREND($AS76:$AT76,$AS$3:$AT$3,BM$1)</f>
        <v>0.20000000000000284</v>
      </c>
    </row>
    <row r="77" spans="1:65" x14ac:dyDescent="0.35">
      <c r="A77" t="str">
        <f>IF(BYDem!B75="","\I:",BYDem!B75)</f>
        <v>Africa_other</v>
      </c>
      <c r="B77" t="str">
        <f>BYDem!E75</f>
        <v>TWI</v>
      </c>
      <c r="C77" t="str">
        <f t="shared" si="22"/>
        <v>TWI</v>
      </c>
      <c r="D77" s="4">
        <f>SUMIFS(BYDem!$M$2:$M$2000,BYDem!$B$2:$B$2000,Demands!$A77,BYDem!$E$2:$E$2000,Demands!$B77)</f>
        <v>88.426882346400006</v>
      </c>
      <c r="E77" s="4">
        <f t="shared" si="23"/>
        <v>88.969317918525732</v>
      </c>
      <c r="F77" s="4">
        <f t="shared" si="24"/>
        <v>95.635583949039813</v>
      </c>
      <c r="G77" s="4">
        <f t="shared" si="25"/>
        <v>104.63814014824813</v>
      </c>
      <c r="H77" s="4">
        <f t="shared" si="26"/>
        <v>115.4830281696243</v>
      </c>
      <c r="I77" s="4">
        <f t="shared" si="27"/>
        <v>126.71837021095597</v>
      </c>
      <c r="J77" s="4">
        <f t="shared" si="28"/>
        <v>138.68804438185686</v>
      </c>
      <c r="K77" s="4">
        <f t="shared" si="29"/>
        <v>151.49679615043416</v>
      </c>
      <c r="L77" s="4">
        <f t="shared" si="30"/>
        <v>165.17751641811643</v>
      </c>
      <c r="M77" s="4">
        <f t="shared" si="31"/>
        <v>179.69055728958642</v>
      </c>
      <c r="N77" s="4">
        <f t="shared" si="32"/>
        <v>193.44857345472363</v>
      </c>
      <c r="O77" s="4">
        <f t="shared" si="33"/>
        <v>206.00588822263748</v>
      </c>
      <c r="P77" s="4">
        <f t="shared" si="34"/>
        <v>217.14782394714828</v>
      </c>
      <c r="Q77" s="4">
        <f t="shared" si="35"/>
        <v>226.66638044444724</v>
      </c>
      <c r="R77" s="4">
        <f t="shared" si="36"/>
        <v>234.48370988953349</v>
      </c>
      <c r="S77" s="4">
        <f t="shared" si="37"/>
        <v>240.59827888726795</v>
      </c>
      <c r="T77" s="4">
        <f t="shared" si="38"/>
        <v>245.04668527363191</v>
      </c>
      <c r="U77" s="4">
        <f t="shared" si="39"/>
        <v>248.24191048405305</v>
      </c>
      <c r="W77" s="5" t="str">
        <f>VLOOKUP(C77&amp;A77,Driver_elast!$A$2:$D$1161,4,FALSE)</f>
        <v>GDPSER</v>
      </c>
      <c r="X77" s="5">
        <v>1</v>
      </c>
      <c r="Y77" s="2">
        <f>SUMIFS('Growth rates'!D$4:D$999,'Growth rates'!$B$4:$B$999,Demands!$A77,'Growth rates'!$C$4:$C$999,$W77)</f>
        <v>1</v>
      </c>
      <c r="Z77" s="2">
        <f>SUMIFS('Growth rates'!E$4:E$999,'Growth rates'!$B$4:$B$999,Demands!$A77,'Growth rates'!$C$4:$C$999,$W77)</f>
        <v>1.018978487226486</v>
      </c>
      <c r="AA77" s="2">
        <f>SUMIFS('Growth rates'!F$4:F$999,'Growth rates'!$B$4:$B$999,Demands!$A77,'Growth rates'!$C$4:$C$999,$W77)</f>
        <v>1.2551922176802848</v>
      </c>
      <c r="AB77" s="2">
        <f>SUMIFS('Growth rates'!G$4:G$999,'Growth rates'!$B$4:$B$999,Demands!$A77,'Growth rates'!$C$4:$C$999,$W77)</f>
        <v>1.6207485473793739</v>
      </c>
      <c r="AC77" s="2">
        <f>SUMIFS('Growth rates'!H$4:H$999,'Growth rates'!$B$4:$B$999,Demands!$A77,'Growth rates'!$C$4:$C$999,$W77)</f>
        <v>2.1404434348012997</v>
      </c>
      <c r="AD77" s="2">
        <f>SUMIFS('Growth rates'!I$4:I$999,'Growth rates'!$B$4:$B$999,Demands!$A77,'Growth rates'!$C$4:$C$999,$W77)</f>
        <v>2.7847159926902387</v>
      </c>
      <c r="AE77" s="2">
        <f>SUMIFS('Growth rates'!J$4:J$999,'Growth rates'!$B$4:$B$999,Demands!$A77,'Growth rates'!$C$4:$C$999,$W77)</f>
        <v>3.5985229569638717</v>
      </c>
      <c r="AF77" s="2">
        <f>SUMIFS('Growth rates'!K$4:K$999,'Growth rates'!$B$4:$B$999,Demands!$A77,'Growth rates'!$C$4:$C$999,$W77)</f>
        <v>4.6267518556311291</v>
      </c>
      <c r="AG77" s="2">
        <f>SUMIFS('Growth rates'!L$4:L$999,'Growth rates'!$B$4:$B$999,Demands!$A77,'Growth rates'!$C$4:$C$999,$W77)</f>
        <v>5.9193974351218692</v>
      </c>
      <c r="AH77" s="2">
        <f>SUMIFS('Growth rates'!M$4:M$999,'Growth rates'!$B$4:$B$999,Demands!$A77,'Growth rates'!$C$4:$C$999,$W77)</f>
        <v>7.5284963041606412</v>
      </c>
      <c r="AI77" s="2">
        <f>SUMIFS('Growth rates'!N$4:N$999,'Growth rates'!$B$4:$B$999,Demands!$A77,'Growth rates'!$C$4:$C$999,$W77)</f>
        <v>9.5099961141661371</v>
      </c>
      <c r="AJ77" s="2">
        <f>SUMIFS('Growth rates'!O$4:O$999,'Growth rates'!$B$4:$B$999,Demands!$A77,'Growth rates'!$C$4:$C$999,$W77)</f>
        <v>11.897363984803922</v>
      </c>
      <c r="AK77" s="2">
        <f>SUMIFS('Growth rates'!P$4:P$999,'Growth rates'!$B$4:$B$999,Demands!$A77,'Growth rates'!$C$4:$C$999,$W77)</f>
        <v>14.741376259634553</v>
      </c>
      <c r="AL77" s="2">
        <f>SUMIFS('Growth rates'!Q$4:Q$999,'Growth rates'!$B$4:$B$999,Demands!$A77,'Growth rates'!$C$4:$C$999,$W77)</f>
        <v>18.073338985795647</v>
      </c>
      <c r="AM77" s="2">
        <f>SUMIFS('Growth rates'!R$4:R$999,'Growth rates'!$B$4:$B$999,Demands!$A77,'Growth rates'!$C$4:$C$999,$W77)</f>
        <v>21.930230633689821</v>
      </c>
      <c r="AN77" s="2">
        <f>SUMIFS('Growth rates'!S$4:S$999,'Growth rates'!$B$4:$B$999,Demands!$A77,'Growth rates'!$C$4:$C$999,$W77)</f>
        <v>26.353405652999889</v>
      </c>
      <c r="AO77" s="2">
        <f>SUMIFS('Growth rates'!T$4:T$999,'Growth rates'!$B$4:$B$999,Demands!$A77,'Growth rates'!$C$4:$C$999,$W77)</f>
        <v>31.378279636779428</v>
      </c>
      <c r="AP77" s="2">
        <f>SUMIFS('Growth rates'!U$4:U$999,'Growth rates'!$B$4:$B$999,Demands!$A77,'Growth rates'!$C$4:$C$999,$W77)</f>
        <v>37.707489823812303</v>
      </c>
      <c r="AR77">
        <f>VLOOKUP(C77&amp;A77,Driver_elast!$A$2:$E$1161,5,FALSE)</f>
        <v>0.32322299999999998</v>
      </c>
      <c r="AS77">
        <f t="shared" si="40"/>
        <v>0.32322299999999998</v>
      </c>
      <c r="AT77">
        <f t="shared" si="41"/>
        <v>6.4644599999999997E-2</v>
      </c>
      <c r="AV77" s="2" cm="1">
        <f t="array" ref="AV77">TREND($AR77:$AS77,$AR$3:$AS$3,AV$1)</f>
        <v>0.32322299999999998</v>
      </c>
      <c r="AW77" s="2" cm="1">
        <f t="array" ref="AW77">TREND($AR77:$AS77,$AR$3:$AS$3,AW$1)</f>
        <v>0.32322299999999998</v>
      </c>
      <c r="AX77" s="2" cm="1">
        <f t="array" ref="AX77">TREND($AR77:$AS77,$AR$3:$AS$3,AX$1)</f>
        <v>0.32322299999999998</v>
      </c>
      <c r="AY77" s="2" cm="1">
        <f t="array" ref="AY77">TREND($AR77:$AS77,$AR$3:$AS$3,AY$1)</f>
        <v>0.32322299999999998</v>
      </c>
      <c r="AZ77" s="2" cm="1">
        <f t="array" ref="AZ77">TREND($AR77:$AS77,$AR$3:$AS$3,AZ$1)</f>
        <v>0.32322299999999998</v>
      </c>
      <c r="BA77" s="2" cm="1">
        <f t="array" ref="BA77">TREND($AR77:$AS77,$AR$3:$AS$3,BA$1)</f>
        <v>0.32322299999999998</v>
      </c>
      <c r="BB77" s="2" cm="1">
        <f t="array" ref="BB77">TREND($AR77:$AS77,$AR$3:$AS$3,BB$1)</f>
        <v>0.32322299999999998</v>
      </c>
      <c r="BC77" s="2" cm="1">
        <f t="array" ref="BC77">TREND($AR77:$AS77,$AR$3:$AS$3,BC$1)</f>
        <v>0.32322299999999998</v>
      </c>
      <c r="BD77" s="2" cm="1">
        <f t="array" ref="BD77">TREND($AR77:$AS77,$AR$3:$AS$3,BD$1)</f>
        <v>0.32322299999999998</v>
      </c>
      <c r="BE77" s="2" cm="1">
        <f t="array" ref="BE77">TREND($AR77:$AS77,$AR$3:$AS$3,BE$1)</f>
        <v>0.32322299999999998</v>
      </c>
      <c r="BF77" s="20" cm="1">
        <f t="array" ref="BF77">TREND($AS77:$AT77,$AS$3:$AT$3,BF$1)</f>
        <v>0.2909006999999999</v>
      </c>
      <c r="BG77" s="20" cm="1">
        <f t="array" ref="BG77">TREND($AS77:$AT77,$AS$3:$AT$3,BG$1)</f>
        <v>0.25857839999999932</v>
      </c>
      <c r="BH77" s="20" cm="1">
        <f t="array" ref="BH77">TREND($AS77:$AT77,$AS$3:$AT$3,BH$1)</f>
        <v>0.22625610000000052</v>
      </c>
      <c r="BI77" s="20" cm="1">
        <f t="array" ref="BI77">TREND($AS77:$AT77,$AS$3:$AT$3,BI$1)</f>
        <v>0.19393379999999993</v>
      </c>
      <c r="BJ77" s="20" cm="1">
        <f t="array" ref="BJ77">TREND($AS77:$AT77,$AS$3:$AT$3,BJ$1)</f>
        <v>0.16161149999999935</v>
      </c>
      <c r="BK77" s="20" cm="1">
        <f t="array" ref="BK77">TREND($AS77:$AT77,$AS$3:$AT$3,BK$1)</f>
        <v>0.12928920000000055</v>
      </c>
      <c r="BL77" s="20" cm="1">
        <f t="array" ref="BL77">TREND($AS77:$AT77,$AS$3:$AT$3,BL$1)</f>
        <v>9.6966899999999967E-2</v>
      </c>
      <c r="BM77" s="20" cm="1">
        <f t="array" ref="BM77">TREND($AS77:$AT77,$AS$3:$AT$3,BM$1)</f>
        <v>6.4644599999999386E-2</v>
      </c>
    </row>
    <row r="78" spans="1:65" x14ac:dyDescent="0.35">
      <c r="A78" t="str">
        <f>IF(BYDem!B76="","\I:",BYDem!B76)</f>
        <v>Africa_other</v>
      </c>
      <c r="B78" t="str">
        <f>BYDem!E76</f>
        <v>Trd_2w</v>
      </c>
      <c r="C78" t="str">
        <f t="shared" si="22"/>
        <v>Trd_2w</v>
      </c>
      <c r="D78" s="4">
        <f>SUMIFS(BYDem!$M$2:$M$2000,BYDem!$B$2:$B$2000,Demands!$A78,BYDem!$E$2:$E$2000,Demands!$B78)</f>
        <v>431.34</v>
      </c>
      <c r="E78" s="4">
        <f t="shared" si="23"/>
        <v>445.4904819088452</v>
      </c>
      <c r="F78" s="4">
        <f t="shared" si="24"/>
        <v>593.40029425423654</v>
      </c>
      <c r="G78" s="4">
        <f t="shared" si="25"/>
        <v>828.76265136394886</v>
      </c>
      <c r="H78" s="4">
        <f t="shared" si="26"/>
        <v>1172.7827990351464</v>
      </c>
      <c r="I78" s="4">
        <f t="shared" si="27"/>
        <v>1605.4395330582586</v>
      </c>
      <c r="J78" s="4">
        <f t="shared" si="28"/>
        <v>2148.2013226028998</v>
      </c>
      <c r="K78" s="4">
        <f t="shared" si="29"/>
        <v>2815.3209452396827</v>
      </c>
      <c r="L78" s="4">
        <f t="shared" si="30"/>
        <v>3614.8078692275189</v>
      </c>
      <c r="M78" s="4">
        <f t="shared" si="31"/>
        <v>4544.5031662872834</v>
      </c>
      <c r="N78" s="4">
        <f t="shared" si="32"/>
        <v>5560.2009998442236</v>
      </c>
      <c r="O78" s="4">
        <f t="shared" si="33"/>
        <v>6610.2181672928809</v>
      </c>
      <c r="P78" s="4">
        <f t="shared" si="34"/>
        <v>7646.8536189452734</v>
      </c>
      <c r="Q78" s="4">
        <f t="shared" si="35"/>
        <v>8615.1596643854282</v>
      </c>
      <c r="R78" s="4">
        <f t="shared" si="36"/>
        <v>9470.2817941537924</v>
      </c>
      <c r="S78" s="4">
        <f t="shared" si="37"/>
        <v>10178.466198540158</v>
      </c>
      <c r="T78" s="4">
        <f t="shared" si="38"/>
        <v>10716.182292162015</v>
      </c>
      <c r="U78" s="4">
        <f t="shared" si="39"/>
        <v>11071.633655384088</v>
      </c>
      <c r="W78" s="5" t="str">
        <f>VLOOKUP(C78&amp;A78,Driver_elast!$A$2:$D$1161,4,FALSE)</f>
        <v>GDP</v>
      </c>
      <c r="X78" s="5">
        <v>1</v>
      </c>
      <c r="Y78" s="2">
        <f>SUMIFS('Growth rates'!D$4:D$999,'Growth rates'!$B$4:$B$999,Demands!$A78,'Growth rates'!$C$4:$C$999,$W78)</f>
        <v>1</v>
      </c>
      <c r="Z78" s="2">
        <f>SUMIFS('Growth rates'!E$4:E$999,'Growth rates'!$B$4:$B$999,Demands!$A78,'Growth rates'!$C$4:$C$999,$W78)</f>
        <v>1.0208818306290917</v>
      </c>
      <c r="AA78" s="2">
        <f>SUMIFS('Growth rates'!F$4:F$999,'Growth rates'!$B$4:$B$999,Demands!$A78,'Growth rates'!$C$4:$C$999,$W78)</f>
        <v>1.2469009500529944</v>
      </c>
      <c r="AB78" s="2">
        <f>SUMIFS('Growth rates'!G$4:G$999,'Growth rates'!$B$4:$B$999,Demands!$A78,'Growth rates'!$C$4:$C$999,$W78)</f>
        <v>1.5931681923862682</v>
      </c>
      <c r="AC78" s="2">
        <f>SUMIFS('Growth rates'!H$4:H$999,'Growth rates'!$B$4:$B$999,Demands!$A78,'Growth rates'!$C$4:$C$999,$W78)</f>
        <v>2.0805514585957932</v>
      </c>
      <c r="AD78" s="2">
        <f>SUMIFS('Growth rates'!I$4:I$999,'Growth rates'!$B$4:$B$999,Demands!$A78,'Growth rates'!$C$4:$C$999,$W78)</f>
        <v>2.677625432205434</v>
      </c>
      <c r="AE78" s="2">
        <f>SUMIFS('Growth rates'!J$4:J$999,'Growth rates'!$B$4:$B$999,Demands!$A78,'Growth rates'!$C$4:$C$999,$W78)</f>
        <v>3.4232126665771481</v>
      </c>
      <c r="AF78" s="2">
        <f>SUMIFS('Growth rates'!K$4:K$999,'Growth rates'!$B$4:$B$999,Demands!$A78,'Growth rates'!$C$4:$C$999,$W78)</f>
        <v>4.3534827799882958</v>
      </c>
      <c r="AG78" s="2">
        <f>SUMIFS('Growth rates'!L$4:L$999,'Growth rates'!$B$4:$B$999,Demands!$A78,'Growth rates'!$C$4:$C$999,$W78)</f>
        <v>5.5074076687551416</v>
      </c>
      <c r="AH78" s="2">
        <f>SUMIFS('Growth rates'!M$4:M$999,'Growth rates'!$B$4:$B$999,Demands!$A78,'Growth rates'!$C$4:$C$999,$W78)</f>
        <v>6.9238622062757553</v>
      </c>
      <c r="AI78" s="2">
        <f>SUMIFS('Growth rates'!N$4:N$999,'Growth rates'!$B$4:$B$999,Demands!$A78,'Growth rates'!$C$4:$C$999,$W78)</f>
        <v>8.6432903166846717</v>
      </c>
      <c r="AJ78" s="2">
        <f>SUMIFS('Growth rates'!O$4:O$999,'Growth rates'!$B$4:$B$999,Demands!$A78,'Growth rates'!$C$4:$C$999,$W78)</f>
        <v>10.683594978336261</v>
      </c>
      <c r="AK78" s="2">
        <f>SUMIFS('Growth rates'!P$4:P$999,'Growth rates'!$B$4:$B$999,Demands!$A78,'Growth rates'!$C$4:$C$999,$W78)</f>
        <v>13.077074075038277</v>
      </c>
      <c r="AL78" s="2">
        <f>SUMIFS('Growth rates'!Q$4:Q$999,'Growth rates'!$B$4:$B$999,Demands!$A78,'Growth rates'!$C$4:$C$999,$W78)</f>
        <v>15.836947724717392</v>
      </c>
      <c r="AM78" s="2">
        <f>SUMIFS('Growth rates'!R$4:R$999,'Growth rates'!$B$4:$B$999,Demands!$A78,'Growth rates'!$C$4:$C$999,$W78)</f>
        <v>18.980830135480968</v>
      </c>
      <c r="AN78" s="2">
        <f>SUMIFS('Growth rates'!S$4:S$999,'Growth rates'!$B$4:$B$999,Demands!$A78,'Growth rates'!$C$4:$C$999,$W78)</f>
        <v>22.529279953666986</v>
      </c>
      <c r="AO78" s="2">
        <f>SUMIFS('Growth rates'!T$4:T$999,'Growth rates'!$B$4:$B$999,Demands!$A78,'Growth rates'!$C$4:$C$999,$W78)</f>
        <v>26.49659558272721</v>
      </c>
      <c r="AP78" s="2">
        <f>SUMIFS('Growth rates'!U$4:U$999,'Growth rates'!$B$4:$B$999,Demands!$A78,'Growth rates'!$C$4:$C$999,$W78)</f>
        <v>30.891001521264148</v>
      </c>
      <c r="AR78">
        <f>VLOOKUP(C78&amp;A78,Driver_elast!$A$2:$E$1161,5,FALSE)</f>
        <v>1.5852999999999999</v>
      </c>
      <c r="AS78">
        <f t="shared" si="40"/>
        <v>1</v>
      </c>
      <c r="AT78">
        <f t="shared" si="41"/>
        <v>0.2</v>
      </c>
      <c r="AV78" s="2" cm="1">
        <f t="array" ref="AV78">TREND($AR78:$AS78,$AR$3:$AS$3,AV$1)</f>
        <v>1.5853000000000002</v>
      </c>
      <c r="AW78" s="2" cm="1">
        <f t="array" ref="AW78">TREND($AR78:$AS78,$AR$3:$AS$3,AW$1)</f>
        <v>1.5710243902439025</v>
      </c>
      <c r="AX78" s="2" cm="1">
        <f t="array" ref="AX78">TREND($AR78:$AS78,$AR$3:$AS$3,AX$1)</f>
        <v>1.4996463414634142</v>
      </c>
      <c r="AY78" s="2" cm="1">
        <f t="array" ref="AY78">TREND($AR78:$AS78,$AR$3:$AS$3,AY$1)</f>
        <v>1.4282682926829295</v>
      </c>
      <c r="AZ78" s="2" cm="1">
        <f t="array" ref="AZ78">TREND($AR78:$AS78,$AR$3:$AS$3,AZ$1)</f>
        <v>1.3568902439024413</v>
      </c>
      <c r="BA78" s="2" cm="1">
        <f t="array" ref="BA78">TREND($AR78:$AS78,$AR$3:$AS$3,BA$1)</f>
        <v>1.285512195121953</v>
      </c>
      <c r="BB78" s="2" cm="1">
        <f t="array" ref="BB78">TREND($AR78:$AS78,$AR$3:$AS$3,BB$1)</f>
        <v>1.2141341463414648</v>
      </c>
      <c r="BC78" s="2" cm="1">
        <f t="array" ref="BC78">TREND($AR78:$AS78,$AR$3:$AS$3,BC$1)</f>
        <v>1.1427560975609765</v>
      </c>
      <c r="BD78" s="2" cm="1">
        <f t="array" ref="BD78">TREND($AR78:$AS78,$AR$3:$AS$3,BD$1)</f>
        <v>1.0713780487804883</v>
      </c>
      <c r="BE78" s="2" cm="1">
        <f t="array" ref="BE78">TREND($AR78:$AS78,$AR$3:$AS$3,BE$1)</f>
        <v>1</v>
      </c>
      <c r="BF78" s="20" cm="1">
        <f t="array" ref="BF78">TREND($AS78:$AT78,$AS$3:$AT$3,BF$1)</f>
        <v>0.90000000000000568</v>
      </c>
      <c r="BG78" s="20" cm="1">
        <f t="array" ref="BG78">TREND($AS78:$AT78,$AS$3:$AT$3,BG$1)</f>
        <v>0.80000000000000426</v>
      </c>
      <c r="BH78" s="20" cm="1">
        <f t="array" ref="BH78">TREND($AS78:$AT78,$AS$3:$AT$3,BH$1)</f>
        <v>0.70000000000000284</v>
      </c>
      <c r="BI78" s="20" cm="1">
        <f t="array" ref="BI78">TREND($AS78:$AT78,$AS$3:$AT$3,BI$1)</f>
        <v>0.60000000000000142</v>
      </c>
      <c r="BJ78" s="20" cm="1">
        <f t="array" ref="BJ78">TREND($AS78:$AT78,$AS$3:$AT$3,BJ$1)</f>
        <v>0.5</v>
      </c>
      <c r="BK78" s="20" cm="1">
        <f t="array" ref="BK78">TREND($AS78:$AT78,$AS$3:$AT$3,BK$1)</f>
        <v>0.40000000000000568</v>
      </c>
      <c r="BL78" s="20" cm="1">
        <f t="array" ref="BL78">TREND($AS78:$AT78,$AS$3:$AT$3,BL$1)</f>
        <v>0.30000000000000426</v>
      </c>
      <c r="BM78" s="20" cm="1">
        <f t="array" ref="BM78">TREND($AS78:$AT78,$AS$3:$AT$3,BM$1)</f>
        <v>0.20000000000000284</v>
      </c>
    </row>
    <row r="79" spans="1:65" x14ac:dyDescent="0.35">
      <c r="A79" t="str">
        <f>IF(BYDem!B77="","\I:",BYDem!B77)</f>
        <v>Africa_other</v>
      </c>
      <c r="B79" t="str">
        <f>BYDem!E77</f>
        <v>Trd_3w</v>
      </c>
      <c r="C79" t="str">
        <f t="shared" si="22"/>
        <v>Trd_3w</v>
      </c>
      <c r="D79" s="4">
        <f>SUMIFS(BYDem!$M$2:$M$2000,BYDem!$B$2:$B$2000,Demands!$A79,BYDem!$E$2:$E$2000,Demands!$B79)</f>
        <v>73.05</v>
      </c>
      <c r="E79" s="4">
        <f t="shared" si="23"/>
        <v>75.446468455142451</v>
      </c>
      <c r="F79" s="4">
        <f t="shared" si="24"/>
        <v>100.49587679156114</v>
      </c>
      <c r="G79" s="4">
        <f t="shared" si="25"/>
        <v>140.35589484429099</v>
      </c>
      <c r="H79" s="4">
        <f t="shared" si="26"/>
        <v>198.61775738284754</v>
      </c>
      <c r="I79" s="4">
        <f t="shared" si="27"/>
        <v>271.89075413804846</v>
      </c>
      <c r="J79" s="4">
        <f t="shared" si="28"/>
        <v>363.81069832647535</v>
      </c>
      <c r="K79" s="4">
        <f t="shared" si="29"/>
        <v>476.79138278332374</v>
      </c>
      <c r="L79" s="4">
        <f t="shared" si="30"/>
        <v>612.18925869863756</v>
      </c>
      <c r="M79" s="4">
        <f t="shared" si="31"/>
        <v>769.63869870006533</v>
      </c>
      <c r="N79" s="4">
        <f t="shared" si="32"/>
        <v>941.65318087499577</v>
      </c>
      <c r="O79" s="4">
        <f t="shared" si="33"/>
        <v>1119.4798468047136</v>
      </c>
      <c r="P79" s="4">
        <f t="shared" si="34"/>
        <v>1295.040239402681</v>
      </c>
      <c r="Q79" s="4">
        <f t="shared" si="35"/>
        <v>1459.0286397815082</v>
      </c>
      <c r="R79" s="4">
        <f t="shared" si="36"/>
        <v>1603.8486694091314</v>
      </c>
      <c r="S79" s="4">
        <f t="shared" si="37"/>
        <v>1723.7839194217061</v>
      </c>
      <c r="T79" s="4">
        <f t="shared" si="38"/>
        <v>1814.8493449307632</v>
      </c>
      <c r="U79" s="4">
        <f t="shared" si="39"/>
        <v>1875.047151958566</v>
      </c>
      <c r="W79" s="5" t="str">
        <f>VLOOKUP(C79&amp;A79,Driver_elast!$A$2:$D$1161,4,FALSE)</f>
        <v>GDP</v>
      </c>
      <c r="X79" s="5">
        <v>1</v>
      </c>
      <c r="Y79" s="2">
        <f>SUMIFS('Growth rates'!D$4:D$999,'Growth rates'!$B$4:$B$999,Demands!$A79,'Growth rates'!$C$4:$C$999,$W79)</f>
        <v>1</v>
      </c>
      <c r="Z79" s="2">
        <f>SUMIFS('Growth rates'!E$4:E$999,'Growth rates'!$B$4:$B$999,Demands!$A79,'Growth rates'!$C$4:$C$999,$W79)</f>
        <v>1.0208818306290917</v>
      </c>
      <c r="AA79" s="2">
        <f>SUMIFS('Growth rates'!F$4:F$999,'Growth rates'!$B$4:$B$999,Demands!$A79,'Growth rates'!$C$4:$C$999,$W79)</f>
        <v>1.2469009500529944</v>
      </c>
      <c r="AB79" s="2">
        <f>SUMIFS('Growth rates'!G$4:G$999,'Growth rates'!$B$4:$B$999,Demands!$A79,'Growth rates'!$C$4:$C$999,$W79)</f>
        <v>1.5931681923862682</v>
      </c>
      <c r="AC79" s="2">
        <f>SUMIFS('Growth rates'!H$4:H$999,'Growth rates'!$B$4:$B$999,Demands!$A79,'Growth rates'!$C$4:$C$999,$W79)</f>
        <v>2.0805514585957932</v>
      </c>
      <c r="AD79" s="2">
        <f>SUMIFS('Growth rates'!I$4:I$999,'Growth rates'!$B$4:$B$999,Demands!$A79,'Growth rates'!$C$4:$C$999,$W79)</f>
        <v>2.677625432205434</v>
      </c>
      <c r="AE79" s="2">
        <f>SUMIFS('Growth rates'!J$4:J$999,'Growth rates'!$B$4:$B$999,Demands!$A79,'Growth rates'!$C$4:$C$999,$W79)</f>
        <v>3.4232126665771481</v>
      </c>
      <c r="AF79" s="2">
        <f>SUMIFS('Growth rates'!K$4:K$999,'Growth rates'!$B$4:$B$999,Demands!$A79,'Growth rates'!$C$4:$C$999,$W79)</f>
        <v>4.3534827799882958</v>
      </c>
      <c r="AG79" s="2">
        <f>SUMIFS('Growth rates'!L$4:L$999,'Growth rates'!$B$4:$B$999,Demands!$A79,'Growth rates'!$C$4:$C$999,$W79)</f>
        <v>5.5074076687551416</v>
      </c>
      <c r="AH79" s="2">
        <f>SUMIFS('Growth rates'!M$4:M$999,'Growth rates'!$B$4:$B$999,Demands!$A79,'Growth rates'!$C$4:$C$999,$W79)</f>
        <v>6.9238622062757553</v>
      </c>
      <c r="AI79" s="2">
        <f>SUMIFS('Growth rates'!N$4:N$999,'Growth rates'!$B$4:$B$999,Demands!$A79,'Growth rates'!$C$4:$C$999,$W79)</f>
        <v>8.6432903166846717</v>
      </c>
      <c r="AJ79" s="2">
        <f>SUMIFS('Growth rates'!O$4:O$999,'Growth rates'!$B$4:$B$999,Demands!$A79,'Growth rates'!$C$4:$C$999,$W79)</f>
        <v>10.683594978336261</v>
      </c>
      <c r="AK79" s="2">
        <f>SUMIFS('Growth rates'!P$4:P$999,'Growth rates'!$B$4:$B$999,Demands!$A79,'Growth rates'!$C$4:$C$999,$W79)</f>
        <v>13.077074075038277</v>
      </c>
      <c r="AL79" s="2">
        <f>SUMIFS('Growth rates'!Q$4:Q$999,'Growth rates'!$B$4:$B$999,Demands!$A79,'Growth rates'!$C$4:$C$999,$W79)</f>
        <v>15.836947724717392</v>
      </c>
      <c r="AM79" s="2">
        <f>SUMIFS('Growth rates'!R$4:R$999,'Growth rates'!$B$4:$B$999,Demands!$A79,'Growth rates'!$C$4:$C$999,$W79)</f>
        <v>18.980830135480968</v>
      </c>
      <c r="AN79" s="2">
        <f>SUMIFS('Growth rates'!S$4:S$999,'Growth rates'!$B$4:$B$999,Demands!$A79,'Growth rates'!$C$4:$C$999,$W79)</f>
        <v>22.529279953666986</v>
      </c>
      <c r="AO79" s="2">
        <f>SUMIFS('Growth rates'!T$4:T$999,'Growth rates'!$B$4:$B$999,Demands!$A79,'Growth rates'!$C$4:$C$999,$W79)</f>
        <v>26.49659558272721</v>
      </c>
      <c r="AP79" s="2">
        <f>SUMIFS('Growth rates'!U$4:U$999,'Growth rates'!$B$4:$B$999,Demands!$A79,'Growth rates'!$C$4:$C$999,$W79)</f>
        <v>30.891001521264148</v>
      </c>
      <c r="AR79">
        <f>VLOOKUP(C79&amp;A79,Driver_elast!$A$2:$E$1161,5,FALSE)</f>
        <v>1.5852999999999999</v>
      </c>
      <c r="AS79">
        <f t="shared" si="40"/>
        <v>1</v>
      </c>
      <c r="AT79">
        <f t="shared" si="41"/>
        <v>0.2</v>
      </c>
      <c r="AV79" s="2" cm="1">
        <f t="array" ref="AV79">TREND($AR79:$AS79,$AR$3:$AS$3,AV$1)</f>
        <v>1.5853000000000002</v>
      </c>
      <c r="AW79" s="2" cm="1">
        <f t="array" ref="AW79">TREND($AR79:$AS79,$AR$3:$AS$3,AW$1)</f>
        <v>1.5710243902439025</v>
      </c>
      <c r="AX79" s="2" cm="1">
        <f t="array" ref="AX79">TREND($AR79:$AS79,$AR$3:$AS$3,AX$1)</f>
        <v>1.4996463414634142</v>
      </c>
      <c r="AY79" s="2" cm="1">
        <f t="array" ref="AY79">TREND($AR79:$AS79,$AR$3:$AS$3,AY$1)</f>
        <v>1.4282682926829295</v>
      </c>
      <c r="AZ79" s="2" cm="1">
        <f t="array" ref="AZ79">TREND($AR79:$AS79,$AR$3:$AS$3,AZ$1)</f>
        <v>1.3568902439024413</v>
      </c>
      <c r="BA79" s="2" cm="1">
        <f t="array" ref="BA79">TREND($AR79:$AS79,$AR$3:$AS$3,BA$1)</f>
        <v>1.285512195121953</v>
      </c>
      <c r="BB79" s="2" cm="1">
        <f t="array" ref="BB79">TREND($AR79:$AS79,$AR$3:$AS$3,BB$1)</f>
        <v>1.2141341463414648</v>
      </c>
      <c r="BC79" s="2" cm="1">
        <f t="array" ref="BC79">TREND($AR79:$AS79,$AR$3:$AS$3,BC$1)</f>
        <v>1.1427560975609765</v>
      </c>
      <c r="BD79" s="2" cm="1">
        <f t="array" ref="BD79">TREND($AR79:$AS79,$AR$3:$AS$3,BD$1)</f>
        <v>1.0713780487804883</v>
      </c>
      <c r="BE79" s="2" cm="1">
        <f t="array" ref="BE79">TREND($AR79:$AS79,$AR$3:$AS$3,BE$1)</f>
        <v>1</v>
      </c>
      <c r="BF79" s="20" cm="1">
        <f t="array" ref="BF79">TREND($AS79:$AT79,$AS$3:$AT$3,BF$1)</f>
        <v>0.90000000000000568</v>
      </c>
      <c r="BG79" s="20" cm="1">
        <f t="array" ref="BG79">TREND($AS79:$AT79,$AS$3:$AT$3,BG$1)</f>
        <v>0.80000000000000426</v>
      </c>
      <c r="BH79" s="20" cm="1">
        <f t="array" ref="BH79">TREND($AS79:$AT79,$AS$3:$AT$3,BH$1)</f>
        <v>0.70000000000000284</v>
      </c>
      <c r="BI79" s="20" cm="1">
        <f t="array" ref="BI79">TREND($AS79:$AT79,$AS$3:$AT$3,BI$1)</f>
        <v>0.60000000000000142</v>
      </c>
      <c r="BJ79" s="20" cm="1">
        <f t="array" ref="BJ79">TREND($AS79:$AT79,$AS$3:$AT$3,BJ$1)</f>
        <v>0.5</v>
      </c>
      <c r="BK79" s="20" cm="1">
        <f t="array" ref="BK79">TREND($AS79:$AT79,$AS$3:$AT$3,BK$1)</f>
        <v>0.40000000000000568</v>
      </c>
      <c r="BL79" s="20" cm="1">
        <f t="array" ref="BL79">TREND($AS79:$AT79,$AS$3:$AT$3,BL$1)</f>
        <v>0.30000000000000426</v>
      </c>
      <c r="BM79" s="20" cm="1">
        <f t="array" ref="BM79">TREND($AS79:$AT79,$AS$3:$AT$3,BM$1)</f>
        <v>0.20000000000000284</v>
      </c>
    </row>
    <row r="80" spans="1:65" x14ac:dyDescent="0.35">
      <c r="A80" t="str">
        <f>IF(BYDem!B78="","\I:",BYDem!B78)</f>
        <v>Africa_other</v>
      </c>
      <c r="B80" t="str">
        <f>BYDem!E78</f>
        <v>Trd_Bus</v>
      </c>
      <c r="C80" t="str">
        <f t="shared" si="22"/>
        <v>Trd_Bus</v>
      </c>
      <c r="D80" s="4">
        <f>SUMIFS(BYDem!$M$2:$M$2000,BYDem!$B$2:$B$2000,Demands!$A80,BYDem!$E$2:$E$2000,Demands!$B80)</f>
        <v>22.4</v>
      </c>
      <c r="E80" s="4">
        <f t="shared" si="23"/>
        <v>23.134851381179889</v>
      </c>
      <c r="F80" s="4">
        <f t="shared" si="24"/>
        <v>30.81598412225831</v>
      </c>
      <c r="G80" s="4">
        <f t="shared" si="25"/>
        <v>43.038631683944118</v>
      </c>
      <c r="H80" s="4">
        <f t="shared" si="26"/>
        <v>60.904007739572684</v>
      </c>
      <c r="I80" s="4">
        <f t="shared" si="27"/>
        <v>83.372387305849202</v>
      </c>
      <c r="J80" s="4">
        <f t="shared" si="28"/>
        <v>111.55865355938461</v>
      </c>
      <c r="K80" s="4">
        <f t="shared" si="29"/>
        <v>146.20297021692608</v>
      </c>
      <c r="L80" s="4">
        <f t="shared" si="30"/>
        <v>187.7212785058108</v>
      </c>
      <c r="M80" s="4">
        <f t="shared" si="31"/>
        <v>236.00146270884954</v>
      </c>
      <c r="N80" s="4">
        <f t="shared" si="32"/>
        <v>288.74786107597401</v>
      </c>
      <c r="O80" s="4">
        <f t="shared" si="33"/>
        <v>343.27650333231458</v>
      </c>
      <c r="P80" s="4">
        <f t="shared" si="34"/>
        <v>397.11021714743396</v>
      </c>
      <c r="Q80" s="4">
        <f t="shared" si="35"/>
        <v>447.39550350589707</v>
      </c>
      <c r="R80" s="4">
        <f t="shared" si="36"/>
        <v>491.80301430204713</v>
      </c>
      <c r="S80" s="4">
        <f t="shared" si="37"/>
        <v>528.57987399105025</v>
      </c>
      <c r="T80" s="4">
        <f t="shared" si="38"/>
        <v>556.50411124502534</v>
      </c>
      <c r="U80" s="4">
        <f t="shared" si="39"/>
        <v>574.9631239407513</v>
      </c>
      <c r="W80" s="5" t="str">
        <f>VLOOKUP(C80&amp;A80,Driver_elast!$A$2:$D$1161,4,FALSE)</f>
        <v>GDP</v>
      </c>
      <c r="X80" s="5">
        <v>1</v>
      </c>
      <c r="Y80" s="2">
        <f>SUMIFS('Growth rates'!D$4:D$999,'Growth rates'!$B$4:$B$999,Demands!$A80,'Growth rates'!$C$4:$C$999,$W80)</f>
        <v>1</v>
      </c>
      <c r="Z80" s="2">
        <f>SUMIFS('Growth rates'!E$4:E$999,'Growth rates'!$B$4:$B$999,Demands!$A80,'Growth rates'!$C$4:$C$999,$W80)</f>
        <v>1.0208818306290917</v>
      </c>
      <c r="AA80" s="2">
        <f>SUMIFS('Growth rates'!F$4:F$999,'Growth rates'!$B$4:$B$999,Demands!$A80,'Growth rates'!$C$4:$C$999,$W80)</f>
        <v>1.2469009500529944</v>
      </c>
      <c r="AB80" s="2">
        <f>SUMIFS('Growth rates'!G$4:G$999,'Growth rates'!$B$4:$B$999,Demands!$A80,'Growth rates'!$C$4:$C$999,$W80)</f>
        <v>1.5931681923862682</v>
      </c>
      <c r="AC80" s="2">
        <f>SUMIFS('Growth rates'!H$4:H$999,'Growth rates'!$B$4:$B$999,Demands!$A80,'Growth rates'!$C$4:$C$999,$W80)</f>
        <v>2.0805514585957932</v>
      </c>
      <c r="AD80" s="2">
        <f>SUMIFS('Growth rates'!I$4:I$999,'Growth rates'!$B$4:$B$999,Demands!$A80,'Growth rates'!$C$4:$C$999,$W80)</f>
        <v>2.677625432205434</v>
      </c>
      <c r="AE80" s="2">
        <f>SUMIFS('Growth rates'!J$4:J$999,'Growth rates'!$B$4:$B$999,Demands!$A80,'Growth rates'!$C$4:$C$999,$W80)</f>
        <v>3.4232126665771481</v>
      </c>
      <c r="AF80" s="2">
        <f>SUMIFS('Growth rates'!K$4:K$999,'Growth rates'!$B$4:$B$999,Demands!$A80,'Growth rates'!$C$4:$C$999,$W80)</f>
        <v>4.3534827799882958</v>
      </c>
      <c r="AG80" s="2">
        <f>SUMIFS('Growth rates'!L$4:L$999,'Growth rates'!$B$4:$B$999,Demands!$A80,'Growth rates'!$C$4:$C$999,$W80)</f>
        <v>5.5074076687551416</v>
      </c>
      <c r="AH80" s="2">
        <f>SUMIFS('Growth rates'!M$4:M$999,'Growth rates'!$B$4:$B$999,Demands!$A80,'Growth rates'!$C$4:$C$999,$W80)</f>
        <v>6.9238622062757553</v>
      </c>
      <c r="AI80" s="2">
        <f>SUMIFS('Growth rates'!N$4:N$999,'Growth rates'!$B$4:$B$999,Demands!$A80,'Growth rates'!$C$4:$C$999,$W80)</f>
        <v>8.6432903166846717</v>
      </c>
      <c r="AJ80" s="2">
        <f>SUMIFS('Growth rates'!O$4:O$999,'Growth rates'!$B$4:$B$999,Demands!$A80,'Growth rates'!$C$4:$C$999,$W80)</f>
        <v>10.683594978336261</v>
      </c>
      <c r="AK80" s="2">
        <f>SUMIFS('Growth rates'!P$4:P$999,'Growth rates'!$B$4:$B$999,Demands!$A80,'Growth rates'!$C$4:$C$999,$W80)</f>
        <v>13.077074075038277</v>
      </c>
      <c r="AL80" s="2">
        <f>SUMIFS('Growth rates'!Q$4:Q$999,'Growth rates'!$B$4:$B$999,Demands!$A80,'Growth rates'!$C$4:$C$999,$W80)</f>
        <v>15.836947724717392</v>
      </c>
      <c r="AM80" s="2">
        <f>SUMIFS('Growth rates'!R$4:R$999,'Growth rates'!$B$4:$B$999,Demands!$A80,'Growth rates'!$C$4:$C$999,$W80)</f>
        <v>18.980830135480968</v>
      </c>
      <c r="AN80" s="2">
        <f>SUMIFS('Growth rates'!S$4:S$999,'Growth rates'!$B$4:$B$999,Demands!$A80,'Growth rates'!$C$4:$C$999,$W80)</f>
        <v>22.529279953666986</v>
      </c>
      <c r="AO80" s="2">
        <f>SUMIFS('Growth rates'!T$4:T$999,'Growth rates'!$B$4:$B$999,Demands!$A80,'Growth rates'!$C$4:$C$999,$W80)</f>
        <v>26.49659558272721</v>
      </c>
      <c r="AP80" s="2">
        <f>SUMIFS('Growth rates'!U$4:U$999,'Growth rates'!$B$4:$B$999,Demands!$A80,'Growth rates'!$C$4:$C$999,$W80)</f>
        <v>30.891001521264148</v>
      </c>
      <c r="AR80">
        <f>VLOOKUP(C80&amp;A80,Driver_elast!$A$2:$E$1161,5,FALSE)</f>
        <v>1.5852999999999999</v>
      </c>
      <c r="AS80">
        <f t="shared" si="40"/>
        <v>1</v>
      </c>
      <c r="AT80">
        <f t="shared" si="41"/>
        <v>0.2</v>
      </c>
      <c r="AV80" s="2" cm="1">
        <f t="array" ref="AV80">TREND($AR80:$AS80,$AR$3:$AS$3,AV$1)</f>
        <v>1.5853000000000002</v>
      </c>
      <c r="AW80" s="2" cm="1">
        <f t="array" ref="AW80">TREND($AR80:$AS80,$AR$3:$AS$3,AW$1)</f>
        <v>1.5710243902439025</v>
      </c>
      <c r="AX80" s="2" cm="1">
        <f t="array" ref="AX80">TREND($AR80:$AS80,$AR$3:$AS$3,AX$1)</f>
        <v>1.4996463414634142</v>
      </c>
      <c r="AY80" s="2" cm="1">
        <f t="array" ref="AY80">TREND($AR80:$AS80,$AR$3:$AS$3,AY$1)</f>
        <v>1.4282682926829295</v>
      </c>
      <c r="AZ80" s="2" cm="1">
        <f t="array" ref="AZ80">TREND($AR80:$AS80,$AR$3:$AS$3,AZ$1)</f>
        <v>1.3568902439024413</v>
      </c>
      <c r="BA80" s="2" cm="1">
        <f t="array" ref="BA80">TREND($AR80:$AS80,$AR$3:$AS$3,BA$1)</f>
        <v>1.285512195121953</v>
      </c>
      <c r="BB80" s="2" cm="1">
        <f t="array" ref="BB80">TREND($AR80:$AS80,$AR$3:$AS$3,BB$1)</f>
        <v>1.2141341463414648</v>
      </c>
      <c r="BC80" s="2" cm="1">
        <f t="array" ref="BC80">TREND($AR80:$AS80,$AR$3:$AS$3,BC$1)</f>
        <v>1.1427560975609765</v>
      </c>
      <c r="BD80" s="2" cm="1">
        <f t="array" ref="BD80">TREND($AR80:$AS80,$AR$3:$AS$3,BD$1)</f>
        <v>1.0713780487804883</v>
      </c>
      <c r="BE80" s="2" cm="1">
        <f t="array" ref="BE80">TREND($AR80:$AS80,$AR$3:$AS$3,BE$1)</f>
        <v>1</v>
      </c>
      <c r="BF80" s="20" cm="1">
        <f t="array" ref="BF80">TREND($AS80:$AT80,$AS$3:$AT$3,BF$1)</f>
        <v>0.90000000000000568</v>
      </c>
      <c r="BG80" s="20" cm="1">
        <f t="array" ref="BG80">TREND($AS80:$AT80,$AS$3:$AT$3,BG$1)</f>
        <v>0.80000000000000426</v>
      </c>
      <c r="BH80" s="20" cm="1">
        <f t="array" ref="BH80">TREND($AS80:$AT80,$AS$3:$AT$3,BH$1)</f>
        <v>0.70000000000000284</v>
      </c>
      <c r="BI80" s="20" cm="1">
        <f t="array" ref="BI80">TREND($AS80:$AT80,$AS$3:$AT$3,BI$1)</f>
        <v>0.60000000000000142</v>
      </c>
      <c r="BJ80" s="20" cm="1">
        <f t="array" ref="BJ80">TREND($AS80:$AT80,$AS$3:$AT$3,BJ$1)</f>
        <v>0.5</v>
      </c>
      <c r="BK80" s="20" cm="1">
        <f t="array" ref="BK80">TREND($AS80:$AT80,$AS$3:$AT$3,BK$1)</f>
        <v>0.40000000000000568</v>
      </c>
      <c r="BL80" s="20" cm="1">
        <f t="array" ref="BL80">TREND($AS80:$AT80,$AS$3:$AT$3,BL$1)</f>
        <v>0.30000000000000426</v>
      </c>
      <c r="BM80" s="20" cm="1">
        <f t="array" ref="BM80">TREND($AS80:$AT80,$AS$3:$AT$3,BM$1)</f>
        <v>0.20000000000000284</v>
      </c>
    </row>
    <row r="81" spans="1:65" x14ac:dyDescent="0.35">
      <c r="A81" t="str">
        <f>IF(BYDem!B79="","\I:",BYDem!B79)</f>
        <v>Africa_other</v>
      </c>
      <c r="B81" t="str">
        <f>BYDem!E79</f>
        <v>Trd_Car</v>
      </c>
      <c r="C81" t="str">
        <f t="shared" si="22"/>
        <v>Trd_Car</v>
      </c>
      <c r="D81" s="4">
        <f>SUMIFS(BYDem!$M$2:$M$2000,BYDem!$B$2:$B$2000,Demands!$A81,BYDem!$E$2:$E$2000,Demands!$B81)</f>
        <v>371.28</v>
      </c>
      <c r="E81" s="4">
        <f t="shared" si="23"/>
        <v>383.46016164305667</v>
      </c>
      <c r="F81" s="4">
        <f t="shared" si="24"/>
        <v>510.77493682643154</v>
      </c>
      <c r="G81" s="4">
        <f t="shared" si="25"/>
        <v>713.3653201613738</v>
      </c>
      <c r="H81" s="4">
        <f t="shared" si="26"/>
        <v>1009.4839282834173</v>
      </c>
      <c r="I81" s="4">
        <f t="shared" si="27"/>
        <v>1381.8973195944507</v>
      </c>
      <c r="J81" s="4">
        <f t="shared" si="28"/>
        <v>1849.0846827468001</v>
      </c>
      <c r="K81" s="4">
        <f t="shared" si="29"/>
        <v>2423.3142313455501</v>
      </c>
      <c r="L81" s="4">
        <f t="shared" si="30"/>
        <v>3111.4801912338144</v>
      </c>
      <c r="M81" s="4">
        <f t="shared" si="31"/>
        <v>3911.7242443991818</v>
      </c>
      <c r="N81" s="4">
        <f t="shared" si="32"/>
        <v>4785.9957973342698</v>
      </c>
      <c r="O81" s="4">
        <f t="shared" si="33"/>
        <v>5689.8080427331142</v>
      </c>
      <c r="P81" s="4">
        <f t="shared" si="34"/>
        <v>6582.1018492187177</v>
      </c>
      <c r="Q81" s="4">
        <f t="shared" si="35"/>
        <v>7415.5804706102435</v>
      </c>
      <c r="R81" s="4">
        <f t="shared" si="36"/>
        <v>8151.6349620564306</v>
      </c>
      <c r="S81" s="4">
        <f t="shared" si="37"/>
        <v>8761.2114114016567</v>
      </c>
      <c r="T81" s="4">
        <f t="shared" si="38"/>
        <v>9224.0556438862932</v>
      </c>
      <c r="U81" s="4">
        <f t="shared" si="39"/>
        <v>9530.013779317951</v>
      </c>
      <c r="W81" s="5" t="str">
        <f>VLOOKUP(C81&amp;A81,Driver_elast!$A$2:$D$1161,4,FALSE)</f>
        <v>GDP</v>
      </c>
      <c r="X81" s="5">
        <v>1</v>
      </c>
      <c r="Y81" s="2">
        <f>SUMIFS('Growth rates'!D$4:D$999,'Growth rates'!$B$4:$B$999,Demands!$A81,'Growth rates'!$C$4:$C$999,$W81)</f>
        <v>1</v>
      </c>
      <c r="Z81" s="2">
        <f>SUMIFS('Growth rates'!E$4:E$999,'Growth rates'!$B$4:$B$999,Demands!$A81,'Growth rates'!$C$4:$C$999,$W81)</f>
        <v>1.0208818306290917</v>
      </c>
      <c r="AA81" s="2">
        <f>SUMIFS('Growth rates'!F$4:F$999,'Growth rates'!$B$4:$B$999,Demands!$A81,'Growth rates'!$C$4:$C$999,$W81)</f>
        <v>1.2469009500529944</v>
      </c>
      <c r="AB81" s="2">
        <f>SUMIFS('Growth rates'!G$4:G$999,'Growth rates'!$B$4:$B$999,Demands!$A81,'Growth rates'!$C$4:$C$999,$W81)</f>
        <v>1.5931681923862682</v>
      </c>
      <c r="AC81" s="2">
        <f>SUMIFS('Growth rates'!H$4:H$999,'Growth rates'!$B$4:$B$999,Demands!$A81,'Growth rates'!$C$4:$C$999,$W81)</f>
        <v>2.0805514585957932</v>
      </c>
      <c r="AD81" s="2">
        <f>SUMIFS('Growth rates'!I$4:I$999,'Growth rates'!$B$4:$B$999,Demands!$A81,'Growth rates'!$C$4:$C$999,$W81)</f>
        <v>2.677625432205434</v>
      </c>
      <c r="AE81" s="2">
        <f>SUMIFS('Growth rates'!J$4:J$999,'Growth rates'!$B$4:$B$999,Demands!$A81,'Growth rates'!$C$4:$C$999,$W81)</f>
        <v>3.4232126665771481</v>
      </c>
      <c r="AF81" s="2">
        <f>SUMIFS('Growth rates'!K$4:K$999,'Growth rates'!$B$4:$B$999,Demands!$A81,'Growth rates'!$C$4:$C$999,$W81)</f>
        <v>4.3534827799882958</v>
      </c>
      <c r="AG81" s="2">
        <f>SUMIFS('Growth rates'!L$4:L$999,'Growth rates'!$B$4:$B$999,Demands!$A81,'Growth rates'!$C$4:$C$999,$W81)</f>
        <v>5.5074076687551416</v>
      </c>
      <c r="AH81" s="2">
        <f>SUMIFS('Growth rates'!M$4:M$999,'Growth rates'!$B$4:$B$999,Demands!$A81,'Growth rates'!$C$4:$C$999,$W81)</f>
        <v>6.9238622062757553</v>
      </c>
      <c r="AI81" s="2">
        <f>SUMIFS('Growth rates'!N$4:N$999,'Growth rates'!$B$4:$B$999,Demands!$A81,'Growth rates'!$C$4:$C$999,$W81)</f>
        <v>8.6432903166846717</v>
      </c>
      <c r="AJ81" s="2">
        <f>SUMIFS('Growth rates'!O$4:O$999,'Growth rates'!$B$4:$B$999,Demands!$A81,'Growth rates'!$C$4:$C$999,$W81)</f>
        <v>10.683594978336261</v>
      </c>
      <c r="AK81" s="2">
        <f>SUMIFS('Growth rates'!P$4:P$999,'Growth rates'!$B$4:$B$999,Demands!$A81,'Growth rates'!$C$4:$C$999,$W81)</f>
        <v>13.077074075038277</v>
      </c>
      <c r="AL81" s="2">
        <f>SUMIFS('Growth rates'!Q$4:Q$999,'Growth rates'!$B$4:$B$999,Demands!$A81,'Growth rates'!$C$4:$C$999,$W81)</f>
        <v>15.836947724717392</v>
      </c>
      <c r="AM81" s="2">
        <f>SUMIFS('Growth rates'!R$4:R$999,'Growth rates'!$B$4:$B$999,Demands!$A81,'Growth rates'!$C$4:$C$999,$W81)</f>
        <v>18.980830135480968</v>
      </c>
      <c r="AN81" s="2">
        <f>SUMIFS('Growth rates'!S$4:S$999,'Growth rates'!$B$4:$B$999,Demands!$A81,'Growth rates'!$C$4:$C$999,$W81)</f>
        <v>22.529279953666986</v>
      </c>
      <c r="AO81" s="2">
        <f>SUMIFS('Growth rates'!T$4:T$999,'Growth rates'!$B$4:$B$999,Demands!$A81,'Growth rates'!$C$4:$C$999,$W81)</f>
        <v>26.49659558272721</v>
      </c>
      <c r="AP81" s="2">
        <f>SUMIFS('Growth rates'!U$4:U$999,'Growth rates'!$B$4:$B$999,Demands!$A81,'Growth rates'!$C$4:$C$999,$W81)</f>
        <v>30.891001521264148</v>
      </c>
      <c r="AR81">
        <f>VLOOKUP(C81&amp;A81,Driver_elast!$A$2:$E$1161,5,FALSE)</f>
        <v>1.5852999999999999</v>
      </c>
      <c r="AS81">
        <f t="shared" si="40"/>
        <v>1</v>
      </c>
      <c r="AT81">
        <f t="shared" si="41"/>
        <v>0.2</v>
      </c>
      <c r="AV81" s="2" cm="1">
        <f t="array" ref="AV81">TREND($AR81:$AS81,$AR$3:$AS$3,AV$1)</f>
        <v>1.5853000000000002</v>
      </c>
      <c r="AW81" s="2" cm="1">
        <f t="array" ref="AW81">TREND($AR81:$AS81,$AR$3:$AS$3,AW$1)</f>
        <v>1.5710243902439025</v>
      </c>
      <c r="AX81" s="2" cm="1">
        <f t="array" ref="AX81">TREND($AR81:$AS81,$AR$3:$AS$3,AX$1)</f>
        <v>1.4996463414634142</v>
      </c>
      <c r="AY81" s="2" cm="1">
        <f t="array" ref="AY81">TREND($AR81:$AS81,$AR$3:$AS$3,AY$1)</f>
        <v>1.4282682926829295</v>
      </c>
      <c r="AZ81" s="2" cm="1">
        <f t="array" ref="AZ81">TREND($AR81:$AS81,$AR$3:$AS$3,AZ$1)</f>
        <v>1.3568902439024413</v>
      </c>
      <c r="BA81" s="2" cm="1">
        <f t="array" ref="BA81">TREND($AR81:$AS81,$AR$3:$AS$3,BA$1)</f>
        <v>1.285512195121953</v>
      </c>
      <c r="BB81" s="2" cm="1">
        <f t="array" ref="BB81">TREND($AR81:$AS81,$AR$3:$AS$3,BB$1)</f>
        <v>1.2141341463414648</v>
      </c>
      <c r="BC81" s="2" cm="1">
        <f t="array" ref="BC81">TREND($AR81:$AS81,$AR$3:$AS$3,BC$1)</f>
        <v>1.1427560975609765</v>
      </c>
      <c r="BD81" s="2" cm="1">
        <f t="array" ref="BD81">TREND($AR81:$AS81,$AR$3:$AS$3,BD$1)</f>
        <v>1.0713780487804883</v>
      </c>
      <c r="BE81" s="2" cm="1">
        <f t="array" ref="BE81">TREND($AR81:$AS81,$AR$3:$AS$3,BE$1)</f>
        <v>1</v>
      </c>
      <c r="BF81" s="20" cm="1">
        <f t="array" ref="BF81">TREND($AS81:$AT81,$AS$3:$AT$3,BF$1)</f>
        <v>0.90000000000000568</v>
      </c>
      <c r="BG81" s="20" cm="1">
        <f t="array" ref="BG81">TREND($AS81:$AT81,$AS$3:$AT$3,BG$1)</f>
        <v>0.80000000000000426</v>
      </c>
      <c r="BH81" s="20" cm="1">
        <f t="array" ref="BH81">TREND($AS81:$AT81,$AS$3:$AT$3,BH$1)</f>
        <v>0.70000000000000284</v>
      </c>
      <c r="BI81" s="20" cm="1">
        <f t="array" ref="BI81">TREND($AS81:$AT81,$AS$3:$AT$3,BI$1)</f>
        <v>0.60000000000000142</v>
      </c>
      <c r="BJ81" s="20" cm="1">
        <f t="array" ref="BJ81">TREND($AS81:$AT81,$AS$3:$AT$3,BJ$1)</f>
        <v>0.5</v>
      </c>
      <c r="BK81" s="20" cm="1">
        <f t="array" ref="BK81">TREND($AS81:$AT81,$AS$3:$AT$3,BK$1)</f>
        <v>0.40000000000000568</v>
      </c>
      <c r="BL81" s="20" cm="1">
        <f t="array" ref="BL81">TREND($AS81:$AT81,$AS$3:$AT$3,BL$1)</f>
        <v>0.30000000000000426</v>
      </c>
      <c r="BM81" s="20" cm="1">
        <f t="array" ref="BM81">TREND($AS81:$AT81,$AS$3:$AT$3,BM$1)</f>
        <v>0.20000000000000284</v>
      </c>
    </row>
    <row r="82" spans="1:65" x14ac:dyDescent="0.35">
      <c r="A82" t="str">
        <f>IF(BYDem!B80="","\I:",BYDem!B80)</f>
        <v>Africa_other</v>
      </c>
      <c r="B82" t="str">
        <f>BYDem!E80</f>
        <v>Trd_Hdt</v>
      </c>
      <c r="C82" t="str">
        <f t="shared" si="22"/>
        <v>Trd_Hdt</v>
      </c>
      <c r="D82" s="4">
        <f>SUMIFS(BYDem!$M$2:$M$2000,BYDem!$B$2:$B$2000,Demands!$A82,BYDem!$E$2:$E$2000,Demands!$B82)</f>
        <v>56</v>
      </c>
      <c r="E82" s="4">
        <f t="shared" si="23"/>
        <v>57.837128452949727</v>
      </c>
      <c r="F82" s="4">
        <f t="shared" si="24"/>
        <v>77.039960305645792</v>
      </c>
      <c r="G82" s="4">
        <f t="shared" si="25"/>
        <v>107.59657920986032</v>
      </c>
      <c r="H82" s="4">
        <f t="shared" si="26"/>
        <v>152.26001934893173</v>
      </c>
      <c r="I82" s="4">
        <f t="shared" si="27"/>
        <v>208.43096826462306</v>
      </c>
      <c r="J82" s="4">
        <f t="shared" si="28"/>
        <v>278.89663389846163</v>
      </c>
      <c r="K82" s="4">
        <f t="shared" si="29"/>
        <v>365.50742554231533</v>
      </c>
      <c r="L82" s="4">
        <f t="shared" si="30"/>
        <v>469.30319626452717</v>
      </c>
      <c r="M82" s="4">
        <f t="shared" si="31"/>
        <v>590.00365677212415</v>
      </c>
      <c r="N82" s="4">
        <f t="shared" si="32"/>
        <v>721.86965268993538</v>
      </c>
      <c r="O82" s="4">
        <f t="shared" si="33"/>
        <v>858.19125833078681</v>
      </c>
      <c r="P82" s="4">
        <f t="shared" si="34"/>
        <v>992.77554286858538</v>
      </c>
      <c r="Q82" s="4">
        <f t="shared" si="35"/>
        <v>1118.4887587647431</v>
      </c>
      <c r="R82" s="4">
        <f t="shared" si="36"/>
        <v>1229.5075357551182</v>
      </c>
      <c r="S82" s="4">
        <f t="shared" si="37"/>
        <v>1321.4496849776258</v>
      </c>
      <c r="T82" s="4">
        <f t="shared" si="38"/>
        <v>1391.2602781125634</v>
      </c>
      <c r="U82" s="4">
        <f t="shared" si="39"/>
        <v>1437.4078098518783</v>
      </c>
      <c r="W82" s="5" t="str">
        <f>VLOOKUP(C82&amp;A82,Driver_elast!$A$2:$D$1161,4,FALSE)</f>
        <v>GDP</v>
      </c>
      <c r="X82" s="5">
        <v>1</v>
      </c>
      <c r="Y82" s="2">
        <f>SUMIFS('Growth rates'!D$4:D$999,'Growth rates'!$B$4:$B$999,Demands!$A82,'Growth rates'!$C$4:$C$999,$W82)</f>
        <v>1</v>
      </c>
      <c r="Z82" s="2">
        <f>SUMIFS('Growth rates'!E$4:E$999,'Growth rates'!$B$4:$B$999,Demands!$A82,'Growth rates'!$C$4:$C$999,$W82)</f>
        <v>1.0208818306290917</v>
      </c>
      <c r="AA82" s="2">
        <f>SUMIFS('Growth rates'!F$4:F$999,'Growth rates'!$B$4:$B$999,Demands!$A82,'Growth rates'!$C$4:$C$999,$W82)</f>
        <v>1.2469009500529944</v>
      </c>
      <c r="AB82" s="2">
        <f>SUMIFS('Growth rates'!G$4:G$999,'Growth rates'!$B$4:$B$999,Demands!$A82,'Growth rates'!$C$4:$C$999,$W82)</f>
        <v>1.5931681923862682</v>
      </c>
      <c r="AC82" s="2">
        <f>SUMIFS('Growth rates'!H$4:H$999,'Growth rates'!$B$4:$B$999,Demands!$A82,'Growth rates'!$C$4:$C$999,$W82)</f>
        <v>2.0805514585957932</v>
      </c>
      <c r="AD82" s="2">
        <f>SUMIFS('Growth rates'!I$4:I$999,'Growth rates'!$B$4:$B$999,Demands!$A82,'Growth rates'!$C$4:$C$999,$W82)</f>
        <v>2.677625432205434</v>
      </c>
      <c r="AE82" s="2">
        <f>SUMIFS('Growth rates'!J$4:J$999,'Growth rates'!$B$4:$B$999,Demands!$A82,'Growth rates'!$C$4:$C$999,$W82)</f>
        <v>3.4232126665771481</v>
      </c>
      <c r="AF82" s="2">
        <f>SUMIFS('Growth rates'!K$4:K$999,'Growth rates'!$B$4:$B$999,Demands!$A82,'Growth rates'!$C$4:$C$999,$W82)</f>
        <v>4.3534827799882958</v>
      </c>
      <c r="AG82" s="2">
        <f>SUMIFS('Growth rates'!L$4:L$999,'Growth rates'!$B$4:$B$999,Demands!$A82,'Growth rates'!$C$4:$C$999,$W82)</f>
        <v>5.5074076687551416</v>
      </c>
      <c r="AH82" s="2">
        <f>SUMIFS('Growth rates'!M$4:M$999,'Growth rates'!$B$4:$B$999,Demands!$A82,'Growth rates'!$C$4:$C$999,$W82)</f>
        <v>6.9238622062757553</v>
      </c>
      <c r="AI82" s="2">
        <f>SUMIFS('Growth rates'!N$4:N$999,'Growth rates'!$B$4:$B$999,Demands!$A82,'Growth rates'!$C$4:$C$999,$W82)</f>
        <v>8.6432903166846717</v>
      </c>
      <c r="AJ82" s="2">
        <f>SUMIFS('Growth rates'!O$4:O$999,'Growth rates'!$B$4:$B$999,Demands!$A82,'Growth rates'!$C$4:$C$999,$W82)</f>
        <v>10.683594978336261</v>
      </c>
      <c r="AK82" s="2">
        <f>SUMIFS('Growth rates'!P$4:P$999,'Growth rates'!$B$4:$B$999,Demands!$A82,'Growth rates'!$C$4:$C$999,$W82)</f>
        <v>13.077074075038277</v>
      </c>
      <c r="AL82" s="2">
        <f>SUMIFS('Growth rates'!Q$4:Q$999,'Growth rates'!$B$4:$B$999,Demands!$A82,'Growth rates'!$C$4:$C$999,$W82)</f>
        <v>15.836947724717392</v>
      </c>
      <c r="AM82" s="2">
        <f>SUMIFS('Growth rates'!R$4:R$999,'Growth rates'!$B$4:$B$999,Demands!$A82,'Growth rates'!$C$4:$C$999,$W82)</f>
        <v>18.980830135480968</v>
      </c>
      <c r="AN82" s="2">
        <f>SUMIFS('Growth rates'!S$4:S$999,'Growth rates'!$B$4:$B$999,Demands!$A82,'Growth rates'!$C$4:$C$999,$W82)</f>
        <v>22.529279953666986</v>
      </c>
      <c r="AO82" s="2">
        <f>SUMIFS('Growth rates'!T$4:T$999,'Growth rates'!$B$4:$B$999,Demands!$A82,'Growth rates'!$C$4:$C$999,$W82)</f>
        <v>26.49659558272721</v>
      </c>
      <c r="AP82" s="2">
        <f>SUMIFS('Growth rates'!U$4:U$999,'Growth rates'!$B$4:$B$999,Demands!$A82,'Growth rates'!$C$4:$C$999,$W82)</f>
        <v>30.891001521264148</v>
      </c>
      <c r="AR82">
        <f>VLOOKUP(C82&amp;A82,Driver_elast!$A$2:$E$1161,5,FALSE)</f>
        <v>1.5852999999999999</v>
      </c>
      <c r="AS82">
        <f t="shared" si="40"/>
        <v>1</v>
      </c>
      <c r="AT82">
        <f t="shared" si="41"/>
        <v>0.2</v>
      </c>
      <c r="AV82" s="2" cm="1">
        <f t="array" ref="AV82">TREND($AR82:$AS82,$AR$3:$AS$3,AV$1)</f>
        <v>1.5853000000000002</v>
      </c>
      <c r="AW82" s="2" cm="1">
        <f t="array" ref="AW82">TREND($AR82:$AS82,$AR$3:$AS$3,AW$1)</f>
        <v>1.5710243902439025</v>
      </c>
      <c r="AX82" s="2" cm="1">
        <f t="array" ref="AX82">TREND($AR82:$AS82,$AR$3:$AS$3,AX$1)</f>
        <v>1.4996463414634142</v>
      </c>
      <c r="AY82" s="2" cm="1">
        <f t="array" ref="AY82">TREND($AR82:$AS82,$AR$3:$AS$3,AY$1)</f>
        <v>1.4282682926829295</v>
      </c>
      <c r="AZ82" s="2" cm="1">
        <f t="array" ref="AZ82">TREND($AR82:$AS82,$AR$3:$AS$3,AZ$1)</f>
        <v>1.3568902439024413</v>
      </c>
      <c r="BA82" s="2" cm="1">
        <f t="array" ref="BA82">TREND($AR82:$AS82,$AR$3:$AS$3,BA$1)</f>
        <v>1.285512195121953</v>
      </c>
      <c r="BB82" s="2" cm="1">
        <f t="array" ref="BB82">TREND($AR82:$AS82,$AR$3:$AS$3,BB$1)</f>
        <v>1.2141341463414648</v>
      </c>
      <c r="BC82" s="2" cm="1">
        <f t="array" ref="BC82">TREND($AR82:$AS82,$AR$3:$AS$3,BC$1)</f>
        <v>1.1427560975609765</v>
      </c>
      <c r="BD82" s="2" cm="1">
        <f t="array" ref="BD82">TREND($AR82:$AS82,$AR$3:$AS$3,BD$1)</f>
        <v>1.0713780487804883</v>
      </c>
      <c r="BE82" s="2" cm="1">
        <f t="array" ref="BE82">TREND($AR82:$AS82,$AR$3:$AS$3,BE$1)</f>
        <v>1</v>
      </c>
      <c r="BF82" s="20" cm="1">
        <f t="array" ref="BF82">TREND($AS82:$AT82,$AS$3:$AT$3,BF$1)</f>
        <v>0.90000000000000568</v>
      </c>
      <c r="BG82" s="20" cm="1">
        <f t="array" ref="BG82">TREND($AS82:$AT82,$AS$3:$AT$3,BG$1)</f>
        <v>0.80000000000000426</v>
      </c>
      <c r="BH82" s="20" cm="1">
        <f t="array" ref="BH82">TREND($AS82:$AT82,$AS$3:$AT$3,BH$1)</f>
        <v>0.70000000000000284</v>
      </c>
      <c r="BI82" s="20" cm="1">
        <f t="array" ref="BI82">TREND($AS82:$AT82,$AS$3:$AT$3,BI$1)</f>
        <v>0.60000000000000142</v>
      </c>
      <c r="BJ82" s="20" cm="1">
        <f t="array" ref="BJ82">TREND($AS82:$AT82,$AS$3:$AT$3,BJ$1)</f>
        <v>0.5</v>
      </c>
      <c r="BK82" s="20" cm="1">
        <f t="array" ref="BK82">TREND($AS82:$AT82,$AS$3:$AT$3,BK$1)</f>
        <v>0.40000000000000568</v>
      </c>
      <c r="BL82" s="20" cm="1">
        <f t="array" ref="BL82">TREND($AS82:$AT82,$AS$3:$AT$3,BL$1)</f>
        <v>0.30000000000000426</v>
      </c>
      <c r="BM82" s="20" cm="1">
        <f t="array" ref="BM82">TREND($AS82:$AT82,$AS$3:$AT$3,BM$1)</f>
        <v>0.20000000000000284</v>
      </c>
    </row>
    <row r="83" spans="1:65" x14ac:dyDescent="0.35">
      <c r="A83" t="str">
        <f>IF(BYDem!B81="","\I:",BYDem!B81)</f>
        <v>Africa_other</v>
      </c>
      <c r="B83" t="str">
        <f>BYDem!E81</f>
        <v>Trd_Lcv</v>
      </c>
      <c r="C83" t="str">
        <f t="shared" si="22"/>
        <v>Trd_Lcv</v>
      </c>
      <c r="D83" s="4">
        <f>SUMIFS(BYDem!$M$2:$M$2000,BYDem!$B$2:$B$2000,Demands!$A83,BYDem!$E$2:$E$2000,Demands!$B83)</f>
        <v>67.5</v>
      </c>
      <c r="E83" s="4">
        <f t="shared" si="23"/>
        <v>69.714395903109036</v>
      </c>
      <c r="F83" s="4">
        <f t="shared" si="24"/>
        <v>92.860666439840884</v>
      </c>
      <c r="G83" s="4">
        <f t="shared" si="25"/>
        <v>129.69230529759946</v>
      </c>
      <c r="H83" s="4">
        <f t="shared" si="26"/>
        <v>183.52770189380161</v>
      </c>
      <c r="I83" s="4">
        <f t="shared" si="27"/>
        <v>251.23375639039381</v>
      </c>
      <c r="J83" s="4">
        <f t="shared" si="28"/>
        <v>336.17004978832415</v>
      </c>
      <c r="K83" s="4">
        <f t="shared" si="29"/>
        <v>440.56698614475488</v>
      </c>
      <c r="L83" s="4">
        <f t="shared" si="30"/>
        <v>565.67795978313518</v>
      </c>
      <c r="M83" s="4">
        <f t="shared" si="31"/>
        <v>711.16512200211355</v>
      </c>
      <c r="N83" s="4">
        <f t="shared" si="32"/>
        <v>870.11074208161801</v>
      </c>
      <c r="O83" s="4">
        <f t="shared" si="33"/>
        <v>1034.4269631665727</v>
      </c>
      <c r="P83" s="4">
        <f t="shared" si="34"/>
        <v>1196.6490918505262</v>
      </c>
      <c r="Q83" s="4">
        <f t="shared" si="35"/>
        <v>1348.178414582502</v>
      </c>
      <c r="R83" s="4">
        <f t="shared" si="36"/>
        <v>1481.9956904191149</v>
      </c>
      <c r="S83" s="4">
        <f t="shared" si="37"/>
        <v>1592.8188167141018</v>
      </c>
      <c r="T83" s="4">
        <f t="shared" si="38"/>
        <v>1676.9655137963928</v>
      </c>
      <c r="U83" s="4">
        <f t="shared" si="39"/>
        <v>1732.5897708036027</v>
      </c>
      <c r="W83" s="5" t="str">
        <f>VLOOKUP(C83&amp;A83,Driver_elast!$A$2:$D$1161,4,FALSE)</f>
        <v>GDP</v>
      </c>
      <c r="X83" s="5">
        <v>1</v>
      </c>
      <c r="Y83" s="2">
        <f>SUMIFS('Growth rates'!D$4:D$999,'Growth rates'!$B$4:$B$999,Demands!$A83,'Growth rates'!$C$4:$C$999,$W83)</f>
        <v>1</v>
      </c>
      <c r="Z83" s="2">
        <f>SUMIFS('Growth rates'!E$4:E$999,'Growth rates'!$B$4:$B$999,Demands!$A83,'Growth rates'!$C$4:$C$999,$W83)</f>
        <v>1.0208818306290917</v>
      </c>
      <c r="AA83" s="2">
        <f>SUMIFS('Growth rates'!F$4:F$999,'Growth rates'!$B$4:$B$999,Demands!$A83,'Growth rates'!$C$4:$C$999,$W83)</f>
        <v>1.2469009500529944</v>
      </c>
      <c r="AB83" s="2">
        <f>SUMIFS('Growth rates'!G$4:G$999,'Growth rates'!$B$4:$B$999,Demands!$A83,'Growth rates'!$C$4:$C$999,$W83)</f>
        <v>1.5931681923862682</v>
      </c>
      <c r="AC83" s="2">
        <f>SUMIFS('Growth rates'!H$4:H$999,'Growth rates'!$B$4:$B$999,Demands!$A83,'Growth rates'!$C$4:$C$999,$W83)</f>
        <v>2.0805514585957932</v>
      </c>
      <c r="AD83" s="2">
        <f>SUMIFS('Growth rates'!I$4:I$999,'Growth rates'!$B$4:$B$999,Demands!$A83,'Growth rates'!$C$4:$C$999,$W83)</f>
        <v>2.677625432205434</v>
      </c>
      <c r="AE83" s="2">
        <f>SUMIFS('Growth rates'!J$4:J$999,'Growth rates'!$B$4:$B$999,Demands!$A83,'Growth rates'!$C$4:$C$999,$W83)</f>
        <v>3.4232126665771481</v>
      </c>
      <c r="AF83" s="2">
        <f>SUMIFS('Growth rates'!K$4:K$999,'Growth rates'!$B$4:$B$999,Demands!$A83,'Growth rates'!$C$4:$C$999,$W83)</f>
        <v>4.3534827799882958</v>
      </c>
      <c r="AG83" s="2">
        <f>SUMIFS('Growth rates'!L$4:L$999,'Growth rates'!$B$4:$B$999,Demands!$A83,'Growth rates'!$C$4:$C$999,$W83)</f>
        <v>5.5074076687551416</v>
      </c>
      <c r="AH83" s="2">
        <f>SUMIFS('Growth rates'!M$4:M$999,'Growth rates'!$B$4:$B$999,Demands!$A83,'Growth rates'!$C$4:$C$999,$W83)</f>
        <v>6.9238622062757553</v>
      </c>
      <c r="AI83" s="2">
        <f>SUMIFS('Growth rates'!N$4:N$999,'Growth rates'!$B$4:$B$999,Demands!$A83,'Growth rates'!$C$4:$C$999,$W83)</f>
        <v>8.6432903166846717</v>
      </c>
      <c r="AJ83" s="2">
        <f>SUMIFS('Growth rates'!O$4:O$999,'Growth rates'!$B$4:$B$999,Demands!$A83,'Growth rates'!$C$4:$C$999,$W83)</f>
        <v>10.683594978336261</v>
      </c>
      <c r="AK83" s="2">
        <f>SUMIFS('Growth rates'!P$4:P$999,'Growth rates'!$B$4:$B$999,Demands!$A83,'Growth rates'!$C$4:$C$999,$W83)</f>
        <v>13.077074075038277</v>
      </c>
      <c r="AL83" s="2">
        <f>SUMIFS('Growth rates'!Q$4:Q$999,'Growth rates'!$B$4:$B$999,Demands!$A83,'Growth rates'!$C$4:$C$999,$W83)</f>
        <v>15.836947724717392</v>
      </c>
      <c r="AM83" s="2">
        <f>SUMIFS('Growth rates'!R$4:R$999,'Growth rates'!$B$4:$B$999,Demands!$A83,'Growth rates'!$C$4:$C$999,$W83)</f>
        <v>18.980830135480968</v>
      </c>
      <c r="AN83" s="2">
        <f>SUMIFS('Growth rates'!S$4:S$999,'Growth rates'!$B$4:$B$999,Demands!$A83,'Growth rates'!$C$4:$C$999,$W83)</f>
        <v>22.529279953666986</v>
      </c>
      <c r="AO83" s="2">
        <f>SUMIFS('Growth rates'!T$4:T$999,'Growth rates'!$B$4:$B$999,Demands!$A83,'Growth rates'!$C$4:$C$999,$W83)</f>
        <v>26.49659558272721</v>
      </c>
      <c r="AP83" s="2">
        <f>SUMIFS('Growth rates'!U$4:U$999,'Growth rates'!$B$4:$B$999,Demands!$A83,'Growth rates'!$C$4:$C$999,$W83)</f>
        <v>30.891001521264148</v>
      </c>
      <c r="AR83">
        <f>VLOOKUP(C83&amp;A83,Driver_elast!$A$2:$E$1161,5,FALSE)</f>
        <v>1.5852999999999999</v>
      </c>
      <c r="AS83">
        <f t="shared" si="40"/>
        <v>1</v>
      </c>
      <c r="AT83">
        <f t="shared" si="41"/>
        <v>0.2</v>
      </c>
      <c r="AV83" s="2" cm="1">
        <f t="array" ref="AV83">TREND($AR83:$AS83,$AR$3:$AS$3,AV$1)</f>
        <v>1.5853000000000002</v>
      </c>
      <c r="AW83" s="2" cm="1">
        <f t="array" ref="AW83">TREND($AR83:$AS83,$AR$3:$AS$3,AW$1)</f>
        <v>1.5710243902439025</v>
      </c>
      <c r="AX83" s="2" cm="1">
        <f t="array" ref="AX83">TREND($AR83:$AS83,$AR$3:$AS$3,AX$1)</f>
        <v>1.4996463414634142</v>
      </c>
      <c r="AY83" s="2" cm="1">
        <f t="array" ref="AY83">TREND($AR83:$AS83,$AR$3:$AS$3,AY$1)</f>
        <v>1.4282682926829295</v>
      </c>
      <c r="AZ83" s="2" cm="1">
        <f t="array" ref="AZ83">TREND($AR83:$AS83,$AR$3:$AS$3,AZ$1)</f>
        <v>1.3568902439024413</v>
      </c>
      <c r="BA83" s="2" cm="1">
        <f t="array" ref="BA83">TREND($AR83:$AS83,$AR$3:$AS$3,BA$1)</f>
        <v>1.285512195121953</v>
      </c>
      <c r="BB83" s="2" cm="1">
        <f t="array" ref="BB83">TREND($AR83:$AS83,$AR$3:$AS$3,BB$1)</f>
        <v>1.2141341463414648</v>
      </c>
      <c r="BC83" s="2" cm="1">
        <f t="array" ref="BC83">TREND($AR83:$AS83,$AR$3:$AS$3,BC$1)</f>
        <v>1.1427560975609765</v>
      </c>
      <c r="BD83" s="2" cm="1">
        <f t="array" ref="BD83">TREND($AR83:$AS83,$AR$3:$AS$3,BD$1)</f>
        <v>1.0713780487804883</v>
      </c>
      <c r="BE83" s="2" cm="1">
        <f t="array" ref="BE83">TREND($AR83:$AS83,$AR$3:$AS$3,BE$1)</f>
        <v>1</v>
      </c>
      <c r="BF83" s="20" cm="1">
        <f t="array" ref="BF83">TREND($AS83:$AT83,$AS$3:$AT$3,BF$1)</f>
        <v>0.90000000000000568</v>
      </c>
      <c r="BG83" s="20" cm="1">
        <f t="array" ref="BG83">TREND($AS83:$AT83,$AS$3:$AT$3,BG$1)</f>
        <v>0.80000000000000426</v>
      </c>
      <c r="BH83" s="20" cm="1">
        <f t="array" ref="BH83">TREND($AS83:$AT83,$AS$3:$AT$3,BH$1)</f>
        <v>0.70000000000000284</v>
      </c>
      <c r="BI83" s="20" cm="1">
        <f t="array" ref="BI83">TREND($AS83:$AT83,$AS$3:$AT$3,BI$1)</f>
        <v>0.60000000000000142</v>
      </c>
      <c r="BJ83" s="20" cm="1">
        <f t="array" ref="BJ83">TREND($AS83:$AT83,$AS$3:$AT$3,BJ$1)</f>
        <v>0.5</v>
      </c>
      <c r="BK83" s="20" cm="1">
        <f t="array" ref="BK83">TREND($AS83:$AT83,$AS$3:$AT$3,BK$1)</f>
        <v>0.40000000000000568</v>
      </c>
      <c r="BL83" s="20" cm="1">
        <f t="array" ref="BL83">TREND($AS83:$AT83,$AS$3:$AT$3,BL$1)</f>
        <v>0.30000000000000426</v>
      </c>
      <c r="BM83" s="20" cm="1">
        <f t="array" ref="BM83">TREND($AS83:$AT83,$AS$3:$AT$3,BM$1)</f>
        <v>0.20000000000000284</v>
      </c>
    </row>
    <row r="84" spans="1:65" x14ac:dyDescent="0.35">
      <c r="A84" t="str">
        <f>IF(BYDem!B82="","\I:",BYDem!B82)</f>
        <v>Arg-Chi</v>
      </c>
      <c r="B84" t="str">
        <f>BYDem!E82</f>
        <v>AGR</v>
      </c>
      <c r="C84" t="str">
        <f t="shared" si="22"/>
        <v>AGR</v>
      </c>
      <c r="D84" s="4">
        <f>SUMIFS(BYDem!$M$2:$M$2000,BYDem!$B$2:$B$2000,Demands!$A84,BYDem!$E$2:$E$2000,Demands!$B84)</f>
        <v>175.79427820559999</v>
      </c>
      <c r="E84" s="4">
        <f t="shared" si="23"/>
        <v>178.00777165765339</v>
      </c>
      <c r="F84" s="4">
        <f t="shared" si="24"/>
        <v>189.16173382184243</v>
      </c>
      <c r="G84" s="4">
        <f t="shared" si="25"/>
        <v>201.02008249066441</v>
      </c>
      <c r="H84" s="4">
        <f t="shared" si="26"/>
        <v>211.92429041705657</v>
      </c>
      <c r="I84" s="4">
        <f t="shared" si="27"/>
        <v>221.34122811986265</v>
      </c>
      <c r="J84" s="4">
        <f t="shared" si="28"/>
        <v>228.80259927031187</v>
      </c>
      <c r="K84" s="4">
        <f t="shared" si="29"/>
        <v>234.1886089032576</v>
      </c>
      <c r="L84" s="4">
        <f t="shared" si="30"/>
        <v>237.25830798598955</v>
      </c>
      <c r="M84" s="4">
        <f t="shared" si="31"/>
        <v>237.55389161538034</v>
      </c>
      <c r="N84" s="4">
        <f t="shared" si="32"/>
        <v>235.65065761631408</v>
      </c>
      <c r="O84" s="4">
        <f t="shared" si="33"/>
        <v>232.35485662340918</v>
      </c>
      <c r="P84" s="4">
        <f t="shared" si="34"/>
        <v>228.18474991797703</v>
      </c>
      <c r="Q84" s="4">
        <f t="shared" si="35"/>
        <v>223.58950722120025</v>
      </c>
      <c r="R84" s="4">
        <f t="shared" si="36"/>
        <v>218.98587503186889</v>
      </c>
      <c r="S84" s="4">
        <f t="shared" si="37"/>
        <v>214.79753368378539</v>
      </c>
      <c r="T84" s="4">
        <f t="shared" si="38"/>
        <v>211.38098410487788</v>
      </c>
      <c r="U84" s="4">
        <f t="shared" si="39"/>
        <v>209.00695905672154</v>
      </c>
      <c r="W84" s="5" t="str">
        <f>VLOOKUP(C84&amp;A84,Driver_elast!$A$2:$D$1161,4,FALSE)</f>
        <v>POP</v>
      </c>
      <c r="X84" s="5">
        <v>1</v>
      </c>
      <c r="Y84" s="2">
        <f>SUMIFS('Growth rates'!D$4:D$999,'Growth rates'!$B$4:$B$999,Demands!$A84,'Growth rates'!$C$4:$C$999,$W84)</f>
        <v>1</v>
      </c>
      <c r="Z84" s="2">
        <f>SUMIFS('Growth rates'!E$4:E$999,'Growth rates'!$B$4:$B$999,Demands!$A84,'Growth rates'!$C$4:$C$999,$W84)</f>
        <v>1.0047391086193138</v>
      </c>
      <c r="AA84" s="2">
        <f>SUMIFS('Growth rates'!F$4:F$999,'Growth rates'!$B$4:$B$999,Demands!$A84,'Growth rates'!$C$4:$C$999,$W84)</f>
        <v>1.0284346517158831</v>
      </c>
      <c r="AB84" s="2">
        <f>SUMIFS('Growth rates'!G$4:G$999,'Growth rates'!$B$4:$B$999,Demands!$A84,'Growth rates'!$C$4:$C$999,$W84)</f>
        <v>1.0527002379224797</v>
      </c>
      <c r="AC84" s="2">
        <f>SUMIFS('Growth rates'!H$4:H$999,'Growth rates'!$B$4:$B$999,Demands!$A84,'Growth rates'!$C$4:$C$999,$W84)</f>
        <v>1.0741925211472267</v>
      </c>
      <c r="AD84" s="2">
        <f>SUMIFS('Growth rates'!I$4:I$999,'Growth rates'!$B$4:$B$999,Demands!$A84,'Growth rates'!$C$4:$C$999,$W84)</f>
        <v>1.0921578115018251</v>
      </c>
      <c r="AE84" s="2">
        <f>SUMIFS('Growth rates'!J$4:J$999,'Growth rates'!$B$4:$B$999,Demands!$A84,'Growth rates'!$C$4:$C$999,$W84)</f>
        <v>1.1060146731628933</v>
      </c>
      <c r="AF84" s="2">
        <f>SUMIFS('Growth rates'!K$4:K$999,'Growth rates'!$B$4:$B$999,Demands!$A84,'Growth rates'!$C$4:$C$999,$W84)</f>
        <v>1.11581386403766</v>
      </c>
      <c r="AG84" s="2">
        <f>SUMIFS('Growth rates'!L$4:L$999,'Growth rates'!$B$4:$B$999,Demands!$A84,'Growth rates'!$C$4:$C$999,$W84)</f>
        <v>1.1213187071662969</v>
      </c>
      <c r="AH84" s="2">
        <f>SUMIFS('Growth rates'!M$4:M$999,'Growth rates'!$B$4:$B$999,Demands!$A84,'Growth rates'!$C$4:$C$999,$W84)</f>
        <v>1.1218444957749301</v>
      </c>
      <c r="AI84" s="2">
        <f>SUMIFS('Growth rates'!N$4:N$999,'Growth rates'!$B$4:$B$999,Demands!$A84,'Growth rates'!$C$4:$C$999,$W84)</f>
        <v>1.1180857465941867</v>
      </c>
      <c r="AJ84" s="2">
        <f>SUMIFS('Growth rates'!O$4:O$999,'Growth rates'!$B$4:$B$999,Demands!$A84,'Growth rates'!$C$4:$C$999,$W84)</f>
        <v>1.1107287491545415</v>
      </c>
      <c r="AK84" s="2">
        <f>SUMIFS('Growth rates'!P$4:P$999,'Growth rates'!$B$4:$B$999,Demands!$A84,'Growth rates'!$C$4:$C$999,$W84)</f>
        <v>1.1000103841369704</v>
      </c>
      <c r="AL84" s="2">
        <f>SUMIFS('Growth rates'!Q$4:Q$999,'Growth rates'!$B$4:$B$999,Demands!$A84,'Growth rates'!$C$4:$C$999,$W84)</f>
        <v>1.086114361003174</v>
      </c>
      <c r="AM84" s="2">
        <f>SUMIFS('Growth rates'!R$4:R$999,'Growth rates'!$B$4:$B$999,Demands!$A84,'Growth rates'!$C$4:$C$999,$W84)</f>
        <v>1.0692807259473307</v>
      </c>
      <c r="AN84" s="2">
        <f>SUMIFS('Growth rates'!S$4:S$999,'Growth rates'!$B$4:$B$999,Demands!$A84,'Growth rates'!$C$4:$C$999,$W84)</f>
        <v>1.0500373674729691</v>
      </c>
      <c r="AO84" s="2">
        <f>SUMIFS('Growth rates'!T$4:T$999,'Growth rates'!$B$4:$B$999,Demands!$A84,'Growth rates'!$C$4:$C$999,$W84)</f>
        <v>1.0290834565553748</v>
      </c>
      <c r="AP84" s="2">
        <f>SUMIFS('Growth rates'!U$4:U$999,'Growth rates'!$B$4:$B$999,Demands!$A84,'Growth rates'!$C$4:$C$999,$W84)</f>
        <v>1.0073332623589752</v>
      </c>
      <c r="AR84">
        <f>VLOOKUP(C84&amp;A84,Driver_elast!$A$2:$E$1161,5,FALSE)</f>
        <v>2.6569099999999999</v>
      </c>
      <c r="AS84">
        <f t="shared" si="40"/>
        <v>2.6569099999999999</v>
      </c>
      <c r="AT84">
        <f t="shared" si="41"/>
        <v>0.53138200000000002</v>
      </c>
      <c r="AV84" s="2" cm="1">
        <f t="array" ref="AV84">TREND($AR84:$AS84,$AR$3:$AS$3,AV$1)</f>
        <v>2.6569099999999999</v>
      </c>
      <c r="AW84" s="2" cm="1">
        <f t="array" ref="AW84">TREND($AR84:$AS84,$AR$3:$AS$3,AW$1)</f>
        <v>2.6569099999999999</v>
      </c>
      <c r="AX84" s="2" cm="1">
        <f t="array" ref="AX84">TREND($AR84:$AS84,$AR$3:$AS$3,AX$1)</f>
        <v>2.6569099999999999</v>
      </c>
      <c r="AY84" s="2" cm="1">
        <f t="array" ref="AY84">TREND($AR84:$AS84,$AR$3:$AS$3,AY$1)</f>
        <v>2.6569099999999999</v>
      </c>
      <c r="AZ84" s="2" cm="1">
        <f t="array" ref="AZ84">TREND($AR84:$AS84,$AR$3:$AS$3,AZ$1)</f>
        <v>2.6569099999999999</v>
      </c>
      <c r="BA84" s="2" cm="1">
        <f t="array" ref="BA84">TREND($AR84:$AS84,$AR$3:$AS$3,BA$1)</f>
        <v>2.6569099999999999</v>
      </c>
      <c r="BB84" s="2" cm="1">
        <f t="array" ref="BB84">TREND($AR84:$AS84,$AR$3:$AS$3,BB$1)</f>
        <v>2.6569099999999999</v>
      </c>
      <c r="BC84" s="2" cm="1">
        <f t="array" ref="BC84">TREND($AR84:$AS84,$AR$3:$AS$3,BC$1)</f>
        <v>2.6569099999999999</v>
      </c>
      <c r="BD84" s="2" cm="1">
        <f t="array" ref="BD84">TREND($AR84:$AS84,$AR$3:$AS$3,BD$1)</f>
        <v>2.6569099999999999</v>
      </c>
      <c r="BE84" s="2" cm="1">
        <f t="array" ref="BE84">TREND($AR84:$AS84,$AR$3:$AS$3,BE$1)</f>
        <v>2.6569099999999999</v>
      </c>
      <c r="BF84" s="20" cm="1">
        <f t="array" ref="BF84">TREND($AS84:$AT84,$AS$3:$AT$3,BF$1)</f>
        <v>2.3912189999999924</v>
      </c>
      <c r="BG84" s="20" cm="1">
        <f t="array" ref="BG84">TREND($AS84:$AT84,$AS$3:$AT$3,BG$1)</f>
        <v>2.1255279999999885</v>
      </c>
      <c r="BH84" s="20" cm="1">
        <f t="array" ref="BH84">TREND($AS84:$AT84,$AS$3:$AT$3,BH$1)</f>
        <v>1.8598369999999846</v>
      </c>
      <c r="BI84" s="20" cm="1">
        <f t="array" ref="BI84">TREND($AS84:$AT84,$AS$3:$AT$3,BI$1)</f>
        <v>1.594145999999995</v>
      </c>
      <c r="BJ84" s="20" cm="1">
        <f t="array" ref="BJ84">TREND($AS84:$AT84,$AS$3:$AT$3,BJ$1)</f>
        <v>1.3284549999999911</v>
      </c>
      <c r="BK84" s="20" cm="1">
        <f t="array" ref="BK84">TREND($AS84:$AT84,$AS$3:$AT$3,BK$1)</f>
        <v>1.0627639999999872</v>
      </c>
      <c r="BL84" s="20" cm="1">
        <f t="array" ref="BL84">TREND($AS84:$AT84,$AS$3:$AT$3,BL$1)</f>
        <v>0.79707299999998327</v>
      </c>
      <c r="BM84" s="20" cm="1">
        <f t="array" ref="BM84">TREND($AS84:$AT84,$AS$3:$AT$3,BM$1)</f>
        <v>0.53138199999999358</v>
      </c>
    </row>
    <row r="85" spans="1:65" x14ac:dyDescent="0.35">
      <c r="A85" t="str">
        <f>IF(BYDem!B83="","\I:",BYDem!B83)</f>
        <v>Arg-Chi</v>
      </c>
      <c r="B85" t="str">
        <f>BYDem!E83</f>
        <v>CCK</v>
      </c>
      <c r="C85" t="str">
        <f t="shared" si="22"/>
        <v>CCK</v>
      </c>
      <c r="D85" s="4">
        <f>SUMIFS(BYDem!$M$2:$M$2000,BYDem!$B$2:$B$2000,Demands!$A85,BYDem!$E$2:$E$2000,Demands!$B85)</f>
        <v>39.819298046526001</v>
      </c>
      <c r="E85" s="4">
        <f t="shared" si="23"/>
        <v>39.05879623301422</v>
      </c>
      <c r="F85" s="4">
        <f t="shared" si="24"/>
        <v>45.542429357634447</v>
      </c>
      <c r="G85" s="4">
        <f t="shared" si="25"/>
        <v>50.686679765749226</v>
      </c>
      <c r="H85" s="4">
        <f t="shared" si="26"/>
        <v>56.324681543023715</v>
      </c>
      <c r="I85" s="4">
        <f t="shared" si="27"/>
        <v>62.703135000656069</v>
      </c>
      <c r="J85" s="4">
        <f t="shared" si="28"/>
        <v>69.962286453535341</v>
      </c>
      <c r="K85" s="4">
        <f t="shared" si="29"/>
        <v>78.105262255262559</v>
      </c>
      <c r="L85" s="4">
        <f t="shared" si="30"/>
        <v>86.999951972531434</v>
      </c>
      <c r="M85" s="4">
        <f t="shared" si="31"/>
        <v>96.455323732030905</v>
      </c>
      <c r="N85" s="4">
        <f t="shared" si="32"/>
        <v>105.57213614044399</v>
      </c>
      <c r="O85" s="4">
        <f t="shared" si="33"/>
        <v>114.00271173521368</v>
      </c>
      <c r="P85" s="4">
        <f t="shared" si="34"/>
        <v>121.37472592697337</v>
      </c>
      <c r="Q85" s="4">
        <f t="shared" si="35"/>
        <v>127.54540283681931</v>
      </c>
      <c r="R85" s="4">
        <f t="shared" si="36"/>
        <v>132.51112281987469</v>
      </c>
      <c r="S85" s="4">
        <f t="shared" si="37"/>
        <v>136.31949379481568</v>
      </c>
      <c r="T85" s="4">
        <f t="shared" si="38"/>
        <v>139.0318464341947</v>
      </c>
      <c r="U85" s="4">
        <f t="shared" si="39"/>
        <v>140.73414934697655</v>
      </c>
      <c r="W85" s="5" t="str">
        <f>VLOOKUP(C85&amp;A85,Driver_elast!$A$2:$D$1161,4,FALSE)</f>
        <v>GDP</v>
      </c>
      <c r="X85" s="5">
        <v>1</v>
      </c>
      <c r="Y85" s="2">
        <f>SUMIFS('Growth rates'!D$4:D$999,'Growth rates'!$B$4:$B$999,Demands!$A85,'Growth rates'!$C$4:$C$999,$W85)</f>
        <v>1</v>
      </c>
      <c r="Z85" s="2">
        <f>SUMIFS('Growth rates'!E$4:E$999,'Growth rates'!$B$4:$B$999,Demands!$A85,'Growth rates'!$C$4:$C$999,$W85)</f>
        <v>0.98115565615968736</v>
      </c>
      <c r="AA85" s="2">
        <f>SUMIFS('Growth rates'!F$4:F$999,'Growth rates'!$B$4:$B$999,Demands!$A85,'Growth rates'!$C$4:$C$999,$W85)</f>
        <v>1.1421222671492688</v>
      </c>
      <c r="AB85" s="2">
        <f>SUMIFS('Growth rates'!G$4:G$999,'Growth rates'!$B$4:$B$999,Demands!$A85,'Growth rates'!$C$4:$C$999,$W85)</f>
        <v>1.2698372856626603</v>
      </c>
      <c r="AC85" s="2">
        <f>SUMIFS('Growth rates'!H$4:H$999,'Growth rates'!$B$4:$B$999,Demands!$A85,'Growth rates'!$C$4:$C$999,$W85)</f>
        <v>1.4099021712710973</v>
      </c>
      <c r="AD85" s="2">
        <f>SUMIFS('Growth rates'!I$4:I$999,'Growth rates'!$B$4:$B$999,Demands!$A85,'Growth rates'!$C$4:$C$999,$W85)</f>
        <v>1.5684948154728884</v>
      </c>
      <c r="AE85" s="2">
        <f>SUMIFS('Growth rates'!J$4:J$999,'Growth rates'!$B$4:$B$999,Demands!$A85,'Growth rates'!$C$4:$C$999,$W85)</f>
        <v>1.7491647592109743</v>
      </c>
      <c r="AF85" s="2">
        <f>SUMIFS('Growth rates'!K$4:K$999,'Growth rates'!$B$4:$B$999,Demands!$A85,'Growth rates'!$C$4:$C$999,$W85)</f>
        <v>1.9520666610550115</v>
      </c>
      <c r="AG85" s="2">
        <f>SUMIFS('Growth rates'!L$4:L$999,'Growth rates'!$B$4:$B$999,Demands!$A85,'Growth rates'!$C$4:$C$999,$W85)</f>
        <v>2.1739949474820062</v>
      </c>
      <c r="AH85" s="2">
        <f>SUMIFS('Growth rates'!M$4:M$999,'Growth rates'!$B$4:$B$999,Demands!$A85,'Growth rates'!$C$4:$C$999,$W85)</f>
        <v>2.4102701403488487</v>
      </c>
      <c r="AI85" s="2">
        <f>SUMIFS('Growth rates'!N$4:N$999,'Growth rates'!$B$4:$B$999,Demands!$A85,'Growth rates'!$C$4:$C$999,$W85)</f>
        <v>2.6633980465354958</v>
      </c>
      <c r="AJ85" s="2">
        <f>SUMIFS('Growth rates'!O$4:O$999,'Growth rates'!$B$4:$B$999,Demands!$A85,'Growth rates'!$C$4:$C$999,$W85)</f>
        <v>2.9292586631617485</v>
      </c>
      <c r="AK85" s="2">
        <f>SUMIFS('Growth rates'!P$4:P$999,'Growth rates'!$B$4:$B$999,Demands!$A85,'Growth rates'!$C$4:$C$999,$W85)</f>
        <v>3.1998604523332141</v>
      </c>
      <c r="AL85" s="2">
        <f>SUMIFS('Growth rates'!Q$4:Q$999,'Growth rates'!$B$4:$B$999,Demands!$A85,'Growth rates'!$C$4:$C$999,$W85)</f>
        <v>3.470994672646122</v>
      </c>
      <c r="AM85" s="2">
        <f>SUMIFS('Growth rates'!R$4:R$999,'Growth rates'!$B$4:$B$999,Demands!$A85,'Growth rates'!$C$4:$C$999,$W85)</f>
        <v>3.7412668615871718</v>
      </c>
      <c r="AN85" s="2">
        <f>SUMIFS('Growth rates'!S$4:S$999,'Growth rates'!$B$4:$B$999,Demands!$A85,'Growth rates'!$C$4:$C$999,$W85)</f>
        <v>4.0100769777112495</v>
      </c>
      <c r="AO85" s="2">
        <f>SUMIFS('Growth rates'!T$4:T$999,'Growth rates'!$B$4:$B$999,Demands!$A85,'Growth rates'!$C$4:$C$999,$W85)</f>
        <v>4.2760390097930143</v>
      </c>
      <c r="AP85" s="2">
        <f>SUMIFS('Growth rates'!U$4:U$999,'Growth rates'!$B$4:$B$999,Demands!$A85,'Growth rates'!$C$4:$C$999,$W85)</f>
        <v>4.5378176543348854</v>
      </c>
      <c r="AR85">
        <f>VLOOKUP(C85&amp;A85,Driver_elast!$A$2:$E$1161,5,FALSE)</f>
        <v>1.0138419999999999</v>
      </c>
      <c r="AS85">
        <f t="shared" si="40"/>
        <v>1</v>
      </c>
      <c r="AT85">
        <f t="shared" si="41"/>
        <v>0.2</v>
      </c>
      <c r="AV85" s="2" cm="1">
        <f t="array" ref="AV85">TREND($AR85:$AS85,$AR$3:$AS$3,AV$1)</f>
        <v>1.0138419999999999</v>
      </c>
      <c r="AW85" s="2" cm="1">
        <f t="array" ref="AW85">TREND($AR85:$AS85,$AR$3:$AS$3,AW$1)</f>
        <v>1.0135043902439023</v>
      </c>
      <c r="AX85" s="2" cm="1">
        <f t="array" ref="AX85">TREND($AR85:$AS85,$AR$3:$AS$3,AX$1)</f>
        <v>1.0118163414634145</v>
      </c>
      <c r="AY85" s="2" cm="1">
        <f t="array" ref="AY85">TREND($AR85:$AS85,$AR$3:$AS$3,AY$1)</f>
        <v>1.0101282926829267</v>
      </c>
      <c r="AZ85" s="2" cm="1">
        <f t="array" ref="AZ85">TREND($AR85:$AS85,$AR$3:$AS$3,AZ$1)</f>
        <v>1.0084402439024389</v>
      </c>
      <c r="BA85" s="2" cm="1">
        <f t="array" ref="BA85">TREND($AR85:$AS85,$AR$3:$AS$3,BA$1)</f>
        <v>1.0067521951219511</v>
      </c>
      <c r="BB85" s="2" cm="1">
        <f t="array" ref="BB85">TREND($AR85:$AS85,$AR$3:$AS$3,BB$1)</f>
        <v>1.0050641463414633</v>
      </c>
      <c r="BC85" s="2" cm="1">
        <f t="array" ref="BC85">TREND($AR85:$AS85,$AR$3:$AS$3,BC$1)</f>
        <v>1.0033760975609756</v>
      </c>
      <c r="BD85" s="2" cm="1">
        <f t="array" ref="BD85">TREND($AR85:$AS85,$AR$3:$AS$3,BD$1)</f>
        <v>1.0016880487804878</v>
      </c>
      <c r="BE85" s="2" cm="1">
        <f t="array" ref="BE85">TREND($AR85:$AS85,$AR$3:$AS$3,BE$1)</f>
        <v>0.99999999999999989</v>
      </c>
      <c r="BF85" s="20" cm="1">
        <f t="array" ref="BF85">TREND($AS85:$AT85,$AS$3:$AT$3,BF$1)</f>
        <v>0.90000000000000568</v>
      </c>
      <c r="BG85" s="20" cm="1">
        <f t="array" ref="BG85">TREND($AS85:$AT85,$AS$3:$AT$3,BG$1)</f>
        <v>0.80000000000000426</v>
      </c>
      <c r="BH85" s="20" cm="1">
        <f t="array" ref="BH85">TREND($AS85:$AT85,$AS$3:$AT$3,BH$1)</f>
        <v>0.70000000000000284</v>
      </c>
      <c r="BI85" s="20" cm="1">
        <f t="array" ref="BI85">TREND($AS85:$AT85,$AS$3:$AT$3,BI$1)</f>
        <v>0.60000000000000142</v>
      </c>
      <c r="BJ85" s="20" cm="1">
        <f t="array" ref="BJ85">TREND($AS85:$AT85,$AS$3:$AT$3,BJ$1)</f>
        <v>0.5</v>
      </c>
      <c r="BK85" s="20" cm="1">
        <f t="array" ref="BK85">TREND($AS85:$AT85,$AS$3:$AT$3,BK$1)</f>
        <v>0.40000000000000568</v>
      </c>
      <c r="BL85" s="20" cm="1">
        <f t="array" ref="BL85">TREND($AS85:$AT85,$AS$3:$AT$3,BL$1)</f>
        <v>0.30000000000000426</v>
      </c>
      <c r="BM85" s="20" cm="1">
        <f t="array" ref="BM85">TREND($AS85:$AT85,$AS$3:$AT$3,BM$1)</f>
        <v>0.20000000000000284</v>
      </c>
    </row>
    <row r="86" spans="1:65" x14ac:dyDescent="0.35">
      <c r="A86" t="str">
        <f>IF(BYDem!B84="","\I:",BYDem!B84)</f>
        <v>Arg-Chi</v>
      </c>
      <c r="B86" t="str">
        <f>BYDem!E84</f>
        <v>CHW</v>
      </c>
      <c r="C86" t="str">
        <f t="shared" si="22"/>
        <v>CHW</v>
      </c>
      <c r="D86" s="4">
        <f>SUMIFS(BYDem!$M$2:$M$2000,BYDem!$B$2:$B$2000,Demands!$A86,BYDem!$E$2:$E$2000,Demands!$B86)</f>
        <v>18.130940904351601</v>
      </c>
      <c r="E86" s="4">
        <f t="shared" si="23"/>
        <v>17.784661233064497</v>
      </c>
      <c r="F86" s="4">
        <f t="shared" si="24"/>
        <v>20.736857147985749</v>
      </c>
      <c r="G86" s="4">
        <f t="shared" si="25"/>
        <v>23.079191260398687</v>
      </c>
      <c r="H86" s="4">
        <f t="shared" si="26"/>
        <v>25.646345430795002</v>
      </c>
      <c r="I86" s="4">
        <f t="shared" si="27"/>
        <v>28.55064983531674</v>
      </c>
      <c r="J86" s="4">
        <f t="shared" si="28"/>
        <v>31.855962898698955</v>
      </c>
      <c r="K86" s="4">
        <f t="shared" si="29"/>
        <v>35.563708145091162</v>
      </c>
      <c r="L86" s="4">
        <f t="shared" si="30"/>
        <v>39.613731664790443</v>
      </c>
      <c r="M86" s="4">
        <f t="shared" si="31"/>
        <v>43.919050819333314</v>
      </c>
      <c r="N86" s="4">
        <f t="shared" si="32"/>
        <v>48.070213575137295</v>
      </c>
      <c r="O86" s="4">
        <f t="shared" si="33"/>
        <v>51.908911779205049</v>
      </c>
      <c r="P86" s="4">
        <f t="shared" si="34"/>
        <v>55.265614689956067</v>
      </c>
      <c r="Q86" s="4">
        <f t="shared" si="35"/>
        <v>58.075312095006744</v>
      </c>
      <c r="R86" s="4">
        <f t="shared" si="36"/>
        <v>60.336355859644115</v>
      </c>
      <c r="S86" s="4">
        <f t="shared" si="37"/>
        <v>62.070423321301114</v>
      </c>
      <c r="T86" s="4">
        <f t="shared" si="38"/>
        <v>63.305440205799741</v>
      </c>
      <c r="U86" s="4">
        <f t="shared" si="39"/>
        <v>64.080550642877029</v>
      </c>
      <c r="W86" s="5" t="str">
        <f>VLOOKUP(C86&amp;A86,Driver_elast!$A$2:$D$1161,4,FALSE)</f>
        <v>GDP</v>
      </c>
      <c r="X86" s="5">
        <v>1</v>
      </c>
      <c r="Y86" s="2">
        <f>SUMIFS('Growth rates'!D$4:D$999,'Growth rates'!$B$4:$B$999,Demands!$A86,'Growth rates'!$C$4:$C$999,$W86)</f>
        <v>1</v>
      </c>
      <c r="Z86" s="2">
        <f>SUMIFS('Growth rates'!E$4:E$999,'Growth rates'!$B$4:$B$999,Demands!$A86,'Growth rates'!$C$4:$C$999,$W86)</f>
        <v>0.98115565615968736</v>
      </c>
      <c r="AA86" s="2">
        <f>SUMIFS('Growth rates'!F$4:F$999,'Growth rates'!$B$4:$B$999,Demands!$A86,'Growth rates'!$C$4:$C$999,$W86)</f>
        <v>1.1421222671492688</v>
      </c>
      <c r="AB86" s="2">
        <f>SUMIFS('Growth rates'!G$4:G$999,'Growth rates'!$B$4:$B$999,Demands!$A86,'Growth rates'!$C$4:$C$999,$W86)</f>
        <v>1.2698372856626603</v>
      </c>
      <c r="AC86" s="2">
        <f>SUMIFS('Growth rates'!H$4:H$999,'Growth rates'!$B$4:$B$999,Demands!$A86,'Growth rates'!$C$4:$C$999,$W86)</f>
        <v>1.4099021712710973</v>
      </c>
      <c r="AD86" s="2">
        <f>SUMIFS('Growth rates'!I$4:I$999,'Growth rates'!$B$4:$B$999,Demands!$A86,'Growth rates'!$C$4:$C$999,$W86)</f>
        <v>1.5684948154728884</v>
      </c>
      <c r="AE86" s="2">
        <f>SUMIFS('Growth rates'!J$4:J$999,'Growth rates'!$B$4:$B$999,Demands!$A86,'Growth rates'!$C$4:$C$999,$W86)</f>
        <v>1.7491647592109743</v>
      </c>
      <c r="AF86" s="2">
        <f>SUMIFS('Growth rates'!K$4:K$999,'Growth rates'!$B$4:$B$999,Demands!$A86,'Growth rates'!$C$4:$C$999,$W86)</f>
        <v>1.9520666610550115</v>
      </c>
      <c r="AG86" s="2">
        <f>SUMIFS('Growth rates'!L$4:L$999,'Growth rates'!$B$4:$B$999,Demands!$A86,'Growth rates'!$C$4:$C$999,$W86)</f>
        <v>2.1739949474820062</v>
      </c>
      <c r="AH86" s="2">
        <f>SUMIFS('Growth rates'!M$4:M$999,'Growth rates'!$B$4:$B$999,Demands!$A86,'Growth rates'!$C$4:$C$999,$W86)</f>
        <v>2.4102701403488487</v>
      </c>
      <c r="AI86" s="2">
        <f>SUMIFS('Growth rates'!N$4:N$999,'Growth rates'!$B$4:$B$999,Demands!$A86,'Growth rates'!$C$4:$C$999,$W86)</f>
        <v>2.6633980465354958</v>
      </c>
      <c r="AJ86" s="2">
        <f>SUMIFS('Growth rates'!O$4:O$999,'Growth rates'!$B$4:$B$999,Demands!$A86,'Growth rates'!$C$4:$C$999,$W86)</f>
        <v>2.9292586631617485</v>
      </c>
      <c r="AK86" s="2">
        <f>SUMIFS('Growth rates'!P$4:P$999,'Growth rates'!$B$4:$B$999,Demands!$A86,'Growth rates'!$C$4:$C$999,$W86)</f>
        <v>3.1998604523332141</v>
      </c>
      <c r="AL86" s="2">
        <f>SUMIFS('Growth rates'!Q$4:Q$999,'Growth rates'!$B$4:$B$999,Demands!$A86,'Growth rates'!$C$4:$C$999,$W86)</f>
        <v>3.470994672646122</v>
      </c>
      <c r="AM86" s="2">
        <f>SUMIFS('Growth rates'!R$4:R$999,'Growth rates'!$B$4:$B$999,Demands!$A86,'Growth rates'!$C$4:$C$999,$W86)</f>
        <v>3.7412668615871718</v>
      </c>
      <c r="AN86" s="2">
        <f>SUMIFS('Growth rates'!S$4:S$999,'Growth rates'!$B$4:$B$999,Demands!$A86,'Growth rates'!$C$4:$C$999,$W86)</f>
        <v>4.0100769777112495</v>
      </c>
      <c r="AO86" s="2">
        <f>SUMIFS('Growth rates'!T$4:T$999,'Growth rates'!$B$4:$B$999,Demands!$A86,'Growth rates'!$C$4:$C$999,$W86)</f>
        <v>4.2760390097930143</v>
      </c>
      <c r="AP86" s="2">
        <f>SUMIFS('Growth rates'!U$4:U$999,'Growth rates'!$B$4:$B$999,Demands!$A86,'Growth rates'!$C$4:$C$999,$W86)</f>
        <v>4.5378176543348854</v>
      </c>
      <c r="AR86">
        <f>VLOOKUP(C86&amp;A86,Driver_elast!$A$2:$E$1161,5,FALSE)</f>
        <v>1.0138419999999999</v>
      </c>
      <c r="AS86">
        <f t="shared" si="40"/>
        <v>1</v>
      </c>
      <c r="AT86">
        <f t="shared" si="41"/>
        <v>0.2</v>
      </c>
      <c r="AV86" s="2" cm="1">
        <f t="array" ref="AV86">TREND($AR86:$AS86,$AR$3:$AS$3,AV$1)</f>
        <v>1.0138419999999999</v>
      </c>
      <c r="AW86" s="2" cm="1">
        <f t="array" ref="AW86">TREND($AR86:$AS86,$AR$3:$AS$3,AW$1)</f>
        <v>1.0135043902439023</v>
      </c>
      <c r="AX86" s="2" cm="1">
        <f t="array" ref="AX86">TREND($AR86:$AS86,$AR$3:$AS$3,AX$1)</f>
        <v>1.0118163414634145</v>
      </c>
      <c r="AY86" s="2" cm="1">
        <f t="array" ref="AY86">TREND($AR86:$AS86,$AR$3:$AS$3,AY$1)</f>
        <v>1.0101282926829267</v>
      </c>
      <c r="AZ86" s="2" cm="1">
        <f t="array" ref="AZ86">TREND($AR86:$AS86,$AR$3:$AS$3,AZ$1)</f>
        <v>1.0084402439024389</v>
      </c>
      <c r="BA86" s="2" cm="1">
        <f t="array" ref="BA86">TREND($AR86:$AS86,$AR$3:$AS$3,BA$1)</f>
        <v>1.0067521951219511</v>
      </c>
      <c r="BB86" s="2" cm="1">
        <f t="array" ref="BB86">TREND($AR86:$AS86,$AR$3:$AS$3,BB$1)</f>
        <v>1.0050641463414633</v>
      </c>
      <c r="BC86" s="2" cm="1">
        <f t="array" ref="BC86">TREND($AR86:$AS86,$AR$3:$AS$3,BC$1)</f>
        <v>1.0033760975609756</v>
      </c>
      <c r="BD86" s="2" cm="1">
        <f t="array" ref="BD86">TREND($AR86:$AS86,$AR$3:$AS$3,BD$1)</f>
        <v>1.0016880487804878</v>
      </c>
      <c r="BE86" s="2" cm="1">
        <f t="array" ref="BE86">TREND($AR86:$AS86,$AR$3:$AS$3,BE$1)</f>
        <v>0.99999999999999989</v>
      </c>
      <c r="BF86" s="20" cm="1">
        <f t="array" ref="BF86">TREND($AS86:$AT86,$AS$3:$AT$3,BF$1)</f>
        <v>0.90000000000000568</v>
      </c>
      <c r="BG86" s="20" cm="1">
        <f t="array" ref="BG86">TREND($AS86:$AT86,$AS$3:$AT$3,BG$1)</f>
        <v>0.80000000000000426</v>
      </c>
      <c r="BH86" s="20" cm="1">
        <f t="array" ref="BH86">TREND($AS86:$AT86,$AS$3:$AT$3,BH$1)</f>
        <v>0.70000000000000284</v>
      </c>
      <c r="BI86" s="20" cm="1">
        <f t="array" ref="BI86">TREND($AS86:$AT86,$AS$3:$AT$3,BI$1)</f>
        <v>0.60000000000000142</v>
      </c>
      <c r="BJ86" s="20" cm="1">
        <f t="array" ref="BJ86">TREND($AS86:$AT86,$AS$3:$AT$3,BJ$1)</f>
        <v>0.5</v>
      </c>
      <c r="BK86" s="20" cm="1">
        <f t="array" ref="BK86">TREND($AS86:$AT86,$AS$3:$AT$3,BK$1)</f>
        <v>0.40000000000000568</v>
      </c>
      <c r="BL86" s="20" cm="1">
        <f t="array" ref="BL86">TREND($AS86:$AT86,$AS$3:$AT$3,BL$1)</f>
        <v>0.30000000000000426</v>
      </c>
      <c r="BM86" s="20" cm="1">
        <f t="array" ref="BM86">TREND($AS86:$AT86,$AS$3:$AT$3,BM$1)</f>
        <v>0.20000000000000284</v>
      </c>
    </row>
    <row r="87" spans="1:65" x14ac:dyDescent="0.35">
      <c r="A87" t="str">
        <f>IF(BYDem!B85="","\I:",BYDem!B85)</f>
        <v>Arg-Chi</v>
      </c>
      <c r="B87" t="str">
        <f>BYDem!E85</f>
        <v>CLA</v>
      </c>
      <c r="C87" t="str">
        <f t="shared" si="22"/>
        <v>CLA</v>
      </c>
      <c r="D87" s="4">
        <f>SUMIFS(BYDem!$M$2:$M$2000,BYDem!$B$2:$B$2000,Demands!$A87,BYDem!$E$2:$E$2000,Demands!$B87)</f>
        <v>113.570109865883</v>
      </c>
      <c r="E87" s="4">
        <f t="shared" si="23"/>
        <v>110.87903719478828</v>
      </c>
      <c r="F87" s="4">
        <f t="shared" si="24"/>
        <v>132.60207848292856</v>
      </c>
      <c r="G87" s="4">
        <f t="shared" si="25"/>
        <v>149.88107194283876</v>
      </c>
      <c r="H87" s="4">
        <f t="shared" si="26"/>
        <v>168.58969597306094</v>
      </c>
      <c r="I87" s="4">
        <f t="shared" si="27"/>
        <v>189.49053457637339</v>
      </c>
      <c r="J87" s="4">
        <f t="shared" si="28"/>
        <v>212.91042098885333</v>
      </c>
      <c r="K87" s="4">
        <f t="shared" si="29"/>
        <v>238.68507903837914</v>
      </c>
      <c r="L87" s="4">
        <f t="shared" si="30"/>
        <v>266.19386831510343</v>
      </c>
      <c r="M87" s="4">
        <f t="shared" si="31"/>
        <v>294.63986730605887</v>
      </c>
      <c r="N87" s="4">
        <f t="shared" si="32"/>
        <v>321.99667024907598</v>
      </c>
      <c r="O87" s="4">
        <f t="shared" si="33"/>
        <v>347.22331446616772</v>
      </c>
      <c r="P87" s="4">
        <f t="shared" si="34"/>
        <v>369.2110641206213</v>
      </c>
      <c r="Q87" s="4">
        <f t="shared" si="35"/>
        <v>387.55171475593988</v>
      </c>
      <c r="R87" s="4">
        <f t="shared" si="36"/>
        <v>402.25809924679226</v>
      </c>
      <c r="S87" s="4">
        <f t="shared" si="37"/>
        <v>413.49559776942738</v>
      </c>
      <c r="T87" s="4">
        <f t="shared" si="38"/>
        <v>421.46831258564487</v>
      </c>
      <c r="U87" s="4">
        <f t="shared" si="39"/>
        <v>426.45197127205665</v>
      </c>
      <c r="W87" s="5" t="str">
        <f>VLOOKUP(C87&amp;A87,Driver_elast!$A$2:$D$1161,4,FALSE)</f>
        <v>GDPSER</v>
      </c>
      <c r="X87" s="5">
        <v>1</v>
      </c>
      <c r="Y87" s="2">
        <f>SUMIFS('Growth rates'!D$4:D$999,'Growth rates'!$B$4:$B$999,Demands!$A87,'Growth rates'!$C$4:$C$999,$W87)</f>
        <v>1</v>
      </c>
      <c r="Z87" s="2">
        <f>SUMIFS('Growth rates'!E$4:E$999,'Growth rates'!$B$4:$B$999,Demands!$A87,'Growth rates'!$C$4:$C$999,$W87)</f>
        <v>0.98090666705114404</v>
      </c>
      <c r="AA87" s="2">
        <f>SUMIFS('Growth rates'!F$4:F$999,'Growth rates'!$B$4:$B$999,Demands!$A87,'Growth rates'!$C$4:$C$999,$W87)</f>
        <v>1.139612362746165</v>
      </c>
      <c r="AB87" s="2">
        <f>SUMIFS('Growth rates'!G$4:G$999,'Growth rates'!$B$4:$B$999,Demands!$A87,'Growth rates'!$C$4:$C$999,$W87)</f>
        <v>1.265377745370311</v>
      </c>
      <c r="AC87" s="2">
        <f>SUMIFS('Growth rates'!H$4:H$999,'Growth rates'!$B$4:$B$999,Demands!$A87,'Growth rates'!$C$4:$C$999,$W87)</f>
        <v>1.4026479085246701</v>
      </c>
      <c r="AD87" s="2">
        <f>SUMIFS('Growth rates'!I$4:I$999,'Growth rates'!$B$4:$B$999,Demands!$A87,'Growth rates'!$C$4:$C$999,$W87)</f>
        <v>1.5578384124068119</v>
      </c>
      <c r="AE87" s="2">
        <f>SUMIFS('Growth rates'!J$4:J$999,'Growth rates'!$B$4:$B$999,Demands!$A87,'Growth rates'!$C$4:$C$999,$W87)</f>
        <v>1.7344179741731851</v>
      </c>
      <c r="AF87" s="2">
        <f>SUMIFS('Growth rates'!K$4:K$999,'Growth rates'!$B$4:$B$999,Demands!$A87,'Growth rates'!$C$4:$C$999,$W87)</f>
        <v>1.9324517099217009</v>
      </c>
      <c r="AG87" s="2">
        <f>SUMIFS('Growth rates'!L$4:L$999,'Growth rates'!$B$4:$B$999,Demands!$A87,'Growth rates'!$C$4:$C$999,$W87)</f>
        <v>2.1486557207157908</v>
      </c>
      <c r="AH87" s="2">
        <f>SUMIFS('Growth rates'!M$4:M$999,'Growth rates'!$B$4:$B$999,Demands!$A87,'Growth rates'!$C$4:$C$999,$W87)</f>
        <v>2.3782652862939178</v>
      </c>
      <c r="AI87" s="2">
        <f>SUMIFS('Growth rates'!N$4:N$999,'Growth rates'!$B$4:$B$999,Demands!$A87,'Growth rates'!$C$4:$C$999,$W87)</f>
        <v>2.6236184256600295</v>
      </c>
      <c r="AJ87" s="2">
        <f>SUMIFS('Growth rates'!O$4:O$999,'Growth rates'!$B$4:$B$999,Demands!$A87,'Growth rates'!$C$4:$C$999,$W87)</f>
        <v>2.8805507742707119</v>
      </c>
      <c r="AK87" s="2">
        <f>SUMIFS('Growth rates'!P$4:P$999,'Growth rates'!$B$4:$B$999,Demands!$A87,'Growth rates'!$C$4:$C$999,$W87)</f>
        <v>3.141135766500867</v>
      </c>
      <c r="AL87" s="2">
        <f>SUMIFS('Growth rates'!Q$4:Q$999,'Growth rates'!$B$4:$B$999,Demands!$A87,'Growth rates'!$C$4:$C$999,$W87)</f>
        <v>3.4011969225260406</v>
      </c>
      <c r="AM87" s="2">
        <f>SUMIFS('Growth rates'!R$4:R$999,'Growth rates'!$B$4:$B$999,Demands!$A87,'Growth rates'!$C$4:$C$999,$W87)</f>
        <v>3.6593266521455905</v>
      </c>
      <c r="AN87" s="2">
        <f>SUMIFS('Growth rates'!S$4:S$999,'Growth rates'!$B$4:$B$999,Demands!$A87,'Growth rates'!$C$4:$C$999,$W87)</f>
        <v>3.9148943953701711</v>
      </c>
      <c r="AO87" s="2">
        <f>SUMIFS('Growth rates'!T$4:T$999,'Growth rates'!$B$4:$B$999,Demands!$A87,'Growth rates'!$C$4:$C$999,$W87)</f>
        <v>4.1665080096244047</v>
      </c>
      <c r="AP87" s="2">
        <f>SUMIFS('Growth rates'!U$4:U$999,'Growth rates'!$B$4:$B$999,Demands!$A87,'Growth rates'!$C$4:$C$999,$W87)</f>
        <v>4.4128427068497071</v>
      </c>
      <c r="AR87">
        <f>VLOOKUP(C87&amp;A87,Driver_elast!$A$2:$E$1161,5,FALSE)</f>
        <v>1.2470479999999999</v>
      </c>
      <c r="AS87">
        <f t="shared" si="40"/>
        <v>1</v>
      </c>
      <c r="AT87">
        <f t="shared" si="41"/>
        <v>0.2</v>
      </c>
      <c r="AV87" s="2" cm="1">
        <f t="array" ref="AV87">TREND($AR87:$AS87,$AR$3:$AS$3,AV$1)</f>
        <v>1.2470479999999995</v>
      </c>
      <c r="AW87" s="2" cm="1">
        <f t="array" ref="AW87">TREND($AR87:$AS87,$AR$3:$AS$3,AW$1)</f>
        <v>1.2410224390243894</v>
      </c>
      <c r="AX87" s="2" cm="1">
        <f t="array" ref="AX87">TREND($AR87:$AS87,$AR$3:$AS$3,AX$1)</f>
        <v>1.2108946341463405</v>
      </c>
      <c r="AY87" s="2" cm="1">
        <f t="array" ref="AY87">TREND($AR87:$AS87,$AR$3:$AS$3,AY$1)</f>
        <v>1.1807668292682916</v>
      </c>
      <c r="AZ87" s="2" cm="1">
        <f t="array" ref="AZ87">TREND($AR87:$AS87,$AR$3:$AS$3,AZ$1)</f>
        <v>1.1506390243902427</v>
      </c>
      <c r="BA87" s="2" cm="1">
        <f t="array" ref="BA87">TREND($AR87:$AS87,$AR$3:$AS$3,BA$1)</f>
        <v>1.1205112195121938</v>
      </c>
      <c r="BB87" s="2" cm="1">
        <f t="array" ref="BB87">TREND($AR87:$AS87,$AR$3:$AS$3,BB$1)</f>
        <v>1.0903834146341449</v>
      </c>
      <c r="BC87" s="2" cm="1">
        <f t="array" ref="BC87">TREND($AR87:$AS87,$AR$3:$AS$3,BC$1)</f>
        <v>1.060255609756096</v>
      </c>
      <c r="BD87" s="2" cm="1">
        <f t="array" ref="BD87">TREND($AR87:$AS87,$AR$3:$AS$3,BD$1)</f>
        <v>1.0301278048780471</v>
      </c>
      <c r="BE87" s="2" cm="1">
        <f t="array" ref="BE87">TREND($AR87:$AS87,$AR$3:$AS$3,BE$1)</f>
        <v>1</v>
      </c>
      <c r="BF87" s="20" cm="1">
        <f t="array" ref="BF87">TREND($AS87:$AT87,$AS$3:$AT$3,BF$1)</f>
        <v>0.90000000000000568</v>
      </c>
      <c r="BG87" s="20" cm="1">
        <f t="array" ref="BG87">TREND($AS87:$AT87,$AS$3:$AT$3,BG$1)</f>
        <v>0.80000000000000426</v>
      </c>
      <c r="BH87" s="20" cm="1">
        <f t="array" ref="BH87">TREND($AS87:$AT87,$AS$3:$AT$3,BH$1)</f>
        <v>0.70000000000000284</v>
      </c>
      <c r="BI87" s="20" cm="1">
        <f t="array" ref="BI87">TREND($AS87:$AT87,$AS$3:$AT$3,BI$1)</f>
        <v>0.60000000000000142</v>
      </c>
      <c r="BJ87" s="20" cm="1">
        <f t="array" ref="BJ87">TREND($AS87:$AT87,$AS$3:$AT$3,BJ$1)</f>
        <v>0.5</v>
      </c>
      <c r="BK87" s="20" cm="1">
        <f t="array" ref="BK87">TREND($AS87:$AT87,$AS$3:$AT$3,BK$1)</f>
        <v>0.40000000000000568</v>
      </c>
      <c r="BL87" s="20" cm="1">
        <f t="array" ref="BL87">TREND($AS87:$AT87,$AS$3:$AT$3,BL$1)</f>
        <v>0.30000000000000426</v>
      </c>
      <c r="BM87" s="20" cm="1">
        <f t="array" ref="BM87">TREND($AS87:$AT87,$AS$3:$AT$3,BM$1)</f>
        <v>0.20000000000000284</v>
      </c>
    </row>
    <row r="88" spans="1:65" x14ac:dyDescent="0.35">
      <c r="A88" t="str">
        <f>IF(BYDem!B86="","\I:",BYDem!B86)</f>
        <v>Arg-Chi</v>
      </c>
      <c r="B88" t="str">
        <f>BYDem!E86</f>
        <v>COE</v>
      </c>
      <c r="C88" t="str">
        <f t="shared" ref="C88:C151" si="42">B88</f>
        <v>COE</v>
      </c>
      <c r="D88" s="4">
        <f>SUMIFS(BYDem!$M$2:$M$2000,BYDem!$B$2:$B$2000,Demands!$A88,BYDem!$E$2:$E$2000,Demands!$B88)</f>
        <v>31.258343163599999</v>
      </c>
      <c r="E88" s="4">
        <f t="shared" si="23"/>
        <v>29.935399540293474</v>
      </c>
      <c r="F88" s="4">
        <f t="shared" si="24"/>
        <v>39.934845967381435</v>
      </c>
      <c r="G88" s="4">
        <f t="shared" si="25"/>
        <v>48.363370418990904</v>
      </c>
      <c r="H88" s="4">
        <f t="shared" si="26"/>
        <v>57.599343814215089</v>
      </c>
      <c r="I88" s="4">
        <f t="shared" si="27"/>
        <v>67.848908470619136</v>
      </c>
      <c r="J88" s="4">
        <f t="shared" si="28"/>
        <v>79.048262533189941</v>
      </c>
      <c r="K88" s="4">
        <f t="shared" si="29"/>
        <v>90.81911643334081</v>
      </c>
      <c r="L88" s="4">
        <f t="shared" si="30"/>
        <v>102.5252813493707</v>
      </c>
      <c r="M88" s="4">
        <f t="shared" si="31"/>
        <v>113.48133404987594</v>
      </c>
      <c r="N88" s="4">
        <f t="shared" si="32"/>
        <v>124.01787997523896</v>
      </c>
      <c r="O88" s="4">
        <f t="shared" si="33"/>
        <v>133.73398956194148</v>
      </c>
      <c r="P88" s="4">
        <f t="shared" si="34"/>
        <v>142.20263023285989</v>
      </c>
      <c r="Q88" s="4">
        <f t="shared" si="35"/>
        <v>149.26658094824856</v>
      </c>
      <c r="R88" s="4">
        <f t="shared" si="36"/>
        <v>154.93078432415746</v>
      </c>
      <c r="S88" s="4">
        <f t="shared" si="37"/>
        <v>159.25893697841951</v>
      </c>
      <c r="T88" s="4">
        <f t="shared" si="38"/>
        <v>162.32964944382988</v>
      </c>
      <c r="U88" s="4">
        <f t="shared" si="39"/>
        <v>164.24911893502332</v>
      </c>
      <c r="W88" s="5" t="str">
        <f>VLOOKUP(C88&amp;A88,Driver_elast!$A$2:$D$1161,4,FALSE)</f>
        <v>GDPSER</v>
      </c>
      <c r="X88" s="5">
        <v>1</v>
      </c>
      <c r="Y88" s="2">
        <f>SUMIFS('Growth rates'!D$4:D$999,'Growth rates'!$B$4:$B$999,Demands!$A88,'Growth rates'!$C$4:$C$999,$W88)</f>
        <v>1</v>
      </c>
      <c r="Z88" s="2">
        <f>SUMIFS('Growth rates'!E$4:E$999,'Growth rates'!$B$4:$B$999,Demands!$A88,'Growth rates'!$C$4:$C$999,$W88)</f>
        <v>0.98090666705114404</v>
      </c>
      <c r="AA88" s="2">
        <f>SUMIFS('Growth rates'!F$4:F$999,'Growth rates'!$B$4:$B$999,Demands!$A88,'Growth rates'!$C$4:$C$999,$W88)</f>
        <v>1.139612362746165</v>
      </c>
      <c r="AB88" s="2">
        <f>SUMIFS('Growth rates'!G$4:G$999,'Growth rates'!$B$4:$B$999,Demands!$A88,'Growth rates'!$C$4:$C$999,$W88)</f>
        <v>1.265377745370311</v>
      </c>
      <c r="AC88" s="2">
        <f>SUMIFS('Growth rates'!H$4:H$999,'Growth rates'!$B$4:$B$999,Demands!$A88,'Growth rates'!$C$4:$C$999,$W88)</f>
        <v>1.4026479085246701</v>
      </c>
      <c r="AD88" s="2">
        <f>SUMIFS('Growth rates'!I$4:I$999,'Growth rates'!$B$4:$B$999,Demands!$A88,'Growth rates'!$C$4:$C$999,$W88)</f>
        <v>1.5578384124068119</v>
      </c>
      <c r="AE88" s="2">
        <f>SUMIFS('Growth rates'!J$4:J$999,'Growth rates'!$B$4:$B$999,Demands!$A88,'Growth rates'!$C$4:$C$999,$W88)</f>
        <v>1.7344179741731851</v>
      </c>
      <c r="AF88" s="2">
        <f>SUMIFS('Growth rates'!K$4:K$999,'Growth rates'!$B$4:$B$999,Demands!$A88,'Growth rates'!$C$4:$C$999,$W88)</f>
        <v>1.9324517099217009</v>
      </c>
      <c r="AG88" s="2">
        <f>SUMIFS('Growth rates'!L$4:L$999,'Growth rates'!$B$4:$B$999,Demands!$A88,'Growth rates'!$C$4:$C$999,$W88)</f>
        <v>2.1486557207157908</v>
      </c>
      <c r="AH88" s="2">
        <f>SUMIFS('Growth rates'!M$4:M$999,'Growth rates'!$B$4:$B$999,Demands!$A88,'Growth rates'!$C$4:$C$999,$W88)</f>
        <v>2.3782652862939178</v>
      </c>
      <c r="AI88" s="2">
        <f>SUMIFS('Growth rates'!N$4:N$999,'Growth rates'!$B$4:$B$999,Demands!$A88,'Growth rates'!$C$4:$C$999,$W88)</f>
        <v>2.6236184256600295</v>
      </c>
      <c r="AJ88" s="2">
        <f>SUMIFS('Growth rates'!O$4:O$999,'Growth rates'!$B$4:$B$999,Demands!$A88,'Growth rates'!$C$4:$C$999,$W88)</f>
        <v>2.8805507742707119</v>
      </c>
      <c r="AK88" s="2">
        <f>SUMIFS('Growth rates'!P$4:P$999,'Growth rates'!$B$4:$B$999,Demands!$A88,'Growth rates'!$C$4:$C$999,$W88)</f>
        <v>3.141135766500867</v>
      </c>
      <c r="AL88" s="2">
        <f>SUMIFS('Growth rates'!Q$4:Q$999,'Growth rates'!$B$4:$B$999,Demands!$A88,'Growth rates'!$C$4:$C$999,$W88)</f>
        <v>3.4011969225260406</v>
      </c>
      <c r="AM88" s="2">
        <f>SUMIFS('Growth rates'!R$4:R$999,'Growth rates'!$B$4:$B$999,Demands!$A88,'Growth rates'!$C$4:$C$999,$W88)</f>
        <v>3.6593266521455905</v>
      </c>
      <c r="AN88" s="2">
        <f>SUMIFS('Growth rates'!S$4:S$999,'Growth rates'!$B$4:$B$999,Demands!$A88,'Growth rates'!$C$4:$C$999,$W88)</f>
        <v>3.9148943953701711</v>
      </c>
      <c r="AO88" s="2">
        <f>SUMIFS('Growth rates'!T$4:T$999,'Growth rates'!$B$4:$B$999,Demands!$A88,'Growth rates'!$C$4:$C$999,$W88)</f>
        <v>4.1665080096244047</v>
      </c>
      <c r="AP88" s="2">
        <f>SUMIFS('Growth rates'!U$4:U$999,'Growth rates'!$B$4:$B$999,Demands!$A88,'Growth rates'!$C$4:$C$999,$W88)</f>
        <v>4.4128427068497071</v>
      </c>
      <c r="AR88">
        <f>VLOOKUP(C88&amp;A88,Driver_elast!$A$2:$E$1161,5,FALSE)</f>
        <v>2.2470479999999999</v>
      </c>
      <c r="AS88">
        <f t="shared" si="40"/>
        <v>1</v>
      </c>
      <c r="AT88">
        <f t="shared" si="41"/>
        <v>0.2</v>
      </c>
      <c r="AV88" s="2" cm="1">
        <f t="array" ref="AV88">TREND($AR88:$AS88,$AR$3:$AS$3,AV$1)</f>
        <v>2.2470479999999995</v>
      </c>
      <c r="AW88" s="2" cm="1">
        <f t="array" ref="AW88">TREND($AR88:$AS88,$AR$3:$AS$3,AW$1)</f>
        <v>2.216632195121953</v>
      </c>
      <c r="AX88" s="2" cm="1">
        <f t="array" ref="AX88">TREND($AR88:$AS88,$AR$3:$AS$3,AX$1)</f>
        <v>2.0645531707317062</v>
      </c>
      <c r="AY88" s="2" cm="1">
        <f t="array" ref="AY88">TREND($AR88:$AS88,$AR$3:$AS$3,AY$1)</f>
        <v>1.9124741463414665</v>
      </c>
      <c r="AZ88" s="2" cm="1">
        <f t="array" ref="AZ88">TREND($AR88:$AS88,$AR$3:$AS$3,AZ$1)</f>
        <v>1.7603951219512197</v>
      </c>
      <c r="BA88" s="2" cm="1">
        <f t="array" ref="BA88">TREND($AR88:$AS88,$AR$3:$AS$3,BA$1)</f>
        <v>1.60831609756098</v>
      </c>
      <c r="BB88" s="2" cm="1">
        <f t="array" ref="BB88">TREND($AR88:$AS88,$AR$3:$AS$3,BB$1)</f>
        <v>1.4562370731707333</v>
      </c>
      <c r="BC88" s="2" cm="1">
        <f t="array" ref="BC88">TREND($AR88:$AS88,$AR$3:$AS$3,BC$1)</f>
        <v>1.3041580487804865</v>
      </c>
      <c r="BD88" s="2" cm="1">
        <f t="array" ref="BD88">TREND($AR88:$AS88,$AR$3:$AS$3,BD$1)</f>
        <v>1.1520790243902468</v>
      </c>
      <c r="BE88" s="2" cm="1">
        <f t="array" ref="BE88">TREND($AR88:$AS88,$AR$3:$AS$3,BE$1)</f>
        <v>1</v>
      </c>
      <c r="BF88" s="20" cm="1">
        <f t="array" ref="BF88">TREND($AS88:$AT88,$AS$3:$AT$3,BF$1)</f>
        <v>0.90000000000000568</v>
      </c>
      <c r="BG88" s="20" cm="1">
        <f t="array" ref="BG88">TREND($AS88:$AT88,$AS$3:$AT$3,BG$1)</f>
        <v>0.80000000000000426</v>
      </c>
      <c r="BH88" s="20" cm="1">
        <f t="array" ref="BH88">TREND($AS88:$AT88,$AS$3:$AT$3,BH$1)</f>
        <v>0.70000000000000284</v>
      </c>
      <c r="BI88" s="20" cm="1">
        <f t="array" ref="BI88">TREND($AS88:$AT88,$AS$3:$AT$3,BI$1)</f>
        <v>0.60000000000000142</v>
      </c>
      <c r="BJ88" s="20" cm="1">
        <f t="array" ref="BJ88">TREND($AS88:$AT88,$AS$3:$AT$3,BJ$1)</f>
        <v>0.5</v>
      </c>
      <c r="BK88" s="20" cm="1">
        <f t="array" ref="BK88">TREND($AS88:$AT88,$AS$3:$AT$3,BK$1)</f>
        <v>0.40000000000000568</v>
      </c>
      <c r="BL88" s="20" cm="1">
        <f t="array" ref="BL88">TREND($AS88:$AT88,$AS$3:$AT$3,BL$1)</f>
        <v>0.30000000000000426</v>
      </c>
      <c r="BM88" s="20" cm="1">
        <f t="array" ref="BM88">TREND($AS88:$AT88,$AS$3:$AT$3,BM$1)</f>
        <v>0.20000000000000284</v>
      </c>
    </row>
    <row r="89" spans="1:65" x14ac:dyDescent="0.35">
      <c r="A89" t="str">
        <f>IF(BYDem!B87="","\I:",BYDem!B87)</f>
        <v>Arg-Chi</v>
      </c>
      <c r="B89" t="str">
        <f>BYDem!E87</f>
        <v>COT</v>
      </c>
      <c r="C89" t="str">
        <f t="shared" si="42"/>
        <v>COT</v>
      </c>
      <c r="D89" s="4">
        <f>SUMIFS(BYDem!$M$2:$M$2000,BYDem!$B$2:$B$2000,Demands!$A89,BYDem!$E$2:$E$2000,Demands!$B89)</f>
        <v>0</v>
      </c>
      <c r="E89" s="4">
        <f t="shared" si="23"/>
        <v>0</v>
      </c>
      <c r="F89" s="4">
        <f t="shared" si="24"/>
        <v>0</v>
      </c>
      <c r="G89" s="4">
        <f t="shared" si="25"/>
        <v>0</v>
      </c>
      <c r="H89" s="4">
        <f t="shared" si="26"/>
        <v>0</v>
      </c>
      <c r="I89" s="4">
        <f t="shared" si="27"/>
        <v>0</v>
      </c>
      <c r="J89" s="4">
        <f t="shared" si="28"/>
        <v>0</v>
      </c>
      <c r="K89" s="4">
        <f t="shared" si="29"/>
        <v>0</v>
      </c>
      <c r="L89" s="4">
        <f t="shared" si="30"/>
        <v>0</v>
      </c>
      <c r="M89" s="4">
        <f t="shared" si="31"/>
        <v>0</v>
      </c>
      <c r="N89" s="4">
        <f t="shared" si="32"/>
        <v>0</v>
      </c>
      <c r="O89" s="4">
        <f t="shared" si="33"/>
        <v>0</v>
      </c>
      <c r="P89" s="4">
        <f t="shared" si="34"/>
        <v>0</v>
      </c>
      <c r="Q89" s="4">
        <f t="shared" si="35"/>
        <v>0</v>
      </c>
      <c r="R89" s="4">
        <f t="shared" si="36"/>
        <v>0</v>
      </c>
      <c r="S89" s="4">
        <f t="shared" si="37"/>
        <v>0</v>
      </c>
      <c r="T89" s="4">
        <f t="shared" si="38"/>
        <v>0</v>
      </c>
      <c r="U89" s="4">
        <f t="shared" si="39"/>
        <v>0</v>
      </c>
      <c r="W89" s="5" t="str">
        <f>VLOOKUP(C89&amp;A89,Driver_elast!$A$2:$D$1161,4,FALSE)</f>
        <v>GDP</v>
      </c>
      <c r="X89" s="5">
        <v>1</v>
      </c>
      <c r="Y89" s="2">
        <f>SUMIFS('Growth rates'!D$4:D$999,'Growth rates'!$B$4:$B$999,Demands!$A89,'Growth rates'!$C$4:$C$999,$W89)</f>
        <v>1</v>
      </c>
      <c r="Z89" s="2">
        <f>SUMIFS('Growth rates'!E$4:E$999,'Growth rates'!$B$4:$B$999,Demands!$A89,'Growth rates'!$C$4:$C$999,$W89)</f>
        <v>0.98115565615968736</v>
      </c>
      <c r="AA89" s="2">
        <f>SUMIFS('Growth rates'!F$4:F$999,'Growth rates'!$B$4:$B$999,Demands!$A89,'Growth rates'!$C$4:$C$999,$W89)</f>
        <v>1.1421222671492688</v>
      </c>
      <c r="AB89" s="2">
        <f>SUMIFS('Growth rates'!G$4:G$999,'Growth rates'!$B$4:$B$999,Demands!$A89,'Growth rates'!$C$4:$C$999,$W89)</f>
        <v>1.2698372856626603</v>
      </c>
      <c r="AC89" s="2">
        <f>SUMIFS('Growth rates'!H$4:H$999,'Growth rates'!$B$4:$B$999,Demands!$A89,'Growth rates'!$C$4:$C$999,$W89)</f>
        <v>1.4099021712710973</v>
      </c>
      <c r="AD89" s="2">
        <f>SUMIFS('Growth rates'!I$4:I$999,'Growth rates'!$B$4:$B$999,Demands!$A89,'Growth rates'!$C$4:$C$999,$W89)</f>
        <v>1.5684948154728884</v>
      </c>
      <c r="AE89" s="2">
        <f>SUMIFS('Growth rates'!J$4:J$999,'Growth rates'!$B$4:$B$999,Demands!$A89,'Growth rates'!$C$4:$C$999,$W89)</f>
        <v>1.7491647592109743</v>
      </c>
      <c r="AF89" s="2">
        <f>SUMIFS('Growth rates'!K$4:K$999,'Growth rates'!$B$4:$B$999,Demands!$A89,'Growth rates'!$C$4:$C$999,$W89)</f>
        <v>1.9520666610550115</v>
      </c>
      <c r="AG89" s="2">
        <f>SUMIFS('Growth rates'!L$4:L$999,'Growth rates'!$B$4:$B$999,Demands!$A89,'Growth rates'!$C$4:$C$999,$W89)</f>
        <v>2.1739949474820062</v>
      </c>
      <c r="AH89" s="2">
        <f>SUMIFS('Growth rates'!M$4:M$999,'Growth rates'!$B$4:$B$999,Demands!$A89,'Growth rates'!$C$4:$C$999,$W89)</f>
        <v>2.4102701403488487</v>
      </c>
      <c r="AI89" s="2">
        <f>SUMIFS('Growth rates'!N$4:N$999,'Growth rates'!$B$4:$B$999,Demands!$A89,'Growth rates'!$C$4:$C$999,$W89)</f>
        <v>2.6633980465354958</v>
      </c>
      <c r="AJ89" s="2">
        <f>SUMIFS('Growth rates'!O$4:O$999,'Growth rates'!$B$4:$B$999,Demands!$A89,'Growth rates'!$C$4:$C$999,$W89)</f>
        <v>2.9292586631617485</v>
      </c>
      <c r="AK89" s="2">
        <f>SUMIFS('Growth rates'!P$4:P$999,'Growth rates'!$B$4:$B$999,Demands!$A89,'Growth rates'!$C$4:$C$999,$W89)</f>
        <v>3.1998604523332141</v>
      </c>
      <c r="AL89" s="2">
        <f>SUMIFS('Growth rates'!Q$4:Q$999,'Growth rates'!$B$4:$B$999,Demands!$A89,'Growth rates'!$C$4:$C$999,$W89)</f>
        <v>3.470994672646122</v>
      </c>
      <c r="AM89" s="2">
        <f>SUMIFS('Growth rates'!R$4:R$999,'Growth rates'!$B$4:$B$999,Demands!$A89,'Growth rates'!$C$4:$C$999,$W89)</f>
        <v>3.7412668615871718</v>
      </c>
      <c r="AN89" s="2">
        <f>SUMIFS('Growth rates'!S$4:S$999,'Growth rates'!$B$4:$B$999,Demands!$A89,'Growth rates'!$C$4:$C$999,$W89)</f>
        <v>4.0100769777112495</v>
      </c>
      <c r="AO89" s="2">
        <f>SUMIFS('Growth rates'!T$4:T$999,'Growth rates'!$B$4:$B$999,Demands!$A89,'Growth rates'!$C$4:$C$999,$W89)</f>
        <v>4.2760390097930143</v>
      </c>
      <c r="AP89" s="2">
        <f>SUMIFS('Growth rates'!U$4:U$999,'Growth rates'!$B$4:$B$999,Demands!$A89,'Growth rates'!$C$4:$C$999,$W89)</f>
        <v>4.5378176543348854</v>
      </c>
      <c r="AR89">
        <f>VLOOKUP(C89&amp;A89,Driver_elast!$A$2:$E$1161,5,FALSE)</f>
        <v>1.0138419999999999</v>
      </c>
      <c r="AS89">
        <f t="shared" si="40"/>
        <v>1</v>
      </c>
      <c r="AT89">
        <f t="shared" si="41"/>
        <v>0.2</v>
      </c>
      <c r="AV89" s="2" cm="1">
        <f t="array" ref="AV89">TREND($AR89:$AS89,$AR$3:$AS$3,AV$1)</f>
        <v>1.0138419999999999</v>
      </c>
      <c r="AW89" s="2" cm="1">
        <f t="array" ref="AW89">TREND($AR89:$AS89,$AR$3:$AS$3,AW$1)</f>
        <v>1.0135043902439023</v>
      </c>
      <c r="AX89" s="2" cm="1">
        <f t="array" ref="AX89">TREND($AR89:$AS89,$AR$3:$AS$3,AX$1)</f>
        <v>1.0118163414634145</v>
      </c>
      <c r="AY89" s="2" cm="1">
        <f t="array" ref="AY89">TREND($AR89:$AS89,$AR$3:$AS$3,AY$1)</f>
        <v>1.0101282926829267</v>
      </c>
      <c r="AZ89" s="2" cm="1">
        <f t="array" ref="AZ89">TREND($AR89:$AS89,$AR$3:$AS$3,AZ$1)</f>
        <v>1.0084402439024389</v>
      </c>
      <c r="BA89" s="2" cm="1">
        <f t="array" ref="BA89">TREND($AR89:$AS89,$AR$3:$AS$3,BA$1)</f>
        <v>1.0067521951219511</v>
      </c>
      <c r="BB89" s="2" cm="1">
        <f t="array" ref="BB89">TREND($AR89:$AS89,$AR$3:$AS$3,BB$1)</f>
        <v>1.0050641463414633</v>
      </c>
      <c r="BC89" s="2" cm="1">
        <f t="array" ref="BC89">TREND($AR89:$AS89,$AR$3:$AS$3,BC$1)</f>
        <v>1.0033760975609756</v>
      </c>
      <c r="BD89" s="2" cm="1">
        <f t="array" ref="BD89">TREND($AR89:$AS89,$AR$3:$AS$3,BD$1)</f>
        <v>1.0016880487804878</v>
      </c>
      <c r="BE89" s="2" cm="1">
        <f t="array" ref="BE89">TREND($AR89:$AS89,$AR$3:$AS$3,BE$1)</f>
        <v>0.99999999999999989</v>
      </c>
      <c r="BF89" s="20" cm="1">
        <f t="array" ref="BF89">TREND($AS89:$AT89,$AS$3:$AT$3,BF$1)</f>
        <v>0.90000000000000568</v>
      </c>
      <c r="BG89" s="20" cm="1">
        <f t="array" ref="BG89">TREND($AS89:$AT89,$AS$3:$AT$3,BG$1)</f>
        <v>0.80000000000000426</v>
      </c>
      <c r="BH89" s="20" cm="1">
        <f t="array" ref="BH89">TREND($AS89:$AT89,$AS$3:$AT$3,BH$1)</f>
        <v>0.70000000000000284</v>
      </c>
      <c r="BI89" s="20" cm="1">
        <f t="array" ref="BI89">TREND($AS89:$AT89,$AS$3:$AT$3,BI$1)</f>
        <v>0.60000000000000142</v>
      </c>
      <c r="BJ89" s="20" cm="1">
        <f t="array" ref="BJ89">TREND($AS89:$AT89,$AS$3:$AT$3,BJ$1)</f>
        <v>0.5</v>
      </c>
      <c r="BK89" s="20" cm="1">
        <f t="array" ref="BK89">TREND($AS89:$AT89,$AS$3:$AT$3,BK$1)</f>
        <v>0.40000000000000568</v>
      </c>
      <c r="BL89" s="20" cm="1">
        <f t="array" ref="BL89">TREND($AS89:$AT89,$AS$3:$AT$3,BL$1)</f>
        <v>0.30000000000000426</v>
      </c>
      <c r="BM89" s="20" cm="1">
        <f t="array" ref="BM89">TREND($AS89:$AT89,$AS$3:$AT$3,BM$1)</f>
        <v>0.20000000000000284</v>
      </c>
    </row>
    <row r="90" spans="1:65" x14ac:dyDescent="0.35">
      <c r="A90" t="str">
        <f>IF(BYDem!B88="","\I:",BYDem!B88)</f>
        <v>Arg-Chi</v>
      </c>
      <c r="B90" t="str">
        <f>BYDem!E88</f>
        <v>CRF</v>
      </c>
      <c r="C90" t="str">
        <f t="shared" si="42"/>
        <v>CRF</v>
      </c>
      <c r="D90" s="4">
        <f>SUMIFS(BYDem!$M$2:$M$2000,BYDem!$B$2:$B$2000,Demands!$A90,BYDem!$E$2:$E$2000,Demands!$B90)</f>
        <v>93.775029490799994</v>
      </c>
      <c r="E90" s="4">
        <f t="shared" si="23"/>
        <v>91.553006289521036</v>
      </c>
      <c r="F90" s="4">
        <f t="shared" si="24"/>
        <v>109.48975778012755</v>
      </c>
      <c r="G90" s="4">
        <f t="shared" si="25"/>
        <v>123.7570515530041</v>
      </c>
      <c r="H90" s="4">
        <f t="shared" si="26"/>
        <v>139.20479367668594</v>
      </c>
      <c r="I90" s="4">
        <f t="shared" si="27"/>
        <v>156.46265103653747</v>
      </c>
      <c r="J90" s="4">
        <f t="shared" si="28"/>
        <v>175.8004903817228</v>
      </c>
      <c r="K90" s="4">
        <f t="shared" si="29"/>
        <v>197.08266860241721</v>
      </c>
      <c r="L90" s="4">
        <f t="shared" si="30"/>
        <v>219.79672187512568</v>
      </c>
      <c r="M90" s="4">
        <f t="shared" si="31"/>
        <v>243.28463077494311</v>
      </c>
      <c r="N90" s="4">
        <f t="shared" si="32"/>
        <v>265.87318867794193</v>
      </c>
      <c r="O90" s="4">
        <f t="shared" si="33"/>
        <v>286.70287096146984</v>
      </c>
      <c r="P90" s="4">
        <f t="shared" si="34"/>
        <v>304.85819259246631</v>
      </c>
      <c r="Q90" s="4">
        <f t="shared" si="35"/>
        <v>320.00209846909632</v>
      </c>
      <c r="R90" s="4">
        <f t="shared" si="36"/>
        <v>332.14518471741746</v>
      </c>
      <c r="S90" s="4">
        <f t="shared" si="37"/>
        <v>341.42400602530716</v>
      </c>
      <c r="T90" s="4">
        <f t="shared" si="38"/>
        <v>348.00708997138622</v>
      </c>
      <c r="U90" s="4">
        <f t="shared" si="39"/>
        <v>352.12210527640127</v>
      </c>
      <c r="W90" s="5" t="str">
        <f>VLOOKUP(C90&amp;A90,Driver_elast!$A$2:$D$1161,4,FALSE)</f>
        <v>GDPSER</v>
      </c>
      <c r="X90" s="5">
        <v>1</v>
      </c>
      <c r="Y90" s="2">
        <f>SUMIFS('Growth rates'!D$4:D$999,'Growth rates'!$B$4:$B$999,Demands!$A90,'Growth rates'!$C$4:$C$999,$W90)</f>
        <v>1</v>
      </c>
      <c r="Z90" s="2">
        <f>SUMIFS('Growth rates'!E$4:E$999,'Growth rates'!$B$4:$B$999,Demands!$A90,'Growth rates'!$C$4:$C$999,$W90)</f>
        <v>0.98090666705114404</v>
      </c>
      <c r="AA90" s="2">
        <f>SUMIFS('Growth rates'!F$4:F$999,'Growth rates'!$B$4:$B$999,Demands!$A90,'Growth rates'!$C$4:$C$999,$W90)</f>
        <v>1.139612362746165</v>
      </c>
      <c r="AB90" s="2">
        <f>SUMIFS('Growth rates'!G$4:G$999,'Growth rates'!$B$4:$B$999,Demands!$A90,'Growth rates'!$C$4:$C$999,$W90)</f>
        <v>1.265377745370311</v>
      </c>
      <c r="AC90" s="2">
        <f>SUMIFS('Growth rates'!H$4:H$999,'Growth rates'!$B$4:$B$999,Demands!$A90,'Growth rates'!$C$4:$C$999,$W90)</f>
        <v>1.4026479085246701</v>
      </c>
      <c r="AD90" s="2">
        <f>SUMIFS('Growth rates'!I$4:I$999,'Growth rates'!$B$4:$B$999,Demands!$A90,'Growth rates'!$C$4:$C$999,$W90)</f>
        <v>1.5578384124068119</v>
      </c>
      <c r="AE90" s="2">
        <f>SUMIFS('Growth rates'!J$4:J$999,'Growth rates'!$B$4:$B$999,Demands!$A90,'Growth rates'!$C$4:$C$999,$W90)</f>
        <v>1.7344179741731851</v>
      </c>
      <c r="AF90" s="2">
        <f>SUMIFS('Growth rates'!K$4:K$999,'Growth rates'!$B$4:$B$999,Demands!$A90,'Growth rates'!$C$4:$C$999,$W90)</f>
        <v>1.9324517099217009</v>
      </c>
      <c r="AG90" s="2">
        <f>SUMIFS('Growth rates'!L$4:L$999,'Growth rates'!$B$4:$B$999,Demands!$A90,'Growth rates'!$C$4:$C$999,$W90)</f>
        <v>2.1486557207157908</v>
      </c>
      <c r="AH90" s="2">
        <f>SUMIFS('Growth rates'!M$4:M$999,'Growth rates'!$B$4:$B$999,Demands!$A90,'Growth rates'!$C$4:$C$999,$W90)</f>
        <v>2.3782652862939178</v>
      </c>
      <c r="AI90" s="2">
        <f>SUMIFS('Growth rates'!N$4:N$999,'Growth rates'!$B$4:$B$999,Demands!$A90,'Growth rates'!$C$4:$C$999,$W90)</f>
        <v>2.6236184256600295</v>
      </c>
      <c r="AJ90" s="2">
        <f>SUMIFS('Growth rates'!O$4:O$999,'Growth rates'!$B$4:$B$999,Demands!$A90,'Growth rates'!$C$4:$C$999,$W90)</f>
        <v>2.8805507742707119</v>
      </c>
      <c r="AK90" s="2">
        <f>SUMIFS('Growth rates'!P$4:P$999,'Growth rates'!$B$4:$B$999,Demands!$A90,'Growth rates'!$C$4:$C$999,$W90)</f>
        <v>3.141135766500867</v>
      </c>
      <c r="AL90" s="2">
        <f>SUMIFS('Growth rates'!Q$4:Q$999,'Growth rates'!$B$4:$B$999,Demands!$A90,'Growth rates'!$C$4:$C$999,$W90)</f>
        <v>3.4011969225260406</v>
      </c>
      <c r="AM90" s="2">
        <f>SUMIFS('Growth rates'!R$4:R$999,'Growth rates'!$B$4:$B$999,Demands!$A90,'Growth rates'!$C$4:$C$999,$W90)</f>
        <v>3.6593266521455905</v>
      </c>
      <c r="AN90" s="2">
        <f>SUMIFS('Growth rates'!S$4:S$999,'Growth rates'!$B$4:$B$999,Demands!$A90,'Growth rates'!$C$4:$C$999,$W90)</f>
        <v>3.9148943953701711</v>
      </c>
      <c r="AO90" s="2">
        <f>SUMIFS('Growth rates'!T$4:T$999,'Growth rates'!$B$4:$B$999,Demands!$A90,'Growth rates'!$C$4:$C$999,$W90)</f>
        <v>4.1665080096244047</v>
      </c>
      <c r="AP90" s="2">
        <f>SUMIFS('Growth rates'!U$4:U$999,'Growth rates'!$B$4:$B$999,Demands!$A90,'Growth rates'!$C$4:$C$999,$W90)</f>
        <v>4.4128427068497071</v>
      </c>
      <c r="AR90">
        <f>VLOOKUP(C90&amp;A90,Driver_elast!$A$2:$E$1161,5,FALSE)</f>
        <v>1.2470479999999999</v>
      </c>
      <c r="AS90">
        <f t="shared" si="40"/>
        <v>1</v>
      </c>
      <c r="AT90">
        <f t="shared" si="41"/>
        <v>0.2</v>
      </c>
      <c r="AV90" s="2" cm="1">
        <f t="array" ref="AV90">TREND($AR90:$AS90,$AR$3:$AS$3,AV$1)</f>
        <v>1.2470479999999995</v>
      </c>
      <c r="AW90" s="2" cm="1">
        <f t="array" ref="AW90">TREND($AR90:$AS90,$AR$3:$AS$3,AW$1)</f>
        <v>1.2410224390243894</v>
      </c>
      <c r="AX90" s="2" cm="1">
        <f t="array" ref="AX90">TREND($AR90:$AS90,$AR$3:$AS$3,AX$1)</f>
        <v>1.2108946341463405</v>
      </c>
      <c r="AY90" s="2" cm="1">
        <f t="array" ref="AY90">TREND($AR90:$AS90,$AR$3:$AS$3,AY$1)</f>
        <v>1.1807668292682916</v>
      </c>
      <c r="AZ90" s="2" cm="1">
        <f t="array" ref="AZ90">TREND($AR90:$AS90,$AR$3:$AS$3,AZ$1)</f>
        <v>1.1506390243902427</v>
      </c>
      <c r="BA90" s="2" cm="1">
        <f t="array" ref="BA90">TREND($AR90:$AS90,$AR$3:$AS$3,BA$1)</f>
        <v>1.1205112195121938</v>
      </c>
      <c r="BB90" s="2" cm="1">
        <f t="array" ref="BB90">TREND($AR90:$AS90,$AR$3:$AS$3,BB$1)</f>
        <v>1.0903834146341449</v>
      </c>
      <c r="BC90" s="2" cm="1">
        <f t="array" ref="BC90">TREND($AR90:$AS90,$AR$3:$AS$3,BC$1)</f>
        <v>1.060255609756096</v>
      </c>
      <c r="BD90" s="2" cm="1">
        <f t="array" ref="BD90">TREND($AR90:$AS90,$AR$3:$AS$3,BD$1)</f>
        <v>1.0301278048780471</v>
      </c>
      <c r="BE90" s="2" cm="1">
        <f t="array" ref="BE90">TREND($AR90:$AS90,$AR$3:$AS$3,BE$1)</f>
        <v>1</v>
      </c>
      <c r="BF90" s="20" cm="1">
        <f t="array" ref="BF90">TREND($AS90:$AT90,$AS$3:$AT$3,BF$1)</f>
        <v>0.90000000000000568</v>
      </c>
      <c r="BG90" s="20" cm="1">
        <f t="array" ref="BG90">TREND($AS90:$AT90,$AS$3:$AT$3,BG$1)</f>
        <v>0.80000000000000426</v>
      </c>
      <c r="BH90" s="20" cm="1">
        <f t="array" ref="BH90">TREND($AS90:$AT90,$AS$3:$AT$3,BH$1)</f>
        <v>0.70000000000000284</v>
      </c>
      <c r="BI90" s="20" cm="1">
        <f t="array" ref="BI90">TREND($AS90:$AT90,$AS$3:$AT$3,BI$1)</f>
        <v>0.60000000000000142</v>
      </c>
      <c r="BJ90" s="20" cm="1">
        <f t="array" ref="BJ90">TREND($AS90:$AT90,$AS$3:$AT$3,BJ$1)</f>
        <v>0.5</v>
      </c>
      <c r="BK90" s="20" cm="1">
        <f t="array" ref="BK90">TREND($AS90:$AT90,$AS$3:$AT$3,BK$1)</f>
        <v>0.40000000000000568</v>
      </c>
      <c r="BL90" s="20" cm="1">
        <f t="array" ref="BL90">TREND($AS90:$AT90,$AS$3:$AT$3,BL$1)</f>
        <v>0.30000000000000426</v>
      </c>
      <c r="BM90" s="20" cm="1">
        <f t="array" ref="BM90">TREND($AS90:$AT90,$AS$3:$AT$3,BM$1)</f>
        <v>0.20000000000000284</v>
      </c>
    </row>
    <row r="91" spans="1:65" x14ac:dyDescent="0.35">
      <c r="A91" t="str">
        <f>IF(BYDem!B89="","\I:",BYDem!B89)</f>
        <v>Arg-Chi</v>
      </c>
      <c r="B91" t="str">
        <f>BYDem!E89</f>
        <v>CSC</v>
      </c>
      <c r="C91" t="str">
        <f t="shared" si="42"/>
        <v>CSC</v>
      </c>
      <c r="D91" s="4">
        <f>SUMIFS(BYDem!$M$2:$M$2000,BYDem!$B$2:$B$2000,Demands!$A91,BYDem!$E$2:$E$2000,Demands!$B91)</f>
        <v>37.5350184708509</v>
      </c>
      <c r="E91" s="4">
        <f t="shared" si="23"/>
        <v>35.946427767984424</v>
      </c>
      <c r="F91" s="4">
        <f t="shared" si="24"/>
        <v>47.95376303763166</v>
      </c>
      <c r="G91" s="4">
        <f t="shared" si="25"/>
        <v>58.074735199124312</v>
      </c>
      <c r="H91" s="4">
        <f t="shared" si="26"/>
        <v>69.165292052109521</v>
      </c>
      <c r="I91" s="4">
        <f t="shared" si="27"/>
        <v>81.472969291519505</v>
      </c>
      <c r="J91" s="4">
        <f t="shared" si="28"/>
        <v>94.921153649854531</v>
      </c>
      <c r="K91" s="4">
        <f t="shared" si="29"/>
        <v>109.05559501315571</v>
      </c>
      <c r="L91" s="4">
        <f t="shared" si="30"/>
        <v>123.11235784432441</v>
      </c>
      <c r="M91" s="4">
        <f t="shared" si="31"/>
        <v>136.26838592709112</v>
      </c>
      <c r="N91" s="4">
        <f t="shared" si="32"/>
        <v>148.92067027426702</v>
      </c>
      <c r="O91" s="4">
        <f t="shared" si="33"/>
        <v>160.58777466597942</v>
      </c>
      <c r="P91" s="4">
        <f t="shared" si="34"/>
        <v>170.75691838361823</v>
      </c>
      <c r="Q91" s="4">
        <f t="shared" si="35"/>
        <v>179.23931040265697</v>
      </c>
      <c r="R91" s="4">
        <f t="shared" si="36"/>
        <v>186.04088581644839</v>
      </c>
      <c r="S91" s="4">
        <f t="shared" si="37"/>
        <v>191.23813152368629</v>
      </c>
      <c r="T91" s="4">
        <f t="shared" si="38"/>
        <v>194.92544305215105</v>
      </c>
      <c r="U91" s="4">
        <f t="shared" si="39"/>
        <v>197.23034201717613</v>
      </c>
      <c r="W91" s="5" t="str">
        <f>VLOOKUP(C91&amp;A91,Driver_elast!$A$2:$D$1161,4,FALSE)</f>
        <v>GDPSER</v>
      </c>
      <c r="X91" s="5">
        <v>1</v>
      </c>
      <c r="Y91" s="2">
        <f>SUMIFS('Growth rates'!D$4:D$999,'Growth rates'!$B$4:$B$999,Demands!$A91,'Growth rates'!$C$4:$C$999,$W91)</f>
        <v>1</v>
      </c>
      <c r="Z91" s="2">
        <f>SUMIFS('Growth rates'!E$4:E$999,'Growth rates'!$B$4:$B$999,Demands!$A91,'Growth rates'!$C$4:$C$999,$W91)</f>
        <v>0.98090666705114404</v>
      </c>
      <c r="AA91" s="2">
        <f>SUMIFS('Growth rates'!F$4:F$999,'Growth rates'!$B$4:$B$999,Demands!$A91,'Growth rates'!$C$4:$C$999,$W91)</f>
        <v>1.139612362746165</v>
      </c>
      <c r="AB91" s="2">
        <f>SUMIFS('Growth rates'!G$4:G$999,'Growth rates'!$B$4:$B$999,Demands!$A91,'Growth rates'!$C$4:$C$999,$W91)</f>
        <v>1.265377745370311</v>
      </c>
      <c r="AC91" s="2">
        <f>SUMIFS('Growth rates'!H$4:H$999,'Growth rates'!$B$4:$B$999,Demands!$A91,'Growth rates'!$C$4:$C$999,$W91)</f>
        <v>1.4026479085246701</v>
      </c>
      <c r="AD91" s="2">
        <f>SUMIFS('Growth rates'!I$4:I$999,'Growth rates'!$B$4:$B$999,Demands!$A91,'Growth rates'!$C$4:$C$999,$W91)</f>
        <v>1.5578384124068119</v>
      </c>
      <c r="AE91" s="2">
        <f>SUMIFS('Growth rates'!J$4:J$999,'Growth rates'!$B$4:$B$999,Demands!$A91,'Growth rates'!$C$4:$C$999,$W91)</f>
        <v>1.7344179741731851</v>
      </c>
      <c r="AF91" s="2">
        <f>SUMIFS('Growth rates'!K$4:K$999,'Growth rates'!$B$4:$B$999,Demands!$A91,'Growth rates'!$C$4:$C$999,$W91)</f>
        <v>1.9324517099217009</v>
      </c>
      <c r="AG91" s="2">
        <f>SUMIFS('Growth rates'!L$4:L$999,'Growth rates'!$B$4:$B$999,Demands!$A91,'Growth rates'!$C$4:$C$999,$W91)</f>
        <v>2.1486557207157908</v>
      </c>
      <c r="AH91" s="2">
        <f>SUMIFS('Growth rates'!M$4:M$999,'Growth rates'!$B$4:$B$999,Demands!$A91,'Growth rates'!$C$4:$C$999,$W91)</f>
        <v>2.3782652862939178</v>
      </c>
      <c r="AI91" s="2">
        <f>SUMIFS('Growth rates'!N$4:N$999,'Growth rates'!$B$4:$B$999,Demands!$A91,'Growth rates'!$C$4:$C$999,$W91)</f>
        <v>2.6236184256600295</v>
      </c>
      <c r="AJ91" s="2">
        <f>SUMIFS('Growth rates'!O$4:O$999,'Growth rates'!$B$4:$B$999,Demands!$A91,'Growth rates'!$C$4:$C$999,$W91)</f>
        <v>2.8805507742707119</v>
      </c>
      <c r="AK91" s="2">
        <f>SUMIFS('Growth rates'!P$4:P$999,'Growth rates'!$B$4:$B$999,Demands!$A91,'Growth rates'!$C$4:$C$999,$W91)</f>
        <v>3.141135766500867</v>
      </c>
      <c r="AL91" s="2">
        <f>SUMIFS('Growth rates'!Q$4:Q$999,'Growth rates'!$B$4:$B$999,Demands!$A91,'Growth rates'!$C$4:$C$999,$W91)</f>
        <v>3.4011969225260406</v>
      </c>
      <c r="AM91" s="2">
        <f>SUMIFS('Growth rates'!R$4:R$999,'Growth rates'!$B$4:$B$999,Demands!$A91,'Growth rates'!$C$4:$C$999,$W91)</f>
        <v>3.6593266521455905</v>
      </c>
      <c r="AN91" s="2">
        <f>SUMIFS('Growth rates'!S$4:S$999,'Growth rates'!$B$4:$B$999,Demands!$A91,'Growth rates'!$C$4:$C$999,$W91)</f>
        <v>3.9148943953701711</v>
      </c>
      <c r="AO91" s="2">
        <f>SUMIFS('Growth rates'!T$4:T$999,'Growth rates'!$B$4:$B$999,Demands!$A91,'Growth rates'!$C$4:$C$999,$W91)</f>
        <v>4.1665080096244047</v>
      </c>
      <c r="AP91" s="2">
        <f>SUMIFS('Growth rates'!U$4:U$999,'Growth rates'!$B$4:$B$999,Demands!$A91,'Growth rates'!$C$4:$C$999,$W91)</f>
        <v>4.4128427068497071</v>
      </c>
      <c r="AR91">
        <f>VLOOKUP(C91&amp;A91,Driver_elast!$A$2:$E$1161,5,FALSE)</f>
        <v>2.2470479999999999</v>
      </c>
      <c r="AS91">
        <f t="shared" si="40"/>
        <v>1</v>
      </c>
      <c r="AT91">
        <f t="shared" si="41"/>
        <v>0.2</v>
      </c>
      <c r="AV91" s="2" cm="1">
        <f t="array" ref="AV91">TREND($AR91:$AS91,$AR$3:$AS$3,AV$1)</f>
        <v>2.2470479999999995</v>
      </c>
      <c r="AW91" s="2" cm="1">
        <f t="array" ref="AW91">TREND($AR91:$AS91,$AR$3:$AS$3,AW$1)</f>
        <v>2.216632195121953</v>
      </c>
      <c r="AX91" s="2" cm="1">
        <f t="array" ref="AX91">TREND($AR91:$AS91,$AR$3:$AS$3,AX$1)</f>
        <v>2.0645531707317062</v>
      </c>
      <c r="AY91" s="2" cm="1">
        <f t="array" ref="AY91">TREND($AR91:$AS91,$AR$3:$AS$3,AY$1)</f>
        <v>1.9124741463414665</v>
      </c>
      <c r="AZ91" s="2" cm="1">
        <f t="array" ref="AZ91">TREND($AR91:$AS91,$AR$3:$AS$3,AZ$1)</f>
        <v>1.7603951219512197</v>
      </c>
      <c r="BA91" s="2" cm="1">
        <f t="array" ref="BA91">TREND($AR91:$AS91,$AR$3:$AS$3,BA$1)</f>
        <v>1.60831609756098</v>
      </c>
      <c r="BB91" s="2" cm="1">
        <f t="array" ref="BB91">TREND($AR91:$AS91,$AR$3:$AS$3,BB$1)</f>
        <v>1.4562370731707333</v>
      </c>
      <c r="BC91" s="2" cm="1">
        <f t="array" ref="BC91">TREND($AR91:$AS91,$AR$3:$AS$3,BC$1)</f>
        <v>1.3041580487804865</v>
      </c>
      <c r="BD91" s="2" cm="1">
        <f t="array" ref="BD91">TREND($AR91:$AS91,$AR$3:$AS$3,BD$1)</f>
        <v>1.1520790243902468</v>
      </c>
      <c r="BE91" s="2" cm="1">
        <f t="array" ref="BE91">TREND($AR91:$AS91,$AR$3:$AS$3,BE$1)</f>
        <v>1</v>
      </c>
      <c r="BF91" s="20" cm="1">
        <f t="array" ref="BF91">TREND($AS91:$AT91,$AS$3:$AT$3,BF$1)</f>
        <v>0.90000000000000568</v>
      </c>
      <c r="BG91" s="20" cm="1">
        <f t="array" ref="BG91">TREND($AS91:$AT91,$AS$3:$AT$3,BG$1)</f>
        <v>0.80000000000000426</v>
      </c>
      <c r="BH91" s="20" cm="1">
        <f t="array" ref="BH91">TREND($AS91:$AT91,$AS$3:$AT$3,BH$1)</f>
        <v>0.70000000000000284</v>
      </c>
      <c r="BI91" s="20" cm="1">
        <f t="array" ref="BI91">TREND($AS91:$AT91,$AS$3:$AT$3,BI$1)</f>
        <v>0.60000000000000142</v>
      </c>
      <c r="BJ91" s="20" cm="1">
        <f t="array" ref="BJ91">TREND($AS91:$AT91,$AS$3:$AT$3,BJ$1)</f>
        <v>0.5</v>
      </c>
      <c r="BK91" s="20" cm="1">
        <f t="array" ref="BK91">TREND($AS91:$AT91,$AS$3:$AT$3,BK$1)</f>
        <v>0.40000000000000568</v>
      </c>
      <c r="BL91" s="20" cm="1">
        <f t="array" ref="BL91">TREND($AS91:$AT91,$AS$3:$AT$3,BL$1)</f>
        <v>0.30000000000000426</v>
      </c>
      <c r="BM91" s="20" cm="1">
        <f t="array" ref="BM91">TREND($AS91:$AT91,$AS$3:$AT$3,BM$1)</f>
        <v>0.20000000000000284</v>
      </c>
    </row>
    <row r="92" spans="1:65" x14ac:dyDescent="0.35">
      <c r="A92" t="str">
        <f>IF(BYDem!B90="","\I:",BYDem!B90)</f>
        <v>Arg-Chi</v>
      </c>
      <c r="B92" t="str">
        <f>BYDem!E90</f>
        <v>CSH</v>
      </c>
      <c r="C92" t="str">
        <f t="shared" si="42"/>
        <v>CSH</v>
      </c>
      <c r="D92" s="4">
        <f>SUMIFS(BYDem!$M$2:$M$2000,BYDem!$B$2:$B$2000,Demands!$A92,BYDem!$E$2:$E$2000,Demands!$B92)</f>
        <v>9.3707449389036004</v>
      </c>
      <c r="E92" s="4">
        <f t="shared" si="23"/>
        <v>9.1917747191959158</v>
      </c>
      <c r="F92" s="4">
        <f t="shared" si="24"/>
        <v>10.717579423669941</v>
      </c>
      <c r="G92" s="4">
        <f t="shared" si="25"/>
        <v>11.928184854734289</v>
      </c>
      <c r="H92" s="4">
        <f t="shared" si="26"/>
        <v>13.254985657656372</v>
      </c>
      <c r="I92" s="4">
        <f t="shared" si="27"/>
        <v>14.756038247440918</v>
      </c>
      <c r="J92" s="4">
        <f t="shared" si="28"/>
        <v>16.464347034258868</v>
      </c>
      <c r="K92" s="4">
        <f t="shared" si="29"/>
        <v>18.380647748362165</v>
      </c>
      <c r="L92" s="4">
        <f t="shared" si="30"/>
        <v>20.47385061079904</v>
      </c>
      <c r="M92" s="4">
        <f t="shared" si="31"/>
        <v>22.698999757256981</v>
      </c>
      <c r="N92" s="4">
        <f t="shared" si="32"/>
        <v>24.844475140455604</v>
      </c>
      <c r="O92" s="4">
        <f t="shared" si="33"/>
        <v>26.828457216041805</v>
      </c>
      <c r="P92" s="4">
        <f t="shared" si="34"/>
        <v>28.563326188273336</v>
      </c>
      <c r="Q92" s="4">
        <f t="shared" si="35"/>
        <v>30.015482360262734</v>
      </c>
      <c r="R92" s="4">
        <f t="shared" si="36"/>
        <v>31.184073914660772</v>
      </c>
      <c r="S92" s="4">
        <f t="shared" si="37"/>
        <v>32.080304506099061</v>
      </c>
      <c r="T92" s="4">
        <f t="shared" si="38"/>
        <v>32.718607188840608</v>
      </c>
      <c r="U92" s="4">
        <f t="shared" si="39"/>
        <v>33.119213105745338</v>
      </c>
      <c r="W92" s="5" t="str">
        <f>VLOOKUP(C92&amp;A92,Driver_elast!$A$2:$D$1161,4,FALSE)</f>
        <v>GDP</v>
      </c>
      <c r="X92" s="5">
        <v>1</v>
      </c>
      <c r="Y92" s="2">
        <f>SUMIFS('Growth rates'!D$4:D$999,'Growth rates'!$B$4:$B$999,Demands!$A92,'Growth rates'!$C$4:$C$999,$W92)</f>
        <v>1</v>
      </c>
      <c r="Z92" s="2">
        <f>SUMIFS('Growth rates'!E$4:E$999,'Growth rates'!$B$4:$B$999,Demands!$A92,'Growth rates'!$C$4:$C$999,$W92)</f>
        <v>0.98115565615968736</v>
      </c>
      <c r="AA92" s="2">
        <f>SUMIFS('Growth rates'!F$4:F$999,'Growth rates'!$B$4:$B$999,Demands!$A92,'Growth rates'!$C$4:$C$999,$W92)</f>
        <v>1.1421222671492688</v>
      </c>
      <c r="AB92" s="2">
        <f>SUMIFS('Growth rates'!G$4:G$999,'Growth rates'!$B$4:$B$999,Demands!$A92,'Growth rates'!$C$4:$C$999,$W92)</f>
        <v>1.2698372856626603</v>
      </c>
      <c r="AC92" s="2">
        <f>SUMIFS('Growth rates'!H$4:H$999,'Growth rates'!$B$4:$B$999,Demands!$A92,'Growth rates'!$C$4:$C$999,$W92)</f>
        <v>1.4099021712710973</v>
      </c>
      <c r="AD92" s="2">
        <f>SUMIFS('Growth rates'!I$4:I$999,'Growth rates'!$B$4:$B$999,Demands!$A92,'Growth rates'!$C$4:$C$999,$W92)</f>
        <v>1.5684948154728884</v>
      </c>
      <c r="AE92" s="2">
        <f>SUMIFS('Growth rates'!J$4:J$999,'Growth rates'!$B$4:$B$999,Demands!$A92,'Growth rates'!$C$4:$C$999,$W92)</f>
        <v>1.7491647592109743</v>
      </c>
      <c r="AF92" s="2">
        <f>SUMIFS('Growth rates'!K$4:K$999,'Growth rates'!$B$4:$B$999,Demands!$A92,'Growth rates'!$C$4:$C$999,$W92)</f>
        <v>1.9520666610550115</v>
      </c>
      <c r="AG92" s="2">
        <f>SUMIFS('Growth rates'!L$4:L$999,'Growth rates'!$B$4:$B$999,Demands!$A92,'Growth rates'!$C$4:$C$999,$W92)</f>
        <v>2.1739949474820062</v>
      </c>
      <c r="AH92" s="2">
        <f>SUMIFS('Growth rates'!M$4:M$999,'Growth rates'!$B$4:$B$999,Demands!$A92,'Growth rates'!$C$4:$C$999,$W92)</f>
        <v>2.4102701403488487</v>
      </c>
      <c r="AI92" s="2">
        <f>SUMIFS('Growth rates'!N$4:N$999,'Growth rates'!$B$4:$B$999,Demands!$A92,'Growth rates'!$C$4:$C$999,$W92)</f>
        <v>2.6633980465354958</v>
      </c>
      <c r="AJ92" s="2">
        <f>SUMIFS('Growth rates'!O$4:O$999,'Growth rates'!$B$4:$B$999,Demands!$A92,'Growth rates'!$C$4:$C$999,$W92)</f>
        <v>2.9292586631617485</v>
      </c>
      <c r="AK92" s="2">
        <f>SUMIFS('Growth rates'!P$4:P$999,'Growth rates'!$B$4:$B$999,Demands!$A92,'Growth rates'!$C$4:$C$999,$W92)</f>
        <v>3.1998604523332141</v>
      </c>
      <c r="AL92" s="2">
        <f>SUMIFS('Growth rates'!Q$4:Q$999,'Growth rates'!$B$4:$B$999,Demands!$A92,'Growth rates'!$C$4:$C$999,$W92)</f>
        <v>3.470994672646122</v>
      </c>
      <c r="AM92" s="2">
        <f>SUMIFS('Growth rates'!R$4:R$999,'Growth rates'!$B$4:$B$999,Demands!$A92,'Growth rates'!$C$4:$C$999,$W92)</f>
        <v>3.7412668615871718</v>
      </c>
      <c r="AN92" s="2">
        <f>SUMIFS('Growth rates'!S$4:S$999,'Growth rates'!$B$4:$B$999,Demands!$A92,'Growth rates'!$C$4:$C$999,$W92)</f>
        <v>4.0100769777112495</v>
      </c>
      <c r="AO92" s="2">
        <f>SUMIFS('Growth rates'!T$4:T$999,'Growth rates'!$B$4:$B$999,Demands!$A92,'Growth rates'!$C$4:$C$999,$W92)</f>
        <v>4.2760390097930143</v>
      </c>
      <c r="AP92" s="2">
        <f>SUMIFS('Growth rates'!U$4:U$999,'Growth rates'!$B$4:$B$999,Demands!$A92,'Growth rates'!$C$4:$C$999,$W92)</f>
        <v>4.5378176543348854</v>
      </c>
      <c r="AR92">
        <f>VLOOKUP(C92&amp;A92,Driver_elast!$A$2:$E$1161,5,FALSE)</f>
        <v>1.0138419999999999</v>
      </c>
      <c r="AS92">
        <f t="shared" si="40"/>
        <v>1</v>
      </c>
      <c r="AT92">
        <f t="shared" si="41"/>
        <v>0.2</v>
      </c>
      <c r="AV92" s="2" cm="1">
        <f t="array" ref="AV92">TREND($AR92:$AS92,$AR$3:$AS$3,AV$1)</f>
        <v>1.0138419999999999</v>
      </c>
      <c r="AW92" s="2" cm="1">
        <f t="array" ref="AW92">TREND($AR92:$AS92,$AR$3:$AS$3,AW$1)</f>
        <v>1.0135043902439023</v>
      </c>
      <c r="AX92" s="2" cm="1">
        <f t="array" ref="AX92">TREND($AR92:$AS92,$AR$3:$AS$3,AX$1)</f>
        <v>1.0118163414634145</v>
      </c>
      <c r="AY92" s="2" cm="1">
        <f t="array" ref="AY92">TREND($AR92:$AS92,$AR$3:$AS$3,AY$1)</f>
        <v>1.0101282926829267</v>
      </c>
      <c r="AZ92" s="2" cm="1">
        <f t="array" ref="AZ92">TREND($AR92:$AS92,$AR$3:$AS$3,AZ$1)</f>
        <v>1.0084402439024389</v>
      </c>
      <c r="BA92" s="2" cm="1">
        <f t="array" ref="BA92">TREND($AR92:$AS92,$AR$3:$AS$3,BA$1)</f>
        <v>1.0067521951219511</v>
      </c>
      <c r="BB92" s="2" cm="1">
        <f t="array" ref="BB92">TREND($AR92:$AS92,$AR$3:$AS$3,BB$1)</f>
        <v>1.0050641463414633</v>
      </c>
      <c r="BC92" s="2" cm="1">
        <f t="array" ref="BC92">TREND($AR92:$AS92,$AR$3:$AS$3,BC$1)</f>
        <v>1.0033760975609756</v>
      </c>
      <c r="BD92" s="2" cm="1">
        <f t="array" ref="BD92">TREND($AR92:$AS92,$AR$3:$AS$3,BD$1)</f>
        <v>1.0016880487804878</v>
      </c>
      <c r="BE92" s="2" cm="1">
        <f t="array" ref="BE92">TREND($AR92:$AS92,$AR$3:$AS$3,BE$1)</f>
        <v>0.99999999999999989</v>
      </c>
      <c r="BF92" s="20" cm="1">
        <f t="array" ref="BF92">TREND($AS92:$AT92,$AS$3:$AT$3,BF$1)</f>
        <v>0.90000000000000568</v>
      </c>
      <c r="BG92" s="20" cm="1">
        <f t="array" ref="BG92">TREND($AS92:$AT92,$AS$3:$AT$3,BG$1)</f>
        <v>0.80000000000000426</v>
      </c>
      <c r="BH92" s="20" cm="1">
        <f t="array" ref="BH92">TREND($AS92:$AT92,$AS$3:$AT$3,BH$1)</f>
        <v>0.70000000000000284</v>
      </c>
      <c r="BI92" s="20" cm="1">
        <f t="array" ref="BI92">TREND($AS92:$AT92,$AS$3:$AT$3,BI$1)</f>
        <v>0.60000000000000142</v>
      </c>
      <c r="BJ92" s="20" cm="1">
        <f t="array" ref="BJ92">TREND($AS92:$AT92,$AS$3:$AT$3,BJ$1)</f>
        <v>0.5</v>
      </c>
      <c r="BK92" s="20" cm="1">
        <f t="array" ref="BK92">TREND($AS92:$AT92,$AS$3:$AT$3,BK$1)</f>
        <v>0.40000000000000568</v>
      </c>
      <c r="BL92" s="20" cm="1">
        <f t="array" ref="BL92">TREND($AS92:$AT92,$AS$3:$AT$3,BL$1)</f>
        <v>0.30000000000000426</v>
      </c>
      <c r="BM92" s="20" cm="1">
        <f t="array" ref="BM92">TREND($AS92:$AT92,$AS$3:$AT$3,BM$1)</f>
        <v>0.20000000000000284</v>
      </c>
    </row>
    <row r="93" spans="1:65" x14ac:dyDescent="0.35">
      <c r="A93" t="str">
        <f>IF(BYDem!B91="","\I:",BYDem!B91)</f>
        <v>Arg-Chi</v>
      </c>
      <c r="B93" t="str">
        <f>BYDem!E91</f>
        <v>ICH</v>
      </c>
      <c r="C93" t="str">
        <f t="shared" si="42"/>
        <v>ICH</v>
      </c>
      <c r="D93" s="4">
        <f>SUMIFS(BYDem!$M$2:$M$2000,BYDem!$B$2:$B$2000,Demands!$A93,BYDem!$E$2:$E$2000,Demands!$B93)</f>
        <v>69.630568949419199</v>
      </c>
      <c r="E93" s="4">
        <f t="shared" si="23"/>
        <v>68.917040355066803</v>
      </c>
      <c r="F93" s="4">
        <f t="shared" si="24"/>
        <v>75.06533858510538</v>
      </c>
      <c r="G93" s="4">
        <f t="shared" si="25"/>
        <v>79.62990192592612</v>
      </c>
      <c r="H93" s="4">
        <f t="shared" si="26"/>
        <v>84.406160112462686</v>
      </c>
      <c r="I93" s="4">
        <f t="shared" si="27"/>
        <v>89.569118472103099</v>
      </c>
      <c r="J93" s="4">
        <f t="shared" si="28"/>
        <v>95.179488942213879</v>
      </c>
      <c r="K93" s="4">
        <f t="shared" si="29"/>
        <v>101.18332998886738</v>
      </c>
      <c r="L93" s="4">
        <f t="shared" si="30"/>
        <v>107.43876335012169</v>
      </c>
      <c r="M93" s="4">
        <f t="shared" si="31"/>
        <v>113.78843130228938</v>
      </c>
      <c r="N93" s="4">
        <f t="shared" si="32"/>
        <v>119.63694274772659</v>
      </c>
      <c r="O93" s="4">
        <f t="shared" si="33"/>
        <v>124.83215914982405</v>
      </c>
      <c r="P93" s="4">
        <f t="shared" si="34"/>
        <v>129.22178880646629</v>
      </c>
      <c r="Q93" s="4">
        <f t="shared" si="35"/>
        <v>132.79427626175385</v>
      </c>
      <c r="R93" s="4">
        <f t="shared" si="36"/>
        <v>135.60570571844235</v>
      </c>
      <c r="S93" s="4">
        <f t="shared" si="37"/>
        <v>137.72501965512708</v>
      </c>
      <c r="T93" s="4">
        <f t="shared" si="38"/>
        <v>139.21517467128902</v>
      </c>
      <c r="U93" s="4">
        <f t="shared" si="39"/>
        <v>140.14208889512898</v>
      </c>
      <c r="W93" s="5" t="str">
        <f>VLOOKUP(C93&amp;A93,Driver_elast!$A$2:$D$1161,4,FALSE)</f>
        <v>GDP</v>
      </c>
      <c r="X93" s="5">
        <v>1</v>
      </c>
      <c r="Y93" s="2">
        <f>SUMIFS('Growth rates'!D$4:D$999,'Growth rates'!$B$4:$B$999,Demands!$A93,'Growth rates'!$C$4:$C$999,$W93)</f>
        <v>1</v>
      </c>
      <c r="Z93" s="2">
        <f>SUMIFS('Growth rates'!E$4:E$999,'Growth rates'!$B$4:$B$999,Demands!$A93,'Growth rates'!$C$4:$C$999,$W93)</f>
        <v>0.98115565615968736</v>
      </c>
      <c r="AA93" s="2">
        <f>SUMIFS('Growth rates'!F$4:F$999,'Growth rates'!$B$4:$B$999,Demands!$A93,'Growth rates'!$C$4:$C$999,$W93)</f>
        <v>1.1421222671492688</v>
      </c>
      <c r="AB93" s="2">
        <f>SUMIFS('Growth rates'!G$4:G$999,'Growth rates'!$B$4:$B$999,Demands!$A93,'Growth rates'!$C$4:$C$999,$W93)</f>
        <v>1.2698372856626603</v>
      </c>
      <c r="AC93" s="2">
        <f>SUMIFS('Growth rates'!H$4:H$999,'Growth rates'!$B$4:$B$999,Demands!$A93,'Growth rates'!$C$4:$C$999,$W93)</f>
        <v>1.4099021712710973</v>
      </c>
      <c r="AD93" s="2">
        <f>SUMIFS('Growth rates'!I$4:I$999,'Growth rates'!$B$4:$B$999,Demands!$A93,'Growth rates'!$C$4:$C$999,$W93)</f>
        <v>1.5684948154728884</v>
      </c>
      <c r="AE93" s="2">
        <f>SUMIFS('Growth rates'!J$4:J$999,'Growth rates'!$B$4:$B$999,Demands!$A93,'Growth rates'!$C$4:$C$999,$W93)</f>
        <v>1.7491647592109743</v>
      </c>
      <c r="AF93" s="2">
        <f>SUMIFS('Growth rates'!K$4:K$999,'Growth rates'!$B$4:$B$999,Demands!$A93,'Growth rates'!$C$4:$C$999,$W93)</f>
        <v>1.9520666610550115</v>
      </c>
      <c r="AG93" s="2">
        <f>SUMIFS('Growth rates'!L$4:L$999,'Growth rates'!$B$4:$B$999,Demands!$A93,'Growth rates'!$C$4:$C$999,$W93)</f>
        <v>2.1739949474820062</v>
      </c>
      <c r="AH93" s="2">
        <f>SUMIFS('Growth rates'!M$4:M$999,'Growth rates'!$B$4:$B$999,Demands!$A93,'Growth rates'!$C$4:$C$999,$W93)</f>
        <v>2.4102701403488487</v>
      </c>
      <c r="AI93" s="2">
        <f>SUMIFS('Growth rates'!N$4:N$999,'Growth rates'!$B$4:$B$999,Demands!$A93,'Growth rates'!$C$4:$C$999,$W93)</f>
        <v>2.6633980465354958</v>
      </c>
      <c r="AJ93" s="2">
        <f>SUMIFS('Growth rates'!O$4:O$999,'Growth rates'!$B$4:$B$999,Demands!$A93,'Growth rates'!$C$4:$C$999,$W93)</f>
        <v>2.9292586631617485</v>
      </c>
      <c r="AK93" s="2">
        <f>SUMIFS('Growth rates'!P$4:P$999,'Growth rates'!$B$4:$B$999,Demands!$A93,'Growth rates'!$C$4:$C$999,$W93)</f>
        <v>3.1998604523332141</v>
      </c>
      <c r="AL93" s="2">
        <f>SUMIFS('Growth rates'!Q$4:Q$999,'Growth rates'!$B$4:$B$999,Demands!$A93,'Growth rates'!$C$4:$C$999,$W93)</f>
        <v>3.470994672646122</v>
      </c>
      <c r="AM93" s="2">
        <f>SUMIFS('Growth rates'!R$4:R$999,'Growth rates'!$B$4:$B$999,Demands!$A93,'Growth rates'!$C$4:$C$999,$W93)</f>
        <v>3.7412668615871718</v>
      </c>
      <c r="AN93" s="2">
        <f>SUMIFS('Growth rates'!S$4:S$999,'Growth rates'!$B$4:$B$999,Demands!$A93,'Growth rates'!$C$4:$C$999,$W93)</f>
        <v>4.0100769777112495</v>
      </c>
      <c r="AO93" s="2">
        <f>SUMIFS('Growth rates'!T$4:T$999,'Growth rates'!$B$4:$B$999,Demands!$A93,'Growth rates'!$C$4:$C$999,$W93)</f>
        <v>4.2760390097930143</v>
      </c>
      <c r="AP93" s="2">
        <f>SUMIFS('Growth rates'!U$4:U$999,'Growth rates'!$B$4:$B$999,Demands!$A93,'Growth rates'!$C$4:$C$999,$W93)</f>
        <v>4.5378176543348854</v>
      </c>
      <c r="AR93">
        <f>VLOOKUP(C93&amp;A93,Driver_elast!$A$2:$E$1161,5,FALSE)</f>
        <v>0.54378899999999997</v>
      </c>
      <c r="AS93">
        <f t="shared" si="40"/>
        <v>0.54378899999999997</v>
      </c>
      <c r="AT93">
        <f t="shared" si="41"/>
        <v>0.10875779999999999</v>
      </c>
      <c r="AV93" s="2" cm="1">
        <f t="array" ref="AV93">TREND($AR93:$AS93,$AR$3:$AS$3,AV$1)</f>
        <v>0.54378899999999997</v>
      </c>
      <c r="AW93" s="2" cm="1">
        <f t="array" ref="AW93">TREND($AR93:$AS93,$AR$3:$AS$3,AW$1)</f>
        <v>0.54378899999999997</v>
      </c>
      <c r="AX93" s="2" cm="1">
        <f t="array" ref="AX93">TREND($AR93:$AS93,$AR$3:$AS$3,AX$1)</f>
        <v>0.54378899999999997</v>
      </c>
      <c r="AY93" s="2" cm="1">
        <f t="array" ref="AY93">TREND($AR93:$AS93,$AR$3:$AS$3,AY$1)</f>
        <v>0.54378899999999997</v>
      </c>
      <c r="AZ93" s="2" cm="1">
        <f t="array" ref="AZ93">TREND($AR93:$AS93,$AR$3:$AS$3,AZ$1)</f>
        <v>0.54378899999999997</v>
      </c>
      <c r="BA93" s="2" cm="1">
        <f t="array" ref="BA93">TREND($AR93:$AS93,$AR$3:$AS$3,BA$1)</f>
        <v>0.54378899999999997</v>
      </c>
      <c r="BB93" s="2" cm="1">
        <f t="array" ref="BB93">TREND($AR93:$AS93,$AR$3:$AS$3,BB$1)</f>
        <v>0.54378899999999997</v>
      </c>
      <c r="BC93" s="2" cm="1">
        <f t="array" ref="BC93">TREND($AR93:$AS93,$AR$3:$AS$3,BC$1)</f>
        <v>0.54378899999999997</v>
      </c>
      <c r="BD93" s="2" cm="1">
        <f t="array" ref="BD93">TREND($AR93:$AS93,$AR$3:$AS$3,BD$1)</f>
        <v>0.54378899999999997</v>
      </c>
      <c r="BE93" s="2" cm="1">
        <f t="array" ref="BE93">TREND($AR93:$AS93,$AR$3:$AS$3,BE$1)</f>
        <v>0.54378899999999997</v>
      </c>
      <c r="BF93" s="20" cm="1">
        <f t="array" ref="BF93">TREND($AS93:$AT93,$AS$3:$AT$3,BF$1)</f>
        <v>0.48941010000000063</v>
      </c>
      <c r="BG93" s="20" cm="1">
        <f t="array" ref="BG93">TREND($AS93:$AT93,$AS$3:$AT$3,BG$1)</f>
        <v>0.43503120000000095</v>
      </c>
      <c r="BH93" s="20" cm="1">
        <f t="array" ref="BH93">TREND($AS93:$AT93,$AS$3:$AT$3,BH$1)</f>
        <v>0.38065230000000128</v>
      </c>
      <c r="BI93" s="20" cm="1">
        <f t="array" ref="BI93">TREND($AS93:$AT93,$AS$3:$AT$3,BI$1)</f>
        <v>0.3262734000000016</v>
      </c>
      <c r="BJ93" s="20" cm="1">
        <f t="array" ref="BJ93">TREND($AS93:$AT93,$AS$3:$AT$3,BJ$1)</f>
        <v>0.27189450000000193</v>
      </c>
      <c r="BK93" s="20" cm="1">
        <f t="array" ref="BK93">TREND($AS93:$AT93,$AS$3:$AT$3,BK$1)</f>
        <v>0.21751560000000225</v>
      </c>
      <c r="BL93" s="20" cm="1">
        <f t="array" ref="BL93">TREND($AS93:$AT93,$AS$3:$AT$3,BL$1)</f>
        <v>0.16313670000000258</v>
      </c>
      <c r="BM93" s="20" cm="1">
        <f t="array" ref="BM93">TREND($AS93:$AT93,$AS$3:$AT$3,BM$1)</f>
        <v>0.1087578000000029</v>
      </c>
    </row>
    <row r="94" spans="1:65" x14ac:dyDescent="0.35">
      <c r="A94" t="str">
        <f>IF(BYDem!B92="","\I:",BYDem!B92)</f>
        <v>Arg-Chi</v>
      </c>
      <c r="B94" t="str">
        <f>BYDem!E92</f>
        <v>ICH_Feedstock</v>
      </c>
      <c r="C94" t="str">
        <f t="shared" si="42"/>
        <v>ICH_Feedstock</v>
      </c>
      <c r="D94" s="4">
        <f>SUMIFS(BYDem!$M$2:$M$2000,BYDem!$B$2:$B$2000,Demands!$A94,BYDem!$E$2:$E$2000,Demands!$B94)</f>
        <v>189.8731928844</v>
      </c>
      <c r="E94" s="4">
        <f t="shared" si="23"/>
        <v>187.92749641131184</v>
      </c>
      <c r="F94" s="4">
        <f t="shared" si="24"/>
        <v>204.69307844455571</v>
      </c>
      <c r="G94" s="4">
        <f t="shared" si="25"/>
        <v>217.14002852296588</v>
      </c>
      <c r="H94" s="4">
        <f t="shared" si="26"/>
        <v>230.16424196256489</v>
      </c>
      <c r="I94" s="4">
        <f t="shared" si="27"/>
        <v>244.24293474455612</v>
      </c>
      <c r="J94" s="4">
        <f t="shared" si="28"/>
        <v>259.54166015347977</v>
      </c>
      <c r="K94" s="4">
        <f t="shared" si="29"/>
        <v>275.91332688403043</v>
      </c>
      <c r="L94" s="4">
        <f t="shared" si="30"/>
        <v>292.97105200530211</v>
      </c>
      <c r="M94" s="4">
        <f t="shared" si="31"/>
        <v>310.28574217693665</v>
      </c>
      <c r="N94" s="4">
        <f t="shared" si="32"/>
        <v>326.23384598422837</v>
      </c>
      <c r="O94" s="4">
        <f t="shared" si="33"/>
        <v>340.40050210775092</v>
      </c>
      <c r="P94" s="4">
        <f t="shared" si="34"/>
        <v>352.3704315663507</v>
      </c>
      <c r="Q94" s="4">
        <f t="shared" si="35"/>
        <v>362.11212418655111</v>
      </c>
      <c r="R94" s="4">
        <f t="shared" si="36"/>
        <v>369.77851404326003</v>
      </c>
      <c r="S94" s="4">
        <f t="shared" si="37"/>
        <v>375.55759799954723</v>
      </c>
      <c r="T94" s="4">
        <f t="shared" si="38"/>
        <v>379.62105023152458</v>
      </c>
      <c r="U94" s="4">
        <f t="shared" si="39"/>
        <v>382.14862060565582</v>
      </c>
      <c r="W94" s="5" t="str">
        <f>VLOOKUP(C94&amp;A94,Driver_elast!$A$2:$D$1161,4,FALSE)</f>
        <v>GDP</v>
      </c>
      <c r="X94" s="5">
        <v>1</v>
      </c>
      <c r="Y94" s="2">
        <f>SUMIFS('Growth rates'!D$4:D$999,'Growth rates'!$B$4:$B$999,Demands!$A94,'Growth rates'!$C$4:$C$999,$W94)</f>
        <v>1</v>
      </c>
      <c r="Z94" s="2">
        <f>SUMIFS('Growth rates'!E$4:E$999,'Growth rates'!$B$4:$B$999,Demands!$A94,'Growth rates'!$C$4:$C$999,$W94)</f>
        <v>0.98115565615968736</v>
      </c>
      <c r="AA94" s="2">
        <f>SUMIFS('Growth rates'!F$4:F$999,'Growth rates'!$B$4:$B$999,Demands!$A94,'Growth rates'!$C$4:$C$999,$W94)</f>
        <v>1.1421222671492688</v>
      </c>
      <c r="AB94" s="2">
        <f>SUMIFS('Growth rates'!G$4:G$999,'Growth rates'!$B$4:$B$999,Demands!$A94,'Growth rates'!$C$4:$C$999,$W94)</f>
        <v>1.2698372856626603</v>
      </c>
      <c r="AC94" s="2">
        <f>SUMIFS('Growth rates'!H$4:H$999,'Growth rates'!$B$4:$B$999,Demands!$A94,'Growth rates'!$C$4:$C$999,$W94)</f>
        <v>1.4099021712710973</v>
      </c>
      <c r="AD94" s="2">
        <f>SUMIFS('Growth rates'!I$4:I$999,'Growth rates'!$B$4:$B$999,Demands!$A94,'Growth rates'!$C$4:$C$999,$W94)</f>
        <v>1.5684948154728884</v>
      </c>
      <c r="AE94" s="2">
        <f>SUMIFS('Growth rates'!J$4:J$999,'Growth rates'!$B$4:$B$999,Demands!$A94,'Growth rates'!$C$4:$C$999,$W94)</f>
        <v>1.7491647592109743</v>
      </c>
      <c r="AF94" s="2">
        <f>SUMIFS('Growth rates'!K$4:K$999,'Growth rates'!$B$4:$B$999,Demands!$A94,'Growth rates'!$C$4:$C$999,$W94)</f>
        <v>1.9520666610550115</v>
      </c>
      <c r="AG94" s="2">
        <f>SUMIFS('Growth rates'!L$4:L$999,'Growth rates'!$B$4:$B$999,Demands!$A94,'Growth rates'!$C$4:$C$999,$W94)</f>
        <v>2.1739949474820062</v>
      </c>
      <c r="AH94" s="2">
        <f>SUMIFS('Growth rates'!M$4:M$999,'Growth rates'!$B$4:$B$999,Demands!$A94,'Growth rates'!$C$4:$C$999,$W94)</f>
        <v>2.4102701403488487</v>
      </c>
      <c r="AI94" s="2">
        <f>SUMIFS('Growth rates'!N$4:N$999,'Growth rates'!$B$4:$B$999,Demands!$A94,'Growth rates'!$C$4:$C$999,$W94)</f>
        <v>2.6633980465354958</v>
      </c>
      <c r="AJ94" s="2">
        <f>SUMIFS('Growth rates'!O$4:O$999,'Growth rates'!$B$4:$B$999,Demands!$A94,'Growth rates'!$C$4:$C$999,$W94)</f>
        <v>2.9292586631617485</v>
      </c>
      <c r="AK94" s="2">
        <f>SUMIFS('Growth rates'!P$4:P$999,'Growth rates'!$B$4:$B$999,Demands!$A94,'Growth rates'!$C$4:$C$999,$W94)</f>
        <v>3.1998604523332141</v>
      </c>
      <c r="AL94" s="2">
        <f>SUMIFS('Growth rates'!Q$4:Q$999,'Growth rates'!$B$4:$B$999,Demands!$A94,'Growth rates'!$C$4:$C$999,$W94)</f>
        <v>3.470994672646122</v>
      </c>
      <c r="AM94" s="2">
        <f>SUMIFS('Growth rates'!R$4:R$999,'Growth rates'!$B$4:$B$999,Demands!$A94,'Growth rates'!$C$4:$C$999,$W94)</f>
        <v>3.7412668615871718</v>
      </c>
      <c r="AN94" s="2">
        <f>SUMIFS('Growth rates'!S$4:S$999,'Growth rates'!$B$4:$B$999,Demands!$A94,'Growth rates'!$C$4:$C$999,$W94)</f>
        <v>4.0100769777112495</v>
      </c>
      <c r="AO94" s="2">
        <f>SUMIFS('Growth rates'!T$4:T$999,'Growth rates'!$B$4:$B$999,Demands!$A94,'Growth rates'!$C$4:$C$999,$W94)</f>
        <v>4.2760390097930143</v>
      </c>
      <c r="AP94" s="2">
        <f>SUMIFS('Growth rates'!U$4:U$999,'Growth rates'!$B$4:$B$999,Demands!$A94,'Growth rates'!$C$4:$C$999,$W94)</f>
        <v>4.5378176543348854</v>
      </c>
      <c r="AR94">
        <f>VLOOKUP(C94&amp;A94,Driver_elast!$A$2:$E$1161,5,FALSE)</f>
        <v>0.54378899999999997</v>
      </c>
      <c r="AS94">
        <f t="shared" si="40"/>
        <v>0.54378899999999997</v>
      </c>
      <c r="AT94">
        <f t="shared" si="41"/>
        <v>0.10875779999999999</v>
      </c>
      <c r="AV94" s="2" cm="1">
        <f t="array" ref="AV94">TREND($AR94:$AS94,$AR$3:$AS$3,AV$1)</f>
        <v>0.54378899999999997</v>
      </c>
      <c r="AW94" s="2" cm="1">
        <f t="array" ref="AW94">TREND($AR94:$AS94,$AR$3:$AS$3,AW$1)</f>
        <v>0.54378899999999997</v>
      </c>
      <c r="AX94" s="2" cm="1">
        <f t="array" ref="AX94">TREND($AR94:$AS94,$AR$3:$AS$3,AX$1)</f>
        <v>0.54378899999999997</v>
      </c>
      <c r="AY94" s="2" cm="1">
        <f t="array" ref="AY94">TREND($AR94:$AS94,$AR$3:$AS$3,AY$1)</f>
        <v>0.54378899999999997</v>
      </c>
      <c r="AZ94" s="2" cm="1">
        <f t="array" ref="AZ94">TREND($AR94:$AS94,$AR$3:$AS$3,AZ$1)</f>
        <v>0.54378899999999997</v>
      </c>
      <c r="BA94" s="2" cm="1">
        <f t="array" ref="BA94">TREND($AR94:$AS94,$AR$3:$AS$3,BA$1)</f>
        <v>0.54378899999999997</v>
      </c>
      <c r="BB94" s="2" cm="1">
        <f t="array" ref="BB94">TREND($AR94:$AS94,$AR$3:$AS$3,BB$1)</f>
        <v>0.54378899999999997</v>
      </c>
      <c r="BC94" s="2" cm="1">
        <f t="array" ref="BC94">TREND($AR94:$AS94,$AR$3:$AS$3,BC$1)</f>
        <v>0.54378899999999997</v>
      </c>
      <c r="BD94" s="2" cm="1">
        <f t="array" ref="BD94">TREND($AR94:$AS94,$AR$3:$AS$3,BD$1)</f>
        <v>0.54378899999999997</v>
      </c>
      <c r="BE94" s="2" cm="1">
        <f t="array" ref="BE94">TREND($AR94:$AS94,$AR$3:$AS$3,BE$1)</f>
        <v>0.54378899999999997</v>
      </c>
      <c r="BF94" s="20" cm="1">
        <f t="array" ref="BF94">TREND($AS94:$AT94,$AS$3:$AT$3,BF$1)</f>
        <v>0.48941010000000063</v>
      </c>
      <c r="BG94" s="20" cm="1">
        <f t="array" ref="BG94">TREND($AS94:$AT94,$AS$3:$AT$3,BG$1)</f>
        <v>0.43503120000000095</v>
      </c>
      <c r="BH94" s="20" cm="1">
        <f t="array" ref="BH94">TREND($AS94:$AT94,$AS$3:$AT$3,BH$1)</f>
        <v>0.38065230000000128</v>
      </c>
      <c r="BI94" s="20" cm="1">
        <f t="array" ref="BI94">TREND($AS94:$AT94,$AS$3:$AT$3,BI$1)</f>
        <v>0.3262734000000016</v>
      </c>
      <c r="BJ94" s="20" cm="1">
        <f t="array" ref="BJ94">TREND($AS94:$AT94,$AS$3:$AT$3,BJ$1)</f>
        <v>0.27189450000000193</v>
      </c>
      <c r="BK94" s="20" cm="1">
        <f t="array" ref="BK94">TREND($AS94:$AT94,$AS$3:$AT$3,BK$1)</f>
        <v>0.21751560000000225</v>
      </c>
      <c r="BL94" s="20" cm="1">
        <f t="array" ref="BL94">TREND($AS94:$AT94,$AS$3:$AT$3,BL$1)</f>
        <v>0.16313670000000258</v>
      </c>
      <c r="BM94" s="20" cm="1">
        <f t="array" ref="BM94">TREND($AS94:$AT94,$AS$3:$AT$3,BM$1)</f>
        <v>0.1087578000000029</v>
      </c>
    </row>
    <row r="95" spans="1:65" x14ac:dyDescent="0.35">
      <c r="A95" t="str">
        <f>IF(BYDem!B93="","\I:",BYDem!B93)</f>
        <v>Arg-Chi</v>
      </c>
      <c r="B95" t="str">
        <f>BYDem!E93</f>
        <v>IFP</v>
      </c>
      <c r="C95" t="str">
        <f t="shared" si="42"/>
        <v>IFP</v>
      </c>
      <c r="D95" s="4">
        <f>SUMIFS(BYDem!$M$2:$M$2000,BYDem!$B$2:$B$2000,Demands!$A95,BYDem!$E$2:$E$2000,Demands!$B95)</f>
        <v>114.95878160928601</v>
      </c>
      <c r="E95" s="4">
        <f t="shared" si="23"/>
        <v>113.43007968758913</v>
      </c>
      <c r="F95" s="4">
        <f t="shared" si="24"/>
        <v>128.11782943149879</v>
      </c>
      <c r="G95" s="4">
        <f t="shared" si="25"/>
        <v>139.1938144559663</v>
      </c>
      <c r="H95" s="4">
        <f t="shared" si="26"/>
        <v>151.27638685344277</v>
      </c>
      <c r="I95" s="4">
        <f t="shared" si="27"/>
        <v>164.66726077790548</v>
      </c>
      <c r="J95" s="4">
        <f t="shared" si="28"/>
        <v>179.56446215933261</v>
      </c>
      <c r="K95" s="4">
        <f t="shared" si="29"/>
        <v>195.88570390286159</v>
      </c>
      <c r="L95" s="4">
        <f t="shared" si="30"/>
        <v>213.30630989780872</v>
      </c>
      <c r="M95" s="4">
        <f t="shared" si="31"/>
        <v>231.44664219928552</v>
      </c>
      <c r="N95" s="4">
        <f t="shared" si="32"/>
        <v>248.59146698250402</v>
      </c>
      <c r="O95" s="4">
        <f t="shared" si="33"/>
        <v>264.18563064053791</v>
      </c>
      <c r="P95" s="4">
        <f t="shared" si="34"/>
        <v>277.64243188756853</v>
      </c>
      <c r="Q95" s="4">
        <f t="shared" si="35"/>
        <v>288.79331345959258</v>
      </c>
      <c r="R95" s="4">
        <f t="shared" si="36"/>
        <v>297.70214320849027</v>
      </c>
      <c r="S95" s="4">
        <f t="shared" si="37"/>
        <v>304.50362339111524</v>
      </c>
      <c r="T95" s="4">
        <f t="shared" si="38"/>
        <v>309.33916394148918</v>
      </c>
      <c r="U95" s="4">
        <f t="shared" si="39"/>
        <v>312.37664814079665</v>
      </c>
      <c r="W95" s="5" t="str">
        <f>VLOOKUP(C95&amp;A95,Driver_elast!$A$2:$D$1161,4,FALSE)</f>
        <v>GDPIND</v>
      </c>
      <c r="X95" s="5">
        <v>1</v>
      </c>
      <c r="Y95" s="2">
        <f>SUMIFS('Growth rates'!D$4:D$999,'Growth rates'!$B$4:$B$999,Demands!$A95,'Growth rates'!$C$4:$C$999,$W95)</f>
        <v>1</v>
      </c>
      <c r="Z95" s="2">
        <f>SUMIFS('Growth rates'!E$4:E$999,'Growth rates'!$B$4:$B$999,Demands!$A95,'Growth rates'!$C$4:$C$999,$W95)</f>
        <v>0.98252082214711123</v>
      </c>
      <c r="AA95" s="2">
        <f>SUMIFS('Growth rates'!F$4:F$999,'Growth rates'!$B$4:$B$999,Demands!$A95,'Growth rates'!$C$4:$C$999,$W95)</f>
        <v>1.1497488746695705</v>
      </c>
      <c r="AB95" s="2">
        <f>SUMIFS('Growth rates'!G$4:G$999,'Growth rates'!$B$4:$B$999,Demands!$A95,'Growth rates'!$C$4:$C$999,$W95)</f>
        <v>1.2804008929389392</v>
      </c>
      <c r="AC95" s="2">
        <f>SUMIFS('Growth rates'!H$4:H$999,'Growth rates'!$B$4:$B$999,Demands!$A95,'Growth rates'!$C$4:$C$999,$W95)</f>
        <v>1.4264926727979366</v>
      </c>
      <c r="AD95" s="2">
        <f>SUMIFS('Growth rates'!I$4:I$999,'Growth rates'!$B$4:$B$999,Demands!$A95,'Growth rates'!$C$4:$C$999,$W95)</f>
        <v>1.5924695791336569</v>
      </c>
      <c r="AE95" s="2">
        <f>SUMIFS('Growth rates'!J$4:J$999,'Growth rates'!$B$4:$B$999,Demands!$A95,'Growth rates'!$C$4:$C$999,$W95)</f>
        <v>1.7818385916213944</v>
      </c>
      <c r="AF95" s="2">
        <f>SUMIFS('Growth rates'!K$4:K$999,'Growth rates'!$B$4:$B$999,Demands!$A95,'Growth rates'!$C$4:$C$999,$W95)</f>
        <v>1.9947218511976503</v>
      </c>
      <c r="AG95" s="2">
        <f>SUMIFS('Growth rates'!L$4:L$999,'Growth rates'!$B$4:$B$999,Demands!$A95,'Growth rates'!$C$4:$C$999,$W95)</f>
        <v>2.2278975055232948</v>
      </c>
      <c r="AH95" s="2">
        <f>SUMIFS('Growth rates'!M$4:M$999,'Growth rates'!$B$4:$B$999,Demands!$A95,'Growth rates'!$C$4:$C$999,$W95)</f>
        <v>2.4769420800936284</v>
      </c>
      <c r="AI95" s="2">
        <f>SUMIFS('Growth rates'!N$4:N$999,'Growth rates'!$B$4:$B$999,Demands!$A95,'Growth rates'!$C$4:$C$999,$W95)</f>
        <v>2.7449180494802707</v>
      </c>
      <c r="AJ95" s="2">
        <f>SUMIFS('Growth rates'!O$4:O$999,'Growth rates'!$B$4:$B$999,Demands!$A95,'Growth rates'!$C$4:$C$999,$W95)</f>
        <v>3.0278328114109931</v>
      </c>
      <c r="AK95" s="2">
        <f>SUMIFS('Growth rates'!P$4:P$999,'Growth rates'!$B$4:$B$999,Demands!$A95,'Growth rates'!$C$4:$C$999,$W95)</f>
        <v>3.3174383337828774</v>
      </c>
      <c r="AL95" s="2">
        <f>SUMIFS('Growth rates'!Q$4:Q$999,'Growth rates'!$B$4:$B$999,Demands!$A95,'Growth rates'!$C$4:$C$999,$W95)</f>
        <v>3.6093257109917234</v>
      </c>
      <c r="AM95" s="2">
        <f>SUMIFS('Growth rates'!R$4:R$999,'Growth rates'!$B$4:$B$999,Demands!$A95,'Growth rates'!$C$4:$C$999,$W95)</f>
        <v>3.9020305746793635</v>
      </c>
      <c r="AN95" s="2">
        <f>SUMIFS('Growth rates'!S$4:S$999,'Growth rates'!$B$4:$B$999,Demands!$A95,'Growth rates'!$C$4:$C$999,$W95)</f>
        <v>4.1949798949322457</v>
      </c>
      <c r="AO95" s="2">
        <f>SUMIFS('Growth rates'!T$4:T$999,'Growth rates'!$B$4:$B$999,Demands!$A95,'Growth rates'!$C$4:$C$999,$W95)</f>
        <v>4.4868580120269428</v>
      </c>
      <c r="AP95" s="2">
        <f>SUMIFS('Growth rates'!U$4:U$999,'Growth rates'!$B$4:$B$999,Demands!$A95,'Growth rates'!$C$4:$C$999,$W95)</f>
        <v>4.7764134948825072</v>
      </c>
      <c r="AR95">
        <f>VLOOKUP(C95&amp;A95,Driver_elast!$A$2:$E$1161,5,FALSE)</f>
        <v>0.76078100000000004</v>
      </c>
      <c r="AS95">
        <f t="shared" si="40"/>
        <v>0.76078100000000004</v>
      </c>
      <c r="AT95">
        <f t="shared" si="41"/>
        <v>0.15215620000000002</v>
      </c>
      <c r="AV95" s="2" cm="1">
        <f t="array" ref="AV95">TREND($AR95:$AS95,$AR$3:$AS$3,AV$1)</f>
        <v>0.76078100000000004</v>
      </c>
      <c r="AW95" s="2" cm="1">
        <f t="array" ref="AW95">TREND($AR95:$AS95,$AR$3:$AS$3,AW$1)</f>
        <v>0.76078100000000004</v>
      </c>
      <c r="AX95" s="2" cm="1">
        <f t="array" ref="AX95">TREND($AR95:$AS95,$AR$3:$AS$3,AX$1)</f>
        <v>0.76078100000000004</v>
      </c>
      <c r="AY95" s="2" cm="1">
        <f t="array" ref="AY95">TREND($AR95:$AS95,$AR$3:$AS$3,AY$1)</f>
        <v>0.76078100000000004</v>
      </c>
      <c r="AZ95" s="2" cm="1">
        <f t="array" ref="AZ95">TREND($AR95:$AS95,$AR$3:$AS$3,AZ$1)</f>
        <v>0.76078100000000004</v>
      </c>
      <c r="BA95" s="2" cm="1">
        <f t="array" ref="BA95">TREND($AR95:$AS95,$AR$3:$AS$3,BA$1)</f>
        <v>0.76078100000000004</v>
      </c>
      <c r="BB95" s="2" cm="1">
        <f t="array" ref="BB95">TREND($AR95:$AS95,$AR$3:$AS$3,BB$1)</f>
        <v>0.76078100000000004</v>
      </c>
      <c r="BC95" s="2" cm="1">
        <f t="array" ref="BC95">TREND($AR95:$AS95,$AR$3:$AS$3,BC$1)</f>
        <v>0.76078100000000004</v>
      </c>
      <c r="BD95" s="2" cm="1">
        <f t="array" ref="BD95">TREND($AR95:$AS95,$AR$3:$AS$3,BD$1)</f>
        <v>0.76078100000000004</v>
      </c>
      <c r="BE95" s="2" cm="1">
        <f t="array" ref="BE95">TREND($AR95:$AS95,$AR$3:$AS$3,BE$1)</f>
        <v>0.76078100000000004</v>
      </c>
      <c r="BF95" s="20" cm="1">
        <f t="array" ref="BF95">TREND($AS95:$AT95,$AS$3:$AT$3,BF$1)</f>
        <v>0.68470290000000134</v>
      </c>
      <c r="BG95" s="20" cm="1">
        <f t="array" ref="BG95">TREND($AS95:$AT95,$AS$3:$AT$3,BG$1)</f>
        <v>0.60862480000000119</v>
      </c>
      <c r="BH95" s="20" cm="1">
        <f t="array" ref="BH95">TREND($AS95:$AT95,$AS$3:$AT$3,BH$1)</f>
        <v>0.53254670000000104</v>
      </c>
      <c r="BI95" s="20" cm="1">
        <f t="array" ref="BI95">TREND($AS95:$AT95,$AS$3:$AT$3,BI$1)</f>
        <v>0.45646860000000089</v>
      </c>
      <c r="BJ95" s="20" cm="1">
        <f t="array" ref="BJ95">TREND($AS95:$AT95,$AS$3:$AT$3,BJ$1)</f>
        <v>0.38039050000000074</v>
      </c>
      <c r="BK95" s="20" cm="1">
        <f t="array" ref="BK95">TREND($AS95:$AT95,$AS$3:$AT$3,BK$1)</f>
        <v>0.30431240000000059</v>
      </c>
      <c r="BL95" s="20" cm="1">
        <f t="array" ref="BL95">TREND($AS95:$AT95,$AS$3:$AT$3,BL$1)</f>
        <v>0.22823430000000045</v>
      </c>
      <c r="BM95" s="20" cm="1">
        <f t="array" ref="BM95">TREND($AS95:$AT95,$AS$3:$AT$3,BM$1)</f>
        <v>0.1521562000000003</v>
      </c>
    </row>
    <row r="96" spans="1:65" x14ac:dyDescent="0.35">
      <c r="A96" t="str">
        <f>IF(BYDem!B94="","\I:",BYDem!B94)</f>
        <v>Arg-Chi</v>
      </c>
      <c r="B96" t="str">
        <f>BYDem!E94</f>
        <v>ILP</v>
      </c>
      <c r="C96" t="str">
        <f t="shared" si="42"/>
        <v>ILP</v>
      </c>
      <c r="D96" s="4">
        <f>SUMIFS(BYDem!$M$2:$M$2000,BYDem!$B$2:$B$2000,Demands!$A96,BYDem!$E$2:$E$2000,Demands!$B96)</f>
        <v>9.1691000000000003</v>
      </c>
      <c r="E96" s="4">
        <f t="shared" si="23"/>
        <v>8.9448076763120756</v>
      </c>
      <c r="F96" s="4">
        <f t="shared" si="24"/>
        <v>10.795041814770958</v>
      </c>
      <c r="G96" s="4">
        <f t="shared" si="25"/>
        <v>12.272050765180197</v>
      </c>
      <c r="H96" s="4">
        <f t="shared" si="26"/>
        <v>13.877869206761455</v>
      </c>
      <c r="I96" s="4">
        <f t="shared" si="27"/>
        <v>15.671590436536517</v>
      </c>
      <c r="J96" s="4">
        <f t="shared" si="28"/>
        <v>17.67854268220567</v>
      </c>
      <c r="K96" s="4">
        <f t="shared" si="29"/>
        <v>19.882067473096775</v>
      </c>
      <c r="L96" s="4">
        <f t="shared" si="30"/>
        <v>22.226663400640362</v>
      </c>
      <c r="M96" s="4">
        <f t="shared" si="31"/>
        <v>24.642312612638424</v>
      </c>
      <c r="N96" s="4">
        <f t="shared" si="32"/>
        <v>26.971467009787489</v>
      </c>
      <c r="O96" s="4">
        <f t="shared" si="33"/>
        <v>29.125302290958242</v>
      </c>
      <c r="P96" s="4">
        <f t="shared" si="34"/>
        <v>31.00869733095459</v>
      </c>
      <c r="Q96" s="4">
        <f t="shared" si="35"/>
        <v>32.585175886627269</v>
      </c>
      <c r="R96" s="4">
        <f t="shared" si="36"/>
        <v>33.853813214611691</v>
      </c>
      <c r="S96" s="4">
        <f t="shared" si="37"/>
        <v>34.826772139824747</v>
      </c>
      <c r="T96" s="4">
        <f t="shared" si="38"/>
        <v>35.519721363042137</v>
      </c>
      <c r="U96" s="4">
        <f t="shared" si="39"/>
        <v>35.954624061152572</v>
      </c>
      <c r="W96" s="5" t="str">
        <f>VLOOKUP(C96&amp;A96,Driver_elast!$A$2:$D$1161,4,FALSE)</f>
        <v>GDP</v>
      </c>
      <c r="X96" s="5">
        <v>1</v>
      </c>
      <c r="Y96" s="2">
        <f>SUMIFS('Growth rates'!D$4:D$999,'Growth rates'!$B$4:$B$999,Demands!$A96,'Growth rates'!$C$4:$C$999,$W96)</f>
        <v>1</v>
      </c>
      <c r="Z96" s="2">
        <f>SUMIFS('Growth rates'!E$4:E$999,'Growth rates'!$B$4:$B$999,Demands!$A96,'Growth rates'!$C$4:$C$999,$W96)</f>
        <v>0.98115565615968736</v>
      </c>
      <c r="AA96" s="2">
        <f>SUMIFS('Growth rates'!F$4:F$999,'Growth rates'!$B$4:$B$999,Demands!$A96,'Growth rates'!$C$4:$C$999,$W96)</f>
        <v>1.1421222671492688</v>
      </c>
      <c r="AB96" s="2">
        <f>SUMIFS('Growth rates'!G$4:G$999,'Growth rates'!$B$4:$B$999,Demands!$A96,'Growth rates'!$C$4:$C$999,$W96)</f>
        <v>1.2698372856626603</v>
      </c>
      <c r="AC96" s="2">
        <f>SUMIFS('Growth rates'!H$4:H$999,'Growth rates'!$B$4:$B$999,Demands!$A96,'Growth rates'!$C$4:$C$999,$W96)</f>
        <v>1.4099021712710973</v>
      </c>
      <c r="AD96" s="2">
        <f>SUMIFS('Growth rates'!I$4:I$999,'Growth rates'!$B$4:$B$999,Demands!$A96,'Growth rates'!$C$4:$C$999,$W96)</f>
        <v>1.5684948154728884</v>
      </c>
      <c r="AE96" s="2">
        <f>SUMIFS('Growth rates'!J$4:J$999,'Growth rates'!$B$4:$B$999,Demands!$A96,'Growth rates'!$C$4:$C$999,$W96)</f>
        <v>1.7491647592109743</v>
      </c>
      <c r="AF96" s="2">
        <f>SUMIFS('Growth rates'!K$4:K$999,'Growth rates'!$B$4:$B$999,Demands!$A96,'Growth rates'!$C$4:$C$999,$W96)</f>
        <v>1.9520666610550115</v>
      </c>
      <c r="AG96" s="2">
        <f>SUMIFS('Growth rates'!L$4:L$999,'Growth rates'!$B$4:$B$999,Demands!$A96,'Growth rates'!$C$4:$C$999,$W96)</f>
        <v>2.1739949474820062</v>
      </c>
      <c r="AH96" s="2">
        <f>SUMIFS('Growth rates'!M$4:M$999,'Growth rates'!$B$4:$B$999,Demands!$A96,'Growth rates'!$C$4:$C$999,$W96)</f>
        <v>2.4102701403488487</v>
      </c>
      <c r="AI96" s="2">
        <f>SUMIFS('Growth rates'!N$4:N$999,'Growth rates'!$B$4:$B$999,Demands!$A96,'Growth rates'!$C$4:$C$999,$W96)</f>
        <v>2.6633980465354958</v>
      </c>
      <c r="AJ96" s="2">
        <f>SUMIFS('Growth rates'!O$4:O$999,'Growth rates'!$B$4:$B$999,Demands!$A96,'Growth rates'!$C$4:$C$999,$W96)</f>
        <v>2.9292586631617485</v>
      </c>
      <c r="AK96" s="2">
        <f>SUMIFS('Growth rates'!P$4:P$999,'Growth rates'!$B$4:$B$999,Demands!$A96,'Growth rates'!$C$4:$C$999,$W96)</f>
        <v>3.1998604523332141</v>
      </c>
      <c r="AL96" s="2">
        <f>SUMIFS('Growth rates'!Q$4:Q$999,'Growth rates'!$B$4:$B$999,Demands!$A96,'Growth rates'!$C$4:$C$999,$W96)</f>
        <v>3.470994672646122</v>
      </c>
      <c r="AM96" s="2">
        <f>SUMIFS('Growth rates'!R$4:R$999,'Growth rates'!$B$4:$B$999,Demands!$A96,'Growth rates'!$C$4:$C$999,$W96)</f>
        <v>3.7412668615871718</v>
      </c>
      <c r="AN96" s="2">
        <f>SUMIFS('Growth rates'!S$4:S$999,'Growth rates'!$B$4:$B$999,Demands!$A96,'Growth rates'!$C$4:$C$999,$W96)</f>
        <v>4.0100769777112495</v>
      </c>
      <c r="AO96" s="2">
        <f>SUMIFS('Growth rates'!T$4:T$999,'Growth rates'!$B$4:$B$999,Demands!$A96,'Growth rates'!$C$4:$C$999,$W96)</f>
        <v>4.2760390097930143</v>
      </c>
      <c r="AP96" s="2">
        <f>SUMIFS('Growth rates'!U$4:U$999,'Growth rates'!$B$4:$B$999,Demands!$A96,'Growth rates'!$C$4:$C$999,$W96)</f>
        <v>4.5378176543348854</v>
      </c>
      <c r="AR96">
        <f>VLOOKUP(C96&amp;A96,Driver_elast!$A$2:$E$1161,5,FALSE)</f>
        <v>1.3055479999999999</v>
      </c>
      <c r="AS96">
        <f t="shared" si="40"/>
        <v>1</v>
      </c>
      <c r="AT96">
        <f t="shared" si="41"/>
        <v>0.2</v>
      </c>
      <c r="AV96" s="2" cm="1">
        <f t="array" ref="AV96">TREND($AR96:$AS96,$AR$3:$AS$3,AV$1)</f>
        <v>1.3055479999999982</v>
      </c>
      <c r="AW96" s="2" cm="1">
        <f t="array" ref="AW96">TREND($AR96:$AS96,$AR$3:$AS$3,AW$1)</f>
        <v>1.2980956097560963</v>
      </c>
      <c r="AX96" s="2" cm="1">
        <f t="array" ref="AX96">TREND($AR96:$AS96,$AR$3:$AS$3,AX$1)</f>
        <v>1.2608336585365834</v>
      </c>
      <c r="AY96" s="2" cm="1">
        <f t="array" ref="AY96">TREND($AR96:$AS96,$AR$3:$AS$3,AY$1)</f>
        <v>1.2235717073170722</v>
      </c>
      <c r="AZ96" s="2" cm="1">
        <f t="array" ref="AZ96">TREND($AR96:$AS96,$AR$3:$AS$3,AZ$1)</f>
        <v>1.1863097560975593</v>
      </c>
      <c r="BA96" s="2" cm="1">
        <f t="array" ref="BA96">TREND($AR96:$AS96,$AR$3:$AS$3,BA$1)</f>
        <v>1.1490478048780481</v>
      </c>
      <c r="BB96" s="2" cm="1">
        <f t="array" ref="BB96">TREND($AR96:$AS96,$AR$3:$AS$3,BB$1)</f>
        <v>1.1117858536585352</v>
      </c>
      <c r="BC96" s="2" cm="1">
        <f t="array" ref="BC96">TREND($AR96:$AS96,$AR$3:$AS$3,BC$1)</f>
        <v>1.0745239024390223</v>
      </c>
      <c r="BD96" s="2" cm="1">
        <f t="array" ref="BD96">TREND($AR96:$AS96,$AR$3:$AS$3,BD$1)</f>
        <v>1.0372619512195111</v>
      </c>
      <c r="BE96" s="2" cm="1">
        <f t="array" ref="BE96">TREND($AR96:$AS96,$AR$3:$AS$3,BE$1)</f>
        <v>0.99999999999999822</v>
      </c>
      <c r="BF96" s="20" cm="1">
        <f t="array" ref="BF96">TREND($AS96:$AT96,$AS$3:$AT$3,BF$1)</f>
        <v>0.90000000000000568</v>
      </c>
      <c r="BG96" s="20" cm="1">
        <f t="array" ref="BG96">TREND($AS96:$AT96,$AS$3:$AT$3,BG$1)</f>
        <v>0.80000000000000426</v>
      </c>
      <c r="BH96" s="20" cm="1">
        <f t="array" ref="BH96">TREND($AS96:$AT96,$AS$3:$AT$3,BH$1)</f>
        <v>0.70000000000000284</v>
      </c>
      <c r="BI96" s="20" cm="1">
        <f t="array" ref="BI96">TREND($AS96:$AT96,$AS$3:$AT$3,BI$1)</f>
        <v>0.60000000000000142</v>
      </c>
      <c r="BJ96" s="20" cm="1">
        <f t="array" ref="BJ96">TREND($AS96:$AT96,$AS$3:$AT$3,BJ$1)</f>
        <v>0.5</v>
      </c>
      <c r="BK96" s="20" cm="1">
        <f t="array" ref="BK96">TREND($AS96:$AT96,$AS$3:$AT$3,BK$1)</f>
        <v>0.40000000000000568</v>
      </c>
      <c r="BL96" s="20" cm="1">
        <f t="array" ref="BL96">TREND($AS96:$AT96,$AS$3:$AT$3,BL$1)</f>
        <v>0.30000000000000426</v>
      </c>
      <c r="BM96" s="20" cm="1">
        <f t="array" ref="BM96">TREND($AS96:$AT96,$AS$3:$AT$3,BM$1)</f>
        <v>0.20000000000000284</v>
      </c>
    </row>
    <row r="97" spans="1:65" x14ac:dyDescent="0.35">
      <c r="A97" t="str">
        <f>IF(BYDem!B95="","\I:",BYDem!B95)</f>
        <v>Arg-Chi</v>
      </c>
      <c r="B97" t="str">
        <f>BYDem!E95</f>
        <v>IMC</v>
      </c>
      <c r="C97" t="str">
        <f t="shared" si="42"/>
        <v>IMC</v>
      </c>
      <c r="D97" s="4">
        <f>SUMIFS(BYDem!$M$2:$M$2000,BYDem!$B$2:$B$2000,Demands!$A97,BYDem!$E$2:$E$2000,Demands!$B97)</f>
        <v>226.28455803655601</v>
      </c>
      <c r="E97" s="4">
        <f t="shared" si="23"/>
        <v>223.27546526540516</v>
      </c>
      <c r="F97" s="4">
        <f t="shared" si="24"/>
        <v>252.18679255006793</v>
      </c>
      <c r="G97" s="4">
        <f t="shared" si="25"/>
        <v>273.98873182774287</v>
      </c>
      <c r="H97" s="4">
        <f t="shared" si="26"/>
        <v>297.77203499635266</v>
      </c>
      <c r="I97" s="4">
        <f t="shared" si="27"/>
        <v>324.13059538905884</v>
      </c>
      <c r="J97" s="4">
        <f t="shared" si="28"/>
        <v>353.45420671642097</v>
      </c>
      <c r="K97" s="4">
        <f t="shared" si="29"/>
        <v>385.58089528115016</v>
      </c>
      <c r="L97" s="4">
        <f t="shared" si="30"/>
        <v>419.87156949596078</v>
      </c>
      <c r="M97" s="4">
        <f t="shared" si="31"/>
        <v>455.57895104622207</v>
      </c>
      <c r="N97" s="4">
        <f t="shared" si="32"/>
        <v>489.32677826198483</v>
      </c>
      <c r="O97" s="4">
        <f t="shared" si="33"/>
        <v>520.02228826922453</v>
      </c>
      <c r="P97" s="4">
        <f t="shared" si="34"/>
        <v>546.51061982722115</v>
      </c>
      <c r="Q97" s="4">
        <f t="shared" si="35"/>
        <v>568.45998526864844</v>
      </c>
      <c r="R97" s="4">
        <f t="shared" si="36"/>
        <v>585.99610190220699</v>
      </c>
      <c r="S97" s="4">
        <f t="shared" si="37"/>
        <v>599.38411728976189</v>
      </c>
      <c r="T97" s="4">
        <f t="shared" si="38"/>
        <v>608.90238236696268</v>
      </c>
      <c r="U97" s="4">
        <f t="shared" si="39"/>
        <v>614.88135813515919</v>
      </c>
      <c r="W97" s="5" t="str">
        <f>VLOOKUP(C97&amp;A97,Driver_elast!$A$2:$D$1161,4,FALSE)</f>
        <v>GDPIND</v>
      </c>
      <c r="X97" s="5">
        <v>1</v>
      </c>
      <c r="Y97" s="2">
        <f>SUMIFS('Growth rates'!D$4:D$999,'Growth rates'!$B$4:$B$999,Demands!$A97,'Growth rates'!$C$4:$C$999,$W97)</f>
        <v>1</v>
      </c>
      <c r="Z97" s="2">
        <f>SUMIFS('Growth rates'!E$4:E$999,'Growth rates'!$B$4:$B$999,Demands!$A97,'Growth rates'!$C$4:$C$999,$W97)</f>
        <v>0.98252082214711123</v>
      </c>
      <c r="AA97" s="2">
        <f>SUMIFS('Growth rates'!F$4:F$999,'Growth rates'!$B$4:$B$999,Demands!$A97,'Growth rates'!$C$4:$C$999,$W97)</f>
        <v>1.1497488746695705</v>
      </c>
      <c r="AB97" s="2">
        <f>SUMIFS('Growth rates'!G$4:G$999,'Growth rates'!$B$4:$B$999,Demands!$A97,'Growth rates'!$C$4:$C$999,$W97)</f>
        <v>1.2804008929389392</v>
      </c>
      <c r="AC97" s="2">
        <f>SUMIFS('Growth rates'!H$4:H$999,'Growth rates'!$B$4:$B$999,Demands!$A97,'Growth rates'!$C$4:$C$999,$W97)</f>
        <v>1.4264926727979366</v>
      </c>
      <c r="AD97" s="2">
        <f>SUMIFS('Growth rates'!I$4:I$999,'Growth rates'!$B$4:$B$999,Demands!$A97,'Growth rates'!$C$4:$C$999,$W97)</f>
        <v>1.5924695791336569</v>
      </c>
      <c r="AE97" s="2">
        <f>SUMIFS('Growth rates'!J$4:J$999,'Growth rates'!$B$4:$B$999,Demands!$A97,'Growth rates'!$C$4:$C$999,$W97)</f>
        <v>1.7818385916213944</v>
      </c>
      <c r="AF97" s="2">
        <f>SUMIFS('Growth rates'!K$4:K$999,'Growth rates'!$B$4:$B$999,Demands!$A97,'Growth rates'!$C$4:$C$999,$W97)</f>
        <v>1.9947218511976503</v>
      </c>
      <c r="AG97" s="2">
        <f>SUMIFS('Growth rates'!L$4:L$999,'Growth rates'!$B$4:$B$999,Demands!$A97,'Growth rates'!$C$4:$C$999,$W97)</f>
        <v>2.2278975055232948</v>
      </c>
      <c r="AH97" s="2">
        <f>SUMIFS('Growth rates'!M$4:M$999,'Growth rates'!$B$4:$B$999,Demands!$A97,'Growth rates'!$C$4:$C$999,$W97)</f>
        <v>2.4769420800936284</v>
      </c>
      <c r="AI97" s="2">
        <f>SUMIFS('Growth rates'!N$4:N$999,'Growth rates'!$B$4:$B$999,Demands!$A97,'Growth rates'!$C$4:$C$999,$W97)</f>
        <v>2.7449180494802707</v>
      </c>
      <c r="AJ97" s="2">
        <f>SUMIFS('Growth rates'!O$4:O$999,'Growth rates'!$B$4:$B$999,Demands!$A97,'Growth rates'!$C$4:$C$999,$W97)</f>
        <v>3.0278328114109931</v>
      </c>
      <c r="AK97" s="2">
        <f>SUMIFS('Growth rates'!P$4:P$999,'Growth rates'!$B$4:$B$999,Demands!$A97,'Growth rates'!$C$4:$C$999,$W97)</f>
        <v>3.3174383337828774</v>
      </c>
      <c r="AL97" s="2">
        <f>SUMIFS('Growth rates'!Q$4:Q$999,'Growth rates'!$B$4:$B$999,Demands!$A97,'Growth rates'!$C$4:$C$999,$W97)</f>
        <v>3.6093257109917234</v>
      </c>
      <c r="AM97" s="2">
        <f>SUMIFS('Growth rates'!R$4:R$999,'Growth rates'!$B$4:$B$999,Demands!$A97,'Growth rates'!$C$4:$C$999,$W97)</f>
        <v>3.9020305746793635</v>
      </c>
      <c r="AN97" s="2">
        <f>SUMIFS('Growth rates'!S$4:S$999,'Growth rates'!$B$4:$B$999,Demands!$A97,'Growth rates'!$C$4:$C$999,$W97)</f>
        <v>4.1949798949322457</v>
      </c>
      <c r="AO97" s="2">
        <f>SUMIFS('Growth rates'!T$4:T$999,'Growth rates'!$B$4:$B$999,Demands!$A97,'Growth rates'!$C$4:$C$999,$W97)</f>
        <v>4.4868580120269428</v>
      </c>
      <c r="AP97" s="2">
        <f>SUMIFS('Growth rates'!U$4:U$999,'Growth rates'!$B$4:$B$999,Demands!$A97,'Growth rates'!$C$4:$C$999,$W97)</f>
        <v>4.7764134948825072</v>
      </c>
      <c r="AR97">
        <f>VLOOKUP(C97&amp;A97,Driver_elast!$A$2:$E$1161,5,FALSE)</f>
        <v>0.76078100000000004</v>
      </c>
      <c r="AS97">
        <f t="shared" si="40"/>
        <v>0.76078100000000004</v>
      </c>
      <c r="AT97">
        <f t="shared" si="41"/>
        <v>0.15215620000000002</v>
      </c>
      <c r="AV97" s="2" cm="1">
        <f t="array" ref="AV97">TREND($AR97:$AS97,$AR$3:$AS$3,AV$1)</f>
        <v>0.76078100000000004</v>
      </c>
      <c r="AW97" s="2" cm="1">
        <f t="array" ref="AW97">TREND($AR97:$AS97,$AR$3:$AS$3,AW$1)</f>
        <v>0.76078100000000004</v>
      </c>
      <c r="AX97" s="2" cm="1">
        <f t="array" ref="AX97">TREND($AR97:$AS97,$AR$3:$AS$3,AX$1)</f>
        <v>0.76078100000000004</v>
      </c>
      <c r="AY97" s="2" cm="1">
        <f t="array" ref="AY97">TREND($AR97:$AS97,$AR$3:$AS$3,AY$1)</f>
        <v>0.76078100000000004</v>
      </c>
      <c r="AZ97" s="2" cm="1">
        <f t="array" ref="AZ97">TREND($AR97:$AS97,$AR$3:$AS$3,AZ$1)</f>
        <v>0.76078100000000004</v>
      </c>
      <c r="BA97" s="2" cm="1">
        <f t="array" ref="BA97">TREND($AR97:$AS97,$AR$3:$AS$3,BA$1)</f>
        <v>0.76078100000000004</v>
      </c>
      <c r="BB97" s="2" cm="1">
        <f t="array" ref="BB97">TREND($AR97:$AS97,$AR$3:$AS$3,BB$1)</f>
        <v>0.76078100000000004</v>
      </c>
      <c r="BC97" s="2" cm="1">
        <f t="array" ref="BC97">TREND($AR97:$AS97,$AR$3:$AS$3,BC$1)</f>
        <v>0.76078100000000004</v>
      </c>
      <c r="BD97" s="2" cm="1">
        <f t="array" ref="BD97">TREND($AR97:$AS97,$AR$3:$AS$3,BD$1)</f>
        <v>0.76078100000000004</v>
      </c>
      <c r="BE97" s="2" cm="1">
        <f t="array" ref="BE97">TREND($AR97:$AS97,$AR$3:$AS$3,BE$1)</f>
        <v>0.76078100000000004</v>
      </c>
      <c r="BF97" s="20" cm="1">
        <f t="array" ref="BF97">TREND($AS97:$AT97,$AS$3:$AT$3,BF$1)</f>
        <v>0.68470290000000134</v>
      </c>
      <c r="BG97" s="20" cm="1">
        <f t="array" ref="BG97">TREND($AS97:$AT97,$AS$3:$AT$3,BG$1)</f>
        <v>0.60862480000000119</v>
      </c>
      <c r="BH97" s="20" cm="1">
        <f t="array" ref="BH97">TREND($AS97:$AT97,$AS$3:$AT$3,BH$1)</f>
        <v>0.53254670000000104</v>
      </c>
      <c r="BI97" s="20" cm="1">
        <f t="array" ref="BI97">TREND($AS97:$AT97,$AS$3:$AT$3,BI$1)</f>
        <v>0.45646860000000089</v>
      </c>
      <c r="BJ97" s="20" cm="1">
        <f t="array" ref="BJ97">TREND($AS97:$AT97,$AS$3:$AT$3,BJ$1)</f>
        <v>0.38039050000000074</v>
      </c>
      <c r="BK97" s="20" cm="1">
        <f t="array" ref="BK97">TREND($AS97:$AT97,$AS$3:$AT$3,BK$1)</f>
        <v>0.30431240000000059</v>
      </c>
      <c r="BL97" s="20" cm="1">
        <f t="array" ref="BL97">TREND($AS97:$AT97,$AS$3:$AT$3,BL$1)</f>
        <v>0.22823430000000045</v>
      </c>
      <c r="BM97" s="20" cm="1">
        <f t="array" ref="BM97">TREND($AS97:$AT97,$AS$3:$AT$3,BM$1)</f>
        <v>0.1521562000000003</v>
      </c>
    </row>
    <row r="98" spans="1:65" x14ac:dyDescent="0.35">
      <c r="A98" t="str">
        <f>IF(BYDem!B96="","\I:",BYDem!B96)</f>
        <v>Arg-Chi</v>
      </c>
      <c r="B98" t="str">
        <f>BYDem!E96</f>
        <v>INF</v>
      </c>
      <c r="C98" t="str">
        <f t="shared" si="42"/>
        <v>INF</v>
      </c>
      <c r="D98" s="4">
        <f>SUMIFS(BYDem!$M$2:$M$2000,BYDem!$B$2:$B$2000,Demands!$A98,BYDem!$E$2:$E$2000,Demands!$B98)</f>
        <v>2893.5</v>
      </c>
      <c r="E98" s="4">
        <f t="shared" si="23"/>
        <v>2839.7066674755888</v>
      </c>
      <c r="F98" s="4">
        <f t="shared" si="24"/>
        <v>3299.3228518935448</v>
      </c>
      <c r="G98" s="4">
        <f t="shared" si="25"/>
        <v>3663.3033627881227</v>
      </c>
      <c r="H98" s="4">
        <f t="shared" si="26"/>
        <v>4061.9407465193235</v>
      </c>
      <c r="I98" s="4">
        <f t="shared" si="27"/>
        <v>4512.7071999602149</v>
      </c>
      <c r="J98" s="4">
        <f t="shared" si="28"/>
        <v>5025.5259797403114</v>
      </c>
      <c r="K98" s="4">
        <f t="shared" si="29"/>
        <v>5600.649149960127</v>
      </c>
      <c r="L98" s="4">
        <f t="shared" si="30"/>
        <v>6228.8236838305374</v>
      </c>
      <c r="M98" s="4">
        <f t="shared" si="31"/>
        <v>6896.6900561223583</v>
      </c>
      <c r="N98" s="4">
        <f t="shared" si="32"/>
        <v>7539.7944365563144</v>
      </c>
      <c r="O98" s="4">
        <f t="shared" si="33"/>
        <v>8133.8011680499822</v>
      </c>
      <c r="P98" s="4">
        <f t="shared" si="34"/>
        <v>8652.7069093044483</v>
      </c>
      <c r="Q98" s="4">
        <f t="shared" si="35"/>
        <v>9086.6976682066779</v>
      </c>
      <c r="R98" s="4">
        <f t="shared" si="36"/>
        <v>9435.7153567637342</v>
      </c>
      <c r="S98" s="4">
        <f t="shared" si="37"/>
        <v>9703.2534867290124</v>
      </c>
      <c r="T98" s="4">
        <f t="shared" si="38"/>
        <v>9893.7247701058441</v>
      </c>
      <c r="U98" s="4">
        <f t="shared" si="39"/>
        <v>10013.23534064774</v>
      </c>
      <c r="W98" s="5" t="str">
        <f>VLOOKUP(C98&amp;A98,Driver_elast!$A$2:$D$1161,4,FALSE)</f>
        <v>GDP</v>
      </c>
      <c r="X98" s="5">
        <v>1</v>
      </c>
      <c r="Y98" s="2">
        <f>SUMIFS('Growth rates'!D$4:D$999,'Growth rates'!$B$4:$B$999,Demands!$A98,'Growth rates'!$C$4:$C$999,$W98)</f>
        <v>1</v>
      </c>
      <c r="Z98" s="2">
        <f>SUMIFS('Growth rates'!E$4:E$999,'Growth rates'!$B$4:$B$999,Demands!$A98,'Growth rates'!$C$4:$C$999,$W98)</f>
        <v>0.98115565615968736</v>
      </c>
      <c r="AA98" s="2">
        <f>SUMIFS('Growth rates'!F$4:F$999,'Growth rates'!$B$4:$B$999,Demands!$A98,'Growth rates'!$C$4:$C$999,$W98)</f>
        <v>1.1421222671492688</v>
      </c>
      <c r="AB98" s="2">
        <f>SUMIFS('Growth rates'!G$4:G$999,'Growth rates'!$B$4:$B$999,Demands!$A98,'Growth rates'!$C$4:$C$999,$W98)</f>
        <v>1.2698372856626603</v>
      </c>
      <c r="AC98" s="2">
        <f>SUMIFS('Growth rates'!H$4:H$999,'Growth rates'!$B$4:$B$999,Demands!$A98,'Growth rates'!$C$4:$C$999,$W98)</f>
        <v>1.4099021712710973</v>
      </c>
      <c r="AD98" s="2">
        <f>SUMIFS('Growth rates'!I$4:I$999,'Growth rates'!$B$4:$B$999,Demands!$A98,'Growth rates'!$C$4:$C$999,$W98)</f>
        <v>1.5684948154728884</v>
      </c>
      <c r="AE98" s="2">
        <f>SUMIFS('Growth rates'!J$4:J$999,'Growth rates'!$B$4:$B$999,Demands!$A98,'Growth rates'!$C$4:$C$999,$W98)</f>
        <v>1.7491647592109743</v>
      </c>
      <c r="AF98" s="2">
        <f>SUMIFS('Growth rates'!K$4:K$999,'Growth rates'!$B$4:$B$999,Demands!$A98,'Growth rates'!$C$4:$C$999,$W98)</f>
        <v>1.9520666610550115</v>
      </c>
      <c r="AG98" s="2">
        <f>SUMIFS('Growth rates'!L$4:L$999,'Growth rates'!$B$4:$B$999,Demands!$A98,'Growth rates'!$C$4:$C$999,$W98)</f>
        <v>2.1739949474820062</v>
      </c>
      <c r="AH98" s="2">
        <f>SUMIFS('Growth rates'!M$4:M$999,'Growth rates'!$B$4:$B$999,Demands!$A98,'Growth rates'!$C$4:$C$999,$W98)</f>
        <v>2.4102701403488487</v>
      </c>
      <c r="AI98" s="2">
        <f>SUMIFS('Growth rates'!N$4:N$999,'Growth rates'!$B$4:$B$999,Demands!$A98,'Growth rates'!$C$4:$C$999,$W98)</f>
        <v>2.6633980465354958</v>
      </c>
      <c r="AJ98" s="2">
        <f>SUMIFS('Growth rates'!O$4:O$999,'Growth rates'!$B$4:$B$999,Demands!$A98,'Growth rates'!$C$4:$C$999,$W98)</f>
        <v>2.9292586631617485</v>
      </c>
      <c r="AK98" s="2">
        <f>SUMIFS('Growth rates'!P$4:P$999,'Growth rates'!$B$4:$B$999,Demands!$A98,'Growth rates'!$C$4:$C$999,$W98)</f>
        <v>3.1998604523332141</v>
      </c>
      <c r="AL98" s="2">
        <f>SUMIFS('Growth rates'!Q$4:Q$999,'Growth rates'!$B$4:$B$999,Demands!$A98,'Growth rates'!$C$4:$C$999,$W98)</f>
        <v>3.470994672646122</v>
      </c>
      <c r="AM98" s="2">
        <f>SUMIFS('Growth rates'!R$4:R$999,'Growth rates'!$B$4:$B$999,Demands!$A98,'Growth rates'!$C$4:$C$999,$W98)</f>
        <v>3.7412668615871718</v>
      </c>
      <c r="AN98" s="2">
        <f>SUMIFS('Growth rates'!S$4:S$999,'Growth rates'!$B$4:$B$999,Demands!$A98,'Growth rates'!$C$4:$C$999,$W98)</f>
        <v>4.0100769777112495</v>
      </c>
      <c r="AO98" s="2">
        <f>SUMIFS('Growth rates'!T$4:T$999,'Growth rates'!$B$4:$B$999,Demands!$A98,'Growth rates'!$C$4:$C$999,$W98)</f>
        <v>4.2760390097930143</v>
      </c>
      <c r="AP98" s="2">
        <f>SUMIFS('Growth rates'!U$4:U$999,'Growth rates'!$B$4:$B$999,Demands!$A98,'Growth rates'!$C$4:$C$999,$W98)</f>
        <v>4.5378176543348854</v>
      </c>
      <c r="AR98">
        <f>VLOOKUP(C98&amp;A98,Driver_elast!$A$2:$E$1161,5,FALSE)</f>
        <v>0.98656100000000002</v>
      </c>
      <c r="AS98">
        <f t="shared" si="40"/>
        <v>0.98656100000000002</v>
      </c>
      <c r="AT98">
        <f t="shared" si="41"/>
        <v>0.19731219999999999</v>
      </c>
      <c r="AV98" s="2" cm="1">
        <f t="array" ref="AV98">TREND($AR98:$AS98,$AR$3:$AS$3,AV$1)</f>
        <v>0.98656100000000002</v>
      </c>
      <c r="AW98" s="2" cm="1">
        <f t="array" ref="AW98">TREND($AR98:$AS98,$AR$3:$AS$3,AW$1)</f>
        <v>0.98656100000000002</v>
      </c>
      <c r="AX98" s="2" cm="1">
        <f t="array" ref="AX98">TREND($AR98:$AS98,$AR$3:$AS$3,AX$1)</f>
        <v>0.98656100000000002</v>
      </c>
      <c r="AY98" s="2" cm="1">
        <f t="array" ref="AY98">TREND($AR98:$AS98,$AR$3:$AS$3,AY$1)</f>
        <v>0.98656100000000002</v>
      </c>
      <c r="AZ98" s="2" cm="1">
        <f t="array" ref="AZ98">TREND($AR98:$AS98,$AR$3:$AS$3,AZ$1)</f>
        <v>0.98656100000000002</v>
      </c>
      <c r="BA98" s="2" cm="1">
        <f t="array" ref="BA98">TREND($AR98:$AS98,$AR$3:$AS$3,BA$1)</f>
        <v>0.98656100000000002</v>
      </c>
      <c r="BB98" s="2" cm="1">
        <f t="array" ref="BB98">TREND($AR98:$AS98,$AR$3:$AS$3,BB$1)</f>
        <v>0.98656100000000002</v>
      </c>
      <c r="BC98" s="2" cm="1">
        <f t="array" ref="BC98">TREND($AR98:$AS98,$AR$3:$AS$3,BC$1)</f>
        <v>0.98656100000000002</v>
      </c>
      <c r="BD98" s="2" cm="1">
        <f t="array" ref="BD98">TREND($AR98:$AS98,$AR$3:$AS$3,BD$1)</f>
        <v>0.98656100000000002</v>
      </c>
      <c r="BE98" s="2" cm="1">
        <f t="array" ref="BE98">TREND($AR98:$AS98,$AR$3:$AS$3,BE$1)</f>
        <v>0.98656100000000002</v>
      </c>
      <c r="BF98" s="20" cm="1">
        <f t="array" ref="BF98">TREND($AS98:$AT98,$AS$3:$AT$3,BF$1)</f>
        <v>0.88790489999999522</v>
      </c>
      <c r="BG98" s="20" cm="1">
        <f t="array" ref="BG98">TREND($AS98:$AT98,$AS$3:$AT$3,BG$1)</f>
        <v>0.78924879999999575</v>
      </c>
      <c r="BH98" s="20" cm="1">
        <f t="array" ref="BH98">TREND($AS98:$AT98,$AS$3:$AT$3,BH$1)</f>
        <v>0.69059269999999628</v>
      </c>
      <c r="BI98" s="20" cm="1">
        <f t="array" ref="BI98">TREND($AS98:$AT98,$AS$3:$AT$3,BI$1)</f>
        <v>0.59193659999999682</v>
      </c>
      <c r="BJ98" s="20" cm="1">
        <f t="array" ref="BJ98">TREND($AS98:$AT98,$AS$3:$AT$3,BJ$1)</f>
        <v>0.49328049999999735</v>
      </c>
      <c r="BK98" s="20" cm="1">
        <f t="array" ref="BK98">TREND($AS98:$AT98,$AS$3:$AT$3,BK$1)</f>
        <v>0.39462439999999788</v>
      </c>
      <c r="BL98" s="20" cm="1">
        <f t="array" ref="BL98">TREND($AS98:$AT98,$AS$3:$AT$3,BL$1)</f>
        <v>0.29596829999999841</v>
      </c>
      <c r="BM98" s="20" cm="1">
        <f t="array" ref="BM98">TREND($AS98:$AT98,$AS$3:$AT$3,BM$1)</f>
        <v>0.19731219999999183</v>
      </c>
    </row>
    <row r="99" spans="1:65" x14ac:dyDescent="0.35">
      <c r="A99" t="str">
        <f>IF(BYDem!B97="","\I:",BYDem!B97)</f>
        <v>Arg-Chi</v>
      </c>
      <c r="B99" t="str">
        <f>BYDem!E97</f>
        <v>INM</v>
      </c>
      <c r="C99" t="str">
        <f t="shared" si="42"/>
        <v>INM</v>
      </c>
      <c r="D99" s="4">
        <f>SUMIFS(BYDem!$M$2:$M$2000,BYDem!$B$2:$B$2000,Demands!$A99,BYDem!$E$2:$E$2000,Demands!$B99)</f>
        <v>12.89</v>
      </c>
      <c r="E99" s="4">
        <f t="shared" si="23"/>
        <v>12.662500867902272</v>
      </c>
      <c r="F99" s="4">
        <f t="shared" si="24"/>
        <v>14.60814399239616</v>
      </c>
      <c r="G99" s="4">
        <f t="shared" si="25"/>
        <v>16.138069269002607</v>
      </c>
      <c r="H99" s="4">
        <f t="shared" si="26"/>
        <v>17.805234245530492</v>
      </c>
      <c r="I99" s="4">
        <f t="shared" si="27"/>
        <v>19.68103868466601</v>
      </c>
      <c r="J99" s="4">
        <f t="shared" si="28"/>
        <v>21.80426673788379</v>
      </c>
      <c r="K99" s="4">
        <f t="shared" si="29"/>
        <v>24.17314472351223</v>
      </c>
      <c r="L99" s="4">
        <f t="shared" si="30"/>
        <v>26.747076162865717</v>
      </c>
      <c r="M99" s="4">
        <f t="shared" si="31"/>
        <v>29.469662853824374</v>
      </c>
      <c r="N99" s="4">
        <f t="shared" si="32"/>
        <v>32.078444857706408</v>
      </c>
      <c r="O99" s="4">
        <f t="shared" si="33"/>
        <v>34.477648049523417</v>
      </c>
      <c r="P99" s="4">
        <f t="shared" si="34"/>
        <v>36.565763081015575</v>
      </c>
      <c r="Q99" s="4">
        <f t="shared" si="35"/>
        <v>38.306868204441464</v>
      </c>
      <c r="R99" s="4">
        <f t="shared" si="36"/>
        <v>39.70368635794803</v>
      </c>
      <c r="S99" s="4">
        <f t="shared" si="37"/>
        <v>40.772405408433954</v>
      </c>
      <c r="T99" s="4">
        <f t="shared" si="38"/>
        <v>41.532207226716132</v>
      </c>
      <c r="U99" s="4">
        <f t="shared" si="39"/>
        <v>42.008477385218022</v>
      </c>
      <c r="W99" s="5" t="str">
        <f>VLOOKUP(C99&amp;A99,Driver_elast!$A$2:$D$1161,4,FALSE)</f>
        <v>GDP</v>
      </c>
      <c r="X99" s="5">
        <v>1</v>
      </c>
      <c r="Y99" s="2">
        <f>SUMIFS('Growth rates'!D$4:D$999,'Growth rates'!$B$4:$B$999,Demands!$A99,'Growth rates'!$C$4:$C$999,$W99)</f>
        <v>1</v>
      </c>
      <c r="Z99" s="2">
        <f>SUMIFS('Growth rates'!E$4:E$999,'Growth rates'!$B$4:$B$999,Demands!$A99,'Growth rates'!$C$4:$C$999,$W99)</f>
        <v>0.98115565615968736</v>
      </c>
      <c r="AA99" s="2">
        <f>SUMIFS('Growth rates'!F$4:F$999,'Growth rates'!$B$4:$B$999,Demands!$A99,'Growth rates'!$C$4:$C$999,$W99)</f>
        <v>1.1421222671492688</v>
      </c>
      <c r="AB99" s="2">
        <f>SUMIFS('Growth rates'!G$4:G$999,'Growth rates'!$B$4:$B$999,Demands!$A99,'Growth rates'!$C$4:$C$999,$W99)</f>
        <v>1.2698372856626603</v>
      </c>
      <c r="AC99" s="2">
        <f>SUMIFS('Growth rates'!H$4:H$999,'Growth rates'!$B$4:$B$999,Demands!$A99,'Growth rates'!$C$4:$C$999,$W99)</f>
        <v>1.4099021712710973</v>
      </c>
      <c r="AD99" s="2">
        <f>SUMIFS('Growth rates'!I$4:I$999,'Growth rates'!$B$4:$B$999,Demands!$A99,'Growth rates'!$C$4:$C$999,$W99)</f>
        <v>1.5684948154728884</v>
      </c>
      <c r="AE99" s="2">
        <f>SUMIFS('Growth rates'!J$4:J$999,'Growth rates'!$B$4:$B$999,Demands!$A99,'Growth rates'!$C$4:$C$999,$W99)</f>
        <v>1.7491647592109743</v>
      </c>
      <c r="AF99" s="2">
        <f>SUMIFS('Growth rates'!K$4:K$999,'Growth rates'!$B$4:$B$999,Demands!$A99,'Growth rates'!$C$4:$C$999,$W99)</f>
        <v>1.9520666610550115</v>
      </c>
      <c r="AG99" s="2">
        <f>SUMIFS('Growth rates'!L$4:L$999,'Growth rates'!$B$4:$B$999,Demands!$A99,'Growth rates'!$C$4:$C$999,$W99)</f>
        <v>2.1739949474820062</v>
      </c>
      <c r="AH99" s="2">
        <f>SUMIFS('Growth rates'!M$4:M$999,'Growth rates'!$B$4:$B$999,Demands!$A99,'Growth rates'!$C$4:$C$999,$W99)</f>
        <v>2.4102701403488487</v>
      </c>
      <c r="AI99" s="2">
        <f>SUMIFS('Growth rates'!N$4:N$999,'Growth rates'!$B$4:$B$999,Demands!$A99,'Growth rates'!$C$4:$C$999,$W99)</f>
        <v>2.6633980465354958</v>
      </c>
      <c r="AJ99" s="2">
        <f>SUMIFS('Growth rates'!O$4:O$999,'Growth rates'!$B$4:$B$999,Demands!$A99,'Growth rates'!$C$4:$C$999,$W99)</f>
        <v>2.9292586631617485</v>
      </c>
      <c r="AK99" s="2">
        <f>SUMIFS('Growth rates'!P$4:P$999,'Growth rates'!$B$4:$B$999,Demands!$A99,'Growth rates'!$C$4:$C$999,$W99)</f>
        <v>3.1998604523332141</v>
      </c>
      <c r="AL99" s="2">
        <f>SUMIFS('Growth rates'!Q$4:Q$999,'Growth rates'!$B$4:$B$999,Demands!$A99,'Growth rates'!$C$4:$C$999,$W99)</f>
        <v>3.470994672646122</v>
      </c>
      <c r="AM99" s="2">
        <f>SUMIFS('Growth rates'!R$4:R$999,'Growth rates'!$B$4:$B$999,Demands!$A99,'Growth rates'!$C$4:$C$999,$W99)</f>
        <v>3.7412668615871718</v>
      </c>
      <c r="AN99" s="2">
        <f>SUMIFS('Growth rates'!S$4:S$999,'Growth rates'!$B$4:$B$999,Demands!$A99,'Growth rates'!$C$4:$C$999,$W99)</f>
        <v>4.0100769777112495</v>
      </c>
      <c r="AO99" s="2">
        <f>SUMIFS('Growth rates'!T$4:T$999,'Growth rates'!$B$4:$B$999,Demands!$A99,'Growth rates'!$C$4:$C$999,$W99)</f>
        <v>4.2760390097930143</v>
      </c>
      <c r="AP99" s="2">
        <f>SUMIFS('Growth rates'!U$4:U$999,'Growth rates'!$B$4:$B$999,Demands!$A99,'Growth rates'!$C$4:$C$999,$W99)</f>
        <v>4.5378176543348854</v>
      </c>
      <c r="AR99">
        <f>VLOOKUP(C99&amp;A99,Driver_elast!$A$2:$E$1161,5,FALSE)</f>
        <v>0.93658200000000003</v>
      </c>
      <c r="AS99">
        <f t="shared" si="40"/>
        <v>0.93658200000000003</v>
      </c>
      <c r="AT99">
        <f t="shared" si="41"/>
        <v>0.18731639999999999</v>
      </c>
      <c r="AV99" s="2" cm="1">
        <f t="array" ref="AV99">TREND($AR99:$AS99,$AR$3:$AS$3,AV$1)</f>
        <v>0.93658200000000003</v>
      </c>
      <c r="AW99" s="2" cm="1">
        <f t="array" ref="AW99">TREND($AR99:$AS99,$AR$3:$AS$3,AW$1)</f>
        <v>0.93658200000000003</v>
      </c>
      <c r="AX99" s="2" cm="1">
        <f t="array" ref="AX99">TREND($AR99:$AS99,$AR$3:$AS$3,AX$1)</f>
        <v>0.93658200000000003</v>
      </c>
      <c r="AY99" s="2" cm="1">
        <f t="array" ref="AY99">TREND($AR99:$AS99,$AR$3:$AS$3,AY$1)</f>
        <v>0.93658200000000003</v>
      </c>
      <c r="AZ99" s="2" cm="1">
        <f t="array" ref="AZ99">TREND($AR99:$AS99,$AR$3:$AS$3,AZ$1)</f>
        <v>0.93658200000000003</v>
      </c>
      <c r="BA99" s="2" cm="1">
        <f t="array" ref="BA99">TREND($AR99:$AS99,$AR$3:$AS$3,BA$1)</f>
        <v>0.93658200000000003</v>
      </c>
      <c r="BB99" s="2" cm="1">
        <f t="array" ref="BB99">TREND($AR99:$AS99,$AR$3:$AS$3,BB$1)</f>
        <v>0.93658200000000003</v>
      </c>
      <c r="BC99" s="2" cm="1">
        <f t="array" ref="BC99">TREND($AR99:$AS99,$AR$3:$AS$3,BC$1)</f>
        <v>0.93658200000000003</v>
      </c>
      <c r="BD99" s="2" cm="1">
        <f t="array" ref="BD99">TREND($AR99:$AS99,$AR$3:$AS$3,BD$1)</f>
        <v>0.93658200000000003</v>
      </c>
      <c r="BE99" s="2" cm="1">
        <f t="array" ref="BE99">TREND($AR99:$AS99,$AR$3:$AS$3,BE$1)</f>
        <v>0.93658200000000003</v>
      </c>
      <c r="BF99" s="20" cm="1">
        <f t="array" ref="BF99">TREND($AS99:$AT99,$AS$3:$AT$3,BF$1)</f>
        <v>0.84292380000000122</v>
      </c>
      <c r="BG99" s="20" cm="1">
        <f t="array" ref="BG99">TREND($AS99:$AT99,$AS$3:$AT$3,BG$1)</f>
        <v>0.74926560000000109</v>
      </c>
      <c r="BH99" s="20" cm="1">
        <f t="array" ref="BH99">TREND($AS99:$AT99,$AS$3:$AT$3,BH$1)</f>
        <v>0.65560740000000095</v>
      </c>
      <c r="BI99" s="20" cm="1">
        <f t="array" ref="BI99">TREND($AS99:$AT99,$AS$3:$AT$3,BI$1)</f>
        <v>0.56194920000000081</v>
      </c>
      <c r="BJ99" s="20" cm="1">
        <f t="array" ref="BJ99">TREND($AS99:$AT99,$AS$3:$AT$3,BJ$1)</f>
        <v>0.46829100000000068</v>
      </c>
      <c r="BK99" s="20" cm="1">
        <f t="array" ref="BK99">TREND($AS99:$AT99,$AS$3:$AT$3,BK$1)</f>
        <v>0.37463280000000054</v>
      </c>
      <c r="BL99" s="20" cm="1">
        <f t="array" ref="BL99">TREND($AS99:$AT99,$AS$3:$AT$3,BL$1)</f>
        <v>0.28097460000000041</v>
      </c>
      <c r="BM99" s="20" cm="1">
        <f t="array" ref="BM99">TREND($AS99:$AT99,$AS$3:$AT$3,BM$1)</f>
        <v>0.18731640000000027</v>
      </c>
    </row>
    <row r="100" spans="1:65" x14ac:dyDescent="0.35">
      <c r="A100" t="str">
        <f>IF(BYDem!B98="","\I:",BYDem!B98)</f>
        <v>Arg-Chi</v>
      </c>
      <c r="B100" t="str">
        <f>BYDem!E98</f>
        <v>IOI</v>
      </c>
      <c r="C100" t="str">
        <f t="shared" si="42"/>
        <v>IOI</v>
      </c>
      <c r="D100" s="4">
        <f>SUMIFS(BYDem!$M$2:$M$2000,BYDem!$B$2:$B$2000,Demands!$A100,BYDem!$E$2:$E$2000,Demands!$B100)</f>
        <v>295.53413915655398</v>
      </c>
      <c r="E100" s="4">
        <f t="shared" si="23"/>
        <v>291.60417747697437</v>
      </c>
      <c r="F100" s="4">
        <f t="shared" si="24"/>
        <v>329.36320219825421</v>
      </c>
      <c r="G100" s="4">
        <f t="shared" si="25"/>
        <v>357.83716176614587</v>
      </c>
      <c r="H100" s="4">
        <f t="shared" si="26"/>
        <v>388.89883954576237</v>
      </c>
      <c r="I100" s="4">
        <f t="shared" si="27"/>
        <v>423.32387730643018</v>
      </c>
      <c r="J100" s="4">
        <f t="shared" si="28"/>
        <v>461.62135684188019</v>
      </c>
      <c r="K100" s="4">
        <f t="shared" si="29"/>
        <v>503.57973584622266</v>
      </c>
      <c r="L100" s="4">
        <f t="shared" si="30"/>
        <v>548.36434233065961</v>
      </c>
      <c r="M100" s="4">
        <f t="shared" si="31"/>
        <v>594.99920932978694</v>
      </c>
      <c r="N100" s="4">
        <f t="shared" si="32"/>
        <v>639.07484202498551</v>
      </c>
      <c r="O100" s="4">
        <f t="shared" si="33"/>
        <v>679.16406068256379</v>
      </c>
      <c r="P100" s="4">
        <f t="shared" si="34"/>
        <v>713.75858331641177</v>
      </c>
      <c r="Q100" s="4">
        <f t="shared" si="35"/>
        <v>742.42508569310905</v>
      </c>
      <c r="R100" s="4">
        <f t="shared" si="36"/>
        <v>765.32775823256907</v>
      </c>
      <c r="S100" s="4">
        <f t="shared" si="37"/>
        <v>782.81289127437628</v>
      </c>
      <c r="T100" s="4">
        <f t="shared" si="38"/>
        <v>795.24401914391467</v>
      </c>
      <c r="U100" s="4">
        <f t="shared" si="39"/>
        <v>803.05273341069369</v>
      </c>
      <c r="W100" s="5" t="str">
        <f>VLOOKUP(C100&amp;A100,Driver_elast!$A$2:$D$1161,4,FALSE)</f>
        <v>GDPIND</v>
      </c>
      <c r="X100" s="5">
        <v>1</v>
      </c>
      <c r="Y100" s="2">
        <f>SUMIFS('Growth rates'!D$4:D$999,'Growth rates'!$B$4:$B$999,Demands!$A100,'Growth rates'!$C$4:$C$999,$W100)</f>
        <v>1</v>
      </c>
      <c r="Z100" s="2">
        <f>SUMIFS('Growth rates'!E$4:E$999,'Growth rates'!$B$4:$B$999,Demands!$A100,'Growth rates'!$C$4:$C$999,$W100)</f>
        <v>0.98252082214711123</v>
      </c>
      <c r="AA100" s="2">
        <f>SUMIFS('Growth rates'!F$4:F$999,'Growth rates'!$B$4:$B$999,Demands!$A100,'Growth rates'!$C$4:$C$999,$W100)</f>
        <v>1.1497488746695705</v>
      </c>
      <c r="AB100" s="2">
        <f>SUMIFS('Growth rates'!G$4:G$999,'Growth rates'!$B$4:$B$999,Demands!$A100,'Growth rates'!$C$4:$C$999,$W100)</f>
        <v>1.2804008929389392</v>
      </c>
      <c r="AC100" s="2">
        <f>SUMIFS('Growth rates'!H$4:H$999,'Growth rates'!$B$4:$B$999,Demands!$A100,'Growth rates'!$C$4:$C$999,$W100)</f>
        <v>1.4264926727979366</v>
      </c>
      <c r="AD100" s="2">
        <f>SUMIFS('Growth rates'!I$4:I$999,'Growth rates'!$B$4:$B$999,Demands!$A100,'Growth rates'!$C$4:$C$999,$W100)</f>
        <v>1.5924695791336569</v>
      </c>
      <c r="AE100" s="2">
        <f>SUMIFS('Growth rates'!J$4:J$999,'Growth rates'!$B$4:$B$999,Demands!$A100,'Growth rates'!$C$4:$C$999,$W100)</f>
        <v>1.7818385916213944</v>
      </c>
      <c r="AF100" s="2">
        <f>SUMIFS('Growth rates'!K$4:K$999,'Growth rates'!$B$4:$B$999,Demands!$A100,'Growth rates'!$C$4:$C$999,$W100)</f>
        <v>1.9947218511976503</v>
      </c>
      <c r="AG100" s="2">
        <f>SUMIFS('Growth rates'!L$4:L$999,'Growth rates'!$B$4:$B$999,Demands!$A100,'Growth rates'!$C$4:$C$999,$W100)</f>
        <v>2.2278975055232948</v>
      </c>
      <c r="AH100" s="2">
        <f>SUMIFS('Growth rates'!M$4:M$999,'Growth rates'!$B$4:$B$999,Demands!$A100,'Growth rates'!$C$4:$C$999,$W100)</f>
        <v>2.4769420800936284</v>
      </c>
      <c r="AI100" s="2">
        <f>SUMIFS('Growth rates'!N$4:N$999,'Growth rates'!$B$4:$B$999,Demands!$A100,'Growth rates'!$C$4:$C$999,$W100)</f>
        <v>2.7449180494802707</v>
      </c>
      <c r="AJ100" s="2">
        <f>SUMIFS('Growth rates'!O$4:O$999,'Growth rates'!$B$4:$B$999,Demands!$A100,'Growth rates'!$C$4:$C$999,$W100)</f>
        <v>3.0278328114109931</v>
      </c>
      <c r="AK100" s="2">
        <f>SUMIFS('Growth rates'!P$4:P$999,'Growth rates'!$B$4:$B$999,Demands!$A100,'Growth rates'!$C$4:$C$999,$W100)</f>
        <v>3.3174383337828774</v>
      </c>
      <c r="AL100" s="2">
        <f>SUMIFS('Growth rates'!Q$4:Q$999,'Growth rates'!$B$4:$B$999,Demands!$A100,'Growth rates'!$C$4:$C$999,$W100)</f>
        <v>3.6093257109917234</v>
      </c>
      <c r="AM100" s="2">
        <f>SUMIFS('Growth rates'!R$4:R$999,'Growth rates'!$B$4:$B$999,Demands!$A100,'Growth rates'!$C$4:$C$999,$W100)</f>
        <v>3.9020305746793635</v>
      </c>
      <c r="AN100" s="2">
        <f>SUMIFS('Growth rates'!S$4:S$999,'Growth rates'!$B$4:$B$999,Demands!$A100,'Growth rates'!$C$4:$C$999,$W100)</f>
        <v>4.1949798949322457</v>
      </c>
      <c r="AO100" s="2">
        <f>SUMIFS('Growth rates'!T$4:T$999,'Growth rates'!$B$4:$B$999,Demands!$A100,'Growth rates'!$C$4:$C$999,$W100)</f>
        <v>4.4868580120269428</v>
      </c>
      <c r="AP100" s="2">
        <f>SUMIFS('Growth rates'!U$4:U$999,'Growth rates'!$B$4:$B$999,Demands!$A100,'Growth rates'!$C$4:$C$999,$W100)</f>
        <v>4.7764134948825072</v>
      </c>
      <c r="AR100">
        <f>VLOOKUP(C100&amp;A100,Driver_elast!$A$2:$E$1161,5,FALSE)</f>
        <v>0.76078100000000004</v>
      </c>
      <c r="AS100">
        <f t="shared" si="40"/>
        <v>0.76078100000000004</v>
      </c>
      <c r="AT100">
        <f t="shared" si="41"/>
        <v>0.15215620000000002</v>
      </c>
      <c r="AV100" s="2" cm="1">
        <f t="array" ref="AV100">TREND($AR100:$AS100,$AR$3:$AS$3,AV$1)</f>
        <v>0.76078100000000004</v>
      </c>
      <c r="AW100" s="2" cm="1">
        <f t="array" ref="AW100">TREND($AR100:$AS100,$AR$3:$AS$3,AW$1)</f>
        <v>0.76078100000000004</v>
      </c>
      <c r="AX100" s="2" cm="1">
        <f t="array" ref="AX100">TREND($AR100:$AS100,$AR$3:$AS$3,AX$1)</f>
        <v>0.76078100000000004</v>
      </c>
      <c r="AY100" s="2" cm="1">
        <f t="array" ref="AY100">TREND($AR100:$AS100,$AR$3:$AS$3,AY$1)</f>
        <v>0.76078100000000004</v>
      </c>
      <c r="AZ100" s="2" cm="1">
        <f t="array" ref="AZ100">TREND($AR100:$AS100,$AR$3:$AS$3,AZ$1)</f>
        <v>0.76078100000000004</v>
      </c>
      <c r="BA100" s="2" cm="1">
        <f t="array" ref="BA100">TREND($AR100:$AS100,$AR$3:$AS$3,BA$1)</f>
        <v>0.76078100000000004</v>
      </c>
      <c r="BB100" s="2" cm="1">
        <f t="array" ref="BB100">TREND($AR100:$AS100,$AR$3:$AS$3,BB$1)</f>
        <v>0.76078100000000004</v>
      </c>
      <c r="BC100" s="2" cm="1">
        <f t="array" ref="BC100">TREND($AR100:$AS100,$AR$3:$AS$3,BC$1)</f>
        <v>0.76078100000000004</v>
      </c>
      <c r="BD100" s="2" cm="1">
        <f t="array" ref="BD100">TREND($AR100:$AS100,$AR$3:$AS$3,BD$1)</f>
        <v>0.76078100000000004</v>
      </c>
      <c r="BE100" s="2" cm="1">
        <f t="array" ref="BE100">TREND($AR100:$AS100,$AR$3:$AS$3,BE$1)</f>
        <v>0.76078100000000004</v>
      </c>
      <c r="BF100" s="20" cm="1">
        <f t="array" ref="BF100">TREND($AS100:$AT100,$AS$3:$AT$3,BF$1)</f>
        <v>0.68470290000000134</v>
      </c>
      <c r="BG100" s="20" cm="1">
        <f t="array" ref="BG100">TREND($AS100:$AT100,$AS$3:$AT$3,BG$1)</f>
        <v>0.60862480000000119</v>
      </c>
      <c r="BH100" s="20" cm="1">
        <f t="array" ref="BH100">TREND($AS100:$AT100,$AS$3:$AT$3,BH$1)</f>
        <v>0.53254670000000104</v>
      </c>
      <c r="BI100" s="20" cm="1">
        <f t="array" ref="BI100">TREND($AS100:$AT100,$AS$3:$AT$3,BI$1)</f>
        <v>0.45646860000000089</v>
      </c>
      <c r="BJ100" s="20" cm="1">
        <f t="array" ref="BJ100">TREND($AS100:$AT100,$AS$3:$AT$3,BJ$1)</f>
        <v>0.38039050000000074</v>
      </c>
      <c r="BK100" s="20" cm="1">
        <f t="array" ref="BK100">TREND($AS100:$AT100,$AS$3:$AT$3,BK$1)</f>
        <v>0.30431240000000059</v>
      </c>
      <c r="BL100" s="20" cm="1">
        <f t="array" ref="BL100">TREND($AS100:$AT100,$AS$3:$AT$3,BL$1)</f>
        <v>0.22823430000000045</v>
      </c>
      <c r="BM100" s="20" cm="1">
        <f t="array" ref="BM100">TREND($AS100:$AT100,$AS$3:$AT$3,BM$1)</f>
        <v>0.1521562000000003</v>
      </c>
    </row>
    <row r="101" spans="1:65" x14ac:dyDescent="0.35">
      <c r="A101" t="str">
        <f>IF(BYDem!B99="","\I:",BYDem!B99)</f>
        <v>Arg-Chi</v>
      </c>
      <c r="B101" t="str">
        <f>BYDem!E99</f>
        <v>ITM</v>
      </c>
      <c r="C101" t="str">
        <f t="shared" si="42"/>
        <v>ITM</v>
      </c>
      <c r="D101" s="4">
        <f>SUMIFS(BYDem!$M$2:$M$2000,BYDem!$B$2:$B$2000,Demands!$A101,BYDem!$E$2:$E$2000,Demands!$B101)</f>
        <v>12.744341117177299</v>
      </c>
      <c r="E101" s="4">
        <f t="shared" si="23"/>
        <v>12.574869081340971</v>
      </c>
      <c r="F101" s="4">
        <f t="shared" si="24"/>
        <v>14.203154370726798</v>
      </c>
      <c r="G101" s="4">
        <f t="shared" si="25"/>
        <v>15.431039090663317</v>
      </c>
      <c r="H101" s="4">
        <f t="shared" si="26"/>
        <v>16.770514179480649</v>
      </c>
      <c r="I101" s="4">
        <f t="shared" si="27"/>
        <v>18.255027696077299</v>
      </c>
      <c r="J101" s="4">
        <f t="shared" si="28"/>
        <v>19.906532813289296</v>
      </c>
      <c r="K101" s="4">
        <f t="shared" si="29"/>
        <v>21.715907176201345</v>
      </c>
      <c r="L101" s="4">
        <f t="shared" si="30"/>
        <v>23.647157161279619</v>
      </c>
      <c r="M101" s="4">
        <f t="shared" si="31"/>
        <v>25.658196070988243</v>
      </c>
      <c r="N101" s="4">
        <f t="shared" si="32"/>
        <v>27.558872925534189</v>
      </c>
      <c r="O101" s="4">
        <f t="shared" si="33"/>
        <v>29.28764334492266</v>
      </c>
      <c r="P101" s="4">
        <f t="shared" si="34"/>
        <v>30.779465570571247</v>
      </c>
      <c r="Q101" s="4">
        <f t="shared" si="35"/>
        <v>32.01565332866803</v>
      </c>
      <c r="R101" s="4">
        <f t="shared" si="36"/>
        <v>33.003287015154818</v>
      </c>
      <c r="S101" s="4">
        <f t="shared" si="37"/>
        <v>33.757299734632809</v>
      </c>
      <c r="T101" s="4">
        <f t="shared" si="38"/>
        <v>34.293368205411824</v>
      </c>
      <c r="U101" s="4">
        <f t="shared" si="39"/>
        <v>34.63010398350643</v>
      </c>
      <c r="W101" s="5" t="str">
        <f>VLOOKUP(C101&amp;A101,Driver_elast!$A$2:$D$1161,4,FALSE)</f>
        <v>GDPIND</v>
      </c>
      <c r="X101" s="5">
        <v>1</v>
      </c>
      <c r="Y101" s="2">
        <f>SUMIFS('Growth rates'!D$4:D$999,'Growth rates'!$B$4:$B$999,Demands!$A101,'Growth rates'!$C$4:$C$999,$W101)</f>
        <v>1</v>
      </c>
      <c r="Z101" s="2">
        <f>SUMIFS('Growth rates'!E$4:E$999,'Growth rates'!$B$4:$B$999,Demands!$A101,'Growth rates'!$C$4:$C$999,$W101)</f>
        <v>0.98252082214711123</v>
      </c>
      <c r="AA101" s="2">
        <f>SUMIFS('Growth rates'!F$4:F$999,'Growth rates'!$B$4:$B$999,Demands!$A101,'Growth rates'!$C$4:$C$999,$W101)</f>
        <v>1.1497488746695705</v>
      </c>
      <c r="AB101" s="2">
        <f>SUMIFS('Growth rates'!G$4:G$999,'Growth rates'!$B$4:$B$999,Demands!$A101,'Growth rates'!$C$4:$C$999,$W101)</f>
        <v>1.2804008929389392</v>
      </c>
      <c r="AC101" s="2">
        <f>SUMIFS('Growth rates'!H$4:H$999,'Growth rates'!$B$4:$B$999,Demands!$A101,'Growth rates'!$C$4:$C$999,$W101)</f>
        <v>1.4264926727979366</v>
      </c>
      <c r="AD101" s="2">
        <f>SUMIFS('Growth rates'!I$4:I$999,'Growth rates'!$B$4:$B$999,Demands!$A101,'Growth rates'!$C$4:$C$999,$W101)</f>
        <v>1.5924695791336569</v>
      </c>
      <c r="AE101" s="2">
        <f>SUMIFS('Growth rates'!J$4:J$999,'Growth rates'!$B$4:$B$999,Demands!$A101,'Growth rates'!$C$4:$C$999,$W101)</f>
        <v>1.7818385916213944</v>
      </c>
      <c r="AF101" s="2">
        <f>SUMIFS('Growth rates'!K$4:K$999,'Growth rates'!$B$4:$B$999,Demands!$A101,'Growth rates'!$C$4:$C$999,$W101)</f>
        <v>1.9947218511976503</v>
      </c>
      <c r="AG101" s="2">
        <f>SUMIFS('Growth rates'!L$4:L$999,'Growth rates'!$B$4:$B$999,Demands!$A101,'Growth rates'!$C$4:$C$999,$W101)</f>
        <v>2.2278975055232948</v>
      </c>
      <c r="AH101" s="2">
        <f>SUMIFS('Growth rates'!M$4:M$999,'Growth rates'!$B$4:$B$999,Demands!$A101,'Growth rates'!$C$4:$C$999,$W101)</f>
        <v>2.4769420800936284</v>
      </c>
      <c r="AI101" s="2">
        <f>SUMIFS('Growth rates'!N$4:N$999,'Growth rates'!$B$4:$B$999,Demands!$A101,'Growth rates'!$C$4:$C$999,$W101)</f>
        <v>2.7449180494802707</v>
      </c>
      <c r="AJ101" s="2">
        <f>SUMIFS('Growth rates'!O$4:O$999,'Growth rates'!$B$4:$B$999,Demands!$A101,'Growth rates'!$C$4:$C$999,$W101)</f>
        <v>3.0278328114109931</v>
      </c>
      <c r="AK101" s="2">
        <f>SUMIFS('Growth rates'!P$4:P$999,'Growth rates'!$B$4:$B$999,Demands!$A101,'Growth rates'!$C$4:$C$999,$W101)</f>
        <v>3.3174383337828774</v>
      </c>
      <c r="AL101" s="2">
        <f>SUMIFS('Growth rates'!Q$4:Q$999,'Growth rates'!$B$4:$B$999,Demands!$A101,'Growth rates'!$C$4:$C$999,$W101)</f>
        <v>3.6093257109917234</v>
      </c>
      <c r="AM101" s="2">
        <f>SUMIFS('Growth rates'!R$4:R$999,'Growth rates'!$B$4:$B$999,Demands!$A101,'Growth rates'!$C$4:$C$999,$W101)</f>
        <v>3.9020305746793635</v>
      </c>
      <c r="AN101" s="2">
        <f>SUMIFS('Growth rates'!S$4:S$999,'Growth rates'!$B$4:$B$999,Demands!$A101,'Growth rates'!$C$4:$C$999,$W101)</f>
        <v>4.1949798949322457</v>
      </c>
      <c r="AO101" s="2">
        <f>SUMIFS('Growth rates'!T$4:T$999,'Growth rates'!$B$4:$B$999,Demands!$A101,'Growth rates'!$C$4:$C$999,$W101)</f>
        <v>4.4868580120269428</v>
      </c>
      <c r="AP101" s="2">
        <f>SUMIFS('Growth rates'!U$4:U$999,'Growth rates'!$B$4:$B$999,Demands!$A101,'Growth rates'!$C$4:$C$999,$W101)</f>
        <v>4.7764134948825072</v>
      </c>
      <c r="AR101">
        <f>VLOOKUP(C101&amp;A101,Driver_elast!$A$2:$E$1161,5,FALSE)</f>
        <v>0.76078100000000004</v>
      </c>
      <c r="AS101">
        <f t="shared" si="40"/>
        <v>0.76078100000000004</v>
      </c>
      <c r="AT101">
        <f t="shared" si="41"/>
        <v>0.15215620000000002</v>
      </c>
      <c r="AV101" s="2" cm="1">
        <f t="array" ref="AV101">TREND($AR101:$AS101,$AR$3:$AS$3,AV$1)</f>
        <v>0.76078100000000004</v>
      </c>
      <c r="AW101" s="2" cm="1">
        <f t="array" ref="AW101">TREND($AR101:$AS101,$AR$3:$AS$3,AW$1)</f>
        <v>0.76078100000000004</v>
      </c>
      <c r="AX101" s="2" cm="1">
        <f t="array" ref="AX101">TREND($AR101:$AS101,$AR$3:$AS$3,AX$1)</f>
        <v>0.76078100000000004</v>
      </c>
      <c r="AY101" s="2" cm="1">
        <f t="array" ref="AY101">TREND($AR101:$AS101,$AR$3:$AS$3,AY$1)</f>
        <v>0.76078100000000004</v>
      </c>
      <c r="AZ101" s="2" cm="1">
        <f t="array" ref="AZ101">TREND($AR101:$AS101,$AR$3:$AS$3,AZ$1)</f>
        <v>0.76078100000000004</v>
      </c>
      <c r="BA101" s="2" cm="1">
        <f t="array" ref="BA101">TREND($AR101:$AS101,$AR$3:$AS$3,BA$1)</f>
        <v>0.76078100000000004</v>
      </c>
      <c r="BB101" s="2" cm="1">
        <f t="array" ref="BB101">TREND($AR101:$AS101,$AR$3:$AS$3,BB$1)</f>
        <v>0.76078100000000004</v>
      </c>
      <c r="BC101" s="2" cm="1">
        <f t="array" ref="BC101">TREND($AR101:$AS101,$AR$3:$AS$3,BC$1)</f>
        <v>0.76078100000000004</v>
      </c>
      <c r="BD101" s="2" cm="1">
        <f t="array" ref="BD101">TREND($AR101:$AS101,$AR$3:$AS$3,BD$1)</f>
        <v>0.76078100000000004</v>
      </c>
      <c r="BE101" s="2" cm="1">
        <f t="array" ref="BE101">TREND($AR101:$AS101,$AR$3:$AS$3,BE$1)</f>
        <v>0.76078100000000004</v>
      </c>
      <c r="BF101" s="20" cm="1">
        <f t="array" ref="BF101">TREND($AS101:$AT101,$AS$3:$AT$3,BF$1)</f>
        <v>0.68470290000000134</v>
      </c>
      <c r="BG101" s="20" cm="1">
        <f t="array" ref="BG101">TREND($AS101:$AT101,$AS$3:$AT$3,BG$1)</f>
        <v>0.60862480000000119</v>
      </c>
      <c r="BH101" s="20" cm="1">
        <f t="array" ref="BH101">TREND($AS101:$AT101,$AS$3:$AT$3,BH$1)</f>
        <v>0.53254670000000104</v>
      </c>
      <c r="BI101" s="20" cm="1">
        <f t="array" ref="BI101">TREND($AS101:$AT101,$AS$3:$AT$3,BI$1)</f>
        <v>0.45646860000000089</v>
      </c>
      <c r="BJ101" s="20" cm="1">
        <f t="array" ref="BJ101">TREND($AS101:$AT101,$AS$3:$AT$3,BJ$1)</f>
        <v>0.38039050000000074</v>
      </c>
      <c r="BK101" s="20" cm="1">
        <f t="array" ref="BK101">TREND($AS101:$AT101,$AS$3:$AT$3,BK$1)</f>
        <v>0.30431240000000059</v>
      </c>
      <c r="BL101" s="20" cm="1">
        <f t="array" ref="BL101">TREND($AS101:$AT101,$AS$3:$AT$3,BL$1)</f>
        <v>0.22823430000000045</v>
      </c>
      <c r="BM101" s="20" cm="1">
        <f t="array" ref="BM101">TREND($AS101:$AT101,$AS$3:$AT$3,BM$1)</f>
        <v>0.1521562000000003</v>
      </c>
    </row>
    <row r="102" spans="1:65" x14ac:dyDescent="0.35">
      <c r="A102" t="str">
        <f>IF(BYDem!B100="","\I:",BYDem!B100)</f>
        <v>Arg-Chi</v>
      </c>
      <c r="B102" t="str">
        <f>BYDem!E100</f>
        <v>NEU</v>
      </c>
      <c r="C102" t="str">
        <f t="shared" si="42"/>
        <v>NEU</v>
      </c>
      <c r="D102" s="4">
        <f>SUMIFS(BYDem!$M$2:$M$2000,BYDem!$B$2:$B$2000,Demands!$A102,BYDem!$E$2:$E$2000,Demands!$B102)</f>
        <v>0</v>
      </c>
      <c r="E102" s="4">
        <f t="shared" si="23"/>
        <v>0</v>
      </c>
      <c r="F102" s="4">
        <f t="shared" si="24"/>
        <v>0</v>
      </c>
      <c r="G102" s="4">
        <f t="shared" si="25"/>
        <v>0</v>
      </c>
      <c r="H102" s="4">
        <f t="shared" si="26"/>
        <v>0</v>
      </c>
      <c r="I102" s="4">
        <f t="shared" si="27"/>
        <v>0</v>
      </c>
      <c r="J102" s="4">
        <f t="shared" si="28"/>
        <v>0</v>
      </c>
      <c r="K102" s="4">
        <f t="shared" si="29"/>
        <v>0</v>
      </c>
      <c r="L102" s="4">
        <f t="shared" si="30"/>
        <v>0</v>
      </c>
      <c r="M102" s="4">
        <f t="shared" si="31"/>
        <v>0</v>
      </c>
      <c r="N102" s="4">
        <f t="shared" si="32"/>
        <v>0</v>
      </c>
      <c r="O102" s="4">
        <f t="shared" si="33"/>
        <v>0</v>
      </c>
      <c r="P102" s="4">
        <f t="shared" si="34"/>
        <v>0</v>
      </c>
      <c r="Q102" s="4">
        <f t="shared" si="35"/>
        <v>0</v>
      </c>
      <c r="R102" s="4">
        <f t="shared" si="36"/>
        <v>0</v>
      </c>
      <c r="S102" s="4">
        <f t="shared" si="37"/>
        <v>0</v>
      </c>
      <c r="T102" s="4">
        <f t="shared" si="38"/>
        <v>0</v>
      </c>
      <c r="U102" s="4">
        <f t="shared" si="39"/>
        <v>0</v>
      </c>
      <c r="W102" s="5" t="str">
        <f>VLOOKUP(C102&amp;A102,Driver_elast!$A$2:$D$1161,4,FALSE)</f>
        <v>GDPPCAP</v>
      </c>
      <c r="X102" s="5">
        <v>1</v>
      </c>
      <c r="Y102" s="2">
        <f>SUMIFS('Growth rates'!D$4:D$999,'Growth rates'!$B$4:$B$999,Demands!$A102,'Growth rates'!$C$4:$C$999,$W102)</f>
        <v>1</v>
      </c>
      <c r="Z102" s="2">
        <f>SUMIFS('Growth rates'!E$4:E$999,'Growth rates'!$B$4:$B$999,Demands!$A102,'Growth rates'!$C$4:$C$999,$W102)</f>
        <v>0.97652778491718717</v>
      </c>
      <c r="AA102" s="2">
        <f>SUMIFS('Growth rates'!F$4:F$999,'Growth rates'!$B$4:$B$999,Demands!$A102,'Growth rates'!$C$4:$C$999,$W102)</f>
        <v>1.1105443260237322</v>
      </c>
      <c r="AB102" s="2">
        <f>SUMIFS('Growth rates'!G$4:G$999,'Growth rates'!$B$4:$B$999,Demands!$A102,'Growth rates'!$C$4:$C$999,$W102)</f>
        <v>1.2062667413932642</v>
      </c>
      <c r="AC102" s="2">
        <f>SUMIFS('Growth rates'!H$4:H$999,'Growth rates'!$B$4:$B$999,Demands!$A102,'Growth rates'!$C$4:$C$999,$W102)</f>
        <v>1.3125227959745387</v>
      </c>
      <c r="AD102" s="2">
        <f>SUMIFS('Growth rates'!I$4:I$999,'Growth rates'!$B$4:$B$999,Demands!$A102,'Growth rates'!$C$4:$C$999,$W102)</f>
        <v>1.4361430179362562</v>
      </c>
      <c r="AE102" s="2">
        <f>SUMIFS('Growth rates'!J$4:J$999,'Growth rates'!$B$4:$B$999,Demands!$A102,'Growth rates'!$C$4:$C$999,$W102)</f>
        <v>1.5815023088336162</v>
      </c>
      <c r="AF102" s="2">
        <f>SUMIFS('Growth rates'!K$4:K$999,'Growth rates'!$B$4:$B$999,Demands!$A102,'Growth rates'!$C$4:$C$999,$W102)</f>
        <v>1.7494554638273698</v>
      </c>
      <c r="AG102" s="2">
        <f>SUMIFS('Growth rates'!L$4:L$999,'Growth rates'!$B$4:$B$999,Demands!$A102,'Growth rates'!$C$4:$C$999,$W102)</f>
        <v>1.9387841597470052</v>
      </c>
      <c r="AH102" s="2">
        <f>SUMIFS('Growth rates'!M$4:M$999,'Growth rates'!$B$4:$B$999,Demands!$A102,'Growth rates'!$C$4:$C$999,$W102)</f>
        <v>2.14848862692322</v>
      </c>
      <c r="AI102" s="2">
        <f>SUMIFS('Growth rates'!N$4:N$999,'Growth rates'!$B$4:$B$999,Demands!$A102,'Growth rates'!$C$4:$C$999,$W102)</f>
        <v>2.3821053569893946</v>
      </c>
      <c r="AJ102" s="2">
        <f>SUMIFS('Growth rates'!O$4:O$999,'Growth rates'!$B$4:$B$999,Demands!$A102,'Growth rates'!$C$4:$C$999,$W102)</f>
        <v>2.6372403391840047</v>
      </c>
      <c r="AK102" s="2">
        <f>SUMIFS('Growth rates'!P$4:P$999,'Growth rates'!$B$4:$B$999,Demands!$A102,'Growth rates'!$C$4:$C$999,$W102)</f>
        <v>2.908936586852052</v>
      </c>
      <c r="AL102" s="2">
        <f>SUMIFS('Growth rates'!Q$4:Q$999,'Growth rates'!$B$4:$B$999,Demands!$A102,'Growth rates'!$C$4:$C$999,$W102)</f>
        <v>3.1957911590821717</v>
      </c>
      <c r="AM102" s="2">
        <f>SUMIFS('Growth rates'!R$4:R$999,'Growth rates'!$B$4:$B$999,Demands!$A102,'Growth rates'!$C$4:$C$999,$W102)</f>
        <v>3.498863086934064</v>
      </c>
      <c r="AN102" s="2">
        <f>SUMIFS('Growth rates'!S$4:S$999,'Growth rates'!$B$4:$B$999,Demands!$A102,'Growth rates'!$C$4:$C$999,$W102)</f>
        <v>3.8189850208492522</v>
      </c>
      <c r="AO102" s="2">
        <f>SUMIFS('Growth rates'!T$4:T$999,'Growth rates'!$B$4:$B$999,Demands!$A102,'Growth rates'!$C$4:$C$999,$W102)</f>
        <v>4.155191673283813</v>
      </c>
      <c r="AP102" s="2">
        <f>SUMIFS('Growth rates'!U$4:U$999,'Growth rates'!$B$4:$B$999,Demands!$A102,'Growth rates'!$C$4:$C$999,$W102)</f>
        <v>4.504782899462902</v>
      </c>
      <c r="AR102">
        <f>VLOOKUP(C102&amp;A102,Driver_elast!$A$2:$E$1161,5,FALSE)</f>
        <v>0.56404399999999999</v>
      </c>
      <c r="AS102">
        <f t="shared" si="40"/>
        <v>0.56404399999999999</v>
      </c>
      <c r="AT102">
        <f t="shared" si="41"/>
        <v>0.1128088</v>
      </c>
      <c r="AV102" s="2" cm="1">
        <f t="array" ref="AV102">TREND($AR102:$AS102,$AR$3:$AS$3,AV$1)</f>
        <v>0.56404399999999999</v>
      </c>
      <c r="AW102" s="2" cm="1">
        <f t="array" ref="AW102">TREND($AR102:$AS102,$AR$3:$AS$3,AW$1)</f>
        <v>0.56404399999999999</v>
      </c>
      <c r="AX102" s="2" cm="1">
        <f t="array" ref="AX102">TREND($AR102:$AS102,$AR$3:$AS$3,AX$1)</f>
        <v>0.56404399999999999</v>
      </c>
      <c r="AY102" s="2" cm="1">
        <f t="array" ref="AY102">TREND($AR102:$AS102,$AR$3:$AS$3,AY$1)</f>
        <v>0.56404399999999999</v>
      </c>
      <c r="AZ102" s="2" cm="1">
        <f t="array" ref="AZ102">TREND($AR102:$AS102,$AR$3:$AS$3,AZ$1)</f>
        <v>0.56404399999999999</v>
      </c>
      <c r="BA102" s="2" cm="1">
        <f t="array" ref="BA102">TREND($AR102:$AS102,$AR$3:$AS$3,BA$1)</f>
        <v>0.56404399999999999</v>
      </c>
      <c r="BB102" s="2" cm="1">
        <f t="array" ref="BB102">TREND($AR102:$AS102,$AR$3:$AS$3,BB$1)</f>
        <v>0.56404399999999999</v>
      </c>
      <c r="BC102" s="2" cm="1">
        <f t="array" ref="BC102">TREND($AR102:$AS102,$AR$3:$AS$3,BC$1)</f>
        <v>0.56404399999999999</v>
      </c>
      <c r="BD102" s="2" cm="1">
        <f t="array" ref="BD102">TREND($AR102:$AS102,$AR$3:$AS$3,BD$1)</f>
        <v>0.56404399999999999</v>
      </c>
      <c r="BE102" s="2" cm="1">
        <f t="array" ref="BE102">TREND($AR102:$AS102,$AR$3:$AS$3,BE$1)</f>
        <v>0.56404399999999999</v>
      </c>
      <c r="BF102" s="20" cm="1">
        <f t="array" ref="BF102">TREND($AS102:$AT102,$AS$3:$AT$3,BF$1)</f>
        <v>0.50763960000000097</v>
      </c>
      <c r="BG102" s="20" cm="1">
        <f t="array" ref="BG102">TREND($AS102:$AT102,$AS$3:$AT$3,BG$1)</f>
        <v>0.45123520000000283</v>
      </c>
      <c r="BH102" s="20" cm="1">
        <f t="array" ref="BH102">TREND($AS102:$AT102,$AS$3:$AT$3,BH$1)</f>
        <v>0.39483080000000115</v>
      </c>
      <c r="BI102" s="20" cm="1">
        <f t="array" ref="BI102">TREND($AS102:$AT102,$AS$3:$AT$3,BI$1)</f>
        <v>0.33842639999999946</v>
      </c>
      <c r="BJ102" s="20" cm="1">
        <f t="array" ref="BJ102">TREND($AS102:$AT102,$AS$3:$AT$3,BJ$1)</f>
        <v>0.28202200000000133</v>
      </c>
      <c r="BK102" s="20" cm="1">
        <f t="array" ref="BK102">TREND($AS102:$AT102,$AS$3:$AT$3,BK$1)</f>
        <v>0.22561759999999964</v>
      </c>
      <c r="BL102" s="20" cm="1">
        <f t="array" ref="BL102">TREND($AS102:$AT102,$AS$3:$AT$3,BL$1)</f>
        <v>0.16921320000000151</v>
      </c>
      <c r="BM102" s="20" cm="1">
        <f t="array" ref="BM102">TREND($AS102:$AT102,$AS$3:$AT$3,BM$1)</f>
        <v>0.11280879999999982</v>
      </c>
    </row>
    <row r="103" spans="1:65" x14ac:dyDescent="0.35">
      <c r="A103" t="str">
        <f>IF(BYDem!B101="","\I:",BYDem!B101)</f>
        <v>Arg-Chi</v>
      </c>
      <c r="B103" t="str">
        <f>BYDem!E101</f>
        <v>ONO</v>
      </c>
      <c r="C103" t="str">
        <f t="shared" si="42"/>
        <v>ONO</v>
      </c>
      <c r="D103" s="4">
        <f>SUMIFS(BYDem!$M$2:$M$2000,BYDem!$B$2:$B$2000,Demands!$A103,BYDem!$E$2:$E$2000,Demands!$B103)</f>
        <v>2.9187941255999998</v>
      </c>
      <c r="E103" s="4">
        <f t="shared" si="23"/>
        <v>2.8799805080026308</v>
      </c>
      <c r="F103" s="4">
        <f t="shared" si="24"/>
        <v>3.2529012807410878</v>
      </c>
      <c r="G103" s="4">
        <f t="shared" si="25"/>
        <v>3.5341196406792204</v>
      </c>
      <c r="H103" s="4">
        <f t="shared" si="26"/>
        <v>3.8408951722410674</v>
      </c>
      <c r="I103" s="4">
        <f t="shared" si="27"/>
        <v>4.1808883732843078</v>
      </c>
      <c r="J103" s="4">
        <f t="shared" si="28"/>
        <v>4.5591271060831025</v>
      </c>
      <c r="K103" s="4">
        <f t="shared" si="29"/>
        <v>4.973522107984043</v>
      </c>
      <c r="L103" s="4">
        <f t="shared" si="30"/>
        <v>5.4158298789141464</v>
      </c>
      <c r="M103" s="4">
        <f t="shared" si="31"/>
        <v>5.8764114422951677</v>
      </c>
      <c r="N103" s="4">
        <f t="shared" si="32"/>
        <v>6.3117171506644461</v>
      </c>
      <c r="O103" s="4">
        <f t="shared" si="33"/>
        <v>6.7076516990438071</v>
      </c>
      <c r="P103" s="4">
        <f t="shared" si="34"/>
        <v>7.0493187894509912</v>
      </c>
      <c r="Q103" s="4">
        <f t="shared" si="35"/>
        <v>7.3324387666468533</v>
      </c>
      <c r="R103" s="4">
        <f t="shared" si="36"/>
        <v>7.5586332302018899</v>
      </c>
      <c r="S103" s="4">
        <f t="shared" si="37"/>
        <v>7.7313222594741609</v>
      </c>
      <c r="T103" s="4">
        <f t="shared" si="38"/>
        <v>7.854096241200077</v>
      </c>
      <c r="U103" s="4">
        <f t="shared" si="39"/>
        <v>7.9312177182497718</v>
      </c>
      <c r="W103" s="5" t="str">
        <f>VLOOKUP(C103&amp;A103,Driver_elast!$A$2:$D$1161,4,FALSE)</f>
        <v>GDPIND</v>
      </c>
      <c r="X103" s="5">
        <v>1</v>
      </c>
      <c r="Y103" s="2">
        <f>SUMIFS('Growth rates'!D$4:D$999,'Growth rates'!$B$4:$B$999,Demands!$A103,'Growth rates'!$C$4:$C$999,$W103)</f>
        <v>1</v>
      </c>
      <c r="Z103" s="2">
        <f>SUMIFS('Growth rates'!E$4:E$999,'Growth rates'!$B$4:$B$999,Demands!$A103,'Growth rates'!$C$4:$C$999,$W103)</f>
        <v>0.98252082214711123</v>
      </c>
      <c r="AA103" s="2">
        <f>SUMIFS('Growth rates'!F$4:F$999,'Growth rates'!$B$4:$B$999,Demands!$A103,'Growth rates'!$C$4:$C$999,$W103)</f>
        <v>1.1497488746695705</v>
      </c>
      <c r="AB103" s="2">
        <f>SUMIFS('Growth rates'!G$4:G$999,'Growth rates'!$B$4:$B$999,Demands!$A103,'Growth rates'!$C$4:$C$999,$W103)</f>
        <v>1.2804008929389392</v>
      </c>
      <c r="AC103" s="2">
        <f>SUMIFS('Growth rates'!H$4:H$999,'Growth rates'!$B$4:$B$999,Demands!$A103,'Growth rates'!$C$4:$C$999,$W103)</f>
        <v>1.4264926727979366</v>
      </c>
      <c r="AD103" s="2">
        <f>SUMIFS('Growth rates'!I$4:I$999,'Growth rates'!$B$4:$B$999,Demands!$A103,'Growth rates'!$C$4:$C$999,$W103)</f>
        <v>1.5924695791336569</v>
      </c>
      <c r="AE103" s="2">
        <f>SUMIFS('Growth rates'!J$4:J$999,'Growth rates'!$B$4:$B$999,Demands!$A103,'Growth rates'!$C$4:$C$999,$W103)</f>
        <v>1.7818385916213944</v>
      </c>
      <c r="AF103" s="2">
        <f>SUMIFS('Growth rates'!K$4:K$999,'Growth rates'!$B$4:$B$999,Demands!$A103,'Growth rates'!$C$4:$C$999,$W103)</f>
        <v>1.9947218511976503</v>
      </c>
      <c r="AG103" s="2">
        <f>SUMIFS('Growth rates'!L$4:L$999,'Growth rates'!$B$4:$B$999,Demands!$A103,'Growth rates'!$C$4:$C$999,$W103)</f>
        <v>2.2278975055232948</v>
      </c>
      <c r="AH103" s="2">
        <f>SUMIFS('Growth rates'!M$4:M$999,'Growth rates'!$B$4:$B$999,Demands!$A103,'Growth rates'!$C$4:$C$999,$W103)</f>
        <v>2.4769420800936284</v>
      </c>
      <c r="AI103" s="2">
        <f>SUMIFS('Growth rates'!N$4:N$999,'Growth rates'!$B$4:$B$999,Demands!$A103,'Growth rates'!$C$4:$C$999,$W103)</f>
        <v>2.7449180494802707</v>
      </c>
      <c r="AJ103" s="2">
        <f>SUMIFS('Growth rates'!O$4:O$999,'Growth rates'!$B$4:$B$999,Demands!$A103,'Growth rates'!$C$4:$C$999,$W103)</f>
        <v>3.0278328114109931</v>
      </c>
      <c r="AK103" s="2">
        <f>SUMIFS('Growth rates'!P$4:P$999,'Growth rates'!$B$4:$B$999,Demands!$A103,'Growth rates'!$C$4:$C$999,$W103)</f>
        <v>3.3174383337828774</v>
      </c>
      <c r="AL103" s="2">
        <f>SUMIFS('Growth rates'!Q$4:Q$999,'Growth rates'!$B$4:$B$999,Demands!$A103,'Growth rates'!$C$4:$C$999,$W103)</f>
        <v>3.6093257109917234</v>
      </c>
      <c r="AM103" s="2">
        <f>SUMIFS('Growth rates'!R$4:R$999,'Growth rates'!$B$4:$B$999,Demands!$A103,'Growth rates'!$C$4:$C$999,$W103)</f>
        <v>3.9020305746793635</v>
      </c>
      <c r="AN103" s="2">
        <f>SUMIFS('Growth rates'!S$4:S$999,'Growth rates'!$B$4:$B$999,Demands!$A103,'Growth rates'!$C$4:$C$999,$W103)</f>
        <v>4.1949798949322457</v>
      </c>
      <c r="AO103" s="2">
        <f>SUMIFS('Growth rates'!T$4:T$999,'Growth rates'!$B$4:$B$999,Demands!$A103,'Growth rates'!$C$4:$C$999,$W103)</f>
        <v>4.4868580120269428</v>
      </c>
      <c r="AP103" s="2">
        <f>SUMIFS('Growth rates'!U$4:U$999,'Growth rates'!$B$4:$B$999,Demands!$A103,'Growth rates'!$C$4:$C$999,$W103)</f>
        <v>4.7764134948825072</v>
      </c>
      <c r="AR103">
        <f>VLOOKUP(C103&amp;A103,Driver_elast!$A$2:$E$1161,5,FALSE)</f>
        <v>0.76078100000000004</v>
      </c>
      <c r="AS103">
        <f t="shared" si="40"/>
        <v>0.76078100000000004</v>
      </c>
      <c r="AT103">
        <f t="shared" si="41"/>
        <v>0.15215620000000002</v>
      </c>
      <c r="AV103" s="2" cm="1">
        <f t="array" ref="AV103">TREND($AR103:$AS103,$AR$3:$AS$3,AV$1)</f>
        <v>0.76078100000000004</v>
      </c>
      <c r="AW103" s="2" cm="1">
        <f t="array" ref="AW103">TREND($AR103:$AS103,$AR$3:$AS$3,AW$1)</f>
        <v>0.76078100000000004</v>
      </c>
      <c r="AX103" s="2" cm="1">
        <f t="array" ref="AX103">TREND($AR103:$AS103,$AR$3:$AS$3,AX$1)</f>
        <v>0.76078100000000004</v>
      </c>
      <c r="AY103" s="2" cm="1">
        <f t="array" ref="AY103">TREND($AR103:$AS103,$AR$3:$AS$3,AY$1)</f>
        <v>0.76078100000000004</v>
      </c>
      <c r="AZ103" s="2" cm="1">
        <f t="array" ref="AZ103">TREND($AR103:$AS103,$AR$3:$AS$3,AZ$1)</f>
        <v>0.76078100000000004</v>
      </c>
      <c r="BA103" s="2" cm="1">
        <f t="array" ref="BA103">TREND($AR103:$AS103,$AR$3:$AS$3,BA$1)</f>
        <v>0.76078100000000004</v>
      </c>
      <c r="BB103" s="2" cm="1">
        <f t="array" ref="BB103">TREND($AR103:$AS103,$AR$3:$AS$3,BB$1)</f>
        <v>0.76078100000000004</v>
      </c>
      <c r="BC103" s="2" cm="1">
        <f t="array" ref="BC103">TREND($AR103:$AS103,$AR$3:$AS$3,BC$1)</f>
        <v>0.76078100000000004</v>
      </c>
      <c r="BD103" s="2" cm="1">
        <f t="array" ref="BD103">TREND($AR103:$AS103,$AR$3:$AS$3,BD$1)</f>
        <v>0.76078100000000004</v>
      </c>
      <c r="BE103" s="2" cm="1">
        <f t="array" ref="BE103">TREND($AR103:$AS103,$AR$3:$AS$3,BE$1)</f>
        <v>0.76078100000000004</v>
      </c>
      <c r="BF103" s="20" cm="1">
        <f t="array" ref="BF103">TREND($AS103:$AT103,$AS$3:$AT$3,BF$1)</f>
        <v>0.68470290000000134</v>
      </c>
      <c r="BG103" s="20" cm="1">
        <f t="array" ref="BG103">TREND($AS103:$AT103,$AS$3:$AT$3,BG$1)</f>
        <v>0.60862480000000119</v>
      </c>
      <c r="BH103" s="20" cm="1">
        <f t="array" ref="BH103">TREND($AS103:$AT103,$AS$3:$AT$3,BH$1)</f>
        <v>0.53254670000000104</v>
      </c>
      <c r="BI103" s="20" cm="1">
        <f t="array" ref="BI103">TREND($AS103:$AT103,$AS$3:$AT$3,BI$1)</f>
        <v>0.45646860000000089</v>
      </c>
      <c r="BJ103" s="20" cm="1">
        <f t="array" ref="BJ103">TREND($AS103:$AT103,$AS$3:$AT$3,BJ$1)</f>
        <v>0.38039050000000074</v>
      </c>
      <c r="BK103" s="20" cm="1">
        <f t="array" ref="BK103">TREND($AS103:$AT103,$AS$3:$AT$3,BK$1)</f>
        <v>0.30431240000000059</v>
      </c>
      <c r="BL103" s="20" cm="1">
        <f t="array" ref="BL103">TREND($AS103:$AT103,$AS$3:$AT$3,BL$1)</f>
        <v>0.22823430000000045</v>
      </c>
      <c r="BM103" s="20" cm="1">
        <f t="array" ref="BM103">TREND($AS103:$AT103,$AS$3:$AT$3,BM$1)</f>
        <v>0.1521562000000003</v>
      </c>
    </row>
    <row r="104" spans="1:65" x14ac:dyDescent="0.35">
      <c r="A104" t="str">
        <f>IF(BYDem!B102="","\I:",BYDem!B102)</f>
        <v>Arg-Chi</v>
      </c>
      <c r="B104" t="str">
        <f>BYDem!E102</f>
        <v>RCK</v>
      </c>
      <c r="C104" t="str">
        <f t="shared" si="42"/>
        <v>RCK</v>
      </c>
      <c r="D104" s="4">
        <f>SUMIFS(BYDem!$M$2:$M$2000,BYDem!$B$2:$B$2000,Demands!$A104,BYDem!$E$2:$E$2000,Demands!$B104)</f>
        <v>119.53716088805299</v>
      </c>
      <c r="E104" s="4">
        <f t="shared" si="23"/>
        <v>120.20885775181593</v>
      </c>
      <c r="F104" s="4">
        <f t="shared" si="24"/>
        <v>123.57028372448707</v>
      </c>
      <c r="G104" s="4">
        <f t="shared" si="25"/>
        <v>127.02730339849013</v>
      </c>
      <c r="H104" s="4">
        <f t="shared" si="26"/>
        <v>130.10232827678422</v>
      </c>
      <c r="I104" s="4">
        <f t="shared" si="27"/>
        <v>132.68227599951342</v>
      </c>
      <c r="J104" s="4">
        <f t="shared" si="28"/>
        <v>134.67830165281435</v>
      </c>
      <c r="K104" s="4">
        <f t="shared" si="29"/>
        <v>136.09311999235118</v>
      </c>
      <c r="L104" s="4">
        <f t="shared" si="30"/>
        <v>136.88921167358575</v>
      </c>
      <c r="M104" s="4">
        <f t="shared" si="31"/>
        <v>136.96531875164578</v>
      </c>
      <c r="N104" s="4">
        <f t="shared" si="32"/>
        <v>136.47561038045845</v>
      </c>
      <c r="O104" s="4">
        <f t="shared" si="33"/>
        <v>135.62379741308627</v>
      </c>
      <c r="P104" s="4">
        <f t="shared" si="34"/>
        <v>134.53755141006008</v>
      </c>
      <c r="Q104" s="4">
        <f t="shared" si="35"/>
        <v>133.32845137387127</v>
      </c>
      <c r="R104" s="4">
        <f t="shared" si="36"/>
        <v>132.10335878773191</v>
      </c>
      <c r="S104" s="4">
        <f t="shared" si="37"/>
        <v>130.97580646536267</v>
      </c>
      <c r="T104" s="4">
        <f t="shared" si="38"/>
        <v>130.04609883416893</v>
      </c>
      <c r="U104" s="4">
        <f t="shared" si="39"/>
        <v>129.39429998753971</v>
      </c>
      <c r="W104" s="5" t="str">
        <f>VLOOKUP(C104&amp;A104,Driver_elast!$A$2:$D$1161,4,FALSE)</f>
        <v>POP</v>
      </c>
      <c r="X104" s="5">
        <v>1</v>
      </c>
      <c r="Y104" s="2">
        <f>SUMIFS('Growth rates'!D$4:D$999,'Growth rates'!$B$4:$B$999,Demands!$A104,'Growth rates'!$C$4:$C$999,$W104)</f>
        <v>1</v>
      </c>
      <c r="Z104" s="2">
        <f>SUMIFS('Growth rates'!E$4:E$999,'Growth rates'!$B$4:$B$999,Demands!$A104,'Growth rates'!$C$4:$C$999,$W104)</f>
        <v>1.0047391086193138</v>
      </c>
      <c r="AA104" s="2">
        <f>SUMIFS('Growth rates'!F$4:F$999,'Growth rates'!$B$4:$B$999,Demands!$A104,'Growth rates'!$C$4:$C$999,$W104)</f>
        <v>1.0284346517158831</v>
      </c>
      <c r="AB104" s="2">
        <f>SUMIFS('Growth rates'!G$4:G$999,'Growth rates'!$B$4:$B$999,Demands!$A104,'Growth rates'!$C$4:$C$999,$W104)</f>
        <v>1.0527002379224797</v>
      </c>
      <c r="AC104" s="2">
        <f>SUMIFS('Growth rates'!H$4:H$999,'Growth rates'!$B$4:$B$999,Demands!$A104,'Growth rates'!$C$4:$C$999,$W104)</f>
        <v>1.0741925211472267</v>
      </c>
      <c r="AD104" s="2">
        <f>SUMIFS('Growth rates'!I$4:I$999,'Growth rates'!$B$4:$B$999,Demands!$A104,'Growth rates'!$C$4:$C$999,$W104)</f>
        <v>1.0921578115018251</v>
      </c>
      <c r="AE104" s="2">
        <f>SUMIFS('Growth rates'!J$4:J$999,'Growth rates'!$B$4:$B$999,Demands!$A104,'Growth rates'!$C$4:$C$999,$W104)</f>
        <v>1.1060146731628933</v>
      </c>
      <c r="AF104" s="2">
        <f>SUMIFS('Growth rates'!K$4:K$999,'Growth rates'!$B$4:$B$999,Demands!$A104,'Growth rates'!$C$4:$C$999,$W104)</f>
        <v>1.11581386403766</v>
      </c>
      <c r="AG104" s="2">
        <f>SUMIFS('Growth rates'!L$4:L$999,'Growth rates'!$B$4:$B$999,Demands!$A104,'Growth rates'!$C$4:$C$999,$W104)</f>
        <v>1.1213187071662969</v>
      </c>
      <c r="AH104" s="2">
        <f>SUMIFS('Growth rates'!M$4:M$999,'Growth rates'!$B$4:$B$999,Demands!$A104,'Growth rates'!$C$4:$C$999,$W104)</f>
        <v>1.1218444957749301</v>
      </c>
      <c r="AI104" s="2">
        <f>SUMIFS('Growth rates'!N$4:N$999,'Growth rates'!$B$4:$B$999,Demands!$A104,'Growth rates'!$C$4:$C$999,$W104)</f>
        <v>1.1180857465941867</v>
      </c>
      <c r="AJ104" s="2">
        <f>SUMIFS('Growth rates'!O$4:O$999,'Growth rates'!$B$4:$B$999,Demands!$A104,'Growth rates'!$C$4:$C$999,$W104)</f>
        <v>1.1107287491545415</v>
      </c>
      <c r="AK104" s="2">
        <f>SUMIFS('Growth rates'!P$4:P$999,'Growth rates'!$B$4:$B$999,Demands!$A104,'Growth rates'!$C$4:$C$999,$W104)</f>
        <v>1.1000103841369704</v>
      </c>
      <c r="AL104" s="2">
        <f>SUMIFS('Growth rates'!Q$4:Q$999,'Growth rates'!$B$4:$B$999,Demands!$A104,'Growth rates'!$C$4:$C$999,$W104)</f>
        <v>1.086114361003174</v>
      </c>
      <c r="AM104" s="2">
        <f>SUMIFS('Growth rates'!R$4:R$999,'Growth rates'!$B$4:$B$999,Demands!$A104,'Growth rates'!$C$4:$C$999,$W104)</f>
        <v>1.0692807259473307</v>
      </c>
      <c r="AN104" s="2">
        <f>SUMIFS('Growth rates'!S$4:S$999,'Growth rates'!$B$4:$B$999,Demands!$A104,'Growth rates'!$C$4:$C$999,$W104)</f>
        <v>1.0500373674729691</v>
      </c>
      <c r="AO104" s="2">
        <f>SUMIFS('Growth rates'!T$4:T$999,'Growth rates'!$B$4:$B$999,Demands!$A104,'Growth rates'!$C$4:$C$999,$W104)</f>
        <v>1.0290834565553748</v>
      </c>
      <c r="AP104" s="2">
        <f>SUMIFS('Growth rates'!U$4:U$999,'Growth rates'!$B$4:$B$999,Demands!$A104,'Growth rates'!$C$4:$C$999,$W104)</f>
        <v>1.0073332623589752</v>
      </c>
      <c r="AR104">
        <f>VLOOKUP(C104&amp;A104,Driver_elast!$A$2:$E$1161,5,FALSE)</f>
        <v>1.185697</v>
      </c>
      <c r="AS104">
        <f t="shared" si="40"/>
        <v>1.185697</v>
      </c>
      <c r="AT104">
        <f t="shared" si="41"/>
        <v>0.2371394</v>
      </c>
      <c r="AV104" s="2" cm="1">
        <f t="array" ref="AV104">TREND($AR104:$AS104,$AR$3:$AS$3,AV$1)</f>
        <v>1.185697</v>
      </c>
      <c r="AW104" s="2" cm="1">
        <f t="array" ref="AW104">TREND($AR104:$AS104,$AR$3:$AS$3,AW$1)</f>
        <v>1.185697</v>
      </c>
      <c r="AX104" s="2" cm="1">
        <f t="array" ref="AX104">TREND($AR104:$AS104,$AR$3:$AS$3,AX$1)</f>
        <v>1.185697</v>
      </c>
      <c r="AY104" s="2" cm="1">
        <f t="array" ref="AY104">TREND($AR104:$AS104,$AR$3:$AS$3,AY$1)</f>
        <v>1.185697</v>
      </c>
      <c r="AZ104" s="2" cm="1">
        <f t="array" ref="AZ104">TREND($AR104:$AS104,$AR$3:$AS$3,AZ$1)</f>
        <v>1.185697</v>
      </c>
      <c r="BA104" s="2" cm="1">
        <f t="array" ref="BA104">TREND($AR104:$AS104,$AR$3:$AS$3,BA$1)</f>
        <v>1.185697</v>
      </c>
      <c r="BB104" s="2" cm="1">
        <f t="array" ref="BB104">TREND($AR104:$AS104,$AR$3:$AS$3,BB$1)</f>
        <v>1.185697</v>
      </c>
      <c r="BC104" s="2" cm="1">
        <f t="array" ref="BC104">TREND($AR104:$AS104,$AR$3:$AS$3,BC$1)</f>
        <v>1.185697</v>
      </c>
      <c r="BD104" s="2" cm="1">
        <f t="array" ref="BD104">TREND($AR104:$AS104,$AR$3:$AS$3,BD$1)</f>
        <v>1.185697</v>
      </c>
      <c r="BE104" s="2" cm="1">
        <f t="array" ref="BE104">TREND($AR104:$AS104,$AR$3:$AS$3,BE$1)</f>
        <v>1.185697</v>
      </c>
      <c r="BF104" s="20" cm="1">
        <f t="array" ref="BF104">TREND($AS104:$AT104,$AS$3:$AT$3,BF$1)</f>
        <v>1.0671272999999957</v>
      </c>
      <c r="BG104" s="20" cm="1">
        <f t="array" ref="BG104">TREND($AS104:$AT104,$AS$3:$AT$3,BG$1)</f>
        <v>0.94855759999999378</v>
      </c>
      <c r="BH104" s="20" cm="1">
        <f t="array" ref="BH104">TREND($AS104:$AT104,$AS$3:$AT$3,BH$1)</f>
        <v>0.8299878999999919</v>
      </c>
      <c r="BI104" s="20" cm="1">
        <f t="array" ref="BI104">TREND($AS104:$AT104,$AS$3:$AT$3,BI$1)</f>
        <v>0.71141819999999711</v>
      </c>
      <c r="BJ104" s="20" cm="1">
        <f t="array" ref="BJ104">TREND($AS104:$AT104,$AS$3:$AT$3,BJ$1)</f>
        <v>0.59284849999999523</v>
      </c>
      <c r="BK104" s="20" cm="1">
        <f t="array" ref="BK104">TREND($AS104:$AT104,$AS$3:$AT$3,BK$1)</f>
        <v>0.47427879999999334</v>
      </c>
      <c r="BL104" s="20" cm="1">
        <f t="array" ref="BL104">TREND($AS104:$AT104,$AS$3:$AT$3,BL$1)</f>
        <v>0.35570909999999856</v>
      </c>
      <c r="BM104" s="20" cm="1">
        <f t="array" ref="BM104">TREND($AS104:$AT104,$AS$3:$AT$3,BM$1)</f>
        <v>0.23713939999999667</v>
      </c>
    </row>
    <row r="105" spans="1:65" x14ac:dyDescent="0.35">
      <c r="A105" t="str">
        <f>IF(BYDem!B103="","\I:",BYDem!B103)</f>
        <v>Arg-Chi</v>
      </c>
      <c r="B105" t="str">
        <f>BYDem!E103</f>
        <v>REA</v>
      </c>
      <c r="C105" t="str">
        <f t="shared" si="42"/>
        <v>REA</v>
      </c>
      <c r="D105" s="4">
        <f>SUMIFS(BYDem!$M$2:$M$2000,BYDem!$B$2:$B$2000,Demands!$A105,BYDem!$E$2:$E$2000,Demands!$B105)</f>
        <v>86.741258062285894</v>
      </c>
      <c r="E105" s="4">
        <f t="shared" si="23"/>
        <v>82.09667051272298</v>
      </c>
      <c r="F105" s="4">
        <f t="shared" si="24"/>
        <v>107.7986578565757</v>
      </c>
      <c r="G105" s="4">
        <f t="shared" si="25"/>
        <v>128.99488015932488</v>
      </c>
      <c r="H105" s="4">
        <f t="shared" si="26"/>
        <v>154.9157855188721</v>
      </c>
      <c r="I105" s="4">
        <f t="shared" si="27"/>
        <v>188.20056610455788</v>
      </c>
      <c r="J105" s="4">
        <f t="shared" si="28"/>
        <v>231.65492939366993</v>
      </c>
      <c r="K105" s="4">
        <f t="shared" si="29"/>
        <v>287.7761674359619</v>
      </c>
      <c r="L105" s="4">
        <f t="shared" si="30"/>
        <v>358.82153046336435</v>
      </c>
      <c r="M105" s="4">
        <f t="shared" si="31"/>
        <v>447.3583820777385</v>
      </c>
      <c r="N105" s="4">
        <f t="shared" si="32"/>
        <v>547.22867670902394</v>
      </c>
      <c r="O105" s="4">
        <f t="shared" si="33"/>
        <v>654.19208671959507</v>
      </c>
      <c r="P105" s="4">
        <f t="shared" si="34"/>
        <v>761.81496874423999</v>
      </c>
      <c r="Q105" s="4">
        <f t="shared" si="35"/>
        <v>864.63923891007971</v>
      </c>
      <c r="R105" s="4">
        <f t="shared" si="36"/>
        <v>958.16680367582103</v>
      </c>
      <c r="S105" s="4">
        <f t="shared" si="37"/>
        <v>1038.160719353107</v>
      </c>
      <c r="T105" s="4">
        <f t="shared" si="38"/>
        <v>1100.7084497679239</v>
      </c>
      <c r="U105" s="4">
        <f t="shared" si="39"/>
        <v>1142.9596567057877</v>
      </c>
      <c r="W105" s="5" t="str">
        <f>VLOOKUP(C105&amp;A105,Driver_elast!$A$2:$D$1161,4,FALSE)</f>
        <v>GDPPCAP</v>
      </c>
      <c r="X105" s="5">
        <v>0</v>
      </c>
      <c r="Y105" s="2">
        <f>SUMIFS('Growth rates'!D$4:D$999,'Growth rates'!$B$4:$B$999,Demands!$A105,'Growth rates'!$C$4:$C$999,$W105)</f>
        <v>1</v>
      </c>
      <c r="Z105" s="2">
        <f>SUMIFS('Growth rates'!E$4:E$999,'Growth rates'!$B$4:$B$999,Demands!$A105,'Growth rates'!$C$4:$C$999,$W105)</f>
        <v>0.97652778491718717</v>
      </c>
      <c r="AA105" s="2">
        <f>SUMIFS('Growth rates'!F$4:F$999,'Growth rates'!$B$4:$B$999,Demands!$A105,'Growth rates'!$C$4:$C$999,$W105)</f>
        <v>1.1105443260237322</v>
      </c>
      <c r="AB105" s="2">
        <f>SUMIFS('Growth rates'!G$4:G$999,'Growth rates'!$B$4:$B$999,Demands!$A105,'Growth rates'!$C$4:$C$999,$W105)</f>
        <v>1.2062667413932642</v>
      </c>
      <c r="AC105" s="2">
        <f>SUMIFS('Growth rates'!H$4:H$999,'Growth rates'!$B$4:$B$999,Demands!$A105,'Growth rates'!$C$4:$C$999,$W105)</f>
        <v>1.3125227959745387</v>
      </c>
      <c r="AD105" s="2">
        <f>SUMIFS('Growth rates'!I$4:I$999,'Growth rates'!$B$4:$B$999,Demands!$A105,'Growth rates'!$C$4:$C$999,$W105)</f>
        <v>1.4361430179362562</v>
      </c>
      <c r="AE105" s="2">
        <f>SUMIFS('Growth rates'!J$4:J$999,'Growth rates'!$B$4:$B$999,Demands!$A105,'Growth rates'!$C$4:$C$999,$W105)</f>
        <v>1.5815023088336162</v>
      </c>
      <c r="AF105" s="2">
        <f>SUMIFS('Growth rates'!K$4:K$999,'Growth rates'!$B$4:$B$999,Demands!$A105,'Growth rates'!$C$4:$C$999,$W105)</f>
        <v>1.7494554638273698</v>
      </c>
      <c r="AG105" s="2">
        <f>SUMIFS('Growth rates'!L$4:L$999,'Growth rates'!$B$4:$B$999,Demands!$A105,'Growth rates'!$C$4:$C$999,$W105)</f>
        <v>1.9387841597470052</v>
      </c>
      <c r="AH105" s="2">
        <f>SUMIFS('Growth rates'!M$4:M$999,'Growth rates'!$B$4:$B$999,Demands!$A105,'Growth rates'!$C$4:$C$999,$W105)</f>
        <v>2.14848862692322</v>
      </c>
      <c r="AI105" s="2">
        <f>SUMIFS('Growth rates'!N$4:N$999,'Growth rates'!$B$4:$B$999,Demands!$A105,'Growth rates'!$C$4:$C$999,$W105)</f>
        <v>2.3821053569893946</v>
      </c>
      <c r="AJ105" s="2">
        <f>SUMIFS('Growth rates'!O$4:O$999,'Growth rates'!$B$4:$B$999,Demands!$A105,'Growth rates'!$C$4:$C$999,$W105)</f>
        <v>2.6372403391840047</v>
      </c>
      <c r="AK105" s="2">
        <f>SUMIFS('Growth rates'!P$4:P$999,'Growth rates'!$B$4:$B$999,Demands!$A105,'Growth rates'!$C$4:$C$999,$W105)</f>
        <v>2.908936586852052</v>
      </c>
      <c r="AL105" s="2">
        <f>SUMIFS('Growth rates'!Q$4:Q$999,'Growth rates'!$B$4:$B$999,Demands!$A105,'Growth rates'!$C$4:$C$999,$W105)</f>
        <v>3.1957911590821717</v>
      </c>
      <c r="AM105" s="2">
        <f>SUMIFS('Growth rates'!R$4:R$999,'Growth rates'!$B$4:$B$999,Demands!$A105,'Growth rates'!$C$4:$C$999,$W105)</f>
        <v>3.498863086934064</v>
      </c>
      <c r="AN105" s="2">
        <f>SUMIFS('Growth rates'!S$4:S$999,'Growth rates'!$B$4:$B$999,Demands!$A105,'Growth rates'!$C$4:$C$999,$W105)</f>
        <v>3.8189850208492522</v>
      </c>
      <c r="AO105" s="2">
        <f>SUMIFS('Growth rates'!T$4:T$999,'Growth rates'!$B$4:$B$999,Demands!$A105,'Growth rates'!$C$4:$C$999,$W105)</f>
        <v>4.155191673283813</v>
      </c>
      <c r="AP105" s="2">
        <f>SUMIFS('Growth rates'!U$4:U$999,'Growth rates'!$B$4:$B$999,Demands!$A105,'Growth rates'!$C$4:$C$999,$W105)</f>
        <v>4.504782899462902</v>
      </c>
      <c r="AR105">
        <f>VLOOKUP(C105&amp;A105,Driver_elast!$A$2:$E$1161,5,FALSE)</f>
        <v>2.2812209999999999</v>
      </c>
      <c r="AS105">
        <f t="shared" si="40"/>
        <v>2.2812209999999999</v>
      </c>
      <c r="AT105">
        <f t="shared" si="41"/>
        <v>0.45624419999999999</v>
      </c>
      <c r="AV105" s="2" cm="1">
        <f t="array" ref="AV105">TREND($AR105:$AS105,$AR$3:$AS$3,AV$1)</f>
        <v>2.2812209999999999</v>
      </c>
      <c r="AW105" s="2" cm="1">
        <f t="array" ref="AW105">TREND($AR105:$AS105,$AR$3:$AS$3,AW$1)</f>
        <v>2.2812209999999999</v>
      </c>
      <c r="AX105" s="2" cm="1">
        <f t="array" ref="AX105">TREND($AR105:$AS105,$AR$3:$AS$3,AX$1)</f>
        <v>2.2812209999999999</v>
      </c>
      <c r="AY105" s="2" cm="1">
        <f t="array" ref="AY105">TREND($AR105:$AS105,$AR$3:$AS$3,AY$1)</f>
        <v>2.2812209999999999</v>
      </c>
      <c r="AZ105" s="2" cm="1">
        <f t="array" ref="AZ105">TREND($AR105:$AS105,$AR$3:$AS$3,AZ$1)</f>
        <v>2.2812209999999999</v>
      </c>
      <c r="BA105" s="2" cm="1">
        <f t="array" ref="BA105">TREND($AR105:$AS105,$AR$3:$AS$3,BA$1)</f>
        <v>2.2812209999999999</v>
      </c>
      <c r="BB105" s="2" cm="1">
        <f t="array" ref="BB105">TREND($AR105:$AS105,$AR$3:$AS$3,BB$1)</f>
        <v>2.2812209999999999</v>
      </c>
      <c r="BC105" s="2" cm="1">
        <f t="array" ref="BC105">TREND($AR105:$AS105,$AR$3:$AS$3,BC$1)</f>
        <v>2.2812209999999999</v>
      </c>
      <c r="BD105" s="2" cm="1">
        <f t="array" ref="BD105">TREND($AR105:$AS105,$AR$3:$AS$3,BD$1)</f>
        <v>2.2812209999999999</v>
      </c>
      <c r="BE105" s="2" cm="1">
        <f t="array" ref="BE105">TREND($AR105:$AS105,$AR$3:$AS$3,BE$1)</f>
        <v>2.2812209999999999</v>
      </c>
      <c r="BF105" s="20" cm="1">
        <f t="array" ref="BF105">TREND($AS105:$AT105,$AS$3:$AT$3,BF$1)</f>
        <v>2.0530988999999948</v>
      </c>
      <c r="BG105" s="20" cm="1">
        <f t="array" ref="BG105">TREND($AS105:$AT105,$AS$3:$AT$3,BG$1)</f>
        <v>1.8249768000000017</v>
      </c>
      <c r="BH105" s="20" cm="1">
        <f t="array" ref="BH105">TREND($AS105:$AT105,$AS$3:$AT$3,BH$1)</f>
        <v>1.5968546999999944</v>
      </c>
      <c r="BI105" s="20" cm="1">
        <f t="array" ref="BI105">TREND($AS105:$AT105,$AS$3:$AT$3,BI$1)</f>
        <v>1.3687326000000013</v>
      </c>
      <c r="BJ105" s="20" cm="1">
        <f t="array" ref="BJ105">TREND($AS105:$AT105,$AS$3:$AT$3,BJ$1)</f>
        <v>1.140610499999994</v>
      </c>
      <c r="BK105" s="20" cm="1">
        <f t="array" ref="BK105">TREND($AS105:$AT105,$AS$3:$AT$3,BK$1)</f>
        <v>0.91248840000000087</v>
      </c>
      <c r="BL105" s="20" cm="1">
        <f t="array" ref="BL105">TREND($AS105:$AT105,$AS$3:$AT$3,BL$1)</f>
        <v>0.68436629999999354</v>
      </c>
      <c r="BM105" s="20" cm="1">
        <f t="array" ref="BM105">TREND($AS105:$AT105,$AS$3:$AT$3,BM$1)</f>
        <v>0.45624420000000043</v>
      </c>
    </row>
    <row r="106" spans="1:65" x14ac:dyDescent="0.35">
      <c r="A106" t="str">
        <f>IF(BYDem!B104="","\I:",BYDem!B104)</f>
        <v>Arg-Chi</v>
      </c>
      <c r="B106" t="str">
        <f>BYDem!E104</f>
        <v>RHW</v>
      </c>
      <c r="C106" t="str">
        <f t="shared" si="42"/>
        <v>RHW</v>
      </c>
      <c r="D106" s="4">
        <f>SUMIFS(BYDem!$M$2:$M$2000,BYDem!$B$2:$B$2000,Demands!$A106,BYDem!$E$2:$E$2000,Demands!$B106)</f>
        <v>189.692919277611</v>
      </c>
      <c r="E106" s="4">
        <f t="shared" si="23"/>
        <v>184.43375427006342</v>
      </c>
      <c r="F106" s="4">
        <f t="shared" si="24"/>
        <v>213.7574313426932</v>
      </c>
      <c r="G106" s="4">
        <f t="shared" si="25"/>
        <v>234.68553321072858</v>
      </c>
      <c r="H106" s="4">
        <f t="shared" si="26"/>
        <v>257.69897131235598</v>
      </c>
      <c r="I106" s="4">
        <f t="shared" si="27"/>
        <v>284.16900121814717</v>
      </c>
      <c r="J106" s="4">
        <f t="shared" si="28"/>
        <v>314.88522448843025</v>
      </c>
      <c r="K106" s="4">
        <f t="shared" si="29"/>
        <v>349.84013744595438</v>
      </c>
      <c r="L106" s="4">
        <f t="shared" si="30"/>
        <v>388.55774389438</v>
      </c>
      <c r="M106" s="4">
        <f t="shared" si="31"/>
        <v>430.58526626757481</v>
      </c>
      <c r="N106" s="4">
        <f t="shared" si="32"/>
        <v>472.72313406617849</v>
      </c>
      <c r="O106" s="4">
        <f t="shared" si="33"/>
        <v>513.22787766673366</v>
      </c>
      <c r="P106" s="4">
        <f t="shared" si="34"/>
        <v>550.23984830217569</v>
      </c>
      <c r="Q106" s="4">
        <f t="shared" si="35"/>
        <v>582.79583120440066</v>
      </c>
      <c r="R106" s="4">
        <f t="shared" si="36"/>
        <v>610.43046803058985</v>
      </c>
      <c r="S106" s="4">
        <f t="shared" si="37"/>
        <v>632.77054560338127</v>
      </c>
      <c r="T106" s="4">
        <f t="shared" si="38"/>
        <v>649.48244672907856</v>
      </c>
      <c r="U106" s="4">
        <f t="shared" si="39"/>
        <v>660.41110575550454</v>
      </c>
      <c r="W106" s="5" t="str">
        <f>VLOOKUP(C106&amp;A106,Driver_elast!$A$2:$D$1161,4,FALSE)</f>
        <v>GDPPCAP</v>
      </c>
      <c r="X106" s="5">
        <v>1</v>
      </c>
      <c r="Y106" s="2">
        <f>SUMIFS('Growth rates'!D$4:D$999,'Growth rates'!$B$4:$B$999,Demands!$A106,'Growth rates'!$C$4:$C$999,$W106)</f>
        <v>1</v>
      </c>
      <c r="Z106" s="2">
        <f>SUMIFS('Growth rates'!E$4:E$999,'Growth rates'!$B$4:$B$999,Demands!$A106,'Growth rates'!$C$4:$C$999,$W106)</f>
        <v>0.97652778491718717</v>
      </c>
      <c r="AA106" s="2">
        <f>SUMIFS('Growth rates'!F$4:F$999,'Growth rates'!$B$4:$B$999,Demands!$A106,'Growth rates'!$C$4:$C$999,$W106)</f>
        <v>1.1105443260237322</v>
      </c>
      <c r="AB106" s="2">
        <f>SUMIFS('Growth rates'!G$4:G$999,'Growth rates'!$B$4:$B$999,Demands!$A106,'Growth rates'!$C$4:$C$999,$W106)</f>
        <v>1.2062667413932642</v>
      </c>
      <c r="AC106" s="2">
        <f>SUMIFS('Growth rates'!H$4:H$999,'Growth rates'!$B$4:$B$999,Demands!$A106,'Growth rates'!$C$4:$C$999,$W106)</f>
        <v>1.3125227959745387</v>
      </c>
      <c r="AD106" s="2">
        <f>SUMIFS('Growth rates'!I$4:I$999,'Growth rates'!$B$4:$B$999,Demands!$A106,'Growth rates'!$C$4:$C$999,$W106)</f>
        <v>1.4361430179362562</v>
      </c>
      <c r="AE106" s="2">
        <f>SUMIFS('Growth rates'!J$4:J$999,'Growth rates'!$B$4:$B$999,Demands!$A106,'Growth rates'!$C$4:$C$999,$W106)</f>
        <v>1.5815023088336162</v>
      </c>
      <c r="AF106" s="2">
        <f>SUMIFS('Growth rates'!K$4:K$999,'Growth rates'!$B$4:$B$999,Demands!$A106,'Growth rates'!$C$4:$C$999,$W106)</f>
        <v>1.7494554638273698</v>
      </c>
      <c r="AG106" s="2">
        <f>SUMIFS('Growth rates'!L$4:L$999,'Growth rates'!$B$4:$B$999,Demands!$A106,'Growth rates'!$C$4:$C$999,$W106)</f>
        <v>1.9387841597470052</v>
      </c>
      <c r="AH106" s="2">
        <f>SUMIFS('Growth rates'!M$4:M$999,'Growth rates'!$B$4:$B$999,Demands!$A106,'Growth rates'!$C$4:$C$999,$W106)</f>
        <v>2.14848862692322</v>
      </c>
      <c r="AI106" s="2">
        <f>SUMIFS('Growth rates'!N$4:N$999,'Growth rates'!$B$4:$B$999,Demands!$A106,'Growth rates'!$C$4:$C$999,$W106)</f>
        <v>2.3821053569893946</v>
      </c>
      <c r="AJ106" s="2">
        <f>SUMIFS('Growth rates'!O$4:O$999,'Growth rates'!$B$4:$B$999,Demands!$A106,'Growth rates'!$C$4:$C$999,$W106)</f>
        <v>2.6372403391840047</v>
      </c>
      <c r="AK106" s="2">
        <f>SUMIFS('Growth rates'!P$4:P$999,'Growth rates'!$B$4:$B$999,Demands!$A106,'Growth rates'!$C$4:$C$999,$W106)</f>
        <v>2.908936586852052</v>
      </c>
      <c r="AL106" s="2">
        <f>SUMIFS('Growth rates'!Q$4:Q$999,'Growth rates'!$B$4:$B$999,Demands!$A106,'Growth rates'!$C$4:$C$999,$W106)</f>
        <v>3.1957911590821717</v>
      </c>
      <c r="AM106" s="2">
        <f>SUMIFS('Growth rates'!R$4:R$999,'Growth rates'!$B$4:$B$999,Demands!$A106,'Growth rates'!$C$4:$C$999,$W106)</f>
        <v>3.498863086934064</v>
      </c>
      <c r="AN106" s="2">
        <f>SUMIFS('Growth rates'!S$4:S$999,'Growth rates'!$B$4:$B$999,Demands!$A106,'Growth rates'!$C$4:$C$999,$W106)</f>
        <v>3.8189850208492522</v>
      </c>
      <c r="AO106" s="2">
        <f>SUMIFS('Growth rates'!T$4:T$999,'Growth rates'!$B$4:$B$999,Demands!$A106,'Growth rates'!$C$4:$C$999,$W106)</f>
        <v>4.155191673283813</v>
      </c>
      <c r="AP106" s="2">
        <f>SUMIFS('Growth rates'!U$4:U$999,'Growth rates'!$B$4:$B$999,Demands!$A106,'Growth rates'!$C$4:$C$999,$W106)</f>
        <v>4.504782899462902</v>
      </c>
      <c r="AR106">
        <f>VLOOKUP(C106&amp;A106,Driver_elast!$A$2:$E$1161,5,FALSE)</f>
        <v>1.185697</v>
      </c>
      <c r="AS106">
        <f t="shared" si="40"/>
        <v>1</v>
      </c>
      <c r="AT106">
        <f t="shared" si="41"/>
        <v>0.2</v>
      </c>
      <c r="AV106" s="2" cm="1">
        <f t="array" ref="AV106">TREND($AR106:$AS106,$AR$3:$AS$3,AV$1)</f>
        <v>1.1856970000000011</v>
      </c>
      <c r="AW106" s="2" cm="1">
        <f t="array" ref="AW106">TREND($AR106:$AS106,$AR$3:$AS$3,AW$1)</f>
        <v>1.181167804878049</v>
      </c>
      <c r="AX106" s="2" cm="1">
        <f t="array" ref="AX106">TREND($AR106:$AS106,$AR$3:$AS$3,AX$1)</f>
        <v>1.1585218292682935</v>
      </c>
      <c r="AY106" s="2" cm="1">
        <f t="array" ref="AY106">TREND($AR106:$AS106,$AR$3:$AS$3,AY$1)</f>
        <v>1.1358758536585363</v>
      </c>
      <c r="AZ106" s="2" cm="1">
        <f t="array" ref="AZ106">TREND($AR106:$AS106,$AR$3:$AS$3,AZ$1)</f>
        <v>1.1132298780487808</v>
      </c>
      <c r="BA106" s="2" cm="1">
        <f t="array" ref="BA106">TREND($AR106:$AS106,$AR$3:$AS$3,BA$1)</f>
        <v>1.0905839024390254</v>
      </c>
      <c r="BB106" s="2" cm="1">
        <f t="array" ref="BB106">TREND($AR106:$AS106,$AR$3:$AS$3,BB$1)</f>
        <v>1.0679379268292681</v>
      </c>
      <c r="BC106" s="2" cm="1">
        <f t="array" ref="BC106">TREND($AR106:$AS106,$AR$3:$AS$3,BC$1)</f>
        <v>1.0452919512195127</v>
      </c>
      <c r="BD106" s="2" cm="1">
        <f t="array" ref="BD106">TREND($AR106:$AS106,$AR$3:$AS$3,BD$1)</f>
        <v>1.0226459756097572</v>
      </c>
      <c r="BE106" s="2" cm="1">
        <f t="array" ref="BE106">TREND($AR106:$AS106,$AR$3:$AS$3,BE$1)</f>
        <v>1</v>
      </c>
      <c r="BF106" s="20" cm="1">
        <f t="array" ref="BF106">TREND($AS106:$AT106,$AS$3:$AT$3,BF$1)</f>
        <v>0.90000000000000568</v>
      </c>
      <c r="BG106" s="20" cm="1">
        <f t="array" ref="BG106">TREND($AS106:$AT106,$AS$3:$AT$3,BG$1)</f>
        <v>0.80000000000000426</v>
      </c>
      <c r="BH106" s="20" cm="1">
        <f t="array" ref="BH106">TREND($AS106:$AT106,$AS$3:$AT$3,BH$1)</f>
        <v>0.70000000000000284</v>
      </c>
      <c r="BI106" s="20" cm="1">
        <f t="array" ref="BI106">TREND($AS106:$AT106,$AS$3:$AT$3,BI$1)</f>
        <v>0.60000000000000142</v>
      </c>
      <c r="BJ106" s="20" cm="1">
        <f t="array" ref="BJ106">TREND($AS106:$AT106,$AS$3:$AT$3,BJ$1)</f>
        <v>0.5</v>
      </c>
      <c r="BK106" s="20" cm="1">
        <f t="array" ref="BK106">TREND($AS106:$AT106,$AS$3:$AT$3,BK$1)</f>
        <v>0.40000000000000568</v>
      </c>
      <c r="BL106" s="20" cm="1">
        <f t="array" ref="BL106">TREND($AS106:$AT106,$AS$3:$AT$3,BL$1)</f>
        <v>0.30000000000000426</v>
      </c>
      <c r="BM106" s="20" cm="1">
        <f t="array" ref="BM106">TREND($AS106:$AT106,$AS$3:$AT$3,BM$1)</f>
        <v>0.20000000000000284</v>
      </c>
    </row>
    <row r="107" spans="1:65" x14ac:dyDescent="0.35">
      <c r="A107" t="str">
        <f>IF(BYDem!B105="","\I:",BYDem!B105)</f>
        <v>Arg-Chi</v>
      </c>
      <c r="B107" t="str">
        <f>BYDem!E105</f>
        <v>RLI</v>
      </c>
      <c r="C107" t="str">
        <f t="shared" si="42"/>
        <v>RLI</v>
      </c>
      <c r="D107" s="4">
        <f>SUMIFS(BYDem!$M$2:$M$2000,BYDem!$B$2:$B$2000,Demands!$A107,BYDem!$E$2:$E$2000,Demands!$B107)</f>
        <v>29.349777447363302</v>
      </c>
      <c r="E107" s="4">
        <f t="shared" si="23"/>
        <v>28.135813160963234</v>
      </c>
      <c r="F107" s="4">
        <f t="shared" si="24"/>
        <v>34.57219453780877</v>
      </c>
      <c r="G107" s="4">
        <f t="shared" si="25"/>
        <v>39.255512687004448</v>
      </c>
      <c r="H107" s="4">
        <f t="shared" si="26"/>
        <v>44.360581140223651</v>
      </c>
      <c r="I107" s="4">
        <f t="shared" si="27"/>
        <v>50.130899847546353</v>
      </c>
      <c r="J107" s="4">
        <f t="shared" si="28"/>
        <v>56.655114913591966</v>
      </c>
      <c r="K107" s="4">
        <f t="shared" si="29"/>
        <v>63.818232415198317</v>
      </c>
      <c r="L107" s="4">
        <f t="shared" si="30"/>
        <v>71.38272592393443</v>
      </c>
      <c r="M107" s="4">
        <f t="shared" si="31"/>
        <v>79.10368672826543</v>
      </c>
      <c r="N107" s="4">
        <f t="shared" si="32"/>
        <v>86.844919313001498</v>
      </c>
      <c r="O107" s="4">
        <f t="shared" si="33"/>
        <v>94.286127361202446</v>
      </c>
      <c r="P107" s="4">
        <f t="shared" si="34"/>
        <v>101.0856710514001</v>
      </c>
      <c r="Q107" s="4">
        <f t="shared" si="35"/>
        <v>107.06659625804203</v>
      </c>
      <c r="R107" s="4">
        <f t="shared" si="36"/>
        <v>112.14341106245251</v>
      </c>
      <c r="S107" s="4">
        <f t="shared" si="37"/>
        <v>116.24755171993864</v>
      </c>
      <c r="T107" s="4">
        <f t="shared" si="38"/>
        <v>119.31772874373723</v>
      </c>
      <c r="U107" s="4">
        <f t="shared" si="39"/>
        <v>121.32545471048968</v>
      </c>
      <c r="W107" s="5" t="str">
        <f>VLOOKUP(C107&amp;A107,Driver_elast!$A$2:$D$1161,4,FALSE)</f>
        <v>GDPPCAP</v>
      </c>
      <c r="X107" s="5">
        <v>1</v>
      </c>
      <c r="Y107" s="2">
        <f>SUMIFS('Growth rates'!D$4:D$999,'Growth rates'!$B$4:$B$999,Demands!$A107,'Growth rates'!$C$4:$C$999,$W107)</f>
        <v>1</v>
      </c>
      <c r="Z107" s="2">
        <f>SUMIFS('Growth rates'!E$4:E$999,'Growth rates'!$B$4:$B$999,Demands!$A107,'Growth rates'!$C$4:$C$999,$W107)</f>
        <v>0.97652778491718717</v>
      </c>
      <c r="AA107" s="2">
        <f>SUMIFS('Growth rates'!F$4:F$999,'Growth rates'!$B$4:$B$999,Demands!$A107,'Growth rates'!$C$4:$C$999,$W107)</f>
        <v>1.1105443260237322</v>
      </c>
      <c r="AB107" s="2">
        <f>SUMIFS('Growth rates'!G$4:G$999,'Growth rates'!$B$4:$B$999,Demands!$A107,'Growth rates'!$C$4:$C$999,$W107)</f>
        <v>1.2062667413932642</v>
      </c>
      <c r="AC107" s="2">
        <f>SUMIFS('Growth rates'!H$4:H$999,'Growth rates'!$B$4:$B$999,Demands!$A107,'Growth rates'!$C$4:$C$999,$W107)</f>
        <v>1.3125227959745387</v>
      </c>
      <c r="AD107" s="2">
        <f>SUMIFS('Growth rates'!I$4:I$999,'Growth rates'!$B$4:$B$999,Demands!$A107,'Growth rates'!$C$4:$C$999,$W107)</f>
        <v>1.4361430179362562</v>
      </c>
      <c r="AE107" s="2">
        <f>SUMIFS('Growth rates'!J$4:J$999,'Growth rates'!$B$4:$B$999,Demands!$A107,'Growth rates'!$C$4:$C$999,$W107)</f>
        <v>1.5815023088336162</v>
      </c>
      <c r="AF107" s="2">
        <f>SUMIFS('Growth rates'!K$4:K$999,'Growth rates'!$B$4:$B$999,Demands!$A107,'Growth rates'!$C$4:$C$999,$W107)</f>
        <v>1.7494554638273698</v>
      </c>
      <c r="AG107" s="2">
        <f>SUMIFS('Growth rates'!L$4:L$999,'Growth rates'!$B$4:$B$999,Demands!$A107,'Growth rates'!$C$4:$C$999,$W107)</f>
        <v>1.9387841597470052</v>
      </c>
      <c r="AH107" s="2">
        <f>SUMIFS('Growth rates'!M$4:M$999,'Growth rates'!$B$4:$B$999,Demands!$A107,'Growth rates'!$C$4:$C$999,$W107)</f>
        <v>2.14848862692322</v>
      </c>
      <c r="AI107" s="2">
        <f>SUMIFS('Growth rates'!N$4:N$999,'Growth rates'!$B$4:$B$999,Demands!$A107,'Growth rates'!$C$4:$C$999,$W107)</f>
        <v>2.3821053569893946</v>
      </c>
      <c r="AJ107" s="2">
        <f>SUMIFS('Growth rates'!O$4:O$999,'Growth rates'!$B$4:$B$999,Demands!$A107,'Growth rates'!$C$4:$C$999,$W107)</f>
        <v>2.6372403391840047</v>
      </c>
      <c r="AK107" s="2">
        <f>SUMIFS('Growth rates'!P$4:P$999,'Growth rates'!$B$4:$B$999,Demands!$A107,'Growth rates'!$C$4:$C$999,$W107)</f>
        <v>2.908936586852052</v>
      </c>
      <c r="AL107" s="2">
        <f>SUMIFS('Growth rates'!Q$4:Q$999,'Growth rates'!$B$4:$B$999,Demands!$A107,'Growth rates'!$C$4:$C$999,$W107)</f>
        <v>3.1957911590821717</v>
      </c>
      <c r="AM107" s="2">
        <f>SUMIFS('Growth rates'!R$4:R$999,'Growth rates'!$B$4:$B$999,Demands!$A107,'Growth rates'!$C$4:$C$999,$W107)</f>
        <v>3.498863086934064</v>
      </c>
      <c r="AN107" s="2">
        <f>SUMIFS('Growth rates'!S$4:S$999,'Growth rates'!$B$4:$B$999,Demands!$A107,'Growth rates'!$C$4:$C$999,$W107)</f>
        <v>3.8189850208492522</v>
      </c>
      <c r="AO107" s="2">
        <f>SUMIFS('Growth rates'!T$4:T$999,'Growth rates'!$B$4:$B$999,Demands!$A107,'Growth rates'!$C$4:$C$999,$W107)</f>
        <v>4.155191673283813</v>
      </c>
      <c r="AP107" s="2">
        <f>SUMIFS('Growth rates'!U$4:U$999,'Growth rates'!$B$4:$B$999,Demands!$A107,'Growth rates'!$C$4:$C$999,$W107)</f>
        <v>4.504782899462902</v>
      </c>
      <c r="AR107">
        <f>VLOOKUP(C107&amp;A107,Driver_elast!$A$2:$E$1161,5,FALSE)</f>
        <v>1.7812209999999999</v>
      </c>
      <c r="AS107">
        <f t="shared" si="40"/>
        <v>1</v>
      </c>
      <c r="AT107">
        <f t="shared" si="41"/>
        <v>0.2</v>
      </c>
      <c r="AV107" s="2" cm="1">
        <f t="array" ref="AV107">TREND($AR107:$AS107,$AR$3:$AS$3,AV$1)</f>
        <v>1.7812210000000022</v>
      </c>
      <c r="AW107" s="2" cm="1">
        <f t="array" ref="AW107">TREND($AR107:$AS107,$AR$3:$AS$3,AW$1)</f>
        <v>1.7621668292682955</v>
      </c>
      <c r="AX107" s="2" cm="1">
        <f t="array" ref="AX107">TREND($AR107:$AS107,$AR$3:$AS$3,AX$1)</f>
        <v>1.666895975609755</v>
      </c>
      <c r="AY107" s="2" cm="1">
        <f t="array" ref="AY107">TREND($AR107:$AS107,$AR$3:$AS$3,AY$1)</f>
        <v>1.5716251219512216</v>
      </c>
      <c r="AZ107" s="2" cm="1">
        <f t="array" ref="AZ107">TREND($AR107:$AS107,$AR$3:$AS$3,AZ$1)</f>
        <v>1.4763542682926811</v>
      </c>
      <c r="BA107" s="2" cm="1">
        <f t="array" ref="BA107">TREND($AR107:$AS107,$AR$3:$AS$3,BA$1)</f>
        <v>1.3810834146341477</v>
      </c>
      <c r="BB107" s="2" cm="1">
        <f t="array" ref="BB107">TREND($AR107:$AS107,$AR$3:$AS$3,BB$1)</f>
        <v>1.2858125609756073</v>
      </c>
      <c r="BC107" s="2" cm="1">
        <f t="array" ref="BC107">TREND($AR107:$AS107,$AR$3:$AS$3,BC$1)</f>
        <v>1.1905417073170739</v>
      </c>
      <c r="BD107" s="2" cm="1">
        <f t="array" ref="BD107">TREND($AR107:$AS107,$AR$3:$AS$3,BD$1)</f>
        <v>1.0952708536585334</v>
      </c>
      <c r="BE107" s="2" cm="1">
        <f t="array" ref="BE107">TREND($AR107:$AS107,$AR$3:$AS$3,BE$1)</f>
        <v>1</v>
      </c>
      <c r="BF107" s="20" cm="1">
        <f t="array" ref="BF107">TREND($AS107:$AT107,$AS$3:$AT$3,BF$1)</f>
        <v>0.90000000000000568</v>
      </c>
      <c r="BG107" s="20" cm="1">
        <f t="array" ref="BG107">TREND($AS107:$AT107,$AS$3:$AT$3,BG$1)</f>
        <v>0.80000000000000426</v>
      </c>
      <c r="BH107" s="20" cm="1">
        <f t="array" ref="BH107">TREND($AS107:$AT107,$AS$3:$AT$3,BH$1)</f>
        <v>0.70000000000000284</v>
      </c>
      <c r="BI107" s="20" cm="1">
        <f t="array" ref="BI107">TREND($AS107:$AT107,$AS$3:$AT$3,BI$1)</f>
        <v>0.60000000000000142</v>
      </c>
      <c r="BJ107" s="20" cm="1">
        <f t="array" ref="BJ107">TREND($AS107:$AT107,$AS$3:$AT$3,BJ$1)</f>
        <v>0.5</v>
      </c>
      <c r="BK107" s="20" cm="1">
        <f t="array" ref="BK107">TREND($AS107:$AT107,$AS$3:$AT$3,BK$1)</f>
        <v>0.40000000000000568</v>
      </c>
      <c r="BL107" s="20" cm="1">
        <f t="array" ref="BL107">TREND($AS107:$AT107,$AS$3:$AT$3,BL$1)</f>
        <v>0.30000000000000426</v>
      </c>
      <c r="BM107" s="20" cm="1">
        <f t="array" ref="BM107">TREND($AS107:$AT107,$AS$3:$AT$3,BM$1)</f>
        <v>0.20000000000000284</v>
      </c>
    </row>
    <row r="108" spans="1:65" x14ac:dyDescent="0.35">
      <c r="A108" t="str">
        <f>IF(BYDem!B106="","\I:",BYDem!B106)</f>
        <v>Arg-Chi</v>
      </c>
      <c r="B108" t="str">
        <f>BYDem!E106</f>
        <v>ROT</v>
      </c>
      <c r="C108" t="str">
        <f t="shared" si="42"/>
        <v>ROT</v>
      </c>
      <c r="D108" s="4">
        <f>SUMIFS(BYDem!$M$2:$M$2000,BYDem!$B$2:$B$2000,Demands!$A108,BYDem!$E$2:$E$2000,Demands!$B108)</f>
        <v>2.1988687750018201</v>
      </c>
      <c r="E108" s="4">
        <f t="shared" si="23"/>
        <v>2.1379059633074382</v>
      </c>
      <c r="F108" s="4">
        <f t="shared" si="24"/>
        <v>2.4778180598094646</v>
      </c>
      <c r="G108" s="4">
        <f t="shared" si="25"/>
        <v>2.7204109298698058</v>
      </c>
      <c r="H108" s="4">
        <f t="shared" si="26"/>
        <v>2.9871764509014507</v>
      </c>
      <c r="I108" s="4">
        <f t="shared" si="27"/>
        <v>3.2940098448671384</v>
      </c>
      <c r="J108" s="4">
        <f t="shared" si="28"/>
        <v>3.6500639584957297</v>
      </c>
      <c r="K108" s="4">
        <f t="shared" si="29"/>
        <v>4.0552518111995077</v>
      </c>
      <c r="L108" s="4">
        <f t="shared" si="30"/>
        <v>4.5040557844129685</v>
      </c>
      <c r="M108" s="4">
        <f t="shared" si="31"/>
        <v>4.9912274036227728</v>
      </c>
      <c r="N108" s="4">
        <f t="shared" si="32"/>
        <v>5.4796781170197502</v>
      </c>
      <c r="O108" s="4">
        <f t="shared" si="33"/>
        <v>5.9491980984818493</v>
      </c>
      <c r="P108" s="4">
        <f t="shared" si="34"/>
        <v>6.3782308048236898</v>
      </c>
      <c r="Q108" s="4">
        <f t="shared" si="35"/>
        <v>6.7556109121877954</v>
      </c>
      <c r="R108" s="4">
        <f t="shared" si="36"/>
        <v>7.0759441131160532</v>
      </c>
      <c r="S108" s="4">
        <f t="shared" si="37"/>
        <v>7.3349042218697145</v>
      </c>
      <c r="T108" s="4">
        <f t="shared" si="38"/>
        <v>7.5286240385932626</v>
      </c>
      <c r="U108" s="4">
        <f t="shared" si="39"/>
        <v>7.655306084382655</v>
      </c>
      <c r="W108" s="5" t="str">
        <f>VLOOKUP(C108&amp;A108,Driver_elast!$A$2:$D$1161,4,FALSE)</f>
        <v>GDPPCAP</v>
      </c>
      <c r="X108" s="5">
        <v>1</v>
      </c>
      <c r="Y108" s="2">
        <f>SUMIFS('Growth rates'!D$4:D$999,'Growth rates'!$B$4:$B$999,Demands!$A108,'Growth rates'!$C$4:$C$999,$W108)</f>
        <v>1</v>
      </c>
      <c r="Z108" s="2">
        <f>SUMIFS('Growth rates'!E$4:E$999,'Growth rates'!$B$4:$B$999,Demands!$A108,'Growth rates'!$C$4:$C$999,$W108)</f>
        <v>0.97652778491718717</v>
      </c>
      <c r="AA108" s="2">
        <f>SUMIFS('Growth rates'!F$4:F$999,'Growth rates'!$B$4:$B$999,Demands!$A108,'Growth rates'!$C$4:$C$999,$W108)</f>
        <v>1.1105443260237322</v>
      </c>
      <c r="AB108" s="2">
        <f>SUMIFS('Growth rates'!G$4:G$999,'Growth rates'!$B$4:$B$999,Demands!$A108,'Growth rates'!$C$4:$C$999,$W108)</f>
        <v>1.2062667413932642</v>
      </c>
      <c r="AC108" s="2">
        <f>SUMIFS('Growth rates'!H$4:H$999,'Growth rates'!$B$4:$B$999,Demands!$A108,'Growth rates'!$C$4:$C$999,$W108)</f>
        <v>1.3125227959745387</v>
      </c>
      <c r="AD108" s="2">
        <f>SUMIFS('Growth rates'!I$4:I$999,'Growth rates'!$B$4:$B$999,Demands!$A108,'Growth rates'!$C$4:$C$999,$W108)</f>
        <v>1.4361430179362562</v>
      </c>
      <c r="AE108" s="2">
        <f>SUMIFS('Growth rates'!J$4:J$999,'Growth rates'!$B$4:$B$999,Demands!$A108,'Growth rates'!$C$4:$C$999,$W108)</f>
        <v>1.5815023088336162</v>
      </c>
      <c r="AF108" s="2">
        <f>SUMIFS('Growth rates'!K$4:K$999,'Growth rates'!$B$4:$B$999,Demands!$A108,'Growth rates'!$C$4:$C$999,$W108)</f>
        <v>1.7494554638273698</v>
      </c>
      <c r="AG108" s="2">
        <f>SUMIFS('Growth rates'!L$4:L$999,'Growth rates'!$B$4:$B$999,Demands!$A108,'Growth rates'!$C$4:$C$999,$W108)</f>
        <v>1.9387841597470052</v>
      </c>
      <c r="AH108" s="2">
        <f>SUMIFS('Growth rates'!M$4:M$999,'Growth rates'!$B$4:$B$999,Demands!$A108,'Growth rates'!$C$4:$C$999,$W108)</f>
        <v>2.14848862692322</v>
      </c>
      <c r="AI108" s="2">
        <f>SUMIFS('Growth rates'!N$4:N$999,'Growth rates'!$B$4:$B$999,Demands!$A108,'Growth rates'!$C$4:$C$999,$W108)</f>
        <v>2.3821053569893946</v>
      </c>
      <c r="AJ108" s="2">
        <f>SUMIFS('Growth rates'!O$4:O$999,'Growth rates'!$B$4:$B$999,Demands!$A108,'Growth rates'!$C$4:$C$999,$W108)</f>
        <v>2.6372403391840047</v>
      </c>
      <c r="AK108" s="2">
        <f>SUMIFS('Growth rates'!P$4:P$999,'Growth rates'!$B$4:$B$999,Demands!$A108,'Growth rates'!$C$4:$C$999,$W108)</f>
        <v>2.908936586852052</v>
      </c>
      <c r="AL108" s="2">
        <f>SUMIFS('Growth rates'!Q$4:Q$999,'Growth rates'!$B$4:$B$999,Demands!$A108,'Growth rates'!$C$4:$C$999,$W108)</f>
        <v>3.1957911590821717</v>
      </c>
      <c r="AM108" s="2">
        <f>SUMIFS('Growth rates'!R$4:R$999,'Growth rates'!$B$4:$B$999,Demands!$A108,'Growth rates'!$C$4:$C$999,$W108)</f>
        <v>3.498863086934064</v>
      </c>
      <c r="AN108" s="2">
        <f>SUMIFS('Growth rates'!S$4:S$999,'Growth rates'!$B$4:$B$999,Demands!$A108,'Growth rates'!$C$4:$C$999,$W108)</f>
        <v>3.8189850208492522</v>
      </c>
      <c r="AO108" s="2">
        <f>SUMIFS('Growth rates'!T$4:T$999,'Growth rates'!$B$4:$B$999,Demands!$A108,'Growth rates'!$C$4:$C$999,$W108)</f>
        <v>4.155191673283813</v>
      </c>
      <c r="AP108" s="2">
        <f>SUMIFS('Growth rates'!U$4:U$999,'Growth rates'!$B$4:$B$999,Demands!$A108,'Growth rates'!$C$4:$C$999,$W108)</f>
        <v>4.504782899462902</v>
      </c>
      <c r="AR108">
        <f>VLOOKUP(C108&amp;A108,Driver_elast!$A$2:$E$1161,5,FALSE)</f>
        <v>1.185697</v>
      </c>
      <c r="AS108">
        <f t="shared" si="40"/>
        <v>1</v>
      </c>
      <c r="AT108">
        <f t="shared" si="41"/>
        <v>0.2</v>
      </c>
      <c r="AV108" s="2" cm="1">
        <f t="array" ref="AV108">TREND($AR108:$AS108,$AR$3:$AS$3,AV$1)</f>
        <v>1.1856970000000011</v>
      </c>
      <c r="AW108" s="2" cm="1">
        <f t="array" ref="AW108">TREND($AR108:$AS108,$AR$3:$AS$3,AW$1)</f>
        <v>1.181167804878049</v>
      </c>
      <c r="AX108" s="2" cm="1">
        <f t="array" ref="AX108">TREND($AR108:$AS108,$AR$3:$AS$3,AX$1)</f>
        <v>1.1585218292682935</v>
      </c>
      <c r="AY108" s="2" cm="1">
        <f t="array" ref="AY108">TREND($AR108:$AS108,$AR$3:$AS$3,AY$1)</f>
        <v>1.1358758536585363</v>
      </c>
      <c r="AZ108" s="2" cm="1">
        <f t="array" ref="AZ108">TREND($AR108:$AS108,$AR$3:$AS$3,AZ$1)</f>
        <v>1.1132298780487808</v>
      </c>
      <c r="BA108" s="2" cm="1">
        <f t="array" ref="BA108">TREND($AR108:$AS108,$AR$3:$AS$3,BA$1)</f>
        <v>1.0905839024390254</v>
      </c>
      <c r="BB108" s="2" cm="1">
        <f t="array" ref="BB108">TREND($AR108:$AS108,$AR$3:$AS$3,BB$1)</f>
        <v>1.0679379268292681</v>
      </c>
      <c r="BC108" s="2" cm="1">
        <f t="array" ref="BC108">TREND($AR108:$AS108,$AR$3:$AS$3,BC$1)</f>
        <v>1.0452919512195127</v>
      </c>
      <c r="BD108" s="2" cm="1">
        <f t="array" ref="BD108">TREND($AR108:$AS108,$AR$3:$AS$3,BD$1)</f>
        <v>1.0226459756097572</v>
      </c>
      <c r="BE108" s="2" cm="1">
        <f t="array" ref="BE108">TREND($AR108:$AS108,$AR$3:$AS$3,BE$1)</f>
        <v>1</v>
      </c>
      <c r="BF108" s="20" cm="1">
        <f t="array" ref="BF108">TREND($AS108:$AT108,$AS$3:$AT$3,BF$1)</f>
        <v>0.90000000000000568</v>
      </c>
      <c r="BG108" s="20" cm="1">
        <f t="array" ref="BG108">TREND($AS108:$AT108,$AS$3:$AT$3,BG$1)</f>
        <v>0.80000000000000426</v>
      </c>
      <c r="BH108" s="20" cm="1">
        <f t="array" ref="BH108">TREND($AS108:$AT108,$AS$3:$AT$3,BH$1)</f>
        <v>0.70000000000000284</v>
      </c>
      <c r="BI108" s="20" cm="1">
        <f t="array" ref="BI108">TREND($AS108:$AT108,$AS$3:$AT$3,BI$1)</f>
        <v>0.60000000000000142</v>
      </c>
      <c r="BJ108" s="20" cm="1">
        <f t="array" ref="BJ108">TREND($AS108:$AT108,$AS$3:$AT$3,BJ$1)</f>
        <v>0.5</v>
      </c>
      <c r="BK108" s="20" cm="1">
        <f t="array" ref="BK108">TREND($AS108:$AT108,$AS$3:$AT$3,BK$1)</f>
        <v>0.40000000000000568</v>
      </c>
      <c r="BL108" s="20" cm="1">
        <f t="array" ref="BL108">TREND($AS108:$AT108,$AS$3:$AT$3,BL$1)</f>
        <v>0.30000000000000426</v>
      </c>
      <c r="BM108" s="20" cm="1">
        <f t="array" ref="BM108">TREND($AS108:$AT108,$AS$3:$AT$3,BM$1)</f>
        <v>0.20000000000000284</v>
      </c>
    </row>
    <row r="109" spans="1:65" x14ac:dyDescent="0.35">
      <c r="A109" t="str">
        <f>IF(BYDem!B107="","\I:",BYDem!B107)</f>
        <v>Arg-Chi</v>
      </c>
      <c r="B109" t="str">
        <f>BYDem!E107</f>
        <v>RRF</v>
      </c>
      <c r="C109" t="str">
        <f t="shared" si="42"/>
        <v>RRF</v>
      </c>
      <c r="D109" s="4">
        <f>SUMIFS(BYDem!$M$2:$M$2000,BYDem!$B$2:$B$2000,Demands!$A109,BYDem!$E$2:$E$2000,Demands!$B109)</f>
        <v>32.657398097841401</v>
      </c>
      <c r="E109" s="4">
        <f t="shared" si="23"/>
        <v>31.306624142276345</v>
      </c>
      <c r="F109" s="4">
        <f t="shared" si="24"/>
        <v>38.468363930939056</v>
      </c>
      <c r="G109" s="4">
        <f t="shared" si="25"/>
        <v>43.679476195467288</v>
      </c>
      <c r="H109" s="4">
        <f t="shared" si="26"/>
        <v>49.359868596823929</v>
      </c>
      <c r="I109" s="4">
        <f t="shared" si="27"/>
        <v>55.780482705888943</v>
      </c>
      <c r="J109" s="4">
        <f t="shared" si="28"/>
        <v>63.039954743450416</v>
      </c>
      <c r="K109" s="4">
        <f t="shared" si="29"/>
        <v>71.010331360142246</v>
      </c>
      <c r="L109" s="4">
        <f t="shared" si="30"/>
        <v>79.427317702419444</v>
      </c>
      <c r="M109" s="4">
        <f t="shared" si="31"/>
        <v>88.018404675295926</v>
      </c>
      <c r="N109" s="4">
        <f t="shared" si="32"/>
        <v>96.632047989665224</v>
      </c>
      <c r="O109" s="4">
        <f t="shared" si="33"/>
        <v>104.91185501698533</v>
      </c>
      <c r="P109" s="4">
        <f t="shared" si="34"/>
        <v>112.4776842834147</v>
      </c>
      <c r="Q109" s="4">
        <f t="shared" si="35"/>
        <v>119.1326395319516</v>
      </c>
      <c r="R109" s="4">
        <f t="shared" si="36"/>
        <v>124.78159419383925</v>
      </c>
      <c r="S109" s="4">
        <f t="shared" si="37"/>
        <v>129.34825762225657</v>
      </c>
      <c r="T109" s="4">
        <f t="shared" si="38"/>
        <v>132.76443321257759</v>
      </c>
      <c r="U109" s="4">
        <f t="shared" si="39"/>
        <v>134.99842310518233</v>
      </c>
      <c r="W109" s="5" t="str">
        <f>VLOOKUP(C109&amp;A109,Driver_elast!$A$2:$D$1161,4,FALSE)</f>
        <v>GDPPCAP</v>
      </c>
      <c r="X109" s="5">
        <v>1</v>
      </c>
      <c r="Y109" s="2">
        <f>SUMIFS('Growth rates'!D$4:D$999,'Growth rates'!$B$4:$B$999,Demands!$A109,'Growth rates'!$C$4:$C$999,$W109)</f>
        <v>1</v>
      </c>
      <c r="Z109" s="2">
        <f>SUMIFS('Growth rates'!E$4:E$999,'Growth rates'!$B$4:$B$999,Demands!$A109,'Growth rates'!$C$4:$C$999,$W109)</f>
        <v>0.97652778491718717</v>
      </c>
      <c r="AA109" s="2">
        <f>SUMIFS('Growth rates'!F$4:F$999,'Growth rates'!$B$4:$B$999,Demands!$A109,'Growth rates'!$C$4:$C$999,$W109)</f>
        <v>1.1105443260237322</v>
      </c>
      <c r="AB109" s="2">
        <f>SUMIFS('Growth rates'!G$4:G$999,'Growth rates'!$B$4:$B$999,Demands!$A109,'Growth rates'!$C$4:$C$999,$W109)</f>
        <v>1.2062667413932642</v>
      </c>
      <c r="AC109" s="2">
        <f>SUMIFS('Growth rates'!H$4:H$999,'Growth rates'!$B$4:$B$999,Demands!$A109,'Growth rates'!$C$4:$C$999,$W109)</f>
        <v>1.3125227959745387</v>
      </c>
      <c r="AD109" s="2">
        <f>SUMIFS('Growth rates'!I$4:I$999,'Growth rates'!$B$4:$B$999,Demands!$A109,'Growth rates'!$C$4:$C$999,$W109)</f>
        <v>1.4361430179362562</v>
      </c>
      <c r="AE109" s="2">
        <f>SUMIFS('Growth rates'!J$4:J$999,'Growth rates'!$B$4:$B$999,Demands!$A109,'Growth rates'!$C$4:$C$999,$W109)</f>
        <v>1.5815023088336162</v>
      </c>
      <c r="AF109" s="2">
        <f>SUMIFS('Growth rates'!K$4:K$999,'Growth rates'!$B$4:$B$999,Demands!$A109,'Growth rates'!$C$4:$C$999,$W109)</f>
        <v>1.7494554638273698</v>
      </c>
      <c r="AG109" s="2">
        <f>SUMIFS('Growth rates'!L$4:L$999,'Growth rates'!$B$4:$B$999,Demands!$A109,'Growth rates'!$C$4:$C$999,$W109)</f>
        <v>1.9387841597470052</v>
      </c>
      <c r="AH109" s="2">
        <f>SUMIFS('Growth rates'!M$4:M$999,'Growth rates'!$B$4:$B$999,Demands!$A109,'Growth rates'!$C$4:$C$999,$W109)</f>
        <v>2.14848862692322</v>
      </c>
      <c r="AI109" s="2">
        <f>SUMIFS('Growth rates'!N$4:N$999,'Growth rates'!$B$4:$B$999,Demands!$A109,'Growth rates'!$C$4:$C$999,$W109)</f>
        <v>2.3821053569893946</v>
      </c>
      <c r="AJ109" s="2">
        <f>SUMIFS('Growth rates'!O$4:O$999,'Growth rates'!$B$4:$B$999,Demands!$A109,'Growth rates'!$C$4:$C$999,$W109)</f>
        <v>2.6372403391840047</v>
      </c>
      <c r="AK109" s="2">
        <f>SUMIFS('Growth rates'!P$4:P$999,'Growth rates'!$B$4:$B$999,Demands!$A109,'Growth rates'!$C$4:$C$999,$W109)</f>
        <v>2.908936586852052</v>
      </c>
      <c r="AL109" s="2">
        <f>SUMIFS('Growth rates'!Q$4:Q$999,'Growth rates'!$B$4:$B$999,Demands!$A109,'Growth rates'!$C$4:$C$999,$W109)</f>
        <v>3.1957911590821717</v>
      </c>
      <c r="AM109" s="2">
        <f>SUMIFS('Growth rates'!R$4:R$999,'Growth rates'!$B$4:$B$999,Demands!$A109,'Growth rates'!$C$4:$C$999,$W109)</f>
        <v>3.498863086934064</v>
      </c>
      <c r="AN109" s="2">
        <f>SUMIFS('Growth rates'!S$4:S$999,'Growth rates'!$B$4:$B$999,Demands!$A109,'Growth rates'!$C$4:$C$999,$W109)</f>
        <v>3.8189850208492522</v>
      </c>
      <c r="AO109" s="2">
        <f>SUMIFS('Growth rates'!T$4:T$999,'Growth rates'!$B$4:$B$999,Demands!$A109,'Growth rates'!$C$4:$C$999,$W109)</f>
        <v>4.155191673283813</v>
      </c>
      <c r="AP109" s="2">
        <f>SUMIFS('Growth rates'!U$4:U$999,'Growth rates'!$B$4:$B$999,Demands!$A109,'Growth rates'!$C$4:$C$999,$W109)</f>
        <v>4.504782899462902</v>
      </c>
      <c r="AR109">
        <f>VLOOKUP(C109&amp;A109,Driver_elast!$A$2:$E$1161,5,FALSE)</f>
        <v>1.7812209999999999</v>
      </c>
      <c r="AS109">
        <f t="shared" si="40"/>
        <v>1</v>
      </c>
      <c r="AT109">
        <f t="shared" si="41"/>
        <v>0.2</v>
      </c>
      <c r="AV109" s="2" cm="1">
        <f t="array" ref="AV109">TREND($AR109:$AS109,$AR$3:$AS$3,AV$1)</f>
        <v>1.7812210000000022</v>
      </c>
      <c r="AW109" s="2" cm="1">
        <f t="array" ref="AW109">TREND($AR109:$AS109,$AR$3:$AS$3,AW$1)</f>
        <v>1.7621668292682955</v>
      </c>
      <c r="AX109" s="2" cm="1">
        <f t="array" ref="AX109">TREND($AR109:$AS109,$AR$3:$AS$3,AX$1)</f>
        <v>1.666895975609755</v>
      </c>
      <c r="AY109" s="2" cm="1">
        <f t="array" ref="AY109">TREND($AR109:$AS109,$AR$3:$AS$3,AY$1)</f>
        <v>1.5716251219512216</v>
      </c>
      <c r="AZ109" s="2" cm="1">
        <f t="array" ref="AZ109">TREND($AR109:$AS109,$AR$3:$AS$3,AZ$1)</f>
        <v>1.4763542682926811</v>
      </c>
      <c r="BA109" s="2" cm="1">
        <f t="array" ref="BA109">TREND($AR109:$AS109,$AR$3:$AS$3,BA$1)</f>
        <v>1.3810834146341477</v>
      </c>
      <c r="BB109" s="2" cm="1">
        <f t="array" ref="BB109">TREND($AR109:$AS109,$AR$3:$AS$3,BB$1)</f>
        <v>1.2858125609756073</v>
      </c>
      <c r="BC109" s="2" cm="1">
        <f t="array" ref="BC109">TREND($AR109:$AS109,$AR$3:$AS$3,BC$1)</f>
        <v>1.1905417073170739</v>
      </c>
      <c r="BD109" s="2" cm="1">
        <f t="array" ref="BD109">TREND($AR109:$AS109,$AR$3:$AS$3,BD$1)</f>
        <v>1.0952708536585334</v>
      </c>
      <c r="BE109" s="2" cm="1">
        <f t="array" ref="BE109">TREND($AR109:$AS109,$AR$3:$AS$3,BE$1)</f>
        <v>1</v>
      </c>
      <c r="BF109" s="20" cm="1">
        <f t="array" ref="BF109">TREND($AS109:$AT109,$AS$3:$AT$3,BF$1)</f>
        <v>0.90000000000000568</v>
      </c>
      <c r="BG109" s="20" cm="1">
        <f t="array" ref="BG109">TREND($AS109:$AT109,$AS$3:$AT$3,BG$1)</f>
        <v>0.80000000000000426</v>
      </c>
      <c r="BH109" s="20" cm="1">
        <f t="array" ref="BH109">TREND($AS109:$AT109,$AS$3:$AT$3,BH$1)</f>
        <v>0.70000000000000284</v>
      </c>
      <c r="BI109" s="20" cm="1">
        <f t="array" ref="BI109">TREND($AS109:$AT109,$AS$3:$AT$3,BI$1)</f>
        <v>0.60000000000000142</v>
      </c>
      <c r="BJ109" s="20" cm="1">
        <f t="array" ref="BJ109">TREND($AS109:$AT109,$AS$3:$AT$3,BJ$1)</f>
        <v>0.5</v>
      </c>
      <c r="BK109" s="20" cm="1">
        <f t="array" ref="BK109">TREND($AS109:$AT109,$AS$3:$AT$3,BK$1)</f>
        <v>0.40000000000000568</v>
      </c>
      <c r="BL109" s="20" cm="1">
        <f t="array" ref="BL109">TREND($AS109:$AT109,$AS$3:$AT$3,BL$1)</f>
        <v>0.30000000000000426</v>
      </c>
      <c r="BM109" s="20" cm="1">
        <f t="array" ref="BM109">TREND($AS109:$AT109,$AS$3:$AT$3,BM$1)</f>
        <v>0.20000000000000284</v>
      </c>
    </row>
    <row r="110" spans="1:65" x14ac:dyDescent="0.35">
      <c r="A110" t="str">
        <f>IF(BYDem!B108="","\I:",BYDem!B108)</f>
        <v>Arg-Chi</v>
      </c>
      <c r="B110" t="str">
        <f>BYDem!E108</f>
        <v>RSC</v>
      </c>
      <c r="C110" t="str">
        <f t="shared" si="42"/>
        <v>RSC</v>
      </c>
      <c r="D110" s="4">
        <f>SUMIFS(BYDem!$M$2:$M$2000,BYDem!$B$2:$B$2000,Demands!$A110,BYDem!$E$2:$E$2000,Demands!$B110)</f>
        <v>59.868896076702697</v>
      </c>
      <c r="E110" s="4">
        <f t="shared" si="23"/>
        <v>56.663197479107311</v>
      </c>
      <c r="F110" s="4">
        <f t="shared" si="24"/>
        <v>74.402732777856656</v>
      </c>
      <c r="G110" s="4">
        <f t="shared" si="25"/>
        <v>89.032384902002207</v>
      </c>
      <c r="H110" s="4">
        <f t="shared" si="26"/>
        <v>106.9230176164879</v>
      </c>
      <c r="I110" s="4">
        <f t="shared" si="27"/>
        <v>129.89620378343704</v>
      </c>
      <c r="J110" s="4">
        <f t="shared" si="28"/>
        <v>159.88844528363572</v>
      </c>
      <c r="K110" s="4">
        <f t="shared" si="29"/>
        <v>198.62337538618542</v>
      </c>
      <c r="L110" s="4">
        <f t="shared" si="30"/>
        <v>247.65895027679801</v>
      </c>
      <c r="M110" s="4">
        <f t="shared" si="31"/>
        <v>308.76716667427326</v>
      </c>
      <c r="N110" s="4">
        <f t="shared" si="32"/>
        <v>377.69773586358224</v>
      </c>
      <c r="O110" s="4">
        <f t="shared" si="33"/>
        <v>451.52397981008215</v>
      </c>
      <c r="P110" s="4">
        <f t="shared" si="34"/>
        <v>525.80539194710718</v>
      </c>
      <c r="Q110" s="4">
        <f t="shared" si="35"/>
        <v>596.77479776666621</v>
      </c>
      <c r="R110" s="4">
        <f t="shared" si="36"/>
        <v>661.32760897037872</v>
      </c>
      <c r="S110" s="4">
        <f t="shared" si="37"/>
        <v>716.53948312849877</v>
      </c>
      <c r="T110" s="4">
        <f t="shared" si="38"/>
        <v>759.70998417598605</v>
      </c>
      <c r="U110" s="4">
        <f t="shared" si="39"/>
        <v>788.87180605620199</v>
      </c>
      <c r="W110" s="5" t="str">
        <f>VLOOKUP(C110&amp;A110,Driver_elast!$A$2:$D$1161,4,FALSE)</f>
        <v>GDPPCAP</v>
      </c>
      <c r="X110" s="5">
        <v>0</v>
      </c>
      <c r="Y110" s="2">
        <f>SUMIFS('Growth rates'!D$4:D$999,'Growth rates'!$B$4:$B$999,Demands!$A110,'Growth rates'!$C$4:$C$999,$W110)</f>
        <v>1</v>
      </c>
      <c r="Z110" s="2">
        <f>SUMIFS('Growth rates'!E$4:E$999,'Growth rates'!$B$4:$B$999,Demands!$A110,'Growth rates'!$C$4:$C$999,$W110)</f>
        <v>0.97652778491718717</v>
      </c>
      <c r="AA110" s="2">
        <f>SUMIFS('Growth rates'!F$4:F$999,'Growth rates'!$B$4:$B$999,Demands!$A110,'Growth rates'!$C$4:$C$999,$W110)</f>
        <v>1.1105443260237322</v>
      </c>
      <c r="AB110" s="2">
        <f>SUMIFS('Growth rates'!G$4:G$999,'Growth rates'!$B$4:$B$999,Demands!$A110,'Growth rates'!$C$4:$C$999,$W110)</f>
        <v>1.2062667413932642</v>
      </c>
      <c r="AC110" s="2">
        <f>SUMIFS('Growth rates'!H$4:H$999,'Growth rates'!$B$4:$B$999,Demands!$A110,'Growth rates'!$C$4:$C$999,$W110)</f>
        <v>1.3125227959745387</v>
      </c>
      <c r="AD110" s="2">
        <f>SUMIFS('Growth rates'!I$4:I$999,'Growth rates'!$B$4:$B$999,Demands!$A110,'Growth rates'!$C$4:$C$999,$W110)</f>
        <v>1.4361430179362562</v>
      </c>
      <c r="AE110" s="2">
        <f>SUMIFS('Growth rates'!J$4:J$999,'Growth rates'!$B$4:$B$999,Demands!$A110,'Growth rates'!$C$4:$C$999,$W110)</f>
        <v>1.5815023088336162</v>
      </c>
      <c r="AF110" s="2">
        <f>SUMIFS('Growth rates'!K$4:K$999,'Growth rates'!$B$4:$B$999,Demands!$A110,'Growth rates'!$C$4:$C$999,$W110)</f>
        <v>1.7494554638273698</v>
      </c>
      <c r="AG110" s="2">
        <f>SUMIFS('Growth rates'!L$4:L$999,'Growth rates'!$B$4:$B$999,Demands!$A110,'Growth rates'!$C$4:$C$999,$W110)</f>
        <v>1.9387841597470052</v>
      </c>
      <c r="AH110" s="2">
        <f>SUMIFS('Growth rates'!M$4:M$999,'Growth rates'!$B$4:$B$999,Demands!$A110,'Growth rates'!$C$4:$C$999,$W110)</f>
        <v>2.14848862692322</v>
      </c>
      <c r="AI110" s="2">
        <f>SUMIFS('Growth rates'!N$4:N$999,'Growth rates'!$B$4:$B$999,Demands!$A110,'Growth rates'!$C$4:$C$999,$W110)</f>
        <v>2.3821053569893946</v>
      </c>
      <c r="AJ110" s="2">
        <f>SUMIFS('Growth rates'!O$4:O$999,'Growth rates'!$B$4:$B$999,Demands!$A110,'Growth rates'!$C$4:$C$999,$W110)</f>
        <v>2.6372403391840047</v>
      </c>
      <c r="AK110" s="2">
        <f>SUMIFS('Growth rates'!P$4:P$999,'Growth rates'!$B$4:$B$999,Demands!$A110,'Growth rates'!$C$4:$C$999,$W110)</f>
        <v>2.908936586852052</v>
      </c>
      <c r="AL110" s="2">
        <f>SUMIFS('Growth rates'!Q$4:Q$999,'Growth rates'!$B$4:$B$999,Demands!$A110,'Growth rates'!$C$4:$C$999,$W110)</f>
        <v>3.1957911590821717</v>
      </c>
      <c r="AM110" s="2">
        <f>SUMIFS('Growth rates'!R$4:R$999,'Growth rates'!$B$4:$B$999,Demands!$A110,'Growth rates'!$C$4:$C$999,$W110)</f>
        <v>3.498863086934064</v>
      </c>
      <c r="AN110" s="2">
        <f>SUMIFS('Growth rates'!S$4:S$999,'Growth rates'!$B$4:$B$999,Demands!$A110,'Growth rates'!$C$4:$C$999,$W110)</f>
        <v>3.8189850208492522</v>
      </c>
      <c r="AO110" s="2">
        <f>SUMIFS('Growth rates'!T$4:T$999,'Growth rates'!$B$4:$B$999,Demands!$A110,'Growth rates'!$C$4:$C$999,$W110)</f>
        <v>4.155191673283813</v>
      </c>
      <c r="AP110" s="2">
        <f>SUMIFS('Growth rates'!U$4:U$999,'Growth rates'!$B$4:$B$999,Demands!$A110,'Growth rates'!$C$4:$C$999,$W110)</f>
        <v>4.504782899462902</v>
      </c>
      <c r="AR110">
        <f>VLOOKUP(C110&amp;A110,Driver_elast!$A$2:$E$1161,5,FALSE)</f>
        <v>2.2812209999999999</v>
      </c>
      <c r="AS110">
        <f t="shared" si="40"/>
        <v>2.2812209999999999</v>
      </c>
      <c r="AT110">
        <f t="shared" si="41"/>
        <v>0.45624419999999999</v>
      </c>
      <c r="AV110" s="2" cm="1">
        <f t="array" ref="AV110">TREND($AR110:$AS110,$AR$3:$AS$3,AV$1)</f>
        <v>2.2812209999999999</v>
      </c>
      <c r="AW110" s="2" cm="1">
        <f t="array" ref="AW110">TREND($AR110:$AS110,$AR$3:$AS$3,AW$1)</f>
        <v>2.2812209999999999</v>
      </c>
      <c r="AX110" s="2" cm="1">
        <f t="array" ref="AX110">TREND($AR110:$AS110,$AR$3:$AS$3,AX$1)</f>
        <v>2.2812209999999999</v>
      </c>
      <c r="AY110" s="2" cm="1">
        <f t="array" ref="AY110">TREND($AR110:$AS110,$AR$3:$AS$3,AY$1)</f>
        <v>2.2812209999999999</v>
      </c>
      <c r="AZ110" s="2" cm="1">
        <f t="array" ref="AZ110">TREND($AR110:$AS110,$AR$3:$AS$3,AZ$1)</f>
        <v>2.2812209999999999</v>
      </c>
      <c r="BA110" s="2" cm="1">
        <f t="array" ref="BA110">TREND($AR110:$AS110,$AR$3:$AS$3,BA$1)</f>
        <v>2.2812209999999999</v>
      </c>
      <c r="BB110" s="2" cm="1">
        <f t="array" ref="BB110">TREND($AR110:$AS110,$AR$3:$AS$3,BB$1)</f>
        <v>2.2812209999999999</v>
      </c>
      <c r="BC110" s="2" cm="1">
        <f t="array" ref="BC110">TREND($AR110:$AS110,$AR$3:$AS$3,BC$1)</f>
        <v>2.2812209999999999</v>
      </c>
      <c r="BD110" s="2" cm="1">
        <f t="array" ref="BD110">TREND($AR110:$AS110,$AR$3:$AS$3,BD$1)</f>
        <v>2.2812209999999999</v>
      </c>
      <c r="BE110" s="2" cm="1">
        <f t="array" ref="BE110">TREND($AR110:$AS110,$AR$3:$AS$3,BE$1)</f>
        <v>2.2812209999999999</v>
      </c>
      <c r="BF110" s="20" cm="1">
        <f t="array" ref="BF110">TREND($AS110:$AT110,$AS$3:$AT$3,BF$1)</f>
        <v>2.0530988999999948</v>
      </c>
      <c r="BG110" s="20" cm="1">
        <f t="array" ref="BG110">TREND($AS110:$AT110,$AS$3:$AT$3,BG$1)</f>
        <v>1.8249768000000017</v>
      </c>
      <c r="BH110" s="20" cm="1">
        <f t="array" ref="BH110">TREND($AS110:$AT110,$AS$3:$AT$3,BH$1)</f>
        <v>1.5968546999999944</v>
      </c>
      <c r="BI110" s="20" cm="1">
        <f t="array" ref="BI110">TREND($AS110:$AT110,$AS$3:$AT$3,BI$1)</f>
        <v>1.3687326000000013</v>
      </c>
      <c r="BJ110" s="20" cm="1">
        <f t="array" ref="BJ110">TREND($AS110:$AT110,$AS$3:$AT$3,BJ$1)</f>
        <v>1.140610499999994</v>
      </c>
      <c r="BK110" s="20" cm="1">
        <f t="array" ref="BK110">TREND($AS110:$AT110,$AS$3:$AT$3,BK$1)</f>
        <v>0.91248840000000087</v>
      </c>
      <c r="BL110" s="20" cm="1">
        <f t="array" ref="BL110">TREND($AS110:$AT110,$AS$3:$AT$3,BL$1)</f>
        <v>0.68436629999999354</v>
      </c>
      <c r="BM110" s="20" cm="1">
        <f t="array" ref="BM110">TREND($AS110:$AT110,$AS$3:$AT$3,BM$1)</f>
        <v>0.45624420000000043</v>
      </c>
    </row>
    <row r="111" spans="1:65" x14ac:dyDescent="0.35">
      <c r="A111" t="str">
        <f>IF(BYDem!B109="","\I:",BYDem!B109)</f>
        <v>Arg-Chi</v>
      </c>
      <c r="B111" t="str">
        <f>BYDem!E109</f>
        <v>RSH</v>
      </c>
      <c r="C111" t="str">
        <f t="shared" si="42"/>
        <v>RSH</v>
      </c>
      <c r="D111" s="4">
        <f>SUMIFS(BYDem!$M$2:$M$2000,BYDem!$B$2:$B$2000,Demands!$A111,BYDem!$E$2:$E$2000,Demands!$B111)</f>
        <v>7.3119863322907701</v>
      </c>
      <c r="E111" s="4">
        <f t="shared" si="23"/>
        <v>7.1092642549412624</v>
      </c>
      <c r="F111" s="4">
        <f t="shared" si="24"/>
        <v>8.2395875521107627</v>
      </c>
      <c r="G111" s="4">
        <f t="shared" si="25"/>
        <v>9.0462913310531583</v>
      </c>
      <c r="H111" s="4">
        <f t="shared" si="26"/>
        <v>9.9333773936164853</v>
      </c>
      <c r="I111" s="4">
        <f t="shared" si="27"/>
        <v>10.953702757491662</v>
      </c>
      <c r="J111" s="4">
        <f t="shared" si="28"/>
        <v>12.137703750186649</v>
      </c>
      <c r="K111" s="4">
        <f t="shared" si="29"/>
        <v>13.485091131672304</v>
      </c>
      <c r="L111" s="4">
        <f t="shared" si="30"/>
        <v>14.977516944127576</v>
      </c>
      <c r="M111" s="4">
        <f t="shared" si="31"/>
        <v>16.597528225218738</v>
      </c>
      <c r="N111" s="4">
        <f t="shared" si="32"/>
        <v>18.221792929397555</v>
      </c>
      <c r="O111" s="4">
        <f t="shared" si="33"/>
        <v>19.783106513099451</v>
      </c>
      <c r="P111" s="4">
        <f t="shared" si="34"/>
        <v>21.209786140615947</v>
      </c>
      <c r="Q111" s="4">
        <f t="shared" si="35"/>
        <v>22.464703313707588</v>
      </c>
      <c r="R111" s="4">
        <f t="shared" si="36"/>
        <v>23.529920125913417</v>
      </c>
      <c r="S111" s="4">
        <f t="shared" si="37"/>
        <v>24.391050538670193</v>
      </c>
      <c r="T111" s="4">
        <f t="shared" si="38"/>
        <v>25.035234797539974</v>
      </c>
      <c r="U111" s="4">
        <f t="shared" si="39"/>
        <v>25.456495673991277</v>
      </c>
      <c r="W111" s="5" t="str">
        <f>VLOOKUP(C111&amp;A111,Driver_elast!$A$2:$D$1161,4,FALSE)</f>
        <v>GDPPCAP</v>
      </c>
      <c r="X111" s="5">
        <v>1</v>
      </c>
      <c r="Y111" s="2">
        <f>SUMIFS('Growth rates'!D$4:D$999,'Growth rates'!$B$4:$B$999,Demands!$A111,'Growth rates'!$C$4:$C$999,$W111)</f>
        <v>1</v>
      </c>
      <c r="Z111" s="2">
        <f>SUMIFS('Growth rates'!E$4:E$999,'Growth rates'!$B$4:$B$999,Demands!$A111,'Growth rates'!$C$4:$C$999,$W111)</f>
        <v>0.97652778491718717</v>
      </c>
      <c r="AA111" s="2">
        <f>SUMIFS('Growth rates'!F$4:F$999,'Growth rates'!$B$4:$B$999,Demands!$A111,'Growth rates'!$C$4:$C$999,$W111)</f>
        <v>1.1105443260237322</v>
      </c>
      <c r="AB111" s="2">
        <f>SUMIFS('Growth rates'!G$4:G$999,'Growth rates'!$B$4:$B$999,Demands!$A111,'Growth rates'!$C$4:$C$999,$W111)</f>
        <v>1.2062667413932642</v>
      </c>
      <c r="AC111" s="2">
        <f>SUMIFS('Growth rates'!H$4:H$999,'Growth rates'!$B$4:$B$999,Demands!$A111,'Growth rates'!$C$4:$C$999,$W111)</f>
        <v>1.3125227959745387</v>
      </c>
      <c r="AD111" s="2">
        <f>SUMIFS('Growth rates'!I$4:I$999,'Growth rates'!$B$4:$B$999,Demands!$A111,'Growth rates'!$C$4:$C$999,$W111)</f>
        <v>1.4361430179362562</v>
      </c>
      <c r="AE111" s="2">
        <f>SUMIFS('Growth rates'!J$4:J$999,'Growth rates'!$B$4:$B$999,Demands!$A111,'Growth rates'!$C$4:$C$999,$W111)</f>
        <v>1.5815023088336162</v>
      </c>
      <c r="AF111" s="2">
        <f>SUMIFS('Growth rates'!K$4:K$999,'Growth rates'!$B$4:$B$999,Demands!$A111,'Growth rates'!$C$4:$C$999,$W111)</f>
        <v>1.7494554638273698</v>
      </c>
      <c r="AG111" s="2">
        <f>SUMIFS('Growth rates'!L$4:L$999,'Growth rates'!$B$4:$B$999,Demands!$A111,'Growth rates'!$C$4:$C$999,$W111)</f>
        <v>1.9387841597470052</v>
      </c>
      <c r="AH111" s="2">
        <f>SUMIFS('Growth rates'!M$4:M$999,'Growth rates'!$B$4:$B$999,Demands!$A111,'Growth rates'!$C$4:$C$999,$W111)</f>
        <v>2.14848862692322</v>
      </c>
      <c r="AI111" s="2">
        <f>SUMIFS('Growth rates'!N$4:N$999,'Growth rates'!$B$4:$B$999,Demands!$A111,'Growth rates'!$C$4:$C$999,$W111)</f>
        <v>2.3821053569893946</v>
      </c>
      <c r="AJ111" s="2">
        <f>SUMIFS('Growth rates'!O$4:O$999,'Growth rates'!$B$4:$B$999,Demands!$A111,'Growth rates'!$C$4:$C$999,$W111)</f>
        <v>2.6372403391840047</v>
      </c>
      <c r="AK111" s="2">
        <f>SUMIFS('Growth rates'!P$4:P$999,'Growth rates'!$B$4:$B$999,Demands!$A111,'Growth rates'!$C$4:$C$999,$W111)</f>
        <v>2.908936586852052</v>
      </c>
      <c r="AL111" s="2">
        <f>SUMIFS('Growth rates'!Q$4:Q$999,'Growth rates'!$B$4:$B$999,Demands!$A111,'Growth rates'!$C$4:$C$999,$W111)</f>
        <v>3.1957911590821717</v>
      </c>
      <c r="AM111" s="2">
        <f>SUMIFS('Growth rates'!R$4:R$999,'Growth rates'!$B$4:$B$999,Demands!$A111,'Growth rates'!$C$4:$C$999,$W111)</f>
        <v>3.498863086934064</v>
      </c>
      <c r="AN111" s="2">
        <f>SUMIFS('Growth rates'!S$4:S$999,'Growth rates'!$B$4:$B$999,Demands!$A111,'Growth rates'!$C$4:$C$999,$W111)</f>
        <v>3.8189850208492522</v>
      </c>
      <c r="AO111" s="2">
        <f>SUMIFS('Growth rates'!T$4:T$999,'Growth rates'!$B$4:$B$999,Demands!$A111,'Growth rates'!$C$4:$C$999,$W111)</f>
        <v>4.155191673283813</v>
      </c>
      <c r="AP111" s="2">
        <f>SUMIFS('Growth rates'!U$4:U$999,'Growth rates'!$B$4:$B$999,Demands!$A111,'Growth rates'!$C$4:$C$999,$W111)</f>
        <v>4.504782899462902</v>
      </c>
      <c r="AR111">
        <f>VLOOKUP(C111&amp;A111,Driver_elast!$A$2:$E$1161,5,FALSE)</f>
        <v>1.185697</v>
      </c>
      <c r="AS111">
        <f t="shared" si="40"/>
        <v>1</v>
      </c>
      <c r="AT111">
        <f t="shared" si="41"/>
        <v>0.2</v>
      </c>
      <c r="AV111" s="2" cm="1">
        <f t="array" ref="AV111">TREND($AR111:$AS111,$AR$3:$AS$3,AV$1)</f>
        <v>1.1856970000000011</v>
      </c>
      <c r="AW111" s="2" cm="1">
        <f t="array" ref="AW111">TREND($AR111:$AS111,$AR$3:$AS$3,AW$1)</f>
        <v>1.181167804878049</v>
      </c>
      <c r="AX111" s="2" cm="1">
        <f t="array" ref="AX111">TREND($AR111:$AS111,$AR$3:$AS$3,AX$1)</f>
        <v>1.1585218292682935</v>
      </c>
      <c r="AY111" s="2" cm="1">
        <f t="array" ref="AY111">TREND($AR111:$AS111,$AR$3:$AS$3,AY$1)</f>
        <v>1.1358758536585363</v>
      </c>
      <c r="AZ111" s="2" cm="1">
        <f t="array" ref="AZ111">TREND($AR111:$AS111,$AR$3:$AS$3,AZ$1)</f>
        <v>1.1132298780487808</v>
      </c>
      <c r="BA111" s="2" cm="1">
        <f t="array" ref="BA111">TREND($AR111:$AS111,$AR$3:$AS$3,BA$1)</f>
        <v>1.0905839024390254</v>
      </c>
      <c r="BB111" s="2" cm="1">
        <f t="array" ref="BB111">TREND($AR111:$AS111,$AR$3:$AS$3,BB$1)</f>
        <v>1.0679379268292681</v>
      </c>
      <c r="BC111" s="2" cm="1">
        <f t="array" ref="BC111">TREND($AR111:$AS111,$AR$3:$AS$3,BC$1)</f>
        <v>1.0452919512195127</v>
      </c>
      <c r="BD111" s="2" cm="1">
        <f t="array" ref="BD111">TREND($AR111:$AS111,$AR$3:$AS$3,BD$1)</f>
        <v>1.0226459756097572</v>
      </c>
      <c r="BE111" s="2" cm="1">
        <f t="array" ref="BE111">TREND($AR111:$AS111,$AR$3:$AS$3,BE$1)</f>
        <v>1</v>
      </c>
      <c r="BF111" s="20" cm="1">
        <f t="array" ref="BF111">TREND($AS111:$AT111,$AS$3:$AT$3,BF$1)</f>
        <v>0.90000000000000568</v>
      </c>
      <c r="BG111" s="20" cm="1">
        <f t="array" ref="BG111">TREND($AS111:$AT111,$AS$3:$AT$3,BG$1)</f>
        <v>0.80000000000000426</v>
      </c>
      <c r="BH111" s="20" cm="1">
        <f t="array" ref="BH111">TREND($AS111:$AT111,$AS$3:$AT$3,BH$1)</f>
        <v>0.70000000000000284</v>
      </c>
      <c r="BI111" s="20" cm="1">
        <f t="array" ref="BI111">TREND($AS111:$AT111,$AS$3:$AT$3,BI$1)</f>
        <v>0.60000000000000142</v>
      </c>
      <c r="BJ111" s="20" cm="1">
        <f t="array" ref="BJ111">TREND($AS111:$AT111,$AS$3:$AT$3,BJ$1)</f>
        <v>0.5</v>
      </c>
      <c r="BK111" s="20" cm="1">
        <f t="array" ref="BK111">TREND($AS111:$AT111,$AS$3:$AT$3,BK$1)</f>
        <v>0.40000000000000568</v>
      </c>
      <c r="BL111" s="20" cm="1">
        <f t="array" ref="BL111">TREND($AS111:$AT111,$AS$3:$AT$3,BL$1)</f>
        <v>0.30000000000000426</v>
      </c>
      <c r="BM111" s="20" cm="1">
        <f t="array" ref="BM111">TREND($AS111:$AT111,$AS$3:$AT$3,BM$1)</f>
        <v>0.20000000000000284</v>
      </c>
    </row>
    <row r="112" spans="1:65" x14ac:dyDescent="0.35">
      <c r="A112" t="str">
        <f>IF(BYDem!B110="","\I:",BYDem!B110)</f>
        <v>Arg-Chi</v>
      </c>
      <c r="B112" t="str">
        <f>BYDem!E110</f>
        <v>TAD</v>
      </c>
      <c r="C112" t="str">
        <f t="shared" si="42"/>
        <v>TAD</v>
      </c>
      <c r="D112" s="4">
        <f>SUMIFS(BYDem!$M$2:$M$2000,BYDem!$B$2:$B$2000,Demands!$A112,BYDem!$E$2:$E$2000,Demands!$B112)</f>
        <v>52.585056629999997</v>
      </c>
      <c r="E112" s="4">
        <f t="shared" si="23"/>
        <v>51.391808886203968</v>
      </c>
      <c r="F112" s="4">
        <f t="shared" si="24"/>
        <v>61.077933650076119</v>
      </c>
      <c r="G112" s="4">
        <f t="shared" si="25"/>
        <v>68.771129210516406</v>
      </c>
      <c r="H112" s="4">
        <f t="shared" si="26"/>
        <v>77.110296091154581</v>
      </c>
      <c r="I112" s="4">
        <f t="shared" si="27"/>
        <v>86.445816394066796</v>
      </c>
      <c r="J112" s="4">
        <f t="shared" si="28"/>
        <v>96.936878808719385</v>
      </c>
      <c r="K112" s="4">
        <f t="shared" si="29"/>
        <v>108.52650381121484</v>
      </c>
      <c r="L112" s="4">
        <f t="shared" si="30"/>
        <v>120.95456658002311</v>
      </c>
      <c r="M112" s="4">
        <f t="shared" si="31"/>
        <v>133.88000885510189</v>
      </c>
      <c r="N112" s="4">
        <f t="shared" si="32"/>
        <v>146.31053651500588</v>
      </c>
      <c r="O112" s="4">
        <f t="shared" si="33"/>
        <v>157.7731514762749</v>
      </c>
      <c r="P112" s="4">
        <f t="shared" si="34"/>
        <v>167.7640605319873</v>
      </c>
      <c r="Q112" s="4">
        <f t="shared" si="35"/>
        <v>176.09778159938847</v>
      </c>
      <c r="R112" s="4">
        <f t="shared" si="36"/>
        <v>182.78014574740328</v>
      </c>
      <c r="S112" s="4">
        <f t="shared" si="37"/>
        <v>187.88629928825048</v>
      </c>
      <c r="T112" s="4">
        <f t="shared" si="38"/>
        <v>191.50898327855259</v>
      </c>
      <c r="U112" s="4">
        <f t="shared" si="39"/>
        <v>193.77348426128805</v>
      </c>
      <c r="W112" s="5" t="str">
        <f>VLOOKUP(C112&amp;A112,Driver_elast!$A$2:$D$1161,4,FALSE)</f>
        <v>GDPSER</v>
      </c>
      <c r="X112" s="5">
        <v>1</v>
      </c>
      <c r="Y112" s="2">
        <f>SUMIFS('Growth rates'!D$4:D$999,'Growth rates'!$B$4:$B$999,Demands!$A112,'Growth rates'!$C$4:$C$999,$W112)</f>
        <v>1</v>
      </c>
      <c r="Z112" s="2">
        <f>SUMIFS('Growth rates'!E$4:E$999,'Growth rates'!$B$4:$B$999,Demands!$A112,'Growth rates'!$C$4:$C$999,$W112)</f>
        <v>0.98090666705114404</v>
      </c>
      <c r="AA112" s="2">
        <f>SUMIFS('Growth rates'!F$4:F$999,'Growth rates'!$B$4:$B$999,Demands!$A112,'Growth rates'!$C$4:$C$999,$W112)</f>
        <v>1.139612362746165</v>
      </c>
      <c r="AB112" s="2">
        <f>SUMIFS('Growth rates'!G$4:G$999,'Growth rates'!$B$4:$B$999,Demands!$A112,'Growth rates'!$C$4:$C$999,$W112)</f>
        <v>1.265377745370311</v>
      </c>
      <c r="AC112" s="2">
        <f>SUMIFS('Growth rates'!H$4:H$999,'Growth rates'!$B$4:$B$999,Demands!$A112,'Growth rates'!$C$4:$C$999,$W112)</f>
        <v>1.4026479085246701</v>
      </c>
      <c r="AD112" s="2">
        <f>SUMIFS('Growth rates'!I$4:I$999,'Growth rates'!$B$4:$B$999,Demands!$A112,'Growth rates'!$C$4:$C$999,$W112)</f>
        <v>1.5578384124068119</v>
      </c>
      <c r="AE112" s="2">
        <f>SUMIFS('Growth rates'!J$4:J$999,'Growth rates'!$B$4:$B$999,Demands!$A112,'Growth rates'!$C$4:$C$999,$W112)</f>
        <v>1.7344179741731851</v>
      </c>
      <c r="AF112" s="2">
        <f>SUMIFS('Growth rates'!K$4:K$999,'Growth rates'!$B$4:$B$999,Demands!$A112,'Growth rates'!$C$4:$C$999,$W112)</f>
        <v>1.9324517099217009</v>
      </c>
      <c r="AG112" s="2">
        <f>SUMIFS('Growth rates'!L$4:L$999,'Growth rates'!$B$4:$B$999,Demands!$A112,'Growth rates'!$C$4:$C$999,$W112)</f>
        <v>2.1486557207157908</v>
      </c>
      <c r="AH112" s="2">
        <f>SUMIFS('Growth rates'!M$4:M$999,'Growth rates'!$B$4:$B$999,Demands!$A112,'Growth rates'!$C$4:$C$999,$W112)</f>
        <v>2.3782652862939178</v>
      </c>
      <c r="AI112" s="2">
        <f>SUMIFS('Growth rates'!N$4:N$999,'Growth rates'!$B$4:$B$999,Demands!$A112,'Growth rates'!$C$4:$C$999,$W112)</f>
        <v>2.6236184256600295</v>
      </c>
      <c r="AJ112" s="2">
        <f>SUMIFS('Growth rates'!O$4:O$999,'Growth rates'!$B$4:$B$999,Demands!$A112,'Growth rates'!$C$4:$C$999,$W112)</f>
        <v>2.8805507742707119</v>
      </c>
      <c r="AK112" s="2">
        <f>SUMIFS('Growth rates'!P$4:P$999,'Growth rates'!$B$4:$B$999,Demands!$A112,'Growth rates'!$C$4:$C$999,$W112)</f>
        <v>3.141135766500867</v>
      </c>
      <c r="AL112" s="2">
        <f>SUMIFS('Growth rates'!Q$4:Q$999,'Growth rates'!$B$4:$B$999,Demands!$A112,'Growth rates'!$C$4:$C$999,$W112)</f>
        <v>3.4011969225260406</v>
      </c>
      <c r="AM112" s="2">
        <f>SUMIFS('Growth rates'!R$4:R$999,'Growth rates'!$B$4:$B$999,Demands!$A112,'Growth rates'!$C$4:$C$999,$W112)</f>
        <v>3.6593266521455905</v>
      </c>
      <c r="AN112" s="2">
        <f>SUMIFS('Growth rates'!S$4:S$999,'Growth rates'!$B$4:$B$999,Demands!$A112,'Growth rates'!$C$4:$C$999,$W112)</f>
        <v>3.9148943953701711</v>
      </c>
      <c r="AO112" s="2">
        <f>SUMIFS('Growth rates'!T$4:T$999,'Growth rates'!$B$4:$B$999,Demands!$A112,'Growth rates'!$C$4:$C$999,$W112)</f>
        <v>4.1665080096244047</v>
      </c>
      <c r="AP112" s="2">
        <f>SUMIFS('Growth rates'!U$4:U$999,'Growth rates'!$B$4:$B$999,Demands!$A112,'Growth rates'!$C$4:$C$999,$W112)</f>
        <v>4.4128427068497071</v>
      </c>
      <c r="AR112">
        <f>VLOOKUP(C112&amp;A112,Driver_elast!$A$2:$E$1161,5,FALSE)</f>
        <v>1.1931769999999999</v>
      </c>
      <c r="AS112">
        <f t="shared" si="40"/>
        <v>1</v>
      </c>
      <c r="AT112">
        <f t="shared" si="41"/>
        <v>0.2</v>
      </c>
      <c r="AV112" s="2" cm="1">
        <f t="array" ref="AV112">TREND($AR112:$AS112,$AR$3:$AS$3,AV$1)</f>
        <v>1.1931769999999986</v>
      </c>
      <c r="AW112" s="2" cm="1">
        <f t="array" ref="AW112">TREND($AR112:$AS112,$AR$3:$AS$3,AW$1)</f>
        <v>1.1884653658536575</v>
      </c>
      <c r="AX112" s="2" cm="1">
        <f t="array" ref="AX112">TREND($AR112:$AS112,$AR$3:$AS$3,AX$1)</f>
        <v>1.1649071951219501</v>
      </c>
      <c r="AY112" s="2" cm="1">
        <f t="array" ref="AY112">TREND($AR112:$AS112,$AR$3:$AS$3,AY$1)</f>
        <v>1.1413490243902427</v>
      </c>
      <c r="AZ112" s="2" cm="1">
        <f t="array" ref="AZ112">TREND($AR112:$AS112,$AR$3:$AS$3,AZ$1)</f>
        <v>1.1177908536585353</v>
      </c>
      <c r="BA112" s="2" cm="1">
        <f t="array" ref="BA112">TREND($AR112:$AS112,$AR$3:$AS$3,BA$1)</f>
        <v>1.0942326829268296</v>
      </c>
      <c r="BB112" s="2" cm="1">
        <f t="array" ref="BB112">TREND($AR112:$AS112,$AR$3:$AS$3,BB$1)</f>
        <v>1.0706745121951222</v>
      </c>
      <c r="BC112" s="2" cm="1">
        <f t="array" ref="BC112">TREND($AR112:$AS112,$AR$3:$AS$3,BC$1)</f>
        <v>1.0471163414634148</v>
      </c>
      <c r="BD112" s="2" cm="1">
        <f t="array" ref="BD112">TREND($AR112:$AS112,$AR$3:$AS$3,BD$1)</f>
        <v>1.0235581707317074</v>
      </c>
      <c r="BE112" s="2" cm="1">
        <f t="array" ref="BE112">TREND($AR112:$AS112,$AR$3:$AS$3,BE$1)</f>
        <v>1</v>
      </c>
      <c r="BF112" s="20" cm="1">
        <f t="array" ref="BF112">TREND($AS112:$AT112,$AS$3:$AT$3,BF$1)</f>
        <v>0.90000000000000568</v>
      </c>
      <c r="BG112" s="20" cm="1">
        <f t="array" ref="BG112">TREND($AS112:$AT112,$AS$3:$AT$3,BG$1)</f>
        <v>0.80000000000000426</v>
      </c>
      <c r="BH112" s="20" cm="1">
        <f t="array" ref="BH112">TREND($AS112:$AT112,$AS$3:$AT$3,BH$1)</f>
        <v>0.70000000000000284</v>
      </c>
      <c r="BI112" s="20" cm="1">
        <f t="array" ref="BI112">TREND($AS112:$AT112,$AS$3:$AT$3,BI$1)</f>
        <v>0.60000000000000142</v>
      </c>
      <c r="BJ112" s="20" cm="1">
        <f t="array" ref="BJ112">TREND($AS112:$AT112,$AS$3:$AT$3,BJ$1)</f>
        <v>0.5</v>
      </c>
      <c r="BK112" s="20" cm="1">
        <f t="array" ref="BK112">TREND($AS112:$AT112,$AS$3:$AT$3,BK$1)</f>
        <v>0.40000000000000568</v>
      </c>
      <c r="BL112" s="20" cm="1">
        <f t="array" ref="BL112">TREND($AS112:$AT112,$AS$3:$AT$3,BL$1)</f>
        <v>0.30000000000000426</v>
      </c>
      <c r="BM112" s="20" cm="1">
        <f t="array" ref="BM112">TREND($AS112:$AT112,$AS$3:$AT$3,BM$1)</f>
        <v>0.20000000000000284</v>
      </c>
    </row>
    <row r="113" spans="1:65" x14ac:dyDescent="0.35">
      <c r="A113" t="str">
        <f>IF(BYDem!B111="","\I:",BYDem!B111)</f>
        <v>Arg-Chi</v>
      </c>
      <c r="B113" t="str">
        <f>BYDem!E111</f>
        <v>TAI</v>
      </c>
      <c r="C113" t="str">
        <f t="shared" si="42"/>
        <v>TAI</v>
      </c>
      <c r="D113" s="4">
        <f>SUMIFS(BYDem!$M$2:$M$2000,BYDem!$B$2:$B$2000,Demands!$A113,BYDem!$E$2:$E$2000,Demands!$B113)</f>
        <v>79.985694834</v>
      </c>
      <c r="E113" s="4">
        <f t="shared" si="23"/>
        <v>78.828456321428888</v>
      </c>
      <c r="F113" s="4">
        <f t="shared" si="24"/>
        <v>88.492895549551307</v>
      </c>
      <c r="G113" s="4">
        <f t="shared" si="25"/>
        <v>95.893056763012169</v>
      </c>
      <c r="H113" s="4">
        <f t="shared" si="26"/>
        <v>103.77570109090922</v>
      </c>
      <c r="I113" s="4">
        <f t="shared" si="27"/>
        <v>112.47613598552698</v>
      </c>
      <c r="J113" s="4">
        <f t="shared" si="28"/>
        <v>122.13680549650581</v>
      </c>
      <c r="K113" s="4">
        <f t="shared" si="29"/>
        <v>132.70402629827151</v>
      </c>
      <c r="L113" s="4">
        <f t="shared" si="30"/>
        <v>143.95442740839431</v>
      </c>
      <c r="M113" s="4">
        <f t="shared" si="31"/>
        <v>155.61116392520503</v>
      </c>
      <c r="N113" s="4">
        <f t="shared" si="32"/>
        <v>166.55938084720941</v>
      </c>
      <c r="O113" s="4">
        <f t="shared" si="33"/>
        <v>176.44732511638418</v>
      </c>
      <c r="P113" s="4">
        <f t="shared" si="34"/>
        <v>184.91405676083761</v>
      </c>
      <c r="Q113" s="4">
        <f t="shared" si="35"/>
        <v>191.87453000578677</v>
      </c>
      <c r="R113" s="4">
        <f t="shared" si="36"/>
        <v>197.39177657298285</v>
      </c>
      <c r="S113" s="4">
        <f t="shared" si="37"/>
        <v>201.57029880346673</v>
      </c>
      <c r="T113" s="4">
        <f t="shared" si="38"/>
        <v>204.51533535803171</v>
      </c>
      <c r="U113" s="4">
        <f t="shared" si="39"/>
        <v>206.34781033217561</v>
      </c>
      <c r="W113" s="5" t="str">
        <f>VLOOKUP(C113&amp;A113,Driver_elast!$A$2:$D$1161,4,FALSE)</f>
        <v>GDPSER</v>
      </c>
      <c r="X113" s="5">
        <v>1</v>
      </c>
      <c r="Y113" s="2">
        <f>SUMIFS('Growth rates'!D$4:D$999,'Growth rates'!$B$4:$B$999,Demands!$A113,'Growth rates'!$C$4:$C$999,$W113)</f>
        <v>1</v>
      </c>
      <c r="Z113" s="2">
        <f>SUMIFS('Growth rates'!E$4:E$999,'Growth rates'!$B$4:$B$999,Demands!$A113,'Growth rates'!$C$4:$C$999,$W113)</f>
        <v>0.98090666705114404</v>
      </c>
      <c r="AA113" s="2">
        <f>SUMIFS('Growth rates'!F$4:F$999,'Growth rates'!$B$4:$B$999,Demands!$A113,'Growth rates'!$C$4:$C$999,$W113)</f>
        <v>1.139612362746165</v>
      </c>
      <c r="AB113" s="2">
        <f>SUMIFS('Growth rates'!G$4:G$999,'Growth rates'!$B$4:$B$999,Demands!$A113,'Growth rates'!$C$4:$C$999,$W113)</f>
        <v>1.265377745370311</v>
      </c>
      <c r="AC113" s="2">
        <f>SUMIFS('Growth rates'!H$4:H$999,'Growth rates'!$B$4:$B$999,Demands!$A113,'Growth rates'!$C$4:$C$999,$W113)</f>
        <v>1.4026479085246701</v>
      </c>
      <c r="AD113" s="2">
        <f>SUMIFS('Growth rates'!I$4:I$999,'Growth rates'!$B$4:$B$999,Demands!$A113,'Growth rates'!$C$4:$C$999,$W113)</f>
        <v>1.5578384124068119</v>
      </c>
      <c r="AE113" s="2">
        <f>SUMIFS('Growth rates'!J$4:J$999,'Growth rates'!$B$4:$B$999,Demands!$A113,'Growth rates'!$C$4:$C$999,$W113)</f>
        <v>1.7344179741731851</v>
      </c>
      <c r="AF113" s="2">
        <f>SUMIFS('Growth rates'!K$4:K$999,'Growth rates'!$B$4:$B$999,Demands!$A113,'Growth rates'!$C$4:$C$999,$W113)</f>
        <v>1.9324517099217009</v>
      </c>
      <c r="AG113" s="2">
        <f>SUMIFS('Growth rates'!L$4:L$999,'Growth rates'!$B$4:$B$999,Demands!$A113,'Growth rates'!$C$4:$C$999,$W113)</f>
        <v>2.1486557207157908</v>
      </c>
      <c r="AH113" s="2">
        <f>SUMIFS('Growth rates'!M$4:M$999,'Growth rates'!$B$4:$B$999,Demands!$A113,'Growth rates'!$C$4:$C$999,$W113)</f>
        <v>2.3782652862939178</v>
      </c>
      <c r="AI113" s="2">
        <f>SUMIFS('Growth rates'!N$4:N$999,'Growth rates'!$B$4:$B$999,Demands!$A113,'Growth rates'!$C$4:$C$999,$W113)</f>
        <v>2.6236184256600295</v>
      </c>
      <c r="AJ113" s="2">
        <f>SUMIFS('Growth rates'!O$4:O$999,'Growth rates'!$B$4:$B$999,Demands!$A113,'Growth rates'!$C$4:$C$999,$W113)</f>
        <v>2.8805507742707119</v>
      </c>
      <c r="AK113" s="2">
        <f>SUMIFS('Growth rates'!P$4:P$999,'Growth rates'!$B$4:$B$999,Demands!$A113,'Growth rates'!$C$4:$C$999,$W113)</f>
        <v>3.141135766500867</v>
      </c>
      <c r="AL113" s="2">
        <f>SUMIFS('Growth rates'!Q$4:Q$999,'Growth rates'!$B$4:$B$999,Demands!$A113,'Growth rates'!$C$4:$C$999,$W113)</f>
        <v>3.4011969225260406</v>
      </c>
      <c r="AM113" s="2">
        <f>SUMIFS('Growth rates'!R$4:R$999,'Growth rates'!$B$4:$B$999,Demands!$A113,'Growth rates'!$C$4:$C$999,$W113)</f>
        <v>3.6593266521455905</v>
      </c>
      <c r="AN113" s="2">
        <f>SUMIFS('Growth rates'!S$4:S$999,'Growth rates'!$B$4:$B$999,Demands!$A113,'Growth rates'!$C$4:$C$999,$W113)</f>
        <v>3.9148943953701711</v>
      </c>
      <c r="AO113" s="2">
        <f>SUMIFS('Growth rates'!T$4:T$999,'Growth rates'!$B$4:$B$999,Demands!$A113,'Growth rates'!$C$4:$C$999,$W113)</f>
        <v>4.1665080096244047</v>
      </c>
      <c r="AP113" s="2">
        <f>SUMIFS('Growth rates'!U$4:U$999,'Growth rates'!$B$4:$B$999,Demands!$A113,'Growth rates'!$C$4:$C$999,$W113)</f>
        <v>4.4128427068497071</v>
      </c>
      <c r="AR113">
        <f>VLOOKUP(C113&amp;A113,Driver_elast!$A$2:$E$1161,5,FALSE)</f>
        <v>0.75775499999999996</v>
      </c>
      <c r="AS113">
        <f t="shared" si="40"/>
        <v>0.75775499999999996</v>
      </c>
      <c r="AT113">
        <f t="shared" si="41"/>
        <v>0.15155099999999999</v>
      </c>
      <c r="AV113" s="2" cm="1">
        <f t="array" ref="AV113">TREND($AR113:$AS113,$AR$3:$AS$3,AV$1)</f>
        <v>0.75775499999999996</v>
      </c>
      <c r="AW113" s="2" cm="1">
        <f t="array" ref="AW113">TREND($AR113:$AS113,$AR$3:$AS$3,AW$1)</f>
        <v>0.75775499999999996</v>
      </c>
      <c r="AX113" s="2" cm="1">
        <f t="array" ref="AX113">TREND($AR113:$AS113,$AR$3:$AS$3,AX$1)</f>
        <v>0.75775499999999996</v>
      </c>
      <c r="AY113" s="2" cm="1">
        <f t="array" ref="AY113">TREND($AR113:$AS113,$AR$3:$AS$3,AY$1)</f>
        <v>0.75775499999999996</v>
      </c>
      <c r="AZ113" s="2" cm="1">
        <f t="array" ref="AZ113">TREND($AR113:$AS113,$AR$3:$AS$3,AZ$1)</f>
        <v>0.75775499999999996</v>
      </c>
      <c r="BA113" s="2" cm="1">
        <f t="array" ref="BA113">TREND($AR113:$AS113,$AR$3:$AS$3,BA$1)</f>
        <v>0.75775499999999996</v>
      </c>
      <c r="BB113" s="2" cm="1">
        <f t="array" ref="BB113">TREND($AR113:$AS113,$AR$3:$AS$3,BB$1)</f>
        <v>0.75775499999999996</v>
      </c>
      <c r="BC113" s="2" cm="1">
        <f t="array" ref="BC113">TREND($AR113:$AS113,$AR$3:$AS$3,BC$1)</f>
        <v>0.75775499999999996</v>
      </c>
      <c r="BD113" s="2" cm="1">
        <f t="array" ref="BD113">TREND($AR113:$AS113,$AR$3:$AS$3,BD$1)</f>
        <v>0.75775499999999996</v>
      </c>
      <c r="BE113" s="2" cm="1">
        <f t="array" ref="BE113">TREND($AR113:$AS113,$AR$3:$AS$3,BE$1)</f>
        <v>0.75775499999999996</v>
      </c>
      <c r="BF113" s="20" cm="1">
        <f t="array" ref="BF113">TREND($AS113:$AT113,$AS$3:$AT$3,BF$1)</f>
        <v>0.68197950000000063</v>
      </c>
      <c r="BG113" s="20" cm="1">
        <f t="array" ref="BG113">TREND($AS113:$AT113,$AS$3:$AT$3,BG$1)</f>
        <v>0.60620399999999819</v>
      </c>
      <c r="BH113" s="20" cm="1">
        <f t="array" ref="BH113">TREND($AS113:$AT113,$AS$3:$AT$3,BH$1)</f>
        <v>0.5304284999999993</v>
      </c>
      <c r="BI113" s="20" cm="1">
        <f t="array" ref="BI113">TREND($AS113:$AT113,$AS$3:$AT$3,BI$1)</f>
        <v>0.45465300000000042</v>
      </c>
      <c r="BJ113" s="20" cm="1">
        <f t="array" ref="BJ113">TREND($AS113:$AT113,$AS$3:$AT$3,BJ$1)</f>
        <v>0.37887750000000153</v>
      </c>
      <c r="BK113" s="20" cm="1">
        <f t="array" ref="BK113">TREND($AS113:$AT113,$AS$3:$AT$3,BK$1)</f>
        <v>0.30310199999999909</v>
      </c>
      <c r="BL113" s="20" cm="1">
        <f t="array" ref="BL113">TREND($AS113:$AT113,$AS$3:$AT$3,BL$1)</f>
        <v>0.22732650000000021</v>
      </c>
      <c r="BM113" s="20" cm="1">
        <f t="array" ref="BM113">TREND($AS113:$AT113,$AS$3:$AT$3,BM$1)</f>
        <v>0.15155100000000132</v>
      </c>
    </row>
    <row r="114" spans="1:65" x14ac:dyDescent="0.35">
      <c r="A114" t="str">
        <f>IF(BYDem!B112="","\I:",BYDem!B112)</f>
        <v>Arg-Chi</v>
      </c>
      <c r="B114" t="str">
        <f>BYDem!E112</f>
        <v>TTF</v>
      </c>
      <c r="C114" t="str">
        <f t="shared" si="42"/>
        <v>TTF</v>
      </c>
      <c r="D114" s="4">
        <f>SUMIFS(BYDem!$M$2:$M$2000,BYDem!$B$2:$B$2000,Demands!$A114,BYDem!$E$2:$E$2000,Demands!$B114)</f>
        <v>1.6823303463599999</v>
      </c>
      <c r="E114" s="4">
        <f t="shared" si="23"/>
        <v>1.6611943746746085</v>
      </c>
      <c r="F114" s="4">
        <f t="shared" si="24"/>
        <v>1.8380482058288028</v>
      </c>
      <c r="G114" s="4">
        <f t="shared" si="25"/>
        <v>1.9715201712098553</v>
      </c>
      <c r="H114" s="4">
        <f t="shared" si="26"/>
        <v>2.1122500703148321</v>
      </c>
      <c r="I114" s="4">
        <f t="shared" si="27"/>
        <v>2.2660269349121243</v>
      </c>
      <c r="J114" s="4">
        <f t="shared" si="28"/>
        <v>2.4350368905947604</v>
      </c>
      <c r="K114" s="4">
        <f t="shared" si="29"/>
        <v>2.6179817258787792</v>
      </c>
      <c r="L114" s="4">
        <f t="shared" si="30"/>
        <v>2.81071242669345</v>
      </c>
      <c r="M114" s="4">
        <f t="shared" si="31"/>
        <v>3.0083496530438292</v>
      </c>
      <c r="N114" s="4">
        <f t="shared" si="32"/>
        <v>3.1921436563323806</v>
      </c>
      <c r="O114" s="4">
        <f t="shared" si="33"/>
        <v>3.3567019300969263</v>
      </c>
      <c r="P114" s="4">
        <f t="shared" si="34"/>
        <v>3.4965684848161493</v>
      </c>
      <c r="Q114" s="4">
        <f t="shared" si="35"/>
        <v>3.6108592824845251</v>
      </c>
      <c r="R114" s="4">
        <f t="shared" si="36"/>
        <v>3.7010197201255033</v>
      </c>
      <c r="S114" s="4">
        <f t="shared" si="37"/>
        <v>3.7690520655164539</v>
      </c>
      <c r="T114" s="4">
        <f t="shared" si="38"/>
        <v>3.8168706449216776</v>
      </c>
      <c r="U114" s="4">
        <f t="shared" si="39"/>
        <v>3.8465681522654194</v>
      </c>
      <c r="W114" s="5" t="str">
        <f>VLOOKUP(C114&amp;A114,Driver_elast!$A$2:$D$1161,4,FALSE)</f>
        <v>GDPSER</v>
      </c>
      <c r="X114" s="5">
        <v>1</v>
      </c>
      <c r="Y114" s="2">
        <f>SUMIFS('Growth rates'!D$4:D$999,'Growth rates'!$B$4:$B$999,Demands!$A114,'Growth rates'!$C$4:$C$999,$W114)</f>
        <v>1</v>
      </c>
      <c r="Z114" s="2">
        <f>SUMIFS('Growth rates'!E$4:E$999,'Growth rates'!$B$4:$B$999,Demands!$A114,'Growth rates'!$C$4:$C$999,$W114)</f>
        <v>0.98090666705114404</v>
      </c>
      <c r="AA114" s="2">
        <f>SUMIFS('Growth rates'!F$4:F$999,'Growth rates'!$B$4:$B$999,Demands!$A114,'Growth rates'!$C$4:$C$999,$W114)</f>
        <v>1.139612362746165</v>
      </c>
      <c r="AB114" s="2">
        <f>SUMIFS('Growth rates'!G$4:G$999,'Growth rates'!$B$4:$B$999,Demands!$A114,'Growth rates'!$C$4:$C$999,$W114)</f>
        <v>1.265377745370311</v>
      </c>
      <c r="AC114" s="2">
        <f>SUMIFS('Growth rates'!H$4:H$999,'Growth rates'!$B$4:$B$999,Demands!$A114,'Growth rates'!$C$4:$C$999,$W114)</f>
        <v>1.4026479085246701</v>
      </c>
      <c r="AD114" s="2">
        <f>SUMIFS('Growth rates'!I$4:I$999,'Growth rates'!$B$4:$B$999,Demands!$A114,'Growth rates'!$C$4:$C$999,$W114)</f>
        <v>1.5578384124068119</v>
      </c>
      <c r="AE114" s="2">
        <f>SUMIFS('Growth rates'!J$4:J$999,'Growth rates'!$B$4:$B$999,Demands!$A114,'Growth rates'!$C$4:$C$999,$W114)</f>
        <v>1.7344179741731851</v>
      </c>
      <c r="AF114" s="2">
        <f>SUMIFS('Growth rates'!K$4:K$999,'Growth rates'!$B$4:$B$999,Demands!$A114,'Growth rates'!$C$4:$C$999,$W114)</f>
        <v>1.9324517099217009</v>
      </c>
      <c r="AG114" s="2">
        <f>SUMIFS('Growth rates'!L$4:L$999,'Growth rates'!$B$4:$B$999,Demands!$A114,'Growth rates'!$C$4:$C$999,$W114)</f>
        <v>2.1486557207157908</v>
      </c>
      <c r="AH114" s="2">
        <f>SUMIFS('Growth rates'!M$4:M$999,'Growth rates'!$B$4:$B$999,Demands!$A114,'Growth rates'!$C$4:$C$999,$W114)</f>
        <v>2.3782652862939178</v>
      </c>
      <c r="AI114" s="2">
        <f>SUMIFS('Growth rates'!N$4:N$999,'Growth rates'!$B$4:$B$999,Demands!$A114,'Growth rates'!$C$4:$C$999,$W114)</f>
        <v>2.6236184256600295</v>
      </c>
      <c r="AJ114" s="2">
        <f>SUMIFS('Growth rates'!O$4:O$999,'Growth rates'!$B$4:$B$999,Demands!$A114,'Growth rates'!$C$4:$C$999,$W114)</f>
        <v>2.8805507742707119</v>
      </c>
      <c r="AK114" s="2">
        <f>SUMIFS('Growth rates'!P$4:P$999,'Growth rates'!$B$4:$B$999,Demands!$A114,'Growth rates'!$C$4:$C$999,$W114)</f>
        <v>3.141135766500867</v>
      </c>
      <c r="AL114" s="2">
        <f>SUMIFS('Growth rates'!Q$4:Q$999,'Growth rates'!$B$4:$B$999,Demands!$A114,'Growth rates'!$C$4:$C$999,$W114)</f>
        <v>3.4011969225260406</v>
      </c>
      <c r="AM114" s="2">
        <f>SUMIFS('Growth rates'!R$4:R$999,'Growth rates'!$B$4:$B$999,Demands!$A114,'Growth rates'!$C$4:$C$999,$W114)</f>
        <v>3.6593266521455905</v>
      </c>
      <c r="AN114" s="2">
        <f>SUMIFS('Growth rates'!S$4:S$999,'Growth rates'!$B$4:$B$999,Demands!$A114,'Growth rates'!$C$4:$C$999,$W114)</f>
        <v>3.9148943953701711</v>
      </c>
      <c r="AO114" s="2">
        <f>SUMIFS('Growth rates'!T$4:T$999,'Growth rates'!$B$4:$B$999,Demands!$A114,'Growth rates'!$C$4:$C$999,$W114)</f>
        <v>4.1665080096244047</v>
      </c>
      <c r="AP114" s="2">
        <f>SUMIFS('Growth rates'!U$4:U$999,'Growth rates'!$B$4:$B$999,Demands!$A114,'Growth rates'!$C$4:$C$999,$W114)</f>
        <v>4.4128427068497071</v>
      </c>
      <c r="AR114">
        <f>VLOOKUP(C114&amp;A114,Driver_elast!$A$2:$E$1161,5,FALSE)</f>
        <v>0.65800499999999995</v>
      </c>
      <c r="AS114">
        <f t="shared" si="40"/>
        <v>0.65800499999999995</v>
      </c>
      <c r="AT114">
        <f t="shared" si="41"/>
        <v>0.131601</v>
      </c>
      <c r="AV114" s="2" cm="1">
        <f t="array" ref="AV114">TREND($AR114:$AS114,$AR$3:$AS$3,AV$1)</f>
        <v>0.65800499999999995</v>
      </c>
      <c r="AW114" s="2" cm="1">
        <f t="array" ref="AW114">TREND($AR114:$AS114,$AR$3:$AS$3,AW$1)</f>
        <v>0.65800499999999995</v>
      </c>
      <c r="AX114" s="2" cm="1">
        <f t="array" ref="AX114">TREND($AR114:$AS114,$AR$3:$AS$3,AX$1)</f>
        <v>0.65800499999999995</v>
      </c>
      <c r="AY114" s="2" cm="1">
        <f t="array" ref="AY114">TREND($AR114:$AS114,$AR$3:$AS$3,AY$1)</f>
        <v>0.65800499999999995</v>
      </c>
      <c r="AZ114" s="2" cm="1">
        <f t="array" ref="AZ114">TREND($AR114:$AS114,$AR$3:$AS$3,AZ$1)</f>
        <v>0.65800499999999995</v>
      </c>
      <c r="BA114" s="2" cm="1">
        <f t="array" ref="BA114">TREND($AR114:$AS114,$AR$3:$AS$3,BA$1)</f>
        <v>0.65800499999999995</v>
      </c>
      <c r="BB114" s="2" cm="1">
        <f t="array" ref="BB114">TREND($AR114:$AS114,$AR$3:$AS$3,BB$1)</f>
        <v>0.65800499999999995</v>
      </c>
      <c r="BC114" s="2" cm="1">
        <f t="array" ref="BC114">TREND($AR114:$AS114,$AR$3:$AS$3,BC$1)</f>
        <v>0.65800499999999995</v>
      </c>
      <c r="BD114" s="2" cm="1">
        <f t="array" ref="BD114">TREND($AR114:$AS114,$AR$3:$AS$3,BD$1)</f>
        <v>0.65800499999999995</v>
      </c>
      <c r="BE114" s="2" cm="1">
        <f t="array" ref="BE114">TREND($AR114:$AS114,$AR$3:$AS$3,BE$1)</f>
        <v>0.65800499999999995</v>
      </c>
      <c r="BF114" s="20" cm="1">
        <f t="array" ref="BF114">TREND($AS114:$AT114,$AS$3:$AT$3,BF$1)</f>
        <v>0.59220450000000113</v>
      </c>
      <c r="BG114" s="20" cm="1">
        <f t="array" ref="BG114">TREND($AS114:$AT114,$AS$3:$AT$3,BG$1)</f>
        <v>0.52640399999999943</v>
      </c>
      <c r="BH114" s="20" cm="1">
        <f t="array" ref="BH114">TREND($AS114:$AT114,$AS$3:$AT$3,BH$1)</f>
        <v>0.46060350000000128</v>
      </c>
      <c r="BI114" s="20" cm="1">
        <f t="array" ref="BI114">TREND($AS114:$AT114,$AS$3:$AT$3,BI$1)</f>
        <v>0.39480299999999957</v>
      </c>
      <c r="BJ114" s="20" cm="1">
        <f t="array" ref="BJ114">TREND($AS114:$AT114,$AS$3:$AT$3,BJ$1)</f>
        <v>0.32900250000000142</v>
      </c>
      <c r="BK114" s="20" cm="1">
        <f t="array" ref="BK114">TREND($AS114:$AT114,$AS$3:$AT$3,BK$1)</f>
        <v>0.26320199999999971</v>
      </c>
      <c r="BL114" s="20" cm="1">
        <f t="array" ref="BL114">TREND($AS114:$AT114,$AS$3:$AT$3,BL$1)</f>
        <v>0.19740150000000156</v>
      </c>
      <c r="BM114" s="20" cm="1">
        <f t="array" ref="BM114">TREND($AS114:$AT114,$AS$3:$AT$3,BM$1)</f>
        <v>0.13160099999999986</v>
      </c>
    </row>
    <row r="115" spans="1:65" x14ac:dyDescent="0.35">
      <c r="A115" t="str">
        <f>IF(BYDem!B113="","\I:",BYDem!B113)</f>
        <v>Arg-Chi</v>
      </c>
      <c r="B115" t="str">
        <f>BYDem!E113</f>
        <v>TTP</v>
      </c>
      <c r="C115" t="str">
        <f t="shared" si="42"/>
        <v>TTP</v>
      </c>
      <c r="D115" s="4">
        <f>SUMIFS(BYDem!$M$2:$M$2000,BYDem!$B$2:$B$2000,Demands!$A115,BYDem!$E$2:$E$2000,Demands!$B115)</f>
        <v>3.8279129468400002</v>
      </c>
      <c r="E115" s="4">
        <f t="shared" si="23"/>
        <v>3.7798209298151582</v>
      </c>
      <c r="F115" s="4">
        <f t="shared" si="24"/>
        <v>4.1822276696318399</v>
      </c>
      <c r="G115" s="4">
        <f t="shared" si="25"/>
        <v>4.4859248985546669</v>
      </c>
      <c r="H115" s="4">
        <f t="shared" si="26"/>
        <v>4.8061365644483471</v>
      </c>
      <c r="I115" s="4">
        <f t="shared" si="27"/>
        <v>5.1560348184922491</v>
      </c>
      <c r="J115" s="4">
        <f t="shared" si="28"/>
        <v>5.5405938909135566</v>
      </c>
      <c r="K115" s="4">
        <f t="shared" si="29"/>
        <v>5.9568598787776024</v>
      </c>
      <c r="L115" s="4">
        <f t="shared" si="30"/>
        <v>6.3953922671983925</v>
      </c>
      <c r="M115" s="4">
        <f t="shared" si="31"/>
        <v>6.8450887843901906</v>
      </c>
      <c r="N115" s="4">
        <f t="shared" si="32"/>
        <v>7.2632869380774503</v>
      </c>
      <c r="O115" s="4">
        <f t="shared" si="33"/>
        <v>7.6377168162615243</v>
      </c>
      <c r="P115" s="4">
        <f t="shared" si="34"/>
        <v>7.9559640599125947</v>
      </c>
      <c r="Q115" s="4">
        <f t="shared" si="35"/>
        <v>8.2160171612823945</v>
      </c>
      <c r="R115" s="4">
        <f t="shared" si="36"/>
        <v>8.4211649238995268</v>
      </c>
      <c r="S115" s="4">
        <f t="shared" si="37"/>
        <v>8.5759632346411578</v>
      </c>
      <c r="T115" s="4">
        <f t="shared" si="38"/>
        <v>8.6847678814816547</v>
      </c>
      <c r="U115" s="4">
        <f t="shared" si="39"/>
        <v>8.7523405036458737</v>
      </c>
      <c r="W115" s="5" t="str">
        <f>VLOOKUP(C115&amp;A115,Driver_elast!$A$2:$D$1161,4,FALSE)</f>
        <v>GDPSER</v>
      </c>
      <c r="X115" s="5">
        <v>1</v>
      </c>
      <c r="Y115" s="2">
        <f>SUMIFS('Growth rates'!D$4:D$999,'Growth rates'!$B$4:$B$999,Demands!$A115,'Growth rates'!$C$4:$C$999,$W115)</f>
        <v>1</v>
      </c>
      <c r="Z115" s="2">
        <f>SUMIFS('Growth rates'!E$4:E$999,'Growth rates'!$B$4:$B$999,Demands!$A115,'Growth rates'!$C$4:$C$999,$W115)</f>
        <v>0.98090666705114404</v>
      </c>
      <c r="AA115" s="2">
        <f>SUMIFS('Growth rates'!F$4:F$999,'Growth rates'!$B$4:$B$999,Demands!$A115,'Growth rates'!$C$4:$C$999,$W115)</f>
        <v>1.139612362746165</v>
      </c>
      <c r="AB115" s="2">
        <f>SUMIFS('Growth rates'!G$4:G$999,'Growth rates'!$B$4:$B$999,Demands!$A115,'Growth rates'!$C$4:$C$999,$W115)</f>
        <v>1.265377745370311</v>
      </c>
      <c r="AC115" s="2">
        <f>SUMIFS('Growth rates'!H$4:H$999,'Growth rates'!$B$4:$B$999,Demands!$A115,'Growth rates'!$C$4:$C$999,$W115)</f>
        <v>1.4026479085246701</v>
      </c>
      <c r="AD115" s="2">
        <f>SUMIFS('Growth rates'!I$4:I$999,'Growth rates'!$B$4:$B$999,Demands!$A115,'Growth rates'!$C$4:$C$999,$W115)</f>
        <v>1.5578384124068119</v>
      </c>
      <c r="AE115" s="2">
        <f>SUMIFS('Growth rates'!J$4:J$999,'Growth rates'!$B$4:$B$999,Demands!$A115,'Growth rates'!$C$4:$C$999,$W115)</f>
        <v>1.7344179741731851</v>
      </c>
      <c r="AF115" s="2">
        <f>SUMIFS('Growth rates'!K$4:K$999,'Growth rates'!$B$4:$B$999,Demands!$A115,'Growth rates'!$C$4:$C$999,$W115)</f>
        <v>1.9324517099217009</v>
      </c>
      <c r="AG115" s="2">
        <f>SUMIFS('Growth rates'!L$4:L$999,'Growth rates'!$B$4:$B$999,Demands!$A115,'Growth rates'!$C$4:$C$999,$W115)</f>
        <v>2.1486557207157908</v>
      </c>
      <c r="AH115" s="2">
        <f>SUMIFS('Growth rates'!M$4:M$999,'Growth rates'!$B$4:$B$999,Demands!$A115,'Growth rates'!$C$4:$C$999,$W115)</f>
        <v>2.3782652862939178</v>
      </c>
      <c r="AI115" s="2">
        <f>SUMIFS('Growth rates'!N$4:N$999,'Growth rates'!$B$4:$B$999,Demands!$A115,'Growth rates'!$C$4:$C$999,$W115)</f>
        <v>2.6236184256600295</v>
      </c>
      <c r="AJ115" s="2">
        <f>SUMIFS('Growth rates'!O$4:O$999,'Growth rates'!$B$4:$B$999,Demands!$A115,'Growth rates'!$C$4:$C$999,$W115)</f>
        <v>2.8805507742707119</v>
      </c>
      <c r="AK115" s="2">
        <f>SUMIFS('Growth rates'!P$4:P$999,'Growth rates'!$B$4:$B$999,Demands!$A115,'Growth rates'!$C$4:$C$999,$W115)</f>
        <v>3.141135766500867</v>
      </c>
      <c r="AL115" s="2">
        <f>SUMIFS('Growth rates'!Q$4:Q$999,'Growth rates'!$B$4:$B$999,Demands!$A115,'Growth rates'!$C$4:$C$999,$W115)</f>
        <v>3.4011969225260406</v>
      </c>
      <c r="AM115" s="2">
        <f>SUMIFS('Growth rates'!R$4:R$999,'Growth rates'!$B$4:$B$999,Demands!$A115,'Growth rates'!$C$4:$C$999,$W115)</f>
        <v>3.6593266521455905</v>
      </c>
      <c r="AN115" s="2">
        <f>SUMIFS('Growth rates'!S$4:S$999,'Growth rates'!$B$4:$B$999,Demands!$A115,'Growth rates'!$C$4:$C$999,$W115)</f>
        <v>3.9148943953701711</v>
      </c>
      <c r="AO115" s="2">
        <f>SUMIFS('Growth rates'!T$4:T$999,'Growth rates'!$B$4:$B$999,Demands!$A115,'Growth rates'!$C$4:$C$999,$W115)</f>
        <v>4.1665080096244047</v>
      </c>
      <c r="AP115" s="2">
        <f>SUMIFS('Growth rates'!U$4:U$999,'Growth rates'!$B$4:$B$999,Demands!$A115,'Growth rates'!$C$4:$C$999,$W115)</f>
        <v>4.4128427068497071</v>
      </c>
      <c r="AR115">
        <f>VLOOKUP(C115&amp;A115,Driver_elast!$A$2:$E$1161,5,FALSE)</f>
        <v>0.65800499999999995</v>
      </c>
      <c r="AS115">
        <f t="shared" si="40"/>
        <v>0.65800499999999995</v>
      </c>
      <c r="AT115">
        <f t="shared" si="41"/>
        <v>0.131601</v>
      </c>
      <c r="AV115" s="2" cm="1">
        <f t="array" ref="AV115">TREND($AR115:$AS115,$AR$3:$AS$3,AV$1)</f>
        <v>0.65800499999999995</v>
      </c>
      <c r="AW115" s="2" cm="1">
        <f t="array" ref="AW115">TREND($AR115:$AS115,$AR$3:$AS$3,AW$1)</f>
        <v>0.65800499999999995</v>
      </c>
      <c r="AX115" s="2" cm="1">
        <f t="array" ref="AX115">TREND($AR115:$AS115,$AR$3:$AS$3,AX$1)</f>
        <v>0.65800499999999995</v>
      </c>
      <c r="AY115" s="2" cm="1">
        <f t="array" ref="AY115">TREND($AR115:$AS115,$AR$3:$AS$3,AY$1)</f>
        <v>0.65800499999999995</v>
      </c>
      <c r="AZ115" s="2" cm="1">
        <f t="array" ref="AZ115">TREND($AR115:$AS115,$AR$3:$AS$3,AZ$1)</f>
        <v>0.65800499999999995</v>
      </c>
      <c r="BA115" s="2" cm="1">
        <f t="array" ref="BA115">TREND($AR115:$AS115,$AR$3:$AS$3,BA$1)</f>
        <v>0.65800499999999995</v>
      </c>
      <c r="BB115" s="2" cm="1">
        <f t="array" ref="BB115">TREND($AR115:$AS115,$AR$3:$AS$3,BB$1)</f>
        <v>0.65800499999999995</v>
      </c>
      <c r="BC115" s="2" cm="1">
        <f t="array" ref="BC115">TREND($AR115:$AS115,$AR$3:$AS$3,BC$1)</f>
        <v>0.65800499999999995</v>
      </c>
      <c r="BD115" s="2" cm="1">
        <f t="array" ref="BD115">TREND($AR115:$AS115,$AR$3:$AS$3,BD$1)</f>
        <v>0.65800499999999995</v>
      </c>
      <c r="BE115" s="2" cm="1">
        <f t="array" ref="BE115">TREND($AR115:$AS115,$AR$3:$AS$3,BE$1)</f>
        <v>0.65800499999999995</v>
      </c>
      <c r="BF115" s="20" cm="1">
        <f t="array" ref="BF115">TREND($AS115:$AT115,$AS$3:$AT$3,BF$1)</f>
        <v>0.59220450000000113</v>
      </c>
      <c r="BG115" s="20" cm="1">
        <f t="array" ref="BG115">TREND($AS115:$AT115,$AS$3:$AT$3,BG$1)</f>
        <v>0.52640399999999943</v>
      </c>
      <c r="BH115" s="20" cm="1">
        <f t="array" ref="BH115">TREND($AS115:$AT115,$AS$3:$AT$3,BH$1)</f>
        <v>0.46060350000000128</v>
      </c>
      <c r="BI115" s="20" cm="1">
        <f t="array" ref="BI115">TREND($AS115:$AT115,$AS$3:$AT$3,BI$1)</f>
        <v>0.39480299999999957</v>
      </c>
      <c r="BJ115" s="20" cm="1">
        <f t="array" ref="BJ115">TREND($AS115:$AT115,$AS$3:$AT$3,BJ$1)</f>
        <v>0.32900250000000142</v>
      </c>
      <c r="BK115" s="20" cm="1">
        <f t="array" ref="BK115">TREND($AS115:$AT115,$AS$3:$AT$3,BK$1)</f>
        <v>0.26320199999999971</v>
      </c>
      <c r="BL115" s="20" cm="1">
        <f t="array" ref="BL115">TREND($AS115:$AT115,$AS$3:$AT$3,BL$1)</f>
        <v>0.19740150000000156</v>
      </c>
      <c r="BM115" s="20" cm="1">
        <f t="array" ref="BM115">TREND($AS115:$AT115,$AS$3:$AT$3,BM$1)</f>
        <v>0.13160099999999986</v>
      </c>
    </row>
    <row r="116" spans="1:65" x14ac:dyDescent="0.35">
      <c r="A116" t="str">
        <f>IF(BYDem!B114="","\I:",BYDem!B114)</f>
        <v>Arg-Chi</v>
      </c>
      <c r="B116" t="str">
        <f>BYDem!E114</f>
        <v>TWD</v>
      </c>
      <c r="C116" t="str">
        <f t="shared" si="42"/>
        <v>TWD</v>
      </c>
      <c r="D116" s="4">
        <f>SUMIFS(BYDem!$M$2:$M$2000,BYDem!$B$2:$B$2000,Demands!$A116,BYDem!$E$2:$E$2000,Demands!$B116)</f>
        <v>27.114261083999999</v>
      </c>
      <c r="E116" s="4">
        <f t="shared" si="23"/>
        <v>26.704809323956244</v>
      </c>
      <c r="F116" s="4">
        <f t="shared" si="24"/>
        <v>30.122065452725803</v>
      </c>
      <c r="G116" s="4">
        <f t="shared" si="25"/>
        <v>32.751194693040475</v>
      </c>
      <c r="H116" s="4">
        <f t="shared" si="26"/>
        <v>35.561194741461584</v>
      </c>
      <c r="I116" s="4">
        <f t="shared" si="27"/>
        <v>38.673026014774223</v>
      </c>
      <c r="J116" s="4">
        <f t="shared" si="28"/>
        <v>42.139990593261494</v>
      </c>
      <c r="K116" s="4">
        <f t="shared" si="29"/>
        <v>45.945414759260409</v>
      </c>
      <c r="L116" s="4">
        <f t="shared" si="30"/>
        <v>50.010975887861875</v>
      </c>
      <c r="M116" s="4">
        <f t="shared" si="31"/>
        <v>54.237775851094433</v>
      </c>
      <c r="N116" s="4">
        <f t="shared" si="32"/>
        <v>58.220671486834476</v>
      </c>
      <c r="O116" s="4">
        <f t="shared" si="33"/>
        <v>61.828189716986081</v>
      </c>
      <c r="P116" s="4">
        <f t="shared" si="34"/>
        <v>64.924765114349455</v>
      </c>
      <c r="Q116" s="4">
        <f t="shared" si="35"/>
        <v>67.475548861878764</v>
      </c>
      <c r="R116" s="4">
        <f t="shared" si="36"/>
        <v>69.500646197003249</v>
      </c>
      <c r="S116" s="4">
        <f t="shared" si="37"/>
        <v>71.036241998166972</v>
      </c>
      <c r="T116" s="4">
        <f t="shared" si="38"/>
        <v>72.119516548763528</v>
      </c>
      <c r="U116" s="4">
        <f t="shared" si="39"/>
        <v>72.793981509600542</v>
      </c>
      <c r="W116" s="5" t="str">
        <f>VLOOKUP(C116&amp;A116,Driver_elast!$A$2:$D$1161,4,FALSE)</f>
        <v>GDPSER</v>
      </c>
      <c r="X116" s="5">
        <v>1</v>
      </c>
      <c r="Y116" s="2">
        <f>SUMIFS('Growth rates'!D$4:D$999,'Growth rates'!$B$4:$B$999,Demands!$A116,'Growth rates'!$C$4:$C$999,$W116)</f>
        <v>1</v>
      </c>
      <c r="Z116" s="2">
        <f>SUMIFS('Growth rates'!E$4:E$999,'Growth rates'!$B$4:$B$999,Demands!$A116,'Growth rates'!$C$4:$C$999,$W116)</f>
        <v>0.98090666705114404</v>
      </c>
      <c r="AA116" s="2">
        <f>SUMIFS('Growth rates'!F$4:F$999,'Growth rates'!$B$4:$B$999,Demands!$A116,'Growth rates'!$C$4:$C$999,$W116)</f>
        <v>1.139612362746165</v>
      </c>
      <c r="AB116" s="2">
        <f>SUMIFS('Growth rates'!G$4:G$999,'Growth rates'!$B$4:$B$999,Demands!$A116,'Growth rates'!$C$4:$C$999,$W116)</f>
        <v>1.265377745370311</v>
      </c>
      <c r="AC116" s="2">
        <f>SUMIFS('Growth rates'!H$4:H$999,'Growth rates'!$B$4:$B$999,Demands!$A116,'Growth rates'!$C$4:$C$999,$W116)</f>
        <v>1.4026479085246701</v>
      </c>
      <c r="AD116" s="2">
        <f>SUMIFS('Growth rates'!I$4:I$999,'Growth rates'!$B$4:$B$999,Demands!$A116,'Growth rates'!$C$4:$C$999,$W116)</f>
        <v>1.5578384124068119</v>
      </c>
      <c r="AE116" s="2">
        <f>SUMIFS('Growth rates'!J$4:J$999,'Growth rates'!$B$4:$B$999,Demands!$A116,'Growth rates'!$C$4:$C$999,$W116)</f>
        <v>1.7344179741731851</v>
      </c>
      <c r="AF116" s="2">
        <f>SUMIFS('Growth rates'!K$4:K$999,'Growth rates'!$B$4:$B$999,Demands!$A116,'Growth rates'!$C$4:$C$999,$W116)</f>
        <v>1.9324517099217009</v>
      </c>
      <c r="AG116" s="2">
        <f>SUMIFS('Growth rates'!L$4:L$999,'Growth rates'!$B$4:$B$999,Demands!$A116,'Growth rates'!$C$4:$C$999,$W116)</f>
        <v>2.1486557207157908</v>
      </c>
      <c r="AH116" s="2">
        <f>SUMIFS('Growth rates'!M$4:M$999,'Growth rates'!$B$4:$B$999,Demands!$A116,'Growth rates'!$C$4:$C$999,$W116)</f>
        <v>2.3782652862939178</v>
      </c>
      <c r="AI116" s="2">
        <f>SUMIFS('Growth rates'!N$4:N$999,'Growth rates'!$B$4:$B$999,Demands!$A116,'Growth rates'!$C$4:$C$999,$W116)</f>
        <v>2.6236184256600295</v>
      </c>
      <c r="AJ116" s="2">
        <f>SUMIFS('Growth rates'!O$4:O$999,'Growth rates'!$B$4:$B$999,Demands!$A116,'Growth rates'!$C$4:$C$999,$W116)</f>
        <v>2.8805507742707119</v>
      </c>
      <c r="AK116" s="2">
        <f>SUMIFS('Growth rates'!P$4:P$999,'Growth rates'!$B$4:$B$999,Demands!$A116,'Growth rates'!$C$4:$C$999,$W116)</f>
        <v>3.141135766500867</v>
      </c>
      <c r="AL116" s="2">
        <f>SUMIFS('Growth rates'!Q$4:Q$999,'Growth rates'!$B$4:$B$999,Demands!$A116,'Growth rates'!$C$4:$C$999,$W116)</f>
        <v>3.4011969225260406</v>
      </c>
      <c r="AM116" s="2">
        <f>SUMIFS('Growth rates'!R$4:R$999,'Growth rates'!$B$4:$B$999,Demands!$A116,'Growth rates'!$C$4:$C$999,$W116)</f>
        <v>3.6593266521455905</v>
      </c>
      <c r="AN116" s="2">
        <f>SUMIFS('Growth rates'!S$4:S$999,'Growth rates'!$B$4:$B$999,Demands!$A116,'Growth rates'!$C$4:$C$999,$W116)</f>
        <v>3.9148943953701711</v>
      </c>
      <c r="AO116" s="2">
        <f>SUMIFS('Growth rates'!T$4:T$999,'Growth rates'!$B$4:$B$999,Demands!$A116,'Growth rates'!$C$4:$C$999,$W116)</f>
        <v>4.1665080096244047</v>
      </c>
      <c r="AP116" s="2">
        <f>SUMIFS('Growth rates'!U$4:U$999,'Growth rates'!$B$4:$B$999,Demands!$A116,'Growth rates'!$C$4:$C$999,$W116)</f>
        <v>4.4128427068497071</v>
      </c>
      <c r="AR116">
        <f>VLOOKUP(C116&amp;A116,Driver_elast!$A$2:$E$1161,5,FALSE)</f>
        <v>0.79090300000000002</v>
      </c>
      <c r="AS116">
        <f t="shared" si="40"/>
        <v>0.79090300000000002</v>
      </c>
      <c r="AT116">
        <f t="shared" si="41"/>
        <v>0.1581806</v>
      </c>
      <c r="AV116" s="2" cm="1">
        <f t="array" ref="AV116">TREND($AR116:$AS116,$AR$3:$AS$3,AV$1)</f>
        <v>0.79090300000000002</v>
      </c>
      <c r="AW116" s="2" cm="1">
        <f t="array" ref="AW116">TREND($AR116:$AS116,$AR$3:$AS$3,AW$1)</f>
        <v>0.79090300000000002</v>
      </c>
      <c r="AX116" s="2" cm="1">
        <f t="array" ref="AX116">TREND($AR116:$AS116,$AR$3:$AS$3,AX$1)</f>
        <v>0.79090300000000002</v>
      </c>
      <c r="AY116" s="2" cm="1">
        <f t="array" ref="AY116">TREND($AR116:$AS116,$AR$3:$AS$3,AY$1)</f>
        <v>0.79090300000000002</v>
      </c>
      <c r="AZ116" s="2" cm="1">
        <f t="array" ref="AZ116">TREND($AR116:$AS116,$AR$3:$AS$3,AZ$1)</f>
        <v>0.79090300000000002</v>
      </c>
      <c r="BA116" s="2" cm="1">
        <f t="array" ref="BA116">TREND($AR116:$AS116,$AR$3:$AS$3,BA$1)</f>
        <v>0.79090300000000002</v>
      </c>
      <c r="BB116" s="2" cm="1">
        <f t="array" ref="BB116">TREND($AR116:$AS116,$AR$3:$AS$3,BB$1)</f>
        <v>0.79090300000000002</v>
      </c>
      <c r="BC116" s="2" cm="1">
        <f t="array" ref="BC116">TREND($AR116:$AS116,$AR$3:$AS$3,BC$1)</f>
        <v>0.79090300000000002</v>
      </c>
      <c r="BD116" s="2" cm="1">
        <f t="array" ref="BD116">TREND($AR116:$AS116,$AR$3:$AS$3,BD$1)</f>
        <v>0.79090300000000002</v>
      </c>
      <c r="BE116" s="2" cm="1">
        <f t="array" ref="BE116">TREND($AR116:$AS116,$AR$3:$AS$3,BE$1)</f>
        <v>0.79090300000000002</v>
      </c>
      <c r="BF116" s="20" cm="1">
        <f t="array" ref="BF116">TREND($AS116:$AT116,$AS$3:$AT$3,BF$1)</f>
        <v>0.71181269999999586</v>
      </c>
      <c r="BG116" s="20" cm="1">
        <f t="array" ref="BG116">TREND($AS116:$AT116,$AS$3:$AT$3,BG$1)</f>
        <v>0.63272239999999869</v>
      </c>
      <c r="BH116" s="20" cm="1">
        <f t="array" ref="BH116">TREND($AS116:$AT116,$AS$3:$AT$3,BH$1)</f>
        <v>0.55363209999999441</v>
      </c>
      <c r="BI116" s="20" cm="1">
        <f t="array" ref="BI116">TREND($AS116:$AT116,$AS$3:$AT$3,BI$1)</f>
        <v>0.47454179999999724</v>
      </c>
      <c r="BJ116" s="20" cm="1">
        <f t="array" ref="BJ116">TREND($AS116:$AT116,$AS$3:$AT$3,BJ$1)</f>
        <v>0.39545149999999296</v>
      </c>
      <c r="BK116" s="20" cm="1">
        <f t="array" ref="BK116">TREND($AS116:$AT116,$AS$3:$AT$3,BK$1)</f>
        <v>0.31636119999999579</v>
      </c>
      <c r="BL116" s="20" cm="1">
        <f t="array" ref="BL116">TREND($AS116:$AT116,$AS$3:$AT$3,BL$1)</f>
        <v>0.23727089999999862</v>
      </c>
      <c r="BM116" s="20" cm="1">
        <f t="array" ref="BM116">TREND($AS116:$AT116,$AS$3:$AT$3,BM$1)</f>
        <v>0.15818059999999434</v>
      </c>
    </row>
    <row r="117" spans="1:65" x14ac:dyDescent="0.35">
      <c r="A117" t="str">
        <f>IF(BYDem!B115="","\I:",BYDem!B115)</f>
        <v>Arg-Chi</v>
      </c>
      <c r="B117" t="str">
        <f>BYDem!E115</f>
        <v>TWI</v>
      </c>
      <c r="C117" t="str">
        <f t="shared" si="42"/>
        <v>TWI</v>
      </c>
      <c r="D117" s="4">
        <f>SUMIFS(BYDem!$M$2:$M$2000,BYDem!$B$2:$B$2000,Demands!$A117,BYDem!$E$2:$E$2000,Demands!$B117)</f>
        <v>23.019110135999998</v>
      </c>
      <c r="E117" s="4">
        <f t="shared" si="23"/>
        <v>22.828757251107419</v>
      </c>
      <c r="F117" s="4">
        <f t="shared" si="24"/>
        <v>24.42844892121602</v>
      </c>
      <c r="G117" s="4">
        <f t="shared" si="25"/>
        <v>25.596035363510357</v>
      </c>
      <c r="H117" s="4">
        <f t="shared" si="26"/>
        <v>26.798626076742924</v>
      </c>
      <c r="I117" s="4">
        <f t="shared" si="27"/>
        <v>28.082783274163447</v>
      </c>
      <c r="J117" s="4">
        <f t="shared" si="28"/>
        <v>29.461412120001004</v>
      </c>
      <c r="K117" s="4">
        <f t="shared" si="29"/>
        <v>30.918306809709616</v>
      </c>
      <c r="L117" s="4">
        <f t="shared" si="30"/>
        <v>32.41647297638503</v>
      </c>
      <c r="M117" s="4">
        <f t="shared" si="31"/>
        <v>33.916772908811069</v>
      </c>
      <c r="N117" s="4">
        <f t="shared" si="32"/>
        <v>35.280657245830433</v>
      </c>
      <c r="O117" s="4">
        <f t="shared" si="33"/>
        <v>36.477766960084139</v>
      </c>
      <c r="P117" s="4">
        <f t="shared" si="34"/>
        <v>37.478203017804987</v>
      </c>
      <c r="Q117" s="4">
        <f t="shared" si="35"/>
        <v>38.284524029516191</v>
      </c>
      <c r="R117" s="4">
        <f t="shared" si="36"/>
        <v>38.913723997702569</v>
      </c>
      <c r="S117" s="4">
        <f t="shared" si="37"/>
        <v>39.384546088143345</v>
      </c>
      <c r="T117" s="4">
        <f t="shared" si="38"/>
        <v>39.713435862176603</v>
      </c>
      <c r="U117" s="4">
        <f t="shared" si="39"/>
        <v>39.916816690431226</v>
      </c>
      <c r="W117" s="5" t="str">
        <f>VLOOKUP(C117&amp;A117,Driver_elast!$A$2:$D$1161,4,FALSE)</f>
        <v>GDPSER</v>
      </c>
      <c r="X117" s="5">
        <v>1</v>
      </c>
      <c r="Y117" s="2">
        <f>SUMIFS('Growth rates'!D$4:D$999,'Growth rates'!$B$4:$B$999,Demands!$A117,'Growth rates'!$C$4:$C$999,$W117)</f>
        <v>1</v>
      </c>
      <c r="Z117" s="2">
        <f>SUMIFS('Growth rates'!E$4:E$999,'Growth rates'!$B$4:$B$999,Demands!$A117,'Growth rates'!$C$4:$C$999,$W117)</f>
        <v>0.98090666705114404</v>
      </c>
      <c r="AA117" s="2">
        <f>SUMIFS('Growth rates'!F$4:F$999,'Growth rates'!$B$4:$B$999,Demands!$A117,'Growth rates'!$C$4:$C$999,$W117)</f>
        <v>1.139612362746165</v>
      </c>
      <c r="AB117" s="2">
        <f>SUMIFS('Growth rates'!G$4:G$999,'Growth rates'!$B$4:$B$999,Demands!$A117,'Growth rates'!$C$4:$C$999,$W117)</f>
        <v>1.265377745370311</v>
      </c>
      <c r="AC117" s="2">
        <f>SUMIFS('Growth rates'!H$4:H$999,'Growth rates'!$B$4:$B$999,Demands!$A117,'Growth rates'!$C$4:$C$999,$W117)</f>
        <v>1.4026479085246701</v>
      </c>
      <c r="AD117" s="2">
        <f>SUMIFS('Growth rates'!I$4:I$999,'Growth rates'!$B$4:$B$999,Demands!$A117,'Growth rates'!$C$4:$C$999,$W117)</f>
        <v>1.5578384124068119</v>
      </c>
      <c r="AE117" s="2">
        <f>SUMIFS('Growth rates'!J$4:J$999,'Growth rates'!$B$4:$B$999,Demands!$A117,'Growth rates'!$C$4:$C$999,$W117)</f>
        <v>1.7344179741731851</v>
      </c>
      <c r="AF117" s="2">
        <f>SUMIFS('Growth rates'!K$4:K$999,'Growth rates'!$B$4:$B$999,Demands!$A117,'Growth rates'!$C$4:$C$999,$W117)</f>
        <v>1.9324517099217009</v>
      </c>
      <c r="AG117" s="2">
        <f>SUMIFS('Growth rates'!L$4:L$999,'Growth rates'!$B$4:$B$999,Demands!$A117,'Growth rates'!$C$4:$C$999,$W117)</f>
        <v>2.1486557207157908</v>
      </c>
      <c r="AH117" s="2">
        <f>SUMIFS('Growth rates'!M$4:M$999,'Growth rates'!$B$4:$B$999,Demands!$A117,'Growth rates'!$C$4:$C$999,$W117)</f>
        <v>2.3782652862939178</v>
      </c>
      <c r="AI117" s="2">
        <f>SUMIFS('Growth rates'!N$4:N$999,'Growth rates'!$B$4:$B$999,Demands!$A117,'Growth rates'!$C$4:$C$999,$W117)</f>
        <v>2.6236184256600295</v>
      </c>
      <c r="AJ117" s="2">
        <f>SUMIFS('Growth rates'!O$4:O$999,'Growth rates'!$B$4:$B$999,Demands!$A117,'Growth rates'!$C$4:$C$999,$W117)</f>
        <v>2.8805507742707119</v>
      </c>
      <c r="AK117" s="2">
        <f>SUMIFS('Growth rates'!P$4:P$999,'Growth rates'!$B$4:$B$999,Demands!$A117,'Growth rates'!$C$4:$C$999,$W117)</f>
        <v>3.141135766500867</v>
      </c>
      <c r="AL117" s="2">
        <f>SUMIFS('Growth rates'!Q$4:Q$999,'Growth rates'!$B$4:$B$999,Demands!$A117,'Growth rates'!$C$4:$C$999,$W117)</f>
        <v>3.4011969225260406</v>
      </c>
      <c r="AM117" s="2">
        <f>SUMIFS('Growth rates'!R$4:R$999,'Growth rates'!$B$4:$B$999,Demands!$A117,'Growth rates'!$C$4:$C$999,$W117)</f>
        <v>3.6593266521455905</v>
      </c>
      <c r="AN117" s="2">
        <f>SUMIFS('Growth rates'!S$4:S$999,'Growth rates'!$B$4:$B$999,Demands!$A117,'Growth rates'!$C$4:$C$999,$W117)</f>
        <v>3.9148943953701711</v>
      </c>
      <c r="AO117" s="2">
        <f>SUMIFS('Growth rates'!T$4:T$999,'Growth rates'!$B$4:$B$999,Demands!$A117,'Growth rates'!$C$4:$C$999,$W117)</f>
        <v>4.1665080096244047</v>
      </c>
      <c r="AP117" s="2">
        <f>SUMIFS('Growth rates'!U$4:U$999,'Growth rates'!$B$4:$B$999,Demands!$A117,'Growth rates'!$C$4:$C$999,$W117)</f>
        <v>4.4128427068497071</v>
      </c>
      <c r="AR117">
        <f>VLOOKUP(C117&amp;A117,Driver_elast!$A$2:$E$1161,5,FALSE)</f>
        <v>0.43310100000000001</v>
      </c>
      <c r="AS117">
        <f t="shared" si="40"/>
        <v>0.43310100000000001</v>
      </c>
      <c r="AT117">
        <f t="shared" si="41"/>
        <v>8.6620200000000008E-2</v>
      </c>
      <c r="AV117" s="2" cm="1">
        <f t="array" ref="AV117">TREND($AR117:$AS117,$AR$3:$AS$3,AV$1)</f>
        <v>0.43310100000000001</v>
      </c>
      <c r="AW117" s="2" cm="1">
        <f t="array" ref="AW117">TREND($AR117:$AS117,$AR$3:$AS$3,AW$1)</f>
        <v>0.43310100000000001</v>
      </c>
      <c r="AX117" s="2" cm="1">
        <f t="array" ref="AX117">TREND($AR117:$AS117,$AR$3:$AS$3,AX$1)</f>
        <v>0.43310100000000001</v>
      </c>
      <c r="AY117" s="2" cm="1">
        <f t="array" ref="AY117">TREND($AR117:$AS117,$AR$3:$AS$3,AY$1)</f>
        <v>0.43310100000000001</v>
      </c>
      <c r="AZ117" s="2" cm="1">
        <f t="array" ref="AZ117">TREND($AR117:$AS117,$AR$3:$AS$3,AZ$1)</f>
        <v>0.43310100000000001</v>
      </c>
      <c r="BA117" s="2" cm="1">
        <f t="array" ref="BA117">TREND($AR117:$AS117,$AR$3:$AS$3,BA$1)</f>
        <v>0.43310100000000001</v>
      </c>
      <c r="BB117" s="2" cm="1">
        <f t="array" ref="BB117">TREND($AR117:$AS117,$AR$3:$AS$3,BB$1)</f>
        <v>0.43310100000000001</v>
      </c>
      <c r="BC117" s="2" cm="1">
        <f t="array" ref="BC117">TREND($AR117:$AS117,$AR$3:$AS$3,BC$1)</f>
        <v>0.43310100000000001</v>
      </c>
      <c r="BD117" s="2" cm="1">
        <f t="array" ref="BD117">TREND($AR117:$AS117,$AR$3:$AS$3,BD$1)</f>
        <v>0.43310100000000001</v>
      </c>
      <c r="BE117" s="2" cm="1">
        <f t="array" ref="BE117">TREND($AR117:$AS117,$AR$3:$AS$3,BE$1)</f>
        <v>0.43310100000000001</v>
      </c>
      <c r="BF117" s="20" cm="1">
        <f t="array" ref="BF117">TREND($AS117:$AT117,$AS$3:$AT$3,BF$1)</f>
        <v>0.38979090000000127</v>
      </c>
      <c r="BG117" s="20" cm="1">
        <f t="array" ref="BG117">TREND($AS117:$AT117,$AS$3:$AT$3,BG$1)</f>
        <v>0.34648080000000192</v>
      </c>
      <c r="BH117" s="20" cm="1">
        <f t="array" ref="BH117">TREND($AS117:$AT117,$AS$3:$AT$3,BH$1)</f>
        <v>0.30317070000000257</v>
      </c>
      <c r="BI117" s="20" cm="1">
        <f t="array" ref="BI117">TREND($AS117:$AT117,$AS$3:$AT$3,BI$1)</f>
        <v>0.25986059999999966</v>
      </c>
      <c r="BJ117" s="20" cm="1">
        <f t="array" ref="BJ117">TREND($AS117:$AT117,$AS$3:$AT$3,BJ$1)</f>
        <v>0.21655050000000031</v>
      </c>
      <c r="BK117" s="20" cm="1">
        <f t="array" ref="BK117">TREND($AS117:$AT117,$AS$3:$AT$3,BK$1)</f>
        <v>0.17324040000000096</v>
      </c>
      <c r="BL117" s="20" cm="1">
        <f t="array" ref="BL117">TREND($AS117:$AT117,$AS$3:$AT$3,BL$1)</f>
        <v>0.12993030000000161</v>
      </c>
      <c r="BM117" s="20" cm="1">
        <f t="array" ref="BM117">TREND($AS117:$AT117,$AS$3:$AT$3,BM$1)</f>
        <v>8.6620200000002257E-2</v>
      </c>
    </row>
    <row r="118" spans="1:65" x14ac:dyDescent="0.35">
      <c r="A118" t="str">
        <f>IF(BYDem!B116="","\I:",BYDem!B116)</f>
        <v>Arg-Chi</v>
      </c>
      <c r="B118" t="str">
        <f>BYDem!E116</f>
        <v>Trd_2w</v>
      </c>
      <c r="C118" t="str">
        <f t="shared" si="42"/>
        <v>Trd_2w</v>
      </c>
      <c r="D118" s="4">
        <f>SUMIFS(BYDem!$M$2:$M$2000,BYDem!$B$2:$B$2000,Demands!$A118,BYDem!$E$2:$E$2000,Demands!$B118)</f>
        <v>5.74</v>
      </c>
      <c r="E118" s="4">
        <f t="shared" si="23"/>
        <v>5.5968512599851783</v>
      </c>
      <c r="F118" s="4">
        <f t="shared" si="24"/>
        <v>6.406944226152385</v>
      </c>
      <c r="G118" s="4">
        <f t="shared" si="25"/>
        <v>6.9850641110272136</v>
      </c>
      <c r="H118" s="4">
        <f t="shared" si="26"/>
        <v>7.6243832194396584</v>
      </c>
      <c r="I118" s="4">
        <f t="shared" si="27"/>
        <v>8.3649215487235136</v>
      </c>
      <c r="J118" s="4">
        <f t="shared" si="28"/>
        <v>9.2314152910433585</v>
      </c>
      <c r="K118" s="4">
        <f t="shared" si="29"/>
        <v>10.227091381211476</v>
      </c>
      <c r="L118" s="4">
        <f t="shared" si="30"/>
        <v>11.34252686859927</v>
      </c>
      <c r="M118" s="4">
        <f t="shared" si="31"/>
        <v>12.569367175424292</v>
      </c>
      <c r="N118" s="4">
        <f t="shared" si="32"/>
        <v>13.799428614686368</v>
      </c>
      <c r="O118" s="4">
        <f t="shared" si="33"/>
        <v>14.981816946444606</v>
      </c>
      <c r="P118" s="4">
        <f t="shared" si="34"/>
        <v>16.062246504184738</v>
      </c>
      <c r="Q118" s="4">
        <f t="shared" si="35"/>
        <v>17.012599744094739</v>
      </c>
      <c r="R118" s="4">
        <f t="shared" si="36"/>
        <v>17.819292225792481</v>
      </c>
      <c r="S118" s="4">
        <f t="shared" si="37"/>
        <v>18.471429351091565</v>
      </c>
      <c r="T118" s="4">
        <f t="shared" si="38"/>
        <v>18.959272382203878</v>
      </c>
      <c r="U118" s="4">
        <f t="shared" si="39"/>
        <v>19.278294742696819</v>
      </c>
      <c r="W118" s="5" t="str">
        <f>VLOOKUP(C118&amp;A118,Driver_elast!$A$2:$D$1161,4,FALSE)</f>
        <v>GDPPCAP</v>
      </c>
      <c r="X118" s="5">
        <v>1</v>
      </c>
      <c r="Y118" s="2">
        <f>SUMIFS('Growth rates'!D$4:D$999,'Growth rates'!$B$4:$B$999,Demands!$A118,'Growth rates'!$C$4:$C$999,$W118)</f>
        <v>1</v>
      </c>
      <c r="Z118" s="2">
        <f>SUMIFS('Growth rates'!E$4:E$999,'Growth rates'!$B$4:$B$999,Demands!$A118,'Growth rates'!$C$4:$C$999,$W118)</f>
        <v>0.97652778491718717</v>
      </c>
      <c r="AA118" s="2">
        <f>SUMIFS('Growth rates'!F$4:F$999,'Growth rates'!$B$4:$B$999,Demands!$A118,'Growth rates'!$C$4:$C$999,$W118)</f>
        <v>1.1105443260237322</v>
      </c>
      <c r="AB118" s="2">
        <f>SUMIFS('Growth rates'!G$4:G$999,'Growth rates'!$B$4:$B$999,Demands!$A118,'Growth rates'!$C$4:$C$999,$W118)</f>
        <v>1.2062667413932642</v>
      </c>
      <c r="AC118" s="2">
        <f>SUMIFS('Growth rates'!H$4:H$999,'Growth rates'!$B$4:$B$999,Demands!$A118,'Growth rates'!$C$4:$C$999,$W118)</f>
        <v>1.3125227959745387</v>
      </c>
      <c r="AD118" s="2">
        <f>SUMIFS('Growth rates'!I$4:I$999,'Growth rates'!$B$4:$B$999,Demands!$A118,'Growth rates'!$C$4:$C$999,$W118)</f>
        <v>1.4361430179362562</v>
      </c>
      <c r="AE118" s="2">
        <f>SUMIFS('Growth rates'!J$4:J$999,'Growth rates'!$B$4:$B$999,Demands!$A118,'Growth rates'!$C$4:$C$999,$W118)</f>
        <v>1.5815023088336162</v>
      </c>
      <c r="AF118" s="2">
        <f>SUMIFS('Growth rates'!K$4:K$999,'Growth rates'!$B$4:$B$999,Demands!$A118,'Growth rates'!$C$4:$C$999,$W118)</f>
        <v>1.7494554638273698</v>
      </c>
      <c r="AG118" s="2">
        <f>SUMIFS('Growth rates'!L$4:L$999,'Growth rates'!$B$4:$B$999,Demands!$A118,'Growth rates'!$C$4:$C$999,$W118)</f>
        <v>1.9387841597470052</v>
      </c>
      <c r="AH118" s="2">
        <f>SUMIFS('Growth rates'!M$4:M$999,'Growth rates'!$B$4:$B$999,Demands!$A118,'Growth rates'!$C$4:$C$999,$W118)</f>
        <v>2.14848862692322</v>
      </c>
      <c r="AI118" s="2">
        <f>SUMIFS('Growth rates'!N$4:N$999,'Growth rates'!$B$4:$B$999,Demands!$A118,'Growth rates'!$C$4:$C$999,$W118)</f>
        <v>2.3821053569893946</v>
      </c>
      <c r="AJ118" s="2">
        <f>SUMIFS('Growth rates'!O$4:O$999,'Growth rates'!$B$4:$B$999,Demands!$A118,'Growth rates'!$C$4:$C$999,$W118)</f>
        <v>2.6372403391840047</v>
      </c>
      <c r="AK118" s="2">
        <f>SUMIFS('Growth rates'!P$4:P$999,'Growth rates'!$B$4:$B$999,Demands!$A118,'Growth rates'!$C$4:$C$999,$W118)</f>
        <v>2.908936586852052</v>
      </c>
      <c r="AL118" s="2">
        <f>SUMIFS('Growth rates'!Q$4:Q$999,'Growth rates'!$B$4:$B$999,Demands!$A118,'Growth rates'!$C$4:$C$999,$W118)</f>
        <v>3.1957911590821717</v>
      </c>
      <c r="AM118" s="2">
        <f>SUMIFS('Growth rates'!R$4:R$999,'Growth rates'!$B$4:$B$999,Demands!$A118,'Growth rates'!$C$4:$C$999,$W118)</f>
        <v>3.498863086934064</v>
      </c>
      <c r="AN118" s="2">
        <f>SUMIFS('Growth rates'!S$4:S$999,'Growth rates'!$B$4:$B$999,Demands!$A118,'Growth rates'!$C$4:$C$999,$W118)</f>
        <v>3.8189850208492522</v>
      </c>
      <c r="AO118" s="2">
        <f>SUMIFS('Growth rates'!T$4:T$999,'Growth rates'!$B$4:$B$999,Demands!$A118,'Growth rates'!$C$4:$C$999,$W118)</f>
        <v>4.155191673283813</v>
      </c>
      <c r="AP118" s="2">
        <f>SUMIFS('Growth rates'!U$4:U$999,'Growth rates'!$B$4:$B$999,Demands!$A118,'Growth rates'!$C$4:$C$999,$W118)</f>
        <v>4.504782899462902</v>
      </c>
      <c r="AR118">
        <f>VLOOKUP(C118&amp;A118,Driver_elast!$A$2:$E$1161,5,FALSE)</f>
        <v>1.064044</v>
      </c>
      <c r="AS118">
        <f t="shared" si="40"/>
        <v>1</v>
      </c>
      <c r="AT118">
        <f t="shared" si="41"/>
        <v>0.2</v>
      </c>
      <c r="AV118" s="2" cm="1">
        <f t="array" ref="AV118">TREND($AR118:$AS118,$AR$3:$AS$3,AV$1)</f>
        <v>1.0640440000000004</v>
      </c>
      <c r="AW118" s="2" cm="1">
        <f t="array" ref="AW118">TREND($AR118:$AS118,$AR$3:$AS$3,AW$1)</f>
        <v>1.0624819512195125</v>
      </c>
      <c r="AX118" s="2" cm="1">
        <f t="array" ref="AX118">TREND($AR118:$AS118,$AR$3:$AS$3,AX$1)</f>
        <v>1.0546717073170733</v>
      </c>
      <c r="AY118" s="2" cm="1">
        <f t="array" ref="AY118">TREND($AR118:$AS118,$AR$3:$AS$3,AY$1)</f>
        <v>1.0468614634146345</v>
      </c>
      <c r="AZ118" s="2" cm="1">
        <f t="array" ref="AZ118">TREND($AR118:$AS118,$AR$3:$AS$3,AZ$1)</f>
        <v>1.0390512195121953</v>
      </c>
      <c r="BA118" s="2" cm="1">
        <f t="array" ref="BA118">TREND($AR118:$AS118,$AR$3:$AS$3,BA$1)</f>
        <v>1.0312409756097565</v>
      </c>
      <c r="BB118" s="2" cm="1">
        <f t="array" ref="BB118">TREND($AR118:$AS118,$AR$3:$AS$3,BB$1)</f>
        <v>1.0234307317073172</v>
      </c>
      <c r="BC118" s="2" cm="1">
        <f t="array" ref="BC118">TREND($AR118:$AS118,$AR$3:$AS$3,BC$1)</f>
        <v>1.0156204878048785</v>
      </c>
      <c r="BD118" s="2" cm="1">
        <f t="array" ref="BD118">TREND($AR118:$AS118,$AR$3:$AS$3,BD$1)</f>
        <v>1.0078102439024392</v>
      </c>
      <c r="BE118" s="2" cm="1">
        <f t="array" ref="BE118">TREND($AR118:$AS118,$AR$3:$AS$3,BE$1)</f>
        <v>1</v>
      </c>
      <c r="BF118" s="20" cm="1">
        <f t="array" ref="BF118">TREND($AS118:$AT118,$AS$3:$AT$3,BF$1)</f>
        <v>0.90000000000000568</v>
      </c>
      <c r="BG118" s="20" cm="1">
        <f t="array" ref="BG118">TREND($AS118:$AT118,$AS$3:$AT$3,BG$1)</f>
        <v>0.80000000000000426</v>
      </c>
      <c r="BH118" s="20" cm="1">
        <f t="array" ref="BH118">TREND($AS118:$AT118,$AS$3:$AT$3,BH$1)</f>
        <v>0.70000000000000284</v>
      </c>
      <c r="BI118" s="20" cm="1">
        <f t="array" ref="BI118">TREND($AS118:$AT118,$AS$3:$AT$3,BI$1)</f>
        <v>0.60000000000000142</v>
      </c>
      <c r="BJ118" s="20" cm="1">
        <f t="array" ref="BJ118">TREND($AS118:$AT118,$AS$3:$AT$3,BJ$1)</f>
        <v>0.5</v>
      </c>
      <c r="BK118" s="20" cm="1">
        <f t="array" ref="BK118">TREND($AS118:$AT118,$AS$3:$AT$3,BK$1)</f>
        <v>0.40000000000000568</v>
      </c>
      <c r="BL118" s="20" cm="1">
        <f t="array" ref="BL118">TREND($AS118:$AT118,$AS$3:$AT$3,BL$1)</f>
        <v>0.30000000000000426</v>
      </c>
      <c r="BM118" s="20" cm="1">
        <f t="array" ref="BM118">TREND($AS118:$AT118,$AS$3:$AT$3,BM$1)</f>
        <v>0.20000000000000284</v>
      </c>
    </row>
    <row r="119" spans="1:65" x14ac:dyDescent="0.35">
      <c r="A119" t="str">
        <f>IF(BYDem!B117="","\I:",BYDem!B117)</f>
        <v>Arg-Chi</v>
      </c>
      <c r="B119" t="str">
        <f>BYDem!E117</f>
        <v>Trd_3w</v>
      </c>
      <c r="C119" t="str">
        <f t="shared" si="42"/>
        <v>Trd_3w</v>
      </c>
      <c r="D119" s="4">
        <f>SUMIFS(BYDem!$M$2:$M$2000,BYDem!$B$2:$B$2000,Demands!$A119,BYDem!$E$2:$E$2000,Demands!$B119)</f>
        <v>1.2</v>
      </c>
      <c r="E119" s="4">
        <f t="shared" si="23"/>
        <v>1.1700734341432426</v>
      </c>
      <c r="F119" s="4">
        <f t="shared" si="24"/>
        <v>1.3394308486729722</v>
      </c>
      <c r="G119" s="4">
        <f t="shared" si="25"/>
        <v>1.4602921486468041</v>
      </c>
      <c r="H119" s="4">
        <f t="shared" si="26"/>
        <v>1.5939477113811131</v>
      </c>
      <c r="I119" s="4">
        <f t="shared" si="27"/>
        <v>1.7487640868411527</v>
      </c>
      <c r="J119" s="4">
        <f t="shared" si="28"/>
        <v>1.9299126043993085</v>
      </c>
      <c r="K119" s="4">
        <f t="shared" si="29"/>
        <v>2.1380678845738279</v>
      </c>
      <c r="L119" s="4">
        <f t="shared" si="30"/>
        <v>2.3712599725294643</v>
      </c>
      <c r="M119" s="4">
        <f t="shared" si="31"/>
        <v>2.6277422666392249</v>
      </c>
      <c r="N119" s="4">
        <f t="shared" si="32"/>
        <v>2.8848979682271154</v>
      </c>
      <c r="O119" s="4">
        <f t="shared" si="33"/>
        <v>3.1320871665040992</v>
      </c>
      <c r="P119" s="4">
        <f t="shared" si="34"/>
        <v>3.3579609416414087</v>
      </c>
      <c r="Q119" s="4">
        <f t="shared" si="35"/>
        <v>3.5566410614832211</v>
      </c>
      <c r="R119" s="4">
        <f t="shared" si="36"/>
        <v>3.7252875733364079</v>
      </c>
      <c r="S119" s="4">
        <f t="shared" si="37"/>
        <v>3.8616228608553804</v>
      </c>
      <c r="T119" s="4">
        <f t="shared" si="38"/>
        <v>3.9636109509833899</v>
      </c>
      <c r="U119" s="4">
        <f t="shared" si="39"/>
        <v>4.0303055211212868</v>
      </c>
      <c r="W119" s="5" t="str">
        <f>VLOOKUP(C119&amp;A119,Driver_elast!$A$2:$D$1161,4,FALSE)</f>
        <v>GDPPCAP</v>
      </c>
      <c r="X119" s="5">
        <v>1</v>
      </c>
      <c r="Y119" s="2">
        <f>SUMIFS('Growth rates'!D$4:D$999,'Growth rates'!$B$4:$B$999,Demands!$A119,'Growth rates'!$C$4:$C$999,$W119)</f>
        <v>1</v>
      </c>
      <c r="Z119" s="2">
        <f>SUMIFS('Growth rates'!E$4:E$999,'Growth rates'!$B$4:$B$999,Demands!$A119,'Growth rates'!$C$4:$C$999,$W119)</f>
        <v>0.97652778491718717</v>
      </c>
      <c r="AA119" s="2">
        <f>SUMIFS('Growth rates'!F$4:F$999,'Growth rates'!$B$4:$B$999,Demands!$A119,'Growth rates'!$C$4:$C$999,$W119)</f>
        <v>1.1105443260237322</v>
      </c>
      <c r="AB119" s="2">
        <f>SUMIFS('Growth rates'!G$4:G$999,'Growth rates'!$B$4:$B$999,Demands!$A119,'Growth rates'!$C$4:$C$999,$W119)</f>
        <v>1.2062667413932642</v>
      </c>
      <c r="AC119" s="2">
        <f>SUMIFS('Growth rates'!H$4:H$999,'Growth rates'!$B$4:$B$999,Demands!$A119,'Growth rates'!$C$4:$C$999,$W119)</f>
        <v>1.3125227959745387</v>
      </c>
      <c r="AD119" s="2">
        <f>SUMIFS('Growth rates'!I$4:I$999,'Growth rates'!$B$4:$B$999,Demands!$A119,'Growth rates'!$C$4:$C$999,$W119)</f>
        <v>1.4361430179362562</v>
      </c>
      <c r="AE119" s="2">
        <f>SUMIFS('Growth rates'!J$4:J$999,'Growth rates'!$B$4:$B$999,Demands!$A119,'Growth rates'!$C$4:$C$999,$W119)</f>
        <v>1.5815023088336162</v>
      </c>
      <c r="AF119" s="2">
        <f>SUMIFS('Growth rates'!K$4:K$999,'Growth rates'!$B$4:$B$999,Demands!$A119,'Growth rates'!$C$4:$C$999,$W119)</f>
        <v>1.7494554638273698</v>
      </c>
      <c r="AG119" s="2">
        <f>SUMIFS('Growth rates'!L$4:L$999,'Growth rates'!$B$4:$B$999,Demands!$A119,'Growth rates'!$C$4:$C$999,$W119)</f>
        <v>1.9387841597470052</v>
      </c>
      <c r="AH119" s="2">
        <f>SUMIFS('Growth rates'!M$4:M$999,'Growth rates'!$B$4:$B$999,Demands!$A119,'Growth rates'!$C$4:$C$999,$W119)</f>
        <v>2.14848862692322</v>
      </c>
      <c r="AI119" s="2">
        <f>SUMIFS('Growth rates'!N$4:N$999,'Growth rates'!$B$4:$B$999,Demands!$A119,'Growth rates'!$C$4:$C$999,$W119)</f>
        <v>2.3821053569893946</v>
      </c>
      <c r="AJ119" s="2">
        <f>SUMIFS('Growth rates'!O$4:O$999,'Growth rates'!$B$4:$B$999,Demands!$A119,'Growth rates'!$C$4:$C$999,$W119)</f>
        <v>2.6372403391840047</v>
      </c>
      <c r="AK119" s="2">
        <f>SUMIFS('Growth rates'!P$4:P$999,'Growth rates'!$B$4:$B$999,Demands!$A119,'Growth rates'!$C$4:$C$999,$W119)</f>
        <v>2.908936586852052</v>
      </c>
      <c r="AL119" s="2">
        <f>SUMIFS('Growth rates'!Q$4:Q$999,'Growth rates'!$B$4:$B$999,Demands!$A119,'Growth rates'!$C$4:$C$999,$W119)</f>
        <v>3.1957911590821717</v>
      </c>
      <c r="AM119" s="2">
        <f>SUMIFS('Growth rates'!R$4:R$999,'Growth rates'!$B$4:$B$999,Demands!$A119,'Growth rates'!$C$4:$C$999,$W119)</f>
        <v>3.498863086934064</v>
      </c>
      <c r="AN119" s="2">
        <f>SUMIFS('Growth rates'!S$4:S$999,'Growth rates'!$B$4:$B$999,Demands!$A119,'Growth rates'!$C$4:$C$999,$W119)</f>
        <v>3.8189850208492522</v>
      </c>
      <c r="AO119" s="2">
        <f>SUMIFS('Growth rates'!T$4:T$999,'Growth rates'!$B$4:$B$999,Demands!$A119,'Growth rates'!$C$4:$C$999,$W119)</f>
        <v>4.155191673283813</v>
      </c>
      <c r="AP119" s="2">
        <f>SUMIFS('Growth rates'!U$4:U$999,'Growth rates'!$B$4:$B$999,Demands!$A119,'Growth rates'!$C$4:$C$999,$W119)</f>
        <v>4.504782899462902</v>
      </c>
      <c r="AR119">
        <f>VLOOKUP(C119&amp;A119,Driver_elast!$A$2:$E$1161,5,FALSE)</f>
        <v>1.064044</v>
      </c>
      <c r="AS119">
        <f t="shared" si="40"/>
        <v>1</v>
      </c>
      <c r="AT119">
        <f t="shared" si="41"/>
        <v>0.2</v>
      </c>
      <c r="AV119" s="2" cm="1">
        <f t="array" ref="AV119">TREND($AR119:$AS119,$AR$3:$AS$3,AV$1)</f>
        <v>1.0640440000000004</v>
      </c>
      <c r="AW119" s="2" cm="1">
        <f t="array" ref="AW119">TREND($AR119:$AS119,$AR$3:$AS$3,AW$1)</f>
        <v>1.0624819512195125</v>
      </c>
      <c r="AX119" s="2" cm="1">
        <f t="array" ref="AX119">TREND($AR119:$AS119,$AR$3:$AS$3,AX$1)</f>
        <v>1.0546717073170733</v>
      </c>
      <c r="AY119" s="2" cm="1">
        <f t="array" ref="AY119">TREND($AR119:$AS119,$AR$3:$AS$3,AY$1)</f>
        <v>1.0468614634146345</v>
      </c>
      <c r="AZ119" s="2" cm="1">
        <f t="array" ref="AZ119">TREND($AR119:$AS119,$AR$3:$AS$3,AZ$1)</f>
        <v>1.0390512195121953</v>
      </c>
      <c r="BA119" s="2" cm="1">
        <f t="array" ref="BA119">TREND($AR119:$AS119,$AR$3:$AS$3,BA$1)</f>
        <v>1.0312409756097565</v>
      </c>
      <c r="BB119" s="2" cm="1">
        <f t="array" ref="BB119">TREND($AR119:$AS119,$AR$3:$AS$3,BB$1)</f>
        <v>1.0234307317073172</v>
      </c>
      <c r="BC119" s="2" cm="1">
        <f t="array" ref="BC119">TREND($AR119:$AS119,$AR$3:$AS$3,BC$1)</f>
        <v>1.0156204878048785</v>
      </c>
      <c r="BD119" s="2" cm="1">
        <f t="array" ref="BD119">TREND($AR119:$AS119,$AR$3:$AS$3,BD$1)</f>
        <v>1.0078102439024392</v>
      </c>
      <c r="BE119" s="2" cm="1">
        <f t="array" ref="BE119">TREND($AR119:$AS119,$AR$3:$AS$3,BE$1)</f>
        <v>1</v>
      </c>
      <c r="BF119" s="20" cm="1">
        <f t="array" ref="BF119">TREND($AS119:$AT119,$AS$3:$AT$3,BF$1)</f>
        <v>0.90000000000000568</v>
      </c>
      <c r="BG119" s="20" cm="1">
        <f t="array" ref="BG119">TREND($AS119:$AT119,$AS$3:$AT$3,BG$1)</f>
        <v>0.80000000000000426</v>
      </c>
      <c r="BH119" s="20" cm="1">
        <f t="array" ref="BH119">TREND($AS119:$AT119,$AS$3:$AT$3,BH$1)</f>
        <v>0.70000000000000284</v>
      </c>
      <c r="BI119" s="20" cm="1">
        <f t="array" ref="BI119">TREND($AS119:$AT119,$AS$3:$AT$3,BI$1)</f>
        <v>0.60000000000000142</v>
      </c>
      <c r="BJ119" s="20" cm="1">
        <f t="array" ref="BJ119">TREND($AS119:$AT119,$AS$3:$AT$3,BJ$1)</f>
        <v>0.5</v>
      </c>
      <c r="BK119" s="20" cm="1">
        <f t="array" ref="BK119">TREND($AS119:$AT119,$AS$3:$AT$3,BK$1)</f>
        <v>0.40000000000000568</v>
      </c>
      <c r="BL119" s="20" cm="1">
        <f t="array" ref="BL119">TREND($AS119:$AT119,$AS$3:$AT$3,BL$1)</f>
        <v>0.30000000000000426</v>
      </c>
      <c r="BM119" s="20" cm="1">
        <f t="array" ref="BM119">TREND($AS119:$AT119,$AS$3:$AT$3,BM$1)</f>
        <v>0.20000000000000284</v>
      </c>
    </row>
    <row r="120" spans="1:65" x14ac:dyDescent="0.35">
      <c r="A120" t="str">
        <f>IF(BYDem!B118="","\I:",BYDem!B118)</f>
        <v>Arg-Chi</v>
      </c>
      <c r="B120" t="str">
        <f>BYDem!E118</f>
        <v>Trd_Bus</v>
      </c>
      <c r="C120" t="str">
        <f t="shared" si="42"/>
        <v>Trd_Bus</v>
      </c>
      <c r="D120" s="4">
        <f>SUMIFS(BYDem!$M$2:$M$2000,BYDem!$B$2:$B$2000,Demands!$A120,BYDem!$E$2:$E$2000,Demands!$B120)</f>
        <v>5.95</v>
      </c>
      <c r="E120" s="4">
        <f t="shared" si="23"/>
        <v>5.8016141109602453</v>
      </c>
      <c r="F120" s="4">
        <f t="shared" si="24"/>
        <v>6.641344624670154</v>
      </c>
      <c r="G120" s="4">
        <f t="shared" si="25"/>
        <v>7.2406152370404033</v>
      </c>
      <c r="H120" s="4">
        <f t="shared" si="26"/>
        <v>7.9033240689313526</v>
      </c>
      <c r="I120" s="4">
        <f t="shared" si="27"/>
        <v>8.6709552639207157</v>
      </c>
      <c r="J120" s="4">
        <f t="shared" si="28"/>
        <v>9.5691499968132376</v>
      </c>
      <c r="K120" s="4">
        <f t="shared" si="29"/>
        <v>10.601253261011896</v>
      </c>
      <c r="L120" s="4">
        <f t="shared" si="30"/>
        <v>11.757497363791927</v>
      </c>
      <c r="M120" s="4">
        <f t="shared" si="31"/>
        <v>13.029222072086156</v>
      </c>
      <c r="N120" s="4">
        <f t="shared" si="32"/>
        <v>14.304285759126113</v>
      </c>
      <c r="O120" s="4">
        <f t="shared" si="33"/>
        <v>15.529932200582824</v>
      </c>
      <c r="P120" s="4">
        <f t="shared" si="34"/>
        <v>16.649889668971984</v>
      </c>
      <c r="Q120" s="4">
        <f t="shared" si="35"/>
        <v>17.635011929854304</v>
      </c>
      <c r="R120" s="4">
        <f t="shared" si="36"/>
        <v>18.471217551126355</v>
      </c>
      <c r="S120" s="4">
        <f t="shared" si="37"/>
        <v>19.147213351741261</v>
      </c>
      <c r="T120" s="4">
        <f t="shared" si="38"/>
        <v>19.652904298625977</v>
      </c>
      <c r="U120" s="4">
        <f t="shared" si="39"/>
        <v>19.983598208893049</v>
      </c>
      <c r="W120" s="5" t="str">
        <f>VLOOKUP(C120&amp;A120,Driver_elast!$A$2:$D$1161,4,FALSE)</f>
        <v>GDPPCAP</v>
      </c>
      <c r="X120" s="5">
        <v>1</v>
      </c>
      <c r="Y120" s="2">
        <f>SUMIFS('Growth rates'!D$4:D$999,'Growth rates'!$B$4:$B$999,Demands!$A120,'Growth rates'!$C$4:$C$999,$W120)</f>
        <v>1</v>
      </c>
      <c r="Z120" s="2">
        <f>SUMIFS('Growth rates'!E$4:E$999,'Growth rates'!$B$4:$B$999,Demands!$A120,'Growth rates'!$C$4:$C$999,$W120)</f>
        <v>0.97652778491718717</v>
      </c>
      <c r="AA120" s="2">
        <f>SUMIFS('Growth rates'!F$4:F$999,'Growth rates'!$B$4:$B$999,Demands!$A120,'Growth rates'!$C$4:$C$999,$W120)</f>
        <v>1.1105443260237322</v>
      </c>
      <c r="AB120" s="2">
        <f>SUMIFS('Growth rates'!G$4:G$999,'Growth rates'!$B$4:$B$999,Demands!$A120,'Growth rates'!$C$4:$C$999,$W120)</f>
        <v>1.2062667413932642</v>
      </c>
      <c r="AC120" s="2">
        <f>SUMIFS('Growth rates'!H$4:H$999,'Growth rates'!$B$4:$B$999,Demands!$A120,'Growth rates'!$C$4:$C$999,$W120)</f>
        <v>1.3125227959745387</v>
      </c>
      <c r="AD120" s="2">
        <f>SUMIFS('Growth rates'!I$4:I$999,'Growth rates'!$B$4:$B$999,Demands!$A120,'Growth rates'!$C$4:$C$999,$W120)</f>
        <v>1.4361430179362562</v>
      </c>
      <c r="AE120" s="2">
        <f>SUMIFS('Growth rates'!J$4:J$999,'Growth rates'!$B$4:$B$999,Demands!$A120,'Growth rates'!$C$4:$C$999,$W120)</f>
        <v>1.5815023088336162</v>
      </c>
      <c r="AF120" s="2">
        <f>SUMIFS('Growth rates'!K$4:K$999,'Growth rates'!$B$4:$B$999,Demands!$A120,'Growth rates'!$C$4:$C$999,$W120)</f>
        <v>1.7494554638273698</v>
      </c>
      <c r="AG120" s="2">
        <f>SUMIFS('Growth rates'!L$4:L$999,'Growth rates'!$B$4:$B$999,Demands!$A120,'Growth rates'!$C$4:$C$999,$W120)</f>
        <v>1.9387841597470052</v>
      </c>
      <c r="AH120" s="2">
        <f>SUMIFS('Growth rates'!M$4:M$999,'Growth rates'!$B$4:$B$999,Demands!$A120,'Growth rates'!$C$4:$C$999,$W120)</f>
        <v>2.14848862692322</v>
      </c>
      <c r="AI120" s="2">
        <f>SUMIFS('Growth rates'!N$4:N$999,'Growth rates'!$B$4:$B$999,Demands!$A120,'Growth rates'!$C$4:$C$999,$W120)</f>
        <v>2.3821053569893946</v>
      </c>
      <c r="AJ120" s="2">
        <f>SUMIFS('Growth rates'!O$4:O$999,'Growth rates'!$B$4:$B$999,Demands!$A120,'Growth rates'!$C$4:$C$999,$W120)</f>
        <v>2.6372403391840047</v>
      </c>
      <c r="AK120" s="2">
        <f>SUMIFS('Growth rates'!P$4:P$999,'Growth rates'!$B$4:$B$999,Demands!$A120,'Growth rates'!$C$4:$C$999,$W120)</f>
        <v>2.908936586852052</v>
      </c>
      <c r="AL120" s="2">
        <f>SUMIFS('Growth rates'!Q$4:Q$999,'Growth rates'!$B$4:$B$999,Demands!$A120,'Growth rates'!$C$4:$C$999,$W120)</f>
        <v>3.1957911590821717</v>
      </c>
      <c r="AM120" s="2">
        <f>SUMIFS('Growth rates'!R$4:R$999,'Growth rates'!$B$4:$B$999,Demands!$A120,'Growth rates'!$C$4:$C$999,$W120)</f>
        <v>3.498863086934064</v>
      </c>
      <c r="AN120" s="2">
        <f>SUMIFS('Growth rates'!S$4:S$999,'Growth rates'!$B$4:$B$999,Demands!$A120,'Growth rates'!$C$4:$C$999,$W120)</f>
        <v>3.8189850208492522</v>
      </c>
      <c r="AO120" s="2">
        <f>SUMIFS('Growth rates'!T$4:T$999,'Growth rates'!$B$4:$B$999,Demands!$A120,'Growth rates'!$C$4:$C$999,$W120)</f>
        <v>4.155191673283813</v>
      </c>
      <c r="AP120" s="2">
        <f>SUMIFS('Growth rates'!U$4:U$999,'Growth rates'!$B$4:$B$999,Demands!$A120,'Growth rates'!$C$4:$C$999,$W120)</f>
        <v>4.504782899462902</v>
      </c>
      <c r="AR120">
        <f>VLOOKUP(C120&amp;A120,Driver_elast!$A$2:$E$1161,5,FALSE)</f>
        <v>1.064044</v>
      </c>
      <c r="AS120">
        <f t="shared" si="40"/>
        <v>1</v>
      </c>
      <c r="AT120">
        <f t="shared" si="41"/>
        <v>0.2</v>
      </c>
      <c r="AV120" s="2" cm="1">
        <f t="array" ref="AV120">TREND($AR120:$AS120,$AR$3:$AS$3,AV$1)</f>
        <v>1.0640440000000004</v>
      </c>
      <c r="AW120" s="2" cm="1">
        <f t="array" ref="AW120">TREND($AR120:$AS120,$AR$3:$AS$3,AW$1)</f>
        <v>1.0624819512195125</v>
      </c>
      <c r="AX120" s="2" cm="1">
        <f t="array" ref="AX120">TREND($AR120:$AS120,$AR$3:$AS$3,AX$1)</f>
        <v>1.0546717073170733</v>
      </c>
      <c r="AY120" s="2" cm="1">
        <f t="array" ref="AY120">TREND($AR120:$AS120,$AR$3:$AS$3,AY$1)</f>
        <v>1.0468614634146345</v>
      </c>
      <c r="AZ120" s="2" cm="1">
        <f t="array" ref="AZ120">TREND($AR120:$AS120,$AR$3:$AS$3,AZ$1)</f>
        <v>1.0390512195121953</v>
      </c>
      <c r="BA120" s="2" cm="1">
        <f t="array" ref="BA120">TREND($AR120:$AS120,$AR$3:$AS$3,BA$1)</f>
        <v>1.0312409756097565</v>
      </c>
      <c r="BB120" s="2" cm="1">
        <f t="array" ref="BB120">TREND($AR120:$AS120,$AR$3:$AS$3,BB$1)</f>
        <v>1.0234307317073172</v>
      </c>
      <c r="BC120" s="2" cm="1">
        <f t="array" ref="BC120">TREND($AR120:$AS120,$AR$3:$AS$3,BC$1)</f>
        <v>1.0156204878048785</v>
      </c>
      <c r="BD120" s="2" cm="1">
        <f t="array" ref="BD120">TREND($AR120:$AS120,$AR$3:$AS$3,BD$1)</f>
        <v>1.0078102439024392</v>
      </c>
      <c r="BE120" s="2" cm="1">
        <f t="array" ref="BE120">TREND($AR120:$AS120,$AR$3:$AS$3,BE$1)</f>
        <v>1</v>
      </c>
      <c r="BF120" s="20" cm="1">
        <f t="array" ref="BF120">TREND($AS120:$AT120,$AS$3:$AT$3,BF$1)</f>
        <v>0.90000000000000568</v>
      </c>
      <c r="BG120" s="20" cm="1">
        <f t="array" ref="BG120">TREND($AS120:$AT120,$AS$3:$AT$3,BG$1)</f>
        <v>0.80000000000000426</v>
      </c>
      <c r="BH120" s="20" cm="1">
        <f t="array" ref="BH120">TREND($AS120:$AT120,$AS$3:$AT$3,BH$1)</f>
        <v>0.70000000000000284</v>
      </c>
      <c r="BI120" s="20" cm="1">
        <f t="array" ref="BI120">TREND($AS120:$AT120,$AS$3:$AT$3,BI$1)</f>
        <v>0.60000000000000142</v>
      </c>
      <c r="BJ120" s="20" cm="1">
        <f t="array" ref="BJ120">TREND($AS120:$AT120,$AS$3:$AT$3,BJ$1)</f>
        <v>0.5</v>
      </c>
      <c r="BK120" s="20" cm="1">
        <f t="array" ref="BK120">TREND($AS120:$AT120,$AS$3:$AT$3,BK$1)</f>
        <v>0.40000000000000568</v>
      </c>
      <c r="BL120" s="20" cm="1">
        <f t="array" ref="BL120">TREND($AS120:$AT120,$AS$3:$AT$3,BL$1)</f>
        <v>0.30000000000000426</v>
      </c>
      <c r="BM120" s="20" cm="1">
        <f t="array" ref="BM120">TREND($AS120:$AT120,$AS$3:$AT$3,BM$1)</f>
        <v>0.20000000000000284</v>
      </c>
    </row>
    <row r="121" spans="1:65" x14ac:dyDescent="0.35">
      <c r="A121" t="str">
        <f>IF(BYDem!B119="","\I:",BYDem!B119)</f>
        <v>Arg-Chi</v>
      </c>
      <c r="B121" t="str">
        <f>BYDem!E119</f>
        <v>Trd_Car</v>
      </c>
      <c r="C121" t="str">
        <f t="shared" si="42"/>
        <v>Trd_Car</v>
      </c>
      <c r="D121" s="4">
        <f>SUMIFS(BYDem!$M$2:$M$2000,BYDem!$B$2:$B$2000,Demands!$A121,BYDem!$E$2:$E$2000,Demands!$B121)</f>
        <v>216.96</v>
      </c>
      <c r="E121" s="4">
        <f t="shared" si="23"/>
        <v>211.54927689309829</v>
      </c>
      <c r="F121" s="4">
        <f t="shared" si="24"/>
        <v>242.16909744007339</v>
      </c>
      <c r="G121" s="4">
        <f t="shared" si="25"/>
        <v>264.02082047534219</v>
      </c>
      <c r="H121" s="4">
        <f t="shared" si="26"/>
        <v>288.18574621770529</v>
      </c>
      <c r="I121" s="4">
        <f t="shared" si="27"/>
        <v>316.17654690088045</v>
      </c>
      <c r="J121" s="4">
        <f t="shared" si="28"/>
        <v>348.92819887539503</v>
      </c>
      <c r="K121" s="4">
        <f t="shared" si="29"/>
        <v>386.56267353094813</v>
      </c>
      <c r="L121" s="4">
        <f t="shared" si="30"/>
        <v>428.72380303332721</v>
      </c>
      <c r="M121" s="4">
        <f t="shared" si="31"/>
        <v>475.09580180837196</v>
      </c>
      <c r="N121" s="4">
        <f t="shared" si="32"/>
        <v>521.58955265546251</v>
      </c>
      <c r="O121" s="4">
        <f t="shared" si="33"/>
        <v>566.28135970394123</v>
      </c>
      <c r="P121" s="4">
        <f t="shared" si="34"/>
        <v>607.11933824876678</v>
      </c>
      <c r="Q121" s="4">
        <f t="shared" si="35"/>
        <v>643.04070391616642</v>
      </c>
      <c r="R121" s="4">
        <f t="shared" si="36"/>
        <v>673.53199325922253</v>
      </c>
      <c r="S121" s="4">
        <f t="shared" si="37"/>
        <v>698.18141324265275</v>
      </c>
      <c r="T121" s="4">
        <f t="shared" si="38"/>
        <v>716.62085993779692</v>
      </c>
      <c r="U121" s="4">
        <f t="shared" si="39"/>
        <v>728.67923821872864</v>
      </c>
      <c r="W121" s="5" t="str">
        <f>VLOOKUP(C121&amp;A121,Driver_elast!$A$2:$D$1161,4,FALSE)</f>
        <v>GDPPCAP</v>
      </c>
      <c r="X121" s="5">
        <v>1</v>
      </c>
      <c r="Y121" s="2">
        <f>SUMIFS('Growth rates'!D$4:D$999,'Growth rates'!$B$4:$B$999,Demands!$A121,'Growth rates'!$C$4:$C$999,$W121)</f>
        <v>1</v>
      </c>
      <c r="Z121" s="2">
        <f>SUMIFS('Growth rates'!E$4:E$999,'Growth rates'!$B$4:$B$999,Demands!$A121,'Growth rates'!$C$4:$C$999,$W121)</f>
        <v>0.97652778491718717</v>
      </c>
      <c r="AA121" s="2">
        <f>SUMIFS('Growth rates'!F$4:F$999,'Growth rates'!$B$4:$B$999,Demands!$A121,'Growth rates'!$C$4:$C$999,$W121)</f>
        <v>1.1105443260237322</v>
      </c>
      <c r="AB121" s="2">
        <f>SUMIFS('Growth rates'!G$4:G$999,'Growth rates'!$B$4:$B$999,Demands!$A121,'Growth rates'!$C$4:$C$999,$W121)</f>
        <v>1.2062667413932642</v>
      </c>
      <c r="AC121" s="2">
        <f>SUMIFS('Growth rates'!H$4:H$999,'Growth rates'!$B$4:$B$999,Demands!$A121,'Growth rates'!$C$4:$C$999,$W121)</f>
        <v>1.3125227959745387</v>
      </c>
      <c r="AD121" s="2">
        <f>SUMIFS('Growth rates'!I$4:I$999,'Growth rates'!$B$4:$B$999,Demands!$A121,'Growth rates'!$C$4:$C$999,$W121)</f>
        <v>1.4361430179362562</v>
      </c>
      <c r="AE121" s="2">
        <f>SUMIFS('Growth rates'!J$4:J$999,'Growth rates'!$B$4:$B$999,Demands!$A121,'Growth rates'!$C$4:$C$999,$W121)</f>
        <v>1.5815023088336162</v>
      </c>
      <c r="AF121" s="2">
        <f>SUMIFS('Growth rates'!K$4:K$999,'Growth rates'!$B$4:$B$999,Demands!$A121,'Growth rates'!$C$4:$C$999,$W121)</f>
        <v>1.7494554638273698</v>
      </c>
      <c r="AG121" s="2">
        <f>SUMIFS('Growth rates'!L$4:L$999,'Growth rates'!$B$4:$B$999,Demands!$A121,'Growth rates'!$C$4:$C$999,$W121)</f>
        <v>1.9387841597470052</v>
      </c>
      <c r="AH121" s="2">
        <f>SUMIFS('Growth rates'!M$4:M$999,'Growth rates'!$B$4:$B$999,Demands!$A121,'Growth rates'!$C$4:$C$999,$W121)</f>
        <v>2.14848862692322</v>
      </c>
      <c r="AI121" s="2">
        <f>SUMIFS('Growth rates'!N$4:N$999,'Growth rates'!$B$4:$B$999,Demands!$A121,'Growth rates'!$C$4:$C$999,$W121)</f>
        <v>2.3821053569893946</v>
      </c>
      <c r="AJ121" s="2">
        <f>SUMIFS('Growth rates'!O$4:O$999,'Growth rates'!$B$4:$B$999,Demands!$A121,'Growth rates'!$C$4:$C$999,$W121)</f>
        <v>2.6372403391840047</v>
      </c>
      <c r="AK121" s="2">
        <f>SUMIFS('Growth rates'!P$4:P$999,'Growth rates'!$B$4:$B$999,Demands!$A121,'Growth rates'!$C$4:$C$999,$W121)</f>
        <v>2.908936586852052</v>
      </c>
      <c r="AL121" s="2">
        <f>SUMIFS('Growth rates'!Q$4:Q$999,'Growth rates'!$B$4:$B$999,Demands!$A121,'Growth rates'!$C$4:$C$999,$W121)</f>
        <v>3.1957911590821717</v>
      </c>
      <c r="AM121" s="2">
        <f>SUMIFS('Growth rates'!R$4:R$999,'Growth rates'!$B$4:$B$999,Demands!$A121,'Growth rates'!$C$4:$C$999,$W121)</f>
        <v>3.498863086934064</v>
      </c>
      <c r="AN121" s="2">
        <f>SUMIFS('Growth rates'!S$4:S$999,'Growth rates'!$B$4:$B$999,Demands!$A121,'Growth rates'!$C$4:$C$999,$W121)</f>
        <v>3.8189850208492522</v>
      </c>
      <c r="AO121" s="2">
        <f>SUMIFS('Growth rates'!T$4:T$999,'Growth rates'!$B$4:$B$999,Demands!$A121,'Growth rates'!$C$4:$C$999,$W121)</f>
        <v>4.155191673283813</v>
      </c>
      <c r="AP121" s="2">
        <f>SUMIFS('Growth rates'!U$4:U$999,'Growth rates'!$B$4:$B$999,Demands!$A121,'Growth rates'!$C$4:$C$999,$W121)</f>
        <v>4.504782899462902</v>
      </c>
      <c r="AR121">
        <f>VLOOKUP(C121&amp;A121,Driver_elast!$A$2:$E$1161,5,FALSE)</f>
        <v>1.064044</v>
      </c>
      <c r="AS121">
        <f t="shared" si="40"/>
        <v>1</v>
      </c>
      <c r="AT121">
        <f t="shared" si="41"/>
        <v>0.2</v>
      </c>
      <c r="AV121" s="2" cm="1">
        <f t="array" ref="AV121">TREND($AR121:$AS121,$AR$3:$AS$3,AV$1)</f>
        <v>1.0640440000000004</v>
      </c>
      <c r="AW121" s="2" cm="1">
        <f t="array" ref="AW121">TREND($AR121:$AS121,$AR$3:$AS$3,AW$1)</f>
        <v>1.0624819512195125</v>
      </c>
      <c r="AX121" s="2" cm="1">
        <f t="array" ref="AX121">TREND($AR121:$AS121,$AR$3:$AS$3,AX$1)</f>
        <v>1.0546717073170733</v>
      </c>
      <c r="AY121" s="2" cm="1">
        <f t="array" ref="AY121">TREND($AR121:$AS121,$AR$3:$AS$3,AY$1)</f>
        <v>1.0468614634146345</v>
      </c>
      <c r="AZ121" s="2" cm="1">
        <f t="array" ref="AZ121">TREND($AR121:$AS121,$AR$3:$AS$3,AZ$1)</f>
        <v>1.0390512195121953</v>
      </c>
      <c r="BA121" s="2" cm="1">
        <f t="array" ref="BA121">TREND($AR121:$AS121,$AR$3:$AS$3,BA$1)</f>
        <v>1.0312409756097565</v>
      </c>
      <c r="BB121" s="2" cm="1">
        <f t="array" ref="BB121">TREND($AR121:$AS121,$AR$3:$AS$3,BB$1)</f>
        <v>1.0234307317073172</v>
      </c>
      <c r="BC121" s="2" cm="1">
        <f t="array" ref="BC121">TREND($AR121:$AS121,$AR$3:$AS$3,BC$1)</f>
        <v>1.0156204878048785</v>
      </c>
      <c r="BD121" s="2" cm="1">
        <f t="array" ref="BD121">TREND($AR121:$AS121,$AR$3:$AS$3,BD$1)</f>
        <v>1.0078102439024392</v>
      </c>
      <c r="BE121" s="2" cm="1">
        <f t="array" ref="BE121">TREND($AR121:$AS121,$AR$3:$AS$3,BE$1)</f>
        <v>1</v>
      </c>
      <c r="BF121" s="20" cm="1">
        <f t="array" ref="BF121">TREND($AS121:$AT121,$AS$3:$AT$3,BF$1)</f>
        <v>0.90000000000000568</v>
      </c>
      <c r="BG121" s="20" cm="1">
        <f t="array" ref="BG121">TREND($AS121:$AT121,$AS$3:$AT$3,BG$1)</f>
        <v>0.80000000000000426</v>
      </c>
      <c r="BH121" s="20" cm="1">
        <f t="array" ref="BH121">TREND($AS121:$AT121,$AS$3:$AT$3,BH$1)</f>
        <v>0.70000000000000284</v>
      </c>
      <c r="BI121" s="20" cm="1">
        <f t="array" ref="BI121">TREND($AS121:$AT121,$AS$3:$AT$3,BI$1)</f>
        <v>0.60000000000000142</v>
      </c>
      <c r="BJ121" s="20" cm="1">
        <f t="array" ref="BJ121">TREND($AS121:$AT121,$AS$3:$AT$3,BJ$1)</f>
        <v>0.5</v>
      </c>
      <c r="BK121" s="20" cm="1">
        <f t="array" ref="BK121">TREND($AS121:$AT121,$AS$3:$AT$3,BK$1)</f>
        <v>0.40000000000000568</v>
      </c>
      <c r="BL121" s="20" cm="1">
        <f t="array" ref="BL121">TREND($AS121:$AT121,$AS$3:$AT$3,BL$1)</f>
        <v>0.30000000000000426</v>
      </c>
      <c r="BM121" s="20" cm="1">
        <f t="array" ref="BM121">TREND($AS121:$AT121,$AS$3:$AT$3,BM$1)</f>
        <v>0.20000000000000284</v>
      </c>
    </row>
    <row r="122" spans="1:65" x14ac:dyDescent="0.35">
      <c r="A122" t="str">
        <f>IF(BYDem!B120="","\I:",BYDem!B120)</f>
        <v>Arg-Chi</v>
      </c>
      <c r="B122" t="str">
        <f>BYDem!E120</f>
        <v>Trd_Hdt</v>
      </c>
      <c r="C122" t="str">
        <f t="shared" si="42"/>
        <v>Trd_Hdt</v>
      </c>
      <c r="D122" s="4">
        <f>SUMIFS(BYDem!$M$2:$M$2000,BYDem!$B$2:$B$2000,Demands!$A122,BYDem!$E$2:$E$2000,Demands!$B122)</f>
        <v>55</v>
      </c>
      <c r="E122" s="4">
        <f t="shared" si="23"/>
        <v>53.628365731565289</v>
      </c>
      <c r="F122" s="4">
        <f t="shared" si="24"/>
        <v>61.390580564177895</v>
      </c>
      <c r="G122" s="4">
        <f t="shared" si="25"/>
        <v>66.93005681297852</v>
      </c>
      <c r="H122" s="4">
        <f t="shared" si="26"/>
        <v>73.05593677163435</v>
      </c>
      <c r="I122" s="4">
        <f t="shared" si="27"/>
        <v>80.151687313552827</v>
      </c>
      <c r="J122" s="4">
        <f t="shared" si="28"/>
        <v>88.454327701634966</v>
      </c>
      <c r="K122" s="4">
        <f t="shared" si="29"/>
        <v>97.994778042967098</v>
      </c>
      <c r="L122" s="4">
        <f t="shared" si="30"/>
        <v>108.68274874093377</v>
      </c>
      <c r="M122" s="4">
        <f t="shared" si="31"/>
        <v>120.43818722096447</v>
      </c>
      <c r="N122" s="4">
        <f t="shared" si="32"/>
        <v>132.22449021040944</v>
      </c>
      <c r="O122" s="4">
        <f t="shared" si="33"/>
        <v>143.55399513143786</v>
      </c>
      <c r="P122" s="4">
        <f t="shared" si="34"/>
        <v>153.90654315856455</v>
      </c>
      <c r="Q122" s="4">
        <f t="shared" si="35"/>
        <v>163.01271531798093</v>
      </c>
      <c r="R122" s="4">
        <f t="shared" si="36"/>
        <v>170.742347111252</v>
      </c>
      <c r="S122" s="4">
        <f t="shared" si="37"/>
        <v>176.99104778920491</v>
      </c>
      <c r="T122" s="4">
        <f t="shared" si="38"/>
        <v>181.66550192007202</v>
      </c>
      <c r="U122" s="4">
        <f t="shared" si="39"/>
        <v>184.72233638472562</v>
      </c>
      <c r="W122" s="5" t="str">
        <f>VLOOKUP(C122&amp;A122,Driver_elast!$A$2:$D$1161,4,FALSE)</f>
        <v>GDPPCAP</v>
      </c>
      <c r="X122" s="5">
        <v>1</v>
      </c>
      <c r="Y122" s="2">
        <f>SUMIFS('Growth rates'!D$4:D$999,'Growth rates'!$B$4:$B$999,Demands!$A122,'Growth rates'!$C$4:$C$999,$W122)</f>
        <v>1</v>
      </c>
      <c r="Z122" s="2">
        <f>SUMIFS('Growth rates'!E$4:E$999,'Growth rates'!$B$4:$B$999,Demands!$A122,'Growth rates'!$C$4:$C$999,$W122)</f>
        <v>0.97652778491718717</v>
      </c>
      <c r="AA122" s="2">
        <f>SUMIFS('Growth rates'!F$4:F$999,'Growth rates'!$B$4:$B$999,Demands!$A122,'Growth rates'!$C$4:$C$999,$W122)</f>
        <v>1.1105443260237322</v>
      </c>
      <c r="AB122" s="2">
        <f>SUMIFS('Growth rates'!G$4:G$999,'Growth rates'!$B$4:$B$999,Demands!$A122,'Growth rates'!$C$4:$C$999,$W122)</f>
        <v>1.2062667413932642</v>
      </c>
      <c r="AC122" s="2">
        <f>SUMIFS('Growth rates'!H$4:H$999,'Growth rates'!$B$4:$B$999,Demands!$A122,'Growth rates'!$C$4:$C$999,$W122)</f>
        <v>1.3125227959745387</v>
      </c>
      <c r="AD122" s="2">
        <f>SUMIFS('Growth rates'!I$4:I$999,'Growth rates'!$B$4:$B$999,Demands!$A122,'Growth rates'!$C$4:$C$999,$W122)</f>
        <v>1.4361430179362562</v>
      </c>
      <c r="AE122" s="2">
        <f>SUMIFS('Growth rates'!J$4:J$999,'Growth rates'!$B$4:$B$999,Demands!$A122,'Growth rates'!$C$4:$C$999,$W122)</f>
        <v>1.5815023088336162</v>
      </c>
      <c r="AF122" s="2">
        <f>SUMIFS('Growth rates'!K$4:K$999,'Growth rates'!$B$4:$B$999,Demands!$A122,'Growth rates'!$C$4:$C$999,$W122)</f>
        <v>1.7494554638273698</v>
      </c>
      <c r="AG122" s="2">
        <f>SUMIFS('Growth rates'!L$4:L$999,'Growth rates'!$B$4:$B$999,Demands!$A122,'Growth rates'!$C$4:$C$999,$W122)</f>
        <v>1.9387841597470052</v>
      </c>
      <c r="AH122" s="2">
        <f>SUMIFS('Growth rates'!M$4:M$999,'Growth rates'!$B$4:$B$999,Demands!$A122,'Growth rates'!$C$4:$C$999,$W122)</f>
        <v>2.14848862692322</v>
      </c>
      <c r="AI122" s="2">
        <f>SUMIFS('Growth rates'!N$4:N$999,'Growth rates'!$B$4:$B$999,Demands!$A122,'Growth rates'!$C$4:$C$999,$W122)</f>
        <v>2.3821053569893946</v>
      </c>
      <c r="AJ122" s="2">
        <f>SUMIFS('Growth rates'!O$4:O$999,'Growth rates'!$B$4:$B$999,Demands!$A122,'Growth rates'!$C$4:$C$999,$W122)</f>
        <v>2.6372403391840047</v>
      </c>
      <c r="AK122" s="2">
        <f>SUMIFS('Growth rates'!P$4:P$999,'Growth rates'!$B$4:$B$999,Demands!$A122,'Growth rates'!$C$4:$C$999,$W122)</f>
        <v>2.908936586852052</v>
      </c>
      <c r="AL122" s="2">
        <f>SUMIFS('Growth rates'!Q$4:Q$999,'Growth rates'!$B$4:$B$999,Demands!$A122,'Growth rates'!$C$4:$C$999,$W122)</f>
        <v>3.1957911590821717</v>
      </c>
      <c r="AM122" s="2">
        <f>SUMIFS('Growth rates'!R$4:R$999,'Growth rates'!$B$4:$B$999,Demands!$A122,'Growth rates'!$C$4:$C$999,$W122)</f>
        <v>3.498863086934064</v>
      </c>
      <c r="AN122" s="2">
        <f>SUMIFS('Growth rates'!S$4:S$999,'Growth rates'!$B$4:$B$999,Demands!$A122,'Growth rates'!$C$4:$C$999,$W122)</f>
        <v>3.8189850208492522</v>
      </c>
      <c r="AO122" s="2">
        <f>SUMIFS('Growth rates'!T$4:T$999,'Growth rates'!$B$4:$B$999,Demands!$A122,'Growth rates'!$C$4:$C$999,$W122)</f>
        <v>4.155191673283813</v>
      </c>
      <c r="AP122" s="2">
        <f>SUMIFS('Growth rates'!U$4:U$999,'Growth rates'!$B$4:$B$999,Demands!$A122,'Growth rates'!$C$4:$C$999,$W122)</f>
        <v>4.504782899462902</v>
      </c>
      <c r="AR122">
        <f>VLOOKUP(C122&amp;A122,Driver_elast!$A$2:$E$1161,5,FALSE)</f>
        <v>1.064044</v>
      </c>
      <c r="AS122">
        <f t="shared" si="40"/>
        <v>1</v>
      </c>
      <c r="AT122">
        <f t="shared" si="41"/>
        <v>0.2</v>
      </c>
      <c r="AV122" s="2" cm="1">
        <f t="array" ref="AV122">TREND($AR122:$AS122,$AR$3:$AS$3,AV$1)</f>
        <v>1.0640440000000004</v>
      </c>
      <c r="AW122" s="2" cm="1">
        <f t="array" ref="AW122">TREND($AR122:$AS122,$AR$3:$AS$3,AW$1)</f>
        <v>1.0624819512195125</v>
      </c>
      <c r="AX122" s="2" cm="1">
        <f t="array" ref="AX122">TREND($AR122:$AS122,$AR$3:$AS$3,AX$1)</f>
        <v>1.0546717073170733</v>
      </c>
      <c r="AY122" s="2" cm="1">
        <f t="array" ref="AY122">TREND($AR122:$AS122,$AR$3:$AS$3,AY$1)</f>
        <v>1.0468614634146345</v>
      </c>
      <c r="AZ122" s="2" cm="1">
        <f t="array" ref="AZ122">TREND($AR122:$AS122,$AR$3:$AS$3,AZ$1)</f>
        <v>1.0390512195121953</v>
      </c>
      <c r="BA122" s="2" cm="1">
        <f t="array" ref="BA122">TREND($AR122:$AS122,$AR$3:$AS$3,BA$1)</f>
        <v>1.0312409756097565</v>
      </c>
      <c r="BB122" s="2" cm="1">
        <f t="array" ref="BB122">TREND($AR122:$AS122,$AR$3:$AS$3,BB$1)</f>
        <v>1.0234307317073172</v>
      </c>
      <c r="BC122" s="2" cm="1">
        <f t="array" ref="BC122">TREND($AR122:$AS122,$AR$3:$AS$3,BC$1)</f>
        <v>1.0156204878048785</v>
      </c>
      <c r="BD122" s="2" cm="1">
        <f t="array" ref="BD122">TREND($AR122:$AS122,$AR$3:$AS$3,BD$1)</f>
        <v>1.0078102439024392</v>
      </c>
      <c r="BE122" s="2" cm="1">
        <f t="array" ref="BE122">TREND($AR122:$AS122,$AR$3:$AS$3,BE$1)</f>
        <v>1</v>
      </c>
      <c r="BF122" s="20" cm="1">
        <f t="array" ref="BF122">TREND($AS122:$AT122,$AS$3:$AT$3,BF$1)</f>
        <v>0.90000000000000568</v>
      </c>
      <c r="BG122" s="20" cm="1">
        <f t="array" ref="BG122">TREND($AS122:$AT122,$AS$3:$AT$3,BG$1)</f>
        <v>0.80000000000000426</v>
      </c>
      <c r="BH122" s="20" cm="1">
        <f t="array" ref="BH122">TREND($AS122:$AT122,$AS$3:$AT$3,BH$1)</f>
        <v>0.70000000000000284</v>
      </c>
      <c r="BI122" s="20" cm="1">
        <f t="array" ref="BI122">TREND($AS122:$AT122,$AS$3:$AT$3,BI$1)</f>
        <v>0.60000000000000142</v>
      </c>
      <c r="BJ122" s="20" cm="1">
        <f t="array" ref="BJ122">TREND($AS122:$AT122,$AS$3:$AT$3,BJ$1)</f>
        <v>0.5</v>
      </c>
      <c r="BK122" s="20" cm="1">
        <f t="array" ref="BK122">TREND($AS122:$AT122,$AS$3:$AT$3,BK$1)</f>
        <v>0.40000000000000568</v>
      </c>
      <c r="BL122" s="20" cm="1">
        <f t="array" ref="BL122">TREND($AS122:$AT122,$AS$3:$AT$3,BL$1)</f>
        <v>0.30000000000000426</v>
      </c>
      <c r="BM122" s="20" cm="1">
        <f t="array" ref="BM122">TREND($AS122:$AT122,$AS$3:$AT$3,BM$1)</f>
        <v>0.20000000000000284</v>
      </c>
    </row>
    <row r="123" spans="1:65" x14ac:dyDescent="0.35">
      <c r="A123" t="str">
        <f>IF(BYDem!B121="","\I:",BYDem!B121)</f>
        <v>Arg-Chi</v>
      </c>
      <c r="B123" t="str">
        <f>BYDem!E121</f>
        <v>Trd_Lcv</v>
      </c>
      <c r="C123" t="str">
        <f t="shared" si="42"/>
        <v>Trd_Lcv</v>
      </c>
      <c r="D123" s="4">
        <f>SUMIFS(BYDem!$M$2:$M$2000,BYDem!$B$2:$B$2000,Demands!$A123,BYDem!$E$2:$E$2000,Demands!$B123)</f>
        <v>33.25</v>
      </c>
      <c r="E123" s="4">
        <f t="shared" si="23"/>
        <v>32.420784737719018</v>
      </c>
      <c r="F123" s="4">
        <f t="shared" si="24"/>
        <v>37.113396431980277</v>
      </c>
      <c r="G123" s="4">
        <f t="shared" si="25"/>
        <v>40.4622616187552</v>
      </c>
      <c r="H123" s="4">
        <f t="shared" si="26"/>
        <v>44.165634502851681</v>
      </c>
      <c r="I123" s="4">
        <f t="shared" si="27"/>
        <v>48.455338239556944</v>
      </c>
      <c r="J123" s="4">
        <f t="shared" si="28"/>
        <v>53.47466174689751</v>
      </c>
      <c r="K123" s="4">
        <f t="shared" si="29"/>
        <v>59.242297635066485</v>
      </c>
      <c r="L123" s="4">
        <f t="shared" si="30"/>
        <v>65.703661738837241</v>
      </c>
      <c r="M123" s="4">
        <f t="shared" si="31"/>
        <v>72.81035863812852</v>
      </c>
      <c r="N123" s="4">
        <f t="shared" si="32"/>
        <v>79.935714536292977</v>
      </c>
      <c r="O123" s="4">
        <f t="shared" si="33"/>
        <v>86.784915238551065</v>
      </c>
      <c r="P123" s="4">
        <f t="shared" si="34"/>
        <v>93.043501091314013</v>
      </c>
      <c r="Q123" s="4">
        <f t="shared" si="35"/>
        <v>98.548596078597555</v>
      </c>
      <c r="R123" s="4">
        <f t="shared" si="36"/>
        <v>103.22150984452961</v>
      </c>
      <c r="S123" s="4">
        <f t="shared" si="37"/>
        <v>106.99913343620113</v>
      </c>
      <c r="T123" s="4">
        <f t="shared" si="38"/>
        <v>109.82505343349807</v>
      </c>
      <c r="U123" s="4">
        <f t="shared" si="39"/>
        <v>111.67304881440229</v>
      </c>
      <c r="W123" s="5" t="str">
        <f>VLOOKUP(C123&amp;A123,Driver_elast!$A$2:$D$1161,4,FALSE)</f>
        <v>GDPPCAP</v>
      </c>
      <c r="X123" s="5">
        <v>1</v>
      </c>
      <c r="Y123" s="2">
        <f>SUMIFS('Growth rates'!D$4:D$999,'Growth rates'!$B$4:$B$999,Demands!$A123,'Growth rates'!$C$4:$C$999,$W123)</f>
        <v>1</v>
      </c>
      <c r="Z123" s="2">
        <f>SUMIFS('Growth rates'!E$4:E$999,'Growth rates'!$B$4:$B$999,Demands!$A123,'Growth rates'!$C$4:$C$999,$W123)</f>
        <v>0.97652778491718717</v>
      </c>
      <c r="AA123" s="2">
        <f>SUMIFS('Growth rates'!F$4:F$999,'Growth rates'!$B$4:$B$999,Demands!$A123,'Growth rates'!$C$4:$C$999,$W123)</f>
        <v>1.1105443260237322</v>
      </c>
      <c r="AB123" s="2">
        <f>SUMIFS('Growth rates'!G$4:G$999,'Growth rates'!$B$4:$B$999,Demands!$A123,'Growth rates'!$C$4:$C$999,$W123)</f>
        <v>1.2062667413932642</v>
      </c>
      <c r="AC123" s="2">
        <f>SUMIFS('Growth rates'!H$4:H$999,'Growth rates'!$B$4:$B$999,Demands!$A123,'Growth rates'!$C$4:$C$999,$W123)</f>
        <v>1.3125227959745387</v>
      </c>
      <c r="AD123" s="2">
        <f>SUMIFS('Growth rates'!I$4:I$999,'Growth rates'!$B$4:$B$999,Demands!$A123,'Growth rates'!$C$4:$C$999,$W123)</f>
        <v>1.4361430179362562</v>
      </c>
      <c r="AE123" s="2">
        <f>SUMIFS('Growth rates'!J$4:J$999,'Growth rates'!$B$4:$B$999,Demands!$A123,'Growth rates'!$C$4:$C$999,$W123)</f>
        <v>1.5815023088336162</v>
      </c>
      <c r="AF123" s="2">
        <f>SUMIFS('Growth rates'!K$4:K$999,'Growth rates'!$B$4:$B$999,Demands!$A123,'Growth rates'!$C$4:$C$999,$W123)</f>
        <v>1.7494554638273698</v>
      </c>
      <c r="AG123" s="2">
        <f>SUMIFS('Growth rates'!L$4:L$999,'Growth rates'!$B$4:$B$999,Demands!$A123,'Growth rates'!$C$4:$C$999,$W123)</f>
        <v>1.9387841597470052</v>
      </c>
      <c r="AH123" s="2">
        <f>SUMIFS('Growth rates'!M$4:M$999,'Growth rates'!$B$4:$B$999,Demands!$A123,'Growth rates'!$C$4:$C$999,$W123)</f>
        <v>2.14848862692322</v>
      </c>
      <c r="AI123" s="2">
        <f>SUMIFS('Growth rates'!N$4:N$999,'Growth rates'!$B$4:$B$999,Demands!$A123,'Growth rates'!$C$4:$C$999,$W123)</f>
        <v>2.3821053569893946</v>
      </c>
      <c r="AJ123" s="2">
        <f>SUMIFS('Growth rates'!O$4:O$999,'Growth rates'!$B$4:$B$999,Demands!$A123,'Growth rates'!$C$4:$C$999,$W123)</f>
        <v>2.6372403391840047</v>
      </c>
      <c r="AK123" s="2">
        <f>SUMIFS('Growth rates'!P$4:P$999,'Growth rates'!$B$4:$B$999,Demands!$A123,'Growth rates'!$C$4:$C$999,$W123)</f>
        <v>2.908936586852052</v>
      </c>
      <c r="AL123" s="2">
        <f>SUMIFS('Growth rates'!Q$4:Q$999,'Growth rates'!$B$4:$B$999,Demands!$A123,'Growth rates'!$C$4:$C$999,$W123)</f>
        <v>3.1957911590821717</v>
      </c>
      <c r="AM123" s="2">
        <f>SUMIFS('Growth rates'!R$4:R$999,'Growth rates'!$B$4:$B$999,Demands!$A123,'Growth rates'!$C$4:$C$999,$W123)</f>
        <v>3.498863086934064</v>
      </c>
      <c r="AN123" s="2">
        <f>SUMIFS('Growth rates'!S$4:S$999,'Growth rates'!$B$4:$B$999,Demands!$A123,'Growth rates'!$C$4:$C$999,$W123)</f>
        <v>3.8189850208492522</v>
      </c>
      <c r="AO123" s="2">
        <f>SUMIFS('Growth rates'!T$4:T$999,'Growth rates'!$B$4:$B$999,Demands!$A123,'Growth rates'!$C$4:$C$999,$W123)</f>
        <v>4.155191673283813</v>
      </c>
      <c r="AP123" s="2">
        <f>SUMIFS('Growth rates'!U$4:U$999,'Growth rates'!$B$4:$B$999,Demands!$A123,'Growth rates'!$C$4:$C$999,$W123)</f>
        <v>4.504782899462902</v>
      </c>
      <c r="AR123">
        <f>VLOOKUP(C123&amp;A123,Driver_elast!$A$2:$E$1161,5,FALSE)</f>
        <v>1.064044</v>
      </c>
      <c r="AS123">
        <f t="shared" si="40"/>
        <v>1</v>
      </c>
      <c r="AT123">
        <f t="shared" si="41"/>
        <v>0.2</v>
      </c>
      <c r="AV123" s="2" cm="1">
        <f t="array" ref="AV123">TREND($AR123:$AS123,$AR$3:$AS$3,AV$1)</f>
        <v>1.0640440000000004</v>
      </c>
      <c r="AW123" s="2" cm="1">
        <f t="array" ref="AW123">TREND($AR123:$AS123,$AR$3:$AS$3,AW$1)</f>
        <v>1.0624819512195125</v>
      </c>
      <c r="AX123" s="2" cm="1">
        <f t="array" ref="AX123">TREND($AR123:$AS123,$AR$3:$AS$3,AX$1)</f>
        <v>1.0546717073170733</v>
      </c>
      <c r="AY123" s="2" cm="1">
        <f t="array" ref="AY123">TREND($AR123:$AS123,$AR$3:$AS$3,AY$1)</f>
        <v>1.0468614634146345</v>
      </c>
      <c r="AZ123" s="2" cm="1">
        <f t="array" ref="AZ123">TREND($AR123:$AS123,$AR$3:$AS$3,AZ$1)</f>
        <v>1.0390512195121953</v>
      </c>
      <c r="BA123" s="2" cm="1">
        <f t="array" ref="BA123">TREND($AR123:$AS123,$AR$3:$AS$3,BA$1)</f>
        <v>1.0312409756097565</v>
      </c>
      <c r="BB123" s="2" cm="1">
        <f t="array" ref="BB123">TREND($AR123:$AS123,$AR$3:$AS$3,BB$1)</f>
        <v>1.0234307317073172</v>
      </c>
      <c r="BC123" s="2" cm="1">
        <f t="array" ref="BC123">TREND($AR123:$AS123,$AR$3:$AS$3,BC$1)</f>
        <v>1.0156204878048785</v>
      </c>
      <c r="BD123" s="2" cm="1">
        <f t="array" ref="BD123">TREND($AR123:$AS123,$AR$3:$AS$3,BD$1)</f>
        <v>1.0078102439024392</v>
      </c>
      <c r="BE123" s="2" cm="1">
        <f t="array" ref="BE123">TREND($AR123:$AS123,$AR$3:$AS$3,BE$1)</f>
        <v>1</v>
      </c>
      <c r="BF123" s="20" cm="1">
        <f t="array" ref="BF123">TREND($AS123:$AT123,$AS$3:$AT$3,BF$1)</f>
        <v>0.90000000000000568</v>
      </c>
      <c r="BG123" s="20" cm="1">
        <f t="array" ref="BG123">TREND($AS123:$AT123,$AS$3:$AT$3,BG$1)</f>
        <v>0.80000000000000426</v>
      </c>
      <c r="BH123" s="20" cm="1">
        <f t="array" ref="BH123">TREND($AS123:$AT123,$AS$3:$AT$3,BH$1)</f>
        <v>0.70000000000000284</v>
      </c>
      <c r="BI123" s="20" cm="1">
        <f t="array" ref="BI123">TREND($AS123:$AT123,$AS$3:$AT$3,BI$1)</f>
        <v>0.60000000000000142</v>
      </c>
      <c r="BJ123" s="20" cm="1">
        <f t="array" ref="BJ123">TREND($AS123:$AT123,$AS$3:$AT$3,BJ$1)</f>
        <v>0.5</v>
      </c>
      <c r="BK123" s="20" cm="1">
        <f t="array" ref="BK123">TREND($AS123:$AT123,$AS$3:$AT$3,BK$1)</f>
        <v>0.40000000000000568</v>
      </c>
      <c r="BL123" s="20" cm="1">
        <f t="array" ref="BL123">TREND($AS123:$AT123,$AS$3:$AT$3,BL$1)</f>
        <v>0.30000000000000426</v>
      </c>
      <c r="BM123" s="20" cm="1">
        <f t="array" ref="BM123">TREND($AS123:$AT123,$AS$3:$AT$3,BM$1)</f>
        <v>0.20000000000000284</v>
      </c>
    </row>
    <row r="124" spans="1:65" x14ac:dyDescent="0.35">
      <c r="A124" t="str">
        <f>IF(BYDem!B122="","\I:",BYDem!B122)</f>
        <v>Asia_central</v>
      </c>
      <c r="B124" t="str">
        <f>BYDem!E122</f>
        <v>AGR</v>
      </c>
      <c r="C124" t="str">
        <f t="shared" si="42"/>
        <v>AGR</v>
      </c>
      <c r="D124" s="4">
        <f>SUMIFS(BYDem!$M$2:$M$2000,BYDem!$B$2:$B$2000,Demands!$A124,BYDem!$E$2:$E$2000,Demands!$B124)</f>
        <v>143.87917265999999</v>
      </c>
      <c r="E124" s="4">
        <f t="shared" si="23"/>
        <v>146.30040827129091</v>
      </c>
      <c r="F124" s="4">
        <f t="shared" si="24"/>
        <v>158.45409745635686</v>
      </c>
      <c r="G124" s="4">
        <f t="shared" si="25"/>
        <v>169.53045756437254</v>
      </c>
      <c r="H124" s="4">
        <f t="shared" si="26"/>
        <v>179.7500449628258</v>
      </c>
      <c r="I124" s="4">
        <f t="shared" si="27"/>
        <v>189.64317297478269</v>
      </c>
      <c r="J124" s="4">
        <f t="shared" si="28"/>
        <v>199.01880428269357</v>
      </c>
      <c r="K124" s="4">
        <f t="shared" si="29"/>
        <v>207.26319193398834</v>
      </c>
      <c r="L124" s="4">
        <f t="shared" si="30"/>
        <v>213.75907155359533</v>
      </c>
      <c r="M124" s="4">
        <f t="shared" si="31"/>
        <v>218.40632591313408</v>
      </c>
      <c r="N124" s="4">
        <f t="shared" si="32"/>
        <v>221.35538873306294</v>
      </c>
      <c r="O124" s="4">
        <f t="shared" si="33"/>
        <v>223.26132842300774</v>
      </c>
      <c r="P124" s="4">
        <f t="shared" si="34"/>
        <v>224.40447525026329</v>
      </c>
      <c r="Q124" s="4">
        <f t="shared" si="35"/>
        <v>224.94359290357426</v>
      </c>
      <c r="R124" s="4">
        <f t="shared" si="36"/>
        <v>225.08374015282868</v>
      </c>
      <c r="S124" s="4">
        <f t="shared" si="37"/>
        <v>224.99019430071166</v>
      </c>
      <c r="T124" s="4">
        <f t="shared" si="38"/>
        <v>224.79125830818256</v>
      </c>
      <c r="U124" s="4">
        <f t="shared" si="39"/>
        <v>224.5346115526695</v>
      </c>
      <c r="W124" s="5" t="str">
        <f>VLOOKUP(C124&amp;A124,Driver_elast!$A$2:$D$1161,4,FALSE)</f>
        <v>POP</v>
      </c>
      <c r="X124" s="5">
        <v>1</v>
      </c>
      <c r="Y124" s="2">
        <f>SUMIFS('Growth rates'!D$4:D$999,'Growth rates'!$B$4:$B$999,Demands!$A124,'Growth rates'!$C$4:$C$999,$W124)</f>
        <v>1</v>
      </c>
      <c r="Z124" s="2">
        <f>SUMIFS('Growth rates'!E$4:E$999,'Growth rates'!$B$4:$B$999,Demands!$A124,'Growth rates'!$C$4:$C$999,$W124)</f>
        <v>1.0128532775219883</v>
      </c>
      <c r="AA124" s="2">
        <f>SUMIFS('Growth rates'!F$4:F$999,'Growth rates'!$B$4:$B$999,Demands!$A124,'Growth rates'!$C$4:$C$999,$W124)</f>
        <v>1.0771196651319301</v>
      </c>
      <c r="AB124" s="2">
        <f>SUMIFS('Growth rates'!G$4:G$999,'Growth rates'!$B$4:$B$999,Demands!$A124,'Growth rates'!$C$4:$C$999,$W124)</f>
        <v>1.1346282010746973</v>
      </c>
      <c r="AC124" s="2">
        <f>SUMIFS('Growth rates'!H$4:H$999,'Growth rates'!$B$4:$B$999,Demands!$A124,'Growth rates'!$C$4:$C$999,$W124)</f>
        <v>1.1868694998438749</v>
      </c>
      <c r="AD124" s="2">
        <f>SUMIFS('Growth rates'!I$4:I$999,'Growth rates'!$B$4:$B$999,Demands!$A124,'Growth rates'!$C$4:$C$999,$W124)</f>
        <v>1.2367628141552094</v>
      </c>
      <c r="AE124" s="2">
        <f>SUMIFS('Growth rates'!J$4:J$999,'Growth rates'!$B$4:$B$999,Demands!$A124,'Growth rates'!$C$4:$C$999,$W124)</f>
        <v>1.2834636324230115</v>
      </c>
      <c r="AF124" s="2">
        <f>SUMIFS('Growth rates'!K$4:K$999,'Growth rates'!$B$4:$B$999,Demands!$A124,'Growth rates'!$C$4:$C$999,$W124)</f>
        <v>1.3240726630335029</v>
      </c>
      <c r="AG124" s="2">
        <f>SUMIFS('Growth rates'!L$4:L$999,'Growth rates'!$B$4:$B$999,Demands!$A124,'Growth rates'!$C$4:$C$999,$W124)</f>
        <v>1.3557685105416026</v>
      </c>
      <c r="AH124" s="2">
        <f>SUMIFS('Growth rates'!M$4:M$999,'Growth rates'!$B$4:$B$999,Demands!$A124,'Growth rates'!$C$4:$C$999,$W124)</f>
        <v>1.3782814495828399</v>
      </c>
      <c r="AI124" s="2">
        <f>SUMIFS('Growth rates'!N$4:N$999,'Growth rates'!$B$4:$B$999,Demands!$A124,'Growth rates'!$C$4:$C$999,$W124)</f>
        <v>1.3940753347485151</v>
      </c>
      <c r="AJ124" s="2">
        <f>SUMIFS('Growth rates'!O$4:O$999,'Growth rates'!$B$4:$B$999,Demands!$A124,'Growth rates'!$C$4:$C$999,$W124)</f>
        <v>1.4055354787591041</v>
      </c>
      <c r="AK124" s="2">
        <f>SUMIFS('Growth rates'!P$4:P$999,'Growth rates'!$B$4:$B$999,Demands!$A124,'Growth rates'!$C$4:$C$999,$W124)</f>
        <v>1.4133879625239205</v>
      </c>
      <c r="AL124" s="2">
        <f>SUMIFS('Growth rates'!Q$4:Q$999,'Growth rates'!$B$4:$B$999,Demands!$A124,'Growth rates'!$C$4:$C$999,$W124)</f>
        <v>1.4177104818213466</v>
      </c>
      <c r="AM124" s="2">
        <f>SUMIFS('Growth rates'!R$4:R$999,'Growth rates'!$B$4:$B$999,Demands!$A124,'Growth rates'!$C$4:$C$999,$W124)</f>
        <v>1.4190597654786272</v>
      </c>
      <c r="AN124" s="2">
        <f>SUMIFS('Growth rates'!S$4:S$999,'Growth rates'!$B$4:$B$999,Demands!$A124,'Growth rates'!$C$4:$C$999,$W124)</f>
        <v>1.4179336164374974</v>
      </c>
      <c r="AO124" s="2">
        <f>SUMIFS('Growth rates'!T$4:T$999,'Growth rates'!$B$4:$B$999,Demands!$A124,'Growth rates'!$C$4:$C$999,$W124)</f>
        <v>1.4147416436353439</v>
      </c>
      <c r="AP124" s="2">
        <f>SUMIFS('Growth rates'!U$4:U$999,'Growth rates'!$B$4:$B$999,Demands!$A124,'Growth rates'!$C$4:$C$999,$W124)</f>
        <v>1.4085731621512276</v>
      </c>
      <c r="AR124">
        <f>VLOOKUP(C124&amp;A124,Driver_elast!$A$2:$E$1161,5,FALSE)</f>
        <v>1.309258</v>
      </c>
      <c r="AS124">
        <f t="shared" si="40"/>
        <v>1.309258</v>
      </c>
      <c r="AT124">
        <f t="shared" si="41"/>
        <v>0.26185160000000002</v>
      </c>
      <c r="AV124" s="2" cm="1">
        <f t="array" ref="AV124">TREND($AR124:$AS124,$AR$3:$AS$3,AV$1)</f>
        <v>1.309258</v>
      </c>
      <c r="AW124" s="2" cm="1">
        <f t="array" ref="AW124">TREND($AR124:$AS124,$AR$3:$AS$3,AW$1)</f>
        <v>1.309258</v>
      </c>
      <c r="AX124" s="2" cm="1">
        <f t="array" ref="AX124">TREND($AR124:$AS124,$AR$3:$AS$3,AX$1)</f>
        <v>1.309258</v>
      </c>
      <c r="AY124" s="2" cm="1">
        <f t="array" ref="AY124">TREND($AR124:$AS124,$AR$3:$AS$3,AY$1)</f>
        <v>1.309258</v>
      </c>
      <c r="AZ124" s="2" cm="1">
        <f t="array" ref="AZ124">TREND($AR124:$AS124,$AR$3:$AS$3,AZ$1)</f>
        <v>1.309258</v>
      </c>
      <c r="BA124" s="2" cm="1">
        <f t="array" ref="BA124">TREND($AR124:$AS124,$AR$3:$AS$3,BA$1)</f>
        <v>1.309258</v>
      </c>
      <c r="BB124" s="2" cm="1">
        <f t="array" ref="BB124">TREND($AR124:$AS124,$AR$3:$AS$3,BB$1)</f>
        <v>1.309258</v>
      </c>
      <c r="BC124" s="2" cm="1">
        <f t="array" ref="BC124">TREND($AR124:$AS124,$AR$3:$AS$3,BC$1)</f>
        <v>1.309258</v>
      </c>
      <c r="BD124" s="2" cm="1">
        <f t="array" ref="BD124">TREND($AR124:$AS124,$AR$3:$AS$3,BD$1)</f>
        <v>1.309258</v>
      </c>
      <c r="BE124" s="2" cm="1">
        <f t="array" ref="BE124">TREND($AR124:$AS124,$AR$3:$AS$3,BE$1)</f>
        <v>1.309258</v>
      </c>
      <c r="BF124" s="20" cm="1">
        <f t="array" ref="BF124">TREND($AS124:$AT124,$AS$3:$AT$3,BF$1)</f>
        <v>1.1783321999999998</v>
      </c>
      <c r="BG124" s="20" cm="1">
        <f t="array" ref="BG124">TREND($AS124:$AT124,$AS$3:$AT$3,BG$1)</f>
        <v>1.0474063999999998</v>
      </c>
      <c r="BH124" s="20" cm="1">
        <f t="array" ref="BH124">TREND($AS124:$AT124,$AS$3:$AT$3,BH$1)</f>
        <v>0.91648059999999987</v>
      </c>
      <c r="BI124" s="20" cm="1">
        <f t="array" ref="BI124">TREND($AS124:$AT124,$AS$3:$AT$3,BI$1)</f>
        <v>0.78555479999999989</v>
      </c>
      <c r="BJ124" s="20" cm="1">
        <f t="array" ref="BJ124">TREND($AS124:$AT124,$AS$3:$AT$3,BJ$1)</f>
        <v>0.65462899999999991</v>
      </c>
      <c r="BK124" s="20" cm="1">
        <f t="array" ref="BK124">TREND($AS124:$AT124,$AS$3:$AT$3,BK$1)</f>
        <v>0.52370319999999992</v>
      </c>
      <c r="BL124" s="20" cm="1">
        <f t="array" ref="BL124">TREND($AS124:$AT124,$AS$3:$AT$3,BL$1)</f>
        <v>0.39277739999999994</v>
      </c>
      <c r="BM124" s="20" cm="1">
        <f t="array" ref="BM124">TREND($AS124:$AT124,$AS$3:$AT$3,BM$1)</f>
        <v>0.26185159999999996</v>
      </c>
    </row>
    <row r="125" spans="1:65" x14ac:dyDescent="0.35">
      <c r="A125" t="str">
        <f>IF(BYDem!B123="","\I:",BYDem!B123)</f>
        <v>Asia_central</v>
      </c>
      <c r="B125" t="str">
        <f>BYDem!E123</f>
        <v>CCK</v>
      </c>
      <c r="C125" t="str">
        <f t="shared" si="42"/>
        <v>CCK</v>
      </c>
      <c r="D125" s="4">
        <f>SUMIFS(BYDem!$M$2:$M$2000,BYDem!$B$2:$B$2000,Demands!$A125,BYDem!$E$2:$E$2000,Demands!$B125)</f>
        <v>43.243388173604203</v>
      </c>
      <c r="E125" s="4">
        <f t="shared" si="23"/>
        <v>43.985444040007884</v>
      </c>
      <c r="F125" s="4">
        <f t="shared" si="24"/>
        <v>53.179843169898611</v>
      </c>
      <c r="G125" s="4">
        <f t="shared" si="25"/>
        <v>61.721004678982943</v>
      </c>
      <c r="H125" s="4">
        <f t="shared" si="26"/>
        <v>71.0751184611605</v>
      </c>
      <c r="I125" s="4">
        <f t="shared" si="27"/>
        <v>80.129276208286825</v>
      </c>
      <c r="J125" s="4">
        <f t="shared" si="28"/>
        <v>88.789425993241935</v>
      </c>
      <c r="K125" s="4">
        <f t="shared" si="29"/>
        <v>97.391951890731221</v>
      </c>
      <c r="L125" s="4">
        <f t="shared" si="30"/>
        <v>106.40085294307771</v>
      </c>
      <c r="M125" s="4">
        <f t="shared" si="31"/>
        <v>116.17115406117698</v>
      </c>
      <c r="N125" s="4">
        <f t="shared" si="32"/>
        <v>125.73126733144858</v>
      </c>
      <c r="O125" s="4">
        <f t="shared" si="33"/>
        <v>134.59230524402525</v>
      </c>
      <c r="P125" s="4">
        <f t="shared" si="34"/>
        <v>142.42755254955082</v>
      </c>
      <c r="Q125" s="4">
        <f t="shared" si="35"/>
        <v>149.20221911737804</v>
      </c>
      <c r="R125" s="4">
        <f t="shared" si="36"/>
        <v>154.96157931481216</v>
      </c>
      <c r="S125" s="4">
        <f t="shared" si="37"/>
        <v>159.67392704535612</v>
      </c>
      <c r="T125" s="4">
        <f t="shared" si="38"/>
        <v>163.23844925778633</v>
      </c>
      <c r="U125" s="4">
        <f t="shared" si="39"/>
        <v>165.58251434678638</v>
      </c>
      <c r="W125" s="5" t="str">
        <f>VLOOKUP(C125&amp;A125,Driver_elast!$A$2:$D$1161,4,FALSE)</f>
        <v>GDP</v>
      </c>
      <c r="X125" s="5">
        <v>1</v>
      </c>
      <c r="Y125" s="2">
        <f>SUMIFS('Growth rates'!D$4:D$999,'Growth rates'!$B$4:$B$999,Demands!$A125,'Growth rates'!$C$4:$C$999,$W125)</f>
        <v>1</v>
      </c>
      <c r="Z125" s="2">
        <f>SUMIFS('Growth rates'!E$4:E$999,'Growth rates'!$B$4:$B$999,Demands!$A125,'Growth rates'!$C$4:$C$999,$W125)</f>
        <v>1.0211861336859178</v>
      </c>
      <c r="AA125" s="2">
        <f>SUMIFS('Growth rates'!F$4:F$999,'Growth rates'!$B$4:$B$999,Demands!$A125,'Growth rates'!$C$4:$C$999,$W125)</f>
        <v>1.284730720798329</v>
      </c>
      <c r="AB125" s="2">
        <f>SUMIFS('Growth rates'!G$4:G$999,'Growth rates'!$B$4:$B$999,Demands!$A125,'Growth rates'!$C$4:$C$999,$W125)</f>
        <v>1.5394822566176061</v>
      </c>
      <c r="AC125" s="2">
        <f>SUMIFS('Growth rates'!H$4:H$999,'Growth rates'!$B$4:$B$999,Demands!$A125,'Growth rates'!$C$4:$C$999,$W125)</f>
        <v>1.8275397445571273</v>
      </c>
      <c r="AD125" s="2">
        <f>SUMIFS('Growth rates'!I$4:I$999,'Growth rates'!$B$4:$B$999,Demands!$A125,'Growth rates'!$C$4:$C$999,$W125)</f>
        <v>2.1149697577836144</v>
      </c>
      <c r="AE125" s="2">
        <f>SUMIFS('Growth rates'!J$4:J$999,'Growth rates'!$B$4:$B$999,Demands!$A125,'Growth rates'!$C$4:$C$999,$W125)</f>
        <v>2.3971802558156301</v>
      </c>
      <c r="AF125" s="2">
        <f>SUMIFS('Growth rates'!K$4:K$999,'Growth rates'!$B$4:$B$999,Demands!$A125,'Growth rates'!$C$4:$C$999,$W125)</f>
        <v>2.6839281598098061</v>
      </c>
      <c r="AG125" s="2">
        <f>SUMIFS('Growth rates'!L$4:L$999,'Growth rates'!$B$4:$B$999,Demands!$A125,'Growth rates'!$C$4:$C$999,$W125)</f>
        <v>2.9904450803853759</v>
      </c>
      <c r="AH125" s="2">
        <f>SUMIFS('Growth rates'!M$4:M$999,'Growth rates'!$B$4:$B$999,Demands!$A125,'Growth rates'!$C$4:$C$999,$W125)</f>
        <v>3.3294714585342731</v>
      </c>
      <c r="AI125" s="2">
        <f>SUMIFS('Growth rates'!N$4:N$999,'Growth rates'!$B$4:$B$999,Demands!$A125,'Growth rates'!$C$4:$C$999,$W125)</f>
        <v>3.7053368515040157</v>
      </c>
      <c r="AJ125" s="2">
        <f>SUMIFS('Growth rates'!O$4:O$999,'Growth rates'!$B$4:$B$999,Demands!$A125,'Growth rates'!$C$4:$C$999,$W125)</f>
        <v>4.1083450025540271</v>
      </c>
      <c r="AK125" s="2">
        <f>SUMIFS('Growth rates'!P$4:P$999,'Growth rates'!$B$4:$B$999,Demands!$A125,'Growth rates'!$C$4:$C$999,$W125)</f>
        <v>4.5301737405121631</v>
      </c>
      <c r="AL125" s="2">
        <f>SUMIFS('Growth rates'!Q$4:Q$999,'Growth rates'!$B$4:$B$999,Demands!$A125,'Growth rates'!$C$4:$C$999,$W125)</f>
        <v>4.9735703228945765</v>
      </c>
      <c r="AM125" s="2">
        <f>SUMIFS('Growth rates'!R$4:R$999,'Growth rates'!$B$4:$B$999,Demands!$A125,'Growth rates'!$C$4:$C$999,$W125)</f>
        <v>5.4476289303849326</v>
      </c>
      <c r="AN125" s="2">
        <f>SUMIFS('Growth rates'!S$4:S$999,'Growth rates'!$B$4:$B$999,Demands!$A125,'Growth rates'!$C$4:$C$999,$W125)</f>
        <v>5.9589522999533777</v>
      </c>
      <c r="AO125" s="2">
        <f>SUMIFS('Growth rates'!T$4:T$999,'Growth rates'!$B$4:$B$999,Demands!$A125,'Growth rates'!$C$4:$C$999,$W125)</f>
        <v>6.5064102827647003</v>
      </c>
      <c r="AP125" s="2">
        <f>SUMIFS('Growth rates'!U$4:U$999,'Growth rates'!$B$4:$B$999,Demands!$A125,'Growth rates'!$C$4:$C$999,$W125)</f>
        <v>7.083168082184935</v>
      </c>
      <c r="AR125">
        <f>VLOOKUP(C125&amp;A125,Driver_elast!$A$2:$E$1161,5,FALSE)</f>
        <v>0.80996299999999999</v>
      </c>
      <c r="AS125">
        <f t="shared" si="40"/>
        <v>0.80996299999999999</v>
      </c>
      <c r="AT125">
        <f t="shared" si="41"/>
        <v>0.16199259999999999</v>
      </c>
      <c r="AV125" s="2" cm="1">
        <f t="array" ref="AV125">TREND($AR125:$AS125,$AR$3:$AS$3,AV$1)</f>
        <v>0.80996299999999999</v>
      </c>
      <c r="AW125" s="2" cm="1">
        <f t="array" ref="AW125">TREND($AR125:$AS125,$AR$3:$AS$3,AW$1)</f>
        <v>0.80996299999999999</v>
      </c>
      <c r="AX125" s="2" cm="1">
        <f t="array" ref="AX125">TREND($AR125:$AS125,$AR$3:$AS$3,AX$1)</f>
        <v>0.80996299999999999</v>
      </c>
      <c r="AY125" s="2" cm="1">
        <f t="array" ref="AY125">TREND($AR125:$AS125,$AR$3:$AS$3,AY$1)</f>
        <v>0.80996299999999999</v>
      </c>
      <c r="AZ125" s="2" cm="1">
        <f t="array" ref="AZ125">TREND($AR125:$AS125,$AR$3:$AS$3,AZ$1)</f>
        <v>0.80996299999999999</v>
      </c>
      <c r="BA125" s="2" cm="1">
        <f t="array" ref="BA125">TREND($AR125:$AS125,$AR$3:$AS$3,BA$1)</f>
        <v>0.80996299999999999</v>
      </c>
      <c r="BB125" s="2" cm="1">
        <f t="array" ref="BB125">TREND($AR125:$AS125,$AR$3:$AS$3,BB$1)</f>
        <v>0.80996299999999999</v>
      </c>
      <c r="BC125" s="2" cm="1">
        <f t="array" ref="BC125">TREND($AR125:$AS125,$AR$3:$AS$3,BC$1)</f>
        <v>0.80996299999999999</v>
      </c>
      <c r="BD125" s="2" cm="1">
        <f t="array" ref="BD125">TREND($AR125:$AS125,$AR$3:$AS$3,BD$1)</f>
        <v>0.80996299999999999</v>
      </c>
      <c r="BE125" s="2" cm="1">
        <f t="array" ref="BE125">TREND($AR125:$AS125,$AR$3:$AS$3,BE$1)</f>
        <v>0.80996299999999999</v>
      </c>
      <c r="BF125" s="20" cm="1">
        <f t="array" ref="BF125">TREND($AS125:$AT125,$AS$3:$AT$3,BF$1)</f>
        <v>0.72896670000000086</v>
      </c>
      <c r="BG125" s="20" cm="1">
        <f t="array" ref="BG125">TREND($AS125:$AT125,$AS$3:$AT$3,BG$1)</f>
        <v>0.6479704000000055</v>
      </c>
      <c r="BH125" s="20" cm="1">
        <f t="array" ref="BH125">TREND($AS125:$AT125,$AS$3:$AT$3,BH$1)</f>
        <v>0.56697410000000303</v>
      </c>
      <c r="BI125" s="20" cm="1">
        <f t="array" ref="BI125">TREND($AS125:$AT125,$AS$3:$AT$3,BI$1)</f>
        <v>0.48597780000000057</v>
      </c>
      <c r="BJ125" s="20" cm="1">
        <f t="array" ref="BJ125">TREND($AS125:$AT125,$AS$3:$AT$3,BJ$1)</f>
        <v>0.40498150000000521</v>
      </c>
      <c r="BK125" s="20" cm="1">
        <f t="array" ref="BK125">TREND($AS125:$AT125,$AS$3:$AT$3,BK$1)</f>
        <v>0.32398520000000275</v>
      </c>
      <c r="BL125" s="20" cm="1">
        <f t="array" ref="BL125">TREND($AS125:$AT125,$AS$3:$AT$3,BL$1)</f>
        <v>0.24298890000000029</v>
      </c>
      <c r="BM125" s="20" cm="1">
        <f t="array" ref="BM125">TREND($AS125:$AT125,$AS$3:$AT$3,BM$1)</f>
        <v>0.16199260000000493</v>
      </c>
    </row>
    <row r="126" spans="1:65" x14ac:dyDescent="0.35">
      <c r="A126" t="str">
        <f>IF(BYDem!B124="","\I:",BYDem!B124)</f>
        <v>Asia_central</v>
      </c>
      <c r="B126" t="str">
        <f>BYDem!E124</f>
        <v>CHW</v>
      </c>
      <c r="C126" t="str">
        <f t="shared" si="42"/>
        <v>CHW</v>
      </c>
      <c r="D126" s="4">
        <f>SUMIFS(BYDem!$M$2:$M$2000,BYDem!$B$2:$B$2000,Demands!$A126,BYDem!$E$2:$E$2000,Demands!$B126)</f>
        <v>39.224513530111899</v>
      </c>
      <c r="E126" s="4">
        <f t="shared" si="23"/>
        <v>39.897605570333134</v>
      </c>
      <c r="F126" s="4">
        <f t="shared" si="24"/>
        <v>48.237512508795142</v>
      </c>
      <c r="G126" s="4">
        <f t="shared" si="25"/>
        <v>55.98489122553611</v>
      </c>
      <c r="H126" s="4">
        <f t="shared" si="26"/>
        <v>64.469669549062388</v>
      </c>
      <c r="I126" s="4">
        <f t="shared" si="27"/>
        <v>72.68236860099988</v>
      </c>
      <c r="J126" s="4">
        <f t="shared" si="28"/>
        <v>80.537677279613419</v>
      </c>
      <c r="K126" s="4">
        <f t="shared" si="29"/>
        <v>88.340717413854662</v>
      </c>
      <c r="L126" s="4">
        <f t="shared" si="30"/>
        <v>96.512365754650062</v>
      </c>
      <c r="M126" s="4">
        <f t="shared" si="31"/>
        <v>105.37465255932</v>
      </c>
      <c r="N126" s="4">
        <f t="shared" si="32"/>
        <v>114.0462855685962</v>
      </c>
      <c r="O126" s="4">
        <f t="shared" si="33"/>
        <v>122.08381260272567</v>
      </c>
      <c r="P126" s="4">
        <f t="shared" si="34"/>
        <v>129.1908820745613</v>
      </c>
      <c r="Q126" s="4">
        <f t="shared" si="35"/>
        <v>135.33593711476601</v>
      </c>
      <c r="R126" s="4">
        <f t="shared" si="36"/>
        <v>140.56004446459056</v>
      </c>
      <c r="S126" s="4">
        <f t="shared" si="37"/>
        <v>144.83444467054252</v>
      </c>
      <c r="T126" s="4">
        <f t="shared" si="38"/>
        <v>148.06769385972601</v>
      </c>
      <c r="U126" s="4">
        <f t="shared" si="39"/>
        <v>150.19391052965543</v>
      </c>
      <c r="W126" s="5" t="str">
        <f>VLOOKUP(C126&amp;A126,Driver_elast!$A$2:$D$1161,4,FALSE)</f>
        <v>GDP</v>
      </c>
      <c r="X126" s="5">
        <v>1</v>
      </c>
      <c r="Y126" s="2">
        <f>SUMIFS('Growth rates'!D$4:D$999,'Growth rates'!$B$4:$B$999,Demands!$A126,'Growth rates'!$C$4:$C$999,$W126)</f>
        <v>1</v>
      </c>
      <c r="Z126" s="2">
        <f>SUMIFS('Growth rates'!E$4:E$999,'Growth rates'!$B$4:$B$999,Demands!$A126,'Growth rates'!$C$4:$C$999,$W126)</f>
        <v>1.0211861336859178</v>
      </c>
      <c r="AA126" s="2">
        <f>SUMIFS('Growth rates'!F$4:F$999,'Growth rates'!$B$4:$B$999,Demands!$A126,'Growth rates'!$C$4:$C$999,$W126)</f>
        <v>1.284730720798329</v>
      </c>
      <c r="AB126" s="2">
        <f>SUMIFS('Growth rates'!G$4:G$999,'Growth rates'!$B$4:$B$999,Demands!$A126,'Growth rates'!$C$4:$C$999,$W126)</f>
        <v>1.5394822566176061</v>
      </c>
      <c r="AC126" s="2">
        <f>SUMIFS('Growth rates'!H$4:H$999,'Growth rates'!$B$4:$B$999,Demands!$A126,'Growth rates'!$C$4:$C$999,$W126)</f>
        <v>1.8275397445571273</v>
      </c>
      <c r="AD126" s="2">
        <f>SUMIFS('Growth rates'!I$4:I$999,'Growth rates'!$B$4:$B$999,Demands!$A126,'Growth rates'!$C$4:$C$999,$W126)</f>
        <v>2.1149697577836144</v>
      </c>
      <c r="AE126" s="2">
        <f>SUMIFS('Growth rates'!J$4:J$999,'Growth rates'!$B$4:$B$999,Demands!$A126,'Growth rates'!$C$4:$C$999,$W126)</f>
        <v>2.3971802558156301</v>
      </c>
      <c r="AF126" s="2">
        <f>SUMIFS('Growth rates'!K$4:K$999,'Growth rates'!$B$4:$B$999,Demands!$A126,'Growth rates'!$C$4:$C$999,$W126)</f>
        <v>2.6839281598098061</v>
      </c>
      <c r="AG126" s="2">
        <f>SUMIFS('Growth rates'!L$4:L$999,'Growth rates'!$B$4:$B$999,Demands!$A126,'Growth rates'!$C$4:$C$999,$W126)</f>
        <v>2.9904450803853759</v>
      </c>
      <c r="AH126" s="2">
        <f>SUMIFS('Growth rates'!M$4:M$999,'Growth rates'!$B$4:$B$999,Demands!$A126,'Growth rates'!$C$4:$C$999,$W126)</f>
        <v>3.3294714585342731</v>
      </c>
      <c r="AI126" s="2">
        <f>SUMIFS('Growth rates'!N$4:N$999,'Growth rates'!$B$4:$B$999,Demands!$A126,'Growth rates'!$C$4:$C$999,$W126)</f>
        <v>3.7053368515040157</v>
      </c>
      <c r="AJ126" s="2">
        <f>SUMIFS('Growth rates'!O$4:O$999,'Growth rates'!$B$4:$B$999,Demands!$A126,'Growth rates'!$C$4:$C$999,$W126)</f>
        <v>4.1083450025540271</v>
      </c>
      <c r="AK126" s="2">
        <f>SUMIFS('Growth rates'!P$4:P$999,'Growth rates'!$B$4:$B$999,Demands!$A126,'Growth rates'!$C$4:$C$999,$W126)</f>
        <v>4.5301737405121631</v>
      </c>
      <c r="AL126" s="2">
        <f>SUMIFS('Growth rates'!Q$4:Q$999,'Growth rates'!$B$4:$B$999,Demands!$A126,'Growth rates'!$C$4:$C$999,$W126)</f>
        <v>4.9735703228945765</v>
      </c>
      <c r="AM126" s="2">
        <f>SUMIFS('Growth rates'!R$4:R$999,'Growth rates'!$B$4:$B$999,Demands!$A126,'Growth rates'!$C$4:$C$999,$W126)</f>
        <v>5.4476289303849326</v>
      </c>
      <c r="AN126" s="2">
        <f>SUMIFS('Growth rates'!S$4:S$999,'Growth rates'!$B$4:$B$999,Demands!$A126,'Growth rates'!$C$4:$C$999,$W126)</f>
        <v>5.9589522999533777</v>
      </c>
      <c r="AO126" s="2">
        <f>SUMIFS('Growth rates'!T$4:T$999,'Growth rates'!$B$4:$B$999,Demands!$A126,'Growth rates'!$C$4:$C$999,$W126)</f>
        <v>6.5064102827647003</v>
      </c>
      <c r="AP126" s="2">
        <f>SUMIFS('Growth rates'!U$4:U$999,'Growth rates'!$B$4:$B$999,Demands!$A126,'Growth rates'!$C$4:$C$999,$W126)</f>
        <v>7.083168082184935</v>
      </c>
      <c r="AR126">
        <f>VLOOKUP(C126&amp;A126,Driver_elast!$A$2:$E$1161,5,FALSE)</f>
        <v>0.80996299999999999</v>
      </c>
      <c r="AS126">
        <f t="shared" si="40"/>
        <v>0.80996299999999999</v>
      </c>
      <c r="AT126">
        <f t="shared" si="41"/>
        <v>0.16199259999999999</v>
      </c>
      <c r="AV126" s="2" cm="1">
        <f t="array" ref="AV126">TREND($AR126:$AS126,$AR$3:$AS$3,AV$1)</f>
        <v>0.80996299999999999</v>
      </c>
      <c r="AW126" s="2" cm="1">
        <f t="array" ref="AW126">TREND($AR126:$AS126,$AR$3:$AS$3,AW$1)</f>
        <v>0.80996299999999999</v>
      </c>
      <c r="AX126" s="2" cm="1">
        <f t="array" ref="AX126">TREND($AR126:$AS126,$AR$3:$AS$3,AX$1)</f>
        <v>0.80996299999999999</v>
      </c>
      <c r="AY126" s="2" cm="1">
        <f t="array" ref="AY126">TREND($AR126:$AS126,$AR$3:$AS$3,AY$1)</f>
        <v>0.80996299999999999</v>
      </c>
      <c r="AZ126" s="2" cm="1">
        <f t="array" ref="AZ126">TREND($AR126:$AS126,$AR$3:$AS$3,AZ$1)</f>
        <v>0.80996299999999999</v>
      </c>
      <c r="BA126" s="2" cm="1">
        <f t="array" ref="BA126">TREND($AR126:$AS126,$AR$3:$AS$3,BA$1)</f>
        <v>0.80996299999999999</v>
      </c>
      <c r="BB126" s="2" cm="1">
        <f t="array" ref="BB126">TREND($AR126:$AS126,$AR$3:$AS$3,BB$1)</f>
        <v>0.80996299999999999</v>
      </c>
      <c r="BC126" s="2" cm="1">
        <f t="array" ref="BC126">TREND($AR126:$AS126,$AR$3:$AS$3,BC$1)</f>
        <v>0.80996299999999999</v>
      </c>
      <c r="BD126" s="2" cm="1">
        <f t="array" ref="BD126">TREND($AR126:$AS126,$AR$3:$AS$3,BD$1)</f>
        <v>0.80996299999999999</v>
      </c>
      <c r="BE126" s="2" cm="1">
        <f t="array" ref="BE126">TREND($AR126:$AS126,$AR$3:$AS$3,BE$1)</f>
        <v>0.80996299999999999</v>
      </c>
      <c r="BF126" s="20" cm="1">
        <f t="array" ref="BF126">TREND($AS126:$AT126,$AS$3:$AT$3,BF$1)</f>
        <v>0.72896670000000086</v>
      </c>
      <c r="BG126" s="20" cm="1">
        <f t="array" ref="BG126">TREND($AS126:$AT126,$AS$3:$AT$3,BG$1)</f>
        <v>0.6479704000000055</v>
      </c>
      <c r="BH126" s="20" cm="1">
        <f t="array" ref="BH126">TREND($AS126:$AT126,$AS$3:$AT$3,BH$1)</f>
        <v>0.56697410000000303</v>
      </c>
      <c r="BI126" s="20" cm="1">
        <f t="array" ref="BI126">TREND($AS126:$AT126,$AS$3:$AT$3,BI$1)</f>
        <v>0.48597780000000057</v>
      </c>
      <c r="BJ126" s="20" cm="1">
        <f t="array" ref="BJ126">TREND($AS126:$AT126,$AS$3:$AT$3,BJ$1)</f>
        <v>0.40498150000000521</v>
      </c>
      <c r="BK126" s="20" cm="1">
        <f t="array" ref="BK126">TREND($AS126:$AT126,$AS$3:$AT$3,BK$1)</f>
        <v>0.32398520000000275</v>
      </c>
      <c r="BL126" s="20" cm="1">
        <f t="array" ref="BL126">TREND($AS126:$AT126,$AS$3:$AT$3,BL$1)</f>
        <v>0.24298890000000029</v>
      </c>
      <c r="BM126" s="20" cm="1">
        <f t="array" ref="BM126">TREND($AS126:$AT126,$AS$3:$AT$3,BM$1)</f>
        <v>0.16199260000000493</v>
      </c>
    </row>
    <row r="127" spans="1:65" x14ac:dyDescent="0.35">
      <c r="A127" t="str">
        <f>IF(BYDem!B125="","\I:",BYDem!B125)</f>
        <v>Asia_central</v>
      </c>
      <c r="B127" t="str">
        <f>BYDem!E125</f>
        <v>CLA</v>
      </c>
      <c r="C127" t="str">
        <f t="shared" si="42"/>
        <v>CLA</v>
      </c>
      <c r="D127" s="4">
        <f>SUMIFS(BYDem!$M$2:$M$2000,BYDem!$B$2:$B$2000,Demands!$A127,BYDem!$E$2:$E$2000,Demands!$B127)</f>
        <v>60.351293271247201</v>
      </c>
      <c r="E127" s="4">
        <f t="shared" si="23"/>
        <v>63.048752413000891</v>
      </c>
      <c r="F127" s="4">
        <f t="shared" si="24"/>
        <v>95.119250351594673</v>
      </c>
      <c r="G127" s="4">
        <f t="shared" si="25"/>
        <v>129.67817507400042</v>
      </c>
      <c r="H127" s="4">
        <f t="shared" si="26"/>
        <v>170.77132139953645</v>
      </c>
      <c r="I127" s="4">
        <f t="shared" si="27"/>
        <v>212.5318443024839</v>
      </c>
      <c r="J127" s="4">
        <f t="shared" si="28"/>
        <v>252.6920693280787</v>
      </c>
      <c r="K127" s="4">
        <f t="shared" si="29"/>
        <v>291.3042992346335</v>
      </c>
      <c r="L127" s="4">
        <f t="shared" si="30"/>
        <v>329.18723220981212</v>
      </c>
      <c r="M127" s="4">
        <f t="shared" si="31"/>
        <v>366.50714682752863</v>
      </c>
      <c r="N127" s="4">
        <f t="shared" si="32"/>
        <v>403.74477419144495</v>
      </c>
      <c r="O127" s="4">
        <f t="shared" si="33"/>
        <v>438.87516939466724</v>
      </c>
      <c r="P127" s="4">
        <f t="shared" si="34"/>
        <v>470.41855513716911</v>
      </c>
      <c r="Q127" s="4">
        <f t="shared" si="35"/>
        <v>498.04424787011658</v>
      </c>
      <c r="R127" s="4">
        <f t="shared" si="36"/>
        <v>521.77992941130765</v>
      </c>
      <c r="S127" s="4">
        <f t="shared" si="37"/>
        <v>541.36997675771727</v>
      </c>
      <c r="T127" s="4">
        <f t="shared" si="38"/>
        <v>556.29092093607812</v>
      </c>
      <c r="U127" s="4">
        <f t="shared" si="39"/>
        <v>566.15335239836895</v>
      </c>
      <c r="W127" s="5" t="str">
        <f>VLOOKUP(C127&amp;A127,Driver_elast!$A$2:$D$1161,4,FALSE)</f>
        <v>GDP</v>
      </c>
      <c r="X127" s="5">
        <v>1</v>
      </c>
      <c r="Y127" s="2">
        <f>SUMIFS('Growth rates'!D$4:D$999,'Growth rates'!$B$4:$B$999,Demands!$A127,'Growth rates'!$C$4:$C$999,$W127)</f>
        <v>1</v>
      </c>
      <c r="Z127" s="2">
        <f>SUMIFS('Growth rates'!E$4:E$999,'Growth rates'!$B$4:$B$999,Demands!$A127,'Growth rates'!$C$4:$C$999,$W127)</f>
        <v>1.0211861336859178</v>
      </c>
      <c r="AA127" s="2">
        <f>SUMIFS('Growth rates'!F$4:F$999,'Growth rates'!$B$4:$B$999,Demands!$A127,'Growth rates'!$C$4:$C$999,$W127)</f>
        <v>1.284730720798329</v>
      </c>
      <c r="AB127" s="2">
        <f>SUMIFS('Growth rates'!G$4:G$999,'Growth rates'!$B$4:$B$999,Demands!$A127,'Growth rates'!$C$4:$C$999,$W127)</f>
        <v>1.5394822566176061</v>
      </c>
      <c r="AC127" s="2">
        <f>SUMIFS('Growth rates'!H$4:H$999,'Growth rates'!$B$4:$B$999,Demands!$A127,'Growth rates'!$C$4:$C$999,$W127)</f>
        <v>1.8275397445571273</v>
      </c>
      <c r="AD127" s="2">
        <f>SUMIFS('Growth rates'!I$4:I$999,'Growth rates'!$B$4:$B$999,Demands!$A127,'Growth rates'!$C$4:$C$999,$W127)</f>
        <v>2.1149697577836144</v>
      </c>
      <c r="AE127" s="2">
        <f>SUMIFS('Growth rates'!J$4:J$999,'Growth rates'!$B$4:$B$999,Demands!$A127,'Growth rates'!$C$4:$C$999,$W127)</f>
        <v>2.3971802558156301</v>
      </c>
      <c r="AF127" s="2">
        <f>SUMIFS('Growth rates'!K$4:K$999,'Growth rates'!$B$4:$B$999,Demands!$A127,'Growth rates'!$C$4:$C$999,$W127)</f>
        <v>2.6839281598098061</v>
      </c>
      <c r="AG127" s="2">
        <f>SUMIFS('Growth rates'!L$4:L$999,'Growth rates'!$B$4:$B$999,Demands!$A127,'Growth rates'!$C$4:$C$999,$W127)</f>
        <v>2.9904450803853759</v>
      </c>
      <c r="AH127" s="2">
        <f>SUMIFS('Growth rates'!M$4:M$999,'Growth rates'!$B$4:$B$999,Demands!$A127,'Growth rates'!$C$4:$C$999,$W127)</f>
        <v>3.3294714585342731</v>
      </c>
      <c r="AI127" s="2">
        <f>SUMIFS('Growth rates'!N$4:N$999,'Growth rates'!$B$4:$B$999,Demands!$A127,'Growth rates'!$C$4:$C$999,$W127)</f>
        <v>3.7053368515040157</v>
      </c>
      <c r="AJ127" s="2">
        <f>SUMIFS('Growth rates'!O$4:O$999,'Growth rates'!$B$4:$B$999,Demands!$A127,'Growth rates'!$C$4:$C$999,$W127)</f>
        <v>4.1083450025540271</v>
      </c>
      <c r="AK127" s="2">
        <f>SUMIFS('Growth rates'!P$4:P$999,'Growth rates'!$B$4:$B$999,Demands!$A127,'Growth rates'!$C$4:$C$999,$W127)</f>
        <v>4.5301737405121631</v>
      </c>
      <c r="AL127" s="2">
        <f>SUMIFS('Growth rates'!Q$4:Q$999,'Growth rates'!$B$4:$B$999,Demands!$A127,'Growth rates'!$C$4:$C$999,$W127)</f>
        <v>4.9735703228945765</v>
      </c>
      <c r="AM127" s="2">
        <f>SUMIFS('Growth rates'!R$4:R$999,'Growth rates'!$B$4:$B$999,Demands!$A127,'Growth rates'!$C$4:$C$999,$W127)</f>
        <v>5.4476289303849326</v>
      </c>
      <c r="AN127" s="2">
        <f>SUMIFS('Growth rates'!S$4:S$999,'Growth rates'!$B$4:$B$999,Demands!$A127,'Growth rates'!$C$4:$C$999,$W127)</f>
        <v>5.9589522999533777</v>
      </c>
      <c r="AO127" s="2">
        <f>SUMIFS('Growth rates'!T$4:T$999,'Growth rates'!$B$4:$B$999,Demands!$A127,'Growth rates'!$C$4:$C$999,$W127)</f>
        <v>6.5064102827647003</v>
      </c>
      <c r="AP127" s="2">
        <f>SUMIFS('Growth rates'!U$4:U$999,'Growth rates'!$B$4:$B$999,Demands!$A127,'Growth rates'!$C$4:$C$999,$W127)</f>
        <v>7.083168082184935</v>
      </c>
      <c r="AR127">
        <f>VLOOKUP(C127&amp;A127,Driver_elast!$A$2:$E$1161,5,FALSE)</f>
        <v>2.1374219999999999</v>
      </c>
      <c r="AS127">
        <f t="shared" si="40"/>
        <v>1</v>
      </c>
      <c r="AT127">
        <f t="shared" si="41"/>
        <v>0.2</v>
      </c>
      <c r="AV127" s="2" cm="1">
        <f t="array" ref="AV127">TREND($AR127:$AS127,$AR$3:$AS$3,AV$1)</f>
        <v>2.1374220000000008</v>
      </c>
      <c r="AW127" s="2" cm="1">
        <f t="array" ref="AW127">TREND($AR127:$AS127,$AR$3:$AS$3,AW$1)</f>
        <v>2.1096799999999973</v>
      </c>
      <c r="AX127" s="2" cm="1">
        <f t="array" ref="AX127">TREND($AR127:$AS127,$AR$3:$AS$3,AX$1)</f>
        <v>1.9709700000000012</v>
      </c>
      <c r="AY127" s="2" cm="1">
        <f t="array" ref="AY127">TREND($AR127:$AS127,$AR$3:$AS$3,AY$1)</f>
        <v>1.832259999999998</v>
      </c>
      <c r="AZ127" s="2" cm="1">
        <f t="array" ref="AZ127">TREND($AR127:$AS127,$AR$3:$AS$3,AZ$1)</f>
        <v>1.6935500000000019</v>
      </c>
      <c r="BA127" s="2" cm="1">
        <f t="array" ref="BA127">TREND($AR127:$AS127,$AR$3:$AS$3,BA$1)</f>
        <v>1.5548399999999987</v>
      </c>
      <c r="BB127" s="2" cm="1">
        <f t="array" ref="BB127">TREND($AR127:$AS127,$AR$3:$AS$3,BB$1)</f>
        <v>1.4161300000000026</v>
      </c>
      <c r="BC127" s="2" cm="1">
        <f t="array" ref="BC127">TREND($AR127:$AS127,$AR$3:$AS$3,BC$1)</f>
        <v>1.2774199999999993</v>
      </c>
      <c r="BD127" s="2" cm="1">
        <f t="array" ref="BD127">TREND($AR127:$AS127,$AR$3:$AS$3,BD$1)</f>
        <v>1.1387099999999961</v>
      </c>
      <c r="BE127" s="2" cm="1">
        <f t="array" ref="BE127">TREND($AR127:$AS127,$AR$3:$AS$3,BE$1)</f>
        <v>1</v>
      </c>
      <c r="BF127" s="20" cm="1">
        <f t="array" ref="BF127">TREND($AS127:$AT127,$AS$3:$AT$3,BF$1)</f>
        <v>0.90000000000000568</v>
      </c>
      <c r="BG127" s="20" cm="1">
        <f t="array" ref="BG127">TREND($AS127:$AT127,$AS$3:$AT$3,BG$1)</f>
        <v>0.80000000000000426</v>
      </c>
      <c r="BH127" s="20" cm="1">
        <f t="array" ref="BH127">TREND($AS127:$AT127,$AS$3:$AT$3,BH$1)</f>
        <v>0.70000000000000284</v>
      </c>
      <c r="BI127" s="20" cm="1">
        <f t="array" ref="BI127">TREND($AS127:$AT127,$AS$3:$AT$3,BI$1)</f>
        <v>0.60000000000000142</v>
      </c>
      <c r="BJ127" s="20" cm="1">
        <f t="array" ref="BJ127">TREND($AS127:$AT127,$AS$3:$AT$3,BJ$1)</f>
        <v>0.5</v>
      </c>
      <c r="BK127" s="20" cm="1">
        <f t="array" ref="BK127">TREND($AS127:$AT127,$AS$3:$AT$3,BK$1)</f>
        <v>0.40000000000000568</v>
      </c>
      <c r="BL127" s="20" cm="1">
        <f t="array" ref="BL127">TREND($AS127:$AT127,$AS$3:$AT$3,BL$1)</f>
        <v>0.30000000000000426</v>
      </c>
      <c r="BM127" s="20" cm="1">
        <f t="array" ref="BM127">TREND($AS127:$AT127,$AS$3:$AT$3,BM$1)</f>
        <v>0.20000000000000284</v>
      </c>
    </row>
    <row r="128" spans="1:65" x14ac:dyDescent="0.35">
      <c r="A128" t="str">
        <f>IF(BYDem!B126="","\I:",BYDem!B126)</f>
        <v>Asia_central</v>
      </c>
      <c r="B128" t="str">
        <f>BYDem!E126</f>
        <v>COE</v>
      </c>
      <c r="C128" t="str">
        <f t="shared" si="42"/>
        <v>COE</v>
      </c>
      <c r="D128" s="4">
        <f>SUMIFS(BYDem!$M$2:$M$2000,BYDem!$B$2:$B$2000,Demands!$A128,BYDem!$E$2:$E$2000,Demands!$B128)</f>
        <v>25.390144296504001</v>
      </c>
      <c r="E128" s="4">
        <f t="shared" si="23"/>
        <v>27.049780250189666</v>
      </c>
      <c r="F128" s="4">
        <f t="shared" si="24"/>
        <v>46.768298438994677</v>
      </c>
      <c r="G128" s="4">
        <f t="shared" si="25"/>
        <v>70.545938907611813</v>
      </c>
      <c r="H128" s="4">
        <f t="shared" si="26"/>
        <v>100.94975917162787</v>
      </c>
      <c r="I128" s="4">
        <f t="shared" si="27"/>
        <v>133.38099071421792</v>
      </c>
      <c r="J128" s="4">
        <f t="shared" si="28"/>
        <v>165.09613265532928</v>
      </c>
      <c r="K128" s="4">
        <f t="shared" si="29"/>
        <v>195.14013112647871</v>
      </c>
      <c r="L128" s="4">
        <f t="shared" si="30"/>
        <v>223.23509982267854</v>
      </c>
      <c r="M128" s="4">
        <f t="shared" si="31"/>
        <v>248.54323467691768</v>
      </c>
      <c r="N128" s="4">
        <f t="shared" si="32"/>
        <v>273.79556723532414</v>
      </c>
      <c r="O128" s="4">
        <f t="shared" si="33"/>
        <v>297.61890092708484</v>
      </c>
      <c r="P128" s="4">
        <f t="shared" si="34"/>
        <v>319.00973925851986</v>
      </c>
      <c r="Q128" s="4">
        <f t="shared" si="35"/>
        <v>337.74383241733204</v>
      </c>
      <c r="R128" s="4">
        <f t="shared" si="36"/>
        <v>353.83995255734385</v>
      </c>
      <c r="S128" s="4">
        <f t="shared" si="37"/>
        <v>367.12475144079332</v>
      </c>
      <c r="T128" s="4">
        <f t="shared" si="38"/>
        <v>377.24324370656262</v>
      </c>
      <c r="U128" s="4">
        <f t="shared" si="39"/>
        <v>383.93135508074727</v>
      </c>
      <c r="W128" s="5" t="str">
        <f>VLOOKUP(C128&amp;A128,Driver_elast!$A$2:$D$1161,4,FALSE)</f>
        <v>GDP</v>
      </c>
      <c r="X128" s="5">
        <v>1</v>
      </c>
      <c r="Y128" s="2">
        <f>SUMIFS('Growth rates'!D$4:D$999,'Growth rates'!$B$4:$B$999,Demands!$A128,'Growth rates'!$C$4:$C$999,$W128)</f>
        <v>1</v>
      </c>
      <c r="Z128" s="2">
        <f>SUMIFS('Growth rates'!E$4:E$999,'Growth rates'!$B$4:$B$999,Demands!$A128,'Growth rates'!$C$4:$C$999,$W128)</f>
        <v>1.0211861336859178</v>
      </c>
      <c r="AA128" s="2">
        <f>SUMIFS('Growth rates'!F$4:F$999,'Growth rates'!$B$4:$B$999,Demands!$A128,'Growth rates'!$C$4:$C$999,$W128)</f>
        <v>1.284730720798329</v>
      </c>
      <c r="AB128" s="2">
        <f>SUMIFS('Growth rates'!G$4:G$999,'Growth rates'!$B$4:$B$999,Demands!$A128,'Growth rates'!$C$4:$C$999,$W128)</f>
        <v>1.5394822566176061</v>
      </c>
      <c r="AC128" s="2">
        <f>SUMIFS('Growth rates'!H$4:H$999,'Growth rates'!$B$4:$B$999,Demands!$A128,'Growth rates'!$C$4:$C$999,$W128)</f>
        <v>1.8275397445571273</v>
      </c>
      <c r="AD128" s="2">
        <f>SUMIFS('Growth rates'!I$4:I$999,'Growth rates'!$B$4:$B$999,Demands!$A128,'Growth rates'!$C$4:$C$999,$W128)</f>
        <v>2.1149697577836144</v>
      </c>
      <c r="AE128" s="2">
        <f>SUMIFS('Growth rates'!J$4:J$999,'Growth rates'!$B$4:$B$999,Demands!$A128,'Growth rates'!$C$4:$C$999,$W128)</f>
        <v>2.3971802558156301</v>
      </c>
      <c r="AF128" s="2">
        <f>SUMIFS('Growth rates'!K$4:K$999,'Growth rates'!$B$4:$B$999,Demands!$A128,'Growth rates'!$C$4:$C$999,$W128)</f>
        <v>2.6839281598098061</v>
      </c>
      <c r="AG128" s="2">
        <f>SUMIFS('Growth rates'!L$4:L$999,'Growth rates'!$B$4:$B$999,Demands!$A128,'Growth rates'!$C$4:$C$999,$W128)</f>
        <v>2.9904450803853759</v>
      </c>
      <c r="AH128" s="2">
        <f>SUMIFS('Growth rates'!M$4:M$999,'Growth rates'!$B$4:$B$999,Demands!$A128,'Growth rates'!$C$4:$C$999,$W128)</f>
        <v>3.3294714585342731</v>
      </c>
      <c r="AI128" s="2">
        <f>SUMIFS('Growth rates'!N$4:N$999,'Growth rates'!$B$4:$B$999,Demands!$A128,'Growth rates'!$C$4:$C$999,$W128)</f>
        <v>3.7053368515040157</v>
      </c>
      <c r="AJ128" s="2">
        <f>SUMIFS('Growth rates'!O$4:O$999,'Growth rates'!$B$4:$B$999,Demands!$A128,'Growth rates'!$C$4:$C$999,$W128)</f>
        <v>4.1083450025540271</v>
      </c>
      <c r="AK128" s="2">
        <f>SUMIFS('Growth rates'!P$4:P$999,'Growth rates'!$B$4:$B$999,Demands!$A128,'Growth rates'!$C$4:$C$999,$W128)</f>
        <v>4.5301737405121631</v>
      </c>
      <c r="AL128" s="2">
        <f>SUMIFS('Growth rates'!Q$4:Q$999,'Growth rates'!$B$4:$B$999,Demands!$A128,'Growth rates'!$C$4:$C$999,$W128)</f>
        <v>4.9735703228945765</v>
      </c>
      <c r="AM128" s="2">
        <f>SUMIFS('Growth rates'!R$4:R$999,'Growth rates'!$B$4:$B$999,Demands!$A128,'Growth rates'!$C$4:$C$999,$W128)</f>
        <v>5.4476289303849326</v>
      </c>
      <c r="AN128" s="2">
        <f>SUMIFS('Growth rates'!S$4:S$999,'Growth rates'!$B$4:$B$999,Demands!$A128,'Growth rates'!$C$4:$C$999,$W128)</f>
        <v>5.9589522999533777</v>
      </c>
      <c r="AO128" s="2">
        <f>SUMIFS('Growth rates'!T$4:T$999,'Growth rates'!$B$4:$B$999,Demands!$A128,'Growth rates'!$C$4:$C$999,$W128)</f>
        <v>6.5064102827647003</v>
      </c>
      <c r="AP128" s="2">
        <f>SUMIFS('Growth rates'!U$4:U$999,'Growth rates'!$B$4:$B$999,Demands!$A128,'Growth rates'!$C$4:$C$999,$W128)</f>
        <v>7.083168082184935</v>
      </c>
      <c r="AR128">
        <f>VLOOKUP(C128&amp;A128,Driver_elast!$A$2:$E$1161,5,FALSE)</f>
        <v>3.1374219999999999</v>
      </c>
      <c r="AS128">
        <f t="shared" si="40"/>
        <v>1</v>
      </c>
      <c r="AT128">
        <f t="shared" si="41"/>
        <v>0.2</v>
      </c>
      <c r="AV128" s="2" cm="1">
        <f t="array" ref="AV128">TREND($AR128:$AS128,$AR$3:$AS$3,AV$1)</f>
        <v>3.1374219999999866</v>
      </c>
      <c r="AW128" s="2" cm="1">
        <f t="array" ref="AW128">TREND($AR128:$AS128,$AR$3:$AS$3,AW$1)</f>
        <v>3.0852897560975521</v>
      </c>
      <c r="AX128" s="2" cm="1">
        <f t="array" ref="AX128">TREND($AR128:$AS128,$AR$3:$AS$3,AX$1)</f>
        <v>2.824628536585351</v>
      </c>
      <c r="AY128" s="2" cm="1">
        <f t="array" ref="AY128">TREND($AR128:$AS128,$AR$3:$AS$3,AY$1)</f>
        <v>2.5639673170731641</v>
      </c>
      <c r="AZ128" s="2" cm="1">
        <f t="array" ref="AZ128">TREND($AR128:$AS128,$AR$3:$AS$3,AZ$1)</f>
        <v>2.3033060975609629</v>
      </c>
      <c r="BA128" s="2" cm="1">
        <f t="array" ref="BA128">TREND($AR128:$AS128,$AR$3:$AS$3,BA$1)</f>
        <v>2.042644878048776</v>
      </c>
      <c r="BB128" s="2" cm="1">
        <f t="array" ref="BB128">TREND($AR128:$AS128,$AR$3:$AS$3,BB$1)</f>
        <v>1.7819836585365749</v>
      </c>
      <c r="BC128" s="2" cm="1">
        <f t="array" ref="BC128">TREND($AR128:$AS128,$AR$3:$AS$3,BC$1)</f>
        <v>1.5213224390243738</v>
      </c>
      <c r="BD128" s="2" cm="1">
        <f t="array" ref="BD128">TREND($AR128:$AS128,$AR$3:$AS$3,BD$1)</f>
        <v>1.2606612195121869</v>
      </c>
      <c r="BE128" s="2" cm="1">
        <f t="array" ref="BE128">TREND($AR128:$AS128,$AR$3:$AS$3,BE$1)</f>
        <v>0.99999999999998579</v>
      </c>
      <c r="BF128" s="20" cm="1">
        <f t="array" ref="BF128">TREND($AS128:$AT128,$AS$3:$AT$3,BF$1)</f>
        <v>0.90000000000000568</v>
      </c>
      <c r="BG128" s="20" cm="1">
        <f t="array" ref="BG128">TREND($AS128:$AT128,$AS$3:$AT$3,BG$1)</f>
        <v>0.80000000000000426</v>
      </c>
      <c r="BH128" s="20" cm="1">
        <f t="array" ref="BH128">TREND($AS128:$AT128,$AS$3:$AT$3,BH$1)</f>
        <v>0.70000000000000284</v>
      </c>
      <c r="BI128" s="20" cm="1">
        <f t="array" ref="BI128">TREND($AS128:$AT128,$AS$3:$AT$3,BI$1)</f>
        <v>0.60000000000000142</v>
      </c>
      <c r="BJ128" s="20" cm="1">
        <f t="array" ref="BJ128">TREND($AS128:$AT128,$AS$3:$AT$3,BJ$1)</f>
        <v>0.5</v>
      </c>
      <c r="BK128" s="20" cm="1">
        <f t="array" ref="BK128">TREND($AS128:$AT128,$AS$3:$AT$3,BK$1)</f>
        <v>0.40000000000000568</v>
      </c>
      <c r="BL128" s="20" cm="1">
        <f t="array" ref="BL128">TREND($AS128:$AT128,$AS$3:$AT$3,BL$1)</f>
        <v>0.30000000000000426</v>
      </c>
      <c r="BM128" s="20" cm="1">
        <f t="array" ref="BM128">TREND($AS128:$AT128,$AS$3:$AT$3,BM$1)</f>
        <v>0.20000000000000284</v>
      </c>
    </row>
    <row r="129" spans="1:65" x14ac:dyDescent="0.35">
      <c r="A129" t="str">
        <f>IF(BYDem!B127="","\I:",BYDem!B127)</f>
        <v>Asia_central</v>
      </c>
      <c r="B129" t="str">
        <f>BYDem!E127</f>
        <v>COT</v>
      </c>
      <c r="C129" t="str">
        <f t="shared" si="42"/>
        <v>COT</v>
      </c>
      <c r="D129" s="4">
        <f>SUMIFS(BYDem!$M$2:$M$2000,BYDem!$B$2:$B$2000,Demands!$A129,BYDem!$E$2:$E$2000,Demands!$B129)</f>
        <v>0</v>
      </c>
      <c r="E129" s="4">
        <f t="shared" si="23"/>
        <v>0</v>
      </c>
      <c r="F129" s="4">
        <f t="shared" si="24"/>
        <v>0</v>
      </c>
      <c r="G129" s="4">
        <f t="shared" si="25"/>
        <v>0</v>
      </c>
      <c r="H129" s="4">
        <f t="shared" si="26"/>
        <v>0</v>
      </c>
      <c r="I129" s="4">
        <f t="shared" si="27"/>
        <v>0</v>
      </c>
      <c r="J129" s="4">
        <f t="shared" si="28"/>
        <v>0</v>
      </c>
      <c r="K129" s="4">
        <f t="shared" si="29"/>
        <v>0</v>
      </c>
      <c r="L129" s="4">
        <f t="shared" si="30"/>
        <v>0</v>
      </c>
      <c r="M129" s="4">
        <f t="shared" si="31"/>
        <v>0</v>
      </c>
      <c r="N129" s="4">
        <f t="shared" si="32"/>
        <v>0</v>
      </c>
      <c r="O129" s="4">
        <f t="shared" si="33"/>
        <v>0</v>
      </c>
      <c r="P129" s="4">
        <f t="shared" si="34"/>
        <v>0</v>
      </c>
      <c r="Q129" s="4">
        <f t="shared" si="35"/>
        <v>0</v>
      </c>
      <c r="R129" s="4">
        <f t="shared" si="36"/>
        <v>0</v>
      </c>
      <c r="S129" s="4">
        <f t="shared" si="37"/>
        <v>0</v>
      </c>
      <c r="T129" s="4">
        <f t="shared" si="38"/>
        <v>0</v>
      </c>
      <c r="U129" s="4">
        <f t="shared" si="39"/>
        <v>0</v>
      </c>
      <c r="W129" s="5" t="str">
        <f>VLOOKUP(C129&amp;A129,Driver_elast!$A$2:$D$1161,4,FALSE)</f>
        <v>GDP</v>
      </c>
      <c r="X129" s="5">
        <v>1</v>
      </c>
      <c r="Y129" s="2">
        <f>SUMIFS('Growth rates'!D$4:D$999,'Growth rates'!$B$4:$B$999,Demands!$A129,'Growth rates'!$C$4:$C$999,$W129)</f>
        <v>1</v>
      </c>
      <c r="Z129" s="2">
        <f>SUMIFS('Growth rates'!E$4:E$999,'Growth rates'!$B$4:$B$999,Demands!$A129,'Growth rates'!$C$4:$C$999,$W129)</f>
        <v>1.0211861336859178</v>
      </c>
      <c r="AA129" s="2">
        <f>SUMIFS('Growth rates'!F$4:F$999,'Growth rates'!$B$4:$B$999,Demands!$A129,'Growth rates'!$C$4:$C$999,$W129)</f>
        <v>1.284730720798329</v>
      </c>
      <c r="AB129" s="2">
        <f>SUMIFS('Growth rates'!G$4:G$999,'Growth rates'!$B$4:$B$999,Demands!$A129,'Growth rates'!$C$4:$C$999,$W129)</f>
        <v>1.5394822566176061</v>
      </c>
      <c r="AC129" s="2">
        <f>SUMIFS('Growth rates'!H$4:H$999,'Growth rates'!$B$4:$B$999,Demands!$A129,'Growth rates'!$C$4:$C$999,$W129)</f>
        <v>1.8275397445571273</v>
      </c>
      <c r="AD129" s="2">
        <f>SUMIFS('Growth rates'!I$4:I$999,'Growth rates'!$B$4:$B$999,Demands!$A129,'Growth rates'!$C$4:$C$999,$W129)</f>
        <v>2.1149697577836144</v>
      </c>
      <c r="AE129" s="2">
        <f>SUMIFS('Growth rates'!J$4:J$999,'Growth rates'!$B$4:$B$999,Demands!$A129,'Growth rates'!$C$4:$C$999,$W129)</f>
        <v>2.3971802558156301</v>
      </c>
      <c r="AF129" s="2">
        <f>SUMIFS('Growth rates'!K$4:K$999,'Growth rates'!$B$4:$B$999,Demands!$A129,'Growth rates'!$C$4:$C$999,$W129)</f>
        <v>2.6839281598098061</v>
      </c>
      <c r="AG129" s="2">
        <f>SUMIFS('Growth rates'!L$4:L$999,'Growth rates'!$B$4:$B$999,Demands!$A129,'Growth rates'!$C$4:$C$999,$W129)</f>
        <v>2.9904450803853759</v>
      </c>
      <c r="AH129" s="2">
        <f>SUMIFS('Growth rates'!M$4:M$999,'Growth rates'!$B$4:$B$999,Demands!$A129,'Growth rates'!$C$4:$C$999,$W129)</f>
        <v>3.3294714585342731</v>
      </c>
      <c r="AI129" s="2">
        <f>SUMIFS('Growth rates'!N$4:N$999,'Growth rates'!$B$4:$B$999,Demands!$A129,'Growth rates'!$C$4:$C$999,$W129)</f>
        <v>3.7053368515040157</v>
      </c>
      <c r="AJ129" s="2">
        <f>SUMIFS('Growth rates'!O$4:O$999,'Growth rates'!$B$4:$B$999,Demands!$A129,'Growth rates'!$C$4:$C$999,$W129)</f>
        <v>4.1083450025540271</v>
      </c>
      <c r="AK129" s="2">
        <f>SUMIFS('Growth rates'!P$4:P$999,'Growth rates'!$B$4:$B$999,Demands!$A129,'Growth rates'!$C$4:$C$999,$W129)</f>
        <v>4.5301737405121631</v>
      </c>
      <c r="AL129" s="2">
        <f>SUMIFS('Growth rates'!Q$4:Q$999,'Growth rates'!$B$4:$B$999,Demands!$A129,'Growth rates'!$C$4:$C$999,$W129)</f>
        <v>4.9735703228945765</v>
      </c>
      <c r="AM129" s="2">
        <f>SUMIFS('Growth rates'!R$4:R$999,'Growth rates'!$B$4:$B$999,Demands!$A129,'Growth rates'!$C$4:$C$999,$W129)</f>
        <v>5.4476289303849326</v>
      </c>
      <c r="AN129" s="2">
        <f>SUMIFS('Growth rates'!S$4:S$999,'Growth rates'!$B$4:$B$999,Demands!$A129,'Growth rates'!$C$4:$C$999,$W129)</f>
        <v>5.9589522999533777</v>
      </c>
      <c r="AO129" s="2">
        <f>SUMIFS('Growth rates'!T$4:T$999,'Growth rates'!$B$4:$B$999,Demands!$A129,'Growth rates'!$C$4:$C$999,$W129)</f>
        <v>6.5064102827647003</v>
      </c>
      <c r="AP129" s="2">
        <f>SUMIFS('Growth rates'!U$4:U$999,'Growth rates'!$B$4:$B$999,Demands!$A129,'Growth rates'!$C$4:$C$999,$W129)</f>
        <v>7.083168082184935</v>
      </c>
      <c r="AR129">
        <f>VLOOKUP(C129&amp;A129,Driver_elast!$A$2:$E$1161,5,FALSE)</f>
        <v>0.80996299999999999</v>
      </c>
      <c r="AS129">
        <f t="shared" si="40"/>
        <v>0.80996299999999999</v>
      </c>
      <c r="AT129">
        <f t="shared" si="41"/>
        <v>0.16199259999999999</v>
      </c>
      <c r="AV129" s="2" cm="1">
        <f t="array" ref="AV129">TREND($AR129:$AS129,$AR$3:$AS$3,AV$1)</f>
        <v>0.80996299999999999</v>
      </c>
      <c r="AW129" s="2" cm="1">
        <f t="array" ref="AW129">TREND($AR129:$AS129,$AR$3:$AS$3,AW$1)</f>
        <v>0.80996299999999999</v>
      </c>
      <c r="AX129" s="2" cm="1">
        <f t="array" ref="AX129">TREND($AR129:$AS129,$AR$3:$AS$3,AX$1)</f>
        <v>0.80996299999999999</v>
      </c>
      <c r="AY129" s="2" cm="1">
        <f t="array" ref="AY129">TREND($AR129:$AS129,$AR$3:$AS$3,AY$1)</f>
        <v>0.80996299999999999</v>
      </c>
      <c r="AZ129" s="2" cm="1">
        <f t="array" ref="AZ129">TREND($AR129:$AS129,$AR$3:$AS$3,AZ$1)</f>
        <v>0.80996299999999999</v>
      </c>
      <c r="BA129" s="2" cm="1">
        <f t="array" ref="BA129">TREND($AR129:$AS129,$AR$3:$AS$3,BA$1)</f>
        <v>0.80996299999999999</v>
      </c>
      <c r="BB129" s="2" cm="1">
        <f t="array" ref="BB129">TREND($AR129:$AS129,$AR$3:$AS$3,BB$1)</f>
        <v>0.80996299999999999</v>
      </c>
      <c r="BC129" s="2" cm="1">
        <f t="array" ref="BC129">TREND($AR129:$AS129,$AR$3:$AS$3,BC$1)</f>
        <v>0.80996299999999999</v>
      </c>
      <c r="BD129" s="2" cm="1">
        <f t="array" ref="BD129">TREND($AR129:$AS129,$AR$3:$AS$3,BD$1)</f>
        <v>0.80996299999999999</v>
      </c>
      <c r="BE129" s="2" cm="1">
        <f t="array" ref="BE129">TREND($AR129:$AS129,$AR$3:$AS$3,BE$1)</f>
        <v>0.80996299999999999</v>
      </c>
      <c r="BF129" s="20" cm="1">
        <f t="array" ref="BF129">TREND($AS129:$AT129,$AS$3:$AT$3,BF$1)</f>
        <v>0.72896670000000086</v>
      </c>
      <c r="BG129" s="20" cm="1">
        <f t="array" ref="BG129">TREND($AS129:$AT129,$AS$3:$AT$3,BG$1)</f>
        <v>0.6479704000000055</v>
      </c>
      <c r="BH129" s="20" cm="1">
        <f t="array" ref="BH129">TREND($AS129:$AT129,$AS$3:$AT$3,BH$1)</f>
        <v>0.56697410000000303</v>
      </c>
      <c r="BI129" s="20" cm="1">
        <f t="array" ref="BI129">TREND($AS129:$AT129,$AS$3:$AT$3,BI$1)</f>
        <v>0.48597780000000057</v>
      </c>
      <c r="BJ129" s="20" cm="1">
        <f t="array" ref="BJ129">TREND($AS129:$AT129,$AS$3:$AT$3,BJ$1)</f>
        <v>0.40498150000000521</v>
      </c>
      <c r="BK129" s="20" cm="1">
        <f t="array" ref="BK129">TREND($AS129:$AT129,$AS$3:$AT$3,BK$1)</f>
        <v>0.32398520000000275</v>
      </c>
      <c r="BL129" s="20" cm="1">
        <f t="array" ref="BL129">TREND($AS129:$AT129,$AS$3:$AT$3,BL$1)</f>
        <v>0.24298890000000029</v>
      </c>
      <c r="BM129" s="20" cm="1">
        <f t="array" ref="BM129">TREND($AS129:$AT129,$AS$3:$AT$3,BM$1)</f>
        <v>0.16199260000000493</v>
      </c>
    </row>
    <row r="130" spans="1:65" x14ac:dyDescent="0.35">
      <c r="A130" t="str">
        <f>IF(BYDem!B128="","\I:",BYDem!B128)</f>
        <v>Asia_central</v>
      </c>
      <c r="B130" t="str">
        <f>BYDem!E128</f>
        <v>CRF</v>
      </c>
      <c r="C130" t="str">
        <f t="shared" si="42"/>
        <v>CRF</v>
      </c>
      <c r="D130" s="4">
        <f>SUMIFS(BYDem!$M$2:$M$2000,BYDem!$B$2:$B$2000,Demands!$A130,BYDem!$E$2:$E$2000,Demands!$B130)</f>
        <v>24.413600285099999</v>
      </c>
      <c r="E130" s="4">
        <f t="shared" si="23"/>
        <v>25.504789648286991</v>
      </c>
      <c r="F130" s="4">
        <f t="shared" si="24"/>
        <v>38.478104306151515</v>
      </c>
      <c r="G130" s="4">
        <f t="shared" si="25"/>
        <v>52.45804953555453</v>
      </c>
      <c r="H130" s="4">
        <f t="shared" si="26"/>
        <v>69.081250041627627</v>
      </c>
      <c r="I130" s="4">
        <f t="shared" si="27"/>
        <v>85.974420984412532</v>
      </c>
      <c r="J130" s="4">
        <f t="shared" si="28"/>
        <v>102.22023160404433</v>
      </c>
      <c r="K130" s="4">
        <f t="shared" si="29"/>
        <v>117.83983966808761</v>
      </c>
      <c r="L130" s="4">
        <f t="shared" si="30"/>
        <v>133.1644289710292</v>
      </c>
      <c r="M130" s="4">
        <f t="shared" si="31"/>
        <v>148.26126333472737</v>
      </c>
      <c r="N130" s="4">
        <f t="shared" si="32"/>
        <v>163.32481045611564</v>
      </c>
      <c r="O130" s="4">
        <f t="shared" si="33"/>
        <v>177.53592971903413</v>
      </c>
      <c r="P130" s="4">
        <f t="shared" si="34"/>
        <v>190.2960143736417</v>
      </c>
      <c r="Q130" s="4">
        <f t="shared" si="35"/>
        <v>201.47129469364921</v>
      </c>
      <c r="R130" s="4">
        <f t="shared" si="36"/>
        <v>211.07296866336247</v>
      </c>
      <c r="S130" s="4">
        <f t="shared" si="37"/>
        <v>218.99763041554542</v>
      </c>
      <c r="T130" s="4">
        <f t="shared" si="38"/>
        <v>225.03352372125423</v>
      </c>
      <c r="U130" s="4">
        <f t="shared" si="39"/>
        <v>229.02312272582557</v>
      </c>
      <c r="W130" s="5" t="str">
        <f>VLOOKUP(C130&amp;A130,Driver_elast!$A$2:$D$1161,4,FALSE)</f>
        <v>GDP</v>
      </c>
      <c r="X130" s="5">
        <v>1</v>
      </c>
      <c r="Y130" s="2">
        <f>SUMIFS('Growth rates'!D$4:D$999,'Growth rates'!$B$4:$B$999,Demands!$A130,'Growth rates'!$C$4:$C$999,$W130)</f>
        <v>1</v>
      </c>
      <c r="Z130" s="2">
        <f>SUMIFS('Growth rates'!E$4:E$999,'Growth rates'!$B$4:$B$999,Demands!$A130,'Growth rates'!$C$4:$C$999,$W130)</f>
        <v>1.0211861336859178</v>
      </c>
      <c r="AA130" s="2">
        <f>SUMIFS('Growth rates'!F$4:F$999,'Growth rates'!$B$4:$B$999,Demands!$A130,'Growth rates'!$C$4:$C$999,$W130)</f>
        <v>1.284730720798329</v>
      </c>
      <c r="AB130" s="2">
        <f>SUMIFS('Growth rates'!G$4:G$999,'Growth rates'!$B$4:$B$999,Demands!$A130,'Growth rates'!$C$4:$C$999,$W130)</f>
        <v>1.5394822566176061</v>
      </c>
      <c r="AC130" s="2">
        <f>SUMIFS('Growth rates'!H$4:H$999,'Growth rates'!$B$4:$B$999,Demands!$A130,'Growth rates'!$C$4:$C$999,$W130)</f>
        <v>1.8275397445571273</v>
      </c>
      <c r="AD130" s="2">
        <f>SUMIFS('Growth rates'!I$4:I$999,'Growth rates'!$B$4:$B$999,Demands!$A130,'Growth rates'!$C$4:$C$999,$W130)</f>
        <v>2.1149697577836144</v>
      </c>
      <c r="AE130" s="2">
        <f>SUMIFS('Growth rates'!J$4:J$999,'Growth rates'!$B$4:$B$999,Demands!$A130,'Growth rates'!$C$4:$C$999,$W130)</f>
        <v>2.3971802558156301</v>
      </c>
      <c r="AF130" s="2">
        <f>SUMIFS('Growth rates'!K$4:K$999,'Growth rates'!$B$4:$B$999,Demands!$A130,'Growth rates'!$C$4:$C$999,$W130)</f>
        <v>2.6839281598098061</v>
      </c>
      <c r="AG130" s="2">
        <f>SUMIFS('Growth rates'!L$4:L$999,'Growth rates'!$B$4:$B$999,Demands!$A130,'Growth rates'!$C$4:$C$999,$W130)</f>
        <v>2.9904450803853759</v>
      </c>
      <c r="AH130" s="2">
        <f>SUMIFS('Growth rates'!M$4:M$999,'Growth rates'!$B$4:$B$999,Demands!$A130,'Growth rates'!$C$4:$C$999,$W130)</f>
        <v>3.3294714585342731</v>
      </c>
      <c r="AI130" s="2">
        <f>SUMIFS('Growth rates'!N$4:N$999,'Growth rates'!$B$4:$B$999,Demands!$A130,'Growth rates'!$C$4:$C$999,$W130)</f>
        <v>3.7053368515040157</v>
      </c>
      <c r="AJ130" s="2">
        <f>SUMIFS('Growth rates'!O$4:O$999,'Growth rates'!$B$4:$B$999,Demands!$A130,'Growth rates'!$C$4:$C$999,$W130)</f>
        <v>4.1083450025540271</v>
      </c>
      <c r="AK130" s="2">
        <f>SUMIFS('Growth rates'!P$4:P$999,'Growth rates'!$B$4:$B$999,Demands!$A130,'Growth rates'!$C$4:$C$999,$W130)</f>
        <v>4.5301737405121631</v>
      </c>
      <c r="AL130" s="2">
        <f>SUMIFS('Growth rates'!Q$4:Q$999,'Growth rates'!$B$4:$B$999,Demands!$A130,'Growth rates'!$C$4:$C$999,$W130)</f>
        <v>4.9735703228945765</v>
      </c>
      <c r="AM130" s="2">
        <f>SUMIFS('Growth rates'!R$4:R$999,'Growth rates'!$B$4:$B$999,Demands!$A130,'Growth rates'!$C$4:$C$999,$W130)</f>
        <v>5.4476289303849326</v>
      </c>
      <c r="AN130" s="2">
        <f>SUMIFS('Growth rates'!S$4:S$999,'Growth rates'!$B$4:$B$999,Demands!$A130,'Growth rates'!$C$4:$C$999,$W130)</f>
        <v>5.9589522999533777</v>
      </c>
      <c r="AO130" s="2">
        <f>SUMIFS('Growth rates'!T$4:T$999,'Growth rates'!$B$4:$B$999,Demands!$A130,'Growth rates'!$C$4:$C$999,$W130)</f>
        <v>6.5064102827647003</v>
      </c>
      <c r="AP130" s="2">
        <f>SUMIFS('Growth rates'!U$4:U$999,'Growth rates'!$B$4:$B$999,Demands!$A130,'Growth rates'!$C$4:$C$999,$W130)</f>
        <v>7.083168082184935</v>
      </c>
      <c r="AR130">
        <f>VLOOKUP(C130&amp;A130,Driver_elast!$A$2:$E$1161,5,FALSE)</f>
        <v>2.1374219999999999</v>
      </c>
      <c r="AS130">
        <f t="shared" si="40"/>
        <v>1</v>
      </c>
      <c r="AT130">
        <f t="shared" si="41"/>
        <v>0.2</v>
      </c>
      <c r="AV130" s="2" cm="1">
        <f t="array" ref="AV130">TREND($AR130:$AS130,$AR$3:$AS$3,AV$1)</f>
        <v>2.1374220000000008</v>
      </c>
      <c r="AW130" s="2" cm="1">
        <f t="array" ref="AW130">TREND($AR130:$AS130,$AR$3:$AS$3,AW$1)</f>
        <v>2.1096799999999973</v>
      </c>
      <c r="AX130" s="2" cm="1">
        <f t="array" ref="AX130">TREND($AR130:$AS130,$AR$3:$AS$3,AX$1)</f>
        <v>1.9709700000000012</v>
      </c>
      <c r="AY130" s="2" cm="1">
        <f t="array" ref="AY130">TREND($AR130:$AS130,$AR$3:$AS$3,AY$1)</f>
        <v>1.832259999999998</v>
      </c>
      <c r="AZ130" s="2" cm="1">
        <f t="array" ref="AZ130">TREND($AR130:$AS130,$AR$3:$AS$3,AZ$1)</f>
        <v>1.6935500000000019</v>
      </c>
      <c r="BA130" s="2" cm="1">
        <f t="array" ref="BA130">TREND($AR130:$AS130,$AR$3:$AS$3,BA$1)</f>
        <v>1.5548399999999987</v>
      </c>
      <c r="BB130" s="2" cm="1">
        <f t="array" ref="BB130">TREND($AR130:$AS130,$AR$3:$AS$3,BB$1)</f>
        <v>1.4161300000000026</v>
      </c>
      <c r="BC130" s="2" cm="1">
        <f t="array" ref="BC130">TREND($AR130:$AS130,$AR$3:$AS$3,BC$1)</f>
        <v>1.2774199999999993</v>
      </c>
      <c r="BD130" s="2" cm="1">
        <f t="array" ref="BD130">TREND($AR130:$AS130,$AR$3:$AS$3,BD$1)</f>
        <v>1.1387099999999961</v>
      </c>
      <c r="BE130" s="2" cm="1">
        <f t="array" ref="BE130">TREND($AR130:$AS130,$AR$3:$AS$3,BE$1)</f>
        <v>1</v>
      </c>
      <c r="BF130" s="20" cm="1">
        <f t="array" ref="BF130">TREND($AS130:$AT130,$AS$3:$AT$3,BF$1)</f>
        <v>0.90000000000000568</v>
      </c>
      <c r="BG130" s="20" cm="1">
        <f t="array" ref="BG130">TREND($AS130:$AT130,$AS$3:$AT$3,BG$1)</f>
        <v>0.80000000000000426</v>
      </c>
      <c r="BH130" s="20" cm="1">
        <f t="array" ref="BH130">TREND($AS130:$AT130,$AS$3:$AT$3,BH$1)</f>
        <v>0.70000000000000284</v>
      </c>
      <c r="BI130" s="20" cm="1">
        <f t="array" ref="BI130">TREND($AS130:$AT130,$AS$3:$AT$3,BI$1)</f>
        <v>0.60000000000000142</v>
      </c>
      <c r="BJ130" s="20" cm="1">
        <f t="array" ref="BJ130">TREND($AS130:$AT130,$AS$3:$AT$3,BJ$1)</f>
        <v>0.5</v>
      </c>
      <c r="BK130" s="20" cm="1">
        <f t="array" ref="BK130">TREND($AS130:$AT130,$AS$3:$AT$3,BK$1)</f>
        <v>0.40000000000000568</v>
      </c>
      <c r="BL130" s="20" cm="1">
        <f t="array" ref="BL130">TREND($AS130:$AT130,$AS$3:$AT$3,BL$1)</f>
        <v>0.30000000000000426</v>
      </c>
      <c r="BM130" s="20" cm="1">
        <f t="array" ref="BM130">TREND($AS130:$AT130,$AS$3:$AT$3,BM$1)</f>
        <v>0.20000000000000284</v>
      </c>
    </row>
    <row r="131" spans="1:65" x14ac:dyDescent="0.35">
      <c r="A131" t="str">
        <f>IF(BYDem!B129="","\I:",BYDem!B129)</f>
        <v>Asia_central</v>
      </c>
      <c r="B131" t="str">
        <f>BYDem!E129</f>
        <v>CSC</v>
      </c>
      <c r="C131" t="str">
        <f t="shared" si="42"/>
        <v>CSC</v>
      </c>
      <c r="D131" s="4">
        <f>SUMIFS(BYDem!$M$2:$M$2000,BYDem!$B$2:$B$2000,Demands!$A131,BYDem!$E$2:$E$2000,Demands!$B131)</f>
        <v>6.8969931158134097</v>
      </c>
      <c r="E131" s="4">
        <f t="shared" si="23"/>
        <v>7.3478175622464503</v>
      </c>
      <c r="F131" s="4">
        <f t="shared" si="24"/>
        <v>12.704166963575195</v>
      </c>
      <c r="G131" s="4">
        <f t="shared" si="25"/>
        <v>19.163138630188342</v>
      </c>
      <c r="H131" s="4">
        <f t="shared" si="26"/>
        <v>27.42204951334627</v>
      </c>
      <c r="I131" s="4">
        <f t="shared" si="27"/>
        <v>36.231687539601708</v>
      </c>
      <c r="J131" s="4">
        <f t="shared" si="28"/>
        <v>44.846806582663177</v>
      </c>
      <c r="K131" s="4">
        <f t="shared" si="29"/>
        <v>53.007975271080504</v>
      </c>
      <c r="L131" s="4">
        <f t="shared" si="30"/>
        <v>60.639708412249142</v>
      </c>
      <c r="M131" s="4">
        <f t="shared" si="31"/>
        <v>67.514424436915405</v>
      </c>
      <c r="N131" s="4">
        <f t="shared" si="32"/>
        <v>74.373982294471233</v>
      </c>
      <c r="O131" s="4">
        <f t="shared" si="33"/>
        <v>80.845366093988403</v>
      </c>
      <c r="P131" s="4">
        <f t="shared" si="34"/>
        <v>86.655985481988452</v>
      </c>
      <c r="Q131" s="4">
        <f t="shared" si="35"/>
        <v>91.744925112990302</v>
      </c>
      <c r="R131" s="4">
        <f t="shared" si="36"/>
        <v>96.117284265445079</v>
      </c>
      <c r="S131" s="4">
        <f t="shared" si="37"/>
        <v>99.7259745262851</v>
      </c>
      <c r="T131" s="4">
        <f t="shared" si="38"/>
        <v>102.47456747181755</v>
      </c>
      <c r="U131" s="4">
        <f t="shared" si="39"/>
        <v>104.29132981735083</v>
      </c>
      <c r="W131" s="5" t="str">
        <f>VLOOKUP(C131&amp;A131,Driver_elast!$A$2:$D$1161,4,FALSE)</f>
        <v>GDP</v>
      </c>
      <c r="X131" s="5">
        <v>1</v>
      </c>
      <c r="Y131" s="2">
        <f>SUMIFS('Growth rates'!D$4:D$999,'Growth rates'!$B$4:$B$999,Demands!$A131,'Growth rates'!$C$4:$C$999,$W131)</f>
        <v>1</v>
      </c>
      <c r="Z131" s="2">
        <f>SUMIFS('Growth rates'!E$4:E$999,'Growth rates'!$B$4:$B$999,Demands!$A131,'Growth rates'!$C$4:$C$999,$W131)</f>
        <v>1.0211861336859178</v>
      </c>
      <c r="AA131" s="2">
        <f>SUMIFS('Growth rates'!F$4:F$999,'Growth rates'!$B$4:$B$999,Demands!$A131,'Growth rates'!$C$4:$C$999,$W131)</f>
        <v>1.284730720798329</v>
      </c>
      <c r="AB131" s="2">
        <f>SUMIFS('Growth rates'!G$4:G$999,'Growth rates'!$B$4:$B$999,Demands!$A131,'Growth rates'!$C$4:$C$999,$W131)</f>
        <v>1.5394822566176061</v>
      </c>
      <c r="AC131" s="2">
        <f>SUMIFS('Growth rates'!H$4:H$999,'Growth rates'!$B$4:$B$999,Demands!$A131,'Growth rates'!$C$4:$C$999,$W131)</f>
        <v>1.8275397445571273</v>
      </c>
      <c r="AD131" s="2">
        <f>SUMIFS('Growth rates'!I$4:I$999,'Growth rates'!$B$4:$B$999,Demands!$A131,'Growth rates'!$C$4:$C$999,$W131)</f>
        <v>2.1149697577836144</v>
      </c>
      <c r="AE131" s="2">
        <f>SUMIFS('Growth rates'!J$4:J$999,'Growth rates'!$B$4:$B$999,Demands!$A131,'Growth rates'!$C$4:$C$999,$W131)</f>
        <v>2.3971802558156301</v>
      </c>
      <c r="AF131" s="2">
        <f>SUMIFS('Growth rates'!K$4:K$999,'Growth rates'!$B$4:$B$999,Demands!$A131,'Growth rates'!$C$4:$C$999,$W131)</f>
        <v>2.6839281598098061</v>
      </c>
      <c r="AG131" s="2">
        <f>SUMIFS('Growth rates'!L$4:L$999,'Growth rates'!$B$4:$B$999,Demands!$A131,'Growth rates'!$C$4:$C$999,$W131)</f>
        <v>2.9904450803853759</v>
      </c>
      <c r="AH131" s="2">
        <f>SUMIFS('Growth rates'!M$4:M$999,'Growth rates'!$B$4:$B$999,Demands!$A131,'Growth rates'!$C$4:$C$999,$W131)</f>
        <v>3.3294714585342731</v>
      </c>
      <c r="AI131" s="2">
        <f>SUMIFS('Growth rates'!N$4:N$999,'Growth rates'!$B$4:$B$999,Demands!$A131,'Growth rates'!$C$4:$C$999,$W131)</f>
        <v>3.7053368515040157</v>
      </c>
      <c r="AJ131" s="2">
        <f>SUMIFS('Growth rates'!O$4:O$999,'Growth rates'!$B$4:$B$999,Demands!$A131,'Growth rates'!$C$4:$C$999,$W131)</f>
        <v>4.1083450025540271</v>
      </c>
      <c r="AK131" s="2">
        <f>SUMIFS('Growth rates'!P$4:P$999,'Growth rates'!$B$4:$B$999,Demands!$A131,'Growth rates'!$C$4:$C$999,$W131)</f>
        <v>4.5301737405121631</v>
      </c>
      <c r="AL131" s="2">
        <f>SUMIFS('Growth rates'!Q$4:Q$999,'Growth rates'!$B$4:$B$999,Demands!$A131,'Growth rates'!$C$4:$C$999,$W131)</f>
        <v>4.9735703228945765</v>
      </c>
      <c r="AM131" s="2">
        <f>SUMIFS('Growth rates'!R$4:R$999,'Growth rates'!$B$4:$B$999,Demands!$A131,'Growth rates'!$C$4:$C$999,$W131)</f>
        <v>5.4476289303849326</v>
      </c>
      <c r="AN131" s="2">
        <f>SUMIFS('Growth rates'!S$4:S$999,'Growth rates'!$B$4:$B$999,Demands!$A131,'Growth rates'!$C$4:$C$999,$W131)</f>
        <v>5.9589522999533777</v>
      </c>
      <c r="AO131" s="2">
        <f>SUMIFS('Growth rates'!T$4:T$999,'Growth rates'!$B$4:$B$999,Demands!$A131,'Growth rates'!$C$4:$C$999,$W131)</f>
        <v>6.5064102827647003</v>
      </c>
      <c r="AP131" s="2">
        <f>SUMIFS('Growth rates'!U$4:U$999,'Growth rates'!$B$4:$B$999,Demands!$A131,'Growth rates'!$C$4:$C$999,$W131)</f>
        <v>7.083168082184935</v>
      </c>
      <c r="AR131">
        <f>VLOOKUP(C131&amp;A131,Driver_elast!$A$2:$E$1161,5,FALSE)</f>
        <v>3.1374219999999999</v>
      </c>
      <c r="AS131">
        <f t="shared" si="40"/>
        <v>1</v>
      </c>
      <c r="AT131">
        <f t="shared" si="41"/>
        <v>0.2</v>
      </c>
      <c r="AV131" s="2" cm="1">
        <f t="array" ref="AV131">TREND($AR131:$AS131,$AR$3:$AS$3,AV$1)</f>
        <v>3.1374219999999866</v>
      </c>
      <c r="AW131" s="2" cm="1">
        <f t="array" ref="AW131">TREND($AR131:$AS131,$AR$3:$AS$3,AW$1)</f>
        <v>3.0852897560975521</v>
      </c>
      <c r="AX131" s="2" cm="1">
        <f t="array" ref="AX131">TREND($AR131:$AS131,$AR$3:$AS$3,AX$1)</f>
        <v>2.824628536585351</v>
      </c>
      <c r="AY131" s="2" cm="1">
        <f t="array" ref="AY131">TREND($AR131:$AS131,$AR$3:$AS$3,AY$1)</f>
        <v>2.5639673170731641</v>
      </c>
      <c r="AZ131" s="2" cm="1">
        <f t="array" ref="AZ131">TREND($AR131:$AS131,$AR$3:$AS$3,AZ$1)</f>
        <v>2.3033060975609629</v>
      </c>
      <c r="BA131" s="2" cm="1">
        <f t="array" ref="BA131">TREND($AR131:$AS131,$AR$3:$AS$3,BA$1)</f>
        <v>2.042644878048776</v>
      </c>
      <c r="BB131" s="2" cm="1">
        <f t="array" ref="BB131">TREND($AR131:$AS131,$AR$3:$AS$3,BB$1)</f>
        <v>1.7819836585365749</v>
      </c>
      <c r="BC131" s="2" cm="1">
        <f t="array" ref="BC131">TREND($AR131:$AS131,$AR$3:$AS$3,BC$1)</f>
        <v>1.5213224390243738</v>
      </c>
      <c r="BD131" s="2" cm="1">
        <f t="array" ref="BD131">TREND($AR131:$AS131,$AR$3:$AS$3,BD$1)</f>
        <v>1.2606612195121869</v>
      </c>
      <c r="BE131" s="2" cm="1">
        <f t="array" ref="BE131">TREND($AR131:$AS131,$AR$3:$AS$3,BE$1)</f>
        <v>0.99999999999998579</v>
      </c>
      <c r="BF131" s="20" cm="1">
        <f t="array" ref="BF131">TREND($AS131:$AT131,$AS$3:$AT$3,BF$1)</f>
        <v>0.90000000000000568</v>
      </c>
      <c r="BG131" s="20" cm="1">
        <f t="array" ref="BG131">TREND($AS131:$AT131,$AS$3:$AT$3,BG$1)</f>
        <v>0.80000000000000426</v>
      </c>
      <c r="BH131" s="20" cm="1">
        <f t="array" ref="BH131">TREND($AS131:$AT131,$AS$3:$AT$3,BH$1)</f>
        <v>0.70000000000000284</v>
      </c>
      <c r="BI131" s="20" cm="1">
        <f t="array" ref="BI131">TREND($AS131:$AT131,$AS$3:$AT$3,BI$1)</f>
        <v>0.60000000000000142</v>
      </c>
      <c r="BJ131" s="20" cm="1">
        <f t="array" ref="BJ131">TREND($AS131:$AT131,$AS$3:$AT$3,BJ$1)</f>
        <v>0.5</v>
      </c>
      <c r="BK131" s="20" cm="1">
        <f t="array" ref="BK131">TREND($AS131:$AT131,$AS$3:$AT$3,BK$1)</f>
        <v>0.40000000000000568</v>
      </c>
      <c r="BL131" s="20" cm="1">
        <f t="array" ref="BL131">TREND($AS131:$AT131,$AS$3:$AT$3,BL$1)</f>
        <v>0.30000000000000426</v>
      </c>
      <c r="BM131" s="20" cm="1">
        <f t="array" ref="BM131">TREND($AS131:$AT131,$AS$3:$AT$3,BM$1)</f>
        <v>0.20000000000000284</v>
      </c>
    </row>
    <row r="132" spans="1:65" x14ac:dyDescent="0.35">
      <c r="A132" t="str">
        <f>IF(BYDem!B130="","\I:",BYDem!B130)</f>
        <v>Asia_central</v>
      </c>
      <c r="B132" t="str">
        <f>BYDem!E130</f>
        <v>CSH</v>
      </c>
      <c r="C132" t="str">
        <f t="shared" si="42"/>
        <v>CSH</v>
      </c>
      <c r="D132" s="4">
        <f>SUMIFS(BYDem!$M$2:$M$2000,BYDem!$B$2:$B$2000,Demands!$A132,BYDem!$E$2:$E$2000,Demands!$B132)</f>
        <v>370.26965935478</v>
      </c>
      <c r="E132" s="4">
        <f t="shared" ref="E132:E195" si="43">(1+(Z132-Y132)/Y132*AW132)*D132</f>
        <v>376.62348093260033</v>
      </c>
      <c r="F132" s="4">
        <f t="shared" ref="F132:F195" si="44">(1+(AA132-Z132)/Z132*AX132)*E132</f>
        <v>455.35012973563227</v>
      </c>
      <c r="G132" s="4">
        <f t="shared" ref="G132:G195" si="45">(1+(AB132-AA132)/AA132*AY132)*F132</f>
        <v>528.48345938516297</v>
      </c>
      <c r="H132" s="4">
        <f t="shared" ref="H132:H195" si="46">(1+(AC132-AB132)/AB132*AZ132)*G132</f>
        <v>608.57765805868155</v>
      </c>
      <c r="I132" s="4">
        <f t="shared" ref="I132:I195" si="47">(1+(AD132-AC132)/AC132*BA132)*H132</f>
        <v>686.10349602757742</v>
      </c>
      <c r="J132" s="4">
        <f t="shared" ref="J132:J195" si="48">(1+(AE132-AD132)/AD132*BB132)*I132</f>
        <v>760.2556576936239</v>
      </c>
      <c r="K132" s="4">
        <f t="shared" ref="K132:K195" si="49">(1+(AF132-AE132)/AE132*BC132)*J132</f>
        <v>833.91441729096539</v>
      </c>
      <c r="L132" s="4">
        <f t="shared" ref="L132:L195" si="50">(1+(AG132-AF132)/AF132*BD132)*K132</f>
        <v>911.05274674890973</v>
      </c>
      <c r="M132" s="4">
        <f t="shared" ref="M132:M195" si="51">(1+(AH132-AG132)/AG132*BE132)*L132</f>
        <v>994.71053166319302</v>
      </c>
      <c r="N132" s="4">
        <f t="shared" ref="N132:N195" si="52">(1+(AI132-AH132)/AH132*BF132)*M132</f>
        <v>1076.5685921316667</v>
      </c>
      <c r="O132" s="4">
        <f t="shared" ref="O132:O195" si="53">(1+(AJ132-AI132)/AI132*BG132)*N132</f>
        <v>1152.4408497875149</v>
      </c>
      <c r="P132" s="4">
        <f t="shared" ref="P132:P195" si="54">(1+(AK132-AJ132)/AJ132*BH132)*O132</f>
        <v>1219.529819299582</v>
      </c>
      <c r="Q132" s="4">
        <f t="shared" ref="Q132:Q195" si="55">(1+(AL132-AK132)/AK132*BI132)*P132</f>
        <v>1277.5376116640748</v>
      </c>
      <c r="R132" s="4">
        <f t="shared" ref="R132:R195" si="56">(1+(AM132-AL132)/AL132*BJ132)*Q132</f>
        <v>1326.851886712187</v>
      </c>
      <c r="S132" s="4">
        <f t="shared" ref="S132:S195" si="57">(1+(AN132-AM132)/AM132*BK132)*R132</f>
        <v>1367.2011623504645</v>
      </c>
      <c r="T132" s="4">
        <f t="shared" ref="T132:T195" si="58">(1+(AO132-AN132)/AN132*BL132)*S132</f>
        <v>1397.7222311450855</v>
      </c>
      <c r="U132" s="4">
        <f t="shared" ref="U132:U195" si="59">(1+(AP132-AO132)/AO132*BM132)*T132</f>
        <v>1417.7931880859496</v>
      </c>
      <c r="W132" s="5" t="str">
        <f>VLOOKUP(C132&amp;A132,Driver_elast!$A$2:$D$1161,4,FALSE)</f>
        <v>GDP</v>
      </c>
      <c r="X132" s="5">
        <v>1</v>
      </c>
      <c r="Y132" s="2">
        <f>SUMIFS('Growth rates'!D$4:D$999,'Growth rates'!$B$4:$B$999,Demands!$A132,'Growth rates'!$C$4:$C$999,$W132)</f>
        <v>1</v>
      </c>
      <c r="Z132" s="2">
        <f>SUMIFS('Growth rates'!E$4:E$999,'Growth rates'!$B$4:$B$999,Demands!$A132,'Growth rates'!$C$4:$C$999,$W132)</f>
        <v>1.0211861336859178</v>
      </c>
      <c r="AA132" s="2">
        <f>SUMIFS('Growth rates'!F$4:F$999,'Growth rates'!$B$4:$B$999,Demands!$A132,'Growth rates'!$C$4:$C$999,$W132)</f>
        <v>1.284730720798329</v>
      </c>
      <c r="AB132" s="2">
        <f>SUMIFS('Growth rates'!G$4:G$999,'Growth rates'!$B$4:$B$999,Demands!$A132,'Growth rates'!$C$4:$C$999,$W132)</f>
        <v>1.5394822566176061</v>
      </c>
      <c r="AC132" s="2">
        <f>SUMIFS('Growth rates'!H$4:H$999,'Growth rates'!$B$4:$B$999,Demands!$A132,'Growth rates'!$C$4:$C$999,$W132)</f>
        <v>1.8275397445571273</v>
      </c>
      <c r="AD132" s="2">
        <f>SUMIFS('Growth rates'!I$4:I$999,'Growth rates'!$B$4:$B$999,Demands!$A132,'Growth rates'!$C$4:$C$999,$W132)</f>
        <v>2.1149697577836144</v>
      </c>
      <c r="AE132" s="2">
        <f>SUMIFS('Growth rates'!J$4:J$999,'Growth rates'!$B$4:$B$999,Demands!$A132,'Growth rates'!$C$4:$C$999,$W132)</f>
        <v>2.3971802558156301</v>
      </c>
      <c r="AF132" s="2">
        <f>SUMIFS('Growth rates'!K$4:K$999,'Growth rates'!$B$4:$B$999,Demands!$A132,'Growth rates'!$C$4:$C$999,$W132)</f>
        <v>2.6839281598098061</v>
      </c>
      <c r="AG132" s="2">
        <f>SUMIFS('Growth rates'!L$4:L$999,'Growth rates'!$B$4:$B$999,Demands!$A132,'Growth rates'!$C$4:$C$999,$W132)</f>
        <v>2.9904450803853759</v>
      </c>
      <c r="AH132" s="2">
        <f>SUMIFS('Growth rates'!M$4:M$999,'Growth rates'!$B$4:$B$999,Demands!$A132,'Growth rates'!$C$4:$C$999,$W132)</f>
        <v>3.3294714585342731</v>
      </c>
      <c r="AI132" s="2">
        <f>SUMIFS('Growth rates'!N$4:N$999,'Growth rates'!$B$4:$B$999,Demands!$A132,'Growth rates'!$C$4:$C$999,$W132)</f>
        <v>3.7053368515040157</v>
      </c>
      <c r="AJ132" s="2">
        <f>SUMIFS('Growth rates'!O$4:O$999,'Growth rates'!$B$4:$B$999,Demands!$A132,'Growth rates'!$C$4:$C$999,$W132)</f>
        <v>4.1083450025540271</v>
      </c>
      <c r="AK132" s="2">
        <f>SUMIFS('Growth rates'!P$4:P$999,'Growth rates'!$B$4:$B$999,Demands!$A132,'Growth rates'!$C$4:$C$999,$W132)</f>
        <v>4.5301737405121631</v>
      </c>
      <c r="AL132" s="2">
        <f>SUMIFS('Growth rates'!Q$4:Q$999,'Growth rates'!$B$4:$B$999,Demands!$A132,'Growth rates'!$C$4:$C$999,$W132)</f>
        <v>4.9735703228945765</v>
      </c>
      <c r="AM132" s="2">
        <f>SUMIFS('Growth rates'!R$4:R$999,'Growth rates'!$B$4:$B$999,Demands!$A132,'Growth rates'!$C$4:$C$999,$W132)</f>
        <v>5.4476289303849326</v>
      </c>
      <c r="AN132" s="2">
        <f>SUMIFS('Growth rates'!S$4:S$999,'Growth rates'!$B$4:$B$999,Demands!$A132,'Growth rates'!$C$4:$C$999,$W132)</f>
        <v>5.9589522999533777</v>
      </c>
      <c r="AO132" s="2">
        <f>SUMIFS('Growth rates'!T$4:T$999,'Growth rates'!$B$4:$B$999,Demands!$A132,'Growth rates'!$C$4:$C$999,$W132)</f>
        <v>6.5064102827647003</v>
      </c>
      <c r="AP132" s="2">
        <f>SUMIFS('Growth rates'!U$4:U$999,'Growth rates'!$B$4:$B$999,Demands!$A132,'Growth rates'!$C$4:$C$999,$W132)</f>
        <v>7.083168082184935</v>
      </c>
      <c r="AR132">
        <f>VLOOKUP(C132&amp;A132,Driver_elast!$A$2:$E$1161,5,FALSE)</f>
        <v>0.80996299999999999</v>
      </c>
      <c r="AS132">
        <f t="shared" si="40"/>
        <v>0.80996299999999999</v>
      </c>
      <c r="AT132">
        <f t="shared" si="41"/>
        <v>0.16199259999999999</v>
      </c>
      <c r="AV132" s="2" cm="1">
        <f t="array" ref="AV132">TREND($AR132:$AS132,$AR$3:$AS$3,AV$1)</f>
        <v>0.80996299999999999</v>
      </c>
      <c r="AW132" s="2" cm="1">
        <f t="array" ref="AW132">TREND($AR132:$AS132,$AR$3:$AS$3,AW$1)</f>
        <v>0.80996299999999999</v>
      </c>
      <c r="AX132" s="2" cm="1">
        <f t="array" ref="AX132">TREND($AR132:$AS132,$AR$3:$AS$3,AX$1)</f>
        <v>0.80996299999999999</v>
      </c>
      <c r="AY132" s="2" cm="1">
        <f t="array" ref="AY132">TREND($AR132:$AS132,$AR$3:$AS$3,AY$1)</f>
        <v>0.80996299999999999</v>
      </c>
      <c r="AZ132" s="2" cm="1">
        <f t="array" ref="AZ132">TREND($AR132:$AS132,$AR$3:$AS$3,AZ$1)</f>
        <v>0.80996299999999999</v>
      </c>
      <c r="BA132" s="2" cm="1">
        <f t="array" ref="BA132">TREND($AR132:$AS132,$AR$3:$AS$3,BA$1)</f>
        <v>0.80996299999999999</v>
      </c>
      <c r="BB132" s="2" cm="1">
        <f t="array" ref="BB132">TREND($AR132:$AS132,$AR$3:$AS$3,BB$1)</f>
        <v>0.80996299999999999</v>
      </c>
      <c r="BC132" s="2" cm="1">
        <f t="array" ref="BC132">TREND($AR132:$AS132,$AR$3:$AS$3,BC$1)</f>
        <v>0.80996299999999999</v>
      </c>
      <c r="BD132" s="2" cm="1">
        <f t="array" ref="BD132">TREND($AR132:$AS132,$AR$3:$AS$3,BD$1)</f>
        <v>0.80996299999999999</v>
      </c>
      <c r="BE132" s="2" cm="1">
        <f t="array" ref="BE132">TREND($AR132:$AS132,$AR$3:$AS$3,BE$1)</f>
        <v>0.80996299999999999</v>
      </c>
      <c r="BF132" s="20" cm="1">
        <f t="array" ref="BF132">TREND($AS132:$AT132,$AS$3:$AT$3,BF$1)</f>
        <v>0.72896670000000086</v>
      </c>
      <c r="BG132" s="20" cm="1">
        <f t="array" ref="BG132">TREND($AS132:$AT132,$AS$3:$AT$3,BG$1)</f>
        <v>0.6479704000000055</v>
      </c>
      <c r="BH132" s="20" cm="1">
        <f t="array" ref="BH132">TREND($AS132:$AT132,$AS$3:$AT$3,BH$1)</f>
        <v>0.56697410000000303</v>
      </c>
      <c r="BI132" s="20" cm="1">
        <f t="array" ref="BI132">TREND($AS132:$AT132,$AS$3:$AT$3,BI$1)</f>
        <v>0.48597780000000057</v>
      </c>
      <c r="BJ132" s="20" cm="1">
        <f t="array" ref="BJ132">TREND($AS132:$AT132,$AS$3:$AT$3,BJ$1)</f>
        <v>0.40498150000000521</v>
      </c>
      <c r="BK132" s="20" cm="1">
        <f t="array" ref="BK132">TREND($AS132:$AT132,$AS$3:$AT$3,BK$1)</f>
        <v>0.32398520000000275</v>
      </c>
      <c r="BL132" s="20" cm="1">
        <f t="array" ref="BL132">TREND($AS132:$AT132,$AS$3:$AT$3,BL$1)</f>
        <v>0.24298890000000029</v>
      </c>
      <c r="BM132" s="20" cm="1">
        <f t="array" ref="BM132">TREND($AS132:$AT132,$AS$3:$AT$3,BM$1)</f>
        <v>0.16199260000000493</v>
      </c>
    </row>
    <row r="133" spans="1:65" x14ac:dyDescent="0.35">
      <c r="A133" t="str">
        <f>IF(BYDem!B131="","\I:",BYDem!B131)</f>
        <v>Asia_central</v>
      </c>
      <c r="B133" t="str">
        <f>BYDem!E131</f>
        <v>ICH</v>
      </c>
      <c r="C133" t="str">
        <f t="shared" si="42"/>
        <v>ICH</v>
      </c>
      <c r="D133" s="4">
        <f>SUMIFS(BYDem!$M$2:$M$2000,BYDem!$B$2:$B$2000,Demands!$A133,BYDem!$E$2:$E$2000,Demands!$B133)</f>
        <v>169.88636817008299</v>
      </c>
      <c r="E133" s="4">
        <f t="shared" si="43"/>
        <v>178.37920247194907</v>
      </c>
      <c r="F133" s="4">
        <f t="shared" si="44"/>
        <v>293.08607242855345</v>
      </c>
      <c r="G133" s="4">
        <f t="shared" si="45"/>
        <v>424.5445665039685</v>
      </c>
      <c r="H133" s="4">
        <f t="shared" si="46"/>
        <v>588.33471107333878</v>
      </c>
      <c r="I133" s="4">
        <f t="shared" si="47"/>
        <v>760.1102771192019</v>
      </c>
      <c r="J133" s="4">
        <f t="shared" si="48"/>
        <v>927.80438326089939</v>
      </c>
      <c r="K133" s="4">
        <f t="shared" si="49"/>
        <v>1088.136403408146</v>
      </c>
      <c r="L133" s="4">
        <f t="shared" si="50"/>
        <v>1239.6060813163508</v>
      </c>
      <c r="M133" s="4">
        <f t="shared" si="51"/>
        <v>1378.664800150771</v>
      </c>
      <c r="N133" s="4">
        <f t="shared" si="52"/>
        <v>1517.4582789530825</v>
      </c>
      <c r="O133" s="4">
        <f t="shared" si="53"/>
        <v>1648.3056125664839</v>
      </c>
      <c r="P133" s="4">
        <f t="shared" si="54"/>
        <v>1765.7265814591497</v>
      </c>
      <c r="Q133" s="4">
        <f t="shared" si="55"/>
        <v>1868.5722186434589</v>
      </c>
      <c r="R133" s="4">
        <f t="shared" si="56"/>
        <v>1956.9359088397825</v>
      </c>
      <c r="S133" s="4">
        <f t="shared" si="57"/>
        <v>2029.8488898605365</v>
      </c>
      <c r="T133" s="4">
        <f t="shared" si="58"/>
        <v>2085.3378519523935</v>
      </c>
      <c r="U133" s="4">
        <f t="shared" si="59"/>
        <v>2121.9807326845585</v>
      </c>
      <c r="W133" s="5" t="str">
        <f>VLOOKUP(C133&amp;A133,Driver_elast!$A$2:$D$1161,4,FALSE)</f>
        <v>GDPIND</v>
      </c>
      <c r="X133" s="5">
        <v>1</v>
      </c>
      <c r="Y133" s="2">
        <f>SUMIFS('Growth rates'!D$4:D$999,'Growth rates'!$B$4:$B$999,Demands!$A133,'Growth rates'!$C$4:$C$999,$W133)</f>
        <v>1</v>
      </c>
      <c r="Z133" s="2">
        <f>SUMIFS('Growth rates'!E$4:E$999,'Growth rates'!$B$4:$B$999,Demands!$A133,'Growth rates'!$C$4:$C$999,$W133)</f>
        <v>1.0172824145660182</v>
      </c>
      <c r="AA133" s="2">
        <f>SUMIFS('Growth rates'!F$4:F$999,'Growth rates'!$B$4:$B$999,Demands!$A133,'Growth rates'!$C$4:$C$999,$W133)</f>
        <v>1.2635761318659868</v>
      </c>
      <c r="AB133" s="2">
        <f>SUMIFS('Growth rates'!G$4:G$999,'Growth rates'!$B$4:$B$999,Demands!$A133,'Growth rates'!$C$4:$C$999,$W133)</f>
        <v>1.4978247577922781</v>
      </c>
      <c r="AC133" s="2">
        <f>SUMIFS('Growth rates'!H$4:H$999,'Growth rates'!$B$4:$B$999,Demands!$A133,'Growth rates'!$C$4:$C$999,$W133)</f>
        <v>1.7625501041926093</v>
      </c>
      <c r="AD133" s="2">
        <f>SUMIFS('Growth rates'!I$4:I$999,'Growth rates'!$B$4:$B$999,Demands!$A133,'Growth rates'!$C$4:$C$999,$W133)</f>
        <v>2.0269538634550917</v>
      </c>
      <c r="AE133" s="2">
        <f>SUMIFS('Growth rates'!J$4:J$999,'Growth rates'!$B$4:$B$999,Demands!$A133,'Growth rates'!$C$4:$C$999,$W133)</f>
        <v>2.2885058118505701</v>
      </c>
      <c r="AF133" s="2">
        <f>SUMIFS('Growth rates'!K$4:K$999,'Growth rates'!$B$4:$B$999,Demands!$A133,'Growth rates'!$C$4:$C$999,$W133)</f>
        <v>2.5569588028898043</v>
      </c>
      <c r="AG133" s="2">
        <f>SUMIFS('Growth rates'!L$4:L$999,'Growth rates'!$B$4:$B$999,Demands!$A133,'Growth rates'!$C$4:$C$999,$W133)</f>
        <v>2.8447948921556456</v>
      </c>
      <c r="AH133" s="2">
        <f>SUMIFS('Growth rates'!M$4:M$999,'Growth rates'!$B$4:$B$999,Demands!$A133,'Growth rates'!$C$4:$C$999,$W133)</f>
        <v>3.1639233144926688</v>
      </c>
      <c r="AI133" s="2">
        <f>SUMIFS('Growth rates'!N$4:N$999,'Growth rates'!$B$4:$B$999,Demands!$A133,'Growth rates'!$C$4:$C$999,$W133)</f>
        <v>3.517834112368468</v>
      </c>
      <c r="AJ133" s="2">
        <f>SUMIFS('Growth rates'!O$4:O$999,'Growth rates'!$B$4:$B$999,Demands!$A133,'Growth rates'!$C$4:$C$999,$W133)</f>
        <v>3.8970036915934441</v>
      </c>
      <c r="AK133" s="2">
        <f>SUMIFS('Growth rates'!P$4:P$999,'Growth rates'!$B$4:$B$999,Demands!$A133,'Growth rates'!$C$4:$C$999,$W133)</f>
        <v>4.2935927236936848</v>
      </c>
      <c r="AL133" s="2">
        <f>SUMIFS('Growth rates'!Q$4:Q$999,'Growth rates'!$B$4:$B$999,Demands!$A133,'Growth rates'!$C$4:$C$999,$W133)</f>
        <v>4.7103968541811296</v>
      </c>
      <c r="AM133" s="2">
        <f>SUMIFS('Growth rates'!R$4:R$999,'Growth rates'!$B$4:$B$999,Demands!$A133,'Growth rates'!$C$4:$C$999,$W133)</f>
        <v>5.1559006930713069</v>
      </c>
      <c r="AN133" s="2">
        <f>SUMIFS('Growth rates'!S$4:S$999,'Growth rates'!$B$4:$B$999,Demands!$A133,'Growth rates'!$C$4:$C$999,$W133)</f>
        <v>5.6361566990046787</v>
      </c>
      <c r="AO133" s="2">
        <f>SUMIFS('Growth rates'!T$4:T$999,'Growth rates'!$B$4:$B$999,Demands!$A133,'Growth rates'!$C$4:$C$999,$W133)</f>
        <v>6.1497326717072927</v>
      </c>
      <c r="AP133" s="2">
        <f>SUMIFS('Growth rates'!U$4:U$999,'Growth rates'!$B$4:$B$999,Demands!$A133,'Growth rates'!$C$4:$C$999,$W133)</f>
        <v>6.6900382164733037</v>
      </c>
      <c r="AR133">
        <f>VLOOKUP(C133&amp;A133,Driver_elast!$A$2:$E$1161,5,FALSE)</f>
        <v>2.939924</v>
      </c>
      <c r="AS133">
        <f t="shared" ref="AS133:AS196" si="60">IF(AND(LEFT(W133,3)="GDP",AR133&gt;1,X133),1,AR133)</f>
        <v>1</v>
      </c>
      <c r="AT133">
        <f t="shared" ref="AT133:AT196" si="61">AS133/$AT$1</f>
        <v>0.2</v>
      </c>
      <c r="AV133" s="2" cm="1">
        <f t="array" ref="AV133">TREND($AR133:$AS133,$AR$3:$AS$3,AV$1)</f>
        <v>2.9399240000000049</v>
      </c>
      <c r="AW133" s="2" cm="1">
        <f t="array" ref="AW133">TREND($AR133:$AS133,$AR$3:$AS$3,AW$1)</f>
        <v>2.8926087804878051</v>
      </c>
      <c r="AX133" s="2" cm="1">
        <f t="array" ref="AX133">TREND($AR133:$AS133,$AR$3:$AS$3,AX$1)</f>
        <v>2.6560326829268348</v>
      </c>
      <c r="AY133" s="2" cm="1">
        <f t="array" ref="AY133">TREND($AR133:$AS133,$AR$3:$AS$3,AY$1)</f>
        <v>2.4194565853658503</v>
      </c>
      <c r="AZ133" s="2" cm="1">
        <f t="array" ref="AZ133">TREND($AR133:$AS133,$AR$3:$AS$3,AZ$1)</f>
        <v>2.18288048780488</v>
      </c>
      <c r="BA133" s="2" cm="1">
        <f t="array" ref="BA133">TREND($AR133:$AS133,$AR$3:$AS$3,BA$1)</f>
        <v>1.9463043902438955</v>
      </c>
      <c r="BB133" s="2" cm="1">
        <f t="array" ref="BB133">TREND($AR133:$AS133,$AR$3:$AS$3,BB$1)</f>
        <v>1.7097282926829251</v>
      </c>
      <c r="BC133" s="2" cm="1">
        <f t="array" ref="BC133">TREND($AR133:$AS133,$AR$3:$AS$3,BC$1)</f>
        <v>1.4731521951219548</v>
      </c>
      <c r="BD133" s="2" cm="1">
        <f t="array" ref="BD133">TREND($AR133:$AS133,$AR$3:$AS$3,BD$1)</f>
        <v>1.2365760975609703</v>
      </c>
      <c r="BE133" s="2" cm="1">
        <f t="array" ref="BE133">TREND($AR133:$AS133,$AR$3:$AS$3,BE$1)</f>
        <v>1</v>
      </c>
      <c r="BF133" s="20" cm="1">
        <f t="array" ref="BF133">TREND($AS133:$AT133,$AS$3:$AT$3,BF$1)</f>
        <v>0.90000000000000568</v>
      </c>
      <c r="BG133" s="20" cm="1">
        <f t="array" ref="BG133">TREND($AS133:$AT133,$AS$3:$AT$3,BG$1)</f>
        <v>0.80000000000000426</v>
      </c>
      <c r="BH133" s="20" cm="1">
        <f t="array" ref="BH133">TREND($AS133:$AT133,$AS$3:$AT$3,BH$1)</f>
        <v>0.70000000000000284</v>
      </c>
      <c r="BI133" s="20" cm="1">
        <f t="array" ref="BI133">TREND($AS133:$AT133,$AS$3:$AT$3,BI$1)</f>
        <v>0.60000000000000142</v>
      </c>
      <c r="BJ133" s="20" cm="1">
        <f t="array" ref="BJ133">TREND($AS133:$AT133,$AS$3:$AT$3,BJ$1)</f>
        <v>0.5</v>
      </c>
      <c r="BK133" s="20" cm="1">
        <f t="array" ref="BK133">TREND($AS133:$AT133,$AS$3:$AT$3,BK$1)</f>
        <v>0.40000000000000568</v>
      </c>
      <c r="BL133" s="20" cm="1">
        <f t="array" ref="BL133">TREND($AS133:$AT133,$AS$3:$AT$3,BL$1)</f>
        <v>0.30000000000000426</v>
      </c>
      <c r="BM133" s="20" cm="1">
        <f t="array" ref="BM133">TREND($AS133:$AT133,$AS$3:$AT$3,BM$1)</f>
        <v>0.20000000000000284</v>
      </c>
    </row>
    <row r="134" spans="1:65" x14ac:dyDescent="0.35">
      <c r="A134" t="str">
        <f>IF(BYDem!B132="","\I:",BYDem!B132)</f>
        <v>Asia_central</v>
      </c>
      <c r="B134" t="str">
        <f>BYDem!E132</f>
        <v>ICH_Feedstock</v>
      </c>
      <c r="C134" t="str">
        <f t="shared" si="42"/>
        <v>ICH_Feedstock</v>
      </c>
      <c r="D134" s="4">
        <f>SUMIFS(BYDem!$M$2:$M$2000,BYDem!$B$2:$B$2000,Demands!$A134,BYDem!$E$2:$E$2000,Demands!$B134)</f>
        <v>82.923568207200006</v>
      </c>
      <c r="E134" s="4">
        <f t="shared" si="43"/>
        <v>87.069022207359495</v>
      </c>
      <c r="F134" s="4">
        <f t="shared" si="44"/>
        <v>143.05881736948805</v>
      </c>
      <c r="G134" s="4">
        <f t="shared" si="45"/>
        <v>207.22528061958741</v>
      </c>
      <c r="H134" s="4">
        <f t="shared" si="46"/>
        <v>287.17320917420545</v>
      </c>
      <c r="I134" s="4">
        <f t="shared" si="47"/>
        <v>371.01891746007448</v>
      </c>
      <c r="J134" s="4">
        <f t="shared" si="48"/>
        <v>452.87241635096024</v>
      </c>
      <c r="K134" s="4">
        <f t="shared" si="49"/>
        <v>531.13239301470105</v>
      </c>
      <c r="L134" s="4">
        <f t="shared" si="50"/>
        <v>605.06655443469629</v>
      </c>
      <c r="M134" s="4">
        <f t="shared" si="51"/>
        <v>672.94277829114662</v>
      </c>
      <c r="N134" s="4">
        <f t="shared" si="52"/>
        <v>740.68953531555655</v>
      </c>
      <c r="O134" s="4">
        <f t="shared" si="53"/>
        <v>804.55768383444331</v>
      </c>
      <c r="P134" s="4">
        <f t="shared" si="54"/>
        <v>861.87226314888392</v>
      </c>
      <c r="Q134" s="4">
        <f t="shared" si="55"/>
        <v>912.07244873015327</v>
      </c>
      <c r="R134" s="4">
        <f t="shared" si="56"/>
        <v>955.20382277717988</v>
      </c>
      <c r="S134" s="4">
        <f t="shared" si="57"/>
        <v>990.79352087945244</v>
      </c>
      <c r="T134" s="4">
        <f t="shared" si="58"/>
        <v>1017.8783469448622</v>
      </c>
      <c r="U134" s="4">
        <f t="shared" si="59"/>
        <v>1035.7641752925488</v>
      </c>
      <c r="W134" s="5" t="str">
        <f>VLOOKUP(C134&amp;A134,Driver_elast!$A$2:$D$1161,4,FALSE)</f>
        <v>GDPIND</v>
      </c>
      <c r="X134" s="5">
        <v>1</v>
      </c>
      <c r="Y134" s="2">
        <f>SUMIFS('Growth rates'!D$4:D$999,'Growth rates'!$B$4:$B$999,Demands!$A134,'Growth rates'!$C$4:$C$999,$W134)</f>
        <v>1</v>
      </c>
      <c r="Z134" s="2">
        <f>SUMIFS('Growth rates'!E$4:E$999,'Growth rates'!$B$4:$B$999,Demands!$A134,'Growth rates'!$C$4:$C$999,$W134)</f>
        <v>1.0172824145660182</v>
      </c>
      <c r="AA134" s="2">
        <f>SUMIFS('Growth rates'!F$4:F$999,'Growth rates'!$B$4:$B$999,Demands!$A134,'Growth rates'!$C$4:$C$999,$W134)</f>
        <v>1.2635761318659868</v>
      </c>
      <c r="AB134" s="2">
        <f>SUMIFS('Growth rates'!G$4:G$999,'Growth rates'!$B$4:$B$999,Demands!$A134,'Growth rates'!$C$4:$C$999,$W134)</f>
        <v>1.4978247577922781</v>
      </c>
      <c r="AC134" s="2">
        <f>SUMIFS('Growth rates'!H$4:H$999,'Growth rates'!$B$4:$B$999,Demands!$A134,'Growth rates'!$C$4:$C$999,$W134)</f>
        <v>1.7625501041926093</v>
      </c>
      <c r="AD134" s="2">
        <f>SUMIFS('Growth rates'!I$4:I$999,'Growth rates'!$B$4:$B$999,Demands!$A134,'Growth rates'!$C$4:$C$999,$W134)</f>
        <v>2.0269538634550917</v>
      </c>
      <c r="AE134" s="2">
        <f>SUMIFS('Growth rates'!J$4:J$999,'Growth rates'!$B$4:$B$999,Demands!$A134,'Growth rates'!$C$4:$C$999,$W134)</f>
        <v>2.2885058118505701</v>
      </c>
      <c r="AF134" s="2">
        <f>SUMIFS('Growth rates'!K$4:K$999,'Growth rates'!$B$4:$B$999,Demands!$A134,'Growth rates'!$C$4:$C$999,$W134)</f>
        <v>2.5569588028898043</v>
      </c>
      <c r="AG134" s="2">
        <f>SUMIFS('Growth rates'!L$4:L$999,'Growth rates'!$B$4:$B$999,Demands!$A134,'Growth rates'!$C$4:$C$999,$W134)</f>
        <v>2.8447948921556456</v>
      </c>
      <c r="AH134" s="2">
        <f>SUMIFS('Growth rates'!M$4:M$999,'Growth rates'!$B$4:$B$999,Demands!$A134,'Growth rates'!$C$4:$C$999,$W134)</f>
        <v>3.1639233144926688</v>
      </c>
      <c r="AI134" s="2">
        <f>SUMIFS('Growth rates'!N$4:N$999,'Growth rates'!$B$4:$B$999,Demands!$A134,'Growth rates'!$C$4:$C$999,$W134)</f>
        <v>3.517834112368468</v>
      </c>
      <c r="AJ134" s="2">
        <f>SUMIFS('Growth rates'!O$4:O$999,'Growth rates'!$B$4:$B$999,Demands!$A134,'Growth rates'!$C$4:$C$999,$W134)</f>
        <v>3.8970036915934441</v>
      </c>
      <c r="AK134" s="2">
        <f>SUMIFS('Growth rates'!P$4:P$999,'Growth rates'!$B$4:$B$999,Demands!$A134,'Growth rates'!$C$4:$C$999,$W134)</f>
        <v>4.2935927236936848</v>
      </c>
      <c r="AL134" s="2">
        <f>SUMIFS('Growth rates'!Q$4:Q$999,'Growth rates'!$B$4:$B$999,Demands!$A134,'Growth rates'!$C$4:$C$999,$W134)</f>
        <v>4.7103968541811296</v>
      </c>
      <c r="AM134" s="2">
        <f>SUMIFS('Growth rates'!R$4:R$999,'Growth rates'!$B$4:$B$999,Demands!$A134,'Growth rates'!$C$4:$C$999,$W134)</f>
        <v>5.1559006930713069</v>
      </c>
      <c r="AN134" s="2">
        <f>SUMIFS('Growth rates'!S$4:S$999,'Growth rates'!$B$4:$B$999,Demands!$A134,'Growth rates'!$C$4:$C$999,$W134)</f>
        <v>5.6361566990046787</v>
      </c>
      <c r="AO134" s="2">
        <f>SUMIFS('Growth rates'!T$4:T$999,'Growth rates'!$B$4:$B$999,Demands!$A134,'Growth rates'!$C$4:$C$999,$W134)</f>
        <v>6.1497326717072927</v>
      </c>
      <c r="AP134" s="2">
        <f>SUMIFS('Growth rates'!U$4:U$999,'Growth rates'!$B$4:$B$999,Demands!$A134,'Growth rates'!$C$4:$C$999,$W134)</f>
        <v>6.6900382164733037</v>
      </c>
      <c r="AR134">
        <f>VLOOKUP(C134&amp;A134,Driver_elast!$A$2:$E$1161,5,FALSE)</f>
        <v>2.939924</v>
      </c>
      <c r="AS134">
        <f t="shared" si="60"/>
        <v>1</v>
      </c>
      <c r="AT134">
        <f t="shared" si="61"/>
        <v>0.2</v>
      </c>
      <c r="AV134" s="2" cm="1">
        <f t="array" ref="AV134">TREND($AR134:$AS134,$AR$3:$AS$3,AV$1)</f>
        <v>2.9399240000000049</v>
      </c>
      <c r="AW134" s="2" cm="1">
        <f t="array" ref="AW134">TREND($AR134:$AS134,$AR$3:$AS$3,AW$1)</f>
        <v>2.8926087804878051</v>
      </c>
      <c r="AX134" s="2" cm="1">
        <f t="array" ref="AX134">TREND($AR134:$AS134,$AR$3:$AS$3,AX$1)</f>
        <v>2.6560326829268348</v>
      </c>
      <c r="AY134" s="2" cm="1">
        <f t="array" ref="AY134">TREND($AR134:$AS134,$AR$3:$AS$3,AY$1)</f>
        <v>2.4194565853658503</v>
      </c>
      <c r="AZ134" s="2" cm="1">
        <f t="array" ref="AZ134">TREND($AR134:$AS134,$AR$3:$AS$3,AZ$1)</f>
        <v>2.18288048780488</v>
      </c>
      <c r="BA134" s="2" cm="1">
        <f t="array" ref="BA134">TREND($AR134:$AS134,$AR$3:$AS$3,BA$1)</f>
        <v>1.9463043902438955</v>
      </c>
      <c r="BB134" s="2" cm="1">
        <f t="array" ref="BB134">TREND($AR134:$AS134,$AR$3:$AS$3,BB$1)</f>
        <v>1.7097282926829251</v>
      </c>
      <c r="BC134" s="2" cm="1">
        <f t="array" ref="BC134">TREND($AR134:$AS134,$AR$3:$AS$3,BC$1)</f>
        <v>1.4731521951219548</v>
      </c>
      <c r="BD134" s="2" cm="1">
        <f t="array" ref="BD134">TREND($AR134:$AS134,$AR$3:$AS$3,BD$1)</f>
        <v>1.2365760975609703</v>
      </c>
      <c r="BE134" s="2" cm="1">
        <f t="array" ref="BE134">TREND($AR134:$AS134,$AR$3:$AS$3,BE$1)</f>
        <v>1</v>
      </c>
      <c r="BF134" s="20" cm="1">
        <f t="array" ref="BF134">TREND($AS134:$AT134,$AS$3:$AT$3,BF$1)</f>
        <v>0.90000000000000568</v>
      </c>
      <c r="BG134" s="20" cm="1">
        <f t="array" ref="BG134">TREND($AS134:$AT134,$AS$3:$AT$3,BG$1)</f>
        <v>0.80000000000000426</v>
      </c>
      <c r="BH134" s="20" cm="1">
        <f t="array" ref="BH134">TREND($AS134:$AT134,$AS$3:$AT$3,BH$1)</f>
        <v>0.70000000000000284</v>
      </c>
      <c r="BI134" s="20" cm="1">
        <f t="array" ref="BI134">TREND($AS134:$AT134,$AS$3:$AT$3,BI$1)</f>
        <v>0.60000000000000142</v>
      </c>
      <c r="BJ134" s="20" cm="1">
        <f t="array" ref="BJ134">TREND($AS134:$AT134,$AS$3:$AT$3,BJ$1)</f>
        <v>0.5</v>
      </c>
      <c r="BK134" s="20" cm="1">
        <f t="array" ref="BK134">TREND($AS134:$AT134,$AS$3:$AT$3,BK$1)</f>
        <v>0.40000000000000568</v>
      </c>
      <c r="BL134" s="20" cm="1">
        <f t="array" ref="BL134">TREND($AS134:$AT134,$AS$3:$AT$3,BL$1)</f>
        <v>0.30000000000000426</v>
      </c>
      <c r="BM134" s="20" cm="1">
        <f t="array" ref="BM134">TREND($AS134:$AT134,$AS$3:$AT$3,BM$1)</f>
        <v>0.20000000000000284</v>
      </c>
    </row>
    <row r="135" spans="1:65" x14ac:dyDescent="0.35">
      <c r="A135" t="str">
        <f>IF(BYDem!B133="","\I:",BYDem!B133)</f>
        <v>Asia_central</v>
      </c>
      <c r="B135" t="str">
        <f>BYDem!E133</f>
        <v>IFP</v>
      </c>
      <c r="C135" t="str">
        <f t="shared" si="42"/>
        <v>IFP</v>
      </c>
      <c r="D135" s="4">
        <f>SUMIFS(BYDem!$M$2:$M$2000,BYDem!$B$2:$B$2000,Demands!$A135,BYDem!$E$2:$E$2000,Demands!$B135)</f>
        <v>66.8170810055109</v>
      </c>
      <c r="E135" s="4">
        <f t="shared" si="43"/>
        <v>66.8170810055109</v>
      </c>
      <c r="F135" s="4">
        <f t="shared" si="44"/>
        <v>66.8170810055109</v>
      </c>
      <c r="G135" s="4">
        <f t="shared" si="45"/>
        <v>66.8170810055109</v>
      </c>
      <c r="H135" s="4">
        <f t="shared" si="46"/>
        <v>66.8170810055109</v>
      </c>
      <c r="I135" s="4">
        <f t="shared" si="47"/>
        <v>66.8170810055109</v>
      </c>
      <c r="J135" s="4">
        <f t="shared" si="48"/>
        <v>66.8170810055109</v>
      </c>
      <c r="K135" s="4">
        <f t="shared" si="49"/>
        <v>66.8170810055109</v>
      </c>
      <c r="L135" s="4">
        <f t="shared" si="50"/>
        <v>66.8170810055109</v>
      </c>
      <c r="M135" s="4">
        <f t="shared" si="51"/>
        <v>66.8170810055109</v>
      </c>
      <c r="N135" s="4">
        <f t="shared" si="52"/>
        <v>66.8170810055109</v>
      </c>
      <c r="O135" s="4">
        <f t="shared" si="53"/>
        <v>66.8170810055109</v>
      </c>
      <c r="P135" s="4">
        <f t="shared" si="54"/>
        <v>66.8170810055109</v>
      </c>
      <c r="Q135" s="4">
        <f t="shared" si="55"/>
        <v>66.8170810055109</v>
      </c>
      <c r="R135" s="4">
        <f t="shared" si="56"/>
        <v>66.8170810055109</v>
      </c>
      <c r="S135" s="4">
        <f t="shared" si="57"/>
        <v>66.8170810055109</v>
      </c>
      <c r="T135" s="4">
        <f t="shared" si="58"/>
        <v>66.8170810055109</v>
      </c>
      <c r="U135" s="4">
        <f t="shared" si="59"/>
        <v>66.8170810055109</v>
      </c>
      <c r="W135" s="5" t="str">
        <f>VLOOKUP(C135&amp;A135,Driver_elast!$A$2:$D$1161,4,FALSE)</f>
        <v>GDPIND</v>
      </c>
      <c r="X135" s="5">
        <v>1</v>
      </c>
      <c r="Y135" s="2">
        <f>SUMIFS('Growth rates'!D$4:D$999,'Growth rates'!$B$4:$B$999,Demands!$A135,'Growth rates'!$C$4:$C$999,$W135)</f>
        <v>1</v>
      </c>
      <c r="Z135" s="2">
        <f>SUMIFS('Growth rates'!E$4:E$999,'Growth rates'!$B$4:$B$999,Demands!$A135,'Growth rates'!$C$4:$C$999,$W135)</f>
        <v>1.0172824145660182</v>
      </c>
      <c r="AA135" s="2">
        <f>SUMIFS('Growth rates'!F$4:F$999,'Growth rates'!$B$4:$B$999,Demands!$A135,'Growth rates'!$C$4:$C$999,$W135)</f>
        <v>1.2635761318659868</v>
      </c>
      <c r="AB135" s="2">
        <f>SUMIFS('Growth rates'!G$4:G$999,'Growth rates'!$B$4:$B$999,Demands!$A135,'Growth rates'!$C$4:$C$999,$W135)</f>
        <v>1.4978247577922781</v>
      </c>
      <c r="AC135" s="2">
        <f>SUMIFS('Growth rates'!H$4:H$999,'Growth rates'!$B$4:$B$999,Demands!$A135,'Growth rates'!$C$4:$C$999,$W135)</f>
        <v>1.7625501041926093</v>
      </c>
      <c r="AD135" s="2">
        <f>SUMIFS('Growth rates'!I$4:I$999,'Growth rates'!$B$4:$B$999,Demands!$A135,'Growth rates'!$C$4:$C$999,$W135)</f>
        <v>2.0269538634550917</v>
      </c>
      <c r="AE135" s="2">
        <f>SUMIFS('Growth rates'!J$4:J$999,'Growth rates'!$B$4:$B$999,Demands!$A135,'Growth rates'!$C$4:$C$999,$W135)</f>
        <v>2.2885058118505701</v>
      </c>
      <c r="AF135" s="2">
        <f>SUMIFS('Growth rates'!K$4:K$999,'Growth rates'!$B$4:$B$999,Demands!$A135,'Growth rates'!$C$4:$C$999,$W135)</f>
        <v>2.5569588028898043</v>
      </c>
      <c r="AG135" s="2">
        <f>SUMIFS('Growth rates'!L$4:L$999,'Growth rates'!$B$4:$B$999,Demands!$A135,'Growth rates'!$C$4:$C$999,$W135)</f>
        <v>2.8447948921556456</v>
      </c>
      <c r="AH135" s="2">
        <f>SUMIFS('Growth rates'!M$4:M$999,'Growth rates'!$B$4:$B$999,Demands!$A135,'Growth rates'!$C$4:$C$999,$W135)</f>
        <v>3.1639233144926688</v>
      </c>
      <c r="AI135" s="2">
        <f>SUMIFS('Growth rates'!N$4:N$999,'Growth rates'!$B$4:$B$999,Demands!$A135,'Growth rates'!$C$4:$C$999,$W135)</f>
        <v>3.517834112368468</v>
      </c>
      <c r="AJ135" s="2">
        <f>SUMIFS('Growth rates'!O$4:O$999,'Growth rates'!$B$4:$B$999,Demands!$A135,'Growth rates'!$C$4:$C$999,$W135)</f>
        <v>3.8970036915934441</v>
      </c>
      <c r="AK135" s="2">
        <f>SUMIFS('Growth rates'!P$4:P$999,'Growth rates'!$B$4:$B$999,Demands!$A135,'Growth rates'!$C$4:$C$999,$W135)</f>
        <v>4.2935927236936848</v>
      </c>
      <c r="AL135" s="2">
        <f>SUMIFS('Growth rates'!Q$4:Q$999,'Growth rates'!$B$4:$B$999,Demands!$A135,'Growth rates'!$C$4:$C$999,$W135)</f>
        <v>4.7103968541811296</v>
      </c>
      <c r="AM135" s="2">
        <f>SUMIFS('Growth rates'!R$4:R$999,'Growth rates'!$B$4:$B$999,Demands!$A135,'Growth rates'!$C$4:$C$999,$W135)</f>
        <v>5.1559006930713069</v>
      </c>
      <c r="AN135" s="2">
        <f>SUMIFS('Growth rates'!S$4:S$999,'Growth rates'!$B$4:$B$999,Demands!$A135,'Growth rates'!$C$4:$C$999,$W135)</f>
        <v>5.6361566990046787</v>
      </c>
      <c r="AO135" s="2">
        <f>SUMIFS('Growth rates'!T$4:T$999,'Growth rates'!$B$4:$B$999,Demands!$A135,'Growth rates'!$C$4:$C$999,$W135)</f>
        <v>6.1497326717072927</v>
      </c>
      <c r="AP135" s="2">
        <f>SUMIFS('Growth rates'!U$4:U$999,'Growth rates'!$B$4:$B$999,Demands!$A135,'Growth rates'!$C$4:$C$999,$W135)</f>
        <v>6.6900382164733037</v>
      </c>
      <c r="AR135">
        <f>VLOOKUP(C135&amp;A135,Driver_elast!$A$2:$E$1161,5,FALSE)</f>
        <v>0</v>
      </c>
      <c r="AS135">
        <f t="shared" si="60"/>
        <v>0</v>
      </c>
      <c r="AT135">
        <f t="shared" si="61"/>
        <v>0</v>
      </c>
      <c r="AV135" s="2" cm="1">
        <f t="array" ref="AV135">TREND($AR135:$AS135,$AR$3:$AS$3,AV$1)</f>
        <v>0</v>
      </c>
      <c r="AW135" s="2" cm="1">
        <f t="array" ref="AW135">TREND($AR135:$AS135,$AR$3:$AS$3,AW$1)</f>
        <v>0</v>
      </c>
      <c r="AX135" s="2" cm="1">
        <f t="array" ref="AX135">TREND($AR135:$AS135,$AR$3:$AS$3,AX$1)</f>
        <v>0</v>
      </c>
      <c r="AY135" s="2" cm="1">
        <f t="array" ref="AY135">TREND($AR135:$AS135,$AR$3:$AS$3,AY$1)</f>
        <v>0</v>
      </c>
      <c r="AZ135" s="2" cm="1">
        <f t="array" ref="AZ135">TREND($AR135:$AS135,$AR$3:$AS$3,AZ$1)</f>
        <v>0</v>
      </c>
      <c r="BA135" s="2" cm="1">
        <f t="array" ref="BA135">TREND($AR135:$AS135,$AR$3:$AS$3,BA$1)</f>
        <v>0</v>
      </c>
      <c r="BB135" s="2" cm="1">
        <f t="array" ref="BB135">TREND($AR135:$AS135,$AR$3:$AS$3,BB$1)</f>
        <v>0</v>
      </c>
      <c r="BC135" s="2" cm="1">
        <f t="array" ref="BC135">TREND($AR135:$AS135,$AR$3:$AS$3,BC$1)</f>
        <v>0</v>
      </c>
      <c r="BD135" s="2" cm="1">
        <f t="array" ref="BD135">TREND($AR135:$AS135,$AR$3:$AS$3,BD$1)</f>
        <v>0</v>
      </c>
      <c r="BE135" s="2" cm="1">
        <f t="array" ref="BE135">TREND($AR135:$AS135,$AR$3:$AS$3,BE$1)</f>
        <v>0</v>
      </c>
      <c r="BF135" s="20" cm="1">
        <f t="array" ref="BF135">TREND($AS135:$AT135,$AS$3:$AT$3,BF$1)</f>
        <v>0</v>
      </c>
      <c r="BG135" s="20" cm="1">
        <f t="array" ref="BG135">TREND($AS135:$AT135,$AS$3:$AT$3,BG$1)</f>
        <v>0</v>
      </c>
      <c r="BH135" s="20" cm="1">
        <f t="array" ref="BH135">TREND($AS135:$AT135,$AS$3:$AT$3,BH$1)</f>
        <v>0</v>
      </c>
      <c r="BI135" s="20" cm="1">
        <f t="array" ref="BI135">TREND($AS135:$AT135,$AS$3:$AT$3,BI$1)</f>
        <v>0</v>
      </c>
      <c r="BJ135" s="20" cm="1">
        <f t="array" ref="BJ135">TREND($AS135:$AT135,$AS$3:$AT$3,BJ$1)</f>
        <v>0</v>
      </c>
      <c r="BK135" s="20" cm="1">
        <f t="array" ref="BK135">TREND($AS135:$AT135,$AS$3:$AT$3,BK$1)</f>
        <v>0</v>
      </c>
      <c r="BL135" s="20" cm="1">
        <f t="array" ref="BL135">TREND($AS135:$AT135,$AS$3:$AT$3,BL$1)</f>
        <v>0</v>
      </c>
      <c r="BM135" s="20" cm="1">
        <f t="array" ref="BM135">TREND($AS135:$AT135,$AS$3:$AT$3,BM$1)</f>
        <v>0</v>
      </c>
    </row>
    <row r="136" spans="1:65" x14ac:dyDescent="0.35">
      <c r="A136" t="str">
        <f>IF(BYDem!B134="","\I:",BYDem!B134)</f>
        <v>Asia_central</v>
      </c>
      <c r="B136" t="str">
        <f>BYDem!E134</f>
        <v>ILP</v>
      </c>
      <c r="C136" t="str">
        <f t="shared" si="42"/>
        <v>ILP</v>
      </c>
      <c r="D136" s="4">
        <f>SUMIFS(BYDem!$M$2:$M$2000,BYDem!$B$2:$B$2000,Demands!$A136,BYDem!$E$2:$E$2000,Demands!$B136)</f>
        <v>0.40837200000000001</v>
      </c>
      <c r="E136" s="4">
        <f t="shared" si="43"/>
        <v>0.43155333369653931</v>
      </c>
      <c r="F136" s="4">
        <f t="shared" si="44"/>
        <v>0.70658445905315648</v>
      </c>
      <c r="G136" s="4">
        <f t="shared" si="45"/>
        <v>1.0231653459120025</v>
      </c>
      <c r="H136" s="4">
        <f t="shared" si="46"/>
        <v>1.4155564542506025</v>
      </c>
      <c r="I136" s="4">
        <f t="shared" si="47"/>
        <v>1.8251324872017685</v>
      </c>
      <c r="J136" s="4">
        <f t="shared" si="48"/>
        <v>2.2220377509310847</v>
      </c>
      <c r="K136" s="4">
        <f t="shared" si="49"/>
        <v>2.5994276317068294</v>
      </c>
      <c r="L136" s="4">
        <f t="shared" si="50"/>
        <v>2.9586123623798608</v>
      </c>
      <c r="M136" s="4">
        <f t="shared" si="51"/>
        <v>3.2940298693400352</v>
      </c>
      <c r="N136" s="4">
        <f t="shared" si="52"/>
        <v>3.6287078090796836</v>
      </c>
      <c r="O136" s="4">
        <f t="shared" si="53"/>
        <v>3.9444467301970665</v>
      </c>
      <c r="P136" s="4">
        <f t="shared" si="54"/>
        <v>4.2279469449004141</v>
      </c>
      <c r="Q136" s="4">
        <f t="shared" si="55"/>
        <v>4.4762363924902635</v>
      </c>
      <c r="R136" s="4">
        <f t="shared" si="56"/>
        <v>4.6895638668454067</v>
      </c>
      <c r="S136" s="4">
        <f t="shared" si="57"/>
        <v>4.8656319235243268</v>
      </c>
      <c r="T136" s="4">
        <f t="shared" si="58"/>
        <v>4.9997358181624438</v>
      </c>
      <c r="U136" s="4">
        <f t="shared" si="59"/>
        <v>5.0883756826297866</v>
      </c>
      <c r="W136" s="5" t="str">
        <f>VLOOKUP(C136&amp;A136,Driver_elast!$A$2:$D$1161,4,FALSE)</f>
        <v>GDP</v>
      </c>
      <c r="X136" s="5">
        <v>1</v>
      </c>
      <c r="Y136" s="2">
        <f>SUMIFS('Growth rates'!D$4:D$999,'Growth rates'!$B$4:$B$999,Demands!$A136,'Growth rates'!$C$4:$C$999,$W136)</f>
        <v>1</v>
      </c>
      <c r="Z136" s="2">
        <f>SUMIFS('Growth rates'!E$4:E$999,'Growth rates'!$B$4:$B$999,Demands!$A136,'Growth rates'!$C$4:$C$999,$W136)</f>
        <v>1.0211861336859178</v>
      </c>
      <c r="AA136" s="2">
        <f>SUMIFS('Growth rates'!F$4:F$999,'Growth rates'!$B$4:$B$999,Demands!$A136,'Growth rates'!$C$4:$C$999,$W136)</f>
        <v>1.284730720798329</v>
      </c>
      <c r="AB136" s="2">
        <f>SUMIFS('Growth rates'!G$4:G$999,'Growth rates'!$B$4:$B$999,Demands!$A136,'Growth rates'!$C$4:$C$999,$W136)</f>
        <v>1.5394822566176061</v>
      </c>
      <c r="AC136" s="2">
        <f>SUMIFS('Growth rates'!H$4:H$999,'Growth rates'!$B$4:$B$999,Demands!$A136,'Growth rates'!$C$4:$C$999,$W136)</f>
        <v>1.8275397445571273</v>
      </c>
      <c r="AD136" s="2">
        <f>SUMIFS('Growth rates'!I$4:I$999,'Growth rates'!$B$4:$B$999,Demands!$A136,'Growth rates'!$C$4:$C$999,$W136)</f>
        <v>2.1149697577836144</v>
      </c>
      <c r="AE136" s="2">
        <f>SUMIFS('Growth rates'!J$4:J$999,'Growth rates'!$B$4:$B$999,Demands!$A136,'Growth rates'!$C$4:$C$999,$W136)</f>
        <v>2.3971802558156301</v>
      </c>
      <c r="AF136" s="2">
        <f>SUMIFS('Growth rates'!K$4:K$999,'Growth rates'!$B$4:$B$999,Demands!$A136,'Growth rates'!$C$4:$C$999,$W136)</f>
        <v>2.6839281598098061</v>
      </c>
      <c r="AG136" s="2">
        <f>SUMIFS('Growth rates'!L$4:L$999,'Growth rates'!$B$4:$B$999,Demands!$A136,'Growth rates'!$C$4:$C$999,$W136)</f>
        <v>2.9904450803853759</v>
      </c>
      <c r="AH136" s="2">
        <f>SUMIFS('Growth rates'!M$4:M$999,'Growth rates'!$B$4:$B$999,Demands!$A136,'Growth rates'!$C$4:$C$999,$W136)</f>
        <v>3.3294714585342731</v>
      </c>
      <c r="AI136" s="2">
        <f>SUMIFS('Growth rates'!N$4:N$999,'Growth rates'!$B$4:$B$999,Demands!$A136,'Growth rates'!$C$4:$C$999,$W136)</f>
        <v>3.7053368515040157</v>
      </c>
      <c r="AJ136" s="2">
        <f>SUMIFS('Growth rates'!O$4:O$999,'Growth rates'!$B$4:$B$999,Demands!$A136,'Growth rates'!$C$4:$C$999,$W136)</f>
        <v>4.1083450025540271</v>
      </c>
      <c r="AK136" s="2">
        <f>SUMIFS('Growth rates'!P$4:P$999,'Growth rates'!$B$4:$B$999,Demands!$A136,'Growth rates'!$C$4:$C$999,$W136)</f>
        <v>4.5301737405121631</v>
      </c>
      <c r="AL136" s="2">
        <f>SUMIFS('Growth rates'!Q$4:Q$999,'Growth rates'!$B$4:$B$999,Demands!$A136,'Growth rates'!$C$4:$C$999,$W136)</f>
        <v>4.9735703228945765</v>
      </c>
      <c r="AM136" s="2">
        <f>SUMIFS('Growth rates'!R$4:R$999,'Growth rates'!$B$4:$B$999,Demands!$A136,'Growth rates'!$C$4:$C$999,$W136)</f>
        <v>5.4476289303849326</v>
      </c>
      <c r="AN136" s="2">
        <f>SUMIFS('Growth rates'!S$4:S$999,'Growth rates'!$B$4:$B$999,Demands!$A136,'Growth rates'!$C$4:$C$999,$W136)</f>
        <v>5.9589522999533777</v>
      </c>
      <c r="AO136" s="2">
        <f>SUMIFS('Growth rates'!T$4:T$999,'Growth rates'!$B$4:$B$999,Demands!$A136,'Growth rates'!$C$4:$C$999,$W136)</f>
        <v>6.5064102827647003</v>
      </c>
      <c r="AP136" s="2">
        <f>SUMIFS('Growth rates'!U$4:U$999,'Growth rates'!$B$4:$B$999,Demands!$A136,'Growth rates'!$C$4:$C$999,$W136)</f>
        <v>7.083168082184935</v>
      </c>
      <c r="AR136">
        <f>VLOOKUP(C136&amp;A136,Driver_elast!$A$2:$E$1161,5,FALSE)</f>
        <v>2.7213419999999999</v>
      </c>
      <c r="AS136">
        <f t="shared" si="60"/>
        <v>1</v>
      </c>
      <c r="AT136">
        <f t="shared" si="61"/>
        <v>0.2</v>
      </c>
      <c r="AV136" s="2" cm="1">
        <f t="array" ref="AV136">TREND($AR136:$AS136,$AR$3:$AS$3,AV$1)</f>
        <v>2.7213419999999928</v>
      </c>
      <c r="AW136" s="2" cm="1">
        <f t="array" ref="AW136">TREND($AR136:$AS136,$AR$3:$AS$3,AW$1)</f>
        <v>2.679358048780486</v>
      </c>
      <c r="AX136" s="2" cm="1">
        <f t="array" ref="AX136">TREND($AR136:$AS136,$AR$3:$AS$3,AX$1)</f>
        <v>2.4694382926829235</v>
      </c>
      <c r="AY136" s="2" cm="1">
        <f t="array" ref="AY136">TREND($AR136:$AS136,$AR$3:$AS$3,AY$1)</f>
        <v>2.2595185365853609</v>
      </c>
      <c r="AZ136" s="2" cm="1">
        <f t="array" ref="AZ136">TREND($AR136:$AS136,$AR$3:$AS$3,AZ$1)</f>
        <v>2.0495987804877984</v>
      </c>
      <c r="BA136" s="2" cm="1">
        <f t="array" ref="BA136">TREND($AR136:$AS136,$AR$3:$AS$3,BA$1)</f>
        <v>1.8396790243902359</v>
      </c>
      <c r="BB136" s="2" cm="1">
        <f t="array" ref="BB136">TREND($AR136:$AS136,$AR$3:$AS$3,BB$1)</f>
        <v>1.6297592682926734</v>
      </c>
      <c r="BC136" s="2" cm="1">
        <f t="array" ref="BC136">TREND($AR136:$AS136,$AR$3:$AS$3,BC$1)</f>
        <v>1.4198395121951108</v>
      </c>
      <c r="BD136" s="2" cm="1">
        <f t="array" ref="BD136">TREND($AR136:$AS136,$AR$3:$AS$3,BD$1)</f>
        <v>1.2099197560975483</v>
      </c>
      <c r="BE136" s="2" cm="1">
        <f t="array" ref="BE136">TREND($AR136:$AS136,$AR$3:$AS$3,BE$1)</f>
        <v>0.99999999999998579</v>
      </c>
      <c r="BF136" s="20" cm="1">
        <f t="array" ref="BF136">TREND($AS136:$AT136,$AS$3:$AT$3,BF$1)</f>
        <v>0.90000000000000568</v>
      </c>
      <c r="BG136" s="20" cm="1">
        <f t="array" ref="BG136">TREND($AS136:$AT136,$AS$3:$AT$3,BG$1)</f>
        <v>0.80000000000000426</v>
      </c>
      <c r="BH136" s="20" cm="1">
        <f t="array" ref="BH136">TREND($AS136:$AT136,$AS$3:$AT$3,BH$1)</f>
        <v>0.70000000000000284</v>
      </c>
      <c r="BI136" s="20" cm="1">
        <f t="array" ref="BI136">TREND($AS136:$AT136,$AS$3:$AT$3,BI$1)</f>
        <v>0.60000000000000142</v>
      </c>
      <c r="BJ136" s="20" cm="1">
        <f t="array" ref="BJ136">TREND($AS136:$AT136,$AS$3:$AT$3,BJ$1)</f>
        <v>0.5</v>
      </c>
      <c r="BK136" s="20" cm="1">
        <f t="array" ref="BK136">TREND($AS136:$AT136,$AS$3:$AT$3,BK$1)</f>
        <v>0.40000000000000568</v>
      </c>
      <c r="BL136" s="20" cm="1">
        <f t="array" ref="BL136">TREND($AS136:$AT136,$AS$3:$AT$3,BL$1)</f>
        <v>0.30000000000000426</v>
      </c>
      <c r="BM136" s="20" cm="1">
        <f t="array" ref="BM136">TREND($AS136:$AT136,$AS$3:$AT$3,BM$1)</f>
        <v>0.20000000000000284</v>
      </c>
    </row>
    <row r="137" spans="1:65" x14ac:dyDescent="0.35">
      <c r="A137" t="str">
        <f>IF(BYDem!B135="","\I:",BYDem!B135)</f>
        <v>Asia_central</v>
      </c>
      <c r="B137" t="str">
        <f>BYDem!E135</f>
        <v>IMC</v>
      </c>
      <c r="C137" t="str">
        <f t="shared" si="42"/>
        <v>IMC</v>
      </c>
      <c r="D137" s="4">
        <f>SUMIFS(BYDem!$M$2:$M$2000,BYDem!$B$2:$B$2000,Demands!$A137,BYDem!$E$2:$E$2000,Demands!$B137)</f>
        <v>168.120817363409</v>
      </c>
      <c r="E137" s="4">
        <f t="shared" si="43"/>
        <v>168.120817363409</v>
      </c>
      <c r="F137" s="4">
        <f t="shared" si="44"/>
        <v>168.120817363409</v>
      </c>
      <c r="G137" s="4">
        <f t="shared" si="45"/>
        <v>168.120817363409</v>
      </c>
      <c r="H137" s="4">
        <f t="shared" si="46"/>
        <v>168.120817363409</v>
      </c>
      <c r="I137" s="4">
        <f t="shared" si="47"/>
        <v>168.120817363409</v>
      </c>
      <c r="J137" s="4">
        <f t="shared" si="48"/>
        <v>168.120817363409</v>
      </c>
      <c r="K137" s="4">
        <f t="shared" si="49"/>
        <v>168.120817363409</v>
      </c>
      <c r="L137" s="4">
        <f t="shared" si="50"/>
        <v>168.120817363409</v>
      </c>
      <c r="M137" s="4">
        <f t="shared" si="51"/>
        <v>168.120817363409</v>
      </c>
      <c r="N137" s="4">
        <f t="shared" si="52"/>
        <v>168.120817363409</v>
      </c>
      <c r="O137" s="4">
        <f t="shared" si="53"/>
        <v>168.120817363409</v>
      </c>
      <c r="P137" s="4">
        <f t="shared" si="54"/>
        <v>168.120817363409</v>
      </c>
      <c r="Q137" s="4">
        <f t="shared" si="55"/>
        <v>168.120817363409</v>
      </c>
      <c r="R137" s="4">
        <f t="shared" si="56"/>
        <v>168.120817363409</v>
      </c>
      <c r="S137" s="4">
        <f t="shared" si="57"/>
        <v>168.120817363409</v>
      </c>
      <c r="T137" s="4">
        <f t="shared" si="58"/>
        <v>168.120817363409</v>
      </c>
      <c r="U137" s="4">
        <f t="shared" si="59"/>
        <v>168.120817363409</v>
      </c>
      <c r="W137" s="5" t="str">
        <f>VLOOKUP(C137&amp;A137,Driver_elast!$A$2:$D$1161,4,FALSE)</f>
        <v>GDPIND</v>
      </c>
      <c r="X137" s="5">
        <v>1</v>
      </c>
      <c r="Y137" s="2">
        <f>SUMIFS('Growth rates'!D$4:D$999,'Growth rates'!$B$4:$B$999,Demands!$A137,'Growth rates'!$C$4:$C$999,$W137)</f>
        <v>1</v>
      </c>
      <c r="Z137" s="2">
        <f>SUMIFS('Growth rates'!E$4:E$999,'Growth rates'!$B$4:$B$999,Demands!$A137,'Growth rates'!$C$4:$C$999,$W137)</f>
        <v>1.0172824145660182</v>
      </c>
      <c r="AA137" s="2">
        <f>SUMIFS('Growth rates'!F$4:F$999,'Growth rates'!$B$4:$B$999,Demands!$A137,'Growth rates'!$C$4:$C$999,$W137)</f>
        <v>1.2635761318659868</v>
      </c>
      <c r="AB137" s="2">
        <f>SUMIFS('Growth rates'!G$4:G$999,'Growth rates'!$B$4:$B$999,Demands!$A137,'Growth rates'!$C$4:$C$999,$W137)</f>
        <v>1.4978247577922781</v>
      </c>
      <c r="AC137" s="2">
        <f>SUMIFS('Growth rates'!H$4:H$999,'Growth rates'!$B$4:$B$999,Demands!$A137,'Growth rates'!$C$4:$C$999,$W137)</f>
        <v>1.7625501041926093</v>
      </c>
      <c r="AD137" s="2">
        <f>SUMIFS('Growth rates'!I$4:I$999,'Growth rates'!$B$4:$B$999,Demands!$A137,'Growth rates'!$C$4:$C$999,$W137)</f>
        <v>2.0269538634550917</v>
      </c>
      <c r="AE137" s="2">
        <f>SUMIFS('Growth rates'!J$4:J$999,'Growth rates'!$B$4:$B$999,Demands!$A137,'Growth rates'!$C$4:$C$999,$W137)</f>
        <v>2.2885058118505701</v>
      </c>
      <c r="AF137" s="2">
        <f>SUMIFS('Growth rates'!K$4:K$999,'Growth rates'!$B$4:$B$999,Demands!$A137,'Growth rates'!$C$4:$C$999,$W137)</f>
        <v>2.5569588028898043</v>
      </c>
      <c r="AG137" s="2">
        <f>SUMIFS('Growth rates'!L$4:L$999,'Growth rates'!$B$4:$B$999,Demands!$A137,'Growth rates'!$C$4:$C$999,$W137)</f>
        <v>2.8447948921556456</v>
      </c>
      <c r="AH137" s="2">
        <f>SUMIFS('Growth rates'!M$4:M$999,'Growth rates'!$B$4:$B$999,Demands!$A137,'Growth rates'!$C$4:$C$999,$W137)</f>
        <v>3.1639233144926688</v>
      </c>
      <c r="AI137" s="2">
        <f>SUMIFS('Growth rates'!N$4:N$999,'Growth rates'!$B$4:$B$999,Demands!$A137,'Growth rates'!$C$4:$C$999,$W137)</f>
        <v>3.517834112368468</v>
      </c>
      <c r="AJ137" s="2">
        <f>SUMIFS('Growth rates'!O$4:O$999,'Growth rates'!$B$4:$B$999,Demands!$A137,'Growth rates'!$C$4:$C$999,$W137)</f>
        <v>3.8970036915934441</v>
      </c>
      <c r="AK137" s="2">
        <f>SUMIFS('Growth rates'!P$4:P$999,'Growth rates'!$B$4:$B$999,Demands!$A137,'Growth rates'!$C$4:$C$999,$W137)</f>
        <v>4.2935927236936848</v>
      </c>
      <c r="AL137" s="2">
        <f>SUMIFS('Growth rates'!Q$4:Q$999,'Growth rates'!$B$4:$B$999,Demands!$A137,'Growth rates'!$C$4:$C$999,$W137)</f>
        <v>4.7103968541811296</v>
      </c>
      <c r="AM137" s="2">
        <f>SUMIFS('Growth rates'!R$4:R$999,'Growth rates'!$B$4:$B$999,Demands!$A137,'Growth rates'!$C$4:$C$999,$W137)</f>
        <v>5.1559006930713069</v>
      </c>
      <c r="AN137" s="2">
        <f>SUMIFS('Growth rates'!S$4:S$999,'Growth rates'!$B$4:$B$999,Demands!$A137,'Growth rates'!$C$4:$C$999,$W137)</f>
        <v>5.6361566990046787</v>
      </c>
      <c r="AO137" s="2">
        <f>SUMIFS('Growth rates'!T$4:T$999,'Growth rates'!$B$4:$B$999,Demands!$A137,'Growth rates'!$C$4:$C$999,$W137)</f>
        <v>6.1497326717072927</v>
      </c>
      <c r="AP137" s="2">
        <f>SUMIFS('Growth rates'!U$4:U$999,'Growth rates'!$B$4:$B$999,Demands!$A137,'Growth rates'!$C$4:$C$999,$W137)</f>
        <v>6.6900382164733037</v>
      </c>
      <c r="AR137">
        <f>VLOOKUP(C137&amp;A137,Driver_elast!$A$2:$E$1161,5,FALSE)</f>
        <v>0</v>
      </c>
      <c r="AS137">
        <f t="shared" si="60"/>
        <v>0</v>
      </c>
      <c r="AT137">
        <f t="shared" si="61"/>
        <v>0</v>
      </c>
      <c r="AV137" s="2" cm="1">
        <f t="array" ref="AV137">TREND($AR137:$AS137,$AR$3:$AS$3,AV$1)</f>
        <v>0</v>
      </c>
      <c r="AW137" s="2" cm="1">
        <f t="array" ref="AW137">TREND($AR137:$AS137,$AR$3:$AS$3,AW$1)</f>
        <v>0</v>
      </c>
      <c r="AX137" s="2" cm="1">
        <f t="array" ref="AX137">TREND($AR137:$AS137,$AR$3:$AS$3,AX$1)</f>
        <v>0</v>
      </c>
      <c r="AY137" s="2" cm="1">
        <f t="array" ref="AY137">TREND($AR137:$AS137,$AR$3:$AS$3,AY$1)</f>
        <v>0</v>
      </c>
      <c r="AZ137" s="2" cm="1">
        <f t="array" ref="AZ137">TREND($AR137:$AS137,$AR$3:$AS$3,AZ$1)</f>
        <v>0</v>
      </c>
      <c r="BA137" s="2" cm="1">
        <f t="array" ref="BA137">TREND($AR137:$AS137,$AR$3:$AS$3,BA$1)</f>
        <v>0</v>
      </c>
      <c r="BB137" s="2" cm="1">
        <f t="array" ref="BB137">TREND($AR137:$AS137,$AR$3:$AS$3,BB$1)</f>
        <v>0</v>
      </c>
      <c r="BC137" s="2" cm="1">
        <f t="array" ref="BC137">TREND($AR137:$AS137,$AR$3:$AS$3,BC$1)</f>
        <v>0</v>
      </c>
      <c r="BD137" s="2" cm="1">
        <f t="array" ref="BD137">TREND($AR137:$AS137,$AR$3:$AS$3,BD$1)</f>
        <v>0</v>
      </c>
      <c r="BE137" s="2" cm="1">
        <f t="array" ref="BE137">TREND($AR137:$AS137,$AR$3:$AS$3,BE$1)</f>
        <v>0</v>
      </c>
      <c r="BF137" s="20" cm="1">
        <f t="array" ref="BF137">TREND($AS137:$AT137,$AS$3:$AT$3,BF$1)</f>
        <v>0</v>
      </c>
      <c r="BG137" s="20" cm="1">
        <f t="array" ref="BG137">TREND($AS137:$AT137,$AS$3:$AT$3,BG$1)</f>
        <v>0</v>
      </c>
      <c r="BH137" s="20" cm="1">
        <f t="array" ref="BH137">TREND($AS137:$AT137,$AS$3:$AT$3,BH$1)</f>
        <v>0</v>
      </c>
      <c r="BI137" s="20" cm="1">
        <f t="array" ref="BI137">TREND($AS137:$AT137,$AS$3:$AT$3,BI$1)</f>
        <v>0</v>
      </c>
      <c r="BJ137" s="20" cm="1">
        <f t="array" ref="BJ137">TREND($AS137:$AT137,$AS$3:$AT$3,BJ$1)</f>
        <v>0</v>
      </c>
      <c r="BK137" s="20" cm="1">
        <f t="array" ref="BK137">TREND($AS137:$AT137,$AS$3:$AT$3,BK$1)</f>
        <v>0</v>
      </c>
      <c r="BL137" s="20" cm="1">
        <f t="array" ref="BL137">TREND($AS137:$AT137,$AS$3:$AT$3,BL$1)</f>
        <v>0</v>
      </c>
      <c r="BM137" s="20" cm="1">
        <f t="array" ref="BM137">TREND($AS137:$AT137,$AS$3:$AT$3,BM$1)</f>
        <v>0</v>
      </c>
    </row>
    <row r="138" spans="1:65" x14ac:dyDescent="0.35">
      <c r="A138" t="str">
        <f>IF(BYDem!B136="","\I:",BYDem!B136)</f>
        <v>Asia_central</v>
      </c>
      <c r="B138" t="str">
        <f>BYDem!E136</f>
        <v>INF</v>
      </c>
      <c r="C138" t="str">
        <f t="shared" si="42"/>
        <v>INF</v>
      </c>
      <c r="D138" s="4">
        <f>SUMIFS(BYDem!$M$2:$M$2000,BYDem!$B$2:$B$2000,Demands!$A138,BYDem!$E$2:$E$2000,Demands!$B138)</f>
        <v>1191.5070000000001</v>
      </c>
      <c r="E138" s="4">
        <f t="shared" si="43"/>
        <v>1215.693135612056</v>
      </c>
      <c r="F138" s="4">
        <f t="shared" si="44"/>
        <v>1554.9732772000623</v>
      </c>
      <c r="G138" s="4">
        <f t="shared" si="45"/>
        <v>1880.9772300029201</v>
      </c>
      <c r="H138" s="4">
        <f t="shared" si="46"/>
        <v>2249.6850233088653</v>
      </c>
      <c r="I138" s="4">
        <f t="shared" si="47"/>
        <v>2616.6156898326608</v>
      </c>
      <c r="J138" s="4">
        <f t="shared" si="48"/>
        <v>2976.3543896013275</v>
      </c>
      <c r="K138" s="4">
        <f t="shared" si="49"/>
        <v>3340.7296175865231</v>
      </c>
      <c r="L138" s="4">
        <f t="shared" si="50"/>
        <v>3724.9990521704153</v>
      </c>
      <c r="M138" s="4">
        <f t="shared" si="51"/>
        <v>4142.8685702871571</v>
      </c>
      <c r="N138" s="4">
        <f t="shared" si="52"/>
        <v>4559.941045792465</v>
      </c>
      <c r="O138" s="4">
        <f t="shared" si="53"/>
        <v>4953.1354654030592</v>
      </c>
      <c r="P138" s="4">
        <f t="shared" si="54"/>
        <v>5305.9838455639883</v>
      </c>
      <c r="Q138" s="4">
        <f t="shared" si="55"/>
        <v>5615.0335564403631</v>
      </c>
      <c r="R138" s="4">
        <f t="shared" si="56"/>
        <v>5880.5652178194787</v>
      </c>
      <c r="S138" s="4">
        <f t="shared" si="57"/>
        <v>6099.6677127869216</v>
      </c>
      <c r="T138" s="4">
        <f t="shared" si="58"/>
        <v>6266.4112729496755</v>
      </c>
      <c r="U138" s="4">
        <f t="shared" si="59"/>
        <v>6376.5226204602995</v>
      </c>
      <c r="W138" s="5" t="str">
        <f>VLOOKUP(C138&amp;A138,Driver_elast!$A$2:$D$1161,4,FALSE)</f>
        <v>GDPIND</v>
      </c>
      <c r="X138" s="5">
        <v>1</v>
      </c>
      <c r="Y138" s="2">
        <f>SUMIFS('Growth rates'!D$4:D$999,'Growth rates'!$B$4:$B$999,Demands!$A138,'Growth rates'!$C$4:$C$999,$W138)</f>
        <v>1</v>
      </c>
      <c r="Z138" s="2">
        <f>SUMIFS('Growth rates'!E$4:E$999,'Growth rates'!$B$4:$B$999,Demands!$A138,'Growth rates'!$C$4:$C$999,$W138)</f>
        <v>1.0172824145660182</v>
      </c>
      <c r="AA138" s="2">
        <f>SUMIFS('Growth rates'!F$4:F$999,'Growth rates'!$B$4:$B$999,Demands!$A138,'Growth rates'!$C$4:$C$999,$W138)</f>
        <v>1.2635761318659868</v>
      </c>
      <c r="AB138" s="2">
        <f>SUMIFS('Growth rates'!G$4:G$999,'Growth rates'!$B$4:$B$999,Demands!$A138,'Growth rates'!$C$4:$C$999,$W138)</f>
        <v>1.4978247577922781</v>
      </c>
      <c r="AC138" s="2">
        <f>SUMIFS('Growth rates'!H$4:H$999,'Growth rates'!$B$4:$B$999,Demands!$A138,'Growth rates'!$C$4:$C$999,$W138)</f>
        <v>1.7625501041926093</v>
      </c>
      <c r="AD138" s="2">
        <f>SUMIFS('Growth rates'!I$4:I$999,'Growth rates'!$B$4:$B$999,Demands!$A138,'Growth rates'!$C$4:$C$999,$W138)</f>
        <v>2.0269538634550917</v>
      </c>
      <c r="AE138" s="2">
        <f>SUMIFS('Growth rates'!J$4:J$999,'Growth rates'!$B$4:$B$999,Demands!$A138,'Growth rates'!$C$4:$C$999,$W138)</f>
        <v>2.2885058118505701</v>
      </c>
      <c r="AF138" s="2">
        <f>SUMIFS('Growth rates'!K$4:K$999,'Growth rates'!$B$4:$B$999,Demands!$A138,'Growth rates'!$C$4:$C$999,$W138)</f>
        <v>2.5569588028898043</v>
      </c>
      <c r="AG138" s="2">
        <f>SUMIFS('Growth rates'!L$4:L$999,'Growth rates'!$B$4:$B$999,Demands!$A138,'Growth rates'!$C$4:$C$999,$W138)</f>
        <v>2.8447948921556456</v>
      </c>
      <c r="AH138" s="2">
        <f>SUMIFS('Growth rates'!M$4:M$999,'Growth rates'!$B$4:$B$999,Demands!$A138,'Growth rates'!$C$4:$C$999,$W138)</f>
        <v>3.1639233144926688</v>
      </c>
      <c r="AI138" s="2">
        <f>SUMIFS('Growth rates'!N$4:N$999,'Growth rates'!$B$4:$B$999,Demands!$A138,'Growth rates'!$C$4:$C$999,$W138)</f>
        <v>3.517834112368468</v>
      </c>
      <c r="AJ138" s="2">
        <f>SUMIFS('Growth rates'!O$4:O$999,'Growth rates'!$B$4:$B$999,Demands!$A138,'Growth rates'!$C$4:$C$999,$W138)</f>
        <v>3.8970036915934441</v>
      </c>
      <c r="AK138" s="2">
        <f>SUMIFS('Growth rates'!P$4:P$999,'Growth rates'!$B$4:$B$999,Demands!$A138,'Growth rates'!$C$4:$C$999,$W138)</f>
        <v>4.2935927236936848</v>
      </c>
      <c r="AL138" s="2">
        <f>SUMIFS('Growth rates'!Q$4:Q$999,'Growth rates'!$B$4:$B$999,Demands!$A138,'Growth rates'!$C$4:$C$999,$W138)</f>
        <v>4.7103968541811296</v>
      </c>
      <c r="AM138" s="2">
        <f>SUMIFS('Growth rates'!R$4:R$999,'Growth rates'!$B$4:$B$999,Demands!$A138,'Growth rates'!$C$4:$C$999,$W138)</f>
        <v>5.1559006930713069</v>
      </c>
      <c r="AN138" s="2">
        <f>SUMIFS('Growth rates'!S$4:S$999,'Growth rates'!$B$4:$B$999,Demands!$A138,'Growth rates'!$C$4:$C$999,$W138)</f>
        <v>5.6361566990046787</v>
      </c>
      <c r="AO138" s="2">
        <f>SUMIFS('Growth rates'!T$4:T$999,'Growth rates'!$B$4:$B$999,Demands!$A138,'Growth rates'!$C$4:$C$999,$W138)</f>
        <v>6.1497326717072927</v>
      </c>
      <c r="AP138" s="2">
        <f>SUMIFS('Growth rates'!U$4:U$999,'Growth rates'!$B$4:$B$999,Demands!$A138,'Growth rates'!$C$4:$C$999,$W138)</f>
        <v>6.6900382164733037</v>
      </c>
      <c r="AR138">
        <f>VLOOKUP(C138&amp;A138,Driver_elast!$A$2:$E$1161,5,FALSE)</f>
        <v>1.1788970000000001</v>
      </c>
      <c r="AS138">
        <f t="shared" si="60"/>
        <v>1</v>
      </c>
      <c r="AT138">
        <f t="shared" si="61"/>
        <v>0.2</v>
      </c>
      <c r="AV138" s="2" cm="1">
        <f t="array" ref="AV138">TREND($AR138:$AS138,$AR$3:$AS$3,AV$1)</f>
        <v>1.1788969999999992</v>
      </c>
      <c r="AW138" s="2" cm="1">
        <f t="array" ref="AW138">TREND($AR138:$AS138,$AR$3:$AS$3,AW$1)</f>
        <v>1.1745336585365838</v>
      </c>
      <c r="AX138" s="2" cm="1">
        <f t="array" ref="AX138">TREND($AR138:$AS138,$AR$3:$AS$3,AX$1)</f>
        <v>1.1527169512195119</v>
      </c>
      <c r="AY138" s="2" cm="1">
        <f t="array" ref="AY138">TREND($AR138:$AS138,$AR$3:$AS$3,AY$1)</f>
        <v>1.1309002439024383</v>
      </c>
      <c r="AZ138" s="2" cm="1">
        <f t="array" ref="AZ138">TREND($AR138:$AS138,$AR$3:$AS$3,AZ$1)</f>
        <v>1.1090835365853646</v>
      </c>
      <c r="BA138" s="2" cm="1">
        <f t="array" ref="BA138">TREND($AR138:$AS138,$AR$3:$AS$3,BA$1)</f>
        <v>1.087266829268291</v>
      </c>
      <c r="BB138" s="2" cm="1">
        <f t="array" ref="BB138">TREND($AR138:$AS138,$AR$3:$AS$3,BB$1)</f>
        <v>1.0654501219512191</v>
      </c>
      <c r="BC138" s="2" cm="1">
        <f t="array" ref="BC138">TREND($AR138:$AS138,$AR$3:$AS$3,BC$1)</f>
        <v>1.0436334146341455</v>
      </c>
      <c r="BD138" s="2" cm="1">
        <f t="array" ref="BD138">TREND($AR138:$AS138,$AR$3:$AS$3,BD$1)</f>
        <v>1.0218167073170719</v>
      </c>
      <c r="BE138" s="2" cm="1">
        <f t="array" ref="BE138">TREND($AR138:$AS138,$AR$3:$AS$3,BE$1)</f>
        <v>0.99999999999999822</v>
      </c>
      <c r="BF138" s="20" cm="1">
        <f t="array" ref="BF138">TREND($AS138:$AT138,$AS$3:$AT$3,BF$1)</f>
        <v>0.90000000000000568</v>
      </c>
      <c r="BG138" s="20" cm="1">
        <f t="array" ref="BG138">TREND($AS138:$AT138,$AS$3:$AT$3,BG$1)</f>
        <v>0.80000000000000426</v>
      </c>
      <c r="BH138" s="20" cm="1">
        <f t="array" ref="BH138">TREND($AS138:$AT138,$AS$3:$AT$3,BH$1)</f>
        <v>0.70000000000000284</v>
      </c>
      <c r="BI138" s="20" cm="1">
        <f t="array" ref="BI138">TREND($AS138:$AT138,$AS$3:$AT$3,BI$1)</f>
        <v>0.60000000000000142</v>
      </c>
      <c r="BJ138" s="20" cm="1">
        <f t="array" ref="BJ138">TREND($AS138:$AT138,$AS$3:$AT$3,BJ$1)</f>
        <v>0.5</v>
      </c>
      <c r="BK138" s="20" cm="1">
        <f t="array" ref="BK138">TREND($AS138:$AT138,$AS$3:$AT$3,BK$1)</f>
        <v>0.40000000000000568</v>
      </c>
      <c r="BL138" s="20" cm="1">
        <f t="array" ref="BL138">TREND($AS138:$AT138,$AS$3:$AT$3,BL$1)</f>
        <v>0.30000000000000426</v>
      </c>
      <c r="BM138" s="20" cm="1">
        <f t="array" ref="BM138">TREND($AS138:$AT138,$AS$3:$AT$3,BM$1)</f>
        <v>0.20000000000000284</v>
      </c>
    </row>
    <row r="139" spans="1:65" x14ac:dyDescent="0.35">
      <c r="A139" t="str">
        <f>IF(BYDem!B137="","\I:",BYDem!B137)</f>
        <v>Asia_central</v>
      </c>
      <c r="B139" t="str">
        <f>BYDem!E137</f>
        <v>INM</v>
      </c>
      <c r="C139" t="str">
        <f t="shared" si="42"/>
        <v>INM</v>
      </c>
      <c r="D139" s="4">
        <f>SUMIFS(BYDem!$M$2:$M$2000,BYDem!$B$2:$B$2000,Demands!$A139,BYDem!$E$2:$E$2000,Demands!$B139)</f>
        <v>10.6</v>
      </c>
      <c r="E139" s="4">
        <f t="shared" si="43"/>
        <v>11.932833187967848</v>
      </c>
      <c r="F139" s="4">
        <f t="shared" si="44"/>
        <v>28.310380485603936</v>
      </c>
      <c r="G139" s="4">
        <f t="shared" si="45"/>
        <v>54.701717254441789</v>
      </c>
      <c r="H139" s="4">
        <f t="shared" si="46"/>
        <v>96.506770567913591</v>
      </c>
      <c r="I139" s="4">
        <f t="shared" si="47"/>
        <v>149.13725877558161</v>
      </c>
      <c r="J139" s="4">
        <f t="shared" si="48"/>
        <v>205.86471357697695</v>
      </c>
      <c r="K139" s="4">
        <f t="shared" si="49"/>
        <v>260.87125994080037</v>
      </c>
      <c r="L139" s="4">
        <f t="shared" si="50"/>
        <v>309.04219782827312</v>
      </c>
      <c r="M139" s="4">
        <f t="shared" si="51"/>
        <v>344.07827246214981</v>
      </c>
      <c r="N139" s="4">
        <f t="shared" si="52"/>
        <v>379.03709551613787</v>
      </c>
      <c r="O139" s="4">
        <f t="shared" si="53"/>
        <v>412.01764118098276</v>
      </c>
      <c r="P139" s="4">
        <f t="shared" si="54"/>
        <v>441.63068902420707</v>
      </c>
      <c r="Q139" s="4">
        <f t="shared" si="55"/>
        <v>467.56579210037108</v>
      </c>
      <c r="R139" s="4">
        <f t="shared" si="56"/>
        <v>489.84893820297077</v>
      </c>
      <c r="S139" s="4">
        <f t="shared" si="57"/>
        <v>508.24014750611786</v>
      </c>
      <c r="T139" s="4">
        <f t="shared" si="58"/>
        <v>522.24798539095593</v>
      </c>
      <c r="U139" s="4">
        <f t="shared" si="59"/>
        <v>531.50687272560936</v>
      </c>
      <c r="W139" s="5" t="str">
        <f>VLOOKUP(C139&amp;A139,Driver_elast!$A$2:$D$1161,4,FALSE)</f>
        <v>GDP</v>
      </c>
      <c r="X139" s="5">
        <v>1</v>
      </c>
      <c r="Y139" s="2">
        <f>SUMIFS('Growth rates'!D$4:D$999,'Growth rates'!$B$4:$B$999,Demands!$A139,'Growth rates'!$C$4:$C$999,$W139)</f>
        <v>1</v>
      </c>
      <c r="Z139" s="2">
        <f>SUMIFS('Growth rates'!E$4:E$999,'Growth rates'!$B$4:$B$999,Demands!$A139,'Growth rates'!$C$4:$C$999,$W139)</f>
        <v>1.0211861336859178</v>
      </c>
      <c r="AA139" s="2">
        <f>SUMIFS('Growth rates'!F$4:F$999,'Growth rates'!$B$4:$B$999,Demands!$A139,'Growth rates'!$C$4:$C$999,$W139)</f>
        <v>1.284730720798329</v>
      </c>
      <c r="AB139" s="2">
        <f>SUMIFS('Growth rates'!G$4:G$999,'Growth rates'!$B$4:$B$999,Demands!$A139,'Growth rates'!$C$4:$C$999,$W139)</f>
        <v>1.5394822566176061</v>
      </c>
      <c r="AC139" s="2">
        <f>SUMIFS('Growth rates'!H$4:H$999,'Growth rates'!$B$4:$B$999,Demands!$A139,'Growth rates'!$C$4:$C$999,$W139)</f>
        <v>1.8275397445571273</v>
      </c>
      <c r="AD139" s="2">
        <f>SUMIFS('Growth rates'!I$4:I$999,'Growth rates'!$B$4:$B$999,Demands!$A139,'Growth rates'!$C$4:$C$999,$W139)</f>
        <v>2.1149697577836144</v>
      </c>
      <c r="AE139" s="2">
        <f>SUMIFS('Growth rates'!J$4:J$999,'Growth rates'!$B$4:$B$999,Demands!$A139,'Growth rates'!$C$4:$C$999,$W139)</f>
        <v>2.3971802558156301</v>
      </c>
      <c r="AF139" s="2">
        <f>SUMIFS('Growth rates'!K$4:K$999,'Growth rates'!$B$4:$B$999,Demands!$A139,'Growth rates'!$C$4:$C$999,$W139)</f>
        <v>2.6839281598098061</v>
      </c>
      <c r="AG139" s="2">
        <f>SUMIFS('Growth rates'!L$4:L$999,'Growth rates'!$B$4:$B$999,Demands!$A139,'Growth rates'!$C$4:$C$999,$W139)</f>
        <v>2.9904450803853759</v>
      </c>
      <c r="AH139" s="2">
        <f>SUMIFS('Growth rates'!M$4:M$999,'Growth rates'!$B$4:$B$999,Demands!$A139,'Growth rates'!$C$4:$C$999,$W139)</f>
        <v>3.3294714585342731</v>
      </c>
      <c r="AI139" s="2">
        <f>SUMIFS('Growth rates'!N$4:N$999,'Growth rates'!$B$4:$B$999,Demands!$A139,'Growth rates'!$C$4:$C$999,$W139)</f>
        <v>3.7053368515040157</v>
      </c>
      <c r="AJ139" s="2">
        <f>SUMIFS('Growth rates'!O$4:O$999,'Growth rates'!$B$4:$B$999,Demands!$A139,'Growth rates'!$C$4:$C$999,$W139)</f>
        <v>4.1083450025540271</v>
      </c>
      <c r="AK139" s="2">
        <f>SUMIFS('Growth rates'!P$4:P$999,'Growth rates'!$B$4:$B$999,Demands!$A139,'Growth rates'!$C$4:$C$999,$W139)</f>
        <v>4.5301737405121631</v>
      </c>
      <c r="AL139" s="2">
        <f>SUMIFS('Growth rates'!Q$4:Q$999,'Growth rates'!$B$4:$B$999,Demands!$A139,'Growth rates'!$C$4:$C$999,$W139)</f>
        <v>4.9735703228945765</v>
      </c>
      <c r="AM139" s="2">
        <f>SUMIFS('Growth rates'!R$4:R$999,'Growth rates'!$B$4:$B$999,Demands!$A139,'Growth rates'!$C$4:$C$999,$W139)</f>
        <v>5.4476289303849326</v>
      </c>
      <c r="AN139" s="2">
        <f>SUMIFS('Growth rates'!S$4:S$999,'Growth rates'!$B$4:$B$999,Demands!$A139,'Growth rates'!$C$4:$C$999,$W139)</f>
        <v>5.9589522999533777</v>
      </c>
      <c r="AO139" s="2">
        <f>SUMIFS('Growth rates'!T$4:T$999,'Growth rates'!$B$4:$B$999,Demands!$A139,'Growth rates'!$C$4:$C$999,$W139)</f>
        <v>6.5064102827647003</v>
      </c>
      <c r="AP139" s="2">
        <f>SUMIFS('Growth rates'!U$4:U$999,'Growth rates'!$B$4:$B$999,Demands!$A139,'Growth rates'!$C$4:$C$999,$W139)</f>
        <v>7.083168082184935</v>
      </c>
      <c r="AR139">
        <f>VLOOKUP(C139&amp;A139,Driver_elast!$A$2:$E$1161,5,FALSE)</f>
        <v>6.0583400000000003</v>
      </c>
      <c r="AS139">
        <f t="shared" si="60"/>
        <v>1</v>
      </c>
      <c r="AT139">
        <f t="shared" si="61"/>
        <v>0.2</v>
      </c>
      <c r="AV139" s="2" cm="1">
        <f t="array" ref="AV139">TREND($AR139:$AS139,$AR$3:$AS$3,AV$1)</f>
        <v>6.058339999999987</v>
      </c>
      <c r="AW139" s="2" cm="1">
        <f t="array" ref="AW139">TREND($AR139:$AS139,$AR$3:$AS$3,AW$1)</f>
        <v>5.9349658536585252</v>
      </c>
      <c r="AX139" s="2" cm="1">
        <f t="array" ref="AX139">TREND($AR139:$AS139,$AR$3:$AS$3,AX$1)</f>
        <v>5.3180951219511883</v>
      </c>
      <c r="AY139" s="2" cm="1">
        <f t="array" ref="AY139">TREND($AR139:$AS139,$AR$3:$AS$3,AY$1)</f>
        <v>4.7012243902438797</v>
      </c>
      <c r="AZ139" s="2" cm="1">
        <f t="array" ref="AZ139">TREND($AR139:$AS139,$AR$3:$AS$3,AZ$1)</f>
        <v>4.0843536585365712</v>
      </c>
      <c r="BA139" s="2" cm="1">
        <f t="array" ref="BA139">TREND($AR139:$AS139,$AR$3:$AS$3,BA$1)</f>
        <v>3.4674829268292342</v>
      </c>
      <c r="BB139" s="2" cm="1">
        <f t="array" ref="BB139">TREND($AR139:$AS139,$AR$3:$AS$3,BB$1)</f>
        <v>2.8506121951219257</v>
      </c>
      <c r="BC139" s="2" cm="1">
        <f t="array" ref="BC139">TREND($AR139:$AS139,$AR$3:$AS$3,BC$1)</f>
        <v>2.2337414634146171</v>
      </c>
      <c r="BD139" s="2" cm="1">
        <f t="array" ref="BD139">TREND($AR139:$AS139,$AR$3:$AS$3,BD$1)</f>
        <v>1.6168707317073086</v>
      </c>
      <c r="BE139" s="2" cm="1">
        <f t="array" ref="BE139">TREND($AR139:$AS139,$AR$3:$AS$3,BE$1)</f>
        <v>0.99999999999997158</v>
      </c>
      <c r="BF139" s="20" cm="1">
        <f t="array" ref="BF139">TREND($AS139:$AT139,$AS$3:$AT$3,BF$1)</f>
        <v>0.90000000000000568</v>
      </c>
      <c r="BG139" s="20" cm="1">
        <f t="array" ref="BG139">TREND($AS139:$AT139,$AS$3:$AT$3,BG$1)</f>
        <v>0.80000000000000426</v>
      </c>
      <c r="BH139" s="20" cm="1">
        <f t="array" ref="BH139">TREND($AS139:$AT139,$AS$3:$AT$3,BH$1)</f>
        <v>0.70000000000000284</v>
      </c>
      <c r="BI139" s="20" cm="1">
        <f t="array" ref="BI139">TREND($AS139:$AT139,$AS$3:$AT$3,BI$1)</f>
        <v>0.60000000000000142</v>
      </c>
      <c r="BJ139" s="20" cm="1">
        <f t="array" ref="BJ139">TREND($AS139:$AT139,$AS$3:$AT$3,BJ$1)</f>
        <v>0.5</v>
      </c>
      <c r="BK139" s="20" cm="1">
        <f t="array" ref="BK139">TREND($AS139:$AT139,$AS$3:$AT$3,BK$1)</f>
        <v>0.40000000000000568</v>
      </c>
      <c r="BL139" s="20" cm="1">
        <f t="array" ref="BL139">TREND($AS139:$AT139,$AS$3:$AT$3,BL$1)</f>
        <v>0.30000000000000426</v>
      </c>
      <c r="BM139" s="20" cm="1">
        <f t="array" ref="BM139">TREND($AS139:$AT139,$AS$3:$AT$3,BM$1)</f>
        <v>0.20000000000000284</v>
      </c>
    </row>
    <row r="140" spans="1:65" x14ac:dyDescent="0.35">
      <c r="A140" t="str">
        <f>IF(BYDem!B138="","\I:",BYDem!B138)</f>
        <v>Asia_central</v>
      </c>
      <c r="B140" t="str">
        <f>BYDem!E138</f>
        <v>IOI</v>
      </c>
      <c r="C140" t="str">
        <f t="shared" si="42"/>
        <v>IOI</v>
      </c>
      <c r="D140" s="4">
        <f>SUMIFS(BYDem!$M$2:$M$2000,BYDem!$B$2:$B$2000,Demands!$A140,BYDem!$E$2:$E$2000,Demands!$B140)</f>
        <v>103.532697362672</v>
      </c>
      <c r="E140" s="4">
        <f t="shared" si="43"/>
        <v>103.532697362672</v>
      </c>
      <c r="F140" s="4">
        <f t="shared" si="44"/>
        <v>103.532697362672</v>
      </c>
      <c r="G140" s="4">
        <f t="shared" si="45"/>
        <v>103.532697362672</v>
      </c>
      <c r="H140" s="4">
        <f t="shared" si="46"/>
        <v>103.532697362672</v>
      </c>
      <c r="I140" s="4">
        <f t="shared" si="47"/>
        <v>103.532697362672</v>
      </c>
      <c r="J140" s="4">
        <f t="shared" si="48"/>
        <v>103.532697362672</v>
      </c>
      <c r="K140" s="4">
        <f t="shared" si="49"/>
        <v>103.532697362672</v>
      </c>
      <c r="L140" s="4">
        <f t="shared" si="50"/>
        <v>103.532697362672</v>
      </c>
      <c r="M140" s="4">
        <f t="shared" si="51"/>
        <v>103.532697362672</v>
      </c>
      <c r="N140" s="4">
        <f t="shared" si="52"/>
        <v>103.532697362672</v>
      </c>
      <c r="O140" s="4">
        <f t="shared" si="53"/>
        <v>103.532697362672</v>
      </c>
      <c r="P140" s="4">
        <f t="shared" si="54"/>
        <v>103.532697362672</v>
      </c>
      <c r="Q140" s="4">
        <f t="shared" si="55"/>
        <v>103.532697362672</v>
      </c>
      <c r="R140" s="4">
        <f t="shared" si="56"/>
        <v>103.532697362672</v>
      </c>
      <c r="S140" s="4">
        <f t="shared" si="57"/>
        <v>103.532697362672</v>
      </c>
      <c r="T140" s="4">
        <f t="shared" si="58"/>
        <v>103.532697362672</v>
      </c>
      <c r="U140" s="4">
        <f t="shared" si="59"/>
        <v>103.532697362672</v>
      </c>
      <c r="W140" s="5" t="str">
        <f>VLOOKUP(C140&amp;A140,Driver_elast!$A$2:$D$1161,4,FALSE)</f>
        <v>GDPIND</v>
      </c>
      <c r="X140" s="5">
        <v>1</v>
      </c>
      <c r="Y140" s="2">
        <f>SUMIFS('Growth rates'!D$4:D$999,'Growth rates'!$B$4:$B$999,Demands!$A140,'Growth rates'!$C$4:$C$999,$W140)</f>
        <v>1</v>
      </c>
      <c r="Z140" s="2">
        <f>SUMIFS('Growth rates'!E$4:E$999,'Growth rates'!$B$4:$B$999,Demands!$A140,'Growth rates'!$C$4:$C$999,$W140)</f>
        <v>1.0172824145660182</v>
      </c>
      <c r="AA140" s="2">
        <f>SUMIFS('Growth rates'!F$4:F$999,'Growth rates'!$B$4:$B$999,Demands!$A140,'Growth rates'!$C$4:$C$999,$W140)</f>
        <v>1.2635761318659868</v>
      </c>
      <c r="AB140" s="2">
        <f>SUMIFS('Growth rates'!G$4:G$999,'Growth rates'!$B$4:$B$999,Demands!$A140,'Growth rates'!$C$4:$C$999,$W140)</f>
        <v>1.4978247577922781</v>
      </c>
      <c r="AC140" s="2">
        <f>SUMIFS('Growth rates'!H$4:H$999,'Growth rates'!$B$4:$B$999,Demands!$A140,'Growth rates'!$C$4:$C$999,$W140)</f>
        <v>1.7625501041926093</v>
      </c>
      <c r="AD140" s="2">
        <f>SUMIFS('Growth rates'!I$4:I$999,'Growth rates'!$B$4:$B$999,Demands!$A140,'Growth rates'!$C$4:$C$999,$W140)</f>
        <v>2.0269538634550917</v>
      </c>
      <c r="AE140" s="2">
        <f>SUMIFS('Growth rates'!J$4:J$999,'Growth rates'!$B$4:$B$999,Demands!$A140,'Growth rates'!$C$4:$C$999,$W140)</f>
        <v>2.2885058118505701</v>
      </c>
      <c r="AF140" s="2">
        <f>SUMIFS('Growth rates'!K$4:K$999,'Growth rates'!$B$4:$B$999,Demands!$A140,'Growth rates'!$C$4:$C$999,$W140)</f>
        <v>2.5569588028898043</v>
      </c>
      <c r="AG140" s="2">
        <f>SUMIFS('Growth rates'!L$4:L$999,'Growth rates'!$B$4:$B$999,Demands!$A140,'Growth rates'!$C$4:$C$999,$W140)</f>
        <v>2.8447948921556456</v>
      </c>
      <c r="AH140" s="2">
        <f>SUMIFS('Growth rates'!M$4:M$999,'Growth rates'!$B$4:$B$999,Demands!$A140,'Growth rates'!$C$4:$C$999,$W140)</f>
        <v>3.1639233144926688</v>
      </c>
      <c r="AI140" s="2">
        <f>SUMIFS('Growth rates'!N$4:N$999,'Growth rates'!$B$4:$B$999,Demands!$A140,'Growth rates'!$C$4:$C$999,$W140)</f>
        <v>3.517834112368468</v>
      </c>
      <c r="AJ140" s="2">
        <f>SUMIFS('Growth rates'!O$4:O$999,'Growth rates'!$B$4:$B$999,Demands!$A140,'Growth rates'!$C$4:$C$999,$W140)</f>
        <v>3.8970036915934441</v>
      </c>
      <c r="AK140" s="2">
        <f>SUMIFS('Growth rates'!P$4:P$999,'Growth rates'!$B$4:$B$999,Demands!$A140,'Growth rates'!$C$4:$C$999,$W140)</f>
        <v>4.2935927236936848</v>
      </c>
      <c r="AL140" s="2">
        <f>SUMIFS('Growth rates'!Q$4:Q$999,'Growth rates'!$B$4:$B$999,Demands!$A140,'Growth rates'!$C$4:$C$999,$W140)</f>
        <v>4.7103968541811296</v>
      </c>
      <c r="AM140" s="2">
        <f>SUMIFS('Growth rates'!R$4:R$999,'Growth rates'!$B$4:$B$999,Demands!$A140,'Growth rates'!$C$4:$C$999,$W140)</f>
        <v>5.1559006930713069</v>
      </c>
      <c r="AN140" s="2">
        <f>SUMIFS('Growth rates'!S$4:S$999,'Growth rates'!$B$4:$B$999,Demands!$A140,'Growth rates'!$C$4:$C$999,$W140)</f>
        <v>5.6361566990046787</v>
      </c>
      <c r="AO140" s="2">
        <f>SUMIFS('Growth rates'!T$4:T$999,'Growth rates'!$B$4:$B$999,Demands!$A140,'Growth rates'!$C$4:$C$999,$W140)</f>
        <v>6.1497326717072927</v>
      </c>
      <c r="AP140" s="2">
        <f>SUMIFS('Growth rates'!U$4:U$999,'Growth rates'!$B$4:$B$999,Demands!$A140,'Growth rates'!$C$4:$C$999,$W140)</f>
        <v>6.6900382164733037</v>
      </c>
      <c r="AR140">
        <f>VLOOKUP(C140&amp;A140,Driver_elast!$A$2:$E$1161,5,FALSE)</f>
        <v>0</v>
      </c>
      <c r="AS140">
        <f t="shared" si="60"/>
        <v>0</v>
      </c>
      <c r="AT140">
        <f t="shared" si="61"/>
        <v>0</v>
      </c>
      <c r="AV140" s="2" cm="1">
        <f t="array" ref="AV140">TREND($AR140:$AS140,$AR$3:$AS$3,AV$1)</f>
        <v>0</v>
      </c>
      <c r="AW140" s="2" cm="1">
        <f t="array" ref="AW140">TREND($AR140:$AS140,$AR$3:$AS$3,AW$1)</f>
        <v>0</v>
      </c>
      <c r="AX140" s="2" cm="1">
        <f t="array" ref="AX140">TREND($AR140:$AS140,$AR$3:$AS$3,AX$1)</f>
        <v>0</v>
      </c>
      <c r="AY140" s="2" cm="1">
        <f t="array" ref="AY140">TREND($AR140:$AS140,$AR$3:$AS$3,AY$1)</f>
        <v>0</v>
      </c>
      <c r="AZ140" s="2" cm="1">
        <f t="array" ref="AZ140">TREND($AR140:$AS140,$AR$3:$AS$3,AZ$1)</f>
        <v>0</v>
      </c>
      <c r="BA140" s="2" cm="1">
        <f t="array" ref="BA140">TREND($AR140:$AS140,$AR$3:$AS$3,BA$1)</f>
        <v>0</v>
      </c>
      <c r="BB140" s="2" cm="1">
        <f t="array" ref="BB140">TREND($AR140:$AS140,$AR$3:$AS$3,BB$1)</f>
        <v>0</v>
      </c>
      <c r="BC140" s="2" cm="1">
        <f t="array" ref="BC140">TREND($AR140:$AS140,$AR$3:$AS$3,BC$1)</f>
        <v>0</v>
      </c>
      <c r="BD140" s="2" cm="1">
        <f t="array" ref="BD140">TREND($AR140:$AS140,$AR$3:$AS$3,BD$1)</f>
        <v>0</v>
      </c>
      <c r="BE140" s="2" cm="1">
        <f t="array" ref="BE140">TREND($AR140:$AS140,$AR$3:$AS$3,BE$1)</f>
        <v>0</v>
      </c>
      <c r="BF140" s="20" cm="1">
        <f t="array" ref="BF140">TREND($AS140:$AT140,$AS$3:$AT$3,BF$1)</f>
        <v>0</v>
      </c>
      <c r="BG140" s="20" cm="1">
        <f t="array" ref="BG140">TREND($AS140:$AT140,$AS$3:$AT$3,BG$1)</f>
        <v>0</v>
      </c>
      <c r="BH140" s="20" cm="1">
        <f t="array" ref="BH140">TREND($AS140:$AT140,$AS$3:$AT$3,BH$1)</f>
        <v>0</v>
      </c>
      <c r="BI140" s="20" cm="1">
        <f t="array" ref="BI140">TREND($AS140:$AT140,$AS$3:$AT$3,BI$1)</f>
        <v>0</v>
      </c>
      <c r="BJ140" s="20" cm="1">
        <f t="array" ref="BJ140">TREND($AS140:$AT140,$AS$3:$AT$3,BJ$1)</f>
        <v>0</v>
      </c>
      <c r="BK140" s="20" cm="1">
        <f t="array" ref="BK140">TREND($AS140:$AT140,$AS$3:$AT$3,BK$1)</f>
        <v>0</v>
      </c>
      <c r="BL140" s="20" cm="1">
        <f t="array" ref="BL140">TREND($AS140:$AT140,$AS$3:$AT$3,BL$1)</f>
        <v>0</v>
      </c>
      <c r="BM140" s="20" cm="1">
        <f t="array" ref="BM140">TREND($AS140:$AT140,$AS$3:$AT$3,BM$1)</f>
        <v>0</v>
      </c>
    </row>
    <row r="141" spans="1:65" x14ac:dyDescent="0.35">
      <c r="A141" t="str">
        <f>IF(BYDem!B139="","\I:",BYDem!B139)</f>
        <v>Asia_central</v>
      </c>
      <c r="B141" t="str">
        <f>BYDem!E139</f>
        <v>ITM</v>
      </c>
      <c r="C141" t="str">
        <f t="shared" si="42"/>
        <v>ITM</v>
      </c>
      <c r="D141" s="4">
        <f>SUMIFS(BYDem!$M$2:$M$2000,BYDem!$B$2:$B$2000,Demands!$A141,BYDem!$E$2:$E$2000,Demands!$B141)</f>
        <v>14.958422671354899</v>
      </c>
      <c r="E141" s="4">
        <f t="shared" si="43"/>
        <v>14.958422671354899</v>
      </c>
      <c r="F141" s="4">
        <f t="shared" si="44"/>
        <v>14.958422671354899</v>
      </c>
      <c r="G141" s="4">
        <f t="shared" si="45"/>
        <v>14.958422671354899</v>
      </c>
      <c r="H141" s="4">
        <f t="shared" si="46"/>
        <v>14.958422671354899</v>
      </c>
      <c r="I141" s="4">
        <f t="shared" si="47"/>
        <v>14.958422671354899</v>
      </c>
      <c r="J141" s="4">
        <f t="shared" si="48"/>
        <v>14.958422671354899</v>
      </c>
      <c r="K141" s="4">
        <f t="shared" si="49"/>
        <v>14.958422671354899</v>
      </c>
      <c r="L141" s="4">
        <f t="shared" si="50"/>
        <v>14.958422671354899</v>
      </c>
      <c r="M141" s="4">
        <f t="shared" si="51"/>
        <v>14.958422671354899</v>
      </c>
      <c r="N141" s="4">
        <f t="shared" si="52"/>
        <v>14.958422671354899</v>
      </c>
      <c r="O141" s="4">
        <f t="shared" si="53"/>
        <v>14.958422671354899</v>
      </c>
      <c r="P141" s="4">
        <f t="shared" si="54"/>
        <v>14.958422671354899</v>
      </c>
      <c r="Q141" s="4">
        <f t="shared" si="55"/>
        <v>14.958422671354899</v>
      </c>
      <c r="R141" s="4">
        <f t="shared" si="56"/>
        <v>14.958422671354899</v>
      </c>
      <c r="S141" s="4">
        <f t="shared" si="57"/>
        <v>14.958422671354899</v>
      </c>
      <c r="T141" s="4">
        <f t="shared" si="58"/>
        <v>14.958422671354899</v>
      </c>
      <c r="U141" s="4">
        <f t="shared" si="59"/>
        <v>14.958422671354899</v>
      </c>
      <c r="W141" s="5" t="str">
        <f>VLOOKUP(C141&amp;A141,Driver_elast!$A$2:$D$1161,4,FALSE)</f>
        <v>GDPIND</v>
      </c>
      <c r="X141" s="5">
        <v>1</v>
      </c>
      <c r="Y141" s="2">
        <f>SUMIFS('Growth rates'!D$4:D$999,'Growth rates'!$B$4:$B$999,Demands!$A141,'Growth rates'!$C$4:$C$999,$W141)</f>
        <v>1</v>
      </c>
      <c r="Z141" s="2">
        <f>SUMIFS('Growth rates'!E$4:E$999,'Growth rates'!$B$4:$B$999,Demands!$A141,'Growth rates'!$C$4:$C$999,$W141)</f>
        <v>1.0172824145660182</v>
      </c>
      <c r="AA141" s="2">
        <f>SUMIFS('Growth rates'!F$4:F$999,'Growth rates'!$B$4:$B$999,Demands!$A141,'Growth rates'!$C$4:$C$999,$W141)</f>
        <v>1.2635761318659868</v>
      </c>
      <c r="AB141" s="2">
        <f>SUMIFS('Growth rates'!G$4:G$999,'Growth rates'!$B$4:$B$999,Demands!$A141,'Growth rates'!$C$4:$C$999,$W141)</f>
        <v>1.4978247577922781</v>
      </c>
      <c r="AC141" s="2">
        <f>SUMIFS('Growth rates'!H$4:H$999,'Growth rates'!$B$4:$B$999,Demands!$A141,'Growth rates'!$C$4:$C$999,$W141)</f>
        <v>1.7625501041926093</v>
      </c>
      <c r="AD141" s="2">
        <f>SUMIFS('Growth rates'!I$4:I$999,'Growth rates'!$B$4:$B$999,Demands!$A141,'Growth rates'!$C$4:$C$999,$W141)</f>
        <v>2.0269538634550917</v>
      </c>
      <c r="AE141" s="2">
        <f>SUMIFS('Growth rates'!J$4:J$999,'Growth rates'!$B$4:$B$999,Demands!$A141,'Growth rates'!$C$4:$C$999,$W141)</f>
        <v>2.2885058118505701</v>
      </c>
      <c r="AF141" s="2">
        <f>SUMIFS('Growth rates'!K$4:K$999,'Growth rates'!$B$4:$B$999,Demands!$A141,'Growth rates'!$C$4:$C$999,$W141)</f>
        <v>2.5569588028898043</v>
      </c>
      <c r="AG141" s="2">
        <f>SUMIFS('Growth rates'!L$4:L$999,'Growth rates'!$B$4:$B$999,Demands!$A141,'Growth rates'!$C$4:$C$999,$W141)</f>
        <v>2.8447948921556456</v>
      </c>
      <c r="AH141" s="2">
        <f>SUMIFS('Growth rates'!M$4:M$999,'Growth rates'!$B$4:$B$999,Demands!$A141,'Growth rates'!$C$4:$C$999,$W141)</f>
        <v>3.1639233144926688</v>
      </c>
      <c r="AI141" s="2">
        <f>SUMIFS('Growth rates'!N$4:N$999,'Growth rates'!$B$4:$B$999,Demands!$A141,'Growth rates'!$C$4:$C$999,$W141)</f>
        <v>3.517834112368468</v>
      </c>
      <c r="AJ141" s="2">
        <f>SUMIFS('Growth rates'!O$4:O$999,'Growth rates'!$B$4:$B$999,Demands!$A141,'Growth rates'!$C$4:$C$999,$W141)</f>
        <v>3.8970036915934441</v>
      </c>
      <c r="AK141" s="2">
        <f>SUMIFS('Growth rates'!P$4:P$999,'Growth rates'!$B$4:$B$999,Demands!$A141,'Growth rates'!$C$4:$C$999,$W141)</f>
        <v>4.2935927236936848</v>
      </c>
      <c r="AL141" s="2">
        <f>SUMIFS('Growth rates'!Q$4:Q$999,'Growth rates'!$B$4:$B$999,Demands!$A141,'Growth rates'!$C$4:$C$999,$W141)</f>
        <v>4.7103968541811296</v>
      </c>
      <c r="AM141" s="2">
        <f>SUMIFS('Growth rates'!R$4:R$999,'Growth rates'!$B$4:$B$999,Demands!$A141,'Growth rates'!$C$4:$C$999,$W141)</f>
        <v>5.1559006930713069</v>
      </c>
      <c r="AN141" s="2">
        <f>SUMIFS('Growth rates'!S$4:S$999,'Growth rates'!$B$4:$B$999,Demands!$A141,'Growth rates'!$C$4:$C$999,$W141)</f>
        <v>5.6361566990046787</v>
      </c>
      <c r="AO141" s="2">
        <f>SUMIFS('Growth rates'!T$4:T$999,'Growth rates'!$B$4:$B$999,Demands!$A141,'Growth rates'!$C$4:$C$999,$W141)</f>
        <v>6.1497326717072927</v>
      </c>
      <c r="AP141" s="2">
        <f>SUMIFS('Growth rates'!U$4:U$999,'Growth rates'!$B$4:$B$999,Demands!$A141,'Growth rates'!$C$4:$C$999,$W141)</f>
        <v>6.6900382164733037</v>
      </c>
      <c r="AR141">
        <f>VLOOKUP(C141&amp;A141,Driver_elast!$A$2:$E$1161,5,FALSE)</f>
        <v>0</v>
      </c>
      <c r="AS141">
        <f t="shared" si="60"/>
        <v>0</v>
      </c>
      <c r="AT141">
        <f t="shared" si="61"/>
        <v>0</v>
      </c>
      <c r="AV141" s="2" cm="1">
        <f t="array" ref="AV141">TREND($AR141:$AS141,$AR$3:$AS$3,AV$1)</f>
        <v>0</v>
      </c>
      <c r="AW141" s="2" cm="1">
        <f t="array" ref="AW141">TREND($AR141:$AS141,$AR$3:$AS$3,AW$1)</f>
        <v>0</v>
      </c>
      <c r="AX141" s="2" cm="1">
        <f t="array" ref="AX141">TREND($AR141:$AS141,$AR$3:$AS$3,AX$1)</f>
        <v>0</v>
      </c>
      <c r="AY141" s="2" cm="1">
        <f t="array" ref="AY141">TREND($AR141:$AS141,$AR$3:$AS$3,AY$1)</f>
        <v>0</v>
      </c>
      <c r="AZ141" s="2" cm="1">
        <f t="array" ref="AZ141">TREND($AR141:$AS141,$AR$3:$AS$3,AZ$1)</f>
        <v>0</v>
      </c>
      <c r="BA141" s="2" cm="1">
        <f t="array" ref="BA141">TREND($AR141:$AS141,$AR$3:$AS$3,BA$1)</f>
        <v>0</v>
      </c>
      <c r="BB141" s="2" cm="1">
        <f t="array" ref="BB141">TREND($AR141:$AS141,$AR$3:$AS$3,BB$1)</f>
        <v>0</v>
      </c>
      <c r="BC141" s="2" cm="1">
        <f t="array" ref="BC141">TREND($AR141:$AS141,$AR$3:$AS$3,BC$1)</f>
        <v>0</v>
      </c>
      <c r="BD141" s="2" cm="1">
        <f t="array" ref="BD141">TREND($AR141:$AS141,$AR$3:$AS$3,BD$1)</f>
        <v>0</v>
      </c>
      <c r="BE141" s="2" cm="1">
        <f t="array" ref="BE141">TREND($AR141:$AS141,$AR$3:$AS$3,BE$1)</f>
        <v>0</v>
      </c>
      <c r="BF141" s="20" cm="1">
        <f t="array" ref="BF141">TREND($AS141:$AT141,$AS$3:$AT$3,BF$1)</f>
        <v>0</v>
      </c>
      <c r="BG141" s="20" cm="1">
        <f t="array" ref="BG141">TREND($AS141:$AT141,$AS$3:$AT$3,BG$1)</f>
        <v>0</v>
      </c>
      <c r="BH141" s="20" cm="1">
        <f t="array" ref="BH141">TREND($AS141:$AT141,$AS$3:$AT$3,BH$1)</f>
        <v>0</v>
      </c>
      <c r="BI141" s="20" cm="1">
        <f t="array" ref="BI141">TREND($AS141:$AT141,$AS$3:$AT$3,BI$1)</f>
        <v>0</v>
      </c>
      <c r="BJ141" s="20" cm="1">
        <f t="array" ref="BJ141">TREND($AS141:$AT141,$AS$3:$AT$3,BJ$1)</f>
        <v>0</v>
      </c>
      <c r="BK141" s="20" cm="1">
        <f t="array" ref="BK141">TREND($AS141:$AT141,$AS$3:$AT$3,BK$1)</f>
        <v>0</v>
      </c>
      <c r="BL141" s="20" cm="1">
        <f t="array" ref="BL141">TREND($AS141:$AT141,$AS$3:$AT$3,BL$1)</f>
        <v>0</v>
      </c>
      <c r="BM141" s="20" cm="1">
        <f t="array" ref="BM141">TREND($AS141:$AT141,$AS$3:$AT$3,BM$1)</f>
        <v>0</v>
      </c>
    </row>
    <row r="142" spans="1:65" x14ac:dyDescent="0.35">
      <c r="A142" t="str">
        <f>IF(BYDem!B140="","\I:",BYDem!B140)</f>
        <v>Asia_central</v>
      </c>
      <c r="B142" t="str">
        <f>BYDem!E140</f>
        <v>NEU</v>
      </c>
      <c r="C142" t="str">
        <f t="shared" si="42"/>
        <v>NEU</v>
      </c>
      <c r="D142" s="4">
        <f>SUMIFS(BYDem!$M$2:$M$2000,BYDem!$B$2:$B$2000,Demands!$A142,BYDem!$E$2:$E$2000,Demands!$B142)</f>
        <v>9.0245050488</v>
      </c>
      <c r="E142" s="4">
        <f t="shared" si="43"/>
        <v>9.1154154216785361</v>
      </c>
      <c r="F142" s="4">
        <f t="shared" si="44"/>
        <v>11.111301424413245</v>
      </c>
      <c r="G142" s="4">
        <f t="shared" si="45"/>
        <v>12.897030285992376</v>
      </c>
      <c r="H142" s="4">
        <f t="shared" si="46"/>
        <v>14.880336701475342</v>
      </c>
      <c r="I142" s="4">
        <f t="shared" si="47"/>
        <v>16.710641467184342</v>
      </c>
      <c r="J142" s="4">
        <f t="shared" si="48"/>
        <v>18.380918725659523</v>
      </c>
      <c r="K142" s="4">
        <f t="shared" si="49"/>
        <v>20.036409975688127</v>
      </c>
      <c r="L142" s="4">
        <f t="shared" si="50"/>
        <v>21.85230041498507</v>
      </c>
      <c r="M142" s="4">
        <f t="shared" si="51"/>
        <v>23.932290141453702</v>
      </c>
      <c r="N142" s="4">
        <f t="shared" si="52"/>
        <v>26.092273482433541</v>
      </c>
      <c r="O142" s="4">
        <f t="shared" si="53"/>
        <v>28.173890947522832</v>
      </c>
      <c r="P142" s="4">
        <f t="shared" si="54"/>
        <v>30.078020215409609</v>
      </c>
      <c r="Q142" s="4">
        <f t="shared" si="55"/>
        <v>31.78396593870724</v>
      </c>
      <c r="R142" s="4">
        <f t="shared" si="56"/>
        <v>33.282168254002663</v>
      </c>
      <c r="S142" s="4">
        <f t="shared" si="57"/>
        <v>34.543301527490328</v>
      </c>
      <c r="T142" s="4">
        <f t="shared" si="58"/>
        <v>35.520894459993933</v>
      </c>
      <c r="U142" s="4">
        <f t="shared" si="59"/>
        <v>36.184509912600362</v>
      </c>
      <c r="W142" s="5" t="str">
        <f>VLOOKUP(C142&amp;A142,Driver_elast!$A$2:$D$1161,4,FALSE)</f>
        <v>GDPPCAP</v>
      </c>
      <c r="X142" s="5">
        <v>1</v>
      </c>
      <c r="Y142" s="2">
        <f>SUMIFS('Growth rates'!D$4:D$999,'Growth rates'!$B$4:$B$999,Demands!$A142,'Growth rates'!$C$4:$C$999,$W142)</f>
        <v>1</v>
      </c>
      <c r="Z142" s="2">
        <f>SUMIFS('Growth rates'!E$4:E$999,'Growth rates'!$B$4:$B$999,Demands!$A142,'Growth rates'!$C$4:$C$999,$W142)</f>
        <v>1.0082271108252863</v>
      </c>
      <c r="AA142" s="2">
        <f>SUMIFS('Growth rates'!F$4:F$999,'Growth rates'!$B$4:$B$999,Demands!$A142,'Growth rates'!$C$4:$C$999,$W142)</f>
        <v>1.1927465094056864</v>
      </c>
      <c r="AB142" s="2">
        <f>SUMIFS('Growth rates'!G$4:G$999,'Growth rates'!$B$4:$B$999,Demands!$A142,'Growth rates'!$C$4:$C$999,$W142)</f>
        <v>1.3568164929793203</v>
      </c>
      <c r="AC142" s="2">
        <f>SUMIFS('Growth rates'!H$4:H$999,'Growth rates'!$B$4:$B$999,Demands!$A142,'Growth rates'!$C$4:$C$999,$W142)</f>
        <v>1.539798389627109</v>
      </c>
      <c r="AD142" s="2">
        <f>SUMIFS('Growth rates'!I$4:I$999,'Growth rates'!$B$4:$B$999,Demands!$A142,'Growth rates'!$C$4:$C$999,$W142)</f>
        <v>1.7100851784812718</v>
      </c>
      <c r="AE142" s="2">
        <f>SUMIFS('Growth rates'!J$4:J$999,'Growth rates'!$B$4:$B$999,Demands!$A142,'Growth rates'!$C$4:$C$999,$W142)</f>
        <v>1.867743031635472</v>
      </c>
      <c r="AF142" s="2">
        <f>SUMIFS('Growth rates'!K$4:K$999,'Growth rates'!$B$4:$B$999,Demands!$A142,'Growth rates'!$C$4:$C$999,$W142)</f>
        <v>2.027024826311886</v>
      </c>
      <c r="AG142" s="2">
        <f>SUMIFS('Growth rates'!L$4:L$999,'Growth rates'!$B$4:$B$999,Demands!$A142,'Growth rates'!$C$4:$C$999,$W142)</f>
        <v>2.2057195289118758</v>
      </c>
      <c r="AH142" s="2">
        <f>SUMIFS('Growth rates'!M$4:M$999,'Growth rates'!$B$4:$B$999,Demands!$A142,'Growth rates'!$C$4:$C$999,$W142)</f>
        <v>2.4156687732697755</v>
      </c>
      <c r="AI142" s="2">
        <f>SUMIFS('Growth rates'!N$4:N$999,'Growth rates'!$B$4:$B$999,Demands!$A142,'Growth rates'!$C$4:$C$999,$W142)</f>
        <v>2.6579172295394167</v>
      </c>
      <c r="AJ142" s="2">
        <f>SUMIFS('Growth rates'!O$4:O$999,'Growth rates'!$B$4:$B$999,Demands!$A142,'Growth rates'!$C$4:$C$999,$W142)</f>
        <v>2.9229749548415005</v>
      </c>
      <c r="AK142" s="2">
        <f>SUMIFS('Growth rates'!P$4:P$999,'Growth rates'!$B$4:$B$999,Demands!$A142,'Growth rates'!$C$4:$C$999,$W142)</f>
        <v>3.2051877196000147</v>
      </c>
      <c r="AL142" s="2">
        <f>SUMIFS('Growth rates'!Q$4:Q$999,'Growth rates'!$B$4:$B$999,Demands!$A142,'Growth rates'!$C$4:$C$999,$W142)</f>
        <v>3.5081706643693438</v>
      </c>
      <c r="AM142" s="2">
        <f>SUMIFS('Growth rates'!R$4:R$999,'Growth rates'!$B$4:$B$999,Demands!$A142,'Growth rates'!$C$4:$C$999,$W142)</f>
        <v>3.8389002795435681</v>
      </c>
      <c r="AN142" s="2">
        <f>SUMIFS('Growth rates'!S$4:S$999,'Growth rates'!$B$4:$B$999,Demands!$A142,'Growth rates'!$C$4:$C$999,$W142)</f>
        <v>4.2025608469069313</v>
      </c>
      <c r="AO142" s="2">
        <f>SUMIFS('Growth rates'!T$4:T$999,'Growth rates'!$B$4:$B$999,Demands!$A142,'Growth rates'!$C$4:$C$999,$W142)</f>
        <v>4.5990095167098595</v>
      </c>
      <c r="AP142" s="2">
        <f>SUMIFS('Growth rates'!U$4:U$999,'Growth rates'!$B$4:$B$999,Demands!$A142,'Growth rates'!$C$4:$C$999,$W142)</f>
        <v>5.0286121250295874</v>
      </c>
      <c r="AR142">
        <f>VLOOKUP(C142&amp;A142,Driver_elast!$A$2:$E$1161,5,FALSE)</f>
        <v>1.2300660000000001</v>
      </c>
      <c r="AS142">
        <f t="shared" si="60"/>
        <v>1</v>
      </c>
      <c r="AT142">
        <f t="shared" si="61"/>
        <v>0.2</v>
      </c>
      <c r="AV142" s="2" cm="1">
        <f t="array" ref="AV142">TREND($AR142:$AS142,$AR$3:$AS$3,AV$1)</f>
        <v>1.230065999999999</v>
      </c>
      <c r="AW142" s="2" cm="1">
        <f t="array" ref="AW142">TREND($AR142:$AS142,$AR$3:$AS$3,AW$1)</f>
        <v>1.2244546341463405</v>
      </c>
      <c r="AX142" s="2" cm="1">
        <f t="array" ref="AX142">TREND($AR142:$AS142,$AR$3:$AS$3,AX$1)</f>
        <v>1.1963978048780479</v>
      </c>
      <c r="AY142" s="2" cm="1">
        <f t="array" ref="AY142">TREND($AR142:$AS142,$AR$3:$AS$3,AY$1)</f>
        <v>1.1683409756097554</v>
      </c>
      <c r="AZ142" s="2" cm="1">
        <f t="array" ref="AZ142">TREND($AR142:$AS142,$AR$3:$AS$3,AZ$1)</f>
        <v>1.1402841463414628</v>
      </c>
      <c r="BA142" s="2" cm="1">
        <f t="array" ref="BA142">TREND($AR142:$AS142,$AR$3:$AS$3,BA$1)</f>
        <v>1.1122273170731702</v>
      </c>
      <c r="BB142" s="2" cm="1">
        <f t="array" ref="BB142">TREND($AR142:$AS142,$AR$3:$AS$3,BB$1)</f>
        <v>1.0841704878048777</v>
      </c>
      <c r="BC142" s="2" cm="1">
        <f t="array" ref="BC142">TREND($AR142:$AS142,$AR$3:$AS$3,BC$1)</f>
        <v>1.0561136585365851</v>
      </c>
      <c r="BD142" s="2" cm="1">
        <f t="array" ref="BD142">TREND($AR142:$AS142,$AR$3:$AS$3,BD$1)</f>
        <v>1.0280568292682926</v>
      </c>
      <c r="BE142" s="2" cm="1">
        <f t="array" ref="BE142">TREND($AR142:$AS142,$AR$3:$AS$3,BE$1)</f>
        <v>1</v>
      </c>
      <c r="BF142" s="20" cm="1">
        <f t="array" ref="BF142">TREND($AS142:$AT142,$AS$3:$AT$3,BF$1)</f>
        <v>0.90000000000000568</v>
      </c>
      <c r="BG142" s="20" cm="1">
        <f t="array" ref="BG142">TREND($AS142:$AT142,$AS$3:$AT$3,BG$1)</f>
        <v>0.80000000000000426</v>
      </c>
      <c r="BH142" s="20" cm="1">
        <f t="array" ref="BH142">TREND($AS142:$AT142,$AS$3:$AT$3,BH$1)</f>
        <v>0.70000000000000284</v>
      </c>
      <c r="BI142" s="20" cm="1">
        <f t="array" ref="BI142">TREND($AS142:$AT142,$AS$3:$AT$3,BI$1)</f>
        <v>0.60000000000000142</v>
      </c>
      <c r="BJ142" s="20" cm="1">
        <f t="array" ref="BJ142">TREND($AS142:$AT142,$AS$3:$AT$3,BJ$1)</f>
        <v>0.5</v>
      </c>
      <c r="BK142" s="20" cm="1">
        <f t="array" ref="BK142">TREND($AS142:$AT142,$AS$3:$AT$3,BK$1)</f>
        <v>0.40000000000000568</v>
      </c>
      <c r="BL142" s="20" cm="1">
        <f t="array" ref="BL142">TREND($AS142:$AT142,$AS$3:$AT$3,BL$1)</f>
        <v>0.30000000000000426</v>
      </c>
      <c r="BM142" s="20" cm="1">
        <f t="array" ref="BM142">TREND($AS142:$AT142,$AS$3:$AT$3,BM$1)</f>
        <v>0.20000000000000284</v>
      </c>
    </row>
    <row r="143" spans="1:65" x14ac:dyDescent="0.35">
      <c r="A143" t="str">
        <f>IF(BYDem!B141="","\I:",BYDem!B141)</f>
        <v>Asia_central</v>
      </c>
      <c r="B143" t="str">
        <f>BYDem!E141</f>
        <v>ONO</v>
      </c>
      <c r="C143" t="str">
        <f t="shared" si="42"/>
        <v>ONO</v>
      </c>
      <c r="D143" s="4">
        <f>SUMIFS(BYDem!$M$2:$M$2000,BYDem!$B$2:$B$2000,Demands!$A143,BYDem!$E$2:$E$2000,Demands!$B143)</f>
        <v>314.73826455239998</v>
      </c>
      <c r="E143" s="4">
        <f t="shared" si="43"/>
        <v>314.73826455239998</v>
      </c>
      <c r="F143" s="4">
        <f t="shared" si="44"/>
        <v>314.73826455239998</v>
      </c>
      <c r="G143" s="4">
        <f t="shared" si="45"/>
        <v>314.73826455239998</v>
      </c>
      <c r="H143" s="4">
        <f t="shared" si="46"/>
        <v>314.73826455239998</v>
      </c>
      <c r="I143" s="4">
        <f t="shared" si="47"/>
        <v>314.73826455239998</v>
      </c>
      <c r="J143" s="4">
        <f t="shared" si="48"/>
        <v>314.73826455239998</v>
      </c>
      <c r="K143" s="4">
        <f t="shared" si="49"/>
        <v>314.73826455239998</v>
      </c>
      <c r="L143" s="4">
        <f t="shared" si="50"/>
        <v>314.73826455239998</v>
      </c>
      <c r="M143" s="4">
        <f t="shared" si="51"/>
        <v>314.73826455239998</v>
      </c>
      <c r="N143" s="4">
        <f t="shared" si="52"/>
        <v>314.73826455239998</v>
      </c>
      <c r="O143" s="4">
        <f t="shared" si="53"/>
        <v>314.73826455239998</v>
      </c>
      <c r="P143" s="4">
        <f t="shared" si="54"/>
        <v>314.73826455239998</v>
      </c>
      <c r="Q143" s="4">
        <f t="shared" si="55"/>
        <v>314.73826455239998</v>
      </c>
      <c r="R143" s="4">
        <f t="shared" si="56"/>
        <v>314.73826455239998</v>
      </c>
      <c r="S143" s="4">
        <f t="shared" si="57"/>
        <v>314.73826455239998</v>
      </c>
      <c r="T143" s="4">
        <f t="shared" si="58"/>
        <v>314.73826455239998</v>
      </c>
      <c r="U143" s="4">
        <f t="shared" si="59"/>
        <v>314.73826455239998</v>
      </c>
      <c r="W143" s="5" t="str">
        <f>VLOOKUP(C143&amp;A143,Driver_elast!$A$2:$D$1161,4,FALSE)</f>
        <v>GDPIND</v>
      </c>
      <c r="X143" s="5">
        <v>1</v>
      </c>
      <c r="Y143" s="2">
        <f>SUMIFS('Growth rates'!D$4:D$999,'Growth rates'!$B$4:$B$999,Demands!$A143,'Growth rates'!$C$4:$C$999,$W143)</f>
        <v>1</v>
      </c>
      <c r="Z143" s="2">
        <f>SUMIFS('Growth rates'!E$4:E$999,'Growth rates'!$B$4:$B$999,Demands!$A143,'Growth rates'!$C$4:$C$999,$W143)</f>
        <v>1.0172824145660182</v>
      </c>
      <c r="AA143" s="2">
        <f>SUMIFS('Growth rates'!F$4:F$999,'Growth rates'!$B$4:$B$999,Demands!$A143,'Growth rates'!$C$4:$C$999,$W143)</f>
        <v>1.2635761318659868</v>
      </c>
      <c r="AB143" s="2">
        <f>SUMIFS('Growth rates'!G$4:G$999,'Growth rates'!$B$4:$B$999,Demands!$A143,'Growth rates'!$C$4:$C$999,$W143)</f>
        <v>1.4978247577922781</v>
      </c>
      <c r="AC143" s="2">
        <f>SUMIFS('Growth rates'!H$4:H$999,'Growth rates'!$B$4:$B$999,Demands!$A143,'Growth rates'!$C$4:$C$999,$W143)</f>
        <v>1.7625501041926093</v>
      </c>
      <c r="AD143" s="2">
        <f>SUMIFS('Growth rates'!I$4:I$999,'Growth rates'!$B$4:$B$999,Demands!$A143,'Growth rates'!$C$4:$C$999,$W143)</f>
        <v>2.0269538634550917</v>
      </c>
      <c r="AE143" s="2">
        <f>SUMIFS('Growth rates'!J$4:J$999,'Growth rates'!$B$4:$B$999,Demands!$A143,'Growth rates'!$C$4:$C$999,$W143)</f>
        <v>2.2885058118505701</v>
      </c>
      <c r="AF143" s="2">
        <f>SUMIFS('Growth rates'!K$4:K$999,'Growth rates'!$B$4:$B$999,Demands!$A143,'Growth rates'!$C$4:$C$999,$W143)</f>
        <v>2.5569588028898043</v>
      </c>
      <c r="AG143" s="2">
        <f>SUMIFS('Growth rates'!L$4:L$999,'Growth rates'!$B$4:$B$999,Demands!$A143,'Growth rates'!$C$4:$C$999,$W143)</f>
        <v>2.8447948921556456</v>
      </c>
      <c r="AH143" s="2">
        <f>SUMIFS('Growth rates'!M$4:M$999,'Growth rates'!$B$4:$B$999,Demands!$A143,'Growth rates'!$C$4:$C$999,$W143)</f>
        <v>3.1639233144926688</v>
      </c>
      <c r="AI143" s="2">
        <f>SUMIFS('Growth rates'!N$4:N$999,'Growth rates'!$B$4:$B$999,Demands!$A143,'Growth rates'!$C$4:$C$999,$W143)</f>
        <v>3.517834112368468</v>
      </c>
      <c r="AJ143" s="2">
        <f>SUMIFS('Growth rates'!O$4:O$999,'Growth rates'!$B$4:$B$999,Demands!$A143,'Growth rates'!$C$4:$C$999,$W143)</f>
        <v>3.8970036915934441</v>
      </c>
      <c r="AK143" s="2">
        <f>SUMIFS('Growth rates'!P$4:P$999,'Growth rates'!$B$4:$B$999,Demands!$A143,'Growth rates'!$C$4:$C$999,$W143)</f>
        <v>4.2935927236936848</v>
      </c>
      <c r="AL143" s="2">
        <f>SUMIFS('Growth rates'!Q$4:Q$999,'Growth rates'!$B$4:$B$999,Demands!$A143,'Growth rates'!$C$4:$C$999,$W143)</f>
        <v>4.7103968541811296</v>
      </c>
      <c r="AM143" s="2">
        <f>SUMIFS('Growth rates'!R$4:R$999,'Growth rates'!$B$4:$B$999,Demands!$A143,'Growth rates'!$C$4:$C$999,$W143)</f>
        <v>5.1559006930713069</v>
      </c>
      <c r="AN143" s="2">
        <f>SUMIFS('Growth rates'!S$4:S$999,'Growth rates'!$B$4:$B$999,Demands!$A143,'Growth rates'!$C$4:$C$999,$W143)</f>
        <v>5.6361566990046787</v>
      </c>
      <c r="AO143" s="2">
        <f>SUMIFS('Growth rates'!T$4:T$999,'Growth rates'!$B$4:$B$999,Demands!$A143,'Growth rates'!$C$4:$C$999,$W143)</f>
        <v>6.1497326717072927</v>
      </c>
      <c r="AP143" s="2">
        <f>SUMIFS('Growth rates'!U$4:U$999,'Growth rates'!$B$4:$B$999,Demands!$A143,'Growth rates'!$C$4:$C$999,$W143)</f>
        <v>6.6900382164733037</v>
      </c>
      <c r="AR143">
        <f>VLOOKUP(C143&amp;A143,Driver_elast!$A$2:$E$1161,5,FALSE)</f>
        <v>0</v>
      </c>
      <c r="AS143">
        <f t="shared" si="60"/>
        <v>0</v>
      </c>
      <c r="AT143">
        <f t="shared" si="61"/>
        <v>0</v>
      </c>
      <c r="AV143" s="2" cm="1">
        <f t="array" ref="AV143">TREND($AR143:$AS143,$AR$3:$AS$3,AV$1)</f>
        <v>0</v>
      </c>
      <c r="AW143" s="2" cm="1">
        <f t="array" ref="AW143">TREND($AR143:$AS143,$AR$3:$AS$3,AW$1)</f>
        <v>0</v>
      </c>
      <c r="AX143" s="2" cm="1">
        <f t="array" ref="AX143">TREND($AR143:$AS143,$AR$3:$AS$3,AX$1)</f>
        <v>0</v>
      </c>
      <c r="AY143" s="2" cm="1">
        <f t="array" ref="AY143">TREND($AR143:$AS143,$AR$3:$AS$3,AY$1)</f>
        <v>0</v>
      </c>
      <c r="AZ143" s="2" cm="1">
        <f t="array" ref="AZ143">TREND($AR143:$AS143,$AR$3:$AS$3,AZ$1)</f>
        <v>0</v>
      </c>
      <c r="BA143" s="2" cm="1">
        <f t="array" ref="BA143">TREND($AR143:$AS143,$AR$3:$AS$3,BA$1)</f>
        <v>0</v>
      </c>
      <c r="BB143" s="2" cm="1">
        <f t="array" ref="BB143">TREND($AR143:$AS143,$AR$3:$AS$3,BB$1)</f>
        <v>0</v>
      </c>
      <c r="BC143" s="2" cm="1">
        <f t="array" ref="BC143">TREND($AR143:$AS143,$AR$3:$AS$3,BC$1)</f>
        <v>0</v>
      </c>
      <c r="BD143" s="2" cm="1">
        <f t="array" ref="BD143">TREND($AR143:$AS143,$AR$3:$AS$3,BD$1)</f>
        <v>0</v>
      </c>
      <c r="BE143" s="2" cm="1">
        <f t="array" ref="BE143">TREND($AR143:$AS143,$AR$3:$AS$3,BE$1)</f>
        <v>0</v>
      </c>
      <c r="BF143" s="20" cm="1">
        <f t="array" ref="BF143">TREND($AS143:$AT143,$AS$3:$AT$3,BF$1)</f>
        <v>0</v>
      </c>
      <c r="BG143" s="20" cm="1">
        <f t="array" ref="BG143">TREND($AS143:$AT143,$AS$3:$AT$3,BG$1)</f>
        <v>0</v>
      </c>
      <c r="BH143" s="20" cm="1">
        <f t="array" ref="BH143">TREND($AS143:$AT143,$AS$3:$AT$3,BH$1)</f>
        <v>0</v>
      </c>
      <c r="BI143" s="20" cm="1">
        <f t="array" ref="BI143">TREND($AS143:$AT143,$AS$3:$AT$3,BI$1)</f>
        <v>0</v>
      </c>
      <c r="BJ143" s="20" cm="1">
        <f t="array" ref="BJ143">TREND($AS143:$AT143,$AS$3:$AT$3,BJ$1)</f>
        <v>0</v>
      </c>
      <c r="BK143" s="20" cm="1">
        <f t="array" ref="BK143">TREND($AS143:$AT143,$AS$3:$AT$3,BK$1)</f>
        <v>0</v>
      </c>
      <c r="BL143" s="20" cm="1">
        <f t="array" ref="BL143">TREND($AS143:$AT143,$AS$3:$AT$3,BL$1)</f>
        <v>0</v>
      </c>
      <c r="BM143" s="20" cm="1">
        <f t="array" ref="BM143">TREND($AS143:$AT143,$AS$3:$AT$3,BM$1)</f>
        <v>0</v>
      </c>
    </row>
    <row r="144" spans="1:65" x14ac:dyDescent="0.35">
      <c r="A144" t="str">
        <f>IF(BYDem!B142="","\I:",BYDem!B142)</f>
        <v>Asia_central</v>
      </c>
      <c r="B144" t="str">
        <f>BYDem!E142</f>
        <v>RCK</v>
      </c>
      <c r="C144" t="str">
        <f t="shared" si="42"/>
        <v>RCK</v>
      </c>
      <c r="D144" s="4">
        <f>SUMIFS(BYDem!$M$2:$M$2000,BYDem!$B$2:$B$2000,Demands!$A144,BYDem!$E$2:$E$2000,Demands!$B144)</f>
        <v>62.7057021421098</v>
      </c>
      <c r="E144" s="4">
        <f t="shared" si="43"/>
        <v>63.833789807654135</v>
      </c>
      <c r="F144" s="4">
        <f t="shared" si="44"/>
        <v>69.502834898028439</v>
      </c>
      <c r="G144" s="4">
        <f t="shared" si="45"/>
        <v>74.696725600569721</v>
      </c>
      <c r="H144" s="4">
        <f t="shared" si="46"/>
        <v>79.510479539368987</v>
      </c>
      <c r="I144" s="4">
        <f t="shared" si="47"/>
        <v>84.188753905652348</v>
      </c>
      <c r="J144" s="4">
        <f t="shared" si="48"/>
        <v>88.638283335279965</v>
      </c>
      <c r="K144" s="4">
        <f t="shared" si="49"/>
        <v>92.563668912550824</v>
      </c>
      <c r="L144" s="4">
        <f t="shared" si="50"/>
        <v>95.665035049652232</v>
      </c>
      <c r="M144" s="4">
        <f t="shared" si="51"/>
        <v>97.888456639853999</v>
      </c>
      <c r="N144" s="4">
        <f t="shared" si="52"/>
        <v>99.301472337208764</v>
      </c>
      <c r="O144" s="4">
        <f t="shared" si="53"/>
        <v>100.21552546130462</v>
      </c>
      <c r="P144" s="4">
        <f t="shared" si="54"/>
        <v>100.76408050595597</v>
      </c>
      <c r="Q144" s="4">
        <f t="shared" si="55"/>
        <v>101.02287467086769</v>
      </c>
      <c r="R144" s="4">
        <f t="shared" si="56"/>
        <v>101.09016108239581</v>
      </c>
      <c r="S144" s="4">
        <f t="shared" si="57"/>
        <v>101.04524664175841</v>
      </c>
      <c r="T144" s="4">
        <f t="shared" si="58"/>
        <v>100.94973367014759</v>
      </c>
      <c r="U144" s="4">
        <f t="shared" si="59"/>
        <v>100.8265201878223</v>
      </c>
      <c r="W144" s="5" t="str">
        <f>VLOOKUP(C144&amp;A144,Driver_elast!$A$2:$D$1161,4,FALSE)</f>
        <v>POP</v>
      </c>
      <c r="X144" s="5">
        <v>1</v>
      </c>
      <c r="Y144" s="2">
        <f>SUMIFS('Growth rates'!D$4:D$999,'Growth rates'!$B$4:$B$999,Demands!$A144,'Growth rates'!$C$4:$C$999,$W144)</f>
        <v>1</v>
      </c>
      <c r="Z144" s="2">
        <f>SUMIFS('Growth rates'!E$4:E$999,'Growth rates'!$B$4:$B$999,Demands!$A144,'Growth rates'!$C$4:$C$999,$W144)</f>
        <v>1.0128532775219883</v>
      </c>
      <c r="AA144" s="2">
        <f>SUMIFS('Growth rates'!F$4:F$999,'Growth rates'!$B$4:$B$999,Demands!$A144,'Growth rates'!$C$4:$C$999,$W144)</f>
        <v>1.0771196651319301</v>
      </c>
      <c r="AB144" s="2">
        <f>SUMIFS('Growth rates'!G$4:G$999,'Growth rates'!$B$4:$B$999,Demands!$A144,'Growth rates'!$C$4:$C$999,$W144)</f>
        <v>1.1346282010746973</v>
      </c>
      <c r="AC144" s="2">
        <f>SUMIFS('Growth rates'!H$4:H$999,'Growth rates'!$B$4:$B$999,Demands!$A144,'Growth rates'!$C$4:$C$999,$W144)</f>
        <v>1.1868694998438749</v>
      </c>
      <c r="AD144" s="2">
        <f>SUMIFS('Growth rates'!I$4:I$999,'Growth rates'!$B$4:$B$999,Demands!$A144,'Growth rates'!$C$4:$C$999,$W144)</f>
        <v>1.2367628141552094</v>
      </c>
      <c r="AE144" s="2">
        <f>SUMIFS('Growth rates'!J$4:J$999,'Growth rates'!$B$4:$B$999,Demands!$A144,'Growth rates'!$C$4:$C$999,$W144)</f>
        <v>1.2834636324230115</v>
      </c>
      <c r="AF144" s="2">
        <f>SUMIFS('Growth rates'!K$4:K$999,'Growth rates'!$B$4:$B$999,Demands!$A144,'Growth rates'!$C$4:$C$999,$W144)</f>
        <v>1.3240726630335029</v>
      </c>
      <c r="AG144" s="2">
        <f>SUMIFS('Growth rates'!L$4:L$999,'Growth rates'!$B$4:$B$999,Demands!$A144,'Growth rates'!$C$4:$C$999,$W144)</f>
        <v>1.3557685105416026</v>
      </c>
      <c r="AH144" s="2">
        <f>SUMIFS('Growth rates'!M$4:M$999,'Growth rates'!$B$4:$B$999,Demands!$A144,'Growth rates'!$C$4:$C$999,$W144)</f>
        <v>1.3782814495828399</v>
      </c>
      <c r="AI144" s="2">
        <f>SUMIFS('Growth rates'!N$4:N$999,'Growth rates'!$B$4:$B$999,Demands!$A144,'Growth rates'!$C$4:$C$999,$W144)</f>
        <v>1.3940753347485151</v>
      </c>
      <c r="AJ144" s="2">
        <f>SUMIFS('Growth rates'!O$4:O$999,'Growth rates'!$B$4:$B$999,Demands!$A144,'Growth rates'!$C$4:$C$999,$W144)</f>
        <v>1.4055354787591041</v>
      </c>
      <c r="AK144" s="2">
        <f>SUMIFS('Growth rates'!P$4:P$999,'Growth rates'!$B$4:$B$999,Demands!$A144,'Growth rates'!$C$4:$C$999,$W144)</f>
        <v>1.4133879625239205</v>
      </c>
      <c r="AL144" s="2">
        <f>SUMIFS('Growth rates'!Q$4:Q$999,'Growth rates'!$B$4:$B$999,Demands!$A144,'Growth rates'!$C$4:$C$999,$W144)</f>
        <v>1.4177104818213466</v>
      </c>
      <c r="AM144" s="2">
        <f>SUMIFS('Growth rates'!R$4:R$999,'Growth rates'!$B$4:$B$999,Demands!$A144,'Growth rates'!$C$4:$C$999,$W144)</f>
        <v>1.4190597654786272</v>
      </c>
      <c r="AN144" s="2">
        <f>SUMIFS('Growth rates'!S$4:S$999,'Growth rates'!$B$4:$B$999,Demands!$A144,'Growth rates'!$C$4:$C$999,$W144)</f>
        <v>1.4179336164374974</v>
      </c>
      <c r="AO144" s="2">
        <f>SUMIFS('Growth rates'!T$4:T$999,'Growth rates'!$B$4:$B$999,Demands!$A144,'Growth rates'!$C$4:$C$999,$W144)</f>
        <v>1.4147416436353439</v>
      </c>
      <c r="AP144" s="2">
        <f>SUMIFS('Growth rates'!U$4:U$999,'Growth rates'!$B$4:$B$999,Demands!$A144,'Growth rates'!$C$4:$C$999,$W144)</f>
        <v>1.4085731621512276</v>
      </c>
      <c r="AR144">
        <f>VLOOKUP(C144&amp;A144,Driver_elast!$A$2:$E$1161,5,FALSE)</f>
        <v>1.3996580000000001</v>
      </c>
      <c r="AS144">
        <f t="shared" si="60"/>
        <v>1.3996580000000001</v>
      </c>
      <c r="AT144">
        <f t="shared" si="61"/>
        <v>0.2799316</v>
      </c>
      <c r="AV144" s="2" cm="1">
        <f t="array" ref="AV144">TREND($AR144:$AS144,$AR$3:$AS$3,AV$1)</f>
        <v>1.3996580000000001</v>
      </c>
      <c r="AW144" s="2" cm="1">
        <f t="array" ref="AW144">TREND($AR144:$AS144,$AR$3:$AS$3,AW$1)</f>
        <v>1.3996580000000001</v>
      </c>
      <c r="AX144" s="2" cm="1">
        <f t="array" ref="AX144">TREND($AR144:$AS144,$AR$3:$AS$3,AX$1)</f>
        <v>1.3996580000000001</v>
      </c>
      <c r="AY144" s="2" cm="1">
        <f t="array" ref="AY144">TREND($AR144:$AS144,$AR$3:$AS$3,AY$1)</f>
        <v>1.3996580000000001</v>
      </c>
      <c r="AZ144" s="2" cm="1">
        <f t="array" ref="AZ144">TREND($AR144:$AS144,$AR$3:$AS$3,AZ$1)</f>
        <v>1.3996580000000001</v>
      </c>
      <c r="BA144" s="2" cm="1">
        <f t="array" ref="BA144">TREND($AR144:$AS144,$AR$3:$AS$3,BA$1)</f>
        <v>1.3996580000000001</v>
      </c>
      <c r="BB144" s="2" cm="1">
        <f t="array" ref="BB144">TREND($AR144:$AS144,$AR$3:$AS$3,BB$1)</f>
        <v>1.3996580000000001</v>
      </c>
      <c r="BC144" s="2" cm="1">
        <f t="array" ref="BC144">TREND($AR144:$AS144,$AR$3:$AS$3,BC$1)</f>
        <v>1.3996580000000001</v>
      </c>
      <c r="BD144" s="2" cm="1">
        <f t="array" ref="BD144">TREND($AR144:$AS144,$AR$3:$AS$3,BD$1)</f>
        <v>1.3996580000000001</v>
      </c>
      <c r="BE144" s="2" cm="1">
        <f t="array" ref="BE144">TREND($AR144:$AS144,$AR$3:$AS$3,BE$1)</f>
        <v>1.3996580000000001</v>
      </c>
      <c r="BF144" s="20" cm="1">
        <f t="array" ref="BF144">TREND($AS144:$AT144,$AS$3:$AT$3,BF$1)</f>
        <v>1.2596922000000035</v>
      </c>
      <c r="BG144" s="20" cm="1">
        <f t="array" ref="BG144">TREND($AS144:$AT144,$AS$3:$AT$3,BG$1)</f>
        <v>1.1197264000000047</v>
      </c>
      <c r="BH144" s="20" cm="1">
        <f t="array" ref="BH144">TREND($AS144:$AT144,$AS$3:$AT$3,BH$1)</f>
        <v>0.97976059999999876</v>
      </c>
      <c r="BI144" s="20" cm="1">
        <f t="array" ref="BI144">TREND($AS144:$AT144,$AS$3:$AT$3,BI$1)</f>
        <v>0.83979479999999995</v>
      </c>
      <c r="BJ144" s="20" cm="1">
        <f t="array" ref="BJ144">TREND($AS144:$AT144,$AS$3:$AT$3,BJ$1)</f>
        <v>0.69982900000000114</v>
      </c>
      <c r="BK144" s="20" cm="1">
        <f t="array" ref="BK144">TREND($AS144:$AT144,$AS$3:$AT$3,BK$1)</f>
        <v>0.55986320000000234</v>
      </c>
      <c r="BL144" s="20" cm="1">
        <f t="array" ref="BL144">TREND($AS144:$AT144,$AS$3:$AT$3,BL$1)</f>
        <v>0.41989740000000353</v>
      </c>
      <c r="BM144" s="20" cm="1">
        <f t="array" ref="BM144">TREND($AS144:$AT144,$AS$3:$AT$3,BM$1)</f>
        <v>0.27993160000000472</v>
      </c>
    </row>
    <row r="145" spans="1:65" x14ac:dyDescent="0.35">
      <c r="A145" t="str">
        <f>IF(BYDem!B143="","\I:",BYDem!B143)</f>
        <v>Asia_central</v>
      </c>
      <c r="B145" t="str">
        <f>BYDem!E143</f>
        <v>REA</v>
      </c>
      <c r="C145" t="str">
        <f t="shared" si="42"/>
        <v>REA</v>
      </c>
      <c r="D145" s="4">
        <f>SUMIFS(BYDem!$M$2:$M$2000,BYDem!$B$2:$B$2000,Demands!$A145,BYDem!$E$2:$E$2000,Demands!$B145)</f>
        <v>90.203075872194006</v>
      </c>
      <c r="E145" s="4">
        <f t="shared" si="43"/>
        <v>93.182814863230135</v>
      </c>
      <c r="F145" s="4">
        <f t="shared" si="44"/>
        <v>130.67926772470113</v>
      </c>
      <c r="G145" s="4">
        <f t="shared" si="45"/>
        <v>171.08254206955229</v>
      </c>
      <c r="H145" s="4">
        <f t="shared" si="46"/>
        <v>220.99573408548389</v>
      </c>
      <c r="I145" s="4">
        <f t="shared" si="47"/>
        <v>275.19012545907265</v>
      </c>
      <c r="J145" s="4">
        <f t="shared" si="48"/>
        <v>332.44428161874401</v>
      </c>
      <c r="K145" s="4">
        <f t="shared" si="49"/>
        <v>394.44883671698273</v>
      </c>
      <c r="L145" s="4">
        <f t="shared" si="50"/>
        <v>464.6880138267129</v>
      </c>
      <c r="M145" s="4">
        <f t="shared" si="51"/>
        <v>546.82982944365904</v>
      </c>
      <c r="N145" s="4">
        <f t="shared" si="52"/>
        <v>633.45755653137314</v>
      </c>
      <c r="O145" s="4">
        <f t="shared" si="53"/>
        <v>719.39824155413737</v>
      </c>
      <c r="P145" s="4">
        <f t="shared" si="54"/>
        <v>800.01806399423276</v>
      </c>
      <c r="Q145" s="4">
        <f t="shared" si="55"/>
        <v>873.27246055622163</v>
      </c>
      <c r="R145" s="4">
        <f t="shared" si="56"/>
        <v>938.16409468758138</v>
      </c>
      <c r="S145" s="4">
        <f t="shared" si="57"/>
        <v>993.08429241484384</v>
      </c>
      <c r="T145" s="4">
        <f t="shared" si="58"/>
        <v>1035.7612469108903</v>
      </c>
      <c r="U145" s="4">
        <f t="shared" si="59"/>
        <v>1064.3929282930233</v>
      </c>
      <c r="W145" s="5" t="str">
        <f>VLOOKUP(C145&amp;A145,Driver_elast!$A$2:$D$1161,4,FALSE)</f>
        <v>GDP</v>
      </c>
      <c r="X145" s="5">
        <v>0</v>
      </c>
      <c r="Y145" s="2">
        <f>SUMIFS('Growth rates'!D$4:D$999,'Growth rates'!$B$4:$B$999,Demands!$A145,'Growth rates'!$C$4:$C$999,$W145)</f>
        <v>1</v>
      </c>
      <c r="Z145" s="2">
        <f>SUMIFS('Growth rates'!E$4:E$999,'Growth rates'!$B$4:$B$999,Demands!$A145,'Growth rates'!$C$4:$C$999,$W145)</f>
        <v>1.0211861336859178</v>
      </c>
      <c r="AA145" s="2">
        <f>SUMIFS('Growth rates'!F$4:F$999,'Growth rates'!$B$4:$B$999,Demands!$A145,'Growth rates'!$C$4:$C$999,$W145)</f>
        <v>1.284730720798329</v>
      </c>
      <c r="AB145" s="2">
        <f>SUMIFS('Growth rates'!G$4:G$999,'Growth rates'!$B$4:$B$999,Demands!$A145,'Growth rates'!$C$4:$C$999,$W145)</f>
        <v>1.5394822566176061</v>
      </c>
      <c r="AC145" s="2">
        <f>SUMIFS('Growth rates'!H$4:H$999,'Growth rates'!$B$4:$B$999,Demands!$A145,'Growth rates'!$C$4:$C$999,$W145)</f>
        <v>1.8275397445571273</v>
      </c>
      <c r="AD145" s="2">
        <f>SUMIFS('Growth rates'!I$4:I$999,'Growth rates'!$B$4:$B$999,Demands!$A145,'Growth rates'!$C$4:$C$999,$W145)</f>
        <v>2.1149697577836144</v>
      </c>
      <c r="AE145" s="2">
        <f>SUMIFS('Growth rates'!J$4:J$999,'Growth rates'!$B$4:$B$999,Demands!$A145,'Growth rates'!$C$4:$C$999,$W145)</f>
        <v>2.3971802558156301</v>
      </c>
      <c r="AF145" s="2">
        <f>SUMIFS('Growth rates'!K$4:K$999,'Growth rates'!$B$4:$B$999,Demands!$A145,'Growth rates'!$C$4:$C$999,$W145)</f>
        <v>2.6839281598098061</v>
      </c>
      <c r="AG145" s="2">
        <f>SUMIFS('Growth rates'!L$4:L$999,'Growth rates'!$B$4:$B$999,Demands!$A145,'Growth rates'!$C$4:$C$999,$W145)</f>
        <v>2.9904450803853759</v>
      </c>
      <c r="AH145" s="2">
        <f>SUMIFS('Growth rates'!M$4:M$999,'Growth rates'!$B$4:$B$999,Demands!$A145,'Growth rates'!$C$4:$C$999,$W145)</f>
        <v>3.3294714585342731</v>
      </c>
      <c r="AI145" s="2">
        <f>SUMIFS('Growth rates'!N$4:N$999,'Growth rates'!$B$4:$B$999,Demands!$A145,'Growth rates'!$C$4:$C$999,$W145)</f>
        <v>3.7053368515040157</v>
      </c>
      <c r="AJ145" s="2">
        <f>SUMIFS('Growth rates'!O$4:O$999,'Growth rates'!$B$4:$B$999,Demands!$A145,'Growth rates'!$C$4:$C$999,$W145)</f>
        <v>4.1083450025540271</v>
      </c>
      <c r="AK145" s="2">
        <f>SUMIFS('Growth rates'!P$4:P$999,'Growth rates'!$B$4:$B$999,Demands!$A145,'Growth rates'!$C$4:$C$999,$W145)</f>
        <v>4.5301737405121631</v>
      </c>
      <c r="AL145" s="2">
        <f>SUMIFS('Growth rates'!Q$4:Q$999,'Growth rates'!$B$4:$B$999,Demands!$A145,'Growth rates'!$C$4:$C$999,$W145)</f>
        <v>4.9735703228945765</v>
      </c>
      <c r="AM145" s="2">
        <f>SUMIFS('Growth rates'!R$4:R$999,'Growth rates'!$B$4:$B$999,Demands!$A145,'Growth rates'!$C$4:$C$999,$W145)</f>
        <v>5.4476289303849326</v>
      </c>
      <c r="AN145" s="2">
        <f>SUMIFS('Growth rates'!S$4:S$999,'Growth rates'!$B$4:$B$999,Demands!$A145,'Growth rates'!$C$4:$C$999,$W145)</f>
        <v>5.9589522999533777</v>
      </c>
      <c r="AO145" s="2">
        <f>SUMIFS('Growth rates'!T$4:T$999,'Growth rates'!$B$4:$B$999,Demands!$A145,'Growth rates'!$C$4:$C$999,$W145)</f>
        <v>6.5064102827647003</v>
      </c>
      <c r="AP145" s="2">
        <f>SUMIFS('Growth rates'!U$4:U$999,'Growth rates'!$B$4:$B$999,Demands!$A145,'Growth rates'!$C$4:$C$999,$W145)</f>
        <v>7.083168082184935</v>
      </c>
      <c r="AR145">
        <f>VLOOKUP(C145&amp;A145,Driver_elast!$A$2:$E$1161,5,FALSE)</f>
        <v>1.559212</v>
      </c>
      <c r="AS145">
        <f t="shared" si="60"/>
        <v>1.559212</v>
      </c>
      <c r="AT145">
        <f t="shared" si="61"/>
        <v>0.31184240000000002</v>
      </c>
      <c r="AV145" s="2" cm="1">
        <f t="array" ref="AV145">TREND($AR145:$AS145,$AR$3:$AS$3,AV$1)</f>
        <v>1.559212</v>
      </c>
      <c r="AW145" s="2" cm="1">
        <f t="array" ref="AW145">TREND($AR145:$AS145,$AR$3:$AS$3,AW$1)</f>
        <v>1.559212</v>
      </c>
      <c r="AX145" s="2" cm="1">
        <f t="array" ref="AX145">TREND($AR145:$AS145,$AR$3:$AS$3,AX$1)</f>
        <v>1.559212</v>
      </c>
      <c r="AY145" s="2" cm="1">
        <f t="array" ref="AY145">TREND($AR145:$AS145,$AR$3:$AS$3,AY$1)</f>
        <v>1.559212</v>
      </c>
      <c r="AZ145" s="2" cm="1">
        <f t="array" ref="AZ145">TREND($AR145:$AS145,$AR$3:$AS$3,AZ$1)</f>
        <v>1.559212</v>
      </c>
      <c r="BA145" s="2" cm="1">
        <f t="array" ref="BA145">TREND($AR145:$AS145,$AR$3:$AS$3,BA$1)</f>
        <v>1.559212</v>
      </c>
      <c r="BB145" s="2" cm="1">
        <f t="array" ref="BB145">TREND($AR145:$AS145,$AR$3:$AS$3,BB$1)</f>
        <v>1.559212</v>
      </c>
      <c r="BC145" s="2" cm="1">
        <f t="array" ref="BC145">TREND($AR145:$AS145,$AR$3:$AS$3,BC$1)</f>
        <v>1.559212</v>
      </c>
      <c r="BD145" s="2" cm="1">
        <f t="array" ref="BD145">TREND($AR145:$AS145,$AR$3:$AS$3,BD$1)</f>
        <v>1.559212</v>
      </c>
      <c r="BE145" s="2" cm="1">
        <f t="array" ref="BE145">TREND($AR145:$AS145,$AR$3:$AS$3,BE$1)</f>
        <v>1.559212</v>
      </c>
      <c r="BF145" s="20" cm="1">
        <f t="array" ref="BF145">TREND($AS145:$AT145,$AS$3:$AT$3,BF$1)</f>
        <v>1.4032908000000077</v>
      </c>
      <c r="BG145" s="20" cm="1">
        <f t="array" ref="BG145">TREND($AS145:$AT145,$AS$3:$AT$3,BG$1)</f>
        <v>1.247369599999999</v>
      </c>
      <c r="BH145" s="20" cm="1">
        <f t="array" ref="BH145">TREND($AS145:$AT145,$AS$3:$AT$3,BH$1)</f>
        <v>1.0914484000000044</v>
      </c>
      <c r="BI145" s="20" cm="1">
        <f t="array" ref="BI145">TREND($AS145:$AT145,$AS$3:$AT$3,BI$1)</f>
        <v>0.93552719999999567</v>
      </c>
      <c r="BJ145" s="20" cm="1">
        <f t="array" ref="BJ145">TREND($AS145:$AT145,$AS$3:$AT$3,BJ$1)</f>
        <v>0.77960600000000113</v>
      </c>
      <c r="BK145" s="20" cm="1">
        <f t="array" ref="BK145">TREND($AS145:$AT145,$AS$3:$AT$3,BK$1)</f>
        <v>0.62368480000000659</v>
      </c>
      <c r="BL145" s="20" cm="1">
        <f t="array" ref="BL145">TREND($AS145:$AT145,$AS$3:$AT$3,BL$1)</f>
        <v>0.46776359999999784</v>
      </c>
      <c r="BM145" s="20" cm="1">
        <f t="array" ref="BM145">TREND($AS145:$AT145,$AS$3:$AT$3,BM$1)</f>
        <v>0.31184240000000329</v>
      </c>
    </row>
    <row r="146" spans="1:65" x14ac:dyDescent="0.35">
      <c r="A146" t="str">
        <f>IF(BYDem!B144="","\I:",BYDem!B144)</f>
        <v>Asia_central</v>
      </c>
      <c r="B146" t="str">
        <f>BYDem!E144</f>
        <v>RHW</v>
      </c>
      <c r="C146" t="str">
        <f t="shared" si="42"/>
        <v>RHW</v>
      </c>
      <c r="D146" s="4">
        <f>SUMIFS(BYDem!$M$2:$M$2000,BYDem!$B$2:$B$2000,Demands!$A146,BYDem!$E$2:$E$2000,Demands!$B146)</f>
        <v>141.04848436618201</v>
      </c>
      <c r="E146" s="4">
        <f t="shared" si="43"/>
        <v>143.58597378136486</v>
      </c>
      <c r="F146" s="4">
        <f t="shared" si="44"/>
        <v>156.3377681235873</v>
      </c>
      <c r="G146" s="4">
        <f t="shared" si="45"/>
        <v>168.02076323457072</v>
      </c>
      <c r="H146" s="4">
        <f t="shared" si="46"/>
        <v>178.84868914855892</v>
      </c>
      <c r="I146" s="4">
        <f t="shared" si="47"/>
        <v>189.37187103268778</v>
      </c>
      <c r="J146" s="4">
        <f t="shared" si="48"/>
        <v>199.38052033812687</v>
      </c>
      <c r="K146" s="4">
        <f t="shared" si="49"/>
        <v>208.21017485618242</v>
      </c>
      <c r="L146" s="4">
        <f t="shared" si="50"/>
        <v>215.18630267485156</v>
      </c>
      <c r="M146" s="4">
        <f t="shared" si="51"/>
        <v>220.18760613995383</v>
      </c>
      <c r="N146" s="4">
        <f t="shared" si="52"/>
        <v>223.36600484515981</v>
      </c>
      <c r="O146" s="4">
        <f t="shared" si="53"/>
        <v>225.42205084065333</v>
      </c>
      <c r="P146" s="4">
        <f t="shared" si="54"/>
        <v>226.65595549360094</v>
      </c>
      <c r="Q146" s="4">
        <f t="shared" si="55"/>
        <v>227.2380799811138</v>
      </c>
      <c r="R146" s="4">
        <f t="shared" si="56"/>
        <v>227.38943218737683</v>
      </c>
      <c r="S146" s="4">
        <f t="shared" si="57"/>
        <v>227.28840287805338</v>
      </c>
      <c r="T146" s="4">
        <f t="shared" si="58"/>
        <v>227.07355862270185</v>
      </c>
      <c r="U146" s="4">
        <f t="shared" si="59"/>
        <v>226.79640559926429</v>
      </c>
      <c r="W146" s="5" t="str">
        <f>VLOOKUP(C146&amp;A146,Driver_elast!$A$2:$D$1161,4,FALSE)</f>
        <v>POP</v>
      </c>
      <c r="X146" s="5">
        <v>1</v>
      </c>
      <c r="Y146" s="2">
        <f>SUMIFS('Growth rates'!D$4:D$999,'Growth rates'!$B$4:$B$999,Demands!$A146,'Growth rates'!$C$4:$C$999,$W146)</f>
        <v>1</v>
      </c>
      <c r="Z146" s="2">
        <f>SUMIFS('Growth rates'!E$4:E$999,'Growth rates'!$B$4:$B$999,Demands!$A146,'Growth rates'!$C$4:$C$999,$W146)</f>
        <v>1.0128532775219883</v>
      </c>
      <c r="AA146" s="2">
        <f>SUMIFS('Growth rates'!F$4:F$999,'Growth rates'!$B$4:$B$999,Demands!$A146,'Growth rates'!$C$4:$C$999,$W146)</f>
        <v>1.0771196651319301</v>
      </c>
      <c r="AB146" s="2">
        <f>SUMIFS('Growth rates'!G$4:G$999,'Growth rates'!$B$4:$B$999,Demands!$A146,'Growth rates'!$C$4:$C$999,$W146)</f>
        <v>1.1346282010746973</v>
      </c>
      <c r="AC146" s="2">
        <f>SUMIFS('Growth rates'!H$4:H$999,'Growth rates'!$B$4:$B$999,Demands!$A146,'Growth rates'!$C$4:$C$999,$W146)</f>
        <v>1.1868694998438749</v>
      </c>
      <c r="AD146" s="2">
        <f>SUMIFS('Growth rates'!I$4:I$999,'Growth rates'!$B$4:$B$999,Demands!$A146,'Growth rates'!$C$4:$C$999,$W146)</f>
        <v>1.2367628141552094</v>
      </c>
      <c r="AE146" s="2">
        <f>SUMIFS('Growth rates'!J$4:J$999,'Growth rates'!$B$4:$B$999,Demands!$A146,'Growth rates'!$C$4:$C$999,$W146)</f>
        <v>1.2834636324230115</v>
      </c>
      <c r="AF146" s="2">
        <f>SUMIFS('Growth rates'!K$4:K$999,'Growth rates'!$B$4:$B$999,Demands!$A146,'Growth rates'!$C$4:$C$999,$W146)</f>
        <v>1.3240726630335029</v>
      </c>
      <c r="AG146" s="2">
        <f>SUMIFS('Growth rates'!L$4:L$999,'Growth rates'!$B$4:$B$999,Demands!$A146,'Growth rates'!$C$4:$C$999,$W146)</f>
        <v>1.3557685105416026</v>
      </c>
      <c r="AH146" s="2">
        <f>SUMIFS('Growth rates'!M$4:M$999,'Growth rates'!$B$4:$B$999,Demands!$A146,'Growth rates'!$C$4:$C$999,$W146)</f>
        <v>1.3782814495828399</v>
      </c>
      <c r="AI146" s="2">
        <f>SUMIFS('Growth rates'!N$4:N$999,'Growth rates'!$B$4:$B$999,Demands!$A146,'Growth rates'!$C$4:$C$999,$W146)</f>
        <v>1.3940753347485151</v>
      </c>
      <c r="AJ146" s="2">
        <f>SUMIFS('Growth rates'!O$4:O$999,'Growth rates'!$B$4:$B$999,Demands!$A146,'Growth rates'!$C$4:$C$999,$W146)</f>
        <v>1.4055354787591041</v>
      </c>
      <c r="AK146" s="2">
        <f>SUMIFS('Growth rates'!P$4:P$999,'Growth rates'!$B$4:$B$999,Demands!$A146,'Growth rates'!$C$4:$C$999,$W146)</f>
        <v>1.4133879625239205</v>
      </c>
      <c r="AL146" s="2">
        <f>SUMIFS('Growth rates'!Q$4:Q$999,'Growth rates'!$B$4:$B$999,Demands!$A146,'Growth rates'!$C$4:$C$999,$W146)</f>
        <v>1.4177104818213466</v>
      </c>
      <c r="AM146" s="2">
        <f>SUMIFS('Growth rates'!R$4:R$999,'Growth rates'!$B$4:$B$999,Demands!$A146,'Growth rates'!$C$4:$C$999,$W146)</f>
        <v>1.4190597654786272</v>
      </c>
      <c r="AN146" s="2">
        <f>SUMIFS('Growth rates'!S$4:S$999,'Growth rates'!$B$4:$B$999,Demands!$A146,'Growth rates'!$C$4:$C$999,$W146)</f>
        <v>1.4179336164374974</v>
      </c>
      <c r="AO146" s="2">
        <f>SUMIFS('Growth rates'!T$4:T$999,'Growth rates'!$B$4:$B$999,Demands!$A146,'Growth rates'!$C$4:$C$999,$W146)</f>
        <v>1.4147416436353439</v>
      </c>
      <c r="AP146" s="2">
        <f>SUMIFS('Growth rates'!U$4:U$999,'Growth rates'!$B$4:$B$999,Demands!$A146,'Growth rates'!$C$4:$C$999,$W146)</f>
        <v>1.4085731621512276</v>
      </c>
      <c r="AR146">
        <f>VLOOKUP(C146&amp;A146,Driver_elast!$A$2:$E$1161,5,FALSE)</f>
        <v>1.3996580000000001</v>
      </c>
      <c r="AS146">
        <f t="shared" si="60"/>
        <v>1.3996580000000001</v>
      </c>
      <c r="AT146">
        <f t="shared" si="61"/>
        <v>0.2799316</v>
      </c>
      <c r="AV146" s="2" cm="1">
        <f t="array" ref="AV146">TREND($AR146:$AS146,$AR$3:$AS$3,AV$1)</f>
        <v>1.3996580000000001</v>
      </c>
      <c r="AW146" s="2" cm="1">
        <f t="array" ref="AW146">TREND($AR146:$AS146,$AR$3:$AS$3,AW$1)</f>
        <v>1.3996580000000001</v>
      </c>
      <c r="AX146" s="2" cm="1">
        <f t="array" ref="AX146">TREND($AR146:$AS146,$AR$3:$AS$3,AX$1)</f>
        <v>1.3996580000000001</v>
      </c>
      <c r="AY146" s="2" cm="1">
        <f t="array" ref="AY146">TREND($AR146:$AS146,$AR$3:$AS$3,AY$1)</f>
        <v>1.3996580000000001</v>
      </c>
      <c r="AZ146" s="2" cm="1">
        <f t="array" ref="AZ146">TREND($AR146:$AS146,$AR$3:$AS$3,AZ$1)</f>
        <v>1.3996580000000001</v>
      </c>
      <c r="BA146" s="2" cm="1">
        <f t="array" ref="BA146">TREND($AR146:$AS146,$AR$3:$AS$3,BA$1)</f>
        <v>1.3996580000000001</v>
      </c>
      <c r="BB146" s="2" cm="1">
        <f t="array" ref="BB146">TREND($AR146:$AS146,$AR$3:$AS$3,BB$1)</f>
        <v>1.3996580000000001</v>
      </c>
      <c r="BC146" s="2" cm="1">
        <f t="array" ref="BC146">TREND($AR146:$AS146,$AR$3:$AS$3,BC$1)</f>
        <v>1.3996580000000001</v>
      </c>
      <c r="BD146" s="2" cm="1">
        <f t="array" ref="BD146">TREND($AR146:$AS146,$AR$3:$AS$3,BD$1)</f>
        <v>1.3996580000000001</v>
      </c>
      <c r="BE146" s="2" cm="1">
        <f t="array" ref="BE146">TREND($AR146:$AS146,$AR$3:$AS$3,BE$1)</f>
        <v>1.3996580000000001</v>
      </c>
      <c r="BF146" s="20" cm="1">
        <f t="array" ref="BF146">TREND($AS146:$AT146,$AS$3:$AT$3,BF$1)</f>
        <v>1.2596922000000035</v>
      </c>
      <c r="BG146" s="20" cm="1">
        <f t="array" ref="BG146">TREND($AS146:$AT146,$AS$3:$AT$3,BG$1)</f>
        <v>1.1197264000000047</v>
      </c>
      <c r="BH146" s="20" cm="1">
        <f t="array" ref="BH146">TREND($AS146:$AT146,$AS$3:$AT$3,BH$1)</f>
        <v>0.97976059999999876</v>
      </c>
      <c r="BI146" s="20" cm="1">
        <f t="array" ref="BI146">TREND($AS146:$AT146,$AS$3:$AT$3,BI$1)</f>
        <v>0.83979479999999995</v>
      </c>
      <c r="BJ146" s="20" cm="1">
        <f t="array" ref="BJ146">TREND($AS146:$AT146,$AS$3:$AT$3,BJ$1)</f>
        <v>0.69982900000000114</v>
      </c>
      <c r="BK146" s="20" cm="1">
        <f t="array" ref="BK146">TREND($AS146:$AT146,$AS$3:$AT$3,BK$1)</f>
        <v>0.55986320000000234</v>
      </c>
      <c r="BL146" s="20" cm="1">
        <f t="array" ref="BL146">TREND($AS146:$AT146,$AS$3:$AT$3,BL$1)</f>
        <v>0.41989740000000353</v>
      </c>
      <c r="BM146" s="20" cm="1">
        <f t="array" ref="BM146">TREND($AS146:$AT146,$AS$3:$AT$3,BM$1)</f>
        <v>0.27993160000000472</v>
      </c>
    </row>
    <row r="147" spans="1:65" x14ac:dyDescent="0.35">
      <c r="A147" t="str">
        <f>IF(BYDem!B145="","\I:",BYDem!B145)</f>
        <v>Asia_central</v>
      </c>
      <c r="B147" t="str">
        <f>BYDem!E145</f>
        <v>RLI</v>
      </c>
      <c r="C147" t="str">
        <f t="shared" si="42"/>
        <v>RLI</v>
      </c>
      <c r="D147" s="4">
        <f>SUMIFS(BYDem!$M$2:$M$2000,BYDem!$B$2:$B$2000,Demands!$A147,BYDem!$E$2:$E$2000,Demands!$B147)</f>
        <v>35.8863770307332</v>
      </c>
      <c r="E147" s="4">
        <f t="shared" si="43"/>
        <v>36.690591103262769</v>
      </c>
      <c r="F147" s="4">
        <f t="shared" si="44"/>
        <v>46.638214074465694</v>
      </c>
      <c r="G147" s="4">
        <f t="shared" si="45"/>
        <v>56.286864735302622</v>
      </c>
      <c r="H147" s="4">
        <f t="shared" si="46"/>
        <v>67.199138629742151</v>
      </c>
      <c r="I147" s="4">
        <f t="shared" si="47"/>
        <v>78.073289719521171</v>
      </c>
      <c r="J147" s="4">
        <f t="shared" si="48"/>
        <v>88.716658669739346</v>
      </c>
      <c r="K147" s="4">
        <f t="shared" si="49"/>
        <v>99.482102453085702</v>
      </c>
      <c r="L147" s="4">
        <f t="shared" si="50"/>
        <v>110.92545514329488</v>
      </c>
      <c r="M147" s="4">
        <f t="shared" si="51"/>
        <v>123.50105987464906</v>
      </c>
      <c r="N147" s="4">
        <f t="shared" si="52"/>
        <v>136.04893646169157</v>
      </c>
      <c r="O147" s="4">
        <f t="shared" si="53"/>
        <v>147.88674393411972</v>
      </c>
      <c r="P147" s="4">
        <f t="shared" si="54"/>
        <v>158.51584518072403</v>
      </c>
      <c r="Q147" s="4">
        <f t="shared" si="55"/>
        <v>167.82481053603246</v>
      </c>
      <c r="R147" s="4">
        <f t="shared" si="56"/>
        <v>175.82296787773279</v>
      </c>
      <c r="S147" s="4">
        <f t="shared" si="57"/>
        <v>182.42418051769985</v>
      </c>
      <c r="T147" s="4">
        <f t="shared" si="58"/>
        <v>187.45205633488058</v>
      </c>
      <c r="U147" s="4">
        <f t="shared" si="59"/>
        <v>190.77537690059705</v>
      </c>
      <c r="W147" s="5" t="str">
        <f>VLOOKUP(C147&amp;A147,Driver_elast!$A$2:$D$1161,4,FALSE)</f>
        <v>GDP</v>
      </c>
      <c r="X147" s="5">
        <v>1</v>
      </c>
      <c r="Y147" s="2">
        <f>SUMIFS('Growth rates'!D$4:D$999,'Growth rates'!$B$4:$B$999,Demands!$A147,'Growth rates'!$C$4:$C$999,$W147)</f>
        <v>1</v>
      </c>
      <c r="Z147" s="2">
        <f>SUMIFS('Growth rates'!E$4:E$999,'Growth rates'!$B$4:$B$999,Demands!$A147,'Growth rates'!$C$4:$C$999,$W147)</f>
        <v>1.0211861336859178</v>
      </c>
      <c r="AA147" s="2">
        <f>SUMIFS('Growth rates'!F$4:F$999,'Growth rates'!$B$4:$B$999,Demands!$A147,'Growth rates'!$C$4:$C$999,$W147)</f>
        <v>1.284730720798329</v>
      </c>
      <c r="AB147" s="2">
        <f>SUMIFS('Growth rates'!G$4:G$999,'Growth rates'!$B$4:$B$999,Demands!$A147,'Growth rates'!$C$4:$C$999,$W147)</f>
        <v>1.5394822566176061</v>
      </c>
      <c r="AC147" s="2">
        <f>SUMIFS('Growth rates'!H$4:H$999,'Growth rates'!$B$4:$B$999,Demands!$A147,'Growth rates'!$C$4:$C$999,$W147)</f>
        <v>1.8275397445571273</v>
      </c>
      <c r="AD147" s="2">
        <f>SUMIFS('Growth rates'!I$4:I$999,'Growth rates'!$B$4:$B$999,Demands!$A147,'Growth rates'!$C$4:$C$999,$W147)</f>
        <v>2.1149697577836144</v>
      </c>
      <c r="AE147" s="2">
        <f>SUMIFS('Growth rates'!J$4:J$999,'Growth rates'!$B$4:$B$999,Demands!$A147,'Growth rates'!$C$4:$C$999,$W147)</f>
        <v>2.3971802558156301</v>
      </c>
      <c r="AF147" s="2">
        <f>SUMIFS('Growth rates'!K$4:K$999,'Growth rates'!$B$4:$B$999,Demands!$A147,'Growth rates'!$C$4:$C$999,$W147)</f>
        <v>2.6839281598098061</v>
      </c>
      <c r="AG147" s="2">
        <f>SUMIFS('Growth rates'!L$4:L$999,'Growth rates'!$B$4:$B$999,Demands!$A147,'Growth rates'!$C$4:$C$999,$W147)</f>
        <v>2.9904450803853759</v>
      </c>
      <c r="AH147" s="2">
        <f>SUMIFS('Growth rates'!M$4:M$999,'Growth rates'!$B$4:$B$999,Demands!$A147,'Growth rates'!$C$4:$C$999,$W147)</f>
        <v>3.3294714585342731</v>
      </c>
      <c r="AI147" s="2">
        <f>SUMIFS('Growth rates'!N$4:N$999,'Growth rates'!$B$4:$B$999,Demands!$A147,'Growth rates'!$C$4:$C$999,$W147)</f>
        <v>3.7053368515040157</v>
      </c>
      <c r="AJ147" s="2">
        <f>SUMIFS('Growth rates'!O$4:O$999,'Growth rates'!$B$4:$B$999,Demands!$A147,'Growth rates'!$C$4:$C$999,$W147)</f>
        <v>4.1083450025540271</v>
      </c>
      <c r="AK147" s="2">
        <f>SUMIFS('Growth rates'!P$4:P$999,'Growth rates'!$B$4:$B$999,Demands!$A147,'Growth rates'!$C$4:$C$999,$W147)</f>
        <v>4.5301737405121631</v>
      </c>
      <c r="AL147" s="2">
        <f>SUMIFS('Growth rates'!Q$4:Q$999,'Growth rates'!$B$4:$B$999,Demands!$A147,'Growth rates'!$C$4:$C$999,$W147)</f>
        <v>4.9735703228945765</v>
      </c>
      <c r="AM147" s="2">
        <f>SUMIFS('Growth rates'!R$4:R$999,'Growth rates'!$B$4:$B$999,Demands!$A147,'Growth rates'!$C$4:$C$999,$W147)</f>
        <v>5.4476289303849326</v>
      </c>
      <c r="AN147" s="2">
        <f>SUMIFS('Growth rates'!S$4:S$999,'Growth rates'!$B$4:$B$999,Demands!$A147,'Growth rates'!$C$4:$C$999,$W147)</f>
        <v>5.9589522999533777</v>
      </c>
      <c r="AO147" s="2">
        <f>SUMIFS('Growth rates'!T$4:T$999,'Growth rates'!$B$4:$B$999,Demands!$A147,'Growth rates'!$C$4:$C$999,$W147)</f>
        <v>6.5064102827647003</v>
      </c>
      <c r="AP147" s="2">
        <f>SUMIFS('Growth rates'!U$4:U$999,'Growth rates'!$B$4:$B$999,Demands!$A147,'Growth rates'!$C$4:$C$999,$W147)</f>
        <v>7.083168082184935</v>
      </c>
      <c r="AR147">
        <f>VLOOKUP(C147&amp;A147,Driver_elast!$A$2:$E$1161,5,FALSE)</f>
        <v>1.059212</v>
      </c>
      <c r="AS147">
        <f t="shared" si="60"/>
        <v>1</v>
      </c>
      <c r="AT147">
        <f t="shared" si="61"/>
        <v>0.2</v>
      </c>
      <c r="AV147" s="2" cm="1">
        <f t="array" ref="AV147">TREND($AR147:$AS147,$AR$3:$AS$3,AV$1)</f>
        <v>1.0592119999999996</v>
      </c>
      <c r="AW147" s="2" cm="1">
        <f t="array" ref="AW147">TREND($AR147:$AS147,$AR$3:$AS$3,AW$1)</f>
        <v>1.0577678048780483</v>
      </c>
      <c r="AX147" s="2" cm="1">
        <f t="array" ref="AX147">TREND($AR147:$AS147,$AR$3:$AS$3,AX$1)</f>
        <v>1.0505468292682925</v>
      </c>
      <c r="AY147" s="2" cm="1">
        <f t="array" ref="AY147">TREND($AR147:$AS147,$AR$3:$AS$3,AY$1)</f>
        <v>1.0433258536585361</v>
      </c>
      <c r="AZ147" s="2" cm="1">
        <f t="array" ref="AZ147">TREND($AR147:$AS147,$AR$3:$AS$3,AZ$1)</f>
        <v>1.0361048780487803</v>
      </c>
      <c r="BA147" s="2" cm="1">
        <f t="array" ref="BA147">TREND($AR147:$AS147,$AR$3:$AS$3,BA$1)</f>
        <v>1.0288839024390239</v>
      </c>
      <c r="BB147" s="2" cm="1">
        <f t="array" ref="BB147">TREND($AR147:$AS147,$AR$3:$AS$3,BB$1)</f>
        <v>1.0216629268292681</v>
      </c>
      <c r="BC147" s="2" cm="1">
        <f t="array" ref="BC147">TREND($AR147:$AS147,$AR$3:$AS$3,BC$1)</f>
        <v>1.0144419512195118</v>
      </c>
      <c r="BD147" s="2" cm="1">
        <f t="array" ref="BD147">TREND($AR147:$AS147,$AR$3:$AS$3,BD$1)</f>
        <v>1.0072209756097559</v>
      </c>
      <c r="BE147" s="2" cm="1">
        <f t="array" ref="BE147">TREND($AR147:$AS147,$AR$3:$AS$3,BE$1)</f>
        <v>0.99999999999999956</v>
      </c>
      <c r="BF147" s="20" cm="1">
        <f t="array" ref="BF147">TREND($AS147:$AT147,$AS$3:$AT$3,BF$1)</f>
        <v>0.90000000000000568</v>
      </c>
      <c r="BG147" s="20" cm="1">
        <f t="array" ref="BG147">TREND($AS147:$AT147,$AS$3:$AT$3,BG$1)</f>
        <v>0.80000000000000426</v>
      </c>
      <c r="BH147" s="20" cm="1">
        <f t="array" ref="BH147">TREND($AS147:$AT147,$AS$3:$AT$3,BH$1)</f>
        <v>0.70000000000000284</v>
      </c>
      <c r="BI147" s="20" cm="1">
        <f t="array" ref="BI147">TREND($AS147:$AT147,$AS$3:$AT$3,BI$1)</f>
        <v>0.60000000000000142</v>
      </c>
      <c r="BJ147" s="20" cm="1">
        <f t="array" ref="BJ147">TREND($AS147:$AT147,$AS$3:$AT$3,BJ$1)</f>
        <v>0.5</v>
      </c>
      <c r="BK147" s="20" cm="1">
        <f t="array" ref="BK147">TREND($AS147:$AT147,$AS$3:$AT$3,BK$1)</f>
        <v>0.40000000000000568</v>
      </c>
      <c r="BL147" s="20" cm="1">
        <f t="array" ref="BL147">TREND($AS147:$AT147,$AS$3:$AT$3,BL$1)</f>
        <v>0.30000000000000426</v>
      </c>
      <c r="BM147" s="20" cm="1">
        <f t="array" ref="BM147">TREND($AS147:$AT147,$AS$3:$AT$3,BM$1)</f>
        <v>0.20000000000000284</v>
      </c>
    </row>
    <row r="148" spans="1:65" x14ac:dyDescent="0.35">
      <c r="A148" t="str">
        <f>IF(BYDem!B146="","\I:",BYDem!B146)</f>
        <v>Asia_central</v>
      </c>
      <c r="B148" t="str">
        <f>BYDem!E146</f>
        <v>ROT</v>
      </c>
      <c r="C148" t="str">
        <f t="shared" si="42"/>
        <v>ROT</v>
      </c>
      <c r="D148" s="4">
        <f>SUMIFS(BYDem!$M$2:$M$2000,BYDem!$B$2:$B$2000,Demands!$A148,BYDem!$E$2:$E$2000,Demands!$B148)</f>
        <v>20.940863294311299</v>
      </c>
      <c r="E148" s="4">
        <f t="shared" si="43"/>
        <v>21.317593460487025</v>
      </c>
      <c r="F148" s="4">
        <f t="shared" si="44"/>
        <v>23.210797653907459</v>
      </c>
      <c r="G148" s="4">
        <f t="shared" si="45"/>
        <v>24.945321811232393</v>
      </c>
      <c r="H148" s="4">
        <f t="shared" si="46"/>
        <v>26.552897513620604</v>
      </c>
      <c r="I148" s="4">
        <f t="shared" si="47"/>
        <v>28.115229177423654</v>
      </c>
      <c r="J148" s="4">
        <f t="shared" si="48"/>
        <v>29.601170396910842</v>
      </c>
      <c r="K148" s="4">
        <f t="shared" si="49"/>
        <v>30.91207131888439</v>
      </c>
      <c r="L148" s="4">
        <f t="shared" si="50"/>
        <v>31.947787084501069</v>
      </c>
      <c r="M148" s="4">
        <f t="shared" si="51"/>
        <v>32.690309151481763</v>
      </c>
      <c r="N148" s="4">
        <f t="shared" si="52"/>
        <v>33.162192370075871</v>
      </c>
      <c r="O148" s="4">
        <f t="shared" si="53"/>
        <v>33.467444697400907</v>
      </c>
      <c r="P148" s="4">
        <f t="shared" si="54"/>
        <v>33.650637227059782</v>
      </c>
      <c r="Q148" s="4">
        <f t="shared" si="55"/>
        <v>33.737062752070244</v>
      </c>
      <c r="R148" s="4">
        <f t="shared" si="56"/>
        <v>33.759533364745657</v>
      </c>
      <c r="S148" s="4">
        <f t="shared" si="57"/>
        <v>33.744533976664542</v>
      </c>
      <c r="T148" s="4">
        <f t="shared" si="58"/>
        <v>33.712636971878553</v>
      </c>
      <c r="U148" s="4">
        <f t="shared" si="59"/>
        <v>33.671489251635464</v>
      </c>
      <c r="W148" s="5" t="str">
        <f>VLOOKUP(C148&amp;A148,Driver_elast!$A$2:$D$1161,4,FALSE)</f>
        <v>POP</v>
      </c>
      <c r="X148" s="5">
        <v>1</v>
      </c>
      <c r="Y148" s="2">
        <f>SUMIFS('Growth rates'!D$4:D$999,'Growth rates'!$B$4:$B$999,Demands!$A148,'Growth rates'!$C$4:$C$999,$W148)</f>
        <v>1</v>
      </c>
      <c r="Z148" s="2">
        <f>SUMIFS('Growth rates'!E$4:E$999,'Growth rates'!$B$4:$B$999,Demands!$A148,'Growth rates'!$C$4:$C$999,$W148)</f>
        <v>1.0128532775219883</v>
      </c>
      <c r="AA148" s="2">
        <f>SUMIFS('Growth rates'!F$4:F$999,'Growth rates'!$B$4:$B$999,Demands!$A148,'Growth rates'!$C$4:$C$999,$W148)</f>
        <v>1.0771196651319301</v>
      </c>
      <c r="AB148" s="2">
        <f>SUMIFS('Growth rates'!G$4:G$999,'Growth rates'!$B$4:$B$999,Demands!$A148,'Growth rates'!$C$4:$C$999,$W148)</f>
        <v>1.1346282010746973</v>
      </c>
      <c r="AC148" s="2">
        <f>SUMIFS('Growth rates'!H$4:H$999,'Growth rates'!$B$4:$B$999,Demands!$A148,'Growth rates'!$C$4:$C$999,$W148)</f>
        <v>1.1868694998438749</v>
      </c>
      <c r="AD148" s="2">
        <f>SUMIFS('Growth rates'!I$4:I$999,'Growth rates'!$B$4:$B$999,Demands!$A148,'Growth rates'!$C$4:$C$999,$W148)</f>
        <v>1.2367628141552094</v>
      </c>
      <c r="AE148" s="2">
        <f>SUMIFS('Growth rates'!J$4:J$999,'Growth rates'!$B$4:$B$999,Demands!$A148,'Growth rates'!$C$4:$C$999,$W148)</f>
        <v>1.2834636324230115</v>
      </c>
      <c r="AF148" s="2">
        <f>SUMIFS('Growth rates'!K$4:K$999,'Growth rates'!$B$4:$B$999,Demands!$A148,'Growth rates'!$C$4:$C$999,$W148)</f>
        <v>1.3240726630335029</v>
      </c>
      <c r="AG148" s="2">
        <f>SUMIFS('Growth rates'!L$4:L$999,'Growth rates'!$B$4:$B$999,Demands!$A148,'Growth rates'!$C$4:$C$999,$W148)</f>
        <v>1.3557685105416026</v>
      </c>
      <c r="AH148" s="2">
        <f>SUMIFS('Growth rates'!M$4:M$999,'Growth rates'!$B$4:$B$999,Demands!$A148,'Growth rates'!$C$4:$C$999,$W148)</f>
        <v>1.3782814495828399</v>
      </c>
      <c r="AI148" s="2">
        <f>SUMIFS('Growth rates'!N$4:N$999,'Growth rates'!$B$4:$B$999,Demands!$A148,'Growth rates'!$C$4:$C$999,$W148)</f>
        <v>1.3940753347485151</v>
      </c>
      <c r="AJ148" s="2">
        <f>SUMIFS('Growth rates'!O$4:O$999,'Growth rates'!$B$4:$B$999,Demands!$A148,'Growth rates'!$C$4:$C$999,$W148)</f>
        <v>1.4055354787591041</v>
      </c>
      <c r="AK148" s="2">
        <f>SUMIFS('Growth rates'!P$4:P$999,'Growth rates'!$B$4:$B$999,Demands!$A148,'Growth rates'!$C$4:$C$999,$W148)</f>
        <v>1.4133879625239205</v>
      </c>
      <c r="AL148" s="2">
        <f>SUMIFS('Growth rates'!Q$4:Q$999,'Growth rates'!$B$4:$B$999,Demands!$A148,'Growth rates'!$C$4:$C$999,$W148)</f>
        <v>1.4177104818213466</v>
      </c>
      <c r="AM148" s="2">
        <f>SUMIFS('Growth rates'!R$4:R$999,'Growth rates'!$B$4:$B$999,Demands!$A148,'Growth rates'!$C$4:$C$999,$W148)</f>
        <v>1.4190597654786272</v>
      </c>
      <c r="AN148" s="2">
        <f>SUMIFS('Growth rates'!S$4:S$999,'Growth rates'!$B$4:$B$999,Demands!$A148,'Growth rates'!$C$4:$C$999,$W148)</f>
        <v>1.4179336164374974</v>
      </c>
      <c r="AO148" s="2">
        <f>SUMIFS('Growth rates'!T$4:T$999,'Growth rates'!$B$4:$B$999,Demands!$A148,'Growth rates'!$C$4:$C$999,$W148)</f>
        <v>1.4147416436353439</v>
      </c>
      <c r="AP148" s="2">
        <f>SUMIFS('Growth rates'!U$4:U$999,'Growth rates'!$B$4:$B$999,Demands!$A148,'Growth rates'!$C$4:$C$999,$W148)</f>
        <v>1.4085731621512276</v>
      </c>
      <c r="AR148">
        <f>VLOOKUP(C148&amp;A148,Driver_elast!$A$2:$E$1161,5,FALSE)</f>
        <v>1.3996580000000001</v>
      </c>
      <c r="AS148">
        <f t="shared" si="60"/>
        <v>1.3996580000000001</v>
      </c>
      <c r="AT148">
        <f t="shared" si="61"/>
        <v>0.2799316</v>
      </c>
      <c r="AV148" s="2" cm="1">
        <f t="array" ref="AV148">TREND($AR148:$AS148,$AR$3:$AS$3,AV$1)</f>
        <v>1.3996580000000001</v>
      </c>
      <c r="AW148" s="2" cm="1">
        <f t="array" ref="AW148">TREND($AR148:$AS148,$AR$3:$AS$3,AW$1)</f>
        <v>1.3996580000000001</v>
      </c>
      <c r="AX148" s="2" cm="1">
        <f t="array" ref="AX148">TREND($AR148:$AS148,$AR$3:$AS$3,AX$1)</f>
        <v>1.3996580000000001</v>
      </c>
      <c r="AY148" s="2" cm="1">
        <f t="array" ref="AY148">TREND($AR148:$AS148,$AR$3:$AS$3,AY$1)</f>
        <v>1.3996580000000001</v>
      </c>
      <c r="AZ148" s="2" cm="1">
        <f t="array" ref="AZ148">TREND($AR148:$AS148,$AR$3:$AS$3,AZ$1)</f>
        <v>1.3996580000000001</v>
      </c>
      <c r="BA148" s="2" cm="1">
        <f t="array" ref="BA148">TREND($AR148:$AS148,$AR$3:$AS$3,BA$1)</f>
        <v>1.3996580000000001</v>
      </c>
      <c r="BB148" s="2" cm="1">
        <f t="array" ref="BB148">TREND($AR148:$AS148,$AR$3:$AS$3,BB$1)</f>
        <v>1.3996580000000001</v>
      </c>
      <c r="BC148" s="2" cm="1">
        <f t="array" ref="BC148">TREND($AR148:$AS148,$AR$3:$AS$3,BC$1)</f>
        <v>1.3996580000000001</v>
      </c>
      <c r="BD148" s="2" cm="1">
        <f t="array" ref="BD148">TREND($AR148:$AS148,$AR$3:$AS$3,BD$1)</f>
        <v>1.3996580000000001</v>
      </c>
      <c r="BE148" s="2" cm="1">
        <f t="array" ref="BE148">TREND($AR148:$AS148,$AR$3:$AS$3,BE$1)</f>
        <v>1.3996580000000001</v>
      </c>
      <c r="BF148" s="20" cm="1">
        <f t="array" ref="BF148">TREND($AS148:$AT148,$AS$3:$AT$3,BF$1)</f>
        <v>1.2596922000000035</v>
      </c>
      <c r="BG148" s="20" cm="1">
        <f t="array" ref="BG148">TREND($AS148:$AT148,$AS$3:$AT$3,BG$1)</f>
        <v>1.1197264000000047</v>
      </c>
      <c r="BH148" s="20" cm="1">
        <f t="array" ref="BH148">TREND($AS148:$AT148,$AS$3:$AT$3,BH$1)</f>
        <v>0.97976059999999876</v>
      </c>
      <c r="BI148" s="20" cm="1">
        <f t="array" ref="BI148">TREND($AS148:$AT148,$AS$3:$AT$3,BI$1)</f>
        <v>0.83979479999999995</v>
      </c>
      <c r="BJ148" s="20" cm="1">
        <f t="array" ref="BJ148">TREND($AS148:$AT148,$AS$3:$AT$3,BJ$1)</f>
        <v>0.69982900000000114</v>
      </c>
      <c r="BK148" s="20" cm="1">
        <f t="array" ref="BK148">TREND($AS148:$AT148,$AS$3:$AT$3,BK$1)</f>
        <v>0.55986320000000234</v>
      </c>
      <c r="BL148" s="20" cm="1">
        <f t="array" ref="BL148">TREND($AS148:$AT148,$AS$3:$AT$3,BL$1)</f>
        <v>0.41989740000000353</v>
      </c>
      <c r="BM148" s="20" cm="1">
        <f t="array" ref="BM148">TREND($AS148:$AT148,$AS$3:$AT$3,BM$1)</f>
        <v>0.27993160000000472</v>
      </c>
    </row>
    <row r="149" spans="1:65" x14ac:dyDescent="0.35">
      <c r="A149" t="str">
        <f>IF(BYDem!B147="","\I:",BYDem!B147)</f>
        <v>Asia_central</v>
      </c>
      <c r="B149" t="str">
        <f>BYDem!E147</f>
        <v>RRF</v>
      </c>
      <c r="C149" t="str">
        <f t="shared" si="42"/>
        <v>RRF</v>
      </c>
      <c r="D149" s="4">
        <f>SUMIFS(BYDem!$M$2:$M$2000,BYDem!$B$2:$B$2000,Demands!$A149,BYDem!$E$2:$E$2000,Demands!$B149)</f>
        <v>32.026252297438099</v>
      </c>
      <c r="E149" s="4">
        <f t="shared" si="43"/>
        <v>32.743960935619228</v>
      </c>
      <c r="F149" s="4">
        <f t="shared" si="44"/>
        <v>41.62156601575029</v>
      </c>
      <c r="G149" s="4">
        <f t="shared" si="45"/>
        <v>50.232357796964898</v>
      </c>
      <c r="H149" s="4">
        <f t="shared" si="46"/>
        <v>59.97085094668499</v>
      </c>
      <c r="I149" s="4">
        <f t="shared" si="47"/>
        <v>69.675321978226421</v>
      </c>
      <c r="J149" s="4">
        <f t="shared" si="48"/>
        <v>79.173834993415625</v>
      </c>
      <c r="K149" s="4">
        <f t="shared" si="49"/>
        <v>88.781291839897207</v>
      </c>
      <c r="L149" s="4">
        <f t="shared" si="50"/>
        <v>98.993738197225099</v>
      </c>
      <c r="M149" s="4">
        <f t="shared" si="51"/>
        <v>110.21664569703455</v>
      </c>
      <c r="N149" s="4">
        <f t="shared" si="52"/>
        <v>121.41480763546552</v>
      </c>
      <c r="O149" s="4">
        <f t="shared" si="53"/>
        <v>131.97927917394938</v>
      </c>
      <c r="P149" s="4">
        <f t="shared" si="54"/>
        <v>141.4650591936832</v>
      </c>
      <c r="Q149" s="4">
        <f t="shared" si="55"/>
        <v>149.77270398161755</v>
      </c>
      <c r="R149" s="4">
        <f t="shared" si="56"/>
        <v>156.91053806056436</v>
      </c>
      <c r="S149" s="4">
        <f t="shared" si="57"/>
        <v>162.80169005106953</v>
      </c>
      <c r="T149" s="4">
        <f t="shared" si="58"/>
        <v>167.28874148296291</v>
      </c>
      <c r="U149" s="4">
        <f t="shared" si="59"/>
        <v>170.25458846193632</v>
      </c>
      <c r="W149" s="5" t="str">
        <f>VLOOKUP(C149&amp;A149,Driver_elast!$A$2:$D$1161,4,FALSE)</f>
        <v>GDP</v>
      </c>
      <c r="X149" s="5">
        <v>1</v>
      </c>
      <c r="Y149" s="2">
        <f>SUMIFS('Growth rates'!D$4:D$999,'Growth rates'!$B$4:$B$999,Demands!$A149,'Growth rates'!$C$4:$C$999,$W149)</f>
        <v>1</v>
      </c>
      <c r="Z149" s="2">
        <f>SUMIFS('Growth rates'!E$4:E$999,'Growth rates'!$B$4:$B$999,Demands!$A149,'Growth rates'!$C$4:$C$999,$W149)</f>
        <v>1.0211861336859178</v>
      </c>
      <c r="AA149" s="2">
        <f>SUMIFS('Growth rates'!F$4:F$999,'Growth rates'!$B$4:$B$999,Demands!$A149,'Growth rates'!$C$4:$C$999,$W149)</f>
        <v>1.284730720798329</v>
      </c>
      <c r="AB149" s="2">
        <f>SUMIFS('Growth rates'!G$4:G$999,'Growth rates'!$B$4:$B$999,Demands!$A149,'Growth rates'!$C$4:$C$999,$W149)</f>
        <v>1.5394822566176061</v>
      </c>
      <c r="AC149" s="2">
        <f>SUMIFS('Growth rates'!H$4:H$999,'Growth rates'!$B$4:$B$999,Demands!$A149,'Growth rates'!$C$4:$C$999,$W149)</f>
        <v>1.8275397445571273</v>
      </c>
      <c r="AD149" s="2">
        <f>SUMIFS('Growth rates'!I$4:I$999,'Growth rates'!$B$4:$B$999,Demands!$A149,'Growth rates'!$C$4:$C$999,$W149)</f>
        <v>2.1149697577836144</v>
      </c>
      <c r="AE149" s="2">
        <f>SUMIFS('Growth rates'!J$4:J$999,'Growth rates'!$B$4:$B$999,Demands!$A149,'Growth rates'!$C$4:$C$999,$W149)</f>
        <v>2.3971802558156301</v>
      </c>
      <c r="AF149" s="2">
        <f>SUMIFS('Growth rates'!K$4:K$999,'Growth rates'!$B$4:$B$999,Demands!$A149,'Growth rates'!$C$4:$C$999,$W149)</f>
        <v>2.6839281598098061</v>
      </c>
      <c r="AG149" s="2">
        <f>SUMIFS('Growth rates'!L$4:L$999,'Growth rates'!$B$4:$B$999,Demands!$A149,'Growth rates'!$C$4:$C$999,$W149)</f>
        <v>2.9904450803853759</v>
      </c>
      <c r="AH149" s="2">
        <f>SUMIFS('Growth rates'!M$4:M$999,'Growth rates'!$B$4:$B$999,Demands!$A149,'Growth rates'!$C$4:$C$999,$W149)</f>
        <v>3.3294714585342731</v>
      </c>
      <c r="AI149" s="2">
        <f>SUMIFS('Growth rates'!N$4:N$999,'Growth rates'!$B$4:$B$999,Demands!$A149,'Growth rates'!$C$4:$C$999,$W149)</f>
        <v>3.7053368515040157</v>
      </c>
      <c r="AJ149" s="2">
        <f>SUMIFS('Growth rates'!O$4:O$999,'Growth rates'!$B$4:$B$999,Demands!$A149,'Growth rates'!$C$4:$C$999,$W149)</f>
        <v>4.1083450025540271</v>
      </c>
      <c r="AK149" s="2">
        <f>SUMIFS('Growth rates'!P$4:P$999,'Growth rates'!$B$4:$B$999,Demands!$A149,'Growth rates'!$C$4:$C$999,$W149)</f>
        <v>4.5301737405121631</v>
      </c>
      <c r="AL149" s="2">
        <f>SUMIFS('Growth rates'!Q$4:Q$999,'Growth rates'!$B$4:$B$999,Demands!$A149,'Growth rates'!$C$4:$C$999,$W149)</f>
        <v>4.9735703228945765</v>
      </c>
      <c r="AM149" s="2">
        <f>SUMIFS('Growth rates'!R$4:R$999,'Growth rates'!$B$4:$B$999,Demands!$A149,'Growth rates'!$C$4:$C$999,$W149)</f>
        <v>5.4476289303849326</v>
      </c>
      <c r="AN149" s="2">
        <f>SUMIFS('Growth rates'!S$4:S$999,'Growth rates'!$B$4:$B$999,Demands!$A149,'Growth rates'!$C$4:$C$999,$W149)</f>
        <v>5.9589522999533777</v>
      </c>
      <c r="AO149" s="2">
        <f>SUMIFS('Growth rates'!T$4:T$999,'Growth rates'!$B$4:$B$999,Demands!$A149,'Growth rates'!$C$4:$C$999,$W149)</f>
        <v>6.5064102827647003</v>
      </c>
      <c r="AP149" s="2">
        <f>SUMIFS('Growth rates'!U$4:U$999,'Growth rates'!$B$4:$B$999,Demands!$A149,'Growth rates'!$C$4:$C$999,$W149)</f>
        <v>7.083168082184935</v>
      </c>
      <c r="AR149">
        <f>VLOOKUP(C149&amp;A149,Driver_elast!$A$2:$E$1161,5,FALSE)</f>
        <v>1.059212</v>
      </c>
      <c r="AS149">
        <f t="shared" si="60"/>
        <v>1</v>
      </c>
      <c r="AT149">
        <f t="shared" si="61"/>
        <v>0.2</v>
      </c>
      <c r="AV149" s="2" cm="1">
        <f t="array" ref="AV149">TREND($AR149:$AS149,$AR$3:$AS$3,AV$1)</f>
        <v>1.0592119999999996</v>
      </c>
      <c r="AW149" s="2" cm="1">
        <f t="array" ref="AW149">TREND($AR149:$AS149,$AR$3:$AS$3,AW$1)</f>
        <v>1.0577678048780483</v>
      </c>
      <c r="AX149" s="2" cm="1">
        <f t="array" ref="AX149">TREND($AR149:$AS149,$AR$3:$AS$3,AX$1)</f>
        <v>1.0505468292682925</v>
      </c>
      <c r="AY149" s="2" cm="1">
        <f t="array" ref="AY149">TREND($AR149:$AS149,$AR$3:$AS$3,AY$1)</f>
        <v>1.0433258536585361</v>
      </c>
      <c r="AZ149" s="2" cm="1">
        <f t="array" ref="AZ149">TREND($AR149:$AS149,$AR$3:$AS$3,AZ$1)</f>
        <v>1.0361048780487803</v>
      </c>
      <c r="BA149" s="2" cm="1">
        <f t="array" ref="BA149">TREND($AR149:$AS149,$AR$3:$AS$3,BA$1)</f>
        <v>1.0288839024390239</v>
      </c>
      <c r="BB149" s="2" cm="1">
        <f t="array" ref="BB149">TREND($AR149:$AS149,$AR$3:$AS$3,BB$1)</f>
        <v>1.0216629268292681</v>
      </c>
      <c r="BC149" s="2" cm="1">
        <f t="array" ref="BC149">TREND($AR149:$AS149,$AR$3:$AS$3,BC$1)</f>
        <v>1.0144419512195118</v>
      </c>
      <c r="BD149" s="2" cm="1">
        <f t="array" ref="BD149">TREND($AR149:$AS149,$AR$3:$AS$3,BD$1)</f>
        <v>1.0072209756097559</v>
      </c>
      <c r="BE149" s="2" cm="1">
        <f t="array" ref="BE149">TREND($AR149:$AS149,$AR$3:$AS$3,BE$1)</f>
        <v>0.99999999999999956</v>
      </c>
      <c r="BF149" s="20" cm="1">
        <f t="array" ref="BF149">TREND($AS149:$AT149,$AS$3:$AT$3,BF$1)</f>
        <v>0.90000000000000568</v>
      </c>
      <c r="BG149" s="20" cm="1">
        <f t="array" ref="BG149">TREND($AS149:$AT149,$AS$3:$AT$3,BG$1)</f>
        <v>0.80000000000000426</v>
      </c>
      <c r="BH149" s="20" cm="1">
        <f t="array" ref="BH149">TREND($AS149:$AT149,$AS$3:$AT$3,BH$1)</f>
        <v>0.70000000000000284</v>
      </c>
      <c r="BI149" s="20" cm="1">
        <f t="array" ref="BI149">TREND($AS149:$AT149,$AS$3:$AT$3,BI$1)</f>
        <v>0.60000000000000142</v>
      </c>
      <c r="BJ149" s="20" cm="1">
        <f t="array" ref="BJ149">TREND($AS149:$AT149,$AS$3:$AT$3,BJ$1)</f>
        <v>0.5</v>
      </c>
      <c r="BK149" s="20" cm="1">
        <f t="array" ref="BK149">TREND($AS149:$AT149,$AS$3:$AT$3,BK$1)</f>
        <v>0.40000000000000568</v>
      </c>
      <c r="BL149" s="20" cm="1">
        <f t="array" ref="BL149">TREND($AS149:$AT149,$AS$3:$AT$3,BL$1)</f>
        <v>0.30000000000000426</v>
      </c>
      <c r="BM149" s="20" cm="1">
        <f t="array" ref="BM149">TREND($AS149:$AT149,$AS$3:$AT$3,BM$1)</f>
        <v>0.20000000000000284</v>
      </c>
    </row>
    <row r="150" spans="1:65" x14ac:dyDescent="0.35">
      <c r="A150" t="str">
        <f>IF(BYDem!B148="","\I:",BYDem!B148)</f>
        <v>Asia_central</v>
      </c>
      <c r="B150" t="str">
        <f>BYDem!E148</f>
        <v>RSC</v>
      </c>
      <c r="C150" t="str">
        <f t="shared" si="42"/>
        <v>RSC</v>
      </c>
      <c r="D150" s="4">
        <f>SUMIFS(BYDem!$M$2:$M$2000,BYDem!$B$2:$B$2000,Demands!$A150,BYDem!$E$2:$E$2000,Demands!$B150)</f>
        <v>12.268665734255499</v>
      </c>
      <c r="E150" s="4">
        <f t="shared" si="43"/>
        <v>12.673944837022983</v>
      </c>
      <c r="F150" s="4">
        <f t="shared" si="44"/>
        <v>17.773897825649005</v>
      </c>
      <c r="G150" s="4">
        <f t="shared" si="45"/>
        <v>23.269212289301372</v>
      </c>
      <c r="H150" s="4">
        <f t="shared" si="46"/>
        <v>30.057985983014667</v>
      </c>
      <c r="I150" s="4">
        <f t="shared" si="47"/>
        <v>37.429052501589339</v>
      </c>
      <c r="J150" s="4">
        <f t="shared" si="48"/>
        <v>45.216282560297408</v>
      </c>
      <c r="K150" s="4">
        <f t="shared" si="49"/>
        <v>53.649622035099242</v>
      </c>
      <c r="L150" s="4">
        <f t="shared" si="50"/>
        <v>63.202965721842524</v>
      </c>
      <c r="M150" s="4">
        <f t="shared" si="51"/>
        <v>74.375206456039209</v>
      </c>
      <c r="N150" s="4">
        <f t="shared" si="52"/>
        <v>86.157583239546383</v>
      </c>
      <c r="O150" s="4">
        <f t="shared" si="53"/>
        <v>97.846514324459136</v>
      </c>
      <c r="P150" s="4">
        <f t="shared" si="54"/>
        <v>108.81174631359866</v>
      </c>
      <c r="Q150" s="4">
        <f t="shared" si="55"/>
        <v>118.77519485782597</v>
      </c>
      <c r="R150" s="4">
        <f t="shared" si="56"/>
        <v>127.60121060517449</v>
      </c>
      <c r="S150" s="4">
        <f t="shared" si="57"/>
        <v>135.07099521573127</v>
      </c>
      <c r="T150" s="4">
        <f t="shared" si="58"/>
        <v>140.87555658135349</v>
      </c>
      <c r="U150" s="4">
        <f t="shared" si="59"/>
        <v>144.76979771327234</v>
      </c>
      <c r="W150" s="5" t="str">
        <f>VLOOKUP(C150&amp;A150,Driver_elast!$A$2:$D$1161,4,FALSE)</f>
        <v>GDP</v>
      </c>
      <c r="X150" s="5">
        <v>0</v>
      </c>
      <c r="Y150" s="2">
        <f>SUMIFS('Growth rates'!D$4:D$999,'Growth rates'!$B$4:$B$999,Demands!$A150,'Growth rates'!$C$4:$C$999,$W150)</f>
        <v>1</v>
      </c>
      <c r="Z150" s="2">
        <f>SUMIFS('Growth rates'!E$4:E$999,'Growth rates'!$B$4:$B$999,Demands!$A150,'Growth rates'!$C$4:$C$999,$W150)</f>
        <v>1.0211861336859178</v>
      </c>
      <c r="AA150" s="2">
        <f>SUMIFS('Growth rates'!F$4:F$999,'Growth rates'!$B$4:$B$999,Demands!$A150,'Growth rates'!$C$4:$C$999,$W150)</f>
        <v>1.284730720798329</v>
      </c>
      <c r="AB150" s="2">
        <f>SUMIFS('Growth rates'!G$4:G$999,'Growth rates'!$B$4:$B$999,Demands!$A150,'Growth rates'!$C$4:$C$999,$W150)</f>
        <v>1.5394822566176061</v>
      </c>
      <c r="AC150" s="2">
        <f>SUMIFS('Growth rates'!H$4:H$999,'Growth rates'!$B$4:$B$999,Demands!$A150,'Growth rates'!$C$4:$C$999,$W150)</f>
        <v>1.8275397445571273</v>
      </c>
      <c r="AD150" s="2">
        <f>SUMIFS('Growth rates'!I$4:I$999,'Growth rates'!$B$4:$B$999,Demands!$A150,'Growth rates'!$C$4:$C$999,$W150)</f>
        <v>2.1149697577836144</v>
      </c>
      <c r="AE150" s="2">
        <f>SUMIFS('Growth rates'!J$4:J$999,'Growth rates'!$B$4:$B$999,Demands!$A150,'Growth rates'!$C$4:$C$999,$W150)</f>
        <v>2.3971802558156301</v>
      </c>
      <c r="AF150" s="2">
        <f>SUMIFS('Growth rates'!K$4:K$999,'Growth rates'!$B$4:$B$999,Demands!$A150,'Growth rates'!$C$4:$C$999,$W150)</f>
        <v>2.6839281598098061</v>
      </c>
      <c r="AG150" s="2">
        <f>SUMIFS('Growth rates'!L$4:L$999,'Growth rates'!$B$4:$B$999,Demands!$A150,'Growth rates'!$C$4:$C$999,$W150)</f>
        <v>2.9904450803853759</v>
      </c>
      <c r="AH150" s="2">
        <f>SUMIFS('Growth rates'!M$4:M$999,'Growth rates'!$B$4:$B$999,Demands!$A150,'Growth rates'!$C$4:$C$999,$W150)</f>
        <v>3.3294714585342731</v>
      </c>
      <c r="AI150" s="2">
        <f>SUMIFS('Growth rates'!N$4:N$999,'Growth rates'!$B$4:$B$999,Demands!$A150,'Growth rates'!$C$4:$C$999,$W150)</f>
        <v>3.7053368515040157</v>
      </c>
      <c r="AJ150" s="2">
        <f>SUMIFS('Growth rates'!O$4:O$999,'Growth rates'!$B$4:$B$999,Demands!$A150,'Growth rates'!$C$4:$C$999,$W150)</f>
        <v>4.1083450025540271</v>
      </c>
      <c r="AK150" s="2">
        <f>SUMIFS('Growth rates'!P$4:P$999,'Growth rates'!$B$4:$B$999,Demands!$A150,'Growth rates'!$C$4:$C$999,$W150)</f>
        <v>4.5301737405121631</v>
      </c>
      <c r="AL150" s="2">
        <f>SUMIFS('Growth rates'!Q$4:Q$999,'Growth rates'!$B$4:$B$999,Demands!$A150,'Growth rates'!$C$4:$C$999,$W150)</f>
        <v>4.9735703228945765</v>
      </c>
      <c r="AM150" s="2">
        <f>SUMIFS('Growth rates'!R$4:R$999,'Growth rates'!$B$4:$B$999,Demands!$A150,'Growth rates'!$C$4:$C$999,$W150)</f>
        <v>5.4476289303849326</v>
      </c>
      <c r="AN150" s="2">
        <f>SUMIFS('Growth rates'!S$4:S$999,'Growth rates'!$B$4:$B$999,Demands!$A150,'Growth rates'!$C$4:$C$999,$W150)</f>
        <v>5.9589522999533777</v>
      </c>
      <c r="AO150" s="2">
        <f>SUMIFS('Growth rates'!T$4:T$999,'Growth rates'!$B$4:$B$999,Demands!$A150,'Growth rates'!$C$4:$C$999,$W150)</f>
        <v>6.5064102827647003</v>
      </c>
      <c r="AP150" s="2">
        <f>SUMIFS('Growth rates'!U$4:U$999,'Growth rates'!$B$4:$B$999,Demands!$A150,'Growth rates'!$C$4:$C$999,$W150)</f>
        <v>7.083168082184935</v>
      </c>
      <c r="AR150">
        <f>VLOOKUP(C150&amp;A150,Driver_elast!$A$2:$E$1161,5,FALSE)</f>
        <v>1.559212</v>
      </c>
      <c r="AS150">
        <f t="shared" si="60"/>
        <v>1.559212</v>
      </c>
      <c r="AT150">
        <f t="shared" si="61"/>
        <v>0.31184240000000002</v>
      </c>
      <c r="AV150" s="2" cm="1">
        <f t="array" ref="AV150">TREND($AR150:$AS150,$AR$3:$AS$3,AV$1)</f>
        <v>1.559212</v>
      </c>
      <c r="AW150" s="2" cm="1">
        <f t="array" ref="AW150">TREND($AR150:$AS150,$AR$3:$AS$3,AW$1)</f>
        <v>1.559212</v>
      </c>
      <c r="AX150" s="2" cm="1">
        <f t="array" ref="AX150">TREND($AR150:$AS150,$AR$3:$AS$3,AX$1)</f>
        <v>1.559212</v>
      </c>
      <c r="AY150" s="2" cm="1">
        <f t="array" ref="AY150">TREND($AR150:$AS150,$AR$3:$AS$3,AY$1)</f>
        <v>1.559212</v>
      </c>
      <c r="AZ150" s="2" cm="1">
        <f t="array" ref="AZ150">TREND($AR150:$AS150,$AR$3:$AS$3,AZ$1)</f>
        <v>1.559212</v>
      </c>
      <c r="BA150" s="2" cm="1">
        <f t="array" ref="BA150">TREND($AR150:$AS150,$AR$3:$AS$3,BA$1)</f>
        <v>1.559212</v>
      </c>
      <c r="BB150" s="2" cm="1">
        <f t="array" ref="BB150">TREND($AR150:$AS150,$AR$3:$AS$3,BB$1)</f>
        <v>1.559212</v>
      </c>
      <c r="BC150" s="2" cm="1">
        <f t="array" ref="BC150">TREND($AR150:$AS150,$AR$3:$AS$3,BC$1)</f>
        <v>1.559212</v>
      </c>
      <c r="BD150" s="2" cm="1">
        <f t="array" ref="BD150">TREND($AR150:$AS150,$AR$3:$AS$3,BD$1)</f>
        <v>1.559212</v>
      </c>
      <c r="BE150" s="2" cm="1">
        <f t="array" ref="BE150">TREND($AR150:$AS150,$AR$3:$AS$3,BE$1)</f>
        <v>1.559212</v>
      </c>
      <c r="BF150" s="20" cm="1">
        <f t="array" ref="BF150">TREND($AS150:$AT150,$AS$3:$AT$3,BF$1)</f>
        <v>1.4032908000000077</v>
      </c>
      <c r="BG150" s="20" cm="1">
        <f t="array" ref="BG150">TREND($AS150:$AT150,$AS$3:$AT$3,BG$1)</f>
        <v>1.247369599999999</v>
      </c>
      <c r="BH150" s="20" cm="1">
        <f t="array" ref="BH150">TREND($AS150:$AT150,$AS$3:$AT$3,BH$1)</f>
        <v>1.0914484000000044</v>
      </c>
      <c r="BI150" s="20" cm="1">
        <f t="array" ref="BI150">TREND($AS150:$AT150,$AS$3:$AT$3,BI$1)</f>
        <v>0.93552719999999567</v>
      </c>
      <c r="BJ150" s="20" cm="1">
        <f t="array" ref="BJ150">TREND($AS150:$AT150,$AS$3:$AT$3,BJ$1)</f>
        <v>0.77960600000000113</v>
      </c>
      <c r="BK150" s="20" cm="1">
        <f t="array" ref="BK150">TREND($AS150:$AT150,$AS$3:$AT$3,BK$1)</f>
        <v>0.62368480000000659</v>
      </c>
      <c r="BL150" s="20" cm="1">
        <f t="array" ref="BL150">TREND($AS150:$AT150,$AS$3:$AT$3,BL$1)</f>
        <v>0.46776359999999784</v>
      </c>
      <c r="BM150" s="20" cm="1">
        <f t="array" ref="BM150">TREND($AS150:$AT150,$AS$3:$AT$3,BM$1)</f>
        <v>0.31184240000000329</v>
      </c>
    </row>
    <row r="151" spans="1:65" x14ac:dyDescent="0.35">
      <c r="A151" t="str">
        <f>IF(BYDem!B149="","\I:",BYDem!B149)</f>
        <v>Asia_central</v>
      </c>
      <c r="B151" t="str">
        <f>BYDem!E149</f>
        <v>RSH</v>
      </c>
      <c r="C151" t="str">
        <f t="shared" si="42"/>
        <v>RSH</v>
      </c>
      <c r="D151" s="4">
        <f>SUMIFS(BYDem!$M$2:$M$2000,BYDem!$B$2:$B$2000,Demands!$A151,BYDem!$E$2:$E$2000,Demands!$B151)</f>
        <v>582.66276096072897</v>
      </c>
      <c r="E151" s="4">
        <f t="shared" si="43"/>
        <v>593.14497631527809</v>
      </c>
      <c r="F151" s="4">
        <f t="shared" si="44"/>
        <v>645.82186775463163</v>
      </c>
      <c r="G151" s="4">
        <f t="shared" si="45"/>
        <v>694.08361419058565</v>
      </c>
      <c r="H151" s="4">
        <f t="shared" si="46"/>
        <v>738.81312147223389</v>
      </c>
      <c r="I151" s="4">
        <f t="shared" si="47"/>
        <v>782.28374959171288</v>
      </c>
      <c r="J151" s="4">
        <f t="shared" si="48"/>
        <v>823.62887473786463</v>
      </c>
      <c r="K151" s="4">
        <f t="shared" si="49"/>
        <v>860.10364370073569</v>
      </c>
      <c r="L151" s="4">
        <f t="shared" si="50"/>
        <v>888.92160593482879</v>
      </c>
      <c r="M151" s="4">
        <f t="shared" si="51"/>
        <v>909.58168816452223</v>
      </c>
      <c r="N151" s="4">
        <f t="shared" si="52"/>
        <v>922.71146104603315</v>
      </c>
      <c r="O151" s="4">
        <f t="shared" si="53"/>
        <v>931.20486274247651</v>
      </c>
      <c r="P151" s="4">
        <f t="shared" si="54"/>
        <v>936.30204826048782</v>
      </c>
      <c r="Q151" s="4">
        <f t="shared" si="55"/>
        <v>938.70676932247761</v>
      </c>
      <c r="R151" s="4">
        <f t="shared" si="56"/>
        <v>939.33199613561919</v>
      </c>
      <c r="S151" s="4">
        <f t="shared" si="57"/>
        <v>938.91465016715392</v>
      </c>
      <c r="T151" s="4">
        <f t="shared" si="58"/>
        <v>938.02714153803117</v>
      </c>
      <c r="U151" s="4">
        <f t="shared" si="59"/>
        <v>936.88223915520575</v>
      </c>
      <c r="W151" s="5" t="str">
        <f>VLOOKUP(C151&amp;A151,Driver_elast!$A$2:$D$1161,4,FALSE)</f>
        <v>POP</v>
      </c>
      <c r="X151" s="5">
        <v>1</v>
      </c>
      <c r="Y151" s="2">
        <f>SUMIFS('Growth rates'!D$4:D$999,'Growth rates'!$B$4:$B$999,Demands!$A151,'Growth rates'!$C$4:$C$999,$W151)</f>
        <v>1</v>
      </c>
      <c r="Z151" s="2">
        <f>SUMIFS('Growth rates'!E$4:E$999,'Growth rates'!$B$4:$B$999,Demands!$A151,'Growth rates'!$C$4:$C$999,$W151)</f>
        <v>1.0128532775219883</v>
      </c>
      <c r="AA151" s="2">
        <f>SUMIFS('Growth rates'!F$4:F$999,'Growth rates'!$B$4:$B$999,Demands!$A151,'Growth rates'!$C$4:$C$999,$W151)</f>
        <v>1.0771196651319301</v>
      </c>
      <c r="AB151" s="2">
        <f>SUMIFS('Growth rates'!G$4:G$999,'Growth rates'!$B$4:$B$999,Demands!$A151,'Growth rates'!$C$4:$C$999,$W151)</f>
        <v>1.1346282010746973</v>
      </c>
      <c r="AC151" s="2">
        <f>SUMIFS('Growth rates'!H$4:H$999,'Growth rates'!$B$4:$B$999,Demands!$A151,'Growth rates'!$C$4:$C$999,$W151)</f>
        <v>1.1868694998438749</v>
      </c>
      <c r="AD151" s="2">
        <f>SUMIFS('Growth rates'!I$4:I$999,'Growth rates'!$B$4:$B$999,Demands!$A151,'Growth rates'!$C$4:$C$999,$W151)</f>
        <v>1.2367628141552094</v>
      </c>
      <c r="AE151" s="2">
        <f>SUMIFS('Growth rates'!J$4:J$999,'Growth rates'!$B$4:$B$999,Demands!$A151,'Growth rates'!$C$4:$C$999,$W151)</f>
        <v>1.2834636324230115</v>
      </c>
      <c r="AF151" s="2">
        <f>SUMIFS('Growth rates'!K$4:K$999,'Growth rates'!$B$4:$B$999,Demands!$A151,'Growth rates'!$C$4:$C$999,$W151)</f>
        <v>1.3240726630335029</v>
      </c>
      <c r="AG151" s="2">
        <f>SUMIFS('Growth rates'!L$4:L$999,'Growth rates'!$B$4:$B$999,Demands!$A151,'Growth rates'!$C$4:$C$999,$W151)</f>
        <v>1.3557685105416026</v>
      </c>
      <c r="AH151" s="2">
        <f>SUMIFS('Growth rates'!M$4:M$999,'Growth rates'!$B$4:$B$999,Demands!$A151,'Growth rates'!$C$4:$C$999,$W151)</f>
        <v>1.3782814495828399</v>
      </c>
      <c r="AI151" s="2">
        <f>SUMIFS('Growth rates'!N$4:N$999,'Growth rates'!$B$4:$B$999,Demands!$A151,'Growth rates'!$C$4:$C$999,$W151)</f>
        <v>1.3940753347485151</v>
      </c>
      <c r="AJ151" s="2">
        <f>SUMIFS('Growth rates'!O$4:O$999,'Growth rates'!$B$4:$B$999,Demands!$A151,'Growth rates'!$C$4:$C$999,$W151)</f>
        <v>1.4055354787591041</v>
      </c>
      <c r="AK151" s="2">
        <f>SUMIFS('Growth rates'!P$4:P$999,'Growth rates'!$B$4:$B$999,Demands!$A151,'Growth rates'!$C$4:$C$999,$W151)</f>
        <v>1.4133879625239205</v>
      </c>
      <c r="AL151" s="2">
        <f>SUMIFS('Growth rates'!Q$4:Q$999,'Growth rates'!$B$4:$B$999,Demands!$A151,'Growth rates'!$C$4:$C$999,$W151)</f>
        <v>1.4177104818213466</v>
      </c>
      <c r="AM151" s="2">
        <f>SUMIFS('Growth rates'!R$4:R$999,'Growth rates'!$B$4:$B$999,Demands!$A151,'Growth rates'!$C$4:$C$999,$W151)</f>
        <v>1.4190597654786272</v>
      </c>
      <c r="AN151" s="2">
        <f>SUMIFS('Growth rates'!S$4:S$999,'Growth rates'!$B$4:$B$999,Demands!$A151,'Growth rates'!$C$4:$C$999,$W151)</f>
        <v>1.4179336164374974</v>
      </c>
      <c r="AO151" s="2">
        <f>SUMIFS('Growth rates'!T$4:T$999,'Growth rates'!$B$4:$B$999,Demands!$A151,'Growth rates'!$C$4:$C$999,$W151)</f>
        <v>1.4147416436353439</v>
      </c>
      <c r="AP151" s="2">
        <f>SUMIFS('Growth rates'!U$4:U$999,'Growth rates'!$B$4:$B$999,Demands!$A151,'Growth rates'!$C$4:$C$999,$W151)</f>
        <v>1.4085731621512276</v>
      </c>
      <c r="AR151">
        <f>VLOOKUP(C151&amp;A151,Driver_elast!$A$2:$E$1161,5,FALSE)</f>
        <v>1.3996580000000001</v>
      </c>
      <c r="AS151">
        <f t="shared" si="60"/>
        <v>1.3996580000000001</v>
      </c>
      <c r="AT151">
        <f t="shared" si="61"/>
        <v>0.2799316</v>
      </c>
      <c r="AV151" s="2" cm="1">
        <f t="array" ref="AV151">TREND($AR151:$AS151,$AR$3:$AS$3,AV$1)</f>
        <v>1.3996580000000001</v>
      </c>
      <c r="AW151" s="2" cm="1">
        <f t="array" ref="AW151">TREND($AR151:$AS151,$AR$3:$AS$3,AW$1)</f>
        <v>1.3996580000000001</v>
      </c>
      <c r="AX151" s="2" cm="1">
        <f t="array" ref="AX151">TREND($AR151:$AS151,$AR$3:$AS$3,AX$1)</f>
        <v>1.3996580000000001</v>
      </c>
      <c r="AY151" s="2" cm="1">
        <f t="array" ref="AY151">TREND($AR151:$AS151,$AR$3:$AS$3,AY$1)</f>
        <v>1.3996580000000001</v>
      </c>
      <c r="AZ151" s="2" cm="1">
        <f t="array" ref="AZ151">TREND($AR151:$AS151,$AR$3:$AS$3,AZ$1)</f>
        <v>1.3996580000000001</v>
      </c>
      <c r="BA151" s="2" cm="1">
        <f t="array" ref="BA151">TREND($AR151:$AS151,$AR$3:$AS$3,BA$1)</f>
        <v>1.3996580000000001</v>
      </c>
      <c r="BB151" s="2" cm="1">
        <f t="array" ref="BB151">TREND($AR151:$AS151,$AR$3:$AS$3,BB$1)</f>
        <v>1.3996580000000001</v>
      </c>
      <c r="BC151" s="2" cm="1">
        <f t="array" ref="BC151">TREND($AR151:$AS151,$AR$3:$AS$3,BC$1)</f>
        <v>1.3996580000000001</v>
      </c>
      <c r="BD151" s="2" cm="1">
        <f t="array" ref="BD151">TREND($AR151:$AS151,$AR$3:$AS$3,BD$1)</f>
        <v>1.3996580000000001</v>
      </c>
      <c r="BE151" s="2" cm="1">
        <f t="array" ref="BE151">TREND($AR151:$AS151,$AR$3:$AS$3,BE$1)</f>
        <v>1.3996580000000001</v>
      </c>
      <c r="BF151" s="20" cm="1">
        <f t="array" ref="BF151">TREND($AS151:$AT151,$AS$3:$AT$3,BF$1)</f>
        <v>1.2596922000000035</v>
      </c>
      <c r="BG151" s="20" cm="1">
        <f t="array" ref="BG151">TREND($AS151:$AT151,$AS$3:$AT$3,BG$1)</f>
        <v>1.1197264000000047</v>
      </c>
      <c r="BH151" s="20" cm="1">
        <f t="array" ref="BH151">TREND($AS151:$AT151,$AS$3:$AT$3,BH$1)</f>
        <v>0.97976059999999876</v>
      </c>
      <c r="BI151" s="20" cm="1">
        <f t="array" ref="BI151">TREND($AS151:$AT151,$AS$3:$AT$3,BI$1)</f>
        <v>0.83979479999999995</v>
      </c>
      <c r="BJ151" s="20" cm="1">
        <f t="array" ref="BJ151">TREND($AS151:$AT151,$AS$3:$AT$3,BJ$1)</f>
        <v>0.69982900000000114</v>
      </c>
      <c r="BK151" s="20" cm="1">
        <f t="array" ref="BK151">TREND($AS151:$AT151,$AS$3:$AT$3,BK$1)</f>
        <v>0.55986320000000234</v>
      </c>
      <c r="BL151" s="20" cm="1">
        <f t="array" ref="BL151">TREND($AS151:$AT151,$AS$3:$AT$3,BL$1)</f>
        <v>0.41989740000000353</v>
      </c>
      <c r="BM151" s="20" cm="1">
        <f t="array" ref="BM151">TREND($AS151:$AT151,$AS$3:$AT$3,BM$1)</f>
        <v>0.27993160000000472</v>
      </c>
    </row>
    <row r="152" spans="1:65" x14ac:dyDescent="0.35">
      <c r="A152" t="str">
        <f>IF(BYDem!B150="","\I:",BYDem!B150)</f>
        <v>Asia_central</v>
      </c>
      <c r="B152" t="str">
        <f>BYDem!E150</f>
        <v>TAD</v>
      </c>
      <c r="C152" t="str">
        <f t="shared" ref="C152:C215" si="62">B152</f>
        <v>TAD</v>
      </c>
      <c r="D152" s="4">
        <f>SUMIFS(BYDem!$M$2:$M$2000,BYDem!$B$2:$B$2000,Demands!$A152,BYDem!$E$2:$E$2000,Demands!$B152)</f>
        <v>25.455057364799998</v>
      </c>
      <c r="E152" s="4">
        <f t="shared" si="43"/>
        <v>25.859725972024151</v>
      </c>
      <c r="F152" s="4">
        <f t="shared" si="44"/>
        <v>30.867524363948728</v>
      </c>
      <c r="G152" s="4">
        <f t="shared" si="45"/>
        <v>35.460352850135443</v>
      </c>
      <c r="H152" s="4">
        <f t="shared" si="46"/>
        <v>40.439113634968663</v>
      </c>
      <c r="I152" s="4">
        <f t="shared" si="47"/>
        <v>45.211555407845836</v>
      </c>
      <c r="J152" s="4">
        <f t="shared" si="48"/>
        <v>49.738364483264704</v>
      </c>
      <c r="K152" s="4">
        <f t="shared" si="49"/>
        <v>54.202781828280692</v>
      </c>
      <c r="L152" s="4">
        <f t="shared" si="50"/>
        <v>58.847708573997139</v>
      </c>
      <c r="M152" s="4">
        <f t="shared" si="51"/>
        <v>63.853824958813796</v>
      </c>
      <c r="N152" s="4">
        <f t="shared" si="52"/>
        <v>68.721932879381072</v>
      </c>
      <c r="O152" s="4">
        <f t="shared" si="53"/>
        <v>73.208820719435536</v>
      </c>
      <c r="P152" s="4">
        <f t="shared" si="54"/>
        <v>77.157068811061308</v>
      </c>
      <c r="Q152" s="4">
        <f t="shared" si="55"/>
        <v>80.557063041324938</v>
      </c>
      <c r="R152" s="4">
        <f t="shared" si="56"/>
        <v>83.437849907152909</v>
      </c>
      <c r="S152" s="4">
        <f t="shared" si="57"/>
        <v>85.788483543792523</v>
      </c>
      <c r="T152" s="4">
        <f t="shared" si="58"/>
        <v>87.56269286162123</v>
      </c>
      <c r="U152" s="4">
        <f t="shared" si="59"/>
        <v>88.727555890319465</v>
      </c>
      <c r="W152" s="5" t="str">
        <f>VLOOKUP(C152&amp;A152,Driver_elast!$A$2:$D$1161,4,FALSE)</f>
        <v>GDP</v>
      </c>
      <c r="X152" s="5">
        <v>1</v>
      </c>
      <c r="Y152" s="2">
        <f>SUMIFS('Growth rates'!D$4:D$999,'Growth rates'!$B$4:$B$999,Demands!$A152,'Growth rates'!$C$4:$C$999,$W152)</f>
        <v>1</v>
      </c>
      <c r="Z152" s="2">
        <f>SUMIFS('Growth rates'!E$4:E$999,'Growth rates'!$B$4:$B$999,Demands!$A152,'Growth rates'!$C$4:$C$999,$W152)</f>
        <v>1.0211861336859178</v>
      </c>
      <c r="AA152" s="2">
        <f>SUMIFS('Growth rates'!F$4:F$999,'Growth rates'!$B$4:$B$999,Demands!$A152,'Growth rates'!$C$4:$C$999,$W152)</f>
        <v>1.284730720798329</v>
      </c>
      <c r="AB152" s="2">
        <f>SUMIFS('Growth rates'!G$4:G$999,'Growth rates'!$B$4:$B$999,Demands!$A152,'Growth rates'!$C$4:$C$999,$W152)</f>
        <v>1.5394822566176061</v>
      </c>
      <c r="AC152" s="2">
        <f>SUMIFS('Growth rates'!H$4:H$999,'Growth rates'!$B$4:$B$999,Demands!$A152,'Growth rates'!$C$4:$C$999,$W152)</f>
        <v>1.8275397445571273</v>
      </c>
      <c r="AD152" s="2">
        <f>SUMIFS('Growth rates'!I$4:I$999,'Growth rates'!$B$4:$B$999,Demands!$A152,'Growth rates'!$C$4:$C$999,$W152)</f>
        <v>2.1149697577836144</v>
      </c>
      <c r="AE152" s="2">
        <f>SUMIFS('Growth rates'!J$4:J$999,'Growth rates'!$B$4:$B$999,Demands!$A152,'Growth rates'!$C$4:$C$999,$W152)</f>
        <v>2.3971802558156301</v>
      </c>
      <c r="AF152" s="2">
        <f>SUMIFS('Growth rates'!K$4:K$999,'Growth rates'!$B$4:$B$999,Demands!$A152,'Growth rates'!$C$4:$C$999,$W152)</f>
        <v>2.6839281598098061</v>
      </c>
      <c r="AG152" s="2">
        <f>SUMIFS('Growth rates'!L$4:L$999,'Growth rates'!$B$4:$B$999,Demands!$A152,'Growth rates'!$C$4:$C$999,$W152)</f>
        <v>2.9904450803853759</v>
      </c>
      <c r="AH152" s="2">
        <f>SUMIFS('Growth rates'!M$4:M$999,'Growth rates'!$B$4:$B$999,Demands!$A152,'Growth rates'!$C$4:$C$999,$W152)</f>
        <v>3.3294714585342731</v>
      </c>
      <c r="AI152" s="2">
        <f>SUMIFS('Growth rates'!N$4:N$999,'Growth rates'!$B$4:$B$999,Demands!$A152,'Growth rates'!$C$4:$C$999,$W152)</f>
        <v>3.7053368515040157</v>
      </c>
      <c r="AJ152" s="2">
        <f>SUMIFS('Growth rates'!O$4:O$999,'Growth rates'!$B$4:$B$999,Demands!$A152,'Growth rates'!$C$4:$C$999,$W152)</f>
        <v>4.1083450025540271</v>
      </c>
      <c r="AK152" s="2">
        <f>SUMIFS('Growth rates'!P$4:P$999,'Growth rates'!$B$4:$B$999,Demands!$A152,'Growth rates'!$C$4:$C$999,$W152)</f>
        <v>4.5301737405121631</v>
      </c>
      <c r="AL152" s="2">
        <f>SUMIFS('Growth rates'!Q$4:Q$999,'Growth rates'!$B$4:$B$999,Demands!$A152,'Growth rates'!$C$4:$C$999,$W152)</f>
        <v>4.9735703228945765</v>
      </c>
      <c r="AM152" s="2">
        <f>SUMIFS('Growth rates'!R$4:R$999,'Growth rates'!$B$4:$B$999,Demands!$A152,'Growth rates'!$C$4:$C$999,$W152)</f>
        <v>5.4476289303849326</v>
      </c>
      <c r="AN152" s="2">
        <f>SUMIFS('Growth rates'!S$4:S$999,'Growth rates'!$B$4:$B$999,Demands!$A152,'Growth rates'!$C$4:$C$999,$W152)</f>
        <v>5.9589522999533777</v>
      </c>
      <c r="AO152" s="2">
        <f>SUMIFS('Growth rates'!T$4:T$999,'Growth rates'!$B$4:$B$999,Demands!$A152,'Growth rates'!$C$4:$C$999,$W152)</f>
        <v>6.5064102827647003</v>
      </c>
      <c r="AP152" s="2">
        <f>SUMIFS('Growth rates'!U$4:U$999,'Growth rates'!$B$4:$B$999,Demands!$A152,'Growth rates'!$C$4:$C$999,$W152)</f>
        <v>7.083168082184935</v>
      </c>
      <c r="AR152">
        <f>VLOOKUP(C152&amp;A152,Driver_elast!$A$2:$E$1161,5,FALSE)</f>
        <v>0.75036700000000001</v>
      </c>
      <c r="AS152">
        <f t="shared" si="60"/>
        <v>0.75036700000000001</v>
      </c>
      <c r="AT152">
        <f t="shared" si="61"/>
        <v>0.1500734</v>
      </c>
      <c r="AV152" s="2" cm="1">
        <f t="array" ref="AV152">TREND($AR152:$AS152,$AR$3:$AS$3,AV$1)</f>
        <v>0.75036700000000001</v>
      </c>
      <c r="AW152" s="2" cm="1">
        <f t="array" ref="AW152">TREND($AR152:$AS152,$AR$3:$AS$3,AW$1)</f>
        <v>0.75036700000000001</v>
      </c>
      <c r="AX152" s="2" cm="1">
        <f t="array" ref="AX152">TREND($AR152:$AS152,$AR$3:$AS$3,AX$1)</f>
        <v>0.75036700000000001</v>
      </c>
      <c r="AY152" s="2" cm="1">
        <f t="array" ref="AY152">TREND($AR152:$AS152,$AR$3:$AS$3,AY$1)</f>
        <v>0.75036700000000001</v>
      </c>
      <c r="AZ152" s="2" cm="1">
        <f t="array" ref="AZ152">TREND($AR152:$AS152,$AR$3:$AS$3,AZ$1)</f>
        <v>0.75036700000000001</v>
      </c>
      <c r="BA152" s="2" cm="1">
        <f t="array" ref="BA152">TREND($AR152:$AS152,$AR$3:$AS$3,BA$1)</f>
        <v>0.75036700000000001</v>
      </c>
      <c r="BB152" s="2" cm="1">
        <f t="array" ref="BB152">TREND($AR152:$AS152,$AR$3:$AS$3,BB$1)</f>
        <v>0.75036700000000001</v>
      </c>
      <c r="BC152" s="2" cm="1">
        <f t="array" ref="BC152">TREND($AR152:$AS152,$AR$3:$AS$3,BC$1)</f>
        <v>0.75036700000000001</v>
      </c>
      <c r="BD152" s="2" cm="1">
        <f t="array" ref="BD152">TREND($AR152:$AS152,$AR$3:$AS$3,BD$1)</f>
        <v>0.75036700000000001</v>
      </c>
      <c r="BE152" s="2" cm="1">
        <f t="array" ref="BE152">TREND($AR152:$AS152,$AR$3:$AS$3,BE$1)</f>
        <v>0.75036700000000001</v>
      </c>
      <c r="BF152" s="20" cm="1">
        <f t="array" ref="BF152">TREND($AS152:$AT152,$AS$3:$AT$3,BF$1)</f>
        <v>0.67533030000000238</v>
      </c>
      <c r="BG152" s="20" cm="1">
        <f t="array" ref="BG152">TREND($AS152:$AT152,$AS$3:$AT$3,BG$1)</f>
        <v>0.60029360000000054</v>
      </c>
      <c r="BH152" s="20" cm="1">
        <f t="array" ref="BH152">TREND($AS152:$AT152,$AS$3:$AT$3,BH$1)</f>
        <v>0.52525690000000225</v>
      </c>
      <c r="BI152" s="20" cm="1">
        <f t="array" ref="BI152">TREND($AS152:$AT152,$AS$3:$AT$3,BI$1)</f>
        <v>0.4502202000000004</v>
      </c>
      <c r="BJ152" s="20" cm="1">
        <f t="array" ref="BJ152">TREND($AS152:$AT152,$AS$3:$AT$3,BJ$1)</f>
        <v>0.37518350000000211</v>
      </c>
      <c r="BK152" s="20" cm="1">
        <f t="array" ref="BK152">TREND($AS152:$AT152,$AS$3:$AT$3,BK$1)</f>
        <v>0.30014680000000027</v>
      </c>
      <c r="BL152" s="20" cm="1">
        <f t="array" ref="BL152">TREND($AS152:$AT152,$AS$3:$AT$3,BL$1)</f>
        <v>0.22511010000000198</v>
      </c>
      <c r="BM152" s="20" cm="1">
        <f t="array" ref="BM152">TREND($AS152:$AT152,$AS$3:$AT$3,BM$1)</f>
        <v>0.15007340000000013</v>
      </c>
    </row>
    <row r="153" spans="1:65" x14ac:dyDescent="0.35">
      <c r="A153" t="str">
        <f>IF(BYDem!B151="","\I:",BYDem!B151)</f>
        <v>Asia_central</v>
      </c>
      <c r="B153" t="str">
        <f>BYDem!E151</f>
        <v>TAI</v>
      </c>
      <c r="C153" t="str">
        <f t="shared" si="62"/>
        <v>TAI</v>
      </c>
      <c r="D153" s="4">
        <f>SUMIFS(BYDem!$M$2:$M$2000,BYDem!$B$2:$B$2000,Demands!$A153,BYDem!$E$2:$E$2000,Demands!$B153)</f>
        <v>68.640798236400002</v>
      </c>
      <c r="E153" s="4">
        <f t="shared" si="43"/>
        <v>69.857214803831923</v>
      </c>
      <c r="F153" s="4">
        <f t="shared" si="44"/>
        <v>84.937472081655642</v>
      </c>
      <c r="G153" s="4">
        <f t="shared" si="45"/>
        <v>99.025568843186946</v>
      </c>
      <c r="H153" s="4">
        <f t="shared" si="46"/>
        <v>114.52444185306473</v>
      </c>
      <c r="I153" s="4">
        <f t="shared" si="47"/>
        <v>129.59092051893435</v>
      </c>
      <c r="J153" s="4">
        <f t="shared" si="48"/>
        <v>144.05503568336678</v>
      </c>
      <c r="K153" s="4">
        <f t="shared" si="49"/>
        <v>158.46876285251204</v>
      </c>
      <c r="L153" s="4">
        <f t="shared" si="50"/>
        <v>173.60700776142264</v>
      </c>
      <c r="M153" s="4">
        <f t="shared" si="51"/>
        <v>190.07016793872546</v>
      </c>
      <c r="N153" s="4">
        <f t="shared" si="52"/>
        <v>206.223488256921</v>
      </c>
      <c r="O153" s="4">
        <f t="shared" si="53"/>
        <v>221.23286099118133</v>
      </c>
      <c r="P153" s="4">
        <f t="shared" si="54"/>
        <v>234.53327701064586</v>
      </c>
      <c r="Q153" s="4">
        <f t="shared" si="55"/>
        <v>246.0540467846717</v>
      </c>
      <c r="R153" s="4">
        <f t="shared" si="56"/>
        <v>255.86277232918926</v>
      </c>
      <c r="S153" s="4">
        <f t="shared" si="57"/>
        <v>263.89809849290424</v>
      </c>
      <c r="T153" s="4">
        <f t="shared" si="58"/>
        <v>269.9820632875639</v>
      </c>
      <c r="U153" s="4">
        <f t="shared" si="59"/>
        <v>273.98579742463858</v>
      </c>
      <c r="W153" s="5" t="str">
        <f>VLOOKUP(C153&amp;A153,Driver_elast!$A$2:$D$1161,4,FALSE)</f>
        <v>GDP</v>
      </c>
      <c r="X153" s="5">
        <v>1</v>
      </c>
      <c r="Y153" s="2">
        <f>SUMIFS('Growth rates'!D$4:D$999,'Growth rates'!$B$4:$B$999,Demands!$A153,'Growth rates'!$C$4:$C$999,$W153)</f>
        <v>1</v>
      </c>
      <c r="Z153" s="2">
        <f>SUMIFS('Growth rates'!E$4:E$999,'Growth rates'!$B$4:$B$999,Demands!$A153,'Growth rates'!$C$4:$C$999,$W153)</f>
        <v>1.0211861336859178</v>
      </c>
      <c r="AA153" s="2">
        <f>SUMIFS('Growth rates'!F$4:F$999,'Growth rates'!$B$4:$B$999,Demands!$A153,'Growth rates'!$C$4:$C$999,$W153)</f>
        <v>1.284730720798329</v>
      </c>
      <c r="AB153" s="2">
        <f>SUMIFS('Growth rates'!G$4:G$999,'Growth rates'!$B$4:$B$999,Demands!$A153,'Growth rates'!$C$4:$C$999,$W153)</f>
        <v>1.5394822566176061</v>
      </c>
      <c r="AC153" s="2">
        <f>SUMIFS('Growth rates'!H$4:H$999,'Growth rates'!$B$4:$B$999,Demands!$A153,'Growth rates'!$C$4:$C$999,$W153)</f>
        <v>1.8275397445571273</v>
      </c>
      <c r="AD153" s="2">
        <f>SUMIFS('Growth rates'!I$4:I$999,'Growth rates'!$B$4:$B$999,Demands!$A153,'Growth rates'!$C$4:$C$999,$W153)</f>
        <v>2.1149697577836144</v>
      </c>
      <c r="AE153" s="2">
        <f>SUMIFS('Growth rates'!J$4:J$999,'Growth rates'!$B$4:$B$999,Demands!$A153,'Growth rates'!$C$4:$C$999,$W153)</f>
        <v>2.3971802558156301</v>
      </c>
      <c r="AF153" s="2">
        <f>SUMIFS('Growth rates'!K$4:K$999,'Growth rates'!$B$4:$B$999,Demands!$A153,'Growth rates'!$C$4:$C$999,$W153)</f>
        <v>2.6839281598098061</v>
      </c>
      <c r="AG153" s="2">
        <f>SUMIFS('Growth rates'!L$4:L$999,'Growth rates'!$B$4:$B$999,Demands!$A153,'Growth rates'!$C$4:$C$999,$W153)</f>
        <v>2.9904450803853759</v>
      </c>
      <c r="AH153" s="2">
        <f>SUMIFS('Growth rates'!M$4:M$999,'Growth rates'!$B$4:$B$999,Demands!$A153,'Growth rates'!$C$4:$C$999,$W153)</f>
        <v>3.3294714585342731</v>
      </c>
      <c r="AI153" s="2">
        <f>SUMIFS('Growth rates'!N$4:N$999,'Growth rates'!$B$4:$B$999,Demands!$A153,'Growth rates'!$C$4:$C$999,$W153)</f>
        <v>3.7053368515040157</v>
      </c>
      <c r="AJ153" s="2">
        <f>SUMIFS('Growth rates'!O$4:O$999,'Growth rates'!$B$4:$B$999,Demands!$A153,'Growth rates'!$C$4:$C$999,$W153)</f>
        <v>4.1083450025540271</v>
      </c>
      <c r="AK153" s="2">
        <f>SUMIFS('Growth rates'!P$4:P$999,'Growth rates'!$B$4:$B$999,Demands!$A153,'Growth rates'!$C$4:$C$999,$W153)</f>
        <v>4.5301737405121631</v>
      </c>
      <c r="AL153" s="2">
        <f>SUMIFS('Growth rates'!Q$4:Q$999,'Growth rates'!$B$4:$B$999,Demands!$A153,'Growth rates'!$C$4:$C$999,$W153)</f>
        <v>4.9735703228945765</v>
      </c>
      <c r="AM153" s="2">
        <f>SUMIFS('Growth rates'!R$4:R$999,'Growth rates'!$B$4:$B$999,Demands!$A153,'Growth rates'!$C$4:$C$999,$W153)</f>
        <v>5.4476289303849326</v>
      </c>
      <c r="AN153" s="2">
        <f>SUMIFS('Growth rates'!S$4:S$999,'Growth rates'!$B$4:$B$999,Demands!$A153,'Growth rates'!$C$4:$C$999,$W153)</f>
        <v>5.9589522999533777</v>
      </c>
      <c r="AO153" s="2">
        <f>SUMIFS('Growth rates'!T$4:T$999,'Growth rates'!$B$4:$B$999,Demands!$A153,'Growth rates'!$C$4:$C$999,$W153)</f>
        <v>6.5064102827647003</v>
      </c>
      <c r="AP153" s="2">
        <f>SUMIFS('Growth rates'!U$4:U$999,'Growth rates'!$B$4:$B$999,Demands!$A153,'Growth rates'!$C$4:$C$999,$W153)</f>
        <v>7.083168082184935</v>
      </c>
      <c r="AR153">
        <f>VLOOKUP(C153&amp;A153,Driver_elast!$A$2:$E$1161,5,FALSE)</f>
        <v>0.83646600000000004</v>
      </c>
      <c r="AS153">
        <f t="shared" si="60"/>
        <v>0.83646600000000004</v>
      </c>
      <c r="AT153">
        <f t="shared" si="61"/>
        <v>0.1672932</v>
      </c>
      <c r="AV153" s="2" cm="1">
        <f t="array" ref="AV153">TREND($AR153:$AS153,$AR$3:$AS$3,AV$1)</f>
        <v>0.83646600000000004</v>
      </c>
      <c r="AW153" s="2" cm="1">
        <f t="array" ref="AW153">TREND($AR153:$AS153,$AR$3:$AS$3,AW$1)</f>
        <v>0.83646600000000004</v>
      </c>
      <c r="AX153" s="2" cm="1">
        <f t="array" ref="AX153">TREND($AR153:$AS153,$AR$3:$AS$3,AX$1)</f>
        <v>0.83646600000000004</v>
      </c>
      <c r="AY153" s="2" cm="1">
        <f t="array" ref="AY153">TREND($AR153:$AS153,$AR$3:$AS$3,AY$1)</f>
        <v>0.83646600000000004</v>
      </c>
      <c r="AZ153" s="2" cm="1">
        <f t="array" ref="AZ153">TREND($AR153:$AS153,$AR$3:$AS$3,AZ$1)</f>
        <v>0.83646600000000004</v>
      </c>
      <c r="BA153" s="2" cm="1">
        <f t="array" ref="BA153">TREND($AR153:$AS153,$AR$3:$AS$3,BA$1)</f>
        <v>0.83646600000000004</v>
      </c>
      <c r="BB153" s="2" cm="1">
        <f t="array" ref="BB153">TREND($AR153:$AS153,$AR$3:$AS$3,BB$1)</f>
        <v>0.83646600000000004</v>
      </c>
      <c r="BC153" s="2" cm="1">
        <f t="array" ref="BC153">TREND($AR153:$AS153,$AR$3:$AS$3,BC$1)</f>
        <v>0.83646600000000004</v>
      </c>
      <c r="BD153" s="2" cm="1">
        <f t="array" ref="BD153">TREND($AR153:$AS153,$AR$3:$AS$3,BD$1)</f>
        <v>0.83646600000000004</v>
      </c>
      <c r="BE153" s="2" cm="1">
        <f t="array" ref="BE153">TREND($AR153:$AS153,$AR$3:$AS$3,BE$1)</f>
        <v>0.83646600000000004</v>
      </c>
      <c r="BF153" s="20" cm="1">
        <f t="array" ref="BF153">TREND($AS153:$AT153,$AS$3:$AT$3,BF$1)</f>
        <v>0.75281940000000702</v>
      </c>
      <c r="BG153" s="20" cm="1">
        <f t="array" ref="BG153">TREND($AS153:$AT153,$AS$3:$AT$3,BG$1)</f>
        <v>0.66917280000000545</v>
      </c>
      <c r="BH153" s="20" cm="1">
        <f t="array" ref="BH153">TREND($AS153:$AT153,$AS$3:$AT$3,BH$1)</f>
        <v>0.58552620000000388</v>
      </c>
      <c r="BI153" s="20" cm="1">
        <f t="array" ref="BI153">TREND($AS153:$AT153,$AS$3:$AT$3,BI$1)</f>
        <v>0.50187960000000231</v>
      </c>
      <c r="BJ153" s="20" cm="1">
        <f t="array" ref="BJ153">TREND($AS153:$AT153,$AS$3:$AT$3,BJ$1)</f>
        <v>0.41823300000000074</v>
      </c>
      <c r="BK153" s="20" cm="1">
        <f t="array" ref="BK153">TREND($AS153:$AT153,$AS$3:$AT$3,BK$1)</f>
        <v>0.33458640000000628</v>
      </c>
      <c r="BL153" s="20" cm="1">
        <f t="array" ref="BL153">TREND($AS153:$AT153,$AS$3:$AT$3,BL$1)</f>
        <v>0.25093980000000471</v>
      </c>
      <c r="BM153" s="20" cm="1">
        <f t="array" ref="BM153">TREND($AS153:$AT153,$AS$3:$AT$3,BM$1)</f>
        <v>0.16729320000000314</v>
      </c>
    </row>
    <row r="154" spans="1:65" x14ac:dyDescent="0.35">
      <c r="A154" t="str">
        <f>IF(BYDem!B152="","\I:",BYDem!B152)</f>
        <v>Asia_central</v>
      </c>
      <c r="B154" t="str">
        <f>BYDem!E152</f>
        <v>TTF</v>
      </c>
      <c r="C154" t="str">
        <f t="shared" si="62"/>
        <v>TTF</v>
      </c>
      <c r="D154" s="4">
        <f>SUMIFS(BYDem!$M$2:$M$2000,BYDem!$B$2:$B$2000,Demands!$A154,BYDem!$E$2:$E$2000,Demands!$B154)</f>
        <v>8.8082086806</v>
      </c>
      <c r="E154" s="4">
        <f t="shared" si="43"/>
        <v>9.1320069975121392</v>
      </c>
      <c r="F154" s="4">
        <f t="shared" si="44"/>
        <v>13.142995478190665</v>
      </c>
      <c r="G154" s="4">
        <f t="shared" si="45"/>
        <v>17.287520632920319</v>
      </c>
      <c r="H154" s="4">
        <f t="shared" si="46"/>
        <v>22.174391268997038</v>
      </c>
      <c r="I154" s="4">
        <f t="shared" si="47"/>
        <v>27.1500166613326</v>
      </c>
      <c r="J154" s="4">
        <f t="shared" si="48"/>
        <v>32.005594957601794</v>
      </c>
      <c r="K154" s="4">
        <f t="shared" si="49"/>
        <v>36.801506616171977</v>
      </c>
      <c r="L154" s="4">
        <f t="shared" si="50"/>
        <v>41.717979423105646</v>
      </c>
      <c r="M154" s="4">
        <f t="shared" si="51"/>
        <v>46.84149049033023</v>
      </c>
      <c r="N154" s="4">
        <f t="shared" si="52"/>
        <v>52.046302245078202</v>
      </c>
      <c r="O154" s="4">
        <f t="shared" si="53"/>
        <v>57.049203340085484</v>
      </c>
      <c r="P154" s="4">
        <f t="shared" si="54"/>
        <v>61.626703785783263</v>
      </c>
      <c r="Q154" s="4">
        <f t="shared" si="55"/>
        <v>65.701606579177991</v>
      </c>
      <c r="R154" s="4">
        <f t="shared" si="56"/>
        <v>69.247347944029826</v>
      </c>
      <c r="S154" s="4">
        <f t="shared" si="57"/>
        <v>72.202788153086018</v>
      </c>
      <c r="T154" s="4">
        <f t="shared" si="58"/>
        <v>74.474246934694833</v>
      </c>
      <c r="U154" s="4">
        <f t="shared" si="59"/>
        <v>75.989153050720375</v>
      </c>
      <c r="W154" s="5" t="str">
        <f>VLOOKUP(C154&amp;A154,Driver_elast!$A$2:$D$1161,4,FALSE)</f>
        <v>GDPSER</v>
      </c>
      <c r="X154" s="5">
        <v>1</v>
      </c>
      <c r="Y154" s="2">
        <f>SUMIFS('Growth rates'!D$4:D$999,'Growth rates'!$B$4:$B$999,Demands!$A154,'Growth rates'!$C$4:$C$999,$W154)</f>
        <v>1</v>
      </c>
      <c r="Z154" s="2">
        <f>SUMIFS('Growth rates'!E$4:E$999,'Growth rates'!$B$4:$B$999,Demands!$A154,'Growth rates'!$C$4:$C$999,$W154)</f>
        <v>1.0214909500693305</v>
      </c>
      <c r="AA154" s="2">
        <f>SUMIFS('Growth rates'!F$4:F$999,'Growth rates'!$B$4:$B$999,Demands!$A154,'Growth rates'!$C$4:$C$999,$W154)</f>
        <v>1.2981499959251541</v>
      </c>
      <c r="AB154" s="2">
        <f>SUMIFS('Growth rates'!G$4:G$999,'Growth rates'!$B$4:$B$999,Demands!$A154,'Growth rates'!$C$4:$C$999,$W154)</f>
        <v>1.5651993990964392</v>
      </c>
      <c r="AC154" s="2">
        <f>SUMIFS('Growth rates'!H$4:H$999,'Growth rates'!$B$4:$B$999,Demands!$A154,'Growth rates'!$C$4:$C$999,$W154)</f>
        <v>1.8715901635987262</v>
      </c>
      <c r="AD154" s="2">
        <f>SUMIFS('Growth rates'!I$4:I$999,'Growth rates'!$B$4:$B$999,Demands!$A154,'Growth rates'!$C$4:$C$999,$W154)</f>
        <v>2.1814619747388866</v>
      </c>
      <c r="AE154" s="2">
        <f>SUMIFS('Growth rates'!J$4:J$999,'Growth rates'!$B$4:$B$999,Demands!$A154,'Growth rates'!$C$4:$C$999,$W154)</f>
        <v>2.489518592983976</v>
      </c>
      <c r="AF154" s="2">
        <f>SUMIFS('Growth rates'!K$4:K$999,'Growth rates'!$B$4:$B$999,Demands!$A154,'Growth rates'!$C$4:$C$999,$W154)</f>
        <v>2.806293384702637</v>
      </c>
      <c r="AG154" s="2">
        <f>SUMIFS('Growth rates'!L$4:L$999,'Growth rates'!$B$4:$B$999,Demands!$A154,'Growth rates'!$C$4:$C$999,$W154)</f>
        <v>3.1506166654587209</v>
      </c>
      <c r="AH154" s="2">
        <f>SUMIFS('Growth rates'!M$4:M$999,'Growth rates'!$B$4:$B$999,Demands!$A154,'Growth rates'!$C$4:$C$999,$W154)</f>
        <v>3.5375534149677237</v>
      </c>
      <c r="AI154" s="2">
        <f>SUMIFS('Growth rates'!N$4:N$999,'Growth rates'!$B$4:$B$999,Demands!$A154,'Growth rates'!$C$4:$C$999,$W154)</f>
        <v>3.9743053297655595</v>
      </c>
      <c r="AJ154" s="2">
        <f>SUMIFS('Growth rates'!O$4:O$999,'Growth rates'!$B$4:$B$999,Demands!$A154,'Growth rates'!$C$4:$C$999,$W154)</f>
        <v>4.4518382098285603</v>
      </c>
      <c r="AK154" s="2">
        <f>SUMIFS('Growth rates'!P$4:P$999,'Growth rates'!$B$4:$B$999,Demands!$A154,'Growth rates'!$C$4:$C$999,$W154)</f>
        <v>4.9621318359960371</v>
      </c>
      <c r="AL154" s="2">
        <f>SUMIFS('Growth rates'!Q$4:Q$999,'Growth rates'!$B$4:$B$999,Demands!$A154,'Growth rates'!$C$4:$C$999,$W154)</f>
        <v>5.5089782417895199</v>
      </c>
      <c r="AM154" s="2">
        <f>SUMIFS('Growth rates'!R$4:R$999,'Growth rates'!$B$4:$B$999,Demands!$A154,'Growth rates'!$C$4:$C$999,$W154)</f>
        <v>6.1035881165554224</v>
      </c>
      <c r="AN154" s="2">
        <f>SUMIFS('Growth rates'!S$4:S$999,'Growth rates'!$B$4:$B$999,Demands!$A154,'Growth rates'!$C$4:$C$999,$W154)</f>
        <v>6.7548329033509154</v>
      </c>
      <c r="AO154" s="2">
        <f>SUMIFS('Growth rates'!T$4:T$999,'Growth rates'!$B$4:$B$999,Demands!$A154,'Growth rates'!$C$4:$C$999,$W154)</f>
        <v>7.4631769488322384</v>
      </c>
      <c r="AP154" s="2">
        <f>SUMIFS('Growth rates'!U$4:U$999,'Growth rates'!$B$4:$B$999,Demands!$A154,'Growth rates'!$C$4:$C$999,$W154)</f>
        <v>8.2222321169013259</v>
      </c>
      <c r="AR154">
        <f>VLOOKUP(C154&amp;A154,Driver_elast!$A$2:$E$1161,5,FALSE)</f>
        <v>1.7282960000000001</v>
      </c>
      <c r="AS154">
        <f t="shared" si="60"/>
        <v>1</v>
      </c>
      <c r="AT154">
        <f t="shared" si="61"/>
        <v>0.2</v>
      </c>
      <c r="AV154" s="2" cm="1">
        <f t="array" ref="AV154">TREND($AR154:$AS154,$AR$3:$AS$3,AV$1)</f>
        <v>1.7282960000000003</v>
      </c>
      <c r="AW154" s="2" cm="1">
        <f t="array" ref="AW154">TREND($AR154:$AS154,$AR$3:$AS$3,AW$1)</f>
        <v>1.710532682926825</v>
      </c>
      <c r="AX154" s="2" cm="1">
        <f t="array" ref="AX154">TREND($AR154:$AS154,$AR$3:$AS$3,AX$1)</f>
        <v>1.6217160975609701</v>
      </c>
      <c r="AY154" s="2" cm="1">
        <f t="array" ref="AY154">TREND($AR154:$AS154,$AR$3:$AS$3,AY$1)</f>
        <v>1.5328995121951223</v>
      </c>
      <c r="AZ154" s="2" cm="1">
        <f t="array" ref="AZ154">TREND($AR154:$AS154,$AR$3:$AS$3,AZ$1)</f>
        <v>1.4440829268292674</v>
      </c>
      <c r="BA154" s="2" cm="1">
        <f t="array" ref="BA154">TREND($AR154:$AS154,$AR$3:$AS$3,BA$1)</f>
        <v>1.3552663414634125</v>
      </c>
      <c r="BB154" s="2" cm="1">
        <f t="array" ref="BB154">TREND($AR154:$AS154,$AR$3:$AS$3,BB$1)</f>
        <v>1.2664497560975576</v>
      </c>
      <c r="BC154" s="2" cm="1">
        <f t="array" ref="BC154">TREND($AR154:$AS154,$AR$3:$AS$3,BC$1)</f>
        <v>1.1776331707317027</v>
      </c>
      <c r="BD154" s="2" cm="1">
        <f t="array" ref="BD154">TREND($AR154:$AS154,$AR$3:$AS$3,BD$1)</f>
        <v>1.0888165853658478</v>
      </c>
      <c r="BE154" s="2" cm="1">
        <f t="array" ref="BE154">TREND($AR154:$AS154,$AR$3:$AS$3,BE$1)</f>
        <v>1</v>
      </c>
      <c r="BF154" s="20" cm="1">
        <f t="array" ref="BF154">TREND($AS154:$AT154,$AS$3:$AT$3,BF$1)</f>
        <v>0.90000000000000568</v>
      </c>
      <c r="BG154" s="20" cm="1">
        <f t="array" ref="BG154">TREND($AS154:$AT154,$AS$3:$AT$3,BG$1)</f>
        <v>0.80000000000000426</v>
      </c>
      <c r="BH154" s="20" cm="1">
        <f t="array" ref="BH154">TREND($AS154:$AT154,$AS$3:$AT$3,BH$1)</f>
        <v>0.70000000000000284</v>
      </c>
      <c r="BI154" s="20" cm="1">
        <f t="array" ref="BI154">TREND($AS154:$AT154,$AS$3:$AT$3,BI$1)</f>
        <v>0.60000000000000142</v>
      </c>
      <c r="BJ154" s="20" cm="1">
        <f t="array" ref="BJ154">TREND($AS154:$AT154,$AS$3:$AT$3,BJ$1)</f>
        <v>0.5</v>
      </c>
      <c r="BK154" s="20" cm="1">
        <f t="array" ref="BK154">TREND($AS154:$AT154,$AS$3:$AT$3,BK$1)</f>
        <v>0.40000000000000568</v>
      </c>
      <c r="BL154" s="20" cm="1">
        <f t="array" ref="BL154">TREND($AS154:$AT154,$AS$3:$AT$3,BL$1)</f>
        <v>0.30000000000000426</v>
      </c>
      <c r="BM154" s="20" cm="1">
        <f t="array" ref="BM154">TREND($AS154:$AT154,$AS$3:$AT$3,BM$1)</f>
        <v>0.20000000000000284</v>
      </c>
    </row>
    <row r="155" spans="1:65" x14ac:dyDescent="0.35">
      <c r="A155" t="str">
        <f>IF(BYDem!B153="","\I:",BYDem!B153)</f>
        <v>Asia_central</v>
      </c>
      <c r="B155" t="str">
        <f>BYDem!E153</f>
        <v>TTP</v>
      </c>
      <c r="C155" t="str">
        <f t="shared" si="62"/>
        <v>TTP</v>
      </c>
      <c r="D155" s="4">
        <f>SUMIFS(BYDem!$M$2:$M$2000,BYDem!$B$2:$B$2000,Demands!$A155,BYDem!$E$2:$E$2000,Demands!$B155)</f>
        <v>18.179117001000002</v>
      </c>
      <c r="E155" s="4">
        <f t="shared" si="43"/>
        <v>18.847399020797887</v>
      </c>
      <c r="F155" s="4">
        <f t="shared" si="44"/>
        <v>27.125612165374662</v>
      </c>
      <c r="G155" s="4">
        <f t="shared" si="45"/>
        <v>35.679429454849426</v>
      </c>
      <c r="H155" s="4">
        <f t="shared" si="46"/>
        <v>45.765361371705232</v>
      </c>
      <c r="I155" s="4">
        <f t="shared" si="47"/>
        <v>56.034472769989364</v>
      </c>
      <c r="J155" s="4">
        <f t="shared" si="48"/>
        <v>66.055820941474906</v>
      </c>
      <c r="K155" s="4">
        <f t="shared" si="49"/>
        <v>75.954024120928693</v>
      </c>
      <c r="L155" s="4">
        <f t="shared" si="50"/>
        <v>86.101051471260931</v>
      </c>
      <c r="M155" s="4">
        <f t="shared" si="51"/>
        <v>96.675381681231556</v>
      </c>
      <c r="N155" s="4">
        <f t="shared" si="52"/>
        <v>107.4175070427867</v>
      </c>
      <c r="O155" s="4">
        <f t="shared" si="53"/>
        <v>117.74291231513013</v>
      </c>
      <c r="P155" s="4">
        <f t="shared" si="54"/>
        <v>127.19034018519747</v>
      </c>
      <c r="Q155" s="4">
        <f t="shared" si="55"/>
        <v>135.60046502839981</v>
      </c>
      <c r="R155" s="4">
        <f t="shared" si="56"/>
        <v>142.9184623039294</v>
      </c>
      <c r="S155" s="4">
        <f t="shared" si="57"/>
        <v>149.01814673445682</v>
      </c>
      <c r="T155" s="4">
        <f t="shared" si="58"/>
        <v>153.70617314835903</v>
      </c>
      <c r="U155" s="4">
        <f t="shared" si="59"/>
        <v>156.83276296104304</v>
      </c>
      <c r="W155" s="5" t="str">
        <f>VLOOKUP(C155&amp;A155,Driver_elast!$A$2:$D$1161,4,FALSE)</f>
        <v>GDPSER</v>
      </c>
      <c r="X155" s="5">
        <v>1</v>
      </c>
      <c r="Y155" s="2">
        <f>SUMIFS('Growth rates'!D$4:D$999,'Growth rates'!$B$4:$B$999,Demands!$A155,'Growth rates'!$C$4:$C$999,$W155)</f>
        <v>1</v>
      </c>
      <c r="Z155" s="2">
        <f>SUMIFS('Growth rates'!E$4:E$999,'Growth rates'!$B$4:$B$999,Demands!$A155,'Growth rates'!$C$4:$C$999,$W155)</f>
        <v>1.0214909500693305</v>
      </c>
      <c r="AA155" s="2">
        <f>SUMIFS('Growth rates'!F$4:F$999,'Growth rates'!$B$4:$B$999,Demands!$A155,'Growth rates'!$C$4:$C$999,$W155)</f>
        <v>1.2981499959251541</v>
      </c>
      <c r="AB155" s="2">
        <f>SUMIFS('Growth rates'!G$4:G$999,'Growth rates'!$B$4:$B$999,Demands!$A155,'Growth rates'!$C$4:$C$999,$W155)</f>
        <v>1.5651993990964392</v>
      </c>
      <c r="AC155" s="2">
        <f>SUMIFS('Growth rates'!H$4:H$999,'Growth rates'!$B$4:$B$999,Demands!$A155,'Growth rates'!$C$4:$C$999,$W155)</f>
        <v>1.8715901635987262</v>
      </c>
      <c r="AD155" s="2">
        <f>SUMIFS('Growth rates'!I$4:I$999,'Growth rates'!$B$4:$B$999,Demands!$A155,'Growth rates'!$C$4:$C$999,$W155)</f>
        <v>2.1814619747388866</v>
      </c>
      <c r="AE155" s="2">
        <f>SUMIFS('Growth rates'!J$4:J$999,'Growth rates'!$B$4:$B$999,Demands!$A155,'Growth rates'!$C$4:$C$999,$W155)</f>
        <v>2.489518592983976</v>
      </c>
      <c r="AF155" s="2">
        <f>SUMIFS('Growth rates'!K$4:K$999,'Growth rates'!$B$4:$B$999,Demands!$A155,'Growth rates'!$C$4:$C$999,$W155)</f>
        <v>2.806293384702637</v>
      </c>
      <c r="AG155" s="2">
        <f>SUMIFS('Growth rates'!L$4:L$999,'Growth rates'!$B$4:$B$999,Demands!$A155,'Growth rates'!$C$4:$C$999,$W155)</f>
        <v>3.1506166654587209</v>
      </c>
      <c r="AH155" s="2">
        <f>SUMIFS('Growth rates'!M$4:M$999,'Growth rates'!$B$4:$B$999,Demands!$A155,'Growth rates'!$C$4:$C$999,$W155)</f>
        <v>3.5375534149677237</v>
      </c>
      <c r="AI155" s="2">
        <f>SUMIFS('Growth rates'!N$4:N$999,'Growth rates'!$B$4:$B$999,Demands!$A155,'Growth rates'!$C$4:$C$999,$W155)</f>
        <v>3.9743053297655595</v>
      </c>
      <c r="AJ155" s="2">
        <f>SUMIFS('Growth rates'!O$4:O$999,'Growth rates'!$B$4:$B$999,Demands!$A155,'Growth rates'!$C$4:$C$999,$W155)</f>
        <v>4.4518382098285603</v>
      </c>
      <c r="AK155" s="2">
        <f>SUMIFS('Growth rates'!P$4:P$999,'Growth rates'!$B$4:$B$999,Demands!$A155,'Growth rates'!$C$4:$C$999,$W155)</f>
        <v>4.9621318359960371</v>
      </c>
      <c r="AL155" s="2">
        <f>SUMIFS('Growth rates'!Q$4:Q$999,'Growth rates'!$B$4:$B$999,Demands!$A155,'Growth rates'!$C$4:$C$999,$W155)</f>
        <v>5.5089782417895199</v>
      </c>
      <c r="AM155" s="2">
        <f>SUMIFS('Growth rates'!R$4:R$999,'Growth rates'!$B$4:$B$999,Demands!$A155,'Growth rates'!$C$4:$C$999,$W155)</f>
        <v>6.1035881165554224</v>
      </c>
      <c r="AN155" s="2">
        <f>SUMIFS('Growth rates'!S$4:S$999,'Growth rates'!$B$4:$B$999,Demands!$A155,'Growth rates'!$C$4:$C$999,$W155)</f>
        <v>6.7548329033509154</v>
      </c>
      <c r="AO155" s="2">
        <f>SUMIFS('Growth rates'!T$4:T$999,'Growth rates'!$B$4:$B$999,Demands!$A155,'Growth rates'!$C$4:$C$999,$W155)</f>
        <v>7.4631769488322384</v>
      </c>
      <c r="AP155" s="2">
        <f>SUMIFS('Growth rates'!U$4:U$999,'Growth rates'!$B$4:$B$999,Demands!$A155,'Growth rates'!$C$4:$C$999,$W155)</f>
        <v>8.2222321169013259</v>
      </c>
      <c r="AR155">
        <f>VLOOKUP(C155&amp;A155,Driver_elast!$A$2:$E$1161,5,FALSE)</f>
        <v>1.7282960000000001</v>
      </c>
      <c r="AS155">
        <f t="shared" si="60"/>
        <v>1</v>
      </c>
      <c r="AT155">
        <f t="shared" si="61"/>
        <v>0.2</v>
      </c>
      <c r="AV155" s="2" cm="1">
        <f t="array" ref="AV155">TREND($AR155:$AS155,$AR$3:$AS$3,AV$1)</f>
        <v>1.7282960000000003</v>
      </c>
      <c r="AW155" s="2" cm="1">
        <f t="array" ref="AW155">TREND($AR155:$AS155,$AR$3:$AS$3,AW$1)</f>
        <v>1.710532682926825</v>
      </c>
      <c r="AX155" s="2" cm="1">
        <f t="array" ref="AX155">TREND($AR155:$AS155,$AR$3:$AS$3,AX$1)</f>
        <v>1.6217160975609701</v>
      </c>
      <c r="AY155" s="2" cm="1">
        <f t="array" ref="AY155">TREND($AR155:$AS155,$AR$3:$AS$3,AY$1)</f>
        <v>1.5328995121951223</v>
      </c>
      <c r="AZ155" s="2" cm="1">
        <f t="array" ref="AZ155">TREND($AR155:$AS155,$AR$3:$AS$3,AZ$1)</f>
        <v>1.4440829268292674</v>
      </c>
      <c r="BA155" s="2" cm="1">
        <f t="array" ref="BA155">TREND($AR155:$AS155,$AR$3:$AS$3,BA$1)</f>
        <v>1.3552663414634125</v>
      </c>
      <c r="BB155" s="2" cm="1">
        <f t="array" ref="BB155">TREND($AR155:$AS155,$AR$3:$AS$3,BB$1)</f>
        <v>1.2664497560975576</v>
      </c>
      <c r="BC155" s="2" cm="1">
        <f t="array" ref="BC155">TREND($AR155:$AS155,$AR$3:$AS$3,BC$1)</f>
        <v>1.1776331707317027</v>
      </c>
      <c r="BD155" s="2" cm="1">
        <f t="array" ref="BD155">TREND($AR155:$AS155,$AR$3:$AS$3,BD$1)</f>
        <v>1.0888165853658478</v>
      </c>
      <c r="BE155" s="2" cm="1">
        <f t="array" ref="BE155">TREND($AR155:$AS155,$AR$3:$AS$3,BE$1)</f>
        <v>1</v>
      </c>
      <c r="BF155" s="20" cm="1">
        <f t="array" ref="BF155">TREND($AS155:$AT155,$AS$3:$AT$3,BF$1)</f>
        <v>0.90000000000000568</v>
      </c>
      <c r="BG155" s="20" cm="1">
        <f t="array" ref="BG155">TREND($AS155:$AT155,$AS$3:$AT$3,BG$1)</f>
        <v>0.80000000000000426</v>
      </c>
      <c r="BH155" s="20" cm="1">
        <f t="array" ref="BH155">TREND($AS155:$AT155,$AS$3:$AT$3,BH$1)</f>
        <v>0.70000000000000284</v>
      </c>
      <c r="BI155" s="20" cm="1">
        <f t="array" ref="BI155">TREND($AS155:$AT155,$AS$3:$AT$3,BI$1)</f>
        <v>0.60000000000000142</v>
      </c>
      <c r="BJ155" s="20" cm="1">
        <f t="array" ref="BJ155">TREND($AS155:$AT155,$AS$3:$AT$3,BJ$1)</f>
        <v>0.5</v>
      </c>
      <c r="BK155" s="20" cm="1">
        <f t="array" ref="BK155">TREND($AS155:$AT155,$AS$3:$AT$3,BK$1)</f>
        <v>0.40000000000000568</v>
      </c>
      <c r="BL155" s="20" cm="1">
        <f t="array" ref="BL155">TREND($AS155:$AT155,$AS$3:$AT$3,BL$1)</f>
        <v>0.30000000000000426</v>
      </c>
      <c r="BM155" s="20" cm="1">
        <f t="array" ref="BM155">TREND($AS155:$AT155,$AS$3:$AT$3,BM$1)</f>
        <v>0.20000000000000284</v>
      </c>
    </row>
    <row r="156" spans="1:65" x14ac:dyDescent="0.35">
      <c r="A156" t="str">
        <f>IF(BYDem!B154="","\I:",BYDem!B154)</f>
        <v>Asia_central</v>
      </c>
      <c r="B156" t="str">
        <f>BYDem!E154</f>
        <v>TWD</v>
      </c>
      <c r="C156" t="str">
        <f t="shared" si="62"/>
        <v>TWD</v>
      </c>
      <c r="D156" s="4">
        <f>SUMIFS(BYDem!$M$2:$M$2000,BYDem!$B$2:$B$2000,Demands!$A156,BYDem!$E$2:$E$2000,Demands!$B156)</f>
        <v>1.3265792063999999</v>
      </c>
      <c r="E156" s="4">
        <f t="shared" si="43"/>
        <v>1.3491274139464073</v>
      </c>
      <c r="F156" s="4">
        <f t="shared" si="44"/>
        <v>1.6381198936459291</v>
      </c>
      <c r="G156" s="4">
        <f t="shared" si="45"/>
        <v>1.9046434764726465</v>
      </c>
      <c r="H156" s="4">
        <f t="shared" si="46"/>
        <v>2.1995218444273736</v>
      </c>
      <c r="I156" s="4">
        <f t="shared" si="47"/>
        <v>2.4875419590410659</v>
      </c>
      <c r="J156" s="4">
        <f t="shared" si="48"/>
        <v>2.7653702927898727</v>
      </c>
      <c r="K156" s="4">
        <f t="shared" si="49"/>
        <v>3.0436693633104031</v>
      </c>
      <c r="L156" s="4">
        <f t="shared" si="50"/>
        <v>3.3390309489870447</v>
      </c>
      <c r="M156" s="4">
        <f t="shared" si="51"/>
        <v>3.6633616647156697</v>
      </c>
      <c r="N156" s="4">
        <f t="shared" si="52"/>
        <v>3.9853034442259854</v>
      </c>
      <c r="O156" s="4">
        <f t="shared" si="53"/>
        <v>4.2882853235811051</v>
      </c>
      <c r="P156" s="4">
        <f t="shared" si="54"/>
        <v>4.5604211423005001</v>
      </c>
      <c r="Q156" s="4">
        <f t="shared" si="55"/>
        <v>4.7989146093437736</v>
      </c>
      <c r="R156" s="4">
        <f t="shared" si="56"/>
        <v>5.0037463755041784</v>
      </c>
      <c r="S156" s="4">
        <f t="shared" si="57"/>
        <v>5.1726494456276741</v>
      </c>
      <c r="T156" s="4">
        <f t="shared" si="58"/>
        <v>5.3013519986173652</v>
      </c>
      <c r="U156" s="4">
        <f t="shared" si="59"/>
        <v>5.3866402995692244</v>
      </c>
      <c r="W156" s="5" t="str">
        <f>VLOOKUP(C156&amp;A156,Driver_elast!$A$2:$D$1161,4,FALSE)</f>
        <v>GDPSER</v>
      </c>
      <c r="X156" s="5">
        <v>1</v>
      </c>
      <c r="Y156" s="2">
        <f>SUMIFS('Growth rates'!D$4:D$999,'Growth rates'!$B$4:$B$999,Demands!$A156,'Growth rates'!$C$4:$C$999,$W156)</f>
        <v>1</v>
      </c>
      <c r="Z156" s="2">
        <f>SUMIFS('Growth rates'!E$4:E$999,'Growth rates'!$B$4:$B$999,Demands!$A156,'Growth rates'!$C$4:$C$999,$W156)</f>
        <v>1.0214909500693305</v>
      </c>
      <c r="AA156" s="2">
        <f>SUMIFS('Growth rates'!F$4:F$999,'Growth rates'!$B$4:$B$999,Demands!$A156,'Growth rates'!$C$4:$C$999,$W156)</f>
        <v>1.2981499959251541</v>
      </c>
      <c r="AB156" s="2">
        <f>SUMIFS('Growth rates'!G$4:G$999,'Growth rates'!$B$4:$B$999,Demands!$A156,'Growth rates'!$C$4:$C$999,$W156)</f>
        <v>1.5651993990964392</v>
      </c>
      <c r="AC156" s="2">
        <f>SUMIFS('Growth rates'!H$4:H$999,'Growth rates'!$B$4:$B$999,Demands!$A156,'Growth rates'!$C$4:$C$999,$W156)</f>
        <v>1.8715901635987262</v>
      </c>
      <c r="AD156" s="2">
        <f>SUMIFS('Growth rates'!I$4:I$999,'Growth rates'!$B$4:$B$999,Demands!$A156,'Growth rates'!$C$4:$C$999,$W156)</f>
        <v>2.1814619747388866</v>
      </c>
      <c r="AE156" s="2">
        <f>SUMIFS('Growth rates'!J$4:J$999,'Growth rates'!$B$4:$B$999,Demands!$A156,'Growth rates'!$C$4:$C$999,$W156)</f>
        <v>2.489518592983976</v>
      </c>
      <c r="AF156" s="2">
        <f>SUMIFS('Growth rates'!K$4:K$999,'Growth rates'!$B$4:$B$999,Demands!$A156,'Growth rates'!$C$4:$C$999,$W156)</f>
        <v>2.806293384702637</v>
      </c>
      <c r="AG156" s="2">
        <f>SUMIFS('Growth rates'!L$4:L$999,'Growth rates'!$B$4:$B$999,Demands!$A156,'Growth rates'!$C$4:$C$999,$W156)</f>
        <v>3.1506166654587209</v>
      </c>
      <c r="AH156" s="2">
        <f>SUMIFS('Growth rates'!M$4:M$999,'Growth rates'!$B$4:$B$999,Demands!$A156,'Growth rates'!$C$4:$C$999,$W156)</f>
        <v>3.5375534149677237</v>
      </c>
      <c r="AI156" s="2">
        <f>SUMIFS('Growth rates'!N$4:N$999,'Growth rates'!$B$4:$B$999,Demands!$A156,'Growth rates'!$C$4:$C$999,$W156)</f>
        <v>3.9743053297655595</v>
      </c>
      <c r="AJ156" s="2">
        <f>SUMIFS('Growth rates'!O$4:O$999,'Growth rates'!$B$4:$B$999,Demands!$A156,'Growth rates'!$C$4:$C$999,$W156)</f>
        <v>4.4518382098285603</v>
      </c>
      <c r="AK156" s="2">
        <f>SUMIFS('Growth rates'!P$4:P$999,'Growth rates'!$B$4:$B$999,Demands!$A156,'Growth rates'!$C$4:$C$999,$W156)</f>
        <v>4.9621318359960371</v>
      </c>
      <c r="AL156" s="2">
        <f>SUMIFS('Growth rates'!Q$4:Q$999,'Growth rates'!$B$4:$B$999,Demands!$A156,'Growth rates'!$C$4:$C$999,$W156)</f>
        <v>5.5089782417895199</v>
      </c>
      <c r="AM156" s="2">
        <f>SUMIFS('Growth rates'!R$4:R$999,'Growth rates'!$B$4:$B$999,Demands!$A156,'Growth rates'!$C$4:$C$999,$W156)</f>
        <v>6.1035881165554224</v>
      </c>
      <c r="AN156" s="2">
        <f>SUMIFS('Growth rates'!S$4:S$999,'Growth rates'!$B$4:$B$999,Demands!$A156,'Growth rates'!$C$4:$C$999,$W156)</f>
        <v>6.7548329033509154</v>
      </c>
      <c r="AO156" s="2">
        <f>SUMIFS('Growth rates'!T$4:T$999,'Growth rates'!$B$4:$B$999,Demands!$A156,'Growth rates'!$C$4:$C$999,$W156)</f>
        <v>7.4631769488322384</v>
      </c>
      <c r="AP156" s="2">
        <f>SUMIFS('Growth rates'!U$4:U$999,'Growth rates'!$B$4:$B$999,Demands!$A156,'Growth rates'!$C$4:$C$999,$W156)</f>
        <v>8.2222321169013259</v>
      </c>
      <c r="AR156">
        <f>VLOOKUP(C156&amp;A156,Driver_elast!$A$2:$E$1161,5,FALSE)</f>
        <v>0.79090300000000002</v>
      </c>
      <c r="AS156">
        <f t="shared" si="60"/>
        <v>0.79090300000000002</v>
      </c>
      <c r="AT156">
        <f t="shared" si="61"/>
        <v>0.1581806</v>
      </c>
      <c r="AV156" s="2" cm="1">
        <f t="array" ref="AV156">TREND($AR156:$AS156,$AR$3:$AS$3,AV$1)</f>
        <v>0.79090300000000002</v>
      </c>
      <c r="AW156" s="2" cm="1">
        <f t="array" ref="AW156">TREND($AR156:$AS156,$AR$3:$AS$3,AW$1)</f>
        <v>0.79090300000000002</v>
      </c>
      <c r="AX156" s="2" cm="1">
        <f t="array" ref="AX156">TREND($AR156:$AS156,$AR$3:$AS$3,AX$1)</f>
        <v>0.79090300000000002</v>
      </c>
      <c r="AY156" s="2" cm="1">
        <f t="array" ref="AY156">TREND($AR156:$AS156,$AR$3:$AS$3,AY$1)</f>
        <v>0.79090300000000002</v>
      </c>
      <c r="AZ156" s="2" cm="1">
        <f t="array" ref="AZ156">TREND($AR156:$AS156,$AR$3:$AS$3,AZ$1)</f>
        <v>0.79090300000000002</v>
      </c>
      <c r="BA156" s="2" cm="1">
        <f t="array" ref="BA156">TREND($AR156:$AS156,$AR$3:$AS$3,BA$1)</f>
        <v>0.79090300000000002</v>
      </c>
      <c r="BB156" s="2" cm="1">
        <f t="array" ref="BB156">TREND($AR156:$AS156,$AR$3:$AS$3,BB$1)</f>
        <v>0.79090300000000002</v>
      </c>
      <c r="BC156" s="2" cm="1">
        <f t="array" ref="BC156">TREND($AR156:$AS156,$AR$3:$AS$3,BC$1)</f>
        <v>0.79090300000000002</v>
      </c>
      <c r="BD156" s="2" cm="1">
        <f t="array" ref="BD156">TREND($AR156:$AS156,$AR$3:$AS$3,BD$1)</f>
        <v>0.79090300000000002</v>
      </c>
      <c r="BE156" s="2" cm="1">
        <f t="array" ref="BE156">TREND($AR156:$AS156,$AR$3:$AS$3,BE$1)</f>
        <v>0.79090300000000002</v>
      </c>
      <c r="BF156" s="20" cm="1">
        <f t="array" ref="BF156">TREND($AS156:$AT156,$AS$3:$AT$3,BF$1)</f>
        <v>0.71181269999999586</v>
      </c>
      <c r="BG156" s="20" cm="1">
        <f t="array" ref="BG156">TREND($AS156:$AT156,$AS$3:$AT$3,BG$1)</f>
        <v>0.63272239999999869</v>
      </c>
      <c r="BH156" s="20" cm="1">
        <f t="array" ref="BH156">TREND($AS156:$AT156,$AS$3:$AT$3,BH$1)</f>
        <v>0.55363209999999441</v>
      </c>
      <c r="BI156" s="20" cm="1">
        <f t="array" ref="BI156">TREND($AS156:$AT156,$AS$3:$AT$3,BI$1)</f>
        <v>0.47454179999999724</v>
      </c>
      <c r="BJ156" s="20" cm="1">
        <f t="array" ref="BJ156">TREND($AS156:$AT156,$AS$3:$AT$3,BJ$1)</f>
        <v>0.39545149999999296</v>
      </c>
      <c r="BK156" s="20" cm="1">
        <f t="array" ref="BK156">TREND($AS156:$AT156,$AS$3:$AT$3,BK$1)</f>
        <v>0.31636119999999579</v>
      </c>
      <c r="BL156" s="20" cm="1">
        <f t="array" ref="BL156">TREND($AS156:$AT156,$AS$3:$AT$3,BL$1)</f>
        <v>0.23727089999999862</v>
      </c>
      <c r="BM156" s="20" cm="1">
        <f t="array" ref="BM156">TREND($AS156:$AT156,$AS$3:$AT$3,BM$1)</f>
        <v>0.15818059999999434</v>
      </c>
    </row>
    <row r="157" spans="1:65" x14ac:dyDescent="0.35">
      <c r="A157" t="str">
        <f>IF(BYDem!B155="","\I:",BYDem!B155)</f>
        <v>Asia_central</v>
      </c>
      <c r="B157" t="str">
        <f>BYDem!E155</f>
        <v>TWI</v>
      </c>
      <c r="C157" t="str">
        <f t="shared" si="62"/>
        <v>TWI</v>
      </c>
      <c r="D157" s="4">
        <f>SUMIFS(BYDem!$M$2:$M$2000,BYDem!$B$2:$B$2000,Demands!$A157,BYDem!$E$2:$E$2000,Demands!$B157)</f>
        <v>1.4358128184000001</v>
      </c>
      <c r="E157" s="4">
        <f t="shared" si="43"/>
        <v>1.476452366284065</v>
      </c>
      <c r="F157" s="4">
        <f t="shared" si="44"/>
        <v>1.9872594494093379</v>
      </c>
      <c r="G157" s="4">
        <f t="shared" si="45"/>
        <v>2.4932727624886093</v>
      </c>
      <c r="H157" s="4">
        <f t="shared" si="46"/>
        <v>3.0780420448840178</v>
      </c>
      <c r="I157" s="4">
        <f t="shared" si="47"/>
        <v>3.6684434581585754</v>
      </c>
      <c r="J157" s="4">
        <f t="shared" si="48"/>
        <v>4.2480730593092302</v>
      </c>
      <c r="K157" s="4">
        <f t="shared" si="49"/>
        <v>4.8314539763909128</v>
      </c>
      <c r="L157" s="4">
        <f t="shared" si="50"/>
        <v>5.4477500556796983</v>
      </c>
      <c r="M157" s="4">
        <f t="shared" si="51"/>
        <v>6.1168046956148556</v>
      </c>
      <c r="N157" s="4">
        <f t="shared" si="52"/>
        <v>6.7964760008609186</v>
      </c>
      <c r="O157" s="4">
        <f t="shared" si="53"/>
        <v>7.4497807652760164</v>
      </c>
      <c r="P157" s="4">
        <f t="shared" si="54"/>
        <v>8.0475345072540474</v>
      </c>
      <c r="Q157" s="4">
        <f t="shared" si="55"/>
        <v>8.5796564418871153</v>
      </c>
      <c r="R157" s="4">
        <f t="shared" si="56"/>
        <v>9.042677733543897</v>
      </c>
      <c r="S157" s="4">
        <f t="shared" si="57"/>
        <v>9.4286144396377338</v>
      </c>
      <c r="T157" s="4">
        <f t="shared" si="58"/>
        <v>9.7252333045756156</v>
      </c>
      <c r="U157" s="4">
        <f t="shared" si="59"/>
        <v>9.923057599808784</v>
      </c>
      <c r="W157" s="5" t="str">
        <f>VLOOKUP(C157&amp;A157,Driver_elast!$A$2:$D$1161,4,FALSE)</f>
        <v>GDPSER</v>
      </c>
      <c r="X157" s="5">
        <v>1</v>
      </c>
      <c r="Y157" s="2">
        <f>SUMIFS('Growth rates'!D$4:D$999,'Growth rates'!$B$4:$B$999,Demands!$A157,'Growth rates'!$C$4:$C$999,$W157)</f>
        <v>1</v>
      </c>
      <c r="Z157" s="2">
        <f>SUMIFS('Growth rates'!E$4:E$999,'Growth rates'!$B$4:$B$999,Demands!$A157,'Growth rates'!$C$4:$C$999,$W157)</f>
        <v>1.0214909500693305</v>
      </c>
      <c r="AA157" s="2">
        <f>SUMIFS('Growth rates'!F$4:F$999,'Growth rates'!$B$4:$B$999,Demands!$A157,'Growth rates'!$C$4:$C$999,$W157)</f>
        <v>1.2981499959251541</v>
      </c>
      <c r="AB157" s="2">
        <f>SUMIFS('Growth rates'!G$4:G$999,'Growth rates'!$B$4:$B$999,Demands!$A157,'Growth rates'!$C$4:$C$999,$W157)</f>
        <v>1.5651993990964392</v>
      </c>
      <c r="AC157" s="2">
        <f>SUMIFS('Growth rates'!H$4:H$999,'Growth rates'!$B$4:$B$999,Demands!$A157,'Growth rates'!$C$4:$C$999,$W157)</f>
        <v>1.8715901635987262</v>
      </c>
      <c r="AD157" s="2">
        <f>SUMIFS('Growth rates'!I$4:I$999,'Growth rates'!$B$4:$B$999,Demands!$A157,'Growth rates'!$C$4:$C$999,$W157)</f>
        <v>2.1814619747388866</v>
      </c>
      <c r="AE157" s="2">
        <f>SUMIFS('Growth rates'!J$4:J$999,'Growth rates'!$B$4:$B$999,Demands!$A157,'Growth rates'!$C$4:$C$999,$W157)</f>
        <v>2.489518592983976</v>
      </c>
      <c r="AF157" s="2">
        <f>SUMIFS('Growth rates'!K$4:K$999,'Growth rates'!$B$4:$B$999,Demands!$A157,'Growth rates'!$C$4:$C$999,$W157)</f>
        <v>2.806293384702637</v>
      </c>
      <c r="AG157" s="2">
        <f>SUMIFS('Growth rates'!L$4:L$999,'Growth rates'!$B$4:$B$999,Demands!$A157,'Growth rates'!$C$4:$C$999,$W157)</f>
        <v>3.1506166654587209</v>
      </c>
      <c r="AH157" s="2">
        <f>SUMIFS('Growth rates'!M$4:M$999,'Growth rates'!$B$4:$B$999,Demands!$A157,'Growth rates'!$C$4:$C$999,$W157)</f>
        <v>3.5375534149677237</v>
      </c>
      <c r="AI157" s="2">
        <f>SUMIFS('Growth rates'!N$4:N$999,'Growth rates'!$B$4:$B$999,Demands!$A157,'Growth rates'!$C$4:$C$999,$W157)</f>
        <v>3.9743053297655595</v>
      </c>
      <c r="AJ157" s="2">
        <f>SUMIFS('Growth rates'!O$4:O$999,'Growth rates'!$B$4:$B$999,Demands!$A157,'Growth rates'!$C$4:$C$999,$W157)</f>
        <v>4.4518382098285603</v>
      </c>
      <c r="AK157" s="2">
        <f>SUMIFS('Growth rates'!P$4:P$999,'Growth rates'!$B$4:$B$999,Demands!$A157,'Growth rates'!$C$4:$C$999,$W157)</f>
        <v>4.9621318359960371</v>
      </c>
      <c r="AL157" s="2">
        <f>SUMIFS('Growth rates'!Q$4:Q$999,'Growth rates'!$B$4:$B$999,Demands!$A157,'Growth rates'!$C$4:$C$999,$W157)</f>
        <v>5.5089782417895199</v>
      </c>
      <c r="AM157" s="2">
        <f>SUMIFS('Growth rates'!R$4:R$999,'Growth rates'!$B$4:$B$999,Demands!$A157,'Growth rates'!$C$4:$C$999,$W157)</f>
        <v>6.1035881165554224</v>
      </c>
      <c r="AN157" s="2">
        <f>SUMIFS('Growth rates'!S$4:S$999,'Growth rates'!$B$4:$B$999,Demands!$A157,'Growth rates'!$C$4:$C$999,$W157)</f>
        <v>6.7548329033509154</v>
      </c>
      <c r="AO157" s="2">
        <f>SUMIFS('Growth rates'!T$4:T$999,'Growth rates'!$B$4:$B$999,Demands!$A157,'Growth rates'!$C$4:$C$999,$W157)</f>
        <v>7.4631769488322384</v>
      </c>
      <c r="AP157" s="2">
        <f>SUMIFS('Growth rates'!U$4:U$999,'Growth rates'!$B$4:$B$999,Demands!$A157,'Growth rates'!$C$4:$C$999,$W157)</f>
        <v>8.2222321169013259</v>
      </c>
      <c r="AR157">
        <f>VLOOKUP(C157&amp;A157,Driver_elast!$A$2:$E$1161,5,FALSE)</f>
        <v>1.3249550000000001</v>
      </c>
      <c r="AS157">
        <f t="shared" si="60"/>
        <v>1</v>
      </c>
      <c r="AT157">
        <f t="shared" si="61"/>
        <v>0.2</v>
      </c>
      <c r="AV157" s="2" cm="1">
        <f t="array" ref="AV157">TREND($AR157:$AS157,$AR$3:$AS$3,AV$1)</f>
        <v>1.3249549999999992</v>
      </c>
      <c r="AW157" s="2" cm="1">
        <f t="array" ref="AW157">TREND($AR157:$AS157,$AR$3:$AS$3,AW$1)</f>
        <v>1.3170292682926821</v>
      </c>
      <c r="AX157" s="2" cm="1">
        <f t="array" ref="AX157">TREND($AR157:$AS157,$AR$3:$AS$3,AX$1)</f>
        <v>1.2774006097560999</v>
      </c>
      <c r="AY157" s="2" cm="1">
        <f t="array" ref="AY157">TREND($AR157:$AS157,$AR$3:$AS$3,AY$1)</f>
        <v>1.2377719512195142</v>
      </c>
      <c r="AZ157" s="2" cm="1">
        <f t="array" ref="AZ157">TREND($AR157:$AS157,$AR$3:$AS$3,AZ$1)</f>
        <v>1.1981432926829285</v>
      </c>
      <c r="BA157" s="2" cm="1">
        <f t="array" ref="BA157">TREND($AR157:$AS157,$AR$3:$AS$3,BA$1)</f>
        <v>1.1585146341463428</v>
      </c>
      <c r="BB157" s="2" cm="1">
        <f t="array" ref="BB157">TREND($AR157:$AS157,$AR$3:$AS$3,BB$1)</f>
        <v>1.1188859756097571</v>
      </c>
      <c r="BC157" s="2" cm="1">
        <f t="array" ref="BC157">TREND($AR157:$AS157,$AR$3:$AS$3,BC$1)</f>
        <v>1.0792573170731714</v>
      </c>
      <c r="BD157" s="2" cm="1">
        <f t="array" ref="BD157">TREND($AR157:$AS157,$AR$3:$AS$3,BD$1)</f>
        <v>1.0396286585365857</v>
      </c>
      <c r="BE157" s="2" cm="1">
        <f t="array" ref="BE157">TREND($AR157:$AS157,$AR$3:$AS$3,BE$1)</f>
        <v>1</v>
      </c>
      <c r="BF157" s="20" cm="1">
        <f t="array" ref="BF157">TREND($AS157:$AT157,$AS$3:$AT$3,BF$1)</f>
        <v>0.90000000000000568</v>
      </c>
      <c r="BG157" s="20" cm="1">
        <f t="array" ref="BG157">TREND($AS157:$AT157,$AS$3:$AT$3,BG$1)</f>
        <v>0.80000000000000426</v>
      </c>
      <c r="BH157" s="20" cm="1">
        <f t="array" ref="BH157">TREND($AS157:$AT157,$AS$3:$AT$3,BH$1)</f>
        <v>0.70000000000000284</v>
      </c>
      <c r="BI157" s="20" cm="1">
        <f t="array" ref="BI157">TREND($AS157:$AT157,$AS$3:$AT$3,BI$1)</f>
        <v>0.60000000000000142</v>
      </c>
      <c r="BJ157" s="20" cm="1">
        <f t="array" ref="BJ157">TREND($AS157:$AT157,$AS$3:$AT$3,BJ$1)</f>
        <v>0.5</v>
      </c>
      <c r="BK157" s="20" cm="1">
        <f t="array" ref="BK157">TREND($AS157:$AT157,$AS$3:$AT$3,BK$1)</f>
        <v>0.40000000000000568</v>
      </c>
      <c r="BL157" s="20" cm="1">
        <f t="array" ref="BL157">TREND($AS157:$AT157,$AS$3:$AT$3,BL$1)</f>
        <v>0.30000000000000426</v>
      </c>
      <c r="BM157" s="20" cm="1">
        <f t="array" ref="BM157">TREND($AS157:$AT157,$AS$3:$AT$3,BM$1)</f>
        <v>0.20000000000000284</v>
      </c>
    </row>
    <row r="158" spans="1:65" x14ac:dyDescent="0.35">
      <c r="A158" t="str">
        <f>IF(BYDem!B156="","\I:",BYDem!B156)</f>
        <v>Asia_central</v>
      </c>
      <c r="B158" t="str">
        <f>BYDem!E156</f>
        <v>Trd_2w</v>
      </c>
      <c r="C158" t="str">
        <f t="shared" si="62"/>
        <v>Trd_2w</v>
      </c>
      <c r="D158" s="4">
        <f>SUMIFS(BYDem!$M$2:$M$2000,BYDem!$B$2:$B$2000,Demands!$A158,BYDem!$E$2:$E$2000,Demands!$B158)</f>
        <v>4.2699999999999996</v>
      </c>
      <c r="E158" s="4">
        <f t="shared" si="43"/>
        <v>4.3301512712414088</v>
      </c>
      <c r="F158" s="4">
        <f t="shared" si="44"/>
        <v>5.6165215731885256</v>
      </c>
      <c r="G158" s="4">
        <f t="shared" si="45"/>
        <v>6.8018231746448308</v>
      </c>
      <c r="H158" s="4">
        <f t="shared" si="46"/>
        <v>8.1274733705371638</v>
      </c>
      <c r="I158" s="4">
        <f t="shared" si="47"/>
        <v>9.3463897005529475</v>
      </c>
      <c r="J158" s="4">
        <f t="shared" si="48"/>
        <v>10.438211401278002</v>
      </c>
      <c r="K158" s="4">
        <f t="shared" si="49"/>
        <v>11.486894605245807</v>
      </c>
      <c r="L158" s="4">
        <f t="shared" si="50"/>
        <v>12.589692841507288</v>
      </c>
      <c r="M158" s="4">
        <f t="shared" si="51"/>
        <v>13.788030374510152</v>
      </c>
      <c r="N158" s="4">
        <f t="shared" si="52"/>
        <v>15.032454361426471</v>
      </c>
      <c r="O158" s="4">
        <f t="shared" si="53"/>
        <v>16.231729678043479</v>
      </c>
      <c r="P158" s="4">
        <f t="shared" si="54"/>
        <v>17.328749312497145</v>
      </c>
      <c r="Q158" s="4">
        <f t="shared" si="55"/>
        <v>18.311590123429443</v>
      </c>
      <c r="R158" s="4">
        <f t="shared" si="56"/>
        <v>19.174744418666481</v>
      </c>
      <c r="S158" s="4">
        <f t="shared" si="57"/>
        <v>19.901316918764756</v>
      </c>
      <c r="T158" s="4">
        <f t="shared" si="58"/>
        <v>20.464534269365011</v>
      </c>
      <c r="U158" s="4">
        <f t="shared" si="59"/>
        <v>20.846860823299057</v>
      </c>
      <c r="W158" s="5" t="str">
        <f>VLOOKUP(C158&amp;A158,Driver_elast!$A$2:$D$1161,4,FALSE)</f>
        <v>GDPPCAP</v>
      </c>
      <c r="X158" s="5">
        <v>1</v>
      </c>
      <c r="Y158" s="2">
        <f>SUMIFS('Growth rates'!D$4:D$999,'Growth rates'!$B$4:$B$999,Demands!$A158,'Growth rates'!$C$4:$C$999,$W158)</f>
        <v>1</v>
      </c>
      <c r="Z158" s="2">
        <f>SUMIFS('Growth rates'!E$4:E$999,'Growth rates'!$B$4:$B$999,Demands!$A158,'Growth rates'!$C$4:$C$999,$W158)</f>
        <v>1.0082271108252863</v>
      </c>
      <c r="AA158" s="2">
        <f>SUMIFS('Growth rates'!F$4:F$999,'Growth rates'!$B$4:$B$999,Demands!$A158,'Growth rates'!$C$4:$C$999,$W158)</f>
        <v>1.1927465094056864</v>
      </c>
      <c r="AB158" s="2">
        <f>SUMIFS('Growth rates'!G$4:G$999,'Growth rates'!$B$4:$B$999,Demands!$A158,'Growth rates'!$C$4:$C$999,$W158)</f>
        <v>1.3568164929793203</v>
      </c>
      <c r="AC158" s="2">
        <f>SUMIFS('Growth rates'!H$4:H$999,'Growth rates'!$B$4:$B$999,Demands!$A158,'Growth rates'!$C$4:$C$999,$W158)</f>
        <v>1.539798389627109</v>
      </c>
      <c r="AD158" s="2">
        <f>SUMIFS('Growth rates'!I$4:I$999,'Growth rates'!$B$4:$B$999,Demands!$A158,'Growth rates'!$C$4:$C$999,$W158)</f>
        <v>1.7100851784812718</v>
      </c>
      <c r="AE158" s="2">
        <f>SUMIFS('Growth rates'!J$4:J$999,'Growth rates'!$B$4:$B$999,Demands!$A158,'Growth rates'!$C$4:$C$999,$W158)</f>
        <v>1.867743031635472</v>
      </c>
      <c r="AF158" s="2">
        <f>SUMIFS('Growth rates'!K$4:K$999,'Growth rates'!$B$4:$B$999,Demands!$A158,'Growth rates'!$C$4:$C$999,$W158)</f>
        <v>2.027024826311886</v>
      </c>
      <c r="AG158" s="2">
        <f>SUMIFS('Growth rates'!L$4:L$999,'Growth rates'!$B$4:$B$999,Demands!$A158,'Growth rates'!$C$4:$C$999,$W158)</f>
        <v>2.2057195289118758</v>
      </c>
      <c r="AH158" s="2">
        <f>SUMIFS('Growth rates'!M$4:M$999,'Growth rates'!$B$4:$B$999,Demands!$A158,'Growth rates'!$C$4:$C$999,$W158)</f>
        <v>2.4156687732697755</v>
      </c>
      <c r="AI158" s="2">
        <f>SUMIFS('Growth rates'!N$4:N$999,'Growth rates'!$B$4:$B$999,Demands!$A158,'Growth rates'!$C$4:$C$999,$W158)</f>
        <v>2.6579172295394167</v>
      </c>
      <c r="AJ158" s="2">
        <f>SUMIFS('Growth rates'!O$4:O$999,'Growth rates'!$B$4:$B$999,Demands!$A158,'Growth rates'!$C$4:$C$999,$W158)</f>
        <v>2.9229749548415005</v>
      </c>
      <c r="AK158" s="2">
        <f>SUMIFS('Growth rates'!P$4:P$999,'Growth rates'!$B$4:$B$999,Demands!$A158,'Growth rates'!$C$4:$C$999,$W158)</f>
        <v>3.2051877196000147</v>
      </c>
      <c r="AL158" s="2">
        <f>SUMIFS('Growth rates'!Q$4:Q$999,'Growth rates'!$B$4:$B$999,Demands!$A158,'Growth rates'!$C$4:$C$999,$W158)</f>
        <v>3.5081706643693438</v>
      </c>
      <c r="AM158" s="2">
        <f>SUMIFS('Growth rates'!R$4:R$999,'Growth rates'!$B$4:$B$999,Demands!$A158,'Growth rates'!$C$4:$C$999,$W158)</f>
        <v>3.8389002795435681</v>
      </c>
      <c r="AN158" s="2">
        <f>SUMIFS('Growth rates'!S$4:S$999,'Growth rates'!$B$4:$B$999,Demands!$A158,'Growth rates'!$C$4:$C$999,$W158)</f>
        <v>4.2025608469069313</v>
      </c>
      <c r="AO158" s="2">
        <f>SUMIFS('Growth rates'!T$4:T$999,'Growth rates'!$B$4:$B$999,Demands!$A158,'Growth rates'!$C$4:$C$999,$W158)</f>
        <v>4.5990095167098595</v>
      </c>
      <c r="AP158" s="2">
        <f>SUMIFS('Growth rates'!U$4:U$999,'Growth rates'!$B$4:$B$999,Demands!$A158,'Growth rates'!$C$4:$C$999,$W158)</f>
        <v>5.0286121250295874</v>
      </c>
      <c r="AR158">
        <f>VLOOKUP(C158&amp;A158,Driver_elast!$A$2:$E$1161,5,FALSE)</f>
        <v>1.7300660000000001</v>
      </c>
      <c r="AS158">
        <f t="shared" si="60"/>
        <v>1</v>
      </c>
      <c r="AT158">
        <f t="shared" si="61"/>
        <v>0.2</v>
      </c>
      <c r="AV158" s="2" cm="1">
        <f t="array" ref="AV158">TREND($AR158:$AS158,$AR$3:$AS$3,AV$1)</f>
        <v>1.7300659999999937</v>
      </c>
      <c r="AW158" s="2" cm="1">
        <f t="array" ref="AW158">TREND($AR158:$AS158,$AR$3:$AS$3,AW$1)</f>
        <v>1.7122595121951178</v>
      </c>
      <c r="AX158" s="2" cm="1">
        <f t="array" ref="AX158">TREND($AR158:$AS158,$AR$3:$AS$3,AX$1)</f>
        <v>1.6232270731707246</v>
      </c>
      <c r="AY158" s="2" cm="1">
        <f t="array" ref="AY158">TREND($AR158:$AS158,$AR$3:$AS$3,AY$1)</f>
        <v>1.5341946341463384</v>
      </c>
      <c r="AZ158" s="2" cm="1">
        <f t="array" ref="AZ158">TREND($AR158:$AS158,$AR$3:$AS$3,AZ$1)</f>
        <v>1.4451621951219451</v>
      </c>
      <c r="BA158" s="2" cm="1">
        <f t="array" ref="BA158">TREND($AR158:$AS158,$AR$3:$AS$3,BA$1)</f>
        <v>1.3561297560975589</v>
      </c>
      <c r="BB158" s="2" cm="1">
        <f t="array" ref="BB158">TREND($AR158:$AS158,$AR$3:$AS$3,BB$1)</f>
        <v>1.2670973170731656</v>
      </c>
      <c r="BC158" s="2" cm="1">
        <f t="array" ref="BC158">TREND($AR158:$AS158,$AR$3:$AS$3,BC$1)</f>
        <v>1.1780648780487724</v>
      </c>
      <c r="BD158" s="2" cm="1">
        <f t="array" ref="BD158">TREND($AR158:$AS158,$AR$3:$AS$3,BD$1)</f>
        <v>1.0890324390243862</v>
      </c>
      <c r="BE158" s="2" cm="1">
        <f t="array" ref="BE158">TREND($AR158:$AS158,$AR$3:$AS$3,BE$1)</f>
        <v>0.99999999999999289</v>
      </c>
      <c r="BF158" s="20" cm="1">
        <f t="array" ref="BF158">TREND($AS158:$AT158,$AS$3:$AT$3,BF$1)</f>
        <v>0.90000000000000568</v>
      </c>
      <c r="BG158" s="20" cm="1">
        <f t="array" ref="BG158">TREND($AS158:$AT158,$AS$3:$AT$3,BG$1)</f>
        <v>0.80000000000000426</v>
      </c>
      <c r="BH158" s="20" cm="1">
        <f t="array" ref="BH158">TREND($AS158:$AT158,$AS$3:$AT$3,BH$1)</f>
        <v>0.70000000000000284</v>
      </c>
      <c r="BI158" s="20" cm="1">
        <f t="array" ref="BI158">TREND($AS158:$AT158,$AS$3:$AT$3,BI$1)</f>
        <v>0.60000000000000142</v>
      </c>
      <c r="BJ158" s="20" cm="1">
        <f t="array" ref="BJ158">TREND($AS158:$AT158,$AS$3:$AT$3,BJ$1)</f>
        <v>0.5</v>
      </c>
      <c r="BK158" s="20" cm="1">
        <f t="array" ref="BK158">TREND($AS158:$AT158,$AS$3:$AT$3,BK$1)</f>
        <v>0.40000000000000568</v>
      </c>
      <c r="BL158" s="20" cm="1">
        <f t="array" ref="BL158">TREND($AS158:$AT158,$AS$3:$AT$3,BL$1)</f>
        <v>0.30000000000000426</v>
      </c>
      <c r="BM158" s="20" cm="1">
        <f t="array" ref="BM158">TREND($AS158:$AT158,$AS$3:$AT$3,BM$1)</f>
        <v>0.20000000000000284</v>
      </c>
    </row>
    <row r="159" spans="1:65" x14ac:dyDescent="0.35">
      <c r="A159" t="str">
        <f>IF(BYDem!B157="","\I:",BYDem!B157)</f>
        <v>Asia_central</v>
      </c>
      <c r="B159" t="str">
        <f>BYDem!E157</f>
        <v>Trd_3w</v>
      </c>
      <c r="C159" t="str">
        <f t="shared" si="62"/>
        <v>Trd_3w</v>
      </c>
      <c r="D159" s="4">
        <f>SUMIFS(BYDem!$M$2:$M$2000,BYDem!$B$2:$B$2000,Demands!$A159,BYDem!$E$2:$E$2000,Demands!$B159)</f>
        <v>0.9</v>
      </c>
      <c r="E159" s="4">
        <f t="shared" si="43"/>
        <v>0.91267825389163182</v>
      </c>
      <c r="F159" s="4">
        <f t="shared" si="44"/>
        <v>1.1838101676509774</v>
      </c>
      <c r="G159" s="4">
        <f t="shared" si="45"/>
        <v>1.4336395450071073</v>
      </c>
      <c r="H159" s="4">
        <f t="shared" si="46"/>
        <v>1.7130505933216504</v>
      </c>
      <c r="I159" s="4">
        <f t="shared" si="47"/>
        <v>1.969965042271113</v>
      </c>
      <c r="J159" s="4">
        <f t="shared" si="48"/>
        <v>2.2000913960539115</v>
      </c>
      <c r="K159" s="4">
        <f t="shared" si="49"/>
        <v>2.4211253266326058</v>
      </c>
      <c r="L159" s="4">
        <f t="shared" si="50"/>
        <v>2.6535652359148854</v>
      </c>
      <c r="M159" s="4">
        <f t="shared" si="51"/>
        <v>2.9061422335033109</v>
      </c>
      <c r="N159" s="4">
        <f t="shared" si="52"/>
        <v>3.16843300357935</v>
      </c>
      <c r="O159" s="4">
        <f t="shared" si="53"/>
        <v>3.4212076604775485</v>
      </c>
      <c r="P159" s="4">
        <f t="shared" si="54"/>
        <v>3.6524295974818344</v>
      </c>
      <c r="Q159" s="4">
        <f t="shared" si="55"/>
        <v>3.8595857403012888</v>
      </c>
      <c r="R159" s="4">
        <f t="shared" si="56"/>
        <v>4.0415152170491417</v>
      </c>
      <c r="S159" s="4">
        <f t="shared" si="57"/>
        <v>4.1946569618005345</v>
      </c>
      <c r="T159" s="4">
        <f t="shared" si="58"/>
        <v>4.3133678787888785</v>
      </c>
      <c r="U159" s="4">
        <f t="shared" si="59"/>
        <v>4.393951929969357</v>
      </c>
      <c r="W159" s="5" t="str">
        <f>VLOOKUP(C159&amp;A159,Driver_elast!$A$2:$D$1161,4,FALSE)</f>
        <v>GDPPCAP</v>
      </c>
      <c r="X159" s="5">
        <v>1</v>
      </c>
      <c r="Y159" s="2">
        <f>SUMIFS('Growth rates'!D$4:D$999,'Growth rates'!$B$4:$B$999,Demands!$A159,'Growth rates'!$C$4:$C$999,$W159)</f>
        <v>1</v>
      </c>
      <c r="Z159" s="2">
        <f>SUMIFS('Growth rates'!E$4:E$999,'Growth rates'!$B$4:$B$999,Demands!$A159,'Growth rates'!$C$4:$C$999,$W159)</f>
        <v>1.0082271108252863</v>
      </c>
      <c r="AA159" s="2">
        <f>SUMIFS('Growth rates'!F$4:F$999,'Growth rates'!$B$4:$B$999,Demands!$A159,'Growth rates'!$C$4:$C$999,$W159)</f>
        <v>1.1927465094056864</v>
      </c>
      <c r="AB159" s="2">
        <f>SUMIFS('Growth rates'!G$4:G$999,'Growth rates'!$B$4:$B$999,Demands!$A159,'Growth rates'!$C$4:$C$999,$W159)</f>
        <v>1.3568164929793203</v>
      </c>
      <c r="AC159" s="2">
        <f>SUMIFS('Growth rates'!H$4:H$999,'Growth rates'!$B$4:$B$999,Demands!$A159,'Growth rates'!$C$4:$C$999,$W159)</f>
        <v>1.539798389627109</v>
      </c>
      <c r="AD159" s="2">
        <f>SUMIFS('Growth rates'!I$4:I$999,'Growth rates'!$B$4:$B$999,Demands!$A159,'Growth rates'!$C$4:$C$999,$W159)</f>
        <v>1.7100851784812718</v>
      </c>
      <c r="AE159" s="2">
        <f>SUMIFS('Growth rates'!J$4:J$999,'Growth rates'!$B$4:$B$999,Demands!$A159,'Growth rates'!$C$4:$C$999,$W159)</f>
        <v>1.867743031635472</v>
      </c>
      <c r="AF159" s="2">
        <f>SUMIFS('Growth rates'!K$4:K$999,'Growth rates'!$B$4:$B$999,Demands!$A159,'Growth rates'!$C$4:$C$999,$W159)</f>
        <v>2.027024826311886</v>
      </c>
      <c r="AG159" s="2">
        <f>SUMIFS('Growth rates'!L$4:L$999,'Growth rates'!$B$4:$B$999,Demands!$A159,'Growth rates'!$C$4:$C$999,$W159)</f>
        <v>2.2057195289118758</v>
      </c>
      <c r="AH159" s="2">
        <f>SUMIFS('Growth rates'!M$4:M$999,'Growth rates'!$B$4:$B$999,Demands!$A159,'Growth rates'!$C$4:$C$999,$W159)</f>
        <v>2.4156687732697755</v>
      </c>
      <c r="AI159" s="2">
        <f>SUMIFS('Growth rates'!N$4:N$999,'Growth rates'!$B$4:$B$999,Demands!$A159,'Growth rates'!$C$4:$C$999,$W159)</f>
        <v>2.6579172295394167</v>
      </c>
      <c r="AJ159" s="2">
        <f>SUMIFS('Growth rates'!O$4:O$999,'Growth rates'!$B$4:$B$999,Demands!$A159,'Growth rates'!$C$4:$C$999,$W159)</f>
        <v>2.9229749548415005</v>
      </c>
      <c r="AK159" s="2">
        <f>SUMIFS('Growth rates'!P$4:P$999,'Growth rates'!$B$4:$B$999,Demands!$A159,'Growth rates'!$C$4:$C$999,$W159)</f>
        <v>3.2051877196000147</v>
      </c>
      <c r="AL159" s="2">
        <f>SUMIFS('Growth rates'!Q$4:Q$999,'Growth rates'!$B$4:$B$999,Demands!$A159,'Growth rates'!$C$4:$C$999,$W159)</f>
        <v>3.5081706643693438</v>
      </c>
      <c r="AM159" s="2">
        <f>SUMIFS('Growth rates'!R$4:R$999,'Growth rates'!$B$4:$B$999,Demands!$A159,'Growth rates'!$C$4:$C$999,$W159)</f>
        <v>3.8389002795435681</v>
      </c>
      <c r="AN159" s="2">
        <f>SUMIFS('Growth rates'!S$4:S$999,'Growth rates'!$B$4:$B$999,Demands!$A159,'Growth rates'!$C$4:$C$999,$W159)</f>
        <v>4.2025608469069313</v>
      </c>
      <c r="AO159" s="2">
        <f>SUMIFS('Growth rates'!T$4:T$999,'Growth rates'!$B$4:$B$999,Demands!$A159,'Growth rates'!$C$4:$C$999,$W159)</f>
        <v>4.5990095167098595</v>
      </c>
      <c r="AP159" s="2">
        <f>SUMIFS('Growth rates'!U$4:U$999,'Growth rates'!$B$4:$B$999,Demands!$A159,'Growth rates'!$C$4:$C$999,$W159)</f>
        <v>5.0286121250295874</v>
      </c>
      <c r="AR159">
        <f>VLOOKUP(C159&amp;A159,Driver_elast!$A$2:$E$1161,5,FALSE)</f>
        <v>1.7300660000000001</v>
      </c>
      <c r="AS159">
        <f t="shared" si="60"/>
        <v>1</v>
      </c>
      <c r="AT159">
        <f t="shared" si="61"/>
        <v>0.2</v>
      </c>
      <c r="AV159" s="2" cm="1">
        <f t="array" ref="AV159">TREND($AR159:$AS159,$AR$3:$AS$3,AV$1)</f>
        <v>1.7300659999999937</v>
      </c>
      <c r="AW159" s="2" cm="1">
        <f t="array" ref="AW159">TREND($AR159:$AS159,$AR$3:$AS$3,AW$1)</f>
        <v>1.7122595121951178</v>
      </c>
      <c r="AX159" s="2" cm="1">
        <f t="array" ref="AX159">TREND($AR159:$AS159,$AR$3:$AS$3,AX$1)</f>
        <v>1.6232270731707246</v>
      </c>
      <c r="AY159" s="2" cm="1">
        <f t="array" ref="AY159">TREND($AR159:$AS159,$AR$3:$AS$3,AY$1)</f>
        <v>1.5341946341463384</v>
      </c>
      <c r="AZ159" s="2" cm="1">
        <f t="array" ref="AZ159">TREND($AR159:$AS159,$AR$3:$AS$3,AZ$1)</f>
        <v>1.4451621951219451</v>
      </c>
      <c r="BA159" s="2" cm="1">
        <f t="array" ref="BA159">TREND($AR159:$AS159,$AR$3:$AS$3,BA$1)</f>
        <v>1.3561297560975589</v>
      </c>
      <c r="BB159" s="2" cm="1">
        <f t="array" ref="BB159">TREND($AR159:$AS159,$AR$3:$AS$3,BB$1)</f>
        <v>1.2670973170731656</v>
      </c>
      <c r="BC159" s="2" cm="1">
        <f t="array" ref="BC159">TREND($AR159:$AS159,$AR$3:$AS$3,BC$1)</f>
        <v>1.1780648780487724</v>
      </c>
      <c r="BD159" s="2" cm="1">
        <f t="array" ref="BD159">TREND($AR159:$AS159,$AR$3:$AS$3,BD$1)</f>
        <v>1.0890324390243862</v>
      </c>
      <c r="BE159" s="2" cm="1">
        <f t="array" ref="BE159">TREND($AR159:$AS159,$AR$3:$AS$3,BE$1)</f>
        <v>0.99999999999999289</v>
      </c>
      <c r="BF159" s="20" cm="1">
        <f t="array" ref="BF159">TREND($AS159:$AT159,$AS$3:$AT$3,BF$1)</f>
        <v>0.90000000000000568</v>
      </c>
      <c r="BG159" s="20" cm="1">
        <f t="array" ref="BG159">TREND($AS159:$AT159,$AS$3:$AT$3,BG$1)</f>
        <v>0.80000000000000426</v>
      </c>
      <c r="BH159" s="20" cm="1">
        <f t="array" ref="BH159">TREND($AS159:$AT159,$AS$3:$AT$3,BH$1)</f>
        <v>0.70000000000000284</v>
      </c>
      <c r="BI159" s="20" cm="1">
        <f t="array" ref="BI159">TREND($AS159:$AT159,$AS$3:$AT$3,BI$1)</f>
        <v>0.60000000000000142</v>
      </c>
      <c r="BJ159" s="20" cm="1">
        <f t="array" ref="BJ159">TREND($AS159:$AT159,$AS$3:$AT$3,BJ$1)</f>
        <v>0.5</v>
      </c>
      <c r="BK159" s="20" cm="1">
        <f t="array" ref="BK159">TREND($AS159:$AT159,$AS$3:$AT$3,BK$1)</f>
        <v>0.40000000000000568</v>
      </c>
      <c r="BL159" s="20" cm="1">
        <f t="array" ref="BL159">TREND($AS159:$AT159,$AS$3:$AT$3,BL$1)</f>
        <v>0.30000000000000426</v>
      </c>
      <c r="BM159" s="20" cm="1">
        <f t="array" ref="BM159">TREND($AS159:$AT159,$AS$3:$AT$3,BM$1)</f>
        <v>0.20000000000000284</v>
      </c>
    </row>
    <row r="160" spans="1:65" x14ac:dyDescent="0.35">
      <c r="A160" t="str">
        <f>IF(BYDem!B158="","\I:",BYDem!B158)</f>
        <v>Asia_central</v>
      </c>
      <c r="B160" t="str">
        <f>BYDem!E158</f>
        <v>Trd_Bus</v>
      </c>
      <c r="C160" t="str">
        <f t="shared" si="62"/>
        <v>Trd_Bus</v>
      </c>
      <c r="D160" s="4">
        <f>SUMIFS(BYDem!$M$2:$M$2000,BYDem!$B$2:$B$2000,Demands!$A160,BYDem!$E$2:$E$2000,Demands!$B160)</f>
        <v>1.75</v>
      </c>
      <c r="E160" s="4">
        <f t="shared" si="43"/>
        <v>1.7746521603448397</v>
      </c>
      <c r="F160" s="4">
        <f t="shared" si="44"/>
        <v>2.3018531037657892</v>
      </c>
      <c r="G160" s="4">
        <f t="shared" si="45"/>
        <v>2.7876324486249304</v>
      </c>
      <c r="H160" s="4">
        <f t="shared" si="46"/>
        <v>3.330931709236542</v>
      </c>
      <c r="I160" s="4">
        <f t="shared" si="47"/>
        <v>3.8304875821938302</v>
      </c>
      <c r="J160" s="4">
        <f t="shared" si="48"/>
        <v>4.2779554923270497</v>
      </c>
      <c r="K160" s="4">
        <f t="shared" si="49"/>
        <v>4.7077436906745112</v>
      </c>
      <c r="L160" s="4">
        <f t="shared" si="50"/>
        <v>5.1597101809456101</v>
      </c>
      <c r="M160" s="4">
        <f t="shared" si="51"/>
        <v>5.6508321207008816</v>
      </c>
      <c r="N160" s="4">
        <f t="shared" si="52"/>
        <v>6.1608419514042909</v>
      </c>
      <c r="O160" s="4">
        <f t="shared" si="53"/>
        <v>6.6523482287063436</v>
      </c>
      <c r="P160" s="4">
        <f t="shared" si="54"/>
        <v>7.1019464395480103</v>
      </c>
      <c r="Q160" s="4">
        <f t="shared" si="55"/>
        <v>7.5047500505858382</v>
      </c>
      <c r="R160" s="4">
        <f t="shared" si="56"/>
        <v>7.8585018109288862</v>
      </c>
      <c r="S160" s="4">
        <f t="shared" si="57"/>
        <v>8.1562774257232604</v>
      </c>
      <c r="T160" s="4">
        <f t="shared" si="58"/>
        <v>8.3871042087561509</v>
      </c>
      <c r="U160" s="4">
        <f t="shared" si="59"/>
        <v>8.5437954193848586</v>
      </c>
      <c r="W160" s="5" t="str">
        <f>VLOOKUP(C160&amp;A160,Driver_elast!$A$2:$D$1161,4,FALSE)</f>
        <v>GDPPCAP</v>
      </c>
      <c r="X160" s="5">
        <v>1</v>
      </c>
      <c r="Y160" s="2">
        <f>SUMIFS('Growth rates'!D$4:D$999,'Growth rates'!$B$4:$B$999,Demands!$A160,'Growth rates'!$C$4:$C$999,$W160)</f>
        <v>1</v>
      </c>
      <c r="Z160" s="2">
        <f>SUMIFS('Growth rates'!E$4:E$999,'Growth rates'!$B$4:$B$999,Demands!$A160,'Growth rates'!$C$4:$C$999,$W160)</f>
        <v>1.0082271108252863</v>
      </c>
      <c r="AA160" s="2">
        <f>SUMIFS('Growth rates'!F$4:F$999,'Growth rates'!$B$4:$B$999,Demands!$A160,'Growth rates'!$C$4:$C$999,$W160)</f>
        <v>1.1927465094056864</v>
      </c>
      <c r="AB160" s="2">
        <f>SUMIFS('Growth rates'!G$4:G$999,'Growth rates'!$B$4:$B$999,Demands!$A160,'Growth rates'!$C$4:$C$999,$W160)</f>
        <v>1.3568164929793203</v>
      </c>
      <c r="AC160" s="2">
        <f>SUMIFS('Growth rates'!H$4:H$999,'Growth rates'!$B$4:$B$999,Demands!$A160,'Growth rates'!$C$4:$C$999,$W160)</f>
        <v>1.539798389627109</v>
      </c>
      <c r="AD160" s="2">
        <f>SUMIFS('Growth rates'!I$4:I$999,'Growth rates'!$B$4:$B$999,Demands!$A160,'Growth rates'!$C$4:$C$999,$W160)</f>
        <v>1.7100851784812718</v>
      </c>
      <c r="AE160" s="2">
        <f>SUMIFS('Growth rates'!J$4:J$999,'Growth rates'!$B$4:$B$999,Demands!$A160,'Growth rates'!$C$4:$C$999,$W160)</f>
        <v>1.867743031635472</v>
      </c>
      <c r="AF160" s="2">
        <f>SUMIFS('Growth rates'!K$4:K$999,'Growth rates'!$B$4:$B$999,Demands!$A160,'Growth rates'!$C$4:$C$999,$W160)</f>
        <v>2.027024826311886</v>
      </c>
      <c r="AG160" s="2">
        <f>SUMIFS('Growth rates'!L$4:L$999,'Growth rates'!$B$4:$B$999,Demands!$A160,'Growth rates'!$C$4:$C$999,$W160)</f>
        <v>2.2057195289118758</v>
      </c>
      <c r="AH160" s="2">
        <f>SUMIFS('Growth rates'!M$4:M$999,'Growth rates'!$B$4:$B$999,Demands!$A160,'Growth rates'!$C$4:$C$999,$W160)</f>
        <v>2.4156687732697755</v>
      </c>
      <c r="AI160" s="2">
        <f>SUMIFS('Growth rates'!N$4:N$999,'Growth rates'!$B$4:$B$999,Demands!$A160,'Growth rates'!$C$4:$C$999,$W160)</f>
        <v>2.6579172295394167</v>
      </c>
      <c r="AJ160" s="2">
        <f>SUMIFS('Growth rates'!O$4:O$999,'Growth rates'!$B$4:$B$999,Demands!$A160,'Growth rates'!$C$4:$C$999,$W160)</f>
        <v>2.9229749548415005</v>
      </c>
      <c r="AK160" s="2">
        <f>SUMIFS('Growth rates'!P$4:P$999,'Growth rates'!$B$4:$B$999,Demands!$A160,'Growth rates'!$C$4:$C$999,$W160)</f>
        <v>3.2051877196000147</v>
      </c>
      <c r="AL160" s="2">
        <f>SUMIFS('Growth rates'!Q$4:Q$999,'Growth rates'!$B$4:$B$999,Demands!$A160,'Growth rates'!$C$4:$C$999,$W160)</f>
        <v>3.5081706643693438</v>
      </c>
      <c r="AM160" s="2">
        <f>SUMIFS('Growth rates'!R$4:R$999,'Growth rates'!$B$4:$B$999,Demands!$A160,'Growth rates'!$C$4:$C$999,$W160)</f>
        <v>3.8389002795435681</v>
      </c>
      <c r="AN160" s="2">
        <f>SUMIFS('Growth rates'!S$4:S$999,'Growth rates'!$B$4:$B$999,Demands!$A160,'Growth rates'!$C$4:$C$999,$W160)</f>
        <v>4.2025608469069313</v>
      </c>
      <c r="AO160" s="2">
        <f>SUMIFS('Growth rates'!T$4:T$999,'Growth rates'!$B$4:$B$999,Demands!$A160,'Growth rates'!$C$4:$C$999,$W160)</f>
        <v>4.5990095167098595</v>
      </c>
      <c r="AP160" s="2">
        <f>SUMIFS('Growth rates'!U$4:U$999,'Growth rates'!$B$4:$B$999,Demands!$A160,'Growth rates'!$C$4:$C$999,$W160)</f>
        <v>5.0286121250295874</v>
      </c>
      <c r="AR160">
        <f>VLOOKUP(C160&amp;A160,Driver_elast!$A$2:$E$1161,5,FALSE)</f>
        <v>1.7300660000000001</v>
      </c>
      <c r="AS160">
        <f t="shared" si="60"/>
        <v>1</v>
      </c>
      <c r="AT160">
        <f t="shared" si="61"/>
        <v>0.2</v>
      </c>
      <c r="AV160" s="2" cm="1">
        <f t="array" ref="AV160">TREND($AR160:$AS160,$AR$3:$AS$3,AV$1)</f>
        <v>1.7300659999999937</v>
      </c>
      <c r="AW160" s="2" cm="1">
        <f t="array" ref="AW160">TREND($AR160:$AS160,$AR$3:$AS$3,AW$1)</f>
        <v>1.7122595121951178</v>
      </c>
      <c r="AX160" s="2" cm="1">
        <f t="array" ref="AX160">TREND($AR160:$AS160,$AR$3:$AS$3,AX$1)</f>
        <v>1.6232270731707246</v>
      </c>
      <c r="AY160" s="2" cm="1">
        <f t="array" ref="AY160">TREND($AR160:$AS160,$AR$3:$AS$3,AY$1)</f>
        <v>1.5341946341463384</v>
      </c>
      <c r="AZ160" s="2" cm="1">
        <f t="array" ref="AZ160">TREND($AR160:$AS160,$AR$3:$AS$3,AZ$1)</f>
        <v>1.4451621951219451</v>
      </c>
      <c r="BA160" s="2" cm="1">
        <f t="array" ref="BA160">TREND($AR160:$AS160,$AR$3:$AS$3,BA$1)</f>
        <v>1.3561297560975589</v>
      </c>
      <c r="BB160" s="2" cm="1">
        <f t="array" ref="BB160">TREND($AR160:$AS160,$AR$3:$AS$3,BB$1)</f>
        <v>1.2670973170731656</v>
      </c>
      <c r="BC160" s="2" cm="1">
        <f t="array" ref="BC160">TREND($AR160:$AS160,$AR$3:$AS$3,BC$1)</f>
        <v>1.1780648780487724</v>
      </c>
      <c r="BD160" s="2" cm="1">
        <f t="array" ref="BD160">TREND($AR160:$AS160,$AR$3:$AS$3,BD$1)</f>
        <v>1.0890324390243862</v>
      </c>
      <c r="BE160" s="2" cm="1">
        <f t="array" ref="BE160">TREND($AR160:$AS160,$AR$3:$AS$3,BE$1)</f>
        <v>0.99999999999999289</v>
      </c>
      <c r="BF160" s="20" cm="1">
        <f t="array" ref="BF160">TREND($AS160:$AT160,$AS$3:$AT$3,BF$1)</f>
        <v>0.90000000000000568</v>
      </c>
      <c r="BG160" s="20" cm="1">
        <f t="array" ref="BG160">TREND($AS160:$AT160,$AS$3:$AT$3,BG$1)</f>
        <v>0.80000000000000426</v>
      </c>
      <c r="BH160" s="20" cm="1">
        <f t="array" ref="BH160">TREND($AS160:$AT160,$AS$3:$AT$3,BH$1)</f>
        <v>0.70000000000000284</v>
      </c>
      <c r="BI160" s="20" cm="1">
        <f t="array" ref="BI160">TREND($AS160:$AT160,$AS$3:$AT$3,BI$1)</f>
        <v>0.60000000000000142</v>
      </c>
      <c r="BJ160" s="20" cm="1">
        <f t="array" ref="BJ160">TREND($AS160:$AT160,$AS$3:$AT$3,BJ$1)</f>
        <v>0.5</v>
      </c>
      <c r="BK160" s="20" cm="1">
        <f t="array" ref="BK160">TREND($AS160:$AT160,$AS$3:$AT$3,BK$1)</f>
        <v>0.40000000000000568</v>
      </c>
      <c r="BL160" s="20" cm="1">
        <f t="array" ref="BL160">TREND($AS160:$AT160,$AS$3:$AT$3,BL$1)</f>
        <v>0.30000000000000426</v>
      </c>
      <c r="BM160" s="20" cm="1">
        <f t="array" ref="BM160">TREND($AS160:$AT160,$AS$3:$AT$3,BM$1)</f>
        <v>0.20000000000000284</v>
      </c>
    </row>
    <row r="161" spans="1:65" x14ac:dyDescent="0.35">
      <c r="A161" t="str">
        <f>IF(BYDem!B159="","\I:",BYDem!B159)</f>
        <v>Asia_central</v>
      </c>
      <c r="B161" t="str">
        <f>BYDem!E159</f>
        <v>Trd_Car</v>
      </c>
      <c r="C161" t="str">
        <f t="shared" si="62"/>
        <v>Trd_Car</v>
      </c>
      <c r="D161" s="4">
        <f>SUMIFS(BYDem!$M$2:$M$2000,BYDem!$B$2:$B$2000,Demands!$A161,BYDem!$E$2:$E$2000,Demands!$B161)</f>
        <v>186</v>
      </c>
      <c r="E161" s="4">
        <f t="shared" si="43"/>
        <v>188.62017247093723</v>
      </c>
      <c r="F161" s="4">
        <f t="shared" si="44"/>
        <v>244.6541013145353</v>
      </c>
      <c r="G161" s="4">
        <f t="shared" si="45"/>
        <v>296.28550596813545</v>
      </c>
      <c r="H161" s="4">
        <f t="shared" si="46"/>
        <v>354.03045595314103</v>
      </c>
      <c r="I161" s="4">
        <f t="shared" si="47"/>
        <v>407.12610873602995</v>
      </c>
      <c r="J161" s="4">
        <f t="shared" si="48"/>
        <v>454.68555518447499</v>
      </c>
      <c r="K161" s="4">
        <f t="shared" si="49"/>
        <v>500.36590083740515</v>
      </c>
      <c r="L161" s="4">
        <f t="shared" si="50"/>
        <v>548.40348208907619</v>
      </c>
      <c r="M161" s="4">
        <f t="shared" si="51"/>
        <v>600.6027282573508</v>
      </c>
      <c r="N161" s="4">
        <f t="shared" si="52"/>
        <v>654.80948740639883</v>
      </c>
      <c r="O161" s="4">
        <f t="shared" si="53"/>
        <v>707.04958316535988</v>
      </c>
      <c r="P161" s="4">
        <f t="shared" si="54"/>
        <v>754.83545014624565</v>
      </c>
      <c r="Q161" s="4">
        <f t="shared" si="55"/>
        <v>797.64771966226624</v>
      </c>
      <c r="R161" s="4">
        <f t="shared" si="56"/>
        <v>835.24647819015593</v>
      </c>
      <c r="S161" s="4">
        <f t="shared" si="57"/>
        <v>866.89577210544383</v>
      </c>
      <c r="T161" s="4">
        <f t="shared" si="58"/>
        <v>891.42936161636817</v>
      </c>
      <c r="U161" s="4">
        <f t="shared" si="59"/>
        <v>908.08339886033366</v>
      </c>
      <c r="W161" s="5" t="str">
        <f>VLOOKUP(C161&amp;A161,Driver_elast!$A$2:$D$1161,4,FALSE)</f>
        <v>GDPPCAP</v>
      </c>
      <c r="X161" s="5">
        <v>1</v>
      </c>
      <c r="Y161" s="2">
        <f>SUMIFS('Growth rates'!D$4:D$999,'Growth rates'!$B$4:$B$999,Demands!$A161,'Growth rates'!$C$4:$C$999,$W161)</f>
        <v>1</v>
      </c>
      <c r="Z161" s="2">
        <f>SUMIFS('Growth rates'!E$4:E$999,'Growth rates'!$B$4:$B$999,Demands!$A161,'Growth rates'!$C$4:$C$999,$W161)</f>
        <v>1.0082271108252863</v>
      </c>
      <c r="AA161" s="2">
        <f>SUMIFS('Growth rates'!F$4:F$999,'Growth rates'!$B$4:$B$999,Demands!$A161,'Growth rates'!$C$4:$C$999,$W161)</f>
        <v>1.1927465094056864</v>
      </c>
      <c r="AB161" s="2">
        <f>SUMIFS('Growth rates'!G$4:G$999,'Growth rates'!$B$4:$B$999,Demands!$A161,'Growth rates'!$C$4:$C$999,$W161)</f>
        <v>1.3568164929793203</v>
      </c>
      <c r="AC161" s="2">
        <f>SUMIFS('Growth rates'!H$4:H$999,'Growth rates'!$B$4:$B$999,Demands!$A161,'Growth rates'!$C$4:$C$999,$W161)</f>
        <v>1.539798389627109</v>
      </c>
      <c r="AD161" s="2">
        <f>SUMIFS('Growth rates'!I$4:I$999,'Growth rates'!$B$4:$B$999,Demands!$A161,'Growth rates'!$C$4:$C$999,$W161)</f>
        <v>1.7100851784812718</v>
      </c>
      <c r="AE161" s="2">
        <f>SUMIFS('Growth rates'!J$4:J$999,'Growth rates'!$B$4:$B$999,Demands!$A161,'Growth rates'!$C$4:$C$999,$W161)</f>
        <v>1.867743031635472</v>
      </c>
      <c r="AF161" s="2">
        <f>SUMIFS('Growth rates'!K$4:K$999,'Growth rates'!$B$4:$B$999,Demands!$A161,'Growth rates'!$C$4:$C$999,$W161)</f>
        <v>2.027024826311886</v>
      </c>
      <c r="AG161" s="2">
        <f>SUMIFS('Growth rates'!L$4:L$999,'Growth rates'!$B$4:$B$999,Demands!$A161,'Growth rates'!$C$4:$C$999,$W161)</f>
        <v>2.2057195289118758</v>
      </c>
      <c r="AH161" s="2">
        <f>SUMIFS('Growth rates'!M$4:M$999,'Growth rates'!$B$4:$B$999,Demands!$A161,'Growth rates'!$C$4:$C$999,$W161)</f>
        <v>2.4156687732697755</v>
      </c>
      <c r="AI161" s="2">
        <f>SUMIFS('Growth rates'!N$4:N$999,'Growth rates'!$B$4:$B$999,Demands!$A161,'Growth rates'!$C$4:$C$999,$W161)</f>
        <v>2.6579172295394167</v>
      </c>
      <c r="AJ161" s="2">
        <f>SUMIFS('Growth rates'!O$4:O$999,'Growth rates'!$B$4:$B$999,Demands!$A161,'Growth rates'!$C$4:$C$999,$W161)</f>
        <v>2.9229749548415005</v>
      </c>
      <c r="AK161" s="2">
        <f>SUMIFS('Growth rates'!P$4:P$999,'Growth rates'!$B$4:$B$999,Demands!$A161,'Growth rates'!$C$4:$C$999,$W161)</f>
        <v>3.2051877196000147</v>
      </c>
      <c r="AL161" s="2">
        <f>SUMIFS('Growth rates'!Q$4:Q$999,'Growth rates'!$B$4:$B$999,Demands!$A161,'Growth rates'!$C$4:$C$999,$W161)</f>
        <v>3.5081706643693438</v>
      </c>
      <c r="AM161" s="2">
        <f>SUMIFS('Growth rates'!R$4:R$999,'Growth rates'!$B$4:$B$999,Demands!$A161,'Growth rates'!$C$4:$C$999,$W161)</f>
        <v>3.8389002795435681</v>
      </c>
      <c r="AN161" s="2">
        <f>SUMIFS('Growth rates'!S$4:S$999,'Growth rates'!$B$4:$B$999,Demands!$A161,'Growth rates'!$C$4:$C$999,$W161)</f>
        <v>4.2025608469069313</v>
      </c>
      <c r="AO161" s="2">
        <f>SUMIFS('Growth rates'!T$4:T$999,'Growth rates'!$B$4:$B$999,Demands!$A161,'Growth rates'!$C$4:$C$999,$W161)</f>
        <v>4.5990095167098595</v>
      </c>
      <c r="AP161" s="2">
        <f>SUMIFS('Growth rates'!U$4:U$999,'Growth rates'!$B$4:$B$999,Demands!$A161,'Growth rates'!$C$4:$C$999,$W161)</f>
        <v>5.0286121250295874</v>
      </c>
      <c r="AR161">
        <f>VLOOKUP(C161&amp;A161,Driver_elast!$A$2:$E$1161,5,FALSE)</f>
        <v>1.7300660000000001</v>
      </c>
      <c r="AS161">
        <f t="shared" si="60"/>
        <v>1</v>
      </c>
      <c r="AT161">
        <f t="shared" si="61"/>
        <v>0.2</v>
      </c>
      <c r="AV161" s="2" cm="1">
        <f t="array" ref="AV161">TREND($AR161:$AS161,$AR$3:$AS$3,AV$1)</f>
        <v>1.7300659999999937</v>
      </c>
      <c r="AW161" s="2" cm="1">
        <f t="array" ref="AW161">TREND($AR161:$AS161,$AR$3:$AS$3,AW$1)</f>
        <v>1.7122595121951178</v>
      </c>
      <c r="AX161" s="2" cm="1">
        <f t="array" ref="AX161">TREND($AR161:$AS161,$AR$3:$AS$3,AX$1)</f>
        <v>1.6232270731707246</v>
      </c>
      <c r="AY161" s="2" cm="1">
        <f t="array" ref="AY161">TREND($AR161:$AS161,$AR$3:$AS$3,AY$1)</f>
        <v>1.5341946341463384</v>
      </c>
      <c r="AZ161" s="2" cm="1">
        <f t="array" ref="AZ161">TREND($AR161:$AS161,$AR$3:$AS$3,AZ$1)</f>
        <v>1.4451621951219451</v>
      </c>
      <c r="BA161" s="2" cm="1">
        <f t="array" ref="BA161">TREND($AR161:$AS161,$AR$3:$AS$3,BA$1)</f>
        <v>1.3561297560975589</v>
      </c>
      <c r="BB161" s="2" cm="1">
        <f t="array" ref="BB161">TREND($AR161:$AS161,$AR$3:$AS$3,BB$1)</f>
        <v>1.2670973170731656</v>
      </c>
      <c r="BC161" s="2" cm="1">
        <f t="array" ref="BC161">TREND($AR161:$AS161,$AR$3:$AS$3,BC$1)</f>
        <v>1.1780648780487724</v>
      </c>
      <c r="BD161" s="2" cm="1">
        <f t="array" ref="BD161">TREND($AR161:$AS161,$AR$3:$AS$3,BD$1)</f>
        <v>1.0890324390243862</v>
      </c>
      <c r="BE161" s="2" cm="1">
        <f t="array" ref="BE161">TREND($AR161:$AS161,$AR$3:$AS$3,BE$1)</f>
        <v>0.99999999999999289</v>
      </c>
      <c r="BF161" s="20" cm="1">
        <f t="array" ref="BF161">TREND($AS161:$AT161,$AS$3:$AT$3,BF$1)</f>
        <v>0.90000000000000568</v>
      </c>
      <c r="BG161" s="20" cm="1">
        <f t="array" ref="BG161">TREND($AS161:$AT161,$AS$3:$AT$3,BG$1)</f>
        <v>0.80000000000000426</v>
      </c>
      <c r="BH161" s="20" cm="1">
        <f t="array" ref="BH161">TREND($AS161:$AT161,$AS$3:$AT$3,BH$1)</f>
        <v>0.70000000000000284</v>
      </c>
      <c r="BI161" s="20" cm="1">
        <f t="array" ref="BI161">TREND($AS161:$AT161,$AS$3:$AT$3,BI$1)</f>
        <v>0.60000000000000142</v>
      </c>
      <c r="BJ161" s="20" cm="1">
        <f t="array" ref="BJ161">TREND($AS161:$AT161,$AS$3:$AT$3,BJ$1)</f>
        <v>0.5</v>
      </c>
      <c r="BK161" s="20" cm="1">
        <f t="array" ref="BK161">TREND($AS161:$AT161,$AS$3:$AT$3,BK$1)</f>
        <v>0.40000000000000568</v>
      </c>
      <c r="BL161" s="20" cm="1">
        <f t="array" ref="BL161">TREND($AS161:$AT161,$AS$3:$AT$3,BL$1)</f>
        <v>0.30000000000000426</v>
      </c>
      <c r="BM161" s="20" cm="1">
        <f t="array" ref="BM161">TREND($AS161:$AT161,$AS$3:$AT$3,BM$1)</f>
        <v>0.20000000000000284</v>
      </c>
    </row>
    <row r="162" spans="1:65" x14ac:dyDescent="0.35">
      <c r="A162" t="str">
        <f>IF(BYDem!B160="","\I:",BYDem!B160)</f>
        <v>Asia_central</v>
      </c>
      <c r="B162" t="str">
        <f>BYDem!E160</f>
        <v>Trd_Hdt</v>
      </c>
      <c r="C162" t="str">
        <f t="shared" si="62"/>
        <v>Trd_Hdt</v>
      </c>
      <c r="D162" s="4">
        <f>SUMIFS(BYDem!$M$2:$M$2000,BYDem!$B$2:$B$2000,Demands!$A162,BYDem!$E$2:$E$2000,Demands!$B162)</f>
        <v>28</v>
      </c>
      <c r="E162" s="4">
        <f t="shared" si="43"/>
        <v>28.394434565517436</v>
      </c>
      <c r="F162" s="4">
        <f t="shared" si="44"/>
        <v>36.829649660252628</v>
      </c>
      <c r="G162" s="4">
        <f t="shared" si="45"/>
        <v>44.602119177998887</v>
      </c>
      <c r="H162" s="4">
        <f t="shared" si="46"/>
        <v>53.294907347784672</v>
      </c>
      <c r="I162" s="4">
        <f t="shared" si="47"/>
        <v>61.287801315101284</v>
      </c>
      <c r="J162" s="4">
        <f t="shared" si="48"/>
        <v>68.447287877232796</v>
      </c>
      <c r="K162" s="4">
        <f t="shared" si="49"/>
        <v>75.323899050792178</v>
      </c>
      <c r="L162" s="4">
        <f t="shared" si="50"/>
        <v>82.555362895129761</v>
      </c>
      <c r="M162" s="4">
        <f t="shared" si="51"/>
        <v>90.413313931214105</v>
      </c>
      <c r="N162" s="4">
        <f t="shared" si="52"/>
        <v>98.573471222468655</v>
      </c>
      <c r="O162" s="4">
        <f t="shared" si="53"/>
        <v>106.4375716593015</v>
      </c>
      <c r="P162" s="4">
        <f t="shared" si="54"/>
        <v>113.63114303276816</v>
      </c>
      <c r="Q162" s="4">
        <f t="shared" si="55"/>
        <v>120.07600080937341</v>
      </c>
      <c r="R162" s="4">
        <f t="shared" si="56"/>
        <v>125.73602897486218</v>
      </c>
      <c r="S162" s="4">
        <f t="shared" si="57"/>
        <v>130.50043881157217</v>
      </c>
      <c r="T162" s="4">
        <f t="shared" si="58"/>
        <v>134.19366734009841</v>
      </c>
      <c r="U162" s="4">
        <f t="shared" si="59"/>
        <v>136.70072671015774</v>
      </c>
      <c r="W162" s="5" t="str">
        <f>VLOOKUP(C162&amp;A162,Driver_elast!$A$2:$D$1161,4,FALSE)</f>
        <v>GDPPCAP</v>
      </c>
      <c r="X162" s="5">
        <v>1</v>
      </c>
      <c r="Y162" s="2">
        <f>SUMIFS('Growth rates'!D$4:D$999,'Growth rates'!$B$4:$B$999,Demands!$A162,'Growth rates'!$C$4:$C$999,$W162)</f>
        <v>1</v>
      </c>
      <c r="Z162" s="2">
        <f>SUMIFS('Growth rates'!E$4:E$999,'Growth rates'!$B$4:$B$999,Demands!$A162,'Growth rates'!$C$4:$C$999,$W162)</f>
        <v>1.0082271108252863</v>
      </c>
      <c r="AA162" s="2">
        <f>SUMIFS('Growth rates'!F$4:F$999,'Growth rates'!$B$4:$B$999,Demands!$A162,'Growth rates'!$C$4:$C$999,$W162)</f>
        <v>1.1927465094056864</v>
      </c>
      <c r="AB162" s="2">
        <f>SUMIFS('Growth rates'!G$4:G$999,'Growth rates'!$B$4:$B$999,Demands!$A162,'Growth rates'!$C$4:$C$999,$W162)</f>
        <v>1.3568164929793203</v>
      </c>
      <c r="AC162" s="2">
        <f>SUMIFS('Growth rates'!H$4:H$999,'Growth rates'!$B$4:$B$999,Demands!$A162,'Growth rates'!$C$4:$C$999,$W162)</f>
        <v>1.539798389627109</v>
      </c>
      <c r="AD162" s="2">
        <f>SUMIFS('Growth rates'!I$4:I$999,'Growth rates'!$B$4:$B$999,Demands!$A162,'Growth rates'!$C$4:$C$999,$W162)</f>
        <v>1.7100851784812718</v>
      </c>
      <c r="AE162" s="2">
        <f>SUMIFS('Growth rates'!J$4:J$999,'Growth rates'!$B$4:$B$999,Demands!$A162,'Growth rates'!$C$4:$C$999,$W162)</f>
        <v>1.867743031635472</v>
      </c>
      <c r="AF162" s="2">
        <f>SUMIFS('Growth rates'!K$4:K$999,'Growth rates'!$B$4:$B$999,Demands!$A162,'Growth rates'!$C$4:$C$999,$W162)</f>
        <v>2.027024826311886</v>
      </c>
      <c r="AG162" s="2">
        <f>SUMIFS('Growth rates'!L$4:L$999,'Growth rates'!$B$4:$B$999,Demands!$A162,'Growth rates'!$C$4:$C$999,$W162)</f>
        <v>2.2057195289118758</v>
      </c>
      <c r="AH162" s="2">
        <f>SUMIFS('Growth rates'!M$4:M$999,'Growth rates'!$B$4:$B$999,Demands!$A162,'Growth rates'!$C$4:$C$999,$W162)</f>
        <v>2.4156687732697755</v>
      </c>
      <c r="AI162" s="2">
        <f>SUMIFS('Growth rates'!N$4:N$999,'Growth rates'!$B$4:$B$999,Demands!$A162,'Growth rates'!$C$4:$C$999,$W162)</f>
        <v>2.6579172295394167</v>
      </c>
      <c r="AJ162" s="2">
        <f>SUMIFS('Growth rates'!O$4:O$999,'Growth rates'!$B$4:$B$999,Demands!$A162,'Growth rates'!$C$4:$C$999,$W162)</f>
        <v>2.9229749548415005</v>
      </c>
      <c r="AK162" s="2">
        <f>SUMIFS('Growth rates'!P$4:P$999,'Growth rates'!$B$4:$B$999,Demands!$A162,'Growth rates'!$C$4:$C$999,$W162)</f>
        <v>3.2051877196000147</v>
      </c>
      <c r="AL162" s="2">
        <f>SUMIFS('Growth rates'!Q$4:Q$999,'Growth rates'!$B$4:$B$999,Demands!$A162,'Growth rates'!$C$4:$C$999,$W162)</f>
        <v>3.5081706643693438</v>
      </c>
      <c r="AM162" s="2">
        <f>SUMIFS('Growth rates'!R$4:R$999,'Growth rates'!$B$4:$B$999,Demands!$A162,'Growth rates'!$C$4:$C$999,$W162)</f>
        <v>3.8389002795435681</v>
      </c>
      <c r="AN162" s="2">
        <f>SUMIFS('Growth rates'!S$4:S$999,'Growth rates'!$B$4:$B$999,Demands!$A162,'Growth rates'!$C$4:$C$999,$W162)</f>
        <v>4.2025608469069313</v>
      </c>
      <c r="AO162" s="2">
        <f>SUMIFS('Growth rates'!T$4:T$999,'Growth rates'!$B$4:$B$999,Demands!$A162,'Growth rates'!$C$4:$C$999,$W162)</f>
        <v>4.5990095167098595</v>
      </c>
      <c r="AP162" s="2">
        <f>SUMIFS('Growth rates'!U$4:U$999,'Growth rates'!$B$4:$B$999,Demands!$A162,'Growth rates'!$C$4:$C$999,$W162)</f>
        <v>5.0286121250295874</v>
      </c>
      <c r="AR162">
        <f>VLOOKUP(C162&amp;A162,Driver_elast!$A$2:$E$1161,5,FALSE)</f>
        <v>1.7300660000000001</v>
      </c>
      <c r="AS162">
        <f t="shared" si="60"/>
        <v>1</v>
      </c>
      <c r="AT162">
        <f t="shared" si="61"/>
        <v>0.2</v>
      </c>
      <c r="AV162" s="2" cm="1">
        <f t="array" ref="AV162">TREND($AR162:$AS162,$AR$3:$AS$3,AV$1)</f>
        <v>1.7300659999999937</v>
      </c>
      <c r="AW162" s="2" cm="1">
        <f t="array" ref="AW162">TREND($AR162:$AS162,$AR$3:$AS$3,AW$1)</f>
        <v>1.7122595121951178</v>
      </c>
      <c r="AX162" s="2" cm="1">
        <f t="array" ref="AX162">TREND($AR162:$AS162,$AR$3:$AS$3,AX$1)</f>
        <v>1.6232270731707246</v>
      </c>
      <c r="AY162" s="2" cm="1">
        <f t="array" ref="AY162">TREND($AR162:$AS162,$AR$3:$AS$3,AY$1)</f>
        <v>1.5341946341463384</v>
      </c>
      <c r="AZ162" s="2" cm="1">
        <f t="array" ref="AZ162">TREND($AR162:$AS162,$AR$3:$AS$3,AZ$1)</f>
        <v>1.4451621951219451</v>
      </c>
      <c r="BA162" s="2" cm="1">
        <f t="array" ref="BA162">TREND($AR162:$AS162,$AR$3:$AS$3,BA$1)</f>
        <v>1.3561297560975589</v>
      </c>
      <c r="BB162" s="2" cm="1">
        <f t="array" ref="BB162">TREND($AR162:$AS162,$AR$3:$AS$3,BB$1)</f>
        <v>1.2670973170731656</v>
      </c>
      <c r="BC162" s="2" cm="1">
        <f t="array" ref="BC162">TREND($AR162:$AS162,$AR$3:$AS$3,BC$1)</f>
        <v>1.1780648780487724</v>
      </c>
      <c r="BD162" s="2" cm="1">
        <f t="array" ref="BD162">TREND($AR162:$AS162,$AR$3:$AS$3,BD$1)</f>
        <v>1.0890324390243862</v>
      </c>
      <c r="BE162" s="2" cm="1">
        <f t="array" ref="BE162">TREND($AR162:$AS162,$AR$3:$AS$3,BE$1)</f>
        <v>0.99999999999999289</v>
      </c>
      <c r="BF162" s="20" cm="1">
        <f t="array" ref="BF162">TREND($AS162:$AT162,$AS$3:$AT$3,BF$1)</f>
        <v>0.90000000000000568</v>
      </c>
      <c r="BG162" s="20" cm="1">
        <f t="array" ref="BG162">TREND($AS162:$AT162,$AS$3:$AT$3,BG$1)</f>
        <v>0.80000000000000426</v>
      </c>
      <c r="BH162" s="20" cm="1">
        <f t="array" ref="BH162">TREND($AS162:$AT162,$AS$3:$AT$3,BH$1)</f>
        <v>0.70000000000000284</v>
      </c>
      <c r="BI162" s="20" cm="1">
        <f t="array" ref="BI162">TREND($AS162:$AT162,$AS$3:$AT$3,BI$1)</f>
        <v>0.60000000000000142</v>
      </c>
      <c r="BJ162" s="20" cm="1">
        <f t="array" ref="BJ162">TREND($AS162:$AT162,$AS$3:$AT$3,BJ$1)</f>
        <v>0.5</v>
      </c>
      <c r="BK162" s="20" cm="1">
        <f t="array" ref="BK162">TREND($AS162:$AT162,$AS$3:$AT$3,BK$1)</f>
        <v>0.40000000000000568</v>
      </c>
      <c r="BL162" s="20" cm="1">
        <f t="array" ref="BL162">TREND($AS162:$AT162,$AS$3:$AT$3,BL$1)</f>
        <v>0.30000000000000426</v>
      </c>
      <c r="BM162" s="20" cm="1">
        <f t="array" ref="BM162">TREND($AS162:$AT162,$AS$3:$AT$3,BM$1)</f>
        <v>0.20000000000000284</v>
      </c>
    </row>
    <row r="163" spans="1:65" x14ac:dyDescent="0.35">
      <c r="A163" t="str">
        <f>IF(BYDem!B161="","\I:",BYDem!B161)</f>
        <v>Asia_central</v>
      </c>
      <c r="B163" t="str">
        <f>BYDem!E161</f>
        <v>Trd_Lcv</v>
      </c>
      <c r="C163" t="str">
        <f t="shared" si="62"/>
        <v>Trd_Lcv</v>
      </c>
      <c r="D163" s="4">
        <f>SUMIFS(BYDem!$M$2:$M$2000,BYDem!$B$2:$B$2000,Demands!$A163,BYDem!$E$2:$E$2000,Demands!$B163)</f>
        <v>50.5</v>
      </c>
      <c r="E163" s="4">
        <f t="shared" si="43"/>
        <v>51.211390912808234</v>
      </c>
      <c r="F163" s="4">
        <f t="shared" si="44"/>
        <v>66.424903851527063</v>
      </c>
      <c r="G163" s="4">
        <f t="shared" si="45"/>
        <v>80.443107803176574</v>
      </c>
      <c r="H163" s="4">
        <f t="shared" si="46"/>
        <v>96.121172180825937</v>
      </c>
      <c r="I163" s="4">
        <f t="shared" si="47"/>
        <v>110.5369273718791</v>
      </c>
      <c r="J163" s="4">
        <f t="shared" si="48"/>
        <v>123.44957277858057</v>
      </c>
      <c r="K163" s="4">
        <f t="shared" si="49"/>
        <v>135.85203221660731</v>
      </c>
      <c r="L163" s="4">
        <f t="shared" si="50"/>
        <v>148.89449379300189</v>
      </c>
      <c r="M163" s="4">
        <f t="shared" si="51"/>
        <v>163.06686976879686</v>
      </c>
      <c r="N163" s="4">
        <f t="shared" si="52"/>
        <v>177.78429631195237</v>
      </c>
      <c r="O163" s="4">
        <f t="shared" si="53"/>
        <v>191.96776317124016</v>
      </c>
      <c r="P163" s="4">
        <f t="shared" si="54"/>
        <v>204.94188296981397</v>
      </c>
      <c r="Q163" s="4">
        <f t="shared" si="55"/>
        <v>216.56564431690558</v>
      </c>
      <c r="R163" s="4">
        <f t="shared" si="56"/>
        <v>226.77390940109066</v>
      </c>
      <c r="S163" s="4">
        <f t="shared" si="57"/>
        <v>235.36686285658547</v>
      </c>
      <c r="T163" s="4">
        <f t="shared" si="58"/>
        <v>242.0278643098203</v>
      </c>
      <c r="U163" s="4">
        <f t="shared" si="59"/>
        <v>246.54952495939159</v>
      </c>
      <c r="W163" s="5" t="str">
        <f>VLOOKUP(C163&amp;A163,Driver_elast!$A$2:$D$1161,4,FALSE)</f>
        <v>GDPPCAP</v>
      </c>
      <c r="X163" s="5">
        <v>1</v>
      </c>
      <c r="Y163" s="2">
        <f>SUMIFS('Growth rates'!D$4:D$999,'Growth rates'!$B$4:$B$999,Demands!$A163,'Growth rates'!$C$4:$C$999,$W163)</f>
        <v>1</v>
      </c>
      <c r="Z163" s="2">
        <f>SUMIFS('Growth rates'!E$4:E$999,'Growth rates'!$B$4:$B$999,Demands!$A163,'Growth rates'!$C$4:$C$999,$W163)</f>
        <v>1.0082271108252863</v>
      </c>
      <c r="AA163" s="2">
        <f>SUMIFS('Growth rates'!F$4:F$999,'Growth rates'!$B$4:$B$999,Demands!$A163,'Growth rates'!$C$4:$C$999,$W163)</f>
        <v>1.1927465094056864</v>
      </c>
      <c r="AB163" s="2">
        <f>SUMIFS('Growth rates'!G$4:G$999,'Growth rates'!$B$4:$B$999,Demands!$A163,'Growth rates'!$C$4:$C$999,$W163)</f>
        <v>1.3568164929793203</v>
      </c>
      <c r="AC163" s="2">
        <f>SUMIFS('Growth rates'!H$4:H$999,'Growth rates'!$B$4:$B$999,Demands!$A163,'Growth rates'!$C$4:$C$999,$W163)</f>
        <v>1.539798389627109</v>
      </c>
      <c r="AD163" s="2">
        <f>SUMIFS('Growth rates'!I$4:I$999,'Growth rates'!$B$4:$B$999,Demands!$A163,'Growth rates'!$C$4:$C$999,$W163)</f>
        <v>1.7100851784812718</v>
      </c>
      <c r="AE163" s="2">
        <f>SUMIFS('Growth rates'!J$4:J$999,'Growth rates'!$B$4:$B$999,Demands!$A163,'Growth rates'!$C$4:$C$999,$W163)</f>
        <v>1.867743031635472</v>
      </c>
      <c r="AF163" s="2">
        <f>SUMIFS('Growth rates'!K$4:K$999,'Growth rates'!$B$4:$B$999,Demands!$A163,'Growth rates'!$C$4:$C$999,$W163)</f>
        <v>2.027024826311886</v>
      </c>
      <c r="AG163" s="2">
        <f>SUMIFS('Growth rates'!L$4:L$999,'Growth rates'!$B$4:$B$999,Demands!$A163,'Growth rates'!$C$4:$C$999,$W163)</f>
        <v>2.2057195289118758</v>
      </c>
      <c r="AH163" s="2">
        <f>SUMIFS('Growth rates'!M$4:M$999,'Growth rates'!$B$4:$B$999,Demands!$A163,'Growth rates'!$C$4:$C$999,$W163)</f>
        <v>2.4156687732697755</v>
      </c>
      <c r="AI163" s="2">
        <f>SUMIFS('Growth rates'!N$4:N$999,'Growth rates'!$B$4:$B$999,Demands!$A163,'Growth rates'!$C$4:$C$999,$W163)</f>
        <v>2.6579172295394167</v>
      </c>
      <c r="AJ163" s="2">
        <f>SUMIFS('Growth rates'!O$4:O$999,'Growth rates'!$B$4:$B$999,Demands!$A163,'Growth rates'!$C$4:$C$999,$W163)</f>
        <v>2.9229749548415005</v>
      </c>
      <c r="AK163" s="2">
        <f>SUMIFS('Growth rates'!P$4:P$999,'Growth rates'!$B$4:$B$999,Demands!$A163,'Growth rates'!$C$4:$C$999,$W163)</f>
        <v>3.2051877196000147</v>
      </c>
      <c r="AL163" s="2">
        <f>SUMIFS('Growth rates'!Q$4:Q$999,'Growth rates'!$B$4:$B$999,Demands!$A163,'Growth rates'!$C$4:$C$999,$W163)</f>
        <v>3.5081706643693438</v>
      </c>
      <c r="AM163" s="2">
        <f>SUMIFS('Growth rates'!R$4:R$999,'Growth rates'!$B$4:$B$999,Demands!$A163,'Growth rates'!$C$4:$C$999,$W163)</f>
        <v>3.8389002795435681</v>
      </c>
      <c r="AN163" s="2">
        <f>SUMIFS('Growth rates'!S$4:S$999,'Growth rates'!$B$4:$B$999,Demands!$A163,'Growth rates'!$C$4:$C$999,$W163)</f>
        <v>4.2025608469069313</v>
      </c>
      <c r="AO163" s="2">
        <f>SUMIFS('Growth rates'!T$4:T$999,'Growth rates'!$B$4:$B$999,Demands!$A163,'Growth rates'!$C$4:$C$999,$W163)</f>
        <v>4.5990095167098595</v>
      </c>
      <c r="AP163" s="2">
        <f>SUMIFS('Growth rates'!U$4:U$999,'Growth rates'!$B$4:$B$999,Demands!$A163,'Growth rates'!$C$4:$C$999,$W163)</f>
        <v>5.0286121250295874</v>
      </c>
      <c r="AR163">
        <f>VLOOKUP(C163&amp;A163,Driver_elast!$A$2:$E$1161,5,FALSE)</f>
        <v>1.7300660000000001</v>
      </c>
      <c r="AS163">
        <f t="shared" si="60"/>
        <v>1</v>
      </c>
      <c r="AT163">
        <f t="shared" si="61"/>
        <v>0.2</v>
      </c>
      <c r="AV163" s="2" cm="1">
        <f t="array" ref="AV163">TREND($AR163:$AS163,$AR$3:$AS$3,AV$1)</f>
        <v>1.7300659999999937</v>
      </c>
      <c r="AW163" s="2" cm="1">
        <f t="array" ref="AW163">TREND($AR163:$AS163,$AR$3:$AS$3,AW$1)</f>
        <v>1.7122595121951178</v>
      </c>
      <c r="AX163" s="2" cm="1">
        <f t="array" ref="AX163">TREND($AR163:$AS163,$AR$3:$AS$3,AX$1)</f>
        <v>1.6232270731707246</v>
      </c>
      <c r="AY163" s="2" cm="1">
        <f t="array" ref="AY163">TREND($AR163:$AS163,$AR$3:$AS$3,AY$1)</f>
        <v>1.5341946341463384</v>
      </c>
      <c r="AZ163" s="2" cm="1">
        <f t="array" ref="AZ163">TREND($AR163:$AS163,$AR$3:$AS$3,AZ$1)</f>
        <v>1.4451621951219451</v>
      </c>
      <c r="BA163" s="2" cm="1">
        <f t="array" ref="BA163">TREND($AR163:$AS163,$AR$3:$AS$3,BA$1)</f>
        <v>1.3561297560975589</v>
      </c>
      <c r="BB163" s="2" cm="1">
        <f t="array" ref="BB163">TREND($AR163:$AS163,$AR$3:$AS$3,BB$1)</f>
        <v>1.2670973170731656</v>
      </c>
      <c r="BC163" s="2" cm="1">
        <f t="array" ref="BC163">TREND($AR163:$AS163,$AR$3:$AS$3,BC$1)</f>
        <v>1.1780648780487724</v>
      </c>
      <c r="BD163" s="2" cm="1">
        <f t="array" ref="BD163">TREND($AR163:$AS163,$AR$3:$AS$3,BD$1)</f>
        <v>1.0890324390243862</v>
      </c>
      <c r="BE163" s="2" cm="1">
        <f t="array" ref="BE163">TREND($AR163:$AS163,$AR$3:$AS$3,BE$1)</f>
        <v>0.99999999999999289</v>
      </c>
      <c r="BF163" s="20" cm="1">
        <f t="array" ref="BF163">TREND($AS163:$AT163,$AS$3:$AT$3,BF$1)</f>
        <v>0.90000000000000568</v>
      </c>
      <c r="BG163" s="20" cm="1">
        <f t="array" ref="BG163">TREND($AS163:$AT163,$AS$3:$AT$3,BG$1)</f>
        <v>0.80000000000000426</v>
      </c>
      <c r="BH163" s="20" cm="1">
        <f t="array" ref="BH163">TREND($AS163:$AT163,$AS$3:$AT$3,BH$1)</f>
        <v>0.70000000000000284</v>
      </c>
      <c r="BI163" s="20" cm="1">
        <f t="array" ref="BI163">TREND($AS163:$AT163,$AS$3:$AT$3,BI$1)</f>
        <v>0.60000000000000142</v>
      </c>
      <c r="BJ163" s="20" cm="1">
        <f t="array" ref="BJ163">TREND($AS163:$AT163,$AS$3:$AT$3,BJ$1)</f>
        <v>0.5</v>
      </c>
      <c r="BK163" s="20" cm="1">
        <f t="array" ref="BK163">TREND($AS163:$AT163,$AS$3:$AT$3,BK$1)</f>
        <v>0.40000000000000568</v>
      </c>
      <c r="BL163" s="20" cm="1">
        <f t="array" ref="BL163">TREND($AS163:$AT163,$AS$3:$AT$3,BL$1)</f>
        <v>0.30000000000000426</v>
      </c>
      <c r="BM163" s="20" cm="1">
        <f t="array" ref="BM163">TREND($AS163:$AT163,$AS$3:$AT$3,BM$1)</f>
        <v>0.20000000000000284</v>
      </c>
    </row>
    <row r="164" spans="1:65" x14ac:dyDescent="0.35">
      <c r="A164" t="str">
        <f>IF(BYDem!B162="","\I:",BYDem!B162)</f>
        <v>Asia_east</v>
      </c>
      <c r="B164" t="str">
        <f>BYDem!E162</f>
        <v>AGR</v>
      </c>
      <c r="C164" t="str">
        <f t="shared" si="62"/>
        <v>AGR</v>
      </c>
      <c r="D164" s="4">
        <f>SUMIFS(BYDem!$M$2:$M$2000,BYDem!$B$2:$B$2000,Demands!$A164,BYDem!$E$2:$E$2000,Demands!$B164)</f>
        <v>303.88793370479999</v>
      </c>
      <c r="E164" s="4">
        <f t="shared" si="43"/>
        <v>306.95825480070619</v>
      </c>
      <c r="F164" s="4">
        <f t="shared" si="44"/>
        <v>350.90283014316452</v>
      </c>
      <c r="G164" s="4">
        <f t="shared" si="45"/>
        <v>383.02298328448302</v>
      </c>
      <c r="H164" s="4">
        <f t="shared" si="46"/>
        <v>409.88703501314609</v>
      </c>
      <c r="I164" s="4">
        <f t="shared" si="47"/>
        <v>429.98642627765526</v>
      </c>
      <c r="J164" s="4">
        <f t="shared" si="48"/>
        <v>446.69840694191851</v>
      </c>
      <c r="K164" s="4">
        <f t="shared" si="49"/>
        <v>460.99409175128091</v>
      </c>
      <c r="L164" s="4">
        <f t="shared" si="50"/>
        <v>471.69213643309678</v>
      </c>
      <c r="M164" s="4">
        <f t="shared" si="51"/>
        <v>478.82019995206571</v>
      </c>
      <c r="N164" s="4">
        <f t="shared" si="52"/>
        <v>483.56841846290723</v>
      </c>
      <c r="O164" s="4">
        <f t="shared" si="53"/>
        <v>485.95970374209804</v>
      </c>
      <c r="P164" s="4">
        <f t="shared" si="54"/>
        <v>486.58574810581331</v>
      </c>
      <c r="Q164" s="4">
        <f t="shared" si="55"/>
        <v>486.27062960584084</v>
      </c>
      <c r="R164" s="4">
        <f t="shared" si="56"/>
        <v>485.6061884112948</v>
      </c>
      <c r="S164" s="4">
        <f t="shared" si="57"/>
        <v>484.72177688598691</v>
      </c>
      <c r="T164" s="4">
        <f t="shared" si="58"/>
        <v>483.69041742707486</v>
      </c>
      <c r="U164" s="4">
        <f t="shared" si="59"/>
        <v>482.70030797149354</v>
      </c>
      <c r="W164" s="5" t="str">
        <f>VLOOKUP(C164&amp;A164,Driver_elast!$A$2:$D$1161,4,FALSE)</f>
        <v>GDPAGR</v>
      </c>
      <c r="X164" s="5">
        <v>1</v>
      </c>
      <c r="Y164" s="2">
        <f>SUMIFS('Growth rates'!D$4:D$999,'Growth rates'!$B$4:$B$999,Demands!$A164,'Growth rates'!$C$4:$C$999,$W164)</f>
        <v>1</v>
      </c>
      <c r="Z164" s="2">
        <f>SUMIFS('Growth rates'!E$4:E$999,'Growth rates'!$B$4:$B$999,Demands!$A164,'Growth rates'!$C$4:$C$999,$W164)</f>
        <v>1.0066912352775976</v>
      </c>
      <c r="AA164" s="2">
        <f>SUMIFS('Growth rates'!F$4:F$999,'Growth rates'!$B$4:$B$999,Demands!$A164,'Growth rates'!$C$4:$C$999,$W164)</f>
        <v>1.1063443006965314</v>
      </c>
      <c r="AB164" s="2">
        <f>SUMIFS('Growth rates'!G$4:G$999,'Growth rates'!$B$4:$B$999,Demands!$A164,'Growth rates'!$C$4:$C$999,$W164)</f>
        <v>1.1795974790312551</v>
      </c>
      <c r="AC164" s="2">
        <f>SUMIFS('Growth rates'!H$4:H$999,'Growth rates'!$B$4:$B$999,Demands!$A164,'Growth rates'!$C$4:$C$999,$W164)</f>
        <v>1.2423349894440241</v>
      </c>
      <c r="AD164" s="2">
        <f>SUMIFS('Growth rates'!I$4:I$999,'Growth rates'!$B$4:$B$999,Demands!$A164,'Growth rates'!$C$4:$C$999,$W164)</f>
        <v>1.2908774156666416</v>
      </c>
      <c r="AE164" s="2">
        <f>SUMIFS('Growth rates'!J$4:J$999,'Growth rates'!$B$4:$B$999,Demands!$A164,'Growth rates'!$C$4:$C$999,$W164)</f>
        <v>1.3329948010832477</v>
      </c>
      <c r="AF164" s="2">
        <f>SUMIFS('Growth rates'!K$4:K$999,'Growth rates'!$B$4:$B$999,Demands!$A164,'Growth rates'!$C$4:$C$999,$W164)</f>
        <v>1.3708309379050156</v>
      </c>
      <c r="AG164" s="2">
        <f>SUMIFS('Growth rates'!L$4:L$999,'Growth rates'!$B$4:$B$999,Demands!$A164,'Growth rates'!$C$4:$C$999,$W164)</f>
        <v>1.4007367542973039</v>
      </c>
      <c r="AH164" s="2">
        <f>SUMIFS('Growth rates'!M$4:M$999,'Growth rates'!$B$4:$B$999,Demands!$A164,'Growth rates'!$C$4:$C$999,$W164)</f>
        <v>1.4219042484885112</v>
      </c>
      <c r="AI164" s="2">
        <f>SUMIFS('Growth rates'!N$4:N$999,'Growth rates'!$B$4:$B$999,Demands!$A164,'Growth rates'!$C$4:$C$999,$W164)</f>
        <v>1.4375712568607866</v>
      </c>
      <c r="AJ164" s="2">
        <f>SUMIFS('Growth rates'!O$4:O$999,'Growth rates'!$B$4:$B$999,Demands!$A164,'Growth rates'!$C$4:$C$999,$W164)</f>
        <v>1.4464573907899987</v>
      </c>
      <c r="AK164" s="2">
        <f>SUMIFS('Growth rates'!P$4:P$999,'Growth rates'!$B$4:$B$999,Demands!$A164,'Growth rates'!$C$4:$C$999,$W164)</f>
        <v>1.4491194177907836</v>
      </c>
      <c r="AL164" s="2">
        <f>SUMIFS('Growth rates'!Q$4:Q$999,'Growth rates'!$B$4:$B$999,Demands!$A164,'Growth rates'!$C$4:$C$999,$W164)</f>
        <v>1.4475553072546212</v>
      </c>
      <c r="AM164" s="2">
        <f>SUMIFS('Growth rates'!R$4:R$999,'Growth rates'!$B$4:$B$999,Demands!$A164,'Growth rates'!$C$4:$C$999,$W164)</f>
        <v>1.443599422120027</v>
      </c>
      <c r="AN164" s="2">
        <f>SUMIFS('Growth rates'!S$4:S$999,'Growth rates'!$B$4:$B$999,Demands!$A164,'Growth rates'!$C$4:$C$999,$W164)</f>
        <v>1.4370265241765943</v>
      </c>
      <c r="AO164" s="2">
        <f>SUMIFS('Growth rates'!T$4:T$999,'Growth rates'!$B$4:$B$999,Demands!$A164,'Growth rates'!$C$4:$C$999,$W164)</f>
        <v>1.4268344857118456</v>
      </c>
      <c r="AP164" s="2">
        <f>SUMIFS('Growth rates'!U$4:U$999,'Growth rates'!$B$4:$B$999,Demands!$A164,'Growth rates'!$C$4:$C$999,$W164)</f>
        <v>1.4122309059741331</v>
      </c>
      <c r="AR164">
        <f>VLOOKUP(C164&amp;A164,Driver_elast!$A$2:$E$1161,5,FALSE)</f>
        <v>1.5227040000000001</v>
      </c>
      <c r="AS164">
        <f t="shared" si="60"/>
        <v>1</v>
      </c>
      <c r="AT164">
        <f t="shared" si="61"/>
        <v>0.2</v>
      </c>
      <c r="AV164" s="2" cm="1">
        <f t="array" ref="AV164">TREND($AR164:$AS164,$AR$3:$AS$3,AV$1)</f>
        <v>1.5227039999999974</v>
      </c>
      <c r="AW164" s="2" cm="1">
        <f t="array" ref="AW164">TREND($AR164:$AS164,$AR$3:$AS$3,AW$1)</f>
        <v>1.5099551219512151</v>
      </c>
      <c r="AX164" s="2" cm="1">
        <f t="array" ref="AX164">TREND($AR164:$AS164,$AR$3:$AS$3,AX$1)</f>
        <v>1.4462107317073141</v>
      </c>
      <c r="AY164" s="2" cm="1">
        <f t="array" ref="AY164">TREND($AR164:$AS164,$AR$3:$AS$3,AY$1)</f>
        <v>1.3824663414634131</v>
      </c>
      <c r="AZ164" s="2" cm="1">
        <f t="array" ref="AZ164">TREND($AR164:$AS164,$AR$3:$AS$3,AZ$1)</f>
        <v>1.3187219512195085</v>
      </c>
      <c r="BA164" s="2" cm="1">
        <f t="array" ref="BA164">TREND($AR164:$AS164,$AR$3:$AS$3,BA$1)</f>
        <v>1.2549775609756075</v>
      </c>
      <c r="BB164" s="2" cm="1">
        <f t="array" ref="BB164">TREND($AR164:$AS164,$AR$3:$AS$3,BB$1)</f>
        <v>1.191233170731703</v>
      </c>
      <c r="BC164" s="2" cm="1">
        <f t="array" ref="BC164">TREND($AR164:$AS164,$AR$3:$AS$3,BC$1)</f>
        <v>1.127488780487802</v>
      </c>
      <c r="BD164" s="2" cm="1">
        <f t="array" ref="BD164">TREND($AR164:$AS164,$AR$3:$AS$3,BD$1)</f>
        <v>1.063744390243901</v>
      </c>
      <c r="BE164" s="2" cm="1">
        <f t="array" ref="BE164">TREND($AR164:$AS164,$AR$3:$AS$3,BE$1)</f>
        <v>0.99999999999999645</v>
      </c>
      <c r="BF164" s="20" cm="1">
        <f t="array" ref="BF164">TREND($AS164:$AT164,$AS$3:$AT$3,BF$1)</f>
        <v>0.90000000000000568</v>
      </c>
      <c r="BG164" s="20" cm="1">
        <f t="array" ref="BG164">TREND($AS164:$AT164,$AS$3:$AT$3,BG$1)</f>
        <v>0.80000000000000426</v>
      </c>
      <c r="BH164" s="20" cm="1">
        <f t="array" ref="BH164">TREND($AS164:$AT164,$AS$3:$AT$3,BH$1)</f>
        <v>0.70000000000000284</v>
      </c>
      <c r="BI164" s="20" cm="1">
        <f t="array" ref="BI164">TREND($AS164:$AT164,$AS$3:$AT$3,BI$1)</f>
        <v>0.60000000000000142</v>
      </c>
      <c r="BJ164" s="20" cm="1">
        <f t="array" ref="BJ164">TREND($AS164:$AT164,$AS$3:$AT$3,BJ$1)</f>
        <v>0.5</v>
      </c>
      <c r="BK164" s="20" cm="1">
        <f t="array" ref="BK164">TREND($AS164:$AT164,$AS$3:$AT$3,BK$1)</f>
        <v>0.40000000000000568</v>
      </c>
      <c r="BL164" s="20" cm="1">
        <f t="array" ref="BL164">TREND($AS164:$AT164,$AS$3:$AT$3,BL$1)</f>
        <v>0.30000000000000426</v>
      </c>
      <c r="BM164" s="20" cm="1">
        <f t="array" ref="BM164">TREND($AS164:$AT164,$AS$3:$AT$3,BM$1)</f>
        <v>0.20000000000000284</v>
      </c>
    </row>
    <row r="165" spans="1:65" x14ac:dyDescent="0.35">
      <c r="A165" t="str">
        <f>IF(BYDem!B163="","\I:",BYDem!B163)</f>
        <v>Asia_east</v>
      </c>
      <c r="B165" t="str">
        <f>BYDem!E163</f>
        <v>CCK</v>
      </c>
      <c r="C165" t="str">
        <f t="shared" si="62"/>
        <v>CCK</v>
      </c>
      <c r="D165" s="4">
        <f>SUMIFS(BYDem!$M$2:$M$2000,BYDem!$B$2:$B$2000,Demands!$A165,BYDem!$E$2:$E$2000,Demands!$B165)</f>
        <v>130.888784958934</v>
      </c>
      <c r="E165" s="4">
        <f t="shared" si="43"/>
        <v>130.888784958934</v>
      </c>
      <c r="F165" s="4">
        <f t="shared" si="44"/>
        <v>130.888784958934</v>
      </c>
      <c r="G165" s="4">
        <f t="shared" si="45"/>
        <v>130.888784958934</v>
      </c>
      <c r="H165" s="4">
        <f t="shared" si="46"/>
        <v>130.888784958934</v>
      </c>
      <c r="I165" s="4">
        <f t="shared" si="47"/>
        <v>130.888784958934</v>
      </c>
      <c r="J165" s="4">
        <f t="shared" si="48"/>
        <v>130.888784958934</v>
      </c>
      <c r="K165" s="4">
        <f t="shared" si="49"/>
        <v>130.888784958934</v>
      </c>
      <c r="L165" s="4">
        <f t="shared" si="50"/>
        <v>130.888784958934</v>
      </c>
      <c r="M165" s="4">
        <f t="shared" si="51"/>
        <v>130.888784958934</v>
      </c>
      <c r="N165" s="4">
        <f t="shared" si="52"/>
        <v>130.888784958934</v>
      </c>
      <c r="O165" s="4">
        <f t="shared" si="53"/>
        <v>130.888784958934</v>
      </c>
      <c r="P165" s="4">
        <f t="shared" si="54"/>
        <v>130.888784958934</v>
      </c>
      <c r="Q165" s="4">
        <f t="shared" si="55"/>
        <v>130.888784958934</v>
      </c>
      <c r="R165" s="4">
        <f t="shared" si="56"/>
        <v>130.888784958934</v>
      </c>
      <c r="S165" s="4">
        <f t="shared" si="57"/>
        <v>130.888784958934</v>
      </c>
      <c r="T165" s="4">
        <f t="shared" si="58"/>
        <v>130.888784958934</v>
      </c>
      <c r="U165" s="4">
        <f t="shared" si="59"/>
        <v>130.888784958934</v>
      </c>
      <c r="W165" s="5" t="str">
        <f>VLOOKUP(C165&amp;A165,Driver_elast!$A$2:$D$1161,4,FALSE)</f>
        <v>GDPSER</v>
      </c>
      <c r="X165" s="5">
        <v>1</v>
      </c>
      <c r="Y165" s="2">
        <f>SUMIFS('Growth rates'!D$4:D$999,'Growth rates'!$B$4:$B$999,Demands!$A165,'Growth rates'!$C$4:$C$999,$W165)</f>
        <v>1</v>
      </c>
      <c r="Z165" s="2">
        <f>SUMIFS('Growth rates'!E$4:E$999,'Growth rates'!$B$4:$B$999,Demands!$A165,'Growth rates'!$C$4:$C$999,$W165)</f>
        <v>1.002693741987569</v>
      </c>
      <c r="AA165" s="2">
        <f>SUMIFS('Growth rates'!F$4:F$999,'Growth rates'!$B$4:$B$999,Demands!$A165,'Growth rates'!$C$4:$C$999,$W165)</f>
        <v>1.0911583769768578</v>
      </c>
      <c r="AB165" s="2">
        <f>SUMIFS('Growth rates'!G$4:G$999,'Growth rates'!$B$4:$B$999,Demands!$A165,'Growth rates'!$C$4:$C$999,$W165)</f>
        <v>1.1518227954167202</v>
      </c>
      <c r="AC165" s="2">
        <f>SUMIFS('Growth rates'!H$4:H$999,'Growth rates'!$B$4:$B$999,Demands!$A165,'Growth rates'!$C$4:$C$999,$W165)</f>
        <v>1.2079571773385669</v>
      </c>
      <c r="AD165" s="2">
        <f>SUMIFS('Growth rates'!I$4:I$999,'Growth rates'!$B$4:$B$999,Demands!$A165,'Growth rates'!$C$4:$C$999,$W165)</f>
        <v>1.2527734927782808</v>
      </c>
      <c r="AE165" s="2">
        <f>SUMIFS('Growth rates'!J$4:J$999,'Growth rates'!$B$4:$B$999,Demands!$A165,'Growth rates'!$C$4:$C$999,$W165)</f>
        <v>1.2941435123132459</v>
      </c>
      <c r="AF165" s="2">
        <f>SUMIFS('Growth rates'!K$4:K$999,'Growth rates'!$B$4:$B$999,Demands!$A165,'Growth rates'!$C$4:$C$999,$W165)</f>
        <v>1.3338790557896039</v>
      </c>
      <c r="AG165" s="2">
        <f>SUMIFS('Growth rates'!L$4:L$999,'Growth rates'!$B$4:$B$999,Demands!$A165,'Growth rates'!$C$4:$C$999,$W165)</f>
        <v>1.3680113825491471</v>
      </c>
      <c r="AH165" s="2">
        <f>SUMIFS('Growth rates'!M$4:M$999,'Growth rates'!$B$4:$B$999,Demands!$A165,'Growth rates'!$C$4:$C$999,$W165)</f>
        <v>1.3949389019435683</v>
      </c>
      <c r="AI165" s="2">
        <f>SUMIFS('Growth rates'!N$4:N$999,'Growth rates'!$B$4:$B$999,Demands!$A165,'Growth rates'!$C$4:$C$999,$W165)</f>
        <v>1.4164826890573639</v>
      </c>
      <c r="AJ165" s="2">
        <f>SUMIFS('Growth rates'!O$4:O$999,'Growth rates'!$B$4:$B$999,Demands!$A165,'Growth rates'!$C$4:$C$999,$W165)</f>
        <v>1.4314205118378969</v>
      </c>
      <c r="AK165" s="2">
        <f>SUMIFS('Growth rates'!P$4:P$999,'Growth rates'!$B$4:$B$999,Demands!$A165,'Growth rates'!$C$4:$C$999,$W165)</f>
        <v>1.4405258670136856</v>
      </c>
      <c r="AL165" s="2">
        <f>SUMIFS('Growth rates'!Q$4:Q$999,'Growth rates'!$B$4:$B$999,Demands!$A165,'Growth rates'!$C$4:$C$999,$W165)</f>
        <v>1.4462371931097553</v>
      </c>
      <c r="AM165" s="2">
        <f>SUMIFS('Growth rates'!R$4:R$999,'Growth rates'!$B$4:$B$999,Demands!$A165,'Growth rates'!$C$4:$C$999,$W165)</f>
        <v>1.4503209200537122</v>
      </c>
      <c r="AN165" s="2">
        <f>SUMIFS('Growth rates'!S$4:S$999,'Growth rates'!$B$4:$B$999,Demands!$A165,'Growth rates'!$C$4:$C$999,$W165)</f>
        <v>1.4522009021217015</v>
      </c>
      <c r="AO165" s="2">
        <f>SUMIFS('Growth rates'!T$4:T$999,'Growth rates'!$B$4:$B$999,Demands!$A165,'Growth rates'!$C$4:$C$999,$W165)</f>
        <v>1.4503331003209419</v>
      </c>
      <c r="AP165" s="2">
        <f>SUMIFS('Growth rates'!U$4:U$999,'Growth rates'!$B$4:$B$999,Demands!$A165,'Growth rates'!$C$4:$C$999,$W165)</f>
        <v>1.4432054538171257</v>
      </c>
      <c r="AR165">
        <f>VLOOKUP(C165&amp;A165,Driver_elast!$A$2:$E$1161,5,FALSE)</f>
        <v>0</v>
      </c>
      <c r="AS165">
        <f t="shared" si="60"/>
        <v>0</v>
      </c>
      <c r="AT165">
        <f t="shared" si="61"/>
        <v>0</v>
      </c>
      <c r="AV165" s="2" cm="1">
        <f t="array" ref="AV165">TREND($AR165:$AS165,$AR$3:$AS$3,AV$1)</f>
        <v>0</v>
      </c>
      <c r="AW165" s="2" cm="1">
        <f t="array" ref="AW165">TREND($AR165:$AS165,$AR$3:$AS$3,AW$1)</f>
        <v>0</v>
      </c>
      <c r="AX165" s="2" cm="1">
        <f t="array" ref="AX165">TREND($AR165:$AS165,$AR$3:$AS$3,AX$1)</f>
        <v>0</v>
      </c>
      <c r="AY165" s="2" cm="1">
        <f t="array" ref="AY165">TREND($AR165:$AS165,$AR$3:$AS$3,AY$1)</f>
        <v>0</v>
      </c>
      <c r="AZ165" s="2" cm="1">
        <f t="array" ref="AZ165">TREND($AR165:$AS165,$AR$3:$AS$3,AZ$1)</f>
        <v>0</v>
      </c>
      <c r="BA165" s="2" cm="1">
        <f t="array" ref="BA165">TREND($AR165:$AS165,$AR$3:$AS$3,BA$1)</f>
        <v>0</v>
      </c>
      <c r="BB165" s="2" cm="1">
        <f t="array" ref="BB165">TREND($AR165:$AS165,$AR$3:$AS$3,BB$1)</f>
        <v>0</v>
      </c>
      <c r="BC165" s="2" cm="1">
        <f t="array" ref="BC165">TREND($AR165:$AS165,$AR$3:$AS$3,BC$1)</f>
        <v>0</v>
      </c>
      <c r="BD165" s="2" cm="1">
        <f t="array" ref="BD165">TREND($AR165:$AS165,$AR$3:$AS$3,BD$1)</f>
        <v>0</v>
      </c>
      <c r="BE165" s="2" cm="1">
        <f t="array" ref="BE165">TREND($AR165:$AS165,$AR$3:$AS$3,BE$1)</f>
        <v>0</v>
      </c>
      <c r="BF165" s="20" cm="1">
        <f t="array" ref="BF165">TREND($AS165:$AT165,$AS$3:$AT$3,BF$1)</f>
        <v>0</v>
      </c>
      <c r="BG165" s="20" cm="1">
        <f t="array" ref="BG165">TREND($AS165:$AT165,$AS$3:$AT$3,BG$1)</f>
        <v>0</v>
      </c>
      <c r="BH165" s="20" cm="1">
        <f t="array" ref="BH165">TREND($AS165:$AT165,$AS$3:$AT$3,BH$1)</f>
        <v>0</v>
      </c>
      <c r="BI165" s="20" cm="1">
        <f t="array" ref="BI165">TREND($AS165:$AT165,$AS$3:$AT$3,BI$1)</f>
        <v>0</v>
      </c>
      <c r="BJ165" s="20" cm="1">
        <f t="array" ref="BJ165">TREND($AS165:$AT165,$AS$3:$AT$3,BJ$1)</f>
        <v>0</v>
      </c>
      <c r="BK165" s="20" cm="1">
        <f t="array" ref="BK165">TREND($AS165:$AT165,$AS$3:$AT$3,BK$1)</f>
        <v>0</v>
      </c>
      <c r="BL165" s="20" cm="1">
        <f t="array" ref="BL165">TREND($AS165:$AT165,$AS$3:$AT$3,BL$1)</f>
        <v>0</v>
      </c>
      <c r="BM165" s="20" cm="1">
        <f t="array" ref="BM165">TREND($AS165:$AT165,$AS$3:$AT$3,BM$1)</f>
        <v>0</v>
      </c>
    </row>
    <row r="166" spans="1:65" x14ac:dyDescent="0.35">
      <c r="A166" t="str">
        <f>IF(BYDem!B164="","\I:",BYDem!B164)</f>
        <v>Asia_east</v>
      </c>
      <c r="B166" t="str">
        <f>BYDem!E164</f>
        <v>CHW</v>
      </c>
      <c r="C166" t="str">
        <f t="shared" si="62"/>
        <v>CHW</v>
      </c>
      <c r="D166" s="4">
        <f>SUMIFS(BYDem!$M$2:$M$2000,BYDem!$B$2:$B$2000,Demands!$A166,BYDem!$E$2:$E$2000,Demands!$B166)</f>
        <v>265.82950912287401</v>
      </c>
      <c r="E166" s="4">
        <f t="shared" si="43"/>
        <v>265.82950912287401</v>
      </c>
      <c r="F166" s="4">
        <f t="shared" si="44"/>
        <v>265.82950912287401</v>
      </c>
      <c r="G166" s="4">
        <f t="shared" si="45"/>
        <v>265.82950912287401</v>
      </c>
      <c r="H166" s="4">
        <f t="shared" si="46"/>
        <v>265.82950912287401</v>
      </c>
      <c r="I166" s="4">
        <f t="shared" si="47"/>
        <v>265.82950912287401</v>
      </c>
      <c r="J166" s="4">
        <f t="shared" si="48"/>
        <v>265.82950912287401</v>
      </c>
      <c r="K166" s="4">
        <f t="shared" si="49"/>
        <v>265.82950912287401</v>
      </c>
      <c r="L166" s="4">
        <f t="shared" si="50"/>
        <v>265.82950912287401</v>
      </c>
      <c r="M166" s="4">
        <f t="shared" si="51"/>
        <v>265.82950912287401</v>
      </c>
      <c r="N166" s="4">
        <f t="shared" si="52"/>
        <v>265.82950912287401</v>
      </c>
      <c r="O166" s="4">
        <f t="shared" si="53"/>
        <v>265.82950912287401</v>
      </c>
      <c r="P166" s="4">
        <f t="shared" si="54"/>
        <v>265.82950912287401</v>
      </c>
      <c r="Q166" s="4">
        <f t="shared" si="55"/>
        <v>265.82950912287401</v>
      </c>
      <c r="R166" s="4">
        <f t="shared" si="56"/>
        <v>265.82950912287401</v>
      </c>
      <c r="S166" s="4">
        <f t="shared" si="57"/>
        <v>265.82950912287401</v>
      </c>
      <c r="T166" s="4">
        <f t="shared" si="58"/>
        <v>265.82950912287401</v>
      </c>
      <c r="U166" s="4">
        <f t="shared" si="59"/>
        <v>265.82950912287401</v>
      </c>
      <c r="W166" s="5" t="str">
        <f>VLOOKUP(C166&amp;A166,Driver_elast!$A$2:$D$1161,4,FALSE)</f>
        <v>GDPSER</v>
      </c>
      <c r="X166" s="5">
        <v>1</v>
      </c>
      <c r="Y166" s="2">
        <f>SUMIFS('Growth rates'!D$4:D$999,'Growth rates'!$B$4:$B$999,Demands!$A166,'Growth rates'!$C$4:$C$999,$W166)</f>
        <v>1</v>
      </c>
      <c r="Z166" s="2">
        <f>SUMIFS('Growth rates'!E$4:E$999,'Growth rates'!$B$4:$B$999,Demands!$A166,'Growth rates'!$C$4:$C$999,$W166)</f>
        <v>1.002693741987569</v>
      </c>
      <c r="AA166" s="2">
        <f>SUMIFS('Growth rates'!F$4:F$999,'Growth rates'!$B$4:$B$999,Demands!$A166,'Growth rates'!$C$4:$C$999,$W166)</f>
        <v>1.0911583769768578</v>
      </c>
      <c r="AB166" s="2">
        <f>SUMIFS('Growth rates'!G$4:G$999,'Growth rates'!$B$4:$B$999,Demands!$A166,'Growth rates'!$C$4:$C$999,$W166)</f>
        <v>1.1518227954167202</v>
      </c>
      <c r="AC166" s="2">
        <f>SUMIFS('Growth rates'!H$4:H$999,'Growth rates'!$B$4:$B$999,Demands!$A166,'Growth rates'!$C$4:$C$999,$W166)</f>
        <v>1.2079571773385669</v>
      </c>
      <c r="AD166" s="2">
        <f>SUMIFS('Growth rates'!I$4:I$999,'Growth rates'!$B$4:$B$999,Demands!$A166,'Growth rates'!$C$4:$C$999,$W166)</f>
        <v>1.2527734927782808</v>
      </c>
      <c r="AE166" s="2">
        <f>SUMIFS('Growth rates'!J$4:J$999,'Growth rates'!$B$4:$B$999,Demands!$A166,'Growth rates'!$C$4:$C$999,$W166)</f>
        <v>1.2941435123132459</v>
      </c>
      <c r="AF166" s="2">
        <f>SUMIFS('Growth rates'!K$4:K$999,'Growth rates'!$B$4:$B$999,Demands!$A166,'Growth rates'!$C$4:$C$999,$W166)</f>
        <v>1.3338790557896039</v>
      </c>
      <c r="AG166" s="2">
        <f>SUMIFS('Growth rates'!L$4:L$999,'Growth rates'!$B$4:$B$999,Demands!$A166,'Growth rates'!$C$4:$C$999,$W166)</f>
        <v>1.3680113825491471</v>
      </c>
      <c r="AH166" s="2">
        <f>SUMIFS('Growth rates'!M$4:M$999,'Growth rates'!$B$4:$B$999,Demands!$A166,'Growth rates'!$C$4:$C$999,$W166)</f>
        <v>1.3949389019435683</v>
      </c>
      <c r="AI166" s="2">
        <f>SUMIFS('Growth rates'!N$4:N$999,'Growth rates'!$B$4:$B$999,Demands!$A166,'Growth rates'!$C$4:$C$999,$W166)</f>
        <v>1.4164826890573639</v>
      </c>
      <c r="AJ166" s="2">
        <f>SUMIFS('Growth rates'!O$4:O$999,'Growth rates'!$B$4:$B$999,Demands!$A166,'Growth rates'!$C$4:$C$999,$W166)</f>
        <v>1.4314205118378969</v>
      </c>
      <c r="AK166" s="2">
        <f>SUMIFS('Growth rates'!P$4:P$999,'Growth rates'!$B$4:$B$999,Demands!$A166,'Growth rates'!$C$4:$C$999,$W166)</f>
        <v>1.4405258670136856</v>
      </c>
      <c r="AL166" s="2">
        <f>SUMIFS('Growth rates'!Q$4:Q$999,'Growth rates'!$B$4:$B$999,Demands!$A166,'Growth rates'!$C$4:$C$999,$W166)</f>
        <v>1.4462371931097553</v>
      </c>
      <c r="AM166" s="2">
        <f>SUMIFS('Growth rates'!R$4:R$999,'Growth rates'!$B$4:$B$999,Demands!$A166,'Growth rates'!$C$4:$C$999,$W166)</f>
        <v>1.4503209200537122</v>
      </c>
      <c r="AN166" s="2">
        <f>SUMIFS('Growth rates'!S$4:S$999,'Growth rates'!$B$4:$B$999,Demands!$A166,'Growth rates'!$C$4:$C$999,$W166)</f>
        <v>1.4522009021217015</v>
      </c>
      <c r="AO166" s="2">
        <f>SUMIFS('Growth rates'!T$4:T$999,'Growth rates'!$B$4:$B$999,Demands!$A166,'Growth rates'!$C$4:$C$999,$W166)</f>
        <v>1.4503331003209419</v>
      </c>
      <c r="AP166" s="2">
        <f>SUMIFS('Growth rates'!U$4:U$999,'Growth rates'!$B$4:$B$999,Demands!$A166,'Growth rates'!$C$4:$C$999,$W166)</f>
        <v>1.4432054538171257</v>
      </c>
      <c r="AR166">
        <f>VLOOKUP(C166&amp;A166,Driver_elast!$A$2:$E$1161,5,FALSE)</f>
        <v>0</v>
      </c>
      <c r="AS166">
        <f t="shared" si="60"/>
        <v>0</v>
      </c>
      <c r="AT166">
        <f t="shared" si="61"/>
        <v>0</v>
      </c>
      <c r="AV166" s="2" cm="1">
        <f t="array" ref="AV166">TREND($AR166:$AS166,$AR$3:$AS$3,AV$1)</f>
        <v>0</v>
      </c>
      <c r="AW166" s="2" cm="1">
        <f t="array" ref="AW166">TREND($AR166:$AS166,$AR$3:$AS$3,AW$1)</f>
        <v>0</v>
      </c>
      <c r="AX166" s="2" cm="1">
        <f t="array" ref="AX166">TREND($AR166:$AS166,$AR$3:$AS$3,AX$1)</f>
        <v>0</v>
      </c>
      <c r="AY166" s="2" cm="1">
        <f t="array" ref="AY166">TREND($AR166:$AS166,$AR$3:$AS$3,AY$1)</f>
        <v>0</v>
      </c>
      <c r="AZ166" s="2" cm="1">
        <f t="array" ref="AZ166">TREND($AR166:$AS166,$AR$3:$AS$3,AZ$1)</f>
        <v>0</v>
      </c>
      <c r="BA166" s="2" cm="1">
        <f t="array" ref="BA166">TREND($AR166:$AS166,$AR$3:$AS$3,BA$1)</f>
        <v>0</v>
      </c>
      <c r="BB166" s="2" cm="1">
        <f t="array" ref="BB166">TREND($AR166:$AS166,$AR$3:$AS$3,BB$1)</f>
        <v>0</v>
      </c>
      <c r="BC166" s="2" cm="1">
        <f t="array" ref="BC166">TREND($AR166:$AS166,$AR$3:$AS$3,BC$1)</f>
        <v>0</v>
      </c>
      <c r="BD166" s="2" cm="1">
        <f t="array" ref="BD166">TREND($AR166:$AS166,$AR$3:$AS$3,BD$1)</f>
        <v>0</v>
      </c>
      <c r="BE166" s="2" cm="1">
        <f t="array" ref="BE166">TREND($AR166:$AS166,$AR$3:$AS$3,BE$1)</f>
        <v>0</v>
      </c>
      <c r="BF166" s="20" cm="1">
        <f t="array" ref="BF166">TREND($AS166:$AT166,$AS$3:$AT$3,BF$1)</f>
        <v>0</v>
      </c>
      <c r="BG166" s="20" cm="1">
        <f t="array" ref="BG166">TREND($AS166:$AT166,$AS$3:$AT$3,BG$1)</f>
        <v>0</v>
      </c>
      <c r="BH166" s="20" cm="1">
        <f t="array" ref="BH166">TREND($AS166:$AT166,$AS$3:$AT$3,BH$1)</f>
        <v>0</v>
      </c>
      <c r="BI166" s="20" cm="1">
        <f t="array" ref="BI166">TREND($AS166:$AT166,$AS$3:$AT$3,BI$1)</f>
        <v>0</v>
      </c>
      <c r="BJ166" s="20" cm="1">
        <f t="array" ref="BJ166">TREND($AS166:$AT166,$AS$3:$AT$3,BJ$1)</f>
        <v>0</v>
      </c>
      <c r="BK166" s="20" cm="1">
        <f t="array" ref="BK166">TREND($AS166:$AT166,$AS$3:$AT$3,BK$1)</f>
        <v>0</v>
      </c>
      <c r="BL166" s="20" cm="1">
        <f t="array" ref="BL166">TREND($AS166:$AT166,$AS$3:$AT$3,BL$1)</f>
        <v>0</v>
      </c>
      <c r="BM166" s="20" cm="1">
        <f t="array" ref="BM166">TREND($AS166:$AT166,$AS$3:$AT$3,BM$1)</f>
        <v>0</v>
      </c>
    </row>
    <row r="167" spans="1:65" x14ac:dyDescent="0.35">
      <c r="A167" t="str">
        <f>IF(BYDem!B165="","\I:",BYDem!B165)</f>
        <v>Asia_east</v>
      </c>
      <c r="B167" t="str">
        <f>BYDem!E165</f>
        <v>CLA</v>
      </c>
      <c r="C167" t="str">
        <f t="shared" si="62"/>
        <v>CLA</v>
      </c>
      <c r="D167" s="4">
        <f>SUMIFS(BYDem!$M$2:$M$2000,BYDem!$B$2:$B$2000,Demands!$A167,BYDem!$E$2:$E$2000,Demands!$B167)</f>
        <v>1095.8487282308599</v>
      </c>
      <c r="E167" s="4">
        <f t="shared" si="43"/>
        <v>1104.1007067769472</v>
      </c>
      <c r="F167" s="4">
        <f t="shared" si="44"/>
        <v>1307.6782909311835</v>
      </c>
      <c r="G167" s="4">
        <f t="shared" si="45"/>
        <v>1450.7054840051908</v>
      </c>
      <c r="H167" s="4">
        <f t="shared" si="46"/>
        <v>1576.6731398791512</v>
      </c>
      <c r="I167" s="4">
        <f t="shared" si="47"/>
        <v>1671.5600885953172</v>
      </c>
      <c r="J167" s="4">
        <f t="shared" si="48"/>
        <v>1751.8805203560114</v>
      </c>
      <c r="K167" s="4">
        <f t="shared" si="49"/>
        <v>1821.351211377041</v>
      </c>
      <c r="L167" s="4">
        <f t="shared" si="50"/>
        <v>1874.0776771645483</v>
      </c>
      <c r="M167" s="4">
        <f t="shared" si="51"/>
        <v>1910.0095916608589</v>
      </c>
      <c r="N167" s="4">
        <f t="shared" si="52"/>
        <v>1935.7414242107218</v>
      </c>
      <c r="O167" s="4">
        <f t="shared" si="53"/>
        <v>1951.3655826043318</v>
      </c>
      <c r="P167" s="4">
        <f t="shared" si="54"/>
        <v>1959.4017827499626</v>
      </c>
      <c r="Q167" s="4">
        <f t="shared" si="55"/>
        <v>1963.3983319199147</v>
      </c>
      <c r="R167" s="4">
        <f t="shared" si="56"/>
        <v>1965.5340365874624</v>
      </c>
      <c r="S167" s="4">
        <f t="shared" si="57"/>
        <v>1966.0111088616243</v>
      </c>
      <c r="T167" s="4">
        <f t="shared" si="58"/>
        <v>1964.8574842189485</v>
      </c>
      <c r="U167" s="4">
        <f t="shared" si="59"/>
        <v>1962.7013963104575</v>
      </c>
      <c r="W167" s="5" t="str">
        <f>VLOOKUP(C167&amp;A167,Driver_elast!$A$2:$D$1161,4,FALSE)</f>
        <v>GDP</v>
      </c>
      <c r="X167" s="5">
        <v>1</v>
      </c>
      <c r="Y167" s="2">
        <f>SUMIFS('Growth rates'!D$4:D$999,'Growth rates'!$B$4:$B$999,Demands!$A167,'Growth rates'!$C$4:$C$999,$W167)</f>
        <v>1</v>
      </c>
      <c r="Z167" s="2">
        <f>SUMIFS('Growth rates'!E$4:E$999,'Growth rates'!$B$4:$B$999,Demands!$A167,'Growth rates'!$C$4:$C$999,$W167)</f>
        <v>1.0034515108758675</v>
      </c>
      <c r="AA167" s="2">
        <f>SUMIFS('Growth rates'!F$4:F$999,'Growth rates'!$B$4:$B$999,Demands!$A167,'Growth rates'!$C$4:$C$999,$W167)</f>
        <v>1.0944148454506719</v>
      </c>
      <c r="AB167" s="2">
        <f>SUMIFS('Growth rates'!G$4:G$999,'Growth rates'!$B$4:$B$999,Demands!$A167,'Growth rates'!$C$4:$C$999,$W167)</f>
        <v>1.1578736503149161</v>
      </c>
      <c r="AC167" s="2">
        <f>SUMIFS('Growth rates'!H$4:H$999,'Growth rates'!$B$4:$B$999,Demands!$A167,'Growth rates'!$C$4:$C$999,$W167)</f>
        <v>1.2157029781758228</v>
      </c>
      <c r="AD167" s="2">
        <f>SUMIFS('Growth rates'!I$4:I$999,'Growth rates'!$B$4:$B$999,Demands!$A167,'Growth rates'!$C$4:$C$999,$W167)</f>
        <v>1.2616927085277452</v>
      </c>
      <c r="AE167" s="2">
        <f>SUMIFS('Growth rates'!J$4:J$999,'Growth rates'!$B$4:$B$999,Demands!$A167,'Growth rates'!$C$4:$C$999,$W167)</f>
        <v>1.303702265919793</v>
      </c>
      <c r="AF167" s="2">
        <f>SUMIFS('Growth rates'!K$4:K$999,'Growth rates'!$B$4:$B$999,Demands!$A167,'Growth rates'!$C$4:$C$999,$W167)</f>
        <v>1.3436104468272947</v>
      </c>
      <c r="AG167" s="2">
        <f>SUMIFS('Growth rates'!L$4:L$999,'Growth rates'!$B$4:$B$999,Demands!$A167,'Growth rates'!$C$4:$C$999,$W167)</f>
        <v>1.3775006725787236</v>
      </c>
      <c r="AH167" s="2">
        <f>SUMIFS('Growth rates'!M$4:M$999,'Growth rates'!$B$4:$B$999,Demands!$A167,'Growth rates'!$C$4:$C$999,$W167)</f>
        <v>1.4039116570266019</v>
      </c>
      <c r="AI167" s="2">
        <f>SUMIFS('Growth rates'!N$4:N$999,'Growth rates'!$B$4:$B$999,Demands!$A167,'Growth rates'!$C$4:$C$999,$W167)</f>
        <v>1.4249268043565957</v>
      </c>
      <c r="AJ167" s="2">
        <f>SUMIFS('Growth rates'!O$4:O$999,'Growth rates'!$B$4:$B$999,Demands!$A167,'Growth rates'!$C$4:$C$999,$W167)</f>
        <v>1.4393032609768579</v>
      </c>
      <c r="AK167" s="2">
        <f>SUMIFS('Growth rates'!P$4:P$999,'Growth rates'!$B$4:$B$999,Demands!$A167,'Growth rates'!$C$4:$C$999,$W167)</f>
        <v>1.4477709787188626</v>
      </c>
      <c r="AL167" s="2">
        <f>SUMIFS('Growth rates'!Q$4:Q$999,'Growth rates'!$B$4:$B$999,Demands!$A167,'Growth rates'!$C$4:$C$999,$W167)</f>
        <v>1.4526926236431952</v>
      </c>
      <c r="AM167" s="2">
        <f>SUMIFS('Growth rates'!R$4:R$999,'Growth rates'!$B$4:$B$999,Demands!$A167,'Growth rates'!$C$4:$C$999,$W167)</f>
        <v>1.4558529832771907</v>
      </c>
      <c r="AN167" s="2">
        <f>SUMIFS('Growth rates'!S$4:S$999,'Growth rates'!$B$4:$B$999,Demands!$A167,'Growth rates'!$C$4:$C$999,$W167)</f>
        <v>1.4567363908914177</v>
      </c>
      <c r="AO167" s="2">
        <f>SUMIFS('Growth rates'!T$4:T$999,'Growth rates'!$B$4:$B$999,Demands!$A167,'Growth rates'!$C$4:$C$999,$W167)</f>
        <v>1.4538870902765162</v>
      </c>
      <c r="AP167" s="2">
        <f>SUMIFS('Growth rates'!U$4:U$999,'Growth rates'!$B$4:$B$999,Demands!$A167,'Growth rates'!$C$4:$C$999,$W167)</f>
        <v>1.4459101545424156</v>
      </c>
      <c r="AR167">
        <f>VLOOKUP(C167&amp;A167,Driver_elast!$A$2:$E$1161,5,FALSE)</f>
        <v>2.2112590000000001</v>
      </c>
      <c r="AS167">
        <f t="shared" si="60"/>
        <v>1</v>
      </c>
      <c r="AT167">
        <f t="shared" si="61"/>
        <v>0.2</v>
      </c>
      <c r="AV167" s="2" cm="1">
        <f t="array" ref="AV167">TREND($AR167:$AS167,$AR$3:$AS$3,AV$1)</f>
        <v>2.2112589999999983</v>
      </c>
      <c r="AW167" s="2" cm="1">
        <f t="array" ref="AW167">TREND($AR167:$AS167,$AR$3:$AS$3,AW$1)</f>
        <v>2.1817160975609724</v>
      </c>
      <c r="AX167" s="2" cm="1">
        <f t="array" ref="AX167">TREND($AR167:$AS167,$AR$3:$AS$3,AX$1)</f>
        <v>2.03400158536585</v>
      </c>
      <c r="AY167" s="2" cm="1">
        <f t="array" ref="AY167">TREND($AR167:$AS167,$AR$3:$AS$3,AY$1)</f>
        <v>1.8862870731707275</v>
      </c>
      <c r="AZ167" s="2" cm="1">
        <f t="array" ref="AZ167">TREND($AR167:$AS167,$AR$3:$AS$3,AZ$1)</f>
        <v>1.7385725609756051</v>
      </c>
      <c r="BA167" s="2" cm="1">
        <f t="array" ref="BA167">TREND($AR167:$AS167,$AR$3:$AS$3,BA$1)</f>
        <v>1.5908580487804826</v>
      </c>
      <c r="BB167" s="2" cm="1">
        <f t="array" ref="BB167">TREND($AR167:$AS167,$AR$3:$AS$3,BB$1)</f>
        <v>1.4431435365853602</v>
      </c>
      <c r="BC167" s="2" cm="1">
        <f t="array" ref="BC167">TREND($AR167:$AS167,$AR$3:$AS$3,BC$1)</f>
        <v>1.2954290243902378</v>
      </c>
      <c r="BD167" s="2" cm="1">
        <f t="array" ref="BD167">TREND($AR167:$AS167,$AR$3:$AS$3,BD$1)</f>
        <v>1.1477145121951153</v>
      </c>
      <c r="BE167" s="2" cm="1">
        <f t="array" ref="BE167">TREND($AR167:$AS167,$AR$3:$AS$3,BE$1)</f>
        <v>1</v>
      </c>
      <c r="BF167" s="20" cm="1">
        <f t="array" ref="BF167">TREND($AS167:$AT167,$AS$3:$AT$3,BF$1)</f>
        <v>0.90000000000000568</v>
      </c>
      <c r="BG167" s="20" cm="1">
        <f t="array" ref="BG167">TREND($AS167:$AT167,$AS$3:$AT$3,BG$1)</f>
        <v>0.80000000000000426</v>
      </c>
      <c r="BH167" s="20" cm="1">
        <f t="array" ref="BH167">TREND($AS167:$AT167,$AS$3:$AT$3,BH$1)</f>
        <v>0.70000000000000284</v>
      </c>
      <c r="BI167" s="20" cm="1">
        <f t="array" ref="BI167">TREND($AS167:$AT167,$AS$3:$AT$3,BI$1)</f>
        <v>0.60000000000000142</v>
      </c>
      <c r="BJ167" s="20" cm="1">
        <f t="array" ref="BJ167">TREND($AS167:$AT167,$AS$3:$AT$3,BJ$1)</f>
        <v>0.5</v>
      </c>
      <c r="BK167" s="20" cm="1">
        <f t="array" ref="BK167">TREND($AS167:$AT167,$AS$3:$AT$3,BK$1)</f>
        <v>0.40000000000000568</v>
      </c>
      <c r="BL167" s="20" cm="1">
        <f t="array" ref="BL167">TREND($AS167:$AT167,$AS$3:$AT$3,BL$1)</f>
        <v>0.30000000000000426</v>
      </c>
      <c r="BM167" s="20" cm="1">
        <f t="array" ref="BM167">TREND($AS167:$AT167,$AS$3:$AT$3,BM$1)</f>
        <v>0.20000000000000284</v>
      </c>
    </row>
    <row r="168" spans="1:65" x14ac:dyDescent="0.35">
      <c r="A168" t="str">
        <f>IF(BYDem!B166="","\I:",BYDem!B166)</f>
        <v>Asia_east</v>
      </c>
      <c r="B168" t="str">
        <f>BYDem!E166</f>
        <v>COE</v>
      </c>
      <c r="C168" t="str">
        <f t="shared" si="62"/>
        <v>COE</v>
      </c>
      <c r="D168" s="4">
        <f>SUMIFS(BYDem!$M$2:$M$2000,BYDem!$B$2:$B$2000,Demands!$A168,BYDem!$E$2:$E$2000,Demands!$B168)</f>
        <v>553.17957003072001</v>
      </c>
      <c r="E168" s="4">
        <f t="shared" si="43"/>
        <v>559.20786902410043</v>
      </c>
      <c r="F168" s="4">
        <f t="shared" si="44"/>
        <v>705.590426579932</v>
      </c>
      <c r="G168" s="4">
        <f t="shared" si="45"/>
        <v>812.70074353537041</v>
      </c>
      <c r="H168" s="4">
        <f t="shared" si="46"/>
        <v>908.01909202882894</v>
      </c>
      <c r="I168" s="4">
        <f t="shared" si="47"/>
        <v>979.42143012410975</v>
      </c>
      <c r="J168" s="4">
        <f t="shared" si="48"/>
        <v>1038.4146374563725</v>
      </c>
      <c r="K168" s="4">
        <f t="shared" si="49"/>
        <v>1087.3459042527022</v>
      </c>
      <c r="L168" s="4">
        <f t="shared" si="50"/>
        <v>1122.1682650495923</v>
      </c>
      <c r="M168" s="4">
        <f t="shared" si="51"/>
        <v>1143.6837308392717</v>
      </c>
      <c r="N168" s="4">
        <f t="shared" si="52"/>
        <v>1159.0915478368652</v>
      </c>
      <c r="O168" s="4">
        <f t="shared" si="53"/>
        <v>1168.4470483751056</v>
      </c>
      <c r="P168" s="4">
        <f t="shared" si="54"/>
        <v>1173.2589987466922</v>
      </c>
      <c r="Q168" s="4">
        <f t="shared" si="55"/>
        <v>1175.6520695904876</v>
      </c>
      <c r="R168" s="4">
        <f t="shared" si="56"/>
        <v>1176.9308959863424</v>
      </c>
      <c r="S168" s="4">
        <f t="shared" si="57"/>
        <v>1177.2165593677073</v>
      </c>
      <c r="T168" s="4">
        <f t="shared" si="58"/>
        <v>1176.5257870589796</v>
      </c>
      <c r="U168" s="4">
        <f t="shared" si="59"/>
        <v>1175.2347554987371</v>
      </c>
      <c r="W168" s="5" t="str">
        <f>VLOOKUP(C168&amp;A168,Driver_elast!$A$2:$D$1161,4,FALSE)</f>
        <v>GDP</v>
      </c>
      <c r="X168" s="5">
        <v>1</v>
      </c>
      <c r="Y168" s="2">
        <f>SUMIFS('Growth rates'!D$4:D$999,'Growth rates'!$B$4:$B$999,Demands!$A168,'Growth rates'!$C$4:$C$999,$W168)</f>
        <v>1</v>
      </c>
      <c r="Z168" s="2">
        <f>SUMIFS('Growth rates'!E$4:E$999,'Growth rates'!$B$4:$B$999,Demands!$A168,'Growth rates'!$C$4:$C$999,$W168)</f>
        <v>1.0034515108758675</v>
      </c>
      <c r="AA168" s="2">
        <f>SUMIFS('Growth rates'!F$4:F$999,'Growth rates'!$B$4:$B$999,Demands!$A168,'Growth rates'!$C$4:$C$999,$W168)</f>
        <v>1.0944148454506719</v>
      </c>
      <c r="AB168" s="2">
        <f>SUMIFS('Growth rates'!G$4:G$999,'Growth rates'!$B$4:$B$999,Demands!$A168,'Growth rates'!$C$4:$C$999,$W168)</f>
        <v>1.1578736503149161</v>
      </c>
      <c r="AC168" s="2">
        <f>SUMIFS('Growth rates'!H$4:H$999,'Growth rates'!$B$4:$B$999,Demands!$A168,'Growth rates'!$C$4:$C$999,$W168)</f>
        <v>1.2157029781758228</v>
      </c>
      <c r="AD168" s="2">
        <f>SUMIFS('Growth rates'!I$4:I$999,'Growth rates'!$B$4:$B$999,Demands!$A168,'Growth rates'!$C$4:$C$999,$W168)</f>
        <v>1.2616927085277452</v>
      </c>
      <c r="AE168" s="2">
        <f>SUMIFS('Growth rates'!J$4:J$999,'Growth rates'!$B$4:$B$999,Demands!$A168,'Growth rates'!$C$4:$C$999,$W168)</f>
        <v>1.303702265919793</v>
      </c>
      <c r="AF168" s="2">
        <f>SUMIFS('Growth rates'!K$4:K$999,'Growth rates'!$B$4:$B$999,Demands!$A168,'Growth rates'!$C$4:$C$999,$W168)</f>
        <v>1.3436104468272947</v>
      </c>
      <c r="AG168" s="2">
        <f>SUMIFS('Growth rates'!L$4:L$999,'Growth rates'!$B$4:$B$999,Demands!$A168,'Growth rates'!$C$4:$C$999,$W168)</f>
        <v>1.3775006725787236</v>
      </c>
      <c r="AH168" s="2">
        <f>SUMIFS('Growth rates'!M$4:M$999,'Growth rates'!$B$4:$B$999,Demands!$A168,'Growth rates'!$C$4:$C$999,$W168)</f>
        <v>1.4039116570266019</v>
      </c>
      <c r="AI168" s="2">
        <f>SUMIFS('Growth rates'!N$4:N$999,'Growth rates'!$B$4:$B$999,Demands!$A168,'Growth rates'!$C$4:$C$999,$W168)</f>
        <v>1.4249268043565957</v>
      </c>
      <c r="AJ168" s="2">
        <f>SUMIFS('Growth rates'!O$4:O$999,'Growth rates'!$B$4:$B$999,Demands!$A168,'Growth rates'!$C$4:$C$999,$W168)</f>
        <v>1.4393032609768579</v>
      </c>
      <c r="AK168" s="2">
        <f>SUMIFS('Growth rates'!P$4:P$999,'Growth rates'!$B$4:$B$999,Demands!$A168,'Growth rates'!$C$4:$C$999,$W168)</f>
        <v>1.4477709787188626</v>
      </c>
      <c r="AL168" s="2">
        <f>SUMIFS('Growth rates'!Q$4:Q$999,'Growth rates'!$B$4:$B$999,Demands!$A168,'Growth rates'!$C$4:$C$999,$W168)</f>
        <v>1.4526926236431952</v>
      </c>
      <c r="AM168" s="2">
        <f>SUMIFS('Growth rates'!R$4:R$999,'Growth rates'!$B$4:$B$999,Demands!$A168,'Growth rates'!$C$4:$C$999,$W168)</f>
        <v>1.4558529832771907</v>
      </c>
      <c r="AN168" s="2">
        <f>SUMIFS('Growth rates'!S$4:S$999,'Growth rates'!$B$4:$B$999,Demands!$A168,'Growth rates'!$C$4:$C$999,$W168)</f>
        <v>1.4567363908914177</v>
      </c>
      <c r="AO168" s="2">
        <f>SUMIFS('Growth rates'!T$4:T$999,'Growth rates'!$B$4:$B$999,Demands!$A168,'Growth rates'!$C$4:$C$999,$W168)</f>
        <v>1.4538870902765162</v>
      </c>
      <c r="AP168" s="2">
        <f>SUMIFS('Growth rates'!U$4:U$999,'Growth rates'!$B$4:$B$999,Demands!$A168,'Growth rates'!$C$4:$C$999,$W168)</f>
        <v>1.4459101545424156</v>
      </c>
      <c r="AR168">
        <f>VLOOKUP(C168&amp;A168,Driver_elast!$A$2:$E$1161,5,FALSE)</f>
        <v>3.2112590000000001</v>
      </c>
      <c r="AS168">
        <f t="shared" si="60"/>
        <v>1</v>
      </c>
      <c r="AT168">
        <f t="shared" si="61"/>
        <v>0.2</v>
      </c>
      <c r="AV168" s="2" cm="1">
        <f t="array" ref="AV168">TREND($AR168:$AS168,$AR$3:$AS$3,AV$1)</f>
        <v>3.2112590000000125</v>
      </c>
      <c r="AW168" s="2" cm="1">
        <f t="array" ref="AW168">TREND($AR168:$AS168,$AR$3:$AS$3,AW$1)</f>
        <v>3.1573258536585485</v>
      </c>
      <c r="AX168" s="2" cm="1">
        <f t="array" ref="AX168">TREND($AR168:$AS168,$AR$3:$AS$3,AX$1)</f>
        <v>2.8876601219512281</v>
      </c>
      <c r="AY168" s="2" cm="1">
        <f t="array" ref="AY168">TREND($AR168:$AS168,$AR$3:$AS$3,AY$1)</f>
        <v>2.6179943902439078</v>
      </c>
      <c r="AZ168" s="2" cm="1">
        <f t="array" ref="AZ168">TREND($AR168:$AS168,$AR$3:$AS$3,AZ$1)</f>
        <v>2.3483286585365875</v>
      </c>
      <c r="BA168" s="2" cm="1">
        <f t="array" ref="BA168">TREND($AR168:$AS168,$AR$3:$AS$3,BA$1)</f>
        <v>2.0786629268292813</v>
      </c>
      <c r="BB168" s="2" cm="1">
        <f t="array" ref="BB168">TREND($AR168:$AS168,$AR$3:$AS$3,BB$1)</f>
        <v>1.808997195121961</v>
      </c>
      <c r="BC168" s="2" cm="1">
        <f t="array" ref="BC168">TREND($AR168:$AS168,$AR$3:$AS$3,BC$1)</f>
        <v>1.5393314634146407</v>
      </c>
      <c r="BD168" s="2" cm="1">
        <f t="array" ref="BD168">TREND($AR168:$AS168,$AR$3:$AS$3,BD$1)</f>
        <v>1.2696657317073203</v>
      </c>
      <c r="BE168" s="2" cm="1">
        <f t="array" ref="BE168">TREND($AR168:$AS168,$AR$3:$AS$3,BE$1)</f>
        <v>1.0000000000000142</v>
      </c>
      <c r="BF168" s="20" cm="1">
        <f t="array" ref="BF168">TREND($AS168:$AT168,$AS$3:$AT$3,BF$1)</f>
        <v>0.90000000000000568</v>
      </c>
      <c r="BG168" s="20" cm="1">
        <f t="array" ref="BG168">TREND($AS168:$AT168,$AS$3:$AT$3,BG$1)</f>
        <v>0.80000000000000426</v>
      </c>
      <c r="BH168" s="20" cm="1">
        <f t="array" ref="BH168">TREND($AS168:$AT168,$AS$3:$AT$3,BH$1)</f>
        <v>0.70000000000000284</v>
      </c>
      <c r="BI168" s="20" cm="1">
        <f t="array" ref="BI168">TREND($AS168:$AT168,$AS$3:$AT$3,BI$1)</f>
        <v>0.60000000000000142</v>
      </c>
      <c r="BJ168" s="20" cm="1">
        <f t="array" ref="BJ168">TREND($AS168:$AT168,$AS$3:$AT$3,BJ$1)</f>
        <v>0.5</v>
      </c>
      <c r="BK168" s="20" cm="1">
        <f t="array" ref="BK168">TREND($AS168:$AT168,$AS$3:$AT$3,BK$1)</f>
        <v>0.40000000000000568</v>
      </c>
      <c r="BL168" s="20" cm="1">
        <f t="array" ref="BL168">TREND($AS168:$AT168,$AS$3:$AT$3,BL$1)</f>
        <v>0.30000000000000426</v>
      </c>
      <c r="BM168" s="20" cm="1">
        <f t="array" ref="BM168">TREND($AS168:$AT168,$AS$3:$AT$3,BM$1)</f>
        <v>0.20000000000000284</v>
      </c>
    </row>
    <row r="169" spans="1:65" x14ac:dyDescent="0.35">
      <c r="A169" t="str">
        <f>IF(BYDem!B167="","\I:",BYDem!B167)</f>
        <v>Asia_east</v>
      </c>
      <c r="B169" t="str">
        <f>BYDem!E167</f>
        <v>COT</v>
      </c>
      <c r="C169" t="str">
        <f t="shared" si="62"/>
        <v>COT</v>
      </c>
      <c r="D169" s="4">
        <f>SUMIFS(BYDem!$M$2:$M$2000,BYDem!$B$2:$B$2000,Demands!$A169,BYDem!$E$2:$E$2000,Demands!$B169)</f>
        <v>0</v>
      </c>
      <c r="E169" s="4">
        <f t="shared" si="43"/>
        <v>0</v>
      </c>
      <c r="F169" s="4">
        <f t="shared" si="44"/>
        <v>0</v>
      </c>
      <c r="G169" s="4">
        <f t="shared" si="45"/>
        <v>0</v>
      </c>
      <c r="H169" s="4">
        <f t="shared" si="46"/>
        <v>0</v>
      </c>
      <c r="I169" s="4">
        <f t="shared" si="47"/>
        <v>0</v>
      </c>
      <c r="J169" s="4">
        <f t="shared" si="48"/>
        <v>0</v>
      </c>
      <c r="K169" s="4">
        <f t="shared" si="49"/>
        <v>0</v>
      </c>
      <c r="L169" s="4">
        <f t="shared" si="50"/>
        <v>0</v>
      </c>
      <c r="M169" s="4">
        <f t="shared" si="51"/>
        <v>0</v>
      </c>
      <c r="N169" s="4">
        <f t="shared" si="52"/>
        <v>0</v>
      </c>
      <c r="O169" s="4">
        <f t="shared" si="53"/>
        <v>0</v>
      </c>
      <c r="P169" s="4">
        <f t="shared" si="54"/>
        <v>0</v>
      </c>
      <c r="Q169" s="4">
        <f t="shared" si="55"/>
        <v>0</v>
      </c>
      <c r="R169" s="4">
        <f t="shared" si="56"/>
        <v>0</v>
      </c>
      <c r="S169" s="4">
        <f t="shared" si="57"/>
        <v>0</v>
      </c>
      <c r="T169" s="4">
        <f t="shared" si="58"/>
        <v>0</v>
      </c>
      <c r="U169" s="4">
        <f t="shared" si="59"/>
        <v>0</v>
      </c>
      <c r="W169" s="5" t="str">
        <f>VLOOKUP(C169&amp;A169,Driver_elast!$A$2:$D$1161,4,FALSE)</f>
        <v>GDPSER</v>
      </c>
      <c r="X169" s="5">
        <v>1</v>
      </c>
      <c r="Y169" s="2">
        <f>SUMIFS('Growth rates'!D$4:D$999,'Growth rates'!$B$4:$B$999,Demands!$A169,'Growth rates'!$C$4:$C$999,$W169)</f>
        <v>1</v>
      </c>
      <c r="Z169" s="2">
        <f>SUMIFS('Growth rates'!E$4:E$999,'Growth rates'!$B$4:$B$999,Demands!$A169,'Growth rates'!$C$4:$C$999,$W169)</f>
        <v>1.002693741987569</v>
      </c>
      <c r="AA169" s="2">
        <f>SUMIFS('Growth rates'!F$4:F$999,'Growth rates'!$B$4:$B$999,Demands!$A169,'Growth rates'!$C$4:$C$999,$W169)</f>
        <v>1.0911583769768578</v>
      </c>
      <c r="AB169" s="2">
        <f>SUMIFS('Growth rates'!G$4:G$999,'Growth rates'!$B$4:$B$999,Demands!$A169,'Growth rates'!$C$4:$C$999,$W169)</f>
        <v>1.1518227954167202</v>
      </c>
      <c r="AC169" s="2">
        <f>SUMIFS('Growth rates'!H$4:H$999,'Growth rates'!$B$4:$B$999,Demands!$A169,'Growth rates'!$C$4:$C$999,$W169)</f>
        <v>1.2079571773385669</v>
      </c>
      <c r="AD169" s="2">
        <f>SUMIFS('Growth rates'!I$4:I$999,'Growth rates'!$B$4:$B$999,Demands!$A169,'Growth rates'!$C$4:$C$999,$W169)</f>
        <v>1.2527734927782808</v>
      </c>
      <c r="AE169" s="2">
        <f>SUMIFS('Growth rates'!J$4:J$999,'Growth rates'!$B$4:$B$999,Demands!$A169,'Growth rates'!$C$4:$C$999,$W169)</f>
        <v>1.2941435123132459</v>
      </c>
      <c r="AF169" s="2">
        <f>SUMIFS('Growth rates'!K$4:K$999,'Growth rates'!$B$4:$B$999,Demands!$A169,'Growth rates'!$C$4:$C$999,$W169)</f>
        <v>1.3338790557896039</v>
      </c>
      <c r="AG169" s="2">
        <f>SUMIFS('Growth rates'!L$4:L$999,'Growth rates'!$B$4:$B$999,Demands!$A169,'Growth rates'!$C$4:$C$999,$W169)</f>
        <v>1.3680113825491471</v>
      </c>
      <c r="AH169" s="2">
        <f>SUMIFS('Growth rates'!M$4:M$999,'Growth rates'!$B$4:$B$999,Demands!$A169,'Growth rates'!$C$4:$C$999,$W169)</f>
        <v>1.3949389019435683</v>
      </c>
      <c r="AI169" s="2">
        <f>SUMIFS('Growth rates'!N$4:N$999,'Growth rates'!$B$4:$B$999,Demands!$A169,'Growth rates'!$C$4:$C$999,$W169)</f>
        <v>1.4164826890573639</v>
      </c>
      <c r="AJ169" s="2">
        <f>SUMIFS('Growth rates'!O$4:O$999,'Growth rates'!$B$4:$B$999,Demands!$A169,'Growth rates'!$C$4:$C$999,$W169)</f>
        <v>1.4314205118378969</v>
      </c>
      <c r="AK169" s="2">
        <f>SUMIFS('Growth rates'!P$4:P$999,'Growth rates'!$B$4:$B$999,Demands!$A169,'Growth rates'!$C$4:$C$999,$W169)</f>
        <v>1.4405258670136856</v>
      </c>
      <c r="AL169" s="2">
        <f>SUMIFS('Growth rates'!Q$4:Q$999,'Growth rates'!$B$4:$B$999,Demands!$A169,'Growth rates'!$C$4:$C$999,$W169)</f>
        <v>1.4462371931097553</v>
      </c>
      <c r="AM169" s="2">
        <f>SUMIFS('Growth rates'!R$4:R$999,'Growth rates'!$B$4:$B$999,Demands!$A169,'Growth rates'!$C$4:$C$999,$W169)</f>
        <v>1.4503209200537122</v>
      </c>
      <c r="AN169" s="2">
        <f>SUMIFS('Growth rates'!S$4:S$999,'Growth rates'!$B$4:$B$999,Demands!$A169,'Growth rates'!$C$4:$C$999,$W169)</f>
        <v>1.4522009021217015</v>
      </c>
      <c r="AO169" s="2">
        <f>SUMIFS('Growth rates'!T$4:T$999,'Growth rates'!$B$4:$B$999,Demands!$A169,'Growth rates'!$C$4:$C$999,$W169)</f>
        <v>1.4503331003209419</v>
      </c>
      <c r="AP169" s="2">
        <f>SUMIFS('Growth rates'!U$4:U$999,'Growth rates'!$B$4:$B$999,Demands!$A169,'Growth rates'!$C$4:$C$999,$W169)</f>
        <v>1.4432054538171257</v>
      </c>
      <c r="AR169">
        <f>VLOOKUP(C169&amp;A169,Driver_elast!$A$2:$E$1161,5,FALSE)</f>
        <v>0</v>
      </c>
      <c r="AS169">
        <f t="shared" si="60"/>
        <v>0</v>
      </c>
      <c r="AT169">
        <f t="shared" si="61"/>
        <v>0</v>
      </c>
      <c r="AV169" s="2" cm="1">
        <f t="array" ref="AV169">TREND($AR169:$AS169,$AR$3:$AS$3,AV$1)</f>
        <v>0</v>
      </c>
      <c r="AW169" s="2" cm="1">
        <f t="array" ref="AW169">TREND($AR169:$AS169,$AR$3:$AS$3,AW$1)</f>
        <v>0</v>
      </c>
      <c r="AX169" s="2" cm="1">
        <f t="array" ref="AX169">TREND($AR169:$AS169,$AR$3:$AS$3,AX$1)</f>
        <v>0</v>
      </c>
      <c r="AY169" s="2" cm="1">
        <f t="array" ref="AY169">TREND($AR169:$AS169,$AR$3:$AS$3,AY$1)</f>
        <v>0</v>
      </c>
      <c r="AZ169" s="2" cm="1">
        <f t="array" ref="AZ169">TREND($AR169:$AS169,$AR$3:$AS$3,AZ$1)</f>
        <v>0</v>
      </c>
      <c r="BA169" s="2" cm="1">
        <f t="array" ref="BA169">TREND($AR169:$AS169,$AR$3:$AS$3,BA$1)</f>
        <v>0</v>
      </c>
      <c r="BB169" s="2" cm="1">
        <f t="array" ref="BB169">TREND($AR169:$AS169,$AR$3:$AS$3,BB$1)</f>
        <v>0</v>
      </c>
      <c r="BC169" s="2" cm="1">
        <f t="array" ref="BC169">TREND($AR169:$AS169,$AR$3:$AS$3,BC$1)</f>
        <v>0</v>
      </c>
      <c r="BD169" s="2" cm="1">
        <f t="array" ref="BD169">TREND($AR169:$AS169,$AR$3:$AS$3,BD$1)</f>
        <v>0</v>
      </c>
      <c r="BE169" s="2" cm="1">
        <f t="array" ref="BE169">TREND($AR169:$AS169,$AR$3:$AS$3,BE$1)</f>
        <v>0</v>
      </c>
      <c r="BF169" s="20" cm="1">
        <f t="array" ref="BF169">TREND($AS169:$AT169,$AS$3:$AT$3,BF$1)</f>
        <v>0</v>
      </c>
      <c r="BG169" s="20" cm="1">
        <f t="array" ref="BG169">TREND($AS169:$AT169,$AS$3:$AT$3,BG$1)</f>
        <v>0</v>
      </c>
      <c r="BH169" s="20" cm="1">
        <f t="array" ref="BH169">TREND($AS169:$AT169,$AS$3:$AT$3,BH$1)</f>
        <v>0</v>
      </c>
      <c r="BI169" s="20" cm="1">
        <f t="array" ref="BI169">TREND($AS169:$AT169,$AS$3:$AT$3,BI$1)</f>
        <v>0</v>
      </c>
      <c r="BJ169" s="20" cm="1">
        <f t="array" ref="BJ169">TREND($AS169:$AT169,$AS$3:$AT$3,BJ$1)</f>
        <v>0</v>
      </c>
      <c r="BK169" s="20" cm="1">
        <f t="array" ref="BK169">TREND($AS169:$AT169,$AS$3:$AT$3,BK$1)</f>
        <v>0</v>
      </c>
      <c r="BL169" s="20" cm="1">
        <f t="array" ref="BL169">TREND($AS169:$AT169,$AS$3:$AT$3,BL$1)</f>
        <v>0</v>
      </c>
      <c r="BM169" s="20" cm="1">
        <f t="array" ref="BM169">TREND($AS169:$AT169,$AS$3:$AT$3,BM$1)</f>
        <v>0</v>
      </c>
    </row>
    <row r="170" spans="1:65" x14ac:dyDescent="0.35">
      <c r="A170" t="str">
        <f>IF(BYDem!B168="","\I:",BYDem!B168)</f>
        <v>Asia_east</v>
      </c>
      <c r="B170" t="str">
        <f>BYDem!E168</f>
        <v>CRF</v>
      </c>
      <c r="C170" t="str">
        <f t="shared" si="62"/>
        <v>CRF</v>
      </c>
      <c r="D170" s="4">
        <f>SUMIFS(BYDem!$M$2:$M$2000,BYDem!$B$2:$B$2000,Demands!$A170,BYDem!$E$2:$E$2000,Demands!$B170)</f>
        <v>388.95438517784999</v>
      </c>
      <c r="E170" s="4">
        <f t="shared" si="43"/>
        <v>391.88329603863627</v>
      </c>
      <c r="F170" s="4">
        <f t="shared" si="44"/>
        <v>464.13997895557065</v>
      </c>
      <c r="G170" s="4">
        <f t="shared" si="45"/>
        <v>514.90524656292098</v>
      </c>
      <c r="H170" s="4">
        <f t="shared" si="46"/>
        <v>559.61549796947224</v>
      </c>
      <c r="I170" s="4">
        <f t="shared" si="47"/>
        <v>593.29413795738435</v>
      </c>
      <c r="J170" s="4">
        <f t="shared" si="48"/>
        <v>621.80262033080078</v>
      </c>
      <c r="K170" s="4">
        <f t="shared" si="49"/>
        <v>646.46015673875706</v>
      </c>
      <c r="L170" s="4">
        <f t="shared" si="50"/>
        <v>665.17459200218002</v>
      </c>
      <c r="M170" s="4">
        <f t="shared" si="51"/>
        <v>677.92806367316348</v>
      </c>
      <c r="N170" s="4">
        <f t="shared" si="52"/>
        <v>687.06117561744531</v>
      </c>
      <c r="O170" s="4">
        <f t="shared" si="53"/>
        <v>692.60672653642916</v>
      </c>
      <c r="P170" s="4">
        <f t="shared" si="54"/>
        <v>695.45905022517059</v>
      </c>
      <c r="Q170" s="4">
        <f t="shared" si="55"/>
        <v>696.87756291326878</v>
      </c>
      <c r="R170" s="4">
        <f t="shared" si="56"/>
        <v>697.63559791799855</v>
      </c>
      <c r="S170" s="4">
        <f t="shared" si="57"/>
        <v>697.80492726821058</v>
      </c>
      <c r="T170" s="4">
        <f t="shared" si="58"/>
        <v>697.39546622485807</v>
      </c>
      <c r="U170" s="4">
        <f t="shared" si="59"/>
        <v>696.63019650721162</v>
      </c>
      <c r="W170" s="5" t="str">
        <f>VLOOKUP(C170&amp;A170,Driver_elast!$A$2:$D$1161,4,FALSE)</f>
        <v>GDP</v>
      </c>
      <c r="X170" s="5">
        <v>1</v>
      </c>
      <c r="Y170" s="2">
        <f>SUMIFS('Growth rates'!D$4:D$999,'Growth rates'!$B$4:$B$999,Demands!$A170,'Growth rates'!$C$4:$C$999,$W170)</f>
        <v>1</v>
      </c>
      <c r="Z170" s="2">
        <f>SUMIFS('Growth rates'!E$4:E$999,'Growth rates'!$B$4:$B$999,Demands!$A170,'Growth rates'!$C$4:$C$999,$W170)</f>
        <v>1.0034515108758675</v>
      </c>
      <c r="AA170" s="2">
        <f>SUMIFS('Growth rates'!F$4:F$999,'Growth rates'!$B$4:$B$999,Demands!$A170,'Growth rates'!$C$4:$C$999,$W170)</f>
        <v>1.0944148454506719</v>
      </c>
      <c r="AB170" s="2">
        <f>SUMIFS('Growth rates'!G$4:G$999,'Growth rates'!$B$4:$B$999,Demands!$A170,'Growth rates'!$C$4:$C$999,$W170)</f>
        <v>1.1578736503149161</v>
      </c>
      <c r="AC170" s="2">
        <f>SUMIFS('Growth rates'!H$4:H$999,'Growth rates'!$B$4:$B$999,Demands!$A170,'Growth rates'!$C$4:$C$999,$W170)</f>
        <v>1.2157029781758228</v>
      </c>
      <c r="AD170" s="2">
        <f>SUMIFS('Growth rates'!I$4:I$999,'Growth rates'!$B$4:$B$999,Demands!$A170,'Growth rates'!$C$4:$C$999,$W170)</f>
        <v>1.2616927085277452</v>
      </c>
      <c r="AE170" s="2">
        <f>SUMIFS('Growth rates'!J$4:J$999,'Growth rates'!$B$4:$B$999,Demands!$A170,'Growth rates'!$C$4:$C$999,$W170)</f>
        <v>1.303702265919793</v>
      </c>
      <c r="AF170" s="2">
        <f>SUMIFS('Growth rates'!K$4:K$999,'Growth rates'!$B$4:$B$999,Demands!$A170,'Growth rates'!$C$4:$C$999,$W170)</f>
        <v>1.3436104468272947</v>
      </c>
      <c r="AG170" s="2">
        <f>SUMIFS('Growth rates'!L$4:L$999,'Growth rates'!$B$4:$B$999,Demands!$A170,'Growth rates'!$C$4:$C$999,$W170)</f>
        <v>1.3775006725787236</v>
      </c>
      <c r="AH170" s="2">
        <f>SUMIFS('Growth rates'!M$4:M$999,'Growth rates'!$B$4:$B$999,Demands!$A170,'Growth rates'!$C$4:$C$999,$W170)</f>
        <v>1.4039116570266019</v>
      </c>
      <c r="AI170" s="2">
        <f>SUMIFS('Growth rates'!N$4:N$999,'Growth rates'!$B$4:$B$999,Demands!$A170,'Growth rates'!$C$4:$C$999,$W170)</f>
        <v>1.4249268043565957</v>
      </c>
      <c r="AJ170" s="2">
        <f>SUMIFS('Growth rates'!O$4:O$999,'Growth rates'!$B$4:$B$999,Demands!$A170,'Growth rates'!$C$4:$C$999,$W170)</f>
        <v>1.4393032609768579</v>
      </c>
      <c r="AK170" s="2">
        <f>SUMIFS('Growth rates'!P$4:P$999,'Growth rates'!$B$4:$B$999,Demands!$A170,'Growth rates'!$C$4:$C$999,$W170)</f>
        <v>1.4477709787188626</v>
      </c>
      <c r="AL170" s="2">
        <f>SUMIFS('Growth rates'!Q$4:Q$999,'Growth rates'!$B$4:$B$999,Demands!$A170,'Growth rates'!$C$4:$C$999,$W170)</f>
        <v>1.4526926236431952</v>
      </c>
      <c r="AM170" s="2">
        <f>SUMIFS('Growth rates'!R$4:R$999,'Growth rates'!$B$4:$B$999,Demands!$A170,'Growth rates'!$C$4:$C$999,$W170)</f>
        <v>1.4558529832771907</v>
      </c>
      <c r="AN170" s="2">
        <f>SUMIFS('Growth rates'!S$4:S$999,'Growth rates'!$B$4:$B$999,Demands!$A170,'Growth rates'!$C$4:$C$999,$W170)</f>
        <v>1.4567363908914177</v>
      </c>
      <c r="AO170" s="2">
        <f>SUMIFS('Growth rates'!T$4:T$999,'Growth rates'!$B$4:$B$999,Demands!$A170,'Growth rates'!$C$4:$C$999,$W170)</f>
        <v>1.4538870902765162</v>
      </c>
      <c r="AP170" s="2">
        <f>SUMIFS('Growth rates'!U$4:U$999,'Growth rates'!$B$4:$B$999,Demands!$A170,'Growth rates'!$C$4:$C$999,$W170)</f>
        <v>1.4459101545424156</v>
      </c>
      <c r="AR170">
        <f>VLOOKUP(C170&amp;A170,Driver_elast!$A$2:$E$1161,5,FALSE)</f>
        <v>2.2112590000000001</v>
      </c>
      <c r="AS170">
        <f t="shared" si="60"/>
        <v>1</v>
      </c>
      <c r="AT170">
        <f t="shared" si="61"/>
        <v>0.2</v>
      </c>
      <c r="AV170" s="2" cm="1">
        <f t="array" ref="AV170">TREND($AR170:$AS170,$AR$3:$AS$3,AV$1)</f>
        <v>2.2112589999999983</v>
      </c>
      <c r="AW170" s="2" cm="1">
        <f t="array" ref="AW170">TREND($AR170:$AS170,$AR$3:$AS$3,AW$1)</f>
        <v>2.1817160975609724</v>
      </c>
      <c r="AX170" s="2" cm="1">
        <f t="array" ref="AX170">TREND($AR170:$AS170,$AR$3:$AS$3,AX$1)</f>
        <v>2.03400158536585</v>
      </c>
      <c r="AY170" s="2" cm="1">
        <f t="array" ref="AY170">TREND($AR170:$AS170,$AR$3:$AS$3,AY$1)</f>
        <v>1.8862870731707275</v>
      </c>
      <c r="AZ170" s="2" cm="1">
        <f t="array" ref="AZ170">TREND($AR170:$AS170,$AR$3:$AS$3,AZ$1)</f>
        <v>1.7385725609756051</v>
      </c>
      <c r="BA170" s="2" cm="1">
        <f t="array" ref="BA170">TREND($AR170:$AS170,$AR$3:$AS$3,BA$1)</f>
        <v>1.5908580487804826</v>
      </c>
      <c r="BB170" s="2" cm="1">
        <f t="array" ref="BB170">TREND($AR170:$AS170,$AR$3:$AS$3,BB$1)</f>
        <v>1.4431435365853602</v>
      </c>
      <c r="BC170" s="2" cm="1">
        <f t="array" ref="BC170">TREND($AR170:$AS170,$AR$3:$AS$3,BC$1)</f>
        <v>1.2954290243902378</v>
      </c>
      <c r="BD170" s="2" cm="1">
        <f t="array" ref="BD170">TREND($AR170:$AS170,$AR$3:$AS$3,BD$1)</f>
        <v>1.1477145121951153</v>
      </c>
      <c r="BE170" s="2" cm="1">
        <f t="array" ref="BE170">TREND($AR170:$AS170,$AR$3:$AS$3,BE$1)</f>
        <v>1</v>
      </c>
      <c r="BF170" s="20" cm="1">
        <f t="array" ref="BF170">TREND($AS170:$AT170,$AS$3:$AT$3,BF$1)</f>
        <v>0.90000000000000568</v>
      </c>
      <c r="BG170" s="20" cm="1">
        <f t="array" ref="BG170">TREND($AS170:$AT170,$AS$3:$AT$3,BG$1)</f>
        <v>0.80000000000000426</v>
      </c>
      <c r="BH170" s="20" cm="1">
        <f t="array" ref="BH170">TREND($AS170:$AT170,$AS$3:$AT$3,BH$1)</f>
        <v>0.70000000000000284</v>
      </c>
      <c r="BI170" s="20" cm="1">
        <f t="array" ref="BI170">TREND($AS170:$AT170,$AS$3:$AT$3,BI$1)</f>
        <v>0.60000000000000142</v>
      </c>
      <c r="BJ170" s="20" cm="1">
        <f t="array" ref="BJ170">TREND($AS170:$AT170,$AS$3:$AT$3,BJ$1)</f>
        <v>0.5</v>
      </c>
      <c r="BK170" s="20" cm="1">
        <f t="array" ref="BK170">TREND($AS170:$AT170,$AS$3:$AT$3,BK$1)</f>
        <v>0.40000000000000568</v>
      </c>
      <c r="BL170" s="20" cm="1">
        <f t="array" ref="BL170">TREND($AS170:$AT170,$AS$3:$AT$3,BL$1)</f>
        <v>0.30000000000000426</v>
      </c>
      <c r="BM170" s="20" cm="1">
        <f t="array" ref="BM170">TREND($AS170:$AT170,$AS$3:$AT$3,BM$1)</f>
        <v>0.20000000000000284</v>
      </c>
    </row>
    <row r="171" spans="1:65" x14ac:dyDescent="0.35">
      <c r="A171" t="str">
        <f>IF(BYDem!B169="","\I:",BYDem!B169)</f>
        <v>Asia_east</v>
      </c>
      <c r="B171" t="str">
        <f>BYDem!E169</f>
        <v>CSC</v>
      </c>
      <c r="C171" t="str">
        <f t="shared" si="62"/>
        <v>CSC</v>
      </c>
      <c r="D171" s="4">
        <f>SUMIFS(BYDem!$M$2:$M$2000,BYDem!$B$2:$B$2000,Demands!$A171,BYDem!$E$2:$E$2000,Demands!$B171)</f>
        <v>784.19242585613597</v>
      </c>
      <c r="E171" s="4">
        <f t="shared" si="43"/>
        <v>792.73819773115758</v>
      </c>
      <c r="F171" s="4">
        <f t="shared" si="44"/>
        <v>1000.2514522542018</v>
      </c>
      <c r="G171" s="4">
        <f t="shared" si="45"/>
        <v>1152.09201875025</v>
      </c>
      <c r="H171" s="4">
        <f t="shared" si="46"/>
        <v>1287.2161827347131</v>
      </c>
      <c r="I171" s="4">
        <f t="shared" si="47"/>
        <v>1388.4367912970083</v>
      </c>
      <c r="J171" s="4">
        <f t="shared" si="48"/>
        <v>1472.0661024162746</v>
      </c>
      <c r="K171" s="4">
        <f t="shared" si="49"/>
        <v>1541.4315144597754</v>
      </c>
      <c r="L171" s="4">
        <f t="shared" si="50"/>
        <v>1590.7960121143694</v>
      </c>
      <c r="M171" s="4">
        <f t="shared" si="51"/>
        <v>1621.2965335094316</v>
      </c>
      <c r="N171" s="4">
        <f t="shared" si="52"/>
        <v>1643.1387960279465</v>
      </c>
      <c r="O171" s="4">
        <f t="shared" si="53"/>
        <v>1656.4012392916661</v>
      </c>
      <c r="P171" s="4">
        <f t="shared" si="54"/>
        <v>1663.2227042181171</v>
      </c>
      <c r="Q171" s="4">
        <f t="shared" si="55"/>
        <v>1666.6151433679167</v>
      </c>
      <c r="R171" s="4">
        <f t="shared" si="56"/>
        <v>1668.4280193813217</v>
      </c>
      <c r="S171" s="4">
        <f t="shared" si="57"/>
        <v>1668.8329784075534</v>
      </c>
      <c r="T171" s="4">
        <f t="shared" si="58"/>
        <v>1667.8537332549074</v>
      </c>
      <c r="U171" s="4">
        <f t="shared" si="59"/>
        <v>1666.0235550886616</v>
      </c>
      <c r="W171" s="5" t="str">
        <f>VLOOKUP(C171&amp;A171,Driver_elast!$A$2:$D$1161,4,FALSE)</f>
        <v>GDP</v>
      </c>
      <c r="X171" s="5">
        <v>1</v>
      </c>
      <c r="Y171" s="2">
        <f>SUMIFS('Growth rates'!D$4:D$999,'Growth rates'!$B$4:$B$999,Demands!$A171,'Growth rates'!$C$4:$C$999,$W171)</f>
        <v>1</v>
      </c>
      <c r="Z171" s="2">
        <f>SUMIFS('Growth rates'!E$4:E$999,'Growth rates'!$B$4:$B$999,Demands!$A171,'Growth rates'!$C$4:$C$999,$W171)</f>
        <v>1.0034515108758675</v>
      </c>
      <c r="AA171" s="2">
        <f>SUMIFS('Growth rates'!F$4:F$999,'Growth rates'!$B$4:$B$999,Demands!$A171,'Growth rates'!$C$4:$C$999,$W171)</f>
        <v>1.0944148454506719</v>
      </c>
      <c r="AB171" s="2">
        <f>SUMIFS('Growth rates'!G$4:G$999,'Growth rates'!$B$4:$B$999,Demands!$A171,'Growth rates'!$C$4:$C$999,$W171)</f>
        <v>1.1578736503149161</v>
      </c>
      <c r="AC171" s="2">
        <f>SUMIFS('Growth rates'!H$4:H$999,'Growth rates'!$B$4:$B$999,Demands!$A171,'Growth rates'!$C$4:$C$999,$W171)</f>
        <v>1.2157029781758228</v>
      </c>
      <c r="AD171" s="2">
        <f>SUMIFS('Growth rates'!I$4:I$999,'Growth rates'!$B$4:$B$999,Demands!$A171,'Growth rates'!$C$4:$C$999,$W171)</f>
        <v>1.2616927085277452</v>
      </c>
      <c r="AE171" s="2">
        <f>SUMIFS('Growth rates'!J$4:J$999,'Growth rates'!$B$4:$B$999,Demands!$A171,'Growth rates'!$C$4:$C$999,$W171)</f>
        <v>1.303702265919793</v>
      </c>
      <c r="AF171" s="2">
        <f>SUMIFS('Growth rates'!K$4:K$999,'Growth rates'!$B$4:$B$999,Demands!$A171,'Growth rates'!$C$4:$C$999,$W171)</f>
        <v>1.3436104468272947</v>
      </c>
      <c r="AG171" s="2">
        <f>SUMIFS('Growth rates'!L$4:L$999,'Growth rates'!$B$4:$B$999,Demands!$A171,'Growth rates'!$C$4:$C$999,$W171)</f>
        <v>1.3775006725787236</v>
      </c>
      <c r="AH171" s="2">
        <f>SUMIFS('Growth rates'!M$4:M$999,'Growth rates'!$B$4:$B$999,Demands!$A171,'Growth rates'!$C$4:$C$999,$W171)</f>
        <v>1.4039116570266019</v>
      </c>
      <c r="AI171" s="2">
        <f>SUMIFS('Growth rates'!N$4:N$999,'Growth rates'!$B$4:$B$999,Demands!$A171,'Growth rates'!$C$4:$C$999,$W171)</f>
        <v>1.4249268043565957</v>
      </c>
      <c r="AJ171" s="2">
        <f>SUMIFS('Growth rates'!O$4:O$999,'Growth rates'!$B$4:$B$999,Demands!$A171,'Growth rates'!$C$4:$C$999,$W171)</f>
        <v>1.4393032609768579</v>
      </c>
      <c r="AK171" s="2">
        <f>SUMIFS('Growth rates'!P$4:P$999,'Growth rates'!$B$4:$B$999,Demands!$A171,'Growth rates'!$C$4:$C$999,$W171)</f>
        <v>1.4477709787188626</v>
      </c>
      <c r="AL171" s="2">
        <f>SUMIFS('Growth rates'!Q$4:Q$999,'Growth rates'!$B$4:$B$999,Demands!$A171,'Growth rates'!$C$4:$C$999,$W171)</f>
        <v>1.4526926236431952</v>
      </c>
      <c r="AM171" s="2">
        <f>SUMIFS('Growth rates'!R$4:R$999,'Growth rates'!$B$4:$B$999,Demands!$A171,'Growth rates'!$C$4:$C$999,$W171)</f>
        <v>1.4558529832771907</v>
      </c>
      <c r="AN171" s="2">
        <f>SUMIFS('Growth rates'!S$4:S$999,'Growth rates'!$B$4:$B$999,Demands!$A171,'Growth rates'!$C$4:$C$999,$W171)</f>
        <v>1.4567363908914177</v>
      </c>
      <c r="AO171" s="2">
        <f>SUMIFS('Growth rates'!T$4:T$999,'Growth rates'!$B$4:$B$999,Demands!$A171,'Growth rates'!$C$4:$C$999,$W171)</f>
        <v>1.4538870902765162</v>
      </c>
      <c r="AP171" s="2">
        <f>SUMIFS('Growth rates'!U$4:U$999,'Growth rates'!$B$4:$B$999,Demands!$A171,'Growth rates'!$C$4:$C$999,$W171)</f>
        <v>1.4459101545424156</v>
      </c>
      <c r="AR171">
        <f>VLOOKUP(C171&amp;A171,Driver_elast!$A$2:$E$1161,5,FALSE)</f>
        <v>3.2112590000000001</v>
      </c>
      <c r="AS171">
        <f t="shared" si="60"/>
        <v>1</v>
      </c>
      <c r="AT171">
        <f t="shared" si="61"/>
        <v>0.2</v>
      </c>
      <c r="AV171" s="2" cm="1">
        <f t="array" ref="AV171">TREND($AR171:$AS171,$AR$3:$AS$3,AV$1)</f>
        <v>3.2112590000000125</v>
      </c>
      <c r="AW171" s="2" cm="1">
        <f t="array" ref="AW171">TREND($AR171:$AS171,$AR$3:$AS$3,AW$1)</f>
        <v>3.1573258536585485</v>
      </c>
      <c r="AX171" s="2" cm="1">
        <f t="array" ref="AX171">TREND($AR171:$AS171,$AR$3:$AS$3,AX$1)</f>
        <v>2.8876601219512281</v>
      </c>
      <c r="AY171" s="2" cm="1">
        <f t="array" ref="AY171">TREND($AR171:$AS171,$AR$3:$AS$3,AY$1)</f>
        <v>2.6179943902439078</v>
      </c>
      <c r="AZ171" s="2" cm="1">
        <f t="array" ref="AZ171">TREND($AR171:$AS171,$AR$3:$AS$3,AZ$1)</f>
        <v>2.3483286585365875</v>
      </c>
      <c r="BA171" s="2" cm="1">
        <f t="array" ref="BA171">TREND($AR171:$AS171,$AR$3:$AS$3,BA$1)</f>
        <v>2.0786629268292813</v>
      </c>
      <c r="BB171" s="2" cm="1">
        <f t="array" ref="BB171">TREND($AR171:$AS171,$AR$3:$AS$3,BB$1)</f>
        <v>1.808997195121961</v>
      </c>
      <c r="BC171" s="2" cm="1">
        <f t="array" ref="BC171">TREND($AR171:$AS171,$AR$3:$AS$3,BC$1)</f>
        <v>1.5393314634146407</v>
      </c>
      <c r="BD171" s="2" cm="1">
        <f t="array" ref="BD171">TREND($AR171:$AS171,$AR$3:$AS$3,BD$1)</f>
        <v>1.2696657317073203</v>
      </c>
      <c r="BE171" s="2" cm="1">
        <f t="array" ref="BE171">TREND($AR171:$AS171,$AR$3:$AS$3,BE$1)</f>
        <v>1.0000000000000142</v>
      </c>
      <c r="BF171" s="20" cm="1">
        <f t="array" ref="BF171">TREND($AS171:$AT171,$AS$3:$AT$3,BF$1)</f>
        <v>0.90000000000000568</v>
      </c>
      <c r="BG171" s="20" cm="1">
        <f t="array" ref="BG171">TREND($AS171:$AT171,$AS$3:$AT$3,BG$1)</f>
        <v>0.80000000000000426</v>
      </c>
      <c r="BH171" s="20" cm="1">
        <f t="array" ref="BH171">TREND($AS171:$AT171,$AS$3:$AT$3,BH$1)</f>
        <v>0.70000000000000284</v>
      </c>
      <c r="BI171" s="20" cm="1">
        <f t="array" ref="BI171">TREND($AS171:$AT171,$AS$3:$AT$3,BI$1)</f>
        <v>0.60000000000000142</v>
      </c>
      <c r="BJ171" s="20" cm="1">
        <f t="array" ref="BJ171">TREND($AS171:$AT171,$AS$3:$AT$3,BJ$1)</f>
        <v>0.5</v>
      </c>
      <c r="BK171" s="20" cm="1">
        <f t="array" ref="BK171">TREND($AS171:$AT171,$AS$3:$AT$3,BK$1)</f>
        <v>0.40000000000000568</v>
      </c>
      <c r="BL171" s="20" cm="1">
        <f t="array" ref="BL171">TREND($AS171:$AT171,$AS$3:$AT$3,BL$1)</f>
        <v>0.30000000000000426</v>
      </c>
      <c r="BM171" s="20" cm="1">
        <f t="array" ref="BM171">TREND($AS171:$AT171,$AS$3:$AT$3,BM$1)</f>
        <v>0.20000000000000284</v>
      </c>
    </row>
    <row r="172" spans="1:65" x14ac:dyDescent="0.35">
      <c r="A172" t="str">
        <f>IF(BYDem!B170="","\I:",BYDem!B170)</f>
        <v>Asia_east</v>
      </c>
      <c r="B172" t="str">
        <f>BYDem!E170</f>
        <v>CSH</v>
      </c>
      <c r="C172" t="str">
        <f t="shared" si="62"/>
        <v>CSH</v>
      </c>
      <c r="D172" s="4">
        <f>SUMIFS(BYDem!$M$2:$M$2000,BYDem!$B$2:$B$2000,Demands!$A172,BYDem!$E$2:$E$2000,Demands!$B172)</f>
        <v>475.75859378285099</v>
      </c>
      <c r="E172" s="4">
        <f t="shared" si="43"/>
        <v>475.75859378285099</v>
      </c>
      <c r="F172" s="4">
        <f t="shared" si="44"/>
        <v>475.75859378285099</v>
      </c>
      <c r="G172" s="4">
        <f t="shared" si="45"/>
        <v>475.75859378285099</v>
      </c>
      <c r="H172" s="4">
        <f t="shared" si="46"/>
        <v>475.75859378285099</v>
      </c>
      <c r="I172" s="4">
        <f t="shared" si="47"/>
        <v>475.75859378285099</v>
      </c>
      <c r="J172" s="4">
        <f t="shared" si="48"/>
        <v>475.75859378285099</v>
      </c>
      <c r="K172" s="4">
        <f t="shared" si="49"/>
        <v>475.75859378285099</v>
      </c>
      <c r="L172" s="4">
        <f t="shared" si="50"/>
        <v>475.75859378285099</v>
      </c>
      <c r="M172" s="4">
        <f t="shared" si="51"/>
        <v>475.75859378285099</v>
      </c>
      <c r="N172" s="4">
        <f t="shared" si="52"/>
        <v>475.75859378285099</v>
      </c>
      <c r="O172" s="4">
        <f t="shared" si="53"/>
        <v>475.75859378285099</v>
      </c>
      <c r="P172" s="4">
        <f t="shared" si="54"/>
        <v>475.75859378285099</v>
      </c>
      <c r="Q172" s="4">
        <f t="shared" si="55"/>
        <v>475.75859378285099</v>
      </c>
      <c r="R172" s="4">
        <f t="shared" si="56"/>
        <v>475.75859378285099</v>
      </c>
      <c r="S172" s="4">
        <f t="shared" si="57"/>
        <v>475.75859378285099</v>
      </c>
      <c r="T172" s="4">
        <f t="shared" si="58"/>
        <v>475.75859378285099</v>
      </c>
      <c r="U172" s="4">
        <f t="shared" si="59"/>
        <v>475.75859378285099</v>
      </c>
      <c r="W172" s="5" t="str">
        <f>VLOOKUP(C172&amp;A172,Driver_elast!$A$2:$D$1161,4,FALSE)</f>
        <v>GDPSER</v>
      </c>
      <c r="X172" s="5">
        <v>1</v>
      </c>
      <c r="Y172" s="2">
        <f>SUMIFS('Growth rates'!D$4:D$999,'Growth rates'!$B$4:$B$999,Demands!$A172,'Growth rates'!$C$4:$C$999,$W172)</f>
        <v>1</v>
      </c>
      <c r="Z172" s="2">
        <f>SUMIFS('Growth rates'!E$4:E$999,'Growth rates'!$B$4:$B$999,Demands!$A172,'Growth rates'!$C$4:$C$999,$W172)</f>
        <v>1.002693741987569</v>
      </c>
      <c r="AA172" s="2">
        <f>SUMIFS('Growth rates'!F$4:F$999,'Growth rates'!$B$4:$B$999,Demands!$A172,'Growth rates'!$C$4:$C$999,$W172)</f>
        <v>1.0911583769768578</v>
      </c>
      <c r="AB172" s="2">
        <f>SUMIFS('Growth rates'!G$4:G$999,'Growth rates'!$B$4:$B$999,Demands!$A172,'Growth rates'!$C$4:$C$999,$W172)</f>
        <v>1.1518227954167202</v>
      </c>
      <c r="AC172" s="2">
        <f>SUMIFS('Growth rates'!H$4:H$999,'Growth rates'!$B$4:$B$999,Demands!$A172,'Growth rates'!$C$4:$C$999,$W172)</f>
        <v>1.2079571773385669</v>
      </c>
      <c r="AD172" s="2">
        <f>SUMIFS('Growth rates'!I$4:I$999,'Growth rates'!$B$4:$B$999,Demands!$A172,'Growth rates'!$C$4:$C$999,$W172)</f>
        <v>1.2527734927782808</v>
      </c>
      <c r="AE172" s="2">
        <f>SUMIFS('Growth rates'!J$4:J$999,'Growth rates'!$B$4:$B$999,Demands!$A172,'Growth rates'!$C$4:$C$999,$W172)</f>
        <v>1.2941435123132459</v>
      </c>
      <c r="AF172" s="2">
        <f>SUMIFS('Growth rates'!K$4:K$999,'Growth rates'!$B$4:$B$999,Demands!$A172,'Growth rates'!$C$4:$C$999,$W172)</f>
        <v>1.3338790557896039</v>
      </c>
      <c r="AG172" s="2">
        <f>SUMIFS('Growth rates'!L$4:L$999,'Growth rates'!$B$4:$B$999,Demands!$A172,'Growth rates'!$C$4:$C$999,$W172)</f>
        <v>1.3680113825491471</v>
      </c>
      <c r="AH172" s="2">
        <f>SUMIFS('Growth rates'!M$4:M$999,'Growth rates'!$B$4:$B$999,Demands!$A172,'Growth rates'!$C$4:$C$999,$W172)</f>
        <v>1.3949389019435683</v>
      </c>
      <c r="AI172" s="2">
        <f>SUMIFS('Growth rates'!N$4:N$999,'Growth rates'!$B$4:$B$999,Demands!$A172,'Growth rates'!$C$4:$C$999,$W172)</f>
        <v>1.4164826890573639</v>
      </c>
      <c r="AJ172" s="2">
        <f>SUMIFS('Growth rates'!O$4:O$999,'Growth rates'!$B$4:$B$999,Demands!$A172,'Growth rates'!$C$4:$C$999,$W172)</f>
        <v>1.4314205118378969</v>
      </c>
      <c r="AK172" s="2">
        <f>SUMIFS('Growth rates'!P$4:P$999,'Growth rates'!$B$4:$B$999,Demands!$A172,'Growth rates'!$C$4:$C$999,$W172)</f>
        <v>1.4405258670136856</v>
      </c>
      <c r="AL172" s="2">
        <f>SUMIFS('Growth rates'!Q$4:Q$999,'Growth rates'!$B$4:$B$999,Demands!$A172,'Growth rates'!$C$4:$C$999,$W172)</f>
        <v>1.4462371931097553</v>
      </c>
      <c r="AM172" s="2">
        <f>SUMIFS('Growth rates'!R$4:R$999,'Growth rates'!$B$4:$B$999,Demands!$A172,'Growth rates'!$C$4:$C$999,$W172)</f>
        <v>1.4503209200537122</v>
      </c>
      <c r="AN172" s="2">
        <f>SUMIFS('Growth rates'!S$4:S$999,'Growth rates'!$B$4:$B$999,Demands!$A172,'Growth rates'!$C$4:$C$999,$W172)</f>
        <v>1.4522009021217015</v>
      </c>
      <c r="AO172" s="2">
        <f>SUMIFS('Growth rates'!T$4:T$999,'Growth rates'!$B$4:$B$999,Demands!$A172,'Growth rates'!$C$4:$C$999,$W172)</f>
        <v>1.4503331003209419</v>
      </c>
      <c r="AP172" s="2">
        <f>SUMIFS('Growth rates'!U$4:U$999,'Growth rates'!$B$4:$B$999,Demands!$A172,'Growth rates'!$C$4:$C$999,$W172)</f>
        <v>1.4432054538171257</v>
      </c>
      <c r="AR172">
        <f>VLOOKUP(C172&amp;A172,Driver_elast!$A$2:$E$1161,5,FALSE)</f>
        <v>0</v>
      </c>
      <c r="AS172">
        <f t="shared" si="60"/>
        <v>0</v>
      </c>
      <c r="AT172">
        <f t="shared" si="61"/>
        <v>0</v>
      </c>
      <c r="AV172" s="2" cm="1">
        <f t="array" ref="AV172">TREND($AR172:$AS172,$AR$3:$AS$3,AV$1)</f>
        <v>0</v>
      </c>
      <c r="AW172" s="2" cm="1">
        <f t="array" ref="AW172">TREND($AR172:$AS172,$AR$3:$AS$3,AW$1)</f>
        <v>0</v>
      </c>
      <c r="AX172" s="2" cm="1">
        <f t="array" ref="AX172">TREND($AR172:$AS172,$AR$3:$AS$3,AX$1)</f>
        <v>0</v>
      </c>
      <c r="AY172" s="2" cm="1">
        <f t="array" ref="AY172">TREND($AR172:$AS172,$AR$3:$AS$3,AY$1)</f>
        <v>0</v>
      </c>
      <c r="AZ172" s="2" cm="1">
        <f t="array" ref="AZ172">TREND($AR172:$AS172,$AR$3:$AS$3,AZ$1)</f>
        <v>0</v>
      </c>
      <c r="BA172" s="2" cm="1">
        <f t="array" ref="BA172">TREND($AR172:$AS172,$AR$3:$AS$3,BA$1)</f>
        <v>0</v>
      </c>
      <c r="BB172" s="2" cm="1">
        <f t="array" ref="BB172">TREND($AR172:$AS172,$AR$3:$AS$3,BB$1)</f>
        <v>0</v>
      </c>
      <c r="BC172" s="2" cm="1">
        <f t="array" ref="BC172">TREND($AR172:$AS172,$AR$3:$AS$3,BC$1)</f>
        <v>0</v>
      </c>
      <c r="BD172" s="2" cm="1">
        <f t="array" ref="BD172">TREND($AR172:$AS172,$AR$3:$AS$3,BD$1)</f>
        <v>0</v>
      </c>
      <c r="BE172" s="2" cm="1">
        <f t="array" ref="BE172">TREND($AR172:$AS172,$AR$3:$AS$3,BE$1)</f>
        <v>0</v>
      </c>
      <c r="BF172" s="20" cm="1">
        <f t="array" ref="BF172">TREND($AS172:$AT172,$AS$3:$AT$3,BF$1)</f>
        <v>0</v>
      </c>
      <c r="BG172" s="20" cm="1">
        <f t="array" ref="BG172">TREND($AS172:$AT172,$AS$3:$AT$3,BG$1)</f>
        <v>0</v>
      </c>
      <c r="BH172" s="20" cm="1">
        <f t="array" ref="BH172">TREND($AS172:$AT172,$AS$3:$AT$3,BH$1)</f>
        <v>0</v>
      </c>
      <c r="BI172" s="20" cm="1">
        <f t="array" ref="BI172">TREND($AS172:$AT172,$AS$3:$AT$3,BI$1)</f>
        <v>0</v>
      </c>
      <c r="BJ172" s="20" cm="1">
        <f t="array" ref="BJ172">TREND($AS172:$AT172,$AS$3:$AT$3,BJ$1)</f>
        <v>0</v>
      </c>
      <c r="BK172" s="20" cm="1">
        <f t="array" ref="BK172">TREND($AS172:$AT172,$AS$3:$AT$3,BK$1)</f>
        <v>0</v>
      </c>
      <c r="BL172" s="20" cm="1">
        <f t="array" ref="BL172">TREND($AS172:$AT172,$AS$3:$AT$3,BL$1)</f>
        <v>0</v>
      </c>
      <c r="BM172" s="20" cm="1">
        <f t="array" ref="BM172">TREND($AS172:$AT172,$AS$3:$AT$3,BM$1)</f>
        <v>0</v>
      </c>
    </row>
    <row r="173" spans="1:65" x14ac:dyDescent="0.35">
      <c r="A173" t="str">
        <f>IF(BYDem!B171="","\I:",BYDem!B171)</f>
        <v>Asia_east</v>
      </c>
      <c r="B173" t="str">
        <f>BYDem!E171</f>
        <v>ICH</v>
      </c>
      <c r="C173" t="str">
        <f t="shared" si="62"/>
        <v>ICH</v>
      </c>
      <c r="D173" s="4">
        <f>SUMIFS(BYDem!$M$2:$M$2000,BYDem!$B$2:$B$2000,Demands!$A173,BYDem!$E$2:$E$2000,Demands!$B173)</f>
        <v>1100.1559979460201</v>
      </c>
      <c r="E173" s="4">
        <f t="shared" si="43"/>
        <v>1103.3864054243602</v>
      </c>
      <c r="F173" s="4">
        <f t="shared" si="44"/>
        <v>1188.4789283005819</v>
      </c>
      <c r="G173" s="4">
        <f t="shared" si="45"/>
        <v>1247.1055932088836</v>
      </c>
      <c r="H173" s="4">
        <f t="shared" si="46"/>
        <v>1300.0943817751934</v>
      </c>
      <c r="I173" s="4">
        <f t="shared" si="47"/>
        <v>1341.9353816265129</v>
      </c>
      <c r="J173" s="4">
        <f t="shared" si="48"/>
        <v>1379.9473103551677</v>
      </c>
      <c r="K173" s="4">
        <f t="shared" si="49"/>
        <v>1415.8841437447581</v>
      </c>
      <c r="L173" s="4">
        <f t="shared" si="50"/>
        <v>1446.2665801839703</v>
      </c>
      <c r="M173" s="4">
        <f t="shared" si="51"/>
        <v>1469.8569587703664</v>
      </c>
      <c r="N173" s="4">
        <f t="shared" si="52"/>
        <v>1486.703239405058</v>
      </c>
      <c r="O173" s="4">
        <f t="shared" si="53"/>
        <v>1496.9118671300566</v>
      </c>
      <c r="P173" s="4">
        <f t="shared" si="54"/>
        <v>1502.1563434044942</v>
      </c>
      <c r="Q173" s="4">
        <f t="shared" si="55"/>
        <v>1504.7629205779092</v>
      </c>
      <c r="R173" s="4">
        <f t="shared" si="56"/>
        <v>1506.15541880247</v>
      </c>
      <c r="S173" s="4">
        <f t="shared" si="57"/>
        <v>1506.4664236708165</v>
      </c>
      <c r="T173" s="4">
        <f t="shared" si="58"/>
        <v>1505.7143994931132</v>
      </c>
      <c r="U173" s="4">
        <f t="shared" si="59"/>
        <v>1504.3087669537417</v>
      </c>
      <c r="W173" s="5" t="str">
        <f>VLOOKUP(C173&amp;A173,Driver_elast!$A$2:$D$1161,4,FALSE)</f>
        <v>GDP</v>
      </c>
      <c r="X173" s="5">
        <v>1</v>
      </c>
      <c r="Y173" s="2">
        <f>SUMIFS('Growth rates'!D$4:D$999,'Growth rates'!$B$4:$B$999,Demands!$A173,'Growth rates'!$C$4:$C$999,$W173)</f>
        <v>1</v>
      </c>
      <c r="Z173" s="2">
        <f>SUMIFS('Growth rates'!E$4:E$999,'Growth rates'!$B$4:$B$999,Demands!$A173,'Growth rates'!$C$4:$C$999,$W173)</f>
        <v>1.0034515108758675</v>
      </c>
      <c r="AA173" s="2">
        <f>SUMIFS('Growth rates'!F$4:F$999,'Growth rates'!$B$4:$B$999,Demands!$A173,'Growth rates'!$C$4:$C$999,$W173)</f>
        <v>1.0944148454506719</v>
      </c>
      <c r="AB173" s="2">
        <f>SUMIFS('Growth rates'!G$4:G$999,'Growth rates'!$B$4:$B$999,Demands!$A173,'Growth rates'!$C$4:$C$999,$W173)</f>
        <v>1.1578736503149161</v>
      </c>
      <c r="AC173" s="2">
        <f>SUMIFS('Growth rates'!H$4:H$999,'Growth rates'!$B$4:$B$999,Demands!$A173,'Growth rates'!$C$4:$C$999,$W173)</f>
        <v>1.2157029781758228</v>
      </c>
      <c r="AD173" s="2">
        <f>SUMIFS('Growth rates'!I$4:I$999,'Growth rates'!$B$4:$B$999,Demands!$A173,'Growth rates'!$C$4:$C$999,$W173)</f>
        <v>1.2616927085277452</v>
      </c>
      <c r="AE173" s="2">
        <f>SUMIFS('Growth rates'!J$4:J$999,'Growth rates'!$B$4:$B$999,Demands!$A173,'Growth rates'!$C$4:$C$999,$W173)</f>
        <v>1.303702265919793</v>
      </c>
      <c r="AF173" s="2">
        <f>SUMIFS('Growth rates'!K$4:K$999,'Growth rates'!$B$4:$B$999,Demands!$A173,'Growth rates'!$C$4:$C$999,$W173)</f>
        <v>1.3436104468272947</v>
      </c>
      <c r="AG173" s="2">
        <f>SUMIFS('Growth rates'!L$4:L$999,'Growth rates'!$B$4:$B$999,Demands!$A173,'Growth rates'!$C$4:$C$999,$W173)</f>
        <v>1.3775006725787236</v>
      </c>
      <c r="AH173" s="2">
        <f>SUMIFS('Growth rates'!M$4:M$999,'Growth rates'!$B$4:$B$999,Demands!$A173,'Growth rates'!$C$4:$C$999,$W173)</f>
        <v>1.4039116570266019</v>
      </c>
      <c r="AI173" s="2">
        <f>SUMIFS('Growth rates'!N$4:N$999,'Growth rates'!$B$4:$B$999,Demands!$A173,'Growth rates'!$C$4:$C$999,$W173)</f>
        <v>1.4249268043565957</v>
      </c>
      <c r="AJ173" s="2">
        <f>SUMIFS('Growth rates'!O$4:O$999,'Growth rates'!$B$4:$B$999,Demands!$A173,'Growth rates'!$C$4:$C$999,$W173)</f>
        <v>1.4393032609768579</v>
      </c>
      <c r="AK173" s="2">
        <f>SUMIFS('Growth rates'!P$4:P$999,'Growth rates'!$B$4:$B$999,Demands!$A173,'Growth rates'!$C$4:$C$999,$W173)</f>
        <v>1.4477709787188626</v>
      </c>
      <c r="AL173" s="2">
        <f>SUMIFS('Growth rates'!Q$4:Q$999,'Growth rates'!$B$4:$B$999,Demands!$A173,'Growth rates'!$C$4:$C$999,$W173)</f>
        <v>1.4526926236431952</v>
      </c>
      <c r="AM173" s="2">
        <f>SUMIFS('Growth rates'!R$4:R$999,'Growth rates'!$B$4:$B$999,Demands!$A173,'Growth rates'!$C$4:$C$999,$W173)</f>
        <v>1.4558529832771907</v>
      </c>
      <c r="AN173" s="2">
        <f>SUMIFS('Growth rates'!S$4:S$999,'Growth rates'!$B$4:$B$999,Demands!$A173,'Growth rates'!$C$4:$C$999,$W173)</f>
        <v>1.4567363908914177</v>
      </c>
      <c r="AO173" s="2">
        <f>SUMIFS('Growth rates'!T$4:T$999,'Growth rates'!$B$4:$B$999,Demands!$A173,'Growth rates'!$C$4:$C$999,$W173)</f>
        <v>1.4538870902765162</v>
      </c>
      <c r="AP173" s="2">
        <f>SUMIFS('Growth rates'!U$4:U$999,'Growth rates'!$B$4:$B$999,Demands!$A173,'Growth rates'!$C$4:$C$999,$W173)</f>
        <v>1.4459101545424156</v>
      </c>
      <c r="AR173">
        <f>VLOOKUP(C173&amp;A173,Driver_elast!$A$2:$E$1161,5,FALSE)</f>
        <v>0.85073399999999999</v>
      </c>
      <c r="AS173">
        <f t="shared" si="60"/>
        <v>0.85073399999999999</v>
      </c>
      <c r="AT173">
        <f t="shared" si="61"/>
        <v>0.17014679999999999</v>
      </c>
      <c r="AV173" s="2" cm="1">
        <f t="array" ref="AV173">TREND($AR173:$AS173,$AR$3:$AS$3,AV$1)</f>
        <v>0.85073399999999999</v>
      </c>
      <c r="AW173" s="2" cm="1">
        <f t="array" ref="AW173">TREND($AR173:$AS173,$AR$3:$AS$3,AW$1)</f>
        <v>0.85073399999999999</v>
      </c>
      <c r="AX173" s="2" cm="1">
        <f t="array" ref="AX173">TREND($AR173:$AS173,$AR$3:$AS$3,AX$1)</f>
        <v>0.85073399999999999</v>
      </c>
      <c r="AY173" s="2" cm="1">
        <f t="array" ref="AY173">TREND($AR173:$AS173,$AR$3:$AS$3,AY$1)</f>
        <v>0.85073399999999999</v>
      </c>
      <c r="AZ173" s="2" cm="1">
        <f t="array" ref="AZ173">TREND($AR173:$AS173,$AR$3:$AS$3,AZ$1)</f>
        <v>0.85073399999999999</v>
      </c>
      <c r="BA173" s="2" cm="1">
        <f t="array" ref="BA173">TREND($AR173:$AS173,$AR$3:$AS$3,BA$1)</f>
        <v>0.85073399999999999</v>
      </c>
      <c r="BB173" s="2" cm="1">
        <f t="array" ref="BB173">TREND($AR173:$AS173,$AR$3:$AS$3,BB$1)</f>
        <v>0.85073399999999999</v>
      </c>
      <c r="BC173" s="2" cm="1">
        <f t="array" ref="BC173">TREND($AR173:$AS173,$AR$3:$AS$3,BC$1)</f>
        <v>0.85073399999999999</v>
      </c>
      <c r="BD173" s="2" cm="1">
        <f t="array" ref="BD173">TREND($AR173:$AS173,$AR$3:$AS$3,BD$1)</f>
        <v>0.85073399999999999</v>
      </c>
      <c r="BE173" s="2" cm="1">
        <f t="array" ref="BE173">TREND($AR173:$AS173,$AR$3:$AS$3,BE$1)</f>
        <v>0.85073399999999999</v>
      </c>
      <c r="BF173" s="20" cm="1">
        <f t="array" ref="BF173">TREND($AS173:$AT173,$AS$3:$AT$3,BF$1)</f>
        <v>0.7656605999999968</v>
      </c>
      <c r="BG173" s="20" cm="1">
        <f t="array" ref="BG173">TREND($AS173:$AT173,$AS$3:$AT$3,BG$1)</f>
        <v>0.68058719999999795</v>
      </c>
      <c r="BH173" s="20" cm="1">
        <f t="array" ref="BH173">TREND($AS173:$AT173,$AS$3:$AT$3,BH$1)</f>
        <v>0.59551379999999909</v>
      </c>
      <c r="BI173" s="20" cm="1">
        <f t="array" ref="BI173">TREND($AS173:$AT173,$AS$3:$AT$3,BI$1)</f>
        <v>0.51044040000000024</v>
      </c>
      <c r="BJ173" s="20" cm="1">
        <f t="array" ref="BJ173">TREND($AS173:$AT173,$AS$3:$AT$3,BJ$1)</f>
        <v>0.42536700000000138</v>
      </c>
      <c r="BK173" s="20" cm="1">
        <f t="array" ref="BK173">TREND($AS173:$AT173,$AS$3:$AT$3,BK$1)</f>
        <v>0.34029359999999542</v>
      </c>
      <c r="BL173" s="20" cm="1">
        <f t="array" ref="BL173">TREND($AS173:$AT173,$AS$3:$AT$3,BL$1)</f>
        <v>0.25522019999999657</v>
      </c>
      <c r="BM173" s="20" cm="1">
        <f t="array" ref="BM173">TREND($AS173:$AT173,$AS$3:$AT$3,BM$1)</f>
        <v>0.17014679999999771</v>
      </c>
    </row>
    <row r="174" spans="1:65" x14ac:dyDescent="0.35">
      <c r="A174" t="str">
        <f>IF(BYDem!B172="","\I:",BYDem!B172)</f>
        <v>Asia_east</v>
      </c>
      <c r="B174" t="str">
        <f>BYDem!E172</f>
        <v>ICH_Feedstock</v>
      </c>
      <c r="C174" t="str">
        <f t="shared" si="62"/>
        <v>ICH_Feedstock</v>
      </c>
      <c r="D174" s="4">
        <f>SUMIFS(BYDem!$M$2:$M$2000,BYDem!$B$2:$B$2000,Demands!$A174,BYDem!$E$2:$E$2000,Demands!$B174)</f>
        <v>3521.8507450932002</v>
      </c>
      <c r="E174" s="4">
        <f t="shared" si="43"/>
        <v>3532.1920176089047</v>
      </c>
      <c r="F174" s="4">
        <f t="shared" si="44"/>
        <v>3804.5926277523636</v>
      </c>
      <c r="G174" s="4">
        <f t="shared" si="45"/>
        <v>3992.2699788508603</v>
      </c>
      <c r="H174" s="4">
        <f t="shared" si="46"/>
        <v>4161.8991994725347</v>
      </c>
      <c r="I174" s="4">
        <f t="shared" si="47"/>
        <v>4295.8418010462474</v>
      </c>
      <c r="J174" s="4">
        <f t="shared" si="48"/>
        <v>4417.5266709786756</v>
      </c>
      <c r="K174" s="4">
        <f t="shared" si="49"/>
        <v>4532.5686865525695</v>
      </c>
      <c r="L174" s="4">
        <f t="shared" si="50"/>
        <v>4629.8298082579986</v>
      </c>
      <c r="M174" s="4">
        <f t="shared" si="51"/>
        <v>4705.3480007294684</v>
      </c>
      <c r="N174" s="4">
        <f t="shared" si="52"/>
        <v>4759.2767945697105</v>
      </c>
      <c r="O174" s="4">
        <f t="shared" si="53"/>
        <v>4791.9569446818678</v>
      </c>
      <c r="P174" s="4">
        <f t="shared" si="54"/>
        <v>4808.7457116469486</v>
      </c>
      <c r="Q174" s="4">
        <f t="shared" si="55"/>
        <v>4817.0899608056798</v>
      </c>
      <c r="R174" s="4">
        <f t="shared" si="56"/>
        <v>4821.5476658210291</v>
      </c>
      <c r="S174" s="4">
        <f t="shared" si="57"/>
        <v>4822.5432634720519</v>
      </c>
      <c r="T174" s="4">
        <f t="shared" si="58"/>
        <v>4820.135862234848</v>
      </c>
      <c r="U174" s="4">
        <f t="shared" si="59"/>
        <v>4815.6361112764798</v>
      </c>
      <c r="W174" s="5" t="str">
        <f>VLOOKUP(C174&amp;A174,Driver_elast!$A$2:$D$1161,4,FALSE)</f>
        <v>GDP</v>
      </c>
      <c r="X174" s="5">
        <v>1</v>
      </c>
      <c r="Y174" s="2">
        <f>SUMIFS('Growth rates'!D$4:D$999,'Growth rates'!$B$4:$B$999,Demands!$A174,'Growth rates'!$C$4:$C$999,$W174)</f>
        <v>1</v>
      </c>
      <c r="Z174" s="2">
        <f>SUMIFS('Growth rates'!E$4:E$999,'Growth rates'!$B$4:$B$999,Demands!$A174,'Growth rates'!$C$4:$C$999,$W174)</f>
        <v>1.0034515108758675</v>
      </c>
      <c r="AA174" s="2">
        <f>SUMIFS('Growth rates'!F$4:F$999,'Growth rates'!$B$4:$B$999,Demands!$A174,'Growth rates'!$C$4:$C$999,$W174)</f>
        <v>1.0944148454506719</v>
      </c>
      <c r="AB174" s="2">
        <f>SUMIFS('Growth rates'!G$4:G$999,'Growth rates'!$B$4:$B$999,Demands!$A174,'Growth rates'!$C$4:$C$999,$W174)</f>
        <v>1.1578736503149161</v>
      </c>
      <c r="AC174" s="2">
        <f>SUMIFS('Growth rates'!H$4:H$999,'Growth rates'!$B$4:$B$999,Demands!$A174,'Growth rates'!$C$4:$C$999,$W174)</f>
        <v>1.2157029781758228</v>
      </c>
      <c r="AD174" s="2">
        <f>SUMIFS('Growth rates'!I$4:I$999,'Growth rates'!$B$4:$B$999,Demands!$A174,'Growth rates'!$C$4:$C$999,$W174)</f>
        <v>1.2616927085277452</v>
      </c>
      <c r="AE174" s="2">
        <f>SUMIFS('Growth rates'!J$4:J$999,'Growth rates'!$B$4:$B$999,Demands!$A174,'Growth rates'!$C$4:$C$999,$W174)</f>
        <v>1.303702265919793</v>
      </c>
      <c r="AF174" s="2">
        <f>SUMIFS('Growth rates'!K$4:K$999,'Growth rates'!$B$4:$B$999,Demands!$A174,'Growth rates'!$C$4:$C$999,$W174)</f>
        <v>1.3436104468272947</v>
      </c>
      <c r="AG174" s="2">
        <f>SUMIFS('Growth rates'!L$4:L$999,'Growth rates'!$B$4:$B$999,Demands!$A174,'Growth rates'!$C$4:$C$999,$W174)</f>
        <v>1.3775006725787236</v>
      </c>
      <c r="AH174" s="2">
        <f>SUMIFS('Growth rates'!M$4:M$999,'Growth rates'!$B$4:$B$999,Demands!$A174,'Growth rates'!$C$4:$C$999,$W174)</f>
        <v>1.4039116570266019</v>
      </c>
      <c r="AI174" s="2">
        <f>SUMIFS('Growth rates'!N$4:N$999,'Growth rates'!$B$4:$B$999,Demands!$A174,'Growth rates'!$C$4:$C$999,$W174)</f>
        <v>1.4249268043565957</v>
      </c>
      <c r="AJ174" s="2">
        <f>SUMIFS('Growth rates'!O$4:O$999,'Growth rates'!$B$4:$B$999,Demands!$A174,'Growth rates'!$C$4:$C$999,$W174)</f>
        <v>1.4393032609768579</v>
      </c>
      <c r="AK174" s="2">
        <f>SUMIFS('Growth rates'!P$4:P$999,'Growth rates'!$B$4:$B$999,Demands!$A174,'Growth rates'!$C$4:$C$999,$W174)</f>
        <v>1.4477709787188626</v>
      </c>
      <c r="AL174" s="2">
        <f>SUMIFS('Growth rates'!Q$4:Q$999,'Growth rates'!$B$4:$B$999,Demands!$A174,'Growth rates'!$C$4:$C$999,$W174)</f>
        <v>1.4526926236431952</v>
      </c>
      <c r="AM174" s="2">
        <f>SUMIFS('Growth rates'!R$4:R$999,'Growth rates'!$B$4:$B$999,Demands!$A174,'Growth rates'!$C$4:$C$999,$W174)</f>
        <v>1.4558529832771907</v>
      </c>
      <c r="AN174" s="2">
        <f>SUMIFS('Growth rates'!S$4:S$999,'Growth rates'!$B$4:$B$999,Demands!$A174,'Growth rates'!$C$4:$C$999,$W174)</f>
        <v>1.4567363908914177</v>
      </c>
      <c r="AO174" s="2">
        <f>SUMIFS('Growth rates'!T$4:T$999,'Growth rates'!$B$4:$B$999,Demands!$A174,'Growth rates'!$C$4:$C$999,$W174)</f>
        <v>1.4538870902765162</v>
      </c>
      <c r="AP174" s="2">
        <f>SUMIFS('Growth rates'!U$4:U$999,'Growth rates'!$B$4:$B$999,Demands!$A174,'Growth rates'!$C$4:$C$999,$W174)</f>
        <v>1.4459101545424156</v>
      </c>
      <c r="AR174">
        <f>VLOOKUP(C174&amp;A174,Driver_elast!$A$2:$E$1161,5,FALSE)</f>
        <v>0.85073399999999999</v>
      </c>
      <c r="AS174">
        <f t="shared" si="60"/>
        <v>0.85073399999999999</v>
      </c>
      <c r="AT174">
        <f t="shared" si="61"/>
        <v>0.17014679999999999</v>
      </c>
      <c r="AV174" s="2" cm="1">
        <f t="array" ref="AV174">TREND($AR174:$AS174,$AR$3:$AS$3,AV$1)</f>
        <v>0.85073399999999999</v>
      </c>
      <c r="AW174" s="2" cm="1">
        <f t="array" ref="AW174">TREND($AR174:$AS174,$AR$3:$AS$3,AW$1)</f>
        <v>0.85073399999999999</v>
      </c>
      <c r="AX174" s="2" cm="1">
        <f t="array" ref="AX174">TREND($AR174:$AS174,$AR$3:$AS$3,AX$1)</f>
        <v>0.85073399999999999</v>
      </c>
      <c r="AY174" s="2" cm="1">
        <f t="array" ref="AY174">TREND($AR174:$AS174,$AR$3:$AS$3,AY$1)</f>
        <v>0.85073399999999999</v>
      </c>
      <c r="AZ174" s="2" cm="1">
        <f t="array" ref="AZ174">TREND($AR174:$AS174,$AR$3:$AS$3,AZ$1)</f>
        <v>0.85073399999999999</v>
      </c>
      <c r="BA174" s="2" cm="1">
        <f t="array" ref="BA174">TREND($AR174:$AS174,$AR$3:$AS$3,BA$1)</f>
        <v>0.85073399999999999</v>
      </c>
      <c r="BB174" s="2" cm="1">
        <f t="array" ref="BB174">TREND($AR174:$AS174,$AR$3:$AS$3,BB$1)</f>
        <v>0.85073399999999999</v>
      </c>
      <c r="BC174" s="2" cm="1">
        <f t="array" ref="BC174">TREND($AR174:$AS174,$AR$3:$AS$3,BC$1)</f>
        <v>0.85073399999999999</v>
      </c>
      <c r="BD174" s="2" cm="1">
        <f t="array" ref="BD174">TREND($AR174:$AS174,$AR$3:$AS$3,BD$1)</f>
        <v>0.85073399999999999</v>
      </c>
      <c r="BE174" s="2" cm="1">
        <f t="array" ref="BE174">TREND($AR174:$AS174,$AR$3:$AS$3,BE$1)</f>
        <v>0.85073399999999999</v>
      </c>
      <c r="BF174" s="20" cm="1">
        <f t="array" ref="BF174">TREND($AS174:$AT174,$AS$3:$AT$3,BF$1)</f>
        <v>0.7656605999999968</v>
      </c>
      <c r="BG174" s="20" cm="1">
        <f t="array" ref="BG174">TREND($AS174:$AT174,$AS$3:$AT$3,BG$1)</f>
        <v>0.68058719999999795</v>
      </c>
      <c r="BH174" s="20" cm="1">
        <f t="array" ref="BH174">TREND($AS174:$AT174,$AS$3:$AT$3,BH$1)</f>
        <v>0.59551379999999909</v>
      </c>
      <c r="BI174" s="20" cm="1">
        <f t="array" ref="BI174">TREND($AS174:$AT174,$AS$3:$AT$3,BI$1)</f>
        <v>0.51044040000000024</v>
      </c>
      <c r="BJ174" s="20" cm="1">
        <f t="array" ref="BJ174">TREND($AS174:$AT174,$AS$3:$AT$3,BJ$1)</f>
        <v>0.42536700000000138</v>
      </c>
      <c r="BK174" s="20" cm="1">
        <f t="array" ref="BK174">TREND($AS174:$AT174,$AS$3:$AT$3,BK$1)</f>
        <v>0.34029359999999542</v>
      </c>
      <c r="BL174" s="20" cm="1">
        <f t="array" ref="BL174">TREND($AS174:$AT174,$AS$3:$AT$3,BL$1)</f>
        <v>0.25522019999999657</v>
      </c>
      <c r="BM174" s="20" cm="1">
        <f t="array" ref="BM174">TREND($AS174:$AT174,$AS$3:$AT$3,BM$1)</f>
        <v>0.17014679999999771</v>
      </c>
    </row>
    <row r="175" spans="1:65" x14ac:dyDescent="0.35">
      <c r="A175" t="str">
        <f>IF(BYDem!B173="","\I:",BYDem!B173)</f>
        <v>Asia_east</v>
      </c>
      <c r="B175" t="str">
        <f>BYDem!E173</f>
        <v>IFP</v>
      </c>
      <c r="C175" t="str">
        <f t="shared" si="62"/>
        <v>IFP</v>
      </c>
      <c r="D175" s="4">
        <f>SUMIFS(BYDem!$M$2:$M$2000,BYDem!$B$2:$B$2000,Demands!$A175,BYDem!$E$2:$E$2000,Demands!$B175)</f>
        <v>315.45874131821301</v>
      </c>
      <c r="E175" s="4">
        <f t="shared" si="43"/>
        <v>316.22651822275913</v>
      </c>
      <c r="F175" s="4">
        <f t="shared" si="44"/>
        <v>331.27966223354457</v>
      </c>
      <c r="G175" s="4">
        <f t="shared" si="45"/>
        <v>341.62561565381054</v>
      </c>
      <c r="H175" s="4">
        <f t="shared" si="46"/>
        <v>350.54593628113122</v>
      </c>
      <c r="I175" s="4">
        <f t="shared" si="47"/>
        <v>357.42112600020073</v>
      </c>
      <c r="J175" s="4">
        <f t="shared" si="48"/>
        <v>363.47193639652465</v>
      </c>
      <c r="K175" s="4">
        <f t="shared" si="49"/>
        <v>369.01590710845767</v>
      </c>
      <c r="L175" s="4">
        <f t="shared" si="50"/>
        <v>373.55907359586649</v>
      </c>
      <c r="M175" s="4">
        <f t="shared" si="51"/>
        <v>376.97944342073652</v>
      </c>
      <c r="N175" s="4">
        <f t="shared" si="52"/>
        <v>379.38424360066585</v>
      </c>
      <c r="O175" s="4">
        <f t="shared" si="53"/>
        <v>380.80072303961623</v>
      </c>
      <c r="P175" s="4">
        <f t="shared" si="54"/>
        <v>381.47938200710155</v>
      </c>
      <c r="Q175" s="4">
        <f t="shared" si="55"/>
        <v>381.75976035548268</v>
      </c>
      <c r="R175" s="4">
        <f t="shared" si="56"/>
        <v>381.86233751330201</v>
      </c>
      <c r="S175" s="4">
        <f t="shared" si="57"/>
        <v>381.81888397113033</v>
      </c>
      <c r="T175" s="4">
        <f t="shared" si="58"/>
        <v>381.64167225336229</v>
      </c>
      <c r="U175" s="4">
        <f t="shared" si="59"/>
        <v>381.39578484578192</v>
      </c>
      <c r="W175" s="5" t="str">
        <f>VLOOKUP(C175&amp;A175,Driver_elast!$A$2:$D$1161,4,FALSE)</f>
        <v>GDPIND</v>
      </c>
      <c r="X175" s="5">
        <v>1</v>
      </c>
      <c r="Y175" s="2">
        <f>SUMIFS('Growth rates'!D$4:D$999,'Growth rates'!$B$4:$B$999,Demands!$A175,'Growth rates'!$C$4:$C$999,$W175)</f>
        <v>1</v>
      </c>
      <c r="Z175" s="2">
        <f>SUMIFS('Growth rates'!E$4:E$999,'Growth rates'!$B$4:$B$999,Demands!$A175,'Growth rates'!$C$4:$C$999,$W175)</f>
        <v>1.004871153343152</v>
      </c>
      <c r="AA175" s="2">
        <f>SUMIFS('Growth rates'!F$4:F$999,'Growth rates'!$B$4:$B$999,Demands!$A175,'Growth rates'!$C$4:$C$999,$W175)</f>
        <v>1.1006078928749272</v>
      </c>
      <c r="AB175" s="2">
        <f>SUMIFS('Growth rates'!G$4:G$999,'Growth rates'!$B$4:$B$999,Demands!$A175,'Growth rates'!$C$4:$C$999,$W175)</f>
        <v>1.1694014380149338</v>
      </c>
      <c r="AC175" s="2">
        <f>SUMIFS('Growth rates'!H$4:H$999,'Growth rates'!$B$4:$B$999,Demands!$A175,'Growth rates'!$C$4:$C$999,$W175)</f>
        <v>1.230514350893871</v>
      </c>
      <c r="AD175" s="2">
        <f>SUMIFS('Growth rates'!I$4:I$999,'Growth rates'!$B$4:$B$999,Demands!$A175,'Growth rates'!$C$4:$C$999,$W175)</f>
        <v>1.2788164223999618</v>
      </c>
      <c r="AE175" s="2">
        <f>SUMIFS('Growth rates'!J$4:J$999,'Growth rates'!$B$4:$B$999,Demands!$A175,'Growth rates'!$C$4:$C$999,$W175)</f>
        <v>1.3221456406992111</v>
      </c>
      <c r="AF175" s="2">
        <f>SUMIFS('Growth rates'!K$4:K$999,'Growth rates'!$B$4:$B$999,Demands!$A175,'Growth rates'!$C$4:$C$999,$W175)</f>
        <v>1.362507267597393</v>
      </c>
      <c r="AG175" s="2">
        <f>SUMIFS('Growth rates'!L$4:L$999,'Growth rates'!$B$4:$B$999,Demands!$A175,'Growth rates'!$C$4:$C$999,$W175)</f>
        <v>1.3960803885781405</v>
      </c>
      <c r="AH175" s="2">
        <f>SUMIFS('Growth rates'!M$4:M$999,'Growth rates'!$B$4:$B$999,Demands!$A175,'Growth rates'!$C$4:$C$999,$W175)</f>
        <v>1.4216640987518769</v>
      </c>
      <c r="AI175" s="2">
        <f>SUMIFS('Growth rates'!N$4:N$999,'Growth rates'!$B$4:$B$999,Demands!$A175,'Growth rates'!$C$4:$C$999,$W175)</f>
        <v>1.4418317413885999</v>
      </c>
      <c r="AJ175" s="2">
        <f>SUMIFS('Growth rates'!O$4:O$999,'Growth rates'!$B$4:$B$999,Demands!$A175,'Growth rates'!$C$4:$C$999,$W175)</f>
        <v>1.4552994869662719</v>
      </c>
      <c r="AK175" s="2">
        <f>SUMIFS('Growth rates'!P$4:P$999,'Growth rates'!$B$4:$B$999,Demands!$A175,'Growth rates'!$C$4:$C$999,$W175)</f>
        <v>1.4627151073135072</v>
      </c>
      <c r="AL175" s="2">
        <f>SUMIFS('Growth rates'!Q$4:Q$999,'Growth rates'!$B$4:$B$999,Demands!$A175,'Growth rates'!$C$4:$C$999,$W175)</f>
        <v>1.4663011976263487</v>
      </c>
      <c r="AM175" s="2">
        <f>SUMIFS('Growth rates'!R$4:R$999,'Growth rates'!$B$4:$B$999,Demands!$A175,'Growth rates'!$C$4:$C$999,$W175)</f>
        <v>1.467878275071467</v>
      </c>
      <c r="AN175" s="2">
        <f>SUMIFS('Growth rates'!S$4:S$999,'Growth rates'!$B$4:$B$999,Demands!$A175,'Growth rates'!$C$4:$C$999,$W175)</f>
        <v>1.4670425032344994</v>
      </c>
      <c r="AO175" s="2">
        <f>SUMIFS('Growth rates'!T$4:T$999,'Growth rates'!$B$4:$B$999,Demands!$A175,'Growth rates'!$C$4:$C$999,$W175)</f>
        <v>1.4624999942325045</v>
      </c>
      <c r="AP175" s="2">
        <f>SUMIFS('Growth rates'!U$4:U$999,'Growth rates'!$B$4:$B$999,Demands!$A175,'Growth rates'!$C$4:$C$999,$W175)</f>
        <v>1.4530705586304633</v>
      </c>
      <c r="AR175">
        <f>VLOOKUP(C175&amp;A175,Driver_elast!$A$2:$E$1161,5,FALSE)</f>
        <v>0.49964399999999998</v>
      </c>
      <c r="AS175">
        <f t="shared" si="60"/>
        <v>0.49964399999999998</v>
      </c>
      <c r="AT175">
        <f t="shared" si="61"/>
        <v>9.9928799999999998E-2</v>
      </c>
      <c r="AV175" s="2" cm="1">
        <f t="array" ref="AV175">TREND($AR175:$AS175,$AR$3:$AS$3,AV$1)</f>
        <v>0.49964399999999998</v>
      </c>
      <c r="AW175" s="2" cm="1">
        <f t="array" ref="AW175">TREND($AR175:$AS175,$AR$3:$AS$3,AW$1)</f>
        <v>0.49964399999999998</v>
      </c>
      <c r="AX175" s="2" cm="1">
        <f t="array" ref="AX175">TREND($AR175:$AS175,$AR$3:$AS$3,AX$1)</f>
        <v>0.49964399999999998</v>
      </c>
      <c r="AY175" s="2" cm="1">
        <f t="array" ref="AY175">TREND($AR175:$AS175,$AR$3:$AS$3,AY$1)</f>
        <v>0.49964399999999998</v>
      </c>
      <c r="AZ175" s="2" cm="1">
        <f t="array" ref="AZ175">TREND($AR175:$AS175,$AR$3:$AS$3,AZ$1)</f>
        <v>0.49964399999999998</v>
      </c>
      <c r="BA175" s="2" cm="1">
        <f t="array" ref="BA175">TREND($AR175:$AS175,$AR$3:$AS$3,BA$1)</f>
        <v>0.49964399999999998</v>
      </c>
      <c r="BB175" s="2" cm="1">
        <f t="array" ref="BB175">TREND($AR175:$AS175,$AR$3:$AS$3,BB$1)</f>
        <v>0.49964399999999998</v>
      </c>
      <c r="BC175" s="2" cm="1">
        <f t="array" ref="BC175">TREND($AR175:$AS175,$AR$3:$AS$3,BC$1)</f>
        <v>0.49964399999999998</v>
      </c>
      <c r="BD175" s="2" cm="1">
        <f t="array" ref="BD175">TREND($AR175:$AS175,$AR$3:$AS$3,BD$1)</f>
        <v>0.49964399999999998</v>
      </c>
      <c r="BE175" s="2" cm="1">
        <f t="array" ref="BE175">TREND($AR175:$AS175,$AR$3:$AS$3,BE$1)</f>
        <v>0.49964399999999998</v>
      </c>
      <c r="BF175" s="20" cm="1">
        <f t="array" ref="BF175">TREND($AS175:$AT175,$AS$3:$AT$3,BF$1)</f>
        <v>0.44967959999999962</v>
      </c>
      <c r="BG175" s="20" cm="1">
        <f t="array" ref="BG175">TREND($AS175:$AT175,$AS$3:$AT$3,BG$1)</f>
        <v>0.39971519999999927</v>
      </c>
      <c r="BH175" s="20" cm="1">
        <f t="array" ref="BH175">TREND($AS175:$AT175,$AS$3:$AT$3,BH$1)</f>
        <v>0.34975079999999892</v>
      </c>
      <c r="BI175" s="20" cm="1">
        <f t="array" ref="BI175">TREND($AS175:$AT175,$AS$3:$AT$3,BI$1)</f>
        <v>0.29978639999999857</v>
      </c>
      <c r="BJ175" s="20" cm="1">
        <f t="array" ref="BJ175">TREND($AS175:$AT175,$AS$3:$AT$3,BJ$1)</f>
        <v>0.24982199999999821</v>
      </c>
      <c r="BK175" s="20" cm="1">
        <f t="array" ref="BK175">TREND($AS175:$AT175,$AS$3:$AT$3,BK$1)</f>
        <v>0.19985759999999786</v>
      </c>
      <c r="BL175" s="20" cm="1">
        <f t="array" ref="BL175">TREND($AS175:$AT175,$AS$3:$AT$3,BL$1)</f>
        <v>0.14989319999999751</v>
      </c>
      <c r="BM175" s="20" cm="1">
        <f t="array" ref="BM175">TREND($AS175:$AT175,$AS$3:$AT$3,BM$1)</f>
        <v>9.9928799999997153E-2</v>
      </c>
    </row>
    <row r="176" spans="1:65" x14ac:dyDescent="0.35">
      <c r="A176" t="str">
        <f>IF(BYDem!B174="","\I:",BYDem!B174)</f>
        <v>Asia_east</v>
      </c>
      <c r="B176" t="str">
        <f>BYDem!E174</f>
        <v>ILP</v>
      </c>
      <c r="C176" t="str">
        <f t="shared" si="62"/>
        <v>ILP</v>
      </c>
      <c r="D176" s="4">
        <f>SUMIFS(BYDem!$M$2:$M$2000,BYDem!$B$2:$B$2000,Demands!$A176,BYDem!$E$2:$E$2000,Demands!$B176)</f>
        <v>46.804000000000002</v>
      </c>
      <c r="E176" s="4">
        <f t="shared" si="43"/>
        <v>47.02568600845315</v>
      </c>
      <c r="F176" s="4">
        <f t="shared" si="44"/>
        <v>51.38207754031766</v>
      </c>
      <c r="G176" s="4">
        <f t="shared" si="45"/>
        <v>54.504921178987274</v>
      </c>
      <c r="H176" s="4">
        <f t="shared" si="46"/>
        <v>57.274594760867771</v>
      </c>
      <c r="I176" s="4">
        <f t="shared" si="47"/>
        <v>59.460667509369692</v>
      </c>
      <c r="J176" s="4">
        <f t="shared" si="48"/>
        <v>61.419629192461038</v>
      </c>
      <c r="K176" s="4">
        <f t="shared" si="49"/>
        <v>63.242769395569219</v>
      </c>
      <c r="L176" s="4">
        <f t="shared" si="50"/>
        <v>64.758029815490175</v>
      </c>
      <c r="M176" s="4">
        <f t="shared" si="51"/>
        <v>65.911935304731145</v>
      </c>
      <c r="N176" s="4">
        <f t="shared" si="52"/>
        <v>66.730189471824403</v>
      </c>
      <c r="O176" s="4">
        <f t="shared" si="53"/>
        <v>67.215049271930496</v>
      </c>
      <c r="P176" s="4">
        <f t="shared" si="54"/>
        <v>67.448171231129194</v>
      </c>
      <c r="Q176" s="4">
        <f t="shared" si="55"/>
        <v>67.544644371731863</v>
      </c>
      <c r="R176" s="4">
        <f t="shared" si="56"/>
        <v>67.57996384896596</v>
      </c>
      <c r="S176" s="4">
        <f t="shared" si="57"/>
        <v>67.564998076157764</v>
      </c>
      <c r="T176" s="4">
        <f t="shared" si="58"/>
        <v>67.503971411395696</v>
      </c>
      <c r="U176" s="4">
        <f t="shared" si="59"/>
        <v>67.419331995534947</v>
      </c>
      <c r="W176" s="5" t="str">
        <f>VLOOKUP(C176&amp;A176,Driver_elast!$A$2:$D$1161,4,FALSE)</f>
        <v>GDPIND</v>
      </c>
      <c r="X176" s="5">
        <v>1</v>
      </c>
      <c r="Y176" s="2">
        <f>SUMIFS('Growth rates'!D$4:D$999,'Growth rates'!$B$4:$B$999,Demands!$A176,'Growth rates'!$C$4:$C$999,$W176)</f>
        <v>1</v>
      </c>
      <c r="Z176" s="2">
        <f>SUMIFS('Growth rates'!E$4:E$999,'Growth rates'!$B$4:$B$999,Demands!$A176,'Growth rates'!$C$4:$C$999,$W176)</f>
        <v>1.004871153343152</v>
      </c>
      <c r="AA176" s="2">
        <f>SUMIFS('Growth rates'!F$4:F$999,'Growth rates'!$B$4:$B$999,Demands!$A176,'Growth rates'!$C$4:$C$999,$W176)</f>
        <v>1.1006078928749272</v>
      </c>
      <c r="AB176" s="2">
        <f>SUMIFS('Growth rates'!G$4:G$999,'Growth rates'!$B$4:$B$999,Demands!$A176,'Growth rates'!$C$4:$C$999,$W176)</f>
        <v>1.1694014380149338</v>
      </c>
      <c r="AC176" s="2">
        <f>SUMIFS('Growth rates'!H$4:H$999,'Growth rates'!$B$4:$B$999,Demands!$A176,'Growth rates'!$C$4:$C$999,$W176)</f>
        <v>1.230514350893871</v>
      </c>
      <c r="AD176" s="2">
        <f>SUMIFS('Growth rates'!I$4:I$999,'Growth rates'!$B$4:$B$999,Demands!$A176,'Growth rates'!$C$4:$C$999,$W176)</f>
        <v>1.2788164223999618</v>
      </c>
      <c r="AE176" s="2">
        <f>SUMIFS('Growth rates'!J$4:J$999,'Growth rates'!$B$4:$B$999,Demands!$A176,'Growth rates'!$C$4:$C$999,$W176)</f>
        <v>1.3221456406992111</v>
      </c>
      <c r="AF176" s="2">
        <f>SUMIFS('Growth rates'!K$4:K$999,'Growth rates'!$B$4:$B$999,Demands!$A176,'Growth rates'!$C$4:$C$999,$W176)</f>
        <v>1.362507267597393</v>
      </c>
      <c r="AG176" s="2">
        <f>SUMIFS('Growth rates'!L$4:L$999,'Growth rates'!$B$4:$B$999,Demands!$A176,'Growth rates'!$C$4:$C$999,$W176)</f>
        <v>1.3960803885781405</v>
      </c>
      <c r="AH176" s="2">
        <f>SUMIFS('Growth rates'!M$4:M$999,'Growth rates'!$B$4:$B$999,Demands!$A176,'Growth rates'!$C$4:$C$999,$W176)</f>
        <v>1.4216640987518769</v>
      </c>
      <c r="AI176" s="2">
        <f>SUMIFS('Growth rates'!N$4:N$999,'Growth rates'!$B$4:$B$999,Demands!$A176,'Growth rates'!$C$4:$C$999,$W176)</f>
        <v>1.4418317413885999</v>
      </c>
      <c r="AJ176" s="2">
        <f>SUMIFS('Growth rates'!O$4:O$999,'Growth rates'!$B$4:$B$999,Demands!$A176,'Growth rates'!$C$4:$C$999,$W176)</f>
        <v>1.4552994869662719</v>
      </c>
      <c r="AK176" s="2">
        <f>SUMIFS('Growth rates'!P$4:P$999,'Growth rates'!$B$4:$B$999,Demands!$A176,'Growth rates'!$C$4:$C$999,$W176)</f>
        <v>1.4627151073135072</v>
      </c>
      <c r="AL176" s="2">
        <f>SUMIFS('Growth rates'!Q$4:Q$999,'Growth rates'!$B$4:$B$999,Demands!$A176,'Growth rates'!$C$4:$C$999,$W176)</f>
        <v>1.4663011976263487</v>
      </c>
      <c r="AM176" s="2">
        <f>SUMIFS('Growth rates'!R$4:R$999,'Growth rates'!$B$4:$B$999,Demands!$A176,'Growth rates'!$C$4:$C$999,$W176)</f>
        <v>1.467878275071467</v>
      </c>
      <c r="AN176" s="2">
        <f>SUMIFS('Growth rates'!S$4:S$999,'Growth rates'!$B$4:$B$999,Demands!$A176,'Growth rates'!$C$4:$C$999,$W176)</f>
        <v>1.4670425032344994</v>
      </c>
      <c r="AO176" s="2">
        <f>SUMIFS('Growth rates'!T$4:T$999,'Growth rates'!$B$4:$B$999,Demands!$A176,'Growth rates'!$C$4:$C$999,$W176)</f>
        <v>1.4624999942325045</v>
      </c>
      <c r="AP176" s="2">
        <f>SUMIFS('Growth rates'!U$4:U$999,'Growth rates'!$B$4:$B$999,Demands!$A176,'Growth rates'!$C$4:$C$999,$W176)</f>
        <v>1.4530705586304633</v>
      </c>
      <c r="AR176">
        <f>VLOOKUP(C176&amp;A176,Driver_elast!$A$2:$E$1161,5,FALSE)</f>
        <v>0.97235199999999999</v>
      </c>
      <c r="AS176">
        <f t="shared" si="60"/>
        <v>0.97235199999999999</v>
      </c>
      <c r="AT176">
        <f t="shared" si="61"/>
        <v>0.19447039999999999</v>
      </c>
      <c r="AV176" s="2" cm="1">
        <f t="array" ref="AV176">TREND($AR176:$AS176,$AR$3:$AS$3,AV$1)</f>
        <v>0.97235199999999999</v>
      </c>
      <c r="AW176" s="2" cm="1">
        <f t="array" ref="AW176">TREND($AR176:$AS176,$AR$3:$AS$3,AW$1)</f>
        <v>0.97235199999999999</v>
      </c>
      <c r="AX176" s="2" cm="1">
        <f t="array" ref="AX176">TREND($AR176:$AS176,$AR$3:$AS$3,AX$1)</f>
        <v>0.97235199999999999</v>
      </c>
      <c r="AY176" s="2" cm="1">
        <f t="array" ref="AY176">TREND($AR176:$AS176,$AR$3:$AS$3,AY$1)</f>
        <v>0.97235199999999999</v>
      </c>
      <c r="AZ176" s="2" cm="1">
        <f t="array" ref="AZ176">TREND($AR176:$AS176,$AR$3:$AS$3,AZ$1)</f>
        <v>0.97235199999999999</v>
      </c>
      <c r="BA176" s="2" cm="1">
        <f t="array" ref="BA176">TREND($AR176:$AS176,$AR$3:$AS$3,BA$1)</f>
        <v>0.97235199999999999</v>
      </c>
      <c r="BB176" s="2" cm="1">
        <f t="array" ref="BB176">TREND($AR176:$AS176,$AR$3:$AS$3,BB$1)</f>
        <v>0.97235199999999999</v>
      </c>
      <c r="BC176" s="2" cm="1">
        <f t="array" ref="BC176">TREND($AR176:$AS176,$AR$3:$AS$3,BC$1)</f>
        <v>0.97235199999999999</v>
      </c>
      <c r="BD176" s="2" cm="1">
        <f t="array" ref="BD176">TREND($AR176:$AS176,$AR$3:$AS$3,BD$1)</f>
        <v>0.97235199999999999</v>
      </c>
      <c r="BE176" s="2" cm="1">
        <f t="array" ref="BE176">TREND($AR176:$AS176,$AR$3:$AS$3,BE$1)</f>
        <v>0.97235199999999999</v>
      </c>
      <c r="BF176" s="20" cm="1">
        <f t="array" ref="BF176">TREND($AS176:$AT176,$AS$3:$AT$3,BF$1)</f>
        <v>0.87511680000000069</v>
      </c>
      <c r="BG176" s="20" cm="1">
        <f t="array" ref="BG176">TREND($AS176:$AT176,$AS$3:$AT$3,BG$1)</f>
        <v>0.77788160000000062</v>
      </c>
      <c r="BH176" s="20" cm="1">
        <f t="array" ref="BH176">TREND($AS176:$AT176,$AS$3:$AT$3,BH$1)</f>
        <v>0.68064640000000054</v>
      </c>
      <c r="BI176" s="20" cm="1">
        <f t="array" ref="BI176">TREND($AS176:$AT176,$AS$3:$AT$3,BI$1)</f>
        <v>0.58341120000000046</v>
      </c>
      <c r="BJ176" s="20" cm="1">
        <f t="array" ref="BJ176">TREND($AS176:$AT176,$AS$3:$AT$3,BJ$1)</f>
        <v>0.48617600000000039</v>
      </c>
      <c r="BK176" s="20" cm="1">
        <f t="array" ref="BK176">TREND($AS176:$AT176,$AS$3:$AT$3,BK$1)</f>
        <v>0.38894080000000031</v>
      </c>
      <c r="BL176" s="20" cm="1">
        <f t="array" ref="BL176">TREND($AS176:$AT176,$AS$3:$AT$3,BL$1)</f>
        <v>0.29170560000000023</v>
      </c>
      <c r="BM176" s="20" cm="1">
        <f t="array" ref="BM176">TREND($AS176:$AT176,$AS$3:$AT$3,BM$1)</f>
        <v>0.19447040000000015</v>
      </c>
    </row>
    <row r="177" spans="1:65" x14ac:dyDescent="0.35">
      <c r="A177" t="str">
        <f>IF(BYDem!B175="","\I:",BYDem!B175)</f>
        <v>Asia_east</v>
      </c>
      <c r="B177" t="str">
        <f>BYDem!E175</f>
        <v>IMC</v>
      </c>
      <c r="C177" t="str">
        <f t="shared" si="62"/>
        <v>IMC</v>
      </c>
      <c r="D177" s="4">
        <f>SUMIFS(BYDem!$M$2:$M$2000,BYDem!$B$2:$B$2000,Demands!$A177,BYDem!$E$2:$E$2000,Demands!$B177)</f>
        <v>136.53501051275501</v>
      </c>
      <c r="E177" s="4">
        <f t="shared" si="43"/>
        <v>136.86731522967489</v>
      </c>
      <c r="F177" s="4">
        <f t="shared" si="44"/>
        <v>143.38252912793038</v>
      </c>
      <c r="G177" s="4">
        <f t="shared" si="45"/>
        <v>147.86040427920278</v>
      </c>
      <c r="H177" s="4">
        <f t="shared" si="46"/>
        <v>151.72124536903584</v>
      </c>
      <c r="I177" s="4">
        <f t="shared" si="47"/>
        <v>154.6969248402965</v>
      </c>
      <c r="J177" s="4">
        <f t="shared" si="48"/>
        <v>157.31580126648313</v>
      </c>
      <c r="K177" s="4">
        <f t="shared" si="49"/>
        <v>159.71531029981381</v>
      </c>
      <c r="L177" s="4">
        <f t="shared" si="50"/>
        <v>161.68165709219463</v>
      </c>
      <c r="M177" s="4">
        <f t="shared" si="51"/>
        <v>163.16204158889514</v>
      </c>
      <c r="N177" s="4">
        <f t="shared" si="52"/>
        <v>164.20287316159366</v>
      </c>
      <c r="O177" s="4">
        <f t="shared" si="53"/>
        <v>164.81594552180161</v>
      </c>
      <c r="P177" s="4">
        <f t="shared" si="54"/>
        <v>165.10967873354582</v>
      </c>
      <c r="Q177" s="4">
        <f t="shared" si="55"/>
        <v>165.2310304532154</v>
      </c>
      <c r="R177" s="4">
        <f t="shared" si="56"/>
        <v>165.27542729973393</v>
      </c>
      <c r="S177" s="4">
        <f t="shared" si="57"/>
        <v>165.25661999132828</v>
      </c>
      <c r="T177" s="4">
        <f t="shared" si="58"/>
        <v>165.17992025034999</v>
      </c>
      <c r="U177" s="4">
        <f t="shared" si="59"/>
        <v>165.07349669829165</v>
      </c>
      <c r="W177" s="5" t="str">
        <f>VLOOKUP(C177&amp;A177,Driver_elast!$A$2:$D$1161,4,FALSE)</f>
        <v>GDPIND</v>
      </c>
      <c r="X177" s="5">
        <v>1</v>
      </c>
      <c r="Y177" s="2">
        <f>SUMIFS('Growth rates'!D$4:D$999,'Growth rates'!$B$4:$B$999,Demands!$A177,'Growth rates'!$C$4:$C$999,$W177)</f>
        <v>1</v>
      </c>
      <c r="Z177" s="2">
        <f>SUMIFS('Growth rates'!E$4:E$999,'Growth rates'!$B$4:$B$999,Demands!$A177,'Growth rates'!$C$4:$C$999,$W177)</f>
        <v>1.004871153343152</v>
      </c>
      <c r="AA177" s="2">
        <f>SUMIFS('Growth rates'!F$4:F$999,'Growth rates'!$B$4:$B$999,Demands!$A177,'Growth rates'!$C$4:$C$999,$W177)</f>
        <v>1.1006078928749272</v>
      </c>
      <c r="AB177" s="2">
        <f>SUMIFS('Growth rates'!G$4:G$999,'Growth rates'!$B$4:$B$999,Demands!$A177,'Growth rates'!$C$4:$C$999,$W177)</f>
        <v>1.1694014380149338</v>
      </c>
      <c r="AC177" s="2">
        <f>SUMIFS('Growth rates'!H$4:H$999,'Growth rates'!$B$4:$B$999,Demands!$A177,'Growth rates'!$C$4:$C$999,$W177)</f>
        <v>1.230514350893871</v>
      </c>
      <c r="AD177" s="2">
        <f>SUMIFS('Growth rates'!I$4:I$999,'Growth rates'!$B$4:$B$999,Demands!$A177,'Growth rates'!$C$4:$C$999,$W177)</f>
        <v>1.2788164223999618</v>
      </c>
      <c r="AE177" s="2">
        <f>SUMIFS('Growth rates'!J$4:J$999,'Growth rates'!$B$4:$B$999,Demands!$A177,'Growth rates'!$C$4:$C$999,$W177)</f>
        <v>1.3221456406992111</v>
      </c>
      <c r="AF177" s="2">
        <f>SUMIFS('Growth rates'!K$4:K$999,'Growth rates'!$B$4:$B$999,Demands!$A177,'Growth rates'!$C$4:$C$999,$W177)</f>
        <v>1.362507267597393</v>
      </c>
      <c r="AG177" s="2">
        <f>SUMIFS('Growth rates'!L$4:L$999,'Growth rates'!$B$4:$B$999,Demands!$A177,'Growth rates'!$C$4:$C$999,$W177)</f>
        <v>1.3960803885781405</v>
      </c>
      <c r="AH177" s="2">
        <f>SUMIFS('Growth rates'!M$4:M$999,'Growth rates'!$B$4:$B$999,Demands!$A177,'Growth rates'!$C$4:$C$999,$W177)</f>
        <v>1.4216640987518769</v>
      </c>
      <c r="AI177" s="2">
        <f>SUMIFS('Growth rates'!N$4:N$999,'Growth rates'!$B$4:$B$999,Demands!$A177,'Growth rates'!$C$4:$C$999,$W177)</f>
        <v>1.4418317413885999</v>
      </c>
      <c r="AJ177" s="2">
        <f>SUMIFS('Growth rates'!O$4:O$999,'Growth rates'!$B$4:$B$999,Demands!$A177,'Growth rates'!$C$4:$C$999,$W177)</f>
        <v>1.4552994869662719</v>
      </c>
      <c r="AK177" s="2">
        <f>SUMIFS('Growth rates'!P$4:P$999,'Growth rates'!$B$4:$B$999,Demands!$A177,'Growth rates'!$C$4:$C$999,$W177)</f>
        <v>1.4627151073135072</v>
      </c>
      <c r="AL177" s="2">
        <f>SUMIFS('Growth rates'!Q$4:Q$999,'Growth rates'!$B$4:$B$999,Demands!$A177,'Growth rates'!$C$4:$C$999,$W177)</f>
        <v>1.4663011976263487</v>
      </c>
      <c r="AM177" s="2">
        <f>SUMIFS('Growth rates'!R$4:R$999,'Growth rates'!$B$4:$B$999,Demands!$A177,'Growth rates'!$C$4:$C$999,$W177)</f>
        <v>1.467878275071467</v>
      </c>
      <c r="AN177" s="2">
        <f>SUMIFS('Growth rates'!S$4:S$999,'Growth rates'!$B$4:$B$999,Demands!$A177,'Growth rates'!$C$4:$C$999,$W177)</f>
        <v>1.4670425032344994</v>
      </c>
      <c r="AO177" s="2">
        <f>SUMIFS('Growth rates'!T$4:T$999,'Growth rates'!$B$4:$B$999,Demands!$A177,'Growth rates'!$C$4:$C$999,$W177)</f>
        <v>1.4624999942325045</v>
      </c>
      <c r="AP177" s="2">
        <f>SUMIFS('Growth rates'!U$4:U$999,'Growth rates'!$B$4:$B$999,Demands!$A177,'Growth rates'!$C$4:$C$999,$W177)</f>
        <v>1.4530705586304633</v>
      </c>
      <c r="AR177">
        <f>VLOOKUP(C177&amp;A177,Driver_elast!$A$2:$E$1161,5,FALSE)</f>
        <v>0.49964399999999998</v>
      </c>
      <c r="AS177">
        <f t="shared" si="60"/>
        <v>0.49964399999999998</v>
      </c>
      <c r="AT177">
        <f t="shared" si="61"/>
        <v>9.9928799999999998E-2</v>
      </c>
      <c r="AV177" s="2" cm="1">
        <f t="array" ref="AV177">TREND($AR177:$AS177,$AR$3:$AS$3,AV$1)</f>
        <v>0.49964399999999998</v>
      </c>
      <c r="AW177" s="2" cm="1">
        <f t="array" ref="AW177">TREND($AR177:$AS177,$AR$3:$AS$3,AW$1)</f>
        <v>0.49964399999999998</v>
      </c>
      <c r="AX177" s="2" cm="1">
        <f t="array" ref="AX177">TREND($AR177:$AS177,$AR$3:$AS$3,AX$1)</f>
        <v>0.49964399999999998</v>
      </c>
      <c r="AY177" s="2" cm="1">
        <f t="array" ref="AY177">TREND($AR177:$AS177,$AR$3:$AS$3,AY$1)</f>
        <v>0.49964399999999998</v>
      </c>
      <c r="AZ177" s="2" cm="1">
        <f t="array" ref="AZ177">TREND($AR177:$AS177,$AR$3:$AS$3,AZ$1)</f>
        <v>0.49964399999999998</v>
      </c>
      <c r="BA177" s="2" cm="1">
        <f t="array" ref="BA177">TREND($AR177:$AS177,$AR$3:$AS$3,BA$1)</f>
        <v>0.49964399999999998</v>
      </c>
      <c r="BB177" s="2" cm="1">
        <f t="array" ref="BB177">TREND($AR177:$AS177,$AR$3:$AS$3,BB$1)</f>
        <v>0.49964399999999998</v>
      </c>
      <c r="BC177" s="2" cm="1">
        <f t="array" ref="BC177">TREND($AR177:$AS177,$AR$3:$AS$3,BC$1)</f>
        <v>0.49964399999999998</v>
      </c>
      <c r="BD177" s="2" cm="1">
        <f t="array" ref="BD177">TREND($AR177:$AS177,$AR$3:$AS$3,BD$1)</f>
        <v>0.49964399999999998</v>
      </c>
      <c r="BE177" s="2" cm="1">
        <f t="array" ref="BE177">TREND($AR177:$AS177,$AR$3:$AS$3,BE$1)</f>
        <v>0.49964399999999998</v>
      </c>
      <c r="BF177" s="20" cm="1">
        <f t="array" ref="BF177">TREND($AS177:$AT177,$AS$3:$AT$3,BF$1)</f>
        <v>0.44967959999999962</v>
      </c>
      <c r="BG177" s="20" cm="1">
        <f t="array" ref="BG177">TREND($AS177:$AT177,$AS$3:$AT$3,BG$1)</f>
        <v>0.39971519999999927</v>
      </c>
      <c r="BH177" s="20" cm="1">
        <f t="array" ref="BH177">TREND($AS177:$AT177,$AS$3:$AT$3,BH$1)</f>
        <v>0.34975079999999892</v>
      </c>
      <c r="BI177" s="20" cm="1">
        <f t="array" ref="BI177">TREND($AS177:$AT177,$AS$3:$AT$3,BI$1)</f>
        <v>0.29978639999999857</v>
      </c>
      <c r="BJ177" s="20" cm="1">
        <f t="array" ref="BJ177">TREND($AS177:$AT177,$AS$3:$AT$3,BJ$1)</f>
        <v>0.24982199999999821</v>
      </c>
      <c r="BK177" s="20" cm="1">
        <f t="array" ref="BK177">TREND($AS177:$AT177,$AS$3:$AT$3,BK$1)</f>
        <v>0.19985759999999786</v>
      </c>
      <c r="BL177" s="20" cm="1">
        <f t="array" ref="BL177">TREND($AS177:$AT177,$AS$3:$AT$3,BL$1)</f>
        <v>0.14989319999999751</v>
      </c>
      <c r="BM177" s="20" cm="1">
        <f t="array" ref="BM177">TREND($AS177:$AT177,$AS$3:$AT$3,BM$1)</f>
        <v>9.9928799999997153E-2</v>
      </c>
    </row>
    <row r="178" spans="1:65" x14ac:dyDescent="0.35">
      <c r="A178" t="str">
        <f>IF(BYDem!B176="","\I:",BYDem!B176)</f>
        <v>Asia_east</v>
      </c>
      <c r="B178" t="str">
        <f>BYDem!E176</f>
        <v>INF</v>
      </c>
      <c r="C178" t="str">
        <f t="shared" si="62"/>
        <v>INF</v>
      </c>
      <c r="D178" s="4">
        <f>SUMIFS(BYDem!$M$2:$M$2000,BYDem!$B$2:$B$2000,Demands!$A178,BYDem!$E$2:$E$2000,Demands!$B178)</f>
        <v>3291.422</v>
      </c>
      <c r="E178" s="4">
        <f t="shared" si="43"/>
        <v>3314.3207207560581</v>
      </c>
      <c r="F178" s="4">
        <f t="shared" si="44"/>
        <v>3748.3999678109212</v>
      </c>
      <c r="G178" s="4">
        <f t="shared" si="45"/>
        <v>4057.9413049486657</v>
      </c>
      <c r="H178" s="4">
        <f t="shared" si="46"/>
        <v>4326.7669659527392</v>
      </c>
      <c r="I178" s="4">
        <f t="shared" si="47"/>
        <v>4532.9728488353185</v>
      </c>
      <c r="J178" s="4">
        <f t="shared" si="48"/>
        <v>4711.2239112273537</v>
      </c>
      <c r="K178" s="4">
        <f t="shared" si="49"/>
        <v>4870.4420521097836</v>
      </c>
      <c r="L178" s="4">
        <f t="shared" si="50"/>
        <v>4996.8770397872222</v>
      </c>
      <c r="M178" s="4">
        <f t="shared" si="51"/>
        <v>5088.4467337716169</v>
      </c>
      <c r="N178" s="4">
        <f t="shared" si="52"/>
        <v>5153.4126971475798</v>
      </c>
      <c r="O178" s="4">
        <f t="shared" si="53"/>
        <v>5191.9219623105655</v>
      </c>
      <c r="P178" s="4">
        <f t="shared" si="54"/>
        <v>5210.441123309969</v>
      </c>
      <c r="Q178" s="4">
        <f t="shared" si="55"/>
        <v>5218.1056831457872</v>
      </c>
      <c r="R178" s="4">
        <f t="shared" si="56"/>
        <v>5220.9118449331663</v>
      </c>
      <c r="S178" s="4">
        <f t="shared" si="57"/>
        <v>5219.7227841895365</v>
      </c>
      <c r="T178" s="4">
        <f t="shared" si="58"/>
        <v>5214.8741234964436</v>
      </c>
      <c r="U178" s="4">
        <f t="shared" si="59"/>
        <v>5208.1495669269834</v>
      </c>
      <c r="W178" s="5" t="str">
        <f>VLOOKUP(C178&amp;A178,Driver_elast!$A$2:$D$1161,4,FALSE)</f>
        <v>GDPIND</v>
      </c>
      <c r="X178" s="5">
        <v>1</v>
      </c>
      <c r="Y178" s="2">
        <f>SUMIFS('Growth rates'!D$4:D$999,'Growth rates'!$B$4:$B$999,Demands!$A178,'Growth rates'!$C$4:$C$999,$W178)</f>
        <v>1</v>
      </c>
      <c r="Z178" s="2">
        <f>SUMIFS('Growth rates'!E$4:E$999,'Growth rates'!$B$4:$B$999,Demands!$A178,'Growth rates'!$C$4:$C$999,$W178)</f>
        <v>1.004871153343152</v>
      </c>
      <c r="AA178" s="2">
        <f>SUMIFS('Growth rates'!F$4:F$999,'Growth rates'!$B$4:$B$999,Demands!$A178,'Growth rates'!$C$4:$C$999,$W178)</f>
        <v>1.1006078928749272</v>
      </c>
      <c r="AB178" s="2">
        <f>SUMIFS('Growth rates'!G$4:G$999,'Growth rates'!$B$4:$B$999,Demands!$A178,'Growth rates'!$C$4:$C$999,$W178)</f>
        <v>1.1694014380149338</v>
      </c>
      <c r="AC178" s="2">
        <f>SUMIFS('Growth rates'!H$4:H$999,'Growth rates'!$B$4:$B$999,Demands!$A178,'Growth rates'!$C$4:$C$999,$W178)</f>
        <v>1.230514350893871</v>
      </c>
      <c r="AD178" s="2">
        <f>SUMIFS('Growth rates'!I$4:I$999,'Growth rates'!$B$4:$B$999,Demands!$A178,'Growth rates'!$C$4:$C$999,$W178)</f>
        <v>1.2788164223999618</v>
      </c>
      <c r="AE178" s="2">
        <f>SUMIFS('Growth rates'!J$4:J$999,'Growth rates'!$B$4:$B$999,Demands!$A178,'Growth rates'!$C$4:$C$999,$W178)</f>
        <v>1.3221456406992111</v>
      </c>
      <c r="AF178" s="2">
        <f>SUMIFS('Growth rates'!K$4:K$999,'Growth rates'!$B$4:$B$999,Demands!$A178,'Growth rates'!$C$4:$C$999,$W178)</f>
        <v>1.362507267597393</v>
      </c>
      <c r="AG178" s="2">
        <f>SUMIFS('Growth rates'!L$4:L$999,'Growth rates'!$B$4:$B$999,Demands!$A178,'Growth rates'!$C$4:$C$999,$W178)</f>
        <v>1.3960803885781405</v>
      </c>
      <c r="AH178" s="2">
        <f>SUMIFS('Growth rates'!M$4:M$999,'Growth rates'!$B$4:$B$999,Demands!$A178,'Growth rates'!$C$4:$C$999,$W178)</f>
        <v>1.4216640987518769</v>
      </c>
      <c r="AI178" s="2">
        <f>SUMIFS('Growth rates'!N$4:N$999,'Growth rates'!$B$4:$B$999,Demands!$A178,'Growth rates'!$C$4:$C$999,$W178)</f>
        <v>1.4418317413885999</v>
      </c>
      <c r="AJ178" s="2">
        <f>SUMIFS('Growth rates'!O$4:O$999,'Growth rates'!$B$4:$B$999,Demands!$A178,'Growth rates'!$C$4:$C$999,$W178)</f>
        <v>1.4552994869662719</v>
      </c>
      <c r="AK178" s="2">
        <f>SUMIFS('Growth rates'!P$4:P$999,'Growth rates'!$B$4:$B$999,Demands!$A178,'Growth rates'!$C$4:$C$999,$W178)</f>
        <v>1.4627151073135072</v>
      </c>
      <c r="AL178" s="2">
        <f>SUMIFS('Growth rates'!Q$4:Q$999,'Growth rates'!$B$4:$B$999,Demands!$A178,'Growth rates'!$C$4:$C$999,$W178)</f>
        <v>1.4663011976263487</v>
      </c>
      <c r="AM178" s="2">
        <f>SUMIFS('Growth rates'!R$4:R$999,'Growth rates'!$B$4:$B$999,Demands!$A178,'Growth rates'!$C$4:$C$999,$W178)</f>
        <v>1.467878275071467</v>
      </c>
      <c r="AN178" s="2">
        <f>SUMIFS('Growth rates'!S$4:S$999,'Growth rates'!$B$4:$B$999,Demands!$A178,'Growth rates'!$C$4:$C$999,$W178)</f>
        <v>1.4670425032344994</v>
      </c>
      <c r="AO178" s="2">
        <f>SUMIFS('Growth rates'!T$4:T$999,'Growth rates'!$B$4:$B$999,Demands!$A178,'Growth rates'!$C$4:$C$999,$W178)</f>
        <v>1.4624999942325045</v>
      </c>
      <c r="AP178" s="2">
        <f>SUMIFS('Growth rates'!U$4:U$999,'Growth rates'!$B$4:$B$999,Demands!$A178,'Growth rates'!$C$4:$C$999,$W178)</f>
        <v>1.4530705586304633</v>
      </c>
      <c r="AR178">
        <f>VLOOKUP(C178&amp;A178,Driver_elast!$A$2:$E$1161,5,FALSE)</f>
        <v>1.438928</v>
      </c>
      <c r="AS178">
        <f t="shared" si="60"/>
        <v>1</v>
      </c>
      <c r="AT178">
        <f t="shared" si="61"/>
        <v>0.2</v>
      </c>
      <c r="AV178" s="2" cm="1">
        <f t="array" ref="AV178">TREND($AR178:$AS178,$AR$3:$AS$3,AV$1)</f>
        <v>1.4389280000000007</v>
      </c>
      <c r="AW178" s="2" cm="1">
        <f t="array" ref="AW178">TREND($AR178:$AS178,$AR$3:$AS$3,AW$1)</f>
        <v>1.4282224390243883</v>
      </c>
      <c r="AX178" s="2" cm="1">
        <f t="array" ref="AX178">TREND($AR178:$AS178,$AR$3:$AS$3,AX$1)</f>
        <v>1.3746946341463406</v>
      </c>
      <c r="AY178" s="2" cm="1">
        <f t="array" ref="AY178">TREND($AR178:$AS178,$AR$3:$AS$3,AY$1)</f>
        <v>1.321166829268293</v>
      </c>
      <c r="AZ178" s="2" cm="1">
        <f t="array" ref="AZ178">TREND($AR178:$AS178,$AR$3:$AS$3,AZ$1)</f>
        <v>1.2676390243902418</v>
      </c>
      <c r="BA178" s="2" cm="1">
        <f t="array" ref="BA178">TREND($AR178:$AS178,$AR$3:$AS$3,BA$1)</f>
        <v>1.2141112195121941</v>
      </c>
      <c r="BB178" s="2" cm="1">
        <f t="array" ref="BB178">TREND($AR178:$AS178,$AR$3:$AS$3,BB$1)</f>
        <v>1.1605834146341465</v>
      </c>
      <c r="BC178" s="2" cm="1">
        <f t="array" ref="BC178">TREND($AR178:$AS178,$AR$3:$AS$3,BC$1)</f>
        <v>1.1070556097560953</v>
      </c>
      <c r="BD178" s="2" cm="1">
        <f t="array" ref="BD178">TREND($AR178:$AS178,$AR$3:$AS$3,BD$1)</f>
        <v>1.0535278048780476</v>
      </c>
      <c r="BE178" s="2" cm="1">
        <f t="array" ref="BE178">TREND($AR178:$AS178,$AR$3:$AS$3,BE$1)</f>
        <v>1</v>
      </c>
      <c r="BF178" s="20" cm="1">
        <f t="array" ref="BF178">TREND($AS178:$AT178,$AS$3:$AT$3,BF$1)</f>
        <v>0.90000000000000568</v>
      </c>
      <c r="BG178" s="20" cm="1">
        <f t="array" ref="BG178">TREND($AS178:$AT178,$AS$3:$AT$3,BG$1)</f>
        <v>0.80000000000000426</v>
      </c>
      <c r="BH178" s="20" cm="1">
        <f t="array" ref="BH178">TREND($AS178:$AT178,$AS$3:$AT$3,BH$1)</f>
        <v>0.70000000000000284</v>
      </c>
      <c r="BI178" s="20" cm="1">
        <f t="array" ref="BI178">TREND($AS178:$AT178,$AS$3:$AT$3,BI$1)</f>
        <v>0.60000000000000142</v>
      </c>
      <c r="BJ178" s="20" cm="1">
        <f t="array" ref="BJ178">TREND($AS178:$AT178,$AS$3:$AT$3,BJ$1)</f>
        <v>0.5</v>
      </c>
      <c r="BK178" s="20" cm="1">
        <f t="array" ref="BK178">TREND($AS178:$AT178,$AS$3:$AT$3,BK$1)</f>
        <v>0.40000000000000568</v>
      </c>
      <c r="BL178" s="20" cm="1">
        <f t="array" ref="BL178">TREND($AS178:$AT178,$AS$3:$AT$3,BL$1)</f>
        <v>0.30000000000000426</v>
      </c>
      <c r="BM178" s="20" cm="1">
        <f t="array" ref="BM178">TREND($AS178:$AT178,$AS$3:$AT$3,BM$1)</f>
        <v>0.20000000000000284</v>
      </c>
    </row>
    <row r="179" spans="1:65" x14ac:dyDescent="0.35">
      <c r="A179" t="str">
        <f>IF(BYDem!B177="","\I:",BYDem!B177)</f>
        <v>Asia_east</v>
      </c>
      <c r="B179" t="str">
        <f>BYDem!E177</f>
        <v>INM</v>
      </c>
      <c r="C179" t="str">
        <f t="shared" si="62"/>
        <v>INM</v>
      </c>
      <c r="D179" s="4">
        <f>SUMIFS(BYDem!$M$2:$M$2000,BYDem!$B$2:$B$2000,Demands!$A179,BYDem!$E$2:$E$2000,Demands!$B179)</f>
        <v>65.075000000000003</v>
      </c>
      <c r="E179" s="4">
        <f t="shared" si="43"/>
        <v>65.23889571570875</v>
      </c>
      <c r="F179" s="4">
        <f t="shared" si="44"/>
        <v>68.45253019154508</v>
      </c>
      <c r="G179" s="4">
        <f t="shared" si="45"/>
        <v>70.664739401428918</v>
      </c>
      <c r="H179" s="4">
        <f t="shared" si="46"/>
        <v>72.574125452569604</v>
      </c>
      <c r="I179" s="4">
        <f t="shared" si="47"/>
        <v>74.047056808605589</v>
      </c>
      <c r="J179" s="4">
        <f t="shared" si="48"/>
        <v>75.344242272236471</v>
      </c>
      <c r="K179" s="4">
        <f t="shared" si="49"/>
        <v>76.533459134798335</v>
      </c>
      <c r="L179" s="4">
        <f t="shared" si="50"/>
        <v>77.508506816072639</v>
      </c>
      <c r="M179" s="4">
        <f t="shared" si="51"/>
        <v>78.242892316280745</v>
      </c>
      <c r="N179" s="4">
        <f t="shared" si="52"/>
        <v>78.759388562454447</v>
      </c>
      <c r="O179" s="4">
        <f t="shared" si="53"/>
        <v>79.063683177702217</v>
      </c>
      <c r="P179" s="4">
        <f t="shared" si="54"/>
        <v>79.209494690654807</v>
      </c>
      <c r="Q179" s="4">
        <f t="shared" si="55"/>
        <v>79.26973838438407</v>
      </c>
      <c r="R179" s="4">
        <f t="shared" si="56"/>
        <v>79.291779262024093</v>
      </c>
      <c r="S179" s="4">
        <f t="shared" si="57"/>
        <v>79.282442259690001</v>
      </c>
      <c r="T179" s="4">
        <f t="shared" si="58"/>
        <v>79.244364358911355</v>
      </c>
      <c r="U179" s="4">
        <f t="shared" si="59"/>
        <v>79.191530804311327</v>
      </c>
      <c r="W179" s="5" t="str">
        <f>VLOOKUP(C179&amp;A179,Driver_elast!$A$2:$D$1161,4,FALSE)</f>
        <v>GDPIND</v>
      </c>
      <c r="X179" s="5">
        <v>1</v>
      </c>
      <c r="Y179" s="2">
        <f>SUMIFS('Growth rates'!D$4:D$999,'Growth rates'!$B$4:$B$999,Demands!$A179,'Growth rates'!$C$4:$C$999,$W179)</f>
        <v>1</v>
      </c>
      <c r="Z179" s="2">
        <f>SUMIFS('Growth rates'!E$4:E$999,'Growth rates'!$B$4:$B$999,Demands!$A179,'Growth rates'!$C$4:$C$999,$W179)</f>
        <v>1.004871153343152</v>
      </c>
      <c r="AA179" s="2">
        <f>SUMIFS('Growth rates'!F$4:F$999,'Growth rates'!$B$4:$B$999,Demands!$A179,'Growth rates'!$C$4:$C$999,$W179)</f>
        <v>1.1006078928749272</v>
      </c>
      <c r="AB179" s="2">
        <f>SUMIFS('Growth rates'!G$4:G$999,'Growth rates'!$B$4:$B$999,Demands!$A179,'Growth rates'!$C$4:$C$999,$W179)</f>
        <v>1.1694014380149338</v>
      </c>
      <c r="AC179" s="2">
        <f>SUMIFS('Growth rates'!H$4:H$999,'Growth rates'!$B$4:$B$999,Demands!$A179,'Growth rates'!$C$4:$C$999,$W179)</f>
        <v>1.230514350893871</v>
      </c>
      <c r="AD179" s="2">
        <f>SUMIFS('Growth rates'!I$4:I$999,'Growth rates'!$B$4:$B$999,Demands!$A179,'Growth rates'!$C$4:$C$999,$W179)</f>
        <v>1.2788164223999618</v>
      </c>
      <c r="AE179" s="2">
        <f>SUMIFS('Growth rates'!J$4:J$999,'Growth rates'!$B$4:$B$999,Demands!$A179,'Growth rates'!$C$4:$C$999,$W179)</f>
        <v>1.3221456406992111</v>
      </c>
      <c r="AF179" s="2">
        <f>SUMIFS('Growth rates'!K$4:K$999,'Growth rates'!$B$4:$B$999,Demands!$A179,'Growth rates'!$C$4:$C$999,$W179)</f>
        <v>1.362507267597393</v>
      </c>
      <c r="AG179" s="2">
        <f>SUMIFS('Growth rates'!L$4:L$999,'Growth rates'!$B$4:$B$999,Demands!$A179,'Growth rates'!$C$4:$C$999,$W179)</f>
        <v>1.3960803885781405</v>
      </c>
      <c r="AH179" s="2">
        <f>SUMIFS('Growth rates'!M$4:M$999,'Growth rates'!$B$4:$B$999,Demands!$A179,'Growth rates'!$C$4:$C$999,$W179)</f>
        <v>1.4216640987518769</v>
      </c>
      <c r="AI179" s="2">
        <f>SUMIFS('Growth rates'!N$4:N$999,'Growth rates'!$B$4:$B$999,Demands!$A179,'Growth rates'!$C$4:$C$999,$W179)</f>
        <v>1.4418317413885999</v>
      </c>
      <c r="AJ179" s="2">
        <f>SUMIFS('Growth rates'!O$4:O$999,'Growth rates'!$B$4:$B$999,Demands!$A179,'Growth rates'!$C$4:$C$999,$W179)</f>
        <v>1.4552994869662719</v>
      </c>
      <c r="AK179" s="2">
        <f>SUMIFS('Growth rates'!P$4:P$999,'Growth rates'!$B$4:$B$999,Demands!$A179,'Growth rates'!$C$4:$C$999,$W179)</f>
        <v>1.4627151073135072</v>
      </c>
      <c r="AL179" s="2">
        <f>SUMIFS('Growth rates'!Q$4:Q$999,'Growth rates'!$B$4:$B$999,Demands!$A179,'Growth rates'!$C$4:$C$999,$W179)</f>
        <v>1.4663011976263487</v>
      </c>
      <c r="AM179" s="2">
        <f>SUMIFS('Growth rates'!R$4:R$999,'Growth rates'!$B$4:$B$999,Demands!$A179,'Growth rates'!$C$4:$C$999,$W179)</f>
        <v>1.467878275071467</v>
      </c>
      <c r="AN179" s="2">
        <f>SUMIFS('Growth rates'!S$4:S$999,'Growth rates'!$B$4:$B$999,Demands!$A179,'Growth rates'!$C$4:$C$999,$W179)</f>
        <v>1.4670425032344994</v>
      </c>
      <c r="AO179" s="2">
        <f>SUMIFS('Growth rates'!T$4:T$999,'Growth rates'!$B$4:$B$999,Demands!$A179,'Growth rates'!$C$4:$C$999,$W179)</f>
        <v>1.4624999942325045</v>
      </c>
      <c r="AP179" s="2">
        <f>SUMIFS('Growth rates'!U$4:U$999,'Growth rates'!$B$4:$B$999,Demands!$A179,'Growth rates'!$C$4:$C$999,$W179)</f>
        <v>1.4530705586304633</v>
      </c>
      <c r="AR179">
        <f>VLOOKUP(C179&amp;A179,Driver_elast!$A$2:$E$1161,5,FALSE)</f>
        <v>0.51703699999999997</v>
      </c>
      <c r="AS179">
        <f t="shared" si="60"/>
        <v>0.51703699999999997</v>
      </c>
      <c r="AT179">
        <f t="shared" si="61"/>
        <v>0.1034074</v>
      </c>
      <c r="AV179" s="2" cm="1">
        <f t="array" ref="AV179">TREND($AR179:$AS179,$AR$3:$AS$3,AV$1)</f>
        <v>0.51703699999999997</v>
      </c>
      <c r="AW179" s="2" cm="1">
        <f t="array" ref="AW179">TREND($AR179:$AS179,$AR$3:$AS$3,AW$1)</f>
        <v>0.51703699999999997</v>
      </c>
      <c r="AX179" s="2" cm="1">
        <f t="array" ref="AX179">TREND($AR179:$AS179,$AR$3:$AS$3,AX$1)</f>
        <v>0.51703699999999997</v>
      </c>
      <c r="AY179" s="2" cm="1">
        <f t="array" ref="AY179">TREND($AR179:$AS179,$AR$3:$AS$3,AY$1)</f>
        <v>0.51703699999999997</v>
      </c>
      <c r="AZ179" s="2" cm="1">
        <f t="array" ref="AZ179">TREND($AR179:$AS179,$AR$3:$AS$3,AZ$1)</f>
        <v>0.51703699999999997</v>
      </c>
      <c r="BA179" s="2" cm="1">
        <f t="array" ref="BA179">TREND($AR179:$AS179,$AR$3:$AS$3,BA$1)</f>
        <v>0.51703699999999997</v>
      </c>
      <c r="BB179" s="2" cm="1">
        <f t="array" ref="BB179">TREND($AR179:$AS179,$AR$3:$AS$3,BB$1)</f>
        <v>0.51703699999999997</v>
      </c>
      <c r="BC179" s="2" cm="1">
        <f t="array" ref="BC179">TREND($AR179:$AS179,$AR$3:$AS$3,BC$1)</f>
        <v>0.51703699999999997</v>
      </c>
      <c r="BD179" s="2" cm="1">
        <f t="array" ref="BD179">TREND($AR179:$AS179,$AR$3:$AS$3,BD$1)</f>
        <v>0.51703699999999997</v>
      </c>
      <c r="BE179" s="2" cm="1">
        <f t="array" ref="BE179">TREND($AR179:$AS179,$AR$3:$AS$3,BE$1)</f>
        <v>0.51703699999999997</v>
      </c>
      <c r="BF179" s="20" cm="1">
        <f t="array" ref="BF179">TREND($AS179:$AT179,$AS$3:$AT$3,BF$1)</f>
        <v>0.46533329999999751</v>
      </c>
      <c r="BG179" s="20" cm="1">
        <f t="array" ref="BG179">TREND($AS179:$AT179,$AS$3:$AT$3,BG$1)</f>
        <v>0.4136295999999966</v>
      </c>
      <c r="BH179" s="20" cm="1">
        <f t="array" ref="BH179">TREND($AS179:$AT179,$AS$3:$AT$3,BH$1)</f>
        <v>0.36192589999999569</v>
      </c>
      <c r="BI179" s="20" cm="1">
        <f t="array" ref="BI179">TREND($AS179:$AT179,$AS$3:$AT$3,BI$1)</f>
        <v>0.31022219999999834</v>
      </c>
      <c r="BJ179" s="20" cm="1">
        <f t="array" ref="BJ179">TREND($AS179:$AT179,$AS$3:$AT$3,BJ$1)</f>
        <v>0.25851849999999743</v>
      </c>
      <c r="BK179" s="20" cm="1">
        <f t="array" ref="BK179">TREND($AS179:$AT179,$AS$3:$AT$3,BK$1)</f>
        <v>0.20681479999999652</v>
      </c>
      <c r="BL179" s="20" cm="1">
        <f t="array" ref="BL179">TREND($AS179:$AT179,$AS$3:$AT$3,BL$1)</f>
        <v>0.15511109999999562</v>
      </c>
      <c r="BM179" s="20" cm="1">
        <f t="array" ref="BM179">TREND($AS179:$AT179,$AS$3:$AT$3,BM$1)</f>
        <v>0.10340739999999826</v>
      </c>
    </row>
    <row r="180" spans="1:65" x14ac:dyDescent="0.35">
      <c r="A180" t="str">
        <f>IF(BYDem!B178="","\I:",BYDem!B178)</f>
        <v>Asia_east</v>
      </c>
      <c r="B180" t="str">
        <f>BYDem!E178</f>
        <v>IOI</v>
      </c>
      <c r="C180" t="str">
        <f t="shared" si="62"/>
        <v>IOI</v>
      </c>
      <c r="D180" s="4">
        <f>SUMIFS(BYDem!$M$2:$M$2000,BYDem!$B$2:$B$2000,Demands!$A180,BYDem!$E$2:$E$2000,Demands!$B180)</f>
        <v>404.497370912321</v>
      </c>
      <c r="E180" s="4">
        <f t="shared" si="43"/>
        <v>405.48185382136433</v>
      </c>
      <c r="F180" s="4">
        <f t="shared" si="44"/>
        <v>424.78376680967853</v>
      </c>
      <c r="G180" s="4">
        <f t="shared" si="45"/>
        <v>438.04987869673977</v>
      </c>
      <c r="H180" s="4">
        <f t="shared" si="46"/>
        <v>449.48797112799815</v>
      </c>
      <c r="I180" s="4">
        <f t="shared" si="47"/>
        <v>458.30369185986319</v>
      </c>
      <c r="J180" s="4">
        <f t="shared" si="48"/>
        <v>466.06235116020281</v>
      </c>
      <c r="K180" s="4">
        <f t="shared" si="49"/>
        <v>473.17111463279178</v>
      </c>
      <c r="L180" s="4">
        <f t="shared" si="50"/>
        <v>478.99659561992377</v>
      </c>
      <c r="M180" s="4">
        <f t="shared" si="51"/>
        <v>483.38236916332403</v>
      </c>
      <c r="N180" s="4">
        <f t="shared" si="52"/>
        <v>486.46592724222245</v>
      </c>
      <c r="O180" s="4">
        <f t="shared" si="53"/>
        <v>488.28220979826301</v>
      </c>
      <c r="P180" s="4">
        <f t="shared" si="54"/>
        <v>489.15242111954944</v>
      </c>
      <c r="Q180" s="4">
        <f t="shared" si="55"/>
        <v>489.51193661215234</v>
      </c>
      <c r="R180" s="4">
        <f t="shared" si="56"/>
        <v>489.64346630278698</v>
      </c>
      <c r="S180" s="4">
        <f t="shared" si="57"/>
        <v>489.58774794325814</v>
      </c>
      <c r="T180" s="4">
        <f t="shared" si="58"/>
        <v>489.36051799352686</v>
      </c>
      <c r="U180" s="4">
        <f t="shared" si="59"/>
        <v>489.04522855348443</v>
      </c>
      <c r="W180" s="5" t="str">
        <f>VLOOKUP(C180&amp;A180,Driver_elast!$A$2:$D$1161,4,FALSE)</f>
        <v>GDPIND</v>
      </c>
      <c r="X180" s="5">
        <v>1</v>
      </c>
      <c r="Y180" s="2">
        <f>SUMIFS('Growth rates'!D$4:D$999,'Growth rates'!$B$4:$B$999,Demands!$A180,'Growth rates'!$C$4:$C$999,$W180)</f>
        <v>1</v>
      </c>
      <c r="Z180" s="2">
        <f>SUMIFS('Growth rates'!E$4:E$999,'Growth rates'!$B$4:$B$999,Demands!$A180,'Growth rates'!$C$4:$C$999,$W180)</f>
        <v>1.004871153343152</v>
      </c>
      <c r="AA180" s="2">
        <f>SUMIFS('Growth rates'!F$4:F$999,'Growth rates'!$B$4:$B$999,Demands!$A180,'Growth rates'!$C$4:$C$999,$W180)</f>
        <v>1.1006078928749272</v>
      </c>
      <c r="AB180" s="2">
        <f>SUMIFS('Growth rates'!G$4:G$999,'Growth rates'!$B$4:$B$999,Demands!$A180,'Growth rates'!$C$4:$C$999,$W180)</f>
        <v>1.1694014380149338</v>
      </c>
      <c r="AC180" s="2">
        <f>SUMIFS('Growth rates'!H$4:H$999,'Growth rates'!$B$4:$B$999,Demands!$A180,'Growth rates'!$C$4:$C$999,$W180)</f>
        <v>1.230514350893871</v>
      </c>
      <c r="AD180" s="2">
        <f>SUMIFS('Growth rates'!I$4:I$999,'Growth rates'!$B$4:$B$999,Demands!$A180,'Growth rates'!$C$4:$C$999,$W180)</f>
        <v>1.2788164223999618</v>
      </c>
      <c r="AE180" s="2">
        <f>SUMIFS('Growth rates'!J$4:J$999,'Growth rates'!$B$4:$B$999,Demands!$A180,'Growth rates'!$C$4:$C$999,$W180)</f>
        <v>1.3221456406992111</v>
      </c>
      <c r="AF180" s="2">
        <f>SUMIFS('Growth rates'!K$4:K$999,'Growth rates'!$B$4:$B$999,Demands!$A180,'Growth rates'!$C$4:$C$999,$W180)</f>
        <v>1.362507267597393</v>
      </c>
      <c r="AG180" s="2">
        <f>SUMIFS('Growth rates'!L$4:L$999,'Growth rates'!$B$4:$B$999,Demands!$A180,'Growth rates'!$C$4:$C$999,$W180)</f>
        <v>1.3960803885781405</v>
      </c>
      <c r="AH180" s="2">
        <f>SUMIFS('Growth rates'!M$4:M$999,'Growth rates'!$B$4:$B$999,Demands!$A180,'Growth rates'!$C$4:$C$999,$W180)</f>
        <v>1.4216640987518769</v>
      </c>
      <c r="AI180" s="2">
        <f>SUMIFS('Growth rates'!N$4:N$999,'Growth rates'!$B$4:$B$999,Demands!$A180,'Growth rates'!$C$4:$C$999,$W180)</f>
        <v>1.4418317413885999</v>
      </c>
      <c r="AJ180" s="2">
        <f>SUMIFS('Growth rates'!O$4:O$999,'Growth rates'!$B$4:$B$999,Demands!$A180,'Growth rates'!$C$4:$C$999,$W180)</f>
        <v>1.4552994869662719</v>
      </c>
      <c r="AK180" s="2">
        <f>SUMIFS('Growth rates'!P$4:P$999,'Growth rates'!$B$4:$B$999,Demands!$A180,'Growth rates'!$C$4:$C$999,$W180)</f>
        <v>1.4627151073135072</v>
      </c>
      <c r="AL180" s="2">
        <f>SUMIFS('Growth rates'!Q$4:Q$999,'Growth rates'!$B$4:$B$999,Demands!$A180,'Growth rates'!$C$4:$C$999,$W180)</f>
        <v>1.4663011976263487</v>
      </c>
      <c r="AM180" s="2">
        <f>SUMIFS('Growth rates'!R$4:R$999,'Growth rates'!$B$4:$B$999,Demands!$A180,'Growth rates'!$C$4:$C$999,$W180)</f>
        <v>1.467878275071467</v>
      </c>
      <c r="AN180" s="2">
        <f>SUMIFS('Growth rates'!S$4:S$999,'Growth rates'!$B$4:$B$999,Demands!$A180,'Growth rates'!$C$4:$C$999,$W180)</f>
        <v>1.4670425032344994</v>
      </c>
      <c r="AO180" s="2">
        <f>SUMIFS('Growth rates'!T$4:T$999,'Growth rates'!$B$4:$B$999,Demands!$A180,'Growth rates'!$C$4:$C$999,$W180)</f>
        <v>1.4624999942325045</v>
      </c>
      <c r="AP180" s="2">
        <f>SUMIFS('Growth rates'!U$4:U$999,'Growth rates'!$B$4:$B$999,Demands!$A180,'Growth rates'!$C$4:$C$999,$W180)</f>
        <v>1.4530705586304633</v>
      </c>
      <c r="AR180">
        <f>VLOOKUP(C180&amp;A180,Driver_elast!$A$2:$E$1161,5,FALSE)</f>
        <v>0.49964399999999998</v>
      </c>
      <c r="AS180">
        <f t="shared" si="60"/>
        <v>0.49964399999999998</v>
      </c>
      <c r="AT180">
        <f t="shared" si="61"/>
        <v>9.9928799999999998E-2</v>
      </c>
      <c r="AV180" s="2" cm="1">
        <f t="array" ref="AV180">TREND($AR180:$AS180,$AR$3:$AS$3,AV$1)</f>
        <v>0.49964399999999998</v>
      </c>
      <c r="AW180" s="2" cm="1">
        <f t="array" ref="AW180">TREND($AR180:$AS180,$AR$3:$AS$3,AW$1)</f>
        <v>0.49964399999999998</v>
      </c>
      <c r="AX180" s="2" cm="1">
        <f t="array" ref="AX180">TREND($AR180:$AS180,$AR$3:$AS$3,AX$1)</f>
        <v>0.49964399999999998</v>
      </c>
      <c r="AY180" s="2" cm="1">
        <f t="array" ref="AY180">TREND($AR180:$AS180,$AR$3:$AS$3,AY$1)</f>
        <v>0.49964399999999998</v>
      </c>
      <c r="AZ180" s="2" cm="1">
        <f t="array" ref="AZ180">TREND($AR180:$AS180,$AR$3:$AS$3,AZ$1)</f>
        <v>0.49964399999999998</v>
      </c>
      <c r="BA180" s="2" cm="1">
        <f t="array" ref="BA180">TREND($AR180:$AS180,$AR$3:$AS$3,BA$1)</f>
        <v>0.49964399999999998</v>
      </c>
      <c r="BB180" s="2" cm="1">
        <f t="array" ref="BB180">TREND($AR180:$AS180,$AR$3:$AS$3,BB$1)</f>
        <v>0.49964399999999998</v>
      </c>
      <c r="BC180" s="2" cm="1">
        <f t="array" ref="BC180">TREND($AR180:$AS180,$AR$3:$AS$3,BC$1)</f>
        <v>0.49964399999999998</v>
      </c>
      <c r="BD180" s="2" cm="1">
        <f t="array" ref="BD180">TREND($AR180:$AS180,$AR$3:$AS$3,BD$1)</f>
        <v>0.49964399999999998</v>
      </c>
      <c r="BE180" s="2" cm="1">
        <f t="array" ref="BE180">TREND($AR180:$AS180,$AR$3:$AS$3,BE$1)</f>
        <v>0.49964399999999998</v>
      </c>
      <c r="BF180" s="20" cm="1">
        <f t="array" ref="BF180">TREND($AS180:$AT180,$AS$3:$AT$3,BF$1)</f>
        <v>0.44967959999999962</v>
      </c>
      <c r="BG180" s="20" cm="1">
        <f t="array" ref="BG180">TREND($AS180:$AT180,$AS$3:$AT$3,BG$1)</f>
        <v>0.39971519999999927</v>
      </c>
      <c r="BH180" s="20" cm="1">
        <f t="array" ref="BH180">TREND($AS180:$AT180,$AS$3:$AT$3,BH$1)</f>
        <v>0.34975079999999892</v>
      </c>
      <c r="BI180" s="20" cm="1">
        <f t="array" ref="BI180">TREND($AS180:$AT180,$AS$3:$AT$3,BI$1)</f>
        <v>0.29978639999999857</v>
      </c>
      <c r="BJ180" s="20" cm="1">
        <f t="array" ref="BJ180">TREND($AS180:$AT180,$AS$3:$AT$3,BJ$1)</f>
        <v>0.24982199999999821</v>
      </c>
      <c r="BK180" s="20" cm="1">
        <f t="array" ref="BK180">TREND($AS180:$AT180,$AS$3:$AT$3,BK$1)</f>
        <v>0.19985759999999786</v>
      </c>
      <c r="BL180" s="20" cm="1">
        <f t="array" ref="BL180">TREND($AS180:$AT180,$AS$3:$AT$3,BL$1)</f>
        <v>0.14989319999999751</v>
      </c>
      <c r="BM180" s="20" cm="1">
        <f t="array" ref="BM180">TREND($AS180:$AT180,$AS$3:$AT$3,BM$1)</f>
        <v>9.9928799999997153E-2</v>
      </c>
    </row>
    <row r="181" spans="1:65" x14ac:dyDescent="0.35">
      <c r="A181" t="str">
        <f>IF(BYDem!B179="","\I:",BYDem!B179)</f>
        <v>Asia_east</v>
      </c>
      <c r="B181" t="str">
        <f>BYDem!E179</f>
        <v>ITM</v>
      </c>
      <c r="C181" t="str">
        <f t="shared" si="62"/>
        <v>ITM</v>
      </c>
      <c r="D181" s="4">
        <f>SUMIFS(BYDem!$M$2:$M$2000,BYDem!$B$2:$B$2000,Demands!$A181,BYDem!$E$2:$E$2000,Demands!$B181)</f>
        <v>1017.32653840631</v>
      </c>
      <c r="E181" s="4">
        <f t="shared" si="43"/>
        <v>1019.802551013557</v>
      </c>
      <c r="F181" s="4">
        <f t="shared" si="44"/>
        <v>1068.3476089968335</v>
      </c>
      <c r="G181" s="4">
        <f t="shared" si="45"/>
        <v>1101.7123936769797</v>
      </c>
      <c r="H181" s="4">
        <f t="shared" si="46"/>
        <v>1130.4796386971848</v>
      </c>
      <c r="I181" s="4">
        <f t="shared" si="47"/>
        <v>1152.6515174302335</v>
      </c>
      <c r="J181" s="4">
        <f t="shared" si="48"/>
        <v>1172.1648457638294</v>
      </c>
      <c r="K181" s="4">
        <f t="shared" si="49"/>
        <v>1190.0436609452654</v>
      </c>
      <c r="L181" s="4">
        <f t="shared" si="50"/>
        <v>1204.6949710238057</v>
      </c>
      <c r="M181" s="4">
        <f t="shared" si="51"/>
        <v>1215.7253611770918</v>
      </c>
      <c r="N181" s="4">
        <f t="shared" si="52"/>
        <v>1223.4806290526412</v>
      </c>
      <c r="O181" s="4">
        <f t="shared" si="53"/>
        <v>1228.0486499555634</v>
      </c>
      <c r="P181" s="4">
        <f t="shared" si="54"/>
        <v>1230.2372650982766</v>
      </c>
      <c r="Q181" s="4">
        <f t="shared" si="55"/>
        <v>1231.1414604723236</v>
      </c>
      <c r="R181" s="4">
        <f t="shared" si="56"/>
        <v>1231.4722627333351</v>
      </c>
      <c r="S181" s="4">
        <f t="shared" si="57"/>
        <v>1231.3321289032999</v>
      </c>
      <c r="T181" s="4">
        <f t="shared" si="58"/>
        <v>1230.7606367878852</v>
      </c>
      <c r="U181" s="4">
        <f t="shared" si="59"/>
        <v>1229.9676716471947</v>
      </c>
      <c r="W181" s="5" t="str">
        <f>VLOOKUP(C181&amp;A181,Driver_elast!$A$2:$D$1161,4,FALSE)</f>
        <v>GDPIND</v>
      </c>
      <c r="X181" s="5">
        <v>1</v>
      </c>
      <c r="Y181" s="2">
        <f>SUMIFS('Growth rates'!D$4:D$999,'Growth rates'!$B$4:$B$999,Demands!$A181,'Growth rates'!$C$4:$C$999,$W181)</f>
        <v>1</v>
      </c>
      <c r="Z181" s="2">
        <f>SUMIFS('Growth rates'!E$4:E$999,'Growth rates'!$B$4:$B$999,Demands!$A181,'Growth rates'!$C$4:$C$999,$W181)</f>
        <v>1.004871153343152</v>
      </c>
      <c r="AA181" s="2">
        <f>SUMIFS('Growth rates'!F$4:F$999,'Growth rates'!$B$4:$B$999,Demands!$A181,'Growth rates'!$C$4:$C$999,$W181)</f>
        <v>1.1006078928749272</v>
      </c>
      <c r="AB181" s="2">
        <f>SUMIFS('Growth rates'!G$4:G$999,'Growth rates'!$B$4:$B$999,Demands!$A181,'Growth rates'!$C$4:$C$999,$W181)</f>
        <v>1.1694014380149338</v>
      </c>
      <c r="AC181" s="2">
        <f>SUMIFS('Growth rates'!H$4:H$999,'Growth rates'!$B$4:$B$999,Demands!$A181,'Growth rates'!$C$4:$C$999,$W181)</f>
        <v>1.230514350893871</v>
      </c>
      <c r="AD181" s="2">
        <f>SUMIFS('Growth rates'!I$4:I$999,'Growth rates'!$B$4:$B$999,Demands!$A181,'Growth rates'!$C$4:$C$999,$W181)</f>
        <v>1.2788164223999618</v>
      </c>
      <c r="AE181" s="2">
        <f>SUMIFS('Growth rates'!J$4:J$999,'Growth rates'!$B$4:$B$999,Demands!$A181,'Growth rates'!$C$4:$C$999,$W181)</f>
        <v>1.3221456406992111</v>
      </c>
      <c r="AF181" s="2">
        <f>SUMIFS('Growth rates'!K$4:K$999,'Growth rates'!$B$4:$B$999,Demands!$A181,'Growth rates'!$C$4:$C$999,$W181)</f>
        <v>1.362507267597393</v>
      </c>
      <c r="AG181" s="2">
        <f>SUMIFS('Growth rates'!L$4:L$999,'Growth rates'!$B$4:$B$999,Demands!$A181,'Growth rates'!$C$4:$C$999,$W181)</f>
        <v>1.3960803885781405</v>
      </c>
      <c r="AH181" s="2">
        <f>SUMIFS('Growth rates'!M$4:M$999,'Growth rates'!$B$4:$B$999,Demands!$A181,'Growth rates'!$C$4:$C$999,$W181)</f>
        <v>1.4216640987518769</v>
      </c>
      <c r="AI181" s="2">
        <f>SUMIFS('Growth rates'!N$4:N$999,'Growth rates'!$B$4:$B$999,Demands!$A181,'Growth rates'!$C$4:$C$999,$W181)</f>
        <v>1.4418317413885999</v>
      </c>
      <c r="AJ181" s="2">
        <f>SUMIFS('Growth rates'!O$4:O$999,'Growth rates'!$B$4:$B$999,Demands!$A181,'Growth rates'!$C$4:$C$999,$W181)</f>
        <v>1.4552994869662719</v>
      </c>
      <c r="AK181" s="2">
        <f>SUMIFS('Growth rates'!P$4:P$999,'Growth rates'!$B$4:$B$999,Demands!$A181,'Growth rates'!$C$4:$C$999,$W181)</f>
        <v>1.4627151073135072</v>
      </c>
      <c r="AL181" s="2">
        <f>SUMIFS('Growth rates'!Q$4:Q$999,'Growth rates'!$B$4:$B$999,Demands!$A181,'Growth rates'!$C$4:$C$999,$W181)</f>
        <v>1.4663011976263487</v>
      </c>
      <c r="AM181" s="2">
        <f>SUMIFS('Growth rates'!R$4:R$999,'Growth rates'!$B$4:$B$999,Demands!$A181,'Growth rates'!$C$4:$C$999,$W181)</f>
        <v>1.467878275071467</v>
      </c>
      <c r="AN181" s="2">
        <f>SUMIFS('Growth rates'!S$4:S$999,'Growth rates'!$B$4:$B$999,Demands!$A181,'Growth rates'!$C$4:$C$999,$W181)</f>
        <v>1.4670425032344994</v>
      </c>
      <c r="AO181" s="2">
        <f>SUMIFS('Growth rates'!T$4:T$999,'Growth rates'!$B$4:$B$999,Demands!$A181,'Growth rates'!$C$4:$C$999,$W181)</f>
        <v>1.4624999942325045</v>
      </c>
      <c r="AP181" s="2">
        <f>SUMIFS('Growth rates'!U$4:U$999,'Growth rates'!$B$4:$B$999,Demands!$A181,'Growth rates'!$C$4:$C$999,$W181)</f>
        <v>1.4530705586304633</v>
      </c>
      <c r="AR181">
        <f>VLOOKUP(C181&amp;A181,Driver_elast!$A$2:$E$1161,5,FALSE)</f>
        <v>0.49964399999999998</v>
      </c>
      <c r="AS181">
        <f t="shared" si="60"/>
        <v>0.49964399999999998</v>
      </c>
      <c r="AT181">
        <f t="shared" si="61"/>
        <v>9.9928799999999998E-2</v>
      </c>
      <c r="AV181" s="2" cm="1">
        <f t="array" ref="AV181">TREND($AR181:$AS181,$AR$3:$AS$3,AV$1)</f>
        <v>0.49964399999999998</v>
      </c>
      <c r="AW181" s="2" cm="1">
        <f t="array" ref="AW181">TREND($AR181:$AS181,$AR$3:$AS$3,AW$1)</f>
        <v>0.49964399999999998</v>
      </c>
      <c r="AX181" s="2" cm="1">
        <f t="array" ref="AX181">TREND($AR181:$AS181,$AR$3:$AS$3,AX$1)</f>
        <v>0.49964399999999998</v>
      </c>
      <c r="AY181" s="2" cm="1">
        <f t="array" ref="AY181">TREND($AR181:$AS181,$AR$3:$AS$3,AY$1)</f>
        <v>0.49964399999999998</v>
      </c>
      <c r="AZ181" s="2" cm="1">
        <f t="array" ref="AZ181">TREND($AR181:$AS181,$AR$3:$AS$3,AZ$1)</f>
        <v>0.49964399999999998</v>
      </c>
      <c r="BA181" s="2" cm="1">
        <f t="array" ref="BA181">TREND($AR181:$AS181,$AR$3:$AS$3,BA$1)</f>
        <v>0.49964399999999998</v>
      </c>
      <c r="BB181" s="2" cm="1">
        <f t="array" ref="BB181">TREND($AR181:$AS181,$AR$3:$AS$3,BB$1)</f>
        <v>0.49964399999999998</v>
      </c>
      <c r="BC181" s="2" cm="1">
        <f t="array" ref="BC181">TREND($AR181:$AS181,$AR$3:$AS$3,BC$1)</f>
        <v>0.49964399999999998</v>
      </c>
      <c r="BD181" s="2" cm="1">
        <f t="array" ref="BD181">TREND($AR181:$AS181,$AR$3:$AS$3,BD$1)</f>
        <v>0.49964399999999998</v>
      </c>
      <c r="BE181" s="2" cm="1">
        <f t="array" ref="BE181">TREND($AR181:$AS181,$AR$3:$AS$3,BE$1)</f>
        <v>0.49964399999999998</v>
      </c>
      <c r="BF181" s="20" cm="1">
        <f t="array" ref="BF181">TREND($AS181:$AT181,$AS$3:$AT$3,BF$1)</f>
        <v>0.44967959999999962</v>
      </c>
      <c r="BG181" s="20" cm="1">
        <f t="array" ref="BG181">TREND($AS181:$AT181,$AS$3:$AT$3,BG$1)</f>
        <v>0.39971519999999927</v>
      </c>
      <c r="BH181" s="20" cm="1">
        <f t="array" ref="BH181">TREND($AS181:$AT181,$AS$3:$AT$3,BH$1)</f>
        <v>0.34975079999999892</v>
      </c>
      <c r="BI181" s="20" cm="1">
        <f t="array" ref="BI181">TREND($AS181:$AT181,$AS$3:$AT$3,BI$1)</f>
        <v>0.29978639999999857</v>
      </c>
      <c r="BJ181" s="20" cm="1">
        <f t="array" ref="BJ181">TREND($AS181:$AT181,$AS$3:$AT$3,BJ$1)</f>
        <v>0.24982199999999821</v>
      </c>
      <c r="BK181" s="20" cm="1">
        <f t="array" ref="BK181">TREND($AS181:$AT181,$AS$3:$AT$3,BK$1)</f>
        <v>0.19985759999999786</v>
      </c>
      <c r="BL181" s="20" cm="1">
        <f t="array" ref="BL181">TREND($AS181:$AT181,$AS$3:$AT$3,BL$1)</f>
        <v>0.14989319999999751</v>
      </c>
      <c r="BM181" s="20" cm="1">
        <f t="array" ref="BM181">TREND($AS181:$AT181,$AS$3:$AT$3,BM$1)</f>
        <v>9.9928799999997153E-2</v>
      </c>
    </row>
    <row r="182" spans="1:65" x14ac:dyDescent="0.35">
      <c r="A182" t="str">
        <f>IF(BYDem!B180="","\I:",BYDem!B180)</f>
        <v>Asia_east</v>
      </c>
      <c r="B182" t="str">
        <f>BYDem!E180</f>
        <v>NEU</v>
      </c>
      <c r="C182" t="str">
        <f t="shared" si="62"/>
        <v>NEU</v>
      </c>
      <c r="D182" s="4">
        <f>SUMIFS(BYDem!$M$2:$M$2000,BYDem!$B$2:$B$2000,Demands!$A182,BYDem!$E$2:$E$2000,Demands!$B182)</f>
        <v>86.866604337599995</v>
      </c>
      <c r="E182" s="4">
        <f t="shared" si="43"/>
        <v>86.548274641791664</v>
      </c>
      <c r="F182" s="4">
        <f t="shared" si="44"/>
        <v>81.695568501395698</v>
      </c>
      <c r="G182" s="4">
        <f t="shared" si="45"/>
        <v>78.402505013257368</v>
      </c>
      <c r="H182" s="4">
        <f t="shared" si="46"/>
        <v>75.448559255526007</v>
      </c>
      <c r="I182" s="4">
        <f t="shared" si="47"/>
        <v>72.954360266873934</v>
      </c>
      <c r="J182" s="4">
        <f t="shared" si="48"/>
        <v>70.610986412494427</v>
      </c>
      <c r="K182" s="4">
        <f t="shared" si="49"/>
        <v>68.398961003244253</v>
      </c>
      <c r="L182" s="4">
        <f t="shared" si="50"/>
        <v>66.353265228052422</v>
      </c>
      <c r="M182" s="4">
        <f t="shared" si="51"/>
        <v>64.466275374784772</v>
      </c>
      <c r="N182" s="4">
        <f t="shared" si="52"/>
        <v>62.848047079334997</v>
      </c>
      <c r="O182" s="4">
        <f t="shared" si="53"/>
        <v>61.509094454604977</v>
      </c>
      <c r="P182" s="4">
        <f t="shared" si="54"/>
        <v>60.430014497319362</v>
      </c>
      <c r="Q182" s="4">
        <f t="shared" si="55"/>
        <v>59.585059283145561</v>
      </c>
      <c r="R182" s="4">
        <f t="shared" si="56"/>
        <v>58.938383914058669</v>
      </c>
      <c r="S182" s="4">
        <f t="shared" si="57"/>
        <v>58.455781926608864</v>
      </c>
      <c r="T182" s="4">
        <f t="shared" si="58"/>
        <v>58.116073240300103</v>
      </c>
      <c r="U182" s="4">
        <f t="shared" si="59"/>
        <v>57.908079399483796</v>
      </c>
      <c r="W182" s="5" t="str">
        <f>VLOOKUP(C182&amp;A182,Driver_elast!$A$2:$D$1161,4,FALSE)</f>
        <v>GDPPCAP</v>
      </c>
      <c r="X182" s="5">
        <v>1</v>
      </c>
      <c r="Y182" s="2">
        <f>SUMIFS('Growth rates'!D$4:D$999,'Growth rates'!$B$4:$B$999,Demands!$A182,'Growth rates'!$C$4:$C$999,$W182)</f>
        <v>1</v>
      </c>
      <c r="Z182" s="2">
        <f>SUMIFS('Growth rates'!E$4:E$999,'Growth rates'!$B$4:$B$999,Demands!$A182,'Growth rates'!$C$4:$C$999,$W182)</f>
        <v>1.0073291617241342</v>
      </c>
      <c r="AA182" s="2">
        <f>SUMIFS('Growth rates'!F$4:F$999,'Growth rates'!$B$4:$B$999,Demands!$A182,'Growth rates'!$C$4:$C$999,$W182)</f>
        <v>1.1202897592341445</v>
      </c>
      <c r="AB182" s="2">
        <f>SUMIFS('Growth rates'!G$4:G$999,'Growth rates'!$B$4:$B$999,Demands!$A182,'Growth rates'!$C$4:$C$999,$W182)</f>
        <v>1.2106051917586444</v>
      </c>
      <c r="AC182" s="2">
        <f>SUMIFS('Growth rates'!H$4:H$999,'Growth rates'!$B$4:$B$999,Demands!$A182,'Growth rates'!$C$4:$C$999,$W182)</f>
        <v>1.301828350250285</v>
      </c>
      <c r="AD182" s="2">
        <f>SUMIFS('Growth rates'!I$4:I$999,'Growth rates'!$B$4:$B$999,Demands!$A182,'Growth rates'!$C$4:$C$999,$W182)</f>
        <v>1.3879007414697382</v>
      </c>
      <c r="AE182" s="2">
        <f>SUMIFS('Growth rates'!J$4:J$999,'Growth rates'!$B$4:$B$999,Demands!$A182,'Growth rates'!$C$4:$C$999,$W182)</f>
        <v>1.4770625214685384</v>
      </c>
      <c r="AF182" s="2">
        <f>SUMIFS('Growth rates'!K$4:K$999,'Growth rates'!$B$4:$B$999,Demands!$A182,'Growth rates'!$C$4:$C$999,$W182)</f>
        <v>1.5696061890913828</v>
      </c>
      <c r="AG182" s="2">
        <f>SUMIFS('Growth rates'!L$4:L$999,'Growth rates'!$B$4:$B$999,Demands!$A182,'Growth rates'!$C$4:$C$999,$W182)</f>
        <v>1.6634946547242713</v>
      </c>
      <c r="AH182" s="2">
        <f>SUMIFS('Growth rates'!M$4:M$999,'Growth rates'!$B$4:$B$999,Demands!$A182,'Growth rates'!$C$4:$C$999,$W182)</f>
        <v>1.7581093665592082</v>
      </c>
      <c r="AI182" s="2">
        <f>SUMIFS('Growth rates'!N$4:N$999,'Growth rates'!$B$4:$B$999,Demands!$A182,'Growth rates'!$C$4:$C$999,$W182)</f>
        <v>1.8561803624893849</v>
      </c>
      <c r="AJ182" s="2">
        <f>SUMIFS('Growth rates'!O$4:O$999,'Growth rates'!$B$4:$B$999,Demands!$A182,'Growth rates'!$C$4:$C$999,$W182)</f>
        <v>1.9550433217946339</v>
      </c>
      <c r="AK182" s="2">
        <f>SUMIFS('Growth rates'!P$4:P$999,'Growth rates'!$B$4:$B$999,Demands!$A182,'Growth rates'!$C$4:$C$999,$W182)</f>
        <v>2.0530380321880299</v>
      </c>
      <c r="AL182" s="2">
        <f>SUMIFS('Growth rates'!Q$4:Q$999,'Growth rates'!$B$4:$B$999,Demands!$A182,'Growth rates'!$C$4:$C$999,$W182)</f>
        <v>2.1487258679224475</v>
      </c>
      <c r="AM182" s="2">
        <f>SUMIFS('Growth rates'!R$4:R$999,'Growth rates'!$B$4:$B$999,Demands!$A182,'Growth rates'!$C$4:$C$999,$W182)</f>
        <v>2.2420061707649657</v>
      </c>
      <c r="AN182" s="2">
        <f>SUMIFS('Growth rates'!S$4:S$999,'Growth rates'!$B$4:$B$999,Demands!$A182,'Growth rates'!$C$4:$C$999,$W182)</f>
        <v>2.3337966612765144</v>
      </c>
      <c r="AO182" s="2">
        <f>SUMIFS('Growth rates'!T$4:T$999,'Growth rates'!$B$4:$B$999,Demands!$A182,'Growth rates'!$C$4:$C$999,$W182)</f>
        <v>2.4242138360804688</v>
      </c>
      <c r="AP182" s="2">
        <f>SUMIFS('Growth rates'!U$4:U$999,'Growth rates'!$B$4:$B$999,Demands!$A182,'Growth rates'!$C$4:$C$999,$W182)</f>
        <v>2.5109749537219757</v>
      </c>
      <c r="AR182">
        <f>VLOOKUP(C182&amp;A182,Driver_elast!$A$2:$E$1161,5,FALSE)</f>
        <v>-0.5</v>
      </c>
      <c r="AS182">
        <f t="shared" si="60"/>
        <v>-0.5</v>
      </c>
      <c r="AT182">
        <f t="shared" si="61"/>
        <v>-0.1</v>
      </c>
      <c r="AV182" s="2" cm="1">
        <f t="array" ref="AV182">TREND($AR182:$AS182,$AR$3:$AS$3,AV$1)</f>
        <v>-0.5</v>
      </c>
      <c r="AW182" s="2" cm="1">
        <f t="array" ref="AW182">TREND($AR182:$AS182,$AR$3:$AS$3,AW$1)</f>
        <v>-0.5</v>
      </c>
      <c r="AX182" s="2" cm="1">
        <f t="array" ref="AX182">TREND($AR182:$AS182,$AR$3:$AS$3,AX$1)</f>
        <v>-0.5</v>
      </c>
      <c r="AY182" s="2" cm="1">
        <f t="array" ref="AY182">TREND($AR182:$AS182,$AR$3:$AS$3,AY$1)</f>
        <v>-0.5</v>
      </c>
      <c r="AZ182" s="2" cm="1">
        <f t="array" ref="AZ182">TREND($AR182:$AS182,$AR$3:$AS$3,AZ$1)</f>
        <v>-0.5</v>
      </c>
      <c r="BA182" s="2" cm="1">
        <f t="array" ref="BA182">TREND($AR182:$AS182,$AR$3:$AS$3,BA$1)</f>
        <v>-0.5</v>
      </c>
      <c r="BB182" s="2" cm="1">
        <f t="array" ref="BB182">TREND($AR182:$AS182,$AR$3:$AS$3,BB$1)</f>
        <v>-0.5</v>
      </c>
      <c r="BC182" s="2" cm="1">
        <f t="array" ref="BC182">TREND($AR182:$AS182,$AR$3:$AS$3,BC$1)</f>
        <v>-0.5</v>
      </c>
      <c r="BD182" s="2" cm="1">
        <f t="array" ref="BD182">TREND($AR182:$AS182,$AR$3:$AS$3,BD$1)</f>
        <v>-0.5</v>
      </c>
      <c r="BE182" s="2" cm="1">
        <f t="array" ref="BE182">TREND($AR182:$AS182,$AR$3:$AS$3,BE$1)</f>
        <v>-0.5</v>
      </c>
      <c r="BF182" s="20" cm="1">
        <f t="array" ref="BF182">TREND($AS182:$AT182,$AS$3:$AT$3,BF$1)</f>
        <v>-0.45000000000000284</v>
      </c>
      <c r="BG182" s="20" cm="1">
        <f t="array" ref="BG182">TREND($AS182:$AT182,$AS$3:$AT$3,BG$1)</f>
        <v>-0.40000000000000213</v>
      </c>
      <c r="BH182" s="20" cm="1">
        <f t="array" ref="BH182">TREND($AS182:$AT182,$AS$3:$AT$3,BH$1)</f>
        <v>-0.35000000000000142</v>
      </c>
      <c r="BI182" s="20" cm="1">
        <f t="array" ref="BI182">TREND($AS182:$AT182,$AS$3:$AT$3,BI$1)</f>
        <v>-0.30000000000000071</v>
      </c>
      <c r="BJ182" s="20" cm="1">
        <f t="array" ref="BJ182">TREND($AS182:$AT182,$AS$3:$AT$3,BJ$1)</f>
        <v>-0.25</v>
      </c>
      <c r="BK182" s="20" cm="1">
        <f t="array" ref="BK182">TREND($AS182:$AT182,$AS$3:$AT$3,BK$1)</f>
        <v>-0.20000000000000284</v>
      </c>
      <c r="BL182" s="20" cm="1">
        <f t="array" ref="BL182">TREND($AS182:$AT182,$AS$3:$AT$3,BL$1)</f>
        <v>-0.15000000000000213</v>
      </c>
      <c r="BM182" s="20" cm="1">
        <f t="array" ref="BM182">TREND($AS182:$AT182,$AS$3:$AT$3,BM$1)</f>
        <v>-0.10000000000000142</v>
      </c>
    </row>
    <row r="183" spans="1:65" x14ac:dyDescent="0.35">
      <c r="A183" t="str">
        <f>IF(BYDem!B181="","\I:",BYDem!B181)</f>
        <v>Asia_east</v>
      </c>
      <c r="B183" t="str">
        <f>BYDem!E181</f>
        <v>ONO</v>
      </c>
      <c r="C183" t="str">
        <f t="shared" si="62"/>
        <v>ONO</v>
      </c>
      <c r="D183" s="4">
        <f>SUMIFS(BYDem!$M$2:$M$2000,BYDem!$B$2:$B$2000,Demands!$A183,BYDem!$E$2:$E$2000,Demands!$B183)</f>
        <v>70.590256052399994</v>
      </c>
      <c r="E183" s="4">
        <f t="shared" si="43"/>
        <v>70.762061620559408</v>
      </c>
      <c r="F183" s="4">
        <f t="shared" si="44"/>
        <v>74.13050620914386</v>
      </c>
      <c r="G183" s="4">
        <f t="shared" si="45"/>
        <v>76.445621960861388</v>
      </c>
      <c r="H183" s="4">
        <f t="shared" si="46"/>
        <v>78.44172362068791</v>
      </c>
      <c r="I183" s="4">
        <f t="shared" si="47"/>
        <v>79.980185990283132</v>
      </c>
      <c r="J183" s="4">
        <f t="shared" si="48"/>
        <v>81.334176858997637</v>
      </c>
      <c r="K183" s="4">
        <f t="shared" si="49"/>
        <v>82.574752125566619</v>
      </c>
      <c r="L183" s="4">
        <f t="shared" si="50"/>
        <v>83.591377261058966</v>
      </c>
      <c r="M183" s="4">
        <f t="shared" si="51"/>
        <v>84.356753996927978</v>
      </c>
      <c r="N183" s="4">
        <f t="shared" si="52"/>
        <v>84.894876541089246</v>
      </c>
      <c r="O183" s="4">
        <f t="shared" si="53"/>
        <v>85.211842385404225</v>
      </c>
      <c r="P183" s="4">
        <f t="shared" si="54"/>
        <v>85.363706017671504</v>
      </c>
      <c r="Q183" s="4">
        <f t="shared" si="55"/>
        <v>85.426446328246087</v>
      </c>
      <c r="R183" s="4">
        <f t="shared" si="56"/>
        <v>85.449400036250296</v>
      </c>
      <c r="S183" s="4">
        <f t="shared" si="57"/>
        <v>85.439676429748019</v>
      </c>
      <c r="T183" s="4">
        <f t="shared" si="58"/>
        <v>85.400021733604689</v>
      </c>
      <c r="U183" s="4">
        <f t="shared" si="59"/>
        <v>85.344999466703385</v>
      </c>
      <c r="W183" s="5" t="str">
        <f>VLOOKUP(C183&amp;A183,Driver_elast!$A$2:$D$1161,4,FALSE)</f>
        <v>GDPIND</v>
      </c>
      <c r="X183" s="5">
        <v>1</v>
      </c>
      <c r="Y183" s="2">
        <f>SUMIFS('Growth rates'!D$4:D$999,'Growth rates'!$B$4:$B$999,Demands!$A183,'Growth rates'!$C$4:$C$999,$W183)</f>
        <v>1</v>
      </c>
      <c r="Z183" s="2">
        <f>SUMIFS('Growth rates'!E$4:E$999,'Growth rates'!$B$4:$B$999,Demands!$A183,'Growth rates'!$C$4:$C$999,$W183)</f>
        <v>1.004871153343152</v>
      </c>
      <c r="AA183" s="2">
        <f>SUMIFS('Growth rates'!F$4:F$999,'Growth rates'!$B$4:$B$999,Demands!$A183,'Growth rates'!$C$4:$C$999,$W183)</f>
        <v>1.1006078928749272</v>
      </c>
      <c r="AB183" s="2">
        <f>SUMIFS('Growth rates'!G$4:G$999,'Growth rates'!$B$4:$B$999,Demands!$A183,'Growth rates'!$C$4:$C$999,$W183)</f>
        <v>1.1694014380149338</v>
      </c>
      <c r="AC183" s="2">
        <f>SUMIFS('Growth rates'!H$4:H$999,'Growth rates'!$B$4:$B$999,Demands!$A183,'Growth rates'!$C$4:$C$999,$W183)</f>
        <v>1.230514350893871</v>
      </c>
      <c r="AD183" s="2">
        <f>SUMIFS('Growth rates'!I$4:I$999,'Growth rates'!$B$4:$B$999,Demands!$A183,'Growth rates'!$C$4:$C$999,$W183)</f>
        <v>1.2788164223999618</v>
      </c>
      <c r="AE183" s="2">
        <f>SUMIFS('Growth rates'!J$4:J$999,'Growth rates'!$B$4:$B$999,Demands!$A183,'Growth rates'!$C$4:$C$999,$W183)</f>
        <v>1.3221456406992111</v>
      </c>
      <c r="AF183" s="2">
        <f>SUMIFS('Growth rates'!K$4:K$999,'Growth rates'!$B$4:$B$999,Demands!$A183,'Growth rates'!$C$4:$C$999,$W183)</f>
        <v>1.362507267597393</v>
      </c>
      <c r="AG183" s="2">
        <f>SUMIFS('Growth rates'!L$4:L$999,'Growth rates'!$B$4:$B$999,Demands!$A183,'Growth rates'!$C$4:$C$999,$W183)</f>
        <v>1.3960803885781405</v>
      </c>
      <c r="AH183" s="2">
        <f>SUMIFS('Growth rates'!M$4:M$999,'Growth rates'!$B$4:$B$999,Demands!$A183,'Growth rates'!$C$4:$C$999,$W183)</f>
        <v>1.4216640987518769</v>
      </c>
      <c r="AI183" s="2">
        <f>SUMIFS('Growth rates'!N$4:N$999,'Growth rates'!$B$4:$B$999,Demands!$A183,'Growth rates'!$C$4:$C$999,$W183)</f>
        <v>1.4418317413885999</v>
      </c>
      <c r="AJ183" s="2">
        <f>SUMIFS('Growth rates'!O$4:O$999,'Growth rates'!$B$4:$B$999,Demands!$A183,'Growth rates'!$C$4:$C$999,$W183)</f>
        <v>1.4552994869662719</v>
      </c>
      <c r="AK183" s="2">
        <f>SUMIFS('Growth rates'!P$4:P$999,'Growth rates'!$B$4:$B$999,Demands!$A183,'Growth rates'!$C$4:$C$999,$W183)</f>
        <v>1.4627151073135072</v>
      </c>
      <c r="AL183" s="2">
        <f>SUMIFS('Growth rates'!Q$4:Q$999,'Growth rates'!$B$4:$B$999,Demands!$A183,'Growth rates'!$C$4:$C$999,$W183)</f>
        <v>1.4663011976263487</v>
      </c>
      <c r="AM183" s="2">
        <f>SUMIFS('Growth rates'!R$4:R$999,'Growth rates'!$B$4:$B$999,Demands!$A183,'Growth rates'!$C$4:$C$999,$W183)</f>
        <v>1.467878275071467</v>
      </c>
      <c r="AN183" s="2">
        <f>SUMIFS('Growth rates'!S$4:S$999,'Growth rates'!$B$4:$B$999,Demands!$A183,'Growth rates'!$C$4:$C$999,$W183)</f>
        <v>1.4670425032344994</v>
      </c>
      <c r="AO183" s="2">
        <f>SUMIFS('Growth rates'!T$4:T$999,'Growth rates'!$B$4:$B$999,Demands!$A183,'Growth rates'!$C$4:$C$999,$W183)</f>
        <v>1.4624999942325045</v>
      </c>
      <c r="AP183" s="2">
        <f>SUMIFS('Growth rates'!U$4:U$999,'Growth rates'!$B$4:$B$999,Demands!$A183,'Growth rates'!$C$4:$C$999,$W183)</f>
        <v>1.4530705586304633</v>
      </c>
      <c r="AR183">
        <f>VLOOKUP(C183&amp;A183,Driver_elast!$A$2:$E$1161,5,FALSE)</f>
        <v>0.49964399999999998</v>
      </c>
      <c r="AS183">
        <f t="shared" si="60"/>
        <v>0.49964399999999998</v>
      </c>
      <c r="AT183">
        <f t="shared" si="61"/>
        <v>9.9928799999999998E-2</v>
      </c>
      <c r="AV183" s="2" cm="1">
        <f t="array" ref="AV183">TREND($AR183:$AS183,$AR$3:$AS$3,AV$1)</f>
        <v>0.49964399999999998</v>
      </c>
      <c r="AW183" s="2" cm="1">
        <f t="array" ref="AW183">TREND($AR183:$AS183,$AR$3:$AS$3,AW$1)</f>
        <v>0.49964399999999998</v>
      </c>
      <c r="AX183" s="2" cm="1">
        <f t="array" ref="AX183">TREND($AR183:$AS183,$AR$3:$AS$3,AX$1)</f>
        <v>0.49964399999999998</v>
      </c>
      <c r="AY183" s="2" cm="1">
        <f t="array" ref="AY183">TREND($AR183:$AS183,$AR$3:$AS$3,AY$1)</f>
        <v>0.49964399999999998</v>
      </c>
      <c r="AZ183" s="2" cm="1">
        <f t="array" ref="AZ183">TREND($AR183:$AS183,$AR$3:$AS$3,AZ$1)</f>
        <v>0.49964399999999998</v>
      </c>
      <c r="BA183" s="2" cm="1">
        <f t="array" ref="BA183">TREND($AR183:$AS183,$AR$3:$AS$3,BA$1)</f>
        <v>0.49964399999999998</v>
      </c>
      <c r="BB183" s="2" cm="1">
        <f t="array" ref="BB183">TREND($AR183:$AS183,$AR$3:$AS$3,BB$1)</f>
        <v>0.49964399999999998</v>
      </c>
      <c r="BC183" s="2" cm="1">
        <f t="array" ref="BC183">TREND($AR183:$AS183,$AR$3:$AS$3,BC$1)</f>
        <v>0.49964399999999998</v>
      </c>
      <c r="BD183" s="2" cm="1">
        <f t="array" ref="BD183">TREND($AR183:$AS183,$AR$3:$AS$3,BD$1)</f>
        <v>0.49964399999999998</v>
      </c>
      <c r="BE183" s="2" cm="1">
        <f t="array" ref="BE183">TREND($AR183:$AS183,$AR$3:$AS$3,BE$1)</f>
        <v>0.49964399999999998</v>
      </c>
      <c r="BF183" s="20" cm="1">
        <f t="array" ref="BF183">TREND($AS183:$AT183,$AS$3:$AT$3,BF$1)</f>
        <v>0.44967959999999962</v>
      </c>
      <c r="BG183" s="20" cm="1">
        <f t="array" ref="BG183">TREND($AS183:$AT183,$AS$3:$AT$3,BG$1)</f>
        <v>0.39971519999999927</v>
      </c>
      <c r="BH183" s="20" cm="1">
        <f t="array" ref="BH183">TREND($AS183:$AT183,$AS$3:$AT$3,BH$1)</f>
        <v>0.34975079999999892</v>
      </c>
      <c r="BI183" s="20" cm="1">
        <f t="array" ref="BI183">TREND($AS183:$AT183,$AS$3:$AT$3,BI$1)</f>
        <v>0.29978639999999857</v>
      </c>
      <c r="BJ183" s="20" cm="1">
        <f t="array" ref="BJ183">TREND($AS183:$AT183,$AS$3:$AT$3,BJ$1)</f>
        <v>0.24982199999999821</v>
      </c>
      <c r="BK183" s="20" cm="1">
        <f t="array" ref="BK183">TREND($AS183:$AT183,$AS$3:$AT$3,BK$1)</f>
        <v>0.19985759999999786</v>
      </c>
      <c r="BL183" s="20" cm="1">
        <f t="array" ref="BL183">TREND($AS183:$AT183,$AS$3:$AT$3,BL$1)</f>
        <v>0.14989319999999751</v>
      </c>
      <c r="BM183" s="20" cm="1">
        <f t="array" ref="BM183">TREND($AS183:$AT183,$AS$3:$AT$3,BM$1)</f>
        <v>9.9928799999997153E-2</v>
      </c>
    </row>
    <row r="184" spans="1:65" x14ac:dyDescent="0.35">
      <c r="A184" t="str">
        <f>IF(BYDem!B182="","\I:",BYDem!B182)</f>
        <v>Asia_east</v>
      </c>
      <c r="B184" t="str">
        <f>BYDem!E182</f>
        <v>RCK</v>
      </c>
      <c r="C184" t="str">
        <f t="shared" si="62"/>
        <v>RCK</v>
      </c>
      <c r="D184" s="4">
        <f>SUMIFS(BYDem!$M$2:$M$2000,BYDem!$B$2:$B$2000,Demands!$A184,BYDem!$E$2:$E$2000,Demands!$B184)</f>
        <v>135.786482488442</v>
      </c>
      <c r="E184" s="4">
        <f t="shared" si="43"/>
        <v>133.31951804279069</v>
      </c>
      <c r="F184" s="4">
        <f t="shared" si="44"/>
        <v>121.16199483985329</v>
      </c>
      <c r="G184" s="4">
        <f t="shared" si="45"/>
        <v>109.18470218240373</v>
      </c>
      <c r="H184" s="4">
        <f t="shared" si="46"/>
        <v>97.008662344293242</v>
      </c>
      <c r="I184" s="4">
        <f t="shared" si="47"/>
        <v>84.86083153003753</v>
      </c>
      <c r="J184" s="4">
        <f t="shared" si="48"/>
        <v>73.214734892046266</v>
      </c>
      <c r="K184" s="4">
        <f t="shared" si="49"/>
        <v>62.795369565008698</v>
      </c>
      <c r="L184" s="4">
        <f t="shared" si="50"/>
        <v>53.121544290324579</v>
      </c>
      <c r="M184" s="4">
        <f t="shared" si="51"/>
        <v>44.177329891005051</v>
      </c>
      <c r="N184" s="4">
        <f t="shared" si="52"/>
        <v>36.923353239379388</v>
      </c>
      <c r="O184" s="4">
        <f t="shared" si="53"/>
        <v>31.208980022828328</v>
      </c>
      <c r="P184" s="4">
        <f t="shared" si="54"/>
        <v>26.865182513134197</v>
      </c>
      <c r="Q184" s="4">
        <f t="shared" si="55"/>
        <v>23.724421781637705</v>
      </c>
      <c r="R184" s="4">
        <f t="shared" si="56"/>
        <v>21.511838611848045</v>
      </c>
      <c r="S184" s="4">
        <f t="shared" si="57"/>
        <v>19.9382314505023</v>
      </c>
      <c r="T184" s="4">
        <f t="shared" si="58"/>
        <v>18.83214990769039</v>
      </c>
      <c r="U184" s="4">
        <f t="shared" si="59"/>
        <v>18.123771675834455</v>
      </c>
      <c r="W184" s="5" t="str">
        <f>VLOOKUP(C184&amp;A184,Driver_elast!$A$2:$D$1161,4,FALSE)</f>
        <v>POP</v>
      </c>
      <c r="X184" s="5">
        <v>1</v>
      </c>
      <c r="Y184" s="2">
        <f>SUMIFS('Growth rates'!D$4:D$999,'Growth rates'!$B$4:$B$999,Demands!$A184,'Growth rates'!$C$4:$C$999,$W184)</f>
        <v>1</v>
      </c>
      <c r="Z184" s="2">
        <f>SUMIFS('Growth rates'!E$4:E$999,'Growth rates'!$B$4:$B$999,Demands!$A184,'Growth rates'!$C$4:$C$999,$W184)</f>
        <v>0.99615056230316068</v>
      </c>
      <c r="AA184" s="2">
        <f>SUMIFS('Growth rates'!F$4:F$999,'Growth rates'!$B$4:$B$999,Demands!$A184,'Growth rates'!$C$4:$C$999,$W184)</f>
        <v>0.97690337381896442</v>
      </c>
      <c r="AB184" s="2">
        <f>SUMIFS('Growth rates'!G$4:G$999,'Growth rates'!$B$4:$B$999,Demands!$A184,'Growth rates'!$C$4:$C$999,$W184)</f>
        <v>0.95644199958607068</v>
      </c>
      <c r="AC184" s="2">
        <f>SUMIFS('Growth rates'!H$4:H$999,'Growth rates'!$B$4:$B$999,Demands!$A184,'Growth rates'!$C$4:$C$999,$W184)</f>
        <v>0.93384275887224044</v>
      </c>
      <c r="AD184" s="2">
        <f>SUMIFS('Growth rates'!I$4:I$999,'Growth rates'!$B$4:$B$999,Demands!$A184,'Growth rates'!$C$4:$C$999,$W184)</f>
        <v>0.90906551947775172</v>
      </c>
      <c r="AE184" s="2">
        <f>SUMIFS('Growth rates'!J$4:J$999,'Growth rates'!$B$4:$B$999,Demands!$A184,'Growth rates'!$C$4:$C$999,$W184)</f>
        <v>0.88263174169744241</v>
      </c>
      <c r="AF184" s="2">
        <f>SUMIFS('Growth rates'!K$4:K$999,'Growth rates'!$B$4:$B$999,Demands!$A184,'Growth rates'!$C$4:$C$999,$W184)</f>
        <v>0.85601755151404424</v>
      </c>
      <c r="AG184" s="2">
        <f>SUMIFS('Growth rates'!L$4:L$999,'Growth rates'!$B$4:$B$999,Demands!$A184,'Growth rates'!$C$4:$C$999,$W184)</f>
        <v>0.82807640449379649</v>
      </c>
      <c r="AH184" s="2">
        <f>SUMIFS('Growth rates'!M$4:M$999,'Growth rates'!$B$4:$B$999,Demands!$A184,'Growth rates'!$C$4:$C$999,$W184)</f>
        <v>0.79853488282938501</v>
      </c>
      <c r="AI184" s="2">
        <f>SUMIFS('Growth rates'!N$4:N$999,'Growth rates'!$B$4:$B$999,Demands!$A184,'Growth rates'!$C$4:$C$999,$W184)</f>
        <v>0.76766613479607049</v>
      </c>
      <c r="AJ184" s="2">
        <f>SUMIFS('Growth rates'!O$4:O$999,'Growth rates'!$B$4:$B$999,Demands!$A184,'Growth rates'!$C$4:$C$999,$W184)</f>
        <v>0.73620018796087283</v>
      </c>
      <c r="AK184" s="2">
        <f>SUMIFS('Growth rates'!P$4:P$999,'Growth rates'!$B$4:$B$999,Demands!$A184,'Growth rates'!$C$4:$C$999,$W184)</f>
        <v>0.70518468533965561</v>
      </c>
      <c r="AL184" s="2">
        <f>SUMIFS('Growth rates'!Q$4:Q$999,'Growth rates'!$B$4:$B$999,Demands!$A184,'Growth rates'!$C$4:$C$999,$W184)</f>
        <v>0.67607164102686101</v>
      </c>
      <c r="AM184" s="2">
        <f>SUMIFS('Growth rates'!R$4:R$999,'Growth rates'!$B$4:$B$999,Demands!$A184,'Growth rates'!$C$4:$C$999,$W184)</f>
        <v>0.64935279940842383</v>
      </c>
      <c r="AN184" s="2">
        <f>SUMIFS('Growth rates'!S$4:S$999,'Growth rates'!$B$4:$B$999,Demands!$A184,'Growth rates'!$C$4:$C$999,$W184)</f>
        <v>0.62419165091042172</v>
      </c>
      <c r="AO184" s="2">
        <f>SUMIFS('Growth rates'!T$4:T$999,'Growth rates'!$B$4:$B$999,Demands!$A184,'Growth rates'!$C$4:$C$999,$W184)</f>
        <v>0.59973549718996655</v>
      </c>
      <c r="AP184" s="2">
        <f>SUMIFS('Growth rates'!U$4:U$999,'Growth rates'!$B$4:$B$999,Demands!$A184,'Growth rates'!$C$4:$C$999,$W184)</f>
        <v>0.57583615177012115</v>
      </c>
      <c r="AR184">
        <f>VLOOKUP(C184&amp;A184,Driver_elast!$A$2:$E$1161,5,FALSE)</f>
        <v>4.7196420000000003</v>
      </c>
      <c r="AS184">
        <f t="shared" si="60"/>
        <v>4.7196420000000003</v>
      </c>
      <c r="AT184">
        <f t="shared" si="61"/>
        <v>0.94392840000000011</v>
      </c>
      <c r="AV184" s="2" cm="1">
        <f t="array" ref="AV184">TREND($AR184:$AS184,$AR$3:$AS$3,AV$1)</f>
        <v>4.7196420000000003</v>
      </c>
      <c r="AW184" s="2" cm="1">
        <f t="array" ref="AW184">TREND($AR184:$AS184,$AR$3:$AS$3,AW$1)</f>
        <v>4.7196420000000003</v>
      </c>
      <c r="AX184" s="2" cm="1">
        <f t="array" ref="AX184">TREND($AR184:$AS184,$AR$3:$AS$3,AX$1)</f>
        <v>4.7196420000000003</v>
      </c>
      <c r="AY184" s="2" cm="1">
        <f t="array" ref="AY184">TREND($AR184:$AS184,$AR$3:$AS$3,AY$1)</f>
        <v>4.7196420000000003</v>
      </c>
      <c r="AZ184" s="2" cm="1">
        <f t="array" ref="AZ184">TREND($AR184:$AS184,$AR$3:$AS$3,AZ$1)</f>
        <v>4.7196420000000003</v>
      </c>
      <c r="BA184" s="2" cm="1">
        <f t="array" ref="BA184">TREND($AR184:$AS184,$AR$3:$AS$3,BA$1)</f>
        <v>4.7196420000000003</v>
      </c>
      <c r="BB184" s="2" cm="1">
        <f t="array" ref="BB184">TREND($AR184:$AS184,$AR$3:$AS$3,BB$1)</f>
        <v>4.7196420000000003</v>
      </c>
      <c r="BC184" s="2" cm="1">
        <f t="array" ref="BC184">TREND($AR184:$AS184,$AR$3:$AS$3,BC$1)</f>
        <v>4.7196420000000003</v>
      </c>
      <c r="BD184" s="2" cm="1">
        <f t="array" ref="BD184">TREND($AR184:$AS184,$AR$3:$AS$3,BD$1)</f>
        <v>4.7196420000000003</v>
      </c>
      <c r="BE184" s="2" cm="1">
        <f t="array" ref="BE184">TREND($AR184:$AS184,$AR$3:$AS$3,BE$1)</f>
        <v>4.7196420000000003</v>
      </c>
      <c r="BF184" s="20" cm="1">
        <f t="array" ref="BF184">TREND($AS184:$AT184,$AS$3:$AT$3,BF$1)</f>
        <v>4.2476778000000195</v>
      </c>
      <c r="BG184" s="20" cm="1">
        <f t="array" ref="BG184">TREND($AS184:$AT184,$AS$3:$AT$3,BG$1)</f>
        <v>3.7757136000000173</v>
      </c>
      <c r="BH184" s="20" cm="1">
        <f t="array" ref="BH184">TREND($AS184:$AT184,$AS$3:$AT$3,BH$1)</f>
        <v>3.3037494000000152</v>
      </c>
      <c r="BI184" s="20" cm="1">
        <f t="array" ref="BI184">TREND($AS184:$AT184,$AS$3:$AT$3,BI$1)</f>
        <v>2.831785200000013</v>
      </c>
      <c r="BJ184" s="20" cm="1">
        <f t="array" ref="BJ184">TREND($AS184:$AT184,$AS$3:$AT$3,BJ$1)</f>
        <v>2.3598210000000108</v>
      </c>
      <c r="BK184" s="20" cm="1">
        <f t="array" ref="BK184">TREND($AS184:$AT184,$AS$3:$AT$3,BK$1)</f>
        <v>1.8878568000000087</v>
      </c>
      <c r="BL184" s="20" cm="1">
        <f t="array" ref="BL184">TREND($AS184:$AT184,$AS$3:$AT$3,BL$1)</f>
        <v>1.4158926000000349</v>
      </c>
      <c r="BM184" s="20" cm="1">
        <f t="array" ref="BM184">TREND($AS184:$AT184,$AS$3:$AT$3,BM$1)</f>
        <v>0.94392840000003275</v>
      </c>
    </row>
    <row r="185" spans="1:65" x14ac:dyDescent="0.35">
      <c r="A185" t="str">
        <f>IF(BYDem!B183="","\I:",BYDem!B183)</f>
        <v>Asia_east</v>
      </c>
      <c r="B185" t="str">
        <f>BYDem!E183</f>
        <v>REA</v>
      </c>
      <c r="C185" t="str">
        <f t="shared" si="62"/>
        <v>REA</v>
      </c>
      <c r="D185" s="4">
        <f>SUMIFS(BYDem!$M$2:$M$2000,BYDem!$B$2:$B$2000,Demands!$A185,BYDem!$E$2:$E$2000,Demands!$B185)</f>
        <v>614.33374632702805</v>
      </c>
      <c r="E185" s="4">
        <f t="shared" si="43"/>
        <v>620.24554676014657</v>
      </c>
      <c r="F185" s="4">
        <f t="shared" si="44"/>
        <v>711.56857763412813</v>
      </c>
      <c r="G185" s="4">
        <f t="shared" si="45"/>
        <v>786.88842815550606</v>
      </c>
      <c r="H185" s="4">
        <f t="shared" si="46"/>
        <v>864.7416911284206</v>
      </c>
      <c r="I185" s="4">
        <f t="shared" si="47"/>
        <v>939.81017226817949</v>
      </c>
      <c r="J185" s="4">
        <f t="shared" si="48"/>
        <v>1019.0824891235352</v>
      </c>
      <c r="K185" s="4">
        <f t="shared" si="49"/>
        <v>1102.9161160005917</v>
      </c>
      <c r="L185" s="4">
        <f t="shared" si="50"/>
        <v>1189.537498240222</v>
      </c>
      <c r="M185" s="4">
        <f t="shared" si="51"/>
        <v>1278.3709394363063</v>
      </c>
      <c r="N185" s="4">
        <f t="shared" si="52"/>
        <v>1362.6374837978001</v>
      </c>
      <c r="O185" s="4">
        <f t="shared" si="53"/>
        <v>1438.8708046197655</v>
      </c>
      <c r="P185" s="4">
        <f t="shared" si="54"/>
        <v>1505.1576233597054</v>
      </c>
      <c r="Q185" s="4">
        <f t="shared" si="55"/>
        <v>1560.4231175341677</v>
      </c>
      <c r="R185" s="4">
        <f t="shared" si="56"/>
        <v>1604.8946815008314</v>
      </c>
      <c r="S185" s="4">
        <f t="shared" si="57"/>
        <v>1639.4033739428899</v>
      </c>
      <c r="T185" s="4">
        <f t="shared" si="58"/>
        <v>1664.4215754137792</v>
      </c>
      <c r="U185" s="4">
        <f t="shared" si="59"/>
        <v>1680.0641643332897</v>
      </c>
      <c r="W185" s="5" t="str">
        <f>VLOOKUP(C185&amp;A185,Driver_elast!$A$2:$D$1161,4,FALSE)</f>
        <v>GDPPCAP</v>
      </c>
      <c r="X185" s="5">
        <v>0</v>
      </c>
      <c r="Y185" s="2">
        <f>SUMIFS('Growth rates'!D$4:D$999,'Growth rates'!$B$4:$B$999,Demands!$A185,'Growth rates'!$C$4:$C$999,$W185)</f>
        <v>1</v>
      </c>
      <c r="Z185" s="2">
        <f>SUMIFS('Growth rates'!E$4:E$999,'Growth rates'!$B$4:$B$999,Demands!$A185,'Growth rates'!$C$4:$C$999,$W185)</f>
        <v>1.0073291617241342</v>
      </c>
      <c r="AA185" s="2">
        <f>SUMIFS('Growth rates'!F$4:F$999,'Growth rates'!$B$4:$B$999,Demands!$A185,'Growth rates'!$C$4:$C$999,$W185)</f>
        <v>1.1202897592341445</v>
      </c>
      <c r="AB185" s="2">
        <f>SUMIFS('Growth rates'!G$4:G$999,'Growth rates'!$B$4:$B$999,Demands!$A185,'Growth rates'!$C$4:$C$999,$W185)</f>
        <v>1.2106051917586444</v>
      </c>
      <c r="AC185" s="2">
        <f>SUMIFS('Growth rates'!H$4:H$999,'Growth rates'!$B$4:$B$999,Demands!$A185,'Growth rates'!$C$4:$C$999,$W185)</f>
        <v>1.301828350250285</v>
      </c>
      <c r="AD185" s="2">
        <f>SUMIFS('Growth rates'!I$4:I$999,'Growth rates'!$B$4:$B$999,Demands!$A185,'Growth rates'!$C$4:$C$999,$W185)</f>
        <v>1.3879007414697382</v>
      </c>
      <c r="AE185" s="2">
        <f>SUMIFS('Growth rates'!J$4:J$999,'Growth rates'!$B$4:$B$999,Demands!$A185,'Growth rates'!$C$4:$C$999,$W185)</f>
        <v>1.4770625214685384</v>
      </c>
      <c r="AF185" s="2">
        <f>SUMIFS('Growth rates'!K$4:K$999,'Growth rates'!$B$4:$B$999,Demands!$A185,'Growth rates'!$C$4:$C$999,$W185)</f>
        <v>1.5696061890913828</v>
      </c>
      <c r="AG185" s="2">
        <f>SUMIFS('Growth rates'!L$4:L$999,'Growth rates'!$B$4:$B$999,Demands!$A185,'Growth rates'!$C$4:$C$999,$W185)</f>
        <v>1.6634946547242713</v>
      </c>
      <c r="AH185" s="2">
        <f>SUMIFS('Growth rates'!M$4:M$999,'Growth rates'!$B$4:$B$999,Demands!$A185,'Growth rates'!$C$4:$C$999,$W185)</f>
        <v>1.7581093665592082</v>
      </c>
      <c r="AI185" s="2">
        <f>SUMIFS('Growth rates'!N$4:N$999,'Growth rates'!$B$4:$B$999,Demands!$A185,'Growth rates'!$C$4:$C$999,$W185)</f>
        <v>1.8561803624893849</v>
      </c>
      <c r="AJ185" s="2">
        <f>SUMIFS('Growth rates'!O$4:O$999,'Growth rates'!$B$4:$B$999,Demands!$A185,'Growth rates'!$C$4:$C$999,$W185)</f>
        <v>1.9550433217946339</v>
      </c>
      <c r="AK185" s="2">
        <f>SUMIFS('Growth rates'!P$4:P$999,'Growth rates'!$B$4:$B$999,Demands!$A185,'Growth rates'!$C$4:$C$999,$W185)</f>
        <v>2.0530380321880299</v>
      </c>
      <c r="AL185" s="2">
        <f>SUMIFS('Growth rates'!Q$4:Q$999,'Growth rates'!$B$4:$B$999,Demands!$A185,'Growth rates'!$C$4:$C$999,$W185)</f>
        <v>2.1487258679224475</v>
      </c>
      <c r="AM185" s="2">
        <f>SUMIFS('Growth rates'!R$4:R$999,'Growth rates'!$B$4:$B$999,Demands!$A185,'Growth rates'!$C$4:$C$999,$W185)</f>
        <v>2.2420061707649657</v>
      </c>
      <c r="AN185" s="2">
        <f>SUMIFS('Growth rates'!S$4:S$999,'Growth rates'!$B$4:$B$999,Demands!$A185,'Growth rates'!$C$4:$C$999,$W185)</f>
        <v>2.3337966612765144</v>
      </c>
      <c r="AO185" s="2">
        <f>SUMIFS('Growth rates'!T$4:T$999,'Growth rates'!$B$4:$B$999,Demands!$A185,'Growth rates'!$C$4:$C$999,$W185)</f>
        <v>2.4242138360804688</v>
      </c>
      <c r="AP185" s="2">
        <f>SUMIFS('Growth rates'!U$4:U$999,'Growth rates'!$B$4:$B$999,Demands!$A185,'Growth rates'!$C$4:$C$999,$W185)</f>
        <v>2.5109749537219757</v>
      </c>
      <c r="AR185">
        <f>VLOOKUP(C185&amp;A185,Driver_elast!$A$2:$E$1161,5,FALSE)</f>
        <v>1.312989</v>
      </c>
      <c r="AS185">
        <f t="shared" si="60"/>
        <v>1.312989</v>
      </c>
      <c r="AT185">
        <f t="shared" si="61"/>
        <v>0.26259779999999999</v>
      </c>
      <c r="AV185" s="2" cm="1">
        <f t="array" ref="AV185">TREND($AR185:$AS185,$AR$3:$AS$3,AV$1)</f>
        <v>1.312989</v>
      </c>
      <c r="AW185" s="2" cm="1">
        <f t="array" ref="AW185">TREND($AR185:$AS185,$AR$3:$AS$3,AW$1)</f>
        <v>1.312989</v>
      </c>
      <c r="AX185" s="2" cm="1">
        <f t="array" ref="AX185">TREND($AR185:$AS185,$AR$3:$AS$3,AX$1)</f>
        <v>1.312989</v>
      </c>
      <c r="AY185" s="2" cm="1">
        <f t="array" ref="AY185">TREND($AR185:$AS185,$AR$3:$AS$3,AY$1)</f>
        <v>1.312989</v>
      </c>
      <c r="AZ185" s="2" cm="1">
        <f t="array" ref="AZ185">TREND($AR185:$AS185,$AR$3:$AS$3,AZ$1)</f>
        <v>1.312989</v>
      </c>
      <c r="BA185" s="2" cm="1">
        <f t="array" ref="BA185">TREND($AR185:$AS185,$AR$3:$AS$3,BA$1)</f>
        <v>1.312989</v>
      </c>
      <c r="BB185" s="2" cm="1">
        <f t="array" ref="BB185">TREND($AR185:$AS185,$AR$3:$AS$3,BB$1)</f>
        <v>1.312989</v>
      </c>
      <c r="BC185" s="2" cm="1">
        <f t="array" ref="BC185">TREND($AR185:$AS185,$AR$3:$AS$3,BC$1)</f>
        <v>1.312989</v>
      </c>
      <c r="BD185" s="2" cm="1">
        <f t="array" ref="BD185">TREND($AR185:$AS185,$AR$3:$AS$3,BD$1)</f>
        <v>1.312989</v>
      </c>
      <c r="BE185" s="2" cm="1">
        <f t="array" ref="BE185">TREND($AR185:$AS185,$AR$3:$AS$3,BE$1)</f>
        <v>1.312989</v>
      </c>
      <c r="BF185" s="20" cm="1">
        <f t="array" ref="BF185">TREND($AS185:$AT185,$AS$3:$AT$3,BF$1)</f>
        <v>1.1816900999999973</v>
      </c>
      <c r="BG185" s="20" cm="1">
        <f t="array" ref="BG185">TREND($AS185:$AT185,$AS$3:$AT$3,BG$1)</f>
        <v>1.0503912</v>
      </c>
      <c r="BH185" s="20" cm="1">
        <f t="array" ref="BH185">TREND($AS185:$AT185,$AS$3:$AT$3,BH$1)</f>
        <v>0.91909229999999553</v>
      </c>
      <c r="BI185" s="20" cm="1">
        <f t="array" ref="BI185">TREND($AS185:$AT185,$AS$3:$AT$3,BI$1)</f>
        <v>0.7877933999999982</v>
      </c>
      <c r="BJ185" s="20" cm="1">
        <f t="array" ref="BJ185">TREND($AS185:$AT185,$AS$3:$AT$3,BJ$1)</f>
        <v>0.65649449999999376</v>
      </c>
      <c r="BK185" s="20" cm="1">
        <f t="array" ref="BK185">TREND($AS185:$AT185,$AS$3:$AT$3,BK$1)</f>
        <v>0.52519559999999643</v>
      </c>
      <c r="BL185" s="20" cm="1">
        <f t="array" ref="BL185">TREND($AS185:$AT185,$AS$3:$AT$3,BL$1)</f>
        <v>0.3938966999999991</v>
      </c>
      <c r="BM185" s="20" cm="1">
        <f t="array" ref="BM185">TREND($AS185:$AT185,$AS$3:$AT$3,BM$1)</f>
        <v>0.26259779999999466</v>
      </c>
    </row>
    <row r="186" spans="1:65" x14ac:dyDescent="0.35">
      <c r="A186" t="str">
        <f>IF(BYDem!B184="","\I:",BYDem!B184)</f>
        <v>Asia_east</v>
      </c>
      <c r="B186" t="str">
        <f>BYDem!E184</f>
        <v>RHW</v>
      </c>
      <c r="C186" t="str">
        <f t="shared" si="62"/>
        <v>RHW</v>
      </c>
      <c r="D186" s="4">
        <f>SUMIFS(BYDem!$M$2:$M$2000,BYDem!$B$2:$B$2000,Demands!$A186,BYDem!$E$2:$E$2000,Demands!$B186)</f>
        <v>608.47484803128805</v>
      </c>
      <c r="E186" s="4">
        <f t="shared" si="43"/>
        <v>597.42009656665653</v>
      </c>
      <c r="F186" s="4">
        <f t="shared" si="44"/>
        <v>542.94083657128942</v>
      </c>
      <c r="G186" s="4">
        <f t="shared" si="45"/>
        <v>489.26921038281205</v>
      </c>
      <c r="H186" s="4">
        <f t="shared" si="46"/>
        <v>434.70697521520015</v>
      </c>
      <c r="I186" s="4">
        <f t="shared" si="47"/>
        <v>380.2711479284655</v>
      </c>
      <c r="J186" s="4">
        <f t="shared" si="48"/>
        <v>328.08364920183334</v>
      </c>
      <c r="K186" s="4">
        <f t="shared" si="49"/>
        <v>281.39327459483735</v>
      </c>
      <c r="L186" s="4">
        <f t="shared" si="50"/>
        <v>238.04375072455309</v>
      </c>
      <c r="M186" s="4">
        <f t="shared" si="51"/>
        <v>197.96369711650374</v>
      </c>
      <c r="N186" s="4">
        <f t="shared" si="52"/>
        <v>165.45779328991233</v>
      </c>
      <c r="O186" s="4">
        <f t="shared" si="53"/>
        <v>139.85102956193276</v>
      </c>
      <c r="P186" s="4">
        <f t="shared" si="54"/>
        <v>120.38597323856273</v>
      </c>
      <c r="Q186" s="4">
        <f t="shared" si="55"/>
        <v>106.31186310788287</v>
      </c>
      <c r="R186" s="4">
        <f t="shared" si="56"/>
        <v>96.397023402767573</v>
      </c>
      <c r="S186" s="4">
        <f t="shared" si="57"/>
        <v>89.345508695165506</v>
      </c>
      <c r="T186" s="4">
        <f t="shared" si="58"/>
        <v>84.389030065343292</v>
      </c>
      <c r="U186" s="4">
        <f t="shared" si="59"/>
        <v>81.214705721136923</v>
      </c>
      <c r="W186" s="5" t="str">
        <f>VLOOKUP(C186&amp;A186,Driver_elast!$A$2:$D$1161,4,FALSE)</f>
        <v>POP</v>
      </c>
      <c r="X186" s="5">
        <v>1</v>
      </c>
      <c r="Y186" s="2">
        <f>SUMIFS('Growth rates'!D$4:D$999,'Growth rates'!$B$4:$B$999,Demands!$A186,'Growth rates'!$C$4:$C$999,$W186)</f>
        <v>1</v>
      </c>
      <c r="Z186" s="2">
        <f>SUMIFS('Growth rates'!E$4:E$999,'Growth rates'!$B$4:$B$999,Demands!$A186,'Growth rates'!$C$4:$C$999,$W186)</f>
        <v>0.99615056230316068</v>
      </c>
      <c r="AA186" s="2">
        <f>SUMIFS('Growth rates'!F$4:F$999,'Growth rates'!$B$4:$B$999,Demands!$A186,'Growth rates'!$C$4:$C$999,$W186)</f>
        <v>0.97690337381896442</v>
      </c>
      <c r="AB186" s="2">
        <f>SUMIFS('Growth rates'!G$4:G$999,'Growth rates'!$B$4:$B$999,Demands!$A186,'Growth rates'!$C$4:$C$999,$W186)</f>
        <v>0.95644199958607068</v>
      </c>
      <c r="AC186" s="2">
        <f>SUMIFS('Growth rates'!H$4:H$999,'Growth rates'!$B$4:$B$999,Demands!$A186,'Growth rates'!$C$4:$C$999,$W186)</f>
        <v>0.93384275887224044</v>
      </c>
      <c r="AD186" s="2">
        <f>SUMIFS('Growth rates'!I$4:I$999,'Growth rates'!$B$4:$B$999,Demands!$A186,'Growth rates'!$C$4:$C$999,$W186)</f>
        <v>0.90906551947775172</v>
      </c>
      <c r="AE186" s="2">
        <f>SUMIFS('Growth rates'!J$4:J$999,'Growth rates'!$B$4:$B$999,Demands!$A186,'Growth rates'!$C$4:$C$999,$W186)</f>
        <v>0.88263174169744241</v>
      </c>
      <c r="AF186" s="2">
        <f>SUMIFS('Growth rates'!K$4:K$999,'Growth rates'!$B$4:$B$999,Demands!$A186,'Growth rates'!$C$4:$C$999,$W186)</f>
        <v>0.85601755151404424</v>
      </c>
      <c r="AG186" s="2">
        <f>SUMIFS('Growth rates'!L$4:L$999,'Growth rates'!$B$4:$B$999,Demands!$A186,'Growth rates'!$C$4:$C$999,$W186)</f>
        <v>0.82807640449379649</v>
      </c>
      <c r="AH186" s="2">
        <f>SUMIFS('Growth rates'!M$4:M$999,'Growth rates'!$B$4:$B$999,Demands!$A186,'Growth rates'!$C$4:$C$999,$W186)</f>
        <v>0.79853488282938501</v>
      </c>
      <c r="AI186" s="2">
        <f>SUMIFS('Growth rates'!N$4:N$999,'Growth rates'!$B$4:$B$999,Demands!$A186,'Growth rates'!$C$4:$C$999,$W186)</f>
        <v>0.76766613479607049</v>
      </c>
      <c r="AJ186" s="2">
        <f>SUMIFS('Growth rates'!O$4:O$999,'Growth rates'!$B$4:$B$999,Demands!$A186,'Growth rates'!$C$4:$C$999,$W186)</f>
        <v>0.73620018796087283</v>
      </c>
      <c r="AK186" s="2">
        <f>SUMIFS('Growth rates'!P$4:P$999,'Growth rates'!$B$4:$B$999,Demands!$A186,'Growth rates'!$C$4:$C$999,$W186)</f>
        <v>0.70518468533965561</v>
      </c>
      <c r="AL186" s="2">
        <f>SUMIFS('Growth rates'!Q$4:Q$999,'Growth rates'!$B$4:$B$999,Demands!$A186,'Growth rates'!$C$4:$C$999,$W186)</f>
        <v>0.67607164102686101</v>
      </c>
      <c r="AM186" s="2">
        <f>SUMIFS('Growth rates'!R$4:R$999,'Growth rates'!$B$4:$B$999,Demands!$A186,'Growth rates'!$C$4:$C$999,$W186)</f>
        <v>0.64935279940842383</v>
      </c>
      <c r="AN186" s="2">
        <f>SUMIFS('Growth rates'!S$4:S$999,'Growth rates'!$B$4:$B$999,Demands!$A186,'Growth rates'!$C$4:$C$999,$W186)</f>
        <v>0.62419165091042172</v>
      </c>
      <c r="AO186" s="2">
        <f>SUMIFS('Growth rates'!T$4:T$999,'Growth rates'!$B$4:$B$999,Demands!$A186,'Growth rates'!$C$4:$C$999,$W186)</f>
        <v>0.59973549718996655</v>
      </c>
      <c r="AP186" s="2">
        <f>SUMIFS('Growth rates'!U$4:U$999,'Growth rates'!$B$4:$B$999,Demands!$A186,'Growth rates'!$C$4:$C$999,$W186)</f>
        <v>0.57583615177012115</v>
      </c>
      <c r="AR186">
        <f>VLOOKUP(C186&amp;A186,Driver_elast!$A$2:$E$1161,5,FALSE)</f>
        <v>4.7196420000000003</v>
      </c>
      <c r="AS186">
        <f t="shared" si="60"/>
        <v>4.7196420000000003</v>
      </c>
      <c r="AT186">
        <f t="shared" si="61"/>
        <v>0.94392840000000011</v>
      </c>
      <c r="AV186" s="2" cm="1">
        <f t="array" ref="AV186">TREND($AR186:$AS186,$AR$3:$AS$3,AV$1)</f>
        <v>4.7196420000000003</v>
      </c>
      <c r="AW186" s="2" cm="1">
        <f t="array" ref="AW186">TREND($AR186:$AS186,$AR$3:$AS$3,AW$1)</f>
        <v>4.7196420000000003</v>
      </c>
      <c r="AX186" s="2" cm="1">
        <f t="array" ref="AX186">TREND($AR186:$AS186,$AR$3:$AS$3,AX$1)</f>
        <v>4.7196420000000003</v>
      </c>
      <c r="AY186" s="2" cm="1">
        <f t="array" ref="AY186">TREND($AR186:$AS186,$AR$3:$AS$3,AY$1)</f>
        <v>4.7196420000000003</v>
      </c>
      <c r="AZ186" s="2" cm="1">
        <f t="array" ref="AZ186">TREND($AR186:$AS186,$AR$3:$AS$3,AZ$1)</f>
        <v>4.7196420000000003</v>
      </c>
      <c r="BA186" s="2" cm="1">
        <f t="array" ref="BA186">TREND($AR186:$AS186,$AR$3:$AS$3,BA$1)</f>
        <v>4.7196420000000003</v>
      </c>
      <c r="BB186" s="2" cm="1">
        <f t="array" ref="BB186">TREND($AR186:$AS186,$AR$3:$AS$3,BB$1)</f>
        <v>4.7196420000000003</v>
      </c>
      <c r="BC186" s="2" cm="1">
        <f t="array" ref="BC186">TREND($AR186:$AS186,$AR$3:$AS$3,BC$1)</f>
        <v>4.7196420000000003</v>
      </c>
      <c r="BD186" s="2" cm="1">
        <f t="array" ref="BD186">TREND($AR186:$AS186,$AR$3:$AS$3,BD$1)</f>
        <v>4.7196420000000003</v>
      </c>
      <c r="BE186" s="2" cm="1">
        <f t="array" ref="BE186">TREND($AR186:$AS186,$AR$3:$AS$3,BE$1)</f>
        <v>4.7196420000000003</v>
      </c>
      <c r="BF186" s="20" cm="1">
        <f t="array" ref="BF186">TREND($AS186:$AT186,$AS$3:$AT$3,BF$1)</f>
        <v>4.2476778000000195</v>
      </c>
      <c r="BG186" s="20" cm="1">
        <f t="array" ref="BG186">TREND($AS186:$AT186,$AS$3:$AT$3,BG$1)</f>
        <v>3.7757136000000173</v>
      </c>
      <c r="BH186" s="20" cm="1">
        <f t="array" ref="BH186">TREND($AS186:$AT186,$AS$3:$AT$3,BH$1)</f>
        <v>3.3037494000000152</v>
      </c>
      <c r="BI186" s="20" cm="1">
        <f t="array" ref="BI186">TREND($AS186:$AT186,$AS$3:$AT$3,BI$1)</f>
        <v>2.831785200000013</v>
      </c>
      <c r="BJ186" s="20" cm="1">
        <f t="array" ref="BJ186">TREND($AS186:$AT186,$AS$3:$AT$3,BJ$1)</f>
        <v>2.3598210000000108</v>
      </c>
      <c r="BK186" s="20" cm="1">
        <f t="array" ref="BK186">TREND($AS186:$AT186,$AS$3:$AT$3,BK$1)</f>
        <v>1.8878568000000087</v>
      </c>
      <c r="BL186" s="20" cm="1">
        <f t="array" ref="BL186">TREND($AS186:$AT186,$AS$3:$AT$3,BL$1)</f>
        <v>1.4158926000000349</v>
      </c>
      <c r="BM186" s="20" cm="1">
        <f t="array" ref="BM186">TREND($AS186:$AT186,$AS$3:$AT$3,BM$1)</f>
        <v>0.94392840000003275</v>
      </c>
    </row>
    <row r="187" spans="1:65" x14ac:dyDescent="0.35">
      <c r="A187" t="str">
        <f>IF(BYDem!B185="","\I:",BYDem!B185)</f>
        <v>Asia_east</v>
      </c>
      <c r="B187" t="str">
        <f>BYDem!E185</f>
        <v>RLI</v>
      </c>
      <c r="C187" t="str">
        <f t="shared" si="62"/>
        <v>RLI</v>
      </c>
      <c r="D187" s="4">
        <f>SUMIFS(BYDem!$M$2:$M$2000,BYDem!$B$2:$B$2000,Demands!$A187,BYDem!$E$2:$E$2000,Demands!$B187)</f>
        <v>0</v>
      </c>
      <c r="E187" s="4">
        <f t="shared" si="43"/>
        <v>0</v>
      </c>
      <c r="F187" s="4">
        <f t="shared" si="44"/>
        <v>0</v>
      </c>
      <c r="G187" s="4">
        <f t="shared" si="45"/>
        <v>0</v>
      </c>
      <c r="H187" s="4">
        <f t="shared" si="46"/>
        <v>0</v>
      </c>
      <c r="I187" s="4">
        <f t="shared" si="47"/>
        <v>0</v>
      </c>
      <c r="J187" s="4">
        <f t="shared" si="48"/>
        <v>0</v>
      </c>
      <c r="K187" s="4">
        <f t="shared" si="49"/>
        <v>0</v>
      </c>
      <c r="L187" s="4">
        <f t="shared" si="50"/>
        <v>0</v>
      </c>
      <c r="M187" s="4">
        <f t="shared" si="51"/>
        <v>0</v>
      </c>
      <c r="N187" s="4">
        <f t="shared" si="52"/>
        <v>0</v>
      </c>
      <c r="O187" s="4">
        <f t="shared" si="53"/>
        <v>0</v>
      </c>
      <c r="P187" s="4">
        <f t="shared" si="54"/>
        <v>0</v>
      </c>
      <c r="Q187" s="4">
        <f t="shared" si="55"/>
        <v>0</v>
      </c>
      <c r="R187" s="4">
        <f t="shared" si="56"/>
        <v>0</v>
      </c>
      <c r="S187" s="4">
        <f t="shared" si="57"/>
        <v>0</v>
      </c>
      <c r="T187" s="4">
        <f t="shared" si="58"/>
        <v>0</v>
      </c>
      <c r="U187" s="4">
        <f t="shared" si="59"/>
        <v>0</v>
      </c>
      <c r="W187" s="5" t="str">
        <f>VLOOKUP(C187&amp;A187,Driver_elast!$A$2:$D$1161,4,FALSE)</f>
        <v>GDPPCAP</v>
      </c>
      <c r="X187" s="5">
        <v>1</v>
      </c>
      <c r="Y187" s="2">
        <f>SUMIFS('Growth rates'!D$4:D$999,'Growth rates'!$B$4:$B$999,Demands!$A187,'Growth rates'!$C$4:$C$999,$W187)</f>
        <v>1</v>
      </c>
      <c r="Z187" s="2">
        <f>SUMIFS('Growth rates'!E$4:E$999,'Growth rates'!$B$4:$B$999,Demands!$A187,'Growth rates'!$C$4:$C$999,$W187)</f>
        <v>1.0073291617241342</v>
      </c>
      <c r="AA187" s="2">
        <f>SUMIFS('Growth rates'!F$4:F$999,'Growth rates'!$B$4:$B$999,Demands!$A187,'Growth rates'!$C$4:$C$999,$W187)</f>
        <v>1.1202897592341445</v>
      </c>
      <c r="AB187" s="2">
        <f>SUMIFS('Growth rates'!G$4:G$999,'Growth rates'!$B$4:$B$999,Demands!$A187,'Growth rates'!$C$4:$C$999,$W187)</f>
        <v>1.2106051917586444</v>
      </c>
      <c r="AC187" s="2">
        <f>SUMIFS('Growth rates'!H$4:H$999,'Growth rates'!$B$4:$B$999,Demands!$A187,'Growth rates'!$C$4:$C$999,$W187)</f>
        <v>1.301828350250285</v>
      </c>
      <c r="AD187" s="2">
        <f>SUMIFS('Growth rates'!I$4:I$999,'Growth rates'!$B$4:$B$999,Demands!$A187,'Growth rates'!$C$4:$C$999,$W187)</f>
        <v>1.3879007414697382</v>
      </c>
      <c r="AE187" s="2">
        <f>SUMIFS('Growth rates'!J$4:J$999,'Growth rates'!$B$4:$B$999,Demands!$A187,'Growth rates'!$C$4:$C$999,$W187)</f>
        <v>1.4770625214685384</v>
      </c>
      <c r="AF187" s="2">
        <f>SUMIFS('Growth rates'!K$4:K$999,'Growth rates'!$B$4:$B$999,Demands!$A187,'Growth rates'!$C$4:$C$999,$W187)</f>
        <v>1.5696061890913828</v>
      </c>
      <c r="AG187" s="2">
        <f>SUMIFS('Growth rates'!L$4:L$999,'Growth rates'!$B$4:$B$999,Demands!$A187,'Growth rates'!$C$4:$C$999,$W187)</f>
        <v>1.6634946547242713</v>
      </c>
      <c r="AH187" s="2">
        <f>SUMIFS('Growth rates'!M$4:M$999,'Growth rates'!$B$4:$B$999,Demands!$A187,'Growth rates'!$C$4:$C$999,$W187)</f>
        <v>1.7581093665592082</v>
      </c>
      <c r="AI187" s="2">
        <f>SUMIFS('Growth rates'!N$4:N$999,'Growth rates'!$B$4:$B$999,Demands!$A187,'Growth rates'!$C$4:$C$999,$W187)</f>
        <v>1.8561803624893849</v>
      </c>
      <c r="AJ187" s="2">
        <f>SUMIFS('Growth rates'!O$4:O$999,'Growth rates'!$B$4:$B$999,Demands!$A187,'Growth rates'!$C$4:$C$999,$W187)</f>
        <v>1.9550433217946339</v>
      </c>
      <c r="AK187" s="2">
        <f>SUMIFS('Growth rates'!P$4:P$999,'Growth rates'!$B$4:$B$999,Demands!$A187,'Growth rates'!$C$4:$C$999,$W187)</f>
        <v>2.0530380321880299</v>
      </c>
      <c r="AL187" s="2">
        <f>SUMIFS('Growth rates'!Q$4:Q$999,'Growth rates'!$B$4:$B$999,Demands!$A187,'Growth rates'!$C$4:$C$999,$W187)</f>
        <v>2.1487258679224475</v>
      </c>
      <c r="AM187" s="2">
        <f>SUMIFS('Growth rates'!R$4:R$999,'Growth rates'!$B$4:$B$999,Demands!$A187,'Growth rates'!$C$4:$C$999,$W187)</f>
        <v>2.2420061707649657</v>
      </c>
      <c r="AN187" s="2">
        <f>SUMIFS('Growth rates'!S$4:S$999,'Growth rates'!$B$4:$B$999,Demands!$A187,'Growth rates'!$C$4:$C$999,$W187)</f>
        <v>2.3337966612765144</v>
      </c>
      <c r="AO187" s="2">
        <f>SUMIFS('Growth rates'!T$4:T$999,'Growth rates'!$B$4:$B$999,Demands!$A187,'Growth rates'!$C$4:$C$999,$W187)</f>
        <v>2.4242138360804688</v>
      </c>
      <c r="AP187" s="2">
        <f>SUMIFS('Growth rates'!U$4:U$999,'Growth rates'!$B$4:$B$999,Demands!$A187,'Growth rates'!$C$4:$C$999,$W187)</f>
        <v>2.5109749537219757</v>
      </c>
      <c r="AR187">
        <f>VLOOKUP(C187&amp;A187,Driver_elast!$A$2:$E$1161,5,FALSE)</f>
        <v>0.81298899999999996</v>
      </c>
      <c r="AS187">
        <f t="shared" si="60"/>
        <v>0.81298899999999996</v>
      </c>
      <c r="AT187">
        <f t="shared" si="61"/>
        <v>0.16259779999999999</v>
      </c>
      <c r="AV187" s="2" cm="1">
        <f t="array" ref="AV187">TREND($AR187:$AS187,$AR$3:$AS$3,AV$1)</f>
        <v>0.81298899999999996</v>
      </c>
      <c r="AW187" s="2" cm="1">
        <f t="array" ref="AW187">TREND($AR187:$AS187,$AR$3:$AS$3,AW$1)</f>
        <v>0.81298899999999996</v>
      </c>
      <c r="AX187" s="2" cm="1">
        <f t="array" ref="AX187">TREND($AR187:$AS187,$AR$3:$AS$3,AX$1)</f>
        <v>0.81298899999999996</v>
      </c>
      <c r="AY187" s="2" cm="1">
        <f t="array" ref="AY187">TREND($AR187:$AS187,$AR$3:$AS$3,AY$1)</f>
        <v>0.81298899999999996</v>
      </c>
      <c r="AZ187" s="2" cm="1">
        <f t="array" ref="AZ187">TREND($AR187:$AS187,$AR$3:$AS$3,AZ$1)</f>
        <v>0.81298899999999996</v>
      </c>
      <c r="BA187" s="2" cm="1">
        <f t="array" ref="BA187">TREND($AR187:$AS187,$AR$3:$AS$3,BA$1)</f>
        <v>0.81298899999999996</v>
      </c>
      <c r="BB187" s="2" cm="1">
        <f t="array" ref="BB187">TREND($AR187:$AS187,$AR$3:$AS$3,BB$1)</f>
        <v>0.81298899999999996</v>
      </c>
      <c r="BC187" s="2" cm="1">
        <f t="array" ref="BC187">TREND($AR187:$AS187,$AR$3:$AS$3,BC$1)</f>
        <v>0.81298899999999996</v>
      </c>
      <c r="BD187" s="2" cm="1">
        <f t="array" ref="BD187">TREND($AR187:$AS187,$AR$3:$AS$3,BD$1)</f>
        <v>0.81298899999999996</v>
      </c>
      <c r="BE187" s="2" cm="1">
        <f t="array" ref="BE187">TREND($AR187:$AS187,$AR$3:$AS$3,BE$1)</f>
        <v>0.81298899999999996</v>
      </c>
      <c r="BF187" s="20" cm="1">
        <f t="array" ref="BF187">TREND($AS187:$AT187,$AS$3:$AT$3,BF$1)</f>
        <v>0.73169010000000156</v>
      </c>
      <c r="BG187" s="20" cm="1">
        <f t="array" ref="BG187">TREND($AS187:$AT187,$AS$3:$AT$3,BG$1)</f>
        <v>0.65039120000000139</v>
      </c>
      <c r="BH187" s="20" cm="1">
        <f t="array" ref="BH187">TREND($AS187:$AT187,$AS$3:$AT$3,BH$1)</f>
        <v>0.56909230000000122</v>
      </c>
      <c r="BI187" s="20" cm="1">
        <f t="array" ref="BI187">TREND($AS187:$AT187,$AS$3:$AT$3,BI$1)</f>
        <v>0.48779340000000104</v>
      </c>
      <c r="BJ187" s="20" cm="1">
        <f t="array" ref="BJ187">TREND($AS187:$AT187,$AS$3:$AT$3,BJ$1)</f>
        <v>0.40649450000000087</v>
      </c>
      <c r="BK187" s="20" cm="1">
        <f t="array" ref="BK187">TREND($AS187:$AT187,$AS$3:$AT$3,BK$1)</f>
        <v>0.3251956000000007</v>
      </c>
      <c r="BL187" s="20" cm="1">
        <f t="array" ref="BL187">TREND($AS187:$AT187,$AS$3:$AT$3,BL$1)</f>
        <v>0.24389670000000052</v>
      </c>
      <c r="BM187" s="20" cm="1">
        <f t="array" ref="BM187">TREND($AS187:$AT187,$AS$3:$AT$3,BM$1)</f>
        <v>0.16259780000000035</v>
      </c>
    </row>
    <row r="188" spans="1:65" x14ac:dyDescent="0.35">
      <c r="A188" t="str">
        <f>IF(BYDem!B186="","\I:",BYDem!B186)</f>
        <v>Asia_east</v>
      </c>
      <c r="B188" t="str">
        <f>BYDem!E186</f>
        <v>ROT</v>
      </c>
      <c r="C188" t="str">
        <f t="shared" si="62"/>
        <v>ROT</v>
      </c>
      <c r="D188" s="4">
        <f>SUMIFS(BYDem!$M$2:$M$2000,BYDem!$B$2:$B$2000,Demands!$A188,BYDem!$E$2:$E$2000,Demands!$B188)</f>
        <v>0</v>
      </c>
      <c r="E188" s="4">
        <f t="shared" si="43"/>
        <v>0</v>
      </c>
      <c r="F188" s="4">
        <f t="shared" si="44"/>
        <v>0</v>
      </c>
      <c r="G188" s="4">
        <f t="shared" si="45"/>
        <v>0</v>
      </c>
      <c r="H188" s="4">
        <f t="shared" si="46"/>
        <v>0</v>
      </c>
      <c r="I188" s="4">
        <f t="shared" si="47"/>
        <v>0</v>
      </c>
      <c r="J188" s="4">
        <f t="shared" si="48"/>
        <v>0</v>
      </c>
      <c r="K188" s="4">
        <f t="shared" si="49"/>
        <v>0</v>
      </c>
      <c r="L188" s="4">
        <f t="shared" si="50"/>
        <v>0</v>
      </c>
      <c r="M188" s="4">
        <f t="shared" si="51"/>
        <v>0</v>
      </c>
      <c r="N188" s="4">
        <f t="shared" si="52"/>
        <v>0</v>
      </c>
      <c r="O188" s="4">
        <f t="shared" si="53"/>
        <v>0</v>
      </c>
      <c r="P188" s="4">
        <f t="shared" si="54"/>
        <v>0</v>
      </c>
      <c r="Q188" s="4">
        <f t="shared" si="55"/>
        <v>0</v>
      </c>
      <c r="R188" s="4">
        <f t="shared" si="56"/>
        <v>0</v>
      </c>
      <c r="S188" s="4">
        <f t="shared" si="57"/>
        <v>0</v>
      </c>
      <c r="T188" s="4">
        <f t="shared" si="58"/>
        <v>0</v>
      </c>
      <c r="U188" s="4">
        <f t="shared" si="59"/>
        <v>0</v>
      </c>
      <c r="W188" s="5" t="str">
        <f>VLOOKUP(C188&amp;A188,Driver_elast!$A$2:$D$1161,4,FALSE)</f>
        <v>POP</v>
      </c>
      <c r="X188" s="5">
        <v>1</v>
      </c>
      <c r="Y188" s="2">
        <f>SUMIFS('Growth rates'!D$4:D$999,'Growth rates'!$B$4:$B$999,Demands!$A188,'Growth rates'!$C$4:$C$999,$W188)</f>
        <v>1</v>
      </c>
      <c r="Z188" s="2">
        <f>SUMIFS('Growth rates'!E$4:E$999,'Growth rates'!$B$4:$B$999,Demands!$A188,'Growth rates'!$C$4:$C$999,$W188)</f>
        <v>0.99615056230316068</v>
      </c>
      <c r="AA188" s="2">
        <f>SUMIFS('Growth rates'!F$4:F$999,'Growth rates'!$B$4:$B$999,Demands!$A188,'Growth rates'!$C$4:$C$999,$W188)</f>
        <v>0.97690337381896442</v>
      </c>
      <c r="AB188" s="2">
        <f>SUMIFS('Growth rates'!G$4:G$999,'Growth rates'!$B$4:$B$999,Demands!$A188,'Growth rates'!$C$4:$C$999,$W188)</f>
        <v>0.95644199958607068</v>
      </c>
      <c r="AC188" s="2">
        <f>SUMIFS('Growth rates'!H$4:H$999,'Growth rates'!$B$4:$B$999,Demands!$A188,'Growth rates'!$C$4:$C$999,$W188)</f>
        <v>0.93384275887224044</v>
      </c>
      <c r="AD188" s="2">
        <f>SUMIFS('Growth rates'!I$4:I$999,'Growth rates'!$B$4:$B$999,Demands!$A188,'Growth rates'!$C$4:$C$999,$W188)</f>
        <v>0.90906551947775172</v>
      </c>
      <c r="AE188" s="2">
        <f>SUMIFS('Growth rates'!J$4:J$999,'Growth rates'!$B$4:$B$999,Demands!$A188,'Growth rates'!$C$4:$C$999,$W188)</f>
        <v>0.88263174169744241</v>
      </c>
      <c r="AF188" s="2">
        <f>SUMIFS('Growth rates'!K$4:K$999,'Growth rates'!$B$4:$B$999,Demands!$A188,'Growth rates'!$C$4:$C$999,$W188)</f>
        <v>0.85601755151404424</v>
      </c>
      <c r="AG188" s="2">
        <f>SUMIFS('Growth rates'!L$4:L$999,'Growth rates'!$B$4:$B$999,Demands!$A188,'Growth rates'!$C$4:$C$999,$W188)</f>
        <v>0.82807640449379649</v>
      </c>
      <c r="AH188" s="2">
        <f>SUMIFS('Growth rates'!M$4:M$999,'Growth rates'!$B$4:$B$999,Demands!$A188,'Growth rates'!$C$4:$C$999,$W188)</f>
        <v>0.79853488282938501</v>
      </c>
      <c r="AI188" s="2">
        <f>SUMIFS('Growth rates'!N$4:N$999,'Growth rates'!$B$4:$B$999,Demands!$A188,'Growth rates'!$C$4:$C$999,$W188)</f>
        <v>0.76766613479607049</v>
      </c>
      <c r="AJ188" s="2">
        <f>SUMIFS('Growth rates'!O$4:O$999,'Growth rates'!$B$4:$B$999,Demands!$A188,'Growth rates'!$C$4:$C$999,$W188)</f>
        <v>0.73620018796087283</v>
      </c>
      <c r="AK188" s="2">
        <f>SUMIFS('Growth rates'!P$4:P$999,'Growth rates'!$B$4:$B$999,Demands!$A188,'Growth rates'!$C$4:$C$999,$W188)</f>
        <v>0.70518468533965561</v>
      </c>
      <c r="AL188" s="2">
        <f>SUMIFS('Growth rates'!Q$4:Q$999,'Growth rates'!$B$4:$B$999,Demands!$A188,'Growth rates'!$C$4:$C$999,$W188)</f>
        <v>0.67607164102686101</v>
      </c>
      <c r="AM188" s="2">
        <f>SUMIFS('Growth rates'!R$4:R$999,'Growth rates'!$B$4:$B$999,Demands!$A188,'Growth rates'!$C$4:$C$999,$W188)</f>
        <v>0.64935279940842383</v>
      </c>
      <c r="AN188" s="2">
        <f>SUMIFS('Growth rates'!S$4:S$999,'Growth rates'!$B$4:$B$999,Demands!$A188,'Growth rates'!$C$4:$C$999,$W188)</f>
        <v>0.62419165091042172</v>
      </c>
      <c r="AO188" s="2">
        <f>SUMIFS('Growth rates'!T$4:T$999,'Growth rates'!$B$4:$B$999,Demands!$A188,'Growth rates'!$C$4:$C$999,$W188)</f>
        <v>0.59973549718996655</v>
      </c>
      <c r="AP188" s="2">
        <f>SUMIFS('Growth rates'!U$4:U$999,'Growth rates'!$B$4:$B$999,Demands!$A188,'Growth rates'!$C$4:$C$999,$W188)</f>
        <v>0.57583615177012115</v>
      </c>
      <c r="AR188">
        <f>VLOOKUP(C188&amp;A188,Driver_elast!$A$2:$E$1161,5,FALSE)</f>
        <v>4.7196420000000003</v>
      </c>
      <c r="AS188">
        <f t="shared" si="60"/>
        <v>4.7196420000000003</v>
      </c>
      <c r="AT188">
        <f t="shared" si="61"/>
        <v>0.94392840000000011</v>
      </c>
      <c r="AV188" s="2" cm="1">
        <f t="array" ref="AV188">TREND($AR188:$AS188,$AR$3:$AS$3,AV$1)</f>
        <v>4.7196420000000003</v>
      </c>
      <c r="AW188" s="2" cm="1">
        <f t="array" ref="AW188">TREND($AR188:$AS188,$AR$3:$AS$3,AW$1)</f>
        <v>4.7196420000000003</v>
      </c>
      <c r="AX188" s="2" cm="1">
        <f t="array" ref="AX188">TREND($AR188:$AS188,$AR$3:$AS$3,AX$1)</f>
        <v>4.7196420000000003</v>
      </c>
      <c r="AY188" s="2" cm="1">
        <f t="array" ref="AY188">TREND($AR188:$AS188,$AR$3:$AS$3,AY$1)</f>
        <v>4.7196420000000003</v>
      </c>
      <c r="AZ188" s="2" cm="1">
        <f t="array" ref="AZ188">TREND($AR188:$AS188,$AR$3:$AS$3,AZ$1)</f>
        <v>4.7196420000000003</v>
      </c>
      <c r="BA188" s="2" cm="1">
        <f t="array" ref="BA188">TREND($AR188:$AS188,$AR$3:$AS$3,BA$1)</f>
        <v>4.7196420000000003</v>
      </c>
      <c r="BB188" s="2" cm="1">
        <f t="array" ref="BB188">TREND($AR188:$AS188,$AR$3:$AS$3,BB$1)</f>
        <v>4.7196420000000003</v>
      </c>
      <c r="BC188" s="2" cm="1">
        <f t="array" ref="BC188">TREND($AR188:$AS188,$AR$3:$AS$3,BC$1)</f>
        <v>4.7196420000000003</v>
      </c>
      <c r="BD188" s="2" cm="1">
        <f t="array" ref="BD188">TREND($AR188:$AS188,$AR$3:$AS$3,BD$1)</f>
        <v>4.7196420000000003</v>
      </c>
      <c r="BE188" s="2" cm="1">
        <f t="array" ref="BE188">TREND($AR188:$AS188,$AR$3:$AS$3,BE$1)</f>
        <v>4.7196420000000003</v>
      </c>
      <c r="BF188" s="20" cm="1">
        <f t="array" ref="BF188">TREND($AS188:$AT188,$AS$3:$AT$3,BF$1)</f>
        <v>4.2476778000000195</v>
      </c>
      <c r="BG188" s="20" cm="1">
        <f t="array" ref="BG188">TREND($AS188:$AT188,$AS$3:$AT$3,BG$1)</f>
        <v>3.7757136000000173</v>
      </c>
      <c r="BH188" s="20" cm="1">
        <f t="array" ref="BH188">TREND($AS188:$AT188,$AS$3:$AT$3,BH$1)</f>
        <v>3.3037494000000152</v>
      </c>
      <c r="BI188" s="20" cm="1">
        <f t="array" ref="BI188">TREND($AS188:$AT188,$AS$3:$AT$3,BI$1)</f>
        <v>2.831785200000013</v>
      </c>
      <c r="BJ188" s="20" cm="1">
        <f t="array" ref="BJ188">TREND($AS188:$AT188,$AS$3:$AT$3,BJ$1)</f>
        <v>2.3598210000000108</v>
      </c>
      <c r="BK188" s="20" cm="1">
        <f t="array" ref="BK188">TREND($AS188:$AT188,$AS$3:$AT$3,BK$1)</f>
        <v>1.8878568000000087</v>
      </c>
      <c r="BL188" s="20" cm="1">
        <f t="array" ref="BL188">TREND($AS188:$AT188,$AS$3:$AT$3,BL$1)</f>
        <v>1.4158926000000349</v>
      </c>
      <c r="BM188" s="20" cm="1">
        <f t="array" ref="BM188">TREND($AS188:$AT188,$AS$3:$AT$3,BM$1)</f>
        <v>0.94392840000003275</v>
      </c>
    </row>
    <row r="189" spans="1:65" x14ac:dyDescent="0.35">
      <c r="A189" t="str">
        <f>IF(BYDem!B187="","\I:",BYDem!B187)</f>
        <v>Asia_east</v>
      </c>
      <c r="B189" t="str">
        <f>BYDem!E187</f>
        <v>RRF</v>
      </c>
      <c r="C189" t="str">
        <f t="shared" si="62"/>
        <v>RRF</v>
      </c>
      <c r="D189" s="4">
        <f>SUMIFS(BYDem!$M$2:$M$2000,BYDem!$B$2:$B$2000,Demands!$A189,BYDem!$E$2:$E$2000,Demands!$B189)</f>
        <v>136.290148454041</v>
      </c>
      <c r="E189" s="4">
        <f t="shared" si="43"/>
        <v>137.10223710077636</v>
      </c>
      <c r="F189" s="4">
        <f t="shared" si="44"/>
        <v>149.601510998675</v>
      </c>
      <c r="G189" s="4">
        <f t="shared" si="45"/>
        <v>159.40661601713182</v>
      </c>
      <c r="H189" s="4">
        <f t="shared" si="46"/>
        <v>169.17209579217445</v>
      </c>
      <c r="I189" s="4">
        <f t="shared" si="47"/>
        <v>178.2654381554145</v>
      </c>
      <c r="J189" s="4">
        <f t="shared" si="48"/>
        <v>187.57591968083923</v>
      </c>
      <c r="K189" s="4">
        <f t="shared" si="49"/>
        <v>197.13045527064546</v>
      </c>
      <c r="L189" s="4">
        <f t="shared" si="50"/>
        <v>206.71695211368288</v>
      </c>
      <c r="M189" s="4">
        <f t="shared" si="51"/>
        <v>216.27563433689176</v>
      </c>
      <c r="N189" s="4">
        <f t="shared" si="52"/>
        <v>225.10296654969642</v>
      </c>
      <c r="O189" s="4">
        <f t="shared" si="53"/>
        <v>232.90071655093448</v>
      </c>
      <c r="P189" s="4">
        <f t="shared" si="54"/>
        <v>239.54426004513692</v>
      </c>
      <c r="Q189" s="4">
        <f t="shared" si="55"/>
        <v>244.99030755624597</v>
      </c>
      <c r="R189" s="4">
        <f t="shared" si="56"/>
        <v>249.31357907585257</v>
      </c>
      <c r="S189" s="4">
        <f t="shared" si="57"/>
        <v>252.63291710226278</v>
      </c>
      <c r="T189" s="4">
        <f t="shared" si="58"/>
        <v>255.02008947514452</v>
      </c>
      <c r="U189" s="4">
        <f t="shared" si="59"/>
        <v>256.50412149402672</v>
      </c>
      <c r="W189" s="5" t="str">
        <f>VLOOKUP(C189&amp;A189,Driver_elast!$A$2:$D$1161,4,FALSE)</f>
        <v>GDPPCAP</v>
      </c>
      <c r="X189" s="5">
        <v>1</v>
      </c>
      <c r="Y189" s="2">
        <f>SUMIFS('Growth rates'!D$4:D$999,'Growth rates'!$B$4:$B$999,Demands!$A189,'Growth rates'!$C$4:$C$999,$W189)</f>
        <v>1</v>
      </c>
      <c r="Z189" s="2">
        <f>SUMIFS('Growth rates'!E$4:E$999,'Growth rates'!$B$4:$B$999,Demands!$A189,'Growth rates'!$C$4:$C$999,$W189)</f>
        <v>1.0073291617241342</v>
      </c>
      <c r="AA189" s="2">
        <f>SUMIFS('Growth rates'!F$4:F$999,'Growth rates'!$B$4:$B$999,Demands!$A189,'Growth rates'!$C$4:$C$999,$W189)</f>
        <v>1.1202897592341445</v>
      </c>
      <c r="AB189" s="2">
        <f>SUMIFS('Growth rates'!G$4:G$999,'Growth rates'!$B$4:$B$999,Demands!$A189,'Growth rates'!$C$4:$C$999,$W189)</f>
        <v>1.2106051917586444</v>
      </c>
      <c r="AC189" s="2">
        <f>SUMIFS('Growth rates'!H$4:H$999,'Growth rates'!$B$4:$B$999,Demands!$A189,'Growth rates'!$C$4:$C$999,$W189)</f>
        <v>1.301828350250285</v>
      </c>
      <c r="AD189" s="2">
        <f>SUMIFS('Growth rates'!I$4:I$999,'Growth rates'!$B$4:$B$999,Demands!$A189,'Growth rates'!$C$4:$C$999,$W189)</f>
        <v>1.3879007414697382</v>
      </c>
      <c r="AE189" s="2">
        <f>SUMIFS('Growth rates'!J$4:J$999,'Growth rates'!$B$4:$B$999,Demands!$A189,'Growth rates'!$C$4:$C$999,$W189)</f>
        <v>1.4770625214685384</v>
      </c>
      <c r="AF189" s="2">
        <f>SUMIFS('Growth rates'!K$4:K$999,'Growth rates'!$B$4:$B$999,Demands!$A189,'Growth rates'!$C$4:$C$999,$W189)</f>
        <v>1.5696061890913828</v>
      </c>
      <c r="AG189" s="2">
        <f>SUMIFS('Growth rates'!L$4:L$999,'Growth rates'!$B$4:$B$999,Demands!$A189,'Growth rates'!$C$4:$C$999,$W189)</f>
        <v>1.6634946547242713</v>
      </c>
      <c r="AH189" s="2">
        <f>SUMIFS('Growth rates'!M$4:M$999,'Growth rates'!$B$4:$B$999,Demands!$A189,'Growth rates'!$C$4:$C$999,$W189)</f>
        <v>1.7581093665592082</v>
      </c>
      <c r="AI189" s="2">
        <f>SUMIFS('Growth rates'!N$4:N$999,'Growth rates'!$B$4:$B$999,Demands!$A189,'Growth rates'!$C$4:$C$999,$W189)</f>
        <v>1.8561803624893849</v>
      </c>
      <c r="AJ189" s="2">
        <f>SUMIFS('Growth rates'!O$4:O$999,'Growth rates'!$B$4:$B$999,Demands!$A189,'Growth rates'!$C$4:$C$999,$W189)</f>
        <v>1.9550433217946339</v>
      </c>
      <c r="AK189" s="2">
        <f>SUMIFS('Growth rates'!P$4:P$999,'Growth rates'!$B$4:$B$999,Demands!$A189,'Growth rates'!$C$4:$C$999,$W189)</f>
        <v>2.0530380321880299</v>
      </c>
      <c r="AL189" s="2">
        <f>SUMIFS('Growth rates'!Q$4:Q$999,'Growth rates'!$B$4:$B$999,Demands!$A189,'Growth rates'!$C$4:$C$999,$W189)</f>
        <v>2.1487258679224475</v>
      </c>
      <c r="AM189" s="2">
        <f>SUMIFS('Growth rates'!R$4:R$999,'Growth rates'!$B$4:$B$999,Demands!$A189,'Growth rates'!$C$4:$C$999,$W189)</f>
        <v>2.2420061707649657</v>
      </c>
      <c r="AN189" s="2">
        <f>SUMIFS('Growth rates'!S$4:S$999,'Growth rates'!$B$4:$B$999,Demands!$A189,'Growth rates'!$C$4:$C$999,$W189)</f>
        <v>2.3337966612765144</v>
      </c>
      <c r="AO189" s="2">
        <f>SUMIFS('Growth rates'!T$4:T$999,'Growth rates'!$B$4:$B$999,Demands!$A189,'Growth rates'!$C$4:$C$999,$W189)</f>
        <v>2.4242138360804688</v>
      </c>
      <c r="AP189" s="2">
        <f>SUMIFS('Growth rates'!U$4:U$999,'Growth rates'!$B$4:$B$999,Demands!$A189,'Growth rates'!$C$4:$C$999,$W189)</f>
        <v>2.5109749537219757</v>
      </c>
      <c r="AR189">
        <f>VLOOKUP(C189&amp;A189,Driver_elast!$A$2:$E$1161,5,FALSE)</f>
        <v>0.81298899999999996</v>
      </c>
      <c r="AS189">
        <f t="shared" si="60"/>
        <v>0.81298899999999996</v>
      </c>
      <c r="AT189">
        <f t="shared" si="61"/>
        <v>0.16259779999999999</v>
      </c>
      <c r="AV189" s="2" cm="1">
        <f t="array" ref="AV189">TREND($AR189:$AS189,$AR$3:$AS$3,AV$1)</f>
        <v>0.81298899999999996</v>
      </c>
      <c r="AW189" s="2" cm="1">
        <f t="array" ref="AW189">TREND($AR189:$AS189,$AR$3:$AS$3,AW$1)</f>
        <v>0.81298899999999996</v>
      </c>
      <c r="AX189" s="2" cm="1">
        <f t="array" ref="AX189">TREND($AR189:$AS189,$AR$3:$AS$3,AX$1)</f>
        <v>0.81298899999999996</v>
      </c>
      <c r="AY189" s="2" cm="1">
        <f t="array" ref="AY189">TREND($AR189:$AS189,$AR$3:$AS$3,AY$1)</f>
        <v>0.81298899999999996</v>
      </c>
      <c r="AZ189" s="2" cm="1">
        <f t="array" ref="AZ189">TREND($AR189:$AS189,$AR$3:$AS$3,AZ$1)</f>
        <v>0.81298899999999996</v>
      </c>
      <c r="BA189" s="2" cm="1">
        <f t="array" ref="BA189">TREND($AR189:$AS189,$AR$3:$AS$3,BA$1)</f>
        <v>0.81298899999999996</v>
      </c>
      <c r="BB189" s="2" cm="1">
        <f t="array" ref="BB189">TREND($AR189:$AS189,$AR$3:$AS$3,BB$1)</f>
        <v>0.81298899999999996</v>
      </c>
      <c r="BC189" s="2" cm="1">
        <f t="array" ref="BC189">TREND($AR189:$AS189,$AR$3:$AS$3,BC$1)</f>
        <v>0.81298899999999996</v>
      </c>
      <c r="BD189" s="2" cm="1">
        <f t="array" ref="BD189">TREND($AR189:$AS189,$AR$3:$AS$3,BD$1)</f>
        <v>0.81298899999999996</v>
      </c>
      <c r="BE189" s="2" cm="1">
        <f t="array" ref="BE189">TREND($AR189:$AS189,$AR$3:$AS$3,BE$1)</f>
        <v>0.81298899999999996</v>
      </c>
      <c r="BF189" s="20" cm="1">
        <f t="array" ref="BF189">TREND($AS189:$AT189,$AS$3:$AT$3,BF$1)</f>
        <v>0.73169010000000156</v>
      </c>
      <c r="BG189" s="20" cm="1">
        <f t="array" ref="BG189">TREND($AS189:$AT189,$AS$3:$AT$3,BG$1)</f>
        <v>0.65039120000000139</v>
      </c>
      <c r="BH189" s="20" cm="1">
        <f t="array" ref="BH189">TREND($AS189:$AT189,$AS$3:$AT$3,BH$1)</f>
        <v>0.56909230000000122</v>
      </c>
      <c r="BI189" s="20" cm="1">
        <f t="array" ref="BI189">TREND($AS189:$AT189,$AS$3:$AT$3,BI$1)</f>
        <v>0.48779340000000104</v>
      </c>
      <c r="BJ189" s="20" cm="1">
        <f t="array" ref="BJ189">TREND($AS189:$AT189,$AS$3:$AT$3,BJ$1)</f>
        <v>0.40649450000000087</v>
      </c>
      <c r="BK189" s="20" cm="1">
        <f t="array" ref="BK189">TREND($AS189:$AT189,$AS$3:$AT$3,BK$1)</f>
        <v>0.3251956000000007</v>
      </c>
      <c r="BL189" s="20" cm="1">
        <f t="array" ref="BL189">TREND($AS189:$AT189,$AS$3:$AT$3,BL$1)</f>
        <v>0.24389670000000052</v>
      </c>
      <c r="BM189" s="20" cm="1">
        <f t="array" ref="BM189">TREND($AS189:$AT189,$AS$3:$AT$3,BM$1)</f>
        <v>0.16259780000000035</v>
      </c>
    </row>
    <row r="190" spans="1:65" x14ac:dyDescent="0.35">
      <c r="A190" t="str">
        <f>IF(BYDem!B188="","\I:",BYDem!B188)</f>
        <v>Asia_east</v>
      </c>
      <c r="B190" t="str">
        <f>BYDem!E188</f>
        <v>RSC</v>
      </c>
      <c r="C190" t="str">
        <f t="shared" si="62"/>
        <v>RSC</v>
      </c>
      <c r="D190" s="4">
        <f>SUMIFS(BYDem!$M$2:$M$2000,BYDem!$B$2:$B$2000,Demands!$A190,BYDem!$E$2:$E$2000,Demands!$B190)</f>
        <v>173.423048894125</v>
      </c>
      <c r="E190" s="4">
        <f t="shared" si="43"/>
        <v>175.09191774870891</v>
      </c>
      <c r="F190" s="4">
        <f t="shared" si="44"/>
        <v>200.87190874400648</v>
      </c>
      <c r="G190" s="4">
        <f t="shared" si="45"/>
        <v>222.13428965302089</v>
      </c>
      <c r="H190" s="4">
        <f t="shared" si="46"/>
        <v>244.11183900928179</v>
      </c>
      <c r="I190" s="4">
        <f t="shared" si="47"/>
        <v>265.30325971983791</v>
      </c>
      <c r="J190" s="4">
        <f t="shared" si="48"/>
        <v>287.68140020805168</v>
      </c>
      <c r="K190" s="4">
        <f t="shared" si="49"/>
        <v>311.34717351091081</v>
      </c>
      <c r="L190" s="4">
        <f t="shared" si="50"/>
        <v>335.79991487052894</v>
      </c>
      <c r="M190" s="4">
        <f t="shared" si="51"/>
        <v>360.87710834734787</v>
      </c>
      <c r="N190" s="4">
        <f t="shared" si="52"/>
        <v>384.66509188286886</v>
      </c>
      <c r="O190" s="4">
        <f t="shared" si="53"/>
        <v>406.18534045021926</v>
      </c>
      <c r="P190" s="4">
        <f t="shared" si="54"/>
        <v>424.89774600518467</v>
      </c>
      <c r="Q190" s="4">
        <f t="shared" si="55"/>
        <v>440.49889205271717</v>
      </c>
      <c r="R190" s="4">
        <f t="shared" si="56"/>
        <v>453.05297077344466</v>
      </c>
      <c r="S190" s="4">
        <f t="shared" si="57"/>
        <v>462.79458547788192</v>
      </c>
      <c r="T190" s="4">
        <f t="shared" si="58"/>
        <v>469.85708660673811</v>
      </c>
      <c r="U190" s="4">
        <f t="shared" si="59"/>
        <v>474.27290370817224</v>
      </c>
      <c r="W190" s="5" t="str">
        <f>VLOOKUP(C190&amp;A190,Driver_elast!$A$2:$D$1161,4,FALSE)</f>
        <v>GDPPCAP</v>
      </c>
      <c r="X190" s="5">
        <v>0</v>
      </c>
      <c r="Y190" s="2">
        <f>SUMIFS('Growth rates'!D$4:D$999,'Growth rates'!$B$4:$B$999,Demands!$A190,'Growth rates'!$C$4:$C$999,$W190)</f>
        <v>1</v>
      </c>
      <c r="Z190" s="2">
        <f>SUMIFS('Growth rates'!E$4:E$999,'Growth rates'!$B$4:$B$999,Demands!$A190,'Growth rates'!$C$4:$C$999,$W190)</f>
        <v>1.0073291617241342</v>
      </c>
      <c r="AA190" s="2">
        <f>SUMIFS('Growth rates'!F$4:F$999,'Growth rates'!$B$4:$B$999,Demands!$A190,'Growth rates'!$C$4:$C$999,$W190)</f>
        <v>1.1202897592341445</v>
      </c>
      <c r="AB190" s="2">
        <f>SUMIFS('Growth rates'!G$4:G$999,'Growth rates'!$B$4:$B$999,Demands!$A190,'Growth rates'!$C$4:$C$999,$W190)</f>
        <v>1.2106051917586444</v>
      </c>
      <c r="AC190" s="2">
        <f>SUMIFS('Growth rates'!H$4:H$999,'Growth rates'!$B$4:$B$999,Demands!$A190,'Growth rates'!$C$4:$C$999,$W190)</f>
        <v>1.301828350250285</v>
      </c>
      <c r="AD190" s="2">
        <f>SUMIFS('Growth rates'!I$4:I$999,'Growth rates'!$B$4:$B$999,Demands!$A190,'Growth rates'!$C$4:$C$999,$W190)</f>
        <v>1.3879007414697382</v>
      </c>
      <c r="AE190" s="2">
        <f>SUMIFS('Growth rates'!J$4:J$999,'Growth rates'!$B$4:$B$999,Demands!$A190,'Growth rates'!$C$4:$C$999,$W190)</f>
        <v>1.4770625214685384</v>
      </c>
      <c r="AF190" s="2">
        <f>SUMIFS('Growth rates'!K$4:K$999,'Growth rates'!$B$4:$B$999,Demands!$A190,'Growth rates'!$C$4:$C$999,$W190)</f>
        <v>1.5696061890913828</v>
      </c>
      <c r="AG190" s="2">
        <f>SUMIFS('Growth rates'!L$4:L$999,'Growth rates'!$B$4:$B$999,Demands!$A190,'Growth rates'!$C$4:$C$999,$W190)</f>
        <v>1.6634946547242713</v>
      </c>
      <c r="AH190" s="2">
        <f>SUMIFS('Growth rates'!M$4:M$999,'Growth rates'!$B$4:$B$999,Demands!$A190,'Growth rates'!$C$4:$C$999,$W190)</f>
        <v>1.7581093665592082</v>
      </c>
      <c r="AI190" s="2">
        <f>SUMIFS('Growth rates'!N$4:N$999,'Growth rates'!$B$4:$B$999,Demands!$A190,'Growth rates'!$C$4:$C$999,$W190)</f>
        <v>1.8561803624893849</v>
      </c>
      <c r="AJ190" s="2">
        <f>SUMIFS('Growth rates'!O$4:O$999,'Growth rates'!$B$4:$B$999,Demands!$A190,'Growth rates'!$C$4:$C$999,$W190)</f>
        <v>1.9550433217946339</v>
      </c>
      <c r="AK190" s="2">
        <f>SUMIFS('Growth rates'!P$4:P$999,'Growth rates'!$B$4:$B$999,Demands!$A190,'Growth rates'!$C$4:$C$999,$W190)</f>
        <v>2.0530380321880299</v>
      </c>
      <c r="AL190" s="2">
        <f>SUMIFS('Growth rates'!Q$4:Q$999,'Growth rates'!$B$4:$B$999,Demands!$A190,'Growth rates'!$C$4:$C$999,$W190)</f>
        <v>2.1487258679224475</v>
      </c>
      <c r="AM190" s="2">
        <f>SUMIFS('Growth rates'!R$4:R$999,'Growth rates'!$B$4:$B$999,Demands!$A190,'Growth rates'!$C$4:$C$999,$W190)</f>
        <v>2.2420061707649657</v>
      </c>
      <c r="AN190" s="2">
        <f>SUMIFS('Growth rates'!S$4:S$999,'Growth rates'!$B$4:$B$999,Demands!$A190,'Growth rates'!$C$4:$C$999,$W190)</f>
        <v>2.3337966612765144</v>
      </c>
      <c r="AO190" s="2">
        <f>SUMIFS('Growth rates'!T$4:T$999,'Growth rates'!$B$4:$B$999,Demands!$A190,'Growth rates'!$C$4:$C$999,$W190)</f>
        <v>2.4242138360804688</v>
      </c>
      <c r="AP190" s="2">
        <f>SUMIFS('Growth rates'!U$4:U$999,'Growth rates'!$B$4:$B$999,Demands!$A190,'Growth rates'!$C$4:$C$999,$W190)</f>
        <v>2.5109749537219757</v>
      </c>
      <c r="AR190">
        <f>VLOOKUP(C190&amp;A190,Driver_elast!$A$2:$E$1161,5,FALSE)</f>
        <v>1.312989</v>
      </c>
      <c r="AS190">
        <f t="shared" si="60"/>
        <v>1.312989</v>
      </c>
      <c r="AT190">
        <f t="shared" si="61"/>
        <v>0.26259779999999999</v>
      </c>
      <c r="AV190" s="2" cm="1">
        <f t="array" ref="AV190">TREND($AR190:$AS190,$AR$3:$AS$3,AV$1)</f>
        <v>1.312989</v>
      </c>
      <c r="AW190" s="2" cm="1">
        <f t="array" ref="AW190">TREND($AR190:$AS190,$AR$3:$AS$3,AW$1)</f>
        <v>1.312989</v>
      </c>
      <c r="AX190" s="2" cm="1">
        <f t="array" ref="AX190">TREND($AR190:$AS190,$AR$3:$AS$3,AX$1)</f>
        <v>1.312989</v>
      </c>
      <c r="AY190" s="2" cm="1">
        <f t="array" ref="AY190">TREND($AR190:$AS190,$AR$3:$AS$3,AY$1)</f>
        <v>1.312989</v>
      </c>
      <c r="AZ190" s="2" cm="1">
        <f t="array" ref="AZ190">TREND($AR190:$AS190,$AR$3:$AS$3,AZ$1)</f>
        <v>1.312989</v>
      </c>
      <c r="BA190" s="2" cm="1">
        <f t="array" ref="BA190">TREND($AR190:$AS190,$AR$3:$AS$3,BA$1)</f>
        <v>1.312989</v>
      </c>
      <c r="BB190" s="2" cm="1">
        <f t="array" ref="BB190">TREND($AR190:$AS190,$AR$3:$AS$3,BB$1)</f>
        <v>1.312989</v>
      </c>
      <c r="BC190" s="2" cm="1">
        <f t="array" ref="BC190">TREND($AR190:$AS190,$AR$3:$AS$3,BC$1)</f>
        <v>1.312989</v>
      </c>
      <c r="BD190" s="2" cm="1">
        <f t="array" ref="BD190">TREND($AR190:$AS190,$AR$3:$AS$3,BD$1)</f>
        <v>1.312989</v>
      </c>
      <c r="BE190" s="2" cm="1">
        <f t="array" ref="BE190">TREND($AR190:$AS190,$AR$3:$AS$3,BE$1)</f>
        <v>1.312989</v>
      </c>
      <c r="BF190" s="20" cm="1">
        <f t="array" ref="BF190">TREND($AS190:$AT190,$AS$3:$AT$3,BF$1)</f>
        <v>1.1816900999999973</v>
      </c>
      <c r="BG190" s="20" cm="1">
        <f t="array" ref="BG190">TREND($AS190:$AT190,$AS$3:$AT$3,BG$1)</f>
        <v>1.0503912</v>
      </c>
      <c r="BH190" s="20" cm="1">
        <f t="array" ref="BH190">TREND($AS190:$AT190,$AS$3:$AT$3,BH$1)</f>
        <v>0.91909229999999553</v>
      </c>
      <c r="BI190" s="20" cm="1">
        <f t="array" ref="BI190">TREND($AS190:$AT190,$AS$3:$AT$3,BI$1)</f>
        <v>0.7877933999999982</v>
      </c>
      <c r="BJ190" s="20" cm="1">
        <f t="array" ref="BJ190">TREND($AS190:$AT190,$AS$3:$AT$3,BJ$1)</f>
        <v>0.65649449999999376</v>
      </c>
      <c r="BK190" s="20" cm="1">
        <f t="array" ref="BK190">TREND($AS190:$AT190,$AS$3:$AT$3,BK$1)</f>
        <v>0.52519559999999643</v>
      </c>
      <c r="BL190" s="20" cm="1">
        <f t="array" ref="BL190">TREND($AS190:$AT190,$AS$3:$AT$3,BL$1)</f>
        <v>0.3938966999999991</v>
      </c>
      <c r="BM190" s="20" cm="1">
        <f t="array" ref="BM190">TREND($AS190:$AT190,$AS$3:$AT$3,BM$1)</f>
        <v>0.26259779999999466</v>
      </c>
    </row>
    <row r="191" spans="1:65" x14ac:dyDescent="0.35">
      <c r="A191" t="str">
        <f>IF(BYDem!B189="","\I:",BYDem!B189)</f>
        <v>Asia_east</v>
      </c>
      <c r="B191" t="str">
        <f>BYDem!E189</f>
        <v>RSH</v>
      </c>
      <c r="C191" t="str">
        <f t="shared" si="62"/>
        <v>RSH</v>
      </c>
      <c r="D191" s="4">
        <f>SUMIFS(BYDem!$M$2:$M$2000,BYDem!$B$2:$B$2000,Demands!$A191,BYDem!$E$2:$E$2000,Demands!$B191)</f>
        <v>592.22972550714496</v>
      </c>
      <c r="E191" s="4">
        <f t="shared" si="43"/>
        <v>581.47011490593275</v>
      </c>
      <c r="F191" s="4">
        <f t="shared" si="44"/>
        <v>528.44534765831497</v>
      </c>
      <c r="G191" s="4">
        <f t="shared" si="45"/>
        <v>476.20665192920308</v>
      </c>
      <c r="H191" s="4">
        <f t="shared" si="46"/>
        <v>423.10112478881172</v>
      </c>
      <c r="I191" s="4">
        <f t="shared" si="47"/>
        <v>370.11863067901493</v>
      </c>
      <c r="J191" s="4">
        <f t="shared" si="48"/>
        <v>319.32443902791056</v>
      </c>
      <c r="K191" s="4">
        <f t="shared" si="49"/>
        <v>273.88060872532236</v>
      </c>
      <c r="L191" s="4">
        <f t="shared" si="50"/>
        <v>231.68843479138226</v>
      </c>
      <c r="M191" s="4">
        <f t="shared" si="51"/>
        <v>192.67844247468068</v>
      </c>
      <c r="N191" s="4">
        <f t="shared" si="52"/>
        <v>161.04038452886729</v>
      </c>
      <c r="O191" s="4">
        <f t="shared" si="53"/>
        <v>136.11727274731365</v>
      </c>
      <c r="P191" s="4">
        <f t="shared" si="54"/>
        <v>117.17189645005413</v>
      </c>
      <c r="Q191" s="4">
        <f t="shared" si="55"/>
        <v>103.47353832330825</v>
      </c>
      <c r="R191" s="4">
        <f t="shared" si="56"/>
        <v>93.823406003120965</v>
      </c>
      <c r="S191" s="4">
        <f t="shared" si="57"/>
        <v>86.960153342465333</v>
      </c>
      <c r="T191" s="4">
        <f t="shared" si="58"/>
        <v>82.136003276248132</v>
      </c>
      <c r="U191" s="4">
        <f t="shared" si="59"/>
        <v>79.046427361775301</v>
      </c>
      <c r="W191" s="5" t="str">
        <f>VLOOKUP(C191&amp;A191,Driver_elast!$A$2:$D$1161,4,FALSE)</f>
        <v>POP</v>
      </c>
      <c r="X191" s="5">
        <v>1</v>
      </c>
      <c r="Y191" s="2">
        <f>SUMIFS('Growth rates'!D$4:D$999,'Growth rates'!$B$4:$B$999,Demands!$A191,'Growth rates'!$C$4:$C$999,$W191)</f>
        <v>1</v>
      </c>
      <c r="Z191" s="2">
        <f>SUMIFS('Growth rates'!E$4:E$999,'Growth rates'!$B$4:$B$999,Demands!$A191,'Growth rates'!$C$4:$C$999,$W191)</f>
        <v>0.99615056230316068</v>
      </c>
      <c r="AA191" s="2">
        <f>SUMIFS('Growth rates'!F$4:F$999,'Growth rates'!$B$4:$B$999,Demands!$A191,'Growth rates'!$C$4:$C$999,$W191)</f>
        <v>0.97690337381896442</v>
      </c>
      <c r="AB191" s="2">
        <f>SUMIFS('Growth rates'!G$4:G$999,'Growth rates'!$B$4:$B$999,Demands!$A191,'Growth rates'!$C$4:$C$999,$W191)</f>
        <v>0.95644199958607068</v>
      </c>
      <c r="AC191" s="2">
        <f>SUMIFS('Growth rates'!H$4:H$999,'Growth rates'!$B$4:$B$999,Demands!$A191,'Growth rates'!$C$4:$C$999,$W191)</f>
        <v>0.93384275887224044</v>
      </c>
      <c r="AD191" s="2">
        <f>SUMIFS('Growth rates'!I$4:I$999,'Growth rates'!$B$4:$B$999,Demands!$A191,'Growth rates'!$C$4:$C$999,$W191)</f>
        <v>0.90906551947775172</v>
      </c>
      <c r="AE191" s="2">
        <f>SUMIFS('Growth rates'!J$4:J$999,'Growth rates'!$B$4:$B$999,Demands!$A191,'Growth rates'!$C$4:$C$999,$W191)</f>
        <v>0.88263174169744241</v>
      </c>
      <c r="AF191" s="2">
        <f>SUMIFS('Growth rates'!K$4:K$999,'Growth rates'!$B$4:$B$999,Demands!$A191,'Growth rates'!$C$4:$C$999,$W191)</f>
        <v>0.85601755151404424</v>
      </c>
      <c r="AG191" s="2">
        <f>SUMIFS('Growth rates'!L$4:L$999,'Growth rates'!$B$4:$B$999,Demands!$A191,'Growth rates'!$C$4:$C$999,$W191)</f>
        <v>0.82807640449379649</v>
      </c>
      <c r="AH191" s="2">
        <f>SUMIFS('Growth rates'!M$4:M$999,'Growth rates'!$B$4:$B$999,Demands!$A191,'Growth rates'!$C$4:$C$999,$W191)</f>
        <v>0.79853488282938501</v>
      </c>
      <c r="AI191" s="2">
        <f>SUMIFS('Growth rates'!N$4:N$999,'Growth rates'!$B$4:$B$999,Demands!$A191,'Growth rates'!$C$4:$C$999,$W191)</f>
        <v>0.76766613479607049</v>
      </c>
      <c r="AJ191" s="2">
        <f>SUMIFS('Growth rates'!O$4:O$999,'Growth rates'!$B$4:$B$999,Demands!$A191,'Growth rates'!$C$4:$C$999,$W191)</f>
        <v>0.73620018796087283</v>
      </c>
      <c r="AK191" s="2">
        <f>SUMIFS('Growth rates'!P$4:P$999,'Growth rates'!$B$4:$B$999,Demands!$A191,'Growth rates'!$C$4:$C$999,$W191)</f>
        <v>0.70518468533965561</v>
      </c>
      <c r="AL191" s="2">
        <f>SUMIFS('Growth rates'!Q$4:Q$999,'Growth rates'!$B$4:$B$999,Demands!$A191,'Growth rates'!$C$4:$C$999,$W191)</f>
        <v>0.67607164102686101</v>
      </c>
      <c r="AM191" s="2">
        <f>SUMIFS('Growth rates'!R$4:R$999,'Growth rates'!$B$4:$B$999,Demands!$A191,'Growth rates'!$C$4:$C$999,$W191)</f>
        <v>0.64935279940842383</v>
      </c>
      <c r="AN191" s="2">
        <f>SUMIFS('Growth rates'!S$4:S$999,'Growth rates'!$B$4:$B$999,Demands!$A191,'Growth rates'!$C$4:$C$999,$W191)</f>
        <v>0.62419165091042172</v>
      </c>
      <c r="AO191" s="2">
        <f>SUMIFS('Growth rates'!T$4:T$999,'Growth rates'!$B$4:$B$999,Demands!$A191,'Growth rates'!$C$4:$C$999,$W191)</f>
        <v>0.59973549718996655</v>
      </c>
      <c r="AP191" s="2">
        <f>SUMIFS('Growth rates'!U$4:U$999,'Growth rates'!$B$4:$B$999,Demands!$A191,'Growth rates'!$C$4:$C$999,$W191)</f>
        <v>0.57583615177012115</v>
      </c>
      <c r="AR191">
        <f>VLOOKUP(C191&amp;A191,Driver_elast!$A$2:$E$1161,5,FALSE)</f>
        <v>4.7196420000000003</v>
      </c>
      <c r="AS191">
        <f t="shared" si="60"/>
        <v>4.7196420000000003</v>
      </c>
      <c r="AT191">
        <f t="shared" si="61"/>
        <v>0.94392840000000011</v>
      </c>
      <c r="AV191" s="2" cm="1">
        <f t="array" ref="AV191">TREND($AR191:$AS191,$AR$3:$AS$3,AV$1)</f>
        <v>4.7196420000000003</v>
      </c>
      <c r="AW191" s="2" cm="1">
        <f t="array" ref="AW191">TREND($AR191:$AS191,$AR$3:$AS$3,AW$1)</f>
        <v>4.7196420000000003</v>
      </c>
      <c r="AX191" s="2" cm="1">
        <f t="array" ref="AX191">TREND($AR191:$AS191,$AR$3:$AS$3,AX$1)</f>
        <v>4.7196420000000003</v>
      </c>
      <c r="AY191" s="2" cm="1">
        <f t="array" ref="AY191">TREND($AR191:$AS191,$AR$3:$AS$3,AY$1)</f>
        <v>4.7196420000000003</v>
      </c>
      <c r="AZ191" s="2" cm="1">
        <f t="array" ref="AZ191">TREND($AR191:$AS191,$AR$3:$AS$3,AZ$1)</f>
        <v>4.7196420000000003</v>
      </c>
      <c r="BA191" s="2" cm="1">
        <f t="array" ref="BA191">TREND($AR191:$AS191,$AR$3:$AS$3,BA$1)</f>
        <v>4.7196420000000003</v>
      </c>
      <c r="BB191" s="2" cm="1">
        <f t="array" ref="BB191">TREND($AR191:$AS191,$AR$3:$AS$3,BB$1)</f>
        <v>4.7196420000000003</v>
      </c>
      <c r="BC191" s="2" cm="1">
        <f t="array" ref="BC191">TREND($AR191:$AS191,$AR$3:$AS$3,BC$1)</f>
        <v>4.7196420000000003</v>
      </c>
      <c r="BD191" s="2" cm="1">
        <f t="array" ref="BD191">TREND($AR191:$AS191,$AR$3:$AS$3,BD$1)</f>
        <v>4.7196420000000003</v>
      </c>
      <c r="BE191" s="2" cm="1">
        <f t="array" ref="BE191">TREND($AR191:$AS191,$AR$3:$AS$3,BE$1)</f>
        <v>4.7196420000000003</v>
      </c>
      <c r="BF191" s="20" cm="1">
        <f t="array" ref="BF191">TREND($AS191:$AT191,$AS$3:$AT$3,BF$1)</f>
        <v>4.2476778000000195</v>
      </c>
      <c r="BG191" s="20" cm="1">
        <f t="array" ref="BG191">TREND($AS191:$AT191,$AS$3:$AT$3,BG$1)</f>
        <v>3.7757136000000173</v>
      </c>
      <c r="BH191" s="20" cm="1">
        <f t="array" ref="BH191">TREND($AS191:$AT191,$AS$3:$AT$3,BH$1)</f>
        <v>3.3037494000000152</v>
      </c>
      <c r="BI191" s="20" cm="1">
        <f t="array" ref="BI191">TREND($AS191:$AT191,$AS$3:$AT$3,BI$1)</f>
        <v>2.831785200000013</v>
      </c>
      <c r="BJ191" s="20" cm="1">
        <f t="array" ref="BJ191">TREND($AS191:$AT191,$AS$3:$AT$3,BJ$1)</f>
        <v>2.3598210000000108</v>
      </c>
      <c r="BK191" s="20" cm="1">
        <f t="array" ref="BK191">TREND($AS191:$AT191,$AS$3:$AT$3,BK$1)</f>
        <v>1.8878568000000087</v>
      </c>
      <c r="BL191" s="20" cm="1">
        <f t="array" ref="BL191">TREND($AS191:$AT191,$AS$3:$AT$3,BL$1)</f>
        <v>1.4158926000000349</v>
      </c>
      <c r="BM191" s="20" cm="1">
        <f t="array" ref="BM191">TREND($AS191:$AT191,$AS$3:$AT$3,BM$1)</f>
        <v>0.94392840000003275</v>
      </c>
    </row>
    <row r="192" spans="1:65" x14ac:dyDescent="0.35">
      <c r="A192" t="str">
        <f>IF(BYDem!B190="","\I:",BYDem!B190)</f>
        <v>Asia_east</v>
      </c>
      <c r="B192" t="str">
        <f>BYDem!E190</f>
        <v>TAD</v>
      </c>
      <c r="C192" t="str">
        <f t="shared" si="62"/>
        <v>TAD</v>
      </c>
      <c r="D192" s="4">
        <f>SUMIFS(BYDem!$M$2:$M$2000,BYDem!$B$2:$B$2000,Demands!$A192,BYDem!$E$2:$E$2000,Demands!$B192)</f>
        <v>193.83090374880001</v>
      </c>
      <c r="E192" s="4">
        <f t="shared" si="43"/>
        <v>195.34535256620501</v>
      </c>
      <c r="F192" s="4">
        <f t="shared" si="44"/>
        <v>232.63433680446084</v>
      </c>
      <c r="G192" s="4">
        <f t="shared" si="45"/>
        <v>258.90829687914533</v>
      </c>
      <c r="H192" s="4">
        <f t="shared" si="46"/>
        <v>282.05255241558888</v>
      </c>
      <c r="I192" s="4">
        <f t="shared" si="47"/>
        <v>299.46444800816857</v>
      </c>
      <c r="J192" s="4">
        <f t="shared" si="48"/>
        <v>314.16068387622369</v>
      </c>
      <c r="K192" s="4">
        <f t="shared" si="49"/>
        <v>326.81585355353513</v>
      </c>
      <c r="L192" s="4">
        <f t="shared" si="50"/>
        <v>336.36137256358984</v>
      </c>
      <c r="M192" s="4">
        <f t="shared" si="51"/>
        <v>342.81046921848554</v>
      </c>
      <c r="N192" s="4">
        <f t="shared" si="52"/>
        <v>347.42884476423319</v>
      </c>
      <c r="O192" s="4">
        <f t="shared" si="53"/>
        <v>350.23308464524865</v>
      </c>
      <c r="P192" s="4">
        <f t="shared" si="54"/>
        <v>351.67543004219601</v>
      </c>
      <c r="Q192" s="4">
        <f t="shared" si="55"/>
        <v>352.39273476264754</v>
      </c>
      <c r="R192" s="4">
        <f t="shared" si="56"/>
        <v>352.77605321423579</v>
      </c>
      <c r="S192" s="4">
        <f t="shared" si="57"/>
        <v>352.86167863249051</v>
      </c>
      <c r="T192" s="4">
        <f t="shared" si="58"/>
        <v>352.65462490522947</v>
      </c>
      <c r="U192" s="4">
        <f t="shared" si="59"/>
        <v>352.26764804877121</v>
      </c>
      <c r="W192" s="5" t="str">
        <f>VLOOKUP(C192&amp;A192,Driver_elast!$A$2:$D$1161,4,FALSE)</f>
        <v>GDP</v>
      </c>
      <c r="X192" s="5">
        <v>1</v>
      </c>
      <c r="Y192" s="2">
        <f>SUMIFS('Growth rates'!D$4:D$999,'Growth rates'!$B$4:$B$999,Demands!$A192,'Growth rates'!$C$4:$C$999,$W192)</f>
        <v>1</v>
      </c>
      <c r="Z192" s="2">
        <f>SUMIFS('Growth rates'!E$4:E$999,'Growth rates'!$B$4:$B$999,Demands!$A192,'Growth rates'!$C$4:$C$999,$W192)</f>
        <v>1.0034515108758675</v>
      </c>
      <c r="AA192" s="2">
        <f>SUMIFS('Growth rates'!F$4:F$999,'Growth rates'!$B$4:$B$999,Demands!$A192,'Growth rates'!$C$4:$C$999,$W192)</f>
        <v>1.0944148454506719</v>
      </c>
      <c r="AB192" s="2">
        <f>SUMIFS('Growth rates'!G$4:G$999,'Growth rates'!$B$4:$B$999,Demands!$A192,'Growth rates'!$C$4:$C$999,$W192)</f>
        <v>1.1578736503149161</v>
      </c>
      <c r="AC192" s="2">
        <f>SUMIFS('Growth rates'!H$4:H$999,'Growth rates'!$B$4:$B$999,Demands!$A192,'Growth rates'!$C$4:$C$999,$W192)</f>
        <v>1.2157029781758228</v>
      </c>
      <c r="AD192" s="2">
        <f>SUMIFS('Growth rates'!I$4:I$999,'Growth rates'!$B$4:$B$999,Demands!$A192,'Growth rates'!$C$4:$C$999,$W192)</f>
        <v>1.2616927085277452</v>
      </c>
      <c r="AE192" s="2">
        <f>SUMIFS('Growth rates'!J$4:J$999,'Growth rates'!$B$4:$B$999,Demands!$A192,'Growth rates'!$C$4:$C$999,$W192)</f>
        <v>1.303702265919793</v>
      </c>
      <c r="AF192" s="2">
        <f>SUMIFS('Growth rates'!K$4:K$999,'Growth rates'!$B$4:$B$999,Demands!$A192,'Growth rates'!$C$4:$C$999,$W192)</f>
        <v>1.3436104468272947</v>
      </c>
      <c r="AG192" s="2">
        <f>SUMIFS('Growth rates'!L$4:L$999,'Growth rates'!$B$4:$B$999,Demands!$A192,'Growth rates'!$C$4:$C$999,$W192)</f>
        <v>1.3775006725787236</v>
      </c>
      <c r="AH192" s="2">
        <f>SUMIFS('Growth rates'!M$4:M$999,'Growth rates'!$B$4:$B$999,Demands!$A192,'Growth rates'!$C$4:$C$999,$W192)</f>
        <v>1.4039116570266019</v>
      </c>
      <c r="AI192" s="2">
        <f>SUMIFS('Growth rates'!N$4:N$999,'Growth rates'!$B$4:$B$999,Demands!$A192,'Growth rates'!$C$4:$C$999,$W192)</f>
        <v>1.4249268043565957</v>
      </c>
      <c r="AJ192" s="2">
        <f>SUMIFS('Growth rates'!O$4:O$999,'Growth rates'!$B$4:$B$999,Demands!$A192,'Growth rates'!$C$4:$C$999,$W192)</f>
        <v>1.4393032609768579</v>
      </c>
      <c r="AK192" s="2">
        <f>SUMIFS('Growth rates'!P$4:P$999,'Growth rates'!$B$4:$B$999,Demands!$A192,'Growth rates'!$C$4:$C$999,$W192)</f>
        <v>1.4477709787188626</v>
      </c>
      <c r="AL192" s="2">
        <f>SUMIFS('Growth rates'!Q$4:Q$999,'Growth rates'!$B$4:$B$999,Demands!$A192,'Growth rates'!$C$4:$C$999,$W192)</f>
        <v>1.4526926236431952</v>
      </c>
      <c r="AM192" s="2">
        <f>SUMIFS('Growth rates'!R$4:R$999,'Growth rates'!$B$4:$B$999,Demands!$A192,'Growth rates'!$C$4:$C$999,$W192)</f>
        <v>1.4558529832771907</v>
      </c>
      <c r="AN192" s="2">
        <f>SUMIFS('Growth rates'!S$4:S$999,'Growth rates'!$B$4:$B$999,Demands!$A192,'Growth rates'!$C$4:$C$999,$W192)</f>
        <v>1.4567363908914177</v>
      </c>
      <c r="AO192" s="2">
        <f>SUMIFS('Growth rates'!T$4:T$999,'Growth rates'!$B$4:$B$999,Demands!$A192,'Growth rates'!$C$4:$C$999,$W192)</f>
        <v>1.4538870902765162</v>
      </c>
      <c r="AP192" s="2">
        <f>SUMIFS('Growth rates'!U$4:U$999,'Growth rates'!$B$4:$B$999,Demands!$A192,'Growth rates'!$C$4:$C$999,$W192)</f>
        <v>1.4459101545424156</v>
      </c>
      <c r="AR192">
        <f>VLOOKUP(C192&amp;A192,Driver_elast!$A$2:$E$1161,5,FALSE)</f>
        <v>2.2953109999999999</v>
      </c>
      <c r="AS192">
        <f t="shared" si="60"/>
        <v>1</v>
      </c>
      <c r="AT192">
        <f t="shared" si="61"/>
        <v>0.2</v>
      </c>
      <c r="AV192" s="2" cm="1">
        <f t="array" ref="AV192">TREND($AR192:$AS192,$AR$3:$AS$3,AV$1)</f>
        <v>2.2953109999999981</v>
      </c>
      <c r="AW192" s="2" cm="1">
        <f t="array" ref="AW192">TREND($AR192:$AS192,$AR$3:$AS$3,AW$1)</f>
        <v>2.2637180487804827</v>
      </c>
      <c r="AX192" s="2" cm="1">
        <f t="array" ref="AX192">TREND($AR192:$AS192,$AR$3:$AS$3,AX$1)</f>
        <v>2.1057532926829268</v>
      </c>
      <c r="AY192" s="2" cm="1">
        <f t="array" ref="AY192">TREND($AR192:$AS192,$AR$3:$AS$3,AY$1)</f>
        <v>1.9477885365853638</v>
      </c>
      <c r="AZ192" s="2" cm="1">
        <f t="array" ref="AZ192">TREND($AR192:$AS192,$AR$3:$AS$3,AZ$1)</f>
        <v>1.7898237804878079</v>
      </c>
      <c r="BA192" s="2" cm="1">
        <f t="array" ref="BA192">TREND($AR192:$AS192,$AR$3:$AS$3,BA$1)</f>
        <v>1.6318590243902378</v>
      </c>
      <c r="BB192" s="2" cm="1">
        <f t="array" ref="BB192">TREND($AR192:$AS192,$AR$3:$AS$3,BB$1)</f>
        <v>1.4738942682926819</v>
      </c>
      <c r="BC192" s="2" cm="1">
        <f t="array" ref="BC192">TREND($AR192:$AS192,$AR$3:$AS$3,BC$1)</f>
        <v>1.3159295121951118</v>
      </c>
      <c r="BD192" s="2" cm="1">
        <f t="array" ref="BD192">TREND($AR192:$AS192,$AR$3:$AS$3,BD$1)</f>
        <v>1.1579647560975559</v>
      </c>
      <c r="BE192" s="2" cm="1">
        <f t="array" ref="BE192">TREND($AR192:$AS192,$AR$3:$AS$3,BE$1)</f>
        <v>1</v>
      </c>
      <c r="BF192" s="20" cm="1">
        <f t="array" ref="BF192">TREND($AS192:$AT192,$AS$3:$AT$3,BF$1)</f>
        <v>0.90000000000000568</v>
      </c>
      <c r="BG192" s="20" cm="1">
        <f t="array" ref="BG192">TREND($AS192:$AT192,$AS$3:$AT$3,BG$1)</f>
        <v>0.80000000000000426</v>
      </c>
      <c r="BH192" s="20" cm="1">
        <f t="array" ref="BH192">TREND($AS192:$AT192,$AS$3:$AT$3,BH$1)</f>
        <v>0.70000000000000284</v>
      </c>
      <c r="BI192" s="20" cm="1">
        <f t="array" ref="BI192">TREND($AS192:$AT192,$AS$3:$AT$3,BI$1)</f>
        <v>0.60000000000000142</v>
      </c>
      <c r="BJ192" s="20" cm="1">
        <f t="array" ref="BJ192">TREND($AS192:$AT192,$AS$3:$AT$3,BJ$1)</f>
        <v>0.5</v>
      </c>
      <c r="BK192" s="20" cm="1">
        <f t="array" ref="BK192">TREND($AS192:$AT192,$AS$3:$AT$3,BK$1)</f>
        <v>0.40000000000000568</v>
      </c>
      <c r="BL192" s="20" cm="1">
        <f t="array" ref="BL192">TREND($AS192:$AT192,$AS$3:$AT$3,BL$1)</f>
        <v>0.30000000000000426</v>
      </c>
      <c r="BM192" s="20" cm="1">
        <f t="array" ref="BM192">TREND($AS192:$AT192,$AS$3:$AT$3,BM$1)</f>
        <v>0.20000000000000284</v>
      </c>
    </row>
    <row r="193" spans="1:65" x14ac:dyDescent="0.35">
      <c r="A193" t="str">
        <f>IF(BYDem!B191="","\I:",BYDem!B191)</f>
        <v>Asia_east</v>
      </c>
      <c r="B193" t="str">
        <f>BYDem!E191</f>
        <v>TAI</v>
      </c>
      <c r="C193" t="str">
        <f t="shared" si="62"/>
        <v>TAI</v>
      </c>
      <c r="D193" s="4">
        <f>SUMIFS(BYDem!$M$2:$M$2000,BYDem!$B$2:$B$2000,Demands!$A193,BYDem!$E$2:$E$2000,Demands!$B193)</f>
        <v>541.37213084159998</v>
      </c>
      <c r="E193" s="4">
        <f t="shared" si="43"/>
        <v>543.07118235700887</v>
      </c>
      <c r="F193" s="4">
        <f t="shared" si="44"/>
        <v>597.90545633417594</v>
      </c>
      <c r="G193" s="4">
        <f t="shared" si="45"/>
        <v>635.26235446242754</v>
      </c>
      <c r="H193" s="4">
        <f t="shared" si="46"/>
        <v>669.41623750988492</v>
      </c>
      <c r="I193" s="4">
        <f t="shared" si="47"/>
        <v>696.30211513965207</v>
      </c>
      <c r="J193" s="4">
        <f t="shared" si="48"/>
        <v>720.71932869263469</v>
      </c>
      <c r="K193" s="4">
        <f t="shared" si="49"/>
        <v>743.7616346123956</v>
      </c>
      <c r="L193" s="4">
        <f t="shared" si="50"/>
        <v>763.18629860772364</v>
      </c>
      <c r="M193" s="4">
        <f t="shared" si="51"/>
        <v>778.20862526338476</v>
      </c>
      <c r="N193" s="4">
        <f t="shared" si="52"/>
        <v>789.02558996090022</v>
      </c>
      <c r="O193" s="4">
        <f t="shared" si="53"/>
        <v>795.68226117796121</v>
      </c>
      <c r="P193" s="4">
        <f t="shared" si="54"/>
        <v>799.22523032967365</v>
      </c>
      <c r="Q193" s="4">
        <f t="shared" si="55"/>
        <v>801.12646765660145</v>
      </c>
      <c r="R193" s="4">
        <f t="shared" si="56"/>
        <v>802.25753445431383</v>
      </c>
      <c r="S193" s="4">
        <f t="shared" si="57"/>
        <v>802.673505777027</v>
      </c>
      <c r="T193" s="4">
        <f t="shared" si="58"/>
        <v>802.36378932856826</v>
      </c>
      <c r="U193" s="4">
        <f t="shared" si="59"/>
        <v>801.57514767700138</v>
      </c>
      <c r="W193" s="5" t="str">
        <f>VLOOKUP(C193&amp;A193,Driver_elast!$A$2:$D$1161,4,FALSE)</f>
        <v>GDPSER</v>
      </c>
      <c r="X193" s="5">
        <v>1</v>
      </c>
      <c r="Y193" s="2">
        <f>SUMIFS('Growth rates'!D$4:D$999,'Growth rates'!$B$4:$B$999,Demands!$A193,'Growth rates'!$C$4:$C$999,$W193)</f>
        <v>1</v>
      </c>
      <c r="Z193" s="2">
        <f>SUMIFS('Growth rates'!E$4:E$999,'Growth rates'!$B$4:$B$999,Demands!$A193,'Growth rates'!$C$4:$C$999,$W193)</f>
        <v>1.002693741987569</v>
      </c>
      <c r="AA193" s="2">
        <f>SUMIFS('Growth rates'!F$4:F$999,'Growth rates'!$B$4:$B$999,Demands!$A193,'Growth rates'!$C$4:$C$999,$W193)</f>
        <v>1.0911583769768578</v>
      </c>
      <c r="AB193" s="2">
        <f>SUMIFS('Growth rates'!G$4:G$999,'Growth rates'!$B$4:$B$999,Demands!$A193,'Growth rates'!$C$4:$C$999,$W193)</f>
        <v>1.1518227954167202</v>
      </c>
      <c r="AC193" s="2">
        <f>SUMIFS('Growth rates'!H$4:H$999,'Growth rates'!$B$4:$B$999,Demands!$A193,'Growth rates'!$C$4:$C$999,$W193)</f>
        <v>1.2079571773385669</v>
      </c>
      <c r="AD193" s="2">
        <f>SUMIFS('Growth rates'!I$4:I$999,'Growth rates'!$B$4:$B$999,Demands!$A193,'Growth rates'!$C$4:$C$999,$W193)</f>
        <v>1.2527734927782808</v>
      </c>
      <c r="AE193" s="2">
        <f>SUMIFS('Growth rates'!J$4:J$999,'Growth rates'!$B$4:$B$999,Demands!$A193,'Growth rates'!$C$4:$C$999,$W193)</f>
        <v>1.2941435123132459</v>
      </c>
      <c r="AF193" s="2">
        <f>SUMIFS('Growth rates'!K$4:K$999,'Growth rates'!$B$4:$B$999,Demands!$A193,'Growth rates'!$C$4:$C$999,$W193)</f>
        <v>1.3338790557896039</v>
      </c>
      <c r="AG193" s="2">
        <f>SUMIFS('Growth rates'!L$4:L$999,'Growth rates'!$B$4:$B$999,Demands!$A193,'Growth rates'!$C$4:$C$999,$W193)</f>
        <v>1.3680113825491471</v>
      </c>
      <c r="AH193" s="2">
        <f>SUMIFS('Growth rates'!M$4:M$999,'Growth rates'!$B$4:$B$999,Demands!$A193,'Growth rates'!$C$4:$C$999,$W193)</f>
        <v>1.3949389019435683</v>
      </c>
      <c r="AI193" s="2">
        <f>SUMIFS('Growth rates'!N$4:N$999,'Growth rates'!$B$4:$B$999,Demands!$A193,'Growth rates'!$C$4:$C$999,$W193)</f>
        <v>1.4164826890573639</v>
      </c>
      <c r="AJ193" s="2">
        <f>SUMIFS('Growth rates'!O$4:O$999,'Growth rates'!$B$4:$B$999,Demands!$A193,'Growth rates'!$C$4:$C$999,$W193)</f>
        <v>1.4314205118378969</v>
      </c>
      <c r="AK193" s="2">
        <f>SUMIFS('Growth rates'!P$4:P$999,'Growth rates'!$B$4:$B$999,Demands!$A193,'Growth rates'!$C$4:$C$999,$W193)</f>
        <v>1.4405258670136856</v>
      </c>
      <c r="AL193" s="2">
        <f>SUMIFS('Growth rates'!Q$4:Q$999,'Growth rates'!$B$4:$B$999,Demands!$A193,'Growth rates'!$C$4:$C$999,$W193)</f>
        <v>1.4462371931097553</v>
      </c>
      <c r="AM193" s="2">
        <f>SUMIFS('Growth rates'!R$4:R$999,'Growth rates'!$B$4:$B$999,Demands!$A193,'Growth rates'!$C$4:$C$999,$W193)</f>
        <v>1.4503209200537122</v>
      </c>
      <c r="AN193" s="2">
        <f>SUMIFS('Growth rates'!S$4:S$999,'Growth rates'!$B$4:$B$999,Demands!$A193,'Growth rates'!$C$4:$C$999,$W193)</f>
        <v>1.4522009021217015</v>
      </c>
      <c r="AO193" s="2">
        <f>SUMIFS('Growth rates'!T$4:T$999,'Growth rates'!$B$4:$B$999,Demands!$A193,'Growth rates'!$C$4:$C$999,$W193)</f>
        <v>1.4503331003209419</v>
      </c>
      <c r="AP193" s="2">
        <f>SUMIFS('Growth rates'!U$4:U$999,'Growth rates'!$B$4:$B$999,Demands!$A193,'Growth rates'!$C$4:$C$999,$W193)</f>
        <v>1.4432054538171257</v>
      </c>
      <c r="AR193">
        <f>VLOOKUP(C193&amp;A193,Driver_elast!$A$2:$E$1161,5,FALSE)</f>
        <v>1.1692039999999999</v>
      </c>
      <c r="AS193">
        <f t="shared" si="60"/>
        <v>1</v>
      </c>
      <c r="AT193">
        <f t="shared" si="61"/>
        <v>0.2</v>
      </c>
      <c r="AV193" s="2" cm="1">
        <f t="array" ref="AV193">TREND($AR193:$AS193,$AR$3:$AS$3,AV$1)</f>
        <v>1.1692040000000006</v>
      </c>
      <c r="AW193" s="2" cm="1">
        <f t="array" ref="AW193">TREND($AR193:$AS193,$AR$3:$AS$3,AW$1)</f>
        <v>1.1650770731707318</v>
      </c>
      <c r="AX193" s="2" cm="1">
        <f t="array" ref="AX193">TREND($AR193:$AS193,$AR$3:$AS$3,AX$1)</f>
        <v>1.1444424390243899</v>
      </c>
      <c r="AY193" s="2" cm="1">
        <f t="array" ref="AY193">TREND($AR193:$AS193,$AR$3:$AS$3,AY$1)</f>
        <v>1.123807804878048</v>
      </c>
      <c r="AZ193" s="2" cm="1">
        <f t="array" ref="AZ193">TREND($AR193:$AS193,$AR$3:$AS$3,AZ$1)</f>
        <v>1.1031731707317078</v>
      </c>
      <c r="BA193" s="2" cm="1">
        <f t="array" ref="BA193">TREND($AR193:$AS193,$AR$3:$AS$3,BA$1)</f>
        <v>1.0825385365853659</v>
      </c>
      <c r="BB193" s="2" cm="1">
        <f t="array" ref="BB193">TREND($AR193:$AS193,$AR$3:$AS$3,BB$1)</f>
        <v>1.061903902439024</v>
      </c>
      <c r="BC193" s="2" cm="1">
        <f t="array" ref="BC193">TREND($AR193:$AS193,$AR$3:$AS$3,BC$1)</f>
        <v>1.0412692682926838</v>
      </c>
      <c r="BD193" s="2" cm="1">
        <f t="array" ref="BD193">TREND($AR193:$AS193,$AR$3:$AS$3,BD$1)</f>
        <v>1.0206346341463419</v>
      </c>
      <c r="BE193" s="2" cm="1">
        <f t="array" ref="BE193">TREND($AR193:$AS193,$AR$3:$AS$3,BE$1)</f>
        <v>1</v>
      </c>
      <c r="BF193" s="20" cm="1">
        <f t="array" ref="BF193">TREND($AS193:$AT193,$AS$3:$AT$3,BF$1)</f>
        <v>0.90000000000000568</v>
      </c>
      <c r="BG193" s="20" cm="1">
        <f t="array" ref="BG193">TREND($AS193:$AT193,$AS$3:$AT$3,BG$1)</f>
        <v>0.80000000000000426</v>
      </c>
      <c r="BH193" s="20" cm="1">
        <f t="array" ref="BH193">TREND($AS193:$AT193,$AS$3:$AT$3,BH$1)</f>
        <v>0.70000000000000284</v>
      </c>
      <c r="BI193" s="20" cm="1">
        <f t="array" ref="BI193">TREND($AS193:$AT193,$AS$3:$AT$3,BI$1)</f>
        <v>0.60000000000000142</v>
      </c>
      <c r="BJ193" s="20" cm="1">
        <f t="array" ref="BJ193">TREND($AS193:$AT193,$AS$3:$AT$3,BJ$1)</f>
        <v>0.5</v>
      </c>
      <c r="BK193" s="20" cm="1">
        <f t="array" ref="BK193">TREND($AS193:$AT193,$AS$3:$AT$3,BK$1)</f>
        <v>0.40000000000000568</v>
      </c>
      <c r="BL193" s="20" cm="1">
        <f t="array" ref="BL193">TREND($AS193:$AT193,$AS$3:$AT$3,BL$1)</f>
        <v>0.30000000000000426</v>
      </c>
      <c r="BM193" s="20" cm="1">
        <f t="array" ref="BM193">TREND($AS193:$AT193,$AS$3:$AT$3,BM$1)</f>
        <v>0.20000000000000284</v>
      </c>
    </row>
    <row r="194" spans="1:65" x14ac:dyDescent="0.35">
      <c r="A194" t="str">
        <f>IF(BYDem!B192="","\I:",BYDem!B192)</f>
        <v>Asia_east</v>
      </c>
      <c r="B194" t="str">
        <f>BYDem!E192</f>
        <v>TTF</v>
      </c>
      <c r="C194" t="str">
        <f t="shared" si="62"/>
        <v>TTF</v>
      </c>
      <c r="D194" s="4">
        <f>SUMIFS(BYDem!$M$2:$M$2000,BYDem!$B$2:$B$2000,Demands!$A194,BYDem!$E$2:$E$2000,Demands!$B194)</f>
        <v>3.1475366778959999</v>
      </c>
      <c r="E194" s="4">
        <f t="shared" si="43"/>
        <v>3.1580091115783171</v>
      </c>
      <c r="F194" s="4">
        <f t="shared" si="44"/>
        <v>3.4339721595811055</v>
      </c>
      <c r="G194" s="4">
        <f t="shared" si="45"/>
        <v>3.6259160336390459</v>
      </c>
      <c r="H194" s="4">
        <f t="shared" si="46"/>
        <v>3.8004871099776696</v>
      </c>
      <c r="I194" s="4">
        <f t="shared" si="47"/>
        <v>3.9390797665569468</v>
      </c>
      <c r="J194" s="4">
        <f t="shared" si="48"/>
        <v>4.0655117237815546</v>
      </c>
      <c r="K194" s="4">
        <f t="shared" si="49"/>
        <v>4.1854799679637642</v>
      </c>
      <c r="L194" s="4">
        <f t="shared" si="50"/>
        <v>4.2872485985482101</v>
      </c>
      <c r="M194" s="4">
        <f t="shared" si="51"/>
        <v>4.3664876029098965</v>
      </c>
      <c r="N194" s="4">
        <f t="shared" si="52"/>
        <v>4.4231943810265522</v>
      </c>
      <c r="O194" s="4">
        <f t="shared" si="53"/>
        <v>4.457609786241858</v>
      </c>
      <c r="P194" s="4">
        <f t="shared" si="54"/>
        <v>4.4753060557954401</v>
      </c>
      <c r="Q194" s="4">
        <f t="shared" si="55"/>
        <v>4.484105433823812</v>
      </c>
      <c r="R194" s="4">
        <f t="shared" si="56"/>
        <v>4.4888073639145691</v>
      </c>
      <c r="S194" s="4">
        <f t="shared" si="57"/>
        <v>4.4898576367912568</v>
      </c>
      <c r="T194" s="4">
        <f t="shared" si="58"/>
        <v>4.4873179585347325</v>
      </c>
      <c r="U194" s="4">
        <f t="shared" si="59"/>
        <v>4.4825712799491066</v>
      </c>
      <c r="W194" s="5" t="str">
        <f>VLOOKUP(C194&amp;A194,Driver_elast!$A$2:$D$1161,4,FALSE)</f>
        <v>GDP</v>
      </c>
      <c r="X194" s="5">
        <v>1</v>
      </c>
      <c r="Y194" s="2">
        <f>SUMIFS('Growth rates'!D$4:D$999,'Growth rates'!$B$4:$B$999,Demands!$A194,'Growth rates'!$C$4:$C$999,$W194)</f>
        <v>1</v>
      </c>
      <c r="Z194" s="2">
        <f>SUMIFS('Growth rates'!E$4:E$999,'Growth rates'!$B$4:$B$999,Demands!$A194,'Growth rates'!$C$4:$C$999,$W194)</f>
        <v>1.0034515108758675</v>
      </c>
      <c r="AA194" s="2">
        <f>SUMIFS('Growth rates'!F$4:F$999,'Growth rates'!$B$4:$B$999,Demands!$A194,'Growth rates'!$C$4:$C$999,$W194)</f>
        <v>1.0944148454506719</v>
      </c>
      <c r="AB194" s="2">
        <f>SUMIFS('Growth rates'!G$4:G$999,'Growth rates'!$B$4:$B$999,Demands!$A194,'Growth rates'!$C$4:$C$999,$W194)</f>
        <v>1.1578736503149161</v>
      </c>
      <c r="AC194" s="2">
        <f>SUMIFS('Growth rates'!H$4:H$999,'Growth rates'!$B$4:$B$999,Demands!$A194,'Growth rates'!$C$4:$C$999,$W194)</f>
        <v>1.2157029781758228</v>
      </c>
      <c r="AD194" s="2">
        <f>SUMIFS('Growth rates'!I$4:I$999,'Growth rates'!$B$4:$B$999,Demands!$A194,'Growth rates'!$C$4:$C$999,$W194)</f>
        <v>1.2616927085277452</v>
      </c>
      <c r="AE194" s="2">
        <f>SUMIFS('Growth rates'!J$4:J$999,'Growth rates'!$B$4:$B$999,Demands!$A194,'Growth rates'!$C$4:$C$999,$W194)</f>
        <v>1.303702265919793</v>
      </c>
      <c r="AF194" s="2">
        <f>SUMIFS('Growth rates'!K$4:K$999,'Growth rates'!$B$4:$B$999,Demands!$A194,'Growth rates'!$C$4:$C$999,$W194)</f>
        <v>1.3436104468272947</v>
      </c>
      <c r="AG194" s="2">
        <f>SUMIFS('Growth rates'!L$4:L$999,'Growth rates'!$B$4:$B$999,Demands!$A194,'Growth rates'!$C$4:$C$999,$W194)</f>
        <v>1.3775006725787236</v>
      </c>
      <c r="AH194" s="2">
        <f>SUMIFS('Growth rates'!M$4:M$999,'Growth rates'!$B$4:$B$999,Demands!$A194,'Growth rates'!$C$4:$C$999,$W194)</f>
        <v>1.4039116570266019</v>
      </c>
      <c r="AI194" s="2">
        <f>SUMIFS('Growth rates'!N$4:N$999,'Growth rates'!$B$4:$B$999,Demands!$A194,'Growth rates'!$C$4:$C$999,$W194)</f>
        <v>1.4249268043565957</v>
      </c>
      <c r="AJ194" s="2">
        <f>SUMIFS('Growth rates'!O$4:O$999,'Growth rates'!$B$4:$B$999,Demands!$A194,'Growth rates'!$C$4:$C$999,$W194)</f>
        <v>1.4393032609768579</v>
      </c>
      <c r="AK194" s="2">
        <f>SUMIFS('Growth rates'!P$4:P$999,'Growth rates'!$B$4:$B$999,Demands!$A194,'Growth rates'!$C$4:$C$999,$W194)</f>
        <v>1.4477709787188626</v>
      </c>
      <c r="AL194" s="2">
        <f>SUMIFS('Growth rates'!Q$4:Q$999,'Growth rates'!$B$4:$B$999,Demands!$A194,'Growth rates'!$C$4:$C$999,$W194)</f>
        <v>1.4526926236431952</v>
      </c>
      <c r="AM194" s="2">
        <f>SUMIFS('Growth rates'!R$4:R$999,'Growth rates'!$B$4:$B$999,Demands!$A194,'Growth rates'!$C$4:$C$999,$W194)</f>
        <v>1.4558529832771907</v>
      </c>
      <c r="AN194" s="2">
        <f>SUMIFS('Growth rates'!S$4:S$999,'Growth rates'!$B$4:$B$999,Demands!$A194,'Growth rates'!$C$4:$C$999,$W194)</f>
        <v>1.4567363908914177</v>
      </c>
      <c r="AO194" s="2">
        <f>SUMIFS('Growth rates'!T$4:T$999,'Growth rates'!$B$4:$B$999,Demands!$A194,'Growth rates'!$C$4:$C$999,$W194)</f>
        <v>1.4538870902765162</v>
      </c>
      <c r="AP194" s="2">
        <f>SUMIFS('Growth rates'!U$4:U$999,'Growth rates'!$B$4:$B$999,Demands!$A194,'Growth rates'!$C$4:$C$999,$W194)</f>
        <v>1.4459101545424156</v>
      </c>
      <c r="AR194">
        <f>VLOOKUP(C194&amp;A194,Driver_elast!$A$2:$E$1161,5,FALSE)</f>
        <v>0.96397900000000003</v>
      </c>
      <c r="AS194">
        <f t="shared" si="60"/>
        <v>0.96397900000000003</v>
      </c>
      <c r="AT194">
        <f t="shared" si="61"/>
        <v>0.19279580000000002</v>
      </c>
      <c r="AV194" s="2" cm="1">
        <f t="array" ref="AV194">TREND($AR194:$AS194,$AR$3:$AS$3,AV$1)</f>
        <v>0.96397900000000003</v>
      </c>
      <c r="AW194" s="2" cm="1">
        <f t="array" ref="AW194">TREND($AR194:$AS194,$AR$3:$AS$3,AW$1)</f>
        <v>0.96397900000000003</v>
      </c>
      <c r="AX194" s="2" cm="1">
        <f t="array" ref="AX194">TREND($AR194:$AS194,$AR$3:$AS$3,AX$1)</f>
        <v>0.96397900000000003</v>
      </c>
      <c r="AY194" s="2" cm="1">
        <f t="array" ref="AY194">TREND($AR194:$AS194,$AR$3:$AS$3,AY$1)</f>
        <v>0.96397900000000003</v>
      </c>
      <c r="AZ194" s="2" cm="1">
        <f t="array" ref="AZ194">TREND($AR194:$AS194,$AR$3:$AS$3,AZ$1)</f>
        <v>0.96397900000000003</v>
      </c>
      <c r="BA194" s="2" cm="1">
        <f t="array" ref="BA194">TREND($AR194:$AS194,$AR$3:$AS$3,BA$1)</f>
        <v>0.96397900000000003</v>
      </c>
      <c r="BB194" s="2" cm="1">
        <f t="array" ref="BB194">TREND($AR194:$AS194,$AR$3:$AS$3,BB$1)</f>
        <v>0.96397900000000003</v>
      </c>
      <c r="BC194" s="2" cm="1">
        <f t="array" ref="BC194">TREND($AR194:$AS194,$AR$3:$AS$3,BC$1)</f>
        <v>0.96397900000000003</v>
      </c>
      <c r="BD194" s="2" cm="1">
        <f t="array" ref="BD194">TREND($AR194:$AS194,$AR$3:$AS$3,BD$1)</f>
        <v>0.96397900000000003</v>
      </c>
      <c r="BE194" s="2" cm="1">
        <f t="array" ref="BE194">TREND($AR194:$AS194,$AR$3:$AS$3,BE$1)</f>
        <v>0.96397900000000003</v>
      </c>
      <c r="BF194" s="20" cm="1">
        <f t="array" ref="BF194">TREND($AS194:$AT194,$AS$3:$AT$3,BF$1)</f>
        <v>0.86758110000000244</v>
      </c>
      <c r="BG194" s="20" cm="1">
        <f t="array" ref="BG194">TREND($AS194:$AT194,$AS$3:$AT$3,BG$1)</f>
        <v>0.77118319999999585</v>
      </c>
      <c r="BH194" s="20" cm="1">
        <f t="array" ref="BH194">TREND($AS194:$AT194,$AS$3:$AT$3,BH$1)</f>
        <v>0.67478529999999637</v>
      </c>
      <c r="BI194" s="20" cm="1">
        <f t="array" ref="BI194">TREND($AS194:$AT194,$AS$3:$AT$3,BI$1)</f>
        <v>0.57838739999999689</v>
      </c>
      <c r="BJ194" s="20" cm="1">
        <f t="array" ref="BJ194">TREND($AS194:$AT194,$AS$3:$AT$3,BJ$1)</f>
        <v>0.48198949999999741</v>
      </c>
      <c r="BK194" s="20" cm="1">
        <f t="array" ref="BK194">TREND($AS194:$AT194,$AS$3:$AT$3,BK$1)</f>
        <v>0.38559159999999792</v>
      </c>
      <c r="BL194" s="20" cm="1">
        <f t="array" ref="BL194">TREND($AS194:$AT194,$AS$3:$AT$3,BL$1)</f>
        <v>0.28919369999999844</v>
      </c>
      <c r="BM194" s="20" cm="1">
        <f t="array" ref="BM194">TREND($AS194:$AT194,$AS$3:$AT$3,BM$1)</f>
        <v>0.19279579999999896</v>
      </c>
    </row>
    <row r="195" spans="1:65" x14ac:dyDescent="0.35">
      <c r="A195" t="str">
        <f>IF(BYDem!B193="","\I:",BYDem!B193)</f>
        <v>Asia_east</v>
      </c>
      <c r="B195" t="str">
        <f>BYDem!E193</f>
        <v>TTP</v>
      </c>
      <c r="C195" t="str">
        <f t="shared" si="62"/>
        <v>TTP</v>
      </c>
      <c r="D195" s="4">
        <f>SUMIFS(BYDem!$M$2:$M$2000,BYDem!$B$2:$B$2000,Demands!$A195,BYDem!$E$2:$E$2000,Demands!$B195)</f>
        <v>79.973418215303994</v>
      </c>
      <c r="E195" s="4">
        <f t="shared" si="43"/>
        <v>80.23950449302383</v>
      </c>
      <c r="F195" s="4">
        <f t="shared" si="44"/>
        <v>87.251244310032007</v>
      </c>
      <c r="G195" s="4">
        <f t="shared" si="45"/>
        <v>92.128203432288345</v>
      </c>
      <c r="H195" s="4">
        <f t="shared" si="46"/>
        <v>96.563750059709037</v>
      </c>
      <c r="I195" s="4">
        <f t="shared" si="47"/>
        <v>100.08514778130559</v>
      </c>
      <c r="J195" s="4">
        <f t="shared" si="48"/>
        <v>103.29756333849679</v>
      </c>
      <c r="K195" s="4">
        <f t="shared" si="49"/>
        <v>106.34574721889972</v>
      </c>
      <c r="L195" s="4">
        <f t="shared" si="50"/>
        <v>108.93151065482229</v>
      </c>
      <c r="M195" s="4">
        <f t="shared" si="51"/>
        <v>110.94483557627086</v>
      </c>
      <c r="N195" s="4">
        <f t="shared" si="52"/>
        <v>112.3856559212135</v>
      </c>
      <c r="O195" s="4">
        <f t="shared" si="53"/>
        <v>113.26009135310579</v>
      </c>
      <c r="P195" s="4">
        <f t="shared" si="54"/>
        <v>113.70972270317012</v>
      </c>
      <c r="Q195" s="4">
        <f t="shared" si="55"/>
        <v>113.93329955424846</v>
      </c>
      <c r="R195" s="4">
        <f t="shared" si="56"/>
        <v>114.05276739848614</v>
      </c>
      <c r="S195" s="4">
        <f t="shared" si="57"/>
        <v>114.07945300078505</v>
      </c>
      <c r="T195" s="4">
        <f t="shared" si="58"/>
        <v>114.01492420505484</v>
      </c>
      <c r="U195" s="4">
        <f t="shared" si="59"/>
        <v>113.89431937959633</v>
      </c>
      <c r="W195" s="5" t="str">
        <f>VLOOKUP(C195&amp;A195,Driver_elast!$A$2:$D$1161,4,FALSE)</f>
        <v>GDP</v>
      </c>
      <c r="X195" s="5">
        <v>1</v>
      </c>
      <c r="Y195" s="2">
        <f>SUMIFS('Growth rates'!D$4:D$999,'Growth rates'!$B$4:$B$999,Demands!$A195,'Growth rates'!$C$4:$C$999,$W195)</f>
        <v>1</v>
      </c>
      <c r="Z195" s="2">
        <f>SUMIFS('Growth rates'!E$4:E$999,'Growth rates'!$B$4:$B$999,Demands!$A195,'Growth rates'!$C$4:$C$999,$W195)</f>
        <v>1.0034515108758675</v>
      </c>
      <c r="AA195" s="2">
        <f>SUMIFS('Growth rates'!F$4:F$999,'Growth rates'!$B$4:$B$999,Demands!$A195,'Growth rates'!$C$4:$C$999,$W195)</f>
        <v>1.0944148454506719</v>
      </c>
      <c r="AB195" s="2">
        <f>SUMIFS('Growth rates'!G$4:G$999,'Growth rates'!$B$4:$B$999,Demands!$A195,'Growth rates'!$C$4:$C$999,$W195)</f>
        <v>1.1578736503149161</v>
      </c>
      <c r="AC195" s="2">
        <f>SUMIFS('Growth rates'!H$4:H$999,'Growth rates'!$B$4:$B$999,Demands!$A195,'Growth rates'!$C$4:$C$999,$W195)</f>
        <v>1.2157029781758228</v>
      </c>
      <c r="AD195" s="2">
        <f>SUMIFS('Growth rates'!I$4:I$999,'Growth rates'!$B$4:$B$999,Demands!$A195,'Growth rates'!$C$4:$C$999,$W195)</f>
        <v>1.2616927085277452</v>
      </c>
      <c r="AE195" s="2">
        <f>SUMIFS('Growth rates'!J$4:J$999,'Growth rates'!$B$4:$B$999,Demands!$A195,'Growth rates'!$C$4:$C$999,$W195)</f>
        <v>1.303702265919793</v>
      </c>
      <c r="AF195" s="2">
        <f>SUMIFS('Growth rates'!K$4:K$999,'Growth rates'!$B$4:$B$999,Demands!$A195,'Growth rates'!$C$4:$C$999,$W195)</f>
        <v>1.3436104468272947</v>
      </c>
      <c r="AG195" s="2">
        <f>SUMIFS('Growth rates'!L$4:L$999,'Growth rates'!$B$4:$B$999,Demands!$A195,'Growth rates'!$C$4:$C$999,$W195)</f>
        <v>1.3775006725787236</v>
      </c>
      <c r="AH195" s="2">
        <f>SUMIFS('Growth rates'!M$4:M$999,'Growth rates'!$B$4:$B$999,Demands!$A195,'Growth rates'!$C$4:$C$999,$W195)</f>
        <v>1.4039116570266019</v>
      </c>
      <c r="AI195" s="2">
        <f>SUMIFS('Growth rates'!N$4:N$999,'Growth rates'!$B$4:$B$999,Demands!$A195,'Growth rates'!$C$4:$C$999,$W195)</f>
        <v>1.4249268043565957</v>
      </c>
      <c r="AJ195" s="2">
        <f>SUMIFS('Growth rates'!O$4:O$999,'Growth rates'!$B$4:$B$999,Demands!$A195,'Growth rates'!$C$4:$C$999,$W195)</f>
        <v>1.4393032609768579</v>
      </c>
      <c r="AK195" s="2">
        <f>SUMIFS('Growth rates'!P$4:P$999,'Growth rates'!$B$4:$B$999,Demands!$A195,'Growth rates'!$C$4:$C$999,$W195)</f>
        <v>1.4477709787188626</v>
      </c>
      <c r="AL195" s="2">
        <f>SUMIFS('Growth rates'!Q$4:Q$999,'Growth rates'!$B$4:$B$999,Demands!$A195,'Growth rates'!$C$4:$C$999,$W195)</f>
        <v>1.4526926236431952</v>
      </c>
      <c r="AM195" s="2">
        <f>SUMIFS('Growth rates'!R$4:R$999,'Growth rates'!$B$4:$B$999,Demands!$A195,'Growth rates'!$C$4:$C$999,$W195)</f>
        <v>1.4558529832771907</v>
      </c>
      <c r="AN195" s="2">
        <f>SUMIFS('Growth rates'!S$4:S$999,'Growth rates'!$B$4:$B$999,Demands!$A195,'Growth rates'!$C$4:$C$999,$W195)</f>
        <v>1.4567363908914177</v>
      </c>
      <c r="AO195" s="2">
        <f>SUMIFS('Growth rates'!T$4:T$999,'Growth rates'!$B$4:$B$999,Demands!$A195,'Growth rates'!$C$4:$C$999,$W195)</f>
        <v>1.4538870902765162</v>
      </c>
      <c r="AP195" s="2">
        <f>SUMIFS('Growth rates'!U$4:U$999,'Growth rates'!$B$4:$B$999,Demands!$A195,'Growth rates'!$C$4:$C$999,$W195)</f>
        <v>1.4459101545424156</v>
      </c>
      <c r="AR195">
        <f>VLOOKUP(C195&amp;A195,Driver_elast!$A$2:$E$1161,5,FALSE)</f>
        <v>0.96397900000000003</v>
      </c>
      <c r="AS195">
        <f t="shared" si="60"/>
        <v>0.96397900000000003</v>
      </c>
      <c r="AT195">
        <f t="shared" si="61"/>
        <v>0.19279580000000002</v>
      </c>
      <c r="AV195" s="2" cm="1">
        <f t="array" ref="AV195">TREND($AR195:$AS195,$AR$3:$AS$3,AV$1)</f>
        <v>0.96397900000000003</v>
      </c>
      <c r="AW195" s="2" cm="1">
        <f t="array" ref="AW195">TREND($AR195:$AS195,$AR$3:$AS$3,AW$1)</f>
        <v>0.96397900000000003</v>
      </c>
      <c r="AX195" s="2" cm="1">
        <f t="array" ref="AX195">TREND($AR195:$AS195,$AR$3:$AS$3,AX$1)</f>
        <v>0.96397900000000003</v>
      </c>
      <c r="AY195" s="2" cm="1">
        <f t="array" ref="AY195">TREND($AR195:$AS195,$AR$3:$AS$3,AY$1)</f>
        <v>0.96397900000000003</v>
      </c>
      <c r="AZ195" s="2" cm="1">
        <f t="array" ref="AZ195">TREND($AR195:$AS195,$AR$3:$AS$3,AZ$1)</f>
        <v>0.96397900000000003</v>
      </c>
      <c r="BA195" s="2" cm="1">
        <f t="array" ref="BA195">TREND($AR195:$AS195,$AR$3:$AS$3,BA$1)</f>
        <v>0.96397900000000003</v>
      </c>
      <c r="BB195" s="2" cm="1">
        <f t="array" ref="BB195">TREND($AR195:$AS195,$AR$3:$AS$3,BB$1)</f>
        <v>0.96397900000000003</v>
      </c>
      <c r="BC195" s="2" cm="1">
        <f t="array" ref="BC195">TREND($AR195:$AS195,$AR$3:$AS$3,BC$1)</f>
        <v>0.96397900000000003</v>
      </c>
      <c r="BD195" s="2" cm="1">
        <f t="array" ref="BD195">TREND($AR195:$AS195,$AR$3:$AS$3,BD$1)</f>
        <v>0.96397900000000003</v>
      </c>
      <c r="BE195" s="2" cm="1">
        <f t="array" ref="BE195">TREND($AR195:$AS195,$AR$3:$AS$3,BE$1)</f>
        <v>0.96397900000000003</v>
      </c>
      <c r="BF195" s="20" cm="1">
        <f t="array" ref="BF195">TREND($AS195:$AT195,$AS$3:$AT$3,BF$1)</f>
        <v>0.86758110000000244</v>
      </c>
      <c r="BG195" s="20" cm="1">
        <f t="array" ref="BG195">TREND($AS195:$AT195,$AS$3:$AT$3,BG$1)</f>
        <v>0.77118319999999585</v>
      </c>
      <c r="BH195" s="20" cm="1">
        <f t="array" ref="BH195">TREND($AS195:$AT195,$AS$3:$AT$3,BH$1)</f>
        <v>0.67478529999999637</v>
      </c>
      <c r="BI195" s="20" cm="1">
        <f t="array" ref="BI195">TREND($AS195:$AT195,$AS$3:$AT$3,BI$1)</f>
        <v>0.57838739999999689</v>
      </c>
      <c r="BJ195" s="20" cm="1">
        <f t="array" ref="BJ195">TREND($AS195:$AT195,$AS$3:$AT$3,BJ$1)</f>
        <v>0.48198949999999741</v>
      </c>
      <c r="BK195" s="20" cm="1">
        <f t="array" ref="BK195">TREND($AS195:$AT195,$AS$3:$AT$3,BK$1)</f>
        <v>0.38559159999999792</v>
      </c>
      <c r="BL195" s="20" cm="1">
        <f t="array" ref="BL195">TREND($AS195:$AT195,$AS$3:$AT$3,BL$1)</f>
        <v>0.28919369999999844</v>
      </c>
      <c r="BM195" s="20" cm="1">
        <f t="array" ref="BM195">TREND($AS195:$AT195,$AS$3:$AT$3,BM$1)</f>
        <v>0.19279579999999896</v>
      </c>
    </row>
    <row r="196" spans="1:65" x14ac:dyDescent="0.35">
      <c r="A196" t="str">
        <f>IF(BYDem!B194="","\I:",BYDem!B194)</f>
        <v>Asia_east</v>
      </c>
      <c r="B196" t="str">
        <f>BYDem!E194</f>
        <v>TWD</v>
      </c>
      <c r="C196" t="str">
        <f t="shared" si="62"/>
        <v>TWD</v>
      </c>
      <c r="D196" s="4">
        <f>SUMIFS(BYDem!$M$2:$M$2000,BYDem!$B$2:$B$2000,Demands!$A196,BYDem!$E$2:$E$2000,Demands!$B196)</f>
        <v>146.88037138320001</v>
      </c>
      <c r="E196" s="4">
        <f t="shared" ref="E196:E259" si="63">(1+(Z196-Y196)/Y196*AW196)*D196</f>
        <v>146.88037138320001</v>
      </c>
      <c r="F196" s="4">
        <f t="shared" ref="F196:F259" si="64">(1+(AA196-Z196)/Z196*AX196)*E196</f>
        <v>146.88037138320001</v>
      </c>
      <c r="G196" s="4">
        <f t="shared" ref="G196:G259" si="65">(1+(AB196-AA196)/AA196*AY196)*F196</f>
        <v>146.88037138320001</v>
      </c>
      <c r="H196" s="4">
        <f t="shared" ref="H196:H259" si="66">(1+(AC196-AB196)/AB196*AZ196)*G196</f>
        <v>146.88037138320001</v>
      </c>
      <c r="I196" s="4">
        <f t="shared" ref="I196:I259" si="67">(1+(AD196-AC196)/AC196*BA196)*H196</f>
        <v>146.88037138320001</v>
      </c>
      <c r="J196" s="4">
        <f t="shared" ref="J196:J259" si="68">(1+(AE196-AD196)/AD196*BB196)*I196</f>
        <v>146.88037138320001</v>
      </c>
      <c r="K196" s="4">
        <f t="shared" ref="K196:K259" si="69">(1+(AF196-AE196)/AE196*BC196)*J196</f>
        <v>146.88037138320001</v>
      </c>
      <c r="L196" s="4">
        <f t="shared" ref="L196:L259" si="70">(1+(AG196-AF196)/AF196*BD196)*K196</f>
        <v>146.88037138320001</v>
      </c>
      <c r="M196" s="4">
        <f t="shared" ref="M196:M259" si="71">(1+(AH196-AG196)/AG196*BE196)*L196</f>
        <v>146.88037138320001</v>
      </c>
      <c r="N196" s="4">
        <f t="shared" ref="N196:N259" si="72">(1+(AI196-AH196)/AH196*BF196)*M196</f>
        <v>146.88037138320001</v>
      </c>
      <c r="O196" s="4">
        <f t="shared" ref="O196:O259" si="73">(1+(AJ196-AI196)/AI196*BG196)*N196</f>
        <v>146.88037138320001</v>
      </c>
      <c r="P196" s="4">
        <f t="shared" ref="P196:P259" si="74">(1+(AK196-AJ196)/AJ196*BH196)*O196</f>
        <v>146.88037138320001</v>
      </c>
      <c r="Q196" s="4">
        <f t="shared" ref="Q196:Q259" si="75">(1+(AL196-AK196)/AK196*BI196)*P196</f>
        <v>146.88037138320001</v>
      </c>
      <c r="R196" s="4">
        <f t="shared" ref="R196:R259" si="76">(1+(AM196-AL196)/AL196*BJ196)*Q196</f>
        <v>146.88037138320001</v>
      </c>
      <c r="S196" s="4">
        <f t="shared" ref="S196:S259" si="77">(1+(AN196-AM196)/AM196*BK196)*R196</f>
        <v>146.88037138320001</v>
      </c>
      <c r="T196" s="4">
        <f t="shared" ref="T196:T259" si="78">(1+(AO196-AN196)/AN196*BL196)*S196</f>
        <v>146.88037138320001</v>
      </c>
      <c r="U196" s="4">
        <f t="shared" ref="U196:U259" si="79">(1+(AP196-AO196)/AO196*BM196)*T196</f>
        <v>146.88037138320001</v>
      </c>
      <c r="W196" s="5" t="str">
        <f>VLOOKUP(C196&amp;A196,Driver_elast!$A$2:$D$1161,4,FALSE)</f>
        <v>GDPSER</v>
      </c>
      <c r="X196" s="5">
        <v>1</v>
      </c>
      <c r="Y196" s="2">
        <f>SUMIFS('Growth rates'!D$4:D$999,'Growth rates'!$B$4:$B$999,Demands!$A196,'Growth rates'!$C$4:$C$999,$W196)</f>
        <v>1</v>
      </c>
      <c r="Z196" s="2">
        <f>SUMIFS('Growth rates'!E$4:E$999,'Growth rates'!$B$4:$B$999,Demands!$A196,'Growth rates'!$C$4:$C$999,$W196)</f>
        <v>1.002693741987569</v>
      </c>
      <c r="AA196" s="2">
        <f>SUMIFS('Growth rates'!F$4:F$999,'Growth rates'!$B$4:$B$999,Demands!$A196,'Growth rates'!$C$4:$C$999,$W196)</f>
        <v>1.0911583769768578</v>
      </c>
      <c r="AB196" s="2">
        <f>SUMIFS('Growth rates'!G$4:G$999,'Growth rates'!$B$4:$B$999,Demands!$A196,'Growth rates'!$C$4:$C$999,$W196)</f>
        <v>1.1518227954167202</v>
      </c>
      <c r="AC196" s="2">
        <f>SUMIFS('Growth rates'!H$4:H$999,'Growth rates'!$B$4:$B$999,Demands!$A196,'Growth rates'!$C$4:$C$999,$W196)</f>
        <v>1.2079571773385669</v>
      </c>
      <c r="AD196" s="2">
        <f>SUMIFS('Growth rates'!I$4:I$999,'Growth rates'!$B$4:$B$999,Demands!$A196,'Growth rates'!$C$4:$C$999,$W196)</f>
        <v>1.2527734927782808</v>
      </c>
      <c r="AE196" s="2">
        <f>SUMIFS('Growth rates'!J$4:J$999,'Growth rates'!$B$4:$B$999,Demands!$A196,'Growth rates'!$C$4:$C$999,$W196)</f>
        <v>1.2941435123132459</v>
      </c>
      <c r="AF196" s="2">
        <f>SUMIFS('Growth rates'!K$4:K$999,'Growth rates'!$B$4:$B$999,Demands!$A196,'Growth rates'!$C$4:$C$999,$W196)</f>
        <v>1.3338790557896039</v>
      </c>
      <c r="AG196" s="2">
        <f>SUMIFS('Growth rates'!L$4:L$999,'Growth rates'!$B$4:$B$999,Demands!$A196,'Growth rates'!$C$4:$C$999,$W196)</f>
        <v>1.3680113825491471</v>
      </c>
      <c r="AH196" s="2">
        <f>SUMIFS('Growth rates'!M$4:M$999,'Growth rates'!$B$4:$B$999,Demands!$A196,'Growth rates'!$C$4:$C$999,$W196)</f>
        <v>1.3949389019435683</v>
      </c>
      <c r="AI196" s="2">
        <f>SUMIFS('Growth rates'!N$4:N$999,'Growth rates'!$B$4:$B$999,Demands!$A196,'Growth rates'!$C$4:$C$999,$W196)</f>
        <v>1.4164826890573639</v>
      </c>
      <c r="AJ196" s="2">
        <f>SUMIFS('Growth rates'!O$4:O$999,'Growth rates'!$B$4:$B$999,Demands!$A196,'Growth rates'!$C$4:$C$999,$W196)</f>
        <v>1.4314205118378969</v>
      </c>
      <c r="AK196" s="2">
        <f>SUMIFS('Growth rates'!P$4:P$999,'Growth rates'!$B$4:$B$999,Demands!$A196,'Growth rates'!$C$4:$C$999,$W196)</f>
        <v>1.4405258670136856</v>
      </c>
      <c r="AL196" s="2">
        <f>SUMIFS('Growth rates'!Q$4:Q$999,'Growth rates'!$B$4:$B$999,Demands!$A196,'Growth rates'!$C$4:$C$999,$W196)</f>
        <v>1.4462371931097553</v>
      </c>
      <c r="AM196" s="2">
        <f>SUMIFS('Growth rates'!R$4:R$999,'Growth rates'!$B$4:$B$999,Demands!$A196,'Growth rates'!$C$4:$C$999,$W196)</f>
        <v>1.4503209200537122</v>
      </c>
      <c r="AN196" s="2">
        <f>SUMIFS('Growth rates'!S$4:S$999,'Growth rates'!$B$4:$B$999,Demands!$A196,'Growth rates'!$C$4:$C$999,$W196)</f>
        <v>1.4522009021217015</v>
      </c>
      <c r="AO196" s="2">
        <f>SUMIFS('Growth rates'!T$4:T$999,'Growth rates'!$B$4:$B$999,Demands!$A196,'Growth rates'!$C$4:$C$999,$W196)</f>
        <v>1.4503331003209419</v>
      </c>
      <c r="AP196" s="2">
        <f>SUMIFS('Growth rates'!U$4:U$999,'Growth rates'!$B$4:$B$999,Demands!$A196,'Growth rates'!$C$4:$C$999,$W196)</f>
        <v>1.4432054538171257</v>
      </c>
      <c r="AR196">
        <f>VLOOKUP(C196&amp;A196,Driver_elast!$A$2:$E$1161,5,FALSE)</f>
        <v>0</v>
      </c>
      <c r="AS196">
        <f t="shared" si="60"/>
        <v>0</v>
      </c>
      <c r="AT196">
        <f t="shared" si="61"/>
        <v>0</v>
      </c>
      <c r="AV196" s="2" cm="1">
        <f t="array" ref="AV196">TREND($AR196:$AS196,$AR$3:$AS$3,AV$1)</f>
        <v>0</v>
      </c>
      <c r="AW196" s="2" cm="1">
        <f t="array" ref="AW196">TREND($AR196:$AS196,$AR$3:$AS$3,AW$1)</f>
        <v>0</v>
      </c>
      <c r="AX196" s="2" cm="1">
        <f t="array" ref="AX196">TREND($AR196:$AS196,$AR$3:$AS$3,AX$1)</f>
        <v>0</v>
      </c>
      <c r="AY196" s="2" cm="1">
        <f t="array" ref="AY196">TREND($AR196:$AS196,$AR$3:$AS$3,AY$1)</f>
        <v>0</v>
      </c>
      <c r="AZ196" s="2" cm="1">
        <f t="array" ref="AZ196">TREND($AR196:$AS196,$AR$3:$AS$3,AZ$1)</f>
        <v>0</v>
      </c>
      <c r="BA196" s="2" cm="1">
        <f t="array" ref="BA196">TREND($AR196:$AS196,$AR$3:$AS$3,BA$1)</f>
        <v>0</v>
      </c>
      <c r="BB196" s="2" cm="1">
        <f t="array" ref="BB196">TREND($AR196:$AS196,$AR$3:$AS$3,BB$1)</f>
        <v>0</v>
      </c>
      <c r="BC196" s="2" cm="1">
        <f t="array" ref="BC196">TREND($AR196:$AS196,$AR$3:$AS$3,BC$1)</f>
        <v>0</v>
      </c>
      <c r="BD196" s="2" cm="1">
        <f t="array" ref="BD196">TREND($AR196:$AS196,$AR$3:$AS$3,BD$1)</f>
        <v>0</v>
      </c>
      <c r="BE196" s="2" cm="1">
        <f t="array" ref="BE196">TREND($AR196:$AS196,$AR$3:$AS$3,BE$1)</f>
        <v>0</v>
      </c>
      <c r="BF196" s="20" cm="1">
        <f t="array" ref="BF196">TREND($AS196:$AT196,$AS$3:$AT$3,BF$1)</f>
        <v>0</v>
      </c>
      <c r="BG196" s="20" cm="1">
        <f t="array" ref="BG196">TREND($AS196:$AT196,$AS$3:$AT$3,BG$1)</f>
        <v>0</v>
      </c>
      <c r="BH196" s="20" cm="1">
        <f t="array" ref="BH196">TREND($AS196:$AT196,$AS$3:$AT$3,BH$1)</f>
        <v>0</v>
      </c>
      <c r="BI196" s="20" cm="1">
        <f t="array" ref="BI196">TREND($AS196:$AT196,$AS$3:$AT$3,BI$1)</f>
        <v>0</v>
      </c>
      <c r="BJ196" s="20" cm="1">
        <f t="array" ref="BJ196">TREND($AS196:$AT196,$AS$3:$AT$3,BJ$1)</f>
        <v>0</v>
      </c>
      <c r="BK196" s="20" cm="1">
        <f t="array" ref="BK196">TREND($AS196:$AT196,$AS$3:$AT$3,BK$1)</f>
        <v>0</v>
      </c>
      <c r="BL196" s="20" cm="1">
        <f t="array" ref="BL196">TREND($AS196:$AT196,$AS$3:$AT$3,BL$1)</f>
        <v>0</v>
      </c>
      <c r="BM196" s="20" cm="1">
        <f t="array" ref="BM196">TREND($AS196:$AT196,$AS$3:$AT$3,BM$1)</f>
        <v>0</v>
      </c>
    </row>
    <row r="197" spans="1:65" x14ac:dyDescent="0.35">
      <c r="A197" t="str">
        <f>IF(BYDem!B195="","\I:",BYDem!B195)</f>
        <v>Asia_east</v>
      </c>
      <c r="B197" t="str">
        <f>BYDem!E195</f>
        <v>TWI</v>
      </c>
      <c r="C197" t="str">
        <f t="shared" si="62"/>
        <v>TWI</v>
      </c>
      <c r="D197" s="4">
        <f>SUMIFS(BYDem!$M$2:$M$2000,BYDem!$B$2:$B$2000,Demands!$A197,BYDem!$E$2:$E$2000,Demands!$B197)</f>
        <v>536.45126757119999</v>
      </c>
      <c r="E197" s="4">
        <f t="shared" si="63"/>
        <v>537.34987316268621</v>
      </c>
      <c r="F197" s="4">
        <f t="shared" si="64"/>
        <v>566.83081685505465</v>
      </c>
      <c r="G197" s="4">
        <f t="shared" si="65"/>
        <v>586.42749888757737</v>
      </c>
      <c r="H197" s="4">
        <f t="shared" si="66"/>
        <v>604.19966844711121</v>
      </c>
      <c r="I197" s="4">
        <f t="shared" si="67"/>
        <v>618.13919223628977</v>
      </c>
      <c r="J197" s="4">
        <f t="shared" si="68"/>
        <v>630.83271878545713</v>
      </c>
      <c r="K197" s="4">
        <f t="shared" si="69"/>
        <v>642.87735738087849</v>
      </c>
      <c r="L197" s="4">
        <f t="shared" si="70"/>
        <v>653.10699893035564</v>
      </c>
      <c r="M197" s="4">
        <f t="shared" si="71"/>
        <v>661.10117702650132</v>
      </c>
      <c r="N197" s="4">
        <f t="shared" si="72"/>
        <v>666.81543901110979</v>
      </c>
      <c r="O197" s="4">
        <f t="shared" si="73"/>
        <v>670.31371855161808</v>
      </c>
      <c r="P197" s="4">
        <f t="shared" si="74"/>
        <v>672.16976417635624</v>
      </c>
      <c r="Q197" s="4">
        <f t="shared" si="75"/>
        <v>673.16409056359248</v>
      </c>
      <c r="R197" s="4">
        <f t="shared" si="76"/>
        <v>673.75509529755993</v>
      </c>
      <c r="S197" s="4">
        <f t="shared" si="77"/>
        <v>673.97233264655267</v>
      </c>
      <c r="T197" s="4">
        <f t="shared" si="78"/>
        <v>673.8106176648422</v>
      </c>
      <c r="U197" s="4">
        <f t="shared" si="79"/>
        <v>673.39877713419298</v>
      </c>
      <c r="W197" s="5" t="str">
        <f>VLOOKUP(C197&amp;A197,Driver_elast!$A$2:$D$1161,4,FALSE)</f>
        <v>GDPSER</v>
      </c>
      <c r="X197" s="5">
        <v>1</v>
      </c>
      <c r="Y197" s="2">
        <f>SUMIFS('Growth rates'!D$4:D$999,'Growth rates'!$B$4:$B$999,Demands!$A197,'Growth rates'!$C$4:$C$999,$W197)</f>
        <v>1</v>
      </c>
      <c r="Z197" s="2">
        <f>SUMIFS('Growth rates'!E$4:E$999,'Growth rates'!$B$4:$B$999,Demands!$A197,'Growth rates'!$C$4:$C$999,$W197)</f>
        <v>1.002693741987569</v>
      </c>
      <c r="AA197" s="2">
        <f>SUMIFS('Growth rates'!F$4:F$999,'Growth rates'!$B$4:$B$999,Demands!$A197,'Growth rates'!$C$4:$C$999,$W197)</f>
        <v>1.0911583769768578</v>
      </c>
      <c r="AB197" s="2">
        <f>SUMIFS('Growth rates'!G$4:G$999,'Growth rates'!$B$4:$B$999,Demands!$A197,'Growth rates'!$C$4:$C$999,$W197)</f>
        <v>1.1518227954167202</v>
      </c>
      <c r="AC197" s="2">
        <f>SUMIFS('Growth rates'!H$4:H$999,'Growth rates'!$B$4:$B$999,Demands!$A197,'Growth rates'!$C$4:$C$999,$W197)</f>
        <v>1.2079571773385669</v>
      </c>
      <c r="AD197" s="2">
        <f>SUMIFS('Growth rates'!I$4:I$999,'Growth rates'!$B$4:$B$999,Demands!$A197,'Growth rates'!$C$4:$C$999,$W197)</f>
        <v>1.2527734927782808</v>
      </c>
      <c r="AE197" s="2">
        <f>SUMIFS('Growth rates'!J$4:J$999,'Growth rates'!$B$4:$B$999,Demands!$A197,'Growth rates'!$C$4:$C$999,$W197)</f>
        <v>1.2941435123132459</v>
      </c>
      <c r="AF197" s="2">
        <f>SUMIFS('Growth rates'!K$4:K$999,'Growth rates'!$B$4:$B$999,Demands!$A197,'Growth rates'!$C$4:$C$999,$W197)</f>
        <v>1.3338790557896039</v>
      </c>
      <c r="AG197" s="2">
        <f>SUMIFS('Growth rates'!L$4:L$999,'Growth rates'!$B$4:$B$999,Demands!$A197,'Growth rates'!$C$4:$C$999,$W197)</f>
        <v>1.3680113825491471</v>
      </c>
      <c r="AH197" s="2">
        <f>SUMIFS('Growth rates'!M$4:M$999,'Growth rates'!$B$4:$B$999,Demands!$A197,'Growth rates'!$C$4:$C$999,$W197)</f>
        <v>1.3949389019435683</v>
      </c>
      <c r="AI197" s="2">
        <f>SUMIFS('Growth rates'!N$4:N$999,'Growth rates'!$B$4:$B$999,Demands!$A197,'Growth rates'!$C$4:$C$999,$W197)</f>
        <v>1.4164826890573639</v>
      </c>
      <c r="AJ197" s="2">
        <f>SUMIFS('Growth rates'!O$4:O$999,'Growth rates'!$B$4:$B$999,Demands!$A197,'Growth rates'!$C$4:$C$999,$W197)</f>
        <v>1.4314205118378969</v>
      </c>
      <c r="AK197" s="2">
        <f>SUMIFS('Growth rates'!P$4:P$999,'Growth rates'!$B$4:$B$999,Demands!$A197,'Growth rates'!$C$4:$C$999,$W197)</f>
        <v>1.4405258670136856</v>
      </c>
      <c r="AL197" s="2">
        <f>SUMIFS('Growth rates'!Q$4:Q$999,'Growth rates'!$B$4:$B$999,Demands!$A197,'Growth rates'!$C$4:$C$999,$W197)</f>
        <v>1.4462371931097553</v>
      </c>
      <c r="AM197" s="2">
        <f>SUMIFS('Growth rates'!R$4:R$999,'Growth rates'!$B$4:$B$999,Demands!$A197,'Growth rates'!$C$4:$C$999,$W197)</f>
        <v>1.4503209200537122</v>
      </c>
      <c r="AN197" s="2">
        <f>SUMIFS('Growth rates'!S$4:S$999,'Growth rates'!$B$4:$B$999,Demands!$A197,'Growth rates'!$C$4:$C$999,$W197)</f>
        <v>1.4522009021217015</v>
      </c>
      <c r="AO197" s="2">
        <f>SUMIFS('Growth rates'!T$4:T$999,'Growth rates'!$B$4:$B$999,Demands!$A197,'Growth rates'!$C$4:$C$999,$W197)</f>
        <v>1.4503331003209419</v>
      </c>
      <c r="AP197" s="2">
        <f>SUMIFS('Growth rates'!U$4:U$999,'Growth rates'!$B$4:$B$999,Demands!$A197,'Growth rates'!$C$4:$C$999,$W197)</f>
        <v>1.4432054538171257</v>
      </c>
      <c r="AR197">
        <f>VLOOKUP(C197&amp;A197,Driver_elast!$A$2:$E$1161,5,FALSE)</f>
        <v>0.62184600000000001</v>
      </c>
      <c r="AS197">
        <f t="shared" ref="AS197:AS260" si="80">IF(AND(LEFT(W197,3)="GDP",AR197&gt;1,X197),1,AR197)</f>
        <v>0.62184600000000001</v>
      </c>
      <c r="AT197">
        <f t="shared" ref="AT197:AT260" si="81">AS197/$AT$1</f>
        <v>0.1243692</v>
      </c>
      <c r="AV197" s="2" cm="1">
        <f t="array" ref="AV197">TREND($AR197:$AS197,$AR$3:$AS$3,AV$1)</f>
        <v>0.62184600000000001</v>
      </c>
      <c r="AW197" s="2" cm="1">
        <f t="array" ref="AW197">TREND($AR197:$AS197,$AR$3:$AS$3,AW$1)</f>
        <v>0.62184600000000001</v>
      </c>
      <c r="AX197" s="2" cm="1">
        <f t="array" ref="AX197">TREND($AR197:$AS197,$AR$3:$AS$3,AX$1)</f>
        <v>0.62184600000000001</v>
      </c>
      <c r="AY197" s="2" cm="1">
        <f t="array" ref="AY197">TREND($AR197:$AS197,$AR$3:$AS$3,AY$1)</f>
        <v>0.62184600000000001</v>
      </c>
      <c r="AZ197" s="2" cm="1">
        <f t="array" ref="AZ197">TREND($AR197:$AS197,$AR$3:$AS$3,AZ$1)</f>
        <v>0.62184600000000001</v>
      </c>
      <c r="BA197" s="2" cm="1">
        <f t="array" ref="BA197">TREND($AR197:$AS197,$AR$3:$AS$3,BA$1)</f>
        <v>0.62184600000000001</v>
      </c>
      <c r="BB197" s="2" cm="1">
        <f t="array" ref="BB197">TREND($AR197:$AS197,$AR$3:$AS$3,BB$1)</f>
        <v>0.62184600000000001</v>
      </c>
      <c r="BC197" s="2" cm="1">
        <f t="array" ref="BC197">TREND($AR197:$AS197,$AR$3:$AS$3,BC$1)</f>
        <v>0.62184600000000001</v>
      </c>
      <c r="BD197" s="2" cm="1">
        <f t="array" ref="BD197">TREND($AR197:$AS197,$AR$3:$AS$3,BD$1)</f>
        <v>0.62184600000000001</v>
      </c>
      <c r="BE197" s="2" cm="1">
        <f t="array" ref="BE197">TREND($AR197:$AS197,$AR$3:$AS$3,BE$1)</f>
        <v>0.62184600000000001</v>
      </c>
      <c r="BF197" s="20" cm="1">
        <f t="array" ref="BF197">TREND($AS197:$AT197,$AS$3:$AT$3,BF$1)</f>
        <v>0.55966139999999953</v>
      </c>
      <c r="BG197" s="20" cm="1">
        <f t="array" ref="BG197">TREND($AS197:$AT197,$AS$3:$AT$3,BG$1)</f>
        <v>0.49747680000000116</v>
      </c>
      <c r="BH197" s="20" cm="1">
        <f t="array" ref="BH197">TREND($AS197:$AT197,$AS$3:$AT$3,BH$1)</f>
        <v>0.43529219999999924</v>
      </c>
      <c r="BI197" s="20" cm="1">
        <f t="array" ref="BI197">TREND($AS197:$AT197,$AS$3:$AT$3,BI$1)</f>
        <v>0.37310760000000087</v>
      </c>
      <c r="BJ197" s="20" cm="1">
        <f t="array" ref="BJ197">TREND($AS197:$AT197,$AS$3:$AT$3,BJ$1)</f>
        <v>0.31092299999999895</v>
      </c>
      <c r="BK197" s="20" cm="1">
        <f t="array" ref="BK197">TREND($AS197:$AT197,$AS$3:$AT$3,BK$1)</f>
        <v>0.24873840000000058</v>
      </c>
      <c r="BL197" s="20" cm="1">
        <f t="array" ref="BL197">TREND($AS197:$AT197,$AS$3:$AT$3,BL$1)</f>
        <v>0.18655379999999866</v>
      </c>
      <c r="BM197" s="20" cm="1">
        <f t="array" ref="BM197">TREND($AS197:$AT197,$AS$3:$AT$3,BM$1)</f>
        <v>0.12436920000000029</v>
      </c>
    </row>
    <row r="198" spans="1:65" x14ac:dyDescent="0.35">
      <c r="A198" t="str">
        <f>IF(BYDem!B196="","\I:",BYDem!B196)</f>
        <v>Asia_east</v>
      </c>
      <c r="B198" t="str">
        <f>BYDem!E196</f>
        <v>Trd_2w</v>
      </c>
      <c r="C198" t="str">
        <f t="shared" si="62"/>
        <v>Trd_2w</v>
      </c>
      <c r="D198" s="4">
        <f>SUMIFS(BYDem!$M$2:$M$2000,BYDem!$B$2:$B$2000,Demands!$A198,BYDem!$E$2:$E$2000,Demands!$B198)</f>
        <v>18.13</v>
      </c>
      <c r="E198" s="4">
        <f t="shared" si="63"/>
        <v>18.13</v>
      </c>
      <c r="F198" s="4">
        <f t="shared" si="64"/>
        <v>18.13</v>
      </c>
      <c r="G198" s="4">
        <f t="shared" si="65"/>
        <v>18.13</v>
      </c>
      <c r="H198" s="4">
        <f t="shared" si="66"/>
        <v>18.13</v>
      </c>
      <c r="I198" s="4">
        <f t="shared" si="67"/>
        <v>18.13</v>
      </c>
      <c r="J198" s="4">
        <f t="shared" si="68"/>
        <v>18.13</v>
      </c>
      <c r="K198" s="4">
        <f t="shared" si="69"/>
        <v>18.13</v>
      </c>
      <c r="L198" s="4">
        <f t="shared" si="70"/>
        <v>18.13</v>
      </c>
      <c r="M198" s="4">
        <f t="shared" si="71"/>
        <v>18.13</v>
      </c>
      <c r="N198" s="4">
        <f t="shared" si="72"/>
        <v>18.13</v>
      </c>
      <c r="O198" s="4">
        <f t="shared" si="73"/>
        <v>18.13</v>
      </c>
      <c r="P198" s="4">
        <f t="shared" si="74"/>
        <v>18.13</v>
      </c>
      <c r="Q198" s="4">
        <f t="shared" si="75"/>
        <v>18.13</v>
      </c>
      <c r="R198" s="4">
        <f t="shared" si="76"/>
        <v>18.13</v>
      </c>
      <c r="S198" s="4">
        <f t="shared" si="77"/>
        <v>18.13</v>
      </c>
      <c r="T198" s="4">
        <f t="shared" si="78"/>
        <v>18.13</v>
      </c>
      <c r="U198" s="4">
        <f t="shared" si="79"/>
        <v>18.13</v>
      </c>
      <c r="W198" s="5" t="str">
        <f>VLOOKUP(C198&amp;A198,Driver_elast!$A$2:$D$1161,4,FALSE)</f>
        <v>GDPPCAP</v>
      </c>
      <c r="X198" s="5">
        <v>1</v>
      </c>
      <c r="Y198" s="2">
        <f>SUMIFS('Growth rates'!D$4:D$999,'Growth rates'!$B$4:$B$999,Demands!$A198,'Growth rates'!$C$4:$C$999,$W198)</f>
        <v>1</v>
      </c>
      <c r="Z198" s="2">
        <f>SUMIFS('Growth rates'!E$4:E$999,'Growth rates'!$B$4:$B$999,Demands!$A198,'Growth rates'!$C$4:$C$999,$W198)</f>
        <v>1.0073291617241342</v>
      </c>
      <c r="AA198" s="2">
        <f>SUMIFS('Growth rates'!F$4:F$999,'Growth rates'!$B$4:$B$999,Demands!$A198,'Growth rates'!$C$4:$C$999,$W198)</f>
        <v>1.1202897592341445</v>
      </c>
      <c r="AB198" s="2">
        <f>SUMIFS('Growth rates'!G$4:G$999,'Growth rates'!$B$4:$B$999,Demands!$A198,'Growth rates'!$C$4:$C$999,$W198)</f>
        <v>1.2106051917586444</v>
      </c>
      <c r="AC198" s="2">
        <f>SUMIFS('Growth rates'!H$4:H$999,'Growth rates'!$B$4:$B$999,Demands!$A198,'Growth rates'!$C$4:$C$999,$W198)</f>
        <v>1.301828350250285</v>
      </c>
      <c r="AD198" s="2">
        <f>SUMIFS('Growth rates'!I$4:I$999,'Growth rates'!$B$4:$B$999,Demands!$A198,'Growth rates'!$C$4:$C$999,$W198)</f>
        <v>1.3879007414697382</v>
      </c>
      <c r="AE198" s="2">
        <f>SUMIFS('Growth rates'!J$4:J$999,'Growth rates'!$B$4:$B$999,Demands!$A198,'Growth rates'!$C$4:$C$999,$W198)</f>
        <v>1.4770625214685384</v>
      </c>
      <c r="AF198" s="2">
        <f>SUMIFS('Growth rates'!K$4:K$999,'Growth rates'!$B$4:$B$999,Demands!$A198,'Growth rates'!$C$4:$C$999,$W198)</f>
        <v>1.5696061890913828</v>
      </c>
      <c r="AG198" s="2">
        <f>SUMIFS('Growth rates'!L$4:L$999,'Growth rates'!$B$4:$B$999,Demands!$A198,'Growth rates'!$C$4:$C$999,$W198)</f>
        <v>1.6634946547242713</v>
      </c>
      <c r="AH198" s="2">
        <f>SUMIFS('Growth rates'!M$4:M$999,'Growth rates'!$B$4:$B$999,Demands!$A198,'Growth rates'!$C$4:$C$999,$W198)</f>
        <v>1.7581093665592082</v>
      </c>
      <c r="AI198" s="2">
        <f>SUMIFS('Growth rates'!N$4:N$999,'Growth rates'!$B$4:$B$999,Demands!$A198,'Growth rates'!$C$4:$C$999,$W198)</f>
        <v>1.8561803624893849</v>
      </c>
      <c r="AJ198" s="2">
        <f>SUMIFS('Growth rates'!O$4:O$999,'Growth rates'!$B$4:$B$999,Demands!$A198,'Growth rates'!$C$4:$C$999,$W198)</f>
        <v>1.9550433217946339</v>
      </c>
      <c r="AK198" s="2">
        <f>SUMIFS('Growth rates'!P$4:P$999,'Growth rates'!$B$4:$B$999,Demands!$A198,'Growth rates'!$C$4:$C$999,$W198)</f>
        <v>2.0530380321880299</v>
      </c>
      <c r="AL198" s="2">
        <f>SUMIFS('Growth rates'!Q$4:Q$999,'Growth rates'!$B$4:$B$999,Demands!$A198,'Growth rates'!$C$4:$C$999,$W198)</f>
        <v>2.1487258679224475</v>
      </c>
      <c r="AM198" s="2">
        <f>SUMIFS('Growth rates'!R$4:R$999,'Growth rates'!$B$4:$B$999,Demands!$A198,'Growth rates'!$C$4:$C$999,$W198)</f>
        <v>2.2420061707649657</v>
      </c>
      <c r="AN198" s="2">
        <f>SUMIFS('Growth rates'!S$4:S$999,'Growth rates'!$B$4:$B$999,Demands!$A198,'Growth rates'!$C$4:$C$999,$W198)</f>
        <v>2.3337966612765144</v>
      </c>
      <c r="AO198" s="2">
        <f>SUMIFS('Growth rates'!T$4:T$999,'Growth rates'!$B$4:$B$999,Demands!$A198,'Growth rates'!$C$4:$C$999,$W198)</f>
        <v>2.4242138360804688</v>
      </c>
      <c r="AP198" s="2">
        <f>SUMIFS('Growth rates'!U$4:U$999,'Growth rates'!$B$4:$B$999,Demands!$A198,'Growth rates'!$C$4:$C$999,$W198)</f>
        <v>2.5109749537219757</v>
      </c>
      <c r="AR198">
        <f>VLOOKUP(C198&amp;A198,Driver_elast!$A$2:$E$1161,5,FALSE)</f>
        <v>0</v>
      </c>
      <c r="AS198">
        <f t="shared" si="80"/>
        <v>0</v>
      </c>
      <c r="AT198">
        <f t="shared" si="81"/>
        <v>0</v>
      </c>
      <c r="AV198" s="2" cm="1">
        <f t="array" ref="AV198">TREND($AR198:$AS198,$AR$3:$AS$3,AV$1)</f>
        <v>0</v>
      </c>
      <c r="AW198" s="2" cm="1">
        <f t="array" ref="AW198">TREND($AR198:$AS198,$AR$3:$AS$3,AW$1)</f>
        <v>0</v>
      </c>
      <c r="AX198" s="2" cm="1">
        <f t="array" ref="AX198">TREND($AR198:$AS198,$AR$3:$AS$3,AX$1)</f>
        <v>0</v>
      </c>
      <c r="AY198" s="2" cm="1">
        <f t="array" ref="AY198">TREND($AR198:$AS198,$AR$3:$AS$3,AY$1)</f>
        <v>0</v>
      </c>
      <c r="AZ198" s="2" cm="1">
        <f t="array" ref="AZ198">TREND($AR198:$AS198,$AR$3:$AS$3,AZ$1)</f>
        <v>0</v>
      </c>
      <c r="BA198" s="2" cm="1">
        <f t="array" ref="BA198">TREND($AR198:$AS198,$AR$3:$AS$3,BA$1)</f>
        <v>0</v>
      </c>
      <c r="BB198" s="2" cm="1">
        <f t="array" ref="BB198">TREND($AR198:$AS198,$AR$3:$AS$3,BB$1)</f>
        <v>0</v>
      </c>
      <c r="BC198" s="2" cm="1">
        <f t="array" ref="BC198">TREND($AR198:$AS198,$AR$3:$AS$3,BC$1)</f>
        <v>0</v>
      </c>
      <c r="BD198" s="2" cm="1">
        <f t="array" ref="BD198">TREND($AR198:$AS198,$AR$3:$AS$3,BD$1)</f>
        <v>0</v>
      </c>
      <c r="BE198" s="2" cm="1">
        <f t="array" ref="BE198">TREND($AR198:$AS198,$AR$3:$AS$3,BE$1)</f>
        <v>0</v>
      </c>
      <c r="BF198" s="20" cm="1">
        <f t="array" ref="BF198">TREND($AS198:$AT198,$AS$3:$AT$3,BF$1)</f>
        <v>0</v>
      </c>
      <c r="BG198" s="20" cm="1">
        <f t="array" ref="BG198">TREND($AS198:$AT198,$AS$3:$AT$3,BG$1)</f>
        <v>0</v>
      </c>
      <c r="BH198" s="20" cm="1">
        <f t="array" ref="BH198">TREND($AS198:$AT198,$AS$3:$AT$3,BH$1)</f>
        <v>0</v>
      </c>
      <c r="BI198" s="20" cm="1">
        <f t="array" ref="BI198">TREND($AS198:$AT198,$AS$3:$AT$3,BI$1)</f>
        <v>0</v>
      </c>
      <c r="BJ198" s="20" cm="1">
        <f t="array" ref="BJ198">TREND($AS198:$AT198,$AS$3:$AT$3,BJ$1)</f>
        <v>0</v>
      </c>
      <c r="BK198" s="20" cm="1">
        <f t="array" ref="BK198">TREND($AS198:$AT198,$AS$3:$AT$3,BK$1)</f>
        <v>0</v>
      </c>
      <c r="BL198" s="20" cm="1">
        <f t="array" ref="BL198">TREND($AS198:$AT198,$AS$3:$AT$3,BL$1)</f>
        <v>0</v>
      </c>
      <c r="BM198" s="20" cm="1">
        <f t="array" ref="BM198">TREND($AS198:$AT198,$AS$3:$AT$3,BM$1)</f>
        <v>0</v>
      </c>
    </row>
    <row r="199" spans="1:65" x14ac:dyDescent="0.35">
      <c r="A199" t="str">
        <f>IF(BYDem!B197="","\I:",BYDem!B197)</f>
        <v>Asia_east</v>
      </c>
      <c r="B199" t="str">
        <f>BYDem!E197</f>
        <v>Trd_3w</v>
      </c>
      <c r="C199" t="str">
        <f t="shared" si="62"/>
        <v>Trd_3w</v>
      </c>
      <c r="D199" s="4">
        <f>SUMIFS(BYDem!$M$2:$M$2000,BYDem!$B$2:$B$2000,Demands!$A199,BYDem!$E$2:$E$2000,Demands!$B199)</f>
        <v>5.85</v>
      </c>
      <c r="E199" s="4">
        <f t="shared" si="63"/>
        <v>5.85</v>
      </c>
      <c r="F199" s="4">
        <f t="shared" si="64"/>
        <v>5.85</v>
      </c>
      <c r="G199" s="4">
        <f t="shared" si="65"/>
        <v>5.85</v>
      </c>
      <c r="H199" s="4">
        <f t="shared" si="66"/>
        <v>5.85</v>
      </c>
      <c r="I199" s="4">
        <f t="shared" si="67"/>
        <v>5.85</v>
      </c>
      <c r="J199" s="4">
        <f t="shared" si="68"/>
        <v>5.85</v>
      </c>
      <c r="K199" s="4">
        <f t="shared" si="69"/>
        <v>5.85</v>
      </c>
      <c r="L199" s="4">
        <f t="shared" si="70"/>
        <v>5.85</v>
      </c>
      <c r="M199" s="4">
        <f t="shared" si="71"/>
        <v>5.85</v>
      </c>
      <c r="N199" s="4">
        <f t="shared" si="72"/>
        <v>5.85</v>
      </c>
      <c r="O199" s="4">
        <f t="shared" si="73"/>
        <v>5.85</v>
      </c>
      <c r="P199" s="4">
        <f t="shared" si="74"/>
        <v>5.85</v>
      </c>
      <c r="Q199" s="4">
        <f t="shared" si="75"/>
        <v>5.85</v>
      </c>
      <c r="R199" s="4">
        <f t="shared" si="76"/>
        <v>5.85</v>
      </c>
      <c r="S199" s="4">
        <f t="shared" si="77"/>
        <v>5.85</v>
      </c>
      <c r="T199" s="4">
        <f t="shared" si="78"/>
        <v>5.85</v>
      </c>
      <c r="U199" s="4">
        <f t="shared" si="79"/>
        <v>5.85</v>
      </c>
      <c r="W199" s="5" t="str">
        <f>VLOOKUP(C199&amp;A199,Driver_elast!$A$2:$D$1161,4,FALSE)</f>
        <v>GDPPCAP</v>
      </c>
      <c r="X199" s="5">
        <v>1</v>
      </c>
      <c r="Y199" s="2">
        <f>SUMIFS('Growth rates'!D$4:D$999,'Growth rates'!$B$4:$B$999,Demands!$A199,'Growth rates'!$C$4:$C$999,$W199)</f>
        <v>1</v>
      </c>
      <c r="Z199" s="2">
        <f>SUMIFS('Growth rates'!E$4:E$999,'Growth rates'!$B$4:$B$999,Demands!$A199,'Growth rates'!$C$4:$C$999,$W199)</f>
        <v>1.0073291617241342</v>
      </c>
      <c r="AA199" s="2">
        <f>SUMIFS('Growth rates'!F$4:F$999,'Growth rates'!$B$4:$B$999,Demands!$A199,'Growth rates'!$C$4:$C$999,$W199)</f>
        <v>1.1202897592341445</v>
      </c>
      <c r="AB199" s="2">
        <f>SUMIFS('Growth rates'!G$4:G$999,'Growth rates'!$B$4:$B$999,Demands!$A199,'Growth rates'!$C$4:$C$999,$W199)</f>
        <v>1.2106051917586444</v>
      </c>
      <c r="AC199" s="2">
        <f>SUMIFS('Growth rates'!H$4:H$999,'Growth rates'!$B$4:$B$999,Demands!$A199,'Growth rates'!$C$4:$C$999,$W199)</f>
        <v>1.301828350250285</v>
      </c>
      <c r="AD199" s="2">
        <f>SUMIFS('Growth rates'!I$4:I$999,'Growth rates'!$B$4:$B$999,Demands!$A199,'Growth rates'!$C$4:$C$999,$W199)</f>
        <v>1.3879007414697382</v>
      </c>
      <c r="AE199" s="2">
        <f>SUMIFS('Growth rates'!J$4:J$999,'Growth rates'!$B$4:$B$999,Demands!$A199,'Growth rates'!$C$4:$C$999,$W199)</f>
        <v>1.4770625214685384</v>
      </c>
      <c r="AF199" s="2">
        <f>SUMIFS('Growth rates'!K$4:K$999,'Growth rates'!$B$4:$B$999,Demands!$A199,'Growth rates'!$C$4:$C$999,$W199)</f>
        <v>1.5696061890913828</v>
      </c>
      <c r="AG199" s="2">
        <f>SUMIFS('Growth rates'!L$4:L$999,'Growth rates'!$B$4:$B$999,Demands!$A199,'Growth rates'!$C$4:$C$999,$W199)</f>
        <v>1.6634946547242713</v>
      </c>
      <c r="AH199" s="2">
        <f>SUMIFS('Growth rates'!M$4:M$999,'Growth rates'!$B$4:$B$999,Demands!$A199,'Growth rates'!$C$4:$C$999,$W199)</f>
        <v>1.7581093665592082</v>
      </c>
      <c r="AI199" s="2">
        <f>SUMIFS('Growth rates'!N$4:N$999,'Growth rates'!$B$4:$B$999,Demands!$A199,'Growth rates'!$C$4:$C$999,$W199)</f>
        <v>1.8561803624893849</v>
      </c>
      <c r="AJ199" s="2">
        <f>SUMIFS('Growth rates'!O$4:O$999,'Growth rates'!$B$4:$B$999,Demands!$A199,'Growth rates'!$C$4:$C$999,$W199)</f>
        <v>1.9550433217946339</v>
      </c>
      <c r="AK199" s="2">
        <f>SUMIFS('Growth rates'!P$4:P$999,'Growth rates'!$B$4:$B$999,Demands!$A199,'Growth rates'!$C$4:$C$999,$W199)</f>
        <v>2.0530380321880299</v>
      </c>
      <c r="AL199" s="2">
        <f>SUMIFS('Growth rates'!Q$4:Q$999,'Growth rates'!$B$4:$B$999,Demands!$A199,'Growth rates'!$C$4:$C$999,$W199)</f>
        <v>2.1487258679224475</v>
      </c>
      <c r="AM199" s="2">
        <f>SUMIFS('Growth rates'!R$4:R$999,'Growth rates'!$B$4:$B$999,Demands!$A199,'Growth rates'!$C$4:$C$999,$W199)</f>
        <v>2.2420061707649657</v>
      </c>
      <c r="AN199" s="2">
        <f>SUMIFS('Growth rates'!S$4:S$999,'Growth rates'!$B$4:$B$999,Demands!$A199,'Growth rates'!$C$4:$C$999,$W199)</f>
        <v>2.3337966612765144</v>
      </c>
      <c r="AO199" s="2">
        <f>SUMIFS('Growth rates'!T$4:T$999,'Growth rates'!$B$4:$B$999,Demands!$A199,'Growth rates'!$C$4:$C$999,$W199)</f>
        <v>2.4242138360804688</v>
      </c>
      <c r="AP199" s="2">
        <f>SUMIFS('Growth rates'!U$4:U$999,'Growth rates'!$B$4:$B$999,Demands!$A199,'Growth rates'!$C$4:$C$999,$W199)</f>
        <v>2.5109749537219757</v>
      </c>
      <c r="AR199">
        <f>VLOOKUP(C199&amp;A199,Driver_elast!$A$2:$E$1161,5,FALSE)</f>
        <v>0</v>
      </c>
      <c r="AS199">
        <f t="shared" si="80"/>
        <v>0</v>
      </c>
      <c r="AT199">
        <f t="shared" si="81"/>
        <v>0</v>
      </c>
      <c r="AV199" s="2" cm="1">
        <f t="array" ref="AV199">TREND($AR199:$AS199,$AR$3:$AS$3,AV$1)</f>
        <v>0</v>
      </c>
      <c r="AW199" s="2" cm="1">
        <f t="array" ref="AW199">TREND($AR199:$AS199,$AR$3:$AS$3,AW$1)</f>
        <v>0</v>
      </c>
      <c r="AX199" s="2" cm="1">
        <f t="array" ref="AX199">TREND($AR199:$AS199,$AR$3:$AS$3,AX$1)</f>
        <v>0</v>
      </c>
      <c r="AY199" s="2" cm="1">
        <f t="array" ref="AY199">TREND($AR199:$AS199,$AR$3:$AS$3,AY$1)</f>
        <v>0</v>
      </c>
      <c r="AZ199" s="2" cm="1">
        <f t="array" ref="AZ199">TREND($AR199:$AS199,$AR$3:$AS$3,AZ$1)</f>
        <v>0</v>
      </c>
      <c r="BA199" s="2" cm="1">
        <f t="array" ref="BA199">TREND($AR199:$AS199,$AR$3:$AS$3,BA$1)</f>
        <v>0</v>
      </c>
      <c r="BB199" s="2" cm="1">
        <f t="array" ref="BB199">TREND($AR199:$AS199,$AR$3:$AS$3,BB$1)</f>
        <v>0</v>
      </c>
      <c r="BC199" s="2" cm="1">
        <f t="array" ref="BC199">TREND($AR199:$AS199,$AR$3:$AS$3,BC$1)</f>
        <v>0</v>
      </c>
      <c r="BD199" s="2" cm="1">
        <f t="array" ref="BD199">TREND($AR199:$AS199,$AR$3:$AS$3,BD$1)</f>
        <v>0</v>
      </c>
      <c r="BE199" s="2" cm="1">
        <f t="array" ref="BE199">TREND($AR199:$AS199,$AR$3:$AS$3,BE$1)</f>
        <v>0</v>
      </c>
      <c r="BF199" s="20" cm="1">
        <f t="array" ref="BF199">TREND($AS199:$AT199,$AS$3:$AT$3,BF$1)</f>
        <v>0</v>
      </c>
      <c r="BG199" s="20" cm="1">
        <f t="array" ref="BG199">TREND($AS199:$AT199,$AS$3:$AT$3,BG$1)</f>
        <v>0</v>
      </c>
      <c r="BH199" s="20" cm="1">
        <f t="array" ref="BH199">TREND($AS199:$AT199,$AS$3:$AT$3,BH$1)</f>
        <v>0</v>
      </c>
      <c r="BI199" s="20" cm="1">
        <f t="array" ref="BI199">TREND($AS199:$AT199,$AS$3:$AT$3,BI$1)</f>
        <v>0</v>
      </c>
      <c r="BJ199" s="20" cm="1">
        <f t="array" ref="BJ199">TREND($AS199:$AT199,$AS$3:$AT$3,BJ$1)</f>
        <v>0</v>
      </c>
      <c r="BK199" s="20" cm="1">
        <f t="array" ref="BK199">TREND($AS199:$AT199,$AS$3:$AT$3,BK$1)</f>
        <v>0</v>
      </c>
      <c r="BL199" s="20" cm="1">
        <f t="array" ref="BL199">TREND($AS199:$AT199,$AS$3:$AT$3,BL$1)</f>
        <v>0</v>
      </c>
      <c r="BM199" s="20" cm="1">
        <f t="array" ref="BM199">TREND($AS199:$AT199,$AS$3:$AT$3,BM$1)</f>
        <v>0</v>
      </c>
    </row>
    <row r="200" spans="1:65" x14ac:dyDescent="0.35">
      <c r="A200" t="str">
        <f>IF(BYDem!B198="","\I:",BYDem!B198)</f>
        <v>Asia_east</v>
      </c>
      <c r="B200" t="str">
        <f>BYDem!E198</f>
        <v>Trd_Bus</v>
      </c>
      <c r="C200" t="str">
        <f t="shared" si="62"/>
        <v>Trd_Bus</v>
      </c>
      <c r="D200" s="4">
        <f>SUMIFS(BYDem!$M$2:$M$2000,BYDem!$B$2:$B$2000,Demands!$A200,BYDem!$E$2:$E$2000,Demands!$B200)</f>
        <v>5.95</v>
      </c>
      <c r="E200" s="4">
        <f t="shared" si="63"/>
        <v>5.95</v>
      </c>
      <c r="F200" s="4">
        <f t="shared" si="64"/>
        <v>5.95</v>
      </c>
      <c r="G200" s="4">
        <f t="shared" si="65"/>
        <v>5.95</v>
      </c>
      <c r="H200" s="4">
        <f t="shared" si="66"/>
        <v>5.95</v>
      </c>
      <c r="I200" s="4">
        <f t="shared" si="67"/>
        <v>5.95</v>
      </c>
      <c r="J200" s="4">
        <f t="shared" si="68"/>
        <v>5.95</v>
      </c>
      <c r="K200" s="4">
        <f t="shared" si="69"/>
        <v>5.95</v>
      </c>
      <c r="L200" s="4">
        <f t="shared" si="70"/>
        <v>5.95</v>
      </c>
      <c r="M200" s="4">
        <f t="shared" si="71"/>
        <v>5.95</v>
      </c>
      <c r="N200" s="4">
        <f t="shared" si="72"/>
        <v>5.95</v>
      </c>
      <c r="O200" s="4">
        <f t="shared" si="73"/>
        <v>5.95</v>
      </c>
      <c r="P200" s="4">
        <f t="shared" si="74"/>
        <v>5.95</v>
      </c>
      <c r="Q200" s="4">
        <f t="shared" si="75"/>
        <v>5.95</v>
      </c>
      <c r="R200" s="4">
        <f t="shared" si="76"/>
        <v>5.95</v>
      </c>
      <c r="S200" s="4">
        <f t="shared" si="77"/>
        <v>5.95</v>
      </c>
      <c r="T200" s="4">
        <f t="shared" si="78"/>
        <v>5.95</v>
      </c>
      <c r="U200" s="4">
        <f t="shared" si="79"/>
        <v>5.95</v>
      </c>
      <c r="W200" s="5" t="str">
        <f>VLOOKUP(C200&amp;A200,Driver_elast!$A$2:$D$1161,4,FALSE)</f>
        <v>GDPPCAP</v>
      </c>
      <c r="X200" s="5">
        <v>1</v>
      </c>
      <c r="Y200" s="2">
        <f>SUMIFS('Growth rates'!D$4:D$999,'Growth rates'!$B$4:$B$999,Demands!$A200,'Growth rates'!$C$4:$C$999,$W200)</f>
        <v>1</v>
      </c>
      <c r="Z200" s="2">
        <f>SUMIFS('Growth rates'!E$4:E$999,'Growth rates'!$B$4:$B$999,Demands!$A200,'Growth rates'!$C$4:$C$999,$W200)</f>
        <v>1.0073291617241342</v>
      </c>
      <c r="AA200" s="2">
        <f>SUMIFS('Growth rates'!F$4:F$999,'Growth rates'!$B$4:$B$999,Demands!$A200,'Growth rates'!$C$4:$C$999,$W200)</f>
        <v>1.1202897592341445</v>
      </c>
      <c r="AB200" s="2">
        <f>SUMIFS('Growth rates'!G$4:G$999,'Growth rates'!$B$4:$B$999,Demands!$A200,'Growth rates'!$C$4:$C$999,$W200)</f>
        <v>1.2106051917586444</v>
      </c>
      <c r="AC200" s="2">
        <f>SUMIFS('Growth rates'!H$4:H$999,'Growth rates'!$B$4:$B$999,Demands!$A200,'Growth rates'!$C$4:$C$999,$W200)</f>
        <v>1.301828350250285</v>
      </c>
      <c r="AD200" s="2">
        <f>SUMIFS('Growth rates'!I$4:I$999,'Growth rates'!$B$4:$B$999,Demands!$A200,'Growth rates'!$C$4:$C$999,$W200)</f>
        <v>1.3879007414697382</v>
      </c>
      <c r="AE200" s="2">
        <f>SUMIFS('Growth rates'!J$4:J$999,'Growth rates'!$B$4:$B$999,Demands!$A200,'Growth rates'!$C$4:$C$999,$W200)</f>
        <v>1.4770625214685384</v>
      </c>
      <c r="AF200" s="2">
        <f>SUMIFS('Growth rates'!K$4:K$999,'Growth rates'!$B$4:$B$999,Demands!$A200,'Growth rates'!$C$4:$C$999,$W200)</f>
        <v>1.5696061890913828</v>
      </c>
      <c r="AG200" s="2">
        <f>SUMIFS('Growth rates'!L$4:L$999,'Growth rates'!$B$4:$B$999,Demands!$A200,'Growth rates'!$C$4:$C$999,$W200)</f>
        <v>1.6634946547242713</v>
      </c>
      <c r="AH200" s="2">
        <f>SUMIFS('Growth rates'!M$4:M$999,'Growth rates'!$B$4:$B$999,Demands!$A200,'Growth rates'!$C$4:$C$999,$W200)</f>
        <v>1.7581093665592082</v>
      </c>
      <c r="AI200" s="2">
        <f>SUMIFS('Growth rates'!N$4:N$999,'Growth rates'!$B$4:$B$999,Demands!$A200,'Growth rates'!$C$4:$C$999,$W200)</f>
        <v>1.8561803624893849</v>
      </c>
      <c r="AJ200" s="2">
        <f>SUMIFS('Growth rates'!O$4:O$999,'Growth rates'!$B$4:$B$999,Demands!$A200,'Growth rates'!$C$4:$C$999,$W200)</f>
        <v>1.9550433217946339</v>
      </c>
      <c r="AK200" s="2">
        <f>SUMIFS('Growth rates'!P$4:P$999,'Growth rates'!$B$4:$B$999,Demands!$A200,'Growth rates'!$C$4:$C$999,$W200)</f>
        <v>2.0530380321880299</v>
      </c>
      <c r="AL200" s="2">
        <f>SUMIFS('Growth rates'!Q$4:Q$999,'Growth rates'!$B$4:$B$999,Demands!$A200,'Growth rates'!$C$4:$C$999,$W200)</f>
        <v>2.1487258679224475</v>
      </c>
      <c r="AM200" s="2">
        <f>SUMIFS('Growth rates'!R$4:R$999,'Growth rates'!$B$4:$B$999,Demands!$A200,'Growth rates'!$C$4:$C$999,$W200)</f>
        <v>2.2420061707649657</v>
      </c>
      <c r="AN200" s="2">
        <f>SUMIFS('Growth rates'!S$4:S$999,'Growth rates'!$B$4:$B$999,Demands!$A200,'Growth rates'!$C$4:$C$999,$W200)</f>
        <v>2.3337966612765144</v>
      </c>
      <c r="AO200" s="2">
        <f>SUMIFS('Growth rates'!T$4:T$999,'Growth rates'!$B$4:$B$999,Demands!$A200,'Growth rates'!$C$4:$C$999,$W200)</f>
        <v>2.4242138360804688</v>
      </c>
      <c r="AP200" s="2">
        <f>SUMIFS('Growth rates'!U$4:U$999,'Growth rates'!$B$4:$B$999,Demands!$A200,'Growth rates'!$C$4:$C$999,$W200)</f>
        <v>2.5109749537219757</v>
      </c>
      <c r="AR200">
        <f>VLOOKUP(C200&amp;A200,Driver_elast!$A$2:$E$1161,5,FALSE)</f>
        <v>0</v>
      </c>
      <c r="AS200">
        <f t="shared" si="80"/>
        <v>0</v>
      </c>
      <c r="AT200">
        <f t="shared" si="81"/>
        <v>0</v>
      </c>
      <c r="AV200" s="2" cm="1">
        <f t="array" ref="AV200">TREND($AR200:$AS200,$AR$3:$AS$3,AV$1)</f>
        <v>0</v>
      </c>
      <c r="AW200" s="2" cm="1">
        <f t="array" ref="AW200">TREND($AR200:$AS200,$AR$3:$AS$3,AW$1)</f>
        <v>0</v>
      </c>
      <c r="AX200" s="2" cm="1">
        <f t="array" ref="AX200">TREND($AR200:$AS200,$AR$3:$AS$3,AX$1)</f>
        <v>0</v>
      </c>
      <c r="AY200" s="2" cm="1">
        <f t="array" ref="AY200">TREND($AR200:$AS200,$AR$3:$AS$3,AY$1)</f>
        <v>0</v>
      </c>
      <c r="AZ200" s="2" cm="1">
        <f t="array" ref="AZ200">TREND($AR200:$AS200,$AR$3:$AS$3,AZ$1)</f>
        <v>0</v>
      </c>
      <c r="BA200" s="2" cm="1">
        <f t="array" ref="BA200">TREND($AR200:$AS200,$AR$3:$AS$3,BA$1)</f>
        <v>0</v>
      </c>
      <c r="BB200" s="2" cm="1">
        <f t="array" ref="BB200">TREND($AR200:$AS200,$AR$3:$AS$3,BB$1)</f>
        <v>0</v>
      </c>
      <c r="BC200" s="2" cm="1">
        <f t="array" ref="BC200">TREND($AR200:$AS200,$AR$3:$AS$3,BC$1)</f>
        <v>0</v>
      </c>
      <c r="BD200" s="2" cm="1">
        <f t="array" ref="BD200">TREND($AR200:$AS200,$AR$3:$AS$3,BD$1)</f>
        <v>0</v>
      </c>
      <c r="BE200" s="2" cm="1">
        <f t="array" ref="BE200">TREND($AR200:$AS200,$AR$3:$AS$3,BE$1)</f>
        <v>0</v>
      </c>
      <c r="BF200" s="20" cm="1">
        <f t="array" ref="BF200">TREND($AS200:$AT200,$AS$3:$AT$3,BF$1)</f>
        <v>0</v>
      </c>
      <c r="BG200" s="20" cm="1">
        <f t="array" ref="BG200">TREND($AS200:$AT200,$AS$3:$AT$3,BG$1)</f>
        <v>0</v>
      </c>
      <c r="BH200" s="20" cm="1">
        <f t="array" ref="BH200">TREND($AS200:$AT200,$AS$3:$AT$3,BH$1)</f>
        <v>0</v>
      </c>
      <c r="BI200" s="20" cm="1">
        <f t="array" ref="BI200">TREND($AS200:$AT200,$AS$3:$AT$3,BI$1)</f>
        <v>0</v>
      </c>
      <c r="BJ200" s="20" cm="1">
        <f t="array" ref="BJ200">TREND($AS200:$AT200,$AS$3:$AT$3,BJ$1)</f>
        <v>0</v>
      </c>
      <c r="BK200" s="20" cm="1">
        <f t="array" ref="BK200">TREND($AS200:$AT200,$AS$3:$AT$3,BK$1)</f>
        <v>0</v>
      </c>
      <c r="BL200" s="20" cm="1">
        <f t="array" ref="BL200">TREND($AS200:$AT200,$AS$3:$AT$3,BL$1)</f>
        <v>0</v>
      </c>
      <c r="BM200" s="20" cm="1">
        <f t="array" ref="BM200">TREND($AS200:$AT200,$AS$3:$AT$3,BM$1)</f>
        <v>0</v>
      </c>
    </row>
    <row r="201" spans="1:65" x14ac:dyDescent="0.35">
      <c r="A201" t="str">
        <f>IF(BYDem!B199="","\I:",BYDem!B199)</f>
        <v>Asia_east</v>
      </c>
      <c r="B201" t="str">
        <f>BYDem!E199</f>
        <v>Trd_Car</v>
      </c>
      <c r="C201" t="str">
        <f t="shared" si="62"/>
        <v>Trd_Car</v>
      </c>
      <c r="D201" s="4">
        <f>SUMIFS(BYDem!$M$2:$M$2000,BYDem!$B$2:$B$2000,Demands!$A201,BYDem!$E$2:$E$2000,Demands!$B201)</f>
        <v>955.2</v>
      </c>
      <c r="E201" s="4">
        <f t="shared" si="63"/>
        <v>955.2</v>
      </c>
      <c r="F201" s="4">
        <f t="shared" si="64"/>
        <v>955.2</v>
      </c>
      <c r="G201" s="4">
        <f t="shared" si="65"/>
        <v>955.2</v>
      </c>
      <c r="H201" s="4">
        <f t="shared" si="66"/>
        <v>955.2</v>
      </c>
      <c r="I201" s="4">
        <f t="shared" si="67"/>
        <v>955.2</v>
      </c>
      <c r="J201" s="4">
        <f t="shared" si="68"/>
        <v>955.2</v>
      </c>
      <c r="K201" s="4">
        <f t="shared" si="69"/>
        <v>955.2</v>
      </c>
      <c r="L201" s="4">
        <f t="shared" si="70"/>
        <v>955.2</v>
      </c>
      <c r="M201" s="4">
        <f t="shared" si="71"/>
        <v>955.2</v>
      </c>
      <c r="N201" s="4">
        <f t="shared" si="72"/>
        <v>955.2</v>
      </c>
      <c r="O201" s="4">
        <f t="shared" si="73"/>
        <v>955.2</v>
      </c>
      <c r="P201" s="4">
        <f t="shared" si="74"/>
        <v>955.2</v>
      </c>
      <c r="Q201" s="4">
        <f t="shared" si="75"/>
        <v>955.2</v>
      </c>
      <c r="R201" s="4">
        <f t="shared" si="76"/>
        <v>955.2</v>
      </c>
      <c r="S201" s="4">
        <f t="shared" si="77"/>
        <v>955.2</v>
      </c>
      <c r="T201" s="4">
        <f t="shared" si="78"/>
        <v>955.2</v>
      </c>
      <c r="U201" s="4">
        <f t="shared" si="79"/>
        <v>955.2</v>
      </c>
      <c r="W201" s="5" t="str">
        <f>VLOOKUP(C201&amp;A201,Driver_elast!$A$2:$D$1161,4,FALSE)</f>
        <v>GDPPCAP</v>
      </c>
      <c r="X201" s="5">
        <v>1</v>
      </c>
      <c r="Y201" s="2">
        <f>SUMIFS('Growth rates'!D$4:D$999,'Growth rates'!$B$4:$B$999,Demands!$A201,'Growth rates'!$C$4:$C$999,$W201)</f>
        <v>1</v>
      </c>
      <c r="Z201" s="2">
        <f>SUMIFS('Growth rates'!E$4:E$999,'Growth rates'!$B$4:$B$999,Demands!$A201,'Growth rates'!$C$4:$C$999,$W201)</f>
        <v>1.0073291617241342</v>
      </c>
      <c r="AA201" s="2">
        <f>SUMIFS('Growth rates'!F$4:F$999,'Growth rates'!$B$4:$B$999,Demands!$A201,'Growth rates'!$C$4:$C$999,$W201)</f>
        <v>1.1202897592341445</v>
      </c>
      <c r="AB201" s="2">
        <f>SUMIFS('Growth rates'!G$4:G$999,'Growth rates'!$B$4:$B$999,Demands!$A201,'Growth rates'!$C$4:$C$999,$W201)</f>
        <v>1.2106051917586444</v>
      </c>
      <c r="AC201" s="2">
        <f>SUMIFS('Growth rates'!H$4:H$999,'Growth rates'!$B$4:$B$999,Demands!$A201,'Growth rates'!$C$4:$C$999,$W201)</f>
        <v>1.301828350250285</v>
      </c>
      <c r="AD201" s="2">
        <f>SUMIFS('Growth rates'!I$4:I$999,'Growth rates'!$B$4:$B$999,Demands!$A201,'Growth rates'!$C$4:$C$999,$W201)</f>
        <v>1.3879007414697382</v>
      </c>
      <c r="AE201" s="2">
        <f>SUMIFS('Growth rates'!J$4:J$999,'Growth rates'!$B$4:$B$999,Demands!$A201,'Growth rates'!$C$4:$C$999,$W201)</f>
        <v>1.4770625214685384</v>
      </c>
      <c r="AF201" s="2">
        <f>SUMIFS('Growth rates'!K$4:K$999,'Growth rates'!$B$4:$B$999,Demands!$A201,'Growth rates'!$C$4:$C$999,$W201)</f>
        <v>1.5696061890913828</v>
      </c>
      <c r="AG201" s="2">
        <f>SUMIFS('Growth rates'!L$4:L$999,'Growth rates'!$B$4:$B$999,Demands!$A201,'Growth rates'!$C$4:$C$999,$W201)</f>
        <v>1.6634946547242713</v>
      </c>
      <c r="AH201" s="2">
        <f>SUMIFS('Growth rates'!M$4:M$999,'Growth rates'!$B$4:$B$999,Demands!$A201,'Growth rates'!$C$4:$C$999,$W201)</f>
        <v>1.7581093665592082</v>
      </c>
      <c r="AI201" s="2">
        <f>SUMIFS('Growth rates'!N$4:N$999,'Growth rates'!$B$4:$B$999,Demands!$A201,'Growth rates'!$C$4:$C$999,$W201)</f>
        <v>1.8561803624893849</v>
      </c>
      <c r="AJ201" s="2">
        <f>SUMIFS('Growth rates'!O$4:O$999,'Growth rates'!$B$4:$B$999,Demands!$A201,'Growth rates'!$C$4:$C$999,$W201)</f>
        <v>1.9550433217946339</v>
      </c>
      <c r="AK201" s="2">
        <f>SUMIFS('Growth rates'!P$4:P$999,'Growth rates'!$B$4:$B$999,Demands!$A201,'Growth rates'!$C$4:$C$999,$W201)</f>
        <v>2.0530380321880299</v>
      </c>
      <c r="AL201" s="2">
        <f>SUMIFS('Growth rates'!Q$4:Q$999,'Growth rates'!$B$4:$B$999,Demands!$A201,'Growth rates'!$C$4:$C$999,$W201)</f>
        <v>2.1487258679224475</v>
      </c>
      <c r="AM201" s="2">
        <f>SUMIFS('Growth rates'!R$4:R$999,'Growth rates'!$B$4:$B$999,Demands!$A201,'Growth rates'!$C$4:$C$999,$W201)</f>
        <v>2.2420061707649657</v>
      </c>
      <c r="AN201" s="2">
        <f>SUMIFS('Growth rates'!S$4:S$999,'Growth rates'!$B$4:$B$999,Demands!$A201,'Growth rates'!$C$4:$C$999,$W201)</f>
        <v>2.3337966612765144</v>
      </c>
      <c r="AO201" s="2">
        <f>SUMIFS('Growth rates'!T$4:T$999,'Growth rates'!$B$4:$B$999,Demands!$A201,'Growth rates'!$C$4:$C$999,$W201)</f>
        <v>2.4242138360804688</v>
      </c>
      <c r="AP201" s="2">
        <f>SUMIFS('Growth rates'!U$4:U$999,'Growth rates'!$B$4:$B$999,Demands!$A201,'Growth rates'!$C$4:$C$999,$W201)</f>
        <v>2.5109749537219757</v>
      </c>
      <c r="AR201">
        <f>VLOOKUP(C201&amp;A201,Driver_elast!$A$2:$E$1161,5,FALSE)</f>
        <v>0</v>
      </c>
      <c r="AS201">
        <f t="shared" si="80"/>
        <v>0</v>
      </c>
      <c r="AT201">
        <f t="shared" si="81"/>
        <v>0</v>
      </c>
      <c r="AV201" s="2" cm="1">
        <f t="array" ref="AV201">TREND($AR201:$AS201,$AR$3:$AS$3,AV$1)</f>
        <v>0</v>
      </c>
      <c r="AW201" s="2" cm="1">
        <f t="array" ref="AW201">TREND($AR201:$AS201,$AR$3:$AS$3,AW$1)</f>
        <v>0</v>
      </c>
      <c r="AX201" s="2" cm="1">
        <f t="array" ref="AX201">TREND($AR201:$AS201,$AR$3:$AS$3,AX$1)</f>
        <v>0</v>
      </c>
      <c r="AY201" s="2" cm="1">
        <f t="array" ref="AY201">TREND($AR201:$AS201,$AR$3:$AS$3,AY$1)</f>
        <v>0</v>
      </c>
      <c r="AZ201" s="2" cm="1">
        <f t="array" ref="AZ201">TREND($AR201:$AS201,$AR$3:$AS$3,AZ$1)</f>
        <v>0</v>
      </c>
      <c r="BA201" s="2" cm="1">
        <f t="array" ref="BA201">TREND($AR201:$AS201,$AR$3:$AS$3,BA$1)</f>
        <v>0</v>
      </c>
      <c r="BB201" s="2" cm="1">
        <f t="array" ref="BB201">TREND($AR201:$AS201,$AR$3:$AS$3,BB$1)</f>
        <v>0</v>
      </c>
      <c r="BC201" s="2" cm="1">
        <f t="array" ref="BC201">TREND($AR201:$AS201,$AR$3:$AS$3,BC$1)</f>
        <v>0</v>
      </c>
      <c r="BD201" s="2" cm="1">
        <f t="array" ref="BD201">TREND($AR201:$AS201,$AR$3:$AS$3,BD$1)</f>
        <v>0</v>
      </c>
      <c r="BE201" s="2" cm="1">
        <f t="array" ref="BE201">TREND($AR201:$AS201,$AR$3:$AS$3,BE$1)</f>
        <v>0</v>
      </c>
      <c r="BF201" s="20" cm="1">
        <f t="array" ref="BF201">TREND($AS201:$AT201,$AS$3:$AT$3,BF$1)</f>
        <v>0</v>
      </c>
      <c r="BG201" s="20" cm="1">
        <f t="array" ref="BG201">TREND($AS201:$AT201,$AS$3:$AT$3,BG$1)</f>
        <v>0</v>
      </c>
      <c r="BH201" s="20" cm="1">
        <f t="array" ref="BH201">TREND($AS201:$AT201,$AS$3:$AT$3,BH$1)</f>
        <v>0</v>
      </c>
      <c r="BI201" s="20" cm="1">
        <f t="array" ref="BI201">TREND($AS201:$AT201,$AS$3:$AT$3,BI$1)</f>
        <v>0</v>
      </c>
      <c r="BJ201" s="20" cm="1">
        <f t="array" ref="BJ201">TREND($AS201:$AT201,$AS$3:$AT$3,BJ$1)</f>
        <v>0</v>
      </c>
      <c r="BK201" s="20" cm="1">
        <f t="array" ref="BK201">TREND($AS201:$AT201,$AS$3:$AT$3,BK$1)</f>
        <v>0</v>
      </c>
      <c r="BL201" s="20" cm="1">
        <f t="array" ref="BL201">TREND($AS201:$AT201,$AS$3:$AT$3,BL$1)</f>
        <v>0</v>
      </c>
      <c r="BM201" s="20" cm="1">
        <f t="array" ref="BM201">TREND($AS201:$AT201,$AS$3:$AT$3,BM$1)</f>
        <v>0</v>
      </c>
    </row>
    <row r="202" spans="1:65" x14ac:dyDescent="0.35">
      <c r="A202" t="str">
        <f>IF(BYDem!B200="","\I:",BYDem!B200)</f>
        <v>Asia_east</v>
      </c>
      <c r="B202" t="str">
        <f>BYDem!E200</f>
        <v>Trd_Hdt</v>
      </c>
      <c r="C202" t="str">
        <f t="shared" si="62"/>
        <v>Trd_Hdt</v>
      </c>
      <c r="D202" s="4">
        <f>SUMIFS(BYDem!$M$2:$M$2000,BYDem!$B$2:$B$2000,Demands!$A202,BYDem!$E$2:$E$2000,Demands!$B202)</f>
        <v>184.5</v>
      </c>
      <c r="E202" s="4">
        <f t="shared" si="63"/>
        <v>184.5</v>
      </c>
      <c r="F202" s="4">
        <f t="shared" si="64"/>
        <v>184.5</v>
      </c>
      <c r="G202" s="4">
        <f t="shared" si="65"/>
        <v>184.5</v>
      </c>
      <c r="H202" s="4">
        <f t="shared" si="66"/>
        <v>184.5</v>
      </c>
      <c r="I202" s="4">
        <f t="shared" si="67"/>
        <v>184.5</v>
      </c>
      <c r="J202" s="4">
        <f t="shared" si="68"/>
        <v>184.5</v>
      </c>
      <c r="K202" s="4">
        <f t="shared" si="69"/>
        <v>184.5</v>
      </c>
      <c r="L202" s="4">
        <f t="shared" si="70"/>
        <v>184.5</v>
      </c>
      <c r="M202" s="4">
        <f t="shared" si="71"/>
        <v>184.5</v>
      </c>
      <c r="N202" s="4">
        <f t="shared" si="72"/>
        <v>184.5</v>
      </c>
      <c r="O202" s="4">
        <f t="shared" si="73"/>
        <v>184.5</v>
      </c>
      <c r="P202" s="4">
        <f t="shared" si="74"/>
        <v>184.5</v>
      </c>
      <c r="Q202" s="4">
        <f t="shared" si="75"/>
        <v>184.5</v>
      </c>
      <c r="R202" s="4">
        <f t="shared" si="76"/>
        <v>184.5</v>
      </c>
      <c r="S202" s="4">
        <f t="shared" si="77"/>
        <v>184.5</v>
      </c>
      <c r="T202" s="4">
        <f t="shared" si="78"/>
        <v>184.5</v>
      </c>
      <c r="U202" s="4">
        <f t="shared" si="79"/>
        <v>184.5</v>
      </c>
      <c r="W202" s="5" t="str">
        <f>VLOOKUP(C202&amp;A202,Driver_elast!$A$2:$D$1161,4,FALSE)</f>
        <v>GDPPCAP</v>
      </c>
      <c r="X202" s="5">
        <v>1</v>
      </c>
      <c r="Y202" s="2">
        <f>SUMIFS('Growth rates'!D$4:D$999,'Growth rates'!$B$4:$B$999,Demands!$A202,'Growth rates'!$C$4:$C$999,$W202)</f>
        <v>1</v>
      </c>
      <c r="Z202" s="2">
        <f>SUMIFS('Growth rates'!E$4:E$999,'Growth rates'!$B$4:$B$999,Demands!$A202,'Growth rates'!$C$4:$C$999,$W202)</f>
        <v>1.0073291617241342</v>
      </c>
      <c r="AA202" s="2">
        <f>SUMIFS('Growth rates'!F$4:F$999,'Growth rates'!$B$4:$B$999,Demands!$A202,'Growth rates'!$C$4:$C$999,$W202)</f>
        <v>1.1202897592341445</v>
      </c>
      <c r="AB202" s="2">
        <f>SUMIFS('Growth rates'!G$4:G$999,'Growth rates'!$B$4:$B$999,Demands!$A202,'Growth rates'!$C$4:$C$999,$W202)</f>
        <v>1.2106051917586444</v>
      </c>
      <c r="AC202" s="2">
        <f>SUMIFS('Growth rates'!H$4:H$999,'Growth rates'!$B$4:$B$999,Demands!$A202,'Growth rates'!$C$4:$C$999,$W202)</f>
        <v>1.301828350250285</v>
      </c>
      <c r="AD202" s="2">
        <f>SUMIFS('Growth rates'!I$4:I$999,'Growth rates'!$B$4:$B$999,Demands!$A202,'Growth rates'!$C$4:$C$999,$W202)</f>
        <v>1.3879007414697382</v>
      </c>
      <c r="AE202" s="2">
        <f>SUMIFS('Growth rates'!J$4:J$999,'Growth rates'!$B$4:$B$999,Demands!$A202,'Growth rates'!$C$4:$C$999,$W202)</f>
        <v>1.4770625214685384</v>
      </c>
      <c r="AF202" s="2">
        <f>SUMIFS('Growth rates'!K$4:K$999,'Growth rates'!$B$4:$B$999,Demands!$A202,'Growth rates'!$C$4:$C$999,$W202)</f>
        <v>1.5696061890913828</v>
      </c>
      <c r="AG202" s="2">
        <f>SUMIFS('Growth rates'!L$4:L$999,'Growth rates'!$B$4:$B$999,Demands!$A202,'Growth rates'!$C$4:$C$999,$W202)</f>
        <v>1.6634946547242713</v>
      </c>
      <c r="AH202" s="2">
        <f>SUMIFS('Growth rates'!M$4:M$999,'Growth rates'!$B$4:$B$999,Demands!$A202,'Growth rates'!$C$4:$C$999,$W202)</f>
        <v>1.7581093665592082</v>
      </c>
      <c r="AI202" s="2">
        <f>SUMIFS('Growth rates'!N$4:N$999,'Growth rates'!$B$4:$B$999,Demands!$A202,'Growth rates'!$C$4:$C$999,$W202)</f>
        <v>1.8561803624893849</v>
      </c>
      <c r="AJ202" s="2">
        <f>SUMIFS('Growth rates'!O$4:O$999,'Growth rates'!$B$4:$B$999,Demands!$A202,'Growth rates'!$C$4:$C$999,$W202)</f>
        <v>1.9550433217946339</v>
      </c>
      <c r="AK202" s="2">
        <f>SUMIFS('Growth rates'!P$4:P$999,'Growth rates'!$B$4:$B$999,Demands!$A202,'Growth rates'!$C$4:$C$999,$W202)</f>
        <v>2.0530380321880299</v>
      </c>
      <c r="AL202" s="2">
        <f>SUMIFS('Growth rates'!Q$4:Q$999,'Growth rates'!$B$4:$B$999,Demands!$A202,'Growth rates'!$C$4:$C$999,$W202)</f>
        <v>2.1487258679224475</v>
      </c>
      <c r="AM202" s="2">
        <f>SUMIFS('Growth rates'!R$4:R$999,'Growth rates'!$B$4:$B$999,Demands!$A202,'Growth rates'!$C$4:$C$999,$W202)</f>
        <v>2.2420061707649657</v>
      </c>
      <c r="AN202" s="2">
        <f>SUMIFS('Growth rates'!S$4:S$999,'Growth rates'!$B$4:$B$999,Demands!$A202,'Growth rates'!$C$4:$C$999,$W202)</f>
        <v>2.3337966612765144</v>
      </c>
      <c r="AO202" s="2">
        <f>SUMIFS('Growth rates'!T$4:T$999,'Growth rates'!$B$4:$B$999,Demands!$A202,'Growth rates'!$C$4:$C$999,$W202)</f>
        <v>2.4242138360804688</v>
      </c>
      <c r="AP202" s="2">
        <f>SUMIFS('Growth rates'!U$4:U$999,'Growth rates'!$B$4:$B$999,Demands!$A202,'Growth rates'!$C$4:$C$999,$W202)</f>
        <v>2.5109749537219757</v>
      </c>
      <c r="AR202">
        <f>VLOOKUP(C202&amp;A202,Driver_elast!$A$2:$E$1161,5,FALSE)</f>
        <v>0</v>
      </c>
      <c r="AS202">
        <f t="shared" si="80"/>
        <v>0</v>
      </c>
      <c r="AT202">
        <f t="shared" si="81"/>
        <v>0</v>
      </c>
      <c r="AV202" s="2" cm="1">
        <f t="array" ref="AV202">TREND($AR202:$AS202,$AR$3:$AS$3,AV$1)</f>
        <v>0</v>
      </c>
      <c r="AW202" s="2" cm="1">
        <f t="array" ref="AW202">TREND($AR202:$AS202,$AR$3:$AS$3,AW$1)</f>
        <v>0</v>
      </c>
      <c r="AX202" s="2" cm="1">
        <f t="array" ref="AX202">TREND($AR202:$AS202,$AR$3:$AS$3,AX$1)</f>
        <v>0</v>
      </c>
      <c r="AY202" s="2" cm="1">
        <f t="array" ref="AY202">TREND($AR202:$AS202,$AR$3:$AS$3,AY$1)</f>
        <v>0</v>
      </c>
      <c r="AZ202" s="2" cm="1">
        <f t="array" ref="AZ202">TREND($AR202:$AS202,$AR$3:$AS$3,AZ$1)</f>
        <v>0</v>
      </c>
      <c r="BA202" s="2" cm="1">
        <f t="array" ref="BA202">TREND($AR202:$AS202,$AR$3:$AS$3,BA$1)</f>
        <v>0</v>
      </c>
      <c r="BB202" s="2" cm="1">
        <f t="array" ref="BB202">TREND($AR202:$AS202,$AR$3:$AS$3,BB$1)</f>
        <v>0</v>
      </c>
      <c r="BC202" s="2" cm="1">
        <f t="array" ref="BC202">TREND($AR202:$AS202,$AR$3:$AS$3,BC$1)</f>
        <v>0</v>
      </c>
      <c r="BD202" s="2" cm="1">
        <f t="array" ref="BD202">TREND($AR202:$AS202,$AR$3:$AS$3,BD$1)</f>
        <v>0</v>
      </c>
      <c r="BE202" s="2" cm="1">
        <f t="array" ref="BE202">TREND($AR202:$AS202,$AR$3:$AS$3,BE$1)</f>
        <v>0</v>
      </c>
      <c r="BF202" s="20" cm="1">
        <f t="array" ref="BF202">TREND($AS202:$AT202,$AS$3:$AT$3,BF$1)</f>
        <v>0</v>
      </c>
      <c r="BG202" s="20" cm="1">
        <f t="array" ref="BG202">TREND($AS202:$AT202,$AS$3:$AT$3,BG$1)</f>
        <v>0</v>
      </c>
      <c r="BH202" s="20" cm="1">
        <f t="array" ref="BH202">TREND($AS202:$AT202,$AS$3:$AT$3,BH$1)</f>
        <v>0</v>
      </c>
      <c r="BI202" s="20" cm="1">
        <f t="array" ref="BI202">TREND($AS202:$AT202,$AS$3:$AT$3,BI$1)</f>
        <v>0</v>
      </c>
      <c r="BJ202" s="20" cm="1">
        <f t="array" ref="BJ202">TREND($AS202:$AT202,$AS$3:$AT$3,BJ$1)</f>
        <v>0</v>
      </c>
      <c r="BK202" s="20" cm="1">
        <f t="array" ref="BK202">TREND($AS202:$AT202,$AS$3:$AT$3,BK$1)</f>
        <v>0</v>
      </c>
      <c r="BL202" s="20" cm="1">
        <f t="array" ref="BL202">TREND($AS202:$AT202,$AS$3:$AT$3,BL$1)</f>
        <v>0</v>
      </c>
      <c r="BM202" s="20" cm="1">
        <f t="array" ref="BM202">TREND($AS202:$AT202,$AS$3:$AT$3,BM$1)</f>
        <v>0</v>
      </c>
    </row>
    <row r="203" spans="1:65" x14ac:dyDescent="0.35">
      <c r="A203" t="str">
        <f>IF(BYDem!B201="","\I:",BYDem!B201)</f>
        <v>Asia_east</v>
      </c>
      <c r="B203" t="str">
        <f>BYDem!E201</f>
        <v>Trd_Lcv</v>
      </c>
      <c r="C203" t="str">
        <f t="shared" si="62"/>
        <v>Trd_Lcv</v>
      </c>
      <c r="D203" s="4">
        <f>SUMIFS(BYDem!$M$2:$M$2000,BYDem!$B$2:$B$2000,Demands!$A203,BYDem!$E$2:$E$2000,Demands!$B203)</f>
        <v>204</v>
      </c>
      <c r="E203" s="4">
        <f t="shared" si="63"/>
        <v>204</v>
      </c>
      <c r="F203" s="4">
        <f t="shared" si="64"/>
        <v>204</v>
      </c>
      <c r="G203" s="4">
        <f t="shared" si="65"/>
        <v>204</v>
      </c>
      <c r="H203" s="4">
        <f t="shared" si="66"/>
        <v>204</v>
      </c>
      <c r="I203" s="4">
        <f t="shared" si="67"/>
        <v>204</v>
      </c>
      <c r="J203" s="4">
        <f t="shared" si="68"/>
        <v>204</v>
      </c>
      <c r="K203" s="4">
        <f t="shared" si="69"/>
        <v>204</v>
      </c>
      <c r="L203" s="4">
        <f t="shared" si="70"/>
        <v>204</v>
      </c>
      <c r="M203" s="4">
        <f t="shared" si="71"/>
        <v>204</v>
      </c>
      <c r="N203" s="4">
        <f t="shared" si="72"/>
        <v>204</v>
      </c>
      <c r="O203" s="4">
        <f t="shared" si="73"/>
        <v>204</v>
      </c>
      <c r="P203" s="4">
        <f t="shared" si="74"/>
        <v>204</v>
      </c>
      <c r="Q203" s="4">
        <f t="shared" si="75"/>
        <v>204</v>
      </c>
      <c r="R203" s="4">
        <f t="shared" si="76"/>
        <v>204</v>
      </c>
      <c r="S203" s="4">
        <f t="shared" si="77"/>
        <v>204</v>
      </c>
      <c r="T203" s="4">
        <f t="shared" si="78"/>
        <v>204</v>
      </c>
      <c r="U203" s="4">
        <f t="shared" si="79"/>
        <v>204</v>
      </c>
      <c r="W203" s="5" t="str">
        <f>VLOOKUP(C203&amp;A203,Driver_elast!$A$2:$D$1161,4,FALSE)</f>
        <v>GDPPCAP</v>
      </c>
      <c r="X203" s="5">
        <v>1</v>
      </c>
      <c r="Y203" s="2">
        <f>SUMIFS('Growth rates'!D$4:D$999,'Growth rates'!$B$4:$B$999,Demands!$A203,'Growth rates'!$C$4:$C$999,$W203)</f>
        <v>1</v>
      </c>
      <c r="Z203" s="2">
        <f>SUMIFS('Growth rates'!E$4:E$999,'Growth rates'!$B$4:$B$999,Demands!$A203,'Growth rates'!$C$4:$C$999,$W203)</f>
        <v>1.0073291617241342</v>
      </c>
      <c r="AA203" s="2">
        <f>SUMIFS('Growth rates'!F$4:F$999,'Growth rates'!$B$4:$B$999,Demands!$A203,'Growth rates'!$C$4:$C$999,$W203)</f>
        <v>1.1202897592341445</v>
      </c>
      <c r="AB203" s="2">
        <f>SUMIFS('Growth rates'!G$4:G$999,'Growth rates'!$B$4:$B$999,Demands!$A203,'Growth rates'!$C$4:$C$999,$W203)</f>
        <v>1.2106051917586444</v>
      </c>
      <c r="AC203" s="2">
        <f>SUMIFS('Growth rates'!H$4:H$999,'Growth rates'!$B$4:$B$999,Demands!$A203,'Growth rates'!$C$4:$C$999,$W203)</f>
        <v>1.301828350250285</v>
      </c>
      <c r="AD203" s="2">
        <f>SUMIFS('Growth rates'!I$4:I$999,'Growth rates'!$B$4:$B$999,Demands!$A203,'Growth rates'!$C$4:$C$999,$W203)</f>
        <v>1.3879007414697382</v>
      </c>
      <c r="AE203" s="2">
        <f>SUMIFS('Growth rates'!J$4:J$999,'Growth rates'!$B$4:$B$999,Demands!$A203,'Growth rates'!$C$4:$C$999,$W203)</f>
        <v>1.4770625214685384</v>
      </c>
      <c r="AF203" s="2">
        <f>SUMIFS('Growth rates'!K$4:K$999,'Growth rates'!$B$4:$B$999,Demands!$A203,'Growth rates'!$C$4:$C$999,$W203)</f>
        <v>1.5696061890913828</v>
      </c>
      <c r="AG203" s="2">
        <f>SUMIFS('Growth rates'!L$4:L$999,'Growth rates'!$B$4:$B$999,Demands!$A203,'Growth rates'!$C$4:$C$999,$W203)</f>
        <v>1.6634946547242713</v>
      </c>
      <c r="AH203" s="2">
        <f>SUMIFS('Growth rates'!M$4:M$999,'Growth rates'!$B$4:$B$999,Demands!$A203,'Growth rates'!$C$4:$C$999,$W203)</f>
        <v>1.7581093665592082</v>
      </c>
      <c r="AI203" s="2">
        <f>SUMIFS('Growth rates'!N$4:N$999,'Growth rates'!$B$4:$B$999,Demands!$A203,'Growth rates'!$C$4:$C$999,$W203)</f>
        <v>1.8561803624893849</v>
      </c>
      <c r="AJ203" s="2">
        <f>SUMIFS('Growth rates'!O$4:O$999,'Growth rates'!$B$4:$B$999,Demands!$A203,'Growth rates'!$C$4:$C$999,$W203)</f>
        <v>1.9550433217946339</v>
      </c>
      <c r="AK203" s="2">
        <f>SUMIFS('Growth rates'!P$4:P$999,'Growth rates'!$B$4:$B$999,Demands!$A203,'Growth rates'!$C$4:$C$999,$W203)</f>
        <v>2.0530380321880299</v>
      </c>
      <c r="AL203" s="2">
        <f>SUMIFS('Growth rates'!Q$4:Q$999,'Growth rates'!$B$4:$B$999,Demands!$A203,'Growth rates'!$C$4:$C$999,$W203)</f>
        <v>2.1487258679224475</v>
      </c>
      <c r="AM203" s="2">
        <f>SUMIFS('Growth rates'!R$4:R$999,'Growth rates'!$B$4:$B$999,Demands!$A203,'Growth rates'!$C$4:$C$999,$W203)</f>
        <v>2.2420061707649657</v>
      </c>
      <c r="AN203" s="2">
        <f>SUMIFS('Growth rates'!S$4:S$999,'Growth rates'!$B$4:$B$999,Demands!$A203,'Growth rates'!$C$4:$C$999,$W203)</f>
        <v>2.3337966612765144</v>
      </c>
      <c r="AO203" s="2">
        <f>SUMIFS('Growth rates'!T$4:T$999,'Growth rates'!$B$4:$B$999,Demands!$A203,'Growth rates'!$C$4:$C$999,$W203)</f>
        <v>2.4242138360804688</v>
      </c>
      <c r="AP203" s="2">
        <f>SUMIFS('Growth rates'!U$4:U$999,'Growth rates'!$B$4:$B$999,Demands!$A203,'Growth rates'!$C$4:$C$999,$W203)</f>
        <v>2.5109749537219757</v>
      </c>
      <c r="AR203">
        <f>VLOOKUP(C203&amp;A203,Driver_elast!$A$2:$E$1161,5,FALSE)</f>
        <v>0</v>
      </c>
      <c r="AS203">
        <f t="shared" si="80"/>
        <v>0</v>
      </c>
      <c r="AT203">
        <f t="shared" si="81"/>
        <v>0</v>
      </c>
      <c r="AV203" s="2" cm="1">
        <f t="array" ref="AV203">TREND($AR203:$AS203,$AR$3:$AS$3,AV$1)</f>
        <v>0</v>
      </c>
      <c r="AW203" s="2" cm="1">
        <f t="array" ref="AW203">TREND($AR203:$AS203,$AR$3:$AS$3,AW$1)</f>
        <v>0</v>
      </c>
      <c r="AX203" s="2" cm="1">
        <f t="array" ref="AX203">TREND($AR203:$AS203,$AR$3:$AS$3,AX$1)</f>
        <v>0</v>
      </c>
      <c r="AY203" s="2" cm="1">
        <f t="array" ref="AY203">TREND($AR203:$AS203,$AR$3:$AS$3,AY$1)</f>
        <v>0</v>
      </c>
      <c r="AZ203" s="2" cm="1">
        <f t="array" ref="AZ203">TREND($AR203:$AS203,$AR$3:$AS$3,AZ$1)</f>
        <v>0</v>
      </c>
      <c r="BA203" s="2" cm="1">
        <f t="array" ref="BA203">TREND($AR203:$AS203,$AR$3:$AS$3,BA$1)</f>
        <v>0</v>
      </c>
      <c r="BB203" s="2" cm="1">
        <f t="array" ref="BB203">TREND($AR203:$AS203,$AR$3:$AS$3,BB$1)</f>
        <v>0</v>
      </c>
      <c r="BC203" s="2" cm="1">
        <f t="array" ref="BC203">TREND($AR203:$AS203,$AR$3:$AS$3,BC$1)</f>
        <v>0</v>
      </c>
      <c r="BD203" s="2" cm="1">
        <f t="array" ref="BD203">TREND($AR203:$AS203,$AR$3:$AS$3,BD$1)</f>
        <v>0</v>
      </c>
      <c r="BE203" s="2" cm="1">
        <f t="array" ref="BE203">TREND($AR203:$AS203,$AR$3:$AS$3,BE$1)</f>
        <v>0</v>
      </c>
      <c r="BF203" s="20" cm="1">
        <f t="array" ref="BF203">TREND($AS203:$AT203,$AS$3:$AT$3,BF$1)</f>
        <v>0</v>
      </c>
      <c r="BG203" s="20" cm="1">
        <f t="array" ref="BG203">TREND($AS203:$AT203,$AS$3:$AT$3,BG$1)</f>
        <v>0</v>
      </c>
      <c r="BH203" s="20" cm="1">
        <f t="array" ref="BH203">TREND($AS203:$AT203,$AS$3:$AT$3,BH$1)</f>
        <v>0</v>
      </c>
      <c r="BI203" s="20" cm="1">
        <f t="array" ref="BI203">TREND($AS203:$AT203,$AS$3:$AT$3,BI$1)</f>
        <v>0</v>
      </c>
      <c r="BJ203" s="20" cm="1">
        <f t="array" ref="BJ203">TREND($AS203:$AT203,$AS$3:$AT$3,BJ$1)</f>
        <v>0</v>
      </c>
      <c r="BK203" s="20" cm="1">
        <f t="array" ref="BK203">TREND($AS203:$AT203,$AS$3:$AT$3,BK$1)</f>
        <v>0</v>
      </c>
      <c r="BL203" s="20" cm="1">
        <f t="array" ref="BL203">TREND($AS203:$AT203,$AS$3:$AT$3,BL$1)</f>
        <v>0</v>
      </c>
      <c r="BM203" s="20" cm="1">
        <f t="array" ref="BM203">TREND($AS203:$AT203,$AS$3:$AT$3,BM$1)</f>
        <v>0</v>
      </c>
    </row>
    <row r="204" spans="1:65" x14ac:dyDescent="0.35">
      <c r="A204" t="str">
        <f>IF(BYDem!B202="","\I:",BYDem!B202)</f>
        <v>Asia_other</v>
      </c>
      <c r="B204" t="str">
        <f>BYDem!E202</f>
        <v>AGR</v>
      </c>
      <c r="C204" t="str">
        <f t="shared" si="62"/>
        <v>AGR</v>
      </c>
      <c r="D204" s="4">
        <f>SUMIFS(BYDem!$M$2:$M$2000,BYDem!$B$2:$B$2000,Demands!$A204,BYDem!$E$2:$E$2000,Demands!$B204)</f>
        <v>574.96379020560005</v>
      </c>
      <c r="E204" s="4">
        <f t="shared" si="63"/>
        <v>585.54773787765055</v>
      </c>
      <c r="F204" s="4">
        <f t="shared" si="64"/>
        <v>638.81715132361512</v>
      </c>
      <c r="G204" s="4">
        <f t="shared" si="65"/>
        <v>691.74596761274472</v>
      </c>
      <c r="H204" s="4">
        <f t="shared" si="66"/>
        <v>740.77710040508418</v>
      </c>
      <c r="I204" s="4">
        <f t="shared" si="67"/>
        <v>784.71581705276003</v>
      </c>
      <c r="J204" s="4">
        <f t="shared" si="68"/>
        <v>823.07850926506944</v>
      </c>
      <c r="K204" s="4">
        <f t="shared" si="69"/>
        <v>855.91558537643016</v>
      </c>
      <c r="L204" s="4">
        <f t="shared" si="70"/>
        <v>882.8918962549086</v>
      </c>
      <c r="M204" s="4">
        <f t="shared" si="71"/>
        <v>903.72602005507974</v>
      </c>
      <c r="N204" s="4">
        <f t="shared" si="72"/>
        <v>916.86240311385905</v>
      </c>
      <c r="O204" s="4">
        <f t="shared" si="73"/>
        <v>923.7112710326287</v>
      </c>
      <c r="P204" s="4">
        <f t="shared" si="74"/>
        <v>925.57198996195018</v>
      </c>
      <c r="Q204" s="4">
        <f t="shared" si="75"/>
        <v>923.79019808186115</v>
      </c>
      <c r="R204" s="4">
        <f t="shared" si="76"/>
        <v>919.86917822824137</v>
      </c>
      <c r="S204" s="4">
        <f t="shared" si="77"/>
        <v>915.23404114136292</v>
      </c>
      <c r="T204" s="4">
        <f t="shared" si="78"/>
        <v>910.84709055382325</v>
      </c>
      <c r="U204" s="4">
        <f t="shared" si="79"/>
        <v>907.47618635548247</v>
      </c>
      <c r="W204" s="5" t="str">
        <f>VLOOKUP(C204&amp;A204,Driver_elast!$A$2:$D$1161,4,FALSE)</f>
        <v>POP</v>
      </c>
      <c r="X204" s="5">
        <v>1</v>
      </c>
      <c r="Y204" s="2">
        <f>SUMIFS('Growth rates'!D$4:D$999,'Growth rates'!$B$4:$B$999,Demands!$A204,'Growth rates'!$C$4:$C$999,$W204)</f>
        <v>1</v>
      </c>
      <c r="Z204" s="2">
        <f>SUMIFS('Growth rates'!E$4:E$999,'Growth rates'!$B$4:$B$999,Demands!$A204,'Growth rates'!$C$4:$C$999,$W204)</f>
        <v>1.011715267908353</v>
      </c>
      <c r="AA204" s="2">
        <f>SUMIFS('Growth rates'!F$4:F$999,'Growth rates'!$B$4:$B$999,Demands!$A204,'Growth rates'!$C$4:$C$999,$W204)</f>
        <v>1.0702911647440767</v>
      </c>
      <c r="AB204" s="2">
        <f>SUMIFS('Growth rates'!G$4:G$999,'Growth rates'!$B$4:$B$999,Demands!$A204,'Growth rates'!$C$4:$C$999,$W204)</f>
        <v>1.1267279918190407</v>
      </c>
      <c r="AC204" s="2">
        <f>SUMIFS('Growth rates'!H$4:H$999,'Growth rates'!$B$4:$B$999,Demands!$A204,'Growth rates'!$C$4:$C$999,$W204)</f>
        <v>1.1775543988552557</v>
      </c>
      <c r="AD204" s="2">
        <f>SUMIFS('Growth rates'!I$4:I$999,'Growth rates'!$B$4:$B$999,Demands!$A204,'Growth rates'!$C$4:$C$999,$W204)</f>
        <v>1.2220058388036121</v>
      </c>
      <c r="AE204" s="2">
        <f>SUMIFS('Growth rates'!J$4:J$999,'Growth rates'!$B$4:$B$999,Demands!$A204,'Growth rates'!$C$4:$C$999,$W204)</f>
        <v>1.2600260904743608</v>
      </c>
      <c r="AF204" s="2">
        <f>SUMIFS('Growth rates'!K$4:K$999,'Growth rates'!$B$4:$B$999,Demands!$A204,'Growth rates'!$C$4:$C$999,$W204)</f>
        <v>1.2920185618831868</v>
      </c>
      <c r="AG204" s="2">
        <f>SUMIFS('Growth rates'!L$4:L$999,'Growth rates'!$B$4:$B$999,Demands!$A204,'Growth rates'!$C$4:$C$999,$W204)</f>
        <v>1.3179344091464356</v>
      </c>
      <c r="AH204" s="2">
        <f>SUMIFS('Growth rates'!M$4:M$999,'Growth rates'!$B$4:$B$999,Demands!$A204,'Growth rates'!$C$4:$C$999,$W204)</f>
        <v>1.3377271775115185</v>
      </c>
      <c r="AI204" s="2">
        <f>SUMIFS('Growth rates'!N$4:N$999,'Growth rates'!$B$4:$B$999,Demands!$A204,'Growth rates'!$C$4:$C$999,$W204)</f>
        <v>1.35147737999943</v>
      </c>
      <c r="AJ204" s="2">
        <f>SUMIFS('Growth rates'!O$4:O$999,'Growth rates'!$B$4:$B$999,Demands!$A204,'Growth rates'!$C$4:$C$999,$W204)</f>
        <v>1.3595085432890486</v>
      </c>
      <c r="AK204" s="2">
        <f>SUMIFS('Growth rates'!P$4:P$999,'Growth rates'!$B$4:$B$999,Demands!$A204,'Growth rates'!$C$4:$C$999,$W204)</f>
        <v>1.3619983949251635</v>
      </c>
      <c r="AL204" s="2">
        <f>SUMIFS('Growth rates'!Q$4:Q$999,'Growth rates'!$B$4:$B$999,Demands!$A204,'Growth rates'!$C$4:$C$999,$W204)</f>
        <v>1.3592172914170668</v>
      </c>
      <c r="AM204" s="2">
        <f>SUMIFS('Growth rates'!R$4:R$999,'Growth rates'!$B$4:$B$999,Demands!$A204,'Growth rates'!$C$4:$C$999,$W204)</f>
        <v>1.3518740194464556</v>
      </c>
      <c r="AN204" s="2">
        <f>SUMIFS('Growth rates'!S$4:S$999,'Growth rates'!$B$4:$B$999,Demands!$A204,'Growth rates'!$C$4:$C$999,$W204)</f>
        <v>1.3410358039538828</v>
      </c>
      <c r="AO204" s="2">
        <f>SUMIFS('Growth rates'!T$4:T$999,'Growth rates'!$B$4:$B$999,Demands!$A204,'Growth rates'!$C$4:$C$999,$W204)</f>
        <v>1.3273995609583698</v>
      </c>
      <c r="AP204" s="2">
        <f>SUMIFS('Growth rates'!U$4:U$999,'Growth rates'!$B$4:$B$999,Demands!$A204,'Growth rates'!$C$4:$C$999,$W204)</f>
        <v>1.3117674494644986</v>
      </c>
      <c r="AR204">
        <f>VLOOKUP(C204&amp;A204,Driver_elast!$A$2:$E$1161,5,FALSE)</f>
        <v>1.571285</v>
      </c>
      <c r="AS204">
        <f t="shared" si="80"/>
        <v>1.571285</v>
      </c>
      <c r="AT204">
        <f t="shared" si="81"/>
        <v>0.31425700000000001</v>
      </c>
      <c r="AV204" s="2" cm="1">
        <f t="array" ref="AV204">TREND($AR204:$AS204,$AR$3:$AS$3,AV$1)</f>
        <v>1.571285</v>
      </c>
      <c r="AW204" s="2" cm="1">
        <f t="array" ref="AW204">TREND($AR204:$AS204,$AR$3:$AS$3,AW$1)</f>
        <v>1.571285</v>
      </c>
      <c r="AX204" s="2" cm="1">
        <f t="array" ref="AX204">TREND($AR204:$AS204,$AR$3:$AS$3,AX$1)</f>
        <v>1.571285</v>
      </c>
      <c r="AY204" s="2" cm="1">
        <f t="array" ref="AY204">TREND($AR204:$AS204,$AR$3:$AS$3,AY$1)</f>
        <v>1.571285</v>
      </c>
      <c r="AZ204" s="2" cm="1">
        <f t="array" ref="AZ204">TREND($AR204:$AS204,$AR$3:$AS$3,AZ$1)</f>
        <v>1.571285</v>
      </c>
      <c r="BA204" s="2" cm="1">
        <f t="array" ref="BA204">TREND($AR204:$AS204,$AR$3:$AS$3,BA$1)</f>
        <v>1.571285</v>
      </c>
      <c r="BB204" s="2" cm="1">
        <f t="array" ref="BB204">TREND($AR204:$AS204,$AR$3:$AS$3,BB$1)</f>
        <v>1.571285</v>
      </c>
      <c r="BC204" s="2" cm="1">
        <f t="array" ref="BC204">TREND($AR204:$AS204,$AR$3:$AS$3,BC$1)</f>
        <v>1.571285</v>
      </c>
      <c r="BD204" s="2" cm="1">
        <f t="array" ref="BD204">TREND($AR204:$AS204,$AR$3:$AS$3,BD$1)</f>
        <v>1.571285</v>
      </c>
      <c r="BE204" s="2" cm="1">
        <f t="array" ref="BE204">TREND($AR204:$AS204,$AR$3:$AS$3,BE$1)</f>
        <v>1.571285</v>
      </c>
      <c r="BF204" s="20" cm="1">
        <f t="array" ref="BF204">TREND($AS204:$AT204,$AS$3:$AT$3,BF$1)</f>
        <v>1.41415649999999</v>
      </c>
      <c r="BG204" s="20" cm="1">
        <f t="array" ref="BG204">TREND($AS204:$AT204,$AS$3:$AT$3,BG$1)</f>
        <v>1.2570279999999912</v>
      </c>
      <c r="BH204" s="20" cm="1">
        <f t="array" ref="BH204">TREND($AS204:$AT204,$AS$3:$AT$3,BH$1)</f>
        <v>1.0998994999999923</v>
      </c>
      <c r="BI204" s="20" cm="1">
        <f t="array" ref="BI204">TREND($AS204:$AT204,$AS$3:$AT$3,BI$1)</f>
        <v>0.94277099999999336</v>
      </c>
      <c r="BJ204" s="20" cm="1">
        <f t="array" ref="BJ204">TREND($AS204:$AT204,$AS$3:$AT$3,BJ$1)</f>
        <v>0.78564249999998026</v>
      </c>
      <c r="BK204" s="20" cm="1">
        <f t="array" ref="BK204">TREND($AS204:$AT204,$AS$3:$AT$3,BK$1)</f>
        <v>0.62851399999998137</v>
      </c>
      <c r="BL204" s="20" cm="1">
        <f t="array" ref="BL204">TREND($AS204:$AT204,$AS$3:$AT$3,BL$1)</f>
        <v>0.47138549999998247</v>
      </c>
      <c r="BM204" s="20" cm="1">
        <f t="array" ref="BM204">TREND($AS204:$AT204,$AS$3:$AT$3,BM$1)</f>
        <v>0.31425699999998358</v>
      </c>
    </row>
    <row r="205" spans="1:65" x14ac:dyDescent="0.35">
      <c r="A205" t="str">
        <f>IF(BYDem!B203="","\I:",BYDem!B203)</f>
        <v>Asia_other</v>
      </c>
      <c r="B205" t="str">
        <f>BYDem!E203</f>
        <v>CCK</v>
      </c>
      <c r="C205" t="str">
        <f t="shared" si="62"/>
        <v>CCK</v>
      </c>
      <c r="D205" s="4">
        <f>SUMIFS(BYDem!$M$2:$M$2000,BYDem!$B$2:$B$2000,Demands!$A205,BYDem!$E$2:$E$2000,Demands!$B205)</f>
        <v>109.64104034343799</v>
      </c>
      <c r="E205" s="4">
        <f t="shared" si="63"/>
        <v>112.15964396574687</v>
      </c>
      <c r="F205" s="4">
        <f t="shared" si="64"/>
        <v>128.73348958311266</v>
      </c>
      <c r="G205" s="4">
        <f t="shared" si="65"/>
        <v>149.14899666079316</v>
      </c>
      <c r="H205" s="4">
        <f t="shared" si="66"/>
        <v>169.36152304850816</v>
      </c>
      <c r="I205" s="4">
        <f t="shared" si="67"/>
        <v>188.52448931063594</v>
      </c>
      <c r="J205" s="4">
        <f t="shared" si="68"/>
        <v>207.25689129093459</v>
      </c>
      <c r="K205" s="4">
        <f t="shared" si="69"/>
        <v>225.9063485001812</v>
      </c>
      <c r="L205" s="4">
        <f t="shared" si="70"/>
        <v>244.98666600532243</v>
      </c>
      <c r="M205" s="4">
        <f t="shared" si="71"/>
        <v>264.64465405079187</v>
      </c>
      <c r="N205" s="4">
        <f t="shared" si="72"/>
        <v>282.92939566065814</v>
      </c>
      <c r="O205" s="4">
        <f t="shared" si="73"/>
        <v>299.24015671949888</v>
      </c>
      <c r="P205" s="4">
        <f t="shared" si="74"/>
        <v>313.41472553251464</v>
      </c>
      <c r="Q205" s="4">
        <f t="shared" si="75"/>
        <v>325.25005300885402</v>
      </c>
      <c r="R205" s="4">
        <f t="shared" si="76"/>
        <v>334.79371368052983</v>
      </c>
      <c r="S205" s="4">
        <f t="shared" si="77"/>
        <v>342.18153785807061</v>
      </c>
      <c r="T205" s="4">
        <f t="shared" si="78"/>
        <v>347.53795700928782</v>
      </c>
      <c r="U205" s="4">
        <f t="shared" si="79"/>
        <v>350.98832952517279</v>
      </c>
      <c r="W205" s="5" t="str">
        <f>VLOOKUP(C205&amp;A205,Driver_elast!$A$2:$D$1161,4,FALSE)</f>
        <v>GDP</v>
      </c>
      <c r="X205" s="5">
        <v>1</v>
      </c>
      <c r="Y205" s="2">
        <f>SUMIFS('Growth rates'!D$4:D$999,'Growth rates'!$B$4:$B$999,Demands!$A205,'Growth rates'!$C$4:$C$999,$W205)</f>
        <v>1</v>
      </c>
      <c r="Z205" s="2">
        <f>SUMIFS('Growth rates'!E$4:E$999,'Growth rates'!$B$4:$B$999,Demands!$A205,'Growth rates'!$C$4:$C$999,$W205)</f>
        <v>1.0368887434188376</v>
      </c>
      <c r="AA205" s="2">
        <f>SUMIFS('Growth rates'!F$4:F$999,'Growth rates'!$B$4:$B$999,Demands!$A205,'Growth rates'!$C$4:$C$999,$W205)</f>
        <v>1.2829402409623276</v>
      </c>
      <c r="AB205" s="2">
        <f>SUMIFS('Growth rates'!G$4:G$999,'Growth rates'!$B$4:$B$999,Demands!$A205,'Growth rates'!$C$4:$C$999,$W205)</f>
        <v>1.609665147769151</v>
      </c>
      <c r="AC205" s="2">
        <f>SUMIFS('Growth rates'!H$4:H$999,'Growth rates'!$B$4:$B$999,Demands!$A205,'Growth rates'!$C$4:$C$999,$W205)</f>
        <v>1.9599674490175665</v>
      </c>
      <c r="AD205" s="2">
        <f>SUMIFS('Growth rates'!I$4:I$999,'Growth rates'!$B$4:$B$999,Demands!$A205,'Growth rates'!$C$4:$C$999,$W205)</f>
        <v>2.3160937336373002</v>
      </c>
      <c r="AE205" s="2">
        <f>SUMIFS('Growth rates'!J$4:J$999,'Growth rates'!$B$4:$B$999,Demands!$A205,'Growth rates'!$C$4:$C$999,$W205)</f>
        <v>2.6856571839136154</v>
      </c>
      <c r="AF205" s="2">
        <f>SUMIFS('Growth rates'!K$4:K$999,'Growth rates'!$B$4:$B$999,Demands!$A205,'Growth rates'!$C$4:$C$999,$W205)</f>
        <v>3.0737315687297038</v>
      </c>
      <c r="AG205" s="2">
        <f>SUMIFS('Growth rates'!L$4:L$999,'Growth rates'!$B$4:$B$999,Demands!$A205,'Growth rates'!$C$4:$C$999,$W205)</f>
        <v>3.4906300229062017</v>
      </c>
      <c r="AH205" s="2">
        <f>SUMIFS('Growth rates'!M$4:M$999,'Growth rates'!$B$4:$B$999,Demands!$A205,'Growth rates'!$C$4:$C$999,$W205)</f>
        <v>3.9404177743665389</v>
      </c>
      <c r="AI205" s="2">
        <f>SUMIFS('Growth rates'!N$4:N$999,'Growth rates'!$B$4:$B$999,Demands!$A205,'Growth rates'!$C$4:$C$999,$W205)</f>
        <v>4.4261899638412592</v>
      </c>
      <c r="AJ205" s="2">
        <f>SUMIFS('Growth rates'!O$4:O$999,'Growth rates'!$B$4:$B$999,Demands!$A205,'Growth rates'!$C$4:$C$999,$W205)</f>
        <v>4.9383944779159012</v>
      </c>
      <c r="AK205" s="2">
        <f>SUMIFS('Growth rates'!P$4:P$999,'Growth rates'!$B$4:$B$999,Demands!$A205,'Growth rates'!$C$4:$C$999,$W205)</f>
        <v>5.4750367839711558</v>
      </c>
      <c r="AL205" s="2">
        <f>SUMIFS('Growth rates'!Q$4:Q$999,'Growth rates'!$B$4:$B$999,Demands!$A205,'Growth rates'!$C$4:$C$999,$W205)</f>
        <v>6.0283918090853135</v>
      </c>
      <c r="AM205" s="2">
        <f>SUMIFS('Growth rates'!R$4:R$999,'Growth rates'!$B$4:$B$999,Demands!$A205,'Growth rates'!$C$4:$C$999,$W205)</f>
        <v>6.5965068218588536</v>
      </c>
      <c r="AN205" s="2">
        <f>SUMIFS('Growth rates'!S$4:S$999,'Growth rates'!$B$4:$B$999,Demands!$A205,'Growth rates'!$C$4:$C$999,$W205)</f>
        <v>7.1808937147801357</v>
      </c>
      <c r="AO205" s="2">
        <f>SUMIFS('Growth rates'!T$4:T$999,'Growth rates'!$B$4:$B$999,Demands!$A205,'Growth rates'!$C$4:$C$999,$W205)</f>
        <v>7.782597037961259</v>
      </c>
      <c r="AP205" s="2">
        <f>SUMIFS('Growth rates'!U$4:U$999,'Growth rates'!$B$4:$B$999,Demands!$A205,'Growth rates'!$C$4:$C$999,$W205)</f>
        <v>8.4029880202168226</v>
      </c>
      <c r="AR205">
        <f>VLOOKUP(C205&amp;A205,Driver_elast!$A$2:$E$1161,5,FALSE)</f>
        <v>0.62272000000000005</v>
      </c>
      <c r="AS205">
        <f t="shared" si="80"/>
        <v>0.62272000000000005</v>
      </c>
      <c r="AT205">
        <f t="shared" si="81"/>
        <v>0.12454400000000002</v>
      </c>
      <c r="AV205" s="2" cm="1">
        <f t="array" ref="AV205">TREND($AR205:$AS205,$AR$3:$AS$3,AV$1)</f>
        <v>0.62272000000000005</v>
      </c>
      <c r="AW205" s="2" cm="1">
        <f t="array" ref="AW205">TREND($AR205:$AS205,$AR$3:$AS$3,AW$1)</f>
        <v>0.62272000000000005</v>
      </c>
      <c r="AX205" s="2" cm="1">
        <f t="array" ref="AX205">TREND($AR205:$AS205,$AR$3:$AS$3,AX$1)</f>
        <v>0.62272000000000005</v>
      </c>
      <c r="AY205" s="2" cm="1">
        <f t="array" ref="AY205">TREND($AR205:$AS205,$AR$3:$AS$3,AY$1)</f>
        <v>0.62272000000000005</v>
      </c>
      <c r="AZ205" s="2" cm="1">
        <f t="array" ref="AZ205">TREND($AR205:$AS205,$AR$3:$AS$3,AZ$1)</f>
        <v>0.62272000000000005</v>
      </c>
      <c r="BA205" s="2" cm="1">
        <f t="array" ref="BA205">TREND($AR205:$AS205,$AR$3:$AS$3,BA$1)</f>
        <v>0.62272000000000005</v>
      </c>
      <c r="BB205" s="2" cm="1">
        <f t="array" ref="BB205">TREND($AR205:$AS205,$AR$3:$AS$3,BB$1)</f>
        <v>0.62272000000000005</v>
      </c>
      <c r="BC205" s="2" cm="1">
        <f t="array" ref="BC205">TREND($AR205:$AS205,$AR$3:$AS$3,BC$1)</f>
        <v>0.62272000000000005</v>
      </c>
      <c r="BD205" s="2" cm="1">
        <f t="array" ref="BD205">TREND($AR205:$AS205,$AR$3:$AS$3,BD$1)</f>
        <v>0.62272000000000005</v>
      </c>
      <c r="BE205" s="2" cm="1">
        <f t="array" ref="BE205">TREND($AR205:$AS205,$AR$3:$AS$3,BE$1)</f>
        <v>0.62272000000000005</v>
      </c>
      <c r="BF205" s="20" cm="1">
        <f t="array" ref="BF205">TREND($AS205:$AT205,$AS$3:$AT$3,BF$1)</f>
        <v>0.56044800000000095</v>
      </c>
      <c r="BG205" s="20" cm="1">
        <f t="array" ref="BG205">TREND($AS205:$AT205,$AS$3:$AT$3,BG$1)</f>
        <v>0.49817600000000084</v>
      </c>
      <c r="BH205" s="20" cm="1">
        <f t="array" ref="BH205">TREND($AS205:$AT205,$AS$3:$AT$3,BH$1)</f>
        <v>0.43590400000000074</v>
      </c>
      <c r="BI205" s="20" cm="1">
        <f t="array" ref="BI205">TREND($AS205:$AT205,$AS$3:$AT$3,BI$1)</f>
        <v>0.37363200000000063</v>
      </c>
      <c r="BJ205" s="20" cm="1">
        <f t="array" ref="BJ205">TREND($AS205:$AT205,$AS$3:$AT$3,BJ$1)</f>
        <v>0.31136000000000053</v>
      </c>
      <c r="BK205" s="20" cm="1">
        <f t="array" ref="BK205">TREND($AS205:$AT205,$AS$3:$AT$3,BK$1)</f>
        <v>0.24908800000000042</v>
      </c>
      <c r="BL205" s="20" cm="1">
        <f t="array" ref="BL205">TREND($AS205:$AT205,$AS$3:$AT$3,BL$1)</f>
        <v>0.18681600000000032</v>
      </c>
      <c r="BM205" s="20" cm="1">
        <f t="array" ref="BM205">TREND($AS205:$AT205,$AS$3:$AT$3,BM$1)</f>
        <v>0.12454400000000021</v>
      </c>
    </row>
    <row r="206" spans="1:65" x14ac:dyDescent="0.35">
      <c r="A206" t="str">
        <f>IF(BYDem!B204="","\I:",BYDem!B204)</f>
        <v>Asia_other</v>
      </c>
      <c r="B206" t="str">
        <f>BYDem!E204</f>
        <v>CHW</v>
      </c>
      <c r="C206" t="str">
        <f t="shared" si="62"/>
        <v>CHW</v>
      </c>
      <c r="D206" s="4">
        <f>SUMIFS(BYDem!$M$2:$M$2000,BYDem!$B$2:$B$2000,Demands!$A206,BYDem!$E$2:$E$2000,Demands!$B206)</f>
        <v>156.90273717721399</v>
      </c>
      <c r="E206" s="4">
        <f t="shared" si="63"/>
        <v>160.50700617144156</v>
      </c>
      <c r="F206" s="4">
        <f t="shared" si="64"/>
        <v>184.22514798012517</v>
      </c>
      <c r="G206" s="4">
        <f t="shared" si="65"/>
        <v>213.4409318810718</v>
      </c>
      <c r="H206" s="4">
        <f t="shared" si="66"/>
        <v>242.36623855059173</v>
      </c>
      <c r="I206" s="4">
        <f t="shared" si="67"/>
        <v>269.78956333430631</v>
      </c>
      <c r="J206" s="4">
        <f t="shared" si="68"/>
        <v>296.59672546452799</v>
      </c>
      <c r="K206" s="4">
        <f t="shared" si="69"/>
        <v>323.28518877930759</v>
      </c>
      <c r="L206" s="4">
        <f t="shared" si="70"/>
        <v>350.59023836100965</v>
      </c>
      <c r="M206" s="4">
        <f t="shared" si="71"/>
        <v>378.72196825037952</v>
      </c>
      <c r="N206" s="4">
        <f t="shared" si="72"/>
        <v>404.88850222506215</v>
      </c>
      <c r="O206" s="4">
        <f t="shared" si="73"/>
        <v>428.23015465337926</v>
      </c>
      <c r="P206" s="4">
        <f t="shared" si="74"/>
        <v>448.5147911189074</v>
      </c>
      <c r="Q206" s="4">
        <f t="shared" si="75"/>
        <v>465.45183650455414</v>
      </c>
      <c r="R206" s="4">
        <f t="shared" si="76"/>
        <v>479.10937274632954</v>
      </c>
      <c r="S206" s="4">
        <f t="shared" si="77"/>
        <v>489.68178095779103</v>
      </c>
      <c r="T206" s="4">
        <f t="shared" si="78"/>
        <v>497.34712984231322</v>
      </c>
      <c r="U206" s="4">
        <f t="shared" si="79"/>
        <v>502.28481458451915</v>
      </c>
      <c r="W206" s="5" t="str">
        <f>VLOOKUP(C206&amp;A206,Driver_elast!$A$2:$D$1161,4,FALSE)</f>
        <v>GDP</v>
      </c>
      <c r="X206" s="5">
        <v>1</v>
      </c>
      <c r="Y206" s="2">
        <f>SUMIFS('Growth rates'!D$4:D$999,'Growth rates'!$B$4:$B$999,Demands!$A206,'Growth rates'!$C$4:$C$999,$W206)</f>
        <v>1</v>
      </c>
      <c r="Z206" s="2">
        <f>SUMIFS('Growth rates'!E$4:E$999,'Growth rates'!$B$4:$B$999,Demands!$A206,'Growth rates'!$C$4:$C$999,$W206)</f>
        <v>1.0368887434188376</v>
      </c>
      <c r="AA206" s="2">
        <f>SUMIFS('Growth rates'!F$4:F$999,'Growth rates'!$B$4:$B$999,Demands!$A206,'Growth rates'!$C$4:$C$999,$W206)</f>
        <v>1.2829402409623276</v>
      </c>
      <c r="AB206" s="2">
        <f>SUMIFS('Growth rates'!G$4:G$999,'Growth rates'!$B$4:$B$999,Demands!$A206,'Growth rates'!$C$4:$C$999,$W206)</f>
        <v>1.609665147769151</v>
      </c>
      <c r="AC206" s="2">
        <f>SUMIFS('Growth rates'!H$4:H$999,'Growth rates'!$B$4:$B$999,Demands!$A206,'Growth rates'!$C$4:$C$999,$W206)</f>
        <v>1.9599674490175665</v>
      </c>
      <c r="AD206" s="2">
        <f>SUMIFS('Growth rates'!I$4:I$999,'Growth rates'!$B$4:$B$999,Demands!$A206,'Growth rates'!$C$4:$C$999,$W206)</f>
        <v>2.3160937336373002</v>
      </c>
      <c r="AE206" s="2">
        <f>SUMIFS('Growth rates'!J$4:J$999,'Growth rates'!$B$4:$B$999,Demands!$A206,'Growth rates'!$C$4:$C$999,$W206)</f>
        <v>2.6856571839136154</v>
      </c>
      <c r="AF206" s="2">
        <f>SUMIFS('Growth rates'!K$4:K$999,'Growth rates'!$B$4:$B$999,Demands!$A206,'Growth rates'!$C$4:$C$999,$W206)</f>
        <v>3.0737315687297038</v>
      </c>
      <c r="AG206" s="2">
        <f>SUMIFS('Growth rates'!L$4:L$999,'Growth rates'!$B$4:$B$999,Demands!$A206,'Growth rates'!$C$4:$C$999,$W206)</f>
        <v>3.4906300229062017</v>
      </c>
      <c r="AH206" s="2">
        <f>SUMIFS('Growth rates'!M$4:M$999,'Growth rates'!$B$4:$B$999,Demands!$A206,'Growth rates'!$C$4:$C$999,$W206)</f>
        <v>3.9404177743665389</v>
      </c>
      <c r="AI206" s="2">
        <f>SUMIFS('Growth rates'!N$4:N$999,'Growth rates'!$B$4:$B$999,Demands!$A206,'Growth rates'!$C$4:$C$999,$W206)</f>
        <v>4.4261899638412592</v>
      </c>
      <c r="AJ206" s="2">
        <f>SUMIFS('Growth rates'!O$4:O$999,'Growth rates'!$B$4:$B$999,Demands!$A206,'Growth rates'!$C$4:$C$999,$W206)</f>
        <v>4.9383944779159012</v>
      </c>
      <c r="AK206" s="2">
        <f>SUMIFS('Growth rates'!P$4:P$999,'Growth rates'!$B$4:$B$999,Demands!$A206,'Growth rates'!$C$4:$C$999,$W206)</f>
        <v>5.4750367839711558</v>
      </c>
      <c r="AL206" s="2">
        <f>SUMIFS('Growth rates'!Q$4:Q$999,'Growth rates'!$B$4:$B$999,Demands!$A206,'Growth rates'!$C$4:$C$999,$W206)</f>
        <v>6.0283918090853135</v>
      </c>
      <c r="AM206" s="2">
        <f>SUMIFS('Growth rates'!R$4:R$999,'Growth rates'!$B$4:$B$999,Demands!$A206,'Growth rates'!$C$4:$C$999,$W206)</f>
        <v>6.5965068218588536</v>
      </c>
      <c r="AN206" s="2">
        <f>SUMIFS('Growth rates'!S$4:S$999,'Growth rates'!$B$4:$B$999,Demands!$A206,'Growth rates'!$C$4:$C$999,$W206)</f>
        <v>7.1808937147801357</v>
      </c>
      <c r="AO206" s="2">
        <f>SUMIFS('Growth rates'!T$4:T$999,'Growth rates'!$B$4:$B$999,Demands!$A206,'Growth rates'!$C$4:$C$999,$W206)</f>
        <v>7.782597037961259</v>
      </c>
      <c r="AP206" s="2">
        <f>SUMIFS('Growth rates'!U$4:U$999,'Growth rates'!$B$4:$B$999,Demands!$A206,'Growth rates'!$C$4:$C$999,$W206)</f>
        <v>8.4029880202168226</v>
      </c>
      <c r="AR206">
        <f>VLOOKUP(C206&amp;A206,Driver_elast!$A$2:$E$1161,5,FALSE)</f>
        <v>0.62272000000000005</v>
      </c>
      <c r="AS206">
        <f t="shared" si="80"/>
        <v>0.62272000000000005</v>
      </c>
      <c r="AT206">
        <f t="shared" si="81"/>
        <v>0.12454400000000002</v>
      </c>
      <c r="AV206" s="2" cm="1">
        <f t="array" ref="AV206">TREND($AR206:$AS206,$AR$3:$AS$3,AV$1)</f>
        <v>0.62272000000000005</v>
      </c>
      <c r="AW206" s="2" cm="1">
        <f t="array" ref="AW206">TREND($AR206:$AS206,$AR$3:$AS$3,AW$1)</f>
        <v>0.62272000000000005</v>
      </c>
      <c r="AX206" s="2" cm="1">
        <f t="array" ref="AX206">TREND($AR206:$AS206,$AR$3:$AS$3,AX$1)</f>
        <v>0.62272000000000005</v>
      </c>
      <c r="AY206" s="2" cm="1">
        <f t="array" ref="AY206">TREND($AR206:$AS206,$AR$3:$AS$3,AY$1)</f>
        <v>0.62272000000000005</v>
      </c>
      <c r="AZ206" s="2" cm="1">
        <f t="array" ref="AZ206">TREND($AR206:$AS206,$AR$3:$AS$3,AZ$1)</f>
        <v>0.62272000000000005</v>
      </c>
      <c r="BA206" s="2" cm="1">
        <f t="array" ref="BA206">TREND($AR206:$AS206,$AR$3:$AS$3,BA$1)</f>
        <v>0.62272000000000005</v>
      </c>
      <c r="BB206" s="2" cm="1">
        <f t="array" ref="BB206">TREND($AR206:$AS206,$AR$3:$AS$3,BB$1)</f>
        <v>0.62272000000000005</v>
      </c>
      <c r="BC206" s="2" cm="1">
        <f t="array" ref="BC206">TREND($AR206:$AS206,$AR$3:$AS$3,BC$1)</f>
        <v>0.62272000000000005</v>
      </c>
      <c r="BD206" s="2" cm="1">
        <f t="array" ref="BD206">TREND($AR206:$AS206,$AR$3:$AS$3,BD$1)</f>
        <v>0.62272000000000005</v>
      </c>
      <c r="BE206" s="2" cm="1">
        <f t="array" ref="BE206">TREND($AR206:$AS206,$AR$3:$AS$3,BE$1)</f>
        <v>0.62272000000000005</v>
      </c>
      <c r="BF206" s="20" cm="1">
        <f t="array" ref="BF206">TREND($AS206:$AT206,$AS$3:$AT$3,BF$1)</f>
        <v>0.56044800000000095</v>
      </c>
      <c r="BG206" s="20" cm="1">
        <f t="array" ref="BG206">TREND($AS206:$AT206,$AS$3:$AT$3,BG$1)</f>
        <v>0.49817600000000084</v>
      </c>
      <c r="BH206" s="20" cm="1">
        <f t="array" ref="BH206">TREND($AS206:$AT206,$AS$3:$AT$3,BH$1)</f>
        <v>0.43590400000000074</v>
      </c>
      <c r="BI206" s="20" cm="1">
        <f t="array" ref="BI206">TREND($AS206:$AT206,$AS$3:$AT$3,BI$1)</f>
        <v>0.37363200000000063</v>
      </c>
      <c r="BJ206" s="20" cm="1">
        <f t="array" ref="BJ206">TREND($AS206:$AT206,$AS$3:$AT$3,BJ$1)</f>
        <v>0.31136000000000053</v>
      </c>
      <c r="BK206" s="20" cm="1">
        <f t="array" ref="BK206">TREND($AS206:$AT206,$AS$3:$AT$3,BK$1)</f>
        <v>0.24908800000000042</v>
      </c>
      <c r="BL206" s="20" cm="1">
        <f t="array" ref="BL206">TREND($AS206:$AT206,$AS$3:$AT$3,BL$1)</f>
        <v>0.18681600000000032</v>
      </c>
      <c r="BM206" s="20" cm="1">
        <f t="array" ref="BM206">TREND($AS206:$AT206,$AS$3:$AT$3,BM$1)</f>
        <v>0.12454400000000021</v>
      </c>
    </row>
    <row r="207" spans="1:65" x14ac:dyDescent="0.35">
      <c r="A207" t="str">
        <f>IF(BYDem!B205="","\I:",BYDem!B205)</f>
        <v>Asia_other</v>
      </c>
      <c r="B207" t="str">
        <f>BYDem!E205</f>
        <v>CLA</v>
      </c>
      <c r="C207" t="str">
        <f t="shared" si="62"/>
        <v>CLA</v>
      </c>
      <c r="D207" s="4">
        <f>SUMIFS(BYDem!$M$2:$M$2000,BYDem!$B$2:$B$2000,Demands!$A207,BYDem!$E$2:$E$2000,Demands!$B207)</f>
        <v>529.73507886437903</v>
      </c>
      <c r="E207" s="4">
        <f t="shared" si="63"/>
        <v>545.9751958970329</v>
      </c>
      <c r="F207" s="4">
        <f t="shared" si="64"/>
        <v>653.64733121818949</v>
      </c>
      <c r="G207" s="4">
        <f t="shared" si="65"/>
        <v>791.98991029864044</v>
      </c>
      <c r="H207" s="4">
        <f t="shared" si="66"/>
        <v>935.22969467670771</v>
      </c>
      <c r="I207" s="4">
        <f t="shared" si="67"/>
        <v>1076.454185687883</v>
      </c>
      <c r="J207" s="4">
        <f t="shared" si="68"/>
        <v>1219.2005292331621</v>
      </c>
      <c r="K207" s="4">
        <f t="shared" si="69"/>
        <v>1365.6123376890012</v>
      </c>
      <c r="L207" s="4">
        <f t="shared" si="70"/>
        <v>1519.5441346640334</v>
      </c>
      <c r="M207" s="4">
        <f t="shared" si="71"/>
        <v>1682.2689111596064</v>
      </c>
      <c r="N207" s="4">
        <f t="shared" si="72"/>
        <v>1837.3878650247043</v>
      </c>
      <c r="O207" s="4">
        <f t="shared" si="73"/>
        <v>1978.7524893920913</v>
      </c>
      <c r="P207" s="4">
        <f t="shared" si="74"/>
        <v>2103.8432413965843</v>
      </c>
      <c r="Q207" s="4">
        <f t="shared" si="75"/>
        <v>2209.8706152481245</v>
      </c>
      <c r="R207" s="4">
        <f t="shared" si="76"/>
        <v>2296.4088847794815</v>
      </c>
      <c r="S207" s="4">
        <f t="shared" si="77"/>
        <v>2364.0377687819418</v>
      </c>
      <c r="T207" s="4">
        <f t="shared" si="78"/>
        <v>2413.4251657950394</v>
      </c>
      <c r="U207" s="4">
        <f t="shared" si="79"/>
        <v>2445.402431454625</v>
      </c>
      <c r="W207" s="5" t="str">
        <f>VLOOKUP(C207&amp;A207,Driver_elast!$A$2:$D$1161,4,FALSE)</f>
        <v>GDP</v>
      </c>
      <c r="X207" s="5">
        <v>1</v>
      </c>
      <c r="Y207" s="2">
        <f>SUMIFS('Growth rates'!D$4:D$999,'Growth rates'!$B$4:$B$999,Demands!$A207,'Growth rates'!$C$4:$C$999,$W207)</f>
        <v>1</v>
      </c>
      <c r="Z207" s="2">
        <f>SUMIFS('Growth rates'!E$4:E$999,'Growth rates'!$B$4:$B$999,Demands!$A207,'Growth rates'!$C$4:$C$999,$W207)</f>
        <v>1.0368887434188376</v>
      </c>
      <c r="AA207" s="2">
        <f>SUMIFS('Growth rates'!F$4:F$999,'Growth rates'!$B$4:$B$999,Demands!$A207,'Growth rates'!$C$4:$C$999,$W207)</f>
        <v>1.2829402409623276</v>
      </c>
      <c r="AB207" s="2">
        <f>SUMIFS('Growth rates'!G$4:G$999,'Growth rates'!$B$4:$B$999,Demands!$A207,'Growth rates'!$C$4:$C$999,$W207)</f>
        <v>1.609665147769151</v>
      </c>
      <c r="AC207" s="2">
        <f>SUMIFS('Growth rates'!H$4:H$999,'Growth rates'!$B$4:$B$999,Demands!$A207,'Growth rates'!$C$4:$C$999,$W207)</f>
        <v>1.9599674490175665</v>
      </c>
      <c r="AD207" s="2">
        <f>SUMIFS('Growth rates'!I$4:I$999,'Growth rates'!$B$4:$B$999,Demands!$A207,'Growth rates'!$C$4:$C$999,$W207)</f>
        <v>2.3160937336373002</v>
      </c>
      <c r="AE207" s="2">
        <f>SUMIFS('Growth rates'!J$4:J$999,'Growth rates'!$B$4:$B$999,Demands!$A207,'Growth rates'!$C$4:$C$999,$W207)</f>
        <v>2.6856571839136154</v>
      </c>
      <c r="AF207" s="2">
        <f>SUMIFS('Growth rates'!K$4:K$999,'Growth rates'!$B$4:$B$999,Demands!$A207,'Growth rates'!$C$4:$C$999,$W207)</f>
        <v>3.0737315687297038</v>
      </c>
      <c r="AG207" s="2">
        <f>SUMIFS('Growth rates'!L$4:L$999,'Growth rates'!$B$4:$B$999,Demands!$A207,'Growth rates'!$C$4:$C$999,$W207)</f>
        <v>3.4906300229062017</v>
      </c>
      <c r="AH207" s="2">
        <f>SUMIFS('Growth rates'!M$4:M$999,'Growth rates'!$B$4:$B$999,Demands!$A207,'Growth rates'!$C$4:$C$999,$W207)</f>
        <v>3.9404177743665389</v>
      </c>
      <c r="AI207" s="2">
        <f>SUMIFS('Growth rates'!N$4:N$999,'Growth rates'!$B$4:$B$999,Demands!$A207,'Growth rates'!$C$4:$C$999,$W207)</f>
        <v>4.4261899638412592</v>
      </c>
      <c r="AJ207" s="2">
        <f>SUMIFS('Growth rates'!O$4:O$999,'Growth rates'!$B$4:$B$999,Demands!$A207,'Growth rates'!$C$4:$C$999,$W207)</f>
        <v>4.9383944779159012</v>
      </c>
      <c r="AK207" s="2">
        <f>SUMIFS('Growth rates'!P$4:P$999,'Growth rates'!$B$4:$B$999,Demands!$A207,'Growth rates'!$C$4:$C$999,$W207)</f>
        <v>5.4750367839711558</v>
      </c>
      <c r="AL207" s="2">
        <f>SUMIFS('Growth rates'!Q$4:Q$999,'Growth rates'!$B$4:$B$999,Demands!$A207,'Growth rates'!$C$4:$C$999,$W207)</f>
        <v>6.0283918090853135</v>
      </c>
      <c r="AM207" s="2">
        <f>SUMIFS('Growth rates'!R$4:R$999,'Growth rates'!$B$4:$B$999,Demands!$A207,'Growth rates'!$C$4:$C$999,$W207)</f>
        <v>6.5965068218588536</v>
      </c>
      <c r="AN207" s="2">
        <f>SUMIFS('Growth rates'!S$4:S$999,'Growth rates'!$B$4:$B$999,Demands!$A207,'Growth rates'!$C$4:$C$999,$W207)</f>
        <v>7.1808937147801357</v>
      </c>
      <c r="AO207" s="2">
        <f>SUMIFS('Growth rates'!T$4:T$999,'Growth rates'!$B$4:$B$999,Demands!$A207,'Growth rates'!$C$4:$C$999,$W207)</f>
        <v>7.782597037961259</v>
      </c>
      <c r="AP207" s="2">
        <f>SUMIFS('Growth rates'!U$4:U$999,'Growth rates'!$B$4:$B$999,Demands!$A207,'Growth rates'!$C$4:$C$999,$W207)</f>
        <v>8.4029880202168226</v>
      </c>
      <c r="AR207">
        <f>VLOOKUP(C207&amp;A207,Driver_elast!$A$2:$E$1161,5,FALSE)</f>
        <v>0.83106800000000003</v>
      </c>
      <c r="AS207">
        <f t="shared" si="80"/>
        <v>0.83106800000000003</v>
      </c>
      <c r="AT207">
        <f t="shared" si="81"/>
        <v>0.16621360000000002</v>
      </c>
      <c r="AV207" s="2" cm="1">
        <f t="array" ref="AV207">TREND($AR207:$AS207,$AR$3:$AS$3,AV$1)</f>
        <v>0.83106800000000003</v>
      </c>
      <c r="AW207" s="2" cm="1">
        <f t="array" ref="AW207">TREND($AR207:$AS207,$AR$3:$AS$3,AW$1)</f>
        <v>0.83106800000000003</v>
      </c>
      <c r="AX207" s="2" cm="1">
        <f t="array" ref="AX207">TREND($AR207:$AS207,$AR$3:$AS$3,AX$1)</f>
        <v>0.83106800000000003</v>
      </c>
      <c r="AY207" s="2" cm="1">
        <f t="array" ref="AY207">TREND($AR207:$AS207,$AR$3:$AS$3,AY$1)</f>
        <v>0.83106800000000003</v>
      </c>
      <c r="AZ207" s="2" cm="1">
        <f t="array" ref="AZ207">TREND($AR207:$AS207,$AR$3:$AS$3,AZ$1)</f>
        <v>0.83106800000000003</v>
      </c>
      <c r="BA207" s="2" cm="1">
        <f t="array" ref="BA207">TREND($AR207:$AS207,$AR$3:$AS$3,BA$1)</f>
        <v>0.83106800000000003</v>
      </c>
      <c r="BB207" s="2" cm="1">
        <f t="array" ref="BB207">TREND($AR207:$AS207,$AR$3:$AS$3,BB$1)</f>
        <v>0.83106800000000003</v>
      </c>
      <c r="BC207" s="2" cm="1">
        <f t="array" ref="BC207">TREND($AR207:$AS207,$AR$3:$AS$3,BC$1)</f>
        <v>0.83106800000000003</v>
      </c>
      <c r="BD207" s="2" cm="1">
        <f t="array" ref="BD207">TREND($AR207:$AS207,$AR$3:$AS$3,BD$1)</f>
        <v>0.83106800000000003</v>
      </c>
      <c r="BE207" s="2" cm="1">
        <f t="array" ref="BE207">TREND($AR207:$AS207,$AR$3:$AS$3,BE$1)</f>
        <v>0.83106800000000003</v>
      </c>
      <c r="BF207" s="20" cm="1">
        <f t="array" ref="BF207">TREND($AS207:$AT207,$AS$3:$AT$3,BF$1)</f>
        <v>0.74796119999999888</v>
      </c>
      <c r="BG207" s="20" cm="1">
        <f t="array" ref="BG207">TREND($AS207:$AT207,$AS$3:$AT$3,BG$1)</f>
        <v>0.66485439999999585</v>
      </c>
      <c r="BH207" s="20" cm="1">
        <f t="array" ref="BH207">TREND($AS207:$AT207,$AS$3:$AT$3,BH$1)</f>
        <v>0.58174759999999992</v>
      </c>
      <c r="BI207" s="20" cm="1">
        <f t="array" ref="BI207">TREND($AS207:$AT207,$AS$3:$AT$3,BI$1)</f>
        <v>0.49864079999999689</v>
      </c>
      <c r="BJ207" s="20" cm="1">
        <f t="array" ref="BJ207">TREND($AS207:$AT207,$AS$3:$AT$3,BJ$1)</f>
        <v>0.41553400000000096</v>
      </c>
      <c r="BK207" s="20" cm="1">
        <f t="array" ref="BK207">TREND($AS207:$AT207,$AS$3:$AT$3,BK$1)</f>
        <v>0.33242719999999792</v>
      </c>
      <c r="BL207" s="20" cm="1">
        <f t="array" ref="BL207">TREND($AS207:$AT207,$AS$3:$AT$3,BL$1)</f>
        <v>0.24932039999999489</v>
      </c>
      <c r="BM207" s="20" cm="1">
        <f t="array" ref="BM207">TREND($AS207:$AT207,$AS$3:$AT$3,BM$1)</f>
        <v>0.16621359999999896</v>
      </c>
    </row>
    <row r="208" spans="1:65" x14ac:dyDescent="0.35">
      <c r="A208" t="str">
        <f>IF(BYDem!B206="","\I:",BYDem!B206)</f>
        <v>Asia_other</v>
      </c>
      <c r="B208" t="str">
        <f>BYDem!E206</f>
        <v>COE</v>
      </c>
      <c r="C208" t="str">
        <f t="shared" si="62"/>
        <v>COE</v>
      </c>
      <c r="D208" s="4">
        <f>SUMIFS(BYDem!$M$2:$M$2000,BYDem!$B$2:$B$2000,Demands!$A208,BYDem!$E$2:$E$2000,Demands!$B208)</f>
        <v>256.54400240990401</v>
      </c>
      <c r="E208" s="4">
        <f t="shared" si="63"/>
        <v>273.68064525685355</v>
      </c>
      <c r="F208" s="4">
        <f t="shared" si="64"/>
        <v>384.69877501079077</v>
      </c>
      <c r="G208" s="4">
        <f t="shared" si="65"/>
        <v>542.24546215175565</v>
      </c>
      <c r="H208" s="4">
        <f t="shared" si="66"/>
        <v>720.05056650824156</v>
      </c>
      <c r="I208" s="4">
        <f t="shared" si="67"/>
        <v>903.92350400457292</v>
      </c>
      <c r="J208" s="4">
        <f t="shared" si="68"/>
        <v>1092.0104091478834</v>
      </c>
      <c r="K208" s="4">
        <f t="shared" si="69"/>
        <v>1281.7894796281337</v>
      </c>
      <c r="L208" s="4">
        <f t="shared" si="70"/>
        <v>1473.2619365021076</v>
      </c>
      <c r="M208" s="4">
        <f t="shared" si="71"/>
        <v>1663.1002090726495</v>
      </c>
      <c r="N208" s="4">
        <f t="shared" si="72"/>
        <v>1847.6235486076994</v>
      </c>
      <c r="O208" s="4">
        <f t="shared" si="73"/>
        <v>2018.6710869444732</v>
      </c>
      <c r="P208" s="4">
        <f t="shared" si="74"/>
        <v>2172.2256517886917</v>
      </c>
      <c r="Q208" s="4">
        <f t="shared" si="75"/>
        <v>2303.9521070649221</v>
      </c>
      <c r="R208" s="4">
        <f t="shared" si="76"/>
        <v>2412.5142097107864</v>
      </c>
      <c r="S208" s="4">
        <f t="shared" si="77"/>
        <v>2498.0044075512287</v>
      </c>
      <c r="T208" s="4">
        <f t="shared" si="78"/>
        <v>2560.7984390344272</v>
      </c>
      <c r="U208" s="4">
        <f t="shared" si="79"/>
        <v>2601.6253314252813</v>
      </c>
      <c r="W208" s="5" t="str">
        <f>VLOOKUP(C208&amp;A208,Driver_elast!$A$2:$D$1161,4,FALSE)</f>
        <v>GDP</v>
      </c>
      <c r="X208" s="5">
        <v>1</v>
      </c>
      <c r="Y208" s="2">
        <f>SUMIFS('Growth rates'!D$4:D$999,'Growth rates'!$B$4:$B$999,Demands!$A208,'Growth rates'!$C$4:$C$999,$W208)</f>
        <v>1</v>
      </c>
      <c r="Z208" s="2">
        <f>SUMIFS('Growth rates'!E$4:E$999,'Growth rates'!$B$4:$B$999,Demands!$A208,'Growth rates'!$C$4:$C$999,$W208)</f>
        <v>1.0368887434188376</v>
      </c>
      <c r="AA208" s="2">
        <f>SUMIFS('Growth rates'!F$4:F$999,'Growth rates'!$B$4:$B$999,Demands!$A208,'Growth rates'!$C$4:$C$999,$W208)</f>
        <v>1.2829402409623276</v>
      </c>
      <c r="AB208" s="2">
        <f>SUMIFS('Growth rates'!G$4:G$999,'Growth rates'!$B$4:$B$999,Demands!$A208,'Growth rates'!$C$4:$C$999,$W208)</f>
        <v>1.609665147769151</v>
      </c>
      <c r="AC208" s="2">
        <f>SUMIFS('Growth rates'!H$4:H$999,'Growth rates'!$B$4:$B$999,Demands!$A208,'Growth rates'!$C$4:$C$999,$W208)</f>
        <v>1.9599674490175665</v>
      </c>
      <c r="AD208" s="2">
        <f>SUMIFS('Growth rates'!I$4:I$999,'Growth rates'!$B$4:$B$999,Demands!$A208,'Growth rates'!$C$4:$C$999,$W208)</f>
        <v>2.3160937336373002</v>
      </c>
      <c r="AE208" s="2">
        <f>SUMIFS('Growth rates'!J$4:J$999,'Growth rates'!$B$4:$B$999,Demands!$A208,'Growth rates'!$C$4:$C$999,$W208)</f>
        <v>2.6856571839136154</v>
      </c>
      <c r="AF208" s="2">
        <f>SUMIFS('Growth rates'!K$4:K$999,'Growth rates'!$B$4:$B$999,Demands!$A208,'Growth rates'!$C$4:$C$999,$W208)</f>
        <v>3.0737315687297038</v>
      </c>
      <c r="AG208" s="2">
        <f>SUMIFS('Growth rates'!L$4:L$999,'Growth rates'!$B$4:$B$999,Demands!$A208,'Growth rates'!$C$4:$C$999,$W208)</f>
        <v>3.4906300229062017</v>
      </c>
      <c r="AH208" s="2">
        <f>SUMIFS('Growth rates'!M$4:M$999,'Growth rates'!$B$4:$B$999,Demands!$A208,'Growth rates'!$C$4:$C$999,$W208)</f>
        <v>3.9404177743665389</v>
      </c>
      <c r="AI208" s="2">
        <f>SUMIFS('Growth rates'!N$4:N$999,'Growth rates'!$B$4:$B$999,Demands!$A208,'Growth rates'!$C$4:$C$999,$W208)</f>
        <v>4.4261899638412592</v>
      </c>
      <c r="AJ208" s="2">
        <f>SUMIFS('Growth rates'!O$4:O$999,'Growth rates'!$B$4:$B$999,Demands!$A208,'Growth rates'!$C$4:$C$999,$W208)</f>
        <v>4.9383944779159012</v>
      </c>
      <c r="AK208" s="2">
        <f>SUMIFS('Growth rates'!P$4:P$999,'Growth rates'!$B$4:$B$999,Demands!$A208,'Growth rates'!$C$4:$C$999,$W208)</f>
        <v>5.4750367839711558</v>
      </c>
      <c r="AL208" s="2">
        <f>SUMIFS('Growth rates'!Q$4:Q$999,'Growth rates'!$B$4:$B$999,Demands!$A208,'Growth rates'!$C$4:$C$999,$W208)</f>
        <v>6.0283918090853135</v>
      </c>
      <c r="AM208" s="2">
        <f>SUMIFS('Growth rates'!R$4:R$999,'Growth rates'!$B$4:$B$999,Demands!$A208,'Growth rates'!$C$4:$C$999,$W208)</f>
        <v>6.5965068218588536</v>
      </c>
      <c r="AN208" s="2">
        <f>SUMIFS('Growth rates'!S$4:S$999,'Growth rates'!$B$4:$B$999,Demands!$A208,'Growth rates'!$C$4:$C$999,$W208)</f>
        <v>7.1808937147801357</v>
      </c>
      <c r="AO208" s="2">
        <f>SUMIFS('Growth rates'!T$4:T$999,'Growth rates'!$B$4:$B$999,Demands!$A208,'Growth rates'!$C$4:$C$999,$W208)</f>
        <v>7.782597037961259</v>
      </c>
      <c r="AP208" s="2">
        <f>SUMIFS('Growth rates'!U$4:U$999,'Growth rates'!$B$4:$B$999,Demands!$A208,'Growth rates'!$C$4:$C$999,$W208)</f>
        <v>8.4029880202168226</v>
      </c>
      <c r="AR208">
        <f>VLOOKUP(C208&amp;A208,Driver_elast!$A$2:$E$1161,5,FALSE)</f>
        <v>1.8310680000000001</v>
      </c>
      <c r="AS208">
        <f t="shared" si="80"/>
        <v>1</v>
      </c>
      <c r="AT208">
        <f t="shared" si="81"/>
        <v>0.2</v>
      </c>
      <c r="AV208" s="2" cm="1">
        <f t="array" ref="AV208">TREND($AR208:$AS208,$AR$3:$AS$3,AV$1)</f>
        <v>1.8310680000000019</v>
      </c>
      <c r="AW208" s="2" cm="1">
        <f t="array" ref="AW208">TREND($AR208:$AS208,$AR$3:$AS$3,AW$1)</f>
        <v>1.8107980487804909</v>
      </c>
      <c r="AX208" s="2" cm="1">
        <f t="array" ref="AX208">TREND($AR208:$AS208,$AR$3:$AS$3,AX$1)</f>
        <v>1.7094482926829286</v>
      </c>
      <c r="AY208" s="2" cm="1">
        <f t="array" ref="AY208">TREND($AR208:$AS208,$AR$3:$AS$3,AY$1)</f>
        <v>1.6080985365853664</v>
      </c>
      <c r="AZ208" s="2" cm="1">
        <f t="array" ref="AZ208">TREND($AR208:$AS208,$AR$3:$AS$3,AZ$1)</f>
        <v>1.5067487804878041</v>
      </c>
      <c r="BA208" s="2" cm="1">
        <f t="array" ref="BA208">TREND($AR208:$AS208,$AR$3:$AS$3,BA$1)</f>
        <v>1.4053990243902419</v>
      </c>
      <c r="BB208" s="2" cm="1">
        <f t="array" ref="BB208">TREND($AR208:$AS208,$AR$3:$AS$3,BB$1)</f>
        <v>1.3040492682926796</v>
      </c>
      <c r="BC208" s="2" cm="1">
        <f t="array" ref="BC208">TREND($AR208:$AS208,$AR$3:$AS$3,BC$1)</f>
        <v>1.2026995121951245</v>
      </c>
      <c r="BD208" s="2" cm="1">
        <f t="array" ref="BD208">TREND($AR208:$AS208,$AR$3:$AS$3,BD$1)</f>
        <v>1.1013497560975622</v>
      </c>
      <c r="BE208" s="2" cm="1">
        <f t="array" ref="BE208">TREND($AR208:$AS208,$AR$3:$AS$3,BE$1)</f>
        <v>1</v>
      </c>
      <c r="BF208" s="20" cm="1">
        <f t="array" ref="BF208">TREND($AS208:$AT208,$AS$3:$AT$3,BF$1)</f>
        <v>0.90000000000000568</v>
      </c>
      <c r="BG208" s="20" cm="1">
        <f t="array" ref="BG208">TREND($AS208:$AT208,$AS$3:$AT$3,BG$1)</f>
        <v>0.80000000000000426</v>
      </c>
      <c r="BH208" s="20" cm="1">
        <f t="array" ref="BH208">TREND($AS208:$AT208,$AS$3:$AT$3,BH$1)</f>
        <v>0.70000000000000284</v>
      </c>
      <c r="BI208" s="20" cm="1">
        <f t="array" ref="BI208">TREND($AS208:$AT208,$AS$3:$AT$3,BI$1)</f>
        <v>0.60000000000000142</v>
      </c>
      <c r="BJ208" s="20" cm="1">
        <f t="array" ref="BJ208">TREND($AS208:$AT208,$AS$3:$AT$3,BJ$1)</f>
        <v>0.5</v>
      </c>
      <c r="BK208" s="20" cm="1">
        <f t="array" ref="BK208">TREND($AS208:$AT208,$AS$3:$AT$3,BK$1)</f>
        <v>0.40000000000000568</v>
      </c>
      <c r="BL208" s="20" cm="1">
        <f t="array" ref="BL208">TREND($AS208:$AT208,$AS$3:$AT$3,BL$1)</f>
        <v>0.30000000000000426</v>
      </c>
      <c r="BM208" s="20" cm="1">
        <f t="array" ref="BM208">TREND($AS208:$AT208,$AS$3:$AT$3,BM$1)</f>
        <v>0.20000000000000284</v>
      </c>
    </row>
    <row r="209" spans="1:65" x14ac:dyDescent="0.35">
      <c r="A209" t="str">
        <f>IF(BYDem!B207="","\I:",BYDem!B207)</f>
        <v>Asia_other</v>
      </c>
      <c r="B209" t="str">
        <f>BYDem!E207</f>
        <v>COT</v>
      </c>
      <c r="C209" t="str">
        <f t="shared" si="62"/>
        <v>COT</v>
      </c>
      <c r="D209" s="4">
        <f>SUMIFS(BYDem!$M$2:$M$2000,BYDem!$B$2:$B$2000,Demands!$A209,BYDem!$E$2:$E$2000,Demands!$B209)</f>
        <v>0</v>
      </c>
      <c r="E209" s="4">
        <f t="shared" si="63"/>
        <v>0</v>
      </c>
      <c r="F209" s="4">
        <f t="shared" si="64"/>
        <v>0</v>
      </c>
      <c r="G209" s="4">
        <f t="shared" si="65"/>
        <v>0</v>
      </c>
      <c r="H209" s="4">
        <f t="shared" si="66"/>
        <v>0</v>
      </c>
      <c r="I209" s="4">
        <f t="shared" si="67"/>
        <v>0</v>
      </c>
      <c r="J209" s="4">
        <f t="shared" si="68"/>
        <v>0</v>
      </c>
      <c r="K209" s="4">
        <f t="shared" si="69"/>
        <v>0</v>
      </c>
      <c r="L209" s="4">
        <f t="shared" si="70"/>
        <v>0</v>
      </c>
      <c r="M209" s="4">
        <f t="shared" si="71"/>
        <v>0</v>
      </c>
      <c r="N209" s="4">
        <f t="shared" si="72"/>
        <v>0</v>
      </c>
      <c r="O209" s="4">
        <f t="shared" si="73"/>
        <v>0</v>
      </c>
      <c r="P209" s="4">
        <f t="shared" si="74"/>
        <v>0</v>
      </c>
      <c r="Q209" s="4">
        <f t="shared" si="75"/>
        <v>0</v>
      </c>
      <c r="R209" s="4">
        <f t="shared" si="76"/>
        <v>0</v>
      </c>
      <c r="S209" s="4">
        <f t="shared" si="77"/>
        <v>0</v>
      </c>
      <c r="T209" s="4">
        <f t="shared" si="78"/>
        <v>0</v>
      </c>
      <c r="U209" s="4">
        <f t="shared" si="79"/>
        <v>0</v>
      </c>
      <c r="W209" s="5" t="str">
        <f>VLOOKUP(C209&amp;A209,Driver_elast!$A$2:$D$1161,4,FALSE)</f>
        <v>GDP</v>
      </c>
      <c r="X209" s="5">
        <v>1</v>
      </c>
      <c r="Y209" s="2">
        <f>SUMIFS('Growth rates'!D$4:D$999,'Growth rates'!$B$4:$B$999,Demands!$A209,'Growth rates'!$C$4:$C$999,$W209)</f>
        <v>1</v>
      </c>
      <c r="Z209" s="2">
        <f>SUMIFS('Growth rates'!E$4:E$999,'Growth rates'!$B$4:$B$999,Demands!$A209,'Growth rates'!$C$4:$C$999,$W209)</f>
        <v>1.0368887434188376</v>
      </c>
      <c r="AA209" s="2">
        <f>SUMIFS('Growth rates'!F$4:F$999,'Growth rates'!$B$4:$B$999,Demands!$A209,'Growth rates'!$C$4:$C$999,$W209)</f>
        <v>1.2829402409623276</v>
      </c>
      <c r="AB209" s="2">
        <f>SUMIFS('Growth rates'!G$4:G$999,'Growth rates'!$B$4:$B$999,Demands!$A209,'Growth rates'!$C$4:$C$999,$W209)</f>
        <v>1.609665147769151</v>
      </c>
      <c r="AC209" s="2">
        <f>SUMIFS('Growth rates'!H$4:H$999,'Growth rates'!$B$4:$B$999,Demands!$A209,'Growth rates'!$C$4:$C$999,$W209)</f>
        <v>1.9599674490175665</v>
      </c>
      <c r="AD209" s="2">
        <f>SUMIFS('Growth rates'!I$4:I$999,'Growth rates'!$B$4:$B$999,Demands!$A209,'Growth rates'!$C$4:$C$999,$W209)</f>
        <v>2.3160937336373002</v>
      </c>
      <c r="AE209" s="2">
        <f>SUMIFS('Growth rates'!J$4:J$999,'Growth rates'!$B$4:$B$999,Demands!$A209,'Growth rates'!$C$4:$C$999,$W209)</f>
        <v>2.6856571839136154</v>
      </c>
      <c r="AF209" s="2">
        <f>SUMIFS('Growth rates'!K$4:K$999,'Growth rates'!$B$4:$B$999,Demands!$A209,'Growth rates'!$C$4:$C$999,$W209)</f>
        <v>3.0737315687297038</v>
      </c>
      <c r="AG209" s="2">
        <f>SUMIFS('Growth rates'!L$4:L$999,'Growth rates'!$B$4:$B$999,Demands!$A209,'Growth rates'!$C$4:$C$999,$W209)</f>
        <v>3.4906300229062017</v>
      </c>
      <c r="AH209" s="2">
        <f>SUMIFS('Growth rates'!M$4:M$999,'Growth rates'!$B$4:$B$999,Demands!$A209,'Growth rates'!$C$4:$C$999,$W209)</f>
        <v>3.9404177743665389</v>
      </c>
      <c r="AI209" s="2">
        <f>SUMIFS('Growth rates'!N$4:N$999,'Growth rates'!$B$4:$B$999,Demands!$A209,'Growth rates'!$C$4:$C$999,$W209)</f>
        <v>4.4261899638412592</v>
      </c>
      <c r="AJ209" s="2">
        <f>SUMIFS('Growth rates'!O$4:O$999,'Growth rates'!$B$4:$B$999,Demands!$A209,'Growth rates'!$C$4:$C$999,$W209)</f>
        <v>4.9383944779159012</v>
      </c>
      <c r="AK209" s="2">
        <f>SUMIFS('Growth rates'!P$4:P$999,'Growth rates'!$B$4:$B$999,Demands!$A209,'Growth rates'!$C$4:$C$999,$W209)</f>
        <v>5.4750367839711558</v>
      </c>
      <c r="AL209" s="2">
        <f>SUMIFS('Growth rates'!Q$4:Q$999,'Growth rates'!$B$4:$B$999,Demands!$A209,'Growth rates'!$C$4:$C$999,$W209)</f>
        <v>6.0283918090853135</v>
      </c>
      <c r="AM209" s="2">
        <f>SUMIFS('Growth rates'!R$4:R$999,'Growth rates'!$B$4:$B$999,Demands!$A209,'Growth rates'!$C$4:$C$999,$W209)</f>
        <v>6.5965068218588536</v>
      </c>
      <c r="AN209" s="2">
        <f>SUMIFS('Growth rates'!S$4:S$999,'Growth rates'!$B$4:$B$999,Demands!$A209,'Growth rates'!$C$4:$C$999,$W209)</f>
        <v>7.1808937147801357</v>
      </c>
      <c r="AO209" s="2">
        <f>SUMIFS('Growth rates'!T$4:T$999,'Growth rates'!$B$4:$B$999,Demands!$A209,'Growth rates'!$C$4:$C$999,$W209)</f>
        <v>7.782597037961259</v>
      </c>
      <c r="AP209" s="2">
        <f>SUMIFS('Growth rates'!U$4:U$999,'Growth rates'!$B$4:$B$999,Demands!$A209,'Growth rates'!$C$4:$C$999,$W209)</f>
        <v>8.4029880202168226</v>
      </c>
      <c r="AR209">
        <f>VLOOKUP(C209&amp;A209,Driver_elast!$A$2:$E$1161,5,FALSE)</f>
        <v>0.62272000000000005</v>
      </c>
      <c r="AS209">
        <f t="shared" si="80"/>
        <v>0.62272000000000005</v>
      </c>
      <c r="AT209">
        <f t="shared" si="81"/>
        <v>0.12454400000000002</v>
      </c>
      <c r="AV209" s="2" cm="1">
        <f t="array" ref="AV209">TREND($AR209:$AS209,$AR$3:$AS$3,AV$1)</f>
        <v>0.62272000000000005</v>
      </c>
      <c r="AW209" s="2" cm="1">
        <f t="array" ref="AW209">TREND($AR209:$AS209,$AR$3:$AS$3,AW$1)</f>
        <v>0.62272000000000005</v>
      </c>
      <c r="AX209" s="2" cm="1">
        <f t="array" ref="AX209">TREND($AR209:$AS209,$AR$3:$AS$3,AX$1)</f>
        <v>0.62272000000000005</v>
      </c>
      <c r="AY209" s="2" cm="1">
        <f t="array" ref="AY209">TREND($AR209:$AS209,$AR$3:$AS$3,AY$1)</f>
        <v>0.62272000000000005</v>
      </c>
      <c r="AZ209" s="2" cm="1">
        <f t="array" ref="AZ209">TREND($AR209:$AS209,$AR$3:$AS$3,AZ$1)</f>
        <v>0.62272000000000005</v>
      </c>
      <c r="BA209" s="2" cm="1">
        <f t="array" ref="BA209">TREND($AR209:$AS209,$AR$3:$AS$3,BA$1)</f>
        <v>0.62272000000000005</v>
      </c>
      <c r="BB209" s="2" cm="1">
        <f t="array" ref="BB209">TREND($AR209:$AS209,$AR$3:$AS$3,BB$1)</f>
        <v>0.62272000000000005</v>
      </c>
      <c r="BC209" s="2" cm="1">
        <f t="array" ref="BC209">TREND($AR209:$AS209,$AR$3:$AS$3,BC$1)</f>
        <v>0.62272000000000005</v>
      </c>
      <c r="BD209" s="2" cm="1">
        <f t="array" ref="BD209">TREND($AR209:$AS209,$AR$3:$AS$3,BD$1)</f>
        <v>0.62272000000000005</v>
      </c>
      <c r="BE209" s="2" cm="1">
        <f t="array" ref="BE209">TREND($AR209:$AS209,$AR$3:$AS$3,BE$1)</f>
        <v>0.62272000000000005</v>
      </c>
      <c r="BF209" s="20" cm="1">
        <f t="array" ref="BF209">TREND($AS209:$AT209,$AS$3:$AT$3,BF$1)</f>
        <v>0.56044800000000095</v>
      </c>
      <c r="BG209" s="20" cm="1">
        <f t="array" ref="BG209">TREND($AS209:$AT209,$AS$3:$AT$3,BG$1)</f>
        <v>0.49817600000000084</v>
      </c>
      <c r="BH209" s="20" cm="1">
        <f t="array" ref="BH209">TREND($AS209:$AT209,$AS$3:$AT$3,BH$1)</f>
        <v>0.43590400000000074</v>
      </c>
      <c r="BI209" s="20" cm="1">
        <f t="array" ref="BI209">TREND($AS209:$AT209,$AS$3:$AT$3,BI$1)</f>
        <v>0.37363200000000063</v>
      </c>
      <c r="BJ209" s="20" cm="1">
        <f t="array" ref="BJ209">TREND($AS209:$AT209,$AS$3:$AT$3,BJ$1)</f>
        <v>0.31136000000000053</v>
      </c>
      <c r="BK209" s="20" cm="1">
        <f t="array" ref="BK209">TREND($AS209:$AT209,$AS$3:$AT$3,BK$1)</f>
        <v>0.24908800000000042</v>
      </c>
      <c r="BL209" s="20" cm="1">
        <f t="array" ref="BL209">TREND($AS209:$AT209,$AS$3:$AT$3,BL$1)</f>
        <v>0.18681600000000032</v>
      </c>
      <c r="BM209" s="20" cm="1">
        <f t="array" ref="BM209">TREND($AS209:$AT209,$AS$3:$AT$3,BM$1)</f>
        <v>0.12454400000000021</v>
      </c>
    </row>
    <row r="210" spans="1:65" x14ac:dyDescent="0.35">
      <c r="A210" t="str">
        <f>IF(BYDem!B208="","\I:",BYDem!B208)</f>
        <v>Asia_other</v>
      </c>
      <c r="B210" t="str">
        <f>BYDem!E208</f>
        <v>CRF</v>
      </c>
      <c r="C210" t="str">
        <f t="shared" si="62"/>
        <v>CRF</v>
      </c>
      <c r="D210" s="4">
        <f>SUMIFS(BYDem!$M$2:$M$2000,BYDem!$B$2:$B$2000,Demands!$A210,BYDem!$E$2:$E$2000,Demands!$B210)</f>
        <v>583.05455093160003</v>
      </c>
      <c r="E210" s="4">
        <f t="shared" si="63"/>
        <v>600.9292859101663</v>
      </c>
      <c r="F210" s="4">
        <f t="shared" si="64"/>
        <v>719.43895425628659</v>
      </c>
      <c r="G210" s="4">
        <f t="shared" si="65"/>
        <v>871.70614126868827</v>
      </c>
      <c r="H210" s="4">
        <f t="shared" si="66"/>
        <v>1029.3634524196359</v>
      </c>
      <c r="I210" s="4">
        <f t="shared" si="67"/>
        <v>1184.8026247009668</v>
      </c>
      <c r="J210" s="4">
        <f t="shared" si="68"/>
        <v>1341.9168286750416</v>
      </c>
      <c r="K210" s="4">
        <f t="shared" si="69"/>
        <v>1503.0654379257383</v>
      </c>
      <c r="L210" s="4">
        <f t="shared" si="70"/>
        <v>1672.4909457697249</v>
      </c>
      <c r="M210" s="4">
        <f t="shared" si="71"/>
        <v>1851.5944736849708</v>
      </c>
      <c r="N210" s="4">
        <f t="shared" si="72"/>
        <v>2022.3266294271982</v>
      </c>
      <c r="O210" s="4">
        <f t="shared" si="73"/>
        <v>2177.9200399199226</v>
      </c>
      <c r="P210" s="4">
        <f t="shared" si="74"/>
        <v>2315.6015625255804</v>
      </c>
      <c r="Q210" s="4">
        <f t="shared" si="75"/>
        <v>2432.3009190794128</v>
      </c>
      <c r="R210" s="4">
        <f t="shared" si="76"/>
        <v>2527.5495327603671</v>
      </c>
      <c r="S210" s="4">
        <f t="shared" si="77"/>
        <v>2601.9854728468554</v>
      </c>
      <c r="T210" s="4">
        <f t="shared" si="78"/>
        <v>2656.3438639295882</v>
      </c>
      <c r="U210" s="4">
        <f t="shared" si="79"/>
        <v>2691.5397401572668</v>
      </c>
      <c r="W210" s="5" t="str">
        <f>VLOOKUP(C210&amp;A210,Driver_elast!$A$2:$D$1161,4,FALSE)</f>
        <v>GDP</v>
      </c>
      <c r="X210" s="5">
        <v>1</v>
      </c>
      <c r="Y210" s="2">
        <f>SUMIFS('Growth rates'!D$4:D$999,'Growth rates'!$B$4:$B$999,Demands!$A210,'Growth rates'!$C$4:$C$999,$W210)</f>
        <v>1</v>
      </c>
      <c r="Z210" s="2">
        <f>SUMIFS('Growth rates'!E$4:E$999,'Growth rates'!$B$4:$B$999,Demands!$A210,'Growth rates'!$C$4:$C$999,$W210)</f>
        <v>1.0368887434188376</v>
      </c>
      <c r="AA210" s="2">
        <f>SUMIFS('Growth rates'!F$4:F$999,'Growth rates'!$B$4:$B$999,Demands!$A210,'Growth rates'!$C$4:$C$999,$W210)</f>
        <v>1.2829402409623276</v>
      </c>
      <c r="AB210" s="2">
        <f>SUMIFS('Growth rates'!G$4:G$999,'Growth rates'!$B$4:$B$999,Demands!$A210,'Growth rates'!$C$4:$C$999,$W210)</f>
        <v>1.609665147769151</v>
      </c>
      <c r="AC210" s="2">
        <f>SUMIFS('Growth rates'!H$4:H$999,'Growth rates'!$B$4:$B$999,Demands!$A210,'Growth rates'!$C$4:$C$999,$W210)</f>
        <v>1.9599674490175665</v>
      </c>
      <c r="AD210" s="2">
        <f>SUMIFS('Growth rates'!I$4:I$999,'Growth rates'!$B$4:$B$999,Demands!$A210,'Growth rates'!$C$4:$C$999,$W210)</f>
        <v>2.3160937336373002</v>
      </c>
      <c r="AE210" s="2">
        <f>SUMIFS('Growth rates'!J$4:J$999,'Growth rates'!$B$4:$B$999,Demands!$A210,'Growth rates'!$C$4:$C$999,$W210)</f>
        <v>2.6856571839136154</v>
      </c>
      <c r="AF210" s="2">
        <f>SUMIFS('Growth rates'!K$4:K$999,'Growth rates'!$B$4:$B$999,Demands!$A210,'Growth rates'!$C$4:$C$999,$W210)</f>
        <v>3.0737315687297038</v>
      </c>
      <c r="AG210" s="2">
        <f>SUMIFS('Growth rates'!L$4:L$999,'Growth rates'!$B$4:$B$999,Demands!$A210,'Growth rates'!$C$4:$C$999,$W210)</f>
        <v>3.4906300229062017</v>
      </c>
      <c r="AH210" s="2">
        <f>SUMIFS('Growth rates'!M$4:M$999,'Growth rates'!$B$4:$B$999,Demands!$A210,'Growth rates'!$C$4:$C$999,$W210)</f>
        <v>3.9404177743665389</v>
      </c>
      <c r="AI210" s="2">
        <f>SUMIFS('Growth rates'!N$4:N$999,'Growth rates'!$B$4:$B$999,Demands!$A210,'Growth rates'!$C$4:$C$999,$W210)</f>
        <v>4.4261899638412592</v>
      </c>
      <c r="AJ210" s="2">
        <f>SUMIFS('Growth rates'!O$4:O$999,'Growth rates'!$B$4:$B$999,Demands!$A210,'Growth rates'!$C$4:$C$999,$W210)</f>
        <v>4.9383944779159012</v>
      </c>
      <c r="AK210" s="2">
        <f>SUMIFS('Growth rates'!P$4:P$999,'Growth rates'!$B$4:$B$999,Demands!$A210,'Growth rates'!$C$4:$C$999,$W210)</f>
        <v>5.4750367839711558</v>
      </c>
      <c r="AL210" s="2">
        <f>SUMIFS('Growth rates'!Q$4:Q$999,'Growth rates'!$B$4:$B$999,Demands!$A210,'Growth rates'!$C$4:$C$999,$W210)</f>
        <v>6.0283918090853135</v>
      </c>
      <c r="AM210" s="2">
        <f>SUMIFS('Growth rates'!R$4:R$999,'Growth rates'!$B$4:$B$999,Demands!$A210,'Growth rates'!$C$4:$C$999,$W210)</f>
        <v>6.5965068218588536</v>
      </c>
      <c r="AN210" s="2">
        <f>SUMIFS('Growth rates'!S$4:S$999,'Growth rates'!$B$4:$B$999,Demands!$A210,'Growth rates'!$C$4:$C$999,$W210)</f>
        <v>7.1808937147801357</v>
      </c>
      <c r="AO210" s="2">
        <f>SUMIFS('Growth rates'!T$4:T$999,'Growth rates'!$B$4:$B$999,Demands!$A210,'Growth rates'!$C$4:$C$999,$W210)</f>
        <v>7.782597037961259</v>
      </c>
      <c r="AP210" s="2">
        <f>SUMIFS('Growth rates'!U$4:U$999,'Growth rates'!$B$4:$B$999,Demands!$A210,'Growth rates'!$C$4:$C$999,$W210)</f>
        <v>8.4029880202168226</v>
      </c>
      <c r="AR210">
        <f>VLOOKUP(C210&amp;A210,Driver_elast!$A$2:$E$1161,5,FALSE)</f>
        <v>0.83106800000000003</v>
      </c>
      <c r="AS210">
        <f t="shared" si="80"/>
        <v>0.83106800000000003</v>
      </c>
      <c r="AT210">
        <f t="shared" si="81"/>
        <v>0.16621360000000002</v>
      </c>
      <c r="AV210" s="2" cm="1">
        <f t="array" ref="AV210">TREND($AR210:$AS210,$AR$3:$AS$3,AV$1)</f>
        <v>0.83106800000000003</v>
      </c>
      <c r="AW210" s="2" cm="1">
        <f t="array" ref="AW210">TREND($AR210:$AS210,$AR$3:$AS$3,AW$1)</f>
        <v>0.83106800000000003</v>
      </c>
      <c r="AX210" s="2" cm="1">
        <f t="array" ref="AX210">TREND($AR210:$AS210,$AR$3:$AS$3,AX$1)</f>
        <v>0.83106800000000003</v>
      </c>
      <c r="AY210" s="2" cm="1">
        <f t="array" ref="AY210">TREND($AR210:$AS210,$AR$3:$AS$3,AY$1)</f>
        <v>0.83106800000000003</v>
      </c>
      <c r="AZ210" s="2" cm="1">
        <f t="array" ref="AZ210">TREND($AR210:$AS210,$AR$3:$AS$3,AZ$1)</f>
        <v>0.83106800000000003</v>
      </c>
      <c r="BA210" s="2" cm="1">
        <f t="array" ref="BA210">TREND($AR210:$AS210,$AR$3:$AS$3,BA$1)</f>
        <v>0.83106800000000003</v>
      </c>
      <c r="BB210" s="2" cm="1">
        <f t="array" ref="BB210">TREND($AR210:$AS210,$AR$3:$AS$3,BB$1)</f>
        <v>0.83106800000000003</v>
      </c>
      <c r="BC210" s="2" cm="1">
        <f t="array" ref="BC210">TREND($AR210:$AS210,$AR$3:$AS$3,BC$1)</f>
        <v>0.83106800000000003</v>
      </c>
      <c r="BD210" s="2" cm="1">
        <f t="array" ref="BD210">TREND($AR210:$AS210,$AR$3:$AS$3,BD$1)</f>
        <v>0.83106800000000003</v>
      </c>
      <c r="BE210" s="2" cm="1">
        <f t="array" ref="BE210">TREND($AR210:$AS210,$AR$3:$AS$3,BE$1)</f>
        <v>0.83106800000000003</v>
      </c>
      <c r="BF210" s="20" cm="1">
        <f t="array" ref="BF210">TREND($AS210:$AT210,$AS$3:$AT$3,BF$1)</f>
        <v>0.74796119999999888</v>
      </c>
      <c r="BG210" s="20" cm="1">
        <f t="array" ref="BG210">TREND($AS210:$AT210,$AS$3:$AT$3,BG$1)</f>
        <v>0.66485439999999585</v>
      </c>
      <c r="BH210" s="20" cm="1">
        <f t="array" ref="BH210">TREND($AS210:$AT210,$AS$3:$AT$3,BH$1)</f>
        <v>0.58174759999999992</v>
      </c>
      <c r="BI210" s="20" cm="1">
        <f t="array" ref="BI210">TREND($AS210:$AT210,$AS$3:$AT$3,BI$1)</f>
        <v>0.49864079999999689</v>
      </c>
      <c r="BJ210" s="20" cm="1">
        <f t="array" ref="BJ210">TREND($AS210:$AT210,$AS$3:$AT$3,BJ$1)</f>
        <v>0.41553400000000096</v>
      </c>
      <c r="BK210" s="20" cm="1">
        <f t="array" ref="BK210">TREND($AS210:$AT210,$AS$3:$AT$3,BK$1)</f>
        <v>0.33242719999999792</v>
      </c>
      <c r="BL210" s="20" cm="1">
        <f t="array" ref="BL210">TREND($AS210:$AT210,$AS$3:$AT$3,BL$1)</f>
        <v>0.24932039999999489</v>
      </c>
      <c r="BM210" s="20" cm="1">
        <f t="array" ref="BM210">TREND($AS210:$AT210,$AS$3:$AT$3,BM$1)</f>
        <v>0.16621359999999896</v>
      </c>
    </row>
    <row r="211" spans="1:65" x14ac:dyDescent="0.35">
      <c r="A211" t="str">
        <f>IF(BYDem!B209="","\I:",BYDem!B209)</f>
        <v>Asia_other</v>
      </c>
      <c r="B211" t="str">
        <f>BYDem!E209</f>
        <v>CSC</v>
      </c>
      <c r="C211" t="str">
        <f t="shared" si="62"/>
        <v>CSC</v>
      </c>
      <c r="D211" s="4">
        <f>SUMIFS(BYDem!$M$2:$M$2000,BYDem!$B$2:$B$2000,Demands!$A211,BYDem!$E$2:$E$2000,Demands!$B211)</f>
        <v>460.53927302821899</v>
      </c>
      <c r="E211" s="4">
        <f t="shared" si="63"/>
        <v>491.30240514100348</v>
      </c>
      <c r="F211" s="4">
        <f t="shared" si="64"/>
        <v>690.59846464559666</v>
      </c>
      <c r="G211" s="4">
        <f t="shared" si="65"/>
        <v>973.42104510871002</v>
      </c>
      <c r="H211" s="4">
        <f t="shared" si="66"/>
        <v>1292.6108633536342</v>
      </c>
      <c r="I211" s="4">
        <f t="shared" si="67"/>
        <v>1622.6934541320436</v>
      </c>
      <c r="J211" s="4">
        <f t="shared" si="68"/>
        <v>1960.340819679981</v>
      </c>
      <c r="K211" s="4">
        <f t="shared" si="69"/>
        <v>2301.0259042421899</v>
      </c>
      <c r="L211" s="4">
        <f t="shared" si="70"/>
        <v>2644.7508998192557</v>
      </c>
      <c r="M211" s="4">
        <f t="shared" si="71"/>
        <v>2985.542262007792</v>
      </c>
      <c r="N211" s="4">
        <f t="shared" si="72"/>
        <v>3316.7924329255684</v>
      </c>
      <c r="O211" s="4">
        <f t="shared" si="73"/>
        <v>3623.8512930778302</v>
      </c>
      <c r="P211" s="4">
        <f t="shared" si="74"/>
        <v>3899.5073481764339</v>
      </c>
      <c r="Q211" s="4">
        <f t="shared" si="75"/>
        <v>4135.9783059132242</v>
      </c>
      <c r="R211" s="4">
        <f t="shared" si="76"/>
        <v>4330.8653871206661</v>
      </c>
      <c r="S211" s="4">
        <f t="shared" si="77"/>
        <v>4484.3345510638101</v>
      </c>
      <c r="T211" s="4">
        <f t="shared" si="78"/>
        <v>4597.0603109261538</v>
      </c>
      <c r="U211" s="4">
        <f t="shared" si="79"/>
        <v>4670.3513922418761</v>
      </c>
      <c r="W211" s="5" t="str">
        <f>VLOOKUP(C211&amp;A211,Driver_elast!$A$2:$D$1161,4,FALSE)</f>
        <v>GDP</v>
      </c>
      <c r="X211" s="5">
        <v>1</v>
      </c>
      <c r="Y211" s="2">
        <f>SUMIFS('Growth rates'!D$4:D$999,'Growth rates'!$B$4:$B$999,Demands!$A211,'Growth rates'!$C$4:$C$999,$W211)</f>
        <v>1</v>
      </c>
      <c r="Z211" s="2">
        <f>SUMIFS('Growth rates'!E$4:E$999,'Growth rates'!$B$4:$B$999,Demands!$A211,'Growth rates'!$C$4:$C$999,$W211)</f>
        <v>1.0368887434188376</v>
      </c>
      <c r="AA211" s="2">
        <f>SUMIFS('Growth rates'!F$4:F$999,'Growth rates'!$B$4:$B$999,Demands!$A211,'Growth rates'!$C$4:$C$999,$W211)</f>
        <v>1.2829402409623276</v>
      </c>
      <c r="AB211" s="2">
        <f>SUMIFS('Growth rates'!G$4:G$999,'Growth rates'!$B$4:$B$999,Demands!$A211,'Growth rates'!$C$4:$C$999,$W211)</f>
        <v>1.609665147769151</v>
      </c>
      <c r="AC211" s="2">
        <f>SUMIFS('Growth rates'!H$4:H$999,'Growth rates'!$B$4:$B$999,Demands!$A211,'Growth rates'!$C$4:$C$999,$W211)</f>
        <v>1.9599674490175665</v>
      </c>
      <c r="AD211" s="2">
        <f>SUMIFS('Growth rates'!I$4:I$999,'Growth rates'!$B$4:$B$999,Demands!$A211,'Growth rates'!$C$4:$C$999,$W211)</f>
        <v>2.3160937336373002</v>
      </c>
      <c r="AE211" s="2">
        <f>SUMIFS('Growth rates'!J$4:J$999,'Growth rates'!$B$4:$B$999,Demands!$A211,'Growth rates'!$C$4:$C$999,$W211)</f>
        <v>2.6856571839136154</v>
      </c>
      <c r="AF211" s="2">
        <f>SUMIFS('Growth rates'!K$4:K$999,'Growth rates'!$B$4:$B$999,Demands!$A211,'Growth rates'!$C$4:$C$999,$W211)</f>
        <v>3.0737315687297038</v>
      </c>
      <c r="AG211" s="2">
        <f>SUMIFS('Growth rates'!L$4:L$999,'Growth rates'!$B$4:$B$999,Demands!$A211,'Growth rates'!$C$4:$C$999,$W211)</f>
        <v>3.4906300229062017</v>
      </c>
      <c r="AH211" s="2">
        <f>SUMIFS('Growth rates'!M$4:M$999,'Growth rates'!$B$4:$B$999,Demands!$A211,'Growth rates'!$C$4:$C$999,$W211)</f>
        <v>3.9404177743665389</v>
      </c>
      <c r="AI211" s="2">
        <f>SUMIFS('Growth rates'!N$4:N$999,'Growth rates'!$B$4:$B$999,Demands!$A211,'Growth rates'!$C$4:$C$999,$W211)</f>
        <v>4.4261899638412592</v>
      </c>
      <c r="AJ211" s="2">
        <f>SUMIFS('Growth rates'!O$4:O$999,'Growth rates'!$B$4:$B$999,Demands!$A211,'Growth rates'!$C$4:$C$999,$W211)</f>
        <v>4.9383944779159012</v>
      </c>
      <c r="AK211" s="2">
        <f>SUMIFS('Growth rates'!P$4:P$999,'Growth rates'!$B$4:$B$999,Demands!$A211,'Growth rates'!$C$4:$C$999,$W211)</f>
        <v>5.4750367839711558</v>
      </c>
      <c r="AL211" s="2">
        <f>SUMIFS('Growth rates'!Q$4:Q$999,'Growth rates'!$B$4:$B$999,Demands!$A211,'Growth rates'!$C$4:$C$999,$W211)</f>
        <v>6.0283918090853135</v>
      </c>
      <c r="AM211" s="2">
        <f>SUMIFS('Growth rates'!R$4:R$999,'Growth rates'!$B$4:$B$999,Demands!$A211,'Growth rates'!$C$4:$C$999,$W211)</f>
        <v>6.5965068218588536</v>
      </c>
      <c r="AN211" s="2">
        <f>SUMIFS('Growth rates'!S$4:S$999,'Growth rates'!$B$4:$B$999,Demands!$A211,'Growth rates'!$C$4:$C$999,$W211)</f>
        <v>7.1808937147801357</v>
      </c>
      <c r="AO211" s="2">
        <f>SUMIFS('Growth rates'!T$4:T$999,'Growth rates'!$B$4:$B$999,Demands!$A211,'Growth rates'!$C$4:$C$999,$W211)</f>
        <v>7.782597037961259</v>
      </c>
      <c r="AP211" s="2">
        <f>SUMIFS('Growth rates'!U$4:U$999,'Growth rates'!$B$4:$B$999,Demands!$A211,'Growth rates'!$C$4:$C$999,$W211)</f>
        <v>8.4029880202168226</v>
      </c>
      <c r="AR211">
        <f>VLOOKUP(C211&amp;A211,Driver_elast!$A$2:$E$1161,5,FALSE)</f>
        <v>1.8310680000000001</v>
      </c>
      <c r="AS211">
        <f t="shared" si="80"/>
        <v>1</v>
      </c>
      <c r="AT211">
        <f t="shared" si="81"/>
        <v>0.2</v>
      </c>
      <c r="AV211" s="2" cm="1">
        <f t="array" ref="AV211">TREND($AR211:$AS211,$AR$3:$AS$3,AV$1)</f>
        <v>1.8310680000000019</v>
      </c>
      <c r="AW211" s="2" cm="1">
        <f t="array" ref="AW211">TREND($AR211:$AS211,$AR$3:$AS$3,AW$1)</f>
        <v>1.8107980487804909</v>
      </c>
      <c r="AX211" s="2" cm="1">
        <f t="array" ref="AX211">TREND($AR211:$AS211,$AR$3:$AS$3,AX$1)</f>
        <v>1.7094482926829286</v>
      </c>
      <c r="AY211" s="2" cm="1">
        <f t="array" ref="AY211">TREND($AR211:$AS211,$AR$3:$AS$3,AY$1)</f>
        <v>1.6080985365853664</v>
      </c>
      <c r="AZ211" s="2" cm="1">
        <f t="array" ref="AZ211">TREND($AR211:$AS211,$AR$3:$AS$3,AZ$1)</f>
        <v>1.5067487804878041</v>
      </c>
      <c r="BA211" s="2" cm="1">
        <f t="array" ref="BA211">TREND($AR211:$AS211,$AR$3:$AS$3,BA$1)</f>
        <v>1.4053990243902419</v>
      </c>
      <c r="BB211" s="2" cm="1">
        <f t="array" ref="BB211">TREND($AR211:$AS211,$AR$3:$AS$3,BB$1)</f>
        <v>1.3040492682926796</v>
      </c>
      <c r="BC211" s="2" cm="1">
        <f t="array" ref="BC211">TREND($AR211:$AS211,$AR$3:$AS$3,BC$1)</f>
        <v>1.2026995121951245</v>
      </c>
      <c r="BD211" s="2" cm="1">
        <f t="array" ref="BD211">TREND($AR211:$AS211,$AR$3:$AS$3,BD$1)</f>
        <v>1.1013497560975622</v>
      </c>
      <c r="BE211" s="2" cm="1">
        <f t="array" ref="BE211">TREND($AR211:$AS211,$AR$3:$AS$3,BE$1)</f>
        <v>1</v>
      </c>
      <c r="BF211" s="20" cm="1">
        <f t="array" ref="BF211">TREND($AS211:$AT211,$AS$3:$AT$3,BF$1)</f>
        <v>0.90000000000000568</v>
      </c>
      <c r="BG211" s="20" cm="1">
        <f t="array" ref="BG211">TREND($AS211:$AT211,$AS$3:$AT$3,BG$1)</f>
        <v>0.80000000000000426</v>
      </c>
      <c r="BH211" s="20" cm="1">
        <f t="array" ref="BH211">TREND($AS211:$AT211,$AS$3:$AT$3,BH$1)</f>
        <v>0.70000000000000284</v>
      </c>
      <c r="BI211" s="20" cm="1">
        <f t="array" ref="BI211">TREND($AS211:$AT211,$AS$3:$AT$3,BI$1)</f>
        <v>0.60000000000000142</v>
      </c>
      <c r="BJ211" s="20" cm="1">
        <f t="array" ref="BJ211">TREND($AS211:$AT211,$AS$3:$AT$3,BJ$1)</f>
        <v>0.5</v>
      </c>
      <c r="BK211" s="20" cm="1">
        <f t="array" ref="BK211">TREND($AS211:$AT211,$AS$3:$AT$3,BK$1)</f>
        <v>0.40000000000000568</v>
      </c>
      <c r="BL211" s="20" cm="1">
        <f t="array" ref="BL211">TREND($AS211:$AT211,$AS$3:$AT$3,BL$1)</f>
        <v>0.30000000000000426</v>
      </c>
      <c r="BM211" s="20" cm="1">
        <f t="array" ref="BM211">TREND($AS211:$AT211,$AS$3:$AT$3,BM$1)</f>
        <v>0.20000000000000284</v>
      </c>
    </row>
    <row r="212" spans="1:65" x14ac:dyDescent="0.35">
      <c r="A212" t="str">
        <f>IF(BYDem!B210="","\I:",BYDem!B210)</f>
        <v>Asia_other</v>
      </c>
      <c r="B212" t="str">
        <f>BYDem!E210</f>
        <v>CSH</v>
      </c>
      <c r="C212" t="str">
        <f t="shared" si="62"/>
        <v>CSH</v>
      </c>
      <c r="D212" s="4">
        <f>SUMIFS(BYDem!$M$2:$M$2000,BYDem!$B$2:$B$2000,Demands!$A212,BYDem!$E$2:$E$2000,Demands!$B212)</f>
        <v>93.536200524210898</v>
      </c>
      <c r="E212" s="4">
        <f t="shared" si="63"/>
        <v>95.684854100639555</v>
      </c>
      <c r="F212" s="4">
        <f t="shared" si="64"/>
        <v>109.8242178121407</v>
      </c>
      <c r="G212" s="4">
        <f t="shared" si="65"/>
        <v>127.24095298575637</v>
      </c>
      <c r="H212" s="4">
        <f t="shared" si="66"/>
        <v>144.48452268721229</v>
      </c>
      <c r="I212" s="4">
        <f t="shared" si="67"/>
        <v>160.83269896608093</v>
      </c>
      <c r="J212" s="4">
        <f t="shared" si="68"/>
        <v>176.81355524435872</v>
      </c>
      <c r="K212" s="4">
        <f t="shared" si="69"/>
        <v>192.72365025739077</v>
      </c>
      <c r="L212" s="4">
        <f t="shared" si="70"/>
        <v>209.00131780447106</v>
      </c>
      <c r="M212" s="4">
        <f t="shared" si="71"/>
        <v>225.77180361857813</v>
      </c>
      <c r="N212" s="4">
        <f t="shared" si="72"/>
        <v>241.37075500025568</v>
      </c>
      <c r="O212" s="4">
        <f t="shared" si="73"/>
        <v>255.28567784596476</v>
      </c>
      <c r="P212" s="4">
        <f t="shared" si="74"/>
        <v>267.3781872446848</v>
      </c>
      <c r="Q212" s="4">
        <f t="shared" si="75"/>
        <v>277.47505937056877</v>
      </c>
      <c r="R212" s="4">
        <f t="shared" si="76"/>
        <v>285.61688067693984</v>
      </c>
      <c r="S212" s="4">
        <f t="shared" si="77"/>
        <v>291.91952977205511</v>
      </c>
      <c r="T212" s="4">
        <f t="shared" si="78"/>
        <v>296.48916076288288</v>
      </c>
      <c r="U212" s="4">
        <f t="shared" si="79"/>
        <v>299.4327185266373</v>
      </c>
      <c r="W212" s="5" t="str">
        <f>VLOOKUP(C212&amp;A212,Driver_elast!$A$2:$D$1161,4,FALSE)</f>
        <v>GDP</v>
      </c>
      <c r="X212" s="5">
        <v>1</v>
      </c>
      <c r="Y212" s="2">
        <f>SUMIFS('Growth rates'!D$4:D$999,'Growth rates'!$B$4:$B$999,Demands!$A212,'Growth rates'!$C$4:$C$999,$W212)</f>
        <v>1</v>
      </c>
      <c r="Z212" s="2">
        <f>SUMIFS('Growth rates'!E$4:E$999,'Growth rates'!$B$4:$B$999,Demands!$A212,'Growth rates'!$C$4:$C$999,$W212)</f>
        <v>1.0368887434188376</v>
      </c>
      <c r="AA212" s="2">
        <f>SUMIFS('Growth rates'!F$4:F$999,'Growth rates'!$B$4:$B$999,Demands!$A212,'Growth rates'!$C$4:$C$999,$W212)</f>
        <v>1.2829402409623276</v>
      </c>
      <c r="AB212" s="2">
        <f>SUMIFS('Growth rates'!G$4:G$999,'Growth rates'!$B$4:$B$999,Demands!$A212,'Growth rates'!$C$4:$C$999,$W212)</f>
        <v>1.609665147769151</v>
      </c>
      <c r="AC212" s="2">
        <f>SUMIFS('Growth rates'!H$4:H$999,'Growth rates'!$B$4:$B$999,Demands!$A212,'Growth rates'!$C$4:$C$999,$W212)</f>
        <v>1.9599674490175665</v>
      </c>
      <c r="AD212" s="2">
        <f>SUMIFS('Growth rates'!I$4:I$999,'Growth rates'!$B$4:$B$999,Demands!$A212,'Growth rates'!$C$4:$C$999,$W212)</f>
        <v>2.3160937336373002</v>
      </c>
      <c r="AE212" s="2">
        <f>SUMIFS('Growth rates'!J$4:J$999,'Growth rates'!$B$4:$B$999,Demands!$A212,'Growth rates'!$C$4:$C$999,$W212)</f>
        <v>2.6856571839136154</v>
      </c>
      <c r="AF212" s="2">
        <f>SUMIFS('Growth rates'!K$4:K$999,'Growth rates'!$B$4:$B$999,Demands!$A212,'Growth rates'!$C$4:$C$999,$W212)</f>
        <v>3.0737315687297038</v>
      </c>
      <c r="AG212" s="2">
        <f>SUMIFS('Growth rates'!L$4:L$999,'Growth rates'!$B$4:$B$999,Demands!$A212,'Growth rates'!$C$4:$C$999,$W212)</f>
        <v>3.4906300229062017</v>
      </c>
      <c r="AH212" s="2">
        <f>SUMIFS('Growth rates'!M$4:M$999,'Growth rates'!$B$4:$B$999,Demands!$A212,'Growth rates'!$C$4:$C$999,$W212)</f>
        <v>3.9404177743665389</v>
      </c>
      <c r="AI212" s="2">
        <f>SUMIFS('Growth rates'!N$4:N$999,'Growth rates'!$B$4:$B$999,Demands!$A212,'Growth rates'!$C$4:$C$999,$W212)</f>
        <v>4.4261899638412592</v>
      </c>
      <c r="AJ212" s="2">
        <f>SUMIFS('Growth rates'!O$4:O$999,'Growth rates'!$B$4:$B$999,Demands!$A212,'Growth rates'!$C$4:$C$999,$W212)</f>
        <v>4.9383944779159012</v>
      </c>
      <c r="AK212" s="2">
        <f>SUMIFS('Growth rates'!P$4:P$999,'Growth rates'!$B$4:$B$999,Demands!$A212,'Growth rates'!$C$4:$C$999,$W212)</f>
        <v>5.4750367839711558</v>
      </c>
      <c r="AL212" s="2">
        <f>SUMIFS('Growth rates'!Q$4:Q$999,'Growth rates'!$B$4:$B$999,Demands!$A212,'Growth rates'!$C$4:$C$999,$W212)</f>
        <v>6.0283918090853135</v>
      </c>
      <c r="AM212" s="2">
        <f>SUMIFS('Growth rates'!R$4:R$999,'Growth rates'!$B$4:$B$999,Demands!$A212,'Growth rates'!$C$4:$C$999,$W212)</f>
        <v>6.5965068218588536</v>
      </c>
      <c r="AN212" s="2">
        <f>SUMIFS('Growth rates'!S$4:S$999,'Growth rates'!$B$4:$B$999,Demands!$A212,'Growth rates'!$C$4:$C$999,$W212)</f>
        <v>7.1808937147801357</v>
      </c>
      <c r="AO212" s="2">
        <f>SUMIFS('Growth rates'!T$4:T$999,'Growth rates'!$B$4:$B$999,Demands!$A212,'Growth rates'!$C$4:$C$999,$W212)</f>
        <v>7.782597037961259</v>
      </c>
      <c r="AP212" s="2">
        <f>SUMIFS('Growth rates'!U$4:U$999,'Growth rates'!$B$4:$B$999,Demands!$A212,'Growth rates'!$C$4:$C$999,$W212)</f>
        <v>8.4029880202168226</v>
      </c>
      <c r="AR212">
        <f>VLOOKUP(C212&amp;A212,Driver_elast!$A$2:$E$1161,5,FALSE)</f>
        <v>0.62272000000000005</v>
      </c>
      <c r="AS212">
        <f t="shared" si="80"/>
        <v>0.62272000000000005</v>
      </c>
      <c r="AT212">
        <f t="shared" si="81"/>
        <v>0.12454400000000002</v>
      </c>
      <c r="AV212" s="2" cm="1">
        <f t="array" ref="AV212">TREND($AR212:$AS212,$AR$3:$AS$3,AV$1)</f>
        <v>0.62272000000000005</v>
      </c>
      <c r="AW212" s="2" cm="1">
        <f t="array" ref="AW212">TREND($AR212:$AS212,$AR$3:$AS$3,AW$1)</f>
        <v>0.62272000000000005</v>
      </c>
      <c r="AX212" s="2" cm="1">
        <f t="array" ref="AX212">TREND($AR212:$AS212,$AR$3:$AS$3,AX$1)</f>
        <v>0.62272000000000005</v>
      </c>
      <c r="AY212" s="2" cm="1">
        <f t="array" ref="AY212">TREND($AR212:$AS212,$AR$3:$AS$3,AY$1)</f>
        <v>0.62272000000000005</v>
      </c>
      <c r="AZ212" s="2" cm="1">
        <f t="array" ref="AZ212">TREND($AR212:$AS212,$AR$3:$AS$3,AZ$1)</f>
        <v>0.62272000000000005</v>
      </c>
      <c r="BA212" s="2" cm="1">
        <f t="array" ref="BA212">TREND($AR212:$AS212,$AR$3:$AS$3,BA$1)</f>
        <v>0.62272000000000005</v>
      </c>
      <c r="BB212" s="2" cm="1">
        <f t="array" ref="BB212">TREND($AR212:$AS212,$AR$3:$AS$3,BB$1)</f>
        <v>0.62272000000000005</v>
      </c>
      <c r="BC212" s="2" cm="1">
        <f t="array" ref="BC212">TREND($AR212:$AS212,$AR$3:$AS$3,BC$1)</f>
        <v>0.62272000000000005</v>
      </c>
      <c r="BD212" s="2" cm="1">
        <f t="array" ref="BD212">TREND($AR212:$AS212,$AR$3:$AS$3,BD$1)</f>
        <v>0.62272000000000005</v>
      </c>
      <c r="BE212" s="2" cm="1">
        <f t="array" ref="BE212">TREND($AR212:$AS212,$AR$3:$AS$3,BE$1)</f>
        <v>0.62272000000000005</v>
      </c>
      <c r="BF212" s="20" cm="1">
        <f t="array" ref="BF212">TREND($AS212:$AT212,$AS$3:$AT$3,BF$1)</f>
        <v>0.56044800000000095</v>
      </c>
      <c r="BG212" s="20" cm="1">
        <f t="array" ref="BG212">TREND($AS212:$AT212,$AS$3:$AT$3,BG$1)</f>
        <v>0.49817600000000084</v>
      </c>
      <c r="BH212" s="20" cm="1">
        <f t="array" ref="BH212">TREND($AS212:$AT212,$AS$3:$AT$3,BH$1)</f>
        <v>0.43590400000000074</v>
      </c>
      <c r="BI212" s="20" cm="1">
        <f t="array" ref="BI212">TREND($AS212:$AT212,$AS$3:$AT$3,BI$1)</f>
        <v>0.37363200000000063</v>
      </c>
      <c r="BJ212" s="20" cm="1">
        <f t="array" ref="BJ212">TREND($AS212:$AT212,$AS$3:$AT$3,BJ$1)</f>
        <v>0.31136000000000053</v>
      </c>
      <c r="BK212" s="20" cm="1">
        <f t="array" ref="BK212">TREND($AS212:$AT212,$AS$3:$AT$3,BK$1)</f>
        <v>0.24908800000000042</v>
      </c>
      <c r="BL212" s="20" cm="1">
        <f t="array" ref="BL212">TREND($AS212:$AT212,$AS$3:$AT$3,BL$1)</f>
        <v>0.18681600000000032</v>
      </c>
      <c r="BM212" s="20" cm="1">
        <f t="array" ref="BM212">TREND($AS212:$AT212,$AS$3:$AT$3,BM$1)</f>
        <v>0.12454400000000021</v>
      </c>
    </row>
    <row r="213" spans="1:65" x14ac:dyDescent="0.35">
      <c r="A213" t="str">
        <f>IF(BYDem!B211="","\I:",BYDem!B211)</f>
        <v>Asia_other</v>
      </c>
      <c r="B213" t="str">
        <f>BYDem!E211</f>
        <v>ICH</v>
      </c>
      <c r="C213" t="str">
        <f t="shared" si="62"/>
        <v>ICH</v>
      </c>
      <c r="D213" s="4">
        <f>SUMIFS(BYDem!$M$2:$M$2000,BYDem!$B$2:$B$2000,Demands!$A213,BYDem!$E$2:$E$2000,Demands!$B213)</f>
        <v>873.49846771784496</v>
      </c>
      <c r="E213" s="4">
        <f t="shared" si="63"/>
        <v>893.06324450672162</v>
      </c>
      <c r="F213" s="4">
        <f t="shared" si="64"/>
        <v>1021.7384755889739</v>
      </c>
      <c r="G213" s="4">
        <f t="shared" si="65"/>
        <v>1179.730240836303</v>
      </c>
      <c r="H213" s="4">
        <f t="shared" si="66"/>
        <v>1335.616935984905</v>
      </c>
      <c r="I213" s="4">
        <f t="shared" si="67"/>
        <v>1482.9689159715849</v>
      </c>
      <c r="J213" s="4">
        <f t="shared" si="68"/>
        <v>1626.6447801117436</v>
      </c>
      <c r="K213" s="4">
        <f t="shared" si="69"/>
        <v>1769.3618808219028</v>
      </c>
      <c r="L213" s="4">
        <f t="shared" si="70"/>
        <v>1915.0754184755963</v>
      </c>
      <c r="M213" s="4">
        <f t="shared" si="71"/>
        <v>2064.9087979352057</v>
      </c>
      <c r="N213" s="4">
        <f t="shared" si="72"/>
        <v>2204.0169722295468</v>
      </c>
      <c r="O213" s="4">
        <f t="shared" si="73"/>
        <v>2327.9072316560805</v>
      </c>
      <c r="P213" s="4">
        <f t="shared" si="74"/>
        <v>2435.4253676775947</v>
      </c>
      <c r="Q213" s="4">
        <f t="shared" si="75"/>
        <v>2525.0983845533729</v>
      </c>
      <c r="R213" s="4">
        <f t="shared" si="76"/>
        <v>2597.3424190915744</v>
      </c>
      <c r="S213" s="4">
        <f t="shared" si="77"/>
        <v>2653.2273268987219</v>
      </c>
      <c r="T213" s="4">
        <f t="shared" si="78"/>
        <v>2693.7239225811122</v>
      </c>
      <c r="U213" s="4">
        <f t="shared" si="79"/>
        <v>2719.8000382763007</v>
      </c>
      <c r="W213" s="5" t="str">
        <f>VLOOKUP(C213&amp;A213,Driver_elast!$A$2:$D$1161,4,FALSE)</f>
        <v>GDP</v>
      </c>
      <c r="X213" s="5">
        <v>1</v>
      </c>
      <c r="Y213" s="2">
        <f>SUMIFS('Growth rates'!D$4:D$999,'Growth rates'!$B$4:$B$999,Demands!$A213,'Growth rates'!$C$4:$C$999,$W213)</f>
        <v>1</v>
      </c>
      <c r="Z213" s="2">
        <f>SUMIFS('Growth rates'!E$4:E$999,'Growth rates'!$B$4:$B$999,Demands!$A213,'Growth rates'!$C$4:$C$999,$W213)</f>
        <v>1.0368887434188376</v>
      </c>
      <c r="AA213" s="2">
        <f>SUMIFS('Growth rates'!F$4:F$999,'Growth rates'!$B$4:$B$999,Demands!$A213,'Growth rates'!$C$4:$C$999,$W213)</f>
        <v>1.2829402409623276</v>
      </c>
      <c r="AB213" s="2">
        <f>SUMIFS('Growth rates'!G$4:G$999,'Growth rates'!$B$4:$B$999,Demands!$A213,'Growth rates'!$C$4:$C$999,$W213)</f>
        <v>1.609665147769151</v>
      </c>
      <c r="AC213" s="2">
        <f>SUMIFS('Growth rates'!H$4:H$999,'Growth rates'!$B$4:$B$999,Demands!$A213,'Growth rates'!$C$4:$C$999,$W213)</f>
        <v>1.9599674490175665</v>
      </c>
      <c r="AD213" s="2">
        <f>SUMIFS('Growth rates'!I$4:I$999,'Growth rates'!$B$4:$B$999,Demands!$A213,'Growth rates'!$C$4:$C$999,$W213)</f>
        <v>2.3160937336373002</v>
      </c>
      <c r="AE213" s="2">
        <f>SUMIFS('Growth rates'!J$4:J$999,'Growth rates'!$B$4:$B$999,Demands!$A213,'Growth rates'!$C$4:$C$999,$W213)</f>
        <v>2.6856571839136154</v>
      </c>
      <c r="AF213" s="2">
        <f>SUMIFS('Growth rates'!K$4:K$999,'Growth rates'!$B$4:$B$999,Demands!$A213,'Growth rates'!$C$4:$C$999,$W213)</f>
        <v>3.0737315687297038</v>
      </c>
      <c r="AG213" s="2">
        <f>SUMIFS('Growth rates'!L$4:L$999,'Growth rates'!$B$4:$B$999,Demands!$A213,'Growth rates'!$C$4:$C$999,$W213)</f>
        <v>3.4906300229062017</v>
      </c>
      <c r="AH213" s="2">
        <f>SUMIFS('Growth rates'!M$4:M$999,'Growth rates'!$B$4:$B$999,Demands!$A213,'Growth rates'!$C$4:$C$999,$W213)</f>
        <v>3.9404177743665389</v>
      </c>
      <c r="AI213" s="2">
        <f>SUMIFS('Growth rates'!N$4:N$999,'Growth rates'!$B$4:$B$999,Demands!$A213,'Growth rates'!$C$4:$C$999,$W213)</f>
        <v>4.4261899638412592</v>
      </c>
      <c r="AJ213" s="2">
        <f>SUMIFS('Growth rates'!O$4:O$999,'Growth rates'!$B$4:$B$999,Demands!$A213,'Growth rates'!$C$4:$C$999,$W213)</f>
        <v>4.9383944779159012</v>
      </c>
      <c r="AK213" s="2">
        <f>SUMIFS('Growth rates'!P$4:P$999,'Growth rates'!$B$4:$B$999,Demands!$A213,'Growth rates'!$C$4:$C$999,$W213)</f>
        <v>5.4750367839711558</v>
      </c>
      <c r="AL213" s="2">
        <f>SUMIFS('Growth rates'!Q$4:Q$999,'Growth rates'!$B$4:$B$999,Demands!$A213,'Growth rates'!$C$4:$C$999,$W213)</f>
        <v>6.0283918090853135</v>
      </c>
      <c r="AM213" s="2">
        <f>SUMIFS('Growth rates'!R$4:R$999,'Growth rates'!$B$4:$B$999,Demands!$A213,'Growth rates'!$C$4:$C$999,$W213)</f>
        <v>6.5965068218588536</v>
      </c>
      <c r="AN213" s="2">
        <f>SUMIFS('Growth rates'!S$4:S$999,'Growth rates'!$B$4:$B$999,Demands!$A213,'Growth rates'!$C$4:$C$999,$W213)</f>
        <v>7.1808937147801357</v>
      </c>
      <c r="AO213" s="2">
        <f>SUMIFS('Growth rates'!T$4:T$999,'Growth rates'!$B$4:$B$999,Demands!$A213,'Growth rates'!$C$4:$C$999,$W213)</f>
        <v>7.782597037961259</v>
      </c>
      <c r="AP213" s="2">
        <f>SUMIFS('Growth rates'!U$4:U$999,'Growth rates'!$B$4:$B$999,Demands!$A213,'Growth rates'!$C$4:$C$999,$W213)</f>
        <v>8.4029880202168226</v>
      </c>
      <c r="AR213">
        <f>VLOOKUP(C213&amp;A213,Driver_elast!$A$2:$E$1161,5,FALSE)</f>
        <v>0.607182</v>
      </c>
      <c r="AS213">
        <f t="shared" si="80"/>
        <v>0.607182</v>
      </c>
      <c r="AT213">
        <f t="shared" si="81"/>
        <v>0.1214364</v>
      </c>
      <c r="AV213" s="2" cm="1">
        <f t="array" ref="AV213">TREND($AR213:$AS213,$AR$3:$AS$3,AV$1)</f>
        <v>0.607182</v>
      </c>
      <c r="AW213" s="2" cm="1">
        <f t="array" ref="AW213">TREND($AR213:$AS213,$AR$3:$AS$3,AW$1)</f>
        <v>0.607182</v>
      </c>
      <c r="AX213" s="2" cm="1">
        <f t="array" ref="AX213">TREND($AR213:$AS213,$AR$3:$AS$3,AX$1)</f>
        <v>0.607182</v>
      </c>
      <c r="AY213" s="2" cm="1">
        <f t="array" ref="AY213">TREND($AR213:$AS213,$AR$3:$AS$3,AY$1)</f>
        <v>0.607182</v>
      </c>
      <c r="AZ213" s="2" cm="1">
        <f t="array" ref="AZ213">TREND($AR213:$AS213,$AR$3:$AS$3,AZ$1)</f>
        <v>0.607182</v>
      </c>
      <c r="BA213" s="2" cm="1">
        <f t="array" ref="BA213">TREND($AR213:$AS213,$AR$3:$AS$3,BA$1)</f>
        <v>0.607182</v>
      </c>
      <c r="BB213" s="2" cm="1">
        <f t="array" ref="BB213">TREND($AR213:$AS213,$AR$3:$AS$3,BB$1)</f>
        <v>0.607182</v>
      </c>
      <c r="BC213" s="2" cm="1">
        <f t="array" ref="BC213">TREND($AR213:$AS213,$AR$3:$AS$3,BC$1)</f>
        <v>0.607182</v>
      </c>
      <c r="BD213" s="2" cm="1">
        <f t="array" ref="BD213">TREND($AR213:$AS213,$AR$3:$AS$3,BD$1)</f>
        <v>0.607182</v>
      </c>
      <c r="BE213" s="2" cm="1">
        <f t="array" ref="BE213">TREND($AR213:$AS213,$AR$3:$AS$3,BE$1)</f>
        <v>0.607182</v>
      </c>
      <c r="BF213" s="20" cm="1">
        <f t="array" ref="BF213">TREND($AS213:$AT213,$AS$3:$AT$3,BF$1)</f>
        <v>0.5464638000000015</v>
      </c>
      <c r="BG213" s="20" cm="1">
        <f t="array" ref="BG213">TREND($AS213:$AT213,$AS$3:$AT$3,BG$1)</f>
        <v>0.48574560000000133</v>
      </c>
      <c r="BH213" s="20" cm="1">
        <f t="array" ref="BH213">TREND($AS213:$AT213,$AS$3:$AT$3,BH$1)</f>
        <v>0.42502740000000117</v>
      </c>
      <c r="BI213" s="20" cm="1">
        <f t="array" ref="BI213">TREND($AS213:$AT213,$AS$3:$AT$3,BI$1)</f>
        <v>0.364309200000001</v>
      </c>
      <c r="BJ213" s="20" cm="1">
        <f t="array" ref="BJ213">TREND($AS213:$AT213,$AS$3:$AT$3,BJ$1)</f>
        <v>0.30359100000000083</v>
      </c>
      <c r="BK213" s="20" cm="1">
        <f t="array" ref="BK213">TREND($AS213:$AT213,$AS$3:$AT$3,BK$1)</f>
        <v>0.24287280000000067</v>
      </c>
      <c r="BL213" s="20" cm="1">
        <f t="array" ref="BL213">TREND($AS213:$AT213,$AS$3:$AT$3,BL$1)</f>
        <v>0.1821546000000005</v>
      </c>
      <c r="BM213" s="20" cm="1">
        <f t="array" ref="BM213">TREND($AS213:$AT213,$AS$3:$AT$3,BM$1)</f>
        <v>0.12143640000000033</v>
      </c>
    </row>
    <row r="214" spans="1:65" x14ac:dyDescent="0.35">
      <c r="A214" t="str">
        <f>IF(BYDem!B212="","\I:",BYDem!B212)</f>
        <v>Asia_other</v>
      </c>
      <c r="B214" t="str">
        <f>BYDem!E212</f>
        <v>ICH_Feedstock</v>
      </c>
      <c r="C214" t="str">
        <f t="shared" si="62"/>
        <v>ICH_Feedstock</v>
      </c>
      <c r="D214" s="4">
        <f>SUMIFS(BYDem!$M$2:$M$2000,BYDem!$B$2:$B$2000,Demands!$A214,BYDem!$E$2:$E$2000,Demands!$B214)</f>
        <v>3551.3824938048001</v>
      </c>
      <c r="E214" s="4">
        <f t="shared" si="63"/>
        <v>3630.9270017244853</v>
      </c>
      <c r="F214" s="4">
        <f t="shared" si="64"/>
        <v>4154.0818553852114</v>
      </c>
      <c r="G214" s="4">
        <f t="shared" si="65"/>
        <v>4796.4289344025538</v>
      </c>
      <c r="H214" s="4">
        <f t="shared" si="66"/>
        <v>5430.2174304650989</v>
      </c>
      <c r="I214" s="4">
        <f t="shared" si="67"/>
        <v>6029.3063373058676</v>
      </c>
      <c r="J214" s="4">
        <f t="shared" si="68"/>
        <v>6613.44926090222</v>
      </c>
      <c r="K214" s="4">
        <f t="shared" si="69"/>
        <v>7193.6941402697184</v>
      </c>
      <c r="L214" s="4">
        <f t="shared" si="70"/>
        <v>7786.12163254192</v>
      </c>
      <c r="M214" s="4">
        <f t="shared" si="71"/>
        <v>8395.2991645766433</v>
      </c>
      <c r="N214" s="4">
        <f t="shared" si="72"/>
        <v>8960.8712327507219</v>
      </c>
      <c r="O214" s="4">
        <f t="shared" si="73"/>
        <v>9464.5718283909755</v>
      </c>
      <c r="P214" s="4">
        <f t="shared" si="74"/>
        <v>9901.7082861468098</v>
      </c>
      <c r="Q214" s="4">
        <f t="shared" si="75"/>
        <v>10266.291847616971</v>
      </c>
      <c r="R214" s="4">
        <f t="shared" si="76"/>
        <v>10560.014400114536</v>
      </c>
      <c r="S214" s="4">
        <f t="shared" si="77"/>
        <v>10787.225655301658</v>
      </c>
      <c r="T214" s="4">
        <f t="shared" si="78"/>
        <v>10951.872653871536</v>
      </c>
      <c r="U214" s="4">
        <f t="shared" si="79"/>
        <v>11057.890310694987</v>
      </c>
      <c r="W214" s="5" t="str">
        <f>VLOOKUP(C214&amp;A214,Driver_elast!$A$2:$D$1161,4,FALSE)</f>
        <v>GDP</v>
      </c>
      <c r="X214" s="5">
        <v>1</v>
      </c>
      <c r="Y214" s="2">
        <f>SUMIFS('Growth rates'!D$4:D$999,'Growth rates'!$B$4:$B$999,Demands!$A214,'Growth rates'!$C$4:$C$999,$W214)</f>
        <v>1</v>
      </c>
      <c r="Z214" s="2">
        <f>SUMIFS('Growth rates'!E$4:E$999,'Growth rates'!$B$4:$B$999,Demands!$A214,'Growth rates'!$C$4:$C$999,$W214)</f>
        <v>1.0368887434188376</v>
      </c>
      <c r="AA214" s="2">
        <f>SUMIFS('Growth rates'!F$4:F$999,'Growth rates'!$B$4:$B$999,Demands!$A214,'Growth rates'!$C$4:$C$999,$W214)</f>
        <v>1.2829402409623276</v>
      </c>
      <c r="AB214" s="2">
        <f>SUMIFS('Growth rates'!G$4:G$999,'Growth rates'!$B$4:$B$999,Demands!$A214,'Growth rates'!$C$4:$C$999,$W214)</f>
        <v>1.609665147769151</v>
      </c>
      <c r="AC214" s="2">
        <f>SUMIFS('Growth rates'!H$4:H$999,'Growth rates'!$B$4:$B$999,Demands!$A214,'Growth rates'!$C$4:$C$999,$W214)</f>
        <v>1.9599674490175665</v>
      </c>
      <c r="AD214" s="2">
        <f>SUMIFS('Growth rates'!I$4:I$999,'Growth rates'!$B$4:$B$999,Demands!$A214,'Growth rates'!$C$4:$C$999,$W214)</f>
        <v>2.3160937336373002</v>
      </c>
      <c r="AE214" s="2">
        <f>SUMIFS('Growth rates'!J$4:J$999,'Growth rates'!$B$4:$B$999,Demands!$A214,'Growth rates'!$C$4:$C$999,$W214)</f>
        <v>2.6856571839136154</v>
      </c>
      <c r="AF214" s="2">
        <f>SUMIFS('Growth rates'!K$4:K$999,'Growth rates'!$B$4:$B$999,Demands!$A214,'Growth rates'!$C$4:$C$999,$W214)</f>
        <v>3.0737315687297038</v>
      </c>
      <c r="AG214" s="2">
        <f>SUMIFS('Growth rates'!L$4:L$999,'Growth rates'!$B$4:$B$999,Demands!$A214,'Growth rates'!$C$4:$C$999,$W214)</f>
        <v>3.4906300229062017</v>
      </c>
      <c r="AH214" s="2">
        <f>SUMIFS('Growth rates'!M$4:M$999,'Growth rates'!$B$4:$B$999,Demands!$A214,'Growth rates'!$C$4:$C$999,$W214)</f>
        <v>3.9404177743665389</v>
      </c>
      <c r="AI214" s="2">
        <f>SUMIFS('Growth rates'!N$4:N$999,'Growth rates'!$B$4:$B$999,Demands!$A214,'Growth rates'!$C$4:$C$999,$W214)</f>
        <v>4.4261899638412592</v>
      </c>
      <c r="AJ214" s="2">
        <f>SUMIFS('Growth rates'!O$4:O$999,'Growth rates'!$B$4:$B$999,Demands!$A214,'Growth rates'!$C$4:$C$999,$W214)</f>
        <v>4.9383944779159012</v>
      </c>
      <c r="AK214" s="2">
        <f>SUMIFS('Growth rates'!P$4:P$999,'Growth rates'!$B$4:$B$999,Demands!$A214,'Growth rates'!$C$4:$C$999,$W214)</f>
        <v>5.4750367839711558</v>
      </c>
      <c r="AL214" s="2">
        <f>SUMIFS('Growth rates'!Q$4:Q$999,'Growth rates'!$B$4:$B$999,Demands!$A214,'Growth rates'!$C$4:$C$999,$W214)</f>
        <v>6.0283918090853135</v>
      </c>
      <c r="AM214" s="2">
        <f>SUMIFS('Growth rates'!R$4:R$999,'Growth rates'!$B$4:$B$999,Demands!$A214,'Growth rates'!$C$4:$C$999,$W214)</f>
        <v>6.5965068218588536</v>
      </c>
      <c r="AN214" s="2">
        <f>SUMIFS('Growth rates'!S$4:S$999,'Growth rates'!$B$4:$B$999,Demands!$A214,'Growth rates'!$C$4:$C$999,$W214)</f>
        <v>7.1808937147801357</v>
      </c>
      <c r="AO214" s="2">
        <f>SUMIFS('Growth rates'!T$4:T$999,'Growth rates'!$B$4:$B$999,Demands!$A214,'Growth rates'!$C$4:$C$999,$W214)</f>
        <v>7.782597037961259</v>
      </c>
      <c r="AP214" s="2">
        <f>SUMIFS('Growth rates'!U$4:U$999,'Growth rates'!$B$4:$B$999,Demands!$A214,'Growth rates'!$C$4:$C$999,$W214)</f>
        <v>8.4029880202168226</v>
      </c>
      <c r="AR214">
        <f>VLOOKUP(C214&amp;A214,Driver_elast!$A$2:$E$1161,5,FALSE)</f>
        <v>0.607182</v>
      </c>
      <c r="AS214">
        <f t="shared" si="80"/>
        <v>0.607182</v>
      </c>
      <c r="AT214">
        <f t="shared" si="81"/>
        <v>0.1214364</v>
      </c>
      <c r="AV214" s="2" cm="1">
        <f t="array" ref="AV214">TREND($AR214:$AS214,$AR$3:$AS$3,AV$1)</f>
        <v>0.607182</v>
      </c>
      <c r="AW214" s="2" cm="1">
        <f t="array" ref="AW214">TREND($AR214:$AS214,$AR$3:$AS$3,AW$1)</f>
        <v>0.607182</v>
      </c>
      <c r="AX214" s="2" cm="1">
        <f t="array" ref="AX214">TREND($AR214:$AS214,$AR$3:$AS$3,AX$1)</f>
        <v>0.607182</v>
      </c>
      <c r="AY214" s="2" cm="1">
        <f t="array" ref="AY214">TREND($AR214:$AS214,$AR$3:$AS$3,AY$1)</f>
        <v>0.607182</v>
      </c>
      <c r="AZ214" s="2" cm="1">
        <f t="array" ref="AZ214">TREND($AR214:$AS214,$AR$3:$AS$3,AZ$1)</f>
        <v>0.607182</v>
      </c>
      <c r="BA214" s="2" cm="1">
        <f t="array" ref="BA214">TREND($AR214:$AS214,$AR$3:$AS$3,BA$1)</f>
        <v>0.607182</v>
      </c>
      <c r="BB214" s="2" cm="1">
        <f t="array" ref="BB214">TREND($AR214:$AS214,$AR$3:$AS$3,BB$1)</f>
        <v>0.607182</v>
      </c>
      <c r="BC214" s="2" cm="1">
        <f t="array" ref="BC214">TREND($AR214:$AS214,$AR$3:$AS$3,BC$1)</f>
        <v>0.607182</v>
      </c>
      <c r="BD214" s="2" cm="1">
        <f t="array" ref="BD214">TREND($AR214:$AS214,$AR$3:$AS$3,BD$1)</f>
        <v>0.607182</v>
      </c>
      <c r="BE214" s="2" cm="1">
        <f t="array" ref="BE214">TREND($AR214:$AS214,$AR$3:$AS$3,BE$1)</f>
        <v>0.607182</v>
      </c>
      <c r="BF214" s="20" cm="1">
        <f t="array" ref="BF214">TREND($AS214:$AT214,$AS$3:$AT$3,BF$1)</f>
        <v>0.5464638000000015</v>
      </c>
      <c r="BG214" s="20" cm="1">
        <f t="array" ref="BG214">TREND($AS214:$AT214,$AS$3:$AT$3,BG$1)</f>
        <v>0.48574560000000133</v>
      </c>
      <c r="BH214" s="20" cm="1">
        <f t="array" ref="BH214">TREND($AS214:$AT214,$AS$3:$AT$3,BH$1)</f>
        <v>0.42502740000000117</v>
      </c>
      <c r="BI214" s="20" cm="1">
        <f t="array" ref="BI214">TREND($AS214:$AT214,$AS$3:$AT$3,BI$1)</f>
        <v>0.364309200000001</v>
      </c>
      <c r="BJ214" s="20" cm="1">
        <f t="array" ref="BJ214">TREND($AS214:$AT214,$AS$3:$AT$3,BJ$1)</f>
        <v>0.30359100000000083</v>
      </c>
      <c r="BK214" s="20" cm="1">
        <f t="array" ref="BK214">TREND($AS214:$AT214,$AS$3:$AT$3,BK$1)</f>
        <v>0.24287280000000067</v>
      </c>
      <c r="BL214" s="20" cm="1">
        <f t="array" ref="BL214">TREND($AS214:$AT214,$AS$3:$AT$3,BL$1)</f>
        <v>0.1821546000000005</v>
      </c>
      <c r="BM214" s="20" cm="1">
        <f t="array" ref="BM214">TREND($AS214:$AT214,$AS$3:$AT$3,BM$1)</f>
        <v>0.12143640000000033</v>
      </c>
    </row>
    <row r="215" spans="1:65" x14ac:dyDescent="0.35">
      <c r="A215" t="str">
        <f>IF(BYDem!B213="","\I:",BYDem!B213)</f>
        <v>Asia_other</v>
      </c>
      <c r="B215" t="str">
        <f>BYDem!E213</f>
        <v>IFP</v>
      </c>
      <c r="C215" t="str">
        <f t="shared" si="62"/>
        <v>IFP</v>
      </c>
      <c r="D215" s="4">
        <f>SUMIFS(BYDem!$M$2:$M$2000,BYDem!$B$2:$B$2000,Demands!$A215,BYDem!$E$2:$E$2000,Demands!$B215)</f>
        <v>661.14814739960502</v>
      </c>
      <c r="E215" s="4">
        <f t="shared" si="63"/>
        <v>677.60026308555359</v>
      </c>
      <c r="F215" s="4">
        <f t="shared" si="64"/>
        <v>799.12372445078665</v>
      </c>
      <c r="G215" s="4">
        <f t="shared" si="65"/>
        <v>953.76811315448094</v>
      </c>
      <c r="H215" s="4">
        <f t="shared" si="66"/>
        <v>1111.2760823318547</v>
      </c>
      <c r="I215" s="4">
        <f t="shared" si="67"/>
        <v>1264.7294636383785</v>
      </c>
      <c r="J215" s="4">
        <f t="shared" si="68"/>
        <v>1416.624368903786</v>
      </c>
      <c r="K215" s="4">
        <f t="shared" si="69"/>
        <v>1568.7021884841286</v>
      </c>
      <c r="L215" s="4">
        <f t="shared" si="70"/>
        <v>1725.2179777971442</v>
      </c>
      <c r="M215" s="4">
        <f t="shared" si="71"/>
        <v>1887.2498273942815</v>
      </c>
      <c r="N215" s="4">
        <f t="shared" si="72"/>
        <v>2038.5890913944079</v>
      </c>
      <c r="O215" s="4">
        <f t="shared" si="73"/>
        <v>2174.5314507473572</v>
      </c>
      <c r="P215" s="4">
        <f t="shared" si="74"/>
        <v>2293.5800704819389</v>
      </c>
      <c r="Q215" s="4">
        <f t="shared" si="75"/>
        <v>2393.9193058112232</v>
      </c>
      <c r="R215" s="4">
        <f t="shared" si="76"/>
        <v>2475.7477605926715</v>
      </c>
      <c r="S215" s="4">
        <f t="shared" si="77"/>
        <v>2539.8452201943978</v>
      </c>
      <c r="T215" s="4">
        <f t="shared" si="78"/>
        <v>2586.8877201153587</v>
      </c>
      <c r="U215" s="4">
        <f t="shared" si="79"/>
        <v>2617.5552909791622</v>
      </c>
      <c r="W215" s="5" t="str">
        <f>VLOOKUP(C215&amp;A215,Driver_elast!$A$2:$D$1161,4,FALSE)</f>
        <v>GDPIND</v>
      </c>
      <c r="X215" s="5">
        <v>1</v>
      </c>
      <c r="Y215" s="2">
        <f>SUMIFS('Growth rates'!D$4:D$999,'Growth rates'!$B$4:$B$999,Demands!$A215,'Growth rates'!$C$4:$C$999,$W215)</f>
        <v>1</v>
      </c>
      <c r="Z215" s="2">
        <f>SUMIFS('Growth rates'!E$4:E$999,'Growth rates'!$B$4:$B$999,Demands!$A215,'Growth rates'!$C$4:$C$999,$W215)</f>
        <v>1.0348676834185455</v>
      </c>
      <c r="AA215" s="2">
        <f>SUMIFS('Growth rates'!F$4:F$999,'Growth rates'!$B$4:$B$999,Demands!$A215,'Growth rates'!$C$4:$C$999,$W215)</f>
        <v>1.2949264599781447</v>
      </c>
      <c r="AB215" s="2">
        <f>SUMIFS('Growth rates'!G$4:G$999,'Growth rates'!$B$4:$B$999,Demands!$A215,'Growth rates'!$C$4:$C$999,$W215)</f>
        <v>1.6460543865128965</v>
      </c>
      <c r="AC215" s="2">
        <f>SUMIFS('Growth rates'!H$4:H$999,'Growth rates'!$B$4:$B$999,Demands!$A215,'Growth rates'!$C$4:$C$999,$W215)</f>
        <v>2.02694830487538</v>
      </c>
      <c r="AD215" s="2">
        <f>SUMIFS('Growth rates'!I$4:I$999,'Growth rates'!$B$4:$B$999,Demands!$A215,'Growth rates'!$C$4:$C$999,$W215)</f>
        <v>2.4191390063064775</v>
      </c>
      <c r="AE215" s="2">
        <f>SUMIFS('Growth rates'!J$4:J$999,'Growth rates'!$B$4:$B$999,Demands!$A215,'Growth rates'!$C$4:$C$999,$W215)</f>
        <v>2.8262440848246779</v>
      </c>
      <c r="AF215" s="2">
        <f>SUMIFS('Growth rates'!K$4:K$999,'Growth rates'!$B$4:$B$999,Demands!$A215,'Growth rates'!$C$4:$C$999,$W215)</f>
        <v>3.2513733089129531</v>
      </c>
      <c r="AG215" s="2">
        <f>SUMIFS('Growth rates'!L$4:L$999,'Growth rates'!$B$4:$B$999,Demands!$A215,'Growth rates'!$C$4:$C$999,$W215)</f>
        <v>3.7059263988400986</v>
      </c>
      <c r="AH215" s="2">
        <f>SUMIFS('Growth rates'!M$4:M$999,'Growth rates'!$B$4:$B$999,Demands!$A215,'Growth rates'!$C$4:$C$999,$W215)</f>
        <v>4.1936270428048923</v>
      </c>
      <c r="AI215" s="2">
        <f>SUMIFS('Growth rates'!N$4:N$999,'Growth rates'!$B$4:$B$999,Demands!$A215,'Growth rates'!$C$4:$C$999,$W215)</f>
        <v>4.7171908809776202</v>
      </c>
      <c r="AJ215" s="2">
        <f>SUMIFS('Growth rates'!O$4:O$999,'Growth rates'!$B$4:$B$999,Demands!$A215,'Growth rates'!$C$4:$C$999,$W215)</f>
        <v>5.2681491369749835</v>
      </c>
      <c r="AK215" s="2">
        <f>SUMIFS('Growth rates'!P$4:P$999,'Growth rates'!$B$4:$B$999,Demands!$A215,'Growth rates'!$C$4:$C$999,$W215)</f>
        <v>5.8454720801132911</v>
      </c>
      <c r="AL215" s="2">
        <f>SUMIFS('Growth rates'!Q$4:Q$999,'Growth rates'!$B$4:$B$999,Demands!$A215,'Growth rates'!$C$4:$C$999,$W215)</f>
        <v>6.4426797073967554</v>
      </c>
      <c r="AM215" s="2">
        <f>SUMIFS('Growth rates'!R$4:R$999,'Growth rates'!$B$4:$B$999,Demands!$A215,'Growth rates'!$C$4:$C$999,$W215)</f>
        <v>7.0598308037496151</v>
      </c>
      <c r="AN215" s="2">
        <f>SUMIFS('Growth rates'!S$4:S$999,'Growth rates'!$B$4:$B$999,Demands!$A215,'Growth rates'!$C$4:$C$999,$W215)</f>
        <v>7.7001092004529097</v>
      </c>
      <c r="AO215" s="2">
        <f>SUMIFS('Growth rates'!T$4:T$999,'Growth rates'!$B$4:$B$999,Demands!$A215,'Growth rates'!$C$4:$C$999,$W215)</f>
        <v>8.3662390514595479</v>
      </c>
      <c r="AP215" s="2">
        <f>SUMIFS('Growth rates'!U$4:U$999,'Growth rates'!$B$4:$B$999,Demands!$A215,'Growth rates'!$C$4:$C$999,$W215)</f>
        <v>9.0611068674830637</v>
      </c>
      <c r="AR215">
        <f>VLOOKUP(C215&amp;A215,Driver_elast!$A$2:$E$1161,5,FALSE)</f>
        <v>0.71367400000000003</v>
      </c>
      <c r="AS215">
        <f t="shared" si="80"/>
        <v>0.71367400000000003</v>
      </c>
      <c r="AT215">
        <f t="shared" si="81"/>
        <v>0.1427348</v>
      </c>
      <c r="AV215" s="2" cm="1">
        <f t="array" ref="AV215">TREND($AR215:$AS215,$AR$3:$AS$3,AV$1)</f>
        <v>0.71367400000000003</v>
      </c>
      <c r="AW215" s="2" cm="1">
        <f t="array" ref="AW215">TREND($AR215:$AS215,$AR$3:$AS$3,AW$1)</f>
        <v>0.71367400000000003</v>
      </c>
      <c r="AX215" s="2" cm="1">
        <f t="array" ref="AX215">TREND($AR215:$AS215,$AR$3:$AS$3,AX$1)</f>
        <v>0.71367400000000003</v>
      </c>
      <c r="AY215" s="2" cm="1">
        <f t="array" ref="AY215">TREND($AR215:$AS215,$AR$3:$AS$3,AY$1)</f>
        <v>0.71367400000000003</v>
      </c>
      <c r="AZ215" s="2" cm="1">
        <f t="array" ref="AZ215">TREND($AR215:$AS215,$AR$3:$AS$3,AZ$1)</f>
        <v>0.71367400000000003</v>
      </c>
      <c r="BA215" s="2" cm="1">
        <f t="array" ref="BA215">TREND($AR215:$AS215,$AR$3:$AS$3,BA$1)</f>
        <v>0.71367400000000003</v>
      </c>
      <c r="BB215" s="2" cm="1">
        <f t="array" ref="BB215">TREND($AR215:$AS215,$AR$3:$AS$3,BB$1)</f>
        <v>0.71367400000000003</v>
      </c>
      <c r="BC215" s="2" cm="1">
        <f t="array" ref="BC215">TREND($AR215:$AS215,$AR$3:$AS$3,BC$1)</f>
        <v>0.71367400000000003</v>
      </c>
      <c r="BD215" s="2" cm="1">
        <f t="array" ref="BD215">TREND($AR215:$AS215,$AR$3:$AS$3,BD$1)</f>
        <v>0.71367400000000003</v>
      </c>
      <c r="BE215" s="2" cm="1">
        <f t="array" ref="BE215">TREND($AR215:$AS215,$AR$3:$AS$3,BE$1)</f>
        <v>0.71367400000000003</v>
      </c>
      <c r="BF215" s="20" cm="1">
        <f t="array" ref="BF215">TREND($AS215:$AT215,$AS$3:$AT$3,BF$1)</f>
        <v>0.64230659999999773</v>
      </c>
      <c r="BG215" s="20" cm="1">
        <f t="array" ref="BG215">TREND($AS215:$AT215,$AS$3:$AT$3,BG$1)</f>
        <v>0.57093919999999798</v>
      </c>
      <c r="BH215" s="20" cm="1">
        <f t="array" ref="BH215">TREND($AS215:$AT215,$AS$3:$AT$3,BH$1)</f>
        <v>0.49957179999999823</v>
      </c>
      <c r="BI215" s="20" cm="1">
        <f t="array" ref="BI215">TREND($AS215:$AT215,$AS$3:$AT$3,BI$1)</f>
        <v>0.42820439999999849</v>
      </c>
      <c r="BJ215" s="20" cm="1">
        <f t="array" ref="BJ215">TREND($AS215:$AT215,$AS$3:$AT$3,BJ$1)</f>
        <v>0.35683699999999519</v>
      </c>
      <c r="BK215" s="20" cm="1">
        <f t="array" ref="BK215">TREND($AS215:$AT215,$AS$3:$AT$3,BK$1)</f>
        <v>0.28546959999999544</v>
      </c>
      <c r="BL215" s="20" cm="1">
        <f t="array" ref="BL215">TREND($AS215:$AT215,$AS$3:$AT$3,BL$1)</f>
        <v>0.21410219999999569</v>
      </c>
      <c r="BM215" s="20" cm="1">
        <f t="array" ref="BM215">TREND($AS215:$AT215,$AS$3:$AT$3,BM$1)</f>
        <v>0.14273479999999594</v>
      </c>
    </row>
    <row r="216" spans="1:65" x14ac:dyDescent="0.35">
      <c r="A216" t="str">
        <f>IF(BYDem!B214="","\I:",BYDem!B214)</f>
        <v>Asia_other</v>
      </c>
      <c r="B216" t="str">
        <f>BYDem!E214</f>
        <v>ILP</v>
      </c>
      <c r="C216" t="str">
        <f t="shared" ref="C216:C279" si="82">B216</f>
        <v>ILP</v>
      </c>
      <c r="D216" s="4">
        <f>SUMIFS(BYDem!$M$2:$M$2000,BYDem!$B$2:$B$2000,Demands!$A216,BYDem!$E$2:$E$2000,Demands!$B216)</f>
        <v>37.551870000000001</v>
      </c>
      <c r="E216" s="4">
        <f t="shared" si="63"/>
        <v>38.767833425552823</v>
      </c>
      <c r="F216" s="4">
        <f t="shared" si="64"/>
        <v>46.84316689309663</v>
      </c>
      <c r="G216" s="4">
        <f t="shared" si="65"/>
        <v>57.314865775744515</v>
      </c>
      <c r="H216" s="4">
        <f t="shared" si="66"/>
        <v>68.263748674784367</v>
      </c>
      <c r="I216" s="4">
        <f t="shared" si="67"/>
        <v>79.151554966546072</v>
      </c>
      <c r="J216" s="4">
        <f t="shared" si="68"/>
        <v>90.237875077908541</v>
      </c>
      <c r="K216" s="4">
        <f t="shared" si="69"/>
        <v>101.6837328228363</v>
      </c>
      <c r="L216" s="4">
        <f t="shared" si="70"/>
        <v>113.79001827463078</v>
      </c>
      <c r="M216" s="4">
        <f t="shared" si="71"/>
        <v>126.66074453979991</v>
      </c>
      <c r="N216" s="4">
        <f t="shared" si="72"/>
        <v>138.99662084982882</v>
      </c>
      <c r="O216" s="4">
        <f t="shared" si="73"/>
        <v>150.29204811829862</v>
      </c>
      <c r="P216" s="4">
        <f t="shared" si="74"/>
        <v>160.32729944251309</v>
      </c>
      <c r="Q216" s="4">
        <f t="shared" si="75"/>
        <v>168.86165291594941</v>
      </c>
      <c r="R216" s="4">
        <f t="shared" si="76"/>
        <v>175.84608207854382</v>
      </c>
      <c r="S216" s="4">
        <f t="shared" si="77"/>
        <v>181.31591700950628</v>
      </c>
      <c r="T216" s="4">
        <f t="shared" si="78"/>
        <v>185.31680302512601</v>
      </c>
      <c r="U216" s="4">
        <f t="shared" si="79"/>
        <v>187.9102705182936</v>
      </c>
      <c r="W216" s="5" t="str">
        <f>VLOOKUP(C216&amp;A216,Driver_elast!$A$2:$D$1161,4,FALSE)</f>
        <v>GDP</v>
      </c>
      <c r="X216" s="5">
        <v>1</v>
      </c>
      <c r="Y216" s="2">
        <f>SUMIFS('Growth rates'!D$4:D$999,'Growth rates'!$B$4:$B$999,Demands!$A216,'Growth rates'!$C$4:$C$999,$W216)</f>
        <v>1</v>
      </c>
      <c r="Z216" s="2">
        <f>SUMIFS('Growth rates'!E$4:E$999,'Growth rates'!$B$4:$B$999,Demands!$A216,'Growth rates'!$C$4:$C$999,$W216)</f>
        <v>1.0368887434188376</v>
      </c>
      <c r="AA216" s="2">
        <f>SUMIFS('Growth rates'!F$4:F$999,'Growth rates'!$B$4:$B$999,Demands!$A216,'Growth rates'!$C$4:$C$999,$W216)</f>
        <v>1.2829402409623276</v>
      </c>
      <c r="AB216" s="2">
        <f>SUMIFS('Growth rates'!G$4:G$999,'Growth rates'!$B$4:$B$999,Demands!$A216,'Growth rates'!$C$4:$C$999,$W216)</f>
        <v>1.609665147769151</v>
      </c>
      <c r="AC216" s="2">
        <f>SUMIFS('Growth rates'!H$4:H$999,'Growth rates'!$B$4:$B$999,Demands!$A216,'Growth rates'!$C$4:$C$999,$W216)</f>
        <v>1.9599674490175665</v>
      </c>
      <c r="AD216" s="2">
        <f>SUMIFS('Growth rates'!I$4:I$999,'Growth rates'!$B$4:$B$999,Demands!$A216,'Growth rates'!$C$4:$C$999,$W216)</f>
        <v>2.3160937336373002</v>
      </c>
      <c r="AE216" s="2">
        <f>SUMIFS('Growth rates'!J$4:J$999,'Growth rates'!$B$4:$B$999,Demands!$A216,'Growth rates'!$C$4:$C$999,$W216)</f>
        <v>2.6856571839136154</v>
      </c>
      <c r="AF216" s="2">
        <f>SUMIFS('Growth rates'!K$4:K$999,'Growth rates'!$B$4:$B$999,Demands!$A216,'Growth rates'!$C$4:$C$999,$W216)</f>
        <v>3.0737315687297038</v>
      </c>
      <c r="AG216" s="2">
        <f>SUMIFS('Growth rates'!L$4:L$999,'Growth rates'!$B$4:$B$999,Demands!$A216,'Growth rates'!$C$4:$C$999,$W216)</f>
        <v>3.4906300229062017</v>
      </c>
      <c r="AH216" s="2">
        <f>SUMIFS('Growth rates'!M$4:M$999,'Growth rates'!$B$4:$B$999,Demands!$A216,'Growth rates'!$C$4:$C$999,$W216)</f>
        <v>3.9404177743665389</v>
      </c>
      <c r="AI216" s="2">
        <f>SUMIFS('Growth rates'!N$4:N$999,'Growth rates'!$B$4:$B$999,Demands!$A216,'Growth rates'!$C$4:$C$999,$W216)</f>
        <v>4.4261899638412592</v>
      </c>
      <c r="AJ216" s="2">
        <f>SUMIFS('Growth rates'!O$4:O$999,'Growth rates'!$B$4:$B$999,Demands!$A216,'Growth rates'!$C$4:$C$999,$W216)</f>
        <v>4.9383944779159012</v>
      </c>
      <c r="AK216" s="2">
        <f>SUMIFS('Growth rates'!P$4:P$999,'Growth rates'!$B$4:$B$999,Demands!$A216,'Growth rates'!$C$4:$C$999,$W216)</f>
        <v>5.4750367839711558</v>
      </c>
      <c r="AL216" s="2">
        <f>SUMIFS('Growth rates'!Q$4:Q$999,'Growth rates'!$B$4:$B$999,Demands!$A216,'Growth rates'!$C$4:$C$999,$W216)</f>
        <v>6.0283918090853135</v>
      </c>
      <c r="AM216" s="2">
        <f>SUMIFS('Growth rates'!R$4:R$999,'Growth rates'!$B$4:$B$999,Demands!$A216,'Growth rates'!$C$4:$C$999,$W216)</f>
        <v>6.5965068218588536</v>
      </c>
      <c r="AN216" s="2">
        <f>SUMIFS('Growth rates'!S$4:S$999,'Growth rates'!$B$4:$B$999,Demands!$A216,'Growth rates'!$C$4:$C$999,$W216)</f>
        <v>7.1808937147801357</v>
      </c>
      <c r="AO216" s="2">
        <f>SUMIFS('Growth rates'!T$4:T$999,'Growth rates'!$B$4:$B$999,Demands!$A216,'Growth rates'!$C$4:$C$999,$W216)</f>
        <v>7.782597037961259</v>
      </c>
      <c r="AP216" s="2">
        <f>SUMIFS('Growth rates'!U$4:U$999,'Growth rates'!$B$4:$B$999,Demands!$A216,'Growth rates'!$C$4:$C$999,$W216)</f>
        <v>8.4029880202168226</v>
      </c>
      <c r="AR216">
        <f>VLOOKUP(C216&amp;A216,Driver_elast!$A$2:$E$1161,5,FALSE)</f>
        <v>0.877799</v>
      </c>
      <c r="AS216">
        <f t="shared" si="80"/>
        <v>0.877799</v>
      </c>
      <c r="AT216">
        <f t="shared" si="81"/>
        <v>0.17555979999999999</v>
      </c>
      <c r="AV216" s="2" cm="1">
        <f t="array" ref="AV216">TREND($AR216:$AS216,$AR$3:$AS$3,AV$1)</f>
        <v>0.877799</v>
      </c>
      <c r="AW216" s="2" cm="1">
        <f t="array" ref="AW216">TREND($AR216:$AS216,$AR$3:$AS$3,AW$1)</f>
        <v>0.877799</v>
      </c>
      <c r="AX216" s="2" cm="1">
        <f t="array" ref="AX216">TREND($AR216:$AS216,$AR$3:$AS$3,AX$1)</f>
        <v>0.877799</v>
      </c>
      <c r="AY216" s="2" cm="1">
        <f t="array" ref="AY216">TREND($AR216:$AS216,$AR$3:$AS$3,AY$1)</f>
        <v>0.877799</v>
      </c>
      <c r="AZ216" s="2" cm="1">
        <f t="array" ref="AZ216">TREND($AR216:$AS216,$AR$3:$AS$3,AZ$1)</f>
        <v>0.877799</v>
      </c>
      <c r="BA216" s="2" cm="1">
        <f t="array" ref="BA216">TREND($AR216:$AS216,$AR$3:$AS$3,BA$1)</f>
        <v>0.877799</v>
      </c>
      <c r="BB216" s="2" cm="1">
        <f t="array" ref="BB216">TREND($AR216:$AS216,$AR$3:$AS$3,BB$1)</f>
        <v>0.877799</v>
      </c>
      <c r="BC216" s="2" cm="1">
        <f t="array" ref="BC216">TREND($AR216:$AS216,$AR$3:$AS$3,BC$1)</f>
        <v>0.877799</v>
      </c>
      <c r="BD216" s="2" cm="1">
        <f t="array" ref="BD216">TREND($AR216:$AS216,$AR$3:$AS$3,BD$1)</f>
        <v>0.877799</v>
      </c>
      <c r="BE216" s="2" cm="1">
        <f t="array" ref="BE216">TREND($AR216:$AS216,$AR$3:$AS$3,BE$1)</f>
        <v>0.877799</v>
      </c>
      <c r="BF216" s="20" cm="1">
        <f t="array" ref="BF216">TREND($AS216:$AT216,$AS$3:$AT$3,BF$1)</f>
        <v>0.79001910000000208</v>
      </c>
      <c r="BG216" s="20" cm="1">
        <f t="array" ref="BG216">TREND($AS216:$AT216,$AS$3:$AT$3,BG$1)</f>
        <v>0.70223920000000106</v>
      </c>
      <c r="BH216" s="20" cm="1">
        <f t="array" ref="BH216">TREND($AS216:$AT216,$AS$3:$AT$3,BH$1)</f>
        <v>0.61445930000000004</v>
      </c>
      <c r="BI216" s="20" cm="1">
        <f t="array" ref="BI216">TREND($AS216:$AT216,$AS$3:$AT$3,BI$1)</f>
        <v>0.52667939999999902</v>
      </c>
      <c r="BJ216" s="20" cm="1">
        <f t="array" ref="BJ216">TREND($AS216:$AT216,$AS$3:$AT$3,BJ$1)</f>
        <v>0.438899499999998</v>
      </c>
      <c r="BK216" s="20" cm="1">
        <f t="array" ref="BK216">TREND($AS216:$AT216,$AS$3:$AT$3,BK$1)</f>
        <v>0.35111959999999698</v>
      </c>
      <c r="BL216" s="20" cm="1">
        <f t="array" ref="BL216">TREND($AS216:$AT216,$AS$3:$AT$3,BL$1)</f>
        <v>0.26333970000000306</v>
      </c>
      <c r="BM216" s="20" cm="1">
        <f t="array" ref="BM216">TREND($AS216:$AT216,$AS$3:$AT$3,BM$1)</f>
        <v>0.17555980000000204</v>
      </c>
    </row>
    <row r="217" spans="1:65" x14ac:dyDescent="0.35">
      <c r="A217" t="str">
        <f>IF(BYDem!B215="","\I:",BYDem!B215)</f>
        <v>Asia_other</v>
      </c>
      <c r="B217" t="str">
        <f>BYDem!E215</f>
        <v>IMC</v>
      </c>
      <c r="C217" t="str">
        <f t="shared" si="82"/>
        <v>IMC</v>
      </c>
      <c r="D217" s="4">
        <f>SUMIFS(BYDem!$M$2:$M$2000,BYDem!$B$2:$B$2000,Demands!$A217,BYDem!$E$2:$E$2000,Demands!$B217)</f>
        <v>254.87472084517</v>
      </c>
      <c r="E217" s="4">
        <f t="shared" si="63"/>
        <v>261.21706394824179</v>
      </c>
      <c r="F217" s="4">
        <f t="shared" si="64"/>
        <v>308.06474614084124</v>
      </c>
      <c r="G217" s="4">
        <f t="shared" si="65"/>
        <v>367.68065152626951</v>
      </c>
      <c r="H217" s="4">
        <f t="shared" si="66"/>
        <v>428.40047632328111</v>
      </c>
      <c r="I217" s="4">
        <f t="shared" si="67"/>
        <v>487.55724455605713</v>
      </c>
      <c r="J217" s="4">
        <f t="shared" si="68"/>
        <v>546.11321530118119</v>
      </c>
      <c r="K217" s="4">
        <f t="shared" si="69"/>
        <v>604.73970009847494</v>
      </c>
      <c r="L217" s="4">
        <f t="shared" si="70"/>
        <v>665.07703639128192</v>
      </c>
      <c r="M217" s="4">
        <f t="shared" si="71"/>
        <v>727.54083152785984</v>
      </c>
      <c r="N217" s="4">
        <f t="shared" si="72"/>
        <v>785.88260079191559</v>
      </c>
      <c r="O217" s="4">
        <f t="shared" si="73"/>
        <v>838.28881417600144</v>
      </c>
      <c r="P217" s="4">
        <f t="shared" si="74"/>
        <v>884.18243702164636</v>
      </c>
      <c r="Q217" s="4">
        <f t="shared" si="75"/>
        <v>922.86353246894555</v>
      </c>
      <c r="R217" s="4">
        <f t="shared" si="76"/>
        <v>954.40866293878514</v>
      </c>
      <c r="S217" s="4">
        <f t="shared" si="77"/>
        <v>979.11843817922068</v>
      </c>
      <c r="T217" s="4">
        <f t="shared" si="78"/>
        <v>997.25347203263482</v>
      </c>
      <c r="U217" s="4">
        <f t="shared" si="79"/>
        <v>1009.0759184747136</v>
      </c>
      <c r="W217" s="5" t="str">
        <f>VLOOKUP(C217&amp;A217,Driver_elast!$A$2:$D$1161,4,FALSE)</f>
        <v>GDPIND</v>
      </c>
      <c r="X217" s="5">
        <v>1</v>
      </c>
      <c r="Y217" s="2">
        <f>SUMIFS('Growth rates'!D$4:D$999,'Growth rates'!$B$4:$B$999,Demands!$A217,'Growth rates'!$C$4:$C$999,$W217)</f>
        <v>1</v>
      </c>
      <c r="Z217" s="2">
        <f>SUMIFS('Growth rates'!E$4:E$999,'Growth rates'!$B$4:$B$999,Demands!$A217,'Growth rates'!$C$4:$C$999,$W217)</f>
        <v>1.0348676834185455</v>
      </c>
      <c r="AA217" s="2">
        <f>SUMIFS('Growth rates'!F$4:F$999,'Growth rates'!$B$4:$B$999,Demands!$A217,'Growth rates'!$C$4:$C$999,$W217)</f>
        <v>1.2949264599781447</v>
      </c>
      <c r="AB217" s="2">
        <f>SUMIFS('Growth rates'!G$4:G$999,'Growth rates'!$B$4:$B$999,Demands!$A217,'Growth rates'!$C$4:$C$999,$W217)</f>
        <v>1.6460543865128965</v>
      </c>
      <c r="AC217" s="2">
        <f>SUMIFS('Growth rates'!H$4:H$999,'Growth rates'!$B$4:$B$999,Demands!$A217,'Growth rates'!$C$4:$C$999,$W217)</f>
        <v>2.02694830487538</v>
      </c>
      <c r="AD217" s="2">
        <f>SUMIFS('Growth rates'!I$4:I$999,'Growth rates'!$B$4:$B$999,Demands!$A217,'Growth rates'!$C$4:$C$999,$W217)</f>
        <v>2.4191390063064775</v>
      </c>
      <c r="AE217" s="2">
        <f>SUMIFS('Growth rates'!J$4:J$999,'Growth rates'!$B$4:$B$999,Demands!$A217,'Growth rates'!$C$4:$C$999,$W217)</f>
        <v>2.8262440848246779</v>
      </c>
      <c r="AF217" s="2">
        <f>SUMIFS('Growth rates'!K$4:K$999,'Growth rates'!$B$4:$B$999,Demands!$A217,'Growth rates'!$C$4:$C$999,$W217)</f>
        <v>3.2513733089129531</v>
      </c>
      <c r="AG217" s="2">
        <f>SUMIFS('Growth rates'!L$4:L$999,'Growth rates'!$B$4:$B$999,Demands!$A217,'Growth rates'!$C$4:$C$999,$W217)</f>
        <v>3.7059263988400986</v>
      </c>
      <c r="AH217" s="2">
        <f>SUMIFS('Growth rates'!M$4:M$999,'Growth rates'!$B$4:$B$999,Demands!$A217,'Growth rates'!$C$4:$C$999,$W217)</f>
        <v>4.1936270428048923</v>
      </c>
      <c r="AI217" s="2">
        <f>SUMIFS('Growth rates'!N$4:N$999,'Growth rates'!$B$4:$B$999,Demands!$A217,'Growth rates'!$C$4:$C$999,$W217)</f>
        <v>4.7171908809776202</v>
      </c>
      <c r="AJ217" s="2">
        <f>SUMIFS('Growth rates'!O$4:O$999,'Growth rates'!$B$4:$B$999,Demands!$A217,'Growth rates'!$C$4:$C$999,$W217)</f>
        <v>5.2681491369749835</v>
      </c>
      <c r="AK217" s="2">
        <f>SUMIFS('Growth rates'!P$4:P$999,'Growth rates'!$B$4:$B$999,Demands!$A217,'Growth rates'!$C$4:$C$999,$W217)</f>
        <v>5.8454720801132911</v>
      </c>
      <c r="AL217" s="2">
        <f>SUMIFS('Growth rates'!Q$4:Q$999,'Growth rates'!$B$4:$B$999,Demands!$A217,'Growth rates'!$C$4:$C$999,$W217)</f>
        <v>6.4426797073967554</v>
      </c>
      <c r="AM217" s="2">
        <f>SUMIFS('Growth rates'!R$4:R$999,'Growth rates'!$B$4:$B$999,Demands!$A217,'Growth rates'!$C$4:$C$999,$W217)</f>
        <v>7.0598308037496151</v>
      </c>
      <c r="AN217" s="2">
        <f>SUMIFS('Growth rates'!S$4:S$999,'Growth rates'!$B$4:$B$999,Demands!$A217,'Growth rates'!$C$4:$C$999,$W217)</f>
        <v>7.7001092004529097</v>
      </c>
      <c r="AO217" s="2">
        <f>SUMIFS('Growth rates'!T$4:T$999,'Growth rates'!$B$4:$B$999,Demands!$A217,'Growth rates'!$C$4:$C$999,$W217)</f>
        <v>8.3662390514595479</v>
      </c>
      <c r="AP217" s="2">
        <f>SUMIFS('Growth rates'!U$4:U$999,'Growth rates'!$B$4:$B$999,Demands!$A217,'Growth rates'!$C$4:$C$999,$W217)</f>
        <v>9.0611068674830637</v>
      </c>
      <c r="AR217">
        <f>VLOOKUP(C217&amp;A217,Driver_elast!$A$2:$E$1161,5,FALSE)</f>
        <v>0.71367400000000003</v>
      </c>
      <c r="AS217">
        <f t="shared" si="80"/>
        <v>0.71367400000000003</v>
      </c>
      <c r="AT217">
        <f t="shared" si="81"/>
        <v>0.1427348</v>
      </c>
      <c r="AV217" s="2" cm="1">
        <f t="array" ref="AV217">TREND($AR217:$AS217,$AR$3:$AS$3,AV$1)</f>
        <v>0.71367400000000003</v>
      </c>
      <c r="AW217" s="2" cm="1">
        <f t="array" ref="AW217">TREND($AR217:$AS217,$AR$3:$AS$3,AW$1)</f>
        <v>0.71367400000000003</v>
      </c>
      <c r="AX217" s="2" cm="1">
        <f t="array" ref="AX217">TREND($AR217:$AS217,$AR$3:$AS$3,AX$1)</f>
        <v>0.71367400000000003</v>
      </c>
      <c r="AY217" s="2" cm="1">
        <f t="array" ref="AY217">TREND($AR217:$AS217,$AR$3:$AS$3,AY$1)</f>
        <v>0.71367400000000003</v>
      </c>
      <c r="AZ217" s="2" cm="1">
        <f t="array" ref="AZ217">TREND($AR217:$AS217,$AR$3:$AS$3,AZ$1)</f>
        <v>0.71367400000000003</v>
      </c>
      <c r="BA217" s="2" cm="1">
        <f t="array" ref="BA217">TREND($AR217:$AS217,$AR$3:$AS$3,BA$1)</f>
        <v>0.71367400000000003</v>
      </c>
      <c r="BB217" s="2" cm="1">
        <f t="array" ref="BB217">TREND($AR217:$AS217,$AR$3:$AS$3,BB$1)</f>
        <v>0.71367400000000003</v>
      </c>
      <c r="BC217" s="2" cm="1">
        <f t="array" ref="BC217">TREND($AR217:$AS217,$AR$3:$AS$3,BC$1)</f>
        <v>0.71367400000000003</v>
      </c>
      <c r="BD217" s="2" cm="1">
        <f t="array" ref="BD217">TREND($AR217:$AS217,$AR$3:$AS$3,BD$1)</f>
        <v>0.71367400000000003</v>
      </c>
      <c r="BE217" s="2" cm="1">
        <f t="array" ref="BE217">TREND($AR217:$AS217,$AR$3:$AS$3,BE$1)</f>
        <v>0.71367400000000003</v>
      </c>
      <c r="BF217" s="20" cm="1">
        <f t="array" ref="BF217">TREND($AS217:$AT217,$AS$3:$AT$3,BF$1)</f>
        <v>0.64230659999999773</v>
      </c>
      <c r="BG217" s="20" cm="1">
        <f t="array" ref="BG217">TREND($AS217:$AT217,$AS$3:$AT$3,BG$1)</f>
        <v>0.57093919999999798</v>
      </c>
      <c r="BH217" s="20" cm="1">
        <f t="array" ref="BH217">TREND($AS217:$AT217,$AS$3:$AT$3,BH$1)</f>
        <v>0.49957179999999823</v>
      </c>
      <c r="BI217" s="20" cm="1">
        <f t="array" ref="BI217">TREND($AS217:$AT217,$AS$3:$AT$3,BI$1)</f>
        <v>0.42820439999999849</v>
      </c>
      <c r="BJ217" s="20" cm="1">
        <f t="array" ref="BJ217">TREND($AS217:$AT217,$AS$3:$AT$3,BJ$1)</f>
        <v>0.35683699999999519</v>
      </c>
      <c r="BK217" s="20" cm="1">
        <f t="array" ref="BK217">TREND($AS217:$AT217,$AS$3:$AT$3,BK$1)</f>
        <v>0.28546959999999544</v>
      </c>
      <c r="BL217" s="20" cm="1">
        <f t="array" ref="BL217">TREND($AS217:$AT217,$AS$3:$AT$3,BL$1)</f>
        <v>0.21410219999999569</v>
      </c>
      <c r="BM217" s="20" cm="1">
        <f t="array" ref="BM217">TREND($AS217:$AT217,$AS$3:$AT$3,BM$1)</f>
        <v>0.14273479999999594</v>
      </c>
    </row>
    <row r="218" spans="1:65" x14ac:dyDescent="0.35">
      <c r="A218" t="str">
        <f>IF(BYDem!B216="","\I:",BYDem!B216)</f>
        <v>Asia_other</v>
      </c>
      <c r="B218" t="str">
        <f>BYDem!E216</f>
        <v>INF</v>
      </c>
      <c r="C218" t="str">
        <f t="shared" si="82"/>
        <v>INF</v>
      </c>
      <c r="D218" s="4">
        <f>SUMIFS(BYDem!$M$2:$M$2000,BYDem!$B$2:$B$2000,Demands!$A218,BYDem!$E$2:$E$2000,Demands!$B218)</f>
        <v>1167.587</v>
      </c>
      <c r="E218" s="4">
        <f t="shared" si="63"/>
        <v>1404.1855042984826</v>
      </c>
      <c r="F218" s="4">
        <f t="shared" si="64"/>
        <v>3047.4412593041657</v>
      </c>
      <c r="G218" s="4">
        <f t="shared" si="65"/>
        <v>6438.8952487558745</v>
      </c>
      <c r="H218" s="4">
        <f t="shared" si="66"/>
        <v>11775.283129630279</v>
      </c>
      <c r="I218" s="4">
        <f t="shared" si="67"/>
        <v>18721.658515658743</v>
      </c>
      <c r="J218" s="4">
        <f t="shared" si="68"/>
        <v>26742.428581314733</v>
      </c>
      <c r="K218" s="4">
        <f t="shared" si="69"/>
        <v>34947.433609594009</v>
      </c>
      <c r="L218" s="4">
        <f t="shared" si="70"/>
        <v>42349.702678668138</v>
      </c>
      <c r="M218" s="4">
        <f t="shared" si="71"/>
        <v>47806.705402489555</v>
      </c>
      <c r="N218" s="4">
        <f t="shared" si="72"/>
        <v>53110.927532288071</v>
      </c>
      <c r="O218" s="4">
        <f t="shared" si="73"/>
        <v>58027.780546002039</v>
      </c>
      <c r="P218" s="4">
        <f t="shared" si="74"/>
        <v>62441.788676521341</v>
      </c>
      <c r="Q218" s="4">
        <f t="shared" si="75"/>
        <v>66228.336117710351</v>
      </c>
      <c r="R218" s="4">
        <f t="shared" si="76"/>
        <v>69349.011847743255</v>
      </c>
      <c r="S218" s="4">
        <f t="shared" si="77"/>
        <v>71806.473328815104</v>
      </c>
      <c r="T218" s="4">
        <f t="shared" si="78"/>
        <v>73611.521363669148</v>
      </c>
      <c r="U218" s="4">
        <f t="shared" si="79"/>
        <v>74785.112231123261</v>
      </c>
      <c r="W218" s="5" t="str">
        <f>VLOOKUP(C218&amp;A218,Driver_elast!$A$2:$D$1161,4,FALSE)</f>
        <v>GDP</v>
      </c>
      <c r="X218" s="5">
        <v>1</v>
      </c>
      <c r="Y218" s="2">
        <f>SUMIFS('Growth rates'!D$4:D$999,'Growth rates'!$B$4:$B$999,Demands!$A218,'Growth rates'!$C$4:$C$999,$W218)</f>
        <v>1</v>
      </c>
      <c r="Z218" s="2">
        <f>SUMIFS('Growth rates'!E$4:E$999,'Growth rates'!$B$4:$B$999,Demands!$A218,'Growth rates'!$C$4:$C$999,$W218)</f>
        <v>1.0368887434188376</v>
      </c>
      <c r="AA218" s="2">
        <f>SUMIFS('Growth rates'!F$4:F$999,'Growth rates'!$B$4:$B$999,Demands!$A218,'Growth rates'!$C$4:$C$999,$W218)</f>
        <v>1.2829402409623276</v>
      </c>
      <c r="AB218" s="2">
        <f>SUMIFS('Growth rates'!G$4:G$999,'Growth rates'!$B$4:$B$999,Demands!$A218,'Growth rates'!$C$4:$C$999,$W218)</f>
        <v>1.609665147769151</v>
      </c>
      <c r="AC218" s="2">
        <f>SUMIFS('Growth rates'!H$4:H$999,'Growth rates'!$B$4:$B$999,Demands!$A218,'Growth rates'!$C$4:$C$999,$W218)</f>
        <v>1.9599674490175665</v>
      </c>
      <c r="AD218" s="2">
        <f>SUMIFS('Growth rates'!I$4:I$999,'Growth rates'!$B$4:$B$999,Demands!$A218,'Growth rates'!$C$4:$C$999,$W218)</f>
        <v>2.3160937336373002</v>
      </c>
      <c r="AE218" s="2">
        <f>SUMIFS('Growth rates'!J$4:J$999,'Growth rates'!$B$4:$B$999,Demands!$A218,'Growth rates'!$C$4:$C$999,$W218)</f>
        <v>2.6856571839136154</v>
      </c>
      <c r="AF218" s="2">
        <f>SUMIFS('Growth rates'!K$4:K$999,'Growth rates'!$B$4:$B$999,Demands!$A218,'Growth rates'!$C$4:$C$999,$W218)</f>
        <v>3.0737315687297038</v>
      </c>
      <c r="AG218" s="2">
        <f>SUMIFS('Growth rates'!L$4:L$999,'Growth rates'!$B$4:$B$999,Demands!$A218,'Growth rates'!$C$4:$C$999,$W218)</f>
        <v>3.4906300229062017</v>
      </c>
      <c r="AH218" s="2">
        <f>SUMIFS('Growth rates'!M$4:M$999,'Growth rates'!$B$4:$B$999,Demands!$A218,'Growth rates'!$C$4:$C$999,$W218)</f>
        <v>3.9404177743665389</v>
      </c>
      <c r="AI218" s="2">
        <f>SUMIFS('Growth rates'!N$4:N$999,'Growth rates'!$B$4:$B$999,Demands!$A218,'Growth rates'!$C$4:$C$999,$W218)</f>
        <v>4.4261899638412592</v>
      </c>
      <c r="AJ218" s="2">
        <f>SUMIFS('Growth rates'!O$4:O$999,'Growth rates'!$B$4:$B$999,Demands!$A218,'Growth rates'!$C$4:$C$999,$W218)</f>
        <v>4.9383944779159012</v>
      </c>
      <c r="AK218" s="2">
        <f>SUMIFS('Growth rates'!P$4:P$999,'Growth rates'!$B$4:$B$999,Demands!$A218,'Growth rates'!$C$4:$C$999,$W218)</f>
        <v>5.4750367839711558</v>
      </c>
      <c r="AL218" s="2">
        <f>SUMIFS('Growth rates'!Q$4:Q$999,'Growth rates'!$B$4:$B$999,Demands!$A218,'Growth rates'!$C$4:$C$999,$W218)</f>
        <v>6.0283918090853135</v>
      </c>
      <c r="AM218" s="2">
        <f>SUMIFS('Growth rates'!R$4:R$999,'Growth rates'!$B$4:$B$999,Demands!$A218,'Growth rates'!$C$4:$C$999,$W218)</f>
        <v>6.5965068218588536</v>
      </c>
      <c r="AN218" s="2">
        <f>SUMIFS('Growth rates'!S$4:S$999,'Growth rates'!$B$4:$B$999,Demands!$A218,'Growth rates'!$C$4:$C$999,$W218)</f>
        <v>7.1808937147801357</v>
      </c>
      <c r="AO218" s="2">
        <f>SUMIFS('Growth rates'!T$4:T$999,'Growth rates'!$B$4:$B$999,Demands!$A218,'Growth rates'!$C$4:$C$999,$W218)</f>
        <v>7.782597037961259</v>
      </c>
      <c r="AP218" s="2">
        <f>SUMIFS('Growth rates'!U$4:U$999,'Growth rates'!$B$4:$B$999,Demands!$A218,'Growth rates'!$C$4:$C$999,$W218)</f>
        <v>8.4029880202168226</v>
      </c>
      <c r="AR218">
        <f>VLOOKUP(C218&amp;A218,Driver_elast!$A$2:$E$1161,5,FALSE)</f>
        <v>5.605575</v>
      </c>
      <c r="AS218">
        <f t="shared" si="80"/>
        <v>1</v>
      </c>
      <c r="AT218">
        <f t="shared" si="81"/>
        <v>0.2</v>
      </c>
      <c r="AV218" s="2" cm="1">
        <f t="array" ref="AV218">TREND($AR218:$AS218,$AR$3:$AS$3,AV$1)</f>
        <v>5.6055749999999875</v>
      </c>
      <c r="AW218" s="2" cm="1">
        <f t="array" ref="AW218">TREND($AR218:$AS218,$AR$3:$AS$3,AW$1)</f>
        <v>5.4932439024390192</v>
      </c>
      <c r="AX218" s="2" cm="1">
        <f t="array" ref="AX218">TREND($AR218:$AS218,$AR$3:$AS$3,AX$1)</f>
        <v>4.9315884146341489</v>
      </c>
      <c r="AY218" s="2" cm="1">
        <f t="array" ref="AY218">TREND($AR218:$AS218,$AR$3:$AS$3,AY$1)</f>
        <v>4.3699329268292786</v>
      </c>
      <c r="AZ218" s="2" cm="1">
        <f t="array" ref="AZ218">TREND($AR218:$AS218,$AR$3:$AS$3,AZ$1)</f>
        <v>3.8082774390243799</v>
      </c>
      <c r="BA218" s="2" cm="1">
        <f t="array" ref="BA218">TREND($AR218:$AS218,$AR$3:$AS$3,BA$1)</f>
        <v>3.2466219512195096</v>
      </c>
      <c r="BB218" s="2" cm="1">
        <f t="array" ref="BB218">TREND($AR218:$AS218,$AR$3:$AS$3,BB$1)</f>
        <v>2.6849664634146393</v>
      </c>
      <c r="BC218" s="2" cm="1">
        <f t="array" ref="BC218">TREND($AR218:$AS218,$AR$3:$AS$3,BC$1)</f>
        <v>2.1233109756097406</v>
      </c>
      <c r="BD218" s="2" cm="1">
        <f t="array" ref="BD218">TREND($AR218:$AS218,$AR$3:$AS$3,BD$1)</f>
        <v>1.5616554878048703</v>
      </c>
      <c r="BE218" s="2" cm="1">
        <f t="array" ref="BE218">TREND($AR218:$AS218,$AR$3:$AS$3,BE$1)</f>
        <v>1</v>
      </c>
      <c r="BF218" s="20" cm="1">
        <f t="array" ref="BF218">TREND($AS218:$AT218,$AS$3:$AT$3,BF$1)</f>
        <v>0.90000000000000568</v>
      </c>
      <c r="BG218" s="20" cm="1">
        <f t="array" ref="BG218">TREND($AS218:$AT218,$AS$3:$AT$3,BG$1)</f>
        <v>0.80000000000000426</v>
      </c>
      <c r="BH218" s="20" cm="1">
        <f t="array" ref="BH218">TREND($AS218:$AT218,$AS$3:$AT$3,BH$1)</f>
        <v>0.70000000000000284</v>
      </c>
      <c r="BI218" s="20" cm="1">
        <f t="array" ref="BI218">TREND($AS218:$AT218,$AS$3:$AT$3,BI$1)</f>
        <v>0.60000000000000142</v>
      </c>
      <c r="BJ218" s="20" cm="1">
        <f t="array" ref="BJ218">TREND($AS218:$AT218,$AS$3:$AT$3,BJ$1)</f>
        <v>0.5</v>
      </c>
      <c r="BK218" s="20" cm="1">
        <f t="array" ref="BK218">TREND($AS218:$AT218,$AS$3:$AT$3,BK$1)</f>
        <v>0.40000000000000568</v>
      </c>
      <c r="BL218" s="20" cm="1">
        <f t="array" ref="BL218">TREND($AS218:$AT218,$AS$3:$AT$3,BL$1)</f>
        <v>0.30000000000000426</v>
      </c>
      <c r="BM218" s="20" cm="1">
        <f t="array" ref="BM218">TREND($AS218:$AT218,$AS$3:$AT$3,BM$1)</f>
        <v>0.20000000000000284</v>
      </c>
    </row>
    <row r="219" spans="1:65" x14ac:dyDescent="0.35">
      <c r="A219" t="str">
        <f>IF(BYDem!B217="","\I:",BYDem!B217)</f>
        <v>Asia_other</v>
      </c>
      <c r="B219" t="str">
        <f>BYDem!E217</f>
        <v>INM</v>
      </c>
      <c r="C219" t="str">
        <f t="shared" si="82"/>
        <v>INM</v>
      </c>
      <c r="D219" s="4">
        <f>SUMIFS(BYDem!$M$2:$M$2000,BYDem!$B$2:$B$2000,Demands!$A219,BYDem!$E$2:$E$2000,Demands!$B219)</f>
        <v>91.8</v>
      </c>
      <c r="E219" s="4">
        <f t="shared" si="63"/>
        <v>95.057778453813228</v>
      </c>
      <c r="F219" s="4">
        <f t="shared" si="64"/>
        <v>116.75811738866861</v>
      </c>
      <c r="G219" s="4">
        <f t="shared" si="65"/>
        <v>145.36350934023062</v>
      </c>
      <c r="H219" s="4">
        <f t="shared" si="66"/>
        <v>175.79672561704598</v>
      </c>
      <c r="I219" s="4">
        <f t="shared" si="67"/>
        <v>206.52590450247041</v>
      </c>
      <c r="J219" s="4">
        <f t="shared" si="68"/>
        <v>238.2283247147694</v>
      </c>
      <c r="K219" s="4">
        <f t="shared" si="69"/>
        <v>271.34470054923827</v>
      </c>
      <c r="L219" s="4">
        <f t="shared" si="70"/>
        <v>306.75019755141523</v>
      </c>
      <c r="M219" s="4">
        <f t="shared" si="71"/>
        <v>344.77558604541503</v>
      </c>
      <c r="N219" s="4">
        <f t="shared" si="72"/>
        <v>381.57614346130293</v>
      </c>
      <c r="O219" s="4">
        <f t="shared" si="73"/>
        <v>415.55975710484057</v>
      </c>
      <c r="P219" s="4">
        <f t="shared" si="74"/>
        <v>445.96970362795048</v>
      </c>
      <c r="Q219" s="4">
        <f t="shared" si="75"/>
        <v>471.98677615115002</v>
      </c>
      <c r="R219" s="4">
        <f t="shared" si="76"/>
        <v>493.38213790638156</v>
      </c>
      <c r="S219" s="4">
        <f t="shared" si="77"/>
        <v>510.20170712283169</v>
      </c>
      <c r="T219" s="4">
        <f t="shared" si="78"/>
        <v>522.53991483619461</v>
      </c>
      <c r="U219" s="4">
        <f t="shared" si="79"/>
        <v>530.55439579959636</v>
      </c>
      <c r="W219" s="5" t="str">
        <f>VLOOKUP(C219&amp;A219,Driver_elast!$A$2:$D$1161,4,FALSE)</f>
        <v>GDP</v>
      </c>
      <c r="X219" s="5">
        <v>1</v>
      </c>
      <c r="Y219" s="2">
        <f>SUMIFS('Growth rates'!D$4:D$999,'Growth rates'!$B$4:$B$999,Demands!$A219,'Growth rates'!$C$4:$C$999,$W219)</f>
        <v>1</v>
      </c>
      <c r="Z219" s="2">
        <f>SUMIFS('Growth rates'!E$4:E$999,'Growth rates'!$B$4:$B$999,Demands!$A219,'Growth rates'!$C$4:$C$999,$W219)</f>
        <v>1.0368887434188376</v>
      </c>
      <c r="AA219" s="2">
        <f>SUMIFS('Growth rates'!F$4:F$999,'Growth rates'!$B$4:$B$999,Demands!$A219,'Growth rates'!$C$4:$C$999,$W219)</f>
        <v>1.2829402409623276</v>
      </c>
      <c r="AB219" s="2">
        <f>SUMIFS('Growth rates'!G$4:G$999,'Growth rates'!$B$4:$B$999,Demands!$A219,'Growth rates'!$C$4:$C$999,$W219)</f>
        <v>1.609665147769151</v>
      </c>
      <c r="AC219" s="2">
        <f>SUMIFS('Growth rates'!H$4:H$999,'Growth rates'!$B$4:$B$999,Demands!$A219,'Growth rates'!$C$4:$C$999,$W219)</f>
        <v>1.9599674490175665</v>
      </c>
      <c r="AD219" s="2">
        <f>SUMIFS('Growth rates'!I$4:I$999,'Growth rates'!$B$4:$B$999,Demands!$A219,'Growth rates'!$C$4:$C$999,$W219)</f>
        <v>2.3160937336373002</v>
      </c>
      <c r="AE219" s="2">
        <f>SUMIFS('Growth rates'!J$4:J$999,'Growth rates'!$B$4:$B$999,Demands!$A219,'Growth rates'!$C$4:$C$999,$W219)</f>
        <v>2.6856571839136154</v>
      </c>
      <c r="AF219" s="2">
        <f>SUMIFS('Growth rates'!K$4:K$999,'Growth rates'!$B$4:$B$999,Demands!$A219,'Growth rates'!$C$4:$C$999,$W219)</f>
        <v>3.0737315687297038</v>
      </c>
      <c r="AG219" s="2">
        <f>SUMIFS('Growth rates'!L$4:L$999,'Growth rates'!$B$4:$B$999,Demands!$A219,'Growth rates'!$C$4:$C$999,$W219)</f>
        <v>3.4906300229062017</v>
      </c>
      <c r="AH219" s="2">
        <f>SUMIFS('Growth rates'!M$4:M$999,'Growth rates'!$B$4:$B$999,Demands!$A219,'Growth rates'!$C$4:$C$999,$W219)</f>
        <v>3.9404177743665389</v>
      </c>
      <c r="AI219" s="2">
        <f>SUMIFS('Growth rates'!N$4:N$999,'Growth rates'!$B$4:$B$999,Demands!$A219,'Growth rates'!$C$4:$C$999,$W219)</f>
        <v>4.4261899638412592</v>
      </c>
      <c r="AJ219" s="2">
        <f>SUMIFS('Growth rates'!O$4:O$999,'Growth rates'!$B$4:$B$999,Demands!$A219,'Growth rates'!$C$4:$C$999,$W219)</f>
        <v>4.9383944779159012</v>
      </c>
      <c r="AK219" s="2">
        <f>SUMIFS('Growth rates'!P$4:P$999,'Growth rates'!$B$4:$B$999,Demands!$A219,'Growth rates'!$C$4:$C$999,$W219)</f>
        <v>5.4750367839711558</v>
      </c>
      <c r="AL219" s="2">
        <f>SUMIFS('Growth rates'!Q$4:Q$999,'Growth rates'!$B$4:$B$999,Demands!$A219,'Growth rates'!$C$4:$C$999,$W219)</f>
        <v>6.0283918090853135</v>
      </c>
      <c r="AM219" s="2">
        <f>SUMIFS('Growth rates'!R$4:R$999,'Growth rates'!$B$4:$B$999,Demands!$A219,'Growth rates'!$C$4:$C$999,$W219)</f>
        <v>6.5965068218588536</v>
      </c>
      <c r="AN219" s="2">
        <f>SUMIFS('Growth rates'!S$4:S$999,'Growth rates'!$B$4:$B$999,Demands!$A219,'Growth rates'!$C$4:$C$999,$W219)</f>
        <v>7.1808937147801357</v>
      </c>
      <c r="AO219" s="2">
        <f>SUMIFS('Growth rates'!T$4:T$999,'Growth rates'!$B$4:$B$999,Demands!$A219,'Growth rates'!$C$4:$C$999,$W219)</f>
        <v>7.782597037961259</v>
      </c>
      <c r="AP219" s="2">
        <f>SUMIFS('Growth rates'!U$4:U$999,'Growth rates'!$B$4:$B$999,Demands!$A219,'Growth rates'!$C$4:$C$999,$W219)</f>
        <v>8.4029880202168226</v>
      </c>
      <c r="AR219">
        <f>VLOOKUP(C219&amp;A219,Driver_elast!$A$2:$E$1161,5,FALSE)</f>
        <v>0.96202200000000004</v>
      </c>
      <c r="AS219">
        <f t="shared" si="80"/>
        <v>0.96202200000000004</v>
      </c>
      <c r="AT219">
        <f t="shared" si="81"/>
        <v>0.1924044</v>
      </c>
      <c r="AV219" s="2" cm="1">
        <f t="array" ref="AV219">TREND($AR219:$AS219,$AR$3:$AS$3,AV$1)</f>
        <v>0.96202200000000004</v>
      </c>
      <c r="AW219" s="2" cm="1">
        <f t="array" ref="AW219">TREND($AR219:$AS219,$AR$3:$AS$3,AW$1)</f>
        <v>0.96202200000000004</v>
      </c>
      <c r="AX219" s="2" cm="1">
        <f t="array" ref="AX219">TREND($AR219:$AS219,$AR$3:$AS$3,AX$1)</f>
        <v>0.96202200000000004</v>
      </c>
      <c r="AY219" s="2" cm="1">
        <f t="array" ref="AY219">TREND($AR219:$AS219,$AR$3:$AS$3,AY$1)</f>
        <v>0.96202200000000004</v>
      </c>
      <c r="AZ219" s="2" cm="1">
        <f t="array" ref="AZ219">TREND($AR219:$AS219,$AR$3:$AS$3,AZ$1)</f>
        <v>0.96202200000000004</v>
      </c>
      <c r="BA219" s="2" cm="1">
        <f t="array" ref="BA219">TREND($AR219:$AS219,$AR$3:$AS$3,BA$1)</f>
        <v>0.96202200000000004</v>
      </c>
      <c r="BB219" s="2" cm="1">
        <f t="array" ref="BB219">TREND($AR219:$AS219,$AR$3:$AS$3,BB$1)</f>
        <v>0.96202200000000004</v>
      </c>
      <c r="BC219" s="2" cm="1">
        <f t="array" ref="BC219">TREND($AR219:$AS219,$AR$3:$AS$3,BC$1)</f>
        <v>0.96202200000000004</v>
      </c>
      <c r="BD219" s="2" cm="1">
        <f t="array" ref="BD219">TREND($AR219:$AS219,$AR$3:$AS$3,BD$1)</f>
        <v>0.96202200000000004</v>
      </c>
      <c r="BE219" s="2" cm="1">
        <f t="array" ref="BE219">TREND($AR219:$AS219,$AR$3:$AS$3,BE$1)</f>
        <v>0.96202200000000004</v>
      </c>
      <c r="BF219" s="20" cm="1">
        <f t="array" ref="BF219">TREND($AS219:$AT219,$AS$3:$AT$3,BF$1)</f>
        <v>0.86581979999999703</v>
      </c>
      <c r="BG219" s="20" cm="1">
        <f t="array" ref="BG219">TREND($AS219:$AT219,$AS$3:$AT$3,BG$1)</f>
        <v>0.76961759999999657</v>
      </c>
      <c r="BH219" s="20" cm="1">
        <f t="array" ref="BH219">TREND($AS219:$AT219,$AS$3:$AT$3,BH$1)</f>
        <v>0.67341540000000322</v>
      </c>
      <c r="BI219" s="20" cm="1">
        <f t="array" ref="BI219">TREND($AS219:$AT219,$AS$3:$AT$3,BI$1)</f>
        <v>0.57721320000000276</v>
      </c>
      <c r="BJ219" s="20" cm="1">
        <f t="array" ref="BJ219">TREND($AS219:$AT219,$AS$3:$AT$3,BJ$1)</f>
        <v>0.4810110000000023</v>
      </c>
      <c r="BK219" s="20" cm="1">
        <f t="array" ref="BK219">TREND($AS219:$AT219,$AS$3:$AT$3,BK$1)</f>
        <v>0.38480880000000184</v>
      </c>
      <c r="BL219" s="20" cm="1">
        <f t="array" ref="BL219">TREND($AS219:$AT219,$AS$3:$AT$3,BL$1)</f>
        <v>0.28860660000000138</v>
      </c>
      <c r="BM219" s="20" cm="1">
        <f t="array" ref="BM219">TREND($AS219:$AT219,$AS$3:$AT$3,BM$1)</f>
        <v>0.19240440000000092</v>
      </c>
    </row>
    <row r="220" spans="1:65" x14ac:dyDescent="0.35">
      <c r="A220" t="str">
        <f>IF(BYDem!B218="","\I:",BYDem!B218)</f>
        <v>Asia_other</v>
      </c>
      <c r="B220" t="str">
        <f>BYDem!E218</f>
        <v>IOI</v>
      </c>
      <c r="C220" t="str">
        <f t="shared" si="82"/>
        <v>IOI</v>
      </c>
      <c r="D220" s="4">
        <f>SUMIFS(BYDem!$M$2:$M$2000,BYDem!$B$2:$B$2000,Demands!$A220,BYDem!$E$2:$E$2000,Demands!$B220)</f>
        <v>4348.5032476425104</v>
      </c>
      <c r="E220" s="4">
        <f t="shared" si="63"/>
        <v>4456.712094286524</v>
      </c>
      <c r="F220" s="4">
        <f t="shared" si="64"/>
        <v>5255.9961405172053</v>
      </c>
      <c r="G220" s="4">
        <f t="shared" si="65"/>
        <v>6273.1231326333254</v>
      </c>
      <c r="H220" s="4">
        <f t="shared" si="66"/>
        <v>7309.0844647361155</v>
      </c>
      <c r="I220" s="4">
        <f t="shared" si="67"/>
        <v>8318.3779636254421</v>
      </c>
      <c r="J220" s="4">
        <f t="shared" si="68"/>
        <v>9317.4210547161183</v>
      </c>
      <c r="K220" s="4">
        <f t="shared" si="69"/>
        <v>10317.667209742864</v>
      </c>
      <c r="L220" s="4">
        <f t="shared" si="70"/>
        <v>11347.102776963189</v>
      </c>
      <c r="M220" s="4">
        <f t="shared" si="71"/>
        <v>12412.818572985543</v>
      </c>
      <c r="N220" s="4">
        <f t="shared" si="72"/>
        <v>13408.207100638205</v>
      </c>
      <c r="O220" s="4">
        <f t="shared" si="73"/>
        <v>14302.327115136544</v>
      </c>
      <c r="P220" s="4">
        <f t="shared" si="74"/>
        <v>15085.333634294639</v>
      </c>
      <c r="Q220" s="4">
        <f t="shared" si="75"/>
        <v>15745.284800174015</v>
      </c>
      <c r="R220" s="4">
        <f t="shared" si="76"/>
        <v>16283.486869961604</v>
      </c>
      <c r="S220" s="4">
        <f t="shared" si="77"/>
        <v>16705.068647570784</v>
      </c>
      <c r="T220" s="4">
        <f t="shared" si="78"/>
        <v>17014.476553330038</v>
      </c>
      <c r="U220" s="4">
        <f t="shared" si="79"/>
        <v>17216.183284299601</v>
      </c>
      <c r="W220" s="5" t="str">
        <f>VLOOKUP(C220&amp;A220,Driver_elast!$A$2:$D$1161,4,FALSE)</f>
        <v>GDPIND</v>
      </c>
      <c r="X220" s="5">
        <v>1</v>
      </c>
      <c r="Y220" s="2">
        <f>SUMIFS('Growth rates'!D$4:D$999,'Growth rates'!$B$4:$B$999,Demands!$A220,'Growth rates'!$C$4:$C$999,$W220)</f>
        <v>1</v>
      </c>
      <c r="Z220" s="2">
        <f>SUMIFS('Growth rates'!E$4:E$999,'Growth rates'!$B$4:$B$999,Demands!$A220,'Growth rates'!$C$4:$C$999,$W220)</f>
        <v>1.0348676834185455</v>
      </c>
      <c r="AA220" s="2">
        <f>SUMIFS('Growth rates'!F$4:F$999,'Growth rates'!$B$4:$B$999,Demands!$A220,'Growth rates'!$C$4:$C$999,$W220)</f>
        <v>1.2949264599781447</v>
      </c>
      <c r="AB220" s="2">
        <f>SUMIFS('Growth rates'!G$4:G$999,'Growth rates'!$B$4:$B$999,Demands!$A220,'Growth rates'!$C$4:$C$999,$W220)</f>
        <v>1.6460543865128965</v>
      </c>
      <c r="AC220" s="2">
        <f>SUMIFS('Growth rates'!H$4:H$999,'Growth rates'!$B$4:$B$999,Demands!$A220,'Growth rates'!$C$4:$C$999,$W220)</f>
        <v>2.02694830487538</v>
      </c>
      <c r="AD220" s="2">
        <f>SUMIFS('Growth rates'!I$4:I$999,'Growth rates'!$B$4:$B$999,Demands!$A220,'Growth rates'!$C$4:$C$999,$W220)</f>
        <v>2.4191390063064775</v>
      </c>
      <c r="AE220" s="2">
        <f>SUMIFS('Growth rates'!J$4:J$999,'Growth rates'!$B$4:$B$999,Demands!$A220,'Growth rates'!$C$4:$C$999,$W220)</f>
        <v>2.8262440848246779</v>
      </c>
      <c r="AF220" s="2">
        <f>SUMIFS('Growth rates'!K$4:K$999,'Growth rates'!$B$4:$B$999,Demands!$A220,'Growth rates'!$C$4:$C$999,$W220)</f>
        <v>3.2513733089129531</v>
      </c>
      <c r="AG220" s="2">
        <f>SUMIFS('Growth rates'!L$4:L$999,'Growth rates'!$B$4:$B$999,Demands!$A220,'Growth rates'!$C$4:$C$999,$W220)</f>
        <v>3.7059263988400986</v>
      </c>
      <c r="AH220" s="2">
        <f>SUMIFS('Growth rates'!M$4:M$999,'Growth rates'!$B$4:$B$999,Demands!$A220,'Growth rates'!$C$4:$C$999,$W220)</f>
        <v>4.1936270428048923</v>
      </c>
      <c r="AI220" s="2">
        <f>SUMIFS('Growth rates'!N$4:N$999,'Growth rates'!$B$4:$B$999,Demands!$A220,'Growth rates'!$C$4:$C$999,$W220)</f>
        <v>4.7171908809776202</v>
      </c>
      <c r="AJ220" s="2">
        <f>SUMIFS('Growth rates'!O$4:O$999,'Growth rates'!$B$4:$B$999,Demands!$A220,'Growth rates'!$C$4:$C$999,$W220)</f>
        <v>5.2681491369749835</v>
      </c>
      <c r="AK220" s="2">
        <f>SUMIFS('Growth rates'!P$4:P$999,'Growth rates'!$B$4:$B$999,Demands!$A220,'Growth rates'!$C$4:$C$999,$W220)</f>
        <v>5.8454720801132911</v>
      </c>
      <c r="AL220" s="2">
        <f>SUMIFS('Growth rates'!Q$4:Q$999,'Growth rates'!$B$4:$B$999,Demands!$A220,'Growth rates'!$C$4:$C$999,$W220)</f>
        <v>6.4426797073967554</v>
      </c>
      <c r="AM220" s="2">
        <f>SUMIFS('Growth rates'!R$4:R$999,'Growth rates'!$B$4:$B$999,Demands!$A220,'Growth rates'!$C$4:$C$999,$W220)</f>
        <v>7.0598308037496151</v>
      </c>
      <c r="AN220" s="2">
        <f>SUMIFS('Growth rates'!S$4:S$999,'Growth rates'!$B$4:$B$999,Demands!$A220,'Growth rates'!$C$4:$C$999,$W220)</f>
        <v>7.7001092004529097</v>
      </c>
      <c r="AO220" s="2">
        <f>SUMIFS('Growth rates'!T$4:T$999,'Growth rates'!$B$4:$B$999,Demands!$A220,'Growth rates'!$C$4:$C$999,$W220)</f>
        <v>8.3662390514595479</v>
      </c>
      <c r="AP220" s="2">
        <f>SUMIFS('Growth rates'!U$4:U$999,'Growth rates'!$B$4:$B$999,Demands!$A220,'Growth rates'!$C$4:$C$999,$W220)</f>
        <v>9.0611068674830637</v>
      </c>
      <c r="AR220">
        <f>VLOOKUP(C220&amp;A220,Driver_elast!$A$2:$E$1161,5,FALSE)</f>
        <v>0.71367400000000003</v>
      </c>
      <c r="AS220">
        <f t="shared" si="80"/>
        <v>0.71367400000000003</v>
      </c>
      <c r="AT220">
        <f t="shared" si="81"/>
        <v>0.1427348</v>
      </c>
      <c r="AV220" s="2" cm="1">
        <f t="array" ref="AV220">TREND($AR220:$AS220,$AR$3:$AS$3,AV$1)</f>
        <v>0.71367400000000003</v>
      </c>
      <c r="AW220" s="2" cm="1">
        <f t="array" ref="AW220">TREND($AR220:$AS220,$AR$3:$AS$3,AW$1)</f>
        <v>0.71367400000000003</v>
      </c>
      <c r="AX220" s="2" cm="1">
        <f t="array" ref="AX220">TREND($AR220:$AS220,$AR$3:$AS$3,AX$1)</f>
        <v>0.71367400000000003</v>
      </c>
      <c r="AY220" s="2" cm="1">
        <f t="array" ref="AY220">TREND($AR220:$AS220,$AR$3:$AS$3,AY$1)</f>
        <v>0.71367400000000003</v>
      </c>
      <c r="AZ220" s="2" cm="1">
        <f t="array" ref="AZ220">TREND($AR220:$AS220,$AR$3:$AS$3,AZ$1)</f>
        <v>0.71367400000000003</v>
      </c>
      <c r="BA220" s="2" cm="1">
        <f t="array" ref="BA220">TREND($AR220:$AS220,$AR$3:$AS$3,BA$1)</f>
        <v>0.71367400000000003</v>
      </c>
      <c r="BB220" s="2" cm="1">
        <f t="array" ref="BB220">TREND($AR220:$AS220,$AR$3:$AS$3,BB$1)</f>
        <v>0.71367400000000003</v>
      </c>
      <c r="BC220" s="2" cm="1">
        <f t="array" ref="BC220">TREND($AR220:$AS220,$AR$3:$AS$3,BC$1)</f>
        <v>0.71367400000000003</v>
      </c>
      <c r="BD220" s="2" cm="1">
        <f t="array" ref="BD220">TREND($AR220:$AS220,$AR$3:$AS$3,BD$1)</f>
        <v>0.71367400000000003</v>
      </c>
      <c r="BE220" s="2" cm="1">
        <f t="array" ref="BE220">TREND($AR220:$AS220,$AR$3:$AS$3,BE$1)</f>
        <v>0.71367400000000003</v>
      </c>
      <c r="BF220" s="20" cm="1">
        <f t="array" ref="BF220">TREND($AS220:$AT220,$AS$3:$AT$3,BF$1)</f>
        <v>0.64230659999999773</v>
      </c>
      <c r="BG220" s="20" cm="1">
        <f t="array" ref="BG220">TREND($AS220:$AT220,$AS$3:$AT$3,BG$1)</f>
        <v>0.57093919999999798</v>
      </c>
      <c r="BH220" s="20" cm="1">
        <f t="array" ref="BH220">TREND($AS220:$AT220,$AS$3:$AT$3,BH$1)</f>
        <v>0.49957179999999823</v>
      </c>
      <c r="BI220" s="20" cm="1">
        <f t="array" ref="BI220">TREND($AS220:$AT220,$AS$3:$AT$3,BI$1)</f>
        <v>0.42820439999999849</v>
      </c>
      <c r="BJ220" s="20" cm="1">
        <f t="array" ref="BJ220">TREND($AS220:$AT220,$AS$3:$AT$3,BJ$1)</f>
        <v>0.35683699999999519</v>
      </c>
      <c r="BK220" s="20" cm="1">
        <f t="array" ref="BK220">TREND($AS220:$AT220,$AS$3:$AT$3,BK$1)</f>
        <v>0.28546959999999544</v>
      </c>
      <c r="BL220" s="20" cm="1">
        <f t="array" ref="BL220">TREND($AS220:$AT220,$AS$3:$AT$3,BL$1)</f>
        <v>0.21410219999999569</v>
      </c>
      <c r="BM220" s="20" cm="1">
        <f t="array" ref="BM220">TREND($AS220:$AT220,$AS$3:$AT$3,BM$1)</f>
        <v>0.14273479999999594</v>
      </c>
    </row>
    <row r="221" spans="1:65" x14ac:dyDescent="0.35">
      <c r="A221" t="str">
        <f>IF(BYDem!B219="","\I:",BYDem!B219)</f>
        <v>Asia_other</v>
      </c>
      <c r="B221" t="str">
        <f>BYDem!E219</f>
        <v>ITM</v>
      </c>
      <c r="C221" t="str">
        <f t="shared" si="82"/>
        <v>ITM</v>
      </c>
      <c r="D221" s="4">
        <f>SUMIFS(BYDem!$M$2:$M$2000,BYDem!$B$2:$B$2000,Demands!$A221,BYDem!$E$2:$E$2000,Demands!$B221)</f>
        <v>502.58776055329702</v>
      </c>
      <c r="E221" s="4">
        <f t="shared" si="63"/>
        <v>515.09423434663131</v>
      </c>
      <c r="F221" s="4">
        <f t="shared" si="64"/>
        <v>607.47323373195741</v>
      </c>
      <c r="G221" s="4">
        <f t="shared" si="65"/>
        <v>725.02990738583833</v>
      </c>
      <c r="H221" s="4">
        <f t="shared" si="66"/>
        <v>844.76340102037159</v>
      </c>
      <c r="I221" s="4">
        <f t="shared" si="67"/>
        <v>961.41470158517905</v>
      </c>
      <c r="J221" s="4">
        <f t="shared" si="68"/>
        <v>1076.8812888804093</v>
      </c>
      <c r="K221" s="4">
        <f t="shared" si="69"/>
        <v>1192.4869229177018</v>
      </c>
      <c r="L221" s="4">
        <f t="shared" si="70"/>
        <v>1311.4661870228094</v>
      </c>
      <c r="M221" s="4">
        <f t="shared" si="71"/>
        <v>1434.638617812536</v>
      </c>
      <c r="N221" s="4">
        <f t="shared" si="72"/>
        <v>1549.6828209563671</v>
      </c>
      <c r="O221" s="4">
        <f t="shared" si="73"/>
        <v>1653.0226945085428</v>
      </c>
      <c r="P221" s="4">
        <f t="shared" si="74"/>
        <v>1743.5203831501799</v>
      </c>
      <c r="Q221" s="4">
        <f t="shared" si="75"/>
        <v>1819.7956805674398</v>
      </c>
      <c r="R221" s="4">
        <f t="shared" si="76"/>
        <v>1881.9995602877409</v>
      </c>
      <c r="S221" s="4">
        <f t="shared" si="77"/>
        <v>1930.7247950253591</v>
      </c>
      <c r="T221" s="4">
        <f t="shared" si="78"/>
        <v>1966.4852895213294</v>
      </c>
      <c r="U221" s="4">
        <f t="shared" si="79"/>
        <v>1989.7979855073513</v>
      </c>
      <c r="W221" s="5" t="str">
        <f>VLOOKUP(C221&amp;A221,Driver_elast!$A$2:$D$1161,4,FALSE)</f>
        <v>GDPIND</v>
      </c>
      <c r="X221" s="5">
        <v>1</v>
      </c>
      <c r="Y221" s="2">
        <f>SUMIFS('Growth rates'!D$4:D$999,'Growth rates'!$B$4:$B$999,Demands!$A221,'Growth rates'!$C$4:$C$999,$W221)</f>
        <v>1</v>
      </c>
      <c r="Z221" s="2">
        <f>SUMIFS('Growth rates'!E$4:E$999,'Growth rates'!$B$4:$B$999,Demands!$A221,'Growth rates'!$C$4:$C$999,$W221)</f>
        <v>1.0348676834185455</v>
      </c>
      <c r="AA221" s="2">
        <f>SUMIFS('Growth rates'!F$4:F$999,'Growth rates'!$B$4:$B$999,Demands!$A221,'Growth rates'!$C$4:$C$999,$W221)</f>
        <v>1.2949264599781447</v>
      </c>
      <c r="AB221" s="2">
        <f>SUMIFS('Growth rates'!G$4:G$999,'Growth rates'!$B$4:$B$999,Demands!$A221,'Growth rates'!$C$4:$C$999,$W221)</f>
        <v>1.6460543865128965</v>
      </c>
      <c r="AC221" s="2">
        <f>SUMIFS('Growth rates'!H$4:H$999,'Growth rates'!$B$4:$B$999,Demands!$A221,'Growth rates'!$C$4:$C$999,$W221)</f>
        <v>2.02694830487538</v>
      </c>
      <c r="AD221" s="2">
        <f>SUMIFS('Growth rates'!I$4:I$999,'Growth rates'!$B$4:$B$999,Demands!$A221,'Growth rates'!$C$4:$C$999,$W221)</f>
        <v>2.4191390063064775</v>
      </c>
      <c r="AE221" s="2">
        <f>SUMIFS('Growth rates'!J$4:J$999,'Growth rates'!$B$4:$B$999,Demands!$A221,'Growth rates'!$C$4:$C$999,$W221)</f>
        <v>2.8262440848246779</v>
      </c>
      <c r="AF221" s="2">
        <f>SUMIFS('Growth rates'!K$4:K$999,'Growth rates'!$B$4:$B$999,Demands!$A221,'Growth rates'!$C$4:$C$999,$W221)</f>
        <v>3.2513733089129531</v>
      </c>
      <c r="AG221" s="2">
        <f>SUMIFS('Growth rates'!L$4:L$999,'Growth rates'!$B$4:$B$999,Demands!$A221,'Growth rates'!$C$4:$C$999,$W221)</f>
        <v>3.7059263988400986</v>
      </c>
      <c r="AH221" s="2">
        <f>SUMIFS('Growth rates'!M$4:M$999,'Growth rates'!$B$4:$B$999,Demands!$A221,'Growth rates'!$C$4:$C$999,$W221)</f>
        <v>4.1936270428048923</v>
      </c>
      <c r="AI221" s="2">
        <f>SUMIFS('Growth rates'!N$4:N$999,'Growth rates'!$B$4:$B$999,Demands!$A221,'Growth rates'!$C$4:$C$999,$W221)</f>
        <v>4.7171908809776202</v>
      </c>
      <c r="AJ221" s="2">
        <f>SUMIFS('Growth rates'!O$4:O$999,'Growth rates'!$B$4:$B$999,Demands!$A221,'Growth rates'!$C$4:$C$999,$W221)</f>
        <v>5.2681491369749835</v>
      </c>
      <c r="AK221" s="2">
        <f>SUMIFS('Growth rates'!P$4:P$999,'Growth rates'!$B$4:$B$999,Demands!$A221,'Growth rates'!$C$4:$C$999,$W221)</f>
        <v>5.8454720801132911</v>
      </c>
      <c r="AL221" s="2">
        <f>SUMIFS('Growth rates'!Q$4:Q$999,'Growth rates'!$B$4:$B$999,Demands!$A221,'Growth rates'!$C$4:$C$999,$W221)</f>
        <v>6.4426797073967554</v>
      </c>
      <c r="AM221" s="2">
        <f>SUMIFS('Growth rates'!R$4:R$999,'Growth rates'!$B$4:$B$999,Demands!$A221,'Growth rates'!$C$4:$C$999,$W221)</f>
        <v>7.0598308037496151</v>
      </c>
      <c r="AN221" s="2">
        <f>SUMIFS('Growth rates'!S$4:S$999,'Growth rates'!$B$4:$B$999,Demands!$A221,'Growth rates'!$C$4:$C$999,$W221)</f>
        <v>7.7001092004529097</v>
      </c>
      <c r="AO221" s="2">
        <f>SUMIFS('Growth rates'!T$4:T$999,'Growth rates'!$B$4:$B$999,Demands!$A221,'Growth rates'!$C$4:$C$999,$W221)</f>
        <v>8.3662390514595479</v>
      </c>
      <c r="AP221" s="2">
        <f>SUMIFS('Growth rates'!U$4:U$999,'Growth rates'!$B$4:$B$999,Demands!$A221,'Growth rates'!$C$4:$C$999,$W221)</f>
        <v>9.0611068674830637</v>
      </c>
      <c r="AR221">
        <f>VLOOKUP(C221&amp;A221,Driver_elast!$A$2:$E$1161,5,FALSE)</f>
        <v>0.71367400000000003</v>
      </c>
      <c r="AS221">
        <f t="shared" si="80"/>
        <v>0.71367400000000003</v>
      </c>
      <c r="AT221">
        <f t="shared" si="81"/>
        <v>0.1427348</v>
      </c>
      <c r="AV221" s="2" cm="1">
        <f t="array" ref="AV221">TREND($AR221:$AS221,$AR$3:$AS$3,AV$1)</f>
        <v>0.71367400000000003</v>
      </c>
      <c r="AW221" s="2" cm="1">
        <f t="array" ref="AW221">TREND($AR221:$AS221,$AR$3:$AS$3,AW$1)</f>
        <v>0.71367400000000003</v>
      </c>
      <c r="AX221" s="2" cm="1">
        <f t="array" ref="AX221">TREND($AR221:$AS221,$AR$3:$AS$3,AX$1)</f>
        <v>0.71367400000000003</v>
      </c>
      <c r="AY221" s="2" cm="1">
        <f t="array" ref="AY221">TREND($AR221:$AS221,$AR$3:$AS$3,AY$1)</f>
        <v>0.71367400000000003</v>
      </c>
      <c r="AZ221" s="2" cm="1">
        <f t="array" ref="AZ221">TREND($AR221:$AS221,$AR$3:$AS$3,AZ$1)</f>
        <v>0.71367400000000003</v>
      </c>
      <c r="BA221" s="2" cm="1">
        <f t="array" ref="BA221">TREND($AR221:$AS221,$AR$3:$AS$3,BA$1)</f>
        <v>0.71367400000000003</v>
      </c>
      <c r="BB221" s="2" cm="1">
        <f t="array" ref="BB221">TREND($AR221:$AS221,$AR$3:$AS$3,BB$1)</f>
        <v>0.71367400000000003</v>
      </c>
      <c r="BC221" s="2" cm="1">
        <f t="array" ref="BC221">TREND($AR221:$AS221,$AR$3:$AS$3,BC$1)</f>
        <v>0.71367400000000003</v>
      </c>
      <c r="BD221" s="2" cm="1">
        <f t="array" ref="BD221">TREND($AR221:$AS221,$AR$3:$AS$3,BD$1)</f>
        <v>0.71367400000000003</v>
      </c>
      <c r="BE221" s="2" cm="1">
        <f t="array" ref="BE221">TREND($AR221:$AS221,$AR$3:$AS$3,BE$1)</f>
        <v>0.71367400000000003</v>
      </c>
      <c r="BF221" s="20" cm="1">
        <f t="array" ref="BF221">TREND($AS221:$AT221,$AS$3:$AT$3,BF$1)</f>
        <v>0.64230659999999773</v>
      </c>
      <c r="BG221" s="20" cm="1">
        <f t="array" ref="BG221">TREND($AS221:$AT221,$AS$3:$AT$3,BG$1)</f>
        <v>0.57093919999999798</v>
      </c>
      <c r="BH221" s="20" cm="1">
        <f t="array" ref="BH221">TREND($AS221:$AT221,$AS$3:$AT$3,BH$1)</f>
        <v>0.49957179999999823</v>
      </c>
      <c r="BI221" s="20" cm="1">
        <f t="array" ref="BI221">TREND($AS221:$AT221,$AS$3:$AT$3,BI$1)</f>
        <v>0.42820439999999849</v>
      </c>
      <c r="BJ221" s="20" cm="1">
        <f t="array" ref="BJ221">TREND($AS221:$AT221,$AS$3:$AT$3,BJ$1)</f>
        <v>0.35683699999999519</v>
      </c>
      <c r="BK221" s="20" cm="1">
        <f t="array" ref="BK221">TREND($AS221:$AT221,$AS$3:$AT$3,BK$1)</f>
        <v>0.28546959999999544</v>
      </c>
      <c r="BL221" s="20" cm="1">
        <f t="array" ref="BL221">TREND($AS221:$AT221,$AS$3:$AT$3,BL$1)</f>
        <v>0.21410219999999569</v>
      </c>
      <c r="BM221" s="20" cm="1">
        <f t="array" ref="BM221">TREND($AS221:$AT221,$AS$3:$AT$3,BM$1)</f>
        <v>0.14273479999999594</v>
      </c>
    </row>
    <row r="222" spans="1:65" x14ac:dyDescent="0.35">
      <c r="A222" t="str">
        <f>IF(BYDem!B220="","\I:",BYDem!B220)</f>
        <v>Asia_other</v>
      </c>
      <c r="B222" t="str">
        <f>BYDem!E220</f>
        <v>NEU</v>
      </c>
      <c r="C222" t="str">
        <f t="shared" si="82"/>
        <v>NEU</v>
      </c>
      <c r="D222" s="4">
        <f>SUMIFS(BYDem!$M$2:$M$2000,BYDem!$B$2:$B$2000,Demands!$A222,BYDem!$E$2:$E$2000,Demands!$B222)</f>
        <v>6.8147915579999996</v>
      </c>
      <c r="E222" s="4">
        <f t="shared" si="63"/>
        <v>6.9063346463693644</v>
      </c>
      <c r="F222" s="4">
        <f t="shared" si="64"/>
        <v>7.5031233483967199</v>
      </c>
      <c r="G222" s="4">
        <f t="shared" si="65"/>
        <v>8.1989435334484391</v>
      </c>
      <c r="H222" s="4">
        <f t="shared" si="66"/>
        <v>8.8486908081131954</v>
      </c>
      <c r="I222" s="4">
        <f t="shared" si="67"/>
        <v>9.4341724903743689</v>
      </c>
      <c r="J222" s="4">
        <f t="shared" si="68"/>
        <v>9.9823431866447052</v>
      </c>
      <c r="K222" s="4">
        <f t="shared" si="69"/>
        <v>10.507605231964989</v>
      </c>
      <c r="L222" s="4">
        <f t="shared" si="70"/>
        <v>11.026581163364863</v>
      </c>
      <c r="M222" s="4">
        <f t="shared" si="71"/>
        <v>11.543978042863923</v>
      </c>
      <c r="N222" s="4">
        <f t="shared" si="72"/>
        <v>12.010387665060991</v>
      </c>
      <c r="O222" s="4">
        <f t="shared" si="73"/>
        <v>12.415279936178631</v>
      </c>
      <c r="P222" s="4">
        <f t="shared" si="74"/>
        <v>12.759180435879665</v>
      </c>
      <c r="Q222" s="4">
        <f t="shared" si="75"/>
        <v>13.040934356535946</v>
      </c>
      <c r="R222" s="4">
        <f t="shared" si="76"/>
        <v>13.264699599697574</v>
      </c>
      <c r="S222" s="4">
        <f t="shared" si="77"/>
        <v>13.435867759985813</v>
      </c>
      <c r="T222" s="4">
        <f t="shared" si="78"/>
        <v>13.55885781859492</v>
      </c>
      <c r="U222" s="4">
        <f t="shared" si="79"/>
        <v>13.637575656304827</v>
      </c>
      <c r="W222" s="5" t="str">
        <f>VLOOKUP(C222&amp;A222,Driver_elast!$A$2:$D$1161,4,FALSE)</f>
        <v>GDP</v>
      </c>
      <c r="X222" s="5">
        <v>1</v>
      </c>
      <c r="Y222" s="2">
        <f>SUMIFS('Growth rates'!D$4:D$999,'Growth rates'!$B$4:$B$999,Demands!$A222,'Growth rates'!$C$4:$C$999,$W222)</f>
        <v>1</v>
      </c>
      <c r="Z222" s="2">
        <f>SUMIFS('Growth rates'!E$4:E$999,'Growth rates'!$B$4:$B$999,Demands!$A222,'Growth rates'!$C$4:$C$999,$W222)</f>
        <v>1.0368887434188376</v>
      </c>
      <c r="AA222" s="2">
        <f>SUMIFS('Growth rates'!F$4:F$999,'Growth rates'!$B$4:$B$999,Demands!$A222,'Growth rates'!$C$4:$C$999,$W222)</f>
        <v>1.2829402409623276</v>
      </c>
      <c r="AB222" s="2">
        <f>SUMIFS('Growth rates'!G$4:G$999,'Growth rates'!$B$4:$B$999,Demands!$A222,'Growth rates'!$C$4:$C$999,$W222)</f>
        <v>1.609665147769151</v>
      </c>
      <c r="AC222" s="2">
        <f>SUMIFS('Growth rates'!H$4:H$999,'Growth rates'!$B$4:$B$999,Demands!$A222,'Growth rates'!$C$4:$C$999,$W222)</f>
        <v>1.9599674490175665</v>
      </c>
      <c r="AD222" s="2">
        <f>SUMIFS('Growth rates'!I$4:I$999,'Growth rates'!$B$4:$B$999,Demands!$A222,'Growth rates'!$C$4:$C$999,$W222)</f>
        <v>2.3160937336373002</v>
      </c>
      <c r="AE222" s="2">
        <f>SUMIFS('Growth rates'!J$4:J$999,'Growth rates'!$B$4:$B$999,Demands!$A222,'Growth rates'!$C$4:$C$999,$W222)</f>
        <v>2.6856571839136154</v>
      </c>
      <c r="AF222" s="2">
        <f>SUMIFS('Growth rates'!K$4:K$999,'Growth rates'!$B$4:$B$999,Demands!$A222,'Growth rates'!$C$4:$C$999,$W222)</f>
        <v>3.0737315687297038</v>
      </c>
      <c r="AG222" s="2">
        <f>SUMIFS('Growth rates'!L$4:L$999,'Growth rates'!$B$4:$B$999,Demands!$A222,'Growth rates'!$C$4:$C$999,$W222)</f>
        <v>3.4906300229062017</v>
      </c>
      <c r="AH222" s="2">
        <f>SUMIFS('Growth rates'!M$4:M$999,'Growth rates'!$B$4:$B$999,Demands!$A222,'Growth rates'!$C$4:$C$999,$W222)</f>
        <v>3.9404177743665389</v>
      </c>
      <c r="AI222" s="2">
        <f>SUMIFS('Growth rates'!N$4:N$999,'Growth rates'!$B$4:$B$999,Demands!$A222,'Growth rates'!$C$4:$C$999,$W222)</f>
        <v>4.4261899638412592</v>
      </c>
      <c r="AJ222" s="2">
        <f>SUMIFS('Growth rates'!O$4:O$999,'Growth rates'!$B$4:$B$999,Demands!$A222,'Growth rates'!$C$4:$C$999,$W222)</f>
        <v>4.9383944779159012</v>
      </c>
      <c r="AK222" s="2">
        <f>SUMIFS('Growth rates'!P$4:P$999,'Growth rates'!$B$4:$B$999,Demands!$A222,'Growth rates'!$C$4:$C$999,$W222)</f>
        <v>5.4750367839711558</v>
      </c>
      <c r="AL222" s="2">
        <f>SUMIFS('Growth rates'!Q$4:Q$999,'Growth rates'!$B$4:$B$999,Demands!$A222,'Growth rates'!$C$4:$C$999,$W222)</f>
        <v>6.0283918090853135</v>
      </c>
      <c r="AM222" s="2">
        <f>SUMIFS('Growth rates'!R$4:R$999,'Growth rates'!$B$4:$B$999,Demands!$A222,'Growth rates'!$C$4:$C$999,$W222)</f>
        <v>6.5965068218588536</v>
      </c>
      <c r="AN222" s="2">
        <f>SUMIFS('Growth rates'!S$4:S$999,'Growth rates'!$B$4:$B$999,Demands!$A222,'Growth rates'!$C$4:$C$999,$W222)</f>
        <v>7.1808937147801357</v>
      </c>
      <c r="AO222" s="2">
        <f>SUMIFS('Growth rates'!T$4:T$999,'Growth rates'!$B$4:$B$999,Demands!$A222,'Growth rates'!$C$4:$C$999,$W222)</f>
        <v>7.782597037961259</v>
      </c>
      <c r="AP222" s="2">
        <f>SUMIFS('Growth rates'!U$4:U$999,'Growth rates'!$B$4:$B$999,Demands!$A222,'Growth rates'!$C$4:$C$999,$W222)</f>
        <v>8.4029880202168226</v>
      </c>
      <c r="AR222">
        <f>VLOOKUP(C222&amp;A222,Driver_elast!$A$2:$E$1161,5,FALSE)</f>
        <v>0.36414899999999994</v>
      </c>
      <c r="AS222">
        <f t="shared" si="80"/>
        <v>0.36414899999999994</v>
      </c>
      <c r="AT222">
        <f t="shared" si="81"/>
        <v>7.2829799999999986E-2</v>
      </c>
      <c r="AV222" s="2" cm="1">
        <f t="array" ref="AV222">TREND($AR222:$AS222,$AR$3:$AS$3,AV$1)</f>
        <v>0.36414899999999994</v>
      </c>
      <c r="AW222" s="2" cm="1">
        <f t="array" ref="AW222">TREND($AR222:$AS222,$AR$3:$AS$3,AW$1)</f>
        <v>0.36414899999999994</v>
      </c>
      <c r="AX222" s="2" cm="1">
        <f t="array" ref="AX222">TREND($AR222:$AS222,$AR$3:$AS$3,AX$1)</f>
        <v>0.36414899999999994</v>
      </c>
      <c r="AY222" s="2" cm="1">
        <f t="array" ref="AY222">TREND($AR222:$AS222,$AR$3:$AS$3,AY$1)</f>
        <v>0.36414899999999994</v>
      </c>
      <c r="AZ222" s="2" cm="1">
        <f t="array" ref="AZ222">TREND($AR222:$AS222,$AR$3:$AS$3,AZ$1)</f>
        <v>0.36414899999999994</v>
      </c>
      <c r="BA222" s="2" cm="1">
        <f t="array" ref="BA222">TREND($AR222:$AS222,$AR$3:$AS$3,BA$1)</f>
        <v>0.36414899999999994</v>
      </c>
      <c r="BB222" s="2" cm="1">
        <f t="array" ref="BB222">TREND($AR222:$AS222,$AR$3:$AS$3,BB$1)</f>
        <v>0.36414899999999994</v>
      </c>
      <c r="BC222" s="2" cm="1">
        <f t="array" ref="BC222">TREND($AR222:$AS222,$AR$3:$AS$3,BC$1)</f>
        <v>0.36414899999999994</v>
      </c>
      <c r="BD222" s="2" cm="1">
        <f t="array" ref="BD222">TREND($AR222:$AS222,$AR$3:$AS$3,BD$1)</f>
        <v>0.36414899999999994</v>
      </c>
      <c r="BE222" s="2" cm="1">
        <f t="array" ref="BE222">TREND($AR222:$AS222,$AR$3:$AS$3,BE$1)</f>
        <v>0.36414899999999994</v>
      </c>
      <c r="BF222" s="20" cm="1">
        <f t="array" ref="BF222">TREND($AS222:$AT222,$AS$3:$AT$3,BF$1)</f>
        <v>0.32773409999999892</v>
      </c>
      <c r="BG222" s="20" cm="1">
        <f t="array" ref="BG222">TREND($AS222:$AT222,$AS$3:$AT$3,BG$1)</f>
        <v>0.29131919999999845</v>
      </c>
      <c r="BH222" s="20" cm="1">
        <f t="array" ref="BH222">TREND($AS222:$AT222,$AS$3:$AT$3,BH$1)</f>
        <v>0.25490429999999975</v>
      </c>
      <c r="BI222" s="20" cm="1">
        <f t="array" ref="BI222">TREND($AS222:$AT222,$AS$3:$AT$3,BI$1)</f>
        <v>0.21848939999999928</v>
      </c>
      <c r="BJ222" s="20" cm="1">
        <f t="array" ref="BJ222">TREND($AS222:$AT222,$AS$3:$AT$3,BJ$1)</f>
        <v>0.18207449999999881</v>
      </c>
      <c r="BK222" s="20" cm="1">
        <f t="array" ref="BK222">TREND($AS222:$AT222,$AS$3:$AT$3,BK$1)</f>
        <v>0.14565959999999833</v>
      </c>
      <c r="BL222" s="20" cm="1">
        <f t="array" ref="BL222">TREND($AS222:$AT222,$AS$3:$AT$3,BL$1)</f>
        <v>0.10924469999999964</v>
      </c>
      <c r="BM222" s="20" cm="1">
        <f t="array" ref="BM222">TREND($AS222:$AT222,$AS$3:$AT$3,BM$1)</f>
        <v>7.2829799999999167E-2</v>
      </c>
    </row>
    <row r="223" spans="1:65" x14ac:dyDescent="0.35">
      <c r="A223" t="str">
        <f>IF(BYDem!B221="","\I:",BYDem!B221)</f>
        <v>Asia_other</v>
      </c>
      <c r="B223" t="str">
        <f>BYDem!E221</f>
        <v>ONO</v>
      </c>
      <c r="C223" t="str">
        <f t="shared" si="82"/>
        <v>ONO</v>
      </c>
      <c r="D223" s="4">
        <f>SUMIFS(BYDem!$M$2:$M$2000,BYDem!$B$2:$B$2000,Demands!$A223,BYDem!$E$2:$E$2000,Demands!$B223)</f>
        <v>224.05859910359999</v>
      </c>
      <c r="E223" s="4">
        <f t="shared" si="63"/>
        <v>229.63410893053143</v>
      </c>
      <c r="F223" s="4">
        <f t="shared" si="64"/>
        <v>270.81758137737694</v>
      </c>
      <c r="G223" s="4">
        <f t="shared" si="65"/>
        <v>323.22551026360861</v>
      </c>
      <c r="H223" s="4">
        <f t="shared" si="66"/>
        <v>376.6038870469971</v>
      </c>
      <c r="I223" s="4">
        <f t="shared" si="67"/>
        <v>428.60819164723233</v>
      </c>
      <c r="J223" s="4">
        <f t="shared" si="68"/>
        <v>480.08433934362921</v>
      </c>
      <c r="K223" s="4">
        <f t="shared" si="69"/>
        <v>531.62247545415312</v>
      </c>
      <c r="L223" s="4">
        <f t="shared" si="70"/>
        <v>584.66460924670628</v>
      </c>
      <c r="M223" s="4">
        <f t="shared" si="71"/>
        <v>639.57609825819543</v>
      </c>
      <c r="N223" s="4">
        <f t="shared" si="72"/>
        <v>690.86394291843817</v>
      </c>
      <c r="O223" s="4">
        <f t="shared" si="73"/>
        <v>736.93388157781442</v>
      </c>
      <c r="P223" s="4">
        <f t="shared" si="74"/>
        <v>777.27864707078288</v>
      </c>
      <c r="Q223" s="4">
        <f t="shared" si="75"/>
        <v>811.28292975905856</v>
      </c>
      <c r="R223" s="4">
        <f t="shared" si="76"/>
        <v>839.01403513575121</v>
      </c>
      <c r="S223" s="4">
        <f t="shared" si="77"/>
        <v>860.73622714513476</v>
      </c>
      <c r="T223" s="4">
        <f t="shared" si="78"/>
        <v>876.67860960824567</v>
      </c>
      <c r="U223" s="4">
        <f t="shared" si="79"/>
        <v>887.07164026662417</v>
      </c>
      <c r="W223" s="5" t="str">
        <f>VLOOKUP(C223&amp;A223,Driver_elast!$A$2:$D$1161,4,FALSE)</f>
        <v>GDPIND</v>
      </c>
      <c r="X223" s="5">
        <v>1</v>
      </c>
      <c r="Y223" s="2">
        <f>SUMIFS('Growth rates'!D$4:D$999,'Growth rates'!$B$4:$B$999,Demands!$A223,'Growth rates'!$C$4:$C$999,$W223)</f>
        <v>1</v>
      </c>
      <c r="Z223" s="2">
        <f>SUMIFS('Growth rates'!E$4:E$999,'Growth rates'!$B$4:$B$999,Demands!$A223,'Growth rates'!$C$4:$C$999,$W223)</f>
        <v>1.0348676834185455</v>
      </c>
      <c r="AA223" s="2">
        <f>SUMIFS('Growth rates'!F$4:F$999,'Growth rates'!$B$4:$B$999,Demands!$A223,'Growth rates'!$C$4:$C$999,$W223)</f>
        <v>1.2949264599781447</v>
      </c>
      <c r="AB223" s="2">
        <f>SUMIFS('Growth rates'!G$4:G$999,'Growth rates'!$B$4:$B$999,Demands!$A223,'Growth rates'!$C$4:$C$999,$W223)</f>
        <v>1.6460543865128965</v>
      </c>
      <c r="AC223" s="2">
        <f>SUMIFS('Growth rates'!H$4:H$999,'Growth rates'!$B$4:$B$999,Demands!$A223,'Growth rates'!$C$4:$C$999,$W223)</f>
        <v>2.02694830487538</v>
      </c>
      <c r="AD223" s="2">
        <f>SUMIFS('Growth rates'!I$4:I$999,'Growth rates'!$B$4:$B$999,Demands!$A223,'Growth rates'!$C$4:$C$999,$W223)</f>
        <v>2.4191390063064775</v>
      </c>
      <c r="AE223" s="2">
        <f>SUMIFS('Growth rates'!J$4:J$999,'Growth rates'!$B$4:$B$999,Demands!$A223,'Growth rates'!$C$4:$C$999,$W223)</f>
        <v>2.8262440848246779</v>
      </c>
      <c r="AF223" s="2">
        <f>SUMIFS('Growth rates'!K$4:K$999,'Growth rates'!$B$4:$B$999,Demands!$A223,'Growth rates'!$C$4:$C$999,$W223)</f>
        <v>3.2513733089129531</v>
      </c>
      <c r="AG223" s="2">
        <f>SUMIFS('Growth rates'!L$4:L$999,'Growth rates'!$B$4:$B$999,Demands!$A223,'Growth rates'!$C$4:$C$999,$W223)</f>
        <v>3.7059263988400986</v>
      </c>
      <c r="AH223" s="2">
        <f>SUMIFS('Growth rates'!M$4:M$999,'Growth rates'!$B$4:$B$999,Demands!$A223,'Growth rates'!$C$4:$C$999,$W223)</f>
        <v>4.1936270428048923</v>
      </c>
      <c r="AI223" s="2">
        <f>SUMIFS('Growth rates'!N$4:N$999,'Growth rates'!$B$4:$B$999,Demands!$A223,'Growth rates'!$C$4:$C$999,$W223)</f>
        <v>4.7171908809776202</v>
      </c>
      <c r="AJ223" s="2">
        <f>SUMIFS('Growth rates'!O$4:O$999,'Growth rates'!$B$4:$B$999,Demands!$A223,'Growth rates'!$C$4:$C$999,$W223)</f>
        <v>5.2681491369749835</v>
      </c>
      <c r="AK223" s="2">
        <f>SUMIFS('Growth rates'!P$4:P$999,'Growth rates'!$B$4:$B$999,Demands!$A223,'Growth rates'!$C$4:$C$999,$W223)</f>
        <v>5.8454720801132911</v>
      </c>
      <c r="AL223" s="2">
        <f>SUMIFS('Growth rates'!Q$4:Q$999,'Growth rates'!$B$4:$B$999,Demands!$A223,'Growth rates'!$C$4:$C$999,$W223)</f>
        <v>6.4426797073967554</v>
      </c>
      <c r="AM223" s="2">
        <f>SUMIFS('Growth rates'!R$4:R$999,'Growth rates'!$B$4:$B$999,Demands!$A223,'Growth rates'!$C$4:$C$999,$W223)</f>
        <v>7.0598308037496151</v>
      </c>
      <c r="AN223" s="2">
        <f>SUMIFS('Growth rates'!S$4:S$999,'Growth rates'!$B$4:$B$999,Demands!$A223,'Growth rates'!$C$4:$C$999,$W223)</f>
        <v>7.7001092004529097</v>
      </c>
      <c r="AO223" s="2">
        <f>SUMIFS('Growth rates'!T$4:T$999,'Growth rates'!$B$4:$B$999,Demands!$A223,'Growth rates'!$C$4:$C$999,$W223)</f>
        <v>8.3662390514595479</v>
      </c>
      <c r="AP223" s="2">
        <f>SUMIFS('Growth rates'!U$4:U$999,'Growth rates'!$B$4:$B$999,Demands!$A223,'Growth rates'!$C$4:$C$999,$W223)</f>
        <v>9.0611068674830637</v>
      </c>
      <c r="AR223">
        <f>VLOOKUP(C223&amp;A223,Driver_elast!$A$2:$E$1161,5,FALSE)</f>
        <v>0.71367400000000003</v>
      </c>
      <c r="AS223">
        <f t="shared" si="80"/>
        <v>0.71367400000000003</v>
      </c>
      <c r="AT223">
        <f t="shared" si="81"/>
        <v>0.1427348</v>
      </c>
      <c r="AV223" s="2" cm="1">
        <f t="array" ref="AV223">TREND($AR223:$AS223,$AR$3:$AS$3,AV$1)</f>
        <v>0.71367400000000003</v>
      </c>
      <c r="AW223" s="2" cm="1">
        <f t="array" ref="AW223">TREND($AR223:$AS223,$AR$3:$AS$3,AW$1)</f>
        <v>0.71367400000000003</v>
      </c>
      <c r="AX223" s="2" cm="1">
        <f t="array" ref="AX223">TREND($AR223:$AS223,$AR$3:$AS$3,AX$1)</f>
        <v>0.71367400000000003</v>
      </c>
      <c r="AY223" s="2" cm="1">
        <f t="array" ref="AY223">TREND($AR223:$AS223,$AR$3:$AS$3,AY$1)</f>
        <v>0.71367400000000003</v>
      </c>
      <c r="AZ223" s="2" cm="1">
        <f t="array" ref="AZ223">TREND($AR223:$AS223,$AR$3:$AS$3,AZ$1)</f>
        <v>0.71367400000000003</v>
      </c>
      <c r="BA223" s="2" cm="1">
        <f t="array" ref="BA223">TREND($AR223:$AS223,$AR$3:$AS$3,BA$1)</f>
        <v>0.71367400000000003</v>
      </c>
      <c r="BB223" s="2" cm="1">
        <f t="array" ref="BB223">TREND($AR223:$AS223,$AR$3:$AS$3,BB$1)</f>
        <v>0.71367400000000003</v>
      </c>
      <c r="BC223" s="2" cm="1">
        <f t="array" ref="BC223">TREND($AR223:$AS223,$AR$3:$AS$3,BC$1)</f>
        <v>0.71367400000000003</v>
      </c>
      <c r="BD223" s="2" cm="1">
        <f t="array" ref="BD223">TREND($AR223:$AS223,$AR$3:$AS$3,BD$1)</f>
        <v>0.71367400000000003</v>
      </c>
      <c r="BE223" s="2" cm="1">
        <f t="array" ref="BE223">TREND($AR223:$AS223,$AR$3:$AS$3,BE$1)</f>
        <v>0.71367400000000003</v>
      </c>
      <c r="BF223" s="20" cm="1">
        <f t="array" ref="BF223">TREND($AS223:$AT223,$AS$3:$AT$3,BF$1)</f>
        <v>0.64230659999999773</v>
      </c>
      <c r="BG223" s="20" cm="1">
        <f t="array" ref="BG223">TREND($AS223:$AT223,$AS$3:$AT$3,BG$1)</f>
        <v>0.57093919999999798</v>
      </c>
      <c r="BH223" s="20" cm="1">
        <f t="array" ref="BH223">TREND($AS223:$AT223,$AS$3:$AT$3,BH$1)</f>
        <v>0.49957179999999823</v>
      </c>
      <c r="BI223" s="20" cm="1">
        <f t="array" ref="BI223">TREND($AS223:$AT223,$AS$3:$AT$3,BI$1)</f>
        <v>0.42820439999999849</v>
      </c>
      <c r="BJ223" s="20" cm="1">
        <f t="array" ref="BJ223">TREND($AS223:$AT223,$AS$3:$AT$3,BJ$1)</f>
        <v>0.35683699999999519</v>
      </c>
      <c r="BK223" s="20" cm="1">
        <f t="array" ref="BK223">TREND($AS223:$AT223,$AS$3:$AT$3,BK$1)</f>
        <v>0.28546959999999544</v>
      </c>
      <c r="BL223" s="20" cm="1">
        <f t="array" ref="BL223">TREND($AS223:$AT223,$AS$3:$AT$3,BL$1)</f>
        <v>0.21410219999999569</v>
      </c>
      <c r="BM223" s="20" cm="1">
        <f t="array" ref="BM223">TREND($AS223:$AT223,$AS$3:$AT$3,BM$1)</f>
        <v>0.14273479999999594</v>
      </c>
    </row>
    <row r="224" spans="1:65" x14ac:dyDescent="0.35">
      <c r="A224" t="str">
        <f>IF(BYDem!B222="","\I:",BYDem!B222)</f>
        <v>Asia_other</v>
      </c>
      <c r="B224" t="str">
        <f>BYDem!E222</f>
        <v>RCK</v>
      </c>
      <c r="C224" t="str">
        <f t="shared" si="82"/>
        <v>RCK</v>
      </c>
      <c r="D224" s="4">
        <f>SUMIFS(BYDem!$M$2:$M$2000,BYDem!$B$2:$B$2000,Demands!$A224,BYDem!$E$2:$E$2000,Demands!$B224)</f>
        <v>1440.03618665709</v>
      </c>
      <c r="E224" s="4">
        <f t="shared" si="63"/>
        <v>1453.8027952708135</v>
      </c>
      <c r="F224" s="4">
        <f t="shared" si="64"/>
        <v>1522.4886769642078</v>
      </c>
      <c r="G224" s="4">
        <f t="shared" si="65"/>
        <v>1587.9999525441592</v>
      </c>
      <c r="H224" s="4">
        <f t="shared" si="66"/>
        <v>1646.4550174025576</v>
      </c>
      <c r="I224" s="4">
        <f t="shared" si="67"/>
        <v>1697.1723097837955</v>
      </c>
      <c r="J224" s="4">
        <f t="shared" si="68"/>
        <v>1740.2615641589359</v>
      </c>
      <c r="K224" s="4">
        <f t="shared" si="69"/>
        <v>1776.3181097222757</v>
      </c>
      <c r="L224" s="4">
        <f t="shared" si="70"/>
        <v>1805.3930437193355</v>
      </c>
      <c r="M224" s="4">
        <f t="shared" si="71"/>
        <v>1827.5181744427298</v>
      </c>
      <c r="N224" s="4">
        <f t="shared" si="72"/>
        <v>1841.3139808926678</v>
      </c>
      <c r="O224" s="4">
        <f t="shared" si="73"/>
        <v>1848.4571157255345</v>
      </c>
      <c r="P224" s="4">
        <f t="shared" si="74"/>
        <v>1850.3908655308601</v>
      </c>
      <c r="Q224" s="4">
        <f t="shared" si="75"/>
        <v>1848.5409298938866</v>
      </c>
      <c r="R224" s="4">
        <f t="shared" si="76"/>
        <v>1844.4661783477477</v>
      </c>
      <c r="S224" s="4">
        <f t="shared" si="77"/>
        <v>1839.6394419362732</v>
      </c>
      <c r="T224" s="4">
        <f t="shared" si="78"/>
        <v>1835.0600305369071</v>
      </c>
      <c r="U224" s="4">
        <f t="shared" si="79"/>
        <v>1831.5330945191813</v>
      </c>
      <c r="W224" s="5" t="str">
        <f>VLOOKUP(C224&amp;A224,Driver_elast!$A$2:$D$1161,4,FALSE)</f>
        <v>POP</v>
      </c>
      <c r="X224" s="5">
        <v>1</v>
      </c>
      <c r="Y224" s="2">
        <f>SUMIFS('Growth rates'!D$4:D$999,'Growth rates'!$B$4:$B$999,Demands!$A224,'Growth rates'!$C$4:$C$999,$W224)</f>
        <v>1</v>
      </c>
      <c r="Z224" s="2">
        <f>SUMIFS('Growth rates'!E$4:E$999,'Growth rates'!$B$4:$B$999,Demands!$A224,'Growth rates'!$C$4:$C$999,$W224)</f>
        <v>1.011715267908353</v>
      </c>
      <c r="AA224" s="2">
        <f>SUMIFS('Growth rates'!F$4:F$999,'Growth rates'!$B$4:$B$999,Demands!$A224,'Growth rates'!$C$4:$C$999,$W224)</f>
        <v>1.0702911647440767</v>
      </c>
      <c r="AB224" s="2">
        <f>SUMIFS('Growth rates'!G$4:G$999,'Growth rates'!$B$4:$B$999,Demands!$A224,'Growth rates'!$C$4:$C$999,$W224)</f>
        <v>1.1267279918190407</v>
      </c>
      <c r="AC224" s="2">
        <f>SUMIFS('Growth rates'!H$4:H$999,'Growth rates'!$B$4:$B$999,Demands!$A224,'Growth rates'!$C$4:$C$999,$W224)</f>
        <v>1.1775543988552557</v>
      </c>
      <c r="AD224" s="2">
        <f>SUMIFS('Growth rates'!I$4:I$999,'Growth rates'!$B$4:$B$999,Demands!$A224,'Growth rates'!$C$4:$C$999,$W224)</f>
        <v>1.2220058388036121</v>
      </c>
      <c r="AE224" s="2">
        <f>SUMIFS('Growth rates'!J$4:J$999,'Growth rates'!$B$4:$B$999,Demands!$A224,'Growth rates'!$C$4:$C$999,$W224)</f>
        <v>1.2600260904743608</v>
      </c>
      <c r="AF224" s="2">
        <f>SUMIFS('Growth rates'!K$4:K$999,'Growth rates'!$B$4:$B$999,Demands!$A224,'Growth rates'!$C$4:$C$999,$W224)</f>
        <v>1.2920185618831868</v>
      </c>
      <c r="AG224" s="2">
        <f>SUMIFS('Growth rates'!L$4:L$999,'Growth rates'!$B$4:$B$999,Demands!$A224,'Growth rates'!$C$4:$C$999,$W224)</f>
        <v>1.3179344091464356</v>
      </c>
      <c r="AH224" s="2">
        <f>SUMIFS('Growth rates'!M$4:M$999,'Growth rates'!$B$4:$B$999,Demands!$A224,'Growth rates'!$C$4:$C$999,$W224)</f>
        <v>1.3377271775115185</v>
      </c>
      <c r="AI224" s="2">
        <f>SUMIFS('Growth rates'!N$4:N$999,'Growth rates'!$B$4:$B$999,Demands!$A224,'Growth rates'!$C$4:$C$999,$W224)</f>
        <v>1.35147737999943</v>
      </c>
      <c r="AJ224" s="2">
        <f>SUMIFS('Growth rates'!O$4:O$999,'Growth rates'!$B$4:$B$999,Demands!$A224,'Growth rates'!$C$4:$C$999,$W224)</f>
        <v>1.3595085432890486</v>
      </c>
      <c r="AK224" s="2">
        <f>SUMIFS('Growth rates'!P$4:P$999,'Growth rates'!$B$4:$B$999,Demands!$A224,'Growth rates'!$C$4:$C$999,$W224)</f>
        <v>1.3619983949251635</v>
      </c>
      <c r="AL224" s="2">
        <f>SUMIFS('Growth rates'!Q$4:Q$999,'Growth rates'!$B$4:$B$999,Demands!$A224,'Growth rates'!$C$4:$C$999,$W224)</f>
        <v>1.3592172914170668</v>
      </c>
      <c r="AM224" s="2">
        <f>SUMIFS('Growth rates'!R$4:R$999,'Growth rates'!$B$4:$B$999,Demands!$A224,'Growth rates'!$C$4:$C$999,$W224)</f>
        <v>1.3518740194464556</v>
      </c>
      <c r="AN224" s="2">
        <f>SUMIFS('Growth rates'!S$4:S$999,'Growth rates'!$B$4:$B$999,Demands!$A224,'Growth rates'!$C$4:$C$999,$W224)</f>
        <v>1.3410358039538828</v>
      </c>
      <c r="AO224" s="2">
        <f>SUMIFS('Growth rates'!T$4:T$999,'Growth rates'!$B$4:$B$999,Demands!$A224,'Growth rates'!$C$4:$C$999,$W224)</f>
        <v>1.3273995609583698</v>
      </c>
      <c r="AP224" s="2">
        <f>SUMIFS('Growth rates'!U$4:U$999,'Growth rates'!$B$4:$B$999,Demands!$A224,'Growth rates'!$C$4:$C$999,$W224)</f>
        <v>1.3117674494644986</v>
      </c>
      <c r="AR224">
        <f>VLOOKUP(C224&amp;A224,Driver_elast!$A$2:$E$1161,5,FALSE)</f>
        <v>0.816021</v>
      </c>
      <c r="AS224">
        <f t="shared" si="80"/>
        <v>0.816021</v>
      </c>
      <c r="AT224">
        <f t="shared" si="81"/>
        <v>0.16320419999999999</v>
      </c>
      <c r="AV224" s="2" cm="1">
        <f t="array" ref="AV224">TREND($AR224:$AS224,$AR$3:$AS$3,AV$1)</f>
        <v>0.816021</v>
      </c>
      <c r="AW224" s="2" cm="1">
        <f t="array" ref="AW224">TREND($AR224:$AS224,$AR$3:$AS$3,AW$1)</f>
        <v>0.816021</v>
      </c>
      <c r="AX224" s="2" cm="1">
        <f t="array" ref="AX224">TREND($AR224:$AS224,$AR$3:$AS$3,AX$1)</f>
        <v>0.816021</v>
      </c>
      <c r="AY224" s="2" cm="1">
        <f t="array" ref="AY224">TREND($AR224:$AS224,$AR$3:$AS$3,AY$1)</f>
        <v>0.816021</v>
      </c>
      <c r="AZ224" s="2" cm="1">
        <f t="array" ref="AZ224">TREND($AR224:$AS224,$AR$3:$AS$3,AZ$1)</f>
        <v>0.816021</v>
      </c>
      <c r="BA224" s="2" cm="1">
        <f t="array" ref="BA224">TREND($AR224:$AS224,$AR$3:$AS$3,BA$1)</f>
        <v>0.816021</v>
      </c>
      <c r="BB224" s="2" cm="1">
        <f t="array" ref="BB224">TREND($AR224:$AS224,$AR$3:$AS$3,BB$1)</f>
        <v>0.816021</v>
      </c>
      <c r="BC224" s="2" cm="1">
        <f t="array" ref="BC224">TREND($AR224:$AS224,$AR$3:$AS$3,BC$1)</f>
        <v>0.816021</v>
      </c>
      <c r="BD224" s="2" cm="1">
        <f t="array" ref="BD224">TREND($AR224:$AS224,$AR$3:$AS$3,BD$1)</f>
        <v>0.816021</v>
      </c>
      <c r="BE224" s="2" cm="1">
        <f t="array" ref="BE224">TREND($AR224:$AS224,$AR$3:$AS$3,BE$1)</f>
        <v>0.816021</v>
      </c>
      <c r="BF224" s="20" cm="1">
        <f t="array" ref="BF224">TREND($AS224:$AT224,$AS$3:$AT$3,BF$1)</f>
        <v>0.73441890000000143</v>
      </c>
      <c r="BG224" s="20" cm="1">
        <f t="array" ref="BG224">TREND($AS224:$AT224,$AS$3:$AT$3,BG$1)</f>
        <v>0.65281680000000364</v>
      </c>
      <c r="BH224" s="20" cm="1">
        <f t="array" ref="BH224">TREND($AS224:$AT224,$AS$3:$AT$3,BH$1)</f>
        <v>0.57121469999999874</v>
      </c>
      <c r="BI224" s="20" cm="1">
        <f t="array" ref="BI224">TREND($AS224:$AT224,$AS$3:$AT$3,BI$1)</f>
        <v>0.48961260000000095</v>
      </c>
      <c r="BJ224" s="20" cm="1">
        <f t="array" ref="BJ224">TREND($AS224:$AT224,$AS$3:$AT$3,BJ$1)</f>
        <v>0.40801050000000316</v>
      </c>
      <c r="BK224" s="20" cm="1">
        <f t="array" ref="BK224">TREND($AS224:$AT224,$AS$3:$AT$3,BK$1)</f>
        <v>0.32640839999999827</v>
      </c>
      <c r="BL224" s="20" cm="1">
        <f t="array" ref="BL224">TREND($AS224:$AT224,$AS$3:$AT$3,BL$1)</f>
        <v>0.24480630000000048</v>
      </c>
      <c r="BM224" s="20" cm="1">
        <f t="array" ref="BM224">TREND($AS224:$AT224,$AS$3:$AT$3,BM$1)</f>
        <v>0.16320420000000269</v>
      </c>
    </row>
    <row r="225" spans="1:65" x14ac:dyDescent="0.35">
      <c r="A225" t="str">
        <f>IF(BYDem!B223="","\I:",BYDem!B223)</f>
        <v>Asia_other</v>
      </c>
      <c r="B225" t="str">
        <f>BYDem!E223</f>
        <v>REA</v>
      </c>
      <c r="C225" t="str">
        <f t="shared" si="82"/>
        <v>REA</v>
      </c>
      <c r="D225" s="4">
        <f>SUMIFS(BYDem!$M$2:$M$2000,BYDem!$B$2:$B$2000,Demands!$A225,BYDem!$E$2:$E$2000,Demands!$B225)</f>
        <v>822.43800457817599</v>
      </c>
      <c r="E225" s="4">
        <f t="shared" si="63"/>
        <v>877.64552724143346</v>
      </c>
      <c r="F225" s="4">
        <f t="shared" si="64"/>
        <v>1256.6237229439046</v>
      </c>
      <c r="G225" s="4">
        <f t="shared" si="65"/>
        <v>1838.9713317009091</v>
      </c>
      <c r="H225" s="4">
        <f t="shared" si="66"/>
        <v>2567.2266006840732</v>
      </c>
      <c r="I225" s="4">
        <f t="shared" si="67"/>
        <v>3416.0563680747587</v>
      </c>
      <c r="J225" s="4">
        <f t="shared" si="68"/>
        <v>4407.9363761753893</v>
      </c>
      <c r="K225" s="4">
        <f t="shared" si="69"/>
        <v>5566.9831076664977</v>
      </c>
      <c r="L225" s="4">
        <f t="shared" si="70"/>
        <v>6940.9791373891121</v>
      </c>
      <c r="M225" s="4">
        <f t="shared" si="71"/>
        <v>8568.4970269213845</v>
      </c>
      <c r="N225" s="4">
        <f t="shared" si="72"/>
        <v>10298.4677968218</v>
      </c>
      <c r="O225" s="4">
        <f t="shared" si="73"/>
        <v>12033.378721795383</v>
      </c>
      <c r="P225" s="4">
        <f t="shared" si="74"/>
        <v>13699.037282438481</v>
      </c>
      <c r="Q225" s="4">
        <f t="shared" si="75"/>
        <v>15210.715453923127</v>
      </c>
      <c r="R225" s="4">
        <f t="shared" si="76"/>
        <v>16514.949906483354</v>
      </c>
      <c r="S225" s="4">
        <f t="shared" si="77"/>
        <v>17579.889391750294</v>
      </c>
      <c r="T225" s="4">
        <f t="shared" si="78"/>
        <v>18384.04951116673</v>
      </c>
      <c r="U225" s="4">
        <f t="shared" si="79"/>
        <v>18917.400783833185</v>
      </c>
      <c r="W225" s="5" t="str">
        <f>VLOOKUP(C225&amp;A225,Driver_elast!$A$2:$D$1161,4,FALSE)</f>
        <v>GDP</v>
      </c>
      <c r="X225" s="5">
        <v>0</v>
      </c>
      <c r="Y225" s="2">
        <f>SUMIFS('Growth rates'!D$4:D$999,'Growth rates'!$B$4:$B$999,Demands!$A225,'Growth rates'!$C$4:$C$999,$W225)</f>
        <v>1</v>
      </c>
      <c r="Z225" s="2">
        <f>SUMIFS('Growth rates'!E$4:E$999,'Growth rates'!$B$4:$B$999,Demands!$A225,'Growth rates'!$C$4:$C$999,$W225)</f>
        <v>1.0368887434188376</v>
      </c>
      <c r="AA225" s="2">
        <f>SUMIFS('Growth rates'!F$4:F$999,'Growth rates'!$B$4:$B$999,Demands!$A225,'Growth rates'!$C$4:$C$999,$W225)</f>
        <v>1.2829402409623276</v>
      </c>
      <c r="AB225" s="2">
        <f>SUMIFS('Growth rates'!G$4:G$999,'Growth rates'!$B$4:$B$999,Demands!$A225,'Growth rates'!$C$4:$C$999,$W225)</f>
        <v>1.609665147769151</v>
      </c>
      <c r="AC225" s="2">
        <f>SUMIFS('Growth rates'!H$4:H$999,'Growth rates'!$B$4:$B$999,Demands!$A225,'Growth rates'!$C$4:$C$999,$W225)</f>
        <v>1.9599674490175665</v>
      </c>
      <c r="AD225" s="2">
        <f>SUMIFS('Growth rates'!I$4:I$999,'Growth rates'!$B$4:$B$999,Demands!$A225,'Growth rates'!$C$4:$C$999,$W225)</f>
        <v>2.3160937336373002</v>
      </c>
      <c r="AE225" s="2">
        <f>SUMIFS('Growth rates'!J$4:J$999,'Growth rates'!$B$4:$B$999,Demands!$A225,'Growth rates'!$C$4:$C$999,$W225)</f>
        <v>2.6856571839136154</v>
      </c>
      <c r="AF225" s="2">
        <f>SUMIFS('Growth rates'!K$4:K$999,'Growth rates'!$B$4:$B$999,Demands!$A225,'Growth rates'!$C$4:$C$999,$W225)</f>
        <v>3.0737315687297038</v>
      </c>
      <c r="AG225" s="2">
        <f>SUMIFS('Growth rates'!L$4:L$999,'Growth rates'!$B$4:$B$999,Demands!$A225,'Growth rates'!$C$4:$C$999,$W225)</f>
        <v>3.4906300229062017</v>
      </c>
      <c r="AH225" s="2">
        <f>SUMIFS('Growth rates'!M$4:M$999,'Growth rates'!$B$4:$B$999,Demands!$A225,'Growth rates'!$C$4:$C$999,$W225)</f>
        <v>3.9404177743665389</v>
      </c>
      <c r="AI225" s="2">
        <f>SUMIFS('Growth rates'!N$4:N$999,'Growth rates'!$B$4:$B$999,Demands!$A225,'Growth rates'!$C$4:$C$999,$W225)</f>
        <v>4.4261899638412592</v>
      </c>
      <c r="AJ225" s="2">
        <f>SUMIFS('Growth rates'!O$4:O$999,'Growth rates'!$B$4:$B$999,Demands!$A225,'Growth rates'!$C$4:$C$999,$W225)</f>
        <v>4.9383944779159012</v>
      </c>
      <c r="AK225" s="2">
        <f>SUMIFS('Growth rates'!P$4:P$999,'Growth rates'!$B$4:$B$999,Demands!$A225,'Growth rates'!$C$4:$C$999,$W225)</f>
        <v>5.4750367839711558</v>
      </c>
      <c r="AL225" s="2">
        <f>SUMIFS('Growth rates'!Q$4:Q$999,'Growth rates'!$B$4:$B$999,Demands!$A225,'Growth rates'!$C$4:$C$999,$W225)</f>
        <v>6.0283918090853135</v>
      </c>
      <c r="AM225" s="2">
        <f>SUMIFS('Growth rates'!R$4:R$999,'Growth rates'!$B$4:$B$999,Demands!$A225,'Growth rates'!$C$4:$C$999,$W225)</f>
        <v>6.5965068218588536</v>
      </c>
      <c r="AN225" s="2">
        <f>SUMIFS('Growth rates'!S$4:S$999,'Growth rates'!$B$4:$B$999,Demands!$A225,'Growth rates'!$C$4:$C$999,$W225)</f>
        <v>7.1808937147801357</v>
      </c>
      <c r="AO225" s="2">
        <f>SUMIFS('Growth rates'!T$4:T$999,'Growth rates'!$B$4:$B$999,Demands!$A225,'Growth rates'!$C$4:$C$999,$W225)</f>
        <v>7.782597037961259</v>
      </c>
      <c r="AP225" s="2">
        <f>SUMIFS('Growth rates'!U$4:U$999,'Growth rates'!$B$4:$B$999,Demands!$A225,'Growth rates'!$C$4:$C$999,$W225)</f>
        <v>8.4029880202168226</v>
      </c>
      <c r="AR225">
        <f>VLOOKUP(C225&amp;A225,Driver_elast!$A$2:$E$1161,5,FALSE)</f>
        <v>1.819706</v>
      </c>
      <c r="AS225">
        <f t="shared" si="80"/>
        <v>1.819706</v>
      </c>
      <c r="AT225">
        <f t="shared" si="81"/>
        <v>0.36394120000000002</v>
      </c>
      <c r="AV225" s="2" cm="1">
        <f t="array" ref="AV225">TREND($AR225:$AS225,$AR$3:$AS$3,AV$1)</f>
        <v>1.819706</v>
      </c>
      <c r="AW225" s="2" cm="1">
        <f t="array" ref="AW225">TREND($AR225:$AS225,$AR$3:$AS$3,AW$1)</f>
        <v>1.819706</v>
      </c>
      <c r="AX225" s="2" cm="1">
        <f t="array" ref="AX225">TREND($AR225:$AS225,$AR$3:$AS$3,AX$1)</f>
        <v>1.819706</v>
      </c>
      <c r="AY225" s="2" cm="1">
        <f t="array" ref="AY225">TREND($AR225:$AS225,$AR$3:$AS$3,AY$1)</f>
        <v>1.819706</v>
      </c>
      <c r="AZ225" s="2" cm="1">
        <f t="array" ref="AZ225">TREND($AR225:$AS225,$AR$3:$AS$3,AZ$1)</f>
        <v>1.819706</v>
      </c>
      <c r="BA225" s="2" cm="1">
        <f t="array" ref="BA225">TREND($AR225:$AS225,$AR$3:$AS$3,BA$1)</f>
        <v>1.819706</v>
      </c>
      <c r="BB225" s="2" cm="1">
        <f t="array" ref="BB225">TREND($AR225:$AS225,$AR$3:$AS$3,BB$1)</f>
        <v>1.819706</v>
      </c>
      <c r="BC225" s="2" cm="1">
        <f t="array" ref="BC225">TREND($AR225:$AS225,$AR$3:$AS$3,BC$1)</f>
        <v>1.819706</v>
      </c>
      <c r="BD225" s="2" cm="1">
        <f t="array" ref="BD225">TREND($AR225:$AS225,$AR$3:$AS$3,BD$1)</f>
        <v>1.819706</v>
      </c>
      <c r="BE225" s="2" cm="1">
        <f t="array" ref="BE225">TREND($AR225:$AS225,$AR$3:$AS$3,BE$1)</f>
        <v>1.819706</v>
      </c>
      <c r="BF225" s="20" cm="1">
        <f t="array" ref="BF225">TREND($AS225:$AT225,$AS$3:$AT$3,BF$1)</f>
        <v>1.6377354000000111</v>
      </c>
      <c r="BG225" s="20" cm="1">
        <f t="array" ref="BG225">TREND($AS225:$AT225,$AS$3:$AT$3,BG$1)</f>
        <v>1.4557647999999972</v>
      </c>
      <c r="BH225" s="20" cm="1">
        <f t="array" ref="BH225">TREND($AS225:$AT225,$AS$3:$AT$3,BH$1)</f>
        <v>1.2737941999999975</v>
      </c>
      <c r="BI225" s="20" cm="1">
        <f t="array" ref="BI225">TREND($AS225:$AT225,$AS$3:$AT$3,BI$1)</f>
        <v>1.0918235999999979</v>
      </c>
      <c r="BJ225" s="20" cm="1">
        <f t="array" ref="BJ225">TREND($AS225:$AT225,$AS$3:$AT$3,BJ$1)</f>
        <v>0.90985299999999825</v>
      </c>
      <c r="BK225" s="20" cm="1">
        <f t="array" ref="BK225">TREND($AS225:$AT225,$AS$3:$AT$3,BK$1)</f>
        <v>0.7278823999999986</v>
      </c>
      <c r="BL225" s="20" cm="1">
        <f t="array" ref="BL225">TREND($AS225:$AT225,$AS$3:$AT$3,BL$1)</f>
        <v>0.54591179999999895</v>
      </c>
      <c r="BM225" s="20" cm="1">
        <f t="array" ref="BM225">TREND($AS225:$AT225,$AS$3:$AT$3,BM$1)</f>
        <v>0.3639411999999993</v>
      </c>
    </row>
    <row r="226" spans="1:65" x14ac:dyDescent="0.35">
      <c r="A226" t="str">
        <f>IF(BYDem!B224="","\I:",BYDem!B224)</f>
        <v>Asia_other</v>
      </c>
      <c r="B226" t="str">
        <f>BYDem!E224</f>
        <v>RHW</v>
      </c>
      <c r="C226" t="str">
        <f t="shared" si="82"/>
        <v>RHW</v>
      </c>
      <c r="D226" s="4">
        <f>SUMIFS(BYDem!$M$2:$M$2000,BYDem!$B$2:$B$2000,Demands!$A226,BYDem!$E$2:$E$2000,Demands!$B226)</f>
        <v>74.308618710002506</v>
      </c>
      <c r="E226" s="4">
        <f t="shared" si="63"/>
        <v>76.545455954817115</v>
      </c>
      <c r="F226" s="4">
        <f t="shared" si="64"/>
        <v>91.367721943819376</v>
      </c>
      <c r="G226" s="4">
        <f t="shared" si="65"/>
        <v>110.3553164032774</v>
      </c>
      <c r="H226" s="4">
        <f t="shared" si="66"/>
        <v>129.95287831196097</v>
      </c>
      <c r="I226" s="4">
        <f t="shared" si="67"/>
        <v>149.22113434654227</v>
      </c>
      <c r="J226" s="4">
        <f t="shared" si="68"/>
        <v>168.65076539880809</v>
      </c>
      <c r="K226" s="4">
        <f t="shared" si="69"/>
        <v>188.53706847836705</v>
      </c>
      <c r="L226" s="4">
        <f t="shared" si="70"/>
        <v>209.40418458925933</v>
      </c>
      <c r="M226" s="4">
        <f t="shared" si="71"/>
        <v>231.42282486203985</v>
      </c>
      <c r="N226" s="4">
        <f t="shared" si="72"/>
        <v>252.37554506580091</v>
      </c>
      <c r="O226" s="4">
        <f t="shared" si="73"/>
        <v>271.44120948998471</v>
      </c>
      <c r="P226" s="4">
        <f t="shared" si="74"/>
        <v>288.29021552857517</v>
      </c>
      <c r="Q226" s="4">
        <f t="shared" si="75"/>
        <v>302.55611979857247</v>
      </c>
      <c r="R226" s="4">
        <f t="shared" si="76"/>
        <v>314.18966485795727</v>
      </c>
      <c r="S226" s="4">
        <f t="shared" si="77"/>
        <v>323.27497322500278</v>
      </c>
      <c r="T226" s="4">
        <f t="shared" si="78"/>
        <v>329.90627185006554</v>
      </c>
      <c r="U226" s="4">
        <f t="shared" si="79"/>
        <v>334.198302701123</v>
      </c>
      <c r="W226" s="5" t="str">
        <f>VLOOKUP(C226&amp;A226,Driver_elast!$A$2:$D$1161,4,FALSE)</f>
        <v>GDP</v>
      </c>
      <c r="X226" s="5">
        <v>1</v>
      </c>
      <c r="Y226" s="2">
        <f>SUMIFS('Growth rates'!D$4:D$999,'Growth rates'!$B$4:$B$999,Demands!$A226,'Growth rates'!$C$4:$C$999,$W226)</f>
        <v>1</v>
      </c>
      <c r="Z226" s="2">
        <f>SUMIFS('Growth rates'!E$4:E$999,'Growth rates'!$B$4:$B$999,Demands!$A226,'Growth rates'!$C$4:$C$999,$W226)</f>
        <v>1.0368887434188376</v>
      </c>
      <c r="AA226" s="2">
        <f>SUMIFS('Growth rates'!F$4:F$999,'Growth rates'!$B$4:$B$999,Demands!$A226,'Growth rates'!$C$4:$C$999,$W226)</f>
        <v>1.2829402409623276</v>
      </c>
      <c r="AB226" s="2">
        <f>SUMIFS('Growth rates'!G$4:G$999,'Growth rates'!$B$4:$B$999,Demands!$A226,'Growth rates'!$C$4:$C$999,$W226)</f>
        <v>1.609665147769151</v>
      </c>
      <c r="AC226" s="2">
        <f>SUMIFS('Growth rates'!H$4:H$999,'Growth rates'!$B$4:$B$999,Demands!$A226,'Growth rates'!$C$4:$C$999,$W226)</f>
        <v>1.9599674490175665</v>
      </c>
      <c r="AD226" s="2">
        <f>SUMIFS('Growth rates'!I$4:I$999,'Growth rates'!$B$4:$B$999,Demands!$A226,'Growth rates'!$C$4:$C$999,$W226)</f>
        <v>2.3160937336373002</v>
      </c>
      <c r="AE226" s="2">
        <f>SUMIFS('Growth rates'!J$4:J$999,'Growth rates'!$B$4:$B$999,Demands!$A226,'Growth rates'!$C$4:$C$999,$W226)</f>
        <v>2.6856571839136154</v>
      </c>
      <c r="AF226" s="2">
        <f>SUMIFS('Growth rates'!K$4:K$999,'Growth rates'!$B$4:$B$999,Demands!$A226,'Growth rates'!$C$4:$C$999,$W226)</f>
        <v>3.0737315687297038</v>
      </c>
      <c r="AG226" s="2">
        <f>SUMIFS('Growth rates'!L$4:L$999,'Growth rates'!$B$4:$B$999,Demands!$A226,'Growth rates'!$C$4:$C$999,$W226)</f>
        <v>3.4906300229062017</v>
      </c>
      <c r="AH226" s="2">
        <f>SUMIFS('Growth rates'!M$4:M$999,'Growth rates'!$B$4:$B$999,Demands!$A226,'Growth rates'!$C$4:$C$999,$W226)</f>
        <v>3.9404177743665389</v>
      </c>
      <c r="AI226" s="2">
        <f>SUMIFS('Growth rates'!N$4:N$999,'Growth rates'!$B$4:$B$999,Demands!$A226,'Growth rates'!$C$4:$C$999,$W226)</f>
        <v>4.4261899638412592</v>
      </c>
      <c r="AJ226" s="2">
        <f>SUMIFS('Growth rates'!O$4:O$999,'Growth rates'!$B$4:$B$999,Demands!$A226,'Growth rates'!$C$4:$C$999,$W226)</f>
        <v>4.9383944779159012</v>
      </c>
      <c r="AK226" s="2">
        <f>SUMIFS('Growth rates'!P$4:P$999,'Growth rates'!$B$4:$B$999,Demands!$A226,'Growth rates'!$C$4:$C$999,$W226)</f>
        <v>5.4750367839711558</v>
      </c>
      <c r="AL226" s="2">
        <f>SUMIFS('Growth rates'!Q$4:Q$999,'Growth rates'!$B$4:$B$999,Demands!$A226,'Growth rates'!$C$4:$C$999,$W226)</f>
        <v>6.0283918090853135</v>
      </c>
      <c r="AM226" s="2">
        <f>SUMIFS('Growth rates'!R$4:R$999,'Growth rates'!$B$4:$B$999,Demands!$A226,'Growth rates'!$C$4:$C$999,$W226)</f>
        <v>6.5965068218588536</v>
      </c>
      <c r="AN226" s="2">
        <f>SUMIFS('Growth rates'!S$4:S$999,'Growth rates'!$B$4:$B$999,Demands!$A226,'Growth rates'!$C$4:$C$999,$W226)</f>
        <v>7.1808937147801357</v>
      </c>
      <c r="AO226" s="2">
        <f>SUMIFS('Growth rates'!T$4:T$999,'Growth rates'!$B$4:$B$999,Demands!$A226,'Growth rates'!$C$4:$C$999,$W226)</f>
        <v>7.782597037961259</v>
      </c>
      <c r="AP226" s="2">
        <f>SUMIFS('Growth rates'!U$4:U$999,'Growth rates'!$B$4:$B$999,Demands!$A226,'Growth rates'!$C$4:$C$999,$W226)</f>
        <v>8.4029880202168226</v>
      </c>
      <c r="AR226">
        <f>VLOOKUP(C226&amp;A226,Driver_elast!$A$2:$E$1161,5,FALSE)</f>
        <v>0.816021</v>
      </c>
      <c r="AS226">
        <f t="shared" si="80"/>
        <v>0.816021</v>
      </c>
      <c r="AT226">
        <f t="shared" si="81"/>
        <v>0.16320419999999999</v>
      </c>
      <c r="AV226" s="2" cm="1">
        <f t="array" ref="AV226">TREND($AR226:$AS226,$AR$3:$AS$3,AV$1)</f>
        <v>0.816021</v>
      </c>
      <c r="AW226" s="2" cm="1">
        <f t="array" ref="AW226">TREND($AR226:$AS226,$AR$3:$AS$3,AW$1)</f>
        <v>0.816021</v>
      </c>
      <c r="AX226" s="2" cm="1">
        <f t="array" ref="AX226">TREND($AR226:$AS226,$AR$3:$AS$3,AX$1)</f>
        <v>0.816021</v>
      </c>
      <c r="AY226" s="2" cm="1">
        <f t="array" ref="AY226">TREND($AR226:$AS226,$AR$3:$AS$3,AY$1)</f>
        <v>0.816021</v>
      </c>
      <c r="AZ226" s="2" cm="1">
        <f t="array" ref="AZ226">TREND($AR226:$AS226,$AR$3:$AS$3,AZ$1)</f>
        <v>0.816021</v>
      </c>
      <c r="BA226" s="2" cm="1">
        <f t="array" ref="BA226">TREND($AR226:$AS226,$AR$3:$AS$3,BA$1)</f>
        <v>0.816021</v>
      </c>
      <c r="BB226" s="2" cm="1">
        <f t="array" ref="BB226">TREND($AR226:$AS226,$AR$3:$AS$3,BB$1)</f>
        <v>0.816021</v>
      </c>
      <c r="BC226" s="2" cm="1">
        <f t="array" ref="BC226">TREND($AR226:$AS226,$AR$3:$AS$3,BC$1)</f>
        <v>0.816021</v>
      </c>
      <c r="BD226" s="2" cm="1">
        <f t="array" ref="BD226">TREND($AR226:$AS226,$AR$3:$AS$3,BD$1)</f>
        <v>0.816021</v>
      </c>
      <c r="BE226" s="2" cm="1">
        <f t="array" ref="BE226">TREND($AR226:$AS226,$AR$3:$AS$3,BE$1)</f>
        <v>0.816021</v>
      </c>
      <c r="BF226" s="20" cm="1">
        <f t="array" ref="BF226">TREND($AS226:$AT226,$AS$3:$AT$3,BF$1)</f>
        <v>0.73441890000000143</v>
      </c>
      <c r="BG226" s="20" cm="1">
        <f t="array" ref="BG226">TREND($AS226:$AT226,$AS$3:$AT$3,BG$1)</f>
        <v>0.65281680000000364</v>
      </c>
      <c r="BH226" s="20" cm="1">
        <f t="array" ref="BH226">TREND($AS226:$AT226,$AS$3:$AT$3,BH$1)</f>
        <v>0.57121469999999874</v>
      </c>
      <c r="BI226" s="20" cm="1">
        <f t="array" ref="BI226">TREND($AS226:$AT226,$AS$3:$AT$3,BI$1)</f>
        <v>0.48961260000000095</v>
      </c>
      <c r="BJ226" s="20" cm="1">
        <f t="array" ref="BJ226">TREND($AS226:$AT226,$AS$3:$AT$3,BJ$1)</f>
        <v>0.40801050000000316</v>
      </c>
      <c r="BK226" s="20" cm="1">
        <f t="array" ref="BK226">TREND($AS226:$AT226,$AS$3:$AT$3,BK$1)</f>
        <v>0.32640839999999827</v>
      </c>
      <c r="BL226" s="20" cm="1">
        <f t="array" ref="BL226">TREND($AS226:$AT226,$AS$3:$AT$3,BL$1)</f>
        <v>0.24480630000000048</v>
      </c>
      <c r="BM226" s="20" cm="1">
        <f t="array" ref="BM226">TREND($AS226:$AT226,$AS$3:$AT$3,BM$1)</f>
        <v>0.16320420000000269</v>
      </c>
    </row>
    <row r="227" spans="1:65" x14ac:dyDescent="0.35">
      <c r="A227" t="str">
        <f>IF(BYDem!B225="","\I:",BYDem!B225)</f>
        <v>Asia_other</v>
      </c>
      <c r="B227" t="str">
        <f>BYDem!E225</f>
        <v>RLI</v>
      </c>
      <c r="C227" t="str">
        <f t="shared" si="82"/>
        <v>RLI</v>
      </c>
      <c r="D227" s="4">
        <f>SUMIFS(BYDem!$M$2:$M$2000,BYDem!$B$2:$B$2000,Demands!$A227,BYDem!$E$2:$E$2000,Demands!$B227)</f>
        <v>302.91091839696099</v>
      </c>
      <c r="E227" s="4">
        <f t="shared" si="63"/>
        <v>317.57018578864444</v>
      </c>
      <c r="F227" s="4">
        <f t="shared" si="64"/>
        <v>413.49580314559716</v>
      </c>
      <c r="G227" s="4">
        <f t="shared" si="65"/>
        <v>543.43431050318566</v>
      </c>
      <c r="H227" s="4">
        <f t="shared" si="66"/>
        <v>684.75364333766765</v>
      </c>
      <c r="I227" s="4">
        <f t="shared" si="67"/>
        <v>828.57723462419472</v>
      </c>
      <c r="J227" s="4">
        <f t="shared" si="68"/>
        <v>976.2517927791497</v>
      </c>
      <c r="K227" s="4">
        <f t="shared" si="69"/>
        <v>1128.3190703228206</v>
      </c>
      <c r="L227" s="4">
        <f t="shared" si="70"/>
        <v>1287.3226975275506</v>
      </c>
      <c r="M227" s="4">
        <f t="shared" si="71"/>
        <v>1453.2016299051204</v>
      </c>
      <c r="N227" s="4">
        <f t="shared" si="72"/>
        <v>1614.4364227967596</v>
      </c>
      <c r="O227" s="4">
        <f t="shared" si="73"/>
        <v>1763.8961848401184</v>
      </c>
      <c r="P227" s="4">
        <f t="shared" si="74"/>
        <v>1898.070747920365</v>
      </c>
      <c r="Q227" s="4">
        <f t="shared" si="75"/>
        <v>2013.172110102131</v>
      </c>
      <c r="R227" s="4">
        <f t="shared" si="76"/>
        <v>2108.0326745168668</v>
      </c>
      <c r="S227" s="4">
        <f t="shared" si="77"/>
        <v>2182.7332212216957</v>
      </c>
      <c r="T227" s="4">
        <f t="shared" si="78"/>
        <v>2237.6020670085531</v>
      </c>
      <c r="U227" s="4">
        <f t="shared" si="79"/>
        <v>2273.2762291803156</v>
      </c>
      <c r="W227" s="5" t="str">
        <f>VLOOKUP(C227&amp;A227,Driver_elast!$A$2:$D$1161,4,FALSE)</f>
        <v>GDP</v>
      </c>
      <c r="X227" s="5">
        <v>1</v>
      </c>
      <c r="Y227" s="2">
        <f>SUMIFS('Growth rates'!D$4:D$999,'Growth rates'!$B$4:$B$999,Demands!$A227,'Growth rates'!$C$4:$C$999,$W227)</f>
        <v>1</v>
      </c>
      <c r="Z227" s="2">
        <f>SUMIFS('Growth rates'!E$4:E$999,'Growth rates'!$B$4:$B$999,Demands!$A227,'Growth rates'!$C$4:$C$999,$W227)</f>
        <v>1.0368887434188376</v>
      </c>
      <c r="AA227" s="2">
        <f>SUMIFS('Growth rates'!F$4:F$999,'Growth rates'!$B$4:$B$999,Demands!$A227,'Growth rates'!$C$4:$C$999,$W227)</f>
        <v>1.2829402409623276</v>
      </c>
      <c r="AB227" s="2">
        <f>SUMIFS('Growth rates'!G$4:G$999,'Growth rates'!$B$4:$B$999,Demands!$A227,'Growth rates'!$C$4:$C$999,$W227)</f>
        <v>1.609665147769151</v>
      </c>
      <c r="AC227" s="2">
        <f>SUMIFS('Growth rates'!H$4:H$999,'Growth rates'!$B$4:$B$999,Demands!$A227,'Growth rates'!$C$4:$C$999,$W227)</f>
        <v>1.9599674490175665</v>
      </c>
      <c r="AD227" s="2">
        <f>SUMIFS('Growth rates'!I$4:I$999,'Growth rates'!$B$4:$B$999,Demands!$A227,'Growth rates'!$C$4:$C$999,$W227)</f>
        <v>2.3160937336373002</v>
      </c>
      <c r="AE227" s="2">
        <f>SUMIFS('Growth rates'!J$4:J$999,'Growth rates'!$B$4:$B$999,Demands!$A227,'Growth rates'!$C$4:$C$999,$W227)</f>
        <v>2.6856571839136154</v>
      </c>
      <c r="AF227" s="2">
        <f>SUMIFS('Growth rates'!K$4:K$999,'Growth rates'!$B$4:$B$999,Demands!$A227,'Growth rates'!$C$4:$C$999,$W227)</f>
        <v>3.0737315687297038</v>
      </c>
      <c r="AG227" s="2">
        <f>SUMIFS('Growth rates'!L$4:L$999,'Growth rates'!$B$4:$B$999,Demands!$A227,'Growth rates'!$C$4:$C$999,$W227)</f>
        <v>3.4906300229062017</v>
      </c>
      <c r="AH227" s="2">
        <f>SUMIFS('Growth rates'!M$4:M$999,'Growth rates'!$B$4:$B$999,Demands!$A227,'Growth rates'!$C$4:$C$999,$W227)</f>
        <v>3.9404177743665389</v>
      </c>
      <c r="AI227" s="2">
        <f>SUMIFS('Growth rates'!N$4:N$999,'Growth rates'!$B$4:$B$999,Demands!$A227,'Growth rates'!$C$4:$C$999,$W227)</f>
        <v>4.4261899638412592</v>
      </c>
      <c r="AJ227" s="2">
        <f>SUMIFS('Growth rates'!O$4:O$999,'Growth rates'!$B$4:$B$999,Demands!$A227,'Growth rates'!$C$4:$C$999,$W227)</f>
        <v>4.9383944779159012</v>
      </c>
      <c r="AK227" s="2">
        <f>SUMIFS('Growth rates'!P$4:P$999,'Growth rates'!$B$4:$B$999,Demands!$A227,'Growth rates'!$C$4:$C$999,$W227)</f>
        <v>5.4750367839711558</v>
      </c>
      <c r="AL227" s="2">
        <f>SUMIFS('Growth rates'!Q$4:Q$999,'Growth rates'!$B$4:$B$999,Demands!$A227,'Growth rates'!$C$4:$C$999,$W227)</f>
        <v>6.0283918090853135</v>
      </c>
      <c r="AM227" s="2">
        <f>SUMIFS('Growth rates'!R$4:R$999,'Growth rates'!$B$4:$B$999,Demands!$A227,'Growth rates'!$C$4:$C$999,$W227)</f>
        <v>6.5965068218588536</v>
      </c>
      <c r="AN227" s="2">
        <f>SUMIFS('Growth rates'!S$4:S$999,'Growth rates'!$B$4:$B$999,Demands!$A227,'Growth rates'!$C$4:$C$999,$W227)</f>
        <v>7.1808937147801357</v>
      </c>
      <c r="AO227" s="2">
        <f>SUMIFS('Growth rates'!T$4:T$999,'Growth rates'!$B$4:$B$999,Demands!$A227,'Growth rates'!$C$4:$C$999,$W227)</f>
        <v>7.782597037961259</v>
      </c>
      <c r="AP227" s="2">
        <f>SUMIFS('Growth rates'!U$4:U$999,'Growth rates'!$B$4:$B$999,Demands!$A227,'Growth rates'!$C$4:$C$999,$W227)</f>
        <v>8.4029880202168226</v>
      </c>
      <c r="AR227">
        <f>VLOOKUP(C227&amp;A227,Driver_elast!$A$2:$E$1161,5,FALSE)</f>
        <v>1.319706</v>
      </c>
      <c r="AS227">
        <f t="shared" si="80"/>
        <v>1</v>
      </c>
      <c r="AT227">
        <f t="shared" si="81"/>
        <v>0.2</v>
      </c>
      <c r="AV227" s="2" cm="1">
        <f t="array" ref="AV227">TREND($AR227:$AS227,$AR$3:$AS$3,AV$1)</f>
        <v>1.3197060000000018</v>
      </c>
      <c r="AW227" s="2" cm="1">
        <f t="array" ref="AW227">TREND($AR227:$AS227,$AR$3:$AS$3,AW$1)</f>
        <v>1.3119082926829275</v>
      </c>
      <c r="AX227" s="2" cm="1">
        <f t="array" ref="AX227">TREND($AR227:$AS227,$AR$3:$AS$3,AX$1)</f>
        <v>1.2729197560975614</v>
      </c>
      <c r="AY227" s="2" cm="1">
        <f t="array" ref="AY227">TREND($AR227:$AS227,$AR$3:$AS$3,AY$1)</f>
        <v>1.233931219512197</v>
      </c>
      <c r="AZ227" s="2" cm="1">
        <f t="array" ref="AZ227">TREND($AR227:$AS227,$AR$3:$AS$3,AZ$1)</f>
        <v>1.1949426829268308</v>
      </c>
      <c r="BA227" s="2" cm="1">
        <f t="array" ref="BA227">TREND($AR227:$AS227,$AR$3:$AS$3,BA$1)</f>
        <v>1.1559541463414647</v>
      </c>
      <c r="BB227" s="2" cm="1">
        <f t="array" ref="BB227">TREND($AR227:$AS227,$AR$3:$AS$3,BB$1)</f>
        <v>1.1169656097560985</v>
      </c>
      <c r="BC227" s="2" cm="1">
        <f t="array" ref="BC227">TREND($AR227:$AS227,$AR$3:$AS$3,BC$1)</f>
        <v>1.0779770731707323</v>
      </c>
      <c r="BD227" s="2" cm="1">
        <f t="array" ref="BD227">TREND($AR227:$AS227,$AR$3:$AS$3,BD$1)</f>
        <v>1.0389885365853679</v>
      </c>
      <c r="BE227" s="2" cm="1">
        <f t="array" ref="BE227">TREND($AR227:$AS227,$AR$3:$AS$3,BE$1)</f>
        <v>1</v>
      </c>
      <c r="BF227" s="20" cm="1">
        <f t="array" ref="BF227">TREND($AS227:$AT227,$AS$3:$AT$3,BF$1)</f>
        <v>0.90000000000000568</v>
      </c>
      <c r="BG227" s="20" cm="1">
        <f t="array" ref="BG227">TREND($AS227:$AT227,$AS$3:$AT$3,BG$1)</f>
        <v>0.80000000000000426</v>
      </c>
      <c r="BH227" s="20" cm="1">
        <f t="array" ref="BH227">TREND($AS227:$AT227,$AS$3:$AT$3,BH$1)</f>
        <v>0.70000000000000284</v>
      </c>
      <c r="BI227" s="20" cm="1">
        <f t="array" ref="BI227">TREND($AS227:$AT227,$AS$3:$AT$3,BI$1)</f>
        <v>0.60000000000000142</v>
      </c>
      <c r="BJ227" s="20" cm="1">
        <f t="array" ref="BJ227">TREND($AS227:$AT227,$AS$3:$AT$3,BJ$1)</f>
        <v>0.5</v>
      </c>
      <c r="BK227" s="20" cm="1">
        <f t="array" ref="BK227">TREND($AS227:$AT227,$AS$3:$AT$3,BK$1)</f>
        <v>0.40000000000000568</v>
      </c>
      <c r="BL227" s="20" cm="1">
        <f t="array" ref="BL227">TREND($AS227:$AT227,$AS$3:$AT$3,BL$1)</f>
        <v>0.30000000000000426</v>
      </c>
      <c r="BM227" s="20" cm="1">
        <f t="array" ref="BM227">TREND($AS227:$AT227,$AS$3:$AT$3,BM$1)</f>
        <v>0.20000000000000284</v>
      </c>
    </row>
    <row r="228" spans="1:65" x14ac:dyDescent="0.35">
      <c r="A228" t="str">
        <f>IF(BYDem!B226="","\I:",BYDem!B226)</f>
        <v>Asia_other</v>
      </c>
      <c r="B228" t="str">
        <f>BYDem!E226</f>
        <v>ROT</v>
      </c>
      <c r="C228" t="str">
        <f t="shared" si="82"/>
        <v>ROT</v>
      </c>
      <c r="D228" s="4">
        <f>SUMIFS(BYDem!$M$2:$M$2000,BYDem!$B$2:$B$2000,Demands!$A228,BYDem!$E$2:$E$2000,Demands!$B228)</f>
        <v>4.3866285225878103</v>
      </c>
      <c r="E228" s="4">
        <f t="shared" si="63"/>
        <v>4.5186747674087986</v>
      </c>
      <c r="F228" s="4">
        <f t="shared" si="64"/>
        <v>5.393671179473559</v>
      </c>
      <c r="G228" s="4">
        <f t="shared" si="65"/>
        <v>6.5145576241031264</v>
      </c>
      <c r="H228" s="4">
        <f t="shared" si="66"/>
        <v>7.6714520131282837</v>
      </c>
      <c r="I228" s="4">
        <f t="shared" si="67"/>
        <v>8.8089066310330786</v>
      </c>
      <c r="J228" s="4">
        <f t="shared" si="68"/>
        <v>9.9558876305029873</v>
      </c>
      <c r="K228" s="4">
        <f t="shared" si="69"/>
        <v>11.12982715208202</v>
      </c>
      <c r="L228" s="4">
        <f t="shared" si="70"/>
        <v>12.361666584778543</v>
      </c>
      <c r="M228" s="4">
        <f t="shared" si="71"/>
        <v>13.661483444867455</v>
      </c>
      <c r="N228" s="4">
        <f t="shared" si="72"/>
        <v>14.898376306923147</v>
      </c>
      <c r="O228" s="4">
        <f t="shared" si="73"/>
        <v>16.023871421986492</v>
      </c>
      <c r="P228" s="4">
        <f t="shared" si="74"/>
        <v>17.018511502090501</v>
      </c>
      <c r="Q228" s="4">
        <f t="shared" si="75"/>
        <v>17.860664453627653</v>
      </c>
      <c r="R228" s="4">
        <f t="shared" si="76"/>
        <v>18.54742248334512</v>
      </c>
      <c r="S228" s="4">
        <f t="shared" si="77"/>
        <v>19.083751559450299</v>
      </c>
      <c r="T228" s="4">
        <f t="shared" si="78"/>
        <v>19.475214140715881</v>
      </c>
      <c r="U228" s="4">
        <f t="shared" si="79"/>
        <v>19.728583740069517</v>
      </c>
      <c r="W228" s="5" t="str">
        <f>VLOOKUP(C228&amp;A228,Driver_elast!$A$2:$D$1161,4,FALSE)</f>
        <v>GDP</v>
      </c>
      <c r="X228" s="5">
        <v>1</v>
      </c>
      <c r="Y228" s="2">
        <f>SUMIFS('Growth rates'!D$4:D$999,'Growth rates'!$B$4:$B$999,Demands!$A228,'Growth rates'!$C$4:$C$999,$W228)</f>
        <v>1</v>
      </c>
      <c r="Z228" s="2">
        <f>SUMIFS('Growth rates'!E$4:E$999,'Growth rates'!$B$4:$B$999,Demands!$A228,'Growth rates'!$C$4:$C$999,$W228)</f>
        <v>1.0368887434188376</v>
      </c>
      <c r="AA228" s="2">
        <f>SUMIFS('Growth rates'!F$4:F$999,'Growth rates'!$B$4:$B$999,Demands!$A228,'Growth rates'!$C$4:$C$999,$W228)</f>
        <v>1.2829402409623276</v>
      </c>
      <c r="AB228" s="2">
        <f>SUMIFS('Growth rates'!G$4:G$999,'Growth rates'!$B$4:$B$999,Demands!$A228,'Growth rates'!$C$4:$C$999,$W228)</f>
        <v>1.609665147769151</v>
      </c>
      <c r="AC228" s="2">
        <f>SUMIFS('Growth rates'!H$4:H$999,'Growth rates'!$B$4:$B$999,Demands!$A228,'Growth rates'!$C$4:$C$999,$W228)</f>
        <v>1.9599674490175665</v>
      </c>
      <c r="AD228" s="2">
        <f>SUMIFS('Growth rates'!I$4:I$999,'Growth rates'!$B$4:$B$999,Demands!$A228,'Growth rates'!$C$4:$C$999,$W228)</f>
        <v>2.3160937336373002</v>
      </c>
      <c r="AE228" s="2">
        <f>SUMIFS('Growth rates'!J$4:J$999,'Growth rates'!$B$4:$B$999,Demands!$A228,'Growth rates'!$C$4:$C$999,$W228)</f>
        <v>2.6856571839136154</v>
      </c>
      <c r="AF228" s="2">
        <f>SUMIFS('Growth rates'!K$4:K$999,'Growth rates'!$B$4:$B$999,Demands!$A228,'Growth rates'!$C$4:$C$999,$W228)</f>
        <v>3.0737315687297038</v>
      </c>
      <c r="AG228" s="2">
        <f>SUMIFS('Growth rates'!L$4:L$999,'Growth rates'!$B$4:$B$999,Demands!$A228,'Growth rates'!$C$4:$C$999,$W228)</f>
        <v>3.4906300229062017</v>
      </c>
      <c r="AH228" s="2">
        <f>SUMIFS('Growth rates'!M$4:M$999,'Growth rates'!$B$4:$B$999,Demands!$A228,'Growth rates'!$C$4:$C$999,$W228)</f>
        <v>3.9404177743665389</v>
      </c>
      <c r="AI228" s="2">
        <f>SUMIFS('Growth rates'!N$4:N$999,'Growth rates'!$B$4:$B$999,Demands!$A228,'Growth rates'!$C$4:$C$999,$W228)</f>
        <v>4.4261899638412592</v>
      </c>
      <c r="AJ228" s="2">
        <f>SUMIFS('Growth rates'!O$4:O$999,'Growth rates'!$B$4:$B$999,Demands!$A228,'Growth rates'!$C$4:$C$999,$W228)</f>
        <v>4.9383944779159012</v>
      </c>
      <c r="AK228" s="2">
        <f>SUMIFS('Growth rates'!P$4:P$999,'Growth rates'!$B$4:$B$999,Demands!$A228,'Growth rates'!$C$4:$C$999,$W228)</f>
        <v>5.4750367839711558</v>
      </c>
      <c r="AL228" s="2">
        <f>SUMIFS('Growth rates'!Q$4:Q$999,'Growth rates'!$B$4:$B$999,Demands!$A228,'Growth rates'!$C$4:$C$999,$W228)</f>
        <v>6.0283918090853135</v>
      </c>
      <c r="AM228" s="2">
        <f>SUMIFS('Growth rates'!R$4:R$999,'Growth rates'!$B$4:$B$999,Demands!$A228,'Growth rates'!$C$4:$C$999,$W228)</f>
        <v>6.5965068218588536</v>
      </c>
      <c r="AN228" s="2">
        <f>SUMIFS('Growth rates'!S$4:S$999,'Growth rates'!$B$4:$B$999,Demands!$A228,'Growth rates'!$C$4:$C$999,$W228)</f>
        <v>7.1808937147801357</v>
      </c>
      <c r="AO228" s="2">
        <f>SUMIFS('Growth rates'!T$4:T$999,'Growth rates'!$B$4:$B$999,Demands!$A228,'Growth rates'!$C$4:$C$999,$W228)</f>
        <v>7.782597037961259</v>
      </c>
      <c r="AP228" s="2">
        <f>SUMIFS('Growth rates'!U$4:U$999,'Growth rates'!$B$4:$B$999,Demands!$A228,'Growth rates'!$C$4:$C$999,$W228)</f>
        <v>8.4029880202168226</v>
      </c>
      <c r="AR228">
        <f>VLOOKUP(C228&amp;A228,Driver_elast!$A$2:$E$1161,5,FALSE)</f>
        <v>0.816021</v>
      </c>
      <c r="AS228">
        <f t="shared" si="80"/>
        <v>0.816021</v>
      </c>
      <c r="AT228">
        <f t="shared" si="81"/>
        <v>0.16320419999999999</v>
      </c>
      <c r="AV228" s="2" cm="1">
        <f t="array" ref="AV228">TREND($AR228:$AS228,$AR$3:$AS$3,AV$1)</f>
        <v>0.816021</v>
      </c>
      <c r="AW228" s="2" cm="1">
        <f t="array" ref="AW228">TREND($AR228:$AS228,$AR$3:$AS$3,AW$1)</f>
        <v>0.816021</v>
      </c>
      <c r="AX228" s="2" cm="1">
        <f t="array" ref="AX228">TREND($AR228:$AS228,$AR$3:$AS$3,AX$1)</f>
        <v>0.816021</v>
      </c>
      <c r="AY228" s="2" cm="1">
        <f t="array" ref="AY228">TREND($AR228:$AS228,$AR$3:$AS$3,AY$1)</f>
        <v>0.816021</v>
      </c>
      <c r="AZ228" s="2" cm="1">
        <f t="array" ref="AZ228">TREND($AR228:$AS228,$AR$3:$AS$3,AZ$1)</f>
        <v>0.816021</v>
      </c>
      <c r="BA228" s="2" cm="1">
        <f t="array" ref="BA228">TREND($AR228:$AS228,$AR$3:$AS$3,BA$1)</f>
        <v>0.816021</v>
      </c>
      <c r="BB228" s="2" cm="1">
        <f t="array" ref="BB228">TREND($AR228:$AS228,$AR$3:$AS$3,BB$1)</f>
        <v>0.816021</v>
      </c>
      <c r="BC228" s="2" cm="1">
        <f t="array" ref="BC228">TREND($AR228:$AS228,$AR$3:$AS$3,BC$1)</f>
        <v>0.816021</v>
      </c>
      <c r="BD228" s="2" cm="1">
        <f t="array" ref="BD228">TREND($AR228:$AS228,$AR$3:$AS$3,BD$1)</f>
        <v>0.816021</v>
      </c>
      <c r="BE228" s="2" cm="1">
        <f t="array" ref="BE228">TREND($AR228:$AS228,$AR$3:$AS$3,BE$1)</f>
        <v>0.816021</v>
      </c>
      <c r="BF228" s="20" cm="1">
        <f t="array" ref="BF228">TREND($AS228:$AT228,$AS$3:$AT$3,BF$1)</f>
        <v>0.73441890000000143</v>
      </c>
      <c r="BG228" s="20" cm="1">
        <f t="array" ref="BG228">TREND($AS228:$AT228,$AS$3:$AT$3,BG$1)</f>
        <v>0.65281680000000364</v>
      </c>
      <c r="BH228" s="20" cm="1">
        <f t="array" ref="BH228">TREND($AS228:$AT228,$AS$3:$AT$3,BH$1)</f>
        <v>0.57121469999999874</v>
      </c>
      <c r="BI228" s="20" cm="1">
        <f t="array" ref="BI228">TREND($AS228:$AT228,$AS$3:$AT$3,BI$1)</f>
        <v>0.48961260000000095</v>
      </c>
      <c r="BJ228" s="20" cm="1">
        <f t="array" ref="BJ228">TREND($AS228:$AT228,$AS$3:$AT$3,BJ$1)</f>
        <v>0.40801050000000316</v>
      </c>
      <c r="BK228" s="20" cm="1">
        <f t="array" ref="BK228">TREND($AS228:$AT228,$AS$3:$AT$3,BK$1)</f>
        <v>0.32640839999999827</v>
      </c>
      <c r="BL228" s="20" cm="1">
        <f t="array" ref="BL228">TREND($AS228:$AT228,$AS$3:$AT$3,BL$1)</f>
        <v>0.24480630000000048</v>
      </c>
      <c r="BM228" s="20" cm="1">
        <f t="array" ref="BM228">TREND($AS228:$AT228,$AS$3:$AT$3,BM$1)</f>
        <v>0.16320420000000269</v>
      </c>
    </row>
    <row r="229" spans="1:65" x14ac:dyDescent="0.35">
      <c r="A229" t="str">
        <f>IF(BYDem!B227="","\I:",BYDem!B227)</f>
        <v>Asia_other</v>
      </c>
      <c r="B229" t="str">
        <f>BYDem!E227</f>
        <v>RRF</v>
      </c>
      <c r="C229" t="str">
        <f t="shared" si="82"/>
        <v>RRF</v>
      </c>
      <c r="D229" s="4">
        <f>SUMIFS(BYDem!$M$2:$M$2000,BYDem!$B$2:$B$2000,Demands!$A229,BYDem!$E$2:$E$2000,Demands!$B229)</f>
        <v>262.819268462884</v>
      </c>
      <c r="E229" s="4">
        <f t="shared" si="63"/>
        <v>275.53831455231909</v>
      </c>
      <c r="F229" s="4">
        <f t="shared" si="64"/>
        <v>358.76773630451225</v>
      </c>
      <c r="G229" s="4">
        <f t="shared" si="65"/>
        <v>471.50828600013892</v>
      </c>
      <c r="H229" s="4">
        <f t="shared" si="66"/>
        <v>594.12335670072025</v>
      </c>
      <c r="I229" s="4">
        <f t="shared" si="67"/>
        <v>718.9112357566147</v>
      </c>
      <c r="J229" s="4">
        <f t="shared" si="68"/>
        <v>847.04038854602527</v>
      </c>
      <c r="K229" s="4">
        <f t="shared" si="69"/>
        <v>978.98086415738874</v>
      </c>
      <c r="L229" s="4">
        <f t="shared" si="70"/>
        <v>1116.9396317252451</v>
      </c>
      <c r="M229" s="4">
        <f t="shared" si="71"/>
        <v>1260.8637262794891</v>
      </c>
      <c r="N229" s="4">
        <f t="shared" si="72"/>
        <v>1400.7583545180544</v>
      </c>
      <c r="O229" s="4">
        <f t="shared" si="73"/>
        <v>1530.4364312699631</v>
      </c>
      <c r="P229" s="4">
        <f t="shared" si="74"/>
        <v>1646.8523752765273</v>
      </c>
      <c r="Q229" s="4">
        <f t="shared" si="75"/>
        <v>1746.7195440394896</v>
      </c>
      <c r="R229" s="4">
        <f t="shared" si="76"/>
        <v>1829.0248774932847</v>
      </c>
      <c r="S229" s="4">
        <f t="shared" si="77"/>
        <v>1893.8384640838221</v>
      </c>
      <c r="T229" s="4">
        <f t="shared" si="78"/>
        <v>1941.4451663691675</v>
      </c>
      <c r="U229" s="4">
        <f t="shared" si="79"/>
        <v>1972.3976894892551</v>
      </c>
      <c r="W229" s="5" t="str">
        <f>VLOOKUP(C229&amp;A229,Driver_elast!$A$2:$D$1161,4,FALSE)</f>
        <v>GDP</v>
      </c>
      <c r="X229" s="5">
        <v>1</v>
      </c>
      <c r="Y229" s="2">
        <f>SUMIFS('Growth rates'!D$4:D$999,'Growth rates'!$B$4:$B$999,Demands!$A229,'Growth rates'!$C$4:$C$999,$W229)</f>
        <v>1</v>
      </c>
      <c r="Z229" s="2">
        <f>SUMIFS('Growth rates'!E$4:E$999,'Growth rates'!$B$4:$B$999,Demands!$A229,'Growth rates'!$C$4:$C$999,$W229)</f>
        <v>1.0368887434188376</v>
      </c>
      <c r="AA229" s="2">
        <f>SUMIFS('Growth rates'!F$4:F$999,'Growth rates'!$B$4:$B$999,Demands!$A229,'Growth rates'!$C$4:$C$999,$W229)</f>
        <v>1.2829402409623276</v>
      </c>
      <c r="AB229" s="2">
        <f>SUMIFS('Growth rates'!G$4:G$999,'Growth rates'!$B$4:$B$999,Demands!$A229,'Growth rates'!$C$4:$C$999,$W229)</f>
        <v>1.609665147769151</v>
      </c>
      <c r="AC229" s="2">
        <f>SUMIFS('Growth rates'!H$4:H$999,'Growth rates'!$B$4:$B$999,Demands!$A229,'Growth rates'!$C$4:$C$999,$W229)</f>
        <v>1.9599674490175665</v>
      </c>
      <c r="AD229" s="2">
        <f>SUMIFS('Growth rates'!I$4:I$999,'Growth rates'!$B$4:$B$999,Demands!$A229,'Growth rates'!$C$4:$C$999,$W229)</f>
        <v>2.3160937336373002</v>
      </c>
      <c r="AE229" s="2">
        <f>SUMIFS('Growth rates'!J$4:J$999,'Growth rates'!$B$4:$B$999,Demands!$A229,'Growth rates'!$C$4:$C$999,$W229)</f>
        <v>2.6856571839136154</v>
      </c>
      <c r="AF229" s="2">
        <f>SUMIFS('Growth rates'!K$4:K$999,'Growth rates'!$B$4:$B$999,Demands!$A229,'Growth rates'!$C$4:$C$999,$W229)</f>
        <v>3.0737315687297038</v>
      </c>
      <c r="AG229" s="2">
        <f>SUMIFS('Growth rates'!L$4:L$999,'Growth rates'!$B$4:$B$999,Demands!$A229,'Growth rates'!$C$4:$C$999,$W229)</f>
        <v>3.4906300229062017</v>
      </c>
      <c r="AH229" s="2">
        <f>SUMIFS('Growth rates'!M$4:M$999,'Growth rates'!$B$4:$B$999,Demands!$A229,'Growth rates'!$C$4:$C$999,$W229)</f>
        <v>3.9404177743665389</v>
      </c>
      <c r="AI229" s="2">
        <f>SUMIFS('Growth rates'!N$4:N$999,'Growth rates'!$B$4:$B$999,Demands!$A229,'Growth rates'!$C$4:$C$999,$W229)</f>
        <v>4.4261899638412592</v>
      </c>
      <c r="AJ229" s="2">
        <f>SUMIFS('Growth rates'!O$4:O$999,'Growth rates'!$B$4:$B$999,Demands!$A229,'Growth rates'!$C$4:$C$999,$W229)</f>
        <v>4.9383944779159012</v>
      </c>
      <c r="AK229" s="2">
        <f>SUMIFS('Growth rates'!P$4:P$999,'Growth rates'!$B$4:$B$999,Demands!$A229,'Growth rates'!$C$4:$C$999,$W229)</f>
        <v>5.4750367839711558</v>
      </c>
      <c r="AL229" s="2">
        <f>SUMIFS('Growth rates'!Q$4:Q$999,'Growth rates'!$B$4:$B$999,Demands!$A229,'Growth rates'!$C$4:$C$999,$W229)</f>
        <v>6.0283918090853135</v>
      </c>
      <c r="AM229" s="2">
        <f>SUMIFS('Growth rates'!R$4:R$999,'Growth rates'!$B$4:$B$999,Demands!$A229,'Growth rates'!$C$4:$C$999,$W229)</f>
        <v>6.5965068218588536</v>
      </c>
      <c r="AN229" s="2">
        <f>SUMIFS('Growth rates'!S$4:S$999,'Growth rates'!$B$4:$B$999,Demands!$A229,'Growth rates'!$C$4:$C$999,$W229)</f>
        <v>7.1808937147801357</v>
      </c>
      <c r="AO229" s="2">
        <f>SUMIFS('Growth rates'!T$4:T$999,'Growth rates'!$B$4:$B$999,Demands!$A229,'Growth rates'!$C$4:$C$999,$W229)</f>
        <v>7.782597037961259</v>
      </c>
      <c r="AP229" s="2">
        <f>SUMIFS('Growth rates'!U$4:U$999,'Growth rates'!$B$4:$B$999,Demands!$A229,'Growth rates'!$C$4:$C$999,$W229)</f>
        <v>8.4029880202168226</v>
      </c>
      <c r="AR229">
        <f>VLOOKUP(C229&amp;A229,Driver_elast!$A$2:$E$1161,5,FALSE)</f>
        <v>1.319706</v>
      </c>
      <c r="AS229">
        <f t="shared" si="80"/>
        <v>1</v>
      </c>
      <c r="AT229">
        <f t="shared" si="81"/>
        <v>0.2</v>
      </c>
      <c r="AV229" s="2" cm="1">
        <f t="array" ref="AV229">TREND($AR229:$AS229,$AR$3:$AS$3,AV$1)</f>
        <v>1.3197060000000018</v>
      </c>
      <c r="AW229" s="2" cm="1">
        <f t="array" ref="AW229">TREND($AR229:$AS229,$AR$3:$AS$3,AW$1)</f>
        <v>1.3119082926829275</v>
      </c>
      <c r="AX229" s="2" cm="1">
        <f t="array" ref="AX229">TREND($AR229:$AS229,$AR$3:$AS$3,AX$1)</f>
        <v>1.2729197560975614</v>
      </c>
      <c r="AY229" s="2" cm="1">
        <f t="array" ref="AY229">TREND($AR229:$AS229,$AR$3:$AS$3,AY$1)</f>
        <v>1.233931219512197</v>
      </c>
      <c r="AZ229" s="2" cm="1">
        <f t="array" ref="AZ229">TREND($AR229:$AS229,$AR$3:$AS$3,AZ$1)</f>
        <v>1.1949426829268308</v>
      </c>
      <c r="BA229" s="2" cm="1">
        <f t="array" ref="BA229">TREND($AR229:$AS229,$AR$3:$AS$3,BA$1)</f>
        <v>1.1559541463414647</v>
      </c>
      <c r="BB229" s="2" cm="1">
        <f t="array" ref="BB229">TREND($AR229:$AS229,$AR$3:$AS$3,BB$1)</f>
        <v>1.1169656097560985</v>
      </c>
      <c r="BC229" s="2" cm="1">
        <f t="array" ref="BC229">TREND($AR229:$AS229,$AR$3:$AS$3,BC$1)</f>
        <v>1.0779770731707323</v>
      </c>
      <c r="BD229" s="2" cm="1">
        <f t="array" ref="BD229">TREND($AR229:$AS229,$AR$3:$AS$3,BD$1)</f>
        <v>1.0389885365853679</v>
      </c>
      <c r="BE229" s="2" cm="1">
        <f t="array" ref="BE229">TREND($AR229:$AS229,$AR$3:$AS$3,BE$1)</f>
        <v>1</v>
      </c>
      <c r="BF229" s="20" cm="1">
        <f t="array" ref="BF229">TREND($AS229:$AT229,$AS$3:$AT$3,BF$1)</f>
        <v>0.90000000000000568</v>
      </c>
      <c r="BG229" s="20" cm="1">
        <f t="array" ref="BG229">TREND($AS229:$AT229,$AS$3:$AT$3,BG$1)</f>
        <v>0.80000000000000426</v>
      </c>
      <c r="BH229" s="20" cm="1">
        <f t="array" ref="BH229">TREND($AS229:$AT229,$AS$3:$AT$3,BH$1)</f>
        <v>0.70000000000000284</v>
      </c>
      <c r="BI229" s="20" cm="1">
        <f t="array" ref="BI229">TREND($AS229:$AT229,$AS$3:$AT$3,BI$1)</f>
        <v>0.60000000000000142</v>
      </c>
      <c r="BJ229" s="20" cm="1">
        <f t="array" ref="BJ229">TREND($AS229:$AT229,$AS$3:$AT$3,BJ$1)</f>
        <v>0.5</v>
      </c>
      <c r="BK229" s="20" cm="1">
        <f t="array" ref="BK229">TREND($AS229:$AT229,$AS$3:$AT$3,BK$1)</f>
        <v>0.40000000000000568</v>
      </c>
      <c r="BL229" s="20" cm="1">
        <f t="array" ref="BL229">TREND($AS229:$AT229,$AS$3:$AT$3,BL$1)</f>
        <v>0.30000000000000426</v>
      </c>
      <c r="BM229" s="20" cm="1">
        <f t="array" ref="BM229">TREND($AS229:$AT229,$AS$3:$AT$3,BM$1)</f>
        <v>0.20000000000000284</v>
      </c>
    </row>
    <row r="230" spans="1:65" x14ac:dyDescent="0.35">
      <c r="A230" t="str">
        <f>IF(BYDem!B228="","\I:",BYDem!B228)</f>
        <v>Asia_other</v>
      </c>
      <c r="B230" t="str">
        <f>BYDem!E228</f>
        <v>RSC</v>
      </c>
      <c r="C230" t="str">
        <f t="shared" si="82"/>
        <v>RSC</v>
      </c>
      <c r="D230" s="4">
        <f>SUMIFS(BYDem!$M$2:$M$2000,BYDem!$B$2:$B$2000,Demands!$A230,BYDem!$E$2:$E$2000,Demands!$B230)</f>
        <v>446.53007411929599</v>
      </c>
      <c r="E230" s="4">
        <f t="shared" si="63"/>
        <v>476.50415003692194</v>
      </c>
      <c r="F230" s="4">
        <f t="shared" si="64"/>
        <v>682.26453668565932</v>
      </c>
      <c r="G230" s="4">
        <f t="shared" si="65"/>
        <v>998.44122046479833</v>
      </c>
      <c r="H230" s="4">
        <f t="shared" si="66"/>
        <v>1393.8362258349687</v>
      </c>
      <c r="I230" s="4">
        <f t="shared" si="67"/>
        <v>1854.6953019449411</v>
      </c>
      <c r="J230" s="4">
        <f t="shared" si="68"/>
        <v>2393.2213076367448</v>
      </c>
      <c r="K230" s="4">
        <f t="shared" si="69"/>
        <v>3022.5079165233324</v>
      </c>
      <c r="L230" s="4">
        <f t="shared" si="70"/>
        <v>3768.4979432200362</v>
      </c>
      <c r="M230" s="4">
        <f t="shared" si="71"/>
        <v>4652.1337671944702</v>
      </c>
      <c r="N230" s="4">
        <f t="shared" si="72"/>
        <v>5591.3948079145557</v>
      </c>
      <c r="O230" s="4">
        <f t="shared" si="73"/>
        <v>6533.3380299038708</v>
      </c>
      <c r="P230" s="4">
        <f t="shared" si="74"/>
        <v>7437.6817450546268</v>
      </c>
      <c r="Q230" s="4">
        <f t="shared" si="75"/>
        <v>8258.4241745144245</v>
      </c>
      <c r="R230" s="4">
        <f t="shared" si="76"/>
        <v>8966.5382250918392</v>
      </c>
      <c r="S230" s="4">
        <f t="shared" si="77"/>
        <v>9544.7307510229657</v>
      </c>
      <c r="T230" s="4">
        <f t="shared" si="78"/>
        <v>9981.337128315774</v>
      </c>
      <c r="U230" s="4">
        <f t="shared" si="79"/>
        <v>10270.912004464066</v>
      </c>
      <c r="W230" s="5" t="str">
        <f>VLOOKUP(C230&amp;A230,Driver_elast!$A$2:$D$1161,4,FALSE)</f>
        <v>GDP</v>
      </c>
      <c r="X230" s="5">
        <v>0</v>
      </c>
      <c r="Y230" s="2">
        <f>SUMIFS('Growth rates'!D$4:D$999,'Growth rates'!$B$4:$B$999,Demands!$A230,'Growth rates'!$C$4:$C$999,$W230)</f>
        <v>1</v>
      </c>
      <c r="Z230" s="2">
        <f>SUMIFS('Growth rates'!E$4:E$999,'Growth rates'!$B$4:$B$999,Demands!$A230,'Growth rates'!$C$4:$C$999,$W230)</f>
        <v>1.0368887434188376</v>
      </c>
      <c r="AA230" s="2">
        <f>SUMIFS('Growth rates'!F$4:F$999,'Growth rates'!$B$4:$B$999,Demands!$A230,'Growth rates'!$C$4:$C$999,$W230)</f>
        <v>1.2829402409623276</v>
      </c>
      <c r="AB230" s="2">
        <f>SUMIFS('Growth rates'!G$4:G$999,'Growth rates'!$B$4:$B$999,Demands!$A230,'Growth rates'!$C$4:$C$999,$W230)</f>
        <v>1.609665147769151</v>
      </c>
      <c r="AC230" s="2">
        <f>SUMIFS('Growth rates'!H$4:H$999,'Growth rates'!$B$4:$B$999,Demands!$A230,'Growth rates'!$C$4:$C$999,$W230)</f>
        <v>1.9599674490175665</v>
      </c>
      <c r="AD230" s="2">
        <f>SUMIFS('Growth rates'!I$4:I$999,'Growth rates'!$B$4:$B$999,Demands!$A230,'Growth rates'!$C$4:$C$999,$W230)</f>
        <v>2.3160937336373002</v>
      </c>
      <c r="AE230" s="2">
        <f>SUMIFS('Growth rates'!J$4:J$999,'Growth rates'!$B$4:$B$999,Demands!$A230,'Growth rates'!$C$4:$C$999,$W230)</f>
        <v>2.6856571839136154</v>
      </c>
      <c r="AF230" s="2">
        <f>SUMIFS('Growth rates'!K$4:K$999,'Growth rates'!$B$4:$B$999,Demands!$A230,'Growth rates'!$C$4:$C$999,$W230)</f>
        <v>3.0737315687297038</v>
      </c>
      <c r="AG230" s="2">
        <f>SUMIFS('Growth rates'!L$4:L$999,'Growth rates'!$B$4:$B$999,Demands!$A230,'Growth rates'!$C$4:$C$999,$W230)</f>
        <v>3.4906300229062017</v>
      </c>
      <c r="AH230" s="2">
        <f>SUMIFS('Growth rates'!M$4:M$999,'Growth rates'!$B$4:$B$999,Demands!$A230,'Growth rates'!$C$4:$C$999,$W230)</f>
        <v>3.9404177743665389</v>
      </c>
      <c r="AI230" s="2">
        <f>SUMIFS('Growth rates'!N$4:N$999,'Growth rates'!$B$4:$B$999,Demands!$A230,'Growth rates'!$C$4:$C$999,$W230)</f>
        <v>4.4261899638412592</v>
      </c>
      <c r="AJ230" s="2">
        <f>SUMIFS('Growth rates'!O$4:O$999,'Growth rates'!$B$4:$B$999,Demands!$A230,'Growth rates'!$C$4:$C$999,$W230)</f>
        <v>4.9383944779159012</v>
      </c>
      <c r="AK230" s="2">
        <f>SUMIFS('Growth rates'!P$4:P$999,'Growth rates'!$B$4:$B$999,Demands!$A230,'Growth rates'!$C$4:$C$999,$W230)</f>
        <v>5.4750367839711558</v>
      </c>
      <c r="AL230" s="2">
        <f>SUMIFS('Growth rates'!Q$4:Q$999,'Growth rates'!$B$4:$B$999,Demands!$A230,'Growth rates'!$C$4:$C$999,$W230)</f>
        <v>6.0283918090853135</v>
      </c>
      <c r="AM230" s="2">
        <f>SUMIFS('Growth rates'!R$4:R$999,'Growth rates'!$B$4:$B$999,Demands!$A230,'Growth rates'!$C$4:$C$999,$W230)</f>
        <v>6.5965068218588536</v>
      </c>
      <c r="AN230" s="2">
        <f>SUMIFS('Growth rates'!S$4:S$999,'Growth rates'!$B$4:$B$999,Demands!$A230,'Growth rates'!$C$4:$C$999,$W230)</f>
        <v>7.1808937147801357</v>
      </c>
      <c r="AO230" s="2">
        <f>SUMIFS('Growth rates'!T$4:T$999,'Growth rates'!$B$4:$B$999,Demands!$A230,'Growth rates'!$C$4:$C$999,$W230)</f>
        <v>7.782597037961259</v>
      </c>
      <c r="AP230" s="2">
        <f>SUMIFS('Growth rates'!U$4:U$999,'Growth rates'!$B$4:$B$999,Demands!$A230,'Growth rates'!$C$4:$C$999,$W230)</f>
        <v>8.4029880202168226</v>
      </c>
      <c r="AR230">
        <f>VLOOKUP(C230&amp;A230,Driver_elast!$A$2:$E$1161,5,FALSE)</f>
        <v>1.819706</v>
      </c>
      <c r="AS230">
        <f t="shared" si="80"/>
        <v>1.819706</v>
      </c>
      <c r="AT230">
        <f t="shared" si="81"/>
        <v>0.36394120000000002</v>
      </c>
      <c r="AV230" s="2" cm="1">
        <f t="array" ref="AV230">TREND($AR230:$AS230,$AR$3:$AS$3,AV$1)</f>
        <v>1.819706</v>
      </c>
      <c r="AW230" s="2" cm="1">
        <f t="array" ref="AW230">TREND($AR230:$AS230,$AR$3:$AS$3,AW$1)</f>
        <v>1.819706</v>
      </c>
      <c r="AX230" s="2" cm="1">
        <f t="array" ref="AX230">TREND($AR230:$AS230,$AR$3:$AS$3,AX$1)</f>
        <v>1.819706</v>
      </c>
      <c r="AY230" s="2" cm="1">
        <f t="array" ref="AY230">TREND($AR230:$AS230,$AR$3:$AS$3,AY$1)</f>
        <v>1.819706</v>
      </c>
      <c r="AZ230" s="2" cm="1">
        <f t="array" ref="AZ230">TREND($AR230:$AS230,$AR$3:$AS$3,AZ$1)</f>
        <v>1.819706</v>
      </c>
      <c r="BA230" s="2" cm="1">
        <f t="array" ref="BA230">TREND($AR230:$AS230,$AR$3:$AS$3,BA$1)</f>
        <v>1.819706</v>
      </c>
      <c r="BB230" s="2" cm="1">
        <f t="array" ref="BB230">TREND($AR230:$AS230,$AR$3:$AS$3,BB$1)</f>
        <v>1.819706</v>
      </c>
      <c r="BC230" s="2" cm="1">
        <f t="array" ref="BC230">TREND($AR230:$AS230,$AR$3:$AS$3,BC$1)</f>
        <v>1.819706</v>
      </c>
      <c r="BD230" s="2" cm="1">
        <f t="array" ref="BD230">TREND($AR230:$AS230,$AR$3:$AS$3,BD$1)</f>
        <v>1.819706</v>
      </c>
      <c r="BE230" s="2" cm="1">
        <f t="array" ref="BE230">TREND($AR230:$AS230,$AR$3:$AS$3,BE$1)</f>
        <v>1.819706</v>
      </c>
      <c r="BF230" s="20" cm="1">
        <f t="array" ref="BF230">TREND($AS230:$AT230,$AS$3:$AT$3,BF$1)</f>
        <v>1.6377354000000111</v>
      </c>
      <c r="BG230" s="20" cm="1">
        <f t="array" ref="BG230">TREND($AS230:$AT230,$AS$3:$AT$3,BG$1)</f>
        <v>1.4557647999999972</v>
      </c>
      <c r="BH230" s="20" cm="1">
        <f t="array" ref="BH230">TREND($AS230:$AT230,$AS$3:$AT$3,BH$1)</f>
        <v>1.2737941999999975</v>
      </c>
      <c r="BI230" s="20" cm="1">
        <f t="array" ref="BI230">TREND($AS230:$AT230,$AS$3:$AT$3,BI$1)</f>
        <v>1.0918235999999979</v>
      </c>
      <c r="BJ230" s="20" cm="1">
        <f t="array" ref="BJ230">TREND($AS230:$AT230,$AS$3:$AT$3,BJ$1)</f>
        <v>0.90985299999999825</v>
      </c>
      <c r="BK230" s="20" cm="1">
        <f t="array" ref="BK230">TREND($AS230:$AT230,$AS$3:$AT$3,BK$1)</f>
        <v>0.7278823999999986</v>
      </c>
      <c r="BL230" s="20" cm="1">
        <f t="array" ref="BL230">TREND($AS230:$AT230,$AS$3:$AT$3,BL$1)</f>
        <v>0.54591179999999895</v>
      </c>
      <c r="BM230" s="20" cm="1">
        <f t="array" ref="BM230">TREND($AS230:$AT230,$AS$3:$AT$3,BM$1)</f>
        <v>0.3639411999999993</v>
      </c>
    </row>
    <row r="231" spans="1:65" x14ac:dyDescent="0.35">
      <c r="A231" t="str">
        <f>IF(BYDem!B229="","\I:",BYDem!B229)</f>
        <v>Asia_other</v>
      </c>
      <c r="B231" t="str">
        <f>BYDem!E229</f>
        <v>RSH</v>
      </c>
      <c r="C231" t="str">
        <f t="shared" si="82"/>
        <v>RSH</v>
      </c>
      <c r="D231" s="4">
        <f>SUMIFS(BYDem!$M$2:$M$2000,BYDem!$B$2:$B$2000,Demands!$A231,BYDem!$E$2:$E$2000,Demands!$B231)</f>
        <v>0</v>
      </c>
      <c r="E231" s="4">
        <f t="shared" si="63"/>
        <v>0</v>
      </c>
      <c r="F231" s="4">
        <f t="shared" si="64"/>
        <v>0</v>
      </c>
      <c r="G231" s="4">
        <f t="shared" si="65"/>
        <v>0</v>
      </c>
      <c r="H231" s="4">
        <f t="shared" si="66"/>
        <v>0</v>
      </c>
      <c r="I231" s="4">
        <f t="shared" si="67"/>
        <v>0</v>
      </c>
      <c r="J231" s="4">
        <f t="shared" si="68"/>
        <v>0</v>
      </c>
      <c r="K231" s="4">
        <f t="shared" si="69"/>
        <v>0</v>
      </c>
      <c r="L231" s="4">
        <f t="shared" si="70"/>
        <v>0</v>
      </c>
      <c r="M231" s="4">
        <f t="shared" si="71"/>
        <v>0</v>
      </c>
      <c r="N231" s="4">
        <f t="shared" si="72"/>
        <v>0</v>
      </c>
      <c r="O231" s="4">
        <f t="shared" si="73"/>
        <v>0</v>
      </c>
      <c r="P231" s="4">
        <f t="shared" si="74"/>
        <v>0</v>
      </c>
      <c r="Q231" s="4">
        <f t="shared" si="75"/>
        <v>0</v>
      </c>
      <c r="R231" s="4">
        <f t="shared" si="76"/>
        <v>0</v>
      </c>
      <c r="S231" s="4">
        <f t="shared" si="77"/>
        <v>0</v>
      </c>
      <c r="T231" s="4">
        <f t="shared" si="78"/>
        <v>0</v>
      </c>
      <c r="U231" s="4">
        <f t="shared" si="79"/>
        <v>0</v>
      </c>
      <c r="W231" s="5" t="str">
        <f>VLOOKUP(C231&amp;A231,Driver_elast!$A$2:$D$1161,4,FALSE)</f>
        <v>GDP</v>
      </c>
      <c r="X231" s="5">
        <v>1</v>
      </c>
      <c r="Y231" s="2">
        <f>SUMIFS('Growth rates'!D$4:D$999,'Growth rates'!$B$4:$B$999,Demands!$A231,'Growth rates'!$C$4:$C$999,$W231)</f>
        <v>1</v>
      </c>
      <c r="Z231" s="2">
        <f>SUMIFS('Growth rates'!E$4:E$999,'Growth rates'!$B$4:$B$999,Demands!$A231,'Growth rates'!$C$4:$C$999,$W231)</f>
        <v>1.0368887434188376</v>
      </c>
      <c r="AA231" s="2">
        <f>SUMIFS('Growth rates'!F$4:F$999,'Growth rates'!$B$4:$B$999,Demands!$A231,'Growth rates'!$C$4:$C$999,$W231)</f>
        <v>1.2829402409623276</v>
      </c>
      <c r="AB231" s="2">
        <f>SUMIFS('Growth rates'!G$4:G$999,'Growth rates'!$B$4:$B$999,Demands!$A231,'Growth rates'!$C$4:$C$999,$W231)</f>
        <v>1.609665147769151</v>
      </c>
      <c r="AC231" s="2">
        <f>SUMIFS('Growth rates'!H$4:H$999,'Growth rates'!$B$4:$B$999,Demands!$A231,'Growth rates'!$C$4:$C$999,$W231)</f>
        <v>1.9599674490175665</v>
      </c>
      <c r="AD231" s="2">
        <f>SUMIFS('Growth rates'!I$4:I$999,'Growth rates'!$B$4:$B$999,Demands!$A231,'Growth rates'!$C$4:$C$999,$W231)</f>
        <v>2.3160937336373002</v>
      </c>
      <c r="AE231" s="2">
        <f>SUMIFS('Growth rates'!J$4:J$999,'Growth rates'!$B$4:$B$999,Demands!$A231,'Growth rates'!$C$4:$C$999,$W231)</f>
        <v>2.6856571839136154</v>
      </c>
      <c r="AF231" s="2">
        <f>SUMIFS('Growth rates'!K$4:K$999,'Growth rates'!$B$4:$B$999,Demands!$A231,'Growth rates'!$C$4:$C$999,$W231)</f>
        <v>3.0737315687297038</v>
      </c>
      <c r="AG231" s="2">
        <f>SUMIFS('Growth rates'!L$4:L$999,'Growth rates'!$B$4:$B$999,Demands!$A231,'Growth rates'!$C$4:$C$999,$W231)</f>
        <v>3.4906300229062017</v>
      </c>
      <c r="AH231" s="2">
        <f>SUMIFS('Growth rates'!M$4:M$999,'Growth rates'!$B$4:$B$999,Demands!$A231,'Growth rates'!$C$4:$C$999,$W231)</f>
        <v>3.9404177743665389</v>
      </c>
      <c r="AI231" s="2">
        <f>SUMIFS('Growth rates'!N$4:N$999,'Growth rates'!$B$4:$B$999,Demands!$A231,'Growth rates'!$C$4:$C$999,$W231)</f>
        <v>4.4261899638412592</v>
      </c>
      <c r="AJ231" s="2">
        <f>SUMIFS('Growth rates'!O$4:O$999,'Growth rates'!$B$4:$B$999,Demands!$A231,'Growth rates'!$C$4:$C$999,$W231)</f>
        <v>4.9383944779159012</v>
      </c>
      <c r="AK231" s="2">
        <f>SUMIFS('Growth rates'!P$4:P$999,'Growth rates'!$B$4:$B$999,Demands!$A231,'Growth rates'!$C$4:$C$999,$W231)</f>
        <v>5.4750367839711558</v>
      </c>
      <c r="AL231" s="2">
        <f>SUMIFS('Growth rates'!Q$4:Q$999,'Growth rates'!$B$4:$B$999,Demands!$A231,'Growth rates'!$C$4:$C$999,$W231)</f>
        <v>6.0283918090853135</v>
      </c>
      <c r="AM231" s="2">
        <f>SUMIFS('Growth rates'!R$4:R$999,'Growth rates'!$B$4:$B$999,Demands!$A231,'Growth rates'!$C$4:$C$999,$W231)</f>
        <v>6.5965068218588536</v>
      </c>
      <c r="AN231" s="2">
        <f>SUMIFS('Growth rates'!S$4:S$999,'Growth rates'!$B$4:$B$999,Demands!$A231,'Growth rates'!$C$4:$C$999,$W231)</f>
        <v>7.1808937147801357</v>
      </c>
      <c r="AO231" s="2">
        <f>SUMIFS('Growth rates'!T$4:T$999,'Growth rates'!$B$4:$B$999,Demands!$A231,'Growth rates'!$C$4:$C$999,$W231)</f>
        <v>7.782597037961259</v>
      </c>
      <c r="AP231" s="2">
        <f>SUMIFS('Growth rates'!U$4:U$999,'Growth rates'!$B$4:$B$999,Demands!$A231,'Growth rates'!$C$4:$C$999,$W231)</f>
        <v>8.4029880202168226</v>
      </c>
      <c r="AR231">
        <f>VLOOKUP(C231&amp;A231,Driver_elast!$A$2:$E$1161,5,FALSE)</f>
        <v>0.816021</v>
      </c>
      <c r="AS231">
        <f t="shared" si="80"/>
        <v>0.816021</v>
      </c>
      <c r="AT231">
        <f t="shared" si="81"/>
        <v>0.16320419999999999</v>
      </c>
      <c r="AV231" s="2" cm="1">
        <f t="array" ref="AV231">TREND($AR231:$AS231,$AR$3:$AS$3,AV$1)</f>
        <v>0.816021</v>
      </c>
      <c r="AW231" s="2" cm="1">
        <f t="array" ref="AW231">TREND($AR231:$AS231,$AR$3:$AS$3,AW$1)</f>
        <v>0.816021</v>
      </c>
      <c r="AX231" s="2" cm="1">
        <f t="array" ref="AX231">TREND($AR231:$AS231,$AR$3:$AS$3,AX$1)</f>
        <v>0.816021</v>
      </c>
      <c r="AY231" s="2" cm="1">
        <f t="array" ref="AY231">TREND($AR231:$AS231,$AR$3:$AS$3,AY$1)</f>
        <v>0.816021</v>
      </c>
      <c r="AZ231" s="2" cm="1">
        <f t="array" ref="AZ231">TREND($AR231:$AS231,$AR$3:$AS$3,AZ$1)</f>
        <v>0.816021</v>
      </c>
      <c r="BA231" s="2" cm="1">
        <f t="array" ref="BA231">TREND($AR231:$AS231,$AR$3:$AS$3,BA$1)</f>
        <v>0.816021</v>
      </c>
      <c r="BB231" s="2" cm="1">
        <f t="array" ref="BB231">TREND($AR231:$AS231,$AR$3:$AS$3,BB$1)</f>
        <v>0.816021</v>
      </c>
      <c r="BC231" s="2" cm="1">
        <f t="array" ref="BC231">TREND($AR231:$AS231,$AR$3:$AS$3,BC$1)</f>
        <v>0.816021</v>
      </c>
      <c r="BD231" s="2" cm="1">
        <f t="array" ref="BD231">TREND($AR231:$AS231,$AR$3:$AS$3,BD$1)</f>
        <v>0.816021</v>
      </c>
      <c r="BE231" s="2" cm="1">
        <f t="array" ref="BE231">TREND($AR231:$AS231,$AR$3:$AS$3,BE$1)</f>
        <v>0.816021</v>
      </c>
      <c r="BF231" s="20" cm="1">
        <f t="array" ref="BF231">TREND($AS231:$AT231,$AS$3:$AT$3,BF$1)</f>
        <v>0.73441890000000143</v>
      </c>
      <c r="BG231" s="20" cm="1">
        <f t="array" ref="BG231">TREND($AS231:$AT231,$AS$3:$AT$3,BG$1)</f>
        <v>0.65281680000000364</v>
      </c>
      <c r="BH231" s="20" cm="1">
        <f t="array" ref="BH231">TREND($AS231:$AT231,$AS$3:$AT$3,BH$1)</f>
        <v>0.57121469999999874</v>
      </c>
      <c r="BI231" s="20" cm="1">
        <f t="array" ref="BI231">TREND($AS231:$AT231,$AS$3:$AT$3,BI$1)</f>
        <v>0.48961260000000095</v>
      </c>
      <c r="BJ231" s="20" cm="1">
        <f t="array" ref="BJ231">TREND($AS231:$AT231,$AS$3:$AT$3,BJ$1)</f>
        <v>0.40801050000000316</v>
      </c>
      <c r="BK231" s="20" cm="1">
        <f t="array" ref="BK231">TREND($AS231:$AT231,$AS$3:$AT$3,BK$1)</f>
        <v>0.32640839999999827</v>
      </c>
      <c r="BL231" s="20" cm="1">
        <f t="array" ref="BL231">TREND($AS231:$AT231,$AS$3:$AT$3,BL$1)</f>
        <v>0.24480630000000048</v>
      </c>
      <c r="BM231" s="20" cm="1">
        <f t="array" ref="BM231">TREND($AS231:$AT231,$AS$3:$AT$3,BM$1)</f>
        <v>0.16320420000000269</v>
      </c>
    </row>
    <row r="232" spans="1:65" x14ac:dyDescent="0.35">
      <c r="A232" t="str">
        <f>IF(BYDem!B230="","\I:",BYDem!B230)</f>
        <v>Asia_other</v>
      </c>
      <c r="B232" t="str">
        <f>BYDem!E230</f>
        <v>TAD</v>
      </c>
      <c r="C232" t="str">
        <f t="shared" si="82"/>
        <v>TAD</v>
      </c>
      <c r="D232" s="4">
        <f>SUMIFS(BYDem!$M$2:$M$2000,BYDem!$B$2:$B$2000,Demands!$A232,BYDem!$E$2:$E$2000,Demands!$B232)</f>
        <v>278.04230651519998</v>
      </c>
      <c r="E232" s="4">
        <f t="shared" si="63"/>
        <v>285.81082089547385</v>
      </c>
      <c r="F232" s="4">
        <f t="shared" si="64"/>
        <v>350.58632387005082</v>
      </c>
      <c r="G232" s="4">
        <f t="shared" si="65"/>
        <v>436.68741016433006</v>
      </c>
      <c r="H232" s="4">
        <f t="shared" si="66"/>
        <v>529.91384148698808</v>
      </c>
      <c r="I232" s="4">
        <f t="shared" si="67"/>
        <v>625.72332081943841</v>
      </c>
      <c r="J232" s="4">
        <f t="shared" si="68"/>
        <v>725.79404734279149</v>
      </c>
      <c r="K232" s="4">
        <f t="shared" si="69"/>
        <v>831.15568201840767</v>
      </c>
      <c r="L232" s="4">
        <f t="shared" si="70"/>
        <v>944.10160561876046</v>
      </c>
      <c r="M232" s="4">
        <f t="shared" si="71"/>
        <v>1065.5180054035575</v>
      </c>
      <c r="N232" s="4">
        <f t="shared" si="72"/>
        <v>1183.0604761151401</v>
      </c>
      <c r="O232" s="4">
        <f t="shared" si="73"/>
        <v>1291.6578362655471</v>
      </c>
      <c r="P232" s="4">
        <f t="shared" si="74"/>
        <v>1388.9888170664592</v>
      </c>
      <c r="Q232" s="4">
        <f t="shared" si="75"/>
        <v>1472.4269034610734</v>
      </c>
      <c r="R232" s="4">
        <f t="shared" si="76"/>
        <v>1541.1723323242552</v>
      </c>
      <c r="S232" s="4">
        <f t="shared" si="77"/>
        <v>1595.3160851613368</v>
      </c>
      <c r="T232" s="4">
        <f t="shared" si="78"/>
        <v>1635.1056658646648</v>
      </c>
      <c r="U232" s="4">
        <f t="shared" si="79"/>
        <v>1662.3117122922365</v>
      </c>
      <c r="W232" s="5" t="str">
        <f>VLOOKUP(C232&amp;A232,Driver_elast!$A$2:$D$1161,4,FALSE)</f>
        <v>GDPSER</v>
      </c>
      <c r="X232" s="5">
        <v>1</v>
      </c>
      <c r="Y232" s="2">
        <f>SUMIFS('Growth rates'!D$4:D$999,'Growth rates'!$B$4:$B$999,Demands!$A232,'Growth rates'!$C$4:$C$999,$W232)</f>
        <v>1</v>
      </c>
      <c r="Z232" s="2">
        <f>SUMIFS('Growth rates'!E$4:E$999,'Growth rates'!$B$4:$B$999,Demands!$A232,'Growth rates'!$C$4:$C$999,$W232)</f>
        <v>1.0310965632099627</v>
      </c>
      <c r="AA232" s="2">
        <f>SUMIFS('Growth rates'!F$4:F$999,'Growth rates'!$B$4:$B$999,Demands!$A232,'Growth rates'!$C$4:$C$999,$W232)</f>
        <v>1.2911824389404165</v>
      </c>
      <c r="AB232" s="2">
        <f>SUMIFS('Growth rates'!G$4:G$999,'Growth rates'!$B$4:$B$999,Demands!$A232,'Growth rates'!$C$4:$C$999,$W232)</f>
        <v>1.6441108110504299</v>
      </c>
      <c r="AC232" s="2">
        <f>SUMIFS('Growth rates'!H$4:H$999,'Growth rates'!$B$4:$B$999,Demands!$A232,'Growth rates'!$C$4:$C$999,$W232)</f>
        <v>2.0347580650032566</v>
      </c>
      <c r="AD232" s="2">
        <f>SUMIFS('Growth rates'!I$4:I$999,'Growth rates'!$B$4:$B$999,Demands!$A232,'Growth rates'!$C$4:$C$999,$W232)</f>
        <v>2.4442084625142084</v>
      </c>
      <c r="AE232" s="2">
        <f>SUMIFS('Growth rates'!J$4:J$999,'Growth rates'!$B$4:$B$999,Demands!$A232,'Growth rates'!$C$4:$C$999,$W232)</f>
        <v>2.8792675621898813</v>
      </c>
      <c r="AF232" s="2">
        <f>SUMIFS('Growth rates'!K$4:K$999,'Growth rates'!$B$4:$B$999,Demands!$A232,'Growth rates'!$C$4:$C$999,$W232)</f>
        <v>3.3444640472606584</v>
      </c>
      <c r="AG232" s="2">
        <f>SUMIFS('Growth rates'!L$4:L$999,'Growth rates'!$B$4:$B$999,Demands!$A232,'Growth rates'!$C$4:$C$999,$W232)</f>
        <v>3.850288728715328</v>
      </c>
      <c r="AH232" s="2">
        <f>SUMIFS('Growth rates'!M$4:M$999,'Growth rates'!$B$4:$B$999,Demands!$A232,'Growth rates'!$C$4:$C$999,$W232)</f>
        <v>4.4013973626009557</v>
      </c>
      <c r="AI232" s="2">
        <f>SUMIFS('Growth rates'!N$4:N$999,'Growth rates'!$B$4:$B$999,Demands!$A232,'Growth rates'!$C$4:$C$999,$W232)</f>
        <v>5.0018342898631394</v>
      </c>
      <c r="AJ232" s="2">
        <f>SUMIFS('Growth rates'!O$4:O$999,'Growth rates'!$B$4:$B$999,Demands!$A232,'Growth rates'!$C$4:$C$999,$W232)</f>
        <v>5.6405931500318216</v>
      </c>
      <c r="AK232" s="2">
        <f>SUMIFS('Growth rates'!P$4:P$999,'Growth rates'!$B$4:$B$999,Demands!$A232,'Growth rates'!$C$4:$C$999,$W232)</f>
        <v>6.3163892083827067</v>
      </c>
      <c r="AL232" s="2">
        <f>SUMIFS('Growth rates'!Q$4:Q$999,'Growth rates'!$B$4:$B$999,Demands!$A232,'Growth rates'!$C$4:$C$999,$W232)</f>
        <v>7.0202204179452634</v>
      </c>
      <c r="AM232" s="2">
        <f>SUMIFS('Growth rates'!R$4:R$999,'Growth rates'!$B$4:$B$999,Demands!$A232,'Growth rates'!$C$4:$C$999,$W232)</f>
        <v>7.7498058059097659</v>
      </c>
      <c r="AN232" s="2">
        <f>SUMIFS('Growth rates'!S$4:S$999,'Growth rates'!$B$4:$B$999,Demands!$A232,'Growth rates'!$C$4:$C$999,$W232)</f>
        <v>8.5073592579594877</v>
      </c>
      <c r="AO232" s="2">
        <f>SUMIFS('Growth rates'!T$4:T$999,'Growth rates'!$B$4:$B$999,Demands!$A232,'Growth rates'!$C$4:$C$999,$W232)</f>
        <v>9.2945526483650429</v>
      </c>
      <c r="AP232" s="2">
        <f>SUMIFS('Growth rates'!U$4:U$999,'Growth rates'!$B$4:$B$999,Demands!$A232,'Growth rates'!$C$4:$C$999,$W232)</f>
        <v>10.155156746055066</v>
      </c>
      <c r="AR232">
        <f>VLOOKUP(C232&amp;A232,Driver_elast!$A$2:$E$1161,5,FALSE)</f>
        <v>0.89849299999999999</v>
      </c>
      <c r="AS232">
        <f t="shared" si="80"/>
        <v>0.89849299999999999</v>
      </c>
      <c r="AT232">
        <f t="shared" si="81"/>
        <v>0.17969859999999999</v>
      </c>
      <c r="AV232" s="2" cm="1">
        <f t="array" ref="AV232">TREND($AR232:$AS232,$AR$3:$AS$3,AV$1)</f>
        <v>0.89849299999999999</v>
      </c>
      <c r="AW232" s="2" cm="1">
        <f t="array" ref="AW232">TREND($AR232:$AS232,$AR$3:$AS$3,AW$1)</f>
        <v>0.89849299999999999</v>
      </c>
      <c r="AX232" s="2" cm="1">
        <f t="array" ref="AX232">TREND($AR232:$AS232,$AR$3:$AS$3,AX$1)</f>
        <v>0.89849299999999999</v>
      </c>
      <c r="AY232" s="2" cm="1">
        <f t="array" ref="AY232">TREND($AR232:$AS232,$AR$3:$AS$3,AY$1)</f>
        <v>0.89849299999999999</v>
      </c>
      <c r="AZ232" s="2" cm="1">
        <f t="array" ref="AZ232">TREND($AR232:$AS232,$AR$3:$AS$3,AZ$1)</f>
        <v>0.89849299999999999</v>
      </c>
      <c r="BA232" s="2" cm="1">
        <f t="array" ref="BA232">TREND($AR232:$AS232,$AR$3:$AS$3,BA$1)</f>
        <v>0.89849299999999999</v>
      </c>
      <c r="BB232" s="2" cm="1">
        <f t="array" ref="BB232">TREND($AR232:$AS232,$AR$3:$AS$3,BB$1)</f>
        <v>0.89849299999999999</v>
      </c>
      <c r="BC232" s="2" cm="1">
        <f t="array" ref="BC232">TREND($AR232:$AS232,$AR$3:$AS$3,BC$1)</f>
        <v>0.89849299999999999</v>
      </c>
      <c r="BD232" s="2" cm="1">
        <f t="array" ref="BD232">TREND($AR232:$AS232,$AR$3:$AS$3,BD$1)</f>
        <v>0.89849299999999999</v>
      </c>
      <c r="BE232" s="2" cm="1">
        <f t="array" ref="BE232">TREND($AR232:$AS232,$AR$3:$AS$3,BE$1)</f>
        <v>0.89849299999999999</v>
      </c>
      <c r="BF232" s="20" cm="1">
        <f t="array" ref="BF232">TREND($AS232:$AT232,$AS$3:$AT$3,BF$1)</f>
        <v>0.80864369999999752</v>
      </c>
      <c r="BG232" s="20" cm="1">
        <f t="array" ref="BG232">TREND($AS232:$AT232,$AS$3:$AT$3,BG$1)</f>
        <v>0.71879440000000017</v>
      </c>
      <c r="BH232" s="20" cm="1">
        <f t="array" ref="BH232">TREND($AS232:$AT232,$AS$3:$AT$3,BH$1)</f>
        <v>0.6289450999999957</v>
      </c>
      <c r="BI232" s="20" cm="1">
        <f t="array" ref="BI232">TREND($AS232:$AT232,$AS$3:$AT$3,BI$1)</f>
        <v>0.53909579999999835</v>
      </c>
      <c r="BJ232" s="20" cm="1">
        <f t="array" ref="BJ232">TREND($AS232:$AT232,$AS$3:$AT$3,BJ$1)</f>
        <v>0.44924650000000099</v>
      </c>
      <c r="BK232" s="20" cm="1">
        <f t="array" ref="BK232">TREND($AS232:$AT232,$AS$3:$AT$3,BK$1)</f>
        <v>0.35939719999999653</v>
      </c>
      <c r="BL232" s="20" cm="1">
        <f t="array" ref="BL232">TREND($AS232:$AT232,$AS$3:$AT$3,BL$1)</f>
        <v>0.26954789999999917</v>
      </c>
      <c r="BM232" s="20" cm="1">
        <f t="array" ref="BM232">TREND($AS232:$AT232,$AS$3:$AT$3,BM$1)</f>
        <v>0.17969860000000182</v>
      </c>
    </row>
    <row r="233" spans="1:65" x14ac:dyDescent="0.35">
      <c r="A233" t="str">
        <f>IF(BYDem!B231="","\I:",BYDem!B231)</f>
        <v>Asia_other</v>
      </c>
      <c r="B233" t="str">
        <f>BYDem!E231</f>
        <v>TAI</v>
      </c>
      <c r="C233" t="str">
        <f t="shared" si="82"/>
        <v>TAI</v>
      </c>
      <c r="D233" s="4">
        <f>SUMIFS(BYDem!$M$2:$M$2000,BYDem!$B$2:$B$2000,Demands!$A233,BYDem!$E$2:$E$2000,Demands!$B233)</f>
        <v>1095.7451465376</v>
      </c>
      <c r="E233" s="4">
        <f t="shared" si="63"/>
        <v>1119.8817060842598</v>
      </c>
      <c r="F233" s="4">
        <f t="shared" si="64"/>
        <v>1319.9798200032358</v>
      </c>
      <c r="G233" s="4">
        <f t="shared" si="65"/>
        <v>1575.5555854294987</v>
      </c>
      <c r="H233" s="4">
        <f t="shared" si="66"/>
        <v>1840.7356283083984</v>
      </c>
      <c r="I233" s="4">
        <f t="shared" si="67"/>
        <v>2103.117214430732</v>
      </c>
      <c r="J233" s="4">
        <f t="shared" si="68"/>
        <v>2368.2887525346914</v>
      </c>
      <c r="K233" s="4">
        <f t="shared" si="69"/>
        <v>2639.3344194017122</v>
      </c>
      <c r="L233" s="4">
        <f t="shared" si="70"/>
        <v>2922.0966002686623</v>
      </c>
      <c r="M233" s="4">
        <f t="shared" si="71"/>
        <v>3218.3694822481625</v>
      </c>
      <c r="N233" s="4">
        <f t="shared" si="72"/>
        <v>3498.2731839187577</v>
      </c>
      <c r="O233" s="4">
        <f t="shared" si="73"/>
        <v>3751.4388236884729</v>
      </c>
      <c r="P233" s="4">
        <f t="shared" si="74"/>
        <v>3974.3029686486561</v>
      </c>
      <c r="Q233" s="4">
        <f t="shared" si="75"/>
        <v>4162.5227546889455</v>
      </c>
      <c r="R233" s="4">
        <f t="shared" si="76"/>
        <v>4315.7392134428819</v>
      </c>
      <c r="S233" s="4">
        <f t="shared" si="77"/>
        <v>4435.2731061026579</v>
      </c>
      <c r="T233" s="4">
        <f t="shared" si="78"/>
        <v>4522.4862020933442</v>
      </c>
      <c r="U233" s="4">
        <f t="shared" si="79"/>
        <v>4581.8109061180658</v>
      </c>
      <c r="W233" s="5" t="str">
        <f>VLOOKUP(C233&amp;A233,Driver_elast!$A$2:$D$1161,4,FALSE)</f>
        <v>GDPSER</v>
      </c>
      <c r="X233" s="5">
        <v>1</v>
      </c>
      <c r="Y233" s="2">
        <f>SUMIFS('Growth rates'!D$4:D$999,'Growth rates'!$B$4:$B$999,Demands!$A233,'Growth rates'!$C$4:$C$999,$W233)</f>
        <v>1</v>
      </c>
      <c r="Z233" s="2">
        <f>SUMIFS('Growth rates'!E$4:E$999,'Growth rates'!$B$4:$B$999,Demands!$A233,'Growth rates'!$C$4:$C$999,$W233)</f>
        <v>1.0310965632099627</v>
      </c>
      <c r="AA233" s="2">
        <f>SUMIFS('Growth rates'!F$4:F$999,'Growth rates'!$B$4:$B$999,Demands!$A233,'Growth rates'!$C$4:$C$999,$W233)</f>
        <v>1.2911824389404165</v>
      </c>
      <c r="AB233" s="2">
        <f>SUMIFS('Growth rates'!G$4:G$999,'Growth rates'!$B$4:$B$999,Demands!$A233,'Growth rates'!$C$4:$C$999,$W233)</f>
        <v>1.6441108110504299</v>
      </c>
      <c r="AC233" s="2">
        <f>SUMIFS('Growth rates'!H$4:H$999,'Growth rates'!$B$4:$B$999,Demands!$A233,'Growth rates'!$C$4:$C$999,$W233)</f>
        <v>2.0347580650032566</v>
      </c>
      <c r="AD233" s="2">
        <f>SUMIFS('Growth rates'!I$4:I$999,'Growth rates'!$B$4:$B$999,Demands!$A233,'Growth rates'!$C$4:$C$999,$W233)</f>
        <v>2.4442084625142084</v>
      </c>
      <c r="AE233" s="2">
        <f>SUMIFS('Growth rates'!J$4:J$999,'Growth rates'!$B$4:$B$999,Demands!$A233,'Growth rates'!$C$4:$C$999,$W233)</f>
        <v>2.8792675621898813</v>
      </c>
      <c r="AF233" s="2">
        <f>SUMIFS('Growth rates'!K$4:K$999,'Growth rates'!$B$4:$B$999,Demands!$A233,'Growth rates'!$C$4:$C$999,$W233)</f>
        <v>3.3444640472606584</v>
      </c>
      <c r="AG233" s="2">
        <f>SUMIFS('Growth rates'!L$4:L$999,'Growth rates'!$B$4:$B$999,Demands!$A233,'Growth rates'!$C$4:$C$999,$W233)</f>
        <v>3.850288728715328</v>
      </c>
      <c r="AH233" s="2">
        <f>SUMIFS('Growth rates'!M$4:M$999,'Growth rates'!$B$4:$B$999,Demands!$A233,'Growth rates'!$C$4:$C$999,$W233)</f>
        <v>4.4013973626009557</v>
      </c>
      <c r="AI233" s="2">
        <f>SUMIFS('Growth rates'!N$4:N$999,'Growth rates'!$B$4:$B$999,Demands!$A233,'Growth rates'!$C$4:$C$999,$W233)</f>
        <v>5.0018342898631394</v>
      </c>
      <c r="AJ233" s="2">
        <f>SUMIFS('Growth rates'!O$4:O$999,'Growth rates'!$B$4:$B$999,Demands!$A233,'Growth rates'!$C$4:$C$999,$W233)</f>
        <v>5.6405931500318216</v>
      </c>
      <c r="AK233" s="2">
        <f>SUMIFS('Growth rates'!P$4:P$999,'Growth rates'!$B$4:$B$999,Demands!$A233,'Growth rates'!$C$4:$C$999,$W233)</f>
        <v>6.3163892083827067</v>
      </c>
      <c r="AL233" s="2">
        <f>SUMIFS('Growth rates'!Q$4:Q$999,'Growth rates'!$B$4:$B$999,Demands!$A233,'Growth rates'!$C$4:$C$999,$W233)</f>
        <v>7.0202204179452634</v>
      </c>
      <c r="AM233" s="2">
        <f>SUMIFS('Growth rates'!R$4:R$999,'Growth rates'!$B$4:$B$999,Demands!$A233,'Growth rates'!$C$4:$C$999,$W233)</f>
        <v>7.7498058059097659</v>
      </c>
      <c r="AN233" s="2">
        <f>SUMIFS('Growth rates'!S$4:S$999,'Growth rates'!$B$4:$B$999,Demands!$A233,'Growth rates'!$C$4:$C$999,$W233)</f>
        <v>8.5073592579594877</v>
      </c>
      <c r="AO233" s="2">
        <f>SUMIFS('Growth rates'!T$4:T$999,'Growth rates'!$B$4:$B$999,Demands!$A233,'Growth rates'!$C$4:$C$999,$W233)</f>
        <v>9.2945526483650429</v>
      </c>
      <c r="AP233" s="2">
        <f>SUMIFS('Growth rates'!U$4:U$999,'Growth rates'!$B$4:$B$999,Demands!$A233,'Growth rates'!$C$4:$C$999,$W233)</f>
        <v>10.155156746055066</v>
      </c>
      <c r="AR233">
        <f>VLOOKUP(C233&amp;A233,Driver_elast!$A$2:$E$1161,5,FALSE)</f>
        <v>0.70835899999999996</v>
      </c>
      <c r="AS233">
        <f t="shared" si="80"/>
        <v>0.70835899999999996</v>
      </c>
      <c r="AT233">
        <f t="shared" si="81"/>
        <v>0.14167179999999999</v>
      </c>
      <c r="AV233" s="2" cm="1">
        <f t="array" ref="AV233">TREND($AR233:$AS233,$AR$3:$AS$3,AV$1)</f>
        <v>0.70835899999999996</v>
      </c>
      <c r="AW233" s="2" cm="1">
        <f t="array" ref="AW233">TREND($AR233:$AS233,$AR$3:$AS$3,AW$1)</f>
        <v>0.70835899999999996</v>
      </c>
      <c r="AX233" s="2" cm="1">
        <f t="array" ref="AX233">TREND($AR233:$AS233,$AR$3:$AS$3,AX$1)</f>
        <v>0.70835899999999996</v>
      </c>
      <c r="AY233" s="2" cm="1">
        <f t="array" ref="AY233">TREND($AR233:$AS233,$AR$3:$AS$3,AY$1)</f>
        <v>0.70835899999999996</v>
      </c>
      <c r="AZ233" s="2" cm="1">
        <f t="array" ref="AZ233">TREND($AR233:$AS233,$AR$3:$AS$3,AZ$1)</f>
        <v>0.70835899999999996</v>
      </c>
      <c r="BA233" s="2" cm="1">
        <f t="array" ref="BA233">TREND($AR233:$AS233,$AR$3:$AS$3,BA$1)</f>
        <v>0.70835899999999996</v>
      </c>
      <c r="BB233" s="2" cm="1">
        <f t="array" ref="BB233">TREND($AR233:$AS233,$AR$3:$AS$3,BB$1)</f>
        <v>0.70835899999999996</v>
      </c>
      <c r="BC233" s="2" cm="1">
        <f t="array" ref="BC233">TREND($AR233:$AS233,$AR$3:$AS$3,BC$1)</f>
        <v>0.70835899999999996</v>
      </c>
      <c r="BD233" s="2" cm="1">
        <f t="array" ref="BD233">TREND($AR233:$AS233,$AR$3:$AS$3,BD$1)</f>
        <v>0.70835899999999996</v>
      </c>
      <c r="BE233" s="2" cm="1">
        <f t="array" ref="BE233">TREND($AR233:$AS233,$AR$3:$AS$3,BE$1)</f>
        <v>0.70835899999999996</v>
      </c>
      <c r="BF233" s="20" cm="1">
        <f t="array" ref="BF233">TREND($AS233:$AT233,$AS$3:$AT$3,BF$1)</f>
        <v>0.63752309999999923</v>
      </c>
      <c r="BG233" s="20" cm="1">
        <f t="array" ref="BG233">TREND($AS233:$AT233,$AS$3:$AT$3,BG$1)</f>
        <v>0.56668719999999695</v>
      </c>
      <c r="BH233" s="20" cm="1">
        <f t="array" ref="BH233">TREND($AS233:$AT233,$AS$3:$AT$3,BH$1)</f>
        <v>0.49585129999999822</v>
      </c>
      <c r="BI233" s="20" cm="1">
        <f t="array" ref="BI233">TREND($AS233:$AT233,$AS$3:$AT$3,BI$1)</f>
        <v>0.42501539999999949</v>
      </c>
      <c r="BJ233" s="20" cm="1">
        <f t="array" ref="BJ233">TREND($AS233:$AT233,$AS$3:$AT$3,BJ$1)</f>
        <v>0.3541794999999972</v>
      </c>
      <c r="BK233" s="20" cm="1">
        <f t="array" ref="BK233">TREND($AS233:$AT233,$AS$3:$AT$3,BK$1)</f>
        <v>0.28334359999999847</v>
      </c>
      <c r="BL233" s="20" cm="1">
        <f t="array" ref="BL233">TREND($AS233:$AT233,$AS$3:$AT$3,BL$1)</f>
        <v>0.21250769999999619</v>
      </c>
      <c r="BM233" s="20" cm="1">
        <f t="array" ref="BM233">TREND($AS233:$AT233,$AS$3:$AT$3,BM$1)</f>
        <v>0.14167179999999746</v>
      </c>
    </row>
    <row r="234" spans="1:65" x14ac:dyDescent="0.35">
      <c r="A234" t="str">
        <f>IF(BYDem!B232="","\I:",BYDem!B232)</f>
        <v>Asia_other</v>
      </c>
      <c r="B234" t="str">
        <f>BYDem!E232</f>
        <v>TTF</v>
      </c>
      <c r="C234" t="str">
        <f t="shared" si="82"/>
        <v>TTF</v>
      </c>
      <c r="D234" s="4">
        <f>SUMIFS(BYDem!$M$2:$M$2000,BYDem!$B$2:$B$2000,Demands!$A234,BYDem!$E$2:$E$2000,Demands!$B234)</f>
        <v>56.075578392239997</v>
      </c>
      <c r="E234" s="4">
        <f t="shared" si="63"/>
        <v>57.118117105242071</v>
      </c>
      <c r="F234" s="4">
        <f t="shared" si="64"/>
        <v>65.731967936185114</v>
      </c>
      <c r="G234" s="4">
        <f t="shared" si="65"/>
        <v>76.473880981000875</v>
      </c>
      <c r="H234" s="4">
        <f t="shared" si="66"/>
        <v>87.337458231712887</v>
      </c>
      <c r="I234" s="4">
        <f t="shared" si="67"/>
        <v>97.844854290890794</v>
      </c>
      <c r="J234" s="4">
        <f t="shared" si="68"/>
        <v>108.25733092075346</v>
      </c>
      <c r="K234" s="4">
        <f t="shared" si="69"/>
        <v>118.71458718634504</v>
      </c>
      <c r="L234" s="4">
        <f t="shared" si="70"/>
        <v>129.44913135129232</v>
      </c>
      <c r="M234" s="4">
        <f t="shared" si="71"/>
        <v>140.52681842605548</v>
      </c>
      <c r="N234" s="4">
        <f t="shared" si="72"/>
        <v>150.84218280662145</v>
      </c>
      <c r="O234" s="4">
        <f t="shared" si="73"/>
        <v>160.05572159576604</v>
      </c>
      <c r="P234" s="4">
        <f t="shared" si="74"/>
        <v>168.08111180753673</v>
      </c>
      <c r="Q234" s="4">
        <f t="shared" si="75"/>
        <v>174.79966617235894</v>
      </c>
      <c r="R234" s="4">
        <f t="shared" si="76"/>
        <v>180.23019368107182</v>
      </c>
      <c r="S234" s="4">
        <f t="shared" si="77"/>
        <v>184.44343211882909</v>
      </c>
      <c r="T234" s="4">
        <f t="shared" si="78"/>
        <v>187.50452953683714</v>
      </c>
      <c r="U234" s="4">
        <f t="shared" si="79"/>
        <v>189.58050737226662</v>
      </c>
      <c r="W234" s="5" t="str">
        <f>VLOOKUP(C234&amp;A234,Driver_elast!$A$2:$D$1161,4,FALSE)</f>
        <v>GDPSER</v>
      </c>
      <c r="X234" s="5">
        <v>1</v>
      </c>
      <c r="Y234" s="2">
        <f>SUMIFS('Growth rates'!D$4:D$999,'Growth rates'!$B$4:$B$999,Demands!$A234,'Growth rates'!$C$4:$C$999,$W234)</f>
        <v>1</v>
      </c>
      <c r="Z234" s="2">
        <f>SUMIFS('Growth rates'!E$4:E$999,'Growth rates'!$B$4:$B$999,Demands!$A234,'Growth rates'!$C$4:$C$999,$W234)</f>
        <v>1.0310965632099627</v>
      </c>
      <c r="AA234" s="2">
        <f>SUMIFS('Growth rates'!F$4:F$999,'Growth rates'!$B$4:$B$999,Demands!$A234,'Growth rates'!$C$4:$C$999,$W234)</f>
        <v>1.2911824389404165</v>
      </c>
      <c r="AB234" s="2">
        <f>SUMIFS('Growth rates'!G$4:G$999,'Growth rates'!$B$4:$B$999,Demands!$A234,'Growth rates'!$C$4:$C$999,$W234)</f>
        <v>1.6441108110504299</v>
      </c>
      <c r="AC234" s="2">
        <f>SUMIFS('Growth rates'!H$4:H$999,'Growth rates'!$B$4:$B$999,Demands!$A234,'Growth rates'!$C$4:$C$999,$W234)</f>
        <v>2.0347580650032566</v>
      </c>
      <c r="AD234" s="2">
        <f>SUMIFS('Growth rates'!I$4:I$999,'Growth rates'!$B$4:$B$999,Demands!$A234,'Growth rates'!$C$4:$C$999,$W234)</f>
        <v>2.4442084625142084</v>
      </c>
      <c r="AE234" s="2">
        <f>SUMIFS('Growth rates'!J$4:J$999,'Growth rates'!$B$4:$B$999,Demands!$A234,'Growth rates'!$C$4:$C$999,$W234)</f>
        <v>2.8792675621898813</v>
      </c>
      <c r="AF234" s="2">
        <f>SUMIFS('Growth rates'!K$4:K$999,'Growth rates'!$B$4:$B$999,Demands!$A234,'Growth rates'!$C$4:$C$999,$W234)</f>
        <v>3.3444640472606584</v>
      </c>
      <c r="AG234" s="2">
        <f>SUMIFS('Growth rates'!L$4:L$999,'Growth rates'!$B$4:$B$999,Demands!$A234,'Growth rates'!$C$4:$C$999,$W234)</f>
        <v>3.850288728715328</v>
      </c>
      <c r="AH234" s="2">
        <f>SUMIFS('Growth rates'!M$4:M$999,'Growth rates'!$B$4:$B$999,Demands!$A234,'Growth rates'!$C$4:$C$999,$W234)</f>
        <v>4.4013973626009557</v>
      </c>
      <c r="AI234" s="2">
        <f>SUMIFS('Growth rates'!N$4:N$999,'Growth rates'!$B$4:$B$999,Demands!$A234,'Growth rates'!$C$4:$C$999,$W234)</f>
        <v>5.0018342898631394</v>
      </c>
      <c r="AJ234" s="2">
        <f>SUMIFS('Growth rates'!O$4:O$999,'Growth rates'!$B$4:$B$999,Demands!$A234,'Growth rates'!$C$4:$C$999,$W234)</f>
        <v>5.6405931500318216</v>
      </c>
      <c r="AK234" s="2">
        <f>SUMIFS('Growth rates'!P$4:P$999,'Growth rates'!$B$4:$B$999,Demands!$A234,'Growth rates'!$C$4:$C$999,$W234)</f>
        <v>6.3163892083827067</v>
      </c>
      <c r="AL234" s="2">
        <f>SUMIFS('Growth rates'!Q$4:Q$999,'Growth rates'!$B$4:$B$999,Demands!$A234,'Growth rates'!$C$4:$C$999,$W234)</f>
        <v>7.0202204179452634</v>
      </c>
      <c r="AM234" s="2">
        <f>SUMIFS('Growth rates'!R$4:R$999,'Growth rates'!$B$4:$B$999,Demands!$A234,'Growth rates'!$C$4:$C$999,$W234)</f>
        <v>7.7498058059097659</v>
      </c>
      <c r="AN234" s="2">
        <f>SUMIFS('Growth rates'!S$4:S$999,'Growth rates'!$B$4:$B$999,Demands!$A234,'Growth rates'!$C$4:$C$999,$W234)</f>
        <v>8.5073592579594877</v>
      </c>
      <c r="AO234" s="2">
        <f>SUMIFS('Growth rates'!T$4:T$999,'Growth rates'!$B$4:$B$999,Demands!$A234,'Growth rates'!$C$4:$C$999,$W234)</f>
        <v>9.2945526483650429</v>
      </c>
      <c r="AP234" s="2">
        <f>SUMIFS('Growth rates'!U$4:U$999,'Growth rates'!$B$4:$B$999,Demands!$A234,'Growth rates'!$C$4:$C$999,$W234)</f>
        <v>10.155156746055066</v>
      </c>
      <c r="AR234">
        <f>VLOOKUP(C234&amp;A234,Driver_elast!$A$2:$E$1161,5,FALSE)</f>
        <v>0.59786899999999998</v>
      </c>
      <c r="AS234">
        <f t="shared" si="80"/>
        <v>0.59786899999999998</v>
      </c>
      <c r="AT234">
        <f t="shared" si="81"/>
        <v>0.11957379999999999</v>
      </c>
      <c r="AV234" s="2" cm="1">
        <f t="array" ref="AV234">TREND($AR234:$AS234,$AR$3:$AS$3,AV$1)</f>
        <v>0.59786899999999998</v>
      </c>
      <c r="AW234" s="2" cm="1">
        <f t="array" ref="AW234">TREND($AR234:$AS234,$AR$3:$AS$3,AW$1)</f>
        <v>0.59786899999999998</v>
      </c>
      <c r="AX234" s="2" cm="1">
        <f t="array" ref="AX234">TREND($AR234:$AS234,$AR$3:$AS$3,AX$1)</f>
        <v>0.59786899999999998</v>
      </c>
      <c r="AY234" s="2" cm="1">
        <f t="array" ref="AY234">TREND($AR234:$AS234,$AR$3:$AS$3,AY$1)</f>
        <v>0.59786899999999998</v>
      </c>
      <c r="AZ234" s="2" cm="1">
        <f t="array" ref="AZ234">TREND($AR234:$AS234,$AR$3:$AS$3,AZ$1)</f>
        <v>0.59786899999999998</v>
      </c>
      <c r="BA234" s="2" cm="1">
        <f t="array" ref="BA234">TREND($AR234:$AS234,$AR$3:$AS$3,BA$1)</f>
        <v>0.59786899999999998</v>
      </c>
      <c r="BB234" s="2" cm="1">
        <f t="array" ref="BB234">TREND($AR234:$AS234,$AR$3:$AS$3,BB$1)</f>
        <v>0.59786899999999998</v>
      </c>
      <c r="BC234" s="2" cm="1">
        <f t="array" ref="BC234">TREND($AR234:$AS234,$AR$3:$AS$3,BC$1)</f>
        <v>0.59786899999999998</v>
      </c>
      <c r="BD234" s="2" cm="1">
        <f t="array" ref="BD234">TREND($AR234:$AS234,$AR$3:$AS$3,BD$1)</f>
        <v>0.59786899999999998</v>
      </c>
      <c r="BE234" s="2" cm="1">
        <f t="array" ref="BE234">TREND($AR234:$AS234,$AR$3:$AS$3,BE$1)</f>
        <v>0.59786899999999998</v>
      </c>
      <c r="BF234" s="20" cm="1">
        <f t="array" ref="BF234">TREND($AS234:$AT234,$AS$3:$AT$3,BF$1)</f>
        <v>0.53808210000000045</v>
      </c>
      <c r="BG234" s="20" cm="1">
        <f t="array" ref="BG234">TREND($AS234:$AT234,$AS$3:$AT$3,BG$1)</f>
        <v>0.47829520000000159</v>
      </c>
      <c r="BH234" s="20" cm="1">
        <f t="array" ref="BH234">TREND($AS234:$AT234,$AS$3:$AT$3,BH$1)</f>
        <v>0.41850829999999917</v>
      </c>
      <c r="BI234" s="20" cm="1">
        <f t="array" ref="BI234">TREND($AS234:$AT234,$AS$3:$AT$3,BI$1)</f>
        <v>0.3587214000000003</v>
      </c>
      <c r="BJ234" s="20" cm="1">
        <f t="array" ref="BJ234">TREND($AS234:$AT234,$AS$3:$AT$3,BJ$1)</f>
        <v>0.29893450000000144</v>
      </c>
      <c r="BK234" s="20" cm="1">
        <f t="array" ref="BK234">TREND($AS234:$AT234,$AS$3:$AT$3,BK$1)</f>
        <v>0.23914760000000257</v>
      </c>
      <c r="BL234" s="20" cm="1">
        <f t="array" ref="BL234">TREND($AS234:$AT234,$AS$3:$AT$3,BL$1)</f>
        <v>0.17936070000000015</v>
      </c>
      <c r="BM234" s="20" cm="1">
        <f t="array" ref="BM234">TREND($AS234:$AT234,$AS$3:$AT$3,BM$1)</f>
        <v>0.11957380000000128</v>
      </c>
    </row>
    <row r="235" spans="1:65" x14ac:dyDescent="0.35">
      <c r="A235" t="str">
        <f>IF(BYDem!B233="","\I:",BYDem!B233)</f>
        <v>Asia_other</v>
      </c>
      <c r="B235" t="str">
        <f>BYDem!E233</f>
        <v>TTP</v>
      </c>
      <c r="C235" t="str">
        <f t="shared" si="82"/>
        <v>TTP</v>
      </c>
      <c r="D235" s="4">
        <f>SUMIFS(BYDem!$M$2:$M$2000,BYDem!$B$2:$B$2000,Demands!$A235,BYDem!$E$2:$E$2000,Demands!$B235)</f>
        <v>31.27828572936</v>
      </c>
      <c r="E235" s="4">
        <f t="shared" si="63"/>
        <v>31.859801331769027</v>
      </c>
      <c r="F235" s="4">
        <f t="shared" si="64"/>
        <v>36.664504114069814</v>
      </c>
      <c r="G235" s="4">
        <f t="shared" si="65"/>
        <v>42.656214500817825</v>
      </c>
      <c r="H235" s="4">
        <f t="shared" si="66"/>
        <v>48.715787723833706</v>
      </c>
      <c r="I235" s="4">
        <f t="shared" si="67"/>
        <v>54.576687345976495</v>
      </c>
      <c r="J235" s="4">
        <f t="shared" si="68"/>
        <v>60.384642047772267</v>
      </c>
      <c r="K235" s="4">
        <f t="shared" si="69"/>
        <v>66.217574293827838</v>
      </c>
      <c r="L235" s="4">
        <f t="shared" si="70"/>
        <v>72.205174407679152</v>
      </c>
      <c r="M235" s="4">
        <f t="shared" si="71"/>
        <v>78.384175525085894</v>
      </c>
      <c r="N235" s="4">
        <f t="shared" si="72"/>
        <v>84.137962177823368</v>
      </c>
      <c r="O235" s="4">
        <f t="shared" si="73"/>
        <v>89.277163717745182</v>
      </c>
      <c r="P235" s="4">
        <f t="shared" si="74"/>
        <v>93.753630217609398</v>
      </c>
      <c r="Q235" s="4">
        <f t="shared" si="75"/>
        <v>97.501159340558729</v>
      </c>
      <c r="R235" s="4">
        <f t="shared" si="76"/>
        <v>100.53024251631385</v>
      </c>
      <c r="S235" s="4">
        <f t="shared" si="77"/>
        <v>102.88033643385302</v>
      </c>
      <c r="T235" s="4">
        <f t="shared" si="78"/>
        <v>104.58777989553492</v>
      </c>
      <c r="U235" s="4">
        <f t="shared" si="79"/>
        <v>105.74573545776177</v>
      </c>
      <c r="W235" s="5" t="str">
        <f>VLOOKUP(C235&amp;A235,Driver_elast!$A$2:$D$1161,4,FALSE)</f>
        <v>GDPSER</v>
      </c>
      <c r="X235" s="5">
        <v>1</v>
      </c>
      <c r="Y235" s="2">
        <f>SUMIFS('Growth rates'!D$4:D$999,'Growth rates'!$B$4:$B$999,Demands!$A235,'Growth rates'!$C$4:$C$999,$W235)</f>
        <v>1</v>
      </c>
      <c r="Z235" s="2">
        <f>SUMIFS('Growth rates'!E$4:E$999,'Growth rates'!$B$4:$B$999,Demands!$A235,'Growth rates'!$C$4:$C$999,$W235)</f>
        <v>1.0310965632099627</v>
      </c>
      <c r="AA235" s="2">
        <f>SUMIFS('Growth rates'!F$4:F$999,'Growth rates'!$B$4:$B$999,Demands!$A235,'Growth rates'!$C$4:$C$999,$W235)</f>
        <v>1.2911824389404165</v>
      </c>
      <c r="AB235" s="2">
        <f>SUMIFS('Growth rates'!G$4:G$999,'Growth rates'!$B$4:$B$999,Demands!$A235,'Growth rates'!$C$4:$C$999,$W235)</f>
        <v>1.6441108110504299</v>
      </c>
      <c r="AC235" s="2">
        <f>SUMIFS('Growth rates'!H$4:H$999,'Growth rates'!$B$4:$B$999,Demands!$A235,'Growth rates'!$C$4:$C$999,$W235)</f>
        <v>2.0347580650032566</v>
      </c>
      <c r="AD235" s="2">
        <f>SUMIFS('Growth rates'!I$4:I$999,'Growth rates'!$B$4:$B$999,Demands!$A235,'Growth rates'!$C$4:$C$999,$W235)</f>
        <v>2.4442084625142084</v>
      </c>
      <c r="AE235" s="2">
        <f>SUMIFS('Growth rates'!J$4:J$999,'Growth rates'!$B$4:$B$999,Demands!$A235,'Growth rates'!$C$4:$C$999,$W235)</f>
        <v>2.8792675621898813</v>
      </c>
      <c r="AF235" s="2">
        <f>SUMIFS('Growth rates'!K$4:K$999,'Growth rates'!$B$4:$B$999,Demands!$A235,'Growth rates'!$C$4:$C$999,$W235)</f>
        <v>3.3444640472606584</v>
      </c>
      <c r="AG235" s="2">
        <f>SUMIFS('Growth rates'!L$4:L$999,'Growth rates'!$B$4:$B$999,Demands!$A235,'Growth rates'!$C$4:$C$999,$W235)</f>
        <v>3.850288728715328</v>
      </c>
      <c r="AH235" s="2">
        <f>SUMIFS('Growth rates'!M$4:M$999,'Growth rates'!$B$4:$B$999,Demands!$A235,'Growth rates'!$C$4:$C$999,$W235)</f>
        <v>4.4013973626009557</v>
      </c>
      <c r="AI235" s="2">
        <f>SUMIFS('Growth rates'!N$4:N$999,'Growth rates'!$B$4:$B$999,Demands!$A235,'Growth rates'!$C$4:$C$999,$W235)</f>
        <v>5.0018342898631394</v>
      </c>
      <c r="AJ235" s="2">
        <f>SUMIFS('Growth rates'!O$4:O$999,'Growth rates'!$B$4:$B$999,Demands!$A235,'Growth rates'!$C$4:$C$999,$W235)</f>
        <v>5.6405931500318216</v>
      </c>
      <c r="AK235" s="2">
        <f>SUMIFS('Growth rates'!P$4:P$999,'Growth rates'!$B$4:$B$999,Demands!$A235,'Growth rates'!$C$4:$C$999,$W235)</f>
        <v>6.3163892083827067</v>
      </c>
      <c r="AL235" s="2">
        <f>SUMIFS('Growth rates'!Q$4:Q$999,'Growth rates'!$B$4:$B$999,Demands!$A235,'Growth rates'!$C$4:$C$999,$W235)</f>
        <v>7.0202204179452634</v>
      </c>
      <c r="AM235" s="2">
        <f>SUMIFS('Growth rates'!R$4:R$999,'Growth rates'!$B$4:$B$999,Demands!$A235,'Growth rates'!$C$4:$C$999,$W235)</f>
        <v>7.7498058059097659</v>
      </c>
      <c r="AN235" s="2">
        <f>SUMIFS('Growth rates'!S$4:S$999,'Growth rates'!$B$4:$B$999,Demands!$A235,'Growth rates'!$C$4:$C$999,$W235)</f>
        <v>8.5073592579594877</v>
      </c>
      <c r="AO235" s="2">
        <f>SUMIFS('Growth rates'!T$4:T$999,'Growth rates'!$B$4:$B$999,Demands!$A235,'Growth rates'!$C$4:$C$999,$W235)</f>
        <v>9.2945526483650429</v>
      </c>
      <c r="AP235" s="2">
        <f>SUMIFS('Growth rates'!U$4:U$999,'Growth rates'!$B$4:$B$999,Demands!$A235,'Growth rates'!$C$4:$C$999,$W235)</f>
        <v>10.155156746055066</v>
      </c>
      <c r="AR235">
        <f>VLOOKUP(C235&amp;A235,Driver_elast!$A$2:$E$1161,5,FALSE)</f>
        <v>0.59786899999999998</v>
      </c>
      <c r="AS235">
        <f t="shared" si="80"/>
        <v>0.59786899999999998</v>
      </c>
      <c r="AT235">
        <f t="shared" si="81"/>
        <v>0.11957379999999999</v>
      </c>
      <c r="AV235" s="2" cm="1">
        <f t="array" ref="AV235">TREND($AR235:$AS235,$AR$3:$AS$3,AV$1)</f>
        <v>0.59786899999999998</v>
      </c>
      <c r="AW235" s="2" cm="1">
        <f t="array" ref="AW235">TREND($AR235:$AS235,$AR$3:$AS$3,AW$1)</f>
        <v>0.59786899999999998</v>
      </c>
      <c r="AX235" s="2" cm="1">
        <f t="array" ref="AX235">TREND($AR235:$AS235,$AR$3:$AS$3,AX$1)</f>
        <v>0.59786899999999998</v>
      </c>
      <c r="AY235" s="2" cm="1">
        <f t="array" ref="AY235">TREND($AR235:$AS235,$AR$3:$AS$3,AY$1)</f>
        <v>0.59786899999999998</v>
      </c>
      <c r="AZ235" s="2" cm="1">
        <f t="array" ref="AZ235">TREND($AR235:$AS235,$AR$3:$AS$3,AZ$1)</f>
        <v>0.59786899999999998</v>
      </c>
      <c r="BA235" s="2" cm="1">
        <f t="array" ref="BA235">TREND($AR235:$AS235,$AR$3:$AS$3,BA$1)</f>
        <v>0.59786899999999998</v>
      </c>
      <c r="BB235" s="2" cm="1">
        <f t="array" ref="BB235">TREND($AR235:$AS235,$AR$3:$AS$3,BB$1)</f>
        <v>0.59786899999999998</v>
      </c>
      <c r="BC235" s="2" cm="1">
        <f t="array" ref="BC235">TREND($AR235:$AS235,$AR$3:$AS$3,BC$1)</f>
        <v>0.59786899999999998</v>
      </c>
      <c r="BD235" s="2" cm="1">
        <f t="array" ref="BD235">TREND($AR235:$AS235,$AR$3:$AS$3,BD$1)</f>
        <v>0.59786899999999998</v>
      </c>
      <c r="BE235" s="2" cm="1">
        <f t="array" ref="BE235">TREND($AR235:$AS235,$AR$3:$AS$3,BE$1)</f>
        <v>0.59786899999999998</v>
      </c>
      <c r="BF235" s="20" cm="1">
        <f t="array" ref="BF235">TREND($AS235:$AT235,$AS$3:$AT$3,BF$1)</f>
        <v>0.53808210000000045</v>
      </c>
      <c r="BG235" s="20" cm="1">
        <f t="array" ref="BG235">TREND($AS235:$AT235,$AS$3:$AT$3,BG$1)</f>
        <v>0.47829520000000159</v>
      </c>
      <c r="BH235" s="20" cm="1">
        <f t="array" ref="BH235">TREND($AS235:$AT235,$AS$3:$AT$3,BH$1)</f>
        <v>0.41850829999999917</v>
      </c>
      <c r="BI235" s="20" cm="1">
        <f t="array" ref="BI235">TREND($AS235:$AT235,$AS$3:$AT$3,BI$1)</f>
        <v>0.3587214000000003</v>
      </c>
      <c r="BJ235" s="20" cm="1">
        <f t="array" ref="BJ235">TREND($AS235:$AT235,$AS$3:$AT$3,BJ$1)</f>
        <v>0.29893450000000144</v>
      </c>
      <c r="BK235" s="20" cm="1">
        <f t="array" ref="BK235">TREND($AS235:$AT235,$AS$3:$AT$3,BK$1)</f>
        <v>0.23914760000000257</v>
      </c>
      <c r="BL235" s="20" cm="1">
        <f t="array" ref="BL235">TREND($AS235:$AT235,$AS$3:$AT$3,BL$1)</f>
        <v>0.17936070000000015</v>
      </c>
      <c r="BM235" s="20" cm="1">
        <f t="array" ref="BM235">TREND($AS235:$AT235,$AS$3:$AT$3,BM$1)</f>
        <v>0.11957380000000128</v>
      </c>
    </row>
    <row r="236" spans="1:65" x14ac:dyDescent="0.35">
      <c r="A236" t="str">
        <f>IF(BYDem!B234="","\I:",BYDem!B234)</f>
        <v>Asia_other</v>
      </c>
      <c r="B236" t="str">
        <f>BYDem!E234</f>
        <v>TWD</v>
      </c>
      <c r="C236" t="str">
        <f t="shared" si="82"/>
        <v>TWD</v>
      </c>
      <c r="D236" s="4">
        <f>SUMIFS(BYDem!$M$2:$M$2000,BYDem!$B$2:$B$2000,Demands!$A236,BYDem!$E$2:$E$2000,Demands!$B236)</f>
        <v>259.30507023360002</v>
      </c>
      <c r="E236" s="4">
        <f t="shared" si="63"/>
        <v>268.25068965819116</v>
      </c>
      <c r="F236" s="4">
        <f t="shared" si="64"/>
        <v>342.3917565767473</v>
      </c>
      <c r="G236" s="4">
        <f t="shared" si="65"/>
        <v>443.6589352586455</v>
      </c>
      <c r="H236" s="4">
        <f t="shared" si="66"/>
        <v>556.28162535662204</v>
      </c>
      <c r="I236" s="4">
        <f t="shared" si="67"/>
        <v>674.34401705587334</v>
      </c>
      <c r="J236" s="4">
        <f t="shared" si="68"/>
        <v>799.29860977571332</v>
      </c>
      <c r="K236" s="4">
        <f t="shared" si="69"/>
        <v>931.97131166463964</v>
      </c>
      <c r="L236" s="4">
        <f t="shared" si="70"/>
        <v>1074.8523533898463</v>
      </c>
      <c r="M236" s="4">
        <f t="shared" si="71"/>
        <v>1228.7006629172915</v>
      </c>
      <c r="N236" s="4">
        <f t="shared" si="72"/>
        <v>1379.5576455547312</v>
      </c>
      <c r="O236" s="4">
        <f t="shared" si="73"/>
        <v>1520.4986872837483</v>
      </c>
      <c r="P236" s="4">
        <f t="shared" si="74"/>
        <v>1648.0177078165059</v>
      </c>
      <c r="Q236" s="4">
        <f t="shared" si="75"/>
        <v>1758.2002432879069</v>
      </c>
      <c r="R236" s="4">
        <f t="shared" si="76"/>
        <v>1849.5618480702492</v>
      </c>
      <c r="S236" s="4">
        <f t="shared" si="77"/>
        <v>1921.8806647155197</v>
      </c>
      <c r="T236" s="4">
        <f t="shared" si="78"/>
        <v>1975.2306541965747</v>
      </c>
      <c r="U236" s="4">
        <f t="shared" si="79"/>
        <v>2011.8088879038971</v>
      </c>
      <c r="W236" s="5" t="str">
        <f>VLOOKUP(C236&amp;A236,Driver_elast!$A$2:$D$1161,4,FALSE)</f>
        <v>GDPSER</v>
      </c>
      <c r="X236" s="5">
        <v>1</v>
      </c>
      <c r="Y236" s="2">
        <f>SUMIFS('Growth rates'!D$4:D$999,'Growth rates'!$B$4:$B$999,Demands!$A236,'Growth rates'!$C$4:$C$999,$W236)</f>
        <v>1</v>
      </c>
      <c r="Z236" s="2">
        <f>SUMIFS('Growth rates'!E$4:E$999,'Growth rates'!$B$4:$B$999,Demands!$A236,'Growth rates'!$C$4:$C$999,$W236)</f>
        <v>1.0310965632099627</v>
      </c>
      <c r="AA236" s="2">
        <f>SUMIFS('Growth rates'!F$4:F$999,'Growth rates'!$B$4:$B$999,Demands!$A236,'Growth rates'!$C$4:$C$999,$W236)</f>
        <v>1.2911824389404165</v>
      </c>
      <c r="AB236" s="2">
        <f>SUMIFS('Growth rates'!G$4:G$999,'Growth rates'!$B$4:$B$999,Demands!$A236,'Growth rates'!$C$4:$C$999,$W236)</f>
        <v>1.6441108110504299</v>
      </c>
      <c r="AC236" s="2">
        <f>SUMIFS('Growth rates'!H$4:H$999,'Growth rates'!$B$4:$B$999,Demands!$A236,'Growth rates'!$C$4:$C$999,$W236)</f>
        <v>2.0347580650032566</v>
      </c>
      <c r="AD236" s="2">
        <f>SUMIFS('Growth rates'!I$4:I$999,'Growth rates'!$B$4:$B$999,Demands!$A236,'Growth rates'!$C$4:$C$999,$W236)</f>
        <v>2.4442084625142084</v>
      </c>
      <c r="AE236" s="2">
        <f>SUMIFS('Growth rates'!J$4:J$999,'Growth rates'!$B$4:$B$999,Demands!$A236,'Growth rates'!$C$4:$C$999,$W236)</f>
        <v>2.8792675621898813</v>
      </c>
      <c r="AF236" s="2">
        <f>SUMIFS('Growth rates'!K$4:K$999,'Growth rates'!$B$4:$B$999,Demands!$A236,'Growth rates'!$C$4:$C$999,$W236)</f>
        <v>3.3444640472606584</v>
      </c>
      <c r="AG236" s="2">
        <f>SUMIFS('Growth rates'!L$4:L$999,'Growth rates'!$B$4:$B$999,Demands!$A236,'Growth rates'!$C$4:$C$999,$W236)</f>
        <v>3.850288728715328</v>
      </c>
      <c r="AH236" s="2">
        <f>SUMIFS('Growth rates'!M$4:M$999,'Growth rates'!$B$4:$B$999,Demands!$A236,'Growth rates'!$C$4:$C$999,$W236)</f>
        <v>4.4013973626009557</v>
      </c>
      <c r="AI236" s="2">
        <f>SUMIFS('Growth rates'!N$4:N$999,'Growth rates'!$B$4:$B$999,Demands!$A236,'Growth rates'!$C$4:$C$999,$W236)</f>
        <v>5.0018342898631394</v>
      </c>
      <c r="AJ236" s="2">
        <f>SUMIFS('Growth rates'!O$4:O$999,'Growth rates'!$B$4:$B$999,Demands!$A236,'Growth rates'!$C$4:$C$999,$W236)</f>
        <v>5.6405931500318216</v>
      </c>
      <c r="AK236" s="2">
        <f>SUMIFS('Growth rates'!P$4:P$999,'Growth rates'!$B$4:$B$999,Demands!$A236,'Growth rates'!$C$4:$C$999,$W236)</f>
        <v>6.3163892083827067</v>
      </c>
      <c r="AL236" s="2">
        <f>SUMIFS('Growth rates'!Q$4:Q$999,'Growth rates'!$B$4:$B$999,Demands!$A236,'Growth rates'!$C$4:$C$999,$W236)</f>
        <v>7.0202204179452634</v>
      </c>
      <c r="AM236" s="2">
        <f>SUMIFS('Growth rates'!R$4:R$999,'Growth rates'!$B$4:$B$999,Demands!$A236,'Growth rates'!$C$4:$C$999,$W236)</f>
        <v>7.7498058059097659</v>
      </c>
      <c r="AN236" s="2">
        <f>SUMIFS('Growth rates'!S$4:S$999,'Growth rates'!$B$4:$B$999,Demands!$A236,'Growth rates'!$C$4:$C$999,$W236)</f>
        <v>8.5073592579594877</v>
      </c>
      <c r="AO236" s="2">
        <f>SUMIFS('Growth rates'!T$4:T$999,'Growth rates'!$B$4:$B$999,Demands!$A236,'Growth rates'!$C$4:$C$999,$W236)</f>
        <v>9.2945526483650429</v>
      </c>
      <c r="AP236" s="2">
        <f>SUMIFS('Growth rates'!U$4:U$999,'Growth rates'!$B$4:$B$999,Demands!$A236,'Growth rates'!$C$4:$C$999,$W236)</f>
        <v>10.155156746055066</v>
      </c>
      <c r="AR236">
        <f>VLOOKUP(C236&amp;A236,Driver_elast!$A$2:$E$1161,5,FALSE)</f>
        <v>1.1121319999999999</v>
      </c>
      <c r="AS236">
        <f t="shared" si="80"/>
        <v>1</v>
      </c>
      <c r="AT236">
        <f t="shared" si="81"/>
        <v>0.2</v>
      </c>
      <c r="AV236" s="2" cm="1">
        <f t="array" ref="AV236">TREND($AR236:$AS236,$AR$3:$AS$3,AV$1)</f>
        <v>1.1121319999999999</v>
      </c>
      <c r="AW236" s="2" cm="1">
        <f t="array" ref="AW236">TREND($AR236:$AS236,$AR$3:$AS$3,AW$1)</f>
        <v>1.1093970731707321</v>
      </c>
      <c r="AX236" s="2" cm="1">
        <f t="array" ref="AX236">TREND($AR236:$AS236,$AR$3:$AS$3,AX$1)</f>
        <v>1.0957224390243905</v>
      </c>
      <c r="AY236" s="2" cm="1">
        <f t="array" ref="AY236">TREND($AR236:$AS236,$AR$3:$AS$3,AY$1)</f>
        <v>1.0820478048780489</v>
      </c>
      <c r="AZ236" s="2" cm="1">
        <f t="array" ref="AZ236">TREND($AR236:$AS236,$AR$3:$AS$3,AZ$1)</f>
        <v>1.0683731707317072</v>
      </c>
      <c r="BA236" s="2" cm="1">
        <f t="array" ref="BA236">TREND($AR236:$AS236,$AR$3:$AS$3,BA$1)</f>
        <v>1.0546985365853656</v>
      </c>
      <c r="BB236" s="2" cm="1">
        <f t="array" ref="BB236">TREND($AR236:$AS236,$AR$3:$AS$3,BB$1)</f>
        <v>1.0410239024390249</v>
      </c>
      <c r="BC236" s="2" cm="1">
        <f t="array" ref="BC236">TREND($AR236:$AS236,$AR$3:$AS$3,BC$1)</f>
        <v>1.0273492682926832</v>
      </c>
      <c r="BD236" s="2" cm="1">
        <f t="array" ref="BD236">TREND($AR236:$AS236,$AR$3:$AS$3,BD$1)</f>
        <v>1.0136746341463416</v>
      </c>
      <c r="BE236" s="2" cm="1">
        <f t="array" ref="BE236">TREND($AR236:$AS236,$AR$3:$AS$3,BE$1)</f>
        <v>1</v>
      </c>
      <c r="BF236" s="20" cm="1">
        <f t="array" ref="BF236">TREND($AS236:$AT236,$AS$3:$AT$3,BF$1)</f>
        <v>0.90000000000000568</v>
      </c>
      <c r="BG236" s="20" cm="1">
        <f t="array" ref="BG236">TREND($AS236:$AT236,$AS$3:$AT$3,BG$1)</f>
        <v>0.80000000000000426</v>
      </c>
      <c r="BH236" s="20" cm="1">
        <f t="array" ref="BH236">TREND($AS236:$AT236,$AS$3:$AT$3,BH$1)</f>
        <v>0.70000000000000284</v>
      </c>
      <c r="BI236" s="20" cm="1">
        <f t="array" ref="BI236">TREND($AS236:$AT236,$AS$3:$AT$3,BI$1)</f>
        <v>0.60000000000000142</v>
      </c>
      <c r="BJ236" s="20" cm="1">
        <f t="array" ref="BJ236">TREND($AS236:$AT236,$AS$3:$AT$3,BJ$1)</f>
        <v>0.5</v>
      </c>
      <c r="BK236" s="20" cm="1">
        <f t="array" ref="BK236">TREND($AS236:$AT236,$AS$3:$AT$3,BK$1)</f>
        <v>0.40000000000000568</v>
      </c>
      <c r="BL236" s="20" cm="1">
        <f t="array" ref="BL236">TREND($AS236:$AT236,$AS$3:$AT$3,BL$1)</f>
        <v>0.30000000000000426</v>
      </c>
      <c r="BM236" s="20" cm="1">
        <f t="array" ref="BM236">TREND($AS236:$AT236,$AS$3:$AT$3,BM$1)</f>
        <v>0.20000000000000284</v>
      </c>
    </row>
    <row r="237" spans="1:65" x14ac:dyDescent="0.35">
      <c r="A237" t="str">
        <f>IF(BYDem!B235="","\I:",BYDem!B235)</f>
        <v>Asia_other</v>
      </c>
      <c r="B237" t="str">
        <f>BYDem!E235</f>
        <v>TWI</v>
      </c>
      <c r="C237" t="str">
        <f t="shared" si="82"/>
        <v>TWI</v>
      </c>
      <c r="D237" s="4">
        <f>SUMIFS(BYDem!$M$2:$M$2000,BYDem!$B$2:$B$2000,Demands!$A237,BYDem!$E$2:$E$2000,Demands!$B237)</f>
        <v>2100.7845061812</v>
      </c>
      <c r="E237" s="4">
        <f t="shared" si="63"/>
        <v>2124.8682196731443</v>
      </c>
      <c r="F237" s="4">
        <f t="shared" si="64"/>
        <v>2322.4645990511158</v>
      </c>
      <c r="G237" s="4">
        <f t="shared" si="65"/>
        <v>2556.4978782919147</v>
      </c>
      <c r="H237" s="4">
        <f t="shared" si="66"/>
        <v>2780.4363346161322</v>
      </c>
      <c r="I237" s="4">
        <f t="shared" si="67"/>
        <v>2986.7039399203677</v>
      </c>
      <c r="J237" s="4">
        <f t="shared" si="68"/>
        <v>3182.692959800424</v>
      </c>
      <c r="K237" s="4">
        <f t="shared" si="69"/>
        <v>3372.2669260378061</v>
      </c>
      <c r="L237" s="4">
        <f t="shared" si="70"/>
        <v>3560.2959886794288</v>
      </c>
      <c r="M237" s="4">
        <f t="shared" si="71"/>
        <v>3748.1669141473544</v>
      </c>
      <c r="N237" s="4">
        <f t="shared" si="72"/>
        <v>3917.8223580837694</v>
      </c>
      <c r="O237" s="4">
        <f t="shared" si="73"/>
        <v>4065.3834695884357</v>
      </c>
      <c r="P237" s="4">
        <f t="shared" si="74"/>
        <v>4191.079044445597</v>
      </c>
      <c r="Q237" s="4">
        <f t="shared" si="75"/>
        <v>4294.3804647469906</v>
      </c>
      <c r="R237" s="4">
        <f t="shared" si="76"/>
        <v>4376.6474258493517</v>
      </c>
      <c r="S237" s="4">
        <f t="shared" si="77"/>
        <v>4439.7364148208035</v>
      </c>
      <c r="T237" s="4">
        <f t="shared" si="78"/>
        <v>4485.1718466921557</v>
      </c>
      <c r="U237" s="4">
        <f t="shared" si="79"/>
        <v>4515.7924366421157</v>
      </c>
      <c r="W237" s="5" t="str">
        <f>VLOOKUP(C237&amp;A237,Driver_elast!$A$2:$D$1161,4,FALSE)</f>
        <v>GDPSER</v>
      </c>
      <c r="X237" s="5">
        <v>1</v>
      </c>
      <c r="Y237" s="2">
        <f>SUMIFS('Growth rates'!D$4:D$999,'Growth rates'!$B$4:$B$999,Demands!$A237,'Growth rates'!$C$4:$C$999,$W237)</f>
        <v>1</v>
      </c>
      <c r="Z237" s="2">
        <f>SUMIFS('Growth rates'!E$4:E$999,'Growth rates'!$B$4:$B$999,Demands!$A237,'Growth rates'!$C$4:$C$999,$W237)</f>
        <v>1.0310965632099627</v>
      </c>
      <c r="AA237" s="2">
        <f>SUMIFS('Growth rates'!F$4:F$999,'Growth rates'!$B$4:$B$999,Demands!$A237,'Growth rates'!$C$4:$C$999,$W237)</f>
        <v>1.2911824389404165</v>
      </c>
      <c r="AB237" s="2">
        <f>SUMIFS('Growth rates'!G$4:G$999,'Growth rates'!$B$4:$B$999,Demands!$A237,'Growth rates'!$C$4:$C$999,$W237)</f>
        <v>1.6441108110504299</v>
      </c>
      <c r="AC237" s="2">
        <f>SUMIFS('Growth rates'!H$4:H$999,'Growth rates'!$B$4:$B$999,Demands!$A237,'Growth rates'!$C$4:$C$999,$W237)</f>
        <v>2.0347580650032566</v>
      </c>
      <c r="AD237" s="2">
        <f>SUMIFS('Growth rates'!I$4:I$999,'Growth rates'!$B$4:$B$999,Demands!$A237,'Growth rates'!$C$4:$C$999,$W237)</f>
        <v>2.4442084625142084</v>
      </c>
      <c r="AE237" s="2">
        <f>SUMIFS('Growth rates'!J$4:J$999,'Growth rates'!$B$4:$B$999,Demands!$A237,'Growth rates'!$C$4:$C$999,$W237)</f>
        <v>2.8792675621898813</v>
      </c>
      <c r="AF237" s="2">
        <f>SUMIFS('Growth rates'!K$4:K$999,'Growth rates'!$B$4:$B$999,Demands!$A237,'Growth rates'!$C$4:$C$999,$W237)</f>
        <v>3.3444640472606584</v>
      </c>
      <c r="AG237" s="2">
        <f>SUMIFS('Growth rates'!L$4:L$999,'Growth rates'!$B$4:$B$999,Demands!$A237,'Growth rates'!$C$4:$C$999,$W237)</f>
        <v>3.850288728715328</v>
      </c>
      <c r="AH237" s="2">
        <f>SUMIFS('Growth rates'!M$4:M$999,'Growth rates'!$B$4:$B$999,Demands!$A237,'Growth rates'!$C$4:$C$999,$W237)</f>
        <v>4.4013973626009557</v>
      </c>
      <c r="AI237" s="2">
        <f>SUMIFS('Growth rates'!N$4:N$999,'Growth rates'!$B$4:$B$999,Demands!$A237,'Growth rates'!$C$4:$C$999,$W237)</f>
        <v>5.0018342898631394</v>
      </c>
      <c r="AJ237" s="2">
        <f>SUMIFS('Growth rates'!O$4:O$999,'Growth rates'!$B$4:$B$999,Demands!$A237,'Growth rates'!$C$4:$C$999,$W237)</f>
        <v>5.6405931500318216</v>
      </c>
      <c r="AK237" s="2">
        <f>SUMIFS('Growth rates'!P$4:P$999,'Growth rates'!$B$4:$B$999,Demands!$A237,'Growth rates'!$C$4:$C$999,$W237)</f>
        <v>6.3163892083827067</v>
      </c>
      <c r="AL237" s="2">
        <f>SUMIFS('Growth rates'!Q$4:Q$999,'Growth rates'!$B$4:$B$999,Demands!$A237,'Growth rates'!$C$4:$C$999,$W237)</f>
        <v>7.0202204179452634</v>
      </c>
      <c r="AM237" s="2">
        <f>SUMIFS('Growth rates'!R$4:R$999,'Growth rates'!$B$4:$B$999,Demands!$A237,'Growth rates'!$C$4:$C$999,$W237)</f>
        <v>7.7498058059097659</v>
      </c>
      <c r="AN237" s="2">
        <f>SUMIFS('Growth rates'!S$4:S$999,'Growth rates'!$B$4:$B$999,Demands!$A237,'Growth rates'!$C$4:$C$999,$W237)</f>
        <v>8.5073592579594877</v>
      </c>
      <c r="AO237" s="2">
        <f>SUMIFS('Growth rates'!T$4:T$999,'Growth rates'!$B$4:$B$999,Demands!$A237,'Growth rates'!$C$4:$C$999,$W237)</f>
        <v>9.2945526483650429</v>
      </c>
      <c r="AP237" s="2">
        <f>SUMIFS('Growth rates'!U$4:U$999,'Growth rates'!$B$4:$B$999,Demands!$A237,'Growth rates'!$C$4:$C$999,$W237)</f>
        <v>10.155156746055066</v>
      </c>
      <c r="AR237">
        <f>VLOOKUP(C237&amp;A237,Driver_elast!$A$2:$E$1161,5,FALSE)</f>
        <v>0.36866300000000002</v>
      </c>
      <c r="AS237">
        <f t="shared" si="80"/>
        <v>0.36866300000000002</v>
      </c>
      <c r="AT237">
        <f t="shared" si="81"/>
        <v>7.3732600000000009E-2</v>
      </c>
      <c r="AV237" s="2" cm="1">
        <f t="array" ref="AV237">TREND($AR237:$AS237,$AR$3:$AS$3,AV$1)</f>
        <v>0.36866300000000002</v>
      </c>
      <c r="AW237" s="2" cm="1">
        <f t="array" ref="AW237">TREND($AR237:$AS237,$AR$3:$AS$3,AW$1)</f>
        <v>0.36866300000000002</v>
      </c>
      <c r="AX237" s="2" cm="1">
        <f t="array" ref="AX237">TREND($AR237:$AS237,$AR$3:$AS$3,AX$1)</f>
        <v>0.36866300000000002</v>
      </c>
      <c r="AY237" s="2" cm="1">
        <f t="array" ref="AY237">TREND($AR237:$AS237,$AR$3:$AS$3,AY$1)</f>
        <v>0.36866300000000002</v>
      </c>
      <c r="AZ237" s="2" cm="1">
        <f t="array" ref="AZ237">TREND($AR237:$AS237,$AR$3:$AS$3,AZ$1)</f>
        <v>0.36866300000000002</v>
      </c>
      <c r="BA237" s="2" cm="1">
        <f t="array" ref="BA237">TREND($AR237:$AS237,$AR$3:$AS$3,BA$1)</f>
        <v>0.36866300000000002</v>
      </c>
      <c r="BB237" s="2" cm="1">
        <f t="array" ref="BB237">TREND($AR237:$AS237,$AR$3:$AS$3,BB$1)</f>
        <v>0.36866300000000002</v>
      </c>
      <c r="BC237" s="2" cm="1">
        <f t="array" ref="BC237">TREND($AR237:$AS237,$AR$3:$AS$3,BC$1)</f>
        <v>0.36866300000000002</v>
      </c>
      <c r="BD237" s="2" cm="1">
        <f t="array" ref="BD237">TREND($AR237:$AS237,$AR$3:$AS$3,BD$1)</f>
        <v>0.36866300000000002</v>
      </c>
      <c r="BE237" s="2" cm="1">
        <f t="array" ref="BE237">TREND($AR237:$AS237,$AR$3:$AS$3,BE$1)</f>
        <v>0.36866300000000002</v>
      </c>
      <c r="BF237" s="20" cm="1">
        <f t="array" ref="BF237">TREND($AS237:$AT237,$AS$3:$AT$3,BF$1)</f>
        <v>0.33179669999999994</v>
      </c>
      <c r="BG237" s="20" cm="1">
        <f t="array" ref="BG237">TREND($AS237:$AT237,$AS$3:$AT$3,BG$1)</f>
        <v>0.29493040000000015</v>
      </c>
      <c r="BH237" s="20" cm="1">
        <f t="array" ref="BH237">TREND($AS237:$AT237,$AS$3:$AT$3,BH$1)</f>
        <v>0.25806410000000035</v>
      </c>
      <c r="BI237" s="20" cm="1">
        <f t="array" ref="BI237">TREND($AS237:$AT237,$AS$3:$AT$3,BI$1)</f>
        <v>0.22119780000000056</v>
      </c>
      <c r="BJ237" s="20" cm="1">
        <f t="array" ref="BJ237">TREND($AS237:$AT237,$AS$3:$AT$3,BJ$1)</f>
        <v>0.18433150000000076</v>
      </c>
      <c r="BK237" s="20" cm="1">
        <f t="array" ref="BK237">TREND($AS237:$AT237,$AS$3:$AT$3,BK$1)</f>
        <v>0.14746520000000096</v>
      </c>
      <c r="BL237" s="20" cm="1">
        <f t="array" ref="BL237">TREND($AS237:$AT237,$AS$3:$AT$3,BL$1)</f>
        <v>0.11059890000000117</v>
      </c>
      <c r="BM237" s="20" cm="1">
        <f t="array" ref="BM237">TREND($AS237:$AT237,$AS$3:$AT$3,BM$1)</f>
        <v>7.3732599999999593E-2</v>
      </c>
    </row>
    <row r="238" spans="1:65" x14ac:dyDescent="0.35">
      <c r="A238" t="str">
        <f>IF(BYDem!B236="","\I:",BYDem!B236)</f>
        <v>Asia_other</v>
      </c>
      <c r="B238" t="str">
        <f>BYDem!E236</f>
        <v>Trd_2w</v>
      </c>
      <c r="C238" t="str">
        <f t="shared" si="82"/>
        <v>Trd_2w</v>
      </c>
      <c r="D238" s="4">
        <f>SUMIFS(BYDem!$M$2:$M$2000,BYDem!$B$2:$B$2000,Demands!$A238,BYDem!$E$2:$E$2000,Demands!$B238)</f>
        <v>1249.8499999999999</v>
      </c>
      <c r="E238" s="4">
        <f t="shared" si="63"/>
        <v>1289.6919318151959</v>
      </c>
      <c r="F238" s="4">
        <f t="shared" si="64"/>
        <v>1554.1570919928802</v>
      </c>
      <c r="G238" s="4">
        <f t="shared" si="65"/>
        <v>1896.1832811364716</v>
      </c>
      <c r="H238" s="4">
        <f t="shared" si="66"/>
        <v>2252.7792211218953</v>
      </c>
      <c r="I238" s="4">
        <f t="shared" si="67"/>
        <v>2606.5015156674585</v>
      </c>
      <c r="J238" s="4">
        <f t="shared" si="68"/>
        <v>2965.9026926541128</v>
      </c>
      <c r="K238" s="4">
        <f t="shared" si="69"/>
        <v>3336.250631743696</v>
      </c>
      <c r="L238" s="4">
        <f t="shared" si="70"/>
        <v>3727.2820453832896</v>
      </c>
      <c r="M238" s="4">
        <f t="shared" si="71"/>
        <v>4142.3170181349396</v>
      </c>
      <c r="N238" s="4">
        <f t="shared" si="72"/>
        <v>4539.4764242258225</v>
      </c>
      <c r="O238" s="4">
        <f t="shared" si="73"/>
        <v>4902.636197369945</v>
      </c>
      <c r="P238" s="4">
        <f t="shared" si="74"/>
        <v>5224.9029241070575</v>
      </c>
      <c r="Q238" s="4">
        <f t="shared" si="75"/>
        <v>5498.7038578517913</v>
      </c>
      <c r="R238" s="4">
        <f t="shared" si="76"/>
        <v>5722.6036866599161</v>
      </c>
      <c r="S238" s="4">
        <f t="shared" si="77"/>
        <v>5897.8418707433157</v>
      </c>
      <c r="T238" s="4">
        <f t="shared" si="78"/>
        <v>6025.9589183851585</v>
      </c>
      <c r="U238" s="4">
        <f t="shared" si="79"/>
        <v>6108.9794912848884</v>
      </c>
      <c r="W238" s="5" t="str">
        <f>VLOOKUP(C238&amp;A238,Driver_elast!$A$2:$D$1161,4,FALSE)</f>
        <v>GDP</v>
      </c>
      <c r="X238" s="5">
        <v>1</v>
      </c>
      <c r="Y238" s="2">
        <f>SUMIFS('Growth rates'!D$4:D$999,'Growth rates'!$B$4:$B$999,Demands!$A238,'Growth rates'!$C$4:$C$999,$W238)</f>
        <v>1</v>
      </c>
      <c r="Z238" s="2">
        <f>SUMIFS('Growth rates'!E$4:E$999,'Growth rates'!$B$4:$B$999,Demands!$A238,'Growth rates'!$C$4:$C$999,$W238)</f>
        <v>1.0368887434188376</v>
      </c>
      <c r="AA238" s="2">
        <f>SUMIFS('Growth rates'!F$4:F$999,'Growth rates'!$B$4:$B$999,Demands!$A238,'Growth rates'!$C$4:$C$999,$W238)</f>
        <v>1.2829402409623276</v>
      </c>
      <c r="AB238" s="2">
        <f>SUMIFS('Growth rates'!G$4:G$999,'Growth rates'!$B$4:$B$999,Demands!$A238,'Growth rates'!$C$4:$C$999,$W238)</f>
        <v>1.609665147769151</v>
      </c>
      <c r="AC238" s="2">
        <f>SUMIFS('Growth rates'!H$4:H$999,'Growth rates'!$B$4:$B$999,Demands!$A238,'Growth rates'!$C$4:$C$999,$W238)</f>
        <v>1.9599674490175665</v>
      </c>
      <c r="AD238" s="2">
        <f>SUMIFS('Growth rates'!I$4:I$999,'Growth rates'!$B$4:$B$999,Demands!$A238,'Growth rates'!$C$4:$C$999,$W238)</f>
        <v>2.3160937336373002</v>
      </c>
      <c r="AE238" s="2">
        <f>SUMIFS('Growth rates'!J$4:J$999,'Growth rates'!$B$4:$B$999,Demands!$A238,'Growth rates'!$C$4:$C$999,$W238)</f>
        <v>2.6856571839136154</v>
      </c>
      <c r="AF238" s="2">
        <f>SUMIFS('Growth rates'!K$4:K$999,'Growth rates'!$B$4:$B$999,Demands!$A238,'Growth rates'!$C$4:$C$999,$W238)</f>
        <v>3.0737315687297038</v>
      </c>
      <c r="AG238" s="2">
        <f>SUMIFS('Growth rates'!L$4:L$999,'Growth rates'!$B$4:$B$999,Demands!$A238,'Growth rates'!$C$4:$C$999,$W238)</f>
        <v>3.4906300229062017</v>
      </c>
      <c r="AH238" s="2">
        <f>SUMIFS('Growth rates'!M$4:M$999,'Growth rates'!$B$4:$B$999,Demands!$A238,'Growth rates'!$C$4:$C$999,$W238)</f>
        <v>3.9404177743665389</v>
      </c>
      <c r="AI238" s="2">
        <f>SUMIFS('Growth rates'!N$4:N$999,'Growth rates'!$B$4:$B$999,Demands!$A238,'Growth rates'!$C$4:$C$999,$W238)</f>
        <v>4.4261899638412592</v>
      </c>
      <c r="AJ238" s="2">
        <f>SUMIFS('Growth rates'!O$4:O$999,'Growth rates'!$B$4:$B$999,Demands!$A238,'Growth rates'!$C$4:$C$999,$W238)</f>
        <v>4.9383944779159012</v>
      </c>
      <c r="AK238" s="2">
        <f>SUMIFS('Growth rates'!P$4:P$999,'Growth rates'!$B$4:$B$999,Demands!$A238,'Growth rates'!$C$4:$C$999,$W238)</f>
        <v>5.4750367839711558</v>
      </c>
      <c r="AL238" s="2">
        <f>SUMIFS('Growth rates'!Q$4:Q$999,'Growth rates'!$B$4:$B$999,Demands!$A238,'Growth rates'!$C$4:$C$999,$W238)</f>
        <v>6.0283918090853135</v>
      </c>
      <c r="AM238" s="2">
        <f>SUMIFS('Growth rates'!R$4:R$999,'Growth rates'!$B$4:$B$999,Demands!$A238,'Growth rates'!$C$4:$C$999,$W238)</f>
        <v>6.5965068218588536</v>
      </c>
      <c r="AN238" s="2">
        <f>SUMIFS('Growth rates'!S$4:S$999,'Growth rates'!$B$4:$B$999,Demands!$A238,'Growth rates'!$C$4:$C$999,$W238)</f>
        <v>7.1808937147801357</v>
      </c>
      <c r="AO238" s="2">
        <f>SUMIFS('Growth rates'!T$4:T$999,'Growth rates'!$B$4:$B$999,Demands!$A238,'Growth rates'!$C$4:$C$999,$W238)</f>
        <v>7.782597037961259</v>
      </c>
      <c r="AP238" s="2">
        <f>SUMIFS('Growth rates'!U$4:U$999,'Growth rates'!$B$4:$B$999,Demands!$A238,'Growth rates'!$C$4:$C$999,$W238)</f>
        <v>8.4029880202168226</v>
      </c>
      <c r="AR238">
        <f>VLOOKUP(C238&amp;A238,Driver_elast!$A$2:$E$1161,5,FALSE)</f>
        <v>0.86414899999999994</v>
      </c>
      <c r="AS238">
        <f t="shared" si="80"/>
        <v>0.86414899999999994</v>
      </c>
      <c r="AT238">
        <f t="shared" si="81"/>
        <v>0.17282979999999998</v>
      </c>
      <c r="AV238" s="2" cm="1">
        <f t="array" ref="AV238">TREND($AR238:$AS238,$AR$3:$AS$3,AV$1)</f>
        <v>0.86414899999999994</v>
      </c>
      <c r="AW238" s="2" cm="1">
        <f t="array" ref="AW238">TREND($AR238:$AS238,$AR$3:$AS$3,AW$1)</f>
        <v>0.86414899999999994</v>
      </c>
      <c r="AX238" s="2" cm="1">
        <f t="array" ref="AX238">TREND($AR238:$AS238,$AR$3:$AS$3,AX$1)</f>
        <v>0.86414899999999994</v>
      </c>
      <c r="AY238" s="2" cm="1">
        <f t="array" ref="AY238">TREND($AR238:$AS238,$AR$3:$AS$3,AY$1)</f>
        <v>0.86414899999999994</v>
      </c>
      <c r="AZ238" s="2" cm="1">
        <f t="array" ref="AZ238">TREND($AR238:$AS238,$AR$3:$AS$3,AZ$1)</f>
        <v>0.86414899999999994</v>
      </c>
      <c r="BA238" s="2" cm="1">
        <f t="array" ref="BA238">TREND($AR238:$AS238,$AR$3:$AS$3,BA$1)</f>
        <v>0.86414899999999994</v>
      </c>
      <c r="BB238" s="2" cm="1">
        <f t="array" ref="BB238">TREND($AR238:$AS238,$AR$3:$AS$3,BB$1)</f>
        <v>0.86414899999999994</v>
      </c>
      <c r="BC238" s="2" cm="1">
        <f t="array" ref="BC238">TREND($AR238:$AS238,$AR$3:$AS$3,BC$1)</f>
        <v>0.86414899999999994</v>
      </c>
      <c r="BD238" s="2" cm="1">
        <f t="array" ref="BD238">TREND($AR238:$AS238,$AR$3:$AS$3,BD$1)</f>
        <v>0.86414899999999994</v>
      </c>
      <c r="BE238" s="2" cm="1">
        <f t="array" ref="BE238">TREND($AR238:$AS238,$AR$3:$AS$3,BE$1)</f>
        <v>0.86414899999999994</v>
      </c>
      <c r="BF238" s="20" cm="1">
        <f t="array" ref="BF238">TREND($AS238:$AT238,$AS$3:$AT$3,BF$1)</f>
        <v>0.77773410000000354</v>
      </c>
      <c r="BG238" s="20" cm="1">
        <f t="array" ref="BG238">TREND($AS238:$AT238,$AS$3:$AT$3,BG$1)</f>
        <v>0.69131920000000235</v>
      </c>
      <c r="BH238" s="20" cm="1">
        <f t="array" ref="BH238">TREND($AS238:$AT238,$AS$3:$AT$3,BH$1)</f>
        <v>0.60490430000000117</v>
      </c>
      <c r="BI238" s="20" cm="1">
        <f t="array" ref="BI238">TREND($AS238:$AT238,$AS$3:$AT$3,BI$1)</f>
        <v>0.51848939999999999</v>
      </c>
      <c r="BJ238" s="20" cm="1">
        <f t="array" ref="BJ238">TREND($AS238:$AT238,$AS$3:$AT$3,BJ$1)</f>
        <v>0.43207449999999881</v>
      </c>
      <c r="BK238" s="20" cm="1">
        <f t="array" ref="BK238">TREND($AS238:$AT238,$AS$3:$AT$3,BK$1)</f>
        <v>0.34565960000000473</v>
      </c>
      <c r="BL238" s="20" cm="1">
        <f t="array" ref="BL238">TREND($AS238:$AT238,$AS$3:$AT$3,BL$1)</f>
        <v>0.25924470000000355</v>
      </c>
      <c r="BM238" s="20" cm="1">
        <f t="array" ref="BM238">TREND($AS238:$AT238,$AS$3:$AT$3,BM$1)</f>
        <v>0.17282980000000236</v>
      </c>
    </row>
    <row r="239" spans="1:65" x14ac:dyDescent="0.35">
      <c r="A239" t="str">
        <f>IF(BYDem!B237="","\I:",BYDem!B237)</f>
        <v>Asia_other</v>
      </c>
      <c r="B239" t="str">
        <f>BYDem!E237</f>
        <v>Trd_3w</v>
      </c>
      <c r="C239" t="str">
        <f t="shared" si="82"/>
        <v>Trd_3w</v>
      </c>
      <c r="D239" s="4">
        <f>SUMIFS(BYDem!$M$2:$M$2000,BYDem!$B$2:$B$2000,Demands!$A239,BYDem!$E$2:$E$2000,Demands!$B239)</f>
        <v>211.8</v>
      </c>
      <c r="E239" s="4">
        <f t="shared" si="63"/>
        <v>218.55162712202144</v>
      </c>
      <c r="F239" s="4">
        <f t="shared" si="64"/>
        <v>263.36798182509261</v>
      </c>
      <c r="G239" s="4">
        <f t="shared" si="65"/>
        <v>321.32785449830351</v>
      </c>
      <c r="H239" s="4">
        <f t="shared" si="66"/>
        <v>381.75672203353793</v>
      </c>
      <c r="I239" s="4">
        <f t="shared" si="67"/>
        <v>441.69862064917208</v>
      </c>
      <c r="J239" s="4">
        <f t="shared" si="68"/>
        <v>502.60286458706332</v>
      </c>
      <c r="K239" s="4">
        <f t="shared" si="69"/>
        <v>565.36215050071189</v>
      </c>
      <c r="L239" s="4">
        <f t="shared" si="70"/>
        <v>631.62646494553803</v>
      </c>
      <c r="M239" s="4">
        <f t="shared" si="71"/>
        <v>701.95843056445199</v>
      </c>
      <c r="N239" s="4">
        <f t="shared" si="72"/>
        <v>769.26119666442321</v>
      </c>
      <c r="O239" s="4">
        <f t="shared" si="73"/>
        <v>830.80237356719158</v>
      </c>
      <c r="P239" s="4">
        <f t="shared" si="74"/>
        <v>885.41380111683384</v>
      </c>
      <c r="Q239" s="4">
        <f t="shared" si="75"/>
        <v>931.81219913830409</v>
      </c>
      <c r="R239" s="4">
        <f t="shared" si="76"/>
        <v>969.7543391883587</v>
      </c>
      <c r="S239" s="4">
        <f t="shared" si="77"/>
        <v>999.45026061002056</v>
      </c>
      <c r="T239" s="4">
        <f t="shared" si="78"/>
        <v>1021.1610184533956</v>
      </c>
      <c r="U239" s="4">
        <f t="shared" si="79"/>
        <v>1035.2297125688197</v>
      </c>
      <c r="W239" s="5" t="str">
        <f>VLOOKUP(C239&amp;A239,Driver_elast!$A$2:$D$1161,4,FALSE)</f>
        <v>GDP</v>
      </c>
      <c r="X239" s="5">
        <v>1</v>
      </c>
      <c r="Y239" s="2">
        <f>SUMIFS('Growth rates'!D$4:D$999,'Growth rates'!$B$4:$B$999,Demands!$A239,'Growth rates'!$C$4:$C$999,$W239)</f>
        <v>1</v>
      </c>
      <c r="Z239" s="2">
        <f>SUMIFS('Growth rates'!E$4:E$999,'Growth rates'!$B$4:$B$999,Demands!$A239,'Growth rates'!$C$4:$C$999,$W239)</f>
        <v>1.0368887434188376</v>
      </c>
      <c r="AA239" s="2">
        <f>SUMIFS('Growth rates'!F$4:F$999,'Growth rates'!$B$4:$B$999,Demands!$A239,'Growth rates'!$C$4:$C$999,$W239)</f>
        <v>1.2829402409623276</v>
      </c>
      <c r="AB239" s="2">
        <f>SUMIFS('Growth rates'!G$4:G$999,'Growth rates'!$B$4:$B$999,Demands!$A239,'Growth rates'!$C$4:$C$999,$W239)</f>
        <v>1.609665147769151</v>
      </c>
      <c r="AC239" s="2">
        <f>SUMIFS('Growth rates'!H$4:H$999,'Growth rates'!$B$4:$B$999,Demands!$A239,'Growth rates'!$C$4:$C$999,$W239)</f>
        <v>1.9599674490175665</v>
      </c>
      <c r="AD239" s="2">
        <f>SUMIFS('Growth rates'!I$4:I$999,'Growth rates'!$B$4:$B$999,Demands!$A239,'Growth rates'!$C$4:$C$999,$W239)</f>
        <v>2.3160937336373002</v>
      </c>
      <c r="AE239" s="2">
        <f>SUMIFS('Growth rates'!J$4:J$999,'Growth rates'!$B$4:$B$999,Demands!$A239,'Growth rates'!$C$4:$C$999,$W239)</f>
        <v>2.6856571839136154</v>
      </c>
      <c r="AF239" s="2">
        <f>SUMIFS('Growth rates'!K$4:K$999,'Growth rates'!$B$4:$B$999,Demands!$A239,'Growth rates'!$C$4:$C$999,$W239)</f>
        <v>3.0737315687297038</v>
      </c>
      <c r="AG239" s="2">
        <f>SUMIFS('Growth rates'!L$4:L$999,'Growth rates'!$B$4:$B$999,Demands!$A239,'Growth rates'!$C$4:$C$999,$W239)</f>
        <v>3.4906300229062017</v>
      </c>
      <c r="AH239" s="2">
        <f>SUMIFS('Growth rates'!M$4:M$999,'Growth rates'!$B$4:$B$999,Demands!$A239,'Growth rates'!$C$4:$C$999,$W239)</f>
        <v>3.9404177743665389</v>
      </c>
      <c r="AI239" s="2">
        <f>SUMIFS('Growth rates'!N$4:N$999,'Growth rates'!$B$4:$B$999,Demands!$A239,'Growth rates'!$C$4:$C$999,$W239)</f>
        <v>4.4261899638412592</v>
      </c>
      <c r="AJ239" s="2">
        <f>SUMIFS('Growth rates'!O$4:O$999,'Growth rates'!$B$4:$B$999,Demands!$A239,'Growth rates'!$C$4:$C$999,$W239)</f>
        <v>4.9383944779159012</v>
      </c>
      <c r="AK239" s="2">
        <f>SUMIFS('Growth rates'!P$4:P$999,'Growth rates'!$B$4:$B$999,Demands!$A239,'Growth rates'!$C$4:$C$999,$W239)</f>
        <v>5.4750367839711558</v>
      </c>
      <c r="AL239" s="2">
        <f>SUMIFS('Growth rates'!Q$4:Q$999,'Growth rates'!$B$4:$B$999,Demands!$A239,'Growth rates'!$C$4:$C$999,$W239)</f>
        <v>6.0283918090853135</v>
      </c>
      <c r="AM239" s="2">
        <f>SUMIFS('Growth rates'!R$4:R$999,'Growth rates'!$B$4:$B$999,Demands!$A239,'Growth rates'!$C$4:$C$999,$W239)</f>
        <v>6.5965068218588536</v>
      </c>
      <c r="AN239" s="2">
        <f>SUMIFS('Growth rates'!S$4:S$999,'Growth rates'!$B$4:$B$999,Demands!$A239,'Growth rates'!$C$4:$C$999,$W239)</f>
        <v>7.1808937147801357</v>
      </c>
      <c r="AO239" s="2">
        <f>SUMIFS('Growth rates'!T$4:T$999,'Growth rates'!$B$4:$B$999,Demands!$A239,'Growth rates'!$C$4:$C$999,$W239)</f>
        <v>7.782597037961259</v>
      </c>
      <c r="AP239" s="2">
        <f>SUMIFS('Growth rates'!U$4:U$999,'Growth rates'!$B$4:$B$999,Demands!$A239,'Growth rates'!$C$4:$C$999,$W239)</f>
        <v>8.4029880202168226</v>
      </c>
      <c r="AR239">
        <f>VLOOKUP(C239&amp;A239,Driver_elast!$A$2:$E$1161,5,FALSE)</f>
        <v>0.86414899999999994</v>
      </c>
      <c r="AS239">
        <f t="shared" si="80"/>
        <v>0.86414899999999994</v>
      </c>
      <c r="AT239">
        <f t="shared" si="81"/>
        <v>0.17282979999999998</v>
      </c>
      <c r="AV239" s="2" cm="1">
        <f t="array" ref="AV239">TREND($AR239:$AS239,$AR$3:$AS$3,AV$1)</f>
        <v>0.86414899999999994</v>
      </c>
      <c r="AW239" s="2" cm="1">
        <f t="array" ref="AW239">TREND($AR239:$AS239,$AR$3:$AS$3,AW$1)</f>
        <v>0.86414899999999994</v>
      </c>
      <c r="AX239" s="2" cm="1">
        <f t="array" ref="AX239">TREND($AR239:$AS239,$AR$3:$AS$3,AX$1)</f>
        <v>0.86414899999999994</v>
      </c>
      <c r="AY239" s="2" cm="1">
        <f t="array" ref="AY239">TREND($AR239:$AS239,$AR$3:$AS$3,AY$1)</f>
        <v>0.86414899999999994</v>
      </c>
      <c r="AZ239" s="2" cm="1">
        <f t="array" ref="AZ239">TREND($AR239:$AS239,$AR$3:$AS$3,AZ$1)</f>
        <v>0.86414899999999994</v>
      </c>
      <c r="BA239" s="2" cm="1">
        <f t="array" ref="BA239">TREND($AR239:$AS239,$AR$3:$AS$3,BA$1)</f>
        <v>0.86414899999999994</v>
      </c>
      <c r="BB239" s="2" cm="1">
        <f t="array" ref="BB239">TREND($AR239:$AS239,$AR$3:$AS$3,BB$1)</f>
        <v>0.86414899999999994</v>
      </c>
      <c r="BC239" s="2" cm="1">
        <f t="array" ref="BC239">TREND($AR239:$AS239,$AR$3:$AS$3,BC$1)</f>
        <v>0.86414899999999994</v>
      </c>
      <c r="BD239" s="2" cm="1">
        <f t="array" ref="BD239">TREND($AR239:$AS239,$AR$3:$AS$3,BD$1)</f>
        <v>0.86414899999999994</v>
      </c>
      <c r="BE239" s="2" cm="1">
        <f t="array" ref="BE239">TREND($AR239:$AS239,$AR$3:$AS$3,BE$1)</f>
        <v>0.86414899999999994</v>
      </c>
      <c r="BF239" s="20" cm="1">
        <f t="array" ref="BF239">TREND($AS239:$AT239,$AS$3:$AT$3,BF$1)</f>
        <v>0.77773410000000354</v>
      </c>
      <c r="BG239" s="20" cm="1">
        <f t="array" ref="BG239">TREND($AS239:$AT239,$AS$3:$AT$3,BG$1)</f>
        <v>0.69131920000000235</v>
      </c>
      <c r="BH239" s="20" cm="1">
        <f t="array" ref="BH239">TREND($AS239:$AT239,$AS$3:$AT$3,BH$1)</f>
        <v>0.60490430000000117</v>
      </c>
      <c r="BI239" s="20" cm="1">
        <f t="array" ref="BI239">TREND($AS239:$AT239,$AS$3:$AT$3,BI$1)</f>
        <v>0.51848939999999999</v>
      </c>
      <c r="BJ239" s="20" cm="1">
        <f t="array" ref="BJ239">TREND($AS239:$AT239,$AS$3:$AT$3,BJ$1)</f>
        <v>0.43207449999999881</v>
      </c>
      <c r="BK239" s="20" cm="1">
        <f t="array" ref="BK239">TREND($AS239:$AT239,$AS$3:$AT$3,BK$1)</f>
        <v>0.34565960000000473</v>
      </c>
      <c r="BL239" s="20" cm="1">
        <f t="array" ref="BL239">TREND($AS239:$AT239,$AS$3:$AT$3,BL$1)</f>
        <v>0.25924470000000355</v>
      </c>
      <c r="BM239" s="20" cm="1">
        <f t="array" ref="BM239">TREND($AS239:$AT239,$AS$3:$AT$3,BM$1)</f>
        <v>0.17282980000000236</v>
      </c>
    </row>
    <row r="240" spans="1:65" x14ac:dyDescent="0.35">
      <c r="A240" t="str">
        <f>IF(BYDem!B238="","\I:",BYDem!B238)</f>
        <v>Asia_other</v>
      </c>
      <c r="B240" t="str">
        <f>BYDem!E238</f>
        <v>Trd_Bus</v>
      </c>
      <c r="C240" t="str">
        <f t="shared" si="82"/>
        <v>Trd_Bus</v>
      </c>
      <c r="D240" s="4">
        <f>SUMIFS(BYDem!$M$2:$M$2000,BYDem!$B$2:$B$2000,Demands!$A240,BYDem!$E$2:$E$2000,Demands!$B240)</f>
        <v>32.549999999999997</v>
      </c>
      <c r="E240" s="4">
        <f t="shared" si="63"/>
        <v>33.587608417477796</v>
      </c>
      <c r="F240" s="4">
        <f t="shared" si="64"/>
        <v>40.475107688417204</v>
      </c>
      <c r="G240" s="4">
        <f t="shared" si="65"/>
        <v>49.382538545419166</v>
      </c>
      <c r="H240" s="4">
        <f t="shared" si="66"/>
        <v>58.669411247363833</v>
      </c>
      <c r="I240" s="4">
        <f t="shared" si="67"/>
        <v>67.881445241409594</v>
      </c>
      <c r="J240" s="4">
        <f t="shared" si="68"/>
        <v>77.241375081722907</v>
      </c>
      <c r="K240" s="4">
        <f t="shared" si="69"/>
        <v>86.886392817743982</v>
      </c>
      <c r="L240" s="4">
        <f t="shared" si="70"/>
        <v>97.070072870525337</v>
      </c>
      <c r="M240" s="4">
        <f t="shared" si="71"/>
        <v>107.878880617908</v>
      </c>
      <c r="N240" s="4">
        <f t="shared" si="72"/>
        <v>118.22215274516985</v>
      </c>
      <c r="O240" s="4">
        <f t="shared" si="73"/>
        <v>127.67996817569446</v>
      </c>
      <c r="P240" s="4">
        <f t="shared" si="74"/>
        <v>136.07280087985336</v>
      </c>
      <c r="Q240" s="4">
        <f t="shared" si="75"/>
        <v>143.20343287040509</v>
      </c>
      <c r="R240" s="4">
        <f t="shared" si="76"/>
        <v>149.03448413872087</v>
      </c>
      <c r="S240" s="4">
        <f t="shared" si="77"/>
        <v>153.59823410224823</v>
      </c>
      <c r="T240" s="4">
        <f t="shared" si="78"/>
        <v>156.93480241103887</v>
      </c>
      <c r="U240" s="4">
        <f t="shared" si="79"/>
        <v>159.0969175831685</v>
      </c>
      <c r="W240" s="5" t="str">
        <f>VLOOKUP(C240&amp;A240,Driver_elast!$A$2:$D$1161,4,FALSE)</f>
        <v>GDP</v>
      </c>
      <c r="X240" s="5">
        <v>1</v>
      </c>
      <c r="Y240" s="2">
        <f>SUMIFS('Growth rates'!D$4:D$999,'Growth rates'!$B$4:$B$999,Demands!$A240,'Growth rates'!$C$4:$C$999,$W240)</f>
        <v>1</v>
      </c>
      <c r="Z240" s="2">
        <f>SUMIFS('Growth rates'!E$4:E$999,'Growth rates'!$B$4:$B$999,Demands!$A240,'Growth rates'!$C$4:$C$999,$W240)</f>
        <v>1.0368887434188376</v>
      </c>
      <c r="AA240" s="2">
        <f>SUMIFS('Growth rates'!F$4:F$999,'Growth rates'!$B$4:$B$999,Demands!$A240,'Growth rates'!$C$4:$C$999,$W240)</f>
        <v>1.2829402409623276</v>
      </c>
      <c r="AB240" s="2">
        <f>SUMIFS('Growth rates'!G$4:G$999,'Growth rates'!$B$4:$B$999,Demands!$A240,'Growth rates'!$C$4:$C$999,$W240)</f>
        <v>1.609665147769151</v>
      </c>
      <c r="AC240" s="2">
        <f>SUMIFS('Growth rates'!H$4:H$999,'Growth rates'!$B$4:$B$999,Demands!$A240,'Growth rates'!$C$4:$C$999,$W240)</f>
        <v>1.9599674490175665</v>
      </c>
      <c r="AD240" s="2">
        <f>SUMIFS('Growth rates'!I$4:I$999,'Growth rates'!$B$4:$B$999,Demands!$A240,'Growth rates'!$C$4:$C$999,$W240)</f>
        <v>2.3160937336373002</v>
      </c>
      <c r="AE240" s="2">
        <f>SUMIFS('Growth rates'!J$4:J$999,'Growth rates'!$B$4:$B$999,Demands!$A240,'Growth rates'!$C$4:$C$999,$W240)</f>
        <v>2.6856571839136154</v>
      </c>
      <c r="AF240" s="2">
        <f>SUMIFS('Growth rates'!K$4:K$999,'Growth rates'!$B$4:$B$999,Demands!$A240,'Growth rates'!$C$4:$C$999,$W240)</f>
        <v>3.0737315687297038</v>
      </c>
      <c r="AG240" s="2">
        <f>SUMIFS('Growth rates'!L$4:L$999,'Growth rates'!$B$4:$B$999,Demands!$A240,'Growth rates'!$C$4:$C$999,$W240)</f>
        <v>3.4906300229062017</v>
      </c>
      <c r="AH240" s="2">
        <f>SUMIFS('Growth rates'!M$4:M$999,'Growth rates'!$B$4:$B$999,Demands!$A240,'Growth rates'!$C$4:$C$999,$W240)</f>
        <v>3.9404177743665389</v>
      </c>
      <c r="AI240" s="2">
        <f>SUMIFS('Growth rates'!N$4:N$999,'Growth rates'!$B$4:$B$999,Demands!$A240,'Growth rates'!$C$4:$C$999,$W240)</f>
        <v>4.4261899638412592</v>
      </c>
      <c r="AJ240" s="2">
        <f>SUMIFS('Growth rates'!O$4:O$999,'Growth rates'!$B$4:$B$999,Demands!$A240,'Growth rates'!$C$4:$C$999,$W240)</f>
        <v>4.9383944779159012</v>
      </c>
      <c r="AK240" s="2">
        <f>SUMIFS('Growth rates'!P$4:P$999,'Growth rates'!$B$4:$B$999,Demands!$A240,'Growth rates'!$C$4:$C$999,$W240)</f>
        <v>5.4750367839711558</v>
      </c>
      <c r="AL240" s="2">
        <f>SUMIFS('Growth rates'!Q$4:Q$999,'Growth rates'!$B$4:$B$999,Demands!$A240,'Growth rates'!$C$4:$C$999,$W240)</f>
        <v>6.0283918090853135</v>
      </c>
      <c r="AM240" s="2">
        <f>SUMIFS('Growth rates'!R$4:R$999,'Growth rates'!$B$4:$B$999,Demands!$A240,'Growth rates'!$C$4:$C$999,$W240)</f>
        <v>6.5965068218588536</v>
      </c>
      <c r="AN240" s="2">
        <f>SUMIFS('Growth rates'!S$4:S$999,'Growth rates'!$B$4:$B$999,Demands!$A240,'Growth rates'!$C$4:$C$999,$W240)</f>
        <v>7.1808937147801357</v>
      </c>
      <c r="AO240" s="2">
        <f>SUMIFS('Growth rates'!T$4:T$999,'Growth rates'!$B$4:$B$999,Demands!$A240,'Growth rates'!$C$4:$C$999,$W240)</f>
        <v>7.782597037961259</v>
      </c>
      <c r="AP240" s="2">
        <f>SUMIFS('Growth rates'!U$4:U$999,'Growth rates'!$B$4:$B$999,Demands!$A240,'Growth rates'!$C$4:$C$999,$W240)</f>
        <v>8.4029880202168226</v>
      </c>
      <c r="AR240">
        <f>VLOOKUP(C240&amp;A240,Driver_elast!$A$2:$E$1161,5,FALSE)</f>
        <v>0.86414899999999994</v>
      </c>
      <c r="AS240">
        <f t="shared" si="80"/>
        <v>0.86414899999999994</v>
      </c>
      <c r="AT240">
        <f t="shared" si="81"/>
        <v>0.17282979999999998</v>
      </c>
      <c r="AV240" s="2" cm="1">
        <f t="array" ref="AV240">TREND($AR240:$AS240,$AR$3:$AS$3,AV$1)</f>
        <v>0.86414899999999994</v>
      </c>
      <c r="AW240" s="2" cm="1">
        <f t="array" ref="AW240">TREND($AR240:$AS240,$AR$3:$AS$3,AW$1)</f>
        <v>0.86414899999999994</v>
      </c>
      <c r="AX240" s="2" cm="1">
        <f t="array" ref="AX240">TREND($AR240:$AS240,$AR$3:$AS$3,AX$1)</f>
        <v>0.86414899999999994</v>
      </c>
      <c r="AY240" s="2" cm="1">
        <f t="array" ref="AY240">TREND($AR240:$AS240,$AR$3:$AS$3,AY$1)</f>
        <v>0.86414899999999994</v>
      </c>
      <c r="AZ240" s="2" cm="1">
        <f t="array" ref="AZ240">TREND($AR240:$AS240,$AR$3:$AS$3,AZ$1)</f>
        <v>0.86414899999999994</v>
      </c>
      <c r="BA240" s="2" cm="1">
        <f t="array" ref="BA240">TREND($AR240:$AS240,$AR$3:$AS$3,BA$1)</f>
        <v>0.86414899999999994</v>
      </c>
      <c r="BB240" s="2" cm="1">
        <f t="array" ref="BB240">TREND($AR240:$AS240,$AR$3:$AS$3,BB$1)</f>
        <v>0.86414899999999994</v>
      </c>
      <c r="BC240" s="2" cm="1">
        <f t="array" ref="BC240">TREND($AR240:$AS240,$AR$3:$AS$3,BC$1)</f>
        <v>0.86414899999999994</v>
      </c>
      <c r="BD240" s="2" cm="1">
        <f t="array" ref="BD240">TREND($AR240:$AS240,$AR$3:$AS$3,BD$1)</f>
        <v>0.86414899999999994</v>
      </c>
      <c r="BE240" s="2" cm="1">
        <f t="array" ref="BE240">TREND($AR240:$AS240,$AR$3:$AS$3,BE$1)</f>
        <v>0.86414899999999994</v>
      </c>
      <c r="BF240" s="20" cm="1">
        <f t="array" ref="BF240">TREND($AS240:$AT240,$AS$3:$AT$3,BF$1)</f>
        <v>0.77773410000000354</v>
      </c>
      <c r="BG240" s="20" cm="1">
        <f t="array" ref="BG240">TREND($AS240:$AT240,$AS$3:$AT$3,BG$1)</f>
        <v>0.69131920000000235</v>
      </c>
      <c r="BH240" s="20" cm="1">
        <f t="array" ref="BH240">TREND($AS240:$AT240,$AS$3:$AT$3,BH$1)</f>
        <v>0.60490430000000117</v>
      </c>
      <c r="BI240" s="20" cm="1">
        <f t="array" ref="BI240">TREND($AS240:$AT240,$AS$3:$AT$3,BI$1)</f>
        <v>0.51848939999999999</v>
      </c>
      <c r="BJ240" s="20" cm="1">
        <f t="array" ref="BJ240">TREND($AS240:$AT240,$AS$3:$AT$3,BJ$1)</f>
        <v>0.43207449999999881</v>
      </c>
      <c r="BK240" s="20" cm="1">
        <f t="array" ref="BK240">TREND($AS240:$AT240,$AS$3:$AT$3,BK$1)</f>
        <v>0.34565960000000473</v>
      </c>
      <c r="BL240" s="20" cm="1">
        <f t="array" ref="BL240">TREND($AS240:$AT240,$AS$3:$AT$3,BL$1)</f>
        <v>0.25924470000000355</v>
      </c>
      <c r="BM240" s="20" cm="1">
        <f t="array" ref="BM240">TREND($AS240:$AT240,$AS$3:$AT$3,BM$1)</f>
        <v>0.17282980000000236</v>
      </c>
    </row>
    <row r="241" spans="1:65" x14ac:dyDescent="0.35">
      <c r="A241" t="str">
        <f>IF(BYDem!B239="","\I:",BYDem!B239)</f>
        <v>Asia_other</v>
      </c>
      <c r="B241" t="str">
        <f>BYDem!E239</f>
        <v>Trd_Car</v>
      </c>
      <c r="C241" t="str">
        <f t="shared" si="82"/>
        <v>Trd_Car</v>
      </c>
      <c r="D241" s="4">
        <f>SUMIFS(BYDem!$M$2:$M$2000,BYDem!$B$2:$B$2000,Demands!$A241,BYDem!$E$2:$E$2000,Demands!$B241)</f>
        <v>1138.92</v>
      </c>
      <c r="E241" s="4">
        <f t="shared" si="63"/>
        <v>1175.2257750793799</v>
      </c>
      <c r="F241" s="4">
        <f t="shared" si="64"/>
        <v>1416.2184223807105</v>
      </c>
      <c r="G241" s="4">
        <f t="shared" si="65"/>
        <v>1727.8881966251552</v>
      </c>
      <c r="H241" s="4">
        <f t="shared" si="66"/>
        <v>2052.8345885667472</v>
      </c>
      <c r="I241" s="4">
        <f t="shared" si="67"/>
        <v>2375.1623844653218</v>
      </c>
      <c r="J241" s="4">
        <f t="shared" si="68"/>
        <v>2702.6650355783677</v>
      </c>
      <c r="K241" s="4">
        <f t="shared" si="69"/>
        <v>3040.1428727491548</v>
      </c>
      <c r="L241" s="4">
        <f t="shared" si="70"/>
        <v>3396.4684299139394</v>
      </c>
      <c r="M241" s="4">
        <f t="shared" si="71"/>
        <v>3774.6671186896401</v>
      </c>
      <c r="N241" s="4">
        <f t="shared" si="72"/>
        <v>4136.5767804770776</v>
      </c>
      <c r="O241" s="4">
        <f t="shared" si="73"/>
        <v>4467.5044348590463</v>
      </c>
      <c r="P241" s="4">
        <f t="shared" si="74"/>
        <v>4761.1684908781144</v>
      </c>
      <c r="Q241" s="4">
        <f t="shared" si="75"/>
        <v>5010.6683184258618</v>
      </c>
      <c r="R241" s="4">
        <f t="shared" si="76"/>
        <v>5214.6959961681105</v>
      </c>
      <c r="S241" s="4">
        <f t="shared" si="77"/>
        <v>5374.3809764587577</v>
      </c>
      <c r="T241" s="4">
        <f t="shared" si="78"/>
        <v>5491.1270403066183</v>
      </c>
      <c r="U241" s="4">
        <f t="shared" si="79"/>
        <v>5566.7791512695021</v>
      </c>
      <c r="W241" s="5" t="str">
        <f>VLOOKUP(C241&amp;A241,Driver_elast!$A$2:$D$1161,4,FALSE)</f>
        <v>GDP</v>
      </c>
      <c r="X241" s="5">
        <v>1</v>
      </c>
      <c r="Y241" s="2">
        <f>SUMIFS('Growth rates'!D$4:D$999,'Growth rates'!$B$4:$B$999,Demands!$A241,'Growth rates'!$C$4:$C$999,$W241)</f>
        <v>1</v>
      </c>
      <c r="Z241" s="2">
        <f>SUMIFS('Growth rates'!E$4:E$999,'Growth rates'!$B$4:$B$999,Demands!$A241,'Growth rates'!$C$4:$C$999,$W241)</f>
        <v>1.0368887434188376</v>
      </c>
      <c r="AA241" s="2">
        <f>SUMIFS('Growth rates'!F$4:F$999,'Growth rates'!$B$4:$B$999,Demands!$A241,'Growth rates'!$C$4:$C$999,$W241)</f>
        <v>1.2829402409623276</v>
      </c>
      <c r="AB241" s="2">
        <f>SUMIFS('Growth rates'!G$4:G$999,'Growth rates'!$B$4:$B$999,Demands!$A241,'Growth rates'!$C$4:$C$999,$W241)</f>
        <v>1.609665147769151</v>
      </c>
      <c r="AC241" s="2">
        <f>SUMIFS('Growth rates'!H$4:H$999,'Growth rates'!$B$4:$B$999,Demands!$A241,'Growth rates'!$C$4:$C$999,$W241)</f>
        <v>1.9599674490175665</v>
      </c>
      <c r="AD241" s="2">
        <f>SUMIFS('Growth rates'!I$4:I$999,'Growth rates'!$B$4:$B$999,Demands!$A241,'Growth rates'!$C$4:$C$999,$W241)</f>
        <v>2.3160937336373002</v>
      </c>
      <c r="AE241" s="2">
        <f>SUMIFS('Growth rates'!J$4:J$999,'Growth rates'!$B$4:$B$999,Demands!$A241,'Growth rates'!$C$4:$C$999,$W241)</f>
        <v>2.6856571839136154</v>
      </c>
      <c r="AF241" s="2">
        <f>SUMIFS('Growth rates'!K$4:K$999,'Growth rates'!$B$4:$B$999,Demands!$A241,'Growth rates'!$C$4:$C$999,$W241)</f>
        <v>3.0737315687297038</v>
      </c>
      <c r="AG241" s="2">
        <f>SUMIFS('Growth rates'!L$4:L$999,'Growth rates'!$B$4:$B$999,Demands!$A241,'Growth rates'!$C$4:$C$999,$W241)</f>
        <v>3.4906300229062017</v>
      </c>
      <c r="AH241" s="2">
        <f>SUMIFS('Growth rates'!M$4:M$999,'Growth rates'!$B$4:$B$999,Demands!$A241,'Growth rates'!$C$4:$C$999,$W241)</f>
        <v>3.9404177743665389</v>
      </c>
      <c r="AI241" s="2">
        <f>SUMIFS('Growth rates'!N$4:N$999,'Growth rates'!$B$4:$B$999,Demands!$A241,'Growth rates'!$C$4:$C$999,$W241)</f>
        <v>4.4261899638412592</v>
      </c>
      <c r="AJ241" s="2">
        <f>SUMIFS('Growth rates'!O$4:O$999,'Growth rates'!$B$4:$B$999,Demands!$A241,'Growth rates'!$C$4:$C$999,$W241)</f>
        <v>4.9383944779159012</v>
      </c>
      <c r="AK241" s="2">
        <f>SUMIFS('Growth rates'!P$4:P$999,'Growth rates'!$B$4:$B$999,Demands!$A241,'Growth rates'!$C$4:$C$999,$W241)</f>
        <v>5.4750367839711558</v>
      </c>
      <c r="AL241" s="2">
        <f>SUMIFS('Growth rates'!Q$4:Q$999,'Growth rates'!$B$4:$B$999,Demands!$A241,'Growth rates'!$C$4:$C$999,$W241)</f>
        <v>6.0283918090853135</v>
      </c>
      <c r="AM241" s="2">
        <f>SUMIFS('Growth rates'!R$4:R$999,'Growth rates'!$B$4:$B$999,Demands!$A241,'Growth rates'!$C$4:$C$999,$W241)</f>
        <v>6.5965068218588536</v>
      </c>
      <c r="AN241" s="2">
        <f>SUMIFS('Growth rates'!S$4:S$999,'Growth rates'!$B$4:$B$999,Demands!$A241,'Growth rates'!$C$4:$C$999,$W241)</f>
        <v>7.1808937147801357</v>
      </c>
      <c r="AO241" s="2">
        <f>SUMIFS('Growth rates'!T$4:T$999,'Growth rates'!$B$4:$B$999,Demands!$A241,'Growth rates'!$C$4:$C$999,$W241)</f>
        <v>7.782597037961259</v>
      </c>
      <c r="AP241" s="2">
        <f>SUMIFS('Growth rates'!U$4:U$999,'Growth rates'!$B$4:$B$999,Demands!$A241,'Growth rates'!$C$4:$C$999,$W241)</f>
        <v>8.4029880202168226</v>
      </c>
      <c r="AR241">
        <f>VLOOKUP(C241&amp;A241,Driver_elast!$A$2:$E$1161,5,FALSE)</f>
        <v>0.86414899999999994</v>
      </c>
      <c r="AS241">
        <f t="shared" si="80"/>
        <v>0.86414899999999994</v>
      </c>
      <c r="AT241">
        <f t="shared" si="81"/>
        <v>0.17282979999999998</v>
      </c>
      <c r="AV241" s="2" cm="1">
        <f t="array" ref="AV241">TREND($AR241:$AS241,$AR$3:$AS$3,AV$1)</f>
        <v>0.86414899999999994</v>
      </c>
      <c r="AW241" s="2" cm="1">
        <f t="array" ref="AW241">TREND($AR241:$AS241,$AR$3:$AS$3,AW$1)</f>
        <v>0.86414899999999994</v>
      </c>
      <c r="AX241" s="2" cm="1">
        <f t="array" ref="AX241">TREND($AR241:$AS241,$AR$3:$AS$3,AX$1)</f>
        <v>0.86414899999999994</v>
      </c>
      <c r="AY241" s="2" cm="1">
        <f t="array" ref="AY241">TREND($AR241:$AS241,$AR$3:$AS$3,AY$1)</f>
        <v>0.86414899999999994</v>
      </c>
      <c r="AZ241" s="2" cm="1">
        <f t="array" ref="AZ241">TREND($AR241:$AS241,$AR$3:$AS$3,AZ$1)</f>
        <v>0.86414899999999994</v>
      </c>
      <c r="BA241" s="2" cm="1">
        <f t="array" ref="BA241">TREND($AR241:$AS241,$AR$3:$AS$3,BA$1)</f>
        <v>0.86414899999999994</v>
      </c>
      <c r="BB241" s="2" cm="1">
        <f t="array" ref="BB241">TREND($AR241:$AS241,$AR$3:$AS$3,BB$1)</f>
        <v>0.86414899999999994</v>
      </c>
      <c r="BC241" s="2" cm="1">
        <f t="array" ref="BC241">TREND($AR241:$AS241,$AR$3:$AS$3,BC$1)</f>
        <v>0.86414899999999994</v>
      </c>
      <c r="BD241" s="2" cm="1">
        <f t="array" ref="BD241">TREND($AR241:$AS241,$AR$3:$AS$3,BD$1)</f>
        <v>0.86414899999999994</v>
      </c>
      <c r="BE241" s="2" cm="1">
        <f t="array" ref="BE241">TREND($AR241:$AS241,$AR$3:$AS$3,BE$1)</f>
        <v>0.86414899999999994</v>
      </c>
      <c r="BF241" s="20" cm="1">
        <f t="array" ref="BF241">TREND($AS241:$AT241,$AS$3:$AT$3,BF$1)</f>
        <v>0.77773410000000354</v>
      </c>
      <c r="BG241" s="20" cm="1">
        <f t="array" ref="BG241">TREND($AS241:$AT241,$AS$3:$AT$3,BG$1)</f>
        <v>0.69131920000000235</v>
      </c>
      <c r="BH241" s="20" cm="1">
        <f t="array" ref="BH241">TREND($AS241:$AT241,$AS$3:$AT$3,BH$1)</f>
        <v>0.60490430000000117</v>
      </c>
      <c r="BI241" s="20" cm="1">
        <f t="array" ref="BI241">TREND($AS241:$AT241,$AS$3:$AT$3,BI$1)</f>
        <v>0.51848939999999999</v>
      </c>
      <c r="BJ241" s="20" cm="1">
        <f t="array" ref="BJ241">TREND($AS241:$AT241,$AS$3:$AT$3,BJ$1)</f>
        <v>0.43207449999999881</v>
      </c>
      <c r="BK241" s="20" cm="1">
        <f t="array" ref="BK241">TREND($AS241:$AT241,$AS$3:$AT$3,BK$1)</f>
        <v>0.34565960000000473</v>
      </c>
      <c r="BL241" s="20" cm="1">
        <f t="array" ref="BL241">TREND($AS241:$AT241,$AS$3:$AT$3,BL$1)</f>
        <v>0.25924470000000355</v>
      </c>
      <c r="BM241" s="20" cm="1">
        <f t="array" ref="BM241">TREND($AS241:$AT241,$AS$3:$AT$3,BM$1)</f>
        <v>0.17282980000000236</v>
      </c>
    </row>
    <row r="242" spans="1:65" x14ac:dyDescent="0.35">
      <c r="A242" t="str">
        <f>IF(BYDem!B240="","\I:",BYDem!B240)</f>
        <v>Asia_other</v>
      </c>
      <c r="B242" t="str">
        <f>BYDem!E240</f>
        <v>Trd_Hdt</v>
      </c>
      <c r="C242" t="str">
        <f t="shared" si="82"/>
        <v>Trd_Hdt</v>
      </c>
      <c r="D242" s="4">
        <f>SUMIFS(BYDem!$M$2:$M$2000,BYDem!$B$2:$B$2000,Demands!$A242,BYDem!$E$2:$E$2000,Demands!$B242)</f>
        <v>298</v>
      </c>
      <c r="E242" s="4">
        <f t="shared" si="63"/>
        <v>307.49945647952023</v>
      </c>
      <c r="F242" s="4">
        <f t="shared" si="64"/>
        <v>370.5555173931898</v>
      </c>
      <c r="G242" s="4">
        <f t="shared" si="65"/>
        <v>452.10434674454416</v>
      </c>
      <c r="H242" s="4">
        <f t="shared" si="66"/>
        <v>537.12702155804675</v>
      </c>
      <c r="I242" s="4">
        <f t="shared" si="67"/>
        <v>621.46453707957164</v>
      </c>
      <c r="J242" s="4">
        <f t="shared" si="68"/>
        <v>707.15606065601924</v>
      </c>
      <c r="K242" s="4">
        <f t="shared" si="69"/>
        <v>795.45760552035961</v>
      </c>
      <c r="L242" s="4">
        <f t="shared" si="70"/>
        <v>888.69068250127646</v>
      </c>
      <c r="M242" s="4">
        <f t="shared" si="71"/>
        <v>987.64689475073988</v>
      </c>
      <c r="N242" s="4">
        <f t="shared" si="72"/>
        <v>1082.3410604626918</v>
      </c>
      <c r="O242" s="4">
        <f t="shared" si="73"/>
        <v>1168.9287409019032</v>
      </c>
      <c r="P242" s="4">
        <f t="shared" si="74"/>
        <v>1245.7663490690109</v>
      </c>
      <c r="Q242" s="4">
        <f t="shared" si="75"/>
        <v>1311.0483255109284</v>
      </c>
      <c r="R242" s="4">
        <f t="shared" si="76"/>
        <v>1364.4324507938193</v>
      </c>
      <c r="S242" s="4">
        <f t="shared" si="77"/>
        <v>1406.21424769493</v>
      </c>
      <c r="T242" s="4">
        <f t="shared" si="78"/>
        <v>1436.7610174651179</v>
      </c>
      <c r="U242" s="4">
        <f t="shared" si="79"/>
        <v>1456.5554973820035</v>
      </c>
      <c r="W242" s="5" t="str">
        <f>VLOOKUP(C242&amp;A242,Driver_elast!$A$2:$D$1161,4,FALSE)</f>
        <v>GDP</v>
      </c>
      <c r="X242" s="5">
        <v>1</v>
      </c>
      <c r="Y242" s="2">
        <f>SUMIFS('Growth rates'!D$4:D$999,'Growth rates'!$B$4:$B$999,Demands!$A242,'Growth rates'!$C$4:$C$999,$W242)</f>
        <v>1</v>
      </c>
      <c r="Z242" s="2">
        <f>SUMIFS('Growth rates'!E$4:E$999,'Growth rates'!$B$4:$B$999,Demands!$A242,'Growth rates'!$C$4:$C$999,$W242)</f>
        <v>1.0368887434188376</v>
      </c>
      <c r="AA242" s="2">
        <f>SUMIFS('Growth rates'!F$4:F$999,'Growth rates'!$B$4:$B$999,Demands!$A242,'Growth rates'!$C$4:$C$999,$W242)</f>
        <v>1.2829402409623276</v>
      </c>
      <c r="AB242" s="2">
        <f>SUMIFS('Growth rates'!G$4:G$999,'Growth rates'!$B$4:$B$999,Demands!$A242,'Growth rates'!$C$4:$C$999,$W242)</f>
        <v>1.609665147769151</v>
      </c>
      <c r="AC242" s="2">
        <f>SUMIFS('Growth rates'!H$4:H$999,'Growth rates'!$B$4:$B$999,Demands!$A242,'Growth rates'!$C$4:$C$999,$W242)</f>
        <v>1.9599674490175665</v>
      </c>
      <c r="AD242" s="2">
        <f>SUMIFS('Growth rates'!I$4:I$999,'Growth rates'!$B$4:$B$999,Demands!$A242,'Growth rates'!$C$4:$C$999,$W242)</f>
        <v>2.3160937336373002</v>
      </c>
      <c r="AE242" s="2">
        <f>SUMIFS('Growth rates'!J$4:J$999,'Growth rates'!$B$4:$B$999,Demands!$A242,'Growth rates'!$C$4:$C$999,$W242)</f>
        <v>2.6856571839136154</v>
      </c>
      <c r="AF242" s="2">
        <f>SUMIFS('Growth rates'!K$4:K$999,'Growth rates'!$B$4:$B$999,Demands!$A242,'Growth rates'!$C$4:$C$999,$W242)</f>
        <v>3.0737315687297038</v>
      </c>
      <c r="AG242" s="2">
        <f>SUMIFS('Growth rates'!L$4:L$999,'Growth rates'!$B$4:$B$999,Demands!$A242,'Growth rates'!$C$4:$C$999,$W242)</f>
        <v>3.4906300229062017</v>
      </c>
      <c r="AH242" s="2">
        <f>SUMIFS('Growth rates'!M$4:M$999,'Growth rates'!$B$4:$B$999,Demands!$A242,'Growth rates'!$C$4:$C$999,$W242)</f>
        <v>3.9404177743665389</v>
      </c>
      <c r="AI242" s="2">
        <f>SUMIFS('Growth rates'!N$4:N$999,'Growth rates'!$B$4:$B$999,Demands!$A242,'Growth rates'!$C$4:$C$999,$W242)</f>
        <v>4.4261899638412592</v>
      </c>
      <c r="AJ242" s="2">
        <f>SUMIFS('Growth rates'!O$4:O$999,'Growth rates'!$B$4:$B$999,Demands!$A242,'Growth rates'!$C$4:$C$999,$W242)</f>
        <v>4.9383944779159012</v>
      </c>
      <c r="AK242" s="2">
        <f>SUMIFS('Growth rates'!P$4:P$999,'Growth rates'!$B$4:$B$999,Demands!$A242,'Growth rates'!$C$4:$C$999,$W242)</f>
        <v>5.4750367839711558</v>
      </c>
      <c r="AL242" s="2">
        <f>SUMIFS('Growth rates'!Q$4:Q$999,'Growth rates'!$B$4:$B$999,Demands!$A242,'Growth rates'!$C$4:$C$999,$W242)</f>
        <v>6.0283918090853135</v>
      </c>
      <c r="AM242" s="2">
        <f>SUMIFS('Growth rates'!R$4:R$999,'Growth rates'!$B$4:$B$999,Demands!$A242,'Growth rates'!$C$4:$C$999,$W242)</f>
        <v>6.5965068218588536</v>
      </c>
      <c r="AN242" s="2">
        <f>SUMIFS('Growth rates'!S$4:S$999,'Growth rates'!$B$4:$B$999,Demands!$A242,'Growth rates'!$C$4:$C$999,$W242)</f>
        <v>7.1808937147801357</v>
      </c>
      <c r="AO242" s="2">
        <f>SUMIFS('Growth rates'!T$4:T$999,'Growth rates'!$B$4:$B$999,Demands!$A242,'Growth rates'!$C$4:$C$999,$W242)</f>
        <v>7.782597037961259</v>
      </c>
      <c r="AP242" s="2">
        <f>SUMIFS('Growth rates'!U$4:U$999,'Growth rates'!$B$4:$B$999,Demands!$A242,'Growth rates'!$C$4:$C$999,$W242)</f>
        <v>8.4029880202168226</v>
      </c>
      <c r="AR242">
        <f>VLOOKUP(C242&amp;A242,Driver_elast!$A$2:$E$1161,5,FALSE)</f>
        <v>0.86414899999999994</v>
      </c>
      <c r="AS242">
        <f t="shared" si="80"/>
        <v>0.86414899999999994</v>
      </c>
      <c r="AT242">
        <f t="shared" si="81"/>
        <v>0.17282979999999998</v>
      </c>
      <c r="AV242" s="2" cm="1">
        <f t="array" ref="AV242">TREND($AR242:$AS242,$AR$3:$AS$3,AV$1)</f>
        <v>0.86414899999999994</v>
      </c>
      <c r="AW242" s="2" cm="1">
        <f t="array" ref="AW242">TREND($AR242:$AS242,$AR$3:$AS$3,AW$1)</f>
        <v>0.86414899999999994</v>
      </c>
      <c r="AX242" s="2" cm="1">
        <f t="array" ref="AX242">TREND($AR242:$AS242,$AR$3:$AS$3,AX$1)</f>
        <v>0.86414899999999994</v>
      </c>
      <c r="AY242" s="2" cm="1">
        <f t="array" ref="AY242">TREND($AR242:$AS242,$AR$3:$AS$3,AY$1)</f>
        <v>0.86414899999999994</v>
      </c>
      <c r="AZ242" s="2" cm="1">
        <f t="array" ref="AZ242">TREND($AR242:$AS242,$AR$3:$AS$3,AZ$1)</f>
        <v>0.86414899999999994</v>
      </c>
      <c r="BA242" s="2" cm="1">
        <f t="array" ref="BA242">TREND($AR242:$AS242,$AR$3:$AS$3,BA$1)</f>
        <v>0.86414899999999994</v>
      </c>
      <c r="BB242" s="2" cm="1">
        <f t="array" ref="BB242">TREND($AR242:$AS242,$AR$3:$AS$3,BB$1)</f>
        <v>0.86414899999999994</v>
      </c>
      <c r="BC242" s="2" cm="1">
        <f t="array" ref="BC242">TREND($AR242:$AS242,$AR$3:$AS$3,BC$1)</f>
        <v>0.86414899999999994</v>
      </c>
      <c r="BD242" s="2" cm="1">
        <f t="array" ref="BD242">TREND($AR242:$AS242,$AR$3:$AS$3,BD$1)</f>
        <v>0.86414899999999994</v>
      </c>
      <c r="BE242" s="2" cm="1">
        <f t="array" ref="BE242">TREND($AR242:$AS242,$AR$3:$AS$3,BE$1)</f>
        <v>0.86414899999999994</v>
      </c>
      <c r="BF242" s="20" cm="1">
        <f t="array" ref="BF242">TREND($AS242:$AT242,$AS$3:$AT$3,BF$1)</f>
        <v>0.77773410000000354</v>
      </c>
      <c r="BG242" s="20" cm="1">
        <f t="array" ref="BG242">TREND($AS242:$AT242,$AS$3:$AT$3,BG$1)</f>
        <v>0.69131920000000235</v>
      </c>
      <c r="BH242" s="20" cm="1">
        <f t="array" ref="BH242">TREND($AS242:$AT242,$AS$3:$AT$3,BH$1)</f>
        <v>0.60490430000000117</v>
      </c>
      <c r="BI242" s="20" cm="1">
        <f t="array" ref="BI242">TREND($AS242:$AT242,$AS$3:$AT$3,BI$1)</f>
        <v>0.51848939999999999</v>
      </c>
      <c r="BJ242" s="20" cm="1">
        <f t="array" ref="BJ242">TREND($AS242:$AT242,$AS$3:$AT$3,BJ$1)</f>
        <v>0.43207449999999881</v>
      </c>
      <c r="BK242" s="20" cm="1">
        <f t="array" ref="BK242">TREND($AS242:$AT242,$AS$3:$AT$3,BK$1)</f>
        <v>0.34565960000000473</v>
      </c>
      <c r="BL242" s="20" cm="1">
        <f t="array" ref="BL242">TREND($AS242:$AT242,$AS$3:$AT$3,BL$1)</f>
        <v>0.25924470000000355</v>
      </c>
      <c r="BM242" s="20" cm="1">
        <f t="array" ref="BM242">TREND($AS242:$AT242,$AS$3:$AT$3,BM$1)</f>
        <v>0.17282980000000236</v>
      </c>
    </row>
    <row r="243" spans="1:65" x14ac:dyDescent="0.35">
      <c r="A243" t="str">
        <f>IF(BYDem!B241="","\I:",BYDem!B241)</f>
        <v>Asia_other</v>
      </c>
      <c r="B243" t="str">
        <f>BYDem!E241</f>
        <v>Trd_Lcv</v>
      </c>
      <c r="C243" t="str">
        <f t="shared" si="82"/>
        <v>Trd_Lcv</v>
      </c>
      <c r="D243" s="4">
        <f>SUMIFS(BYDem!$M$2:$M$2000,BYDem!$B$2:$B$2000,Demands!$A243,BYDem!$E$2:$E$2000,Demands!$B243)</f>
        <v>112</v>
      </c>
      <c r="E243" s="4">
        <f t="shared" si="63"/>
        <v>115.57026552250426</v>
      </c>
      <c r="F243" s="4">
        <f t="shared" si="64"/>
        <v>139.26918774509147</v>
      </c>
      <c r="G243" s="4">
        <f t="shared" si="65"/>
        <v>169.91841219929177</v>
      </c>
      <c r="H243" s="4">
        <f t="shared" si="66"/>
        <v>201.873243001682</v>
      </c>
      <c r="I243" s="4">
        <f t="shared" si="67"/>
        <v>233.57056427151687</v>
      </c>
      <c r="J243" s="4">
        <f t="shared" si="68"/>
        <v>265.77677447474548</v>
      </c>
      <c r="K243" s="4">
        <f t="shared" si="69"/>
        <v>298.96393227610832</v>
      </c>
      <c r="L243" s="4">
        <f t="shared" si="70"/>
        <v>334.00455181256029</v>
      </c>
      <c r="M243" s="4">
        <f t="shared" si="71"/>
        <v>371.1961483626942</v>
      </c>
      <c r="N243" s="4">
        <f t="shared" si="72"/>
        <v>406.78590191886406</v>
      </c>
      <c r="O243" s="4">
        <f t="shared" si="73"/>
        <v>439.32892275507777</v>
      </c>
      <c r="P243" s="4">
        <f t="shared" si="74"/>
        <v>468.2074868984202</v>
      </c>
      <c r="Q243" s="4">
        <f t="shared" si="75"/>
        <v>492.74299482289933</v>
      </c>
      <c r="R243" s="4">
        <f t="shared" si="76"/>
        <v>512.80682714398586</v>
      </c>
      <c r="S243" s="4">
        <f t="shared" si="77"/>
        <v>528.5100528249402</v>
      </c>
      <c r="T243" s="4">
        <f t="shared" si="78"/>
        <v>539.99071797346721</v>
      </c>
      <c r="U243" s="4">
        <f t="shared" si="79"/>
        <v>547.43025404961213</v>
      </c>
      <c r="W243" s="5" t="str">
        <f>VLOOKUP(C243&amp;A243,Driver_elast!$A$2:$D$1161,4,FALSE)</f>
        <v>GDP</v>
      </c>
      <c r="X243" s="5">
        <v>1</v>
      </c>
      <c r="Y243" s="2">
        <f>SUMIFS('Growth rates'!D$4:D$999,'Growth rates'!$B$4:$B$999,Demands!$A243,'Growth rates'!$C$4:$C$999,$W243)</f>
        <v>1</v>
      </c>
      <c r="Z243" s="2">
        <f>SUMIFS('Growth rates'!E$4:E$999,'Growth rates'!$B$4:$B$999,Demands!$A243,'Growth rates'!$C$4:$C$999,$W243)</f>
        <v>1.0368887434188376</v>
      </c>
      <c r="AA243" s="2">
        <f>SUMIFS('Growth rates'!F$4:F$999,'Growth rates'!$B$4:$B$999,Demands!$A243,'Growth rates'!$C$4:$C$999,$W243)</f>
        <v>1.2829402409623276</v>
      </c>
      <c r="AB243" s="2">
        <f>SUMIFS('Growth rates'!G$4:G$999,'Growth rates'!$B$4:$B$999,Demands!$A243,'Growth rates'!$C$4:$C$999,$W243)</f>
        <v>1.609665147769151</v>
      </c>
      <c r="AC243" s="2">
        <f>SUMIFS('Growth rates'!H$4:H$999,'Growth rates'!$B$4:$B$999,Demands!$A243,'Growth rates'!$C$4:$C$999,$W243)</f>
        <v>1.9599674490175665</v>
      </c>
      <c r="AD243" s="2">
        <f>SUMIFS('Growth rates'!I$4:I$999,'Growth rates'!$B$4:$B$999,Demands!$A243,'Growth rates'!$C$4:$C$999,$W243)</f>
        <v>2.3160937336373002</v>
      </c>
      <c r="AE243" s="2">
        <f>SUMIFS('Growth rates'!J$4:J$999,'Growth rates'!$B$4:$B$999,Demands!$A243,'Growth rates'!$C$4:$C$999,$W243)</f>
        <v>2.6856571839136154</v>
      </c>
      <c r="AF243" s="2">
        <f>SUMIFS('Growth rates'!K$4:K$999,'Growth rates'!$B$4:$B$999,Demands!$A243,'Growth rates'!$C$4:$C$999,$W243)</f>
        <v>3.0737315687297038</v>
      </c>
      <c r="AG243" s="2">
        <f>SUMIFS('Growth rates'!L$4:L$999,'Growth rates'!$B$4:$B$999,Demands!$A243,'Growth rates'!$C$4:$C$999,$W243)</f>
        <v>3.4906300229062017</v>
      </c>
      <c r="AH243" s="2">
        <f>SUMIFS('Growth rates'!M$4:M$999,'Growth rates'!$B$4:$B$999,Demands!$A243,'Growth rates'!$C$4:$C$999,$W243)</f>
        <v>3.9404177743665389</v>
      </c>
      <c r="AI243" s="2">
        <f>SUMIFS('Growth rates'!N$4:N$999,'Growth rates'!$B$4:$B$999,Demands!$A243,'Growth rates'!$C$4:$C$999,$W243)</f>
        <v>4.4261899638412592</v>
      </c>
      <c r="AJ243" s="2">
        <f>SUMIFS('Growth rates'!O$4:O$999,'Growth rates'!$B$4:$B$999,Demands!$A243,'Growth rates'!$C$4:$C$999,$W243)</f>
        <v>4.9383944779159012</v>
      </c>
      <c r="AK243" s="2">
        <f>SUMIFS('Growth rates'!P$4:P$999,'Growth rates'!$B$4:$B$999,Demands!$A243,'Growth rates'!$C$4:$C$999,$W243)</f>
        <v>5.4750367839711558</v>
      </c>
      <c r="AL243" s="2">
        <f>SUMIFS('Growth rates'!Q$4:Q$999,'Growth rates'!$B$4:$B$999,Demands!$A243,'Growth rates'!$C$4:$C$999,$W243)</f>
        <v>6.0283918090853135</v>
      </c>
      <c r="AM243" s="2">
        <f>SUMIFS('Growth rates'!R$4:R$999,'Growth rates'!$B$4:$B$999,Demands!$A243,'Growth rates'!$C$4:$C$999,$W243)</f>
        <v>6.5965068218588536</v>
      </c>
      <c r="AN243" s="2">
        <f>SUMIFS('Growth rates'!S$4:S$999,'Growth rates'!$B$4:$B$999,Demands!$A243,'Growth rates'!$C$4:$C$999,$W243)</f>
        <v>7.1808937147801357</v>
      </c>
      <c r="AO243" s="2">
        <f>SUMIFS('Growth rates'!T$4:T$999,'Growth rates'!$B$4:$B$999,Demands!$A243,'Growth rates'!$C$4:$C$999,$W243)</f>
        <v>7.782597037961259</v>
      </c>
      <c r="AP243" s="2">
        <f>SUMIFS('Growth rates'!U$4:U$999,'Growth rates'!$B$4:$B$999,Demands!$A243,'Growth rates'!$C$4:$C$999,$W243)</f>
        <v>8.4029880202168226</v>
      </c>
      <c r="AR243">
        <f>VLOOKUP(C243&amp;A243,Driver_elast!$A$2:$E$1161,5,FALSE)</f>
        <v>0.86414899999999994</v>
      </c>
      <c r="AS243">
        <f t="shared" si="80"/>
        <v>0.86414899999999994</v>
      </c>
      <c r="AT243">
        <f t="shared" si="81"/>
        <v>0.17282979999999998</v>
      </c>
      <c r="AV243" s="2" cm="1">
        <f t="array" ref="AV243">TREND($AR243:$AS243,$AR$3:$AS$3,AV$1)</f>
        <v>0.86414899999999994</v>
      </c>
      <c r="AW243" s="2" cm="1">
        <f t="array" ref="AW243">TREND($AR243:$AS243,$AR$3:$AS$3,AW$1)</f>
        <v>0.86414899999999994</v>
      </c>
      <c r="AX243" s="2" cm="1">
        <f t="array" ref="AX243">TREND($AR243:$AS243,$AR$3:$AS$3,AX$1)</f>
        <v>0.86414899999999994</v>
      </c>
      <c r="AY243" s="2" cm="1">
        <f t="array" ref="AY243">TREND($AR243:$AS243,$AR$3:$AS$3,AY$1)</f>
        <v>0.86414899999999994</v>
      </c>
      <c r="AZ243" s="2" cm="1">
        <f t="array" ref="AZ243">TREND($AR243:$AS243,$AR$3:$AS$3,AZ$1)</f>
        <v>0.86414899999999994</v>
      </c>
      <c r="BA243" s="2" cm="1">
        <f t="array" ref="BA243">TREND($AR243:$AS243,$AR$3:$AS$3,BA$1)</f>
        <v>0.86414899999999994</v>
      </c>
      <c r="BB243" s="2" cm="1">
        <f t="array" ref="BB243">TREND($AR243:$AS243,$AR$3:$AS$3,BB$1)</f>
        <v>0.86414899999999994</v>
      </c>
      <c r="BC243" s="2" cm="1">
        <f t="array" ref="BC243">TREND($AR243:$AS243,$AR$3:$AS$3,BC$1)</f>
        <v>0.86414899999999994</v>
      </c>
      <c r="BD243" s="2" cm="1">
        <f t="array" ref="BD243">TREND($AR243:$AS243,$AR$3:$AS$3,BD$1)</f>
        <v>0.86414899999999994</v>
      </c>
      <c r="BE243" s="2" cm="1">
        <f t="array" ref="BE243">TREND($AR243:$AS243,$AR$3:$AS$3,BE$1)</f>
        <v>0.86414899999999994</v>
      </c>
      <c r="BF243" s="20" cm="1">
        <f t="array" ref="BF243">TREND($AS243:$AT243,$AS$3:$AT$3,BF$1)</f>
        <v>0.77773410000000354</v>
      </c>
      <c r="BG243" s="20" cm="1">
        <f t="array" ref="BG243">TREND($AS243:$AT243,$AS$3:$AT$3,BG$1)</f>
        <v>0.69131920000000235</v>
      </c>
      <c r="BH243" s="20" cm="1">
        <f t="array" ref="BH243">TREND($AS243:$AT243,$AS$3:$AT$3,BH$1)</f>
        <v>0.60490430000000117</v>
      </c>
      <c r="BI243" s="20" cm="1">
        <f t="array" ref="BI243">TREND($AS243:$AT243,$AS$3:$AT$3,BI$1)</f>
        <v>0.51848939999999999</v>
      </c>
      <c r="BJ243" s="20" cm="1">
        <f t="array" ref="BJ243">TREND($AS243:$AT243,$AS$3:$AT$3,BJ$1)</f>
        <v>0.43207449999999881</v>
      </c>
      <c r="BK243" s="20" cm="1">
        <f t="array" ref="BK243">TREND($AS243:$AT243,$AS$3:$AT$3,BK$1)</f>
        <v>0.34565960000000473</v>
      </c>
      <c r="BL243" s="20" cm="1">
        <f t="array" ref="BL243">TREND($AS243:$AT243,$AS$3:$AT$3,BL$1)</f>
        <v>0.25924470000000355</v>
      </c>
      <c r="BM243" s="20" cm="1">
        <f t="array" ref="BM243">TREND($AS243:$AT243,$AS$3:$AT$3,BM$1)</f>
        <v>0.17282980000000236</v>
      </c>
    </row>
    <row r="244" spans="1:65" x14ac:dyDescent="0.35">
      <c r="A244" t="str">
        <f>IF(BYDem!B242="","\I:",BYDem!B242)</f>
        <v>Australia_NZ</v>
      </c>
      <c r="B244" t="str">
        <f>BYDem!E242</f>
        <v>AGR</v>
      </c>
      <c r="C244" t="str">
        <f t="shared" si="82"/>
        <v>AGR</v>
      </c>
      <c r="D244" s="4">
        <f>SUMIFS(BYDem!$M$2:$M$2000,BYDem!$B$2:$B$2000,Demands!$A244,BYDem!$E$2:$E$2000,Demands!$B244)</f>
        <v>121.0127634936</v>
      </c>
      <c r="E244" s="4">
        <f t="shared" si="63"/>
        <v>122.46086998051095</v>
      </c>
      <c r="F244" s="4">
        <f t="shared" si="64"/>
        <v>129.73167975238292</v>
      </c>
      <c r="G244" s="4">
        <f t="shared" si="65"/>
        <v>136.84497545443065</v>
      </c>
      <c r="H244" s="4">
        <f t="shared" si="66"/>
        <v>143.56300401985413</v>
      </c>
      <c r="I244" s="4">
        <f t="shared" si="67"/>
        <v>149.9973045862331</v>
      </c>
      <c r="J244" s="4">
        <f t="shared" si="68"/>
        <v>156.4053946666414</v>
      </c>
      <c r="K244" s="4">
        <f t="shared" si="69"/>
        <v>162.95446117312034</v>
      </c>
      <c r="L244" s="4">
        <f t="shared" si="70"/>
        <v>169.08231295770099</v>
      </c>
      <c r="M244" s="4">
        <f t="shared" si="71"/>
        <v>174.80232834738277</v>
      </c>
      <c r="N244" s="4">
        <f t="shared" si="72"/>
        <v>179.30257233755248</v>
      </c>
      <c r="O244" s="4">
        <f t="shared" si="73"/>
        <v>182.77916847705956</v>
      </c>
      <c r="P244" s="4">
        <f t="shared" si="74"/>
        <v>185.32708373546694</v>
      </c>
      <c r="Q244" s="4">
        <f t="shared" si="75"/>
        <v>186.99657538748366</v>
      </c>
      <c r="R244" s="4">
        <f t="shared" si="76"/>
        <v>187.84277159543049</v>
      </c>
      <c r="S244" s="4">
        <f t="shared" si="77"/>
        <v>188.07407710863689</v>
      </c>
      <c r="T244" s="4">
        <f t="shared" si="78"/>
        <v>187.97855339003129</v>
      </c>
      <c r="U244" s="4">
        <f t="shared" si="79"/>
        <v>187.78573361286311</v>
      </c>
      <c r="W244" s="5" t="str">
        <f>VLOOKUP(C244&amp;A244,Driver_elast!$A$2:$D$1161,4,FALSE)</f>
        <v>POP</v>
      </c>
      <c r="X244" s="5">
        <v>1</v>
      </c>
      <c r="Y244" s="2">
        <f>SUMIFS('Growth rates'!D$4:D$999,'Growth rates'!$B$4:$B$999,Demands!$A244,'Growth rates'!$C$4:$C$999,$W244)</f>
        <v>1</v>
      </c>
      <c r="Z244" s="2">
        <f>SUMIFS('Growth rates'!E$4:E$999,'Growth rates'!$B$4:$B$999,Demands!$A244,'Growth rates'!$C$4:$C$999,$W244)</f>
        <v>1.0077524965953906</v>
      </c>
      <c r="AA244" s="2">
        <f>SUMIFS('Growth rates'!F$4:F$999,'Growth rates'!$B$4:$B$999,Demands!$A244,'Growth rates'!$C$4:$C$999,$W244)</f>
        <v>1.0465149795723439</v>
      </c>
      <c r="AB244" s="2">
        <f>SUMIFS('Growth rates'!G$4:G$999,'Growth rates'!$B$4:$B$999,Demands!$A244,'Growth rates'!$C$4:$C$999,$W244)</f>
        <v>1.0836892569028431</v>
      </c>
      <c r="AC244" s="2">
        <f>SUMIFS('Growth rates'!H$4:H$999,'Growth rates'!$B$4:$B$999,Demands!$A244,'Growth rates'!$C$4:$C$999,$W244)</f>
        <v>1.1181551885286369</v>
      </c>
      <c r="AD244" s="2">
        <f>SUMIFS('Growth rates'!I$4:I$999,'Growth rates'!$B$4:$B$999,Demands!$A244,'Growth rates'!$C$4:$C$999,$W244)</f>
        <v>1.1506215152164236</v>
      </c>
      <c r="AE244" s="2">
        <f>SUMIFS('Growth rates'!J$4:J$999,'Growth rates'!$B$4:$B$999,Demands!$A244,'Growth rates'!$C$4:$C$999,$W244)</f>
        <v>1.1824671498160164</v>
      </c>
      <c r="AF244" s="2">
        <f>SUMIFS('Growth rates'!K$4:K$999,'Growth rates'!$B$4:$B$999,Demands!$A244,'Growth rates'!$C$4:$C$999,$W244)</f>
        <v>1.2145438009408662</v>
      </c>
      <c r="AG244" s="2">
        <f>SUMIFS('Growth rates'!L$4:L$999,'Growth rates'!$B$4:$B$999,Demands!$A244,'Growth rates'!$C$4:$C$999,$W244)</f>
        <v>1.2441326071511705</v>
      </c>
      <c r="AH244" s="2">
        <f>SUMIFS('Growth rates'!M$4:M$999,'Growth rates'!$B$4:$B$999,Demands!$A244,'Growth rates'!$C$4:$C$999,$W244)</f>
        <v>1.2713996445391447</v>
      </c>
      <c r="AI244" s="2">
        <f>SUMIFS('Growth rates'!N$4:N$999,'Growth rates'!$B$4:$B$999,Demands!$A244,'Growth rates'!$C$4:$C$999,$W244)</f>
        <v>1.2949610225872648</v>
      </c>
      <c r="AJ244" s="2">
        <f>SUMIFS('Growth rates'!O$4:O$999,'Growth rates'!$B$4:$B$999,Demands!$A244,'Growth rates'!$C$4:$C$999,$W244)</f>
        <v>1.3152942677488515</v>
      </c>
      <c r="AK244" s="2">
        <f>SUMIFS('Growth rates'!P$4:P$999,'Growth rates'!$B$4:$B$999,Demands!$A244,'Growth rates'!$C$4:$C$999,$W244)</f>
        <v>1.3322632358673252</v>
      </c>
      <c r="AL244" s="2">
        <f>SUMIFS('Growth rates'!Q$4:Q$999,'Growth rates'!$B$4:$B$999,Demands!$A244,'Growth rates'!$C$4:$C$999,$W244)</f>
        <v>1.3452217861162643</v>
      </c>
      <c r="AM244" s="2">
        <f>SUMIFS('Growth rates'!R$4:R$999,'Growth rates'!$B$4:$B$999,Demands!$A244,'Growth rates'!$C$4:$C$999,$W244)</f>
        <v>1.3531091808030726</v>
      </c>
      <c r="AN244" s="2">
        <f>SUMIFS('Growth rates'!S$4:S$999,'Growth rates'!$B$4:$B$999,Demands!$A244,'Growth rates'!$C$4:$C$999,$W244)</f>
        <v>1.3558077689604784</v>
      </c>
      <c r="AO244" s="2">
        <f>SUMIFS('Growth rates'!T$4:T$999,'Growth rates'!$B$4:$B$999,Demands!$A244,'Growth rates'!$C$4:$C$999,$W244)</f>
        <v>1.354320698973198</v>
      </c>
      <c r="AP244" s="2">
        <f>SUMIFS('Growth rates'!U$4:U$999,'Growth rates'!$B$4:$B$999,Demands!$A244,'Growth rates'!$C$4:$C$999,$W244)</f>
        <v>1.3498207555043396</v>
      </c>
      <c r="AR244">
        <f>VLOOKUP(C244&amp;A244,Driver_elast!$A$2:$E$1161,5,FALSE)</f>
        <v>1.5435749999999999</v>
      </c>
      <c r="AS244">
        <f t="shared" si="80"/>
        <v>1.5435749999999999</v>
      </c>
      <c r="AT244">
        <f t="shared" si="81"/>
        <v>0.30871499999999996</v>
      </c>
      <c r="AV244" s="2" cm="1">
        <f t="array" ref="AV244">TREND($AR244:$AS244,$AR$3:$AS$3,AV$1)</f>
        <v>1.5435749999999999</v>
      </c>
      <c r="AW244" s="2" cm="1">
        <f t="array" ref="AW244">TREND($AR244:$AS244,$AR$3:$AS$3,AW$1)</f>
        <v>1.5435749999999999</v>
      </c>
      <c r="AX244" s="2" cm="1">
        <f t="array" ref="AX244">TREND($AR244:$AS244,$AR$3:$AS$3,AX$1)</f>
        <v>1.5435749999999999</v>
      </c>
      <c r="AY244" s="2" cm="1">
        <f t="array" ref="AY244">TREND($AR244:$AS244,$AR$3:$AS$3,AY$1)</f>
        <v>1.5435749999999999</v>
      </c>
      <c r="AZ244" s="2" cm="1">
        <f t="array" ref="AZ244">TREND($AR244:$AS244,$AR$3:$AS$3,AZ$1)</f>
        <v>1.5435749999999999</v>
      </c>
      <c r="BA244" s="2" cm="1">
        <f t="array" ref="BA244">TREND($AR244:$AS244,$AR$3:$AS$3,BA$1)</f>
        <v>1.5435749999999999</v>
      </c>
      <c r="BB244" s="2" cm="1">
        <f t="array" ref="BB244">TREND($AR244:$AS244,$AR$3:$AS$3,BB$1)</f>
        <v>1.5435749999999999</v>
      </c>
      <c r="BC244" s="2" cm="1">
        <f t="array" ref="BC244">TREND($AR244:$AS244,$AR$3:$AS$3,BC$1)</f>
        <v>1.5435749999999999</v>
      </c>
      <c r="BD244" s="2" cm="1">
        <f t="array" ref="BD244">TREND($AR244:$AS244,$AR$3:$AS$3,BD$1)</f>
        <v>1.5435749999999999</v>
      </c>
      <c r="BE244" s="2" cm="1">
        <f t="array" ref="BE244">TREND($AR244:$AS244,$AR$3:$AS$3,BE$1)</f>
        <v>1.5435749999999999</v>
      </c>
      <c r="BF244" s="20" cm="1">
        <f t="array" ref="BF244">TREND($AS244:$AT244,$AS$3:$AT$3,BF$1)</f>
        <v>1.3892175000000009</v>
      </c>
      <c r="BG244" s="20" cm="1">
        <f t="array" ref="BG244">TREND($AS244:$AT244,$AS$3:$AT$3,BG$1)</f>
        <v>1.2348600000000047</v>
      </c>
      <c r="BH244" s="20" cm="1">
        <f t="array" ref="BH244">TREND($AS244:$AT244,$AS$3:$AT$3,BH$1)</f>
        <v>1.0805025000000086</v>
      </c>
      <c r="BI244" s="20" cm="1">
        <f t="array" ref="BI244">TREND($AS244:$AT244,$AS$3:$AT$3,BI$1)</f>
        <v>0.92614500000000533</v>
      </c>
      <c r="BJ244" s="20" cm="1">
        <f t="array" ref="BJ244">TREND($AS244:$AT244,$AS$3:$AT$3,BJ$1)</f>
        <v>0.77178750000000207</v>
      </c>
      <c r="BK244" s="20" cm="1">
        <f t="array" ref="BK244">TREND($AS244:$AT244,$AS$3:$AT$3,BK$1)</f>
        <v>0.61742999999999881</v>
      </c>
      <c r="BL244" s="20" cm="1">
        <f t="array" ref="BL244">TREND($AS244:$AT244,$AS$3:$AT$3,BL$1)</f>
        <v>0.46307250000000977</v>
      </c>
      <c r="BM244" s="20" cm="1">
        <f t="array" ref="BM244">TREND($AS244:$AT244,$AS$3:$AT$3,BM$1)</f>
        <v>0.30871500000000651</v>
      </c>
    </row>
    <row r="245" spans="1:65" x14ac:dyDescent="0.35">
      <c r="A245" t="str">
        <f>IF(BYDem!B243="","\I:",BYDem!B243)</f>
        <v>Australia_NZ</v>
      </c>
      <c r="B245" t="str">
        <f>BYDem!E243</f>
        <v>CCK</v>
      </c>
      <c r="C245" t="str">
        <f t="shared" si="82"/>
        <v>CCK</v>
      </c>
      <c r="D245" s="4">
        <f>SUMIFS(BYDem!$M$2:$M$2000,BYDem!$B$2:$B$2000,Demands!$A245,BYDem!$E$2:$E$2000,Demands!$B245)</f>
        <v>14.080676463306</v>
      </c>
      <c r="E245" s="4">
        <f t="shared" si="63"/>
        <v>14.243867672112165</v>
      </c>
      <c r="F245" s="4">
        <f t="shared" si="64"/>
        <v>15.686237788691919</v>
      </c>
      <c r="G245" s="4">
        <f t="shared" si="65"/>
        <v>17.161381544165984</v>
      </c>
      <c r="H245" s="4">
        <f t="shared" si="66"/>
        <v>18.6709778453578</v>
      </c>
      <c r="I245" s="4">
        <f t="shared" si="67"/>
        <v>20.217801891660603</v>
      </c>
      <c r="J245" s="4">
        <f t="shared" si="68"/>
        <v>21.825170113039309</v>
      </c>
      <c r="K245" s="4">
        <f t="shared" si="69"/>
        <v>23.436897004025514</v>
      </c>
      <c r="L245" s="4">
        <f t="shared" si="70"/>
        <v>25.022249601382637</v>
      </c>
      <c r="M245" s="4">
        <f t="shared" si="71"/>
        <v>26.621025540192612</v>
      </c>
      <c r="N245" s="4">
        <f t="shared" si="72"/>
        <v>28.06846898313394</v>
      </c>
      <c r="O245" s="4">
        <f t="shared" si="73"/>
        <v>29.316784955841335</v>
      </c>
      <c r="P245" s="4">
        <f t="shared" si="74"/>
        <v>30.35136566292725</v>
      </c>
      <c r="Q245" s="4">
        <f t="shared" si="75"/>
        <v>31.175786684389365</v>
      </c>
      <c r="R245" s="4">
        <f t="shared" si="76"/>
        <v>31.80431195960626</v>
      </c>
      <c r="S245" s="4">
        <f t="shared" si="77"/>
        <v>32.260331241078731</v>
      </c>
      <c r="T245" s="4">
        <f t="shared" si="78"/>
        <v>32.569475776058361</v>
      </c>
      <c r="U245" s="4">
        <f t="shared" si="79"/>
        <v>32.754066909832353</v>
      </c>
      <c r="W245" s="5" t="str">
        <f>VLOOKUP(C245&amp;A245,Driver_elast!$A$2:$D$1161,4,FALSE)</f>
        <v>GDP</v>
      </c>
      <c r="X245" s="5">
        <v>1</v>
      </c>
      <c r="Y245" s="2">
        <f>SUMIFS('Growth rates'!D$4:D$999,'Growth rates'!$B$4:$B$999,Demands!$A245,'Growth rates'!$C$4:$C$999,$W245)</f>
        <v>1</v>
      </c>
      <c r="Z245" s="2">
        <f>SUMIFS('Growth rates'!E$4:E$999,'Growth rates'!$B$4:$B$999,Demands!$A245,'Growth rates'!$C$4:$C$999,$W245)</f>
        <v>1.0170001171940546</v>
      </c>
      <c r="AA245" s="2">
        <f>SUMIFS('Growth rates'!F$4:F$999,'Growth rates'!$B$4:$B$999,Demands!$A245,'Growth rates'!$C$4:$C$999,$W245)</f>
        <v>1.1680597637332966</v>
      </c>
      <c r="AB245" s="2">
        <f>SUMIFS('Growth rates'!G$4:G$999,'Growth rates'!$B$4:$B$999,Demands!$A245,'Growth rates'!$C$4:$C$999,$W245)</f>
        <v>1.3291834133480829</v>
      </c>
      <c r="AC245" s="2">
        <f>SUMIFS('Growth rates'!H$4:H$999,'Growth rates'!$B$4:$B$999,Demands!$A245,'Growth rates'!$C$4:$C$999,$W245)</f>
        <v>1.500686588492707</v>
      </c>
      <c r="AD245" s="2">
        <f>SUMIFS('Growth rates'!I$4:I$999,'Growth rates'!$B$4:$B$999,Demands!$A245,'Growth rates'!$C$4:$C$999,$W245)</f>
        <v>1.683052023982033</v>
      </c>
      <c r="AE245" s="2">
        <f>SUMIFS('Growth rates'!J$4:J$999,'Growth rates'!$B$4:$B$999,Demands!$A245,'Growth rates'!$C$4:$C$999,$W245)</f>
        <v>1.8793237117887043</v>
      </c>
      <c r="AF245" s="2">
        <f>SUMIFS('Growth rates'!K$4:K$999,'Growth rates'!$B$4:$B$999,Demands!$A245,'Growth rates'!$C$4:$C$999,$W245)</f>
        <v>2.0828938556291385</v>
      </c>
      <c r="AG245" s="2">
        <f>SUMIFS('Growth rates'!L$4:L$999,'Growth rates'!$B$4:$B$999,Demands!$A245,'Growth rates'!$C$4:$C$999,$W245)</f>
        <v>2.2895610631914414</v>
      </c>
      <c r="AH245" s="2">
        <f>SUMIFS('Growth rates'!M$4:M$999,'Growth rates'!$B$4:$B$999,Demands!$A245,'Growth rates'!$C$4:$C$999,$W245)</f>
        <v>2.5041425044805643</v>
      </c>
      <c r="AI245" s="2">
        <f>SUMIFS('Growth rates'!N$4:N$999,'Growth rates'!$B$4:$B$999,Demands!$A245,'Growth rates'!$C$4:$C$999,$W245)</f>
        <v>2.7260500281934581</v>
      </c>
      <c r="AJ245" s="2">
        <f>SUMIFS('Growth rates'!O$4:O$999,'Growth rates'!$B$4:$B$999,Demands!$A245,'Growth rates'!$C$4:$C$999,$W245)</f>
        <v>2.9483443213664535</v>
      </c>
      <c r="AK245" s="2">
        <f>SUMIFS('Growth rates'!P$4:P$999,'Growth rates'!$B$4:$B$999,Demands!$A245,'Growth rates'!$C$4:$C$999,$W245)</f>
        <v>3.1663696102730623</v>
      </c>
      <c r="AL245" s="2">
        <f>SUMIFS('Growth rates'!Q$4:Q$999,'Growth rates'!$B$4:$B$999,Demands!$A245,'Growth rates'!$C$4:$C$999,$W245)</f>
        <v>3.3766311565773637</v>
      </c>
      <c r="AM245" s="2">
        <f>SUMIFS('Growth rates'!R$4:R$999,'Growth rates'!$B$4:$B$999,Demands!$A245,'Growth rates'!$C$4:$C$999,$W245)</f>
        <v>3.5763401489091504</v>
      </c>
      <c r="AN245" s="2">
        <f>SUMIFS('Growth rates'!S$4:S$999,'Growth rates'!$B$4:$B$999,Demands!$A245,'Growth rates'!$C$4:$C$999,$W245)</f>
        <v>3.7643820805347077</v>
      </c>
      <c r="AO245" s="2">
        <f>SUMIFS('Growth rates'!T$4:T$999,'Growth rates'!$B$4:$B$999,Demands!$A245,'Growth rates'!$C$4:$C$999,$W245)</f>
        <v>3.9407598594950888</v>
      </c>
      <c r="AP245" s="2">
        <f>SUMIFS('Growth rates'!U$4:U$999,'Growth rates'!$B$4:$B$999,Demands!$A245,'Growth rates'!$C$4:$C$999,$W245)</f>
        <v>4.1045654499713704</v>
      </c>
      <c r="AR245">
        <f>VLOOKUP(C245&amp;A245,Driver_elast!$A$2:$E$1161,5,FALSE)</f>
        <v>0.68174400000000002</v>
      </c>
      <c r="AS245">
        <f t="shared" si="80"/>
        <v>0.68174400000000002</v>
      </c>
      <c r="AT245">
        <f t="shared" si="81"/>
        <v>0.13634879999999999</v>
      </c>
      <c r="AV245" s="2" cm="1">
        <f t="array" ref="AV245">TREND($AR245:$AS245,$AR$3:$AS$3,AV$1)</f>
        <v>0.68174400000000002</v>
      </c>
      <c r="AW245" s="2" cm="1">
        <f t="array" ref="AW245">TREND($AR245:$AS245,$AR$3:$AS$3,AW$1)</f>
        <v>0.68174400000000002</v>
      </c>
      <c r="AX245" s="2" cm="1">
        <f t="array" ref="AX245">TREND($AR245:$AS245,$AR$3:$AS$3,AX$1)</f>
        <v>0.68174400000000002</v>
      </c>
      <c r="AY245" s="2" cm="1">
        <f t="array" ref="AY245">TREND($AR245:$AS245,$AR$3:$AS$3,AY$1)</f>
        <v>0.68174400000000002</v>
      </c>
      <c r="AZ245" s="2" cm="1">
        <f t="array" ref="AZ245">TREND($AR245:$AS245,$AR$3:$AS$3,AZ$1)</f>
        <v>0.68174400000000002</v>
      </c>
      <c r="BA245" s="2" cm="1">
        <f t="array" ref="BA245">TREND($AR245:$AS245,$AR$3:$AS$3,BA$1)</f>
        <v>0.68174400000000002</v>
      </c>
      <c r="BB245" s="2" cm="1">
        <f t="array" ref="BB245">TREND($AR245:$AS245,$AR$3:$AS$3,BB$1)</f>
        <v>0.68174400000000002</v>
      </c>
      <c r="BC245" s="2" cm="1">
        <f t="array" ref="BC245">TREND($AR245:$AS245,$AR$3:$AS$3,BC$1)</f>
        <v>0.68174400000000002</v>
      </c>
      <c r="BD245" s="2" cm="1">
        <f t="array" ref="BD245">TREND($AR245:$AS245,$AR$3:$AS$3,BD$1)</f>
        <v>0.68174400000000002</v>
      </c>
      <c r="BE245" s="2" cm="1">
        <f t="array" ref="BE245">TREND($AR245:$AS245,$AR$3:$AS$3,BE$1)</f>
        <v>0.68174400000000002</v>
      </c>
      <c r="BF245" s="20" cm="1">
        <f t="array" ref="BF245">TREND($AS245:$AT245,$AS$3:$AT$3,BF$1)</f>
        <v>0.61356960000000171</v>
      </c>
      <c r="BG245" s="20" cm="1">
        <f t="array" ref="BG245">TREND($AS245:$AT245,$AS$3:$AT$3,BG$1)</f>
        <v>0.54539520000000152</v>
      </c>
      <c r="BH245" s="20" cm="1">
        <f t="array" ref="BH245">TREND($AS245:$AT245,$AS$3:$AT$3,BH$1)</f>
        <v>0.47722080000000133</v>
      </c>
      <c r="BI245" s="20" cm="1">
        <f t="array" ref="BI245">TREND($AS245:$AT245,$AS$3:$AT$3,BI$1)</f>
        <v>0.40904640000000114</v>
      </c>
      <c r="BJ245" s="20" cm="1">
        <f t="array" ref="BJ245">TREND($AS245:$AT245,$AS$3:$AT$3,BJ$1)</f>
        <v>0.34087200000000095</v>
      </c>
      <c r="BK245" s="20" cm="1">
        <f t="array" ref="BK245">TREND($AS245:$AT245,$AS$3:$AT$3,BK$1)</f>
        <v>0.27269760000000076</v>
      </c>
      <c r="BL245" s="20" cm="1">
        <f t="array" ref="BL245">TREND($AS245:$AT245,$AS$3:$AT$3,BL$1)</f>
        <v>0.20452320000000057</v>
      </c>
      <c r="BM245" s="20" cm="1">
        <f t="array" ref="BM245">TREND($AS245:$AT245,$AS$3:$AT$3,BM$1)</f>
        <v>0.13634880000000038</v>
      </c>
    </row>
    <row r="246" spans="1:65" x14ac:dyDescent="0.35">
      <c r="A246" t="str">
        <f>IF(BYDem!B244="","\I:",BYDem!B244)</f>
        <v>Australia_NZ</v>
      </c>
      <c r="B246" t="str">
        <f>BYDem!E244</f>
        <v>CHW</v>
      </c>
      <c r="C246" t="str">
        <f t="shared" si="82"/>
        <v>CHW</v>
      </c>
      <c r="D246" s="4">
        <f>SUMIFS(BYDem!$M$2:$M$2000,BYDem!$B$2:$B$2000,Demands!$A246,BYDem!$E$2:$E$2000,Demands!$B246)</f>
        <v>45.891115251582598</v>
      </c>
      <c r="E246" s="4">
        <f t="shared" si="63"/>
        <v>46.422980790208179</v>
      </c>
      <c r="F246" s="4">
        <f t="shared" si="64"/>
        <v>51.123889402652701</v>
      </c>
      <c r="G246" s="4">
        <f t="shared" si="65"/>
        <v>55.931612403144001</v>
      </c>
      <c r="H246" s="4">
        <f t="shared" si="66"/>
        <v>60.851621610222324</v>
      </c>
      <c r="I246" s="4">
        <f t="shared" si="67"/>
        <v>65.892961830472984</v>
      </c>
      <c r="J246" s="4">
        <f t="shared" si="68"/>
        <v>71.131624936698671</v>
      </c>
      <c r="K246" s="4">
        <f t="shared" si="69"/>
        <v>76.384493625292677</v>
      </c>
      <c r="L246" s="4">
        <f t="shared" si="70"/>
        <v>81.551404387663084</v>
      </c>
      <c r="M246" s="4">
        <f t="shared" si="71"/>
        <v>86.762063908218494</v>
      </c>
      <c r="N246" s="4">
        <f t="shared" si="72"/>
        <v>91.479507280578474</v>
      </c>
      <c r="O246" s="4">
        <f t="shared" si="73"/>
        <v>95.547963247391891</v>
      </c>
      <c r="P246" s="4">
        <f t="shared" si="74"/>
        <v>98.919822730824421</v>
      </c>
      <c r="Q246" s="4">
        <f t="shared" si="75"/>
        <v>101.60673910237368</v>
      </c>
      <c r="R246" s="4">
        <f t="shared" si="76"/>
        <v>103.655200759644</v>
      </c>
      <c r="S246" s="4">
        <f t="shared" si="77"/>
        <v>105.14143854498998</v>
      </c>
      <c r="T246" s="4">
        <f t="shared" si="78"/>
        <v>106.14898868088851</v>
      </c>
      <c r="U246" s="4">
        <f t="shared" si="79"/>
        <v>106.75059990436331</v>
      </c>
      <c r="W246" s="5" t="str">
        <f>VLOOKUP(C246&amp;A246,Driver_elast!$A$2:$D$1161,4,FALSE)</f>
        <v>GDP</v>
      </c>
      <c r="X246" s="5">
        <v>1</v>
      </c>
      <c r="Y246" s="2">
        <f>SUMIFS('Growth rates'!D$4:D$999,'Growth rates'!$B$4:$B$999,Demands!$A246,'Growth rates'!$C$4:$C$999,$W246)</f>
        <v>1</v>
      </c>
      <c r="Z246" s="2">
        <f>SUMIFS('Growth rates'!E$4:E$999,'Growth rates'!$B$4:$B$999,Demands!$A246,'Growth rates'!$C$4:$C$999,$W246)</f>
        <v>1.0170001171940546</v>
      </c>
      <c r="AA246" s="2">
        <f>SUMIFS('Growth rates'!F$4:F$999,'Growth rates'!$B$4:$B$999,Demands!$A246,'Growth rates'!$C$4:$C$999,$W246)</f>
        <v>1.1680597637332966</v>
      </c>
      <c r="AB246" s="2">
        <f>SUMIFS('Growth rates'!G$4:G$999,'Growth rates'!$B$4:$B$999,Demands!$A246,'Growth rates'!$C$4:$C$999,$W246)</f>
        <v>1.3291834133480829</v>
      </c>
      <c r="AC246" s="2">
        <f>SUMIFS('Growth rates'!H$4:H$999,'Growth rates'!$B$4:$B$999,Demands!$A246,'Growth rates'!$C$4:$C$999,$W246)</f>
        <v>1.500686588492707</v>
      </c>
      <c r="AD246" s="2">
        <f>SUMIFS('Growth rates'!I$4:I$999,'Growth rates'!$B$4:$B$999,Demands!$A246,'Growth rates'!$C$4:$C$999,$W246)</f>
        <v>1.683052023982033</v>
      </c>
      <c r="AE246" s="2">
        <f>SUMIFS('Growth rates'!J$4:J$999,'Growth rates'!$B$4:$B$999,Demands!$A246,'Growth rates'!$C$4:$C$999,$W246)</f>
        <v>1.8793237117887043</v>
      </c>
      <c r="AF246" s="2">
        <f>SUMIFS('Growth rates'!K$4:K$999,'Growth rates'!$B$4:$B$999,Demands!$A246,'Growth rates'!$C$4:$C$999,$W246)</f>
        <v>2.0828938556291385</v>
      </c>
      <c r="AG246" s="2">
        <f>SUMIFS('Growth rates'!L$4:L$999,'Growth rates'!$B$4:$B$999,Demands!$A246,'Growth rates'!$C$4:$C$999,$W246)</f>
        <v>2.2895610631914414</v>
      </c>
      <c r="AH246" s="2">
        <f>SUMIFS('Growth rates'!M$4:M$999,'Growth rates'!$B$4:$B$999,Demands!$A246,'Growth rates'!$C$4:$C$999,$W246)</f>
        <v>2.5041425044805643</v>
      </c>
      <c r="AI246" s="2">
        <f>SUMIFS('Growth rates'!N$4:N$999,'Growth rates'!$B$4:$B$999,Demands!$A246,'Growth rates'!$C$4:$C$999,$W246)</f>
        <v>2.7260500281934581</v>
      </c>
      <c r="AJ246" s="2">
        <f>SUMIFS('Growth rates'!O$4:O$999,'Growth rates'!$B$4:$B$999,Demands!$A246,'Growth rates'!$C$4:$C$999,$W246)</f>
        <v>2.9483443213664535</v>
      </c>
      <c r="AK246" s="2">
        <f>SUMIFS('Growth rates'!P$4:P$999,'Growth rates'!$B$4:$B$999,Demands!$A246,'Growth rates'!$C$4:$C$999,$W246)</f>
        <v>3.1663696102730623</v>
      </c>
      <c r="AL246" s="2">
        <f>SUMIFS('Growth rates'!Q$4:Q$999,'Growth rates'!$B$4:$B$999,Demands!$A246,'Growth rates'!$C$4:$C$999,$W246)</f>
        <v>3.3766311565773637</v>
      </c>
      <c r="AM246" s="2">
        <f>SUMIFS('Growth rates'!R$4:R$999,'Growth rates'!$B$4:$B$999,Demands!$A246,'Growth rates'!$C$4:$C$999,$W246)</f>
        <v>3.5763401489091504</v>
      </c>
      <c r="AN246" s="2">
        <f>SUMIFS('Growth rates'!S$4:S$999,'Growth rates'!$B$4:$B$999,Demands!$A246,'Growth rates'!$C$4:$C$999,$W246)</f>
        <v>3.7643820805347077</v>
      </c>
      <c r="AO246" s="2">
        <f>SUMIFS('Growth rates'!T$4:T$999,'Growth rates'!$B$4:$B$999,Demands!$A246,'Growth rates'!$C$4:$C$999,$W246)</f>
        <v>3.9407598594950888</v>
      </c>
      <c r="AP246" s="2">
        <f>SUMIFS('Growth rates'!U$4:U$999,'Growth rates'!$B$4:$B$999,Demands!$A246,'Growth rates'!$C$4:$C$999,$W246)</f>
        <v>4.1045654499713704</v>
      </c>
      <c r="AR246">
        <f>VLOOKUP(C246&amp;A246,Driver_elast!$A$2:$E$1161,5,FALSE)</f>
        <v>0.68174400000000002</v>
      </c>
      <c r="AS246">
        <f t="shared" si="80"/>
        <v>0.68174400000000002</v>
      </c>
      <c r="AT246">
        <f t="shared" si="81"/>
        <v>0.13634879999999999</v>
      </c>
      <c r="AV246" s="2" cm="1">
        <f t="array" ref="AV246">TREND($AR246:$AS246,$AR$3:$AS$3,AV$1)</f>
        <v>0.68174400000000002</v>
      </c>
      <c r="AW246" s="2" cm="1">
        <f t="array" ref="AW246">TREND($AR246:$AS246,$AR$3:$AS$3,AW$1)</f>
        <v>0.68174400000000002</v>
      </c>
      <c r="AX246" s="2" cm="1">
        <f t="array" ref="AX246">TREND($AR246:$AS246,$AR$3:$AS$3,AX$1)</f>
        <v>0.68174400000000002</v>
      </c>
      <c r="AY246" s="2" cm="1">
        <f t="array" ref="AY246">TREND($AR246:$AS246,$AR$3:$AS$3,AY$1)</f>
        <v>0.68174400000000002</v>
      </c>
      <c r="AZ246" s="2" cm="1">
        <f t="array" ref="AZ246">TREND($AR246:$AS246,$AR$3:$AS$3,AZ$1)</f>
        <v>0.68174400000000002</v>
      </c>
      <c r="BA246" s="2" cm="1">
        <f t="array" ref="BA246">TREND($AR246:$AS246,$AR$3:$AS$3,BA$1)</f>
        <v>0.68174400000000002</v>
      </c>
      <c r="BB246" s="2" cm="1">
        <f t="array" ref="BB246">TREND($AR246:$AS246,$AR$3:$AS$3,BB$1)</f>
        <v>0.68174400000000002</v>
      </c>
      <c r="BC246" s="2" cm="1">
        <f t="array" ref="BC246">TREND($AR246:$AS246,$AR$3:$AS$3,BC$1)</f>
        <v>0.68174400000000002</v>
      </c>
      <c r="BD246" s="2" cm="1">
        <f t="array" ref="BD246">TREND($AR246:$AS246,$AR$3:$AS$3,BD$1)</f>
        <v>0.68174400000000002</v>
      </c>
      <c r="BE246" s="2" cm="1">
        <f t="array" ref="BE246">TREND($AR246:$AS246,$AR$3:$AS$3,BE$1)</f>
        <v>0.68174400000000002</v>
      </c>
      <c r="BF246" s="20" cm="1">
        <f t="array" ref="BF246">TREND($AS246:$AT246,$AS$3:$AT$3,BF$1)</f>
        <v>0.61356960000000171</v>
      </c>
      <c r="BG246" s="20" cm="1">
        <f t="array" ref="BG246">TREND($AS246:$AT246,$AS$3:$AT$3,BG$1)</f>
        <v>0.54539520000000152</v>
      </c>
      <c r="BH246" s="20" cm="1">
        <f t="array" ref="BH246">TREND($AS246:$AT246,$AS$3:$AT$3,BH$1)</f>
        <v>0.47722080000000133</v>
      </c>
      <c r="BI246" s="20" cm="1">
        <f t="array" ref="BI246">TREND($AS246:$AT246,$AS$3:$AT$3,BI$1)</f>
        <v>0.40904640000000114</v>
      </c>
      <c r="BJ246" s="20" cm="1">
        <f t="array" ref="BJ246">TREND($AS246:$AT246,$AS$3:$AT$3,BJ$1)</f>
        <v>0.34087200000000095</v>
      </c>
      <c r="BK246" s="20" cm="1">
        <f t="array" ref="BK246">TREND($AS246:$AT246,$AS$3:$AT$3,BK$1)</f>
        <v>0.27269760000000076</v>
      </c>
      <c r="BL246" s="20" cm="1">
        <f t="array" ref="BL246">TREND($AS246:$AT246,$AS$3:$AT$3,BL$1)</f>
        <v>0.20452320000000057</v>
      </c>
      <c r="BM246" s="20" cm="1">
        <f t="array" ref="BM246">TREND($AS246:$AT246,$AS$3:$AT$3,BM$1)</f>
        <v>0.13634880000000038</v>
      </c>
    </row>
    <row r="247" spans="1:65" x14ac:dyDescent="0.35">
      <c r="A247" t="str">
        <f>IF(BYDem!B245="","\I:",BYDem!B245)</f>
        <v>Australia_NZ</v>
      </c>
      <c r="B247" t="str">
        <f>BYDem!E245</f>
        <v>CLA</v>
      </c>
      <c r="C247" t="str">
        <f t="shared" si="82"/>
        <v>CLA</v>
      </c>
      <c r="D247" s="4">
        <f>SUMIFS(BYDem!$M$2:$M$2000,BYDem!$B$2:$B$2000,Demands!$A247,BYDem!$E$2:$E$2000,Demands!$B247)</f>
        <v>131.34990883862</v>
      </c>
      <c r="E247" s="4">
        <f t="shared" si="63"/>
        <v>133.03295685260912</v>
      </c>
      <c r="F247" s="4">
        <f t="shared" si="64"/>
        <v>147.47115529361903</v>
      </c>
      <c r="G247" s="4">
        <f t="shared" si="65"/>
        <v>162.30256186240459</v>
      </c>
      <c r="H247" s="4">
        <f t="shared" si="66"/>
        <v>177.54017615415017</v>
      </c>
      <c r="I247" s="4">
        <f t="shared" si="67"/>
        <v>193.20990679306371</v>
      </c>
      <c r="J247" s="4">
        <f t="shared" si="68"/>
        <v>209.55248567781285</v>
      </c>
      <c r="K247" s="4">
        <f t="shared" si="69"/>
        <v>225.97244244709248</v>
      </c>
      <c r="L247" s="4">
        <f t="shared" si="70"/>
        <v>242.13434038488364</v>
      </c>
      <c r="M247" s="4">
        <f t="shared" si="71"/>
        <v>258.45119716413893</v>
      </c>
      <c r="N247" s="4">
        <f t="shared" si="72"/>
        <v>273.23305110377214</v>
      </c>
      <c r="O247" s="4">
        <f t="shared" si="73"/>
        <v>285.96304567561333</v>
      </c>
      <c r="P247" s="4">
        <f t="shared" si="74"/>
        <v>296.47902668328737</v>
      </c>
      <c r="Q247" s="4">
        <f t="shared" si="75"/>
        <v>304.81640696973477</v>
      </c>
      <c r="R247" s="4">
        <f t="shared" si="76"/>
        <v>311.12856958245612</v>
      </c>
      <c r="S247" s="4">
        <f t="shared" si="77"/>
        <v>315.66948583718113</v>
      </c>
      <c r="T247" s="4">
        <f t="shared" si="78"/>
        <v>318.71823489566708</v>
      </c>
      <c r="U247" s="4">
        <f t="shared" si="79"/>
        <v>320.51775485791313</v>
      </c>
      <c r="W247" s="5" t="str">
        <f>VLOOKUP(C247&amp;A247,Driver_elast!$A$2:$D$1161,4,FALSE)</f>
        <v>GDPSER</v>
      </c>
      <c r="X247" s="5">
        <v>1</v>
      </c>
      <c r="Y247" s="2">
        <f>SUMIFS('Growth rates'!D$4:D$999,'Growth rates'!$B$4:$B$999,Demands!$A247,'Growth rates'!$C$4:$C$999,$W247)</f>
        <v>1</v>
      </c>
      <c r="Z247" s="2">
        <f>SUMIFS('Growth rates'!E$4:E$999,'Growth rates'!$B$4:$B$999,Demands!$A247,'Growth rates'!$C$4:$C$999,$W247)</f>
        <v>1.0170009356876171</v>
      </c>
      <c r="AA247" s="2">
        <f>SUMIFS('Growth rates'!F$4:F$999,'Growth rates'!$B$4:$B$999,Demands!$A247,'Growth rates'!$C$4:$C$999,$W247)</f>
        <v>1.1634481818503848</v>
      </c>
      <c r="AB247" s="2">
        <f>SUMIFS('Growth rates'!G$4:G$999,'Growth rates'!$B$4:$B$999,Demands!$A247,'Growth rates'!$C$4:$C$999,$W247)</f>
        <v>1.3186970338570498</v>
      </c>
      <c r="AC247" s="2">
        <f>SUMIFS('Growth rates'!H$4:H$999,'Growth rates'!$B$4:$B$999,Demands!$A247,'Growth rates'!$C$4:$C$999,$W247)</f>
        <v>1.4829611589760268</v>
      </c>
      <c r="AD247" s="2">
        <f>SUMIFS('Growth rates'!I$4:I$999,'Growth rates'!$B$4:$B$999,Demands!$A247,'Growth rates'!$C$4:$C$999,$W247)</f>
        <v>1.6566215423468027</v>
      </c>
      <c r="AE247" s="2">
        <f>SUMIFS('Growth rates'!J$4:J$999,'Growth rates'!$B$4:$B$999,Demands!$A247,'Growth rates'!$C$4:$C$999,$W247)</f>
        <v>1.8425391823791684</v>
      </c>
      <c r="AF247" s="2">
        <f>SUMIFS('Growth rates'!K$4:K$999,'Growth rates'!$B$4:$B$999,Demands!$A247,'Growth rates'!$C$4:$C$999,$W247)</f>
        <v>2.0340979433087258</v>
      </c>
      <c r="AG247" s="2">
        <f>SUMIFS('Growth rates'!L$4:L$999,'Growth rates'!$B$4:$B$999,Demands!$A247,'Growth rates'!$C$4:$C$999,$W247)</f>
        <v>2.2271235096213675</v>
      </c>
      <c r="AH247" s="2">
        <f>SUMIFS('Growth rates'!M$4:M$999,'Growth rates'!$B$4:$B$999,Demands!$A247,'Growth rates'!$C$4:$C$999,$W247)</f>
        <v>2.4262506749300732</v>
      </c>
      <c r="AI247" s="2">
        <f>SUMIFS('Growth rates'!N$4:N$999,'Growth rates'!$B$4:$B$999,Demands!$A247,'Growth rates'!$C$4:$C$999,$W247)</f>
        <v>2.6308242866944158</v>
      </c>
      <c r="AJ247" s="2">
        <f>SUMIFS('Growth rates'!O$4:O$999,'Growth rates'!$B$4:$B$999,Demands!$A247,'Growth rates'!$C$4:$C$999,$W247)</f>
        <v>2.8341081644909831</v>
      </c>
      <c r="AK247" s="2">
        <f>SUMIFS('Growth rates'!P$4:P$999,'Growth rates'!$B$4:$B$999,Demands!$A247,'Growth rates'!$C$4:$C$999,$W247)</f>
        <v>3.0316523971218645</v>
      </c>
      <c r="AL247" s="2">
        <f>SUMIFS('Growth rates'!Q$4:Q$999,'Growth rates'!$B$4:$B$999,Demands!$A247,'Growth rates'!$C$4:$C$999,$W247)</f>
        <v>3.2201778025790269</v>
      </c>
      <c r="AM247" s="2">
        <f>SUMIFS('Growth rates'!R$4:R$999,'Growth rates'!$B$4:$B$999,Demands!$A247,'Growth rates'!$C$4:$C$999,$W247)</f>
        <v>3.3971299270791926</v>
      </c>
      <c r="AN247" s="2">
        <f>SUMIFS('Growth rates'!S$4:S$999,'Growth rates'!$B$4:$B$999,Demands!$A247,'Growth rates'!$C$4:$C$999,$W247)</f>
        <v>3.5615905234108367</v>
      </c>
      <c r="AO247" s="2">
        <f>SUMIFS('Growth rates'!T$4:T$999,'Growth rates'!$B$4:$B$999,Demands!$A247,'Growth rates'!$C$4:$C$999,$W247)</f>
        <v>3.7137215875725444</v>
      </c>
      <c r="AP247" s="2">
        <f>SUMIFS('Growth rates'!U$4:U$999,'Growth rates'!$B$4:$B$999,Demands!$A247,'Growth rates'!$C$4:$C$999,$W247)</f>
        <v>3.8528241717347296</v>
      </c>
      <c r="AR247">
        <f>VLOOKUP(C247&amp;A247,Driver_elast!$A$2:$E$1161,5,FALSE)</f>
        <v>0.75369200000000003</v>
      </c>
      <c r="AS247">
        <f t="shared" si="80"/>
        <v>0.75369200000000003</v>
      </c>
      <c r="AT247">
        <f t="shared" si="81"/>
        <v>0.15073839999999999</v>
      </c>
      <c r="AV247" s="2" cm="1">
        <f t="array" ref="AV247">TREND($AR247:$AS247,$AR$3:$AS$3,AV$1)</f>
        <v>0.75369200000000003</v>
      </c>
      <c r="AW247" s="2" cm="1">
        <f t="array" ref="AW247">TREND($AR247:$AS247,$AR$3:$AS$3,AW$1)</f>
        <v>0.75369200000000003</v>
      </c>
      <c r="AX247" s="2" cm="1">
        <f t="array" ref="AX247">TREND($AR247:$AS247,$AR$3:$AS$3,AX$1)</f>
        <v>0.75369200000000003</v>
      </c>
      <c r="AY247" s="2" cm="1">
        <f t="array" ref="AY247">TREND($AR247:$AS247,$AR$3:$AS$3,AY$1)</f>
        <v>0.75369200000000003</v>
      </c>
      <c r="AZ247" s="2" cm="1">
        <f t="array" ref="AZ247">TREND($AR247:$AS247,$AR$3:$AS$3,AZ$1)</f>
        <v>0.75369200000000003</v>
      </c>
      <c r="BA247" s="2" cm="1">
        <f t="array" ref="BA247">TREND($AR247:$AS247,$AR$3:$AS$3,BA$1)</f>
        <v>0.75369200000000003</v>
      </c>
      <c r="BB247" s="2" cm="1">
        <f t="array" ref="BB247">TREND($AR247:$AS247,$AR$3:$AS$3,BB$1)</f>
        <v>0.75369200000000003</v>
      </c>
      <c r="BC247" s="2" cm="1">
        <f t="array" ref="BC247">TREND($AR247:$AS247,$AR$3:$AS$3,BC$1)</f>
        <v>0.75369200000000003</v>
      </c>
      <c r="BD247" s="2" cm="1">
        <f t="array" ref="BD247">TREND($AR247:$AS247,$AR$3:$AS$3,BD$1)</f>
        <v>0.75369200000000003</v>
      </c>
      <c r="BE247" s="2" cm="1">
        <f t="array" ref="BE247">TREND($AR247:$AS247,$AR$3:$AS$3,BE$1)</f>
        <v>0.75369200000000003</v>
      </c>
      <c r="BF247" s="20" cm="1">
        <f t="array" ref="BF247">TREND($AS247:$AT247,$AS$3:$AT$3,BF$1)</f>
        <v>0.67832280000000011</v>
      </c>
      <c r="BG247" s="20" cm="1">
        <f t="array" ref="BG247">TREND($AS247:$AT247,$AS$3:$AT$3,BG$1)</f>
        <v>0.60295360000000287</v>
      </c>
      <c r="BH247" s="20" cm="1">
        <f t="array" ref="BH247">TREND($AS247:$AT247,$AS$3:$AT$3,BH$1)</f>
        <v>0.52758440000000206</v>
      </c>
      <c r="BI247" s="20" cm="1">
        <f t="array" ref="BI247">TREND($AS247:$AT247,$AS$3:$AT$3,BI$1)</f>
        <v>0.45221520000000126</v>
      </c>
      <c r="BJ247" s="20" cm="1">
        <f t="array" ref="BJ247">TREND($AS247:$AT247,$AS$3:$AT$3,BJ$1)</f>
        <v>0.37684600000000046</v>
      </c>
      <c r="BK247" s="20" cm="1">
        <f t="array" ref="BK247">TREND($AS247:$AT247,$AS$3:$AT$3,BK$1)</f>
        <v>0.30147679999999966</v>
      </c>
      <c r="BL247" s="20" cm="1">
        <f t="array" ref="BL247">TREND($AS247:$AT247,$AS$3:$AT$3,BL$1)</f>
        <v>0.22610760000000241</v>
      </c>
      <c r="BM247" s="20" cm="1">
        <f t="array" ref="BM247">TREND($AS247:$AT247,$AS$3:$AT$3,BM$1)</f>
        <v>0.1507384000000016</v>
      </c>
    </row>
    <row r="248" spans="1:65" x14ac:dyDescent="0.35">
      <c r="A248" t="str">
        <f>IF(BYDem!B246="","\I:",BYDem!B246)</f>
        <v>Australia_NZ</v>
      </c>
      <c r="B248" t="str">
        <f>BYDem!E246</f>
        <v>COE</v>
      </c>
      <c r="C248" t="str">
        <f t="shared" si="82"/>
        <v>COE</v>
      </c>
      <c r="D248" s="4">
        <f>SUMIFS(BYDem!$M$2:$M$2000,BYDem!$B$2:$B$2000,Demands!$A248,BYDem!$E$2:$E$2000,Demands!$B248)</f>
        <v>72.729739113299999</v>
      </c>
      <c r="E248" s="4">
        <f t="shared" si="63"/>
        <v>74.875403241300077</v>
      </c>
      <c r="F248" s="4">
        <f t="shared" si="64"/>
        <v>92.59448262089613</v>
      </c>
      <c r="G248" s="4">
        <f t="shared" si="65"/>
        <v>111.76408873145414</v>
      </c>
      <c r="H248" s="4">
        <f t="shared" si="66"/>
        <v>132.08412119019928</v>
      </c>
      <c r="I248" s="4">
        <f t="shared" si="67"/>
        <v>153.23839062256241</v>
      </c>
      <c r="J248" s="4">
        <f t="shared" si="68"/>
        <v>175.17792369686074</v>
      </c>
      <c r="K248" s="4">
        <f t="shared" si="69"/>
        <v>196.73813529652844</v>
      </c>
      <c r="L248" s="4">
        <f t="shared" si="70"/>
        <v>217.1235628203969</v>
      </c>
      <c r="M248" s="4">
        <f t="shared" si="71"/>
        <v>236.53658567223806</v>
      </c>
      <c r="N248" s="4">
        <f t="shared" si="72"/>
        <v>254.48618574070315</v>
      </c>
      <c r="O248" s="4">
        <f t="shared" si="73"/>
        <v>270.21751038892717</v>
      </c>
      <c r="P248" s="4">
        <f t="shared" si="74"/>
        <v>283.40188280682207</v>
      </c>
      <c r="Q248" s="4">
        <f t="shared" si="75"/>
        <v>293.97600830634218</v>
      </c>
      <c r="R248" s="4">
        <f t="shared" si="76"/>
        <v>302.05315224234209</v>
      </c>
      <c r="S248" s="4">
        <f t="shared" si="77"/>
        <v>307.90230639398681</v>
      </c>
      <c r="T248" s="4">
        <f t="shared" si="78"/>
        <v>311.84786149542253</v>
      </c>
      <c r="U248" s="4">
        <f t="shared" si="79"/>
        <v>314.1840001841507</v>
      </c>
      <c r="W248" s="5" t="str">
        <f>VLOOKUP(C248&amp;A248,Driver_elast!$A$2:$D$1161,4,FALSE)</f>
        <v>GDPSER</v>
      </c>
      <c r="X248" s="5">
        <v>1</v>
      </c>
      <c r="Y248" s="2">
        <f>SUMIFS('Growth rates'!D$4:D$999,'Growth rates'!$B$4:$B$999,Demands!$A248,'Growth rates'!$C$4:$C$999,$W248)</f>
        <v>1</v>
      </c>
      <c r="Z248" s="2">
        <f>SUMIFS('Growth rates'!E$4:E$999,'Growth rates'!$B$4:$B$999,Demands!$A248,'Growth rates'!$C$4:$C$999,$W248)</f>
        <v>1.0170009356876171</v>
      </c>
      <c r="AA248" s="2">
        <f>SUMIFS('Growth rates'!F$4:F$999,'Growth rates'!$B$4:$B$999,Demands!$A248,'Growth rates'!$C$4:$C$999,$W248)</f>
        <v>1.1634481818503848</v>
      </c>
      <c r="AB248" s="2">
        <f>SUMIFS('Growth rates'!G$4:G$999,'Growth rates'!$B$4:$B$999,Demands!$A248,'Growth rates'!$C$4:$C$999,$W248)</f>
        <v>1.3186970338570498</v>
      </c>
      <c r="AC248" s="2">
        <f>SUMIFS('Growth rates'!H$4:H$999,'Growth rates'!$B$4:$B$999,Demands!$A248,'Growth rates'!$C$4:$C$999,$W248)</f>
        <v>1.4829611589760268</v>
      </c>
      <c r="AD248" s="2">
        <f>SUMIFS('Growth rates'!I$4:I$999,'Growth rates'!$B$4:$B$999,Demands!$A248,'Growth rates'!$C$4:$C$999,$W248)</f>
        <v>1.6566215423468027</v>
      </c>
      <c r="AE248" s="2">
        <f>SUMIFS('Growth rates'!J$4:J$999,'Growth rates'!$B$4:$B$999,Demands!$A248,'Growth rates'!$C$4:$C$999,$W248)</f>
        <v>1.8425391823791684</v>
      </c>
      <c r="AF248" s="2">
        <f>SUMIFS('Growth rates'!K$4:K$999,'Growth rates'!$B$4:$B$999,Demands!$A248,'Growth rates'!$C$4:$C$999,$W248)</f>
        <v>2.0340979433087258</v>
      </c>
      <c r="AG248" s="2">
        <f>SUMIFS('Growth rates'!L$4:L$999,'Growth rates'!$B$4:$B$999,Demands!$A248,'Growth rates'!$C$4:$C$999,$W248)</f>
        <v>2.2271235096213675</v>
      </c>
      <c r="AH248" s="2">
        <f>SUMIFS('Growth rates'!M$4:M$999,'Growth rates'!$B$4:$B$999,Demands!$A248,'Growth rates'!$C$4:$C$999,$W248)</f>
        <v>2.4262506749300732</v>
      </c>
      <c r="AI248" s="2">
        <f>SUMIFS('Growth rates'!N$4:N$999,'Growth rates'!$B$4:$B$999,Demands!$A248,'Growth rates'!$C$4:$C$999,$W248)</f>
        <v>2.6308242866944158</v>
      </c>
      <c r="AJ248" s="2">
        <f>SUMIFS('Growth rates'!O$4:O$999,'Growth rates'!$B$4:$B$999,Demands!$A248,'Growth rates'!$C$4:$C$999,$W248)</f>
        <v>2.8341081644909831</v>
      </c>
      <c r="AK248" s="2">
        <f>SUMIFS('Growth rates'!P$4:P$999,'Growth rates'!$B$4:$B$999,Demands!$A248,'Growth rates'!$C$4:$C$999,$W248)</f>
        <v>3.0316523971218645</v>
      </c>
      <c r="AL248" s="2">
        <f>SUMIFS('Growth rates'!Q$4:Q$999,'Growth rates'!$B$4:$B$999,Demands!$A248,'Growth rates'!$C$4:$C$999,$W248)</f>
        <v>3.2201778025790269</v>
      </c>
      <c r="AM248" s="2">
        <f>SUMIFS('Growth rates'!R$4:R$999,'Growth rates'!$B$4:$B$999,Demands!$A248,'Growth rates'!$C$4:$C$999,$W248)</f>
        <v>3.3971299270791926</v>
      </c>
      <c r="AN248" s="2">
        <f>SUMIFS('Growth rates'!S$4:S$999,'Growth rates'!$B$4:$B$999,Demands!$A248,'Growth rates'!$C$4:$C$999,$W248)</f>
        <v>3.5615905234108367</v>
      </c>
      <c r="AO248" s="2">
        <f>SUMIFS('Growth rates'!T$4:T$999,'Growth rates'!$B$4:$B$999,Demands!$A248,'Growth rates'!$C$4:$C$999,$W248)</f>
        <v>3.7137215875725444</v>
      </c>
      <c r="AP248" s="2">
        <f>SUMIFS('Growth rates'!U$4:U$999,'Growth rates'!$B$4:$B$999,Demands!$A248,'Growth rates'!$C$4:$C$999,$W248)</f>
        <v>3.8528241717347296</v>
      </c>
      <c r="AR248">
        <f>VLOOKUP(C248&amp;A248,Driver_elast!$A$2:$E$1161,5,FALSE)</f>
        <v>1.753692</v>
      </c>
      <c r="AS248">
        <f t="shared" si="80"/>
        <v>1</v>
      </c>
      <c r="AT248">
        <f t="shared" si="81"/>
        <v>0.2</v>
      </c>
      <c r="AV248" s="2" cm="1">
        <f t="array" ref="AV248">TREND($AR248:$AS248,$AR$3:$AS$3,AV$1)</f>
        <v>1.7536920000000009</v>
      </c>
      <c r="AW248" s="2" cm="1">
        <f t="array" ref="AW248">TREND($AR248:$AS248,$AR$3:$AS$3,AW$1)</f>
        <v>1.7353092682926814</v>
      </c>
      <c r="AX248" s="2" cm="1">
        <f t="array" ref="AX248">TREND($AR248:$AS248,$AR$3:$AS$3,AX$1)</f>
        <v>1.643395609756098</v>
      </c>
      <c r="AY248" s="2" cm="1">
        <f t="array" ref="AY248">TREND($AR248:$AS248,$AR$3:$AS$3,AY$1)</f>
        <v>1.5514819512195146</v>
      </c>
      <c r="AZ248" s="2" cm="1">
        <f t="array" ref="AZ248">TREND($AR248:$AS248,$AR$3:$AS$3,AZ$1)</f>
        <v>1.4595682926829241</v>
      </c>
      <c r="BA248" s="2" cm="1">
        <f t="array" ref="BA248">TREND($AR248:$AS248,$AR$3:$AS$3,BA$1)</f>
        <v>1.3676546341463407</v>
      </c>
      <c r="BB248" s="2" cm="1">
        <f t="array" ref="BB248">TREND($AR248:$AS248,$AR$3:$AS$3,BB$1)</f>
        <v>1.2757409756097573</v>
      </c>
      <c r="BC248" s="2" cm="1">
        <f t="array" ref="BC248">TREND($AR248:$AS248,$AR$3:$AS$3,BC$1)</f>
        <v>1.1838273170731739</v>
      </c>
      <c r="BD248" s="2" cm="1">
        <f t="array" ref="BD248">TREND($AR248:$AS248,$AR$3:$AS$3,BD$1)</f>
        <v>1.0919136585365834</v>
      </c>
      <c r="BE248" s="2" cm="1">
        <f t="array" ref="BE248">TREND($AR248:$AS248,$AR$3:$AS$3,BE$1)</f>
        <v>1</v>
      </c>
      <c r="BF248" s="20" cm="1">
        <f t="array" ref="BF248">TREND($AS248:$AT248,$AS$3:$AT$3,BF$1)</f>
        <v>0.90000000000000568</v>
      </c>
      <c r="BG248" s="20" cm="1">
        <f t="array" ref="BG248">TREND($AS248:$AT248,$AS$3:$AT$3,BG$1)</f>
        <v>0.80000000000000426</v>
      </c>
      <c r="BH248" s="20" cm="1">
        <f t="array" ref="BH248">TREND($AS248:$AT248,$AS$3:$AT$3,BH$1)</f>
        <v>0.70000000000000284</v>
      </c>
      <c r="BI248" s="20" cm="1">
        <f t="array" ref="BI248">TREND($AS248:$AT248,$AS$3:$AT$3,BI$1)</f>
        <v>0.60000000000000142</v>
      </c>
      <c r="BJ248" s="20" cm="1">
        <f t="array" ref="BJ248">TREND($AS248:$AT248,$AS$3:$AT$3,BJ$1)</f>
        <v>0.5</v>
      </c>
      <c r="BK248" s="20" cm="1">
        <f t="array" ref="BK248">TREND($AS248:$AT248,$AS$3:$AT$3,BK$1)</f>
        <v>0.40000000000000568</v>
      </c>
      <c r="BL248" s="20" cm="1">
        <f t="array" ref="BL248">TREND($AS248:$AT248,$AS$3:$AT$3,BL$1)</f>
        <v>0.30000000000000426</v>
      </c>
      <c r="BM248" s="20" cm="1">
        <f t="array" ref="BM248">TREND($AS248:$AT248,$AS$3:$AT$3,BM$1)</f>
        <v>0.20000000000000284</v>
      </c>
    </row>
    <row r="249" spans="1:65" x14ac:dyDescent="0.35">
      <c r="A249" t="str">
        <f>IF(BYDem!B247="","\I:",BYDem!B247)</f>
        <v>Australia_NZ</v>
      </c>
      <c r="B249" t="str">
        <f>BYDem!E247</f>
        <v>COT</v>
      </c>
      <c r="C249" t="str">
        <f t="shared" si="82"/>
        <v>COT</v>
      </c>
      <c r="D249" s="4">
        <f>SUMIFS(BYDem!$M$2:$M$2000,BYDem!$B$2:$B$2000,Demands!$A249,BYDem!$E$2:$E$2000,Demands!$B249)</f>
        <v>0</v>
      </c>
      <c r="E249" s="4">
        <f t="shared" si="63"/>
        <v>0</v>
      </c>
      <c r="F249" s="4">
        <f t="shared" si="64"/>
        <v>0</v>
      </c>
      <c r="G249" s="4">
        <f t="shared" si="65"/>
        <v>0</v>
      </c>
      <c r="H249" s="4">
        <f t="shared" si="66"/>
        <v>0</v>
      </c>
      <c r="I249" s="4">
        <f t="shared" si="67"/>
        <v>0</v>
      </c>
      <c r="J249" s="4">
        <f t="shared" si="68"/>
        <v>0</v>
      </c>
      <c r="K249" s="4">
        <f t="shared" si="69"/>
        <v>0</v>
      </c>
      <c r="L249" s="4">
        <f t="shared" si="70"/>
        <v>0</v>
      </c>
      <c r="M249" s="4">
        <f t="shared" si="71"/>
        <v>0</v>
      </c>
      <c r="N249" s="4">
        <f t="shared" si="72"/>
        <v>0</v>
      </c>
      <c r="O249" s="4">
        <f t="shared" si="73"/>
        <v>0</v>
      </c>
      <c r="P249" s="4">
        <f t="shared" si="74"/>
        <v>0</v>
      </c>
      <c r="Q249" s="4">
        <f t="shared" si="75"/>
        <v>0</v>
      </c>
      <c r="R249" s="4">
        <f t="shared" si="76"/>
        <v>0</v>
      </c>
      <c r="S249" s="4">
        <f t="shared" si="77"/>
        <v>0</v>
      </c>
      <c r="T249" s="4">
        <f t="shared" si="78"/>
        <v>0</v>
      </c>
      <c r="U249" s="4">
        <f t="shared" si="79"/>
        <v>0</v>
      </c>
      <c r="W249" s="5" t="str">
        <f>VLOOKUP(C249&amp;A249,Driver_elast!$A$2:$D$1161,4,FALSE)</f>
        <v>GDP</v>
      </c>
      <c r="X249" s="5">
        <v>1</v>
      </c>
      <c r="Y249" s="2">
        <f>SUMIFS('Growth rates'!D$4:D$999,'Growth rates'!$B$4:$B$999,Demands!$A249,'Growth rates'!$C$4:$C$999,$W249)</f>
        <v>1</v>
      </c>
      <c r="Z249" s="2">
        <f>SUMIFS('Growth rates'!E$4:E$999,'Growth rates'!$B$4:$B$999,Demands!$A249,'Growth rates'!$C$4:$C$999,$W249)</f>
        <v>1.0170001171940546</v>
      </c>
      <c r="AA249" s="2">
        <f>SUMIFS('Growth rates'!F$4:F$999,'Growth rates'!$B$4:$B$999,Demands!$A249,'Growth rates'!$C$4:$C$999,$W249)</f>
        <v>1.1680597637332966</v>
      </c>
      <c r="AB249" s="2">
        <f>SUMIFS('Growth rates'!G$4:G$999,'Growth rates'!$B$4:$B$999,Demands!$A249,'Growth rates'!$C$4:$C$999,$W249)</f>
        <v>1.3291834133480829</v>
      </c>
      <c r="AC249" s="2">
        <f>SUMIFS('Growth rates'!H$4:H$999,'Growth rates'!$B$4:$B$999,Demands!$A249,'Growth rates'!$C$4:$C$999,$W249)</f>
        <v>1.500686588492707</v>
      </c>
      <c r="AD249" s="2">
        <f>SUMIFS('Growth rates'!I$4:I$999,'Growth rates'!$B$4:$B$999,Demands!$A249,'Growth rates'!$C$4:$C$999,$W249)</f>
        <v>1.683052023982033</v>
      </c>
      <c r="AE249" s="2">
        <f>SUMIFS('Growth rates'!J$4:J$999,'Growth rates'!$B$4:$B$999,Demands!$A249,'Growth rates'!$C$4:$C$999,$W249)</f>
        <v>1.8793237117887043</v>
      </c>
      <c r="AF249" s="2">
        <f>SUMIFS('Growth rates'!K$4:K$999,'Growth rates'!$B$4:$B$999,Demands!$A249,'Growth rates'!$C$4:$C$999,$W249)</f>
        <v>2.0828938556291385</v>
      </c>
      <c r="AG249" s="2">
        <f>SUMIFS('Growth rates'!L$4:L$999,'Growth rates'!$B$4:$B$999,Demands!$A249,'Growth rates'!$C$4:$C$999,$W249)</f>
        <v>2.2895610631914414</v>
      </c>
      <c r="AH249" s="2">
        <f>SUMIFS('Growth rates'!M$4:M$999,'Growth rates'!$B$4:$B$999,Demands!$A249,'Growth rates'!$C$4:$C$999,$W249)</f>
        <v>2.5041425044805643</v>
      </c>
      <c r="AI249" s="2">
        <f>SUMIFS('Growth rates'!N$4:N$999,'Growth rates'!$B$4:$B$999,Demands!$A249,'Growth rates'!$C$4:$C$999,$W249)</f>
        <v>2.7260500281934581</v>
      </c>
      <c r="AJ249" s="2">
        <f>SUMIFS('Growth rates'!O$4:O$999,'Growth rates'!$B$4:$B$999,Demands!$A249,'Growth rates'!$C$4:$C$999,$W249)</f>
        <v>2.9483443213664535</v>
      </c>
      <c r="AK249" s="2">
        <f>SUMIFS('Growth rates'!P$4:P$999,'Growth rates'!$B$4:$B$999,Demands!$A249,'Growth rates'!$C$4:$C$999,$W249)</f>
        <v>3.1663696102730623</v>
      </c>
      <c r="AL249" s="2">
        <f>SUMIFS('Growth rates'!Q$4:Q$999,'Growth rates'!$B$4:$B$999,Demands!$A249,'Growth rates'!$C$4:$C$999,$W249)</f>
        <v>3.3766311565773637</v>
      </c>
      <c r="AM249" s="2">
        <f>SUMIFS('Growth rates'!R$4:R$999,'Growth rates'!$B$4:$B$999,Demands!$A249,'Growth rates'!$C$4:$C$999,$W249)</f>
        <v>3.5763401489091504</v>
      </c>
      <c r="AN249" s="2">
        <f>SUMIFS('Growth rates'!S$4:S$999,'Growth rates'!$B$4:$B$999,Demands!$A249,'Growth rates'!$C$4:$C$999,$W249)</f>
        <v>3.7643820805347077</v>
      </c>
      <c r="AO249" s="2">
        <f>SUMIFS('Growth rates'!T$4:T$999,'Growth rates'!$B$4:$B$999,Demands!$A249,'Growth rates'!$C$4:$C$999,$W249)</f>
        <v>3.9407598594950888</v>
      </c>
      <c r="AP249" s="2">
        <f>SUMIFS('Growth rates'!U$4:U$999,'Growth rates'!$B$4:$B$999,Demands!$A249,'Growth rates'!$C$4:$C$999,$W249)</f>
        <v>4.1045654499713704</v>
      </c>
      <c r="AR249">
        <f>VLOOKUP(C249&amp;A249,Driver_elast!$A$2:$E$1161,5,FALSE)</f>
        <v>0.68174400000000002</v>
      </c>
      <c r="AS249">
        <f t="shared" si="80"/>
        <v>0.68174400000000002</v>
      </c>
      <c r="AT249">
        <f t="shared" si="81"/>
        <v>0.13634879999999999</v>
      </c>
      <c r="AV249" s="2" cm="1">
        <f t="array" ref="AV249">TREND($AR249:$AS249,$AR$3:$AS$3,AV$1)</f>
        <v>0.68174400000000002</v>
      </c>
      <c r="AW249" s="2" cm="1">
        <f t="array" ref="AW249">TREND($AR249:$AS249,$AR$3:$AS$3,AW$1)</f>
        <v>0.68174400000000002</v>
      </c>
      <c r="AX249" s="2" cm="1">
        <f t="array" ref="AX249">TREND($AR249:$AS249,$AR$3:$AS$3,AX$1)</f>
        <v>0.68174400000000002</v>
      </c>
      <c r="AY249" s="2" cm="1">
        <f t="array" ref="AY249">TREND($AR249:$AS249,$AR$3:$AS$3,AY$1)</f>
        <v>0.68174400000000002</v>
      </c>
      <c r="AZ249" s="2" cm="1">
        <f t="array" ref="AZ249">TREND($AR249:$AS249,$AR$3:$AS$3,AZ$1)</f>
        <v>0.68174400000000002</v>
      </c>
      <c r="BA249" s="2" cm="1">
        <f t="array" ref="BA249">TREND($AR249:$AS249,$AR$3:$AS$3,BA$1)</f>
        <v>0.68174400000000002</v>
      </c>
      <c r="BB249" s="2" cm="1">
        <f t="array" ref="BB249">TREND($AR249:$AS249,$AR$3:$AS$3,BB$1)</f>
        <v>0.68174400000000002</v>
      </c>
      <c r="BC249" s="2" cm="1">
        <f t="array" ref="BC249">TREND($AR249:$AS249,$AR$3:$AS$3,BC$1)</f>
        <v>0.68174400000000002</v>
      </c>
      <c r="BD249" s="2" cm="1">
        <f t="array" ref="BD249">TREND($AR249:$AS249,$AR$3:$AS$3,BD$1)</f>
        <v>0.68174400000000002</v>
      </c>
      <c r="BE249" s="2" cm="1">
        <f t="array" ref="BE249">TREND($AR249:$AS249,$AR$3:$AS$3,BE$1)</f>
        <v>0.68174400000000002</v>
      </c>
      <c r="BF249" s="20" cm="1">
        <f t="array" ref="BF249">TREND($AS249:$AT249,$AS$3:$AT$3,BF$1)</f>
        <v>0.61356960000000171</v>
      </c>
      <c r="BG249" s="20" cm="1">
        <f t="array" ref="BG249">TREND($AS249:$AT249,$AS$3:$AT$3,BG$1)</f>
        <v>0.54539520000000152</v>
      </c>
      <c r="BH249" s="20" cm="1">
        <f t="array" ref="BH249">TREND($AS249:$AT249,$AS$3:$AT$3,BH$1)</f>
        <v>0.47722080000000133</v>
      </c>
      <c r="BI249" s="20" cm="1">
        <f t="array" ref="BI249">TREND($AS249:$AT249,$AS$3:$AT$3,BI$1)</f>
        <v>0.40904640000000114</v>
      </c>
      <c r="BJ249" s="20" cm="1">
        <f t="array" ref="BJ249">TREND($AS249:$AT249,$AS$3:$AT$3,BJ$1)</f>
        <v>0.34087200000000095</v>
      </c>
      <c r="BK249" s="20" cm="1">
        <f t="array" ref="BK249">TREND($AS249:$AT249,$AS$3:$AT$3,BK$1)</f>
        <v>0.27269760000000076</v>
      </c>
      <c r="BL249" s="20" cm="1">
        <f t="array" ref="BL249">TREND($AS249:$AT249,$AS$3:$AT$3,BL$1)</f>
        <v>0.20452320000000057</v>
      </c>
      <c r="BM249" s="20" cm="1">
        <f t="array" ref="BM249">TREND($AS249:$AT249,$AS$3:$AT$3,BM$1)</f>
        <v>0.13634880000000038</v>
      </c>
    </row>
    <row r="250" spans="1:65" x14ac:dyDescent="0.35">
      <c r="A250" t="str">
        <f>IF(BYDem!B248="","\I:",BYDem!B248)</f>
        <v>Australia_NZ</v>
      </c>
      <c r="B250" t="str">
        <f>BYDem!E248</f>
        <v>CRF</v>
      </c>
      <c r="C250" t="str">
        <f t="shared" si="82"/>
        <v>CRF</v>
      </c>
      <c r="D250" s="4">
        <f>SUMIFS(BYDem!$M$2:$M$2000,BYDem!$B$2:$B$2000,Demands!$A250,BYDem!$E$2:$E$2000,Demands!$B250)</f>
        <v>145.4594782266</v>
      </c>
      <c r="E250" s="4">
        <f t="shared" si="63"/>
        <v>147.32331877365328</v>
      </c>
      <c r="F250" s="4">
        <f t="shared" si="64"/>
        <v>163.31246433401861</v>
      </c>
      <c r="G250" s="4">
        <f t="shared" si="65"/>
        <v>179.73705632602918</v>
      </c>
      <c r="H250" s="4">
        <f t="shared" si="66"/>
        <v>196.61149075764109</v>
      </c>
      <c r="I250" s="4">
        <f t="shared" si="67"/>
        <v>213.96445935001486</v>
      </c>
      <c r="J250" s="4">
        <f t="shared" si="68"/>
        <v>232.06255335305929</v>
      </c>
      <c r="K250" s="4">
        <f t="shared" si="69"/>
        <v>250.2463371507111</v>
      </c>
      <c r="L250" s="4">
        <f t="shared" si="70"/>
        <v>268.14434151149862</v>
      </c>
      <c r="M250" s="4">
        <f t="shared" si="71"/>
        <v>286.21395034788316</v>
      </c>
      <c r="N250" s="4">
        <f t="shared" si="72"/>
        <v>302.58366678158546</v>
      </c>
      <c r="O250" s="4">
        <f t="shared" si="73"/>
        <v>316.68111370499759</v>
      </c>
      <c r="P250" s="4">
        <f t="shared" si="74"/>
        <v>328.32671836465875</v>
      </c>
      <c r="Q250" s="4">
        <f t="shared" si="75"/>
        <v>337.55969764090167</v>
      </c>
      <c r="R250" s="4">
        <f t="shared" si="76"/>
        <v>344.54991094402612</v>
      </c>
      <c r="S250" s="4">
        <f t="shared" si="77"/>
        <v>349.57861111537164</v>
      </c>
      <c r="T250" s="4">
        <f t="shared" si="78"/>
        <v>352.95485591989649</v>
      </c>
      <c r="U250" s="4">
        <f t="shared" si="79"/>
        <v>354.94767979835279</v>
      </c>
      <c r="W250" s="5" t="str">
        <f>VLOOKUP(C250&amp;A250,Driver_elast!$A$2:$D$1161,4,FALSE)</f>
        <v>GDPSER</v>
      </c>
      <c r="X250" s="5">
        <v>1</v>
      </c>
      <c r="Y250" s="2">
        <f>SUMIFS('Growth rates'!D$4:D$999,'Growth rates'!$B$4:$B$999,Demands!$A250,'Growth rates'!$C$4:$C$999,$W250)</f>
        <v>1</v>
      </c>
      <c r="Z250" s="2">
        <f>SUMIFS('Growth rates'!E$4:E$999,'Growth rates'!$B$4:$B$999,Demands!$A250,'Growth rates'!$C$4:$C$999,$W250)</f>
        <v>1.0170009356876171</v>
      </c>
      <c r="AA250" s="2">
        <f>SUMIFS('Growth rates'!F$4:F$999,'Growth rates'!$B$4:$B$999,Demands!$A250,'Growth rates'!$C$4:$C$999,$W250)</f>
        <v>1.1634481818503848</v>
      </c>
      <c r="AB250" s="2">
        <f>SUMIFS('Growth rates'!G$4:G$999,'Growth rates'!$B$4:$B$999,Demands!$A250,'Growth rates'!$C$4:$C$999,$W250)</f>
        <v>1.3186970338570498</v>
      </c>
      <c r="AC250" s="2">
        <f>SUMIFS('Growth rates'!H$4:H$999,'Growth rates'!$B$4:$B$999,Demands!$A250,'Growth rates'!$C$4:$C$999,$W250)</f>
        <v>1.4829611589760268</v>
      </c>
      <c r="AD250" s="2">
        <f>SUMIFS('Growth rates'!I$4:I$999,'Growth rates'!$B$4:$B$999,Demands!$A250,'Growth rates'!$C$4:$C$999,$W250)</f>
        <v>1.6566215423468027</v>
      </c>
      <c r="AE250" s="2">
        <f>SUMIFS('Growth rates'!J$4:J$999,'Growth rates'!$B$4:$B$999,Demands!$A250,'Growth rates'!$C$4:$C$999,$W250)</f>
        <v>1.8425391823791684</v>
      </c>
      <c r="AF250" s="2">
        <f>SUMIFS('Growth rates'!K$4:K$999,'Growth rates'!$B$4:$B$999,Demands!$A250,'Growth rates'!$C$4:$C$999,$W250)</f>
        <v>2.0340979433087258</v>
      </c>
      <c r="AG250" s="2">
        <f>SUMIFS('Growth rates'!L$4:L$999,'Growth rates'!$B$4:$B$999,Demands!$A250,'Growth rates'!$C$4:$C$999,$W250)</f>
        <v>2.2271235096213675</v>
      </c>
      <c r="AH250" s="2">
        <f>SUMIFS('Growth rates'!M$4:M$999,'Growth rates'!$B$4:$B$999,Demands!$A250,'Growth rates'!$C$4:$C$999,$W250)</f>
        <v>2.4262506749300732</v>
      </c>
      <c r="AI250" s="2">
        <f>SUMIFS('Growth rates'!N$4:N$999,'Growth rates'!$B$4:$B$999,Demands!$A250,'Growth rates'!$C$4:$C$999,$W250)</f>
        <v>2.6308242866944158</v>
      </c>
      <c r="AJ250" s="2">
        <f>SUMIFS('Growth rates'!O$4:O$999,'Growth rates'!$B$4:$B$999,Demands!$A250,'Growth rates'!$C$4:$C$999,$W250)</f>
        <v>2.8341081644909831</v>
      </c>
      <c r="AK250" s="2">
        <f>SUMIFS('Growth rates'!P$4:P$999,'Growth rates'!$B$4:$B$999,Demands!$A250,'Growth rates'!$C$4:$C$999,$W250)</f>
        <v>3.0316523971218645</v>
      </c>
      <c r="AL250" s="2">
        <f>SUMIFS('Growth rates'!Q$4:Q$999,'Growth rates'!$B$4:$B$999,Demands!$A250,'Growth rates'!$C$4:$C$999,$W250)</f>
        <v>3.2201778025790269</v>
      </c>
      <c r="AM250" s="2">
        <f>SUMIFS('Growth rates'!R$4:R$999,'Growth rates'!$B$4:$B$999,Demands!$A250,'Growth rates'!$C$4:$C$999,$W250)</f>
        <v>3.3971299270791926</v>
      </c>
      <c r="AN250" s="2">
        <f>SUMIFS('Growth rates'!S$4:S$999,'Growth rates'!$B$4:$B$999,Demands!$A250,'Growth rates'!$C$4:$C$999,$W250)</f>
        <v>3.5615905234108367</v>
      </c>
      <c r="AO250" s="2">
        <f>SUMIFS('Growth rates'!T$4:T$999,'Growth rates'!$B$4:$B$999,Demands!$A250,'Growth rates'!$C$4:$C$999,$W250)</f>
        <v>3.7137215875725444</v>
      </c>
      <c r="AP250" s="2">
        <f>SUMIFS('Growth rates'!U$4:U$999,'Growth rates'!$B$4:$B$999,Demands!$A250,'Growth rates'!$C$4:$C$999,$W250)</f>
        <v>3.8528241717347296</v>
      </c>
      <c r="AR250">
        <f>VLOOKUP(C250&amp;A250,Driver_elast!$A$2:$E$1161,5,FALSE)</f>
        <v>0.75369200000000003</v>
      </c>
      <c r="AS250">
        <f t="shared" si="80"/>
        <v>0.75369200000000003</v>
      </c>
      <c r="AT250">
        <f t="shared" si="81"/>
        <v>0.15073839999999999</v>
      </c>
      <c r="AV250" s="2" cm="1">
        <f t="array" ref="AV250">TREND($AR250:$AS250,$AR$3:$AS$3,AV$1)</f>
        <v>0.75369200000000003</v>
      </c>
      <c r="AW250" s="2" cm="1">
        <f t="array" ref="AW250">TREND($AR250:$AS250,$AR$3:$AS$3,AW$1)</f>
        <v>0.75369200000000003</v>
      </c>
      <c r="AX250" s="2" cm="1">
        <f t="array" ref="AX250">TREND($AR250:$AS250,$AR$3:$AS$3,AX$1)</f>
        <v>0.75369200000000003</v>
      </c>
      <c r="AY250" s="2" cm="1">
        <f t="array" ref="AY250">TREND($AR250:$AS250,$AR$3:$AS$3,AY$1)</f>
        <v>0.75369200000000003</v>
      </c>
      <c r="AZ250" s="2" cm="1">
        <f t="array" ref="AZ250">TREND($AR250:$AS250,$AR$3:$AS$3,AZ$1)</f>
        <v>0.75369200000000003</v>
      </c>
      <c r="BA250" s="2" cm="1">
        <f t="array" ref="BA250">TREND($AR250:$AS250,$AR$3:$AS$3,BA$1)</f>
        <v>0.75369200000000003</v>
      </c>
      <c r="BB250" s="2" cm="1">
        <f t="array" ref="BB250">TREND($AR250:$AS250,$AR$3:$AS$3,BB$1)</f>
        <v>0.75369200000000003</v>
      </c>
      <c r="BC250" s="2" cm="1">
        <f t="array" ref="BC250">TREND($AR250:$AS250,$AR$3:$AS$3,BC$1)</f>
        <v>0.75369200000000003</v>
      </c>
      <c r="BD250" s="2" cm="1">
        <f t="array" ref="BD250">TREND($AR250:$AS250,$AR$3:$AS$3,BD$1)</f>
        <v>0.75369200000000003</v>
      </c>
      <c r="BE250" s="2" cm="1">
        <f t="array" ref="BE250">TREND($AR250:$AS250,$AR$3:$AS$3,BE$1)</f>
        <v>0.75369200000000003</v>
      </c>
      <c r="BF250" s="20" cm="1">
        <f t="array" ref="BF250">TREND($AS250:$AT250,$AS$3:$AT$3,BF$1)</f>
        <v>0.67832280000000011</v>
      </c>
      <c r="BG250" s="20" cm="1">
        <f t="array" ref="BG250">TREND($AS250:$AT250,$AS$3:$AT$3,BG$1)</f>
        <v>0.60295360000000287</v>
      </c>
      <c r="BH250" s="20" cm="1">
        <f t="array" ref="BH250">TREND($AS250:$AT250,$AS$3:$AT$3,BH$1)</f>
        <v>0.52758440000000206</v>
      </c>
      <c r="BI250" s="20" cm="1">
        <f t="array" ref="BI250">TREND($AS250:$AT250,$AS$3:$AT$3,BI$1)</f>
        <v>0.45221520000000126</v>
      </c>
      <c r="BJ250" s="20" cm="1">
        <f t="array" ref="BJ250">TREND($AS250:$AT250,$AS$3:$AT$3,BJ$1)</f>
        <v>0.37684600000000046</v>
      </c>
      <c r="BK250" s="20" cm="1">
        <f t="array" ref="BK250">TREND($AS250:$AT250,$AS$3:$AT$3,BK$1)</f>
        <v>0.30147679999999966</v>
      </c>
      <c r="BL250" s="20" cm="1">
        <f t="array" ref="BL250">TREND($AS250:$AT250,$AS$3:$AT$3,BL$1)</f>
        <v>0.22610760000000241</v>
      </c>
      <c r="BM250" s="20" cm="1">
        <f t="array" ref="BM250">TREND($AS250:$AT250,$AS$3:$AT$3,BM$1)</f>
        <v>0.1507384000000016</v>
      </c>
    </row>
    <row r="251" spans="1:65" x14ac:dyDescent="0.35">
      <c r="A251" t="str">
        <f>IF(BYDem!B249="","\I:",BYDem!B249)</f>
        <v>Australia_NZ</v>
      </c>
      <c r="B251" t="str">
        <f>BYDem!E249</f>
        <v>CSC</v>
      </c>
      <c r="C251" t="str">
        <f t="shared" si="82"/>
        <v>CSC</v>
      </c>
      <c r="D251" s="4">
        <f>SUMIFS(BYDem!$M$2:$M$2000,BYDem!$B$2:$B$2000,Demands!$A251,BYDem!$E$2:$E$2000,Demands!$B251)</f>
        <v>52.964537347296201</v>
      </c>
      <c r="E251" s="4">
        <f t="shared" si="63"/>
        <v>54.527090839550262</v>
      </c>
      <c r="F251" s="4">
        <f t="shared" si="64"/>
        <v>67.430792310255825</v>
      </c>
      <c r="G251" s="4">
        <f t="shared" si="65"/>
        <v>81.390822019614959</v>
      </c>
      <c r="H251" s="4">
        <f t="shared" si="66"/>
        <v>96.188635557525316</v>
      </c>
      <c r="I251" s="4">
        <f t="shared" si="67"/>
        <v>111.59397190363455</v>
      </c>
      <c r="J251" s="4">
        <f t="shared" si="68"/>
        <v>127.57116683191141</v>
      </c>
      <c r="K251" s="4">
        <f t="shared" si="69"/>
        <v>143.27212556499981</v>
      </c>
      <c r="L251" s="4">
        <f t="shared" si="70"/>
        <v>158.11756225419987</v>
      </c>
      <c r="M251" s="4">
        <f t="shared" si="71"/>
        <v>172.25485720941069</v>
      </c>
      <c r="N251" s="4">
        <f t="shared" si="72"/>
        <v>185.32643253452275</v>
      </c>
      <c r="O251" s="4">
        <f t="shared" si="73"/>
        <v>196.78257608751036</v>
      </c>
      <c r="P251" s="4">
        <f t="shared" si="74"/>
        <v>206.38393302680066</v>
      </c>
      <c r="Q251" s="4">
        <f t="shared" si="75"/>
        <v>214.08440977485921</v>
      </c>
      <c r="R251" s="4">
        <f t="shared" si="76"/>
        <v>219.96649043228211</v>
      </c>
      <c r="S251" s="4">
        <f t="shared" si="77"/>
        <v>224.22606495147937</v>
      </c>
      <c r="T251" s="4">
        <f t="shared" si="78"/>
        <v>227.09936689197255</v>
      </c>
      <c r="U251" s="4">
        <f t="shared" si="79"/>
        <v>228.80063113870457</v>
      </c>
      <c r="W251" s="5" t="str">
        <f>VLOOKUP(C251&amp;A251,Driver_elast!$A$2:$D$1161,4,FALSE)</f>
        <v>GDPSER</v>
      </c>
      <c r="X251" s="5">
        <v>1</v>
      </c>
      <c r="Y251" s="2">
        <f>SUMIFS('Growth rates'!D$4:D$999,'Growth rates'!$B$4:$B$999,Demands!$A251,'Growth rates'!$C$4:$C$999,$W251)</f>
        <v>1</v>
      </c>
      <c r="Z251" s="2">
        <f>SUMIFS('Growth rates'!E$4:E$999,'Growth rates'!$B$4:$B$999,Demands!$A251,'Growth rates'!$C$4:$C$999,$W251)</f>
        <v>1.0170009356876171</v>
      </c>
      <c r="AA251" s="2">
        <f>SUMIFS('Growth rates'!F$4:F$999,'Growth rates'!$B$4:$B$999,Demands!$A251,'Growth rates'!$C$4:$C$999,$W251)</f>
        <v>1.1634481818503848</v>
      </c>
      <c r="AB251" s="2">
        <f>SUMIFS('Growth rates'!G$4:G$999,'Growth rates'!$B$4:$B$999,Demands!$A251,'Growth rates'!$C$4:$C$999,$W251)</f>
        <v>1.3186970338570498</v>
      </c>
      <c r="AC251" s="2">
        <f>SUMIFS('Growth rates'!H$4:H$999,'Growth rates'!$B$4:$B$999,Demands!$A251,'Growth rates'!$C$4:$C$999,$W251)</f>
        <v>1.4829611589760268</v>
      </c>
      <c r="AD251" s="2">
        <f>SUMIFS('Growth rates'!I$4:I$999,'Growth rates'!$B$4:$B$999,Demands!$A251,'Growth rates'!$C$4:$C$999,$W251)</f>
        <v>1.6566215423468027</v>
      </c>
      <c r="AE251" s="2">
        <f>SUMIFS('Growth rates'!J$4:J$999,'Growth rates'!$B$4:$B$999,Demands!$A251,'Growth rates'!$C$4:$C$999,$W251)</f>
        <v>1.8425391823791684</v>
      </c>
      <c r="AF251" s="2">
        <f>SUMIFS('Growth rates'!K$4:K$999,'Growth rates'!$B$4:$B$999,Demands!$A251,'Growth rates'!$C$4:$C$999,$W251)</f>
        <v>2.0340979433087258</v>
      </c>
      <c r="AG251" s="2">
        <f>SUMIFS('Growth rates'!L$4:L$999,'Growth rates'!$B$4:$B$999,Demands!$A251,'Growth rates'!$C$4:$C$999,$W251)</f>
        <v>2.2271235096213675</v>
      </c>
      <c r="AH251" s="2">
        <f>SUMIFS('Growth rates'!M$4:M$999,'Growth rates'!$B$4:$B$999,Demands!$A251,'Growth rates'!$C$4:$C$999,$W251)</f>
        <v>2.4262506749300732</v>
      </c>
      <c r="AI251" s="2">
        <f>SUMIFS('Growth rates'!N$4:N$999,'Growth rates'!$B$4:$B$999,Demands!$A251,'Growth rates'!$C$4:$C$999,$W251)</f>
        <v>2.6308242866944158</v>
      </c>
      <c r="AJ251" s="2">
        <f>SUMIFS('Growth rates'!O$4:O$999,'Growth rates'!$B$4:$B$999,Demands!$A251,'Growth rates'!$C$4:$C$999,$W251)</f>
        <v>2.8341081644909831</v>
      </c>
      <c r="AK251" s="2">
        <f>SUMIFS('Growth rates'!P$4:P$999,'Growth rates'!$B$4:$B$999,Demands!$A251,'Growth rates'!$C$4:$C$999,$W251)</f>
        <v>3.0316523971218645</v>
      </c>
      <c r="AL251" s="2">
        <f>SUMIFS('Growth rates'!Q$4:Q$999,'Growth rates'!$B$4:$B$999,Demands!$A251,'Growth rates'!$C$4:$C$999,$W251)</f>
        <v>3.2201778025790269</v>
      </c>
      <c r="AM251" s="2">
        <f>SUMIFS('Growth rates'!R$4:R$999,'Growth rates'!$B$4:$B$999,Demands!$A251,'Growth rates'!$C$4:$C$999,$W251)</f>
        <v>3.3971299270791926</v>
      </c>
      <c r="AN251" s="2">
        <f>SUMIFS('Growth rates'!S$4:S$999,'Growth rates'!$B$4:$B$999,Demands!$A251,'Growth rates'!$C$4:$C$999,$W251)</f>
        <v>3.5615905234108367</v>
      </c>
      <c r="AO251" s="2">
        <f>SUMIFS('Growth rates'!T$4:T$999,'Growth rates'!$B$4:$B$999,Demands!$A251,'Growth rates'!$C$4:$C$999,$W251)</f>
        <v>3.7137215875725444</v>
      </c>
      <c r="AP251" s="2">
        <f>SUMIFS('Growth rates'!U$4:U$999,'Growth rates'!$B$4:$B$999,Demands!$A251,'Growth rates'!$C$4:$C$999,$W251)</f>
        <v>3.8528241717347296</v>
      </c>
      <c r="AR251">
        <f>VLOOKUP(C251&amp;A251,Driver_elast!$A$2:$E$1161,5,FALSE)</f>
        <v>1.753692</v>
      </c>
      <c r="AS251">
        <f t="shared" si="80"/>
        <v>1</v>
      </c>
      <c r="AT251">
        <f t="shared" si="81"/>
        <v>0.2</v>
      </c>
      <c r="AV251" s="2" cm="1">
        <f t="array" ref="AV251">TREND($AR251:$AS251,$AR$3:$AS$3,AV$1)</f>
        <v>1.7536920000000009</v>
      </c>
      <c r="AW251" s="2" cm="1">
        <f t="array" ref="AW251">TREND($AR251:$AS251,$AR$3:$AS$3,AW$1)</f>
        <v>1.7353092682926814</v>
      </c>
      <c r="AX251" s="2" cm="1">
        <f t="array" ref="AX251">TREND($AR251:$AS251,$AR$3:$AS$3,AX$1)</f>
        <v>1.643395609756098</v>
      </c>
      <c r="AY251" s="2" cm="1">
        <f t="array" ref="AY251">TREND($AR251:$AS251,$AR$3:$AS$3,AY$1)</f>
        <v>1.5514819512195146</v>
      </c>
      <c r="AZ251" s="2" cm="1">
        <f t="array" ref="AZ251">TREND($AR251:$AS251,$AR$3:$AS$3,AZ$1)</f>
        <v>1.4595682926829241</v>
      </c>
      <c r="BA251" s="2" cm="1">
        <f t="array" ref="BA251">TREND($AR251:$AS251,$AR$3:$AS$3,BA$1)</f>
        <v>1.3676546341463407</v>
      </c>
      <c r="BB251" s="2" cm="1">
        <f t="array" ref="BB251">TREND($AR251:$AS251,$AR$3:$AS$3,BB$1)</f>
        <v>1.2757409756097573</v>
      </c>
      <c r="BC251" s="2" cm="1">
        <f t="array" ref="BC251">TREND($AR251:$AS251,$AR$3:$AS$3,BC$1)</f>
        <v>1.1838273170731739</v>
      </c>
      <c r="BD251" s="2" cm="1">
        <f t="array" ref="BD251">TREND($AR251:$AS251,$AR$3:$AS$3,BD$1)</f>
        <v>1.0919136585365834</v>
      </c>
      <c r="BE251" s="2" cm="1">
        <f t="array" ref="BE251">TREND($AR251:$AS251,$AR$3:$AS$3,BE$1)</f>
        <v>1</v>
      </c>
      <c r="BF251" s="20" cm="1">
        <f t="array" ref="BF251">TREND($AS251:$AT251,$AS$3:$AT$3,BF$1)</f>
        <v>0.90000000000000568</v>
      </c>
      <c r="BG251" s="20" cm="1">
        <f t="array" ref="BG251">TREND($AS251:$AT251,$AS$3:$AT$3,BG$1)</f>
        <v>0.80000000000000426</v>
      </c>
      <c r="BH251" s="20" cm="1">
        <f t="array" ref="BH251">TREND($AS251:$AT251,$AS$3:$AT$3,BH$1)</f>
        <v>0.70000000000000284</v>
      </c>
      <c r="BI251" s="20" cm="1">
        <f t="array" ref="BI251">TREND($AS251:$AT251,$AS$3:$AT$3,BI$1)</f>
        <v>0.60000000000000142</v>
      </c>
      <c r="BJ251" s="20" cm="1">
        <f t="array" ref="BJ251">TREND($AS251:$AT251,$AS$3:$AT$3,BJ$1)</f>
        <v>0.5</v>
      </c>
      <c r="BK251" s="20" cm="1">
        <f t="array" ref="BK251">TREND($AS251:$AT251,$AS$3:$AT$3,BK$1)</f>
        <v>0.40000000000000568</v>
      </c>
      <c r="BL251" s="20" cm="1">
        <f t="array" ref="BL251">TREND($AS251:$AT251,$AS$3:$AT$3,BL$1)</f>
        <v>0.30000000000000426</v>
      </c>
      <c r="BM251" s="20" cm="1">
        <f t="array" ref="BM251">TREND($AS251:$AT251,$AS$3:$AT$3,BM$1)</f>
        <v>0.20000000000000284</v>
      </c>
    </row>
    <row r="252" spans="1:65" x14ac:dyDescent="0.35">
      <c r="A252" t="str">
        <f>IF(BYDem!B250="","\I:",BYDem!B250)</f>
        <v>Australia_NZ</v>
      </c>
      <c r="B252" t="str">
        <f>BYDem!E250</f>
        <v>CSH</v>
      </c>
      <c r="C252" t="str">
        <f t="shared" si="82"/>
        <v>CSH</v>
      </c>
      <c r="D252" s="4">
        <f>SUMIFS(BYDem!$M$2:$M$2000,BYDem!$B$2:$B$2000,Demands!$A252,BYDem!$E$2:$E$2000,Demands!$B252)</f>
        <v>58.183448752789602</v>
      </c>
      <c r="E252" s="4">
        <f t="shared" si="63"/>
        <v>58.857779091905279</v>
      </c>
      <c r="F252" s="4">
        <f t="shared" si="64"/>
        <v>64.817866874567756</v>
      </c>
      <c r="G252" s="4">
        <f t="shared" si="65"/>
        <v>70.913380206138982</v>
      </c>
      <c r="H252" s="4">
        <f t="shared" si="66"/>
        <v>77.151256579244176</v>
      </c>
      <c r="I252" s="4">
        <f t="shared" si="67"/>
        <v>83.542963530410844</v>
      </c>
      <c r="J252" s="4">
        <f t="shared" si="68"/>
        <v>90.184848015092228</v>
      </c>
      <c r="K252" s="4">
        <f t="shared" si="69"/>
        <v>96.844743170667101</v>
      </c>
      <c r="L252" s="4">
        <f t="shared" si="70"/>
        <v>103.39565582346536</v>
      </c>
      <c r="M252" s="4">
        <f t="shared" si="71"/>
        <v>110.00203571901639</v>
      </c>
      <c r="N252" s="4">
        <f t="shared" si="72"/>
        <v>115.98308724054</v>
      </c>
      <c r="O252" s="4">
        <f t="shared" si="73"/>
        <v>121.14131444749171</v>
      </c>
      <c r="P252" s="4">
        <f t="shared" si="74"/>
        <v>125.41635575734827</v>
      </c>
      <c r="Q252" s="4">
        <f t="shared" si="75"/>
        <v>128.82298599830057</v>
      </c>
      <c r="R252" s="4">
        <f t="shared" si="76"/>
        <v>131.42014588871601</v>
      </c>
      <c r="S252" s="4">
        <f t="shared" si="77"/>
        <v>133.30448536366819</v>
      </c>
      <c r="T252" s="4">
        <f t="shared" si="78"/>
        <v>134.58191654782092</v>
      </c>
      <c r="U252" s="4">
        <f t="shared" si="79"/>
        <v>135.34467455878345</v>
      </c>
      <c r="W252" s="5" t="str">
        <f>VLOOKUP(C252&amp;A252,Driver_elast!$A$2:$D$1161,4,FALSE)</f>
        <v>GDP</v>
      </c>
      <c r="X252" s="5">
        <v>1</v>
      </c>
      <c r="Y252" s="2">
        <f>SUMIFS('Growth rates'!D$4:D$999,'Growth rates'!$B$4:$B$999,Demands!$A252,'Growth rates'!$C$4:$C$999,$W252)</f>
        <v>1</v>
      </c>
      <c r="Z252" s="2">
        <f>SUMIFS('Growth rates'!E$4:E$999,'Growth rates'!$B$4:$B$999,Demands!$A252,'Growth rates'!$C$4:$C$999,$W252)</f>
        <v>1.0170001171940546</v>
      </c>
      <c r="AA252" s="2">
        <f>SUMIFS('Growth rates'!F$4:F$999,'Growth rates'!$B$4:$B$999,Demands!$A252,'Growth rates'!$C$4:$C$999,$W252)</f>
        <v>1.1680597637332966</v>
      </c>
      <c r="AB252" s="2">
        <f>SUMIFS('Growth rates'!G$4:G$999,'Growth rates'!$B$4:$B$999,Demands!$A252,'Growth rates'!$C$4:$C$999,$W252)</f>
        <v>1.3291834133480829</v>
      </c>
      <c r="AC252" s="2">
        <f>SUMIFS('Growth rates'!H$4:H$999,'Growth rates'!$B$4:$B$999,Demands!$A252,'Growth rates'!$C$4:$C$999,$W252)</f>
        <v>1.500686588492707</v>
      </c>
      <c r="AD252" s="2">
        <f>SUMIFS('Growth rates'!I$4:I$999,'Growth rates'!$B$4:$B$999,Demands!$A252,'Growth rates'!$C$4:$C$999,$W252)</f>
        <v>1.683052023982033</v>
      </c>
      <c r="AE252" s="2">
        <f>SUMIFS('Growth rates'!J$4:J$999,'Growth rates'!$B$4:$B$999,Demands!$A252,'Growth rates'!$C$4:$C$999,$W252)</f>
        <v>1.8793237117887043</v>
      </c>
      <c r="AF252" s="2">
        <f>SUMIFS('Growth rates'!K$4:K$999,'Growth rates'!$B$4:$B$999,Demands!$A252,'Growth rates'!$C$4:$C$999,$W252)</f>
        <v>2.0828938556291385</v>
      </c>
      <c r="AG252" s="2">
        <f>SUMIFS('Growth rates'!L$4:L$999,'Growth rates'!$B$4:$B$999,Demands!$A252,'Growth rates'!$C$4:$C$999,$W252)</f>
        <v>2.2895610631914414</v>
      </c>
      <c r="AH252" s="2">
        <f>SUMIFS('Growth rates'!M$4:M$999,'Growth rates'!$B$4:$B$999,Demands!$A252,'Growth rates'!$C$4:$C$999,$W252)</f>
        <v>2.5041425044805643</v>
      </c>
      <c r="AI252" s="2">
        <f>SUMIFS('Growth rates'!N$4:N$999,'Growth rates'!$B$4:$B$999,Demands!$A252,'Growth rates'!$C$4:$C$999,$W252)</f>
        <v>2.7260500281934581</v>
      </c>
      <c r="AJ252" s="2">
        <f>SUMIFS('Growth rates'!O$4:O$999,'Growth rates'!$B$4:$B$999,Demands!$A252,'Growth rates'!$C$4:$C$999,$W252)</f>
        <v>2.9483443213664535</v>
      </c>
      <c r="AK252" s="2">
        <f>SUMIFS('Growth rates'!P$4:P$999,'Growth rates'!$B$4:$B$999,Demands!$A252,'Growth rates'!$C$4:$C$999,$W252)</f>
        <v>3.1663696102730623</v>
      </c>
      <c r="AL252" s="2">
        <f>SUMIFS('Growth rates'!Q$4:Q$999,'Growth rates'!$B$4:$B$999,Demands!$A252,'Growth rates'!$C$4:$C$999,$W252)</f>
        <v>3.3766311565773637</v>
      </c>
      <c r="AM252" s="2">
        <f>SUMIFS('Growth rates'!R$4:R$999,'Growth rates'!$B$4:$B$999,Demands!$A252,'Growth rates'!$C$4:$C$999,$W252)</f>
        <v>3.5763401489091504</v>
      </c>
      <c r="AN252" s="2">
        <f>SUMIFS('Growth rates'!S$4:S$999,'Growth rates'!$B$4:$B$999,Demands!$A252,'Growth rates'!$C$4:$C$999,$W252)</f>
        <v>3.7643820805347077</v>
      </c>
      <c r="AO252" s="2">
        <f>SUMIFS('Growth rates'!T$4:T$999,'Growth rates'!$B$4:$B$999,Demands!$A252,'Growth rates'!$C$4:$C$999,$W252)</f>
        <v>3.9407598594950888</v>
      </c>
      <c r="AP252" s="2">
        <f>SUMIFS('Growth rates'!U$4:U$999,'Growth rates'!$B$4:$B$999,Demands!$A252,'Growth rates'!$C$4:$C$999,$W252)</f>
        <v>4.1045654499713704</v>
      </c>
      <c r="AR252">
        <f>VLOOKUP(C252&amp;A252,Driver_elast!$A$2:$E$1161,5,FALSE)</f>
        <v>0.68174400000000002</v>
      </c>
      <c r="AS252">
        <f t="shared" si="80"/>
        <v>0.68174400000000002</v>
      </c>
      <c r="AT252">
        <f t="shared" si="81"/>
        <v>0.13634879999999999</v>
      </c>
      <c r="AV252" s="2" cm="1">
        <f t="array" ref="AV252">TREND($AR252:$AS252,$AR$3:$AS$3,AV$1)</f>
        <v>0.68174400000000002</v>
      </c>
      <c r="AW252" s="2" cm="1">
        <f t="array" ref="AW252">TREND($AR252:$AS252,$AR$3:$AS$3,AW$1)</f>
        <v>0.68174400000000002</v>
      </c>
      <c r="AX252" s="2" cm="1">
        <f t="array" ref="AX252">TREND($AR252:$AS252,$AR$3:$AS$3,AX$1)</f>
        <v>0.68174400000000002</v>
      </c>
      <c r="AY252" s="2" cm="1">
        <f t="array" ref="AY252">TREND($AR252:$AS252,$AR$3:$AS$3,AY$1)</f>
        <v>0.68174400000000002</v>
      </c>
      <c r="AZ252" s="2" cm="1">
        <f t="array" ref="AZ252">TREND($AR252:$AS252,$AR$3:$AS$3,AZ$1)</f>
        <v>0.68174400000000002</v>
      </c>
      <c r="BA252" s="2" cm="1">
        <f t="array" ref="BA252">TREND($AR252:$AS252,$AR$3:$AS$3,BA$1)</f>
        <v>0.68174400000000002</v>
      </c>
      <c r="BB252" s="2" cm="1">
        <f t="array" ref="BB252">TREND($AR252:$AS252,$AR$3:$AS$3,BB$1)</f>
        <v>0.68174400000000002</v>
      </c>
      <c r="BC252" s="2" cm="1">
        <f t="array" ref="BC252">TREND($AR252:$AS252,$AR$3:$AS$3,BC$1)</f>
        <v>0.68174400000000002</v>
      </c>
      <c r="BD252" s="2" cm="1">
        <f t="array" ref="BD252">TREND($AR252:$AS252,$AR$3:$AS$3,BD$1)</f>
        <v>0.68174400000000002</v>
      </c>
      <c r="BE252" s="2" cm="1">
        <f t="array" ref="BE252">TREND($AR252:$AS252,$AR$3:$AS$3,BE$1)</f>
        <v>0.68174400000000002</v>
      </c>
      <c r="BF252" s="20" cm="1">
        <f t="array" ref="BF252">TREND($AS252:$AT252,$AS$3:$AT$3,BF$1)</f>
        <v>0.61356960000000171</v>
      </c>
      <c r="BG252" s="20" cm="1">
        <f t="array" ref="BG252">TREND($AS252:$AT252,$AS$3:$AT$3,BG$1)</f>
        <v>0.54539520000000152</v>
      </c>
      <c r="BH252" s="20" cm="1">
        <f t="array" ref="BH252">TREND($AS252:$AT252,$AS$3:$AT$3,BH$1)</f>
        <v>0.47722080000000133</v>
      </c>
      <c r="BI252" s="20" cm="1">
        <f t="array" ref="BI252">TREND($AS252:$AT252,$AS$3:$AT$3,BI$1)</f>
        <v>0.40904640000000114</v>
      </c>
      <c r="BJ252" s="20" cm="1">
        <f t="array" ref="BJ252">TREND($AS252:$AT252,$AS$3:$AT$3,BJ$1)</f>
        <v>0.34087200000000095</v>
      </c>
      <c r="BK252" s="20" cm="1">
        <f t="array" ref="BK252">TREND($AS252:$AT252,$AS$3:$AT$3,BK$1)</f>
        <v>0.27269760000000076</v>
      </c>
      <c r="BL252" s="20" cm="1">
        <f t="array" ref="BL252">TREND($AS252:$AT252,$AS$3:$AT$3,BL$1)</f>
        <v>0.20452320000000057</v>
      </c>
      <c r="BM252" s="20" cm="1">
        <f t="array" ref="BM252">TREND($AS252:$AT252,$AS$3:$AT$3,BM$1)</f>
        <v>0.13634880000000038</v>
      </c>
    </row>
    <row r="253" spans="1:65" x14ac:dyDescent="0.35">
      <c r="A253" t="str">
        <f>IF(BYDem!B251="","\I:",BYDem!B251)</f>
        <v>Australia_NZ</v>
      </c>
      <c r="B253" t="str">
        <f>BYDem!E251</f>
        <v>ICH</v>
      </c>
      <c r="C253" t="str">
        <f t="shared" si="82"/>
        <v>ICH</v>
      </c>
      <c r="D253" s="4">
        <f>SUMIFS(BYDem!$M$2:$M$2000,BYDem!$B$2:$B$2000,Demands!$A253,BYDem!$E$2:$E$2000,Demands!$B253)</f>
        <v>110.47245776281601</v>
      </c>
      <c r="E253" s="4">
        <f t="shared" si="63"/>
        <v>111.97492359447817</v>
      </c>
      <c r="F253" s="4">
        <f t="shared" si="64"/>
        <v>125.28090489482092</v>
      </c>
      <c r="G253" s="4">
        <f t="shared" si="65"/>
        <v>139.10630730300664</v>
      </c>
      <c r="H253" s="4">
        <f t="shared" si="66"/>
        <v>153.46559002591218</v>
      </c>
      <c r="I253" s="4">
        <f t="shared" si="67"/>
        <v>168.38536293982651</v>
      </c>
      <c r="J253" s="4">
        <f t="shared" si="68"/>
        <v>184.09489058403159</v>
      </c>
      <c r="K253" s="4">
        <f t="shared" si="69"/>
        <v>200.04827749480606</v>
      </c>
      <c r="L253" s="4">
        <f t="shared" si="70"/>
        <v>215.92781764291021</v>
      </c>
      <c r="M253" s="4">
        <f t="shared" si="71"/>
        <v>232.11783056763744</v>
      </c>
      <c r="N253" s="4">
        <f t="shared" si="72"/>
        <v>246.92809021230616</v>
      </c>
      <c r="O253" s="4">
        <f t="shared" si="73"/>
        <v>259.81514423398988</v>
      </c>
      <c r="P253" s="4">
        <f t="shared" si="74"/>
        <v>270.57458859852829</v>
      </c>
      <c r="Q253" s="4">
        <f t="shared" si="75"/>
        <v>279.19911339690998</v>
      </c>
      <c r="R253" s="4">
        <f t="shared" si="76"/>
        <v>285.80447669331659</v>
      </c>
      <c r="S253" s="4">
        <f t="shared" si="77"/>
        <v>290.61335267189969</v>
      </c>
      <c r="T253" s="4">
        <f t="shared" si="78"/>
        <v>293.88137988520367</v>
      </c>
      <c r="U253" s="4">
        <f t="shared" si="79"/>
        <v>295.83594204952738</v>
      </c>
      <c r="W253" s="5" t="str">
        <f>VLOOKUP(C253&amp;A253,Driver_elast!$A$2:$D$1161,4,FALSE)</f>
        <v>GDP</v>
      </c>
      <c r="X253" s="5">
        <v>1</v>
      </c>
      <c r="Y253" s="2">
        <f>SUMIFS('Growth rates'!D$4:D$999,'Growth rates'!$B$4:$B$999,Demands!$A253,'Growth rates'!$C$4:$C$999,$W253)</f>
        <v>1</v>
      </c>
      <c r="Z253" s="2">
        <f>SUMIFS('Growth rates'!E$4:E$999,'Growth rates'!$B$4:$B$999,Demands!$A253,'Growth rates'!$C$4:$C$999,$W253)</f>
        <v>1.0170001171940546</v>
      </c>
      <c r="AA253" s="2">
        <f>SUMIFS('Growth rates'!F$4:F$999,'Growth rates'!$B$4:$B$999,Demands!$A253,'Growth rates'!$C$4:$C$999,$W253)</f>
        <v>1.1680597637332966</v>
      </c>
      <c r="AB253" s="2">
        <f>SUMIFS('Growth rates'!G$4:G$999,'Growth rates'!$B$4:$B$999,Demands!$A253,'Growth rates'!$C$4:$C$999,$W253)</f>
        <v>1.3291834133480829</v>
      </c>
      <c r="AC253" s="2">
        <f>SUMIFS('Growth rates'!H$4:H$999,'Growth rates'!$B$4:$B$999,Demands!$A253,'Growth rates'!$C$4:$C$999,$W253)</f>
        <v>1.500686588492707</v>
      </c>
      <c r="AD253" s="2">
        <f>SUMIFS('Growth rates'!I$4:I$999,'Growth rates'!$B$4:$B$999,Demands!$A253,'Growth rates'!$C$4:$C$999,$W253)</f>
        <v>1.683052023982033</v>
      </c>
      <c r="AE253" s="2">
        <f>SUMIFS('Growth rates'!J$4:J$999,'Growth rates'!$B$4:$B$999,Demands!$A253,'Growth rates'!$C$4:$C$999,$W253)</f>
        <v>1.8793237117887043</v>
      </c>
      <c r="AF253" s="2">
        <f>SUMIFS('Growth rates'!K$4:K$999,'Growth rates'!$B$4:$B$999,Demands!$A253,'Growth rates'!$C$4:$C$999,$W253)</f>
        <v>2.0828938556291385</v>
      </c>
      <c r="AG253" s="2">
        <f>SUMIFS('Growth rates'!L$4:L$999,'Growth rates'!$B$4:$B$999,Demands!$A253,'Growth rates'!$C$4:$C$999,$W253)</f>
        <v>2.2895610631914414</v>
      </c>
      <c r="AH253" s="2">
        <f>SUMIFS('Growth rates'!M$4:M$999,'Growth rates'!$B$4:$B$999,Demands!$A253,'Growth rates'!$C$4:$C$999,$W253)</f>
        <v>2.5041425044805643</v>
      </c>
      <c r="AI253" s="2">
        <f>SUMIFS('Growth rates'!N$4:N$999,'Growth rates'!$B$4:$B$999,Demands!$A253,'Growth rates'!$C$4:$C$999,$W253)</f>
        <v>2.7260500281934581</v>
      </c>
      <c r="AJ253" s="2">
        <f>SUMIFS('Growth rates'!O$4:O$999,'Growth rates'!$B$4:$B$999,Demands!$A253,'Growth rates'!$C$4:$C$999,$W253)</f>
        <v>2.9483443213664535</v>
      </c>
      <c r="AK253" s="2">
        <f>SUMIFS('Growth rates'!P$4:P$999,'Growth rates'!$B$4:$B$999,Demands!$A253,'Growth rates'!$C$4:$C$999,$W253)</f>
        <v>3.1663696102730623</v>
      </c>
      <c r="AL253" s="2">
        <f>SUMIFS('Growth rates'!Q$4:Q$999,'Growth rates'!$B$4:$B$999,Demands!$A253,'Growth rates'!$C$4:$C$999,$W253)</f>
        <v>3.3766311565773637</v>
      </c>
      <c r="AM253" s="2">
        <f>SUMIFS('Growth rates'!R$4:R$999,'Growth rates'!$B$4:$B$999,Demands!$A253,'Growth rates'!$C$4:$C$999,$W253)</f>
        <v>3.5763401489091504</v>
      </c>
      <c r="AN253" s="2">
        <f>SUMIFS('Growth rates'!S$4:S$999,'Growth rates'!$B$4:$B$999,Demands!$A253,'Growth rates'!$C$4:$C$999,$W253)</f>
        <v>3.7643820805347077</v>
      </c>
      <c r="AO253" s="2">
        <f>SUMIFS('Growth rates'!T$4:T$999,'Growth rates'!$B$4:$B$999,Demands!$A253,'Growth rates'!$C$4:$C$999,$W253)</f>
        <v>3.9407598594950888</v>
      </c>
      <c r="AP253" s="2">
        <f>SUMIFS('Growth rates'!U$4:U$999,'Growth rates'!$B$4:$B$999,Demands!$A253,'Growth rates'!$C$4:$C$999,$W253)</f>
        <v>4.1045654499713704</v>
      </c>
      <c r="AR253">
        <f>VLOOKUP(C253&amp;A253,Driver_elast!$A$2:$E$1161,5,FALSE)</f>
        <v>0.80001599999999995</v>
      </c>
      <c r="AS253">
        <f t="shared" si="80"/>
        <v>0.80001599999999995</v>
      </c>
      <c r="AT253">
        <f t="shared" si="81"/>
        <v>0.16000319999999998</v>
      </c>
      <c r="AV253" s="2" cm="1">
        <f t="array" ref="AV253">TREND($AR253:$AS253,$AR$3:$AS$3,AV$1)</f>
        <v>0.80001599999999995</v>
      </c>
      <c r="AW253" s="2" cm="1">
        <f t="array" ref="AW253">TREND($AR253:$AS253,$AR$3:$AS$3,AW$1)</f>
        <v>0.80001599999999995</v>
      </c>
      <c r="AX253" s="2" cm="1">
        <f t="array" ref="AX253">TREND($AR253:$AS253,$AR$3:$AS$3,AX$1)</f>
        <v>0.80001599999999995</v>
      </c>
      <c r="AY253" s="2" cm="1">
        <f t="array" ref="AY253">TREND($AR253:$AS253,$AR$3:$AS$3,AY$1)</f>
        <v>0.80001599999999995</v>
      </c>
      <c r="AZ253" s="2" cm="1">
        <f t="array" ref="AZ253">TREND($AR253:$AS253,$AR$3:$AS$3,AZ$1)</f>
        <v>0.80001599999999995</v>
      </c>
      <c r="BA253" s="2" cm="1">
        <f t="array" ref="BA253">TREND($AR253:$AS253,$AR$3:$AS$3,BA$1)</f>
        <v>0.80001599999999995</v>
      </c>
      <c r="BB253" s="2" cm="1">
        <f t="array" ref="BB253">TREND($AR253:$AS253,$AR$3:$AS$3,BB$1)</f>
        <v>0.80001599999999995</v>
      </c>
      <c r="BC253" s="2" cm="1">
        <f t="array" ref="BC253">TREND($AR253:$AS253,$AR$3:$AS$3,BC$1)</f>
        <v>0.80001599999999995</v>
      </c>
      <c r="BD253" s="2" cm="1">
        <f t="array" ref="BD253">TREND($AR253:$AS253,$AR$3:$AS$3,BD$1)</f>
        <v>0.80001599999999995</v>
      </c>
      <c r="BE253" s="2" cm="1">
        <f t="array" ref="BE253">TREND($AR253:$AS253,$AR$3:$AS$3,BE$1)</f>
        <v>0.80001599999999995</v>
      </c>
      <c r="BF253" s="20" cm="1">
        <f t="array" ref="BF253">TREND($AS253:$AT253,$AS$3:$AT$3,BF$1)</f>
        <v>0.72001440000000372</v>
      </c>
      <c r="BG253" s="20" cm="1">
        <f t="array" ref="BG253">TREND($AS253:$AT253,$AS$3:$AT$3,BG$1)</f>
        <v>0.64001280000000804</v>
      </c>
      <c r="BH253" s="20" cm="1">
        <f t="array" ref="BH253">TREND($AS253:$AT253,$AS$3:$AT$3,BH$1)</f>
        <v>0.56001120000000526</v>
      </c>
      <c r="BI253" s="20" cm="1">
        <f t="array" ref="BI253">TREND($AS253:$AT253,$AS$3:$AT$3,BI$1)</f>
        <v>0.48000960000000248</v>
      </c>
      <c r="BJ253" s="20" cm="1">
        <f t="array" ref="BJ253">TREND($AS253:$AT253,$AS$3:$AT$3,BJ$1)</f>
        <v>0.4000080000000068</v>
      </c>
      <c r="BK253" s="20" cm="1">
        <f t="array" ref="BK253">TREND($AS253:$AT253,$AS$3:$AT$3,BK$1)</f>
        <v>0.32000640000000402</v>
      </c>
      <c r="BL253" s="20" cm="1">
        <f t="array" ref="BL253">TREND($AS253:$AT253,$AS$3:$AT$3,BL$1)</f>
        <v>0.24000480000000834</v>
      </c>
      <c r="BM253" s="20" cm="1">
        <f t="array" ref="BM253">TREND($AS253:$AT253,$AS$3:$AT$3,BM$1)</f>
        <v>0.16000320000000556</v>
      </c>
    </row>
    <row r="254" spans="1:65" x14ac:dyDescent="0.35">
      <c r="A254" t="str">
        <f>IF(BYDem!B252="","\I:",BYDem!B252)</f>
        <v>Australia_NZ</v>
      </c>
      <c r="B254" t="str">
        <f>BYDem!E252</f>
        <v>ICH_Feedstock</v>
      </c>
      <c r="C254" t="str">
        <f t="shared" si="82"/>
        <v>ICH_Feedstock</v>
      </c>
      <c r="D254" s="4">
        <f>SUMIFS(BYDem!$M$2:$M$2000,BYDem!$B$2:$B$2000,Demands!$A254,BYDem!$E$2:$E$2000,Demands!$B254)</f>
        <v>285.72312090600002</v>
      </c>
      <c r="E254" s="4">
        <f t="shared" si="63"/>
        <v>289.60905985558713</v>
      </c>
      <c r="F254" s="4">
        <f t="shared" si="64"/>
        <v>324.02330735982315</v>
      </c>
      <c r="G254" s="4">
        <f t="shared" si="65"/>
        <v>359.78097224611815</v>
      </c>
      <c r="H254" s="4">
        <f t="shared" si="66"/>
        <v>396.91945143492035</v>
      </c>
      <c r="I254" s="4">
        <f t="shared" si="67"/>
        <v>435.50756802525541</v>
      </c>
      <c r="J254" s="4">
        <f t="shared" si="68"/>
        <v>476.13828591964966</v>
      </c>
      <c r="K254" s="4">
        <f t="shared" si="69"/>
        <v>517.39971514351976</v>
      </c>
      <c r="L254" s="4">
        <f t="shared" si="70"/>
        <v>558.47014900142938</v>
      </c>
      <c r="M254" s="4">
        <f t="shared" si="71"/>
        <v>600.34358165641061</v>
      </c>
      <c r="N254" s="4">
        <f t="shared" si="72"/>
        <v>638.64845594632845</v>
      </c>
      <c r="O254" s="4">
        <f t="shared" si="73"/>
        <v>671.97920072133115</v>
      </c>
      <c r="P254" s="4">
        <f t="shared" si="74"/>
        <v>699.80715064936408</v>
      </c>
      <c r="Q254" s="4">
        <f t="shared" si="75"/>
        <v>722.11339956993663</v>
      </c>
      <c r="R254" s="4">
        <f t="shared" si="76"/>
        <v>739.19734116033089</v>
      </c>
      <c r="S254" s="4">
        <f t="shared" si="77"/>
        <v>751.6348941982169</v>
      </c>
      <c r="T254" s="4">
        <f t="shared" si="78"/>
        <v>760.08723565508672</v>
      </c>
      <c r="U254" s="4">
        <f t="shared" si="79"/>
        <v>765.14246492132042</v>
      </c>
      <c r="W254" s="5" t="str">
        <f>VLOOKUP(C254&amp;A254,Driver_elast!$A$2:$D$1161,4,FALSE)</f>
        <v>GDP</v>
      </c>
      <c r="X254" s="5">
        <v>1</v>
      </c>
      <c r="Y254" s="2">
        <f>SUMIFS('Growth rates'!D$4:D$999,'Growth rates'!$B$4:$B$999,Demands!$A254,'Growth rates'!$C$4:$C$999,$W254)</f>
        <v>1</v>
      </c>
      <c r="Z254" s="2">
        <f>SUMIFS('Growth rates'!E$4:E$999,'Growth rates'!$B$4:$B$999,Demands!$A254,'Growth rates'!$C$4:$C$999,$W254)</f>
        <v>1.0170001171940546</v>
      </c>
      <c r="AA254" s="2">
        <f>SUMIFS('Growth rates'!F$4:F$999,'Growth rates'!$B$4:$B$999,Demands!$A254,'Growth rates'!$C$4:$C$999,$W254)</f>
        <v>1.1680597637332966</v>
      </c>
      <c r="AB254" s="2">
        <f>SUMIFS('Growth rates'!G$4:G$999,'Growth rates'!$B$4:$B$999,Demands!$A254,'Growth rates'!$C$4:$C$999,$W254)</f>
        <v>1.3291834133480829</v>
      </c>
      <c r="AC254" s="2">
        <f>SUMIFS('Growth rates'!H$4:H$999,'Growth rates'!$B$4:$B$999,Demands!$A254,'Growth rates'!$C$4:$C$999,$W254)</f>
        <v>1.500686588492707</v>
      </c>
      <c r="AD254" s="2">
        <f>SUMIFS('Growth rates'!I$4:I$999,'Growth rates'!$B$4:$B$999,Demands!$A254,'Growth rates'!$C$4:$C$999,$W254)</f>
        <v>1.683052023982033</v>
      </c>
      <c r="AE254" s="2">
        <f>SUMIFS('Growth rates'!J$4:J$999,'Growth rates'!$B$4:$B$999,Demands!$A254,'Growth rates'!$C$4:$C$999,$W254)</f>
        <v>1.8793237117887043</v>
      </c>
      <c r="AF254" s="2">
        <f>SUMIFS('Growth rates'!K$4:K$999,'Growth rates'!$B$4:$B$999,Demands!$A254,'Growth rates'!$C$4:$C$999,$W254)</f>
        <v>2.0828938556291385</v>
      </c>
      <c r="AG254" s="2">
        <f>SUMIFS('Growth rates'!L$4:L$999,'Growth rates'!$B$4:$B$999,Demands!$A254,'Growth rates'!$C$4:$C$999,$W254)</f>
        <v>2.2895610631914414</v>
      </c>
      <c r="AH254" s="2">
        <f>SUMIFS('Growth rates'!M$4:M$999,'Growth rates'!$B$4:$B$999,Demands!$A254,'Growth rates'!$C$4:$C$999,$W254)</f>
        <v>2.5041425044805643</v>
      </c>
      <c r="AI254" s="2">
        <f>SUMIFS('Growth rates'!N$4:N$999,'Growth rates'!$B$4:$B$999,Demands!$A254,'Growth rates'!$C$4:$C$999,$W254)</f>
        <v>2.7260500281934581</v>
      </c>
      <c r="AJ254" s="2">
        <f>SUMIFS('Growth rates'!O$4:O$999,'Growth rates'!$B$4:$B$999,Demands!$A254,'Growth rates'!$C$4:$C$999,$W254)</f>
        <v>2.9483443213664535</v>
      </c>
      <c r="AK254" s="2">
        <f>SUMIFS('Growth rates'!P$4:P$999,'Growth rates'!$B$4:$B$999,Demands!$A254,'Growth rates'!$C$4:$C$999,$W254)</f>
        <v>3.1663696102730623</v>
      </c>
      <c r="AL254" s="2">
        <f>SUMIFS('Growth rates'!Q$4:Q$999,'Growth rates'!$B$4:$B$999,Demands!$A254,'Growth rates'!$C$4:$C$999,$W254)</f>
        <v>3.3766311565773637</v>
      </c>
      <c r="AM254" s="2">
        <f>SUMIFS('Growth rates'!R$4:R$999,'Growth rates'!$B$4:$B$999,Demands!$A254,'Growth rates'!$C$4:$C$999,$W254)</f>
        <v>3.5763401489091504</v>
      </c>
      <c r="AN254" s="2">
        <f>SUMIFS('Growth rates'!S$4:S$999,'Growth rates'!$B$4:$B$999,Demands!$A254,'Growth rates'!$C$4:$C$999,$W254)</f>
        <v>3.7643820805347077</v>
      </c>
      <c r="AO254" s="2">
        <f>SUMIFS('Growth rates'!T$4:T$999,'Growth rates'!$B$4:$B$999,Demands!$A254,'Growth rates'!$C$4:$C$999,$W254)</f>
        <v>3.9407598594950888</v>
      </c>
      <c r="AP254" s="2">
        <f>SUMIFS('Growth rates'!U$4:U$999,'Growth rates'!$B$4:$B$999,Demands!$A254,'Growth rates'!$C$4:$C$999,$W254)</f>
        <v>4.1045654499713704</v>
      </c>
      <c r="AR254">
        <f>VLOOKUP(C254&amp;A254,Driver_elast!$A$2:$E$1161,5,FALSE)</f>
        <v>0.80001599999999995</v>
      </c>
      <c r="AS254">
        <f t="shared" si="80"/>
        <v>0.80001599999999995</v>
      </c>
      <c r="AT254">
        <f t="shared" si="81"/>
        <v>0.16000319999999998</v>
      </c>
      <c r="AV254" s="2" cm="1">
        <f t="array" ref="AV254">TREND($AR254:$AS254,$AR$3:$AS$3,AV$1)</f>
        <v>0.80001599999999995</v>
      </c>
      <c r="AW254" s="2" cm="1">
        <f t="array" ref="AW254">TREND($AR254:$AS254,$AR$3:$AS$3,AW$1)</f>
        <v>0.80001599999999995</v>
      </c>
      <c r="AX254" s="2" cm="1">
        <f t="array" ref="AX254">TREND($AR254:$AS254,$AR$3:$AS$3,AX$1)</f>
        <v>0.80001599999999995</v>
      </c>
      <c r="AY254" s="2" cm="1">
        <f t="array" ref="AY254">TREND($AR254:$AS254,$AR$3:$AS$3,AY$1)</f>
        <v>0.80001599999999995</v>
      </c>
      <c r="AZ254" s="2" cm="1">
        <f t="array" ref="AZ254">TREND($AR254:$AS254,$AR$3:$AS$3,AZ$1)</f>
        <v>0.80001599999999995</v>
      </c>
      <c r="BA254" s="2" cm="1">
        <f t="array" ref="BA254">TREND($AR254:$AS254,$AR$3:$AS$3,BA$1)</f>
        <v>0.80001599999999995</v>
      </c>
      <c r="BB254" s="2" cm="1">
        <f t="array" ref="BB254">TREND($AR254:$AS254,$AR$3:$AS$3,BB$1)</f>
        <v>0.80001599999999995</v>
      </c>
      <c r="BC254" s="2" cm="1">
        <f t="array" ref="BC254">TREND($AR254:$AS254,$AR$3:$AS$3,BC$1)</f>
        <v>0.80001599999999995</v>
      </c>
      <c r="BD254" s="2" cm="1">
        <f t="array" ref="BD254">TREND($AR254:$AS254,$AR$3:$AS$3,BD$1)</f>
        <v>0.80001599999999995</v>
      </c>
      <c r="BE254" s="2" cm="1">
        <f t="array" ref="BE254">TREND($AR254:$AS254,$AR$3:$AS$3,BE$1)</f>
        <v>0.80001599999999995</v>
      </c>
      <c r="BF254" s="20" cm="1">
        <f t="array" ref="BF254">TREND($AS254:$AT254,$AS$3:$AT$3,BF$1)</f>
        <v>0.72001440000000372</v>
      </c>
      <c r="BG254" s="20" cm="1">
        <f t="array" ref="BG254">TREND($AS254:$AT254,$AS$3:$AT$3,BG$1)</f>
        <v>0.64001280000000804</v>
      </c>
      <c r="BH254" s="20" cm="1">
        <f t="array" ref="BH254">TREND($AS254:$AT254,$AS$3:$AT$3,BH$1)</f>
        <v>0.56001120000000526</v>
      </c>
      <c r="BI254" s="20" cm="1">
        <f t="array" ref="BI254">TREND($AS254:$AT254,$AS$3:$AT$3,BI$1)</f>
        <v>0.48000960000000248</v>
      </c>
      <c r="BJ254" s="20" cm="1">
        <f t="array" ref="BJ254">TREND($AS254:$AT254,$AS$3:$AT$3,BJ$1)</f>
        <v>0.4000080000000068</v>
      </c>
      <c r="BK254" s="20" cm="1">
        <f t="array" ref="BK254">TREND($AS254:$AT254,$AS$3:$AT$3,BK$1)</f>
        <v>0.32000640000000402</v>
      </c>
      <c r="BL254" s="20" cm="1">
        <f t="array" ref="BL254">TREND($AS254:$AT254,$AS$3:$AT$3,BL$1)</f>
        <v>0.24000480000000834</v>
      </c>
      <c r="BM254" s="20" cm="1">
        <f t="array" ref="BM254">TREND($AS254:$AT254,$AS$3:$AT$3,BM$1)</f>
        <v>0.16000320000000556</v>
      </c>
    </row>
    <row r="255" spans="1:65" x14ac:dyDescent="0.35">
      <c r="A255" t="str">
        <f>IF(BYDem!B253="","\I:",BYDem!B253)</f>
        <v>Australia_NZ</v>
      </c>
      <c r="B255" t="str">
        <f>BYDem!E253</f>
        <v>IFP</v>
      </c>
      <c r="C255" t="str">
        <f t="shared" si="82"/>
        <v>IFP</v>
      </c>
      <c r="D255" s="4">
        <f>SUMIFS(BYDem!$M$2:$M$2000,BYDem!$B$2:$B$2000,Demands!$A255,BYDem!$E$2:$E$2000,Demands!$B255)</f>
        <v>196.717966019811</v>
      </c>
      <c r="E255" s="4">
        <f t="shared" si="63"/>
        <v>197.95878179990854</v>
      </c>
      <c r="F255" s="4">
        <f t="shared" si="64"/>
        <v>208.86850171603581</v>
      </c>
      <c r="G255" s="4">
        <f t="shared" si="65"/>
        <v>219.55852239459114</v>
      </c>
      <c r="H255" s="4">
        <f t="shared" si="66"/>
        <v>230.06964055899815</v>
      </c>
      <c r="I255" s="4">
        <f t="shared" si="67"/>
        <v>240.4430903233482</v>
      </c>
      <c r="J255" s="4">
        <f t="shared" si="68"/>
        <v>250.84669365826983</v>
      </c>
      <c r="K255" s="4">
        <f t="shared" si="69"/>
        <v>260.92835810705407</v>
      </c>
      <c r="L255" s="4">
        <f t="shared" si="70"/>
        <v>270.53423643590031</v>
      </c>
      <c r="M255" s="4">
        <f t="shared" si="71"/>
        <v>279.94172129511873</v>
      </c>
      <c r="N255" s="4">
        <f t="shared" si="72"/>
        <v>288.22561452546114</v>
      </c>
      <c r="O255" s="4">
        <f t="shared" si="73"/>
        <v>295.20196708156226</v>
      </c>
      <c r="P255" s="4">
        <f t="shared" si="74"/>
        <v>300.87163110599715</v>
      </c>
      <c r="Q255" s="4">
        <f t="shared" si="75"/>
        <v>305.31939887639078</v>
      </c>
      <c r="R255" s="4">
        <f t="shared" si="76"/>
        <v>308.66943713823582</v>
      </c>
      <c r="S255" s="4">
        <f t="shared" si="77"/>
        <v>311.07812694194746</v>
      </c>
      <c r="T255" s="4">
        <f t="shared" si="78"/>
        <v>312.70050576732234</v>
      </c>
      <c r="U255" s="4">
        <f t="shared" si="79"/>
        <v>313.66504233090939</v>
      </c>
      <c r="W255" s="5" t="str">
        <f>VLOOKUP(C255&amp;A255,Driver_elast!$A$2:$D$1161,4,FALSE)</f>
        <v>GDP</v>
      </c>
      <c r="X255" s="5">
        <v>1</v>
      </c>
      <c r="Y255" s="2">
        <f>SUMIFS('Growth rates'!D$4:D$999,'Growth rates'!$B$4:$B$999,Demands!$A255,'Growth rates'!$C$4:$C$999,$W255)</f>
        <v>1</v>
      </c>
      <c r="Z255" s="2">
        <f>SUMIFS('Growth rates'!E$4:E$999,'Growth rates'!$B$4:$B$999,Demands!$A255,'Growth rates'!$C$4:$C$999,$W255)</f>
        <v>1.0170001171940546</v>
      </c>
      <c r="AA255" s="2">
        <f>SUMIFS('Growth rates'!F$4:F$999,'Growth rates'!$B$4:$B$999,Demands!$A255,'Growth rates'!$C$4:$C$999,$W255)</f>
        <v>1.1680597637332966</v>
      </c>
      <c r="AB255" s="2">
        <f>SUMIFS('Growth rates'!G$4:G$999,'Growth rates'!$B$4:$B$999,Demands!$A255,'Growth rates'!$C$4:$C$999,$W255)</f>
        <v>1.3291834133480829</v>
      </c>
      <c r="AC255" s="2">
        <f>SUMIFS('Growth rates'!H$4:H$999,'Growth rates'!$B$4:$B$999,Demands!$A255,'Growth rates'!$C$4:$C$999,$W255)</f>
        <v>1.500686588492707</v>
      </c>
      <c r="AD255" s="2">
        <f>SUMIFS('Growth rates'!I$4:I$999,'Growth rates'!$B$4:$B$999,Demands!$A255,'Growth rates'!$C$4:$C$999,$W255)</f>
        <v>1.683052023982033</v>
      </c>
      <c r="AE255" s="2">
        <f>SUMIFS('Growth rates'!J$4:J$999,'Growth rates'!$B$4:$B$999,Demands!$A255,'Growth rates'!$C$4:$C$999,$W255)</f>
        <v>1.8793237117887043</v>
      </c>
      <c r="AF255" s="2">
        <f>SUMIFS('Growth rates'!K$4:K$999,'Growth rates'!$B$4:$B$999,Demands!$A255,'Growth rates'!$C$4:$C$999,$W255)</f>
        <v>2.0828938556291385</v>
      </c>
      <c r="AG255" s="2">
        <f>SUMIFS('Growth rates'!L$4:L$999,'Growth rates'!$B$4:$B$999,Demands!$A255,'Growth rates'!$C$4:$C$999,$W255)</f>
        <v>2.2895610631914414</v>
      </c>
      <c r="AH255" s="2">
        <f>SUMIFS('Growth rates'!M$4:M$999,'Growth rates'!$B$4:$B$999,Demands!$A255,'Growth rates'!$C$4:$C$999,$W255)</f>
        <v>2.5041425044805643</v>
      </c>
      <c r="AI255" s="2">
        <f>SUMIFS('Growth rates'!N$4:N$999,'Growth rates'!$B$4:$B$999,Demands!$A255,'Growth rates'!$C$4:$C$999,$W255)</f>
        <v>2.7260500281934581</v>
      </c>
      <c r="AJ255" s="2">
        <f>SUMIFS('Growth rates'!O$4:O$999,'Growth rates'!$B$4:$B$999,Demands!$A255,'Growth rates'!$C$4:$C$999,$W255)</f>
        <v>2.9483443213664535</v>
      </c>
      <c r="AK255" s="2">
        <f>SUMIFS('Growth rates'!P$4:P$999,'Growth rates'!$B$4:$B$999,Demands!$A255,'Growth rates'!$C$4:$C$999,$W255)</f>
        <v>3.1663696102730623</v>
      </c>
      <c r="AL255" s="2">
        <f>SUMIFS('Growth rates'!Q$4:Q$999,'Growth rates'!$B$4:$B$999,Demands!$A255,'Growth rates'!$C$4:$C$999,$W255)</f>
        <v>3.3766311565773637</v>
      </c>
      <c r="AM255" s="2">
        <f>SUMIFS('Growth rates'!R$4:R$999,'Growth rates'!$B$4:$B$999,Demands!$A255,'Growth rates'!$C$4:$C$999,$W255)</f>
        <v>3.5763401489091504</v>
      </c>
      <c r="AN255" s="2">
        <f>SUMIFS('Growth rates'!S$4:S$999,'Growth rates'!$B$4:$B$999,Demands!$A255,'Growth rates'!$C$4:$C$999,$W255)</f>
        <v>3.7643820805347077</v>
      </c>
      <c r="AO255" s="2">
        <f>SUMIFS('Growth rates'!T$4:T$999,'Growth rates'!$B$4:$B$999,Demands!$A255,'Growth rates'!$C$4:$C$999,$W255)</f>
        <v>3.9407598594950888</v>
      </c>
      <c r="AP255" s="2">
        <f>SUMIFS('Growth rates'!U$4:U$999,'Growth rates'!$B$4:$B$999,Demands!$A255,'Growth rates'!$C$4:$C$999,$W255)</f>
        <v>4.1045654499713704</v>
      </c>
      <c r="AR255">
        <f>VLOOKUP(C255&amp;A255,Driver_elast!$A$2:$E$1161,5,FALSE)</f>
        <v>0.37103199999999997</v>
      </c>
      <c r="AS255">
        <f t="shared" si="80"/>
        <v>0.37103199999999997</v>
      </c>
      <c r="AT255">
        <f t="shared" si="81"/>
        <v>7.4206399999999992E-2</v>
      </c>
      <c r="AV255" s="2" cm="1">
        <f t="array" ref="AV255">TREND($AR255:$AS255,$AR$3:$AS$3,AV$1)</f>
        <v>0.37103199999999997</v>
      </c>
      <c r="AW255" s="2" cm="1">
        <f t="array" ref="AW255">TREND($AR255:$AS255,$AR$3:$AS$3,AW$1)</f>
        <v>0.37103199999999997</v>
      </c>
      <c r="AX255" s="2" cm="1">
        <f t="array" ref="AX255">TREND($AR255:$AS255,$AR$3:$AS$3,AX$1)</f>
        <v>0.37103199999999997</v>
      </c>
      <c r="AY255" s="2" cm="1">
        <f t="array" ref="AY255">TREND($AR255:$AS255,$AR$3:$AS$3,AY$1)</f>
        <v>0.37103199999999997</v>
      </c>
      <c r="AZ255" s="2" cm="1">
        <f t="array" ref="AZ255">TREND($AR255:$AS255,$AR$3:$AS$3,AZ$1)</f>
        <v>0.37103199999999997</v>
      </c>
      <c r="BA255" s="2" cm="1">
        <f t="array" ref="BA255">TREND($AR255:$AS255,$AR$3:$AS$3,BA$1)</f>
        <v>0.37103199999999997</v>
      </c>
      <c r="BB255" s="2" cm="1">
        <f t="array" ref="BB255">TREND($AR255:$AS255,$AR$3:$AS$3,BB$1)</f>
        <v>0.37103199999999997</v>
      </c>
      <c r="BC255" s="2" cm="1">
        <f t="array" ref="BC255">TREND($AR255:$AS255,$AR$3:$AS$3,BC$1)</f>
        <v>0.37103199999999997</v>
      </c>
      <c r="BD255" s="2" cm="1">
        <f t="array" ref="BD255">TREND($AR255:$AS255,$AR$3:$AS$3,BD$1)</f>
        <v>0.37103199999999997</v>
      </c>
      <c r="BE255" s="2" cm="1">
        <f t="array" ref="BE255">TREND($AR255:$AS255,$AR$3:$AS$3,BE$1)</f>
        <v>0.37103199999999997</v>
      </c>
      <c r="BF255" s="20" cm="1">
        <f t="array" ref="BF255">TREND($AS255:$AT255,$AS$3:$AT$3,BF$1)</f>
        <v>0.33392879999999892</v>
      </c>
      <c r="BG255" s="20" cm="1">
        <f t="array" ref="BG255">TREND($AS255:$AT255,$AS$3:$AT$3,BG$1)</f>
        <v>0.29682560000000002</v>
      </c>
      <c r="BH255" s="20" cm="1">
        <f t="array" ref="BH255">TREND($AS255:$AT255,$AS$3:$AT$3,BH$1)</f>
        <v>0.25972239999999935</v>
      </c>
      <c r="BI255" s="20" cm="1">
        <f t="array" ref="BI255">TREND($AS255:$AT255,$AS$3:$AT$3,BI$1)</f>
        <v>0.22261920000000046</v>
      </c>
      <c r="BJ255" s="20" cm="1">
        <f t="array" ref="BJ255">TREND($AS255:$AT255,$AS$3:$AT$3,BJ$1)</f>
        <v>0.18551599999999979</v>
      </c>
      <c r="BK255" s="20" cm="1">
        <f t="array" ref="BK255">TREND($AS255:$AT255,$AS$3:$AT$3,BK$1)</f>
        <v>0.14841279999999912</v>
      </c>
      <c r="BL255" s="20" cm="1">
        <f t="array" ref="BL255">TREND($AS255:$AT255,$AS$3:$AT$3,BL$1)</f>
        <v>0.11130960000000023</v>
      </c>
      <c r="BM255" s="20" cm="1">
        <f t="array" ref="BM255">TREND($AS255:$AT255,$AS$3:$AT$3,BM$1)</f>
        <v>7.4206399999999562E-2</v>
      </c>
    </row>
    <row r="256" spans="1:65" x14ac:dyDescent="0.35">
      <c r="A256" t="str">
        <f>IF(BYDem!B254="","\I:",BYDem!B254)</f>
        <v>Australia_NZ</v>
      </c>
      <c r="B256" t="str">
        <f>BYDem!E254</f>
        <v>ILP</v>
      </c>
      <c r="C256" t="str">
        <f t="shared" si="82"/>
        <v>ILP</v>
      </c>
      <c r="D256" s="4">
        <f>SUMIFS(BYDem!$M$2:$M$2000,BYDem!$B$2:$B$2000,Demands!$A256,BYDem!$E$2:$E$2000,Demands!$B256)</f>
        <v>6.9164510000000003</v>
      </c>
      <c r="E256" s="4">
        <f t="shared" si="63"/>
        <v>6.9164510000000003</v>
      </c>
      <c r="F256" s="4">
        <f t="shared" si="64"/>
        <v>6.9164510000000003</v>
      </c>
      <c r="G256" s="4">
        <f t="shared" si="65"/>
        <v>6.9164510000000003</v>
      </c>
      <c r="H256" s="4">
        <f t="shared" si="66"/>
        <v>6.9164510000000003</v>
      </c>
      <c r="I256" s="4">
        <f t="shared" si="67"/>
        <v>6.9164510000000003</v>
      </c>
      <c r="J256" s="4">
        <f t="shared" si="68"/>
        <v>6.9164510000000003</v>
      </c>
      <c r="K256" s="4">
        <f t="shared" si="69"/>
        <v>6.9164510000000003</v>
      </c>
      <c r="L256" s="4">
        <f t="shared" si="70"/>
        <v>6.9164510000000003</v>
      </c>
      <c r="M256" s="4">
        <f t="shared" si="71"/>
        <v>6.9164510000000003</v>
      </c>
      <c r="N256" s="4">
        <f t="shared" si="72"/>
        <v>6.9164510000000003</v>
      </c>
      <c r="O256" s="4">
        <f t="shared" si="73"/>
        <v>6.9164510000000003</v>
      </c>
      <c r="P256" s="4">
        <f t="shared" si="74"/>
        <v>6.9164510000000003</v>
      </c>
      <c r="Q256" s="4">
        <f t="shared" si="75"/>
        <v>6.9164510000000003</v>
      </c>
      <c r="R256" s="4">
        <f t="shared" si="76"/>
        <v>6.9164510000000003</v>
      </c>
      <c r="S256" s="4">
        <f t="shared" si="77"/>
        <v>6.9164510000000003</v>
      </c>
      <c r="T256" s="4">
        <f t="shared" si="78"/>
        <v>6.9164510000000003</v>
      </c>
      <c r="U256" s="4">
        <f t="shared" si="79"/>
        <v>6.9164510000000003</v>
      </c>
      <c r="W256" s="5" t="str">
        <f>VLOOKUP(C256&amp;A256,Driver_elast!$A$2:$D$1161,4,FALSE)</f>
        <v>GDPIND</v>
      </c>
      <c r="X256" s="5">
        <v>1</v>
      </c>
      <c r="Y256" s="2">
        <f>SUMIFS('Growth rates'!D$4:D$999,'Growth rates'!$B$4:$B$999,Demands!$A256,'Growth rates'!$C$4:$C$999,$W256)</f>
        <v>1</v>
      </c>
      <c r="Z256" s="2">
        <f>SUMIFS('Growth rates'!E$4:E$999,'Growth rates'!$B$4:$B$999,Demands!$A256,'Growth rates'!$C$4:$C$999,$W256)</f>
        <v>1.0167488582215516</v>
      </c>
      <c r="AA256" s="2">
        <f>SUMIFS('Growth rates'!F$4:F$999,'Growth rates'!$B$4:$B$999,Demands!$A256,'Growth rates'!$C$4:$C$999,$W256)</f>
        <v>1.1809062821587089</v>
      </c>
      <c r="AB256" s="2">
        <f>SUMIFS('Growth rates'!G$4:G$999,'Growth rates'!$B$4:$B$999,Demands!$A256,'Growth rates'!$C$4:$C$999,$W256)</f>
        <v>1.3586536550426764</v>
      </c>
      <c r="AC256" s="2">
        <f>SUMIFS('Growth rates'!H$4:H$999,'Growth rates'!$B$4:$B$999,Demands!$A256,'Growth rates'!$C$4:$C$999,$W256)</f>
        <v>1.5509180078804465</v>
      </c>
      <c r="AD256" s="2">
        <f>SUMIFS('Growth rates'!I$4:I$999,'Growth rates'!$B$4:$B$999,Demands!$A256,'Growth rates'!$C$4:$C$999,$W256)</f>
        <v>1.7585427207484208</v>
      </c>
      <c r="AE256" s="2">
        <f>SUMIFS('Growth rates'!J$4:J$999,'Growth rates'!$B$4:$B$999,Demands!$A256,'Growth rates'!$C$4:$C$999,$W256)</f>
        <v>1.9848859327706658</v>
      </c>
      <c r="AF256" s="2">
        <f>SUMIFS('Growth rates'!K$4:K$999,'Growth rates'!$B$4:$B$999,Demands!$A256,'Growth rates'!$C$4:$C$999,$W256)</f>
        <v>2.2232562361059984</v>
      </c>
      <c r="AG256" s="2">
        <f>SUMIFS('Growth rates'!L$4:L$999,'Growth rates'!$B$4:$B$999,Demands!$A256,'Growth rates'!$C$4:$C$999,$W256)</f>
        <v>2.4693164152826443</v>
      </c>
      <c r="AH256" s="2">
        <f>SUMIFS('Growth rates'!M$4:M$999,'Growth rates'!$B$4:$B$999,Demands!$A256,'Growth rates'!$C$4:$C$999,$W256)</f>
        <v>2.7284143344326157</v>
      </c>
      <c r="AI256" s="2">
        <f>SUMIFS('Growth rates'!N$4:N$999,'Growth rates'!$B$4:$B$999,Demands!$A256,'Growth rates'!$C$4:$C$999,$W256)</f>
        <v>3.0001576596361379</v>
      </c>
      <c r="AJ256" s="2">
        <f>SUMIFS('Growth rates'!O$4:O$999,'Growth rates'!$B$4:$B$999,Demands!$A256,'Growth rates'!$C$4:$C$999,$W256)</f>
        <v>3.2770903811754066</v>
      </c>
      <c r="AK256" s="2">
        <f>SUMIFS('Growth rates'!P$4:P$999,'Growth rates'!$B$4:$B$999,Demands!$A256,'Growth rates'!$C$4:$C$999,$W256)</f>
        <v>3.553982368357345</v>
      </c>
      <c r="AL256" s="2">
        <f>SUMIFS('Growth rates'!Q$4:Q$999,'Growth rates'!$B$4:$B$999,Demands!$A256,'Growth rates'!$C$4:$C$999,$W256)</f>
        <v>3.8267042675053817</v>
      </c>
      <c r="AM256" s="2">
        <f>SUMIFS('Growth rates'!R$4:R$999,'Growth rates'!$B$4:$B$999,Demands!$A256,'Growth rates'!$C$4:$C$999,$W256)</f>
        <v>4.0917897245405985</v>
      </c>
      <c r="AN256" s="2">
        <f>SUMIFS('Growth rates'!S$4:S$999,'Growth rates'!$B$4:$B$999,Demands!$A256,'Growth rates'!$C$4:$C$999,$W256)</f>
        <v>4.3475929604084458</v>
      </c>
      <c r="AO256" s="2">
        <f>SUMIFS('Growth rates'!T$4:T$999,'Growth rates'!$B$4:$B$999,Demands!$A256,'Growth rates'!$C$4:$C$999,$W256)</f>
        <v>4.593718854294603</v>
      </c>
      <c r="AP256" s="2">
        <f>SUMIFS('Growth rates'!U$4:U$999,'Growth rates'!$B$4:$B$999,Demands!$A256,'Growth rates'!$C$4:$C$999,$W256)</f>
        <v>4.8286890712441961</v>
      </c>
      <c r="AR256">
        <f>VLOOKUP(C256&amp;A256,Driver_elast!$A$2:$E$1161,5,FALSE)</f>
        <v>0</v>
      </c>
      <c r="AS256">
        <f t="shared" si="80"/>
        <v>0</v>
      </c>
      <c r="AT256">
        <f t="shared" si="81"/>
        <v>0</v>
      </c>
      <c r="AV256" s="2" cm="1">
        <f t="array" ref="AV256">TREND($AR256:$AS256,$AR$3:$AS$3,AV$1)</f>
        <v>0</v>
      </c>
      <c r="AW256" s="2" cm="1">
        <f t="array" ref="AW256">TREND($AR256:$AS256,$AR$3:$AS$3,AW$1)</f>
        <v>0</v>
      </c>
      <c r="AX256" s="2" cm="1">
        <f t="array" ref="AX256">TREND($AR256:$AS256,$AR$3:$AS$3,AX$1)</f>
        <v>0</v>
      </c>
      <c r="AY256" s="2" cm="1">
        <f t="array" ref="AY256">TREND($AR256:$AS256,$AR$3:$AS$3,AY$1)</f>
        <v>0</v>
      </c>
      <c r="AZ256" s="2" cm="1">
        <f t="array" ref="AZ256">TREND($AR256:$AS256,$AR$3:$AS$3,AZ$1)</f>
        <v>0</v>
      </c>
      <c r="BA256" s="2" cm="1">
        <f t="array" ref="BA256">TREND($AR256:$AS256,$AR$3:$AS$3,BA$1)</f>
        <v>0</v>
      </c>
      <c r="BB256" s="2" cm="1">
        <f t="array" ref="BB256">TREND($AR256:$AS256,$AR$3:$AS$3,BB$1)</f>
        <v>0</v>
      </c>
      <c r="BC256" s="2" cm="1">
        <f t="array" ref="BC256">TREND($AR256:$AS256,$AR$3:$AS$3,BC$1)</f>
        <v>0</v>
      </c>
      <c r="BD256" s="2" cm="1">
        <f t="array" ref="BD256">TREND($AR256:$AS256,$AR$3:$AS$3,BD$1)</f>
        <v>0</v>
      </c>
      <c r="BE256" s="2" cm="1">
        <f t="array" ref="BE256">TREND($AR256:$AS256,$AR$3:$AS$3,BE$1)</f>
        <v>0</v>
      </c>
      <c r="BF256" s="20" cm="1">
        <f t="array" ref="BF256">TREND($AS256:$AT256,$AS$3:$AT$3,BF$1)</f>
        <v>0</v>
      </c>
      <c r="BG256" s="20" cm="1">
        <f t="array" ref="BG256">TREND($AS256:$AT256,$AS$3:$AT$3,BG$1)</f>
        <v>0</v>
      </c>
      <c r="BH256" s="20" cm="1">
        <f t="array" ref="BH256">TREND($AS256:$AT256,$AS$3:$AT$3,BH$1)</f>
        <v>0</v>
      </c>
      <c r="BI256" s="20" cm="1">
        <f t="array" ref="BI256">TREND($AS256:$AT256,$AS$3:$AT$3,BI$1)</f>
        <v>0</v>
      </c>
      <c r="BJ256" s="20" cm="1">
        <f t="array" ref="BJ256">TREND($AS256:$AT256,$AS$3:$AT$3,BJ$1)</f>
        <v>0</v>
      </c>
      <c r="BK256" s="20" cm="1">
        <f t="array" ref="BK256">TREND($AS256:$AT256,$AS$3:$AT$3,BK$1)</f>
        <v>0</v>
      </c>
      <c r="BL256" s="20" cm="1">
        <f t="array" ref="BL256">TREND($AS256:$AT256,$AS$3:$AT$3,BL$1)</f>
        <v>0</v>
      </c>
      <c r="BM256" s="20" cm="1">
        <f t="array" ref="BM256">TREND($AS256:$AT256,$AS$3:$AT$3,BM$1)</f>
        <v>0</v>
      </c>
    </row>
    <row r="257" spans="1:65" x14ac:dyDescent="0.35">
      <c r="A257" t="str">
        <f>IF(BYDem!B255="","\I:",BYDem!B255)</f>
        <v>Australia_NZ</v>
      </c>
      <c r="B257" t="str">
        <f>BYDem!E255</f>
        <v>IMC</v>
      </c>
      <c r="C257" t="str">
        <f t="shared" si="82"/>
        <v>IMC</v>
      </c>
      <c r="D257" s="4">
        <f>SUMIFS(BYDem!$M$2:$M$2000,BYDem!$B$2:$B$2000,Demands!$A257,BYDem!$E$2:$E$2000,Demands!$B257)</f>
        <v>266.11258241509699</v>
      </c>
      <c r="E257" s="4">
        <f t="shared" si="63"/>
        <v>267.79111080893927</v>
      </c>
      <c r="F257" s="4">
        <f t="shared" si="64"/>
        <v>282.54936496867202</v>
      </c>
      <c r="G257" s="4">
        <f t="shared" si="65"/>
        <v>297.01041835590894</v>
      </c>
      <c r="H257" s="4">
        <f t="shared" si="66"/>
        <v>311.22945922642555</v>
      </c>
      <c r="I257" s="4">
        <f t="shared" si="67"/>
        <v>325.26226752145675</v>
      </c>
      <c r="J257" s="4">
        <f t="shared" si="68"/>
        <v>339.33586641988933</v>
      </c>
      <c r="K257" s="4">
        <f t="shared" si="69"/>
        <v>352.97395863785312</v>
      </c>
      <c r="L257" s="4">
        <f t="shared" si="70"/>
        <v>365.96842548892386</v>
      </c>
      <c r="M257" s="4">
        <f t="shared" si="71"/>
        <v>378.69451320002503</v>
      </c>
      <c r="N257" s="4">
        <f t="shared" si="72"/>
        <v>389.90064889052599</v>
      </c>
      <c r="O257" s="4">
        <f t="shared" si="73"/>
        <v>399.33799328821698</v>
      </c>
      <c r="P257" s="4">
        <f t="shared" si="74"/>
        <v>407.00769913916298</v>
      </c>
      <c r="Q257" s="4">
        <f t="shared" si="75"/>
        <v>413.02447021152597</v>
      </c>
      <c r="R257" s="4">
        <f t="shared" si="76"/>
        <v>417.55627455602183</v>
      </c>
      <c r="S257" s="4">
        <f t="shared" si="77"/>
        <v>420.81465850981925</v>
      </c>
      <c r="T257" s="4">
        <f t="shared" si="78"/>
        <v>423.00935087885586</v>
      </c>
      <c r="U257" s="4">
        <f t="shared" si="79"/>
        <v>424.31413925667027</v>
      </c>
      <c r="W257" s="5" t="str">
        <f>VLOOKUP(C257&amp;A257,Driver_elast!$A$2:$D$1161,4,FALSE)</f>
        <v>GDP</v>
      </c>
      <c r="X257" s="5">
        <v>1</v>
      </c>
      <c r="Y257" s="2">
        <f>SUMIFS('Growth rates'!D$4:D$999,'Growth rates'!$B$4:$B$999,Demands!$A257,'Growth rates'!$C$4:$C$999,$W257)</f>
        <v>1</v>
      </c>
      <c r="Z257" s="2">
        <f>SUMIFS('Growth rates'!E$4:E$999,'Growth rates'!$B$4:$B$999,Demands!$A257,'Growth rates'!$C$4:$C$999,$W257)</f>
        <v>1.0170001171940546</v>
      </c>
      <c r="AA257" s="2">
        <f>SUMIFS('Growth rates'!F$4:F$999,'Growth rates'!$B$4:$B$999,Demands!$A257,'Growth rates'!$C$4:$C$999,$W257)</f>
        <v>1.1680597637332966</v>
      </c>
      <c r="AB257" s="2">
        <f>SUMIFS('Growth rates'!G$4:G$999,'Growth rates'!$B$4:$B$999,Demands!$A257,'Growth rates'!$C$4:$C$999,$W257)</f>
        <v>1.3291834133480829</v>
      </c>
      <c r="AC257" s="2">
        <f>SUMIFS('Growth rates'!H$4:H$999,'Growth rates'!$B$4:$B$999,Demands!$A257,'Growth rates'!$C$4:$C$999,$W257)</f>
        <v>1.500686588492707</v>
      </c>
      <c r="AD257" s="2">
        <f>SUMIFS('Growth rates'!I$4:I$999,'Growth rates'!$B$4:$B$999,Demands!$A257,'Growth rates'!$C$4:$C$999,$W257)</f>
        <v>1.683052023982033</v>
      </c>
      <c r="AE257" s="2">
        <f>SUMIFS('Growth rates'!J$4:J$999,'Growth rates'!$B$4:$B$999,Demands!$A257,'Growth rates'!$C$4:$C$999,$W257)</f>
        <v>1.8793237117887043</v>
      </c>
      <c r="AF257" s="2">
        <f>SUMIFS('Growth rates'!K$4:K$999,'Growth rates'!$B$4:$B$999,Demands!$A257,'Growth rates'!$C$4:$C$999,$W257)</f>
        <v>2.0828938556291385</v>
      </c>
      <c r="AG257" s="2">
        <f>SUMIFS('Growth rates'!L$4:L$999,'Growth rates'!$B$4:$B$999,Demands!$A257,'Growth rates'!$C$4:$C$999,$W257)</f>
        <v>2.2895610631914414</v>
      </c>
      <c r="AH257" s="2">
        <f>SUMIFS('Growth rates'!M$4:M$999,'Growth rates'!$B$4:$B$999,Demands!$A257,'Growth rates'!$C$4:$C$999,$W257)</f>
        <v>2.5041425044805643</v>
      </c>
      <c r="AI257" s="2">
        <f>SUMIFS('Growth rates'!N$4:N$999,'Growth rates'!$B$4:$B$999,Demands!$A257,'Growth rates'!$C$4:$C$999,$W257)</f>
        <v>2.7260500281934581</v>
      </c>
      <c r="AJ257" s="2">
        <f>SUMIFS('Growth rates'!O$4:O$999,'Growth rates'!$B$4:$B$999,Demands!$A257,'Growth rates'!$C$4:$C$999,$W257)</f>
        <v>2.9483443213664535</v>
      </c>
      <c r="AK257" s="2">
        <f>SUMIFS('Growth rates'!P$4:P$999,'Growth rates'!$B$4:$B$999,Demands!$A257,'Growth rates'!$C$4:$C$999,$W257)</f>
        <v>3.1663696102730623</v>
      </c>
      <c r="AL257" s="2">
        <f>SUMIFS('Growth rates'!Q$4:Q$999,'Growth rates'!$B$4:$B$999,Demands!$A257,'Growth rates'!$C$4:$C$999,$W257)</f>
        <v>3.3766311565773637</v>
      </c>
      <c r="AM257" s="2">
        <f>SUMIFS('Growth rates'!R$4:R$999,'Growth rates'!$B$4:$B$999,Demands!$A257,'Growth rates'!$C$4:$C$999,$W257)</f>
        <v>3.5763401489091504</v>
      </c>
      <c r="AN257" s="2">
        <f>SUMIFS('Growth rates'!S$4:S$999,'Growth rates'!$B$4:$B$999,Demands!$A257,'Growth rates'!$C$4:$C$999,$W257)</f>
        <v>3.7643820805347077</v>
      </c>
      <c r="AO257" s="2">
        <f>SUMIFS('Growth rates'!T$4:T$999,'Growth rates'!$B$4:$B$999,Demands!$A257,'Growth rates'!$C$4:$C$999,$W257)</f>
        <v>3.9407598594950888</v>
      </c>
      <c r="AP257" s="2">
        <f>SUMIFS('Growth rates'!U$4:U$999,'Growth rates'!$B$4:$B$999,Demands!$A257,'Growth rates'!$C$4:$C$999,$W257)</f>
        <v>4.1045654499713704</v>
      </c>
      <c r="AR257">
        <f>VLOOKUP(C257&amp;A257,Driver_elast!$A$2:$E$1161,5,FALSE)</f>
        <v>0.37103199999999997</v>
      </c>
      <c r="AS257">
        <f t="shared" si="80"/>
        <v>0.37103199999999997</v>
      </c>
      <c r="AT257">
        <f t="shared" si="81"/>
        <v>7.4206399999999992E-2</v>
      </c>
      <c r="AV257" s="2" cm="1">
        <f t="array" ref="AV257">TREND($AR257:$AS257,$AR$3:$AS$3,AV$1)</f>
        <v>0.37103199999999997</v>
      </c>
      <c r="AW257" s="2" cm="1">
        <f t="array" ref="AW257">TREND($AR257:$AS257,$AR$3:$AS$3,AW$1)</f>
        <v>0.37103199999999997</v>
      </c>
      <c r="AX257" s="2" cm="1">
        <f t="array" ref="AX257">TREND($AR257:$AS257,$AR$3:$AS$3,AX$1)</f>
        <v>0.37103199999999997</v>
      </c>
      <c r="AY257" s="2" cm="1">
        <f t="array" ref="AY257">TREND($AR257:$AS257,$AR$3:$AS$3,AY$1)</f>
        <v>0.37103199999999997</v>
      </c>
      <c r="AZ257" s="2" cm="1">
        <f t="array" ref="AZ257">TREND($AR257:$AS257,$AR$3:$AS$3,AZ$1)</f>
        <v>0.37103199999999997</v>
      </c>
      <c r="BA257" s="2" cm="1">
        <f t="array" ref="BA257">TREND($AR257:$AS257,$AR$3:$AS$3,BA$1)</f>
        <v>0.37103199999999997</v>
      </c>
      <c r="BB257" s="2" cm="1">
        <f t="array" ref="BB257">TREND($AR257:$AS257,$AR$3:$AS$3,BB$1)</f>
        <v>0.37103199999999997</v>
      </c>
      <c r="BC257" s="2" cm="1">
        <f t="array" ref="BC257">TREND($AR257:$AS257,$AR$3:$AS$3,BC$1)</f>
        <v>0.37103199999999997</v>
      </c>
      <c r="BD257" s="2" cm="1">
        <f t="array" ref="BD257">TREND($AR257:$AS257,$AR$3:$AS$3,BD$1)</f>
        <v>0.37103199999999997</v>
      </c>
      <c r="BE257" s="2" cm="1">
        <f t="array" ref="BE257">TREND($AR257:$AS257,$AR$3:$AS$3,BE$1)</f>
        <v>0.37103199999999997</v>
      </c>
      <c r="BF257" s="20" cm="1">
        <f t="array" ref="BF257">TREND($AS257:$AT257,$AS$3:$AT$3,BF$1)</f>
        <v>0.33392879999999892</v>
      </c>
      <c r="BG257" s="20" cm="1">
        <f t="array" ref="BG257">TREND($AS257:$AT257,$AS$3:$AT$3,BG$1)</f>
        <v>0.29682560000000002</v>
      </c>
      <c r="BH257" s="20" cm="1">
        <f t="array" ref="BH257">TREND($AS257:$AT257,$AS$3:$AT$3,BH$1)</f>
        <v>0.25972239999999935</v>
      </c>
      <c r="BI257" s="20" cm="1">
        <f t="array" ref="BI257">TREND($AS257:$AT257,$AS$3:$AT$3,BI$1)</f>
        <v>0.22261920000000046</v>
      </c>
      <c r="BJ257" s="20" cm="1">
        <f t="array" ref="BJ257">TREND($AS257:$AT257,$AS$3:$AT$3,BJ$1)</f>
        <v>0.18551599999999979</v>
      </c>
      <c r="BK257" s="20" cm="1">
        <f t="array" ref="BK257">TREND($AS257:$AT257,$AS$3:$AT$3,BK$1)</f>
        <v>0.14841279999999912</v>
      </c>
      <c r="BL257" s="20" cm="1">
        <f t="array" ref="BL257">TREND($AS257:$AT257,$AS$3:$AT$3,BL$1)</f>
        <v>0.11130960000000023</v>
      </c>
      <c r="BM257" s="20" cm="1">
        <f t="array" ref="BM257">TREND($AS257:$AT257,$AS$3:$AT$3,BM$1)</f>
        <v>7.4206399999999562E-2</v>
      </c>
    </row>
    <row r="258" spans="1:65" x14ac:dyDescent="0.35">
      <c r="A258" t="str">
        <f>IF(BYDem!B256="","\I:",BYDem!B256)</f>
        <v>Australia_NZ</v>
      </c>
      <c r="B258" t="str">
        <f>BYDem!E256</f>
        <v>INF</v>
      </c>
      <c r="C258" t="str">
        <f t="shared" si="82"/>
        <v>INF</v>
      </c>
      <c r="D258" s="4">
        <f>SUMIFS(BYDem!$M$2:$M$2000,BYDem!$B$2:$B$2000,Demands!$A258,BYDem!$E$2:$E$2000,Demands!$B258)</f>
        <v>2637.5990000000002</v>
      </c>
      <c r="E258" s="4">
        <f t="shared" si="63"/>
        <v>2689.4861052827982</v>
      </c>
      <c r="F258" s="4">
        <f t="shared" si="64"/>
        <v>3190.0261401241205</v>
      </c>
      <c r="G258" s="4">
        <f t="shared" si="65"/>
        <v>3733.0342266011739</v>
      </c>
      <c r="H258" s="4">
        <f t="shared" si="66"/>
        <v>4318.9244342089241</v>
      </c>
      <c r="I258" s="4">
        <f t="shared" si="67"/>
        <v>4947.5643457234537</v>
      </c>
      <c r="J258" s="4">
        <f t="shared" si="68"/>
        <v>5626.0475886836784</v>
      </c>
      <c r="K258" s="4">
        <f t="shared" si="69"/>
        <v>6331.1756080814757</v>
      </c>
      <c r="L258" s="4">
        <f t="shared" si="70"/>
        <v>7047.1692666744884</v>
      </c>
      <c r="M258" s="4">
        <f t="shared" si="71"/>
        <v>7786.6074697303693</v>
      </c>
      <c r="N258" s="4">
        <f t="shared" si="72"/>
        <v>8484.5816451545834</v>
      </c>
      <c r="O258" s="4">
        <f t="shared" si="73"/>
        <v>9111.1242612915685</v>
      </c>
      <c r="P258" s="4">
        <f t="shared" si="74"/>
        <v>9650.0041535470937</v>
      </c>
      <c r="Q258" s="4">
        <f t="shared" si="75"/>
        <v>10094.311500084363</v>
      </c>
      <c r="R258" s="4">
        <f t="shared" si="76"/>
        <v>10443.940709764589</v>
      </c>
      <c r="S258" s="4">
        <f t="shared" si="77"/>
        <v>10705.106997244791</v>
      </c>
      <c r="T258" s="4">
        <f t="shared" si="78"/>
        <v>10886.918223790455</v>
      </c>
      <c r="U258" s="4">
        <f t="shared" si="79"/>
        <v>10998.292107046938</v>
      </c>
      <c r="W258" s="5" t="str">
        <f>VLOOKUP(C258&amp;A258,Driver_elast!$A$2:$D$1161,4,FALSE)</f>
        <v>GDPIND</v>
      </c>
      <c r="X258" s="5">
        <v>1</v>
      </c>
      <c r="Y258" s="2">
        <f>SUMIFS('Growth rates'!D$4:D$999,'Growth rates'!$B$4:$B$999,Demands!$A258,'Growth rates'!$C$4:$C$999,$W258)</f>
        <v>1</v>
      </c>
      <c r="Z258" s="2">
        <f>SUMIFS('Growth rates'!E$4:E$999,'Growth rates'!$B$4:$B$999,Demands!$A258,'Growth rates'!$C$4:$C$999,$W258)</f>
        <v>1.0167488582215516</v>
      </c>
      <c r="AA258" s="2">
        <f>SUMIFS('Growth rates'!F$4:F$999,'Growth rates'!$B$4:$B$999,Demands!$A258,'Growth rates'!$C$4:$C$999,$W258)</f>
        <v>1.1809062821587089</v>
      </c>
      <c r="AB258" s="2">
        <f>SUMIFS('Growth rates'!G$4:G$999,'Growth rates'!$B$4:$B$999,Demands!$A258,'Growth rates'!$C$4:$C$999,$W258)</f>
        <v>1.3586536550426764</v>
      </c>
      <c r="AC258" s="2">
        <f>SUMIFS('Growth rates'!H$4:H$999,'Growth rates'!$B$4:$B$999,Demands!$A258,'Growth rates'!$C$4:$C$999,$W258)</f>
        <v>1.5509180078804465</v>
      </c>
      <c r="AD258" s="2">
        <f>SUMIFS('Growth rates'!I$4:I$999,'Growth rates'!$B$4:$B$999,Demands!$A258,'Growth rates'!$C$4:$C$999,$W258)</f>
        <v>1.7585427207484208</v>
      </c>
      <c r="AE258" s="2">
        <f>SUMIFS('Growth rates'!J$4:J$999,'Growth rates'!$B$4:$B$999,Demands!$A258,'Growth rates'!$C$4:$C$999,$W258)</f>
        <v>1.9848859327706658</v>
      </c>
      <c r="AF258" s="2">
        <f>SUMIFS('Growth rates'!K$4:K$999,'Growth rates'!$B$4:$B$999,Demands!$A258,'Growth rates'!$C$4:$C$999,$W258)</f>
        <v>2.2232562361059984</v>
      </c>
      <c r="AG258" s="2">
        <f>SUMIFS('Growth rates'!L$4:L$999,'Growth rates'!$B$4:$B$999,Demands!$A258,'Growth rates'!$C$4:$C$999,$W258)</f>
        <v>2.4693164152826443</v>
      </c>
      <c r="AH258" s="2">
        <f>SUMIFS('Growth rates'!M$4:M$999,'Growth rates'!$B$4:$B$999,Demands!$A258,'Growth rates'!$C$4:$C$999,$W258)</f>
        <v>2.7284143344326157</v>
      </c>
      <c r="AI258" s="2">
        <f>SUMIFS('Growth rates'!N$4:N$999,'Growth rates'!$B$4:$B$999,Demands!$A258,'Growth rates'!$C$4:$C$999,$W258)</f>
        <v>3.0001576596361379</v>
      </c>
      <c r="AJ258" s="2">
        <f>SUMIFS('Growth rates'!O$4:O$999,'Growth rates'!$B$4:$B$999,Demands!$A258,'Growth rates'!$C$4:$C$999,$W258)</f>
        <v>3.2770903811754066</v>
      </c>
      <c r="AK258" s="2">
        <f>SUMIFS('Growth rates'!P$4:P$999,'Growth rates'!$B$4:$B$999,Demands!$A258,'Growth rates'!$C$4:$C$999,$W258)</f>
        <v>3.553982368357345</v>
      </c>
      <c r="AL258" s="2">
        <f>SUMIFS('Growth rates'!Q$4:Q$999,'Growth rates'!$B$4:$B$999,Demands!$A258,'Growth rates'!$C$4:$C$999,$W258)</f>
        <v>3.8267042675053817</v>
      </c>
      <c r="AM258" s="2">
        <f>SUMIFS('Growth rates'!R$4:R$999,'Growth rates'!$B$4:$B$999,Demands!$A258,'Growth rates'!$C$4:$C$999,$W258)</f>
        <v>4.0917897245405985</v>
      </c>
      <c r="AN258" s="2">
        <f>SUMIFS('Growth rates'!S$4:S$999,'Growth rates'!$B$4:$B$999,Demands!$A258,'Growth rates'!$C$4:$C$999,$W258)</f>
        <v>4.3475929604084458</v>
      </c>
      <c r="AO258" s="2">
        <f>SUMIFS('Growth rates'!T$4:T$999,'Growth rates'!$B$4:$B$999,Demands!$A258,'Growth rates'!$C$4:$C$999,$W258)</f>
        <v>4.593718854294603</v>
      </c>
      <c r="AP258" s="2">
        <f>SUMIFS('Growth rates'!U$4:U$999,'Growth rates'!$B$4:$B$999,Demands!$A258,'Growth rates'!$C$4:$C$999,$W258)</f>
        <v>4.8286890712441961</v>
      </c>
      <c r="AR258">
        <f>VLOOKUP(C258&amp;A258,Driver_elast!$A$2:$E$1161,5,FALSE)</f>
        <v>1.1788970000000001</v>
      </c>
      <c r="AS258">
        <f t="shared" si="80"/>
        <v>1</v>
      </c>
      <c r="AT258">
        <f t="shared" si="81"/>
        <v>0.2</v>
      </c>
      <c r="AV258" s="2" cm="1">
        <f t="array" ref="AV258">TREND($AR258:$AS258,$AR$3:$AS$3,AV$1)</f>
        <v>1.1788969999999992</v>
      </c>
      <c r="AW258" s="2" cm="1">
        <f t="array" ref="AW258">TREND($AR258:$AS258,$AR$3:$AS$3,AW$1)</f>
        <v>1.1745336585365838</v>
      </c>
      <c r="AX258" s="2" cm="1">
        <f t="array" ref="AX258">TREND($AR258:$AS258,$AR$3:$AS$3,AX$1)</f>
        <v>1.1527169512195119</v>
      </c>
      <c r="AY258" s="2" cm="1">
        <f t="array" ref="AY258">TREND($AR258:$AS258,$AR$3:$AS$3,AY$1)</f>
        <v>1.1309002439024383</v>
      </c>
      <c r="AZ258" s="2" cm="1">
        <f t="array" ref="AZ258">TREND($AR258:$AS258,$AR$3:$AS$3,AZ$1)</f>
        <v>1.1090835365853646</v>
      </c>
      <c r="BA258" s="2" cm="1">
        <f t="array" ref="BA258">TREND($AR258:$AS258,$AR$3:$AS$3,BA$1)</f>
        <v>1.087266829268291</v>
      </c>
      <c r="BB258" s="2" cm="1">
        <f t="array" ref="BB258">TREND($AR258:$AS258,$AR$3:$AS$3,BB$1)</f>
        <v>1.0654501219512191</v>
      </c>
      <c r="BC258" s="2" cm="1">
        <f t="array" ref="BC258">TREND($AR258:$AS258,$AR$3:$AS$3,BC$1)</f>
        <v>1.0436334146341455</v>
      </c>
      <c r="BD258" s="2" cm="1">
        <f t="array" ref="BD258">TREND($AR258:$AS258,$AR$3:$AS$3,BD$1)</f>
        <v>1.0218167073170719</v>
      </c>
      <c r="BE258" s="2" cm="1">
        <f t="array" ref="BE258">TREND($AR258:$AS258,$AR$3:$AS$3,BE$1)</f>
        <v>0.99999999999999822</v>
      </c>
      <c r="BF258" s="20" cm="1">
        <f t="array" ref="BF258">TREND($AS258:$AT258,$AS$3:$AT$3,BF$1)</f>
        <v>0.90000000000000568</v>
      </c>
      <c r="BG258" s="20" cm="1">
        <f t="array" ref="BG258">TREND($AS258:$AT258,$AS$3:$AT$3,BG$1)</f>
        <v>0.80000000000000426</v>
      </c>
      <c r="BH258" s="20" cm="1">
        <f t="array" ref="BH258">TREND($AS258:$AT258,$AS$3:$AT$3,BH$1)</f>
        <v>0.70000000000000284</v>
      </c>
      <c r="BI258" s="20" cm="1">
        <f t="array" ref="BI258">TREND($AS258:$AT258,$AS$3:$AT$3,BI$1)</f>
        <v>0.60000000000000142</v>
      </c>
      <c r="BJ258" s="20" cm="1">
        <f t="array" ref="BJ258">TREND($AS258:$AT258,$AS$3:$AT$3,BJ$1)</f>
        <v>0.5</v>
      </c>
      <c r="BK258" s="20" cm="1">
        <f t="array" ref="BK258">TREND($AS258:$AT258,$AS$3:$AT$3,BK$1)</f>
        <v>0.40000000000000568</v>
      </c>
      <c r="BL258" s="20" cm="1">
        <f t="array" ref="BL258">TREND($AS258:$AT258,$AS$3:$AT$3,BL$1)</f>
        <v>0.30000000000000426</v>
      </c>
      <c r="BM258" s="20" cm="1">
        <f t="array" ref="BM258">TREND($AS258:$AT258,$AS$3:$AT$3,BM$1)</f>
        <v>0.20000000000000284</v>
      </c>
    </row>
    <row r="259" spans="1:65" x14ac:dyDescent="0.35">
      <c r="A259" t="str">
        <f>IF(BYDem!B257="","\I:",BYDem!B257)</f>
        <v>Australia_NZ</v>
      </c>
      <c r="B259" t="str">
        <f>BYDem!E257</f>
        <v>INM</v>
      </c>
      <c r="C259" t="str">
        <f t="shared" si="82"/>
        <v>INM</v>
      </c>
      <c r="D259" s="4">
        <f>SUMIFS(BYDem!$M$2:$M$2000,BYDem!$B$2:$B$2000,Demands!$A259,BYDem!$E$2:$E$2000,Demands!$B259)</f>
        <v>12.2</v>
      </c>
      <c r="E259" s="4">
        <f t="shared" si="63"/>
        <v>12.2</v>
      </c>
      <c r="F259" s="4">
        <f t="shared" si="64"/>
        <v>12.2</v>
      </c>
      <c r="G259" s="4">
        <f t="shared" si="65"/>
        <v>12.2</v>
      </c>
      <c r="H259" s="4">
        <f t="shared" si="66"/>
        <v>12.2</v>
      </c>
      <c r="I259" s="4">
        <f t="shared" si="67"/>
        <v>12.2</v>
      </c>
      <c r="J259" s="4">
        <f t="shared" si="68"/>
        <v>12.2</v>
      </c>
      <c r="K259" s="4">
        <f t="shared" si="69"/>
        <v>12.2</v>
      </c>
      <c r="L259" s="4">
        <f t="shared" si="70"/>
        <v>12.2</v>
      </c>
      <c r="M259" s="4">
        <f t="shared" si="71"/>
        <v>12.2</v>
      </c>
      <c r="N259" s="4">
        <f t="shared" si="72"/>
        <v>12.2</v>
      </c>
      <c r="O259" s="4">
        <f t="shared" si="73"/>
        <v>12.2</v>
      </c>
      <c r="P259" s="4">
        <f t="shared" si="74"/>
        <v>12.2</v>
      </c>
      <c r="Q259" s="4">
        <f t="shared" si="75"/>
        <v>12.2</v>
      </c>
      <c r="R259" s="4">
        <f t="shared" si="76"/>
        <v>12.2</v>
      </c>
      <c r="S259" s="4">
        <f t="shared" si="77"/>
        <v>12.2</v>
      </c>
      <c r="T259" s="4">
        <f t="shared" si="78"/>
        <v>12.2</v>
      </c>
      <c r="U259" s="4">
        <f t="shared" si="79"/>
        <v>12.2</v>
      </c>
      <c r="W259" s="5" t="str">
        <f>VLOOKUP(C259&amp;A259,Driver_elast!$A$2:$D$1161,4,FALSE)</f>
        <v>GDP</v>
      </c>
      <c r="X259" s="5">
        <v>1</v>
      </c>
      <c r="Y259" s="2">
        <f>SUMIFS('Growth rates'!D$4:D$999,'Growth rates'!$B$4:$B$999,Demands!$A259,'Growth rates'!$C$4:$C$999,$W259)</f>
        <v>1</v>
      </c>
      <c r="Z259" s="2">
        <f>SUMIFS('Growth rates'!E$4:E$999,'Growth rates'!$B$4:$B$999,Demands!$A259,'Growth rates'!$C$4:$C$999,$W259)</f>
        <v>1.0170001171940546</v>
      </c>
      <c r="AA259" s="2">
        <f>SUMIFS('Growth rates'!F$4:F$999,'Growth rates'!$B$4:$B$999,Demands!$A259,'Growth rates'!$C$4:$C$999,$W259)</f>
        <v>1.1680597637332966</v>
      </c>
      <c r="AB259" s="2">
        <f>SUMIFS('Growth rates'!G$4:G$999,'Growth rates'!$B$4:$B$999,Demands!$A259,'Growth rates'!$C$4:$C$999,$W259)</f>
        <v>1.3291834133480829</v>
      </c>
      <c r="AC259" s="2">
        <f>SUMIFS('Growth rates'!H$4:H$999,'Growth rates'!$B$4:$B$999,Demands!$A259,'Growth rates'!$C$4:$C$999,$W259)</f>
        <v>1.500686588492707</v>
      </c>
      <c r="AD259" s="2">
        <f>SUMIFS('Growth rates'!I$4:I$999,'Growth rates'!$B$4:$B$999,Demands!$A259,'Growth rates'!$C$4:$C$999,$W259)</f>
        <v>1.683052023982033</v>
      </c>
      <c r="AE259" s="2">
        <f>SUMIFS('Growth rates'!J$4:J$999,'Growth rates'!$B$4:$B$999,Demands!$A259,'Growth rates'!$C$4:$C$999,$W259)</f>
        <v>1.8793237117887043</v>
      </c>
      <c r="AF259" s="2">
        <f>SUMIFS('Growth rates'!K$4:K$999,'Growth rates'!$B$4:$B$999,Demands!$A259,'Growth rates'!$C$4:$C$999,$W259)</f>
        <v>2.0828938556291385</v>
      </c>
      <c r="AG259" s="2">
        <f>SUMIFS('Growth rates'!L$4:L$999,'Growth rates'!$B$4:$B$999,Demands!$A259,'Growth rates'!$C$4:$C$999,$W259)</f>
        <v>2.2895610631914414</v>
      </c>
      <c r="AH259" s="2">
        <f>SUMIFS('Growth rates'!M$4:M$999,'Growth rates'!$B$4:$B$999,Demands!$A259,'Growth rates'!$C$4:$C$999,$W259)</f>
        <v>2.5041425044805643</v>
      </c>
      <c r="AI259" s="2">
        <f>SUMIFS('Growth rates'!N$4:N$999,'Growth rates'!$B$4:$B$999,Demands!$A259,'Growth rates'!$C$4:$C$999,$W259)</f>
        <v>2.7260500281934581</v>
      </c>
      <c r="AJ259" s="2">
        <f>SUMIFS('Growth rates'!O$4:O$999,'Growth rates'!$B$4:$B$999,Demands!$A259,'Growth rates'!$C$4:$C$999,$W259)</f>
        <v>2.9483443213664535</v>
      </c>
      <c r="AK259" s="2">
        <f>SUMIFS('Growth rates'!P$4:P$999,'Growth rates'!$B$4:$B$999,Demands!$A259,'Growth rates'!$C$4:$C$999,$W259)</f>
        <v>3.1663696102730623</v>
      </c>
      <c r="AL259" s="2">
        <f>SUMIFS('Growth rates'!Q$4:Q$999,'Growth rates'!$B$4:$B$999,Demands!$A259,'Growth rates'!$C$4:$C$999,$W259)</f>
        <v>3.3766311565773637</v>
      </c>
      <c r="AM259" s="2">
        <f>SUMIFS('Growth rates'!R$4:R$999,'Growth rates'!$B$4:$B$999,Demands!$A259,'Growth rates'!$C$4:$C$999,$W259)</f>
        <v>3.5763401489091504</v>
      </c>
      <c r="AN259" s="2">
        <f>SUMIFS('Growth rates'!S$4:S$999,'Growth rates'!$B$4:$B$999,Demands!$A259,'Growth rates'!$C$4:$C$999,$W259)</f>
        <v>3.7643820805347077</v>
      </c>
      <c r="AO259" s="2">
        <f>SUMIFS('Growth rates'!T$4:T$999,'Growth rates'!$B$4:$B$999,Demands!$A259,'Growth rates'!$C$4:$C$999,$W259)</f>
        <v>3.9407598594950888</v>
      </c>
      <c r="AP259" s="2">
        <f>SUMIFS('Growth rates'!U$4:U$999,'Growth rates'!$B$4:$B$999,Demands!$A259,'Growth rates'!$C$4:$C$999,$W259)</f>
        <v>4.1045654499713704</v>
      </c>
      <c r="AR259">
        <f>VLOOKUP(C259&amp;A259,Driver_elast!$A$2:$E$1161,5,FALSE)</f>
        <v>0</v>
      </c>
      <c r="AS259">
        <f t="shared" si="80"/>
        <v>0</v>
      </c>
      <c r="AT259">
        <f t="shared" si="81"/>
        <v>0</v>
      </c>
      <c r="AV259" s="2" cm="1">
        <f t="array" ref="AV259">TREND($AR259:$AS259,$AR$3:$AS$3,AV$1)</f>
        <v>0</v>
      </c>
      <c r="AW259" s="2" cm="1">
        <f t="array" ref="AW259">TREND($AR259:$AS259,$AR$3:$AS$3,AW$1)</f>
        <v>0</v>
      </c>
      <c r="AX259" s="2" cm="1">
        <f t="array" ref="AX259">TREND($AR259:$AS259,$AR$3:$AS$3,AX$1)</f>
        <v>0</v>
      </c>
      <c r="AY259" s="2" cm="1">
        <f t="array" ref="AY259">TREND($AR259:$AS259,$AR$3:$AS$3,AY$1)</f>
        <v>0</v>
      </c>
      <c r="AZ259" s="2" cm="1">
        <f t="array" ref="AZ259">TREND($AR259:$AS259,$AR$3:$AS$3,AZ$1)</f>
        <v>0</v>
      </c>
      <c r="BA259" s="2" cm="1">
        <f t="array" ref="BA259">TREND($AR259:$AS259,$AR$3:$AS$3,BA$1)</f>
        <v>0</v>
      </c>
      <c r="BB259" s="2" cm="1">
        <f t="array" ref="BB259">TREND($AR259:$AS259,$AR$3:$AS$3,BB$1)</f>
        <v>0</v>
      </c>
      <c r="BC259" s="2" cm="1">
        <f t="array" ref="BC259">TREND($AR259:$AS259,$AR$3:$AS$3,BC$1)</f>
        <v>0</v>
      </c>
      <c r="BD259" s="2" cm="1">
        <f t="array" ref="BD259">TREND($AR259:$AS259,$AR$3:$AS$3,BD$1)</f>
        <v>0</v>
      </c>
      <c r="BE259" s="2" cm="1">
        <f t="array" ref="BE259">TREND($AR259:$AS259,$AR$3:$AS$3,BE$1)</f>
        <v>0</v>
      </c>
      <c r="BF259" s="20" cm="1">
        <f t="array" ref="BF259">TREND($AS259:$AT259,$AS$3:$AT$3,BF$1)</f>
        <v>0</v>
      </c>
      <c r="BG259" s="20" cm="1">
        <f t="array" ref="BG259">TREND($AS259:$AT259,$AS$3:$AT$3,BG$1)</f>
        <v>0</v>
      </c>
      <c r="BH259" s="20" cm="1">
        <f t="array" ref="BH259">TREND($AS259:$AT259,$AS$3:$AT$3,BH$1)</f>
        <v>0</v>
      </c>
      <c r="BI259" s="20" cm="1">
        <f t="array" ref="BI259">TREND($AS259:$AT259,$AS$3:$AT$3,BI$1)</f>
        <v>0</v>
      </c>
      <c r="BJ259" s="20" cm="1">
        <f t="array" ref="BJ259">TREND($AS259:$AT259,$AS$3:$AT$3,BJ$1)</f>
        <v>0</v>
      </c>
      <c r="BK259" s="20" cm="1">
        <f t="array" ref="BK259">TREND($AS259:$AT259,$AS$3:$AT$3,BK$1)</f>
        <v>0</v>
      </c>
      <c r="BL259" s="20" cm="1">
        <f t="array" ref="BL259">TREND($AS259:$AT259,$AS$3:$AT$3,BL$1)</f>
        <v>0</v>
      </c>
      <c r="BM259" s="20" cm="1">
        <f t="array" ref="BM259">TREND($AS259:$AT259,$AS$3:$AT$3,BM$1)</f>
        <v>0</v>
      </c>
    </row>
    <row r="260" spans="1:65" x14ac:dyDescent="0.35">
      <c r="A260" t="str">
        <f>IF(BYDem!B258="","\I:",BYDem!B258)</f>
        <v>Australia_NZ</v>
      </c>
      <c r="B260" t="str">
        <f>BYDem!E258</f>
        <v>IOI</v>
      </c>
      <c r="C260" t="str">
        <f t="shared" si="82"/>
        <v>IOI</v>
      </c>
      <c r="D260" s="4">
        <f>SUMIFS(BYDem!$M$2:$M$2000,BYDem!$B$2:$B$2000,Demands!$A260,BYDem!$E$2:$E$2000,Demands!$B260)</f>
        <v>64.657938491821298</v>
      </c>
      <c r="E260" s="4">
        <f t="shared" ref="E260:E323" si="83">(1+(Z260-Y260)/Y260*AW260)*D260</f>
        <v>65.065774095312378</v>
      </c>
      <c r="F260" s="4">
        <f t="shared" ref="F260:F323" si="84">(1+(AA260-Z260)/Z260*AX260)*E260</f>
        <v>68.651618406192028</v>
      </c>
      <c r="G260" s="4">
        <f t="shared" ref="G260:G323" si="85">(1+(AB260-AA260)/AA260*AY260)*F260</f>
        <v>72.165251215107503</v>
      </c>
      <c r="H260" s="4">
        <f t="shared" ref="H260:H323" si="86">(1+(AC260-AB260)/AB260*AZ260)*G260</f>
        <v>75.620081729601793</v>
      </c>
      <c r="I260" s="4">
        <f t="shared" ref="I260:I323" si="87">(1+(AD260-AC260)/AC260*BA260)*H260</f>
        <v>79.029662920288743</v>
      </c>
      <c r="J260" s="4">
        <f t="shared" ref="J260:J323" si="88">(1+(AE260-AD260)/AD260*BB260)*I260</f>
        <v>82.449155090388373</v>
      </c>
      <c r="K260" s="4">
        <f t="shared" ref="K260:K323" si="89">(1+(AF260-AE260)/AE260*BC260)*J260</f>
        <v>85.76283127875962</v>
      </c>
      <c r="L260" s="4">
        <f t="shared" ref="L260:L323" si="90">(1+(AG260-AF260)/AF260*BD260)*K260</f>
        <v>88.920124446806668</v>
      </c>
      <c r="M260" s="4">
        <f t="shared" ref="M260:M323" si="91">(1+(AH260-AG260)/AG260*BE260)*L260</f>
        <v>92.012208966066211</v>
      </c>
      <c r="N260" s="4">
        <f t="shared" ref="N260:N323" si="92">(1+(AI260-AH260)/AH260*BF260)*M260</f>
        <v>94.734987519532723</v>
      </c>
      <c r="O260" s="4">
        <f t="shared" ref="O260:O323" si="93">(1+(AJ260-AI260)/AI260*BG260)*N260</f>
        <v>97.027999101526305</v>
      </c>
      <c r="P260" s="4">
        <f t="shared" ref="P260:P323" si="94">(1+(AK260-AJ260)/AJ260*BH260)*O260</f>
        <v>98.891523797202993</v>
      </c>
      <c r="Q260" s="4">
        <f t="shared" ref="Q260:Q323" si="95">(1+(AL260-AK260)/AK260*BI260)*P260</f>
        <v>100.35343142436427</v>
      </c>
      <c r="R260" s="4">
        <f t="shared" ref="R260:R323" si="96">(1+(AM260-AL260)/AL260*BJ260)*Q260</f>
        <v>101.45453353650085</v>
      </c>
      <c r="S260" s="4">
        <f t="shared" ref="S260:S323" si="97">(1+(AN260-AM260)/AM260*BK260)*R260</f>
        <v>102.24622999577889</v>
      </c>
      <c r="T260" s="4">
        <f t="shared" ref="T260:T323" si="98">(1+(AO260-AN260)/AN260*BL260)*S260</f>
        <v>102.77947905494696</v>
      </c>
      <c r="U260" s="4">
        <f t="shared" ref="U260:U323" si="99">(1+(AP260-AO260)/AO260*BM260)*T260</f>
        <v>103.09650625415685</v>
      </c>
      <c r="W260" s="5" t="str">
        <f>VLOOKUP(C260&amp;A260,Driver_elast!$A$2:$D$1161,4,FALSE)</f>
        <v>GDP</v>
      </c>
      <c r="X260" s="5">
        <v>1</v>
      </c>
      <c r="Y260" s="2">
        <f>SUMIFS('Growth rates'!D$4:D$999,'Growth rates'!$B$4:$B$999,Demands!$A260,'Growth rates'!$C$4:$C$999,$W260)</f>
        <v>1</v>
      </c>
      <c r="Z260" s="2">
        <f>SUMIFS('Growth rates'!E$4:E$999,'Growth rates'!$B$4:$B$999,Demands!$A260,'Growth rates'!$C$4:$C$999,$W260)</f>
        <v>1.0170001171940546</v>
      </c>
      <c r="AA260" s="2">
        <f>SUMIFS('Growth rates'!F$4:F$999,'Growth rates'!$B$4:$B$999,Demands!$A260,'Growth rates'!$C$4:$C$999,$W260)</f>
        <v>1.1680597637332966</v>
      </c>
      <c r="AB260" s="2">
        <f>SUMIFS('Growth rates'!G$4:G$999,'Growth rates'!$B$4:$B$999,Demands!$A260,'Growth rates'!$C$4:$C$999,$W260)</f>
        <v>1.3291834133480829</v>
      </c>
      <c r="AC260" s="2">
        <f>SUMIFS('Growth rates'!H$4:H$999,'Growth rates'!$B$4:$B$999,Demands!$A260,'Growth rates'!$C$4:$C$999,$W260)</f>
        <v>1.500686588492707</v>
      </c>
      <c r="AD260" s="2">
        <f>SUMIFS('Growth rates'!I$4:I$999,'Growth rates'!$B$4:$B$999,Demands!$A260,'Growth rates'!$C$4:$C$999,$W260)</f>
        <v>1.683052023982033</v>
      </c>
      <c r="AE260" s="2">
        <f>SUMIFS('Growth rates'!J$4:J$999,'Growth rates'!$B$4:$B$999,Demands!$A260,'Growth rates'!$C$4:$C$999,$W260)</f>
        <v>1.8793237117887043</v>
      </c>
      <c r="AF260" s="2">
        <f>SUMIFS('Growth rates'!K$4:K$999,'Growth rates'!$B$4:$B$999,Demands!$A260,'Growth rates'!$C$4:$C$999,$W260)</f>
        <v>2.0828938556291385</v>
      </c>
      <c r="AG260" s="2">
        <f>SUMIFS('Growth rates'!L$4:L$999,'Growth rates'!$B$4:$B$999,Demands!$A260,'Growth rates'!$C$4:$C$999,$W260)</f>
        <v>2.2895610631914414</v>
      </c>
      <c r="AH260" s="2">
        <f>SUMIFS('Growth rates'!M$4:M$999,'Growth rates'!$B$4:$B$999,Demands!$A260,'Growth rates'!$C$4:$C$999,$W260)</f>
        <v>2.5041425044805643</v>
      </c>
      <c r="AI260" s="2">
        <f>SUMIFS('Growth rates'!N$4:N$999,'Growth rates'!$B$4:$B$999,Demands!$A260,'Growth rates'!$C$4:$C$999,$W260)</f>
        <v>2.7260500281934581</v>
      </c>
      <c r="AJ260" s="2">
        <f>SUMIFS('Growth rates'!O$4:O$999,'Growth rates'!$B$4:$B$999,Demands!$A260,'Growth rates'!$C$4:$C$999,$W260)</f>
        <v>2.9483443213664535</v>
      </c>
      <c r="AK260" s="2">
        <f>SUMIFS('Growth rates'!P$4:P$999,'Growth rates'!$B$4:$B$999,Demands!$A260,'Growth rates'!$C$4:$C$999,$W260)</f>
        <v>3.1663696102730623</v>
      </c>
      <c r="AL260" s="2">
        <f>SUMIFS('Growth rates'!Q$4:Q$999,'Growth rates'!$B$4:$B$999,Demands!$A260,'Growth rates'!$C$4:$C$999,$W260)</f>
        <v>3.3766311565773637</v>
      </c>
      <c r="AM260" s="2">
        <f>SUMIFS('Growth rates'!R$4:R$999,'Growth rates'!$B$4:$B$999,Demands!$A260,'Growth rates'!$C$4:$C$999,$W260)</f>
        <v>3.5763401489091504</v>
      </c>
      <c r="AN260" s="2">
        <f>SUMIFS('Growth rates'!S$4:S$999,'Growth rates'!$B$4:$B$999,Demands!$A260,'Growth rates'!$C$4:$C$999,$W260)</f>
        <v>3.7643820805347077</v>
      </c>
      <c r="AO260" s="2">
        <f>SUMIFS('Growth rates'!T$4:T$999,'Growth rates'!$B$4:$B$999,Demands!$A260,'Growth rates'!$C$4:$C$999,$W260)</f>
        <v>3.9407598594950888</v>
      </c>
      <c r="AP260" s="2">
        <f>SUMIFS('Growth rates'!U$4:U$999,'Growth rates'!$B$4:$B$999,Demands!$A260,'Growth rates'!$C$4:$C$999,$W260)</f>
        <v>4.1045654499713704</v>
      </c>
      <c r="AR260">
        <f>VLOOKUP(C260&amp;A260,Driver_elast!$A$2:$E$1161,5,FALSE)</f>
        <v>0.37103199999999997</v>
      </c>
      <c r="AS260">
        <f t="shared" si="80"/>
        <v>0.37103199999999997</v>
      </c>
      <c r="AT260">
        <f t="shared" si="81"/>
        <v>7.4206399999999992E-2</v>
      </c>
      <c r="AV260" s="2" cm="1">
        <f t="array" ref="AV260">TREND($AR260:$AS260,$AR$3:$AS$3,AV$1)</f>
        <v>0.37103199999999997</v>
      </c>
      <c r="AW260" s="2" cm="1">
        <f t="array" ref="AW260">TREND($AR260:$AS260,$AR$3:$AS$3,AW$1)</f>
        <v>0.37103199999999997</v>
      </c>
      <c r="AX260" s="2" cm="1">
        <f t="array" ref="AX260">TREND($AR260:$AS260,$AR$3:$AS$3,AX$1)</f>
        <v>0.37103199999999997</v>
      </c>
      <c r="AY260" s="2" cm="1">
        <f t="array" ref="AY260">TREND($AR260:$AS260,$AR$3:$AS$3,AY$1)</f>
        <v>0.37103199999999997</v>
      </c>
      <c r="AZ260" s="2" cm="1">
        <f t="array" ref="AZ260">TREND($AR260:$AS260,$AR$3:$AS$3,AZ$1)</f>
        <v>0.37103199999999997</v>
      </c>
      <c r="BA260" s="2" cm="1">
        <f t="array" ref="BA260">TREND($AR260:$AS260,$AR$3:$AS$3,BA$1)</f>
        <v>0.37103199999999997</v>
      </c>
      <c r="BB260" s="2" cm="1">
        <f t="array" ref="BB260">TREND($AR260:$AS260,$AR$3:$AS$3,BB$1)</f>
        <v>0.37103199999999997</v>
      </c>
      <c r="BC260" s="2" cm="1">
        <f t="array" ref="BC260">TREND($AR260:$AS260,$AR$3:$AS$3,BC$1)</f>
        <v>0.37103199999999997</v>
      </c>
      <c r="BD260" s="2" cm="1">
        <f t="array" ref="BD260">TREND($AR260:$AS260,$AR$3:$AS$3,BD$1)</f>
        <v>0.37103199999999997</v>
      </c>
      <c r="BE260" s="2" cm="1">
        <f t="array" ref="BE260">TREND($AR260:$AS260,$AR$3:$AS$3,BE$1)</f>
        <v>0.37103199999999997</v>
      </c>
      <c r="BF260" s="20" cm="1">
        <f t="array" ref="BF260">TREND($AS260:$AT260,$AS$3:$AT$3,BF$1)</f>
        <v>0.33392879999999892</v>
      </c>
      <c r="BG260" s="20" cm="1">
        <f t="array" ref="BG260">TREND($AS260:$AT260,$AS$3:$AT$3,BG$1)</f>
        <v>0.29682560000000002</v>
      </c>
      <c r="BH260" s="20" cm="1">
        <f t="array" ref="BH260">TREND($AS260:$AT260,$AS$3:$AT$3,BH$1)</f>
        <v>0.25972239999999935</v>
      </c>
      <c r="BI260" s="20" cm="1">
        <f t="array" ref="BI260">TREND($AS260:$AT260,$AS$3:$AT$3,BI$1)</f>
        <v>0.22261920000000046</v>
      </c>
      <c r="BJ260" s="20" cm="1">
        <f t="array" ref="BJ260">TREND($AS260:$AT260,$AS$3:$AT$3,BJ$1)</f>
        <v>0.18551599999999979</v>
      </c>
      <c r="BK260" s="20" cm="1">
        <f t="array" ref="BK260">TREND($AS260:$AT260,$AS$3:$AT$3,BK$1)</f>
        <v>0.14841279999999912</v>
      </c>
      <c r="BL260" s="20" cm="1">
        <f t="array" ref="BL260">TREND($AS260:$AT260,$AS$3:$AT$3,BL$1)</f>
        <v>0.11130960000000023</v>
      </c>
      <c r="BM260" s="20" cm="1">
        <f t="array" ref="BM260">TREND($AS260:$AT260,$AS$3:$AT$3,BM$1)</f>
        <v>7.4206399999999562E-2</v>
      </c>
    </row>
    <row r="261" spans="1:65" x14ac:dyDescent="0.35">
      <c r="A261" t="str">
        <f>IF(BYDem!B259="","\I:",BYDem!B259)</f>
        <v>Australia_NZ</v>
      </c>
      <c r="B261" t="str">
        <f>BYDem!E259</f>
        <v>ITM</v>
      </c>
      <c r="C261" t="str">
        <f t="shared" si="82"/>
        <v>ITM</v>
      </c>
      <c r="D261" s="4">
        <f>SUMIFS(BYDem!$M$2:$M$2000,BYDem!$B$2:$B$2000,Demands!$A261,BYDem!$E$2:$E$2000,Demands!$B261)</f>
        <v>7.5671113977435498</v>
      </c>
      <c r="E261" s="4">
        <f t="shared" si="83"/>
        <v>7.6148416148764904</v>
      </c>
      <c r="F261" s="4">
        <f t="shared" si="84"/>
        <v>8.0345036701216248</v>
      </c>
      <c r="G261" s="4">
        <f t="shared" si="85"/>
        <v>8.445714597905738</v>
      </c>
      <c r="H261" s="4">
        <f t="shared" si="86"/>
        <v>8.8500437177833984</v>
      </c>
      <c r="I261" s="4">
        <f t="shared" si="87"/>
        <v>9.249077174330159</v>
      </c>
      <c r="J261" s="4">
        <f t="shared" si="88"/>
        <v>9.6492705423591882</v>
      </c>
      <c r="K261" s="4">
        <f t="shared" si="89"/>
        <v>10.037079950427886</v>
      </c>
      <c r="L261" s="4">
        <f t="shared" si="90"/>
        <v>10.406587387182443</v>
      </c>
      <c r="M261" s="4">
        <f t="shared" si="91"/>
        <v>10.768463261270741</v>
      </c>
      <c r="N261" s="4">
        <f t="shared" si="92"/>
        <v>11.087118156648735</v>
      </c>
      <c r="O261" s="4">
        <f t="shared" si="93"/>
        <v>11.355476141483907</v>
      </c>
      <c r="P261" s="4">
        <f t="shared" si="94"/>
        <v>11.573569994977477</v>
      </c>
      <c r="Q261" s="4">
        <f t="shared" si="95"/>
        <v>11.744661405034414</v>
      </c>
      <c r="R261" s="4">
        <f t="shared" si="96"/>
        <v>11.873526669488864</v>
      </c>
      <c r="S261" s="4">
        <f t="shared" si="97"/>
        <v>11.966181267521153</v>
      </c>
      <c r="T261" s="4">
        <f t="shared" si="98"/>
        <v>12.028588995444263</v>
      </c>
      <c r="U261" s="4">
        <f t="shared" si="99"/>
        <v>12.065691634168807</v>
      </c>
      <c r="W261" s="5" t="str">
        <f>VLOOKUP(C261&amp;A261,Driver_elast!$A$2:$D$1161,4,FALSE)</f>
        <v>GDP</v>
      </c>
      <c r="X261" s="5">
        <v>1</v>
      </c>
      <c r="Y261" s="2">
        <f>SUMIFS('Growth rates'!D$4:D$999,'Growth rates'!$B$4:$B$999,Demands!$A261,'Growth rates'!$C$4:$C$999,$W261)</f>
        <v>1</v>
      </c>
      <c r="Z261" s="2">
        <f>SUMIFS('Growth rates'!E$4:E$999,'Growth rates'!$B$4:$B$999,Demands!$A261,'Growth rates'!$C$4:$C$999,$W261)</f>
        <v>1.0170001171940546</v>
      </c>
      <c r="AA261" s="2">
        <f>SUMIFS('Growth rates'!F$4:F$999,'Growth rates'!$B$4:$B$999,Demands!$A261,'Growth rates'!$C$4:$C$999,$W261)</f>
        <v>1.1680597637332966</v>
      </c>
      <c r="AB261" s="2">
        <f>SUMIFS('Growth rates'!G$4:G$999,'Growth rates'!$B$4:$B$999,Demands!$A261,'Growth rates'!$C$4:$C$999,$W261)</f>
        <v>1.3291834133480829</v>
      </c>
      <c r="AC261" s="2">
        <f>SUMIFS('Growth rates'!H$4:H$999,'Growth rates'!$B$4:$B$999,Demands!$A261,'Growth rates'!$C$4:$C$999,$W261)</f>
        <v>1.500686588492707</v>
      </c>
      <c r="AD261" s="2">
        <f>SUMIFS('Growth rates'!I$4:I$999,'Growth rates'!$B$4:$B$999,Demands!$A261,'Growth rates'!$C$4:$C$999,$W261)</f>
        <v>1.683052023982033</v>
      </c>
      <c r="AE261" s="2">
        <f>SUMIFS('Growth rates'!J$4:J$999,'Growth rates'!$B$4:$B$999,Demands!$A261,'Growth rates'!$C$4:$C$999,$W261)</f>
        <v>1.8793237117887043</v>
      </c>
      <c r="AF261" s="2">
        <f>SUMIFS('Growth rates'!K$4:K$999,'Growth rates'!$B$4:$B$999,Demands!$A261,'Growth rates'!$C$4:$C$999,$W261)</f>
        <v>2.0828938556291385</v>
      </c>
      <c r="AG261" s="2">
        <f>SUMIFS('Growth rates'!L$4:L$999,'Growth rates'!$B$4:$B$999,Demands!$A261,'Growth rates'!$C$4:$C$999,$W261)</f>
        <v>2.2895610631914414</v>
      </c>
      <c r="AH261" s="2">
        <f>SUMIFS('Growth rates'!M$4:M$999,'Growth rates'!$B$4:$B$999,Demands!$A261,'Growth rates'!$C$4:$C$999,$W261)</f>
        <v>2.5041425044805643</v>
      </c>
      <c r="AI261" s="2">
        <f>SUMIFS('Growth rates'!N$4:N$999,'Growth rates'!$B$4:$B$999,Demands!$A261,'Growth rates'!$C$4:$C$999,$W261)</f>
        <v>2.7260500281934581</v>
      </c>
      <c r="AJ261" s="2">
        <f>SUMIFS('Growth rates'!O$4:O$999,'Growth rates'!$B$4:$B$999,Demands!$A261,'Growth rates'!$C$4:$C$999,$W261)</f>
        <v>2.9483443213664535</v>
      </c>
      <c r="AK261" s="2">
        <f>SUMIFS('Growth rates'!P$4:P$999,'Growth rates'!$B$4:$B$999,Demands!$A261,'Growth rates'!$C$4:$C$999,$W261)</f>
        <v>3.1663696102730623</v>
      </c>
      <c r="AL261" s="2">
        <f>SUMIFS('Growth rates'!Q$4:Q$999,'Growth rates'!$B$4:$B$999,Demands!$A261,'Growth rates'!$C$4:$C$999,$W261)</f>
        <v>3.3766311565773637</v>
      </c>
      <c r="AM261" s="2">
        <f>SUMIFS('Growth rates'!R$4:R$999,'Growth rates'!$B$4:$B$999,Demands!$A261,'Growth rates'!$C$4:$C$999,$W261)</f>
        <v>3.5763401489091504</v>
      </c>
      <c r="AN261" s="2">
        <f>SUMIFS('Growth rates'!S$4:S$999,'Growth rates'!$B$4:$B$999,Demands!$A261,'Growth rates'!$C$4:$C$999,$W261)</f>
        <v>3.7643820805347077</v>
      </c>
      <c r="AO261" s="2">
        <f>SUMIFS('Growth rates'!T$4:T$999,'Growth rates'!$B$4:$B$999,Demands!$A261,'Growth rates'!$C$4:$C$999,$W261)</f>
        <v>3.9407598594950888</v>
      </c>
      <c r="AP261" s="2">
        <f>SUMIFS('Growth rates'!U$4:U$999,'Growth rates'!$B$4:$B$999,Demands!$A261,'Growth rates'!$C$4:$C$999,$W261)</f>
        <v>4.1045654499713704</v>
      </c>
      <c r="AR261">
        <f>VLOOKUP(C261&amp;A261,Driver_elast!$A$2:$E$1161,5,FALSE)</f>
        <v>0.37103199999999997</v>
      </c>
      <c r="AS261">
        <f t="shared" ref="AS261:AS324" si="100">IF(AND(LEFT(W261,3)="GDP",AR261&gt;1,X261),1,AR261)</f>
        <v>0.37103199999999997</v>
      </c>
      <c r="AT261">
        <f t="shared" ref="AT261:AT324" si="101">AS261/$AT$1</f>
        <v>7.4206399999999992E-2</v>
      </c>
      <c r="AV261" s="2" cm="1">
        <f t="array" ref="AV261">TREND($AR261:$AS261,$AR$3:$AS$3,AV$1)</f>
        <v>0.37103199999999997</v>
      </c>
      <c r="AW261" s="2" cm="1">
        <f t="array" ref="AW261">TREND($AR261:$AS261,$AR$3:$AS$3,AW$1)</f>
        <v>0.37103199999999997</v>
      </c>
      <c r="AX261" s="2" cm="1">
        <f t="array" ref="AX261">TREND($AR261:$AS261,$AR$3:$AS$3,AX$1)</f>
        <v>0.37103199999999997</v>
      </c>
      <c r="AY261" s="2" cm="1">
        <f t="array" ref="AY261">TREND($AR261:$AS261,$AR$3:$AS$3,AY$1)</f>
        <v>0.37103199999999997</v>
      </c>
      <c r="AZ261" s="2" cm="1">
        <f t="array" ref="AZ261">TREND($AR261:$AS261,$AR$3:$AS$3,AZ$1)</f>
        <v>0.37103199999999997</v>
      </c>
      <c r="BA261" s="2" cm="1">
        <f t="array" ref="BA261">TREND($AR261:$AS261,$AR$3:$AS$3,BA$1)</f>
        <v>0.37103199999999997</v>
      </c>
      <c r="BB261" s="2" cm="1">
        <f t="array" ref="BB261">TREND($AR261:$AS261,$AR$3:$AS$3,BB$1)</f>
        <v>0.37103199999999997</v>
      </c>
      <c r="BC261" s="2" cm="1">
        <f t="array" ref="BC261">TREND($AR261:$AS261,$AR$3:$AS$3,BC$1)</f>
        <v>0.37103199999999997</v>
      </c>
      <c r="BD261" s="2" cm="1">
        <f t="array" ref="BD261">TREND($AR261:$AS261,$AR$3:$AS$3,BD$1)</f>
        <v>0.37103199999999997</v>
      </c>
      <c r="BE261" s="2" cm="1">
        <f t="array" ref="BE261">TREND($AR261:$AS261,$AR$3:$AS$3,BE$1)</f>
        <v>0.37103199999999997</v>
      </c>
      <c r="BF261" s="20" cm="1">
        <f t="array" ref="BF261">TREND($AS261:$AT261,$AS$3:$AT$3,BF$1)</f>
        <v>0.33392879999999892</v>
      </c>
      <c r="BG261" s="20" cm="1">
        <f t="array" ref="BG261">TREND($AS261:$AT261,$AS$3:$AT$3,BG$1)</f>
        <v>0.29682560000000002</v>
      </c>
      <c r="BH261" s="20" cm="1">
        <f t="array" ref="BH261">TREND($AS261:$AT261,$AS$3:$AT$3,BH$1)</f>
        <v>0.25972239999999935</v>
      </c>
      <c r="BI261" s="20" cm="1">
        <f t="array" ref="BI261">TREND($AS261:$AT261,$AS$3:$AT$3,BI$1)</f>
        <v>0.22261920000000046</v>
      </c>
      <c r="BJ261" s="20" cm="1">
        <f t="array" ref="BJ261">TREND($AS261:$AT261,$AS$3:$AT$3,BJ$1)</f>
        <v>0.18551599999999979</v>
      </c>
      <c r="BK261" s="20" cm="1">
        <f t="array" ref="BK261">TREND($AS261:$AT261,$AS$3:$AT$3,BK$1)</f>
        <v>0.14841279999999912</v>
      </c>
      <c r="BL261" s="20" cm="1">
        <f t="array" ref="BL261">TREND($AS261:$AT261,$AS$3:$AT$3,BL$1)</f>
        <v>0.11130960000000023</v>
      </c>
      <c r="BM261" s="20" cm="1">
        <f t="array" ref="BM261">TREND($AS261:$AT261,$AS$3:$AT$3,BM$1)</f>
        <v>7.4206399999999562E-2</v>
      </c>
    </row>
    <row r="262" spans="1:65" x14ac:dyDescent="0.35">
      <c r="A262" t="str">
        <f>IF(BYDem!B260="","\I:",BYDem!B260)</f>
        <v>Australia_NZ</v>
      </c>
      <c r="B262" t="str">
        <f>BYDem!E260</f>
        <v>NEU</v>
      </c>
      <c r="C262" t="str">
        <f t="shared" si="82"/>
        <v>NEU</v>
      </c>
      <c r="D262" s="4">
        <f>SUMIFS(BYDem!$M$2:$M$2000,BYDem!$B$2:$B$2000,Demands!$A262,BYDem!$E$2:$E$2000,Demands!$B262)</f>
        <v>0</v>
      </c>
      <c r="E262" s="4">
        <f t="shared" si="83"/>
        <v>0</v>
      </c>
      <c r="F262" s="4">
        <f t="shared" si="84"/>
        <v>0</v>
      </c>
      <c r="G262" s="4">
        <f t="shared" si="85"/>
        <v>0</v>
      </c>
      <c r="H262" s="4">
        <f t="shared" si="86"/>
        <v>0</v>
      </c>
      <c r="I262" s="4">
        <f t="shared" si="87"/>
        <v>0</v>
      </c>
      <c r="J262" s="4">
        <f t="shared" si="88"/>
        <v>0</v>
      </c>
      <c r="K262" s="4">
        <f t="shared" si="89"/>
        <v>0</v>
      </c>
      <c r="L262" s="4">
        <f t="shared" si="90"/>
        <v>0</v>
      </c>
      <c r="M262" s="4">
        <f t="shared" si="91"/>
        <v>0</v>
      </c>
      <c r="N262" s="4">
        <f t="shared" si="92"/>
        <v>0</v>
      </c>
      <c r="O262" s="4">
        <f t="shared" si="93"/>
        <v>0</v>
      </c>
      <c r="P262" s="4">
        <f t="shared" si="94"/>
        <v>0</v>
      </c>
      <c r="Q262" s="4">
        <f t="shared" si="95"/>
        <v>0</v>
      </c>
      <c r="R262" s="4">
        <f t="shared" si="96"/>
        <v>0</v>
      </c>
      <c r="S262" s="4">
        <f t="shared" si="97"/>
        <v>0</v>
      </c>
      <c r="T262" s="4">
        <f t="shared" si="98"/>
        <v>0</v>
      </c>
      <c r="U262" s="4">
        <f t="shared" si="99"/>
        <v>0</v>
      </c>
      <c r="W262" s="5" t="str">
        <f>VLOOKUP(C262&amp;A262,Driver_elast!$A$2:$D$1161,4,FALSE)</f>
        <v>GDPPCAP</v>
      </c>
      <c r="X262" s="5">
        <v>1</v>
      </c>
      <c r="Y262" s="2">
        <f>SUMIFS('Growth rates'!D$4:D$999,'Growth rates'!$B$4:$B$999,Demands!$A262,'Growth rates'!$C$4:$C$999,$W262)</f>
        <v>1</v>
      </c>
      <c r="Z262" s="2">
        <f>SUMIFS('Growth rates'!E$4:E$999,'Growth rates'!$B$4:$B$999,Demands!$A262,'Growth rates'!$C$4:$C$999,$W262)</f>
        <v>1.009176479968948</v>
      </c>
      <c r="AA262" s="2">
        <f>SUMIFS('Growth rates'!F$4:F$999,'Growth rates'!$B$4:$B$999,Demands!$A262,'Growth rates'!$C$4:$C$999,$W262)</f>
        <v>1.1161424217841804</v>
      </c>
      <c r="AB262" s="2">
        <f>SUMIFS('Growth rates'!G$4:G$999,'Growth rates'!$B$4:$B$999,Demands!$A262,'Growth rates'!$C$4:$C$999,$W262)</f>
        <v>1.2265355634758779</v>
      </c>
      <c r="AC262" s="2">
        <f>SUMIFS('Growth rates'!H$4:H$999,'Growth rates'!$B$4:$B$999,Demands!$A262,'Growth rates'!$C$4:$C$999,$W262)</f>
        <v>1.3421093993826021</v>
      </c>
      <c r="AD262" s="2">
        <f>SUMIFS('Growth rates'!I$4:I$999,'Growth rates'!$B$4:$B$999,Demands!$A262,'Growth rates'!$C$4:$C$999,$W262)</f>
        <v>1.4627329679868393</v>
      </c>
      <c r="AE262" s="2">
        <f>SUMIFS('Growth rates'!J$4:J$999,'Growth rates'!$B$4:$B$999,Demands!$A262,'Growth rates'!$C$4:$C$999,$W262)</f>
        <v>1.5893242464123543</v>
      </c>
      <c r="AF262" s="2">
        <f>SUMIFS('Growth rates'!K$4:K$999,'Growth rates'!$B$4:$B$999,Demands!$A262,'Growth rates'!$C$4:$C$999,$W262)</f>
        <v>1.7149598507814963</v>
      </c>
      <c r="AG262" s="2">
        <f>SUMIFS('Growth rates'!L$4:L$999,'Growth rates'!$B$4:$B$999,Demands!$A262,'Growth rates'!$C$4:$C$999,$W262)</f>
        <v>1.8402869999799363</v>
      </c>
      <c r="AH262" s="2">
        <f>SUMIFS('Growth rates'!M$4:M$999,'Growth rates'!$B$4:$B$999,Demands!$A262,'Growth rates'!$C$4:$C$999,$W262)</f>
        <v>1.9695950956382904</v>
      </c>
      <c r="AI262" s="2">
        <f>SUMIFS('Growth rates'!N$4:N$999,'Growth rates'!$B$4:$B$999,Demands!$A262,'Growth rates'!$C$4:$C$999,$W262)</f>
        <v>2.1051212975869742</v>
      </c>
      <c r="AJ262" s="2">
        <f>SUMIFS('Growth rates'!O$4:O$999,'Growth rates'!$B$4:$B$999,Demands!$A262,'Growth rates'!$C$4:$C$999,$W262)</f>
        <v>2.2415853194681765</v>
      </c>
      <c r="AK262" s="2">
        <f>SUMIFS('Growth rates'!P$4:P$999,'Growth rates'!$B$4:$B$999,Demands!$A262,'Growth rates'!$C$4:$C$999,$W262)</f>
        <v>2.3766846708876641</v>
      </c>
      <c r="AL262" s="2">
        <f>SUMIFS('Growth rates'!Q$4:Q$999,'Growth rates'!$B$4:$B$999,Demands!$A262,'Growth rates'!$C$4:$C$999,$W262)</f>
        <v>2.5100925300399028</v>
      </c>
      <c r="AM262" s="2">
        <f>SUMIFS('Growth rates'!R$4:R$999,'Growth rates'!$B$4:$B$999,Demands!$A262,'Growth rates'!$C$4:$C$999,$W262)</f>
        <v>2.6430536424167856</v>
      </c>
      <c r="AN262" s="2">
        <f>SUMIFS('Growth rates'!S$4:S$999,'Growth rates'!$B$4:$B$999,Demands!$A262,'Growth rates'!$C$4:$C$999,$W262)</f>
        <v>2.7764865836555312</v>
      </c>
      <c r="AO262" s="2">
        <f>SUMIFS('Growth rates'!T$4:T$999,'Growth rates'!$B$4:$B$999,Demands!$A262,'Growth rates'!$C$4:$C$999,$W262)</f>
        <v>2.9097686112918786</v>
      </c>
      <c r="AP262" s="2">
        <f>SUMIFS('Growth rates'!U$4:U$999,'Growth rates'!$B$4:$B$999,Demands!$A262,'Growth rates'!$C$4:$C$999,$W262)</f>
        <v>3.0408225930988588</v>
      </c>
      <c r="AR262">
        <f>VLOOKUP(C262&amp;A262,Driver_elast!$A$2:$E$1161,5,FALSE)</f>
        <v>0.25198100000000001</v>
      </c>
      <c r="AS262">
        <f t="shared" si="100"/>
        <v>0.25198100000000001</v>
      </c>
      <c r="AT262">
        <f t="shared" si="101"/>
        <v>5.0396200000000002E-2</v>
      </c>
      <c r="AV262" s="2" cm="1">
        <f t="array" ref="AV262">TREND($AR262:$AS262,$AR$3:$AS$3,AV$1)</f>
        <v>0.25198100000000001</v>
      </c>
      <c r="AW262" s="2" cm="1">
        <f t="array" ref="AW262">TREND($AR262:$AS262,$AR$3:$AS$3,AW$1)</f>
        <v>0.25198100000000001</v>
      </c>
      <c r="AX262" s="2" cm="1">
        <f t="array" ref="AX262">TREND($AR262:$AS262,$AR$3:$AS$3,AX$1)</f>
        <v>0.25198100000000001</v>
      </c>
      <c r="AY262" s="2" cm="1">
        <f t="array" ref="AY262">TREND($AR262:$AS262,$AR$3:$AS$3,AY$1)</f>
        <v>0.25198100000000001</v>
      </c>
      <c r="AZ262" s="2" cm="1">
        <f t="array" ref="AZ262">TREND($AR262:$AS262,$AR$3:$AS$3,AZ$1)</f>
        <v>0.25198100000000001</v>
      </c>
      <c r="BA262" s="2" cm="1">
        <f t="array" ref="BA262">TREND($AR262:$AS262,$AR$3:$AS$3,BA$1)</f>
        <v>0.25198100000000001</v>
      </c>
      <c r="BB262" s="2" cm="1">
        <f t="array" ref="BB262">TREND($AR262:$AS262,$AR$3:$AS$3,BB$1)</f>
        <v>0.25198100000000001</v>
      </c>
      <c r="BC262" s="2" cm="1">
        <f t="array" ref="BC262">TREND($AR262:$AS262,$AR$3:$AS$3,BC$1)</f>
        <v>0.25198100000000001</v>
      </c>
      <c r="BD262" s="2" cm="1">
        <f t="array" ref="BD262">TREND($AR262:$AS262,$AR$3:$AS$3,BD$1)</f>
        <v>0.25198100000000001</v>
      </c>
      <c r="BE262" s="2" cm="1">
        <f t="array" ref="BE262">TREND($AR262:$AS262,$AR$3:$AS$3,BE$1)</f>
        <v>0.25198100000000001</v>
      </c>
      <c r="BF262" s="20" cm="1">
        <f t="array" ref="BF262">TREND($AS262:$AT262,$AS$3:$AT$3,BF$1)</f>
        <v>0.2267828999999999</v>
      </c>
      <c r="BG262" s="20" cm="1">
        <f t="array" ref="BG262">TREND($AS262:$AT262,$AS$3:$AT$3,BG$1)</f>
        <v>0.2015848000000009</v>
      </c>
      <c r="BH262" s="20" cm="1">
        <f t="array" ref="BH262">TREND($AS262:$AT262,$AS$3:$AT$3,BH$1)</f>
        <v>0.17638670000000012</v>
      </c>
      <c r="BI262" s="20" cm="1">
        <f t="array" ref="BI262">TREND($AS262:$AT262,$AS$3:$AT$3,BI$1)</f>
        <v>0.15118859999999934</v>
      </c>
      <c r="BJ262" s="20" cm="1">
        <f t="array" ref="BJ262">TREND($AS262:$AT262,$AS$3:$AT$3,BJ$1)</f>
        <v>0.12599050000000034</v>
      </c>
      <c r="BK262" s="20" cm="1">
        <f t="array" ref="BK262">TREND($AS262:$AT262,$AS$3:$AT$3,BK$1)</f>
        <v>0.10079239999999956</v>
      </c>
      <c r="BL262" s="20" cm="1">
        <f t="array" ref="BL262">TREND($AS262:$AT262,$AS$3:$AT$3,BL$1)</f>
        <v>7.5594300000000558E-2</v>
      </c>
      <c r="BM262" s="20" cm="1">
        <f t="array" ref="BM262">TREND($AS262:$AT262,$AS$3:$AT$3,BM$1)</f>
        <v>5.039619999999978E-2</v>
      </c>
    </row>
    <row r="263" spans="1:65" x14ac:dyDescent="0.35">
      <c r="A263" t="str">
        <f>IF(BYDem!B261="","\I:",BYDem!B261)</f>
        <v>Australia_NZ</v>
      </c>
      <c r="B263" t="str">
        <f>BYDem!E261</f>
        <v>ONO</v>
      </c>
      <c r="C263" t="str">
        <f t="shared" si="82"/>
        <v>ONO</v>
      </c>
      <c r="D263" s="4">
        <f>SUMIFS(BYDem!$M$2:$M$2000,BYDem!$B$2:$B$2000,Demands!$A263,BYDem!$E$2:$E$2000,Demands!$B263)</f>
        <v>3.6708941303999998</v>
      </c>
      <c r="E263" s="4">
        <f t="shared" si="83"/>
        <v>3.6940486162673913</v>
      </c>
      <c r="F263" s="4">
        <f t="shared" si="84"/>
        <v>3.8976315813351898</v>
      </c>
      <c r="G263" s="4">
        <f t="shared" si="85"/>
        <v>4.0971148057541091</v>
      </c>
      <c r="H263" s="4">
        <f t="shared" si="86"/>
        <v>4.2932595847712767</v>
      </c>
      <c r="I263" s="4">
        <f t="shared" si="87"/>
        <v>4.4868353756480328</v>
      </c>
      <c r="J263" s="4">
        <f t="shared" si="88"/>
        <v>4.6809738531337528</v>
      </c>
      <c r="K263" s="4">
        <f t="shared" si="89"/>
        <v>4.8691047269857997</v>
      </c>
      <c r="L263" s="4">
        <f t="shared" si="90"/>
        <v>5.0483571007682082</v>
      </c>
      <c r="M263" s="4">
        <f t="shared" si="91"/>
        <v>5.2239073143570058</v>
      </c>
      <c r="N263" s="4">
        <f t="shared" si="92"/>
        <v>5.3784905263096032</v>
      </c>
      <c r="O263" s="4">
        <f t="shared" si="93"/>
        <v>5.5086741194401538</v>
      </c>
      <c r="P263" s="4">
        <f t="shared" si="94"/>
        <v>5.6144739953220659</v>
      </c>
      <c r="Q263" s="4">
        <f t="shared" si="95"/>
        <v>5.6974724368577814</v>
      </c>
      <c r="R263" s="4">
        <f t="shared" si="96"/>
        <v>5.7599864819185358</v>
      </c>
      <c r="S263" s="4">
        <f t="shared" si="97"/>
        <v>5.8049343097214567</v>
      </c>
      <c r="T263" s="4">
        <f t="shared" si="98"/>
        <v>5.83520902752102</v>
      </c>
      <c r="U263" s="4">
        <f t="shared" si="99"/>
        <v>5.853207950961858</v>
      </c>
      <c r="W263" s="5" t="str">
        <f>VLOOKUP(C263&amp;A263,Driver_elast!$A$2:$D$1161,4,FALSE)</f>
        <v>GDP</v>
      </c>
      <c r="X263" s="5">
        <v>1</v>
      </c>
      <c r="Y263" s="2">
        <f>SUMIFS('Growth rates'!D$4:D$999,'Growth rates'!$B$4:$B$999,Demands!$A263,'Growth rates'!$C$4:$C$999,$W263)</f>
        <v>1</v>
      </c>
      <c r="Z263" s="2">
        <f>SUMIFS('Growth rates'!E$4:E$999,'Growth rates'!$B$4:$B$999,Demands!$A263,'Growth rates'!$C$4:$C$999,$W263)</f>
        <v>1.0170001171940546</v>
      </c>
      <c r="AA263" s="2">
        <f>SUMIFS('Growth rates'!F$4:F$999,'Growth rates'!$B$4:$B$999,Demands!$A263,'Growth rates'!$C$4:$C$999,$W263)</f>
        <v>1.1680597637332966</v>
      </c>
      <c r="AB263" s="2">
        <f>SUMIFS('Growth rates'!G$4:G$999,'Growth rates'!$B$4:$B$999,Demands!$A263,'Growth rates'!$C$4:$C$999,$W263)</f>
        <v>1.3291834133480829</v>
      </c>
      <c r="AC263" s="2">
        <f>SUMIFS('Growth rates'!H$4:H$999,'Growth rates'!$B$4:$B$999,Demands!$A263,'Growth rates'!$C$4:$C$999,$W263)</f>
        <v>1.500686588492707</v>
      </c>
      <c r="AD263" s="2">
        <f>SUMIFS('Growth rates'!I$4:I$999,'Growth rates'!$B$4:$B$999,Demands!$A263,'Growth rates'!$C$4:$C$999,$W263)</f>
        <v>1.683052023982033</v>
      </c>
      <c r="AE263" s="2">
        <f>SUMIFS('Growth rates'!J$4:J$999,'Growth rates'!$B$4:$B$999,Demands!$A263,'Growth rates'!$C$4:$C$999,$W263)</f>
        <v>1.8793237117887043</v>
      </c>
      <c r="AF263" s="2">
        <f>SUMIFS('Growth rates'!K$4:K$999,'Growth rates'!$B$4:$B$999,Demands!$A263,'Growth rates'!$C$4:$C$999,$W263)</f>
        <v>2.0828938556291385</v>
      </c>
      <c r="AG263" s="2">
        <f>SUMIFS('Growth rates'!L$4:L$999,'Growth rates'!$B$4:$B$999,Demands!$A263,'Growth rates'!$C$4:$C$999,$W263)</f>
        <v>2.2895610631914414</v>
      </c>
      <c r="AH263" s="2">
        <f>SUMIFS('Growth rates'!M$4:M$999,'Growth rates'!$B$4:$B$999,Demands!$A263,'Growth rates'!$C$4:$C$999,$W263)</f>
        <v>2.5041425044805643</v>
      </c>
      <c r="AI263" s="2">
        <f>SUMIFS('Growth rates'!N$4:N$999,'Growth rates'!$B$4:$B$999,Demands!$A263,'Growth rates'!$C$4:$C$999,$W263)</f>
        <v>2.7260500281934581</v>
      </c>
      <c r="AJ263" s="2">
        <f>SUMIFS('Growth rates'!O$4:O$999,'Growth rates'!$B$4:$B$999,Demands!$A263,'Growth rates'!$C$4:$C$999,$W263)</f>
        <v>2.9483443213664535</v>
      </c>
      <c r="AK263" s="2">
        <f>SUMIFS('Growth rates'!P$4:P$999,'Growth rates'!$B$4:$B$999,Demands!$A263,'Growth rates'!$C$4:$C$999,$W263)</f>
        <v>3.1663696102730623</v>
      </c>
      <c r="AL263" s="2">
        <f>SUMIFS('Growth rates'!Q$4:Q$999,'Growth rates'!$B$4:$B$999,Demands!$A263,'Growth rates'!$C$4:$C$999,$W263)</f>
        <v>3.3766311565773637</v>
      </c>
      <c r="AM263" s="2">
        <f>SUMIFS('Growth rates'!R$4:R$999,'Growth rates'!$B$4:$B$999,Demands!$A263,'Growth rates'!$C$4:$C$999,$W263)</f>
        <v>3.5763401489091504</v>
      </c>
      <c r="AN263" s="2">
        <f>SUMIFS('Growth rates'!S$4:S$999,'Growth rates'!$B$4:$B$999,Demands!$A263,'Growth rates'!$C$4:$C$999,$W263)</f>
        <v>3.7643820805347077</v>
      </c>
      <c r="AO263" s="2">
        <f>SUMIFS('Growth rates'!T$4:T$999,'Growth rates'!$B$4:$B$999,Demands!$A263,'Growth rates'!$C$4:$C$999,$W263)</f>
        <v>3.9407598594950888</v>
      </c>
      <c r="AP263" s="2">
        <f>SUMIFS('Growth rates'!U$4:U$999,'Growth rates'!$B$4:$B$999,Demands!$A263,'Growth rates'!$C$4:$C$999,$W263)</f>
        <v>4.1045654499713704</v>
      </c>
      <c r="AR263">
        <f>VLOOKUP(C263&amp;A263,Driver_elast!$A$2:$E$1161,5,FALSE)</f>
        <v>0.37103199999999997</v>
      </c>
      <c r="AS263">
        <f t="shared" si="100"/>
        <v>0.37103199999999997</v>
      </c>
      <c r="AT263">
        <f t="shared" si="101"/>
        <v>7.4206399999999992E-2</v>
      </c>
      <c r="AV263" s="2" cm="1">
        <f t="array" ref="AV263">TREND($AR263:$AS263,$AR$3:$AS$3,AV$1)</f>
        <v>0.37103199999999997</v>
      </c>
      <c r="AW263" s="2" cm="1">
        <f t="array" ref="AW263">TREND($AR263:$AS263,$AR$3:$AS$3,AW$1)</f>
        <v>0.37103199999999997</v>
      </c>
      <c r="AX263" s="2" cm="1">
        <f t="array" ref="AX263">TREND($AR263:$AS263,$AR$3:$AS$3,AX$1)</f>
        <v>0.37103199999999997</v>
      </c>
      <c r="AY263" s="2" cm="1">
        <f t="array" ref="AY263">TREND($AR263:$AS263,$AR$3:$AS$3,AY$1)</f>
        <v>0.37103199999999997</v>
      </c>
      <c r="AZ263" s="2" cm="1">
        <f t="array" ref="AZ263">TREND($AR263:$AS263,$AR$3:$AS$3,AZ$1)</f>
        <v>0.37103199999999997</v>
      </c>
      <c r="BA263" s="2" cm="1">
        <f t="array" ref="BA263">TREND($AR263:$AS263,$AR$3:$AS$3,BA$1)</f>
        <v>0.37103199999999997</v>
      </c>
      <c r="BB263" s="2" cm="1">
        <f t="array" ref="BB263">TREND($AR263:$AS263,$AR$3:$AS$3,BB$1)</f>
        <v>0.37103199999999997</v>
      </c>
      <c r="BC263" s="2" cm="1">
        <f t="array" ref="BC263">TREND($AR263:$AS263,$AR$3:$AS$3,BC$1)</f>
        <v>0.37103199999999997</v>
      </c>
      <c r="BD263" s="2" cm="1">
        <f t="array" ref="BD263">TREND($AR263:$AS263,$AR$3:$AS$3,BD$1)</f>
        <v>0.37103199999999997</v>
      </c>
      <c r="BE263" s="2" cm="1">
        <f t="array" ref="BE263">TREND($AR263:$AS263,$AR$3:$AS$3,BE$1)</f>
        <v>0.37103199999999997</v>
      </c>
      <c r="BF263" s="20" cm="1">
        <f t="array" ref="BF263">TREND($AS263:$AT263,$AS$3:$AT$3,BF$1)</f>
        <v>0.33392879999999892</v>
      </c>
      <c r="BG263" s="20" cm="1">
        <f t="array" ref="BG263">TREND($AS263:$AT263,$AS$3:$AT$3,BG$1)</f>
        <v>0.29682560000000002</v>
      </c>
      <c r="BH263" s="20" cm="1">
        <f t="array" ref="BH263">TREND($AS263:$AT263,$AS$3:$AT$3,BH$1)</f>
        <v>0.25972239999999935</v>
      </c>
      <c r="BI263" s="20" cm="1">
        <f t="array" ref="BI263">TREND($AS263:$AT263,$AS$3:$AT$3,BI$1)</f>
        <v>0.22261920000000046</v>
      </c>
      <c r="BJ263" s="20" cm="1">
        <f t="array" ref="BJ263">TREND($AS263:$AT263,$AS$3:$AT$3,BJ$1)</f>
        <v>0.18551599999999979</v>
      </c>
      <c r="BK263" s="20" cm="1">
        <f t="array" ref="BK263">TREND($AS263:$AT263,$AS$3:$AT$3,BK$1)</f>
        <v>0.14841279999999912</v>
      </c>
      <c r="BL263" s="20" cm="1">
        <f t="array" ref="BL263">TREND($AS263:$AT263,$AS$3:$AT$3,BL$1)</f>
        <v>0.11130960000000023</v>
      </c>
      <c r="BM263" s="20" cm="1">
        <f t="array" ref="BM263">TREND($AS263:$AT263,$AS$3:$AT$3,BM$1)</f>
        <v>7.4206399999999562E-2</v>
      </c>
    </row>
    <row r="264" spans="1:65" x14ac:dyDescent="0.35">
      <c r="A264" t="str">
        <f>IF(BYDem!B262="","\I:",BYDem!B262)</f>
        <v>Australia_NZ</v>
      </c>
      <c r="B264" t="str">
        <f>BYDem!E262</f>
        <v>RCK</v>
      </c>
      <c r="C264" t="str">
        <f t="shared" si="82"/>
        <v>RCK</v>
      </c>
      <c r="D264" s="4">
        <f>SUMIFS(BYDem!$M$2:$M$2000,BYDem!$B$2:$B$2000,Demands!$A264,BYDem!$E$2:$E$2000,Demands!$B264)</f>
        <v>17.290190040783202</v>
      </c>
      <c r="E264" s="4">
        <f t="shared" si="83"/>
        <v>17.353078457295009</v>
      </c>
      <c r="F264" s="4">
        <f t="shared" si="84"/>
        <v>17.666236481848898</v>
      </c>
      <c r="G264" s="4">
        <f t="shared" si="85"/>
        <v>17.960658600679878</v>
      </c>
      <c r="H264" s="4">
        <f t="shared" si="86"/>
        <v>18.228659851253603</v>
      </c>
      <c r="I264" s="4">
        <f t="shared" si="87"/>
        <v>18.476981807394282</v>
      </c>
      <c r="J264" s="4">
        <f t="shared" si="88"/>
        <v>18.716908052357788</v>
      </c>
      <c r="K264" s="4">
        <f t="shared" si="89"/>
        <v>18.955119896793519</v>
      </c>
      <c r="L264" s="4">
        <f t="shared" si="90"/>
        <v>19.171775590264868</v>
      </c>
      <c r="M264" s="4">
        <f t="shared" si="91"/>
        <v>19.36891022233063</v>
      </c>
      <c r="N264" s="4">
        <f t="shared" si="92"/>
        <v>19.520474064541968</v>
      </c>
      <c r="O264" s="4">
        <f t="shared" si="93"/>
        <v>19.635516921029232</v>
      </c>
      <c r="P264" s="4">
        <f t="shared" si="94"/>
        <v>19.718712872695932</v>
      </c>
      <c r="Q264" s="4">
        <f t="shared" si="95"/>
        <v>19.772704385444051</v>
      </c>
      <c r="R264" s="4">
        <f t="shared" si="96"/>
        <v>19.799900387656812</v>
      </c>
      <c r="S264" s="4">
        <f t="shared" si="97"/>
        <v>19.807311033774678</v>
      </c>
      <c r="T264" s="4">
        <f t="shared" si="98"/>
        <v>19.804253231670259</v>
      </c>
      <c r="U264" s="4">
        <f t="shared" si="99"/>
        <v>19.798078710029962</v>
      </c>
      <c r="W264" s="5" t="str">
        <f>VLOOKUP(C264&amp;A264,Driver_elast!$A$2:$D$1161,4,FALSE)</f>
        <v>POP</v>
      </c>
      <c r="X264" s="5">
        <v>1</v>
      </c>
      <c r="Y264" s="2">
        <f>SUMIFS('Growth rates'!D$4:D$999,'Growth rates'!$B$4:$B$999,Demands!$A264,'Growth rates'!$C$4:$C$999,$W264)</f>
        <v>1</v>
      </c>
      <c r="Z264" s="2">
        <f>SUMIFS('Growth rates'!E$4:E$999,'Growth rates'!$B$4:$B$999,Demands!$A264,'Growth rates'!$C$4:$C$999,$W264)</f>
        <v>1.0077524965953906</v>
      </c>
      <c r="AA264" s="2">
        <f>SUMIFS('Growth rates'!F$4:F$999,'Growth rates'!$B$4:$B$999,Demands!$A264,'Growth rates'!$C$4:$C$999,$W264)</f>
        <v>1.0465149795723439</v>
      </c>
      <c r="AB264" s="2">
        <f>SUMIFS('Growth rates'!G$4:G$999,'Growth rates'!$B$4:$B$999,Demands!$A264,'Growth rates'!$C$4:$C$999,$W264)</f>
        <v>1.0836892569028431</v>
      </c>
      <c r="AC264" s="2">
        <f>SUMIFS('Growth rates'!H$4:H$999,'Growth rates'!$B$4:$B$999,Demands!$A264,'Growth rates'!$C$4:$C$999,$W264)</f>
        <v>1.1181551885286369</v>
      </c>
      <c r="AD264" s="2">
        <f>SUMIFS('Growth rates'!I$4:I$999,'Growth rates'!$B$4:$B$999,Demands!$A264,'Growth rates'!$C$4:$C$999,$W264)</f>
        <v>1.1506215152164236</v>
      </c>
      <c r="AE264" s="2">
        <f>SUMIFS('Growth rates'!J$4:J$999,'Growth rates'!$B$4:$B$999,Demands!$A264,'Growth rates'!$C$4:$C$999,$W264)</f>
        <v>1.1824671498160164</v>
      </c>
      <c r="AF264" s="2">
        <f>SUMIFS('Growth rates'!K$4:K$999,'Growth rates'!$B$4:$B$999,Demands!$A264,'Growth rates'!$C$4:$C$999,$W264)</f>
        <v>1.2145438009408662</v>
      </c>
      <c r="AG264" s="2">
        <f>SUMIFS('Growth rates'!L$4:L$999,'Growth rates'!$B$4:$B$999,Demands!$A264,'Growth rates'!$C$4:$C$999,$W264)</f>
        <v>1.2441326071511705</v>
      </c>
      <c r="AH264" s="2">
        <f>SUMIFS('Growth rates'!M$4:M$999,'Growth rates'!$B$4:$B$999,Demands!$A264,'Growth rates'!$C$4:$C$999,$W264)</f>
        <v>1.2713996445391447</v>
      </c>
      <c r="AI264" s="2">
        <f>SUMIFS('Growth rates'!N$4:N$999,'Growth rates'!$B$4:$B$999,Demands!$A264,'Growth rates'!$C$4:$C$999,$W264)</f>
        <v>1.2949610225872648</v>
      </c>
      <c r="AJ264" s="2">
        <f>SUMIFS('Growth rates'!O$4:O$999,'Growth rates'!$B$4:$B$999,Demands!$A264,'Growth rates'!$C$4:$C$999,$W264)</f>
        <v>1.3152942677488515</v>
      </c>
      <c r="AK264" s="2">
        <f>SUMIFS('Growth rates'!P$4:P$999,'Growth rates'!$B$4:$B$999,Demands!$A264,'Growth rates'!$C$4:$C$999,$W264)</f>
        <v>1.3322632358673252</v>
      </c>
      <c r="AL264" s="2">
        <f>SUMIFS('Growth rates'!Q$4:Q$999,'Growth rates'!$B$4:$B$999,Demands!$A264,'Growth rates'!$C$4:$C$999,$W264)</f>
        <v>1.3452217861162643</v>
      </c>
      <c r="AM264" s="2">
        <f>SUMIFS('Growth rates'!R$4:R$999,'Growth rates'!$B$4:$B$999,Demands!$A264,'Growth rates'!$C$4:$C$999,$W264)</f>
        <v>1.3531091808030726</v>
      </c>
      <c r="AN264" s="2">
        <f>SUMIFS('Growth rates'!S$4:S$999,'Growth rates'!$B$4:$B$999,Demands!$A264,'Growth rates'!$C$4:$C$999,$W264)</f>
        <v>1.3558077689604784</v>
      </c>
      <c r="AO264" s="2">
        <f>SUMIFS('Growth rates'!T$4:T$999,'Growth rates'!$B$4:$B$999,Demands!$A264,'Growth rates'!$C$4:$C$999,$W264)</f>
        <v>1.354320698973198</v>
      </c>
      <c r="AP264" s="2">
        <f>SUMIFS('Growth rates'!U$4:U$999,'Growth rates'!$B$4:$B$999,Demands!$A264,'Growth rates'!$C$4:$C$999,$W264)</f>
        <v>1.3498207555043396</v>
      </c>
      <c r="AR264">
        <f>VLOOKUP(C264&amp;A264,Driver_elast!$A$2:$E$1161,5,FALSE)</f>
        <v>0.469169</v>
      </c>
      <c r="AS264">
        <f t="shared" si="100"/>
        <v>0.469169</v>
      </c>
      <c r="AT264">
        <f t="shared" si="101"/>
        <v>9.3833799999999995E-2</v>
      </c>
      <c r="AV264" s="2" cm="1">
        <f t="array" ref="AV264">TREND($AR264:$AS264,$AR$3:$AS$3,AV$1)</f>
        <v>0.469169</v>
      </c>
      <c r="AW264" s="2" cm="1">
        <f t="array" ref="AW264">TREND($AR264:$AS264,$AR$3:$AS$3,AW$1)</f>
        <v>0.469169</v>
      </c>
      <c r="AX264" s="2" cm="1">
        <f t="array" ref="AX264">TREND($AR264:$AS264,$AR$3:$AS$3,AX$1)</f>
        <v>0.469169</v>
      </c>
      <c r="AY264" s="2" cm="1">
        <f t="array" ref="AY264">TREND($AR264:$AS264,$AR$3:$AS$3,AY$1)</f>
        <v>0.469169</v>
      </c>
      <c r="AZ264" s="2" cm="1">
        <f t="array" ref="AZ264">TREND($AR264:$AS264,$AR$3:$AS$3,AZ$1)</f>
        <v>0.469169</v>
      </c>
      <c r="BA264" s="2" cm="1">
        <f t="array" ref="BA264">TREND($AR264:$AS264,$AR$3:$AS$3,BA$1)</f>
        <v>0.469169</v>
      </c>
      <c r="BB264" s="2" cm="1">
        <f t="array" ref="BB264">TREND($AR264:$AS264,$AR$3:$AS$3,BB$1)</f>
        <v>0.469169</v>
      </c>
      <c r="BC264" s="2" cm="1">
        <f t="array" ref="BC264">TREND($AR264:$AS264,$AR$3:$AS$3,BC$1)</f>
        <v>0.469169</v>
      </c>
      <c r="BD264" s="2" cm="1">
        <f t="array" ref="BD264">TREND($AR264:$AS264,$AR$3:$AS$3,BD$1)</f>
        <v>0.469169</v>
      </c>
      <c r="BE264" s="2" cm="1">
        <f t="array" ref="BE264">TREND($AR264:$AS264,$AR$3:$AS$3,BE$1)</f>
        <v>0.469169</v>
      </c>
      <c r="BF264" s="20" cm="1">
        <f t="array" ref="BF264">TREND($AS264:$AT264,$AS$3:$AT$3,BF$1)</f>
        <v>0.42225210000000146</v>
      </c>
      <c r="BG264" s="20" cm="1">
        <f t="array" ref="BG264">TREND($AS264:$AT264,$AS$3:$AT$3,BG$1)</f>
        <v>0.37533520000000209</v>
      </c>
      <c r="BH264" s="20" cm="1">
        <f t="array" ref="BH264">TREND($AS264:$AT264,$AS$3:$AT$3,BH$1)</f>
        <v>0.32841830000000272</v>
      </c>
      <c r="BI264" s="20" cm="1">
        <f t="array" ref="BI264">TREND($AS264:$AT264,$AS$3:$AT$3,BI$1)</f>
        <v>0.28150139999999979</v>
      </c>
      <c r="BJ264" s="20" cm="1">
        <f t="array" ref="BJ264">TREND($AS264:$AT264,$AS$3:$AT$3,BJ$1)</f>
        <v>0.23458450000000042</v>
      </c>
      <c r="BK264" s="20" cm="1">
        <f t="array" ref="BK264">TREND($AS264:$AT264,$AS$3:$AT$3,BK$1)</f>
        <v>0.18766760000000104</v>
      </c>
      <c r="BL264" s="20" cm="1">
        <f t="array" ref="BL264">TREND($AS264:$AT264,$AS$3:$AT$3,BL$1)</f>
        <v>0.14075070000000167</v>
      </c>
      <c r="BM264" s="20" cm="1">
        <f t="array" ref="BM264">TREND($AS264:$AT264,$AS$3:$AT$3,BM$1)</f>
        <v>9.3833800000002299E-2</v>
      </c>
    </row>
    <row r="265" spans="1:65" x14ac:dyDescent="0.35">
      <c r="A265" t="str">
        <f>IF(BYDem!B263="","\I:",BYDem!B263)</f>
        <v>Australia_NZ</v>
      </c>
      <c r="B265" t="str">
        <f>BYDem!E263</f>
        <v>REA</v>
      </c>
      <c r="C265" t="str">
        <f t="shared" si="82"/>
        <v>REA</v>
      </c>
      <c r="D265" s="4">
        <f>SUMIFS(BYDem!$M$2:$M$2000,BYDem!$B$2:$B$2000,Demands!$A265,BYDem!$E$2:$E$2000,Demands!$B265)</f>
        <v>75.277391665758898</v>
      </c>
      <c r="E265" s="4">
        <f t="shared" si="83"/>
        <v>76.249221730993085</v>
      </c>
      <c r="F265" s="4">
        <f t="shared" si="84"/>
        <v>87.619300189612588</v>
      </c>
      <c r="G265" s="4">
        <f t="shared" si="85"/>
        <v>99.81121461035606</v>
      </c>
      <c r="H265" s="4">
        <f t="shared" si="86"/>
        <v>113.04269295564787</v>
      </c>
      <c r="I265" s="4">
        <f t="shared" si="87"/>
        <v>127.33612090740188</v>
      </c>
      <c r="J265" s="4">
        <f t="shared" si="88"/>
        <v>142.8399866393973</v>
      </c>
      <c r="K265" s="4">
        <f t="shared" si="89"/>
        <v>158.72544213986427</v>
      </c>
      <c r="L265" s="4">
        <f t="shared" si="90"/>
        <v>175.04421119915554</v>
      </c>
      <c r="M265" s="4">
        <f t="shared" si="91"/>
        <v>192.34785465096783</v>
      </c>
      <c r="N265" s="4">
        <f t="shared" si="92"/>
        <v>209.1059947475577</v>
      </c>
      <c r="O265" s="4">
        <f t="shared" si="93"/>
        <v>224.36222235478959</v>
      </c>
      <c r="P265" s="4">
        <f t="shared" si="94"/>
        <v>237.67888539499199</v>
      </c>
      <c r="Q265" s="4">
        <f t="shared" si="95"/>
        <v>248.94051785790455</v>
      </c>
      <c r="R265" s="4">
        <f t="shared" si="96"/>
        <v>258.21629164377447</v>
      </c>
      <c r="S265" s="4">
        <f t="shared" si="97"/>
        <v>265.55214024830559</v>
      </c>
      <c r="T265" s="4">
        <f t="shared" si="98"/>
        <v>270.93231918251541</v>
      </c>
      <c r="U265" s="4">
        <f t="shared" si="99"/>
        <v>274.36578100955688</v>
      </c>
      <c r="W265" s="5" t="str">
        <f>VLOOKUP(C265&amp;A265,Driver_elast!$A$2:$D$1161,4,FALSE)</f>
        <v>GDPPCAP</v>
      </c>
      <c r="X265" s="5">
        <v>0</v>
      </c>
      <c r="Y265" s="2">
        <f>SUMIFS('Growth rates'!D$4:D$999,'Growth rates'!$B$4:$B$999,Demands!$A265,'Growth rates'!$C$4:$C$999,$W265)</f>
        <v>1</v>
      </c>
      <c r="Z265" s="2">
        <f>SUMIFS('Growth rates'!E$4:E$999,'Growth rates'!$B$4:$B$999,Demands!$A265,'Growth rates'!$C$4:$C$999,$W265)</f>
        <v>1.009176479968948</v>
      </c>
      <c r="AA265" s="2">
        <f>SUMIFS('Growth rates'!F$4:F$999,'Growth rates'!$B$4:$B$999,Demands!$A265,'Growth rates'!$C$4:$C$999,$W265)</f>
        <v>1.1161424217841804</v>
      </c>
      <c r="AB265" s="2">
        <f>SUMIFS('Growth rates'!G$4:G$999,'Growth rates'!$B$4:$B$999,Demands!$A265,'Growth rates'!$C$4:$C$999,$W265)</f>
        <v>1.2265355634758779</v>
      </c>
      <c r="AC265" s="2">
        <f>SUMIFS('Growth rates'!H$4:H$999,'Growth rates'!$B$4:$B$999,Demands!$A265,'Growth rates'!$C$4:$C$999,$W265)</f>
        <v>1.3421093993826021</v>
      </c>
      <c r="AD265" s="2">
        <f>SUMIFS('Growth rates'!I$4:I$999,'Growth rates'!$B$4:$B$999,Demands!$A265,'Growth rates'!$C$4:$C$999,$W265)</f>
        <v>1.4627329679868393</v>
      </c>
      <c r="AE265" s="2">
        <f>SUMIFS('Growth rates'!J$4:J$999,'Growth rates'!$B$4:$B$999,Demands!$A265,'Growth rates'!$C$4:$C$999,$W265)</f>
        <v>1.5893242464123543</v>
      </c>
      <c r="AF265" s="2">
        <f>SUMIFS('Growth rates'!K$4:K$999,'Growth rates'!$B$4:$B$999,Demands!$A265,'Growth rates'!$C$4:$C$999,$W265)</f>
        <v>1.7149598507814963</v>
      </c>
      <c r="AG265" s="2">
        <f>SUMIFS('Growth rates'!L$4:L$999,'Growth rates'!$B$4:$B$999,Demands!$A265,'Growth rates'!$C$4:$C$999,$W265)</f>
        <v>1.8402869999799363</v>
      </c>
      <c r="AH265" s="2">
        <f>SUMIFS('Growth rates'!M$4:M$999,'Growth rates'!$B$4:$B$999,Demands!$A265,'Growth rates'!$C$4:$C$999,$W265)</f>
        <v>1.9695950956382904</v>
      </c>
      <c r="AI265" s="2">
        <f>SUMIFS('Growth rates'!N$4:N$999,'Growth rates'!$B$4:$B$999,Demands!$A265,'Growth rates'!$C$4:$C$999,$W265)</f>
        <v>2.1051212975869742</v>
      </c>
      <c r="AJ265" s="2">
        <f>SUMIFS('Growth rates'!O$4:O$999,'Growth rates'!$B$4:$B$999,Demands!$A265,'Growth rates'!$C$4:$C$999,$W265)</f>
        <v>2.2415853194681765</v>
      </c>
      <c r="AK265" s="2">
        <f>SUMIFS('Growth rates'!P$4:P$999,'Growth rates'!$B$4:$B$999,Demands!$A265,'Growth rates'!$C$4:$C$999,$W265)</f>
        <v>2.3766846708876641</v>
      </c>
      <c r="AL265" s="2">
        <f>SUMIFS('Growth rates'!Q$4:Q$999,'Growth rates'!$B$4:$B$999,Demands!$A265,'Growth rates'!$C$4:$C$999,$W265)</f>
        <v>2.5100925300399028</v>
      </c>
      <c r="AM265" s="2">
        <f>SUMIFS('Growth rates'!R$4:R$999,'Growth rates'!$B$4:$B$999,Demands!$A265,'Growth rates'!$C$4:$C$999,$W265)</f>
        <v>2.6430536424167856</v>
      </c>
      <c r="AN265" s="2">
        <f>SUMIFS('Growth rates'!S$4:S$999,'Growth rates'!$B$4:$B$999,Demands!$A265,'Growth rates'!$C$4:$C$999,$W265)</f>
        <v>2.7764865836555312</v>
      </c>
      <c r="AO265" s="2">
        <f>SUMIFS('Growth rates'!T$4:T$999,'Growth rates'!$B$4:$B$999,Demands!$A265,'Growth rates'!$C$4:$C$999,$W265)</f>
        <v>2.9097686112918786</v>
      </c>
      <c r="AP265" s="2">
        <f>SUMIFS('Growth rates'!U$4:U$999,'Growth rates'!$B$4:$B$999,Demands!$A265,'Growth rates'!$C$4:$C$999,$W265)</f>
        <v>3.0408225930988588</v>
      </c>
      <c r="AR265">
        <f>VLOOKUP(C265&amp;A265,Driver_elast!$A$2:$E$1161,5,FALSE)</f>
        <v>1.4068559999999999</v>
      </c>
      <c r="AS265">
        <f t="shared" si="100"/>
        <v>1.4068559999999999</v>
      </c>
      <c r="AT265">
        <f t="shared" si="101"/>
        <v>0.28137119999999999</v>
      </c>
      <c r="AV265" s="2" cm="1">
        <f t="array" ref="AV265">TREND($AR265:$AS265,$AR$3:$AS$3,AV$1)</f>
        <v>1.4068559999999999</v>
      </c>
      <c r="AW265" s="2" cm="1">
        <f t="array" ref="AW265">TREND($AR265:$AS265,$AR$3:$AS$3,AW$1)</f>
        <v>1.4068559999999999</v>
      </c>
      <c r="AX265" s="2" cm="1">
        <f t="array" ref="AX265">TREND($AR265:$AS265,$AR$3:$AS$3,AX$1)</f>
        <v>1.4068559999999999</v>
      </c>
      <c r="AY265" s="2" cm="1">
        <f t="array" ref="AY265">TREND($AR265:$AS265,$AR$3:$AS$3,AY$1)</f>
        <v>1.4068559999999999</v>
      </c>
      <c r="AZ265" s="2" cm="1">
        <f t="array" ref="AZ265">TREND($AR265:$AS265,$AR$3:$AS$3,AZ$1)</f>
        <v>1.4068559999999999</v>
      </c>
      <c r="BA265" s="2" cm="1">
        <f t="array" ref="BA265">TREND($AR265:$AS265,$AR$3:$AS$3,BA$1)</f>
        <v>1.4068559999999999</v>
      </c>
      <c r="BB265" s="2" cm="1">
        <f t="array" ref="BB265">TREND($AR265:$AS265,$AR$3:$AS$3,BB$1)</f>
        <v>1.4068559999999999</v>
      </c>
      <c r="BC265" s="2" cm="1">
        <f t="array" ref="BC265">TREND($AR265:$AS265,$AR$3:$AS$3,BC$1)</f>
        <v>1.4068559999999999</v>
      </c>
      <c r="BD265" s="2" cm="1">
        <f t="array" ref="BD265">TREND($AR265:$AS265,$AR$3:$AS$3,BD$1)</f>
        <v>1.4068559999999999</v>
      </c>
      <c r="BE265" s="2" cm="1">
        <f t="array" ref="BE265">TREND($AR265:$AS265,$AR$3:$AS$3,BE$1)</f>
        <v>1.4068559999999999</v>
      </c>
      <c r="BF265" s="20" cm="1">
        <f t="array" ref="BF265">TREND($AS265:$AT265,$AS$3:$AT$3,BF$1)</f>
        <v>1.2661704</v>
      </c>
      <c r="BG265" s="20" cm="1">
        <f t="array" ref="BG265">TREND($AS265:$AT265,$AS$3:$AT$3,BG$1)</f>
        <v>1.1254848000000024</v>
      </c>
      <c r="BH265" s="20" cm="1">
        <f t="array" ref="BH265">TREND($AS265:$AT265,$AS$3:$AT$3,BH$1)</f>
        <v>0.98479919999999765</v>
      </c>
      <c r="BI265" s="20" cm="1">
        <f t="array" ref="BI265">TREND($AS265:$AT265,$AS$3:$AT$3,BI$1)</f>
        <v>0.84411360000000002</v>
      </c>
      <c r="BJ265" s="20" cm="1">
        <f t="array" ref="BJ265">TREND($AS265:$AT265,$AS$3:$AT$3,BJ$1)</f>
        <v>0.70342800000000238</v>
      </c>
      <c r="BK265" s="20" cm="1">
        <f t="array" ref="BK265">TREND($AS265:$AT265,$AS$3:$AT$3,BK$1)</f>
        <v>0.56274239999999764</v>
      </c>
      <c r="BL265" s="20" cm="1">
        <f t="array" ref="BL265">TREND($AS265:$AT265,$AS$3:$AT$3,BL$1)</f>
        <v>0.42205680000000001</v>
      </c>
      <c r="BM265" s="20" cm="1">
        <f t="array" ref="BM265">TREND($AS265:$AT265,$AS$3:$AT$3,BM$1)</f>
        <v>0.28137120000000237</v>
      </c>
    </row>
    <row r="266" spans="1:65" x14ac:dyDescent="0.35">
      <c r="A266" t="str">
        <f>IF(BYDem!B264="","\I:",BYDem!B264)</f>
        <v>Australia_NZ</v>
      </c>
      <c r="B266" t="str">
        <f>BYDem!E264</f>
        <v>RHW</v>
      </c>
      <c r="C266" t="str">
        <f t="shared" si="82"/>
        <v>RHW</v>
      </c>
      <c r="D266" s="4">
        <f>SUMIFS(BYDem!$M$2:$M$2000,BYDem!$B$2:$B$2000,Demands!$A266,BYDem!$E$2:$E$2000,Demands!$B266)</f>
        <v>104.34399559824</v>
      </c>
      <c r="E266" s="4">
        <f t="shared" si="83"/>
        <v>105.17623579267533</v>
      </c>
      <c r="F266" s="4">
        <f t="shared" si="84"/>
        <v>112.5057365400481</v>
      </c>
      <c r="G266" s="4">
        <f t="shared" si="85"/>
        <v>119.7868567699628</v>
      </c>
      <c r="H266" s="4">
        <f t="shared" si="86"/>
        <v>127.03832134106196</v>
      </c>
      <c r="I266" s="4">
        <f t="shared" si="87"/>
        <v>134.28128959885152</v>
      </c>
      <c r="J266" s="4">
        <f t="shared" si="88"/>
        <v>141.62820313577649</v>
      </c>
      <c r="K266" s="4">
        <f t="shared" si="89"/>
        <v>148.82586671991425</v>
      </c>
      <c r="L266" s="4">
        <f t="shared" si="90"/>
        <v>155.75393503944781</v>
      </c>
      <c r="M266" s="4">
        <f t="shared" si="91"/>
        <v>162.60263694461611</v>
      </c>
      <c r="N266" s="4">
        <f t="shared" si="92"/>
        <v>168.6869617409742</v>
      </c>
      <c r="O266" s="4">
        <f t="shared" si="93"/>
        <v>173.84988064629559</v>
      </c>
      <c r="P266" s="4">
        <f t="shared" si="94"/>
        <v>178.07199911602314</v>
      </c>
      <c r="Q266" s="4">
        <f t="shared" si="95"/>
        <v>181.40069745040086</v>
      </c>
      <c r="R266" s="4">
        <f t="shared" si="96"/>
        <v>183.91751806490564</v>
      </c>
      <c r="S266" s="4">
        <f t="shared" si="97"/>
        <v>185.73231602789562</v>
      </c>
      <c r="T266" s="4">
        <f t="shared" si="98"/>
        <v>186.95718098480845</v>
      </c>
      <c r="U266" s="4">
        <f t="shared" si="99"/>
        <v>187.68638693560575</v>
      </c>
      <c r="W266" s="5" t="str">
        <f>VLOOKUP(C266&amp;A266,Driver_elast!$A$2:$D$1161,4,FALSE)</f>
        <v>GDP</v>
      </c>
      <c r="X266" s="5">
        <v>1</v>
      </c>
      <c r="Y266" s="2">
        <f>SUMIFS('Growth rates'!D$4:D$999,'Growth rates'!$B$4:$B$999,Demands!$A266,'Growth rates'!$C$4:$C$999,$W266)</f>
        <v>1</v>
      </c>
      <c r="Z266" s="2">
        <f>SUMIFS('Growth rates'!E$4:E$999,'Growth rates'!$B$4:$B$999,Demands!$A266,'Growth rates'!$C$4:$C$999,$W266)</f>
        <v>1.0170001171940546</v>
      </c>
      <c r="AA266" s="2">
        <f>SUMIFS('Growth rates'!F$4:F$999,'Growth rates'!$B$4:$B$999,Demands!$A266,'Growth rates'!$C$4:$C$999,$W266)</f>
        <v>1.1680597637332966</v>
      </c>
      <c r="AB266" s="2">
        <f>SUMIFS('Growth rates'!G$4:G$999,'Growth rates'!$B$4:$B$999,Demands!$A266,'Growth rates'!$C$4:$C$999,$W266)</f>
        <v>1.3291834133480829</v>
      </c>
      <c r="AC266" s="2">
        <f>SUMIFS('Growth rates'!H$4:H$999,'Growth rates'!$B$4:$B$999,Demands!$A266,'Growth rates'!$C$4:$C$999,$W266)</f>
        <v>1.500686588492707</v>
      </c>
      <c r="AD266" s="2">
        <f>SUMIFS('Growth rates'!I$4:I$999,'Growth rates'!$B$4:$B$999,Demands!$A266,'Growth rates'!$C$4:$C$999,$W266)</f>
        <v>1.683052023982033</v>
      </c>
      <c r="AE266" s="2">
        <f>SUMIFS('Growth rates'!J$4:J$999,'Growth rates'!$B$4:$B$999,Demands!$A266,'Growth rates'!$C$4:$C$999,$W266)</f>
        <v>1.8793237117887043</v>
      </c>
      <c r="AF266" s="2">
        <f>SUMIFS('Growth rates'!K$4:K$999,'Growth rates'!$B$4:$B$999,Demands!$A266,'Growth rates'!$C$4:$C$999,$W266)</f>
        <v>2.0828938556291385</v>
      </c>
      <c r="AG266" s="2">
        <f>SUMIFS('Growth rates'!L$4:L$999,'Growth rates'!$B$4:$B$999,Demands!$A266,'Growth rates'!$C$4:$C$999,$W266)</f>
        <v>2.2895610631914414</v>
      </c>
      <c r="AH266" s="2">
        <f>SUMIFS('Growth rates'!M$4:M$999,'Growth rates'!$B$4:$B$999,Demands!$A266,'Growth rates'!$C$4:$C$999,$W266)</f>
        <v>2.5041425044805643</v>
      </c>
      <c r="AI266" s="2">
        <f>SUMIFS('Growth rates'!N$4:N$999,'Growth rates'!$B$4:$B$999,Demands!$A266,'Growth rates'!$C$4:$C$999,$W266)</f>
        <v>2.7260500281934581</v>
      </c>
      <c r="AJ266" s="2">
        <f>SUMIFS('Growth rates'!O$4:O$999,'Growth rates'!$B$4:$B$999,Demands!$A266,'Growth rates'!$C$4:$C$999,$W266)</f>
        <v>2.9483443213664535</v>
      </c>
      <c r="AK266" s="2">
        <f>SUMIFS('Growth rates'!P$4:P$999,'Growth rates'!$B$4:$B$999,Demands!$A266,'Growth rates'!$C$4:$C$999,$W266)</f>
        <v>3.1663696102730623</v>
      </c>
      <c r="AL266" s="2">
        <f>SUMIFS('Growth rates'!Q$4:Q$999,'Growth rates'!$B$4:$B$999,Demands!$A266,'Growth rates'!$C$4:$C$999,$W266)</f>
        <v>3.3766311565773637</v>
      </c>
      <c r="AM266" s="2">
        <f>SUMIFS('Growth rates'!R$4:R$999,'Growth rates'!$B$4:$B$999,Demands!$A266,'Growth rates'!$C$4:$C$999,$W266)</f>
        <v>3.5763401489091504</v>
      </c>
      <c r="AN266" s="2">
        <f>SUMIFS('Growth rates'!S$4:S$999,'Growth rates'!$B$4:$B$999,Demands!$A266,'Growth rates'!$C$4:$C$999,$W266)</f>
        <v>3.7643820805347077</v>
      </c>
      <c r="AO266" s="2">
        <f>SUMIFS('Growth rates'!T$4:T$999,'Growth rates'!$B$4:$B$999,Demands!$A266,'Growth rates'!$C$4:$C$999,$W266)</f>
        <v>3.9407598594950888</v>
      </c>
      <c r="AP266" s="2">
        <f>SUMIFS('Growth rates'!U$4:U$999,'Growth rates'!$B$4:$B$999,Demands!$A266,'Growth rates'!$C$4:$C$999,$W266)</f>
        <v>4.1045654499713704</v>
      </c>
      <c r="AR266">
        <f>VLOOKUP(C266&amp;A266,Driver_elast!$A$2:$E$1161,5,FALSE)</f>
        <v>0.469169</v>
      </c>
      <c r="AS266">
        <f t="shared" si="100"/>
        <v>0.469169</v>
      </c>
      <c r="AT266">
        <f t="shared" si="101"/>
        <v>9.3833799999999995E-2</v>
      </c>
      <c r="AV266" s="2" cm="1">
        <f t="array" ref="AV266">TREND($AR266:$AS266,$AR$3:$AS$3,AV$1)</f>
        <v>0.469169</v>
      </c>
      <c r="AW266" s="2" cm="1">
        <f t="array" ref="AW266">TREND($AR266:$AS266,$AR$3:$AS$3,AW$1)</f>
        <v>0.469169</v>
      </c>
      <c r="AX266" s="2" cm="1">
        <f t="array" ref="AX266">TREND($AR266:$AS266,$AR$3:$AS$3,AX$1)</f>
        <v>0.469169</v>
      </c>
      <c r="AY266" s="2" cm="1">
        <f t="array" ref="AY266">TREND($AR266:$AS266,$AR$3:$AS$3,AY$1)</f>
        <v>0.469169</v>
      </c>
      <c r="AZ266" s="2" cm="1">
        <f t="array" ref="AZ266">TREND($AR266:$AS266,$AR$3:$AS$3,AZ$1)</f>
        <v>0.469169</v>
      </c>
      <c r="BA266" s="2" cm="1">
        <f t="array" ref="BA266">TREND($AR266:$AS266,$AR$3:$AS$3,BA$1)</f>
        <v>0.469169</v>
      </c>
      <c r="BB266" s="2" cm="1">
        <f t="array" ref="BB266">TREND($AR266:$AS266,$AR$3:$AS$3,BB$1)</f>
        <v>0.469169</v>
      </c>
      <c r="BC266" s="2" cm="1">
        <f t="array" ref="BC266">TREND($AR266:$AS266,$AR$3:$AS$3,BC$1)</f>
        <v>0.469169</v>
      </c>
      <c r="BD266" s="2" cm="1">
        <f t="array" ref="BD266">TREND($AR266:$AS266,$AR$3:$AS$3,BD$1)</f>
        <v>0.469169</v>
      </c>
      <c r="BE266" s="2" cm="1">
        <f t="array" ref="BE266">TREND($AR266:$AS266,$AR$3:$AS$3,BE$1)</f>
        <v>0.469169</v>
      </c>
      <c r="BF266" s="20" cm="1">
        <f t="array" ref="BF266">TREND($AS266:$AT266,$AS$3:$AT$3,BF$1)</f>
        <v>0.42225210000000146</v>
      </c>
      <c r="BG266" s="20" cm="1">
        <f t="array" ref="BG266">TREND($AS266:$AT266,$AS$3:$AT$3,BG$1)</f>
        <v>0.37533520000000209</v>
      </c>
      <c r="BH266" s="20" cm="1">
        <f t="array" ref="BH266">TREND($AS266:$AT266,$AS$3:$AT$3,BH$1)</f>
        <v>0.32841830000000272</v>
      </c>
      <c r="BI266" s="20" cm="1">
        <f t="array" ref="BI266">TREND($AS266:$AT266,$AS$3:$AT$3,BI$1)</f>
        <v>0.28150139999999979</v>
      </c>
      <c r="BJ266" s="20" cm="1">
        <f t="array" ref="BJ266">TREND($AS266:$AT266,$AS$3:$AT$3,BJ$1)</f>
        <v>0.23458450000000042</v>
      </c>
      <c r="BK266" s="20" cm="1">
        <f t="array" ref="BK266">TREND($AS266:$AT266,$AS$3:$AT$3,BK$1)</f>
        <v>0.18766760000000104</v>
      </c>
      <c r="BL266" s="20" cm="1">
        <f t="array" ref="BL266">TREND($AS266:$AT266,$AS$3:$AT$3,BL$1)</f>
        <v>0.14075070000000167</v>
      </c>
      <c r="BM266" s="20" cm="1">
        <f t="array" ref="BM266">TREND($AS266:$AT266,$AS$3:$AT$3,BM$1)</f>
        <v>9.3833800000002299E-2</v>
      </c>
    </row>
    <row r="267" spans="1:65" x14ac:dyDescent="0.35">
      <c r="A267" t="str">
        <f>IF(BYDem!B265="","\I:",BYDem!B265)</f>
        <v>Australia_NZ</v>
      </c>
      <c r="B267" t="str">
        <f>BYDem!E265</f>
        <v>RLI</v>
      </c>
      <c r="C267" t="str">
        <f t="shared" si="82"/>
        <v>RLI</v>
      </c>
      <c r="D267" s="4">
        <f>SUMIFS(BYDem!$M$2:$M$2000,BYDem!$B$2:$B$2000,Demands!$A267,BYDem!$E$2:$E$2000,Demands!$B267)</f>
        <v>44.064134223740297</v>
      </c>
      <c r="E267" s="4">
        <f t="shared" si="83"/>
        <v>44.430824752878657</v>
      </c>
      <c r="F267" s="4">
        <f t="shared" si="84"/>
        <v>48.701544812451324</v>
      </c>
      <c r="G267" s="4">
        <f t="shared" si="85"/>
        <v>53.069755189906139</v>
      </c>
      <c r="H267" s="4">
        <f t="shared" si="86"/>
        <v>57.604624729434718</v>
      </c>
      <c r="I267" s="4">
        <f t="shared" si="87"/>
        <v>62.299671655517322</v>
      </c>
      <c r="J267" s="4">
        <f t="shared" si="88"/>
        <v>67.189153348160005</v>
      </c>
      <c r="K267" s="4">
        <f t="shared" si="89"/>
        <v>72.005721654636332</v>
      </c>
      <c r="L267" s="4">
        <f t="shared" si="90"/>
        <v>76.777678877268642</v>
      </c>
      <c r="M267" s="4">
        <f t="shared" si="91"/>
        <v>81.669983229777984</v>
      </c>
      <c r="N267" s="4">
        <f t="shared" si="92"/>
        <v>86.256570063663005</v>
      </c>
      <c r="O267" s="4">
        <f t="shared" si="93"/>
        <v>90.313164065096601</v>
      </c>
      <c r="P267" s="4">
        <f t="shared" si="94"/>
        <v>93.768461350370515</v>
      </c>
      <c r="Q267" s="4">
        <f t="shared" si="95"/>
        <v>96.632350609793107</v>
      </c>
      <c r="R267" s="4">
        <f t="shared" si="96"/>
        <v>98.953300626277994</v>
      </c>
      <c r="S267" s="4">
        <f t="shared" si="97"/>
        <v>100.76541534810184</v>
      </c>
      <c r="T267" s="4">
        <f t="shared" si="98"/>
        <v>102.08138870502532</v>
      </c>
      <c r="U267" s="4">
        <f t="shared" si="99"/>
        <v>102.91527466528034</v>
      </c>
      <c r="W267" s="5" t="str">
        <f>VLOOKUP(C267&amp;A267,Driver_elast!$A$2:$D$1161,4,FALSE)</f>
        <v>GDPPCAP</v>
      </c>
      <c r="X267" s="5">
        <v>1</v>
      </c>
      <c r="Y267" s="2">
        <f>SUMIFS('Growth rates'!D$4:D$999,'Growth rates'!$B$4:$B$999,Demands!$A267,'Growth rates'!$C$4:$C$999,$W267)</f>
        <v>1</v>
      </c>
      <c r="Z267" s="2">
        <f>SUMIFS('Growth rates'!E$4:E$999,'Growth rates'!$B$4:$B$999,Demands!$A267,'Growth rates'!$C$4:$C$999,$W267)</f>
        <v>1.009176479968948</v>
      </c>
      <c r="AA267" s="2">
        <f>SUMIFS('Growth rates'!F$4:F$999,'Growth rates'!$B$4:$B$999,Demands!$A267,'Growth rates'!$C$4:$C$999,$W267)</f>
        <v>1.1161424217841804</v>
      </c>
      <c r="AB267" s="2">
        <f>SUMIFS('Growth rates'!G$4:G$999,'Growth rates'!$B$4:$B$999,Demands!$A267,'Growth rates'!$C$4:$C$999,$W267)</f>
        <v>1.2265355634758779</v>
      </c>
      <c r="AC267" s="2">
        <f>SUMIFS('Growth rates'!H$4:H$999,'Growth rates'!$B$4:$B$999,Demands!$A267,'Growth rates'!$C$4:$C$999,$W267)</f>
        <v>1.3421093993826021</v>
      </c>
      <c r="AD267" s="2">
        <f>SUMIFS('Growth rates'!I$4:I$999,'Growth rates'!$B$4:$B$999,Demands!$A267,'Growth rates'!$C$4:$C$999,$W267)</f>
        <v>1.4627329679868393</v>
      </c>
      <c r="AE267" s="2">
        <f>SUMIFS('Growth rates'!J$4:J$999,'Growth rates'!$B$4:$B$999,Demands!$A267,'Growth rates'!$C$4:$C$999,$W267)</f>
        <v>1.5893242464123543</v>
      </c>
      <c r="AF267" s="2">
        <f>SUMIFS('Growth rates'!K$4:K$999,'Growth rates'!$B$4:$B$999,Demands!$A267,'Growth rates'!$C$4:$C$999,$W267)</f>
        <v>1.7149598507814963</v>
      </c>
      <c r="AG267" s="2">
        <f>SUMIFS('Growth rates'!L$4:L$999,'Growth rates'!$B$4:$B$999,Demands!$A267,'Growth rates'!$C$4:$C$999,$W267)</f>
        <v>1.8402869999799363</v>
      </c>
      <c r="AH267" s="2">
        <f>SUMIFS('Growth rates'!M$4:M$999,'Growth rates'!$B$4:$B$999,Demands!$A267,'Growth rates'!$C$4:$C$999,$W267)</f>
        <v>1.9695950956382904</v>
      </c>
      <c r="AI267" s="2">
        <f>SUMIFS('Growth rates'!N$4:N$999,'Growth rates'!$B$4:$B$999,Demands!$A267,'Growth rates'!$C$4:$C$999,$W267)</f>
        <v>2.1051212975869742</v>
      </c>
      <c r="AJ267" s="2">
        <f>SUMIFS('Growth rates'!O$4:O$999,'Growth rates'!$B$4:$B$999,Demands!$A267,'Growth rates'!$C$4:$C$999,$W267)</f>
        <v>2.2415853194681765</v>
      </c>
      <c r="AK267" s="2">
        <f>SUMIFS('Growth rates'!P$4:P$999,'Growth rates'!$B$4:$B$999,Demands!$A267,'Growth rates'!$C$4:$C$999,$W267)</f>
        <v>2.3766846708876641</v>
      </c>
      <c r="AL267" s="2">
        <f>SUMIFS('Growth rates'!Q$4:Q$999,'Growth rates'!$B$4:$B$999,Demands!$A267,'Growth rates'!$C$4:$C$999,$W267)</f>
        <v>2.5100925300399028</v>
      </c>
      <c r="AM267" s="2">
        <f>SUMIFS('Growth rates'!R$4:R$999,'Growth rates'!$B$4:$B$999,Demands!$A267,'Growth rates'!$C$4:$C$999,$W267)</f>
        <v>2.6430536424167856</v>
      </c>
      <c r="AN267" s="2">
        <f>SUMIFS('Growth rates'!S$4:S$999,'Growth rates'!$B$4:$B$999,Demands!$A267,'Growth rates'!$C$4:$C$999,$W267)</f>
        <v>2.7764865836555312</v>
      </c>
      <c r="AO267" s="2">
        <f>SUMIFS('Growth rates'!T$4:T$999,'Growth rates'!$B$4:$B$999,Demands!$A267,'Growth rates'!$C$4:$C$999,$W267)</f>
        <v>2.9097686112918786</v>
      </c>
      <c r="AP267" s="2">
        <f>SUMIFS('Growth rates'!U$4:U$999,'Growth rates'!$B$4:$B$999,Demands!$A267,'Growth rates'!$C$4:$C$999,$W267)</f>
        <v>3.0408225930988588</v>
      </c>
      <c r="AR267">
        <f>VLOOKUP(C267&amp;A267,Driver_elast!$A$2:$E$1161,5,FALSE)</f>
        <v>0.906856</v>
      </c>
      <c r="AS267">
        <f t="shared" si="100"/>
        <v>0.906856</v>
      </c>
      <c r="AT267">
        <f t="shared" si="101"/>
        <v>0.18137120000000001</v>
      </c>
      <c r="AV267" s="2" cm="1">
        <f t="array" ref="AV267">TREND($AR267:$AS267,$AR$3:$AS$3,AV$1)</f>
        <v>0.906856</v>
      </c>
      <c r="AW267" s="2" cm="1">
        <f t="array" ref="AW267">TREND($AR267:$AS267,$AR$3:$AS$3,AW$1)</f>
        <v>0.906856</v>
      </c>
      <c r="AX267" s="2" cm="1">
        <f t="array" ref="AX267">TREND($AR267:$AS267,$AR$3:$AS$3,AX$1)</f>
        <v>0.906856</v>
      </c>
      <c r="AY267" s="2" cm="1">
        <f t="array" ref="AY267">TREND($AR267:$AS267,$AR$3:$AS$3,AY$1)</f>
        <v>0.906856</v>
      </c>
      <c r="AZ267" s="2" cm="1">
        <f t="array" ref="AZ267">TREND($AR267:$AS267,$AR$3:$AS$3,AZ$1)</f>
        <v>0.906856</v>
      </c>
      <c r="BA267" s="2" cm="1">
        <f t="array" ref="BA267">TREND($AR267:$AS267,$AR$3:$AS$3,BA$1)</f>
        <v>0.906856</v>
      </c>
      <c r="BB267" s="2" cm="1">
        <f t="array" ref="BB267">TREND($AR267:$AS267,$AR$3:$AS$3,BB$1)</f>
        <v>0.906856</v>
      </c>
      <c r="BC267" s="2" cm="1">
        <f t="array" ref="BC267">TREND($AR267:$AS267,$AR$3:$AS$3,BC$1)</f>
        <v>0.906856</v>
      </c>
      <c r="BD267" s="2" cm="1">
        <f t="array" ref="BD267">TREND($AR267:$AS267,$AR$3:$AS$3,BD$1)</f>
        <v>0.906856</v>
      </c>
      <c r="BE267" s="2" cm="1">
        <f t="array" ref="BE267">TREND($AR267:$AS267,$AR$3:$AS$3,BE$1)</f>
        <v>0.906856</v>
      </c>
      <c r="BF267" s="20" cm="1">
        <f t="array" ref="BF267">TREND($AS267:$AT267,$AS$3:$AT$3,BF$1)</f>
        <v>0.81617040000000429</v>
      </c>
      <c r="BG267" s="20" cm="1">
        <f t="array" ref="BG267">TREND($AS267:$AT267,$AS$3:$AT$3,BG$1)</f>
        <v>0.72548480000000382</v>
      </c>
      <c r="BH267" s="20" cm="1">
        <f t="array" ref="BH267">TREND($AS267:$AT267,$AS$3:$AT$3,BH$1)</f>
        <v>0.63479920000000334</v>
      </c>
      <c r="BI267" s="20" cm="1">
        <f t="array" ref="BI267">TREND($AS267:$AT267,$AS$3:$AT$3,BI$1)</f>
        <v>0.54411360000000286</v>
      </c>
      <c r="BJ267" s="20" cm="1">
        <f t="array" ref="BJ267">TREND($AS267:$AT267,$AS$3:$AT$3,BJ$1)</f>
        <v>0.45342800000000238</v>
      </c>
      <c r="BK267" s="20" cm="1">
        <f t="array" ref="BK267">TREND($AS267:$AT267,$AS$3:$AT$3,BK$1)</f>
        <v>0.36274240000000191</v>
      </c>
      <c r="BL267" s="20" cm="1">
        <f t="array" ref="BL267">TREND($AS267:$AT267,$AS$3:$AT$3,BL$1)</f>
        <v>0.27205680000000143</v>
      </c>
      <c r="BM267" s="20" cm="1">
        <f t="array" ref="BM267">TREND($AS267:$AT267,$AS$3:$AT$3,BM$1)</f>
        <v>0.18137120000000095</v>
      </c>
    </row>
    <row r="268" spans="1:65" x14ac:dyDescent="0.35">
      <c r="A268" t="str">
        <f>IF(BYDem!B266="","\I:",BYDem!B266)</f>
        <v>Australia_NZ</v>
      </c>
      <c r="B268" t="str">
        <f>BYDem!E266</f>
        <v>ROT</v>
      </c>
      <c r="C268" t="str">
        <f t="shared" si="82"/>
        <v>ROT</v>
      </c>
      <c r="D268" s="4">
        <f>SUMIFS(BYDem!$M$2:$M$2000,BYDem!$B$2:$B$2000,Demands!$A268,BYDem!$E$2:$E$2000,Demands!$B268)</f>
        <v>0</v>
      </c>
      <c r="E268" s="4">
        <f t="shared" si="83"/>
        <v>0</v>
      </c>
      <c r="F268" s="4">
        <f t="shared" si="84"/>
        <v>0</v>
      </c>
      <c r="G268" s="4">
        <f t="shared" si="85"/>
        <v>0</v>
      </c>
      <c r="H268" s="4">
        <f t="shared" si="86"/>
        <v>0</v>
      </c>
      <c r="I268" s="4">
        <f t="shared" si="87"/>
        <v>0</v>
      </c>
      <c r="J268" s="4">
        <f t="shared" si="88"/>
        <v>0</v>
      </c>
      <c r="K268" s="4">
        <f t="shared" si="89"/>
        <v>0</v>
      </c>
      <c r="L268" s="4">
        <f t="shared" si="90"/>
        <v>0</v>
      </c>
      <c r="M268" s="4">
        <f t="shared" si="91"/>
        <v>0</v>
      </c>
      <c r="N268" s="4">
        <f t="shared" si="92"/>
        <v>0</v>
      </c>
      <c r="O268" s="4">
        <f t="shared" si="93"/>
        <v>0</v>
      </c>
      <c r="P268" s="4">
        <f t="shared" si="94"/>
        <v>0</v>
      </c>
      <c r="Q268" s="4">
        <f t="shared" si="95"/>
        <v>0</v>
      </c>
      <c r="R268" s="4">
        <f t="shared" si="96"/>
        <v>0</v>
      </c>
      <c r="S268" s="4">
        <f t="shared" si="97"/>
        <v>0</v>
      </c>
      <c r="T268" s="4">
        <f t="shared" si="98"/>
        <v>0</v>
      </c>
      <c r="U268" s="4">
        <f t="shared" si="99"/>
        <v>0</v>
      </c>
      <c r="W268" s="5" t="str">
        <f>VLOOKUP(C268&amp;A268,Driver_elast!$A$2:$D$1161,4,FALSE)</f>
        <v>GDP</v>
      </c>
      <c r="X268" s="5">
        <v>1</v>
      </c>
      <c r="Y268" s="2">
        <f>SUMIFS('Growth rates'!D$4:D$999,'Growth rates'!$B$4:$B$999,Demands!$A268,'Growth rates'!$C$4:$C$999,$W268)</f>
        <v>1</v>
      </c>
      <c r="Z268" s="2">
        <f>SUMIFS('Growth rates'!E$4:E$999,'Growth rates'!$B$4:$B$999,Demands!$A268,'Growth rates'!$C$4:$C$999,$W268)</f>
        <v>1.0170001171940546</v>
      </c>
      <c r="AA268" s="2">
        <f>SUMIFS('Growth rates'!F$4:F$999,'Growth rates'!$B$4:$B$999,Demands!$A268,'Growth rates'!$C$4:$C$999,$W268)</f>
        <v>1.1680597637332966</v>
      </c>
      <c r="AB268" s="2">
        <f>SUMIFS('Growth rates'!G$4:G$999,'Growth rates'!$B$4:$B$999,Demands!$A268,'Growth rates'!$C$4:$C$999,$W268)</f>
        <v>1.3291834133480829</v>
      </c>
      <c r="AC268" s="2">
        <f>SUMIFS('Growth rates'!H$4:H$999,'Growth rates'!$B$4:$B$999,Demands!$A268,'Growth rates'!$C$4:$C$999,$W268)</f>
        <v>1.500686588492707</v>
      </c>
      <c r="AD268" s="2">
        <f>SUMIFS('Growth rates'!I$4:I$999,'Growth rates'!$B$4:$B$999,Demands!$A268,'Growth rates'!$C$4:$C$999,$W268)</f>
        <v>1.683052023982033</v>
      </c>
      <c r="AE268" s="2">
        <f>SUMIFS('Growth rates'!J$4:J$999,'Growth rates'!$B$4:$B$999,Demands!$A268,'Growth rates'!$C$4:$C$999,$W268)</f>
        <v>1.8793237117887043</v>
      </c>
      <c r="AF268" s="2">
        <f>SUMIFS('Growth rates'!K$4:K$999,'Growth rates'!$B$4:$B$999,Demands!$A268,'Growth rates'!$C$4:$C$999,$W268)</f>
        <v>2.0828938556291385</v>
      </c>
      <c r="AG268" s="2">
        <f>SUMIFS('Growth rates'!L$4:L$999,'Growth rates'!$B$4:$B$999,Demands!$A268,'Growth rates'!$C$4:$C$999,$W268)</f>
        <v>2.2895610631914414</v>
      </c>
      <c r="AH268" s="2">
        <f>SUMIFS('Growth rates'!M$4:M$999,'Growth rates'!$B$4:$B$999,Demands!$A268,'Growth rates'!$C$4:$C$999,$W268)</f>
        <v>2.5041425044805643</v>
      </c>
      <c r="AI268" s="2">
        <f>SUMIFS('Growth rates'!N$4:N$999,'Growth rates'!$B$4:$B$999,Demands!$A268,'Growth rates'!$C$4:$C$999,$W268)</f>
        <v>2.7260500281934581</v>
      </c>
      <c r="AJ268" s="2">
        <f>SUMIFS('Growth rates'!O$4:O$999,'Growth rates'!$B$4:$B$999,Demands!$A268,'Growth rates'!$C$4:$C$999,$W268)</f>
        <v>2.9483443213664535</v>
      </c>
      <c r="AK268" s="2">
        <f>SUMIFS('Growth rates'!P$4:P$999,'Growth rates'!$B$4:$B$999,Demands!$A268,'Growth rates'!$C$4:$C$999,$W268)</f>
        <v>3.1663696102730623</v>
      </c>
      <c r="AL268" s="2">
        <f>SUMIFS('Growth rates'!Q$4:Q$999,'Growth rates'!$B$4:$B$999,Demands!$A268,'Growth rates'!$C$4:$C$999,$W268)</f>
        <v>3.3766311565773637</v>
      </c>
      <c r="AM268" s="2">
        <f>SUMIFS('Growth rates'!R$4:R$999,'Growth rates'!$B$4:$B$999,Demands!$A268,'Growth rates'!$C$4:$C$999,$W268)</f>
        <v>3.5763401489091504</v>
      </c>
      <c r="AN268" s="2">
        <f>SUMIFS('Growth rates'!S$4:S$999,'Growth rates'!$B$4:$B$999,Demands!$A268,'Growth rates'!$C$4:$C$999,$W268)</f>
        <v>3.7643820805347077</v>
      </c>
      <c r="AO268" s="2">
        <f>SUMIFS('Growth rates'!T$4:T$999,'Growth rates'!$B$4:$B$999,Demands!$A268,'Growth rates'!$C$4:$C$999,$W268)</f>
        <v>3.9407598594950888</v>
      </c>
      <c r="AP268" s="2">
        <f>SUMIFS('Growth rates'!U$4:U$999,'Growth rates'!$B$4:$B$999,Demands!$A268,'Growth rates'!$C$4:$C$999,$W268)</f>
        <v>4.1045654499713704</v>
      </c>
      <c r="AR268">
        <f>VLOOKUP(C268&amp;A268,Driver_elast!$A$2:$E$1161,5,FALSE)</f>
        <v>0.469169</v>
      </c>
      <c r="AS268">
        <f t="shared" si="100"/>
        <v>0.469169</v>
      </c>
      <c r="AT268">
        <f t="shared" si="101"/>
        <v>9.3833799999999995E-2</v>
      </c>
      <c r="AV268" s="2" cm="1">
        <f t="array" ref="AV268">TREND($AR268:$AS268,$AR$3:$AS$3,AV$1)</f>
        <v>0.469169</v>
      </c>
      <c r="AW268" s="2" cm="1">
        <f t="array" ref="AW268">TREND($AR268:$AS268,$AR$3:$AS$3,AW$1)</f>
        <v>0.469169</v>
      </c>
      <c r="AX268" s="2" cm="1">
        <f t="array" ref="AX268">TREND($AR268:$AS268,$AR$3:$AS$3,AX$1)</f>
        <v>0.469169</v>
      </c>
      <c r="AY268" s="2" cm="1">
        <f t="array" ref="AY268">TREND($AR268:$AS268,$AR$3:$AS$3,AY$1)</f>
        <v>0.469169</v>
      </c>
      <c r="AZ268" s="2" cm="1">
        <f t="array" ref="AZ268">TREND($AR268:$AS268,$AR$3:$AS$3,AZ$1)</f>
        <v>0.469169</v>
      </c>
      <c r="BA268" s="2" cm="1">
        <f t="array" ref="BA268">TREND($AR268:$AS268,$AR$3:$AS$3,BA$1)</f>
        <v>0.469169</v>
      </c>
      <c r="BB268" s="2" cm="1">
        <f t="array" ref="BB268">TREND($AR268:$AS268,$AR$3:$AS$3,BB$1)</f>
        <v>0.469169</v>
      </c>
      <c r="BC268" s="2" cm="1">
        <f t="array" ref="BC268">TREND($AR268:$AS268,$AR$3:$AS$3,BC$1)</f>
        <v>0.469169</v>
      </c>
      <c r="BD268" s="2" cm="1">
        <f t="array" ref="BD268">TREND($AR268:$AS268,$AR$3:$AS$3,BD$1)</f>
        <v>0.469169</v>
      </c>
      <c r="BE268" s="2" cm="1">
        <f t="array" ref="BE268">TREND($AR268:$AS268,$AR$3:$AS$3,BE$1)</f>
        <v>0.469169</v>
      </c>
      <c r="BF268" s="20" cm="1">
        <f t="array" ref="BF268">TREND($AS268:$AT268,$AS$3:$AT$3,BF$1)</f>
        <v>0.42225210000000146</v>
      </c>
      <c r="BG268" s="20" cm="1">
        <f t="array" ref="BG268">TREND($AS268:$AT268,$AS$3:$AT$3,BG$1)</f>
        <v>0.37533520000000209</v>
      </c>
      <c r="BH268" s="20" cm="1">
        <f t="array" ref="BH268">TREND($AS268:$AT268,$AS$3:$AT$3,BH$1)</f>
        <v>0.32841830000000272</v>
      </c>
      <c r="BI268" s="20" cm="1">
        <f t="array" ref="BI268">TREND($AS268:$AT268,$AS$3:$AT$3,BI$1)</f>
        <v>0.28150139999999979</v>
      </c>
      <c r="BJ268" s="20" cm="1">
        <f t="array" ref="BJ268">TREND($AS268:$AT268,$AS$3:$AT$3,BJ$1)</f>
        <v>0.23458450000000042</v>
      </c>
      <c r="BK268" s="20" cm="1">
        <f t="array" ref="BK268">TREND($AS268:$AT268,$AS$3:$AT$3,BK$1)</f>
        <v>0.18766760000000104</v>
      </c>
      <c r="BL268" s="20" cm="1">
        <f t="array" ref="BL268">TREND($AS268:$AT268,$AS$3:$AT$3,BL$1)</f>
        <v>0.14075070000000167</v>
      </c>
      <c r="BM268" s="20" cm="1">
        <f t="array" ref="BM268">TREND($AS268:$AT268,$AS$3:$AT$3,BM$1)</f>
        <v>9.3833800000002299E-2</v>
      </c>
    </row>
    <row r="269" spans="1:65" x14ac:dyDescent="0.35">
      <c r="A269" t="str">
        <f>IF(BYDem!B267="","\I:",BYDem!B267)</f>
        <v>Australia_NZ</v>
      </c>
      <c r="B269" t="str">
        <f>BYDem!E267</f>
        <v>RRF</v>
      </c>
      <c r="C269" t="str">
        <f t="shared" si="82"/>
        <v>RRF</v>
      </c>
      <c r="D269" s="4">
        <f>SUMIFS(BYDem!$M$2:$M$2000,BYDem!$B$2:$B$2000,Demands!$A269,BYDem!$E$2:$E$2000,Demands!$B269)</f>
        <v>29.9901848038506</v>
      </c>
      <c r="E269" s="4">
        <f t="shared" si="83"/>
        <v>30.239755501843714</v>
      </c>
      <c r="F269" s="4">
        <f t="shared" si="84"/>
        <v>33.146420663622635</v>
      </c>
      <c r="G269" s="4">
        <f t="shared" si="85"/>
        <v>36.119438034548025</v>
      </c>
      <c r="H269" s="4">
        <f t="shared" si="86"/>
        <v>39.205884141970735</v>
      </c>
      <c r="I269" s="4">
        <f t="shared" si="87"/>
        <v>42.401347469606179</v>
      </c>
      <c r="J269" s="4">
        <f t="shared" si="88"/>
        <v>45.729143695281145</v>
      </c>
      <c r="K269" s="4">
        <f t="shared" si="89"/>
        <v>49.007314846860695</v>
      </c>
      <c r="L269" s="4">
        <f t="shared" si="90"/>
        <v>52.255123558048503</v>
      </c>
      <c r="M269" s="4">
        <f t="shared" si="91"/>
        <v>55.584840894679829</v>
      </c>
      <c r="N269" s="4">
        <f t="shared" si="92"/>
        <v>58.7064859511487</v>
      </c>
      <c r="O269" s="4">
        <f t="shared" si="93"/>
        <v>61.467416261488033</v>
      </c>
      <c r="P269" s="4">
        <f t="shared" si="94"/>
        <v>63.819102183908313</v>
      </c>
      <c r="Q269" s="4">
        <f t="shared" si="95"/>
        <v>65.768273991341047</v>
      </c>
      <c r="R269" s="4">
        <f t="shared" si="96"/>
        <v>67.347919685988117</v>
      </c>
      <c r="S269" s="4">
        <f t="shared" si="97"/>
        <v>68.581250519571043</v>
      </c>
      <c r="T269" s="4">
        <f t="shared" si="98"/>
        <v>69.476906019590274</v>
      </c>
      <c r="U269" s="4">
        <f t="shared" si="99"/>
        <v>70.044451359898147</v>
      </c>
      <c r="W269" s="5" t="str">
        <f>VLOOKUP(C269&amp;A269,Driver_elast!$A$2:$D$1161,4,FALSE)</f>
        <v>GDPPCAP</v>
      </c>
      <c r="X269" s="5">
        <v>1</v>
      </c>
      <c r="Y269" s="2">
        <f>SUMIFS('Growth rates'!D$4:D$999,'Growth rates'!$B$4:$B$999,Demands!$A269,'Growth rates'!$C$4:$C$999,$W269)</f>
        <v>1</v>
      </c>
      <c r="Z269" s="2">
        <f>SUMIFS('Growth rates'!E$4:E$999,'Growth rates'!$B$4:$B$999,Demands!$A269,'Growth rates'!$C$4:$C$999,$W269)</f>
        <v>1.009176479968948</v>
      </c>
      <c r="AA269" s="2">
        <f>SUMIFS('Growth rates'!F$4:F$999,'Growth rates'!$B$4:$B$999,Demands!$A269,'Growth rates'!$C$4:$C$999,$W269)</f>
        <v>1.1161424217841804</v>
      </c>
      <c r="AB269" s="2">
        <f>SUMIFS('Growth rates'!G$4:G$999,'Growth rates'!$B$4:$B$999,Demands!$A269,'Growth rates'!$C$4:$C$999,$W269)</f>
        <v>1.2265355634758779</v>
      </c>
      <c r="AC269" s="2">
        <f>SUMIFS('Growth rates'!H$4:H$999,'Growth rates'!$B$4:$B$999,Demands!$A269,'Growth rates'!$C$4:$C$999,$W269)</f>
        <v>1.3421093993826021</v>
      </c>
      <c r="AD269" s="2">
        <f>SUMIFS('Growth rates'!I$4:I$999,'Growth rates'!$B$4:$B$999,Demands!$A269,'Growth rates'!$C$4:$C$999,$W269)</f>
        <v>1.4627329679868393</v>
      </c>
      <c r="AE269" s="2">
        <f>SUMIFS('Growth rates'!J$4:J$999,'Growth rates'!$B$4:$B$999,Demands!$A269,'Growth rates'!$C$4:$C$999,$W269)</f>
        <v>1.5893242464123543</v>
      </c>
      <c r="AF269" s="2">
        <f>SUMIFS('Growth rates'!K$4:K$999,'Growth rates'!$B$4:$B$999,Demands!$A269,'Growth rates'!$C$4:$C$999,$W269)</f>
        <v>1.7149598507814963</v>
      </c>
      <c r="AG269" s="2">
        <f>SUMIFS('Growth rates'!L$4:L$999,'Growth rates'!$B$4:$B$999,Demands!$A269,'Growth rates'!$C$4:$C$999,$W269)</f>
        <v>1.8402869999799363</v>
      </c>
      <c r="AH269" s="2">
        <f>SUMIFS('Growth rates'!M$4:M$999,'Growth rates'!$B$4:$B$999,Demands!$A269,'Growth rates'!$C$4:$C$999,$W269)</f>
        <v>1.9695950956382904</v>
      </c>
      <c r="AI269" s="2">
        <f>SUMIFS('Growth rates'!N$4:N$999,'Growth rates'!$B$4:$B$999,Demands!$A269,'Growth rates'!$C$4:$C$999,$W269)</f>
        <v>2.1051212975869742</v>
      </c>
      <c r="AJ269" s="2">
        <f>SUMIFS('Growth rates'!O$4:O$999,'Growth rates'!$B$4:$B$999,Demands!$A269,'Growth rates'!$C$4:$C$999,$W269)</f>
        <v>2.2415853194681765</v>
      </c>
      <c r="AK269" s="2">
        <f>SUMIFS('Growth rates'!P$4:P$999,'Growth rates'!$B$4:$B$999,Demands!$A269,'Growth rates'!$C$4:$C$999,$W269)</f>
        <v>2.3766846708876641</v>
      </c>
      <c r="AL269" s="2">
        <f>SUMIFS('Growth rates'!Q$4:Q$999,'Growth rates'!$B$4:$B$999,Demands!$A269,'Growth rates'!$C$4:$C$999,$W269)</f>
        <v>2.5100925300399028</v>
      </c>
      <c r="AM269" s="2">
        <f>SUMIFS('Growth rates'!R$4:R$999,'Growth rates'!$B$4:$B$999,Demands!$A269,'Growth rates'!$C$4:$C$999,$W269)</f>
        <v>2.6430536424167856</v>
      </c>
      <c r="AN269" s="2">
        <f>SUMIFS('Growth rates'!S$4:S$999,'Growth rates'!$B$4:$B$999,Demands!$A269,'Growth rates'!$C$4:$C$999,$W269)</f>
        <v>2.7764865836555312</v>
      </c>
      <c r="AO269" s="2">
        <f>SUMIFS('Growth rates'!T$4:T$999,'Growth rates'!$B$4:$B$999,Demands!$A269,'Growth rates'!$C$4:$C$999,$W269)</f>
        <v>2.9097686112918786</v>
      </c>
      <c r="AP269" s="2">
        <f>SUMIFS('Growth rates'!U$4:U$999,'Growth rates'!$B$4:$B$999,Demands!$A269,'Growth rates'!$C$4:$C$999,$W269)</f>
        <v>3.0408225930988588</v>
      </c>
      <c r="AR269">
        <f>VLOOKUP(C269&amp;A269,Driver_elast!$A$2:$E$1161,5,FALSE)</f>
        <v>0.906856</v>
      </c>
      <c r="AS269">
        <f t="shared" si="100"/>
        <v>0.906856</v>
      </c>
      <c r="AT269">
        <f t="shared" si="101"/>
        <v>0.18137120000000001</v>
      </c>
      <c r="AV269" s="2" cm="1">
        <f t="array" ref="AV269">TREND($AR269:$AS269,$AR$3:$AS$3,AV$1)</f>
        <v>0.906856</v>
      </c>
      <c r="AW269" s="2" cm="1">
        <f t="array" ref="AW269">TREND($AR269:$AS269,$AR$3:$AS$3,AW$1)</f>
        <v>0.906856</v>
      </c>
      <c r="AX269" s="2" cm="1">
        <f t="array" ref="AX269">TREND($AR269:$AS269,$AR$3:$AS$3,AX$1)</f>
        <v>0.906856</v>
      </c>
      <c r="AY269" s="2" cm="1">
        <f t="array" ref="AY269">TREND($AR269:$AS269,$AR$3:$AS$3,AY$1)</f>
        <v>0.906856</v>
      </c>
      <c r="AZ269" s="2" cm="1">
        <f t="array" ref="AZ269">TREND($AR269:$AS269,$AR$3:$AS$3,AZ$1)</f>
        <v>0.906856</v>
      </c>
      <c r="BA269" s="2" cm="1">
        <f t="array" ref="BA269">TREND($AR269:$AS269,$AR$3:$AS$3,BA$1)</f>
        <v>0.906856</v>
      </c>
      <c r="BB269" s="2" cm="1">
        <f t="array" ref="BB269">TREND($AR269:$AS269,$AR$3:$AS$3,BB$1)</f>
        <v>0.906856</v>
      </c>
      <c r="BC269" s="2" cm="1">
        <f t="array" ref="BC269">TREND($AR269:$AS269,$AR$3:$AS$3,BC$1)</f>
        <v>0.906856</v>
      </c>
      <c r="BD269" s="2" cm="1">
        <f t="array" ref="BD269">TREND($AR269:$AS269,$AR$3:$AS$3,BD$1)</f>
        <v>0.906856</v>
      </c>
      <c r="BE269" s="2" cm="1">
        <f t="array" ref="BE269">TREND($AR269:$AS269,$AR$3:$AS$3,BE$1)</f>
        <v>0.906856</v>
      </c>
      <c r="BF269" s="20" cm="1">
        <f t="array" ref="BF269">TREND($AS269:$AT269,$AS$3:$AT$3,BF$1)</f>
        <v>0.81617040000000429</v>
      </c>
      <c r="BG269" s="20" cm="1">
        <f t="array" ref="BG269">TREND($AS269:$AT269,$AS$3:$AT$3,BG$1)</f>
        <v>0.72548480000000382</v>
      </c>
      <c r="BH269" s="20" cm="1">
        <f t="array" ref="BH269">TREND($AS269:$AT269,$AS$3:$AT$3,BH$1)</f>
        <v>0.63479920000000334</v>
      </c>
      <c r="BI269" s="20" cm="1">
        <f t="array" ref="BI269">TREND($AS269:$AT269,$AS$3:$AT$3,BI$1)</f>
        <v>0.54411360000000286</v>
      </c>
      <c r="BJ269" s="20" cm="1">
        <f t="array" ref="BJ269">TREND($AS269:$AT269,$AS$3:$AT$3,BJ$1)</f>
        <v>0.45342800000000238</v>
      </c>
      <c r="BK269" s="20" cm="1">
        <f t="array" ref="BK269">TREND($AS269:$AT269,$AS$3:$AT$3,BK$1)</f>
        <v>0.36274240000000191</v>
      </c>
      <c r="BL269" s="20" cm="1">
        <f t="array" ref="BL269">TREND($AS269:$AT269,$AS$3:$AT$3,BL$1)</f>
        <v>0.27205680000000143</v>
      </c>
      <c r="BM269" s="20" cm="1">
        <f t="array" ref="BM269">TREND($AS269:$AT269,$AS$3:$AT$3,BM$1)</f>
        <v>0.18137120000000095</v>
      </c>
    </row>
    <row r="270" spans="1:65" x14ac:dyDescent="0.35">
      <c r="A270" t="str">
        <f>IF(BYDem!B268="","\I:",BYDem!B268)</f>
        <v>Australia_NZ</v>
      </c>
      <c r="B270" t="str">
        <f>BYDem!E268</f>
        <v>RSC</v>
      </c>
      <c r="C270" t="str">
        <f t="shared" si="82"/>
        <v>RSC</v>
      </c>
      <c r="D270" s="4">
        <f>SUMIFS(BYDem!$M$2:$M$2000,BYDem!$B$2:$B$2000,Demands!$A270,BYDem!$E$2:$E$2000,Demands!$B270)</f>
        <v>61.505405710870399</v>
      </c>
      <c r="E270" s="4">
        <f t="shared" si="83"/>
        <v>62.299439631567978</v>
      </c>
      <c r="F270" s="4">
        <f t="shared" si="84"/>
        <v>71.589364177132666</v>
      </c>
      <c r="G270" s="4">
        <f t="shared" si="85"/>
        <v>81.550769935843732</v>
      </c>
      <c r="H270" s="4">
        <f t="shared" si="86"/>
        <v>92.361551576567635</v>
      </c>
      <c r="I270" s="4">
        <f t="shared" si="87"/>
        <v>104.03999932453348</v>
      </c>
      <c r="J270" s="4">
        <f t="shared" si="88"/>
        <v>116.70743546747555</v>
      </c>
      <c r="K270" s="4">
        <f t="shared" si="89"/>
        <v>129.68664959588727</v>
      </c>
      <c r="L270" s="4">
        <f t="shared" si="90"/>
        <v>143.01990264150592</v>
      </c>
      <c r="M270" s="4">
        <f t="shared" si="91"/>
        <v>157.15784747765863</v>
      </c>
      <c r="N270" s="4">
        <f t="shared" si="92"/>
        <v>170.85008870430573</v>
      </c>
      <c r="O270" s="4">
        <f t="shared" si="93"/>
        <v>183.31519207513622</v>
      </c>
      <c r="P270" s="4">
        <f t="shared" si="94"/>
        <v>194.19557388537845</v>
      </c>
      <c r="Q270" s="4">
        <f t="shared" si="95"/>
        <v>203.39689261163832</v>
      </c>
      <c r="R270" s="4">
        <f t="shared" si="96"/>
        <v>210.97566516682093</v>
      </c>
      <c r="S270" s="4">
        <f t="shared" si="97"/>
        <v>216.96942152143228</v>
      </c>
      <c r="T270" s="4">
        <f t="shared" si="98"/>
        <v>221.36529763806149</v>
      </c>
      <c r="U270" s="4">
        <f t="shared" si="99"/>
        <v>224.17060820996096</v>
      </c>
      <c r="W270" s="5" t="str">
        <f>VLOOKUP(C270&amp;A270,Driver_elast!$A$2:$D$1161,4,FALSE)</f>
        <v>GDPPCAP</v>
      </c>
      <c r="X270" s="5">
        <v>0</v>
      </c>
      <c r="Y270" s="2">
        <f>SUMIFS('Growth rates'!D$4:D$999,'Growth rates'!$B$4:$B$999,Demands!$A270,'Growth rates'!$C$4:$C$999,$W270)</f>
        <v>1</v>
      </c>
      <c r="Z270" s="2">
        <f>SUMIFS('Growth rates'!E$4:E$999,'Growth rates'!$B$4:$B$999,Demands!$A270,'Growth rates'!$C$4:$C$999,$W270)</f>
        <v>1.009176479968948</v>
      </c>
      <c r="AA270" s="2">
        <f>SUMIFS('Growth rates'!F$4:F$999,'Growth rates'!$B$4:$B$999,Demands!$A270,'Growth rates'!$C$4:$C$999,$W270)</f>
        <v>1.1161424217841804</v>
      </c>
      <c r="AB270" s="2">
        <f>SUMIFS('Growth rates'!G$4:G$999,'Growth rates'!$B$4:$B$999,Demands!$A270,'Growth rates'!$C$4:$C$999,$W270)</f>
        <v>1.2265355634758779</v>
      </c>
      <c r="AC270" s="2">
        <f>SUMIFS('Growth rates'!H$4:H$999,'Growth rates'!$B$4:$B$999,Demands!$A270,'Growth rates'!$C$4:$C$999,$W270)</f>
        <v>1.3421093993826021</v>
      </c>
      <c r="AD270" s="2">
        <f>SUMIFS('Growth rates'!I$4:I$999,'Growth rates'!$B$4:$B$999,Demands!$A270,'Growth rates'!$C$4:$C$999,$W270)</f>
        <v>1.4627329679868393</v>
      </c>
      <c r="AE270" s="2">
        <f>SUMIFS('Growth rates'!J$4:J$999,'Growth rates'!$B$4:$B$999,Demands!$A270,'Growth rates'!$C$4:$C$999,$W270)</f>
        <v>1.5893242464123543</v>
      </c>
      <c r="AF270" s="2">
        <f>SUMIFS('Growth rates'!K$4:K$999,'Growth rates'!$B$4:$B$999,Demands!$A270,'Growth rates'!$C$4:$C$999,$W270)</f>
        <v>1.7149598507814963</v>
      </c>
      <c r="AG270" s="2">
        <f>SUMIFS('Growth rates'!L$4:L$999,'Growth rates'!$B$4:$B$999,Demands!$A270,'Growth rates'!$C$4:$C$999,$W270)</f>
        <v>1.8402869999799363</v>
      </c>
      <c r="AH270" s="2">
        <f>SUMIFS('Growth rates'!M$4:M$999,'Growth rates'!$B$4:$B$999,Demands!$A270,'Growth rates'!$C$4:$C$999,$W270)</f>
        <v>1.9695950956382904</v>
      </c>
      <c r="AI270" s="2">
        <f>SUMIFS('Growth rates'!N$4:N$999,'Growth rates'!$B$4:$B$999,Demands!$A270,'Growth rates'!$C$4:$C$999,$W270)</f>
        <v>2.1051212975869742</v>
      </c>
      <c r="AJ270" s="2">
        <f>SUMIFS('Growth rates'!O$4:O$999,'Growth rates'!$B$4:$B$999,Demands!$A270,'Growth rates'!$C$4:$C$999,$W270)</f>
        <v>2.2415853194681765</v>
      </c>
      <c r="AK270" s="2">
        <f>SUMIFS('Growth rates'!P$4:P$999,'Growth rates'!$B$4:$B$999,Demands!$A270,'Growth rates'!$C$4:$C$999,$W270)</f>
        <v>2.3766846708876641</v>
      </c>
      <c r="AL270" s="2">
        <f>SUMIFS('Growth rates'!Q$4:Q$999,'Growth rates'!$B$4:$B$999,Demands!$A270,'Growth rates'!$C$4:$C$999,$W270)</f>
        <v>2.5100925300399028</v>
      </c>
      <c r="AM270" s="2">
        <f>SUMIFS('Growth rates'!R$4:R$999,'Growth rates'!$B$4:$B$999,Demands!$A270,'Growth rates'!$C$4:$C$999,$W270)</f>
        <v>2.6430536424167856</v>
      </c>
      <c r="AN270" s="2">
        <f>SUMIFS('Growth rates'!S$4:S$999,'Growth rates'!$B$4:$B$999,Demands!$A270,'Growth rates'!$C$4:$C$999,$W270)</f>
        <v>2.7764865836555312</v>
      </c>
      <c r="AO270" s="2">
        <f>SUMIFS('Growth rates'!T$4:T$999,'Growth rates'!$B$4:$B$999,Demands!$A270,'Growth rates'!$C$4:$C$999,$W270)</f>
        <v>2.9097686112918786</v>
      </c>
      <c r="AP270" s="2">
        <f>SUMIFS('Growth rates'!U$4:U$999,'Growth rates'!$B$4:$B$999,Demands!$A270,'Growth rates'!$C$4:$C$999,$W270)</f>
        <v>3.0408225930988588</v>
      </c>
      <c r="AR270">
        <f>VLOOKUP(C270&amp;A270,Driver_elast!$A$2:$E$1161,5,FALSE)</f>
        <v>1.4068559999999999</v>
      </c>
      <c r="AS270">
        <f t="shared" si="100"/>
        <v>1.4068559999999999</v>
      </c>
      <c r="AT270">
        <f t="shared" si="101"/>
        <v>0.28137119999999999</v>
      </c>
      <c r="AV270" s="2" cm="1">
        <f t="array" ref="AV270">TREND($AR270:$AS270,$AR$3:$AS$3,AV$1)</f>
        <v>1.4068559999999999</v>
      </c>
      <c r="AW270" s="2" cm="1">
        <f t="array" ref="AW270">TREND($AR270:$AS270,$AR$3:$AS$3,AW$1)</f>
        <v>1.4068559999999999</v>
      </c>
      <c r="AX270" s="2" cm="1">
        <f t="array" ref="AX270">TREND($AR270:$AS270,$AR$3:$AS$3,AX$1)</f>
        <v>1.4068559999999999</v>
      </c>
      <c r="AY270" s="2" cm="1">
        <f t="array" ref="AY270">TREND($AR270:$AS270,$AR$3:$AS$3,AY$1)</f>
        <v>1.4068559999999999</v>
      </c>
      <c r="AZ270" s="2" cm="1">
        <f t="array" ref="AZ270">TREND($AR270:$AS270,$AR$3:$AS$3,AZ$1)</f>
        <v>1.4068559999999999</v>
      </c>
      <c r="BA270" s="2" cm="1">
        <f t="array" ref="BA270">TREND($AR270:$AS270,$AR$3:$AS$3,BA$1)</f>
        <v>1.4068559999999999</v>
      </c>
      <c r="BB270" s="2" cm="1">
        <f t="array" ref="BB270">TREND($AR270:$AS270,$AR$3:$AS$3,BB$1)</f>
        <v>1.4068559999999999</v>
      </c>
      <c r="BC270" s="2" cm="1">
        <f t="array" ref="BC270">TREND($AR270:$AS270,$AR$3:$AS$3,BC$1)</f>
        <v>1.4068559999999999</v>
      </c>
      <c r="BD270" s="2" cm="1">
        <f t="array" ref="BD270">TREND($AR270:$AS270,$AR$3:$AS$3,BD$1)</f>
        <v>1.4068559999999999</v>
      </c>
      <c r="BE270" s="2" cm="1">
        <f t="array" ref="BE270">TREND($AR270:$AS270,$AR$3:$AS$3,BE$1)</f>
        <v>1.4068559999999999</v>
      </c>
      <c r="BF270" s="20" cm="1">
        <f t="array" ref="BF270">TREND($AS270:$AT270,$AS$3:$AT$3,BF$1)</f>
        <v>1.2661704</v>
      </c>
      <c r="BG270" s="20" cm="1">
        <f t="array" ref="BG270">TREND($AS270:$AT270,$AS$3:$AT$3,BG$1)</f>
        <v>1.1254848000000024</v>
      </c>
      <c r="BH270" s="20" cm="1">
        <f t="array" ref="BH270">TREND($AS270:$AT270,$AS$3:$AT$3,BH$1)</f>
        <v>0.98479919999999765</v>
      </c>
      <c r="BI270" s="20" cm="1">
        <f t="array" ref="BI270">TREND($AS270:$AT270,$AS$3:$AT$3,BI$1)</f>
        <v>0.84411360000000002</v>
      </c>
      <c r="BJ270" s="20" cm="1">
        <f t="array" ref="BJ270">TREND($AS270:$AT270,$AS$3:$AT$3,BJ$1)</f>
        <v>0.70342800000000238</v>
      </c>
      <c r="BK270" s="20" cm="1">
        <f t="array" ref="BK270">TREND($AS270:$AT270,$AS$3:$AT$3,BK$1)</f>
        <v>0.56274239999999764</v>
      </c>
      <c r="BL270" s="20" cm="1">
        <f t="array" ref="BL270">TREND($AS270:$AT270,$AS$3:$AT$3,BL$1)</f>
        <v>0.42205680000000001</v>
      </c>
      <c r="BM270" s="20" cm="1">
        <f t="array" ref="BM270">TREND($AS270:$AT270,$AS$3:$AT$3,BM$1)</f>
        <v>0.28137120000000237</v>
      </c>
    </row>
    <row r="271" spans="1:65" x14ac:dyDescent="0.35">
      <c r="A271" t="str">
        <f>IF(BYDem!B269="","\I:",BYDem!B269)</f>
        <v>Australia_NZ</v>
      </c>
      <c r="B271" t="str">
        <f>BYDem!E269</f>
        <v>RSH</v>
      </c>
      <c r="C271" t="str">
        <f t="shared" si="82"/>
        <v>RSH</v>
      </c>
      <c r="D271" s="4">
        <f>SUMIFS(BYDem!$M$2:$M$2000,BYDem!$B$2:$B$2000,Demands!$A271,BYDem!$E$2:$E$2000,Demands!$B271)</f>
        <v>117.414842322021</v>
      </c>
      <c r="E271" s="4">
        <f t="shared" si="83"/>
        <v>118.35133464861272</v>
      </c>
      <c r="F271" s="4">
        <f t="shared" si="84"/>
        <v>126.5989790829459</v>
      </c>
      <c r="G271" s="4">
        <f t="shared" si="85"/>
        <v>134.79218252337014</v>
      </c>
      <c r="H271" s="4">
        <f t="shared" si="86"/>
        <v>142.95201543313934</v>
      </c>
      <c r="I271" s="4">
        <f t="shared" si="87"/>
        <v>151.10228772294332</v>
      </c>
      <c r="J271" s="4">
        <f t="shared" si="88"/>
        <v>159.3695261926394</v>
      </c>
      <c r="K271" s="4">
        <f t="shared" si="89"/>
        <v>167.4688186336962</v>
      </c>
      <c r="L271" s="4">
        <f t="shared" si="90"/>
        <v>175.26474445262224</v>
      </c>
      <c r="M271" s="4">
        <f t="shared" si="91"/>
        <v>182.97136187411789</v>
      </c>
      <c r="N271" s="4">
        <f t="shared" si="92"/>
        <v>189.81785105161686</v>
      </c>
      <c r="O271" s="4">
        <f t="shared" si="93"/>
        <v>195.62751269735048</v>
      </c>
      <c r="P271" s="4">
        <f t="shared" si="94"/>
        <v>200.37852277268553</v>
      </c>
      <c r="Q271" s="4">
        <f t="shared" si="95"/>
        <v>204.12419676022762</v>
      </c>
      <c r="R271" s="4">
        <f t="shared" si="96"/>
        <v>206.95629163938781</v>
      </c>
      <c r="S271" s="4">
        <f t="shared" si="97"/>
        <v>208.99842368013543</v>
      </c>
      <c r="T271" s="4">
        <f t="shared" si="98"/>
        <v>210.37672364801699</v>
      </c>
      <c r="U271" s="4">
        <f t="shared" si="99"/>
        <v>211.19727495278789</v>
      </c>
      <c r="W271" s="5" t="str">
        <f>VLOOKUP(C271&amp;A271,Driver_elast!$A$2:$D$1161,4,FALSE)</f>
        <v>GDP</v>
      </c>
      <c r="X271" s="5">
        <v>1</v>
      </c>
      <c r="Y271" s="2">
        <f>SUMIFS('Growth rates'!D$4:D$999,'Growth rates'!$B$4:$B$999,Demands!$A271,'Growth rates'!$C$4:$C$999,$W271)</f>
        <v>1</v>
      </c>
      <c r="Z271" s="2">
        <f>SUMIFS('Growth rates'!E$4:E$999,'Growth rates'!$B$4:$B$999,Demands!$A271,'Growth rates'!$C$4:$C$999,$W271)</f>
        <v>1.0170001171940546</v>
      </c>
      <c r="AA271" s="2">
        <f>SUMIFS('Growth rates'!F$4:F$999,'Growth rates'!$B$4:$B$999,Demands!$A271,'Growth rates'!$C$4:$C$999,$W271)</f>
        <v>1.1680597637332966</v>
      </c>
      <c r="AB271" s="2">
        <f>SUMIFS('Growth rates'!G$4:G$999,'Growth rates'!$B$4:$B$999,Demands!$A271,'Growth rates'!$C$4:$C$999,$W271)</f>
        <v>1.3291834133480829</v>
      </c>
      <c r="AC271" s="2">
        <f>SUMIFS('Growth rates'!H$4:H$999,'Growth rates'!$B$4:$B$999,Demands!$A271,'Growth rates'!$C$4:$C$999,$W271)</f>
        <v>1.500686588492707</v>
      </c>
      <c r="AD271" s="2">
        <f>SUMIFS('Growth rates'!I$4:I$999,'Growth rates'!$B$4:$B$999,Demands!$A271,'Growth rates'!$C$4:$C$999,$W271)</f>
        <v>1.683052023982033</v>
      </c>
      <c r="AE271" s="2">
        <f>SUMIFS('Growth rates'!J$4:J$999,'Growth rates'!$B$4:$B$999,Demands!$A271,'Growth rates'!$C$4:$C$999,$W271)</f>
        <v>1.8793237117887043</v>
      </c>
      <c r="AF271" s="2">
        <f>SUMIFS('Growth rates'!K$4:K$999,'Growth rates'!$B$4:$B$999,Demands!$A271,'Growth rates'!$C$4:$C$999,$W271)</f>
        <v>2.0828938556291385</v>
      </c>
      <c r="AG271" s="2">
        <f>SUMIFS('Growth rates'!L$4:L$999,'Growth rates'!$B$4:$B$999,Demands!$A271,'Growth rates'!$C$4:$C$999,$W271)</f>
        <v>2.2895610631914414</v>
      </c>
      <c r="AH271" s="2">
        <f>SUMIFS('Growth rates'!M$4:M$999,'Growth rates'!$B$4:$B$999,Demands!$A271,'Growth rates'!$C$4:$C$999,$W271)</f>
        <v>2.5041425044805643</v>
      </c>
      <c r="AI271" s="2">
        <f>SUMIFS('Growth rates'!N$4:N$999,'Growth rates'!$B$4:$B$999,Demands!$A271,'Growth rates'!$C$4:$C$999,$W271)</f>
        <v>2.7260500281934581</v>
      </c>
      <c r="AJ271" s="2">
        <f>SUMIFS('Growth rates'!O$4:O$999,'Growth rates'!$B$4:$B$999,Demands!$A271,'Growth rates'!$C$4:$C$999,$W271)</f>
        <v>2.9483443213664535</v>
      </c>
      <c r="AK271" s="2">
        <f>SUMIFS('Growth rates'!P$4:P$999,'Growth rates'!$B$4:$B$999,Demands!$A271,'Growth rates'!$C$4:$C$999,$W271)</f>
        <v>3.1663696102730623</v>
      </c>
      <c r="AL271" s="2">
        <f>SUMIFS('Growth rates'!Q$4:Q$999,'Growth rates'!$B$4:$B$999,Demands!$A271,'Growth rates'!$C$4:$C$999,$W271)</f>
        <v>3.3766311565773637</v>
      </c>
      <c r="AM271" s="2">
        <f>SUMIFS('Growth rates'!R$4:R$999,'Growth rates'!$B$4:$B$999,Demands!$A271,'Growth rates'!$C$4:$C$999,$W271)</f>
        <v>3.5763401489091504</v>
      </c>
      <c r="AN271" s="2">
        <f>SUMIFS('Growth rates'!S$4:S$999,'Growth rates'!$B$4:$B$999,Demands!$A271,'Growth rates'!$C$4:$C$999,$W271)</f>
        <v>3.7643820805347077</v>
      </c>
      <c r="AO271" s="2">
        <f>SUMIFS('Growth rates'!T$4:T$999,'Growth rates'!$B$4:$B$999,Demands!$A271,'Growth rates'!$C$4:$C$999,$W271)</f>
        <v>3.9407598594950888</v>
      </c>
      <c r="AP271" s="2">
        <f>SUMIFS('Growth rates'!U$4:U$999,'Growth rates'!$B$4:$B$999,Demands!$A271,'Growth rates'!$C$4:$C$999,$W271)</f>
        <v>4.1045654499713704</v>
      </c>
      <c r="AR271">
        <f>VLOOKUP(C271&amp;A271,Driver_elast!$A$2:$E$1161,5,FALSE)</f>
        <v>0.469169</v>
      </c>
      <c r="AS271">
        <f t="shared" si="100"/>
        <v>0.469169</v>
      </c>
      <c r="AT271">
        <f t="shared" si="101"/>
        <v>9.3833799999999995E-2</v>
      </c>
      <c r="AV271" s="2" cm="1">
        <f t="array" ref="AV271">TREND($AR271:$AS271,$AR$3:$AS$3,AV$1)</f>
        <v>0.469169</v>
      </c>
      <c r="AW271" s="2" cm="1">
        <f t="array" ref="AW271">TREND($AR271:$AS271,$AR$3:$AS$3,AW$1)</f>
        <v>0.469169</v>
      </c>
      <c r="AX271" s="2" cm="1">
        <f t="array" ref="AX271">TREND($AR271:$AS271,$AR$3:$AS$3,AX$1)</f>
        <v>0.469169</v>
      </c>
      <c r="AY271" s="2" cm="1">
        <f t="array" ref="AY271">TREND($AR271:$AS271,$AR$3:$AS$3,AY$1)</f>
        <v>0.469169</v>
      </c>
      <c r="AZ271" s="2" cm="1">
        <f t="array" ref="AZ271">TREND($AR271:$AS271,$AR$3:$AS$3,AZ$1)</f>
        <v>0.469169</v>
      </c>
      <c r="BA271" s="2" cm="1">
        <f t="array" ref="BA271">TREND($AR271:$AS271,$AR$3:$AS$3,BA$1)</f>
        <v>0.469169</v>
      </c>
      <c r="BB271" s="2" cm="1">
        <f t="array" ref="BB271">TREND($AR271:$AS271,$AR$3:$AS$3,BB$1)</f>
        <v>0.469169</v>
      </c>
      <c r="BC271" s="2" cm="1">
        <f t="array" ref="BC271">TREND($AR271:$AS271,$AR$3:$AS$3,BC$1)</f>
        <v>0.469169</v>
      </c>
      <c r="BD271" s="2" cm="1">
        <f t="array" ref="BD271">TREND($AR271:$AS271,$AR$3:$AS$3,BD$1)</f>
        <v>0.469169</v>
      </c>
      <c r="BE271" s="2" cm="1">
        <f t="array" ref="BE271">TREND($AR271:$AS271,$AR$3:$AS$3,BE$1)</f>
        <v>0.469169</v>
      </c>
      <c r="BF271" s="20" cm="1">
        <f t="array" ref="BF271">TREND($AS271:$AT271,$AS$3:$AT$3,BF$1)</f>
        <v>0.42225210000000146</v>
      </c>
      <c r="BG271" s="20" cm="1">
        <f t="array" ref="BG271">TREND($AS271:$AT271,$AS$3:$AT$3,BG$1)</f>
        <v>0.37533520000000209</v>
      </c>
      <c r="BH271" s="20" cm="1">
        <f t="array" ref="BH271">TREND($AS271:$AT271,$AS$3:$AT$3,BH$1)</f>
        <v>0.32841830000000272</v>
      </c>
      <c r="BI271" s="20" cm="1">
        <f t="array" ref="BI271">TREND($AS271:$AT271,$AS$3:$AT$3,BI$1)</f>
        <v>0.28150139999999979</v>
      </c>
      <c r="BJ271" s="20" cm="1">
        <f t="array" ref="BJ271">TREND($AS271:$AT271,$AS$3:$AT$3,BJ$1)</f>
        <v>0.23458450000000042</v>
      </c>
      <c r="BK271" s="20" cm="1">
        <f t="array" ref="BK271">TREND($AS271:$AT271,$AS$3:$AT$3,BK$1)</f>
        <v>0.18766760000000104</v>
      </c>
      <c r="BL271" s="20" cm="1">
        <f t="array" ref="BL271">TREND($AS271:$AT271,$AS$3:$AT$3,BL$1)</f>
        <v>0.14075070000000167</v>
      </c>
      <c r="BM271" s="20" cm="1">
        <f t="array" ref="BM271">TREND($AS271:$AT271,$AS$3:$AT$3,BM$1)</f>
        <v>9.3833800000002299E-2</v>
      </c>
    </row>
    <row r="272" spans="1:65" x14ac:dyDescent="0.35">
      <c r="A272" t="str">
        <f>IF(BYDem!B270="","\I:",BYDem!B270)</f>
        <v>Australia_NZ</v>
      </c>
      <c r="B272" t="str">
        <f>BYDem!E270</f>
        <v>TAD</v>
      </c>
      <c r="C272" t="str">
        <f t="shared" si="82"/>
        <v>TAD</v>
      </c>
      <c r="D272" s="4">
        <f>SUMIFS(BYDem!$M$2:$M$2000,BYDem!$B$2:$B$2000,Demands!$A272,BYDem!$E$2:$E$2000,Demands!$B272)</f>
        <v>137.98737372240001</v>
      </c>
      <c r="E272" s="4">
        <f t="shared" si="83"/>
        <v>139.74758577499497</v>
      </c>
      <c r="F272" s="4">
        <f t="shared" si="84"/>
        <v>155.32321144816734</v>
      </c>
      <c r="G272" s="4">
        <f t="shared" si="85"/>
        <v>171.40018562187194</v>
      </c>
      <c r="H272" s="4">
        <f t="shared" si="86"/>
        <v>187.99499491041695</v>
      </c>
      <c r="I272" s="4">
        <f t="shared" si="87"/>
        <v>205.1374310362261</v>
      </c>
      <c r="J272" s="4">
        <f t="shared" si="88"/>
        <v>223.08802218592703</v>
      </c>
      <c r="K272" s="4">
        <f t="shared" si="89"/>
        <v>241.22072190159619</v>
      </c>
      <c r="L272" s="4">
        <f t="shared" si="90"/>
        <v>259.18016111432883</v>
      </c>
      <c r="M272" s="4">
        <f t="shared" si="91"/>
        <v>277.40717015229757</v>
      </c>
      <c r="N272" s="4">
        <f t="shared" si="92"/>
        <v>294.00865391538645</v>
      </c>
      <c r="O272" s="4">
        <f t="shared" si="93"/>
        <v>308.4005600770783</v>
      </c>
      <c r="P272" s="4">
        <f t="shared" si="94"/>
        <v>320.37942296273917</v>
      </c>
      <c r="Q272" s="4">
        <f t="shared" si="95"/>
        <v>329.95770975927434</v>
      </c>
      <c r="R272" s="4">
        <f t="shared" si="96"/>
        <v>337.2794785074326</v>
      </c>
      <c r="S272" s="4">
        <f t="shared" si="97"/>
        <v>342.60227081698696</v>
      </c>
      <c r="T272" s="4">
        <f t="shared" si="98"/>
        <v>346.21583181512557</v>
      </c>
      <c r="U272" s="4">
        <f t="shared" si="99"/>
        <v>348.37556148279754</v>
      </c>
      <c r="W272" s="5" t="str">
        <f>VLOOKUP(C272&amp;A272,Driver_elast!$A$2:$D$1161,4,FALSE)</f>
        <v>GDP</v>
      </c>
      <c r="X272" s="5">
        <v>1</v>
      </c>
      <c r="Y272" s="2">
        <f>SUMIFS('Growth rates'!D$4:D$999,'Growth rates'!$B$4:$B$999,Demands!$A272,'Growth rates'!$C$4:$C$999,$W272)</f>
        <v>1</v>
      </c>
      <c r="Z272" s="2">
        <f>SUMIFS('Growth rates'!E$4:E$999,'Growth rates'!$B$4:$B$999,Demands!$A272,'Growth rates'!$C$4:$C$999,$W272)</f>
        <v>1.0170001171940546</v>
      </c>
      <c r="AA272" s="2">
        <f>SUMIFS('Growth rates'!F$4:F$999,'Growth rates'!$B$4:$B$999,Demands!$A272,'Growth rates'!$C$4:$C$999,$W272)</f>
        <v>1.1680597637332966</v>
      </c>
      <c r="AB272" s="2">
        <f>SUMIFS('Growth rates'!G$4:G$999,'Growth rates'!$B$4:$B$999,Demands!$A272,'Growth rates'!$C$4:$C$999,$W272)</f>
        <v>1.3291834133480829</v>
      </c>
      <c r="AC272" s="2">
        <f>SUMIFS('Growth rates'!H$4:H$999,'Growth rates'!$B$4:$B$999,Demands!$A272,'Growth rates'!$C$4:$C$999,$W272)</f>
        <v>1.500686588492707</v>
      </c>
      <c r="AD272" s="2">
        <f>SUMIFS('Growth rates'!I$4:I$999,'Growth rates'!$B$4:$B$999,Demands!$A272,'Growth rates'!$C$4:$C$999,$W272)</f>
        <v>1.683052023982033</v>
      </c>
      <c r="AE272" s="2">
        <f>SUMIFS('Growth rates'!J$4:J$999,'Growth rates'!$B$4:$B$999,Demands!$A272,'Growth rates'!$C$4:$C$999,$W272)</f>
        <v>1.8793237117887043</v>
      </c>
      <c r="AF272" s="2">
        <f>SUMIFS('Growth rates'!K$4:K$999,'Growth rates'!$B$4:$B$999,Demands!$A272,'Growth rates'!$C$4:$C$999,$W272)</f>
        <v>2.0828938556291385</v>
      </c>
      <c r="AG272" s="2">
        <f>SUMIFS('Growth rates'!L$4:L$999,'Growth rates'!$B$4:$B$999,Demands!$A272,'Growth rates'!$C$4:$C$999,$W272)</f>
        <v>2.2895610631914414</v>
      </c>
      <c r="AH272" s="2">
        <f>SUMIFS('Growth rates'!M$4:M$999,'Growth rates'!$B$4:$B$999,Demands!$A272,'Growth rates'!$C$4:$C$999,$W272)</f>
        <v>2.5041425044805643</v>
      </c>
      <c r="AI272" s="2">
        <f>SUMIFS('Growth rates'!N$4:N$999,'Growth rates'!$B$4:$B$999,Demands!$A272,'Growth rates'!$C$4:$C$999,$W272)</f>
        <v>2.7260500281934581</v>
      </c>
      <c r="AJ272" s="2">
        <f>SUMIFS('Growth rates'!O$4:O$999,'Growth rates'!$B$4:$B$999,Demands!$A272,'Growth rates'!$C$4:$C$999,$W272)</f>
        <v>2.9483443213664535</v>
      </c>
      <c r="AK272" s="2">
        <f>SUMIFS('Growth rates'!P$4:P$999,'Growth rates'!$B$4:$B$999,Demands!$A272,'Growth rates'!$C$4:$C$999,$W272)</f>
        <v>3.1663696102730623</v>
      </c>
      <c r="AL272" s="2">
        <f>SUMIFS('Growth rates'!Q$4:Q$999,'Growth rates'!$B$4:$B$999,Demands!$A272,'Growth rates'!$C$4:$C$999,$W272)</f>
        <v>3.3766311565773637</v>
      </c>
      <c r="AM272" s="2">
        <f>SUMIFS('Growth rates'!R$4:R$999,'Growth rates'!$B$4:$B$999,Demands!$A272,'Growth rates'!$C$4:$C$999,$W272)</f>
        <v>3.5763401489091504</v>
      </c>
      <c r="AN272" s="2">
        <f>SUMIFS('Growth rates'!S$4:S$999,'Growth rates'!$B$4:$B$999,Demands!$A272,'Growth rates'!$C$4:$C$999,$W272)</f>
        <v>3.7643820805347077</v>
      </c>
      <c r="AO272" s="2">
        <f>SUMIFS('Growth rates'!T$4:T$999,'Growth rates'!$B$4:$B$999,Demands!$A272,'Growth rates'!$C$4:$C$999,$W272)</f>
        <v>3.9407598594950888</v>
      </c>
      <c r="AP272" s="2">
        <f>SUMIFS('Growth rates'!U$4:U$999,'Growth rates'!$B$4:$B$999,Demands!$A272,'Growth rates'!$C$4:$C$999,$W272)</f>
        <v>4.1045654499713704</v>
      </c>
      <c r="AR272">
        <f>VLOOKUP(C272&amp;A272,Driver_elast!$A$2:$E$1161,5,FALSE)</f>
        <v>0.75036700000000001</v>
      </c>
      <c r="AS272">
        <f t="shared" si="100"/>
        <v>0.75036700000000001</v>
      </c>
      <c r="AT272">
        <f t="shared" si="101"/>
        <v>0.1500734</v>
      </c>
      <c r="AV272" s="2" cm="1">
        <f t="array" ref="AV272">TREND($AR272:$AS272,$AR$3:$AS$3,AV$1)</f>
        <v>0.75036700000000001</v>
      </c>
      <c r="AW272" s="2" cm="1">
        <f t="array" ref="AW272">TREND($AR272:$AS272,$AR$3:$AS$3,AW$1)</f>
        <v>0.75036700000000001</v>
      </c>
      <c r="AX272" s="2" cm="1">
        <f t="array" ref="AX272">TREND($AR272:$AS272,$AR$3:$AS$3,AX$1)</f>
        <v>0.75036700000000001</v>
      </c>
      <c r="AY272" s="2" cm="1">
        <f t="array" ref="AY272">TREND($AR272:$AS272,$AR$3:$AS$3,AY$1)</f>
        <v>0.75036700000000001</v>
      </c>
      <c r="AZ272" s="2" cm="1">
        <f t="array" ref="AZ272">TREND($AR272:$AS272,$AR$3:$AS$3,AZ$1)</f>
        <v>0.75036700000000001</v>
      </c>
      <c r="BA272" s="2" cm="1">
        <f t="array" ref="BA272">TREND($AR272:$AS272,$AR$3:$AS$3,BA$1)</f>
        <v>0.75036700000000001</v>
      </c>
      <c r="BB272" s="2" cm="1">
        <f t="array" ref="BB272">TREND($AR272:$AS272,$AR$3:$AS$3,BB$1)</f>
        <v>0.75036700000000001</v>
      </c>
      <c r="BC272" s="2" cm="1">
        <f t="array" ref="BC272">TREND($AR272:$AS272,$AR$3:$AS$3,BC$1)</f>
        <v>0.75036700000000001</v>
      </c>
      <c r="BD272" s="2" cm="1">
        <f t="array" ref="BD272">TREND($AR272:$AS272,$AR$3:$AS$3,BD$1)</f>
        <v>0.75036700000000001</v>
      </c>
      <c r="BE272" s="2" cm="1">
        <f t="array" ref="BE272">TREND($AR272:$AS272,$AR$3:$AS$3,BE$1)</f>
        <v>0.75036700000000001</v>
      </c>
      <c r="BF272" s="20" cm="1">
        <f t="array" ref="BF272">TREND($AS272:$AT272,$AS$3:$AT$3,BF$1)</f>
        <v>0.67533030000000238</v>
      </c>
      <c r="BG272" s="20" cm="1">
        <f t="array" ref="BG272">TREND($AS272:$AT272,$AS$3:$AT$3,BG$1)</f>
        <v>0.60029360000000054</v>
      </c>
      <c r="BH272" s="20" cm="1">
        <f t="array" ref="BH272">TREND($AS272:$AT272,$AS$3:$AT$3,BH$1)</f>
        <v>0.52525690000000225</v>
      </c>
      <c r="BI272" s="20" cm="1">
        <f t="array" ref="BI272">TREND($AS272:$AT272,$AS$3:$AT$3,BI$1)</f>
        <v>0.4502202000000004</v>
      </c>
      <c r="BJ272" s="20" cm="1">
        <f t="array" ref="BJ272">TREND($AS272:$AT272,$AS$3:$AT$3,BJ$1)</f>
        <v>0.37518350000000211</v>
      </c>
      <c r="BK272" s="20" cm="1">
        <f t="array" ref="BK272">TREND($AS272:$AT272,$AS$3:$AT$3,BK$1)</f>
        <v>0.30014680000000027</v>
      </c>
      <c r="BL272" s="20" cm="1">
        <f t="array" ref="BL272">TREND($AS272:$AT272,$AS$3:$AT$3,BL$1)</f>
        <v>0.22511010000000198</v>
      </c>
      <c r="BM272" s="20" cm="1">
        <f t="array" ref="BM272">TREND($AS272:$AT272,$AS$3:$AT$3,BM$1)</f>
        <v>0.15007340000000013</v>
      </c>
    </row>
    <row r="273" spans="1:65" x14ac:dyDescent="0.35">
      <c r="A273" t="str">
        <f>IF(BYDem!B271="","\I:",BYDem!B271)</f>
        <v>Australia_NZ</v>
      </c>
      <c r="B273" t="str">
        <f>BYDem!E271</f>
        <v>TAI</v>
      </c>
      <c r="C273" t="str">
        <f t="shared" si="82"/>
        <v>TAI</v>
      </c>
      <c r="D273" s="4">
        <f>SUMIFS(BYDem!$M$2:$M$2000,BYDem!$B$2:$B$2000,Demands!$A273,BYDem!$E$2:$E$2000,Demands!$B273)</f>
        <v>265.72400822520001</v>
      </c>
      <c r="E273" s="4">
        <f t="shared" si="83"/>
        <v>271.59062204423992</v>
      </c>
      <c r="F273" s="4">
        <f t="shared" si="84"/>
        <v>320.91845727708437</v>
      </c>
      <c r="G273" s="4">
        <f t="shared" si="85"/>
        <v>373.33235718558484</v>
      </c>
      <c r="H273" s="4">
        <f t="shared" si="86"/>
        <v>428.51628693614339</v>
      </c>
      <c r="I273" s="4">
        <f t="shared" si="87"/>
        <v>486.18981395835738</v>
      </c>
      <c r="J273" s="4">
        <f t="shared" si="88"/>
        <v>546.86371063484262</v>
      </c>
      <c r="K273" s="4">
        <f t="shared" si="89"/>
        <v>607.96269594609544</v>
      </c>
      <c r="L273" s="4">
        <f t="shared" si="90"/>
        <v>667.80882695622131</v>
      </c>
      <c r="M273" s="4">
        <f t="shared" si="91"/>
        <v>727.51762986070503</v>
      </c>
      <c r="N273" s="4">
        <f t="shared" si="92"/>
        <v>782.72537060679099</v>
      </c>
      <c r="O273" s="4">
        <f t="shared" si="93"/>
        <v>831.11034238660682</v>
      </c>
      <c r="P273" s="4">
        <f t="shared" si="94"/>
        <v>871.66163108221235</v>
      </c>
      <c r="Q273" s="4">
        <f t="shared" si="95"/>
        <v>904.18456067214186</v>
      </c>
      <c r="R273" s="4">
        <f t="shared" si="96"/>
        <v>929.0275023915467</v>
      </c>
      <c r="S273" s="4">
        <f t="shared" si="97"/>
        <v>947.01779659064778</v>
      </c>
      <c r="T273" s="4">
        <f t="shared" si="98"/>
        <v>959.15317466640488</v>
      </c>
      <c r="U273" s="4">
        <f t="shared" si="99"/>
        <v>966.33845671069912</v>
      </c>
      <c r="W273" s="5" t="str">
        <f>VLOOKUP(C273&amp;A273,Driver_elast!$A$2:$D$1161,4,FALSE)</f>
        <v>GDPSER</v>
      </c>
      <c r="X273" s="5">
        <v>1</v>
      </c>
      <c r="Y273" s="2">
        <f>SUMIFS('Growth rates'!D$4:D$999,'Growth rates'!$B$4:$B$999,Demands!$A273,'Growth rates'!$C$4:$C$999,$W273)</f>
        <v>1</v>
      </c>
      <c r="Z273" s="2">
        <f>SUMIFS('Growth rates'!E$4:E$999,'Growth rates'!$B$4:$B$999,Demands!$A273,'Growth rates'!$C$4:$C$999,$W273)</f>
        <v>1.0170009356876171</v>
      </c>
      <c r="AA273" s="2">
        <f>SUMIFS('Growth rates'!F$4:F$999,'Growth rates'!$B$4:$B$999,Demands!$A273,'Growth rates'!$C$4:$C$999,$W273)</f>
        <v>1.1634481818503848</v>
      </c>
      <c r="AB273" s="2">
        <f>SUMIFS('Growth rates'!G$4:G$999,'Growth rates'!$B$4:$B$999,Demands!$A273,'Growth rates'!$C$4:$C$999,$W273)</f>
        <v>1.3186970338570498</v>
      </c>
      <c r="AC273" s="2">
        <f>SUMIFS('Growth rates'!H$4:H$999,'Growth rates'!$B$4:$B$999,Demands!$A273,'Growth rates'!$C$4:$C$999,$W273)</f>
        <v>1.4829611589760268</v>
      </c>
      <c r="AD273" s="2">
        <f>SUMIFS('Growth rates'!I$4:I$999,'Growth rates'!$B$4:$B$999,Demands!$A273,'Growth rates'!$C$4:$C$999,$W273)</f>
        <v>1.6566215423468027</v>
      </c>
      <c r="AE273" s="2">
        <f>SUMIFS('Growth rates'!J$4:J$999,'Growth rates'!$B$4:$B$999,Demands!$A273,'Growth rates'!$C$4:$C$999,$W273)</f>
        <v>1.8425391823791684</v>
      </c>
      <c r="AF273" s="2">
        <f>SUMIFS('Growth rates'!K$4:K$999,'Growth rates'!$B$4:$B$999,Demands!$A273,'Growth rates'!$C$4:$C$999,$W273)</f>
        <v>2.0340979433087258</v>
      </c>
      <c r="AG273" s="2">
        <f>SUMIFS('Growth rates'!L$4:L$999,'Growth rates'!$B$4:$B$999,Demands!$A273,'Growth rates'!$C$4:$C$999,$W273)</f>
        <v>2.2271235096213675</v>
      </c>
      <c r="AH273" s="2">
        <f>SUMIFS('Growth rates'!M$4:M$999,'Growth rates'!$B$4:$B$999,Demands!$A273,'Growth rates'!$C$4:$C$999,$W273)</f>
        <v>2.4262506749300732</v>
      </c>
      <c r="AI273" s="2">
        <f>SUMIFS('Growth rates'!N$4:N$999,'Growth rates'!$B$4:$B$999,Demands!$A273,'Growth rates'!$C$4:$C$999,$W273)</f>
        <v>2.6308242866944158</v>
      </c>
      <c r="AJ273" s="2">
        <f>SUMIFS('Growth rates'!O$4:O$999,'Growth rates'!$B$4:$B$999,Demands!$A273,'Growth rates'!$C$4:$C$999,$W273)</f>
        <v>2.8341081644909831</v>
      </c>
      <c r="AK273" s="2">
        <f>SUMIFS('Growth rates'!P$4:P$999,'Growth rates'!$B$4:$B$999,Demands!$A273,'Growth rates'!$C$4:$C$999,$W273)</f>
        <v>3.0316523971218645</v>
      </c>
      <c r="AL273" s="2">
        <f>SUMIFS('Growth rates'!Q$4:Q$999,'Growth rates'!$B$4:$B$999,Demands!$A273,'Growth rates'!$C$4:$C$999,$W273)</f>
        <v>3.2201778025790269</v>
      </c>
      <c r="AM273" s="2">
        <f>SUMIFS('Growth rates'!R$4:R$999,'Growth rates'!$B$4:$B$999,Demands!$A273,'Growth rates'!$C$4:$C$999,$W273)</f>
        <v>3.3971299270791926</v>
      </c>
      <c r="AN273" s="2">
        <f>SUMIFS('Growth rates'!S$4:S$999,'Growth rates'!$B$4:$B$999,Demands!$A273,'Growth rates'!$C$4:$C$999,$W273)</f>
        <v>3.5615905234108367</v>
      </c>
      <c r="AO273" s="2">
        <f>SUMIFS('Growth rates'!T$4:T$999,'Growth rates'!$B$4:$B$999,Demands!$A273,'Growth rates'!$C$4:$C$999,$W273)</f>
        <v>3.7137215875725444</v>
      </c>
      <c r="AP273" s="2">
        <f>SUMIFS('Growth rates'!U$4:U$999,'Growth rates'!$B$4:$B$999,Demands!$A273,'Growth rates'!$C$4:$C$999,$W273)</f>
        <v>3.8528241717347296</v>
      </c>
      <c r="AR273">
        <f>VLOOKUP(C273&amp;A273,Driver_elast!$A$2:$E$1161,5,FALSE)</f>
        <v>1.3060909999999999</v>
      </c>
      <c r="AS273">
        <f t="shared" si="100"/>
        <v>1</v>
      </c>
      <c r="AT273">
        <f t="shared" si="101"/>
        <v>0.2</v>
      </c>
      <c r="AV273" s="2" cm="1">
        <f t="array" ref="AV273">TREND($AR273:$AS273,$AR$3:$AS$3,AV$1)</f>
        <v>1.3060910000000003</v>
      </c>
      <c r="AW273" s="2" cm="1">
        <f t="array" ref="AW273">TREND($AR273:$AS273,$AR$3:$AS$3,AW$1)</f>
        <v>1.298625365853658</v>
      </c>
      <c r="AX273" s="2" cm="1">
        <f t="array" ref="AX273">TREND($AR273:$AS273,$AR$3:$AS$3,AX$1)</f>
        <v>1.2612971951219514</v>
      </c>
      <c r="AY273" s="2" cm="1">
        <f t="array" ref="AY273">TREND($AR273:$AS273,$AR$3:$AS$3,AY$1)</f>
        <v>1.2239690243902448</v>
      </c>
      <c r="AZ273" s="2" cm="1">
        <f t="array" ref="AZ273">TREND($AR273:$AS273,$AR$3:$AS$3,AZ$1)</f>
        <v>1.1866408536585364</v>
      </c>
      <c r="BA273" s="2" cm="1">
        <f t="array" ref="BA273">TREND($AR273:$AS273,$AR$3:$AS$3,BA$1)</f>
        <v>1.1493126829268299</v>
      </c>
      <c r="BB273" s="2" cm="1">
        <f t="array" ref="BB273">TREND($AR273:$AS273,$AR$3:$AS$3,BB$1)</f>
        <v>1.1119845121951215</v>
      </c>
      <c r="BC273" s="2" cm="1">
        <f t="array" ref="BC273">TREND($AR273:$AS273,$AR$3:$AS$3,BC$1)</f>
        <v>1.0746563414634149</v>
      </c>
      <c r="BD273" s="2" cm="1">
        <f t="array" ref="BD273">TREND($AR273:$AS273,$AR$3:$AS$3,BD$1)</f>
        <v>1.0373281707317084</v>
      </c>
      <c r="BE273" s="2" cm="1">
        <f t="array" ref="BE273">TREND($AR273:$AS273,$AR$3:$AS$3,BE$1)</f>
        <v>1</v>
      </c>
      <c r="BF273" s="20" cm="1">
        <f t="array" ref="BF273">TREND($AS273:$AT273,$AS$3:$AT$3,BF$1)</f>
        <v>0.90000000000000568</v>
      </c>
      <c r="BG273" s="20" cm="1">
        <f t="array" ref="BG273">TREND($AS273:$AT273,$AS$3:$AT$3,BG$1)</f>
        <v>0.80000000000000426</v>
      </c>
      <c r="BH273" s="20" cm="1">
        <f t="array" ref="BH273">TREND($AS273:$AT273,$AS$3:$AT$3,BH$1)</f>
        <v>0.70000000000000284</v>
      </c>
      <c r="BI273" s="20" cm="1">
        <f t="array" ref="BI273">TREND($AS273:$AT273,$AS$3:$AT$3,BI$1)</f>
        <v>0.60000000000000142</v>
      </c>
      <c r="BJ273" s="20" cm="1">
        <f t="array" ref="BJ273">TREND($AS273:$AT273,$AS$3:$AT$3,BJ$1)</f>
        <v>0.5</v>
      </c>
      <c r="BK273" s="20" cm="1">
        <f t="array" ref="BK273">TREND($AS273:$AT273,$AS$3:$AT$3,BK$1)</f>
        <v>0.40000000000000568</v>
      </c>
      <c r="BL273" s="20" cm="1">
        <f t="array" ref="BL273">TREND($AS273:$AT273,$AS$3:$AT$3,BL$1)</f>
        <v>0.30000000000000426</v>
      </c>
      <c r="BM273" s="20" cm="1">
        <f t="array" ref="BM273">TREND($AS273:$AT273,$AS$3:$AT$3,BM$1)</f>
        <v>0.20000000000000284</v>
      </c>
    </row>
    <row r="274" spans="1:65" x14ac:dyDescent="0.35">
      <c r="A274" t="str">
        <f>IF(BYDem!B272="","\I:",BYDem!B272)</f>
        <v>Australia_NZ</v>
      </c>
      <c r="B274" t="str">
        <f>BYDem!E272</f>
        <v>TTF</v>
      </c>
      <c r="C274" t="str">
        <f t="shared" si="82"/>
        <v>TTF</v>
      </c>
      <c r="D274" s="4">
        <f>SUMIFS(BYDem!$M$2:$M$2000,BYDem!$B$2:$B$2000,Demands!$A274,BYDem!$E$2:$E$2000,Demands!$B274)</f>
        <v>38.10467262996</v>
      </c>
      <c r="E274" s="4">
        <f t="shared" si="83"/>
        <v>39.389356312555726</v>
      </c>
      <c r="F274" s="4">
        <f t="shared" si="84"/>
        <v>49.940554906691688</v>
      </c>
      <c r="G274" s="4">
        <f t="shared" si="85"/>
        <v>61.518093630731471</v>
      </c>
      <c r="H274" s="4">
        <f t="shared" si="86"/>
        <v>73.889589407052867</v>
      </c>
      <c r="I274" s="4">
        <f t="shared" si="87"/>
        <v>86.795611489958489</v>
      </c>
      <c r="J274" s="4">
        <f t="shared" si="88"/>
        <v>100.12750140851598</v>
      </c>
      <c r="K274" s="4">
        <f t="shared" si="89"/>
        <v>113.09566528088125</v>
      </c>
      <c r="L274" s="4">
        <f t="shared" si="90"/>
        <v>125.14672668860608</v>
      </c>
      <c r="M274" s="4">
        <f t="shared" si="91"/>
        <v>136.3360984614369</v>
      </c>
      <c r="N274" s="4">
        <f t="shared" si="92"/>
        <v>146.68197554984917</v>
      </c>
      <c r="O274" s="4">
        <f t="shared" si="93"/>
        <v>155.74927234908941</v>
      </c>
      <c r="P274" s="4">
        <f t="shared" si="94"/>
        <v>163.34854453360097</v>
      </c>
      <c r="Q274" s="4">
        <f t="shared" si="95"/>
        <v>169.44331000571191</v>
      </c>
      <c r="R274" s="4">
        <f t="shared" si="96"/>
        <v>174.0988531971216</v>
      </c>
      <c r="S274" s="4">
        <f t="shared" si="97"/>
        <v>177.47021688730251</v>
      </c>
      <c r="T274" s="4">
        <f t="shared" si="98"/>
        <v>179.7443749726811</v>
      </c>
      <c r="U274" s="4">
        <f t="shared" si="99"/>
        <v>181.09088986119542</v>
      </c>
      <c r="W274" s="5" t="str">
        <f>VLOOKUP(C274&amp;A274,Driver_elast!$A$2:$D$1161,4,FALSE)</f>
        <v>GDPSER</v>
      </c>
      <c r="X274" s="5">
        <v>1</v>
      </c>
      <c r="Y274" s="2">
        <f>SUMIFS('Growth rates'!D$4:D$999,'Growth rates'!$B$4:$B$999,Demands!$A274,'Growth rates'!$C$4:$C$999,$W274)</f>
        <v>1</v>
      </c>
      <c r="Z274" s="2">
        <f>SUMIFS('Growth rates'!E$4:E$999,'Growth rates'!$B$4:$B$999,Demands!$A274,'Growth rates'!$C$4:$C$999,$W274)</f>
        <v>1.0170009356876171</v>
      </c>
      <c r="AA274" s="2">
        <f>SUMIFS('Growth rates'!F$4:F$999,'Growth rates'!$B$4:$B$999,Demands!$A274,'Growth rates'!$C$4:$C$999,$W274)</f>
        <v>1.1634481818503848</v>
      </c>
      <c r="AB274" s="2">
        <f>SUMIFS('Growth rates'!G$4:G$999,'Growth rates'!$B$4:$B$999,Demands!$A274,'Growth rates'!$C$4:$C$999,$W274)</f>
        <v>1.3186970338570498</v>
      </c>
      <c r="AC274" s="2">
        <f>SUMIFS('Growth rates'!H$4:H$999,'Growth rates'!$B$4:$B$999,Demands!$A274,'Growth rates'!$C$4:$C$999,$W274)</f>
        <v>1.4829611589760268</v>
      </c>
      <c r="AD274" s="2">
        <f>SUMIFS('Growth rates'!I$4:I$999,'Growth rates'!$B$4:$B$999,Demands!$A274,'Growth rates'!$C$4:$C$999,$W274)</f>
        <v>1.6566215423468027</v>
      </c>
      <c r="AE274" s="2">
        <f>SUMIFS('Growth rates'!J$4:J$999,'Growth rates'!$B$4:$B$999,Demands!$A274,'Growth rates'!$C$4:$C$999,$W274)</f>
        <v>1.8425391823791684</v>
      </c>
      <c r="AF274" s="2">
        <f>SUMIFS('Growth rates'!K$4:K$999,'Growth rates'!$B$4:$B$999,Demands!$A274,'Growth rates'!$C$4:$C$999,$W274)</f>
        <v>2.0340979433087258</v>
      </c>
      <c r="AG274" s="2">
        <f>SUMIFS('Growth rates'!L$4:L$999,'Growth rates'!$B$4:$B$999,Demands!$A274,'Growth rates'!$C$4:$C$999,$W274)</f>
        <v>2.2271235096213675</v>
      </c>
      <c r="AH274" s="2">
        <f>SUMIFS('Growth rates'!M$4:M$999,'Growth rates'!$B$4:$B$999,Demands!$A274,'Growth rates'!$C$4:$C$999,$W274)</f>
        <v>2.4262506749300732</v>
      </c>
      <c r="AI274" s="2">
        <f>SUMIFS('Growth rates'!N$4:N$999,'Growth rates'!$B$4:$B$999,Demands!$A274,'Growth rates'!$C$4:$C$999,$W274)</f>
        <v>2.6308242866944158</v>
      </c>
      <c r="AJ274" s="2">
        <f>SUMIFS('Growth rates'!O$4:O$999,'Growth rates'!$B$4:$B$999,Demands!$A274,'Growth rates'!$C$4:$C$999,$W274)</f>
        <v>2.8341081644909831</v>
      </c>
      <c r="AK274" s="2">
        <f>SUMIFS('Growth rates'!P$4:P$999,'Growth rates'!$B$4:$B$999,Demands!$A274,'Growth rates'!$C$4:$C$999,$W274)</f>
        <v>3.0316523971218645</v>
      </c>
      <c r="AL274" s="2">
        <f>SUMIFS('Growth rates'!Q$4:Q$999,'Growth rates'!$B$4:$B$999,Demands!$A274,'Growth rates'!$C$4:$C$999,$W274)</f>
        <v>3.2201778025790269</v>
      </c>
      <c r="AM274" s="2">
        <f>SUMIFS('Growth rates'!R$4:R$999,'Growth rates'!$B$4:$B$999,Demands!$A274,'Growth rates'!$C$4:$C$999,$W274)</f>
        <v>3.3971299270791926</v>
      </c>
      <c r="AN274" s="2">
        <f>SUMIFS('Growth rates'!S$4:S$999,'Growth rates'!$B$4:$B$999,Demands!$A274,'Growth rates'!$C$4:$C$999,$W274)</f>
        <v>3.5615905234108367</v>
      </c>
      <c r="AO274" s="2">
        <f>SUMIFS('Growth rates'!T$4:T$999,'Growth rates'!$B$4:$B$999,Demands!$A274,'Growth rates'!$C$4:$C$999,$W274)</f>
        <v>3.7137215875725444</v>
      </c>
      <c r="AP274" s="2">
        <f>SUMIFS('Growth rates'!U$4:U$999,'Growth rates'!$B$4:$B$999,Demands!$A274,'Growth rates'!$C$4:$C$999,$W274)</f>
        <v>3.8528241717347296</v>
      </c>
      <c r="AR274">
        <f>VLOOKUP(C274&amp;A274,Driver_elast!$A$2:$E$1161,5,FALSE)</f>
        <v>2.0076800000000001</v>
      </c>
      <c r="AS274">
        <f t="shared" si="100"/>
        <v>1</v>
      </c>
      <c r="AT274">
        <f t="shared" si="101"/>
        <v>0.2</v>
      </c>
      <c r="AV274" s="2" cm="1">
        <f t="array" ref="AV274">TREND($AR274:$AS274,$AR$3:$AS$3,AV$1)</f>
        <v>2.0076799999999935</v>
      </c>
      <c r="AW274" s="2" cm="1">
        <f t="array" ref="AW274">TREND($AR274:$AS274,$AR$3:$AS$3,AW$1)</f>
        <v>1.9831024390243854</v>
      </c>
      <c r="AX274" s="2" cm="1">
        <f t="array" ref="AX274">TREND($AR274:$AS274,$AR$3:$AS$3,AX$1)</f>
        <v>1.8602146341463381</v>
      </c>
      <c r="AY274" s="2" cm="1">
        <f t="array" ref="AY274">TREND($AR274:$AS274,$AR$3:$AS$3,AY$1)</f>
        <v>1.7373268292682837</v>
      </c>
      <c r="AZ274" s="2" cm="1">
        <f t="array" ref="AZ274">TREND($AR274:$AS274,$AR$3:$AS$3,AZ$1)</f>
        <v>1.6144390243902365</v>
      </c>
      <c r="BA274" s="2" cm="1">
        <f t="array" ref="BA274">TREND($AR274:$AS274,$AR$3:$AS$3,BA$1)</f>
        <v>1.4915512195121892</v>
      </c>
      <c r="BB274" s="2" cm="1">
        <f t="array" ref="BB274">TREND($AR274:$AS274,$AR$3:$AS$3,BB$1)</f>
        <v>1.3686634146341419</v>
      </c>
      <c r="BC274" s="2" cm="1">
        <f t="array" ref="BC274">TREND($AR274:$AS274,$AR$3:$AS$3,BC$1)</f>
        <v>1.2457756097560946</v>
      </c>
      <c r="BD274" s="2" cm="1">
        <f t="array" ref="BD274">TREND($AR274:$AS274,$AR$3:$AS$3,BD$1)</f>
        <v>1.1228878048780402</v>
      </c>
      <c r="BE274" s="2" cm="1">
        <f t="array" ref="BE274">TREND($AR274:$AS274,$AR$3:$AS$3,BE$1)</f>
        <v>0.99999999999999289</v>
      </c>
      <c r="BF274" s="20" cm="1">
        <f t="array" ref="BF274">TREND($AS274:$AT274,$AS$3:$AT$3,BF$1)</f>
        <v>0.90000000000000568</v>
      </c>
      <c r="BG274" s="20" cm="1">
        <f t="array" ref="BG274">TREND($AS274:$AT274,$AS$3:$AT$3,BG$1)</f>
        <v>0.80000000000000426</v>
      </c>
      <c r="BH274" s="20" cm="1">
        <f t="array" ref="BH274">TREND($AS274:$AT274,$AS$3:$AT$3,BH$1)</f>
        <v>0.70000000000000284</v>
      </c>
      <c r="BI274" s="20" cm="1">
        <f t="array" ref="BI274">TREND($AS274:$AT274,$AS$3:$AT$3,BI$1)</f>
        <v>0.60000000000000142</v>
      </c>
      <c r="BJ274" s="20" cm="1">
        <f t="array" ref="BJ274">TREND($AS274:$AT274,$AS$3:$AT$3,BJ$1)</f>
        <v>0.5</v>
      </c>
      <c r="BK274" s="20" cm="1">
        <f t="array" ref="BK274">TREND($AS274:$AT274,$AS$3:$AT$3,BK$1)</f>
        <v>0.40000000000000568</v>
      </c>
      <c r="BL274" s="20" cm="1">
        <f t="array" ref="BL274">TREND($AS274:$AT274,$AS$3:$AT$3,BL$1)</f>
        <v>0.30000000000000426</v>
      </c>
      <c r="BM274" s="20" cm="1">
        <f t="array" ref="BM274">TREND($AS274:$AT274,$AS$3:$AT$3,BM$1)</f>
        <v>0.20000000000000284</v>
      </c>
    </row>
    <row r="275" spans="1:65" x14ac:dyDescent="0.35">
      <c r="A275" t="str">
        <f>IF(BYDem!B273="","\I:",BYDem!B273)</f>
        <v>Australia_NZ</v>
      </c>
      <c r="B275" t="str">
        <f>BYDem!E273</f>
        <v>TTP</v>
      </c>
      <c r="C275" t="str">
        <f t="shared" si="82"/>
        <v>TTP</v>
      </c>
      <c r="D275" s="4">
        <f>SUMIFS(BYDem!$M$2:$M$2000,BYDem!$B$2:$B$2000,Demands!$A275,BYDem!$E$2:$E$2000,Demands!$B275)</f>
        <v>23.15962458684</v>
      </c>
      <c r="E275" s="4">
        <f t="shared" si="83"/>
        <v>23.940441997100674</v>
      </c>
      <c r="F275" s="4">
        <f t="shared" si="84"/>
        <v>30.353351005778315</v>
      </c>
      <c r="G275" s="4">
        <f t="shared" si="85"/>
        <v>37.390058894394166</v>
      </c>
      <c r="H275" s="4">
        <f t="shared" si="86"/>
        <v>44.909325639963917</v>
      </c>
      <c r="I275" s="4">
        <f t="shared" si="87"/>
        <v>52.753471927538904</v>
      </c>
      <c r="J275" s="4">
        <f t="shared" si="88"/>
        <v>60.856456266108005</v>
      </c>
      <c r="K275" s="4">
        <f t="shared" si="89"/>
        <v>68.738371688429694</v>
      </c>
      <c r="L275" s="4">
        <f t="shared" si="90"/>
        <v>76.062881750128014</v>
      </c>
      <c r="M275" s="4">
        <f t="shared" si="91"/>
        <v>82.86366579406689</v>
      </c>
      <c r="N275" s="4">
        <f t="shared" si="92"/>
        <v>89.151782522324126</v>
      </c>
      <c r="O275" s="4">
        <f t="shared" si="93"/>
        <v>94.662791419504629</v>
      </c>
      <c r="P275" s="4">
        <f t="shared" si="94"/>
        <v>99.281550190525408</v>
      </c>
      <c r="Q275" s="4">
        <f t="shared" si="95"/>
        <v>102.98588539502056</v>
      </c>
      <c r="R275" s="4">
        <f t="shared" si="96"/>
        <v>105.81547623307681</v>
      </c>
      <c r="S275" s="4">
        <f t="shared" si="97"/>
        <v>107.864556097075</v>
      </c>
      <c r="T275" s="4">
        <f t="shared" si="98"/>
        <v>109.24676578091004</v>
      </c>
      <c r="U275" s="4">
        <f t="shared" si="99"/>
        <v>110.0651635564643</v>
      </c>
      <c r="W275" s="5" t="str">
        <f>VLOOKUP(C275&amp;A275,Driver_elast!$A$2:$D$1161,4,FALSE)</f>
        <v>GDPSER</v>
      </c>
      <c r="X275" s="5">
        <v>1</v>
      </c>
      <c r="Y275" s="2">
        <f>SUMIFS('Growth rates'!D$4:D$999,'Growth rates'!$B$4:$B$999,Demands!$A275,'Growth rates'!$C$4:$C$999,$W275)</f>
        <v>1</v>
      </c>
      <c r="Z275" s="2">
        <f>SUMIFS('Growth rates'!E$4:E$999,'Growth rates'!$B$4:$B$999,Demands!$A275,'Growth rates'!$C$4:$C$999,$W275)</f>
        <v>1.0170009356876171</v>
      </c>
      <c r="AA275" s="2">
        <f>SUMIFS('Growth rates'!F$4:F$999,'Growth rates'!$B$4:$B$999,Demands!$A275,'Growth rates'!$C$4:$C$999,$W275)</f>
        <v>1.1634481818503848</v>
      </c>
      <c r="AB275" s="2">
        <f>SUMIFS('Growth rates'!G$4:G$999,'Growth rates'!$B$4:$B$999,Demands!$A275,'Growth rates'!$C$4:$C$999,$W275)</f>
        <v>1.3186970338570498</v>
      </c>
      <c r="AC275" s="2">
        <f>SUMIFS('Growth rates'!H$4:H$999,'Growth rates'!$B$4:$B$999,Demands!$A275,'Growth rates'!$C$4:$C$999,$W275)</f>
        <v>1.4829611589760268</v>
      </c>
      <c r="AD275" s="2">
        <f>SUMIFS('Growth rates'!I$4:I$999,'Growth rates'!$B$4:$B$999,Demands!$A275,'Growth rates'!$C$4:$C$999,$W275)</f>
        <v>1.6566215423468027</v>
      </c>
      <c r="AE275" s="2">
        <f>SUMIFS('Growth rates'!J$4:J$999,'Growth rates'!$B$4:$B$999,Demands!$A275,'Growth rates'!$C$4:$C$999,$W275)</f>
        <v>1.8425391823791684</v>
      </c>
      <c r="AF275" s="2">
        <f>SUMIFS('Growth rates'!K$4:K$999,'Growth rates'!$B$4:$B$999,Demands!$A275,'Growth rates'!$C$4:$C$999,$W275)</f>
        <v>2.0340979433087258</v>
      </c>
      <c r="AG275" s="2">
        <f>SUMIFS('Growth rates'!L$4:L$999,'Growth rates'!$B$4:$B$999,Demands!$A275,'Growth rates'!$C$4:$C$999,$W275)</f>
        <v>2.2271235096213675</v>
      </c>
      <c r="AH275" s="2">
        <f>SUMIFS('Growth rates'!M$4:M$999,'Growth rates'!$B$4:$B$999,Demands!$A275,'Growth rates'!$C$4:$C$999,$W275)</f>
        <v>2.4262506749300732</v>
      </c>
      <c r="AI275" s="2">
        <f>SUMIFS('Growth rates'!N$4:N$999,'Growth rates'!$B$4:$B$999,Demands!$A275,'Growth rates'!$C$4:$C$999,$W275)</f>
        <v>2.6308242866944158</v>
      </c>
      <c r="AJ275" s="2">
        <f>SUMIFS('Growth rates'!O$4:O$999,'Growth rates'!$B$4:$B$999,Demands!$A275,'Growth rates'!$C$4:$C$999,$W275)</f>
        <v>2.8341081644909831</v>
      </c>
      <c r="AK275" s="2">
        <f>SUMIFS('Growth rates'!P$4:P$999,'Growth rates'!$B$4:$B$999,Demands!$A275,'Growth rates'!$C$4:$C$999,$W275)</f>
        <v>3.0316523971218645</v>
      </c>
      <c r="AL275" s="2">
        <f>SUMIFS('Growth rates'!Q$4:Q$999,'Growth rates'!$B$4:$B$999,Demands!$A275,'Growth rates'!$C$4:$C$999,$W275)</f>
        <v>3.2201778025790269</v>
      </c>
      <c r="AM275" s="2">
        <f>SUMIFS('Growth rates'!R$4:R$999,'Growth rates'!$B$4:$B$999,Demands!$A275,'Growth rates'!$C$4:$C$999,$W275)</f>
        <v>3.3971299270791926</v>
      </c>
      <c r="AN275" s="2">
        <f>SUMIFS('Growth rates'!S$4:S$999,'Growth rates'!$B$4:$B$999,Demands!$A275,'Growth rates'!$C$4:$C$999,$W275)</f>
        <v>3.5615905234108367</v>
      </c>
      <c r="AO275" s="2">
        <f>SUMIFS('Growth rates'!T$4:T$999,'Growth rates'!$B$4:$B$999,Demands!$A275,'Growth rates'!$C$4:$C$999,$W275)</f>
        <v>3.7137215875725444</v>
      </c>
      <c r="AP275" s="2">
        <f>SUMIFS('Growth rates'!U$4:U$999,'Growth rates'!$B$4:$B$999,Demands!$A275,'Growth rates'!$C$4:$C$999,$W275)</f>
        <v>3.8528241717347296</v>
      </c>
      <c r="AR275">
        <f>VLOOKUP(C275&amp;A275,Driver_elast!$A$2:$E$1161,5,FALSE)</f>
        <v>2.0076800000000001</v>
      </c>
      <c r="AS275">
        <f t="shared" si="100"/>
        <v>1</v>
      </c>
      <c r="AT275">
        <f t="shared" si="101"/>
        <v>0.2</v>
      </c>
      <c r="AV275" s="2" cm="1">
        <f t="array" ref="AV275">TREND($AR275:$AS275,$AR$3:$AS$3,AV$1)</f>
        <v>2.0076799999999935</v>
      </c>
      <c r="AW275" s="2" cm="1">
        <f t="array" ref="AW275">TREND($AR275:$AS275,$AR$3:$AS$3,AW$1)</f>
        <v>1.9831024390243854</v>
      </c>
      <c r="AX275" s="2" cm="1">
        <f t="array" ref="AX275">TREND($AR275:$AS275,$AR$3:$AS$3,AX$1)</f>
        <v>1.8602146341463381</v>
      </c>
      <c r="AY275" s="2" cm="1">
        <f t="array" ref="AY275">TREND($AR275:$AS275,$AR$3:$AS$3,AY$1)</f>
        <v>1.7373268292682837</v>
      </c>
      <c r="AZ275" s="2" cm="1">
        <f t="array" ref="AZ275">TREND($AR275:$AS275,$AR$3:$AS$3,AZ$1)</f>
        <v>1.6144390243902365</v>
      </c>
      <c r="BA275" s="2" cm="1">
        <f t="array" ref="BA275">TREND($AR275:$AS275,$AR$3:$AS$3,BA$1)</f>
        <v>1.4915512195121892</v>
      </c>
      <c r="BB275" s="2" cm="1">
        <f t="array" ref="BB275">TREND($AR275:$AS275,$AR$3:$AS$3,BB$1)</f>
        <v>1.3686634146341419</v>
      </c>
      <c r="BC275" s="2" cm="1">
        <f t="array" ref="BC275">TREND($AR275:$AS275,$AR$3:$AS$3,BC$1)</f>
        <v>1.2457756097560946</v>
      </c>
      <c r="BD275" s="2" cm="1">
        <f t="array" ref="BD275">TREND($AR275:$AS275,$AR$3:$AS$3,BD$1)</f>
        <v>1.1228878048780402</v>
      </c>
      <c r="BE275" s="2" cm="1">
        <f t="array" ref="BE275">TREND($AR275:$AS275,$AR$3:$AS$3,BE$1)</f>
        <v>0.99999999999999289</v>
      </c>
      <c r="BF275" s="20" cm="1">
        <f t="array" ref="BF275">TREND($AS275:$AT275,$AS$3:$AT$3,BF$1)</f>
        <v>0.90000000000000568</v>
      </c>
      <c r="BG275" s="20" cm="1">
        <f t="array" ref="BG275">TREND($AS275:$AT275,$AS$3:$AT$3,BG$1)</f>
        <v>0.80000000000000426</v>
      </c>
      <c r="BH275" s="20" cm="1">
        <f t="array" ref="BH275">TREND($AS275:$AT275,$AS$3:$AT$3,BH$1)</f>
        <v>0.70000000000000284</v>
      </c>
      <c r="BI275" s="20" cm="1">
        <f t="array" ref="BI275">TREND($AS275:$AT275,$AS$3:$AT$3,BI$1)</f>
        <v>0.60000000000000142</v>
      </c>
      <c r="BJ275" s="20" cm="1">
        <f t="array" ref="BJ275">TREND($AS275:$AT275,$AS$3:$AT$3,BJ$1)</f>
        <v>0.5</v>
      </c>
      <c r="BK275" s="20" cm="1">
        <f t="array" ref="BK275">TREND($AS275:$AT275,$AS$3:$AT$3,BK$1)</f>
        <v>0.40000000000000568</v>
      </c>
      <c r="BL275" s="20" cm="1">
        <f t="array" ref="BL275">TREND($AS275:$AT275,$AS$3:$AT$3,BL$1)</f>
        <v>0.30000000000000426</v>
      </c>
      <c r="BM275" s="20" cm="1">
        <f t="array" ref="BM275">TREND($AS275:$AT275,$AS$3:$AT$3,BM$1)</f>
        <v>0.20000000000000284</v>
      </c>
    </row>
    <row r="276" spans="1:65" x14ac:dyDescent="0.35">
      <c r="A276" t="str">
        <f>IF(BYDem!B274="","\I:",BYDem!B274)</f>
        <v>Australia_NZ</v>
      </c>
      <c r="B276" t="str">
        <f>BYDem!E274</f>
        <v>TWD</v>
      </c>
      <c r="C276" t="str">
        <f t="shared" si="82"/>
        <v>TWD</v>
      </c>
      <c r="D276" s="4">
        <f>SUMIFS(BYDem!$M$2:$M$2000,BYDem!$B$2:$B$2000,Demands!$A276,BYDem!$E$2:$E$2000,Demands!$B276)</f>
        <v>33.6053585736</v>
      </c>
      <c r="E276" s="4">
        <f t="shared" si="83"/>
        <v>34.057219284350076</v>
      </c>
      <c r="F276" s="4">
        <f t="shared" si="84"/>
        <v>37.935973543933407</v>
      </c>
      <c r="G276" s="4">
        <f t="shared" si="85"/>
        <v>41.939620819727971</v>
      </c>
      <c r="H276" s="4">
        <f t="shared" si="86"/>
        <v>46.071479109724898</v>
      </c>
      <c r="I276" s="4">
        <f t="shared" si="87"/>
        <v>50.338515605050219</v>
      </c>
      <c r="J276" s="4">
        <f t="shared" si="88"/>
        <v>54.8065954062874</v>
      </c>
      <c r="K276" s="4">
        <f t="shared" si="89"/>
        <v>59.313115734855778</v>
      </c>
      <c r="L276" s="4">
        <f t="shared" si="90"/>
        <v>63.764723955420862</v>
      </c>
      <c r="M276" s="4">
        <f t="shared" si="91"/>
        <v>68.273824462602576</v>
      </c>
      <c r="N276" s="4">
        <f t="shared" si="92"/>
        <v>72.371465466952571</v>
      </c>
      <c r="O276" s="4">
        <f t="shared" si="93"/>
        <v>75.909741175829737</v>
      </c>
      <c r="P276" s="4">
        <f t="shared" si="94"/>
        <v>78.839060436687603</v>
      </c>
      <c r="Q276" s="4">
        <f t="shared" si="95"/>
        <v>81.165578303837378</v>
      </c>
      <c r="R276" s="4">
        <f t="shared" si="96"/>
        <v>82.929344617622846</v>
      </c>
      <c r="S276" s="4">
        <f t="shared" si="97"/>
        <v>84.199454077851613</v>
      </c>
      <c r="T276" s="4">
        <f t="shared" si="98"/>
        <v>85.052805014222258</v>
      </c>
      <c r="U276" s="4">
        <f t="shared" si="99"/>
        <v>85.556732115676368</v>
      </c>
      <c r="W276" s="5" t="str">
        <f>VLOOKUP(C276&amp;A276,Driver_elast!$A$2:$D$1161,4,FALSE)</f>
        <v>GDPSER</v>
      </c>
      <c r="X276" s="5">
        <v>1</v>
      </c>
      <c r="Y276" s="2">
        <f>SUMIFS('Growth rates'!D$4:D$999,'Growth rates'!$B$4:$B$999,Demands!$A276,'Growth rates'!$C$4:$C$999,$W276)</f>
        <v>1</v>
      </c>
      <c r="Z276" s="2">
        <f>SUMIFS('Growth rates'!E$4:E$999,'Growth rates'!$B$4:$B$999,Demands!$A276,'Growth rates'!$C$4:$C$999,$W276)</f>
        <v>1.0170009356876171</v>
      </c>
      <c r="AA276" s="2">
        <f>SUMIFS('Growth rates'!F$4:F$999,'Growth rates'!$B$4:$B$999,Demands!$A276,'Growth rates'!$C$4:$C$999,$W276)</f>
        <v>1.1634481818503848</v>
      </c>
      <c r="AB276" s="2">
        <f>SUMIFS('Growth rates'!G$4:G$999,'Growth rates'!$B$4:$B$999,Demands!$A276,'Growth rates'!$C$4:$C$999,$W276)</f>
        <v>1.3186970338570498</v>
      </c>
      <c r="AC276" s="2">
        <f>SUMIFS('Growth rates'!H$4:H$999,'Growth rates'!$B$4:$B$999,Demands!$A276,'Growth rates'!$C$4:$C$999,$W276)</f>
        <v>1.4829611589760268</v>
      </c>
      <c r="AD276" s="2">
        <f>SUMIFS('Growth rates'!I$4:I$999,'Growth rates'!$B$4:$B$999,Demands!$A276,'Growth rates'!$C$4:$C$999,$W276)</f>
        <v>1.6566215423468027</v>
      </c>
      <c r="AE276" s="2">
        <f>SUMIFS('Growth rates'!J$4:J$999,'Growth rates'!$B$4:$B$999,Demands!$A276,'Growth rates'!$C$4:$C$999,$W276)</f>
        <v>1.8425391823791684</v>
      </c>
      <c r="AF276" s="2">
        <f>SUMIFS('Growth rates'!K$4:K$999,'Growth rates'!$B$4:$B$999,Demands!$A276,'Growth rates'!$C$4:$C$999,$W276)</f>
        <v>2.0340979433087258</v>
      </c>
      <c r="AG276" s="2">
        <f>SUMIFS('Growth rates'!L$4:L$999,'Growth rates'!$B$4:$B$999,Demands!$A276,'Growth rates'!$C$4:$C$999,$W276)</f>
        <v>2.2271235096213675</v>
      </c>
      <c r="AH276" s="2">
        <f>SUMIFS('Growth rates'!M$4:M$999,'Growth rates'!$B$4:$B$999,Demands!$A276,'Growth rates'!$C$4:$C$999,$W276)</f>
        <v>2.4262506749300732</v>
      </c>
      <c r="AI276" s="2">
        <f>SUMIFS('Growth rates'!N$4:N$999,'Growth rates'!$B$4:$B$999,Demands!$A276,'Growth rates'!$C$4:$C$999,$W276)</f>
        <v>2.6308242866944158</v>
      </c>
      <c r="AJ276" s="2">
        <f>SUMIFS('Growth rates'!O$4:O$999,'Growth rates'!$B$4:$B$999,Demands!$A276,'Growth rates'!$C$4:$C$999,$W276)</f>
        <v>2.8341081644909831</v>
      </c>
      <c r="AK276" s="2">
        <f>SUMIFS('Growth rates'!P$4:P$999,'Growth rates'!$B$4:$B$999,Demands!$A276,'Growth rates'!$C$4:$C$999,$W276)</f>
        <v>3.0316523971218645</v>
      </c>
      <c r="AL276" s="2">
        <f>SUMIFS('Growth rates'!Q$4:Q$999,'Growth rates'!$B$4:$B$999,Demands!$A276,'Growth rates'!$C$4:$C$999,$W276)</f>
        <v>3.2201778025790269</v>
      </c>
      <c r="AM276" s="2">
        <f>SUMIFS('Growth rates'!R$4:R$999,'Growth rates'!$B$4:$B$999,Demands!$A276,'Growth rates'!$C$4:$C$999,$W276)</f>
        <v>3.3971299270791926</v>
      </c>
      <c r="AN276" s="2">
        <f>SUMIFS('Growth rates'!S$4:S$999,'Growth rates'!$B$4:$B$999,Demands!$A276,'Growth rates'!$C$4:$C$999,$W276)</f>
        <v>3.5615905234108367</v>
      </c>
      <c r="AO276" s="2">
        <f>SUMIFS('Growth rates'!T$4:T$999,'Growth rates'!$B$4:$B$999,Demands!$A276,'Growth rates'!$C$4:$C$999,$W276)</f>
        <v>3.7137215875725444</v>
      </c>
      <c r="AP276" s="2">
        <f>SUMIFS('Growth rates'!U$4:U$999,'Growth rates'!$B$4:$B$999,Demands!$A276,'Growth rates'!$C$4:$C$999,$W276)</f>
        <v>3.8528241717347296</v>
      </c>
      <c r="AR276">
        <f>VLOOKUP(C276&amp;A276,Driver_elast!$A$2:$E$1161,5,FALSE)</f>
        <v>0.79090300000000002</v>
      </c>
      <c r="AS276">
        <f t="shared" si="100"/>
        <v>0.79090300000000002</v>
      </c>
      <c r="AT276">
        <f t="shared" si="101"/>
        <v>0.1581806</v>
      </c>
      <c r="AV276" s="2" cm="1">
        <f t="array" ref="AV276">TREND($AR276:$AS276,$AR$3:$AS$3,AV$1)</f>
        <v>0.79090300000000002</v>
      </c>
      <c r="AW276" s="2" cm="1">
        <f t="array" ref="AW276">TREND($AR276:$AS276,$AR$3:$AS$3,AW$1)</f>
        <v>0.79090300000000002</v>
      </c>
      <c r="AX276" s="2" cm="1">
        <f t="array" ref="AX276">TREND($AR276:$AS276,$AR$3:$AS$3,AX$1)</f>
        <v>0.79090300000000002</v>
      </c>
      <c r="AY276" s="2" cm="1">
        <f t="array" ref="AY276">TREND($AR276:$AS276,$AR$3:$AS$3,AY$1)</f>
        <v>0.79090300000000002</v>
      </c>
      <c r="AZ276" s="2" cm="1">
        <f t="array" ref="AZ276">TREND($AR276:$AS276,$AR$3:$AS$3,AZ$1)</f>
        <v>0.79090300000000002</v>
      </c>
      <c r="BA276" s="2" cm="1">
        <f t="array" ref="BA276">TREND($AR276:$AS276,$AR$3:$AS$3,BA$1)</f>
        <v>0.79090300000000002</v>
      </c>
      <c r="BB276" s="2" cm="1">
        <f t="array" ref="BB276">TREND($AR276:$AS276,$AR$3:$AS$3,BB$1)</f>
        <v>0.79090300000000002</v>
      </c>
      <c r="BC276" s="2" cm="1">
        <f t="array" ref="BC276">TREND($AR276:$AS276,$AR$3:$AS$3,BC$1)</f>
        <v>0.79090300000000002</v>
      </c>
      <c r="BD276" s="2" cm="1">
        <f t="array" ref="BD276">TREND($AR276:$AS276,$AR$3:$AS$3,BD$1)</f>
        <v>0.79090300000000002</v>
      </c>
      <c r="BE276" s="2" cm="1">
        <f t="array" ref="BE276">TREND($AR276:$AS276,$AR$3:$AS$3,BE$1)</f>
        <v>0.79090300000000002</v>
      </c>
      <c r="BF276" s="20" cm="1">
        <f t="array" ref="BF276">TREND($AS276:$AT276,$AS$3:$AT$3,BF$1)</f>
        <v>0.71181269999999586</v>
      </c>
      <c r="BG276" s="20" cm="1">
        <f t="array" ref="BG276">TREND($AS276:$AT276,$AS$3:$AT$3,BG$1)</f>
        <v>0.63272239999999869</v>
      </c>
      <c r="BH276" s="20" cm="1">
        <f t="array" ref="BH276">TREND($AS276:$AT276,$AS$3:$AT$3,BH$1)</f>
        <v>0.55363209999999441</v>
      </c>
      <c r="BI276" s="20" cm="1">
        <f t="array" ref="BI276">TREND($AS276:$AT276,$AS$3:$AT$3,BI$1)</f>
        <v>0.47454179999999724</v>
      </c>
      <c r="BJ276" s="20" cm="1">
        <f t="array" ref="BJ276">TREND($AS276:$AT276,$AS$3:$AT$3,BJ$1)</f>
        <v>0.39545149999999296</v>
      </c>
      <c r="BK276" s="20" cm="1">
        <f t="array" ref="BK276">TREND($AS276:$AT276,$AS$3:$AT$3,BK$1)</f>
        <v>0.31636119999999579</v>
      </c>
      <c r="BL276" s="20" cm="1">
        <f t="array" ref="BL276">TREND($AS276:$AT276,$AS$3:$AT$3,BL$1)</f>
        <v>0.23727089999999862</v>
      </c>
      <c r="BM276" s="20" cm="1">
        <f t="array" ref="BM276">TREND($AS276:$AT276,$AS$3:$AT$3,BM$1)</f>
        <v>0.15818059999999434</v>
      </c>
    </row>
    <row r="277" spans="1:65" x14ac:dyDescent="0.35">
      <c r="A277" t="str">
        <f>IF(BYDem!B275="","\I:",BYDem!B275)</f>
        <v>Australia_NZ</v>
      </c>
      <c r="B277" t="str">
        <f>BYDem!E275</f>
        <v>TWI</v>
      </c>
      <c r="C277" t="str">
        <f t="shared" si="82"/>
        <v>TWI</v>
      </c>
      <c r="D277" s="4">
        <f>SUMIFS(BYDem!$M$2:$M$2000,BYDem!$B$2:$B$2000,Demands!$A277,BYDem!$E$2:$E$2000,Demands!$B277)</f>
        <v>45.769226745600001</v>
      </c>
      <c r="E277" s="4">
        <f t="shared" si="83"/>
        <v>46.573046390519643</v>
      </c>
      <c r="F277" s="4">
        <f t="shared" si="84"/>
        <v>53.473339956988482</v>
      </c>
      <c r="G277" s="4">
        <f t="shared" si="85"/>
        <v>60.785498228285427</v>
      </c>
      <c r="H277" s="4">
        <f t="shared" si="86"/>
        <v>68.513574555327352</v>
      </c>
      <c r="I277" s="4">
        <f t="shared" si="87"/>
        <v>76.669270616182075</v>
      </c>
      <c r="J277" s="4">
        <f t="shared" si="88"/>
        <v>85.380201913594533</v>
      </c>
      <c r="K277" s="4">
        <f t="shared" si="89"/>
        <v>94.330010398055052</v>
      </c>
      <c r="L277" s="4">
        <f t="shared" si="90"/>
        <v>103.31840575024933</v>
      </c>
      <c r="M277" s="4">
        <f t="shared" si="91"/>
        <v>112.5561068352509</v>
      </c>
      <c r="N277" s="4">
        <f t="shared" si="92"/>
        <v>121.09743712127992</v>
      </c>
      <c r="O277" s="4">
        <f t="shared" si="93"/>
        <v>128.58319943045211</v>
      </c>
      <c r="P277" s="4">
        <f t="shared" si="94"/>
        <v>134.8569926629317</v>
      </c>
      <c r="Q277" s="4">
        <f t="shared" si="95"/>
        <v>139.88869799524144</v>
      </c>
      <c r="R277" s="4">
        <f t="shared" si="96"/>
        <v>143.73221282911101</v>
      </c>
      <c r="S277" s="4">
        <f t="shared" si="97"/>
        <v>146.51553709887381</v>
      </c>
      <c r="T277" s="4">
        <f t="shared" si="98"/>
        <v>148.39303237200224</v>
      </c>
      <c r="U277" s="4">
        <f t="shared" si="99"/>
        <v>149.50468567114476</v>
      </c>
      <c r="W277" s="5" t="str">
        <f>VLOOKUP(C277&amp;A277,Driver_elast!$A$2:$D$1161,4,FALSE)</f>
        <v>GDPSER</v>
      </c>
      <c r="X277" s="5">
        <v>1</v>
      </c>
      <c r="Y277" s="2">
        <f>SUMIFS('Growth rates'!D$4:D$999,'Growth rates'!$B$4:$B$999,Demands!$A277,'Growth rates'!$C$4:$C$999,$W277)</f>
        <v>1</v>
      </c>
      <c r="Z277" s="2">
        <f>SUMIFS('Growth rates'!E$4:E$999,'Growth rates'!$B$4:$B$999,Demands!$A277,'Growth rates'!$C$4:$C$999,$W277)</f>
        <v>1.0170009356876171</v>
      </c>
      <c r="AA277" s="2">
        <f>SUMIFS('Growth rates'!F$4:F$999,'Growth rates'!$B$4:$B$999,Demands!$A277,'Growth rates'!$C$4:$C$999,$W277)</f>
        <v>1.1634481818503848</v>
      </c>
      <c r="AB277" s="2">
        <f>SUMIFS('Growth rates'!G$4:G$999,'Growth rates'!$B$4:$B$999,Demands!$A277,'Growth rates'!$C$4:$C$999,$W277)</f>
        <v>1.3186970338570498</v>
      </c>
      <c r="AC277" s="2">
        <f>SUMIFS('Growth rates'!H$4:H$999,'Growth rates'!$B$4:$B$999,Demands!$A277,'Growth rates'!$C$4:$C$999,$W277)</f>
        <v>1.4829611589760268</v>
      </c>
      <c r="AD277" s="2">
        <f>SUMIFS('Growth rates'!I$4:I$999,'Growth rates'!$B$4:$B$999,Demands!$A277,'Growth rates'!$C$4:$C$999,$W277)</f>
        <v>1.6566215423468027</v>
      </c>
      <c r="AE277" s="2">
        <f>SUMIFS('Growth rates'!J$4:J$999,'Growth rates'!$B$4:$B$999,Demands!$A277,'Growth rates'!$C$4:$C$999,$W277)</f>
        <v>1.8425391823791684</v>
      </c>
      <c r="AF277" s="2">
        <f>SUMIFS('Growth rates'!K$4:K$999,'Growth rates'!$B$4:$B$999,Demands!$A277,'Growth rates'!$C$4:$C$999,$W277)</f>
        <v>2.0340979433087258</v>
      </c>
      <c r="AG277" s="2">
        <f>SUMIFS('Growth rates'!L$4:L$999,'Growth rates'!$B$4:$B$999,Demands!$A277,'Growth rates'!$C$4:$C$999,$W277)</f>
        <v>2.2271235096213675</v>
      </c>
      <c r="AH277" s="2">
        <f>SUMIFS('Growth rates'!M$4:M$999,'Growth rates'!$B$4:$B$999,Demands!$A277,'Growth rates'!$C$4:$C$999,$W277)</f>
        <v>2.4262506749300732</v>
      </c>
      <c r="AI277" s="2">
        <f>SUMIFS('Growth rates'!N$4:N$999,'Growth rates'!$B$4:$B$999,Demands!$A277,'Growth rates'!$C$4:$C$999,$W277)</f>
        <v>2.6308242866944158</v>
      </c>
      <c r="AJ277" s="2">
        <f>SUMIFS('Growth rates'!O$4:O$999,'Growth rates'!$B$4:$B$999,Demands!$A277,'Growth rates'!$C$4:$C$999,$W277)</f>
        <v>2.8341081644909831</v>
      </c>
      <c r="AK277" s="2">
        <f>SUMIFS('Growth rates'!P$4:P$999,'Growth rates'!$B$4:$B$999,Demands!$A277,'Growth rates'!$C$4:$C$999,$W277)</f>
        <v>3.0316523971218645</v>
      </c>
      <c r="AL277" s="2">
        <f>SUMIFS('Growth rates'!Q$4:Q$999,'Growth rates'!$B$4:$B$999,Demands!$A277,'Growth rates'!$C$4:$C$999,$W277)</f>
        <v>3.2201778025790269</v>
      </c>
      <c r="AM277" s="2">
        <f>SUMIFS('Growth rates'!R$4:R$999,'Growth rates'!$B$4:$B$999,Demands!$A277,'Growth rates'!$C$4:$C$999,$W277)</f>
        <v>3.3971299270791926</v>
      </c>
      <c r="AN277" s="2">
        <f>SUMIFS('Growth rates'!S$4:S$999,'Growth rates'!$B$4:$B$999,Demands!$A277,'Growth rates'!$C$4:$C$999,$W277)</f>
        <v>3.5615905234108367</v>
      </c>
      <c r="AO277" s="2">
        <f>SUMIFS('Growth rates'!T$4:T$999,'Growth rates'!$B$4:$B$999,Demands!$A277,'Growth rates'!$C$4:$C$999,$W277)</f>
        <v>3.7137215875725444</v>
      </c>
      <c r="AP277" s="2">
        <f>SUMIFS('Growth rates'!U$4:U$999,'Growth rates'!$B$4:$B$999,Demands!$A277,'Growth rates'!$C$4:$C$999,$W277)</f>
        <v>3.8528241717347296</v>
      </c>
      <c r="AR277">
        <f>VLOOKUP(C277&amp;A277,Driver_elast!$A$2:$E$1161,5,FALSE)</f>
        <v>1.0338540000000001</v>
      </c>
      <c r="AS277">
        <f t="shared" si="100"/>
        <v>1</v>
      </c>
      <c r="AT277">
        <f t="shared" si="101"/>
        <v>0.2</v>
      </c>
      <c r="AV277" s="2" cm="1">
        <f t="array" ref="AV277">TREND($AR277:$AS277,$AR$3:$AS$3,AV$1)</f>
        <v>1.0338539999999998</v>
      </c>
      <c r="AW277" s="2" cm="1">
        <f t="array" ref="AW277">TREND($AR277:$AS277,$AR$3:$AS$3,AW$1)</f>
        <v>1.0330282926829266</v>
      </c>
      <c r="AX277" s="2" cm="1">
        <f t="array" ref="AX277">TREND($AR277:$AS277,$AR$3:$AS$3,AX$1)</f>
        <v>1.0288997560975608</v>
      </c>
      <c r="AY277" s="2" cm="1">
        <f t="array" ref="AY277">TREND($AR277:$AS277,$AR$3:$AS$3,AY$1)</f>
        <v>1.024771219512195</v>
      </c>
      <c r="AZ277" s="2" cm="1">
        <f t="array" ref="AZ277">TREND($AR277:$AS277,$AR$3:$AS$3,AZ$1)</f>
        <v>1.0206426829268291</v>
      </c>
      <c r="BA277" s="2" cm="1">
        <f t="array" ref="BA277">TREND($AR277:$AS277,$AR$3:$AS$3,BA$1)</f>
        <v>1.0165141463414633</v>
      </c>
      <c r="BB277" s="2" cm="1">
        <f t="array" ref="BB277">TREND($AR277:$AS277,$AR$3:$AS$3,BB$1)</f>
        <v>1.0123856097560973</v>
      </c>
      <c r="BC277" s="2" cm="1">
        <f t="array" ref="BC277">TREND($AR277:$AS277,$AR$3:$AS$3,BC$1)</f>
        <v>1.0082570731707314</v>
      </c>
      <c r="BD277" s="2" cm="1">
        <f t="array" ref="BD277">TREND($AR277:$AS277,$AR$3:$AS$3,BD$1)</f>
        <v>1.0041285365853656</v>
      </c>
      <c r="BE277" s="2" cm="1">
        <f t="array" ref="BE277">TREND($AR277:$AS277,$AR$3:$AS$3,BE$1)</f>
        <v>0.99999999999999978</v>
      </c>
      <c r="BF277" s="20" cm="1">
        <f t="array" ref="BF277">TREND($AS277:$AT277,$AS$3:$AT$3,BF$1)</f>
        <v>0.90000000000000568</v>
      </c>
      <c r="BG277" s="20" cm="1">
        <f t="array" ref="BG277">TREND($AS277:$AT277,$AS$3:$AT$3,BG$1)</f>
        <v>0.80000000000000426</v>
      </c>
      <c r="BH277" s="20" cm="1">
        <f t="array" ref="BH277">TREND($AS277:$AT277,$AS$3:$AT$3,BH$1)</f>
        <v>0.70000000000000284</v>
      </c>
      <c r="BI277" s="20" cm="1">
        <f t="array" ref="BI277">TREND($AS277:$AT277,$AS$3:$AT$3,BI$1)</f>
        <v>0.60000000000000142</v>
      </c>
      <c r="BJ277" s="20" cm="1">
        <f t="array" ref="BJ277">TREND($AS277:$AT277,$AS$3:$AT$3,BJ$1)</f>
        <v>0.5</v>
      </c>
      <c r="BK277" s="20" cm="1">
        <f t="array" ref="BK277">TREND($AS277:$AT277,$AS$3:$AT$3,BK$1)</f>
        <v>0.40000000000000568</v>
      </c>
      <c r="BL277" s="20" cm="1">
        <f t="array" ref="BL277">TREND($AS277:$AT277,$AS$3:$AT$3,BL$1)</f>
        <v>0.30000000000000426</v>
      </c>
      <c r="BM277" s="20" cm="1">
        <f t="array" ref="BM277">TREND($AS277:$AT277,$AS$3:$AT$3,BM$1)</f>
        <v>0.20000000000000284</v>
      </c>
    </row>
    <row r="278" spans="1:65" x14ac:dyDescent="0.35">
      <c r="A278" t="str">
        <f>IF(BYDem!B276="","\I:",BYDem!B276)</f>
        <v>Australia_NZ</v>
      </c>
      <c r="B278" t="str">
        <f>BYDem!E276</f>
        <v>Trd_2w</v>
      </c>
      <c r="C278" t="str">
        <f t="shared" si="82"/>
        <v>Trd_2w</v>
      </c>
      <c r="D278" s="4">
        <f>SUMIFS(BYDem!$M$2:$M$2000,BYDem!$B$2:$B$2000,Demands!$A278,BYDem!$E$2:$E$2000,Demands!$B278)</f>
        <v>12.11</v>
      </c>
      <c r="E278" s="4">
        <f t="shared" si="83"/>
        <v>12.193565522246541</v>
      </c>
      <c r="F278" s="4">
        <f t="shared" si="84"/>
        <v>13.165452992287436</v>
      </c>
      <c r="G278" s="4">
        <f t="shared" si="85"/>
        <v>14.144638895605468</v>
      </c>
      <c r="H278" s="4">
        <f t="shared" si="86"/>
        <v>15.146893626501944</v>
      </c>
      <c r="I278" s="4">
        <f t="shared" si="87"/>
        <v>16.170598328112128</v>
      </c>
      <c r="J278" s="4">
        <f t="shared" si="88"/>
        <v>17.22297616431927</v>
      </c>
      <c r="K278" s="4">
        <f t="shared" si="89"/>
        <v>18.246776558562438</v>
      </c>
      <c r="L278" s="4">
        <f t="shared" si="90"/>
        <v>19.249507059097802</v>
      </c>
      <c r="M278" s="4">
        <f t="shared" si="91"/>
        <v>20.266614046283138</v>
      </c>
      <c r="N278" s="4">
        <f t="shared" si="92"/>
        <v>21.210407340764807</v>
      </c>
      <c r="O278" s="4">
        <f t="shared" si="93"/>
        <v>22.037562352261773</v>
      </c>
      <c r="P278" s="4">
        <f t="shared" si="94"/>
        <v>22.736706057925694</v>
      </c>
      <c r="Q278" s="4">
        <f t="shared" si="95"/>
        <v>23.312537685781745</v>
      </c>
      <c r="R278" s="4">
        <f t="shared" si="96"/>
        <v>23.776840516793964</v>
      </c>
      <c r="S278" s="4">
        <f t="shared" si="97"/>
        <v>24.137899442306249</v>
      </c>
      <c r="T278" s="4">
        <f t="shared" si="98"/>
        <v>24.399298253328972</v>
      </c>
      <c r="U278" s="4">
        <f t="shared" si="99"/>
        <v>24.564572796343494</v>
      </c>
      <c r="W278" s="5" t="str">
        <f>VLOOKUP(C278&amp;A278,Driver_elast!$A$2:$D$1161,4,FALSE)</f>
        <v>GDPPCAP</v>
      </c>
      <c r="X278" s="5">
        <v>1</v>
      </c>
      <c r="Y278" s="2">
        <f>SUMIFS('Growth rates'!D$4:D$999,'Growth rates'!$B$4:$B$999,Demands!$A278,'Growth rates'!$C$4:$C$999,$W278)</f>
        <v>1</v>
      </c>
      <c r="Z278" s="2">
        <f>SUMIFS('Growth rates'!E$4:E$999,'Growth rates'!$B$4:$B$999,Demands!$A278,'Growth rates'!$C$4:$C$999,$W278)</f>
        <v>1.009176479968948</v>
      </c>
      <c r="AA278" s="2">
        <f>SUMIFS('Growth rates'!F$4:F$999,'Growth rates'!$B$4:$B$999,Demands!$A278,'Growth rates'!$C$4:$C$999,$W278)</f>
        <v>1.1161424217841804</v>
      </c>
      <c r="AB278" s="2">
        <f>SUMIFS('Growth rates'!G$4:G$999,'Growth rates'!$B$4:$B$999,Demands!$A278,'Growth rates'!$C$4:$C$999,$W278)</f>
        <v>1.2265355634758779</v>
      </c>
      <c r="AC278" s="2">
        <f>SUMIFS('Growth rates'!H$4:H$999,'Growth rates'!$B$4:$B$999,Demands!$A278,'Growth rates'!$C$4:$C$999,$W278)</f>
        <v>1.3421093993826021</v>
      </c>
      <c r="AD278" s="2">
        <f>SUMIFS('Growth rates'!I$4:I$999,'Growth rates'!$B$4:$B$999,Demands!$A278,'Growth rates'!$C$4:$C$999,$W278)</f>
        <v>1.4627329679868393</v>
      </c>
      <c r="AE278" s="2">
        <f>SUMIFS('Growth rates'!J$4:J$999,'Growth rates'!$B$4:$B$999,Demands!$A278,'Growth rates'!$C$4:$C$999,$W278)</f>
        <v>1.5893242464123543</v>
      </c>
      <c r="AF278" s="2">
        <f>SUMIFS('Growth rates'!K$4:K$999,'Growth rates'!$B$4:$B$999,Demands!$A278,'Growth rates'!$C$4:$C$999,$W278)</f>
        <v>1.7149598507814963</v>
      </c>
      <c r="AG278" s="2">
        <f>SUMIFS('Growth rates'!L$4:L$999,'Growth rates'!$B$4:$B$999,Demands!$A278,'Growth rates'!$C$4:$C$999,$W278)</f>
        <v>1.8402869999799363</v>
      </c>
      <c r="AH278" s="2">
        <f>SUMIFS('Growth rates'!M$4:M$999,'Growth rates'!$B$4:$B$999,Demands!$A278,'Growth rates'!$C$4:$C$999,$W278)</f>
        <v>1.9695950956382904</v>
      </c>
      <c r="AI278" s="2">
        <f>SUMIFS('Growth rates'!N$4:N$999,'Growth rates'!$B$4:$B$999,Demands!$A278,'Growth rates'!$C$4:$C$999,$W278)</f>
        <v>2.1051212975869742</v>
      </c>
      <c r="AJ278" s="2">
        <f>SUMIFS('Growth rates'!O$4:O$999,'Growth rates'!$B$4:$B$999,Demands!$A278,'Growth rates'!$C$4:$C$999,$W278)</f>
        <v>2.2415853194681765</v>
      </c>
      <c r="AK278" s="2">
        <f>SUMIFS('Growth rates'!P$4:P$999,'Growth rates'!$B$4:$B$999,Demands!$A278,'Growth rates'!$C$4:$C$999,$W278)</f>
        <v>2.3766846708876641</v>
      </c>
      <c r="AL278" s="2">
        <f>SUMIFS('Growth rates'!Q$4:Q$999,'Growth rates'!$B$4:$B$999,Demands!$A278,'Growth rates'!$C$4:$C$999,$W278)</f>
        <v>2.5100925300399028</v>
      </c>
      <c r="AM278" s="2">
        <f>SUMIFS('Growth rates'!R$4:R$999,'Growth rates'!$B$4:$B$999,Demands!$A278,'Growth rates'!$C$4:$C$999,$W278)</f>
        <v>2.6430536424167856</v>
      </c>
      <c r="AN278" s="2">
        <f>SUMIFS('Growth rates'!S$4:S$999,'Growth rates'!$B$4:$B$999,Demands!$A278,'Growth rates'!$C$4:$C$999,$W278)</f>
        <v>2.7764865836555312</v>
      </c>
      <c r="AO278" s="2">
        <f>SUMIFS('Growth rates'!T$4:T$999,'Growth rates'!$B$4:$B$999,Demands!$A278,'Growth rates'!$C$4:$C$999,$W278)</f>
        <v>2.9097686112918786</v>
      </c>
      <c r="AP278" s="2">
        <f>SUMIFS('Growth rates'!U$4:U$999,'Growth rates'!$B$4:$B$999,Demands!$A278,'Growth rates'!$C$4:$C$999,$W278)</f>
        <v>3.0408225930988588</v>
      </c>
      <c r="AR278">
        <f>VLOOKUP(C278&amp;A278,Driver_elast!$A$2:$E$1161,5,FALSE)</f>
        <v>0.75198100000000001</v>
      </c>
      <c r="AS278">
        <f t="shared" si="100"/>
        <v>0.75198100000000001</v>
      </c>
      <c r="AT278">
        <f t="shared" si="101"/>
        <v>0.15039620000000001</v>
      </c>
      <c r="AV278" s="2" cm="1">
        <f t="array" ref="AV278">TREND($AR278:$AS278,$AR$3:$AS$3,AV$1)</f>
        <v>0.75198100000000001</v>
      </c>
      <c r="AW278" s="2" cm="1">
        <f t="array" ref="AW278">TREND($AR278:$AS278,$AR$3:$AS$3,AW$1)</f>
        <v>0.75198100000000001</v>
      </c>
      <c r="AX278" s="2" cm="1">
        <f t="array" ref="AX278">TREND($AR278:$AS278,$AR$3:$AS$3,AX$1)</f>
        <v>0.75198100000000001</v>
      </c>
      <c r="AY278" s="2" cm="1">
        <f t="array" ref="AY278">TREND($AR278:$AS278,$AR$3:$AS$3,AY$1)</f>
        <v>0.75198100000000001</v>
      </c>
      <c r="AZ278" s="2" cm="1">
        <f t="array" ref="AZ278">TREND($AR278:$AS278,$AR$3:$AS$3,AZ$1)</f>
        <v>0.75198100000000001</v>
      </c>
      <c r="BA278" s="2" cm="1">
        <f t="array" ref="BA278">TREND($AR278:$AS278,$AR$3:$AS$3,BA$1)</f>
        <v>0.75198100000000001</v>
      </c>
      <c r="BB278" s="2" cm="1">
        <f t="array" ref="BB278">TREND($AR278:$AS278,$AR$3:$AS$3,BB$1)</f>
        <v>0.75198100000000001</v>
      </c>
      <c r="BC278" s="2" cm="1">
        <f t="array" ref="BC278">TREND($AR278:$AS278,$AR$3:$AS$3,BC$1)</f>
        <v>0.75198100000000001</v>
      </c>
      <c r="BD278" s="2" cm="1">
        <f t="array" ref="BD278">TREND($AR278:$AS278,$AR$3:$AS$3,BD$1)</f>
        <v>0.75198100000000001</v>
      </c>
      <c r="BE278" s="2" cm="1">
        <f t="array" ref="BE278">TREND($AR278:$AS278,$AR$3:$AS$3,BE$1)</f>
        <v>0.75198100000000001</v>
      </c>
      <c r="BF278" s="20" cm="1">
        <f t="array" ref="BF278">TREND($AS278:$AT278,$AS$3:$AT$3,BF$1)</f>
        <v>0.67678289999999919</v>
      </c>
      <c r="BG278" s="20" cm="1">
        <f t="array" ref="BG278">TREND($AS278:$AT278,$AS$3:$AT$3,BG$1)</f>
        <v>0.6015847999999977</v>
      </c>
      <c r="BH278" s="20" cm="1">
        <f t="array" ref="BH278">TREND($AS278:$AT278,$AS$3:$AT$3,BH$1)</f>
        <v>0.52638669999999976</v>
      </c>
      <c r="BI278" s="20" cm="1">
        <f t="array" ref="BI278">TREND($AS278:$AT278,$AS$3:$AT$3,BI$1)</f>
        <v>0.45118859999999827</v>
      </c>
      <c r="BJ278" s="20" cm="1">
        <f t="array" ref="BJ278">TREND($AS278:$AT278,$AS$3:$AT$3,BJ$1)</f>
        <v>0.37599050000000034</v>
      </c>
      <c r="BK278" s="20" cm="1">
        <f t="array" ref="BK278">TREND($AS278:$AT278,$AS$3:$AT$3,BK$1)</f>
        <v>0.30079239999999885</v>
      </c>
      <c r="BL278" s="20" cm="1">
        <f t="array" ref="BL278">TREND($AS278:$AT278,$AS$3:$AT$3,BL$1)</f>
        <v>0.22559430000000091</v>
      </c>
      <c r="BM278" s="20" cm="1">
        <f t="array" ref="BM278">TREND($AS278:$AT278,$AS$3:$AT$3,BM$1)</f>
        <v>0.15039619999999942</v>
      </c>
    </row>
    <row r="279" spans="1:65" x14ac:dyDescent="0.35">
      <c r="A279" t="str">
        <f>IF(BYDem!B277="","\I:",BYDem!B277)</f>
        <v>Australia_NZ</v>
      </c>
      <c r="B279" t="str">
        <f>BYDem!E277</f>
        <v>Trd_3w</v>
      </c>
      <c r="C279" t="str">
        <f t="shared" si="82"/>
        <v>Trd_3w</v>
      </c>
      <c r="D279" s="4">
        <f>SUMIFS(BYDem!$M$2:$M$2000,BYDem!$B$2:$B$2000,Demands!$A279,BYDem!$E$2:$E$2000,Demands!$B279)</f>
        <v>0</v>
      </c>
      <c r="E279" s="4">
        <f t="shared" si="83"/>
        <v>0</v>
      </c>
      <c r="F279" s="4">
        <f t="shared" si="84"/>
        <v>0</v>
      </c>
      <c r="G279" s="4">
        <f t="shared" si="85"/>
        <v>0</v>
      </c>
      <c r="H279" s="4">
        <f t="shared" si="86"/>
        <v>0</v>
      </c>
      <c r="I279" s="4">
        <f t="shared" si="87"/>
        <v>0</v>
      </c>
      <c r="J279" s="4">
        <f t="shared" si="88"/>
        <v>0</v>
      </c>
      <c r="K279" s="4">
        <f t="shared" si="89"/>
        <v>0</v>
      </c>
      <c r="L279" s="4">
        <f t="shared" si="90"/>
        <v>0</v>
      </c>
      <c r="M279" s="4">
        <f t="shared" si="91"/>
        <v>0</v>
      </c>
      <c r="N279" s="4">
        <f t="shared" si="92"/>
        <v>0</v>
      </c>
      <c r="O279" s="4">
        <f t="shared" si="93"/>
        <v>0</v>
      </c>
      <c r="P279" s="4">
        <f t="shared" si="94"/>
        <v>0</v>
      </c>
      <c r="Q279" s="4">
        <f t="shared" si="95"/>
        <v>0</v>
      </c>
      <c r="R279" s="4">
        <f t="shared" si="96"/>
        <v>0</v>
      </c>
      <c r="S279" s="4">
        <f t="shared" si="97"/>
        <v>0</v>
      </c>
      <c r="T279" s="4">
        <f t="shared" si="98"/>
        <v>0</v>
      </c>
      <c r="U279" s="4">
        <f t="shared" si="99"/>
        <v>0</v>
      </c>
      <c r="W279" s="5" t="str">
        <f>VLOOKUP(C279&amp;A279,Driver_elast!$A$2:$D$1161,4,FALSE)</f>
        <v>GDPPCAP</v>
      </c>
      <c r="X279" s="5">
        <v>1</v>
      </c>
      <c r="Y279" s="2">
        <f>SUMIFS('Growth rates'!D$4:D$999,'Growth rates'!$B$4:$B$999,Demands!$A279,'Growth rates'!$C$4:$C$999,$W279)</f>
        <v>1</v>
      </c>
      <c r="Z279" s="2">
        <f>SUMIFS('Growth rates'!E$4:E$999,'Growth rates'!$B$4:$B$999,Demands!$A279,'Growth rates'!$C$4:$C$999,$W279)</f>
        <v>1.009176479968948</v>
      </c>
      <c r="AA279" s="2">
        <f>SUMIFS('Growth rates'!F$4:F$999,'Growth rates'!$B$4:$B$999,Demands!$A279,'Growth rates'!$C$4:$C$999,$W279)</f>
        <v>1.1161424217841804</v>
      </c>
      <c r="AB279" s="2">
        <f>SUMIFS('Growth rates'!G$4:G$999,'Growth rates'!$B$4:$B$999,Demands!$A279,'Growth rates'!$C$4:$C$999,$W279)</f>
        <v>1.2265355634758779</v>
      </c>
      <c r="AC279" s="2">
        <f>SUMIFS('Growth rates'!H$4:H$999,'Growth rates'!$B$4:$B$999,Demands!$A279,'Growth rates'!$C$4:$C$999,$W279)</f>
        <v>1.3421093993826021</v>
      </c>
      <c r="AD279" s="2">
        <f>SUMIFS('Growth rates'!I$4:I$999,'Growth rates'!$B$4:$B$999,Demands!$A279,'Growth rates'!$C$4:$C$999,$W279)</f>
        <v>1.4627329679868393</v>
      </c>
      <c r="AE279" s="2">
        <f>SUMIFS('Growth rates'!J$4:J$999,'Growth rates'!$B$4:$B$999,Demands!$A279,'Growth rates'!$C$4:$C$999,$W279)</f>
        <v>1.5893242464123543</v>
      </c>
      <c r="AF279" s="2">
        <f>SUMIFS('Growth rates'!K$4:K$999,'Growth rates'!$B$4:$B$999,Demands!$A279,'Growth rates'!$C$4:$C$999,$W279)</f>
        <v>1.7149598507814963</v>
      </c>
      <c r="AG279" s="2">
        <f>SUMIFS('Growth rates'!L$4:L$999,'Growth rates'!$B$4:$B$999,Demands!$A279,'Growth rates'!$C$4:$C$999,$W279)</f>
        <v>1.8402869999799363</v>
      </c>
      <c r="AH279" s="2">
        <f>SUMIFS('Growth rates'!M$4:M$999,'Growth rates'!$B$4:$B$999,Demands!$A279,'Growth rates'!$C$4:$C$999,$W279)</f>
        <v>1.9695950956382904</v>
      </c>
      <c r="AI279" s="2">
        <f>SUMIFS('Growth rates'!N$4:N$999,'Growth rates'!$B$4:$B$999,Demands!$A279,'Growth rates'!$C$4:$C$999,$W279)</f>
        <v>2.1051212975869742</v>
      </c>
      <c r="AJ279" s="2">
        <f>SUMIFS('Growth rates'!O$4:O$999,'Growth rates'!$B$4:$B$999,Demands!$A279,'Growth rates'!$C$4:$C$999,$W279)</f>
        <v>2.2415853194681765</v>
      </c>
      <c r="AK279" s="2">
        <f>SUMIFS('Growth rates'!P$4:P$999,'Growth rates'!$B$4:$B$999,Demands!$A279,'Growth rates'!$C$4:$C$999,$W279)</f>
        <v>2.3766846708876641</v>
      </c>
      <c r="AL279" s="2">
        <f>SUMIFS('Growth rates'!Q$4:Q$999,'Growth rates'!$B$4:$B$999,Demands!$A279,'Growth rates'!$C$4:$C$999,$W279)</f>
        <v>2.5100925300399028</v>
      </c>
      <c r="AM279" s="2">
        <f>SUMIFS('Growth rates'!R$4:R$999,'Growth rates'!$B$4:$B$999,Demands!$A279,'Growth rates'!$C$4:$C$999,$W279)</f>
        <v>2.6430536424167856</v>
      </c>
      <c r="AN279" s="2">
        <f>SUMIFS('Growth rates'!S$4:S$999,'Growth rates'!$B$4:$B$999,Demands!$A279,'Growth rates'!$C$4:$C$999,$W279)</f>
        <v>2.7764865836555312</v>
      </c>
      <c r="AO279" s="2">
        <f>SUMIFS('Growth rates'!T$4:T$999,'Growth rates'!$B$4:$B$999,Demands!$A279,'Growth rates'!$C$4:$C$999,$W279)</f>
        <v>2.9097686112918786</v>
      </c>
      <c r="AP279" s="2">
        <f>SUMIFS('Growth rates'!U$4:U$999,'Growth rates'!$B$4:$B$999,Demands!$A279,'Growth rates'!$C$4:$C$999,$W279)</f>
        <v>3.0408225930988588</v>
      </c>
      <c r="AR279">
        <f>VLOOKUP(C279&amp;A279,Driver_elast!$A$2:$E$1161,5,FALSE)</f>
        <v>0.75198100000000001</v>
      </c>
      <c r="AS279">
        <f t="shared" si="100"/>
        <v>0.75198100000000001</v>
      </c>
      <c r="AT279">
        <f t="shared" si="101"/>
        <v>0.15039620000000001</v>
      </c>
      <c r="AV279" s="2" cm="1">
        <f t="array" ref="AV279">TREND($AR279:$AS279,$AR$3:$AS$3,AV$1)</f>
        <v>0.75198100000000001</v>
      </c>
      <c r="AW279" s="2" cm="1">
        <f t="array" ref="AW279">TREND($AR279:$AS279,$AR$3:$AS$3,AW$1)</f>
        <v>0.75198100000000001</v>
      </c>
      <c r="AX279" s="2" cm="1">
        <f t="array" ref="AX279">TREND($AR279:$AS279,$AR$3:$AS$3,AX$1)</f>
        <v>0.75198100000000001</v>
      </c>
      <c r="AY279" s="2" cm="1">
        <f t="array" ref="AY279">TREND($AR279:$AS279,$AR$3:$AS$3,AY$1)</f>
        <v>0.75198100000000001</v>
      </c>
      <c r="AZ279" s="2" cm="1">
        <f t="array" ref="AZ279">TREND($AR279:$AS279,$AR$3:$AS$3,AZ$1)</f>
        <v>0.75198100000000001</v>
      </c>
      <c r="BA279" s="2" cm="1">
        <f t="array" ref="BA279">TREND($AR279:$AS279,$AR$3:$AS$3,BA$1)</f>
        <v>0.75198100000000001</v>
      </c>
      <c r="BB279" s="2" cm="1">
        <f t="array" ref="BB279">TREND($AR279:$AS279,$AR$3:$AS$3,BB$1)</f>
        <v>0.75198100000000001</v>
      </c>
      <c r="BC279" s="2" cm="1">
        <f t="array" ref="BC279">TREND($AR279:$AS279,$AR$3:$AS$3,BC$1)</f>
        <v>0.75198100000000001</v>
      </c>
      <c r="BD279" s="2" cm="1">
        <f t="array" ref="BD279">TREND($AR279:$AS279,$AR$3:$AS$3,BD$1)</f>
        <v>0.75198100000000001</v>
      </c>
      <c r="BE279" s="2" cm="1">
        <f t="array" ref="BE279">TREND($AR279:$AS279,$AR$3:$AS$3,BE$1)</f>
        <v>0.75198100000000001</v>
      </c>
      <c r="BF279" s="20" cm="1">
        <f t="array" ref="BF279">TREND($AS279:$AT279,$AS$3:$AT$3,BF$1)</f>
        <v>0.67678289999999919</v>
      </c>
      <c r="BG279" s="20" cm="1">
        <f t="array" ref="BG279">TREND($AS279:$AT279,$AS$3:$AT$3,BG$1)</f>
        <v>0.6015847999999977</v>
      </c>
      <c r="BH279" s="20" cm="1">
        <f t="array" ref="BH279">TREND($AS279:$AT279,$AS$3:$AT$3,BH$1)</f>
        <v>0.52638669999999976</v>
      </c>
      <c r="BI279" s="20" cm="1">
        <f t="array" ref="BI279">TREND($AS279:$AT279,$AS$3:$AT$3,BI$1)</f>
        <v>0.45118859999999827</v>
      </c>
      <c r="BJ279" s="20" cm="1">
        <f t="array" ref="BJ279">TREND($AS279:$AT279,$AS$3:$AT$3,BJ$1)</f>
        <v>0.37599050000000034</v>
      </c>
      <c r="BK279" s="20" cm="1">
        <f t="array" ref="BK279">TREND($AS279:$AT279,$AS$3:$AT$3,BK$1)</f>
        <v>0.30079239999999885</v>
      </c>
      <c r="BL279" s="20" cm="1">
        <f t="array" ref="BL279">TREND($AS279:$AT279,$AS$3:$AT$3,BL$1)</f>
        <v>0.22559430000000091</v>
      </c>
      <c r="BM279" s="20" cm="1">
        <f t="array" ref="BM279">TREND($AS279:$AT279,$AS$3:$AT$3,BM$1)</f>
        <v>0.15039619999999942</v>
      </c>
    </row>
    <row r="280" spans="1:65" x14ac:dyDescent="0.35">
      <c r="A280" t="str">
        <f>IF(BYDem!B278="","\I:",BYDem!B278)</f>
        <v>Australia_NZ</v>
      </c>
      <c r="B280" t="str">
        <f>BYDem!E278</f>
        <v>Trd_Bus</v>
      </c>
      <c r="C280" t="str">
        <f t="shared" ref="C280:C343" si="102">B280</f>
        <v>Trd_Bus</v>
      </c>
      <c r="D280" s="4">
        <f>SUMIFS(BYDem!$M$2:$M$2000,BYDem!$B$2:$B$2000,Demands!$A280,BYDem!$E$2:$E$2000,Demands!$B280)</f>
        <v>8.0500000000000007</v>
      </c>
      <c r="E280" s="4">
        <f t="shared" si="83"/>
        <v>8.1055493355974129</v>
      </c>
      <c r="F280" s="4">
        <f t="shared" si="84"/>
        <v>8.7516017000754651</v>
      </c>
      <c r="G280" s="4">
        <f t="shared" si="85"/>
        <v>9.4025056242464107</v>
      </c>
      <c r="H280" s="4">
        <f t="shared" si="86"/>
        <v>10.068744318194936</v>
      </c>
      <c r="I280" s="4">
        <f t="shared" si="87"/>
        <v>10.749241663195924</v>
      </c>
      <c r="J280" s="4">
        <f t="shared" si="88"/>
        <v>11.448799184374082</v>
      </c>
      <c r="K280" s="4">
        <f t="shared" si="89"/>
        <v>12.129360140084858</v>
      </c>
      <c r="L280" s="4">
        <f t="shared" si="90"/>
        <v>12.795915097088134</v>
      </c>
      <c r="M280" s="4">
        <f t="shared" si="91"/>
        <v>13.472026678165092</v>
      </c>
      <c r="N280" s="4">
        <f t="shared" si="92"/>
        <v>14.099403723629784</v>
      </c>
      <c r="O280" s="4">
        <f t="shared" si="93"/>
        <v>14.64924665034742</v>
      </c>
      <c r="P280" s="4">
        <f t="shared" si="94"/>
        <v>15.113995356424592</v>
      </c>
      <c r="Q280" s="4">
        <f t="shared" si="95"/>
        <v>15.496773606155491</v>
      </c>
      <c r="R280" s="4">
        <f t="shared" si="96"/>
        <v>15.805414216365925</v>
      </c>
      <c r="S280" s="4">
        <f t="shared" si="97"/>
        <v>16.045424484770045</v>
      </c>
      <c r="T280" s="4">
        <f t="shared" si="98"/>
        <v>16.219186700189773</v>
      </c>
      <c r="U280" s="4">
        <f t="shared" si="99"/>
        <v>16.329051280806365</v>
      </c>
      <c r="W280" s="5" t="str">
        <f>VLOOKUP(C280&amp;A280,Driver_elast!$A$2:$D$1161,4,FALSE)</f>
        <v>GDPPCAP</v>
      </c>
      <c r="X280" s="5">
        <v>1</v>
      </c>
      <c r="Y280" s="2">
        <f>SUMIFS('Growth rates'!D$4:D$999,'Growth rates'!$B$4:$B$999,Demands!$A280,'Growth rates'!$C$4:$C$999,$W280)</f>
        <v>1</v>
      </c>
      <c r="Z280" s="2">
        <f>SUMIFS('Growth rates'!E$4:E$999,'Growth rates'!$B$4:$B$999,Demands!$A280,'Growth rates'!$C$4:$C$999,$W280)</f>
        <v>1.009176479968948</v>
      </c>
      <c r="AA280" s="2">
        <f>SUMIFS('Growth rates'!F$4:F$999,'Growth rates'!$B$4:$B$999,Demands!$A280,'Growth rates'!$C$4:$C$999,$W280)</f>
        <v>1.1161424217841804</v>
      </c>
      <c r="AB280" s="2">
        <f>SUMIFS('Growth rates'!G$4:G$999,'Growth rates'!$B$4:$B$999,Demands!$A280,'Growth rates'!$C$4:$C$999,$W280)</f>
        <v>1.2265355634758779</v>
      </c>
      <c r="AC280" s="2">
        <f>SUMIFS('Growth rates'!H$4:H$999,'Growth rates'!$B$4:$B$999,Demands!$A280,'Growth rates'!$C$4:$C$999,$W280)</f>
        <v>1.3421093993826021</v>
      </c>
      <c r="AD280" s="2">
        <f>SUMIFS('Growth rates'!I$4:I$999,'Growth rates'!$B$4:$B$999,Demands!$A280,'Growth rates'!$C$4:$C$999,$W280)</f>
        <v>1.4627329679868393</v>
      </c>
      <c r="AE280" s="2">
        <f>SUMIFS('Growth rates'!J$4:J$999,'Growth rates'!$B$4:$B$999,Demands!$A280,'Growth rates'!$C$4:$C$999,$W280)</f>
        <v>1.5893242464123543</v>
      </c>
      <c r="AF280" s="2">
        <f>SUMIFS('Growth rates'!K$4:K$999,'Growth rates'!$B$4:$B$999,Demands!$A280,'Growth rates'!$C$4:$C$999,$W280)</f>
        <v>1.7149598507814963</v>
      </c>
      <c r="AG280" s="2">
        <f>SUMIFS('Growth rates'!L$4:L$999,'Growth rates'!$B$4:$B$999,Demands!$A280,'Growth rates'!$C$4:$C$999,$W280)</f>
        <v>1.8402869999799363</v>
      </c>
      <c r="AH280" s="2">
        <f>SUMIFS('Growth rates'!M$4:M$999,'Growth rates'!$B$4:$B$999,Demands!$A280,'Growth rates'!$C$4:$C$999,$W280)</f>
        <v>1.9695950956382904</v>
      </c>
      <c r="AI280" s="2">
        <f>SUMIFS('Growth rates'!N$4:N$999,'Growth rates'!$B$4:$B$999,Demands!$A280,'Growth rates'!$C$4:$C$999,$W280)</f>
        <v>2.1051212975869742</v>
      </c>
      <c r="AJ280" s="2">
        <f>SUMIFS('Growth rates'!O$4:O$999,'Growth rates'!$B$4:$B$999,Demands!$A280,'Growth rates'!$C$4:$C$999,$W280)</f>
        <v>2.2415853194681765</v>
      </c>
      <c r="AK280" s="2">
        <f>SUMIFS('Growth rates'!P$4:P$999,'Growth rates'!$B$4:$B$999,Demands!$A280,'Growth rates'!$C$4:$C$999,$W280)</f>
        <v>2.3766846708876641</v>
      </c>
      <c r="AL280" s="2">
        <f>SUMIFS('Growth rates'!Q$4:Q$999,'Growth rates'!$B$4:$B$999,Demands!$A280,'Growth rates'!$C$4:$C$999,$W280)</f>
        <v>2.5100925300399028</v>
      </c>
      <c r="AM280" s="2">
        <f>SUMIFS('Growth rates'!R$4:R$999,'Growth rates'!$B$4:$B$999,Demands!$A280,'Growth rates'!$C$4:$C$999,$W280)</f>
        <v>2.6430536424167856</v>
      </c>
      <c r="AN280" s="2">
        <f>SUMIFS('Growth rates'!S$4:S$999,'Growth rates'!$B$4:$B$999,Demands!$A280,'Growth rates'!$C$4:$C$999,$W280)</f>
        <v>2.7764865836555312</v>
      </c>
      <c r="AO280" s="2">
        <f>SUMIFS('Growth rates'!T$4:T$999,'Growth rates'!$B$4:$B$999,Demands!$A280,'Growth rates'!$C$4:$C$999,$W280)</f>
        <v>2.9097686112918786</v>
      </c>
      <c r="AP280" s="2">
        <f>SUMIFS('Growth rates'!U$4:U$999,'Growth rates'!$B$4:$B$999,Demands!$A280,'Growth rates'!$C$4:$C$999,$W280)</f>
        <v>3.0408225930988588</v>
      </c>
      <c r="AR280">
        <f>VLOOKUP(C280&amp;A280,Driver_elast!$A$2:$E$1161,5,FALSE)</f>
        <v>0.75198100000000001</v>
      </c>
      <c r="AS280">
        <f t="shared" si="100"/>
        <v>0.75198100000000001</v>
      </c>
      <c r="AT280">
        <f t="shared" si="101"/>
        <v>0.15039620000000001</v>
      </c>
      <c r="AV280" s="2" cm="1">
        <f t="array" ref="AV280">TREND($AR280:$AS280,$AR$3:$AS$3,AV$1)</f>
        <v>0.75198100000000001</v>
      </c>
      <c r="AW280" s="2" cm="1">
        <f t="array" ref="AW280">TREND($AR280:$AS280,$AR$3:$AS$3,AW$1)</f>
        <v>0.75198100000000001</v>
      </c>
      <c r="AX280" s="2" cm="1">
        <f t="array" ref="AX280">TREND($AR280:$AS280,$AR$3:$AS$3,AX$1)</f>
        <v>0.75198100000000001</v>
      </c>
      <c r="AY280" s="2" cm="1">
        <f t="array" ref="AY280">TREND($AR280:$AS280,$AR$3:$AS$3,AY$1)</f>
        <v>0.75198100000000001</v>
      </c>
      <c r="AZ280" s="2" cm="1">
        <f t="array" ref="AZ280">TREND($AR280:$AS280,$AR$3:$AS$3,AZ$1)</f>
        <v>0.75198100000000001</v>
      </c>
      <c r="BA280" s="2" cm="1">
        <f t="array" ref="BA280">TREND($AR280:$AS280,$AR$3:$AS$3,BA$1)</f>
        <v>0.75198100000000001</v>
      </c>
      <c r="BB280" s="2" cm="1">
        <f t="array" ref="BB280">TREND($AR280:$AS280,$AR$3:$AS$3,BB$1)</f>
        <v>0.75198100000000001</v>
      </c>
      <c r="BC280" s="2" cm="1">
        <f t="array" ref="BC280">TREND($AR280:$AS280,$AR$3:$AS$3,BC$1)</f>
        <v>0.75198100000000001</v>
      </c>
      <c r="BD280" s="2" cm="1">
        <f t="array" ref="BD280">TREND($AR280:$AS280,$AR$3:$AS$3,BD$1)</f>
        <v>0.75198100000000001</v>
      </c>
      <c r="BE280" s="2" cm="1">
        <f t="array" ref="BE280">TREND($AR280:$AS280,$AR$3:$AS$3,BE$1)</f>
        <v>0.75198100000000001</v>
      </c>
      <c r="BF280" s="20" cm="1">
        <f t="array" ref="BF280">TREND($AS280:$AT280,$AS$3:$AT$3,BF$1)</f>
        <v>0.67678289999999919</v>
      </c>
      <c r="BG280" s="20" cm="1">
        <f t="array" ref="BG280">TREND($AS280:$AT280,$AS$3:$AT$3,BG$1)</f>
        <v>0.6015847999999977</v>
      </c>
      <c r="BH280" s="20" cm="1">
        <f t="array" ref="BH280">TREND($AS280:$AT280,$AS$3:$AT$3,BH$1)</f>
        <v>0.52638669999999976</v>
      </c>
      <c r="BI280" s="20" cm="1">
        <f t="array" ref="BI280">TREND($AS280:$AT280,$AS$3:$AT$3,BI$1)</f>
        <v>0.45118859999999827</v>
      </c>
      <c r="BJ280" s="20" cm="1">
        <f t="array" ref="BJ280">TREND($AS280:$AT280,$AS$3:$AT$3,BJ$1)</f>
        <v>0.37599050000000034</v>
      </c>
      <c r="BK280" s="20" cm="1">
        <f t="array" ref="BK280">TREND($AS280:$AT280,$AS$3:$AT$3,BK$1)</f>
        <v>0.30079239999999885</v>
      </c>
      <c r="BL280" s="20" cm="1">
        <f t="array" ref="BL280">TREND($AS280:$AT280,$AS$3:$AT$3,BL$1)</f>
        <v>0.22559430000000091</v>
      </c>
      <c r="BM280" s="20" cm="1">
        <f t="array" ref="BM280">TREND($AS280:$AT280,$AS$3:$AT$3,BM$1)</f>
        <v>0.15039619999999942</v>
      </c>
    </row>
    <row r="281" spans="1:65" x14ac:dyDescent="0.35">
      <c r="A281" t="str">
        <f>IF(BYDem!B279="","\I:",BYDem!B279)</f>
        <v>Australia_NZ</v>
      </c>
      <c r="B281" t="str">
        <f>BYDem!E279</f>
        <v>Trd_Car</v>
      </c>
      <c r="C281" t="str">
        <f t="shared" si="102"/>
        <v>Trd_Car</v>
      </c>
      <c r="D281" s="4">
        <f>SUMIFS(BYDem!$M$2:$M$2000,BYDem!$B$2:$B$2000,Demands!$A281,BYDem!$E$2:$E$2000,Demands!$B281)</f>
        <v>289.2</v>
      </c>
      <c r="E281" s="4">
        <f t="shared" si="83"/>
        <v>291.19563575835673</v>
      </c>
      <c r="F281" s="4">
        <f t="shared" si="84"/>
        <v>314.40536790830117</v>
      </c>
      <c r="G281" s="4">
        <f t="shared" si="85"/>
        <v>337.78939460025612</v>
      </c>
      <c r="H281" s="4">
        <f t="shared" si="86"/>
        <v>361.72433003999691</v>
      </c>
      <c r="I281" s="4">
        <f t="shared" si="87"/>
        <v>386.17151416102621</v>
      </c>
      <c r="J281" s="4">
        <f t="shared" si="88"/>
        <v>411.30344399018435</v>
      </c>
      <c r="K281" s="4">
        <f t="shared" si="89"/>
        <v>435.75291335559507</v>
      </c>
      <c r="L281" s="4">
        <f t="shared" si="90"/>
        <v>459.6992106929053</v>
      </c>
      <c r="M281" s="4">
        <f t="shared" si="91"/>
        <v>483.98883420190606</v>
      </c>
      <c r="N281" s="4">
        <f t="shared" si="92"/>
        <v>506.52764681661279</v>
      </c>
      <c r="O281" s="4">
        <f t="shared" si="93"/>
        <v>526.2810100969532</v>
      </c>
      <c r="P281" s="4">
        <f t="shared" si="94"/>
        <v>542.97732386062012</v>
      </c>
      <c r="Q281" s="4">
        <f t="shared" si="95"/>
        <v>556.72881079505191</v>
      </c>
      <c r="R281" s="4">
        <f t="shared" si="96"/>
        <v>567.81686849354355</v>
      </c>
      <c r="S281" s="4">
        <f t="shared" si="97"/>
        <v>576.43934919198716</v>
      </c>
      <c r="T281" s="4">
        <f t="shared" si="98"/>
        <v>582.68183772607233</v>
      </c>
      <c r="U281" s="4">
        <f t="shared" si="99"/>
        <v>586.6287739638758</v>
      </c>
      <c r="W281" s="5" t="str">
        <f>VLOOKUP(C281&amp;A281,Driver_elast!$A$2:$D$1161,4,FALSE)</f>
        <v>GDPPCAP</v>
      </c>
      <c r="X281" s="5">
        <v>1</v>
      </c>
      <c r="Y281" s="2">
        <f>SUMIFS('Growth rates'!D$4:D$999,'Growth rates'!$B$4:$B$999,Demands!$A281,'Growth rates'!$C$4:$C$999,$W281)</f>
        <v>1</v>
      </c>
      <c r="Z281" s="2">
        <f>SUMIFS('Growth rates'!E$4:E$999,'Growth rates'!$B$4:$B$999,Demands!$A281,'Growth rates'!$C$4:$C$999,$W281)</f>
        <v>1.009176479968948</v>
      </c>
      <c r="AA281" s="2">
        <f>SUMIFS('Growth rates'!F$4:F$999,'Growth rates'!$B$4:$B$999,Demands!$A281,'Growth rates'!$C$4:$C$999,$W281)</f>
        <v>1.1161424217841804</v>
      </c>
      <c r="AB281" s="2">
        <f>SUMIFS('Growth rates'!G$4:G$999,'Growth rates'!$B$4:$B$999,Demands!$A281,'Growth rates'!$C$4:$C$999,$W281)</f>
        <v>1.2265355634758779</v>
      </c>
      <c r="AC281" s="2">
        <f>SUMIFS('Growth rates'!H$4:H$999,'Growth rates'!$B$4:$B$999,Demands!$A281,'Growth rates'!$C$4:$C$999,$W281)</f>
        <v>1.3421093993826021</v>
      </c>
      <c r="AD281" s="2">
        <f>SUMIFS('Growth rates'!I$4:I$999,'Growth rates'!$B$4:$B$999,Demands!$A281,'Growth rates'!$C$4:$C$999,$W281)</f>
        <v>1.4627329679868393</v>
      </c>
      <c r="AE281" s="2">
        <f>SUMIFS('Growth rates'!J$4:J$999,'Growth rates'!$B$4:$B$999,Demands!$A281,'Growth rates'!$C$4:$C$999,$W281)</f>
        <v>1.5893242464123543</v>
      </c>
      <c r="AF281" s="2">
        <f>SUMIFS('Growth rates'!K$4:K$999,'Growth rates'!$B$4:$B$999,Demands!$A281,'Growth rates'!$C$4:$C$999,$W281)</f>
        <v>1.7149598507814963</v>
      </c>
      <c r="AG281" s="2">
        <f>SUMIFS('Growth rates'!L$4:L$999,'Growth rates'!$B$4:$B$999,Demands!$A281,'Growth rates'!$C$4:$C$999,$W281)</f>
        <v>1.8402869999799363</v>
      </c>
      <c r="AH281" s="2">
        <f>SUMIFS('Growth rates'!M$4:M$999,'Growth rates'!$B$4:$B$999,Demands!$A281,'Growth rates'!$C$4:$C$999,$W281)</f>
        <v>1.9695950956382904</v>
      </c>
      <c r="AI281" s="2">
        <f>SUMIFS('Growth rates'!N$4:N$999,'Growth rates'!$B$4:$B$999,Demands!$A281,'Growth rates'!$C$4:$C$999,$W281)</f>
        <v>2.1051212975869742</v>
      </c>
      <c r="AJ281" s="2">
        <f>SUMIFS('Growth rates'!O$4:O$999,'Growth rates'!$B$4:$B$999,Demands!$A281,'Growth rates'!$C$4:$C$999,$W281)</f>
        <v>2.2415853194681765</v>
      </c>
      <c r="AK281" s="2">
        <f>SUMIFS('Growth rates'!P$4:P$999,'Growth rates'!$B$4:$B$999,Demands!$A281,'Growth rates'!$C$4:$C$999,$W281)</f>
        <v>2.3766846708876641</v>
      </c>
      <c r="AL281" s="2">
        <f>SUMIFS('Growth rates'!Q$4:Q$999,'Growth rates'!$B$4:$B$999,Demands!$A281,'Growth rates'!$C$4:$C$999,$W281)</f>
        <v>2.5100925300399028</v>
      </c>
      <c r="AM281" s="2">
        <f>SUMIFS('Growth rates'!R$4:R$999,'Growth rates'!$B$4:$B$999,Demands!$A281,'Growth rates'!$C$4:$C$999,$W281)</f>
        <v>2.6430536424167856</v>
      </c>
      <c r="AN281" s="2">
        <f>SUMIFS('Growth rates'!S$4:S$999,'Growth rates'!$B$4:$B$999,Demands!$A281,'Growth rates'!$C$4:$C$999,$W281)</f>
        <v>2.7764865836555312</v>
      </c>
      <c r="AO281" s="2">
        <f>SUMIFS('Growth rates'!T$4:T$999,'Growth rates'!$B$4:$B$999,Demands!$A281,'Growth rates'!$C$4:$C$999,$W281)</f>
        <v>2.9097686112918786</v>
      </c>
      <c r="AP281" s="2">
        <f>SUMIFS('Growth rates'!U$4:U$999,'Growth rates'!$B$4:$B$999,Demands!$A281,'Growth rates'!$C$4:$C$999,$W281)</f>
        <v>3.0408225930988588</v>
      </c>
      <c r="AR281">
        <f>VLOOKUP(C281&amp;A281,Driver_elast!$A$2:$E$1161,5,FALSE)</f>
        <v>0.75198100000000001</v>
      </c>
      <c r="AS281">
        <f t="shared" si="100"/>
        <v>0.75198100000000001</v>
      </c>
      <c r="AT281">
        <f t="shared" si="101"/>
        <v>0.15039620000000001</v>
      </c>
      <c r="AV281" s="2" cm="1">
        <f t="array" ref="AV281">TREND($AR281:$AS281,$AR$3:$AS$3,AV$1)</f>
        <v>0.75198100000000001</v>
      </c>
      <c r="AW281" s="2" cm="1">
        <f t="array" ref="AW281">TREND($AR281:$AS281,$AR$3:$AS$3,AW$1)</f>
        <v>0.75198100000000001</v>
      </c>
      <c r="AX281" s="2" cm="1">
        <f t="array" ref="AX281">TREND($AR281:$AS281,$AR$3:$AS$3,AX$1)</f>
        <v>0.75198100000000001</v>
      </c>
      <c r="AY281" s="2" cm="1">
        <f t="array" ref="AY281">TREND($AR281:$AS281,$AR$3:$AS$3,AY$1)</f>
        <v>0.75198100000000001</v>
      </c>
      <c r="AZ281" s="2" cm="1">
        <f t="array" ref="AZ281">TREND($AR281:$AS281,$AR$3:$AS$3,AZ$1)</f>
        <v>0.75198100000000001</v>
      </c>
      <c r="BA281" s="2" cm="1">
        <f t="array" ref="BA281">TREND($AR281:$AS281,$AR$3:$AS$3,BA$1)</f>
        <v>0.75198100000000001</v>
      </c>
      <c r="BB281" s="2" cm="1">
        <f t="array" ref="BB281">TREND($AR281:$AS281,$AR$3:$AS$3,BB$1)</f>
        <v>0.75198100000000001</v>
      </c>
      <c r="BC281" s="2" cm="1">
        <f t="array" ref="BC281">TREND($AR281:$AS281,$AR$3:$AS$3,BC$1)</f>
        <v>0.75198100000000001</v>
      </c>
      <c r="BD281" s="2" cm="1">
        <f t="array" ref="BD281">TREND($AR281:$AS281,$AR$3:$AS$3,BD$1)</f>
        <v>0.75198100000000001</v>
      </c>
      <c r="BE281" s="2" cm="1">
        <f t="array" ref="BE281">TREND($AR281:$AS281,$AR$3:$AS$3,BE$1)</f>
        <v>0.75198100000000001</v>
      </c>
      <c r="BF281" s="20" cm="1">
        <f t="array" ref="BF281">TREND($AS281:$AT281,$AS$3:$AT$3,BF$1)</f>
        <v>0.67678289999999919</v>
      </c>
      <c r="BG281" s="20" cm="1">
        <f t="array" ref="BG281">TREND($AS281:$AT281,$AS$3:$AT$3,BG$1)</f>
        <v>0.6015847999999977</v>
      </c>
      <c r="BH281" s="20" cm="1">
        <f t="array" ref="BH281">TREND($AS281:$AT281,$AS$3:$AT$3,BH$1)</f>
        <v>0.52638669999999976</v>
      </c>
      <c r="BI281" s="20" cm="1">
        <f t="array" ref="BI281">TREND($AS281:$AT281,$AS$3:$AT$3,BI$1)</f>
        <v>0.45118859999999827</v>
      </c>
      <c r="BJ281" s="20" cm="1">
        <f t="array" ref="BJ281">TREND($AS281:$AT281,$AS$3:$AT$3,BJ$1)</f>
        <v>0.37599050000000034</v>
      </c>
      <c r="BK281" s="20" cm="1">
        <f t="array" ref="BK281">TREND($AS281:$AT281,$AS$3:$AT$3,BK$1)</f>
        <v>0.30079239999999885</v>
      </c>
      <c r="BL281" s="20" cm="1">
        <f t="array" ref="BL281">TREND($AS281:$AT281,$AS$3:$AT$3,BL$1)</f>
        <v>0.22559430000000091</v>
      </c>
      <c r="BM281" s="20" cm="1">
        <f t="array" ref="BM281">TREND($AS281:$AT281,$AS$3:$AT$3,BM$1)</f>
        <v>0.15039619999999942</v>
      </c>
    </row>
    <row r="282" spans="1:65" x14ac:dyDescent="0.35">
      <c r="A282" t="str">
        <f>IF(BYDem!B280="","\I:",BYDem!B280)</f>
        <v>Australia_NZ</v>
      </c>
      <c r="B282" t="str">
        <f>BYDem!E280</f>
        <v>Trd_Hdt</v>
      </c>
      <c r="C282" t="str">
        <f t="shared" si="102"/>
        <v>Trd_Hdt</v>
      </c>
      <c r="D282" s="4">
        <f>SUMIFS(BYDem!$M$2:$M$2000,BYDem!$B$2:$B$2000,Demands!$A282,BYDem!$E$2:$E$2000,Demands!$B282)</f>
        <v>60</v>
      </c>
      <c r="E282" s="4">
        <f t="shared" si="83"/>
        <v>60.414032315011767</v>
      </c>
      <c r="F282" s="4">
        <f t="shared" si="84"/>
        <v>65.22932944155626</v>
      </c>
      <c r="G282" s="4">
        <f t="shared" si="85"/>
        <v>70.080787261463925</v>
      </c>
      <c r="H282" s="4">
        <f t="shared" si="86"/>
        <v>75.046541502074049</v>
      </c>
      <c r="I282" s="4">
        <f t="shared" si="87"/>
        <v>80.118571402702528</v>
      </c>
      <c r="J282" s="4">
        <f t="shared" si="88"/>
        <v>85.332664728254016</v>
      </c>
      <c r="K282" s="4">
        <f t="shared" si="89"/>
        <v>90.40516874597408</v>
      </c>
      <c r="L282" s="4">
        <f t="shared" si="90"/>
        <v>95.373280226743844</v>
      </c>
      <c r="M282" s="4">
        <f t="shared" si="91"/>
        <v>100.41262120371495</v>
      </c>
      <c r="N282" s="4">
        <f t="shared" si="92"/>
        <v>105.08872340593626</v>
      </c>
      <c r="O282" s="4">
        <f t="shared" si="93"/>
        <v>109.18693155538448</v>
      </c>
      <c r="P282" s="4">
        <f t="shared" si="94"/>
        <v>112.65089706651868</v>
      </c>
      <c r="Q282" s="4">
        <f t="shared" si="95"/>
        <v>115.50390265457507</v>
      </c>
      <c r="R282" s="4">
        <f t="shared" si="96"/>
        <v>117.80432956297582</v>
      </c>
      <c r="S282" s="4">
        <f t="shared" si="97"/>
        <v>119.59322597344131</v>
      </c>
      <c r="T282" s="4">
        <f t="shared" si="98"/>
        <v>120.8883480759486</v>
      </c>
      <c r="U282" s="4">
        <f t="shared" si="99"/>
        <v>121.70721451532691</v>
      </c>
      <c r="W282" s="5" t="str">
        <f>VLOOKUP(C282&amp;A282,Driver_elast!$A$2:$D$1161,4,FALSE)</f>
        <v>GDPPCAP</v>
      </c>
      <c r="X282" s="5">
        <v>1</v>
      </c>
      <c r="Y282" s="2">
        <f>SUMIFS('Growth rates'!D$4:D$999,'Growth rates'!$B$4:$B$999,Demands!$A282,'Growth rates'!$C$4:$C$999,$W282)</f>
        <v>1</v>
      </c>
      <c r="Z282" s="2">
        <f>SUMIFS('Growth rates'!E$4:E$999,'Growth rates'!$B$4:$B$999,Demands!$A282,'Growth rates'!$C$4:$C$999,$W282)</f>
        <v>1.009176479968948</v>
      </c>
      <c r="AA282" s="2">
        <f>SUMIFS('Growth rates'!F$4:F$999,'Growth rates'!$B$4:$B$999,Demands!$A282,'Growth rates'!$C$4:$C$999,$W282)</f>
        <v>1.1161424217841804</v>
      </c>
      <c r="AB282" s="2">
        <f>SUMIFS('Growth rates'!G$4:G$999,'Growth rates'!$B$4:$B$999,Demands!$A282,'Growth rates'!$C$4:$C$999,$W282)</f>
        <v>1.2265355634758779</v>
      </c>
      <c r="AC282" s="2">
        <f>SUMIFS('Growth rates'!H$4:H$999,'Growth rates'!$B$4:$B$999,Demands!$A282,'Growth rates'!$C$4:$C$999,$W282)</f>
        <v>1.3421093993826021</v>
      </c>
      <c r="AD282" s="2">
        <f>SUMIFS('Growth rates'!I$4:I$999,'Growth rates'!$B$4:$B$999,Demands!$A282,'Growth rates'!$C$4:$C$999,$W282)</f>
        <v>1.4627329679868393</v>
      </c>
      <c r="AE282" s="2">
        <f>SUMIFS('Growth rates'!J$4:J$999,'Growth rates'!$B$4:$B$999,Demands!$A282,'Growth rates'!$C$4:$C$999,$W282)</f>
        <v>1.5893242464123543</v>
      </c>
      <c r="AF282" s="2">
        <f>SUMIFS('Growth rates'!K$4:K$999,'Growth rates'!$B$4:$B$999,Demands!$A282,'Growth rates'!$C$4:$C$999,$W282)</f>
        <v>1.7149598507814963</v>
      </c>
      <c r="AG282" s="2">
        <f>SUMIFS('Growth rates'!L$4:L$999,'Growth rates'!$B$4:$B$999,Demands!$A282,'Growth rates'!$C$4:$C$999,$W282)</f>
        <v>1.8402869999799363</v>
      </c>
      <c r="AH282" s="2">
        <f>SUMIFS('Growth rates'!M$4:M$999,'Growth rates'!$B$4:$B$999,Demands!$A282,'Growth rates'!$C$4:$C$999,$W282)</f>
        <v>1.9695950956382904</v>
      </c>
      <c r="AI282" s="2">
        <f>SUMIFS('Growth rates'!N$4:N$999,'Growth rates'!$B$4:$B$999,Demands!$A282,'Growth rates'!$C$4:$C$999,$W282)</f>
        <v>2.1051212975869742</v>
      </c>
      <c r="AJ282" s="2">
        <f>SUMIFS('Growth rates'!O$4:O$999,'Growth rates'!$B$4:$B$999,Demands!$A282,'Growth rates'!$C$4:$C$999,$W282)</f>
        <v>2.2415853194681765</v>
      </c>
      <c r="AK282" s="2">
        <f>SUMIFS('Growth rates'!P$4:P$999,'Growth rates'!$B$4:$B$999,Demands!$A282,'Growth rates'!$C$4:$C$999,$W282)</f>
        <v>2.3766846708876641</v>
      </c>
      <c r="AL282" s="2">
        <f>SUMIFS('Growth rates'!Q$4:Q$999,'Growth rates'!$B$4:$B$999,Demands!$A282,'Growth rates'!$C$4:$C$999,$W282)</f>
        <v>2.5100925300399028</v>
      </c>
      <c r="AM282" s="2">
        <f>SUMIFS('Growth rates'!R$4:R$999,'Growth rates'!$B$4:$B$999,Demands!$A282,'Growth rates'!$C$4:$C$999,$W282)</f>
        <v>2.6430536424167856</v>
      </c>
      <c r="AN282" s="2">
        <f>SUMIFS('Growth rates'!S$4:S$999,'Growth rates'!$B$4:$B$999,Demands!$A282,'Growth rates'!$C$4:$C$999,$W282)</f>
        <v>2.7764865836555312</v>
      </c>
      <c r="AO282" s="2">
        <f>SUMIFS('Growth rates'!T$4:T$999,'Growth rates'!$B$4:$B$999,Demands!$A282,'Growth rates'!$C$4:$C$999,$W282)</f>
        <v>2.9097686112918786</v>
      </c>
      <c r="AP282" s="2">
        <f>SUMIFS('Growth rates'!U$4:U$999,'Growth rates'!$B$4:$B$999,Demands!$A282,'Growth rates'!$C$4:$C$999,$W282)</f>
        <v>3.0408225930988588</v>
      </c>
      <c r="AR282">
        <f>VLOOKUP(C282&amp;A282,Driver_elast!$A$2:$E$1161,5,FALSE)</f>
        <v>0.75198100000000001</v>
      </c>
      <c r="AS282">
        <f t="shared" si="100"/>
        <v>0.75198100000000001</v>
      </c>
      <c r="AT282">
        <f t="shared" si="101"/>
        <v>0.15039620000000001</v>
      </c>
      <c r="AV282" s="2" cm="1">
        <f t="array" ref="AV282">TREND($AR282:$AS282,$AR$3:$AS$3,AV$1)</f>
        <v>0.75198100000000001</v>
      </c>
      <c r="AW282" s="2" cm="1">
        <f t="array" ref="AW282">TREND($AR282:$AS282,$AR$3:$AS$3,AW$1)</f>
        <v>0.75198100000000001</v>
      </c>
      <c r="AX282" s="2" cm="1">
        <f t="array" ref="AX282">TREND($AR282:$AS282,$AR$3:$AS$3,AX$1)</f>
        <v>0.75198100000000001</v>
      </c>
      <c r="AY282" s="2" cm="1">
        <f t="array" ref="AY282">TREND($AR282:$AS282,$AR$3:$AS$3,AY$1)</f>
        <v>0.75198100000000001</v>
      </c>
      <c r="AZ282" s="2" cm="1">
        <f t="array" ref="AZ282">TREND($AR282:$AS282,$AR$3:$AS$3,AZ$1)</f>
        <v>0.75198100000000001</v>
      </c>
      <c r="BA282" s="2" cm="1">
        <f t="array" ref="BA282">TREND($AR282:$AS282,$AR$3:$AS$3,BA$1)</f>
        <v>0.75198100000000001</v>
      </c>
      <c r="BB282" s="2" cm="1">
        <f t="array" ref="BB282">TREND($AR282:$AS282,$AR$3:$AS$3,BB$1)</f>
        <v>0.75198100000000001</v>
      </c>
      <c r="BC282" s="2" cm="1">
        <f t="array" ref="BC282">TREND($AR282:$AS282,$AR$3:$AS$3,BC$1)</f>
        <v>0.75198100000000001</v>
      </c>
      <c r="BD282" s="2" cm="1">
        <f t="array" ref="BD282">TREND($AR282:$AS282,$AR$3:$AS$3,BD$1)</f>
        <v>0.75198100000000001</v>
      </c>
      <c r="BE282" s="2" cm="1">
        <f t="array" ref="BE282">TREND($AR282:$AS282,$AR$3:$AS$3,BE$1)</f>
        <v>0.75198100000000001</v>
      </c>
      <c r="BF282" s="20" cm="1">
        <f t="array" ref="BF282">TREND($AS282:$AT282,$AS$3:$AT$3,BF$1)</f>
        <v>0.67678289999999919</v>
      </c>
      <c r="BG282" s="20" cm="1">
        <f t="array" ref="BG282">TREND($AS282:$AT282,$AS$3:$AT$3,BG$1)</f>
        <v>0.6015847999999977</v>
      </c>
      <c r="BH282" s="20" cm="1">
        <f t="array" ref="BH282">TREND($AS282:$AT282,$AS$3:$AT$3,BH$1)</f>
        <v>0.52638669999999976</v>
      </c>
      <c r="BI282" s="20" cm="1">
        <f t="array" ref="BI282">TREND($AS282:$AT282,$AS$3:$AT$3,BI$1)</f>
        <v>0.45118859999999827</v>
      </c>
      <c r="BJ282" s="20" cm="1">
        <f t="array" ref="BJ282">TREND($AS282:$AT282,$AS$3:$AT$3,BJ$1)</f>
        <v>0.37599050000000034</v>
      </c>
      <c r="BK282" s="20" cm="1">
        <f t="array" ref="BK282">TREND($AS282:$AT282,$AS$3:$AT$3,BK$1)</f>
        <v>0.30079239999999885</v>
      </c>
      <c r="BL282" s="20" cm="1">
        <f t="array" ref="BL282">TREND($AS282:$AT282,$AS$3:$AT$3,BL$1)</f>
        <v>0.22559430000000091</v>
      </c>
      <c r="BM282" s="20" cm="1">
        <f t="array" ref="BM282">TREND($AS282:$AT282,$AS$3:$AT$3,BM$1)</f>
        <v>0.15039619999999942</v>
      </c>
    </row>
    <row r="283" spans="1:65" x14ac:dyDescent="0.35">
      <c r="A283" t="str">
        <f>IF(BYDem!B281="","\I:",BYDem!B281)</f>
        <v>Australia_NZ</v>
      </c>
      <c r="B283" t="str">
        <f>BYDem!E281</f>
        <v>Trd_Lcv</v>
      </c>
      <c r="C283" t="str">
        <f t="shared" si="102"/>
        <v>Trd_Lcv</v>
      </c>
      <c r="D283" s="4">
        <f>SUMIFS(BYDem!$M$2:$M$2000,BYDem!$B$2:$B$2000,Demands!$A283,BYDem!$E$2:$E$2000,Demands!$B283)</f>
        <v>75.75</v>
      </c>
      <c r="E283" s="4">
        <f t="shared" si="83"/>
        <v>76.272715797702361</v>
      </c>
      <c r="F283" s="4">
        <f t="shared" si="84"/>
        <v>82.352028419964782</v>
      </c>
      <c r="G283" s="4">
        <f t="shared" si="85"/>
        <v>88.476993917598207</v>
      </c>
      <c r="H283" s="4">
        <f t="shared" si="86"/>
        <v>94.746258646368489</v>
      </c>
      <c r="I283" s="4">
        <f t="shared" si="87"/>
        <v>101.14969639591195</v>
      </c>
      <c r="J283" s="4">
        <f t="shared" si="88"/>
        <v>107.73248921942069</v>
      </c>
      <c r="K283" s="4">
        <f t="shared" si="89"/>
        <v>114.13652554179227</v>
      </c>
      <c r="L283" s="4">
        <f t="shared" si="90"/>
        <v>120.4087662862641</v>
      </c>
      <c r="M283" s="4">
        <f t="shared" si="91"/>
        <v>126.77093426969012</v>
      </c>
      <c r="N283" s="4">
        <f t="shared" si="92"/>
        <v>132.67451329999452</v>
      </c>
      <c r="O283" s="4">
        <f t="shared" si="93"/>
        <v>137.84850108867289</v>
      </c>
      <c r="P283" s="4">
        <f t="shared" si="94"/>
        <v>142.22175754647984</v>
      </c>
      <c r="Q283" s="4">
        <f t="shared" si="95"/>
        <v>145.82367710140105</v>
      </c>
      <c r="R283" s="4">
        <f t="shared" si="96"/>
        <v>148.72796607325699</v>
      </c>
      <c r="S283" s="4">
        <f t="shared" si="97"/>
        <v>150.98644779146966</v>
      </c>
      <c r="T283" s="4">
        <f t="shared" si="98"/>
        <v>152.62153944588511</v>
      </c>
      <c r="U283" s="4">
        <f t="shared" si="99"/>
        <v>153.65535832560022</v>
      </c>
      <c r="W283" s="5" t="str">
        <f>VLOOKUP(C283&amp;A283,Driver_elast!$A$2:$D$1161,4,FALSE)</f>
        <v>GDPPCAP</v>
      </c>
      <c r="X283" s="5">
        <v>1</v>
      </c>
      <c r="Y283" s="2">
        <f>SUMIFS('Growth rates'!D$4:D$999,'Growth rates'!$B$4:$B$999,Demands!$A283,'Growth rates'!$C$4:$C$999,$W283)</f>
        <v>1</v>
      </c>
      <c r="Z283" s="2">
        <f>SUMIFS('Growth rates'!E$4:E$999,'Growth rates'!$B$4:$B$999,Demands!$A283,'Growth rates'!$C$4:$C$999,$W283)</f>
        <v>1.009176479968948</v>
      </c>
      <c r="AA283" s="2">
        <f>SUMIFS('Growth rates'!F$4:F$999,'Growth rates'!$B$4:$B$999,Demands!$A283,'Growth rates'!$C$4:$C$999,$W283)</f>
        <v>1.1161424217841804</v>
      </c>
      <c r="AB283" s="2">
        <f>SUMIFS('Growth rates'!G$4:G$999,'Growth rates'!$B$4:$B$999,Demands!$A283,'Growth rates'!$C$4:$C$999,$W283)</f>
        <v>1.2265355634758779</v>
      </c>
      <c r="AC283" s="2">
        <f>SUMIFS('Growth rates'!H$4:H$999,'Growth rates'!$B$4:$B$999,Demands!$A283,'Growth rates'!$C$4:$C$999,$W283)</f>
        <v>1.3421093993826021</v>
      </c>
      <c r="AD283" s="2">
        <f>SUMIFS('Growth rates'!I$4:I$999,'Growth rates'!$B$4:$B$999,Demands!$A283,'Growth rates'!$C$4:$C$999,$W283)</f>
        <v>1.4627329679868393</v>
      </c>
      <c r="AE283" s="2">
        <f>SUMIFS('Growth rates'!J$4:J$999,'Growth rates'!$B$4:$B$999,Demands!$A283,'Growth rates'!$C$4:$C$999,$W283)</f>
        <v>1.5893242464123543</v>
      </c>
      <c r="AF283" s="2">
        <f>SUMIFS('Growth rates'!K$4:K$999,'Growth rates'!$B$4:$B$999,Demands!$A283,'Growth rates'!$C$4:$C$999,$W283)</f>
        <v>1.7149598507814963</v>
      </c>
      <c r="AG283" s="2">
        <f>SUMIFS('Growth rates'!L$4:L$999,'Growth rates'!$B$4:$B$999,Demands!$A283,'Growth rates'!$C$4:$C$999,$W283)</f>
        <v>1.8402869999799363</v>
      </c>
      <c r="AH283" s="2">
        <f>SUMIFS('Growth rates'!M$4:M$999,'Growth rates'!$B$4:$B$999,Demands!$A283,'Growth rates'!$C$4:$C$999,$W283)</f>
        <v>1.9695950956382904</v>
      </c>
      <c r="AI283" s="2">
        <f>SUMIFS('Growth rates'!N$4:N$999,'Growth rates'!$B$4:$B$999,Demands!$A283,'Growth rates'!$C$4:$C$999,$W283)</f>
        <v>2.1051212975869742</v>
      </c>
      <c r="AJ283" s="2">
        <f>SUMIFS('Growth rates'!O$4:O$999,'Growth rates'!$B$4:$B$999,Demands!$A283,'Growth rates'!$C$4:$C$999,$W283)</f>
        <v>2.2415853194681765</v>
      </c>
      <c r="AK283" s="2">
        <f>SUMIFS('Growth rates'!P$4:P$999,'Growth rates'!$B$4:$B$999,Demands!$A283,'Growth rates'!$C$4:$C$999,$W283)</f>
        <v>2.3766846708876641</v>
      </c>
      <c r="AL283" s="2">
        <f>SUMIFS('Growth rates'!Q$4:Q$999,'Growth rates'!$B$4:$B$999,Demands!$A283,'Growth rates'!$C$4:$C$999,$W283)</f>
        <v>2.5100925300399028</v>
      </c>
      <c r="AM283" s="2">
        <f>SUMIFS('Growth rates'!R$4:R$999,'Growth rates'!$B$4:$B$999,Demands!$A283,'Growth rates'!$C$4:$C$999,$W283)</f>
        <v>2.6430536424167856</v>
      </c>
      <c r="AN283" s="2">
        <f>SUMIFS('Growth rates'!S$4:S$999,'Growth rates'!$B$4:$B$999,Demands!$A283,'Growth rates'!$C$4:$C$999,$W283)</f>
        <v>2.7764865836555312</v>
      </c>
      <c r="AO283" s="2">
        <f>SUMIFS('Growth rates'!T$4:T$999,'Growth rates'!$B$4:$B$999,Demands!$A283,'Growth rates'!$C$4:$C$999,$W283)</f>
        <v>2.9097686112918786</v>
      </c>
      <c r="AP283" s="2">
        <f>SUMIFS('Growth rates'!U$4:U$999,'Growth rates'!$B$4:$B$999,Demands!$A283,'Growth rates'!$C$4:$C$999,$W283)</f>
        <v>3.0408225930988588</v>
      </c>
      <c r="AR283">
        <f>VLOOKUP(C283&amp;A283,Driver_elast!$A$2:$E$1161,5,FALSE)</f>
        <v>0.75198100000000001</v>
      </c>
      <c r="AS283">
        <f t="shared" si="100"/>
        <v>0.75198100000000001</v>
      </c>
      <c r="AT283">
        <f t="shared" si="101"/>
        <v>0.15039620000000001</v>
      </c>
      <c r="AV283" s="2" cm="1">
        <f t="array" ref="AV283">TREND($AR283:$AS283,$AR$3:$AS$3,AV$1)</f>
        <v>0.75198100000000001</v>
      </c>
      <c r="AW283" s="2" cm="1">
        <f t="array" ref="AW283">TREND($AR283:$AS283,$AR$3:$AS$3,AW$1)</f>
        <v>0.75198100000000001</v>
      </c>
      <c r="AX283" s="2" cm="1">
        <f t="array" ref="AX283">TREND($AR283:$AS283,$AR$3:$AS$3,AX$1)</f>
        <v>0.75198100000000001</v>
      </c>
      <c r="AY283" s="2" cm="1">
        <f t="array" ref="AY283">TREND($AR283:$AS283,$AR$3:$AS$3,AY$1)</f>
        <v>0.75198100000000001</v>
      </c>
      <c r="AZ283" s="2" cm="1">
        <f t="array" ref="AZ283">TREND($AR283:$AS283,$AR$3:$AS$3,AZ$1)</f>
        <v>0.75198100000000001</v>
      </c>
      <c r="BA283" s="2" cm="1">
        <f t="array" ref="BA283">TREND($AR283:$AS283,$AR$3:$AS$3,BA$1)</f>
        <v>0.75198100000000001</v>
      </c>
      <c r="BB283" s="2" cm="1">
        <f t="array" ref="BB283">TREND($AR283:$AS283,$AR$3:$AS$3,BB$1)</f>
        <v>0.75198100000000001</v>
      </c>
      <c r="BC283" s="2" cm="1">
        <f t="array" ref="BC283">TREND($AR283:$AS283,$AR$3:$AS$3,BC$1)</f>
        <v>0.75198100000000001</v>
      </c>
      <c r="BD283" s="2" cm="1">
        <f t="array" ref="BD283">TREND($AR283:$AS283,$AR$3:$AS$3,BD$1)</f>
        <v>0.75198100000000001</v>
      </c>
      <c r="BE283" s="2" cm="1">
        <f t="array" ref="BE283">TREND($AR283:$AS283,$AR$3:$AS$3,BE$1)</f>
        <v>0.75198100000000001</v>
      </c>
      <c r="BF283" s="20" cm="1">
        <f t="array" ref="BF283">TREND($AS283:$AT283,$AS$3:$AT$3,BF$1)</f>
        <v>0.67678289999999919</v>
      </c>
      <c r="BG283" s="20" cm="1">
        <f t="array" ref="BG283">TREND($AS283:$AT283,$AS$3:$AT$3,BG$1)</f>
        <v>0.6015847999999977</v>
      </c>
      <c r="BH283" s="20" cm="1">
        <f t="array" ref="BH283">TREND($AS283:$AT283,$AS$3:$AT$3,BH$1)</f>
        <v>0.52638669999999976</v>
      </c>
      <c r="BI283" s="20" cm="1">
        <f t="array" ref="BI283">TREND($AS283:$AT283,$AS$3:$AT$3,BI$1)</f>
        <v>0.45118859999999827</v>
      </c>
      <c r="BJ283" s="20" cm="1">
        <f t="array" ref="BJ283">TREND($AS283:$AT283,$AS$3:$AT$3,BJ$1)</f>
        <v>0.37599050000000034</v>
      </c>
      <c r="BK283" s="20" cm="1">
        <f t="array" ref="BK283">TREND($AS283:$AT283,$AS$3:$AT$3,BK$1)</f>
        <v>0.30079239999999885</v>
      </c>
      <c r="BL283" s="20" cm="1">
        <f t="array" ref="BL283">TREND($AS283:$AT283,$AS$3:$AT$3,BL$1)</f>
        <v>0.22559430000000091</v>
      </c>
      <c r="BM283" s="20" cm="1">
        <f t="array" ref="BM283">TREND($AS283:$AT283,$AS$3:$AT$3,BM$1)</f>
        <v>0.15039619999999942</v>
      </c>
    </row>
    <row r="284" spans="1:65" x14ac:dyDescent="0.35">
      <c r="A284" t="str">
        <f>IF(BYDem!B282="","\I:",BYDem!B282)</f>
        <v>Brazil</v>
      </c>
      <c r="B284" t="str">
        <f>BYDem!E282</f>
        <v>AGR</v>
      </c>
      <c r="C284" t="str">
        <f t="shared" si="102"/>
        <v>AGR</v>
      </c>
      <c r="D284" s="4">
        <f>SUMIFS(BYDem!$M$2:$M$2000,BYDem!$B$2:$B$2000,Demands!$A284,BYDem!$E$2:$E$2000,Demands!$B284)</f>
        <v>531.02651036040004</v>
      </c>
      <c r="E284" s="4">
        <f t="shared" si="83"/>
        <v>539.25960866334356</v>
      </c>
      <c r="F284" s="4">
        <f t="shared" si="84"/>
        <v>580.86678903220536</v>
      </c>
      <c r="G284" s="4">
        <f t="shared" si="85"/>
        <v>621.69040554464982</v>
      </c>
      <c r="H284" s="4">
        <f t="shared" si="86"/>
        <v>652.74654582940275</v>
      </c>
      <c r="I284" s="4">
        <f t="shared" si="87"/>
        <v>672.1271153640796</v>
      </c>
      <c r="J284" s="4">
        <f t="shared" si="88"/>
        <v>679.28304223628618</v>
      </c>
      <c r="K284" s="4">
        <f t="shared" si="89"/>
        <v>673.7297571083426</v>
      </c>
      <c r="L284" s="4">
        <f t="shared" si="90"/>
        <v>657.62400972569469</v>
      </c>
      <c r="M284" s="4">
        <f t="shared" si="91"/>
        <v>632.55613229344237</v>
      </c>
      <c r="N284" s="4">
        <f t="shared" si="92"/>
        <v>602.95908559095142</v>
      </c>
      <c r="O284" s="4">
        <f t="shared" si="93"/>
        <v>571.83760870044307</v>
      </c>
      <c r="P284" s="4">
        <f t="shared" si="94"/>
        <v>541.42833146040255</v>
      </c>
      <c r="Q284" s="4">
        <f t="shared" si="95"/>
        <v>513.31146372724049</v>
      </c>
      <c r="R284" s="4">
        <f t="shared" si="96"/>
        <v>489.47117495722779</v>
      </c>
      <c r="S284" s="4">
        <f t="shared" si="97"/>
        <v>470.50413268933937</v>
      </c>
      <c r="T284" s="4">
        <f t="shared" si="98"/>
        <v>456.60941278551002</v>
      </c>
      <c r="U284" s="4">
        <f t="shared" si="99"/>
        <v>447.64032002352025</v>
      </c>
      <c r="W284" s="5" t="str">
        <f>VLOOKUP(C284&amp;A284,Driver_elast!$A$2:$D$1161,4,FALSE)</f>
        <v>POP</v>
      </c>
      <c r="X284" s="5">
        <v>1</v>
      </c>
      <c r="Y284" s="2">
        <f>SUMIFS('Growth rates'!D$4:D$999,'Growth rates'!$B$4:$B$999,Demands!$A284,'Growth rates'!$C$4:$C$999,$W284)</f>
        <v>1</v>
      </c>
      <c r="Z284" s="2">
        <f>SUMIFS('Growth rates'!E$4:E$999,'Growth rates'!$B$4:$B$999,Demands!$A284,'Growth rates'!$C$4:$C$999,$W284)</f>
        <v>1.0047238440708715</v>
      </c>
      <c r="AA284" s="2">
        <f>SUMIFS('Growth rates'!F$4:F$999,'Growth rates'!$B$4:$B$999,Demands!$A284,'Growth rates'!$C$4:$C$999,$W284)</f>
        <v>1.0283430644252278</v>
      </c>
      <c r="AB284" s="2">
        <f>SUMIFS('Growth rates'!G$4:G$999,'Growth rates'!$B$4:$B$999,Demands!$A284,'Growth rates'!$C$4:$C$999,$W284)</f>
        <v>1.0503632719755356</v>
      </c>
      <c r="AC284" s="2">
        <f>SUMIFS('Growth rates'!H$4:H$999,'Growth rates'!$B$4:$B$999,Demands!$A284,'Growth rates'!$C$4:$C$999,$W284)</f>
        <v>1.0663500629885676</v>
      </c>
      <c r="AD284" s="2">
        <f>SUMIFS('Growth rates'!I$4:I$999,'Growth rates'!$B$4:$B$999,Demands!$A284,'Growth rates'!$C$4:$C$999,$W284)</f>
        <v>1.0759965727385672</v>
      </c>
      <c r="AE284" s="2">
        <f>SUMIFS('Growth rates'!J$4:J$999,'Growth rates'!$B$4:$B$999,Demands!$A284,'Growth rates'!$C$4:$C$999,$W284)</f>
        <v>1.0794869616556648</v>
      </c>
      <c r="AF284" s="2">
        <f>SUMIFS('Growth rates'!K$4:K$999,'Growth rates'!$B$4:$B$999,Demands!$A284,'Growth rates'!$C$4:$C$999,$W284)</f>
        <v>1.0767981210610733</v>
      </c>
      <c r="AG284" s="2">
        <f>SUMIFS('Growth rates'!L$4:L$999,'Growth rates'!$B$4:$B$999,Demands!$A284,'Growth rates'!$C$4:$C$999,$W284)</f>
        <v>1.0689551990234039</v>
      </c>
      <c r="AH284" s="2">
        <f>SUMIFS('Growth rates'!M$4:M$999,'Growth rates'!$B$4:$B$999,Demands!$A284,'Growth rates'!$C$4:$C$999,$W284)</f>
        <v>1.0565401665133405</v>
      </c>
      <c r="AI284" s="2">
        <f>SUMIFS('Growth rates'!N$4:N$999,'Growth rates'!$B$4:$B$999,Demands!$A284,'Growth rates'!$C$4:$C$999,$W284)</f>
        <v>1.0398045673369161</v>
      </c>
      <c r="AJ284" s="2">
        <f>SUMIFS('Growth rates'!O$4:O$999,'Growth rates'!$B$4:$B$999,Demands!$A284,'Growth rates'!$C$4:$C$999,$W284)</f>
        <v>1.0193644895528671</v>
      </c>
      <c r="AK284" s="2">
        <f>SUMIFS('Growth rates'!P$4:P$999,'Growth rates'!$B$4:$B$999,Demands!$A284,'Growth rates'!$C$4:$C$999,$W284)</f>
        <v>0.99576985259764572</v>
      </c>
      <c r="AL284" s="2">
        <f>SUMIFS('Growth rates'!Q$4:Q$999,'Growth rates'!$B$4:$B$999,Demands!$A284,'Growth rates'!$C$4:$C$999,$W284)</f>
        <v>0.96951061340022027</v>
      </c>
      <c r="AM284" s="2">
        <f>SUMIFS('Growth rates'!R$4:R$999,'Growth rates'!$B$4:$B$999,Demands!$A284,'Growth rates'!$C$4:$C$999,$W284)</f>
        <v>0.94207203750446034</v>
      </c>
      <c r="AN284" s="2">
        <f>SUMIFS('Growth rates'!S$4:S$999,'Growth rates'!$B$4:$B$999,Demands!$A284,'Growth rates'!$C$4:$C$999,$W284)</f>
        <v>0.91426561814188578</v>
      </c>
      <c r="AO284" s="2">
        <f>SUMIFS('Growth rates'!T$4:T$999,'Growth rates'!$B$4:$B$999,Demands!$A284,'Growth rates'!$C$4:$C$999,$W284)</f>
        <v>0.88684445056356764</v>
      </c>
      <c r="AP284" s="2">
        <f>SUMIFS('Growth rates'!U$4:U$999,'Growth rates'!$B$4:$B$999,Demands!$A284,'Growth rates'!$C$4:$C$999,$W284)</f>
        <v>0.86030636632699875</v>
      </c>
      <c r="AR284">
        <f>VLOOKUP(C284&amp;A284,Driver_elast!$A$2:$E$1161,5,FALSE)</f>
        <v>3.282098</v>
      </c>
      <c r="AS284">
        <f t="shared" si="100"/>
        <v>3.282098</v>
      </c>
      <c r="AT284">
        <f t="shared" si="101"/>
        <v>0.65641959999999999</v>
      </c>
      <c r="AV284" s="2" cm="1">
        <f t="array" ref="AV284">TREND($AR284:$AS284,$AR$3:$AS$3,AV$1)</f>
        <v>3.282098</v>
      </c>
      <c r="AW284" s="2" cm="1">
        <f t="array" ref="AW284">TREND($AR284:$AS284,$AR$3:$AS$3,AW$1)</f>
        <v>3.282098</v>
      </c>
      <c r="AX284" s="2" cm="1">
        <f t="array" ref="AX284">TREND($AR284:$AS284,$AR$3:$AS$3,AX$1)</f>
        <v>3.282098</v>
      </c>
      <c r="AY284" s="2" cm="1">
        <f t="array" ref="AY284">TREND($AR284:$AS284,$AR$3:$AS$3,AY$1)</f>
        <v>3.282098</v>
      </c>
      <c r="AZ284" s="2" cm="1">
        <f t="array" ref="AZ284">TREND($AR284:$AS284,$AR$3:$AS$3,AZ$1)</f>
        <v>3.282098</v>
      </c>
      <c r="BA284" s="2" cm="1">
        <f t="array" ref="BA284">TREND($AR284:$AS284,$AR$3:$AS$3,BA$1)</f>
        <v>3.282098</v>
      </c>
      <c r="BB284" s="2" cm="1">
        <f t="array" ref="BB284">TREND($AR284:$AS284,$AR$3:$AS$3,BB$1)</f>
        <v>3.282098</v>
      </c>
      <c r="BC284" s="2" cm="1">
        <f t="array" ref="BC284">TREND($AR284:$AS284,$AR$3:$AS$3,BC$1)</f>
        <v>3.282098</v>
      </c>
      <c r="BD284" s="2" cm="1">
        <f t="array" ref="BD284">TREND($AR284:$AS284,$AR$3:$AS$3,BD$1)</f>
        <v>3.282098</v>
      </c>
      <c r="BE284" s="2" cm="1">
        <f t="array" ref="BE284">TREND($AR284:$AS284,$AR$3:$AS$3,BE$1)</f>
        <v>3.282098</v>
      </c>
      <c r="BF284" s="20" cm="1">
        <f t="array" ref="BF284">TREND($AS284:$AT284,$AS$3:$AT$3,BF$1)</f>
        <v>2.9538881999999944</v>
      </c>
      <c r="BG284" s="20" cm="1">
        <f t="array" ref="BG284">TREND($AS284:$AT284,$AS$3:$AT$3,BG$1)</f>
        <v>2.6256783999999982</v>
      </c>
      <c r="BH284" s="20" cm="1">
        <f t="array" ref="BH284">TREND($AS284:$AT284,$AS$3:$AT$3,BH$1)</f>
        <v>2.297468600000002</v>
      </c>
      <c r="BI284" s="20" cm="1">
        <f t="array" ref="BI284">TREND($AS284:$AT284,$AS$3:$AT$3,BI$1)</f>
        <v>1.9692588000000057</v>
      </c>
      <c r="BJ284" s="20" cm="1">
        <f t="array" ref="BJ284">TREND($AS284:$AT284,$AS$3:$AT$3,BJ$1)</f>
        <v>1.6410490000000095</v>
      </c>
      <c r="BK284" s="20" cm="1">
        <f t="array" ref="BK284">TREND($AS284:$AT284,$AS$3:$AT$3,BK$1)</f>
        <v>1.3128392000000133</v>
      </c>
      <c r="BL284" s="20" cm="1">
        <f t="array" ref="BL284">TREND($AS284:$AT284,$AS$3:$AT$3,BL$1)</f>
        <v>0.98462939999998866</v>
      </c>
      <c r="BM284" s="20" cm="1">
        <f t="array" ref="BM284">TREND($AS284:$AT284,$AS$3:$AT$3,BM$1)</f>
        <v>0.65641959999999244</v>
      </c>
    </row>
    <row r="285" spans="1:65" x14ac:dyDescent="0.35">
      <c r="A285" t="str">
        <f>IF(BYDem!B283="","\I:",BYDem!B283)</f>
        <v>Brazil</v>
      </c>
      <c r="B285" t="str">
        <f>BYDem!E283</f>
        <v>CCK</v>
      </c>
      <c r="C285" t="str">
        <f t="shared" si="102"/>
        <v>CCK</v>
      </c>
      <c r="D285" s="4">
        <f>SUMIFS(BYDem!$M$2:$M$2000,BYDem!$B$2:$B$2000,Demands!$A285,BYDem!$E$2:$E$2000,Demands!$B285)</f>
        <v>24.267629135951999</v>
      </c>
      <c r="E285" s="4">
        <f t="shared" si="83"/>
        <v>24.122596962765321</v>
      </c>
      <c r="F285" s="4">
        <f t="shared" si="84"/>
        <v>28.352038202700676</v>
      </c>
      <c r="G285" s="4">
        <f t="shared" si="85"/>
        <v>31.000380804548247</v>
      </c>
      <c r="H285" s="4">
        <f t="shared" si="86"/>
        <v>35.51414775917695</v>
      </c>
      <c r="I285" s="4">
        <f t="shared" si="87"/>
        <v>41.400516864832937</v>
      </c>
      <c r="J285" s="4">
        <f t="shared" si="88"/>
        <v>48.534654683702271</v>
      </c>
      <c r="K285" s="4">
        <f t="shared" si="89"/>
        <v>56.66930199400344</v>
      </c>
      <c r="L285" s="4">
        <f t="shared" si="90"/>
        <v>65.596272535371824</v>
      </c>
      <c r="M285" s="4">
        <f t="shared" si="91"/>
        <v>75.046541586604818</v>
      </c>
      <c r="N285" s="4">
        <f t="shared" si="92"/>
        <v>84.095644711169044</v>
      </c>
      <c r="O285" s="4">
        <f t="shared" si="93"/>
        <v>92.250969292839144</v>
      </c>
      <c r="P285" s="4">
        <f t="shared" si="94"/>
        <v>99.3729413264561</v>
      </c>
      <c r="Q285" s="4">
        <f t="shared" si="95"/>
        <v>105.25746840680023</v>
      </c>
      <c r="R285" s="4">
        <f t="shared" si="96"/>
        <v>109.95559064369792</v>
      </c>
      <c r="S285" s="4">
        <f t="shared" si="97"/>
        <v>113.5327261102447</v>
      </c>
      <c r="T285" s="4">
        <f t="shared" si="98"/>
        <v>116.07470376298626</v>
      </c>
      <c r="U285" s="4">
        <f t="shared" si="99"/>
        <v>117.67387151099398</v>
      </c>
      <c r="W285" s="5" t="str">
        <f>VLOOKUP(C285&amp;A285,Driver_elast!$A$2:$D$1161,4,FALSE)</f>
        <v>GDP</v>
      </c>
      <c r="X285" s="5">
        <v>1</v>
      </c>
      <c r="Y285" s="2">
        <f>SUMIFS('Growth rates'!D$4:D$999,'Growth rates'!$B$4:$B$999,Demands!$A285,'Growth rates'!$C$4:$C$999,$W285)</f>
        <v>1</v>
      </c>
      <c r="Z285" s="2">
        <f>SUMIFS('Growth rates'!E$4:E$999,'Growth rates'!$B$4:$B$999,Demands!$A285,'Growth rates'!$C$4:$C$999,$W285)</f>
        <v>0.99455805173916056</v>
      </c>
      <c r="AA285" s="2">
        <f>SUMIFS('Growth rates'!F$4:F$999,'Growth rates'!$B$4:$B$999,Demands!$A285,'Growth rates'!$C$4:$C$999,$W285)</f>
        <v>1.1551368549712657</v>
      </c>
      <c r="AB285" s="2">
        <f>SUMIFS('Growth rates'!G$4:G$999,'Growth rates'!$B$4:$B$999,Demands!$A285,'Growth rates'!$C$4:$C$999,$W285)</f>
        <v>1.2556353840462564</v>
      </c>
      <c r="AC285" s="2">
        <f>SUMIFS('Growth rates'!H$4:H$999,'Growth rates'!$B$4:$B$999,Demands!$A285,'Growth rates'!$C$4:$C$999,$W285)</f>
        <v>1.4278880877432854</v>
      </c>
      <c r="AD285" s="2">
        <f>SUMIFS('Growth rates'!I$4:I$999,'Growth rates'!$B$4:$B$999,Demands!$A285,'Growth rates'!$C$4:$C$999,$W285)</f>
        <v>1.65347960827729</v>
      </c>
      <c r="AE285" s="2">
        <f>SUMIFS('Growth rates'!J$4:J$999,'Growth rates'!$B$4:$B$999,Demands!$A285,'Growth rates'!$C$4:$C$999,$W285)</f>
        <v>1.9282871549153016</v>
      </c>
      <c r="AF285" s="2">
        <f>SUMIFS('Growth rates'!K$4:K$999,'Growth rates'!$B$4:$B$999,Demands!$A285,'Growth rates'!$C$4:$C$999,$W285)</f>
        <v>2.243733154825867</v>
      </c>
      <c r="AG285" s="2">
        <f>SUMIFS('Growth rates'!L$4:L$999,'Growth rates'!$B$4:$B$999,Demands!$A285,'Growth rates'!$C$4:$C$999,$W285)</f>
        <v>2.5928966043381108</v>
      </c>
      <c r="AH285" s="2">
        <f>SUMIFS('Growth rates'!M$4:M$999,'Growth rates'!$B$4:$B$999,Demands!$A285,'Growth rates'!$C$4:$C$999,$W285)</f>
        <v>2.9664478685476801</v>
      </c>
      <c r="AI285" s="2">
        <f>SUMIFS('Growth rates'!N$4:N$999,'Growth rates'!$B$4:$B$999,Demands!$A285,'Growth rates'!$C$4:$C$999,$W285)</f>
        <v>3.3638855727393078</v>
      </c>
      <c r="AJ285" s="2">
        <f>SUMIFS('Growth rates'!O$4:O$999,'Growth rates'!$B$4:$B$999,Demands!$A285,'Growth rates'!$C$4:$C$999,$W285)</f>
        <v>3.771659048932817</v>
      </c>
      <c r="AK285" s="2">
        <f>SUMIFS('Growth rates'!P$4:P$999,'Growth rates'!$B$4:$B$999,Demands!$A285,'Growth rates'!$C$4:$C$999,$W285)</f>
        <v>4.1876306792543341</v>
      </c>
      <c r="AL285" s="2">
        <f>SUMIFS('Growth rates'!Q$4:Q$999,'Growth rates'!$B$4:$B$999,Demands!$A285,'Growth rates'!$C$4:$C$999,$W285)</f>
        <v>4.6009260526497648</v>
      </c>
      <c r="AM285" s="2">
        <f>SUMIFS('Growth rates'!R$4:R$999,'Growth rates'!$B$4:$B$999,Demands!$A285,'Growth rates'!$C$4:$C$999,$W285)</f>
        <v>5.0116467991289628</v>
      </c>
      <c r="AN285" s="2">
        <f>SUMIFS('Growth rates'!S$4:S$999,'Growth rates'!$B$4:$B$999,Demands!$A285,'Growth rates'!$C$4:$C$999,$W285)</f>
        <v>5.4192508919727196</v>
      </c>
      <c r="AO285" s="2">
        <f>SUMIFS('Growth rates'!T$4:T$999,'Growth rates'!$B$4:$B$999,Demands!$A285,'Growth rates'!$C$4:$C$999,$W285)</f>
        <v>5.8237044545110859</v>
      </c>
      <c r="AP285" s="2">
        <f>SUMIFS('Growth rates'!U$4:U$999,'Growth rates'!$B$4:$B$999,Demands!$A285,'Growth rates'!$C$4:$C$999,$W285)</f>
        <v>6.2248719800642567</v>
      </c>
      <c r="AR285">
        <f>VLOOKUP(C285&amp;A285,Driver_elast!$A$2:$E$1161,5,FALSE)</f>
        <v>1.1006579999999999</v>
      </c>
      <c r="AS285">
        <f t="shared" si="100"/>
        <v>1</v>
      </c>
      <c r="AT285">
        <f t="shared" si="101"/>
        <v>0.2</v>
      </c>
      <c r="AV285" s="2" cm="1">
        <f t="array" ref="AV285">TREND($AR285:$AS285,$AR$3:$AS$3,AV$1)</f>
        <v>1.1006579999999992</v>
      </c>
      <c r="AW285" s="2" cm="1">
        <f t="array" ref="AW285">TREND($AR285:$AS285,$AR$3:$AS$3,AW$1)</f>
        <v>1.0982029268292672</v>
      </c>
      <c r="AX285" s="2" cm="1">
        <f t="array" ref="AX285">TREND($AR285:$AS285,$AR$3:$AS$3,AX$1)</f>
        <v>1.0859275609756089</v>
      </c>
      <c r="AY285" s="2" cm="1">
        <f t="array" ref="AY285">TREND($AR285:$AS285,$AR$3:$AS$3,AY$1)</f>
        <v>1.0736521951219506</v>
      </c>
      <c r="AZ285" s="2" cm="1">
        <f t="array" ref="AZ285">TREND($AR285:$AS285,$AR$3:$AS$3,AZ$1)</f>
        <v>1.0613768292682915</v>
      </c>
      <c r="BA285" s="2" cm="1">
        <f t="array" ref="BA285">TREND($AR285:$AS285,$AR$3:$AS$3,BA$1)</f>
        <v>1.0491014634146332</v>
      </c>
      <c r="BB285" s="2" cm="1">
        <f t="array" ref="BB285">TREND($AR285:$AS285,$AR$3:$AS$3,BB$1)</f>
        <v>1.0368260975609749</v>
      </c>
      <c r="BC285" s="2" cm="1">
        <f t="array" ref="BC285">TREND($AR285:$AS285,$AR$3:$AS$3,BC$1)</f>
        <v>1.0245507317073166</v>
      </c>
      <c r="BD285" s="2" cm="1">
        <f t="array" ref="BD285">TREND($AR285:$AS285,$AR$3:$AS$3,BD$1)</f>
        <v>1.0122753658536574</v>
      </c>
      <c r="BE285" s="2" cm="1">
        <f t="array" ref="BE285">TREND($AR285:$AS285,$AR$3:$AS$3,BE$1)</f>
        <v>0.99999999999999911</v>
      </c>
      <c r="BF285" s="20" cm="1">
        <f t="array" ref="BF285">TREND($AS285:$AT285,$AS$3:$AT$3,BF$1)</f>
        <v>0.90000000000000568</v>
      </c>
      <c r="BG285" s="20" cm="1">
        <f t="array" ref="BG285">TREND($AS285:$AT285,$AS$3:$AT$3,BG$1)</f>
        <v>0.80000000000000426</v>
      </c>
      <c r="BH285" s="20" cm="1">
        <f t="array" ref="BH285">TREND($AS285:$AT285,$AS$3:$AT$3,BH$1)</f>
        <v>0.70000000000000284</v>
      </c>
      <c r="BI285" s="20" cm="1">
        <f t="array" ref="BI285">TREND($AS285:$AT285,$AS$3:$AT$3,BI$1)</f>
        <v>0.60000000000000142</v>
      </c>
      <c r="BJ285" s="20" cm="1">
        <f t="array" ref="BJ285">TREND($AS285:$AT285,$AS$3:$AT$3,BJ$1)</f>
        <v>0.5</v>
      </c>
      <c r="BK285" s="20" cm="1">
        <f t="array" ref="BK285">TREND($AS285:$AT285,$AS$3:$AT$3,BK$1)</f>
        <v>0.40000000000000568</v>
      </c>
      <c r="BL285" s="20" cm="1">
        <f t="array" ref="BL285">TREND($AS285:$AT285,$AS$3:$AT$3,BL$1)</f>
        <v>0.30000000000000426</v>
      </c>
      <c r="BM285" s="20" cm="1">
        <f t="array" ref="BM285">TREND($AS285:$AT285,$AS$3:$AT$3,BM$1)</f>
        <v>0.20000000000000284</v>
      </c>
    </row>
    <row r="286" spans="1:65" x14ac:dyDescent="0.35">
      <c r="A286" t="str">
        <f>IF(BYDem!B284="","\I:",BYDem!B284)</f>
        <v>Brazil</v>
      </c>
      <c r="B286" t="str">
        <f>BYDem!E284</f>
        <v>CHW</v>
      </c>
      <c r="C286" t="str">
        <f t="shared" si="102"/>
        <v>CHW</v>
      </c>
      <c r="D286" s="4">
        <f>SUMIFS(BYDem!$M$2:$M$2000,BYDem!$B$2:$B$2000,Demands!$A286,BYDem!$E$2:$E$2000,Demands!$B286)</f>
        <v>12.590780475873601</v>
      </c>
      <c r="E286" s="4">
        <f t="shared" si="83"/>
        <v>12.515533394904036</v>
      </c>
      <c r="F286" s="4">
        <f t="shared" si="84"/>
        <v>14.709895517767576</v>
      </c>
      <c r="G286" s="4">
        <f t="shared" si="85"/>
        <v>16.083935813915303</v>
      </c>
      <c r="H286" s="4">
        <f t="shared" si="86"/>
        <v>18.425814722917885</v>
      </c>
      <c r="I286" s="4">
        <f t="shared" si="87"/>
        <v>21.479841170828308</v>
      </c>
      <c r="J286" s="4">
        <f t="shared" si="88"/>
        <v>25.181247791920047</v>
      </c>
      <c r="K286" s="4">
        <f t="shared" si="89"/>
        <v>29.401749018425203</v>
      </c>
      <c r="L286" s="4">
        <f t="shared" si="90"/>
        <v>34.033331517534897</v>
      </c>
      <c r="M286" s="4">
        <f t="shared" si="91"/>
        <v>38.936417121630491</v>
      </c>
      <c r="N286" s="4">
        <f t="shared" si="92"/>
        <v>43.631365701347221</v>
      </c>
      <c r="O286" s="4">
        <f t="shared" si="93"/>
        <v>47.862594922053539</v>
      </c>
      <c r="P286" s="4">
        <f t="shared" si="94"/>
        <v>51.55768956554865</v>
      </c>
      <c r="Q286" s="4">
        <f t="shared" si="95"/>
        <v>54.610760314976837</v>
      </c>
      <c r="R286" s="4">
        <f t="shared" si="96"/>
        <v>57.04828832408775</v>
      </c>
      <c r="S286" s="4">
        <f t="shared" si="97"/>
        <v>58.904214469136171</v>
      </c>
      <c r="T286" s="4">
        <f t="shared" si="98"/>
        <v>60.223069410463346</v>
      </c>
      <c r="U286" s="4">
        <f t="shared" si="99"/>
        <v>61.052766038282378</v>
      </c>
      <c r="W286" s="5" t="str">
        <f>VLOOKUP(C286&amp;A286,Driver_elast!$A$2:$D$1161,4,FALSE)</f>
        <v>GDP</v>
      </c>
      <c r="X286" s="5">
        <v>1</v>
      </c>
      <c r="Y286" s="2">
        <f>SUMIFS('Growth rates'!D$4:D$999,'Growth rates'!$B$4:$B$999,Demands!$A286,'Growth rates'!$C$4:$C$999,$W286)</f>
        <v>1</v>
      </c>
      <c r="Z286" s="2">
        <f>SUMIFS('Growth rates'!E$4:E$999,'Growth rates'!$B$4:$B$999,Demands!$A286,'Growth rates'!$C$4:$C$999,$W286)</f>
        <v>0.99455805173916056</v>
      </c>
      <c r="AA286" s="2">
        <f>SUMIFS('Growth rates'!F$4:F$999,'Growth rates'!$B$4:$B$999,Demands!$A286,'Growth rates'!$C$4:$C$999,$W286)</f>
        <v>1.1551368549712657</v>
      </c>
      <c r="AB286" s="2">
        <f>SUMIFS('Growth rates'!G$4:G$999,'Growth rates'!$B$4:$B$999,Demands!$A286,'Growth rates'!$C$4:$C$999,$W286)</f>
        <v>1.2556353840462564</v>
      </c>
      <c r="AC286" s="2">
        <f>SUMIFS('Growth rates'!H$4:H$999,'Growth rates'!$B$4:$B$999,Demands!$A286,'Growth rates'!$C$4:$C$999,$W286)</f>
        <v>1.4278880877432854</v>
      </c>
      <c r="AD286" s="2">
        <f>SUMIFS('Growth rates'!I$4:I$999,'Growth rates'!$B$4:$B$999,Demands!$A286,'Growth rates'!$C$4:$C$999,$W286)</f>
        <v>1.65347960827729</v>
      </c>
      <c r="AE286" s="2">
        <f>SUMIFS('Growth rates'!J$4:J$999,'Growth rates'!$B$4:$B$999,Demands!$A286,'Growth rates'!$C$4:$C$999,$W286)</f>
        <v>1.9282871549153016</v>
      </c>
      <c r="AF286" s="2">
        <f>SUMIFS('Growth rates'!K$4:K$999,'Growth rates'!$B$4:$B$999,Demands!$A286,'Growth rates'!$C$4:$C$999,$W286)</f>
        <v>2.243733154825867</v>
      </c>
      <c r="AG286" s="2">
        <f>SUMIFS('Growth rates'!L$4:L$999,'Growth rates'!$B$4:$B$999,Demands!$A286,'Growth rates'!$C$4:$C$999,$W286)</f>
        <v>2.5928966043381108</v>
      </c>
      <c r="AH286" s="2">
        <f>SUMIFS('Growth rates'!M$4:M$999,'Growth rates'!$B$4:$B$999,Demands!$A286,'Growth rates'!$C$4:$C$999,$W286)</f>
        <v>2.9664478685476801</v>
      </c>
      <c r="AI286" s="2">
        <f>SUMIFS('Growth rates'!N$4:N$999,'Growth rates'!$B$4:$B$999,Demands!$A286,'Growth rates'!$C$4:$C$999,$W286)</f>
        <v>3.3638855727393078</v>
      </c>
      <c r="AJ286" s="2">
        <f>SUMIFS('Growth rates'!O$4:O$999,'Growth rates'!$B$4:$B$999,Demands!$A286,'Growth rates'!$C$4:$C$999,$W286)</f>
        <v>3.771659048932817</v>
      </c>
      <c r="AK286" s="2">
        <f>SUMIFS('Growth rates'!P$4:P$999,'Growth rates'!$B$4:$B$999,Demands!$A286,'Growth rates'!$C$4:$C$999,$W286)</f>
        <v>4.1876306792543341</v>
      </c>
      <c r="AL286" s="2">
        <f>SUMIFS('Growth rates'!Q$4:Q$999,'Growth rates'!$B$4:$B$999,Demands!$A286,'Growth rates'!$C$4:$C$999,$W286)</f>
        <v>4.6009260526497648</v>
      </c>
      <c r="AM286" s="2">
        <f>SUMIFS('Growth rates'!R$4:R$999,'Growth rates'!$B$4:$B$999,Demands!$A286,'Growth rates'!$C$4:$C$999,$W286)</f>
        <v>5.0116467991289628</v>
      </c>
      <c r="AN286" s="2">
        <f>SUMIFS('Growth rates'!S$4:S$999,'Growth rates'!$B$4:$B$999,Demands!$A286,'Growth rates'!$C$4:$C$999,$W286)</f>
        <v>5.4192508919727196</v>
      </c>
      <c r="AO286" s="2">
        <f>SUMIFS('Growth rates'!T$4:T$999,'Growth rates'!$B$4:$B$999,Demands!$A286,'Growth rates'!$C$4:$C$999,$W286)</f>
        <v>5.8237044545110859</v>
      </c>
      <c r="AP286" s="2">
        <f>SUMIFS('Growth rates'!U$4:U$999,'Growth rates'!$B$4:$B$999,Demands!$A286,'Growth rates'!$C$4:$C$999,$W286)</f>
        <v>6.2248719800642567</v>
      </c>
      <c r="AR286">
        <f>VLOOKUP(C286&amp;A286,Driver_elast!$A$2:$E$1161,5,FALSE)</f>
        <v>1.1006579999999999</v>
      </c>
      <c r="AS286">
        <f t="shared" si="100"/>
        <v>1</v>
      </c>
      <c r="AT286">
        <f t="shared" si="101"/>
        <v>0.2</v>
      </c>
      <c r="AV286" s="2" cm="1">
        <f t="array" ref="AV286">TREND($AR286:$AS286,$AR$3:$AS$3,AV$1)</f>
        <v>1.1006579999999992</v>
      </c>
      <c r="AW286" s="2" cm="1">
        <f t="array" ref="AW286">TREND($AR286:$AS286,$AR$3:$AS$3,AW$1)</f>
        <v>1.0982029268292672</v>
      </c>
      <c r="AX286" s="2" cm="1">
        <f t="array" ref="AX286">TREND($AR286:$AS286,$AR$3:$AS$3,AX$1)</f>
        <v>1.0859275609756089</v>
      </c>
      <c r="AY286" s="2" cm="1">
        <f t="array" ref="AY286">TREND($AR286:$AS286,$AR$3:$AS$3,AY$1)</f>
        <v>1.0736521951219506</v>
      </c>
      <c r="AZ286" s="2" cm="1">
        <f t="array" ref="AZ286">TREND($AR286:$AS286,$AR$3:$AS$3,AZ$1)</f>
        <v>1.0613768292682915</v>
      </c>
      <c r="BA286" s="2" cm="1">
        <f t="array" ref="BA286">TREND($AR286:$AS286,$AR$3:$AS$3,BA$1)</f>
        <v>1.0491014634146332</v>
      </c>
      <c r="BB286" s="2" cm="1">
        <f t="array" ref="BB286">TREND($AR286:$AS286,$AR$3:$AS$3,BB$1)</f>
        <v>1.0368260975609749</v>
      </c>
      <c r="BC286" s="2" cm="1">
        <f t="array" ref="BC286">TREND($AR286:$AS286,$AR$3:$AS$3,BC$1)</f>
        <v>1.0245507317073166</v>
      </c>
      <c r="BD286" s="2" cm="1">
        <f t="array" ref="BD286">TREND($AR286:$AS286,$AR$3:$AS$3,BD$1)</f>
        <v>1.0122753658536574</v>
      </c>
      <c r="BE286" s="2" cm="1">
        <f t="array" ref="BE286">TREND($AR286:$AS286,$AR$3:$AS$3,BE$1)</f>
        <v>0.99999999999999911</v>
      </c>
      <c r="BF286" s="20" cm="1">
        <f t="array" ref="BF286">TREND($AS286:$AT286,$AS$3:$AT$3,BF$1)</f>
        <v>0.90000000000000568</v>
      </c>
      <c r="BG286" s="20" cm="1">
        <f t="array" ref="BG286">TREND($AS286:$AT286,$AS$3:$AT$3,BG$1)</f>
        <v>0.80000000000000426</v>
      </c>
      <c r="BH286" s="20" cm="1">
        <f t="array" ref="BH286">TREND($AS286:$AT286,$AS$3:$AT$3,BH$1)</f>
        <v>0.70000000000000284</v>
      </c>
      <c r="BI286" s="20" cm="1">
        <f t="array" ref="BI286">TREND($AS286:$AT286,$AS$3:$AT$3,BI$1)</f>
        <v>0.60000000000000142</v>
      </c>
      <c r="BJ286" s="20" cm="1">
        <f t="array" ref="BJ286">TREND($AS286:$AT286,$AS$3:$AT$3,BJ$1)</f>
        <v>0.5</v>
      </c>
      <c r="BK286" s="20" cm="1">
        <f t="array" ref="BK286">TREND($AS286:$AT286,$AS$3:$AT$3,BK$1)</f>
        <v>0.40000000000000568</v>
      </c>
      <c r="BL286" s="20" cm="1">
        <f t="array" ref="BL286">TREND($AS286:$AT286,$AS$3:$AT$3,BL$1)</f>
        <v>0.30000000000000426</v>
      </c>
      <c r="BM286" s="20" cm="1">
        <f t="array" ref="BM286">TREND($AS286:$AT286,$AS$3:$AT$3,BM$1)</f>
        <v>0.20000000000000284</v>
      </c>
    </row>
    <row r="287" spans="1:65" x14ac:dyDescent="0.35">
      <c r="A287" t="str">
        <f>IF(BYDem!B285="","\I:",BYDem!B285)</f>
        <v>Brazil</v>
      </c>
      <c r="B287" t="str">
        <f>BYDem!E285</f>
        <v>CLA</v>
      </c>
      <c r="C287" t="str">
        <f t="shared" si="102"/>
        <v>CLA</v>
      </c>
      <c r="D287" s="4">
        <f>SUMIFS(BYDem!$M$2:$M$2000,BYDem!$B$2:$B$2000,Demands!$A287,BYDem!$E$2:$E$2000,Demands!$B287)</f>
        <v>368.93253717240498</v>
      </c>
      <c r="E287" s="4">
        <f t="shared" si="83"/>
        <v>366.1100117274836</v>
      </c>
      <c r="F287" s="4">
        <f t="shared" si="84"/>
        <v>446.21227402186031</v>
      </c>
      <c r="G287" s="4">
        <f t="shared" si="85"/>
        <v>496.84979028843708</v>
      </c>
      <c r="H287" s="4">
        <f t="shared" si="86"/>
        <v>582.29826995550889</v>
      </c>
      <c r="I287" s="4">
        <f t="shared" si="87"/>
        <v>692.96350191206432</v>
      </c>
      <c r="J287" s="4">
        <f t="shared" si="88"/>
        <v>825.6615547312166</v>
      </c>
      <c r="K287" s="4">
        <f t="shared" si="89"/>
        <v>974.43461682256293</v>
      </c>
      <c r="L287" s="4">
        <f t="shared" si="90"/>
        <v>1133.7660662560086</v>
      </c>
      <c r="M287" s="4">
        <f t="shared" si="91"/>
        <v>1297.1045297563512</v>
      </c>
      <c r="N287" s="4">
        <f t="shared" si="92"/>
        <v>1453.5092408190083</v>
      </c>
      <c r="O287" s="4">
        <f t="shared" si="93"/>
        <v>1594.4658822960853</v>
      </c>
      <c r="P287" s="4">
        <f t="shared" si="94"/>
        <v>1717.5620568871805</v>
      </c>
      <c r="Q287" s="4">
        <f t="shared" si="95"/>
        <v>1819.270231174997</v>
      </c>
      <c r="R287" s="4">
        <f t="shared" si="96"/>
        <v>1900.472582489168</v>
      </c>
      <c r="S287" s="4">
        <f t="shared" si="97"/>
        <v>1962.2997968965819</v>
      </c>
      <c r="T287" s="4">
        <f t="shared" si="98"/>
        <v>2006.2353422022304</v>
      </c>
      <c r="U287" s="4">
        <f t="shared" si="99"/>
        <v>2033.8753597956768</v>
      </c>
      <c r="W287" s="5" t="str">
        <f>VLOOKUP(C287&amp;A287,Driver_elast!$A$2:$D$1161,4,FALSE)</f>
        <v>GDP</v>
      </c>
      <c r="X287" s="5">
        <v>1</v>
      </c>
      <c r="Y287" s="2">
        <f>SUMIFS('Growth rates'!D$4:D$999,'Growth rates'!$B$4:$B$999,Demands!$A287,'Growth rates'!$C$4:$C$999,$W287)</f>
        <v>1</v>
      </c>
      <c r="Z287" s="2">
        <f>SUMIFS('Growth rates'!E$4:E$999,'Growth rates'!$B$4:$B$999,Demands!$A287,'Growth rates'!$C$4:$C$999,$W287)</f>
        <v>0.99455805173916056</v>
      </c>
      <c r="AA287" s="2">
        <f>SUMIFS('Growth rates'!F$4:F$999,'Growth rates'!$B$4:$B$999,Demands!$A287,'Growth rates'!$C$4:$C$999,$W287)</f>
        <v>1.1551368549712657</v>
      </c>
      <c r="AB287" s="2">
        <f>SUMIFS('Growth rates'!G$4:G$999,'Growth rates'!$B$4:$B$999,Demands!$A287,'Growth rates'!$C$4:$C$999,$W287)</f>
        <v>1.2556353840462564</v>
      </c>
      <c r="AC287" s="2">
        <f>SUMIFS('Growth rates'!H$4:H$999,'Growth rates'!$B$4:$B$999,Demands!$A287,'Growth rates'!$C$4:$C$999,$W287)</f>
        <v>1.4278880877432854</v>
      </c>
      <c r="AD287" s="2">
        <f>SUMIFS('Growth rates'!I$4:I$999,'Growth rates'!$B$4:$B$999,Demands!$A287,'Growth rates'!$C$4:$C$999,$W287)</f>
        <v>1.65347960827729</v>
      </c>
      <c r="AE287" s="2">
        <f>SUMIFS('Growth rates'!J$4:J$999,'Growth rates'!$B$4:$B$999,Demands!$A287,'Growth rates'!$C$4:$C$999,$W287)</f>
        <v>1.9282871549153016</v>
      </c>
      <c r="AF287" s="2">
        <f>SUMIFS('Growth rates'!K$4:K$999,'Growth rates'!$B$4:$B$999,Demands!$A287,'Growth rates'!$C$4:$C$999,$W287)</f>
        <v>2.243733154825867</v>
      </c>
      <c r="AG287" s="2">
        <f>SUMIFS('Growth rates'!L$4:L$999,'Growth rates'!$B$4:$B$999,Demands!$A287,'Growth rates'!$C$4:$C$999,$W287)</f>
        <v>2.5928966043381108</v>
      </c>
      <c r="AH287" s="2">
        <f>SUMIFS('Growth rates'!M$4:M$999,'Growth rates'!$B$4:$B$999,Demands!$A287,'Growth rates'!$C$4:$C$999,$W287)</f>
        <v>2.9664478685476801</v>
      </c>
      <c r="AI287" s="2">
        <f>SUMIFS('Growth rates'!N$4:N$999,'Growth rates'!$B$4:$B$999,Demands!$A287,'Growth rates'!$C$4:$C$999,$W287)</f>
        <v>3.3638855727393078</v>
      </c>
      <c r="AJ287" s="2">
        <f>SUMIFS('Growth rates'!O$4:O$999,'Growth rates'!$B$4:$B$999,Demands!$A287,'Growth rates'!$C$4:$C$999,$W287)</f>
        <v>3.771659048932817</v>
      </c>
      <c r="AK287" s="2">
        <f>SUMIFS('Growth rates'!P$4:P$999,'Growth rates'!$B$4:$B$999,Demands!$A287,'Growth rates'!$C$4:$C$999,$W287)</f>
        <v>4.1876306792543341</v>
      </c>
      <c r="AL287" s="2">
        <f>SUMIFS('Growth rates'!Q$4:Q$999,'Growth rates'!$B$4:$B$999,Demands!$A287,'Growth rates'!$C$4:$C$999,$W287)</f>
        <v>4.6009260526497648</v>
      </c>
      <c r="AM287" s="2">
        <f>SUMIFS('Growth rates'!R$4:R$999,'Growth rates'!$B$4:$B$999,Demands!$A287,'Growth rates'!$C$4:$C$999,$W287)</f>
        <v>5.0116467991289628</v>
      </c>
      <c r="AN287" s="2">
        <f>SUMIFS('Growth rates'!S$4:S$999,'Growth rates'!$B$4:$B$999,Demands!$A287,'Growth rates'!$C$4:$C$999,$W287)</f>
        <v>5.4192508919727196</v>
      </c>
      <c r="AO287" s="2">
        <f>SUMIFS('Growth rates'!T$4:T$999,'Growth rates'!$B$4:$B$999,Demands!$A287,'Growth rates'!$C$4:$C$999,$W287)</f>
        <v>5.8237044545110859</v>
      </c>
      <c r="AP287" s="2">
        <f>SUMIFS('Growth rates'!U$4:U$999,'Growth rates'!$B$4:$B$999,Demands!$A287,'Growth rates'!$C$4:$C$999,$W287)</f>
        <v>6.2248719800642567</v>
      </c>
      <c r="AR287">
        <f>VLOOKUP(C287&amp;A287,Driver_elast!$A$2:$E$1161,5,FALSE)</f>
        <v>1.415988</v>
      </c>
      <c r="AS287">
        <f t="shared" si="100"/>
        <v>1</v>
      </c>
      <c r="AT287">
        <f t="shared" si="101"/>
        <v>0.2</v>
      </c>
      <c r="AV287" s="2" cm="1">
        <f t="array" ref="AV287">TREND($AR287:$AS287,$AR$3:$AS$3,AV$1)</f>
        <v>1.4159880000000022</v>
      </c>
      <c r="AW287" s="2" cm="1">
        <f t="array" ref="AW287">TREND($AR287:$AS287,$AR$3:$AS$3,AW$1)</f>
        <v>1.4058419512195144</v>
      </c>
      <c r="AX287" s="2" cm="1">
        <f t="array" ref="AX287">TREND($AR287:$AS287,$AR$3:$AS$3,AX$1)</f>
        <v>1.3551117073170751</v>
      </c>
      <c r="AY287" s="2" cm="1">
        <f t="array" ref="AY287">TREND($AR287:$AS287,$AR$3:$AS$3,AY$1)</f>
        <v>1.3043814634146358</v>
      </c>
      <c r="AZ287" s="2" cm="1">
        <f t="array" ref="AZ287">TREND($AR287:$AS287,$AR$3:$AS$3,AZ$1)</f>
        <v>1.2536512195121965</v>
      </c>
      <c r="BA287" s="2" cm="1">
        <f t="array" ref="BA287">TREND($AR287:$AS287,$AR$3:$AS$3,BA$1)</f>
        <v>1.2029209756097572</v>
      </c>
      <c r="BB287" s="2" cm="1">
        <f t="array" ref="BB287">TREND($AR287:$AS287,$AR$3:$AS$3,BB$1)</f>
        <v>1.1521907317073179</v>
      </c>
      <c r="BC287" s="2" cm="1">
        <f t="array" ref="BC287">TREND($AR287:$AS287,$AR$3:$AS$3,BC$1)</f>
        <v>1.1014604878048786</v>
      </c>
      <c r="BD287" s="2" cm="1">
        <f t="array" ref="BD287">TREND($AR287:$AS287,$AR$3:$AS$3,BD$1)</f>
        <v>1.0507302439024393</v>
      </c>
      <c r="BE287" s="2" cm="1">
        <f t="array" ref="BE287">TREND($AR287:$AS287,$AR$3:$AS$3,BE$1)</f>
        <v>1</v>
      </c>
      <c r="BF287" s="20" cm="1">
        <f t="array" ref="BF287">TREND($AS287:$AT287,$AS$3:$AT$3,BF$1)</f>
        <v>0.90000000000000568</v>
      </c>
      <c r="BG287" s="20" cm="1">
        <f t="array" ref="BG287">TREND($AS287:$AT287,$AS$3:$AT$3,BG$1)</f>
        <v>0.80000000000000426</v>
      </c>
      <c r="BH287" s="20" cm="1">
        <f t="array" ref="BH287">TREND($AS287:$AT287,$AS$3:$AT$3,BH$1)</f>
        <v>0.70000000000000284</v>
      </c>
      <c r="BI287" s="20" cm="1">
        <f t="array" ref="BI287">TREND($AS287:$AT287,$AS$3:$AT$3,BI$1)</f>
        <v>0.60000000000000142</v>
      </c>
      <c r="BJ287" s="20" cm="1">
        <f t="array" ref="BJ287">TREND($AS287:$AT287,$AS$3:$AT$3,BJ$1)</f>
        <v>0.5</v>
      </c>
      <c r="BK287" s="20" cm="1">
        <f t="array" ref="BK287">TREND($AS287:$AT287,$AS$3:$AT$3,BK$1)</f>
        <v>0.40000000000000568</v>
      </c>
      <c r="BL287" s="20" cm="1">
        <f t="array" ref="BL287">TREND($AS287:$AT287,$AS$3:$AT$3,BL$1)</f>
        <v>0.30000000000000426</v>
      </c>
      <c r="BM287" s="20" cm="1">
        <f t="array" ref="BM287">TREND($AS287:$AT287,$AS$3:$AT$3,BM$1)</f>
        <v>0.20000000000000284</v>
      </c>
    </row>
    <row r="288" spans="1:65" x14ac:dyDescent="0.35">
      <c r="A288" t="str">
        <f>IF(BYDem!B286="","\I:",BYDem!B286)</f>
        <v>Brazil</v>
      </c>
      <c r="B288" t="str">
        <f>BYDem!E286</f>
        <v>COE</v>
      </c>
      <c r="C288" t="str">
        <f t="shared" si="102"/>
        <v>COE</v>
      </c>
      <c r="D288" s="4">
        <f>SUMIFS(BYDem!$M$2:$M$2000,BYDem!$B$2:$B$2000,Demands!$A288,BYDem!$E$2:$E$2000,Demands!$B288)</f>
        <v>101.5503818256</v>
      </c>
      <c r="E288" s="4">
        <f t="shared" si="83"/>
        <v>100.23431558723571</v>
      </c>
      <c r="F288" s="4">
        <f t="shared" si="84"/>
        <v>135.98011807968459</v>
      </c>
      <c r="G288" s="4">
        <f t="shared" si="85"/>
        <v>160.06798758564611</v>
      </c>
      <c r="H288" s="4">
        <f t="shared" si="86"/>
        <v>200.9860238669728</v>
      </c>
      <c r="I288" s="4">
        <f t="shared" si="87"/>
        <v>254.67284051325697</v>
      </c>
      <c r="J288" s="4">
        <f t="shared" si="88"/>
        <v>318.92635911892972</v>
      </c>
      <c r="K288" s="4">
        <f t="shared" si="89"/>
        <v>389.1176431702566</v>
      </c>
      <c r="L288" s="4">
        <f t="shared" si="90"/>
        <v>460.12748627920956</v>
      </c>
      <c r="M288" s="4">
        <f t="shared" si="91"/>
        <v>526.41674899396651</v>
      </c>
      <c r="N288" s="4">
        <f t="shared" si="92"/>
        <v>589.89201843922115</v>
      </c>
      <c r="O288" s="4">
        <f t="shared" si="93"/>
        <v>647.09784515035687</v>
      </c>
      <c r="P288" s="4">
        <f t="shared" si="94"/>
        <v>697.05518209220702</v>
      </c>
      <c r="Q288" s="4">
        <f t="shared" si="95"/>
        <v>738.33241551977153</v>
      </c>
      <c r="R288" s="4">
        <f t="shared" si="96"/>
        <v>771.2875681762049</v>
      </c>
      <c r="S288" s="4">
        <f t="shared" si="97"/>
        <v>796.37951756120731</v>
      </c>
      <c r="T288" s="4">
        <f t="shared" si="98"/>
        <v>814.21031407335965</v>
      </c>
      <c r="U288" s="4">
        <f t="shared" si="99"/>
        <v>825.42773554548353</v>
      </c>
      <c r="W288" s="5" t="str">
        <f>VLOOKUP(C288&amp;A288,Driver_elast!$A$2:$D$1161,4,FALSE)</f>
        <v>GDP</v>
      </c>
      <c r="X288" s="5">
        <v>1</v>
      </c>
      <c r="Y288" s="2">
        <f>SUMIFS('Growth rates'!D$4:D$999,'Growth rates'!$B$4:$B$999,Demands!$A288,'Growth rates'!$C$4:$C$999,$W288)</f>
        <v>1</v>
      </c>
      <c r="Z288" s="2">
        <f>SUMIFS('Growth rates'!E$4:E$999,'Growth rates'!$B$4:$B$999,Demands!$A288,'Growth rates'!$C$4:$C$999,$W288)</f>
        <v>0.99455805173916056</v>
      </c>
      <c r="AA288" s="2">
        <f>SUMIFS('Growth rates'!F$4:F$999,'Growth rates'!$B$4:$B$999,Demands!$A288,'Growth rates'!$C$4:$C$999,$W288)</f>
        <v>1.1551368549712657</v>
      </c>
      <c r="AB288" s="2">
        <f>SUMIFS('Growth rates'!G$4:G$999,'Growth rates'!$B$4:$B$999,Demands!$A288,'Growth rates'!$C$4:$C$999,$W288)</f>
        <v>1.2556353840462564</v>
      </c>
      <c r="AC288" s="2">
        <f>SUMIFS('Growth rates'!H$4:H$999,'Growth rates'!$B$4:$B$999,Demands!$A288,'Growth rates'!$C$4:$C$999,$W288)</f>
        <v>1.4278880877432854</v>
      </c>
      <c r="AD288" s="2">
        <f>SUMIFS('Growth rates'!I$4:I$999,'Growth rates'!$B$4:$B$999,Demands!$A288,'Growth rates'!$C$4:$C$999,$W288)</f>
        <v>1.65347960827729</v>
      </c>
      <c r="AE288" s="2">
        <f>SUMIFS('Growth rates'!J$4:J$999,'Growth rates'!$B$4:$B$999,Demands!$A288,'Growth rates'!$C$4:$C$999,$W288)</f>
        <v>1.9282871549153016</v>
      </c>
      <c r="AF288" s="2">
        <f>SUMIFS('Growth rates'!K$4:K$999,'Growth rates'!$B$4:$B$999,Demands!$A288,'Growth rates'!$C$4:$C$999,$W288)</f>
        <v>2.243733154825867</v>
      </c>
      <c r="AG288" s="2">
        <f>SUMIFS('Growth rates'!L$4:L$999,'Growth rates'!$B$4:$B$999,Demands!$A288,'Growth rates'!$C$4:$C$999,$W288)</f>
        <v>2.5928966043381108</v>
      </c>
      <c r="AH288" s="2">
        <f>SUMIFS('Growth rates'!M$4:M$999,'Growth rates'!$B$4:$B$999,Demands!$A288,'Growth rates'!$C$4:$C$999,$W288)</f>
        <v>2.9664478685476801</v>
      </c>
      <c r="AI288" s="2">
        <f>SUMIFS('Growth rates'!N$4:N$999,'Growth rates'!$B$4:$B$999,Demands!$A288,'Growth rates'!$C$4:$C$999,$W288)</f>
        <v>3.3638855727393078</v>
      </c>
      <c r="AJ288" s="2">
        <f>SUMIFS('Growth rates'!O$4:O$999,'Growth rates'!$B$4:$B$999,Demands!$A288,'Growth rates'!$C$4:$C$999,$W288)</f>
        <v>3.771659048932817</v>
      </c>
      <c r="AK288" s="2">
        <f>SUMIFS('Growth rates'!P$4:P$999,'Growth rates'!$B$4:$B$999,Demands!$A288,'Growth rates'!$C$4:$C$999,$W288)</f>
        <v>4.1876306792543341</v>
      </c>
      <c r="AL288" s="2">
        <f>SUMIFS('Growth rates'!Q$4:Q$999,'Growth rates'!$B$4:$B$999,Demands!$A288,'Growth rates'!$C$4:$C$999,$W288)</f>
        <v>4.6009260526497648</v>
      </c>
      <c r="AM288" s="2">
        <f>SUMIFS('Growth rates'!R$4:R$999,'Growth rates'!$B$4:$B$999,Demands!$A288,'Growth rates'!$C$4:$C$999,$W288)</f>
        <v>5.0116467991289628</v>
      </c>
      <c r="AN288" s="2">
        <f>SUMIFS('Growth rates'!S$4:S$999,'Growth rates'!$B$4:$B$999,Demands!$A288,'Growth rates'!$C$4:$C$999,$W288)</f>
        <v>5.4192508919727196</v>
      </c>
      <c r="AO288" s="2">
        <f>SUMIFS('Growth rates'!T$4:T$999,'Growth rates'!$B$4:$B$999,Demands!$A288,'Growth rates'!$C$4:$C$999,$W288)</f>
        <v>5.8237044545110859</v>
      </c>
      <c r="AP288" s="2">
        <f>SUMIFS('Growth rates'!U$4:U$999,'Growth rates'!$B$4:$B$999,Demands!$A288,'Growth rates'!$C$4:$C$999,$W288)</f>
        <v>6.2248719800642567</v>
      </c>
      <c r="AR288">
        <f>VLOOKUP(C288&amp;A288,Driver_elast!$A$2:$E$1161,5,FALSE)</f>
        <v>2.415988</v>
      </c>
      <c r="AS288">
        <f t="shared" si="100"/>
        <v>1</v>
      </c>
      <c r="AT288">
        <f t="shared" si="101"/>
        <v>0.2</v>
      </c>
      <c r="AV288" s="2" cm="1">
        <f t="array" ref="AV288">TREND($AR288:$AS288,$AR$3:$AS$3,AV$1)</f>
        <v>2.4159879999999987</v>
      </c>
      <c r="AW288" s="2" cm="1">
        <f t="array" ref="AW288">TREND($AR288:$AS288,$AR$3:$AS$3,AW$1)</f>
        <v>2.3814517073170833</v>
      </c>
      <c r="AX288" s="2" cm="1">
        <f t="array" ref="AX288">TREND($AR288:$AS288,$AR$3:$AS$3,AX$1)</f>
        <v>2.2087702439024497</v>
      </c>
      <c r="AY288" s="2" cm="1">
        <f t="array" ref="AY288">TREND($AR288:$AS288,$AR$3:$AS$3,AY$1)</f>
        <v>2.0360887804878161</v>
      </c>
      <c r="AZ288" s="2" cm="1">
        <f t="array" ref="AZ288">TREND($AR288:$AS288,$AR$3:$AS$3,AZ$1)</f>
        <v>1.8634073170731682</v>
      </c>
      <c r="BA288" s="2" cm="1">
        <f t="array" ref="BA288">TREND($AR288:$AS288,$AR$3:$AS$3,BA$1)</f>
        <v>1.6907258536585346</v>
      </c>
      <c r="BB288" s="2" cm="1">
        <f t="array" ref="BB288">TREND($AR288:$AS288,$AR$3:$AS$3,BB$1)</f>
        <v>1.5180443902439009</v>
      </c>
      <c r="BC288" s="2" cm="1">
        <f t="array" ref="BC288">TREND($AR288:$AS288,$AR$3:$AS$3,BC$1)</f>
        <v>1.3453629268292673</v>
      </c>
      <c r="BD288" s="2" cm="1">
        <f t="array" ref="BD288">TREND($AR288:$AS288,$AR$3:$AS$3,BD$1)</f>
        <v>1.1726814634146336</v>
      </c>
      <c r="BE288" s="2" cm="1">
        <f t="array" ref="BE288">TREND($AR288:$AS288,$AR$3:$AS$3,BE$1)</f>
        <v>1</v>
      </c>
      <c r="BF288" s="20" cm="1">
        <f t="array" ref="BF288">TREND($AS288:$AT288,$AS$3:$AT$3,BF$1)</f>
        <v>0.90000000000000568</v>
      </c>
      <c r="BG288" s="20" cm="1">
        <f t="array" ref="BG288">TREND($AS288:$AT288,$AS$3:$AT$3,BG$1)</f>
        <v>0.80000000000000426</v>
      </c>
      <c r="BH288" s="20" cm="1">
        <f t="array" ref="BH288">TREND($AS288:$AT288,$AS$3:$AT$3,BH$1)</f>
        <v>0.70000000000000284</v>
      </c>
      <c r="BI288" s="20" cm="1">
        <f t="array" ref="BI288">TREND($AS288:$AT288,$AS$3:$AT$3,BI$1)</f>
        <v>0.60000000000000142</v>
      </c>
      <c r="BJ288" s="20" cm="1">
        <f t="array" ref="BJ288">TREND($AS288:$AT288,$AS$3:$AT$3,BJ$1)</f>
        <v>0.5</v>
      </c>
      <c r="BK288" s="20" cm="1">
        <f t="array" ref="BK288">TREND($AS288:$AT288,$AS$3:$AT$3,BK$1)</f>
        <v>0.40000000000000568</v>
      </c>
      <c r="BL288" s="20" cm="1">
        <f t="array" ref="BL288">TREND($AS288:$AT288,$AS$3:$AT$3,BL$1)</f>
        <v>0.30000000000000426</v>
      </c>
      <c r="BM288" s="20" cm="1">
        <f t="array" ref="BM288">TREND($AS288:$AT288,$AS$3:$AT$3,BM$1)</f>
        <v>0.20000000000000284</v>
      </c>
    </row>
    <row r="289" spans="1:65" x14ac:dyDescent="0.35">
      <c r="A289" t="str">
        <f>IF(BYDem!B287="","\I:",BYDem!B287)</f>
        <v>Brazil</v>
      </c>
      <c r="B289" t="str">
        <f>BYDem!E287</f>
        <v>COT</v>
      </c>
      <c r="C289" t="str">
        <f t="shared" si="102"/>
        <v>COT</v>
      </c>
      <c r="D289" s="4">
        <f>SUMIFS(BYDem!$M$2:$M$2000,BYDem!$B$2:$B$2000,Demands!$A289,BYDem!$E$2:$E$2000,Demands!$B289)</f>
        <v>0</v>
      </c>
      <c r="E289" s="4">
        <f t="shared" si="83"/>
        <v>0</v>
      </c>
      <c r="F289" s="4">
        <f t="shared" si="84"/>
        <v>0</v>
      </c>
      <c r="G289" s="4">
        <f t="shared" si="85"/>
        <v>0</v>
      </c>
      <c r="H289" s="4">
        <f t="shared" si="86"/>
        <v>0</v>
      </c>
      <c r="I289" s="4">
        <f t="shared" si="87"/>
        <v>0</v>
      </c>
      <c r="J289" s="4">
        <f t="shared" si="88"/>
        <v>0</v>
      </c>
      <c r="K289" s="4">
        <f t="shared" si="89"/>
        <v>0</v>
      </c>
      <c r="L289" s="4">
        <f t="shared" si="90"/>
        <v>0</v>
      </c>
      <c r="M289" s="4">
        <f t="shared" si="91"/>
        <v>0</v>
      </c>
      <c r="N289" s="4">
        <f t="shared" si="92"/>
        <v>0</v>
      </c>
      <c r="O289" s="4">
        <f t="shared" si="93"/>
        <v>0</v>
      </c>
      <c r="P289" s="4">
        <f t="shared" si="94"/>
        <v>0</v>
      </c>
      <c r="Q289" s="4">
        <f t="shared" si="95"/>
        <v>0</v>
      </c>
      <c r="R289" s="4">
        <f t="shared" si="96"/>
        <v>0</v>
      </c>
      <c r="S289" s="4">
        <f t="shared" si="97"/>
        <v>0</v>
      </c>
      <c r="T289" s="4">
        <f t="shared" si="98"/>
        <v>0</v>
      </c>
      <c r="U289" s="4">
        <f t="shared" si="99"/>
        <v>0</v>
      </c>
      <c r="W289" s="5" t="str">
        <f>VLOOKUP(C289&amp;A289,Driver_elast!$A$2:$D$1161,4,FALSE)</f>
        <v>GDP</v>
      </c>
      <c r="X289" s="5">
        <v>1</v>
      </c>
      <c r="Y289" s="2">
        <f>SUMIFS('Growth rates'!D$4:D$999,'Growth rates'!$B$4:$B$999,Demands!$A289,'Growth rates'!$C$4:$C$999,$W289)</f>
        <v>1</v>
      </c>
      <c r="Z289" s="2">
        <f>SUMIFS('Growth rates'!E$4:E$999,'Growth rates'!$B$4:$B$999,Demands!$A289,'Growth rates'!$C$4:$C$999,$W289)</f>
        <v>0.99455805173916056</v>
      </c>
      <c r="AA289" s="2">
        <f>SUMIFS('Growth rates'!F$4:F$999,'Growth rates'!$B$4:$B$999,Demands!$A289,'Growth rates'!$C$4:$C$999,$W289)</f>
        <v>1.1551368549712657</v>
      </c>
      <c r="AB289" s="2">
        <f>SUMIFS('Growth rates'!G$4:G$999,'Growth rates'!$B$4:$B$999,Demands!$A289,'Growth rates'!$C$4:$C$999,$W289)</f>
        <v>1.2556353840462564</v>
      </c>
      <c r="AC289" s="2">
        <f>SUMIFS('Growth rates'!H$4:H$999,'Growth rates'!$B$4:$B$999,Demands!$A289,'Growth rates'!$C$4:$C$999,$W289)</f>
        <v>1.4278880877432854</v>
      </c>
      <c r="AD289" s="2">
        <f>SUMIFS('Growth rates'!I$4:I$999,'Growth rates'!$B$4:$B$999,Demands!$A289,'Growth rates'!$C$4:$C$999,$W289)</f>
        <v>1.65347960827729</v>
      </c>
      <c r="AE289" s="2">
        <f>SUMIFS('Growth rates'!J$4:J$999,'Growth rates'!$B$4:$B$999,Demands!$A289,'Growth rates'!$C$4:$C$999,$W289)</f>
        <v>1.9282871549153016</v>
      </c>
      <c r="AF289" s="2">
        <f>SUMIFS('Growth rates'!K$4:K$999,'Growth rates'!$B$4:$B$999,Demands!$A289,'Growth rates'!$C$4:$C$999,$W289)</f>
        <v>2.243733154825867</v>
      </c>
      <c r="AG289" s="2">
        <f>SUMIFS('Growth rates'!L$4:L$999,'Growth rates'!$B$4:$B$999,Demands!$A289,'Growth rates'!$C$4:$C$999,$W289)</f>
        <v>2.5928966043381108</v>
      </c>
      <c r="AH289" s="2">
        <f>SUMIFS('Growth rates'!M$4:M$999,'Growth rates'!$B$4:$B$999,Demands!$A289,'Growth rates'!$C$4:$C$999,$W289)</f>
        <v>2.9664478685476801</v>
      </c>
      <c r="AI289" s="2">
        <f>SUMIFS('Growth rates'!N$4:N$999,'Growth rates'!$B$4:$B$999,Demands!$A289,'Growth rates'!$C$4:$C$999,$W289)</f>
        <v>3.3638855727393078</v>
      </c>
      <c r="AJ289" s="2">
        <f>SUMIFS('Growth rates'!O$4:O$999,'Growth rates'!$B$4:$B$999,Demands!$A289,'Growth rates'!$C$4:$C$999,$W289)</f>
        <v>3.771659048932817</v>
      </c>
      <c r="AK289" s="2">
        <f>SUMIFS('Growth rates'!P$4:P$999,'Growth rates'!$B$4:$B$999,Demands!$A289,'Growth rates'!$C$4:$C$999,$W289)</f>
        <v>4.1876306792543341</v>
      </c>
      <c r="AL289" s="2">
        <f>SUMIFS('Growth rates'!Q$4:Q$999,'Growth rates'!$B$4:$B$999,Demands!$A289,'Growth rates'!$C$4:$C$999,$W289)</f>
        <v>4.6009260526497648</v>
      </c>
      <c r="AM289" s="2">
        <f>SUMIFS('Growth rates'!R$4:R$999,'Growth rates'!$B$4:$B$999,Demands!$A289,'Growth rates'!$C$4:$C$999,$W289)</f>
        <v>5.0116467991289628</v>
      </c>
      <c r="AN289" s="2">
        <f>SUMIFS('Growth rates'!S$4:S$999,'Growth rates'!$B$4:$B$999,Demands!$A289,'Growth rates'!$C$4:$C$999,$W289)</f>
        <v>5.4192508919727196</v>
      </c>
      <c r="AO289" s="2">
        <f>SUMIFS('Growth rates'!T$4:T$999,'Growth rates'!$B$4:$B$999,Demands!$A289,'Growth rates'!$C$4:$C$999,$W289)</f>
        <v>5.8237044545110859</v>
      </c>
      <c r="AP289" s="2">
        <f>SUMIFS('Growth rates'!U$4:U$999,'Growth rates'!$B$4:$B$999,Demands!$A289,'Growth rates'!$C$4:$C$999,$W289)</f>
        <v>6.2248719800642567</v>
      </c>
      <c r="AR289">
        <f>VLOOKUP(C289&amp;A289,Driver_elast!$A$2:$E$1161,5,FALSE)</f>
        <v>1.1006579999999999</v>
      </c>
      <c r="AS289">
        <f t="shared" si="100"/>
        <v>1</v>
      </c>
      <c r="AT289">
        <f t="shared" si="101"/>
        <v>0.2</v>
      </c>
      <c r="AV289" s="2" cm="1">
        <f t="array" ref="AV289">TREND($AR289:$AS289,$AR$3:$AS$3,AV$1)</f>
        <v>1.1006579999999992</v>
      </c>
      <c r="AW289" s="2" cm="1">
        <f t="array" ref="AW289">TREND($AR289:$AS289,$AR$3:$AS$3,AW$1)</f>
        <v>1.0982029268292672</v>
      </c>
      <c r="AX289" s="2" cm="1">
        <f t="array" ref="AX289">TREND($AR289:$AS289,$AR$3:$AS$3,AX$1)</f>
        <v>1.0859275609756089</v>
      </c>
      <c r="AY289" s="2" cm="1">
        <f t="array" ref="AY289">TREND($AR289:$AS289,$AR$3:$AS$3,AY$1)</f>
        <v>1.0736521951219506</v>
      </c>
      <c r="AZ289" s="2" cm="1">
        <f t="array" ref="AZ289">TREND($AR289:$AS289,$AR$3:$AS$3,AZ$1)</f>
        <v>1.0613768292682915</v>
      </c>
      <c r="BA289" s="2" cm="1">
        <f t="array" ref="BA289">TREND($AR289:$AS289,$AR$3:$AS$3,BA$1)</f>
        <v>1.0491014634146332</v>
      </c>
      <c r="BB289" s="2" cm="1">
        <f t="array" ref="BB289">TREND($AR289:$AS289,$AR$3:$AS$3,BB$1)</f>
        <v>1.0368260975609749</v>
      </c>
      <c r="BC289" s="2" cm="1">
        <f t="array" ref="BC289">TREND($AR289:$AS289,$AR$3:$AS$3,BC$1)</f>
        <v>1.0245507317073166</v>
      </c>
      <c r="BD289" s="2" cm="1">
        <f t="array" ref="BD289">TREND($AR289:$AS289,$AR$3:$AS$3,BD$1)</f>
        <v>1.0122753658536574</v>
      </c>
      <c r="BE289" s="2" cm="1">
        <f t="array" ref="BE289">TREND($AR289:$AS289,$AR$3:$AS$3,BE$1)</f>
        <v>0.99999999999999911</v>
      </c>
      <c r="BF289" s="20" cm="1">
        <f t="array" ref="BF289">TREND($AS289:$AT289,$AS$3:$AT$3,BF$1)</f>
        <v>0.90000000000000568</v>
      </c>
      <c r="BG289" s="20" cm="1">
        <f t="array" ref="BG289">TREND($AS289:$AT289,$AS$3:$AT$3,BG$1)</f>
        <v>0.80000000000000426</v>
      </c>
      <c r="BH289" s="20" cm="1">
        <f t="array" ref="BH289">TREND($AS289:$AT289,$AS$3:$AT$3,BH$1)</f>
        <v>0.70000000000000284</v>
      </c>
      <c r="BI289" s="20" cm="1">
        <f t="array" ref="BI289">TREND($AS289:$AT289,$AS$3:$AT$3,BI$1)</f>
        <v>0.60000000000000142</v>
      </c>
      <c r="BJ289" s="20" cm="1">
        <f t="array" ref="BJ289">TREND($AS289:$AT289,$AS$3:$AT$3,BJ$1)</f>
        <v>0.5</v>
      </c>
      <c r="BK289" s="20" cm="1">
        <f t="array" ref="BK289">TREND($AS289:$AT289,$AS$3:$AT$3,BK$1)</f>
        <v>0.40000000000000568</v>
      </c>
      <c r="BL289" s="20" cm="1">
        <f t="array" ref="BL289">TREND($AS289:$AT289,$AS$3:$AT$3,BL$1)</f>
        <v>0.30000000000000426</v>
      </c>
      <c r="BM289" s="20" cm="1">
        <f t="array" ref="BM289">TREND($AS289:$AT289,$AS$3:$AT$3,BM$1)</f>
        <v>0.20000000000000284</v>
      </c>
    </row>
    <row r="290" spans="1:65" x14ac:dyDescent="0.35">
      <c r="A290" t="str">
        <f>IF(BYDem!B288="","\I:",BYDem!B288)</f>
        <v>Brazil</v>
      </c>
      <c r="B290" t="str">
        <f>BYDem!E288</f>
        <v>CRF</v>
      </c>
      <c r="C290" t="str">
        <f t="shared" si="102"/>
        <v>CRF</v>
      </c>
      <c r="D290" s="4">
        <f>SUMIFS(BYDem!$M$2:$M$2000,BYDem!$B$2:$B$2000,Demands!$A290,BYDem!$E$2:$E$2000,Demands!$B290)</f>
        <v>304.65114547680002</v>
      </c>
      <c r="E290" s="4">
        <f t="shared" si="83"/>
        <v>302.32040605077077</v>
      </c>
      <c r="F290" s="4">
        <f t="shared" si="84"/>
        <v>368.46595707833205</v>
      </c>
      <c r="G290" s="4">
        <f t="shared" si="85"/>
        <v>410.28058653050113</v>
      </c>
      <c r="H290" s="4">
        <f t="shared" si="86"/>
        <v>480.84085050000709</v>
      </c>
      <c r="I290" s="4">
        <f t="shared" si="87"/>
        <v>572.22419645917751</v>
      </c>
      <c r="J290" s="4">
        <f t="shared" si="88"/>
        <v>681.80144899357242</v>
      </c>
      <c r="K290" s="4">
        <f t="shared" si="89"/>
        <v>804.65286277668247</v>
      </c>
      <c r="L290" s="4">
        <f t="shared" si="90"/>
        <v>936.22301094633201</v>
      </c>
      <c r="M290" s="4">
        <f t="shared" si="91"/>
        <v>1071.1020064049137</v>
      </c>
      <c r="N290" s="4">
        <f t="shared" si="92"/>
        <v>1200.2553598835736</v>
      </c>
      <c r="O290" s="4">
        <f t="shared" si="93"/>
        <v>1316.6522562312839</v>
      </c>
      <c r="P290" s="4">
        <f t="shared" si="94"/>
        <v>1418.3006250100577</v>
      </c>
      <c r="Q290" s="4">
        <f t="shared" si="95"/>
        <v>1502.2875567093283</v>
      </c>
      <c r="R290" s="4">
        <f t="shared" si="96"/>
        <v>1569.3415214609147</v>
      </c>
      <c r="S290" s="4">
        <f t="shared" si="97"/>
        <v>1620.3961989236843</v>
      </c>
      <c r="T290" s="4">
        <f t="shared" si="98"/>
        <v>1656.6765831562593</v>
      </c>
      <c r="U290" s="4">
        <f t="shared" si="99"/>
        <v>1679.500709988172</v>
      </c>
      <c r="W290" s="5" t="str">
        <f>VLOOKUP(C290&amp;A290,Driver_elast!$A$2:$D$1161,4,FALSE)</f>
        <v>GDP</v>
      </c>
      <c r="X290" s="5">
        <v>1</v>
      </c>
      <c r="Y290" s="2">
        <f>SUMIFS('Growth rates'!D$4:D$999,'Growth rates'!$B$4:$B$999,Demands!$A290,'Growth rates'!$C$4:$C$999,$W290)</f>
        <v>1</v>
      </c>
      <c r="Z290" s="2">
        <f>SUMIFS('Growth rates'!E$4:E$999,'Growth rates'!$B$4:$B$999,Demands!$A290,'Growth rates'!$C$4:$C$999,$W290)</f>
        <v>0.99455805173916056</v>
      </c>
      <c r="AA290" s="2">
        <f>SUMIFS('Growth rates'!F$4:F$999,'Growth rates'!$B$4:$B$999,Demands!$A290,'Growth rates'!$C$4:$C$999,$W290)</f>
        <v>1.1551368549712657</v>
      </c>
      <c r="AB290" s="2">
        <f>SUMIFS('Growth rates'!G$4:G$999,'Growth rates'!$B$4:$B$999,Demands!$A290,'Growth rates'!$C$4:$C$999,$W290)</f>
        <v>1.2556353840462564</v>
      </c>
      <c r="AC290" s="2">
        <f>SUMIFS('Growth rates'!H$4:H$999,'Growth rates'!$B$4:$B$999,Demands!$A290,'Growth rates'!$C$4:$C$999,$W290)</f>
        <v>1.4278880877432854</v>
      </c>
      <c r="AD290" s="2">
        <f>SUMIFS('Growth rates'!I$4:I$999,'Growth rates'!$B$4:$B$999,Demands!$A290,'Growth rates'!$C$4:$C$999,$W290)</f>
        <v>1.65347960827729</v>
      </c>
      <c r="AE290" s="2">
        <f>SUMIFS('Growth rates'!J$4:J$999,'Growth rates'!$B$4:$B$999,Demands!$A290,'Growth rates'!$C$4:$C$999,$W290)</f>
        <v>1.9282871549153016</v>
      </c>
      <c r="AF290" s="2">
        <f>SUMIFS('Growth rates'!K$4:K$999,'Growth rates'!$B$4:$B$999,Demands!$A290,'Growth rates'!$C$4:$C$999,$W290)</f>
        <v>2.243733154825867</v>
      </c>
      <c r="AG290" s="2">
        <f>SUMIFS('Growth rates'!L$4:L$999,'Growth rates'!$B$4:$B$999,Demands!$A290,'Growth rates'!$C$4:$C$999,$W290)</f>
        <v>2.5928966043381108</v>
      </c>
      <c r="AH290" s="2">
        <f>SUMIFS('Growth rates'!M$4:M$999,'Growth rates'!$B$4:$B$999,Demands!$A290,'Growth rates'!$C$4:$C$999,$W290)</f>
        <v>2.9664478685476801</v>
      </c>
      <c r="AI290" s="2">
        <f>SUMIFS('Growth rates'!N$4:N$999,'Growth rates'!$B$4:$B$999,Demands!$A290,'Growth rates'!$C$4:$C$999,$W290)</f>
        <v>3.3638855727393078</v>
      </c>
      <c r="AJ290" s="2">
        <f>SUMIFS('Growth rates'!O$4:O$999,'Growth rates'!$B$4:$B$999,Demands!$A290,'Growth rates'!$C$4:$C$999,$W290)</f>
        <v>3.771659048932817</v>
      </c>
      <c r="AK290" s="2">
        <f>SUMIFS('Growth rates'!P$4:P$999,'Growth rates'!$B$4:$B$999,Demands!$A290,'Growth rates'!$C$4:$C$999,$W290)</f>
        <v>4.1876306792543341</v>
      </c>
      <c r="AL290" s="2">
        <f>SUMIFS('Growth rates'!Q$4:Q$999,'Growth rates'!$B$4:$B$999,Demands!$A290,'Growth rates'!$C$4:$C$999,$W290)</f>
        <v>4.6009260526497648</v>
      </c>
      <c r="AM290" s="2">
        <f>SUMIFS('Growth rates'!R$4:R$999,'Growth rates'!$B$4:$B$999,Demands!$A290,'Growth rates'!$C$4:$C$999,$W290)</f>
        <v>5.0116467991289628</v>
      </c>
      <c r="AN290" s="2">
        <f>SUMIFS('Growth rates'!S$4:S$999,'Growth rates'!$B$4:$B$999,Demands!$A290,'Growth rates'!$C$4:$C$999,$W290)</f>
        <v>5.4192508919727196</v>
      </c>
      <c r="AO290" s="2">
        <f>SUMIFS('Growth rates'!T$4:T$999,'Growth rates'!$B$4:$B$999,Demands!$A290,'Growth rates'!$C$4:$C$999,$W290)</f>
        <v>5.8237044545110859</v>
      </c>
      <c r="AP290" s="2">
        <f>SUMIFS('Growth rates'!U$4:U$999,'Growth rates'!$B$4:$B$999,Demands!$A290,'Growth rates'!$C$4:$C$999,$W290)</f>
        <v>6.2248719800642567</v>
      </c>
      <c r="AR290">
        <f>VLOOKUP(C290&amp;A290,Driver_elast!$A$2:$E$1161,5,FALSE)</f>
        <v>1.415988</v>
      </c>
      <c r="AS290">
        <f t="shared" si="100"/>
        <v>1</v>
      </c>
      <c r="AT290">
        <f t="shared" si="101"/>
        <v>0.2</v>
      </c>
      <c r="AV290" s="2" cm="1">
        <f t="array" ref="AV290">TREND($AR290:$AS290,$AR$3:$AS$3,AV$1)</f>
        <v>1.4159880000000022</v>
      </c>
      <c r="AW290" s="2" cm="1">
        <f t="array" ref="AW290">TREND($AR290:$AS290,$AR$3:$AS$3,AW$1)</f>
        <v>1.4058419512195144</v>
      </c>
      <c r="AX290" s="2" cm="1">
        <f t="array" ref="AX290">TREND($AR290:$AS290,$AR$3:$AS$3,AX$1)</f>
        <v>1.3551117073170751</v>
      </c>
      <c r="AY290" s="2" cm="1">
        <f t="array" ref="AY290">TREND($AR290:$AS290,$AR$3:$AS$3,AY$1)</f>
        <v>1.3043814634146358</v>
      </c>
      <c r="AZ290" s="2" cm="1">
        <f t="array" ref="AZ290">TREND($AR290:$AS290,$AR$3:$AS$3,AZ$1)</f>
        <v>1.2536512195121965</v>
      </c>
      <c r="BA290" s="2" cm="1">
        <f t="array" ref="BA290">TREND($AR290:$AS290,$AR$3:$AS$3,BA$1)</f>
        <v>1.2029209756097572</v>
      </c>
      <c r="BB290" s="2" cm="1">
        <f t="array" ref="BB290">TREND($AR290:$AS290,$AR$3:$AS$3,BB$1)</f>
        <v>1.1521907317073179</v>
      </c>
      <c r="BC290" s="2" cm="1">
        <f t="array" ref="BC290">TREND($AR290:$AS290,$AR$3:$AS$3,BC$1)</f>
        <v>1.1014604878048786</v>
      </c>
      <c r="BD290" s="2" cm="1">
        <f t="array" ref="BD290">TREND($AR290:$AS290,$AR$3:$AS$3,BD$1)</f>
        <v>1.0507302439024393</v>
      </c>
      <c r="BE290" s="2" cm="1">
        <f t="array" ref="BE290">TREND($AR290:$AS290,$AR$3:$AS$3,BE$1)</f>
        <v>1</v>
      </c>
      <c r="BF290" s="20" cm="1">
        <f t="array" ref="BF290">TREND($AS290:$AT290,$AS$3:$AT$3,BF$1)</f>
        <v>0.90000000000000568</v>
      </c>
      <c r="BG290" s="20" cm="1">
        <f t="array" ref="BG290">TREND($AS290:$AT290,$AS$3:$AT$3,BG$1)</f>
        <v>0.80000000000000426</v>
      </c>
      <c r="BH290" s="20" cm="1">
        <f t="array" ref="BH290">TREND($AS290:$AT290,$AS$3:$AT$3,BH$1)</f>
        <v>0.70000000000000284</v>
      </c>
      <c r="BI290" s="20" cm="1">
        <f t="array" ref="BI290">TREND($AS290:$AT290,$AS$3:$AT$3,BI$1)</f>
        <v>0.60000000000000142</v>
      </c>
      <c r="BJ290" s="20" cm="1">
        <f t="array" ref="BJ290">TREND($AS290:$AT290,$AS$3:$AT$3,BJ$1)</f>
        <v>0.5</v>
      </c>
      <c r="BK290" s="20" cm="1">
        <f t="array" ref="BK290">TREND($AS290:$AT290,$AS$3:$AT$3,BK$1)</f>
        <v>0.40000000000000568</v>
      </c>
      <c r="BL290" s="20" cm="1">
        <f t="array" ref="BL290">TREND($AS290:$AT290,$AS$3:$AT$3,BL$1)</f>
        <v>0.30000000000000426</v>
      </c>
      <c r="BM290" s="20" cm="1">
        <f t="array" ref="BM290">TREND($AS290:$AT290,$AS$3:$AT$3,BM$1)</f>
        <v>0.20000000000000284</v>
      </c>
    </row>
    <row r="291" spans="1:65" x14ac:dyDescent="0.35">
      <c r="A291" t="str">
        <f>IF(BYDem!B289="","\I:",BYDem!B289)</f>
        <v>Brazil</v>
      </c>
      <c r="B291" t="str">
        <f>BYDem!E289</f>
        <v>CSC</v>
      </c>
      <c r="C291" t="str">
        <f t="shared" si="102"/>
        <v>CSC</v>
      </c>
      <c r="D291" s="4">
        <f>SUMIFS(BYDem!$M$2:$M$2000,BYDem!$B$2:$B$2000,Demands!$A291,BYDem!$E$2:$E$2000,Demands!$B291)</f>
        <v>121.94169849618</v>
      </c>
      <c r="E291" s="4">
        <f t="shared" si="83"/>
        <v>120.36136615715216</v>
      </c>
      <c r="F291" s="4">
        <f t="shared" si="84"/>
        <v>163.2849257900846</v>
      </c>
      <c r="G291" s="4">
        <f t="shared" si="85"/>
        <v>192.20963949284308</v>
      </c>
      <c r="H291" s="4">
        <f t="shared" si="86"/>
        <v>241.34401745945999</v>
      </c>
      <c r="I291" s="4">
        <f t="shared" si="87"/>
        <v>305.81114688831781</v>
      </c>
      <c r="J291" s="4">
        <f t="shared" si="88"/>
        <v>382.96677203000939</v>
      </c>
      <c r="K291" s="4">
        <f t="shared" si="89"/>
        <v>467.25246591884235</v>
      </c>
      <c r="L291" s="4">
        <f t="shared" si="90"/>
        <v>552.52108552407276</v>
      </c>
      <c r="M291" s="4">
        <f t="shared" si="91"/>
        <v>632.12123219195257</v>
      </c>
      <c r="N291" s="4">
        <f t="shared" si="92"/>
        <v>708.34233574181405</v>
      </c>
      <c r="O291" s="4">
        <f t="shared" si="93"/>
        <v>777.03509245654561</v>
      </c>
      <c r="P291" s="4">
        <f t="shared" si="94"/>
        <v>837.02386265631901</v>
      </c>
      <c r="Q291" s="4">
        <f t="shared" si="95"/>
        <v>886.58956455613827</v>
      </c>
      <c r="R291" s="4">
        <f t="shared" si="96"/>
        <v>926.16211186598332</v>
      </c>
      <c r="S291" s="4">
        <f t="shared" si="97"/>
        <v>956.29252468749416</v>
      </c>
      <c r="T291" s="4">
        <f t="shared" si="98"/>
        <v>977.70374513928664</v>
      </c>
      <c r="U291" s="4">
        <f t="shared" si="99"/>
        <v>991.17362484301304</v>
      </c>
      <c r="W291" s="5" t="str">
        <f>VLOOKUP(C291&amp;A291,Driver_elast!$A$2:$D$1161,4,FALSE)</f>
        <v>GDP</v>
      </c>
      <c r="X291" s="5">
        <v>1</v>
      </c>
      <c r="Y291" s="2">
        <f>SUMIFS('Growth rates'!D$4:D$999,'Growth rates'!$B$4:$B$999,Demands!$A291,'Growth rates'!$C$4:$C$999,$W291)</f>
        <v>1</v>
      </c>
      <c r="Z291" s="2">
        <f>SUMIFS('Growth rates'!E$4:E$999,'Growth rates'!$B$4:$B$999,Demands!$A291,'Growth rates'!$C$4:$C$999,$W291)</f>
        <v>0.99455805173916056</v>
      </c>
      <c r="AA291" s="2">
        <f>SUMIFS('Growth rates'!F$4:F$999,'Growth rates'!$B$4:$B$999,Demands!$A291,'Growth rates'!$C$4:$C$999,$W291)</f>
        <v>1.1551368549712657</v>
      </c>
      <c r="AB291" s="2">
        <f>SUMIFS('Growth rates'!G$4:G$999,'Growth rates'!$B$4:$B$999,Demands!$A291,'Growth rates'!$C$4:$C$999,$W291)</f>
        <v>1.2556353840462564</v>
      </c>
      <c r="AC291" s="2">
        <f>SUMIFS('Growth rates'!H$4:H$999,'Growth rates'!$B$4:$B$999,Demands!$A291,'Growth rates'!$C$4:$C$999,$W291)</f>
        <v>1.4278880877432854</v>
      </c>
      <c r="AD291" s="2">
        <f>SUMIFS('Growth rates'!I$4:I$999,'Growth rates'!$B$4:$B$999,Demands!$A291,'Growth rates'!$C$4:$C$999,$W291)</f>
        <v>1.65347960827729</v>
      </c>
      <c r="AE291" s="2">
        <f>SUMIFS('Growth rates'!J$4:J$999,'Growth rates'!$B$4:$B$999,Demands!$A291,'Growth rates'!$C$4:$C$999,$W291)</f>
        <v>1.9282871549153016</v>
      </c>
      <c r="AF291" s="2">
        <f>SUMIFS('Growth rates'!K$4:K$999,'Growth rates'!$B$4:$B$999,Demands!$A291,'Growth rates'!$C$4:$C$999,$W291)</f>
        <v>2.243733154825867</v>
      </c>
      <c r="AG291" s="2">
        <f>SUMIFS('Growth rates'!L$4:L$999,'Growth rates'!$B$4:$B$999,Demands!$A291,'Growth rates'!$C$4:$C$999,$W291)</f>
        <v>2.5928966043381108</v>
      </c>
      <c r="AH291" s="2">
        <f>SUMIFS('Growth rates'!M$4:M$999,'Growth rates'!$B$4:$B$999,Demands!$A291,'Growth rates'!$C$4:$C$999,$W291)</f>
        <v>2.9664478685476801</v>
      </c>
      <c r="AI291" s="2">
        <f>SUMIFS('Growth rates'!N$4:N$999,'Growth rates'!$B$4:$B$999,Demands!$A291,'Growth rates'!$C$4:$C$999,$W291)</f>
        <v>3.3638855727393078</v>
      </c>
      <c r="AJ291" s="2">
        <f>SUMIFS('Growth rates'!O$4:O$999,'Growth rates'!$B$4:$B$999,Demands!$A291,'Growth rates'!$C$4:$C$999,$W291)</f>
        <v>3.771659048932817</v>
      </c>
      <c r="AK291" s="2">
        <f>SUMIFS('Growth rates'!P$4:P$999,'Growth rates'!$B$4:$B$999,Demands!$A291,'Growth rates'!$C$4:$C$999,$W291)</f>
        <v>4.1876306792543341</v>
      </c>
      <c r="AL291" s="2">
        <f>SUMIFS('Growth rates'!Q$4:Q$999,'Growth rates'!$B$4:$B$999,Demands!$A291,'Growth rates'!$C$4:$C$999,$W291)</f>
        <v>4.6009260526497648</v>
      </c>
      <c r="AM291" s="2">
        <f>SUMIFS('Growth rates'!R$4:R$999,'Growth rates'!$B$4:$B$999,Demands!$A291,'Growth rates'!$C$4:$C$999,$W291)</f>
        <v>5.0116467991289628</v>
      </c>
      <c r="AN291" s="2">
        <f>SUMIFS('Growth rates'!S$4:S$999,'Growth rates'!$B$4:$B$999,Demands!$A291,'Growth rates'!$C$4:$C$999,$W291)</f>
        <v>5.4192508919727196</v>
      </c>
      <c r="AO291" s="2">
        <f>SUMIFS('Growth rates'!T$4:T$999,'Growth rates'!$B$4:$B$999,Demands!$A291,'Growth rates'!$C$4:$C$999,$W291)</f>
        <v>5.8237044545110859</v>
      </c>
      <c r="AP291" s="2">
        <f>SUMIFS('Growth rates'!U$4:U$999,'Growth rates'!$B$4:$B$999,Demands!$A291,'Growth rates'!$C$4:$C$999,$W291)</f>
        <v>6.2248719800642567</v>
      </c>
      <c r="AR291">
        <f>VLOOKUP(C291&amp;A291,Driver_elast!$A$2:$E$1161,5,FALSE)</f>
        <v>2.415988</v>
      </c>
      <c r="AS291">
        <f t="shared" si="100"/>
        <v>1</v>
      </c>
      <c r="AT291">
        <f t="shared" si="101"/>
        <v>0.2</v>
      </c>
      <c r="AV291" s="2" cm="1">
        <f t="array" ref="AV291">TREND($AR291:$AS291,$AR$3:$AS$3,AV$1)</f>
        <v>2.4159879999999987</v>
      </c>
      <c r="AW291" s="2" cm="1">
        <f t="array" ref="AW291">TREND($AR291:$AS291,$AR$3:$AS$3,AW$1)</f>
        <v>2.3814517073170833</v>
      </c>
      <c r="AX291" s="2" cm="1">
        <f t="array" ref="AX291">TREND($AR291:$AS291,$AR$3:$AS$3,AX$1)</f>
        <v>2.2087702439024497</v>
      </c>
      <c r="AY291" s="2" cm="1">
        <f t="array" ref="AY291">TREND($AR291:$AS291,$AR$3:$AS$3,AY$1)</f>
        <v>2.0360887804878161</v>
      </c>
      <c r="AZ291" s="2" cm="1">
        <f t="array" ref="AZ291">TREND($AR291:$AS291,$AR$3:$AS$3,AZ$1)</f>
        <v>1.8634073170731682</v>
      </c>
      <c r="BA291" s="2" cm="1">
        <f t="array" ref="BA291">TREND($AR291:$AS291,$AR$3:$AS$3,BA$1)</f>
        <v>1.6907258536585346</v>
      </c>
      <c r="BB291" s="2" cm="1">
        <f t="array" ref="BB291">TREND($AR291:$AS291,$AR$3:$AS$3,BB$1)</f>
        <v>1.5180443902439009</v>
      </c>
      <c r="BC291" s="2" cm="1">
        <f t="array" ref="BC291">TREND($AR291:$AS291,$AR$3:$AS$3,BC$1)</f>
        <v>1.3453629268292673</v>
      </c>
      <c r="BD291" s="2" cm="1">
        <f t="array" ref="BD291">TREND($AR291:$AS291,$AR$3:$AS$3,BD$1)</f>
        <v>1.1726814634146336</v>
      </c>
      <c r="BE291" s="2" cm="1">
        <f t="array" ref="BE291">TREND($AR291:$AS291,$AR$3:$AS$3,BE$1)</f>
        <v>1</v>
      </c>
      <c r="BF291" s="20" cm="1">
        <f t="array" ref="BF291">TREND($AS291:$AT291,$AS$3:$AT$3,BF$1)</f>
        <v>0.90000000000000568</v>
      </c>
      <c r="BG291" s="20" cm="1">
        <f t="array" ref="BG291">TREND($AS291:$AT291,$AS$3:$AT$3,BG$1)</f>
        <v>0.80000000000000426</v>
      </c>
      <c r="BH291" s="20" cm="1">
        <f t="array" ref="BH291">TREND($AS291:$AT291,$AS$3:$AT$3,BH$1)</f>
        <v>0.70000000000000284</v>
      </c>
      <c r="BI291" s="20" cm="1">
        <f t="array" ref="BI291">TREND($AS291:$AT291,$AS$3:$AT$3,BI$1)</f>
        <v>0.60000000000000142</v>
      </c>
      <c r="BJ291" s="20" cm="1">
        <f t="array" ref="BJ291">TREND($AS291:$AT291,$AS$3:$AT$3,BJ$1)</f>
        <v>0.5</v>
      </c>
      <c r="BK291" s="20" cm="1">
        <f t="array" ref="BK291">TREND($AS291:$AT291,$AS$3:$AT$3,BK$1)</f>
        <v>0.40000000000000568</v>
      </c>
      <c r="BL291" s="20" cm="1">
        <f t="array" ref="BL291">TREND($AS291:$AT291,$AS$3:$AT$3,BL$1)</f>
        <v>0.30000000000000426</v>
      </c>
      <c r="BM291" s="20" cm="1">
        <f t="array" ref="BM291">TREND($AS291:$AT291,$AS$3:$AT$3,BM$1)</f>
        <v>0.20000000000000284</v>
      </c>
    </row>
    <row r="292" spans="1:65" x14ac:dyDescent="0.35">
      <c r="A292" t="str">
        <f>IF(BYDem!B290="","\I:",BYDem!B290)</f>
        <v>Brazil</v>
      </c>
      <c r="B292" t="str">
        <f>BYDem!E290</f>
        <v>CSH</v>
      </c>
      <c r="C292" t="str">
        <f t="shared" si="102"/>
        <v>CSH</v>
      </c>
      <c r="D292" s="4">
        <f>SUMIFS(BYDem!$M$2:$M$2000,BYDem!$B$2:$B$2000,Demands!$A292,BYDem!$E$2:$E$2000,Demands!$B292)</f>
        <v>11.1957337754496</v>
      </c>
      <c r="E292" s="4">
        <f t="shared" si="83"/>
        <v>11.128824000671996</v>
      </c>
      <c r="F292" s="4">
        <f t="shared" si="84"/>
        <v>13.080052852734561</v>
      </c>
      <c r="G292" s="4">
        <f t="shared" si="85"/>
        <v>14.301850769224922</v>
      </c>
      <c r="H292" s="4">
        <f t="shared" si="86"/>
        <v>16.384251685496483</v>
      </c>
      <c r="I292" s="4">
        <f t="shared" si="87"/>
        <v>19.099894859444738</v>
      </c>
      <c r="J292" s="4">
        <f t="shared" si="88"/>
        <v>22.391189088887991</v>
      </c>
      <c r="K292" s="4">
        <f t="shared" si="89"/>
        <v>26.144062726980053</v>
      </c>
      <c r="L292" s="4">
        <f t="shared" si="90"/>
        <v>30.262470217161145</v>
      </c>
      <c r="M292" s="4">
        <f t="shared" si="91"/>
        <v>34.622298522235695</v>
      </c>
      <c r="N292" s="4">
        <f t="shared" si="92"/>
        <v>38.797051190559586</v>
      </c>
      <c r="O292" s="4">
        <f t="shared" si="93"/>
        <v>42.559464171129335</v>
      </c>
      <c r="P292" s="4">
        <f t="shared" si="94"/>
        <v>45.845145784190002</v>
      </c>
      <c r="Q292" s="4">
        <f t="shared" si="95"/>
        <v>48.55993915015398</v>
      </c>
      <c r="R292" s="4">
        <f t="shared" si="96"/>
        <v>50.72739133570358</v>
      </c>
      <c r="S292" s="4">
        <f t="shared" si="97"/>
        <v>52.377682599749853</v>
      </c>
      <c r="T292" s="4">
        <f t="shared" si="98"/>
        <v>53.550409647118279</v>
      </c>
      <c r="U292" s="4">
        <f t="shared" si="99"/>
        <v>54.288176664599824</v>
      </c>
      <c r="W292" s="5" t="str">
        <f>VLOOKUP(C292&amp;A292,Driver_elast!$A$2:$D$1161,4,FALSE)</f>
        <v>GDP</v>
      </c>
      <c r="X292" s="5">
        <v>1</v>
      </c>
      <c r="Y292" s="2">
        <f>SUMIFS('Growth rates'!D$4:D$999,'Growth rates'!$B$4:$B$999,Demands!$A292,'Growth rates'!$C$4:$C$999,$W292)</f>
        <v>1</v>
      </c>
      <c r="Z292" s="2">
        <f>SUMIFS('Growth rates'!E$4:E$999,'Growth rates'!$B$4:$B$999,Demands!$A292,'Growth rates'!$C$4:$C$999,$W292)</f>
        <v>0.99455805173916056</v>
      </c>
      <c r="AA292" s="2">
        <f>SUMIFS('Growth rates'!F$4:F$999,'Growth rates'!$B$4:$B$999,Demands!$A292,'Growth rates'!$C$4:$C$999,$W292)</f>
        <v>1.1551368549712657</v>
      </c>
      <c r="AB292" s="2">
        <f>SUMIFS('Growth rates'!G$4:G$999,'Growth rates'!$B$4:$B$999,Demands!$A292,'Growth rates'!$C$4:$C$999,$W292)</f>
        <v>1.2556353840462564</v>
      </c>
      <c r="AC292" s="2">
        <f>SUMIFS('Growth rates'!H$4:H$999,'Growth rates'!$B$4:$B$999,Demands!$A292,'Growth rates'!$C$4:$C$999,$W292)</f>
        <v>1.4278880877432854</v>
      </c>
      <c r="AD292" s="2">
        <f>SUMIFS('Growth rates'!I$4:I$999,'Growth rates'!$B$4:$B$999,Demands!$A292,'Growth rates'!$C$4:$C$999,$W292)</f>
        <v>1.65347960827729</v>
      </c>
      <c r="AE292" s="2">
        <f>SUMIFS('Growth rates'!J$4:J$999,'Growth rates'!$B$4:$B$999,Demands!$A292,'Growth rates'!$C$4:$C$999,$W292)</f>
        <v>1.9282871549153016</v>
      </c>
      <c r="AF292" s="2">
        <f>SUMIFS('Growth rates'!K$4:K$999,'Growth rates'!$B$4:$B$999,Demands!$A292,'Growth rates'!$C$4:$C$999,$W292)</f>
        <v>2.243733154825867</v>
      </c>
      <c r="AG292" s="2">
        <f>SUMIFS('Growth rates'!L$4:L$999,'Growth rates'!$B$4:$B$999,Demands!$A292,'Growth rates'!$C$4:$C$999,$W292)</f>
        <v>2.5928966043381108</v>
      </c>
      <c r="AH292" s="2">
        <f>SUMIFS('Growth rates'!M$4:M$999,'Growth rates'!$B$4:$B$999,Demands!$A292,'Growth rates'!$C$4:$C$999,$W292)</f>
        <v>2.9664478685476801</v>
      </c>
      <c r="AI292" s="2">
        <f>SUMIFS('Growth rates'!N$4:N$999,'Growth rates'!$B$4:$B$999,Demands!$A292,'Growth rates'!$C$4:$C$999,$W292)</f>
        <v>3.3638855727393078</v>
      </c>
      <c r="AJ292" s="2">
        <f>SUMIFS('Growth rates'!O$4:O$999,'Growth rates'!$B$4:$B$999,Demands!$A292,'Growth rates'!$C$4:$C$999,$W292)</f>
        <v>3.771659048932817</v>
      </c>
      <c r="AK292" s="2">
        <f>SUMIFS('Growth rates'!P$4:P$999,'Growth rates'!$B$4:$B$999,Demands!$A292,'Growth rates'!$C$4:$C$999,$W292)</f>
        <v>4.1876306792543341</v>
      </c>
      <c r="AL292" s="2">
        <f>SUMIFS('Growth rates'!Q$4:Q$999,'Growth rates'!$B$4:$B$999,Demands!$A292,'Growth rates'!$C$4:$C$999,$W292)</f>
        <v>4.6009260526497648</v>
      </c>
      <c r="AM292" s="2">
        <f>SUMIFS('Growth rates'!R$4:R$999,'Growth rates'!$B$4:$B$999,Demands!$A292,'Growth rates'!$C$4:$C$999,$W292)</f>
        <v>5.0116467991289628</v>
      </c>
      <c r="AN292" s="2">
        <f>SUMIFS('Growth rates'!S$4:S$999,'Growth rates'!$B$4:$B$999,Demands!$A292,'Growth rates'!$C$4:$C$999,$W292)</f>
        <v>5.4192508919727196</v>
      </c>
      <c r="AO292" s="2">
        <f>SUMIFS('Growth rates'!T$4:T$999,'Growth rates'!$B$4:$B$999,Demands!$A292,'Growth rates'!$C$4:$C$999,$W292)</f>
        <v>5.8237044545110859</v>
      </c>
      <c r="AP292" s="2">
        <f>SUMIFS('Growth rates'!U$4:U$999,'Growth rates'!$B$4:$B$999,Demands!$A292,'Growth rates'!$C$4:$C$999,$W292)</f>
        <v>6.2248719800642567</v>
      </c>
      <c r="AR292">
        <f>VLOOKUP(C292&amp;A292,Driver_elast!$A$2:$E$1161,5,FALSE)</f>
        <v>1.1006579999999999</v>
      </c>
      <c r="AS292">
        <f t="shared" si="100"/>
        <v>1</v>
      </c>
      <c r="AT292">
        <f t="shared" si="101"/>
        <v>0.2</v>
      </c>
      <c r="AV292" s="2" cm="1">
        <f t="array" ref="AV292">TREND($AR292:$AS292,$AR$3:$AS$3,AV$1)</f>
        <v>1.1006579999999992</v>
      </c>
      <c r="AW292" s="2" cm="1">
        <f t="array" ref="AW292">TREND($AR292:$AS292,$AR$3:$AS$3,AW$1)</f>
        <v>1.0982029268292672</v>
      </c>
      <c r="AX292" s="2" cm="1">
        <f t="array" ref="AX292">TREND($AR292:$AS292,$AR$3:$AS$3,AX$1)</f>
        <v>1.0859275609756089</v>
      </c>
      <c r="AY292" s="2" cm="1">
        <f t="array" ref="AY292">TREND($AR292:$AS292,$AR$3:$AS$3,AY$1)</f>
        <v>1.0736521951219506</v>
      </c>
      <c r="AZ292" s="2" cm="1">
        <f t="array" ref="AZ292">TREND($AR292:$AS292,$AR$3:$AS$3,AZ$1)</f>
        <v>1.0613768292682915</v>
      </c>
      <c r="BA292" s="2" cm="1">
        <f t="array" ref="BA292">TREND($AR292:$AS292,$AR$3:$AS$3,BA$1)</f>
        <v>1.0491014634146332</v>
      </c>
      <c r="BB292" s="2" cm="1">
        <f t="array" ref="BB292">TREND($AR292:$AS292,$AR$3:$AS$3,BB$1)</f>
        <v>1.0368260975609749</v>
      </c>
      <c r="BC292" s="2" cm="1">
        <f t="array" ref="BC292">TREND($AR292:$AS292,$AR$3:$AS$3,BC$1)</f>
        <v>1.0245507317073166</v>
      </c>
      <c r="BD292" s="2" cm="1">
        <f t="array" ref="BD292">TREND($AR292:$AS292,$AR$3:$AS$3,BD$1)</f>
        <v>1.0122753658536574</v>
      </c>
      <c r="BE292" s="2" cm="1">
        <f t="array" ref="BE292">TREND($AR292:$AS292,$AR$3:$AS$3,BE$1)</f>
        <v>0.99999999999999911</v>
      </c>
      <c r="BF292" s="20" cm="1">
        <f t="array" ref="BF292">TREND($AS292:$AT292,$AS$3:$AT$3,BF$1)</f>
        <v>0.90000000000000568</v>
      </c>
      <c r="BG292" s="20" cm="1">
        <f t="array" ref="BG292">TREND($AS292:$AT292,$AS$3:$AT$3,BG$1)</f>
        <v>0.80000000000000426</v>
      </c>
      <c r="BH292" s="20" cm="1">
        <f t="array" ref="BH292">TREND($AS292:$AT292,$AS$3:$AT$3,BH$1)</f>
        <v>0.70000000000000284</v>
      </c>
      <c r="BI292" s="20" cm="1">
        <f t="array" ref="BI292">TREND($AS292:$AT292,$AS$3:$AT$3,BI$1)</f>
        <v>0.60000000000000142</v>
      </c>
      <c r="BJ292" s="20" cm="1">
        <f t="array" ref="BJ292">TREND($AS292:$AT292,$AS$3:$AT$3,BJ$1)</f>
        <v>0.5</v>
      </c>
      <c r="BK292" s="20" cm="1">
        <f t="array" ref="BK292">TREND($AS292:$AT292,$AS$3:$AT$3,BK$1)</f>
        <v>0.40000000000000568</v>
      </c>
      <c r="BL292" s="20" cm="1">
        <f t="array" ref="BL292">TREND($AS292:$AT292,$AS$3:$AT$3,BL$1)</f>
        <v>0.30000000000000426</v>
      </c>
      <c r="BM292" s="20" cm="1">
        <f t="array" ref="BM292">TREND($AS292:$AT292,$AS$3:$AT$3,BM$1)</f>
        <v>0.20000000000000284</v>
      </c>
    </row>
    <row r="293" spans="1:65" x14ac:dyDescent="0.35">
      <c r="A293" t="str">
        <f>IF(BYDem!B291="","\I:",BYDem!B291)</f>
        <v>Brazil</v>
      </c>
      <c r="B293" t="str">
        <f>BYDem!E291</f>
        <v>ICH</v>
      </c>
      <c r="C293" t="str">
        <f t="shared" si="102"/>
        <v>ICH</v>
      </c>
      <c r="D293" s="4">
        <f>SUMIFS(BYDem!$M$2:$M$2000,BYDem!$B$2:$B$2000,Demands!$A293,BYDem!$E$2:$E$2000,Demands!$B293)</f>
        <v>269.10735907784198</v>
      </c>
      <c r="E293" s="4">
        <f t="shared" si="83"/>
        <v>268.18470595709647</v>
      </c>
      <c r="F293" s="4">
        <f t="shared" si="84"/>
        <v>295.4650949573076</v>
      </c>
      <c r="G293" s="4">
        <f t="shared" si="85"/>
        <v>311.66046665140198</v>
      </c>
      <c r="H293" s="4">
        <f t="shared" si="86"/>
        <v>338.59706128169228</v>
      </c>
      <c r="I293" s="4">
        <f t="shared" si="87"/>
        <v>372.3001930132188</v>
      </c>
      <c r="J293" s="4">
        <f t="shared" si="88"/>
        <v>411.283757390625</v>
      </c>
      <c r="K293" s="4">
        <f t="shared" si="89"/>
        <v>453.67277456372165</v>
      </c>
      <c r="L293" s="4">
        <f t="shared" si="90"/>
        <v>498.15215813811943</v>
      </c>
      <c r="M293" s="4">
        <f t="shared" si="91"/>
        <v>543.36746681699196</v>
      </c>
      <c r="N293" s="4">
        <f t="shared" si="92"/>
        <v>584.64625686527484</v>
      </c>
      <c r="O293" s="4">
        <f t="shared" si="93"/>
        <v>620.36691007650472</v>
      </c>
      <c r="P293" s="4">
        <f t="shared" si="94"/>
        <v>650.54115582677241</v>
      </c>
      <c r="Q293" s="4">
        <f t="shared" si="95"/>
        <v>674.81154110031366</v>
      </c>
      <c r="R293" s="4">
        <f t="shared" si="96"/>
        <v>693.78787728473628</v>
      </c>
      <c r="S293" s="4">
        <f t="shared" si="97"/>
        <v>708.00799694277646</v>
      </c>
      <c r="T293" s="4">
        <f t="shared" si="98"/>
        <v>717.99527859275952</v>
      </c>
      <c r="U293" s="4">
        <f t="shared" si="99"/>
        <v>724.22740852328388</v>
      </c>
      <c r="W293" s="5" t="str">
        <f>VLOOKUP(C293&amp;A293,Driver_elast!$A$2:$D$1161,4,FALSE)</f>
        <v>GDP</v>
      </c>
      <c r="X293" s="5">
        <v>1</v>
      </c>
      <c r="Y293" s="2">
        <f>SUMIFS('Growth rates'!D$4:D$999,'Growth rates'!$B$4:$B$999,Demands!$A293,'Growth rates'!$C$4:$C$999,$W293)</f>
        <v>1</v>
      </c>
      <c r="Z293" s="2">
        <f>SUMIFS('Growth rates'!E$4:E$999,'Growth rates'!$B$4:$B$999,Demands!$A293,'Growth rates'!$C$4:$C$999,$W293)</f>
        <v>0.99455805173916056</v>
      </c>
      <c r="AA293" s="2">
        <f>SUMIFS('Growth rates'!F$4:F$999,'Growth rates'!$B$4:$B$999,Demands!$A293,'Growth rates'!$C$4:$C$999,$W293)</f>
        <v>1.1551368549712657</v>
      </c>
      <c r="AB293" s="2">
        <f>SUMIFS('Growth rates'!G$4:G$999,'Growth rates'!$B$4:$B$999,Demands!$A293,'Growth rates'!$C$4:$C$999,$W293)</f>
        <v>1.2556353840462564</v>
      </c>
      <c r="AC293" s="2">
        <f>SUMIFS('Growth rates'!H$4:H$999,'Growth rates'!$B$4:$B$999,Demands!$A293,'Growth rates'!$C$4:$C$999,$W293)</f>
        <v>1.4278880877432854</v>
      </c>
      <c r="AD293" s="2">
        <f>SUMIFS('Growth rates'!I$4:I$999,'Growth rates'!$B$4:$B$999,Demands!$A293,'Growth rates'!$C$4:$C$999,$W293)</f>
        <v>1.65347960827729</v>
      </c>
      <c r="AE293" s="2">
        <f>SUMIFS('Growth rates'!J$4:J$999,'Growth rates'!$B$4:$B$999,Demands!$A293,'Growth rates'!$C$4:$C$999,$W293)</f>
        <v>1.9282871549153016</v>
      </c>
      <c r="AF293" s="2">
        <f>SUMIFS('Growth rates'!K$4:K$999,'Growth rates'!$B$4:$B$999,Demands!$A293,'Growth rates'!$C$4:$C$999,$W293)</f>
        <v>2.243733154825867</v>
      </c>
      <c r="AG293" s="2">
        <f>SUMIFS('Growth rates'!L$4:L$999,'Growth rates'!$B$4:$B$999,Demands!$A293,'Growth rates'!$C$4:$C$999,$W293)</f>
        <v>2.5928966043381108</v>
      </c>
      <c r="AH293" s="2">
        <f>SUMIFS('Growth rates'!M$4:M$999,'Growth rates'!$B$4:$B$999,Demands!$A293,'Growth rates'!$C$4:$C$999,$W293)</f>
        <v>2.9664478685476801</v>
      </c>
      <c r="AI293" s="2">
        <f>SUMIFS('Growth rates'!N$4:N$999,'Growth rates'!$B$4:$B$999,Demands!$A293,'Growth rates'!$C$4:$C$999,$W293)</f>
        <v>3.3638855727393078</v>
      </c>
      <c r="AJ293" s="2">
        <f>SUMIFS('Growth rates'!O$4:O$999,'Growth rates'!$B$4:$B$999,Demands!$A293,'Growth rates'!$C$4:$C$999,$W293)</f>
        <v>3.771659048932817</v>
      </c>
      <c r="AK293" s="2">
        <f>SUMIFS('Growth rates'!P$4:P$999,'Growth rates'!$B$4:$B$999,Demands!$A293,'Growth rates'!$C$4:$C$999,$W293)</f>
        <v>4.1876306792543341</v>
      </c>
      <c r="AL293" s="2">
        <f>SUMIFS('Growth rates'!Q$4:Q$999,'Growth rates'!$B$4:$B$999,Demands!$A293,'Growth rates'!$C$4:$C$999,$W293)</f>
        <v>4.6009260526497648</v>
      </c>
      <c r="AM293" s="2">
        <f>SUMIFS('Growth rates'!R$4:R$999,'Growth rates'!$B$4:$B$999,Demands!$A293,'Growth rates'!$C$4:$C$999,$W293)</f>
        <v>5.0116467991289628</v>
      </c>
      <c r="AN293" s="2">
        <f>SUMIFS('Growth rates'!S$4:S$999,'Growth rates'!$B$4:$B$999,Demands!$A293,'Growth rates'!$C$4:$C$999,$W293)</f>
        <v>5.4192508919727196</v>
      </c>
      <c r="AO293" s="2">
        <f>SUMIFS('Growth rates'!T$4:T$999,'Growth rates'!$B$4:$B$999,Demands!$A293,'Growth rates'!$C$4:$C$999,$W293)</f>
        <v>5.8237044545110859</v>
      </c>
      <c r="AP293" s="2">
        <f>SUMIFS('Growth rates'!U$4:U$999,'Growth rates'!$B$4:$B$999,Demands!$A293,'Growth rates'!$C$4:$C$999,$W293)</f>
        <v>6.2248719800642567</v>
      </c>
      <c r="AR293">
        <f>VLOOKUP(C293&amp;A293,Driver_elast!$A$2:$E$1161,5,FALSE)</f>
        <v>0.63002599999999997</v>
      </c>
      <c r="AS293">
        <f t="shared" si="100"/>
        <v>0.63002599999999997</v>
      </c>
      <c r="AT293">
        <f t="shared" si="101"/>
        <v>0.12600519999999998</v>
      </c>
      <c r="AV293" s="2" cm="1">
        <f t="array" ref="AV293">TREND($AR293:$AS293,$AR$3:$AS$3,AV$1)</f>
        <v>0.63002599999999997</v>
      </c>
      <c r="AW293" s="2" cm="1">
        <f t="array" ref="AW293">TREND($AR293:$AS293,$AR$3:$AS$3,AW$1)</f>
        <v>0.63002599999999997</v>
      </c>
      <c r="AX293" s="2" cm="1">
        <f t="array" ref="AX293">TREND($AR293:$AS293,$AR$3:$AS$3,AX$1)</f>
        <v>0.63002599999999997</v>
      </c>
      <c r="AY293" s="2" cm="1">
        <f t="array" ref="AY293">TREND($AR293:$AS293,$AR$3:$AS$3,AY$1)</f>
        <v>0.63002599999999997</v>
      </c>
      <c r="AZ293" s="2" cm="1">
        <f t="array" ref="AZ293">TREND($AR293:$AS293,$AR$3:$AS$3,AZ$1)</f>
        <v>0.63002599999999997</v>
      </c>
      <c r="BA293" s="2" cm="1">
        <f t="array" ref="BA293">TREND($AR293:$AS293,$AR$3:$AS$3,BA$1)</f>
        <v>0.63002599999999997</v>
      </c>
      <c r="BB293" s="2" cm="1">
        <f t="array" ref="BB293">TREND($AR293:$AS293,$AR$3:$AS$3,BB$1)</f>
        <v>0.63002599999999997</v>
      </c>
      <c r="BC293" s="2" cm="1">
        <f t="array" ref="BC293">TREND($AR293:$AS293,$AR$3:$AS$3,BC$1)</f>
        <v>0.63002599999999997</v>
      </c>
      <c r="BD293" s="2" cm="1">
        <f t="array" ref="BD293">TREND($AR293:$AS293,$AR$3:$AS$3,BD$1)</f>
        <v>0.63002599999999997</v>
      </c>
      <c r="BE293" s="2" cm="1">
        <f t="array" ref="BE293">TREND($AR293:$AS293,$AR$3:$AS$3,BE$1)</f>
        <v>0.63002599999999997</v>
      </c>
      <c r="BF293" s="20" cm="1">
        <f t="array" ref="BF293">TREND($AS293:$AT293,$AS$3:$AT$3,BF$1)</f>
        <v>0.56702340000000007</v>
      </c>
      <c r="BG293" s="20" cm="1">
        <f t="array" ref="BG293">TREND($AS293:$AT293,$AS$3:$AT$3,BG$1)</f>
        <v>0.50402080000000282</v>
      </c>
      <c r="BH293" s="20" cm="1">
        <f t="array" ref="BH293">TREND($AS293:$AT293,$AS$3:$AT$3,BH$1)</f>
        <v>0.44101820000000203</v>
      </c>
      <c r="BI293" s="20" cm="1">
        <f t="array" ref="BI293">TREND($AS293:$AT293,$AS$3:$AT$3,BI$1)</f>
        <v>0.37801560000000123</v>
      </c>
      <c r="BJ293" s="20" cm="1">
        <f t="array" ref="BJ293">TREND($AS293:$AT293,$AS$3:$AT$3,BJ$1)</f>
        <v>0.31501300000000043</v>
      </c>
      <c r="BK293" s="20" cm="1">
        <f t="array" ref="BK293">TREND($AS293:$AT293,$AS$3:$AT$3,BK$1)</f>
        <v>0.25201039999999963</v>
      </c>
      <c r="BL293" s="20" cm="1">
        <f t="array" ref="BL293">TREND($AS293:$AT293,$AS$3:$AT$3,BL$1)</f>
        <v>0.18900780000000239</v>
      </c>
      <c r="BM293" s="20" cm="1">
        <f t="array" ref="BM293">TREND($AS293:$AT293,$AS$3:$AT$3,BM$1)</f>
        <v>0.12600520000000159</v>
      </c>
    </row>
    <row r="294" spans="1:65" x14ac:dyDescent="0.35">
      <c r="A294" t="str">
        <f>IF(BYDem!B292="","\I:",BYDem!B292)</f>
        <v>Brazil</v>
      </c>
      <c r="B294" t="str">
        <f>BYDem!E292</f>
        <v>ICH_Feedstock</v>
      </c>
      <c r="C294" t="str">
        <f t="shared" si="102"/>
        <v>ICH_Feedstock</v>
      </c>
      <c r="D294" s="4">
        <f>SUMIFS(BYDem!$M$2:$M$2000,BYDem!$B$2:$B$2000,Demands!$A294,BYDem!$E$2:$E$2000,Demands!$B294)</f>
        <v>566.64892682280004</v>
      </c>
      <c r="E294" s="4">
        <f t="shared" si="83"/>
        <v>564.70613193791951</v>
      </c>
      <c r="F294" s="4">
        <f t="shared" si="84"/>
        <v>622.14938879737485</v>
      </c>
      <c r="G294" s="4">
        <f t="shared" si="85"/>
        <v>656.25135472429088</v>
      </c>
      <c r="H294" s="4">
        <f t="shared" si="86"/>
        <v>712.97069711544282</v>
      </c>
      <c r="I294" s="4">
        <f t="shared" si="87"/>
        <v>783.93807419379584</v>
      </c>
      <c r="J294" s="4">
        <f t="shared" si="88"/>
        <v>866.02425345653023</v>
      </c>
      <c r="K294" s="4">
        <f t="shared" si="89"/>
        <v>955.28116256714475</v>
      </c>
      <c r="L294" s="4">
        <f t="shared" si="90"/>
        <v>1048.9396751196819</v>
      </c>
      <c r="M294" s="4">
        <f t="shared" si="91"/>
        <v>1144.1477966167738</v>
      </c>
      <c r="N294" s="4">
        <f t="shared" si="92"/>
        <v>1231.0669435384943</v>
      </c>
      <c r="O294" s="4">
        <f t="shared" si="93"/>
        <v>1306.2825373331548</v>
      </c>
      <c r="P294" s="4">
        <f t="shared" si="94"/>
        <v>1369.8192760929846</v>
      </c>
      <c r="Q294" s="4">
        <f t="shared" si="95"/>
        <v>1420.9244848689732</v>
      </c>
      <c r="R294" s="4">
        <f t="shared" si="96"/>
        <v>1460.8822198442601</v>
      </c>
      <c r="S294" s="4">
        <f t="shared" si="97"/>
        <v>1490.8249741826485</v>
      </c>
      <c r="T294" s="4">
        <f t="shared" si="98"/>
        <v>1511.8548057273256</v>
      </c>
      <c r="U294" s="4">
        <f t="shared" si="99"/>
        <v>1524.9775599658315</v>
      </c>
      <c r="W294" s="5" t="str">
        <f>VLOOKUP(C294&amp;A294,Driver_elast!$A$2:$D$1161,4,FALSE)</f>
        <v>GDP</v>
      </c>
      <c r="X294" s="5">
        <v>1</v>
      </c>
      <c r="Y294" s="2">
        <f>SUMIFS('Growth rates'!D$4:D$999,'Growth rates'!$B$4:$B$999,Demands!$A294,'Growth rates'!$C$4:$C$999,$W294)</f>
        <v>1</v>
      </c>
      <c r="Z294" s="2">
        <f>SUMIFS('Growth rates'!E$4:E$999,'Growth rates'!$B$4:$B$999,Demands!$A294,'Growth rates'!$C$4:$C$999,$W294)</f>
        <v>0.99455805173916056</v>
      </c>
      <c r="AA294" s="2">
        <f>SUMIFS('Growth rates'!F$4:F$999,'Growth rates'!$B$4:$B$999,Demands!$A294,'Growth rates'!$C$4:$C$999,$W294)</f>
        <v>1.1551368549712657</v>
      </c>
      <c r="AB294" s="2">
        <f>SUMIFS('Growth rates'!G$4:G$999,'Growth rates'!$B$4:$B$999,Demands!$A294,'Growth rates'!$C$4:$C$999,$W294)</f>
        <v>1.2556353840462564</v>
      </c>
      <c r="AC294" s="2">
        <f>SUMIFS('Growth rates'!H$4:H$999,'Growth rates'!$B$4:$B$999,Demands!$A294,'Growth rates'!$C$4:$C$999,$W294)</f>
        <v>1.4278880877432854</v>
      </c>
      <c r="AD294" s="2">
        <f>SUMIFS('Growth rates'!I$4:I$999,'Growth rates'!$B$4:$B$999,Demands!$A294,'Growth rates'!$C$4:$C$999,$W294)</f>
        <v>1.65347960827729</v>
      </c>
      <c r="AE294" s="2">
        <f>SUMIFS('Growth rates'!J$4:J$999,'Growth rates'!$B$4:$B$999,Demands!$A294,'Growth rates'!$C$4:$C$999,$W294)</f>
        <v>1.9282871549153016</v>
      </c>
      <c r="AF294" s="2">
        <f>SUMIFS('Growth rates'!K$4:K$999,'Growth rates'!$B$4:$B$999,Demands!$A294,'Growth rates'!$C$4:$C$999,$W294)</f>
        <v>2.243733154825867</v>
      </c>
      <c r="AG294" s="2">
        <f>SUMIFS('Growth rates'!L$4:L$999,'Growth rates'!$B$4:$B$999,Demands!$A294,'Growth rates'!$C$4:$C$999,$W294)</f>
        <v>2.5928966043381108</v>
      </c>
      <c r="AH294" s="2">
        <f>SUMIFS('Growth rates'!M$4:M$999,'Growth rates'!$B$4:$B$999,Demands!$A294,'Growth rates'!$C$4:$C$999,$W294)</f>
        <v>2.9664478685476801</v>
      </c>
      <c r="AI294" s="2">
        <f>SUMIFS('Growth rates'!N$4:N$999,'Growth rates'!$B$4:$B$999,Demands!$A294,'Growth rates'!$C$4:$C$999,$W294)</f>
        <v>3.3638855727393078</v>
      </c>
      <c r="AJ294" s="2">
        <f>SUMIFS('Growth rates'!O$4:O$999,'Growth rates'!$B$4:$B$999,Demands!$A294,'Growth rates'!$C$4:$C$999,$W294)</f>
        <v>3.771659048932817</v>
      </c>
      <c r="AK294" s="2">
        <f>SUMIFS('Growth rates'!P$4:P$999,'Growth rates'!$B$4:$B$999,Demands!$A294,'Growth rates'!$C$4:$C$999,$W294)</f>
        <v>4.1876306792543341</v>
      </c>
      <c r="AL294" s="2">
        <f>SUMIFS('Growth rates'!Q$4:Q$999,'Growth rates'!$B$4:$B$999,Demands!$A294,'Growth rates'!$C$4:$C$999,$W294)</f>
        <v>4.6009260526497648</v>
      </c>
      <c r="AM294" s="2">
        <f>SUMIFS('Growth rates'!R$4:R$999,'Growth rates'!$B$4:$B$999,Demands!$A294,'Growth rates'!$C$4:$C$999,$W294)</f>
        <v>5.0116467991289628</v>
      </c>
      <c r="AN294" s="2">
        <f>SUMIFS('Growth rates'!S$4:S$999,'Growth rates'!$B$4:$B$999,Demands!$A294,'Growth rates'!$C$4:$C$999,$W294)</f>
        <v>5.4192508919727196</v>
      </c>
      <c r="AO294" s="2">
        <f>SUMIFS('Growth rates'!T$4:T$999,'Growth rates'!$B$4:$B$999,Demands!$A294,'Growth rates'!$C$4:$C$999,$W294)</f>
        <v>5.8237044545110859</v>
      </c>
      <c r="AP294" s="2">
        <f>SUMIFS('Growth rates'!U$4:U$999,'Growth rates'!$B$4:$B$999,Demands!$A294,'Growth rates'!$C$4:$C$999,$W294)</f>
        <v>6.2248719800642567</v>
      </c>
      <c r="AR294">
        <f>VLOOKUP(C294&amp;A294,Driver_elast!$A$2:$E$1161,5,FALSE)</f>
        <v>0.63002599999999997</v>
      </c>
      <c r="AS294">
        <f t="shared" si="100"/>
        <v>0.63002599999999997</v>
      </c>
      <c r="AT294">
        <f t="shared" si="101"/>
        <v>0.12600519999999998</v>
      </c>
      <c r="AV294" s="2" cm="1">
        <f t="array" ref="AV294">TREND($AR294:$AS294,$AR$3:$AS$3,AV$1)</f>
        <v>0.63002599999999997</v>
      </c>
      <c r="AW294" s="2" cm="1">
        <f t="array" ref="AW294">TREND($AR294:$AS294,$AR$3:$AS$3,AW$1)</f>
        <v>0.63002599999999997</v>
      </c>
      <c r="AX294" s="2" cm="1">
        <f t="array" ref="AX294">TREND($AR294:$AS294,$AR$3:$AS$3,AX$1)</f>
        <v>0.63002599999999997</v>
      </c>
      <c r="AY294" s="2" cm="1">
        <f t="array" ref="AY294">TREND($AR294:$AS294,$AR$3:$AS$3,AY$1)</f>
        <v>0.63002599999999997</v>
      </c>
      <c r="AZ294" s="2" cm="1">
        <f t="array" ref="AZ294">TREND($AR294:$AS294,$AR$3:$AS$3,AZ$1)</f>
        <v>0.63002599999999997</v>
      </c>
      <c r="BA294" s="2" cm="1">
        <f t="array" ref="BA294">TREND($AR294:$AS294,$AR$3:$AS$3,BA$1)</f>
        <v>0.63002599999999997</v>
      </c>
      <c r="BB294" s="2" cm="1">
        <f t="array" ref="BB294">TREND($AR294:$AS294,$AR$3:$AS$3,BB$1)</f>
        <v>0.63002599999999997</v>
      </c>
      <c r="BC294" s="2" cm="1">
        <f t="array" ref="BC294">TREND($AR294:$AS294,$AR$3:$AS$3,BC$1)</f>
        <v>0.63002599999999997</v>
      </c>
      <c r="BD294" s="2" cm="1">
        <f t="array" ref="BD294">TREND($AR294:$AS294,$AR$3:$AS$3,BD$1)</f>
        <v>0.63002599999999997</v>
      </c>
      <c r="BE294" s="2" cm="1">
        <f t="array" ref="BE294">TREND($AR294:$AS294,$AR$3:$AS$3,BE$1)</f>
        <v>0.63002599999999997</v>
      </c>
      <c r="BF294" s="20" cm="1">
        <f t="array" ref="BF294">TREND($AS294:$AT294,$AS$3:$AT$3,BF$1)</f>
        <v>0.56702340000000007</v>
      </c>
      <c r="BG294" s="20" cm="1">
        <f t="array" ref="BG294">TREND($AS294:$AT294,$AS$3:$AT$3,BG$1)</f>
        <v>0.50402080000000282</v>
      </c>
      <c r="BH294" s="20" cm="1">
        <f t="array" ref="BH294">TREND($AS294:$AT294,$AS$3:$AT$3,BH$1)</f>
        <v>0.44101820000000203</v>
      </c>
      <c r="BI294" s="20" cm="1">
        <f t="array" ref="BI294">TREND($AS294:$AT294,$AS$3:$AT$3,BI$1)</f>
        <v>0.37801560000000123</v>
      </c>
      <c r="BJ294" s="20" cm="1">
        <f t="array" ref="BJ294">TREND($AS294:$AT294,$AS$3:$AT$3,BJ$1)</f>
        <v>0.31501300000000043</v>
      </c>
      <c r="BK294" s="20" cm="1">
        <f t="array" ref="BK294">TREND($AS294:$AT294,$AS$3:$AT$3,BK$1)</f>
        <v>0.25201039999999963</v>
      </c>
      <c r="BL294" s="20" cm="1">
        <f t="array" ref="BL294">TREND($AS294:$AT294,$AS$3:$AT$3,BL$1)</f>
        <v>0.18900780000000239</v>
      </c>
      <c r="BM294" s="20" cm="1">
        <f t="array" ref="BM294">TREND($AS294:$AT294,$AS$3:$AT$3,BM$1)</f>
        <v>0.12600520000000159</v>
      </c>
    </row>
    <row r="295" spans="1:65" x14ac:dyDescent="0.35">
      <c r="A295" t="str">
        <f>IF(BYDem!B293="","\I:",BYDem!B293)</f>
        <v>Brazil</v>
      </c>
      <c r="B295" t="str">
        <f>BYDem!E293</f>
        <v>IFP</v>
      </c>
      <c r="C295" t="str">
        <f t="shared" si="102"/>
        <v>IFP</v>
      </c>
      <c r="D295" s="4">
        <f>SUMIFS(BYDem!$M$2:$M$2000,BYDem!$B$2:$B$2000,Demands!$A295,BYDem!$E$2:$E$2000,Demands!$B295)</f>
        <v>819.74153674901095</v>
      </c>
      <c r="E295" s="4">
        <f t="shared" si="83"/>
        <v>816.8616413866406</v>
      </c>
      <c r="F295" s="4">
        <f t="shared" si="84"/>
        <v>915.73165201617826</v>
      </c>
      <c r="G295" s="4">
        <f t="shared" si="85"/>
        <v>981.25011462984548</v>
      </c>
      <c r="H295" s="4">
        <f t="shared" si="86"/>
        <v>1083.6032843458615</v>
      </c>
      <c r="I295" s="4">
        <f t="shared" si="87"/>
        <v>1211.1348181157969</v>
      </c>
      <c r="J295" s="4">
        <f t="shared" si="88"/>
        <v>1359.8359136857719</v>
      </c>
      <c r="K295" s="4">
        <f t="shared" si="89"/>
        <v>1524.0317695216975</v>
      </c>
      <c r="L295" s="4">
        <f t="shared" si="90"/>
        <v>1699.600086482485</v>
      </c>
      <c r="M295" s="4">
        <f t="shared" si="91"/>
        <v>1881.9902571054336</v>
      </c>
      <c r="N295" s="4">
        <f t="shared" si="92"/>
        <v>2052.0543103548516</v>
      </c>
      <c r="O295" s="4">
        <f t="shared" si="93"/>
        <v>2202.6849077398028</v>
      </c>
      <c r="P295" s="4">
        <f t="shared" si="94"/>
        <v>2332.6994090713479</v>
      </c>
      <c r="Q295" s="4">
        <f t="shared" si="95"/>
        <v>2439.7234670562202</v>
      </c>
      <c r="R295" s="4">
        <f t="shared" si="96"/>
        <v>2525.1738179281274</v>
      </c>
      <c r="S295" s="4">
        <f t="shared" si="97"/>
        <v>2590.4448384630118</v>
      </c>
      <c r="T295" s="4">
        <f t="shared" si="98"/>
        <v>2637.0848423533753</v>
      </c>
      <c r="U295" s="4">
        <f t="shared" si="99"/>
        <v>2666.6435582230724</v>
      </c>
      <c r="W295" s="5" t="str">
        <f>VLOOKUP(C295&amp;A295,Driver_elast!$A$2:$D$1161,4,FALSE)</f>
        <v>GDPIND</v>
      </c>
      <c r="X295" s="5">
        <v>1</v>
      </c>
      <c r="Y295" s="2">
        <f>SUMIFS('Growth rates'!D$4:D$999,'Growth rates'!$B$4:$B$999,Demands!$A295,'Growth rates'!$C$4:$C$999,$W295)</f>
        <v>1</v>
      </c>
      <c r="Z295" s="2">
        <f>SUMIFS('Growth rates'!E$4:E$999,'Growth rates'!$B$4:$B$999,Demands!$A295,'Growth rates'!$C$4:$C$999,$W295)</f>
        <v>0.99455805173916179</v>
      </c>
      <c r="AA295" s="2">
        <f>SUMIFS('Growth rates'!F$4:F$999,'Growth rates'!$B$4:$B$999,Demands!$A295,'Growth rates'!$C$4:$C$999,$W295)</f>
        <v>1.1810245681568163</v>
      </c>
      <c r="AB295" s="2">
        <f>SUMIFS('Growth rates'!G$4:G$999,'Growth rates'!$B$4:$B$999,Demands!$A295,'Growth rates'!$C$4:$C$999,$W295)</f>
        <v>1.3119153452438008</v>
      </c>
      <c r="AC295" s="2">
        <f>SUMIFS('Growth rates'!H$4:H$999,'Growth rates'!$B$4:$B$999,Demands!$A295,'Growth rates'!$C$4:$C$999,$W295)</f>
        <v>1.5238890692308393</v>
      </c>
      <c r="AD295" s="2">
        <f>SUMIFS('Growth rates'!I$4:I$999,'Growth rates'!$B$4:$B$999,Demands!$A295,'Growth rates'!$C$4:$C$999,$W295)</f>
        <v>1.8017037972052967</v>
      </c>
      <c r="AE295" s="2">
        <f>SUMIFS('Growth rates'!J$4:J$999,'Growth rates'!$B$4:$B$999,Demands!$A295,'Growth rates'!$C$4:$C$999,$W295)</f>
        <v>2.1443608806863894</v>
      </c>
      <c r="AF295" s="2">
        <f>SUMIFS('Growth rates'!K$4:K$999,'Growth rates'!$B$4:$B$999,Demands!$A295,'Growth rates'!$C$4:$C$999,$W295)</f>
        <v>2.5454382911154738</v>
      </c>
      <c r="AG295" s="2">
        <f>SUMIFS('Growth rates'!L$4:L$999,'Growth rates'!$B$4:$B$999,Demands!$A295,'Growth rates'!$C$4:$C$999,$W295)</f>
        <v>2.9996615199133601</v>
      </c>
      <c r="AH295" s="2">
        <f>SUMIFS('Growth rates'!M$4:M$999,'Growth rates'!$B$4:$B$999,Demands!$A295,'Growth rates'!$C$4:$C$999,$W295)</f>
        <v>3.4982951645307043</v>
      </c>
      <c r="AI295" s="2">
        <f>SUMIFS('Growth rates'!N$4:N$999,'Growth rates'!$B$4:$B$999,Demands!$A295,'Growth rates'!$C$4:$C$999,$W295)</f>
        <v>4.0423763859202868</v>
      </c>
      <c r="AJ295" s="2">
        <f>SUMIFS('Growth rates'!O$4:O$999,'Growth rates'!$B$4:$B$999,Demands!$A295,'Growth rates'!$C$4:$C$999,$W295)</f>
        <v>4.6169236361741994</v>
      </c>
      <c r="AK295" s="2">
        <f>SUMIFS('Growth rates'!P$4:P$999,'Growth rates'!$B$4:$B$999,Demands!$A295,'Growth rates'!$C$4:$C$999,$W295)</f>
        <v>5.219967234299741</v>
      </c>
      <c r="AL295" s="2">
        <f>SUMIFS('Growth rates'!Q$4:Q$999,'Growth rates'!$B$4:$B$999,Demands!$A295,'Growth rates'!$C$4:$C$999,$W295)</f>
        <v>5.8382594840228332</v>
      </c>
      <c r="AM295" s="2">
        <f>SUMIFS('Growth rates'!R$4:R$999,'Growth rates'!$B$4:$B$999,Demands!$A295,'Growth rates'!$C$4:$C$999,$W295)</f>
        <v>6.4717516921051983</v>
      </c>
      <c r="AN295" s="2">
        <f>SUMIFS('Growth rates'!S$4:S$999,'Growth rates'!$B$4:$B$999,Demands!$A295,'Growth rates'!$C$4:$C$999,$W295)</f>
        <v>7.1195586696652962</v>
      </c>
      <c r="AO295" s="2">
        <f>SUMIFS('Growth rates'!T$4:T$999,'Growth rates'!$B$4:$B$999,Demands!$A295,'Growth rates'!$C$4:$C$999,$W295)</f>
        <v>7.781425610410996</v>
      </c>
      <c r="AP295" s="2">
        <f>SUMIFS('Growth rates'!U$4:U$999,'Growth rates'!$B$4:$B$999,Demands!$A295,'Growth rates'!$C$4:$C$999,$W295)</f>
        <v>8.456956599207416</v>
      </c>
      <c r="AR295">
        <f>VLOOKUP(C295&amp;A295,Driver_elast!$A$2:$E$1161,5,FALSE)</f>
        <v>0.64557299999999995</v>
      </c>
      <c r="AS295">
        <f t="shared" si="100"/>
        <v>0.64557299999999995</v>
      </c>
      <c r="AT295">
        <f t="shared" si="101"/>
        <v>0.1291146</v>
      </c>
      <c r="AV295" s="2" cm="1">
        <f t="array" ref="AV295">TREND($AR295:$AS295,$AR$3:$AS$3,AV$1)</f>
        <v>0.64557299999999995</v>
      </c>
      <c r="AW295" s="2" cm="1">
        <f t="array" ref="AW295">TREND($AR295:$AS295,$AR$3:$AS$3,AW$1)</f>
        <v>0.64557299999999995</v>
      </c>
      <c r="AX295" s="2" cm="1">
        <f t="array" ref="AX295">TREND($AR295:$AS295,$AR$3:$AS$3,AX$1)</f>
        <v>0.64557299999999995</v>
      </c>
      <c r="AY295" s="2" cm="1">
        <f t="array" ref="AY295">TREND($AR295:$AS295,$AR$3:$AS$3,AY$1)</f>
        <v>0.64557299999999995</v>
      </c>
      <c r="AZ295" s="2" cm="1">
        <f t="array" ref="AZ295">TREND($AR295:$AS295,$AR$3:$AS$3,AZ$1)</f>
        <v>0.64557299999999995</v>
      </c>
      <c r="BA295" s="2" cm="1">
        <f t="array" ref="BA295">TREND($AR295:$AS295,$AR$3:$AS$3,BA$1)</f>
        <v>0.64557299999999995</v>
      </c>
      <c r="BB295" s="2" cm="1">
        <f t="array" ref="BB295">TREND($AR295:$AS295,$AR$3:$AS$3,BB$1)</f>
        <v>0.64557299999999995</v>
      </c>
      <c r="BC295" s="2" cm="1">
        <f t="array" ref="BC295">TREND($AR295:$AS295,$AR$3:$AS$3,BC$1)</f>
        <v>0.64557299999999995</v>
      </c>
      <c r="BD295" s="2" cm="1">
        <f t="array" ref="BD295">TREND($AR295:$AS295,$AR$3:$AS$3,BD$1)</f>
        <v>0.64557299999999995</v>
      </c>
      <c r="BE295" s="2" cm="1">
        <f t="array" ref="BE295">TREND($AR295:$AS295,$AR$3:$AS$3,BE$1)</f>
        <v>0.64557299999999995</v>
      </c>
      <c r="BF295" s="20" cm="1">
        <f t="array" ref="BF295">TREND($AS295:$AT295,$AS$3:$AT$3,BF$1)</f>
        <v>0.58101569999999825</v>
      </c>
      <c r="BG295" s="20" cm="1">
        <f t="array" ref="BG295">TREND($AS295:$AT295,$AS$3:$AT$3,BG$1)</f>
        <v>0.51645840000000121</v>
      </c>
      <c r="BH295" s="20" cm="1">
        <f t="array" ref="BH295">TREND($AS295:$AT295,$AS$3:$AT$3,BH$1)</f>
        <v>0.45190110000000061</v>
      </c>
      <c r="BI295" s="20" cm="1">
        <f t="array" ref="BI295">TREND($AS295:$AT295,$AS$3:$AT$3,BI$1)</f>
        <v>0.38734380000000002</v>
      </c>
      <c r="BJ295" s="20" cm="1">
        <f t="array" ref="BJ295">TREND($AS295:$AT295,$AS$3:$AT$3,BJ$1)</f>
        <v>0.32278649999999942</v>
      </c>
      <c r="BK295" s="20" cm="1">
        <f t="array" ref="BK295">TREND($AS295:$AT295,$AS$3:$AT$3,BK$1)</f>
        <v>0.25822919999999883</v>
      </c>
      <c r="BL295" s="20" cm="1">
        <f t="array" ref="BL295">TREND($AS295:$AT295,$AS$3:$AT$3,BL$1)</f>
        <v>0.19367189999999823</v>
      </c>
      <c r="BM295" s="20" cm="1">
        <f t="array" ref="BM295">TREND($AS295:$AT295,$AS$3:$AT$3,BM$1)</f>
        <v>0.12911460000000119</v>
      </c>
    </row>
    <row r="296" spans="1:65" x14ac:dyDescent="0.35">
      <c r="A296" t="str">
        <f>IF(BYDem!B294="","\I:",BYDem!B294)</f>
        <v>Brazil</v>
      </c>
      <c r="B296" t="str">
        <f>BYDem!E294</f>
        <v>ILP</v>
      </c>
      <c r="C296" t="str">
        <f t="shared" si="102"/>
        <v>ILP</v>
      </c>
      <c r="D296" s="4">
        <f>SUMIFS(BYDem!$M$2:$M$2000,BYDem!$B$2:$B$2000,Demands!$A296,BYDem!$E$2:$E$2000,Demands!$B296)</f>
        <v>31.581</v>
      </c>
      <c r="E296" s="4">
        <f t="shared" si="83"/>
        <v>31.320634013223906</v>
      </c>
      <c r="F296" s="4">
        <f t="shared" si="84"/>
        <v>38.656237679809607</v>
      </c>
      <c r="G296" s="4">
        <f t="shared" si="85"/>
        <v>43.318323896150751</v>
      </c>
      <c r="H296" s="4">
        <f t="shared" si="86"/>
        <v>51.173543387184552</v>
      </c>
      <c r="I296" s="4">
        <f t="shared" si="87"/>
        <v>61.340169723497176</v>
      </c>
      <c r="J296" s="4">
        <f t="shared" si="88"/>
        <v>73.503614911160653</v>
      </c>
      <c r="K296" s="4">
        <f t="shared" si="89"/>
        <v>87.07602173176069</v>
      </c>
      <c r="L296" s="4">
        <f t="shared" si="90"/>
        <v>101.49881145703503</v>
      </c>
      <c r="M296" s="4">
        <f t="shared" si="91"/>
        <v>116.12145752479937</v>
      </c>
      <c r="N296" s="4">
        <f t="shared" si="92"/>
        <v>130.12336916391175</v>
      </c>
      <c r="O296" s="4">
        <f t="shared" si="93"/>
        <v>142.7423141144728</v>
      </c>
      <c r="P296" s="4">
        <f t="shared" si="94"/>
        <v>153.76232590329153</v>
      </c>
      <c r="Q296" s="4">
        <f t="shared" si="95"/>
        <v>162.86760706571727</v>
      </c>
      <c r="R296" s="4">
        <f t="shared" si="96"/>
        <v>170.13713328563847</v>
      </c>
      <c r="S296" s="4">
        <f t="shared" si="97"/>
        <v>175.67212764190347</v>
      </c>
      <c r="T296" s="4">
        <f t="shared" si="98"/>
        <v>179.60539550197106</v>
      </c>
      <c r="U296" s="4">
        <f t="shared" si="99"/>
        <v>182.07982917738579</v>
      </c>
      <c r="W296" s="5" t="str">
        <f>VLOOKUP(C296&amp;A296,Driver_elast!$A$2:$D$1161,4,FALSE)</f>
        <v>GDP</v>
      </c>
      <c r="X296" s="5">
        <v>1</v>
      </c>
      <c r="Y296" s="2">
        <f>SUMIFS('Growth rates'!D$4:D$999,'Growth rates'!$B$4:$B$999,Demands!$A296,'Growth rates'!$C$4:$C$999,$W296)</f>
        <v>1</v>
      </c>
      <c r="Z296" s="2">
        <f>SUMIFS('Growth rates'!E$4:E$999,'Growth rates'!$B$4:$B$999,Demands!$A296,'Growth rates'!$C$4:$C$999,$W296)</f>
        <v>0.99455805173916056</v>
      </c>
      <c r="AA296" s="2">
        <f>SUMIFS('Growth rates'!F$4:F$999,'Growth rates'!$B$4:$B$999,Demands!$A296,'Growth rates'!$C$4:$C$999,$W296)</f>
        <v>1.1551368549712657</v>
      </c>
      <c r="AB296" s="2">
        <f>SUMIFS('Growth rates'!G$4:G$999,'Growth rates'!$B$4:$B$999,Demands!$A296,'Growth rates'!$C$4:$C$999,$W296)</f>
        <v>1.2556353840462564</v>
      </c>
      <c r="AC296" s="2">
        <f>SUMIFS('Growth rates'!H$4:H$999,'Growth rates'!$B$4:$B$999,Demands!$A296,'Growth rates'!$C$4:$C$999,$W296)</f>
        <v>1.4278880877432854</v>
      </c>
      <c r="AD296" s="2">
        <f>SUMIFS('Growth rates'!I$4:I$999,'Growth rates'!$B$4:$B$999,Demands!$A296,'Growth rates'!$C$4:$C$999,$W296)</f>
        <v>1.65347960827729</v>
      </c>
      <c r="AE296" s="2">
        <f>SUMIFS('Growth rates'!J$4:J$999,'Growth rates'!$B$4:$B$999,Demands!$A296,'Growth rates'!$C$4:$C$999,$W296)</f>
        <v>1.9282871549153016</v>
      </c>
      <c r="AF296" s="2">
        <f>SUMIFS('Growth rates'!K$4:K$999,'Growth rates'!$B$4:$B$999,Demands!$A296,'Growth rates'!$C$4:$C$999,$W296)</f>
        <v>2.243733154825867</v>
      </c>
      <c r="AG296" s="2">
        <f>SUMIFS('Growth rates'!L$4:L$999,'Growth rates'!$B$4:$B$999,Demands!$A296,'Growth rates'!$C$4:$C$999,$W296)</f>
        <v>2.5928966043381108</v>
      </c>
      <c r="AH296" s="2">
        <f>SUMIFS('Growth rates'!M$4:M$999,'Growth rates'!$B$4:$B$999,Demands!$A296,'Growth rates'!$C$4:$C$999,$W296)</f>
        <v>2.9664478685476801</v>
      </c>
      <c r="AI296" s="2">
        <f>SUMIFS('Growth rates'!N$4:N$999,'Growth rates'!$B$4:$B$999,Demands!$A296,'Growth rates'!$C$4:$C$999,$W296)</f>
        <v>3.3638855727393078</v>
      </c>
      <c r="AJ296" s="2">
        <f>SUMIFS('Growth rates'!O$4:O$999,'Growth rates'!$B$4:$B$999,Demands!$A296,'Growth rates'!$C$4:$C$999,$W296)</f>
        <v>3.771659048932817</v>
      </c>
      <c r="AK296" s="2">
        <f>SUMIFS('Growth rates'!P$4:P$999,'Growth rates'!$B$4:$B$999,Demands!$A296,'Growth rates'!$C$4:$C$999,$W296)</f>
        <v>4.1876306792543341</v>
      </c>
      <c r="AL296" s="2">
        <f>SUMIFS('Growth rates'!Q$4:Q$999,'Growth rates'!$B$4:$B$999,Demands!$A296,'Growth rates'!$C$4:$C$999,$W296)</f>
        <v>4.6009260526497648</v>
      </c>
      <c r="AM296" s="2">
        <f>SUMIFS('Growth rates'!R$4:R$999,'Growth rates'!$B$4:$B$999,Demands!$A296,'Growth rates'!$C$4:$C$999,$W296)</f>
        <v>5.0116467991289628</v>
      </c>
      <c r="AN296" s="2">
        <f>SUMIFS('Growth rates'!S$4:S$999,'Growth rates'!$B$4:$B$999,Demands!$A296,'Growth rates'!$C$4:$C$999,$W296)</f>
        <v>5.4192508919727196</v>
      </c>
      <c r="AO296" s="2">
        <f>SUMIFS('Growth rates'!T$4:T$999,'Growth rates'!$B$4:$B$999,Demands!$A296,'Growth rates'!$C$4:$C$999,$W296)</f>
        <v>5.8237044545110859</v>
      </c>
      <c r="AP296" s="2">
        <f>SUMIFS('Growth rates'!U$4:U$999,'Growth rates'!$B$4:$B$999,Demands!$A296,'Growth rates'!$C$4:$C$999,$W296)</f>
        <v>6.2248719800642567</v>
      </c>
      <c r="AR296">
        <f>VLOOKUP(C296&amp;A296,Driver_elast!$A$2:$E$1161,5,FALSE)</f>
        <v>1.527844</v>
      </c>
      <c r="AS296">
        <f t="shared" si="100"/>
        <v>1</v>
      </c>
      <c r="AT296">
        <f t="shared" si="101"/>
        <v>0.2</v>
      </c>
      <c r="AV296" s="2" cm="1">
        <f t="array" ref="AV296">TREND($AR296:$AS296,$AR$3:$AS$3,AV$1)</f>
        <v>1.5278440000000018</v>
      </c>
      <c r="AW296" s="2" cm="1">
        <f t="array" ref="AW296">TREND($AR296:$AS296,$AR$3:$AS$3,AW$1)</f>
        <v>1.5149697560975603</v>
      </c>
      <c r="AX296" s="2" cm="1">
        <f t="array" ref="AX296">TREND($AR296:$AS296,$AR$3:$AS$3,AX$1)</f>
        <v>1.4505985365853675</v>
      </c>
      <c r="AY296" s="2" cm="1">
        <f t="array" ref="AY296">TREND($AR296:$AS296,$AR$3:$AS$3,AY$1)</f>
        <v>1.3862273170731712</v>
      </c>
      <c r="AZ296" s="2" cm="1">
        <f t="array" ref="AZ296">TREND($AR296:$AS296,$AR$3:$AS$3,AZ$1)</f>
        <v>1.3218560975609748</v>
      </c>
      <c r="BA296" s="2" cm="1">
        <f t="array" ref="BA296">TREND($AR296:$AS296,$AR$3:$AS$3,BA$1)</f>
        <v>1.257484878048782</v>
      </c>
      <c r="BB296" s="2" cm="1">
        <f t="array" ref="BB296">TREND($AR296:$AS296,$AR$3:$AS$3,BB$1)</f>
        <v>1.1931136585365856</v>
      </c>
      <c r="BC296" s="2" cm="1">
        <f t="array" ref="BC296">TREND($AR296:$AS296,$AR$3:$AS$3,BC$1)</f>
        <v>1.1287424390243892</v>
      </c>
      <c r="BD296" s="2" cm="1">
        <f t="array" ref="BD296">TREND($AR296:$AS296,$AR$3:$AS$3,BD$1)</f>
        <v>1.0643712195121964</v>
      </c>
      <c r="BE296" s="2" cm="1">
        <f t="array" ref="BE296">TREND($AR296:$AS296,$AR$3:$AS$3,BE$1)</f>
        <v>1</v>
      </c>
      <c r="BF296" s="20" cm="1">
        <f t="array" ref="BF296">TREND($AS296:$AT296,$AS$3:$AT$3,BF$1)</f>
        <v>0.90000000000000568</v>
      </c>
      <c r="BG296" s="20" cm="1">
        <f t="array" ref="BG296">TREND($AS296:$AT296,$AS$3:$AT$3,BG$1)</f>
        <v>0.80000000000000426</v>
      </c>
      <c r="BH296" s="20" cm="1">
        <f t="array" ref="BH296">TREND($AS296:$AT296,$AS$3:$AT$3,BH$1)</f>
        <v>0.70000000000000284</v>
      </c>
      <c r="BI296" s="20" cm="1">
        <f t="array" ref="BI296">TREND($AS296:$AT296,$AS$3:$AT$3,BI$1)</f>
        <v>0.60000000000000142</v>
      </c>
      <c r="BJ296" s="20" cm="1">
        <f t="array" ref="BJ296">TREND($AS296:$AT296,$AS$3:$AT$3,BJ$1)</f>
        <v>0.5</v>
      </c>
      <c r="BK296" s="20" cm="1">
        <f t="array" ref="BK296">TREND($AS296:$AT296,$AS$3:$AT$3,BK$1)</f>
        <v>0.40000000000000568</v>
      </c>
      <c r="BL296" s="20" cm="1">
        <f t="array" ref="BL296">TREND($AS296:$AT296,$AS$3:$AT$3,BL$1)</f>
        <v>0.30000000000000426</v>
      </c>
      <c r="BM296" s="20" cm="1">
        <f t="array" ref="BM296">TREND($AS296:$AT296,$AS$3:$AT$3,BM$1)</f>
        <v>0.20000000000000284</v>
      </c>
    </row>
    <row r="297" spans="1:65" x14ac:dyDescent="0.35">
      <c r="A297" t="str">
        <f>IF(BYDem!B295="","\I:",BYDem!B295)</f>
        <v>Brazil</v>
      </c>
      <c r="B297" t="str">
        <f>BYDem!E295</f>
        <v>IMC</v>
      </c>
      <c r="C297" t="str">
        <f t="shared" si="102"/>
        <v>IMC</v>
      </c>
      <c r="D297" s="4">
        <f>SUMIFS(BYDem!$M$2:$M$2000,BYDem!$B$2:$B$2000,Demands!$A297,BYDem!$E$2:$E$2000,Demands!$B297)</f>
        <v>108.413881975401</v>
      </c>
      <c r="E297" s="4">
        <f t="shared" si="83"/>
        <v>108.03300505027194</v>
      </c>
      <c r="F297" s="4">
        <f t="shared" si="84"/>
        <v>121.10893347742842</v>
      </c>
      <c r="G297" s="4">
        <f t="shared" si="85"/>
        <v>129.77399502985122</v>
      </c>
      <c r="H297" s="4">
        <f t="shared" si="86"/>
        <v>143.31058426431611</v>
      </c>
      <c r="I297" s="4">
        <f t="shared" si="87"/>
        <v>160.17710624770675</v>
      </c>
      <c r="J297" s="4">
        <f t="shared" si="88"/>
        <v>179.84338189926265</v>
      </c>
      <c r="K297" s="4">
        <f t="shared" si="89"/>
        <v>201.55889750683195</v>
      </c>
      <c r="L297" s="4">
        <f t="shared" si="90"/>
        <v>224.77846360213215</v>
      </c>
      <c r="M297" s="4">
        <f t="shared" si="91"/>
        <v>248.90024534056795</v>
      </c>
      <c r="N297" s="4">
        <f t="shared" si="92"/>
        <v>271.39185198814698</v>
      </c>
      <c r="O297" s="4">
        <f t="shared" si="93"/>
        <v>291.31331146614377</v>
      </c>
      <c r="P297" s="4">
        <f t="shared" si="94"/>
        <v>308.50821518951636</v>
      </c>
      <c r="Q297" s="4">
        <f t="shared" si="95"/>
        <v>322.66254685473365</v>
      </c>
      <c r="R297" s="4">
        <f t="shared" si="96"/>
        <v>333.96367512367971</v>
      </c>
      <c r="S297" s="4">
        <f t="shared" si="97"/>
        <v>342.59601153638192</v>
      </c>
      <c r="T297" s="4">
        <f t="shared" si="98"/>
        <v>348.76432636541358</v>
      </c>
      <c r="U297" s="4">
        <f t="shared" si="99"/>
        <v>352.67357701330764</v>
      </c>
      <c r="W297" s="5" t="str">
        <f>VLOOKUP(C297&amp;A297,Driver_elast!$A$2:$D$1161,4,FALSE)</f>
        <v>GDPIND</v>
      </c>
      <c r="X297" s="5">
        <v>1</v>
      </c>
      <c r="Y297" s="2">
        <f>SUMIFS('Growth rates'!D$4:D$999,'Growth rates'!$B$4:$B$999,Demands!$A297,'Growth rates'!$C$4:$C$999,$W297)</f>
        <v>1</v>
      </c>
      <c r="Z297" s="2">
        <f>SUMIFS('Growth rates'!E$4:E$999,'Growth rates'!$B$4:$B$999,Demands!$A297,'Growth rates'!$C$4:$C$999,$W297)</f>
        <v>0.99455805173916179</v>
      </c>
      <c r="AA297" s="2">
        <f>SUMIFS('Growth rates'!F$4:F$999,'Growth rates'!$B$4:$B$999,Demands!$A297,'Growth rates'!$C$4:$C$999,$W297)</f>
        <v>1.1810245681568163</v>
      </c>
      <c r="AB297" s="2">
        <f>SUMIFS('Growth rates'!G$4:G$999,'Growth rates'!$B$4:$B$999,Demands!$A297,'Growth rates'!$C$4:$C$999,$W297)</f>
        <v>1.3119153452438008</v>
      </c>
      <c r="AC297" s="2">
        <f>SUMIFS('Growth rates'!H$4:H$999,'Growth rates'!$B$4:$B$999,Demands!$A297,'Growth rates'!$C$4:$C$999,$W297)</f>
        <v>1.5238890692308393</v>
      </c>
      <c r="AD297" s="2">
        <f>SUMIFS('Growth rates'!I$4:I$999,'Growth rates'!$B$4:$B$999,Demands!$A297,'Growth rates'!$C$4:$C$999,$W297)</f>
        <v>1.8017037972052967</v>
      </c>
      <c r="AE297" s="2">
        <f>SUMIFS('Growth rates'!J$4:J$999,'Growth rates'!$B$4:$B$999,Demands!$A297,'Growth rates'!$C$4:$C$999,$W297)</f>
        <v>2.1443608806863894</v>
      </c>
      <c r="AF297" s="2">
        <f>SUMIFS('Growth rates'!K$4:K$999,'Growth rates'!$B$4:$B$999,Demands!$A297,'Growth rates'!$C$4:$C$999,$W297)</f>
        <v>2.5454382911154738</v>
      </c>
      <c r="AG297" s="2">
        <f>SUMIFS('Growth rates'!L$4:L$999,'Growth rates'!$B$4:$B$999,Demands!$A297,'Growth rates'!$C$4:$C$999,$W297)</f>
        <v>2.9996615199133601</v>
      </c>
      <c r="AH297" s="2">
        <f>SUMIFS('Growth rates'!M$4:M$999,'Growth rates'!$B$4:$B$999,Demands!$A297,'Growth rates'!$C$4:$C$999,$W297)</f>
        <v>3.4982951645307043</v>
      </c>
      <c r="AI297" s="2">
        <f>SUMIFS('Growth rates'!N$4:N$999,'Growth rates'!$B$4:$B$999,Demands!$A297,'Growth rates'!$C$4:$C$999,$W297)</f>
        <v>4.0423763859202868</v>
      </c>
      <c r="AJ297" s="2">
        <f>SUMIFS('Growth rates'!O$4:O$999,'Growth rates'!$B$4:$B$999,Demands!$A297,'Growth rates'!$C$4:$C$999,$W297)</f>
        <v>4.6169236361741994</v>
      </c>
      <c r="AK297" s="2">
        <f>SUMIFS('Growth rates'!P$4:P$999,'Growth rates'!$B$4:$B$999,Demands!$A297,'Growth rates'!$C$4:$C$999,$W297)</f>
        <v>5.219967234299741</v>
      </c>
      <c r="AL297" s="2">
        <f>SUMIFS('Growth rates'!Q$4:Q$999,'Growth rates'!$B$4:$B$999,Demands!$A297,'Growth rates'!$C$4:$C$999,$W297)</f>
        <v>5.8382594840228332</v>
      </c>
      <c r="AM297" s="2">
        <f>SUMIFS('Growth rates'!R$4:R$999,'Growth rates'!$B$4:$B$999,Demands!$A297,'Growth rates'!$C$4:$C$999,$W297)</f>
        <v>6.4717516921051983</v>
      </c>
      <c r="AN297" s="2">
        <f>SUMIFS('Growth rates'!S$4:S$999,'Growth rates'!$B$4:$B$999,Demands!$A297,'Growth rates'!$C$4:$C$999,$W297)</f>
        <v>7.1195586696652962</v>
      </c>
      <c r="AO297" s="2">
        <f>SUMIFS('Growth rates'!T$4:T$999,'Growth rates'!$B$4:$B$999,Demands!$A297,'Growth rates'!$C$4:$C$999,$W297)</f>
        <v>7.781425610410996</v>
      </c>
      <c r="AP297" s="2">
        <f>SUMIFS('Growth rates'!U$4:U$999,'Growth rates'!$B$4:$B$999,Demands!$A297,'Growth rates'!$C$4:$C$999,$W297)</f>
        <v>8.456956599207416</v>
      </c>
      <c r="AR297">
        <f>VLOOKUP(C297&amp;A297,Driver_elast!$A$2:$E$1161,5,FALSE)</f>
        <v>0.64557299999999995</v>
      </c>
      <c r="AS297">
        <f t="shared" si="100"/>
        <v>0.64557299999999995</v>
      </c>
      <c r="AT297">
        <f t="shared" si="101"/>
        <v>0.1291146</v>
      </c>
      <c r="AV297" s="2" cm="1">
        <f t="array" ref="AV297">TREND($AR297:$AS297,$AR$3:$AS$3,AV$1)</f>
        <v>0.64557299999999995</v>
      </c>
      <c r="AW297" s="2" cm="1">
        <f t="array" ref="AW297">TREND($AR297:$AS297,$AR$3:$AS$3,AW$1)</f>
        <v>0.64557299999999995</v>
      </c>
      <c r="AX297" s="2" cm="1">
        <f t="array" ref="AX297">TREND($AR297:$AS297,$AR$3:$AS$3,AX$1)</f>
        <v>0.64557299999999995</v>
      </c>
      <c r="AY297" s="2" cm="1">
        <f t="array" ref="AY297">TREND($AR297:$AS297,$AR$3:$AS$3,AY$1)</f>
        <v>0.64557299999999995</v>
      </c>
      <c r="AZ297" s="2" cm="1">
        <f t="array" ref="AZ297">TREND($AR297:$AS297,$AR$3:$AS$3,AZ$1)</f>
        <v>0.64557299999999995</v>
      </c>
      <c r="BA297" s="2" cm="1">
        <f t="array" ref="BA297">TREND($AR297:$AS297,$AR$3:$AS$3,BA$1)</f>
        <v>0.64557299999999995</v>
      </c>
      <c r="BB297" s="2" cm="1">
        <f t="array" ref="BB297">TREND($AR297:$AS297,$AR$3:$AS$3,BB$1)</f>
        <v>0.64557299999999995</v>
      </c>
      <c r="BC297" s="2" cm="1">
        <f t="array" ref="BC297">TREND($AR297:$AS297,$AR$3:$AS$3,BC$1)</f>
        <v>0.64557299999999995</v>
      </c>
      <c r="BD297" s="2" cm="1">
        <f t="array" ref="BD297">TREND($AR297:$AS297,$AR$3:$AS$3,BD$1)</f>
        <v>0.64557299999999995</v>
      </c>
      <c r="BE297" s="2" cm="1">
        <f t="array" ref="BE297">TREND($AR297:$AS297,$AR$3:$AS$3,BE$1)</f>
        <v>0.64557299999999995</v>
      </c>
      <c r="BF297" s="20" cm="1">
        <f t="array" ref="BF297">TREND($AS297:$AT297,$AS$3:$AT$3,BF$1)</f>
        <v>0.58101569999999825</v>
      </c>
      <c r="BG297" s="20" cm="1">
        <f t="array" ref="BG297">TREND($AS297:$AT297,$AS$3:$AT$3,BG$1)</f>
        <v>0.51645840000000121</v>
      </c>
      <c r="BH297" s="20" cm="1">
        <f t="array" ref="BH297">TREND($AS297:$AT297,$AS$3:$AT$3,BH$1)</f>
        <v>0.45190110000000061</v>
      </c>
      <c r="BI297" s="20" cm="1">
        <f t="array" ref="BI297">TREND($AS297:$AT297,$AS$3:$AT$3,BI$1)</f>
        <v>0.38734380000000002</v>
      </c>
      <c r="BJ297" s="20" cm="1">
        <f t="array" ref="BJ297">TREND($AS297:$AT297,$AS$3:$AT$3,BJ$1)</f>
        <v>0.32278649999999942</v>
      </c>
      <c r="BK297" s="20" cm="1">
        <f t="array" ref="BK297">TREND($AS297:$AT297,$AS$3:$AT$3,BK$1)</f>
        <v>0.25822919999999883</v>
      </c>
      <c r="BL297" s="20" cm="1">
        <f t="array" ref="BL297">TREND($AS297:$AT297,$AS$3:$AT$3,BL$1)</f>
        <v>0.19367189999999823</v>
      </c>
      <c r="BM297" s="20" cm="1">
        <f t="array" ref="BM297">TREND($AS297:$AT297,$AS$3:$AT$3,BM$1)</f>
        <v>0.12911460000000119</v>
      </c>
    </row>
    <row r="298" spans="1:65" x14ac:dyDescent="0.35">
      <c r="A298" t="str">
        <f>IF(BYDem!B296="","\I:",BYDem!B296)</f>
        <v>Brazil</v>
      </c>
      <c r="B298" t="str">
        <f>BYDem!E296</f>
        <v>INF</v>
      </c>
      <c r="C298" t="str">
        <f t="shared" si="102"/>
        <v>INF</v>
      </c>
      <c r="D298" s="4">
        <f>SUMIFS(BYDem!$M$2:$M$2000,BYDem!$B$2:$B$2000,Demands!$A298,BYDem!$E$2:$E$2000,Demands!$B298)</f>
        <v>1462</v>
      </c>
      <c r="E298" s="4">
        <f t="shared" si="83"/>
        <v>1454.1507940516472</v>
      </c>
      <c r="F298" s="4">
        <f t="shared" si="84"/>
        <v>1685.7790126924417</v>
      </c>
      <c r="G298" s="4">
        <f t="shared" si="85"/>
        <v>1830.4731220688429</v>
      </c>
      <c r="H298" s="4">
        <f t="shared" si="86"/>
        <v>2078.2095100089177</v>
      </c>
      <c r="I298" s="4">
        <f t="shared" si="87"/>
        <v>2402.1325742526615</v>
      </c>
      <c r="J298" s="4">
        <f t="shared" si="88"/>
        <v>2796.0006011644487</v>
      </c>
      <c r="K298" s="4">
        <f t="shared" si="89"/>
        <v>3247.24780110232</v>
      </c>
      <c r="L298" s="4">
        <f t="shared" si="90"/>
        <v>3745.784283033604</v>
      </c>
      <c r="M298" s="4">
        <f t="shared" si="91"/>
        <v>4278.1765244864646</v>
      </c>
      <c r="N298" s="4">
        <f t="shared" si="92"/>
        <v>4787.1058750400907</v>
      </c>
      <c r="O298" s="4">
        <f t="shared" si="93"/>
        <v>5245.1050780267751</v>
      </c>
      <c r="P298" s="4">
        <f t="shared" si="94"/>
        <v>5644.5965035252611</v>
      </c>
      <c r="Q298" s="4">
        <f t="shared" si="95"/>
        <v>5974.358244141672</v>
      </c>
      <c r="R298" s="4">
        <f t="shared" si="96"/>
        <v>6237.437494664453</v>
      </c>
      <c r="S298" s="4">
        <f t="shared" si="97"/>
        <v>6437.6301874638502</v>
      </c>
      <c r="T298" s="4">
        <f t="shared" si="98"/>
        <v>6579.8305259593735</v>
      </c>
      <c r="U298" s="4">
        <f t="shared" si="99"/>
        <v>6669.2629679388538</v>
      </c>
      <c r="W298" s="5" t="str">
        <f>VLOOKUP(C298&amp;A298,Driver_elast!$A$2:$D$1161,4,FALSE)</f>
        <v>GDP</v>
      </c>
      <c r="X298" s="5">
        <v>1</v>
      </c>
      <c r="Y298" s="2">
        <f>SUMIFS('Growth rates'!D$4:D$999,'Growth rates'!$B$4:$B$999,Demands!$A298,'Growth rates'!$C$4:$C$999,$W298)</f>
        <v>1</v>
      </c>
      <c r="Z298" s="2">
        <f>SUMIFS('Growth rates'!E$4:E$999,'Growth rates'!$B$4:$B$999,Demands!$A298,'Growth rates'!$C$4:$C$999,$W298)</f>
        <v>0.99455805173916056</v>
      </c>
      <c r="AA298" s="2">
        <f>SUMIFS('Growth rates'!F$4:F$999,'Growth rates'!$B$4:$B$999,Demands!$A298,'Growth rates'!$C$4:$C$999,$W298)</f>
        <v>1.1551368549712657</v>
      </c>
      <c r="AB298" s="2">
        <f>SUMIFS('Growth rates'!G$4:G$999,'Growth rates'!$B$4:$B$999,Demands!$A298,'Growth rates'!$C$4:$C$999,$W298)</f>
        <v>1.2556353840462564</v>
      </c>
      <c r="AC298" s="2">
        <f>SUMIFS('Growth rates'!H$4:H$999,'Growth rates'!$B$4:$B$999,Demands!$A298,'Growth rates'!$C$4:$C$999,$W298)</f>
        <v>1.4278880877432854</v>
      </c>
      <c r="AD298" s="2">
        <f>SUMIFS('Growth rates'!I$4:I$999,'Growth rates'!$B$4:$B$999,Demands!$A298,'Growth rates'!$C$4:$C$999,$W298)</f>
        <v>1.65347960827729</v>
      </c>
      <c r="AE298" s="2">
        <f>SUMIFS('Growth rates'!J$4:J$999,'Growth rates'!$B$4:$B$999,Demands!$A298,'Growth rates'!$C$4:$C$999,$W298)</f>
        <v>1.9282871549153016</v>
      </c>
      <c r="AF298" s="2">
        <f>SUMIFS('Growth rates'!K$4:K$999,'Growth rates'!$B$4:$B$999,Demands!$A298,'Growth rates'!$C$4:$C$999,$W298)</f>
        <v>2.243733154825867</v>
      </c>
      <c r="AG298" s="2">
        <f>SUMIFS('Growth rates'!L$4:L$999,'Growth rates'!$B$4:$B$999,Demands!$A298,'Growth rates'!$C$4:$C$999,$W298)</f>
        <v>2.5928966043381108</v>
      </c>
      <c r="AH298" s="2">
        <f>SUMIFS('Growth rates'!M$4:M$999,'Growth rates'!$B$4:$B$999,Demands!$A298,'Growth rates'!$C$4:$C$999,$W298)</f>
        <v>2.9664478685476801</v>
      </c>
      <c r="AI298" s="2">
        <f>SUMIFS('Growth rates'!N$4:N$999,'Growth rates'!$B$4:$B$999,Demands!$A298,'Growth rates'!$C$4:$C$999,$W298)</f>
        <v>3.3638855727393078</v>
      </c>
      <c r="AJ298" s="2">
        <f>SUMIFS('Growth rates'!O$4:O$999,'Growth rates'!$B$4:$B$999,Demands!$A298,'Growth rates'!$C$4:$C$999,$W298)</f>
        <v>3.771659048932817</v>
      </c>
      <c r="AK298" s="2">
        <f>SUMIFS('Growth rates'!P$4:P$999,'Growth rates'!$B$4:$B$999,Demands!$A298,'Growth rates'!$C$4:$C$999,$W298)</f>
        <v>4.1876306792543341</v>
      </c>
      <c r="AL298" s="2">
        <f>SUMIFS('Growth rates'!Q$4:Q$999,'Growth rates'!$B$4:$B$999,Demands!$A298,'Growth rates'!$C$4:$C$999,$W298)</f>
        <v>4.6009260526497648</v>
      </c>
      <c r="AM298" s="2">
        <f>SUMIFS('Growth rates'!R$4:R$999,'Growth rates'!$B$4:$B$999,Demands!$A298,'Growth rates'!$C$4:$C$999,$W298)</f>
        <v>5.0116467991289628</v>
      </c>
      <c r="AN298" s="2">
        <f>SUMIFS('Growth rates'!S$4:S$999,'Growth rates'!$B$4:$B$999,Demands!$A298,'Growth rates'!$C$4:$C$999,$W298)</f>
        <v>5.4192508919727196</v>
      </c>
      <c r="AO298" s="2">
        <f>SUMIFS('Growth rates'!T$4:T$999,'Growth rates'!$B$4:$B$999,Demands!$A298,'Growth rates'!$C$4:$C$999,$W298)</f>
        <v>5.8237044545110859</v>
      </c>
      <c r="AP298" s="2">
        <f>SUMIFS('Growth rates'!U$4:U$999,'Growth rates'!$B$4:$B$999,Demands!$A298,'Growth rates'!$C$4:$C$999,$W298)</f>
        <v>6.2248719800642567</v>
      </c>
      <c r="AR298">
        <f>VLOOKUP(C298&amp;A298,Driver_elast!$A$2:$E$1161,5,FALSE)</f>
        <v>0.98656100000000002</v>
      </c>
      <c r="AS298">
        <f t="shared" si="100"/>
        <v>0.98656100000000002</v>
      </c>
      <c r="AT298">
        <f t="shared" si="101"/>
        <v>0.19731219999999999</v>
      </c>
      <c r="AV298" s="2" cm="1">
        <f t="array" ref="AV298">TREND($AR298:$AS298,$AR$3:$AS$3,AV$1)</f>
        <v>0.98656100000000002</v>
      </c>
      <c r="AW298" s="2" cm="1">
        <f t="array" ref="AW298">TREND($AR298:$AS298,$AR$3:$AS$3,AW$1)</f>
        <v>0.98656100000000002</v>
      </c>
      <c r="AX298" s="2" cm="1">
        <f t="array" ref="AX298">TREND($AR298:$AS298,$AR$3:$AS$3,AX$1)</f>
        <v>0.98656100000000002</v>
      </c>
      <c r="AY298" s="2" cm="1">
        <f t="array" ref="AY298">TREND($AR298:$AS298,$AR$3:$AS$3,AY$1)</f>
        <v>0.98656100000000002</v>
      </c>
      <c r="AZ298" s="2" cm="1">
        <f t="array" ref="AZ298">TREND($AR298:$AS298,$AR$3:$AS$3,AZ$1)</f>
        <v>0.98656100000000002</v>
      </c>
      <c r="BA298" s="2" cm="1">
        <f t="array" ref="BA298">TREND($AR298:$AS298,$AR$3:$AS$3,BA$1)</f>
        <v>0.98656100000000002</v>
      </c>
      <c r="BB298" s="2" cm="1">
        <f t="array" ref="BB298">TREND($AR298:$AS298,$AR$3:$AS$3,BB$1)</f>
        <v>0.98656100000000002</v>
      </c>
      <c r="BC298" s="2" cm="1">
        <f t="array" ref="BC298">TREND($AR298:$AS298,$AR$3:$AS$3,BC$1)</f>
        <v>0.98656100000000002</v>
      </c>
      <c r="BD298" s="2" cm="1">
        <f t="array" ref="BD298">TREND($AR298:$AS298,$AR$3:$AS$3,BD$1)</f>
        <v>0.98656100000000002</v>
      </c>
      <c r="BE298" s="2" cm="1">
        <f t="array" ref="BE298">TREND($AR298:$AS298,$AR$3:$AS$3,BE$1)</f>
        <v>0.98656100000000002</v>
      </c>
      <c r="BF298" s="20" cm="1">
        <f t="array" ref="BF298">TREND($AS298:$AT298,$AS$3:$AT$3,BF$1)</f>
        <v>0.88790489999999522</v>
      </c>
      <c r="BG298" s="20" cm="1">
        <f t="array" ref="BG298">TREND($AS298:$AT298,$AS$3:$AT$3,BG$1)</f>
        <v>0.78924879999999575</v>
      </c>
      <c r="BH298" s="20" cm="1">
        <f t="array" ref="BH298">TREND($AS298:$AT298,$AS$3:$AT$3,BH$1)</f>
        <v>0.69059269999999628</v>
      </c>
      <c r="BI298" s="20" cm="1">
        <f t="array" ref="BI298">TREND($AS298:$AT298,$AS$3:$AT$3,BI$1)</f>
        <v>0.59193659999999682</v>
      </c>
      <c r="BJ298" s="20" cm="1">
        <f t="array" ref="BJ298">TREND($AS298:$AT298,$AS$3:$AT$3,BJ$1)</f>
        <v>0.49328049999999735</v>
      </c>
      <c r="BK298" s="20" cm="1">
        <f t="array" ref="BK298">TREND($AS298:$AT298,$AS$3:$AT$3,BK$1)</f>
        <v>0.39462439999999788</v>
      </c>
      <c r="BL298" s="20" cm="1">
        <f t="array" ref="BL298">TREND($AS298:$AT298,$AS$3:$AT$3,BL$1)</f>
        <v>0.29596829999999841</v>
      </c>
      <c r="BM298" s="20" cm="1">
        <f t="array" ref="BM298">TREND($AS298:$AT298,$AS$3:$AT$3,BM$1)</f>
        <v>0.19731219999999183</v>
      </c>
    </row>
    <row r="299" spans="1:65" x14ac:dyDescent="0.35">
      <c r="A299" t="str">
        <f>IF(BYDem!B297="","\I:",BYDem!B297)</f>
        <v>Brazil</v>
      </c>
      <c r="B299" t="str">
        <f>BYDem!E297</f>
        <v>INM</v>
      </c>
      <c r="C299" t="str">
        <f t="shared" si="102"/>
        <v>INM</v>
      </c>
      <c r="D299" s="4">
        <f>SUMIFS(BYDem!$M$2:$M$2000,BYDem!$B$2:$B$2000,Demands!$A299,BYDem!$E$2:$E$2000,Demands!$B299)</f>
        <v>62.304000000000002</v>
      </c>
      <c r="E299" s="4">
        <f t="shared" si="83"/>
        <v>61.967718326638206</v>
      </c>
      <c r="F299" s="4">
        <f t="shared" si="84"/>
        <v>71.891025757416699</v>
      </c>
      <c r="G299" s="4">
        <f t="shared" si="85"/>
        <v>78.094483194614284</v>
      </c>
      <c r="H299" s="4">
        <f t="shared" si="86"/>
        <v>88.7201383801589</v>
      </c>
      <c r="I299" s="4">
        <f t="shared" si="87"/>
        <v>102.62234289481513</v>
      </c>
      <c r="J299" s="4">
        <f t="shared" si="88"/>
        <v>119.53861252156354</v>
      </c>
      <c r="K299" s="4">
        <f t="shared" si="89"/>
        <v>138.93381816110056</v>
      </c>
      <c r="L299" s="4">
        <f t="shared" si="90"/>
        <v>160.37745298011268</v>
      </c>
      <c r="M299" s="4">
        <f t="shared" si="91"/>
        <v>183.29357811733246</v>
      </c>
      <c r="N299" s="4">
        <f t="shared" si="92"/>
        <v>205.21430570987238</v>
      </c>
      <c r="O299" s="4">
        <f t="shared" si="93"/>
        <v>224.95253730704036</v>
      </c>
      <c r="P299" s="4">
        <f t="shared" si="94"/>
        <v>242.17729350541444</v>
      </c>
      <c r="Q299" s="4">
        <f t="shared" si="95"/>
        <v>256.40089919206832</v>
      </c>
      <c r="R299" s="4">
        <f t="shared" si="96"/>
        <v>267.75162929713804</v>
      </c>
      <c r="S299" s="4">
        <f t="shared" si="97"/>
        <v>276.3910188173557</v>
      </c>
      <c r="T299" s="4">
        <f t="shared" si="98"/>
        <v>282.52874416244009</v>
      </c>
      <c r="U299" s="4">
        <f t="shared" si="99"/>
        <v>286.38931867371605</v>
      </c>
      <c r="W299" s="5" t="str">
        <f>VLOOKUP(C299&amp;A299,Driver_elast!$A$2:$D$1161,4,FALSE)</f>
        <v>GDP</v>
      </c>
      <c r="X299" s="5">
        <v>1</v>
      </c>
      <c r="Y299" s="2">
        <f>SUMIFS('Growth rates'!D$4:D$999,'Growth rates'!$B$4:$B$999,Demands!$A299,'Growth rates'!$C$4:$C$999,$W299)</f>
        <v>1</v>
      </c>
      <c r="Z299" s="2">
        <f>SUMIFS('Growth rates'!E$4:E$999,'Growth rates'!$B$4:$B$999,Demands!$A299,'Growth rates'!$C$4:$C$999,$W299)</f>
        <v>0.99455805173916056</v>
      </c>
      <c r="AA299" s="2">
        <f>SUMIFS('Growth rates'!F$4:F$999,'Growth rates'!$B$4:$B$999,Demands!$A299,'Growth rates'!$C$4:$C$999,$W299)</f>
        <v>1.1551368549712657</v>
      </c>
      <c r="AB299" s="2">
        <f>SUMIFS('Growth rates'!G$4:G$999,'Growth rates'!$B$4:$B$999,Demands!$A299,'Growth rates'!$C$4:$C$999,$W299)</f>
        <v>1.2556353840462564</v>
      </c>
      <c r="AC299" s="2">
        <f>SUMIFS('Growth rates'!H$4:H$999,'Growth rates'!$B$4:$B$999,Demands!$A299,'Growth rates'!$C$4:$C$999,$W299)</f>
        <v>1.4278880877432854</v>
      </c>
      <c r="AD299" s="2">
        <f>SUMIFS('Growth rates'!I$4:I$999,'Growth rates'!$B$4:$B$999,Demands!$A299,'Growth rates'!$C$4:$C$999,$W299)</f>
        <v>1.65347960827729</v>
      </c>
      <c r="AE299" s="2">
        <f>SUMIFS('Growth rates'!J$4:J$999,'Growth rates'!$B$4:$B$999,Demands!$A299,'Growth rates'!$C$4:$C$999,$W299)</f>
        <v>1.9282871549153016</v>
      </c>
      <c r="AF299" s="2">
        <f>SUMIFS('Growth rates'!K$4:K$999,'Growth rates'!$B$4:$B$999,Demands!$A299,'Growth rates'!$C$4:$C$999,$W299)</f>
        <v>2.243733154825867</v>
      </c>
      <c r="AG299" s="2">
        <f>SUMIFS('Growth rates'!L$4:L$999,'Growth rates'!$B$4:$B$999,Demands!$A299,'Growth rates'!$C$4:$C$999,$W299)</f>
        <v>2.5928966043381108</v>
      </c>
      <c r="AH299" s="2">
        <f>SUMIFS('Growth rates'!M$4:M$999,'Growth rates'!$B$4:$B$999,Demands!$A299,'Growth rates'!$C$4:$C$999,$W299)</f>
        <v>2.9664478685476801</v>
      </c>
      <c r="AI299" s="2">
        <f>SUMIFS('Growth rates'!N$4:N$999,'Growth rates'!$B$4:$B$999,Demands!$A299,'Growth rates'!$C$4:$C$999,$W299)</f>
        <v>3.3638855727393078</v>
      </c>
      <c r="AJ299" s="2">
        <f>SUMIFS('Growth rates'!O$4:O$999,'Growth rates'!$B$4:$B$999,Demands!$A299,'Growth rates'!$C$4:$C$999,$W299)</f>
        <v>3.771659048932817</v>
      </c>
      <c r="AK299" s="2">
        <f>SUMIFS('Growth rates'!P$4:P$999,'Growth rates'!$B$4:$B$999,Demands!$A299,'Growth rates'!$C$4:$C$999,$W299)</f>
        <v>4.1876306792543341</v>
      </c>
      <c r="AL299" s="2">
        <f>SUMIFS('Growth rates'!Q$4:Q$999,'Growth rates'!$B$4:$B$999,Demands!$A299,'Growth rates'!$C$4:$C$999,$W299)</f>
        <v>4.6009260526497648</v>
      </c>
      <c r="AM299" s="2">
        <f>SUMIFS('Growth rates'!R$4:R$999,'Growth rates'!$B$4:$B$999,Demands!$A299,'Growth rates'!$C$4:$C$999,$W299)</f>
        <v>5.0116467991289628</v>
      </c>
      <c r="AN299" s="2">
        <f>SUMIFS('Growth rates'!S$4:S$999,'Growth rates'!$B$4:$B$999,Demands!$A299,'Growth rates'!$C$4:$C$999,$W299)</f>
        <v>5.4192508919727196</v>
      </c>
      <c r="AO299" s="2">
        <f>SUMIFS('Growth rates'!T$4:T$999,'Growth rates'!$B$4:$B$999,Demands!$A299,'Growth rates'!$C$4:$C$999,$W299)</f>
        <v>5.8237044545110859</v>
      </c>
      <c r="AP299" s="2">
        <f>SUMIFS('Growth rates'!U$4:U$999,'Growth rates'!$B$4:$B$999,Demands!$A299,'Growth rates'!$C$4:$C$999,$W299)</f>
        <v>6.2248719800642567</v>
      </c>
      <c r="AR299">
        <f>VLOOKUP(C299&amp;A299,Driver_elast!$A$2:$E$1161,5,FALSE)</f>
        <v>0.99182000000000003</v>
      </c>
      <c r="AS299">
        <f t="shared" si="100"/>
        <v>0.99182000000000003</v>
      </c>
      <c r="AT299">
        <f t="shared" si="101"/>
        <v>0.19836400000000001</v>
      </c>
      <c r="AV299" s="2" cm="1">
        <f t="array" ref="AV299">TREND($AR299:$AS299,$AR$3:$AS$3,AV$1)</f>
        <v>0.99182000000000003</v>
      </c>
      <c r="AW299" s="2" cm="1">
        <f t="array" ref="AW299">TREND($AR299:$AS299,$AR$3:$AS$3,AW$1)</f>
        <v>0.99182000000000003</v>
      </c>
      <c r="AX299" s="2" cm="1">
        <f t="array" ref="AX299">TREND($AR299:$AS299,$AR$3:$AS$3,AX$1)</f>
        <v>0.99182000000000003</v>
      </c>
      <c r="AY299" s="2" cm="1">
        <f t="array" ref="AY299">TREND($AR299:$AS299,$AR$3:$AS$3,AY$1)</f>
        <v>0.99182000000000003</v>
      </c>
      <c r="AZ299" s="2" cm="1">
        <f t="array" ref="AZ299">TREND($AR299:$AS299,$AR$3:$AS$3,AZ$1)</f>
        <v>0.99182000000000003</v>
      </c>
      <c r="BA299" s="2" cm="1">
        <f t="array" ref="BA299">TREND($AR299:$AS299,$AR$3:$AS$3,BA$1)</f>
        <v>0.99182000000000003</v>
      </c>
      <c r="BB299" s="2" cm="1">
        <f t="array" ref="BB299">TREND($AR299:$AS299,$AR$3:$AS$3,BB$1)</f>
        <v>0.99182000000000003</v>
      </c>
      <c r="BC299" s="2" cm="1">
        <f t="array" ref="BC299">TREND($AR299:$AS299,$AR$3:$AS$3,BC$1)</f>
        <v>0.99182000000000003</v>
      </c>
      <c r="BD299" s="2" cm="1">
        <f t="array" ref="BD299">TREND($AR299:$AS299,$AR$3:$AS$3,BD$1)</f>
        <v>0.99182000000000003</v>
      </c>
      <c r="BE299" s="2" cm="1">
        <f t="array" ref="BE299">TREND($AR299:$AS299,$AR$3:$AS$3,BE$1)</f>
        <v>0.99182000000000003</v>
      </c>
      <c r="BF299" s="20" cm="1">
        <f t="array" ref="BF299">TREND($AS299:$AT299,$AS$3:$AT$3,BF$1)</f>
        <v>0.89263799999999804</v>
      </c>
      <c r="BG299" s="20" cm="1">
        <f t="array" ref="BG299">TREND($AS299:$AT299,$AS$3:$AT$3,BG$1)</f>
        <v>0.79345599999999905</v>
      </c>
      <c r="BH299" s="20" cm="1">
        <f t="array" ref="BH299">TREND($AS299:$AT299,$AS$3:$AT$3,BH$1)</f>
        <v>0.69427400000000006</v>
      </c>
      <c r="BI299" s="20" cm="1">
        <f t="array" ref="BI299">TREND($AS299:$AT299,$AS$3:$AT$3,BI$1)</f>
        <v>0.59509200000000106</v>
      </c>
      <c r="BJ299" s="20" cm="1">
        <f t="array" ref="BJ299">TREND($AS299:$AT299,$AS$3:$AT$3,BJ$1)</f>
        <v>0.49591000000000207</v>
      </c>
      <c r="BK299" s="20" cm="1">
        <f t="array" ref="BK299">TREND($AS299:$AT299,$AS$3:$AT$3,BK$1)</f>
        <v>0.39672800000000308</v>
      </c>
      <c r="BL299" s="20" cm="1">
        <f t="array" ref="BL299">TREND($AS299:$AT299,$AS$3:$AT$3,BL$1)</f>
        <v>0.29754599999999698</v>
      </c>
      <c r="BM299" s="20" cm="1">
        <f t="array" ref="BM299">TREND($AS299:$AT299,$AS$3:$AT$3,BM$1)</f>
        <v>0.19836399999999799</v>
      </c>
    </row>
    <row r="300" spans="1:65" x14ac:dyDescent="0.35">
      <c r="A300" t="str">
        <f>IF(BYDem!B298="","\I:",BYDem!B298)</f>
        <v>Brazil</v>
      </c>
      <c r="B300" t="str">
        <f>BYDem!E298</f>
        <v>IOI</v>
      </c>
      <c r="C300" t="str">
        <f t="shared" si="102"/>
        <v>IOI</v>
      </c>
      <c r="D300" s="4">
        <f>SUMIFS(BYDem!$M$2:$M$2000,BYDem!$B$2:$B$2000,Demands!$A300,BYDem!$E$2:$E$2000,Demands!$B300)</f>
        <v>323.68545630546203</v>
      </c>
      <c r="E300" s="4">
        <f t="shared" si="83"/>
        <v>322.54829269633501</v>
      </c>
      <c r="F300" s="4">
        <f t="shared" si="84"/>
        <v>361.58838407985411</v>
      </c>
      <c r="G300" s="4">
        <f t="shared" si="85"/>
        <v>387.459189104134</v>
      </c>
      <c r="H300" s="4">
        <f t="shared" si="86"/>
        <v>427.87465051314018</v>
      </c>
      <c r="I300" s="4">
        <f t="shared" si="87"/>
        <v>478.23211179949698</v>
      </c>
      <c r="J300" s="4">
        <f t="shared" si="88"/>
        <v>536.9486459934044</v>
      </c>
      <c r="K300" s="4">
        <f t="shared" si="89"/>
        <v>601.78348494824718</v>
      </c>
      <c r="L300" s="4">
        <f t="shared" si="90"/>
        <v>671.10888599308214</v>
      </c>
      <c r="M300" s="4">
        <f t="shared" si="91"/>
        <v>743.12798342451583</v>
      </c>
      <c r="N300" s="4">
        <f t="shared" si="92"/>
        <v>810.27995536862954</v>
      </c>
      <c r="O300" s="4">
        <f t="shared" si="93"/>
        <v>869.75837809376799</v>
      </c>
      <c r="P300" s="4">
        <f t="shared" si="94"/>
        <v>921.09627095781298</v>
      </c>
      <c r="Q300" s="4">
        <f t="shared" si="95"/>
        <v>963.35609248873334</v>
      </c>
      <c r="R300" s="4">
        <f t="shared" si="96"/>
        <v>997.09725915344484</v>
      </c>
      <c r="S300" s="4">
        <f t="shared" si="97"/>
        <v>1022.8703585002772</v>
      </c>
      <c r="T300" s="4">
        <f t="shared" si="98"/>
        <v>1041.286762042804</v>
      </c>
      <c r="U300" s="4">
        <f t="shared" si="99"/>
        <v>1052.9583999983854</v>
      </c>
      <c r="W300" s="5" t="str">
        <f>VLOOKUP(C300&amp;A300,Driver_elast!$A$2:$D$1161,4,FALSE)</f>
        <v>GDPIND</v>
      </c>
      <c r="X300" s="5">
        <v>1</v>
      </c>
      <c r="Y300" s="2">
        <f>SUMIFS('Growth rates'!D$4:D$999,'Growth rates'!$B$4:$B$999,Demands!$A300,'Growth rates'!$C$4:$C$999,$W300)</f>
        <v>1</v>
      </c>
      <c r="Z300" s="2">
        <f>SUMIFS('Growth rates'!E$4:E$999,'Growth rates'!$B$4:$B$999,Demands!$A300,'Growth rates'!$C$4:$C$999,$W300)</f>
        <v>0.99455805173916179</v>
      </c>
      <c r="AA300" s="2">
        <f>SUMIFS('Growth rates'!F$4:F$999,'Growth rates'!$B$4:$B$999,Demands!$A300,'Growth rates'!$C$4:$C$999,$W300)</f>
        <v>1.1810245681568163</v>
      </c>
      <c r="AB300" s="2">
        <f>SUMIFS('Growth rates'!G$4:G$999,'Growth rates'!$B$4:$B$999,Demands!$A300,'Growth rates'!$C$4:$C$999,$W300)</f>
        <v>1.3119153452438008</v>
      </c>
      <c r="AC300" s="2">
        <f>SUMIFS('Growth rates'!H$4:H$999,'Growth rates'!$B$4:$B$999,Demands!$A300,'Growth rates'!$C$4:$C$999,$W300)</f>
        <v>1.5238890692308393</v>
      </c>
      <c r="AD300" s="2">
        <f>SUMIFS('Growth rates'!I$4:I$999,'Growth rates'!$B$4:$B$999,Demands!$A300,'Growth rates'!$C$4:$C$999,$W300)</f>
        <v>1.8017037972052967</v>
      </c>
      <c r="AE300" s="2">
        <f>SUMIFS('Growth rates'!J$4:J$999,'Growth rates'!$B$4:$B$999,Demands!$A300,'Growth rates'!$C$4:$C$999,$W300)</f>
        <v>2.1443608806863894</v>
      </c>
      <c r="AF300" s="2">
        <f>SUMIFS('Growth rates'!K$4:K$999,'Growth rates'!$B$4:$B$999,Demands!$A300,'Growth rates'!$C$4:$C$999,$W300)</f>
        <v>2.5454382911154738</v>
      </c>
      <c r="AG300" s="2">
        <f>SUMIFS('Growth rates'!L$4:L$999,'Growth rates'!$B$4:$B$999,Demands!$A300,'Growth rates'!$C$4:$C$999,$W300)</f>
        <v>2.9996615199133601</v>
      </c>
      <c r="AH300" s="2">
        <f>SUMIFS('Growth rates'!M$4:M$999,'Growth rates'!$B$4:$B$999,Demands!$A300,'Growth rates'!$C$4:$C$999,$W300)</f>
        <v>3.4982951645307043</v>
      </c>
      <c r="AI300" s="2">
        <f>SUMIFS('Growth rates'!N$4:N$999,'Growth rates'!$B$4:$B$999,Demands!$A300,'Growth rates'!$C$4:$C$999,$W300)</f>
        <v>4.0423763859202868</v>
      </c>
      <c r="AJ300" s="2">
        <f>SUMIFS('Growth rates'!O$4:O$999,'Growth rates'!$B$4:$B$999,Demands!$A300,'Growth rates'!$C$4:$C$999,$W300)</f>
        <v>4.6169236361741994</v>
      </c>
      <c r="AK300" s="2">
        <f>SUMIFS('Growth rates'!P$4:P$999,'Growth rates'!$B$4:$B$999,Demands!$A300,'Growth rates'!$C$4:$C$999,$W300)</f>
        <v>5.219967234299741</v>
      </c>
      <c r="AL300" s="2">
        <f>SUMIFS('Growth rates'!Q$4:Q$999,'Growth rates'!$B$4:$B$999,Demands!$A300,'Growth rates'!$C$4:$C$999,$W300)</f>
        <v>5.8382594840228332</v>
      </c>
      <c r="AM300" s="2">
        <f>SUMIFS('Growth rates'!R$4:R$999,'Growth rates'!$B$4:$B$999,Demands!$A300,'Growth rates'!$C$4:$C$999,$W300)</f>
        <v>6.4717516921051983</v>
      </c>
      <c r="AN300" s="2">
        <f>SUMIFS('Growth rates'!S$4:S$999,'Growth rates'!$B$4:$B$999,Demands!$A300,'Growth rates'!$C$4:$C$999,$W300)</f>
        <v>7.1195586696652962</v>
      </c>
      <c r="AO300" s="2">
        <f>SUMIFS('Growth rates'!T$4:T$999,'Growth rates'!$B$4:$B$999,Demands!$A300,'Growth rates'!$C$4:$C$999,$W300)</f>
        <v>7.781425610410996</v>
      </c>
      <c r="AP300" s="2">
        <f>SUMIFS('Growth rates'!U$4:U$999,'Growth rates'!$B$4:$B$999,Demands!$A300,'Growth rates'!$C$4:$C$999,$W300)</f>
        <v>8.456956599207416</v>
      </c>
      <c r="AR300">
        <f>VLOOKUP(C300&amp;A300,Driver_elast!$A$2:$E$1161,5,FALSE)</f>
        <v>0.64557299999999995</v>
      </c>
      <c r="AS300">
        <f t="shared" si="100"/>
        <v>0.64557299999999995</v>
      </c>
      <c r="AT300">
        <f t="shared" si="101"/>
        <v>0.1291146</v>
      </c>
      <c r="AV300" s="2" cm="1">
        <f t="array" ref="AV300">TREND($AR300:$AS300,$AR$3:$AS$3,AV$1)</f>
        <v>0.64557299999999995</v>
      </c>
      <c r="AW300" s="2" cm="1">
        <f t="array" ref="AW300">TREND($AR300:$AS300,$AR$3:$AS$3,AW$1)</f>
        <v>0.64557299999999995</v>
      </c>
      <c r="AX300" s="2" cm="1">
        <f t="array" ref="AX300">TREND($AR300:$AS300,$AR$3:$AS$3,AX$1)</f>
        <v>0.64557299999999995</v>
      </c>
      <c r="AY300" s="2" cm="1">
        <f t="array" ref="AY300">TREND($AR300:$AS300,$AR$3:$AS$3,AY$1)</f>
        <v>0.64557299999999995</v>
      </c>
      <c r="AZ300" s="2" cm="1">
        <f t="array" ref="AZ300">TREND($AR300:$AS300,$AR$3:$AS$3,AZ$1)</f>
        <v>0.64557299999999995</v>
      </c>
      <c r="BA300" s="2" cm="1">
        <f t="array" ref="BA300">TREND($AR300:$AS300,$AR$3:$AS$3,BA$1)</f>
        <v>0.64557299999999995</v>
      </c>
      <c r="BB300" s="2" cm="1">
        <f t="array" ref="BB300">TREND($AR300:$AS300,$AR$3:$AS$3,BB$1)</f>
        <v>0.64557299999999995</v>
      </c>
      <c r="BC300" s="2" cm="1">
        <f t="array" ref="BC300">TREND($AR300:$AS300,$AR$3:$AS$3,BC$1)</f>
        <v>0.64557299999999995</v>
      </c>
      <c r="BD300" s="2" cm="1">
        <f t="array" ref="BD300">TREND($AR300:$AS300,$AR$3:$AS$3,BD$1)</f>
        <v>0.64557299999999995</v>
      </c>
      <c r="BE300" s="2" cm="1">
        <f t="array" ref="BE300">TREND($AR300:$AS300,$AR$3:$AS$3,BE$1)</f>
        <v>0.64557299999999995</v>
      </c>
      <c r="BF300" s="20" cm="1">
        <f t="array" ref="BF300">TREND($AS300:$AT300,$AS$3:$AT$3,BF$1)</f>
        <v>0.58101569999999825</v>
      </c>
      <c r="BG300" s="20" cm="1">
        <f t="array" ref="BG300">TREND($AS300:$AT300,$AS$3:$AT$3,BG$1)</f>
        <v>0.51645840000000121</v>
      </c>
      <c r="BH300" s="20" cm="1">
        <f t="array" ref="BH300">TREND($AS300:$AT300,$AS$3:$AT$3,BH$1)</f>
        <v>0.45190110000000061</v>
      </c>
      <c r="BI300" s="20" cm="1">
        <f t="array" ref="BI300">TREND($AS300:$AT300,$AS$3:$AT$3,BI$1)</f>
        <v>0.38734380000000002</v>
      </c>
      <c r="BJ300" s="20" cm="1">
        <f t="array" ref="BJ300">TREND($AS300:$AT300,$AS$3:$AT$3,BJ$1)</f>
        <v>0.32278649999999942</v>
      </c>
      <c r="BK300" s="20" cm="1">
        <f t="array" ref="BK300">TREND($AS300:$AT300,$AS$3:$AT$3,BK$1)</f>
        <v>0.25822919999999883</v>
      </c>
      <c r="BL300" s="20" cm="1">
        <f t="array" ref="BL300">TREND($AS300:$AT300,$AS$3:$AT$3,BL$1)</f>
        <v>0.19367189999999823</v>
      </c>
      <c r="BM300" s="20" cm="1">
        <f t="array" ref="BM300">TREND($AS300:$AT300,$AS$3:$AT$3,BM$1)</f>
        <v>0.12911460000000119</v>
      </c>
    </row>
    <row r="301" spans="1:65" x14ac:dyDescent="0.35">
      <c r="A301" t="str">
        <f>IF(BYDem!B299="","\I:",BYDem!B299)</f>
        <v>Brazil</v>
      </c>
      <c r="B301" t="str">
        <f>BYDem!E299</f>
        <v>ITM</v>
      </c>
      <c r="C301" t="str">
        <f t="shared" si="102"/>
        <v>ITM</v>
      </c>
      <c r="D301" s="4">
        <f>SUMIFS(BYDem!$M$2:$M$2000,BYDem!$B$2:$B$2000,Demands!$A301,BYDem!$E$2:$E$2000,Demands!$B301)</f>
        <v>0</v>
      </c>
      <c r="E301" s="4">
        <f t="shared" si="83"/>
        <v>0</v>
      </c>
      <c r="F301" s="4">
        <f t="shared" si="84"/>
        <v>0</v>
      </c>
      <c r="G301" s="4">
        <f t="shared" si="85"/>
        <v>0</v>
      </c>
      <c r="H301" s="4">
        <f t="shared" si="86"/>
        <v>0</v>
      </c>
      <c r="I301" s="4">
        <f t="shared" si="87"/>
        <v>0</v>
      </c>
      <c r="J301" s="4">
        <f t="shared" si="88"/>
        <v>0</v>
      </c>
      <c r="K301" s="4">
        <f t="shared" si="89"/>
        <v>0</v>
      </c>
      <c r="L301" s="4">
        <f t="shared" si="90"/>
        <v>0</v>
      </c>
      <c r="M301" s="4">
        <f t="shared" si="91"/>
        <v>0</v>
      </c>
      <c r="N301" s="4">
        <f t="shared" si="92"/>
        <v>0</v>
      </c>
      <c r="O301" s="4">
        <f t="shared" si="93"/>
        <v>0</v>
      </c>
      <c r="P301" s="4">
        <f t="shared" si="94"/>
        <v>0</v>
      </c>
      <c r="Q301" s="4">
        <f t="shared" si="95"/>
        <v>0</v>
      </c>
      <c r="R301" s="4">
        <f t="shared" si="96"/>
        <v>0</v>
      </c>
      <c r="S301" s="4">
        <f t="shared" si="97"/>
        <v>0</v>
      </c>
      <c r="T301" s="4">
        <f t="shared" si="98"/>
        <v>0</v>
      </c>
      <c r="U301" s="4">
        <f t="shared" si="99"/>
        <v>0</v>
      </c>
      <c r="W301" s="5" t="str">
        <f>VLOOKUP(C301&amp;A301,Driver_elast!$A$2:$D$1161,4,FALSE)</f>
        <v>GDPIND</v>
      </c>
      <c r="X301" s="5">
        <v>1</v>
      </c>
      <c r="Y301" s="2">
        <f>SUMIFS('Growth rates'!D$4:D$999,'Growth rates'!$B$4:$B$999,Demands!$A301,'Growth rates'!$C$4:$C$999,$W301)</f>
        <v>1</v>
      </c>
      <c r="Z301" s="2">
        <f>SUMIFS('Growth rates'!E$4:E$999,'Growth rates'!$B$4:$B$999,Demands!$A301,'Growth rates'!$C$4:$C$999,$W301)</f>
        <v>0.99455805173916179</v>
      </c>
      <c r="AA301" s="2">
        <f>SUMIFS('Growth rates'!F$4:F$999,'Growth rates'!$B$4:$B$999,Demands!$A301,'Growth rates'!$C$4:$C$999,$W301)</f>
        <v>1.1810245681568163</v>
      </c>
      <c r="AB301" s="2">
        <f>SUMIFS('Growth rates'!G$4:G$999,'Growth rates'!$B$4:$B$999,Demands!$A301,'Growth rates'!$C$4:$C$999,$W301)</f>
        <v>1.3119153452438008</v>
      </c>
      <c r="AC301" s="2">
        <f>SUMIFS('Growth rates'!H$4:H$999,'Growth rates'!$B$4:$B$999,Demands!$A301,'Growth rates'!$C$4:$C$999,$W301)</f>
        <v>1.5238890692308393</v>
      </c>
      <c r="AD301" s="2">
        <f>SUMIFS('Growth rates'!I$4:I$999,'Growth rates'!$B$4:$B$999,Demands!$A301,'Growth rates'!$C$4:$C$999,$W301)</f>
        <v>1.8017037972052967</v>
      </c>
      <c r="AE301" s="2">
        <f>SUMIFS('Growth rates'!J$4:J$999,'Growth rates'!$B$4:$B$999,Demands!$A301,'Growth rates'!$C$4:$C$999,$W301)</f>
        <v>2.1443608806863894</v>
      </c>
      <c r="AF301" s="2">
        <f>SUMIFS('Growth rates'!K$4:K$999,'Growth rates'!$B$4:$B$999,Demands!$A301,'Growth rates'!$C$4:$C$999,$W301)</f>
        <v>2.5454382911154738</v>
      </c>
      <c r="AG301" s="2">
        <f>SUMIFS('Growth rates'!L$4:L$999,'Growth rates'!$B$4:$B$999,Demands!$A301,'Growth rates'!$C$4:$C$999,$W301)</f>
        <v>2.9996615199133601</v>
      </c>
      <c r="AH301" s="2">
        <f>SUMIFS('Growth rates'!M$4:M$999,'Growth rates'!$B$4:$B$999,Demands!$A301,'Growth rates'!$C$4:$C$999,$W301)</f>
        <v>3.4982951645307043</v>
      </c>
      <c r="AI301" s="2">
        <f>SUMIFS('Growth rates'!N$4:N$999,'Growth rates'!$B$4:$B$999,Demands!$A301,'Growth rates'!$C$4:$C$999,$W301)</f>
        <v>4.0423763859202868</v>
      </c>
      <c r="AJ301" s="2">
        <f>SUMIFS('Growth rates'!O$4:O$999,'Growth rates'!$B$4:$B$999,Demands!$A301,'Growth rates'!$C$4:$C$999,$W301)</f>
        <v>4.6169236361741994</v>
      </c>
      <c r="AK301" s="2">
        <f>SUMIFS('Growth rates'!P$4:P$999,'Growth rates'!$B$4:$B$999,Demands!$A301,'Growth rates'!$C$4:$C$999,$W301)</f>
        <v>5.219967234299741</v>
      </c>
      <c r="AL301" s="2">
        <f>SUMIFS('Growth rates'!Q$4:Q$999,'Growth rates'!$B$4:$B$999,Demands!$A301,'Growth rates'!$C$4:$C$999,$W301)</f>
        <v>5.8382594840228332</v>
      </c>
      <c r="AM301" s="2">
        <f>SUMIFS('Growth rates'!R$4:R$999,'Growth rates'!$B$4:$B$999,Demands!$A301,'Growth rates'!$C$4:$C$999,$W301)</f>
        <v>6.4717516921051983</v>
      </c>
      <c r="AN301" s="2">
        <f>SUMIFS('Growth rates'!S$4:S$999,'Growth rates'!$B$4:$B$999,Demands!$A301,'Growth rates'!$C$4:$C$999,$W301)</f>
        <v>7.1195586696652962</v>
      </c>
      <c r="AO301" s="2">
        <f>SUMIFS('Growth rates'!T$4:T$999,'Growth rates'!$B$4:$B$999,Demands!$A301,'Growth rates'!$C$4:$C$999,$W301)</f>
        <v>7.781425610410996</v>
      </c>
      <c r="AP301" s="2">
        <f>SUMIFS('Growth rates'!U$4:U$999,'Growth rates'!$B$4:$B$999,Demands!$A301,'Growth rates'!$C$4:$C$999,$W301)</f>
        <v>8.456956599207416</v>
      </c>
      <c r="AR301">
        <f>VLOOKUP(C301&amp;A301,Driver_elast!$A$2:$E$1161,5,FALSE)</f>
        <v>0.64557299999999995</v>
      </c>
      <c r="AS301">
        <f t="shared" si="100"/>
        <v>0.64557299999999995</v>
      </c>
      <c r="AT301">
        <f t="shared" si="101"/>
        <v>0.1291146</v>
      </c>
      <c r="AV301" s="2" cm="1">
        <f t="array" ref="AV301">TREND($AR301:$AS301,$AR$3:$AS$3,AV$1)</f>
        <v>0.64557299999999995</v>
      </c>
      <c r="AW301" s="2" cm="1">
        <f t="array" ref="AW301">TREND($AR301:$AS301,$AR$3:$AS$3,AW$1)</f>
        <v>0.64557299999999995</v>
      </c>
      <c r="AX301" s="2" cm="1">
        <f t="array" ref="AX301">TREND($AR301:$AS301,$AR$3:$AS$3,AX$1)</f>
        <v>0.64557299999999995</v>
      </c>
      <c r="AY301" s="2" cm="1">
        <f t="array" ref="AY301">TREND($AR301:$AS301,$AR$3:$AS$3,AY$1)</f>
        <v>0.64557299999999995</v>
      </c>
      <c r="AZ301" s="2" cm="1">
        <f t="array" ref="AZ301">TREND($AR301:$AS301,$AR$3:$AS$3,AZ$1)</f>
        <v>0.64557299999999995</v>
      </c>
      <c r="BA301" s="2" cm="1">
        <f t="array" ref="BA301">TREND($AR301:$AS301,$AR$3:$AS$3,BA$1)</f>
        <v>0.64557299999999995</v>
      </c>
      <c r="BB301" s="2" cm="1">
        <f t="array" ref="BB301">TREND($AR301:$AS301,$AR$3:$AS$3,BB$1)</f>
        <v>0.64557299999999995</v>
      </c>
      <c r="BC301" s="2" cm="1">
        <f t="array" ref="BC301">TREND($AR301:$AS301,$AR$3:$AS$3,BC$1)</f>
        <v>0.64557299999999995</v>
      </c>
      <c r="BD301" s="2" cm="1">
        <f t="array" ref="BD301">TREND($AR301:$AS301,$AR$3:$AS$3,BD$1)</f>
        <v>0.64557299999999995</v>
      </c>
      <c r="BE301" s="2" cm="1">
        <f t="array" ref="BE301">TREND($AR301:$AS301,$AR$3:$AS$3,BE$1)</f>
        <v>0.64557299999999995</v>
      </c>
      <c r="BF301" s="20" cm="1">
        <f t="array" ref="BF301">TREND($AS301:$AT301,$AS$3:$AT$3,BF$1)</f>
        <v>0.58101569999999825</v>
      </c>
      <c r="BG301" s="20" cm="1">
        <f t="array" ref="BG301">TREND($AS301:$AT301,$AS$3:$AT$3,BG$1)</f>
        <v>0.51645840000000121</v>
      </c>
      <c r="BH301" s="20" cm="1">
        <f t="array" ref="BH301">TREND($AS301:$AT301,$AS$3:$AT$3,BH$1)</f>
        <v>0.45190110000000061</v>
      </c>
      <c r="BI301" s="20" cm="1">
        <f t="array" ref="BI301">TREND($AS301:$AT301,$AS$3:$AT$3,BI$1)</f>
        <v>0.38734380000000002</v>
      </c>
      <c r="BJ301" s="20" cm="1">
        <f t="array" ref="BJ301">TREND($AS301:$AT301,$AS$3:$AT$3,BJ$1)</f>
        <v>0.32278649999999942</v>
      </c>
      <c r="BK301" s="20" cm="1">
        <f t="array" ref="BK301">TREND($AS301:$AT301,$AS$3:$AT$3,BK$1)</f>
        <v>0.25822919999999883</v>
      </c>
      <c r="BL301" s="20" cm="1">
        <f t="array" ref="BL301">TREND($AS301:$AT301,$AS$3:$AT$3,BL$1)</f>
        <v>0.19367189999999823</v>
      </c>
      <c r="BM301" s="20" cm="1">
        <f t="array" ref="BM301">TREND($AS301:$AT301,$AS$3:$AT$3,BM$1)</f>
        <v>0.12911460000000119</v>
      </c>
    </row>
    <row r="302" spans="1:65" x14ac:dyDescent="0.35">
      <c r="A302" t="str">
        <f>IF(BYDem!B300="","\I:",BYDem!B300)</f>
        <v>Brazil</v>
      </c>
      <c r="B302" t="str">
        <f>BYDem!E300</f>
        <v>NEU</v>
      </c>
      <c r="C302" t="str">
        <f t="shared" si="102"/>
        <v>NEU</v>
      </c>
      <c r="D302" s="4">
        <f>SUMIFS(BYDem!$M$2:$M$2000,BYDem!$B$2:$B$2000,Demands!$A302,BYDem!$E$2:$E$2000,Demands!$B302)</f>
        <v>6.1607003544000003</v>
      </c>
      <c r="E302" s="4">
        <f t="shared" si="83"/>
        <v>6.1284872629889096</v>
      </c>
      <c r="F302" s="4">
        <f t="shared" si="84"/>
        <v>7.0792218151230273</v>
      </c>
      <c r="G302" s="4">
        <f t="shared" si="85"/>
        <v>7.6710010145278371</v>
      </c>
      <c r="H302" s="4">
        <f t="shared" si="86"/>
        <v>8.6821204361827231</v>
      </c>
      <c r="I302" s="4">
        <f t="shared" si="87"/>
        <v>10.000080702961796</v>
      </c>
      <c r="J302" s="4">
        <f t="shared" si="88"/>
        <v>11.596993595334951</v>
      </c>
      <c r="K302" s="4">
        <f t="shared" si="89"/>
        <v>13.419825596096384</v>
      </c>
      <c r="L302" s="4">
        <f t="shared" si="90"/>
        <v>15.426386528717174</v>
      </c>
      <c r="M302" s="4">
        <f t="shared" si="91"/>
        <v>17.56177616750993</v>
      </c>
      <c r="N302" s="4">
        <f t="shared" si="92"/>
        <v>19.596433146793096</v>
      </c>
      <c r="O302" s="4">
        <f t="shared" si="93"/>
        <v>21.42239914879783</v>
      </c>
      <c r="P302" s="4">
        <f t="shared" si="94"/>
        <v>23.011477618458802</v>
      </c>
      <c r="Q302" s="4">
        <f t="shared" si="95"/>
        <v>24.320767580646748</v>
      </c>
      <c r="R302" s="4">
        <f t="shared" si="96"/>
        <v>25.3637970519653</v>
      </c>
      <c r="S302" s="4">
        <f t="shared" si="97"/>
        <v>26.156627374118603</v>
      </c>
      <c r="T302" s="4">
        <f t="shared" si="98"/>
        <v>26.719331783322854</v>
      </c>
      <c r="U302" s="4">
        <f t="shared" si="99"/>
        <v>27.073027615072636</v>
      </c>
      <c r="W302" s="5" t="str">
        <f>VLOOKUP(C302&amp;A302,Driver_elast!$A$2:$D$1161,4,FALSE)</f>
        <v>GDP</v>
      </c>
      <c r="X302" s="5">
        <v>1</v>
      </c>
      <c r="Y302" s="2">
        <f>SUMIFS('Growth rates'!D$4:D$999,'Growth rates'!$B$4:$B$999,Demands!$A302,'Growth rates'!$C$4:$C$999,$W302)</f>
        <v>1</v>
      </c>
      <c r="Z302" s="2">
        <f>SUMIFS('Growth rates'!E$4:E$999,'Growth rates'!$B$4:$B$999,Demands!$A302,'Growth rates'!$C$4:$C$999,$W302)</f>
        <v>0.99455805173916056</v>
      </c>
      <c r="AA302" s="2">
        <f>SUMIFS('Growth rates'!F$4:F$999,'Growth rates'!$B$4:$B$999,Demands!$A302,'Growth rates'!$C$4:$C$999,$W302)</f>
        <v>1.1551368549712657</v>
      </c>
      <c r="AB302" s="2">
        <f>SUMIFS('Growth rates'!G$4:G$999,'Growth rates'!$B$4:$B$999,Demands!$A302,'Growth rates'!$C$4:$C$999,$W302)</f>
        <v>1.2556353840462564</v>
      </c>
      <c r="AC302" s="2">
        <f>SUMIFS('Growth rates'!H$4:H$999,'Growth rates'!$B$4:$B$999,Demands!$A302,'Growth rates'!$C$4:$C$999,$W302)</f>
        <v>1.4278880877432854</v>
      </c>
      <c r="AD302" s="2">
        <f>SUMIFS('Growth rates'!I$4:I$999,'Growth rates'!$B$4:$B$999,Demands!$A302,'Growth rates'!$C$4:$C$999,$W302)</f>
        <v>1.65347960827729</v>
      </c>
      <c r="AE302" s="2">
        <f>SUMIFS('Growth rates'!J$4:J$999,'Growth rates'!$B$4:$B$999,Demands!$A302,'Growth rates'!$C$4:$C$999,$W302)</f>
        <v>1.9282871549153016</v>
      </c>
      <c r="AF302" s="2">
        <f>SUMIFS('Growth rates'!K$4:K$999,'Growth rates'!$B$4:$B$999,Demands!$A302,'Growth rates'!$C$4:$C$999,$W302)</f>
        <v>2.243733154825867</v>
      </c>
      <c r="AG302" s="2">
        <f>SUMIFS('Growth rates'!L$4:L$999,'Growth rates'!$B$4:$B$999,Demands!$A302,'Growth rates'!$C$4:$C$999,$W302)</f>
        <v>2.5928966043381108</v>
      </c>
      <c r="AH302" s="2">
        <f>SUMIFS('Growth rates'!M$4:M$999,'Growth rates'!$B$4:$B$999,Demands!$A302,'Growth rates'!$C$4:$C$999,$W302)</f>
        <v>2.9664478685476801</v>
      </c>
      <c r="AI302" s="2">
        <f>SUMIFS('Growth rates'!N$4:N$999,'Growth rates'!$B$4:$B$999,Demands!$A302,'Growth rates'!$C$4:$C$999,$W302)</f>
        <v>3.3638855727393078</v>
      </c>
      <c r="AJ302" s="2">
        <f>SUMIFS('Growth rates'!O$4:O$999,'Growth rates'!$B$4:$B$999,Demands!$A302,'Growth rates'!$C$4:$C$999,$W302)</f>
        <v>3.771659048932817</v>
      </c>
      <c r="AK302" s="2">
        <f>SUMIFS('Growth rates'!P$4:P$999,'Growth rates'!$B$4:$B$999,Demands!$A302,'Growth rates'!$C$4:$C$999,$W302)</f>
        <v>4.1876306792543341</v>
      </c>
      <c r="AL302" s="2">
        <f>SUMIFS('Growth rates'!Q$4:Q$999,'Growth rates'!$B$4:$B$999,Demands!$A302,'Growth rates'!$C$4:$C$999,$W302)</f>
        <v>4.6009260526497648</v>
      </c>
      <c r="AM302" s="2">
        <f>SUMIFS('Growth rates'!R$4:R$999,'Growth rates'!$B$4:$B$999,Demands!$A302,'Growth rates'!$C$4:$C$999,$W302)</f>
        <v>5.0116467991289628</v>
      </c>
      <c r="AN302" s="2">
        <f>SUMIFS('Growth rates'!S$4:S$999,'Growth rates'!$B$4:$B$999,Demands!$A302,'Growth rates'!$C$4:$C$999,$W302)</f>
        <v>5.4192508919727196</v>
      </c>
      <c r="AO302" s="2">
        <f>SUMIFS('Growth rates'!T$4:T$999,'Growth rates'!$B$4:$B$999,Demands!$A302,'Growth rates'!$C$4:$C$999,$W302)</f>
        <v>5.8237044545110859</v>
      </c>
      <c r="AP302" s="2">
        <f>SUMIFS('Growth rates'!U$4:U$999,'Growth rates'!$B$4:$B$999,Demands!$A302,'Growth rates'!$C$4:$C$999,$W302)</f>
        <v>6.2248719800642567</v>
      </c>
      <c r="AR302">
        <f>VLOOKUP(C302&amp;A302,Driver_elast!$A$2:$E$1161,5,FALSE)</f>
        <v>0.96083300000000005</v>
      </c>
      <c r="AS302">
        <f t="shared" si="100"/>
        <v>0.96083300000000005</v>
      </c>
      <c r="AT302">
        <f t="shared" si="101"/>
        <v>0.19216660000000002</v>
      </c>
      <c r="AV302" s="2" cm="1">
        <f t="array" ref="AV302">TREND($AR302:$AS302,$AR$3:$AS$3,AV$1)</f>
        <v>0.96083300000000005</v>
      </c>
      <c r="AW302" s="2" cm="1">
        <f t="array" ref="AW302">TREND($AR302:$AS302,$AR$3:$AS$3,AW$1)</f>
        <v>0.96083300000000005</v>
      </c>
      <c r="AX302" s="2" cm="1">
        <f t="array" ref="AX302">TREND($AR302:$AS302,$AR$3:$AS$3,AX$1)</f>
        <v>0.96083300000000005</v>
      </c>
      <c r="AY302" s="2" cm="1">
        <f t="array" ref="AY302">TREND($AR302:$AS302,$AR$3:$AS$3,AY$1)</f>
        <v>0.96083300000000005</v>
      </c>
      <c r="AZ302" s="2" cm="1">
        <f t="array" ref="AZ302">TREND($AR302:$AS302,$AR$3:$AS$3,AZ$1)</f>
        <v>0.96083300000000005</v>
      </c>
      <c r="BA302" s="2" cm="1">
        <f t="array" ref="BA302">TREND($AR302:$AS302,$AR$3:$AS$3,BA$1)</f>
        <v>0.96083300000000005</v>
      </c>
      <c r="BB302" s="2" cm="1">
        <f t="array" ref="BB302">TREND($AR302:$AS302,$AR$3:$AS$3,BB$1)</f>
        <v>0.96083300000000005</v>
      </c>
      <c r="BC302" s="2" cm="1">
        <f t="array" ref="BC302">TREND($AR302:$AS302,$AR$3:$AS$3,BC$1)</f>
        <v>0.96083300000000005</v>
      </c>
      <c r="BD302" s="2" cm="1">
        <f t="array" ref="BD302">TREND($AR302:$AS302,$AR$3:$AS$3,BD$1)</f>
        <v>0.96083300000000005</v>
      </c>
      <c r="BE302" s="2" cm="1">
        <f t="array" ref="BE302">TREND($AR302:$AS302,$AR$3:$AS$3,BE$1)</f>
        <v>0.96083300000000005</v>
      </c>
      <c r="BF302" s="20" cm="1">
        <f t="array" ref="BF302">TREND($AS302:$AT302,$AS$3:$AT$3,BF$1)</f>
        <v>0.8647497000000044</v>
      </c>
      <c r="BG302" s="20" cm="1">
        <f t="array" ref="BG302">TREND($AS302:$AT302,$AS$3:$AT$3,BG$1)</f>
        <v>0.76866640000000075</v>
      </c>
      <c r="BH302" s="20" cm="1">
        <f t="array" ref="BH302">TREND($AS302:$AT302,$AS$3:$AT$3,BH$1)</f>
        <v>0.67258310000000421</v>
      </c>
      <c r="BI302" s="20" cm="1">
        <f t="array" ref="BI302">TREND($AS302:$AT302,$AS$3:$AT$3,BI$1)</f>
        <v>0.57649980000000056</v>
      </c>
      <c r="BJ302" s="20" cm="1">
        <f t="array" ref="BJ302">TREND($AS302:$AT302,$AS$3:$AT$3,BJ$1)</f>
        <v>0.48041650000000402</v>
      </c>
      <c r="BK302" s="20" cm="1">
        <f t="array" ref="BK302">TREND($AS302:$AT302,$AS$3:$AT$3,BK$1)</f>
        <v>0.38433320000000748</v>
      </c>
      <c r="BL302" s="20" cm="1">
        <f t="array" ref="BL302">TREND($AS302:$AT302,$AS$3:$AT$3,BL$1)</f>
        <v>0.28824990000000383</v>
      </c>
      <c r="BM302" s="20" cm="1">
        <f t="array" ref="BM302">TREND($AS302:$AT302,$AS$3:$AT$3,BM$1)</f>
        <v>0.19216660000000729</v>
      </c>
    </row>
    <row r="303" spans="1:65" x14ac:dyDescent="0.35">
      <c r="A303" t="str">
        <f>IF(BYDem!B301="","\I:",BYDem!B301)</f>
        <v>Brazil</v>
      </c>
      <c r="B303" t="str">
        <f>BYDem!E301</f>
        <v>ONO</v>
      </c>
      <c r="C303" t="str">
        <f t="shared" si="102"/>
        <v>ONO</v>
      </c>
      <c r="D303" s="4">
        <f>SUMIFS(BYDem!$M$2:$M$2000,BYDem!$B$2:$B$2000,Demands!$A303,BYDem!$E$2:$E$2000,Demands!$B303)</f>
        <v>40.7769994692</v>
      </c>
      <c r="E303" s="4">
        <f t="shared" si="83"/>
        <v>40.633742739611236</v>
      </c>
      <c r="F303" s="4">
        <f t="shared" si="84"/>
        <v>45.551905587561272</v>
      </c>
      <c r="G303" s="4">
        <f t="shared" si="85"/>
        <v>48.81103812562408</v>
      </c>
      <c r="H303" s="4">
        <f t="shared" si="86"/>
        <v>53.902466289351274</v>
      </c>
      <c r="I303" s="4">
        <f t="shared" si="87"/>
        <v>60.246360128703174</v>
      </c>
      <c r="J303" s="4">
        <f t="shared" si="88"/>
        <v>67.643306877520757</v>
      </c>
      <c r="K303" s="4">
        <f t="shared" si="89"/>
        <v>75.811020755750633</v>
      </c>
      <c r="L303" s="4">
        <f t="shared" si="90"/>
        <v>84.544443239025838</v>
      </c>
      <c r="M303" s="4">
        <f t="shared" si="91"/>
        <v>93.61721015062426</v>
      </c>
      <c r="N303" s="4">
        <f t="shared" si="92"/>
        <v>102.07683004079556</v>
      </c>
      <c r="O303" s="4">
        <f t="shared" si="93"/>
        <v>109.56975740174259</v>
      </c>
      <c r="P303" s="4">
        <f t="shared" si="94"/>
        <v>116.03716330240024</v>
      </c>
      <c r="Q303" s="4">
        <f t="shared" si="95"/>
        <v>121.36093885847161</v>
      </c>
      <c r="R303" s="4">
        <f t="shared" si="96"/>
        <v>125.6115578108373</v>
      </c>
      <c r="S303" s="4">
        <f t="shared" si="97"/>
        <v>128.85838165760799</v>
      </c>
      <c r="T303" s="4">
        <f t="shared" si="98"/>
        <v>131.17842929289472</v>
      </c>
      <c r="U303" s="4">
        <f t="shared" si="99"/>
        <v>132.6487899947679</v>
      </c>
      <c r="W303" s="5" t="str">
        <f>VLOOKUP(C303&amp;A303,Driver_elast!$A$2:$D$1161,4,FALSE)</f>
        <v>GDPIND</v>
      </c>
      <c r="X303" s="5">
        <v>1</v>
      </c>
      <c r="Y303" s="2">
        <f>SUMIFS('Growth rates'!D$4:D$999,'Growth rates'!$B$4:$B$999,Demands!$A303,'Growth rates'!$C$4:$C$999,$W303)</f>
        <v>1</v>
      </c>
      <c r="Z303" s="2">
        <f>SUMIFS('Growth rates'!E$4:E$999,'Growth rates'!$B$4:$B$999,Demands!$A303,'Growth rates'!$C$4:$C$999,$W303)</f>
        <v>0.99455805173916179</v>
      </c>
      <c r="AA303" s="2">
        <f>SUMIFS('Growth rates'!F$4:F$999,'Growth rates'!$B$4:$B$999,Demands!$A303,'Growth rates'!$C$4:$C$999,$W303)</f>
        <v>1.1810245681568163</v>
      </c>
      <c r="AB303" s="2">
        <f>SUMIFS('Growth rates'!G$4:G$999,'Growth rates'!$B$4:$B$999,Demands!$A303,'Growth rates'!$C$4:$C$999,$W303)</f>
        <v>1.3119153452438008</v>
      </c>
      <c r="AC303" s="2">
        <f>SUMIFS('Growth rates'!H$4:H$999,'Growth rates'!$B$4:$B$999,Demands!$A303,'Growth rates'!$C$4:$C$999,$W303)</f>
        <v>1.5238890692308393</v>
      </c>
      <c r="AD303" s="2">
        <f>SUMIFS('Growth rates'!I$4:I$999,'Growth rates'!$B$4:$B$999,Demands!$A303,'Growth rates'!$C$4:$C$999,$W303)</f>
        <v>1.8017037972052967</v>
      </c>
      <c r="AE303" s="2">
        <f>SUMIFS('Growth rates'!J$4:J$999,'Growth rates'!$B$4:$B$999,Demands!$A303,'Growth rates'!$C$4:$C$999,$W303)</f>
        <v>2.1443608806863894</v>
      </c>
      <c r="AF303" s="2">
        <f>SUMIFS('Growth rates'!K$4:K$999,'Growth rates'!$B$4:$B$999,Demands!$A303,'Growth rates'!$C$4:$C$999,$W303)</f>
        <v>2.5454382911154738</v>
      </c>
      <c r="AG303" s="2">
        <f>SUMIFS('Growth rates'!L$4:L$999,'Growth rates'!$B$4:$B$999,Demands!$A303,'Growth rates'!$C$4:$C$999,$W303)</f>
        <v>2.9996615199133601</v>
      </c>
      <c r="AH303" s="2">
        <f>SUMIFS('Growth rates'!M$4:M$999,'Growth rates'!$B$4:$B$999,Demands!$A303,'Growth rates'!$C$4:$C$999,$W303)</f>
        <v>3.4982951645307043</v>
      </c>
      <c r="AI303" s="2">
        <f>SUMIFS('Growth rates'!N$4:N$999,'Growth rates'!$B$4:$B$999,Demands!$A303,'Growth rates'!$C$4:$C$999,$W303)</f>
        <v>4.0423763859202868</v>
      </c>
      <c r="AJ303" s="2">
        <f>SUMIFS('Growth rates'!O$4:O$999,'Growth rates'!$B$4:$B$999,Demands!$A303,'Growth rates'!$C$4:$C$999,$W303)</f>
        <v>4.6169236361741994</v>
      </c>
      <c r="AK303" s="2">
        <f>SUMIFS('Growth rates'!P$4:P$999,'Growth rates'!$B$4:$B$999,Demands!$A303,'Growth rates'!$C$4:$C$999,$W303)</f>
        <v>5.219967234299741</v>
      </c>
      <c r="AL303" s="2">
        <f>SUMIFS('Growth rates'!Q$4:Q$999,'Growth rates'!$B$4:$B$999,Demands!$A303,'Growth rates'!$C$4:$C$999,$W303)</f>
        <v>5.8382594840228332</v>
      </c>
      <c r="AM303" s="2">
        <f>SUMIFS('Growth rates'!R$4:R$999,'Growth rates'!$B$4:$B$999,Demands!$A303,'Growth rates'!$C$4:$C$999,$W303)</f>
        <v>6.4717516921051983</v>
      </c>
      <c r="AN303" s="2">
        <f>SUMIFS('Growth rates'!S$4:S$999,'Growth rates'!$B$4:$B$999,Demands!$A303,'Growth rates'!$C$4:$C$999,$W303)</f>
        <v>7.1195586696652962</v>
      </c>
      <c r="AO303" s="2">
        <f>SUMIFS('Growth rates'!T$4:T$999,'Growth rates'!$B$4:$B$999,Demands!$A303,'Growth rates'!$C$4:$C$999,$W303)</f>
        <v>7.781425610410996</v>
      </c>
      <c r="AP303" s="2">
        <f>SUMIFS('Growth rates'!U$4:U$999,'Growth rates'!$B$4:$B$999,Demands!$A303,'Growth rates'!$C$4:$C$999,$W303)</f>
        <v>8.456956599207416</v>
      </c>
      <c r="AR303">
        <f>VLOOKUP(C303&amp;A303,Driver_elast!$A$2:$E$1161,5,FALSE)</f>
        <v>0.64557299999999995</v>
      </c>
      <c r="AS303">
        <f t="shared" si="100"/>
        <v>0.64557299999999995</v>
      </c>
      <c r="AT303">
        <f t="shared" si="101"/>
        <v>0.1291146</v>
      </c>
      <c r="AV303" s="2" cm="1">
        <f t="array" ref="AV303">TREND($AR303:$AS303,$AR$3:$AS$3,AV$1)</f>
        <v>0.64557299999999995</v>
      </c>
      <c r="AW303" s="2" cm="1">
        <f t="array" ref="AW303">TREND($AR303:$AS303,$AR$3:$AS$3,AW$1)</f>
        <v>0.64557299999999995</v>
      </c>
      <c r="AX303" s="2" cm="1">
        <f t="array" ref="AX303">TREND($AR303:$AS303,$AR$3:$AS$3,AX$1)</f>
        <v>0.64557299999999995</v>
      </c>
      <c r="AY303" s="2" cm="1">
        <f t="array" ref="AY303">TREND($AR303:$AS303,$AR$3:$AS$3,AY$1)</f>
        <v>0.64557299999999995</v>
      </c>
      <c r="AZ303" s="2" cm="1">
        <f t="array" ref="AZ303">TREND($AR303:$AS303,$AR$3:$AS$3,AZ$1)</f>
        <v>0.64557299999999995</v>
      </c>
      <c r="BA303" s="2" cm="1">
        <f t="array" ref="BA303">TREND($AR303:$AS303,$AR$3:$AS$3,BA$1)</f>
        <v>0.64557299999999995</v>
      </c>
      <c r="BB303" s="2" cm="1">
        <f t="array" ref="BB303">TREND($AR303:$AS303,$AR$3:$AS$3,BB$1)</f>
        <v>0.64557299999999995</v>
      </c>
      <c r="BC303" s="2" cm="1">
        <f t="array" ref="BC303">TREND($AR303:$AS303,$AR$3:$AS$3,BC$1)</f>
        <v>0.64557299999999995</v>
      </c>
      <c r="BD303" s="2" cm="1">
        <f t="array" ref="BD303">TREND($AR303:$AS303,$AR$3:$AS$3,BD$1)</f>
        <v>0.64557299999999995</v>
      </c>
      <c r="BE303" s="2" cm="1">
        <f t="array" ref="BE303">TREND($AR303:$AS303,$AR$3:$AS$3,BE$1)</f>
        <v>0.64557299999999995</v>
      </c>
      <c r="BF303" s="20" cm="1">
        <f t="array" ref="BF303">TREND($AS303:$AT303,$AS$3:$AT$3,BF$1)</f>
        <v>0.58101569999999825</v>
      </c>
      <c r="BG303" s="20" cm="1">
        <f t="array" ref="BG303">TREND($AS303:$AT303,$AS$3:$AT$3,BG$1)</f>
        <v>0.51645840000000121</v>
      </c>
      <c r="BH303" s="20" cm="1">
        <f t="array" ref="BH303">TREND($AS303:$AT303,$AS$3:$AT$3,BH$1)</f>
        <v>0.45190110000000061</v>
      </c>
      <c r="BI303" s="20" cm="1">
        <f t="array" ref="BI303">TREND($AS303:$AT303,$AS$3:$AT$3,BI$1)</f>
        <v>0.38734380000000002</v>
      </c>
      <c r="BJ303" s="20" cm="1">
        <f t="array" ref="BJ303">TREND($AS303:$AT303,$AS$3:$AT$3,BJ$1)</f>
        <v>0.32278649999999942</v>
      </c>
      <c r="BK303" s="20" cm="1">
        <f t="array" ref="BK303">TREND($AS303:$AT303,$AS$3:$AT$3,BK$1)</f>
        <v>0.25822919999999883</v>
      </c>
      <c r="BL303" s="20" cm="1">
        <f t="array" ref="BL303">TREND($AS303:$AT303,$AS$3:$AT$3,BL$1)</f>
        <v>0.19367189999999823</v>
      </c>
      <c r="BM303" s="20" cm="1">
        <f t="array" ref="BM303">TREND($AS303:$AT303,$AS$3:$AT$3,BM$1)</f>
        <v>0.12911460000000119</v>
      </c>
    </row>
    <row r="304" spans="1:65" x14ac:dyDescent="0.35">
      <c r="A304" t="str">
        <f>IF(BYDem!B302="","\I:",BYDem!B302)</f>
        <v>Brazil</v>
      </c>
      <c r="B304" t="str">
        <f>BYDem!E302</f>
        <v>RCK</v>
      </c>
      <c r="C304" t="str">
        <f t="shared" si="102"/>
        <v>RCK</v>
      </c>
      <c r="D304" s="4">
        <f>SUMIFS(BYDem!$M$2:$M$2000,BYDem!$B$2:$B$2000,Demands!$A304,BYDem!$E$2:$E$2000,Demands!$B304)</f>
        <v>168.310318512799</v>
      </c>
      <c r="E304" s="4">
        <f t="shared" si="83"/>
        <v>170.33489624576526</v>
      </c>
      <c r="F304" s="4">
        <f t="shared" si="84"/>
        <v>180.53138488672369</v>
      </c>
      <c r="G304" s="4">
        <f t="shared" si="85"/>
        <v>190.37521837868732</v>
      </c>
      <c r="H304" s="4">
        <f t="shared" si="86"/>
        <v>197.75358694468761</v>
      </c>
      <c r="I304" s="4">
        <f t="shared" si="87"/>
        <v>202.30894940872031</v>
      </c>
      <c r="J304" s="4">
        <f t="shared" si="88"/>
        <v>203.98006383487439</v>
      </c>
      <c r="K304" s="4">
        <f t="shared" si="89"/>
        <v>202.68627458275085</v>
      </c>
      <c r="L304" s="4">
        <f t="shared" si="90"/>
        <v>198.92706871603309</v>
      </c>
      <c r="M304" s="4">
        <f t="shared" si="91"/>
        <v>193.04391222117363</v>
      </c>
      <c r="N304" s="4">
        <f t="shared" si="92"/>
        <v>186.03610681251411</v>
      </c>
      <c r="O304" s="4">
        <f t="shared" si="93"/>
        <v>178.58627937075019</v>
      </c>
      <c r="P304" s="4">
        <f t="shared" si="94"/>
        <v>171.21813564434419</v>
      </c>
      <c r="Q304" s="4">
        <f t="shared" si="95"/>
        <v>164.31967262785815</v>
      </c>
      <c r="R304" s="4">
        <f t="shared" si="96"/>
        <v>158.398649939026</v>
      </c>
      <c r="S304" s="4">
        <f t="shared" si="97"/>
        <v>153.63652722332336</v>
      </c>
      <c r="T304" s="4">
        <f t="shared" si="98"/>
        <v>150.11640735848664</v>
      </c>
      <c r="U304" s="4">
        <f t="shared" si="99"/>
        <v>147.82865804378417</v>
      </c>
      <c r="W304" s="5" t="str">
        <f>VLOOKUP(C304&amp;A304,Driver_elast!$A$2:$D$1161,4,FALSE)</f>
        <v>POP</v>
      </c>
      <c r="X304" s="5">
        <v>1</v>
      </c>
      <c r="Y304" s="2">
        <f>SUMIFS('Growth rates'!D$4:D$999,'Growth rates'!$B$4:$B$999,Demands!$A304,'Growth rates'!$C$4:$C$999,$W304)</f>
        <v>1</v>
      </c>
      <c r="Z304" s="2">
        <f>SUMIFS('Growth rates'!E$4:E$999,'Growth rates'!$B$4:$B$999,Demands!$A304,'Growth rates'!$C$4:$C$999,$W304)</f>
        <v>1.0047238440708715</v>
      </c>
      <c r="AA304" s="2">
        <f>SUMIFS('Growth rates'!F$4:F$999,'Growth rates'!$B$4:$B$999,Demands!$A304,'Growth rates'!$C$4:$C$999,$W304)</f>
        <v>1.0283430644252278</v>
      </c>
      <c r="AB304" s="2">
        <f>SUMIFS('Growth rates'!G$4:G$999,'Growth rates'!$B$4:$B$999,Demands!$A304,'Growth rates'!$C$4:$C$999,$W304)</f>
        <v>1.0503632719755356</v>
      </c>
      <c r="AC304" s="2">
        <f>SUMIFS('Growth rates'!H$4:H$999,'Growth rates'!$B$4:$B$999,Demands!$A304,'Growth rates'!$C$4:$C$999,$W304)</f>
        <v>1.0663500629885676</v>
      </c>
      <c r="AD304" s="2">
        <f>SUMIFS('Growth rates'!I$4:I$999,'Growth rates'!$B$4:$B$999,Demands!$A304,'Growth rates'!$C$4:$C$999,$W304)</f>
        <v>1.0759965727385672</v>
      </c>
      <c r="AE304" s="2">
        <f>SUMIFS('Growth rates'!J$4:J$999,'Growth rates'!$B$4:$B$999,Demands!$A304,'Growth rates'!$C$4:$C$999,$W304)</f>
        <v>1.0794869616556648</v>
      </c>
      <c r="AF304" s="2">
        <f>SUMIFS('Growth rates'!K$4:K$999,'Growth rates'!$B$4:$B$999,Demands!$A304,'Growth rates'!$C$4:$C$999,$W304)</f>
        <v>1.0767981210610733</v>
      </c>
      <c r="AG304" s="2">
        <f>SUMIFS('Growth rates'!L$4:L$999,'Growth rates'!$B$4:$B$999,Demands!$A304,'Growth rates'!$C$4:$C$999,$W304)</f>
        <v>1.0689551990234039</v>
      </c>
      <c r="AH304" s="2">
        <f>SUMIFS('Growth rates'!M$4:M$999,'Growth rates'!$B$4:$B$999,Demands!$A304,'Growth rates'!$C$4:$C$999,$W304)</f>
        <v>1.0565401665133405</v>
      </c>
      <c r="AI304" s="2">
        <f>SUMIFS('Growth rates'!N$4:N$999,'Growth rates'!$B$4:$B$999,Demands!$A304,'Growth rates'!$C$4:$C$999,$W304)</f>
        <v>1.0398045673369161</v>
      </c>
      <c r="AJ304" s="2">
        <f>SUMIFS('Growth rates'!O$4:O$999,'Growth rates'!$B$4:$B$999,Demands!$A304,'Growth rates'!$C$4:$C$999,$W304)</f>
        <v>1.0193644895528671</v>
      </c>
      <c r="AK304" s="2">
        <f>SUMIFS('Growth rates'!P$4:P$999,'Growth rates'!$B$4:$B$999,Demands!$A304,'Growth rates'!$C$4:$C$999,$W304)</f>
        <v>0.99576985259764572</v>
      </c>
      <c r="AL304" s="2">
        <f>SUMIFS('Growth rates'!Q$4:Q$999,'Growth rates'!$B$4:$B$999,Demands!$A304,'Growth rates'!$C$4:$C$999,$W304)</f>
        <v>0.96951061340022027</v>
      </c>
      <c r="AM304" s="2">
        <f>SUMIFS('Growth rates'!R$4:R$999,'Growth rates'!$B$4:$B$999,Demands!$A304,'Growth rates'!$C$4:$C$999,$W304)</f>
        <v>0.94207203750446034</v>
      </c>
      <c r="AN304" s="2">
        <f>SUMIFS('Growth rates'!S$4:S$999,'Growth rates'!$B$4:$B$999,Demands!$A304,'Growth rates'!$C$4:$C$999,$W304)</f>
        <v>0.91426561814188578</v>
      </c>
      <c r="AO304" s="2">
        <f>SUMIFS('Growth rates'!T$4:T$999,'Growth rates'!$B$4:$B$999,Demands!$A304,'Growth rates'!$C$4:$C$999,$W304)</f>
        <v>0.88684445056356764</v>
      </c>
      <c r="AP304" s="2">
        <f>SUMIFS('Growth rates'!U$4:U$999,'Growth rates'!$B$4:$B$999,Demands!$A304,'Growth rates'!$C$4:$C$999,$W304)</f>
        <v>0.86030636632699875</v>
      </c>
      <c r="AR304">
        <f>VLOOKUP(C304&amp;A304,Driver_elast!$A$2:$E$1161,5,FALSE)</f>
        <v>2.5464090000000001</v>
      </c>
      <c r="AS304">
        <f t="shared" si="100"/>
        <v>2.5464090000000001</v>
      </c>
      <c r="AT304">
        <f t="shared" si="101"/>
        <v>0.50928180000000001</v>
      </c>
      <c r="AV304" s="2" cm="1">
        <f t="array" ref="AV304">TREND($AR304:$AS304,$AR$3:$AS$3,AV$1)</f>
        <v>2.5464090000000001</v>
      </c>
      <c r="AW304" s="2" cm="1">
        <f t="array" ref="AW304">TREND($AR304:$AS304,$AR$3:$AS$3,AW$1)</f>
        <v>2.5464090000000001</v>
      </c>
      <c r="AX304" s="2" cm="1">
        <f t="array" ref="AX304">TREND($AR304:$AS304,$AR$3:$AS$3,AX$1)</f>
        <v>2.5464090000000001</v>
      </c>
      <c r="AY304" s="2" cm="1">
        <f t="array" ref="AY304">TREND($AR304:$AS304,$AR$3:$AS$3,AY$1)</f>
        <v>2.5464090000000001</v>
      </c>
      <c r="AZ304" s="2" cm="1">
        <f t="array" ref="AZ304">TREND($AR304:$AS304,$AR$3:$AS$3,AZ$1)</f>
        <v>2.5464090000000001</v>
      </c>
      <c r="BA304" s="2" cm="1">
        <f t="array" ref="BA304">TREND($AR304:$AS304,$AR$3:$AS$3,BA$1)</f>
        <v>2.5464090000000001</v>
      </c>
      <c r="BB304" s="2" cm="1">
        <f t="array" ref="BB304">TREND($AR304:$AS304,$AR$3:$AS$3,BB$1)</f>
        <v>2.5464090000000001</v>
      </c>
      <c r="BC304" s="2" cm="1">
        <f t="array" ref="BC304">TREND($AR304:$AS304,$AR$3:$AS$3,BC$1)</f>
        <v>2.5464090000000001</v>
      </c>
      <c r="BD304" s="2" cm="1">
        <f t="array" ref="BD304">TREND($AR304:$AS304,$AR$3:$AS$3,BD$1)</f>
        <v>2.5464090000000001</v>
      </c>
      <c r="BE304" s="2" cm="1">
        <f t="array" ref="BE304">TREND($AR304:$AS304,$AR$3:$AS$3,BE$1)</f>
        <v>2.5464090000000001</v>
      </c>
      <c r="BF304" s="20" cm="1">
        <f t="array" ref="BF304">TREND($AS304:$AT304,$AS$3:$AT$3,BF$1)</f>
        <v>2.291768100000013</v>
      </c>
      <c r="BG304" s="20" cm="1">
        <f t="array" ref="BG304">TREND($AS304:$AT304,$AS$3:$AT$3,BG$1)</f>
        <v>2.0371272000000005</v>
      </c>
      <c r="BH304" s="20" cm="1">
        <f t="array" ref="BH304">TREND($AS304:$AT304,$AS$3:$AT$3,BH$1)</f>
        <v>1.7824863000000022</v>
      </c>
      <c r="BI304" s="20" cm="1">
        <f t="array" ref="BI304">TREND($AS304:$AT304,$AS$3:$AT$3,BI$1)</f>
        <v>1.5278454000000039</v>
      </c>
      <c r="BJ304" s="20" cm="1">
        <f t="array" ref="BJ304">TREND($AS304:$AT304,$AS$3:$AT$3,BJ$1)</f>
        <v>1.2732045000000056</v>
      </c>
      <c r="BK304" s="20" cm="1">
        <f t="array" ref="BK304">TREND($AS304:$AT304,$AS$3:$AT$3,BK$1)</f>
        <v>1.0185636000000073</v>
      </c>
      <c r="BL304" s="20" cm="1">
        <f t="array" ref="BL304">TREND($AS304:$AT304,$AS$3:$AT$3,BL$1)</f>
        <v>0.76392270000000906</v>
      </c>
      <c r="BM304" s="20" cm="1">
        <f t="array" ref="BM304">TREND($AS304:$AT304,$AS$3:$AT$3,BM$1)</f>
        <v>0.50928180000001078</v>
      </c>
    </row>
    <row r="305" spans="1:65" x14ac:dyDescent="0.35">
      <c r="A305" t="str">
        <f>IF(BYDem!B303="","\I:",BYDem!B303)</f>
        <v>Brazil</v>
      </c>
      <c r="B305" t="str">
        <f>BYDem!E303</f>
        <v>REA</v>
      </c>
      <c r="C305" t="str">
        <f t="shared" si="102"/>
        <v>REA</v>
      </c>
      <c r="D305" s="4">
        <f>SUMIFS(BYDem!$M$2:$M$2000,BYDem!$B$2:$B$2000,Demands!$A305,BYDem!$E$2:$E$2000,Demands!$B305)</f>
        <v>217.84972011401899</v>
      </c>
      <c r="E305" s="4">
        <f t="shared" si="83"/>
        <v>215.57048180527147</v>
      </c>
      <c r="F305" s="4">
        <f t="shared" si="84"/>
        <v>282.4858223645324</v>
      </c>
      <c r="G305" s="4">
        <f t="shared" si="85"/>
        <v>329.73576025862189</v>
      </c>
      <c r="H305" s="4">
        <f t="shared" si="86"/>
        <v>416.7012350205344</v>
      </c>
      <c r="I305" s="4">
        <f t="shared" si="87"/>
        <v>543.27150593774388</v>
      </c>
      <c r="J305" s="4">
        <f t="shared" si="88"/>
        <v>716.86164857512063</v>
      </c>
      <c r="K305" s="4">
        <f t="shared" si="89"/>
        <v>942.32034106968695</v>
      </c>
      <c r="L305" s="4">
        <f t="shared" si="90"/>
        <v>1224.2459044791631</v>
      </c>
      <c r="M305" s="4">
        <f t="shared" si="91"/>
        <v>1563.3335700443145</v>
      </c>
      <c r="N305" s="4">
        <f t="shared" si="92"/>
        <v>1925.7474557708895</v>
      </c>
      <c r="O305" s="4">
        <f t="shared" si="93"/>
        <v>2284.7895761544187</v>
      </c>
      <c r="P305" s="4">
        <f t="shared" si="94"/>
        <v>2623.9099292139595</v>
      </c>
      <c r="Q305" s="4">
        <f t="shared" si="95"/>
        <v>2922.634306978171</v>
      </c>
      <c r="R305" s="4">
        <f t="shared" si="96"/>
        <v>3173.4323773442552</v>
      </c>
      <c r="S305" s="4">
        <f t="shared" si="97"/>
        <v>3371.9164401011381</v>
      </c>
      <c r="T305" s="4">
        <f t="shared" si="98"/>
        <v>3517.0626790956894</v>
      </c>
      <c r="U305" s="4">
        <f t="shared" si="99"/>
        <v>3610.2195446846108</v>
      </c>
      <c r="W305" s="5" t="str">
        <f>VLOOKUP(C305&amp;A305,Driver_elast!$A$2:$D$1161,4,FALSE)</f>
        <v>GDP</v>
      </c>
      <c r="X305" s="5">
        <v>0</v>
      </c>
      <c r="Y305" s="2">
        <f>SUMIFS('Growth rates'!D$4:D$999,'Growth rates'!$B$4:$B$999,Demands!$A305,'Growth rates'!$C$4:$C$999,$W305)</f>
        <v>1</v>
      </c>
      <c r="Z305" s="2">
        <f>SUMIFS('Growth rates'!E$4:E$999,'Growth rates'!$B$4:$B$999,Demands!$A305,'Growth rates'!$C$4:$C$999,$W305)</f>
        <v>0.99455805173916056</v>
      </c>
      <c r="AA305" s="2">
        <f>SUMIFS('Growth rates'!F$4:F$999,'Growth rates'!$B$4:$B$999,Demands!$A305,'Growth rates'!$C$4:$C$999,$W305)</f>
        <v>1.1551368549712657</v>
      </c>
      <c r="AB305" s="2">
        <f>SUMIFS('Growth rates'!G$4:G$999,'Growth rates'!$B$4:$B$999,Demands!$A305,'Growth rates'!$C$4:$C$999,$W305)</f>
        <v>1.2556353840462564</v>
      </c>
      <c r="AC305" s="2">
        <f>SUMIFS('Growth rates'!H$4:H$999,'Growth rates'!$B$4:$B$999,Demands!$A305,'Growth rates'!$C$4:$C$999,$W305)</f>
        <v>1.4278880877432854</v>
      </c>
      <c r="AD305" s="2">
        <f>SUMIFS('Growth rates'!I$4:I$999,'Growth rates'!$B$4:$B$999,Demands!$A305,'Growth rates'!$C$4:$C$999,$W305)</f>
        <v>1.65347960827729</v>
      </c>
      <c r="AE305" s="2">
        <f>SUMIFS('Growth rates'!J$4:J$999,'Growth rates'!$B$4:$B$999,Demands!$A305,'Growth rates'!$C$4:$C$999,$W305)</f>
        <v>1.9282871549153016</v>
      </c>
      <c r="AF305" s="2">
        <f>SUMIFS('Growth rates'!K$4:K$999,'Growth rates'!$B$4:$B$999,Demands!$A305,'Growth rates'!$C$4:$C$999,$W305)</f>
        <v>2.243733154825867</v>
      </c>
      <c r="AG305" s="2">
        <f>SUMIFS('Growth rates'!L$4:L$999,'Growth rates'!$B$4:$B$999,Demands!$A305,'Growth rates'!$C$4:$C$999,$W305)</f>
        <v>2.5928966043381108</v>
      </c>
      <c r="AH305" s="2">
        <f>SUMIFS('Growth rates'!M$4:M$999,'Growth rates'!$B$4:$B$999,Demands!$A305,'Growth rates'!$C$4:$C$999,$W305)</f>
        <v>2.9664478685476801</v>
      </c>
      <c r="AI305" s="2">
        <f>SUMIFS('Growth rates'!N$4:N$999,'Growth rates'!$B$4:$B$999,Demands!$A305,'Growth rates'!$C$4:$C$999,$W305)</f>
        <v>3.3638855727393078</v>
      </c>
      <c r="AJ305" s="2">
        <f>SUMIFS('Growth rates'!O$4:O$999,'Growth rates'!$B$4:$B$999,Demands!$A305,'Growth rates'!$C$4:$C$999,$W305)</f>
        <v>3.771659048932817</v>
      </c>
      <c r="AK305" s="2">
        <f>SUMIFS('Growth rates'!P$4:P$999,'Growth rates'!$B$4:$B$999,Demands!$A305,'Growth rates'!$C$4:$C$999,$W305)</f>
        <v>4.1876306792543341</v>
      </c>
      <c r="AL305" s="2">
        <f>SUMIFS('Growth rates'!Q$4:Q$999,'Growth rates'!$B$4:$B$999,Demands!$A305,'Growth rates'!$C$4:$C$999,$W305)</f>
        <v>4.6009260526497648</v>
      </c>
      <c r="AM305" s="2">
        <f>SUMIFS('Growth rates'!R$4:R$999,'Growth rates'!$B$4:$B$999,Demands!$A305,'Growth rates'!$C$4:$C$999,$W305)</f>
        <v>5.0116467991289628</v>
      </c>
      <c r="AN305" s="2">
        <f>SUMIFS('Growth rates'!S$4:S$999,'Growth rates'!$B$4:$B$999,Demands!$A305,'Growth rates'!$C$4:$C$999,$W305)</f>
        <v>5.4192508919727196</v>
      </c>
      <c r="AO305" s="2">
        <f>SUMIFS('Growth rates'!T$4:T$999,'Growth rates'!$B$4:$B$999,Demands!$A305,'Growth rates'!$C$4:$C$999,$W305)</f>
        <v>5.8237044545110859</v>
      </c>
      <c r="AP305" s="2">
        <f>SUMIFS('Growth rates'!U$4:U$999,'Growth rates'!$B$4:$B$999,Demands!$A305,'Growth rates'!$C$4:$C$999,$W305)</f>
        <v>6.2248719800642567</v>
      </c>
      <c r="AR305">
        <f>VLOOKUP(C305&amp;A305,Driver_elast!$A$2:$E$1161,5,FALSE)</f>
        <v>1.922553</v>
      </c>
      <c r="AS305">
        <f t="shared" si="100"/>
        <v>1.922553</v>
      </c>
      <c r="AT305">
        <f t="shared" si="101"/>
        <v>0.38451059999999998</v>
      </c>
      <c r="AV305" s="2" cm="1">
        <f t="array" ref="AV305">TREND($AR305:$AS305,$AR$3:$AS$3,AV$1)</f>
        <v>1.922553</v>
      </c>
      <c r="AW305" s="2" cm="1">
        <f t="array" ref="AW305">TREND($AR305:$AS305,$AR$3:$AS$3,AW$1)</f>
        <v>1.922553</v>
      </c>
      <c r="AX305" s="2" cm="1">
        <f t="array" ref="AX305">TREND($AR305:$AS305,$AR$3:$AS$3,AX$1)</f>
        <v>1.922553</v>
      </c>
      <c r="AY305" s="2" cm="1">
        <f t="array" ref="AY305">TREND($AR305:$AS305,$AR$3:$AS$3,AY$1)</f>
        <v>1.922553</v>
      </c>
      <c r="AZ305" s="2" cm="1">
        <f t="array" ref="AZ305">TREND($AR305:$AS305,$AR$3:$AS$3,AZ$1)</f>
        <v>1.922553</v>
      </c>
      <c r="BA305" s="2" cm="1">
        <f t="array" ref="BA305">TREND($AR305:$AS305,$AR$3:$AS$3,BA$1)</f>
        <v>1.922553</v>
      </c>
      <c r="BB305" s="2" cm="1">
        <f t="array" ref="BB305">TREND($AR305:$AS305,$AR$3:$AS$3,BB$1)</f>
        <v>1.922553</v>
      </c>
      <c r="BC305" s="2" cm="1">
        <f t="array" ref="BC305">TREND($AR305:$AS305,$AR$3:$AS$3,BC$1)</f>
        <v>1.922553</v>
      </c>
      <c r="BD305" s="2" cm="1">
        <f t="array" ref="BD305">TREND($AR305:$AS305,$AR$3:$AS$3,BD$1)</f>
        <v>1.922553</v>
      </c>
      <c r="BE305" s="2" cm="1">
        <f t="array" ref="BE305">TREND($AR305:$AS305,$AR$3:$AS$3,BE$1)</f>
        <v>1.922553</v>
      </c>
      <c r="BF305" s="20" cm="1">
        <f t="array" ref="BF305">TREND($AS305:$AT305,$AS$3:$AT$3,BF$1)</f>
        <v>1.7302976999999942</v>
      </c>
      <c r="BG305" s="20" cm="1">
        <f t="array" ref="BG305">TREND($AS305:$AT305,$AS$3:$AT$3,BG$1)</f>
        <v>1.5380423999999948</v>
      </c>
      <c r="BH305" s="20" cm="1">
        <f t="array" ref="BH305">TREND($AS305:$AT305,$AS$3:$AT$3,BH$1)</f>
        <v>1.3457870999999955</v>
      </c>
      <c r="BI305" s="20" cm="1">
        <f t="array" ref="BI305">TREND($AS305:$AT305,$AS$3:$AT$3,BI$1)</f>
        <v>1.1535317999999961</v>
      </c>
      <c r="BJ305" s="20" cm="1">
        <f t="array" ref="BJ305">TREND($AS305:$AT305,$AS$3:$AT$3,BJ$1)</f>
        <v>0.96127649999999676</v>
      </c>
      <c r="BK305" s="20" cm="1">
        <f t="array" ref="BK305">TREND($AS305:$AT305,$AS$3:$AT$3,BK$1)</f>
        <v>0.76902119999999741</v>
      </c>
      <c r="BL305" s="20" cm="1">
        <f t="array" ref="BL305">TREND($AS305:$AT305,$AS$3:$AT$3,BL$1)</f>
        <v>0.57676589999999806</v>
      </c>
      <c r="BM305" s="20" cm="1">
        <f t="array" ref="BM305">TREND($AS305:$AT305,$AS$3:$AT$3,BM$1)</f>
        <v>0.3845105999999987</v>
      </c>
    </row>
    <row r="306" spans="1:65" x14ac:dyDescent="0.35">
      <c r="A306" t="str">
        <f>IF(BYDem!B304="","\I:",BYDem!B304)</f>
        <v>Brazil</v>
      </c>
      <c r="B306" t="str">
        <f>BYDem!E304</f>
        <v>RHW</v>
      </c>
      <c r="C306" t="str">
        <f t="shared" si="102"/>
        <v>RHW</v>
      </c>
      <c r="D306" s="4">
        <f>SUMIFS(BYDem!$M$2:$M$2000,BYDem!$B$2:$B$2000,Demands!$A306,BYDem!$E$2:$E$2000,Demands!$B306)</f>
        <v>85.182736064770495</v>
      </c>
      <c r="E306" s="4">
        <f t="shared" si="83"/>
        <v>86.207385487299874</v>
      </c>
      <c r="F306" s="4">
        <f t="shared" si="84"/>
        <v>91.367881934367929</v>
      </c>
      <c r="G306" s="4">
        <f t="shared" si="85"/>
        <v>96.349897758595134</v>
      </c>
      <c r="H306" s="4">
        <f t="shared" si="86"/>
        <v>100.08412883664046</v>
      </c>
      <c r="I306" s="4">
        <f t="shared" si="87"/>
        <v>102.38962170173507</v>
      </c>
      <c r="J306" s="4">
        <f t="shared" si="88"/>
        <v>103.23538148850825</v>
      </c>
      <c r="K306" s="4">
        <f t="shared" si="89"/>
        <v>102.58058795379876</v>
      </c>
      <c r="L306" s="4">
        <f t="shared" si="90"/>
        <v>100.678034123545</v>
      </c>
      <c r="M306" s="4">
        <f t="shared" si="91"/>
        <v>97.700537726666369</v>
      </c>
      <c r="N306" s="4">
        <f t="shared" si="92"/>
        <v>94.153850608527975</v>
      </c>
      <c r="O306" s="4">
        <f t="shared" si="93"/>
        <v>90.383453818199271</v>
      </c>
      <c r="P306" s="4">
        <f t="shared" si="94"/>
        <v>86.654397585167374</v>
      </c>
      <c r="Q306" s="4">
        <f t="shared" si="95"/>
        <v>83.16304922590902</v>
      </c>
      <c r="R306" s="4">
        <f t="shared" si="96"/>
        <v>80.166388549410144</v>
      </c>
      <c r="S306" s="4">
        <f t="shared" si="97"/>
        <v>77.756253235163811</v>
      </c>
      <c r="T306" s="4">
        <f t="shared" si="98"/>
        <v>75.974702085999184</v>
      </c>
      <c r="U306" s="4">
        <f t="shared" si="99"/>
        <v>74.816860143932857</v>
      </c>
      <c r="W306" s="5" t="str">
        <f>VLOOKUP(C306&amp;A306,Driver_elast!$A$2:$D$1161,4,FALSE)</f>
        <v>POP</v>
      </c>
      <c r="X306" s="5">
        <v>1</v>
      </c>
      <c r="Y306" s="2">
        <f>SUMIFS('Growth rates'!D$4:D$999,'Growth rates'!$B$4:$B$999,Demands!$A306,'Growth rates'!$C$4:$C$999,$W306)</f>
        <v>1</v>
      </c>
      <c r="Z306" s="2">
        <f>SUMIFS('Growth rates'!E$4:E$999,'Growth rates'!$B$4:$B$999,Demands!$A306,'Growth rates'!$C$4:$C$999,$W306)</f>
        <v>1.0047238440708715</v>
      </c>
      <c r="AA306" s="2">
        <f>SUMIFS('Growth rates'!F$4:F$999,'Growth rates'!$B$4:$B$999,Demands!$A306,'Growth rates'!$C$4:$C$999,$W306)</f>
        <v>1.0283430644252278</v>
      </c>
      <c r="AB306" s="2">
        <f>SUMIFS('Growth rates'!G$4:G$999,'Growth rates'!$B$4:$B$999,Demands!$A306,'Growth rates'!$C$4:$C$999,$W306)</f>
        <v>1.0503632719755356</v>
      </c>
      <c r="AC306" s="2">
        <f>SUMIFS('Growth rates'!H$4:H$999,'Growth rates'!$B$4:$B$999,Demands!$A306,'Growth rates'!$C$4:$C$999,$W306)</f>
        <v>1.0663500629885676</v>
      </c>
      <c r="AD306" s="2">
        <f>SUMIFS('Growth rates'!I$4:I$999,'Growth rates'!$B$4:$B$999,Demands!$A306,'Growth rates'!$C$4:$C$999,$W306)</f>
        <v>1.0759965727385672</v>
      </c>
      <c r="AE306" s="2">
        <f>SUMIFS('Growth rates'!J$4:J$999,'Growth rates'!$B$4:$B$999,Demands!$A306,'Growth rates'!$C$4:$C$999,$W306)</f>
        <v>1.0794869616556648</v>
      </c>
      <c r="AF306" s="2">
        <f>SUMIFS('Growth rates'!K$4:K$999,'Growth rates'!$B$4:$B$999,Demands!$A306,'Growth rates'!$C$4:$C$999,$W306)</f>
        <v>1.0767981210610733</v>
      </c>
      <c r="AG306" s="2">
        <f>SUMIFS('Growth rates'!L$4:L$999,'Growth rates'!$B$4:$B$999,Demands!$A306,'Growth rates'!$C$4:$C$999,$W306)</f>
        <v>1.0689551990234039</v>
      </c>
      <c r="AH306" s="2">
        <f>SUMIFS('Growth rates'!M$4:M$999,'Growth rates'!$B$4:$B$999,Demands!$A306,'Growth rates'!$C$4:$C$999,$W306)</f>
        <v>1.0565401665133405</v>
      </c>
      <c r="AI306" s="2">
        <f>SUMIFS('Growth rates'!N$4:N$999,'Growth rates'!$B$4:$B$999,Demands!$A306,'Growth rates'!$C$4:$C$999,$W306)</f>
        <v>1.0398045673369161</v>
      </c>
      <c r="AJ306" s="2">
        <f>SUMIFS('Growth rates'!O$4:O$999,'Growth rates'!$B$4:$B$999,Demands!$A306,'Growth rates'!$C$4:$C$999,$W306)</f>
        <v>1.0193644895528671</v>
      </c>
      <c r="AK306" s="2">
        <f>SUMIFS('Growth rates'!P$4:P$999,'Growth rates'!$B$4:$B$999,Demands!$A306,'Growth rates'!$C$4:$C$999,$W306)</f>
        <v>0.99576985259764572</v>
      </c>
      <c r="AL306" s="2">
        <f>SUMIFS('Growth rates'!Q$4:Q$999,'Growth rates'!$B$4:$B$999,Demands!$A306,'Growth rates'!$C$4:$C$999,$W306)</f>
        <v>0.96951061340022027</v>
      </c>
      <c r="AM306" s="2">
        <f>SUMIFS('Growth rates'!R$4:R$999,'Growth rates'!$B$4:$B$999,Demands!$A306,'Growth rates'!$C$4:$C$999,$W306)</f>
        <v>0.94207203750446034</v>
      </c>
      <c r="AN306" s="2">
        <f>SUMIFS('Growth rates'!S$4:S$999,'Growth rates'!$B$4:$B$999,Demands!$A306,'Growth rates'!$C$4:$C$999,$W306)</f>
        <v>0.91426561814188578</v>
      </c>
      <c r="AO306" s="2">
        <f>SUMIFS('Growth rates'!T$4:T$999,'Growth rates'!$B$4:$B$999,Demands!$A306,'Growth rates'!$C$4:$C$999,$W306)</f>
        <v>0.88684445056356764</v>
      </c>
      <c r="AP306" s="2">
        <f>SUMIFS('Growth rates'!U$4:U$999,'Growth rates'!$B$4:$B$999,Demands!$A306,'Growth rates'!$C$4:$C$999,$W306)</f>
        <v>0.86030636632699875</v>
      </c>
      <c r="AR306">
        <f>VLOOKUP(C306&amp;A306,Driver_elast!$A$2:$E$1161,5,FALSE)</f>
        <v>2.5464090000000001</v>
      </c>
      <c r="AS306">
        <f t="shared" si="100"/>
        <v>2.5464090000000001</v>
      </c>
      <c r="AT306">
        <f t="shared" si="101"/>
        <v>0.50928180000000001</v>
      </c>
      <c r="AV306" s="2" cm="1">
        <f t="array" ref="AV306">TREND($AR306:$AS306,$AR$3:$AS$3,AV$1)</f>
        <v>2.5464090000000001</v>
      </c>
      <c r="AW306" s="2" cm="1">
        <f t="array" ref="AW306">TREND($AR306:$AS306,$AR$3:$AS$3,AW$1)</f>
        <v>2.5464090000000001</v>
      </c>
      <c r="AX306" s="2" cm="1">
        <f t="array" ref="AX306">TREND($AR306:$AS306,$AR$3:$AS$3,AX$1)</f>
        <v>2.5464090000000001</v>
      </c>
      <c r="AY306" s="2" cm="1">
        <f t="array" ref="AY306">TREND($AR306:$AS306,$AR$3:$AS$3,AY$1)</f>
        <v>2.5464090000000001</v>
      </c>
      <c r="AZ306" s="2" cm="1">
        <f t="array" ref="AZ306">TREND($AR306:$AS306,$AR$3:$AS$3,AZ$1)</f>
        <v>2.5464090000000001</v>
      </c>
      <c r="BA306" s="2" cm="1">
        <f t="array" ref="BA306">TREND($AR306:$AS306,$AR$3:$AS$3,BA$1)</f>
        <v>2.5464090000000001</v>
      </c>
      <c r="BB306" s="2" cm="1">
        <f t="array" ref="BB306">TREND($AR306:$AS306,$AR$3:$AS$3,BB$1)</f>
        <v>2.5464090000000001</v>
      </c>
      <c r="BC306" s="2" cm="1">
        <f t="array" ref="BC306">TREND($AR306:$AS306,$AR$3:$AS$3,BC$1)</f>
        <v>2.5464090000000001</v>
      </c>
      <c r="BD306" s="2" cm="1">
        <f t="array" ref="BD306">TREND($AR306:$AS306,$AR$3:$AS$3,BD$1)</f>
        <v>2.5464090000000001</v>
      </c>
      <c r="BE306" s="2" cm="1">
        <f t="array" ref="BE306">TREND($AR306:$AS306,$AR$3:$AS$3,BE$1)</f>
        <v>2.5464090000000001</v>
      </c>
      <c r="BF306" s="20" cm="1">
        <f t="array" ref="BF306">TREND($AS306:$AT306,$AS$3:$AT$3,BF$1)</f>
        <v>2.291768100000013</v>
      </c>
      <c r="BG306" s="20" cm="1">
        <f t="array" ref="BG306">TREND($AS306:$AT306,$AS$3:$AT$3,BG$1)</f>
        <v>2.0371272000000005</v>
      </c>
      <c r="BH306" s="20" cm="1">
        <f t="array" ref="BH306">TREND($AS306:$AT306,$AS$3:$AT$3,BH$1)</f>
        <v>1.7824863000000022</v>
      </c>
      <c r="BI306" s="20" cm="1">
        <f t="array" ref="BI306">TREND($AS306:$AT306,$AS$3:$AT$3,BI$1)</f>
        <v>1.5278454000000039</v>
      </c>
      <c r="BJ306" s="20" cm="1">
        <f t="array" ref="BJ306">TREND($AS306:$AT306,$AS$3:$AT$3,BJ$1)</f>
        <v>1.2732045000000056</v>
      </c>
      <c r="BK306" s="20" cm="1">
        <f t="array" ref="BK306">TREND($AS306:$AT306,$AS$3:$AT$3,BK$1)</f>
        <v>1.0185636000000073</v>
      </c>
      <c r="BL306" s="20" cm="1">
        <f t="array" ref="BL306">TREND($AS306:$AT306,$AS$3:$AT$3,BL$1)</f>
        <v>0.76392270000000906</v>
      </c>
      <c r="BM306" s="20" cm="1">
        <f t="array" ref="BM306">TREND($AS306:$AT306,$AS$3:$AT$3,BM$1)</f>
        <v>0.50928180000001078</v>
      </c>
    </row>
    <row r="307" spans="1:65" x14ac:dyDescent="0.35">
      <c r="A307" t="str">
        <f>IF(BYDem!B305="","\I:",BYDem!B305)</f>
        <v>Brazil</v>
      </c>
      <c r="B307" t="str">
        <f>BYDem!E305</f>
        <v>RLI</v>
      </c>
      <c r="C307" t="str">
        <f t="shared" si="102"/>
        <v>RLI</v>
      </c>
      <c r="D307" s="4">
        <f>SUMIFS(BYDem!$M$2:$M$2000,BYDem!$B$2:$B$2000,Demands!$A307,BYDem!$E$2:$E$2000,Demands!$B307)</f>
        <v>73.710631405087298</v>
      </c>
      <c r="E307" s="4">
        <f t="shared" si="83"/>
        <v>73.144137621959572</v>
      </c>
      <c r="F307" s="4">
        <f t="shared" si="84"/>
        <v>89.213738368930038</v>
      </c>
      <c r="G307" s="4">
        <f t="shared" si="85"/>
        <v>99.375267449674539</v>
      </c>
      <c r="H307" s="4">
        <f t="shared" si="86"/>
        <v>116.52044872423049</v>
      </c>
      <c r="I307" s="4">
        <f t="shared" si="87"/>
        <v>138.72400287160127</v>
      </c>
      <c r="J307" s="4">
        <f t="shared" si="88"/>
        <v>165.34413326919025</v>
      </c>
      <c r="K307" s="4">
        <f t="shared" si="89"/>
        <v>195.18022368782613</v>
      </c>
      <c r="L307" s="4">
        <f t="shared" si="90"/>
        <v>227.11878884437564</v>
      </c>
      <c r="M307" s="4">
        <f t="shared" si="91"/>
        <v>259.83914898392703</v>
      </c>
      <c r="N307" s="4">
        <f t="shared" si="92"/>
        <v>291.17052289195868</v>
      </c>
      <c r="O307" s="4">
        <f t="shared" si="93"/>
        <v>319.40730175196012</v>
      </c>
      <c r="P307" s="4">
        <f t="shared" si="94"/>
        <v>344.06622824182074</v>
      </c>
      <c r="Q307" s="4">
        <f t="shared" si="95"/>
        <v>364.44065824756547</v>
      </c>
      <c r="R307" s="4">
        <f t="shared" si="96"/>
        <v>380.70731168754025</v>
      </c>
      <c r="S307" s="4">
        <f t="shared" si="97"/>
        <v>393.09269035759002</v>
      </c>
      <c r="T307" s="4">
        <f t="shared" si="98"/>
        <v>401.89396615338796</v>
      </c>
      <c r="U307" s="4">
        <f t="shared" si="99"/>
        <v>407.43088201839612</v>
      </c>
      <c r="W307" s="5" t="str">
        <f>VLOOKUP(C307&amp;A307,Driver_elast!$A$2:$D$1161,4,FALSE)</f>
        <v>GDP</v>
      </c>
      <c r="X307" s="5">
        <v>1</v>
      </c>
      <c r="Y307" s="2">
        <f>SUMIFS('Growth rates'!D$4:D$999,'Growth rates'!$B$4:$B$999,Demands!$A307,'Growth rates'!$C$4:$C$999,$W307)</f>
        <v>1</v>
      </c>
      <c r="Z307" s="2">
        <f>SUMIFS('Growth rates'!E$4:E$999,'Growth rates'!$B$4:$B$999,Demands!$A307,'Growth rates'!$C$4:$C$999,$W307)</f>
        <v>0.99455805173916056</v>
      </c>
      <c r="AA307" s="2">
        <f>SUMIFS('Growth rates'!F$4:F$999,'Growth rates'!$B$4:$B$999,Demands!$A307,'Growth rates'!$C$4:$C$999,$W307)</f>
        <v>1.1551368549712657</v>
      </c>
      <c r="AB307" s="2">
        <f>SUMIFS('Growth rates'!G$4:G$999,'Growth rates'!$B$4:$B$999,Demands!$A307,'Growth rates'!$C$4:$C$999,$W307)</f>
        <v>1.2556353840462564</v>
      </c>
      <c r="AC307" s="2">
        <f>SUMIFS('Growth rates'!H$4:H$999,'Growth rates'!$B$4:$B$999,Demands!$A307,'Growth rates'!$C$4:$C$999,$W307)</f>
        <v>1.4278880877432854</v>
      </c>
      <c r="AD307" s="2">
        <f>SUMIFS('Growth rates'!I$4:I$999,'Growth rates'!$B$4:$B$999,Demands!$A307,'Growth rates'!$C$4:$C$999,$W307)</f>
        <v>1.65347960827729</v>
      </c>
      <c r="AE307" s="2">
        <f>SUMIFS('Growth rates'!J$4:J$999,'Growth rates'!$B$4:$B$999,Demands!$A307,'Growth rates'!$C$4:$C$999,$W307)</f>
        <v>1.9282871549153016</v>
      </c>
      <c r="AF307" s="2">
        <f>SUMIFS('Growth rates'!K$4:K$999,'Growth rates'!$B$4:$B$999,Demands!$A307,'Growth rates'!$C$4:$C$999,$W307)</f>
        <v>2.243733154825867</v>
      </c>
      <c r="AG307" s="2">
        <f>SUMIFS('Growth rates'!L$4:L$999,'Growth rates'!$B$4:$B$999,Demands!$A307,'Growth rates'!$C$4:$C$999,$W307)</f>
        <v>2.5928966043381108</v>
      </c>
      <c r="AH307" s="2">
        <f>SUMIFS('Growth rates'!M$4:M$999,'Growth rates'!$B$4:$B$999,Demands!$A307,'Growth rates'!$C$4:$C$999,$W307)</f>
        <v>2.9664478685476801</v>
      </c>
      <c r="AI307" s="2">
        <f>SUMIFS('Growth rates'!N$4:N$999,'Growth rates'!$B$4:$B$999,Demands!$A307,'Growth rates'!$C$4:$C$999,$W307)</f>
        <v>3.3638855727393078</v>
      </c>
      <c r="AJ307" s="2">
        <f>SUMIFS('Growth rates'!O$4:O$999,'Growth rates'!$B$4:$B$999,Demands!$A307,'Growth rates'!$C$4:$C$999,$W307)</f>
        <v>3.771659048932817</v>
      </c>
      <c r="AK307" s="2">
        <f>SUMIFS('Growth rates'!P$4:P$999,'Growth rates'!$B$4:$B$999,Demands!$A307,'Growth rates'!$C$4:$C$999,$W307)</f>
        <v>4.1876306792543341</v>
      </c>
      <c r="AL307" s="2">
        <f>SUMIFS('Growth rates'!Q$4:Q$999,'Growth rates'!$B$4:$B$999,Demands!$A307,'Growth rates'!$C$4:$C$999,$W307)</f>
        <v>4.6009260526497648</v>
      </c>
      <c r="AM307" s="2">
        <f>SUMIFS('Growth rates'!R$4:R$999,'Growth rates'!$B$4:$B$999,Demands!$A307,'Growth rates'!$C$4:$C$999,$W307)</f>
        <v>5.0116467991289628</v>
      </c>
      <c r="AN307" s="2">
        <f>SUMIFS('Growth rates'!S$4:S$999,'Growth rates'!$B$4:$B$999,Demands!$A307,'Growth rates'!$C$4:$C$999,$W307)</f>
        <v>5.4192508919727196</v>
      </c>
      <c r="AO307" s="2">
        <f>SUMIFS('Growth rates'!T$4:T$999,'Growth rates'!$B$4:$B$999,Demands!$A307,'Growth rates'!$C$4:$C$999,$W307)</f>
        <v>5.8237044545110859</v>
      </c>
      <c r="AP307" s="2">
        <f>SUMIFS('Growth rates'!U$4:U$999,'Growth rates'!$B$4:$B$999,Demands!$A307,'Growth rates'!$C$4:$C$999,$W307)</f>
        <v>6.2248719800642567</v>
      </c>
      <c r="AR307">
        <f>VLOOKUP(C307&amp;A307,Driver_elast!$A$2:$E$1161,5,FALSE)</f>
        <v>1.422553</v>
      </c>
      <c r="AS307">
        <f t="shared" si="100"/>
        <v>1</v>
      </c>
      <c r="AT307">
        <f t="shared" si="101"/>
        <v>0.2</v>
      </c>
      <c r="AV307" s="2" cm="1">
        <f t="array" ref="AV307">TREND($AR307:$AS307,$AR$3:$AS$3,AV$1)</f>
        <v>1.4225529999999971</v>
      </c>
      <c r="AW307" s="2" cm="1">
        <f t="array" ref="AW307">TREND($AR307:$AS307,$AR$3:$AS$3,AW$1)</f>
        <v>1.412246829268291</v>
      </c>
      <c r="AX307" s="2" cm="1">
        <f t="array" ref="AX307">TREND($AR307:$AS307,$AR$3:$AS$3,AX$1)</f>
        <v>1.3607159756097538</v>
      </c>
      <c r="AY307" s="2" cm="1">
        <f t="array" ref="AY307">TREND($AR307:$AS307,$AR$3:$AS$3,AY$1)</f>
        <v>1.3091851219512201</v>
      </c>
      <c r="AZ307" s="2" cm="1">
        <f t="array" ref="AZ307">TREND($AR307:$AS307,$AR$3:$AS$3,AZ$1)</f>
        <v>1.2576542682926828</v>
      </c>
      <c r="BA307" s="2" cm="1">
        <f t="array" ref="BA307">TREND($AR307:$AS307,$AR$3:$AS$3,BA$1)</f>
        <v>1.2061234146341455</v>
      </c>
      <c r="BB307" s="2" cm="1">
        <f t="array" ref="BB307">TREND($AR307:$AS307,$AR$3:$AS$3,BB$1)</f>
        <v>1.1545925609756083</v>
      </c>
      <c r="BC307" s="2" cm="1">
        <f t="array" ref="BC307">TREND($AR307:$AS307,$AR$3:$AS$3,BC$1)</f>
        <v>1.103061707317071</v>
      </c>
      <c r="BD307" s="2" cm="1">
        <f t="array" ref="BD307">TREND($AR307:$AS307,$AR$3:$AS$3,BD$1)</f>
        <v>1.0515308536585337</v>
      </c>
      <c r="BE307" s="2" cm="1">
        <f t="array" ref="BE307">TREND($AR307:$AS307,$AR$3:$AS$3,BE$1)</f>
        <v>1</v>
      </c>
      <c r="BF307" s="20" cm="1">
        <f t="array" ref="BF307">TREND($AS307:$AT307,$AS$3:$AT$3,BF$1)</f>
        <v>0.90000000000000568</v>
      </c>
      <c r="BG307" s="20" cm="1">
        <f t="array" ref="BG307">TREND($AS307:$AT307,$AS$3:$AT$3,BG$1)</f>
        <v>0.80000000000000426</v>
      </c>
      <c r="BH307" s="20" cm="1">
        <f t="array" ref="BH307">TREND($AS307:$AT307,$AS$3:$AT$3,BH$1)</f>
        <v>0.70000000000000284</v>
      </c>
      <c r="BI307" s="20" cm="1">
        <f t="array" ref="BI307">TREND($AS307:$AT307,$AS$3:$AT$3,BI$1)</f>
        <v>0.60000000000000142</v>
      </c>
      <c r="BJ307" s="20" cm="1">
        <f t="array" ref="BJ307">TREND($AS307:$AT307,$AS$3:$AT$3,BJ$1)</f>
        <v>0.5</v>
      </c>
      <c r="BK307" s="20" cm="1">
        <f t="array" ref="BK307">TREND($AS307:$AT307,$AS$3:$AT$3,BK$1)</f>
        <v>0.40000000000000568</v>
      </c>
      <c r="BL307" s="20" cm="1">
        <f t="array" ref="BL307">TREND($AS307:$AT307,$AS$3:$AT$3,BL$1)</f>
        <v>0.30000000000000426</v>
      </c>
      <c r="BM307" s="20" cm="1">
        <f t="array" ref="BM307">TREND($AS307:$AT307,$AS$3:$AT$3,BM$1)</f>
        <v>0.20000000000000284</v>
      </c>
    </row>
    <row r="308" spans="1:65" x14ac:dyDescent="0.35">
      <c r="A308" t="str">
        <f>IF(BYDem!B306="","\I:",BYDem!B306)</f>
        <v>Brazil</v>
      </c>
      <c r="B308" t="str">
        <f>BYDem!E306</f>
        <v>ROT</v>
      </c>
      <c r="C308" t="str">
        <f t="shared" si="102"/>
        <v>ROT</v>
      </c>
      <c r="D308" s="4">
        <f>SUMIFS(BYDem!$M$2:$M$2000,BYDem!$B$2:$B$2000,Demands!$A308,BYDem!$E$2:$E$2000,Demands!$B308)</f>
        <v>4.9444973603204101</v>
      </c>
      <c r="E308" s="4">
        <f t="shared" si="83"/>
        <v>5.0039739232838025</v>
      </c>
      <c r="F308" s="4">
        <f t="shared" si="84"/>
        <v>5.3035189043357045</v>
      </c>
      <c r="G308" s="4">
        <f t="shared" si="85"/>
        <v>5.5927038405091007</v>
      </c>
      <c r="H308" s="4">
        <f t="shared" si="86"/>
        <v>5.8094601524240188</v>
      </c>
      <c r="I308" s="4">
        <f t="shared" si="87"/>
        <v>5.9432842570762805</v>
      </c>
      <c r="J308" s="4">
        <f t="shared" si="88"/>
        <v>5.9923770336922537</v>
      </c>
      <c r="K308" s="4">
        <f t="shared" si="89"/>
        <v>5.9543690398956688</v>
      </c>
      <c r="L308" s="4">
        <f t="shared" si="90"/>
        <v>5.8439338410966517</v>
      </c>
      <c r="M308" s="4">
        <f t="shared" si="91"/>
        <v>5.6711027751452647</v>
      </c>
      <c r="N308" s="4">
        <f t="shared" si="92"/>
        <v>5.4652325964721662</v>
      </c>
      <c r="O308" s="4">
        <f t="shared" si="93"/>
        <v>5.2463770180018363</v>
      </c>
      <c r="P308" s="4">
        <f t="shared" si="94"/>
        <v>5.0299210839415283</v>
      </c>
      <c r="Q308" s="4">
        <f t="shared" si="95"/>
        <v>4.8272630860440948</v>
      </c>
      <c r="R308" s="4">
        <f t="shared" si="96"/>
        <v>4.6533196147583373</v>
      </c>
      <c r="S308" s="4">
        <f t="shared" si="97"/>
        <v>4.5134214587488293</v>
      </c>
      <c r="T308" s="4">
        <f t="shared" si="98"/>
        <v>4.4100099535393431</v>
      </c>
      <c r="U308" s="4">
        <f t="shared" si="99"/>
        <v>4.3428021284483282</v>
      </c>
      <c r="W308" s="5" t="str">
        <f>VLOOKUP(C308&amp;A308,Driver_elast!$A$2:$D$1161,4,FALSE)</f>
        <v>POP</v>
      </c>
      <c r="X308" s="5">
        <v>1</v>
      </c>
      <c r="Y308" s="2">
        <f>SUMIFS('Growth rates'!D$4:D$999,'Growth rates'!$B$4:$B$999,Demands!$A308,'Growth rates'!$C$4:$C$999,$W308)</f>
        <v>1</v>
      </c>
      <c r="Z308" s="2">
        <f>SUMIFS('Growth rates'!E$4:E$999,'Growth rates'!$B$4:$B$999,Demands!$A308,'Growth rates'!$C$4:$C$999,$W308)</f>
        <v>1.0047238440708715</v>
      </c>
      <c r="AA308" s="2">
        <f>SUMIFS('Growth rates'!F$4:F$999,'Growth rates'!$B$4:$B$999,Demands!$A308,'Growth rates'!$C$4:$C$999,$W308)</f>
        <v>1.0283430644252278</v>
      </c>
      <c r="AB308" s="2">
        <f>SUMIFS('Growth rates'!G$4:G$999,'Growth rates'!$B$4:$B$999,Demands!$A308,'Growth rates'!$C$4:$C$999,$W308)</f>
        <v>1.0503632719755356</v>
      </c>
      <c r="AC308" s="2">
        <f>SUMIFS('Growth rates'!H$4:H$999,'Growth rates'!$B$4:$B$999,Demands!$A308,'Growth rates'!$C$4:$C$999,$W308)</f>
        <v>1.0663500629885676</v>
      </c>
      <c r="AD308" s="2">
        <f>SUMIFS('Growth rates'!I$4:I$999,'Growth rates'!$B$4:$B$999,Demands!$A308,'Growth rates'!$C$4:$C$999,$W308)</f>
        <v>1.0759965727385672</v>
      </c>
      <c r="AE308" s="2">
        <f>SUMIFS('Growth rates'!J$4:J$999,'Growth rates'!$B$4:$B$999,Demands!$A308,'Growth rates'!$C$4:$C$999,$W308)</f>
        <v>1.0794869616556648</v>
      </c>
      <c r="AF308" s="2">
        <f>SUMIFS('Growth rates'!K$4:K$999,'Growth rates'!$B$4:$B$999,Demands!$A308,'Growth rates'!$C$4:$C$999,$W308)</f>
        <v>1.0767981210610733</v>
      </c>
      <c r="AG308" s="2">
        <f>SUMIFS('Growth rates'!L$4:L$999,'Growth rates'!$B$4:$B$999,Demands!$A308,'Growth rates'!$C$4:$C$999,$W308)</f>
        <v>1.0689551990234039</v>
      </c>
      <c r="AH308" s="2">
        <f>SUMIFS('Growth rates'!M$4:M$999,'Growth rates'!$B$4:$B$999,Demands!$A308,'Growth rates'!$C$4:$C$999,$W308)</f>
        <v>1.0565401665133405</v>
      </c>
      <c r="AI308" s="2">
        <f>SUMIFS('Growth rates'!N$4:N$999,'Growth rates'!$B$4:$B$999,Demands!$A308,'Growth rates'!$C$4:$C$999,$W308)</f>
        <v>1.0398045673369161</v>
      </c>
      <c r="AJ308" s="2">
        <f>SUMIFS('Growth rates'!O$4:O$999,'Growth rates'!$B$4:$B$999,Demands!$A308,'Growth rates'!$C$4:$C$999,$W308)</f>
        <v>1.0193644895528671</v>
      </c>
      <c r="AK308" s="2">
        <f>SUMIFS('Growth rates'!P$4:P$999,'Growth rates'!$B$4:$B$999,Demands!$A308,'Growth rates'!$C$4:$C$999,$W308)</f>
        <v>0.99576985259764572</v>
      </c>
      <c r="AL308" s="2">
        <f>SUMIFS('Growth rates'!Q$4:Q$999,'Growth rates'!$B$4:$B$999,Demands!$A308,'Growth rates'!$C$4:$C$999,$W308)</f>
        <v>0.96951061340022027</v>
      </c>
      <c r="AM308" s="2">
        <f>SUMIFS('Growth rates'!R$4:R$999,'Growth rates'!$B$4:$B$999,Demands!$A308,'Growth rates'!$C$4:$C$999,$W308)</f>
        <v>0.94207203750446034</v>
      </c>
      <c r="AN308" s="2">
        <f>SUMIFS('Growth rates'!S$4:S$999,'Growth rates'!$B$4:$B$999,Demands!$A308,'Growth rates'!$C$4:$C$999,$W308)</f>
        <v>0.91426561814188578</v>
      </c>
      <c r="AO308" s="2">
        <f>SUMIFS('Growth rates'!T$4:T$999,'Growth rates'!$B$4:$B$999,Demands!$A308,'Growth rates'!$C$4:$C$999,$W308)</f>
        <v>0.88684445056356764</v>
      </c>
      <c r="AP308" s="2">
        <f>SUMIFS('Growth rates'!U$4:U$999,'Growth rates'!$B$4:$B$999,Demands!$A308,'Growth rates'!$C$4:$C$999,$W308)</f>
        <v>0.86030636632699875</v>
      </c>
      <c r="AR308">
        <f>VLOOKUP(C308&amp;A308,Driver_elast!$A$2:$E$1161,5,FALSE)</f>
        <v>2.5464090000000001</v>
      </c>
      <c r="AS308">
        <f t="shared" si="100"/>
        <v>2.5464090000000001</v>
      </c>
      <c r="AT308">
        <f t="shared" si="101"/>
        <v>0.50928180000000001</v>
      </c>
      <c r="AV308" s="2" cm="1">
        <f t="array" ref="AV308">TREND($AR308:$AS308,$AR$3:$AS$3,AV$1)</f>
        <v>2.5464090000000001</v>
      </c>
      <c r="AW308" s="2" cm="1">
        <f t="array" ref="AW308">TREND($AR308:$AS308,$AR$3:$AS$3,AW$1)</f>
        <v>2.5464090000000001</v>
      </c>
      <c r="AX308" s="2" cm="1">
        <f t="array" ref="AX308">TREND($AR308:$AS308,$AR$3:$AS$3,AX$1)</f>
        <v>2.5464090000000001</v>
      </c>
      <c r="AY308" s="2" cm="1">
        <f t="array" ref="AY308">TREND($AR308:$AS308,$AR$3:$AS$3,AY$1)</f>
        <v>2.5464090000000001</v>
      </c>
      <c r="AZ308" s="2" cm="1">
        <f t="array" ref="AZ308">TREND($AR308:$AS308,$AR$3:$AS$3,AZ$1)</f>
        <v>2.5464090000000001</v>
      </c>
      <c r="BA308" s="2" cm="1">
        <f t="array" ref="BA308">TREND($AR308:$AS308,$AR$3:$AS$3,BA$1)</f>
        <v>2.5464090000000001</v>
      </c>
      <c r="BB308" s="2" cm="1">
        <f t="array" ref="BB308">TREND($AR308:$AS308,$AR$3:$AS$3,BB$1)</f>
        <v>2.5464090000000001</v>
      </c>
      <c r="BC308" s="2" cm="1">
        <f t="array" ref="BC308">TREND($AR308:$AS308,$AR$3:$AS$3,BC$1)</f>
        <v>2.5464090000000001</v>
      </c>
      <c r="BD308" s="2" cm="1">
        <f t="array" ref="BD308">TREND($AR308:$AS308,$AR$3:$AS$3,BD$1)</f>
        <v>2.5464090000000001</v>
      </c>
      <c r="BE308" s="2" cm="1">
        <f t="array" ref="BE308">TREND($AR308:$AS308,$AR$3:$AS$3,BE$1)</f>
        <v>2.5464090000000001</v>
      </c>
      <c r="BF308" s="20" cm="1">
        <f t="array" ref="BF308">TREND($AS308:$AT308,$AS$3:$AT$3,BF$1)</f>
        <v>2.291768100000013</v>
      </c>
      <c r="BG308" s="20" cm="1">
        <f t="array" ref="BG308">TREND($AS308:$AT308,$AS$3:$AT$3,BG$1)</f>
        <v>2.0371272000000005</v>
      </c>
      <c r="BH308" s="20" cm="1">
        <f t="array" ref="BH308">TREND($AS308:$AT308,$AS$3:$AT$3,BH$1)</f>
        <v>1.7824863000000022</v>
      </c>
      <c r="BI308" s="20" cm="1">
        <f t="array" ref="BI308">TREND($AS308:$AT308,$AS$3:$AT$3,BI$1)</f>
        <v>1.5278454000000039</v>
      </c>
      <c r="BJ308" s="20" cm="1">
        <f t="array" ref="BJ308">TREND($AS308:$AT308,$AS$3:$AT$3,BJ$1)</f>
        <v>1.2732045000000056</v>
      </c>
      <c r="BK308" s="20" cm="1">
        <f t="array" ref="BK308">TREND($AS308:$AT308,$AS$3:$AT$3,BK$1)</f>
        <v>1.0185636000000073</v>
      </c>
      <c r="BL308" s="20" cm="1">
        <f t="array" ref="BL308">TREND($AS308:$AT308,$AS$3:$AT$3,BL$1)</f>
        <v>0.76392270000000906</v>
      </c>
      <c r="BM308" s="20" cm="1">
        <f t="array" ref="BM308">TREND($AS308:$AT308,$AS$3:$AT$3,BM$1)</f>
        <v>0.50928180000001078</v>
      </c>
    </row>
    <row r="309" spans="1:65" x14ac:dyDescent="0.35">
      <c r="A309" t="str">
        <f>IF(BYDem!B307="","\I:",BYDem!B307)</f>
        <v>Brazil</v>
      </c>
      <c r="B309" t="str">
        <f>BYDem!E307</f>
        <v>RRF</v>
      </c>
      <c r="C309" t="str">
        <f t="shared" si="102"/>
        <v>RRF</v>
      </c>
      <c r="D309" s="4">
        <f>SUMIFS(BYDem!$M$2:$M$2000,BYDem!$B$2:$B$2000,Demands!$A309,BYDem!$E$2:$E$2000,Demands!$B309)</f>
        <v>82.018697839939506</v>
      </c>
      <c r="E309" s="4">
        <f t="shared" si="83"/>
        <v>81.388353457577452</v>
      </c>
      <c r="F309" s="4">
        <f t="shared" si="84"/>
        <v>99.269189680929514</v>
      </c>
      <c r="G309" s="4">
        <f t="shared" si="85"/>
        <v>110.57604416552996</v>
      </c>
      <c r="H309" s="4">
        <f t="shared" si="86"/>
        <v>129.65369165766282</v>
      </c>
      <c r="I309" s="4">
        <f t="shared" si="87"/>
        <v>154.35985091680399</v>
      </c>
      <c r="J309" s="4">
        <f t="shared" si="88"/>
        <v>183.98038719386741</v>
      </c>
      <c r="K309" s="4">
        <f t="shared" si="89"/>
        <v>217.17936050509479</v>
      </c>
      <c r="L309" s="4">
        <f t="shared" si="90"/>
        <v>252.71778250856525</v>
      </c>
      <c r="M309" s="4">
        <f t="shared" si="91"/>
        <v>289.12611710485044</v>
      </c>
      <c r="N309" s="4">
        <f t="shared" si="92"/>
        <v>323.9889101713016</v>
      </c>
      <c r="O309" s="4">
        <f t="shared" si="93"/>
        <v>355.40831045515006</v>
      </c>
      <c r="P309" s="4">
        <f t="shared" si="94"/>
        <v>382.84659177598502</v>
      </c>
      <c r="Q309" s="4">
        <f t="shared" si="95"/>
        <v>405.51746280839404</v>
      </c>
      <c r="R309" s="4">
        <f t="shared" si="96"/>
        <v>423.61756191117053</v>
      </c>
      <c r="S309" s="4">
        <f t="shared" si="97"/>
        <v>437.39892033136084</v>
      </c>
      <c r="T309" s="4">
        <f t="shared" si="98"/>
        <v>447.19220477813747</v>
      </c>
      <c r="U309" s="4">
        <f t="shared" si="99"/>
        <v>453.35319703448556</v>
      </c>
      <c r="W309" s="5" t="str">
        <f>VLOOKUP(C309&amp;A309,Driver_elast!$A$2:$D$1161,4,FALSE)</f>
        <v>GDP</v>
      </c>
      <c r="X309" s="5">
        <v>1</v>
      </c>
      <c r="Y309" s="2">
        <f>SUMIFS('Growth rates'!D$4:D$999,'Growth rates'!$B$4:$B$999,Demands!$A309,'Growth rates'!$C$4:$C$999,$W309)</f>
        <v>1</v>
      </c>
      <c r="Z309" s="2">
        <f>SUMIFS('Growth rates'!E$4:E$999,'Growth rates'!$B$4:$B$999,Demands!$A309,'Growth rates'!$C$4:$C$999,$W309)</f>
        <v>0.99455805173916056</v>
      </c>
      <c r="AA309" s="2">
        <f>SUMIFS('Growth rates'!F$4:F$999,'Growth rates'!$B$4:$B$999,Demands!$A309,'Growth rates'!$C$4:$C$999,$W309)</f>
        <v>1.1551368549712657</v>
      </c>
      <c r="AB309" s="2">
        <f>SUMIFS('Growth rates'!G$4:G$999,'Growth rates'!$B$4:$B$999,Demands!$A309,'Growth rates'!$C$4:$C$999,$W309)</f>
        <v>1.2556353840462564</v>
      </c>
      <c r="AC309" s="2">
        <f>SUMIFS('Growth rates'!H$4:H$999,'Growth rates'!$B$4:$B$999,Demands!$A309,'Growth rates'!$C$4:$C$999,$W309)</f>
        <v>1.4278880877432854</v>
      </c>
      <c r="AD309" s="2">
        <f>SUMIFS('Growth rates'!I$4:I$999,'Growth rates'!$B$4:$B$999,Demands!$A309,'Growth rates'!$C$4:$C$999,$W309)</f>
        <v>1.65347960827729</v>
      </c>
      <c r="AE309" s="2">
        <f>SUMIFS('Growth rates'!J$4:J$999,'Growth rates'!$B$4:$B$999,Demands!$A309,'Growth rates'!$C$4:$C$999,$W309)</f>
        <v>1.9282871549153016</v>
      </c>
      <c r="AF309" s="2">
        <f>SUMIFS('Growth rates'!K$4:K$999,'Growth rates'!$B$4:$B$999,Demands!$A309,'Growth rates'!$C$4:$C$999,$W309)</f>
        <v>2.243733154825867</v>
      </c>
      <c r="AG309" s="2">
        <f>SUMIFS('Growth rates'!L$4:L$999,'Growth rates'!$B$4:$B$999,Demands!$A309,'Growth rates'!$C$4:$C$999,$W309)</f>
        <v>2.5928966043381108</v>
      </c>
      <c r="AH309" s="2">
        <f>SUMIFS('Growth rates'!M$4:M$999,'Growth rates'!$B$4:$B$999,Demands!$A309,'Growth rates'!$C$4:$C$999,$W309)</f>
        <v>2.9664478685476801</v>
      </c>
      <c r="AI309" s="2">
        <f>SUMIFS('Growth rates'!N$4:N$999,'Growth rates'!$B$4:$B$999,Demands!$A309,'Growth rates'!$C$4:$C$999,$W309)</f>
        <v>3.3638855727393078</v>
      </c>
      <c r="AJ309" s="2">
        <f>SUMIFS('Growth rates'!O$4:O$999,'Growth rates'!$B$4:$B$999,Demands!$A309,'Growth rates'!$C$4:$C$999,$W309)</f>
        <v>3.771659048932817</v>
      </c>
      <c r="AK309" s="2">
        <f>SUMIFS('Growth rates'!P$4:P$999,'Growth rates'!$B$4:$B$999,Demands!$A309,'Growth rates'!$C$4:$C$999,$W309)</f>
        <v>4.1876306792543341</v>
      </c>
      <c r="AL309" s="2">
        <f>SUMIFS('Growth rates'!Q$4:Q$999,'Growth rates'!$B$4:$B$999,Demands!$A309,'Growth rates'!$C$4:$C$999,$W309)</f>
        <v>4.6009260526497648</v>
      </c>
      <c r="AM309" s="2">
        <f>SUMIFS('Growth rates'!R$4:R$999,'Growth rates'!$B$4:$B$999,Demands!$A309,'Growth rates'!$C$4:$C$999,$W309)</f>
        <v>5.0116467991289628</v>
      </c>
      <c r="AN309" s="2">
        <f>SUMIFS('Growth rates'!S$4:S$999,'Growth rates'!$B$4:$B$999,Demands!$A309,'Growth rates'!$C$4:$C$999,$W309)</f>
        <v>5.4192508919727196</v>
      </c>
      <c r="AO309" s="2">
        <f>SUMIFS('Growth rates'!T$4:T$999,'Growth rates'!$B$4:$B$999,Demands!$A309,'Growth rates'!$C$4:$C$999,$W309)</f>
        <v>5.8237044545110859</v>
      </c>
      <c r="AP309" s="2">
        <f>SUMIFS('Growth rates'!U$4:U$999,'Growth rates'!$B$4:$B$999,Demands!$A309,'Growth rates'!$C$4:$C$999,$W309)</f>
        <v>6.2248719800642567</v>
      </c>
      <c r="AR309">
        <f>VLOOKUP(C309&amp;A309,Driver_elast!$A$2:$E$1161,5,FALSE)</f>
        <v>1.422553</v>
      </c>
      <c r="AS309">
        <f t="shared" si="100"/>
        <v>1</v>
      </c>
      <c r="AT309">
        <f t="shared" si="101"/>
        <v>0.2</v>
      </c>
      <c r="AV309" s="2" cm="1">
        <f t="array" ref="AV309">TREND($AR309:$AS309,$AR$3:$AS$3,AV$1)</f>
        <v>1.4225529999999971</v>
      </c>
      <c r="AW309" s="2" cm="1">
        <f t="array" ref="AW309">TREND($AR309:$AS309,$AR$3:$AS$3,AW$1)</f>
        <v>1.412246829268291</v>
      </c>
      <c r="AX309" s="2" cm="1">
        <f t="array" ref="AX309">TREND($AR309:$AS309,$AR$3:$AS$3,AX$1)</f>
        <v>1.3607159756097538</v>
      </c>
      <c r="AY309" s="2" cm="1">
        <f t="array" ref="AY309">TREND($AR309:$AS309,$AR$3:$AS$3,AY$1)</f>
        <v>1.3091851219512201</v>
      </c>
      <c r="AZ309" s="2" cm="1">
        <f t="array" ref="AZ309">TREND($AR309:$AS309,$AR$3:$AS$3,AZ$1)</f>
        <v>1.2576542682926828</v>
      </c>
      <c r="BA309" s="2" cm="1">
        <f t="array" ref="BA309">TREND($AR309:$AS309,$AR$3:$AS$3,BA$1)</f>
        <v>1.2061234146341455</v>
      </c>
      <c r="BB309" s="2" cm="1">
        <f t="array" ref="BB309">TREND($AR309:$AS309,$AR$3:$AS$3,BB$1)</f>
        <v>1.1545925609756083</v>
      </c>
      <c r="BC309" s="2" cm="1">
        <f t="array" ref="BC309">TREND($AR309:$AS309,$AR$3:$AS$3,BC$1)</f>
        <v>1.103061707317071</v>
      </c>
      <c r="BD309" s="2" cm="1">
        <f t="array" ref="BD309">TREND($AR309:$AS309,$AR$3:$AS$3,BD$1)</f>
        <v>1.0515308536585337</v>
      </c>
      <c r="BE309" s="2" cm="1">
        <f t="array" ref="BE309">TREND($AR309:$AS309,$AR$3:$AS$3,BE$1)</f>
        <v>1</v>
      </c>
      <c r="BF309" s="20" cm="1">
        <f t="array" ref="BF309">TREND($AS309:$AT309,$AS$3:$AT$3,BF$1)</f>
        <v>0.90000000000000568</v>
      </c>
      <c r="BG309" s="20" cm="1">
        <f t="array" ref="BG309">TREND($AS309:$AT309,$AS$3:$AT$3,BG$1)</f>
        <v>0.80000000000000426</v>
      </c>
      <c r="BH309" s="20" cm="1">
        <f t="array" ref="BH309">TREND($AS309:$AT309,$AS$3:$AT$3,BH$1)</f>
        <v>0.70000000000000284</v>
      </c>
      <c r="BI309" s="20" cm="1">
        <f t="array" ref="BI309">TREND($AS309:$AT309,$AS$3:$AT$3,BI$1)</f>
        <v>0.60000000000000142</v>
      </c>
      <c r="BJ309" s="20" cm="1">
        <f t="array" ref="BJ309">TREND($AS309:$AT309,$AS$3:$AT$3,BJ$1)</f>
        <v>0.5</v>
      </c>
      <c r="BK309" s="20" cm="1">
        <f t="array" ref="BK309">TREND($AS309:$AT309,$AS$3:$AT$3,BK$1)</f>
        <v>0.40000000000000568</v>
      </c>
      <c r="BL309" s="20" cm="1">
        <f t="array" ref="BL309">TREND($AS309:$AT309,$AS$3:$AT$3,BL$1)</f>
        <v>0.30000000000000426</v>
      </c>
      <c r="BM309" s="20" cm="1">
        <f t="array" ref="BM309">TREND($AS309:$AT309,$AS$3:$AT$3,BM$1)</f>
        <v>0.20000000000000284</v>
      </c>
    </row>
    <row r="310" spans="1:65" x14ac:dyDescent="0.35">
      <c r="A310" t="str">
        <f>IF(BYDem!B308="","\I:",BYDem!B308)</f>
        <v>Brazil</v>
      </c>
      <c r="B310" t="str">
        <f>BYDem!E308</f>
        <v>RSC</v>
      </c>
      <c r="C310" t="str">
        <f t="shared" si="102"/>
        <v>RSC</v>
      </c>
      <c r="D310" s="4">
        <f>SUMIFS(BYDem!$M$2:$M$2000,BYDem!$B$2:$B$2000,Demands!$A310,BYDem!$E$2:$E$2000,Demands!$B310)</f>
        <v>150.36007714437</v>
      </c>
      <c r="E310" s="4">
        <f t="shared" si="83"/>
        <v>148.78694476782016</v>
      </c>
      <c r="F310" s="4">
        <f t="shared" si="84"/>
        <v>194.97197435319808</v>
      </c>
      <c r="G310" s="4">
        <f t="shared" si="85"/>
        <v>227.58392493593746</v>
      </c>
      <c r="H310" s="4">
        <f t="shared" si="86"/>
        <v>287.607575584899</v>
      </c>
      <c r="I310" s="4">
        <f t="shared" si="87"/>
        <v>374.96649295846663</v>
      </c>
      <c r="J310" s="4">
        <f t="shared" si="88"/>
        <v>494.77856902997735</v>
      </c>
      <c r="K310" s="4">
        <f t="shared" si="89"/>
        <v>650.39036590816056</v>
      </c>
      <c r="L310" s="4">
        <f t="shared" si="90"/>
        <v>844.97564901539795</v>
      </c>
      <c r="M310" s="4">
        <f t="shared" si="91"/>
        <v>1079.0142675933591</v>
      </c>
      <c r="N310" s="4">
        <f t="shared" si="92"/>
        <v>1329.1526647761427</v>
      </c>
      <c r="O310" s="4">
        <f t="shared" si="93"/>
        <v>1576.9638664186807</v>
      </c>
      <c r="P310" s="4">
        <f t="shared" si="94"/>
        <v>1811.0250459353272</v>
      </c>
      <c r="Q310" s="4">
        <f t="shared" si="95"/>
        <v>2017.2048861573955</v>
      </c>
      <c r="R310" s="4">
        <f t="shared" si="96"/>
        <v>2190.3059449430884</v>
      </c>
      <c r="S310" s="4">
        <f t="shared" si="97"/>
        <v>2327.2998275720538</v>
      </c>
      <c r="T310" s="4">
        <f t="shared" si="98"/>
        <v>2427.4798951939606</v>
      </c>
      <c r="U310" s="4">
        <f t="shared" si="99"/>
        <v>2491.7768494849593</v>
      </c>
      <c r="W310" s="5" t="str">
        <f>VLOOKUP(C310&amp;A310,Driver_elast!$A$2:$D$1161,4,FALSE)</f>
        <v>GDP</v>
      </c>
      <c r="X310" s="5">
        <v>0</v>
      </c>
      <c r="Y310" s="2">
        <f>SUMIFS('Growth rates'!D$4:D$999,'Growth rates'!$B$4:$B$999,Demands!$A310,'Growth rates'!$C$4:$C$999,$W310)</f>
        <v>1</v>
      </c>
      <c r="Z310" s="2">
        <f>SUMIFS('Growth rates'!E$4:E$999,'Growth rates'!$B$4:$B$999,Demands!$A310,'Growth rates'!$C$4:$C$999,$W310)</f>
        <v>0.99455805173916056</v>
      </c>
      <c r="AA310" s="2">
        <f>SUMIFS('Growth rates'!F$4:F$999,'Growth rates'!$B$4:$B$999,Demands!$A310,'Growth rates'!$C$4:$C$999,$W310)</f>
        <v>1.1551368549712657</v>
      </c>
      <c r="AB310" s="2">
        <f>SUMIFS('Growth rates'!G$4:G$999,'Growth rates'!$B$4:$B$999,Demands!$A310,'Growth rates'!$C$4:$C$999,$W310)</f>
        <v>1.2556353840462564</v>
      </c>
      <c r="AC310" s="2">
        <f>SUMIFS('Growth rates'!H$4:H$999,'Growth rates'!$B$4:$B$999,Demands!$A310,'Growth rates'!$C$4:$C$999,$W310)</f>
        <v>1.4278880877432854</v>
      </c>
      <c r="AD310" s="2">
        <f>SUMIFS('Growth rates'!I$4:I$999,'Growth rates'!$B$4:$B$999,Demands!$A310,'Growth rates'!$C$4:$C$999,$W310)</f>
        <v>1.65347960827729</v>
      </c>
      <c r="AE310" s="2">
        <f>SUMIFS('Growth rates'!J$4:J$999,'Growth rates'!$B$4:$B$999,Demands!$A310,'Growth rates'!$C$4:$C$999,$W310)</f>
        <v>1.9282871549153016</v>
      </c>
      <c r="AF310" s="2">
        <f>SUMIFS('Growth rates'!K$4:K$999,'Growth rates'!$B$4:$B$999,Demands!$A310,'Growth rates'!$C$4:$C$999,$W310)</f>
        <v>2.243733154825867</v>
      </c>
      <c r="AG310" s="2">
        <f>SUMIFS('Growth rates'!L$4:L$999,'Growth rates'!$B$4:$B$999,Demands!$A310,'Growth rates'!$C$4:$C$999,$W310)</f>
        <v>2.5928966043381108</v>
      </c>
      <c r="AH310" s="2">
        <f>SUMIFS('Growth rates'!M$4:M$999,'Growth rates'!$B$4:$B$999,Demands!$A310,'Growth rates'!$C$4:$C$999,$W310)</f>
        <v>2.9664478685476801</v>
      </c>
      <c r="AI310" s="2">
        <f>SUMIFS('Growth rates'!N$4:N$999,'Growth rates'!$B$4:$B$999,Demands!$A310,'Growth rates'!$C$4:$C$999,$W310)</f>
        <v>3.3638855727393078</v>
      </c>
      <c r="AJ310" s="2">
        <f>SUMIFS('Growth rates'!O$4:O$999,'Growth rates'!$B$4:$B$999,Demands!$A310,'Growth rates'!$C$4:$C$999,$W310)</f>
        <v>3.771659048932817</v>
      </c>
      <c r="AK310" s="2">
        <f>SUMIFS('Growth rates'!P$4:P$999,'Growth rates'!$B$4:$B$999,Demands!$A310,'Growth rates'!$C$4:$C$999,$W310)</f>
        <v>4.1876306792543341</v>
      </c>
      <c r="AL310" s="2">
        <f>SUMIFS('Growth rates'!Q$4:Q$999,'Growth rates'!$B$4:$B$999,Demands!$A310,'Growth rates'!$C$4:$C$999,$W310)</f>
        <v>4.6009260526497648</v>
      </c>
      <c r="AM310" s="2">
        <f>SUMIFS('Growth rates'!R$4:R$999,'Growth rates'!$B$4:$B$999,Demands!$A310,'Growth rates'!$C$4:$C$999,$W310)</f>
        <v>5.0116467991289628</v>
      </c>
      <c r="AN310" s="2">
        <f>SUMIFS('Growth rates'!S$4:S$999,'Growth rates'!$B$4:$B$999,Demands!$A310,'Growth rates'!$C$4:$C$999,$W310)</f>
        <v>5.4192508919727196</v>
      </c>
      <c r="AO310" s="2">
        <f>SUMIFS('Growth rates'!T$4:T$999,'Growth rates'!$B$4:$B$999,Demands!$A310,'Growth rates'!$C$4:$C$999,$W310)</f>
        <v>5.8237044545110859</v>
      </c>
      <c r="AP310" s="2">
        <f>SUMIFS('Growth rates'!U$4:U$999,'Growth rates'!$B$4:$B$999,Demands!$A310,'Growth rates'!$C$4:$C$999,$W310)</f>
        <v>6.2248719800642567</v>
      </c>
      <c r="AR310">
        <f>VLOOKUP(C310&amp;A310,Driver_elast!$A$2:$E$1161,5,FALSE)</f>
        <v>1.922553</v>
      </c>
      <c r="AS310">
        <f t="shared" si="100"/>
        <v>1.922553</v>
      </c>
      <c r="AT310">
        <f t="shared" si="101"/>
        <v>0.38451059999999998</v>
      </c>
      <c r="AV310" s="2" cm="1">
        <f t="array" ref="AV310">TREND($AR310:$AS310,$AR$3:$AS$3,AV$1)</f>
        <v>1.922553</v>
      </c>
      <c r="AW310" s="2" cm="1">
        <f t="array" ref="AW310">TREND($AR310:$AS310,$AR$3:$AS$3,AW$1)</f>
        <v>1.922553</v>
      </c>
      <c r="AX310" s="2" cm="1">
        <f t="array" ref="AX310">TREND($AR310:$AS310,$AR$3:$AS$3,AX$1)</f>
        <v>1.922553</v>
      </c>
      <c r="AY310" s="2" cm="1">
        <f t="array" ref="AY310">TREND($AR310:$AS310,$AR$3:$AS$3,AY$1)</f>
        <v>1.922553</v>
      </c>
      <c r="AZ310" s="2" cm="1">
        <f t="array" ref="AZ310">TREND($AR310:$AS310,$AR$3:$AS$3,AZ$1)</f>
        <v>1.922553</v>
      </c>
      <c r="BA310" s="2" cm="1">
        <f t="array" ref="BA310">TREND($AR310:$AS310,$AR$3:$AS$3,BA$1)</f>
        <v>1.922553</v>
      </c>
      <c r="BB310" s="2" cm="1">
        <f t="array" ref="BB310">TREND($AR310:$AS310,$AR$3:$AS$3,BB$1)</f>
        <v>1.922553</v>
      </c>
      <c r="BC310" s="2" cm="1">
        <f t="array" ref="BC310">TREND($AR310:$AS310,$AR$3:$AS$3,BC$1)</f>
        <v>1.922553</v>
      </c>
      <c r="BD310" s="2" cm="1">
        <f t="array" ref="BD310">TREND($AR310:$AS310,$AR$3:$AS$3,BD$1)</f>
        <v>1.922553</v>
      </c>
      <c r="BE310" s="2" cm="1">
        <f t="array" ref="BE310">TREND($AR310:$AS310,$AR$3:$AS$3,BE$1)</f>
        <v>1.922553</v>
      </c>
      <c r="BF310" s="20" cm="1">
        <f t="array" ref="BF310">TREND($AS310:$AT310,$AS$3:$AT$3,BF$1)</f>
        <v>1.7302976999999942</v>
      </c>
      <c r="BG310" s="20" cm="1">
        <f t="array" ref="BG310">TREND($AS310:$AT310,$AS$3:$AT$3,BG$1)</f>
        <v>1.5380423999999948</v>
      </c>
      <c r="BH310" s="20" cm="1">
        <f t="array" ref="BH310">TREND($AS310:$AT310,$AS$3:$AT$3,BH$1)</f>
        <v>1.3457870999999955</v>
      </c>
      <c r="BI310" s="20" cm="1">
        <f t="array" ref="BI310">TREND($AS310:$AT310,$AS$3:$AT$3,BI$1)</f>
        <v>1.1535317999999961</v>
      </c>
      <c r="BJ310" s="20" cm="1">
        <f t="array" ref="BJ310">TREND($AS310:$AT310,$AS$3:$AT$3,BJ$1)</f>
        <v>0.96127649999999676</v>
      </c>
      <c r="BK310" s="20" cm="1">
        <f t="array" ref="BK310">TREND($AS310:$AT310,$AS$3:$AT$3,BK$1)</f>
        <v>0.76902119999999741</v>
      </c>
      <c r="BL310" s="20" cm="1">
        <f t="array" ref="BL310">TREND($AS310:$AT310,$AS$3:$AT$3,BL$1)</f>
        <v>0.57676589999999806</v>
      </c>
      <c r="BM310" s="20" cm="1">
        <f t="array" ref="BM310">TREND($AS310:$AT310,$AS$3:$AT$3,BM$1)</f>
        <v>0.3845105999999987</v>
      </c>
    </row>
    <row r="311" spans="1:65" x14ac:dyDescent="0.35">
      <c r="A311" t="str">
        <f>IF(BYDem!B309="","\I:",BYDem!B309)</f>
        <v>Brazil</v>
      </c>
      <c r="B311" t="str">
        <f>BYDem!E309</f>
        <v>RSH</v>
      </c>
      <c r="C311" t="str">
        <f t="shared" si="102"/>
        <v>RSH</v>
      </c>
      <c r="D311" s="4">
        <f>SUMIFS(BYDem!$M$2:$M$2000,BYDem!$B$2:$B$2000,Demands!$A311,BYDem!$E$2:$E$2000,Demands!$B311)</f>
        <v>22.241265376730901</v>
      </c>
      <c r="E311" s="4">
        <f t="shared" si="83"/>
        <v>22.508801978364144</v>
      </c>
      <c r="F311" s="4">
        <f t="shared" si="84"/>
        <v>23.856210810919663</v>
      </c>
      <c r="G311" s="4">
        <f t="shared" si="85"/>
        <v>25.157018241822751</v>
      </c>
      <c r="H311" s="4">
        <f t="shared" si="86"/>
        <v>26.132028299279582</v>
      </c>
      <c r="I311" s="4">
        <f t="shared" si="87"/>
        <v>26.733993920549828</v>
      </c>
      <c r="J311" s="4">
        <f t="shared" si="88"/>
        <v>26.954822327004003</v>
      </c>
      <c r="K311" s="4">
        <f t="shared" si="89"/>
        <v>26.783855327759369</v>
      </c>
      <c r="L311" s="4">
        <f t="shared" si="90"/>
        <v>26.28709733914517</v>
      </c>
      <c r="M311" s="4">
        <f t="shared" si="91"/>
        <v>25.509671177688187</v>
      </c>
      <c r="N311" s="4">
        <f t="shared" si="92"/>
        <v>24.583628964829835</v>
      </c>
      <c r="O311" s="4">
        <f t="shared" si="93"/>
        <v>23.599176017397955</v>
      </c>
      <c r="P311" s="4">
        <f t="shared" si="94"/>
        <v>22.625517115193283</v>
      </c>
      <c r="Q311" s="4">
        <f t="shared" si="95"/>
        <v>21.71392388670348</v>
      </c>
      <c r="R311" s="4">
        <f t="shared" si="96"/>
        <v>20.931493919915994</v>
      </c>
      <c r="S311" s="4">
        <f t="shared" si="97"/>
        <v>20.302206090076574</v>
      </c>
      <c r="T311" s="4">
        <f t="shared" si="98"/>
        <v>19.837041976767729</v>
      </c>
      <c r="U311" s="4">
        <f t="shared" si="99"/>
        <v>19.534728725427392</v>
      </c>
      <c r="W311" s="5" t="str">
        <f>VLOOKUP(C311&amp;A311,Driver_elast!$A$2:$D$1161,4,FALSE)</f>
        <v>POP</v>
      </c>
      <c r="X311" s="5">
        <v>1</v>
      </c>
      <c r="Y311" s="2">
        <f>SUMIFS('Growth rates'!D$4:D$999,'Growth rates'!$B$4:$B$999,Demands!$A311,'Growth rates'!$C$4:$C$999,$W311)</f>
        <v>1</v>
      </c>
      <c r="Z311" s="2">
        <f>SUMIFS('Growth rates'!E$4:E$999,'Growth rates'!$B$4:$B$999,Demands!$A311,'Growth rates'!$C$4:$C$999,$W311)</f>
        <v>1.0047238440708715</v>
      </c>
      <c r="AA311" s="2">
        <f>SUMIFS('Growth rates'!F$4:F$999,'Growth rates'!$B$4:$B$999,Demands!$A311,'Growth rates'!$C$4:$C$999,$W311)</f>
        <v>1.0283430644252278</v>
      </c>
      <c r="AB311" s="2">
        <f>SUMIFS('Growth rates'!G$4:G$999,'Growth rates'!$B$4:$B$999,Demands!$A311,'Growth rates'!$C$4:$C$999,$W311)</f>
        <v>1.0503632719755356</v>
      </c>
      <c r="AC311" s="2">
        <f>SUMIFS('Growth rates'!H$4:H$999,'Growth rates'!$B$4:$B$999,Demands!$A311,'Growth rates'!$C$4:$C$999,$W311)</f>
        <v>1.0663500629885676</v>
      </c>
      <c r="AD311" s="2">
        <f>SUMIFS('Growth rates'!I$4:I$999,'Growth rates'!$B$4:$B$999,Demands!$A311,'Growth rates'!$C$4:$C$999,$W311)</f>
        <v>1.0759965727385672</v>
      </c>
      <c r="AE311" s="2">
        <f>SUMIFS('Growth rates'!J$4:J$999,'Growth rates'!$B$4:$B$999,Demands!$A311,'Growth rates'!$C$4:$C$999,$W311)</f>
        <v>1.0794869616556648</v>
      </c>
      <c r="AF311" s="2">
        <f>SUMIFS('Growth rates'!K$4:K$999,'Growth rates'!$B$4:$B$999,Demands!$A311,'Growth rates'!$C$4:$C$999,$W311)</f>
        <v>1.0767981210610733</v>
      </c>
      <c r="AG311" s="2">
        <f>SUMIFS('Growth rates'!L$4:L$999,'Growth rates'!$B$4:$B$999,Demands!$A311,'Growth rates'!$C$4:$C$999,$W311)</f>
        <v>1.0689551990234039</v>
      </c>
      <c r="AH311" s="2">
        <f>SUMIFS('Growth rates'!M$4:M$999,'Growth rates'!$B$4:$B$999,Demands!$A311,'Growth rates'!$C$4:$C$999,$W311)</f>
        <v>1.0565401665133405</v>
      </c>
      <c r="AI311" s="2">
        <f>SUMIFS('Growth rates'!N$4:N$999,'Growth rates'!$B$4:$B$999,Demands!$A311,'Growth rates'!$C$4:$C$999,$W311)</f>
        <v>1.0398045673369161</v>
      </c>
      <c r="AJ311" s="2">
        <f>SUMIFS('Growth rates'!O$4:O$999,'Growth rates'!$B$4:$B$999,Demands!$A311,'Growth rates'!$C$4:$C$999,$W311)</f>
        <v>1.0193644895528671</v>
      </c>
      <c r="AK311" s="2">
        <f>SUMIFS('Growth rates'!P$4:P$999,'Growth rates'!$B$4:$B$999,Demands!$A311,'Growth rates'!$C$4:$C$999,$W311)</f>
        <v>0.99576985259764572</v>
      </c>
      <c r="AL311" s="2">
        <f>SUMIFS('Growth rates'!Q$4:Q$999,'Growth rates'!$B$4:$B$999,Demands!$A311,'Growth rates'!$C$4:$C$999,$W311)</f>
        <v>0.96951061340022027</v>
      </c>
      <c r="AM311" s="2">
        <f>SUMIFS('Growth rates'!R$4:R$999,'Growth rates'!$B$4:$B$999,Demands!$A311,'Growth rates'!$C$4:$C$999,$W311)</f>
        <v>0.94207203750446034</v>
      </c>
      <c r="AN311" s="2">
        <f>SUMIFS('Growth rates'!S$4:S$999,'Growth rates'!$B$4:$B$999,Demands!$A311,'Growth rates'!$C$4:$C$999,$W311)</f>
        <v>0.91426561814188578</v>
      </c>
      <c r="AO311" s="2">
        <f>SUMIFS('Growth rates'!T$4:T$999,'Growth rates'!$B$4:$B$999,Demands!$A311,'Growth rates'!$C$4:$C$999,$W311)</f>
        <v>0.88684445056356764</v>
      </c>
      <c r="AP311" s="2">
        <f>SUMIFS('Growth rates'!U$4:U$999,'Growth rates'!$B$4:$B$999,Demands!$A311,'Growth rates'!$C$4:$C$999,$W311)</f>
        <v>0.86030636632699875</v>
      </c>
      <c r="AR311">
        <f>VLOOKUP(C311&amp;A311,Driver_elast!$A$2:$E$1161,5,FALSE)</f>
        <v>2.5464090000000001</v>
      </c>
      <c r="AS311">
        <f t="shared" si="100"/>
        <v>2.5464090000000001</v>
      </c>
      <c r="AT311">
        <f t="shared" si="101"/>
        <v>0.50928180000000001</v>
      </c>
      <c r="AV311" s="2" cm="1">
        <f t="array" ref="AV311">TREND($AR311:$AS311,$AR$3:$AS$3,AV$1)</f>
        <v>2.5464090000000001</v>
      </c>
      <c r="AW311" s="2" cm="1">
        <f t="array" ref="AW311">TREND($AR311:$AS311,$AR$3:$AS$3,AW$1)</f>
        <v>2.5464090000000001</v>
      </c>
      <c r="AX311" s="2" cm="1">
        <f t="array" ref="AX311">TREND($AR311:$AS311,$AR$3:$AS$3,AX$1)</f>
        <v>2.5464090000000001</v>
      </c>
      <c r="AY311" s="2" cm="1">
        <f t="array" ref="AY311">TREND($AR311:$AS311,$AR$3:$AS$3,AY$1)</f>
        <v>2.5464090000000001</v>
      </c>
      <c r="AZ311" s="2" cm="1">
        <f t="array" ref="AZ311">TREND($AR311:$AS311,$AR$3:$AS$3,AZ$1)</f>
        <v>2.5464090000000001</v>
      </c>
      <c r="BA311" s="2" cm="1">
        <f t="array" ref="BA311">TREND($AR311:$AS311,$AR$3:$AS$3,BA$1)</f>
        <v>2.5464090000000001</v>
      </c>
      <c r="BB311" s="2" cm="1">
        <f t="array" ref="BB311">TREND($AR311:$AS311,$AR$3:$AS$3,BB$1)</f>
        <v>2.5464090000000001</v>
      </c>
      <c r="BC311" s="2" cm="1">
        <f t="array" ref="BC311">TREND($AR311:$AS311,$AR$3:$AS$3,BC$1)</f>
        <v>2.5464090000000001</v>
      </c>
      <c r="BD311" s="2" cm="1">
        <f t="array" ref="BD311">TREND($AR311:$AS311,$AR$3:$AS$3,BD$1)</f>
        <v>2.5464090000000001</v>
      </c>
      <c r="BE311" s="2" cm="1">
        <f t="array" ref="BE311">TREND($AR311:$AS311,$AR$3:$AS$3,BE$1)</f>
        <v>2.5464090000000001</v>
      </c>
      <c r="BF311" s="20" cm="1">
        <f t="array" ref="BF311">TREND($AS311:$AT311,$AS$3:$AT$3,BF$1)</f>
        <v>2.291768100000013</v>
      </c>
      <c r="BG311" s="20" cm="1">
        <f t="array" ref="BG311">TREND($AS311:$AT311,$AS$3:$AT$3,BG$1)</f>
        <v>2.0371272000000005</v>
      </c>
      <c r="BH311" s="20" cm="1">
        <f t="array" ref="BH311">TREND($AS311:$AT311,$AS$3:$AT$3,BH$1)</f>
        <v>1.7824863000000022</v>
      </c>
      <c r="BI311" s="20" cm="1">
        <f t="array" ref="BI311">TREND($AS311:$AT311,$AS$3:$AT$3,BI$1)</f>
        <v>1.5278454000000039</v>
      </c>
      <c r="BJ311" s="20" cm="1">
        <f t="array" ref="BJ311">TREND($AS311:$AT311,$AS$3:$AT$3,BJ$1)</f>
        <v>1.2732045000000056</v>
      </c>
      <c r="BK311" s="20" cm="1">
        <f t="array" ref="BK311">TREND($AS311:$AT311,$AS$3:$AT$3,BK$1)</f>
        <v>1.0185636000000073</v>
      </c>
      <c r="BL311" s="20" cm="1">
        <f t="array" ref="BL311">TREND($AS311:$AT311,$AS$3:$AT$3,BL$1)</f>
        <v>0.76392270000000906</v>
      </c>
      <c r="BM311" s="20" cm="1">
        <f t="array" ref="BM311">TREND($AS311:$AT311,$AS$3:$AT$3,BM$1)</f>
        <v>0.50928180000001078</v>
      </c>
    </row>
    <row r="312" spans="1:65" x14ac:dyDescent="0.35">
      <c r="A312" t="str">
        <f>IF(BYDem!B310="","\I:",BYDem!B310)</f>
        <v>Brazil</v>
      </c>
      <c r="B312" t="str">
        <f>BYDem!E310</f>
        <v>TAD</v>
      </c>
      <c r="C312" t="str">
        <f t="shared" si="102"/>
        <v>TAD</v>
      </c>
      <c r="D312" s="4">
        <f>SUMIFS(BYDem!$M$2:$M$2000,BYDem!$B$2:$B$2000,Demands!$A312,BYDem!$E$2:$E$2000,Demands!$B312)</f>
        <v>140.16918637800001</v>
      </c>
      <c r="E312" s="4">
        <f t="shared" si="83"/>
        <v>139.59681133777539</v>
      </c>
      <c r="F312" s="4">
        <f t="shared" si="84"/>
        <v>156.50929163326052</v>
      </c>
      <c r="G312" s="4">
        <f t="shared" si="85"/>
        <v>166.72668507193387</v>
      </c>
      <c r="H312" s="4">
        <f t="shared" si="86"/>
        <v>183.88921641124375</v>
      </c>
      <c r="I312" s="4">
        <f t="shared" si="87"/>
        <v>205.68932161164844</v>
      </c>
      <c r="J312" s="4">
        <f t="shared" si="88"/>
        <v>231.34097031408317</v>
      </c>
      <c r="K312" s="4">
        <f t="shared" si="89"/>
        <v>259.73843677824073</v>
      </c>
      <c r="L312" s="4">
        <f t="shared" si="90"/>
        <v>290.06809515575304</v>
      </c>
      <c r="M312" s="4">
        <f t="shared" si="91"/>
        <v>321.42539802684666</v>
      </c>
      <c r="N312" s="4">
        <f t="shared" si="92"/>
        <v>350.50769941615346</v>
      </c>
      <c r="O312" s="4">
        <f t="shared" si="93"/>
        <v>376.01350439797756</v>
      </c>
      <c r="P312" s="4">
        <f t="shared" si="94"/>
        <v>397.79594281357782</v>
      </c>
      <c r="Q312" s="4">
        <f t="shared" si="95"/>
        <v>415.47167841779054</v>
      </c>
      <c r="R312" s="4">
        <f t="shared" si="96"/>
        <v>429.38678516823563</v>
      </c>
      <c r="S312" s="4">
        <f t="shared" si="97"/>
        <v>439.86869627012544</v>
      </c>
      <c r="T312" s="4">
        <f t="shared" si="98"/>
        <v>447.25874741966851</v>
      </c>
      <c r="U312" s="4">
        <f t="shared" si="99"/>
        <v>451.88244060383653</v>
      </c>
      <c r="W312" s="5" t="str">
        <f>VLOOKUP(C312&amp;A312,Driver_elast!$A$2:$D$1161,4,FALSE)</f>
        <v>GDP</v>
      </c>
      <c r="X312" s="5">
        <v>1</v>
      </c>
      <c r="Y312" s="2">
        <f>SUMIFS('Growth rates'!D$4:D$999,'Growth rates'!$B$4:$B$999,Demands!$A312,'Growth rates'!$C$4:$C$999,$W312)</f>
        <v>1</v>
      </c>
      <c r="Z312" s="2">
        <f>SUMIFS('Growth rates'!E$4:E$999,'Growth rates'!$B$4:$B$999,Demands!$A312,'Growth rates'!$C$4:$C$999,$W312)</f>
        <v>0.99455805173916056</v>
      </c>
      <c r="AA312" s="2">
        <f>SUMIFS('Growth rates'!F$4:F$999,'Growth rates'!$B$4:$B$999,Demands!$A312,'Growth rates'!$C$4:$C$999,$W312)</f>
        <v>1.1551368549712657</v>
      </c>
      <c r="AB312" s="2">
        <f>SUMIFS('Growth rates'!G$4:G$999,'Growth rates'!$B$4:$B$999,Demands!$A312,'Growth rates'!$C$4:$C$999,$W312)</f>
        <v>1.2556353840462564</v>
      </c>
      <c r="AC312" s="2">
        <f>SUMIFS('Growth rates'!H$4:H$999,'Growth rates'!$B$4:$B$999,Demands!$A312,'Growth rates'!$C$4:$C$999,$W312)</f>
        <v>1.4278880877432854</v>
      </c>
      <c r="AD312" s="2">
        <f>SUMIFS('Growth rates'!I$4:I$999,'Growth rates'!$B$4:$B$999,Demands!$A312,'Growth rates'!$C$4:$C$999,$W312)</f>
        <v>1.65347960827729</v>
      </c>
      <c r="AE312" s="2">
        <f>SUMIFS('Growth rates'!J$4:J$999,'Growth rates'!$B$4:$B$999,Demands!$A312,'Growth rates'!$C$4:$C$999,$W312)</f>
        <v>1.9282871549153016</v>
      </c>
      <c r="AF312" s="2">
        <f>SUMIFS('Growth rates'!K$4:K$999,'Growth rates'!$B$4:$B$999,Demands!$A312,'Growth rates'!$C$4:$C$999,$W312)</f>
        <v>2.243733154825867</v>
      </c>
      <c r="AG312" s="2">
        <f>SUMIFS('Growth rates'!L$4:L$999,'Growth rates'!$B$4:$B$999,Demands!$A312,'Growth rates'!$C$4:$C$999,$W312)</f>
        <v>2.5928966043381108</v>
      </c>
      <c r="AH312" s="2">
        <f>SUMIFS('Growth rates'!M$4:M$999,'Growth rates'!$B$4:$B$999,Demands!$A312,'Growth rates'!$C$4:$C$999,$W312)</f>
        <v>2.9664478685476801</v>
      </c>
      <c r="AI312" s="2">
        <f>SUMIFS('Growth rates'!N$4:N$999,'Growth rates'!$B$4:$B$999,Demands!$A312,'Growth rates'!$C$4:$C$999,$W312)</f>
        <v>3.3638855727393078</v>
      </c>
      <c r="AJ312" s="2">
        <f>SUMIFS('Growth rates'!O$4:O$999,'Growth rates'!$B$4:$B$999,Demands!$A312,'Growth rates'!$C$4:$C$999,$W312)</f>
        <v>3.771659048932817</v>
      </c>
      <c r="AK312" s="2">
        <f>SUMIFS('Growth rates'!P$4:P$999,'Growth rates'!$B$4:$B$999,Demands!$A312,'Growth rates'!$C$4:$C$999,$W312)</f>
        <v>4.1876306792543341</v>
      </c>
      <c r="AL312" s="2">
        <f>SUMIFS('Growth rates'!Q$4:Q$999,'Growth rates'!$B$4:$B$999,Demands!$A312,'Growth rates'!$C$4:$C$999,$W312)</f>
        <v>4.6009260526497648</v>
      </c>
      <c r="AM312" s="2">
        <f>SUMIFS('Growth rates'!R$4:R$999,'Growth rates'!$B$4:$B$999,Demands!$A312,'Growth rates'!$C$4:$C$999,$W312)</f>
        <v>5.0116467991289628</v>
      </c>
      <c r="AN312" s="2">
        <f>SUMIFS('Growth rates'!S$4:S$999,'Growth rates'!$B$4:$B$999,Demands!$A312,'Growth rates'!$C$4:$C$999,$W312)</f>
        <v>5.4192508919727196</v>
      </c>
      <c r="AO312" s="2">
        <f>SUMIFS('Growth rates'!T$4:T$999,'Growth rates'!$B$4:$B$999,Demands!$A312,'Growth rates'!$C$4:$C$999,$W312)</f>
        <v>5.8237044545110859</v>
      </c>
      <c r="AP312" s="2">
        <f>SUMIFS('Growth rates'!U$4:U$999,'Growth rates'!$B$4:$B$999,Demands!$A312,'Growth rates'!$C$4:$C$999,$W312)</f>
        <v>6.2248719800642567</v>
      </c>
      <c r="AR312">
        <f>VLOOKUP(C312&amp;A312,Driver_elast!$A$2:$E$1161,5,FALSE)</f>
        <v>0.75036700000000001</v>
      </c>
      <c r="AS312">
        <f t="shared" si="100"/>
        <v>0.75036700000000001</v>
      </c>
      <c r="AT312">
        <f t="shared" si="101"/>
        <v>0.1500734</v>
      </c>
      <c r="AV312" s="2" cm="1">
        <f t="array" ref="AV312">TREND($AR312:$AS312,$AR$3:$AS$3,AV$1)</f>
        <v>0.75036700000000001</v>
      </c>
      <c r="AW312" s="2" cm="1">
        <f t="array" ref="AW312">TREND($AR312:$AS312,$AR$3:$AS$3,AW$1)</f>
        <v>0.75036700000000001</v>
      </c>
      <c r="AX312" s="2" cm="1">
        <f t="array" ref="AX312">TREND($AR312:$AS312,$AR$3:$AS$3,AX$1)</f>
        <v>0.75036700000000001</v>
      </c>
      <c r="AY312" s="2" cm="1">
        <f t="array" ref="AY312">TREND($AR312:$AS312,$AR$3:$AS$3,AY$1)</f>
        <v>0.75036700000000001</v>
      </c>
      <c r="AZ312" s="2" cm="1">
        <f t="array" ref="AZ312">TREND($AR312:$AS312,$AR$3:$AS$3,AZ$1)</f>
        <v>0.75036700000000001</v>
      </c>
      <c r="BA312" s="2" cm="1">
        <f t="array" ref="BA312">TREND($AR312:$AS312,$AR$3:$AS$3,BA$1)</f>
        <v>0.75036700000000001</v>
      </c>
      <c r="BB312" s="2" cm="1">
        <f t="array" ref="BB312">TREND($AR312:$AS312,$AR$3:$AS$3,BB$1)</f>
        <v>0.75036700000000001</v>
      </c>
      <c r="BC312" s="2" cm="1">
        <f t="array" ref="BC312">TREND($AR312:$AS312,$AR$3:$AS$3,BC$1)</f>
        <v>0.75036700000000001</v>
      </c>
      <c r="BD312" s="2" cm="1">
        <f t="array" ref="BD312">TREND($AR312:$AS312,$AR$3:$AS$3,BD$1)</f>
        <v>0.75036700000000001</v>
      </c>
      <c r="BE312" s="2" cm="1">
        <f t="array" ref="BE312">TREND($AR312:$AS312,$AR$3:$AS$3,BE$1)</f>
        <v>0.75036700000000001</v>
      </c>
      <c r="BF312" s="20" cm="1">
        <f t="array" ref="BF312">TREND($AS312:$AT312,$AS$3:$AT$3,BF$1)</f>
        <v>0.67533030000000238</v>
      </c>
      <c r="BG312" s="20" cm="1">
        <f t="array" ref="BG312">TREND($AS312:$AT312,$AS$3:$AT$3,BG$1)</f>
        <v>0.60029360000000054</v>
      </c>
      <c r="BH312" s="20" cm="1">
        <f t="array" ref="BH312">TREND($AS312:$AT312,$AS$3:$AT$3,BH$1)</f>
        <v>0.52525690000000225</v>
      </c>
      <c r="BI312" s="20" cm="1">
        <f t="array" ref="BI312">TREND($AS312:$AT312,$AS$3:$AT$3,BI$1)</f>
        <v>0.4502202000000004</v>
      </c>
      <c r="BJ312" s="20" cm="1">
        <f t="array" ref="BJ312">TREND($AS312:$AT312,$AS$3:$AT$3,BJ$1)</f>
        <v>0.37518350000000211</v>
      </c>
      <c r="BK312" s="20" cm="1">
        <f t="array" ref="BK312">TREND($AS312:$AT312,$AS$3:$AT$3,BK$1)</f>
        <v>0.30014680000000027</v>
      </c>
      <c r="BL312" s="20" cm="1">
        <f t="array" ref="BL312">TREND($AS312:$AT312,$AS$3:$AT$3,BL$1)</f>
        <v>0.22511010000000198</v>
      </c>
      <c r="BM312" s="20" cm="1">
        <f t="array" ref="BM312">TREND($AS312:$AT312,$AS$3:$AT$3,BM$1)</f>
        <v>0.15007340000000013</v>
      </c>
    </row>
    <row r="313" spans="1:65" x14ac:dyDescent="0.35">
      <c r="A313" t="str">
        <f>IF(BYDem!B311="","\I:",BYDem!B311)</f>
        <v>Brazil</v>
      </c>
      <c r="B313" t="str">
        <f>BYDem!E311</f>
        <v>TAI</v>
      </c>
      <c r="C313" t="str">
        <f t="shared" si="102"/>
        <v>TAI</v>
      </c>
      <c r="D313" s="4">
        <f>SUMIFS(BYDem!$M$2:$M$2000,BYDem!$B$2:$B$2000,Demands!$A313,BYDem!$E$2:$E$2000,Demands!$B313)</f>
        <v>101.4462184284</v>
      </c>
      <c r="E313" s="4">
        <f t="shared" si="83"/>
        <v>99.998260541901999</v>
      </c>
      <c r="F313" s="4">
        <f t="shared" si="84"/>
        <v>139.06951696846411</v>
      </c>
      <c r="G313" s="4">
        <f t="shared" si="85"/>
        <v>165.89477592768085</v>
      </c>
      <c r="H313" s="4">
        <f t="shared" si="86"/>
        <v>211.73523714529702</v>
      </c>
      <c r="I313" s="4">
        <f t="shared" si="87"/>
        <v>272.33019042295638</v>
      </c>
      <c r="J313" s="4">
        <f t="shared" si="88"/>
        <v>345.13506578603682</v>
      </c>
      <c r="K313" s="4">
        <f t="shared" si="89"/>
        <v>424.5012084210997</v>
      </c>
      <c r="L313" s="4">
        <f t="shared" si="90"/>
        <v>503.96112513250392</v>
      </c>
      <c r="M313" s="4">
        <f t="shared" si="91"/>
        <v>576.56537595020279</v>
      </c>
      <c r="N313" s="4">
        <f t="shared" si="92"/>
        <v>646.0875609133243</v>
      </c>
      <c r="O313" s="4">
        <f t="shared" si="93"/>
        <v>708.74305021392433</v>
      </c>
      <c r="P313" s="4">
        <f t="shared" si="94"/>
        <v>763.45952876517742</v>
      </c>
      <c r="Q313" s="4">
        <f t="shared" si="95"/>
        <v>808.6690014022663</v>
      </c>
      <c r="R313" s="4">
        <f t="shared" si="96"/>
        <v>844.76359758896672</v>
      </c>
      <c r="S313" s="4">
        <f t="shared" si="97"/>
        <v>872.24590938496397</v>
      </c>
      <c r="T313" s="4">
        <f t="shared" si="98"/>
        <v>891.77534098866568</v>
      </c>
      <c r="U313" s="4">
        <f t="shared" si="99"/>
        <v>904.06138021638242</v>
      </c>
      <c r="W313" s="5" t="str">
        <f>VLOOKUP(C313&amp;A313,Driver_elast!$A$2:$D$1161,4,FALSE)</f>
        <v>GDP</v>
      </c>
      <c r="X313" s="5">
        <v>1</v>
      </c>
      <c r="Y313" s="2">
        <f>SUMIFS('Growth rates'!D$4:D$999,'Growth rates'!$B$4:$B$999,Demands!$A313,'Growth rates'!$C$4:$C$999,$W313)</f>
        <v>1</v>
      </c>
      <c r="Z313" s="2">
        <f>SUMIFS('Growth rates'!E$4:E$999,'Growth rates'!$B$4:$B$999,Demands!$A313,'Growth rates'!$C$4:$C$999,$W313)</f>
        <v>0.99455805173916056</v>
      </c>
      <c r="AA313" s="2">
        <f>SUMIFS('Growth rates'!F$4:F$999,'Growth rates'!$B$4:$B$999,Demands!$A313,'Growth rates'!$C$4:$C$999,$W313)</f>
        <v>1.1551368549712657</v>
      </c>
      <c r="AB313" s="2">
        <f>SUMIFS('Growth rates'!G$4:G$999,'Growth rates'!$B$4:$B$999,Demands!$A313,'Growth rates'!$C$4:$C$999,$W313)</f>
        <v>1.2556353840462564</v>
      </c>
      <c r="AC313" s="2">
        <f>SUMIFS('Growth rates'!H$4:H$999,'Growth rates'!$B$4:$B$999,Demands!$A313,'Growth rates'!$C$4:$C$999,$W313)</f>
        <v>1.4278880877432854</v>
      </c>
      <c r="AD313" s="2">
        <f>SUMIFS('Growth rates'!I$4:I$999,'Growth rates'!$B$4:$B$999,Demands!$A313,'Growth rates'!$C$4:$C$999,$W313)</f>
        <v>1.65347960827729</v>
      </c>
      <c r="AE313" s="2">
        <f>SUMIFS('Growth rates'!J$4:J$999,'Growth rates'!$B$4:$B$999,Demands!$A313,'Growth rates'!$C$4:$C$999,$W313)</f>
        <v>1.9282871549153016</v>
      </c>
      <c r="AF313" s="2">
        <f>SUMIFS('Growth rates'!K$4:K$999,'Growth rates'!$B$4:$B$999,Demands!$A313,'Growth rates'!$C$4:$C$999,$W313)</f>
        <v>2.243733154825867</v>
      </c>
      <c r="AG313" s="2">
        <f>SUMIFS('Growth rates'!L$4:L$999,'Growth rates'!$B$4:$B$999,Demands!$A313,'Growth rates'!$C$4:$C$999,$W313)</f>
        <v>2.5928966043381108</v>
      </c>
      <c r="AH313" s="2">
        <f>SUMIFS('Growth rates'!M$4:M$999,'Growth rates'!$B$4:$B$999,Demands!$A313,'Growth rates'!$C$4:$C$999,$W313)</f>
        <v>2.9664478685476801</v>
      </c>
      <c r="AI313" s="2">
        <f>SUMIFS('Growth rates'!N$4:N$999,'Growth rates'!$B$4:$B$999,Demands!$A313,'Growth rates'!$C$4:$C$999,$W313)</f>
        <v>3.3638855727393078</v>
      </c>
      <c r="AJ313" s="2">
        <f>SUMIFS('Growth rates'!O$4:O$999,'Growth rates'!$B$4:$B$999,Demands!$A313,'Growth rates'!$C$4:$C$999,$W313)</f>
        <v>3.771659048932817</v>
      </c>
      <c r="AK313" s="2">
        <f>SUMIFS('Growth rates'!P$4:P$999,'Growth rates'!$B$4:$B$999,Demands!$A313,'Growth rates'!$C$4:$C$999,$W313)</f>
        <v>4.1876306792543341</v>
      </c>
      <c r="AL313" s="2">
        <f>SUMIFS('Growth rates'!Q$4:Q$999,'Growth rates'!$B$4:$B$999,Demands!$A313,'Growth rates'!$C$4:$C$999,$W313)</f>
        <v>4.6009260526497648</v>
      </c>
      <c r="AM313" s="2">
        <f>SUMIFS('Growth rates'!R$4:R$999,'Growth rates'!$B$4:$B$999,Demands!$A313,'Growth rates'!$C$4:$C$999,$W313)</f>
        <v>5.0116467991289628</v>
      </c>
      <c r="AN313" s="2">
        <f>SUMIFS('Growth rates'!S$4:S$999,'Growth rates'!$B$4:$B$999,Demands!$A313,'Growth rates'!$C$4:$C$999,$W313)</f>
        <v>5.4192508919727196</v>
      </c>
      <c r="AO313" s="2">
        <f>SUMIFS('Growth rates'!T$4:T$999,'Growth rates'!$B$4:$B$999,Demands!$A313,'Growth rates'!$C$4:$C$999,$W313)</f>
        <v>5.8237044545110859</v>
      </c>
      <c r="AP313" s="2">
        <f>SUMIFS('Growth rates'!U$4:U$999,'Growth rates'!$B$4:$B$999,Demands!$A313,'Growth rates'!$C$4:$C$999,$W313)</f>
        <v>6.2248719800642567</v>
      </c>
      <c r="AR313">
        <f>VLOOKUP(C313&amp;A313,Driver_elast!$A$2:$E$1161,5,FALSE)</f>
        <v>2.663373</v>
      </c>
      <c r="AS313">
        <f t="shared" si="100"/>
        <v>1</v>
      </c>
      <c r="AT313">
        <f t="shared" si="101"/>
        <v>0.2</v>
      </c>
      <c r="AV313" s="2" cm="1">
        <f t="array" ref="AV313">TREND($AR313:$AS313,$AR$3:$AS$3,AV$1)</f>
        <v>2.6633730000000071</v>
      </c>
      <c r="AW313" s="2" cm="1">
        <f t="array" ref="AW313">TREND($AR313:$AS313,$AR$3:$AS$3,AW$1)</f>
        <v>2.6228029268292659</v>
      </c>
      <c r="AX313" s="2" cm="1">
        <f t="array" ref="AX313">TREND($AR313:$AS313,$AR$3:$AS$3,AX$1)</f>
        <v>2.4199525609756165</v>
      </c>
      <c r="AY313" s="2" cm="1">
        <f t="array" ref="AY313">TREND($AR313:$AS313,$AR$3:$AS$3,AY$1)</f>
        <v>2.2171021951219529</v>
      </c>
      <c r="AZ313" s="2" cm="1">
        <f t="array" ref="AZ313">TREND($AR313:$AS313,$AR$3:$AS$3,AZ$1)</f>
        <v>2.0142518292682894</v>
      </c>
      <c r="BA313" s="2" cm="1">
        <f t="array" ref="BA313">TREND($AR313:$AS313,$AR$3:$AS$3,BA$1)</f>
        <v>1.81140146341464</v>
      </c>
      <c r="BB313" s="2" cm="1">
        <f t="array" ref="BB313">TREND($AR313:$AS313,$AR$3:$AS$3,BB$1)</f>
        <v>1.6085510975609765</v>
      </c>
      <c r="BC313" s="2" cm="1">
        <f t="array" ref="BC313">TREND($AR313:$AS313,$AR$3:$AS$3,BC$1)</f>
        <v>1.4057007317073129</v>
      </c>
      <c r="BD313" s="2" cm="1">
        <f t="array" ref="BD313">TREND($AR313:$AS313,$AR$3:$AS$3,BD$1)</f>
        <v>1.2028503658536636</v>
      </c>
      <c r="BE313" s="2" cm="1">
        <f t="array" ref="BE313">TREND($AR313:$AS313,$AR$3:$AS$3,BE$1)</f>
        <v>1</v>
      </c>
      <c r="BF313" s="20" cm="1">
        <f t="array" ref="BF313">TREND($AS313:$AT313,$AS$3:$AT$3,BF$1)</f>
        <v>0.90000000000000568</v>
      </c>
      <c r="BG313" s="20" cm="1">
        <f t="array" ref="BG313">TREND($AS313:$AT313,$AS$3:$AT$3,BG$1)</f>
        <v>0.80000000000000426</v>
      </c>
      <c r="BH313" s="20" cm="1">
        <f t="array" ref="BH313">TREND($AS313:$AT313,$AS$3:$AT$3,BH$1)</f>
        <v>0.70000000000000284</v>
      </c>
      <c r="BI313" s="20" cm="1">
        <f t="array" ref="BI313">TREND($AS313:$AT313,$AS$3:$AT$3,BI$1)</f>
        <v>0.60000000000000142</v>
      </c>
      <c r="BJ313" s="20" cm="1">
        <f t="array" ref="BJ313">TREND($AS313:$AT313,$AS$3:$AT$3,BJ$1)</f>
        <v>0.5</v>
      </c>
      <c r="BK313" s="20" cm="1">
        <f t="array" ref="BK313">TREND($AS313:$AT313,$AS$3:$AT$3,BK$1)</f>
        <v>0.40000000000000568</v>
      </c>
      <c r="BL313" s="20" cm="1">
        <f t="array" ref="BL313">TREND($AS313:$AT313,$AS$3:$AT$3,BL$1)</f>
        <v>0.30000000000000426</v>
      </c>
      <c r="BM313" s="20" cm="1">
        <f t="array" ref="BM313">TREND($AS313:$AT313,$AS$3:$AT$3,BM$1)</f>
        <v>0.20000000000000284</v>
      </c>
    </row>
    <row r="314" spans="1:65" x14ac:dyDescent="0.35">
      <c r="A314" t="str">
        <f>IF(BYDem!B312="","\I:",BYDem!B312)</f>
        <v>Brazil</v>
      </c>
      <c r="B314" t="str">
        <f>BYDem!E312</f>
        <v>TTF</v>
      </c>
      <c r="C314" t="str">
        <f t="shared" si="102"/>
        <v>TTF</v>
      </c>
      <c r="D314" s="4">
        <f>SUMIFS(BYDem!$M$2:$M$2000,BYDem!$B$2:$B$2000,Demands!$A314,BYDem!$E$2:$E$2000,Demands!$B314)</f>
        <v>36.547546025519999</v>
      </c>
      <c r="E314" s="4">
        <f t="shared" si="83"/>
        <v>36.304461098961625</v>
      </c>
      <c r="F314" s="4">
        <f t="shared" si="84"/>
        <v>42.963473807927848</v>
      </c>
      <c r="G314" s="4">
        <f t="shared" si="85"/>
        <v>46.95145965768755</v>
      </c>
      <c r="H314" s="4">
        <f t="shared" si="86"/>
        <v>53.867983995176708</v>
      </c>
      <c r="I314" s="4">
        <f t="shared" si="87"/>
        <v>62.843263965907376</v>
      </c>
      <c r="J314" s="4">
        <f t="shared" si="88"/>
        <v>73.603420579666746</v>
      </c>
      <c r="K314" s="4">
        <f t="shared" si="89"/>
        <v>85.676962228282051</v>
      </c>
      <c r="L314" s="4">
        <f t="shared" si="90"/>
        <v>98.659086653458218</v>
      </c>
      <c r="M314" s="4">
        <f t="shared" si="91"/>
        <v>112.06715834092314</v>
      </c>
      <c r="N314" s="4">
        <f t="shared" si="92"/>
        <v>124.75816344688099</v>
      </c>
      <c r="O314" s="4">
        <f t="shared" si="93"/>
        <v>136.04668637778141</v>
      </c>
      <c r="P314" s="4">
        <f t="shared" si="94"/>
        <v>145.77874038483122</v>
      </c>
      <c r="Q314" s="4">
        <f t="shared" si="95"/>
        <v>153.70533934122889</v>
      </c>
      <c r="R314" s="4">
        <f t="shared" si="96"/>
        <v>159.94642748908495</v>
      </c>
      <c r="S314" s="4">
        <f t="shared" si="97"/>
        <v>164.63412333715158</v>
      </c>
      <c r="T314" s="4">
        <f t="shared" si="98"/>
        <v>167.92158285030456</v>
      </c>
      <c r="U314" s="4">
        <f t="shared" si="99"/>
        <v>169.96337044880283</v>
      </c>
      <c r="W314" s="5" t="str">
        <f>VLOOKUP(C314&amp;A314,Driver_elast!$A$2:$D$1161,4,FALSE)</f>
        <v>GDPSER</v>
      </c>
      <c r="X314" s="5">
        <v>1</v>
      </c>
      <c r="Y314" s="2">
        <f>SUMIFS('Growth rates'!D$4:D$999,'Growth rates'!$B$4:$B$999,Demands!$A314,'Growth rates'!$C$4:$C$999,$W314)</f>
        <v>1</v>
      </c>
      <c r="Z314" s="2">
        <f>SUMIFS('Growth rates'!E$4:E$999,'Growth rates'!$B$4:$B$999,Demands!$A314,'Growth rates'!$C$4:$C$999,$W314)</f>
        <v>0.99455805173916056</v>
      </c>
      <c r="AA314" s="2">
        <f>SUMIFS('Growth rates'!F$4:F$999,'Growth rates'!$B$4:$B$999,Demands!$A314,'Growth rates'!$C$4:$C$999,$W314)</f>
        <v>1.1472859265341651</v>
      </c>
      <c r="AB314" s="2">
        <f>SUMIFS('Growth rates'!G$4:G$999,'Growth rates'!$B$4:$B$999,Demands!$A314,'Growth rates'!$C$4:$C$999,$W314)</f>
        <v>1.2385674435666223</v>
      </c>
      <c r="AC314" s="2">
        <f>SUMIFS('Growth rates'!H$4:H$999,'Growth rates'!$B$4:$B$999,Demands!$A314,'Growth rates'!$C$4:$C$999,$W314)</f>
        <v>1.3987740122686283</v>
      </c>
      <c r="AD314" s="2">
        <f>SUMIFS('Growth rates'!I$4:I$999,'Growth rates'!$B$4:$B$999,Demands!$A314,'Growth rates'!$C$4:$C$999,$W314)</f>
        <v>1.6085278780267098</v>
      </c>
      <c r="AE314" s="2">
        <f>SUMIFS('Growth rates'!J$4:J$999,'Growth rates'!$B$4:$B$999,Demands!$A314,'Growth rates'!$C$4:$C$999,$W314)</f>
        <v>1.8627587961140371</v>
      </c>
      <c r="AF314" s="2">
        <f>SUMIFS('Growth rates'!K$4:K$999,'Growth rates'!$B$4:$B$999,Demands!$A314,'Growth rates'!$C$4:$C$999,$W314)</f>
        <v>2.1522354849799985</v>
      </c>
      <c r="AG314" s="2">
        <f>SUMIFS('Growth rates'!L$4:L$999,'Growth rates'!$B$4:$B$999,Demands!$A314,'Growth rates'!$C$4:$C$999,$W314)</f>
        <v>2.4695376108257796</v>
      </c>
      <c r="AH314" s="2">
        <f>SUMIFS('Growth rates'!M$4:M$999,'Growth rates'!$B$4:$B$999,Demands!$A314,'Growth rates'!$C$4:$C$999,$W314)</f>
        <v>2.8051553267808083</v>
      </c>
      <c r="AI314" s="2">
        <f>SUMIFS('Growth rates'!N$4:N$999,'Growth rates'!$B$4:$B$999,Demands!$A314,'Growth rates'!$C$4:$C$999,$W314)</f>
        <v>3.1581206686963847</v>
      </c>
      <c r="AJ314" s="2">
        <f>SUMIFS('Growth rates'!O$4:O$999,'Growth rates'!$B$4:$B$999,Demands!$A314,'Growth rates'!$C$4:$C$999,$W314)</f>
        <v>3.5153169094288459</v>
      </c>
      <c r="AK314" s="2">
        <f>SUMIFS('Growth rates'!P$4:P$999,'Growth rates'!$B$4:$B$999,Demands!$A314,'Growth rates'!$C$4:$C$999,$W314)</f>
        <v>3.8745555011350707</v>
      </c>
      <c r="AL314" s="2">
        <f>SUMIFS('Growth rates'!Q$4:Q$999,'Growth rates'!$B$4:$B$999,Demands!$A314,'Growth rates'!$C$4:$C$999,$W314)</f>
        <v>4.2256817754547171</v>
      </c>
      <c r="AM314" s="2">
        <f>SUMIFS('Growth rates'!R$4:R$999,'Growth rates'!$B$4:$B$999,Demands!$A314,'Growth rates'!$C$4:$C$999,$W314)</f>
        <v>4.5688429507064567</v>
      </c>
      <c r="AN314" s="2">
        <f>SUMIFS('Growth rates'!S$4:S$999,'Growth rates'!$B$4:$B$999,Demands!$A314,'Growth rates'!$C$4:$C$999,$W314)</f>
        <v>4.9036010704518365</v>
      </c>
      <c r="AO314" s="2">
        <f>SUMIFS('Growth rates'!T$4:T$999,'Growth rates'!$B$4:$B$999,Demands!$A314,'Growth rates'!$C$4:$C$999,$W314)</f>
        <v>5.2299892590201562</v>
      </c>
      <c r="AP314" s="2">
        <f>SUMIFS('Growth rates'!U$4:U$999,'Growth rates'!$B$4:$B$999,Demands!$A314,'Growth rates'!$C$4:$C$999,$W314)</f>
        <v>5.547950983418203</v>
      </c>
      <c r="AR314">
        <f>VLOOKUP(C314&amp;A314,Driver_elast!$A$2:$E$1161,5,FALSE)</f>
        <v>1.2277640000000001</v>
      </c>
      <c r="AS314">
        <f t="shared" si="100"/>
        <v>1</v>
      </c>
      <c r="AT314">
        <f t="shared" si="101"/>
        <v>0.2</v>
      </c>
      <c r="AV314" s="2" cm="1">
        <f t="array" ref="AV314">TREND($AR314:$AS314,$AR$3:$AS$3,AV$1)</f>
        <v>1.2277640000000005</v>
      </c>
      <c r="AW314" s="2" cm="1">
        <f t="array" ref="AW314">TREND($AR314:$AS314,$AR$3:$AS$3,AW$1)</f>
        <v>1.2222087804878043</v>
      </c>
      <c r="AX314" s="2" cm="1">
        <f t="array" ref="AX314">TREND($AR314:$AS314,$AR$3:$AS$3,AX$1)</f>
        <v>1.1944326829268288</v>
      </c>
      <c r="AY314" s="2" cm="1">
        <f t="array" ref="AY314">TREND($AR314:$AS314,$AR$3:$AS$3,AY$1)</f>
        <v>1.1666565853658533</v>
      </c>
      <c r="AZ314" s="2" cm="1">
        <f t="array" ref="AZ314">TREND($AR314:$AS314,$AR$3:$AS$3,AZ$1)</f>
        <v>1.1388804878048777</v>
      </c>
      <c r="BA314" s="2" cm="1">
        <f t="array" ref="BA314">TREND($AR314:$AS314,$AR$3:$AS$3,BA$1)</f>
        <v>1.1111043902439022</v>
      </c>
      <c r="BB314" s="2" cm="1">
        <f t="array" ref="BB314">TREND($AR314:$AS314,$AR$3:$AS$3,BB$1)</f>
        <v>1.0833282926829266</v>
      </c>
      <c r="BC314" s="2" cm="1">
        <f t="array" ref="BC314">TREND($AR314:$AS314,$AR$3:$AS$3,BC$1)</f>
        <v>1.0555521951219511</v>
      </c>
      <c r="BD314" s="2" cm="1">
        <f t="array" ref="BD314">TREND($AR314:$AS314,$AR$3:$AS$3,BD$1)</f>
        <v>1.0277760975609755</v>
      </c>
      <c r="BE314" s="2" cm="1">
        <f t="array" ref="BE314">TREND($AR314:$AS314,$AR$3:$AS$3,BE$1)</f>
        <v>1</v>
      </c>
      <c r="BF314" s="20" cm="1">
        <f t="array" ref="BF314">TREND($AS314:$AT314,$AS$3:$AT$3,BF$1)</f>
        <v>0.90000000000000568</v>
      </c>
      <c r="BG314" s="20" cm="1">
        <f t="array" ref="BG314">TREND($AS314:$AT314,$AS$3:$AT$3,BG$1)</f>
        <v>0.80000000000000426</v>
      </c>
      <c r="BH314" s="20" cm="1">
        <f t="array" ref="BH314">TREND($AS314:$AT314,$AS$3:$AT$3,BH$1)</f>
        <v>0.70000000000000284</v>
      </c>
      <c r="BI314" s="20" cm="1">
        <f t="array" ref="BI314">TREND($AS314:$AT314,$AS$3:$AT$3,BI$1)</f>
        <v>0.60000000000000142</v>
      </c>
      <c r="BJ314" s="20" cm="1">
        <f t="array" ref="BJ314">TREND($AS314:$AT314,$AS$3:$AT$3,BJ$1)</f>
        <v>0.5</v>
      </c>
      <c r="BK314" s="20" cm="1">
        <f t="array" ref="BK314">TREND($AS314:$AT314,$AS$3:$AT$3,BK$1)</f>
        <v>0.40000000000000568</v>
      </c>
      <c r="BL314" s="20" cm="1">
        <f t="array" ref="BL314">TREND($AS314:$AT314,$AS$3:$AT$3,BL$1)</f>
        <v>0.30000000000000426</v>
      </c>
      <c r="BM314" s="20" cm="1">
        <f t="array" ref="BM314">TREND($AS314:$AT314,$AS$3:$AT$3,BM$1)</f>
        <v>0.20000000000000284</v>
      </c>
    </row>
    <row r="315" spans="1:65" x14ac:dyDescent="0.35">
      <c r="A315" t="str">
        <f>IF(BYDem!B313="","\I:",BYDem!B313)</f>
        <v>Brazil</v>
      </c>
      <c r="B315" t="str">
        <f>BYDem!E313</f>
        <v>TTP</v>
      </c>
      <c r="C315" t="str">
        <f t="shared" si="102"/>
        <v>TTP</v>
      </c>
      <c r="D315" s="4">
        <f>SUMIFS(BYDem!$M$2:$M$2000,BYDem!$B$2:$B$2000,Demands!$A315,BYDem!$E$2:$E$2000,Demands!$B315)</f>
        <v>16.732552898880002</v>
      </c>
      <c r="E315" s="4">
        <f t="shared" si="83"/>
        <v>16.621261394117461</v>
      </c>
      <c r="F315" s="4">
        <f t="shared" si="84"/>
        <v>19.669955342797049</v>
      </c>
      <c r="G315" s="4">
        <f t="shared" si="85"/>
        <v>21.495773802523299</v>
      </c>
      <c r="H315" s="4">
        <f t="shared" si="86"/>
        <v>24.662364228939808</v>
      </c>
      <c r="I315" s="4">
        <f t="shared" si="87"/>
        <v>28.771514178094904</v>
      </c>
      <c r="J315" s="4">
        <f t="shared" si="88"/>
        <v>33.697833707571455</v>
      </c>
      <c r="K315" s="4">
        <f t="shared" si="89"/>
        <v>39.22545994467152</v>
      </c>
      <c r="L315" s="4">
        <f t="shared" si="90"/>
        <v>45.169062383325581</v>
      </c>
      <c r="M315" s="4">
        <f t="shared" si="91"/>
        <v>51.307676139385279</v>
      </c>
      <c r="N315" s="4">
        <f t="shared" si="92"/>
        <v>57.117995500557065</v>
      </c>
      <c r="O315" s="4">
        <f t="shared" si="93"/>
        <v>62.286216835024177</v>
      </c>
      <c r="P315" s="4">
        <f t="shared" si="94"/>
        <v>66.741840432132747</v>
      </c>
      <c r="Q315" s="4">
        <f t="shared" si="95"/>
        <v>70.370873042243375</v>
      </c>
      <c r="R315" s="4">
        <f t="shared" si="96"/>
        <v>73.228228704581269</v>
      </c>
      <c r="S315" s="4">
        <f t="shared" si="97"/>
        <v>75.374395199504477</v>
      </c>
      <c r="T315" s="4">
        <f t="shared" si="98"/>
        <v>76.879491880095514</v>
      </c>
      <c r="U315" s="4">
        <f t="shared" si="99"/>
        <v>77.814282932175828</v>
      </c>
      <c r="W315" s="5" t="str">
        <f>VLOOKUP(C315&amp;A315,Driver_elast!$A$2:$D$1161,4,FALSE)</f>
        <v>GDPSER</v>
      </c>
      <c r="X315" s="5">
        <v>1</v>
      </c>
      <c r="Y315" s="2">
        <f>SUMIFS('Growth rates'!D$4:D$999,'Growth rates'!$B$4:$B$999,Demands!$A315,'Growth rates'!$C$4:$C$999,$W315)</f>
        <v>1</v>
      </c>
      <c r="Z315" s="2">
        <f>SUMIFS('Growth rates'!E$4:E$999,'Growth rates'!$B$4:$B$999,Demands!$A315,'Growth rates'!$C$4:$C$999,$W315)</f>
        <v>0.99455805173916056</v>
      </c>
      <c r="AA315" s="2">
        <f>SUMIFS('Growth rates'!F$4:F$999,'Growth rates'!$B$4:$B$999,Demands!$A315,'Growth rates'!$C$4:$C$999,$W315)</f>
        <v>1.1472859265341651</v>
      </c>
      <c r="AB315" s="2">
        <f>SUMIFS('Growth rates'!G$4:G$999,'Growth rates'!$B$4:$B$999,Demands!$A315,'Growth rates'!$C$4:$C$999,$W315)</f>
        <v>1.2385674435666223</v>
      </c>
      <c r="AC315" s="2">
        <f>SUMIFS('Growth rates'!H$4:H$999,'Growth rates'!$B$4:$B$999,Demands!$A315,'Growth rates'!$C$4:$C$999,$W315)</f>
        <v>1.3987740122686283</v>
      </c>
      <c r="AD315" s="2">
        <f>SUMIFS('Growth rates'!I$4:I$999,'Growth rates'!$B$4:$B$999,Demands!$A315,'Growth rates'!$C$4:$C$999,$W315)</f>
        <v>1.6085278780267098</v>
      </c>
      <c r="AE315" s="2">
        <f>SUMIFS('Growth rates'!J$4:J$999,'Growth rates'!$B$4:$B$999,Demands!$A315,'Growth rates'!$C$4:$C$999,$W315)</f>
        <v>1.8627587961140371</v>
      </c>
      <c r="AF315" s="2">
        <f>SUMIFS('Growth rates'!K$4:K$999,'Growth rates'!$B$4:$B$999,Demands!$A315,'Growth rates'!$C$4:$C$999,$W315)</f>
        <v>2.1522354849799985</v>
      </c>
      <c r="AG315" s="2">
        <f>SUMIFS('Growth rates'!L$4:L$999,'Growth rates'!$B$4:$B$999,Demands!$A315,'Growth rates'!$C$4:$C$999,$W315)</f>
        <v>2.4695376108257796</v>
      </c>
      <c r="AH315" s="2">
        <f>SUMIFS('Growth rates'!M$4:M$999,'Growth rates'!$B$4:$B$999,Demands!$A315,'Growth rates'!$C$4:$C$999,$W315)</f>
        <v>2.8051553267808083</v>
      </c>
      <c r="AI315" s="2">
        <f>SUMIFS('Growth rates'!N$4:N$999,'Growth rates'!$B$4:$B$999,Demands!$A315,'Growth rates'!$C$4:$C$999,$W315)</f>
        <v>3.1581206686963847</v>
      </c>
      <c r="AJ315" s="2">
        <f>SUMIFS('Growth rates'!O$4:O$999,'Growth rates'!$B$4:$B$999,Demands!$A315,'Growth rates'!$C$4:$C$999,$W315)</f>
        <v>3.5153169094288459</v>
      </c>
      <c r="AK315" s="2">
        <f>SUMIFS('Growth rates'!P$4:P$999,'Growth rates'!$B$4:$B$999,Demands!$A315,'Growth rates'!$C$4:$C$999,$W315)</f>
        <v>3.8745555011350707</v>
      </c>
      <c r="AL315" s="2">
        <f>SUMIFS('Growth rates'!Q$4:Q$999,'Growth rates'!$B$4:$B$999,Demands!$A315,'Growth rates'!$C$4:$C$999,$W315)</f>
        <v>4.2256817754547171</v>
      </c>
      <c r="AM315" s="2">
        <f>SUMIFS('Growth rates'!R$4:R$999,'Growth rates'!$B$4:$B$999,Demands!$A315,'Growth rates'!$C$4:$C$999,$W315)</f>
        <v>4.5688429507064567</v>
      </c>
      <c r="AN315" s="2">
        <f>SUMIFS('Growth rates'!S$4:S$999,'Growth rates'!$B$4:$B$999,Demands!$A315,'Growth rates'!$C$4:$C$999,$W315)</f>
        <v>4.9036010704518365</v>
      </c>
      <c r="AO315" s="2">
        <f>SUMIFS('Growth rates'!T$4:T$999,'Growth rates'!$B$4:$B$999,Demands!$A315,'Growth rates'!$C$4:$C$999,$W315)</f>
        <v>5.2299892590201562</v>
      </c>
      <c r="AP315" s="2">
        <f>SUMIFS('Growth rates'!U$4:U$999,'Growth rates'!$B$4:$B$999,Demands!$A315,'Growth rates'!$C$4:$C$999,$W315)</f>
        <v>5.547950983418203</v>
      </c>
      <c r="AR315">
        <f>VLOOKUP(C315&amp;A315,Driver_elast!$A$2:$E$1161,5,FALSE)</f>
        <v>1.2277640000000001</v>
      </c>
      <c r="AS315">
        <f t="shared" si="100"/>
        <v>1</v>
      </c>
      <c r="AT315">
        <f t="shared" si="101"/>
        <v>0.2</v>
      </c>
      <c r="AV315" s="2" cm="1">
        <f t="array" ref="AV315">TREND($AR315:$AS315,$AR$3:$AS$3,AV$1)</f>
        <v>1.2277640000000005</v>
      </c>
      <c r="AW315" s="2" cm="1">
        <f t="array" ref="AW315">TREND($AR315:$AS315,$AR$3:$AS$3,AW$1)</f>
        <v>1.2222087804878043</v>
      </c>
      <c r="AX315" s="2" cm="1">
        <f t="array" ref="AX315">TREND($AR315:$AS315,$AR$3:$AS$3,AX$1)</f>
        <v>1.1944326829268288</v>
      </c>
      <c r="AY315" s="2" cm="1">
        <f t="array" ref="AY315">TREND($AR315:$AS315,$AR$3:$AS$3,AY$1)</f>
        <v>1.1666565853658533</v>
      </c>
      <c r="AZ315" s="2" cm="1">
        <f t="array" ref="AZ315">TREND($AR315:$AS315,$AR$3:$AS$3,AZ$1)</f>
        <v>1.1388804878048777</v>
      </c>
      <c r="BA315" s="2" cm="1">
        <f t="array" ref="BA315">TREND($AR315:$AS315,$AR$3:$AS$3,BA$1)</f>
        <v>1.1111043902439022</v>
      </c>
      <c r="BB315" s="2" cm="1">
        <f t="array" ref="BB315">TREND($AR315:$AS315,$AR$3:$AS$3,BB$1)</f>
        <v>1.0833282926829266</v>
      </c>
      <c r="BC315" s="2" cm="1">
        <f t="array" ref="BC315">TREND($AR315:$AS315,$AR$3:$AS$3,BC$1)</f>
        <v>1.0555521951219511</v>
      </c>
      <c r="BD315" s="2" cm="1">
        <f t="array" ref="BD315">TREND($AR315:$AS315,$AR$3:$AS$3,BD$1)</f>
        <v>1.0277760975609755</v>
      </c>
      <c r="BE315" s="2" cm="1">
        <f t="array" ref="BE315">TREND($AR315:$AS315,$AR$3:$AS$3,BE$1)</f>
        <v>1</v>
      </c>
      <c r="BF315" s="20" cm="1">
        <f t="array" ref="BF315">TREND($AS315:$AT315,$AS$3:$AT$3,BF$1)</f>
        <v>0.90000000000000568</v>
      </c>
      <c r="BG315" s="20" cm="1">
        <f t="array" ref="BG315">TREND($AS315:$AT315,$AS$3:$AT$3,BG$1)</f>
        <v>0.80000000000000426</v>
      </c>
      <c r="BH315" s="20" cm="1">
        <f t="array" ref="BH315">TREND($AS315:$AT315,$AS$3:$AT$3,BH$1)</f>
        <v>0.70000000000000284</v>
      </c>
      <c r="BI315" s="20" cm="1">
        <f t="array" ref="BI315">TREND($AS315:$AT315,$AS$3:$AT$3,BI$1)</f>
        <v>0.60000000000000142</v>
      </c>
      <c r="BJ315" s="20" cm="1">
        <f t="array" ref="BJ315">TREND($AS315:$AT315,$AS$3:$AT$3,BJ$1)</f>
        <v>0.5</v>
      </c>
      <c r="BK315" s="20" cm="1">
        <f t="array" ref="BK315">TREND($AS315:$AT315,$AS$3:$AT$3,BK$1)</f>
        <v>0.40000000000000568</v>
      </c>
      <c r="BL315" s="20" cm="1">
        <f t="array" ref="BL315">TREND($AS315:$AT315,$AS$3:$AT$3,BL$1)</f>
        <v>0.30000000000000426</v>
      </c>
      <c r="BM315" s="20" cm="1">
        <f t="array" ref="BM315">TREND($AS315:$AT315,$AS$3:$AT$3,BM$1)</f>
        <v>0.20000000000000284</v>
      </c>
    </row>
    <row r="316" spans="1:65" x14ac:dyDescent="0.35">
      <c r="A316" t="str">
        <f>IF(BYDem!B314="","\I:",BYDem!B314)</f>
        <v>Brazil</v>
      </c>
      <c r="B316" t="str">
        <f>BYDem!E314</f>
        <v>TWD</v>
      </c>
      <c r="C316" t="str">
        <f t="shared" si="102"/>
        <v>TWD</v>
      </c>
      <c r="D316" s="4">
        <f>SUMIFS(BYDem!$M$2:$M$2000,BYDem!$B$2:$B$2000,Demands!$A316,BYDem!$E$2:$E$2000,Demands!$B316)</f>
        <v>54.311533851599997</v>
      </c>
      <c r="E316" s="4">
        <f t="shared" si="83"/>
        <v>54.077774120238942</v>
      </c>
      <c r="F316" s="4">
        <f t="shared" si="84"/>
        <v>60.645729613800896</v>
      </c>
      <c r="G316" s="4">
        <f t="shared" si="85"/>
        <v>64.461960402975777</v>
      </c>
      <c r="H316" s="4">
        <f t="shared" si="86"/>
        <v>71.056544191000967</v>
      </c>
      <c r="I316" s="4">
        <f t="shared" si="87"/>
        <v>79.483868814545801</v>
      </c>
      <c r="J316" s="4">
        <f t="shared" si="88"/>
        <v>89.419649446890119</v>
      </c>
      <c r="K316" s="4">
        <f t="shared" si="89"/>
        <v>100.41004085118566</v>
      </c>
      <c r="L316" s="4">
        <f t="shared" si="90"/>
        <v>112.11806368826841</v>
      </c>
      <c r="M316" s="4">
        <f t="shared" si="91"/>
        <v>124.16920126193062</v>
      </c>
      <c r="N316" s="4">
        <f t="shared" si="92"/>
        <v>135.29048111607844</v>
      </c>
      <c r="O316" s="4">
        <f t="shared" si="93"/>
        <v>144.97233693048335</v>
      </c>
      <c r="P316" s="4">
        <f t="shared" si="94"/>
        <v>153.17443399730715</v>
      </c>
      <c r="Q316" s="4">
        <f t="shared" si="95"/>
        <v>159.7616544716297</v>
      </c>
      <c r="R316" s="4">
        <f t="shared" si="96"/>
        <v>164.89224239676437</v>
      </c>
      <c r="S316" s="4">
        <f t="shared" si="97"/>
        <v>168.71439768933286</v>
      </c>
      <c r="T316" s="4">
        <f t="shared" si="98"/>
        <v>171.37889892665092</v>
      </c>
      <c r="U316" s="4">
        <f t="shared" si="99"/>
        <v>173.02700292682292</v>
      </c>
      <c r="W316" s="5" t="str">
        <f>VLOOKUP(C316&amp;A316,Driver_elast!$A$2:$D$1161,4,FALSE)</f>
        <v>GDPSER</v>
      </c>
      <c r="X316" s="5">
        <v>1</v>
      </c>
      <c r="Y316" s="2">
        <f>SUMIFS('Growth rates'!D$4:D$999,'Growth rates'!$B$4:$B$999,Demands!$A316,'Growth rates'!$C$4:$C$999,$W316)</f>
        <v>1</v>
      </c>
      <c r="Z316" s="2">
        <f>SUMIFS('Growth rates'!E$4:E$999,'Growth rates'!$B$4:$B$999,Demands!$A316,'Growth rates'!$C$4:$C$999,$W316)</f>
        <v>0.99455805173916056</v>
      </c>
      <c r="AA316" s="2">
        <f>SUMIFS('Growth rates'!F$4:F$999,'Growth rates'!$B$4:$B$999,Demands!$A316,'Growth rates'!$C$4:$C$999,$W316)</f>
        <v>1.1472859265341651</v>
      </c>
      <c r="AB316" s="2">
        <f>SUMIFS('Growth rates'!G$4:G$999,'Growth rates'!$B$4:$B$999,Demands!$A316,'Growth rates'!$C$4:$C$999,$W316)</f>
        <v>1.2385674435666223</v>
      </c>
      <c r="AC316" s="2">
        <f>SUMIFS('Growth rates'!H$4:H$999,'Growth rates'!$B$4:$B$999,Demands!$A316,'Growth rates'!$C$4:$C$999,$W316)</f>
        <v>1.3987740122686283</v>
      </c>
      <c r="AD316" s="2">
        <f>SUMIFS('Growth rates'!I$4:I$999,'Growth rates'!$B$4:$B$999,Demands!$A316,'Growth rates'!$C$4:$C$999,$W316)</f>
        <v>1.6085278780267098</v>
      </c>
      <c r="AE316" s="2">
        <f>SUMIFS('Growth rates'!J$4:J$999,'Growth rates'!$B$4:$B$999,Demands!$A316,'Growth rates'!$C$4:$C$999,$W316)</f>
        <v>1.8627587961140371</v>
      </c>
      <c r="AF316" s="2">
        <f>SUMIFS('Growth rates'!K$4:K$999,'Growth rates'!$B$4:$B$999,Demands!$A316,'Growth rates'!$C$4:$C$999,$W316)</f>
        <v>2.1522354849799985</v>
      </c>
      <c r="AG316" s="2">
        <f>SUMIFS('Growth rates'!L$4:L$999,'Growth rates'!$B$4:$B$999,Demands!$A316,'Growth rates'!$C$4:$C$999,$W316)</f>
        <v>2.4695376108257796</v>
      </c>
      <c r="AH316" s="2">
        <f>SUMIFS('Growth rates'!M$4:M$999,'Growth rates'!$B$4:$B$999,Demands!$A316,'Growth rates'!$C$4:$C$999,$W316)</f>
        <v>2.8051553267808083</v>
      </c>
      <c r="AI316" s="2">
        <f>SUMIFS('Growth rates'!N$4:N$999,'Growth rates'!$B$4:$B$999,Demands!$A316,'Growth rates'!$C$4:$C$999,$W316)</f>
        <v>3.1581206686963847</v>
      </c>
      <c r="AJ316" s="2">
        <f>SUMIFS('Growth rates'!O$4:O$999,'Growth rates'!$B$4:$B$999,Demands!$A316,'Growth rates'!$C$4:$C$999,$W316)</f>
        <v>3.5153169094288459</v>
      </c>
      <c r="AK316" s="2">
        <f>SUMIFS('Growth rates'!P$4:P$999,'Growth rates'!$B$4:$B$999,Demands!$A316,'Growth rates'!$C$4:$C$999,$W316)</f>
        <v>3.8745555011350707</v>
      </c>
      <c r="AL316" s="2">
        <f>SUMIFS('Growth rates'!Q$4:Q$999,'Growth rates'!$B$4:$B$999,Demands!$A316,'Growth rates'!$C$4:$C$999,$W316)</f>
        <v>4.2256817754547171</v>
      </c>
      <c r="AM316" s="2">
        <f>SUMIFS('Growth rates'!R$4:R$999,'Growth rates'!$B$4:$B$999,Demands!$A316,'Growth rates'!$C$4:$C$999,$W316)</f>
        <v>4.5688429507064567</v>
      </c>
      <c r="AN316" s="2">
        <f>SUMIFS('Growth rates'!S$4:S$999,'Growth rates'!$B$4:$B$999,Demands!$A316,'Growth rates'!$C$4:$C$999,$W316)</f>
        <v>4.9036010704518365</v>
      </c>
      <c r="AO316" s="2">
        <f>SUMIFS('Growth rates'!T$4:T$999,'Growth rates'!$B$4:$B$999,Demands!$A316,'Growth rates'!$C$4:$C$999,$W316)</f>
        <v>5.2299892590201562</v>
      </c>
      <c r="AP316" s="2">
        <f>SUMIFS('Growth rates'!U$4:U$999,'Growth rates'!$B$4:$B$999,Demands!$A316,'Growth rates'!$C$4:$C$999,$W316)</f>
        <v>5.547950983418203</v>
      </c>
      <c r="AR316">
        <f>VLOOKUP(C316&amp;A316,Driver_elast!$A$2:$E$1161,5,FALSE)</f>
        <v>0.79090300000000002</v>
      </c>
      <c r="AS316">
        <f t="shared" si="100"/>
        <v>0.79090300000000002</v>
      </c>
      <c r="AT316">
        <f t="shared" si="101"/>
        <v>0.1581806</v>
      </c>
      <c r="AV316" s="2" cm="1">
        <f t="array" ref="AV316">TREND($AR316:$AS316,$AR$3:$AS$3,AV$1)</f>
        <v>0.79090300000000002</v>
      </c>
      <c r="AW316" s="2" cm="1">
        <f t="array" ref="AW316">TREND($AR316:$AS316,$AR$3:$AS$3,AW$1)</f>
        <v>0.79090300000000002</v>
      </c>
      <c r="AX316" s="2" cm="1">
        <f t="array" ref="AX316">TREND($AR316:$AS316,$AR$3:$AS$3,AX$1)</f>
        <v>0.79090300000000002</v>
      </c>
      <c r="AY316" s="2" cm="1">
        <f t="array" ref="AY316">TREND($AR316:$AS316,$AR$3:$AS$3,AY$1)</f>
        <v>0.79090300000000002</v>
      </c>
      <c r="AZ316" s="2" cm="1">
        <f t="array" ref="AZ316">TREND($AR316:$AS316,$AR$3:$AS$3,AZ$1)</f>
        <v>0.79090300000000002</v>
      </c>
      <c r="BA316" s="2" cm="1">
        <f t="array" ref="BA316">TREND($AR316:$AS316,$AR$3:$AS$3,BA$1)</f>
        <v>0.79090300000000002</v>
      </c>
      <c r="BB316" s="2" cm="1">
        <f t="array" ref="BB316">TREND($AR316:$AS316,$AR$3:$AS$3,BB$1)</f>
        <v>0.79090300000000002</v>
      </c>
      <c r="BC316" s="2" cm="1">
        <f t="array" ref="BC316">TREND($AR316:$AS316,$AR$3:$AS$3,BC$1)</f>
        <v>0.79090300000000002</v>
      </c>
      <c r="BD316" s="2" cm="1">
        <f t="array" ref="BD316">TREND($AR316:$AS316,$AR$3:$AS$3,BD$1)</f>
        <v>0.79090300000000002</v>
      </c>
      <c r="BE316" s="2" cm="1">
        <f t="array" ref="BE316">TREND($AR316:$AS316,$AR$3:$AS$3,BE$1)</f>
        <v>0.79090300000000002</v>
      </c>
      <c r="BF316" s="20" cm="1">
        <f t="array" ref="BF316">TREND($AS316:$AT316,$AS$3:$AT$3,BF$1)</f>
        <v>0.71181269999999586</v>
      </c>
      <c r="BG316" s="20" cm="1">
        <f t="array" ref="BG316">TREND($AS316:$AT316,$AS$3:$AT$3,BG$1)</f>
        <v>0.63272239999999869</v>
      </c>
      <c r="BH316" s="20" cm="1">
        <f t="array" ref="BH316">TREND($AS316:$AT316,$AS$3:$AT$3,BH$1)</f>
        <v>0.55363209999999441</v>
      </c>
      <c r="BI316" s="20" cm="1">
        <f t="array" ref="BI316">TREND($AS316:$AT316,$AS$3:$AT$3,BI$1)</f>
        <v>0.47454179999999724</v>
      </c>
      <c r="BJ316" s="20" cm="1">
        <f t="array" ref="BJ316">TREND($AS316:$AT316,$AS$3:$AT$3,BJ$1)</f>
        <v>0.39545149999999296</v>
      </c>
      <c r="BK316" s="20" cm="1">
        <f t="array" ref="BK316">TREND($AS316:$AT316,$AS$3:$AT$3,BK$1)</f>
        <v>0.31636119999999579</v>
      </c>
      <c r="BL316" s="20" cm="1">
        <f t="array" ref="BL316">TREND($AS316:$AT316,$AS$3:$AT$3,BL$1)</f>
        <v>0.23727089999999862</v>
      </c>
      <c r="BM316" s="20" cm="1">
        <f t="array" ref="BM316">TREND($AS316:$AT316,$AS$3:$AT$3,BM$1)</f>
        <v>0.15818059999999434</v>
      </c>
    </row>
    <row r="317" spans="1:65" x14ac:dyDescent="0.35">
      <c r="A317" t="str">
        <f>IF(BYDem!B315="","\I:",BYDem!B315)</f>
        <v>Brazil</v>
      </c>
      <c r="B317" t="str">
        <f>BYDem!E315</f>
        <v>TWI</v>
      </c>
      <c r="C317" t="str">
        <f t="shared" si="102"/>
        <v>TWI</v>
      </c>
      <c r="D317" s="4">
        <f>SUMIFS(BYDem!$M$2:$M$2000,BYDem!$B$2:$B$2000,Demands!$A317,BYDem!$E$2:$E$2000,Demands!$B317)</f>
        <v>139.15394599320001</v>
      </c>
      <c r="E317" s="4">
        <f t="shared" si="83"/>
        <v>138.82597221636459</v>
      </c>
      <c r="F317" s="4">
        <f t="shared" si="84"/>
        <v>148.05908373307088</v>
      </c>
      <c r="G317" s="4">
        <f t="shared" si="85"/>
        <v>153.16102467161463</v>
      </c>
      <c r="H317" s="4">
        <f t="shared" si="86"/>
        <v>161.7412384457966</v>
      </c>
      <c r="I317" s="4">
        <f t="shared" si="87"/>
        <v>172.24566549342805</v>
      </c>
      <c r="J317" s="4">
        <f t="shared" si="88"/>
        <v>184.03630230356768</v>
      </c>
      <c r="K317" s="4">
        <f t="shared" si="89"/>
        <v>196.42283230090769</v>
      </c>
      <c r="L317" s="4">
        <f t="shared" si="90"/>
        <v>208.96476164267878</v>
      </c>
      <c r="M317" s="4">
        <f t="shared" si="91"/>
        <v>221.264375441775</v>
      </c>
      <c r="N317" s="4">
        <f t="shared" si="92"/>
        <v>232.11658925457724</v>
      </c>
      <c r="O317" s="4">
        <f t="shared" si="93"/>
        <v>241.2128628286296</v>
      </c>
      <c r="P317" s="4">
        <f t="shared" si="94"/>
        <v>248.68605571260443</v>
      </c>
      <c r="Q317" s="4">
        <f t="shared" si="95"/>
        <v>254.54249051987637</v>
      </c>
      <c r="R317" s="4">
        <f t="shared" si="96"/>
        <v>259.0188075564231</v>
      </c>
      <c r="S317" s="4">
        <f t="shared" si="97"/>
        <v>262.30660737743739</v>
      </c>
      <c r="T317" s="4">
        <f t="shared" si="98"/>
        <v>264.5751083741352</v>
      </c>
      <c r="U317" s="4">
        <f t="shared" si="99"/>
        <v>265.96840059239673</v>
      </c>
      <c r="W317" s="5" t="str">
        <f>VLOOKUP(C317&amp;A317,Driver_elast!$A$2:$D$1161,4,FALSE)</f>
        <v>GDPSER</v>
      </c>
      <c r="X317" s="5">
        <v>1</v>
      </c>
      <c r="Y317" s="2">
        <f>SUMIFS('Growth rates'!D$4:D$999,'Growth rates'!$B$4:$B$999,Demands!$A317,'Growth rates'!$C$4:$C$999,$W317)</f>
        <v>1</v>
      </c>
      <c r="Z317" s="2">
        <f>SUMIFS('Growth rates'!E$4:E$999,'Growth rates'!$B$4:$B$999,Demands!$A317,'Growth rates'!$C$4:$C$999,$W317)</f>
        <v>0.99455805173916056</v>
      </c>
      <c r="AA317" s="2">
        <f>SUMIFS('Growth rates'!F$4:F$999,'Growth rates'!$B$4:$B$999,Demands!$A317,'Growth rates'!$C$4:$C$999,$W317)</f>
        <v>1.1472859265341651</v>
      </c>
      <c r="AB317" s="2">
        <f>SUMIFS('Growth rates'!G$4:G$999,'Growth rates'!$B$4:$B$999,Demands!$A317,'Growth rates'!$C$4:$C$999,$W317)</f>
        <v>1.2385674435666223</v>
      </c>
      <c r="AC317" s="2">
        <f>SUMIFS('Growth rates'!H$4:H$999,'Growth rates'!$B$4:$B$999,Demands!$A317,'Growth rates'!$C$4:$C$999,$W317)</f>
        <v>1.3987740122686283</v>
      </c>
      <c r="AD317" s="2">
        <f>SUMIFS('Growth rates'!I$4:I$999,'Growth rates'!$B$4:$B$999,Demands!$A317,'Growth rates'!$C$4:$C$999,$W317)</f>
        <v>1.6085278780267098</v>
      </c>
      <c r="AE317" s="2">
        <f>SUMIFS('Growth rates'!J$4:J$999,'Growth rates'!$B$4:$B$999,Demands!$A317,'Growth rates'!$C$4:$C$999,$W317)</f>
        <v>1.8627587961140371</v>
      </c>
      <c r="AF317" s="2">
        <f>SUMIFS('Growth rates'!K$4:K$999,'Growth rates'!$B$4:$B$999,Demands!$A317,'Growth rates'!$C$4:$C$999,$W317)</f>
        <v>2.1522354849799985</v>
      </c>
      <c r="AG317" s="2">
        <f>SUMIFS('Growth rates'!L$4:L$999,'Growth rates'!$B$4:$B$999,Demands!$A317,'Growth rates'!$C$4:$C$999,$W317)</f>
        <v>2.4695376108257796</v>
      </c>
      <c r="AH317" s="2">
        <f>SUMIFS('Growth rates'!M$4:M$999,'Growth rates'!$B$4:$B$999,Demands!$A317,'Growth rates'!$C$4:$C$999,$W317)</f>
        <v>2.8051553267808083</v>
      </c>
      <c r="AI317" s="2">
        <f>SUMIFS('Growth rates'!N$4:N$999,'Growth rates'!$B$4:$B$999,Demands!$A317,'Growth rates'!$C$4:$C$999,$W317)</f>
        <v>3.1581206686963847</v>
      </c>
      <c r="AJ317" s="2">
        <f>SUMIFS('Growth rates'!O$4:O$999,'Growth rates'!$B$4:$B$999,Demands!$A317,'Growth rates'!$C$4:$C$999,$W317)</f>
        <v>3.5153169094288459</v>
      </c>
      <c r="AK317" s="2">
        <f>SUMIFS('Growth rates'!P$4:P$999,'Growth rates'!$B$4:$B$999,Demands!$A317,'Growth rates'!$C$4:$C$999,$W317)</f>
        <v>3.8745555011350707</v>
      </c>
      <c r="AL317" s="2">
        <f>SUMIFS('Growth rates'!Q$4:Q$999,'Growth rates'!$B$4:$B$999,Demands!$A317,'Growth rates'!$C$4:$C$999,$W317)</f>
        <v>4.2256817754547171</v>
      </c>
      <c r="AM317" s="2">
        <f>SUMIFS('Growth rates'!R$4:R$999,'Growth rates'!$B$4:$B$999,Demands!$A317,'Growth rates'!$C$4:$C$999,$W317)</f>
        <v>4.5688429507064567</v>
      </c>
      <c r="AN317" s="2">
        <f>SUMIFS('Growth rates'!S$4:S$999,'Growth rates'!$B$4:$B$999,Demands!$A317,'Growth rates'!$C$4:$C$999,$W317)</f>
        <v>4.9036010704518365</v>
      </c>
      <c r="AO317" s="2">
        <f>SUMIFS('Growth rates'!T$4:T$999,'Growth rates'!$B$4:$B$999,Demands!$A317,'Growth rates'!$C$4:$C$999,$W317)</f>
        <v>5.2299892590201562</v>
      </c>
      <c r="AP317" s="2">
        <f>SUMIFS('Growth rates'!U$4:U$999,'Growth rates'!$B$4:$B$999,Demands!$A317,'Growth rates'!$C$4:$C$999,$W317)</f>
        <v>5.547950983418203</v>
      </c>
      <c r="AR317">
        <f>VLOOKUP(C317&amp;A317,Driver_elast!$A$2:$E$1161,5,FALSE)</f>
        <v>0.43310100000000001</v>
      </c>
      <c r="AS317">
        <f t="shared" si="100"/>
        <v>0.43310100000000001</v>
      </c>
      <c r="AT317">
        <f t="shared" si="101"/>
        <v>8.6620200000000008E-2</v>
      </c>
      <c r="AV317" s="2" cm="1">
        <f t="array" ref="AV317">TREND($AR317:$AS317,$AR$3:$AS$3,AV$1)</f>
        <v>0.43310100000000001</v>
      </c>
      <c r="AW317" s="2" cm="1">
        <f t="array" ref="AW317">TREND($AR317:$AS317,$AR$3:$AS$3,AW$1)</f>
        <v>0.43310100000000001</v>
      </c>
      <c r="AX317" s="2" cm="1">
        <f t="array" ref="AX317">TREND($AR317:$AS317,$AR$3:$AS$3,AX$1)</f>
        <v>0.43310100000000001</v>
      </c>
      <c r="AY317" s="2" cm="1">
        <f t="array" ref="AY317">TREND($AR317:$AS317,$AR$3:$AS$3,AY$1)</f>
        <v>0.43310100000000001</v>
      </c>
      <c r="AZ317" s="2" cm="1">
        <f t="array" ref="AZ317">TREND($AR317:$AS317,$AR$3:$AS$3,AZ$1)</f>
        <v>0.43310100000000001</v>
      </c>
      <c r="BA317" s="2" cm="1">
        <f t="array" ref="BA317">TREND($AR317:$AS317,$AR$3:$AS$3,BA$1)</f>
        <v>0.43310100000000001</v>
      </c>
      <c r="BB317" s="2" cm="1">
        <f t="array" ref="BB317">TREND($AR317:$AS317,$AR$3:$AS$3,BB$1)</f>
        <v>0.43310100000000001</v>
      </c>
      <c r="BC317" s="2" cm="1">
        <f t="array" ref="BC317">TREND($AR317:$AS317,$AR$3:$AS$3,BC$1)</f>
        <v>0.43310100000000001</v>
      </c>
      <c r="BD317" s="2" cm="1">
        <f t="array" ref="BD317">TREND($AR317:$AS317,$AR$3:$AS$3,BD$1)</f>
        <v>0.43310100000000001</v>
      </c>
      <c r="BE317" s="2" cm="1">
        <f t="array" ref="BE317">TREND($AR317:$AS317,$AR$3:$AS$3,BE$1)</f>
        <v>0.43310100000000001</v>
      </c>
      <c r="BF317" s="20" cm="1">
        <f t="array" ref="BF317">TREND($AS317:$AT317,$AS$3:$AT$3,BF$1)</f>
        <v>0.38979090000000127</v>
      </c>
      <c r="BG317" s="20" cm="1">
        <f t="array" ref="BG317">TREND($AS317:$AT317,$AS$3:$AT$3,BG$1)</f>
        <v>0.34648080000000192</v>
      </c>
      <c r="BH317" s="20" cm="1">
        <f t="array" ref="BH317">TREND($AS317:$AT317,$AS$3:$AT$3,BH$1)</f>
        <v>0.30317070000000257</v>
      </c>
      <c r="BI317" s="20" cm="1">
        <f t="array" ref="BI317">TREND($AS317:$AT317,$AS$3:$AT$3,BI$1)</f>
        <v>0.25986059999999966</v>
      </c>
      <c r="BJ317" s="20" cm="1">
        <f t="array" ref="BJ317">TREND($AS317:$AT317,$AS$3:$AT$3,BJ$1)</f>
        <v>0.21655050000000031</v>
      </c>
      <c r="BK317" s="20" cm="1">
        <f t="array" ref="BK317">TREND($AS317:$AT317,$AS$3:$AT$3,BK$1)</f>
        <v>0.17324040000000096</v>
      </c>
      <c r="BL317" s="20" cm="1">
        <f t="array" ref="BL317">TREND($AS317:$AT317,$AS$3:$AT$3,BL$1)</f>
        <v>0.12993030000000161</v>
      </c>
      <c r="BM317" s="20" cm="1">
        <f t="array" ref="BM317">TREND($AS317:$AT317,$AS$3:$AT$3,BM$1)</f>
        <v>8.6620200000002257E-2</v>
      </c>
    </row>
    <row r="318" spans="1:65" x14ac:dyDescent="0.35">
      <c r="A318" t="str">
        <f>IF(BYDem!B316="","\I:",BYDem!B316)</f>
        <v>Brazil</v>
      </c>
      <c r="B318" t="str">
        <f>BYDem!E316</f>
        <v>Trd_2w</v>
      </c>
      <c r="C318" t="str">
        <f t="shared" si="102"/>
        <v>Trd_2w</v>
      </c>
      <c r="D318" s="4">
        <f>SUMIFS(BYDem!$M$2:$M$2000,BYDem!$B$2:$B$2000,Demands!$A318,BYDem!$E$2:$E$2000,Demands!$B318)</f>
        <v>15.12</v>
      </c>
      <c r="E318" s="4">
        <f t="shared" si="83"/>
        <v>15.000724201160052</v>
      </c>
      <c r="F318" s="4">
        <f t="shared" si="84"/>
        <v>18.375494740517677</v>
      </c>
      <c r="G318" s="4">
        <f t="shared" si="85"/>
        <v>20.513259975825985</v>
      </c>
      <c r="H318" s="4">
        <f t="shared" si="86"/>
        <v>24.118090638064213</v>
      </c>
      <c r="I318" s="4">
        <f t="shared" si="87"/>
        <v>28.785065814321957</v>
      </c>
      <c r="J318" s="4">
        <f t="shared" si="88"/>
        <v>34.375711493209998</v>
      </c>
      <c r="K318" s="4">
        <f t="shared" si="89"/>
        <v>40.631258987375553</v>
      </c>
      <c r="L318" s="4">
        <f t="shared" si="90"/>
        <v>47.309524191821083</v>
      </c>
      <c r="M318" s="4">
        <f t="shared" si="91"/>
        <v>54.125273243071533</v>
      </c>
      <c r="N318" s="4">
        <f t="shared" si="92"/>
        <v>60.651692300724598</v>
      </c>
      <c r="O318" s="4">
        <f t="shared" si="93"/>
        <v>66.533497938089511</v>
      </c>
      <c r="P318" s="4">
        <f t="shared" si="94"/>
        <v>71.67002620707288</v>
      </c>
      <c r="Q318" s="4">
        <f t="shared" si="95"/>
        <v>75.914081021541904</v>
      </c>
      <c r="R318" s="4">
        <f t="shared" si="96"/>
        <v>79.302473669962438</v>
      </c>
      <c r="S318" s="4">
        <f t="shared" si="97"/>
        <v>81.882385155035919</v>
      </c>
      <c r="T318" s="4">
        <f t="shared" si="98"/>
        <v>83.715717272994269</v>
      </c>
      <c r="U318" s="4">
        <f t="shared" si="99"/>
        <v>84.869073436949392</v>
      </c>
      <c r="W318" s="5" t="str">
        <f>VLOOKUP(C318&amp;A318,Driver_elast!$A$2:$D$1161,4,FALSE)</f>
        <v>GDP</v>
      </c>
      <c r="X318" s="5">
        <v>1</v>
      </c>
      <c r="Y318" s="2">
        <f>SUMIFS('Growth rates'!D$4:D$999,'Growth rates'!$B$4:$B$999,Demands!$A318,'Growth rates'!$C$4:$C$999,$W318)</f>
        <v>1</v>
      </c>
      <c r="Z318" s="2">
        <f>SUMIFS('Growth rates'!E$4:E$999,'Growth rates'!$B$4:$B$999,Demands!$A318,'Growth rates'!$C$4:$C$999,$W318)</f>
        <v>0.99455805173916056</v>
      </c>
      <c r="AA318" s="2">
        <f>SUMIFS('Growth rates'!F$4:F$999,'Growth rates'!$B$4:$B$999,Demands!$A318,'Growth rates'!$C$4:$C$999,$W318)</f>
        <v>1.1551368549712657</v>
      </c>
      <c r="AB318" s="2">
        <f>SUMIFS('Growth rates'!G$4:G$999,'Growth rates'!$B$4:$B$999,Demands!$A318,'Growth rates'!$C$4:$C$999,$W318)</f>
        <v>1.2556353840462564</v>
      </c>
      <c r="AC318" s="2">
        <f>SUMIFS('Growth rates'!H$4:H$999,'Growth rates'!$B$4:$B$999,Demands!$A318,'Growth rates'!$C$4:$C$999,$W318)</f>
        <v>1.4278880877432854</v>
      </c>
      <c r="AD318" s="2">
        <f>SUMIFS('Growth rates'!I$4:I$999,'Growth rates'!$B$4:$B$999,Demands!$A318,'Growth rates'!$C$4:$C$999,$W318)</f>
        <v>1.65347960827729</v>
      </c>
      <c r="AE318" s="2">
        <f>SUMIFS('Growth rates'!J$4:J$999,'Growth rates'!$B$4:$B$999,Demands!$A318,'Growth rates'!$C$4:$C$999,$W318)</f>
        <v>1.9282871549153016</v>
      </c>
      <c r="AF318" s="2">
        <f>SUMIFS('Growth rates'!K$4:K$999,'Growth rates'!$B$4:$B$999,Demands!$A318,'Growth rates'!$C$4:$C$999,$W318)</f>
        <v>2.243733154825867</v>
      </c>
      <c r="AG318" s="2">
        <f>SUMIFS('Growth rates'!L$4:L$999,'Growth rates'!$B$4:$B$999,Demands!$A318,'Growth rates'!$C$4:$C$999,$W318)</f>
        <v>2.5928966043381108</v>
      </c>
      <c r="AH318" s="2">
        <f>SUMIFS('Growth rates'!M$4:M$999,'Growth rates'!$B$4:$B$999,Demands!$A318,'Growth rates'!$C$4:$C$999,$W318)</f>
        <v>2.9664478685476801</v>
      </c>
      <c r="AI318" s="2">
        <f>SUMIFS('Growth rates'!N$4:N$999,'Growth rates'!$B$4:$B$999,Demands!$A318,'Growth rates'!$C$4:$C$999,$W318)</f>
        <v>3.3638855727393078</v>
      </c>
      <c r="AJ318" s="2">
        <f>SUMIFS('Growth rates'!O$4:O$999,'Growth rates'!$B$4:$B$999,Demands!$A318,'Growth rates'!$C$4:$C$999,$W318)</f>
        <v>3.771659048932817</v>
      </c>
      <c r="AK318" s="2">
        <f>SUMIFS('Growth rates'!P$4:P$999,'Growth rates'!$B$4:$B$999,Demands!$A318,'Growth rates'!$C$4:$C$999,$W318)</f>
        <v>4.1876306792543341</v>
      </c>
      <c r="AL318" s="2">
        <f>SUMIFS('Growth rates'!Q$4:Q$999,'Growth rates'!$B$4:$B$999,Demands!$A318,'Growth rates'!$C$4:$C$999,$W318)</f>
        <v>4.6009260526497648</v>
      </c>
      <c r="AM318" s="2">
        <f>SUMIFS('Growth rates'!R$4:R$999,'Growth rates'!$B$4:$B$999,Demands!$A318,'Growth rates'!$C$4:$C$999,$W318)</f>
        <v>5.0116467991289628</v>
      </c>
      <c r="AN318" s="2">
        <f>SUMIFS('Growth rates'!S$4:S$999,'Growth rates'!$B$4:$B$999,Demands!$A318,'Growth rates'!$C$4:$C$999,$W318)</f>
        <v>5.4192508919727196</v>
      </c>
      <c r="AO318" s="2">
        <f>SUMIFS('Growth rates'!T$4:T$999,'Growth rates'!$B$4:$B$999,Demands!$A318,'Growth rates'!$C$4:$C$999,$W318)</f>
        <v>5.8237044545110859</v>
      </c>
      <c r="AP318" s="2">
        <f>SUMIFS('Growth rates'!U$4:U$999,'Growth rates'!$B$4:$B$999,Demands!$A318,'Growth rates'!$C$4:$C$999,$W318)</f>
        <v>6.2248719800642567</v>
      </c>
      <c r="AR318">
        <f>VLOOKUP(C318&amp;A318,Driver_elast!$A$2:$E$1161,5,FALSE)</f>
        <v>1.460833</v>
      </c>
      <c r="AS318">
        <f t="shared" si="100"/>
        <v>1</v>
      </c>
      <c r="AT318">
        <f t="shared" si="101"/>
        <v>0.2</v>
      </c>
      <c r="AV318" s="2" cm="1">
        <f t="array" ref="AV318">TREND($AR318:$AS318,$AR$3:$AS$3,AV$1)</f>
        <v>1.4608330000000009</v>
      </c>
      <c r="AW318" s="2" cm="1">
        <f t="array" ref="AW318">TREND($AR318:$AS318,$AR$3:$AS$3,AW$1)</f>
        <v>1.4495931707317062</v>
      </c>
      <c r="AX318" s="2" cm="1">
        <f t="array" ref="AX318">TREND($AR318:$AS318,$AR$3:$AS$3,AX$1)</f>
        <v>1.3933940243902434</v>
      </c>
      <c r="AY318" s="2" cm="1">
        <f t="array" ref="AY318">TREND($AR318:$AS318,$AR$3:$AS$3,AY$1)</f>
        <v>1.3371948780487806</v>
      </c>
      <c r="AZ318" s="2" cm="1">
        <f t="array" ref="AZ318">TREND($AR318:$AS318,$AR$3:$AS$3,AZ$1)</f>
        <v>1.2809957317073177</v>
      </c>
      <c r="BA318" s="2" cm="1">
        <f t="array" ref="BA318">TREND($AR318:$AS318,$AR$3:$AS$3,BA$1)</f>
        <v>1.2247965853658513</v>
      </c>
      <c r="BB318" s="2" cm="1">
        <f t="array" ref="BB318">TREND($AR318:$AS318,$AR$3:$AS$3,BB$1)</f>
        <v>1.1685974390243885</v>
      </c>
      <c r="BC318" s="2" cm="1">
        <f t="array" ref="BC318">TREND($AR318:$AS318,$AR$3:$AS$3,BC$1)</f>
        <v>1.1123982926829257</v>
      </c>
      <c r="BD318" s="2" cm="1">
        <f t="array" ref="BD318">TREND($AR318:$AS318,$AR$3:$AS$3,BD$1)</f>
        <v>1.0561991463414628</v>
      </c>
      <c r="BE318" s="2" cm="1">
        <f t="array" ref="BE318">TREND($AR318:$AS318,$AR$3:$AS$3,BE$1)</f>
        <v>1</v>
      </c>
      <c r="BF318" s="20" cm="1">
        <f t="array" ref="BF318">TREND($AS318:$AT318,$AS$3:$AT$3,BF$1)</f>
        <v>0.90000000000000568</v>
      </c>
      <c r="BG318" s="20" cm="1">
        <f t="array" ref="BG318">TREND($AS318:$AT318,$AS$3:$AT$3,BG$1)</f>
        <v>0.80000000000000426</v>
      </c>
      <c r="BH318" s="20" cm="1">
        <f t="array" ref="BH318">TREND($AS318:$AT318,$AS$3:$AT$3,BH$1)</f>
        <v>0.70000000000000284</v>
      </c>
      <c r="BI318" s="20" cm="1">
        <f t="array" ref="BI318">TREND($AS318:$AT318,$AS$3:$AT$3,BI$1)</f>
        <v>0.60000000000000142</v>
      </c>
      <c r="BJ318" s="20" cm="1">
        <f t="array" ref="BJ318">TREND($AS318:$AT318,$AS$3:$AT$3,BJ$1)</f>
        <v>0.5</v>
      </c>
      <c r="BK318" s="20" cm="1">
        <f t="array" ref="BK318">TREND($AS318:$AT318,$AS$3:$AT$3,BK$1)</f>
        <v>0.40000000000000568</v>
      </c>
      <c r="BL318" s="20" cm="1">
        <f t="array" ref="BL318">TREND($AS318:$AT318,$AS$3:$AT$3,BL$1)</f>
        <v>0.30000000000000426</v>
      </c>
      <c r="BM318" s="20" cm="1">
        <f t="array" ref="BM318">TREND($AS318:$AT318,$AS$3:$AT$3,BM$1)</f>
        <v>0.20000000000000284</v>
      </c>
    </row>
    <row r="319" spans="1:65" x14ac:dyDescent="0.35">
      <c r="A319" t="str">
        <f>IF(BYDem!B317="","\I:",BYDem!B317)</f>
        <v>Brazil</v>
      </c>
      <c r="B319" t="str">
        <f>BYDem!E317</f>
        <v>Trd_3w</v>
      </c>
      <c r="C319" t="str">
        <f t="shared" si="102"/>
        <v>Trd_3w</v>
      </c>
      <c r="D319" s="4">
        <f>SUMIFS(BYDem!$M$2:$M$2000,BYDem!$B$2:$B$2000,Demands!$A319,BYDem!$E$2:$E$2000,Demands!$B319)</f>
        <v>3.9</v>
      </c>
      <c r="E319" s="4">
        <f t="shared" si="83"/>
        <v>3.8692344169658863</v>
      </c>
      <c r="F319" s="4">
        <f t="shared" si="84"/>
        <v>4.7397109449747976</v>
      </c>
      <c r="G319" s="4">
        <f t="shared" si="85"/>
        <v>5.2911186445582894</v>
      </c>
      <c r="H319" s="4">
        <f t="shared" si="86"/>
        <v>6.2209360772784672</v>
      </c>
      <c r="I319" s="4">
        <f t="shared" si="87"/>
        <v>7.4247193568687573</v>
      </c>
      <c r="J319" s="4">
        <f t="shared" si="88"/>
        <v>8.8667509803914655</v>
      </c>
      <c r="K319" s="4">
        <f t="shared" si="89"/>
        <v>10.480285056267501</v>
      </c>
      <c r="L319" s="4">
        <f t="shared" si="90"/>
        <v>12.202853462176069</v>
      </c>
      <c r="M319" s="4">
        <f t="shared" si="91"/>
        <v>13.960883971427176</v>
      </c>
      <c r="N319" s="4">
        <f t="shared" si="92"/>
        <v>15.644285712488482</v>
      </c>
      <c r="O319" s="4">
        <f t="shared" si="93"/>
        <v>17.161418118951655</v>
      </c>
      <c r="P319" s="4">
        <f t="shared" si="94"/>
        <v>18.486316283570378</v>
      </c>
      <c r="Q319" s="4">
        <f t="shared" si="95"/>
        <v>19.581012961905643</v>
      </c>
      <c r="R319" s="4">
        <f t="shared" si="96"/>
        <v>20.455003129156971</v>
      </c>
      <c r="S319" s="4">
        <f t="shared" si="97"/>
        <v>21.120456488402116</v>
      </c>
      <c r="T319" s="4">
        <f t="shared" si="98"/>
        <v>21.593339772796131</v>
      </c>
      <c r="U319" s="4">
        <f t="shared" si="99"/>
        <v>21.89083243413376</v>
      </c>
      <c r="W319" s="5" t="str">
        <f>VLOOKUP(C319&amp;A319,Driver_elast!$A$2:$D$1161,4,FALSE)</f>
        <v>GDP</v>
      </c>
      <c r="X319" s="5">
        <v>1</v>
      </c>
      <c r="Y319" s="2">
        <f>SUMIFS('Growth rates'!D$4:D$999,'Growth rates'!$B$4:$B$999,Demands!$A319,'Growth rates'!$C$4:$C$999,$W319)</f>
        <v>1</v>
      </c>
      <c r="Z319" s="2">
        <f>SUMIFS('Growth rates'!E$4:E$999,'Growth rates'!$B$4:$B$999,Demands!$A319,'Growth rates'!$C$4:$C$999,$W319)</f>
        <v>0.99455805173916056</v>
      </c>
      <c r="AA319" s="2">
        <f>SUMIFS('Growth rates'!F$4:F$999,'Growth rates'!$B$4:$B$999,Demands!$A319,'Growth rates'!$C$4:$C$999,$W319)</f>
        <v>1.1551368549712657</v>
      </c>
      <c r="AB319" s="2">
        <f>SUMIFS('Growth rates'!G$4:G$999,'Growth rates'!$B$4:$B$999,Demands!$A319,'Growth rates'!$C$4:$C$999,$W319)</f>
        <v>1.2556353840462564</v>
      </c>
      <c r="AC319" s="2">
        <f>SUMIFS('Growth rates'!H$4:H$999,'Growth rates'!$B$4:$B$999,Demands!$A319,'Growth rates'!$C$4:$C$999,$W319)</f>
        <v>1.4278880877432854</v>
      </c>
      <c r="AD319" s="2">
        <f>SUMIFS('Growth rates'!I$4:I$999,'Growth rates'!$B$4:$B$999,Demands!$A319,'Growth rates'!$C$4:$C$999,$W319)</f>
        <v>1.65347960827729</v>
      </c>
      <c r="AE319" s="2">
        <f>SUMIFS('Growth rates'!J$4:J$999,'Growth rates'!$B$4:$B$999,Demands!$A319,'Growth rates'!$C$4:$C$999,$W319)</f>
        <v>1.9282871549153016</v>
      </c>
      <c r="AF319" s="2">
        <f>SUMIFS('Growth rates'!K$4:K$999,'Growth rates'!$B$4:$B$999,Demands!$A319,'Growth rates'!$C$4:$C$999,$W319)</f>
        <v>2.243733154825867</v>
      </c>
      <c r="AG319" s="2">
        <f>SUMIFS('Growth rates'!L$4:L$999,'Growth rates'!$B$4:$B$999,Demands!$A319,'Growth rates'!$C$4:$C$999,$W319)</f>
        <v>2.5928966043381108</v>
      </c>
      <c r="AH319" s="2">
        <f>SUMIFS('Growth rates'!M$4:M$999,'Growth rates'!$B$4:$B$999,Demands!$A319,'Growth rates'!$C$4:$C$999,$W319)</f>
        <v>2.9664478685476801</v>
      </c>
      <c r="AI319" s="2">
        <f>SUMIFS('Growth rates'!N$4:N$999,'Growth rates'!$B$4:$B$999,Demands!$A319,'Growth rates'!$C$4:$C$999,$W319)</f>
        <v>3.3638855727393078</v>
      </c>
      <c r="AJ319" s="2">
        <f>SUMIFS('Growth rates'!O$4:O$999,'Growth rates'!$B$4:$B$999,Demands!$A319,'Growth rates'!$C$4:$C$999,$W319)</f>
        <v>3.771659048932817</v>
      </c>
      <c r="AK319" s="2">
        <f>SUMIFS('Growth rates'!P$4:P$999,'Growth rates'!$B$4:$B$999,Demands!$A319,'Growth rates'!$C$4:$C$999,$W319)</f>
        <v>4.1876306792543341</v>
      </c>
      <c r="AL319" s="2">
        <f>SUMIFS('Growth rates'!Q$4:Q$999,'Growth rates'!$B$4:$B$999,Demands!$A319,'Growth rates'!$C$4:$C$999,$W319)</f>
        <v>4.6009260526497648</v>
      </c>
      <c r="AM319" s="2">
        <f>SUMIFS('Growth rates'!R$4:R$999,'Growth rates'!$B$4:$B$999,Demands!$A319,'Growth rates'!$C$4:$C$999,$W319)</f>
        <v>5.0116467991289628</v>
      </c>
      <c r="AN319" s="2">
        <f>SUMIFS('Growth rates'!S$4:S$999,'Growth rates'!$B$4:$B$999,Demands!$A319,'Growth rates'!$C$4:$C$999,$W319)</f>
        <v>5.4192508919727196</v>
      </c>
      <c r="AO319" s="2">
        <f>SUMIFS('Growth rates'!T$4:T$999,'Growth rates'!$B$4:$B$999,Demands!$A319,'Growth rates'!$C$4:$C$999,$W319)</f>
        <v>5.8237044545110859</v>
      </c>
      <c r="AP319" s="2">
        <f>SUMIFS('Growth rates'!U$4:U$999,'Growth rates'!$B$4:$B$999,Demands!$A319,'Growth rates'!$C$4:$C$999,$W319)</f>
        <v>6.2248719800642567</v>
      </c>
      <c r="AR319">
        <f>VLOOKUP(C319&amp;A319,Driver_elast!$A$2:$E$1161,5,FALSE)</f>
        <v>1.460833</v>
      </c>
      <c r="AS319">
        <f t="shared" si="100"/>
        <v>1</v>
      </c>
      <c r="AT319">
        <f t="shared" si="101"/>
        <v>0.2</v>
      </c>
      <c r="AV319" s="2" cm="1">
        <f t="array" ref="AV319">TREND($AR319:$AS319,$AR$3:$AS$3,AV$1)</f>
        <v>1.4608330000000009</v>
      </c>
      <c r="AW319" s="2" cm="1">
        <f t="array" ref="AW319">TREND($AR319:$AS319,$AR$3:$AS$3,AW$1)</f>
        <v>1.4495931707317062</v>
      </c>
      <c r="AX319" s="2" cm="1">
        <f t="array" ref="AX319">TREND($AR319:$AS319,$AR$3:$AS$3,AX$1)</f>
        <v>1.3933940243902434</v>
      </c>
      <c r="AY319" s="2" cm="1">
        <f t="array" ref="AY319">TREND($AR319:$AS319,$AR$3:$AS$3,AY$1)</f>
        <v>1.3371948780487806</v>
      </c>
      <c r="AZ319" s="2" cm="1">
        <f t="array" ref="AZ319">TREND($AR319:$AS319,$AR$3:$AS$3,AZ$1)</f>
        <v>1.2809957317073177</v>
      </c>
      <c r="BA319" s="2" cm="1">
        <f t="array" ref="BA319">TREND($AR319:$AS319,$AR$3:$AS$3,BA$1)</f>
        <v>1.2247965853658513</v>
      </c>
      <c r="BB319" s="2" cm="1">
        <f t="array" ref="BB319">TREND($AR319:$AS319,$AR$3:$AS$3,BB$1)</f>
        <v>1.1685974390243885</v>
      </c>
      <c r="BC319" s="2" cm="1">
        <f t="array" ref="BC319">TREND($AR319:$AS319,$AR$3:$AS$3,BC$1)</f>
        <v>1.1123982926829257</v>
      </c>
      <c r="BD319" s="2" cm="1">
        <f t="array" ref="BD319">TREND($AR319:$AS319,$AR$3:$AS$3,BD$1)</f>
        <v>1.0561991463414628</v>
      </c>
      <c r="BE319" s="2" cm="1">
        <f t="array" ref="BE319">TREND($AR319:$AS319,$AR$3:$AS$3,BE$1)</f>
        <v>1</v>
      </c>
      <c r="BF319" s="20" cm="1">
        <f t="array" ref="BF319">TREND($AS319:$AT319,$AS$3:$AT$3,BF$1)</f>
        <v>0.90000000000000568</v>
      </c>
      <c r="BG319" s="20" cm="1">
        <f t="array" ref="BG319">TREND($AS319:$AT319,$AS$3:$AT$3,BG$1)</f>
        <v>0.80000000000000426</v>
      </c>
      <c r="BH319" s="20" cm="1">
        <f t="array" ref="BH319">TREND($AS319:$AT319,$AS$3:$AT$3,BH$1)</f>
        <v>0.70000000000000284</v>
      </c>
      <c r="BI319" s="20" cm="1">
        <f t="array" ref="BI319">TREND($AS319:$AT319,$AS$3:$AT$3,BI$1)</f>
        <v>0.60000000000000142</v>
      </c>
      <c r="BJ319" s="20" cm="1">
        <f t="array" ref="BJ319">TREND($AS319:$AT319,$AS$3:$AT$3,BJ$1)</f>
        <v>0.5</v>
      </c>
      <c r="BK319" s="20" cm="1">
        <f t="array" ref="BK319">TREND($AS319:$AT319,$AS$3:$AT$3,BK$1)</f>
        <v>0.40000000000000568</v>
      </c>
      <c r="BL319" s="20" cm="1">
        <f t="array" ref="BL319">TREND($AS319:$AT319,$AS$3:$AT$3,BL$1)</f>
        <v>0.30000000000000426</v>
      </c>
      <c r="BM319" s="20" cm="1">
        <f t="array" ref="BM319">TREND($AS319:$AT319,$AS$3:$AT$3,BM$1)</f>
        <v>0.20000000000000284</v>
      </c>
    </row>
    <row r="320" spans="1:65" x14ac:dyDescent="0.35">
      <c r="A320" t="str">
        <f>IF(BYDem!B318="","\I:",BYDem!B318)</f>
        <v>Brazil</v>
      </c>
      <c r="B320" t="str">
        <f>BYDem!E318</f>
        <v>Trd_Bus</v>
      </c>
      <c r="C320" t="str">
        <f t="shared" si="102"/>
        <v>Trd_Bus</v>
      </c>
      <c r="D320" s="4">
        <f>SUMIFS(BYDem!$M$2:$M$2000,BYDem!$B$2:$B$2000,Demands!$A320,BYDem!$E$2:$E$2000,Demands!$B320)</f>
        <v>16.100000000000001</v>
      </c>
      <c r="E320" s="4">
        <f t="shared" si="83"/>
        <v>15.972993362346353</v>
      </c>
      <c r="F320" s="4">
        <f t="shared" si="84"/>
        <v>19.566499029254935</v>
      </c>
      <c r="G320" s="4">
        <f t="shared" si="85"/>
        <v>21.8428231224073</v>
      </c>
      <c r="H320" s="4">
        <f t="shared" si="86"/>
        <v>25.681300216457263</v>
      </c>
      <c r="I320" s="4">
        <f t="shared" si="87"/>
        <v>30.650764524509487</v>
      </c>
      <c r="J320" s="4">
        <f t="shared" si="88"/>
        <v>36.603766867769899</v>
      </c>
      <c r="K320" s="4">
        <f t="shared" si="89"/>
        <v>43.264766514335072</v>
      </c>
      <c r="L320" s="4">
        <f t="shared" si="90"/>
        <v>50.375882241290959</v>
      </c>
      <c r="M320" s="4">
        <f t="shared" si="91"/>
        <v>57.633392805122455</v>
      </c>
      <c r="N320" s="4">
        <f t="shared" si="92"/>
        <v>64.582820505401187</v>
      </c>
      <c r="O320" s="4">
        <f t="shared" si="93"/>
        <v>70.845854285928638</v>
      </c>
      <c r="P320" s="4">
        <f t="shared" si="94"/>
        <v>76.315305683457225</v>
      </c>
      <c r="Q320" s="4">
        <f t="shared" si="95"/>
        <v>80.834438124789983</v>
      </c>
      <c r="R320" s="4">
        <f t="shared" si="96"/>
        <v>84.442448815237768</v>
      </c>
      <c r="S320" s="4">
        <f t="shared" si="97"/>
        <v>87.189576785454904</v>
      </c>
      <c r="T320" s="4">
        <f t="shared" si="98"/>
        <v>89.141735985132769</v>
      </c>
      <c r="U320" s="4">
        <f t="shared" si="99"/>
        <v>90.369846715270157</v>
      </c>
      <c r="W320" s="5" t="str">
        <f>VLOOKUP(C320&amp;A320,Driver_elast!$A$2:$D$1161,4,FALSE)</f>
        <v>GDP</v>
      </c>
      <c r="X320" s="5">
        <v>1</v>
      </c>
      <c r="Y320" s="2">
        <f>SUMIFS('Growth rates'!D$4:D$999,'Growth rates'!$B$4:$B$999,Demands!$A320,'Growth rates'!$C$4:$C$999,$W320)</f>
        <v>1</v>
      </c>
      <c r="Z320" s="2">
        <f>SUMIFS('Growth rates'!E$4:E$999,'Growth rates'!$B$4:$B$999,Demands!$A320,'Growth rates'!$C$4:$C$999,$W320)</f>
        <v>0.99455805173916056</v>
      </c>
      <c r="AA320" s="2">
        <f>SUMIFS('Growth rates'!F$4:F$999,'Growth rates'!$B$4:$B$999,Demands!$A320,'Growth rates'!$C$4:$C$999,$W320)</f>
        <v>1.1551368549712657</v>
      </c>
      <c r="AB320" s="2">
        <f>SUMIFS('Growth rates'!G$4:G$999,'Growth rates'!$B$4:$B$999,Demands!$A320,'Growth rates'!$C$4:$C$999,$W320)</f>
        <v>1.2556353840462564</v>
      </c>
      <c r="AC320" s="2">
        <f>SUMIFS('Growth rates'!H$4:H$999,'Growth rates'!$B$4:$B$999,Demands!$A320,'Growth rates'!$C$4:$C$999,$W320)</f>
        <v>1.4278880877432854</v>
      </c>
      <c r="AD320" s="2">
        <f>SUMIFS('Growth rates'!I$4:I$999,'Growth rates'!$B$4:$B$999,Demands!$A320,'Growth rates'!$C$4:$C$999,$W320)</f>
        <v>1.65347960827729</v>
      </c>
      <c r="AE320" s="2">
        <f>SUMIFS('Growth rates'!J$4:J$999,'Growth rates'!$B$4:$B$999,Demands!$A320,'Growth rates'!$C$4:$C$999,$W320)</f>
        <v>1.9282871549153016</v>
      </c>
      <c r="AF320" s="2">
        <f>SUMIFS('Growth rates'!K$4:K$999,'Growth rates'!$B$4:$B$999,Demands!$A320,'Growth rates'!$C$4:$C$999,$W320)</f>
        <v>2.243733154825867</v>
      </c>
      <c r="AG320" s="2">
        <f>SUMIFS('Growth rates'!L$4:L$999,'Growth rates'!$B$4:$B$999,Demands!$A320,'Growth rates'!$C$4:$C$999,$W320)</f>
        <v>2.5928966043381108</v>
      </c>
      <c r="AH320" s="2">
        <f>SUMIFS('Growth rates'!M$4:M$999,'Growth rates'!$B$4:$B$999,Demands!$A320,'Growth rates'!$C$4:$C$999,$W320)</f>
        <v>2.9664478685476801</v>
      </c>
      <c r="AI320" s="2">
        <f>SUMIFS('Growth rates'!N$4:N$999,'Growth rates'!$B$4:$B$999,Demands!$A320,'Growth rates'!$C$4:$C$999,$W320)</f>
        <v>3.3638855727393078</v>
      </c>
      <c r="AJ320" s="2">
        <f>SUMIFS('Growth rates'!O$4:O$999,'Growth rates'!$B$4:$B$999,Demands!$A320,'Growth rates'!$C$4:$C$999,$W320)</f>
        <v>3.771659048932817</v>
      </c>
      <c r="AK320" s="2">
        <f>SUMIFS('Growth rates'!P$4:P$999,'Growth rates'!$B$4:$B$999,Demands!$A320,'Growth rates'!$C$4:$C$999,$W320)</f>
        <v>4.1876306792543341</v>
      </c>
      <c r="AL320" s="2">
        <f>SUMIFS('Growth rates'!Q$4:Q$999,'Growth rates'!$B$4:$B$999,Demands!$A320,'Growth rates'!$C$4:$C$999,$W320)</f>
        <v>4.6009260526497648</v>
      </c>
      <c r="AM320" s="2">
        <f>SUMIFS('Growth rates'!R$4:R$999,'Growth rates'!$B$4:$B$999,Demands!$A320,'Growth rates'!$C$4:$C$999,$W320)</f>
        <v>5.0116467991289628</v>
      </c>
      <c r="AN320" s="2">
        <f>SUMIFS('Growth rates'!S$4:S$999,'Growth rates'!$B$4:$B$999,Demands!$A320,'Growth rates'!$C$4:$C$999,$W320)</f>
        <v>5.4192508919727196</v>
      </c>
      <c r="AO320" s="2">
        <f>SUMIFS('Growth rates'!T$4:T$999,'Growth rates'!$B$4:$B$999,Demands!$A320,'Growth rates'!$C$4:$C$999,$W320)</f>
        <v>5.8237044545110859</v>
      </c>
      <c r="AP320" s="2">
        <f>SUMIFS('Growth rates'!U$4:U$999,'Growth rates'!$B$4:$B$999,Demands!$A320,'Growth rates'!$C$4:$C$999,$W320)</f>
        <v>6.2248719800642567</v>
      </c>
      <c r="AR320">
        <f>VLOOKUP(C320&amp;A320,Driver_elast!$A$2:$E$1161,5,FALSE)</f>
        <v>1.460833</v>
      </c>
      <c r="AS320">
        <f t="shared" si="100"/>
        <v>1</v>
      </c>
      <c r="AT320">
        <f t="shared" si="101"/>
        <v>0.2</v>
      </c>
      <c r="AV320" s="2" cm="1">
        <f t="array" ref="AV320">TREND($AR320:$AS320,$AR$3:$AS$3,AV$1)</f>
        <v>1.4608330000000009</v>
      </c>
      <c r="AW320" s="2" cm="1">
        <f t="array" ref="AW320">TREND($AR320:$AS320,$AR$3:$AS$3,AW$1)</f>
        <v>1.4495931707317062</v>
      </c>
      <c r="AX320" s="2" cm="1">
        <f t="array" ref="AX320">TREND($AR320:$AS320,$AR$3:$AS$3,AX$1)</f>
        <v>1.3933940243902434</v>
      </c>
      <c r="AY320" s="2" cm="1">
        <f t="array" ref="AY320">TREND($AR320:$AS320,$AR$3:$AS$3,AY$1)</f>
        <v>1.3371948780487806</v>
      </c>
      <c r="AZ320" s="2" cm="1">
        <f t="array" ref="AZ320">TREND($AR320:$AS320,$AR$3:$AS$3,AZ$1)</f>
        <v>1.2809957317073177</v>
      </c>
      <c r="BA320" s="2" cm="1">
        <f t="array" ref="BA320">TREND($AR320:$AS320,$AR$3:$AS$3,BA$1)</f>
        <v>1.2247965853658513</v>
      </c>
      <c r="BB320" s="2" cm="1">
        <f t="array" ref="BB320">TREND($AR320:$AS320,$AR$3:$AS$3,BB$1)</f>
        <v>1.1685974390243885</v>
      </c>
      <c r="BC320" s="2" cm="1">
        <f t="array" ref="BC320">TREND($AR320:$AS320,$AR$3:$AS$3,BC$1)</f>
        <v>1.1123982926829257</v>
      </c>
      <c r="BD320" s="2" cm="1">
        <f t="array" ref="BD320">TREND($AR320:$AS320,$AR$3:$AS$3,BD$1)</f>
        <v>1.0561991463414628</v>
      </c>
      <c r="BE320" s="2" cm="1">
        <f t="array" ref="BE320">TREND($AR320:$AS320,$AR$3:$AS$3,BE$1)</f>
        <v>1</v>
      </c>
      <c r="BF320" s="20" cm="1">
        <f t="array" ref="BF320">TREND($AS320:$AT320,$AS$3:$AT$3,BF$1)</f>
        <v>0.90000000000000568</v>
      </c>
      <c r="BG320" s="20" cm="1">
        <f t="array" ref="BG320">TREND($AS320:$AT320,$AS$3:$AT$3,BG$1)</f>
        <v>0.80000000000000426</v>
      </c>
      <c r="BH320" s="20" cm="1">
        <f t="array" ref="BH320">TREND($AS320:$AT320,$AS$3:$AT$3,BH$1)</f>
        <v>0.70000000000000284</v>
      </c>
      <c r="BI320" s="20" cm="1">
        <f t="array" ref="BI320">TREND($AS320:$AT320,$AS$3:$AT$3,BI$1)</f>
        <v>0.60000000000000142</v>
      </c>
      <c r="BJ320" s="20" cm="1">
        <f t="array" ref="BJ320">TREND($AS320:$AT320,$AS$3:$AT$3,BJ$1)</f>
        <v>0.5</v>
      </c>
      <c r="BK320" s="20" cm="1">
        <f t="array" ref="BK320">TREND($AS320:$AT320,$AS$3:$AT$3,BK$1)</f>
        <v>0.40000000000000568</v>
      </c>
      <c r="BL320" s="20" cm="1">
        <f t="array" ref="BL320">TREND($AS320:$AT320,$AS$3:$AT$3,BL$1)</f>
        <v>0.30000000000000426</v>
      </c>
      <c r="BM320" s="20" cm="1">
        <f t="array" ref="BM320">TREND($AS320:$AT320,$AS$3:$AT$3,BM$1)</f>
        <v>0.20000000000000284</v>
      </c>
    </row>
    <row r="321" spans="1:65" x14ac:dyDescent="0.35">
      <c r="A321" t="str">
        <f>IF(BYDem!B319="","\I:",BYDem!B319)</f>
        <v>Brazil</v>
      </c>
      <c r="B321" t="str">
        <f>BYDem!E319</f>
        <v>Trd_Car</v>
      </c>
      <c r="C321" t="str">
        <f t="shared" si="102"/>
        <v>Trd_Car</v>
      </c>
      <c r="D321" s="4">
        <f>SUMIFS(BYDem!$M$2:$M$2000,BYDem!$B$2:$B$2000,Demands!$A321,BYDem!$E$2:$E$2000,Demands!$B321)</f>
        <v>560.64</v>
      </c>
      <c r="E321" s="4">
        <f t="shared" si="83"/>
        <v>556.21732910968069</v>
      </c>
      <c r="F321" s="4">
        <f t="shared" si="84"/>
        <v>681.35167799760791</v>
      </c>
      <c r="G321" s="4">
        <f t="shared" si="85"/>
        <v>760.61865561157947</v>
      </c>
      <c r="H321" s="4">
        <f t="shared" si="86"/>
        <v>894.28348778600014</v>
      </c>
      <c r="I321" s="4">
        <f t="shared" si="87"/>
        <v>1067.3319641627952</v>
      </c>
      <c r="J321" s="4">
        <f t="shared" si="88"/>
        <v>1274.6295563196597</v>
      </c>
      <c r="K321" s="4">
        <f t="shared" si="89"/>
        <v>1506.5812856271316</v>
      </c>
      <c r="L321" s="4">
        <f t="shared" si="90"/>
        <v>1754.2071192395879</v>
      </c>
      <c r="M321" s="4">
        <f t="shared" si="91"/>
        <v>2006.9307666002394</v>
      </c>
      <c r="N321" s="4">
        <f t="shared" si="92"/>
        <v>2248.9262414998834</v>
      </c>
      <c r="O321" s="4">
        <f t="shared" si="93"/>
        <v>2467.0198600536046</v>
      </c>
      <c r="P321" s="4">
        <f t="shared" si="94"/>
        <v>2657.479066979718</v>
      </c>
      <c r="Q321" s="4">
        <f t="shared" si="95"/>
        <v>2814.8459248622521</v>
      </c>
      <c r="R321" s="4">
        <f t="shared" si="96"/>
        <v>2940.4853729052738</v>
      </c>
      <c r="S321" s="4">
        <f t="shared" si="97"/>
        <v>3036.1468527327602</v>
      </c>
      <c r="T321" s="4">
        <f t="shared" si="98"/>
        <v>3104.1256436462631</v>
      </c>
      <c r="U321" s="4">
        <f t="shared" si="99"/>
        <v>3146.8913579160912</v>
      </c>
      <c r="W321" s="5" t="str">
        <f>VLOOKUP(C321&amp;A321,Driver_elast!$A$2:$D$1161,4,FALSE)</f>
        <v>GDP</v>
      </c>
      <c r="X321" s="5">
        <v>1</v>
      </c>
      <c r="Y321" s="2">
        <f>SUMIFS('Growth rates'!D$4:D$999,'Growth rates'!$B$4:$B$999,Demands!$A321,'Growth rates'!$C$4:$C$999,$W321)</f>
        <v>1</v>
      </c>
      <c r="Z321" s="2">
        <f>SUMIFS('Growth rates'!E$4:E$999,'Growth rates'!$B$4:$B$999,Demands!$A321,'Growth rates'!$C$4:$C$999,$W321)</f>
        <v>0.99455805173916056</v>
      </c>
      <c r="AA321" s="2">
        <f>SUMIFS('Growth rates'!F$4:F$999,'Growth rates'!$B$4:$B$999,Demands!$A321,'Growth rates'!$C$4:$C$999,$W321)</f>
        <v>1.1551368549712657</v>
      </c>
      <c r="AB321" s="2">
        <f>SUMIFS('Growth rates'!G$4:G$999,'Growth rates'!$B$4:$B$999,Demands!$A321,'Growth rates'!$C$4:$C$999,$W321)</f>
        <v>1.2556353840462564</v>
      </c>
      <c r="AC321" s="2">
        <f>SUMIFS('Growth rates'!H$4:H$999,'Growth rates'!$B$4:$B$999,Demands!$A321,'Growth rates'!$C$4:$C$999,$W321)</f>
        <v>1.4278880877432854</v>
      </c>
      <c r="AD321" s="2">
        <f>SUMIFS('Growth rates'!I$4:I$999,'Growth rates'!$B$4:$B$999,Demands!$A321,'Growth rates'!$C$4:$C$999,$W321)</f>
        <v>1.65347960827729</v>
      </c>
      <c r="AE321" s="2">
        <f>SUMIFS('Growth rates'!J$4:J$999,'Growth rates'!$B$4:$B$999,Demands!$A321,'Growth rates'!$C$4:$C$999,$W321)</f>
        <v>1.9282871549153016</v>
      </c>
      <c r="AF321" s="2">
        <f>SUMIFS('Growth rates'!K$4:K$999,'Growth rates'!$B$4:$B$999,Demands!$A321,'Growth rates'!$C$4:$C$999,$W321)</f>
        <v>2.243733154825867</v>
      </c>
      <c r="AG321" s="2">
        <f>SUMIFS('Growth rates'!L$4:L$999,'Growth rates'!$B$4:$B$999,Demands!$A321,'Growth rates'!$C$4:$C$999,$W321)</f>
        <v>2.5928966043381108</v>
      </c>
      <c r="AH321" s="2">
        <f>SUMIFS('Growth rates'!M$4:M$999,'Growth rates'!$B$4:$B$999,Demands!$A321,'Growth rates'!$C$4:$C$999,$W321)</f>
        <v>2.9664478685476801</v>
      </c>
      <c r="AI321" s="2">
        <f>SUMIFS('Growth rates'!N$4:N$999,'Growth rates'!$B$4:$B$999,Demands!$A321,'Growth rates'!$C$4:$C$999,$W321)</f>
        <v>3.3638855727393078</v>
      </c>
      <c r="AJ321" s="2">
        <f>SUMIFS('Growth rates'!O$4:O$999,'Growth rates'!$B$4:$B$999,Demands!$A321,'Growth rates'!$C$4:$C$999,$W321)</f>
        <v>3.771659048932817</v>
      </c>
      <c r="AK321" s="2">
        <f>SUMIFS('Growth rates'!P$4:P$999,'Growth rates'!$B$4:$B$999,Demands!$A321,'Growth rates'!$C$4:$C$999,$W321)</f>
        <v>4.1876306792543341</v>
      </c>
      <c r="AL321" s="2">
        <f>SUMIFS('Growth rates'!Q$4:Q$999,'Growth rates'!$B$4:$B$999,Demands!$A321,'Growth rates'!$C$4:$C$999,$W321)</f>
        <v>4.6009260526497648</v>
      </c>
      <c r="AM321" s="2">
        <f>SUMIFS('Growth rates'!R$4:R$999,'Growth rates'!$B$4:$B$999,Demands!$A321,'Growth rates'!$C$4:$C$999,$W321)</f>
        <v>5.0116467991289628</v>
      </c>
      <c r="AN321" s="2">
        <f>SUMIFS('Growth rates'!S$4:S$999,'Growth rates'!$B$4:$B$999,Demands!$A321,'Growth rates'!$C$4:$C$999,$W321)</f>
        <v>5.4192508919727196</v>
      </c>
      <c r="AO321" s="2">
        <f>SUMIFS('Growth rates'!T$4:T$999,'Growth rates'!$B$4:$B$999,Demands!$A321,'Growth rates'!$C$4:$C$999,$W321)</f>
        <v>5.8237044545110859</v>
      </c>
      <c r="AP321" s="2">
        <f>SUMIFS('Growth rates'!U$4:U$999,'Growth rates'!$B$4:$B$999,Demands!$A321,'Growth rates'!$C$4:$C$999,$W321)</f>
        <v>6.2248719800642567</v>
      </c>
      <c r="AR321">
        <f>VLOOKUP(C321&amp;A321,Driver_elast!$A$2:$E$1161,5,FALSE)</f>
        <v>1.460833</v>
      </c>
      <c r="AS321">
        <f t="shared" si="100"/>
        <v>1</v>
      </c>
      <c r="AT321">
        <f t="shared" si="101"/>
        <v>0.2</v>
      </c>
      <c r="AV321" s="2" cm="1">
        <f t="array" ref="AV321">TREND($AR321:$AS321,$AR$3:$AS$3,AV$1)</f>
        <v>1.4608330000000009</v>
      </c>
      <c r="AW321" s="2" cm="1">
        <f t="array" ref="AW321">TREND($AR321:$AS321,$AR$3:$AS$3,AW$1)</f>
        <v>1.4495931707317062</v>
      </c>
      <c r="AX321" s="2" cm="1">
        <f t="array" ref="AX321">TREND($AR321:$AS321,$AR$3:$AS$3,AX$1)</f>
        <v>1.3933940243902434</v>
      </c>
      <c r="AY321" s="2" cm="1">
        <f t="array" ref="AY321">TREND($AR321:$AS321,$AR$3:$AS$3,AY$1)</f>
        <v>1.3371948780487806</v>
      </c>
      <c r="AZ321" s="2" cm="1">
        <f t="array" ref="AZ321">TREND($AR321:$AS321,$AR$3:$AS$3,AZ$1)</f>
        <v>1.2809957317073177</v>
      </c>
      <c r="BA321" s="2" cm="1">
        <f t="array" ref="BA321">TREND($AR321:$AS321,$AR$3:$AS$3,BA$1)</f>
        <v>1.2247965853658513</v>
      </c>
      <c r="BB321" s="2" cm="1">
        <f t="array" ref="BB321">TREND($AR321:$AS321,$AR$3:$AS$3,BB$1)</f>
        <v>1.1685974390243885</v>
      </c>
      <c r="BC321" s="2" cm="1">
        <f t="array" ref="BC321">TREND($AR321:$AS321,$AR$3:$AS$3,BC$1)</f>
        <v>1.1123982926829257</v>
      </c>
      <c r="BD321" s="2" cm="1">
        <f t="array" ref="BD321">TREND($AR321:$AS321,$AR$3:$AS$3,BD$1)</f>
        <v>1.0561991463414628</v>
      </c>
      <c r="BE321" s="2" cm="1">
        <f t="array" ref="BE321">TREND($AR321:$AS321,$AR$3:$AS$3,BE$1)</f>
        <v>1</v>
      </c>
      <c r="BF321" s="20" cm="1">
        <f t="array" ref="BF321">TREND($AS321:$AT321,$AS$3:$AT$3,BF$1)</f>
        <v>0.90000000000000568</v>
      </c>
      <c r="BG321" s="20" cm="1">
        <f t="array" ref="BG321">TREND($AS321:$AT321,$AS$3:$AT$3,BG$1)</f>
        <v>0.80000000000000426</v>
      </c>
      <c r="BH321" s="20" cm="1">
        <f t="array" ref="BH321">TREND($AS321:$AT321,$AS$3:$AT$3,BH$1)</f>
        <v>0.70000000000000284</v>
      </c>
      <c r="BI321" s="20" cm="1">
        <f t="array" ref="BI321">TREND($AS321:$AT321,$AS$3:$AT$3,BI$1)</f>
        <v>0.60000000000000142</v>
      </c>
      <c r="BJ321" s="20" cm="1">
        <f t="array" ref="BJ321">TREND($AS321:$AT321,$AS$3:$AT$3,BJ$1)</f>
        <v>0.5</v>
      </c>
      <c r="BK321" s="20" cm="1">
        <f t="array" ref="BK321">TREND($AS321:$AT321,$AS$3:$AT$3,BK$1)</f>
        <v>0.40000000000000568</v>
      </c>
      <c r="BL321" s="20" cm="1">
        <f t="array" ref="BL321">TREND($AS321:$AT321,$AS$3:$AT$3,BL$1)</f>
        <v>0.30000000000000426</v>
      </c>
      <c r="BM321" s="20" cm="1">
        <f t="array" ref="BM321">TREND($AS321:$AT321,$AS$3:$AT$3,BM$1)</f>
        <v>0.20000000000000284</v>
      </c>
    </row>
    <row r="322" spans="1:65" x14ac:dyDescent="0.35">
      <c r="A322" t="str">
        <f>IF(BYDem!B320="","\I:",BYDem!B320)</f>
        <v>Brazil</v>
      </c>
      <c r="B322" t="str">
        <f>BYDem!E320</f>
        <v>Trd_Hdt</v>
      </c>
      <c r="C322" t="str">
        <f t="shared" si="102"/>
        <v>Trd_Hdt</v>
      </c>
      <c r="D322" s="4">
        <f>SUMIFS(BYDem!$M$2:$M$2000,BYDem!$B$2:$B$2000,Demands!$A322,BYDem!$E$2:$E$2000,Demands!$B322)</f>
        <v>221.5</v>
      </c>
      <c r="E322" s="4">
        <f t="shared" si="83"/>
        <v>219.75267265588303</v>
      </c>
      <c r="F322" s="4">
        <f t="shared" si="84"/>
        <v>269.1912754645943</v>
      </c>
      <c r="G322" s="4">
        <f t="shared" si="85"/>
        <v>300.50840506914392</v>
      </c>
      <c r="H322" s="4">
        <f t="shared" si="86"/>
        <v>353.31726695312324</v>
      </c>
      <c r="I322" s="4">
        <f t="shared" si="87"/>
        <v>421.68598398626409</v>
      </c>
      <c r="J322" s="4">
        <f t="shared" si="88"/>
        <v>503.5859851683872</v>
      </c>
      <c r="K322" s="4">
        <f t="shared" si="89"/>
        <v>595.22644614442356</v>
      </c>
      <c r="L322" s="4">
        <f t="shared" si="90"/>
        <v>693.0594979158974</v>
      </c>
      <c r="M322" s="4">
        <f t="shared" si="91"/>
        <v>792.90661530028717</v>
      </c>
      <c r="N322" s="4">
        <f t="shared" si="92"/>
        <v>888.51520136312809</v>
      </c>
      <c r="O322" s="4">
        <f t="shared" si="93"/>
        <v>974.68054188404926</v>
      </c>
      <c r="P322" s="4">
        <f t="shared" si="94"/>
        <v>1049.9279632848306</v>
      </c>
      <c r="Q322" s="4">
        <f t="shared" si="95"/>
        <v>1112.1011207851539</v>
      </c>
      <c r="R322" s="4">
        <f t="shared" si="96"/>
        <v>1161.7392802841716</v>
      </c>
      <c r="S322" s="4">
        <f t="shared" si="97"/>
        <v>1199.5336185079664</v>
      </c>
      <c r="T322" s="4">
        <f t="shared" si="98"/>
        <v>1226.3909640190625</v>
      </c>
      <c r="U322" s="4">
        <f t="shared" si="99"/>
        <v>1243.2870215796484</v>
      </c>
      <c r="W322" s="5" t="str">
        <f>VLOOKUP(C322&amp;A322,Driver_elast!$A$2:$D$1161,4,FALSE)</f>
        <v>GDP</v>
      </c>
      <c r="X322" s="5">
        <v>1</v>
      </c>
      <c r="Y322" s="2">
        <f>SUMIFS('Growth rates'!D$4:D$999,'Growth rates'!$B$4:$B$999,Demands!$A322,'Growth rates'!$C$4:$C$999,$W322)</f>
        <v>1</v>
      </c>
      <c r="Z322" s="2">
        <f>SUMIFS('Growth rates'!E$4:E$999,'Growth rates'!$B$4:$B$999,Demands!$A322,'Growth rates'!$C$4:$C$999,$W322)</f>
        <v>0.99455805173916056</v>
      </c>
      <c r="AA322" s="2">
        <f>SUMIFS('Growth rates'!F$4:F$999,'Growth rates'!$B$4:$B$999,Demands!$A322,'Growth rates'!$C$4:$C$999,$W322)</f>
        <v>1.1551368549712657</v>
      </c>
      <c r="AB322" s="2">
        <f>SUMIFS('Growth rates'!G$4:G$999,'Growth rates'!$B$4:$B$999,Demands!$A322,'Growth rates'!$C$4:$C$999,$W322)</f>
        <v>1.2556353840462564</v>
      </c>
      <c r="AC322" s="2">
        <f>SUMIFS('Growth rates'!H$4:H$999,'Growth rates'!$B$4:$B$999,Demands!$A322,'Growth rates'!$C$4:$C$999,$W322)</f>
        <v>1.4278880877432854</v>
      </c>
      <c r="AD322" s="2">
        <f>SUMIFS('Growth rates'!I$4:I$999,'Growth rates'!$B$4:$B$999,Demands!$A322,'Growth rates'!$C$4:$C$999,$W322)</f>
        <v>1.65347960827729</v>
      </c>
      <c r="AE322" s="2">
        <f>SUMIFS('Growth rates'!J$4:J$999,'Growth rates'!$B$4:$B$999,Demands!$A322,'Growth rates'!$C$4:$C$999,$W322)</f>
        <v>1.9282871549153016</v>
      </c>
      <c r="AF322" s="2">
        <f>SUMIFS('Growth rates'!K$4:K$999,'Growth rates'!$B$4:$B$999,Demands!$A322,'Growth rates'!$C$4:$C$999,$W322)</f>
        <v>2.243733154825867</v>
      </c>
      <c r="AG322" s="2">
        <f>SUMIFS('Growth rates'!L$4:L$999,'Growth rates'!$B$4:$B$999,Demands!$A322,'Growth rates'!$C$4:$C$999,$W322)</f>
        <v>2.5928966043381108</v>
      </c>
      <c r="AH322" s="2">
        <f>SUMIFS('Growth rates'!M$4:M$999,'Growth rates'!$B$4:$B$999,Demands!$A322,'Growth rates'!$C$4:$C$999,$W322)</f>
        <v>2.9664478685476801</v>
      </c>
      <c r="AI322" s="2">
        <f>SUMIFS('Growth rates'!N$4:N$999,'Growth rates'!$B$4:$B$999,Demands!$A322,'Growth rates'!$C$4:$C$999,$W322)</f>
        <v>3.3638855727393078</v>
      </c>
      <c r="AJ322" s="2">
        <f>SUMIFS('Growth rates'!O$4:O$999,'Growth rates'!$B$4:$B$999,Demands!$A322,'Growth rates'!$C$4:$C$999,$W322)</f>
        <v>3.771659048932817</v>
      </c>
      <c r="AK322" s="2">
        <f>SUMIFS('Growth rates'!P$4:P$999,'Growth rates'!$B$4:$B$999,Demands!$A322,'Growth rates'!$C$4:$C$999,$W322)</f>
        <v>4.1876306792543341</v>
      </c>
      <c r="AL322" s="2">
        <f>SUMIFS('Growth rates'!Q$4:Q$999,'Growth rates'!$B$4:$B$999,Demands!$A322,'Growth rates'!$C$4:$C$999,$W322)</f>
        <v>4.6009260526497648</v>
      </c>
      <c r="AM322" s="2">
        <f>SUMIFS('Growth rates'!R$4:R$999,'Growth rates'!$B$4:$B$999,Demands!$A322,'Growth rates'!$C$4:$C$999,$W322)</f>
        <v>5.0116467991289628</v>
      </c>
      <c r="AN322" s="2">
        <f>SUMIFS('Growth rates'!S$4:S$999,'Growth rates'!$B$4:$B$999,Demands!$A322,'Growth rates'!$C$4:$C$999,$W322)</f>
        <v>5.4192508919727196</v>
      </c>
      <c r="AO322" s="2">
        <f>SUMIFS('Growth rates'!T$4:T$999,'Growth rates'!$B$4:$B$999,Demands!$A322,'Growth rates'!$C$4:$C$999,$W322)</f>
        <v>5.8237044545110859</v>
      </c>
      <c r="AP322" s="2">
        <f>SUMIFS('Growth rates'!U$4:U$999,'Growth rates'!$B$4:$B$999,Demands!$A322,'Growth rates'!$C$4:$C$999,$W322)</f>
        <v>6.2248719800642567</v>
      </c>
      <c r="AR322">
        <f>VLOOKUP(C322&amp;A322,Driver_elast!$A$2:$E$1161,5,FALSE)</f>
        <v>1.460833</v>
      </c>
      <c r="AS322">
        <f t="shared" si="100"/>
        <v>1</v>
      </c>
      <c r="AT322">
        <f t="shared" si="101"/>
        <v>0.2</v>
      </c>
      <c r="AV322" s="2" cm="1">
        <f t="array" ref="AV322">TREND($AR322:$AS322,$AR$3:$AS$3,AV$1)</f>
        <v>1.4608330000000009</v>
      </c>
      <c r="AW322" s="2" cm="1">
        <f t="array" ref="AW322">TREND($AR322:$AS322,$AR$3:$AS$3,AW$1)</f>
        <v>1.4495931707317062</v>
      </c>
      <c r="AX322" s="2" cm="1">
        <f t="array" ref="AX322">TREND($AR322:$AS322,$AR$3:$AS$3,AX$1)</f>
        <v>1.3933940243902434</v>
      </c>
      <c r="AY322" s="2" cm="1">
        <f t="array" ref="AY322">TREND($AR322:$AS322,$AR$3:$AS$3,AY$1)</f>
        <v>1.3371948780487806</v>
      </c>
      <c r="AZ322" s="2" cm="1">
        <f t="array" ref="AZ322">TREND($AR322:$AS322,$AR$3:$AS$3,AZ$1)</f>
        <v>1.2809957317073177</v>
      </c>
      <c r="BA322" s="2" cm="1">
        <f t="array" ref="BA322">TREND($AR322:$AS322,$AR$3:$AS$3,BA$1)</f>
        <v>1.2247965853658513</v>
      </c>
      <c r="BB322" s="2" cm="1">
        <f t="array" ref="BB322">TREND($AR322:$AS322,$AR$3:$AS$3,BB$1)</f>
        <v>1.1685974390243885</v>
      </c>
      <c r="BC322" s="2" cm="1">
        <f t="array" ref="BC322">TREND($AR322:$AS322,$AR$3:$AS$3,BC$1)</f>
        <v>1.1123982926829257</v>
      </c>
      <c r="BD322" s="2" cm="1">
        <f t="array" ref="BD322">TREND($AR322:$AS322,$AR$3:$AS$3,BD$1)</f>
        <v>1.0561991463414628</v>
      </c>
      <c r="BE322" s="2" cm="1">
        <f t="array" ref="BE322">TREND($AR322:$AS322,$AR$3:$AS$3,BE$1)</f>
        <v>1</v>
      </c>
      <c r="BF322" s="20" cm="1">
        <f t="array" ref="BF322">TREND($AS322:$AT322,$AS$3:$AT$3,BF$1)</f>
        <v>0.90000000000000568</v>
      </c>
      <c r="BG322" s="20" cm="1">
        <f t="array" ref="BG322">TREND($AS322:$AT322,$AS$3:$AT$3,BG$1)</f>
        <v>0.80000000000000426</v>
      </c>
      <c r="BH322" s="20" cm="1">
        <f t="array" ref="BH322">TREND($AS322:$AT322,$AS$3:$AT$3,BH$1)</f>
        <v>0.70000000000000284</v>
      </c>
      <c r="BI322" s="20" cm="1">
        <f t="array" ref="BI322">TREND($AS322:$AT322,$AS$3:$AT$3,BI$1)</f>
        <v>0.60000000000000142</v>
      </c>
      <c r="BJ322" s="20" cm="1">
        <f t="array" ref="BJ322">TREND($AS322:$AT322,$AS$3:$AT$3,BJ$1)</f>
        <v>0.5</v>
      </c>
      <c r="BK322" s="20" cm="1">
        <f t="array" ref="BK322">TREND($AS322:$AT322,$AS$3:$AT$3,BK$1)</f>
        <v>0.40000000000000568</v>
      </c>
      <c r="BL322" s="20" cm="1">
        <f t="array" ref="BL322">TREND($AS322:$AT322,$AS$3:$AT$3,BL$1)</f>
        <v>0.30000000000000426</v>
      </c>
      <c r="BM322" s="20" cm="1">
        <f t="array" ref="BM322">TREND($AS322:$AT322,$AS$3:$AT$3,BM$1)</f>
        <v>0.20000000000000284</v>
      </c>
    </row>
    <row r="323" spans="1:65" x14ac:dyDescent="0.35">
      <c r="A323" t="str">
        <f>IF(BYDem!B321="","\I:",BYDem!B321)</f>
        <v>Brazil</v>
      </c>
      <c r="B323" t="str">
        <f>BYDem!E321</f>
        <v>Trd_Lcv</v>
      </c>
      <c r="C323" t="str">
        <f t="shared" si="102"/>
        <v>Trd_Lcv</v>
      </c>
      <c r="D323" s="4">
        <f>SUMIFS(BYDem!$M$2:$M$2000,BYDem!$B$2:$B$2000,Demands!$A323,BYDem!$E$2:$E$2000,Demands!$B323)</f>
        <v>103.75</v>
      </c>
      <c r="E323" s="4">
        <f t="shared" si="83"/>
        <v>102.93155660518224</v>
      </c>
      <c r="F323" s="4">
        <f t="shared" si="84"/>
        <v>126.08846424131674</v>
      </c>
      <c r="G323" s="4">
        <f t="shared" si="85"/>
        <v>140.757322916134</v>
      </c>
      <c r="H323" s="4">
        <f t="shared" si="86"/>
        <v>165.4928507737541</v>
      </c>
      <c r="I323" s="4">
        <f t="shared" si="87"/>
        <v>197.51657263464963</v>
      </c>
      <c r="J323" s="4">
        <f t="shared" si="88"/>
        <v>235.87831133733707</v>
      </c>
      <c r="K323" s="4">
        <f t="shared" si="89"/>
        <v>278.80245502250079</v>
      </c>
      <c r="L323" s="4">
        <f t="shared" si="90"/>
        <v>324.62719146173515</v>
      </c>
      <c r="M323" s="4">
        <f t="shared" si="91"/>
        <v>371.39531077835113</v>
      </c>
      <c r="N323" s="4">
        <f t="shared" si="92"/>
        <v>416.17811350530258</v>
      </c>
      <c r="O323" s="4">
        <f t="shared" si="93"/>
        <v>456.53772560031643</v>
      </c>
      <c r="P323" s="4">
        <f t="shared" si="94"/>
        <v>491.78341395395557</v>
      </c>
      <c r="Q323" s="4">
        <f t="shared" si="95"/>
        <v>520.90515251223337</v>
      </c>
      <c r="R323" s="4">
        <f t="shared" si="96"/>
        <v>544.15553196154758</v>
      </c>
      <c r="S323" s="4">
        <f t="shared" si="97"/>
        <v>561.85829760813317</v>
      </c>
      <c r="T323" s="4">
        <f t="shared" si="98"/>
        <v>574.43820549425607</v>
      </c>
      <c r="U323" s="4">
        <f t="shared" si="99"/>
        <v>582.35227308753281</v>
      </c>
      <c r="W323" s="5" t="str">
        <f>VLOOKUP(C323&amp;A323,Driver_elast!$A$2:$D$1161,4,FALSE)</f>
        <v>GDP</v>
      </c>
      <c r="X323" s="5">
        <v>1</v>
      </c>
      <c r="Y323" s="2">
        <f>SUMIFS('Growth rates'!D$4:D$999,'Growth rates'!$B$4:$B$999,Demands!$A323,'Growth rates'!$C$4:$C$999,$W323)</f>
        <v>1</v>
      </c>
      <c r="Z323" s="2">
        <f>SUMIFS('Growth rates'!E$4:E$999,'Growth rates'!$B$4:$B$999,Demands!$A323,'Growth rates'!$C$4:$C$999,$W323)</f>
        <v>0.99455805173916056</v>
      </c>
      <c r="AA323" s="2">
        <f>SUMIFS('Growth rates'!F$4:F$999,'Growth rates'!$B$4:$B$999,Demands!$A323,'Growth rates'!$C$4:$C$999,$W323)</f>
        <v>1.1551368549712657</v>
      </c>
      <c r="AB323" s="2">
        <f>SUMIFS('Growth rates'!G$4:G$999,'Growth rates'!$B$4:$B$999,Demands!$A323,'Growth rates'!$C$4:$C$999,$W323)</f>
        <v>1.2556353840462564</v>
      </c>
      <c r="AC323" s="2">
        <f>SUMIFS('Growth rates'!H$4:H$999,'Growth rates'!$B$4:$B$999,Demands!$A323,'Growth rates'!$C$4:$C$999,$W323)</f>
        <v>1.4278880877432854</v>
      </c>
      <c r="AD323" s="2">
        <f>SUMIFS('Growth rates'!I$4:I$999,'Growth rates'!$B$4:$B$999,Demands!$A323,'Growth rates'!$C$4:$C$999,$W323)</f>
        <v>1.65347960827729</v>
      </c>
      <c r="AE323" s="2">
        <f>SUMIFS('Growth rates'!J$4:J$999,'Growth rates'!$B$4:$B$999,Demands!$A323,'Growth rates'!$C$4:$C$999,$W323)</f>
        <v>1.9282871549153016</v>
      </c>
      <c r="AF323" s="2">
        <f>SUMIFS('Growth rates'!K$4:K$999,'Growth rates'!$B$4:$B$999,Demands!$A323,'Growth rates'!$C$4:$C$999,$W323)</f>
        <v>2.243733154825867</v>
      </c>
      <c r="AG323" s="2">
        <f>SUMIFS('Growth rates'!L$4:L$999,'Growth rates'!$B$4:$B$999,Demands!$A323,'Growth rates'!$C$4:$C$999,$W323)</f>
        <v>2.5928966043381108</v>
      </c>
      <c r="AH323" s="2">
        <f>SUMIFS('Growth rates'!M$4:M$999,'Growth rates'!$B$4:$B$999,Demands!$A323,'Growth rates'!$C$4:$C$999,$W323)</f>
        <v>2.9664478685476801</v>
      </c>
      <c r="AI323" s="2">
        <f>SUMIFS('Growth rates'!N$4:N$999,'Growth rates'!$B$4:$B$999,Demands!$A323,'Growth rates'!$C$4:$C$999,$W323)</f>
        <v>3.3638855727393078</v>
      </c>
      <c r="AJ323" s="2">
        <f>SUMIFS('Growth rates'!O$4:O$999,'Growth rates'!$B$4:$B$999,Demands!$A323,'Growth rates'!$C$4:$C$999,$W323)</f>
        <v>3.771659048932817</v>
      </c>
      <c r="AK323" s="2">
        <f>SUMIFS('Growth rates'!P$4:P$999,'Growth rates'!$B$4:$B$999,Demands!$A323,'Growth rates'!$C$4:$C$999,$W323)</f>
        <v>4.1876306792543341</v>
      </c>
      <c r="AL323" s="2">
        <f>SUMIFS('Growth rates'!Q$4:Q$999,'Growth rates'!$B$4:$B$999,Demands!$A323,'Growth rates'!$C$4:$C$999,$W323)</f>
        <v>4.6009260526497648</v>
      </c>
      <c r="AM323" s="2">
        <f>SUMIFS('Growth rates'!R$4:R$999,'Growth rates'!$B$4:$B$999,Demands!$A323,'Growth rates'!$C$4:$C$999,$W323)</f>
        <v>5.0116467991289628</v>
      </c>
      <c r="AN323" s="2">
        <f>SUMIFS('Growth rates'!S$4:S$999,'Growth rates'!$B$4:$B$999,Demands!$A323,'Growth rates'!$C$4:$C$999,$W323)</f>
        <v>5.4192508919727196</v>
      </c>
      <c r="AO323" s="2">
        <f>SUMIFS('Growth rates'!T$4:T$999,'Growth rates'!$B$4:$B$999,Demands!$A323,'Growth rates'!$C$4:$C$999,$W323)</f>
        <v>5.8237044545110859</v>
      </c>
      <c r="AP323" s="2">
        <f>SUMIFS('Growth rates'!U$4:U$999,'Growth rates'!$B$4:$B$999,Demands!$A323,'Growth rates'!$C$4:$C$999,$W323)</f>
        <v>6.2248719800642567</v>
      </c>
      <c r="AR323">
        <f>VLOOKUP(C323&amp;A323,Driver_elast!$A$2:$E$1161,5,FALSE)</f>
        <v>1.460833</v>
      </c>
      <c r="AS323">
        <f t="shared" si="100"/>
        <v>1</v>
      </c>
      <c r="AT323">
        <f t="shared" si="101"/>
        <v>0.2</v>
      </c>
      <c r="AV323" s="2" cm="1">
        <f t="array" ref="AV323">TREND($AR323:$AS323,$AR$3:$AS$3,AV$1)</f>
        <v>1.4608330000000009</v>
      </c>
      <c r="AW323" s="2" cm="1">
        <f t="array" ref="AW323">TREND($AR323:$AS323,$AR$3:$AS$3,AW$1)</f>
        <v>1.4495931707317062</v>
      </c>
      <c r="AX323" s="2" cm="1">
        <f t="array" ref="AX323">TREND($AR323:$AS323,$AR$3:$AS$3,AX$1)</f>
        <v>1.3933940243902434</v>
      </c>
      <c r="AY323" s="2" cm="1">
        <f t="array" ref="AY323">TREND($AR323:$AS323,$AR$3:$AS$3,AY$1)</f>
        <v>1.3371948780487806</v>
      </c>
      <c r="AZ323" s="2" cm="1">
        <f t="array" ref="AZ323">TREND($AR323:$AS323,$AR$3:$AS$3,AZ$1)</f>
        <v>1.2809957317073177</v>
      </c>
      <c r="BA323" s="2" cm="1">
        <f t="array" ref="BA323">TREND($AR323:$AS323,$AR$3:$AS$3,BA$1)</f>
        <v>1.2247965853658513</v>
      </c>
      <c r="BB323" s="2" cm="1">
        <f t="array" ref="BB323">TREND($AR323:$AS323,$AR$3:$AS$3,BB$1)</f>
        <v>1.1685974390243885</v>
      </c>
      <c r="BC323" s="2" cm="1">
        <f t="array" ref="BC323">TREND($AR323:$AS323,$AR$3:$AS$3,BC$1)</f>
        <v>1.1123982926829257</v>
      </c>
      <c r="BD323" s="2" cm="1">
        <f t="array" ref="BD323">TREND($AR323:$AS323,$AR$3:$AS$3,BD$1)</f>
        <v>1.0561991463414628</v>
      </c>
      <c r="BE323" s="2" cm="1">
        <f t="array" ref="BE323">TREND($AR323:$AS323,$AR$3:$AS$3,BE$1)</f>
        <v>1</v>
      </c>
      <c r="BF323" s="20" cm="1">
        <f t="array" ref="BF323">TREND($AS323:$AT323,$AS$3:$AT$3,BF$1)</f>
        <v>0.90000000000000568</v>
      </c>
      <c r="BG323" s="20" cm="1">
        <f t="array" ref="BG323">TREND($AS323:$AT323,$AS$3:$AT$3,BG$1)</f>
        <v>0.80000000000000426</v>
      </c>
      <c r="BH323" s="20" cm="1">
        <f t="array" ref="BH323">TREND($AS323:$AT323,$AS$3:$AT$3,BH$1)</f>
        <v>0.70000000000000284</v>
      </c>
      <c r="BI323" s="20" cm="1">
        <f t="array" ref="BI323">TREND($AS323:$AT323,$AS$3:$AT$3,BI$1)</f>
        <v>0.60000000000000142</v>
      </c>
      <c r="BJ323" s="20" cm="1">
        <f t="array" ref="BJ323">TREND($AS323:$AT323,$AS$3:$AT$3,BJ$1)</f>
        <v>0.5</v>
      </c>
      <c r="BK323" s="20" cm="1">
        <f t="array" ref="BK323">TREND($AS323:$AT323,$AS$3:$AT$3,BK$1)</f>
        <v>0.40000000000000568</v>
      </c>
      <c r="BL323" s="20" cm="1">
        <f t="array" ref="BL323">TREND($AS323:$AT323,$AS$3:$AT$3,BL$1)</f>
        <v>0.30000000000000426</v>
      </c>
      <c r="BM323" s="20" cm="1">
        <f t="array" ref="BM323">TREND($AS323:$AT323,$AS$3:$AT$3,BM$1)</f>
        <v>0.20000000000000284</v>
      </c>
    </row>
    <row r="324" spans="1:65" x14ac:dyDescent="0.35">
      <c r="A324" t="str">
        <f>IF(BYDem!B322="","\I:",BYDem!B322)</f>
        <v>Canada</v>
      </c>
      <c r="B324" t="str">
        <f>BYDem!E322</f>
        <v>AGR</v>
      </c>
      <c r="C324" t="str">
        <f t="shared" si="102"/>
        <v>AGR</v>
      </c>
      <c r="D324" s="4">
        <f>SUMIFS(BYDem!$M$2:$M$2000,BYDem!$B$2:$B$2000,Demands!$A324,BYDem!$E$2:$E$2000,Demands!$B324)</f>
        <v>293.87109425400001</v>
      </c>
      <c r="E324" s="4">
        <f t="shared" ref="E324:E387" si="103">(1+(Z324-Y324)/Y324*AW324)*D324</f>
        <v>295.88457167773066</v>
      </c>
      <c r="F324" s="4">
        <f t="shared" ref="F324:F387" si="104">(1+(AA324-Z324)/Z324*AX324)*E324</f>
        <v>305.97340508545921</v>
      </c>
      <c r="G324" s="4">
        <f t="shared" ref="G324:G387" si="105">(1+(AB324-AA324)/AA324*AY324)*F324</f>
        <v>315.17951137080922</v>
      </c>
      <c r="H324" s="4">
        <f t="shared" ref="H324:H387" si="106">(1+(AC324-AB324)/AB324*AZ324)*G324</f>
        <v>323.81226299246111</v>
      </c>
      <c r="I324" s="4">
        <f t="shared" ref="I324:I387" si="107">(1+(AD324-AC324)/AC324*BA324)*H324</f>
        <v>331.74608155436863</v>
      </c>
      <c r="J324" s="4">
        <f t="shared" ref="J324:J387" si="108">(1+(AE324-AD324)/AD324*BB324)*I324</f>
        <v>339.32727934412185</v>
      </c>
      <c r="K324" s="4">
        <f t="shared" ref="K324:K387" si="109">(1+(AF324-AE324)/AE324*BC324)*J324</f>
        <v>347.2463043517335</v>
      </c>
      <c r="L324" s="4">
        <f t="shared" ref="L324:L387" si="110">(1+(AG324-AF324)/AF324*BD324)*K324</f>
        <v>354.04486038308681</v>
      </c>
      <c r="M324" s="4">
        <f t="shared" ref="M324:M387" si="111">(1+(AH324-AG324)/AG324*BE324)*L324</f>
        <v>360.49114808157145</v>
      </c>
      <c r="N324" s="4">
        <f t="shared" ref="N324:N387" si="112">(1+(AI324-AH324)/AH324*BF324)*M324</f>
        <v>365.85054028770895</v>
      </c>
      <c r="O324" s="4">
        <f t="shared" ref="O324:O387" si="113">(1+(AJ324-AI324)/AI324*BG324)*N324</f>
        <v>370.312349887057</v>
      </c>
      <c r="P324" s="4">
        <f t="shared" ref="P324:P387" si="114">(1+(AK324-AJ324)/AJ324*BH324)*O324</f>
        <v>373.52562667814954</v>
      </c>
      <c r="Q324" s="4">
        <f t="shared" ref="Q324:Q387" si="115">(1+(AL324-AK324)/AK324*BI324)*P324</f>
        <v>375.31839608617105</v>
      </c>
      <c r="R324" s="4">
        <f t="shared" ref="R324:R387" si="116">(1+(AM324-AL324)/AL324*BJ324)*Q324</f>
        <v>375.80812528156599</v>
      </c>
      <c r="S324" s="4">
        <f t="shared" ref="S324:S387" si="117">(1+(AN324-AM324)/AM324*BK324)*R324</f>
        <v>375.38371219272153</v>
      </c>
      <c r="T324" s="4">
        <f t="shared" ref="T324:T387" si="118">(1+(AO324-AN324)/AN324*BL324)*S324</f>
        <v>374.56345779861147</v>
      </c>
      <c r="U324" s="4">
        <f t="shared" ref="U324:U387" si="119">(1+(AP324-AO324)/AO324*BM324)*T324</f>
        <v>373.77071707503501</v>
      </c>
      <c r="W324" s="5" t="str">
        <f>VLOOKUP(C324&amp;A324,Driver_elast!$A$2:$D$1161,4,FALSE)</f>
        <v>POP</v>
      </c>
      <c r="X324" s="5">
        <v>1</v>
      </c>
      <c r="Y324" s="2">
        <f>SUMIFS('Growth rates'!D$4:D$999,'Growth rates'!$B$4:$B$999,Demands!$A324,'Growth rates'!$C$4:$C$999,$W324)</f>
        <v>1</v>
      </c>
      <c r="Z324" s="2">
        <f>SUMIFS('Growth rates'!E$4:E$999,'Growth rates'!$B$4:$B$999,Demands!$A324,'Growth rates'!$C$4:$C$999,$W324)</f>
        <v>1.0047112568951864</v>
      </c>
      <c r="AA324" s="2">
        <f>SUMIFS('Growth rates'!F$4:F$999,'Growth rates'!$B$4:$B$999,Demands!$A324,'Growth rates'!$C$4:$C$999,$W324)</f>
        <v>1.0282675413711184</v>
      </c>
      <c r="AB324" s="2">
        <f>SUMIFS('Growth rates'!G$4:G$999,'Growth rates'!$B$4:$B$999,Demands!$A324,'Growth rates'!$C$4:$C$999,$W324)</f>
        <v>1.0495413536946447</v>
      </c>
      <c r="AC324" s="2">
        <f>SUMIFS('Growth rates'!H$4:H$999,'Growth rates'!$B$4:$B$999,Demands!$A324,'Growth rates'!$C$4:$C$999,$W324)</f>
        <v>1.0693082149886857</v>
      </c>
      <c r="AD324" s="2">
        <f>SUMIFS('Growth rates'!I$4:I$999,'Growth rates'!$B$4:$B$999,Demands!$A324,'Growth rates'!$C$4:$C$999,$W324)</f>
        <v>1.0873234017065787</v>
      </c>
      <c r="AE324" s="2">
        <f>SUMIFS('Growth rates'!J$4:J$999,'Growth rates'!$B$4:$B$999,Demands!$A324,'Growth rates'!$C$4:$C$999,$W324)</f>
        <v>1.1044092935300858</v>
      </c>
      <c r="AF324" s="2">
        <f>SUMIFS('Growth rates'!K$4:K$999,'Growth rates'!$B$4:$B$999,Demands!$A324,'Growth rates'!$C$4:$C$999,$W324)</f>
        <v>1.1221319934343521</v>
      </c>
      <c r="AG324" s="2">
        <f>SUMIFS('Growth rates'!L$4:L$999,'Growth rates'!$B$4:$B$999,Demands!$A324,'Growth rates'!$C$4:$C$999,$W324)</f>
        <v>1.1372387031984046</v>
      </c>
      <c r="AH324" s="2">
        <f>SUMIFS('Growth rates'!M$4:M$999,'Growth rates'!$B$4:$B$999,Demands!$A324,'Growth rates'!$C$4:$C$999,$W324)</f>
        <v>1.1514767335121616</v>
      </c>
      <c r="AI324" s="2">
        <f>SUMIFS('Growth rates'!N$4:N$999,'Growth rates'!$B$4:$B$999,Demands!$A324,'Growth rates'!$C$4:$C$999,$W324)</f>
        <v>1.1645559125504235</v>
      </c>
      <c r="AJ324" s="2">
        <f>SUMIFS('Growth rates'!O$4:O$999,'Growth rates'!$B$4:$B$999,Demands!$A324,'Growth rates'!$C$4:$C$999,$W324)</f>
        <v>1.1767633520962171</v>
      </c>
      <c r="AK324" s="2">
        <f>SUMIFS('Growth rates'!P$4:P$999,'Growth rates'!$B$4:$B$999,Demands!$A324,'Growth rates'!$C$4:$C$999,$W324)</f>
        <v>1.186793744594735</v>
      </c>
      <c r="AL324" s="2">
        <f>SUMIFS('Growth rates'!Q$4:Q$999,'Growth rates'!$B$4:$B$999,Demands!$A324,'Growth rates'!$C$4:$C$999,$W324)</f>
        <v>1.1933216660400143</v>
      </c>
      <c r="AM324" s="2">
        <f>SUMIFS('Growth rates'!R$4:R$999,'Growth rates'!$B$4:$B$999,Demands!$A324,'Growth rates'!$C$4:$C$999,$W324)</f>
        <v>1.1954630303346452</v>
      </c>
      <c r="AN324" s="2">
        <f>SUMIFS('Growth rates'!S$4:S$999,'Growth rates'!$B$4:$B$999,Demands!$A324,'Growth rates'!$C$4:$C$999,$W324)</f>
        <v>1.1931421879142947</v>
      </c>
      <c r="AO324" s="2">
        <f>SUMIFS('Growth rates'!T$4:T$999,'Growth rates'!$B$4:$B$999,Demands!$A324,'Growth rates'!$C$4:$C$999,$W324)</f>
        <v>1.187166457731422</v>
      </c>
      <c r="AP324" s="2">
        <f>SUMIFS('Growth rates'!U$4:U$999,'Growth rates'!$B$4:$B$999,Demands!$A324,'Growth rates'!$C$4:$C$999,$W324)</f>
        <v>1.1785280385038668</v>
      </c>
      <c r="AR324">
        <f>VLOOKUP(C324&amp;A324,Driver_elast!$A$2:$E$1161,5,FALSE)</f>
        <v>1.454297</v>
      </c>
      <c r="AS324">
        <f t="shared" si="100"/>
        <v>1.454297</v>
      </c>
      <c r="AT324">
        <f t="shared" si="101"/>
        <v>0.29085939999999999</v>
      </c>
      <c r="AV324" s="2" cm="1">
        <f t="array" ref="AV324">TREND($AR324:$AS324,$AR$3:$AS$3,AV$1)</f>
        <v>1.454297</v>
      </c>
      <c r="AW324" s="2" cm="1">
        <f t="array" ref="AW324">TREND($AR324:$AS324,$AR$3:$AS$3,AW$1)</f>
        <v>1.454297</v>
      </c>
      <c r="AX324" s="2" cm="1">
        <f t="array" ref="AX324">TREND($AR324:$AS324,$AR$3:$AS$3,AX$1)</f>
        <v>1.454297</v>
      </c>
      <c r="AY324" s="2" cm="1">
        <f t="array" ref="AY324">TREND($AR324:$AS324,$AR$3:$AS$3,AY$1)</f>
        <v>1.454297</v>
      </c>
      <c r="AZ324" s="2" cm="1">
        <f t="array" ref="AZ324">TREND($AR324:$AS324,$AR$3:$AS$3,AZ$1)</f>
        <v>1.454297</v>
      </c>
      <c r="BA324" s="2" cm="1">
        <f t="array" ref="BA324">TREND($AR324:$AS324,$AR$3:$AS$3,BA$1)</f>
        <v>1.454297</v>
      </c>
      <c r="BB324" s="2" cm="1">
        <f t="array" ref="BB324">TREND($AR324:$AS324,$AR$3:$AS$3,BB$1)</f>
        <v>1.454297</v>
      </c>
      <c r="BC324" s="2" cm="1">
        <f t="array" ref="BC324">TREND($AR324:$AS324,$AR$3:$AS$3,BC$1)</f>
        <v>1.454297</v>
      </c>
      <c r="BD324" s="2" cm="1">
        <f t="array" ref="BD324">TREND($AR324:$AS324,$AR$3:$AS$3,BD$1)</f>
        <v>1.454297</v>
      </c>
      <c r="BE324" s="2" cm="1">
        <f t="array" ref="BE324">TREND($AR324:$AS324,$AR$3:$AS$3,BE$1)</f>
        <v>1.454297</v>
      </c>
      <c r="BF324" s="20" cm="1">
        <f t="array" ref="BF324">TREND($AS324:$AT324,$AS$3:$AT$3,BF$1)</f>
        <v>1.3088673000000028</v>
      </c>
      <c r="BG324" s="20" cm="1">
        <f t="array" ref="BG324">TREND($AS324:$AT324,$AS$3:$AT$3,BG$1)</f>
        <v>1.1634376000000017</v>
      </c>
      <c r="BH324" s="20" cm="1">
        <f t="array" ref="BH324">TREND($AS324:$AT324,$AS$3:$AT$3,BH$1)</f>
        <v>1.0180079000000006</v>
      </c>
      <c r="BI324" s="20" cm="1">
        <f t="array" ref="BI324">TREND($AS324:$AT324,$AS$3:$AT$3,BI$1)</f>
        <v>0.87257819999999953</v>
      </c>
      <c r="BJ324" s="20" cm="1">
        <f t="array" ref="BJ324">TREND($AS324:$AT324,$AS$3:$AT$3,BJ$1)</f>
        <v>0.72714850000000553</v>
      </c>
      <c r="BK324" s="20" cm="1">
        <f t="array" ref="BK324">TREND($AS324:$AT324,$AS$3:$AT$3,BK$1)</f>
        <v>0.58171880000000442</v>
      </c>
      <c r="BL324" s="20" cm="1">
        <f t="array" ref="BL324">TREND($AS324:$AT324,$AS$3:$AT$3,BL$1)</f>
        <v>0.43628910000000332</v>
      </c>
      <c r="BM324" s="20" cm="1">
        <f t="array" ref="BM324">TREND($AS324:$AT324,$AS$3:$AT$3,BM$1)</f>
        <v>0.29085940000000221</v>
      </c>
    </row>
    <row r="325" spans="1:65" x14ac:dyDescent="0.35">
      <c r="A325" t="str">
        <f>IF(BYDem!B323="","\I:",BYDem!B323)</f>
        <v>Canada</v>
      </c>
      <c r="B325" t="str">
        <f>BYDem!E323</f>
        <v>CCK</v>
      </c>
      <c r="C325" t="str">
        <f t="shared" si="102"/>
        <v>CCK</v>
      </c>
      <c r="D325" s="4">
        <f>SUMIFS(BYDem!$M$2:$M$2000,BYDem!$B$2:$B$2000,Demands!$A325,BYDem!$E$2:$E$2000,Demands!$B325)</f>
        <v>68.259220414520399</v>
      </c>
      <c r="E325" s="4">
        <f t="shared" si="103"/>
        <v>68.72986513306337</v>
      </c>
      <c r="F325" s="4">
        <f t="shared" si="104"/>
        <v>77.792626192051671</v>
      </c>
      <c r="G325" s="4">
        <f t="shared" si="105"/>
        <v>86.518962087166202</v>
      </c>
      <c r="H325" s="4">
        <f t="shared" si="106"/>
        <v>96.316389196520632</v>
      </c>
      <c r="I325" s="4">
        <f t="shared" si="107"/>
        <v>107.1812123477827</v>
      </c>
      <c r="J325" s="4">
        <f t="shared" si="108"/>
        <v>118.51408074292496</v>
      </c>
      <c r="K325" s="4">
        <f t="shared" si="109"/>
        <v>129.83645970094523</v>
      </c>
      <c r="L325" s="4">
        <f t="shared" si="110"/>
        <v>141.13013640142054</v>
      </c>
      <c r="M325" s="4">
        <f t="shared" si="111"/>
        <v>152.49963509049408</v>
      </c>
      <c r="N325" s="4">
        <f t="shared" si="112"/>
        <v>163.05651612232106</v>
      </c>
      <c r="O325" s="4">
        <f t="shared" si="113"/>
        <v>172.42883083983162</v>
      </c>
      <c r="P325" s="4">
        <f t="shared" si="114"/>
        <v>180.25093888654166</v>
      </c>
      <c r="Q325" s="4">
        <f t="shared" si="115"/>
        <v>186.46948648909927</v>
      </c>
      <c r="R325" s="4">
        <f t="shared" si="116"/>
        <v>191.21234816512728</v>
      </c>
      <c r="S325" s="4">
        <f t="shared" si="117"/>
        <v>194.66111552324253</v>
      </c>
      <c r="T325" s="4">
        <f t="shared" si="118"/>
        <v>197.00103318816608</v>
      </c>
      <c r="U325" s="4">
        <f t="shared" si="119"/>
        <v>198.38895135711124</v>
      </c>
      <c r="W325" s="5" t="str">
        <f>VLOOKUP(C325&amp;A325,Driver_elast!$A$2:$D$1161,4,FALSE)</f>
        <v>GDP</v>
      </c>
      <c r="X325" s="5">
        <v>1</v>
      </c>
      <c r="Y325" s="2">
        <f>SUMIFS('Growth rates'!D$4:D$999,'Growth rates'!$B$4:$B$999,Demands!$A325,'Growth rates'!$C$4:$C$999,$W325)</f>
        <v>1</v>
      </c>
      <c r="Z325" s="2">
        <f>SUMIFS('Growth rates'!E$4:E$999,'Growth rates'!$B$4:$B$999,Demands!$A325,'Growth rates'!$C$4:$C$999,$W325)</f>
        <v>1.0067167739959313</v>
      </c>
      <c r="AA325" s="2">
        <f>SUMIFS('Growth rates'!F$4:F$999,'Growth rates'!$B$4:$B$999,Demands!$A325,'Growth rates'!$C$4:$C$999,$W325)</f>
        <v>1.1364515566099329</v>
      </c>
      <c r="AB325" s="2">
        <f>SUMIFS('Growth rates'!G$4:G$999,'Growth rates'!$B$4:$B$999,Demands!$A325,'Growth rates'!$C$4:$C$999,$W325)</f>
        <v>1.2614453023463557</v>
      </c>
      <c r="AC325" s="2">
        <f>SUMIFS('Growth rates'!H$4:H$999,'Growth rates'!$B$4:$B$999,Demands!$A325,'Growth rates'!$C$4:$C$999,$W325)</f>
        <v>1.4019618251954686</v>
      </c>
      <c r="AD325" s="2">
        <f>SUMIFS('Growth rates'!I$4:I$999,'Growth rates'!$B$4:$B$999,Demands!$A325,'Growth rates'!$C$4:$C$999,$W325)</f>
        <v>1.5580377354806507</v>
      </c>
      <c r="AE325" s="2">
        <f>SUMIFS('Growth rates'!J$4:J$999,'Growth rates'!$B$4:$B$999,Demands!$A325,'Growth rates'!$C$4:$C$999,$W325)</f>
        <v>1.7211550312957247</v>
      </c>
      <c r="AF325" s="2">
        <f>SUMIFS('Growth rates'!K$4:K$999,'Growth rates'!$B$4:$B$999,Demands!$A325,'Growth rates'!$C$4:$C$999,$W325)</f>
        <v>1.8845041924921988</v>
      </c>
      <c r="AG325" s="2">
        <f>SUMIFS('Growth rates'!L$4:L$999,'Growth rates'!$B$4:$B$999,Demands!$A325,'Growth rates'!$C$4:$C$999,$W325)</f>
        <v>2.0478838622914886</v>
      </c>
      <c r="AH325" s="2">
        <f>SUMIFS('Growth rates'!M$4:M$999,'Growth rates'!$B$4:$B$999,Demands!$A325,'Growth rates'!$C$4:$C$999,$W325)</f>
        <v>2.2128621828783279</v>
      </c>
      <c r="AI325" s="2">
        <f>SUMIFS('Growth rates'!N$4:N$999,'Growth rates'!$B$4:$B$999,Demands!$A325,'Growth rates'!$C$4:$C$999,$W325)</f>
        <v>2.3830696779877991</v>
      </c>
      <c r="AJ325" s="2">
        <f>SUMIFS('Growth rates'!O$4:O$999,'Growth rates'!$B$4:$B$999,Demands!$A325,'Growth rates'!$C$4:$C$999,$W325)</f>
        <v>2.5542900587107553</v>
      </c>
      <c r="AK325" s="2">
        <f>SUMIFS('Growth rates'!P$4:P$999,'Growth rates'!$B$4:$B$999,Demands!$A325,'Growth rates'!$C$4:$C$999,$W325)</f>
        <v>2.7198236358688423</v>
      </c>
      <c r="AL325" s="2">
        <f>SUMIFS('Growth rates'!Q$4:Q$999,'Growth rates'!$B$4:$B$999,Demands!$A325,'Growth rates'!$C$4:$C$999,$W325)</f>
        <v>2.8762107339027461</v>
      </c>
      <c r="AM325" s="2">
        <f>SUMIFS('Growth rates'!R$4:R$999,'Growth rates'!$B$4:$B$999,Demands!$A325,'Growth rates'!$C$4:$C$999,$W325)</f>
        <v>3.0225238912868653</v>
      </c>
      <c r="AN325" s="2">
        <f>SUMIFS('Growth rates'!S$4:S$999,'Growth rates'!$B$4:$B$999,Demands!$A325,'Growth rates'!$C$4:$C$999,$W325)</f>
        <v>3.1588119217857051</v>
      </c>
      <c r="AO325" s="2">
        <f>SUMIFS('Growth rates'!T$4:T$999,'Growth rates'!$B$4:$B$999,Demands!$A325,'Growth rates'!$C$4:$C$999,$W325)</f>
        <v>3.2853799114274245</v>
      </c>
      <c r="AP325" s="2">
        <f>SUMIFS('Growth rates'!U$4:U$999,'Growth rates'!$B$4:$B$999,Demands!$A325,'Growth rates'!$C$4:$C$999,$W325)</f>
        <v>3.4011112453489636</v>
      </c>
      <c r="AR325">
        <f>VLOOKUP(C325&amp;A325,Driver_elast!$A$2:$E$1161,5,FALSE)</f>
        <v>1.0271920000000001</v>
      </c>
      <c r="AS325">
        <f t="shared" ref="AS325:AS388" si="120">IF(AND(LEFT(W325,3)="GDP",AR325&gt;1,X325),1,AR325)</f>
        <v>1</v>
      </c>
      <c r="AT325">
        <f t="shared" ref="AT325:AT388" si="121">AS325/$AT$1</f>
        <v>0.2</v>
      </c>
      <c r="AV325" s="2" cm="1">
        <f t="array" ref="AV325">TREND($AR325:$AS325,$AR$3:$AS$3,AV$1)</f>
        <v>1.0271920000000001</v>
      </c>
      <c r="AW325" s="2" cm="1">
        <f t="array" ref="AW325">TREND($AR325:$AS325,$AR$3:$AS$3,AW$1)</f>
        <v>1.0265287804878052</v>
      </c>
      <c r="AX325" s="2" cm="1">
        <f t="array" ref="AX325">TREND($AR325:$AS325,$AR$3:$AS$3,AX$1)</f>
        <v>1.0232126829268295</v>
      </c>
      <c r="AY325" s="2" cm="1">
        <f t="array" ref="AY325">TREND($AR325:$AS325,$AR$3:$AS$3,AY$1)</f>
        <v>1.0198965853658537</v>
      </c>
      <c r="AZ325" s="2" cm="1">
        <f t="array" ref="AZ325">TREND($AR325:$AS325,$AR$3:$AS$3,AZ$1)</f>
        <v>1.0165804878048781</v>
      </c>
      <c r="BA325" s="2" cm="1">
        <f t="array" ref="BA325">TREND($AR325:$AS325,$AR$3:$AS$3,BA$1)</f>
        <v>1.0132643902439025</v>
      </c>
      <c r="BB325" s="2" cm="1">
        <f t="array" ref="BB325">TREND($AR325:$AS325,$AR$3:$AS$3,BB$1)</f>
        <v>1.0099482926829269</v>
      </c>
      <c r="BC325" s="2" cm="1">
        <f t="array" ref="BC325">TREND($AR325:$AS325,$AR$3:$AS$3,BC$1)</f>
        <v>1.0066321951219512</v>
      </c>
      <c r="BD325" s="2" cm="1">
        <f t="array" ref="BD325">TREND($AR325:$AS325,$AR$3:$AS$3,BD$1)</f>
        <v>1.0033160975609756</v>
      </c>
      <c r="BE325" s="2" cm="1">
        <f t="array" ref="BE325">TREND($AR325:$AS325,$AR$3:$AS$3,BE$1)</f>
        <v>1</v>
      </c>
      <c r="BF325" s="20" cm="1">
        <f t="array" ref="BF325">TREND($AS325:$AT325,$AS$3:$AT$3,BF$1)</f>
        <v>0.90000000000000568</v>
      </c>
      <c r="BG325" s="20" cm="1">
        <f t="array" ref="BG325">TREND($AS325:$AT325,$AS$3:$AT$3,BG$1)</f>
        <v>0.80000000000000426</v>
      </c>
      <c r="BH325" s="20" cm="1">
        <f t="array" ref="BH325">TREND($AS325:$AT325,$AS$3:$AT$3,BH$1)</f>
        <v>0.70000000000000284</v>
      </c>
      <c r="BI325" s="20" cm="1">
        <f t="array" ref="BI325">TREND($AS325:$AT325,$AS$3:$AT$3,BI$1)</f>
        <v>0.60000000000000142</v>
      </c>
      <c r="BJ325" s="20" cm="1">
        <f t="array" ref="BJ325">TREND($AS325:$AT325,$AS$3:$AT$3,BJ$1)</f>
        <v>0.5</v>
      </c>
      <c r="BK325" s="20" cm="1">
        <f t="array" ref="BK325">TREND($AS325:$AT325,$AS$3:$AT$3,BK$1)</f>
        <v>0.40000000000000568</v>
      </c>
      <c r="BL325" s="20" cm="1">
        <f t="array" ref="BL325">TREND($AS325:$AT325,$AS$3:$AT$3,BL$1)</f>
        <v>0.30000000000000426</v>
      </c>
      <c r="BM325" s="20" cm="1">
        <f t="array" ref="BM325">TREND($AS325:$AT325,$AS$3:$AT$3,BM$1)</f>
        <v>0.20000000000000284</v>
      </c>
    </row>
    <row r="326" spans="1:65" x14ac:dyDescent="0.35">
      <c r="A326" t="str">
        <f>IF(BYDem!B324="","\I:",BYDem!B324)</f>
        <v>Canada</v>
      </c>
      <c r="B326" t="str">
        <f>BYDem!E324</f>
        <v>CHW</v>
      </c>
      <c r="C326" t="str">
        <f t="shared" si="102"/>
        <v>CHW</v>
      </c>
      <c r="D326" s="4">
        <f>SUMIFS(BYDem!$M$2:$M$2000,BYDem!$B$2:$B$2000,Demands!$A326,BYDem!$E$2:$E$2000,Demands!$B326)</f>
        <v>76.622639403524005</v>
      </c>
      <c r="E326" s="4">
        <f t="shared" si="103"/>
        <v>77.150949576671252</v>
      </c>
      <c r="F326" s="4">
        <f t="shared" si="104"/>
        <v>87.324119859105963</v>
      </c>
      <c r="G326" s="4">
        <f t="shared" si="105"/>
        <v>97.119644691428149</v>
      </c>
      <c r="H326" s="4">
        <f t="shared" si="106"/>
        <v>108.11749553009201</v>
      </c>
      <c r="I326" s="4">
        <f t="shared" si="107"/>
        <v>120.31352445404852</v>
      </c>
      <c r="J326" s="4">
        <f t="shared" si="108"/>
        <v>133.03494557745557</v>
      </c>
      <c r="K326" s="4">
        <f t="shared" si="109"/>
        <v>145.74459205191027</v>
      </c>
      <c r="L326" s="4">
        <f t="shared" si="110"/>
        <v>158.42201954237163</v>
      </c>
      <c r="M326" s="4">
        <f t="shared" si="111"/>
        <v>171.18455906393939</v>
      </c>
      <c r="N326" s="4">
        <f t="shared" si="112"/>
        <v>183.03491544971945</v>
      </c>
      <c r="O326" s="4">
        <f t="shared" si="113"/>
        <v>193.55556726225302</v>
      </c>
      <c r="P326" s="4">
        <f t="shared" si="114"/>
        <v>202.33607428531553</v>
      </c>
      <c r="Q326" s="4">
        <f t="shared" si="115"/>
        <v>209.31654560729771</v>
      </c>
      <c r="R326" s="4">
        <f t="shared" si="116"/>
        <v>214.64052349242723</v>
      </c>
      <c r="S326" s="4">
        <f t="shared" si="117"/>
        <v>218.51184894945365</v>
      </c>
      <c r="T326" s="4">
        <f t="shared" si="118"/>
        <v>221.1384635867816</v>
      </c>
      <c r="U326" s="4">
        <f t="shared" si="119"/>
        <v>222.69643557554551</v>
      </c>
      <c r="W326" s="5" t="str">
        <f>VLOOKUP(C326&amp;A326,Driver_elast!$A$2:$D$1161,4,FALSE)</f>
        <v>GDP</v>
      </c>
      <c r="X326" s="5">
        <v>1</v>
      </c>
      <c r="Y326" s="2">
        <f>SUMIFS('Growth rates'!D$4:D$999,'Growth rates'!$B$4:$B$999,Demands!$A326,'Growth rates'!$C$4:$C$999,$W326)</f>
        <v>1</v>
      </c>
      <c r="Z326" s="2">
        <f>SUMIFS('Growth rates'!E$4:E$999,'Growth rates'!$B$4:$B$999,Demands!$A326,'Growth rates'!$C$4:$C$999,$W326)</f>
        <v>1.0067167739959313</v>
      </c>
      <c r="AA326" s="2">
        <f>SUMIFS('Growth rates'!F$4:F$999,'Growth rates'!$B$4:$B$999,Demands!$A326,'Growth rates'!$C$4:$C$999,$W326)</f>
        <v>1.1364515566099329</v>
      </c>
      <c r="AB326" s="2">
        <f>SUMIFS('Growth rates'!G$4:G$999,'Growth rates'!$B$4:$B$999,Demands!$A326,'Growth rates'!$C$4:$C$999,$W326)</f>
        <v>1.2614453023463557</v>
      </c>
      <c r="AC326" s="2">
        <f>SUMIFS('Growth rates'!H$4:H$999,'Growth rates'!$B$4:$B$999,Demands!$A326,'Growth rates'!$C$4:$C$999,$W326)</f>
        <v>1.4019618251954686</v>
      </c>
      <c r="AD326" s="2">
        <f>SUMIFS('Growth rates'!I$4:I$999,'Growth rates'!$B$4:$B$999,Demands!$A326,'Growth rates'!$C$4:$C$999,$W326)</f>
        <v>1.5580377354806507</v>
      </c>
      <c r="AE326" s="2">
        <f>SUMIFS('Growth rates'!J$4:J$999,'Growth rates'!$B$4:$B$999,Demands!$A326,'Growth rates'!$C$4:$C$999,$W326)</f>
        <v>1.7211550312957247</v>
      </c>
      <c r="AF326" s="2">
        <f>SUMIFS('Growth rates'!K$4:K$999,'Growth rates'!$B$4:$B$999,Demands!$A326,'Growth rates'!$C$4:$C$999,$W326)</f>
        <v>1.8845041924921988</v>
      </c>
      <c r="AG326" s="2">
        <f>SUMIFS('Growth rates'!L$4:L$999,'Growth rates'!$B$4:$B$999,Demands!$A326,'Growth rates'!$C$4:$C$999,$W326)</f>
        <v>2.0478838622914886</v>
      </c>
      <c r="AH326" s="2">
        <f>SUMIFS('Growth rates'!M$4:M$999,'Growth rates'!$B$4:$B$999,Demands!$A326,'Growth rates'!$C$4:$C$999,$W326)</f>
        <v>2.2128621828783279</v>
      </c>
      <c r="AI326" s="2">
        <f>SUMIFS('Growth rates'!N$4:N$999,'Growth rates'!$B$4:$B$999,Demands!$A326,'Growth rates'!$C$4:$C$999,$W326)</f>
        <v>2.3830696779877991</v>
      </c>
      <c r="AJ326" s="2">
        <f>SUMIFS('Growth rates'!O$4:O$999,'Growth rates'!$B$4:$B$999,Demands!$A326,'Growth rates'!$C$4:$C$999,$W326)</f>
        <v>2.5542900587107553</v>
      </c>
      <c r="AK326" s="2">
        <f>SUMIFS('Growth rates'!P$4:P$999,'Growth rates'!$B$4:$B$999,Demands!$A326,'Growth rates'!$C$4:$C$999,$W326)</f>
        <v>2.7198236358688423</v>
      </c>
      <c r="AL326" s="2">
        <f>SUMIFS('Growth rates'!Q$4:Q$999,'Growth rates'!$B$4:$B$999,Demands!$A326,'Growth rates'!$C$4:$C$999,$W326)</f>
        <v>2.8762107339027461</v>
      </c>
      <c r="AM326" s="2">
        <f>SUMIFS('Growth rates'!R$4:R$999,'Growth rates'!$B$4:$B$999,Demands!$A326,'Growth rates'!$C$4:$C$999,$W326)</f>
        <v>3.0225238912868653</v>
      </c>
      <c r="AN326" s="2">
        <f>SUMIFS('Growth rates'!S$4:S$999,'Growth rates'!$B$4:$B$999,Demands!$A326,'Growth rates'!$C$4:$C$999,$W326)</f>
        <v>3.1588119217857051</v>
      </c>
      <c r="AO326" s="2">
        <f>SUMIFS('Growth rates'!T$4:T$999,'Growth rates'!$B$4:$B$999,Demands!$A326,'Growth rates'!$C$4:$C$999,$W326)</f>
        <v>3.2853799114274245</v>
      </c>
      <c r="AP326" s="2">
        <f>SUMIFS('Growth rates'!U$4:U$999,'Growth rates'!$B$4:$B$999,Demands!$A326,'Growth rates'!$C$4:$C$999,$W326)</f>
        <v>3.4011112453489636</v>
      </c>
      <c r="AR326">
        <f>VLOOKUP(C326&amp;A326,Driver_elast!$A$2:$E$1161,5,FALSE)</f>
        <v>1.0271920000000001</v>
      </c>
      <c r="AS326">
        <f t="shared" si="120"/>
        <v>1</v>
      </c>
      <c r="AT326">
        <f t="shared" si="121"/>
        <v>0.2</v>
      </c>
      <c r="AV326" s="2" cm="1">
        <f t="array" ref="AV326">TREND($AR326:$AS326,$AR$3:$AS$3,AV$1)</f>
        <v>1.0271920000000001</v>
      </c>
      <c r="AW326" s="2" cm="1">
        <f t="array" ref="AW326">TREND($AR326:$AS326,$AR$3:$AS$3,AW$1)</f>
        <v>1.0265287804878052</v>
      </c>
      <c r="AX326" s="2" cm="1">
        <f t="array" ref="AX326">TREND($AR326:$AS326,$AR$3:$AS$3,AX$1)</f>
        <v>1.0232126829268295</v>
      </c>
      <c r="AY326" s="2" cm="1">
        <f t="array" ref="AY326">TREND($AR326:$AS326,$AR$3:$AS$3,AY$1)</f>
        <v>1.0198965853658537</v>
      </c>
      <c r="AZ326" s="2" cm="1">
        <f t="array" ref="AZ326">TREND($AR326:$AS326,$AR$3:$AS$3,AZ$1)</f>
        <v>1.0165804878048781</v>
      </c>
      <c r="BA326" s="2" cm="1">
        <f t="array" ref="BA326">TREND($AR326:$AS326,$AR$3:$AS$3,BA$1)</f>
        <v>1.0132643902439025</v>
      </c>
      <c r="BB326" s="2" cm="1">
        <f t="array" ref="BB326">TREND($AR326:$AS326,$AR$3:$AS$3,BB$1)</f>
        <v>1.0099482926829269</v>
      </c>
      <c r="BC326" s="2" cm="1">
        <f t="array" ref="BC326">TREND($AR326:$AS326,$AR$3:$AS$3,BC$1)</f>
        <v>1.0066321951219512</v>
      </c>
      <c r="BD326" s="2" cm="1">
        <f t="array" ref="BD326">TREND($AR326:$AS326,$AR$3:$AS$3,BD$1)</f>
        <v>1.0033160975609756</v>
      </c>
      <c r="BE326" s="2" cm="1">
        <f t="array" ref="BE326">TREND($AR326:$AS326,$AR$3:$AS$3,BE$1)</f>
        <v>1</v>
      </c>
      <c r="BF326" s="20" cm="1">
        <f t="array" ref="BF326">TREND($AS326:$AT326,$AS$3:$AT$3,BF$1)</f>
        <v>0.90000000000000568</v>
      </c>
      <c r="BG326" s="20" cm="1">
        <f t="array" ref="BG326">TREND($AS326:$AT326,$AS$3:$AT$3,BG$1)</f>
        <v>0.80000000000000426</v>
      </c>
      <c r="BH326" s="20" cm="1">
        <f t="array" ref="BH326">TREND($AS326:$AT326,$AS$3:$AT$3,BH$1)</f>
        <v>0.70000000000000284</v>
      </c>
      <c r="BI326" s="20" cm="1">
        <f t="array" ref="BI326">TREND($AS326:$AT326,$AS$3:$AT$3,BI$1)</f>
        <v>0.60000000000000142</v>
      </c>
      <c r="BJ326" s="20" cm="1">
        <f t="array" ref="BJ326">TREND($AS326:$AT326,$AS$3:$AT$3,BJ$1)</f>
        <v>0.5</v>
      </c>
      <c r="BK326" s="20" cm="1">
        <f t="array" ref="BK326">TREND($AS326:$AT326,$AS$3:$AT$3,BK$1)</f>
        <v>0.40000000000000568</v>
      </c>
      <c r="BL326" s="20" cm="1">
        <f t="array" ref="BL326">TREND($AS326:$AT326,$AS$3:$AT$3,BL$1)</f>
        <v>0.30000000000000426</v>
      </c>
      <c r="BM326" s="20" cm="1">
        <f t="array" ref="BM326">TREND($AS326:$AT326,$AS$3:$AT$3,BM$1)</f>
        <v>0.20000000000000284</v>
      </c>
    </row>
    <row r="327" spans="1:65" x14ac:dyDescent="0.35">
      <c r="A327" t="str">
        <f>IF(BYDem!B325="","\I:",BYDem!B325)</f>
        <v>Canada</v>
      </c>
      <c r="B327" t="str">
        <f>BYDem!E325</f>
        <v>CLA</v>
      </c>
      <c r="C327" t="str">
        <f t="shared" si="102"/>
        <v>CLA</v>
      </c>
      <c r="D327" s="4">
        <f>SUMIFS(BYDem!$M$2:$M$2000,BYDem!$B$2:$B$2000,Demands!$A327,BYDem!$E$2:$E$2000,Demands!$B327)</f>
        <v>311.65886937758103</v>
      </c>
      <c r="E327" s="4">
        <f t="shared" si="103"/>
        <v>313.30395792396661</v>
      </c>
      <c r="F327" s="4">
        <f t="shared" si="104"/>
        <v>344.25486252248339</v>
      </c>
      <c r="G327" s="4">
        <f t="shared" si="105"/>
        <v>373.16668026307639</v>
      </c>
      <c r="H327" s="4">
        <f t="shared" si="106"/>
        <v>404.91558251177719</v>
      </c>
      <c r="I327" s="4">
        <f t="shared" si="107"/>
        <v>439.34176023882901</v>
      </c>
      <c r="J327" s="4">
        <f t="shared" si="108"/>
        <v>474.40824576891288</v>
      </c>
      <c r="K327" s="4">
        <f t="shared" si="109"/>
        <v>508.63171155887625</v>
      </c>
      <c r="L327" s="4">
        <f t="shared" si="110"/>
        <v>542.04802917221377</v>
      </c>
      <c r="M327" s="4">
        <f t="shared" si="111"/>
        <v>575.04965695904093</v>
      </c>
      <c r="N327" s="4">
        <f t="shared" si="112"/>
        <v>605.07838843635125</v>
      </c>
      <c r="O327" s="4">
        <f t="shared" si="113"/>
        <v>631.2384398347981</v>
      </c>
      <c r="P327" s="4">
        <f t="shared" si="114"/>
        <v>652.67656020424738</v>
      </c>
      <c r="Q327" s="4">
        <f t="shared" si="115"/>
        <v>669.43116581754623</v>
      </c>
      <c r="R327" s="4">
        <f t="shared" si="116"/>
        <v>682.01080655418127</v>
      </c>
      <c r="S327" s="4">
        <f t="shared" si="117"/>
        <v>691.02632163654278</v>
      </c>
      <c r="T327" s="4">
        <f t="shared" si="118"/>
        <v>697.06002227571594</v>
      </c>
      <c r="U327" s="4">
        <f t="shared" si="119"/>
        <v>700.58769847555641</v>
      </c>
      <c r="W327" s="5" t="str">
        <f>VLOOKUP(C327&amp;A327,Driver_elast!$A$2:$D$1161,4,FALSE)</f>
        <v>GDPSER</v>
      </c>
      <c r="X327" s="5">
        <v>1</v>
      </c>
      <c r="Y327" s="2">
        <f>SUMIFS('Growth rates'!D$4:D$999,'Growth rates'!$B$4:$B$999,Demands!$A327,'Growth rates'!$C$4:$C$999,$W327)</f>
        <v>1</v>
      </c>
      <c r="Z327" s="2">
        <f>SUMIFS('Growth rates'!E$4:E$999,'Growth rates'!$B$4:$B$999,Demands!$A327,'Growth rates'!$C$4:$C$999,$W327)</f>
        <v>1.0067167739959295</v>
      </c>
      <c r="AA327" s="2">
        <f>SUMIFS('Growth rates'!F$4:F$999,'Growth rates'!$B$4:$B$999,Demands!$A327,'Growth rates'!$C$4:$C$999,$W327)</f>
        <v>1.1332678138081522</v>
      </c>
      <c r="AB327" s="2">
        <f>SUMIFS('Growth rates'!G$4:G$999,'Growth rates'!$B$4:$B$999,Demands!$A327,'Growth rates'!$C$4:$C$999,$W327)</f>
        <v>1.2543774825561778</v>
      </c>
      <c r="AC327" s="2">
        <f>SUMIFS('Growth rates'!H$4:H$999,'Growth rates'!$B$4:$B$999,Demands!$A327,'Growth rates'!$C$4:$C$999,$W327)</f>
        <v>1.3901791341250473</v>
      </c>
      <c r="AD327" s="2">
        <f>SUMIFS('Growth rates'!I$4:I$999,'Growth rates'!$B$4:$B$999,Demands!$A327,'Growth rates'!$C$4:$C$999,$W327)</f>
        <v>1.5405785084809724</v>
      </c>
      <c r="AE327" s="2">
        <f>SUMIFS('Growth rates'!J$4:J$999,'Growth rates'!$B$4:$B$999,Demands!$A327,'Growth rates'!$C$4:$C$999,$W327)</f>
        <v>1.6970461508521431</v>
      </c>
      <c r="AF327" s="2">
        <f>SUMIFS('Growth rates'!K$4:K$999,'Growth rates'!$B$4:$B$999,Demands!$A327,'Growth rates'!$C$4:$C$999,$W327)</f>
        <v>1.8528278225340507</v>
      </c>
      <c r="AG327" s="2">
        <f>SUMIFS('Growth rates'!L$4:L$999,'Growth rates'!$B$4:$B$999,Demands!$A327,'Growth rates'!$C$4:$C$999,$W327)</f>
        <v>2.0077241667261174</v>
      </c>
      <c r="AH327" s="2">
        <f>SUMIFS('Growth rates'!M$4:M$999,'Growth rates'!$B$4:$B$999,Demands!$A327,'Growth rates'!$C$4:$C$999,$W327)</f>
        <v>2.1632679242925983</v>
      </c>
      <c r="AI327" s="2">
        <f>SUMIFS('Growth rates'!N$4:N$999,'Growth rates'!$B$4:$B$999,Demands!$A327,'Growth rates'!$C$4:$C$999,$W327)</f>
        <v>2.3229846457628232</v>
      </c>
      <c r="AJ327" s="2">
        <f>SUMIFS('Growth rates'!O$4:O$999,'Growth rates'!$B$4:$B$999,Demands!$A327,'Growth rates'!$C$4:$C$999,$W327)</f>
        <v>2.4827322123529867</v>
      </c>
      <c r="AK327" s="2">
        <f>SUMIFS('Growth rates'!P$4:P$999,'Growth rates'!$B$4:$B$999,Demands!$A327,'Growth rates'!$C$4:$C$999,$W327)</f>
        <v>2.6360088814280864</v>
      </c>
      <c r="AL327" s="2">
        <f>SUMIFS('Growth rates'!Q$4:Q$999,'Growth rates'!$B$4:$B$999,Demands!$A327,'Growth rates'!$C$4:$C$999,$W327)</f>
        <v>2.7795190781901278</v>
      </c>
      <c r="AM327" s="2">
        <f>SUMIFS('Growth rates'!R$4:R$999,'Growth rates'!$B$4:$B$999,Demands!$A327,'Growth rates'!$C$4:$C$999,$W327)</f>
        <v>2.9124459894706085</v>
      </c>
      <c r="AN327" s="2">
        <f>SUMIFS('Growth rates'!S$4:S$999,'Growth rates'!$B$4:$B$999,Demands!$A327,'Growth rates'!$C$4:$C$999,$W327)</f>
        <v>3.0349211802616787</v>
      </c>
      <c r="AO327" s="2">
        <f>SUMIFS('Growth rates'!T$4:T$999,'Growth rates'!$B$4:$B$999,Demands!$A327,'Growth rates'!$C$4:$C$999,$W327)</f>
        <v>3.1473211717041738</v>
      </c>
      <c r="AP327" s="2">
        <f>SUMIFS('Growth rates'!U$4:U$999,'Growth rates'!$B$4:$B$999,Demands!$A327,'Growth rates'!$C$4:$C$999,$W327)</f>
        <v>3.2486610910774698</v>
      </c>
      <c r="AR327">
        <f>VLOOKUP(C327&amp;A327,Driver_elast!$A$2:$E$1161,5,FALSE)</f>
        <v>0.78586699999999998</v>
      </c>
      <c r="AS327">
        <f t="shared" si="120"/>
        <v>0.78586699999999998</v>
      </c>
      <c r="AT327">
        <f t="shared" si="121"/>
        <v>0.15717339999999999</v>
      </c>
      <c r="AV327" s="2" cm="1">
        <f t="array" ref="AV327">TREND($AR327:$AS327,$AR$3:$AS$3,AV$1)</f>
        <v>0.78586699999999998</v>
      </c>
      <c r="AW327" s="2" cm="1">
        <f t="array" ref="AW327">TREND($AR327:$AS327,$AR$3:$AS$3,AW$1)</f>
        <v>0.78586699999999998</v>
      </c>
      <c r="AX327" s="2" cm="1">
        <f t="array" ref="AX327">TREND($AR327:$AS327,$AR$3:$AS$3,AX$1)</f>
        <v>0.78586699999999998</v>
      </c>
      <c r="AY327" s="2" cm="1">
        <f t="array" ref="AY327">TREND($AR327:$AS327,$AR$3:$AS$3,AY$1)</f>
        <v>0.78586699999999998</v>
      </c>
      <c r="AZ327" s="2" cm="1">
        <f t="array" ref="AZ327">TREND($AR327:$AS327,$AR$3:$AS$3,AZ$1)</f>
        <v>0.78586699999999998</v>
      </c>
      <c r="BA327" s="2" cm="1">
        <f t="array" ref="BA327">TREND($AR327:$AS327,$AR$3:$AS$3,BA$1)</f>
        <v>0.78586699999999998</v>
      </c>
      <c r="BB327" s="2" cm="1">
        <f t="array" ref="BB327">TREND($AR327:$AS327,$AR$3:$AS$3,BB$1)</f>
        <v>0.78586699999999998</v>
      </c>
      <c r="BC327" s="2" cm="1">
        <f t="array" ref="BC327">TREND($AR327:$AS327,$AR$3:$AS$3,BC$1)</f>
        <v>0.78586699999999998</v>
      </c>
      <c r="BD327" s="2" cm="1">
        <f t="array" ref="BD327">TREND($AR327:$AS327,$AR$3:$AS$3,BD$1)</f>
        <v>0.78586699999999998</v>
      </c>
      <c r="BE327" s="2" cm="1">
        <f t="array" ref="BE327">TREND($AR327:$AS327,$AR$3:$AS$3,BE$1)</f>
        <v>0.78586699999999998</v>
      </c>
      <c r="BF327" s="20" cm="1">
        <f t="array" ref="BF327">TREND($AS327:$AT327,$AS$3:$AT$3,BF$1)</f>
        <v>0.70728030000000075</v>
      </c>
      <c r="BG327" s="20" cm="1">
        <f t="array" ref="BG327">TREND($AS327:$AT327,$AS$3:$AT$3,BG$1)</f>
        <v>0.6286935999999983</v>
      </c>
      <c r="BH327" s="20" cm="1">
        <f t="array" ref="BH327">TREND($AS327:$AT327,$AS$3:$AT$3,BH$1)</f>
        <v>0.55010689999999585</v>
      </c>
      <c r="BI327" s="20" cm="1">
        <f t="array" ref="BI327">TREND($AS327:$AT327,$AS$3:$AT$3,BI$1)</f>
        <v>0.4715202000000005</v>
      </c>
      <c r="BJ327" s="20" cm="1">
        <f t="array" ref="BJ327">TREND($AS327:$AT327,$AS$3:$AT$3,BJ$1)</f>
        <v>0.39293349999999805</v>
      </c>
      <c r="BK327" s="20" cm="1">
        <f t="array" ref="BK327">TREND($AS327:$AT327,$AS$3:$AT$3,BK$1)</f>
        <v>0.3143467999999956</v>
      </c>
      <c r="BL327" s="20" cm="1">
        <f t="array" ref="BL327">TREND($AS327:$AT327,$AS$3:$AT$3,BL$1)</f>
        <v>0.23576010000000025</v>
      </c>
      <c r="BM327" s="20" cm="1">
        <f t="array" ref="BM327">TREND($AS327:$AT327,$AS$3:$AT$3,BM$1)</f>
        <v>0.1571733999999978</v>
      </c>
    </row>
    <row r="328" spans="1:65" x14ac:dyDescent="0.35">
      <c r="A328" t="str">
        <f>IF(BYDem!B326="","\I:",BYDem!B326)</f>
        <v>Canada</v>
      </c>
      <c r="B328" t="str">
        <f>BYDem!E326</f>
        <v>COE</v>
      </c>
      <c r="C328" t="str">
        <f t="shared" si="102"/>
        <v>COE</v>
      </c>
      <c r="D328" s="4">
        <f>SUMIFS(BYDem!$M$2:$M$2000,BYDem!$B$2:$B$2000,Demands!$A328,BYDem!$E$2:$E$2000,Demands!$B328)</f>
        <v>108.96912012096</v>
      </c>
      <c r="E328" s="4">
        <f t="shared" si="103"/>
        <v>110.26220451050889</v>
      </c>
      <c r="F328" s="4">
        <f t="shared" si="104"/>
        <v>133.42151820499325</v>
      </c>
      <c r="G328" s="4">
        <f t="shared" si="105"/>
        <v>155.87891904628469</v>
      </c>
      <c r="H328" s="4">
        <f t="shared" si="106"/>
        <v>180.84137585537835</v>
      </c>
      <c r="I328" s="4">
        <f t="shared" si="107"/>
        <v>207.90619094830083</v>
      </c>
      <c r="J328" s="4">
        <f t="shared" si="108"/>
        <v>235.09308019063462</v>
      </c>
      <c r="K328" s="4">
        <f t="shared" si="109"/>
        <v>260.81008209384044</v>
      </c>
      <c r="L328" s="4">
        <f t="shared" si="110"/>
        <v>284.70340838875489</v>
      </c>
      <c r="M328" s="4">
        <f t="shared" si="111"/>
        <v>306.76014240963508</v>
      </c>
      <c r="N328" s="4">
        <f t="shared" si="112"/>
        <v>327.14377187406461</v>
      </c>
      <c r="O328" s="4">
        <f t="shared" si="113"/>
        <v>345.14145311654164</v>
      </c>
      <c r="P328" s="4">
        <f t="shared" si="114"/>
        <v>360.05707406879657</v>
      </c>
      <c r="Q328" s="4">
        <f t="shared" si="115"/>
        <v>371.81845967926938</v>
      </c>
      <c r="R328" s="4">
        <f t="shared" si="116"/>
        <v>380.70932856915192</v>
      </c>
      <c r="S328" s="4">
        <f t="shared" si="117"/>
        <v>387.11321696001238</v>
      </c>
      <c r="T328" s="4">
        <f t="shared" si="118"/>
        <v>391.41430285541259</v>
      </c>
      <c r="U328" s="4">
        <f t="shared" si="119"/>
        <v>393.93491589290858</v>
      </c>
      <c r="W328" s="5" t="str">
        <f>VLOOKUP(C328&amp;A328,Driver_elast!$A$2:$D$1161,4,FALSE)</f>
        <v>GDPSER</v>
      </c>
      <c r="X328" s="5">
        <v>1</v>
      </c>
      <c r="Y328" s="2">
        <f>SUMIFS('Growth rates'!D$4:D$999,'Growth rates'!$B$4:$B$999,Demands!$A328,'Growth rates'!$C$4:$C$999,$W328)</f>
        <v>1</v>
      </c>
      <c r="Z328" s="2">
        <f>SUMIFS('Growth rates'!E$4:E$999,'Growth rates'!$B$4:$B$999,Demands!$A328,'Growth rates'!$C$4:$C$999,$W328)</f>
        <v>1.0067167739959295</v>
      </c>
      <c r="AA328" s="2">
        <f>SUMIFS('Growth rates'!F$4:F$999,'Growth rates'!$B$4:$B$999,Demands!$A328,'Growth rates'!$C$4:$C$999,$W328)</f>
        <v>1.1332678138081522</v>
      </c>
      <c r="AB328" s="2">
        <f>SUMIFS('Growth rates'!G$4:G$999,'Growth rates'!$B$4:$B$999,Demands!$A328,'Growth rates'!$C$4:$C$999,$W328)</f>
        <v>1.2543774825561778</v>
      </c>
      <c r="AC328" s="2">
        <f>SUMIFS('Growth rates'!H$4:H$999,'Growth rates'!$B$4:$B$999,Demands!$A328,'Growth rates'!$C$4:$C$999,$W328)</f>
        <v>1.3901791341250473</v>
      </c>
      <c r="AD328" s="2">
        <f>SUMIFS('Growth rates'!I$4:I$999,'Growth rates'!$B$4:$B$999,Demands!$A328,'Growth rates'!$C$4:$C$999,$W328)</f>
        <v>1.5405785084809724</v>
      </c>
      <c r="AE328" s="2">
        <f>SUMIFS('Growth rates'!J$4:J$999,'Growth rates'!$B$4:$B$999,Demands!$A328,'Growth rates'!$C$4:$C$999,$W328)</f>
        <v>1.6970461508521431</v>
      </c>
      <c r="AF328" s="2">
        <f>SUMIFS('Growth rates'!K$4:K$999,'Growth rates'!$B$4:$B$999,Demands!$A328,'Growth rates'!$C$4:$C$999,$W328)</f>
        <v>1.8528278225340507</v>
      </c>
      <c r="AG328" s="2">
        <f>SUMIFS('Growth rates'!L$4:L$999,'Growth rates'!$B$4:$B$999,Demands!$A328,'Growth rates'!$C$4:$C$999,$W328)</f>
        <v>2.0077241667261174</v>
      </c>
      <c r="AH328" s="2">
        <f>SUMIFS('Growth rates'!M$4:M$999,'Growth rates'!$B$4:$B$999,Demands!$A328,'Growth rates'!$C$4:$C$999,$W328)</f>
        <v>2.1632679242925983</v>
      </c>
      <c r="AI328" s="2">
        <f>SUMIFS('Growth rates'!N$4:N$999,'Growth rates'!$B$4:$B$999,Demands!$A328,'Growth rates'!$C$4:$C$999,$W328)</f>
        <v>2.3229846457628232</v>
      </c>
      <c r="AJ328" s="2">
        <f>SUMIFS('Growth rates'!O$4:O$999,'Growth rates'!$B$4:$B$999,Demands!$A328,'Growth rates'!$C$4:$C$999,$W328)</f>
        <v>2.4827322123529867</v>
      </c>
      <c r="AK328" s="2">
        <f>SUMIFS('Growth rates'!P$4:P$999,'Growth rates'!$B$4:$B$999,Demands!$A328,'Growth rates'!$C$4:$C$999,$W328)</f>
        <v>2.6360088814280864</v>
      </c>
      <c r="AL328" s="2">
        <f>SUMIFS('Growth rates'!Q$4:Q$999,'Growth rates'!$B$4:$B$999,Demands!$A328,'Growth rates'!$C$4:$C$999,$W328)</f>
        <v>2.7795190781901278</v>
      </c>
      <c r="AM328" s="2">
        <f>SUMIFS('Growth rates'!R$4:R$999,'Growth rates'!$B$4:$B$999,Demands!$A328,'Growth rates'!$C$4:$C$999,$W328)</f>
        <v>2.9124459894706085</v>
      </c>
      <c r="AN328" s="2">
        <f>SUMIFS('Growth rates'!S$4:S$999,'Growth rates'!$B$4:$B$999,Demands!$A328,'Growth rates'!$C$4:$C$999,$W328)</f>
        <v>3.0349211802616787</v>
      </c>
      <c r="AO328" s="2">
        <f>SUMIFS('Growth rates'!T$4:T$999,'Growth rates'!$B$4:$B$999,Demands!$A328,'Growth rates'!$C$4:$C$999,$W328)</f>
        <v>3.1473211717041738</v>
      </c>
      <c r="AP328" s="2">
        <f>SUMIFS('Growth rates'!U$4:U$999,'Growth rates'!$B$4:$B$999,Demands!$A328,'Growth rates'!$C$4:$C$999,$W328)</f>
        <v>3.2486610910774698</v>
      </c>
      <c r="AR328">
        <f>VLOOKUP(C328&amp;A328,Driver_elast!$A$2:$E$1161,5,FALSE)</f>
        <v>1.7858670000000001</v>
      </c>
      <c r="AS328">
        <f t="shared" si="120"/>
        <v>1</v>
      </c>
      <c r="AT328">
        <f t="shared" si="121"/>
        <v>0.2</v>
      </c>
      <c r="AV328" s="2" cm="1">
        <f t="array" ref="AV328">TREND($AR328:$AS328,$AR$3:$AS$3,AV$1)</f>
        <v>1.7858670000000032</v>
      </c>
      <c r="AW328" s="2" cm="1">
        <f t="array" ref="AW328">TREND($AR328:$AS328,$AR$3:$AS$3,AW$1)</f>
        <v>1.7666995121951246</v>
      </c>
      <c r="AX328" s="2" cm="1">
        <f t="array" ref="AX328">TREND($AR328:$AS328,$AR$3:$AS$3,AX$1)</f>
        <v>1.6708620731707313</v>
      </c>
      <c r="AY328" s="2" cm="1">
        <f t="array" ref="AY328">TREND($AR328:$AS328,$AR$3:$AS$3,AY$1)</f>
        <v>1.5750246341463381</v>
      </c>
      <c r="AZ328" s="2" cm="1">
        <f t="array" ref="AZ328">TREND($AR328:$AS328,$AR$3:$AS$3,AZ$1)</f>
        <v>1.479187195121952</v>
      </c>
      <c r="BA328" s="2" cm="1">
        <f t="array" ref="BA328">TREND($AR328:$AS328,$AR$3:$AS$3,BA$1)</f>
        <v>1.3833497560975587</v>
      </c>
      <c r="BB328" s="2" cm="1">
        <f t="array" ref="BB328">TREND($AR328:$AS328,$AR$3:$AS$3,BB$1)</f>
        <v>1.2875123170731726</v>
      </c>
      <c r="BC328" s="2" cm="1">
        <f t="array" ref="BC328">TREND($AR328:$AS328,$AR$3:$AS$3,BC$1)</f>
        <v>1.1916748780487794</v>
      </c>
      <c r="BD328" s="2" cm="1">
        <f t="array" ref="BD328">TREND($AR328:$AS328,$AR$3:$AS$3,BD$1)</f>
        <v>1.0958374390243932</v>
      </c>
      <c r="BE328" s="2" cm="1">
        <f t="array" ref="BE328">TREND($AR328:$AS328,$AR$3:$AS$3,BE$1)</f>
        <v>1</v>
      </c>
      <c r="BF328" s="20" cm="1">
        <f t="array" ref="BF328">TREND($AS328:$AT328,$AS$3:$AT$3,BF$1)</f>
        <v>0.90000000000000568</v>
      </c>
      <c r="BG328" s="20" cm="1">
        <f t="array" ref="BG328">TREND($AS328:$AT328,$AS$3:$AT$3,BG$1)</f>
        <v>0.80000000000000426</v>
      </c>
      <c r="BH328" s="20" cm="1">
        <f t="array" ref="BH328">TREND($AS328:$AT328,$AS$3:$AT$3,BH$1)</f>
        <v>0.70000000000000284</v>
      </c>
      <c r="BI328" s="20" cm="1">
        <f t="array" ref="BI328">TREND($AS328:$AT328,$AS$3:$AT$3,BI$1)</f>
        <v>0.60000000000000142</v>
      </c>
      <c r="BJ328" s="20" cm="1">
        <f t="array" ref="BJ328">TREND($AS328:$AT328,$AS$3:$AT$3,BJ$1)</f>
        <v>0.5</v>
      </c>
      <c r="BK328" s="20" cm="1">
        <f t="array" ref="BK328">TREND($AS328:$AT328,$AS$3:$AT$3,BK$1)</f>
        <v>0.40000000000000568</v>
      </c>
      <c r="BL328" s="20" cm="1">
        <f t="array" ref="BL328">TREND($AS328:$AT328,$AS$3:$AT$3,BL$1)</f>
        <v>0.30000000000000426</v>
      </c>
      <c r="BM328" s="20" cm="1">
        <f t="array" ref="BM328">TREND($AS328:$AT328,$AS$3:$AT$3,BM$1)</f>
        <v>0.20000000000000284</v>
      </c>
    </row>
    <row r="329" spans="1:65" x14ac:dyDescent="0.35">
      <c r="A329" t="str">
        <f>IF(BYDem!B327="","\I:",BYDem!B327)</f>
        <v>Canada</v>
      </c>
      <c r="B329" t="str">
        <f>BYDem!E327</f>
        <v>COT</v>
      </c>
      <c r="C329" t="str">
        <f t="shared" si="102"/>
        <v>COT</v>
      </c>
      <c r="D329" s="4">
        <f>SUMIFS(BYDem!$M$2:$M$2000,BYDem!$B$2:$B$2000,Demands!$A329,BYDem!$E$2:$E$2000,Demands!$B329)</f>
        <v>0</v>
      </c>
      <c r="E329" s="4">
        <f t="shared" si="103"/>
        <v>0</v>
      </c>
      <c r="F329" s="4">
        <f t="shared" si="104"/>
        <v>0</v>
      </c>
      <c r="G329" s="4">
        <f t="shared" si="105"/>
        <v>0</v>
      </c>
      <c r="H329" s="4">
        <f t="shared" si="106"/>
        <v>0</v>
      </c>
      <c r="I329" s="4">
        <f t="shared" si="107"/>
        <v>0</v>
      </c>
      <c r="J329" s="4">
        <f t="shared" si="108"/>
        <v>0</v>
      </c>
      <c r="K329" s="4">
        <f t="shared" si="109"/>
        <v>0</v>
      </c>
      <c r="L329" s="4">
        <f t="shared" si="110"/>
        <v>0</v>
      </c>
      <c r="M329" s="4">
        <f t="shared" si="111"/>
        <v>0</v>
      </c>
      <c r="N329" s="4">
        <f t="shared" si="112"/>
        <v>0</v>
      </c>
      <c r="O329" s="4">
        <f t="shared" si="113"/>
        <v>0</v>
      </c>
      <c r="P329" s="4">
        <f t="shared" si="114"/>
        <v>0</v>
      </c>
      <c r="Q329" s="4">
        <f t="shared" si="115"/>
        <v>0</v>
      </c>
      <c r="R329" s="4">
        <f t="shared" si="116"/>
        <v>0</v>
      </c>
      <c r="S329" s="4">
        <f t="shared" si="117"/>
        <v>0</v>
      </c>
      <c r="T329" s="4">
        <f t="shared" si="118"/>
        <v>0</v>
      </c>
      <c r="U329" s="4">
        <f t="shared" si="119"/>
        <v>0</v>
      </c>
      <c r="W329" s="5" t="str">
        <f>VLOOKUP(C329&amp;A329,Driver_elast!$A$2:$D$1161,4,FALSE)</f>
        <v>GDP</v>
      </c>
      <c r="X329" s="5">
        <v>1</v>
      </c>
      <c r="Y329" s="2">
        <f>SUMIFS('Growth rates'!D$4:D$999,'Growth rates'!$B$4:$B$999,Demands!$A329,'Growth rates'!$C$4:$C$999,$W329)</f>
        <v>1</v>
      </c>
      <c r="Z329" s="2">
        <f>SUMIFS('Growth rates'!E$4:E$999,'Growth rates'!$B$4:$B$999,Demands!$A329,'Growth rates'!$C$4:$C$999,$W329)</f>
        <v>1.0067167739959313</v>
      </c>
      <c r="AA329" s="2">
        <f>SUMIFS('Growth rates'!F$4:F$999,'Growth rates'!$B$4:$B$999,Demands!$A329,'Growth rates'!$C$4:$C$999,$W329)</f>
        <v>1.1364515566099329</v>
      </c>
      <c r="AB329" s="2">
        <f>SUMIFS('Growth rates'!G$4:G$999,'Growth rates'!$B$4:$B$999,Demands!$A329,'Growth rates'!$C$4:$C$999,$W329)</f>
        <v>1.2614453023463557</v>
      </c>
      <c r="AC329" s="2">
        <f>SUMIFS('Growth rates'!H$4:H$999,'Growth rates'!$B$4:$B$999,Demands!$A329,'Growth rates'!$C$4:$C$999,$W329)</f>
        <v>1.4019618251954686</v>
      </c>
      <c r="AD329" s="2">
        <f>SUMIFS('Growth rates'!I$4:I$999,'Growth rates'!$B$4:$B$999,Demands!$A329,'Growth rates'!$C$4:$C$999,$W329)</f>
        <v>1.5580377354806507</v>
      </c>
      <c r="AE329" s="2">
        <f>SUMIFS('Growth rates'!J$4:J$999,'Growth rates'!$B$4:$B$999,Demands!$A329,'Growth rates'!$C$4:$C$999,$W329)</f>
        <v>1.7211550312957247</v>
      </c>
      <c r="AF329" s="2">
        <f>SUMIFS('Growth rates'!K$4:K$999,'Growth rates'!$B$4:$B$999,Demands!$A329,'Growth rates'!$C$4:$C$999,$W329)</f>
        <v>1.8845041924921988</v>
      </c>
      <c r="AG329" s="2">
        <f>SUMIFS('Growth rates'!L$4:L$999,'Growth rates'!$B$4:$B$999,Demands!$A329,'Growth rates'!$C$4:$C$999,$W329)</f>
        <v>2.0478838622914886</v>
      </c>
      <c r="AH329" s="2">
        <f>SUMIFS('Growth rates'!M$4:M$999,'Growth rates'!$B$4:$B$999,Demands!$A329,'Growth rates'!$C$4:$C$999,$W329)</f>
        <v>2.2128621828783279</v>
      </c>
      <c r="AI329" s="2">
        <f>SUMIFS('Growth rates'!N$4:N$999,'Growth rates'!$B$4:$B$999,Demands!$A329,'Growth rates'!$C$4:$C$999,$W329)</f>
        <v>2.3830696779877991</v>
      </c>
      <c r="AJ329" s="2">
        <f>SUMIFS('Growth rates'!O$4:O$999,'Growth rates'!$B$4:$B$999,Demands!$A329,'Growth rates'!$C$4:$C$999,$W329)</f>
        <v>2.5542900587107553</v>
      </c>
      <c r="AK329" s="2">
        <f>SUMIFS('Growth rates'!P$4:P$999,'Growth rates'!$B$4:$B$999,Demands!$A329,'Growth rates'!$C$4:$C$999,$W329)</f>
        <v>2.7198236358688423</v>
      </c>
      <c r="AL329" s="2">
        <f>SUMIFS('Growth rates'!Q$4:Q$999,'Growth rates'!$B$4:$B$999,Demands!$A329,'Growth rates'!$C$4:$C$999,$W329)</f>
        <v>2.8762107339027461</v>
      </c>
      <c r="AM329" s="2">
        <f>SUMIFS('Growth rates'!R$4:R$999,'Growth rates'!$B$4:$B$999,Demands!$A329,'Growth rates'!$C$4:$C$999,$W329)</f>
        <v>3.0225238912868653</v>
      </c>
      <c r="AN329" s="2">
        <f>SUMIFS('Growth rates'!S$4:S$999,'Growth rates'!$B$4:$B$999,Demands!$A329,'Growth rates'!$C$4:$C$999,$W329)</f>
        <v>3.1588119217857051</v>
      </c>
      <c r="AO329" s="2">
        <f>SUMIFS('Growth rates'!T$4:T$999,'Growth rates'!$B$4:$B$999,Demands!$A329,'Growth rates'!$C$4:$C$999,$W329)</f>
        <v>3.2853799114274245</v>
      </c>
      <c r="AP329" s="2">
        <f>SUMIFS('Growth rates'!U$4:U$999,'Growth rates'!$B$4:$B$999,Demands!$A329,'Growth rates'!$C$4:$C$999,$W329)</f>
        <v>3.4011112453489636</v>
      </c>
      <c r="AR329">
        <f>VLOOKUP(C329&amp;A329,Driver_elast!$A$2:$E$1161,5,FALSE)</f>
        <v>1.0271920000000001</v>
      </c>
      <c r="AS329">
        <f t="shared" si="120"/>
        <v>1</v>
      </c>
      <c r="AT329">
        <f t="shared" si="121"/>
        <v>0.2</v>
      </c>
      <c r="AV329" s="2" cm="1">
        <f t="array" ref="AV329">TREND($AR329:$AS329,$AR$3:$AS$3,AV$1)</f>
        <v>1.0271920000000001</v>
      </c>
      <c r="AW329" s="2" cm="1">
        <f t="array" ref="AW329">TREND($AR329:$AS329,$AR$3:$AS$3,AW$1)</f>
        <v>1.0265287804878052</v>
      </c>
      <c r="AX329" s="2" cm="1">
        <f t="array" ref="AX329">TREND($AR329:$AS329,$AR$3:$AS$3,AX$1)</f>
        <v>1.0232126829268295</v>
      </c>
      <c r="AY329" s="2" cm="1">
        <f t="array" ref="AY329">TREND($AR329:$AS329,$AR$3:$AS$3,AY$1)</f>
        <v>1.0198965853658537</v>
      </c>
      <c r="AZ329" s="2" cm="1">
        <f t="array" ref="AZ329">TREND($AR329:$AS329,$AR$3:$AS$3,AZ$1)</f>
        <v>1.0165804878048781</v>
      </c>
      <c r="BA329" s="2" cm="1">
        <f t="array" ref="BA329">TREND($AR329:$AS329,$AR$3:$AS$3,BA$1)</f>
        <v>1.0132643902439025</v>
      </c>
      <c r="BB329" s="2" cm="1">
        <f t="array" ref="BB329">TREND($AR329:$AS329,$AR$3:$AS$3,BB$1)</f>
        <v>1.0099482926829269</v>
      </c>
      <c r="BC329" s="2" cm="1">
        <f t="array" ref="BC329">TREND($AR329:$AS329,$AR$3:$AS$3,BC$1)</f>
        <v>1.0066321951219512</v>
      </c>
      <c r="BD329" s="2" cm="1">
        <f t="array" ref="BD329">TREND($AR329:$AS329,$AR$3:$AS$3,BD$1)</f>
        <v>1.0033160975609756</v>
      </c>
      <c r="BE329" s="2" cm="1">
        <f t="array" ref="BE329">TREND($AR329:$AS329,$AR$3:$AS$3,BE$1)</f>
        <v>1</v>
      </c>
      <c r="BF329" s="20" cm="1">
        <f t="array" ref="BF329">TREND($AS329:$AT329,$AS$3:$AT$3,BF$1)</f>
        <v>0.90000000000000568</v>
      </c>
      <c r="BG329" s="20" cm="1">
        <f t="array" ref="BG329">TREND($AS329:$AT329,$AS$3:$AT$3,BG$1)</f>
        <v>0.80000000000000426</v>
      </c>
      <c r="BH329" s="20" cm="1">
        <f t="array" ref="BH329">TREND($AS329:$AT329,$AS$3:$AT$3,BH$1)</f>
        <v>0.70000000000000284</v>
      </c>
      <c r="BI329" s="20" cm="1">
        <f t="array" ref="BI329">TREND($AS329:$AT329,$AS$3:$AT$3,BI$1)</f>
        <v>0.60000000000000142</v>
      </c>
      <c r="BJ329" s="20" cm="1">
        <f t="array" ref="BJ329">TREND($AS329:$AT329,$AS$3:$AT$3,BJ$1)</f>
        <v>0.5</v>
      </c>
      <c r="BK329" s="20" cm="1">
        <f t="array" ref="BK329">TREND($AS329:$AT329,$AS$3:$AT$3,BK$1)</f>
        <v>0.40000000000000568</v>
      </c>
      <c r="BL329" s="20" cm="1">
        <f t="array" ref="BL329">TREND($AS329:$AT329,$AS$3:$AT$3,BL$1)</f>
        <v>0.30000000000000426</v>
      </c>
      <c r="BM329" s="20" cm="1">
        <f t="array" ref="BM329">TREND($AS329:$AT329,$AS$3:$AT$3,BM$1)</f>
        <v>0.20000000000000284</v>
      </c>
    </row>
    <row r="330" spans="1:65" x14ac:dyDescent="0.35">
      <c r="A330" t="str">
        <f>IF(BYDem!B328="","\I:",BYDem!B328)</f>
        <v>Canada</v>
      </c>
      <c r="B330" t="str">
        <f>BYDem!E328</f>
        <v>CRF</v>
      </c>
      <c r="C330" t="str">
        <f t="shared" si="102"/>
        <v>CRF</v>
      </c>
      <c r="D330" s="4">
        <f>SUMIFS(BYDem!$M$2:$M$2000,BYDem!$B$2:$B$2000,Demands!$A330,BYDem!$E$2:$E$2000,Demands!$B330)</f>
        <v>68.105700075599998</v>
      </c>
      <c r="E330" s="4">
        <f t="shared" si="103"/>
        <v>68.465195402531322</v>
      </c>
      <c r="F330" s="4">
        <f t="shared" si="104"/>
        <v>75.228786087002717</v>
      </c>
      <c r="G330" s="4">
        <f t="shared" si="105"/>
        <v>81.546782400130851</v>
      </c>
      <c r="H330" s="4">
        <f t="shared" si="106"/>
        <v>88.484756662175386</v>
      </c>
      <c r="I330" s="4">
        <f t="shared" si="107"/>
        <v>96.007786376395828</v>
      </c>
      <c r="J330" s="4">
        <f t="shared" si="108"/>
        <v>103.67074026885788</v>
      </c>
      <c r="K330" s="4">
        <f t="shared" si="109"/>
        <v>111.14947206716577</v>
      </c>
      <c r="L330" s="4">
        <f t="shared" si="110"/>
        <v>118.45182065602536</v>
      </c>
      <c r="M330" s="4">
        <f t="shared" si="111"/>
        <v>125.66354855757668</v>
      </c>
      <c r="N330" s="4">
        <f t="shared" si="112"/>
        <v>132.22562004210968</v>
      </c>
      <c r="O330" s="4">
        <f t="shared" si="113"/>
        <v>137.94228268053567</v>
      </c>
      <c r="P330" s="4">
        <f t="shared" si="114"/>
        <v>142.62707858890249</v>
      </c>
      <c r="Q330" s="4">
        <f t="shared" si="115"/>
        <v>146.28840273816598</v>
      </c>
      <c r="R330" s="4">
        <f t="shared" si="116"/>
        <v>149.03738671792271</v>
      </c>
      <c r="S330" s="4">
        <f t="shared" si="117"/>
        <v>151.00751504269206</v>
      </c>
      <c r="T330" s="4">
        <f t="shared" si="118"/>
        <v>152.32603810253039</v>
      </c>
      <c r="U330" s="4">
        <f t="shared" si="119"/>
        <v>153.09692858836826</v>
      </c>
      <c r="W330" s="5" t="str">
        <f>VLOOKUP(C330&amp;A330,Driver_elast!$A$2:$D$1161,4,FALSE)</f>
        <v>GDPSER</v>
      </c>
      <c r="X330" s="5">
        <v>1</v>
      </c>
      <c r="Y330" s="2">
        <f>SUMIFS('Growth rates'!D$4:D$999,'Growth rates'!$B$4:$B$999,Demands!$A330,'Growth rates'!$C$4:$C$999,$W330)</f>
        <v>1</v>
      </c>
      <c r="Z330" s="2">
        <f>SUMIFS('Growth rates'!E$4:E$999,'Growth rates'!$B$4:$B$999,Demands!$A330,'Growth rates'!$C$4:$C$999,$W330)</f>
        <v>1.0067167739959295</v>
      </c>
      <c r="AA330" s="2">
        <f>SUMIFS('Growth rates'!F$4:F$999,'Growth rates'!$B$4:$B$999,Demands!$A330,'Growth rates'!$C$4:$C$999,$W330)</f>
        <v>1.1332678138081522</v>
      </c>
      <c r="AB330" s="2">
        <f>SUMIFS('Growth rates'!G$4:G$999,'Growth rates'!$B$4:$B$999,Demands!$A330,'Growth rates'!$C$4:$C$999,$W330)</f>
        <v>1.2543774825561778</v>
      </c>
      <c r="AC330" s="2">
        <f>SUMIFS('Growth rates'!H$4:H$999,'Growth rates'!$B$4:$B$999,Demands!$A330,'Growth rates'!$C$4:$C$999,$W330)</f>
        <v>1.3901791341250473</v>
      </c>
      <c r="AD330" s="2">
        <f>SUMIFS('Growth rates'!I$4:I$999,'Growth rates'!$B$4:$B$999,Demands!$A330,'Growth rates'!$C$4:$C$999,$W330)</f>
        <v>1.5405785084809724</v>
      </c>
      <c r="AE330" s="2">
        <f>SUMIFS('Growth rates'!J$4:J$999,'Growth rates'!$B$4:$B$999,Demands!$A330,'Growth rates'!$C$4:$C$999,$W330)</f>
        <v>1.6970461508521431</v>
      </c>
      <c r="AF330" s="2">
        <f>SUMIFS('Growth rates'!K$4:K$999,'Growth rates'!$B$4:$B$999,Demands!$A330,'Growth rates'!$C$4:$C$999,$W330)</f>
        <v>1.8528278225340507</v>
      </c>
      <c r="AG330" s="2">
        <f>SUMIFS('Growth rates'!L$4:L$999,'Growth rates'!$B$4:$B$999,Demands!$A330,'Growth rates'!$C$4:$C$999,$W330)</f>
        <v>2.0077241667261174</v>
      </c>
      <c r="AH330" s="2">
        <f>SUMIFS('Growth rates'!M$4:M$999,'Growth rates'!$B$4:$B$999,Demands!$A330,'Growth rates'!$C$4:$C$999,$W330)</f>
        <v>2.1632679242925983</v>
      </c>
      <c r="AI330" s="2">
        <f>SUMIFS('Growth rates'!N$4:N$999,'Growth rates'!$B$4:$B$999,Demands!$A330,'Growth rates'!$C$4:$C$999,$W330)</f>
        <v>2.3229846457628232</v>
      </c>
      <c r="AJ330" s="2">
        <f>SUMIFS('Growth rates'!O$4:O$999,'Growth rates'!$B$4:$B$999,Demands!$A330,'Growth rates'!$C$4:$C$999,$W330)</f>
        <v>2.4827322123529867</v>
      </c>
      <c r="AK330" s="2">
        <f>SUMIFS('Growth rates'!P$4:P$999,'Growth rates'!$B$4:$B$999,Demands!$A330,'Growth rates'!$C$4:$C$999,$W330)</f>
        <v>2.6360088814280864</v>
      </c>
      <c r="AL330" s="2">
        <f>SUMIFS('Growth rates'!Q$4:Q$999,'Growth rates'!$B$4:$B$999,Demands!$A330,'Growth rates'!$C$4:$C$999,$W330)</f>
        <v>2.7795190781901278</v>
      </c>
      <c r="AM330" s="2">
        <f>SUMIFS('Growth rates'!R$4:R$999,'Growth rates'!$B$4:$B$999,Demands!$A330,'Growth rates'!$C$4:$C$999,$W330)</f>
        <v>2.9124459894706085</v>
      </c>
      <c r="AN330" s="2">
        <f>SUMIFS('Growth rates'!S$4:S$999,'Growth rates'!$B$4:$B$999,Demands!$A330,'Growth rates'!$C$4:$C$999,$W330)</f>
        <v>3.0349211802616787</v>
      </c>
      <c r="AO330" s="2">
        <f>SUMIFS('Growth rates'!T$4:T$999,'Growth rates'!$B$4:$B$999,Demands!$A330,'Growth rates'!$C$4:$C$999,$W330)</f>
        <v>3.1473211717041738</v>
      </c>
      <c r="AP330" s="2">
        <f>SUMIFS('Growth rates'!U$4:U$999,'Growth rates'!$B$4:$B$999,Demands!$A330,'Growth rates'!$C$4:$C$999,$W330)</f>
        <v>3.2486610910774698</v>
      </c>
      <c r="AR330">
        <f>VLOOKUP(C330&amp;A330,Driver_elast!$A$2:$E$1161,5,FALSE)</f>
        <v>0.78586699999999998</v>
      </c>
      <c r="AS330">
        <f t="shared" si="120"/>
        <v>0.78586699999999998</v>
      </c>
      <c r="AT330">
        <f t="shared" si="121"/>
        <v>0.15717339999999999</v>
      </c>
      <c r="AV330" s="2" cm="1">
        <f t="array" ref="AV330">TREND($AR330:$AS330,$AR$3:$AS$3,AV$1)</f>
        <v>0.78586699999999998</v>
      </c>
      <c r="AW330" s="2" cm="1">
        <f t="array" ref="AW330">TREND($AR330:$AS330,$AR$3:$AS$3,AW$1)</f>
        <v>0.78586699999999998</v>
      </c>
      <c r="AX330" s="2" cm="1">
        <f t="array" ref="AX330">TREND($AR330:$AS330,$AR$3:$AS$3,AX$1)</f>
        <v>0.78586699999999998</v>
      </c>
      <c r="AY330" s="2" cm="1">
        <f t="array" ref="AY330">TREND($AR330:$AS330,$AR$3:$AS$3,AY$1)</f>
        <v>0.78586699999999998</v>
      </c>
      <c r="AZ330" s="2" cm="1">
        <f t="array" ref="AZ330">TREND($AR330:$AS330,$AR$3:$AS$3,AZ$1)</f>
        <v>0.78586699999999998</v>
      </c>
      <c r="BA330" s="2" cm="1">
        <f t="array" ref="BA330">TREND($AR330:$AS330,$AR$3:$AS$3,BA$1)</f>
        <v>0.78586699999999998</v>
      </c>
      <c r="BB330" s="2" cm="1">
        <f t="array" ref="BB330">TREND($AR330:$AS330,$AR$3:$AS$3,BB$1)</f>
        <v>0.78586699999999998</v>
      </c>
      <c r="BC330" s="2" cm="1">
        <f t="array" ref="BC330">TREND($AR330:$AS330,$AR$3:$AS$3,BC$1)</f>
        <v>0.78586699999999998</v>
      </c>
      <c r="BD330" s="2" cm="1">
        <f t="array" ref="BD330">TREND($AR330:$AS330,$AR$3:$AS$3,BD$1)</f>
        <v>0.78586699999999998</v>
      </c>
      <c r="BE330" s="2" cm="1">
        <f t="array" ref="BE330">TREND($AR330:$AS330,$AR$3:$AS$3,BE$1)</f>
        <v>0.78586699999999998</v>
      </c>
      <c r="BF330" s="20" cm="1">
        <f t="array" ref="BF330">TREND($AS330:$AT330,$AS$3:$AT$3,BF$1)</f>
        <v>0.70728030000000075</v>
      </c>
      <c r="BG330" s="20" cm="1">
        <f t="array" ref="BG330">TREND($AS330:$AT330,$AS$3:$AT$3,BG$1)</f>
        <v>0.6286935999999983</v>
      </c>
      <c r="BH330" s="20" cm="1">
        <f t="array" ref="BH330">TREND($AS330:$AT330,$AS$3:$AT$3,BH$1)</f>
        <v>0.55010689999999585</v>
      </c>
      <c r="BI330" s="20" cm="1">
        <f t="array" ref="BI330">TREND($AS330:$AT330,$AS$3:$AT$3,BI$1)</f>
        <v>0.4715202000000005</v>
      </c>
      <c r="BJ330" s="20" cm="1">
        <f t="array" ref="BJ330">TREND($AS330:$AT330,$AS$3:$AT$3,BJ$1)</f>
        <v>0.39293349999999805</v>
      </c>
      <c r="BK330" s="20" cm="1">
        <f t="array" ref="BK330">TREND($AS330:$AT330,$AS$3:$AT$3,BK$1)</f>
        <v>0.3143467999999956</v>
      </c>
      <c r="BL330" s="20" cm="1">
        <f t="array" ref="BL330">TREND($AS330:$AT330,$AS$3:$AT$3,BL$1)</f>
        <v>0.23576010000000025</v>
      </c>
      <c r="BM330" s="20" cm="1">
        <f t="array" ref="BM330">TREND($AS330:$AT330,$AS$3:$AT$3,BM$1)</f>
        <v>0.1571733999999978</v>
      </c>
    </row>
    <row r="331" spans="1:65" x14ac:dyDescent="0.35">
      <c r="A331" t="str">
        <f>IF(BYDem!B329="","\I:",BYDem!B329)</f>
        <v>Canada</v>
      </c>
      <c r="B331" t="str">
        <f>BYDem!E329</f>
        <v>CSC</v>
      </c>
      <c r="C331" t="str">
        <f t="shared" si="102"/>
        <v>CSC</v>
      </c>
      <c r="D331" s="4">
        <f>SUMIFS(BYDem!$M$2:$M$2000,BYDem!$B$2:$B$2000,Demands!$A331,BYDem!$E$2:$E$2000,Demands!$B331)</f>
        <v>214.88974905683901</v>
      </c>
      <c r="E331" s="4">
        <f t="shared" si="103"/>
        <v>217.43974285022773</v>
      </c>
      <c r="F331" s="4">
        <f t="shared" si="104"/>
        <v>263.11047142555282</v>
      </c>
      <c r="G331" s="4">
        <f t="shared" si="105"/>
        <v>307.39701082219165</v>
      </c>
      <c r="H331" s="4">
        <f t="shared" si="106"/>
        <v>356.62358137349895</v>
      </c>
      <c r="I331" s="4">
        <f t="shared" si="107"/>
        <v>409.99605347506247</v>
      </c>
      <c r="J331" s="4">
        <f t="shared" si="108"/>
        <v>463.60925876144205</v>
      </c>
      <c r="K331" s="4">
        <f t="shared" si="109"/>
        <v>514.32381054767018</v>
      </c>
      <c r="L331" s="4">
        <f t="shared" si="110"/>
        <v>561.44202978214616</v>
      </c>
      <c r="M331" s="4">
        <f t="shared" si="111"/>
        <v>604.93844448659684</v>
      </c>
      <c r="N331" s="4">
        <f t="shared" si="112"/>
        <v>645.13545640719065</v>
      </c>
      <c r="O331" s="4">
        <f t="shared" si="113"/>
        <v>680.62732053812761</v>
      </c>
      <c r="P331" s="4">
        <f t="shared" si="114"/>
        <v>710.04128698934869</v>
      </c>
      <c r="Q331" s="4">
        <f t="shared" si="115"/>
        <v>733.23502480782145</v>
      </c>
      <c r="R331" s="4">
        <f t="shared" si="116"/>
        <v>750.76803399907976</v>
      </c>
      <c r="S331" s="4">
        <f t="shared" si="117"/>
        <v>763.39665729871228</v>
      </c>
      <c r="T331" s="4">
        <f t="shared" si="118"/>
        <v>771.87850305197242</v>
      </c>
      <c r="U331" s="4">
        <f t="shared" si="119"/>
        <v>776.84921312557537</v>
      </c>
      <c r="W331" s="5" t="str">
        <f>VLOOKUP(C331&amp;A331,Driver_elast!$A$2:$D$1161,4,FALSE)</f>
        <v>GDPSER</v>
      </c>
      <c r="X331" s="5">
        <v>1</v>
      </c>
      <c r="Y331" s="2">
        <f>SUMIFS('Growth rates'!D$4:D$999,'Growth rates'!$B$4:$B$999,Demands!$A331,'Growth rates'!$C$4:$C$999,$W331)</f>
        <v>1</v>
      </c>
      <c r="Z331" s="2">
        <f>SUMIFS('Growth rates'!E$4:E$999,'Growth rates'!$B$4:$B$999,Demands!$A331,'Growth rates'!$C$4:$C$999,$W331)</f>
        <v>1.0067167739959295</v>
      </c>
      <c r="AA331" s="2">
        <f>SUMIFS('Growth rates'!F$4:F$999,'Growth rates'!$B$4:$B$999,Demands!$A331,'Growth rates'!$C$4:$C$999,$W331)</f>
        <v>1.1332678138081522</v>
      </c>
      <c r="AB331" s="2">
        <f>SUMIFS('Growth rates'!G$4:G$999,'Growth rates'!$B$4:$B$999,Demands!$A331,'Growth rates'!$C$4:$C$999,$W331)</f>
        <v>1.2543774825561778</v>
      </c>
      <c r="AC331" s="2">
        <f>SUMIFS('Growth rates'!H$4:H$999,'Growth rates'!$B$4:$B$999,Demands!$A331,'Growth rates'!$C$4:$C$999,$W331)</f>
        <v>1.3901791341250473</v>
      </c>
      <c r="AD331" s="2">
        <f>SUMIFS('Growth rates'!I$4:I$999,'Growth rates'!$B$4:$B$999,Demands!$A331,'Growth rates'!$C$4:$C$999,$W331)</f>
        <v>1.5405785084809724</v>
      </c>
      <c r="AE331" s="2">
        <f>SUMIFS('Growth rates'!J$4:J$999,'Growth rates'!$B$4:$B$999,Demands!$A331,'Growth rates'!$C$4:$C$999,$W331)</f>
        <v>1.6970461508521431</v>
      </c>
      <c r="AF331" s="2">
        <f>SUMIFS('Growth rates'!K$4:K$999,'Growth rates'!$B$4:$B$999,Demands!$A331,'Growth rates'!$C$4:$C$999,$W331)</f>
        <v>1.8528278225340507</v>
      </c>
      <c r="AG331" s="2">
        <f>SUMIFS('Growth rates'!L$4:L$999,'Growth rates'!$B$4:$B$999,Demands!$A331,'Growth rates'!$C$4:$C$999,$W331)</f>
        <v>2.0077241667261174</v>
      </c>
      <c r="AH331" s="2">
        <f>SUMIFS('Growth rates'!M$4:M$999,'Growth rates'!$B$4:$B$999,Demands!$A331,'Growth rates'!$C$4:$C$999,$W331)</f>
        <v>2.1632679242925983</v>
      </c>
      <c r="AI331" s="2">
        <f>SUMIFS('Growth rates'!N$4:N$999,'Growth rates'!$B$4:$B$999,Demands!$A331,'Growth rates'!$C$4:$C$999,$W331)</f>
        <v>2.3229846457628232</v>
      </c>
      <c r="AJ331" s="2">
        <f>SUMIFS('Growth rates'!O$4:O$999,'Growth rates'!$B$4:$B$999,Demands!$A331,'Growth rates'!$C$4:$C$999,$W331)</f>
        <v>2.4827322123529867</v>
      </c>
      <c r="AK331" s="2">
        <f>SUMIFS('Growth rates'!P$4:P$999,'Growth rates'!$B$4:$B$999,Demands!$A331,'Growth rates'!$C$4:$C$999,$W331)</f>
        <v>2.6360088814280864</v>
      </c>
      <c r="AL331" s="2">
        <f>SUMIFS('Growth rates'!Q$4:Q$999,'Growth rates'!$B$4:$B$999,Demands!$A331,'Growth rates'!$C$4:$C$999,$W331)</f>
        <v>2.7795190781901278</v>
      </c>
      <c r="AM331" s="2">
        <f>SUMIFS('Growth rates'!R$4:R$999,'Growth rates'!$B$4:$B$999,Demands!$A331,'Growth rates'!$C$4:$C$999,$W331)</f>
        <v>2.9124459894706085</v>
      </c>
      <c r="AN331" s="2">
        <f>SUMIFS('Growth rates'!S$4:S$999,'Growth rates'!$B$4:$B$999,Demands!$A331,'Growth rates'!$C$4:$C$999,$W331)</f>
        <v>3.0349211802616787</v>
      </c>
      <c r="AO331" s="2">
        <f>SUMIFS('Growth rates'!T$4:T$999,'Growth rates'!$B$4:$B$999,Demands!$A331,'Growth rates'!$C$4:$C$999,$W331)</f>
        <v>3.1473211717041738</v>
      </c>
      <c r="AP331" s="2">
        <f>SUMIFS('Growth rates'!U$4:U$999,'Growth rates'!$B$4:$B$999,Demands!$A331,'Growth rates'!$C$4:$C$999,$W331)</f>
        <v>3.2486610910774698</v>
      </c>
      <c r="AR331">
        <f>VLOOKUP(C331&amp;A331,Driver_elast!$A$2:$E$1161,5,FALSE)</f>
        <v>1.7858670000000001</v>
      </c>
      <c r="AS331">
        <f t="shared" si="120"/>
        <v>1</v>
      </c>
      <c r="AT331">
        <f t="shared" si="121"/>
        <v>0.2</v>
      </c>
      <c r="AV331" s="2" cm="1">
        <f t="array" ref="AV331">TREND($AR331:$AS331,$AR$3:$AS$3,AV$1)</f>
        <v>1.7858670000000032</v>
      </c>
      <c r="AW331" s="2" cm="1">
        <f t="array" ref="AW331">TREND($AR331:$AS331,$AR$3:$AS$3,AW$1)</f>
        <v>1.7666995121951246</v>
      </c>
      <c r="AX331" s="2" cm="1">
        <f t="array" ref="AX331">TREND($AR331:$AS331,$AR$3:$AS$3,AX$1)</f>
        <v>1.6708620731707313</v>
      </c>
      <c r="AY331" s="2" cm="1">
        <f t="array" ref="AY331">TREND($AR331:$AS331,$AR$3:$AS$3,AY$1)</f>
        <v>1.5750246341463381</v>
      </c>
      <c r="AZ331" s="2" cm="1">
        <f t="array" ref="AZ331">TREND($AR331:$AS331,$AR$3:$AS$3,AZ$1)</f>
        <v>1.479187195121952</v>
      </c>
      <c r="BA331" s="2" cm="1">
        <f t="array" ref="BA331">TREND($AR331:$AS331,$AR$3:$AS$3,BA$1)</f>
        <v>1.3833497560975587</v>
      </c>
      <c r="BB331" s="2" cm="1">
        <f t="array" ref="BB331">TREND($AR331:$AS331,$AR$3:$AS$3,BB$1)</f>
        <v>1.2875123170731726</v>
      </c>
      <c r="BC331" s="2" cm="1">
        <f t="array" ref="BC331">TREND($AR331:$AS331,$AR$3:$AS$3,BC$1)</f>
        <v>1.1916748780487794</v>
      </c>
      <c r="BD331" s="2" cm="1">
        <f t="array" ref="BD331">TREND($AR331:$AS331,$AR$3:$AS$3,BD$1)</f>
        <v>1.0958374390243932</v>
      </c>
      <c r="BE331" s="2" cm="1">
        <f t="array" ref="BE331">TREND($AR331:$AS331,$AR$3:$AS$3,BE$1)</f>
        <v>1</v>
      </c>
      <c r="BF331" s="20" cm="1">
        <f t="array" ref="BF331">TREND($AS331:$AT331,$AS$3:$AT$3,BF$1)</f>
        <v>0.90000000000000568</v>
      </c>
      <c r="BG331" s="20" cm="1">
        <f t="array" ref="BG331">TREND($AS331:$AT331,$AS$3:$AT$3,BG$1)</f>
        <v>0.80000000000000426</v>
      </c>
      <c r="BH331" s="20" cm="1">
        <f t="array" ref="BH331">TREND($AS331:$AT331,$AS$3:$AT$3,BH$1)</f>
        <v>0.70000000000000284</v>
      </c>
      <c r="BI331" s="20" cm="1">
        <f t="array" ref="BI331">TREND($AS331:$AT331,$AS$3:$AT$3,BI$1)</f>
        <v>0.60000000000000142</v>
      </c>
      <c r="BJ331" s="20" cm="1">
        <f t="array" ref="BJ331">TREND($AS331:$AT331,$AS$3:$AT$3,BJ$1)</f>
        <v>0.5</v>
      </c>
      <c r="BK331" s="20" cm="1">
        <f t="array" ref="BK331">TREND($AS331:$AT331,$AS$3:$AT$3,BK$1)</f>
        <v>0.40000000000000568</v>
      </c>
      <c r="BL331" s="20" cm="1">
        <f t="array" ref="BL331">TREND($AS331:$AT331,$AS$3:$AT$3,BL$1)</f>
        <v>0.30000000000000426</v>
      </c>
      <c r="BM331" s="20" cm="1">
        <f t="array" ref="BM331">TREND($AS331:$AT331,$AS$3:$AT$3,BM$1)</f>
        <v>0.20000000000000284</v>
      </c>
    </row>
    <row r="332" spans="1:65" x14ac:dyDescent="0.35">
      <c r="A332" t="str">
        <f>IF(BYDem!B330="","\I:",BYDem!B330)</f>
        <v>Canada</v>
      </c>
      <c r="B332" t="str">
        <f>BYDem!E330</f>
        <v>CSH</v>
      </c>
      <c r="C332" t="str">
        <f t="shared" si="102"/>
        <v>CSH</v>
      </c>
      <c r="D332" s="4">
        <f>SUMIFS(BYDem!$M$2:$M$2000,BYDem!$B$2:$B$2000,Demands!$A332,BYDem!$E$2:$E$2000,Demands!$B332)</f>
        <v>434.35355410689101</v>
      </c>
      <c r="E332" s="4">
        <f t="shared" si="103"/>
        <v>437.34840527834228</v>
      </c>
      <c r="F332" s="4">
        <f t="shared" si="104"/>
        <v>495.01742716414924</v>
      </c>
      <c r="G332" s="4">
        <f t="shared" si="105"/>
        <v>550.54567649597493</v>
      </c>
      <c r="H332" s="4">
        <f t="shared" si="106"/>
        <v>612.88959516671969</v>
      </c>
      <c r="I332" s="4">
        <f t="shared" si="107"/>
        <v>682.02566970485827</v>
      </c>
      <c r="J332" s="4">
        <f t="shared" si="108"/>
        <v>754.14005419039461</v>
      </c>
      <c r="K332" s="4">
        <f t="shared" si="109"/>
        <v>826.18769129342581</v>
      </c>
      <c r="L332" s="4">
        <f t="shared" si="110"/>
        <v>898.05268746531488</v>
      </c>
      <c r="M332" s="4">
        <f t="shared" si="111"/>
        <v>970.40016131607422</v>
      </c>
      <c r="N332" s="4">
        <f t="shared" si="112"/>
        <v>1037.5767093137165</v>
      </c>
      <c r="O332" s="4">
        <f t="shared" si="113"/>
        <v>1097.2155124385915</v>
      </c>
      <c r="P332" s="4">
        <f t="shared" si="114"/>
        <v>1146.9898932484532</v>
      </c>
      <c r="Q332" s="4">
        <f t="shared" si="115"/>
        <v>1186.5603459455544</v>
      </c>
      <c r="R332" s="4">
        <f t="shared" si="116"/>
        <v>1216.7405738050263</v>
      </c>
      <c r="S332" s="4">
        <f t="shared" si="117"/>
        <v>1238.6860977970721</v>
      </c>
      <c r="T332" s="4">
        <f t="shared" si="118"/>
        <v>1253.5756841109064</v>
      </c>
      <c r="U332" s="4">
        <f t="shared" si="119"/>
        <v>1262.4074168179302</v>
      </c>
      <c r="W332" s="5" t="str">
        <f>VLOOKUP(C332&amp;A332,Driver_elast!$A$2:$D$1161,4,FALSE)</f>
        <v>GDP</v>
      </c>
      <c r="X332" s="5">
        <v>1</v>
      </c>
      <c r="Y332" s="2">
        <f>SUMIFS('Growth rates'!D$4:D$999,'Growth rates'!$B$4:$B$999,Demands!$A332,'Growth rates'!$C$4:$C$999,$W332)</f>
        <v>1</v>
      </c>
      <c r="Z332" s="2">
        <f>SUMIFS('Growth rates'!E$4:E$999,'Growth rates'!$B$4:$B$999,Demands!$A332,'Growth rates'!$C$4:$C$999,$W332)</f>
        <v>1.0067167739959313</v>
      </c>
      <c r="AA332" s="2">
        <f>SUMIFS('Growth rates'!F$4:F$999,'Growth rates'!$B$4:$B$999,Demands!$A332,'Growth rates'!$C$4:$C$999,$W332)</f>
        <v>1.1364515566099329</v>
      </c>
      <c r="AB332" s="2">
        <f>SUMIFS('Growth rates'!G$4:G$999,'Growth rates'!$B$4:$B$999,Demands!$A332,'Growth rates'!$C$4:$C$999,$W332)</f>
        <v>1.2614453023463557</v>
      </c>
      <c r="AC332" s="2">
        <f>SUMIFS('Growth rates'!H$4:H$999,'Growth rates'!$B$4:$B$999,Demands!$A332,'Growth rates'!$C$4:$C$999,$W332)</f>
        <v>1.4019618251954686</v>
      </c>
      <c r="AD332" s="2">
        <f>SUMIFS('Growth rates'!I$4:I$999,'Growth rates'!$B$4:$B$999,Demands!$A332,'Growth rates'!$C$4:$C$999,$W332)</f>
        <v>1.5580377354806507</v>
      </c>
      <c r="AE332" s="2">
        <f>SUMIFS('Growth rates'!J$4:J$999,'Growth rates'!$B$4:$B$999,Demands!$A332,'Growth rates'!$C$4:$C$999,$W332)</f>
        <v>1.7211550312957247</v>
      </c>
      <c r="AF332" s="2">
        <f>SUMIFS('Growth rates'!K$4:K$999,'Growth rates'!$B$4:$B$999,Demands!$A332,'Growth rates'!$C$4:$C$999,$W332)</f>
        <v>1.8845041924921988</v>
      </c>
      <c r="AG332" s="2">
        <f>SUMIFS('Growth rates'!L$4:L$999,'Growth rates'!$B$4:$B$999,Demands!$A332,'Growth rates'!$C$4:$C$999,$W332)</f>
        <v>2.0478838622914886</v>
      </c>
      <c r="AH332" s="2">
        <f>SUMIFS('Growth rates'!M$4:M$999,'Growth rates'!$B$4:$B$999,Demands!$A332,'Growth rates'!$C$4:$C$999,$W332)</f>
        <v>2.2128621828783279</v>
      </c>
      <c r="AI332" s="2">
        <f>SUMIFS('Growth rates'!N$4:N$999,'Growth rates'!$B$4:$B$999,Demands!$A332,'Growth rates'!$C$4:$C$999,$W332)</f>
        <v>2.3830696779877991</v>
      </c>
      <c r="AJ332" s="2">
        <f>SUMIFS('Growth rates'!O$4:O$999,'Growth rates'!$B$4:$B$999,Demands!$A332,'Growth rates'!$C$4:$C$999,$W332)</f>
        <v>2.5542900587107553</v>
      </c>
      <c r="AK332" s="2">
        <f>SUMIFS('Growth rates'!P$4:P$999,'Growth rates'!$B$4:$B$999,Demands!$A332,'Growth rates'!$C$4:$C$999,$W332)</f>
        <v>2.7198236358688423</v>
      </c>
      <c r="AL332" s="2">
        <f>SUMIFS('Growth rates'!Q$4:Q$999,'Growth rates'!$B$4:$B$999,Demands!$A332,'Growth rates'!$C$4:$C$999,$W332)</f>
        <v>2.8762107339027461</v>
      </c>
      <c r="AM332" s="2">
        <f>SUMIFS('Growth rates'!R$4:R$999,'Growth rates'!$B$4:$B$999,Demands!$A332,'Growth rates'!$C$4:$C$999,$W332)</f>
        <v>3.0225238912868653</v>
      </c>
      <c r="AN332" s="2">
        <f>SUMIFS('Growth rates'!S$4:S$999,'Growth rates'!$B$4:$B$999,Demands!$A332,'Growth rates'!$C$4:$C$999,$W332)</f>
        <v>3.1588119217857051</v>
      </c>
      <c r="AO332" s="2">
        <f>SUMIFS('Growth rates'!T$4:T$999,'Growth rates'!$B$4:$B$999,Demands!$A332,'Growth rates'!$C$4:$C$999,$W332)</f>
        <v>3.2853799114274245</v>
      </c>
      <c r="AP332" s="2">
        <f>SUMIFS('Growth rates'!U$4:U$999,'Growth rates'!$B$4:$B$999,Demands!$A332,'Growth rates'!$C$4:$C$999,$W332)</f>
        <v>3.4011112453489636</v>
      </c>
      <c r="AR332">
        <f>VLOOKUP(C332&amp;A332,Driver_elast!$A$2:$E$1161,5,FALSE)</f>
        <v>1.0271920000000001</v>
      </c>
      <c r="AS332">
        <f t="shared" si="120"/>
        <v>1</v>
      </c>
      <c r="AT332">
        <f t="shared" si="121"/>
        <v>0.2</v>
      </c>
      <c r="AV332" s="2" cm="1">
        <f t="array" ref="AV332">TREND($AR332:$AS332,$AR$3:$AS$3,AV$1)</f>
        <v>1.0271920000000001</v>
      </c>
      <c r="AW332" s="2" cm="1">
        <f t="array" ref="AW332">TREND($AR332:$AS332,$AR$3:$AS$3,AW$1)</f>
        <v>1.0265287804878052</v>
      </c>
      <c r="AX332" s="2" cm="1">
        <f t="array" ref="AX332">TREND($AR332:$AS332,$AR$3:$AS$3,AX$1)</f>
        <v>1.0232126829268295</v>
      </c>
      <c r="AY332" s="2" cm="1">
        <f t="array" ref="AY332">TREND($AR332:$AS332,$AR$3:$AS$3,AY$1)</f>
        <v>1.0198965853658537</v>
      </c>
      <c r="AZ332" s="2" cm="1">
        <f t="array" ref="AZ332">TREND($AR332:$AS332,$AR$3:$AS$3,AZ$1)</f>
        <v>1.0165804878048781</v>
      </c>
      <c r="BA332" s="2" cm="1">
        <f t="array" ref="BA332">TREND($AR332:$AS332,$AR$3:$AS$3,BA$1)</f>
        <v>1.0132643902439025</v>
      </c>
      <c r="BB332" s="2" cm="1">
        <f t="array" ref="BB332">TREND($AR332:$AS332,$AR$3:$AS$3,BB$1)</f>
        <v>1.0099482926829269</v>
      </c>
      <c r="BC332" s="2" cm="1">
        <f t="array" ref="BC332">TREND($AR332:$AS332,$AR$3:$AS$3,BC$1)</f>
        <v>1.0066321951219512</v>
      </c>
      <c r="BD332" s="2" cm="1">
        <f t="array" ref="BD332">TREND($AR332:$AS332,$AR$3:$AS$3,BD$1)</f>
        <v>1.0033160975609756</v>
      </c>
      <c r="BE332" s="2" cm="1">
        <f t="array" ref="BE332">TREND($AR332:$AS332,$AR$3:$AS$3,BE$1)</f>
        <v>1</v>
      </c>
      <c r="BF332" s="20" cm="1">
        <f t="array" ref="BF332">TREND($AS332:$AT332,$AS$3:$AT$3,BF$1)</f>
        <v>0.90000000000000568</v>
      </c>
      <c r="BG332" s="20" cm="1">
        <f t="array" ref="BG332">TREND($AS332:$AT332,$AS$3:$AT$3,BG$1)</f>
        <v>0.80000000000000426</v>
      </c>
      <c r="BH332" s="20" cm="1">
        <f t="array" ref="BH332">TREND($AS332:$AT332,$AS$3:$AT$3,BH$1)</f>
        <v>0.70000000000000284</v>
      </c>
      <c r="BI332" s="20" cm="1">
        <f t="array" ref="BI332">TREND($AS332:$AT332,$AS$3:$AT$3,BI$1)</f>
        <v>0.60000000000000142</v>
      </c>
      <c r="BJ332" s="20" cm="1">
        <f t="array" ref="BJ332">TREND($AS332:$AT332,$AS$3:$AT$3,BJ$1)</f>
        <v>0.5</v>
      </c>
      <c r="BK332" s="20" cm="1">
        <f t="array" ref="BK332">TREND($AS332:$AT332,$AS$3:$AT$3,BK$1)</f>
        <v>0.40000000000000568</v>
      </c>
      <c r="BL332" s="20" cm="1">
        <f t="array" ref="BL332">TREND($AS332:$AT332,$AS$3:$AT$3,BL$1)</f>
        <v>0.30000000000000426</v>
      </c>
      <c r="BM332" s="20" cm="1">
        <f t="array" ref="BM332">TREND($AS332:$AT332,$AS$3:$AT$3,BM$1)</f>
        <v>0.20000000000000284</v>
      </c>
    </row>
    <row r="333" spans="1:65" x14ac:dyDescent="0.35">
      <c r="A333" t="str">
        <f>IF(BYDem!B331="","\I:",BYDem!B331)</f>
        <v>Canada</v>
      </c>
      <c r="B333" t="str">
        <f>BYDem!E331</f>
        <v>ICH</v>
      </c>
      <c r="C333" t="str">
        <f t="shared" si="102"/>
        <v>ICH</v>
      </c>
      <c r="D333" s="4">
        <f>SUMIFS(BYDem!$M$2:$M$2000,BYDem!$B$2:$B$2000,Demands!$A333,BYDem!$E$2:$E$2000,Demands!$B333)</f>
        <v>229.04589500706501</v>
      </c>
      <c r="E333" s="4">
        <f t="shared" si="103"/>
        <v>229.88248692845141</v>
      </c>
      <c r="F333" s="4">
        <f t="shared" si="104"/>
        <v>245.9921118374111</v>
      </c>
      <c r="G333" s="4">
        <f t="shared" si="105"/>
        <v>260.70469579810663</v>
      </c>
      <c r="H333" s="4">
        <f t="shared" si="106"/>
        <v>276.49673606185399</v>
      </c>
      <c r="I333" s="4">
        <f t="shared" si="107"/>
        <v>293.23537400395378</v>
      </c>
      <c r="J333" s="4">
        <f t="shared" si="108"/>
        <v>309.92969726920506</v>
      </c>
      <c r="K333" s="4">
        <f t="shared" si="109"/>
        <v>325.92492870434785</v>
      </c>
      <c r="L333" s="4">
        <f t="shared" si="110"/>
        <v>341.29050677153384</v>
      </c>
      <c r="M333" s="4">
        <f t="shared" si="111"/>
        <v>356.24171125134433</v>
      </c>
      <c r="N333" s="4">
        <f t="shared" si="112"/>
        <v>369.6521198195565</v>
      </c>
      <c r="O333" s="4">
        <f t="shared" si="113"/>
        <v>381.20611877493411</v>
      </c>
      <c r="P333" s="4">
        <f t="shared" si="114"/>
        <v>390.60993662341309</v>
      </c>
      <c r="Q333" s="4">
        <f t="shared" si="115"/>
        <v>397.93793109251345</v>
      </c>
      <c r="R333" s="4">
        <f t="shared" si="116"/>
        <v>403.44193127813878</v>
      </c>
      <c r="S333" s="4">
        <f t="shared" si="117"/>
        <v>407.39887083969802</v>
      </c>
      <c r="T333" s="4">
        <f t="shared" si="118"/>
        <v>410.06187354406296</v>
      </c>
      <c r="U333" s="4">
        <f t="shared" si="119"/>
        <v>411.63286986168998</v>
      </c>
      <c r="W333" s="5" t="str">
        <f>VLOOKUP(C333&amp;A333,Driver_elast!$A$2:$D$1161,4,FALSE)</f>
        <v>GDP</v>
      </c>
      <c r="X333" s="5">
        <v>1</v>
      </c>
      <c r="Y333" s="2">
        <f>SUMIFS('Growth rates'!D$4:D$999,'Growth rates'!$B$4:$B$999,Demands!$A333,'Growth rates'!$C$4:$C$999,$W333)</f>
        <v>1</v>
      </c>
      <c r="Z333" s="2">
        <f>SUMIFS('Growth rates'!E$4:E$999,'Growth rates'!$B$4:$B$999,Demands!$A333,'Growth rates'!$C$4:$C$999,$W333)</f>
        <v>1.0067167739959313</v>
      </c>
      <c r="AA333" s="2">
        <f>SUMIFS('Growth rates'!F$4:F$999,'Growth rates'!$B$4:$B$999,Demands!$A333,'Growth rates'!$C$4:$C$999,$W333)</f>
        <v>1.1364515566099329</v>
      </c>
      <c r="AB333" s="2">
        <f>SUMIFS('Growth rates'!G$4:G$999,'Growth rates'!$B$4:$B$999,Demands!$A333,'Growth rates'!$C$4:$C$999,$W333)</f>
        <v>1.2614453023463557</v>
      </c>
      <c r="AC333" s="2">
        <f>SUMIFS('Growth rates'!H$4:H$999,'Growth rates'!$B$4:$B$999,Demands!$A333,'Growth rates'!$C$4:$C$999,$W333)</f>
        <v>1.4019618251954686</v>
      </c>
      <c r="AD333" s="2">
        <f>SUMIFS('Growth rates'!I$4:I$999,'Growth rates'!$B$4:$B$999,Demands!$A333,'Growth rates'!$C$4:$C$999,$W333)</f>
        <v>1.5580377354806507</v>
      </c>
      <c r="AE333" s="2">
        <f>SUMIFS('Growth rates'!J$4:J$999,'Growth rates'!$B$4:$B$999,Demands!$A333,'Growth rates'!$C$4:$C$999,$W333)</f>
        <v>1.7211550312957247</v>
      </c>
      <c r="AF333" s="2">
        <f>SUMIFS('Growth rates'!K$4:K$999,'Growth rates'!$B$4:$B$999,Demands!$A333,'Growth rates'!$C$4:$C$999,$W333)</f>
        <v>1.8845041924921988</v>
      </c>
      <c r="AG333" s="2">
        <f>SUMIFS('Growth rates'!L$4:L$999,'Growth rates'!$B$4:$B$999,Demands!$A333,'Growth rates'!$C$4:$C$999,$W333)</f>
        <v>2.0478838622914886</v>
      </c>
      <c r="AH333" s="2">
        <f>SUMIFS('Growth rates'!M$4:M$999,'Growth rates'!$B$4:$B$999,Demands!$A333,'Growth rates'!$C$4:$C$999,$W333)</f>
        <v>2.2128621828783279</v>
      </c>
      <c r="AI333" s="2">
        <f>SUMIFS('Growth rates'!N$4:N$999,'Growth rates'!$B$4:$B$999,Demands!$A333,'Growth rates'!$C$4:$C$999,$W333)</f>
        <v>2.3830696779877991</v>
      </c>
      <c r="AJ333" s="2">
        <f>SUMIFS('Growth rates'!O$4:O$999,'Growth rates'!$B$4:$B$999,Demands!$A333,'Growth rates'!$C$4:$C$999,$W333)</f>
        <v>2.5542900587107553</v>
      </c>
      <c r="AK333" s="2">
        <f>SUMIFS('Growth rates'!P$4:P$999,'Growth rates'!$B$4:$B$999,Demands!$A333,'Growth rates'!$C$4:$C$999,$W333)</f>
        <v>2.7198236358688423</v>
      </c>
      <c r="AL333" s="2">
        <f>SUMIFS('Growth rates'!Q$4:Q$999,'Growth rates'!$B$4:$B$999,Demands!$A333,'Growth rates'!$C$4:$C$999,$W333)</f>
        <v>2.8762107339027461</v>
      </c>
      <c r="AM333" s="2">
        <f>SUMIFS('Growth rates'!R$4:R$999,'Growth rates'!$B$4:$B$999,Demands!$A333,'Growth rates'!$C$4:$C$999,$W333)</f>
        <v>3.0225238912868653</v>
      </c>
      <c r="AN333" s="2">
        <f>SUMIFS('Growth rates'!S$4:S$999,'Growth rates'!$B$4:$B$999,Demands!$A333,'Growth rates'!$C$4:$C$999,$W333)</f>
        <v>3.1588119217857051</v>
      </c>
      <c r="AO333" s="2">
        <f>SUMIFS('Growth rates'!T$4:T$999,'Growth rates'!$B$4:$B$999,Demands!$A333,'Growth rates'!$C$4:$C$999,$W333)</f>
        <v>3.2853799114274245</v>
      </c>
      <c r="AP333" s="2">
        <f>SUMIFS('Growth rates'!U$4:U$999,'Growth rates'!$B$4:$B$999,Demands!$A333,'Growth rates'!$C$4:$C$999,$W333)</f>
        <v>3.4011112453489636</v>
      </c>
      <c r="AR333">
        <f>VLOOKUP(C333&amp;A333,Driver_elast!$A$2:$E$1161,5,FALSE)</f>
        <v>0.54378899999999997</v>
      </c>
      <c r="AS333">
        <f t="shared" si="120"/>
        <v>0.54378899999999997</v>
      </c>
      <c r="AT333">
        <f t="shared" si="121"/>
        <v>0.10875779999999999</v>
      </c>
      <c r="AV333" s="2" cm="1">
        <f t="array" ref="AV333">TREND($AR333:$AS333,$AR$3:$AS$3,AV$1)</f>
        <v>0.54378899999999997</v>
      </c>
      <c r="AW333" s="2" cm="1">
        <f t="array" ref="AW333">TREND($AR333:$AS333,$AR$3:$AS$3,AW$1)</f>
        <v>0.54378899999999997</v>
      </c>
      <c r="AX333" s="2" cm="1">
        <f t="array" ref="AX333">TREND($AR333:$AS333,$AR$3:$AS$3,AX$1)</f>
        <v>0.54378899999999997</v>
      </c>
      <c r="AY333" s="2" cm="1">
        <f t="array" ref="AY333">TREND($AR333:$AS333,$AR$3:$AS$3,AY$1)</f>
        <v>0.54378899999999997</v>
      </c>
      <c r="AZ333" s="2" cm="1">
        <f t="array" ref="AZ333">TREND($AR333:$AS333,$AR$3:$AS$3,AZ$1)</f>
        <v>0.54378899999999997</v>
      </c>
      <c r="BA333" s="2" cm="1">
        <f t="array" ref="BA333">TREND($AR333:$AS333,$AR$3:$AS$3,BA$1)</f>
        <v>0.54378899999999997</v>
      </c>
      <c r="BB333" s="2" cm="1">
        <f t="array" ref="BB333">TREND($AR333:$AS333,$AR$3:$AS$3,BB$1)</f>
        <v>0.54378899999999997</v>
      </c>
      <c r="BC333" s="2" cm="1">
        <f t="array" ref="BC333">TREND($AR333:$AS333,$AR$3:$AS$3,BC$1)</f>
        <v>0.54378899999999997</v>
      </c>
      <c r="BD333" s="2" cm="1">
        <f t="array" ref="BD333">TREND($AR333:$AS333,$AR$3:$AS$3,BD$1)</f>
        <v>0.54378899999999997</v>
      </c>
      <c r="BE333" s="2" cm="1">
        <f t="array" ref="BE333">TREND($AR333:$AS333,$AR$3:$AS$3,BE$1)</f>
        <v>0.54378899999999997</v>
      </c>
      <c r="BF333" s="20" cm="1">
        <f t="array" ref="BF333">TREND($AS333:$AT333,$AS$3:$AT$3,BF$1)</f>
        <v>0.48941010000000063</v>
      </c>
      <c r="BG333" s="20" cm="1">
        <f t="array" ref="BG333">TREND($AS333:$AT333,$AS$3:$AT$3,BG$1)</f>
        <v>0.43503120000000095</v>
      </c>
      <c r="BH333" s="20" cm="1">
        <f t="array" ref="BH333">TREND($AS333:$AT333,$AS$3:$AT$3,BH$1)</f>
        <v>0.38065230000000128</v>
      </c>
      <c r="BI333" s="20" cm="1">
        <f t="array" ref="BI333">TREND($AS333:$AT333,$AS$3:$AT$3,BI$1)</f>
        <v>0.3262734000000016</v>
      </c>
      <c r="BJ333" s="20" cm="1">
        <f t="array" ref="BJ333">TREND($AS333:$AT333,$AS$3:$AT$3,BJ$1)</f>
        <v>0.27189450000000193</v>
      </c>
      <c r="BK333" s="20" cm="1">
        <f t="array" ref="BK333">TREND($AS333:$AT333,$AS$3:$AT$3,BK$1)</f>
        <v>0.21751560000000225</v>
      </c>
      <c r="BL333" s="20" cm="1">
        <f t="array" ref="BL333">TREND($AS333:$AT333,$AS$3:$AT$3,BL$1)</f>
        <v>0.16313670000000258</v>
      </c>
      <c r="BM333" s="20" cm="1">
        <f t="array" ref="BM333">TREND($AS333:$AT333,$AS$3:$AT$3,BM$1)</f>
        <v>0.1087578000000029</v>
      </c>
    </row>
    <row r="334" spans="1:65" x14ac:dyDescent="0.35">
      <c r="A334" t="str">
        <f>IF(BYDem!B332="","\I:",BYDem!B332)</f>
        <v>Canada</v>
      </c>
      <c r="B334" t="str">
        <f>BYDem!E332</f>
        <v>ICH_Feedstock</v>
      </c>
      <c r="C334" t="str">
        <f t="shared" si="102"/>
        <v>ICH_Feedstock</v>
      </c>
      <c r="D334" s="4">
        <f>SUMIFS(BYDem!$M$2:$M$2000,BYDem!$B$2:$B$2000,Demands!$A334,BYDem!$E$2:$E$2000,Demands!$B334)</f>
        <v>846.25077028320004</v>
      </c>
      <c r="E334" s="4">
        <f t="shared" si="103"/>
        <v>849.34170783466368</v>
      </c>
      <c r="F334" s="4">
        <f t="shared" si="104"/>
        <v>908.86158042508953</v>
      </c>
      <c r="G334" s="4">
        <f t="shared" si="105"/>
        <v>963.21983691866603</v>
      </c>
      <c r="H334" s="4">
        <f t="shared" si="106"/>
        <v>1021.5663365890806</v>
      </c>
      <c r="I334" s="4">
        <f t="shared" si="107"/>
        <v>1083.4102096327631</v>
      </c>
      <c r="J334" s="4">
        <f t="shared" si="108"/>
        <v>1145.0903542262292</v>
      </c>
      <c r="K334" s="4">
        <f t="shared" si="109"/>
        <v>1204.1875797950618</v>
      </c>
      <c r="L334" s="4">
        <f t="shared" si="110"/>
        <v>1260.9584390798427</v>
      </c>
      <c r="M334" s="4">
        <f t="shared" si="111"/>
        <v>1316.1983214942861</v>
      </c>
      <c r="N334" s="4">
        <f t="shared" si="112"/>
        <v>1365.7454595484821</v>
      </c>
      <c r="O334" s="4">
        <f t="shared" si="113"/>
        <v>1408.4337623252597</v>
      </c>
      <c r="P334" s="4">
        <f t="shared" si="114"/>
        <v>1443.1778388241326</v>
      </c>
      <c r="Q334" s="4">
        <f t="shared" si="115"/>
        <v>1470.2524168859482</v>
      </c>
      <c r="R334" s="4">
        <f t="shared" si="116"/>
        <v>1490.5879238662442</v>
      </c>
      <c r="S334" s="4">
        <f t="shared" si="117"/>
        <v>1505.2075403925753</v>
      </c>
      <c r="T334" s="4">
        <f t="shared" si="118"/>
        <v>1515.046477212489</v>
      </c>
      <c r="U334" s="4">
        <f t="shared" si="119"/>
        <v>1520.8508023407037</v>
      </c>
      <c r="W334" s="5" t="str">
        <f>VLOOKUP(C334&amp;A334,Driver_elast!$A$2:$D$1161,4,FALSE)</f>
        <v>GDP</v>
      </c>
      <c r="X334" s="5">
        <v>1</v>
      </c>
      <c r="Y334" s="2">
        <f>SUMIFS('Growth rates'!D$4:D$999,'Growth rates'!$B$4:$B$999,Demands!$A334,'Growth rates'!$C$4:$C$999,$W334)</f>
        <v>1</v>
      </c>
      <c r="Z334" s="2">
        <f>SUMIFS('Growth rates'!E$4:E$999,'Growth rates'!$B$4:$B$999,Demands!$A334,'Growth rates'!$C$4:$C$999,$W334)</f>
        <v>1.0067167739959313</v>
      </c>
      <c r="AA334" s="2">
        <f>SUMIFS('Growth rates'!F$4:F$999,'Growth rates'!$B$4:$B$999,Demands!$A334,'Growth rates'!$C$4:$C$999,$W334)</f>
        <v>1.1364515566099329</v>
      </c>
      <c r="AB334" s="2">
        <f>SUMIFS('Growth rates'!G$4:G$999,'Growth rates'!$B$4:$B$999,Demands!$A334,'Growth rates'!$C$4:$C$999,$W334)</f>
        <v>1.2614453023463557</v>
      </c>
      <c r="AC334" s="2">
        <f>SUMIFS('Growth rates'!H$4:H$999,'Growth rates'!$B$4:$B$999,Demands!$A334,'Growth rates'!$C$4:$C$999,$W334)</f>
        <v>1.4019618251954686</v>
      </c>
      <c r="AD334" s="2">
        <f>SUMIFS('Growth rates'!I$4:I$999,'Growth rates'!$B$4:$B$999,Demands!$A334,'Growth rates'!$C$4:$C$999,$W334)</f>
        <v>1.5580377354806507</v>
      </c>
      <c r="AE334" s="2">
        <f>SUMIFS('Growth rates'!J$4:J$999,'Growth rates'!$B$4:$B$999,Demands!$A334,'Growth rates'!$C$4:$C$999,$W334)</f>
        <v>1.7211550312957247</v>
      </c>
      <c r="AF334" s="2">
        <f>SUMIFS('Growth rates'!K$4:K$999,'Growth rates'!$B$4:$B$999,Demands!$A334,'Growth rates'!$C$4:$C$999,$W334)</f>
        <v>1.8845041924921988</v>
      </c>
      <c r="AG334" s="2">
        <f>SUMIFS('Growth rates'!L$4:L$999,'Growth rates'!$B$4:$B$999,Demands!$A334,'Growth rates'!$C$4:$C$999,$W334)</f>
        <v>2.0478838622914886</v>
      </c>
      <c r="AH334" s="2">
        <f>SUMIFS('Growth rates'!M$4:M$999,'Growth rates'!$B$4:$B$999,Demands!$A334,'Growth rates'!$C$4:$C$999,$W334)</f>
        <v>2.2128621828783279</v>
      </c>
      <c r="AI334" s="2">
        <f>SUMIFS('Growth rates'!N$4:N$999,'Growth rates'!$B$4:$B$999,Demands!$A334,'Growth rates'!$C$4:$C$999,$W334)</f>
        <v>2.3830696779877991</v>
      </c>
      <c r="AJ334" s="2">
        <f>SUMIFS('Growth rates'!O$4:O$999,'Growth rates'!$B$4:$B$999,Demands!$A334,'Growth rates'!$C$4:$C$999,$W334)</f>
        <v>2.5542900587107553</v>
      </c>
      <c r="AK334" s="2">
        <f>SUMIFS('Growth rates'!P$4:P$999,'Growth rates'!$B$4:$B$999,Demands!$A334,'Growth rates'!$C$4:$C$999,$W334)</f>
        <v>2.7198236358688423</v>
      </c>
      <c r="AL334" s="2">
        <f>SUMIFS('Growth rates'!Q$4:Q$999,'Growth rates'!$B$4:$B$999,Demands!$A334,'Growth rates'!$C$4:$C$999,$W334)</f>
        <v>2.8762107339027461</v>
      </c>
      <c r="AM334" s="2">
        <f>SUMIFS('Growth rates'!R$4:R$999,'Growth rates'!$B$4:$B$999,Demands!$A334,'Growth rates'!$C$4:$C$999,$W334)</f>
        <v>3.0225238912868653</v>
      </c>
      <c r="AN334" s="2">
        <f>SUMIFS('Growth rates'!S$4:S$999,'Growth rates'!$B$4:$B$999,Demands!$A334,'Growth rates'!$C$4:$C$999,$W334)</f>
        <v>3.1588119217857051</v>
      </c>
      <c r="AO334" s="2">
        <f>SUMIFS('Growth rates'!T$4:T$999,'Growth rates'!$B$4:$B$999,Demands!$A334,'Growth rates'!$C$4:$C$999,$W334)</f>
        <v>3.2853799114274245</v>
      </c>
      <c r="AP334" s="2">
        <f>SUMIFS('Growth rates'!U$4:U$999,'Growth rates'!$B$4:$B$999,Demands!$A334,'Growth rates'!$C$4:$C$999,$W334)</f>
        <v>3.4011112453489636</v>
      </c>
      <c r="AR334">
        <f>VLOOKUP(C334&amp;A334,Driver_elast!$A$2:$E$1161,5,FALSE)</f>
        <v>0.54378899999999997</v>
      </c>
      <c r="AS334">
        <f t="shared" si="120"/>
        <v>0.54378899999999997</v>
      </c>
      <c r="AT334">
        <f t="shared" si="121"/>
        <v>0.10875779999999999</v>
      </c>
      <c r="AV334" s="2" cm="1">
        <f t="array" ref="AV334">TREND($AR334:$AS334,$AR$3:$AS$3,AV$1)</f>
        <v>0.54378899999999997</v>
      </c>
      <c r="AW334" s="2" cm="1">
        <f t="array" ref="AW334">TREND($AR334:$AS334,$AR$3:$AS$3,AW$1)</f>
        <v>0.54378899999999997</v>
      </c>
      <c r="AX334" s="2" cm="1">
        <f t="array" ref="AX334">TREND($AR334:$AS334,$AR$3:$AS$3,AX$1)</f>
        <v>0.54378899999999997</v>
      </c>
      <c r="AY334" s="2" cm="1">
        <f t="array" ref="AY334">TREND($AR334:$AS334,$AR$3:$AS$3,AY$1)</f>
        <v>0.54378899999999997</v>
      </c>
      <c r="AZ334" s="2" cm="1">
        <f t="array" ref="AZ334">TREND($AR334:$AS334,$AR$3:$AS$3,AZ$1)</f>
        <v>0.54378899999999997</v>
      </c>
      <c r="BA334" s="2" cm="1">
        <f t="array" ref="BA334">TREND($AR334:$AS334,$AR$3:$AS$3,BA$1)</f>
        <v>0.54378899999999997</v>
      </c>
      <c r="BB334" s="2" cm="1">
        <f t="array" ref="BB334">TREND($AR334:$AS334,$AR$3:$AS$3,BB$1)</f>
        <v>0.54378899999999997</v>
      </c>
      <c r="BC334" s="2" cm="1">
        <f t="array" ref="BC334">TREND($AR334:$AS334,$AR$3:$AS$3,BC$1)</f>
        <v>0.54378899999999997</v>
      </c>
      <c r="BD334" s="2" cm="1">
        <f t="array" ref="BD334">TREND($AR334:$AS334,$AR$3:$AS$3,BD$1)</f>
        <v>0.54378899999999997</v>
      </c>
      <c r="BE334" s="2" cm="1">
        <f t="array" ref="BE334">TREND($AR334:$AS334,$AR$3:$AS$3,BE$1)</f>
        <v>0.54378899999999997</v>
      </c>
      <c r="BF334" s="20" cm="1">
        <f t="array" ref="BF334">TREND($AS334:$AT334,$AS$3:$AT$3,BF$1)</f>
        <v>0.48941010000000063</v>
      </c>
      <c r="BG334" s="20" cm="1">
        <f t="array" ref="BG334">TREND($AS334:$AT334,$AS$3:$AT$3,BG$1)</f>
        <v>0.43503120000000095</v>
      </c>
      <c r="BH334" s="20" cm="1">
        <f t="array" ref="BH334">TREND($AS334:$AT334,$AS$3:$AT$3,BH$1)</f>
        <v>0.38065230000000128</v>
      </c>
      <c r="BI334" s="20" cm="1">
        <f t="array" ref="BI334">TREND($AS334:$AT334,$AS$3:$AT$3,BI$1)</f>
        <v>0.3262734000000016</v>
      </c>
      <c r="BJ334" s="20" cm="1">
        <f t="array" ref="BJ334">TREND($AS334:$AT334,$AS$3:$AT$3,BJ$1)</f>
        <v>0.27189450000000193</v>
      </c>
      <c r="BK334" s="20" cm="1">
        <f t="array" ref="BK334">TREND($AS334:$AT334,$AS$3:$AT$3,BK$1)</f>
        <v>0.21751560000000225</v>
      </c>
      <c r="BL334" s="20" cm="1">
        <f t="array" ref="BL334">TREND($AS334:$AT334,$AS$3:$AT$3,BL$1)</f>
        <v>0.16313670000000258</v>
      </c>
      <c r="BM334" s="20" cm="1">
        <f t="array" ref="BM334">TREND($AS334:$AT334,$AS$3:$AT$3,BM$1)</f>
        <v>0.1087578000000029</v>
      </c>
    </row>
    <row r="335" spans="1:65" x14ac:dyDescent="0.35">
      <c r="A335" t="str">
        <f>IF(BYDem!B333="","\I:",BYDem!B333)</f>
        <v>Canada</v>
      </c>
      <c r="B335" t="str">
        <f>BYDem!E333</f>
        <v>IFP</v>
      </c>
      <c r="C335" t="str">
        <f t="shared" si="102"/>
        <v>IFP</v>
      </c>
      <c r="D335" s="4">
        <f>SUMIFS(BYDem!$M$2:$M$2000,BYDem!$B$2:$B$2000,Demands!$A335,BYDem!$E$2:$E$2000,Demands!$B335)</f>
        <v>97.129480035031506</v>
      </c>
      <c r="E335" s="4">
        <f t="shared" si="103"/>
        <v>97.371540111816671</v>
      </c>
      <c r="F335" s="4">
        <f t="shared" si="104"/>
        <v>102.0273209668498</v>
      </c>
      <c r="G335" s="4">
        <f t="shared" si="105"/>
        <v>106.19088459078544</v>
      </c>
      <c r="H335" s="4">
        <f t="shared" si="106"/>
        <v>110.57980370006821</v>
      </c>
      <c r="I335" s="4">
        <f t="shared" si="107"/>
        <v>115.14739114392042</v>
      </c>
      <c r="J335" s="4">
        <f t="shared" si="108"/>
        <v>119.62027386484101</v>
      </c>
      <c r="K335" s="4">
        <f t="shared" si="109"/>
        <v>123.83251357171567</v>
      </c>
      <c r="L335" s="4">
        <f t="shared" si="110"/>
        <v>127.81584975942056</v>
      </c>
      <c r="M335" s="4">
        <f t="shared" si="111"/>
        <v>131.63632714842819</v>
      </c>
      <c r="N335" s="4">
        <f t="shared" si="112"/>
        <v>135.01739546942787</v>
      </c>
      <c r="O335" s="4">
        <f t="shared" si="113"/>
        <v>137.89684716934073</v>
      </c>
      <c r="P335" s="4">
        <f t="shared" si="114"/>
        <v>140.21787116924676</v>
      </c>
      <c r="Q335" s="4">
        <f t="shared" si="115"/>
        <v>142.01271292371158</v>
      </c>
      <c r="R335" s="4">
        <f t="shared" si="116"/>
        <v>143.35291805162123</v>
      </c>
      <c r="S335" s="4">
        <f t="shared" si="117"/>
        <v>144.31224328864255</v>
      </c>
      <c r="T335" s="4">
        <f t="shared" si="118"/>
        <v>144.95587274728084</v>
      </c>
      <c r="U335" s="4">
        <f t="shared" si="119"/>
        <v>145.33478839442219</v>
      </c>
      <c r="W335" s="5" t="str">
        <f>VLOOKUP(C335&amp;A335,Driver_elast!$A$2:$D$1161,4,FALSE)</f>
        <v>GDP</v>
      </c>
      <c r="X335" s="5">
        <v>1</v>
      </c>
      <c r="Y335" s="2">
        <f>SUMIFS('Growth rates'!D$4:D$999,'Growth rates'!$B$4:$B$999,Demands!$A335,'Growth rates'!$C$4:$C$999,$W335)</f>
        <v>1</v>
      </c>
      <c r="Z335" s="2">
        <f>SUMIFS('Growth rates'!E$4:E$999,'Growth rates'!$B$4:$B$999,Demands!$A335,'Growth rates'!$C$4:$C$999,$W335)</f>
        <v>1.0067167739959313</v>
      </c>
      <c r="AA335" s="2">
        <f>SUMIFS('Growth rates'!F$4:F$999,'Growth rates'!$B$4:$B$999,Demands!$A335,'Growth rates'!$C$4:$C$999,$W335)</f>
        <v>1.1364515566099329</v>
      </c>
      <c r="AB335" s="2">
        <f>SUMIFS('Growth rates'!G$4:G$999,'Growth rates'!$B$4:$B$999,Demands!$A335,'Growth rates'!$C$4:$C$999,$W335)</f>
        <v>1.2614453023463557</v>
      </c>
      <c r="AC335" s="2">
        <f>SUMIFS('Growth rates'!H$4:H$999,'Growth rates'!$B$4:$B$999,Demands!$A335,'Growth rates'!$C$4:$C$999,$W335)</f>
        <v>1.4019618251954686</v>
      </c>
      <c r="AD335" s="2">
        <f>SUMIFS('Growth rates'!I$4:I$999,'Growth rates'!$B$4:$B$999,Demands!$A335,'Growth rates'!$C$4:$C$999,$W335)</f>
        <v>1.5580377354806507</v>
      </c>
      <c r="AE335" s="2">
        <f>SUMIFS('Growth rates'!J$4:J$999,'Growth rates'!$B$4:$B$999,Demands!$A335,'Growth rates'!$C$4:$C$999,$W335)</f>
        <v>1.7211550312957247</v>
      </c>
      <c r="AF335" s="2">
        <f>SUMIFS('Growth rates'!K$4:K$999,'Growth rates'!$B$4:$B$999,Demands!$A335,'Growth rates'!$C$4:$C$999,$W335)</f>
        <v>1.8845041924921988</v>
      </c>
      <c r="AG335" s="2">
        <f>SUMIFS('Growth rates'!L$4:L$999,'Growth rates'!$B$4:$B$999,Demands!$A335,'Growth rates'!$C$4:$C$999,$W335)</f>
        <v>2.0478838622914886</v>
      </c>
      <c r="AH335" s="2">
        <f>SUMIFS('Growth rates'!M$4:M$999,'Growth rates'!$B$4:$B$999,Demands!$A335,'Growth rates'!$C$4:$C$999,$W335)</f>
        <v>2.2128621828783279</v>
      </c>
      <c r="AI335" s="2">
        <f>SUMIFS('Growth rates'!N$4:N$999,'Growth rates'!$B$4:$B$999,Demands!$A335,'Growth rates'!$C$4:$C$999,$W335)</f>
        <v>2.3830696779877991</v>
      </c>
      <c r="AJ335" s="2">
        <f>SUMIFS('Growth rates'!O$4:O$999,'Growth rates'!$B$4:$B$999,Demands!$A335,'Growth rates'!$C$4:$C$999,$W335)</f>
        <v>2.5542900587107553</v>
      </c>
      <c r="AK335" s="2">
        <f>SUMIFS('Growth rates'!P$4:P$999,'Growth rates'!$B$4:$B$999,Demands!$A335,'Growth rates'!$C$4:$C$999,$W335)</f>
        <v>2.7198236358688423</v>
      </c>
      <c r="AL335" s="2">
        <f>SUMIFS('Growth rates'!Q$4:Q$999,'Growth rates'!$B$4:$B$999,Demands!$A335,'Growth rates'!$C$4:$C$999,$W335)</f>
        <v>2.8762107339027461</v>
      </c>
      <c r="AM335" s="2">
        <f>SUMIFS('Growth rates'!R$4:R$999,'Growth rates'!$B$4:$B$999,Demands!$A335,'Growth rates'!$C$4:$C$999,$W335)</f>
        <v>3.0225238912868653</v>
      </c>
      <c r="AN335" s="2">
        <f>SUMIFS('Growth rates'!S$4:S$999,'Growth rates'!$B$4:$B$999,Demands!$A335,'Growth rates'!$C$4:$C$999,$W335)</f>
        <v>3.1588119217857051</v>
      </c>
      <c r="AO335" s="2">
        <f>SUMIFS('Growth rates'!T$4:T$999,'Growth rates'!$B$4:$B$999,Demands!$A335,'Growth rates'!$C$4:$C$999,$W335)</f>
        <v>3.2853799114274245</v>
      </c>
      <c r="AP335" s="2">
        <f>SUMIFS('Growth rates'!U$4:U$999,'Growth rates'!$B$4:$B$999,Demands!$A335,'Growth rates'!$C$4:$C$999,$W335)</f>
        <v>3.4011112453489636</v>
      </c>
      <c r="AR335">
        <f>VLOOKUP(C335&amp;A335,Driver_elast!$A$2:$E$1161,5,FALSE)</f>
        <v>0.37103199999999997</v>
      </c>
      <c r="AS335">
        <f t="shared" si="120"/>
        <v>0.37103199999999997</v>
      </c>
      <c r="AT335">
        <f t="shared" si="121"/>
        <v>7.4206399999999992E-2</v>
      </c>
      <c r="AV335" s="2" cm="1">
        <f t="array" ref="AV335">TREND($AR335:$AS335,$AR$3:$AS$3,AV$1)</f>
        <v>0.37103199999999997</v>
      </c>
      <c r="AW335" s="2" cm="1">
        <f t="array" ref="AW335">TREND($AR335:$AS335,$AR$3:$AS$3,AW$1)</f>
        <v>0.37103199999999997</v>
      </c>
      <c r="AX335" s="2" cm="1">
        <f t="array" ref="AX335">TREND($AR335:$AS335,$AR$3:$AS$3,AX$1)</f>
        <v>0.37103199999999997</v>
      </c>
      <c r="AY335" s="2" cm="1">
        <f t="array" ref="AY335">TREND($AR335:$AS335,$AR$3:$AS$3,AY$1)</f>
        <v>0.37103199999999997</v>
      </c>
      <c r="AZ335" s="2" cm="1">
        <f t="array" ref="AZ335">TREND($AR335:$AS335,$AR$3:$AS$3,AZ$1)</f>
        <v>0.37103199999999997</v>
      </c>
      <c r="BA335" s="2" cm="1">
        <f t="array" ref="BA335">TREND($AR335:$AS335,$AR$3:$AS$3,BA$1)</f>
        <v>0.37103199999999997</v>
      </c>
      <c r="BB335" s="2" cm="1">
        <f t="array" ref="BB335">TREND($AR335:$AS335,$AR$3:$AS$3,BB$1)</f>
        <v>0.37103199999999997</v>
      </c>
      <c r="BC335" s="2" cm="1">
        <f t="array" ref="BC335">TREND($AR335:$AS335,$AR$3:$AS$3,BC$1)</f>
        <v>0.37103199999999997</v>
      </c>
      <c r="BD335" s="2" cm="1">
        <f t="array" ref="BD335">TREND($AR335:$AS335,$AR$3:$AS$3,BD$1)</f>
        <v>0.37103199999999997</v>
      </c>
      <c r="BE335" s="2" cm="1">
        <f t="array" ref="BE335">TREND($AR335:$AS335,$AR$3:$AS$3,BE$1)</f>
        <v>0.37103199999999997</v>
      </c>
      <c r="BF335" s="20" cm="1">
        <f t="array" ref="BF335">TREND($AS335:$AT335,$AS$3:$AT$3,BF$1)</f>
        <v>0.33392879999999892</v>
      </c>
      <c r="BG335" s="20" cm="1">
        <f t="array" ref="BG335">TREND($AS335:$AT335,$AS$3:$AT$3,BG$1)</f>
        <v>0.29682560000000002</v>
      </c>
      <c r="BH335" s="20" cm="1">
        <f t="array" ref="BH335">TREND($AS335:$AT335,$AS$3:$AT$3,BH$1)</f>
        <v>0.25972239999999935</v>
      </c>
      <c r="BI335" s="20" cm="1">
        <f t="array" ref="BI335">TREND($AS335:$AT335,$AS$3:$AT$3,BI$1)</f>
        <v>0.22261920000000046</v>
      </c>
      <c r="BJ335" s="20" cm="1">
        <f t="array" ref="BJ335">TREND($AS335:$AT335,$AS$3:$AT$3,BJ$1)</f>
        <v>0.18551599999999979</v>
      </c>
      <c r="BK335" s="20" cm="1">
        <f t="array" ref="BK335">TREND($AS335:$AT335,$AS$3:$AT$3,BK$1)</f>
        <v>0.14841279999999912</v>
      </c>
      <c r="BL335" s="20" cm="1">
        <f t="array" ref="BL335">TREND($AS335:$AT335,$AS$3:$AT$3,BL$1)</f>
        <v>0.11130960000000023</v>
      </c>
      <c r="BM335" s="20" cm="1">
        <f t="array" ref="BM335">TREND($AS335:$AT335,$AS$3:$AT$3,BM$1)</f>
        <v>7.4206399999999562E-2</v>
      </c>
    </row>
    <row r="336" spans="1:65" x14ac:dyDescent="0.35">
      <c r="A336" t="str">
        <f>IF(BYDem!B334="","\I:",BYDem!B334)</f>
        <v>Canada</v>
      </c>
      <c r="B336" t="str">
        <f>BYDem!E334</f>
        <v>ILP</v>
      </c>
      <c r="C336" t="str">
        <f t="shared" si="102"/>
        <v>ILP</v>
      </c>
      <c r="D336" s="4">
        <f>SUMIFS(BYDem!$M$2:$M$2000,BYDem!$B$2:$B$2000,Demands!$A336,BYDem!$E$2:$E$2000,Demands!$B336)</f>
        <v>26.352</v>
      </c>
      <c r="E336" s="4">
        <f t="shared" si="103"/>
        <v>26.352</v>
      </c>
      <c r="F336" s="4">
        <f t="shared" si="104"/>
        <v>26.352</v>
      </c>
      <c r="G336" s="4">
        <f t="shared" si="105"/>
        <v>26.352</v>
      </c>
      <c r="H336" s="4">
        <f t="shared" si="106"/>
        <v>26.352</v>
      </c>
      <c r="I336" s="4">
        <f t="shared" si="107"/>
        <v>26.352</v>
      </c>
      <c r="J336" s="4">
        <f t="shared" si="108"/>
        <v>26.352</v>
      </c>
      <c r="K336" s="4">
        <f t="shared" si="109"/>
        <v>26.352</v>
      </c>
      <c r="L336" s="4">
        <f t="shared" si="110"/>
        <v>26.352</v>
      </c>
      <c r="M336" s="4">
        <f t="shared" si="111"/>
        <v>26.352</v>
      </c>
      <c r="N336" s="4">
        <f t="shared" si="112"/>
        <v>26.352</v>
      </c>
      <c r="O336" s="4">
        <f t="shared" si="113"/>
        <v>26.352</v>
      </c>
      <c r="P336" s="4">
        <f t="shared" si="114"/>
        <v>26.352</v>
      </c>
      <c r="Q336" s="4">
        <f t="shared" si="115"/>
        <v>26.352</v>
      </c>
      <c r="R336" s="4">
        <f t="shared" si="116"/>
        <v>26.352</v>
      </c>
      <c r="S336" s="4">
        <f t="shared" si="117"/>
        <v>26.352</v>
      </c>
      <c r="T336" s="4">
        <f t="shared" si="118"/>
        <v>26.352</v>
      </c>
      <c r="U336" s="4">
        <f t="shared" si="119"/>
        <v>26.352</v>
      </c>
      <c r="W336" s="5" t="str">
        <f>VLOOKUP(C336&amp;A336,Driver_elast!$A$2:$D$1161,4,FALSE)</f>
        <v>GDP</v>
      </c>
      <c r="X336" s="5">
        <v>1</v>
      </c>
      <c r="Y336" s="2">
        <f>SUMIFS('Growth rates'!D$4:D$999,'Growth rates'!$B$4:$B$999,Demands!$A336,'Growth rates'!$C$4:$C$999,$W336)</f>
        <v>1</v>
      </c>
      <c r="Z336" s="2">
        <f>SUMIFS('Growth rates'!E$4:E$999,'Growth rates'!$B$4:$B$999,Demands!$A336,'Growth rates'!$C$4:$C$999,$W336)</f>
        <v>1.0067167739959313</v>
      </c>
      <c r="AA336" s="2">
        <f>SUMIFS('Growth rates'!F$4:F$999,'Growth rates'!$B$4:$B$999,Demands!$A336,'Growth rates'!$C$4:$C$999,$W336)</f>
        <v>1.1364515566099329</v>
      </c>
      <c r="AB336" s="2">
        <f>SUMIFS('Growth rates'!G$4:G$999,'Growth rates'!$B$4:$B$999,Demands!$A336,'Growth rates'!$C$4:$C$999,$W336)</f>
        <v>1.2614453023463557</v>
      </c>
      <c r="AC336" s="2">
        <f>SUMIFS('Growth rates'!H$4:H$999,'Growth rates'!$B$4:$B$999,Demands!$A336,'Growth rates'!$C$4:$C$999,$W336)</f>
        <v>1.4019618251954686</v>
      </c>
      <c r="AD336" s="2">
        <f>SUMIFS('Growth rates'!I$4:I$999,'Growth rates'!$B$4:$B$999,Demands!$A336,'Growth rates'!$C$4:$C$999,$W336)</f>
        <v>1.5580377354806507</v>
      </c>
      <c r="AE336" s="2">
        <f>SUMIFS('Growth rates'!J$4:J$999,'Growth rates'!$B$4:$B$999,Demands!$A336,'Growth rates'!$C$4:$C$999,$W336)</f>
        <v>1.7211550312957247</v>
      </c>
      <c r="AF336" s="2">
        <f>SUMIFS('Growth rates'!K$4:K$999,'Growth rates'!$B$4:$B$999,Demands!$A336,'Growth rates'!$C$4:$C$999,$W336)</f>
        <v>1.8845041924921988</v>
      </c>
      <c r="AG336" s="2">
        <f>SUMIFS('Growth rates'!L$4:L$999,'Growth rates'!$B$4:$B$999,Demands!$A336,'Growth rates'!$C$4:$C$999,$W336)</f>
        <v>2.0478838622914886</v>
      </c>
      <c r="AH336" s="2">
        <f>SUMIFS('Growth rates'!M$4:M$999,'Growth rates'!$B$4:$B$999,Demands!$A336,'Growth rates'!$C$4:$C$999,$W336)</f>
        <v>2.2128621828783279</v>
      </c>
      <c r="AI336" s="2">
        <f>SUMIFS('Growth rates'!N$4:N$999,'Growth rates'!$B$4:$B$999,Demands!$A336,'Growth rates'!$C$4:$C$999,$W336)</f>
        <v>2.3830696779877991</v>
      </c>
      <c r="AJ336" s="2">
        <f>SUMIFS('Growth rates'!O$4:O$999,'Growth rates'!$B$4:$B$999,Demands!$A336,'Growth rates'!$C$4:$C$999,$W336)</f>
        <v>2.5542900587107553</v>
      </c>
      <c r="AK336" s="2">
        <f>SUMIFS('Growth rates'!P$4:P$999,'Growth rates'!$B$4:$B$999,Demands!$A336,'Growth rates'!$C$4:$C$999,$W336)</f>
        <v>2.7198236358688423</v>
      </c>
      <c r="AL336" s="2">
        <f>SUMIFS('Growth rates'!Q$4:Q$999,'Growth rates'!$B$4:$B$999,Demands!$A336,'Growth rates'!$C$4:$C$999,$W336)</f>
        <v>2.8762107339027461</v>
      </c>
      <c r="AM336" s="2">
        <f>SUMIFS('Growth rates'!R$4:R$999,'Growth rates'!$B$4:$B$999,Demands!$A336,'Growth rates'!$C$4:$C$999,$W336)</f>
        <v>3.0225238912868653</v>
      </c>
      <c r="AN336" s="2">
        <f>SUMIFS('Growth rates'!S$4:S$999,'Growth rates'!$B$4:$B$999,Demands!$A336,'Growth rates'!$C$4:$C$999,$W336)</f>
        <v>3.1588119217857051</v>
      </c>
      <c r="AO336" s="2">
        <f>SUMIFS('Growth rates'!T$4:T$999,'Growth rates'!$B$4:$B$999,Demands!$A336,'Growth rates'!$C$4:$C$999,$W336)</f>
        <v>3.2853799114274245</v>
      </c>
      <c r="AP336" s="2">
        <f>SUMIFS('Growth rates'!U$4:U$999,'Growth rates'!$B$4:$B$999,Demands!$A336,'Growth rates'!$C$4:$C$999,$W336)</f>
        <v>3.4011112453489636</v>
      </c>
      <c r="AR336">
        <f>VLOOKUP(C336&amp;A336,Driver_elast!$A$2:$E$1161,5,FALSE)</f>
        <v>0</v>
      </c>
      <c r="AS336">
        <f t="shared" si="120"/>
        <v>0</v>
      </c>
      <c r="AT336">
        <f t="shared" si="121"/>
        <v>0</v>
      </c>
      <c r="AV336" s="2" cm="1">
        <f t="array" ref="AV336">TREND($AR336:$AS336,$AR$3:$AS$3,AV$1)</f>
        <v>0</v>
      </c>
      <c r="AW336" s="2" cm="1">
        <f t="array" ref="AW336">TREND($AR336:$AS336,$AR$3:$AS$3,AW$1)</f>
        <v>0</v>
      </c>
      <c r="AX336" s="2" cm="1">
        <f t="array" ref="AX336">TREND($AR336:$AS336,$AR$3:$AS$3,AX$1)</f>
        <v>0</v>
      </c>
      <c r="AY336" s="2" cm="1">
        <f t="array" ref="AY336">TREND($AR336:$AS336,$AR$3:$AS$3,AY$1)</f>
        <v>0</v>
      </c>
      <c r="AZ336" s="2" cm="1">
        <f t="array" ref="AZ336">TREND($AR336:$AS336,$AR$3:$AS$3,AZ$1)</f>
        <v>0</v>
      </c>
      <c r="BA336" s="2" cm="1">
        <f t="array" ref="BA336">TREND($AR336:$AS336,$AR$3:$AS$3,BA$1)</f>
        <v>0</v>
      </c>
      <c r="BB336" s="2" cm="1">
        <f t="array" ref="BB336">TREND($AR336:$AS336,$AR$3:$AS$3,BB$1)</f>
        <v>0</v>
      </c>
      <c r="BC336" s="2" cm="1">
        <f t="array" ref="BC336">TREND($AR336:$AS336,$AR$3:$AS$3,BC$1)</f>
        <v>0</v>
      </c>
      <c r="BD336" s="2" cm="1">
        <f t="array" ref="BD336">TREND($AR336:$AS336,$AR$3:$AS$3,BD$1)</f>
        <v>0</v>
      </c>
      <c r="BE336" s="2" cm="1">
        <f t="array" ref="BE336">TREND($AR336:$AS336,$AR$3:$AS$3,BE$1)</f>
        <v>0</v>
      </c>
      <c r="BF336" s="20" cm="1">
        <f t="array" ref="BF336">TREND($AS336:$AT336,$AS$3:$AT$3,BF$1)</f>
        <v>0</v>
      </c>
      <c r="BG336" s="20" cm="1">
        <f t="array" ref="BG336">TREND($AS336:$AT336,$AS$3:$AT$3,BG$1)</f>
        <v>0</v>
      </c>
      <c r="BH336" s="20" cm="1">
        <f t="array" ref="BH336">TREND($AS336:$AT336,$AS$3:$AT$3,BH$1)</f>
        <v>0</v>
      </c>
      <c r="BI336" s="20" cm="1">
        <f t="array" ref="BI336">TREND($AS336:$AT336,$AS$3:$AT$3,BI$1)</f>
        <v>0</v>
      </c>
      <c r="BJ336" s="20" cm="1">
        <f t="array" ref="BJ336">TREND($AS336:$AT336,$AS$3:$AT$3,BJ$1)</f>
        <v>0</v>
      </c>
      <c r="BK336" s="20" cm="1">
        <f t="array" ref="BK336">TREND($AS336:$AT336,$AS$3:$AT$3,BK$1)</f>
        <v>0</v>
      </c>
      <c r="BL336" s="20" cm="1">
        <f t="array" ref="BL336">TREND($AS336:$AT336,$AS$3:$AT$3,BL$1)</f>
        <v>0</v>
      </c>
      <c r="BM336" s="20" cm="1">
        <f t="array" ref="BM336">TREND($AS336:$AT336,$AS$3:$AT$3,BM$1)</f>
        <v>0</v>
      </c>
    </row>
    <row r="337" spans="1:65" x14ac:dyDescent="0.35">
      <c r="A337" t="str">
        <f>IF(BYDem!B335="","\I:",BYDem!B335)</f>
        <v>Canada</v>
      </c>
      <c r="B337" t="str">
        <f>BYDem!E335</f>
        <v>IMC</v>
      </c>
      <c r="C337" t="str">
        <f t="shared" si="102"/>
        <v>IMC</v>
      </c>
      <c r="D337" s="4">
        <f>SUMIFS(BYDem!$M$2:$M$2000,BYDem!$B$2:$B$2000,Demands!$A337,BYDem!$E$2:$E$2000,Demands!$B337)</f>
        <v>326.29135644931802</v>
      </c>
      <c r="E337" s="4">
        <f t="shared" si="103"/>
        <v>327.10451956692117</v>
      </c>
      <c r="F337" s="4">
        <f t="shared" si="104"/>
        <v>342.74489002882024</v>
      </c>
      <c r="G337" s="4">
        <f t="shared" si="105"/>
        <v>356.73173338499817</v>
      </c>
      <c r="H337" s="4">
        <f t="shared" si="106"/>
        <v>371.47562338623885</v>
      </c>
      <c r="I337" s="4">
        <f t="shared" si="107"/>
        <v>386.81972182286057</v>
      </c>
      <c r="J337" s="4">
        <f t="shared" si="108"/>
        <v>401.84567449677081</v>
      </c>
      <c r="K337" s="4">
        <f t="shared" si="109"/>
        <v>415.99603757037215</v>
      </c>
      <c r="L337" s="4">
        <f t="shared" si="110"/>
        <v>429.37743493202913</v>
      </c>
      <c r="M337" s="4">
        <f t="shared" si="111"/>
        <v>442.21173353111192</v>
      </c>
      <c r="N337" s="4">
        <f t="shared" si="112"/>
        <v>453.56990582142896</v>
      </c>
      <c r="O337" s="4">
        <f t="shared" si="113"/>
        <v>463.24297521967964</v>
      </c>
      <c r="P337" s="4">
        <f t="shared" si="114"/>
        <v>471.0400937567872</v>
      </c>
      <c r="Q337" s="4">
        <f t="shared" si="115"/>
        <v>477.06958501386976</v>
      </c>
      <c r="R337" s="4">
        <f t="shared" si="116"/>
        <v>481.57179535153705</v>
      </c>
      <c r="S337" s="4">
        <f t="shared" si="117"/>
        <v>484.79449903275571</v>
      </c>
      <c r="T337" s="4">
        <f t="shared" si="118"/>
        <v>486.95667192850351</v>
      </c>
      <c r="U337" s="4">
        <f t="shared" si="119"/>
        <v>488.22958001409228</v>
      </c>
      <c r="W337" s="5" t="str">
        <f>VLOOKUP(C337&amp;A337,Driver_elast!$A$2:$D$1161,4,FALSE)</f>
        <v>GDP</v>
      </c>
      <c r="X337" s="5">
        <v>1</v>
      </c>
      <c r="Y337" s="2">
        <f>SUMIFS('Growth rates'!D$4:D$999,'Growth rates'!$B$4:$B$999,Demands!$A337,'Growth rates'!$C$4:$C$999,$W337)</f>
        <v>1</v>
      </c>
      <c r="Z337" s="2">
        <f>SUMIFS('Growth rates'!E$4:E$999,'Growth rates'!$B$4:$B$999,Demands!$A337,'Growth rates'!$C$4:$C$999,$W337)</f>
        <v>1.0067167739959313</v>
      </c>
      <c r="AA337" s="2">
        <f>SUMIFS('Growth rates'!F$4:F$999,'Growth rates'!$B$4:$B$999,Demands!$A337,'Growth rates'!$C$4:$C$999,$W337)</f>
        <v>1.1364515566099329</v>
      </c>
      <c r="AB337" s="2">
        <f>SUMIFS('Growth rates'!G$4:G$999,'Growth rates'!$B$4:$B$999,Demands!$A337,'Growth rates'!$C$4:$C$999,$W337)</f>
        <v>1.2614453023463557</v>
      </c>
      <c r="AC337" s="2">
        <f>SUMIFS('Growth rates'!H$4:H$999,'Growth rates'!$B$4:$B$999,Demands!$A337,'Growth rates'!$C$4:$C$999,$W337)</f>
        <v>1.4019618251954686</v>
      </c>
      <c r="AD337" s="2">
        <f>SUMIFS('Growth rates'!I$4:I$999,'Growth rates'!$B$4:$B$999,Demands!$A337,'Growth rates'!$C$4:$C$999,$W337)</f>
        <v>1.5580377354806507</v>
      </c>
      <c r="AE337" s="2">
        <f>SUMIFS('Growth rates'!J$4:J$999,'Growth rates'!$B$4:$B$999,Demands!$A337,'Growth rates'!$C$4:$C$999,$W337)</f>
        <v>1.7211550312957247</v>
      </c>
      <c r="AF337" s="2">
        <f>SUMIFS('Growth rates'!K$4:K$999,'Growth rates'!$B$4:$B$999,Demands!$A337,'Growth rates'!$C$4:$C$999,$W337)</f>
        <v>1.8845041924921988</v>
      </c>
      <c r="AG337" s="2">
        <f>SUMIFS('Growth rates'!L$4:L$999,'Growth rates'!$B$4:$B$999,Demands!$A337,'Growth rates'!$C$4:$C$999,$W337)</f>
        <v>2.0478838622914886</v>
      </c>
      <c r="AH337" s="2">
        <f>SUMIFS('Growth rates'!M$4:M$999,'Growth rates'!$B$4:$B$999,Demands!$A337,'Growth rates'!$C$4:$C$999,$W337)</f>
        <v>2.2128621828783279</v>
      </c>
      <c r="AI337" s="2">
        <f>SUMIFS('Growth rates'!N$4:N$999,'Growth rates'!$B$4:$B$999,Demands!$A337,'Growth rates'!$C$4:$C$999,$W337)</f>
        <v>2.3830696779877991</v>
      </c>
      <c r="AJ337" s="2">
        <f>SUMIFS('Growth rates'!O$4:O$999,'Growth rates'!$B$4:$B$999,Demands!$A337,'Growth rates'!$C$4:$C$999,$W337)</f>
        <v>2.5542900587107553</v>
      </c>
      <c r="AK337" s="2">
        <f>SUMIFS('Growth rates'!P$4:P$999,'Growth rates'!$B$4:$B$999,Demands!$A337,'Growth rates'!$C$4:$C$999,$W337)</f>
        <v>2.7198236358688423</v>
      </c>
      <c r="AL337" s="2">
        <f>SUMIFS('Growth rates'!Q$4:Q$999,'Growth rates'!$B$4:$B$999,Demands!$A337,'Growth rates'!$C$4:$C$999,$W337)</f>
        <v>2.8762107339027461</v>
      </c>
      <c r="AM337" s="2">
        <f>SUMIFS('Growth rates'!R$4:R$999,'Growth rates'!$B$4:$B$999,Demands!$A337,'Growth rates'!$C$4:$C$999,$W337)</f>
        <v>3.0225238912868653</v>
      </c>
      <c r="AN337" s="2">
        <f>SUMIFS('Growth rates'!S$4:S$999,'Growth rates'!$B$4:$B$999,Demands!$A337,'Growth rates'!$C$4:$C$999,$W337)</f>
        <v>3.1588119217857051</v>
      </c>
      <c r="AO337" s="2">
        <f>SUMIFS('Growth rates'!T$4:T$999,'Growth rates'!$B$4:$B$999,Demands!$A337,'Growth rates'!$C$4:$C$999,$W337)</f>
        <v>3.2853799114274245</v>
      </c>
      <c r="AP337" s="2">
        <f>SUMIFS('Growth rates'!U$4:U$999,'Growth rates'!$B$4:$B$999,Demands!$A337,'Growth rates'!$C$4:$C$999,$W337)</f>
        <v>3.4011112453489636</v>
      </c>
      <c r="AR337">
        <f>VLOOKUP(C337&amp;A337,Driver_elast!$A$2:$E$1161,5,FALSE)</f>
        <v>0.37103199999999997</v>
      </c>
      <c r="AS337">
        <f t="shared" si="120"/>
        <v>0.37103199999999997</v>
      </c>
      <c r="AT337">
        <f t="shared" si="121"/>
        <v>7.4206399999999992E-2</v>
      </c>
      <c r="AV337" s="2" cm="1">
        <f t="array" ref="AV337">TREND($AR337:$AS337,$AR$3:$AS$3,AV$1)</f>
        <v>0.37103199999999997</v>
      </c>
      <c r="AW337" s="2" cm="1">
        <f t="array" ref="AW337">TREND($AR337:$AS337,$AR$3:$AS$3,AW$1)</f>
        <v>0.37103199999999997</v>
      </c>
      <c r="AX337" s="2" cm="1">
        <f t="array" ref="AX337">TREND($AR337:$AS337,$AR$3:$AS$3,AX$1)</f>
        <v>0.37103199999999997</v>
      </c>
      <c r="AY337" s="2" cm="1">
        <f t="array" ref="AY337">TREND($AR337:$AS337,$AR$3:$AS$3,AY$1)</f>
        <v>0.37103199999999997</v>
      </c>
      <c r="AZ337" s="2" cm="1">
        <f t="array" ref="AZ337">TREND($AR337:$AS337,$AR$3:$AS$3,AZ$1)</f>
        <v>0.37103199999999997</v>
      </c>
      <c r="BA337" s="2" cm="1">
        <f t="array" ref="BA337">TREND($AR337:$AS337,$AR$3:$AS$3,BA$1)</f>
        <v>0.37103199999999997</v>
      </c>
      <c r="BB337" s="2" cm="1">
        <f t="array" ref="BB337">TREND($AR337:$AS337,$AR$3:$AS$3,BB$1)</f>
        <v>0.37103199999999997</v>
      </c>
      <c r="BC337" s="2" cm="1">
        <f t="array" ref="BC337">TREND($AR337:$AS337,$AR$3:$AS$3,BC$1)</f>
        <v>0.37103199999999997</v>
      </c>
      <c r="BD337" s="2" cm="1">
        <f t="array" ref="BD337">TREND($AR337:$AS337,$AR$3:$AS$3,BD$1)</f>
        <v>0.37103199999999997</v>
      </c>
      <c r="BE337" s="2" cm="1">
        <f t="array" ref="BE337">TREND($AR337:$AS337,$AR$3:$AS$3,BE$1)</f>
        <v>0.37103199999999997</v>
      </c>
      <c r="BF337" s="20" cm="1">
        <f t="array" ref="BF337">TREND($AS337:$AT337,$AS$3:$AT$3,BF$1)</f>
        <v>0.33392879999999892</v>
      </c>
      <c r="BG337" s="20" cm="1">
        <f t="array" ref="BG337">TREND($AS337:$AT337,$AS$3:$AT$3,BG$1)</f>
        <v>0.29682560000000002</v>
      </c>
      <c r="BH337" s="20" cm="1">
        <f t="array" ref="BH337">TREND($AS337:$AT337,$AS$3:$AT$3,BH$1)</f>
        <v>0.25972239999999935</v>
      </c>
      <c r="BI337" s="20" cm="1">
        <f t="array" ref="BI337">TREND($AS337:$AT337,$AS$3:$AT$3,BI$1)</f>
        <v>0.22261920000000046</v>
      </c>
      <c r="BJ337" s="20" cm="1">
        <f t="array" ref="BJ337">TREND($AS337:$AT337,$AS$3:$AT$3,BJ$1)</f>
        <v>0.18551599999999979</v>
      </c>
      <c r="BK337" s="20" cm="1">
        <f t="array" ref="BK337">TREND($AS337:$AT337,$AS$3:$AT$3,BK$1)</f>
        <v>0.14841279999999912</v>
      </c>
      <c r="BL337" s="20" cm="1">
        <f t="array" ref="BL337">TREND($AS337:$AT337,$AS$3:$AT$3,BL$1)</f>
        <v>0.11130960000000023</v>
      </c>
      <c r="BM337" s="20" cm="1">
        <f t="array" ref="BM337">TREND($AS337:$AT337,$AS$3:$AT$3,BM$1)</f>
        <v>7.4206399999999562E-2</v>
      </c>
    </row>
    <row r="338" spans="1:65" x14ac:dyDescent="0.35">
      <c r="A338" t="str">
        <f>IF(BYDem!B336="","\I:",BYDem!B336)</f>
        <v>Canada</v>
      </c>
      <c r="B338" t="str">
        <f>BYDem!E336</f>
        <v>INF</v>
      </c>
      <c r="C338" t="str">
        <f t="shared" si="102"/>
        <v>INF</v>
      </c>
      <c r="D338" s="4">
        <f>SUMIFS(BYDem!$M$2:$M$2000,BYDem!$B$2:$B$2000,Demands!$A338,BYDem!$E$2:$E$2000,Demands!$B338)</f>
        <v>4509.5910000000003</v>
      </c>
      <c r="E338" s="4">
        <f t="shared" si="103"/>
        <v>4539.4738375471279</v>
      </c>
      <c r="F338" s="4">
        <f t="shared" si="104"/>
        <v>5116.6103945168397</v>
      </c>
      <c r="G338" s="4">
        <f t="shared" si="105"/>
        <v>5671.8029666812827</v>
      </c>
      <c r="H338" s="4">
        <f t="shared" si="106"/>
        <v>6295.1129018675547</v>
      </c>
      <c r="I338" s="4">
        <f t="shared" si="107"/>
        <v>6986.5093675901862</v>
      </c>
      <c r="J338" s="4">
        <f t="shared" si="108"/>
        <v>7708.125493772779</v>
      </c>
      <c r="K338" s="4">
        <f t="shared" si="109"/>
        <v>8429.8469851710779</v>
      </c>
      <c r="L338" s="4">
        <f t="shared" si="110"/>
        <v>9150.8623852341643</v>
      </c>
      <c r="M338" s="4">
        <f t="shared" si="111"/>
        <v>9878.1522278025986</v>
      </c>
      <c r="N338" s="4">
        <f t="shared" si="112"/>
        <v>10552.783518571689</v>
      </c>
      <c r="O338" s="4">
        <f t="shared" si="113"/>
        <v>11151.194668490492</v>
      </c>
      <c r="P338" s="4">
        <f t="shared" si="114"/>
        <v>11650.262144246353</v>
      </c>
      <c r="Q338" s="4">
        <f t="shared" si="115"/>
        <v>12046.787595912645</v>
      </c>
      <c r="R338" s="4">
        <f t="shared" si="116"/>
        <v>12349.08044952101</v>
      </c>
      <c r="S338" s="4">
        <f t="shared" si="117"/>
        <v>12568.819137794324</v>
      </c>
      <c r="T338" s="4">
        <f t="shared" si="118"/>
        <v>12717.871817544235</v>
      </c>
      <c r="U338" s="4">
        <f t="shared" si="119"/>
        <v>12806.268047680242</v>
      </c>
      <c r="W338" s="5" t="str">
        <f>VLOOKUP(C338&amp;A338,Driver_elast!$A$2:$D$1161,4,FALSE)</f>
        <v>GDP</v>
      </c>
      <c r="X338" s="5">
        <v>1</v>
      </c>
      <c r="Y338" s="2">
        <f>SUMIFS('Growth rates'!D$4:D$999,'Growth rates'!$B$4:$B$999,Demands!$A338,'Growth rates'!$C$4:$C$999,$W338)</f>
        <v>1</v>
      </c>
      <c r="Z338" s="2">
        <f>SUMIFS('Growth rates'!E$4:E$999,'Growth rates'!$B$4:$B$999,Demands!$A338,'Growth rates'!$C$4:$C$999,$W338)</f>
        <v>1.0067167739959313</v>
      </c>
      <c r="AA338" s="2">
        <f>SUMIFS('Growth rates'!F$4:F$999,'Growth rates'!$B$4:$B$999,Demands!$A338,'Growth rates'!$C$4:$C$999,$W338)</f>
        <v>1.1364515566099329</v>
      </c>
      <c r="AB338" s="2">
        <f>SUMIFS('Growth rates'!G$4:G$999,'Growth rates'!$B$4:$B$999,Demands!$A338,'Growth rates'!$C$4:$C$999,$W338)</f>
        <v>1.2614453023463557</v>
      </c>
      <c r="AC338" s="2">
        <f>SUMIFS('Growth rates'!H$4:H$999,'Growth rates'!$B$4:$B$999,Demands!$A338,'Growth rates'!$C$4:$C$999,$W338)</f>
        <v>1.4019618251954686</v>
      </c>
      <c r="AD338" s="2">
        <f>SUMIFS('Growth rates'!I$4:I$999,'Growth rates'!$B$4:$B$999,Demands!$A338,'Growth rates'!$C$4:$C$999,$W338)</f>
        <v>1.5580377354806507</v>
      </c>
      <c r="AE338" s="2">
        <f>SUMIFS('Growth rates'!J$4:J$999,'Growth rates'!$B$4:$B$999,Demands!$A338,'Growth rates'!$C$4:$C$999,$W338)</f>
        <v>1.7211550312957247</v>
      </c>
      <c r="AF338" s="2">
        <f>SUMIFS('Growth rates'!K$4:K$999,'Growth rates'!$B$4:$B$999,Demands!$A338,'Growth rates'!$C$4:$C$999,$W338)</f>
        <v>1.8845041924921988</v>
      </c>
      <c r="AG338" s="2">
        <f>SUMIFS('Growth rates'!L$4:L$999,'Growth rates'!$B$4:$B$999,Demands!$A338,'Growth rates'!$C$4:$C$999,$W338)</f>
        <v>2.0478838622914886</v>
      </c>
      <c r="AH338" s="2">
        <f>SUMIFS('Growth rates'!M$4:M$999,'Growth rates'!$B$4:$B$999,Demands!$A338,'Growth rates'!$C$4:$C$999,$W338)</f>
        <v>2.2128621828783279</v>
      </c>
      <c r="AI338" s="2">
        <f>SUMIFS('Growth rates'!N$4:N$999,'Growth rates'!$B$4:$B$999,Demands!$A338,'Growth rates'!$C$4:$C$999,$W338)</f>
        <v>2.3830696779877991</v>
      </c>
      <c r="AJ338" s="2">
        <f>SUMIFS('Growth rates'!O$4:O$999,'Growth rates'!$B$4:$B$999,Demands!$A338,'Growth rates'!$C$4:$C$999,$W338)</f>
        <v>2.5542900587107553</v>
      </c>
      <c r="AK338" s="2">
        <f>SUMIFS('Growth rates'!P$4:P$999,'Growth rates'!$B$4:$B$999,Demands!$A338,'Growth rates'!$C$4:$C$999,$W338)</f>
        <v>2.7198236358688423</v>
      </c>
      <c r="AL338" s="2">
        <f>SUMIFS('Growth rates'!Q$4:Q$999,'Growth rates'!$B$4:$B$999,Demands!$A338,'Growth rates'!$C$4:$C$999,$W338)</f>
        <v>2.8762107339027461</v>
      </c>
      <c r="AM338" s="2">
        <f>SUMIFS('Growth rates'!R$4:R$999,'Growth rates'!$B$4:$B$999,Demands!$A338,'Growth rates'!$C$4:$C$999,$W338)</f>
        <v>3.0225238912868653</v>
      </c>
      <c r="AN338" s="2">
        <f>SUMIFS('Growth rates'!S$4:S$999,'Growth rates'!$B$4:$B$999,Demands!$A338,'Growth rates'!$C$4:$C$999,$W338)</f>
        <v>3.1588119217857051</v>
      </c>
      <c r="AO338" s="2">
        <f>SUMIFS('Growth rates'!T$4:T$999,'Growth rates'!$B$4:$B$999,Demands!$A338,'Growth rates'!$C$4:$C$999,$W338)</f>
        <v>3.2853799114274245</v>
      </c>
      <c r="AP338" s="2">
        <f>SUMIFS('Growth rates'!U$4:U$999,'Growth rates'!$B$4:$B$999,Demands!$A338,'Growth rates'!$C$4:$C$999,$W338)</f>
        <v>3.4011112453489636</v>
      </c>
      <c r="AR338">
        <f>VLOOKUP(C338&amp;A338,Driver_elast!$A$2:$E$1161,5,FALSE)</f>
        <v>0.98656100000000002</v>
      </c>
      <c r="AS338">
        <f t="shared" si="120"/>
        <v>0.98656100000000002</v>
      </c>
      <c r="AT338">
        <f t="shared" si="121"/>
        <v>0.19731219999999999</v>
      </c>
      <c r="AV338" s="2" cm="1">
        <f t="array" ref="AV338">TREND($AR338:$AS338,$AR$3:$AS$3,AV$1)</f>
        <v>0.98656100000000002</v>
      </c>
      <c r="AW338" s="2" cm="1">
        <f t="array" ref="AW338">TREND($AR338:$AS338,$AR$3:$AS$3,AW$1)</f>
        <v>0.98656100000000002</v>
      </c>
      <c r="AX338" s="2" cm="1">
        <f t="array" ref="AX338">TREND($AR338:$AS338,$AR$3:$AS$3,AX$1)</f>
        <v>0.98656100000000002</v>
      </c>
      <c r="AY338" s="2" cm="1">
        <f t="array" ref="AY338">TREND($AR338:$AS338,$AR$3:$AS$3,AY$1)</f>
        <v>0.98656100000000002</v>
      </c>
      <c r="AZ338" s="2" cm="1">
        <f t="array" ref="AZ338">TREND($AR338:$AS338,$AR$3:$AS$3,AZ$1)</f>
        <v>0.98656100000000002</v>
      </c>
      <c r="BA338" s="2" cm="1">
        <f t="array" ref="BA338">TREND($AR338:$AS338,$AR$3:$AS$3,BA$1)</f>
        <v>0.98656100000000002</v>
      </c>
      <c r="BB338" s="2" cm="1">
        <f t="array" ref="BB338">TREND($AR338:$AS338,$AR$3:$AS$3,BB$1)</f>
        <v>0.98656100000000002</v>
      </c>
      <c r="BC338" s="2" cm="1">
        <f t="array" ref="BC338">TREND($AR338:$AS338,$AR$3:$AS$3,BC$1)</f>
        <v>0.98656100000000002</v>
      </c>
      <c r="BD338" s="2" cm="1">
        <f t="array" ref="BD338">TREND($AR338:$AS338,$AR$3:$AS$3,BD$1)</f>
        <v>0.98656100000000002</v>
      </c>
      <c r="BE338" s="2" cm="1">
        <f t="array" ref="BE338">TREND($AR338:$AS338,$AR$3:$AS$3,BE$1)</f>
        <v>0.98656100000000002</v>
      </c>
      <c r="BF338" s="20" cm="1">
        <f t="array" ref="BF338">TREND($AS338:$AT338,$AS$3:$AT$3,BF$1)</f>
        <v>0.88790489999999522</v>
      </c>
      <c r="BG338" s="20" cm="1">
        <f t="array" ref="BG338">TREND($AS338:$AT338,$AS$3:$AT$3,BG$1)</f>
        <v>0.78924879999999575</v>
      </c>
      <c r="BH338" s="20" cm="1">
        <f t="array" ref="BH338">TREND($AS338:$AT338,$AS$3:$AT$3,BH$1)</f>
        <v>0.69059269999999628</v>
      </c>
      <c r="BI338" s="20" cm="1">
        <f t="array" ref="BI338">TREND($AS338:$AT338,$AS$3:$AT$3,BI$1)</f>
        <v>0.59193659999999682</v>
      </c>
      <c r="BJ338" s="20" cm="1">
        <f t="array" ref="BJ338">TREND($AS338:$AT338,$AS$3:$AT$3,BJ$1)</f>
        <v>0.49328049999999735</v>
      </c>
      <c r="BK338" s="20" cm="1">
        <f t="array" ref="BK338">TREND($AS338:$AT338,$AS$3:$AT$3,BK$1)</f>
        <v>0.39462439999999788</v>
      </c>
      <c r="BL338" s="20" cm="1">
        <f t="array" ref="BL338">TREND($AS338:$AT338,$AS$3:$AT$3,BL$1)</f>
        <v>0.29596829999999841</v>
      </c>
      <c r="BM338" s="20" cm="1">
        <f t="array" ref="BM338">TREND($AS338:$AT338,$AS$3:$AT$3,BM$1)</f>
        <v>0.19731219999999183</v>
      </c>
    </row>
    <row r="339" spans="1:65" x14ac:dyDescent="0.35">
      <c r="A339" t="str">
        <f>IF(BYDem!B337="","\I:",BYDem!B337)</f>
        <v>Canada</v>
      </c>
      <c r="B339" t="str">
        <f>BYDem!E337</f>
        <v>INM</v>
      </c>
      <c r="C339" t="str">
        <f t="shared" si="102"/>
        <v>INM</v>
      </c>
      <c r="D339" s="4">
        <f>SUMIFS(BYDem!$M$2:$M$2000,BYDem!$B$2:$B$2000,Demands!$A339,BYDem!$E$2:$E$2000,Demands!$B339)</f>
        <v>15.381</v>
      </c>
      <c r="E339" s="4">
        <f t="shared" si="103"/>
        <v>15.434415454825784</v>
      </c>
      <c r="F339" s="4">
        <f t="shared" si="104"/>
        <v>16.530012471695809</v>
      </c>
      <c r="G339" s="4">
        <f t="shared" si="105"/>
        <v>17.540263751437575</v>
      </c>
      <c r="H339" s="4">
        <f t="shared" si="106"/>
        <v>18.624566360085321</v>
      </c>
      <c r="I339" s="4">
        <f t="shared" si="107"/>
        <v>19.774679487622119</v>
      </c>
      <c r="J339" s="4">
        <f t="shared" si="108"/>
        <v>20.92690860148479</v>
      </c>
      <c r="K339" s="4">
        <f t="shared" si="109"/>
        <v>22.038992531376575</v>
      </c>
      <c r="L339" s="4">
        <f t="shared" si="110"/>
        <v>23.11530885321395</v>
      </c>
      <c r="M339" s="4">
        <f t="shared" si="111"/>
        <v>24.169677870673098</v>
      </c>
      <c r="N339" s="4">
        <f t="shared" si="112"/>
        <v>25.120026030308132</v>
      </c>
      <c r="O339" s="4">
        <f t="shared" si="113"/>
        <v>25.944411222339426</v>
      </c>
      <c r="P339" s="4">
        <f t="shared" si="114"/>
        <v>26.622344178986182</v>
      </c>
      <c r="Q339" s="4">
        <f t="shared" si="115"/>
        <v>27.157428268068312</v>
      </c>
      <c r="R339" s="4">
        <f t="shared" si="116"/>
        <v>27.56508552192086</v>
      </c>
      <c r="S339" s="4">
        <f t="shared" si="117"/>
        <v>27.862656733910562</v>
      </c>
      <c r="T339" s="4">
        <f t="shared" si="118"/>
        <v>28.066183733726017</v>
      </c>
      <c r="U339" s="4">
        <f t="shared" si="119"/>
        <v>28.188575594766348</v>
      </c>
      <c r="W339" s="5" t="str">
        <f>VLOOKUP(C339&amp;A339,Driver_elast!$A$2:$D$1161,4,FALSE)</f>
        <v>GDPIND</v>
      </c>
      <c r="X339" s="5">
        <v>1</v>
      </c>
      <c r="Y339" s="2">
        <f>SUMIFS('Growth rates'!D$4:D$999,'Growth rates'!$B$4:$B$999,Demands!$A339,'Growth rates'!$C$4:$C$999,$W339)</f>
        <v>1</v>
      </c>
      <c r="Z339" s="2">
        <f>SUMIFS('Growth rates'!E$4:E$999,'Growth rates'!$B$4:$B$999,Demands!$A339,'Growth rates'!$C$4:$C$999,$W339)</f>
        <v>1.0067167739959322</v>
      </c>
      <c r="AA339" s="2">
        <f>SUMIFS('Growth rates'!F$4:F$999,'Growth rates'!$B$4:$B$999,Demands!$A339,'Growth rates'!$C$4:$C$999,$W339)</f>
        <v>1.1449289602726314</v>
      </c>
      <c r="AB339" s="2">
        <f>SUMIFS('Growth rates'!G$4:G$999,'Growth rates'!$B$4:$B$999,Demands!$A339,'Growth rates'!$C$4:$C$999,$W339)</f>
        <v>1.2802649008839386</v>
      </c>
      <c r="AC339" s="2">
        <f>SUMIFS('Growth rates'!H$4:H$999,'Growth rates'!$B$4:$B$999,Demands!$A339,'Growth rates'!$C$4:$C$999,$W339)</f>
        <v>1.4333357880610627</v>
      </c>
      <c r="AD339" s="2">
        <f>SUMIFS('Growth rates'!I$4:I$999,'Growth rates'!$B$4:$B$999,Demands!$A339,'Growth rates'!$C$4:$C$999,$W339)</f>
        <v>1.6045267027527295</v>
      </c>
      <c r="AE339" s="2">
        <f>SUMIFS('Growth rates'!J$4:J$999,'Growth rates'!$B$4:$B$999,Demands!$A339,'Growth rates'!$C$4:$C$999,$W339)</f>
        <v>1.7853501387840838</v>
      </c>
      <c r="AF339" s="2">
        <f>SUMIFS('Growth rates'!K$4:K$999,'Growth rates'!$B$4:$B$999,Demands!$A339,'Growth rates'!$C$4:$C$999,$W339)</f>
        <v>1.9688493772079938</v>
      </c>
      <c r="AG339" s="2">
        <f>SUMIFS('Growth rates'!L$4:L$999,'Growth rates'!$B$4:$B$999,Demands!$A339,'Growth rates'!$C$4:$C$999,$W339)</f>
        <v>2.1548177358718994</v>
      </c>
      <c r="AH339" s="2">
        <f>SUMIFS('Growth rates'!M$4:M$999,'Growth rates'!$B$4:$B$999,Demands!$A339,'Growth rates'!$C$4:$C$999,$W339)</f>
        <v>2.3449176206315143</v>
      </c>
      <c r="AI339" s="2">
        <f>SUMIFS('Growth rates'!N$4:N$999,'Growth rates'!$B$4:$B$999,Demands!$A339,'Growth rates'!$C$4:$C$999,$W339)</f>
        <v>2.5430590690817114</v>
      </c>
      <c r="AJ339" s="2">
        <f>SUMIFS('Growth rates'!O$4:O$999,'Growth rates'!$B$4:$B$999,Demands!$A339,'Growth rates'!$C$4:$C$999,$W339)</f>
        <v>2.744828298315972</v>
      </c>
      <c r="AK339" s="2">
        <f>SUMIFS('Growth rates'!P$4:P$999,'Growth rates'!$B$4:$B$999,Demands!$A339,'Growth rates'!$C$4:$C$999,$W339)</f>
        <v>2.9429985436803534</v>
      </c>
      <c r="AL339" s="2">
        <f>SUMIFS('Growth rates'!Q$4:Q$999,'Growth rates'!$B$4:$B$999,Demands!$A339,'Growth rates'!$C$4:$C$999,$W339)</f>
        <v>3.1336731758533287</v>
      </c>
      <c r="AM339" s="2">
        <f>SUMIFS('Growth rates'!R$4:R$999,'Growth rates'!$B$4:$B$999,Demands!$A339,'Growth rates'!$C$4:$C$999,$W339)</f>
        <v>3.3156301081319448</v>
      </c>
      <c r="AN339" s="2">
        <f>SUMIFS('Growth rates'!S$4:S$999,'Growth rates'!$B$4:$B$999,Demands!$A339,'Growth rates'!$C$4:$C$999,$W339)</f>
        <v>3.4886978112428952</v>
      </c>
      <c r="AO339" s="2">
        <f>SUMIFS('Growth rates'!T$4:T$999,'Growth rates'!$B$4:$B$999,Demands!$A339,'Growth rates'!$C$4:$C$999,$W339)</f>
        <v>3.6529911597797518</v>
      </c>
      <c r="AP339" s="2">
        <f>SUMIFS('Growth rates'!U$4:U$999,'Growth rates'!$B$4:$B$999,Demands!$A339,'Growth rates'!$C$4:$C$999,$W339)</f>
        <v>3.8070427469372556</v>
      </c>
      <c r="AR339">
        <f>VLOOKUP(C339&amp;A339,Driver_elast!$A$2:$E$1161,5,FALSE)</f>
        <v>0.51703699999999997</v>
      </c>
      <c r="AS339">
        <f t="shared" si="120"/>
        <v>0.51703699999999997</v>
      </c>
      <c r="AT339">
        <f t="shared" si="121"/>
        <v>0.1034074</v>
      </c>
      <c r="AV339" s="2" cm="1">
        <f t="array" ref="AV339">TREND($AR339:$AS339,$AR$3:$AS$3,AV$1)</f>
        <v>0.51703699999999997</v>
      </c>
      <c r="AW339" s="2" cm="1">
        <f t="array" ref="AW339">TREND($AR339:$AS339,$AR$3:$AS$3,AW$1)</f>
        <v>0.51703699999999997</v>
      </c>
      <c r="AX339" s="2" cm="1">
        <f t="array" ref="AX339">TREND($AR339:$AS339,$AR$3:$AS$3,AX$1)</f>
        <v>0.51703699999999997</v>
      </c>
      <c r="AY339" s="2" cm="1">
        <f t="array" ref="AY339">TREND($AR339:$AS339,$AR$3:$AS$3,AY$1)</f>
        <v>0.51703699999999997</v>
      </c>
      <c r="AZ339" s="2" cm="1">
        <f t="array" ref="AZ339">TREND($AR339:$AS339,$AR$3:$AS$3,AZ$1)</f>
        <v>0.51703699999999997</v>
      </c>
      <c r="BA339" s="2" cm="1">
        <f t="array" ref="BA339">TREND($AR339:$AS339,$AR$3:$AS$3,BA$1)</f>
        <v>0.51703699999999997</v>
      </c>
      <c r="BB339" s="2" cm="1">
        <f t="array" ref="BB339">TREND($AR339:$AS339,$AR$3:$AS$3,BB$1)</f>
        <v>0.51703699999999997</v>
      </c>
      <c r="BC339" s="2" cm="1">
        <f t="array" ref="BC339">TREND($AR339:$AS339,$AR$3:$AS$3,BC$1)</f>
        <v>0.51703699999999997</v>
      </c>
      <c r="BD339" s="2" cm="1">
        <f t="array" ref="BD339">TREND($AR339:$AS339,$AR$3:$AS$3,BD$1)</f>
        <v>0.51703699999999997</v>
      </c>
      <c r="BE339" s="2" cm="1">
        <f t="array" ref="BE339">TREND($AR339:$AS339,$AR$3:$AS$3,BE$1)</f>
        <v>0.51703699999999997</v>
      </c>
      <c r="BF339" s="20" cm="1">
        <f t="array" ref="BF339">TREND($AS339:$AT339,$AS$3:$AT$3,BF$1)</f>
        <v>0.46533329999999751</v>
      </c>
      <c r="BG339" s="20" cm="1">
        <f t="array" ref="BG339">TREND($AS339:$AT339,$AS$3:$AT$3,BG$1)</f>
        <v>0.4136295999999966</v>
      </c>
      <c r="BH339" s="20" cm="1">
        <f t="array" ref="BH339">TREND($AS339:$AT339,$AS$3:$AT$3,BH$1)</f>
        <v>0.36192589999999569</v>
      </c>
      <c r="BI339" s="20" cm="1">
        <f t="array" ref="BI339">TREND($AS339:$AT339,$AS$3:$AT$3,BI$1)</f>
        <v>0.31022219999999834</v>
      </c>
      <c r="BJ339" s="20" cm="1">
        <f t="array" ref="BJ339">TREND($AS339:$AT339,$AS$3:$AT$3,BJ$1)</f>
        <v>0.25851849999999743</v>
      </c>
      <c r="BK339" s="20" cm="1">
        <f t="array" ref="BK339">TREND($AS339:$AT339,$AS$3:$AT$3,BK$1)</f>
        <v>0.20681479999999652</v>
      </c>
      <c r="BL339" s="20" cm="1">
        <f t="array" ref="BL339">TREND($AS339:$AT339,$AS$3:$AT$3,BL$1)</f>
        <v>0.15511109999999562</v>
      </c>
      <c r="BM339" s="20" cm="1">
        <f t="array" ref="BM339">TREND($AS339:$AT339,$AS$3:$AT$3,BM$1)</f>
        <v>0.10340739999999826</v>
      </c>
    </row>
    <row r="340" spans="1:65" x14ac:dyDescent="0.35">
      <c r="A340" t="str">
        <f>IF(BYDem!B338="","\I:",BYDem!B338)</f>
        <v>Canada</v>
      </c>
      <c r="B340" t="str">
        <f>BYDem!E338</f>
        <v>IOI</v>
      </c>
      <c r="C340" t="str">
        <f t="shared" si="102"/>
        <v>IOI</v>
      </c>
      <c r="D340" s="4">
        <f>SUMIFS(BYDem!$M$2:$M$2000,BYDem!$B$2:$B$2000,Demands!$A340,BYDem!$E$2:$E$2000,Demands!$B340)</f>
        <v>336.96828709343799</v>
      </c>
      <c r="E340" s="4">
        <f t="shared" si="103"/>
        <v>337.80805859657573</v>
      </c>
      <c r="F340" s="4">
        <f t="shared" si="104"/>
        <v>353.96021445324357</v>
      </c>
      <c r="G340" s="4">
        <f t="shared" si="105"/>
        <v>368.40473636416215</v>
      </c>
      <c r="H340" s="4">
        <f t="shared" si="106"/>
        <v>383.63107705818493</v>
      </c>
      <c r="I340" s="4">
        <f t="shared" si="107"/>
        <v>399.47726625377476</v>
      </c>
      <c r="J340" s="4">
        <f t="shared" si="108"/>
        <v>414.99489929674832</v>
      </c>
      <c r="K340" s="4">
        <f t="shared" si="109"/>
        <v>429.60829162975153</v>
      </c>
      <c r="L340" s="4">
        <f t="shared" si="110"/>
        <v>443.42755609615364</v>
      </c>
      <c r="M340" s="4">
        <f t="shared" si="111"/>
        <v>456.68181959255855</v>
      </c>
      <c r="N340" s="4">
        <f t="shared" si="112"/>
        <v>468.4116548625737</v>
      </c>
      <c r="O340" s="4">
        <f t="shared" si="113"/>
        <v>478.40124717520604</v>
      </c>
      <c r="P340" s="4">
        <f t="shared" si="114"/>
        <v>486.45350361958333</v>
      </c>
      <c r="Q340" s="4">
        <f t="shared" si="115"/>
        <v>492.6802923493043</v>
      </c>
      <c r="R340" s="4">
        <f t="shared" si="116"/>
        <v>497.32982435691594</v>
      </c>
      <c r="S340" s="4">
        <f t="shared" si="117"/>
        <v>500.65798159370945</v>
      </c>
      <c r="T340" s="4">
        <f t="shared" si="118"/>
        <v>502.89090527580879</v>
      </c>
      <c r="U340" s="4">
        <f t="shared" si="119"/>
        <v>504.20546555682824</v>
      </c>
      <c r="W340" s="5" t="str">
        <f>VLOOKUP(C340&amp;A340,Driver_elast!$A$2:$D$1161,4,FALSE)</f>
        <v>GDP</v>
      </c>
      <c r="X340" s="5">
        <v>1</v>
      </c>
      <c r="Y340" s="2">
        <f>SUMIFS('Growth rates'!D$4:D$999,'Growth rates'!$B$4:$B$999,Demands!$A340,'Growth rates'!$C$4:$C$999,$W340)</f>
        <v>1</v>
      </c>
      <c r="Z340" s="2">
        <f>SUMIFS('Growth rates'!E$4:E$999,'Growth rates'!$B$4:$B$999,Demands!$A340,'Growth rates'!$C$4:$C$999,$W340)</f>
        <v>1.0067167739959313</v>
      </c>
      <c r="AA340" s="2">
        <f>SUMIFS('Growth rates'!F$4:F$999,'Growth rates'!$B$4:$B$999,Demands!$A340,'Growth rates'!$C$4:$C$999,$W340)</f>
        <v>1.1364515566099329</v>
      </c>
      <c r="AB340" s="2">
        <f>SUMIFS('Growth rates'!G$4:G$999,'Growth rates'!$B$4:$B$999,Demands!$A340,'Growth rates'!$C$4:$C$999,$W340)</f>
        <v>1.2614453023463557</v>
      </c>
      <c r="AC340" s="2">
        <f>SUMIFS('Growth rates'!H$4:H$999,'Growth rates'!$B$4:$B$999,Demands!$A340,'Growth rates'!$C$4:$C$999,$W340)</f>
        <v>1.4019618251954686</v>
      </c>
      <c r="AD340" s="2">
        <f>SUMIFS('Growth rates'!I$4:I$999,'Growth rates'!$B$4:$B$999,Demands!$A340,'Growth rates'!$C$4:$C$999,$W340)</f>
        <v>1.5580377354806507</v>
      </c>
      <c r="AE340" s="2">
        <f>SUMIFS('Growth rates'!J$4:J$999,'Growth rates'!$B$4:$B$999,Demands!$A340,'Growth rates'!$C$4:$C$999,$W340)</f>
        <v>1.7211550312957247</v>
      </c>
      <c r="AF340" s="2">
        <f>SUMIFS('Growth rates'!K$4:K$999,'Growth rates'!$B$4:$B$999,Demands!$A340,'Growth rates'!$C$4:$C$999,$W340)</f>
        <v>1.8845041924921988</v>
      </c>
      <c r="AG340" s="2">
        <f>SUMIFS('Growth rates'!L$4:L$999,'Growth rates'!$B$4:$B$999,Demands!$A340,'Growth rates'!$C$4:$C$999,$W340)</f>
        <v>2.0478838622914886</v>
      </c>
      <c r="AH340" s="2">
        <f>SUMIFS('Growth rates'!M$4:M$999,'Growth rates'!$B$4:$B$999,Demands!$A340,'Growth rates'!$C$4:$C$999,$W340)</f>
        <v>2.2128621828783279</v>
      </c>
      <c r="AI340" s="2">
        <f>SUMIFS('Growth rates'!N$4:N$999,'Growth rates'!$B$4:$B$999,Demands!$A340,'Growth rates'!$C$4:$C$999,$W340)</f>
        <v>2.3830696779877991</v>
      </c>
      <c r="AJ340" s="2">
        <f>SUMIFS('Growth rates'!O$4:O$999,'Growth rates'!$B$4:$B$999,Demands!$A340,'Growth rates'!$C$4:$C$999,$W340)</f>
        <v>2.5542900587107553</v>
      </c>
      <c r="AK340" s="2">
        <f>SUMIFS('Growth rates'!P$4:P$999,'Growth rates'!$B$4:$B$999,Demands!$A340,'Growth rates'!$C$4:$C$999,$W340)</f>
        <v>2.7198236358688423</v>
      </c>
      <c r="AL340" s="2">
        <f>SUMIFS('Growth rates'!Q$4:Q$999,'Growth rates'!$B$4:$B$999,Demands!$A340,'Growth rates'!$C$4:$C$999,$W340)</f>
        <v>2.8762107339027461</v>
      </c>
      <c r="AM340" s="2">
        <f>SUMIFS('Growth rates'!R$4:R$999,'Growth rates'!$B$4:$B$999,Demands!$A340,'Growth rates'!$C$4:$C$999,$W340)</f>
        <v>3.0225238912868653</v>
      </c>
      <c r="AN340" s="2">
        <f>SUMIFS('Growth rates'!S$4:S$999,'Growth rates'!$B$4:$B$999,Demands!$A340,'Growth rates'!$C$4:$C$999,$W340)</f>
        <v>3.1588119217857051</v>
      </c>
      <c r="AO340" s="2">
        <f>SUMIFS('Growth rates'!T$4:T$999,'Growth rates'!$B$4:$B$999,Demands!$A340,'Growth rates'!$C$4:$C$999,$W340)</f>
        <v>3.2853799114274245</v>
      </c>
      <c r="AP340" s="2">
        <f>SUMIFS('Growth rates'!U$4:U$999,'Growth rates'!$B$4:$B$999,Demands!$A340,'Growth rates'!$C$4:$C$999,$W340)</f>
        <v>3.4011112453489636</v>
      </c>
      <c r="AR340">
        <f>VLOOKUP(C340&amp;A340,Driver_elast!$A$2:$E$1161,5,FALSE)</f>
        <v>0.37103199999999997</v>
      </c>
      <c r="AS340">
        <f t="shared" si="120"/>
        <v>0.37103199999999997</v>
      </c>
      <c r="AT340">
        <f t="shared" si="121"/>
        <v>7.4206399999999992E-2</v>
      </c>
      <c r="AV340" s="2" cm="1">
        <f t="array" ref="AV340">TREND($AR340:$AS340,$AR$3:$AS$3,AV$1)</f>
        <v>0.37103199999999997</v>
      </c>
      <c r="AW340" s="2" cm="1">
        <f t="array" ref="AW340">TREND($AR340:$AS340,$AR$3:$AS$3,AW$1)</f>
        <v>0.37103199999999997</v>
      </c>
      <c r="AX340" s="2" cm="1">
        <f t="array" ref="AX340">TREND($AR340:$AS340,$AR$3:$AS$3,AX$1)</f>
        <v>0.37103199999999997</v>
      </c>
      <c r="AY340" s="2" cm="1">
        <f t="array" ref="AY340">TREND($AR340:$AS340,$AR$3:$AS$3,AY$1)</f>
        <v>0.37103199999999997</v>
      </c>
      <c r="AZ340" s="2" cm="1">
        <f t="array" ref="AZ340">TREND($AR340:$AS340,$AR$3:$AS$3,AZ$1)</f>
        <v>0.37103199999999997</v>
      </c>
      <c r="BA340" s="2" cm="1">
        <f t="array" ref="BA340">TREND($AR340:$AS340,$AR$3:$AS$3,BA$1)</f>
        <v>0.37103199999999997</v>
      </c>
      <c r="BB340" s="2" cm="1">
        <f t="array" ref="BB340">TREND($AR340:$AS340,$AR$3:$AS$3,BB$1)</f>
        <v>0.37103199999999997</v>
      </c>
      <c r="BC340" s="2" cm="1">
        <f t="array" ref="BC340">TREND($AR340:$AS340,$AR$3:$AS$3,BC$1)</f>
        <v>0.37103199999999997</v>
      </c>
      <c r="BD340" s="2" cm="1">
        <f t="array" ref="BD340">TREND($AR340:$AS340,$AR$3:$AS$3,BD$1)</f>
        <v>0.37103199999999997</v>
      </c>
      <c r="BE340" s="2" cm="1">
        <f t="array" ref="BE340">TREND($AR340:$AS340,$AR$3:$AS$3,BE$1)</f>
        <v>0.37103199999999997</v>
      </c>
      <c r="BF340" s="20" cm="1">
        <f t="array" ref="BF340">TREND($AS340:$AT340,$AS$3:$AT$3,BF$1)</f>
        <v>0.33392879999999892</v>
      </c>
      <c r="BG340" s="20" cm="1">
        <f t="array" ref="BG340">TREND($AS340:$AT340,$AS$3:$AT$3,BG$1)</f>
        <v>0.29682560000000002</v>
      </c>
      <c r="BH340" s="20" cm="1">
        <f t="array" ref="BH340">TREND($AS340:$AT340,$AS$3:$AT$3,BH$1)</f>
        <v>0.25972239999999935</v>
      </c>
      <c r="BI340" s="20" cm="1">
        <f t="array" ref="BI340">TREND($AS340:$AT340,$AS$3:$AT$3,BI$1)</f>
        <v>0.22261920000000046</v>
      </c>
      <c r="BJ340" s="20" cm="1">
        <f t="array" ref="BJ340">TREND($AS340:$AT340,$AS$3:$AT$3,BJ$1)</f>
        <v>0.18551599999999979</v>
      </c>
      <c r="BK340" s="20" cm="1">
        <f t="array" ref="BK340">TREND($AS340:$AT340,$AS$3:$AT$3,BK$1)</f>
        <v>0.14841279999999912</v>
      </c>
      <c r="BL340" s="20" cm="1">
        <f t="array" ref="BL340">TREND($AS340:$AT340,$AS$3:$AT$3,BL$1)</f>
        <v>0.11130960000000023</v>
      </c>
      <c r="BM340" s="20" cm="1">
        <f t="array" ref="BM340">TREND($AS340:$AT340,$AS$3:$AT$3,BM$1)</f>
        <v>7.4206399999999562E-2</v>
      </c>
    </row>
    <row r="341" spans="1:65" x14ac:dyDescent="0.35">
      <c r="A341" t="str">
        <f>IF(BYDem!B339="","\I:",BYDem!B339)</f>
        <v>Canada</v>
      </c>
      <c r="B341" t="str">
        <f>BYDem!E339</f>
        <v>ITM</v>
      </c>
      <c r="C341" t="str">
        <f t="shared" si="102"/>
        <v>ITM</v>
      </c>
      <c r="D341" s="4">
        <f>SUMIFS(BYDem!$M$2:$M$2000,BYDem!$B$2:$B$2000,Demands!$A341,BYDem!$E$2:$E$2000,Demands!$B341)</f>
        <v>73.586447842749095</v>
      </c>
      <c r="E341" s="4">
        <f t="shared" si="103"/>
        <v>73.769835432271236</v>
      </c>
      <c r="F341" s="4">
        <f t="shared" si="104"/>
        <v>77.297110312488854</v>
      </c>
      <c r="G341" s="4">
        <f t="shared" si="105"/>
        <v>80.451475571545174</v>
      </c>
      <c r="H341" s="4">
        <f t="shared" si="106"/>
        <v>83.776572823221983</v>
      </c>
      <c r="I341" s="4">
        <f t="shared" si="107"/>
        <v>87.237031327509257</v>
      </c>
      <c r="J341" s="4">
        <f t="shared" si="108"/>
        <v>90.625740408738196</v>
      </c>
      <c r="K341" s="4">
        <f t="shared" si="109"/>
        <v>93.816983246435811</v>
      </c>
      <c r="L341" s="4">
        <f t="shared" si="110"/>
        <v>96.834806058943016</v>
      </c>
      <c r="M341" s="4">
        <f t="shared" si="111"/>
        <v>99.729245111012631</v>
      </c>
      <c r="N341" s="4">
        <f t="shared" si="112"/>
        <v>102.29078263356786</v>
      </c>
      <c r="O341" s="4">
        <f t="shared" si="113"/>
        <v>104.47228944545373</v>
      </c>
      <c r="P341" s="4">
        <f t="shared" si="114"/>
        <v>106.23072479844083</v>
      </c>
      <c r="Q341" s="4">
        <f t="shared" si="115"/>
        <v>107.59051823194092</v>
      </c>
      <c r="R341" s="4">
        <f t="shared" si="116"/>
        <v>108.60587355668824</v>
      </c>
      <c r="S341" s="4">
        <f t="shared" si="117"/>
        <v>109.33266975175529</v>
      </c>
      <c r="T341" s="4">
        <f t="shared" si="118"/>
        <v>109.82029107507609</v>
      </c>
      <c r="U341" s="4">
        <f t="shared" si="119"/>
        <v>110.10736207036106</v>
      </c>
      <c r="W341" s="5" t="str">
        <f>VLOOKUP(C341&amp;A341,Driver_elast!$A$2:$D$1161,4,FALSE)</f>
        <v>GDP</v>
      </c>
      <c r="X341" s="5">
        <v>1</v>
      </c>
      <c r="Y341" s="2">
        <f>SUMIFS('Growth rates'!D$4:D$999,'Growth rates'!$B$4:$B$999,Demands!$A341,'Growth rates'!$C$4:$C$999,$W341)</f>
        <v>1</v>
      </c>
      <c r="Z341" s="2">
        <f>SUMIFS('Growth rates'!E$4:E$999,'Growth rates'!$B$4:$B$999,Demands!$A341,'Growth rates'!$C$4:$C$999,$W341)</f>
        <v>1.0067167739959313</v>
      </c>
      <c r="AA341" s="2">
        <f>SUMIFS('Growth rates'!F$4:F$999,'Growth rates'!$B$4:$B$999,Demands!$A341,'Growth rates'!$C$4:$C$999,$W341)</f>
        <v>1.1364515566099329</v>
      </c>
      <c r="AB341" s="2">
        <f>SUMIFS('Growth rates'!G$4:G$999,'Growth rates'!$B$4:$B$999,Demands!$A341,'Growth rates'!$C$4:$C$999,$W341)</f>
        <v>1.2614453023463557</v>
      </c>
      <c r="AC341" s="2">
        <f>SUMIFS('Growth rates'!H$4:H$999,'Growth rates'!$B$4:$B$999,Demands!$A341,'Growth rates'!$C$4:$C$999,$W341)</f>
        <v>1.4019618251954686</v>
      </c>
      <c r="AD341" s="2">
        <f>SUMIFS('Growth rates'!I$4:I$999,'Growth rates'!$B$4:$B$999,Demands!$A341,'Growth rates'!$C$4:$C$999,$W341)</f>
        <v>1.5580377354806507</v>
      </c>
      <c r="AE341" s="2">
        <f>SUMIFS('Growth rates'!J$4:J$999,'Growth rates'!$B$4:$B$999,Demands!$A341,'Growth rates'!$C$4:$C$999,$W341)</f>
        <v>1.7211550312957247</v>
      </c>
      <c r="AF341" s="2">
        <f>SUMIFS('Growth rates'!K$4:K$999,'Growth rates'!$B$4:$B$999,Demands!$A341,'Growth rates'!$C$4:$C$999,$W341)</f>
        <v>1.8845041924921988</v>
      </c>
      <c r="AG341" s="2">
        <f>SUMIFS('Growth rates'!L$4:L$999,'Growth rates'!$B$4:$B$999,Demands!$A341,'Growth rates'!$C$4:$C$999,$W341)</f>
        <v>2.0478838622914886</v>
      </c>
      <c r="AH341" s="2">
        <f>SUMIFS('Growth rates'!M$4:M$999,'Growth rates'!$B$4:$B$999,Demands!$A341,'Growth rates'!$C$4:$C$999,$W341)</f>
        <v>2.2128621828783279</v>
      </c>
      <c r="AI341" s="2">
        <f>SUMIFS('Growth rates'!N$4:N$999,'Growth rates'!$B$4:$B$999,Demands!$A341,'Growth rates'!$C$4:$C$999,$W341)</f>
        <v>2.3830696779877991</v>
      </c>
      <c r="AJ341" s="2">
        <f>SUMIFS('Growth rates'!O$4:O$999,'Growth rates'!$B$4:$B$999,Demands!$A341,'Growth rates'!$C$4:$C$999,$W341)</f>
        <v>2.5542900587107553</v>
      </c>
      <c r="AK341" s="2">
        <f>SUMIFS('Growth rates'!P$4:P$999,'Growth rates'!$B$4:$B$999,Demands!$A341,'Growth rates'!$C$4:$C$999,$W341)</f>
        <v>2.7198236358688423</v>
      </c>
      <c r="AL341" s="2">
        <f>SUMIFS('Growth rates'!Q$4:Q$999,'Growth rates'!$B$4:$B$999,Demands!$A341,'Growth rates'!$C$4:$C$999,$W341)</f>
        <v>2.8762107339027461</v>
      </c>
      <c r="AM341" s="2">
        <f>SUMIFS('Growth rates'!R$4:R$999,'Growth rates'!$B$4:$B$999,Demands!$A341,'Growth rates'!$C$4:$C$999,$W341)</f>
        <v>3.0225238912868653</v>
      </c>
      <c r="AN341" s="2">
        <f>SUMIFS('Growth rates'!S$4:S$999,'Growth rates'!$B$4:$B$999,Demands!$A341,'Growth rates'!$C$4:$C$999,$W341)</f>
        <v>3.1588119217857051</v>
      </c>
      <c r="AO341" s="2">
        <f>SUMIFS('Growth rates'!T$4:T$999,'Growth rates'!$B$4:$B$999,Demands!$A341,'Growth rates'!$C$4:$C$999,$W341)</f>
        <v>3.2853799114274245</v>
      </c>
      <c r="AP341" s="2">
        <f>SUMIFS('Growth rates'!U$4:U$999,'Growth rates'!$B$4:$B$999,Demands!$A341,'Growth rates'!$C$4:$C$999,$W341)</f>
        <v>3.4011112453489636</v>
      </c>
      <c r="AR341">
        <f>VLOOKUP(C341&amp;A341,Driver_elast!$A$2:$E$1161,5,FALSE)</f>
        <v>0.37103199999999997</v>
      </c>
      <c r="AS341">
        <f t="shared" si="120"/>
        <v>0.37103199999999997</v>
      </c>
      <c r="AT341">
        <f t="shared" si="121"/>
        <v>7.4206399999999992E-2</v>
      </c>
      <c r="AV341" s="2" cm="1">
        <f t="array" ref="AV341">TREND($AR341:$AS341,$AR$3:$AS$3,AV$1)</f>
        <v>0.37103199999999997</v>
      </c>
      <c r="AW341" s="2" cm="1">
        <f t="array" ref="AW341">TREND($AR341:$AS341,$AR$3:$AS$3,AW$1)</f>
        <v>0.37103199999999997</v>
      </c>
      <c r="AX341" s="2" cm="1">
        <f t="array" ref="AX341">TREND($AR341:$AS341,$AR$3:$AS$3,AX$1)</f>
        <v>0.37103199999999997</v>
      </c>
      <c r="AY341" s="2" cm="1">
        <f t="array" ref="AY341">TREND($AR341:$AS341,$AR$3:$AS$3,AY$1)</f>
        <v>0.37103199999999997</v>
      </c>
      <c r="AZ341" s="2" cm="1">
        <f t="array" ref="AZ341">TREND($AR341:$AS341,$AR$3:$AS$3,AZ$1)</f>
        <v>0.37103199999999997</v>
      </c>
      <c r="BA341" s="2" cm="1">
        <f t="array" ref="BA341">TREND($AR341:$AS341,$AR$3:$AS$3,BA$1)</f>
        <v>0.37103199999999997</v>
      </c>
      <c r="BB341" s="2" cm="1">
        <f t="array" ref="BB341">TREND($AR341:$AS341,$AR$3:$AS$3,BB$1)</f>
        <v>0.37103199999999997</v>
      </c>
      <c r="BC341" s="2" cm="1">
        <f t="array" ref="BC341">TREND($AR341:$AS341,$AR$3:$AS$3,BC$1)</f>
        <v>0.37103199999999997</v>
      </c>
      <c r="BD341" s="2" cm="1">
        <f t="array" ref="BD341">TREND($AR341:$AS341,$AR$3:$AS$3,BD$1)</f>
        <v>0.37103199999999997</v>
      </c>
      <c r="BE341" s="2" cm="1">
        <f t="array" ref="BE341">TREND($AR341:$AS341,$AR$3:$AS$3,BE$1)</f>
        <v>0.37103199999999997</v>
      </c>
      <c r="BF341" s="20" cm="1">
        <f t="array" ref="BF341">TREND($AS341:$AT341,$AS$3:$AT$3,BF$1)</f>
        <v>0.33392879999999892</v>
      </c>
      <c r="BG341" s="20" cm="1">
        <f t="array" ref="BG341">TREND($AS341:$AT341,$AS$3:$AT$3,BG$1)</f>
        <v>0.29682560000000002</v>
      </c>
      <c r="BH341" s="20" cm="1">
        <f t="array" ref="BH341">TREND($AS341:$AT341,$AS$3:$AT$3,BH$1)</f>
        <v>0.25972239999999935</v>
      </c>
      <c r="BI341" s="20" cm="1">
        <f t="array" ref="BI341">TREND($AS341:$AT341,$AS$3:$AT$3,BI$1)</f>
        <v>0.22261920000000046</v>
      </c>
      <c r="BJ341" s="20" cm="1">
        <f t="array" ref="BJ341">TREND($AS341:$AT341,$AS$3:$AT$3,BJ$1)</f>
        <v>0.18551599999999979</v>
      </c>
      <c r="BK341" s="20" cm="1">
        <f t="array" ref="BK341">TREND($AS341:$AT341,$AS$3:$AT$3,BK$1)</f>
        <v>0.14841279999999912</v>
      </c>
      <c r="BL341" s="20" cm="1">
        <f t="array" ref="BL341">TREND($AS341:$AT341,$AS$3:$AT$3,BL$1)</f>
        <v>0.11130960000000023</v>
      </c>
      <c r="BM341" s="20" cm="1">
        <f t="array" ref="BM341">TREND($AS341:$AT341,$AS$3:$AT$3,BM$1)</f>
        <v>7.4206399999999562E-2</v>
      </c>
    </row>
    <row r="342" spans="1:65" x14ac:dyDescent="0.35">
      <c r="A342" t="str">
        <f>IF(BYDem!B340="","\I:",BYDem!B340)</f>
        <v>Canada</v>
      </c>
      <c r="B342" t="str">
        <f>BYDem!E340</f>
        <v>NEU</v>
      </c>
      <c r="C342" t="str">
        <f t="shared" si="102"/>
        <v>NEU</v>
      </c>
      <c r="D342" s="4">
        <f>SUMIFS(BYDem!$M$2:$M$2000,BYDem!$B$2:$B$2000,Demands!$A342,BYDem!$E$2:$E$2000,Demands!$B342)</f>
        <v>129.5830007424</v>
      </c>
      <c r="E342" s="4">
        <f t="shared" si="103"/>
        <v>129.83976678849606</v>
      </c>
      <c r="F342" s="4">
        <f t="shared" si="104"/>
        <v>143.11628609581297</v>
      </c>
      <c r="G342" s="4">
        <f t="shared" si="105"/>
        <v>155.54530827193508</v>
      </c>
      <c r="H342" s="4">
        <f t="shared" si="106"/>
        <v>169.57276268333968</v>
      </c>
      <c r="I342" s="4">
        <f t="shared" si="107"/>
        <v>185.21292569036956</v>
      </c>
      <c r="J342" s="4">
        <f t="shared" si="108"/>
        <v>201.319326799804</v>
      </c>
      <c r="K342" s="4">
        <f t="shared" si="109"/>
        <v>216.82997669400214</v>
      </c>
      <c r="L342" s="4">
        <f t="shared" si="110"/>
        <v>232.3834729987795</v>
      </c>
      <c r="M342" s="4">
        <f t="shared" si="111"/>
        <v>247.8849850579916</v>
      </c>
      <c r="N342" s="4">
        <f t="shared" si="112"/>
        <v>262.24062604497925</v>
      </c>
      <c r="O342" s="4">
        <f t="shared" si="113"/>
        <v>274.88783629073419</v>
      </c>
      <c r="P342" s="4">
        <f t="shared" si="114"/>
        <v>285.54752251323771</v>
      </c>
      <c r="Q342" s="4">
        <f t="shared" si="115"/>
        <v>294.34266303347431</v>
      </c>
      <c r="R342" s="4">
        <f t="shared" si="116"/>
        <v>301.49940147443476</v>
      </c>
      <c r="S342" s="4">
        <f t="shared" si="117"/>
        <v>307.14084117596758</v>
      </c>
      <c r="T342" s="4">
        <f t="shared" si="118"/>
        <v>311.28460737176198</v>
      </c>
      <c r="U342" s="4">
        <f t="shared" si="119"/>
        <v>313.93054729947858</v>
      </c>
      <c r="W342" s="5" t="str">
        <f>VLOOKUP(C342&amp;A342,Driver_elast!$A$2:$D$1161,4,FALSE)</f>
        <v>GDPPCAP</v>
      </c>
      <c r="X342" s="5">
        <v>1</v>
      </c>
      <c r="Y342" s="2">
        <f>SUMIFS('Growth rates'!D$4:D$999,'Growth rates'!$B$4:$B$999,Demands!$A342,'Growth rates'!$C$4:$C$999,$W342)</f>
        <v>1</v>
      </c>
      <c r="Z342" s="2">
        <f>SUMIFS('Growth rates'!E$4:E$999,'Growth rates'!$B$4:$B$999,Demands!$A342,'Growth rates'!$C$4:$C$999,$W342)</f>
        <v>1.0019961129000807</v>
      </c>
      <c r="AA342" s="2">
        <f>SUMIFS('Growth rates'!F$4:F$999,'Growth rates'!$B$4:$B$999,Demands!$A342,'Growth rates'!$C$4:$C$999,$W342)</f>
        <v>1.1052099875627319</v>
      </c>
      <c r="AB342" s="2">
        <f>SUMIFS('Growth rates'!G$4:G$999,'Growth rates'!$B$4:$B$999,Demands!$A342,'Growth rates'!$C$4:$C$999,$W342)</f>
        <v>1.2019014762074469</v>
      </c>
      <c r="AC342" s="2">
        <f>SUMIFS('Growth rates'!H$4:H$999,'Growth rates'!$B$4:$B$999,Demands!$A342,'Growth rates'!$C$4:$C$999,$W342)</f>
        <v>1.3110923544249617</v>
      </c>
      <c r="AD342" s="2">
        <f>SUMIFS('Growth rates'!I$4:I$999,'Growth rates'!$B$4:$B$999,Demands!$A342,'Growth rates'!$C$4:$C$999,$W342)</f>
        <v>1.4329110667859042</v>
      </c>
      <c r="AE342" s="2">
        <f>SUMIFS('Growth rates'!J$4:J$999,'Growth rates'!$B$4:$B$999,Demands!$A342,'Growth rates'!$C$4:$C$999,$W342)</f>
        <v>1.558439467486098</v>
      </c>
      <c r="AF342" s="2">
        <f>SUMIFS('Growth rates'!K$4:K$999,'Growth rates'!$B$4:$B$999,Demands!$A342,'Growth rates'!$C$4:$C$999,$W342)</f>
        <v>1.6793961882546129</v>
      </c>
      <c r="AG342" s="2">
        <f>SUMIFS('Growth rates'!L$4:L$999,'Growth rates'!$B$4:$B$999,Demands!$A342,'Growth rates'!$C$4:$C$999,$W342)</f>
        <v>1.800751114547861</v>
      </c>
      <c r="AH342" s="2">
        <f>SUMIFS('Growth rates'!M$4:M$999,'Growth rates'!$B$4:$B$999,Demands!$A342,'Growth rates'!$C$4:$C$999,$W342)</f>
        <v>1.9217602218750858</v>
      </c>
      <c r="AI342" s="2">
        <f>SUMIFS('Growth rates'!N$4:N$999,'Growth rates'!$B$4:$B$999,Demands!$A342,'Growth rates'!$C$4:$C$999,$W342)</f>
        <v>2.0463334154293933</v>
      </c>
      <c r="AJ342" s="2">
        <f>SUMIFS('Growth rates'!O$4:O$999,'Growth rates'!$B$4:$B$999,Demands!$A342,'Growth rates'!$C$4:$C$999,$W342)</f>
        <v>2.1706063960614475</v>
      </c>
      <c r="AK342" s="2">
        <f>SUMIFS('Growth rates'!P$4:P$999,'Growth rates'!$B$4:$B$999,Demands!$A342,'Growth rates'!$C$4:$C$999,$W342)</f>
        <v>2.2917407917393477</v>
      </c>
      <c r="AL342" s="2">
        <f>SUMIFS('Growth rates'!Q$4:Q$999,'Growth rates'!$B$4:$B$999,Demands!$A342,'Growth rates'!$C$4:$C$999,$W342)</f>
        <v>2.4102560237989432</v>
      </c>
      <c r="AM342" s="2">
        <f>SUMIFS('Growth rates'!R$4:R$999,'Growth rates'!$B$4:$B$999,Demands!$A342,'Growth rates'!$C$4:$C$999,$W342)</f>
        <v>2.5283290361900925</v>
      </c>
      <c r="AN342" s="2">
        <f>SUMIFS('Growth rates'!S$4:S$999,'Growth rates'!$B$4:$B$999,Demands!$A342,'Growth rates'!$C$4:$C$999,$W342)</f>
        <v>2.6474731626978674</v>
      </c>
      <c r="AO342" s="2">
        <f>SUMIFS('Growth rates'!T$4:T$999,'Growth rates'!$B$4:$B$999,Demands!$A342,'Growth rates'!$C$4:$C$999,$W342)</f>
        <v>2.7674130194897204</v>
      </c>
      <c r="AP342" s="2">
        <f>SUMIFS('Growth rates'!U$4:U$999,'Growth rates'!$B$4:$B$999,Demands!$A342,'Growth rates'!$C$4:$C$999,$W342)</f>
        <v>2.885897606362136</v>
      </c>
      <c r="AR342">
        <f>VLOOKUP(C342&amp;A342,Driver_elast!$A$2:$E$1161,5,FALSE)</f>
        <v>0.99266900000000002</v>
      </c>
      <c r="AS342">
        <f t="shared" si="120"/>
        <v>0.99266900000000002</v>
      </c>
      <c r="AT342">
        <f t="shared" si="121"/>
        <v>0.19853380000000001</v>
      </c>
      <c r="AV342" s="2" cm="1">
        <f t="array" ref="AV342">TREND($AR342:$AS342,$AR$3:$AS$3,AV$1)</f>
        <v>0.99266900000000002</v>
      </c>
      <c r="AW342" s="2" cm="1">
        <f t="array" ref="AW342">TREND($AR342:$AS342,$AR$3:$AS$3,AW$1)</f>
        <v>0.99266900000000002</v>
      </c>
      <c r="AX342" s="2" cm="1">
        <f t="array" ref="AX342">TREND($AR342:$AS342,$AR$3:$AS$3,AX$1)</f>
        <v>0.99266900000000002</v>
      </c>
      <c r="AY342" s="2" cm="1">
        <f t="array" ref="AY342">TREND($AR342:$AS342,$AR$3:$AS$3,AY$1)</f>
        <v>0.99266900000000002</v>
      </c>
      <c r="AZ342" s="2" cm="1">
        <f t="array" ref="AZ342">TREND($AR342:$AS342,$AR$3:$AS$3,AZ$1)</f>
        <v>0.99266900000000002</v>
      </c>
      <c r="BA342" s="2" cm="1">
        <f t="array" ref="BA342">TREND($AR342:$AS342,$AR$3:$AS$3,BA$1)</f>
        <v>0.99266900000000002</v>
      </c>
      <c r="BB342" s="2" cm="1">
        <f t="array" ref="BB342">TREND($AR342:$AS342,$AR$3:$AS$3,BB$1)</f>
        <v>0.99266900000000002</v>
      </c>
      <c r="BC342" s="2" cm="1">
        <f t="array" ref="BC342">TREND($AR342:$AS342,$AR$3:$AS$3,BC$1)</f>
        <v>0.99266900000000002</v>
      </c>
      <c r="BD342" s="2" cm="1">
        <f t="array" ref="BD342">TREND($AR342:$AS342,$AR$3:$AS$3,BD$1)</f>
        <v>0.99266900000000002</v>
      </c>
      <c r="BE342" s="2" cm="1">
        <f t="array" ref="BE342">TREND($AR342:$AS342,$AR$3:$AS$3,BE$1)</f>
        <v>0.99266900000000002</v>
      </c>
      <c r="BF342" s="20" cm="1">
        <f t="array" ref="BF342">TREND($AS342:$AT342,$AS$3:$AT$3,BF$1)</f>
        <v>0.89340210000000297</v>
      </c>
      <c r="BG342" s="20" cm="1">
        <f t="array" ref="BG342">TREND($AS342:$AT342,$AS$3:$AT$3,BG$1)</f>
        <v>0.79413519999999949</v>
      </c>
      <c r="BH342" s="20" cm="1">
        <f t="array" ref="BH342">TREND($AS342:$AT342,$AS$3:$AT$3,BH$1)</f>
        <v>0.6948683000000031</v>
      </c>
      <c r="BI342" s="20" cm="1">
        <f t="array" ref="BI342">TREND($AS342:$AT342,$AS$3:$AT$3,BI$1)</f>
        <v>0.59560139999999961</v>
      </c>
      <c r="BJ342" s="20" cm="1">
        <f t="array" ref="BJ342">TREND($AS342:$AT342,$AS$3:$AT$3,BJ$1)</f>
        <v>0.49633450000000323</v>
      </c>
      <c r="BK342" s="20" cm="1">
        <f t="array" ref="BK342">TREND($AS342:$AT342,$AS$3:$AT$3,BK$1)</f>
        <v>0.39706759999999974</v>
      </c>
      <c r="BL342" s="20" cm="1">
        <f t="array" ref="BL342">TREND($AS342:$AT342,$AS$3:$AT$3,BL$1)</f>
        <v>0.29780070000000336</v>
      </c>
      <c r="BM342" s="20" cm="1">
        <f t="array" ref="BM342">TREND($AS342:$AT342,$AS$3:$AT$3,BM$1)</f>
        <v>0.19853379999999987</v>
      </c>
    </row>
    <row r="343" spans="1:65" x14ac:dyDescent="0.35">
      <c r="A343" t="str">
        <f>IF(BYDem!B341="","\I:",BYDem!B341)</f>
        <v>Canada</v>
      </c>
      <c r="B343" t="str">
        <f>BYDem!E341</f>
        <v>ONO</v>
      </c>
      <c r="C343" t="str">
        <f t="shared" si="102"/>
        <v>ONO</v>
      </c>
      <c r="D343" s="4">
        <f>SUMIFS(BYDem!$M$2:$M$2000,BYDem!$B$2:$B$2000,Demands!$A343,BYDem!$E$2:$E$2000,Demands!$B343)</f>
        <v>2.6309976804000001</v>
      </c>
      <c r="E343" s="4">
        <f t="shared" si="103"/>
        <v>2.6375544899320755</v>
      </c>
      <c r="F343" s="4">
        <f t="shared" si="104"/>
        <v>2.7636680923689969</v>
      </c>
      <c r="G343" s="4">
        <f t="shared" si="105"/>
        <v>2.8764487459133341</v>
      </c>
      <c r="H343" s="4">
        <f t="shared" si="106"/>
        <v>2.9953337228721471</v>
      </c>
      <c r="I343" s="4">
        <f t="shared" si="107"/>
        <v>3.1190583836596346</v>
      </c>
      <c r="J343" s="4">
        <f t="shared" si="108"/>
        <v>3.2402177274469062</v>
      </c>
      <c r="K343" s="4">
        <f t="shared" si="109"/>
        <v>3.354316895836142</v>
      </c>
      <c r="L343" s="4">
        <f t="shared" si="110"/>
        <v>3.4622156333391647</v>
      </c>
      <c r="M343" s="4">
        <f t="shared" si="111"/>
        <v>3.5657029282868407</v>
      </c>
      <c r="N343" s="4">
        <f t="shared" si="112"/>
        <v>3.6572877170308518</v>
      </c>
      <c r="O343" s="4">
        <f t="shared" si="113"/>
        <v>3.7352849506262773</v>
      </c>
      <c r="P343" s="4">
        <f t="shared" si="114"/>
        <v>3.7981557572825371</v>
      </c>
      <c r="Q343" s="4">
        <f t="shared" si="115"/>
        <v>3.8467735867095949</v>
      </c>
      <c r="R343" s="4">
        <f t="shared" si="116"/>
        <v>3.8830764329877665</v>
      </c>
      <c r="S343" s="4">
        <f t="shared" si="117"/>
        <v>3.9090621838889552</v>
      </c>
      <c r="T343" s="4">
        <f t="shared" si="118"/>
        <v>3.9264965160001091</v>
      </c>
      <c r="U343" s="4">
        <f t="shared" si="119"/>
        <v>3.9367604048661526</v>
      </c>
      <c r="W343" s="5" t="str">
        <f>VLOOKUP(C343&amp;A343,Driver_elast!$A$2:$D$1161,4,FALSE)</f>
        <v>GDP</v>
      </c>
      <c r="X343" s="5">
        <v>1</v>
      </c>
      <c r="Y343" s="2">
        <f>SUMIFS('Growth rates'!D$4:D$999,'Growth rates'!$B$4:$B$999,Demands!$A343,'Growth rates'!$C$4:$C$999,$W343)</f>
        <v>1</v>
      </c>
      <c r="Z343" s="2">
        <f>SUMIFS('Growth rates'!E$4:E$999,'Growth rates'!$B$4:$B$999,Demands!$A343,'Growth rates'!$C$4:$C$999,$W343)</f>
        <v>1.0067167739959313</v>
      </c>
      <c r="AA343" s="2">
        <f>SUMIFS('Growth rates'!F$4:F$999,'Growth rates'!$B$4:$B$999,Demands!$A343,'Growth rates'!$C$4:$C$999,$W343)</f>
        <v>1.1364515566099329</v>
      </c>
      <c r="AB343" s="2">
        <f>SUMIFS('Growth rates'!G$4:G$999,'Growth rates'!$B$4:$B$999,Demands!$A343,'Growth rates'!$C$4:$C$999,$W343)</f>
        <v>1.2614453023463557</v>
      </c>
      <c r="AC343" s="2">
        <f>SUMIFS('Growth rates'!H$4:H$999,'Growth rates'!$B$4:$B$999,Demands!$A343,'Growth rates'!$C$4:$C$999,$W343)</f>
        <v>1.4019618251954686</v>
      </c>
      <c r="AD343" s="2">
        <f>SUMIFS('Growth rates'!I$4:I$999,'Growth rates'!$B$4:$B$999,Demands!$A343,'Growth rates'!$C$4:$C$999,$W343)</f>
        <v>1.5580377354806507</v>
      </c>
      <c r="AE343" s="2">
        <f>SUMIFS('Growth rates'!J$4:J$999,'Growth rates'!$B$4:$B$999,Demands!$A343,'Growth rates'!$C$4:$C$999,$W343)</f>
        <v>1.7211550312957247</v>
      </c>
      <c r="AF343" s="2">
        <f>SUMIFS('Growth rates'!K$4:K$999,'Growth rates'!$B$4:$B$999,Demands!$A343,'Growth rates'!$C$4:$C$999,$W343)</f>
        <v>1.8845041924921988</v>
      </c>
      <c r="AG343" s="2">
        <f>SUMIFS('Growth rates'!L$4:L$999,'Growth rates'!$B$4:$B$999,Demands!$A343,'Growth rates'!$C$4:$C$999,$W343)</f>
        <v>2.0478838622914886</v>
      </c>
      <c r="AH343" s="2">
        <f>SUMIFS('Growth rates'!M$4:M$999,'Growth rates'!$B$4:$B$999,Demands!$A343,'Growth rates'!$C$4:$C$999,$W343)</f>
        <v>2.2128621828783279</v>
      </c>
      <c r="AI343" s="2">
        <f>SUMIFS('Growth rates'!N$4:N$999,'Growth rates'!$B$4:$B$999,Demands!$A343,'Growth rates'!$C$4:$C$999,$W343)</f>
        <v>2.3830696779877991</v>
      </c>
      <c r="AJ343" s="2">
        <f>SUMIFS('Growth rates'!O$4:O$999,'Growth rates'!$B$4:$B$999,Demands!$A343,'Growth rates'!$C$4:$C$999,$W343)</f>
        <v>2.5542900587107553</v>
      </c>
      <c r="AK343" s="2">
        <f>SUMIFS('Growth rates'!P$4:P$999,'Growth rates'!$B$4:$B$999,Demands!$A343,'Growth rates'!$C$4:$C$999,$W343)</f>
        <v>2.7198236358688423</v>
      </c>
      <c r="AL343" s="2">
        <f>SUMIFS('Growth rates'!Q$4:Q$999,'Growth rates'!$B$4:$B$999,Demands!$A343,'Growth rates'!$C$4:$C$999,$W343)</f>
        <v>2.8762107339027461</v>
      </c>
      <c r="AM343" s="2">
        <f>SUMIFS('Growth rates'!R$4:R$999,'Growth rates'!$B$4:$B$999,Demands!$A343,'Growth rates'!$C$4:$C$999,$W343)</f>
        <v>3.0225238912868653</v>
      </c>
      <c r="AN343" s="2">
        <f>SUMIFS('Growth rates'!S$4:S$999,'Growth rates'!$B$4:$B$999,Demands!$A343,'Growth rates'!$C$4:$C$999,$W343)</f>
        <v>3.1588119217857051</v>
      </c>
      <c r="AO343" s="2">
        <f>SUMIFS('Growth rates'!T$4:T$999,'Growth rates'!$B$4:$B$999,Demands!$A343,'Growth rates'!$C$4:$C$999,$W343)</f>
        <v>3.2853799114274245</v>
      </c>
      <c r="AP343" s="2">
        <f>SUMIFS('Growth rates'!U$4:U$999,'Growth rates'!$B$4:$B$999,Demands!$A343,'Growth rates'!$C$4:$C$999,$W343)</f>
        <v>3.4011112453489636</v>
      </c>
      <c r="AR343">
        <f>VLOOKUP(C343&amp;A343,Driver_elast!$A$2:$E$1161,5,FALSE)</f>
        <v>0.37103199999999997</v>
      </c>
      <c r="AS343">
        <f t="shared" si="120"/>
        <v>0.37103199999999997</v>
      </c>
      <c r="AT343">
        <f t="shared" si="121"/>
        <v>7.4206399999999992E-2</v>
      </c>
      <c r="AV343" s="2" cm="1">
        <f t="array" ref="AV343">TREND($AR343:$AS343,$AR$3:$AS$3,AV$1)</f>
        <v>0.37103199999999997</v>
      </c>
      <c r="AW343" s="2" cm="1">
        <f t="array" ref="AW343">TREND($AR343:$AS343,$AR$3:$AS$3,AW$1)</f>
        <v>0.37103199999999997</v>
      </c>
      <c r="AX343" s="2" cm="1">
        <f t="array" ref="AX343">TREND($AR343:$AS343,$AR$3:$AS$3,AX$1)</f>
        <v>0.37103199999999997</v>
      </c>
      <c r="AY343" s="2" cm="1">
        <f t="array" ref="AY343">TREND($AR343:$AS343,$AR$3:$AS$3,AY$1)</f>
        <v>0.37103199999999997</v>
      </c>
      <c r="AZ343" s="2" cm="1">
        <f t="array" ref="AZ343">TREND($AR343:$AS343,$AR$3:$AS$3,AZ$1)</f>
        <v>0.37103199999999997</v>
      </c>
      <c r="BA343" s="2" cm="1">
        <f t="array" ref="BA343">TREND($AR343:$AS343,$AR$3:$AS$3,BA$1)</f>
        <v>0.37103199999999997</v>
      </c>
      <c r="BB343" s="2" cm="1">
        <f t="array" ref="BB343">TREND($AR343:$AS343,$AR$3:$AS$3,BB$1)</f>
        <v>0.37103199999999997</v>
      </c>
      <c r="BC343" s="2" cm="1">
        <f t="array" ref="BC343">TREND($AR343:$AS343,$AR$3:$AS$3,BC$1)</f>
        <v>0.37103199999999997</v>
      </c>
      <c r="BD343" s="2" cm="1">
        <f t="array" ref="BD343">TREND($AR343:$AS343,$AR$3:$AS$3,BD$1)</f>
        <v>0.37103199999999997</v>
      </c>
      <c r="BE343" s="2" cm="1">
        <f t="array" ref="BE343">TREND($AR343:$AS343,$AR$3:$AS$3,BE$1)</f>
        <v>0.37103199999999997</v>
      </c>
      <c r="BF343" s="20" cm="1">
        <f t="array" ref="BF343">TREND($AS343:$AT343,$AS$3:$AT$3,BF$1)</f>
        <v>0.33392879999999892</v>
      </c>
      <c r="BG343" s="20" cm="1">
        <f t="array" ref="BG343">TREND($AS343:$AT343,$AS$3:$AT$3,BG$1)</f>
        <v>0.29682560000000002</v>
      </c>
      <c r="BH343" s="20" cm="1">
        <f t="array" ref="BH343">TREND($AS343:$AT343,$AS$3:$AT$3,BH$1)</f>
        <v>0.25972239999999935</v>
      </c>
      <c r="BI343" s="20" cm="1">
        <f t="array" ref="BI343">TREND($AS343:$AT343,$AS$3:$AT$3,BI$1)</f>
        <v>0.22261920000000046</v>
      </c>
      <c r="BJ343" s="20" cm="1">
        <f t="array" ref="BJ343">TREND($AS343:$AT343,$AS$3:$AT$3,BJ$1)</f>
        <v>0.18551599999999979</v>
      </c>
      <c r="BK343" s="20" cm="1">
        <f t="array" ref="BK343">TREND($AS343:$AT343,$AS$3:$AT$3,BK$1)</f>
        <v>0.14841279999999912</v>
      </c>
      <c r="BL343" s="20" cm="1">
        <f t="array" ref="BL343">TREND($AS343:$AT343,$AS$3:$AT$3,BL$1)</f>
        <v>0.11130960000000023</v>
      </c>
      <c r="BM343" s="20" cm="1">
        <f t="array" ref="BM343">TREND($AS343:$AT343,$AS$3:$AT$3,BM$1)</f>
        <v>7.4206399999999562E-2</v>
      </c>
    </row>
    <row r="344" spans="1:65" x14ac:dyDescent="0.35">
      <c r="A344" t="str">
        <f>IF(BYDem!B342="","\I:",BYDem!B342)</f>
        <v>Canada</v>
      </c>
      <c r="B344" t="str">
        <f>BYDem!E342</f>
        <v>RCK</v>
      </c>
      <c r="C344" t="str">
        <f t="shared" ref="C344:C407" si="122">B344</f>
        <v>RCK</v>
      </c>
      <c r="D344" s="4">
        <f>SUMIFS(BYDem!$M$2:$M$2000,BYDem!$B$2:$B$2000,Demands!$A344,BYDem!$E$2:$E$2000,Demands!$B344)</f>
        <v>29.3840734848661</v>
      </c>
      <c r="E344" s="4">
        <f t="shared" si="103"/>
        <v>29.549929406119873</v>
      </c>
      <c r="F344" s="4">
        <f t="shared" si="104"/>
        <v>30.379979233121549</v>
      </c>
      <c r="G344" s="4">
        <f t="shared" si="105"/>
        <v>31.133003310678589</v>
      </c>
      <c r="H344" s="4">
        <f t="shared" si="106"/>
        <v>31.835495291335011</v>
      </c>
      <c r="I344" s="4">
        <f t="shared" si="107"/>
        <v>32.478078937909586</v>
      </c>
      <c r="J344" s="4">
        <f t="shared" si="108"/>
        <v>33.089515554925249</v>
      </c>
      <c r="K344" s="4">
        <f t="shared" si="109"/>
        <v>33.725684453978729</v>
      </c>
      <c r="L344" s="4">
        <f t="shared" si="110"/>
        <v>34.269646885471083</v>
      </c>
      <c r="M344" s="4">
        <f t="shared" si="111"/>
        <v>34.783678824859898</v>
      </c>
      <c r="N344" s="4">
        <f t="shared" si="112"/>
        <v>35.209694454642204</v>
      </c>
      <c r="O344" s="4">
        <f t="shared" si="113"/>
        <v>35.563446267644643</v>
      </c>
      <c r="P344" s="4">
        <f t="shared" si="114"/>
        <v>35.817668112488455</v>
      </c>
      <c r="Q344" s="4">
        <f t="shared" si="115"/>
        <v>35.959290014536371</v>
      </c>
      <c r="R344" s="4">
        <f t="shared" si="116"/>
        <v>35.997944183197959</v>
      </c>
      <c r="S344" s="4">
        <f t="shared" si="117"/>
        <v>35.964453085063035</v>
      </c>
      <c r="T344" s="4">
        <f t="shared" si="118"/>
        <v>35.899712639150636</v>
      </c>
      <c r="U344" s="4">
        <f t="shared" si="119"/>
        <v>35.837119631450811</v>
      </c>
      <c r="W344" s="5" t="str">
        <f>VLOOKUP(C344&amp;A344,Driver_elast!$A$2:$D$1161,4,FALSE)</f>
        <v>POP</v>
      </c>
      <c r="X344" s="5">
        <v>1</v>
      </c>
      <c r="Y344" s="2">
        <f>SUMIFS('Growth rates'!D$4:D$999,'Growth rates'!$B$4:$B$999,Demands!$A344,'Growth rates'!$C$4:$C$999,$W344)</f>
        <v>1</v>
      </c>
      <c r="Z344" s="2">
        <f>SUMIFS('Growth rates'!E$4:E$999,'Growth rates'!$B$4:$B$999,Demands!$A344,'Growth rates'!$C$4:$C$999,$W344)</f>
        <v>1.0047112568951864</v>
      </c>
      <c r="AA344" s="2">
        <f>SUMIFS('Growth rates'!F$4:F$999,'Growth rates'!$B$4:$B$999,Demands!$A344,'Growth rates'!$C$4:$C$999,$W344)</f>
        <v>1.0282675413711184</v>
      </c>
      <c r="AB344" s="2">
        <f>SUMIFS('Growth rates'!G$4:G$999,'Growth rates'!$B$4:$B$999,Demands!$A344,'Growth rates'!$C$4:$C$999,$W344)</f>
        <v>1.0495413536946447</v>
      </c>
      <c r="AC344" s="2">
        <f>SUMIFS('Growth rates'!H$4:H$999,'Growth rates'!$B$4:$B$999,Demands!$A344,'Growth rates'!$C$4:$C$999,$W344)</f>
        <v>1.0693082149886857</v>
      </c>
      <c r="AD344" s="2">
        <f>SUMIFS('Growth rates'!I$4:I$999,'Growth rates'!$B$4:$B$999,Demands!$A344,'Growth rates'!$C$4:$C$999,$W344)</f>
        <v>1.0873234017065787</v>
      </c>
      <c r="AE344" s="2">
        <f>SUMIFS('Growth rates'!J$4:J$999,'Growth rates'!$B$4:$B$999,Demands!$A344,'Growth rates'!$C$4:$C$999,$W344)</f>
        <v>1.1044092935300858</v>
      </c>
      <c r="AF344" s="2">
        <f>SUMIFS('Growth rates'!K$4:K$999,'Growth rates'!$B$4:$B$999,Demands!$A344,'Growth rates'!$C$4:$C$999,$W344)</f>
        <v>1.1221319934343521</v>
      </c>
      <c r="AG344" s="2">
        <f>SUMIFS('Growth rates'!L$4:L$999,'Growth rates'!$B$4:$B$999,Demands!$A344,'Growth rates'!$C$4:$C$999,$W344)</f>
        <v>1.1372387031984046</v>
      </c>
      <c r="AH344" s="2">
        <f>SUMIFS('Growth rates'!M$4:M$999,'Growth rates'!$B$4:$B$999,Demands!$A344,'Growth rates'!$C$4:$C$999,$W344)</f>
        <v>1.1514767335121616</v>
      </c>
      <c r="AI344" s="2">
        <f>SUMIFS('Growth rates'!N$4:N$999,'Growth rates'!$B$4:$B$999,Demands!$A344,'Growth rates'!$C$4:$C$999,$W344)</f>
        <v>1.1645559125504235</v>
      </c>
      <c r="AJ344" s="2">
        <f>SUMIFS('Growth rates'!O$4:O$999,'Growth rates'!$B$4:$B$999,Demands!$A344,'Growth rates'!$C$4:$C$999,$W344)</f>
        <v>1.1767633520962171</v>
      </c>
      <c r="AK344" s="2">
        <f>SUMIFS('Growth rates'!P$4:P$999,'Growth rates'!$B$4:$B$999,Demands!$A344,'Growth rates'!$C$4:$C$999,$W344)</f>
        <v>1.186793744594735</v>
      </c>
      <c r="AL344" s="2">
        <f>SUMIFS('Growth rates'!Q$4:Q$999,'Growth rates'!$B$4:$B$999,Demands!$A344,'Growth rates'!$C$4:$C$999,$W344)</f>
        <v>1.1933216660400143</v>
      </c>
      <c r="AM344" s="2">
        <f>SUMIFS('Growth rates'!R$4:R$999,'Growth rates'!$B$4:$B$999,Demands!$A344,'Growth rates'!$C$4:$C$999,$W344)</f>
        <v>1.1954630303346452</v>
      </c>
      <c r="AN344" s="2">
        <f>SUMIFS('Growth rates'!S$4:S$999,'Growth rates'!$B$4:$B$999,Demands!$A344,'Growth rates'!$C$4:$C$999,$W344)</f>
        <v>1.1931421879142947</v>
      </c>
      <c r="AO344" s="2">
        <f>SUMIFS('Growth rates'!T$4:T$999,'Growth rates'!$B$4:$B$999,Demands!$A344,'Growth rates'!$C$4:$C$999,$W344)</f>
        <v>1.187166457731422</v>
      </c>
      <c r="AP344" s="2">
        <f>SUMIFS('Growth rates'!U$4:U$999,'Growth rates'!$B$4:$B$999,Demands!$A344,'Growth rates'!$C$4:$C$999,$W344)</f>
        <v>1.1785280385038668</v>
      </c>
      <c r="AR344">
        <f>VLOOKUP(C344&amp;A344,Driver_elast!$A$2:$E$1161,5,FALSE)</f>
        <v>1.19807</v>
      </c>
      <c r="AS344">
        <f t="shared" si="120"/>
        <v>1.19807</v>
      </c>
      <c r="AT344">
        <f t="shared" si="121"/>
        <v>0.23961399999999999</v>
      </c>
      <c r="AV344" s="2" cm="1">
        <f t="array" ref="AV344">TREND($AR344:$AS344,$AR$3:$AS$3,AV$1)</f>
        <v>1.19807</v>
      </c>
      <c r="AW344" s="2" cm="1">
        <f t="array" ref="AW344">TREND($AR344:$AS344,$AR$3:$AS$3,AW$1)</f>
        <v>1.19807</v>
      </c>
      <c r="AX344" s="2" cm="1">
        <f t="array" ref="AX344">TREND($AR344:$AS344,$AR$3:$AS$3,AX$1)</f>
        <v>1.19807</v>
      </c>
      <c r="AY344" s="2" cm="1">
        <f t="array" ref="AY344">TREND($AR344:$AS344,$AR$3:$AS$3,AY$1)</f>
        <v>1.19807</v>
      </c>
      <c r="AZ344" s="2" cm="1">
        <f t="array" ref="AZ344">TREND($AR344:$AS344,$AR$3:$AS$3,AZ$1)</f>
        <v>1.19807</v>
      </c>
      <c r="BA344" s="2" cm="1">
        <f t="array" ref="BA344">TREND($AR344:$AS344,$AR$3:$AS$3,BA$1)</f>
        <v>1.19807</v>
      </c>
      <c r="BB344" s="2" cm="1">
        <f t="array" ref="BB344">TREND($AR344:$AS344,$AR$3:$AS$3,BB$1)</f>
        <v>1.19807</v>
      </c>
      <c r="BC344" s="2" cm="1">
        <f t="array" ref="BC344">TREND($AR344:$AS344,$AR$3:$AS$3,BC$1)</f>
        <v>1.19807</v>
      </c>
      <c r="BD344" s="2" cm="1">
        <f t="array" ref="BD344">TREND($AR344:$AS344,$AR$3:$AS$3,BD$1)</f>
        <v>1.19807</v>
      </c>
      <c r="BE344" s="2" cm="1">
        <f t="array" ref="BE344">TREND($AR344:$AS344,$AR$3:$AS$3,BE$1)</f>
        <v>1.19807</v>
      </c>
      <c r="BF344" s="20" cm="1">
        <f t="array" ref="BF344">TREND($AS344:$AT344,$AS$3:$AT$3,BF$1)</f>
        <v>1.0782629999999997</v>
      </c>
      <c r="BG344" s="20" cm="1">
        <f t="array" ref="BG344">TREND($AS344:$AT344,$AS$3:$AT$3,BG$1)</f>
        <v>0.9584559999999982</v>
      </c>
      <c r="BH344" s="20" cm="1">
        <f t="array" ref="BH344">TREND($AS344:$AT344,$AS$3:$AT$3,BH$1)</f>
        <v>0.83864899999999665</v>
      </c>
      <c r="BI344" s="20" cm="1">
        <f t="array" ref="BI344">TREND($AS344:$AT344,$AS$3:$AT$3,BI$1)</f>
        <v>0.7188420000000022</v>
      </c>
      <c r="BJ344" s="20" cm="1">
        <f t="array" ref="BJ344">TREND($AS344:$AT344,$AS$3:$AT$3,BJ$1)</f>
        <v>0.59903500000000065</v>
      </c>
      <c r="BK344" s="20" cm="1">
        <f t="array" ref="BK344">TREND($AS344:$AT344,$AS$3:$AT$3,BK$1)</f>
        <v>0.4792279999999991</v>
      </c>
      <c r="BL344" s="20" cm="1">
        <f t="array" ref="BL344">TREND($AS344:$AT344,$AS$3:$AT$3,BL$1)</f>
        <v>0.35942099999999755</v>
      </c>
      <c r="BM344" s="20" cm="1">
        <f t="array" ref="BM344">TREND($AS344:$AT344,$AS$3:$AT$3,BM$1)</f>
        <v>0.2396140000000031</v>
      </c>
    </row>
    <row r="345" spans="1:65" x14ac:dyDescent="0.35">
      <c r="A345" t="str">
        <f>IF(BYDem!B343="","\I:",BYDem!B343)</f>
        <v>Canada</v>
      </c>
      <c r="B345" t="str">
        <f>BYDem!E343</f>
        <v>REA</v>
      </c>
      <c r="C345" t="str">
        <f t="shared" si="122"/>
        <v>REA</v>
      </c>
      <c r="D345" s="4">
        <f>SUMIFS(BYDem!$M$2:$M$2000,BYDem!$B$2:$B$2000,Demands!$A345,BYDem!$E$2:$E$2000,Demands!$B345)</f>
        <v>76.058035782775406</v>
      </c>
      <c r="E345" s="4">
        <f t="shared" si="103"/>
        <v>76.526590099607816</v>
      </c>
      <c r="F345" s="4">
        <f t="shared" si="104"/>
        <v>85.571736244636554</v>
      </c>
      <c r="G345" s="4">
        <f t="shared" si="105"/>
        <v>94.203942355147589</v>
      </c>
      <c r="H345" s="4">
        <f t="shared" si="106"/>
        <v>103.8285304302521</v>
      </c>
      <c r="I345" s="4">
        <f t="shared" si="107"/>
        <v>114.43010806440941</v>
      </c>
      <c r="J345" s="4">
        <f t="shared" si="108"/>
        <v>125.41805242218736</v>
      </c>
      <c r="K345" s="4">
        <f t="shared" si="109"/>
        <v>136.33524755427757</v>
      </c>
      <c r="L345" s="4">
        <f t="shared" si="110"/>
        <v>147.17609316577602</v>
      </c>
      <c r="M345" s="4">
        <f t="shared" si="111"/>
        <v>158.05068405314989</v>
      </c>
      <c r="N345" s="4">
        <f t="shared" si="112"/>
        <v>168.08568239813906</v>
      </c>
      <c r="O345" s="4">
        <f t="shared" si="113"/>
        <v>176.94690259562864</v>
      </c>
      <c r="P345" s="4">
        <f t="shared" si="114"/>
        <v>184.30915994744475</v>
      </c>
      <c r="Q345" s="4">
        <f t="shared" si="115"/>
        <v>190.14109192404561</v>
      </c>
      <c r="R345" s="4">
        <f t="shared" si="116"/>
        <v>194.57679809495315</v>
      </c>
      <c r="S345" s="4">
        <f t="shared" si="117"/>
        <v>197.79559162303406</v>
      </c>
      <c r="T345" s="4">
        <f t="shared" si="118"/>
        <v>199.97627231717703</v>
      </c>
      <c r="U345" s="4">
        <f t="shared" si="119"/>
        <v>201.2684669362668</v>
      </c>
      <c r="W345" s="5" t="str">
        <f>VLOOKUP(C345&amp;A345,Driver_elast!$A$2:$D$1161,4,FALSE)</f>
        <v>GDP</v>
      </c>
      <c r="X345" s="5">
        <v>0</v>
      </c>
      <c r="Y345" s="2">
        <f>SUMIFS('Growth rates'!D$4:D$999,'Growth rates'!$B$4:$B$999,Demands!$A345,'Growth rates'!$C$4:$C$999,$W345)</f>
        <v>1</v>
      </c>
      <c r="Z345" s="2">
        <f>SUMIFS('Growth rates'!E$4:E$999,'Growth rates'!$B$4:$B$999,Demands!$A345,'Growth rates'!$C$4:$C$999,$W345)</f>
        <v>1.0067167739959313</v>
      </c>
      <c r="AA345" s="2">
        <f>SUMIFS('Growth rates'!F$4:F$999,'Growth rates'!$B$4:$B$999,Demands!$A345,'Growth rates'!$C$4:$C$999,$W345)</f>
        <v>1.1364515566099329</v>
      </c>
      <c r="AB345" s="2">
        <f>SUMIFS('Growth rates'!G$4:G$999,'Growth rates'!$B$4:$B$999,Demands!$A345,'Growth rates'!$C$4:$C$999,$W345)</f>
        <v>1.2614453023463557</v>
      </c>
      <c r="AC345" s="2">
        <f>SUMIFS('Growth rates'!H$4:H$999,'Growth rates'!$B$4:$B$999,Demands!$A345,'Growth rates'!$C$4:$C$999,$W345)</f>
        <v>1.4019618251954686</v>
      </c>
      <c r="AD345" s="2">
        <f>SUMIFS('Growth rates'!I$4:I$999,'Growth rates'!$B$4:$B$999,Demands!$A345,'Growth rates'!$C$4:$C$999,$W345)</f>
        <v>1.5580377354806507</v>
      </c>
      <c r="AE345" s="2">
        <f>SUMIFS('Growth rates'!J$4:J$999,'Growth rates'!$B$4:$B$999,Demands!$A345,'Growth rates'!$C$4:$C$999,$W345)</f>
        <v>1.7211550312957247</v>
      </c>
      <c r="AF345" s="2">
        <f>SUMIFS('Growth rates'!K$4:K$999,'Growth rates'!$B$4:$B$999,Demands!$A345,'Growth rates'!$C$4:$C$999,$W345)</f>
        <v>1.8845041924921988</v>
      </c>
      <c r="AG345" s="2">
        <f>SUMIFS('Growth rates'!L$4:L$999,'Growth rates'!$B$4:$B$999,Demands!$A345,'Growth rates'!$C$4:$C$999,$W345)</f>
        <v>2.0478838622914886</v>
      </c>
      <c r="AH345" s="2">
        <f>SUMIFS('Growth rates'!M$4:M$999,'Growth rates'!$B$4:$B$999,Demands!$A345,'Growth rates'!$C$4:$C$999,$W345)</f>
        <v>2.2128621828783279</v>
      </c>
      <c r="AI345" s="2">
        <f>SUMIFS('Growth rates'!N$4:N$999,'Growth rates'!$B$4:$B$999,Demands!$A345,'Growth rates'!$C$4:$C$999,$W345)</f>
        <v>2.3830696779877991</v>
      </c>
      <c r="AJ345" s="2">
        <f>SUMIFS('Growth rates'!O$4:O$999,'Growth rates'!$B$4:$B$999,Demands!$A345,'Growth rates'!$C$4:$C$999,$W345)</f>
        <v>2.5542900587107553</v>
      </c>
      <c r="AK345" s="2">
        <f>SUMIFS('Growth rates'!P$4:P$999,'Growth rates'!$B$4:$B$999,Demands!$A345,'Growth rates'!$C$4:$C$999,$W345)</f>
        <v>2.7198236358688423</v>
      </c>
      <c r="AL345" s="2">
        <f>SUMIFS('Growth rates'!Q$4:Q$999,'Growth rates'!$B$4:$B$999,Demands!$A345,'Growth rates'!$C$4:$C$999,$W345)</f>
        <v>2.8762107339027461</v>
      </c>
      <c r="AM345" s="2">
        <f>SUMIFS('Growth rates'!R$4:R$999,'Growth rates'!$B$4:$B$999,Demands!$A345,'Growth rates'!$C$4:$C$999,$W345)</f>
        <v>3.0225238912868653</v>
      </c>
      <c r="AN345" s="2">
        <f>SUMIFS('Growth rates'!S$4:S$999,'Growth rates'!$B$4:$B$999,Demands!$A345,'Growth rates'!$C$4:$C$999,$W345)</f>
        <v>3.1588119217857051</v>
      </c>
      <c r="AO345" s="2">
        <f>SUMIFS('Growth rates'!T$4:T$999,'Growth rates'!$B$4:$B$999,Demands!$A345,'Growth rates'!$C$4:$C$999,$W345)</f>
        <v>3.2853799114274245</v>
      </c>
      <c r="AP345" s="2">
        <f>SUMIFS('Growth rates'!U$4:U$999,'Growth rates'!$B$4:$B$999,Demands!$A345,'Growth rates'!$C$4:$C$999,$W345)</f>
        <v>3.4011112453489636</v>
      </c>
      <c r="AR345">
        <f>VLOOKUP(C345&amp;A345,Driver_elast!$A$2:$E$1161,5,FALSE)</f>
        <v>0.91717899999999997</v>
      </c>
      <c r="AS345">
        <f t="shared" si="120"/>
        <v>0.91717899999999997</v>
      </c>
      <c r="AT345">
        <f t="shared" si="121"/>
        <v>0.18343579999999998</v>
      </c>
      <c r="AV345" s="2" cm="1">
        <f t="array" ref="AV345">TREND($AR345:$AS345,$AR$3:$AS$3,AV$1)</f>
        <v>0.91717899999999997</v>
      </c>
      <c r="AW345" s="2" cm="1">
        <f t="array" ref="AW345">TREND($AR345:$AS345,$AR$3:$AS$3,AW$1)</f>
        <v>0.91717899999999997</v>
      </c>
      <c r="AX345" s="2" cm="1">
        <f t="array" ref="AX345">TREND($AR345:$AS345,$AR$3:$AS$3,AX$1)</f>
        <v>0.91717899999999997</v>
      </c>
      <c r="AY345" s="2" cm="1">
        <f t="array" ref="AY345">TREND($AR345:$AS345,$AR$3:$AS$3,AY$1)</f>
        <v>0.91717899999999997</v>
      </c>
      <c r="AZ345" s="2" cm="1">
        <f t="array" ref="AZ345">TREND($AR345:$AS345,$AR$3:$AS$3,AZ$1)</f>
        <v>0.91717899999999997</v>
      </c>
      <c r="BA345" s="2" cm="1">
        <f t="array" ref="BA345">TREND($AR345:$AS345,$AR$3:$AS$3,BA$1)</f>
        <v>0.91717899999999997</v>
      </c>
      <c r="BB345" s="2" cm="1">
        <f t="array" ref="BB345">TREND($AR345:$AS345,$AR$3:$AS$3,BB$1)</f>
        <v>0.91717899999999997</v>
      </c>
      <c r="BC345" s="2" cm="1">
        <f t="array" ref="BC345">TREND($AR345:$AS345,$AR$3:$AS$3,BC$1)</f>
        <v>0.91717899999999997</v>
      </c>
      <c r="BD345" s="2" cm="1">
        <f t="array" ref="BD345">TREND($AR345:$AS345,$AR$3:$AS$3,BD$1)</f>
        <v>0.91717899999999997</v>
      </c>
      <c r="BE345" s="2" cm="1">
        <f t="array" ref="BE345">TREND($AR345:$AS345,$AR$3:$AS$3,BE$1)</f>
        <v>0.91717899999999997</v>
      </c>
      <c r="BF345" s="20" cm="1">
        <f t="array" ref="BF345">TREND($AS345:$AT345,$AS$3:$AT$3,BF$1)</f>
        <v>0.82546110000000539</v>
      </c>
      <c r="BG345" s="20" cm="1">
        <f t="array" ref="BG345">TREND($AS345:$AT345,$AS$3:$AT$3,BG$1)</f>
        <v>0.73374319999999926</v>
      </c>
      <c r="BH345" s="20" cm="1">
        <f t="array" ref="BH345">TREND($AS345:$AT345,$AS$3:$AT$3,BH$1)</f>
        <v>0.64202530000000024</v>
      </c>
      <c r="BI345" s="20" cm="1">
        <f t="array" ref="BI345">TREND($AS345:$AT345,$AS$3:$AT$3,BI$1)</f>
        <v>0.55030740000000122</v>
      </c>
      <c r="BJ345" s="20" cm="1">
        <f t="array" ref="BJ345">TREND($AS345:$AT345,$AS$3:$AT$3,BJ$1)</f>
        <v>0.4585895000000022</v>
      </c>
      <c r="BK345" s="20" cm="1">
        <f t="array" ref="BK345">TREND($AS345:$AT345,$AS$3:$AT$3,BK$1)</f>
        <v>0.36687160000000318</v>
      </c>
      <c r="BL345" s="20" cm="1">
        <f t="array" ref="BL345">TREND($AS345:$AT345,$AS$3:$AT$3,BL$1)</f>
        <v>0.27515370000000416</v>
      </c>
      <c r="BM345" s="20" cm="1">
        <f t="array" ref="BM345">TREND($AS345:$AT345,$AS$3:$AT$3,BM$1)</f>
        <v>0.18343580000000514</v>
      </c>
    </row>
    <row r="346" spans="1:65" x14ac:dyDescent="0.35">
      <c r="A346" t="str">
        <f>IF(BYDem!B344="","\I:",BYDem!B344)</f>
        <v>Canada</v>
      </c>
      <c r="B346" t="str">
        <f>BYDem!E344</f>
        <v>RHW</v>
      </c>
      <c r="C346" t="str">
        <f t="shared" si="122"/>
        <v>RHW</v>
      </c>
      <c r="D346" s="4">
        <f>SUMIFS(BYDem!$M$2:$M$2000,BYDem!$B$2:$B$2000,Demands!$A346,BYDem!$E$2:$E$2000,Demands!$B346)</f>
        <v>198.477660834273</v>
      </c>
      <c r="E346" s="4">
        <f t="shared" si="103"/>
        <v>198.95040282813756</v>
      </c>
      <c r="F346" s="4">
        <f t="shared" si="104"/>
        <v>222.9090691530966</v>
      </c>
      <c r="G346" s="4">
        <f t="shared" si="105"/>
        <v>245.23707008299257</v>
      </c>
      <c r="H346" s="4">
        <f t="shared" si="106"/>
        <v>270.20725784475985</v>
      </c>
      <c r="I346" s="4">
        <f t="shared" si="107"/>
        <v>297.73900034180548</v>
      </c>
      <c r="J346" s="4">
        <f t="shared" si="108"/>
        <v>325.71215615654569</v>
      </c>
      <c r="K346" s="4">
        <f t="shared" si="109"/>
        <v>352.2132415283553</v>
      </c>
      <c r="L346" s="4">
        <f t="shared" si="110"/>
        <v>378.27931198976074</v>
      </c>
      <c r="M346" s="4">
        <f t="shared" si="111"/>
        <v>403.69939447335884</v>
      </c>
      <c r="N346" s="4">
        <f t="shared" si="112"/>
        <v>427.25129757226694</v>
      </c>
      <c r="O346" s="4">
        <f t="shared" si="113"/>
        <v>448.00873302354785</v>
      </c>
      <c r="P346" s="4">
        <f t="shared" si="114"/>
        <v>465.51005756686004</v>
      </c>
      <c r="Q346" s="4">
        <f t="shared" si="115"/>
        <v>479.95410796666295</v>
      </c>
      <c r="R346" s="4">
        <f t="shared" si="116"/>
        <v>491.71004318216973</v>
      </c>
      <c r="S346" s="4">
        <f t="shared" si="117"/>
        <v>500.97851461155631</v>
      </c>
      <c r="T346" s="4">
        <f t="shared" si="118"/>
        <v>507.78734185236681</v>
      </c>
      <c r="U346" s="4">
        <f t="shared" si="119"/>
        <v>512.13544406874757</v>
      </c>
      <c r="W346" s="5" t="str">
        <f>VLOOKUP(C346&amp;A346,Driver_elast!$A$2:$D$1161,4,FALSE)</f>
        <v>GDPPCAP</v>
      </c>
      <c r="X346" s="5">
        <v>1</v>
      </c>
      <c r="Y346" s="2">
        <f>SUMIFS('Growth rates'!D$4:D$999,'Growth rates'!$B$4:$B$999,Demands!$A346,'Growth rates'!$C$4:$C$999,$W346)</f>
        <v>1</v>
      </c>
      <c r="Z346" s="2">
        <f>SUMIFS('Growth rates'!E$4:E$999,'Growth rates'!$B$4:$B$999,Demands!$A346,'Growth rates'!$C$4:$C$999,$W346)</f>
        <v>1.0019961129000807</v>
      </c>
      <c r="AA346" s="2">
        <f>SUMIFS('Growth rates'!F$4:F$999,'Growth rates'!$B$4:$B$999,Demands!$A346,'Growth rates'!$C$4:$C$999,$W346)</f>
        <v>1.1052099875627319</v>
      </c>
      <c r="AB346" s="2">
        <f>SUMIFS('Growth rates'!G$4:G$999,'Growth rates'!$B$4:$B$999,Demands!$A346,'Growth rates'!$C$4:$C$999,$W346)</f>
        <v>1.2019014762074469</v>
      </c>
      <c r="AC346" s="2">
        <f>SUMIFS('Growth rates'!H$4:H$999,'Growth rates'!$B$4:$B$999,Demands!$A346,'Growth rates'!$C$4:$C$999,$W346)</f>
        <v>1.3110923544249617</v>
      </c>
      <c r="AD346" s="2">
        <f>SUMIFS('Growth rates'!I$4:I$999,'Growth rates'!$B$4:$B$999,Demands!$A346,'Growth rates'!$C$4:$C$999,$W346)</f>
        <v>1.4329110667859042</v>
      </c>
      <c r="AE346" s="2">
        <f>SUMIFS('Growth rates'!J$4:J$999,'Growth rates'!$B$4:$B$999,Demands!$A346,'Growth rates'!$C$4:$C$999,$W346)</f>
        <v>1.558439467486098</v>
      </c>
      <c r="AF346" s="2">
        <f>SUMIFS('Growth rates'!K$4:K$999,'Growth rates'!$B$4:$B$999,Demands!$A346,'Growth rates'!$C$4:$C$999,$W346)</f>
        <v>1.6793961882546129</v>
      </c>
      <c r="AG346" s="2">
        <f>SUMIFS('Growth rates'!L$4:L$999,'Growth rates'!$B$4:$B$999,Demands!$A346,'Growth rates'!$C$4:$C$999,$W346)</f>
        <v>1.800751114547861</v>
      </c>
      <c r="AH346" s="2">
        <f>SUMIFS('Growth rates'!M$4:M$999,'Growth rates'!$B$4:$B$999,Demands!$A346,'Growth rates'!$C$4:$C$999,$W346)</f>
        <v>1.9217602218750858</v>
      </c>
      <c r="AI346" s="2">
        <f>SUMIFS('Growth rates'!N$4:N$999,'Growth rates'!$B$4:$B$999,Demands!$A346,'Growth rates'!$C$4:$C$999,$W346)</f>
        <v>2.0463334154293933</v>
      </c>
      <c r="AJ346" s="2">
        <f>SUMIFS('Growth rates'!O$4:O$999,'Growth rates'!$B$4:$B$999,Demands!$A346,'Growth rates'!$C$4:$C$999,$W346)</f>
        <v>2.1706063960614475</v>
      </c>
      <c r="AK346" s="2">
        <f>SUMIFS('Growth rates'!P$4:P$999,'Growth rates'!$B$4:$B$999,Demands!$A346,'Growth rates'!$C$4:$C$999,$W346)</f>
        <v>2.2917407917393477</v>
      </c>
      <c r="AL346" s="2">
        <f>SUMIFS('Growth rates'!Q$4:Q$999,'Growth rates'!$B$4:$B$999,Demands!$A346,'Growth rates'!$C$4:$C$999,$W346)</f>
        <v>2.4102560237989432</v>
      </c>
      <c r="AM346" s="2">
        <f>SUMIFS('Growth rates'!R$4:R$999,'Growth rates'!$B$4:$B$999,Demands!$A346,'Growth rates'!$C$4:$C$999,$W346)</f>
        <v>2.5283290361900925</v>
      </c>
      <c r="AN346" s="2">
        <f>SUMIFS('Growth rates'!S$4:S$999,'Growth rates'!$B$4:$B$999,Demands!$A346,'Growth rates'!$C$4:$C$999,$W346)</f>
        <v>2.6474731626978674</v>
      </c>
      <c r="AO346" s="2">
        <f>SUMIFS('Growth rates'!T$4:T$999,'Growth rates'!$B$4:$B$999,Demands!$A346,'Growth rates'!$C$4:$C$999,$W346)</f>
        <v>2.7674130194897204</v>
      </c>
      <c r="AP346" s="2">
        <f>SUMIFS('Growth rates'!U$4:U$999,'Growth rates'!$B$4:$B$999,Demands!$A346,'Growth rates'!$C$4:$C$999,$W346)</f>
        <v>2.885897606362136</v>
      </c>
      <c r="AR346">
        <f>VLOOKUP(C346&amp;A346,Driver_elast!$A$2:$E$1161,5,FALSE)</f>
        <v>1.19807</v>
      </c>
      <c r="AS346">
        <f t="shared" si="120"/>
        <v>1</v>
      </c>
      <c r="AT346">
        <f t="shared" si="121"/>
        <v>0.2</v>
      </c>
      <c r="AV346" s="2" cm="1">
        <f t="array" ref="AV346">TREND($AR346:$AS346,$AR$3:$AS$3,AV$1)</f>
        <v>1.1980700000000013</v>
      </c>
      <c r="AW346" s="2" cm="1">
        <f t="array" ref="AW346">TREND($AR346:$AS346,$AR$3:$AS$3,AW$1)</f>
        <v>1.1932390243902447</v>
      </c>
      <c r="AX346" s="2" cm="1">
        <f t="array" ref="AX346">TREND($AR346:$AS346,$AR$3:$AS$3,AX$1)</f>
        <v>1.169084146341465</v>
      </c>
      <c r="AY346" s="2" cm="1">
        <f t="array" ref="AY346">TREND($AR346:$AS346,$AR$3:$AS$3,AY$1)</f>
        <v>1.1449292682926835</v>
      </c>
      <c r="AZ346" s="2" cm="1">
        <f t="array" ref="AZ346">TREND($AR346:$AS346,$AR$3:$AS$3,AZ$1)</f>
        <v>1.1207743902439038</v>
      </c>
      <c r="BA346" s="2" cm="1">
        <f t="array" ref="BA346">TREND($AR346:$AS346,$AR$3:$AS$3,BA$1)</f>
        <v>1.0966195121951241</v>
      </c>
      <c r="BB346" s="2" cm="1">
        <f t="array" ref="BB346">TREND($AR346:$AS346,$AR$3:$AS$3,BB$1)</f>
        <v>1.0724646341463426</v>
      </c>
      <c r="BC346" s="2" cm="1">
        <f t="array" ref="BC346">TREND($AR346:$AS346,$AR$3:$AS$3,BC$1)</f>
        <v>1.0483097560975629</v>
      </c>
      <c r="BD346" s="2" cm="1">
        <f t="array" ref="BD346">TREND($AR346:$AS346,$AR$3:$AS$3,BD$1)</f>
        <v>1.0241548780487815</v>
      </c>
      <c r="BE346" s="2" cm="1">
        <f t="array" ref="BE346">TREND($AR346:$AS346,$AR$3:$AS$3,BE$1)</f>
        <v>1.0000000000000018</v>
      </c>
      <c r="BF346" s="20" cm="1">
        <f t="array" ref="BF346">TREND($AS346:$AT346,$AS$3:$AT$3,BF$1)</f>
        <v>0.90000000000000568</v>
      </c>
      <c r="BG346" s="20" cm="1">
        <f t="array" ref="BG346">TREND($AS346:$AT346,$AS$3:$AT$3,BG$1)</f>
        <v>0.80000000000000426</v>
      </c>
      <c r="BH346" s="20" cm="1">
        <f t="array" ref="BH346">TREND($AS346:$AT346,$AS$3:$AT$3,BH$1)</f>
        <v>0.70000000000000284</v>
      </c>
      <c r="BI346" s="20" cm="1">
        <f t="array" ref="BI346">TREND($AS346:$AT346,$AS$3:$AT$3,BI$1)</f>
        <v>0.60000000000000142</v>
      </c>
      <c r="BJ346" s="20" cm="1">
        <f t="array" ref="BJ346">TREND($AS346:$AT346,$AS$3:$AT$3,BJ$1)</f>
        <v>0.5</v>
      </c>
      <c r="BK346" s="20" cm="1">
        <f t="array" ref="BK346">TREND($AS346:$AT346,$AS$3:$AT$3,BK$1)</f>
        <v>0.40000000000000568</v>
      </c>
      <c r="BL346" s="20" cm="1">
        <f t="array" ref="BL346">TREND($AS346:$AT346,$AS$3:$AT$3,BL$1)</f>
        <v>0.30000000000000426</v>
      </c>
      <c r="BM346" s="20" cm="1">
        <f t="array" ref="BM346">TREND($AS346:$AT346,$AS$3:$AT$3,BM$1)</f>
        <v>0.20000000000000284</v>
      </c>
    </row>
    <row r="347" spans="1:65" x14ac:dyDescent="0.35">
      <c r="A347" t="str">
        <f>IF(BYDem!B345="","\I:",BYDem!B345)</f>
        <v>Canada</v>
      </c>
      <c r="B347" t="str">
        <f>BYDem!E345</f>
        <v>RLI</v>
      </c>
      <c r="C347" t="str">
        <f t="shared" si="122"/>
        <v>RLI</v>
      </c>
      <c r="D347" s="4">
        <f>SUMIFS(BYDem!$M$2:$M$2000,BYDem!$B$2:$B$2000,Demands!$A347,BYDem!$E$2:$E$2000,Demands!$B347)</f>
        <v>75.843751862602701</v>
      </c>
      <c r="E347" s="4">
        <f t="shared" si="103"/>
        <v>76.056273416628954</v>
      </c>
      <c r="F347" s="4">
        <f t="shared" si="104"/>
        <v>80.145174499877925</v>
      </c>
      <c r="G347" s="4">
        <f t="shared" si="105"/>
        <v>83.822543178025924</v>
      </c>
      <c r="H347" s="4">
        <f t="shared" si="106"/>
        <v>87.717855122574449</v>
      </c>
      <c r="I347" s="4">
        <f t="shared" si="107"/>
        <v>91.791752932576387</v>
      </c>
      <c r="J347" s="4">
        <f t="shared" si="108"/>
        <v>95.800864510787704</v>
      </c>
      <c r="K347" s="4">
        <f t="shared" si="109"/>
        <v>99.593916408592818</v>
      </c>
      <c r="L347" s="4">
        <f t="shared" si="110"/>
        <v>103.19601964507414</v>
      </c>
      <c r="M347" s="4">
        <f t="shared" si="111"/>
        <v>106.66424205352365</v>
      </c>
      <c r="N347" s="4">
        <f t="shared" si="112"/>
        <v>109.74464913649581</v>
      </c>
      <c r="O347" s="4">
        <f t="shared" si="113"/>
        <v>112.37621653678023</v>
      </c>
      <c r="P347" s="4">
        <f t="shared" si="114"/>
        <v>114.50293877389441</v>
      </c>
      <c r="Q347" s="4">
        <f t="shared" si="115"/>
        <v>116.15091332032172</v>
      </c>
      <c r="R347" s="4">
        <f t="shared" si="116"/>
        <v>117.38338727924864</v>
      </c>
      <c r="S347" s="4">
        <f t="shared" si="117"/>
        <v>118.26662384587455</v>
      </c>
      <c r="T347" s="4">
        <f t="shared" si="118"/>
        <v>118.85969391427059</v>
      </c>
      <c r="U347" s="4">
        <f t="shared" si="119"/>
        <v>119.20903720226249</v>
      </c>
      <c r="W347" s="5" t="str">
        <f>VLOOKUP(C347&amp;A347,Driver_elast!$A$2:$D$1161,4,FALSE)</f>
        <v>GDP</v>
      </c>
      <c r="X347" s="5">
        <v>1</v>
      </c>
      <c r="Y347" s="2">
        <f>SUMIFS('Growth rates'!D$4:D$999,'Growth rates'!$B$4:$B$999,Demands!$A347,'Growth rates'!$C$4:$C$999,$W347)</f>
        <v>1</v>
      </c>
      <c r="Z347" s="2">
        <f>SUMIFS('Growth rates'!E$4:E$999,'Growth rates'!$B$4:$B$999,Demands!$A347,'Growth rates'!$C$4:$C$999,$W347)</f>
        <v>1.0067167739959313</v>
      </c>
      <c r="AA347" s="2">
        <f>SUMIFS('Growth rates'!F$4:F$999,'Growth rates'!$B$4:$B$999,Demands!$A347,'Growth rates'!$C$4:$C$999,$W347)</f>
        <v>1.1364515566099329</v>
      </c>
      <c r="AB347" s="2">
        <f>SUMIFS('Growth rates'!G$4:G$999,'Growth rates'!$B$4:$B$999,Demands!$A347,'Growth rates'!$C$4:$C$999,$W347)</f>
        <v>1.2614453023463557</v>
      </c>
      <c r="AC347" s="2">
        <f>SUMIFS('Growth rates'!H$4:H$999,'Growth rates'!$B$4:$B$999,Demands!$A347,'Growth rates'!$C$4:$C$999,$W347)</f>
        <v>1.4019618251954686</v>
      </c>
      <c r="AD347" s="2">
        <f>SUMIFS('Growth rates'!I$4:I$999,'Growth rates'!$B$4:$B$999,Demands!$A347,'Growth rates'!$C$4:$C$999,$W347)</f>
        <v>1.5580377354806507</v>
      </c>
      <c r="AE347" s="2">
        <f>SUMIFS('Growth rates'!J$4:J$999,'Growth rates'!$B$4:$B$999,Demands!$A347,'Growth rates'!$C$4:$C$999,$W347)</f>
        <v>1.7211550312957247</v>
      </c>
      <c r="AF347" s="2">
        <f>SUMIFS('Growth rates'!K$4:K$999,'Growth rates'!$B$4:$B$999,Demands!$A347,'Growth rates'!$C$4:$C$999,$W347)</f>
        <v>1.8845041924921988</v>
      </c>
      <c r="AG347" s="2">
        <f>SUMIFS('Growth rates'!L$4:L$999,'Growth rates'!$B$4:$B$999,Demands!$A347,'Growth rates'!$C$4:$C$999,$W347)</f>
        <v>2.0478838622914886</v>
      </c>
      <c r="AH347" s="2">
        <f>SUMIFS('Growth rates'!M$4:M$999,'Growth rates'!$B$4:$B$999,Demands!$A347,'Growth rates'!$C$4:$C$999,$W347)</f>
        <v>2.2128621828783279</v>
      </c>
      <c r="AI347" s="2">
        <f>SUMIFS('Growth rates'!N$4:N$999,'Growth rates'!$B$4:$B$999,Demands!$A347,'Growth rates'!$C$4:$C$999,$W347)</f>
        <v>2.3830696779877991</v>
      </c>
      <c r="AJ347" s="2">
        <f>SUMIFS('Growth rates'!O$4:O$999,'Growth rates'!$B$4:$B$999,Demands!$A347,'Growth rates'!$C$4:$C$999,$W347)</f>
        <v>2.5542900587107553</v>
      </c>
      <c r="AK347" s="2">
        <f>SUMIFS('Growth rates'!P$4:P$999,'Growth rates'!$B$4:$B$999,Demands!$A347,'Growth rates'!$C$4:$C$999,$W347)</f>
        <v>2.7198236358688423</v>
      </c>
      <c r="AL347" s="2">
        <f>SUMIFS('Growth rates'!Q$4:Q$999,'Growth rates'!$B$4:$B$999,Demands!$A347,'Growth rates'!$C$4:$C$999,$W347)</f>
        <v>2.8762107339027461</v>
      </c>
      <c r="AM347" s="2">
        <f>SUMIFS('Growth rates'!R$4:R$999,'Growth rates'!$B$4:$B$999,Demands!$A347,'Growth rates'!$C$4:$C$999,$W347)</f>
        <v>3.0225238912868653</v>
      </c>
      <c r="AN347" s="2">
        <f>SUMIFS('Growth rates'!S$4:S$999,'Growth rates'!$B$4:$B$999,Demands!$A347,'Growth rates'!$C$4:$C$999,$W347)</f>
        <v>3.1588119217857051</v>
      </c>
      <c r="AO347" s="2">
        <f>SUMIFS('Growth rates'!T$4:T$999,'Growth rates'!$B$4:$B$999,Demands!$A347,'Growth rates'!$C$4:$C$999,$W347)</f>
        <v>3.2853799114274245</v>
      </c>
      <c r="AP347" s="2">
        <f>SUMIFS('Growth rates'!U$4:U$999,'Growth rates'!$B$4:$B$999,Demands!$A347,'Growth rates'!$C$4:$C$999,$W347)</f>
        <v>3.4011112453489636</v>
      </c>
      <c r="AR347">
        <f>VLOOKUP(C347&amp;A347,Driver_elast!$A$2:$E$1161,5,FALSE)</f>
        <v>0.41717900000000002</v>
      </c>
      <c r="AS347">
        <f t="shared" si="120"/>
        <v>0.41717900000000002</v>
      </c>
      <c r="AT347">
        <f t="shared" si="121"/>
        <v>8.3435800000000004E-2</v>
      </c>
      <c r="AV347" s="2" cm="1">
        <f t="array" ref="AV347">TREND($AR347:$AS347,$AR$3:$AS$3,AV$1)</f>
        <v>0.41717900000000002</v>
      </c>
      <c r="AW347" s="2" cm="1">
        <f t="array" ref="AW347">TREND($AR347:$AS347,$AR$3:$AS$3,AW$1)</f>
        <v>0.41717900000000002</v>
      </c>
      <c r="AX347" s="2" cm="1">
        <f t="array" ref="AX347">TREND($AR347:$AS347,$AR$3:$AS$3,AX$1)</f>
        <v>0.41717900000000002</v>
      </c>
      <c r="AY347" s="2" cm="1">
        <f t="array" ref="AY347">TREND($AR347:$AS347,$AR$3:$AS$3,AY$1)</f>
        <v>0.41717900000000002</v>
      </c>
      <c r="AZ347" s="2" cm="1">
        <f t="array" ref="AZ347">TREND($AR347:$AS347,$AR$3:$AS$3,AZ$1)</f>
        <v>0.41717900000000002</v>
      </c>
      <c r="BA347" s="2" cm="1">
        <f t="array" ref="BA347">TREND($AR347:$AS347,$AR$3:$AS$3,BA$1)</f>
        <v>0.41717900000000002</v>
      </c>
      <c r="BB347" s="2" cm="1">
        <f t="array" ref="BB347">TREND($AR347:$AS347,$AR$3:$AS$3,BB$1)</f>
        <v>0.41717900000000002</v>
      </c>
      <c r="BC347" s="2" cm="1">
        <f t="array" ref="BC347">TREND($AR347:$AS347,$AR$3:$AS$3,BC$1)</f>
        <v>0.41717900000000002</v>
      </c>
      <c r="BD347" s="2" cm="1">
        <f t="array" ref="BD347">TREND($AR347:$AS347,$AR$3:$AS$3,BD$1)</f>
        <v>0.41717900000000002</v>
      </c>
      <c r="BE347" s="2" cm="1">
        <f t="array" ref="BE347">TREND($AR347:$AS347,$AR$3:$AS$3,BE$1)</f>
        <v>0.41717900000000002</v>
      </c>
      <c r="BF347" s="20" cm="1">
        <f t="array" ref="BF347">TREND($AS347:$AT347,$AS$3:$AT$3,BF$1)</f>
        <v>0.37546110000000255</v>
      </c>
      <c r="BG347" s="20" cm="1">
        <f t="array" ref="BG347">TREND($AS347:$AT347,$AS$3:$AT$3,BG$1)</f>
        <v>0.33374320000000068</v>
      </c>
      <c r="BH347" s="20" cm="1">
        <f t="array" ref="BH347">TREND($AS347:$AT347,$AS$3:$AT$3,BH$1)</f>
        <v>0.29202530000000237</v>
      </c>
      <c r="BI347" s="20" cm="1">
        <f t="array" ref="BI347">TREND($AS347:$AT347,$AS$3:$AT$3,BI$1)</f>
        <v>0.25030740000000051</v>
      </c>
      <c r="BJ347" s="20" cm="1">
        <f t="array" ref="BJ347">TREND($AS347:$AT347,$AS$3:$AT$3,BJ$1)</f>
        <v>0.2085895000000022</v>
      </c>
      <c r="BK347" s="20" cm="1">
        <f t="array" ref="BK347">TREND($AS347:$AT347,$AS$3:$AT$3,BK$1)</f>
        <v>0.16687160000000034</v>
      </c>
      <c r="BL347" s="20" cm="1">
        <f t="array" ref="BL347">TREND($AS347:$AT347,$AS$3:$AT$3,BL$1)</f>
        <v>0.12515370000000203</v>
      </c>
      <c r="BM347" s="20" cm="1">
        <f t="array" ref="BM347">TREND($AS347:$AT347,$AS$3:$AT$3,BM$1)</f>
        <v>8.3435800000000171E-2</v>
      </c>
    </row>
    <row r="348" spans="1:65" x14ac:dyDescent="0.35">
      <c r="A348" t="str">
        <f>IF(BYDem!B346="","\I:",BYDem!B346)</f>
        <v>Canada</v>
      </c>
      <c r="B348" t="str">
        <f>BYDem!E346</f>
        <v>ROT</v>
      </c>
      <c r="C348" t="str">
        <f t="shared" si="122"/>
        <v>ROT</v>
      </c>
      <c r="D348" s="4">
        <f>SUMIFS(BYDem!$M$2:$M$2000,BYDem!$B$2:$B$2000,Demands!$A348,BYDem!$E$2:$E$2000,Demands!$B348)</f>
        <v>0</v>
      </c>
      <c r="E348" s="4">
        <f t="shared" si="103"/>
        <v>0</v>
      </c>
      <c r="F348" s="4">
        <f t="shared" si="104"/>
        <v>0</v>
      </c>
      <c r="G348" s="4">
        <f t="shared" si="105"/>
        <v>0</v>
      </c>
      <c r="H348" s="4">
        <f t="shared" si="106"/>
        <v>0</v>
      </c>
      <c r="I348" s="4">
        <f t="shared" si="107"/>
        <v>0</v>
      </c>
      <c r="J348" s="4">
        <f t="shared" si="108"/>
        <v>0</v>
      </c>
      <c r="K348" s="4">
        <f t="shared" si="109"/>
        <v>0</v>
      </c>
      <c r="L348" s="4">
        <f t="shared" si="110"/>
        <v>0</v>
      </c>
      <c r="M348" s="4">
        <f t="shared" si="111"/>
        <v>0</v>
      </c>
      <c r="N348" s="4">
        <f t="shared" si="112"/>
        <v>0</v>
      </c>
      <c r="O348" s="4">
        <f t="shared" si="113"/>
        <v>0</v>
      </c>
      <c r="P348" s="4">
        <f t="shared" si="114"/>
        <v>0</v>
      </c>
      <c r="Q348" s="4">
        <f t="shared" si="115"/>
        <v>0</v>
      </c>
      <c r="R348" s="4">
        <f t="shared" si="116"/>
        <v>0</v>
      </c>
      <c r="S348" s="4">
        <f t="shared" si="117"/>
        <v>0</v>
      </c>
      <c r="T348" s="4">
        <f t="shared" si="118"/>
        <v>0</v>
      </c>
      <c r="U348" s="4">
        <f t="shared" si="119"/>
        <v>0</v>
      </c>
      <c r="W348" s="5" t="str">
        <f>VLOOKUP(C348&amp;A348,Driver_elast!$A$2:$D$1161,4,FALSE)</f>
        <v>GDPPCAP</v>
      </c>
      <c r="X348" s="5">
        <v>1</v>
      </c>
      <c r="Y348" s="2">
        <f>SUMIFS('Growth rates'!D$4:D$999,'Growth rates'!$B$4:$B$999,Demands!$A348,'Growth rates'!$C$4:$C$999,$W348)</f>
        <v>1</v>
      </c>
      <c r="Z348" s="2">
        <f>SUMIFS('Growth rates'!E$4:E$999,'Growth rates'!$B$4:$B$999,Demands!$A348,'Growth rates'!$C$4:$C$999,$W348)</f>
        <v>1.0019961129000807</v>
      </c>
      <c r="AA348" s="2">
        <f>SUMIFS('Growth rates'!F$4:F$999,'Growth rates'!$B$4:$B$999,Demands!$A348,'Growth rates'!$C$4:$C$999,$W348)</f>
        <v>1.1052099875627319</v>
      </c>
      <c r="AB348" s="2">
        <f>SUMIFS('Growth rates'!G$4:G$999,'Growth rates'!$B$4:$B$999,Demands!$A348,'Growth rates'!$C$4:$C$999,$W348)</f>
        <v>1.2019014762074469</v>
      </c>
      <c r="AC348" s="2">
        <f>SUMIFS('Growth rates'!H$4:H$999,'Growth rates'!$B$4:$B$999,Demands!$A348,'Growth rates'!$C$4:$C$999,$W348)</f>
        <v>1.3110923544249617</v>
      </c>
      <c r="AD348" s="2">
        <f>SUMIFS('Growth rates'!I$4:I$999,'Growth rates'!$B$4:$B$999,Demands!$A348,'Growth rates'!$C$4:$C$999,$W348)</f>
        <v>1.4329110667859042</v>
      </c>
      <c r="AE348" s="2">
        <f>SUMIFS('Growth rates'!J$4:J$999,'Growth rates'!$B$4:$B$999,Demands!$A348,'Growth rates'!$C$4:$C$999,$W348)</f>
        <v>1.558439467486098</v>
      </c>
      <c r="AF348" s="2">
        <f>SUMIFS('Growth rates'!K$4:K$999,'Growth rates'!$B$4:$B$999,Demands!$A348,'Growth rates'!$C$4:$C$999,$W348)</f>
        <v>1.6793961882546129</v>
      </c>
      <c r="AG348" s="2">
        <f>SUMIFS('Growth rates'!L$4:L$999,'Growth rates'!$B$4:$B$999,Demands!$A348,'Growth rates'!$C$4:$C$999,$W348)</f>
        <v>1.800751114547861</v>
      </c>
      <c r="AH348" s="2">
        <f>SUMIFS('Growth rates'!M$4:M$999,'Growth rates'!$B$4:$B$999,Demands!$A348,'Growth rates'!$C$4:$C$999,$W348)</f>
        <v>1.9217602218750858</v>
      </c>
      <c r="AI348" s="2">
        <f>SUMIFS('Growth rates'!N$4:N$999,'Growth rates'!$B$4:$B$999,Demands!$A348,'Growth rates'!$C$4:$C$999,$W348)</f>
        <v>2.0463334154293933</v>
      </c>
      <c r="AJ348" s="2">
        <f>SUMIFS('Growth rates'!O$4:O$999,'Growth rates'!$B$4:$B$999,Demands!$A348,'Growth rates'!$C$4:$C$999,$W348)</f>
        <v>2.1706063960614475</v>
      </c>
      <c r="AK348" s="2">
        <f>SUMIFS('Growth rates'!P$4:P$999,'Growth rates'!$B$4:$B$999,Demands!$A348,'Growth rates'!$C$4:$C$999,$W348)</f>
        <v>2.2917407917393477</v>
      </c>
      <c r="AL348" s="2">
        <f>SUMIFS('Growth rates'!Q$4:Q$999,'Growth rates'!$B$4:$B$999,Demands!$A348,'Growth rates'!$C$4:$C$999,$W348)</f>
        <v>2.4102560237989432</v>
      </c>
      <c r="AM348" s="2">
        <f>SUMIFS('Growth rates'!R$4:R$999,'Growth rates'!$B$4:$B$999,Demands!$A348,'Growth rates'!$C$4:$C$999,$W348)</f>
        <v>2.5283290361900925</v>
      </c>
      <c r="AN348" s="2">
        <f>SUMIFS('Growth rates'!S$4:S$999,'Growth rates'!$B$4:$B$999,Demands!$A348,'Growth rates'!$C$4:$C$999,$W348)</f>
        <v>2.6474731626978674</v>
      </c>
      <c r="AO348" s="2">
        <f>SUMIFS('Growth rates'!T$4:T$999,'Growth rates'!$B$4:$B$999,Demands!$A348,'Growth rates'!$C$4:$C$999,$W348)</f>
        <v>2.7674130194897204</v>
      </c>
      <c r="AP348" s="2">
        <f>SUMIFS('Growth rates'!U$4:U$999,'Growth rates'!$B$4:$B$999,Demands!$A348,'Growth rates'!$C$4:$C$999,$W348)</f>
        <v>2.885897606362136</v>
      </c>
      <c r="AR348">
        <f>VLOOKUP(C348&amp;A348,Driver_elast!$A$2:$E$1161,5,FALSE)</f>
        <v>1.19807</v>
      </c>
      <c r="AS348">
        <f t="shared" si="120"/>
        <v>1</v>
      </c>
      <c r="AT348">
        <f t="shared" si="121"/>
        <v>0.2</v>
      </c>
      <c r="AV348" s="2" cm="1">
        <f t="array" ref="AV348">TREND($AR348:$AS348,$AR$3:$AS$3,AV$1)</f>
        <v>1.1980700000000013</v>
      </c>
      <c r="AW348" s="2" cm="1">
        <f t="array" ref="AW348">TREND($AR348:$AS348,$AR$3:$AS$3,AW$1)</f>
        <v>1.1932390243902447</v>
      </c>
      <c r="AX348" s="2" cm="1">
        <f t="array" ref="AX348">TREND($AR348:$AS348,$AR$3:$AS$3,AX$1)</f>
        <v>1.169084146341465</v>
      </c>
      <c r="AY348" s="2" cm="1">
        <f t="array" ref="AY348">TREND($AR348:$AS348,$AR$3:$AS$3,AY$1)</f>
        <v>1.1449292682926835</v>
      </c>
      <c r="AZ348" s="2" cm="1">
        <f t="array" ref="AZ348">TREND($AR348:$AS348,$AR$3:$AS$3,AZ$1)</f>
        <v>1.1207743902439038</v>
      </c>
      <c r="BA348" s="2" cm="1">
        <f t="array" ref="BA348">TREND($AR348:$AS348,$AR$3:$AS$3,BA$1)</f>
        <v>1.0966195121951241</v>
      </c>
      <c r="BB348" s="2" cm="1">
        <f t="array" ref="BB348">TREND($AR348:$AS348,$AR$3:$AS$3,BB$1)</f>
        <v>1.0724646341463426</v>
      </c>
      <c r="BC348" s="2" cm="1">
        <f t="array" ref="BC348">TREND($AR348:$AS348,$AR$3:$AS$3,BC$1)</f>
        <v>1.0483097560975629</v>
      </c>
      <c r="BD348" s="2" cm="1">
        <f t="array" ref="BD348">TREND($AR348:$AS348,$AR$3:$AS$3,BD$1)</f>
        <v>1.0241548780487815</v>
      </c>
      <c r="BE348" s="2" cm="1">
        <f t="array" ref="BE348">TREND($AR348:$AS348,$AR$3:$AS$3,BE$1)</f>
        <v>1.0000000000000018</v>
      </c>
      <c r="BF348" s="20" cm="1">
        <f t="array" ref="BF348">TREND($AS348:$AT348,$AS$3:$AT$3,BF$1)</f>
        <v>0.90000000000000568</v>
      </c>
      <c r="BG348" s="20" cm="1">
        <f t="array" ref="BG348">TREND($AS348:$AT348,$AS$3:$AT$3,BG$1)</f>
        <v>0.80000000000000426</v>
      </c>
      <c r="BH348" s="20" cm="1">
        <f t="array" ref="BH348">TREND($AS348:$AT348,$AS$3:$AT$3,BH$1)</f>
        <v>0.70000000000000284</v>
      </c>
      <c r="BI348" s="20" cm="1">
        <f t="array" ref="BI348">TREND($AS348:$AT348,$AS$3:$AT$3,BI$1)</f>
        <v>0.60000000000000142</v>
      </c>
      <c r="BJ348" s="20" cm="1">
        <f t="array" ref="BJ348">TREND($AS348:$AT348,$AS$3:$AT$3,BJ$1)</f>
        <v>0.5</v>
      </c>
      <c r="BK348" s="20" cm="1">
        <f t="array" ref="BK348">TREND($AS348:$AT348,$AS$3:$AT$3,BK$1)</f>
        <v>0.40000000000000568</v>
      </c>
      <c r="BL348" s="20" cm="1">
        <f t="array" ref="BL348">TREND($AS348:$AT348,$AS$3:$AT$3,BL$1)</f>
        <v>0.30000000000000426</v>
      </c>
      <c r="BM348" s="20" cm="1">
        <f t="array" ref="BM348">TREND($AS348:$AT348,$AS$3:$AT$3,BM$1)</f>
        <v>0.20000000000000284</v>
      </c>
    </row>
    <row r="349" spans="1:65" x14ac:dyDescent="0.35">
      <c r="A349" t="str">
        <f>IF(BYDem!B347="","\I:",BYDem!B347)</f>
        <v>Canada</v>
      </c>
      <c r="B349" t="str">
        <f>BYDem!E347</f>
        <v>RRF</v>
      </c>
      <c r="C349" t="str">
        <f t="shared" si="122"/>
        <v>RRF</v>
      </c>
      <c r="D349" s="4">
        <f>SUMIFS(BYDem!$M$2:$M$2000,BYDem!$B$2:$B$2000,Demands!$A349,BYDem!$E$2:$E$2000,Demands!$B349)</f>
        <v>72.9445952511889</v>
      </c>
      <c r="E349" s="4">
        <f t="shared" si="103"/>
        <v>73.148993087001173</v>
      </c>
      <c r="F349" s="4">
        <f t="shared" si="104"/>
        <v>77.081594352298183</v>
      </c>
      <c r="G349" s="4">
        <f t="shared" si="105"/>
        <v>80.618394197100855</v>
      </c>
      <c r="H349" s="4">
        <f t="shared" si="106"/>
        <v>84.364806343047448</v>
      </c>
      <c r="I349" s="4">
        <f t="shared" si="107"/>
        <v>88.282977840992885</v>
      </c>
      <c r="J349" s="4">
        <f t="shared" si="108"/>
        <v>92.138839585797712</v>
      </c>
      <c r="K349" s="4">
        <f t="shared" si="109"/>
        <v>95.78690061465322</v>
      </c>
      <c r="L349" s="4">
        <f t="shared" si="110"/>
        <v>99.251312068270764</v>
      </c>
      <c r="M349" s="4">
        <f t="shared" si="111"/>
        <v>102.58696034004616</v>
      </c>
      <c r="N349" s="4">
        <f t="shared" si="112"/>
        <v>105.5496176764522</v>
      </c>
      <c r="O349" s="4">
        <f t="shared" si="113"/>
        <v>108.08059239982452</v>
      </c>
      <c r="P349" s="4">
        <f t="shared" si="114"/>
        <v>110.1260198607317</v>
      </c>
      <c r="Q349" s="4">
        <f t="shared" si="115"/>
        <v>111.71099994572504</v>
      </c>
      <c r="R349" s="4">
        <f t="shared" si="116"/>
        <v>112.8963621131244</v>
      </c>
      <c r="S349" s="4">
        <f t="shared" si="117"/>
        <v>113.7458366219843</v>
      </c>
      <c r="T349" s="4">
        <f t="shared" si="118"/>
        <v>114.31623635871034</v>
      </c>
      <c r="U349" s="4">
        <f t="shared" si="119"/>
        <v>114.65222586503715</v>
      </c>
      <c r="W349" s="5" t="str">
        <f>VLOOKUP(C349&amp;A349,Driver_elast!$A$2:$D$1161,4,FALSE)</f>
        <v>GDP</v>
      </c>
      <c r="X349" s="5">
        <v>1</v>
      </c>
      <c r="Y349" s="2">
        <f>SUMIFS('Growth rates'!D$4:D$999,'Growth rates'!$B$4:$B$999,Demands!$A349,'Growth rates'!$C$4:$C$999,$W349)</f>
        <v>1</v>
      </c>
      <c r="Z349" s="2">
        <f>SUMIFS('Growth rates'!E$4:E$999,'Growth rates'!$B$4:$B$999,Demands!$A349,'Growth rates'!$C$4:$C$999,$W349)</f>
        <v>1.0067167739959313</v>
      </c>
      <c r="AA349" s="2">
        <f>SUMIFS('Growth rates'!F$4:F$999,'Growth rates'!$B$4:$B$999,Demands!$A349,'Growth rates'!$C$4:$C$999,$W349)</f>
        <v>1.1364515566099329</v>
      </c>
      <c r="AB349" s="2">
        <f>SUMIFS('Growth rates'!G$4:G$999,'Growth rates'!$B$4:$B$999,Demands!$A349,'Growth rates'!$C$4:$C$999,$W349)</f>
        <v>1.2614453023463557</v>
      </c>
      <c r="AC349" s="2">
        <f>SUMIFS('Growth rates'!H$4:H$999,'Growth rates'!$B$4:$B$999,Demands!$A349,'Growth rates'!$C$4:$C$999,$W349)</f>
        <v>1.4019618251954686</v>
      </c>
      <c r="AD349" s="2">
        <f>SUMIFS('Growth rates'!I$4:I$999,'Growth rates'!$B$4:$B$999,Demands!$A349,'Growth rates'!$C$4:$C$999,$W349)</f>
        <v>1.5580377354806507</v>
      </c>
      <c r="AE349" s="2">
        <f>SUMIFS('Growth rates'!J$4:J$999,'Growth rates'!$B$4:$B$999,Demands!$A349,'Growth rates'!$C$4:$C$999,$W349)</f>
        <v>1.7211550312957247</v>
      </c>
      <c r="AF349" s="2">
        <f>SUMIFS('Growth rates'!K$4:K$999,'Growth rates'!$B$4:$B$999,Demands!$A349,'Growth rates'!$C$4:$C$999,$W349)</f>
        <v>1.8845041924921988</v>
      </c>
      <c r="AG349" s="2">
        <f>SUMIFS('Growth rates'!L$4:L$999,'Growth rates'!$B$4:$B$999,Demands!$A349,'Growth rates'!$C$4:$C$999,$W349)</f>
        <v>2.0478838622914886</v>
      </c>
      <c r="AH349" s="2">
        <f>SUMIFS('Growth rates'!M$4:M$999,'Growth rates'!$B$4:$B$999,Demands!$A349,'Growth rates'!$C$4:$C$999,$W349)</f>
        <v>2.2128621828783279</v>
      </c>
      <c r="AI349" s="2">
        <f>SUMIFS('Growth rates'!N$4:N$999,'Growth rates'!$B$4:$B$999,Demands!$A349,'Growth rates'!$C$4:$C$999,$W349)</f>
        <v>2.3830696779877991</v>
      </c>
      <c r="AJ349" s="2">
        <f>SUMIFS('Growth rates'!O$4:O$999,'Growth rates'!$B$4:$B$999,Demands!$A349,'Growth rates'!$C$4:$C$999,$W349)</f>
        <v>2.5542900587107553</v>
      </c>
      <c r="AK349" s="2">
        <f>SUMIFS('Growth rates'!P$4:P$999,'Growth rates'!$B$4:$B$999,Demands!$A349,'Growth rates'!$C$4:$C$999,$W349)</f>
        <v>2.7198236358688423</v>
      </c>
      <c r="AL349" s="2">
        <f>SUMIFS('Growth rates'!Q$4:Q$999,'Growth rates'!$B$4:$B$999,Demands!$A349,'Growth rates'!$C$4:$C$999,$W349)</f>
        <v>2.8762107339027461</v>
      </c>
      <c r="AM349" s="2">
        <f>SUMIFS('Growth rates'!R$4:R$999,'Growth rates'!$B$4:$B$999,Demands!$A349,'Growth rates'!$C$4:$C$999,$W349)</f>
        <v>3.0225238912868653</v>
      </c>
      <c r="AN349" s="2">
        <f>SUMIFS('Growth rates'!S$4:S$999,'Growth rates'!$B$4:$B$999,Demands!$A349,'Growth rates'!$C$4:$C$999,$W349)</f>
        <v>3.1588119217857051</v>
      </c>
      <c r="AO349" s="2">
        <f>SUMIFS('Growth rates'!T$4:T$999,'Growth rates'!$B$4:$B$999,Demands!$A349,'Growth rates'!$C$4:$C$999,$W349)</f>
        <v>3.2853799114274245</v>
      </c>
      <c r="AP349" s="2">
        <f>SUMIFS('Growth rates'!U$4:U$999,'Growth rates'!$B$4:$B$999,Demands!$A349,'Growth rates'!$C$4:$C$999,$W349)</f>
        <v>3.4011112453489636</v>
      </c>
      <c r="AR349">
        <f>VLOOKUP(C349&amp;A349,Driver_elast!$A$2:$E$1161,5,FALSE)</f>
        <v>0.41717900000000002</v>
      </c>
      <c r="AS349">
        <f t="shared" si="120"/>
        <v>0.41717900000000002</v>
      </c>
      <c r="AT349">
        <f t="shared" si="121"/>
        <v>8.3435800000000004E-2</v>
      </c>
      <c r="AV349" s="2" cm="1">
        <f t="array" ref="AV349">TREND($AR349:$AS349,$AR$3:$AS$3,AV$1)</f>
        <v>0.41717900000000002</v>
      </c>
      <c r="AW349" s="2" cm="1">
        <f t="array" ref="AW349">TREND($AR349:$AS349,$AR$3:$AS$3,AW$1)</f>
        <v>0.41717900000000002</v>
      </c>
      <c r="AX349" s="2" cm="1">
        <f t="array" ref="AX349">TREND($AR349:$AS349,$AR$3:$AS$3,AX$1)</f>
        <v>0.41717900000000002</v>
      </c>
      <c r="AY349" s="2" cm="1">
        <f t="array" ref="AY349">TREND($AR349:$AS349,$AR$3:$AS$3,AY$1)</f>
        <v>0.41717900000000002</v>
      </c>
      <c r="AZ349" s="2" cm="1">
        <f t="array" ref="AZ349">TREND($AR349:$AS349,$AR$3:$AS$3,AZ$1)</f>
        <v>0.41717900000000002</v>
      </c>
      <c r="BA349" s="2" cm="1">
        <f t="array" ref="BA349">TREND($AR349:$AS349,$AR$3:$AS$3,BA$1)</f>
        <v>0.41717900000000002</v>
      </c>
      <c r="BB349" s="2" cm="1">
        <f t="array" ref="BB349">TREND($AR349:$AS349,$AR$3:$AS$3,BB$1)</f>
        <v>0.41717900000000002</v>
      </c>
      <c r="BC349" s="2" cm="1">
        <f t="array" ref="BC349">TREND($AR349:$AS349,$AR$3:$AS$3,BC$1)</f>
        <v>0.41717900000000002</v>
      </c>
      <c r="BD349" s="2" cm="1">
        <f t="array" ref="BD349">TREND($AR349:$AS349,$AR$3:$AS$3,BD$1)</f>
        <v>0.41717900000000002</v>
      </c>
      <c r="BE349" s="2" cm="1">
        <f t="array" ref="BE349">TREND($AR349:$AS349,$AR$3:$AS$3,BE$1)</f>
        <v>0.41717900000000002</v>
      </c>
      <c r="BF349" s="20" cm="1">
        <f t="array" ref="BF349">TREND($AS349:$AT349,$AS$3:$AT$3,BF$1)</f>
        <v>0.37546110000000255</v>
      </c>
      <c r="BG349" s="20" cm="1">
        <f t="array" ref="BG349">TREND($AS349:$AT349,$AS$3:$AT$3,BG$1)</f>
        <v>0.33374320000000068</v>
      </c>
      <c r="BH349" s="20" cm="1">
        <f t="array" ref="BH349">TREND($AS349:$AT349,$AS$3:$AT$3,BH$1)</f>
        <v>0.29202530000000237</v>
      </c>
      <c r="BI349" s="20" cm="1">
        <f t="array" ref="BI349">TREND($AS349:$AT349,$AS$3:$AT$3,BI$1)</f>
        <v>0.25030740000000051</v>
      </c>
      <c r="BJ349" s="20" cm="1">
        <f t="array" ref="BJ349">TREND($AS349:$AT349,$AS$3:$AT$3,BJ$1)</f>
        <v>0.2085895000000022</v>
      </c>
      <c r="BK349" s="20" cm="1">
        <f t="array" ref="BK349">TREND($AS349:$AT349,$AS$3:$AT$3,BK$1)</f>
        <v>0.16687160000000034</v>
      </c>
      <c r="BL349" s="20" cm="1">
        <f t="array" ref="BL349">TREND($AS349:$AT349,$AS$3:$AT$3,BL$1)</f>
        <v>0.12515370000000203</v>
      </c>
      <c r="BM349" s="20" cm="1">
        <f t="array" ref="BM349">TREND($AS349:$AT349,$AS$3:$AT$3,BM$1)</f>
        <v>8.3435800000000171E-2</v>
      </c>
    </row>
    <row r="350" spans="1:65" x14ac:dyDescent="0.35">
      <c r="A350" t="str">
        <f>IF(BYDem!B348="","\I:",BYDem!B348)</f>
        <v>Canada</v>
      </c>
      <c r="B350" t="str">
        <f>BYDem!E348</f>
        <v>RSC</v>
      </c>
      <c r="C350" t="str">
        <f t="shared" si="122"/>
        <v>RSC</v>
      </c>
      <c r="D350" s="4">
        <f>SUMIFS(BYDem!$M$2:$M$2000,BYDem!$B$2:$B$2000,Demands!$A350,BYDem!$E$2:$E$2000,Demands!$B350)</f>
        <v>91.822705584434502</v>
      </c>
      <c r="E350" s="4">
        <f t="shared" si="103"/>
        <v>92.388377898240975</v>
      </c>
      <c r="F350" s="4">
        <f t="shared" si="104"/>
        <v>103.30832584187756</v>
      </c>
      <c r="G350" s="4">
        <f t="shared" si="105"/>
        <v>113.72974301459288</v>
      </c>
      <c r="H350" s="4">
        <f t="shared" si="106"/>
        <v>125.34923473688532</v>
      </c>
      <c r="I350" s="4">
        <f t="shared" si="107"/>
        <v>138.1482181948858</v>
      </c>
      <c r="J350" s="4">
        <f t="shared" si="108"/>
        <v>151.41365122058176</v>
      </c>
      <c r="K350" s="4">
        <f t="shared" si="109"/>
        <v>164.59367071628327</v>
      </c>
      <c r="L350" s="4">
        <f t="shared" si="110"/>
        <v>177.68151560507229</v>
      </c>
      <c r="M350" s="4">
        <f t="shared" si="111"/>
        <v>190.81010020663047</v>
      </c>
      <c r="N350" s="4">
        <f t="shared" si="112"/>
        <v>202.9250685868802</v>
      </c>
      <c r="O350" s="4">
        <f t="shared" si="113"/>
        <v>213.62296795989027</v>
      </c>
      <c r="P350" s="4">
        <f t="shared" si="114"/>
        <v>222.51121207893897</v>
      </c>
      <c r="Q350" s="4">
        <f t="shared" si="115"/>
        <v>229.55193785320546</v>
      </c>
      <c r="R350" s="4">
        <f t="shared" si="116"/>
        <v>234.90703988283929</v>
      </c>
      <c r="S350" s="4">
        <f t="shared" si="117"/>
        <v>238.79299785459366</v>
      </c>
      <c r="T350" s="4">
        <f t="shared" si="118"/>
        <v>241.42567169755003</v>
      </c>
      <c r="U350" s="4">
        <f t="shared" si="119"/>
        <v>242.98570154640583</v>
      </c>
      <c r="W350" s="5" t="str">
        <f>VLOOKUP(C350&amp;A350,Driver_elast!$A$2:$D$1161,4,FALSE)</f>
        <v>GDP</v>
      </c>
      <c r="X350" s="5">
        <v>0</v>
      </c>
      <c r="Y350" s="2">
        <f>SUMIFS('Growth rates'!D$4:D$999,'Growth rates'!$B$4:$B$999,Demands!$A350,'Growth rates'!$C$4:$C$999,$W350)</f>
        <v>1</v>
      </c>
      <c r="Z350" s="2">
        <f>SUMIFS('Growth rates'!E$4:E$999,'Growth rates'!$B$4:$B$999,Demands!$A350,'Growth rates'!$C$4:$C$999,$W350)</f>
        <v>1.0067167739959313</v>
      </c>
      <c r="AA350" s="2">
        <f>SUMIFS('Growth rates'!F$4:F$999,'Growth rates'!$B$4:$B$999,Demands!$A350,'Growth rates'!$C$4:$C$999,$W350)</f>
        <v>1.1364515566099329</v>
      </c>
      <c r="AB350" s="2">
        <f>SUMIFS('Growth rates'!G$4:G$999,'Growth rates'!$B$4:$B$999,Demands!$A350,'Growth rates'!$C$4:$C$999,$W350)</f>
        <v>1.2614453023463557</v>
      </c>
      <c r="AC350" s="2">
        <f>SUMIFS('Growth rates'!H$4:H$999,'Growth rates'!$B$4:$B$999,Demands!$A350,'Growth rates'!$C$4:$C$999,$W350)</f>
        <v>1.4019618251954686</v>
      </c>
      <c r="AD350" s="2">
        <f>SUMIFS('Growth rates'!I$4:I$999,'Growth rates'!$B$4:$B$999,Demands!$A350,'Growth rates'!$C$4:$C$999,$W350)</f>
        <v>1.5580377354806507</v>
      </c>
      <c r="AE350" s="2">
        <f>SUMIFS('Growth rates'!J$4:J$999,'Growth rates'!$B$4:$B$999,Demands!$A350,'Growth rates'!$C$4:$C$999,$W350)</f>
        <v>1.7211550312957247</v>
      </c>
      <c r="AF350" s="2">
        <f>SUMIFS('Growth rates'!K$4:K$999,'Growth rates'!$B$4:$B$999,Demands!$A350,'Growth rates'!$C$4:$C$999,$W350)</f>
        <v>1.8845041924921988</v>
      </c>
      <c r="AG350" s="2">
        <f>SUMIFS('Growth rates'!L$4:L$999,'Growth rates'!$B$4:$B$999,Demands!$A350,'Growth rates'!$C$4:$C$999,$W350)</f>
        <v>2.0478838622914886</v>
      </c>
      <c r="AH350" s="2">
        <f>SUMIFS('Growth rates'!M$4:M$999,'Growth rates'!$B$4:$B$999,Demands!$A350,'Growth rates'!$C$4:$C$999,$W350)</f>
        <v>2.2128621828783279</v>
      </c>
      <c r="AI350" s="2">
        <f>SUMIFS('Growth rates'!N$4:N$999,'Growth rates'!$B$4:$B$999,Demands!$A350,'Growth rates'!$C$4:$C$999,$W350)</f>
        <v>2.3830696779877991</v>
      </c>
      <c r="AJ350" s="2">
        <f>SUMIFS('Growth rates'!O$4:O$999,'Growth rates'!$B$4:$B$999,Demands!$A350,'Growth rates'!$C$4:$C$999,$W350)</f>
        <v>2.5542900587107553</v>
      </c>
      <c r="AK350" s="2">
        <f>SUMIFS('Growth rates'!P$4:P$999,'Growth rates'!$B$4:$B$999,Demands!$A350,'Growth rates'!$C$4:$C$999,$W350)</f>
        <v>2.7198236358688423</v>
      </c>
      <c r="AL350" s="2">
        <f>SUMIFS('Growth rates'!Q$4:Q$999,'Growth rates'!$B$4:$B$999,Demands!$A350,'Growth rates'!$C$4:$C$999,$W350)</f>
        <v>2.8762107339027461</v>
      </c>
      <c r="AM350" s="2">
        <f>SUMIFS('Growth rates'!R$4:R$999,'Growth rates'!$B$4:$B$999,Demands!$A350,'Growth rates'!$C$4:$C$999,$W350)</f>
        <v>3.0225238912868653</v>
      </c>
      <c r="AN350" s="2">
        <f>SUMIFS('Growth rates'!S$4:S$999,'Growth rates'!$B$4:$B$999,Demands!$A350,'Growth rates'!$C$4:$C$999,$W350)</f>
        <v>3.1588119217857051</v>
      </c>
      <c r="AO350" s="2">
        <f>SUMIFS('Growth rates'!T$4:T$999,'Growth rates'!$B$4:$B$999,Demands!$A350,'Growth rates'!$C$4:$C$999,$W350)</f>
        <v>3.2853799114274245</v>
      </c>
      <c r="AP350" s="2">
        <f>SUMIFS('Growth rates'!U$4:U$999,'Growth rates'!$B$4:$B$999,Demands!$A350,'Growth rates'!$C$4:$C$999,$W350)</f>
        <v>3.4011112453489636</v>
      </c>
      <c r="AR350">
        <f>VLOOKUP(C350&amp;A350,Driver_elast!$A$2:$E$1161,5,FALSE)</f>
        <v>0.91717899999999997</v>
      </c>
      <c r="AS350">
        <f t="shared" si="120"/>
        <v>0.91717899999999997</v>
      </c>
      <c r="AT350">
        <f t="shared" si="121"/>
        <v>0.18343579999999998</v>
      </c>
      <c r="AV350" s="2" cm="1">
        <f t="array" ref="AV350">TREND($AR350:$AS350,$AR$3:$AS$3,AV$1)</f>
        <v>0.91717899999999997</v>
      </c>
      <c r="AW350" s="2" cm="1">
        <f t="array" ref="AW350">TREND($AR350:$AS350,$AR$3:$AS$3,AW$1)</f>
        <v>0.91717899999999997</v>
      </c>
      <c r="AX350" s="2" cm="1">
        <f t="array" ref="AX350">TREND($AR350:$AS350,$AR$3:$AS$3,AX$1)</f>
        <v>0.91717899999999997</v>
      </c>
      <c r="AY350" s="2" cm="1">
        <f t="array" ref="AY350">TREND($AR350:$AS350,$AR$3:$AS$3,AY$1)</f>
        <v>0.91717899999999997</v>
      </c>
      <c r="AZ350" s="2" cm="1">
        <f t="array" ref="AZ350">TREND($AR350:$AS350,$AR$3:$AS$3,AZ$1)</f>
        <v>0.91717899999999997</v>
      </c>
      <c r="BA350" s="2" cm="1">
        <f t="array" ref="BA350">TREND($AR350:$AS350,$AR$3:$AS$3,BA$1)</f>
        <v>0.91717899999999997</v>
      </c>
      <c r="BB350" s="2" cm="1">
        <f t="array" ref="BB350">TREND($AR350:$AS350,$AR$3:$AS$3,BB$1)</f>
        <v>0.91717899999999997</v>
      </c>
      <c r="BC350" s="2" cm="1">
        <f t="array" ref="BC350">TREND($AR350:$AS350,$AR$3:$AS$3,BC$1)</f>
        <v>0.91717899999999997</v>
      </c>
      <c r="BD350" s="2" cm="1">
        <f t="array" ref="BD350">TREND($AR350:$AS350,$AR$3:$AS$3,BD$1)</f>
        <v>0.91717899999999997</v>
      </c>
      <c r="BE350" s="2" cm="1">
        <f t="array" ref="BE350">TREND($AR350:$AS350,$AR$3:$AS$3,BE$1)</f>
        <v>0.91717899999999997</v>
      </c>
      <c r="BF350" s="20" cm="1">
        <f t="array" ref="BF350">TREND($AS350:$AT350,$AS$3:$AT$3,BF$1)</f>
        <v>0.82546110000000539</v>
      </c>
      <c r="BG350" s="20" cm="1">
        <f t="array" ref="BG350">TREND($AS350:$AT350,$AS$3:$AT$3,BG$1)</f>
        <v>0.73374319999999926</v>
      </c>
      <c r="BH350" s="20" cm="1">
        <f t="array" ref="BH350">TREND($AS350:$AT350,$AS$3:$AT$3,BH$1)</f>
        <v>0.64202530000000024</v>
      </c>
      <c r="BI350" s="20" cm="1">
        <f t="array" ref="BI350">TREND($AS350:$AT350,$AS$3:$AT$3,BI$1)</f>
        <v>0.55030740000000122</v>
      </c>
      <c r="BJ350" s="20" cm="1">
        <f t="array" ref="BJ350">TREND($AS350:$AT350,$AS$3:$AT$3,BJ$1)</f>
        <v>0.4585895000000022</v>
      </c>
      <c r="BK350" s="20" cm="1">
        <f t="array" ref="BK350">TREND($AS350:$AT350,$AS$3:$AT$3,BK$1)</f>
        <v>0.36687160000000318</v>
      </c>
      <c r="BL350" s="20" cm="1">
        <f t="array" ref="BL350">TREND($AS350:$AT350,$AS$3:$AT$3,BL$1)</f>
        <v>0.27515370000000416</v>
      </c>
      <c r="BM350" s="20" cm="1">
        <f t="array" ref="BM350">TREND($AS350:$AT350,$AS$3:$AT$3,BM$1)</f>
        <v>0.18343580000000514</v>
      </c>
    </row>
    <row r="351" spans="1:65" x14ac:dyDescent="0.35">
      <c r="A351" t="str">
        <f>IF(BYDem!B349="","\I:",BYDem!B349)</f>
        <v>Canada</v>
      </c>
      <c r="B351" t="str">
        <f>BYDem!E349</f>
        <v>RSH</v>
      </c>
      <c r="C351" t="str">
        <f t="shared" si="122"/>
        <v>RSH</v>
      </c>
      <c r="D351" s="4">
        <f>SUMIFS(BYDem!$M$2:$M$2000,BYDem!$B$2:$B$2000,Demands!$A351,BYDem!$E$2:$E$2000,Demands!$B351)</f>
        <v>675.89118772462996</v>
      </c>
      <c r="E351" s="4">
        <f t="shared" si="103"/>
        <v>677.50105226241908</v>
      </c>
      <c r="F351" s="4">
        <f t="shared" si="104"/>
        <v>759.08933464446534</v>
      </c>
      <c r="G351" s="4">
        <f t="shared" si="105"/>
        <v>835.12458719928634</v>
      </c>
      <c r="H351" s="4">
        <f t="shared" si="106"/>
        <v>920.15748104269039</v>
      </c>
      <c r="I351" s="4">
        <f t="shared" si="107"/>
        <v>1013.9134335173354</v>
      </c>
      <c r="J351" s="4">
        <f t="shared" si="108"/>
        <v>1109.1725645881006</v>
      </c>
      <c r="K351" s="4">
        <f t="shared" si="109"/>
        <v>1199.4187413752225</v>
      </c>
      <c r="L351" s="4">
        <f t="shared" si="110"/>
        <v>1288.1835285528784</v>
      </c>
      <c r="M351" s="4">
        <f t="shared" si="111"/>
        <v>1374.7484833678354</v>
      </c>
      <c r="N351" s="4">
        <f t="shared" si="112"/>
        <v>1454.9515837660622</v>
      </c>
      <c r="O351" s="4">
        <f t="shared" si="113"/>
        <v>1525.6384693445773</v>
      </c>
      <c r="P351" s="4">
        <f t="shared" si="114"/>
        <v>1585.2370709333507</v>
      </c>
      <c r="Q351" s="4">
        <f t="shared" si="115"/>
        <v>1634.4245026031992</v>
      </c>
      <c r="R351" s="4">
        <f t="shared" si="116"/>
        <v>1674.4578896464759</v>
      </c>
      <c r="S351" s="4">
        <f t="shared" si="117"/>
        <v>1706.020525645248</v>
      </c>
      <c r="T351" s="4">
        <f t="shared" si="118"/>
        <v>1729.2071468068398</v>
      </c>
      <c r="U351" s="4">
        <f t="shared" si="119"/>
        <v>1744.0140724780949</v>
      </c>
      <c r="W351" s="5" t="str">
        <f>VLOOKUP(C351&amp;A351,Driver_elast!$A$2:$D$1161,4,FALSE)</f>
        <v>GDPPCAP</v>
      </c>
      <c r="X351" s="5">
        <v>1</v>
      </c>
      <c r="Y351" s="2">
        <f>SUMIFS('Growth rates'!D$4:D$999,'Growth rates'!$B$4:$B$999,Demands!$A351,'Growth rates'!$C$4:$C$999,$W351)</f>
        <v>1</v>
      </c>
      <c r="Z351" s="2">
        <f>SUMIFS('Growth rates'!E$4:E$999,'Growth rates'!$B$4:$B$999,Demands!$A351,'Growth rates'!$C$4:$C$999,$W351)</f>
        <v>1.0019961129000807</v>
      </c>
      <c r="AA351" s="2">
        <f>SUMIFS('Growth rates'!F$4:F$999,'Growth rates'!$B$4:$B$999,Demands!$A351,'Growth rates'!$C$4:$C$999,$W351)</f>
        <v>1.1052099875627319</v>
      </c>
      <c r="AB351" s="2">
        <f>SUMIFS('Growth rates'!G$4:G$999,'Growth rates'!$B$4:$B$999,Demands!$A351,'Growth rates'!$C$4:$C$999,$W351)</f>
        <v>1.2019014762074469</v>
      </c>
      <c r="AC351" s="2">
        <f>SUMIFS('Growth rates'!H$4:H$999,'Growth rates'!$B$4:$B$999,Demands!$A351,'Growth rates'!$C$4:$C$999,$W351)</f>
        <v>1.3110923544249617</v>
      </c>
      <c r="AD351" s="2">
        <f>SUMIFS('Growth rates'!I$4:I$999,'Growth rates'!$B$4:$B$999,Demands!$A351,'Growth rates'!$C$4:$C$999,$W351)</f>
        <v>1.4329110667859042</v>
      </c>
      <c r="AE351" s="2">
        <f>SUMIFS('Growth rates'!J$4:J$999,'Growth rates'!$B$4:$B$999,Demands!$A351,'Growth rates'!$C$4:$C$999,$W351)</f>
        <v>1.558439467486098</v>
      </c>
      <c r="AF351" s="2">
        <f>SUMIFS('Growth rates'!K$4:K$999,'Growth rates'!$B$4:$B$999,Demands!$A351,'Growth rates'!$C$4:$C$999,$W351)</f>
        <v>1.6793961882546129</v>
      </c>
      <c r="AG351" s="2">
        <f>SUMIFS('Growth rates'!L$4:L$999,'Growth rates'!$B$4:$B$999,Demands!$A351,'Growth rates'!$C$4:$C$999,$W351)</f>
        <v>1.800751114547861</v>
      </c>
      <c r="AH351" s="2">
        <f>SUMIFS('Growth rates'!M$4:M$999,'Growth rates'!$B$4:$B$999,Demands!$A351,'Growth rates'!$C$4:$C$999,$W351)</f>
        <v>1.9217602218750858</v>
      </c>
      <c r="AI351" s="2">
        <f>SUMIFS('Growth rates'!N$4:N$999,'Growth rates'!$B$4:$B$999,Demands!$A351,'Growth rates'!$C$4:$C$999,$W351)</f>
        <v>2.0463334154293933</v>
      </c>
      <c r="AJ351" s="2">
        <f>SUMIFS('Growth rates'!O$4:O$999,'Growth rates'!$B$4:$B$999,Demands!$A351,'Growth rates'!$C$4:$C$999,$W351)</f>
        <v>2.1706063960614475</v>
      </c>
      <c r="AK351" s="2">
        <f>SUMIFS('Growth rates'!P$4:P$999,'Growth rates'!$B$4:$B$999,Demands!$A351,'Growth rates'!$C$4:$C$999,$W351)</f>
        <v>2.2917407917393477</v>
      </c>
      <c r="AL351" s="2">
        <f>SUMIFS('Growth rates'!Q$4:Q$999,'Growth rates'!$B$4:$B$999,Demands!$A351,'Growth rates'!$C$4:$C$999,$W351)</f>
        <v>2.4102560237989432</v>
      </c>
      <c r="AM351" s="2">
        <f>SUMIFS('Growth rates'!R$4:R$999,'Growth rates'!$B$4:$B$999,Demands!$A351,'Growth rates'!$C$4:$C$999,$W351)</f>
        <v>2.5283290361900925</v>
      </c>
      <c r="AN351" s="2">
        <f>SUMIFS('Growth rates'!S$4:S$999,'Growth rates'!$B$4:$B$999,Demands!$A351,'Growth rates'!$C$4:$C$999,$W351)</f>
        <v>2.6474731626978674</v>
      </c>
      <c r="AO351" s="2">
        <f>SUMIFS('Growth rates'!T$4:T$999,'Growth rates'!$B$4:$B$999,Demands!$A351,'Growth rates'!$C$4:$C$999,$W351)</f>
        <v>2.7674130194897204</v>
      </c>
      <c r="AP351" s="2">
        <f>SUMIFS('Growth rates'!U$4:U$999,'Growth rates'!$B$4:$B$999,Demands!$A351,'Growth rates'!$C$4:$C$999,$W351)</f>
        <v>2.885897606362136</v>
      </c>
      <c r="AR351">
        <f>VLOOKUP(C351&amp;A351,Driver_elast!$A$2:$E$1161,5,FALSE)</f>
        <v>1.19807</v>
      </c>
      <c r="AS351">
        <f t="shared" si="120"/>
        <v>1</v>
      </c>
      <c r="AT351">
        <f t="shared" si="121"/>
        <v>0.2</v>
      </c>
      <c r="AV351" s="2" cm="1">
        <f t="array" ref="AV351">TREND($AR351:$AS351,$AR$3:$AS$3,AV$1)</f>
        <v>1.1980700000000013</v>
      </c>
      <c r="AW351" s="2" cm="1">
        <f t="array" ref="AW351">TREND($AR351:$AS351,$AR$3:$AS$3,AW$1)</f>
        <v>1.1932390243902447</v>
      </c>
      <c r="AX351" s="2" cm="1">
        <f t="array" ref="AX351">TREND($AR351:$AS351,$AR$3:$AS$3,AX$1)</f>
        <v>1.169084146341465</v>
      </c>
      <c r="AY351" s="2" cm="1">
        <f t="array" ref="AY351">TREND($AR351:$AS351,$AR$3:$AS$3,AY$1)</f>
        <v>1.1449292682926835</v>
      </c>
      <c r="AZ351" s="2" cm="1">
        <f t="array" ref="AZ351">TREND($AR351:$AS351,$AR$3:$AS$3,AZ$1)</f>
        <v>1.1207743902439038</v>
      </c>
      <c r="BA351" s="2" cm="1">
        <f t="array" ref="BA351">TREND($AR351:$AS351,$AR$3:$AS$3,BA$1)</f>
        <v>1.0966195121951241</v>
      </c>
      <c r="BB351" s="2" cm="1">
        <f t="array" ref="BB351">TREND($AR351:$AS351,$AR$3:$AS$3,BB$1)</f>
        <v>1.0724646341463426</v>
      </c>
      <c r="BC351" s="2" cm="1">
        <f t="array" ref="BC351">TREND($AR351:$AS351,$AR$3:$AS$3,BC$1)</f>
        <v>1.0483097560975629</v>
      </c>
      <c r="BD351" s="2" cm="1">
        <f t="array" ref="BD351">TREND($AR351:$AS351,$AR$3:$AS$3,BD$1)</f>
        <v>1.0241548780487815</v>
      </c>
      <c r="BE351" s="2" cm="1">
        <f t="array" ref="BE351">TREND($AR351:$AS351,$AR$3:$AS$3,BE$1)</f>
        <v>1.0000000000000018</v>
      </c>
      <c r="BF351" s="20" cm="1">
        <f t="array" ref="BF351">TREND($AS351:$AT351,$AS$3:$AT$3,BF$1)</f>
        <v>0.90000000000000568</v>
      </c>
      <c r="BG351" s="20" cm="1">
        <f t="array" ref="BG351">TREND($AS351:$AT351,$AS$3:$AT$3,BG$1)</f>
        <v>0.80000000000000426</v>
      </c>
      <c r="BH351" s="20" cm="1">
        <f t="array" ref="BH351">TREND($AS351:$AT351,$AS$3:$AT$3,BH$1)</f>
        <v>0.70000000000000284</v>
      </c>
      <c r="BI351" s="20" cm="1">
        <f t="array" ref="BI351">TREND($AS351:$AT351,$AS$3:$AT$3,BI$1)</f>
        <v>0.60000000000000142</v>
      </c>
      <c r="BJ351" s="20" cm="1">
        <f t="array" ref="BJ351">TREND($AS351:$AT351,$AS$3:$AT$3,BJ$1)</f>
        <v>0.5</v>
      </c>
      <c r="BK351" s="20" cm="1">
        <f t="array" ref="BK351">TREND($AS351:$AT351,$AS$3:$AT$3,BK$1)</f>
        <v>0.40000000000000568</v>
      </c>
      <c r="BL351" s="20" cm="1">
        <f t="array" ref="BL351">TREND($AS351:$AT351,$AS$3:$AT$3,BL$1)</f>
        <v>0.30000000000000426</v>
      </c>
      <c r="BM351" s="20" cm="1">
        <f t="array" ref="BM351">TREND($AS351:$AT351,$AS$3:$AT$3,BM$1)</f>
        <v>0.20000000000000284</v>
      </c>
    </row>
    <row r="352" spans="1:65" x14ac:dyDescent="0.35">
      <c r="A352" t="str">
        <f>IF(BYDem!B350="","\I:",BYDem!B350)</f>
        <v>Canada</v>
      </c>
      <c r="B352" t="str">
        <f>BYDem!E350</f>
        <v>TAD</v>
      </c>
      <c r="C352" t="str">
        <f t="shared" si="122"/>
        <v>TAD</v>
      </c>
      <c r="D352" s="4">
        <f>SUMIFS(BYDem!$M$2:$M$2000,BYDem!$B$2:$B$2000,Demands!$A352,BYDem!$E$2:$E$2000,Demands!$B352)</f>
        <v>290.2215988584</v>
      </c>
      <c r="E352" s="4">
        <f t="shared" si="103"/>
        <v>292.18740808866158</v>
      </c>
      <c r="F352" s="4">
        <f t="shared" si="104"/>
        <v>329.18863499544648</v>
      </c>
      <c r="G352" s="4">
        <f t="shared" si="105"/>
        <v>364.59098946927594</v>
      </c>
      <c r="H352" s="4">
        <f t="shared" si="106"/>
        <v>404.27066779454714</v>
      </c>
      <c r="I352" s="4">
        <f t="shared" si="107"/>
        <v>448.19212942581964</v>
      </c>
      <c r="J352" s="4">
        <f t="shared" si="108"/>
        <v>493.85651490956445</v>
      </c>
      <c r="K352" s="4">
        <f t="shared" si="109"/>
        <v>539.28613463899148</v>
      </c>
      <c r="L352" s="4">
        <f t="shared" si="110"/>
        <v>584.41801245115403</v>
      </c>
      <c r="M352" s="4">
        <f t="shared" si="111"/>
        <v>629.6944379446104</v>
      </c>
      <c r="N352" s="4">
        <f t="shared" si="112"/>
        <v>671.5364386623412</v>
      </c>
      <c r="O352" s="4">
        <f t="shared" si="113"/>
        <v>708.48074206911872</v>
      </c>
      <c r="P352" s="4">
        <f t="shared" si="114"/>
        <v>739.09842100989499</v>
      </c>
      <c r="Q352" s="4">
        <f t="shared" si="115"/>
        <v>763.24131989910825</v>
      </c>
      <c r="R352" s="4">
        <f t="shared" si="116"/>
        <v>781.49183525118997</v>
      </c>
      <c r="S352" s="4">
        <f t="shared" si="117"/>
        <v>794.63726173739258</v>
      </c>
      <c r="T352" s="4">
        <f t="shared" si="118"/>
        <v>803.46621143138145</v>
      </c>
      <c r="U352" s="4">
        <f t="shared" si="119"/>
        <v>808.64033867442583</v>
      </c>
      <c r="W352" s="5" t="str">
        <f>VLOOKUP(C352&amp;A352,Driver_elast!$A$2:$D$1161,4,FALSE)</f>
        <v>GDPSER</v>
      </c>
      <c r="X352" s="5">
        <v>1</v>
      </c>
      <c r="Y352" s="2">
        <f>SUMIFS('Growth rates'!D$4:D$999,'Growth rates'!$B$4:$B$999,Demands!$A352,'Growth rates'!$C$4:$C$999,$W352)</f>
        <v>1</v>
      </c>
      <c r="Z352" s="2">
        <f>SUMIFS('Growth rates'!E$4:E$999,'Growth rates'!$B$4:$B$999,Demands!$A352,'Growth rates'!$C$4:$C$999,$W352)</f>
        <v>1.0067167739959295</v>
      </c>
      <c r="AA352" s="2">
        <f>SUMIFS('Growth rates'!F$4:F$999,'Growth rates'!$B$4:$B$999,Demands!$A352,'Growth rates'!$C$4:$C$999,$W352)</f>
        <v>1.1332678138081522</v>
      </c>
      <c r="AB352" s="2">
        <f>SUMIFS('Growth rates'!G$4:G$999,'Growth rates'!$B$4:$B$999,Demands!$A352,'Growth rates'!$C$4:$C$999,$W352)</f>
        <v>1.2543774825561778</v>
      </c>
      <c r="AC352" s="2">
        <f>SUMIFS('Growth rates'!H$4:H$999,'Growth rates'!$B$4:$B$999,Demands!$A352,'Growth rates'!$C$4:$C$999,$W352)</f>
        <v>1.3901791341250473</v>
      </c>
      <c r="AD352" s="2">
        <f>SUMIFS('Growth rates'!I$4:I$999,'Growth rates'!$B$4:$B$999,Demands!$A352,'Growth rates'!$C$4:$C$999,$W352)</f>
        <v>1.5405785084809724</v>
      </c>
      <c r="AE352" s="2">
        <f>SUMIFS('Growth rates'!J$4:J$999,'Growth rates'!$B$4:$B$999,Demands!$A352,'Growth rates'!$C$4:$C$999,$W352)</f>
        <v>1.6970461508521431</v>
      </c>
      <c r="AF352" s="2">
        <f>SUMIFS('Growth rates'!K$4:K$999,'Growth rates'!$B$4:$B$999,Demands!$A352,'Growth rates'!$C$4:$C$999,$W352)</f>
        <v>1.8528278225340507</v>
      </c>
      <c r="AG352" s="2">
        <f>SUMIFS('Growth rates'!L$4:L$999,'Growth rates'!$B$4:$B$999,Demands!$A352,'Growth rates'!$C$4:$C$999,$W352)</f>
        <v>2.0077241667261174</v>
      </c>
      <c r="AH352" s="2">
        <f>SUMIFS('Growth rates'!M$4:M$999,'Growth rates'!$B$4:$B$999,Demands!$A352,'Growth rates'!$C$4:$C$999,$W352)</f>
        <v>2.1632679242925983</v>
      </c>
      <c r="AI352" s="2">
        <f>SUMIFS('Growth rates'!N$4:N$999,'Growth rates'!$B$4:$B$999,Demands!$A352,'Growth rates'!$C$4:$C$999,$W352)</f>
        <v>2.3229846457628232</v>
      </c>
      <c r="AJ352" s="2">
        <f>SUMIFS('Growth rates'!O$4:O$999,'Growth rates'!$B$4:$B$999,Demands!$A352,'Growth rates'!$C$4:$C$999,$W352)</f>
        <v>2.4827322123529867</v>
      </c>
      <c r="AK352" s="2">
        <f>SUMIFS('Growth rates'!P$4:P$999,'Growth rates'!$B$4:$B$999,Demands!$A352,'Growth rates'!$C$4:$C$999,$W352)</f>
        <v>2.6360088814280864</v>
      </c>
      <c r="AL352" s="2">
        <f>SUMIFS('Growth rates'!Q$4:Q$999,'Growth rates'!$B$4:$B$999,Demands!$A352,'Growth rates'!$C$4:$C$999,$W352)</f>
        <v>2.7795190781901278</v>
      </c>
      <c r="AM352" s="2">
        <f>SUMIFS('Growth rates'!R$4:R$999,'Growth rates'!$B$4:$B$999,Demands!$A352,'Growth rates'!$C$4:$C$999,$W352)</f>
        <v>2.9124459894706085</v>
      </c>
      <c r="AN352" s="2">
        <f>SUMIFS('Growth rates'!S$4:S$999,'Growth rates'!$B$4:$B$999,Demands!$A352,'Growth rates'!$C$4:$C$999,$W352)</f>
        <v>3.0349211802616787</v>
      </c>
      <c r="AO352" s="2">
        <f>SUMIFS('Growth rates'!T$4:T$999,'Growth rates'!$B$4:$B$999,Demands!$A352,'Growth rates'!$C$4:$C$999,$W352)</f>
        <v>3.1473211717041738</v>
      </c>
      <c r="AP352" s="2">
        <f>SUMIFS('Growth rates'!U$4:U$999,'Growth rates'!$B$4:$B$999,Demands!$A352,'Growth rates'!$C$4:$C$999,$W352)</f>
        <v>3.2486610910774698</v>
      </c>
      <c r="AR352">
        <f>VLOOKUP(C352&amp;A352,Driver_elast!$A$2:$E$1161,5,FALSE)</f>
        <v>1.008653</v>
      </c>
      <c r="AS352">
        <f t="shared" si="120"/>
        <v>1</v>
      </c>
      <c r="AT352">
        <f t="shared" si="121"/>
        <v>0.2</v>
      </c>
      <c r="AV352" s="2" cm="1">
        <f t="array" ref="AV352">TREND($AR352:$AS352,$AR$3:$AS$3,AV$1)</f>
        <v>1.0086529999999998</v>
      </c>
      <c r="AW352" s="2" cm="1">
        <f t="array" ref="AW352">TREND($AR352:$AS352,$AR$3:$AS$3,AW$1)</f>
        <v>1.008441951219512</v>
      </c>
      <c r="AX352" s="2" cm="1">
        <f t="array" ref="AX352">TREND($AR352:$AS352,$AR$3:$AS$3,AX$1)</f>
        <v>1.007386707317073</v>
      </c>
      <c r="AY352" s="2" cm="1">
        <f t="array" ref="AY352">TREND($AR352:$AS352,$AR$3:$AS$3,AY$1)</f>
        <v>1.0063314634146341</v>
      </c>
      <c r="AZ352" s="2" cm="1">
        <f t="array" ref="AZ352">TREND($AR352:$AS352,$AR$3:$AS$3,AZ$1)</f>
        <v>1.0052762195121949</v>
      </c>
      <c r="BA352" s="2" cm="1">
        <f t="array" ref="BA352">TREND($AR352:$AS352,$AR$3:$AS$3,BA$1)</f>
        <v>1.004220975609756</v>
      </c>
      <c r="BB352" s="2" cm="1">
        <f t="array" ref="BB352">TREND($AR352:$AS352,$AR$3:$AS$3,BB$1)</f>
        <v>1.003165731707317</v>
      </c>
      <c r="BC352" s="2" cm="1">
        <f t="array" ref="BC352">TREND($AR352:$AS352,$AR$3:$AS$3,BC$1)</f>
        <v>1.0021104878048779</v>
      </c>
      <c r="BD352" s="2" cm="1">
        <f t="array" ref="BD352">TREND($AR352:$AS352,$AR$3:$AS$3,BD$1)</f>
        <v>1.0010552439024387</v>
      </c>
      <c r="BE352" s="2" cm="1">
        <f t="array" ref="BE352">TREND($AR352:$AS352,$AR$3:$AS$3,BE$1)</f>
        <v>0.99999999999999978</v>
      </c>
      <c r="BF352" s="20" cm="1">
        <f t="array" ref="BF352">TREND($AS352:$AT352,$AS$3:$AT$3,BF$1)</f>
        <v>0.90000000000000568</v>
      </c>
      <c r="BG352" s="20" cm="1">
        <f t="array" ref="BG352">TREND($AS352:$AT352,$AS$3:$AT$3,BG$1)</f>
        <v>0.80000000000000426</v>
      </c>
      <c r="BH352" s="20" cm="1">
        <f t="array" ref="BH352">TREND($AS352:$AT352,$AS$3:$AT$3,BH$1)</f>
        <v>0.70000000000000284</v>
      </c>
      <c r="BI352" s="20" cm="1">
        <f t="array" ref="BI352">TREND($AS352:$AT352,$AS$3:$AT$3,BI$1)</f>
        <v>0.60000000000000142</v>
      </c>
      <c r="BJ352" s="20" cm="1">
        <f t="array" ref="BJ352">TREND($AS352:$AT352,$AS$3:$AT$3,BJ$1)</f>
        <v>0.5</v>
      </c>
      <c r="BK352" s="20" cm="1">
        <f t="array" ref="BK352">TREND($AS352:$AT352,$AS$3:$AT$3,BK$1)</f>
        <v>0.40000000000000568</v>
      </c>
      <c r="BL352" s="20" cm="1">
        <f t="array" ref="BL352">TREND($AS352:$AT352,$AS$3:$AT$3,BL$1)</f>
        <v>0.30000000000000426</v>
      </c>
      <c r="BM352" s="20" cm="1">
        <f t="array" ref="BM352">TREND($AS352:$AT352,$AS$3:$AT$3,BM$1)</f>
        <v>0.20000000000000284</v>
      </c>
    </row>
    <row r="353" spans="1:65" x14ac:dyDescent="0.35">
      <c r="A353" t="str">
        <f>IF(BYDem!B351="","\I:",BYDem!B351)</f>
        <v>Canada</v>
      </c>
      <c r="B353" t="str">
        <f>BYDem!E351</f>
        <v>TAI</v>
      </c>
      <c r="C353" t="str">
        <f t="shared" si="122"/>
        <v>TAI</v>
      </c>
      <c r="D353" s="4">
        <f>SUMIFS(BYDem!$M$2:$M$2000,BYDem!$B$2:$B$2000,Demands!$A353,BYDem!$E$2:$E$2000,Demands!$B353)</f>
        <v>35.947601031600001</v>
      </c>
      <c r="E353" s="4">
        <f t="shared" si="103"/>
        <v>36.466289913085411</v>
      </c>
      <c r="F353" s="4">
        <f t="shared" si="104"/>
        <v>45.655865350261202</v>
      </c>
      <c r="G353" s="4">
        <f t="shared" si="105"/>
        <v>54.736696138241179</v>
      </c>
      <c r="H353" s="4">
        <f t="shared" si="106"/>
        <v>64.915223971948024</v>
      </c>
      <c r="I353" s="4">
        <f t="shared" si="107"/>
        <v>75.970134179283605</v>
      </c>
      <c r="J353" s="4">
        <f t="shared" si="108"/>
        <v>87.008254326799928</v>
      </c>
      <c r="K353" s="4">
        <f t="shared" si="109"/>
        <v>97.287925900895814</v>
      </c>
      <c r="L353" s="4">
        <f t="shared" si="110"/>
        <v>106.58852839570937</v>
      </c>
      <c r="M353" s="4">
        <f t="shared" si="111"/>
        <v>114.84622658698278</v>
      </c>
      <c r="N353" s="4">
        <f t="shared" si="112"/>
        <v>122.47754045242921</v>
      </c>
      <c r="O353" s="4">
        <f t="shared" si="113"/>
        <v>129.21559240982353</v>
      </c>
      <c r="P353" s="4">
        <f t="shared" si="114"/>
        <v>134.79976892673471</v>
      </c>
      <c r="Q353" s="4">
        <f t="shared" si="115"/>
        <v>139.2030487863245</v>
      </c>
      <c r="R353" s="4">
        <f t="shared" si="116"/>
        <v>142.53165182797747</v>
      </c>
      <c r="S353" s="4">
        <f t="shared" si="117"/>
        <v>144.92916804829662</v>
      </c>
      <c r="T353" s="4">
        <f t="shared" si="118"/>
        <v>146.53942771708236</v>
      </c>
      <c r="U353" s="4">
        <f t="shared" si="119"/>
        <v>147.48310603776784</v>
      </c>
      <c r="W353" s="5" t="str">
        <f>VLOOKUP(C353&amp;A353,Driver_elast!$A$2:$D$1161,4,FALSE)</f>
        <v>GDPSER</v>
      </c>
      <c r="X353" s="5">
        <v>1</v>
      </c>
      <c r="Y353" s="2">
        <f>SUMIFS('Growth rates'!D$4:D$999,'Growth rates'!$B$4:$B$999,Demands!$A353,'Growth rates'!$C$4:$C$999,$W353)</f>
        <v>1</v>
      </c>
      <c r="Z353" s="2">
        <f>SUMIFS('Growth rates'!E$4:E$999,'Growth rates'!$B$4:$B$999,Demands!$A353,'Growth rates'!$C$4:$C$999,$W353)</f>
        <v>1.0067167739959295</v>
      </c>
      <c r="AA353" s="2">
        <f>SUMIFS('Growth rates'!F$4:F$999,'Growth rates'!$B$4:$B$999,Demands!$A353,'Growth rates'!$C$4:$C$999,$W353)</f>
        <v>1.1332678138081522</v>
      </c>
      <c r="AB353" s="2">
        <f>SUMIFS('Growth rates'!G$4:G$999,'Growth rates'!$B$4:$B$999,Demands!$A353,'Growth rates'!$C$4:$C$999,$W353)</f>
        <v>1.2543774825561778</v>
      </c>
      <c r="AC353" s="2">
        <f>SUMIFS('Growth rates'!H$4:H$999,'Growth rates'!$B$4:$B$999,Demands!$A353,'Growth rates'!$C$4:$C$999,$W353)</f>
        <v>1.3901791341250473</v>
      </c>
      <c r="AD353" s="2">
        <f>SUMIFS('Growth rates'!I$4:I$999,'Growth rates'!$B$4:$B$999,Demands!$A353,'Growth rates'!$C$4:$C$999,$W353)</f>
        <v>1.5405785084809724</v>
      </c>
      <c r="AE353" s="2">
        <f>SUMIFS('Growth rates'!J$4:J$999,'Growth rates'!$B$4:$B$999,Demands!$A353,'Growth rates'!$C$4:$C$999,$W353)</f>
        <v>1.6970461508521431</v>
      </c>
      <c r="AF353" s="2">
        <f>SUMIFS('Growth rates'!K$4:K$999,'Growth rates'!$B$4:$B$999,Demands!$A353,'Growth rates'!$C$4:$C$999,$W353)</f>
        <v>1.8528278225340507</v>
      </c>
      <c r="AG353" s="2">
        <f>SUMIFS('Growth rates'!L$4:L$999,'Growth rates'!$B$4:$B$999,Demands!$A353,'Growth rates'!$C$4:$C$999,$W353)</f>
        <v>2.0077241667261174</v>
      </c>
      <c r="AH353" s="2">
        <f>SUMIFS('Growth rates'!M$4:M$999,'Growth rates'!$B$4:$B$999,Demands!$A353,'Growth rates'!$C$4:$C$999,$W353)</f>
        <v>2.1632679242925983</v>
      </c>
      <c r="AI353" s="2">
        <f>SUMIFS('Growth rates'!N$4:N$999,'Growth rates'!$B$4:$B$999,Demands!$A353,'Growth rates'!$C$4:$C$999,$W353)</f>
        <v>2.3229846457628232</v>
      </c>
      <c r="AJ353" s="2">
        <f>SUMIFS('Growth rates'!O$4:O$999,'Growth rates'!$B$4:$B$999,Demands!$A353,'Growth rates'!$C$4:$C$999,$W353)</f>
        <v>2.4827322123529867</v>
      </c>
      <c r="AK353" s="2">
        <f>SUMIFS('Growth rates'!P$4:P$999,'Growth rates'!$B$4:$B$999,Demands!$A353,'Growth rates'!$C$4:$C$999,$W353)</f>
        <v>2.6360088814280864</v>
      </c>
      <c r="AL353" s="2">
        <f>SUMIFS('Growth rates'!Q$4:Q$999,'Growth rates'!$B$4:$B$999,Demands!$A353,'Growth rates'!$C$4:$C$999,$W353)</f>
        <v>2.7795190781901278</v>
      </c>
      <c r="AM353" s="2">
        <f>SUMIFS('Growth rates'!R$4:R$999,'Growth rates'!$B$4:$B$999,Demands!$A353,'Growth rates'!$C$4:$C$999,$W353)</f>
        <v>2.9124459894706085</v>
      </c>
      <c r="AN353" s="2">
        <f>SUMIFS('Growth rates'!S$4:S$999,'Growth rates'!$B$4:$B$999,Demands!$A353,'Growth rates'!$C$4:$C$999,$W353)</f>
        <v>3.0349211802616787</v>
      </c>
      <c r="AO353" s="2">
        <f>SUMIFS('Growth rates'!T$4:T$999,'Growth rates'!$B$4:$B$999,Demands!$A353,'Growth rates'!$C$4:$C$999,$W353)</f>
        <v>3.1473211717041738</v>
      </c>
      <c r="AP353" s="2">
        <f>SUMIFS('Growth rates'!U$4:U$999,'Growth rates'!$B$4:$B$999,Demands!$A353,'Growth rates'!$C$4:$C$999,$W353)</f>
        <v>3.2486610910774698</v>
      </c>
      <c r="AR353">
        <f>VLOOKUP(C353&amp;A353,Driver_elast!$A$2:$E$1161,5,FALSE)</f>
        <v>2.1769129999999999</v>
      </c>
      <c r="AS353">
        <f t="shared" si="120"/>
        <v>1</v>
      </c>
      <c r="AT353">
        <f t="shared" si="121"/>
        <v>0.2</v>
      </c>
      <c r="AV353" s="2" cm="1">
        <f t="array" ref="AV353">TREND($AR353:$AS353,$AR$3:$AS$3,AV$1)</f>
        <v>2.176912999999999</v>
      </c>
      <c r="AW353" s="2" cm="1">
        <f t="array" ref="AW353">TREND($AR353:$AS353,$AR$3:$AS$3,AW$1)</f>
        <v>2.148207804878048</v>
      </c>
      <c r="AX353" s="2" cm="1">
        <f t="array" ref="AX353">TREND($AR353:$AS353,$AR$3:$AS$3,AX$1)</f>
        <v>2.0046818292682929</v>
      </c>
      <c r="AY353" s="2" cm="1">
        <f t="array" ref="AY353">TREND($AR353:$AS353,$AR$3:$AS$3,AY$1)</f>
        <v>1.8611558536585378</v>
      </c>
      <c r="AZ353" s="2" cm="1">
        <f t="array" ref="AZ353">TREND($AR353:$AS353,$AR$3:$AS$3,AZ$1)</f>
        <v>1.7176298780487755</v>
      </c>
      <c r="BA353" s="2" cm="1">
        <f t="array" ref="BA353">TREND($AR353:$AS353,$AR$3:$AS$3,BA$1)</f>
        <v>1.5741039024390204</v>
      </c>
      <c r="BB353" s="2" cm="1">
        <f t="array" ref="BB353">TREND($AR353:$AS353,$AR$3:$AS$3,BB$1)</f>
        <v>1.4305779268292653</v>
      </c>
      <c r="BC353" s="2" cm="1">
        <f t="array" ref="BC353">TREND($AR353:$AS353,$AR$3:$AS$3,BC$1)</f>
        <v>1.2870519512195102</v>
      </c>
      <c r="BD353" s="2" cm="1">
        <f t="array" ref="BD353">TREND($AR353:$AS353,$AR$3:$AS$3,BD$1)</f>
        <v>1.1435259756097551</v>
      </c>
      <c r="BE353" s="2" cm="1">
        <f t="array" ref="BE353">TREND($AR353:$AS353,$AR$3:$AS$3,BE$1)</f>
        <v>1</v>
      </c>
      <c r="BF353" s="20" cm="1">
        <f t="array" ref="BF353">TREND($AS353:$AT353,$AS$3:$AT$3,BF$1)</f>
        <v>0.90000000000000568</v>
      </c>
      <c r="BG353" s="20" cm="1">
        <f t="array" ref="BG353">TREND($AS353:$AT353,$AS$3:$AT$3,BG$1)</f>
        <v>0.80000000000000426</v>
      </c>
      <c r="BH353" s="20" cm="1">
        <f t="array" ref="BH353">TREND($AS353:$AT353,$AS$3:$AT$3,BH$1)</f>
        <v>0.70000000000000284</v>
      </c>
      <c r="BI353" s="20" cm="1">
        <f t="array" ref="BI353">TREND($AS353:$AT353,$AS$3:$AT$3,BI$1)</f>
        <v>0.60000000000000142</v>
      </c>
      <c r="BJ353" s="20" cm="1">
        <f t="array" ref="BJ353">TREND($AS353:$AT353,$AS$3:$AT$3,BJ$1)</f>
        <v>0.5</v>
      </c>
      <c r="BK353" s="20" cm="1">
        <f t="array" ref="BK353">TREND($AS353:$AT353,$AS$3:$AT$3,BK$1)</f>
        <v>0.40000000000000568</v>
      </c>
      <c r="BL353" s="20" cm="1">
        <f t="array" ref="BL353">TREND($AS353:$AT353,$AS$3:$AT$3,BL$1)</f>
        <v>0.30000000000000426</v>
      </c>
      <c r="BM353" s="20" cm="1">
        <f t="array" ref="BM353">TREND($AS353:$AT353,$AS$3:$AT$3,BM$1)</f>
        <v>0.20000000000000284</v>
      </c>
    </row>
    <row r="354" spans="1:65" x14ac:dyDescent="0.35">
      <c r="A354" t="str">
        <f>IF(BYDem!B352="","\I:",BYDem!B352)</f>
        <v>Canada</v>
      </c>
      <c r="B354" t="str">
        <f>BYDem!E352</f>
        <v>TTF</v>
      </c>
      <c r="C354" t="str">
        <f t="shared" si="122"/>
        <v>TTF</v>
      </c>
      <c r="D354" s="4">
        <f>SUMIFS(BYDem!$M$2:$M$2000,BYDem!$B$2:$B$2000,Demands!$A354,BYDem!$E$2:$E$2000,Demands!$B354)</f>
        <v>89.317288893059995</v>
      </c>
      <c r="E354" s="4">
        <f t="shared" si="103"/>
        <v>89.895603072515797</v>
      </c>
      <c r="F354" s="4">
        <f t="shared" si="104"/>
        <v>101.06308213300025</v>
      </c>
      <c r="G354" s="4">
        <f t="shared" si="105"/>
        <v>111.77821268866288</v>
      </c>
      <c r="H354" s="4">
        <f t="shared" si="106"/>
        <v>123.78104406054439</v>
      </c>
      <c r="I354" s="4">
        <f t="shared" si="107"/>
        <v>137.06481575852246</v>
      </c>
      <c r="J354" s="4">
        <f t="shared" si="108"/>
        <v>150.89779103319606</v>
      </c>
      <c r="K354" s="4">
        <f t="shared" si="109"/>
        <v>164.70313949788712</v>
      </c>
      <c r="L354" s="4">
        <f t="shared" si="110"/>
        <v>178.46795379425254</v>
      </c>
      <c r="M354" s="4">
        <f t="shared" si="111"/>
        <v>192.32751153056753</v>
      </c>
      <c r="N354" s="4">
        <f t="shared" si="112"/>
        <v>205.16191856085808</v>
      </c>
      <c r="O354" s="4">
        <f t="shared" si="113"/>
        <v>216.52962970004276</v>
      </c>
      <c r="P354" s="4">
        <f t="shared" si="114"/>
        <v>225.99851450936629</v>
      </c>
      <c r="Q354" s="4">
        <f t="shared" si="115"/>
        <v>233.51447667399384</v>
      </c>
      <c r="R354" s="4">
        <f t="shared" si="116"/>
        <v>239.23998521275087</v>
      </c>
      <c r="S354" s="4">
        <f t="shared" si="117"/>
        <v>243.39956351814078</v>
      </c>
      <c r="T354" s="4">
        <f t="shared" si="118"/>
        <v>246.21995072707116</v>
      </c>
      <c r="U354" s="4">
        <f t="shared" si="119"/>
        <v>247.89214283839922</v>
      </c>
      <c r="W354" s="5" t="str">
        <f>VLOOKUP(C354&amp;A354,Driver_elast!$A$2:$D$1161,4,FALSE)</f>
        <v>GDP</v>
      </c>
      <c r="X354" s="5">
        <v>1</v>
      </c>
      <c r="Y354" s="2">
        <f>SUMIFS('Growth rates'!D$4:D$999,'Growth rates'!$B$4:$B$999,Demands!$A354,'Growth rates'!$C$4:$C$999,$W354)</f>
        <v>1</v>
      </c>
      <c r="Z354" s="2">
        <f>SUMIFS('Growth rates'!E$4:E$999,'Growth rates'!$B$4:$B$999,Demands!$A354,'Growth rates'!$C$4:$C$999,$W354)</f>
        <v>1.0067167739959313</v>
      </c>
      <c r="AA354" s="2">
        <f>SUMIFS('Growth rates'!F$4:F$999,'Growth rates'!$B$4:$B$999,Demands!$A354,'Growth rates'!$C$4:$C$999,$W354)</f>
        <v>1.1364515566099329</v>
      </c>
      <c r="AB354" s="2">
        <f>SUMIFS('Growth rates'!G$4:G$999,'Growth rates'!$B$4:$B$999,Demands!$A354,'Growth rates'!$C$4:$C$999,$W354)</f>
        <v>1.2614453023463557</v>
      </c>
      <c r="AC354" s="2">
        <f>SUMIFS('Growth rates'!H$4:H$999,'Growth rates'!$B$4:$B$999,Demands!$A354,'Growth rates'!$C$4:$C$999,$W354)</f>
        <v>1.4019618251954686</v>
      </c>
      <c r="AD354" s="2">
        <f>SUMIFS('Growth rates'!I$4:I$999,'Growth rates'!$B$4:$B$999,Demands!$A354,'Growth rates'!$C$4:$C$999,$W354)</f>
        <v>1.5580377354806507</v>
      </c>
      <c r="AE354" s="2">
        <f>SUMIFS('Growth rates'!J$4:J$999,'Growth rates'!$B$4:$B$999,Demands!$A354,'Growth rates'!$C$4:$C$999,$W354)</f>
        <v>1.7211550312957247</v>
      </c>
      <c r="AF354" s="2">
        <f>SUMIFS('Growth rates'!K$4:K$999,'Growth rates'!$B$4:$B$999,Demands!$A354,'Growth rates'!$C$4:$C$999,$W354)</f>
        <v>1.8845041924921988</v>
      </c>
      <c r="AG354" s="2">
        <f>SUMIFS('Growth rates'!L$4:L$999,'Growth rates'!$B$4:$B$999,Demands!$A354,'Growth rates'!$C$4:$C$999,$W354)</f>
        <v>2.0478838622914886</v>
      </c>
      <c r="AH354" s="2">
        <f>SUMIFS('Growth rates'!M$4:M$999,'Growth rates'!$B$4:$B$999,Demands!$A354,'Growth rates'!$C$4:$C$999,$W354)</f>
        <v>2.2128621828783279</v>
      </c>
      <c r="AI354" s="2">
        <f>SUMIFS('Growth rates'!N$4:N$999,'Growth rates'!$B$4:$B$999,Demands!$A354,'Growth rates'!$C$4:$C$999,$W354)</f>
        <v>2.3830696779877991</v>
      </c>
      <c r="AJ354" s="2">
        <f>SUMIFS('Growth rates'!O$4:O$999,'Growth rates'!$B$4:$B$999,Demands!$A354,'Growth rates'!$C$4:$C$999,$W354)</f>
        <v>2.5542900587107553</v>
      </c>
      <c r="AK354" s="2">
        <f>SUMIFS('Growth rates'!P$4:P$999,'Growth rates'!$B$4:$B$999,Demands!$A354,'Growth rates'!$C$4:$C$999,$W354)</f>
        <v>2.7198236358688423</v>
      </c>
      <c r="AL354" s="2">
        <f>SUMIFS('Growth rates'!Q$4:Q$999,'Growth rates'!$B$4:$B$999,Demands!$A354,'Growth rates'!$C$4:$C$999,$W354)</f>
        <v>2.8762107339027461</v>
      </c>
      <c r="AM354" s="2">
        <f>SUMIFS('Growth rates'!R$4:R$999,'Growth rates'!$B$4:$B$999,Demands!$A354,'Growth rates'!$C$4:$C$999,$W354)</f>
        <v>3.0225238912868653</v>
      </c>
      <c r="AN354" s="2">
        <f>SUMIFS('Growth rates'!S$4:S$999,'Growth rates'!$B$4:$B$999,Demands!$A354,'Growth rates'!$C$4:$C$999,$W354)</f>
        <v>3.1588119217857051</v>
      </c>
      <c r="AO354" s="2">
        <f>SUMIFS('Growth rates'!T$4:T$999,'Growth rates'!$B$4:$B$999,Demands!$A354,'Growth rates'!$C$4:$C$999,$W354)</f>
        <v>3.2853799114274245</v>
      </c>
      <c r="AP354" s="2">
        <f>SUMIFS('Growth rates'!U$4:U$999,'Growth rates'!$B$4:$B$999,Demands!$A354,'Growth rates'!$C$4:$C$999,$W354)</f>
        <v>3.4011112453489636</v>
      </c>
      <c r="AR354">
        <f>VLOOKUP(C354&amp;A354,Driver_elast!$A$2:$E$1161,5,FALSE)</f>
        <v>0.96397900000000003</v>
      </c>
      <c r="AS354">
        <f t="shared" si="120"/>
        <v>0.96397900000000003</v>
      </c>
      <c r="AT354">
        <f t="shared" si="121"/>
        <v>0.19279580000000002</v>
      </c>
      <c r="AV354" s="2" cm="1">
        <f t="array" ref="AV354">TREND($AR354:$AS354,$AR$3:$AS$3,AV$1)</f>
        <v>0.96397900000000003</v>
      </c>
      <c r="AW354" s="2" cm="1">
        <f t="array" ref="AW354">TREND($AR354:$AS354,$AR$3:$AS$3,AW$1)</f>
        <v>0.96397900000000003</v>
      </c>
      <c r="AX354" s="2" cm="1">
        <f t="array" ref="AX354">TREND($AR354:$AS354,$AR$3:$AS$3,AX$1)</f>
        <v>0.96397900000000003</v>
      </c>
      <c r="AY354" s="2" cm="1">
        <f t="array" ref="AY354">TREND($AR354:$AS354,$AR$3:$AS$3,AY$1)</f>
        <v>0.96397900000000003</v>
      </c>
      <c r="AZ354" s="2" cm="1">
        <f t="array" ref="AZ354">TREND($AR354:$AS354,$AR$3:$AS$3,AZ$1)</f>
        <v>0.96397900000000003</v>
      </c>
      <c r="BA354" s="2" cm="1">
        <f t="array" ref="BA354">TREND($AR354:$AS354,$AR$3:$AS$3,BA$1)</f>
        <v>0.96397900000000003</v>
      </c>
      <c r="BB354" s="2" cm="1">
        <f t="array" ref="BB354">TREND($AR354:$AS354,$AR$3:$AS$3,BB$1)</f>
        <v>0.96397900000000003</v>
      </c>
      <c r="BC354" s="2" cm="1">
        <f t="array" ref="BC354">TREND($AR354:$AS354,$AR$3:$AS$3,BC$1)</f>
        <v>0.96397900000000003</v>
      </c>
      <c r="BD354" s="2" cm="1">
        <f t="array" ref="BD354">TREND($AR354:$AS354,$AR$3:$AS$3,BD$1)</f>
        <v>0.96397900000000003</v>
      </c>
      <c r="BE354" s="2" cm="1">
        <f t="array" ref="BE354">TREND($AR354:$AS354,$AR$3:$AS$3,BE$1)</f>
        <v>0.96397900000000003</v>
      </c>
      <c r="BF354" s="20" cm="1">
        <f t="array" ref="BF354">TREND($AS354:$AT354,$AS$3:$AT$3,BF$1)</f>
        <v>0.86758110000000244</v>
      </c>
      <c r="BG354" s="20" cm="1">
        <f t="array" ref="BG354">TREND($AS354:$AT354,$AS$3:$AT$3,BG$1)</f>
        <v>0.77118319999999585</v>
      </c>
      <c r="BH354" s="20" cm="1">
        <f t="array" ref="BH354">TREND($AS354:$AT354,$AS$3:$AT$3,BH$1)</f>
        <v>0.67478529999999637</v>
      </c>
      <c r="BI354" s="20" cm="1">
        <f t="array" ref="BI354">TREND($AS354:$AT354,$AS$3:$AT$3,BI$1)</f>
        <v>0.57838739999999689</v>
      </c>
      <c r="BJ354" s="20" cm="1">
        <f t="array" ref="BJ354">TREND($AS354:$AT354,$AS$3:$AT$3,BJ$1)</f>
        <v>0.48198949999999741</v>
      </c>
      <c r="BK354" s="20" cm="1">
        <f t="array" ref="BK354">TREND($AS354:$AT354,$AS$3:$AT$3,BK$1)</f>
        <v>0.38559159999999792</v>
      </c>
      <c r="BL354" s="20" cm="1">
        <f t="array" ref="BL354">TREND($AS354:$AT354,$AS$3:$AT$3,BL$1)</f>
        <v>0.28919369999999844</v>
      </c>
      <c r="BM354" s="20" cm="1">
        <f t="array" ref="BM354">TREND($AS354:$AT354,$AS$3:$AT$3,BM$1)</f>
        <v>0.19279579999999896</v>
      </c>
    </row>
    <row r="355" spans="1:65" x14ac:dyDescent="0.35">
      <c r="A355" t="str">
        <f>IF(BYDem!B353="","\I:",BYDem!B353)</f>
        <v>Canada</v>
      </c>
      <c r="B355" t="str">
        <f>BYDem!E353</f>
        <v>TTP</v>
      </c>
      <c r="C355" t="str">
        <f t="shared" si="122"/>
        <v>TTP</v>
      </c>
      <c r="D355" s="4">
        <f>SUMIFS(BYDem!$M$2:$M$2000,BYDem!$B$2:$B$2000,Demands!$A355,BYDem!$E$2:$E$2000,Demands!$B355)</f>
        <v>4.70090994174</v>
      </c>
      <c r="E355" s="4">
        <f t="shared" si="103"/>
        <v>4.7313475301324104</v>
      </c>
      <c r="F355" s="4">
        <f t="shared" si="104"/>
        <v>5.3191095859473814</v>
      </c>
      <c r="G355" s="4">
        <f t="shared" si="105"/>
        <v>5.8830638257190984</v>
      </c>
      <c r="H355" s="4">
        <f t="shared" si="106"/>
        <v>6.5147917926602306</v>
      </c>
      <c r="I355" s="4">
        <f t="shared" si="107"/>
        <v>7.2139376715011814</v>
      </c>
      <c r="J355" s="4">
        <f t="shared" si="108"/>
        <v>7.9419890017471602</v>
      </c>
      <c r="K355" s="4">
        <f t="shared" si="109"/>
        <v>8.6685862893624801</v>
      </c>
      <c r="L355" s="4">
        <f t="shared" si="110"/>
        <v>9.3930501996975018</v>
      </c>
      <c r="M355" s="4">
        <f t="shared" si="111"/>
        <v>10.122500606871975</v>
      </c>
      <c r="N355" s="4">
        <f t="shared" si="112"/>
        <v>10.797995713729373</v>
      </c>
      <c r="O355" s="4">
        <f t="shared" si="113"/>
        <v>11.39629630000225</v>
      </c>
      <c r="P355" s="4">
        <f t="shared" si="114"/>
        <v>11.894658658387698</v>
      </c>
      <c r="Q355" s="4">
        <f t="shared" si="115"/>
        <v>12.290235614420727</v>
      </c>
      <c r="R355" s="4">
        <f t="shared" si="116"/>
        <v>12.591578169092148</v>
      </c>
      <c r="S355" s="4">
        <f t="shared" si="117"/>
        <v>12.810503343060038</v>
      </c>
      <c r="T355" s="4">
        <f t="shared" si="118"/>
        <v>12.958944775109005</v>
      </c>
      <c r="U355" s="4">
        <f t="shared" si="119"/>
        <v>13.046954886231534</v>
      </c>
      <c r="W355" s="5" t="str">
        <f>VLOOKUP(C355&amp;A355,Driver_elast!$A$2:$D$1161,4,FALSE)</f>
        <v>GDP</v>
      </c>
      <c r="X355" s="5">
        <v>1</v>
      </c>
      <c r="Y355" s="2">
        <f>SUMIFS('Growth rates'!D$4:D$999,'Growth rates'!$B$4:$B$999,Demands!$A355,'Growth rates'!$C$4:$C$999,$W355)</f>
        <v>1</v>
      </c>
      <c r="Z355" s="2">
        <f>SUMIFS('Growth rates'!E$4:E$999,'Growth rates'!$B$4:$B$999,Demands!$A355,'Growth rates'!$C$4:$C$999,$W355)</f>
        <v>1.0067167739959313</v>
      </c>
      <c r="AA355" s="2">
        <f>SUMIFS('Growth rates'!F$4:F$999,'Growth rates'!$B$4:$B$999,Demands!$A355,'Growth rates'!$C$4:$C$999,$W355)</f>
        <v>1.1364515566099329</v>
      </c>
      <c r="AB355" s="2">
        <f>SUMIFS('Growth rates'!G$4:G$999,'Growth rates'!$B$4:$B$999,Demands!$A355,'Growth rates'!$C$4:$C$999,$W355)</f>
        <v>1.2614453023463557</v>
      </c>
      <c r="AC355" s="2">
        <f>SUMIFS('Growth rates'!H$4:H$999,'Growth rates'!$B$4:$B$999,Demands!$A355,'Growth rates'!$C$4:$C$999,$W355)</f>
        <v>1.4019618251954686</v>
      </c>
      <c r="AD355" s="2">
        <f>SUMIFS('Growth rates'!I$4:I$999,'Growth rates'!$B$4:$B$999,Demands!$A355,'Growth rates'!$C$4:$C$999,$W355)</f>
        <v>1.5580377354806507</v>
      </c>
      <c r="AE355" s="2">
        <f>SUMIFS('Growth rates'!J$4:J$999,'Growth rates'!$B$4:$B$999,Demands!$A355,'Growth rates'!$C$4:$C$999,$W355)</f>
        <v>1.7211550312957247</v>
      </c>
      <c r="AF355" s="2">
        <f>SUMIFS('Growth rates'!K$4:K$999,'Growth rates'!$B$4:$B$999,Demands!$A355,'Growth rates'!$C$4:$C$999,$W355)</f>
        <v>1.8845041924921988</v>
      </c>
      <c r="AG355" s="2">
        <f>SUMIFS('Growth rates'!L$4:L$999,'Growth rates'!$B$4:$B$999,Demands!$A355,'Growth rates'!$C$4:$C$999,$W355)</f>
        <v>2.0478838622914886</v>
      </c>
      <c r="AH355" s="2">
        <f>SUMIFS('Growth rates'!M$4:M$999,'Growth rates'!$B$4:$B$999,Demands!$A355,'Growth rates'!$C$4:$C$999,$W355)</f>
        <v>2.2128621828783279</v>
      </c>
      <c r="AI355" s="2">
        <f>SUMIFS('Growth rates'!N$4:N$999,'Growth rates'!$B$4:$B$999,Demands!$A355,'Growth rates'!$C$4:$C$999,$W355)</f>
        <v>2.3830696779877991</v>
      </c>
      <c r="AJ355" s="2">
        <f>SUMIFS('Growth rates'!O$4:O$999,'Growth rates'!$B$4:$B$999,Demands!$A355,'Growth rates'!$C$4:$C$999,$W355)</f>
        <v>2.5542900587107553</v>
      </c>
      <c r="AK355" s="2">
        <f>SUMIFS('Growth rates'!P$4:P$999,'Growth rates'!$B$4:$B$999,Demands!$A355,'Growth rates'!$C$4:$C$999,$W355)</f>
        <v>2.7198236358688423</v>
      </c>
      <c r="AL355" s="2">
        <f>SUMIFS('Growth rates'!Q$4:Q$999,'Growth rates'!$B$4:$B$999,Demands!$A355,'Growth rates'!$C$4:$C$999,$W355)</f>
        <v>2.8762107339027461</v>
      </c>
      <c r="AM355" s="2">
        <f>SUMIFS('Growth rates'!R$4:R$999,'Growth rates'!$B$4:$B$999,Demands!$A355,'Growth rates'!$C$4:$C$999,$W355)</f>
        <v>3.0225238912868653</v>
      </c>
      <c r="AN355" s="2">
        <f>SUMIFS('Growth rates'!S$4:S$999,'Growth rates'!$B$4:$B$999,Demands!$A355,'Growth rates'!$C$4:$C$999,$W355)</f>
        <v>3.1588119217857051</v>
      </c>
      <c r="AO355" s="2">
        <f>SUMIFS('Growth rates'!T$4:T$999,'Growth rates'!$B$4:$B$999,Demands!$A355,'Growth rates'!$C$4:$C$999,$W355)</f>
        <v>3.2853799114274245</v>
      </c>
      <c r="AP355" s="2">
        <f>SUMIFS('Growth rates'!U$4:U$999,'Growth rates'!$B$4:$B$999,Demands!$A355,'Growth rates'!$C$4:$C$999,$W355)</f>
        <v>3.4011112453489636</v>
      </c>
      <c r="AR355">
        <f>VLOOKUP(C355&amp;A355,Driver_elast!$A$2:$E$1161,5,FALSE)</f>
        <v>0.96397900000000003</v>
      </c>
      <c r="AS355">
        <f t="shared" si="120"/>
        <v>0.96397900000000003</v>
      </c>
      <c r="AT355">
        <f t="shared" si="121"/>
        <v>0.19279580000000002</v>
      </c>
      <c r="AV355" s="2" cm="1">
        <f t="array" ref="AV355">TREND($AR355:$AS355,$AR$3:$AS$3,AV$1)</f>
        <v>0.96397900000000003</v>
      </c>
      <c r="AW355" s="2" cm="1">
        <f t="array" ref="AW355">TREND($AR355:$AS355,$AR$3:$AS$3,AW$1)</f>
        <v>0.96397900000000003</v>
      </c>
      <c r="AX355" s="2" cm="1">
        <f t="array" ref="AX355">TREND($AR355:$AS355,$AR$3:$AS$3,AX$1)</f>
        <v>0.96397900000000003</v>
      </c>
      <c r="AY355" s="2" cm="1">
        <f t="array" ref="AY355">TREND($AR355:$AS355,$AR$3:$AS$3,AY$1)</f>
        <v>0.96397900000000003</v>
      </c>
      <c r="AZ355" s="2" cm="1">
        <f t="array" ref="AZ355">TREND($AR355:$AS355,$AR$3:$AS$3,AZ$1)</f>
        <v>0.96397900000000003</v>
      </c>
      <c r="BA355" s="2" cm="1">
        <f t="array" ref="BA355">TREND($AR355:$AS355,$AR$3:$AS$3,BA$1)</f>
        <v>0.96397900000000003</v>
      </c>
      <c r="BB355" s="2" cm="1">
        <f t="array" ref="BB355">TREND($AR355:$AS355,$AR$3:$AS$3,BB$1)</f>
        <v>0.96397900000000003</v>
      </c>
      <c r="BC355" s="2" cm="1">
        <f t="array" ref="BC355">TREND($AR355:$AS355,$AR$3:$AS$3,BC$1)</f>
        <v>0.96397900000000003</v>
      </c>
      <c r="BD355" s="2" cm="1">
        <f t="array" ref="BD355">TREND($AR355:$AS355,$AR$3:$AS$3,BD$1)</f>
        <v>0.96397900000000003</v>
      </c>
      <c r="BE355" s="2" cm="1">
        <f t="array" ref="BE355">TREND($AR355:$AS355,$AR$3:$AS$3,BE$1)</f>
        <v>0.96397900000000003</v>
      </c>
      <c r="BF355" s="20" cm="1">
        <f t="array" ref="BF355">TREND($AS355:$AT355,$AS$3:$AT$3,BF$1)</f>
        <v>0.86758110000000244</v>
      </c>
      <c r="BG355" s="20" cm="1">
        <f t="array" ref="BG355">TREND($AS355:$AT355,$AS$3:$AT$3,BG$1)</f>
        <v>0.77118319999999585</v>
      </c>
      <c r="BH355" s="20" cm="1">
        <f t="array" ref="BH355">TREND($AS355:$AT355,$AS$3:$AT$3,BH$1)</f>
        <v>0.67478529999999637</v>
      </c>
      <c r="BI355" s="20" cm="1">
        <f t="array" ref="BI355">TREND($AS355:$AT355,$AS$3:$AT$3,BI$1)</f>
        <v>0.57838739999999689</v>
      </c>
      <c r="BJ355" s="20" cm="1">
        <f t="array" ref="BJ355">TREND($AS355:$AT355,$AS$3:$AT$3,BJ$1)</f>
        <v>0.48198949999999741</v>
      </c>
      <c r="BK355" s="20" cm="1">
        <f t="array" ref="BK355">TREND($AS355:$AT355,$AS$3:$AT$3,BK$1)</f>
        <v>0.38559159999999792</v>
      </c>
      <c r="BL355" s="20" cm="1">
        <f t="array" ref="BL355">TREND($AS355:$AT355,$AS$3:$AT$3,BL$1)</f>
        <v>0.28919369999999844</v>
      </c>
      <c r="BM355" s="20" cm="1">
        <f t="array" ref="BM355">TREND($AS355:$AT355,$AS$3:$AT$3,BM$1)</f>
        <v>0.19279579999999896</v>
      </c>
    </row>
    <row r="356" spans="1:65" x14ac:dyDescent="0.35">
      <c r="A356" t="str">
        <f>IF(BYDem!B354="","\I:",BYDem!B354)</f>
        <v>Canada</v>
      </c>
      <c r="B356" t="str">
        <f>BYDem!E354</f>
        <v>TWD</v>
      </c>
      <c r="C356" t="str">
        <f t="shared" si="122"/>
        <v>TWD</v>
      </c>
      <c r="D356" s="4">
        <f>SUMIFS(BYDem!$M$2:$M$2000,BYDem!$B$2:$B$2000,Demands!$A356,BYDem!$E$2:$E$2000,Demands!$B356)</f>
        <v>53.076000798000003</v>
      </c>
      <c r="E356" s="4">
        <f t="shared" si="103"/>
        <v>53.076000798000003</v>
      </c>
      <c r="F356" s="4">
        <f t="shared" si="104"/>
        <v>53.076000798000003</v>
      </c>
      <c r="G356" s="4">
        <f t="shared" si="105"/>
        <v>53.076000798000003</v>
      </c>
      <c r="H356" s="4">
        <f t="shared" si="106"/>
        <v>53.076000798000003</v>
      </c>
      <c r="I356" s="4">
        <f t="shared" si="107"/>
        <v>53.076000798000003</v>
      </c>
      <c r="J356" s="4">
        <f t="shared" si="108"/>
        <v>53.076000798000003</v>
      </c>
      <c r="K356" s="4">
        <f t="shared" si="109"/>
        <v>53.076000798000003</v>
      </c>
      <c r="L356" s="4">
        <f t="shared" si="110"/>
        <v>53.076000798000003</v>
      </c>
      <c r="M356" s="4">
        <f t="shared" si="111"/>
        <v>53.076000798000003</v>
      </c>
      <c r="N356" s="4">
        <f t="shared" si="112"/>
        <v>53.076000798000003</v>
      </c>
      <c r="O356" s="4">
        <f t="shared" si="113"/>
        <v>53.076000798000003</v>
      </c>
      <c r="P356" s="4">
        <f t="shared" si="114"/>
        <v>53.076000798000003</v>
      </c>
      <c r="Q356" s="4">
        <f t="shared" si="115"/>
        <v>53.076000798000003</v>
      </c>
      <c r="R356" s="4">
        <f t="shared" si="116"/>
        <v>53.076000798000003</v>
      </c>
      <c r="S356" s="4">
        <f t="shared" si="117"/>
        <v>53.076000798000003</v>
      </c>
      <c r="T356" s="4">
        <f t="shared" si="118"/>
        <v>53.076000798000003</v>
      </c>
      <c r="U356" s="4">
        <f t="shared" si="119"/>
        <v>53.076000798000003</v>
      </c>
      <c r="W356" s="5" t="str">
        <f>VLOOKUP(C356&amp;A356,Driver_elast!$A$2:$D$1161,4,FALSE)</f>
        <v>GDP</v>
      </c>
      <c r="X356" s="5">
        <v>1</v>
      </c>
      <c r="Y356" s="2">
        <f>SUMIFS('Growth rates'!D$4:D$999,'Growth rates'!$B$4:$B$999,Demands!$A356,'Growth rates'!$C$4:$C$999,$W356)</f>
        <v>1</v>
      </c>
      <c r="Z356" s="2">
        <f>SUMIFS('Growth rates'!E$4:E$999,'Growth rates'!$B$4:$B$999,Demands!$A356,'Growth rates'!$C$4:$C$999,$W356)</f>
        <v>1.0067167739959313</v>
      </c>
      <c r="AA356" s="2">
        <f>SUMIFS('Growth rates'!F$4:F$999,'Growth rates'!$B$4:$B$999,Demands!$A356,'Growth rates'!$C$4:$C$999,$W356)</f>
        <v>1.1364515566099329</v>
      </c>
      <c r="AB356" s="2">
        <f>SUMIFS('Growth rates'!G$4:G$999,'Growth rates'!$B$4:$B$999,Demands!$A356,'Growth rates'!$C$4:$C$999,$W356)</f>
        <v>1.2614453023463557</v>
      </c>
      <c r="AC356" s="2">
        <f>SUMIFS('Growth rates'!H$4:H$999,'Growth rates'!$B$4:$B$999,Demands!$A356,'Growth rates'!$C$4:$C$999,$W356)</f>
        <v>1.4019618251954686</v>
      </c>
      <c r="AD356" s="2">
        <f>SUMIFS('Growth rates'!I$4:I$999,'Growth rates'!$B$4:$B$999,Demands!$A356,'Growth rates'!$C$4:$C$999,$W356)</f>
        <v>1.5580377354806507</v>
      </c>
      <c r="AE356" s="2">
        <f>SUMIFS('Growth rates'!J$4:J$999,'Growth rates'!$B$4:$B$999,Demands!$A356,'Growth rates'!$C$4:$C$999,$W356)</f>
        <v>1.7211550312957247</v>
      </c>
      <c r="AF356" s="2">
        <f>SUMIFS('Growth rates'!K$4:K$999,'Growth rates'!$B$4:$B$999,Demands!$A356,'Growth rates'!$C$4:$C$999,$W356)</f>
        <v>1.8845041924921988</v>
      </c>
      <c r="AG356" s="2">
        <f>SUMIFS('Growth rates'!L$4:L$999,'Growth rates'!$B$4:$B$999,Demands!$A356,'Growth rates'!$C$4:$C$999,$W356)</f>
        <v>2.0478838622914886</v>
      </c>
      <c r="AH356" s="2">
        <f>SUMIFS('Growth rates'!M$4:M$999,'Growth rates'!$B$4:$B$999,Demands!$A356,'Growth rates'!$C$4:$C$999,$W356)</f>
        <v>2.2128621828783279</v>
      </c>
      <c r="AI356" s="2">
        <f>SUMIFS('Growth rates'!N$4:N$999,'Growth rates'!$B$4:$B$999,Demands!$A356,'Growth rates'!$C$4:$C$999,$W356)</f>
        <v>2.3830696779877991</v>
      </c>
      <c r="AJ356" s="2">
        <f>SUMIFS('Growth rates'!O$4:O$999,'Growth rates'!$B$4:$B$999,Demands!$A356,'Growth rates'!$C$4:$C$999,$W356)</f>
        <v>2.5542900587107553</v>
      </c>
      <c r="AK356" s="2">
        <f>SUMIFS('Growth rates'!P$4:P$999,'Growth rates'!$B$4:$B$999,Demands!$A356,'Growth rates'!$C$4:$C$999,$W356)</f>
        <v>2.7198236358688423</v>
      </c>
      <c r="AL356" s="2">
        <f>SUMIFS('Growth rates'!Q$4:Q$999,'Growth rates'!$B$4:$B$999,Demands!$A356,'Growth rates'!$C$4:$C$999,$W356)</f>
        <v>2.8762107339027461</v>
      </c>
      <c r="AM356" s="2">
        <f>SUMIFS('Growth rates'!R$4:R$999,'Growth rates'!$B$4:$B$999,Demands!$A356,'Growth rates'!$C$4:$C$999,$W356)</f>
        <v>3.0225238912868653</v>
      </c>
      <c r="AN356" s="2">
        <f>SUMIFS('Growth rates'!S$4:S$999,'Growth rates'!$B$4:$B$999,Demands!$A356,'Growth rates'!$C$4:$C$999,$W356)</f>
        <v>3.1588119217857051</v>
      </c>
      <c r="AO356" s="2">
        <f>SUMIFS('Growth rates'!T$4:T$999,'Growth rates'!$B$4:$B$999,Demands!$A356,'Growth rates'!$C$4:$C$999,$W356)</f>
        <v>3.2853799114274245</v>
      </c>
      <c r="AP356" s="2">
        <f>SUMIFS('Growth rates'!U$4:U$999,'Growth rates'!$B$4:$B$999,Demands!$A356,'Growth rates'!$C$4:$C$999,$W356)</f>
        <v>3.4011112453489636</v>
      </c>
      <c r="AR356">
        <f>VLOOKUP(C356&amp;A356,Driver_elast!$A$2:$E$1161,5,FALSE)</f>
        <v>0</v>
      </c>
      <c r="AS356">
        <f t="shared" si="120"/>
        <v>0</v>
      </c>
      <c r="AT356">
        <f t="shared" si="121"/>
        <v>0</v>
      </c>
      <c r="AV356" s="2" cm="1">
        <f t="array" ref="AV356">TREND($AR356:$AS356,$AR$3:$AS$3,AV$1)</f>
        <v>0</v>
      </c>
      <c r="AW356" s="2" cm="1">
        <f t="array" ref="AW356">TREND($AR356:$AS356,$AR$3:$AS$3,AW$1)</f>
        <v>0</v>
      </c>
      <c r="AX356" s="2" cm="1">
        <f t="array" ref="AX356">TREND($AR356:$AS356,$AR$3:$AS$3,AX$1)</f>
        <v>0</v>
      </c>
      <c r="AY356" s="2" cm="1">
        <f t="array" ref="AY356">TREND($AR356:$AS356,$AR$3:$AS$3,AY$1)</f>
        <v>0</v>
      </c>
      <c r="AZ356" s="2" cm="1">
        <f t="array" ref="AZ356">TREND($AR356:$AS356,$AR$3:$AS$3,AZ$1)</f>
        <v>0</v>
      </c>
      <c r="BA356" s="2" cm="1">
        <f t="array" ref="BA356">TREND($AR356:$AS356,$AR$3:$AS$3,BA$1)</f>
        <v>0</v>
      </c>
      <c r="BB356" s="2" cm="1">
        <f t="array" ref="BB356">TREND($AR356:$AS356,$AR$3:$AS$3,BB$1)</f>
        <v>0</v>
      </c>
      <c r="BC356" s="2" cm="1">
        <f t="array" ref="BC356">TREND($AR356:$AS356,$AR$3:$AS$3,BC$1)</f>
        <v>0</v>
      </c>
      <c r="BD356" s="2" cm="1">
        <f t="array" ref="BD356">TREND($AR356:$AS356,$AR$3:$AS$3,BD$1)</f>
        <v>0</v>
      </c>
      <c r="BE356" s="2" cm="1">
        <f t="array" ref="BE356">TREND($AR356:$AS356,$AR$3:$AS$3,BE$1)</f>
        <v>0</v>
      </c>
      <c r="BF356" s="20" cm="1">
        <f t="array" ref="BF356">TREND($AS356:$AT356,$AS$3:$AT$3,BF$1)</f>
        <v>0</v>
      </c>
      <c r="BG356" s="20" cm="1">
        <f t="array" ref="BG356">TREND($AS356:$AT356,$AS$3:$AT$3,BG$1)</f>
        <v>0</v>
      </c>
      <c r="BH356" s="20" cm="1">
        <f t="array" ref="BH356">TREND($AS356:$AT356,$AS$3:$AT$3,BH$1)</f>
        <v>0</v>
      </c>
      <c r="BI356" s="20" cm="1">
        <f t="array" ref="BI356">TREND($AS356:$AT356,$AS$3:$AT$3,BI$1)</f>
        <v>0</v>
      </c>
      <c r="BJ356" s="20" cm="1">
        <f t="array" ref="BJ356">TREND($AS356:$AT356,$AS$3:$AT$3,BJ$1)</f>
        <v>0</v>
      </c>
      <c r="BK356" s="20" cm="1">
        <f t="array" ref="BK356">TREND($AS356:$AT356,$AS$3:$AT$3,BK$1)</f>
        <v>0</v>
      </c>
      <c r="BL356" s="20" cm="1">
        <f t="array" ref="BL356">TREND($AS356:$AT356,$AS$3:$AT$3,BL$1)</f>
        <v>0</v>
      </c>
      <c r="BM356" s="20" cm="1">
        <f t="array" ref="BM356">TREND($AS356:$AT356,$AS$3:$AT$3,BM$1)</f>
        <v>0</v>
      </c>
    </row>
    <row r="357" spans="1:65" x14ac:dyDescent="0.35">
      <c r="A357" t="str">
        <f>IF(BYDem!B355="","\I:",BYDem!B355)</f>
        <v>Canada</v>
      </c>
      <c r="B357" t="str">
        <f>BYDem!E355</f>
        <v>TWI</v>
      </c>
      <c r="C357" t="str">
        <f t="shared" si="122"/>
        <v>TWI</v>
      </c>
      <c r="D357" s="4">
        <f>SUMIFS(BYDem!$M$2:$M$2000,BYDem!$B$2:$B$2000,Demands!$A357,BYDem!$E$2:$E$2000,Demands!$B357)</f>
        <v>23.4995998644</v>
      </c>
      <c r="E357" s="4">
        <f t="shared" si="103"/>
        <v>23.4995998644</v>
      </c>
      <c r="F357" s="4">
        <f t="shared" si="104"/>
        <v>23.4995998644</v>
      </c>
      <c r="G357" s="4">
        <f t="shared" si="105"/>
        <v>23.4995998644</v>
      </c>
      <c r="H357" s="4">
        <f t="shared" si="106"/>
        <v>23.4995998644</v>
      </c>
      <c r="I357" s="4">
        <f t="shared" si="107"/>
        <v>23.4995998644</v>
      </c>
      <c r="J357" s="4">
        <f t="shared" si="108"/>
        <v>23.4995998644</v>
      </c>
      <c r="K357" s="4">
        <f t="shared" si="109"/>
        <v>23.4995998644</v>
      </c>
      <c r="L357" s="4">
        <f t="shared" si="110"/>
        <v>23.4995998644</v>
      </c>
      <c r="M357" s="4">
        <f t="shared" si="111"/>
        <v>23.4995998644</v>
      </c>
      <c r="N357" s="4">
        <f t="shared" si="112"/>
        <v>23.4995998644</v>
      </c>
      <c r="O357" s="4">
        <f t="shared" si="113"/>
        <v>23.4995998644</v>
      </c>
      <c r="P357" s="4">
        <f t="shared" si="114"/>
        <v>23.4995998644</v>
      </c>
      <c r="Q357" s="4">
        <f t="shared" si="115"/>
        <v>23.4995998644</v>
      </c>
      <c r="R357" s="4">
        <f t="shared" si="116"/>
        <v>23.4995998644</v>
      </c>
      <c r="S357" s="4">
        <f t="shared" si="117"/>
        <v>23.4995998644</v>
      </c>
      <c r="T357" s="4">
        <f t="shared" si="118"/>
        <v>23.4995998644</v>
      </c>
      <c r="U357" s="4">
        <f t="shared" si="119"/>
        <v>23.4995998644</v>
      </c>
      <c r="W357" s="5" t="str">
        <f>VLOOKUP(C357&amp;A357,Driver_elast!$A$2:$D$1161,4,FALSE)</f>
        <v>GDP</v>
      </c>
      <c r="X357" s="5">
        <v>1</v>
      </c>
      <c r="Y357" s="2">
        <f>SUMIFS('Growth rates'!D$4:D$999,'Growth rates'!$B$4:$B$999,Demands!$A357,'Growth rates'!$C$4:$C$999,$W357)</f>
        <v>1</v>
      </c>
      <c r="Z357" s="2">
        <f>SUMIFS('Growth rates'!E$4:E$999,'Growth rates'!$B$4:$B$999,Demands!$A357,'Growth rates'!$C$4:$C$999,$W357)</f>
        <v>1.0067167739959313</v>
      </c>
      <c r="AA357" s="2">
        <f>SUMIFS('Growth rates'!F$4:F$999,'Growth rates'!$B$4:$B$999,Demands!$A357,'Growth rates'!$C$4:$C$999,$W357)</f>
        <v>1.1364515566099329</v>
      </c>
      <c r="AB357" s="2">
        <f>SUMIFS('Growth rates'!G$4:G$999,'Growth rates'!$B$4:$B$999,Demands!$A357,'Growth rates'!$C$4:$C$999,$W357)</f>
        <v>1.2614453023463557</v>
      </c>
      <c r="AC357" s="2">
        <f>SUMIFS('Growth rates'!H$4:H$999,'Growth rates'!$B$4:$B$999,Demands!$A357,'Growth rates'!$C$4:$C$999,$W357)</f>
        <v>1.4019618251954686</v>
      </c>
      <c r="AD357" s="2">
        <f>SUMIFS('Growth rates'!I$4:I$999,'Growth rates'!$B$4:$B$999,Demands!$A357,'Growth rates'!$C$4:$C$999,$W357)</f>
        <v>1.5580377354806507</v>
      </c>
      <c r="AE357" s="2">
        <f>SUMIFS('Growth rates'!J$4:J$999,'Growth rates'!$B$4:$B$999,Demands!$A357,'Growth rates'!$C$4:$C$999,$W357)</f>
        <v>1.7211550312957247</v>
      </c>
      <c r="AF357" s="2">
        <f>SUMIFS('Growth rates'!K$4:K$999,'Growth rates'!$B$4:$B$999,Demands!$A357,'Growth rates'!$C$4:$C$999,$W357)</f>
        <v>1.8845041924921988</v>
      </c>
      <c r="AG357" s="2">
        <f>SUMIFS('Growth rates'!L$4:L$999,'Growth rates'!$B$4:$B$999,Demands!$A357,'Growth rates'!$C$4:$C$999,$W357)</f>
        <v>2.0478838622914886</v>
      </c>
      <c r="AH357" s="2">
        <f>SUMIFS('Growth rates'!M$4:M$999,'Growth rates'!$B$4:$B$999,Demands!$A357,'Growth rates'!$C$4:$C$999,$W357)</f>
        <v>2.2128621828783279</v>
      </c>
      <c r="AI357" s="2">
        <f>SUMIFS('Growth rates'!N$4:N$999,'Growth rates'!$B$4:$B$999,Demands!$A357,'Growth rates'!$C$4:$C$999,$W357)</f>
        <v>2.3830696779877991</v>
      </c>
      <c r="AJ357" s="2">
        <f>SUMIFS('Growth rates'!O$4:O$999,'Growth rates'!$B$4:$B$999,Demands!$A357,'Growth rates'!$C$4:$C$999,$W357)</f>
        <v>2.5542900587107553</v>
      </c>
      <c r="AK357" s="2">
        <f>SUMIFS('Growth rates'!P$4:P$999,'Growth rates'!$B$4:$B$999,Demands!$A357,'Growth rates'!$C$4:$C$999,$W357)</f>
        <v>2.7198236358688423</v>
      </c>
      <c r="AL357" s="2">
        <f>SUMIFS('Growth rates'!Q$4:Q$999,'Growth rates'!$B$4:$B$999,Demands!$A357,'Growth rates'!$C$4:$C$999,$W357)</f>
        <v>2.8762107339027461</v>
      </c>
      <c r="AM357" s="2">
        <f>SUMIFS('Growth rates'!R$4:R$999,'Growth rates'!$B$4:$B$999,Demands!$A357,'Growth rates'!$C$4:$C$999,$W357)</f>
        <v>3.0225238912868653</v>
      </c>
      <c r="AN357" s="2">
        <f>SUMIFS('Growth rates'!S$4:S$999,'Growth rates'!$B$4:$B$999,Demands!$A357,'Growth rates'!$C$4:$C$999,$W357)</f>
        <v>3.1588119217857051</v>
      </c>
      <c r="AO357" s="2">
        <f>SUMIFS('Growth rates'!T$4:T$999,'Growth rates'!$B$4:$B$999,Demands!$A357,'Growth rates'!$C$4:$C$999,$W357)</f>
        <v>3.2853799114274245</v>
      </c>
      <c r="AP357" s="2">
        <f>SUMIFS('Growth rates'!U$4:U$999,'Growth rates'!$B$4:$B$999,Demands!$A357,'Growth rates'!$C$4:$C$999,$W357)</f>
        <v>3.4011112453489636</v>
      </c>
      <c r="AR357">
        <f>VLOOKUP(C357&amp;A357,Driver_elast!$A$2:$E$1161,5,FALSE)</f>
        <v>0</v>
      </c>
      <c r="AS357">
        <f t="shared" si="120"/>
        <v>0</v>
      </c>
      <c r="AT357">
        <f t="shared" si="121"/>
        <v>0</v>
      </c>
      <c r="AV357" s="2" cm="1">
        <f t="array" ref="AV357">TREND($AR357:$AS357,$AR$3:$AS$3,AV$1)</f>
        <v>0</v>
      </c>
      <c r="AW357" s="2" cm="1">
        <f t="array" ref="AW357">TREND($AR357:$AS357,$AR$3:$AS$3,AW$1)</f>
        <v>0</v>
      </c>
      <c r="AX357" s="2" cm="1">
        <f t="array" ref="AX357">TREND($AR357:$AS357,$AR$3:$AS$3,AX$1)</f>
        <v>0</v>
      </c>
      <c r="AY357" s="2" cm="1">
        <f t="array" ref="AY357">TREND($AR357:$AS357,$AR$3:$AS$3,AY$1)</f>
        <v>0</v>
      </c>
      <c r="AZ357" s="2" cm="1">
        <f t="array" ref="AZ357">TREND($AR357:$AS357,$AR$3:$AS$3,AZ$1)</f>
        <v>0</v>
      </c>
      <c r="BA357" s="2" cm="1">
        <f t="array" ref="BA357">TREND($AR357:$AS357,$AR$3:$AS$3,BA$1)</f>
        <v>0</v>
      </c>
      <c r="BB357" s="2" cm="1">
        <f t="array" ref="BB357">TREND($AR357:$AS357,$AR$3:$AS$3,BB$1)</f>
        <v>0</v>
      </c>
      <c r="BC357" s="2" cm="1">
        <f t="array" ref="BC357">TREND($AR357:$AS357,$AR$3:$AS$3,BC$1)</f>
        <v>0</v>
      </c>
      <c r="BD357" s="2" cm="1">
        <f t="array" ref="BD357">TREND($AR357:$AS357,$AR$3:$AS$3,BD$1)</f>
        <v>0</v>
      </c>
      <c r="BE357" s="2" cm="1">
        <f t="array" ref="BE357">TREND($AR357:$AS357,$AR$3:$AS$3,BE$1)</f>
        <v>0</v>
      </c>
      <c r="BF357" s="20" cm="1">
        <f t="array" ref="BF357">TREND($AS357:$AT357,$AS$3:$AT$3,BF$1)</f>
        <v>0</v>
      </c>
      <c r="BG357" s="20" cm="1">
        <f t="array" ref="BG357">TREND($AS357:$AT357,$AS$3:$AT$3,BG$1)</f>
        <v>0</v>
      </c>
      <c r="BH357" s="20" cm="1">
        <f t="array" ref="BH357">TREND($AS357:$AT357,$AS$3:$AT$3,BH$1)</f>
        <v>0</v>
      </c>
      <c r="BI357" s="20" cm="1">
        <f t="array" ref="BI357">TREND($AS357:$AT357,$AS$3:$AT$3,BI$1)</f>
        <v>0</v>
      </c>
      <c r="BJ357" s="20" cm="1">
        <f t="array" ref="BJ357">TREND($AS357:$AT357,$AS$3:$AT$3,BJ$1)</f>
        <v>0</v>
      </c>
      <c r="BK357" s="20" cm="1">
        <f t="array" ref="BK357">TREND($AS357:$AT357,$AS$3:$AT$3,BK$1)</f>
        <v>0</v>
      </c>
      <c r="BL357" s="20" cm="1">
        <f t="array" ref="BL357">TREND($AS357:$AT357,$AS$3:$AT$3,BL$1)</f>
        <v>0</v>
      </c>
      <c r="BM357" s="20" cm="1">
        <f t="array" ref="BM357">TREND($AS357:$AT357,$AS$3:$AT$3,BM$1)</f>
        <v>0</v>
      </c>
    </row>
    <row r="358" spans="1:65" x14ac:dyDescent="0.35">
      <c r="A358" t="str">
        <f>IF(BYDem!B356="","\I:",BYDem!B356)</f>
        <v>Canada</v>
      </c>
      <c r="B358" t="str">
        <f>BYDem!E356</f>
        <v>Trd_2w</v>
      </c>
      <c r="C358" t="str">
        <f t="shared" si="122"/>
        <v>Trd_2w</v>
      </c>
      <c r="D358" s="4">
        <f>SUMIFS(BYDem!$M$2:$M$2000,BYDem!$B$2:$B$2000,Demands!$A358,BYDem!$E$2:$E$2000,Demands!$B358)</f>
        <v>1.33</v>
      </c>
      <c r="E358" s="4">
        <f t="shared" si="103"/>
        <v>1.3339308813948361</v>
      </c>
      <c r="F358" s="4">
        <f t="shared" si="104"/>
        <v>1.5291257274738876</v>
      </c>
      <c r="G358" s="4">
        <f t="shared" si="105"/>
        <v>1.7111301073569827</v>
      </c>
      <c r="H358" s="4">
        <f t="shared" si="106"/>
        <v>1.913283079704011</v>
      </c>
      <c r="I358" s="4">
        <f t="shared" si="107"/>
        <v>2.1337766439128183</v>
      </c>
      <c r="J358" s="4">
        <f t="shared" si="108"/>
        <v>2.3543960928276761</v>
      </c>
      <c r="K358" s="4">
        <f t="shared" si="109"/>
        <v>2.5590880997316403</v>
      </c>
      <c r="L358" s="4">
        <f t="shared" si="110"/>
        <v>2.755120914305341</v>
      </c>
      <c r="M358" s="4">
        <f t="shared" si="111"/>
        <v>2.9402629473854462</v>
      </c>
      <c r="N358" s="4">
        <f t="shared" si="112"/>
        <v>3.1117984734975663</v>
      </c>
      <c r="O358" s="4">
        <f t="shared" si="113"/>
        <v>3.2629810592920419</v>
      </c>
      <c r="P358" s="4">
        <f t="shared" si="114"/>
        <v>3.390448419385554</v>
      </c>
      <c r="Q358" s="4">
        <f t="shared" si="115"/>
        <v>3.4956487411648602</v>
      </c>
      <c r="R358" s="4">
        <f t="shared" si="116"/>
        <v>3.581270719298145</v>
      </c>
      <c r="S358" s="4">
        <f t="shared" si="117"/>
        <v>3.6487757576900823</v>
      </c>
      <c r="T358" s="4">
        <f t="shared" si="118"/>
        <v>3.698366474756726</v>
      </c>
      <c r="U358" s="4">
        <f t="shared" si="119"/>
        <v>3.730034998448585</v>
      </c>
      <c r="W358" s="5" t="str">
        <f>VLOOKUP(C358&amp;A358,Driver_elast!$A$2:$D$1161,4,FALSE)</f>
        <v>GDPPCAP</v>
      </c>
      <c r="X358" s="5">
        <v>1</v>
      </c>
      <c r="Y358" s="2">
        <f>SUMIFS('Growth rates'!D$4:D$999,'Growth rates'!$B$4:$B$999,Demands!$A358,'Growth rates'!$C$4:$C$999,$W358)</f>
        <v>1</v>
      </c>
      <c r="Z358" s="2">
        <f>SUMIFS('Growth rates'!E$4:E$999,'Growth rates'!$B$4:$B$999,Demands!$A358,'Growth rates'!$C$4:$C$999,$W358)</f>
        <v>1.0019961129000807</v>
      </c>
      <c r="AA358" s="2">
        <f>SUMIFS('Growth rates'!F$4:F$999,'Growth rates'!$B$4:$B$999,Demands!$A358,'Growth rates'!$C$4:$C$999,$W358)</f>
        <v>1.1052099875627319</v>
      </c>
      <c r="AB358" s="2">
        <f>SUMIFS('Growth rates'!G$4:G$999,'Growth rates'!$B$4:$B$999,Demands!$A358,'Growth rates'!$C$4:$C$999,$W358)</f>
        <v>1.2019014762074469</v>
      </c>
      <c r="AC358" s="2">
        <f>SUMIFS('Growth rates'!H$4:H$999,'Growth rates'!$B$4:$B$999,Demands!$A358,'Growth rates'!$C$4:$C$999,$W358)</f>
        <v>1.3110923544249617</v>
      </c>
      <c r="AD358" s="2">
        <f>SUMIFS('Growth rates'!I$4:I$999,'Growth rates'!$B$4:$B$999,Demands!$A358,'Growth rates'!$C$4:$C$999,$W358)</f>
        <v>1.4329110667859042</v>
      </c>
      <c r="AE358" s="2">
        <f>SUMIFS('Growth rates'!J$4:J$999,'Growth rates'!$B$4:$B$999,Demands!$A358,'Growth rates'!$C$4:$C$999,$W358)</f>
        <v>1.558439467486098</v>
      </c>
      <c r="AF358" s="2">
        <f>SUMIFS('Growth rates'!K$4:K$999,'Growth rates'!$B$4:$B$999,Demands!$A358,'Growth rates'!$C$4:$C$999,$W358)</f>
        <v>1.6793961882546129</v>
      </c>
      <c r="AG358" s="2">
        <f>SUMIFS('Growth rates'!L$4:L$999,'Growth rates'!$B$4:$B$999,Demands!$A358,'Growth rates'!$C$4:$C$999,$W358)</f>
        <v>1.800751114547861</v>
      </c>
      <c r="AH358" s="2">
        <f>SUMIFS('Growth rates'!M$4:M$999,'Growth rates'!$B$4:$B$999,Demands!$A358,'Growth rates'!$C$4:$C$999,$W358)</f>
        <v>1.9217602218750858</v>
      </c>
      <c r="AI358" s="2">
        <f>SUMIFS('Growth rates'!N$4:N$999,'Growth rates'!$B$4:$B$999,Demands!$A358,'Growth rates'!$C$4:$C$999,$W358)</f>
        <v>2.0463334154293933</v>
      </c>
      <c r="AJ358" s="2">
        <f>SUMIFS('Growth rates'!O$4:O$999,'Growth rates'!$B$4:$B$999,Demands!$A358,'Growth rates'!$C$4:$C$999,$W358)</f>
        <v>2.1706063960614475</v>
      </c>
      <c r="AK358" s="2">
        <f>SUMIFS('Growth rates'!P$4:P$999,'Growth rates'!$B$4:$B$999,Demands!$A358,'Growth rates'!$C$4:$C$999,$W358)</f>
        <v>2.2917407917393477</v>
      </c>
      <c r="AL358" s="2">
        <f>SUMIFS('Growth rates'!Q$4:Q$999,'Growth rates'!$B$4:$B$999,Demands!$A358,'Growth rates'!$C$4:$C$999,$W358)</f>
        <v>2.4102560237989432</v>
      </c>
      <c r="AM358" s="2">
        <f>SUMIFS('Growth rates'!R$4:R$999,'Growth rates'!$B$4:$B$999,Demands!$A358,'Growth rates'!$C$4:$C$999,$W358)</f>
        <v>2.5283290361900925</v>
      </c>
      <c r="AN358" s="2">
        <f>SUMIFS('Growth rates'!S$4:S$999,'Growth rates'!$B$4:$B$999,Demands!$A358,'Growth rates'!$C$4:$C$999,$W358)</f>
        <v>2.6474731626978674</v>
      </c>
      <c r="AO358" s="2">
        <f>SUMIFS('Growth rates'!T$4:T$999,'Growth rates'!$B$4:$B$999,Demands!$A358,'Growth rates'!$C$4:$C$999,$W358)</f>
        <v>2.7674130194897204</v>
      </c>
      <c r="AP358" s="2">
        <f>SUMIFS('Growth rates'!U$4:U$999,'Growth rates'!$B$4:$B$999,Demands!$A358,'Growth rates'!$C$4:$C$999,$W358)</f>
        <v>2.885897606362136</v>
      </c>
      <c r="AR358">
        <f>VLOOKUP(C358&amp;A358,Driver_elast!$A$2:$E$1161,5,FALSE)</f>
        <v>1.492669</v>
      </c>
      <c r="AS358">
        <f t="shared" si="120"/>
        <v>1</v>
      </c>
      <c r="AT358">
        <f t="shared" si="121"/>
        <v>0.2</v>
      </c>
      <c r="AV358" s="2" cm="1">
        <f t="array" ref="AV358">TREND($AR358:$AS358,$AR$3:$AS$3,AV$1)</f>
        <v>1.4926689999999994</v>
      </c>
      <c r="AW358" s="2" cm="1">
        <f t="array" ref="AW358">TREND($AR358:$AS358,$AR$3:$AS$3,AW$1)</f>
        <v>1.4806526829268307</v>
      </c>
      <c r="AX358" s="2" cm="1">
        <f t="array" ref="AX358">TREND($AR358:$AS358,$AR$3:$AS$3,AX$1)</f>
        <v>1.4205710975609769</v>
      </c>
      <c r="AY358" s="2" cm="1">
        <f t="array" ref="AY358">TREND($AR358:$AS358,$AR$3:$AS$3,AY$1)</f>
        <v>1.360489512195123</v>
      </c>
      <c r="AZ358" s="2" cm="1">
        <f t="array" ref="AZ358">TREND($AR358:$AS358,$AR$3:$AS$3,AZ$1)</f>
        <v>1.3004079268292692</v>
      </c>
      <c r="BA358" s="2" cm="1">
        <f t="array" ref="BA358">TREND($AR358:$AS358,$AR$3:$AS$3,BA$1)</f>
        <v>1.2403263414634154</v>
      </c>
      <c r="BB358" s="2" cm="1">
        <f t="array" ref="BB358">TREND($AR358:$AS358,$AR$3:$AS$3,BB$1)</f>
        <v>1.1802447560975615</v>
      </c>
      <c r="BC358" s="2" cm="1">
        <f t="array" ref="BC358">TREND($AR358:$AS358,$AR$3:$AS$3,BC$1)</f>
        <v>1.1201631707317077</v>
      </c>
      <c r="BD358" s="2" cm="1">
        <f t="array" ref="BD358">TREND($AR358:$AS358,$AR$3:$AS$3,BD$1)</f>
        <v>1.0600815853658538</v>
      </c>
      <c r="BE358" s="2" cm="1">
        <f t="array" ref="BE358">TREND($AR358:$AS358,$AR$3:$AS$3,BE$1)</f>
        <v>1</v>
      </c>
      <c r="BF358" s="20" cm="1">
        <f t="array" ref="BF358">TREND($AS358:$AT358,$AS$3:$AT$3,BF$1)</f>
        <v>0.90000000000000568</v>
      </c>
      <c r="BG358" s="20" cm="1">
        <f t="array" ref="BG358">TREND($AS358:$AT358,$AS$3:$AT$3,BG$1)</f>
        <v>0.80000000000000426</v>
      </c>
      <c r="BH358" s="20" cm="1">
        <f t="array" ref="BH358">TREND($AS358:$AT358,$AS$3:$AT$3,BH$1)</f>
        <v>0.70000000000000284</v>
      </c>
      <c r="BI358" s="20" cm="1">
        <f t="array" ref="BI358">TREND($AS358:$AT358,$AS$3:$AT$3,BI$1)</f>
        <v>0.60000000000000142</v>
      </c>
      <c r="BJ358" s="20" cm="1">
        <f t="array" ref="BJ358">TREND($AS358:$AT358,$AS$3:$AT$3,BJ$1)</f>
        <v>0.5</v>
      </c>
      <c r="BK358" s="20" cm="1">
        <f t="array" ref="BK358">TREND($AS358:$AT358,$AS$3:$AT$3,BK$1)</f>
        <v>0.40000000000000568</v>
      </c>
      <c r="BL358" s="20" cm="1">
        <f t="array" ref="BL358">TREND($AS358:$AT358,$AS$3:$AT$3,BL$1)</f>
        <v>0.30000000000000426</v>
      </c>
      <c r="BM358" s="20" cm="1">
        <f t="array" ref="BM358">TREND($AS358:$AT358,$AS$3:$AT$3,BM$1)</f>
        <v>0.20000000000000284</v>
      </c>
    </row>
    <row r="359" spans="1:65" x14ac:dyDescent="0.35">
      <c r="A359" t="str">
        <f>IF(BYDem!B357="","\I:",BYDem!B357)</f>
        <v>Canada</v>
      </c>
      <c r="B359" t="str">
        <f>BYDem!E357</f>
        <v>Trd_3w</v>
      </c>
      <c r="C359" t="str">
        <f t="shared" si="122"/>
        <v>Trd_3w</v>
      </c>
      <c r="D359" s="4">
        <f>SUMIFS(BYDem!$M$2:$M$2000,BYDem!$B$2:$B$2000,Demands!$A359,BYDem!$E$2:$E$2000,Demands!$B359)</f>
        <v>0</v>
      </c>
      <c r="E359" s="4">
        <f t="shared" si="103"/>
        <v>0</v>
      </c>
      <c r="F359" s="4">
        <f t="shared" si="104"/>
        <v>0</v>
      </c>
      <c r="G359" s="4">
        <f t="shared" si="105"/>
        <v>0</v>
      </c>
      <c r="H359" s="4">
        <f t="shared" si="106"/>
        <v>0</v>
      </c>
      <c r="I359" s="4">
        <f t="shared" si="107"/>
        <v>0</v>
      </c>
      <c r="J359" s="4">
        <f t="shared" si="108"/>
        <v>0</v>
      </c>
      <c r="K359" s="4">
        <f t="shared" si="109"/>
        <v>0</v>
      </c>
      <c r="L359" s="4">
        <f t="shared" si="110"/>
        <v>0</v>
      </c>
      <c r="M359" s="4">
        <f t="shared" si="111"/>
        <v>0</v>
      </c>
      <c r="N359" s="4">
        <f t="shared" si="112"/>
        <v>0</v>
      </c>
      <c r="O359" s="4">
        <f t="shared" si="113"/>
        <v>0</v>
      </c>
      <c r="P359" s="4">
        <f t="shared" si="114"/>
        <v>0</v>
      </c>
      <c r="Q359" s="4">
        <f t="shared" si="115"/>
        <v>0</v>
      </c>
      <c r="R359" s="4">
        <f t="shared" si="116"/>
        <v>0</v>
      </c>
      <c r="S359" s="4">
        <f t="shared" si="117"/>
        <v>0</v>
      </c>
      <c r="T359" s="4">
        <f t="shared" si="118"/>
        <v>0</v>
      </c>
      <c r="U359" s="4">
        <f t="shared" si="119"/>
        <v>0</v>
      </c>
      <c r="W359" s="5" t="str">
        <f>VLOOKUP(C359&amp;A359,Driver_elast!$A$2:$D$1161,4,FALSE)</f>
        <v>GDPPCAP</v>
      </c>
      <c r="X359" s="5">
        <v>1</v>
      </c>
      <c r="Y359" s="2">
        <f>SUMIFS('Growth rates'!D$4:D$999,'Growth rates'!$B$4:$B$999,Demands!$A359,'Growth rates'!$C$4:$C$999,$W359)</f>
        <v>1</v>
      </c>
      <c r="Z359" s="2">
        <f>SUMIFS('Growth rates'!E$4:E$999,'Growth rates'!$B$4:$B$999,Demands!$A359,'Growth rates'!$C$4:$C$999,$W359)</f>
        <v>1.0019961129000807</v>
      </c>
      <c r="AA359" s="2">
        <f>SUMIFS('Growth rates'!F$4:F$999,'Growth rates'!$B$4:$B$999,Demands!$A359,'Growth rates'!$C$4:$C$999,$W359)</f>
        <v>1.1052099875627319</v>
      </c>
      <c r="AB359" s="2">
        <f>SUMIFS('Growth rates'!G$4:G$999,'Growth rates'!$B$4:$B$999,Demands!$A359,'Growth rates'!$C$4:$C$999,$W359)</f>
        <v>1.2019014762074469</v>
      </c>
      <c r="AC359" s="2">
        <f>SUMIFS('Growth rates'!H$4:H$999,'Growth rates'!$B$4:$B$999,Demands!$A359,'Growth rates'!$C$4:$C$999,$W359)</f>
        <v>1.3110923544249617</v>
      </c>
      <c r="AD359" s="2">
        <f>SUMIFS('Growth rates'!I$4:I$999,'Growth rates'!$B$4:$B$999,Demands!$A359,'Growth rates'!$C$4:$C$999,$W359)</f>
        <v>1.4329110667859042</v>
      </c>
      <c r="AE359" s="2">
        <f>SUMIFS('Growth rates'!J$4:J$999,'Growth rates'!$B$4:$B$999,Demands!$A359,'Growth rates'!$C$4:$C$999,$W359)</f>
        <v>1.558439467486098</v>
      </c>
      <c r="AF359" s="2">
        <f>SUMIFS('Growth rates'!K$4:K$999,'Growth rates'!$B$4:$B$999,Demands!$A359,'Growth rates'!$C$4:$C$999,$W359)</f>
        <v>1.6793961882546129</v>
      </c>
      <c r="AG359" s="2">
        <f>SUMIFS('Growth rates'!L$4:L$999,'Growth rates'!$B$4:$B$999,Demands!$A359,'Growth rates'!$C$4:$C$999,$W359)</f>
        <v>1.800751114547861</v>
      </c>
      <c r="AH359" s="2">
        <f>SUMIFS('Growth rates'!M$4:M$999,'Growth rates'!$B$4:$B$999,Demands!$A359,'Growth rates'!$C$4:$C$999,$W359)</f>
        <v>1.9217602218750858</v>
      </c>
      <c r="AI359" s="2">
        <f>SUMIFS('Growth rates'!N$4:N$999,'Growth rates'!$B$4:$B$999,Demands!$A359,'Growth rates'!$C$4:$C$999,$W359)</f>
        <v>2.0463334154293933</v>
      </c>
      <c r="AJ359" s="2">
        <f>SUMIFS('Growth rates'!O$4:O$999,'Growth rates'!$B$4:$B$999,Demands!$A359,'Growth rates'!$C$4:$C$999,$W359)</f>
        <v>2.1706063960614475</v>
      </c>
      <c r="AK359" s="2">
        <f>SUMIFS('Growth rates'!P$4:P$999,'Growth rates'!$B$4:$B$999,Demands!$A359,'Growth rates'!$C$4:$C$999,$W359)</f>
        <v>2.2917407917393477</v>
      </c>
      <c r="AL359" s="2">
        <f>SUMIFS('Growth rates'!Q$4:Q$999,'Growth rates'!$B$4:$B$999,Demands!$A359,'Growth rates'!$C$4:$C$999,$W359)</f>
        <v>2.4102560237989432</v>
      </c>
      <c r="AM359" s="2">
        <f>SUMIFS('Growth rates'!R$4:R$999,'Growth rates'!$B$4:$B$999,Demands!$A359,'Growth rates'!$C$4:$C$999,$W359)</f>
        <v>2.5283290361900925</v>
      </c>
      <c r="AN359" s="2">
        <f>SUMIFS('Growth rates'!S$4:S$999,'Growth rates'!$B$4:$B$999,Demands!$A359,'Growth rates'!$C$4:$C$999,$W359)</f>
        <v>2.6474731626978674</v>
      </c>
      <c r="AO359" s="2">
        <f>SUMIFS('Growth rates'!T$4:T$999,'Growth rates'!$B$4:$B$999,Demands!$A359,'Growth rates'!$C$4:$C$999,$W359)</f>
        <v>2.7674130194897204</v>
      </c>
      <c r="AP359" s="2">
        <f>SUMIFS('Growth rates'!U$4:U$999,'Growth rates'!$B$4:$B$999,Demands!$A359,'Growth rates'!$C$4:$C$999,$W359)</f>
        <v>2.885897606362136</v>
      </c>
      <c r="AR359">
        <f>VLOOKUP(C359&amp;A359,Driver_elast!$A$2:$E$1161,5,FALSE)</f>
        <v>1.492669</v>
      </c>
      <c r="AS359">
        <f t="shared" si="120"/>
        <v>1</v>
      </c>
      <c r="AT359">
        <f t="shared" si="121"/>
        <v>0.2</v>
      </c>
      <c r="AV359" s="2" cm="1">
        <f t="array" ref="AV359">TREND($AR359:$AS359,$AR$3:$AS$3,AV$1)</f>
        <v>1.4926689999999994</v>
      </c>
      <c r="AW359" s="2" cm="1">
        <f t="array" ref="AW359">TREND($AR359:$AS359,$AR$3:$AS$3,AW$1)</f>
        <v>1.4806526829268307</v>
      </c>
      <c r="AX359" s="2" cm="1">
        <f t="array" ref="AX359">TREND($AR359:$AS359,$AR$3:$AS$3,AX$1)</f>
        <v>1.4205710975609769</v>
      </c>
      <c r="AY359" s="2" cm="1">
        <f t="array" ref="AY359">TREND($AR359:$AS359,$AR$3:$AS$3,AY$1)</f>
        <v>1.360489512195123</v>
      </c>
      <c r="AZ359" s="2" cm="1">
        <f t="array" ref="AZ359">TREND($AR359:$AS359,$AR$3:$AS$3,AZ$1)</f>
        <v>1.3004079268292692</v>
      </c>
      <c r="BA359" s="2" cm="1">
        <f t="array" ref="BA359">TREND($AR359:$AS359,$AR$3:$AS$3,BA$1)</f>
        <v>1.2403263414634154</v>
      </c>
      <c r="BB359" s="2" cm="1">
        <f t="array" ref="BB359">TREND($AR359:$AS359,$AR$3:$AS$3,BB$1)</f>
        <v>1.1802447560975615</v>
      </c>
      <c r="BC359" s="2" cm="1">
        <f t="array" ref="BC359">TREND($AR359:$AS359,$AR$3:$AS$3,BC$1)</f>
        <v>1.1201631707317077</v>
      </c>
      <c r="BD359" s="2" cm="1">
        <f t="array" ref="BD359">TREND($AR359:$AS359,$AR$3:$AS$3,BD$1)</f>
        <v>1.0600815853658538</v>
      </c>
      <c r="BE359" s="2" cm="1">
        <f t="array" ref="BE359">TREND($AR359:$AS359,$AR$3:$AS$3,BE$1)</f>
        <v>1</v>
      </c>
      <c r="BF359" s="20" cm="1">
        <f t="array" ref="BF359">TREND($AS359:$AT359,$AS$3:$AT$3,BF$1)</f>
        <v>0.90000000000000568</v>
      </c>
      <c r="BG359" s="20" cm="1">
        <f t="array" ref="BG359">TREND($AS359:$AT359,$AS$3:$AT$3,BG$1)</f>
        <v>0.80000000000000426</v>
      </c>
      <c r="BH359" s="20" cm="1">
        <f t="array" ref="BH359">TREND($AS359:$AT359,$AS$3:$AT$3,BH$1)</f>
        <v>0.70000000000000284</v>
      </c>
      <c r="BI359" s="20" cm="1">
        <f t="array" ref="BI359">TREND($AS359:$AT359,$AS$3:$AT$3,BI$1)</f>
        <v>0.60000000000000142</v>
      </c>
      <c r="BJ359" s="20" cm="1">
        <f t="array" ref="BJ359">TREND($AS359:$AT359,$AS$3:$AT$3,BJ$1)</f>
        <v>0.5</v>
      </c>
      <c r="BK359" s="20" cm="1">
        <f t="array" ref="BK359">TREND($AS359:$AT359,$AS$3:$AT$3,BK$1)</f>
        <v>0.40000000000000568</v>
      </c>
      <c r="BL359" s="20" cm="1">
        <f t="array" ref="BL359">TREND($AS359:$AT359,$AS$3:$AT$3,BL$1)</f>
        <v>0.30000000000000426</v>
      </c>
      <c r="BM359" s="20" cm="1">
        <f t="array" ref="BM359">TREND($AS359:$AT359,$AS$3:$AT$3,BM$1)</f>
        <v>0.20000000000000284</v>
      </c>
    </row>
    <row r="360" spans="1:65" x14ac:dyDescent="0.35">
      <c r="A360" t="str">
        <f>IF(BYDem!B358="","\I:",BYDem!B358)</f>
        <v>Canada</v>
      </c>
      <c r="B360" t="str">
        <f>BYDem!E358</f>
        <v>Trd_Bus</v>
      </c>
      <c r="C360" t="str">
        <f t="shared" si="122"/>
        <v>Trd_Bus</v>
      </c>
      <c r="D360" s="4">
        <f>SUMIFS(BYDem!$M$2:$M$2000,BYDem!$B$2:$B$2000,Demands!$A360,BYDem!$E$2:$E$2000,Demands!$B360)</f>
        <v>2.8</v>
      </c>
      <c r="E360" s="4">
        <f t="shared" si="103"/>
        <v>2.8082755397786019</v>
      </c>
      <c r="F360" s="4">
        <f t="shared" si="104"/>
        <v>3.2192120578397629</v>
      </c>
      <c r="G360" s="4">
        <f t="shared" si="105"/>
        <v>3.6023791733831212</v>
      </c>
      <c r="H360" s="4">
        <f t="shared" si="106"/>
        <v>4.0279643783242332</v>
      </c>
      <c r="I360" s="4">
        <f t="shared" si="107"/>
        <v>4.4921613556059325</v>
      </c>
      <c r="J360" s="4">
        <f t="shared" si="108"/>
        <v>4.9566233533214223</v>
      </c>
      <c r="K360" s="4">
        <f t="shared" si="109"/>
        <v>5.387553894171873</v>
      </c>
      <c r="L360" s="4">
        <f t="shared" si="110"/>
        <v>5.8002545564322956</v>
      </c>
      <c r="M360" s="4">
        <f t="shared" si="111"/>
        <v>6.1900272576535702</v>
      </c>
      <c r="N360" s="4">
        <f t="shared" si="112"/>
        <v>6.5511546810475076</v>
      </c>
      <c r="O360" s="4">
        <f t="shared" si="113"/>
        <v>6.8694338090358773</v>
      </c>
      <c r="P360" s="4">
        <f t="shared" si="114"/>
        <v>7.1377861460748502</v>
      </c>
      <c r="Q360" s="4">
        <f t="shared" si="115"/>
        <v>7.3592605077154944</v>
      </c>
      <c r="R360" s="4">
        <f t="shared" si="116"/>
        <v>7.5395173037855674</v>
      </c>
      <c r="S360" s="4">
        <f t="shared" si="117"/>
        <v>7.6816331740843831</v>
      </c>
      <c r="T360" s="4">
        <f t="shared" si="118"/>
        <v>7.7860346836983698</v>
      </c>
      <c r="U360" s="4">
        <f t="shared" si="119"/>
        <v>7.8527052598917573</v>
      </c>
      <c r="W360" s="5" t="str">
        <f>VLOOKUP(C360&amp;A360,Driver_elast!$A$2:$D$1161,4,FALSE)</f>
        <v>GDPPCAP</v>
      </c>
      <c r="X360" s="5">
        <v>1</v>
      </c>
      <c r="Y360" s="2">
        <f>SUMIFS('Growth rates'!D$4:D$999,'Growth rates'!$B$4:$B$999,Demands!$A360,'Growth rates'!$C$4:$C$999,$W360)</f>
        <v>1</v>
      </c>
      <c r="Z360" s="2">
        <f>SUMIFS('Growth rates'!E$4:E$999,'Growth rates'!$B$4:$B$999,Demands!$A360,'Growth rates'!$C$4:$C$999,$W360)</f>
        <v>1.0019961129000807</v>
      </c>
      <c r="AA360" s="2">
        <f>SUMIFS('Growth rates'!F$4:F$999,'Growth rates'!$B$4:$B$999,Demands!$A360,'Growth rates'!$C$4:$C$999,$W360)</f>
        <v>1.1052099875627319</v>
      </c>
      <c r="AB360" s="2">
        <f>SUMIFS('Growth rates'!G$4:G$999,'Growth rates'!$B$4:$B$999,Demands!$A360,'Growth rates'!$C$4:$C$999,$W360)</f>
        <v>1.2019014762074469</v>
      </c>
      <c r="AC360" s="2">
        <f>SUMIFS('Growth rates'!H$4:H$999,'Growth rates'!$B$4:$B$999,Demands!$A360,'Growth rates'!$C$4:$C$999,$W360)</f>
        <v>1.3110923544249617</v>
      </c>
      <c r="AD360" s="2">
        <f>SUMIFS('Growth rates'!I$4:I$999,'Growth rates'!$B$4:$B$999,Demands!$A360,'Growth rates'!$C$4:$C$999,$W360)</f>
        <v>1.4329110667859042</v>
      </c>
      <c r="AE360" s="2">
        <f>SUMIFS('Growth rates'!J$4:J$999,'Growth rates'!$B$4:$B$999,Demands!$A360,'Growth rates'!$C$4:$C$999,$W360)</f>
        <v>1.558439467486098</v>
      </c>
      <c r="AF360" s="2">
        <f>SUMIFS('Growth rates'!K$4:K$999,'Growth rates'!$B$4:$B$999,Demands!$A360,'Growth rates'!$C$4:$C$999,$W360)</f>
        <v>1.6793961882546129</v>
      </c>
      <c r="AG360" s="2">
        <f>SUMIFS('Growth rates'!L$4:L$999,'Growth rates'!$B$4:$B$999,Demands!$A360,'Growth rates'!$C$4:$C$999,$W360)</f>
        <v>1.800751114547861</v>
      </c>
      <c r="AH360" s="2">
        <f>SUMIFS('Growth rates'!M$4:M$999,'Growth rates'!$B$4:$B$999,Demands!$A360,'Growth rates'!$C$4:$C$999,$W360)</f>
        <v>1.9217602218750858</v>
      </c>
      <c r="AI360" s="2">
        <f>SUMIFS('Growth rates'!N$4:N$999,'Growth rates'!$B$4:$B$999,Demands!$A360,'Growth rates'!$C$4:$C$999,$W360)</f>
        <v>2.0463334154293933</v>
      </c>
      <c r="AJ360" s="2">
        <f>SUMIFS('Growth rates'!O$4:O$999,'Growth rates'!$B$4:$B$999,Demands!$A360,'Growth rates'!$C$4:$C$999,$W360)</f>
        <v>2.1706063960614475</v>
      </c>
      <c r="AK360" s="2">
        <f>SUMIFS('Growth rates'!P$4:P$999,'Growth rates'!$B$4:$B$999,Demands!$A360,'Growth rates'!$C$4:$C$999,$W360)</f>
        <v>2.2917407917393477</v>
      </c>
      <c r="AL360" s="2">
        <f>SUMIFS('Growth rates'!Q$4:Q$999,'Growth rates'!$B$4:$B$999,Demands!$A360,'Growth rates'!$C$4:$C$999,$W360)</f>
        <v>2.4102560237989432</v>
      </c>
      <c r="AM360" s="2">
        <f>SUMIFS('Growth rates'!R$4:R$999,'Growth rates'!$B$4:$B$999,Demands!$A360,'Growth rates'!$C$4:$C$999,$W360)</f>
        <v>2.5283290361900925</v>
      </c>
      <c r="AN360" s="2">
        <f>SUMIFS('Growth rates'!S$4:S$999,'Growth rates'!$B$4:$B$999,Demands!$A360,'Growth rates'!$C$4:$C$999,$W360)</f>
        <v>2.6474731626978674</v>
      </c>
      <c r="AO360" s="2">
        <f>SUMIFS('Growth rates'!T$4:T$999,'Growth rates'!$B$4:$B$999,Demands!$A360,'Growth rates'!$C$4:$C$999,$W360)</f>
        <v>2.7674130194897204</v>
      </c>
      <c r="AP360" s="2">
        <f>SUMIFS('Growth rates'!U$4:U$999,'Growth rates'!$B$4:$B$999,Demands!$A360,'Growth rates'!$C$4:$C$999,$W360)</f>
        <v>2.885897606362136</v>
      </c>
      <c r="AR360">
        <f>VLOOKUP(C360&amp;A360,Driver_elast!$A$2:$E$1161,5,FALSE)</f>
        <v>1.492669</v>
      </c>
      <c r="AS360">
        <f t="shared" si="120"/>
        <v>1</v>
      </c>
      <c r="AT360">
        <f t="shared" si="121"/>
        <v>0.2</v>
      </c>
      <c r="AV360" s="2" cm="1">
        <f t="array" ref="AV360">TREND($AR360:$AS360,$AR$3:$AS$3,AV$1)</f>
        <v>1.4926689999999994</v>
      </c>
      <c r="AW360" s="2" cm="1">
        <f t="array" ref="AW360">TREND($AR360:$AS360,$AR$3:$AS$3,AW$1)</f>
        <v>1.4806526829268307</v>
      </c>
      <c r="AX360" s="2" cm="1">
        <f t="array" ref="AX360">TREND($AR360:$AS360,$AR$3:$AS$3,AX$1)</f>
        <v>1.4205710975609769</v>
      </c>
      <c r="AY360" s="2" cm="1">
        <f t="array" ref="AY360">TREND($AR360:$AS360,$AR$3:$AS$3,AY$1)</f>
        <v>1.360489512195123</v>
      </c>
      <c r="AZ360" s="2" cm="1">
        <f t="array" ref="AZ360">TREND($AR360:$AS360,$AR$3:$AS$3,AZ$1)</f>
        <v>1.3004079268292692</v>
      </c>
      <c r="BA360" s="2" cm="1">
        <f t="array" ref="BA360">TREND($AR360:$AS360,$AR$3:$AS$3,BA$1)</f>
        <v>1.2403263414634154</v>
      </c>
      <c r="BB360" s="2" cm="1">
        <f t="array" ref="BB360">TREND($AR360:$AS360,$AR$3:$AS$3,BB$1)</f>
        <v>1.1802447560975615</v>
      </c>
      <c r="BC360" s="2" cm="1">
        <f t="array" ref="BC360">TREND($AR360:$AS360,$AR$3:$AS$3,BC$1)</f>
        <v>1.1201631707317077</v>
      </c>
      <c r="BD360" s="2" cm="1">
        <f t="array" ref="BD360">TREND($AR360:$AS360,$AR$3:$AS$3,BD$1)</f>
        <v>1.0600815853658538</v>
      </c>
      <c r="BE360" s="2" cm="1">
        <f t="array" ref="BE360">TREND($AR360:$AS360,$AR$3:$AS$3,BE$1)</f>
        <v>1</v>
      </c>
      <c r="BF360" s="20" cm="1">
        <f t="array" ref="BF360">TREND($AS360:$AT360,$AS$3:$AT$3,BF$1)</f>
        <v>0.90000000000000568</v>
      </c>
      <c r="BG360" s="20" cm="1">
        <f t="array" ref="BG360">TREND($AS360:$AT360,$AS$3:$AT$3,BG$1)</f>
        <v>0.80000000000000426</v>
      </c>
      <c r="BH360" s="20" cm="1">
        <f t="array" ref="BH360">TREND($AS360:$AT360,$AS$3:$AT$3,BH$1)</f>
        <v>0.70000000000000284</v>
      </c>
      <c r="BI360" s="20" cm="1">
        <f t="array" ref="BI360">TREND($AS360:$AT360,$AS$3:$AT$3,BI$1)</f>
        <v>0.60000000000000142</v>
      </c>
      <c r="BJ360" s="20" cm="1">
        <f t="array" ref="BJ360">TREND($AS360:$AT360,$AS$3:$AT$3,BJ$1)</f>
        <v>0.5</v>
      </c>
      <c r="BK360" s="20" cm="1">
        <f t="array" ref="BK360">TREND($AS360:$AT360,$AS$3:$AT$3,BK$1)</f>
        <v>0.40000000000000568</v>
      </c>
      <c r="BL360" s="20" cm="1">
        <f t="array" ref="BL360">TREND($AS360:$AT360,$AS$3:$AT$3,BL$1)</f>
        <v>0.30000000000000426</v>
      </c>
      <c r="BM360" s="20" cm="1">
        <f t="array" ref="BM360">TREND($AS360:$AT360,$AS$3:$AT$3,BM$1)</f>
        <v>0.20000000000000284</v>
      </c>
    </row>
    <row r="361" spans="1:65" x14ac:dyDescent="0.35">
      <c r="A361" t="str">
        <f>IF(BYDem!B359="","\I:",BYDem!B359)</f>
        <v>Canada</v>
      </c>
      <c r="B361" t="str">
        <f>BYDem!E359</f>
        <v>Trd_Car</v>
      </c>
      <c r="C361" t="str">
        <f t="shared" si="122"/>
        <v>Trd_Car</v>
      </c>
      <c r="D361" s="4">
        <f>SUMIFS(BYDem!$M$2:$M$2000,BYDem!$B$2:$B$2000,Demands!$A361,BYDem!$E$2:$E$2000,Demands!$B361)</f>
        <v>524.34</v>
      </c>
      <c r="E361" s="4">
        <f t="shared" si="103"/>
        <v>525.88971304554013</v>
      </c>
      <c r="F361" s="4">
        <f t="shared" si="104"/>
        <v>602.84344657417921</v>
      </c>
      <c r="G361" s="4">
        <f t="shared" si="105"/>
        <v>674.59696277560931</v>
      </c>
      <c r="H361" s="4">
        <f t="shared" si="106"/>
        <v>754.29387218947465</v>
      </c>
      <c r="I361" s="4">
        <f t="shared" si="107"/>
        <v>841.22138757086259</v>
      </c>
      <c r="J361" s="4">
        <f t="shared" si="108"/>
        <v>928.19853181448411</v>
      </c>
      <c r="K361" s="4">
        <f t="shared" si="109"/>
        <v>1008.8964317393146</v>
      </c>
      <c r="L361" s="4">
        <f t="shared" si="110"/>
        <v>1086.1805264713253</v>
      </c>
      <c r="M361" s="4">
        <f t="shared" si="111"/>
        <v>1159.1710329564548</v>
      </c>
      <c r="N361" s="4">
        <f t="shared" si="112"/>
        <v>1226.797301950161</v>
      </c>
      <c r="O361" s="4">
        <f t="shared" si="113"/>
        <v>1286.3996155106688</v>
      </c>
      <c r="P361" s="4">
        <f t="shared" si="114"/>
        <v>1336.6524242260314</v>
      </c>
      <c r="Q361" s="4">
        <f t="shared" si="115"/>
        <v>1378.1266623626941</v>
      </c>
      <c r="R361" s="4">
        <f t="shared" si="116"/>
        <v>1411.8823225239021</v>
      </c>
      <c r="S361" s="4">
        <f t="shared" si="117"/>
        <v>1438.4955494640737</v>
      </c>
      <c r="T361" s="4">
        <f t="shared" si="118"/>
        <v>1458.0462235894302</v>
      </c>
      <c r="U361" s="4">
        <f t="shared" si="119"/>
        <v>1470.5312414184448</v>
      </c>
      <c r="W361" s="5" t="str">
        <f>VLOOKUP(C361&amp;A361,Driver_elast!$A$2:$D$1161,4,FALSE)</f>
        <v>GDPPCAP</v>
      </c>
      <c r="X361" s="5">
        <v>1</v>
      </c>
      <c r="Y361" s="2">
        <f>SUMIFS('Growth rates'!D$4:D$999,'Growth rates'!$B$4:$B$999,Demands!$A361,'Growth rates'!$C$4:$C$999,$W361)</f>
        <v>1</v>
      </c>
      <c r="Z361" s="2">
        <f>SUMIFS('Growth rates'!E$4:E$999,'Growth rates'!$B$4:$B$999,Demands!$A361,'Growth rates'!$C$4:$C$999,$W361)</f>
        <v>1.0019961129000807</v>
      </c>
      <c r="AA361" s="2">
        <f>SUMIFS('Growth rates'!F$4:F$999,'Growth rates'!$B$4:$B$999,Demands!$A361,'Growth rates'!$C$4:$C$999,$W361)</f>
        <v>1.1052099875627319</v>
      </c>
      <c r="AB361" s="2">
        <f>SUMIFS('Growth rates'!G$4:G$999,'Growth rates'!$B$4:$B$999,Demands!$A361,'Growth rates'!$C$4:$C$999,$W361)</f>
        <v>1.2019014762074469</v>
      </c>
      <c r="AC361" s="2">
        <f>SUMIFS('Growth rates'!H$4:H$999,'Growth rates'!$B$4:$B$999,Demands!$A361,'Growth rates'!$C$4:$C$999,$W361)</f>
        <v>1.3110923544249617</v>
      </c>
      <c r="AD361" s="2">
        <f>SUMIFS('Growth rates'!I$4:I$999,'Growth rates'!$B$4:$B$999,Demands!$A361,'Growth rates'!$C$4:$C$999,$W361)</f>
        <v>1.4329110667859042</v>
      </c>
      <c r="AE361" s="2">
        <f>SUMIFS('Growth rates'!J$4:J$999,'Growth rates'!$B$4:$B$999,Demands!$A361,'Growth rates'!$C$4:$C$999,$W361)</f>
        <v>1.558439467486098</v>
      </c>
      <c r="AF361" s="2">
        <f>SUMIFS('Growth rates'!K$4:K$999,'Growth rates'!$B$4:$B$999,Demands!$A361,'Growth rates'!$C$4:$C$999,$W361)</f>
        <v>1.6793961882546129</v>
      </c>
      <c r="AG361" s="2">
        <f>SUMIFS('Growth rates'!L$4:L$999,'Growth rates'!$B$4:$B$999,Demands!$A361,'Growth rates'!$C$4:$C$999,$W361)</f>
        <v>1.800751114547861</v>
      </c>
      <c r="AH361" s="2">
        <f>SUMIFS('Growth rates'!M$4:M$999,'Growth rates'!$B$4:$B$999,Demands!$A361,'Growth rates'!$C$4:$C$999,$W361)</f>
        <v>1.9217602218750858</v>
      </c>
      <c r="AI361" s="2">
        <f>SUMIFS('Growth rates'!N$4:N$999,'Growth rates'!$B$4:$B$999,Demands!$A361,'Growth rates'!$C$4:$C$999,$W361)</f>
        <v>2.0463334154293933</v>
      </c>
      <c r="AJ361" s="2">
        <f>SUMIFS('Growth rates'!O$4:O$999,'Growth rates'!$B$4:$B$999,Demands!$A361,'Growth rates'!$C$4:$C$999,$W361)</f>
        <v>2.1706063960614475</v>
      </c>
      <c r="AK361" s="2">
        <f>SUMIFS('Growth rates'!P$4:P$999,'Growth rates'!$B$4:$B$999,Demands!$A361,'Growth rates'!$C$4:$C$999,$W361)</f>
        <v>2.2917407917393477</v>
      </c>
      <c r="AL361" s="2">
        <f>SUMIFS('Growth rates'!Q$4:Q$999,'Growth rates'!$B$4:$B$999,Demands!$A361,'Growth rates'!$C$4:$C$999,$W361)</f>
        <v>2.4102560237989432</v>
      </c>
      <c r="AM361" s="2">
        <f>SUMIFS('Growth rates'!R$4:R$999,'Growth rates'!$B$4:$B$999,Demands!$A361,'Growth rates'!$C$4:$C$999,$W361)</f>
        <v>2.5283290361900925</v>
      </c>
      <c r="AN361" s="2">
        <f>SUMIFS('Growth rates'!S$4:S$999,'Growth rates'!$B$4:$B$999,Demands!$A361,'Growth rates'!$C$4:$C$999,$W361)</f>
        <v>2.6474731626978674</v>
      </c>
      <c r="AO361" s="2">
        <f>SUMIFS('Growth rates'!T$4:T$999,'Growth rates'!$B$4:$B$999,Demands!$A361,'Growth rates'!$C$4:$C$999,$W361)</f>
        <v>2.7674130194897204</v>
      </c>
      <c r="AP361" s="2">
        <f>SUMIFS('Growth rates'!U$4:U$999,'Growth rates'!$B$4:$B$999,Demands!$A361,'Growth rates'!$C$4:$C$999,$W361)</f>
        <v>2.885897606362136</v>
      </c>
      <c r="AR361">
        <f>VLOOKUP(C361&amp;A361,Driver_elast!$A$2:$E$1161,5,FALSE)</f>
        <v>1.492669</v>
      </c>
      <c r="AS361">
        <f t="shared" si="120"/>
        <v>1</v>
      </c>
      <c r="AT361">
        <f t="shared" si="121"/>
        <v>0.2</v>
      </c>
      <c r="AV361" s="2" cm="1">
        <f t="array" ref="AV361">TREND($AR361:$AS361,$AR$3:$AS$3,AV$1)</f>
        <v>1.4926689999999994</v>
      </c>
      <c r="AW361" s="2" cm="1">
        <f t="array" ref="AW361">TREND($AR361:$AS361,$AR$3:$AS$3,AW$1)</f>
        <v>1.4806526829268307</v>
      </c>
      <c r="AX361" s="2" cm="1">
        <f t="array" ref="AX361">TREND($AR361:$AS361,$AR$3:$AS$3,AX$1)</f>
        <v>1.4205710975609769</v>
      </c>
      <c r="AY361" s="2" cm="1">
        <f t="array" ref="AY361">TREND($AR361:$AS361,$AR$3:$AS$3,AY$1)</f>
        <v>1.360489512195123</v>
      </c>
      <c r="AZ361" s="2" cm="1">
        <f t="array" ref="AZ361">TREND($AR361:$AS361,$AR$3:$AS$3,AZ$1)</f>
        <v>1.3004079268292692</v>
      </c>
      <c r="BA361" s="2" cm="1">
        <f t="array" ref="BA361">TREND($AR361:$AS361,$AR$3:$AS$3,BA$1)</f>
        <v>1.2403263414634154</v>
      </c>
      <c r="BB361" s="2" cm="1">
        <f t="array" ref="BB361">TREND($AR361:$AS361,$AR$3:$AS$3,BB$1)</f>
        <v>1.1802447560975615</v>
      </c>
      <c r="BC361" s="2" cm="1">
        <f t="array" ref="BC361">TREND($AR361:$AS361,$AR$3:$AS$3,BC$1)</f>
        <v>1.1201631707317077</v>
      </c>
      <c r="BD361" s="2" cm="1">
        <f t="array" ref="BD361">TREND($AR361:$AS361,$AR$3:$AS$3,BD$1)</f>
        <v>1.0600815853658538</v>
      </c>
      <c r="BE361" s="2" cm="1">
        <f t="array" ref="BE361">TREND($AR361:$AS361,$AR$3:$AS$3,BE$1)</f>
        <v>1</v>
      </c>
      <c r="BF361" s="20" cm="1">
        <f t="array" ref="BF361">TREND($AS361:$AT361,$AS$3:$AT$3,BF$1)</f>
        <v>0.90000000000000568</v>
      </c>
      <c r="BG361" s="20" cm="1">
        <f t="array" ref="BG361">TREND($AS361:$AT361,$AS$3:$AT$3,BG$1)</f>
        <v>0.80000000000000426</v>
      </c>
      <c r="BH361" s="20" cm="1">
        <f t="array" ref="BH361">TREND($AS361:$AT361,$AS$3:$AT$3,BH$1)</f>
        <v>0.70000000000000284</v>
      </c>
      <c r="BI361" s="20" cm="1">
        <f t="array" ref="BI361">TREND($AS361:$AT361,$AS$3:$AT$3,BI$1)</f>
        <v>0.60000000000000142</v>
      </c>
      <c r="BJ361" s="20" cm="1">
        <f t="array" ref="BJ361">TREND($AS361:$AT361,$AS$3:$AT$3,BJ$1)</f>
        <v>0.5</v>
      </c>
      <c r="BK361" s="20" cm="1">
        <f t="array" ref="BK361">TREND($AS361:$AT361,$AS$3:$AT$3,BK$1)</f>
        <v>0.40000000000000568</v>
      </c>
      <c r="BL361" s="20" cm="1">
        <f t="array" ref="BL361">TREND($AS361:$AT361,$AS$3:$AT$3,BL$1)</f>
        <v>0.30000000000000426</v>
      </c>
      <c r="BM361" s="20" cm="1">
        <f t="array" ref="BM361">TREND($AS361:$AT361,$AS$3:$AT$3,BM$1)</f>
        <v>0.20000000000000284</v>
      </c>
    </row>
    <row r="362" spans="1:65" x14ac:dyDescent="0.35">
      <c r="A362" t="str">
        <f>IF(BYDem!B360="","\I:",BYDem!B360)</f>
        <v>Canada</v>
      </c>
      <c r="B362" t="str">
        <f>BYDem!E360</f>
        <v>Trd_Hdt</v>
      </c>
      <c r="C362" t="str">
        <f t="shared" si="122"/>
        <v>Trd_Hdt</v>
      </c>
      <c r="D362" s="4">
        <f>SUMIFS(BYDem!$M$2:$M$2000,BYDem!$B$2:$B$2000,Demands!$A362,BYDem!$E$2:$E$2000,Demands!$B362)</f>
        <v>78</v>
      </c>
      <c r="E362" s="4">
        <f t="shared" si="103"/>
        <v>78.230532893832489</v>
      </c>
      <c r="F362" s="4">
        <f t="shared" si="104"/>
        <v>89.678050182679129</v>
      </c>
      <c r="G362" s="4">
        <f t="shared" si="105"/>
        <v>100.35199125852982</v>
      </c>
      <c r="H362" s="4">
        <f t="shared" si="106"/>
        <v>112.20757911046081</v>
      </c>
      <c r="I362" s="4">
        <f t="shared" si="107"/>
        <v>125.13878062045102</v>
      </c>
      <c r="J362" s="4">
        <f t="shared" si="108"/>
        <v>138.07736484252538</v>
      </c>
      <c r="K362" s="4">
        <f t="shared" si="109"/>
        <v>150.08185848050223</v>
      </c>
      <c r="L362" s="4">
        <f t="shared" si="110"/>
        <v>161.57851978632829</v>
      </c>
      <c r="M362" s="4">
        <f t="shared" si="111"/>
        <v>172.4364736060638</v>
      </c>
      <c r="N362" s="4">
        <f t="shared" si="112"/>
        <v>182.49645182918061</v>
      </c>
      <c r="O362" s="4">
        <f t="shared" si="113"/>
        <v>191.36279896599947</v>
      </c>
      <c r="P362" s="4">
        <f t="shared" si="114"/>
        <v>198.83832835494229</v>
      </c>
      <c r="Q362" s="4">
        <f t="shared" si="115"/>
        <v>205.00797128636026</v>
      </c>
      <c r="R362" s="4">
        <f t="shared" si="116"/>
        <v>210.02941060545515</v>
      </c>
      <c r="S362" s="4">
        <f t="shared" si="117"/>
        <v>213.98835270663645</v>
      </c>
      <c r="T362" s="4">
        <f t="shared" si="118"/>
        <v>216.89668047445466</v>
      </c>
      <c r="U362" s="4">
        <f t="shared" si="119"/>
        <v>218.75393223984187</v>
      </c>
      <c r="W362" s="5" t="str">
        <f>VLOOKUP(C362&amp;A362,Driver_elast!$A$2:$D$1161,4,FALSE)</f>
        <v>GDPPCAP</v>
      </c>
      <c r="X362" s="5">
        <v>1</v>
      </c>
      <c r="Y362" s="2">
        <f>SUMIFS('Growth rates'!D$4:D$999,'Growth rates'!$B$4:$B$999,Demands!$A362,'Growth rates'!$C$4:$C$999,$W362)</f>
        <v>1</v>
      </c>
      <c r="Z362" s="2">
        <f>SUMIFS('Growth rates'!E$4:E$999,'Growth rates'!$B$4:$B$999,Demands!$A362,'Growth rates'!$C$4:$C$999,$W362)</f>
        <v>1.0019961129000807</v>
      </c>
      <c r="AA362" s="2">
        <f>SUMIFS('Growth rates'!F$4:F$999,'Growth rates'!$B$4:$B$999,Demands!$A362,'Growth rates'!$C$4:$C$999,$W362)</f>
        <v>1.1052099875627319</v>
      </c>
      <c r="AB362" s="2">
        <f>SUMIFS('Growth rates'!G$4:G$999,'Growth rates'!$B$4:$B$999,Demands!$A362,'Growth rates'!$C$4:$C$999,$W362)</f>
        <v>1.2019014762074469</v>
      </c>
      <c r="AC362" s="2">
        <f>SUMIFS('Growth rates'!H$4:H$999,'Growth rates'!$B$4:$B$999,Demands!$A362,'Growth rates'!$C$4:$C$999,$W362)</f>
        <v>1.3110923544249617</v>
      </c>
      <c r="AD362" s="2">
        <f>SUMIFS('Growth rates'!I$4:I$999,'Growth rates'!$B$4:$B$999,Demands!$A362,'Growth rates'!$C$4:$C$999,$W362)</f>
        <v>1.4329110667859042</v>
      </c>
      <c r="AE362" s="2">
        <f>SUMIFS('Growth rates'!J$4:J$999,'Growth rates'!$B$4:$B$999,Demands!$A362,'Growth rates'!$C$4:$C$999,$W362)</f>
        <v>1.558439467486098</v>
      </c>
      <c r="AF362" s="2">
        <f>SUMIFS('Growth rates'!K$4:K$999,'Growth rates'!$B$4:$B$999,Demands!$A362,'Growth rates'!$C$4:$C$999,$W362)</f>
        <v>1.6793961882546129</v>
      </c>
      <c r="AG362" s="2">
        <f>SUMIFS('Growth rates'!L$4:L$999,'Growth rates'!$B$4:$B$999,Demands!$A362,'Growth rates'!$C$4:$C$999,$W362)</f>
        <v>1.800751114547861</v>
      </c>
      <c r="AH362" s="2">
        <f>SUMIFS('Growth rates'!M$4:M$999,'Growth rates'!$B$4:$B$999,Demands!$A362,'Growth rates'!$C$4:$C$999,$W362)</f>
        <v>1.9217602218750858</v>
      </c>
      <c r="AI362" s="2">
        <f>SUMIFS('Growth rates'!N$4:N$999,'Growth rates'!$B$4:$B$999,Demands!$A362,'Growth rates'!$C$4:$C$999,$W362)</f>
        <v>2.0463334154293933</v>
      </c>
      <c r="AJ362" s="2">
        <f>SUMIFS('Growth rates'!O$4:O$999,'Growth rates'!$B$4:$B$999,Demands!$A362,'Growth rates'!$C$4:$C$999,$W362)</f>
        <v>2.1706063960614475</v>
      </c>
      <c r="AK362" s="2">
        <f>SUMIFS('Growth rates'!P$4:P$999,'Growth rates'!$B$4:$B$999,Demands!$A362,'Growth rates'!$C$4:$C$999,$W362)</f>
        <v>2.2917407917393477</v>
      </c>
      <c r="AL362" s="2">
        <f>SUMIFS('Growth rates'!Q$4:Q$999,'Growth rates'!$B$4:$B$999,Demands!$A362,'Growth rates'!$C$4:$C$999,$W362)</f>
        <v>2.4102560237989432</v>
      </c>
      <c r="AM362" s="2">
        <f>SUMIFS('Growth rates'!R$4:R$999,'Growth rates'!$B$4:$B$999,Demands!$A362,'Growth rates'!$C$4:$C$999,$W362)</f>
        <v>2.5283290361900925</v>
      </c>
      <c r="AN362" s="2">
        <f>SUMIFS('Growth rates'!S$4:S$999,'Growth rates'!$B$4:$B$999,Demands!$A362,'Growth rates'!$C$4:$C$999,$W362)</f>
        <v>2.6474731626978674</v>
      </c>
      <c r="AO362" s="2">
        <f>SUMIFS('Growth rates'!T$4:T$999,'Growth rates'!$B$4:$B$999,Demands!$A362,'Growth rates'!$C$4:$C$999,$W362)</f>
        <v>2.7674130194897204</v>
      </c>
      <c r="AP362" s="2">
        <f>SUMIFS('Growth rates'!U$4:U$999,'Growth rates'!$B$4:$B$999,Demands!$A362,'Growth rates'!$C$4:$C$999,$W362)</f>
        <v>2.885897606362136</v>
      </c>
      <c r="AR362">
        <f>VLOOKUP(C362&amp;A362,Driver_elast!$A$2:$E$1161,5,FALSE)</f>
        <v>1.492669</v>
      </c>
      <c r="AS362">
        <f t="shared" si="120"/>
        <v>1</v>
      </c>
      <c r="AT362">
        <f t="shared" si="121"/>
        <v>0.2</v>
      </c>
      <c r="AV362" s="2" cm="1">
        <f t="array" ref="AV362">TREND($AR362:$AS362,$AR$3:$AS$3,AV$1)</f>
        <v>1.4926689999999994</v>
      </c>
      <c r="AW362" s="2" cm="1">
        <f t="array" ref="AW362">TREND($AR362:$AS362,$AR$3:$AS$3,AW$1)</f>
        <v>1.4806526829268307</v>
      </c>
      <c r="AX362" s="2" cm="1">
        <f t="array" ref="AX362">TREND($AR362:$AS362,$AR$3:$AS$3,AX$1)</f>
        <v>1.4205710975609769</v>
      </c>
      <c r="AY362" s="2" cm="1">
        <f t="array" ref="AY362">TREND($AR362:$AS362,$AR$3:$AS$3,AY$1)</f>
        <v>1.360489512195123</v>
      </c>
      <c r="AZ362" s="2" cm="1">
        <f t="array" ref="AZ362">TREND($AR362:$AS362,$AR$3:$AS$3,AZ$1)</f>
        <v>1.3004079268292692</v>
      </c>
      <c r="BA362" s="2" cm="1">
        <f t="array" ref="BA362">TREND($AR362:$AS362,$AR$3:$AS$3,BA$1)</f>
        <v>1.2403263414634154</v>
      </c>
      <c r="BB362" s="2" cm="1">
        <f t="array" ref="BB362">TREND($AR362:$AS362,$AR$3:$AS$3,BB$1)</f>
        <v>1.1802447560975615</v>
      </c>
      <c r="BC362" s="2" cm="1">
        <f t="array" ref="BC362">TREND($AR362:$AS362,$AR$3:$AS$3,BC$1)</f>
        <v>1.1201631707317077</v>
      </c>
      <c r="BD362" s="2" cm="1">
        <f t="array" ref="BD362">TREND($AR362:$AS362,$AR$3:$AS$3,BD$1)</f>
        <v>1.0600815853658538</v>
      </c>
      <c r="BE362" s="2" cm="1">
        <f t="array" ref="BE362">TREND($AR362:$AS362,$AR$3:$AS$3,BE$1)</f>
        <v>1</v>
      </c>
      <c r="BF362" s="20" cm="1">
        <f t="array" ref="BF362">TREND($AS362:$AT362,$AS$3:$AT$3,BF$1)</f>
        <v>0.90000000000000568</v>
      </c>
      <c r="BG362" s="20" cm="1">
        <f t="array" ref="BG362">TREND($AS362:$AT362,$AS$3:$AT$3,BG$1)</f>
        <v>0.80000000000000426</v>
      </c>
      <c r="BH362" s="20" cm="1">
        <f t="array" ref="BH362">TREND($AS362:$AT362,$AS$3:$AT$3,BH$1)</f>
        <v>0.70000000000000284</v>
      </c>
      <c r="BI362" s="20" cm="1">
        <f t="array" ref="BI362">TREND($AS362:$AT362,$AS$3:$AT$3,BI$1)</f>
        <v>0.60000000000000142</v>
      </c>
      <c r="BJ362" s="20" cm="1">
        <f t="array" ref="BJ362">TREND($AS362:$AT362,$AS$3:$AT$3,BJ$1)</f>
        <v>0.5</v>
      </c>
      <c r="BK362" s="20" cm="1">
        <f t="array" ref="BK362">TREND($AS362:$AT362,$AS$3:$AT$3,BK$1)</f>
        <v>0.40000000000000568</v>
      </c>
      <c r="BL362" s="20" cm="1">
        <f t="array" ref="BL362">TREND($AS362:$AT362,$AS$3:$AT$3,BL$1)</f>
        <v>0.30000000000000426</v>
      </c>
      <c r="BM362" s="20" cm="1">
        <f t="array" ref="BM362">TREND($AS362:$AT362,$AS$3:$AT$3,BM$1)</f>
        <v>0.20000000000000284</v>
      </c>
    </row>
    <row r="363" spans="1:65" x14ac:dyDescent="0.35">
      <c r="A363" t="str">
        <f>IF(BYDem!B361="","\I:",BYDem!B361)</f>
        <v>Canada</v>
      </c>
      <c r="B363" t="str">
        <f>BYDem!E361</f>
        <v>Trd_Lcv</v>
      </c>
      <c r="C363" t="str">
        <f t="shared" si="122"/>
        <v>Trd_Lcv</v>
      </c>
      <c r="D363" s="4">
        <f>SUMIFS(BYDem!$M$2:$M$2000,BYDem!$B$2:$B$2000,Demands!$A363,BYDem!$E$2:$E$2000,Demands!$B363)</f>
        <v>44.5</v>
      </c>
      <c r="E363" s="4">
        <f t="shared" si="103"/>
        <v>44.631521971481355</v>
      </c>
      <c r="F363" s="4">
        <f t="shared" si="104"/>
        <v>51.162477347810523</v>
      </c>
      <c r="G363" s="4">
        <f t="shared" si="105"/>
        <v>57.252097576981747</v>
      </c>
      <c r="H363" s="4">
        <f t="shared" si="106"/>
        <v>64.015862441224428</v>
      </c>
      <c r="I363" s="4">
        <f t="shared" si="107"/>
        <v>71.39327868730858</v>
      </c>
      <c r="J363" s="4">
        <f t="shared" si="108"/>
        <v>78.774906865286908</v>
      </c>
      <c r="K363" s="4">
        <f t="shared" si="109"/>
        <v>85.623624389517289</v>
      </c>
      <c r="L363" s="4">
        <f t="shared" si="110"/>
        <v>92.182617057584721</v>
      </c>
      <c r="M363" s="4">
        <f t="shared" si="111"/>
        <v>98.377218916279972</v>
      </c>
      <c r="N363" s="4">
        <f t="shared" si="112"/>
        <v>104.1165654666479</v>
      </c>
      <c r="O363" s="4">
        <f t="shared" si="113"/>
        <v>109.1749301793202</v>
      </c>
      <c r="P363" s="4">
        <f t="shared" si="114"/>
        <v>113.43981553583245</v>
      </c>
      <c r="Q363" s="4">
        <f t="shared" si="115"/>
        <v>116.9596759261927</v>
      </c>
      <c r="R363" s="4">
        <f t="shared" si="116"/>
        <v>119.82447143516352</v>
      </c>
      <c r="S363" s="4">
        <f t="shared" si="117"/>
        <v>122.0830986595554</v>
      </c>
      <c r="T363" s="4">
        <f t="shared" si="118"/>
        <v>123.74233693734912</v>
      </c>
      <c r="U363" s="4">
        <f t="shared" si="119"/>
        <v>124.80192288042261</v>
      </c>
      <c r="W363" s="5" t="str">
        <f>VLOOKUP(C363&amp;A363,Driver_elast!$A$2:$D$1161,4,FALSE)</f>
        <v>GDPPCAP</v>
      </c>
      <c r="X363" s="5">
        <v>1</v>
      </c>
      <c r="Y363" s="2">
        <f>SUMIFS('Growth rates'!D$4:D$999,'Growth rates'!$B$4:$B$999,Demands!$A363,'Growth rates'!$C$4:$C$999,$W363)</f>
        <v>1</v>
      </c>
      <c r="Z363" s="2">
        <f>SUMIFS('Growth rates'!E$4:E$999,'Growth rates'!$B$4:$B$999,Demands!$A363,'Growth rates'!$C$4:$C$999,$W363)</f>
        <v>1.0019961129000807</v>
      </c>
      <c r="AA363" s="2">
        <f>SUMIFS('Growth rates'!F$4:F$999,'Growth rates'!$B$4:$B$999,Demands!$A363,'Growth rates'!$C$4:$C$999,$W363)</f>
        <v>1.1052099875627319</v>
      </c>
      <c r="AB363" s="2">
        <f>SUMIFS('Growth rates'!G$4:G$999,'Growth rates'!$B$4:$B$999,Demands!$A363,'Growth rates'!$C$4:$C$999,$W363)</f>
        <v>1.2019014762074469</v>
      </c>
      <c r="AC363" s="2">
        <f>SUMIFS('Growth rates'!H$4:H$999,'Growth rates'!$B$4:$B$999,Demands!$A363,'Growth rates'!$C$4:$C$999,$W363)</f>
        <v>1.3110923544249617</v>
      </c>
      <c r="AD363" s="2">
        <f>SUMIFS('Growth rates'!I$4:I$999,'Growth rates'!$B$4:$B$999,Demands!$A363,'Growth rates'!$C$4:$C$999,$W363)</f>
        <v>1.4329110667859042</v>
      </c>
      <c r="AE363" s="2">
        <f>SUMIFS('Growth rates'!J$4:J$999,'Growth rates'!$B$4:$B$999,Demands!$A363,'Growth rates'!$C$4:$C$999,$W363)</f>
        <v>1.558439467486098</v>
      </c>
      <c r="AF363" s="2">
        <f>SUMIFS('Growth rates'!K$4:K$999,'Growth rates'!$B$4:$B$999,Demands!$A363,'Growth rates'!$C$4:$C$999,$W363)</f>
        <v>1.6793961882546129</v>
      </c>
      <c r="AG363" s="2">
        <f>SUMIFS('Growth rates'!L$4:L$999,'Growth rates'!$B$4:$B$999,Demands!$A363,'Growth rates'!$C$4:$C$999,$W363)</f>
        <v>1.800751114547861</v>
      </c>
      <c r="AH363" s="2">
        <f>SUMIFS('Growth rates'!M$4:M$999,'Growth rates'!$B$4:$B$999,Demands!$A363,'Growth rates'!$C$4:$C$999,$W363)</f>
        <v>1.9217602218750858</v>
      </c>
      <c r="AI363" s="2">
        <f>SUMIFS('Growth rates'!N$4:N$999,'Growth rates'!$B$4:$B$999,Demands!$A363,'Growth rates'!$C$4:$C$999,$W363)</f>
        <v>2.0463334154293933</v>
      </c>
      <c r="AJ363" s="2">
        <f>SUMIFS('Growth rates'!O$4:O$999,'Growth rates'!$B$4:$B$999,Demands!$A363,'Growth rates'!$C$4:$C$999,$W363)</f>
        <v>2.1706063960614475</v>
      </c>
      <c r="AK363" s="2">
        <f>SUMIFS('Growth rates'!P$4:P$999,'Growth rates'!$B$4:$B$999,Demands!$A363,'Growth rates'!$C$4:$C$999,$W363)</f>
        <v>2.2917407917393477</v>
      </c>
      <c r="AL363" s="2">
        <f>SUMIFS('Growth rates'!Q$4:Q$999,'Growth rates'!$B$4:$B$999,Demands!$A363,'Growth rates'!$C$4:$C$999,$W363)</f>
        <v>2.4102560237989432</v>
      </c>
      <c r="AM363" s="2">
        <f>SUMIFS('Growth rates'!R$4:R$999,'Growth rates'!$B$4:$B$999,Demands!$A363,'Growth rates'!$C$4:$C$999,$W363)</f>
        <v>2.5283290361900925</v>
      </c>
      <c r="AN363" s="2">
        <f>SUMIFS('Growth rates'!S$4:S$999,'Growth rates'!$B$4:$B$999,Demands!$A363,'Growth rates'!$C$4:$C$999,$W363)</f>
        <v>2.6474731626978674</v>
      </c>
      <c r="AO363" s="2">
        <f>SUMIFS('Growth rates'!T$4:T$999,'Growth rates'!$B$4:$B$999,Demands!$A363,'Growth rates'!$C$4:$C$999,$W363)</f>
        <v>2.7674130194897204</v>
      </c>
      <c r="AP363" s="2">
        <f>SUMIFS('Growth rates'!U$4:U$999,'Growth rates'!$B$4:$B$999,Demands!$A363,'Growth rates'!$C$4:$C$999,$W363)</f>
        <v>2.885897606362136</v>
      </c>
      <c r="AR363">
        <f>VLOOKUP(C363&amp;A363,Driver_elast!$A$2:$E$1161,5,FALSE)</f>
        <v>1.492669</v>
      </c>
      <c r="AS363">
        <f t="shared" si="120"/>
        <v>1</v>
      </c>
      <c r="AT363">
        <f t="shared" si="121"/>
        <v>0.2</v>
      </c>
      <c r="AV363" s="2" cm="1">
        <f t="array" ref="AV363">TREND($AR363:$AS363,$AR$3:$AS$3,AV$1)</f>
        <v>1.4926689999999994</v>
      </c>
      <c r="AW363" s="2" cm="1">
        <f t="array" ref="AW363">TREND($AR363:$AS363,$AR$3:$AS$3,AW$1)</f>
        <v>1.4806526829268307</v>
      </c>
      <c r="AX363" s="2" cm="1">
        <f t="array" ref="AX363">TREND($AR363:$AS363,$AR$3:$AS$3,AX$1)</f>
        <v>1.4205710975609769</v>
      </c>
      <c r="AY363" s="2" cm="1">
        <f t="array" ref="AY363">TREND($AR363:$AS363,$AR$3:$AS$3,AY$1)</f>
        <v>1.360489512195123</v>
      </c>
      <c r="AZ363" s="2" cm="1">
        <f t="array" ref="AZ363">TREND($AR363:$AS363,$AR$3:$AS$3,AZ$1)</f>
        <v>1.3004079268292692</v>
      </c>
      <c r="BA363" s="2" cm="1">
        <f t="array" ref="BA363">TREND($AR363:$AS363,$AR$3:$AS$3,BA$1)</f>
        <v>1.2403263414634154</v>
      </c>
      <c r="BB363" s="2" cm="1">
        <f t="array" ref="BB363">TREND($AR363:$AS363,$AR$3:$AS$3,BB$1)</f>
        <v>1.1802447560975615</v>
      </c>
      <c r="BC363" s="2" cm="1">
        <f t="array" ref="BC363">TREND($AR363:$AS363,$AR$3:$AS$3,BC$1)</f>
        <v>1.1201631707317077</v>
      </c>
      <c r="BD363" s="2" cm="1">
        <f t="array" ref="BD363">TREND($AR363:$AS363,$AR$3:$AS$3,BD$1)</f>
        <v>1.0600815853658538</v>
      </c>
      <c r="BE363" s="2" cm="1">
        <f t="array" ref="BE363">TREND($AR363:$AS363,$AR$3:$AS$3,BE$1)</f>
        <v>1</v>
      </c>
      <c r="BF363" s="20" cm="1">
        <f t="array" ref="BF363">TREND($AS363:$AT363,$AS$3:$AT$3,BF$1)</f>
        <v>0.90000000000000568</v>
      </c>
      <c r="BG363" s="20" cm="1">
        <f t="array" ref="BG363">TREND($AS363:$AT363,$AS$3:$AT$3,BG$1)</f>
        <v>0.80000000000000426</v>
      </c>
      <c r="BH363" s="20" cm="1">
        <f t="array" ref="BH363">TREND($AS363:$AT363,$AS$3:$AT$3,BH$1)</f>
        <v>0.70000000000000284</v>
      </c>
      <c r="BI363" s="20" cm="1">
        <f t="array" ref="BI363">TREND($AS363:$AT363,$AS$3:$AT$3,BI$1)</f>
        <v>0.60000000000000142</v>
      </c>
      <c r="BJ363" s="20" cm="1">
        <f t="array" ref="BJ363">TREND($AS363:$AT363,$AS$3:$AT$3,BJ$1)</f>
        <v>0.5</v>
      </c>
      <c r="BK363" s="20" cm="1">
        <f t="array" ref="BK363">TREND($AS363:$AT363,$AS$3:$AT$3,BK$1)</f>
        <v>0.40000000000000568</v>
      </c>
      <c r="BL363" s="20" cm="1">
        <f t="array" ref="BL363">TREND($AS363:$AT363,$AS$3:$AT$3,BL$1)</f>
        <v>0.30000000000000426</v>
      </c>
      <c r="BM363" s="20" cm="1">
        <f t="array" ref="BM363">TREND($AS363:$AT363,$AS$3:$AT$3,BM$1)</f>
        <v>0.20000000000000284</v>
      </c>
    </row>
    <row r="364" spans="1:65" x14ac:dyDescent="0.35">
      <c r="A364" t="str">
        <f>IF(BYDem!B362="","\I:",BYDem!B362)</f>
        <v>China</v>
      </c>
      <c r="B364" t="str">
        <f>BYDem!E362</f>
        <v>AGR</v>
      </c>
      <c r="C364" t="str">
        <f t="shared" si="122"/>
        <v>AGR</v>
      </c>
      <c r="D364" s="4">
        <f>SUMIFS(BYDem!$M$2:$M$2000,BYDem!$B$2:$B$2000,Demands!$A364,BYDem!$E$2:$E$2000,Demands!$B364)</f>
        <v>1768.6425430152001</v>
      </c>
      <c r="E364" s="4">
        <f t="shared" si="103"/>
        <v>1771.4372875994932</v>
      </c>
      <c r="F364" s="4">
        <f t="shared" si="104"/>
        <v>1785.428385310403</v>
      </c>
      <c r="G364" s="4">
        <f t="shared" si="105"/>
        <v>1726.4324842280489</v>
      </c>
      <c r="H364" s="4">
        <f t="shared" si="106"/>
        <v>1627.1246997438186</v>
      </c>
      <c r="I364" s="4">
        <f t="shared" si="107"/>
        <v>1501.0949863007904</v>
      </c>
      <c r="J364" s="4">
        <f t="shared" si="108"/>
        <v>1346.0145686931692</v>
      </c>
      <c r="K364" s="4">
        <f t="shared" si="109"/>
        <v>1162.189795931974</v>
      </c>
      <c r="L364" s="4">
        <f t="shared" si="110"/>
        <v>960.67055974484219</v>
      </c>
      <c r="M364" s="4">
        <f t="shared" si="111"/>
        <v>766.42741378550943</v>
      </c>
      <c r="N364" s="4">
        <f t="shared" si="112"/>
        <v>615.01527083865983</v>
      </c>
      <c r="O364" s="4">
        <f t="shared" si="113"/>
        <v>504.44613532453599</v>
      </c>
      <c r="P364" s="4">
        <f t="shared" si="114"/>
        <v>424.31857410084962</v>
      </c>
      <c r="Q364" s="4">
        <f t="shared" si="115"/>
        <v>364.61288646238</v>
      </c>
      <c r="R364" s="4">
        <f t="shared" si="116"/>
        <v>320.48014875082953</v>
      </c>
      <c r="S364" s="4">
        <f t="shared" si="117"/>
        <v>289.57236498156539</v>
      </c>
      <c r="T364" s="4">
        <f t="shared" si="118"/>
        <v>269.11969791762078</v>
      </c>
      <c r="U364" s="4">
        <f t="shared" si="119"/>
        <v>256.38843509729668</v>
      </c>
      <c r="W364" s="5" t="str">
        <f>VLOOKUP(C364&amp;A364,Driver_elast!$A$2:$D$1161,4,FALSE)</f>
        <v>POP</v>
      </c>
      <c r="X364" s="5">
        <v>1</v>
      </c>
      <c r="Y364" s="2">
        <f>SUMIFS('Growth rates'!D$4:D$999,'Growth rates'!$B$4:$B$999,Demands!$A364,'Growth rates'!$C$4:$C$999,$W364)</f>
        <v>1</v>
      </c>
      <c r="Z364" s="2">
        <f>SUMIFS('Growth rates'!E$4:E$999,'Growth rates'!$B$4:$B$999,Demands!$A364,'Growth rates'!$C$4:$C$999,$W364)</f>
        <v>1.0003363552380686</v>
      </c>
      <c r="AA364" s="2">
        <f>SUMIFS('Growth rates'!F$4:F$999,'Growth rates'!$B$4:$B$999,Demands!$A364,'Growth rates'!$C$4:$C$999,$W364)</f>
        <v>1.0020181314284116</v>
      </c>
      <c r="AB364" s="2">
        <f>SUMIFS('Growth rates'!G$4:G$999,'Growth rates'!$B$4:$B$999,Demands!$A364,'Growth rates'!$C$4:$C$999,$W364)</f>
        <v>0.99497037115508791</v>
      </c>
      <c r="AC364" s="2">
        <f>SUMIFS('Growth rates'!H$4:H$999,'Growth rates'!$B$4:$B$999,Demands!$A364,'Growth rates'!$C$4:$C$999,$W364)</f>
        <v>0.98278777124463057</v>
      </c>
      <c r="AD364" s="2">
        <f>SUMIFS('Growth rates'!I$4:I$999,'Growth rates'!$B$4:$B$999,Demands!$A364,'Growth rates'!$C$4:$C$999,$W364)</f>
        <v>0.96658430254706129</v>
      </c>
      <c r="AE364" s="2">
        <f>SUMIFS('Growth rates'!J$4:J$999,'Growth rates'!$B$4:$B$999,Demands!$A364,'Growth rates'!$C$4:$C$999,$W364)</f>
        <v>0.94532814967872369</v>
      </c>
      <c r="AF364" s="2">
        <f>SUMIFS('Growth rates'!K$4:K$999,'Growth rates'!$B$4:$B$999,Demands!$A364,'Growth rates'!$C$4:$C$999,$W364)</f>
        <v>0.91784711962510046</v>
      </c>
      <c r="AG364" s="2">
        <f>SUMIFS('Growth rates'!L$4:L$999,'Growth rates'!$B$4:$B$999,Demands!$A364,'Growth rates'!$C$4:$C$999,$W364)</f>
        <v>0.88397004200380913</v>
      </c>
      <c r="AH364" s="2">
        <f>SUMIFS('Growth rates'!M$4:M$999,'Growth rates'!$B$4:$B$999,Demands!$A364,'Growth rates'!$C$4:$C$999,$W364)</f>
        <v>0.84592440079896702</v>
      </c>
      <c r="AI364" s="2">
        <f>SUMIFS('Growth rates'!N$4:N$999,'Growth rates'!$B$4:$B$999,Demands!$A364,'Growth rates'!$C$4:$C$999,$W364)</f>
        <v>0.80639912962405591</v>
      </c>
      <c r="AJ364" s="2">
        <f>SUMIFS('Growth rates'!O$4:O$999,'Growth rates'!$B$4:$B$999,Demands!$A364,'Growth rates'!$C$4:$C$999,$W364)</f>
        <v>0.76782428215804888</v>
      </c>
      <c r="AK364" s="2">
        <f>SUMIFS('Growth rates'!P$4:P$999,'Growth rates'!$B$4:$B$999,Demands!$A364,'Growth rates'!$C$4:$C$999,$W364)</f>
        <v>0.73073682416994878</v>
      </c>
      <c r="AL364" s="2">
        <f>SUMIFS('Growth rates'!Q$4:Q$999,'Growth rates'!$B$4:$B$999,Demands!$A364,'Growth rates'!$C$4:$C$999,$W364)</f>
        <v>0.69425894805829225</v>
      </c>
      <c r="AM364" s="2">
        <f>SUMIFS('Growth rates'!R$4:R$999,'Growth rates'!$B$4:$B$999,Demands!$A364,'Growth rates'!$C$4:$C$999,$W364)</f>
        <v>0.65848420886179293</v>
      </c>
      <c r="AN364" s="2">
        <f>SUMIFS('Growth rates'!S$4:S$999,'Growth rates'!$B$4:$B$999,Demands!$A364,'Growth rates'!$C$4:$C$999,$W364)</f>
        <v>0.62468953617951739</v>
      </c>
      <c r="AO364" s="2">
        <f>SUMIFS('Growth rates'!T$4:T$999,'Growth rates'!$B$4:$B$999,Demands!$A364,'Growth rates'!$C$4:$C$999,$W364)</f>
        <v>0.59338322110065311</v>
      </c>
      <c r="AP364" s="2">
        <f>SUMIFS('Growth rates'!U$4:U$999,'Growth rates'!$B$4:$B$999,Demands!$A364,'Growth rates'!$C$4:$C$999,$W364)</f>
        <v>0.56350688045259478</v>
      </c>
      <c r="AR364">
        <f>VLOOKUP(C364&amp;A364,Driver_elast!$A$2:$E$1161,5,FALSE)</f>
        <v>4.6979009999999999</v>
      </c>
      <c r="AS364">
        <f t="shared" si="120"/>
        <v>4.6979009999999999</v>
      </c>
      <c r="AT364">
        <f t="shared" si="121"/>
        <v>0.93958019999999998</v>
      </c>
      <c r="AV364" s="2" cm="1">
        <f t="array" ref="AV364">TREND($AR364:$AS364,$AR$3:$AS$3,AV$1)</f>
        <v>4.6979009999999999</v>
      </c>
      <c r="AW364" s="2" cm="1">
        <f t="array" ref="AW364">TREND($AR364:$AS364,$AR$3:$AS$3,AW$1)</f>
        <v>4.6979009999999999</v>
      </c>
      <c r="AX364" s="2" cm="1">
        <f t="array" ref="AX364">TREND($AR364:$AS364,$AR$3:$AS$3,AX$1)</f>
        <v>4.6979009999999999</v>
      </c>
      <c r="AY364" s="2" cm="1">
        <f t="array" ref="AY364">TREND($AR364:$AS364,$AR$3:$AS$3,AY$1)</f>
        <v>4.6979009999999999</v>
      </c>
      <c r="AZ364" s="2" cm="1">
        <f t="array" ref="AZ364">TREND($AR364:$AS364,$AR$3:$AS$3,AZ$1)</f>
        <v>4.6979009999999999</v>
      </c>
      <c r="BA364" s="2" cm="1">
        <f t="array" ref="BA364">TREND($AR364:$AS364,$AR$3:$AS$3,BA$1)</f>
        <v>4.6979009999999999</v>
      </c>
      <c r="BB364" s="2" cm="1">
        <f t="array" ref="BB364">TREND($AR364:$AS364,$AR$3:$AS$3,BB$1)</f>
        <v>4.6979009999999999</v>
      </c>
      <c r="BC364" s="2" cm="1">
        <f t="array" ref="BC364">TREND($AR364:$AS364,$AR$3:$AS$3,BC$1)</f>
        <v>4.6979009999999999</v>
      </c>
      <c r="BD364" s="2" cm="1">
        <f t="array" ref="BD364">TREND($AR364:$AS364,$AR$3:$AS$3,BD$1)</f>
        <v>4.6979009999999999</v>
      </c>
      <c r="BE364" s="2" cm="1">
        <f t="array" ref="BE364">TREND($AR364:$AS364,$AR$3:$AS$3,BE$1)</f>
        <v>4.6979009999999999</v>
      </c>
      <c r="BF364" s="20" cm="1">
        <f t="array" ref="BF364">TREND($AS364:$AT364,$AS$3:$AT$3,BF$1)</f>
        <v>4.2281108999999901</v>
      </c>
      <c r="BG364" s="20" cm="1">
        <f t="array" ref="BG364">TREND($AS364:$AT364,$AS$3:$AT$3,BG$1)</f>
        <v>3.758320800000007</v>
      </c>
      <c r="BH364" s="20" cm="1">
        <f t="array" ref="BH364">TREND($AS364:$AT364,$AS$3:$AT$3,BH$1)</f>
        <v>3.2885306999999955</v>
      </c>
      <c r="BI364" s="20" cm="1">
        <f t="array" ref="BI364">TREND($AS364:$AT364,$AS$3:$AT$3,BI$1)</f>
        <v>2.8187406000000124</v>
      </c>
      <c r="BJ364" s="20" cm="1">
        <f t="array" ref="BJ364">TREND($AS364:$AT364,$AS$3:$AT$3,BJ$1)</f>
        <v>2.3489505000000008</v>
      </c>
      <c r="BK364" s="20" cm="1">
        <f t="array" ref="BK364">TREND($AS364:$AT364,$AS$3:$AT$3,BK$1)</f>
        <v>1.8791603999999893</v>
      </c>
      <c r="BL364" s="20" cm="1">
        <f t="array" ref="BL364">TREND($AS364:$AT364,$AS$3:$AT$3,BL$1)</f>
        <v>1.4093703000000062</v>
      </c>
      <c r="BM364" s="20" cm="1">
        <f t="array" ref="BM364">TREND($AS364:$AT364,$AS$3:$AT$3,BM$1)</f>
        <v>0.93958019999999465</v>
      </c>
    </row>
    <row r="365" spans="1:65" x14ac:dyDescent="0.35">
      <c r="A365" t="str">
        <f>IF(BYDem!B363="","\I:",BYDem!B363)</f>
        <v>China</v>
      </c>
      <c r="B365" t="str">
        <f>BYDem!E363</f>
        <v>CCK</v>
      </c>
      <c r="C365" t="str">
        <f t="shared" si="122"/>
        <v>CCK</v>
      </c>
      <c r="D365" s="4">
        <f>SUMIFS(BYDem!$M$2:$M$2000,BYDem!$B$2:$B$2000,Demands!$A365,BYDem!$E$2:$E$2000,Demands!$B365)</f>
        <v>395.44609657165398</v>
      </c>
      <c r="E365" s="4">
        <f t="shared" si="103"/>
        <v>409.0250470315716</v>
      </c>
      <c r="F365" s="4">
        <f t="shared" si="104"/>
        <v>487.19355968893314</v>
      </c>
      <c r="G365" s="4">
        <f t="shared" si="105"/>
        <v>554.05860200268262</v>
      </c>
      <c r="H365" s="4">
        <f t="shared" si="106"/>
        <v>611.42314977845649</v>
      </c>
      <c r="I365" s="4">
        <f t="shared" si="107"/>
        <v>655.33361102922549</v>
      </c>
      <c r="J365" s="4">
        <f t="shared" si="108"/>
        <v>695.98415459893261</v>
      </c>
      <c r="K365" s="4">
        <f t="shared" si="109"/>
        <v>732.87263020793455</v>
      </c>
      <c r="L365" s="4">
        <f t="shared" si="110"/>
        <v>764.11918599658736</v>
      </c>
      <c r="M365" s="4">
        <f t="shared" si="111"/>
        <v>793.68243399601363</v>
      </c>
      <c r="N365" s="4">
        <f t="shared" si="112"/>
        <v>818.46448879001628</v>
      </c>
      <c r="O365" s="4">
        <f t="shared" si="113"/>
        <v>835.85526439919352</v>
      </c>
      <c r="P365" s="4">
        <f t="shared" si="114"/>
        <v>846.98352077531956</v>
      </c>
      <c r="Q365" s="4">
        <f t="shared" si="115"/>
        <v>853.88461166170646</v>
      </c>
      <c r="R365" s="4">
        <f t="shared" si="116"/>
        <v>858.06110408294421</v>
      </c>
      <c r="S365" s="4">
        <f t="shared" si="117"/>
        <v>860.73656633764097</v>
      </c>
      <c r="T365" s="4">
        <f t="shared" si="118"/>
        <v>862.35467634721215</v>
      </c>
      <c r="U365" s="4">
        <f t="shared" si="119"/>
        <v>862.96020858448128</v>
      </c>
      <c r="W365" s="5" t="str">
        <f>VLOOKUP(C365&amp;A365,Driver_elast!$A$2:$D$1161,4,FALSE)</f>
        <v>GDP</v>
      </c>
      <c r="X365" s="5">
        <v>1</v>
      </c>
      <c r="Y365" s="2">
        <f>SUMIFS('Growth rates'!D$4:D$999,'Growth rates'!$B$4:$B$999,Demands!$A365,'Growth rates'!$C$4:$C$999,$W365)</f>
        <v>1</v>
      </c>
      <c r="Z365" s="2">
        <f>SUMIFS('Growth rates'!E$4:E$999,'Growth rates'!$B$4:$B$999,Demands!$A365,'Growth rates'!$C$4:$C$999,$W365)</f>
        <v>1.0501993446475055</v>
      </c>
      <c r="AA365" s="2">
        <f>SUMIFS('Growth rates'!F$4:F$999,'Growth rates'!$B$4:$B$999,Demands!$A365,'Growth rates'!$C$4:$C$999,$W365)</f>
        <v>1.3436079349621577</v>
      </c>
      <c r="AB365" s="2">
        <f>SUMIFS('Growth rates'!G$4:G$999,'Growth rates'!$B$4:$B$999,Demands!$A365,'Growth rates'!$C$4:$C$999,$W365)</f>
        <v>1.6131889360407803</v>
      </c>
      <c r="AC365" s="2">
        <f>SUMIFS('Growth rates'!H$4:H$999,'Growth rates'!$B$4:$B$999,Demands!$A365,'Growth rates'!$C$4:$C$999,$W365)</f>
        <v>1.8573589025939157</v>
      </c>
      <c r="AD365" s="2">
        <f>SUMIFS('Growth rates'!I$4:I$999,'Growth rates'!$B$4:$B$999,Demands!$A365,'Growth rates'!$C$4:$C$999,$W365)</f>
        <v>2.0523618113030975</v>
      </c>
      <c r="AE365" s="2">
        <f>SUMIFS('Growth rates'!J$4:J$999,'Growth rates'!$B$4:$B$999,Demands!$A365,'Growth rates'!$C$4:$C$999,$W365)</f>
        <v>2.2384749254700864</v>
      </c>
      <c r="AF365" s="2">
        <f>SUMIFS('Growth rates'!K$4:K$999,'Growth rates'!$B$4:$B$999,Demands!$A365,'Growth rates'!$C$4:$C$999,$W365)</f>
        <v>2.4119203018072084</v>
      </c>
      <c r="AG365" s="2">
        <f>SUMIFS('Growth rates'!L$4:L$999,'Growth rates'!$B$4:$B$999,Demands!$A365,'Growth rates'!$C$4:$C$999,$W365)</f>
        <v>2.562253791962485</v>
      </c>
      <c r="AH365" s="2">
        <f>SUMIFS('Growth rates'!M$4:M$999,'Growth rates'!$B$4:$B$999,Demands!$A365,'Growth rates'!$C$4:$C$999,$W365)</f>
        <v>2.7071751260564967</v>
      </c>
      <c r="AI365" s="2">
        <f>SUMIFS('Growth rates'!N$4:N$999,'Growth rates'!$B$4:$B$999,Demands!$A365,'Growth rates'!$C$4:$C$999,$W365)</f>
        <v>2.8444792313601064</v>
      </c>
      <c r="AJ365" s="2">
        <f>SUMIFS('Growth rates'!O$4:O$999,'Growth rates'!$B$4:$B$999,Demands!$A365,'Growth rates'!$C$4:$C$999,$W365)</f>
        <v>2.9549254946582693</v>
      </c>
      <c r="AK365" s="2">
        <f>SUMIFS('Growth rates'!P$4:P$999,'Growth rates'!$B$4:$B$999,Demands!$A365,'Growth rates'!$C$4:$C$999,$W365)</f>
        <v>3.0370861078838431</v>
      </c>
      <c r="AL365" s="2">
        <f>SUMIFS('Growth rates'!Q$4:Q$999,'Growth rates'!$B$4:$B$999,Demands!$A365,'Growth rates'!$C$4:$C$999,$W365)</f>
        <v>3.0973792306492731</v>
      </c>
      <c r="AM365" s="2">
        <f>SUMIFS('Growth rates'!R$4:R$999,'Growth rates'!$B$4:$B$999,Demands!$A365,'Growth rates'!$C$4:$C$999,$W365)</f>
        <v>3.1416743651585346</v>
      </c>
      <c r="AN365" s="2">
        <f>SUMIFS('Growth rates'!S$4:S$999,'Growth rates'!$B$4:$B$999,Demands!$A365,'Growth rates'!$C$4:$C$999,$W365)</f>
        <v>3.1774758406889148</v>
      </c>
      <c r="AO365" s="2">
        <f>SUMIFS('Growth rates'!T$4:T$999,'Growth rates'!$B$4:$B$999,Demands!$A365,'Growth rates'!$C$4:$C$999,$W365)</f>
        <v>3.2065842136028953</v>
      </c>
      <c r="AP365" s="2">
        <f>SUMIFS('Growth rates'!U$4:U$999,'Growth rates'!$B$4:$B$999,Demands!$A365,'Growth rates'!$C$4:$C$999,$W365)</f>
        <v>3.2230424439861767</v>
      </c>
      <c r="AR365">
        <f>VLOOKUP(C365&amp;A365,Driver_elast!$A$2:$E$1161,5,FALSE)</f>
        <v>0.68403899999999995</v>
      </c>
      <c r="AS365">
        <f t="shared" si="120"/>
        <v>0.68403899999999995</v>
      </c>
      <c r="AT365">
        <f t="shared" si="121"/>
        <v>0.13680779999999998</v>
      </c>
      <c r="AV365" s="2" cm="1">
        <f t="array" ref="AV365">TREND($AR365:$AS365,$AR$3:$AS$3,AV$1)</f>
        <v>0.68403899999999995</v>
      </c>
      <c r="AW365" s="2" cm="1">
        <f t="array" ref="AW365">TREND($AR365:$AS365,$AR$3:$AS$3,AW$1)</f>
        <v>0.68403899999999995</v>
      </c>
      <c r="AX365" s="2" cm="1">
        <f t="array" ref="AX365">TREND($AR365:$AS365,$AR$3:$AS$3,AX$1)</f>
        <v>0.68403899999999995</v>
      </c>
      <c r="AY365" s="2" cm="1">
        <f t="array" ref="AY365">TREND($AR365:$AS365,$AR$3:$AS$3,AY$1)</f>
        <v>0.68403899999999995</v>
      </c>
      <c r="AZ365" s="2" cm="1">
        <f t="array" ref="AZ365">TREND($AR365:$AS365,$AR$3:$AS$3,AZ$1)</f>
        <v>0.68403899999999995</v>
      </c>
      <c r="BA365" s="2" cm="1">
        <f t="array" ref="BA365">TREND($AR365:$AS365,$AR$3:$AS$3,BA$1)</f>
        <v>0.68403899999999995</v>
      </c>
      <c r="BB365" s="2" cm="1">
        <f t="array" ref="BB365">TREND($AR365:$AS365,$AR$3:$AS$3,BB$1)</f>
        <v>0.68403899999999995</v>
      </c>
      <c r="BC365" s="2" cm="1">
        <f t="array" ref="BC365">TREND($AR365:$AS365,$AR$3:$AS$3,BC$1)</f>
        <v>0.68403899999999995</v>
      </c>
      <c r="BD365" s="2" cm="1">
        <f t="array" ref="BD365">TREND($AR365:$AS365,$AR$3:$AS$3,BD$1)</f>
        <v>0.68403899999999995</v>
      </c>
      <c r="BE365" s="2" cm="1">
        <f t="array" ref="BE365">TREND($AR365:$AS365,$AR$3:$AS$3,BE$1)</f>
        <v>0.68403899999999995</v>
      </c>
      <c r="BF365" s="20" cm="1">
        <f t="array" ref="BF365">TREND($AS365:$AT365,$AS$3:$AT$3,BF$1)</f>
        <v>0.61563509999999866</v>
      </c>
      <c r="BG365" s="20" cm="1">
        <f t="array" ref="BG365">TREND($AS365:$AT365,$AS$3:$AT$3,BG$1)</f>
        <v>0.54723119999999881</v>
      </c>
      <c r="BH365" s="20" cm="1">
        <f t="array" ref="BH365">TREND($AS365:$AT365,$AS$3:$AT$3,BH$1)</f>
        <v>0.47882729999999896</v>
      </c>
      <c r="BI365" s="20" cm="1">
        <f t="array" ref="BI365">TREND($AS365:$AT365,$AS$3:$AT$3,BI$1)</f>
        <v>0.41042339999999911</v>
      </c>
      <c r="BJ365" s="20" cm="1">
        <f t="array" ref="BJ365">TREND($AS365:$AT365,$AS$3:$AT$3,BJ$1)</f>
        <v>0.3420194999999957</v>
      </c>
      <c r="BK365" s="20" cm="1">
        <f t="array" ref="BK365">TREND($AS365:$AT365,$AS$3:$AT$3,BK$1)</f>
        <v>0.27361559999999585</v>
      </c>
      <c r="BL365" s="20" cm="1">
        <f t="array" ref="BL365">TREND($AS365:$AT365,$AS$3:$AT$3,BL$1)</f>
        <v>0.205211699999996</v>
      </c>
      <c r="BM365" s="20" cm="1">
        <f t="array" ref="BM365">TREND($AS365:$AT365,$AS$3:$AT$3,BM$1)</f>
        <v>0.13680779999999615</v>
      </c>
    </row>
    <row r="366" spans="1:65" x14ac:dyDescent="0.35">
      <c r="A366" t="str">
        <f>IF(BYDem!B364="","\I:",BYDem!B364)</f>
        <v>China</v>
      </c>
      <c r="B366" t="str">
        <f>BYDem!E364</f>
        <v>CHW</v>
      </c>
      <c r="C366" t="str">
        <f t="shared" si="122"/>
        <v>CHW</v>
      </c>
      <c r="D366" s="4">
        <f>SUMIFS(BYDem!$M$2:$M$2000,BYDem!$B$2:$B$2000,Demands!$A366,BYDem!$E$2:$E$2000,Demands!$B366)</f>
        <v>434.27390775052203</v>
      </c>
      <c r="E366" s="4">
        <f t="shared" si="103"/>
        <v>449.18613960842492</v>
      </c>
      <c r="F366" s="4">
        <f t="shared" si="104"/>
        <v>535.02981273874627</v>
      </c>
      <c r="G366" s="4">
        <f t="shared" si="105"/>
        <v>608.46015752970675</v>
      </c>
      <c r="H366" s="4">
        <f t="shared" si="106"/>
        <v>671.45717923482016</v>
      </c>
      <c r="I366" s="4">
        <f t="shared" si="107"/>
        <v>719.67909307799812</v>
      </c>
      <c r="J366" s="4">
        <f t="shared" si="108"/>
        <v>764.32100650500502</v>
      </c>
      <c r="K366" s="4">
        <f t="shared" si="109"/>
        <v>804.83146442219004</v>
      </c>
      <c r="L366" s="4">
        <f t="shared" si="110"/>
        <v>839.14603726467146</v>
      </c>
      <c r="M366" s="4">
        <f t="shared" si="111"/>
        <v>871.61202275754465</v>
      </c>
      <c r="N366" s="4">
        <f t="shared" si="112"/>
        <v>898.8273622710276</v>
      </c>
      <c r="O366" s="4">
        <f t="shared" si="113"/>
        <v>917.92569235466112</v>
      </c>
      <c r="P366" s="4">
        <f t="shared" si="114"/>
        <v>930.14660292833332</v>
      </c>
      <c r="Q366" s="4">
        <f t="shared" si="115"/>
        <v>937.7252937611803</v>
      </c>
      <c r="R366" s="4">
        <f t="shared" si="116"/>
        <v>942.31186497830879</v>
      </c>
      <c r="S366" s="4">
        <f t="shared" si="117"/>
        <v>945.2500238284257</v>
      </c>
      <c r="T366" s="4">
        <f t="shared" si="118"/>
        <v>947.0270118000326</v>
      </c>
      <c r="U366" s="4">
        <f t="shared" si="119"/>
        <v>947.69199965356711</v>
      </c>
      <c r="W366" s="5" t="str">
        <f>VLOOKUP(C366&amp;A366,Driver_elast!$A$2:$D$1161,4,FALSE)</f>
        <v>GDP</v>
      </c>
      <c r="X366" s="5">
        <v>1</v>
      </c>
      <c r="Y366" s="2">
        <f>SUMIFS('Growth rates'!D$4:D$999,'Growth rates'!$B$4:$B$999,Demands!$A366,'Growth rates'!$C$4:$C$999,$W366)</f>
        <v>1</v>
      </c>
      <c r="Z366" s="2">
        <f>SUMIFS('Growth rates'!E$4:E$999,'Growth rates'!$B$4:$B$999,Demands!$A366,'Growth rates'!$C$4:$C$999,$W366)</f>
        <v>1.0501993446475055</v>
      </c>
      <c r="AA366" s="2">
        <f>SUMIFS('Growth rates'!F$4:F$999,'Growth rates'!$B$4:$B$999,Demands!$A366,'Growth rates'!$C$4:$C$999,$W366)</f>
        <v>1.3436079349621577</v>
      </c>
      <c r="AB366" s="2">
        <f>SUMIFS('Growth rates'!G$4:G$999,'Growth rates'!$B$4:$B$999,Demands!$A366,'Growth rates'!$C$4:$C$999,$W366)</f>
        <v>1.6131889360407803</v>
      </c>
      <c r="AC366" s="2">
        <f>SUMIFS('Growth rates'!H$4:H$999,'Growth rates'!$B$4:$B$999,Demands!$A366,'Growth rates'!$C$4:$C$999,$W366)</f>
        <v>1.8573589025939157</v>
      </c>
      <c r="AD366" s="2">
        <f>SUMIFS('Growth rates'!I$4:I$999,'Growth rates'!$B$4:$B$999,Demands!$A366,'Growth rates'!$C$4:$C$999,$W366)</f>
        <v>2.0523618113030975</v>
      </c>
      <c r="AE366" s="2">
        <f>SUMIFS('Growth rates'!J$4:J$999,'Growth rates'!$B$4:$B$999,Demands!$A366,'Growth rates'!$C$4:$C$999,$W366)</f>
        <v>2.2384749254700864</v>
      </c>
      <c r="AF366" s="2">
        <f>SUMIFS('Growth rates'!K$4:K$999,'Growth rates'!$B$4:$B$999,Demands!$A366,'Growth rates'!$C$4:$C$999,$W366)</f>
        <v>2.4119203018072084</v>
      </c>
      <c r="AG366" s="2">
        <f>SUMIFS('Growth rates'!L$4:L$999,'Growth rates'!$B$4:$B$999,Demands!$A366,'Growth rates'!$C$4:$C$999,$W366)</f>
        <v>2.562253791962485</v>
      </c>
      <c r="AH366" s="2">
        <f>SUMIFS('Growth rates'!M$4:M$999,'Growth rates'!$B$4:$B$999,Demands!$A366,'Growth rates'!$C$4:$C$999,$W366)</f>
        <v>2.7071751260564967</v>
      </c>
      <c r="AI366" s="2">
        <f>SUMIFS('Growth rates'!N$4:N$999,'Growth rates'!$B$4:$B$999,Demands!$A366,'Growth rates'!$C$4:$C$999,$W366)</f>
        <v>2.8444792313601064</v>
      </c>
      <c r="AJ366" s="2">
        <f>SUMIFS('Growth rates'!O$4:O$999,'Growth rates'!$B$4:$B$999,Demands!$A366,'Growth rates'!$C$4:$C$999,$W366)</f>
        <v>2.9549254946582693</v>
      </c>
      <c r="AK366" s="2">
        <f>SUMIFS('Growth rates'!P$4:P$999,'Growth rates'!$B$4:$B$999,Demands!$A366,'Growth rates'!$C$4:$C$999,$W366)</f>
        <v>3.0370861078838431</v>
      </c>
      <c r="AL366" s="2">
        <f>SUMIFS('Growth rates'!Q$4:Q$999,'Growth rates'!$B$4:$B$999,Demands!$A366,'Growth rates'!$C$4:$C$999,$W366)</f>
        <v>3.0973792306492731</v>
      </c>
      <c r="AM366" s="2">
        <f>SUMIFS('Growth rates'!R$4:R$999,'Growth rates'!$B$4:$B$999,Demands!$A366,'Growth rates'!$C$4:$C$999,$W366)</f>
        <v>3.1416743651585346</v>
      </c>
      <c r="AN366" s="2">
        <f>SUMIFS('Growth rates'!S$4:S$999,'Growth rates'!$B$4:$B$999,Demands!$A366,'Growth rates'!$C$4:$C$999,$W366)</f>
        <v>3.1774758406889148</v>
      </c>
      <c r="AO366" s="2">
        <f>SUMIFS('Growth rates'!T$4:T$999,'Growth rates'!$B$4:$B$999,Demands!$A366,'Growth rates'!$C$4:$C$999,$W366)</f>
        <v>3.2065842136028953</v>
      </c>
      <c r="AP366" s="2">
        <f>SUMIFS('Growth rates'!U$4:U$999,'Growth rates'!$B$4:$B$999,Demands!$A366,'Growth rates'!$C$4:$C$999,$W366)</f>
        <v>3.2230424439861767</v>
      </c>
      <c r="AR366">
        <f>VLOOKUP(C366&amp;A366,Driver_elast!$A$2:$E$1161,5,FALSE)</f>
        <v>0.68403899999999995</v>
      </c>
      <c r="AS366">
        <f t="shared" si="120"/>
        <v>0.68403899999999995</v>
      </c>
      <c r="AT366">
        <f t="shared" si="121"/>
        <v>0.13680779999999998</v>
      </c>
      <c r="AV366" s="2" cm="1">
        <f t="array" ref="AV366">TREND($AR366:$AS366,$AR$3:$AS$3,AV$1)</f>
        <v>0.68403899999999995</v>
      </c>
      <c r="AW366" s="2" cm="1">
        <f t="array" ref="AW366">TREND($AR366:$AS366,$AR$3:$AS$3,AW$1)</f>
        <v>0.68403899999999995</v>
      </c>
      <c r="AX366" s="2" cm="1">
        <f t="array" ref="AX366">TREND($AR366:$AS366,$AR$3:$AS$3,AX$1)</f>
        <v>0.68403899999999995</v>
      </c>
      <c r="AY366" s="2" cm="1">
        <f t="array" ref="AY366">TREND($AR366:$AS366,$AR$3:$AS$3,AY$1)</f>
        <v>0.68403899999999995</v>
      </c>
      <c r="AZ366" s="2" cm="1">
        <f t="array" ref="AZ366">TREND($AR366:$AS366,$AR$3:$AS$3,AZ$1)</f>
        <v>0.68403899999999995</v>
      </c>
      <c r="BA366" s="2" cm="1">
        <f t="array" ref="BA366">TREND($AR366:$AS366,$AR$3:$AS$3,BA$1)</f>
        <v>0.68403899999999995</v>
      </c>
      <c r="BB366" s="2" cm="1">
        <f t="array" ref="BB366">TREND($AR366:$AS366,$AR$3:$AS$3,BB$1)</f>
        <v>0.68403899999999995</v>
      </c>
      <c r="BC366" s="2" cm="1">
        <f t="array" ref="BC366">TREND($AR366:$AS366,$AR$3:$AS$3,BC$1)</f>
        <v>0.68403899999999995</v>
      </c>
      <c r="BD366" s="2" cm="1">
        <f t="array" ref="BD366">TREND($AR366:$AS366,$AR$3:$AS$3,BD$1)</f>
        <v>0.68403899999999995</v>
      </c>
      <c r="BE366" s="2" cm="1">
        <f t="array" ref="BE366">TREND($AR366:$AS366,$AR$3:$AS$3,BE$1)</f>
        <v>0.68403899999999995</v>
      </c>
      <c r="BF366" s="20" cm="1">
        <f t="array" ref="BF366">TREND($AS366:$AT366,$AS$3:$AT$3,BF$1)</f>
        <v>0.61563509999999866</v>
      </c>
      <c r="BG366" s="20" cm="1">
        <f t="array" ref="BG366">TREND($AS366:$AT366,$AS$3:$AT$3,BG$1)</f>
        <v>0.54723119999999881</v>
      </c>
      <c r="BH366" s="20" cm="1">
        <f t="array" ref="BH366">TREND($AS366:$AT366,$AS$3:$AT$3,BH$1)</f>
        <v>0.47882729999999896</v>
      </c>
      <c r="BI366" s="20" cm="1">
        <f t="array" ref="BI366">TREND($AS366:$AT366,$AS$3:$AT$3,BI$1)</f>
        <v>0.41042339999999911</v>
      </c>
      <c r="BJ366" s="20" cm="1">
        <f t="array" ref="BJ366">TREND($AS366:$AT366,$AS$3:$AT$3,BJ$1)</f>
        <v>0.3420194999999957</v>
      </c>
      <c r="BK366" s="20" cm="1">
        <f t="array" ref="BK366">TREND($AS366:$AT366,$AS$3:$AT$3,BK$1)</f>
        <v>0.27361559999999585</v>
      </c>
      <c r="BL366" s="20" cm="1">
        <f t="array" ref="BL366">TREND($AS366:$AT366,$AS$3:$AT$3,BL$1)</f>
        <v>0.205211699999996</v>
      </c>
      <c r="BM366" s="20" cm="1">
        <f t="array" ref="BM366">TREND($AS366:$AT366,$AS$3:$AT$3,BM$1)</f>
        <v>0.13680779999999615</v>
      </c>
    </row>
    <row r="367" spans="1:65" x14ac:dyDescent="0.35">
      <c r="A367" t="str">
        <f>IF(BYDem!B365="","\I:",BYDem!B365)</f>
        <v>China</v>
      </c>
      <c r="B367" t="str">
        <f>BYDem!E365</f>
        <v>CLA</v>
      </c>
      <c r="C367" t="str">
        <f t="shared" si="122"/>
        <v>CLA</v>
      </c>
      <c r="D367" s="4">
        <f>SUMIFS(BYDem!$M$2:$M$2000,BYDem!$B$2:$B$2000,Demands!$A367,BYDem!$E$2:$E$2000,Demands!$B367)</f>
        <v>1554.8645998131301</v>
      </c>
      <c r="E367" s="4">
        <f t="shared" si="103"/>
        <v>1653.2846388805497</v>
      </c>
      <c r="F367" s="4">
        <f t="shared" si="104"/>
        <v>2220.6460073762446</v>
      </c>
      <c r="G367" s="4">
        <f t="shared" si="105"/>
        <v>2753.3904209911934</v>
      </c>
      <c r="H367" s="4">
        <f t="shared" si="106"/>
        <v>3238.1050975640233</v>
      </c>
      <c r="I367" s="4">
        <f t="shared" si="107"/>
        <v>3622.4263459024669</v>
      </c>
      <c r="J367" s="4">
        <f t="shared" si="108"/>
        <v>3983.0597561885425</v>
      </c>
      <c r="K367" s="4">
        <f t="shared" si="109"/>
        <v>4311.8147019507105</v>
      </c>
      <c r="L367" s="4">
        <f t="shared" si="110"/>
        <v>4589.3333212382058</v>
      </c>
      <c r="M367" s="4">
        <f t="shared" si="111"/>
        <v>4848.9064789020813</v>
      </c>
      <c r="N367" s="4">
        <f t="shared" si="112"/>
        <v>5070.2432086321305</v>
      </c>
      <c r="O367" s="4">
        <f t="shared" si="113"/>
        <v>5227.7383058667965</v>
      </c>
      <c r="P367" s="4">
        <f t="shared" si="114"/>
        <v>5329.4870403233854</v>
      </c>
      <c r="Q367" s="4">
        <f t="shared" si="115"/>
        <v>5392.9685627401896</v>
      </c>
      <c r="R367" s="4">
        <f t="shared" si="116"/>
        <v>5431.5305614659183</v>
      </c>
      <c r="S367" s="4">
        <f t="shared" si="117"/>
        <v>5456.2889273418205</v>
      </c>
      <c r="T367" s="4">
        <f t="shared" si="118"/>
        <v>5471.2841972465994</v>
      </c>
      <c r="U367" s="4">
        <f t="shared" si="119"/>
        <v>5476.9006195709344</v>
      </c>
      <c r="W367" s="5" t="str">
        <f>VLOOKUP(C367&amp;A367,Driver_elast!$A$2:$D$1161,4,FALSE)</f>
        <v>GDP</v>
      </c>
      <c r="X367" s="5">
        <v>1</v>
      </c>
      <c r="Y367" s="2">
        <f>SUMIFS('Growth rates'!D$4:D$999,'Growth rates'!$B$4:$B$999,Demands!$A367,'Growth rates'!$C$4:$C$999,$W367)</f>
        <v>1</v>
      </c>
      <c r="Z367" s="2">
        <f>SUMIFS('Growth rates'!E$4:E$999,'Growth rates'!$B$4:$B$999,Demands!$A367,'Growth rates'!$C$4:$C$999,$W367)</f>
        <v>1.0501993446475055</v>
      </c>
      <c r="AA367" s="2">
        <f>SUMIFS('Growth rates'!F$4:F$999,'Growth rates'!$B$4:$B$999,Demands!$A367,'Growth rates'!$C$4:$C$999,$W367)</f>
        <v>1.3436079349621577</v>
      </c>
      <c r="AB367" s="2">
        <f>SUMIFS('Growth rates'!G$4:G$999,'Growth rates'!$B$4:$B$999,Demands!$A367,'Growth rates'!$C$4:$C$999,$W367)</f>
        <v>1.6131889360407803</v>
      </c>
      <c r="AC367" s="2">
        <f>SUMIFS('Growth rates'!H$4:H$999,'Growth rates'!$B$4:$B$999,Demands!$A367,'Growth rates'!$C$4:$C$999,$W367)</f>
        <v>1.8573589025939157</v>
      </c>
      <c r="AD367" s="2">
        <f>SUMIFS('Growth rates'!I$4:I$999,'Growth rates'!$B$4:$B$999,Demands!$A367,'Growth rates'!$C$4:$C$999,$W367)</f>
        <v>2.0523618113030975</v>
      </c>
      <c r="AE367" s="2">
        <f>SUMIFS('Growth rates'!J$4:J$999,'Growth rates'!$B$4:$B$999,Demands!$A367,'Growth rates'!$C$4:$C$999,$W367)</f>
        <v>2.2384749254700864</v>
      </c>
      <c r="AF367" s="2">
        <f>SUMIFS('Growth rates'!K$4:K$999,'Growth rates'!$B$4:$B$999,Demands!$A367,'Growth rates'!$C$4:$C$999,$W367)</f>
        <v>2.4119203018072084</v>
      </c>
      <c r="AG367" s="2">
        <f>SUMIFS('Growth rates'!L$4:L$999,'Growth rates'!$B$4:$B$999,Demands!$A367,'Growth rates'!$C$4:$C$999,$W367)</f>
        <v>2.562253791962485</v>
      </c>
      <c r="AH367" s="2">
        <f>SUMIFS('Growth rates'!M$4:M$999,'Growth rates'!$B$4:$B$999,Demands!$A367,'Growth rates'!$C$4:$C$999,$W367)</f>
        <v>2.7071751260564967</v>
      </c>
      <c r="AI367" s="2">
        <f>SUMIFS('Growth rates'!N$4:N$999,'Growth rates'!$B$4:$B$999,Demands!$A367,'Growth rates'!$C$4:$C$999,$W367)</f>
        <v>2.8444792313601064</v>
      </c>
      <c r="AJ367" s="2">
        <f>SUMIFS('Growth rates'!O$4:O$999,'Growth rates'!$B$4:$B$999,Demands!$A367,'Growth rates'!$C$4:$C$999,$W367)</f>
        <v>2.9549254946582693</v>
      </c>
      <c r="AK367" s="2">
        <f>SUMIFS('Growth rates'!P$4:P$999,'Growth rates'!$B$4:$B$999,Demands!$A367,'Growth rates'!$C$4:$C$999,$W367)</f>
        <v>3.0370861078838431</v>
      </c>
      <c r="AL367" s="2">
        <f>SUMIFS('Growth rates'!Q$4:Q$999,'Growth rates'!$B$4:$B$999,Demands!$A367,'Growth rates'!$C$4:$C$999,$W367)</f>
        <v>3.0973792306492731</v>
      </c>
      <c r="AM367" s="2">
        <f>SUMIFS('Growth rates'!R$4:R$999,'Growth rates'!$B$4:$B$999,Demands!$A367,'Growth rates'!$C$4:$C$999,$W367)</f>
        <v>3.1416743651585346</v>
      </c>
      <c r="AN367" s="2">
        <f>SUMIFS('Growth rates'!S$4:S$999,'Growth rates'!$B$4:$B$999,Demands!$A367,'Growth rates'!$C$4:$C$999,$W367)</f>
        <v>3.1774758406889148</v>
      </c>
      <c r="AO367" s="2">
        <f>SUMIFS('Growth rates'!T$4:T$999,'Growth rates'!$B$4:$B$999,Demands!$A367,'Growth rates'!$C$4:$C$999,$W367)</f>
        <v>3.2065842136028953</v>
      </c>
      <c r="AP367" s="2">
        <f>SUMIFS('Growth rates'!U$4:U$999,'Growth rates'!$B$4:$B$999,Demands!$A367,'Growth rates'!$C$4:$C$999,$W367)</f>
        <v>3.2230424439861767</v>
      </c>
      <c r="AR367">
        <f>VLOOKUP(C367&amp;A367,Driver_elast!$A$2:$E$1161,5,FALSE)</f>
        <v>1.2674589999999999</v>
      </c>
      <c r="AS367">
        <f t="shared" si="120"/>
        <v>1</v>
      </c>
      <c r="AT367">
        <f t="shared" si="121"/>
        <v>0.2</v>
      </c>
      <c r="AV367" s="2" cm="1">
        <f t="array" ref="AV367">TREND($AR367:$AS367,$AR$3:$AS$3,AV$1)</f>
        <v>1.2674590000000006</v>
      </c>
      <c r="AW367" s="2" cm="1">
        <f t="array" ref="AW367">TREND($AR367:$AS367,$AR$3:$AS$3,AW$1)</f>
        <v>1.260935609756098</v>
      </c>
      <c r="AX367" s="2" cm="1">
        <f t="array" ref="AX367">TREND($AR367:$AS367,$AR$3:$AS$3,AX$1)</f>
        <v>1.2283186585365851</v>
      </c>
      <c r="AY367" s="2" cm="1">
        <f t="array" ref="AY367">TREND($AR367:$AS367,$AR$3:$AS$3,AY$1)</f>
        <v>1.1957017073170739</v>
      </c>
      <c r="AZ367" s="2" cm="1">
        <f t="array" ref="AZ367">TREND($AR367:$AS367,$AR$3:$AS$3,AZ$1)</f>
        <v>1.163084756097561</v>
      </c>
      <c r="BA367" s="2" cm="1">
        <f t="array" ref="BA367">TREND($AR367:$AS367,$AR$3:$AS$3,BA$1)</f>
        <v>1.1304678048780481</v>
      </c>
      <c r="BB367" s="2" cm="1">
        <f t="array" ref="BB367">TREND($AR367:$AS367,$AR$3:$AS$3,BB$1)</f>
        <v>1.097850853658537</v>
      </c>
      <c r="BC367" s="2" cm="1">
        <f t="array" ref="BC367">TREND($AR367:$AS367,$AR$3:$AS$3,BC$1)</f>
        <v>1.065233902439024</v>
      </c>
      <c r="BD367" s="2" cm="1">
        <f t="array" ref="BD367">TREND($AR367:$AS367,$AR$3:$AS$3,BD$1)</f>
        <v>1.0326169512195129</v>
      </c>
      <c r="BE367" s="2" cm="1">
        <f t="array" ref="BE367">TREND($AR367:$AS367,$AR$3:$AS$3,BE$1)</f>
        <v>1</v>
      </c>
      <c r="BF367" s="20" cm="1">
        <f t="array" ref="BF367">TREND($AS367:$AT367,$AS$3:$AT$3,BF$1)</f>
        <v>0.90000000000000568</v>
      </c>
      <c r="BG367" s="20" cm="1">
        <f t="array" ref="BG367">TREND($AS367:$AT367,$AS$3:$AT$3,BG$1)</f>
        <v>0.80000000000000426</v>
      </c>
      <c r="BH367" s="20" cm="1">
        <f t="array" ref="BH367">TREND($AS367:$AT367,$AS$3:$AT$3,BH$1)</f>
        <v>0.70000000000000284</v>
      </c>
      <c r="BI367" s="20" cm="1">
        <f t="array" ref="BI367">TREND($AS367:$AT367,$AS$3:$AT$3,BI$1)</f>
        <v>0.60000000000000142</v>
      </c>
      <c r="BJ367" s="20" cm="1">
        <f t="array" ref="BJ367">TREND($AS367:$AT367,$AS$3:$AT$3,BJ$1)</f>
        <v>0.5</v>
      </c>
      <c r="BK367" s="20" cm="1">
        <f t="array" ref="BK367">TREND($AS367:$AT367,$AS$3:$AT$3,BK$1)</f>
        <v>0.40000000000000568</v>
      </c>
      <c r="BL367" s="20" cm="1">
        <f t="array" ref="BL367">TREND($AS367:$AT367,$AS$3:$AT$3,BL$1)</f>
        <v>0.30000000000000426</v>
      </c>
      <c r="BM367" s="20" cm="1">
        <f t="array" ref="BM367">TREND($AS367:$AT367,$AS$3:$AT$3,BM$1)</f>
        <v>0.20000000000000284</v>
      </c>
    </row>
    <row r="368" spans="1:65" x14ac:dyDescent="0.35">
      <c r="A368" t="str">
        <f>IF(BYDem!B366="","\I:",BYDem!B366)</f>
        <v>China</v>
      </c>
      <c r="B368" t="str">
        <f>BYDem!E366</f>
        <v>COE</v>
      </c>
      <c r="C368" t="str">
        <f t="shared" si="122"/>
        <v>COE</v>
      </c>
      <c r="D368" s="4">
        <f>SUMIFS(BYDem!$M$2:$M$2000,BYDem!$B$2:$B$2000,Demands!$A368,BYDem!$E$2:$E$2000,Demands!$B368)</f>
        <v>350.87377586688001</v>
      </c>
      <c r="E368" s="4">
        <f t="shared" si="103"/>
        <v>390.26746647642483</v>
      </c>
      <c r="F368" s="4">
        <f t="shared" si="104"/>
        <v>617.27454477654601</v>
      </c>
      <c r="G368" s="4">
        <f t="shared" si="105"/>
        <v>855.98364603365837</v>
      </c>
      <c r="H368" s="4">
        <f t="shared" si="106"/>
        <v>1085.673719904815</v>
      </c>
      <c r="I368" s="4">
        <f t="shared" si="107"/>
        <v>1270.1312062639818</v>
      </c>
      <c r="J368" s="4">
        <f t="shared" si="108"/>
        <v>1438.71858151519</v>
      </c>
      <c r="K368" s="4">
        <f t="shared" si="109"/>
        <v>1584.6575340304639</v>
      </c>
      <c r="L368" s="4">
        <f t="shared" si="110"/>
        <v>1698.6950601916483</v>
      </c>
      <c r="M368" s="4">
        <f t="shared" si="111"/>
        <v>1794.7734249165287</v>
      </c>
      <c r="N368" s="4">
        <f t="shared" si="112"/>
        <v>1876.6989646657244</v>
      </c>
      <c r="O368" s="4">
        <f t="shared" si="113"/>
        <v>1934.9941733486162</v>
      </c>
      <c r="P368" s="4">
        <f t="shared" si="114"/>
        <v>1972.6554327307365</v>
      </c>
      <c r="Q368" s="4">
        <f t="shared" si="115"/>
        <v>1996.1524727133926</v>
      </c>
      <c r="R368" s="4">
        <f t="shared" si="116"/>
        <v>2010.4258044069902</v>
      </c>
      <c r="S368" s="4">
        <f t="shared" si="117"/>
        <v>2019.5898617695671</v>
      </c>
      <c r="T368" s="4">
        <f t="shared" si="118"/>
        <v>2025.1402084387901</v>
      </c>
      <c r="U368" s="4">
        <f t="shared" si="119"/>
        <v>2027.2190700490694</v>
      </c>
      <c r="W368" s="5" t="str">
        <f>VLOOKUP(C368&amp;A368,Driver_elast!$A$2:$D$1161,4,FALSE)</f>
        <v>GDP</v>
      </c>
      <c r="X368" s="5">
        <v>1</v>
      </c>
      <c r="Y368" s="2">
        <f>SUMIFS('Growth rates'!D$4:D$999,'Growth rates'!$B$4:$B$999,Demands!$A368,'Growth rates'!$C$4:$C$999,$W368)</f>
        <v>1</v>
      </c>
      <c r="Z368" s="2">
        <f>SUMIFS('Growth rates'!E$4:E$999,'Growth rates'!$B$4:$B$999,Demands!$A368,'Growth rates'!$C$4:$C$999,$W368)</f>
        <v>1.0501993446475055</v>
      </c>
      <c r="AA368" s="2">
        <f>SUMIFS('Growth rates'!F$4:F$999,'Growth rates'!$B$4:$B$999,Demands!$A368,'Growth rates'!$C$4:$C$999,$W368)</f>
        <v>1.3436079349621577</v>
      </c>
      <c r="AB368" s="2">
        <f>SUMIFS('Growth rates'!G$4:G$999,'Growth rates'!$B$4:$B$999,Demands!$A368,'Growth rates'!$C$4:$C$999,$W368)</f>
        <v>1.6131889360407803</v>
      </c>
      <c r="AC368" s="2">
        <f>SUMIFS('Growth rates'!H$4:H$999,'Growth rates'!$B$4:$B$999,Demands!$A368,'Growth rates'!$C$4:$C$999,$W368)</f>
        <v>1.8573589025939157</v>
      </c>
      <c r="AD368" s="2">
        <f>SUMIFS('Growth rates'!I$4:I$999,'Growth rates'!$B$4:$B$999,Demands!$A368,'Growth rates'!$C$4:$C$999,$W368)</f>
        <v>2.0523618113030975</v>
      </c>
      <c r="AE368" s="2">
        <f>SUMIFS('Growth rates'!J$4:J$999,'Growth rates'!$B$4:$B$999,Demands!$A368,'Growth rates'!$C$4:$C$999,$W368)</f>
        <v>2.2384749254700864</v>
      </c>
      <c r="AF368" s="2">
        <f>SUMIFS('Growth rates'!K$4:K$999,'Growth rates'!$B$4:$B$999,Demands!$A368,'Growth rates'!$C$4:$C$999,$W368)</f>
        <v>2.4119203018072084</v>
      </c>
      <c r="AG368" s="2">
        <f>SUMIFS('Growth rates'!L$4:L$999,'Growth rates'!$B$4:$B$999,Demands!$A368,'Growth rates'!$C$4:$C$999,$W368)</f>
        <v>2.562253791962485</v>
      </c>
      <c r="AH368" s="2">
        <f>SUMIFS('Growth rates'!M$4:M$999,'Growth rates'!$B$4:$B$999,Demands!$A368,'Growth rates'!$C$4:$C$999,$W368)</f>
        <v>2.7071751260564967</v>
      </c>
      <c r="AI368" s="2">
        <f>SUMIFS('Growth rates'!N$4:N$999,'Growth rates'!$B$4:$B$999,Demands!$A368,'Growth rates'!$C$4:$C$999,$W368)</f>
        <v>2.8444792313601064</v>
      </c>
      <c r="AJ368" s="2">
        <f>SUMIFS('Growth rates'!O$4:O$999,'Growth rates'!$B$4:$B$999,Demands!$A368,'Growth rates'!$C$4:$C$999,$W368)</f>
        <v>2.9549254946582693</v>
      </c>
      <c r="AK368" s="2">
        <f>SUMIFS('Growth rates'!P$4:P$999,'Growth rates'!$B$4:$B$999,Demands!$A368,'Growth rates'!$C$4:$C$999,$W368)</f>
        <v>3.0370861078838431</v>
      </c>
      <c r="AL368" s="2">
        <f>SUMIFS('Growth rates'!Q$4:Q$999,'Growth rates'!$B$4:$B$999,Demands!$A368,'Growth rates'!$C$4:$C$999,$W368)</f>
        <v>3.0973792306492731</v>
      </c>
      <c r="AM368" s="2">
        <f>SUMIFS('Growth rates'!R$4:R$999,'Growth rates'!$B$4:$B$999,Demands!$A368,'Growth rates'!$C$4:$C$999,$W368)</f>
        <v>3.1416743651585346</v>
      </c>
      <c r="AN368" s="2">
        <f>SUMIFS('Growth rates'!S$4:S$999,'Growth rates'!$B$4:$B$999,Demands!$A368,'Growth rates'!$C$4:$C$999,$W368)</f>
        <v>3.1774758406889148</v>
      </c>
      <c r="AO368" s="2">
        <f>SUMIFS('Growth rates'!T$4:T$999,'Growth rates'!$B$4:$B$999,Demands!$A368,'Growth rates'!$C$4:$C$999,$W368)</f>
        <v>3.2065842136028953</v>
      </c>
      <c r="AP368" s="2">
        <f>SUMIFS('Growth rates'!U$4:U$999,'Growth rates'!$B$4:$B$999,Demands!$A368,'Growth rates'!$C$4:$C$999,$W368)</f>
        <v>3.2230424439861767</v>
      </c>
      <c r="AR368">
        <f>VLOOKUP(C368&amp;A368,Driver_elast!$A$2:$E$1161,5,FALSE)</f>
        <v>2.2674589999999997</v>
      </c>
      <c r="AS368">
        <f t="shared" si="120"/>
        <v>1</v>
      </c>
      <c r="AT368">
        <f t="shared" si="121"/>
        <v>0.2</v>
      </c>
      <c r="AV368" s="2" cm="1">
        <f t="array" ref="AV368">TREND($AR368:$AS368,$AR$3:$AS$3,AV$1)</f>
        <v>2.2674589999999881</v>
      </c>
      <c r="AW368" s="2" cm="1">
        <f t="array" ref="AW368">TREND($AR368:$AS368,$AR$3:$AS$3,AW$1)</f>
        <v>2.2365453658536509</v>
      </c>
      <c r="AX368" s="2" cm="1">
        <f t="array" ref="AX368">TREND($AR368:$AS368,$AR$3:$AS$3,AX$1)</f>
        <v>2.0819771951219437</v>
      </c>
      <c r="AY368" s="2" cm="1">
        <f t="array" ref="AY368">TREND($AR368:$AS368,$AR$3:$AS$3,AY$1)</f>
        <v>1.9274090243902364</v>
      </c>
      <c r="AZ368" s="2" cm="1">
        <f t="array" ref="AZ368">TREND($AR368:$AS368,$AR$3:$AS$3,AZ$1)</f>
        <v>1.7728408536585292</v>
      </c>
      <c r="BA368" s="2" cm="1">
        <f t="array" ref="BA368">TREND($AR368:$AS368,$AR$3:$AS$3,BA$1)</f>
        <v>1.6182726829268219</v>
      </c>
      <c r="BB368" s="2" cm="1">
        <f t="array" ref="BB368">TREND($AR368:$AS368,$AR$3:$AS$3,BB$1)</f>
        <v>1.4637045121951147</v>
      </c>
      <c r="BC368" s="2" cm="1">
        <f t="array" ref="BC368">TREND($AR368:$AS368,$AR$3:$AS$3,BC$1)</f>
        <v>1.3091363414634074</v>
      </c>
      <c r="BD368" s="2" cm="1">
        <f t="array" ref="BD368">TREND($AR368:$AS368,$AR$3:$AS$3,BD$1)</f>
        <v>1.1545681707317001</v>
      </c>
      <c r="BE368" s="2" cm="1">
        <f t="array" ref="BE368">TREND($AR368:$AS368,$AR$3:$AS$3,BE$1)</f>
        <v>0.99999999999999289</v>
      </c>
      <c r="BF368" s="20" cm="1">
        <f t="array" ref="BF368">TREND($AS368:$AT368,$AS$3:$AT$3,BF$1)</f>
        <v>0.90000000000000568</v>
      </c>
      <c r="BG368" s="20" cm="1">
        <f t="array" ref="BG368">TREND($AS368:$AT368,$AS$3:$AT$3,BG$1)</f>
        <v>0.80000000000000426</v>
      </c>
      <c r="BH368" s="20" cm="1">
        <f t="array" ref="BH368">TREND($AS368:$AT368,$AS$3:$AT$3,BH$1)</f>
        <v>0.70000000000000284</v>
      </c>
      <c r="BI368" s="20" cm="1">
        <f t="array" ref="BI368">TREND($AS368:$AT368,$AS$3:$AT$3,BI$1)</f>
        <v>0.60000000000000142</v>
      </c>
      <c r="BJ368" s="20" cm="1">
        <f t="array" ref="BJ368">TREND($AS368:$AT368,$AS$3:$AT$3,BJ$1)</f>
        <v>0.5</v>
      </c>
      <c r="BK368" s="20" cm="1">
        <f t="array" ref="BK368">TREND($AS368:$AT368,$AS$3:$AT$3,BK$1)</f>
        <v>0.40000000000000568</v>
      </c>
      <c r="BL368" s="20" cm="1">
        <f t="array" ref="BL368">TREND($AS368:$AT368,$AS$3:$AT$3,BL$1)</f>
        <v>0.30000000000000426</v>
      </c>
      <c r="BM368" s="20" cm="1">
        <f t="array" ref="BM368">TREND($AS368:$AT368,$AS$3:$AT$3,BM$1)</f>
        <v>0.20000000000000284</v>
      </c>
    </row>
    <row r="369" spans="1:65" x14ac:dyDescent="0.35">
      <c r="A369" t="str">
        <f>IF(BYDem!B367="","\I:",BYDem!B367)</f>
        <v>China</v>
      </c>
      <c r="B369" t="str">
        <f>BYDem!E367</f>
        <v>COT</v>
      </c>
      <c r="C369" t="str">
        <f t="shared" si="122"/>
        <v>COT</v>
      </c>
      <c r="D369" s="4">
        <f>SUMIFS(BYDem!$M$2:$M$2000,BYDem!$B$2:$B$2000,Demands!$A369,BYDem!$E$2:$E$2000,Demands!$B369)</f>
        <v>0</v>
      </c>
      <c r="E369" s="4">
        <f t="shared" si="103"/>
        <v>0</v>
      </c>
      <c r="F369" s="4">
        <f t="shared" si="104"/>
        <v>0</v>
      </c>
      <c r="G369" s="4">
        <f t="shared" si="105"/>
        <v>0</v>
      </c>
      <c r="H369" s="4">
        <f t="shared" si="106"/>
        <v>0</v>
      </c>
      <c r="I369" s="4">
        <f t="shared" si="107"/>
        <v>0</v>
      </c>
      <c r="J369" s="4">
        <f t="shared" si="108"/>
        <v>0</v>
      </c>
      <c r="K369" s="4">
        <f t="shared" si="109"/>
        <v>0</v>
      </c>
      <c r="L369" s="4">
        <f t="shared" si="110"/>
        <v>0</v>
      </c>
      <c r="M369" s="4">
        <f t="shared" si="111"/>
        <v>0</v>
      </c>
      <c r="N369" s="4">
        <f t="shared" si="112"/>
        <v>0</v>
      </c>
      <c r="O369" s="4">
        <f t="shared" si="113"/>
        <v>0</v>
      </c>
      <c r="P369" s="4">
        <f t="shared" si="114"/>
        <v>0</v>
      </c>
      <c r="Q369" s="4">
        <f t="shared" si="115"/>
        <v>0</v>
      </c>
      <c r="R369" s="4">
        <f t="shared" si="116"/>
        <v>0</v>
      </c>
      <c r="S369" s="4">
        <f t="shared" si="117"/>
        <v>0</v>
      </c>
      <c r="T369" s="4">
        <f t="shared" si="118"/>
        <v>0</v>
      </c>
      <c r="U369" s="4">
        <f t="shared" si="119"/>
        <v>0</v>
      </c>
      <c r="W369" s="5" t="str">
        <f>VLOOKUP(C369&amp;A369,Driver_elast!$A$2:$D$1161,4,FALSE)</f>
        <v>GDP</v>
      </c>
      <c r="X369" s="5">
        <v>1</v>
      </c>
      <c r="Y369" s="2">
        <f>SUMIFS('Growth rates'!D$4:D$999,'Growth rates'!$B$4:$B$999,Demands!$A369,'Growth rates'!$C$4:$C$999,$W369)</f>
        <v>1</v>
      </c>
      <c r="Z369" s="2">
        <f>SUMIFS('Growth rates'!E$4:E$999,'Growth rates'!$B$4:$B$999,Demands!$A369,'Growth rates'!$C$4:$C$999,$W369)</f>
        <v>1.0501993446475055</v>
      </c>
      <c r="AA369" s="2">
        <f>SUMIFS('Growth rates'!F$4:F$999,'Growth rates'!$B$4:$B$999,Demands!$A369,'Growth rates'!$C$4:$C$999,$W369)</f>
        <v>1.3436079349621577</v>
      </c>
      <c r="AB369" s="2">
        <f>SUMIFS('Growth rates'!G$4:G$999,'Growth rates'!$B$4:$B$999,Demands!$A369,'Growth rates'!$C$4:$C$999,$W369)</f>
        <v>1.6131889360407803</v>
      </c>
      <c r="AC369" s="2">
        <f>SUMIFS('Growth rates'!H$4:H$999,'Growth rates'!$B$4:$B$999,Demands!$A369,'Growth rates'!$C$4:$C$999,$W369)</f>
        <v>1.8573589025939157</v>
      </c>
      <c r="AD369" s="2">
        <f>SUMIFS('Growth rates'!I$4:I$999,'Growth rates'!$B$4:$B$999,Demands!$A369,'Growth rates'!$C$4:$C$999,$W369)</f>
        <v>2.0523618113030975</v>
      </c>
      <c r="AE369" s="2">
        <f>SUMIFS('Growth rates'!J$4:J$999,'Growth rates'!$B$4:$B$999,Demands!$A369,'Growth rates'!$C$4:$C$999,$W369)</f>
        <v>2.2384749254700864</v>
      </c>
      <c r="AF369" s="2">
        <f>SUMIFS('Growth rates'!K$4:K$999,'Growth rates'!$B$4:$B$999,Demands!$A369,'Growth rates'!$C$4:$C$999,$W369)</f>
        <v>2.4119203018072084</v>
      </c>
      <c r="AG369" s="2">
        <f>SUMIFS('Growth rates'!L$4:L$999,'Growth rates'!$B$4:$B$999,Demands!$A369,'Growth rates'!$C$4:$C$999,$W369)</f>
        <v>2.562253791962485</v>
      </c>
      <c r="AH369" s="2">
        <f>SUMIFS('Growth rates'!M$4:M$999,'Growth rates'!$B$4:$B$999,Demands!$A369,'Growth rates'!$C$4:$C$999,$W369)</f>
        <v>2.7071751260564967</v>
      </c>
      <c r="AI369" s="2">
        <f>SUMIFS('Growth rates'!N$4:N$999,'Growth rates'!$B$4:$B$999,Demands!$A369,'Growth rates'!$C$4:$C$999,$W369)</f>
        <v>2.8444792313601064</v>
      </c>
      <c r="AJ369" s="2">
        <f>SUMIFS('Growth rates'!O$4:O$999,'Growth rates'!$B$4:$B$999,Demands!$A369,'Growth rates'!$C$4:$C$999,$W369)</f>
        <v>2.9549254946582693</v>
      </c>
      <c r="AK369" s="2">
        <f>SUMIFS('Growth rates'!P$4:P$999,'Growth rates'!$B$4:$B$999,Demands!$A369,'Growth rates'!$C$4:$C$999,$W369)</f>
        <v>3.0370861078838431</v>
      </c>
      <c r="AL369" s="2">
        <f>SUMIFS('Growth rates'!Q$4:Q$999,'Growth rates'!$B$4:$B$999,Demands!$A369,'Growth rates'!$C$4:$C$999,$W369)</f>
        <v>3.0973792306492731</v>
      </c>
      <c r="AM369" s="2">
        <f>SUMIFS('Growth rates'!R$4:R$999,'Growth rates'!$B$4:$B$999,Demands!$A369,'Growth rates'!$C$4:$C$999,$W369)</f>
        <v>3.1416743651585346</v>
      </c>
      <c r="AN369" s="2">
        <f>SUMIFS('Growth rates'!S$4:S$999,'Growth rates'!$B$4:$B$999,Demands!$A369,'Growth rates'!$C$4:$C$999,$W369)</f>
        <v>3.1774758406889148</v>
      </c>
      <c r="AO369" s="2">
        <f>SUMIFS('Growth rates'!T$4:T$999,'Growth rates'!$B$4:$B$999,Demands!$A369,'Growth rates'!$C$4:$C$999,$W369)</f>
        <v>3.2065842136028953</v>
      </c>
      <c r="AP369" s="2">
        <f>SUMIFS('Growth rates'!U$4:U$999,'Growth rates'!$B$4:$B$999,Demands!$A369,'Growth rates'!$C$4:$C$999,$W369)</f>
        <v>3.2230424439861767</v>
      </c>
      <c r="AR369">
        <f>VLOOKUP(C369&amp;A369,Driver_elast!$A$2:$E$1161,5,FALSE)</f>
        <v>0.68403899999999995</v>
      </c>
      <c r="AS369">
        <f t="shared" si="120"/>
        <v>0.68403899999999995</v>
      </c>
      <c r="AT369">
        <f t="shared" si="121"/>
        <v>0.13680779999999998</v>
      </c>
      <c r="AV369" s="2" cm="1">
        <f t="array" ref="AV369">TREND($AR369:$AS369,$AR$3:$AS$3,AV$1)</f>
        <v>0.68403899999999995</v>
      </c>
      <c r="AW369" s="2" cm="1">
        <f t="array" ref="AW369">TREND($AR369:$AS369,$AR$3:$AS$3,AW$1)</f>
        <v>0.68403899999999995</v>
      </c>
      <c r="AX369" s="2" cm="1">
        <f t="array" ref="AX369">TREND($AR369:$AS369,$AR$3:$AS$3,AX$1)</f>
        <v>0.68403899999999995</v>
      </c>
      <c r="AY369" s="2" cm="1">
        <f t="array" ref="AY369">TREND($AR369:$AS369,$AR$3:$AS$3,AY$1)</f>
        <v>0.68403899999999995</v>
      </c>
      <c r="AZ369" s="2" cm="1">
        <f t="array" ref="AZ369">TREND($AR369:$AS369,$AR$3:$AS$3,AZ$1)</f>
        <v>0.68403899999999995</v>
      </c>
      <c r="BA369" s="2" cm="1">
        <f t="array" ref="BA369">TREND($AR369:$AS369,$AR$3:$AS$3,BA$1)</f>
        <v>0.68403899999999995</v>
      </c>
      <c r="BB369" s="2" cm="1">
        <f t="array" ref="BB369">TREND($AR369:$AS369,$AR$3:$AS$3,BB$1)</f>
        <v>0.68403899999999995</v>
      </c>
      <c r="BC369" s="2" cm="1">
        <f t="array" ref="BC369">TREND($AR369:$AS369,$AR$3:$AS$3,BC$1)</f>
        <v>0.68403899999999995</v>
      </c>
      <c r="BD369" s="2" cm="1">
        <f t="array" ref="BD369">TREND($AR369:$AS369,$AR$3:$AS$3,BD$1)</f>
        <v>0.68403899999999995</v>
      </c>
      <c r="BE369" s="2" cm="1">
        <f t="array" ref="BE369">TREND($AR369:$AS369,$AR$3:$AS$3,BE$1)</f>
        <v>0.68403899999999995</v>
      </c>
      <c r="BF369" s="20" cm="1">
        <f t="array" ref="BF369">TREND($AS369:$AT369,$AS$3:$AT$3,BF$1)</f>
        <v>0.61563509999999866</v>
      </c>
      <c r="BG369" s="20" cm="1">
        <f t="array" ref="BG369">TREND($AS369:$AT369,$AS$3:$AT$3,BG$1)</f>
        <v>0.54723119999999881</v>
      </c>
      <c r="BH369" s="20" cm="1">
        <f t="array" ref="BH369">TREND($AS369:$AT369,$AS$3:$AT$3,BH$1)</f>
        <v>0.47882729999999896</v>
      </c>
      <c r="BI369" s="20" cm="1">
        <f t="array" ref="BI369">TREND($AS369:$AT369,$AS$3:$AT$3,BI$1)</f>
        <v>0.41042339999999911</v>
      </c>
      <c r="BJ369" s="20" cm="1">
        <f t="array" ref="BJ369">TREND($AS369:$AT369,$AS$3:$AT$3,BJ$1)</f>
        <v>0.3420194999999957</v>
      </c>
      <c r="BK369" s="20" cm="1">
        <f t="array" ref="BK369">TREND($AS369:$AT369,$AS$3:$AT$3,BK$1)</f>
        <v>0.27361559999999585</v>
      </c>
      <c r="BL369" s="20" cm="1">
        <f t="array" ref="BL369">TREND($AS369:$AT369,$AS$3:$AT$3,BL$1)</f>
        <v>0.205211699999996</v>
      </c>
      <c r="BM369" s="20" cm="1">
        <f t="array" ref="BM369">TREND($AS369:$AT369,$AS$3:$AT$3,BM$1)</f>
        <v>0.13680779999999615</v>
      </c>
    </row>
    <row r="370" spans="1:65" x14ac:dyDescent="0.35">
      <c r="A370" t="str">
        <f>IF(BYDem!B368="","\I:",BYDem!B368)</f>
        <v>China</v>
      </c>
      <c r="B370" t="str">
        <f>BYDem!E368</f>
        <v>CRF</v>
      </c>
      <c r="C370" t="str">
        <f t="shared" si="122"/>
        <v>CRF</v>
      </c>
      <c r="D370" s="4">
        <f>SUMIFS(BYDem!$M$2:$M$2000,BYDem!$B$2:$B$2000,Demands!$A370,BYDem!$E$2:$E$2000,Demands!$B370)</f>
        <v>350.87377586688001</v>
      </c>
      <c r="E370" s="4">
        <f t="shared" si="103"/>
        <v>373.0834336934854</v>
      </c>
      <c r="F370" s="4">
        <f t="shared" si="104"/>
        <v>501.11530583785742</v>
      </c>
      <c r="G370" s="4">
        <f t="shared" si="105"/>
        <v>621.33544847891403</v>
      </c>
      <c r="H370" s="4">
        <f t="shared" si="106"/>
        <v>730.71710705397095</v>
      </c>
      <c r="I370" s="4">
        <f t="shared" si="107"/>
        <v>817.44378895706996</v>
      </c>
      <c r="J370" s="4">
        <f t="shared" si="108"/>
        <v>898.8250271600831</v>
      </c>
      <c r="K370" s="4">
        <f t="shared" si="109"/>
        <v>973.0125089307445</v>
      </c>
      <c r="L370" s="4">
        <f t="shared" si="110"/>
        <v>1035.6379014147392</v>
      </c>
      <c r="M370" s="4">
        <f t="shared" si="111"/>
        <v>1094.2136860548674</v>
      </c>
      <c r="N370" s="4">
        <f t="shared" si="112"/>
        <v>1144.160963848537</v>
      </c>
      <c r="O370" s="4">
        <f t="shared" si="113"/>
        <v>1179.7016144324464</v>
      </c>
      <c r="P370" s="4">
        <f t="shared" si="114"/>
        <v>1202.6624321478607</v>
      </c>
      <c r="Q370" s="4">
        <f t="shared" si="115"/>
        <v>1216.9877962154708</v>
      </c>
      <c r="R370" s="4">
        <f t="shared" si="116"/>
        <v>1225.6897720013344</v>
      </c>
      <c r="S370" s="4">
        <f t="shared" si="117"/>
        <v>1231.2767930964287</v>
      </c>
      <c r="T370" s="4">
        <f t="shared" si="118"/>
        <v>1234.6606549273979</v>
      </c>
      <c r="U370" s="4">
        <f t="shared" si="119"/>
        <v>1235.9280677349434</v>
      </c>
      <c r="W370" s="5" t="str">
        <f>VLOOKUP(C370&amp;A370,Driver_elast!$A$2:$D$1161,4,FALSE)</f>
        <v>GDP</v>
      </c>
      <c r="X370" s="5">
        <v>1</v>
      </c>
      <c r="Y370" s="2">
        <f>SUMIFS('Growth rates'!D$4:D$999,'Growth rates'!$B$4:$B$999,Demands!$A370,'Growth rates'!$C$4:$C$999,$W370)</f>
        <v>1</v>
      </c>
      <c r="Z370" s="2">
        <f>SUMIFS('Growth rates'!E$4:E$999,'Growth rates'!$B$4:$B$999,Demands!$A370,'Growth rates'!$C$4:$C$999,$W370)</f>
        <v>1.0501993446475055</v>
      </c>
      <c r="AA370" s="2">
        <f>SUMIFS('Growth rates'!F$4:F$999,'Growth rates'!$B$4:$B$999,Demands!$A370,'Growth rates'!$C$4:$C$999,$W370)</f>
        <v>1.3436079349621577</v>
      </c>
      <c r="AB370" s="2">
        <f>SUMIFS('Growth rates'!G$4:G$999,'Growth rates'!$B$4:$B$999,Demands!$A370,'Growth rates'!$C$4:$C$999,$W370)</f>
        <v>1.6131889360407803</v>
      </c>
      <c r="AC370" s="2">
        <f>SUMIFS('Growth rates'!H$4:H$999,'Growth rates'!$B$4:$B$999,Demands!$A370,'Growth rates'!$C$4:$C$999,$W370)</f>
        <v>1.8573589025939157</v>
      </c>
      <c r="AD370" s="2">
        <f>SUMIFS('Growth rates'!I$4:I$999,'Growth rates'!$B$4:$B$999,Demands!$A370,'Growth rates'!$C$4:$C$999,$W370)</f>
        <v>2.0523618113030975</v>
      </c>
      <c r="AE370" s="2">
        <f>SUMIFS('Growth rates'!J$4:J$999,'Growth rates'!$B$4:$B$999,Demands!$A370,'Growth rates'!$C$4:$C$999,$W370)</f>
        <v>2.2384749254700864</v>
      </c>
      <c r="AF370" s="2">
        <f>SUMIFS('Growth rates'!K$4:K$999,'Growth rates'!$B$4:$B$999,Demands!$A370,'Growth rates'!$C$4:$C$999,$W370)</f>
        <v>2.4119203018072084</v>
      </c>
      <c r="AG370" s="2">
        <f>SUMIFS('Growth rates'!L$4:L$999,'Growth rates'!$B$4:$B$999,Demands!$A370,'Growth rates'!$C$4:$C$999,$W370)</f>
        <v>2.562253791962485</v>
      </c>
      <c r="AH370" s="2">
        <f>SUMIFS('Growth rates'!M$4:M$999,'Growth rates'!$B$4:$B$999,Demands!$A370,'Growth rates'!$C$4:$C$999,$W370)</f>
        <v>2.7071751260564967</v>
      </c>
      <c r="AI370" s="2">
        <f>SUMIFS('Growth rates'!N$4:N$999,'Growth rates'!$B$4:$B$999,Demands!$A370,'Growth rates'!$C$4:$C$999,$W370)</f>
        <v>2.8444792313601064</v>
      </c>
      <c r="AJ370" s="2">
        <f>SUMIFS('Growth rates'!O$4:O$999,'Growth rates'!$B$4:$B$999,Demands!$A370,'Growth rates'!$C$4:$C$999,$W370)</f>
        <v>2.9549254946582693</v>
      </c>
      <c r="AK370" s="2">
        <f>SUMIFS('Growth rates'!P$4:P$999,'Growth rates'!$B$4:$B$999,Demands!$A370,'Growth rates'!$C$4:$C$999,$W370)</f>
        <v>3.0370861078838431</v>
      </c>
      <c r="AL370" s="2">
        <f>SUMIFS('Growth rates'!Q$4:Q$999,'Growth rates'!$B$4:$B$999,Demands!$A370,'Growth rates'!$C$4:$C$999,$W370)</f>
        <v>3.0973792306492731</v>
      </c>
      <c r="AM370" s="2">
        <f>SUMIFS('Growth rates'!R$4:R$999,'Growth rates'!$B$4:$B$999,Demands!$A370,'Growth rates'!$C$4:$C$999,$W370)</f>
        <v>3.1416743651585346</v>
      </c>
      <c r="AN370" s="2">
        <f>SUMIFS('Growth rates'!S$4:S$999,'Growth rates'!$B$4:$B$999,Demands!$A370,'Growth rates'!$C$4:$C$999,$W370)</f>
        <v>3.1774758406889148</v>
      </c>
      <c r="AO370" s="2">
        <f>SUMIFS('Growth rates'!T$4:T$999,'Growth rates'!$B$4:$B$999,Demands!$A370,'Growth rates'!$C$4:$C$999,$W370)</f>
        <v>3.2065842136028953</v>
      </c>
      <c r="AP370" s="2">
        <f>SUMIFS('Growth rates'!U$4:U$999,'Growth rates'!$B$4:$B$999,Demands!$A370,'Growth rates'!$C$4:$C$999,$W370)</f>
        <v>3.2230424439861767</v>
      </c>
      <c r="AR370">
        <f>VLOOKUP(C370&amp;A370,Driver_elast!$A$2:$E$1161,5,FALSE)</f>
        <v>1.2674589999999999</v>
      </c>
      <c r="AS370">
        <f t="shared" si="120"/>
        <v>1</v>
      </c>
      <c r="AT370">
        <f t="shared" si="121"/>
        <v>0.2</v>
      </c>
      <c r="AV370" s="2" cm="1">
        <f t="array" ref="AV370">TREND($AR370:$AS370,$AR$3:$AS$3,AV$1)</f>
        <v>1.2674590000000006</v>
      </c>
      <c r="AW370" s="2" cm="1">
        <f t="array" ref="AW370">TREND($AR370:$AS370,$AR$3:$AS$3,AW$1)</f>
        <v>1.260935609756098</v>
      </c>
      <c r="AX370" s="2" cm="1">
        <f t="array" ref="AX370">TREND($AR370:$AS370,$AR$3:$AS$3,AX$1)</f>
        <v>1.2283186585365851</v>
      </c>
      <c r="AY370" s="2" cm="1">
        <f t="array" ref="AY370">TREND($AR370:$AS370,$AR$3:$AS$3,AY$1)</f>
        <v>1.1957017073170739</v>
      </c>
      <c r="AZ370" s="2" cm="1">
        <f t="array" ref="AZ370">TREND($AR370:$AS370,$AR$3:$AS$3,AZ$1)</f>
        <v>1.163084756097561</v>
      </c>
      <c r="BA370" s="2" cm="1">
        <f t="array" ref="BA370">TREND($AR370:$AS370,$AR$3:$AS$3,BA$1)</f>
        <v>1.1304678048780481</v>
      </c>
      <c r="BB370" s="2" cm="1">
        <f t="array" ref="BB370">TREND($AR370:$AS370,$AR$3:$AS$3,BB$1)</f>
        <v>1.097850853658537</v>
      </c>
      <c r="BC370" s="2" cm="1">
        <f t="array" ref="BC370">TREND($AR370:$AS370,$AR$3:$AS$3,BC$1)</f>
        <v>1.065233902439024</v>
      </c>
      <c r="BD370" s="2" cm="1">
        <f t="array" ref="BD370">TREND($AR370:$AS370,$AR$3:$AS$3,BD$1)</f>
        <v>1.0326169512195129</v>
      </c>
      <c r="BE370" s="2" cm="1">
        <f t="array" ref="BE370">TREND($AR370:$AS370,$AR$3:$AS$3,BE$1)</f>
        <v>1</v>
      </c>
      <c r="BF370" s="20" cm="1">
        <f t="array" ref="BF370">TREND($AS370:$AT370,$AS$3:$AT$3,BF$1)</f>
        <v>0.90000000000000568</v>
      </c>
      <c r="BG370" s="20" cm="1">
        <f t="array" ref="BG370">TREND($AS370:$AT370,$AS$3:$AT$3,BG$1)</f>
        <v>0.80000000000000426</v>
      </c>
      <c r="BH370" s="20" cm="1">
        <f t="array" ref="BH370">TREND($AS370:$AT370,$AS$3:$AT$3,BH$1)</f>
        <v>0.70000000000000284</v>
      </c>
      <c r="BI370" s="20" cm="1">
        <f t="array" ref="BI370">TREND($AS370:$AT370,$AS$3:$AT$3,BI$1)</f>
        <v>0.60000000000000142</v>
      </c>
      <c r="BJ370" s="20" cm="1">
        <f t="array" ref="BJ370">TREND($AS370:$AT370,$AS$3:$AT$3,BJ$1)</f>
        <v>0.5</v>
      </c>
      <c r="BK370" s="20" cm="1">
        <f t="array" ref="BK370">TREND($AS370:$AT370,$AS$3:$AT$3,BK$1)</f>
        <v>0.40000000000000568</v>
      </c>
      <c r="BL370" s="20" cm="1">
        <f t="array" ref="BL370">TREND($AS370:$AT370,$AS$3:$AT$3,BL$1)</f>
        <v>0.30000000000000426</v>
      </c>
      <c r="BM370" s="20" cm="1">
        <f t="array" ref="BM370">TREND($AS370:$AT370,$AS$3:$AT$3,BM$1)</f>
        <v>0.20000000000000284</v>
      </c>
    </row>
    <row r="371" spans="1:65" x14ac:dyDescent="0.35">
      <c r="A371" t="str">
        <f>IF(BYDem!B369="","\I:",BYDem!B369)</f>
        <v>China</v>
      </c>
      <c r="B371" t="str">
        <f>BYDem!E369</f>
        <v>CSC</v>
      </c>
      <c r="C371" t="str">
        <f t="shared" si="122"/>
        <v>CSC</v>
      </c>
      <c r="D371" s="4">
        <f>SUMIFS(BYDem!$M$2:$M$2000,BYDem!$B$2:$B$2000,Demands!$A371,BYDem!$E$2:$E$2000,Demands!$B371)</f>
        <v>186.12774584283201</v>
      </c>
      <c r="E371" s="4">
        <f t="shared" si="103"/>
        <v>207.02488703119585</v>
      </c>
      <c r="F371" s="4">
        <f t="shared" si="104"/>
        <v>327.44515973461716</v>
      </c>
      <c r="G371" s="4">
        <f t="shared" si="105"/>
        <v>454.07299568326715</v>
      </c>
      <c r="H371" s="4">
        <f t="shared" si="106"/>
        <v>575.91651501294132</v>
      </c>
      <c r="I371" s="4">
        <f t="shared" si="107"/>
        <v>673.7655379416093</v>
      </c>
      <c r="J371" s="4">
        <f t="shared" si="108"/>
        <v>763.19595506395365</v>
      </c>
      <c r="K371" s="4">
        <f t="shared" si="109"/>
        <v>840.61208055016743</v>
      </c>
      <c r="L371" s="4">
        <f t="shared" si="110"/>
        <v>901.1054805867866</v>
      </c>
      <c r="M371" s="4">
        <f t="shared" si="111"/>
        <v>952.07209787337501</v>
      </c>
      <c r="N371" s="4">
        <f t="shared" si="112"/>
        <v>995.53107682613768</v>
      </c>
      <c r="O371" s="4">
        <f t="shared" si="113"/>
        <v>1026.454891975266</v>
      </c>
      <c r="P371" s="4">
        <f t="shared" si="114"/>
        <v>1046.4330316839905</v>
      </c>
      <c r="Q371" s="4">
        <f t="shared" si="115"/>
        <v>1058.8974886675469</v>
      </c>
      <c r="R371" s="4">
        <f t="shared" si="116"/>
        <v>1066.4690521086525</v>
      </c>
      <c r="S371" s="4">
        <f t="shared" si="117"/>
        <v>1071.3303026693611</v>
      </c>
      <c r="T371" s="4">
        <f t="shared" si="118"/>
        <v>1074.2745908585723</v>
      </c>
      <c r="U371" s="4">
        <f t="shared" si="119"/>
        <v>1075.3773630007322</v>
      </c>
      <c r="W371" s="5" t="str">
        <f>VLOOKUP(C371&amp;A371,Driver_elast!$A$2:$D$1161,4,FALSE)</f>
        <v>GDP</v>
      </c>
      <c r="X371" s="5">
        <v>1</v>
      </c>
      <c r="Y371" s="2">
        <f>SUMIFS('Growth rates'!D$4:D$999,'Growth rates'!$B$4:$B$999,Demands!$A371,'Growth rates'!$C$4:$C$999,$W371)</f>
        <v>1</v>
      </c>
      <c r="Z371" s="2">
        <f>SUMIFS('Growth rates'!E$4:E$999,'Growth rates'!$B$4:$B$999,Demands!$A371,'Growth rates'!$C$4:$C$999,$W371)</f>
        <v>1.0501993446475055</v>
      </c>
      <c r="AA371" s="2">
        <f>SUMIFS('Growth rates'!F$4:F$999,'Growth rates'!$B$4:$B$999,Demands!$A371,'Growth rates'!$C$4:$C$999,$W371)</f>
        <v>1.3436079349621577</v>
      </c>
      <c r="AB371" s="2">
        <f>SUMIFS('Growth rates'!G$4:G$999,'Growth rates'!$B$4:$B$999,Demands!$A371,'Growth rates'!$C$4:$C$999,$W371)</f>
        <v>1.6131889360407803</v>
      </c>
      <c r="AC371" s="2">
        <f>SUMIFS('Growth rates'!H$4:H$999,'Growth rates'!$B$4:$B$999,Demands!$A371,'Growth rates'!$C$4:$C$999,$W371)</f>
        <v>1.8573589025939157</v>
      </c>
      <c r="AD371" s="2">
        <f>SUMIFS('Growth rates'!I$4:I$999,'Growth rates'!$B$4:$B$999,Demands!$A371,'Growth rates'!$C$4:$C$999,$W371)</f>
        <v>2.0523618113030975</v>
      </c>
      <c r="AE371" s="2">
        <f>SUMIFS('Growth rates'!J$4:J$999,'Growth rates'!$B$4:$B$999,Demands!$A371,'Growth rates'!$C$4:$C$999,$W371)</f>
        <v>2.2384749254700864</v>
      </c>
      <c r="AF371" s="2">
        <f>SUMIFS('Growth rates'!K$4:K$999,'Growth rates'!$B$4:$B$999,Demands!$A371,'Growth rates'!$C$4:$C$999,$W371)</f>
        <v>2.4119203018072084</v>
      </c>
      <c r="AG371" s="2">
        <f>SUMIFS('Growth rates'!L$4:L$999,'Growth rates'!$B$4:$B$999,Demands!$A371,'Growth rates'!$C$4:$C$999,$W371)</f>
        <v>2.562253791962485</v>
      </c>
      <c r="AH371" s="2">
        <f>SUMIFS('Growth rates'!M$4:M$999,'Growth rates'!$B$4:$B$999,Demands!$A371,'Growth rates'!$C$4:$C$999,$W371)</f>
        <v>2.7071751260564967</v>
      </c>
      <c r="AI371" s="2">
        <f>SUMIFS('Growth rates'!N$4:N$999,'Growth rates'!$B$4:$B$999,Demands!$A371,'Growth rates'!$C$4:$C$999,$W371)</f>
        <v>2.8444792313601064</v>
      </c>
      <c r="AJ371" s="2">
        <f>SUMIFS('Growth rates'!O$4:O$999,'Growth rates'!$B$4:$B$999,Demands!$A371,'Growth rates'!$C$4:$C$999,$W371)</f>
        <v>2.9549254946582693</v>
      </c>
      <c r="AK371" s="2">
        <f>SUMIFS('Growth rates'!P$4:P$999,'Growth rates'!$B$4:$B$999,Demands!$A371,'Growth rates'!$C$4:$C$999,$W371)</f>
        <v>3.0370861078838431</v>
      </c>
      <c r="AL371" s="2">
        <f>SUMIFS('Growth rates'!Q$4:Q$999,'Growth rates'!$B$4:$B$999,Demands!$A371,'Growth rates'!$C$4:$C$999,$W371)</f>
        <v>3.0973792306492731</v>
      </c>
      <c r="AM371" s="2">
        <f>SUMIFS('Growth rates'!R$4:R$999,'Growth rates'!$B$4:$B$999,Demands!$A371,'Growth rates'!$C$4:$C$999,$W371)</f>
        <v>3.1416743651585346</v>
      </c>
      <c r="AN371" s="2">
        <f>SUMIFS('Growth rates'!S$4:S$999,'Growth rates'!$B$4:$B$999,Demands!$A371,'Growth rates'!$C$4:$C$999,$W371)</f>
        <v>3.1774758406889148</v>
      </c>
      <c r="AO371" s="2">
        <f>SUMIFS('Growth rates'!T$4:T$999,'Growth rates'!$B$4:$B$999,Demands!$A371,'Growth rates'!$C$4:$C$999,$W371)</f>
        <v>3.2065842136028953</v>
      </c>
      <c r="AP371" s="2">
        <f>SUMIFS('Growth rates'!U$4:U$999,'Growth rates'!$B$4:$B$999,Demands!$A371,'Growth rates'!$C$4:$C$999,$W371)</f>
        <v>3.2230424439861767</v>
      </c>
      <c r="AR371">
        <f>VLOOKUP(C371&amp;A371,Driver_elast!$A$2:$E$1161,5,FALSE)</f>
        <v>2.2674589999999997</v>
      </c>
      <c r="AS371">
        <f t="shared" si="120"/>
        <v>1</v>
      </c>
      <c r="AT371">
        <f t="shared" si="121"/>
        <v>0.2</v>
      </c>
      <c r="AV371" s="2" cm="1">
        <f t="array" ref="AV371">TREND($AR371:$AS371,$AR$3:$AS$3,AV$1)</f>
        <v>2.2674589999999881</v>
      </c>
      <c r="AW371" s="2" cm="1">
        <f t="array" ref="AW371">TREND($AR371:$AS371,$AR$3:$AS$3,AW$1)</f>
        <v>2.2365453658536509</v>
      </c>
      <c r="AX371" s="2" cm="1">
        <f t="array" ref="AX371">TREND($AR371:$AS371,$AR$3:$AS$3,AX$1)</f>
        <v>2.0819771951219437</v>
      </c>
      <c r="AY371" s="2" cm="1">
        <f t="array" ref="AY371">TREND($AR371:$AS371,$AR$3:$AS$3,AY$1)</f>
        <v>1.9274090243902364</v>
      </c>
      <c r="AZ371" s="2" cm="1">
        <f t="array" ref="AZ371">TREND($AR371:$AS371,$AR$3:$AS$3,AZ$1)</f>
        <v>1.7728408536585292</v>
      </c>
      <c r="BA371" s="2" cm="1">
        <f t="array" ref="BA371">TREND($AR371:$AS371,$AR$3:$AS$3,BA$1)</f>
        <v>1.6182726829268219</v>
      </c>
      <c r="BB371" s="2" cm="1">
        <f t="array" ref="BB371">TREND($AR371:$AS371,$AR$3:$AS$3,BB$1)</f>
        <v>1.4637045121951147</v>
      </c>
      <c r="BC371" s="2" cm="1">
        <f t="array" ref="BC371">TREND($AR371:$AS371,$AR$3:$AS$3,BC$1)</f>
        <v>1.3091363414634074</v>
      </c>
      <c r="BD371" s="2" cm="1">
        <f t="array" ref="BD371">TREND($AR371:$AS371,$AR$3:$AS$3,BD$1)</f>
        <v>1.1545681707317001</v>
      </c>
      <c r="BE371" s="2" cm="1">
        <f t="array" ref="BE371">TREND($AR371:$AS371,$AR$3:$AS$3,BE$1)</f>
        <v>0.99999999999999289</v>
      </c>
      <c r="BF371" s="20" cm="1">
        <f t="array" ref="BF371">TREND($AS371:$AT371,$AS$3:$AT$3,BF$1)</f>
        <v>0.90000000000000568</v>
      </c>
      <c r="BG371" s="20" cm="1">
        <f t="array" ref="BG371">TREND($AS371:$AT371,$AS$3:$AT$3,BG$1)</f>
        <v>0.80000000000000426</v>
      </c>
      <c r="BH371" s="20" cm="1">
        <f t="array" ref="BH371">TREND($AS371:$AT371,$AS$3:$AT$3,BH$1)</f>
        <v>0.70000000000000284</v>
      </c>
      <c r="BI371" s="20" cm="1">
        <f t="array" ref="BI371">TREND($AS371:$AT371,$AS$3:$AT$3,BI$1)</f>
        <v>0.60000000000000142</v>
      </c>
      <c r="BJ371" s="20" cm="1">
        <f t="array" ref="BJ371">TREND($AS371:$AT371,$AS$3:$AT$3,BJ$1)</f>
        <v>0.5</v>
      </c>
      <c r="BK371" s="20" cm="1">
        <f t="array" ref="BK371">TREND($AS371:$AT371,$AS$3:$AT$3,BK$1)</f>
        <v>0.40000000000000568</v>
      </c>
      <c r="BL371" s="20" cm="1">
        <f t="array" ref="BL371">TREND($AS371:$AT371,$AS$3:$AT$3,BL$1)</f>
        <v>0.30000000000000426</v>
      </c>
      <c r="BM371" s="20" cm="1">
        <f t="array" ref="BM371">TREND($AS371:$AT371,$AS$3:$AT$3,BM$1)</f>
        <v>0.20000000000000284</v>
      </c>
    </row>
    <row r="372" spans="1:65" x14ac:dyDescent="0.35">
      <c r="A372" t="str">
        <f>IF(BYDem!B370="","\I:",BYDem!B370)</f>
        <v>China</v>
      </c>
      <c r="B372" t="str">
        <f>BYDem!E370</f>
        <v>CSH</v>
      </c>
      <c r="C372" t="str">
        <f t="shared" si="122"/>
        <v>CSH</v>
      </c>
      <c r="D372" s="4">
        <f>SUMIFS(BYDem!$M$2:$M$2000,BYDem!$B$2:$B$2000,Demands!$A372,BYDem!$E$2:$E$2000,Demands!$B372)</f>
        <v>547.04540332803197</v>
      </c>
      <c r="E372" s="4">
        <f t="shared" si="103"/>
        <v>565.83001770535702</v>
      </c>
      <c r="F372" s="4">
        <f t="shared" si="104"/>
        <v>673.96542706942535</v>
      </c>
      <c r="G372" s="4">
        <f t="shared" si="105"/>
        <v>766.46403650870991</v>
      </c>
      <c r="H372" s="4">
        <f t="shared" si="106"/>
        <v>845.82001560873937</v>
      </c>
      <c r="I372" s="4">
        <f t="shared" si="107"/>
        <v>906.564112448988</v>
      </c>
      <c r="J372" s="4">
        <f t="shared" si="108"/>
        <v>962.79856057070504</v>
      </c>
      <c r="K372" s="4">
        <f t="shared" si="109"/>
        <v>1013.8287039774341</v>
      </c>
      <c r="L372" s="4">
        <f t="shared" si="110"/>
        <v>1057.0540256134468</v>
      </c>
      <c r="M372" s="4">
        <f t="shared" si="111"/>
        <v>1097.9507219413176</v>
      </c>
      <c r="N372" s="4">
        <f t="shared" si="112"/>
        <v>1132.2332936435423</v>
      </c>
      <c r="O372" s="4">
        <f t="shared" si="113"/>
        <v>1156.2910449775115</v>
      </c>
      <c r="P372" s="4">
        <f t="shared" si="114"/>
        <v>1171.6854604247571</v>
      </c>
      <c r="Q372" s="4">
        <f t="shared" si="115"/>
        <v>1181.2321725558827</v>
      </c>
      <c r="R372" s="4">
        <f t="shared" si="116"/>
        <v>1187.0097766361357</v>
      </c>
      <c r="S372" s="4">
        <f t="shared" si="117"/>
        <v>1190.7109114833331</v>
      </c>
      <c r="T372" s="4">
        <f t="shared" si="118"/>
        <v>1192.9493446111073</v>
      </c>
      <c r="U372" s="4">
        <f t="shared" si="119"/>
        <v>1193.7870153577321</v>
      </c>
      <c r="W372" s="5" t="str">
        <f>VLOOKUP(C372&amp;A372,Driver_elast!$A$2:$D$1161,4,FALSE)</f>
        <v>GDP</v>
      </c>
      <c r="X372" s="5">
        <v>1</v>
      </c>
      <c r="Y372" s="2">
        <f>SUMIFS('Growth rates'!D$4:D$999,'Growth rates'!$B$4:$B$999,Demands!$A372,'Growth rates'!$C$4:$C$999,$W372)</f>
        <v>1</v>
      </c>
      <c r="Z372" s="2">
        <f>SUMIFS('Growth rates'!E$4:E$999,'Growth rates'!$B$4:$B$999,Demands!$A372,'Growth rates'!$C$4:$C$999,$W372)</f>
        <v>1.0501993446475055</v>
      </c>
      <c r="AA372" s="2">
        <f>SUMIFS('Growth rates'!F$4:F$999,'Growth rates'!$B$4:$B$999,Demands!$A372,'Growth rates'!$C$4:$C$999,$W372)</f>
        <v>1.3436079349621577</v>
      </c>
      <c r="AB372" s="2">
        <f>SUMIFS('Growth rates'!G$4:G$999,'Growth rates'!$B$4:$B$999,Demands!$A372,'Growth rates'!$C$4:$C$999,$W372)</f>
        <v>1.6131889360407803</v>
      </c>
      <c r="AC372" s="2">
        <f>SUMIFS('Growth rates'!H$4:H$999,'Growth rates'!$B$4:$B$999,Demands!$A372,'Growth rates'!$C$4:$C$999,$W372)</f>
        <v>1.8573589025939157</v>
      </c>
      <c r="AD372" s="2">
        <f>SUMIFS('Growth rates'!I$4:I$999,'Growth rates'!$B$4:$B$999,Demands!$A372,'Growth rates'!$C$4:$C$999,$W372)</f>
        <v>2.0523618113030975</v>
      </c>
      <c r="AE372" s="2">
        <f>SUMIFS('Growth rates'!J$4:J$999,'Growth rates'!$B$4:$B$999,Demands!$A372,'Growth rates'!$C$4:$C$999,$W372)</f>
        <v>2.2384749254700864</v>
      </c>
      <c r="AF372" s="2">
        <f>SUMIFS('Growth rates'!K$4:K$999,'Growth rates'!$B$4:$B$999,Demands!$A372,'Growth rates'!$C$4:$C$999,$W372)</f>
        <v>2.4119203018072084</v>
      </c>
      <c r="AG372" s="2">
        <f>SUMIFS('Growth rates'!L$4:L$999,'Growth rates'!$B$4:$B$999,Demands!$A372,'Growth rates'!$C$4:$C$999,$W372)</f>
        <v>2.562253791962485</v>
      </c>
      <c r="AH372" s="2">
        <f>SUMIFS('Growth rates'!M$4:M$999,'Growth rates'!$B$4:$B$999,Demands!$A372,'Growth rates'!$C$4:$C$999,$W372)</f>
        <v>2.7071751260564967</v>
      </c>
      <c r="AI372" s="2">
        <f>SUMIFS('Growth rates'!N$4:N$999,'Growth rates'!$B$4:$B$999,Demands!$A372,'Growth rates'!$C$4:$C$999,$W372)</f>
        <v>2.8444792313601064</v>
      </c>
      <c r="AJ372" s="2">
        <f>SUMIFS('Growth rates'!O$4:O$999,'Growth rates'!$B$4:$B$999,Demands!$A372,'Growth rates'!$C$4:$C$999,$W372)</f>
        <v>2.9549254946582693</v>
      </c>
      <c r="AK372" s="2">
        <f>SUMIFS('Growth rates'!P$4:P$999,'Growth rates'!$B$4:$B$999,Demands!$A372,'Growth rates'!$C$4:$C$999,$W372)</f>
        <v>3.0370861078838431</v>
      </c>
      <c r="AL372" s="2">
        <f>SUMIFS('Growth rates'!Q$4:Q$999,'Growth rates'!$B$4:$B$999,Demands!$A372,'Growth rates'!$C$4:$C$999,$W372)</f>
        <v>3.0973792306492731</v>
      </c>
      <c r="AM372" s="2">
        <f>SUMIFS('Growth rates'!R$4:R$999,'Growth rates'!$B$4:$B$999,Demands!$A372,'Growth rates'!$C$4:$C$999,$W372)</f>
        <v>3.1416743651585346</v>
      </c>
      <c r="AN372" s="2">
        <f>SUMIFS('Growth rates'!S$4:S$999,'Growth rates'!$B$4:$B$999,Demands!$A372,'Growth rates'!$C$4:$C$999,$W372)</f>
        <v>3.1774758406889148</v>
      </c>
      <c r="AO372" s="2">
        <f>SUMIFS('Growth rates'!T$4:T$999,'Growth rates'!$B$4:$B$999,Demands!$A372,'Growth rates'!$C$4:$C$999,$W372)</f>
        <v>3.2065842136028953</v>
      </c>
      <c r="AP372" s="2">
        <f>SUMIFS('Growth rates'!U$4:U$999,'Growth rates'!$B$4:$B$999,Demands!$A372,'Growth rates'!$C$4:$C$999,$W372)</f>
        <v>3.2230424439861767</v>
      </c>
      <c r="AR372">
        <f>VLOOKUP(C372&amp;A372,Driver_elast!$A$2:$E$1161,5,FALSE)</f>
        <v>0.68403899999999995</v>
      </c>
      <c r="AS372">
        <f t="shared" si="120"/>
        <v>0.68403899999999995</v>
      </c>
      <c r="AT372">
        <f t="shared" si="121"/>
        <v>0.13680779999999998</v>
      </c>
      <c r="AV372" s="2" cm="1">
        <f t="array" ref="AV372">TREND($AR372:$AS372,$AR$3:$AS$3,AV$1)</f>
        <v>0.68403899999999995</v>
      </c>
      <c r="AW372" s="2" cm="1">
        <f t="array" ref="AW372">TREND($AR372:$AS372,$AR$3:$AS$3,AW$1)</f>
        <v>0.68403899999999995</v>
      </c>
      <c r="AX372" s="2" cm="1">
        <f t="array" ref="AX372">TREND($AR372:$AS372,$AR$3:$AS$3,AX$1)</f>
        <v>0.68403899999999995</v>
      </c>
      <c r="AY372" s="2" cm="1">
        <f t="array" ref="AY372">TREND($AR372:$AS372,$AR$3:$AS$3,AY$1)</f>
        <v>0.68403899999999995</v>
      </c>
      <c r="AZ372" s="2" cm="1">
        <f t="array" ref="AZ372">TREND($AR372:$AS372,$AR$3:$AS$3,AZ$1)</f>
        <v>0.68403899999999995</v>
      </c>
      <c r="BA372" s="2" cm="1">
        <f t="array" ref="BA372">TREND($AR372:$AS372,$AR$3:$AS$3,BA$1)</f>
        <v>0.68403899999999995</v>
      </c>
      <c r="BB372" s="2" cm="1">
        <f t="array" ref="BB372">TREND($AR372:$AS372,$AR$3:$AS$3,BB$1)</f>
        <v>0.68403899999999995</v>
      </c>
      <c r="BC372" s="2" cm="1">
        <f t="array" ref="BC372">TREND($AR372:$AS372,$AR$3:$AS$3,BC$1)</f>
        <v>0.68403899999999995</v>
      </c>
      <c r="BD372" s="2" cm="1">
        <f t="array" ref="BD372">TREND($AR372:$AS372,$AR$3:$AS$3,BD$1)</f>
        <v>0.68403899999999995</v>
      </c>
      <c r="BE372" s="2" cm="1">
        <f t="array" ref="BE372">TREND($AR372:$AS372,$AR$3:$AS$3,BE$1)</f>
        <v>0.68403899999999995</v>
      </c>
      <c r="BF372" s="20" cm="1">
        <f t="array" ref="BF372">TREND($AS372:$AT372,$AS$3:$AT$3,BF$1)</f>
        <v>0.61563509999999866</v>
      </c>
      <c r="BG372" s="20" cm="1">
        <f t="array" ref="BG372">TREND($AS372:$AT372,$AS$3:$AT$3,BG$1)</f>
        <v>0.54723119999999881</v>
      </c>
      <c r="BH372" s="20" cm="1">
        <f t="array" ref="BH372">TREND($AS372:$AT372,$AS$3:$AT$3,BH$1)</f>
        <v>0.47882729999999896</v>
      </c>
      <c r="BI372" s="20" cm="1">
        <f t="array" ref="BI372">TREND($AS372:$AT372,$AS$3:$AT$3,BI$1)</f>
        <v>0.41042339999999911</v>
      </c>
      <c r="BJ372" s="20" cm="1">
        <f t="array" ref="BJ372">TREND($AS372:$AT372,$AS$3:$AT$3,BJ$1)</f>
        <v>0.3420194999999957</v>
      </c>
      <c r="BK372" s="20" cm="1">
        <f t="array" ref="BK372">TREND($AS372:$AT372,$AS$3:$AT$3,BK$1)</f>
        <v>0.27361559999999585</v>
      </c>
      <c r="BL372" s="20" cm="1">
        <f t="array" ref="BL372">TREND($AS372:$AT372,$AS$3:$AT$3,BL$1)</f>
        <v>0.205211699999996</v>
      </c>
      <c r="BM372" s="20" cm="1">
        <f t="array" ref="BM372">TREND($AS372:$AT372,$AS$3:$AT$3,BM$1)</f>
        <v>0.13680779999999615</v>
      </c>
    </row>
    <row r="373" spans="1:65" x14ac:dyDescent="0.35">
      <c r="A373" t="str">
        <f>IF(BYDem!B371="","\I:",BYDem!B371)</f>
        <v>China</v>
      </c>
      <c r="B373" t="str">
        <f>BYDem!E371</f>
        <v>ICH</v>
      </c>
      <c r="C373" t="str">
        <f t="shared" si="122"/>
        <v>ICH</v>
      </c>
      <c r="D373" s="4">
        <f>SUMIFS(BYDem!$M$2:$M$2000,BYDem!$B$2:$B$2000,Demands!$A373,BYDem!$E$2:$E$2000,Demands!$B373)</f>
        <v>8284.2679704276507</v>
      </c>
      <c r="E373" s="4">
        <f t="shared" si="103"/>
        <v>8621.6676439760904</v>
      </c>
      <c r="F373" s="4">
        <f t="shared" si="104"/>
        <v>10566.237131071193</v>
      </c>
      <c r="G373" s="4">
        <f t="shared" si="105"/>
        <v>12273.691560782792</v>
      </c>
      <c r="H373" s="4">
        <f t="shared" si="106"/>
        <v>13772.487995435313</v>
      </c>
      <c r="I373" s="4">
        <f t="shared" si="107"/>
        <v>14942.008350742686</v>
      </c>
      <c r="J373" s="4">
        <f t="shared" si="108"/>
        <v>16039.315190278545</v>
      </c>
      <c r="K373" s="4">
        <f t="shared" si="109"/>
        <v>17046.208103427627</v>
      </c>
      <c r="L373" s="4">
        <f t="shared" si="110"/>
        <v>17907.383772931349</v>
      </c>
      <c r="M373" s="4">
        <f t="shared" si="111"/>
        <v>18727.685633043217</v>
      </c>
      <c r="N373" s="4">
        <f t="shared" si="112"/>
        <v>19419.394792848969</v>
      </c>
      <c r="O373" s="4">
        <f t="shared" si="113"/>
        <v>19907.870073227958</v>
      </c>
      <c r="P373" s="4">
        <f t="shared" si="114"/>
        <v>20222.31584330184</v>
      </c>
      <c r="Q373" s="4">
        <f t="shared" si="115"/>
        <v>20418.528854607695</v>
      </c>
      <c r="R373" s="4">
        <f t="shared" si="116"/>
        <v>20538.038628501017</v>
      </c>
      <c r="S373" s="4">
        <f t="shared" si="117"/>
        <v>20614.95571297075</v>
      </c>
      <c r="T373" s="4">
        <f t="shared" si="118"/>
        <v>20661.69266498775</v>
      </c>
      <c r="U373" s="4">
        <f t="shared" si="119"/>
        <v>20679.533982812387</v>
      </c>
      <c r="W373" s="5" t="str">
        <f>VLOOKUP(C373&amp;A373,Driver_elast!$A$2:$D$1161,4,FALSE)</f>
        <v>GDPIND</v>
      </c>
      <c r="X373" s="5">
        <v>1</v>
      </c>
      <c r="Y373" s="2">
        <f>SUMIFS('Growth rates'!D$4:D$999,'Growth rates'!$B$4:$B$999,Demands!$A373,'Growth rates'!$C$4:$C$999,$W373)</f>
        <v>1</v>
      </c>
      <c r="Z373" s="2">
        <f>SUMIFS('Growth rates'!E$4:E$999,'Growth rates'!$B$4:$B$999,Demands!$A373,'Growth rates'!$C$4:$C$999,$W373)</f>
        <v>1.0509392441389105</v>
      </c>
      <c r="AA373" s="2">
        <f>SUMIFS('Growth rates'!F$4:F$999,'Growth rates'!$B$4:$B$999,Demands!$A373,'Growth rates'!$C$4:$C$999,$W373)</f>
        <v>1.3474031159501041</v>
      </c>
      <c r="AB373" s="2">
        <f>SUMIFS('Growth rates'!G$4:G$999,'Growth rates'!$B$4:$B$999,Demands!$A373,'Growth rates'!$C$4:$C$999,$W373)</f>
        <v>1.6197286053633237</v>
      </c>
      <c r="AC373" s="2">
        <f>SUMIFS('Growth rates'!H$4:H$999,'Growth rates'!$B$4:$B$999,Demands!$A373,'Growth rates'!$C$4:$C$999,$W373)</f>
        <v>1.8671126439320389</v>
      </c>
      <c r="AD373" s="2">
        <f>SUMIFS('Growth rates'!I$4:I$999,'Growth rates'!$B$4:$B$999,Demands!$A373,'Growth rates'!$C$4:$C$999,$W373)</f>
        <v>2.0654150023796727</v>
      </c>
      <c r="AE373" s="2">
        <f>SUMIFS('Growth rates'!J$4:J$999,'Growth rates'!$B$4:$B$999,Demands!$A373,'Growth rates'!$C$4:$C$999,$W373)</f>
        <v>2.2551242123752671</v>
      </c>
      <c r="AF373" s="2">
        <f>SUMIFS('Growth rates'!K$4:K$999,'Growth rates'!$B$4:$B$999,Demands!$A373,'Growth rates'!$C$4:$C$999,$W373)</f>
        <v>2.4321880639826672</v>
      </c>
      <c r="AG373" s="2">
        <f>SUMIFS('Growth rates'!L$4:L$999,'Growth rates'!$B$4:$B$999,Demands!$A373,'Growth rates'!$C$4:$C$999,$W373)</f>
        <v>2.5858700962668228</v>
      </c>
      <c r="AH373" s="2">
        <f>SUMIFS('Growth rates'!M$4:M$999,'Growth rates'!$B$4:$B$999,Demands!$A373,'Growth rates'!$C$4:$C$999,$W373)</f>
        <v>2.7340230232535911</v>
      </c>
      <c r="AI373" s="2">
        <f>SUMIFS('Growth rates'!N$4:N$999,'Growth rates'!$B$4:$B$999,Demands!$A373,'Growth rates'!$C$4:$C$999,$W373)</f>
        <v>2.8743564244290631</v>
      </c>
      <c r="AJ373" s="2">
        <f>SUMIFS('Growth rates'!O$4:O$999,'Growth rates'!$B$4:$B$999,Demands!$A373,'Growth rates'!$C$4:$C$999,$W373)</f>
        <v>2.9873931348053375</v>
      </c>
      <c r="AK373" s="2">
        <f>SUMIFS('Growth rates'!P$4:P$999,'Growth rates'!$B$4:$B$999,Demands!$A373,'Growth rates'!$C$4:$C$999,$W373)</f>
        <v>3.071702782549155</v>
      </c>
      <c r="AL373" s="2">
        <f>SUMIFS('Growth rates'!Q$4:Q$999,'Growth rates'!$B$4:$B$999,Demands!$A373,'Growth rates'!$C$4:$C$999,$W373)</f>
        <v>3.1338307050520289</v>
      </c>
      <c r="AM373" s="2">
        <f>SUMIFS('Growth rates'!R$4:R$999,'Growth rates'!$B$4:$B$999,Demands!$A373,'Growth rates'!$C$4:$C$999,$W373)</f>
        <v>3.1797131424307552</v>
      </c>
      <c r="AN373" s="2">
        <f>SUMIFS('Growth rates'!S$4:S$999,'Growth rates'!$B$4:$B$999,Demands!$A373,'Growth rates'!$C$4:$C$999,$W373)</f>
        <v>3.2169483496522568</v>
      </c>
      <c r="AO373" s="2">
        <f>SUMIFS('Growth rates'!T$4:T$999,'Growth rates'!$B$4:$B$999,Demands!$A373,'Growth rates'!$C$4:$C$999,$W373)</f>
        <v>3.2473545946316014</v>
      </c>
      <c r="AP373" s="2">
        <f>SUMIFS('Growth rates'!U$4:U$999,'Growth rates'!$B$4:$B$999,Demands!$A373,'Growth rates'!$C$4:$C$999,$W373)</f>
        <v>3.2648902793171928</v>
      </c>
      <c r="AR373">
        <f>VLOOKUP(C373&amp;A373,Driver_elast!$A$2:$E$1161,5,FALSE)</f>
        <v>0.79953600000000002</v>
      </c>
      <c r="AS373">
        <f t="shared" si="120"/>
        <v>0.79953600000000002</v>
      </c>
      <c r="AT373">
        <f t="shared" si="121"/>
        <v>0.1599072</v>
      </c>
      <c r="AV373" s="2" cm="1">
        <f t="array" ref="AV373">TREND($AR373:$AS373,$AR$3:$AS$3,AV$1)</f>
        <v>0.79953600000000002</v>
      </c>
      <c r="AW373" s="2" cm="1">
        <f t="array" ref="AW373">TREND($AR373:$AS373,$AR$3:$AS$3,AW$1)</f>
        <v>0.79953600000000002</v>
      </c>
      <c r="AX373" s="2" cm="1">
        <f t="array" ref="AX373">TREND($AR373:$AS373,$AR$3:$AS$3,AX$1)</f>
        <v>0.79953600000000002</v>
      </c>
      <c r="AY373" s="2" cm="1">
        <f t="array" ref="AY373">TREND($AR373:$AS373,$AR$3:$AS$3,AY$1)</f>
        <v>0.79953600000000002</v>
      </c>
      <c r="AZ373" s="2" cm="1">
        <f t="array" ref="AZ373">TREND($AR373:$AS373,$AR$3:$AS$3,AZ$1)</f>
        <v>0.79953600000000002</v>
      </c>
      <c r="BA373" s="2" cm="1">
        <f t="array" ref="BA373">TREND($AR373:$AS373,$AR$3:$AS$3,BA$1)</f>
        <v>0.79953600000000002</v>
      </c>
      <c r="BB373" s="2" cm="1">
        <f t="array" ref="BB373">TREND($AR373:$AS373,$AR$3:$AS$3,BB$1)</f>
        <v>0.79953600000000002</v>
      </c>
      <c r="BC373" s="2" cm="1">
        <f t="array" ref="BC373">TREND($AR373:$AS373,$AR$3:$AS$3,BC$1)</f>
        <v>0.79953600000000002</v>
      </c>
      <c r="BD373" s="2" cm="1">
        <f t="array" ref="BD373">TREND($AR373:$AS373,$AR$3:$AS$3,BD$1)</f>
        <v>0.79953600000000002</v>
      </c>
      <c r="BE373" s="2" cm="1">
        <f t="array" ref="BE373">TREND($AR373:$AS373,$AR$3:$AS$3,BE$1)</f>
        <v>0.79953600000000002</v>
      </c>
      <c r="BF373" s="20" cm="1">
        <f t="array" ref="BF373">TREND($AS373:$AT373,$AS$3:$AT$3,BF$1)</f>
        <v>0.71958240000000018</v>
      </c>
      <c r="BG373" s="20" cm="1">
        <f t="array" ref="BG373">TREND($AS373:$AT373,$AS$3:$AT$3,BG$1)</f>
        <v>0.639628799999997</v>
      </c>
      <c r="BH373" s="20" cm="1">
        <f t="array" ref="BH373">TREND($AS373:$AT373,$AS$3:$AT$3,BH$1)</f>
        <v>0.55967520000000093</v>
      </c>
      <c r="BI373" s="20" cm="1">
        <f t="array" ref="BI373">TREND($AS373:$AT373,$AS$3:$AT$3,BI$1)</f>
        <v>0.47972159999999775</v>
      </c>
      <c r="BJ373" s="20" cm="1">
        <f t="array" ref="BJ373">TREND($AS373:$AT373,$AS$3:$AT$3,BJ$1)</f>
        <v>0.39976800000000168</v>
      </c>
      <c r="BK373" s="20" cm="1">
        <f t="array" ref="BK373">TREND($AS373:$AT373,$AS$3:$AT$3,BK$1)</f>
        <v>0.3198143999999985</v>
      </c>
      <c r="BL373" s="20" cm="1">
        <f t="array" ref="BL373">TREND($AS373:$AT373,$AS$3:$AT$3,BL$1)</f>
        <v>0.23986079999999532</v>
      </c>
      <c r="BM373" s="20" cm="1">
        <f t="array" ref="BM373">TREND($AS373:$AT373,$AS$3:$AT$3,BM$1)</f>
        <v>0.15990719999999925</v>
      </c>
    </row>
    <row r="374" spans="1:65" x14ac:dyDescent="0.35">
      <c r="A374" t="str">
        <f>IF(BYDem!B372="","\I:",BYDem!B372)</f>
        <v>China</v>
      </c>
      <c r="B374" t="str">
        <f>BYDem!E372</f>
        <v>ICH_Feedstock</v>
      </c>
      <c r="C374" t="str">
        <f t="shared" si="122"/>
        <v>ICH_Feedstock</v>
      </c>
      <c r="D374" s="4">
        <f>SUMIFS(BYDem!$M$2:$M$2000,BYDem!$B$2:$B$2000,Demands!$A374,BYDem!$E$2:$E$2000,Demands!$B374)</f>
        <v>6242.9048899487998</v>
      </c>
      <c r="E374" s="4">
        <f t="shared" si="103"/>
        <v>6497.164418899546</v>
      </c>
      <c r="F374" s="4">
        <f t="shared" si="104"/>
        <v>7962.5639452266223</v>
      </c>
      <c r="G374" s="4">
        <f t="shared" si="105"/>
        <v>9249.2769833203201</v>
      </c>
      <c r="H374" s="4">
        <f t="shared" si="106"/>
        <v>10378.748365020087</v>
      </c>
      <c r="I374" s="4">
        <f t="shared" si="107"/>
        <v>11260.082041224932</v>
      </c>
      <c r="J374" s="4">
        <f t="shared" si="108"/>
        <v>12086.996653205917</v>
      </c>
      <c r="K374" s="4">
        <f t="shared" si="109"/>
        <v>12845.776633958847</v>
      </c>
      <c r="L374" s="4">
        <f t="shared" si="110"/>
        <v>13494.746201027569</v>
      </c>
      <c r="M374" s="4">
        <f t="shared" si="111"/>
        <v>14112.913854706463</v>
      </c>
      <c r="N374" s="4">
        <f t="shared" si="112"/>
        <v>14634.175903639289</v>
      </c>
      <c r="O374" s="4">
        <f t="shared" si="113"/>
        <v>15002.283831507257</v>
      </c>
      <c r="P374" s="4">
        <f t="shared" si="114"/>
        <v>15239.245629776637</v>
      </c>
      <c r="Q374" s="4">
        <f t="shared" si="115"/>
        <v>15387.108925860921</v>
      </c>
      <c r="R374" s="4">
        <f t="shared" si="116"/>
        <v>15477.169768230891</v>
      </c>
      <c r="S374" s="4">
        <f t="shared" si="117"/>
        <v>15535.133374004006</v>
      </c>
      <c r="T374" s="4">
        <f t="shared" si="118"/>
        <v>15570.353667134283</v>
      </c>
      <c r="U374" s="4">
        <f t="shared" si="119"/>
        <v>15583.798626989295</v>
      </c>
      <c r="W374" s="5" t="str">
        <f>VLOOKUP(C374&amp;A374,Driver_elast!$A$2:$D$1161,4,FALSE)</f>
        <v>GDPIND</v>
      </c>
      <c r="X374" s="5">
        <v>1</v>
      </c>
      <c r="Y374" s="2">
        <f>SUMIFS('Growth rates'!D$4:D$999,'Growth rates'!$B$4:$B$999,Demands!$A374,'Growth rates'!$C$4:$C$999,$W374)</f>
        <v>1</v>
      </c>
      <c r="Z374" s="2">
        <f>SUMIFS('Growth rates'!E$4:E$999,'Growth rates'!$B$4:$B$999,Demands!$A374,'Growth rates'!$C$4:$C$999,$W374)</f>
        <v>1.0509392441389105</v>
      </c>
      <c r="AA374" s="2">
        <f>SUMIFS('Growth rates'!F$4:F$999,'Growth rates'!$B$4:$B$999,Demands!$A374,'Growth rates'!$C$4:$C$999,$W374)</f>
        <v>1.3474031159501041</v>
      </c>
      <c r="AB374" s="2">
        <f>SUMIFS('Growth rates'!G$4:G$999,'Growth rates'!$B$4:$B$999,Demands!$A374,'Growth rates'!$C$4:$C$999,$W374)</f>
        <v>1.6197286053633237</v>
      </c>
      <c r="AC374" s="2">
        <f>SUMIFS('Growth rates'!H$4:H$999,'Growth rates'!$B$4:$B$999,Demands!$A374,'Growth rates'!$C$4:$C$999,$W374)</f>
        <v>1.8671126439320389</v>
      </c>
      <c r="AD374" s="2">
        <f>SUMIFS('Growth rates'!I$4:I$999,'Growth rates'!$B$4:$B$999,Demands!$A374,'Growth rates'!$C$4:$C$999,$W374)</f>
        <v>2.0654150023796727</v>
      </c>
      <c r="AE374" s="2">
        <f>SUMIFS('Growth rates'!J$4:J$999,'Growth rates'!$B$4:$B$999,Demands!$A374,'Growth rates'!$C$4:$C$999,$W374)</f>
        <v>2.2551242123752671</v>
      </c>
      <c r="AF374" s="2">
        <f>SUMIFS('Growth rates'!K$4:K$999,'Growth rates'!$B$4:$B$999,Demands!$A374,'Growth rates'!$C$4:$C$999,$W374)</f>
        <v>2.4321880639826672</v>
      </c>
      <c r="AG374" s="2">
        <f>SUMIFS('Growth rates'!L$4:L$999,'Growth rates'!$B$4:$B$999,Demands!$A374,'Growth rates'!$C$4:$C$999,$W374)</f>
        <v>2.5858700962668228</v>
      </c>
      <c r="AH374" s="2">
        <f>SUMIFS('Growth rates'!M$4:M$999,'Growth rates'!$B$4:$B$999,Demands!$A374,'Growth rates'!$C$4:$C$999,$W374)</f>
        <v>2.7340230232535911</v>
      </c>
      <c r="AI374" s="2">
        <f>SUMIFS('Growth rates'!N$4:N$999,'Growth rates'!$B$4:$B$999,Demands!$A374,'Growth rates'!$C$4:$C$999,$W374)</f>
        <v>2.8743564244290631</v>
      </c>
      <c r="AJ374" s="2">
        <f>SUMIFS('Growth rates'!O$4:O$999,'Growth rates'!$B$4:$B$999,Demands!$A374,'Growth rates'!$C$4:$C$999,$W374)</f>
        <v>2.9873931348053375</v>
      </c>
      <c r="AK374" s="2">
        <f>SUMIFS('Growth rates'!P$4:P$999,'Growth rates'!$B$4:$B$999,Demands!$A374,'Growth rates'!$C$4:$C$999,$W374)</f>
        <v>3.071702782549155</v>
      </c>
      <c r="AL374" s="2">
        <f>SUMIFS('Growth rates'!Q$4:Q$999,'Growth rates'!$B$4:$B$999,Demands!$A374,'Growth rates'!$C$4:$C$999,$W374)</f>
        <v>3.1338307050520289</v>
      </c>
      <c r="AM374" s="2">
        <f>SUMIFS('Growth rates'!R$4:R$999,'Growth rates'!$B$4:$B$999,Demands!$A374,'Growth rates'!$C$4:$C$999,$W374)</f>
        <v>3.1797131424307552</v>
      </c>
      <c r="AN374" s="2">
        <f>SUMIFS('Growth rates'!S$4:S$999,'Growth rates'!$B$4:$B$999,Demands!$A374,'Growth rates'!$C$4:$C$999,$W374)</f>
        <v>3.2169483496522568</v>
      </c>
      <c r="AO374" s="2">
        <f>SUMIFS('Growth rates'!T$4:T$999,'Growth rates'!$B$4:$B$999,Demands!$A374,'Growth rates'!$C$4:$C$999,$W374)</f>
        <v>3.2473545946316014</v>
      </c>
      <c r="AP374" s="2">
        <f>SUMIFS('Growth rates'!U$4:U$999,'Growth rates'!$B$4:$B$999,Demands!$A374,'Growth rates'!$C$4:$C$999,$W374)</f>
        <v>3.2648902793171928</v>
      </c>
      <c r="AR374">
        <f>VLOOKUP(C374&amp;A374,Driver_elast!$A$2:$E$1161,5,FALSE)</f>
        <v>0.79953600000000002</v>
      </c>
      <c r="AS374">
        <f t="shared" si="120"/>
        <v>0.79953600000000002</v>
      </c>
      <c r="AT374">
        <f t="shared" si="121"/>
        <v>0.1599072</v>
      </c>
      <c r="AV374" s="2" cm="1">
        <f t="array" ref="AV374">TREND($AR374:$AS374,$AR$3:$AS$3,AV$1)</f>
        <v>0.79953600000000002</v>
      </c>
      <c r="AW374" s="2" cm="1">
        <f t="array" ref="AW374">TREND($AR374:$AS374,$AR$3:$AS$3,AW$1)</f>
        <v>0.79953600000000002</v>
      </c>
      <c r="AX374" s="2" cm="1">
        <f t="array" ref="AX374">TREND($AR374:$AS374,$AR$3:$AS$3,AX$1)</f>
        <v>0.79953600000000002</v>
      </c>
      <c r="AY374" s="2" cm="1">
        <f t="array" ref="AY374">TREND($AR374:$AS374,$AR$3:$AS$3,AY$1)</f>
        <v>0.79953600000000002</v>
      </c>
      <c r="AZ374" s="2" cm="1">
        <f t="array" ref="AZ374">TREND($AR374:$AS374,$AR$3:$AS$3,AZ$1)</f>
        <v>0.79953600000000002</v>
      </c>
      <c r="BA374" s="2" cm="1">
        <f t="array" ref="BA374">TREND($AR374:$AS374,$AR$3:$AS$3,BA$1)</f>
        <v>0.79953600000000002</v>
      </c>
      <c r="BB374" s="2" cm="1">
        <f t="array" ref="BB374">TREND($AR374:$AS374,$AR$3:$AS$3,BB$1)</f>
        <v>0.79953600000000002</v>
      </c>
      <c r="BC374" s="2" cm="1">
        <f t="array" ref="BC374">TREND($AR374:$AS374,$AR$3:$AS$3,BC$1)</f>
        <v>0.79953600000000002</v>
      </c>
      <c r="BD374" s="2" cm="1">
        <f t="array" ref="BD374">TREND($AR374:$AS374,$AR$3:$AS$3,BD$1)</f>
        <v>0.79953600000000002</v>
      </c>
      <c r="BE374" s="2" cm="1">
        <f t="array" ref="BE374">TREND($AR374:$AS374,$AR$3:$AS$3,BE$1)</f>
        <v>0.79953600000000002</v>
      </c>
      <c r="BF374" s="20" cm="1">
        <f t="array" ref="BF374">TREND($AS374:$AT374,$AS$3:$AT$3,BF$1)</f>
        <v>0.71958240000000018</v>
      </c>
      <c r="BG374" s="20" cm="1">
        <f t="array" ref="BG374">TREND($AS374:$AT374,$AS$3:$AT$3,BG$1)</f>
        <v>0.639628799999997</v>
      </c>
      <c r="BH374" s="20" cm="1">
        <f t="array" ref="BH374">TREND($AS374:$AT374,$AS$3:$AT$3,BH$1)</f>
        <v>0.55967520000000093</v>
      </c>
      <c r="BI374" s="20" cm="1">
        <f t="array" ref="BI374">TREND($AS374:$AT374,$AS$3:$AT$3,BI$1)</f>
        <v>0.47972159999999775</v>
      </c>
      <c r="BJ374" s="20" cm="1">
        <f t="array" ref="BJ374">TREND($AS374:$AT374,$AS$3:$AT$3,BJ$1)</f>
        <v>0.39976800000000168</v>
      </c>
      <c r="BK374" s="20" cm="1">
        <f t="array" ref="BK374">TREND($AS374:$AT374,$AS$3:$AT$3,BK$1)</f>
        <v>0.3198143999999985</v>
      </c>
      <c r="BL374" s="20" cm="1">
        <f t="array" ref="BL374">TREND($AS374:$AT374,$AS$3:$AT$3,BL$1)</f>
        <v>0.23986079999999532</v>
      </c>
      <c r="BM374" s="20" cm="1">
        <f t="array" ref="BM374">TREND($AS374:$AT374,$AS$3:$AT$3,BM$1)</f>
        <v>0.15990719999999925</v>
      </c>
    </row>
    <row r="375" spans="1:65" x14ac:dyDescent="0.35">
      <c r="A375" t="str">
        <f>IF(BYDem!B373="","\I:",BYDem!B373)</f>
        <v>China</v>
      </c>
      <c r="B375" t="str">
        <f>BYDem!E373</f>
        <v>IFP</v>
      </c>
      <c r="C375" t="str">
        <f t="shared" si="122"/>
        <v>IFP</v>
      </c>
      <c r="D375" s="4">
        <f>SUMIFS(BYDem!$M$2:$M$2000,BYDem!$B$2:$B$2000,Demands!$A375,BYDem!$E$2:$E$2000,Demands!$B375)</f>
        <v>1554.5770579346699</v>
      </c>
      <c r="E375" s="4">
        <f t="shared" si="103"/>
        <v>1629.4148413217301</v>
      </c>
      <c r="F375" s="4">
        <f t="shared" si="104"/>
        <v>2063.807022139923</v>
      </c>
      <c r="G375" s="4">
        <f t="shared" si="105"/>
        <v>2458.0064561185773</v>
      </c>
      <c r="H375" s="4">
        <f t="shared" si="106"/>
        <v>2812.7941988402863</v>
      </c>
      <c r="I375" s="4">
        <f t="shared" si="107"/>
        <v>3095.1205935107728</v>
      </c>
      <c r="J375" s="4">
        <f t="shared" si="108"/>
        <v>3363.7879042519467</v>
      </c>
      <c r="K375" s="4">
        <f t="shared" si="109"/>
        <v>3613.3876903651744</v>
      </c>
      <c r="L375" s="4">
        <f t="shared" si="110"/>
        <v>3829.1604757970185</v>
      </c>
      <c r="M375" s="4">
        <f t="shared" si="111"/>
        <v>4036.4910090881021</v>
      </c>
      <c r="N375" s="4">
        <f t="shared" si="112"/>
        <v>4212.7135859794062</v>
      </c>
      <c r="O375" s="4">
        <f t="shared" si="113"/>
        <v>4337.9662509938107</v>
      </c>
      <c r="P375" s="4">
        <f t="shared" si="114"/>
        <v>4418.9551080623769</v>
      </c>
      <c r="Q375" s="4">
        <f t="shared" si="115"/>
        <v>4469.6348792480321</v>
      </c>
      <c r="R375" s="4">
        <f t="shared" si="116"/>
        <v>4500.5569924665078</v>
      </c>
      <c r="S375" s="4">
        <f t="shared" si="117"/>
        <v>4520.4796952206643</v>
      </c>
      <c r="T375" s="4">
        <f t="shared" si="118"/>
        <v>4532.5935020737143</v>
      </c>
      <c r="U375" s="4">
        <f t="shared" si="119"/>
        <v>4537.2197184999768</v>
      </c>
      <c r="W375" s="5" t="str">
        <f>VLOOKUP(C375&amp;A375,Driver_elast!$A$2:$D$1161,4,FALSE)</f>
        <v>GDPIND</v>
      </c>
      <c r="X375" s="5">
        <v>1</v>
      </c>
      <c r="Y375" s="2">
        <f>SUMIFS('Growth rates'!D$4:D$999,'Growth rates'!$B$4:$B$999,Demands!$A375,'Growth rates'!$C$4:$C$999,$W375)</f>
        <v>1</v>
      </c>
      <c r="Z375" s="2">
        <f>SUMIFS('Growth rates'!E$4:E$999,'Growth rates'!$B$4:$B$999,Demands!$A375,'Growth rates'!$C$4:$C$999,$W375)</f>
        <v>1.0509392441389105</v>
      </c>
      <c r="AA375" s="2">
        <f>SUMIFS('Growth rates'!F$4:F$999,'Growth rates'!$B$4:$B$999,Demands!$A375,'Growth rates'!$C$4:$C$999,$W375)</f>
        <v>1.3474031159501041</v>
      </c>
      <c r="AB375" s="2">
        <f>SUMIFS('Growth rates'!G$4:G$999,'Growth rates'!$B$4:$B$999,Demands!$A375,'Growth rates'!$C$4:$C$999,$W375)</f>
        <v>1.6197286053633237</v>
      </c>
      <c r="AC375" s="2">
        <f>SUMIFS('Growth rates'!H$4:H$999,'Growth rates'!$B$4:$B$999,Demands!$A375,'Growth rates'!$C$4:$C$999,$W375)</f>
        <v>1.8671126439320389</v>
      </c>
      <c r="AD375" s="2">
        <f>SUMIFS('Growth rates'!I$4:I$999,'Growth rates'!$B$4:$B$999,Demands!$A375,'Growth rates'!$C$4:$C$999,$W375)</f>
        <v>2.0654150023796727</v>
      </c>
      <c r="AE375" s="2">
        <f>SUMIFS('Growth rates'!J$4:J$999,'Growth rates'!$B$4:$B$999,Demands!$A375,'Growth rates'!$C$4:$C$999,$W375)</f>
        <v>2.2551242123752671</v>
      </c>
      <c r="AF375" s="2">
        <f>SUMIFS('Growth rates'!K$4:K$999,'Growth rates'!$B$4:$B$999,Demands!$A375,'Growth rates'!$C$4:$C$999,$W375)</f>
        <v>2.4321880639826672</v>
      </c>
      <c r="AG375" s="2">
        <f>SUMIFS('Growth rates'!L$4:L$999,'Growth rates'!$B$4:$B$999,Demands!$A375,'Growth rates'!$C$4:$C$999,$W375)</f>
        <v>2.5858700962668228</v>
      </c>
      <c r="AH375" s="2">
        <f>SUMIFS('Growth rates'!M$4:M$999,'Growth rates'!$B$4:$B$999,Demands!$A375,'Growth rates'!$C$4:$C$999,$W375)</f>
        <v>2.7340230232535911</v>
      </c>
      <c r="AI375" s="2">
        <f>SUMIFS('Growth rates'!N$4:N$999,'Growth rates'!$B$4:$B$999,Demands!$A375,'Growth rates'!$C$4:$C$999,$W375)</f>
        <v>2.8743564244290631</v>
      </c>
      <c r="AJ375" s="2">
        <f>SUMIFS('Growth rates'!O$4:O$999,'Growth rates'!$B$4:$B$999,Demands!$A375,'Growth rates'!$C$4:$C$999,$W375)</f>
        <v>2.9873931348053375</v>
      </c>
      <c r="AK375" s="2">
        <f>SUMIFS('Growth rates'!P$4:P$999,'Growth rates'!$B$4:$B$999,Demands!$A375,'Growth rates'!$C$4:$C$999,$W375)</f>
        <v>3.071702782549155</v>
      </c>
      <c r="AL375" s="2">
        <f>SUMIFS('Growth rates'!Q$4:Q$999,'Growth rates'!$B$4:$B$999,Demands!$A375,'Growth rates'!$C$4:$C$999,$W375)</f>
        <v>3.1338307050520289</v>
      </c>
      <c r="AM375" s="2">
        <f>SUMIFS('Growth rates'!R$4:R$999,'Growth rates'!$B$4:$B$999,Demands!$A375,'Growth rates'!$C$4:$C$999,$W375)</f>
        <v>3.1797131424307552</v>
      </c>
      <c r="AN375" s="2">
        <f>SUMIFS('Growth rates'!S$4:S$999,'Growth rates'!$B$4:$B$999,Demands!$A375,'Growth rates'!$C$4:$C$999,$W375)</f>
        <v>3.2169483496522568</v>
      </c>
      <c r="AO375" s="2">
        <f>SUMIFS('Growth rates'!T$4:T$999,'Growth rates'!$B$4:$B$999,Demands!$A375,'Growth rates'!$C$4:$C$999,$W375)</f>
        <v>3.2473545946316014</v>
      </c>
      <c r="AP375" s="2">
        <f>SUMIFS('Growth rates'!U$4:U$999,'Growth rates'!$B$4:$B$999,Demands!$A375,'Growth rates'!$C$4:$C$999,$W375)</f>
        <v>3.2648902793171928</v>
      </c>
      <c r="AR375">
        <f>VLOOKUP(C375&amp;A375,Driver_elast!$A$2:$E$1161,5,FALSE)</f>
        <v>0.94505300000000003</v>
      </c>
      <c r="AS375">
        <f t="shared" si="120"/>
        <v>0.94505300000000003</v>
      </c>
      <c r="AT375">
        <f t="shared" si="121"/>
        <v>0.1890106</v>
      </c>
      <c r="AV375" s="2" cm="1">
        <f t="array" ref="AV375">TREND($AR375:$AS375,$AR$3:$AS$3,AV$1)</f>
        <v>0.94505300000000003</v>
      </c>
      <c r="AW375" s="2" cm="1">
        <f t="array" ref="AW375">TREND($AR375:$AS375,$AR$3:$AS$3,AW$1)</f>
        <v>0.94505300000000003</v>
      </c>
      <c r="AX375" s="2" cm="1">
        <f t="array" ref="AX375">TREND($AR375:$AS375,$AR$3:$AS$3,AX$1)</f>
        <v>0.94505300000000003</v>
      </c>
      <c r="AY375" s="2" cm="1">
        <f t="array" ref="AY375">TREND($AR375:$AS375,$AR$3:$AS$3,AY$1)</f>
        <v>0.94505300000000003</v>
      </c>
      <c r="AZ375" s="2" cm="1">
        <f t="array" ref="AZ375">TREND($AR375:$AS375,$AR$3:$AS$3,AZ$1)</f>
        <v>0.94505300000000003</v>
      </c>
      <c r="BA375" s="2" cm="1">
        <f t="array" ref="BA375">TREND($AR375:$AS375,$AR$3:$AS$3,BA$1)</f>
        <v>0.94505300000000003</v>
      </c>
      <c r="BB375" s="2" cm="1">
        <f t="array" ref="BB375">TREND($AR375:$AS375,$AR$3:$AS$3,BB$1)</f>
        <v>0.94505300000000003</v>
      </c>
      <c r="BC375" s="2" cm="1">
        <f t="array" ref="BC375">TREND($AR375:$AS375,$AR$3:$AS$3,BC$1)</f>
        <v>0.94505300000000003</v>
      </c>
      <c r="BD375" s="2" cm="1">
        <f t="array" ref="BD375">TREND($AR375:$AS375,$AR$3:$AS$3,BD$1)</f>
        <v>0.94505300000000003</v>
      </c>
      <c r="BE375" s="2" cm="1">
        <f t="array" ref="BE375">TREND($AR375:$AS375,$AR$3:$AS$3,BE$1)</f>
        <v>0.94505300000000003</v>
      </c>
      <c r="BF375" s="20" cm="1">
        <f t="array" ref="BF375">TREND($AS375:$AT375,$AS$3:$AT$3,BF$1)</f>
        <v>0.85054769999999991</v>
      </c>
      <c r="BG375" s="20" cm="1">
        <f t="array" ref="BG375">TREND($AS375:$AT375,$AS$3:$AT$3,BG$1)</f>
        <v>0.75604239999999834</v>
      </c>
      <c r="BH375" s="20" cm="1">
        <f t="array" ref="BH375">TREND($AS375:$AT375,$AS$3:$AT$3,BH$1)</f>
        <v>0.66153709999999677</v>
      </c>
      <c r="BI375" s="20" cm="1">
        <f t="array" ref="BI375">TREND($AS375:$AT375,$AS$3:$AT$3,BI$1)</f>
        <v>0.56703180000000231</v>
      </c>
      <c r="BJ375" s="20" cm="1">
        <f t="array" ref="BJ375">TREND($AS375:$AT375,$AS$3:$AT$3,BJ$1)</f>
        <v>0.47252650000000074</v>
      </c>
      <c r="BK375" s="20" cm="1">
        <f t="array" ref="BK375">TREND($AS375:$AT375,$AS$3:$AT$3,BK$1)</f>
        <v>0.37802119999999917</v>
      </c>
      <c r="BL375" s="20" cm="1">
        <f t="array" ref="BL375">TREND($AS375:$AT375,$AS$3:$AT$3,BL$1)</f>
        <v>0.2835158999999976</v>
      </c>
      <c r="BM375" s="20" cm="1">
        <f t="array" ref="BM375">TREND($AS375:$AT375,$AS$3:$AT$3,BM$1)</f>
        <v>0.18901060000000314</v>
      </c>
    </row>
    <row r="376" spans="1:65" x14ac:dyDescent="0.35">
      <c r="A376" t="str">
        <f>IF(BYDem!B374="","\I:",BYDem!B374)</f>
        <v>China</v>
      </c>
      <c r="B376" t="str">
        <f>BYDem!E374</f>
        <v>ILP</v>
      </c>
      <c r="C376" t="str">
        <f t="shared" si="122"/>
        <v>ILP</v>
      </c>
      <c r="D376" s="4">
        <f>SUMIFS(BYDem!$M$2:$M$2000,BYDem!$B$2:$B$2000,Demands!$A376,BYDem!$E$2:$E$2000,Demands!$B376)</f>
        <v>248.452201</v>
      </c>
      <c r="E376" s="4">
        <f t="shared" si="103"/>
        <v>253.68911371882777</v>
      </c>
      <c r="F376" s="4">
        <f t="shared" si="104"/>
        <v>283.30167609847126</v>
      </c>
      <c r="G376" s="4">
        <f t="shared" si="105"/>
        <v>306.9946666001789</v>
      </c>
      <c r="H376" s="4">
        <f t="shared" si="106"/>
        <v>326.39638712748774</v>
      </c>
      <c r="I376" s="4">
        <f t="shared" si="107"/>
        <v>340.74079723583867</v>
      </c>
      <c r="J376" s="4">
        <f t="shared" si="108"/>
        <v>353.69125781938465</v>
      </c>
      <c r="K376" s="4">
        <f t="shared" si="109"/>
        <v>365.18241474828011</v>
      </c>
      <c r="L376" s="4">
        <f t="shared" si="110"/>
        <v>374.73048903140432</v>
      </c>
      <c r="M376" s="4">
        <f t="shared" si="111"/>
        <v>383.61436635789181</v>
      </c>
      <c r="N376" s="4">
        <f t="shared" si="112"/>
        <v>390.94727454071142</v>
      </c>
      <c r="O376" s="4">
        <f t="shared" si="113"/>
        <v>396.03668007262576</v>
      </c>
      <c r="P376" s="4">
        <f t="shared" si="114"/>
        <v>399.27409480193387</v>
      </c>
      <c r="Q376" s="4">
        <f t="shared" si="115"/>
        <v>401.27907466618063</v>
      </c>
      <c r="R376" s="4">
        <f t="shared" si="116"/>
        <v>402.49460963633834</v>
      </c>
      <c r="S376" s="4">
        <f t="shared" si="117"/>
        <v>403.27473766919502</v>
      </c>
      <c r="T376" s="4">
        <f t="shared" si="118"/>
        <v>403.74791176967284</v>
      </c>
      <c r="U376" s="4">
        <f t="shared" si="119"/>
        <v>403.92834365598407</v>
      </c>
      <c r="W376" s="5" t="str">
        <f>VLOOKUP(C376&amp;A376,Driver_elast!$A$2:$D$1161,4,FALSE)</f>
        <v>GDPIND</v>
      </c>
      <c r="X376" s="5">
        <v>1</v>
      </c>
      <c r="Y376" s="2">
        <f>SUMIFS('Growth rates'!D$4:D$999,'Growth rates'!$B$4:$B$999,Demands!$A376,'Growth rates'!$C$4:$C$999,$W376)</f>
        <v>1</v>
      </c>
      <c r="Z376" s="2">
        <f>SUMIFS('Growth rates'!E$4:E$999,'Growth rates'!$B$4:$B$999,Demands!$A376,'Growth rates'!$C$4:$C$999,$W376)</f>
        <v>1.0509392441389105</v>
      </c>
      <c r="AA376" s="2">
        <f>SUMIFS('Growth rates'!F$4:F$999,'Growth rates'!$B$4:$B$999,Demands!$A376,'Growth rates'!$C$4:$C$999,$W376)</f>
        <v>1.3474031159501041</v>
      </c>
      <c r="AB376" s="2">
        <f>SUMIFS('Growth rates'!G$4:G$999,'Growth rates'!$B$4:$B$999,Demands!$A376,'Growth rates'!$C$4:$C$999,$W376)</f>
        <v>1.6197286053633237</v>
      </c>
      <c r="AC376" s="2">
        <f>SUMIFS('Growth rates'!H$4:H$999,'Growth rates'!$B$4:$B$999,Demands!$A376,'Growth rates'!$C$4:$C$999,$W376)</f>
        <v>1.8671126439320389</v>
      </c>
      <c r="AD376" s="2">
        <f>SUMIFS('Growth rates'!I$4:I$999,'Growth rates'!$B$4:$B$999,Demands!$A376,'Growth rates'!$C$4:$C$999,$W376)</f>
        <v>2.0654150023796727</v>
      </c>
      <c r="AE376" s="2">
        <f>SUMIFS('Growth rates'!J$4:J$999,'Growth rates'!$B$4:$B$999,Demands!$A376,'Growth rates'!$C$4:$C$999,$W376)</f>
        <v>2.2551242123752671</v>
      </c>
      <c r="AF376" s="2">
        <f>SUMIFS('Growth rates'!K$4:K$999,'Growth rates'!$B$4:$B$999,Demands!$A376,'Growth rates'!$C$4:$C$999,$W376)</f>
        <v>2.4321880639826672</v>
      </c>
      <c r="AG376" s="2">
        <f>SUMIFS('Growth rates'!L$4:L$999,'Growth rates'!$B$4:$B$999,Demands!$A376,'Growth rates'!$C$4:$C$999,$W376)</f>
        <v>2.5858700962668228</v>
      </c>
      <c r="AH376" s="2">
        <f>SUMIFS('Growth rates'!M$4:M$999,'Growth rates'!$B$4:$B$999,Demands!$A376,'Growth rates'!$C$4:$C$999,$W376)</f>
        <v>2.7340230232535911</v>
      </c>
      <c r="AI376" s="2">
        <f>SUMIFS('Growth rates'!N$4:N$999,'Growth rates'!$B$4:$B$999,Demands!$A376,'Growth rates'!$C$4:$C$999,$W376)</f>
        <v>2.8743564244290631</v>
      </c>
      <c r="AJ376" s="2">
        <f>SUMIFS('Growth rates'!O$4:O$999,'Growth rates'!$B$4:$B$999,Demands!$A376,'Growth rates'!$C$4:$C$999,$W376)</f>
        <v>2.9873931348053375</v>
      </c>
      <c r="AK376" s="2">
        <f>SUMIFS('Growth rates'!P$4:P$999,'Growth rates'!$B$4:$B$999,Demands!$A376,'Growth rates'!$C$4:$C$999,$W376)</f>
        <v>3.071702782549155</v>
      </c>
      <c r="AL376" s="2">
        <f>SUMIFS('Growth rates'!Q$4:Q$999,'Growth rates'!$B$4:$B$999,Demands!$A376,'Growth rates'!$C$4:$C$999,$W376)</f>
        <v>3.1338307050520289</v>
      </c>
      <c r="AM376" s="2">
        <f>SUMIFS('Growth rates'!R$4:R$999,'Growth rates'!$B$4:$B$999,Demands!$A376,'Growth rates'!$C$4:$C$999,$W376)</f>
        <v>3.1797131424307552</v>
      </c>
      <c r="AN376" s="2">
        <f>SUMIFS('Growth rates'!S$4:S$999,'Growth rates'!$B$4:$B$999,Demands!$A376,'Growth rates'!$C$4:$C$999,$W376)</f>
        <v>3.2169483496522568</v>
      </c>
      <c r="AO376" s="2">
        <f>SUMIFS('Growth rates'!T$4:T$999,'Growth rates'!$B$4:$B$999,Demands!$A376,'Growth rates'!$C$4:$C$999,$W376)</f>
        <v>3.2473545946316014</v>
      </c>
      <c r="AP376" s="2">
        <f>SUMIFS('Growth rates'!U$4:U$999,'Growth rates'!$B$4:$B$999,Demands!$A376,'Growth rates'!$C$4:$C$999,$W376)</f>
        <v>3.2648902793171928</v>
      </c>
      <c r="AR376">
        <f>VLOOKUP(C376&amp;A376,Driver_elast!$A$2:$E$1161,5,FALSE)</f>
        <v>0.41378999999999999</v>
      </c>
      <c r="AS376">
        <f t="shared" si="120"/>
        <v>0.41378999999999999</v>
      </c>
      <c r="AT376">
        <f t="shared" si="121"/>
        <v>8.2757999999999998E-2</v>
      </c>
      <c r="AV376" s="2" cm="1">
        <f t="array" ref="AV376">TREND($AR376:$AS376,$AR$3:$AS$3,AV$1)</f>
        <v>0.41378999999999999</v>
      </c>
      <c r="AW376" s="2" cm="1">
        <f t="array" ref="AW376">TREND($AR376:$AS376,$AR$3:$AS$3,AW$1)</f>
        <v>0.41378999999999999</v>
      </c>
      <c r="AX376" s="2" cm="1">
        <f t="array" ref="AX376">TREND($AR376:$AS376,$AR$3:$AS$3,AX$1)</f>
        <v>0.41378999999999999</v>
      </c>
      <c r="AY376" s="2" cm="1">
        <f t="array" ref="AY376">TREND($AR376:$AS376,$AR$3:$AS$3,AY$1)</f>
        <v>0.41378999999999999</v>
      </c>
      <c r="AZ376" s="2" cm="1">
        <f t="array" ref="AZ376">TREND($AR376:$AS376,$AR$3:$AS$3,AZ$1)</f>
        <v>0.41378999999999999</v>
      </c>
      <c r="BA376" s="2" cm="1">
        <f t="array" ref="BA376">TREND($AR376:$AS376,$AR$3:$AS$3,BA$1)</f>
        <v>0.41378999999999999</v>
      </c>
      <c r="BB376" s="2" cm="1">
        <f t="array" ref="BB376">TREND($AR376:$AS376,$AR$3:$AS$3,BB$1)</f>
        <v>0.41378999999999999</v>
      </c>
      <c r="BC376" s="2" cm="1">
        <f t="array" ref="BC376">TREND($AR376:$AS376,$AR$3:$AS$3,BC$1)</f>
        <v>0.41378999999999999</v>
      </c>
      <c r="BD376" s="2" cm="1">
        <f t="array" ref="BD376">TREND($AR376:$AS376,$AR$3:$AS$3,BD$1)</f>
        <v>0.41378999999999999</v>
      </c>
      <c r="BE376" s="2" cm="1">
        <f t="array" ref="BE376">TREND($AR376:$AS376,$AR$3:$AS$3,BE$1)</f>
        <v>0.41378999999999999</v>
      </c>
      <c r="BF376" s="20" cm="1">
        <f t="array" ref="BF376">TREND($AS376:$AT376,$AS$3:$AT$3,BF$1)</f>
        <v>0.37241099999999605</v>
      </c>
      <c r="BG376" s="20" cm="1">
        <f t="array" ref="BG376">TREND($AS376:$AT376,$AS$3:$AT$3,BG$1)</f>
        <v>0.33103199999999688</v>
      </c>
      <c r="BH376" s="20" cm="1">
        <f t="array" ref="BH376">TREND($AS376:$AT376,$AS$3:$AT$3,BH$1)</f>
        <v>0.28965299999999772</v>
      </c>
      <c r="BI376" s="20" cm="1">
        <f t="array" ref="BI376">TREND($AS376:$AT376,$AS$3:$AT$3,BI$1)</f>
        <v>0.24827399999999855</v>
      </c>
      <c r="BJ376" s="20" cm="1">
        <f t="array" ref="BJ376">TREND($AS376:$AT376,$AS$3:$AT$3,BJ$1)</f>
        <v>0.20689499999999583</v>
      </c>
      <c r="BK376" s="20" cm="1">
        <f t="array" ref="BK376">TREND($AS376:$AT376,$AS$3:$AT$3,BK$1)</f>
        <v>0.16551599999999667</v>
      </c>
      <c r="BL376" s="20" cm="1">
        <f t="array" ref="BL376">TREND($AS376:$AT376,$AS$3:$AT$3,BL$1)</f>
        <v>0.1241369999999975</v>
      </c>
      <c r="BM376" s="20" cm="1">
        <f t="array" ref="BM376">TREND($AS376:$AT376,$AS$3:$AT$3,BM$1)</f>
        <v>8.2757999999998333E-2</v>
      </c>
    </row>
    <row r="377" spans="1:65" x14ac:dyDescent="0.35">
      <c r="A377" t="str">
        <f>IF(BYDem!B375="","\I:",BYDem!B375)</f>
        <v>China</v>
      </c>
      <c r="B377" t="str">
        <f>BYDem!E375</f>
        <v>IMC</v>
      </c>
      <c r="C377" t="str">
        <f t="shared" si="122"/>
        <v>IMC</v>
      </c>
      <c r="D377" s="4">
        <f>SUMIFS(BYDem!$M$2:$M$2000,BYDem!$B$2:$B$2000,Demands!$A377,BYDem!$E$2:$E$2000,Demands!$B377)</f>
        <v>1838.1647336240501</v>
      </c>
      <c r="E377" s="4">
        <f t="shared" si="103"/>
        <v>1926.6545086805856</v>
      </c>
      <c r="F377" s="4">
        <f t="shared" si="104"/>
        <v>2440.2889941932362</v>
      </c>
      <c r="G377" s="4">
        <f t="shared" si="105"/>
        <v>2906.3987272911854</v>
      </c>
      <c r="H377" s="4">
        <f t="shared" si="106"/>
        <v>3325.9072445849833</v>
      </c>
      <c r="I377" s="4">
        <f t="shared" si="107"/>
        <v>3659.7359341347824</v>
      </c>
      <c r="J377" s="4">
        <f t="shared" si="108"/>
        <v>3977.4138344751809</v>
      </c>
      <c r="K377" s="4">
        <f t="shared" si="109"/>
        <v>4272.5458911407968</v>
      </c>
      <c r="L377" s="4">
        <f t="shared" si="110"/>
        <v>4527.6801880431203</v>
      </c>
      <c r="M377" s="4">
        <f t="shared" si="111"/>
        <v>4772.8321877808858</v>
      </c>
      <c r="N377" s="4">
        <f t="shared" si="112"/>
        <v>4981.2014831185506</v>
      </c>
      <c r="O377" s="4">
        <f t="shared" si="113"/>
        <v>5129.3028785731985</v>
      </c>
      <c r="P377" s="4">
        <f t="shared" si="114"/>
        <v>5225.0658130125748</v>
      </c>
      <c r="Q377" s="4">
        <f t="shared" si="115"/>
        <v>5284.9906444167973</v>
      </c>
      <c r="R377" s="4">
        <f t="shared" si="116"/>
        <v>5321.5536039157923</v>
      </c>
      <c r="S377" s="4">
        <f t="shared" si="117"/>
        <v>5345.1106282615765</v>
      </c>
      <c r="T377" s="4">
        <f t="shared" si="118"/>
        <v>5359.4342492320238</v>
      </c>
      <c r="U377" s="4">
        <f t="shared" si="119"/>
        <v>5364.9043852033892</v>
      </c>
      <c r="W377" s="5" t="str">
        <f>VLOOKUP(C377&amp;A377,Driver_elast!$A$2:$D$1161,4,FALSE)</f>
        <v>GDPIND</v>
      </c>
      <c r="X377" s="5">
        <v>1</v>
      </c>
      <c r="Y377" s="2">
        <f>SUMIFS('Growth rates'!D$4:D$999,'Growth rates'!$B$4:$B$999,Demands!$A377,'Growth rates'!$C$4:$C$999,$W377)</f>
        <v>1</v>
      </c>
      <c r="Z377" s="2">
        <f>SUMIFS('Growth rates'!E$4:E$999,'Growth rates'!$B$4:$B$999,Demands!$A377,'Growth rates'!$C$4:$C$999,$W377)</f>
        <v>1.0509392441389105</v>
      </c>
      <c r="AA377" s="2">
        <f>SUMIFS('Growth rates'!F$4:F$999,'Growth rates'!$B$4:$B$999,Demands!$A377,'Growth rates'!$C$4:$C$999,$W377)</f>
        <v>1.3474031159501041</v>
      </c>
      <c r="AB377" s="2">
        <f>SUMIFS('Growth rates'!G$4:G$999,'Growth rates'!$B$4:$B$999,Demands!$A377,'Growth rates'!$C$4:$C$999,$W377)</f>
        <v>1.6197286053633237</v>
      </c>
      <c r="AC377" s="2">
        <f>SUMIFS('Growth rates'!H$4:H$999,'Growth rates'!$B$4:$B$999,Demands!$A377,'Growth rates'!$C$4:$C$999,$W377)</f>
        <v>1.8671126439320389</v>
      </c>
      <c r="AD377" s="2">
        <f>SUMIFS('Growth rates'!I$4:I$999,'Growth rates'!$B$4:$B$999,Demands!$A377,'Growth rates'!$C$4:$C$999,$W377)</f>
        <v>2.0654150023796727</v>
      </c>
      <c r="AE377" s="2">
        <f>SUMIFS('Growth rates'!J$4:J$999,'Growth rates'!$B$4:$B$999,Demands!$A377,'Growth rates'!$C$4:$C$999,$W377)</f>
        <v>2.2551242123752671</v>
      </c>
      <c r="AF377" s="2">
        <f>SUMIFS('Growth rates'!K$4:K$999,'Growth rates'!$B$4:$B$999,Demands!$A377,'Growth rates'!$C$4:$C$999,$W377)</f>
        <v>2.4321880639826672</v>
      </c>
      <c r="AG377" s="2">
        <f>SUMIFS('Growth rates'!L$4:L$999,'Growth rates'!$B$4:$B$999,Demands!$A377,'Growth rates'!$C$4:$C$999,$W377)</f>
        <v>2.5858700962668228</v>
      </c>
      <c r="AH377" s="2">
        <f>SUMIFS('Growth rates'!M$4:M$999,'Growth rates'!$B$4:$B$999,Demands!$A377,'Growth rates'!$C$4:$C$999,$W377)</f>
        <v>2.7340230232535911</v>
      </c>
      <c r="AI377" s="2">
        <f>SUMIFS('Growth rates'!N$4:N$999,'Growth rates'!$B$4:$B$999,Demands!$A377,'Growth rates'!$C$4:$C$999,$W377)</f>
        <v>2.8743564244290631</v>
      </c>
      <c r="AJ377" s="2">
        <f>SUMIFS('Growth rates'!O$4:O$999,'Growth rates'!$B$4:$B$999,Demands!$A377,'Growth rates'!$C$4:$C$999,$W377)</f>
        <v>2.9873931348053375</v>
      </c>
      <c r="AK377" s="2">
        <f>SUMIFS('Growth rates'!P$4:P$999,'Growth rates'!$B$4:$B$999,Demands!$A377,'Growth rates'!$C$4:$C$999,$W377)</f>
        <v>3.071702782549155</v>
      </c>
      <c r="AL377" s="2">
        <f>SUMIFS('Growth rates'!Q$4:Q$999,'Growth rates'!$B$4:$B$999,Demands!$A377,'Growth rates'!$C$4:$C$999,$W377)</f>
        <v>3.1338307050520289</v>
      </c>
      <c r="AM377" s="2">
        <f>SUMIFS('Growth rates'!R$4:R$999,'Growth rates'!$B$4:$B$999,Demands!$A377,'Growth rates'!$C$4:$C$999,$W377)</f>
        <v>3.1797131424307552</v>
      </c>
      <c r="AN377" s="2">
        <f>SUMIFS('Growth rates'!S$4:S$999,'Growth rates'!$B$4:$B$999,Demands!$A377,'Growth rates'!$C$4:$C$999,$W377)</f>
        <v>3.2169483496522568</v>
      </c>
      <c r="AO377" s="2">
        <f>SUMIFS('Growth rates'!T$4:T$999,'Growth rates'!$B$4:$B$999,Demands!$A377,'Growth rates'!$C$4:$C$999,$W377)</f>
        <v>3.2473545946316014</v>
      </c>
      <c r="AP377" s="2">
        <f>SUMIFS('Growth rates'!U$4:U$999,'Growth rates'!$B$4:$B$999,Demands!$A377,'Growth rates'!$C$4:$C$999,$W377)</f>
        <v>3.2648902793171928</v>
      </c>
      <c r="AR377">
        <f>VLOOKUP(C377&amp;A377,Driver_elast!$A$2:$E$1161,5,FALSE)</f>
        <v>0.94505300000000003</v>
      </c>
      <c r="AS377">
        <f t="shared" si="120"/>
        <v>0.94505300000000003</v>
      </c>
      <c r="AT377">
        <f t="shared" si="121"/>
        <v>0.1890106</v>
      </c>
      <c r="AV377" s="2" cm="1">
        <f t="array" ref="AV377">TREND($AR377:$AS377,$AR$3:$AS$3,AV$1)</f>
        <v>0.94505300000000003</v>
      </c>
      <c r="AW377" s="2" cm="1">
        <f t="array" ref="AW377">TREND($AR377:$AS377,$AR$3:$AS$3,AW$1)</f>
        <v>0.94505300000000003</v>
      </c>
      <c r="AX377" s="2" cm="1">
        <f t="array" ref="AX377">TREND($AR377:$AS377,$AR$3:$AS$3,AX$1)</f>
        <v>0.94505300000000003</v>
      </c>
      <c r="AY377" s="2" cm="1">
        <f t="array" ref="AY377">TREND($AR377:$AS377,$AR$3:$AS$3,AY$1)</f>
        <v>0.94505300000000003</v>
      </c>
      <c r="AZ377" s="2" cm="1">
        <f t="array" ref="AZ377">TREND($AR377:$AS377,$AR$3:$AS$3,AZ$1)</f>
        <v>0.94505300000000003</v>
      </c>
      <c r="BA377" s="2" cm="1">
        <f t="array" ref="BA377">TREND($AR377:$AS377,$AR$3:$AS$3,BA$1)</f>
        <v>0.94505300000000003</v>
      </c>
      <c r="BB377" s="2" cm="1">
        <f t="array" ref="BB377">TREND($AR377:$AS377,$AR$3:$AS$3,BB$1)</f>
        <v>0.94505300000000003</v>
      </c>
      <c r="BC377" s="2" cm="1">
        <f t="array" ref="BC377">TREND($AR377:$AS377,$AR$3:$AS$3,BC$1)</f>
        <v>0.94505300000000003</v>
      </c>
      <c r="BD377" s="2" cm="1">
        <f t="array" ref="BD377">TREND($AR377:$AS377,$AR$3:$AS$3,BD$1)</f>
        <v>0.94505300000000003</v>
      </c>
      <c r="BE377" s="2" cm="1">
        <f t="array" ref="BE377">TREND($AR377:$AS377,$AR$3:$AS$3,BE$1)</f>
        <v>0.94505300000000003</v>
      </c>
      <c r="BF377" s="20" cm="1">
        <f t="array" ref="BF377">TREND($AS377:$AT377,$AS$3:$AT$3,BF$1)</f>
        <v>0.85054769999999991</v>
      </c>
      <c r="BG377" s="20" cm="1">
        <f t="array" ref="BG377">TREND($AS377:$AT377,$AS$3:$AT$3,BG$1)</f>
        <v>0.75604239999999834</v>
      </c>
      <c r="BH377" s="20" cm="1">
        <f t="array" ref="BH377">TREND($AS377:$AT377,$AS$3:$AT$3,BH$1)</f>
        <v>0.66153709999999677</v>
      </c>
      <c r="BI377" s="20" cm="1">
        <f t="array" ref="BI377">TREND($AS377:$AT377,$AS$3:$AT$3,BI$1)</f>
        <v>0.56703180000000231</v>
      </c>
      <c r="BJ377" s="20" cm="1">
        <f t="array" ref="BJ377">TREND($AS377:$AT377,$AS$3:$AT$3,BJ$1)</f>
        <v>0.47252650000000074</v>
      </c>
      <c r="BK377" s="20" cm="1">
        <f t="array" ref="BK377">TREND($AS377:$AT377,$AS$3:$AT$3,BK$1)</f>
        <v>0.37802119999999917</v>
      </c>
      <c r="BL377" s="20" cm="1">
        <f t="array" ref="BL377">TREND($AS377:$AT377,$AS$3:$AT$3,BL$1)</f>
        <v>0.2835158999999976</v>
      </c>
      <c r="BM377" s="20" cm="1">
        <f t="array" ref="BM377">TREND($AS377:$AT377,$AS$3:$AT$3,BM$1)</f>
        <v>0.18901060000000314</v>
      </c>
    </row>
    <row r="378" spans="1:65" x14ac:dyDescent="0.35">
      <c r="A378" t="str">
        <f>IF(BYDem!B376="","\I:",BYDem!B376)</f>
        <v>China</v>
      </c>
      <c r="B378" t="str">
        <f>BYDem!E376</f>
        <v>INF</v>
      </c>
      <c r="C378" t="str">
        <f t="shared" si="122"/>
        <v>INF</v>
      </c>
      <c r="D378" s="4">
        <f>SUMIFS(BYDem!$M$2:$M$2000,BYDem!$B$2:$B$2000,Demands!$A378,BYDem!$E$2:$E$2000,Demands!$B378)</f>
        <v>56060.5</v>
      </c>
      <c r="E378" s="4">
        <f t="shared" si="103"/>
        <v>58580.450385106313</v>
      </c>
      <c r="F378" s="4">
        <f t="shared" si="104"/>
        <v>73235.617124255048</v>
      </c>
      <c r="G378" s="4">
        <f t="shared" si="105"/>
        <v>86393.197843094327</v>
      </c>
      <c r="H378" s="4">
        <f t="shared" si="106"/>
        <v>98102.298365129012</v>
      </c>
      <c r="I378" s="4">
        <f t="shared" si="107"/>
        <v>107325.06916103384</v>
      </c>
      <c r="J378" s="4">
        <f t="shared" si="108"/>
        <v>116039.9449942693</v>
      </c>
      <c r="K378" s="4">
        <f t="shared" si="109"/>
        <v>124091.04058575149</v>
      </c>
      <c r="L378" s="4">
        <f t="shared" si="110"/>
        <v>131016.84446454156</v>
      </c>
      <c r="M378" s="4">
        <f t="shared" si="111"/>
        <v>137652.35418670374</v>
      </c>
      <c r="N378" s="4">
        <f t="shared" si="112"/>
        <v>143278.7502432348</v>
      </c>
      <c r="O378" s="4">
        <f t="shared" si="113"/>
        <v>147264.01342887434</v>
      </c>
      <c r="P378" s="4">
        <f t="shared" si="114"/>
        <v>149830.5578481711</v>
      </c>
      <c r="Q378" s="4">
        <f t="shared" si="115"/>
        <v>151428.64071434119</v>
      </c>
      <c r="R378" s="4">
        <f t="shared" si="116"/>
        <v>152398.20508331718</v>
      </c>
      <c r="S378" s="4">
        <f t="shared" si="117"/>
        <v>153020.24259704904</v>
      </c>
      <c r="T378" s="4">
        <f t="shared" si="118"/>
        <v>153396.81005757951</v>
      </c>
      <c r="U378" s="4">
        <f t="shared" si="119"/>
        <v>153537.81157517302</v>
      </c>
      <c r="W378" s="5" t="str">
        <f>VLOOKUP(C378&amp;A378,Driver_elast!$A$2:$D$1161,4,FALSE)</f>
        <v>GDP</v>
      </c>
      <c r="X378" s="5">
        <v>1</v>
      </c>
      <c r="Y378" s="2">
        <f>SUMIFS('Growth rates'!D$4:D$999,'Growth rates'!$B$4:$B$999,Demands!$A378,'Growth rates'!$C$4:$C$999,$W378)</f>
        <v>1</v>
      </c>
      <c r="Z378" s="2">
        <f>SUMIFS('Growth rates'!E$4:E$999,'Growth rates'!$B$4:$B$999,Demands!$A378,'Growth rates'!$C$4:$C$999,$W378)</f>
        <v>1.0501993446475055</v>
      </c>
      <c r="AA378" s="2">
        <f>SUMIFS('Growth rates'!F$4:F$999,'Growth rates'!$B$4:$B$999,Demands!$A378,'Growth rates'!$C$4:$C$999,$W378)</f>
        <v>1.3436079349621577</v>
      </c>
      <c r="AB378" s="2">
        <f>SUMIFS('Growth rates'!G$4:G$999,'Growth rates'!$B$4:$B$999,Demands!$A378,'Growth rates'!$C$4:$C$999,$W378)</f>
        <v>1.6131889360407803</v>
      </c>
      <c r="AC378" s="2">
        <f>SUMIFS('Growth rates'!H$4:H$999,'Growth rates'!$B$4:$B$999,Demands!$A378,'Growth rates'!$C$4:$C$999,$W378)</f>
        <v>1.8573589025939157</v>
      </c>
      <c r="AD378" s="2">
        <f>SUMIFS('Growth rates'!I$4:I$999,'Growth rates'!$B$4:$B$999,Demands!$A378,'Growth rates'!$C$4:$C$999,$W378)</f>
        <v>2.0523618113030975</v>
      </c>
      <c r="AE378" s="2">
        <f>SUMIFS('Growth rates'!J$4:J$999,'Growth rates'!$B$4:$B$999,Demands!$A378,'Growth rates'!$C$4:$C$999,$W378)</f>
        <v>2.2384749254700864</v>
      </c>
      <c r="AF378" s="2">
        <f>SUMIFS('Growth rates'!K$4:K$999,'Growth rates'!$B$4:$B$999,Demands!$A378,'Growth rates'!$C$4:$C$999,$W378)</f>
        <v>2.4119203018072084</v>
      </c>
      <c r="AG378" s="2">
        <f>SUMIFS('Growth rates'!L$4:L$999,'Growth rates'!$B$4:$B$999,Demands!$A378,'Growth rates'!$C$4:$C$999,$W378)</f>
        <v>2.562253791962485</v>
      </c>
      <c r="AH378" s="2">
        <f>SUMIFS('Growth rates'!M$4:M$999,'Growth rates'!$B$4:$B$999,Demands!$A378,'Growth rates'!$C$4:$C$999,$W378)</f>
        <v>2.7071751260564967</v>
      </c>
      <c r="AI378" s="2">
        <f>SUMIFS('Growth rates'!N$4:N$999,'Growth rates'!$B$4:$B$999,Demands!$A378,'Growth rates'!$C$4:$C$999,$W378)</f>
        <v>2.8444792313601064</v>
      </c>
      <c r="AJ378" s="2">
        <f>SUMIFS('Growth rates'!O$4:O$999,'Growth rates'!$B$4:$B$999,Demands!$A378,'Growth rates'!$C$4:$C$999,$W378)</f>
        <v>2.9549254946582693</v>
      </c>
      <c r="AK378" s="2">
        <f>SUMIFS('Growth rates'!P$4:P$999,'Growth rates'!$B$4:$B$999,Demands!$A378,'Growth rates'!$C$4:$C$999,$W378)</f>
        <v>3.0370861078838431</v>
      </c>
      <c r="AL378" s="2">
        <f>SUMIFS('Growth rates'!Q$4:Q$999,'Growth rates'!$B$4:$B$999,Demands!$A378,'Growth rates'!$C$4:$C$999,$W378)</f>
        <v>3.0973792306492731</v>
      </c>
      <c r="AM378" s="2">
        <f>SUMIFS('Growth rates'!R$4:R$999,'Growth rates'!$B$4:$B$999,Demands!$A378,'Growth rates'!$C$4:$C$999,$W378)</f>
        <v>3.1416743651585346</v>
      </c>
      <c r="AN378" s="2">
        <f>SUMIFS('Growth rates'!S$4:S$999,'Growth rates'!$B$4:$B$999,Demands!$A378,'Growth rates'!$C$4:$C$999,$W378)</f>
        <v>3.1774758406889148</v>
      </c>
      <c r="AO378" s="2">
        <f>SUMIFS('Growth rates'!T$4:T$999,'Growth rates'!$B$4:$B$999,Demands!$A378,'Growth rates'!$C$4:$C$999,$W378)</f>
        <v>3.2065842136028953</v>
      </c>
      <c r="AP378" s="2">
        <f>SUMIFS('Growth rates'!U$4:U$999,'Growth rates'!$B$4:$B$999,Demands!$A378,'Growth rates'!$C$4:$C$999,$W378)</f>
        <v>3.2230424439861767</v>
      </c>
      <c r="AR378">
        <f>VLOOKUP(C378&amp;A378,Driver_elast!$A$2:$E$1161,5,FALSE)</f>
        <v>0.89544100000000004</v>
      </c>
      <c r="AS378">
        <f t="shared" si="120"/>
        <v>0.89544100000000004</v>
      </c>
      <c r="AT378">
        <f t="shared" si="121"/>
        <v>0.1790882</v>
      </c>
      <c r="AV378" s="2" cm="1">
        <f t="array" ref="AV378">TREND($AR378:$AS378,$AR$3:$AS$3,AV$1)</f>
        <v>0.89544100000000004</v>
      </c>
      <c r="AW378" s="2" cm="1">
        <f t="array" ref="AW378">TREND($AR378:$AS378,$AR$3:$AS$3,AW$1)</f>
        <v>0.89544100000000004</v>
      </c>
      <c r="AX378" s="2" cm="1">
        <f t="array" ref="AX378">TREND($AR378:$AS378,$AR$3:$AS$3,AX$1)</f>
        <v>0.89544100000000004</v>
      </c>
      <c r="AY378" s="2" cm="1">
        <f t="array" ref="AY378">TREND($AR378:$AS378,$AR$3:$AS$3,AY$1)</f>
        <v>0.89544100000000004</v>
      </c>
      <c r="AZ378" s="2" cm="1">
        <f t="array" ref="AZ378">TREND($AR378:$AS378,$AR$3:$AS$3,AZ$1)</f>
        <v>0.89544100000000004</v>
      </c>
      <c r="BA378" s="2" cm="1">
        <f t="array" ref="BA378">TREND($AR378:$AS378,$AR$3:$AS$3,BA$1)</f>
        <v>0.89544100000000004</v>
      </c>
      <c r="BB378" s="2" cm="1">
        <f t="array" ref="BB378">TREND($AR378:$AS378,$AR$3:$AS$3,BB$1)</f>
        <v>0.89544100000000004</v>
      </c>
      <c r="BC378" s="2" cm="1">
        <f t="array" ref="BC378">TREND($AR378:$AS378,$AR$3:$AS$3,BC$1)</f>
        <v>0.89544100000000004</v>
      </c>
      <c r="BD378" s="2" cm="1">
        <f t="array" ref="BD378">TREND($AR378:$AS378,$AR$3:$AS$3,BD$1)</f>
        <v>0.89544100000000004</v>
      </c>
      <c r="BE378" s="2" cm="1">
        <f t="array" ref="BE378">TREND($AR378:$AS378,$AR$3:$AS$3,BE$1)</f>
        <v>0.89544100000000004</v>
      </c>
      <c r="BF378" s="20" cm="1">
        <f t="array" ref="BF378">TREND($AS378:$AT378,$AS$3:$AT$3,BF$1)</f>
        <v>0.80589690000000047</v>
      </c>
      <c r="BG378" s="20" cm="1">
        <f t="array" ref="BG378">TREND($AS378:$AT378,$AS$3:$AT$3,BG$1)</f>
        <v>0.71635279999999568</v>
      </c>
      <c r="BH378" s="20" cm="1">
        <f t="array" ref="BH378">TREND($AS378:$AT378,$AS$3:$AT$3,BH$1)</f>
        <v>0.626808699999998</v>
      </c>
      <c r="BI378" s="20" cm="1">
        <f t="array" ref="BI378">TREND($AS378:$AT378,$AS$3:$AT$3,BI$1)</f>
        <v>0.53726460000000031</v>
      </c>
      <c r="BJ378" s="20" cm="1">
        <f t="array" ref="BJ378">TREND($AS378:$AT378,$AS$3:$AT$3,BJ$1)</f>
        <v>0.44772049999999552</v>
      </c>
      <c r="BK378" s="20" cm="1">
        <f t="array" ref="BK378">TREND($AS378:$AT378,$AS$3:$AT$3,BK$1)</f>
        <v>0.35817639999999784</v>
      </c>
      <c r="BL378" s="20" cm="1">
        <f t="array" ref="BL378">TREND($AS378:$AT378,$AS$3:$AT$3,BL$1)</f>
        <v>0.26863230000000016</v>
      </c>
      <c r="BM378" s="20" cm="1">
        <f t="array" ref="BM378">TREND($AS378:$AT378,$AS$3:$AT$3,BM$1)</f>
        <v>0.17908819999999537</v>
      </c>
    </row>
    <row r="379" spans="1:65" x14ac:dyDescent="0.35">
      <c r="A379" t="str">
        <f>IF(BYDem!B377="","\I:",BYDem!B377)</f>
        <v>China</v>
      </c>
      <c r="B379" t="str">
        <f>BYDem!E377</f>
        <v>INM</v>
      </c>
      <c r="C379" t="str">
        <f t="shared" si="122"/>
        <v>INM</v>
      </c>
      <c r="D379" s="4">
        <f>SUMIFS(BYDem!$M$2:$M$2000,BYDem!$B$2:$B$2000,Demands!$A379,BYDem!$E$2:$E$2000,Demands!$B379)</f>
        <v>2631</v>
      </c>
      <c r="E379" s="4">
        <f t="shared" si="103"/>
        <v>2718.8583698809439</v>
      </c>
      <c r="F379" s="4">
        <f t="shared" si="104"/>
        <v>3221.6529043063656</v>
      </c>
      <c r="G379" s="4">
        <f t="shared" si="105"/>
        <v>3648.5068404280119</v>
      </c>
      <c r="H379" s="4">
        <f t="shared" si="106"/>
        <v>4013.8108040801908</v>
      </c>
      <c r="I379" s="4">
        <f t="shared" si="107"/>
        <v>4293.2736347445161</v>
      </c>
      <c r="J379" s="4">
        <f t="shared" si="108"/>
        <v>4551.7848887194205</v>
      </c>
      <c r="K379" s="4">
        <f t="shared" si="109"/>
        <v>4786.0733853024185</v>
      </c>
      <c r="L379" s="4">
        <f t="shared" si="110"/>
        <v>4984.3242508973854</v>
      </c>
      <c r="M379" s="4">
        <f t="shared" si="111"/>
        <v>5171.5301871681668</v>
      </c>
      <c r="N379" s="4">
        <f t="shared" si="112"/>
        <v>5328.1440688791927</v>
      </c>
      <c r="O379" s="4">
        <f t="shared" si="113"/>
        <v>5438.0331729845411</v>
      </c>
      <c r="P379" s="4">
        <f t="shared" si="114"/>
        <v>5508.4594264358566</v>
      </c>
      <c r="Q379" s="4">
        <f t="shared" si="115"/>
        <v>5552.2820972247773</v>
      </c>
      <c r="R379" s="4">
        <f t="shared" si="116"/>
        <v>5578.9274990192444</v>
      </c>
      <c r="S379" s="4">
        <f t="shared" si="117"/>
        <v>5596.0586419575229</v>
      </c>
      <c r="T379" s="4">
        <f t="shared" si="118"/>
        <v>5606.4610050920055</v>
      </c>
      <c r="U379" s="4">
        <f t="shared" si="119"/>
        <v>5610.430375355535</v>
      </c>
      <c r="W379" s="5" t="str">
        <f>VLOOKUP(C379&amp;A379,Driver_elast!$A$2:$D$1161,4,FALSE)</f>
        <v>GDPIND</v>
      </c>
      <c r="X379" s="5">
        <v>1</v>
      </c>
      <c r="Y379" s="2">
        <f>SUMIFS('Growth rates'!D$4:D$999,'Growth rates'!$B$4:$B$999,Demands!$A379,'Growth rates'!$C$4:$C$999,$W379)</f>
        <v>1</v>
      </c>
      <c r="Z379" s="2">
        <f>SUMIFS('Growth rates'!E$4:E$999,'Growth rates'!$B$4:$B$999,Demands!$A379,'Growth rates'!$C$4:$C$999,$W379)</f>
        <v>1.0509392441389105</v>
      </c>
      <c r="AA379" s="2">
        <f>SUMIFS('Growth rates'!F$4:F$999,'Growth rates'!$B$4:$B$999,Demands!$A379,'Growth rates'!$C$4:$C$999,$W379)</f>
        <v>1.3474031159501041</v>
      </c>
      <c r="AB379" s="2">
        <f>SUMIFS('Growth rates'!G$4:G$999,'Growth rates'!$B$4:$B$999,Demands!$A379,'Growth rates'!$C$4:$C$999,$W379)</f>
        <v>1.6197286053633237</v>
      </c>
      <c r="AC379" s="2">
        <f>SUMIFS('Growth rates'!H$4:H$999,'Growth rates'!$B$4:$B$999,Demands!$A379,'Growth rates'!$C$4:$C$999,$W379)</f>
        <v>1.8671126439320389</v>
      </c>
      <c r="AD379" s="2">
        <f>SUMIFS('Growth rates'!I$4:I$999,'Growth rates'!$B$4:$B$999,Demands!$A379,'Growth rates'!$C$4:$C$999,$W379)</f>
        <v>2.0654150023796727</v>
      </c>
      <c r="AE379" s="2">
        <f>SUMIFS('Growth rates'!J$4:J$999,'Growth rates'!$B$4:$B$999,Demands!$A379,'Growth rates'!$C$4:$C$999,$W379)</f>
        <v>2.2551242123752671</v>
      </c>
      <c r="AF379" s="2">
        <f>SUMIFS('Growth rates'!K$4:K$999,'Growth rates'!$B$4:$B$999,Demands!$A379,'Growth rates'!$C$4:$C$999,$W379)</f>
        <v>2.4321880639826672</v>
      </c>
      <c r="AG379" s="2">
        <f>SUMIFS('Growth rates'!L$4:L$999,'Growth rates'!$B$4:$B$999,Demands!$A379,'Growth rates'!$C$4:$C$999,$W379)</f>
        <v>2.5858700962668228</v>
      </c>
      <c r="AH379" s="2">
        <f>SUMIFS('Growth rates'!M$4:M$999,'Growth rates'!$B$4:$B$999,Demands!$A379,'Growth rates'!$C$4:$C$999,$W379)</f>
        <v>2.7340230232535911</v>
      </c>
      <c r="AI379" s="2">
        <f>SUMIFS('Growth rates'!N$4:N$999,'Growth rates'!$B$4:$B$999,Demands!$A379,'Growth rates'!$C$4:$C$999,$W379)</f>
        <v>2.8743564244290631</v>
      </c>
      <c r="AJ379" s="2">
        <f>SUMIFS('Growth rates'!O$4:O$999,'Growth rates'!$B$4:$B$999,Demands!$A379,'Growth rates'!$C$4:$C$999,$W379)</f>
        <v>2.9873931348053375</v>
      </c>
      <c r="AK379" s="2">
        <f>SUMIFS('Growth rates'!P$4:P$999,'Growth rates'!$B$4:$B$999,Demands!$A379,'Growth rates'!$C$4:$C$999,$W379)</f>
        <v>3.071702782549155</v>
      </c>
      <c r="AL379" s="2">
        <f>SUMIFS('Growth rates'!Q$4:Q$999,'Growth rates'!$B$4:$B$999,Demands!$A379,'Growth rates'!$C$4:$C$999,$W379)</f>
        <v>3.1338307050520289</v>
      </c>
      <c r="AM379" s="2">
        <f>SUMIFS('Growth rates'!R$4:R$999,'Growth rates'!$B$4:$B$999,Demands!$A379,'Growth rates'!$C$4:$C$999,$W379)</f>
        <v>3.1797131424307552</v>
      </c>
      <c r="AN379" s="2">
        <f>SUMIFS('Growth rates'!S$4:S$999,'Growth rates'!$B$4:$B$999,Demands!$A379,'Growth rates'!$C$4:$C$999,$W379)</f>
        <v>3.2169483496522568</v>
      </c>
      <c r="AO379" s="2">
        <f>SUMIFS('Growth rates'!T$4:T$999,'Growth rates'!$B$4:$B$999,Demands!$A379,'Growth rates'!$C$4:$C$999,$W379)</f>
        <v>3.2473545946316014</v>
      </c>
      <c r="AP379" s="2">
        <f>SUMIFS('Growth rates'!U$4:U$999,'Growth rates'!$B$4:$B$999,Demands!$A379,'Growth rates'!$C$4:$C$999,$W379)</f>
        <v>3.2648902793171928</v>
      </c>
      <c r="AR379">
        <f>VLOOKUP(C379&amp;A379,Driver_elast!$A$2:$E$1161,5,FALSE)</f>
        <v>0.65555600000000003</v>
      </c>
      <c r="AS379">
        <f t="shared" si="120"/>
        <v>0.65555600000000003</v>
      </c>
      <c r="AT379">
        <f t="shared" si="121"/>
        <v>0.13111120000000001</v>
      </c>
      <c r="AV379" s="2" cm="1">
        <f t="array" ref="AV379">TREND($AR379:$AS379,$AR$3:$AS$3,AV$1)</f>
        <v>0.65555600000000003</v>
      </c>
      <c r="AW379" s="2" cm="1">
        <f t="array" ref="AW379">TREND($AR379:$AS379,$AR$3:$AS$3,AW$1)</f>
        <v>0.65555600000000003</v>
      </c>
      <c r="AX379" s="2" cm="1">
        <f t="array" ref="AX379">TREND($AR379:$AS379,$AR$3:$AS$3,AX$1)</f>
        <v>0.65555600000000003</v>
      </c>
      <c r="AY379" s="2" cm="1">
        <f t="array" ref="AY379">TREND($AR379:$AS379,$AR$3:$AS$3,AY$1)</f>
        <v>0.65555600000000003</v>
      </c>
      <c r="AZ379" s="2" cm="1">
        <f t="array" ref="AZ379">TREND($AR379:$AS379,$AR$3:$AS$3,AZ$1)</f>
        <v>0.65555600000000003</v>
      </c>
      <c r="BA379" s="2" cm="1">
        <f t="array" ref="BA379">TREND($AR379:$AS379,$AR$3:$AS$3,BA$1)</f>
        <v>0.65555600000000003</v>
      </c>
      <c r="BB379" s="2" cm="1">
        <f t="array" ref="BB379">TREND($AR379:$AS379,$AR$3:$AS$3,BB$1)</f>
        <v>0.65555600000000003</v>
      </c>
      <c r="BC379" s="2" cm="1">
        <f t="array" ref="BC379">TREND($AR379:$AS379,$AR$3:$AS$3,BC$1)</f>
        <v>0.65555600000000003</v>
      </c>
      <c r="BD379" s="2" cm="1">
        <f t="array" ref="BD379">TREND($AR379:$AS379,$AR$3:$AS$3,BD$1)</f>
        <v>0.65555600000000003</v>
      </c>
      <c r="BE379" s="2" cm="1">
        <f t="array" ref="BE379">TREND($AR379:$AS379,$AR$3:$AS$3,BE$1)</f>
        <v>0.65555600000000003</v>
      </c>
      <c r="BF379" s="20" cm="1">
        <f t="array" ref="BF379">TREND($AS379:$AT379,$AS$3:$AT$3,BF$1)</f>
        <v>0.59000040000000098</v>
      </c>
      <c r="BG379" s="20" cm="1">
        <f t="array" ref="BG379">TREND($AS379:$AT379,$AS$3:$AT$3,BG$1)</f>
        <v>0.52444479999999771</v>
      </c>
      <c r="BH379" s="20" cm="1">
        <f t="array" ref="BH379">TREND($AS379:$AT379,$AS$3:$AT$3,BH$1)</f>
        <v>0.458889199999998</v>
      </c>
      <c r="BI379" s="20" cm="1">
        <f t="array" ref="BI379">TREND($AS379:$AT379,$AS$3:$AT$3,BI$1)</f>
        <v>0.39333359999999828</v>
      </c>
      <c r="BJ379" s="20" cm="1">
        <f t="array" ref="BJ379">TREND($AS379:$AT379,$AS$3:$AT$3,BJ$1)</f>
        <v>0.32777799999999857</v>
      </c>
      <c r="BK379" s="20" cm="1">
        <f t="array" ref="BK379">TREND($AS379:$AT379,$AS$3:$AT$3,BK$1)</f>
        <v>0.26222239999999886</v>
      </c>
      <c r="BL379" s="20" cm="1">
        <f t="array" ref="BL379">TREND($AS379:$AT379,$AS$3:$AT$3,BL$1)</f>
        <v>0.19666679999999914</v>
      </c>
      <c r="BM379" s="20" cm="1">
        <f t="array" ref="BM379">TREND($AS379:$AT379,$AS$3:$AT$3,BM$1)</f>
        <v>0.13111119999999943</v>
      </c>
    </row>
    <row r="380" spans="1:65" x14ac:dyDescent="0.35">
      <c r="A380" t="str">
        <f>IF(BYDem!B378="","\I:",BYDem!B378)</f>
        <v>China</v>
      </c>
      <c r="B380" t="str">
        <f>BYDem!E378</f>
        <v>IOI</v>
      </c>
      <c r="C380" t="str">
        <f t="shared" si="122"/>
        <v>IOI</v>
      </c>
      <c r="D380" s="4">
        <f>SUMIFS(BYDem!$M$2:$M$2000,BYDem!$B$2:$B$2000,Demands!$A380,BYDem!$E$2:$E$2000,Demands!$B380)</f>
        <v>5160.4724436433598</v>
      </c>
      <c r="E380" s="4">
        <f t="shared" si="103"/>
        <v>5408.8990603498723</v>
      </c>
      <c r="F380" s="4">
        <f t="shared" si="104"/>
        <v>6850.8789656911958</v>
      </c>
      <c r="G380" s="4">
        <f t="shared" si="105"/>
        <v>8159.4376543478138</v>
      </c>
      <c r="H380" s="4">
        <f t="shared" si="106"/>
        <v>9337.1678674066698</v>
      </c>
      <c r="I380" s="4">
        <f t="shared" si="107"/>
        <v>10274.360123251379</v>
      </c>
      <c r="J380" s="4">
        <f t="shared" si="108"/>
        <v>11166.210576409077</v>
      </c>
      <c r="K380" s="4">
        <f t="shared" si="109"/>
        <v>11994.765720460817</v>
      </c>
      <c r="L380" s="4">
        <f t="shared" si="110"/>
        <v>12711.030962911087</v>
      </c>
      <c r="M380" s="4">
        <f t="shared" si="111"/>
        <v>13399.271856672869</v>
      </c>
      <c r="N380" s="4">
        <f t="shared" si="112"/>
        <v>13984.248810599855</v>
      </c>
      <c r="O380" s="4">
        <f t="shared" si="113"/>
        <v>14400.029374837985</v>
      </c>
      <c r="P380" s="4">
        <f t="shared" si="114"/>
        <v>14668.874693898437</v>
      </c>
      <c r="Q380" s="4">
        <f t="shared" si="115"/>
        <v>14837.107951503036</v>
      </c>
      <c r="R380" s="4">
        <f t="shared" si="116"/>
        <v>14939.754978453995</v>
      </c>
      <c r="S380" s="4">
        <f t="shared" si="117"/>
        <v>15005.889081000389</v>
      </c>
      <c r="T380" s="4">
        <f t="shared" si="118"/>
        <v>15046.101282855363</v>
      </c>
      <c r="U380" s="4">
        <f t="shared" si="119"/>
        <v>15061.458168681129</v>
      </c>
      <c r="W380" s="5" t="str">
        <f>VLOOKUP(C380&amp;A380,Driver_elast!$A$2:$D$1161,4,FALSE)</f>
        <v>GDPIND</v>
      </c>
      <c r="X380" s="5">
        <v>1</v>
      </c>
      <c r="Y380" s="2">
        <f>SUMIFS('Growth rates'!D$4:D$999,'Growth rates'!$B$4:$B$999,Demands!$A380,'Growth rates'!$C$4:$C$999,$W380)</f>
        <v>1</v>
      </c>
      <c r="Z380" s="2">
        <f>SUMIFS('Growth rates'!E$4:E$999,'Growth rates'!$B$4:$B$999,Demands!$A380,'Growth rates'!$C$4:$C$999,$W380)</f>
        <v>1.0509392441389105</v>
      </c>
      <c r="AA380" s="2">
        <f>SUMIFS('Growth rates'!F$4:F$999,'Growth rates'!$B$4:$B$999,Demands!$A380,'Growth rates'!$C$4:$C$999,$W380)</f>
        <v>1.3474031159501041</v>
      </c>
      <c r="AB380" s="2">
        <f>SUMIFS('Growth rates'!G$4:G$999,'Growth rates'!$B$4:$B$999,Demands!$A380,'Growth rates'!$C$4:$C$999,$W380)</f>
        <v>1.6197286053633237</v>
      </c>
      <c r="AC380" s="2">
        <f>SUMIFS('Growth rates'!H$4:H$999,'Growth rates'!$B$4:$B$999,Demands!$A380,'Growth rates'!$C$4:$C$999,$W380)</f>
        <v>1.8671126439320389</v>
      </c>
      <c r="AD380" s="2">
        <f>SUMIFS('Growth rates'!I$4:I$999,'Growth rates'!$B$4:$B$999,Demands!$A380,'Growth rates'!$C$4:$C$999,$W380)</f>
        <v>2.0654150023796727</v>
      </c>
      <c r="AE380" s="2">
        <f>SUMIFS('Growth rates'!J$4:J$999,'Growth rates'!$B$4:$B$999,Demands!$A380,'Growth rates'!$C$4:$C$999,$W380)</f>
        <v>2.2551242123752671</v>
      </c>
      <c r="AF380" s="2">
        <f>SUMIFS('Growth rates'!K$4:K$999,'Growth rates'!$B$4:$B$999,Demands!$A380,'Growth rates'!$C$4:$C$999,$W380)</f>
        <v>2.4321880639826672</v>
      </c>
      <c r="AG380" s="2">
        <f>SUMIFS('Growth rates'!L$4:L$999,'Growth rates'!$B$4:$B$999,Demands!$A380,'Growth rates'!$C$4:$C$999,$W380)</f>
        <v>2.5858700962668228</v>
      </c>
      <c r="AH380" s="2">
        <f>SUMIFS('Growth rates'!M$4:M$999,'Growth rates'!$B$4:$B$999,Demands!$A380,'Growth rates'!$C$4:$C$999,$W380)</f>
        <v>2.7340230232535911</v>
      </c>
      <c r="AI380" s="2">
        <f>SUMIFS('Growth rates'!N$4:N$999,'Growth rates'!$B$4:$B$999,Demands!$A380,'Growth rates'!$C$4:$C$999,$W380)</f>
        <v>2.8743564244290631</v>
      </c>
      <c r="AJ380" s="2">
        <f>SUMIFS('Growth rates'!O$4:O$999,'Growth rates'!$B$4:$B$999,Demands!$A380,'Growth rates'!$C$4:$C$999,$W380)</f>
        <v>2.9873931348053375</v>
      </c>
      <c r="AK380" s="2">
        <f>SUMIFS('Growth rates'!P$4:P$999,'Growth rates'!$B$4:$B$999,Demands!$A380,'Growth rates'!$C$4:$C$999,$W380)</f>
        <v>3.071702782549155</v>
      </c>
      <c r="AL380" s="2">
        <f>SUMIFS('Growth rates'!Q$4:Q$999,'Growth rates'!$B$4:$B$999,Demands!$A380,'Growth rates'!$C$4:$C$999,$W380)</f>
        <v>3.1338307050520289</v>
      </c>
      <c r="AM380" s="2">
        <f>SUMIFS('Growth rates'!R$4:R$999,'Growth rates'!$B$4:$B$999,Demands!$A380,'Growth rates'!$C$4:$C$999,$W380)</f>
        <v>3.1797131424307552</v>
      </c>
      <c r="AN380" s="2">
        <f>SUMIFS('Growth rates'!S$4:S$999,'Growth rates'!$B$4:$B$999,Demands!$A380,'Growth rates'!$C$4:$C$999,$W380)</f>
        <v>3.2169483496522568</v>
      </c>
      <c r="AO380" s="2">
        <f>SUMIFS('Growth rates'!T$4:T$999,'Growth rates'!$B$4:$B$999,Demands!$A380,'Growth rates'!$C$4:$C$999,$W380)</f>
        <v>3.2473545946316014</v>
      </c>
      <c r="AP380" s="2">
        <f>SUMIFS('Growth rates'!U$4:U$999,'Growth rates'!$B$4:$B$999,Demands!$A380,'Growth rates'!$C$4:$C$999,$W380)</f>
        <v>3.2648902793171928</v>
      </c>
      <c r="AR380">
        <f>VLOOKUP(C380&amp;A380,Driver_elast!$A$2:$E$1161,5,FALSE)</f>
        <v>0.94505300000000003</v>
      </c>
      <c r="AS380">
        <f t="shared" si="120"/>
        <v>0.94505300000000003</v>
      </c>
      <c r="AT380">
        <f t="shared" si="121"/>
        <v>0.1890106</v>
      </c>
      <c r="AV380" s="2" cm="1">
        <f t="array" ref="AV380">TREND($AR380:$AS380,$AR$3:$AS$3,AV$1)</f>
        <v>0.94505300000000003</v>
      </c>
      <c r="AW380" s="2" cm="1">
        <f t="array" ref="AW380">TREND($AR380:$AS380,$AR$3:$AS$3,AW$1)</f>
        <v>0.94505300000000003</v>
      </c>
      <c r="AX380" s="2" cm="1">
        <f t="array" ref="AX380">TREND($AR380:$AS380,$AR$3:$AS$3,AX$1)</f>
        <v>0.94505300000000003</v>
      </c>
      <c r="AY380" s="2" cm="1">
        <f t="array" ref="AY380">TREND($AR380:$AS380,$AR$3:$AS$3,AY$1)</f>
        <v>0.94505300000000003</v>
      </c>
      <c r="AZ380" s="2" cm="1">
        <f t="array" ref="AZ380">TREND($AR380:$AS380,$AR$3:$AS$3,AZ$1)</f>
        <v>0.94505300000000003</v>
      </c>
      <c r="BA380" s="2" cm="1">
        <f t="array" ref="BA380">TREND($AR380:$AS380,$AR$3:$AS$3,BA$1)</f>
        <v>0.94505300000000003</v>
      </c>
      <c r="BB380" s="2" cm="1">
        <f t="array" ref="BB380">TREND($AR380:$AS380,$AR$3:$AS$3,BB$1)</f>
        <v>0.94505300000000003</v>
      </c>
      <c r="BC380" s="2" cm="1">
        <f t="array" ref="BC380">TREND($AR380:$AS380,$AR$3:$AS$3,BC$1)</f>
        <v>0.94505300000000003</v>
      </c>
      <c r="BD380" s="2" cm="1">
        <f t="array" ref="BD380">TREND($AR380:$AS380,$AR$3:$AS$3,BD$1)</f>
        <v>0.94505300000000003</v>
      </c>
      <c r="BE380" s="2" cm="1">
        <f t="array" ref="BE380">TREND($AR380:$AS380,$AR$3:$AS$3,BE$1)</f>
        <v>0.94505300000000003</v>
      </c>
      <c r="BF380" s="20" cm="1">
        <f t="array" ref="BF380">TREND($AS380:$AT380,$AS$3:$AT$3,BF$1)</f>
        <v>0.85054769999999991</v>
      </c>
      <c r="BG380" s="20" cm="1">
        <f t="array" ref="BG380">TREND($AS380:$AT380,$AS$3:$AT$3,BG$1)</f>
        <v>0.75604239999999834</v>
      </c>
      <c r="BH380" s="20" cm="1">
        <f t="array" ref="BH380">TREND($AS380:$AT380,$AS$3:$AT$3,BH$1)</f>
        <v>0.66153709999999677</v>
      </c>
      <c r="BI380" s="20" cm="1">
        <f t="array" ref="BI380">TREND($AS380:$AT380,$AS$3:$AT$3,BI$1)</f>
        <v>0.56703180000000231</v>
      </c>
      <c r="BJ380" s="20" cm="1">
        <f t="array" ref="BJ380">TREND($AS380:$AT380,$AS$3:$AT$3,BJ$1)</f>
        <v>0.47252650000000074</v>
      </c>
      <c r="BK380" s="20" cm="1">
        <f t="array" ref="BK380">TREND($AS380:$AT380,$AS$3:$AT$3,BK$1)</f>
        <v>0.37802119999999917</v>
      </c>
      <c r="BL380" s="20" cm="1">
        <f t="array" ref="BL380">TREND($AS380:$AT380,$AS$3:$AT$3,BL$1)</f>
        <v>0.2835158999999976</v>
      </c>
      <c r="BM380" s="20" cm="1">
        <f t="array" ref="BM380">TREND($AS380:$AT380,$AS$3:$AT$3,BM$1)</f>
        <v>0.18901060000000314</v>
      </c>
    </row>
    <row r="381" spans="1:65" x14ac:dyDescent="0.35">
      <c r="A381" t="str">
        <f>IF(BYDem!B379="","\I:",BYDem!B379)</f>
        <v>China</v>
      </c>
      <c r="B381" t="str">
        <f>BYDem!E379</f>
        <v>ITM</v>
      </c>
      <c r="C381" t="str">
        <f t="shared" si="122"/>
        <v>ITM</v>
      </c>
      <c r="D381" s="4">
        <f>SUMIFS(BYDem!$M$2:$M$2000,BYDem!$B$2:$B$2000,Demands!$A381,BYDem!$E$2:$E$2000,Demands!$B381)</f>
        <v>3907.7591914186301</v>
      </c>
      <c r="E381" s="4">
        <f t="shared" si="103"/>
        <v>4095.8798345244222</v>
      </c>
      <c r="F381" s="4">
        <f t="shared" si="104"/>
        <v>5187.8167241166866</v>
      </c>
      <c r="G381" s="4">
        <f t="shared" si="105"/>
        <v>6178.7206188574537</v>
      </c>
      <c r="H381" s="4">
        <f t="shared" si="106"/>
        <v>7070.5548676307881</v>
      </c>
      <c r="I381" s="4">
        <f t="shared" si="107"/>
        <v>7780.2421476035261</v>
      </c>
      <c r="J381" s="4">
        <f t="shared" si="108"/>
        <v>8455.5944227601994</v>
      </c>
      <c r="K381" s="4">
        <f t="shared" si="109"/>
        <v>9083.0164301683908</v>
      </c>
      <c r="L381" s="4">
        <f t="shared" si="110"/>
        <v>9625.4070959932833</v>
      </c>
      <c r="M381" s="4">
        <f t="shared" si="111"/>
        <v>10146.576370295032</v>
      </c>
      <c r="N381" s="4">
        <f t="shared" si="112"/>
        <v>10589.549197577942</v>
      </c>
      <c r="O381" s="4">
        <f t="shared" si="113"/>
        <v>10904.398339639763</v>
      </c>
      <c r="P381" s="4">
        <f t="shared" si="114"/>
        <v>11107.981011207452</v>
      </c>
      <c r="Q381" s="4">
        <f t="shared" si="115"/>
        <v>11235.375366256565</v>
      </c>
      <c r="R381" s="4">
        <f t="shared" si="116"/>
        <v>11313.10465701821</v>
      </c>
      <c r="S381" s="4">
        <f t="shared" si="117"/>
        <v>11363.184596386984</v>
      </c>
      <c r="T381" s="4">
        <f t="shared" si="118"/>
        <v>11393.635219488269</v>
      </c>
      <c r="U381" s="4">
        <f t="shared" si="119"/>
        <v>11405.264195786966</v>
      </c>
      <c r="W381" s="5" t="str">
        <f>VLOOKUP(C381&amp;A381,Driver_elast!$A$2:$D$1161,4,FALSE)</f>
        <v>GDPIND</v>
      </c>
      <c r="X381" s="5">
        <v>1</v>
      </c>
      <c r="Y381" s="2">
        <f>SUMIFS('Growth rates'!D$4:D$999,'Growth rates'!$B$4:$B$999,Demands!$A381,'Growth rates'!$C$4:$C$999,$W381)</f>
        <v>1</v>
      </c>
      <c r="Z381" s="2">
        <f>SUMIFS('Growth rates'!E$4:E$999,'Growth rates'!$B$4:$B$999,Demands!$A381,'Growth rates'!$C$4:$C$999,$W381)</f>
        <v>1.0509392441389105</v>
      </c>
      <c r="AA381" s="2">
        <f>SUMIFS('Growth rates'!F$4:F$999,'Growth rates'!$B$4:$B$999,Demands!$A381,'Growth rates'!$C$4:$C$999,$W381)</f>
        <v>1.3474031159501041</v>
      </c>
      <c r="AB381" s="2">
        <f>SUMIFS('Growth rates'!G$4:G$999,'Growth rates'!$B$4:$B$999,Demands!$A381,'Growth rates'!$C$4:$C$999,$W381)</f>
        <v>1.6197286053633237</v>
      </c>
      <c r="AC381" s="2">
        <f>SUMIFS('Growth rates'!H$4:H$999,'Growth rates'!$B$4:$B$999,Demands!$A381,'Growth rates'!$C$4:$C$999,$W381)</f>
        <v>1.8671126439320389</v>
      </c>
      <c r="AD381" s="2">
        <f>SUMIFS('Growth rates'!I$4:I$999,'Growth rates'!$B$4:$B$999,Demands!$A381,'Growth rates'!$C$4:$C$999,$W381)</f>
        <v>2.0654150023796727</v>
      </c>
      <c r="AE381" s="2">
        <f>SUMIFS('Growth rates'!J$4:J$999,'Growth rates'!$B$4:$B$999,Demands!$A381,'Growth rates'!$C$4:$C$999,$W381)</f>
        <v>2.2551242123752671</v>
      </c>
      <c r="AF381" s="2">
        <f>SUMIFS('Growth rates'!K$4:K$999,'Growth rates'!$B$4:$B$999,Demands!$A381,'Growth rates'!$C$4:$C$999,$W381)</f>
        <v>2.4321880639826672</v>
      </c>
      <c r="AG381" s="2">
        <f>SUMIFS('Growth rates'!L$4:L$999,'Growth rates'!$B$4:$B$999,Demands!$A381,'Growth rates'!$C$4:$C$999,$W381)</f>
        <v>2.5858700962668228</v>
      </c>
      <c r="AH381" s="2">
        <f>SUMIFS('Growth rates'!M$4:M$999,'Growth rates'!$B$4:$B$999,Demands!$A381,'Growth rates'!$C$4:$C$999,$W381)</f>
        <v>2.7340230232535911</v>
      </c>
      <c r="AI381" s="2">
        <f>SUMIFS('Growth rates'!N$4:N$999,'Growth rates'!$B$4:$B$999,Demands!$A381,'Growth rates'!$C$4:$C$999,$W381)</f>
        <v>2.8743564244290631</v>
      </c>
      <c r="AJ381" s="2">
        <f>SUMIFS('Growth rates'!O$4:O$999,'Growth rates'!$B$4:$B$999,Demands!$A381,'Growth rates'!$C$4:$C$999,$W381)</f>
        <v>2.9873931348053375</v>
      </c>
      <c r="AK381" s="2">
        <f>SUMIFS('Growth rates'!P$4:P$999,'Growth rates'!$B$4:$B$999,Demands!$A381,'Growth rates'!$C$4:$C$999,$W381)</f>
        <v>3.071702782549155</v>
      </c>
      <c r="AL381" s="2">
        <f>SUMIFS('Growth rates'!Q$4:Q$999,'Growth rates'!$B$4:$B$999,Demands!$A381,'Growth rates'!$C$4:$C$999,$W381)</f>
        <v>3.1338307050520289</v>
      </c>
      <c r="AM381" s="2">
        <f>SUMIFS('Growth rates'!R$4:R$999,'Growth rates'!$B$4:$B$999,Demands!$A381,'Growth rates'!$C$4:$C$999,$W381)</f>
        <v>3.1797131424307552</v>
      </c>
      <c r="AN381" s="2">
        <f>SUMIFS('Growth rates'!S$4:S$999,'Growth rates'!$B$4:$B$999,Demands!$A381,'Growth rates'!$C$4:$C$999,$W381)</f>
        <v>3.2169483496522568</v>
      </c>
      <c r="AO381" s="2">
        <f>SUMIFS('Growth rates'!T$4:T$999,'Growth rates'!$B$4:$B$999,Demands!$A381,'Growth rates'!$C$4:$C$999,$W381)</f>
        <v>3.2473545946316014</v>
      </c>
      <c r="AP381" s="2">
        <f>SUMIFS('Growth rates'!U$4:U$999,'Growth rates'!$B$4:$B$999,Demands!$A381,'Growth rates'!$C$4:$C$999,$W381)</f>
        <v>3.2648902793171928</v>
      </c>
      <c r="AR381">
        <f>VLOOKUP(C381&amp;A381,Driver_elast!$A$2:$E$1161,5,FALSE)</f>
        <v>0.94505300000000003</v>
      </c>
      <c r="AS381">
        <f t="shared" si="120"/>
        <v>0.94505300000000003</v>
      </c>
      <c r="AT381">
        <f t="shared" si="121"/>
        <v>0.1890106</v>
      </c>
      <c r="AV381" s="2" cm="1">
        <f t="array" ref="AV381">TREND($AR381:$AS381,$AR$3:$AS$3,AV$1)</f>
        <v>0.94505300000000003</v>
      </c>
      <c r="AW381" s="2" cm="1">
        <f t="array" ref="AW381">TREND($AR381:$AS381,$AR$3:$AS$3,AW$1)</f>
        <v>0.94505300000000003</v>
      </c>
      <c r="AX381" s="2" cm="1">
        <f t="array" ref="AX381">TREND($AR381:$AS381,$AR$3:$AS$3,AX$1)</f>
        <v>0.94505300000000003</v>
      </c>
      <c r="AY381" s="2" cm="1">
        <f t="array" ref="AY381">TREND($AR381:$AS381,$AR$3:$AS$3,AY$1)</f>
        <v>0.94505300000000003</v>
      </c>
      <c r="AZ381" s="2" cm="1">
        <f t="array" ref="AZ381">TREND($AR381:$AS381,$AR$3:$AS$3,AZ$1)</f>
        <v>0.94505300000000003</v>
      </c>
      <c r="BA381" s="2" cm="1">
        <f t="array" ref="BA381">TREND($AR381:$AS381,$AR$3:$AS$3,BA$1)</f>
        <v>0.94505300000000003</v>
      </c>
      <c r="BB381" s="2" cm="1">
        <f t="array" ref="BB381">TREND($AR381:$AS381,$AR$3:$AS$3,BB$1)</f>
        <v>0.94505300000000003</v>
      </c>
      <c r="BC381" s="2" cm="1">
        <f t="array" ref="BC381">TREND($AR381:$AS381,$AR$3:$AS$3,BC$1)</f>
        <v>0.94505300000000003</v>
      </c>
      <c r="BD381" s="2" cm="1">
        <f t="array" ref="BD381">TREND($AR381:$AS381,$AR$3:$AS$3,BD$1)</f>
        <v>0.94505300000000003</v>
      </c>
      <c r="BE381" s="2" cm="1">
        <f t="array" ref="BE381">TREND($AR381:$AS381,$AR$3:$AS$3,BE$1)</f>
        <v>0.94505300000000003</v>
      </c>
      <c r="BF381" s="20" cm="1">
        <f t="array" ref="BF381">TREND($AS381:$AT381,$AS$3:$AT$3,BF$1)</f>
        <v>0.85054769999999991</v>
      </c>
      <c r="BG381" s="20" cm="1">
        <f t="array" ref="BG381">TREND($AS381:$AT381,$AS$3:$AT$3,BG$1)</f>
        <v>0.75604239999999834</v>
      </c>
      <c r="BH381" s="20" cm="1">
        <f t="array" ref="BH381">TREND($AS381:$AT381,$AS$3:$AT$3,BH$1)</f>
        <v>0.66153709999999677</v>
      </c>
      <c r="BI381" s="20" cm="1">
        <f t="array" ref="BI381">TREND($AS381:$AT381,$AS$3:$AT$3,BI$1)</f>
        <v>0.56703180000000231</v>
      </c>
      <c r="BJ381" s="20" cm="1">
        <f t="array" ref="BJ381">TREND($AS381:$AT381,$AS$3:$AT$3,BJ$1)</f>
        <v>0.47252650000000074</v>
      </c>
      <c r="BK381" s="20" cm="1">
        <f t="array" ref="BK381">TREND($AS381:$AT381,$AS$3:$AT$3,BK$1)</f>
        <v>0.37802119999999917</v>
      </c>
      <c r="BL381" s="20" cm="1">
        <f t="array" ref="BL381">TREND($AS381:$AT381,$AS$3:$AT$3,BL$1)</f>
        <v>0.2835158999999976</v>
      </c>
      <c r="BM381" s="20" cm="1">
        <f t="array" ref="BM381">TREND($AS381:$AT381,$AS$3:$AT$3,BM$1)</f>
        <v>0.18901060000000314</v>
      </c>
    </row>
    <row r="382" spans="1:65" x14ac:dyDescent="0.35">
      <c r="A382" t="str">
        <f>IF(BYDem!B380="","\I:",BYDem!B380)</f>
        <v>China</v>
      </c>
      <c r="B382" t="str">
        <f>BYDem!E380</f>
        <v>NEU</v>
      </c>
      <c r="C382" t="str">
        <f t="shared" si="122"/>
        <v>NEU</v>
      </c>
      <c r="D382" s="4">
        <f>SUMIFS(BYDem!$M$2:$M$2000,BYDem!$B$2:$B$2000,Demands!$A382,BYDem!$E$2:$E$2000,Demands!$B382)</f>
        <v>1413.8515702728</v>
      </c>
      <c r="E382" s="4">
        <f t="shared" si="103"/>
        <v>1527.0389420243707</v>
      </c>
      <c r="F382" s="4">
        <f t="shared" si="104"/>
        <v>2174.8938958554395</v>
      </c>
      <c r="G382" s="4">
        <f t="shared" si="105"/>
        <v>2836.5178589024799</v>
      </c>
      <c r="H382" s="4">
        <f t="shared" si="106"/>
        <v>3484.2925301790001</v>
      </c>
      <c r="I382" s="4">
        <f t="shared" si="107"/>
        <v>4045.0586321504538</v>
      </c>
      <c r="J382" s="4">
        <f t="shared" si="108"/>
        <v>4616.9907189599908</v>
      </c>
      <c r="K382" s="4">
        <f t="shared" si="109"/>
        <v>5200.4505950901857</v>
      </c>
      <c r="L382" s="4">
        <f t="shared" si="110"/>
        <v>5776.9104520909887</v>
      </c>
      <c r="M382" s="4">
        <f t="shared" si="111"/>
        <v>6378.1662705943709</v>
      </c>
      <c r="N382" s="4">
        <f t="shared" si="112"/>
        <v>6964.9394367503482</v>
      </c>
      <c r="O382" s="4">
        <f t="shared" si="113"/>
        <v>7472.0881637506209</v>
      </c>
      <c r="P382" s="4">
        <f t="shared" si="114"/>
        <v>7890.3646443426505</v>
      </c>
      <c r="Q382" s="4">
        <f t="shared" si="115"/>
        <v>8238.034082170203</v>
      </c>
      <c r="R382" s="4">
        <f t="shared" si="116"/>
        <v>8523.9215346034071</v>
      </c>
      <c r="S382" s="4">
        <f t="shared" si="117"/>
        <v>8749.3298313883515</v>
      </c>
      <c r="T382" s="4">
        <f t="shared" si="118"/>
        <v>8913.1256369187467</v>
      </c>
      <c r="U382" s="4">
        <f t="shared" si="119"/>
        <v>9017.2725723766616</v>
      </c>
      <c r="W382" s="5" t="str">
        <f>VLOOKUP(C382&amp;A382,Driver_elast!$A$2:$D$1161,4,FALSE)</f>
        <v>GDPPCAP</v>
      </c>
      <c r="X382" s="5">
        <v>1</v>
      </c>
      <c r="Y382" s="2">
        <f>SUMIFS('Growth rates'!D$4:D$999,'Growth rates'!$B$4:$B$999,Demands!$A382,'Growth rates'!$C$4:$C$999,$W382)</f>
        <v>1</v>
      </c>
      <c r="Z382" s="2">
        <f>SUMIFS('Growth rates'!E$4:E$999,'Growth rates'!$B$4:$B$999,Demands!$A382,'Growth rates'!$C$4:$C$999,$W382)</f>
        <v>1.0498462233711099</v>
      </c>
      <c r="AA382" s="2">
        <f>SUMIFS('Growth rates'!F$4:F$999,'Growth rates'!$B$4:$B$999,Demands!$A382,'Growth rates'!$C$4:$C$999,$W382)</f>
        <v>1.3409018188591029</v>
      </c>
      <c r="AB382" s="2">
        <f>SUMIFS('Growth rates'!G$4:G$999,'Growth rates'!$B$4:$B$999,Demands!$A382,'Growth rates'!$C$4:$C$999,$W382)</f>
        <v>1.6213436930468474</v>
      </c>
      <c r="AC382" s="2">
        <f>SUMIFS('Growth rates'!H$4:H$999,'Growth rates'!$B$4:$B$999,Demands!$A382,'Growth rates'!$C$4:$C$999,$W382)</f>
        <v>1.889888088698648</v>
      </c>
      <c r="AD382" s="2">
        <f>SUMIFS('Growth rates'!I$4:I$999,'Growth rates'!$B$4:$B$999,Demands!$A382,'Growth rates'!$C$4:$C$999,$W382)</f>
        <v>2.1233138236312037</v>
      </c>
      <c r="AE382" s="2">
        <f>SUMIFS('Growth rates'!J$4:J$999,'Growth rates'!$B$4:$B$999,Demands!$A382,'Growth rates'!$C$4:$C$999,$W382)</f>
        <v>2.367934273649686</v>
      </c>
      <c r="AF382" s="2">
        <f>SUMIFS('Growth rates'!K$4:K$999,'Growth rates'!$B$4:$B$999,Demands!$A382,'Growth rates'!$C$4:$C$999,$W382)</f>
        <v>2.62780178772296</v>
      </c>
      <c r="AG382" s="2">
        <f>SUMIFS('Growth rates'!L$4:L$999,'Growth rates'!$B$4:$B$999,Demands!$A382,'Growth rates'!$C$4:$C$999,$W382)</f>
        <v>2.898575370443885</v>
      </c>
      <c r="AH382" s="2">
        <f>SUMIFS('Growth rates'!M$4:M$999,'Growth rates'!$B$4:$B$999,Demands!$A382,'Growth rates'!$C$4:$C$999,$W382)</f>
        <v>3.2002565755280274</v>
      </c>
      <c r="AI382" s="2">
        <f>SUMIFS('Growth rates'!N$4:N$999,'Growth rates'!$B$4:$B$999,Demands!$A382,'Growth rates'!$C$4:$C$999,$W382)</f>
        <v>3.5273838064361578</v>
      </c>
      <c r="AJ382" s="2">
        <f>SUMIFS('Growth rates'!O$4:O$999,'Growth rates'!$B$4:$B$999,Demands!$A382,'Growth rates'!$C$4:$C$999,$W382)</f>
        <v>3.8484397580565575</v>
      </c>
      <c r="AK382" s="2">
        <f>SUMIFS('Growth rates'!P$4:P$999,'Growth rates'!$B$4:$B$999,Demands!$A382,'Growth rates'!$C$4:$C$999,$W382)</f>
        <v>4.1561968788608734</v>
      </c>
      <c r="AL382" s="2">
        <f>SUMIFS('Growth rates'!Q$4:Q$999,'Growth rates'!$B$4:$B$999,Demands!$A382,'Growth rates'!$C$4:$C$999,$W382)</f>
        <v>4.4614178028414972</v>
      </c>
      <c r="AM382" s="2">
        <f>SUMIFS('Growth rates'!R$4:R$999,'Growth rates'!$B$4:$B$999,Demands!$A382,'Growth rates'!$C$4:$C$999,$W382)</f>
        <v>4.7710701682413976</v>
      </c>
      <c r="AN382" s="2">
        <f>SUMIFS('Growth rates'!S$4:S$999,'Growth rates'!$B$4:$B$999,Demands!$A382,'Growth rates'!$C$4:$C$999,$W382)</f>
        <v>5.0864880179068708</v>
      </c>
      <c r="AO382" s="2">
        <f>SUMIFS('Growth rates'!T$4:T$999,'Growth rates'!$B$4:$B$999,Demands!$A382,'Growth rates'!$C$4:$C$999,$W382)</f>
        <v>5.4039010534458249</v>
      </c>
      <c r="AP382" s="2">
        <f>SUMIFS('Growth rates'!U$4:U$999,'Growth rates'!$B$4:$B$999,Demands!$A382,'Growth rates'!$C$4:$C$999,$W382)</f>
        <v>5.7196150673395696</v>
      </c>
      <c r="AR382">
        <f>VLOOKUP(C382&amp;A382,Driver_elast!$A$2:$E$1161,5,FALSE)</f>
        <v>1.6212119999999999</v>
      </c>
      <c r="AS382">
        <f t="shared" si="120"/>
        <v>1</v>
      </c>
      <c r="AT382">
        <f t="shared" si="121"/>
        <v>0.2</v>
      </c>
      <c r="AV382" s="2" cm="1">
        <f t="array" ref="AV382">TREND($AR382:$AS382,$AR$3:$AS$3,AV$1)</f>
        <v>1.6212119999999963</v>
      </c>
      <c r="AW382" s="2" cm="1">
        <f t="array" ref="AW382">TREND($AR382:$AS382,$AR$3:$AS$3,AW$1)</f>
        <v>1.606060487804875</v>
      </c>
      <c r="AX382" s="2" cm="1">
        <f t="array" ref="AX382">TREND($AR382:$AS382,$AR$3:$AS$3,AX$1)</f>
        <v>1.5303029268292647</v>
      </c>
      <c r="AY382" s="2" cm="1">
        <f t="array" ref="AY382">TREND($AR382:$AS382,$AR$3:$AS$3,AY$1)</f>
        <v>1.4545453658536545</v>
      </c>
      <c r="AZ382" s="2" cm="1">
        <f t="array" ref="AZ382">TREND($AR382:$AS382,$AR$3:$AS$3,AZ$1)</f>
        <v>1.3787878048780442</v>
      </c>
      <c r="BA382" s="2" cm="1">
        <f t="array" ref="BA382">TREND($AR382:$AS382,$AR$3:$AS$3,BA$1)</f>
        <v>1.3030302439024339</v>
      </c>
      <c r="BB382" s="2" cm="1">
        <f t="array" ref="BB382">TREND($AR382:$AS382,$AR$3:$AS$3,BB$1)</f>
        <v>1.2272726829268272</v>
      </c>
      <c r="BC382" s="2" cm="1">
        <f t="array" ref="BC382">TREND($AR382:$AS382,$AR$3:$AS$3,BC$1)</f>
        <v>1.151515121951217</v>
      </c>
      <c r="BD382" s="2" cm="1">
        <f t="array" ref="BD382">TREND($AR382:$AS382,$AR$3:$AS$3,BD$1)</f>
        <v>1.0757575609756067</v>
      </c>
      <c r="BE382" s="2" cm="1">
        <f t="array" ref="BE382">TREND($AR382:$AS382,$AR$3:$AS$3,BE$1)</f>
        <v>0.99999999999999645</v>
      </c>
      <c r="BF382" s="20" cm="1">
        <f t="array" ref="BF382">TREND($AS382:$AT382,$AS$3:$AT$3,BF$1)</f>
        <v>0.90000000000000568</v>
      </c>
      <c r="BG382" s="20" cm="1">
        <f t="array" ref="BG382">TREND($AS382:$AT382,$AS$3:$AT$3,BG$1)</f>
        <v>0.80000000000000426</v>
      </c>
      <c r="BH382" s="20" cm="1">
        <f t="array" ref="BH382">TREND($AS382:$AT382,$AS$3:$AT$3,BH$1)</f>
        <v>0.70000000000000284</v>
      </c>
      <c r="BI382" s="20" cm="1">
        <f t="array" ref="BI382">TREND($AS382:$AT382,$AS$3:$AT$3,BI$1)</f>
        <v>0.60000000000000142</v>
      </c>
      <c r="BJ382" s="20" cm="1">
        <f t="array" ref="BJ382">TREND($AS382:$AT382,$AS$3:$AT$3,BJ$1)</f>
        <v>0.5</v>
      </c>
      <c r="BK382" s="20" cm="1">
        <f t="array" ref="BK382">TREND($AS382:$AT382,$AS$3:$AT$3,BK$1)</f>
        <v>0.40000000000000568</v>
      </c>
      <c r="BL382" s="20" cm="1">
        <f t="array" ref="BL382">TREND($AS382:$AT382,$AS$3:$AT$3,BL$1)</f>
        <v>0.30000000000000426</v>
      </c>
      <c r="BM382" s="20" cm="1">
        <f t="array" ref="BM382">TREND($AS382:$AT382,$AS$3:$AT$3,BM$1)</f>
        <v>0.20000000000000284</v>
      </c>
    </row>
    <row r="383" spans="1:65" x14ac:dyDescent="0.35">
      <c r="A383" t="str">
        <f>IF(BYDem!B381="","\I:",BYDem!B381)</f>
        <v>China</v>
      </c>
      <c r="B383" t="str">
        <f>BYDem!E381</f>
        <v>ONO</v>
      </c>
      <c r="C383" t="str">
        <f t="shared" si="122"/>
        <v>ONO</v>
      </c>
      <c r="D383" s="4">
        <f>SUMIFS(BYDem!$M$2:$M$2000,BYDem!$B$2:$B$2000,Demands!$A383,BYDem!$E$2:$E$2000,Demands!$B383)</f>
        <v>3621.0557359872</v>
      </c>
      <c r="E383" s="4">
        <f t="shared" si="103"/>
        <v>3795.3743928972067</v>
      </c>
      <c r="F383" s="4">
        <f t="shared" si="104"/>
        <v>4807.1983420486604</v>
      </c>
      <c r="G383" s="4">
        <f t="shared" si="105"/>
        <v>5725.4018587194305</v>
      </c>
      <c r="H383" s="4">
        <f t="shared" si="106"/>
        <v>6551.8042453255912</v>
      </c>
      <c r="I383" s="4">
        <f t="shared" si="107"/>
        <v>7209.4233743511741</v>
      </c>
      <c r="J383" s="4">
        <f t="shared" si="108"/>
        <v>7835.2265802238207</v>
      </c>
      <c r="K383" s="4">
        <f t="shared" si="109"/>
        <v>8416.6160537100968</v>
      </c>
      <c r="L383" s="4">
        <f t="shared" si="110"/>
        <v>8919.2127428674303</v>
      </c>
      <c r="M383" s="4">
        <f t="shared" si="111"/>
        <v>9402.1450060106781</v>
      </c>
      <c r="N383" s="4">
        <f t="shared" si="112"/>
        <v>9812.6179186306963</v>
      </c>
      <c r="O383" s="4">
        <f t="shared" si="113"/>
        <v>10104.367291093875</v>
      </c>
      <c r="P383" s="4">
        <f t="shared" si="114"/>
        <v>10293.013562401129</v>
      </c>
      <c r="Q383" s="4">
        <f t="shared" si="115"/>
        <v>10411.061281691507</v>
      </c>
      <c r="R383" s="4">
        <f t="shared" si="116"/>
        <v>10483.087750155775</v>
      </c>
      <c r="S383" s="4">
        <f t="shared" si="117"/>
        <v>10529.493437616613</v>
      </c>
      <c r="T383" s="4">
        <f t="shared" si="118"/>
        <v>10557.709967357605</v>
      </c>
      <c r="U383" s="4">
        <f t="shared" si="119"/>
        <v>10568.485751961356</v>
      </c>
      <c r="W383" s="5" t="str">
        <f>VLOOKUP(C383&amp;A383,Driver_elast!$A$2:$D$1161,4,FALSE)</f>
        <v>GDPIND</v>
      </c>
      <c r="X383" s="5">
        <v>1</v>
      </c>
      <c r="Y383" s="2">
        <f>SUMIFS('Growth rates'!D$4:D$999,'Growth rates'!$B$4:$B$999,Demands!$A383,'Growth rates'!$C$4:$C$999,$W383)</f>
        <v>1</v>
      </c>
      <c r="Z383" s="2">
        <f>SUMIFS('Growth rates'!E$4:E$999,'Growth rates'!$B$4:$B$999,Demands!$A383,'Growth rates'!$C$4:$C$999,$W383)</f>
        <v>1.0509392441389105</v>
      </c>
      <c r="AA383" s="2">
        <f>SUMIFS('Growth rates'!F$4:F$999,'Growth rates'!$B$4:$B$999,Demands!$A383,'Growth rates'!$C$4:$C$999,$W383)</f>
        <v>1.3474031159501041</v>
      </c>
      <c r="AB383" s="2">
        <f>SUMIFS('Growth rates'!G$4:G$999,'Growth rates'!$B$4:$B$999,Demands!$A383,'Growth rates'!$C$4:$C$999,$W383)</f>
        <v>1.6197286053633237</v>
      </c>
      <c r="AC383" s="2">
        <f>SUMIFS('Growth rates'!H$4:H$999,'Growth rates'!$B$4:$B$999,Demands!$A383,'Growth rates'!$C$4:$C$999,$W383)</f>
        <v>1.8671126439320389</v>
      </c>
      <c r="AD383" s="2">
        <f>SUMIFS('Growth rates'!I$4:I$999,'Growth rates'!$B$4:$B$999,Demands!$A383,'Growth rates'!$C$4:$C$999,$W383)</f>
        <v>2.0654150023796727</v>
      </c>
      <c r="AE383" s="2">
        <f>SUMIFS('Growth rates'!J$4:J$999,'Growth rates'!$B$4:$B$999,Demands!$A383,'Growth rates'!$C$4:$C$999,$W383)</f>
        <v>2.2551242123752671</v>
      </c>
      <c r="AF383" s="2">
        <f>SUMIFS('Growth rates'!K$4:K$999,'Growth rates'!$B$4:$B$999,Demands!$A383,'Growth rates'!$C$4:$C$999,$W383)</f>
        <v>2.4321880639826672</v>
      </c>
      <c r="AG383" s="2">
        <f>SUMIFS('Growth rates'!L$4:L$999,'Growth rates'!$B$4:$B$999,Demands!$A383,'Growth rates'!$C$4:$C$999,$W383)</f>
        <v>2.5858700962668228</v>
      </c>
      <c r="AH383" s="2">
        <f>SUMIFS('Growth rates'!M$4:M$999,'Growth rates'!$B$4:$B$999,Demands!$A383,'Growth rates'!$C$4:$C$999,$W383)</f>
        <v>2.7340230232535911</v>
      </c>
      <c r="AI383" s="2">
        <f>SUMIFS('Growth rates'!N$4:N$999,'Growth rates'!$B$4:$B$999,Demands!$A383,'Growth rates'!$C$4:$C$999,$W383)</f>
        <v>2.8743564244290631</v>
      </c>
      <c r="AJ383" s="2">
        <f>SUMIFS('Growth rates'!O$4:O$999,'Growth rates'!$B$4:$B$999,Demands!$A383,'Growth rates'!$C$4:$C$999,$W383)</f>
        <v>2.9873931348053375</v>
      </c>
      <c r="AK383" s="2">
        <f>SUMIFS('Growth rates'!P$4:P$999,'Growth rates'!$B$4:$B$999,Demands!$A383,'Growth rates'!$C$4:$C$999,$W383)</f>
        <v>3.071702782549155</v>
      </c>
      <c r="AL383" s="2">
        <f>SUMIFS('Growth rates'!Q$4:Q$999,'Growth rates'!$B$4:$B$999,Demands!$A383,'Growth rates'!$C$4:$C$999,$W383)</f>
        <v>3.1338307050520289</v>
      </c>
      <c r="AM383" s="2">
        <f>SUMIFS('Growth rates'!R$4:R$999,'Growth rates'!$B$4:$B$999,Demands!$A383,'Growth rates'!$C$4:$C$999,$W383)</f>
        <v>3.1797131424307552</v>
      </c>
      <c r="AN383" s="2">
        <f>SUMIFS('Growth rates'!S$4:S$999,'Growth rates'!$B$4:$B$999,Demands!$A383,'Growth rates'!$C$4:$C$999,$W383)</f>
        <v>3.2169483496522568</v>
      </c>
      <c r="AO383" s="2">
        <f>SUMIFS('Growth rates'!T$4:T$999,'Growth rates'!$B$4:$B$999,Demands!$A383,'Growth rates'!$C$4:$C$999,$W383)</f>
        <v>3.2473545946316014</v>
      </c>
      <c r="AP383" s="2">
        <f>SUMIFS('Growth rates'!U$4:U$999,'Growth rates'!$B$4:$B$999,Demands!$A383,'Growth rates'!$C$4:$C$999,$W383)</f>
        <v>3.2648902793171928</v>
      </c>
      <c r="AR383">
        <f>VLOOKUP(C383&amp;A383,Driver_elast!$A$2:$E$1161,5,FALSE)</f>
        <v>0.94505300000000003</v>
      </c>
      <c r="AS383">
        <f t="shared" si="120"/>
        <v>0.94505300000000003</v>
      </c>
      <c r="AT383">
        <f t="shared" si="121"/>
        <v>0.1890106</v>
      </c>
      <c r="AV383" s="2" cm="1">
        <f t="array" ref="AV383">TREND($AR383:$AS383,$AR$3:$AS$3,AV$1)</f>
        <v>0.94505300000000003</v>
      </c>
      <c r="AW383" s="2" cm="1">
        <f t="array" ref="AW383">TREND($AR383:$AS383,$AR$3:$AS$3,AW$1)</f>
        <v>0.94505300000000003</v>
      </c>
      <c r="AX383" s="2" cm="1">
        <f t="array" ref="AX383">TREND($AR383:$AS383,$AR$3:$AS$3,AX$1)</f>
        <v>0.94505300000000003</v>
      </c>
      <c r="AY383" s="2" cm="1">
        <f t="array" ref="AY383">TREND($AR383:$AS383,$AR$3:$AS$3,AY$1)</f>
        <v>0.94505300000000003</v>
      </c>
      <c r="AZ383" s="2" cm="1">
        <f t="array" ref="AZ383">TREND($AR383:$AS383,$AR$3:$AS$3,AZ$1)</f>
        <v>0.94505300000000003</v>
      </c>
      <c r="BA383" s="2" cm="1">
        <f t="array" ref="BA383">TREND($AR383:$AS383,$AR$3:$AS$3,BA$1)</f>
        <v>0.94505300000000003</v>
      </c>
      <c r="BB383" s="2" cm="1">
        <f t="array" ref="BB383">TREND($AR383:$AS383,$AR$3:$AS$3,BB$1)</f>
        <v>0.94505300000000003</v>
      </c>
      <c r="BC383" s="2" cm="1">
        <f t="array" ref="BC383">TREND($AR383:$AS383,$AR$3:$AS$3,BC$1)</f>
        <v>0.94505300000000003</v>
      </c>
      <c r="BD383" s="2" cm="1">
        <f t="array" ref="BD383">TREND($AR383:$AS383,$AR$3:$AS$3,BD$1)</f>
        <v>0.94505300000000003</v>
      </c>
      <c r="BE383" s="2" cm="1">
        <f t="array" ref="BE383">TREND($AR383:$AS383,$AR$3:$AS$3,BE$1)</f>
        <v>0.94505300000000003</v>
      </c>
      <c r="BF383" s="20" cm="1">
        <f t="array" ref="BF383">TREND($AS383:$AT383,$AS$3:$AT$3,BF$1)</f>
        <v>0.85054769999999991</v>
      </c>
      <c r="BG383" s="20" cm="1">
        <f t="array" ref="BG383">TREND($AS383:$AT383,$AS$3:$AT$3,BG$1)</f>
        <v>0.75604239999999834</v>
      </c>
      <c r="BH383" s="20" cm="1">
        <f t="array" ref="BH383">TREND($AS383:$AT383,$AS$3:$AT$3,BH$1)</f>
        <v>0.66153709999999677</v>
      </c>
      <c r="BI383" s="20" cm="1">
        <f t="array" ref="BI383">TREND($AS383:$AT383,$AS$3:$AT$3,BI$1)</f>
        <v>0.56703180000000231</v>
      </c>
      <c r="BJ383" s="20" cm="1">
        <f t="array" ref="BJ383">TREND($AS383:$AT383,$AS$3:$AT$3,BJ$1)</f>
        <v>0.47252650000000074</v>
      </c>
      <c r="BK383" s="20" cm="1">
        <f t="array" ref="BK383">TREND($AS383:$AT383,$AS$3:$AT$3,BK$1)</f>
        <v>0.37802119999999917</v>
      </c>
      <c r="BL383" s="20" cm="1">
        <f t="array" ref="BL383">TREND($AS383:$AT383,$AS$3:$AT$3,BL$1)</f>
        <v>0.2835158999999976</v>
      </c>
      <c r="BM383" s="20" cm="1">
        <f t="array" ref="BM383">TREND($AS383:$AT383,$AS$3:$AT$3,BM$1)</f>
        <v>0.18901060000000314</v>
      </c>
    </row>
    <row r="384" spans="1:65" x14ac:dyDescent="0.35">
      <c r="A384" t="str">
        <f>IF(BYDem!B382="","\I:",BYDem!B382)</f>
        <v>China</v>
      </c>
      <c r="B384" t="str">
        <f>BYDem!E382</f>
        <v>RCK</v>
      </c>
      <c r="C384" t="str">
        <f t="shared" si="122"/>
        <v>RCK</v>
      </c>
      <c r="D384" s="4">
        <f>SUMIFS(BYDem!$M$2:$M$2000,BYDem!$B$2:$B$2000,Demands!$A384,BYDem!$E$2:$E$2000,Demands!$B384)</f>
        <v>1111.9193749062799</v>
      </c>
      <c r="E384" s="4">
        <f t="shared" si="103"/>
        <v>1158.4335963603801</v>
      </c>
      <c r="F384" s="4">
        <f t="shared" si="104"/>
        <v>1428.1371303210603</v>
      </c>
      <c r="G384" s="4">
        <f t="shared" si="105"/>
        <v>1666.9188322255259</v>
      </c>
      <c r="H384" s="4">
        <f t="shared" si="106"/>
        <v>1877.1687686005412</v>
      </c>
      <c r="I384" s="4">
        <f t="shared" si="107"/>
        <v>2041.4027376745075</v>
      </c>
      <c r="J384" s="4">
        <f t="shared" si="108"/>
        <v>2195.6672941507791</v>
      </c>
      <c r="K384" s="4">
        <f t="shared" si="109"/>
        <v>2337.4396110708644</v>
      </c>
      <c r="L384" s="4">
        <f t="shared" si="110"/>
        <v>2458.8476928876767</v>
      </c>
      <c r="M384" s="4">
        <f t="shared" si="111"/>
        <v>2574.7404294926441</v>
      </c>
      <c r="N384" s="4">
        <f t="shared" si="112"/>
        <v>2672.6798532577336</v>
      </c>
      <c r="O384" s="4">
        <f t="shared" si="113"/>
        <v>2741.8628862842334</v>
      </c>
      <c r="P384" s="4">
        <f t="shared" si="114"/>
        <v>2786.3337250739637</v>
      </c>
      <c r="Q384" s="4">
        <f t="shared" si="115"/>
        <v>2813.9910050153585</v>
      </c>
      <c r="R384" s="4">
        <f t="shared" si="116"/>
        <v>2830.7585223168289</v>
      </c>
      <c r="S384" s="4">
        <f t="shared" si="117"/>
        <v>2841.5112088078008</v>
      </c>
      <c r="T384" s="4">
        <f t="shared" si="118"/>
        <v>2848.0188067357226</v>
      </c>
      <c r="U384" s="4">
        <f t="shared" si="119"/>
        <v>2850.4550898021312</v>
      </c>
      <c r="W384" s="5" t="str">
        <f>VLOOKUP(C384&amp;A384,Driver_elast!$A$2:$D$1161,4,FALSE)</f>
        <v>GDP</v>
      </c>
      <c r="X384" s="5">
        <v>1</v>
      </c>
      <c r="Y384" s="2">
        <f>SUMIFS('Growth rates'!D$4:D$999,'Growth rates'!$B$4:$B$999,Demands!$A384,'Growth rates'!$C$4:$C$999,$W384)</f>
        <v>1</v>
      </c>
      <c r="Z384" s="2">
        <f>SUMIFS('Growth rates'!E$4:E$999,'Growth rates'!$B$4:$B$999,Demands!$A384,'Growth rates'!$C$4:$C$999,$W384)</f>
        <v>1.0501993446475055</v>
      </c>
      <c r="AA384" s="2">
        <f>SUMIFS('Growth rates'!F$4:F$999,'Growth rates'!$B$4:$B$999,Demands!$A384,'Growth rates'!$C$4:$C$999,$W384)</f>
        <v>1.3436079349621577</v>
      </c>
      <c r="AB384" s="2">
        <f>SUMIFS('Growth rates'!G$4:G$999,'Growth rates'!$B$4:$B$999,Demands!$A384,'Growth rates'!$C$4:$C$999,$W384)</f>
        <v>1.6131889360407803</v>
      </c>
      <c r="AC384" s="2">
        <f>SUMIFS('Growth rates'!H$4:H$999,'Growth rates'!$B$4:$B$999,Demands!$A384,'Growth rates'!$C$4:$C$999,$W384)</f>
        <v>1.8573589025939157</v>
      </c>
      <c r="AD384" s="2">
        <f>SUMIFS('Growth rates'!I$4:I$999,'Growth rates'!$B$4:$B$999,Demands!$A384,'Growth rates'!$C$4:$C$999,$W384)</f>
        <v>2.0523618113030975</v>
      </c>
      <c r="AE384" s="2">
        <f>SUMIFS('Growth rates'!J$4:J$999,'Growth rates'!$B$4:$B$999,Demands!$A384,'Growth rates'!$C$4:$C$999,$W384)</f>
        <v>2.2384749254700864</v>
      </c>
      <c r="AF384" s="2">
        <f>SUMIFS('Growth rates'!K$4:K$999,'Growth rates'!$B$4:$B$999,Demands!$A384,'Growth rates'!$C$4:$C$999,$W384)</f>
        <v>2.4119203018072084</v>
      </c>
      <c r="AG384" s="2">
        <f>SUMIFS('Growth rates'!L$4:L$999,'Growth rates'!$B$4:$B$999,Demands!$A384,'Growth rates'!$C$4:$C$999,$W384)</f>
        <v>2.562253791962485</v>
      </c>
      <c r="AH384" s="2">
        <f>SUMIFS('Growth rates'!M$4:M$999,'Growth rates'!$B$4:$B$999,Demands!$A384,'Growth rates'!$C$4:$C$999,$W384)</f>
        <v>2.7071751260564967</v>
      </c>
      <c r="AI384" s="2">
        <f>SUMIFS('Growth rates'!N$4:N$999,'Growth rates'!$B$4:$B$999,Demands!$A384,'Growth rates'!$C$4:$C$999,$W384)</f>
        <v>2.8444792313601064</v>
      </c>
      <c r="AJ384" s="2">
        <f>SUMIFS('Growth rates'!O$4:O$999,'Growth rates'!$B$4:$B$999,Demands!$A384,'Growth rates'!$C$4:$C$999,$W384)</f>
        <v>2.9549254946582693</v>
      </c>
      <c r="AK384" s="2">
        <f>SUMIFS('Growth rates'!P$4:P$999,'Growth rates'!$B$4:$B$999,Demands!$A384,'Growth rates'!$C$4:$C$999,$W384)</f>
        <v>3.0370861078838431</v>
      </c>
      <c r="AL384" s="2">
        <f>SUMIFS('Growth rates'!Q$4:Q$999,'Growth rates'!$B$4:$B$999,Demands!$A384,'Growth rates'!$C$4:$C$999,$W384)</f>
        <v>3.0973792306492731</v>
      </c>
      <c r="AM384" s="2">
        <f>SUMIFS('Growth rates'!R$4:R$999,'Growth rates'!$B$4:$B$999,Demands!$A384,'Growth rates'!$C$4:$C$999,$W384)</f>
        <v>3.1416743651585346</v>
      </c>
      <c r="AN384" s="2">
        <f>SUMIFS('Growth rates'!S$4:S$999,'Growth rates'!$B$4:$B$999,Demands!$A384,'Growth rates'!$C$4:$C$999,$W384)</f>
        <v>3.1774758406889148</v>
      </c>
      <c r="AO384" s="2">
        <f>SUMIFS('Growth rates'!T$4:T$999,'Growth rates'!$B$4:$B$999,Demands!$A384,'Growth rates'!$C$4:$C$999,$W384)</f>
        <v>3.2065842136028953</v>
      </c>
      <c r="AP384" s="2">
        <f>SUMIFS('Growth rates'!U$4:U$999,'Growth rates'!$B$4:$B$999,Demands!$A384,'Growth rates'!$C$4:$C$999,$W384)</f>
        <v>3.2230424439861767</v>
      </c>
      <c r="AR384">
        <f>VLOOKUP(C384&amp;A384,Driver_elast!$A$2:$E$1161,5,FALSE)</f>
        <v>0.83332499999999998</v>
      </c>
      <c r="AS384">
        <f t="shared" si="120"/>
        <v>0.83332499999999998</v>
      </c>
      <c r="AT384">
        <f t="shared" si="121"/>
        <v>0.16666500000000001</v>
      </c>
      <c r="AV384" s="2" cm="1">
        <f t="array" ref="AV384">TREND($AR384:$AS384,$AR$3:$AS$3,AV$1)</f>
        <v>0.83332499999999998</v>
      </c>
      <c r="AW384" s="2" cm="1">
        <f t="array" ref="AW384">TREND($AR384:$AS384,$AR$3:$AS$3,AW$1)</f>
        <v>0.83332499999999998</v>
      </c>
      <c r="AX384" s="2" cm="1">
        <f t="array" ref="AX384">TREND($AR384:$AS384,$AR$3:$AS$3,AX$1)</f>
        <v>0.83332499999999998</v>
      </c>
      <c r="AY384" s="2" cm="1">
        <f t="array" ref="AY384">TREND($AR384:$AS384,$AR$3:$AS$3,AY$1)</f>
        <v>0.83332499999999998</v>
      </c>
      <c r="AZ384" s="2" cm="1">
        <f t="array" ref="AZ384">TREND($AR384:$AS384,$AR$3:$AS$3,AZ$1)</f>
        <v>0.83332499999999998</v>
      </c>
      <c r="BA384" s="2" cm="1">
        <f t="array" ref="BA384">TREND($AR384:$AS384,$AR$3:$AS$3,BA$1)</f>
        <v>0.83332499999999998</v>
      </c>
      <c r="BB384" s="2" cm="1">
        <f t="array" ref="BB384">TREND($AR384:$AS384,$AR$3:$AS$3,BB$1)</f>
        <v>0.83332499999999998</v>
      </c>
      <c r="BC384" s="2" cm="1">
        <f t="array" ref="BC384">TREND($AR384:$AS384,$AR$3:$AS$3,BC$1)</f>
        <v>0.83332499999999998</v>
      </c>
      <c r="BD384" s="2" cm="1">
        <f t="array" ref="BD384">TREND($AR384:$AS384,$AR$3:$AS$3,BD$1)</f>
        <v>0.83332499999999998</v>
      </c>
      <c r="BE384" s="2" cm="1">
        <f t="array" ref="BE384">TREND($AR384:$AS384,$AR$3:$AS$3,BE$1)</f>
        <v>0.83332499999999998</v>
      </c>
      <c r="BF384" s="20" cm="1">
        <f t="array" ref="BF384">TREND($AS384:$AT384,$AS$3:$AT$3,BF$1)</f>
        <v>0.74999249999999762</v>
      </c>
      <c r="BG384" s="20" cm="1">
        <f t="array" ref="BG384">TREND($AS384:$AT384,$AS$3:$AT$3,BG$1)</f>
        <v>0.66665999999999315</v>
      </c>
      <c r="BH384" s="20" cm="1">
        <f t="array" ref="BH384">TREND($AS384:$AT384,$AS$3:$AT$3,BH$1)</f>
        <v>0.58332749999999578</v>
      </c>
      <c r="BI384" s="20" cm="1">
        <f t="array" ref="BI384">TREND($AS384:$AT384,$AS$3:$AT$3,BI$1)</f>
        <v>0.49999499999999841</v>
      </c>
      <c r="BJ384" s="20" cm="1">
        <f t="array" ref="BJ384">TREND($AS384:$AT384,$AS$3:$AT$3,BJ$1)</f>
        <v>0.41666249999999394</v>
      </c>
      <c r="BK384" s="20" cm="1">
        <f t="array" ref="BK384">TREND($AS384:$AT384,$AS$3:$AT$3,BK$1)</f>
        <v>0.33332999999999657</v>
      </c>
      <c r="BL384" s="20" cm="1">
        <f t="array" ref="BL384">TREND($AS384:$AT384,$AS$3:$AT$3,BL$1)</f>
        <v>0.24999749999999921</v>
      </c>
      <c r="BM384" s="20" cm="1">
        <f t="array" ref="BM384">TREND($AS384:$AT384,$AS$3:$AT$3,BM$1)</f>
        <v>0.16666499999999473</v>
      </c>
    </row>
    <row r="385" spans="1:65" x14ac:dyDescent="0.35">
      <c r="A385" t="str">
        <f>IF(BYDem!B383="","\I:",BYDem!B383)</f>
        <v>China</v>
      </c>
      <c r="B385" t="str">
        <f>BYDem!E383</f>
        <v>REA</v>
      </c>
      <c r="C385" t="str">
        <f t="shared" si="122"/>
        <v>REA</v>
      </c>
      <c r="D385" s="4">
        <f>SUMIFS(BYDem!$M$2:$M$2000,BYDem!$B$2:$B$2000,Demands!$A385,BYDem!$E$2:$E$2000,Demands!$B385)</f>
        <v>1600.8914826047601</v>
      </c>
      <c r="E385" s="4">
        <f t="shared" si="103"/>
        <v>1739.5472391474859</v>
      </c>
      <c r="F385" s="4">
        <f t="shared" si="104"/>
        <v>2578.0708042973274</v>
      </c>
      <c r="G385" s="4">
        <f t="shared" si="105"/>
        <v>3470.5323774876629</v>
      </c>
      <c r="H385" s="4">
        <f t="shared" si="106"/>
        <v>4376.8513526088882</v>
      </c>
      <c r="I385" s="4">
        <f t="shared" si="107"/>
        <v>5169.6903767134718</v>
      </c>
      <c r="J385" s="4">
        <f t="shared" si="108"/>
        <v>5978.5358279318625</v>
      </c>
      <c r="K385" s="4">
        <f t="shared" si="109"/>
        <v>6777.7870198708742</v>
      </c>
      <c r="L385" s="4">
        <f t="shared" si="110"/>
        <v>7506.6714414832586</v>
      </c>
      <c r="M385" s="4">
        <f t="shared" si="111"/>
        <v>8239.218535470889</v>
      </c>
      <c r="N385" s="4">
        <f t="shared" si="112"/>
        <v>8888.1123980052125</v>
      </c>
      <c r="O385" s="4">
        <f t="shared" si="113"/>
        <v>9364.4619358931759</v>
      </c>
      <c r="P385" s="4">
        <f t="shared" si="114"/>
        <v>9678.9295814102206</v>
      </c>
      <c r="Q385" s="4">
        <f t="shared" si="115"/>
        <v>9877.8444359452442</v>
      </c>
      <c r="R385" s="4">
        <f t="shared" si="116"/>
        <v>9999.7074156257568</v>
      </c>
      <c r="S385" s="4">
        <f t="shared" si="117"/>
        <v>10078.351308954416</v>
      </c>
      <c r="T385" s="4">
        <f t="shared" si="118"/>
        <v>10126.139917327289</v>
      </c>
      <c r="U385" s="4">
        <f t="shared" si="119"/>
        <v>10144.074545208037</v>
      </c>
      <c r="W385" s="5" t="str">
        <f>VLOOKUP(C385&amp;A385,Driver_elast!$A$2:$D$1161,4,FALSE)</f>
        <v>GDP</v>
      </c>
      <c r="X385" s="5">
        <v>0</v>
      </c>
      <c r="Y385" s="2">
        <f>SUMIFS('Growth rates'!D$4:D$999,'Growth rates'!$B$4:$B$999,Demands!$A385,'Growth rates'!$C$4:$C$999,$W385)</f>
        <v>1</v>
      </c>
      <c r="Z385" s="2">
        <f>SUMIFS('Growth rates'!E$4:E$999,'Growth rates'!$B$4:$B$999,Demands!$A385,'Growth rates'!$C$4:$C$999,$W385)</f>
        <v>1.0501993446475055</v>
      </c>
      <c r="AA385" s="2">
        <f>SUMIFS('Growth rates'!F$4:F$999,'Growth rates'!$B$4:$B$999,Demands!$A385,'Growth rates'!$C$4:$C$999,$W385)</f>
        <v>1.3436079349621577</v>
      </c>
      <c r="AB385" s="2">
        <f>SUMIFS('Growth rates'!G$4:G$999,'Growth rates'!$B$4:$B$999,Demands!$A385,'Growth rates'!$C$4:$C$999,$W385)</f>
        <v>1.6131889360407803</v>
      </c>
      <c r="AC385" s="2">
        <f>SUMIFS('Growth rates'!H$4:H$999,'Growth rates'!$B$4:$B$999,Demands!$A385,'Growth rates'!$C$4:$C$999,$W385)</f>
        <v>1.8573589025939157</v>
      </c>
      <c r="AD385" s="2">
        <f>SUMIFS('Growth rates'!I$4:I$999,'Growth rates'!$B$4:$B$999,Demands!$A385,'Growth rates'!$C$4:$C$999,$W385)</f>
        <v>2.0523618113030975</v>
      </c>
      <c r="AE385" s="2">
        <f>SUMIFS('Growth rates'!J$4:J$999,'Growth rates'!$B$4:$B$999,Demands!$A385,'Growth rates'!$C$4:$C$999,$W385)</f>
        <v>2.2384749254700864</v>
      </c>
      <c r="AF385" s="2">
        <f>SUMIFS('Growth rates'!K$4:K$999,'Growth rates'!$B$4:$B$999,Demands!$A385,'Growth rates'!$C$4:$C$999,$W385)</f>
        <v>2.4119203018072084</v>
      </c>
      <c r="AG385" s="2">
        <f>SUMIFS('Growth rates'!L$4:L$999,'Growth rates'!$B$4:$B$999,Demands!$A385,'Growth rates'!$C$4:$C$999,$W385)</f>
        <v>2.562253791962485</v>
      </c>
      <c r="AH385" s="2">
        <f>SUMIFS('Growth rates'!M$4:M$999,'Growth rates'!$B$4:$B$999,Demands!$A385,'Growth rates'!$C$4:$C$999,$W385)</f>
        <v>2.7071751260564967</v>
      </c>
      <c r="AI385" s="2">
        <f>SUMIFS('Growth rates'!N$4:N$999,'Growth rates'!$B$4:$B$999,Demands!$A385,'Growth rates'!$C$4:$C$999,$W385)</f>
        <v>2.8444792313601064</v>
      </c>
      <c r="AJ385" s="2">
        <f>SUMIFS('Growth rates'!O$4:O$999,'Growth rates'!$B$4:$B$999,Demands!$A385,'Growth rates'!$C$4:$C$999,$W385)</f>
        <v>2.9549254946582693</v>
      </c>
      <c r="AK385" s="2">
        <f>SUMIFS('Growth rates'!P$4:P$999,'Growth rates'!$B$4:$B$999,Demands!$A385,'Growth rates'!$C$4:$C$999,$W385)</f>
        <v>3.0370861078838431</v>
      </c>
      <c r="AL385" s="2">
        <f>SUMIFS('Growth rates'!Q$4:Q$999,'Growth rates'!$B$4:$B$999,Demands!$A385,'Growth rates'!$C$4:$C$999,$W385)</f>
        <v>3.0973792306492731</v>
      </c>
      <c r="AM385" s="2">
        <f>SUMIFS('Growth rates'!R$4:R$999,'Growth rates'!$B$4:$B$999,Demands!$A385,'Growth rates'!$C$4:$C$999,$W385)</f>
        <v>3.1416743651585346</v>
      </c>
      <c r="AN385" s="2">
        <f>SUMIFS('Growth rates'!S$4:S$999,'Growth rates'!$B$4:$B$999,Demands!$A385,'Growth rates'!$C$4:$C$999,$W385)</f>
        <v>3.1774758406889148</v>
      </c>
      <c r="AO385" s="2">
        <f>SUMIFS('Growth rates'!T$4:T$999,'Growth rates'!$B$4:$B$999,Demands!$A385,'Growth rates'!$C$4:$C$999,$W385)</f>
        <v>3.2065842136028953</v>
      </c>
      <c r="AP385" s="2">
        <f>SUMIFS('Growth rates'!U$4:U$999,'Growth rates'!$B$4:$B$999,Demands!$A385,'Growth rates'!$C$4:$C$999,$W385)</f>
        <v>3.2230424439861767</v>
      </c>
      <c r="AR385">
        <f>VLOOKUP(C385&amp;A385,Driver_elast!$A$2:$E$1161,5,FALSE)</f>
        <v>1.7253529999999999</v>
      </c>
      <c r="AS385">
        <f t="shared" si="120"/>
        <v>1.7253529999999999</v>
      </c>
      <c r="AT385">
        <f t="shared" si="121"/>
        <v>0.34507060000000001</v>
      </c>
      <c r="AV385" s="2" cm="1">
        <f t="array" ref="AV385">TREND($AR385:$AS385,$AR$3:$AS$3,AV$1)</f>
        <v>1.7253529999999999</v>
      </c>
      <c r="AW385" s="2" cm="1">
        <f t="array" ref="AW385">TREND($AR385:$AS385,$AR$3:$AS$3,AW$1)</f>
        <v>1.7253529999999999</v>
      </c>
      <c r="AX385" s="2" cm="1">
        <f t="array" ref="AX385">TREND($AR385:$AS385,$AR$3:$AS$3,AX$1)</f>
        <v>1.7253529999999999</v>
      </c>
      <c r="AY385" s="2" cm="1">
        <f t="array" ref="AY385">TREND($AR385:$AS385,$AR$3:$AS$3,AY$1)</f>
        <v>1.7253529999999999</v>
      </c>
      <c r="AZ385" s="2" cm="1">
        <f t="array" ref="AZ385">TREND($AR385:$AS385,$AR$3:$AS$3,AZ$1)</f>
        <v>1.7253529999999999</v>
      </c>
      <c r="BA385" s="2" cm="1">
        <f t="array" ref="BA385">TREND($AR385:$AS385,$AR$3:$AS$3,BA$1)</f>
        <v>1.7253529999999999</v>
      </c>
      <c r="BB385" s="2" cm="1">
        <f t="array" ref="BB385">TREND($AR385:$AS385,$AR$3:$AS$3,BB$1)</f>
        <v>1.7253529999999999</v>
      </c>
      <c r="BC385" s="2" cm="1">
        <f t="array" ref="BC385">TREND($AR385:$AS385,$AR$3:$AS$3,BC$1)</f>
        <v>1.7253529999999999</v>
      </c>
      <c r="BD385" s="2" cm="1">
        <f t="array" ref="BD385">TREND($AR385:$AS385,$AR$3:$AS$3,BD$1)</f>
        <v>1.7253529999999999</v>
      </c>
      <c r="BE385" s="2" cm="1">
        <f t="array" ref="BE385">TREND($AR385:$AS385,$AR$3:$AS$3,BE$1)</f>
        <v>1.7253529999999999</v>
      </c>
      <c r="BF385" s="20" cm="1">
        <f t="array" ref="BF385">TREND($AS385:$AT385,$AS$3:$AT$3,BF$1)</f>
        <v>1.5528177000000056</v>
      </c>
      <c r="BG385" s="20" cm="1">
        <f t="array" ref="BG385">TREND($AS385:$AT385,$AS$3:$AT$3,BG$1)</f>
        <v>1.3802823999999987</v>
      </c>
      <c r="BH385" s="20" cm="1">
        <f t="array" ref="BH385">TREND($AS385:$AT385,$AS$3:$AT$3,BH$1)</f>
        <v>1.207747100000006</v>
      </c>
      <c r="BI385" s="20" cm="1">
        <f t="array" ref="BI385">TREND($AS385:$AT385,$AS$3:$AT$3,BI$1)</f>
        <v>1.035211799999999</v>
      </c>
      <c r="BJ385" s="20" cm="1">
        <f t="array" ref="BJ385">TREND($AS385:$AT385,$AS$3:$AT$3,BJ$1)</f>
        <v>0.86267650000000629</v>
      </c>
      <c r="BK385" s="20" cm="1">
        <f t="array" ref="BK385">TREND($AS385:$AT385,$AS$3:$AT$3,BK$1)</f>
        <v>0.69014119999999934</v>
      </c>
      <c r="BL385" s="20" cm="1">
        <f t="array" ref="BL385">TREND($AS385:$AT385,$AS$3:$AT$3,BL$1)</f>
        <v>0.51760590000000661</v>
      </c>
      <c r="BM385" s="20" cm="1">
        <f t="array" ref="BM385">TREND($AS385:$AT385,$AS$3:$AT$3,BM$1)</f>
        <v>0.34507059999999967</v>
      </c>
    </row>
    <row r="386" spans="1:65" x14ac:dyDescent="0.35">
      <c r="A386" t="str">
        <f>IF(BYDem!B384="","\I:",BYDem!B384)</f>
        <v>China</v>
      </c>
      <c r="B386" t="str">
        <f>BYDem!E384</f>
        <v>RHW</v>
      </c>
      <c r="C386" t="str">
        <f t="shared" si="122"/>
        <v>RHW</v>
      </c>
      <c r="D386" s="4">
        <f>SUMIFS(BYDem!$M$2:$M$2000,BYDem!$B$2:$B$2000,Demands!$A386,BYDem!$E$2:$E$2000,Demands!$B386)</f>
        <v>3231.3129489734301</v>
      </c>
      <c r="E386" s="4">
        <f t="shared" si="103"/>
        <v>3366.4864242163808</v>
      </c>
      <c r="F386" s="4">
        <f t="shared" si="104"/>
        <v>4150.2631452079513</v>
      </c>
      <c r="G386" s="4">
        <f t="shared" si="105"/>
        <v>4844.1789297106243</v>
      </c>
      <c r="H386" s="4">
        <f t="shared" si="106"/>
        <v>5455.1794727910883</v>
      </c>
      <c r="I386" s="4">
        <f t="shared" si="107"/>
        <v>5932.4545009150834</v>
      </c>
      <c r="J386" s="4">
        <f t="shared" si="108"/>
        <v>6380.7577413828867</v>
      </c>
      <c r="K386" s="4">
        <f t="shared" si="109"/>
        <v>6792.757688329084</v>
      </c>
      <c r="L386" s="4">
        <f t="shared" si="110"/>
        <v>7145.5777899823688</v>
      </c>
      <c r="M386" s="4">
        <f t="shared" si="111"/>
        <v>7482.36992521714</v>
      </c>
      <c r="N386" s="4">
        <f t="shared" si="112"/>
        <v>7766.9885184076793</v>
      </c>
      <c r="O386" s="4">
        <f t="shared" si="113"/>
        <v>7968.0390941174755</v>
      </c>
      <c r="P386" s="4">
        <f t="shared" si="114"/>
        <v>8097.2743610585503</v>
      </c>
      <c r="Q386" s="4">
        <f t="shared" si="115"/>
        <v>8177.6482881839274</v>
      </c>
      <c r="R386" s="4">
        <f t="shared" si="116"/>
        <v>8226.3758281487244</v>
      </c>
      <c r="S386" s="4">
        <f t="shared" si="117"/>
        <v>8257.6238627442708</v>
      </c>
      <c r="T386" s="4">
        <f t="shared" si="118"/>
        <v>8276.5353827031522</v>
      </c>
      <c r="U386" s="4">
        <f t="shared" si="119"/>
        <v>8283.6153861615985</v>
      </c>
      <c r="W386" s="5" t="str">
        <f>VLOOKUP(C386&amp;A386,Driver_elast!$A$2:$D$1161,4,FALSE)</f>
        <v>GDP</v>
      </c>
      <c r="X386" s="5">
        <v>1</v>
      </c>
      <c r="Y386" s="2">
        <f>SUMIFS('Growth rates'!D$4:D$999,'Growth rates'!$B$4:$B$999,Demands!$A386,'Growth rates'!$C$4:$C$999,$W386)</f>
        <v>1</v>
      </c>
      <c r="Z386" s="2">
        <f>SUMIFS('Growth rates'!E$4:E$999,'Growth rates'!$B$4:$B$999,Demands!$A386,'Growth rates'!$C$4:$C$999,$W386)</f>
        <v>1.0501993446475055</v>
      </c>
      <c r="AA386" s="2">
        <f>SUMIFS('Growth rates'!F$4:F$999,'Growth rates'!$B$4:$B$999,Demands!$A386,'Growth rates'!$C$4:$C$999,$W386)</f>
        <v>1.3436079349621577</v>
      </c>
      <c r="AB386" s="2">
        <f>SUMIFS('Growth rates'!G$4:G$999,'Growth rates'!$B$4:$B$999,Demands!$A386,'Growth rates'!$C$4:$C$999,$W386)</f>
        <v>1.6131889360407803</v>
      </c>
      <c r="AC386" s="2">
        <f>SUMIFS('Growth rates'!H$4:H$999,'Growth rates'!$B$4:$B$999,Demands!$A386,'Growth rates'!$C$4:$C$999,$W386)</f>
        <v>1.8573589025939157</v>
      </c>
      <c r="AD386" s="2">
        <f>SUMIFS('Growth rates'!I$4:I$999,'Growth rates'!$B$4:$B$999,Demands!$A386,'Growth rates'!$C$4:$C$999,$W386)</f>
        <v>2.0523618113030975</v>
      </c>
      <c r="AE386" s="2">
        <f>SUMIFS('Growth rates'!J$4:J$999,'Growth rates'!$B$4:$B$999,Demands!$A386,'Growth rates'!$C$4:$C$999,$W386)</f>
        <v>2.2384749254700864</v>
      </c>
      <c r="AF386" s="2">
        <f>SUMIFS('Growth rates'!K$4:K$999,'Growth rates'!$B$4:$B$999,Demands!$A386,'Growth rates'!$C$4:$C$999,$W386)</f>
        <v>2.4119203018072084</v>
      </c>
      <c r="AG386" s="2">
        <f>SUMIFS('Growth rates'!L$4:L$999,'Growth rates'!$B$4:$B$999,Demands!$A386,'Growth rates'!$C$4:$C$999,$W386)</f>
        <v>2.562253791962485</v>
      </c>
      <c r="AH386" s="2">
        <f>SUMIFS('Growth rates'!M$4:M$999,'Growth rates'!$B$4:$B$999,Demands!$A386,'Growth rates'!$C$4:$C$999,$W386)</f>
        <v>2.7071751260564967</v>
      </c>
      <c r="AI386" s="2">
        <f>SUMIFS('Growth rates'!N$4:N$999,'Growth rates'!$B$4:$B$999,Demands!$A386,'Growth rates'!$C$4:$C$999,$W386)</f>
        <v>2.8444792313601064</v>
      </c>
      <c r="AJ386" s="2">
        <f>SUMIFS('Growth rates'!O$4:O$999,'Growth rates'!$B$4:$B$999,Demands!$A386,'Growth rates'!$C$4:$C$999,$W386)</f>
        <v>2.9549254946582693</v>
      </c>
      <c r="AK386" s="2">
        <f>SUMIFS('Growth rates'!P$4:P$999,'Growth rates'!$B$4:$B$999,Demands!$A386,'Growth rates'!$C$4:$C$999,$W386)</f>
        <v>3.0370861078838431</v>
      </c>
      <c r="AL386" s="2">
        <f>SUMIFS('Growth rates'!Q$4:Q$999,'Growth rates'!$B$4:$B$999,Demands!$A386,'Growth rates'!$C$4:$C$999,$W386)</f>
        <v>3.0973792306492731</v>
      </c>
      <c r="AM386" s="2">
        <f>SUMIFS('Growth rates'!R$4:R$999,'Growth rates'!$B$4:$B$999,Demands!$A386,'Growth rates'!$C$4:$C$999,$W386)</f>
        <v>3.1416743651585346</v>
      </c>
      <c r="AN386" s="2">
        <f>SUMIFS('Growth rates'!S$4:S$999,'Growth rates'!$B$4:$B$999,Demands!$A386,'Growth rates'!$C$4:$C$999,$W386)</f>
        <v>3.1774758406889148</v>
      </c>
      <c r="AO386" s="2">
        <f>SUMIFS('Growth rates'!T$4:T$999,'Growth rates'!$B$4:$B$999,Demands!$A386,'Growth rates'!$C$4:$C$999,$W386)</f>
        <v>3.2065842136028953</v>
      </c>
      <c r="AP386" s="2">
        <f>SUMIFS('Growth rates'!U$4:U$999,'Growth rates'!$B$4:$B$999,Demands!$A386,'Growth rates'!$C$4:$C$999,$W386)</f>
        <v>3.2230424439861767</v>
      </c>
      <c r="AR386">
        <f>VLOOKUP(C386&amp;A386,Driver_elast!$A$2:$E$1161,5,FALSE)</f>
        <v>0.83332499999999998</v>
      </c>
      <c r="AS386">
        <f t="shared" si="120"/>
        <v>0.83332499999999998</v>
      </c>
      <c r="AT386">
        <f t="shared" si="121"/>
        <v>0.16666500000000001</v>
      </c>
      <c r="AV386" s="2" cm="1">
        <f t="array" ref="AV386">TREND($AR386:$AS386,$AR$3:$AS$3,AV$1)</f>
        <v>0.83332499999999998</v>
      </c>
      <c r="AW386" s="2" cm="1">
        <f t="array" ref="AW386">TREND($AR386:$AS386,$AR$3:$AS$3,AW$1)</f>
        <v>0.83332499999999998</v>
      </c>
      <c r="AX386" s="2" cm="1">
        <f t="array" ref="AX386">TREND($AR386:$AS386,$AR$3:$AS$3,AX$1)</f>
        <v>0.83332499999999998</v>
      </c>
      <c r="AY386" s="2" cm="1">
        <f t="array" ref="AY386">TREND($AR386:$AS386,$AR$3:$AS$3,AY$1)</f>
        <v>0.83332499999999998</v>
      </c>
      <c r="AZ386" s="2" cm="1">
        <f t="array" ref="AZ386">TREND($AR386:$AS386,$AR$3:$AS$3,AZ$1)</f>
        <v>0.83332499999999998</v>
      </c>
      <c r="BA386" s="2" cm="1">
        <f t="array" ref="BA386">TREND($AR386:$AS386,$AR$3:$AS$3,BA$1)</f>
        <v>0.83332499999999998</v>
      </c>
      <c r="BB386" s="2" cm="1">
        <f t="array" ref="BB386">TREND($AR386:$AS386,$AR$3:$AS$3,BB$1)</f>
        <v>0.83332499999999998</v>
      </c>
      <c r="BC386" s="2" cm="1">
        <f t="array" ref="BC386">TREND($AR386:$AS386,$AR$3:$AS$3,BC$1)</f>
        <v>0.83332499999999998</v>
      </c>
      <c r="BD386" s="2" cm="1">
        <f t="array" ref="BD386">TREND($AR386:$AS386,$AR$3:$AS$3,BD$1)</f>
        <v>0.83332499999999998</v>
      </c>
      <c r="BE386" s="2" cm="1">
        <f t="array" ref="BE386">TREND($AR386:$AS386,$AR$3:$AS$3,BE$1)</f>
        <v>0.83332499999999998</v>
      </c>
      <c r="BF386" s="20" cm="1">
        <f t="array" ref="BF386">TREND($AS386:$AT386,$AS$3:$AT$3,BF$1)</f>
        <v>0.74999249999999762</v>
      </c>
      <c r="BG386" s="20" cm="1">
        <f t="array" ref="BG386">TREND($AS386:$AT386,$AS$3:$AT$3,BG$1)</f>
        <v>0.66665999999999315</v>
      </c>
      <c r="BH386" s="20" cm="1">
        <f t="array" ref="BH386">TREND($AS386:$AT386,$AS$3:$AT$3,BH$1)</f>
        <v>0.58332749999999578</v>
      </c>
      <c r="BI386" s="20" cm="1">
        <f t="array" ref="BI386">TREND($AS386:$AT386,$AS$3:$AT$3,BI$1)</f>
        <v>0.49999499999999841</v>
      </c>
      <c r="BJ386" s="20" cm="1">
        <f t="array" ref="BJ386">TREND($AS386:$AT386,$AS$3:$AT$3,BJ$1)</f>
        <v>0.41666249999999394</v>
      </c>
      <c r="BK386" s="20" cm="1">
        <f t="array" ref="BK386">TREND($AS386:$AT386,$AS$3:$AT$3,BK$1)</f>
        <v>0.33332999999999657</v>
      </c>
      <c r="BL386" s="20" cm="1">
        <f t="array" ref="BL386">TREND($AS386:$AT386,$AS$3:$AT$3,BL$1)</f>
        <v>0.24999749999999921</v>
      </c>
      <c r="BM386" s="20" cm="1">
        <f t="array" ref="BM386">TREND($AS386:$AT386,$AS$3:$AT$3,BM$1)</f>
        <v>0.16666499999999473</v>
      </c>
    </row>
    <row r="387" spans="1:65" x14ac:dyDescent="0.35">
      <c r="A387" t="str">
        <f>IF(BYDem!B385="","\I:",BYDem!B385)</f>
        <v>China</v>
      </c>
      <c r="B387" t="str">
        <f>BYDem!E385</f>
        <v>RLI</v>
      </c>
      <c r="C387" t="str">
        <f t="shared" si="122"/>
        <v>RLI</v>
      </c>
      <c r="D387" s="4">
        <f>SUMIFS(BYDem!$M$2:$M$2000,BYDem!$B$2:$B$2000,Demands!$A387,BYDem!$E$2:$E$2000,Demands!$B387)</f>
        <v>350.81590651374501</v>
      </c>
      <c r="E387" s="4">
        <f t="shared" si="103"/>
        <v>372.29846976821676</v>
      </c>
      <c r="F387" s="4">
        <f t="shared" si="104"/>
        <v>496.32226505270756</v>
      </c>
      <c r="G387" s="4">
        <f t="shared" si="105"/>
        <v>612.32448654513973</v>
      </c>
      <c r="H387" s="4">
        <f t="shared" si="106"/>
        <v>717.74031297398017</v>
      </c>
      <c r="I387" s="4">
        <f t="shared" si="107"/>
        <v>801.37906023541939</v>
      </c>
      <c r="J387" s="4">
        <f t="shared" si="108"/>
        <v>880.04149222791398</v>
      </c>
      <c r="K387" s="4">
        <f t="shared" si="109"/>
        <v>951.97832982122077</v>
      </c>
      <c r="L387" s="4">
        <f t="shared" si="110"/>
        <v>1012.945228422224</v>
      </c>
      <c r="M387" s="4">
        <f t="shared" si="111"/>
        <v>1070.2375131785582</v>
      </c>
      <c r="N387" s="4">
        <f t="shared" si="112"/>
        <v>1119.0903570583187</v>
      </c>
      <c r="O387" s="4">
        <f t="shared" si="113"/>
        <v>1153.8522486179202</v>
      </c>
      <c r="P387" s="4">
        <f t="shared" si="114"/>
        <v>1176.3099538773836</v>
      </c>
      <c r="Q387" s="4">
        <f t="shared" si="115"/>
        <v>1190.3214236757312</v>
      </c>
      <c r="R387" s="4">
        <f t="shared" si="116"/>
        <v>1198.8327236562504</v>
      </c>
      <c r="S387" s="4">
        <f t="shared" si="117"/>
        <v>1204.2973231573301</v>
      </c>
      <c r="T387" s="4">
        <f t="shared" si="118"/>
        <v>1207.6070385420587</v>
      </c>
      <c r="U387" s="4">
        <f t="shared" si="119"/>
        <v>1208.8466800751571</v>
      </c>
      <c r="W387" s="5" t="str">
        <f>VLOOKUP(C387&amp;A387,Driver_elast!$A$2:$D$1161,4,FALSE)</f>
        <v>GDP</v>
      </c>
      <c r="X387" s="5">
        <v>1</v>
      </c>
      <c r="Y387" s="2">
        <f>SUMIFS('Growth rates'!D$4:D$999,'Growth rates'!$B$4:$B$999,Demands!$A387,'Growth rates'!$C$4:$C$999,$W387)</f>
        <v>1</v>
      </c>
      <c r="Z387" s="2">
        <f>SUMIFS('Growth rates'!E$4:E$999,'Growth rates'!$B$4:$B$999,Demands!$A387,'Growth rates'!$C$4:$C$999,$W387)</f>
        <v>1.0501993446475055</v>
      </c>
      <c r="AA387" s="2">
        <f>SUMIFS('Growth rates'!F$4:F$999,'Growth rates'!$B$4:$B$999,Demands!$A387,'Growth rates'!$C$4:$C$999,$W387)</f>
        <v>1.3436079349621577</v>
      </c>
      <c r="AB387" s="2">
        <f>SUMIFS('Growth rates'!G$4:G$999,'Growth rates'!$B$4:$B$999,Demands!$A387,'Growth rates'!$C$4:$C$999,$W387)</f>
        <v>1.6131889360407803</v>
      </c>
      <c r="AC387" s="2">
        <f>SUMIFS('Growth rates'!H$4:H$999,'Growth rates'!$B$4:$B$999,Demands!$A387,'Growth rates'!$C$4:$C$999,$W387)</f>
        <v>1.8573589025939157</v>
      </c>
      <c r="AD387" s="2">
        <f>SUMIFS('Growth rates'!I$4:I$999,'Growth rates'!$B$4:$B$999,Demands!$A387,'Growth rates'!$C$4:$C$999,$W387)</f>
        <v>2.0523618113030975</v>
      </c>
      <c r="AE387" s="2">
        <f>SUMIFS('Growth rates'!J$4:J$999,'Growth rates'!$B$4:$B$999,Demands!$A387,'Growth rates'!$C$4:$C$999,$W387)</f>
        <v>2.2384749254700864</v>
      </c>
      <c r="AF387" s="2">
        <f>SUMIFS('Growth rates'!K$4:K$999,'Growth rates'!$B$4:$B$999,Demands!$A387,'Growth rates'!$C$4:$C$999,$W387)</f>
        <v>2.4119203018072084</v>
      </c>
      <c r="AG387" s="2">
        <f>SUMIFS('Growth rates'!L$4:L$999,'Growth rates'!$B$4:$B$999,Demands!$A387,'Growth rates'!$C$4:$C$999,$W387)</f>
        <v>2.562253791962485</v>
      </c>
      <c r="AH387" s="2">
        <f>SUMIFS('Growth rates'!M$4:M$999,'Growth rates'!$B$4:$B$999,Demands!$A387,'Growth rates'!$C$4:$C$999,$W387)</f>
        <v>2.7071751260564967</v>
      </c>
      <c r="AI387" s="2">
        <f>SUMIFS('Growth rates'!N$4:N$999,'Growth rates'!$B$4:$B$999,Demands!$A387,'Growth rates'!$C$4:$C$999,$W387)</f>
        <v>2.8444792313601064</v>
      </c>
      <c r="AJ387" s="2">
        <f>SUMIFS('Growth rates'!O$4:O$999,'Growth rates'!$B$4:$B$999,Demands!$A387,'Growth rates'!$C$4:$C$999,$W387)</f>
        <v>2.9549254946582693</v>
      </c>
      <c r="AK387" s="2">
        <f>SUMIFS('Growth rates'!P$4:P$999,'Growth rates'!$B$4:$B$999,Demands!$A387,'Growth rates'!$C$4:$C$999,$W387)</f>
        <v>3.0370861078838431</v>
      </c>
      <c r="AL387" s="2">
        <f>SUMIFS('Growth rates'!Q$4:Q$999,'Growth rates'!$B$4:$B$999,Demands!$A387,'Growth rates'!$C$4:$C$999,$W387)</f>
        <v>3.0973792306492731</v>
      </c>
      <c r="AM387" s="2">
        <f>SUMIFS('Growth rates'!R$4:R$999,'Growth rates'!$B$4:$B$999,Demands!$A387,'Growth rates'!$C$4:$C$999,$W387)</f>
        <v>3.1416743651585346</v>
      </c>
      <c r="AN387" s="2">
        <f>SUMIFS('Growth rates'!S$4:S$999,'Growth rates'!$B$4:$B$999,Demands!$A387,'Growth rates'!$C$4:$C$999,$W387)</f>
        <v>3.1774758406889148</v>
      </c>
      <c r="AO387" s="2">
        <f>SUMIFS('Growth rates'!T$4:T$999,'Growth rates'!$B$4:$B$999,Demands!$A387,'Growth rates'!$C$4:$C$999,$W387)</f>
        <v>3.2065842136028953</v>
      </c>
      <c r="AP387" s="2">
        <f>SUMIFS('Growth rates'!U$4:U$999,'Growth rates'!$B$4:$B$999,Demands!$A387,'Growth rates'!$C$4:$C$999,$W387)</f>
        <v>3.2230424439861767</v>
      </c>
      <c r="AR387">
        <f>VLOOKUP(C387&amp;A387,Driver_elast!$A$2:$E$1161,5,FALSE)</f>
        <v>1.2253529999999999</v>
      </c>
      <c r="AS387">
        <f t="shared" si="120"/>
        <v>1</v>
      </c>
      <c r="AT387">
        <f t="shared" si="121"/>
        <v>0.2</v>
      </c>
      <c r="AV387" s="2" cm="1">
        <f t="array" ref="AV387">TREND($AR387:$AS387,$AR$3:$AS$3,AV$1)</f>
        <v>1.2253529999999984</v>
      </c>
      <c r="AW387" s="2" cm="1">
        <f t="array" ref="AW387">TREND($AR387:$AS387,$AR$3:$AS$3,AW$1)</f>
        <v>1.2198565853658518</v>
      </c>
      <c r="AX387" s="2" cm="1">
        <f t="array" ref="AX387">TREND($AR387:$AS387,$AR$3:$AS$3,AX$1)</f>
        <v>1.192374512195121</v>
      </c>
      <c r="AY387" s="2" cm="1">
        <f t="array" ref="AY387">TREND($AR387:$AS387,$AR$3:$AS$3,AY$1)</f>
        <v>1.1648924390243884</v>
      </c>
      <c r="AZ387" s="2" cm="1">
        <f t="array" ref="AZ387">TREND($AR387:$AS387,$AR$3:$AS$3,AZ$1)</f>
        <v>1.1374103658536576</v>
      </c>
      <c r="BA387" s="2" cm="1">
        <f t="array" ref="BA387">TREND($AR387:$AS387,$AR$3:$AS$3,BA$1)</f>
        <v>1.109928292682925</v>
      </c>
      <c r="BB387" s="2" cm="1">
        <f t="array" ref="BB387">TREND($AR387:$AS387,$AR$3:$AS$3,BB$1)</f>
        <v>1.0824462195121942</v>
      </c>
      <c r="BC387" s="2" cm="1">
        <f t="array" ref="BC387">TREND($AR387:$AS387,$AR$3:$AS$3,BC$1)</f>
        <v>1.0549641463414616</v>
      </c>
      <c r="BD387" s="2" cm="1">
        <f t="array" ref="BD387">TREND($AR387:$AS387,$AR$3:$AS$3,BD$1)</f>
        <v>1.0274820731707308</v>
      </c>
      <c r="BE387" s="2" cm="1">
        <f t="array" ref="BE387">TREND($AR387:$AS387,$AR$3:$AS$3,BE$1)</f>
        <v>0.99999999999999822</v>
      </c>
      <c r="BF387" s="20" cm="1">
        <f t="array" ref="BF387">TREND($AS387:$AT387,$AS$3:$AT$3,BF$1)</f>
        <v>0.90000000000000568</v>
      </c>
      <c r="BG387" s="20" cm="1">
        <f t="array" ref="BG387">TREND($AS387:$AT387,$AS$3:$AT$3,BG$1)</f>
        <v>0.80000000000000426</v>
      </c>
      <c r="BH387" s="20" cm="1">
        <f t="array" ref="BH387">TREND($AS387:$AT387,$AS$3:$AT$3,BH$1)</f>
        <v>0.70000000000000284</v>
      </c>
      <c r="BI387" s="20" cm="1">
        <f t="array" ref="BI387">TREND($AS387:$AT387,$AS$3:$AT$3,BI$1)</f>
        <v>0.60000000000000142</v>
      </c>
      <c r="BJ387" s="20" cm="1">
        <f t="array" ref="BJ387">TREND($AS387:$AT387,$AS$3:$AT$3,BJ$1)</f>
        <v>0.5</v>
      </c>
      <c r="BK387" s="20" cm="1">
        <f t="array" ref="BK387">TREND($AS387:$AT387,$AS$3:$AT$3,BK$1)</f>
        <v>0.40000000000000568</v>
      </c>
      <c r="BL387" s="20" cm="1">
        <f t="array" ref="BL387">TREND($AS387:$AT387,$AS$3:$AT$3,BL$1)</f>
        <v>0.30000000000000426</v>
      </c>
      <c r="BM387" s="20" cm="1">
        <f t="array" ref="BM387">TREND($AS387:$AT387,$AS$3:$AT$3,BM$1)</f>
        <v>0.20000000000000284</v>
      </c>
    </row>
    <row r="388" spans="1:65" x14ac:dyDescent="0.35">
      <c r="A388" t="str">
        <f>IF(BYDem!B386="","\I:",BYDem!B386)</f>
        <v>China</v>
      </c>
      <c r="B388" t="str">
        <f>BYDem!E386</f>
        <v>ROT</v>
      </c>
      <c r="C388" t="str">
        <f t="shared" si="122"/>
        <v>ROT</v>
      </c>
      <c r="D388" s="4">
        <f>SUMIFS(BYDem!$M$2:$M$2000,BYDem!$B$2:$B$2000,Demands!$A388,BYDem!$E$2:$E$2000,Demands!$B388)</f>
        <v>0</v>
      </c>
      <c r="E388" s="4">
        <f t="shared" ref="E388:E451" si="123">(1+(Z388-Y388)/Y388*AW388)*D388</f>
        <v>0</v>
      </c>
      <c r="F388" s="4">
        <f t="shared" ref="F388:F451" si="124">(1+(AA388-Z388)/Z388*AX388)*E388</f>
        <v>0</v>
      </c>
      <c r="G388" s="4">
        <f t="shared" ref="G388:G451" si="125">(1+(AB388-AA388)/AA388*AY388)*F388</f>
        <v>0</v>
      </c>
      <c r="H388" s="4">
        <f t="shared" ref="H388:H451" si="126">(1+(AC388-AB388)/AB388*AZ388)*G388</f>
        <v>0</v>
      </c>
      <c r="I388" s="4">
        <f t="shared" ref="I388:I451" si="127">(1+(AD388-AC388)/AC388*BA388)*H388</f>
        <v>0</v>
      </c>
      <c r="J388" s="4">
        <f t="shared" ref="J388:J451" si="128">(1+(AE388-AD388)/AD388*BB388)*I388</f>
        <v>0</v>
      </c>
      <c r="K388" s="4">
        <f t="shared" ref="K388:K451" si="129">(1+(AF388-AE388)/AE388*BC388)*J388</f>
        <v>0</v>
      </c>
      <c r="L388" s="4">
        <f t="shared" ref="L388:L451" si="130">(1+(AG388-AF388)/AF388*BD388)*K388</f>
        <v>0</v>
      </c>
      <c r="M388" s="4">
        <f t="shared" ref="M388:M451" si="131">(1+(AH388-AG388)/AG388*BE388)*L388</f>
        <v>0</v>
      </c>
      <c r="N388" s="4">
        <f t="shared" ref="N388:N451" si="132">(1+(AI388-AH388)/AH388*BF388)*M388</f>
        <v>0</v>
      </c>
      <c r="O388" s="4">
        <f t="shared" ref="O388:O451" si="133">(1+(AJ388-AI388)/AI388*BG388)*N388</f>
        <v>0</v>
      </c>
      <c r="P388" s="4">
        <f t="shared" ref="P388:P451" si="134">(1+(AK388-AJ388)/AJ388*BH388)*O388</f>
        <v>0</v>
      </c>
      <c r="Q388" s="4">
        <f t="shared" ref="Q388:Q451" si="135">(1+(AL388-AK388)/AK388*BI388)*P388</f>
        <v>0</v>
      </c>
      <c r="R388" s="4">
        <f t="shared" ref="R388:R451" si="136">(1+(AM388-AL388)/AL388*BJ388)*Q388</f>
        <v>0</v>
      </c>
      <c r="S388" s="4">
        <f t="shared" ref="S388:S451" si="137">(1+(AN388-AM388)/AM388*BK388)*R388</f>
        <v>0</v>
      </c>
      <c r="T388" s="4">
        <f t="shared" ref="T388:T451" si="138">(1+(AO388-AN388)/AN388*BL388)*S388</f>
        <v>0</v>
      </c>
      <c r="U388" s="4">
        <f t="shared" ref="U388:U451" si="139">(1+(AP388-AO388)/AO388*BM388)*T388</f>
        <v>0</v>
      </c>
      <c r="W388" s="5" t="str">
        <f>VLOOKUP(C388&amp;A388,Driver_elast!$A$2:$D$1161,4,FALSE)</f>
        <v>GDP</v>
      </c>
      <c r="X388" s="5">
        <v>1</v>
      </c>
      <c r="Y388" s="2">
        <f>SUMIFS('Growth rates'!D$4:D$999,'Growth rates'!$B$4:$B$999,Demands!$A388,'Growth rates'!$C$4:$C$999,$W388)</f>
        <v>1</v>
      </c>
      <c r="Z388" s="2">
        <f>SUMIFS('Growth rates'!E$4:E$999,'Growth rates'!$B$4:$B$999,Demands!$A388,'Growth rates'!$C$4:$C$999,$W388)</f>
        <v>1.0501993446475055</v>
      </c>
      <c r="AA388" s="2">
        <f>SUMIFS('Growth rates'!F$4:F$999,'Growth rates'!$B$4:$B$999,Demands!$A388,'Growth rates'!$C$4:$C$999,$W388)</f>
        <v>1.3436079349621577</v>
      </c>
      <c r="AB388" s="2">
        <f>SUMIFS('Growth rates'!G$4:G$999,'Growth rates'!$B$4:$B$999,Demands!$A388,'Growth rates'!$C$4:$C$999,$W388)</f>
        <v>1.6131889360407803</v>
      </c>
      <c r="AC388" s="2">
        <f>SUMIFS('Growth rates'!H$4:H$999,'Growth rates'!$B$4:$B$999,Demands!$A388,'Growth rates'!$C$4:$C$999,$W388)</f>
        <v>1.8573589025939157</v>
      </c>
      <c r="AD388" s="2">
        <f>SUMIFS('Growth rates'!I$4:I$999,'Growth rates'!$B$4:$B$999,Demands!$A388,'Growth rates'!$C$4:$C$999,$W388)</f>
        <v>2.0523618113030975</v>
      </c>
      <c r="AE388" s="2">
        <f>SUMIFS('Growth rates'!J$4:J$999,'Growth rates'!$B$4:$B$999,Demands!$A388,'Growth rates'!$C$4:$C$999,$W388)</f>
        <v>2.2384749254700864</v>
      </c>
      <c r="AF388" s="2">
        <f>SUMIFS('Growth rates'!K$4:K$999,'Growth rates'!$B$4:$B$999,Demands!$A388,'Growth rates'!$C$4:$C$999,$W388)</f>
        <v>2.4119203018072084</v>
      </c>
      <c r="AG388" s="2">
        <f>SUMIFS('Growth rates'!L$4:L$999,'Growth rates'!$B$4:$B$999,Demands!$A388,'Growth rates'!$C$4:$C$999,$W388)</f>
        <v>2.562253791962485</v>
      </c>
      <c r="AH388" s="2">
        <f>SUMIFS('Growth rates'!M$4:M$999,'Growth rates'!$B$4:$B$999,Demands!$A388,'Growth rates'!$C$4:$C$999,$W388)</f>
        <v>2.7071751260564967</v>
      </c>
      <c r="AI388" s="2">
        <f>SUMIFS('Growth rates'!N$4:N$999,'Growth rates'!$B$4:$B$999,Demands!$A388,'Growth rates'!$C$4:$C$999,$W388)</f>
        <v>2.8444792313601064</v>
      </c>
      <c r="AJ388" s="2">
        <f>SUMIFS('Growth rates'!O$4:O$999,'Growth rates'!$B$4:$B$999,Demands!$A388,'Growth rates'!$C$4:$C$999,$W388)</f>
        <v>2.9549254946582693</v>
      </c>
      <c r="AK388" s="2">
        <f>SUMIFS('Growth rates'!P$4:P$999,'Growth rates'!$B$4:$B$999,Demands!$A388,'Growth rates'!$C$4:$C$999,$W388)</f>
        <v>3.0370861078838431</v>
      </c>
      <c r="AL388" s="2">
        <f>SUMIFS('Growth rates'!Q$4:Q$999,'Growth rates'!$B$4:$B$999,Demands!$A388,'Growth rates'!$C$4:$C$999,$W388)</f>
        <v>3.0973792306492731</v>
      </c>
      <c r="AM388" s="2">
        <f>SUMIFS('Growth rates'!R$4:R$999,'Growth rates'!$B$4:$B$999,Demands!$A388,'Growth rates'!$C$4:$C$999,$W388)</f>
        <v>3.1416743651585346</v>
      </c>
      <c r="AN388" s="2">
        <f>SUMIFS('Growth rates'!S$4:S$999,'Growth rates'!$B$4:$B$999,Demands!$A388,'Growth rates'!$C$4:$C$999,$W388)</f>
        <v>3.1774758406889148</v>
      </c>
      <c r="AO388" s="2">
        <f>SUMIFS('Growth rates'!T$4:T$999,'Growth rates'!$B$4:$B$999,Demands!$A388,'Growth rates'!$C$4:$C$999,$W388)</f>
        <v>3.2065842136028953</v>
      </c>
      <c r="AP388" s="2">
        <f>SUMIFS('Growth rates'!U$4:U$999,'Growth rates'!$B$4:$B$999,Demands!$A388,'Growth rates'!$C$4:$C$999,$W388)</f>
        <v>3.2230424439861767</v>
      </c>
      <c r="AR388">
        <f>VLOOKUP(C388&amp;A388,Driver_elast!$A$2:$E$1161,5,FALSE)</f>
        <v>0.83332499999999998</v>
      </c>
      <c r="AS388">
        <f t="shared" si="120"/>
        <v>0.83332499999999998</v>
      </c>
      <c r="AT388">
        <f t="shared" si="121"/>
        <v>0.16666500000000001</v>
      </c>
      <c r="AV388" s="2" cm="1">
        <f t="array" ref="AV388">TREND($AR388:$AS388,$AR$3:$AS$3,AV$1)</f>
        <v>0.83332499999999998</v>
      </c>
      <c r="AW388" s="2" cm="1">
        <f t="array" ref="AW388">TREND($AR388:$AS388,$AR$3:$AS$3,AW$1)</f>
        <v>0.83332499999999998</v>
      </c>
      <c r="AX388" s="2" cm="1">
        <f t="array" ref="AX388">TREND($AR388:$AS388,$AR$3:$AS$3,AX$1)</f>
        <v>0.83332499999999998</v>
      </c>
      <c r="AY388" s="2" cm="1">
        <f t="array" ref="AY388">TREND($AR388:$AS388,$AR$3:$AS$3,AY$1)</f>
        <v>0.83332499999999998</v>
      </c>
      <c r="AZ388" s="2" cm="1">
        <f t="array" ref="AZ388">TREND($AR388:$AS388,$AR$3:$AS$3,AZ$1)</f>
        <v>0.83332499999999998</v>
      </c>
      <c r="BA388" s="2" cm="1">
        <f t="array" ref="BA388">TREND($AR388:$AS388,$AR$3:$AS$3,BA$1)</f>
        <v>0.83332499999999998</v>
      </c>
      <c r="BB388" s="2" cm="1">
        <f t="array" ref="BB388">TREND($AR388:$AS388,$AR$3:$AS$3,BB$1)</f>
        <v>0.83332499999999998</v>
      </c>
      <c r="BC388" s="2" cm="1">
        <f t="array" ref="BC388">TREND($AR388:$AS388,$AR$3:$AS$3,BC$1)</f>
        <v>0.83332499999999998</v>
      </c>
      <c r="BD388" s="2" cm="1">
        <f t="array" ref="BD388">TREND($AR388:$AS388,$AR$3:$AS$3,BD$1)</f>
        <v>0.83332499999999998</v>
      </c>
      <c r="BE388" s="2" cm="1">
        <f t="array" ref="BE388">TREND($AR388:$AS388,$AR$3:$AS$3,BE$1)</f>
        <v>0.83332499999999998</v>
      </c>
      <c r="BF388" s="20" cm="1">
        <f t="array" ref="BF388">TREND($AS388:$AT388,$AS$3:$AT$3,BF$1)</f>
        <v>0.74999249999999762</v>
      </c>
      <c r="BG388" s="20" cm="1">
        <f t="array" ref="BG388">TREND($AS388:$AT388,$AS$3:$AT$3,BG$1)</f>
        <v>0.66665999999999315</v>
      </c>
      <c r="BH388" s="20" cm="1">
        <f t="array" ref="BH388">TREND($AS388:$AT388,$AS$3:$AT$3,BH$1)</f>
        <v>0.58332749999999578</v>
      </c>
      <c r="BI388" s="20" cm="1">
        <f t="array" ref="BI388">TREND($AS388:$AT388,$AS$3:$AT$3,BI$1)</f>
        <v>0.49999499999999841</v>
      </c>
      <c r="BJ388" s="20" cm="1">
        <f t="array" ref="BJ388">TREND($AS388:$AT388,$AS$3:$AT$3,BJ$1)</f>
        <v>0.41666249999999394</v>
      </c>
      <c r="BK388" s="20" cm="1">
        <f t="array" ref="BK388">TREND($AS388:$AT388,$AS$3:$AT$3,BK$1)</f>
        <v>0.33332999999999657</v>
      </c>
      <c r="BL388" s="20" cm="1">
        <f t="array" ref="BL388">TREND($AS388:$AT388,$AS$3:$AT$3,BL$1)</f>
        <v>0.24999749999999921</v>
      </c>
      <c r="BM388" s="20" cm="1">
        <f t="array" ref="BM388">TREND($AS388:$AT388,$AS$3:$AT$3,BM$1)</f>
        <v>0.16666499999999473</v>
      </c>
    </row>
    <row r="389" spans="1:65" x14ac:dyDescent="0.35">
      <c r="A389" t="str">
        <f>IF(BYDem!B387="","\I:",BYDem!B387)</f>
        <v>China</v>
      </c>
      <c r="B389" t="str">
        <f>BYDem!E387</f>
        <v>RRF</v>
      </c>
      <c r="C389" t="str">
        <f t="shared" si="122"/>
        <v>RRF</v>
      </c>
      <c r="D389" s="4">
        <f>SUMIFS(BYDem!$M$2:$M$2000,BYDem!$B$2:$B$2000,Demands!$A389,BYDem!$E$2:$E$2000,Demands!$B389)</f>
        <v>451.90149884021298</v>
      </c>
      <c r="E389" s="4">
        <f t="shared" si="123"/>
        <v>479.57413954256697</v>
      </c>
      <c r="F389" s="4">
        <f t="shared" si="124"/>
        <v>639.33468044243421</v>
      </c>
      <c r="G389" s="4">
        <f t="shared" si="125"/>
        <v>788.76227704763721</v>
      </c>
      <c r="H389" s="4">
        <f t="shared" si="126"/>
        <v>924.55306954069727</v>
      </c>
      <c r="I389" s="4">
        <f t="shared" si="127"/>
        <v>1032.2918423465458</v>
      </c>
      <c r="J389" s="4">
        <f t="shared" si="128"/>
        <v>1133.6204031666118</v>
      </c>
      <c r="K389" s="4">
        <f t="shared" si="129"/>
        <v>1226.2854281174307</v>
      </c>
      <c r="L389" s="4">
        <f t="shared" si="130"/>
        <v>1304.8195890430932</v>
      </c>
      <c r="M389" s="4">
        <f t="shared" si="131"/>
        <v>1378.6203172103415</v>
      </c>
      <c r="N389" s="4">
        <f t="shared" si="132"/>
        <v>1441.5498279935298</v>
      </c>
      <c r="O389" s="4">
        <f t="shared" si="133"/>
        <v>1486.3281593252348</v>
      </c>
      <c r="P389" s="4">
        <f t="shared" si="134"/>
        <v>1515.2569236110855</v>
      </c>
      <c r="Q389" s="4">
        <f t="shared" si="135"/>
        <v>1533.3057181077502</v>
      </c>
      <c r="R389" s="4">
        <f t="shared" si="136"/>
        <v>1544.2695003846084</v>
      </c>
      <c r="S389" s="4">
        <f t="shared" si="137"/>
        <v>1551.3086929048102</v>
      </c>
      <c r="T389" s="4">
        <f t="shared" si="138"/>
        <v>1555.572083803919</v>
      </c>
      <c r="U389" s="4">
        <f t="shared" si="139"/>
        <v>1557.1689209382403</v>
      </c>
      <c r="W389" s="5" t="str">
        <f>VLOOKUP(C389&amp;A389,Driver_elast!$A$2:$D$1161,4,FALSE)</f>
        <v>GDP</v>
      </c>
      <c r="X389" s="5">
        <v>1</v>
      </c>
      <c r="Y389" s="2">
        <f>SUMIFS('Growth rates'!D$4:D$999,'Growth rates'!$B$4:$B$999,Demands!$A389,'Growth rates'!$C$4:$C$999,$W389)</f>
        <v>1</v>
      </c>
      <c r="Z389" s="2">
        <f>SUMIFS('Growth rates'!E$4:E$999,'Growth rates'!$B$4:$B$999,Demands!$A389,'Growth rates'!$C$4:$C$999,$W389)</f>
        <v>1.0501993446475055</v>
      </c>
      <c r="AA389" s="2">
        <f>SUMIFS('Growth rates'!F$4:F$999,'Growth rates'!$B$4:$B$999,Demands!$A389,'Growth rates'!$C$4:$C$999,$W389)</f>
        <v>1.3436079349621577</v>
      </c>
      <c r="AB389" s="2">
        <f>SUMIFS('Growth rates'!G$4:G$999,'Growth rates'!$B$4:$B$999,Demands!$A389,'Growth rates'!$C$4:$C$999,$W389)</f>
        <v>1.6131889360407803</v>
      </c>
      <c r="AC389" s="2">
        <f>SUMIFS('Growth rates'!H$4:H$999,'Growth rates'!$B$4:$B$999,Demands!$A389,'Growth rates'!$C$4:$C$999,$W389)</f>
        <v>1.8573589025939157</v>
      </c>
      <c r="AD389" s="2">
        <f>SUMIFS('Growth rates'!I$4:I$999,'Growth rates'!$B$4:$B$999,Demands!$A389,'Growth rates'!$C$4:$C$999,$W389)</f>
        <v>2.0523618113030975</v>
      </c>
      <c r="AE389" s="2">
        <f>SUMIFS('Growth rates'!J$4:J$999,'Growth rates'!$B$4:$B$999,Demands!$A389,'Growth rates'!$C$4:$C$999,$W389)</f>
        <v>2.2384749254700864</v>
      </c>
      <c r="AF389" s="2">
        <f>SUMIFS('Growth rates'!K$4:K$999,'Growth rates'!$B$4:$B$999,Demands!$A389,'Growth rates'!$C$4:$C$999,$W389)</f>
        <v>2.4119203018072084</v>
      </c>
      <c r="AG389" s="2">
        <f>SUMIFS('Growth rates'!L$4:L$999,'Growth rates'!$B$4:$B$999,Demands!$A389,'Growth rates'!$C$4:$C$999,$W389)</f>
        <v>2.562253791962485</v>
      </c>
      <c r="AH389" s="2">
        <f>SUMIFS('Growth rates'!M$4:M$999,'Growth rates'!$B$4:$B$999,Demands!$A389,'Growth rates'!$C$4:$C$999,$W389)</f>
        <v>2.7071751260564967</v>
      </c>
      <c r="AI389" s="2">
        <f>SUMIFS('Growth rates'!N$4:N$999,'Growth rates'!$B$4:$B$999,Demands!$A389,'Growth rates'!$C$4:$C$999,$W389)</f>
        <v>2.8444792313601064</v>
      </c>
      <c r="AJ389" s="2">
        <f>SUMIFS('Growth rates'!O$4:O$999,'Growth rates'!$B$4:$B$999,Demands!$A389,'Growth rates'!$C$4:$C$999,$W389)</f>
        <v>2.9549254946582693</v>
      </c>
      <c r="AK389" s="2">
        <f>SUMIFS('Growth rates'!P$4:P$999,'Growth rates'!$B$4:$B$999,Demands!$A389,'Growth rates'!$C$4:$C$999,$W389)</f>
        <v>3.0370861078838431</v>
      </c>
      <c r="AL389" s="2">
        <f>SUMIFS('Growth rates'!Q$4:Q$999,'Growth rates'!$B$4:$B$999,Demands!$A389,'Growth rates'!$C$4:$C$999,$W389)</f>
        <v>3.0973792306492731</v>
      </c>
      <c r="AM389" s="2">
        <f>SUMIFS('Growth rates'!R$4:R$999,'Growth rates'!$B$4:$B$999,Demands!$A389,'Growth rates'!$C$4:$C$999,$W389)</f>
        <v>3.1416743651585346</v>
      </c>
      <c r="AN389" s="2">
        <f>SUMIFS('Growth rates'!S$4:S$999,'Growth rates'!$B$4:$B$999,Demands!$A389,'Growth rates'!$C$4:$C$999,$W389)</f>
        <v>3.1774758406889148</v>
      </c>
      <c r="AO389" s="2">
        <f>SUMIFS('Growth rates'!T$4:T$999,'Growth rates'!$B$4:$B$999,Demands!$A389,'Growth rates'!$C$4:$C$999,$W389)</f>
        <v>3.2065842136028953</v>
      </c>
      <c r="AP389" s="2">
        <f>SUMIFS('Growth rates'!U$4:U$999,'Growth rates'!$B$4:$B$999,Demands!$A389,'Growth rates'!$C$4:$C$999,$W389)</f>
        <v>3.2230424439861767</v>
      </c>
      <c r="AR389">
        <f>VLOOKUP(C389&amp;A389,Driver_elast!$A$2:$E$1161,5,FALSE)</f>
        <v>1.2253529999999999</v>
      </c>
      <c r="AS389">
        <f t="shared" ref="AS389:AS452" si="140">IF(AND(LEFT(W389,3)="GDP",AR389&gt;1,X389),1,AR389)</f>
        <v>1</v>
      </c>
      <c r="AT389">
        <f t="shared" ref="AT389:AT452" si="141">AS389/$AT$1</f>
        <v>0.2</v>
      </c>
      <c r="AV389" s="2" cm="1">
        <f t="array" ref="AV389">TREND($AR389:$AS389,$AR$3:$AS$3,AV$1)</f>
        <v>1.2253529999999984</v>
      </c>
      <c r="AW389" s="2" cm="1">
        <f t="array" ref="AW389">TREND($AR389:$AS389,$AR$3:$AS$3,AW$1)</f>
        <v>1.2198565853658518</v>
      </c>
      <c r="AX389" s="2" cm="1">
        <f t="array" ref="AX389">TREND($AR389:$AS389,$AR$3:$AS$3,AX$1)</f>
        <v>1.192374512195121</v>
      </c>
      <c r="AY389" s="2" cm="1">
        <f t="array" ref="AY389">TREND($AR389:$AS389,$AR$3:$AS$3,AY$1)</f>
        <v>1.1648924390243884</v>
      </c>
      <c r="AZ389" s="2" cm="1">
        <f t="array" ref="AZ389">TREND($AR389:$AS389,$AR$3:$AS$3,AZ$1)</f>
        <v>1.1374103658536576</v>
      </c>
      <c r="BA389" s="2" cm="1">
        <f t="array" ref="BA389">TREND($AR389:$AS389,$AR$3:$AS$3,BA$1)</f>
        <v>1.109928292682925</v>
      </c>
      <c r="BB389" s="2" cm="1">
        <f t="array" ref="BB389">TREND($AR389:$AS389,$AR$3:$AS$3,BB$1)</f>
        <v>1.0824462195121942</v>
      </c>
      <c r="BC389" s="2" cm="1">
        <f t="array" ref="BC389">TREND($AR389:$AS389,$AR$3:$AS$3,BC$1)</f>
        <v>1.0549641463414616</v>
      </c>
      <c r="BD389" s="2" cm="1">
        <f t="array" ref="BD389">TREND($AR389:$AS389,$AR$3:$AS$3,BD$1)</f>
        <v>1.0274820731707308</v>
      </c>
      <c r="BE389" s="2" cm="1">
        <f t="array" ref="BE389">TREND($AR389:$AS389,$AR$3:$AS$3,BE$1)</f>
        <v>0.99999999999999822</v>
      </c>
      <c r="BF389" s="20" cm="1">
        <f t="array" ref="BF389">TREND($AS389:$AT389,$AS$3:$AT$3,BF$1)</f>
        <v>0.90000000000000568</v>
      </c>
      <c r="BG389" s="20" cm="1">
        <f t="array" ref="BG389">TREND($AS389:$AT389,$AS$3:$AT$3,BG$1)</f>
        <v>0.80000000000000426</v>
      </c>
      <c r="BH389" s="20" cm="1">
        <f t="array" ref="BH389">TREND($AS389:$AT389,$AS$3:$AT$3,BH$1)</f>
        <v>0.70000000000000284</v>
      </c>
      <c r="BI389" s="20" cm="1">
        <f t="array" ref="BI389">TREND($AS389:$AT389,$AS$3:$AT$3,BI$1)</f>
        <v>0.60000000000000142</v>
      </c>
      <c r="BJ389" s="20" cm="1">
        <f t="array" ref="BJ389">TREND($AS389:$AT389,$AS$3:$AT$3,BJ$1)</f>
        <v>0.5</v>
      </c>
      <c r="BK389" s="20" cm="1">
        <f t="array" ref="BK389">TREND($AS389:$AT389,$AS$3:$AT$3,BK$1)</f>
        <v>0.40000000000000568</v>
      </c>
      <c r="BL389" s="20" cm="1">
        <f t="array" ref="BL389">TREND($AS389:$AT389,$AS$3:$AT$3,BL$1)</f>
        <v>0.30000000000000426</v>
      </c>
      <c r="BM389" s="20" cm="1">
        <f t="array" ref="BM389">TREND($AS389:$AT389,$AS$3:$AT$3,BM$1)</f>
        <v>0.20000000000000284</v>
      </c>
    </row>
    <row r="390" spans="1:65" x14ac:dyDescent="0.35">
      <c r="A390" t="str">
        <f>IF(BYDem!B388="","\I:",BYDem!B388)</f>
        <v>China</v>
      </c>
      <c r="B390" t="str">
        <f>BYDem!E388</f>
        <v>RSC</v>
      </c>
      <c r="C390" t="str">
        <f t="shared" si="122"/>
        <v>RSC</v>
      </c>
      <c r="D390" s="4">
        <f>SUMIFS(BYDem!$M$2:$M$2000,BYDem!$B$2:$B$2000,Demands!$A390,BYDem!$E$2:$E$2000,Demands!$B390)</f>
        <v>1269.72105331336</v>
      </c>
      <c r="E390" s="4">
        <f t="shared" si="123"/>
        <v>1379.6936124520585</v>
      </c>
      <c r="F390" s="4">
        <f t="shared" si="124"/>
        <v>2044.7549460521382</v>
      </c>
      <c r="G390" s="4">
        <f t="shared" si="125"/>
        <v>2752.5963338451284</v>
      </c>
      <c r="H390" s="4">
        <f t="shared" si="126"/>
        <v>3471.4284946961698</v>
      </c>
      <c r="I390" s="4">
        <f t="shared" si="127"/>
        <v>4100.255877271823</v>
      </c>
      <c r="J390" s="4">
        <f t="shared" si="128"/>
        <v>4741.7784972920899</v>
      </c>
      <c r="K390" s="4">
        <f t="shared" si="129"/>
        <v>5375.6915865413184</v>
      </c>
      <c r="L390" s="4">
        <f t="shared" si="130"/>
        <v>5953.7944158771061</v>
      </c>
      <c r="M390" s="4">
        <f t="shared" si="131"/>
        <v>6534.8022342622908</v>
      </c>
      <c r="N390" s="4">
        <f t="shared" si="132"/>
        <v>7049.4618520929089</v>
      </c>
      <c r="O390" s="4">
        <f t="shared" si="133"/>
        <v>7427.2707439288106</v>
      </c>
      <c r="P390" s="4">
        <f t="shared" si="134"/>
        <v>7676.6856445872918</v>
      </c>
      <c r="Q390" s="4">
        <f t="shared" si="135"/>
        <v>7834.4517276505494</v>
      </c>
      <c r="R390" s="4">
        <f t="shared" si="136"/>
        <v>7931.1053688255815</v>
      </c>
      <c r="S390" s="4">
        <f t="shared" si="137"/>
        <v>7993.480494284714</v>
      </c>
      <c r="T390" s="4">
        <f t="shared" si="138"/>
        <v>8031.383252103662</v>
      </c>
      <c r="U390" s="4">
        <f t="shared" si="139"/>
        <v>8045.607810639307</v>
      </c>
      <c r="W390" s="5" t="str">
        <f>VLOOKUP(C390&amp;A390,Driver_elast!$A$2:$D$1161,4,FALSE)</f>
        <v>GDP</v>
      </c>
      <c r="X390" s="5">
        <v>0</v>
      </c>
      <c r="Y390" s="2">
        <f>SUMIFS('Growth rates'!D$4:D$999,'Growth rates'!$B$4:$B$999,Demands!$A390,'Growth rates'!$C$4:$C$999,$W390)</f>
        <v>1</v>
      </c>
      <c r="Z390" s="2">
        <f>SUMIFS('Growth rates'!E$4:E$999,'Growth rates'!$B$4:$B$999,Demands!$A390,'Growth rates'!$C$4:$C$999,$W390)</f>
        <v>1.0501993446475055</v>
      </c>
      <c r="AA390" s="2">
        <f>SUMIFS('Growth rates'!F$4:F$999,'Growth rates'!$B$4:$B$999,Demands!$A390,'Growth rates'!$C$4:$C$999,$W390)</f>
        <v>1.3436079349621577</v>
      </c>
      <c r="AB390" s="2">
        <f>SUMIFS('Growth rates'!G$4:G$999,'Growth rates'!$B$4:$B$999,Demands!$A390,'Growth rates'!$C$4:$C$999,$W390)</f>
        <v>1.6131889360407803</v>
      </c>
      <c r="AC390" s="2">
        <f>SUMIFS('Growth rates'!H$4:H$999,'Growth rates'!$B$4:$B$999,Demands!$A390,'Growth rates'!$C$4:$C$999,$W390)</f>
        <v>1.8573589025939157</v>
      </c>
      <c r="AD390" s="2">
        <f>SUMIFS('Growth rates'!I$4:I$999,'Growth rates'!$B$4:$B$999,Demands!$A390,'Growth rates'!$C$4:$C$999,$W390)</f>
        <v>2.0523618113030975</v>
      </c>
      <c r="AE390" s="2">
        <f>SUMIFS('Growth rates'!J$4:J$999,'Growth rates'!$B$4:$B$999,Demands!$A390,'Growth rates'!$C$4:$C$999,$W390)</f>
        <v>2.2384749254700864</v>
      </c>
      <c r="AF390" s="2">
        <f>SUMIFS('Growth rates'!K$4:K$999,'Growth rates'!$B$4:$B$999,Demands!$A390,'Growth rates'!$C$4:$C$999,$W390)</f>
        <v>2.4119203018072084</v>
      </c>
      <c r="AG390" s="2">
        <f>SUMIFS('Growth rates'!L$4:L$999,'Growth rates'!$B$4:$B$999,Demands!$A390,'Growth rates'!$C$4:$C$999,$W390)</f>
        <v>2.562253791962485</v>
      </c>
      <c r="AH390" s="2">
        <f>SUMIFS('Growth rates'!M$4:M$999,'Growth rates'!$B$4:$B$999,Demands!$A390,'Growth rates'!$C$4:$C$999,$W390)</f>
        <v>2.7071751260564967</v>
      </c>
      <c r="AI390" s="2">
        <f>SUMIFS('Growth rates'!N$4:N$999,'Growth rates'!$B$4:$B$999,Demands!$A390,'Growth rates'!$C$4:$C$999,$W390)</f>
        <v>2.8444792313601064</v>
      </c>
      <c r="AJ390" s="2">
        <f>SUMIFS('Growth rates'!O$4:O$999,'Growth rates'!$B$4:$B$999,Demands!$A390,'Growth rates'!$C$4:$C$999,$W390)</f>
        <v>2.9549254946582693</v>
      </c>
      <c r="AK390" s="2">
        <f>SUMIFS('Growth rates'!P$4:P$999,'Growth rates'!$B$4:$B$999,Demands!$A390,'Growth rates'!$C$4:$C$999,$W390)</f>
        <v>3.0370861078838431</v>
      </c>
      <c r="AL390" s="2">
        <f>SUMIFS('Growth rates'!Q$4:Q$999,'Growth rates'!$B$4:$B$999,Demands!$A390,'Growth rates'!$C$4:$C$999,$W390)</f>
        <v>3.0973792306492731</v>
      </c>
      <c r="AM390" s="2">
        <f>SUMIFS('Growth rates'!R$4:R$999,'Growth rates'!$B$4:$B$999,Demands!$A390,'Growth rates'!$C$4:$C$999,$W390)</f>
        <v>3.1416743651585346</v>
      </c>
      <c r="AN390" s="2">
        <f>SUMIFS('Growth rates'!S$4:S$999,'Growth rates'!$B$4:$B$999,Demands!$A390,'Growth rates'!$C$4:$C$999,$W390)</f>
        <v>3.1774758406889148</v>
      </c>
      <c r="AO390" s="2">
        <f>SUMIFS('Growth rates'!T$4:T$999,'Growth rates'!$B$4:$B$999,Demands!$A390,'Growth rates'!$C$4:$C$999,$W390)</f>
        <v>3.2065842136028953</v>
      </c>
      <c r="AP390" s="2">
        <f>SUMIFS('Growth rates'!U$4:U$999,'Growth rates'!$B$4:$B$999,Demands!$A390,'Growth rates'!$C$4:$C$999,$W390)</f>
        <v>3.2230424439861767</v>
      </c>
      <c r="AR390">
        <f>VLOOKUP(C390&amp;A390,Driver_elast!$A$2:$E$1161,5,FALSE)</f>
        <v>1.7253529999999999</v>
      </c>
      <c r="AS390">
        <f t="shared" si="140"/>
        <v>1.7253529999999999</v>
      </c>
      <c r="AT390">
        <f t="shared" si="141"/>
        <v>0.34507060000000001</v>
      </c>
      <c r="AV390" s="2" cm="1">
        <f t="array" ref="AV390">TREND($AR390:$AS390,$AR$3:$AS$3,AV$1)</f>
        <v>1.7253529999999999</v>
      </c>
      <c r="AW390" s="2" cm="1">
        <f t="array" ref="AW390">TREND($AR390:$AS390,$AR$3:$AS$3,AW$1)</f>
        <v>1.7253529999999999</v>
      </c>
      <c r="AX390" s="2" cm="1">
        <f t="array" ref="AX390">TREND($AR390:$AS390,$AR$3:$AS$3,AX$1)</f>
        <v>1.7253529999999999</v>
      </c>
      <c r="AY390" s="2" cm="1">
        <f t="array" ref="AY390">TREND($AR390:$AS390,$AR$3:$AS$3,AY$1)</f>
        <v>1.7253529999999999</v>
      </c>
      <c r="AZ390" s="2" cm="1">
        <f t="array" ref="AZ390">TREND($AR390:$AS390,$AR$3:$AS$3,AZ$1)</f>
        <v>1.7253529999999999</v>
      </c>
      <c r="BA390" s="2" cm="1">
        <f t="array" ref="BA390">TREND($AR390:$AS390,$AR$3:$AS$3,BA$1)</f>
        <v>1.7253529999999999</v>
      </c>
      <c r="BB390" s="2" cm="1">
        <f t="array" ref="BB390">TREND($AR390:$AS390,$AR$3:$AS$3,BB$1)</f>
        <v>1.7253529999999999</v>
      </c>
      <c r="BC390" s="2" cm="1">
        <f t="array" ref="BC390">TREND($AR390:$AS390,$AR$3:$AS$3,BC$1)</f>
        <v>1.7253529999999999</v>
      </c>
      <c r="BD390" s="2" cm="1">
        <f t="array" ref="BD390">TREND($AR390:$AS390,$AR$3:$AS$3,BD$1)</f>
        <v>1.7253529999999999</v>
      </c>
      <c r="BE390" s="2" cm="1">
        <f t="array" ref="BE390">TREND($AR390:$AS390,$AR$3:$AS$3,BE$1)</f>
        <v>1.7253529999999999</v>
      </c>
      <c r="BF390" s="20" cm="1">
        <f t="array" ref="BF390">TREND($AS390:$AT390,$AS$3:$AT$3,BF$1)</f>
        <v>1.5528177000000056</v>
      </c>
      <c r="BG390" s="20" cm="1">
        <f t="array" ref="BG390">TREND($AS390:$AT390,$AS$3:$AT$3,BG$1)</f>
        <v>1.3802823999999987</v>
      </c>
      <c r="BH390" s="20" cm="1">
        <f t="array" ref="BH390">TREND($AS390:$AT390,$AS$3:$AT$3,BH$1)</f>
        <v>1.207747100000006</v>
      </c>
      <c r="BI390" s="20" cm="1">
        <f t="array" ref="BI390">TREND($AS390:$AT390,$AS$3:$AT$3,BI$1)</f>
        <v>1.035211799999999</v>
      </c>
      <c r="BJ390" s="20" cm="1">
        <f t="array" ref="BJ390">TREND($AS390:$AT390,$AS$3:$AT$3,BJ$1)</f>
        <v>0.86267650000000629</v>
      </c>
      <c r="BK390" s="20" cm="1">
        <f t="array" ref="BK390">TREND($AS390:$AT390,$AS$3:$AT$3,BK$1)</f>
        <v>0.69014119999999934</v>
      </c>
      <c r="BL390" s="20" cm="1">
        <f t="array" ref="BL390">TREND($AS390:$AT390,$AS$3:$AT$3,BL$1)</f>
        <v>0.51760590000000661</v>
      </c>
      <c r="BM390" s="20" cm="1">
        <f t="array" ref="BM390">TREND($AS390:$AT390,$AS$3:$AT$3,BM$1)</f>
        <v>0.34507059999999967</v>
      </c>
    </row>
    <row r="391" spans="1:65" x14ac:dyDescent="0.35">
      <c r="A391" t="str">
        <f>IF(BYDem!B389="","\I:",BYDem!B389)</f>
        <v>China</v>
      </c>
      <c r="B391" t="str">
        <f>BYDem!E389</f>
        <v>RSH</v>
      </c>
      <c r="C391" t="str">
        <f t="shared" si="122"/>
        <v>RSH</v>
      </c>
      <c r="D391" s="4">
        <f>SUMIFS(BYDem!$M$2:$M$2000,BYDem!$B$2:$B$2000,Demands!$A391,BYDem!$E$2:$E$2000,Demands!$B391)</f>
        <v>2662.5354545723299</v>
      </c>
      <c r="E391" s="4">
        <f t="shared" si="123"/>
        <v>2773.9156198597716</v>
      </c>
      <c r="F391" s="4">
        <f t="shared" si="124"/>
        <v>3419.7315284586207</v>
      </c>
      <c r="G391" s="4">
        <f t="shared" si="125"/>
        <v>3991.5038723638136</v>
      </c>
      <c r="H391" s="4">
        <f t="shared" si="126"/>
        <v>4494.9557615506874</v>
      </c>
      <c r="I391" s="4">
        <f t="shared" si="127"/>
        <v>4888.2205749652639</v>
      </c>
      <c r="J391" s="4">
        <f t="shared" si="128"/>
        <v>5257.6132308280767</v>
      </c>
      <c r="K391" s="4">
        <f t="shared" si="129"/>
        <v>5597.09271899547</v>
      </c>
      <c r="L391" s="4">
        <f t="shared" si="130"/>
        <v>5887.8092310052789</v>
      </c>
      <c r="M391" s="4">
        <f t="shared" si="131"/>
        <v>6165.3190281199722</v>
      </c>
      <c r="N391" s="4">
        <f t="shared" si="132"/>
        <v>6399.8388989486584</v>
      </c>
      <c r="O391" s="4">
        <f t="shared" si="133"/>
        <v>6565.5004410037463</v>
      </c>
      <c r="P391" s="4">
        <f t="shared" si="134"/>
        <v>6671.9876447024926</v>
      </c>
      <c r="Q391" s="4">
        <f t="shared" si="135"/>
        <v>6738.2141086735901</v>
      </c>
      <c r="R391" s="4">
        <f t="shared" si="136"/>
        <v>6778.3646000741765</v>
      </c>
      <c r="S391" s="4">
        <f t="shared" si="137"/>
        <v>6804.1123383187114</v>
      </c>
      <c r="T391" s="4">
        <f t="shared" si="138"/>
        <v>6819.6950420634448</v>
      </c>
      <c r="U391" s="4">
        <f t="shared" si="139"/>
        <v>6825.5288193930583</v>
      </c>
      <c r="W391" s="5" t="str">
        <f>VLOOKUP(C391&amp;A391,Driver_elast!$A$2:$D$1161,4,FALSE)</f>
        <v>GDP</v>
      </c>
      <c r="X391" s="5">
        <v>1</v>
      </c>
      <c r="Y391" s="2">
        <f>SUMIFS('Growth rates'!D$4:D$999,'Growth rates'!$B$4:$B$999,Demands!$A391,'Growth rates'!$C$4:$C$999,$W391)</f>
        <v>1</v>
      </c>
      <c r="Z391" s="2">
        <f>SUMIFS('Growth rates'!E$4:E$999,'Growth rates'!$B$4:$B$999,Demands!$A391,'Growth rates'!$C$4:$C$999,$W391)</f>
        <v>1.0501993446475055</v>
      </c>
      <c r="AA391" s="2">
        <f>SUMIFS('Growth rates'!F$4:F$999,'Growth rates'!$B$4:$B$999,Demands!$A391,'Growth rates'!$C$4:$C$999,$W391)</f>
        <v>1.3436079349621577</v>
      </c>
      <c r="AB391" s="2">
        <f>SUMIFS('Growth rates'!G$4:G$999,'Growth rates'!$B$4:$B$999,Demands!$A391,'Growth rates'!$C$4:$C$999,$W391)</f>
        <v>1.6131889360407803</v>
      </c>
      <c r="AC391" s="2">
        <f>SUMIFS('Growth rates'!H$4:H$999,'Growth rates'!$B$4:$B$999,Demands!$A391,'Growth rates'!$C$4:$C$999,$W391)</f>
        <v>1.8573589025939157</v>
      </c>
      <c r="AD391" s="2">
        <f>SUMIFS('Growth rates'!I$4:I$999,'Growth rates'!$B$4:$B$999,Demands!$A391,'Growth rates'!$C$4:$C$999,$W391)</f>
        <v>2.0523618113030975</v>
      </c>
      <c r="AE391" s="2">
        <f>SUMIFS('Growth rates'!J$4:J$999,'Growth rates'!$B$4:$B$999,Demands!$A391,'Growth rates'!$C$4:$C$999,$W391)</f>
        <v>2.2384749254700864</v>
      </c>
      <c r="AF391" s="2">
        <f>SUMIFS('Growth rates'!K$4:K$999,'Growth rates'!$B$4:$B$999,Demands!$A391,'Growth rates'!$C$4:$C$999,$W391)</f>
        <v>2.4119203018072084</v>
      </c>
      <c r="AG391" s="2">
        <f>SUMIFS('Growth rates'!L$4:L$999,'Growth rates'!$B$4:$B$999,Demands!$A391,'Growth rates'!$C$4:$C$999,$W391)</f>
        <v>2.562253791962485</v>
      </c>
      <c r="AH391" s="2">
        <f>SUMIFS('Growth rates'!M$4:M$999,'Growth rates'!$B$4:$B$999,Demands!$A391,'Growth rates'!$C$4:$C$999,$W391)</f>
        <v>2.7071751260564967</v>
      </c>
      <c r="AI391" s="2">
        <f>SUMIFS('Growth rates'!N$4:N$999,'Growth rates'!$B$4:$B$999,Demands!$A391,'Growth rates'!$C$4:$C$999,$W391)</f>
        <v>2.8444792313601064</v>
      </c>
      <c r="AJ391" s="2">
        <f>SUMIFS('Growth rates'!O$4:O$999,'Growth rates'!$B$4:$B$999,Demands!$A391,'Growth rates'!$C$4:$C$999,$W391)</f>
        <v>2.9549254946582693</v>
      </c>
      <c r="AK391" s="2">
        <f>SUMIFS('Growth rates'!P$4:P$999,'Growth rates'!$B$4:$B$999,Demands!$A391,'Growth rates'!$C$4:$C$999,$W391)</f>
        <v>3.0370861078838431</v>
      </c>
      <c r="AL391" s="2">
        <f>SUMIFS('Growth rates'!Q$4:Q$999,'Growth rates'!$B$4:$B$999,Demands!$A391,'Growth rates'!$C$4:$C$999,$W391)</f>
        <v>3.0973792306492731</v>
      </c>
      <c r="AM391" s="2">
        <f>SUMIFS('Growth rates'!R$4:R$999,'Growth rates'!$B$4:$B$999,Demands!$A391,'Growth rates'!$C$4:$C$999,$W391)</f>
        <v>3.1416743651585346</v>
      </c>
      <c r="AN391" s="2">
        <f>SUMIFS('Growth rates'!S$4:S$999,'Growth rates'!$B$4:$B$999,Demands!$A391,'Growth rates'!$C$4:$C$999,$W391)</f>
        <v>3.1774758406889148</v>
      </c>
      <c r="AO391" s="2">
        <f>SUMIFS('Growth rates'!T$4:T$999,'Growth rates'!$B$4:$B$999,Demands!$A391,'Growth rates'!$C$4:$C$999,$W391)</f>
        <v>3.2065842136028953</v>
      </c>
      <c r="AP391" s="2">
        <f>SUMIFS('Growth rates'!U$4:U$999,'Growth rates'!$B$4:$B$999,Demands!$A391,'Growth rates'!$C$4:$C$999,$W391)</f>
        <v>3.2230424439861767</v>
      </c>
      <c r="AR391">
        <f>VLOOKUP(C391&amp;A391,Driver_elast!$A$2:$E$1161,5,FALSE)</f>
        <v>0.83332499999999998</v>
      </c>
      <c r="AS391">
        <f t="shared" si="140"/>
        <v>0.83332499999999998</v>
      </c>
      <c r="AT391">
        <f t="shared" si="141"/>
        <v>0.16666500000000001</v>
      </c>
      <c r="AV391" s="2" cm="1">
        <f t="array" ref="AV391">TREND($AR391:$AS391,$AR$3:$AS$3,AV$1)</f>
        <v>0.83332499999999998</v>
      </c>
      <c r="AW391" s="2" cm="1">
        <f t="array" ref="AW391">TREND($AR391:$AS391,$AR$3:$AS$3,AW$1)</f>
        <v>0.83332499999999998</v>
      </c>
      <c r="AX391" s="2" cm="1">
        <f t="array" ref="AX391">TREND($AR391:$AS391,$AR$3:$AS$3,AX$1)</f>
        <v>0.83332499999999998</v>
      </c>
      <c r="AY391" s="2" cm="1">
        <f t="array" ref="AY391">TREND($AR391:$AS391,$AR$3:$AS$3,AY$1)</f>
        <v>0.83332499999999998</v>
      </c>
      <c r="AZ391" s="2" cm="1">
        <f t="array" ref="AZ391">TREND($AR391:$AS391,$AR$3:$AS$3,AZ$1)</f>
        <v>0.83332499999999998</v>
      </c>
      <c r="BA391" s="2" cm="1">
        <f t="array" ref="BA391">TREND($AR391:$AS391,$AR$3:$AS$3,BA$1)</f>
        <v>0.83332499999999998</v>
      </c>
      <c r="BB391" s="2" cm="1">
        <f t="array" ref="BB391">TREND($AR391:$AS391,$AR$3:$AS$3,BB$1)</f>
        <v>0.83332499999999998</v>
      </c>
      <c r="BC391" s="2" cm="1">
        <f t="array" ref="BC391">TREND($AR391:$AS391,$AR$3:$AS$3,BC$1)</f>
        <v>0.83332499999999998</v>
      </c>
      <c r="BD391" s="2" cm="1">
        <f t="array" ref="BD391">TREND($AR391:$AS391,$AR$3:$AS$3,BD$1)</f>
        <v>0.83332499999999998</v>
      </c>
      <c r="BE391" s="2" cm="1">
        <f t="array" ref="BE391">TREND($AR391:$AS391,$AR$3:$AS$3,BE$1)</f>
        <v>0.83332499999999998</v>
      </c>
      <c r="BF391" s="20" cm="1">
        <f t="array" ref="BF391">TREND($AS391:$AT391,$AS$3:$AT$3,BF$1)</f>
        <v>0.74999249999999762</v>
      </c>
      <c r="BG391" s="20" cm="1">
        <f t="array" ref="BG391">TREND($AS391:$AT391,$AS$3:$AT$3,BG$1)</f>
        <v>0.66665999999999315</v>
      </c>
      <c r="BH391" s="20" cm="1">
        <f t="array" ref="BH391">TREND($AS391:$AT391,$AS$3:$AT$3,BH$1)</f>
        <v>0.58332749999999578</v>
      </c>
      <c r="BI391" s="20" cm="1">
        <f t="array" ref="BI391">TREND($AS391:$AT391,$AS$3:$AT$3,BI$1)</f>
        <v>0.49999499999999841</v>
      </c>
      <c r="BJ391" s="20" cm="1">
        <f t="array" ref="BJ391">TREND($AS391:$AT391,$AS$3:$AT$3,BJ$1)</f>
        <v>0.41666249999999394</v>
      </c>
      <c r="BK391" s="20" cm="1">
        <f t="array" ref="BK391">TREND($AS391:$AT391,$AS$3:$AT$3,BK$1)</f>
        <v>0.33332999999999657</v>
      </c>
      <c r="BL391" s="20" cm="1">
        <f t="array" ref="BL391">TREND($AS391:$AT391,$AS$3:$AT$3,BL$1)</f>
        <v>0.24999749999999921</v>
      </c>
      <c r="BM391" s="20" cm="1">
        <f t="array" ref="BM391">TREND($AS391:$AT391,$AS$3:$AT$3,BM$1)</f>
        <v>0.16666499999999473</v>
      </c>
    </row>
    <row r="392" spans="1:65" x14ac:dyDescent="0.35">
      <c r="A392" t="str">
        <f>IF(BYDem!B390="","\I:",BYDem!B390)</f>
        <v>China</v>
      </c>
      <c r="B392" t="str">
        <f>BYDem!E390</f>
        <v>TAD</v>
      </c>
      <c r="C392" t="str">
        <f t="shared" si="122"/>
        <v>TAD</v>
      </c>
      <c r="D392" s="4">
        <f>SUMIFS(BYDem!$M$2:$M$2000,BYDem!$B$2:$B$2000,Demands!$A392,BYDem!$E$2:$E$2000,Demands!$B392)</f>
        <v>1141.9091299080001</v>
      </c>
      <c r="E392" s="4">
        <f t="shared" si="123"/>
        <v>1189.3738559190924</v>
      </c>
      <c r="F392" s="4">
        <f t="shared" si="124"/>
        <v>1465.9249222197991</v>
      </c>
      <c r="G392" s="4">
        <f t="shared" si="125"/>
        <v>1711.2581901121323</v>
      </c>
      <c r="H392" s="4">
        <f t="shared" si="126"/>
        <v>1926.9597876862438</v>
      </c>
      <c r="I392" s="4">
        <f t="shared" si="127"/>
        <v>2095.0491184591774</v>
      </c>
      <c r="J392" s="4">
        <f t="shared" si="128"/>
        <v>2252.6935707952966</v>
      </c>
      <c r="K392" s="4">
        <f t="shared" si="129"/>
        <v>2397.4574997144914</v>
      </c>
      <c r="L392" s="4">
        <f t="shared" si="130"/>
        <v>2521.3419264284216</v>
      </c>
      <c r="M392" s="4">
        <f t="shared" si="131"/>
        <v>2639.652380211503</v>
      </c>
      <c r="N392" s="4">
        <f t="shared" si="132"/>
        <v>2739.7061513925873</v>
      </c>
      <c r="O392" s="4">
        <f t="shared" si="133"/>
        <v>2810.3336199881883</v>
      </c>
      <c r="P392" s="4">
        <f t="shared" si="134"/>
        <v>2855.6490683002562</v>
      </c>
      <c r="Q392" s="4">
        <f t="shared" si="135"/>
        <v>2883.7377271009145</v>
      </c>
      <c r="R392" s="4">
        <f t="shared" si="136"/>
        <v>2900.6937078780697</v>
      </c>
      <c r="S392" s="4">
        <f t="shared" si="137"/>
        <v>2911.532044011567</v>
      </c>
      <c r="T392" s="4">
        <f t="shared" si="138"/>
        <v>2918.0694986593321</v>
      </c>
      <c r="U392" s="4">
        <f t="shared" si="139"/>
        <v>2920.4763997671275</v>
      </c>
      <c r="W392" s="5" t="str">
        <f>VLOOKUP(C392&amp;A392,Driver_elast!$A$2:$D$1161,4,FALSE)</f>
        <v>GDPSER</v>
      </c>
      <c r="X392" s="5">
        <v>1</v>
      </c>
      <c r="Y392" s="2">
        <f>SUMIFS('Growth rates'!D$4:D$999,'Growth rates'!$B$4:$B$999,Demands!$A392,'Growth rates'!$C$4:$C$999,$W392)</f>
        <v>1</v>
      </c>
      <c r="Z392" s="2">
        <f>SUMIFS('Growth rates'!E$4:E$999,'Growth rates'!$B$4:$B$999,Demands!$A392,'Growth rates'!$C$4:$C$999,$W392)</f>
        <v>1.0495160091189881</v>
      </c>
      <c r="AA392" s="2">
        <f>SUMIFS('Growth rates'!F$4:F$999,'Growth rates'!$B$4:$B$999,Demands!$A392,'Growth rates'!$C$4:$C$999,$W392)</f>
        <v>1.3402208195647567</v>
      </c>
      <c r="AB392" s="2">
        <f>SUMIFS('Growth rates'!G$4:G$999,'Growth rates'!$B$4:$B$999,Demands!$A392,'Growth rates'!$C$4:$C$999,$W392)</f>
        <v>1.6074151735006434</v>
      </c>
      <c r="AC392" s="2">
        <f>SUMIFS('Growth rates'!H$4:H$999,'Growth rates'!$B$4:$B$999,Demands!$A392,'Growth rates'!$C$4:$C$999,$W392)</f>
        <v>1.8487789469224738</v>
      </c>
      <c r="AD392" s="2">
        <f>SUMIFS('Growth rates'!I$4:I$999,'Growth rates'!$B$4:$B$999,Demands!$A392,'Growth rates'!$C$4:$C$999,$W392)</f>
        <v>2.040892800947756</v>
      </c>
      <c r="AE392" s="2">
        <f>SUMIFS('Growth rates'!J$4:J$999,'Growth rates'!$B$4:$B$999,Demands!$A392,'Growth rates'!$C$4:$C$999,$W392)</f>
        <v>2.2238337288922594</v>
      </c>
      <c r="AF392" s="2">
        <f>SUMIFS('Growth rates'!K$4:K$999,'Growth rates'!$B$4:$B$999,Demands!$A392,'Growth rates'!$C$4:$C$999,$W392)</f>
        <v>2.3940757458605324</v>
      </c>
      <c r="AG392" s="2">
        <f>SUMIFS('Growth rates'!L$4:L$999,'Growth rates'!$B$4:$B$999,Demands!$A392,'Growth rates'!$C$4:$C$999,$W392)</f>
        <v>2.5414460183409955</v>
      </c>
      <c r="AH392" s="2">
        <f>SUMIFS('Growth rates'!M$4:M$999,'Growth rates'!$B$4:$B$999,Demands!$A392,'Growth rates'!$C$4:$C$999,$W392)</f>
        <v>2.6835081952240176</v>
      </c>
      <c r="AI392" s="2">
        <f>SUMIFS('Growth rates'!N$4:N$999,'Growth rates'!$B$4:$B$999,Demands!$A392,'Growth rates'!$C$4:$C$999,$W392)</f>
        <v>2.8181417592235296</v>
      </c>
      <c r="AJ392" s="2">
        <f>SUMIFS('Growth rates'!O$4:O$999,'Growth rates'!$B$4:$B$999,Demands!$A392,'Growth rates'!$C$4:$C$999,$W392)</f>
        <v>2.9263221897583591</v>
      </c>
      <c r="AK392" s="2">
        <f>SUMIFS('Growth rates'!P$4:P$999,'Growth rates'!$B$4:$B$999,Demands!$A392,'Growth rates'!$C$4:$C$999,$W392)</f>
        <v>3.0066227737550091</v>
      </c>
      <c r="AL392" s="2">
        <f>SUMIFS('Growth rates'!Q$4:Q$999,'Growth rates'!$B$4:$B$999,Demands!$A392,'Growth rates'!$C$4:$C$999,$W392)</f>
        <v>3.0653392602921588</v>
      </c>
      <c r="AM392" s="2">
        <f>SUMIFS('Growth rates'!R$4:R$999,'Growth rates'!$B$4:$B$999,Demands!$A392,'Growth rates'!$C$4:$C$999,$W392)</f>
        <v>3.1082812240298399</v>
      </c>
      <c r="AN392" s="2">
        <f>SUMIFS('Growth rates'!S$4:S$999,'Growth rates'!$B$4:$B$999,Demands!$A392,'Growth rates'!$C$4:$C$999,$W392)</f>
        <v>3.142869367990095</v>
      </c>
      <c r="AO392" s="2">
        <f>SUMIFS('Growth rates'!T$4:T$999,'Growth rates'!$B$4:$B$999,Demands!$A392,'Growth rates'!$C$4:$C$999,$W392)</f>
        <v>3.1708913204193099</v>
      </c>
      <c r="AP392" s="2">
        <f>SUMIFS('Growth rates'!U$4:U$999,'Growth rates'!$B$4:$B$999,Demands!$A392,'Growth rates'!$C$4:$C$999,$W392)</f>
        <v>3.1864696245611559</v>
      </c>
      <c r="AR392">
        <f>VLOOKUP(C392&amp;A392,Driver_elast!$A$2:$E$1161,5,FALSE)</f>
        <v>0.83944799999999997</v>
      </c>
      <c r="AS392">
        <f t="shared" si="140"/>
        <v>0.83944799999999997</v>
      </c>
      <c r="AT392">
        <f t="shared" si="141"/>
        <v>0.1678896</v>
      </c>
      <c r="AV392" s="2" cm="1">
        <f t="array" ref="AV392">TREND($AR392:$AS392,$AR$3:$AS$3,AV$1)</f>
        <v>0.83944799999999997</v>
      </c>
      <c r="AW392" s="2" cm="1">
        <f t="array" ref="AW392">TREND($AR392:$AS392,$AR$3:$AS$3,AW$1)</f>
        <v>0.83944799999999997</v>
      </c>
      <c r="AX392" s="2" cm="1">
        <f t="array" ref="AX392">TREND($AR392:$AS392,$AR$3:$AS$3,AX$1)</f>
        <v>0.83944799999999997</v>
      </c>
      <c r="AY392" s="2" cm="1">
        <f t="array" ref="AY392">TREND($AR392:$AS392,$AR$3:$AS$3,AY$1)</f>
        <v>0.83944799999999997</v>
      </c>
      <c r="AZ392" s="2" cm="1">
        <f t="array" ref="AZ392">TREND($AR392:$AS392,$AR$3:$AS$3,AZ$1)</f>
        <v>0.83944799999999997</v>
      </c>
      <c r="BA392" s="2" cm="1">
        <f t="array" ref="BA392">TREND($AR392:$AS392,$AR$3:$AS$3,BA$1)</f>
        <v>0.83944799999999997</v>
      </c>
      <c r="BB392" s="2" cm="1">
        <f t="array" ref="BB392">TREND($AR392:$AS392,$AR$3:$AS$3,BB$1)</f>
        <v>0.83944799999999997</v>
      </c>
      <c r="BC392" s="2" cm="1">
        <f t="array" ref="BC392">TREND($AR392:$AS392,$AR$3:$AS$3,BC$1)</f>
        <v>0.83944799999999997</v>
      </c>
      <c r="BD392" s="2" cm="1">
        <f t="array" ref="BD392">TREND($AR392:$AS392,$AR$3:$AS$3,BD$1)</f>
        <v>0.83944799999999997</v>
      </c>
      <c r="BE392" s="2" cm="1">
        <f t="array" ref="BE392">TREND($AR392:$AS392,$AR$3:$AS$3,BE$1)</f>
        <v>0.83944799999999997</v>
      </c>
      <c r="BF392" s="20" cm="1">
        <f t="array" ref="BF392">TREND($AS392:$AT392,$AS$3:$AT$3,BF$1)</f>
        <v>0.75550319999999971</v>
      </c>
      <c r="BG392" s="20" cm="1">
        <f t="array" ref="BG392">TREND($AS392:$AT392,$AS$3:$AT$3,BG$1)</f>
        <v>0.67155840000000211</v>
      </c>
      <c r="BH392" s="20" cm="1">
        <f t="array" ref="BH392">TREND($AS392:$AT392,$AS$3:$AT$3,BH$1)</f>
        <v>0.5876135999999974</v>
      </c>
      <c r="BI392" s="20" cm="1">
        <f t="array" ref="BI392">TREND($AS392:$AT392,$AS$3:$AT$3,BI$1)</f>
        <v>0.50366879999999981</v>
      </c>
      <c r="BJ392" s="20" cm="1">
        <f t="array" ref="BJ392">TREND($AS392:$AT392,$AS$3:$AT$3,BJ$1)</f>
        <v>0.41972400000000221</v>
      </c>
      <c r="BK392" s="20" cm="1">
        <f t="array" ref="BK392">TREND($AS392:$AT392,$AS$3:$AT$3,BK$1)</f>
        <v>0.3357791999999975</v>
      </c>
      <c r="BL392" s="20" cm="1">
        <f t="array" ref="BL392">TREND($AS392:$AT392,$AS$3:$AT$3,BL$1)</f>
        <v>0.2518343999999999</v>
      </c>
      <c r="BM392" s="20" cm="1">
        <f t="array" ref="BM392">TREND($AS392:$AT392,$AS$3:$AT$3,BM$1)</f>
        <v>0.1678896000000023</v>
      </c>
    </row>
    <row r="393" spans="1:65" x14ac:dyDescent="0.35">
      <c r="A393" t="str">
        <f>IF(BYDem!B391="","\I:",BYDem!B391)</f>
        <v>China</v>
      </c>
      <c r="B393" t="str">
        <f>BYDem!E391</f>
        <v>TAI</v>
      </c>
      <c r="C393" t="str">
        <f t="shared" si="122"/>
        <v>TAI</v>
      </c>
      <c r="D393" s="4">
        <f>SUMIFS(BYDem!$M$2:$M$2000,BYDem!$B$2:$B$2000,Demands!$A393,BYDem!$E$2:$E$2000,Demands!$B393)</f>
        <v>739.07707225679997</v>
      </c>
      <c r="E393" s="4">
        <f t="shared" si="123"/>
        <v>766.17811491534337</v>
      </c>
      <c r="F393" s="4">
        <f t="shared" si="124"/>
        <v>922.5393337593888</v>
      </c>
      <c r="G393" s="4">
        <f t="shared" si="125"/>
        <v>1057.7465391129269</v>
      </c>
      <c r="H393" s="4">
        <f t="shared" si="126"/>
        <v>1174.6929356770013</v>
      </c>
      <c r="I393" s="4">
        <f t="shared" si="127"/>
        <v>1264.7811206728725</v>
      </c>
      <c r="J393" s="4">
        <f t="shared" si="128"/>
        <v>1348.5604053396378</v>
      </c>
      <c r="K393" s="4">
        <f t="shared" si="129"/>
        <v>1424.8875682683918</v>
      </c>
      <c r="L393" s="4">
        <f t="shared" si="130"/>
        <v>1489.7617072785565</v>
      </c>
      <c r="M393" s="4">
        <f t="shared" si="131"/>
        <v>1551.311303528573</v>
      </c>
      <c r="N393" s="4">
        <f t="shared" si="132"/>
        <v>1603.0370611605722</v>
      </c>
      <c r="O393" s="4">
        <f t="shared" si="133"/>
        <v>1639.4101373720998</v>
      </c>
      <c r="P393" s="4">
        <f t="shared" si="134"/>
        <v>1662.7179230428364</v>
      </c>
      <c r="Q393" s="4">
        <f t="shared" si="135"/>
        <v>1677.1849311163048</v>
      </c>
      <c r="R393" s="4">
        <f t="shared" si="136"/>
        <v>1685.9450665729678</v>
      </c>
      <c r="S393" s="4">
        <f t="shared" si="137"/>
        <v>1691.5586656421187</v>
      </c>
      <c r="T393" s="4">
        <f t="shared" si="138"/>
        <v>1694.9544665070248</v>
      </c>
      <c r="U393" s="4">
        <f t="shared" si="139"/>
        <v>1696.2254114609198</v>
      </c>
      <c r="W393" s="5" t="str">
        <f>VLOOKUP(C393&amp;A393,Driver_elast!$A$2:$D$1161,4,FALSE)</f>
        <v>GDP</v>
      </c>
      <c r="X393" s="5">
        <v>1</v>
      </c>
      <c r="Y393" s="2">
        <f>SUMIFS('Growth rates'!D$4:D$999,'Growth rates'!$B$4:$B$999,Demands!$A393,'Growth rates'!$C$4:$C$999,$W393)</f>
        <v>1</v>
      </c>
      <c r="Z393" s="2">
        <f>SUMIFS('Growth rates'!E$4:E$999,'Growth rates'!$B$4:$B$999,Demands!$A393,'Growth rates'!$C$4:$C$999,$W393)</f>
        <v>1.0501993446475055</v>
      </c>
      <c r="AA393" s="2">
        <f>SUMIFS('Growth rates'!F$4:F$999,'Growth rates'!$B$4:$B$999,Demands!$A393,'Growth rates'!$C$4:$C$999,$W393)</f>
        <v>1.3436079349621577</v>
      </c>
      <c r="AB393" s="2">
        <f>SUMIFS('Growth rates'!G$4:G$999,'Growth rates'!$B$4:$B$999,Demands!$A393,'Growth rates'!$C$4:$C$999,$W393)</f>
        <v>1.6131889360407803</v>
      </c>
      <c r="AC393" s="2">
        <f>SUMIFS('Growth rates'!H$4:H$999,'Growth rates'!$B$4:$B$999,Demands!$A393,'Growth rates'!$C$4:$C$999,$W393)</f>
        <v>1.8573589025939157</v>
      </c>
      <c r="AD393" s="2">
        <f>SUMIFS('Growth rates'!I$4:I$999,'Growth rates'!$B$4:$B$999,Demands!$A393,'Growth rates'!$C$4:$C$999,$W393)</f>
        <v>2.0523618113030975</v>
      </c>
      <c r="AE393" s="2">
        <f>SUMIFS('Growth rates'!J$4:J$999,'Growth rates'!$B$4:$B$999,Demands!$A393,'Growth rates'!$C$4:$C$999,$W393)</f>
        <v>2.2384749254700864</v>
      </c>
      <c r="AF393" s="2">
        <f>SUMIFS('Growth rates'!K$4:K$999,'Growth rates'!$B$4:$B$999,Demands!$A393,'Growth rates'!$C$4:$C$999,$W393)</f>
        <v>2.4119203018072084</v>
      </c>
      <c r="AG393" s="2">
        <f>SUMIFS('Growth rates'!L$4:L$999,'Growth rates'!$B$4:$B$999,Demands!$A393,'Growth rates'!$C$4:$C$999,$W393)</f>
        <v>2.562253791962485</v>
      </c>
      <c r="AH393" s="2">
        <f>SUMIFS('Growth rates'!M$4:M$999,'Growth rates'!$B$4:$B$999,Demands!$A393,'Growth rates'!$C$4:$C$999,$W393)</f>
        <v>2.7071751260564967</v>
      </c>
      <c r="AI393" s="2">
        <f>SUMIFS('Growth rates'!N$4:N$999,'Growth rates'!$B$4:$B$999,Demands!$A393,'Growth rates'!$C$4:$C$999,$W393)</f>
        <v>2.8444792313601064</v>
      </c>
      <c r="AJ393" s="2">
        <f>SUMIFS('Growth rates'!O$4:O$999,'Growth rates'!$B$4:$B$999,Demands!$A393,'Growth rates'!$C$4:$C$999,$W393)</f>
        <v>2.9549254946582693</v>
      </c>
      <c r="AK393" s="2">
        <f>SUMIFS('Growth rates'!P$4:P$999,'Growth rates'!$B$4:$B$999,Demands!$A393,'Growth rates'!$C$4:$C$999,$W393)</f>
        <v>3.0370861078838431</v>
      </c>
      <c r="AL393" s="2">
        <f>SUMIFS('Growth rates'!Q$4:Q$999,'Growth rates'!$B$4:$B$999,Demands!$A393,'Growth rates'!$C$4:$C$999,$W393)</f>
        <v>3.0973792306492731</v>
      </c>
      <c r="AM393" s="2">
        <f>SUMIFS('Growth rates'!R$4:R$999,'Growth rates'!$B$4:$B$999,Demands!$A393,'Growth rates'!$C$4:$C$999,$W393)</f>
        <v>3.1416743651585346</v>
      </c>
      <c r="AN393" s="2">
        <f>SUMIFS('Growth rates'!S$4:S$999,'Growth rates'!$B$4:$B$999,Demands!$A393,'Growth rates'!$C$4:$C$999,$W393)</f>
        <v>3.1774758406889148</v>
      </c>
      <c r="AO393" s="2">
        <f>SUMIFS('Growth rates'!T$4:T$999,'Growth rates'!$B$4:$B$999,Demands!$A393,'Growth rates'!$C$4:$C$999,$W393)</f>
        <v>3.2065842136028953</v>
      </c>
      <c r="AP393" s="2">
        <f>SUMIFS('Growth rates'!U$4:U$999,'Growth rates'!$B$4:$B$999,Demands!$A393,'Growth rates'!$C$4:$C$999,$W393)</f>
        <v>3.2230424439861767</v>
      </c>
      <c r="AR393">
        <f>VLOOKUP(C393&amp;A393,Driver_elast!$A$2:$E$1161,5,FALSE)</f>
        <v>0.73046299999999997</v>
      </c>
      <c r="AS393">
        <f t="shared" si="140"/>
        <v>0.73046299999999997</v>
      </c>
      <c r="AT393">
        <f t="shared" si="141"/>
        <v>0.14609259999999999</v>
      </c>
      <c r="AV393" s="2" cm="1">
        <f t="array" ref="AV393">TREND($AR393:$AS393,$AR$3:$AS$3,AV$1)</f>
        <v>0.73046299999999997</v>
      </c>
      <c r="AW393" s="2" cm="1">
        <f t="array" ref="AW393">TREND($AR393:$AS393,$AR$3:$AS$3,AW$1)</f>
        <v>0.73046299999999997</v>
      </c>
      <c r="AX393" s="2" cm="1">
        <f t="array" ref="AX393">TREND($AR393:$AS393,$AR$3:$AS$3,AX$1)</f>
        <v>0.73046299999999997</v>
      </c>
      <c r="AY393" s="2" cm="1">
        <f t="array" ref="AY393">TREND($AR393:$AS393,$AR$3:$AS$3,AY$1)</f>
        <v>0.73046299999999997</v>
      </c>
      <c r="AZ393" s="2" cm="1">
        <f t="array" ref="AZ393">TREND($AR393:$AS393,$AR$3:$AS$3,AZ$1)</f>
        <v>0.73046299999999997</v>
      </c>
      <c r="BA393" s="2" cm="1">
        <f t="array" ref="BA393">TREND($AR393:$AS393,$AR$3:$AS$3,BA$1)</f>
        <v>0.73046299999999997</v>
      </c>
      <c r="BB393" s="2" cm="1">
        <f t="array" ref="BB393">TREND($AR393:$AS393,$AR$3:$AS$3,BB$1)</f>
        <v>0.73046299999999997</v>
      </c>
      <c r="BC393" s="2" cm="1">
        <f t="array" ref="BC393">TREND($AR393:$AS393,$AR$3:$AS$3,BC$1)</f>
        <v>0.73046299999999997</v>
      </c>
      <c r="BD393" s="2" cm="1">
        <f t="array" ref="BD393">TREND($AR393:$AS393,$AR$3:$AS$3,BD$1)</f>
        <v>0.73046299999999997</v>
      </c>
      <c r="BE393" s="2" cm="1">
        <f t="array" ref="BE393">TREND($AR393:$AS393,$AR$3:$AS$3,BE$1)</f>
        <v>0.73046299999999997</v>
      </c>
      <c r="BF393" s="20" cm="1">
        <f t="array" ref="BF393">TREND($AS393:$AT393,$AS$3:$AT$3,BF$1)</f>
        <v>0.65741669999999885</v>
      </c>
      <c r="BG393" s="20" cm="1">
        <f t="array" ref="BG393">TREND($AS393:$AT393,$AS$3:$AT$3,BG$1)</f>
        <v>0.58437040000000096</v>
      </c>
      <c r="BH393" s="20" cm="1">
        <f t="array" ref="BH393">TREND($AS393:$AT393,$AS$3:$AT$3,BH$1)</f>
        <v>0.5113240999999995</v>
      </c>
      <c r="BI393" s="20" cm="1">
        <f t="array" ref="BI393">TREND($AS393:$AT393,$AS$3:$AT$3,BI$1)</f>
        <v>0.4382778000000016</v>
      </c>
      <c r="BJ393" s="20" cm="1">
        <f t="array" ref="BJ393">TREND($AS393:$AT393,$AS$3:$AT$3,BJ$1)</f>
        <v>0.36523150000000015</v>
      </c>
      <c r="BK393" s="20" cm="1">
        <f t="array" ref="BK393">TREND($AS393:$AT393,$AS$3:$AT$3,BK$1)</f>
        <v>0.2921851999999987</v>
      </c>
      <c r="BL393" s="20" cm="1">
        <f t="array" ref="BL393">TREND($AS393:$AT393,$AS$3:$AT$3,BL$1)</f>
        <v>0.2191389000000008</v>
      </c>
      <c r="BM393" s="20" cm="1">
        <f t="array" ref="BM393">TREND($AS393:$AT393,$AS$3:$AT$3,BM$1)</f>
        <v>0.14609259999999935</v>
      </c>
    </row>
    <row r="394" spans="1:65" x14ac:dyDescent="0.35">
      <c r="A394" t="str">
        <f>IF(BYDem!B392="","\I:",BYDem!B392)</f>
        <v>China</v>
      </c>
      <c r="B394" t="str">
        <f>BYDem!E392</f>
        <v>TTF</v>
      </c>
      <c r="C394" t="str">
        <f t="shared" si="122"/>
        <v>TTF</v>
      </c>
      <c r="D394" s="4">
        <f>SUMIFS(BYDem!$M$2:$M$2000,BYDem!$B$2:$B$2000,Demands!$A394,BYDem!$E$2:$E$2000,Demands!$B394)</f>
        <v>138.68937280367999</v>
      </c>
      <c r="E394" s="4">
        <f t="shared" si="123"/>
        <v>147.88068992782578</v>
      </c>
      <c r="F394" s="4">
        <f t="shared" si="124"/>
        <v>200.77135106055042</v>
      </c>
      <c r="G394" s="4">
        <f t="shared" si="125"/>
        <v>250.72763420299924</v>
      </c>
      <c r="H394" s="4">
        <f t="shared" si="126"/>
        <v>296.27187719488461</v>
      </c>
      <c r="I394" s="4">
        <f t="shared" si="127"/>
        <v>332.35709138994144</v>
      </c>
      <c r="J394" s="4">
        <f t="shared" si="128"/>
        <v>366.1148564225465</v>
      </c>
      <c r="K394" s="4">
        <f t="shared" si="129"/>
        <v>396.75358405133187</v>
      </c>
      <c r="L394" s="4">
        <f t="shared" si="130"/>
        <v>422.47275205700629</v>
      </c>
      <c r="M394" s="4">
        <f t="shared" si="131"/>
        <v>446.36785372044312</v>
      </c>
      <c r="N394" s="4">
        <f t="shared" si="132"/>
        <v>466.74308707026722</v>
      </c>
      <c r="O394" s="4">
        <f t="shared" si="133"/>
        <v>481.24135566546772</v>
      </c>
      <c r="P394" s="4">
        <f t="shared" si="134"/>
        <v>490.60787251122935</v>
      </c>
      <c r="Q394" s="4">
        <f t="shared" si="135"/>
        <v>496.45168720128106</v>
      </c>
      <c r="R394" s="4">
        <f t="shared" si="136"/>
        <v>500.0015260528383</v>
      </c>
      <c r="S394" s="4">
        <f t="shared" si="137"/>
        <v>502.28066644990241</v>
      </c>
      <c r="T394" s="4">
        <f t="shared" si="138"/>
        <v>503.66106148793386</v>
      </c>
      <c r="U394" s="4">
        <f t="shared" si="139"/>
        <v>504.1780832926251</v>
      </c>
      <c r="W394" s="5" t="str">
        <f>VLOOKUP(C394&amp;A394,Driver_elast!$A$2:$D$1161,4,FALSE)</f>
        <v>GDP</v>
      </c>
      <c r="X394" s="5">
        <v>1</v>
      </c>
      <c r="Y394" s="2">
        <f>SUMIFS('Growth rates'!D$4:D$999,'Growth rates'!$B$4:$B$999,Demands!$A394,'Growth rates'!$C$4:$C$999,$W394)</f>
        <v>1</v>
      </c>
      <c r="Z394" s="2">
        <f>SUMIFS('Growth rates'!E$4:E$999,'Growth rates'!$B$4:$B$999,Demands!$A394,'Growth rates'!$C$4:$C$999,$W394)</f>
        <v>1.0501993446475055</v>
      </c>
      <c r="AA394" s="2">
        <f>SUMIFS('Growth rates'!F$4:F$999,'Growth rates'!$B$4:$B$999,Demands!$A394,'Growth rates'!$C$4:$C$999,$W394)</f>
        <v>1.3436079349621577</v>
      </c>
      <c r="AB394" s="2">
        <f>SUMIFS('Growth rates'!G$4:G$999,'Growth rates'!$B$4:$B$999,Demands!$A394,'Growth rates'!$C$4:$C$999,$W394)</f>
        <v>1.6131889360407803</v>
      </c>
      <c r="AC394" s="2">
        <f>SUMIFS('Growth rates'!H$4:H$999,'Growth rates'!$B$4:$B$999,Demands!$A394,'Growth rates'!$C$4:$C$999,$W394)</f>
        <v>1.8573589025939157</v>
      </c>
      <c r="AD394" s="2">
        <f>SUMIFS('Growth rates'!I$4:I$999,'Growth rates'!$B$4:$B$999,Demands!$A394,'Growth rates'!$C$4:$C$999,$W394)</f>
        <v>2.0523618113030975</v>
      </c>
      <c r="AE394" s="2">
        <f>SUMIFS('Growth rates'!J$4:J$999,'Growth rates'!$B$4:$B$999,Demands!$A394,'Growth rates'!$C$4:$C$999,$W394)</f>
        <v>2.2384749254700864</v>
      </c>
      <c r="AF394" s="2">
        <f>SUMIFS('Growth rates'!K$4:K$999,'Growth rates'!$B$4:$B$999,Demands!$A394,'Growth rates'!$C$4:$C$999,$W394)</f>
        <v>2.4119203018072084</v>
      </c>
      <c r="AG394" s="2">
        <f>SUMIFS('Growth rates'!L$4:L$999,'Growth rates'!$B$4:$B$999,Demands!$A394,'Growth rates'!$C$4:$C$999,$W394)</f>
        <v>2.562253791962485</v>
      </c>
      <c r="AH394" s="2">
        <f>SUMIFS('Growth rates'!M$4:M$999,'Growth rates'!$B$4:$B$999,Demands!$A394,'Growth rates'!$C$4:$C$999,$W394)</f>
        <v>2.7071751260564967</v>
      </c>
      <c r="AI394" s="2">
        <f>SUMIFS('Growth rates'!N$4:N$999,'Growth rates'!$B$4:$B$999,Demands!$A394,'Growth rates'!$C$4:$C$999,$W394)</f>
        <v>2.8444792313601064</v>
      </c>
      <c r="AJ394" s="2">
        <f>SUMIFS('Growth rates'!O$4:O$999,'Growth rates'!$B$4:$B$999,Demands!$A394,'Growth rates'!$C$4:$C$999,$W394)</f>
        <v>2.9549254946582693</v>
      </c>
      <c r="AK394" s="2">
        <f>SUMIFS('Growth rates'!P$4:P$999,'Growth rates'!$B$4:$B$999,Demands!$A394,'Growth rates'!$C$4:$C$999,$W394)</f>
        <v>3.0370861078838431</v>
      </c>
      <c r="AL394" s="2">
        <f>SUMIFS('Growth rates'!Q$4:Q$999,'Growth rates'!$B$4:$B$999,Demands!$A394,'Growth rates'!$C$4:$C$999,$W394)</f>
        <v>3.0973792306492731</v>
      </c>
      <c r="AM394" s="2">
        <f>SUMIFS('Growth rates'!R$4:R$999,'Growth rates'!$B$4:$B$999,Demands!$A394,'Growth rates'!$C$4:$C$999,$W394)</f>
        <v>3.1416743651585346</v>
      </c>
      <c r="AN394" s="2">
        <f>SUMIFS('Growth rates'!S$4:S$999,'Growth rates'!$B$4:$B$999,Demands!$A394,'Growth rates'!$C$4:$C$999,$W394)</f>
        <v>3.1774758406889148</v>
      </c>
      <c r="AO394" s="2">
        <f>SUMIFS('Growth rates'!T$4:T$999,'Growth rates'!$B$4:$B$999,Demands!$A394,'Growth rates'!$C$4:$C$999,$W394)</f>
        <v>3.2065842136028953</v>
      </c>
      <c r="AP394" s="2">
        <f>SUMIFS('Growth rates'!U$4:U$999,'Growth rates'!$B$4:$B$999,Demands!$A394,'Growth rates'!$C$4:$C$999,$W394)</f>
        <v>3.2230424439861767</v>
      </c>
      <c r="AR394">
        <f>VLOOKUP(C394&amp;A394,Driver_elast!$A$2:$E$1161,5,FALSE)</f>
        <v>1.328195</v>
      </c>
      <c r="AS394">
        <f t="shared" si="140"/>
        <v>1</v>
      </c>
      <c r="AT394">
        <f t="shared" si="141"/>
        <v>0.2</v>
      </c>
      <c r="AV394" s="2" cm="1">
        <f t="array" ref="AV394">TREND($AR394:$AS394,$AR$3:$AS$3,AV$1)</f>
        <v>1.3281950000000009</v>
      </c>
      <c r="AW394" s="2" cm="1">
        <f t="array" ref="AW394">TREND($AR394:$AS394,$AR$3:$AS$3,AW$1)</f>
        <v>1.3201902439024416</v>
      </c>
      <c r="AX394" s="2" cm="1">
        <f t="array" ref="AX394">TREND($AR394:$AS394,$AR$3:$AS$3,AX$1)</f>
        <v>1.2801664634146377</v>
      </c>
      <c r="AY394" s="2" cm="1">
        <f t="array" ref="AY394">TREND($AR394:$AS394,$AR$3:$AS$3,AY$1)</f>
        <v>1.2401426829268303</v>
      </c>
      <c r="AZ394" s="2" cm="1">
        <f t="array" ref="AZ394">TREND($AR394:$AS394,$AR$3:$AS$3,AZ$1)</f>
        <v>1.2001189024390264</v>
      </c>
      <c r="BA394" s="2" cm="1">
        <f t="array" ref="BA394">TREND($AR394:$AS394,$AR$3:$AS$3,BA$1)</f>
        <v>1.1600951219512226</v>
      </c>
      <c r="BB394" s="2" cm="1">
        <f t="array" ref="BB394">TREND($AR394:$AS394,$AR$3:$AS$3,BB$1)</f>
        <v>1.1200713414634151</v>
      </c>
      <c r="BC394" s="2" cm="1">
        <f t="array" ref="BC394">TREND($AR394:$AS394,$AR$3:$AS$3,BC$1)</f>
        <v>1.0800475609756113</v>
      </c>
      <c r="BD394" s="2" cm="1">
        <f t="array" ref="BD394">TREND($AR394:$AS394,$AR$3:$AS$3,BD$1)</f>
        <v>1.0400237804878074</v>
      </c>
      <c r="BE394" s="2" cm="1">
        <f t="array" ref="BE394">TREND($AR394:$AS394,$AR$3:$AS$3,BE$1)</f>
        <v>1.0000000000000036</v>
      </c>
      <c r="BF394" s="20" cm="1">
        <f t="array" ref="BF394">TREND($AS394:$AT394,$AS$3:$AT$3,BF$1)</f>
        <v>0.90000000000000568</v>
      </c>
      <c r="BG394" s="20" cm="1">
        <f t="array" ref="BG394">TREND($AS394:$AT394,$AS$3:$AT$3,BG$1)</f>
        <v>0.80000000000000426</v>
      </c>
      <c r="BH394" s="20" cm="1">
        <f t="array" ref="BH394">TREND($AS394:$AT394,$AS$3:$AT$3,BH$1)</f>
        <v>0.70000000000000284</v>
      </c>
      <c r="BI394" s="20" cm="1">
        <f t="array" ref="BI394">TREND($AS394:$AT394,$AS$3:$AT$3,BI$1)</f>
        <v>0.60000000000000142</v>
      </c>
      <c r="BJ394" s="20" cm="1">
        <f t="array" ref="BJ394">TREND($AS394:$AT394,$AS$3:$AT$3,BJ$1)</f>
        <v>0.5</v>
      </c>
      <c r="BK394" s="20" cm="1">
        <f t="array" ref="BK394">TREND($AS394:$AT394,$AS$3:$AT$3,BK$1)</f>
        <v>0.40000000000000568</v>
      </c>
      <c r="BL394" s="20" cm="1">
        <f t="array" ref="BL394">TREND($AS394:$AT394,$AS$3:$AT$3,BL$1)</f>
        <v>0.30000000000000426</v>
      </c>
      <c r="BM394" s="20" cm="1">
        <f t="array" ref="BM394">TREND($AS394:$AT394,$AS$3:$AT$3,BM$1)</f>
        <v>0.20000000000000284</v>
      </c>
    </row>
    <row r="395" spans="1:65" x14ac:dyDescent="0.35">
      <c r="A395" t="str">
        <f>IF(BYDem!B393="","\I:",BYDem!B393)</f>
        <v>China</v>
      </c>
      <c r="B395" t="str">
        <f>BYDem!E393</f>
        <v>TTP</v>
      </c>
      <c r="C395" t="str">
        <f t="shared" si="122"/>
        <v>TTP</v>
      </c>
      <c r="D395" s="4">
        <f>SUMIFS(BYDem!$M$2:$M$2000,BYDem!$B$2:$B$2000,Demands!$A395,BYDem!$E$2:$E$2000,Demands!$B395)</f>
        <v>326.52113141232002</v>
      </c>
      <c r="E395" s="4">
        <f t="shared" si="123"/>
        <v>348.16056351786256</v>
      </c>
      <c r="F395" s="4">
        <f t="shared" si="124"/>
        <v>472.68285506105877</v>
      </c>
      <c r="G395" s="4">
        <f t="shared" si="125"/>
        <v>590.29664019163647</v>
      </c>
      <c r="H395" s="4">
        <f t="shared" si="126"/>
        <v>697.52300837255484</v>
      </c>
      <c r="I395" s="4">
        <f t="shared" si="127"/>
        <v>782.47966170535608</v>
      </c>
      <c r="J395" s="4">
        <f t="shared" si="128"/>
        <v>861.95672191241601</v>
      </c>
      <c r="K395" s="4">
        <f t="shared" si="129"/>
        <v>934.0905257370697</v>
      </c>
      <c r="L395" s="4">
        <f t="shared" si="130"/>
        <v>994.64204216856888</v>
      </c>
      <c r="M395" s="4">
        <f t="shared" si="131"/>
        <v>1050.8990968558244</v>
      </c>
      <c r="N395" s="4">
        <f t="shared" si="132"/>
        <v>1098.8692052475617</v>
      </c>
      <c r="O395" s="4">
        <f t="shared" si="133"/>
        <v>1133.0029746166517</v>
      </c>
      <c r="P395" s="4">
        <f t="shared" si="134"/>
        <v>1155.0548854159015</v>
      </c>
      <c r="Q395" s="4">
        <f t="shared" si="135"/>
        <v>1168.8131781083102</v>
      </c>
      <c r="R395" s="4">
        <f t="shared" si="136"/>
        <v>1177.1706850658377</v>
      </c>
      <c r="S395" s="4">
        <f t="shared" si="137"/>
        <v>1182.536543213818</v>
      </c>
      <c r="T395" s="4">
        <f t="shared" si="138"/>
        <v>1185.7864544399074</v>
      </c>
      <c r="U395" s="4">
        <f t="shared" si="139"/>
        <v>1187.0036965488005</v>
      </c>
      <c r="W395" s="5" t="str">
        <f>VLOOKUP(C395&amp;A395,Driver_elast!$A$2:$D$1161,4,FALSE)</f>
        <v>GDP</v>
      </c>
      <c r="X395" s="5">
        <v>1</v>
      </c>
      <c r="Y395" s="2">
        <f>SUMIFS('Growth rates'!D$4:D$999,'Growth rates'!$B$4:$B$999,Demands!$A395,'Growth rates'!$C$4:$C$999,$W395)</f>
        <v>1</v>
      </c>
      <c r="Z395" s="2">
        <f>SUMIFS('Growth rates'!E$4:E$999,'Growth rates'!$B$4:$B$999,Demands!$A395,'Growth rates'!$C$4:$C$999,$W395)</f>
        <v>1.0501993446475055</v>
      </c>
      <c r="AA395" s="2">
        <f>SUMIFS('Growth rates'!F$4:F$999,'Growth rates'!$B$4:$B$999,Demands!$A395,'Growth rates'!$C$4:$C$999,$W395)</f>
        <v>1.3436079349621577</v>
      </c>
      <c r="AB395" s="2">
        <f>SUMIFS('Growth rates'!G$4:G$999,'Growth rates'!$B$4:$B$999,Demands!$A395,'Growth rates'!$C$4:$C$999,$W395)</f>
        <v>1.6131889360407803</v>
      </c>
      <c r="AC395" s="2">
        <f>SUMIFS('Growth rates'!H$4:H$999,'Growth rates'!$B$4:$B$999,Demands!$A395,'Growth rates'!$C$4:$C$999,$W395)</f>
        <v>1.8573589025939157</v>
      </c>
      <c r="AD395" s="2">
        <f>SUMIFS('Growth rates'!I$4:I$999,'Growth rates'!$B$4:$B$999,Demands!$A395,'Growth rates'!$C$4:$C$999,$W395)</f>
        <v>2.0523618113030975</v>
      </c>
      <c r="AE395" s="2">
        <f>SUMIFS('Growth rates'!J$4:J$999,'Growth rates'!$B$4:$B$999,Demands!$A395,'Growth rates'!$C$4:$C$999,$W395)</f>
        <v>2.2384749254700864</v>
      </c>
      <c r="AF395" s="2">
        <f>SUMIFS('Growth rates'!K$4:K$999,'Growth rates'!$B$4:$B$999,Demands!$A395,'Growth rates'!$C$4:$C$999,$W395)</f>
        <v>2.4119203018072084</v>
      </c>
      <c r="AG395" s="2">
        <f>SUMIFS('Growth rates'!L$4:L$999,'Growth rates'!$B$4:$B$999,Demands!$A395,'Growth rates'!$C$4:$C$999,$W395)</f>
        <v>2.562253791962485</v>
      </c>
      <c r="AH395" s="2">
        <f>SUMIFS('Growth rates'!M$4:M$999,'Growth rates'!$B$4:$B$999,Demands!$A395,'Growth rates'!$C$4:$C$999,$W395)</f>
        <v>2.7071751260564967</v>
      </c>
      <c r="AI395" s="2">
        <f>SUMIFS('Growth rates'!N$4:N$999,'Growth rates'!$B$4:$B$999,Demands!$A395,'Growth rates'!$C$4:$C$999,$W395)</f>
        <v>2.8444792313601064</v>
      </c>
      <c r="AJ395" s="2">
        <f>SUMIFS('Growth rates'!O$4:O$999,'Growth rates'!$B$4:$B$999,Demands!$A395,'Growth rates'!$C$4:$C$999,$W395)</f>
        <v>2.9549254946582693</v>
      </c>
      <c r="AK395" s="2">
        <f>SUMIFS('Growth rates'!P$4:P$999,'Growth rates'!$B$4:$B$999,Demands!$A395,'Growth rates'!$C$4:$C$999,$W395)</f>
        <v>3.0370861078838431</v>
      </c>
      <c r="AL395" s="2">
        <f>SUMIFS('Growth rates'!Q$4:Q$999,'Growth rates'!$B$4:$B$999,Demands!$A395,'Growth rates'!$C$4:$C$999,$W395)</f>
        <v>3.0973792306492731</v>
      </c>
      <c r="AM395" s="2">
        <f>SUMIFS('Growth rates'!R$4:R$999,'Growth rates'!$B$4:$B$999,Demands!$A395,'Growth rates'!$C$4:$C$999,$W395)</f>
        <v>3.1416743651585346</v>
      </c>
      <c r="AN395" s="2">
        <f>SUMIFS('Growth rates'!S$4:S$999,'Growth rates'!$B$4:$B$999,Demands!$A395,'Growth rates'!$C$4:$C$999,$W395)</f>
        <v>3.1774758406889148</v>
      </c>
      <c r="AO395" s="2">
        <f>SUMIFS('Growth rates'!T$4:T$999,'Growth rates'!$B$4:$B$999,Demands!$A395,'Growth rates'!$C$4:$C$999,$W395)</f>
        <v>3.2065842136028953</v>
      </c>
      <c r="AP395" s="2">
        <f>SUMIFS('Growth rates'!U$4:U$999,'Growth rates'!$B$4:$B$999,Demands!$A395,'Growth rates'!$C$4:$C$999,$W395)</f>
        <v>3.2230424439861767</v>
      </c>
      <c r="AR395">
        <f>VLOOKUP(C395&amp;A395,Driver_elast!$A$2:$E$1161,5,FALSE)</f>
        <v>1.328195</v>
      </c>
      <c r="AS395">
        <f t="shared" si="140"/>
        <v>1</v>
      </c>
      <c r="AT395">
        <f t="shared" si="141"/>
        <v>0.2</v>
      </c>
      <c r="AV395" s="2" cm="1">
        <f t="array" ref="AV395">TREND($AR395:$AS395,$AR$3:$AS$3,AV$1)</f>
        <v>1.3281950000000009</v>
      </c>
      <c r="AW395" s="2" cm="1">
        <f t="array" ref="AW395">TREND($AR395:$AS395,$AR$3:$AS$3,AW$1)</f>
        <v>1.3201902439024416</v>
      </c>
      <c r="AX395" s="2" cm="1">
        <f t="array" ref="AX395">TREND($AR395:$AS395,$AR$3:$AS$3,AX$1)</f>
        <v>1.2801664634146377</v>
      </c>
      <c r="AY395" s="2" cm="1">
        <f t="array" ref="AY395">TREND($AR395:$AS395,$AR$3:$AS$3,AY$1)</f>
        <v>1.2401426829268303</v>
      </c>
      <c r="AZ395" s="2" cm="1">
        <f t="array" ref="AZ395">TREND($AR395:$AS395,$AR$3:$AS$3,AZ$1)</f>
        <v>1.2001189024390264</v>
      </c>
      <c r="BA395" s="2" cm="1">
        <f t="array" ref="BA395">TREND($AR395:$AS395,$AR$3:$AS$3,BA$1)</f>
        <v>1.1600951219512226</v>
      </c>
      <c r="BB395" s="2" cm="1">
        <f t="array" ref="BB395">TREND($AR395:$AS395,$AR$3:$AS$3,BB$1)</f>
        <v>1.1200713414634151</v>
      </c>
      <c r="BC395" s="2" cm="1">
        <f t="array" ref="BC395">TREND($AR395:$AS395,$AR$3:$AS$3,BC$1)</f>
        <v>1.0800475609756113</v>
      </c>
      <c r="BD395" s="2" cm="1">
        <f t="array" ref="BD395">TREND($AR395:$AS395,$AR$3:$AS$3,BD$1)</f>
        <v>1.0400237804878074</v>
      </c>
      <c r="BE395" s="2" cm="1">
        <f t="array" ref="BE395">TREND($AR395:$AS395,$AR$3:$AS$3,BE$1)</f>
        <v>1.0000000000000036</v>
      </c>
      <c r="BF395" s="20" cm="1">
        <f t="array" ref="BF395">TREND($AS395:$AT395,$AS$3:$AT$3,BF$1)</f>
        <v>0.90000000000000568</v>
      </c>
      <c r="BG395" s="20" cm="1">
        <f t="array" ref="BG395">TREND($AS395:$AT395,$AS$3:$AT$3,BG$1)</f>
        <v>0.80000000000000426</v>
      </c>
      <c r="BH395" s="20" cm="1">
        <f t="array" ref="BH395">TREND($AS395:$AT395,$AS$3:$AT$3,BH$1)</f>
        <v>0.70000000000000284</v>
      </c>
      <c r="BI395" s="20" cm="1">
        <f t="array" ref="BI395">TREND($AS395:$AT395,$AS$3:$AT$3,BI$1)</f>
        <v>0.60000000000000142</v>
      </c>
      <c r="BJ395" s="20" cm="1">
        <f t="array" ref="BJ395">TREND($AS395:$AT395,$AS$3:$AT$3,BJ$1)</f>
        <v>0.5</v>
      </c>
      <c r="BK395" s="20" cm="1">
        <f t="array" ref="BK395">TREND($AS395:$AT395,$AS$3:$AT$3,BK$1)</f>
        <v>0.40000000000000568</v>
      </c>
      <c r="BL395" s="20" cm="1">
        <f t="array" ref="BL395">TREND($AS395:$AT395,$AS$3:$AT$3,BL$1)</f>
        <v>0.30000000000000426</v>
      </c>
      <c r="BM395" s="20" cm="1">
        <f t="array" ref="BM395">TREND($AS395:$AT395,$AS$3:$AT$3,BM$1)</f>
        <v>0.20000000000000284</v>
      </c>
    </row>
    <row r="396" spans="1:65" x14ac:dyDescent="0.35">
      <c r="A396" t="str">
        <f>IF(BYDem!B394="","\I:",BYDem!B394)</f>
        <v>China</v>
      </c>
      <c r="B396" t="str">
        <f>BYDem!E394</f>
        <v>TWD</v>
      </c>
      <c r="C396" t="str">
        <f t="shared" si="122"/>
        <v>TWD</v>
      </c>
      <c r="D396" s="4">
        <f>SUMIFS(BYDem!$M$2:$M$2000,BYDem!$B$2:$B$2000,Demands!$A396,BYDem!$E$2:$E$2000,Demands!$B396)</f>
        <v>1018.0260679931999</v>
      </c>
      <c r="E396" s="4">
        <f t="shared" si="123"/>
        <v>1039.2406230980023</v>
      </c>
      <c r="F396" s="4">
        <f t="shared" si="124"/>
        <v>1160.3865063774053</v>
      </c>
      <c r="G396" s="4">
        <f t="shared" si="125"/>
        <v>1257.7470481775222</v>
      </c>
      <c r="H396" s="4">
        <f t="shared" si="126"/>
        <v>1337.2286709327179</v>
      </c>
      <c r="I396" s="4">
        <f t="shared" si="127"/>
        <v>1395.7088606054913</v>
      </c>
      <c r="J396" s="4">
        <f t="shared" si="128"/>
        <v>1448.3608657325788</v>
      </c>
      <c r="K396" s="4">
        <f t="shared" si="129"/>
        <v>1495.0236469572139</v>
      </c>
      <c r="L396" s="4">
        <f t="shared" si="130"/>
        <v>1533.7538217527922</v>
      </c>
      <c r="M396" s="4">
        <f t="shared" si="131"/>
        <v>1569.8351593391576</v>
      </c>
      <c r="N396" s="4">
        <f t="shared" si="132"/>
        <v>1599.666747387251</v>
      </c>
      <c r="O396" s="4">
        <f t="shared" si="133"/>
        <v>1620.3412356979886</v>
      </c>
      <c r="P396" s="4">
        <f t="shared" si="134"/>
        <v>1633.4400046907265</v>
      </c>
      <c r="Q396" s="4">
        <f t="shared" si="135"/>
        <v>1641.4949936830576</v>
      </c>
      <c r="R396" s="4">
        <f t="shared" si="136"/>
        <v>1646.3338454205559</v>
      </c>
      <c r="S396" s="4">
        <f t="shared" si="137"/>
        <v>1649.4178445453579</v>
      </c>
      <c r="T396" s="4">
        <f t="shared" si="138"/>
        <v>1651.2745944069204</v>
      </c>
      <c r="U396" s="4">
        <f t="shared" si="139"/>
        <v>1651.9574321393898</v>
      </c>
      <c r="W396" s="5" t="str">
        <f>VLOOKUP(C396&amp;A396,Driver_elast!$A$2:$D$1161,4,FALSE)</f>
        <v>GDPSER</v>
      </c>
      <c r="X396" s="5">
        <v>1</v>
      </c>
      <c r="Y396" s="2">
        <f>SUMIFS('Growth rates'!D$4:D$999,'Growth rates'!$B$4:$B$999,Demands!$A396,'Growth rates'!$C$4:$C$999,$W396)</f>
        <v>1</v>
      </c>
      <c r="Z396" s="2">
        <f>SUMIFS('Growth rates'!E$4:E$999,'Growth rates'!$B$4:$B$999,Demands!$A396,'Growth rates'!$C$4:$C$999,$W396)</f>
        <v>1.0495160091189881</v>
      </c>
      <c r="AA396" s="2">
        <f>SUMIFS('Growth rates'!F$4:F$999,'Growth rates'!$B$4:$B$999,Demands!$A396,'Growth rates'!$C$4:$C$999,$W396)</f>
        <v>1.3402208195647567</v>
      </c>
      <c r="AB396" s="2">
        <f>SUMIFS('Growth rates'!G$4:G$999,'Growth rates'!$B$4:$B$999,Demands!$A396,'Growth rates'!$C$4:$C$999,$W396)</f>
        <v>1.6074151735006434</v>
      </c>
      <c r="AC396" s="2">
        <f>SUMIFS('Growth rates'!H$4:H$999,'Growth rates'!$B$4:$B$999,Demands!$A396,'Growth rates'!$C$4:$C$999,$W396)</f>
        <v>1.8487789469224738</v>
      </c>
      <c r="AD396" s="2">
        <f>SUMIFS('Growth rates'!I$4:I$999,'Growth rates'!$B$4:$B$999,Demands!$A396,'Growth rates'!$C$4:$C$999,$W396)</f>
        <v>2.040892800947756</v>
      </c>
      <c r="AE396" s="2">
        <f>SUMIFS('Growth rates'!J$4:J$999,'Growth rates'!$B$4:$B$999,Demands!$A396,'Growth rates'!$C$4:$C$999,$W396)</f>
        <v>2.2238337288922594</v>
      </c>
      <c r="AF396" s="2">
        <f>SUMIFS('Growth rates'!K$4:K$999,'Growth rates'!$B$4:$B$999,Demands!$A396,'Growth rates'!$C$4:$C$999,$W396)</f>
        <v>2.3940757458605324</v>
      </c>
      <c r="AG396" s="2">
        <f>SUMIFS('Growth rates'!L$4:L$999,'Growth rates'!$B$4:$B$999,Demands!$A396,'Growth rates'!$C$4:$C$999,$W396)</f>
        <v>2.5414460183409955</v>
      </c>
      <c r="AH396" s="2">
        <f>SUMIFS('Growth rates'!M$4:M$999,'Growth rates'!$B$4:$B$999,Demands!$A396,'Growth rates'!$C$4:$C$999,$W396)</f>
        <v>2.6835081952240176</v>
      </c>
      <c r="AI396" s="2">
        <f>SUMIFS('Growth rates'!N$4:N$999,'Growth rates'!$B$4:$B$999,Demands!$A396,'Growth rates'!$C$4:$C$999,$W396)</f>
        <v>2.8181417592235296</v>
      </c>
      <c r="AJ396" s="2">
        <f>SUMIFS('Growth rates'!O$4:O$999,'Growth rates'!$B$4:$B$999,Demands!$A396,'Growth rates'!$C$4:$C$999,$W396)</f>
        <v>2.9263221897583591</v>
      </c>
      <c r="AK396" s="2">
        <f>SUMIFS('Growth rates'!P$4:P$999,'Growth rates'!$B$4:$B$999,Demands!$A396,'Growth rates'!$C$4:$C$999,$W396)</f>
        <v>3.0066227737550091</v>
      </c>
      <c r="AL396" s="2">
        <f>SUMIFS('Growth rates'!Q$4:Q$999,'Growth rates'!$B$4:$B$999,Demands!$A396,'Growth rates'!$C$4:$C$999,$W396)</f>
        <v>3.0653392602921588</v>
      </c>
      <c r="AM396" s="2">
        <f>SUMIFS('Growth rates'!R$4:R$999,'Growth rates'!$B$4:$B$999,Demands!$A396,'Growth rates'!$C$4:$C$999,$W396)</f>
        <v>3.1082812240298399</v>
      </c>
      <c r="AN396" s="2">
        <f>SUMIFS('Growth rates'!S$4:S$999,'Growth rates'!$B$4:$B$999,Demands!$A396,'Growth rates'!$C$4:$C$999,$W396)</f>
        <v>3.142869367990095</v>
      </c>
      <c r="AO396" s="2">
        <f>SUMIFS('Growth rates'!T$4:T$999,'Growth rates'!$B$4:$B$999,Demands!$A396,'Growth rates'!$C$4:$C$999,$W396)</f>
        <v>3.1708913204193099</v>
      </c>
      <c r="AP396" s="2">
        <f>SUMIFS('Growth rates'!U$4:U$999,'Growth rates'!$B$4:$B$999,Demands!$A396,'Growth rates'!$C$4:$C$999,$W396)</f>
        <v>3.1864696245611559</v>
      </c>
      <c r="AR396">
        <f>VLOOKUP(C396&amp;A396,Driver_elast!$A$2:$E$1161,5,FALSE)</f>
        <v>0.420852</v>
      </c>
      <c r="AS396">
        <f t="shared" si="140"/>
        <v>0.420852</v>
      </c>
      <c r="AT396">
        <f t="shared" si="141"/>
        <v>8.4170400000000006E-2</v>
      </c>
      <c r="AV396" s="2" cm="1">
        <f t="array" ref="AV396">TREND($AR396:$AS396,$AR$3:$AS$3,AV$1)</f>
        <v>0.420852</v>
      </c>
      <c r="AW396" s="2" cm="1">
        <f t="array" ref="AW396">TREND($AR396:$AS396,$AR$3:$AS$3,AW$1)</f>
        <v>0.420852</v>
      </c>
      <c r="AX396" s="2" cm="1">
        <f t="array" ref="AX396">TREND($AR396:$AS396,$AR$3:$AS$3,AX$1)</f>
        <v>0.420852</v>
      </c>
      <c r="AY396" s="2" cm="1">
        <f t="array" ref="AY396">TREND($AR396:$AS396,$AR$3:$AS$3,AY$1)</f>
        <v>0.420852</v>
      </c>
      <c r="AZ396" s="2" cm="1">
        <f t="array" ref="AZ396">TREND($AR396:$AS396,$AR$3:$AS$3,AZ$1)</f>
        <v>0.420852</v>
      </c>
      <c r="BA396" s="2" cm="1">
        <f t="array" ref="BA396">TREND($AR396:$AS396,$AR$3:$AS$3,BA$1)</f>
        <v>0.420852</v>
      </c>
      <c r="BB396" s="2" cm="1">
        <f t="array" ref="BB396">TREND($AR396:$AS396,$AR$3:$AS$3,BB$1)</f>
        <v>0.420852</v>
      </c>
      <c r="BC396" s="2" cm="1">
        <f t="array" ref="BC396">TREND($AR396:$AS396,$AR$3:$AS$3,BC$1)</f>
        <v>0.420852</v>
      </c>
      <c r="BD396" s="2" cm="1">
        <f t="array" ref="BD396">TREND($AR396:$AS396,$AR$3:$AS$3,BD$1)</f>
        <v>0.420852</v>
      </c>
      <c r="BE396" s="2" cm="1">
        <f t="array" ref="BE396">TREND($AR396:$AS396,$AR$3:$AS$3,BE$1)</f>
        <v>0.420852</v>
      </c>
      <c r="BF396" s="20" cm="1">
        <f t="array" ref="BF396">TREND($AS396:$AT396,$AS$3:$AT$3,BF$1)</f>
        <v>0.37876680000000107</v>
      </c>
      <c r="BG396" s="20" cm="1">
        <f t="array" ref="BG396">TREND($AS396:$AT396,$AS$3:$AT$3,BG$1)</f>
        <v>0.33668159999999858</v>
      </c>
      <c r="BH396" s="20" cm="1">
        <f t="array" ref="BH396">TREND($AS396:$AT396,$AS$3:$AT$3,BH$1)</f>
        <v>0.29459639999999965</v>
      </c>
      <c r="BI396" s="20" cm="1">
        <f t="array" ref="BI396">TREND($AS396:$AT396,$AS$3:$AT$3,BI$1)</f>
        <v>0.25251120000000071</v>
      </c>
      <c r="BJ396" s="20" cm="1">
        <f t="array" ref="BJ396">TREND($AS396:$AT396,$AS$3:$AT$3,BJ$1)</f>
        <v>0.21042600000000178</v>
      </c>
      <c r="BK396" s="20" cm="1">
        <f t="array" ref="BK396">TREND($AS396:$AT396,$AS$3:$AT$3,BK$1)</f>
        <v>0.16834079999999929</v>
      </c>
      <c r="BL396" s="20" cm="1">
        <f t="array" ref="BL396">TREND($AS396:$AT396,$AS$3:$AT$3,BL$1)</f>
        <v>0.12625560000000036</v>
      </c>
      <c r="BM396" s="20" cm="1">
        <f t="array" ref="BM396">TREND($AS396:$AT396,$AS$3:$AT$3,BM$1)</f>
        <v>8.4170400000001422E-2</v>
      </c>
    </row>
    <row r="397" spans="1:65" x14ac:dyDescent="0.35">
      <c r="A397" t="str">
        <f>IF(BYDem!B395="","\I:",BYDem!B395)</f>
        <v>China</v>
      </c>
      <c r="B397" t="str">
        <f>BYDem!E395</f>
        <v>TWI</v>
      </c>
      <c r="C397" t="str">
        <f t="shared" si="122"/>
        <v>TWI</v>
      </c>
      <c r="D397" s="4">
        <f>SUMIFS(BYDem!$M$2:$M$2000,BYDem!$B$2:$B$2000,Demands!$A397,BYDem!$E$2:$E$2000,Demands!$B397)</f>
        <v>879.69327071040004</v>
      </c>
      <c r="E397" s="4">
        <f t="shared" si="123"/>
        <v>907.16734236746117</v>
      </c>
      <c r="F397" s="4">
        <f t="shared" si="124"/>
        <v>1064.8493709962818</v>
      </c>
      <c r="G397" s="4">
        <f t="shared" si="125"/>
        <v>1197.771904323522</v>
      </c>
      <c r="H397" s="4">
        <f t="shared" si="126"/>
        <v>1310.5630063836034</v>
      </c>
      <c r="I397" s="4">
        <f t="shared" si="127"/>
        <v>1396.1675609625702</v>
      </c>
      <c r="J397" s="4">
        <f t="shared" si="128"/>
        <v>1474.9363744456123</v>
      </c>
      <c r="K397" s="4">
        <f t="shared" si="129"/>
        <v>1546.0376658135485</v>
      </c>
      <c r="L397" s="4">
        <f t="shared" si="130"/>
        <v>1605.9900649054925</v>
      </c>
      <c r="M397" s="4">
        <f t="shared" si="131"/>
        <v>1662.5028540961423</v>
      </c>
      <c r="N397" s="4">
        <f t="shared" si="132"/>
        <v>1709.7163098959377</v>
      </c>
      <c r="O397" s="4">
        <f t="shared" si="133"/>
        <v>1742.7575250483371</v>
      </c>
      <c r="P397" s="4">
        <f t="shared" si="134"/>
        <v>1763.8606054218146</v>
      </c>
      <c r="Q397" s="4">
        <f t="shared" si="135"/>
        <v>1776.9319388528941</v>
      </c>
      <c r="R397" s="4">
        <f t="shared" si="136"/>
        <v>1784.836834663362</v>
      </c>
      <c r="S397" s="4">
        <f t="shared" si="137"/>
        <v>1789.8984831138898</v>
      </c>
      <c r="T397" s="4">
        <f t="shared" si="138"/>
        <v>1792.9588890595207</v>
      </c>
      <c r="U397" s="4">
        <f t="shared" si="139"/>
        <v>1794.1039656174585</v>
      </c>
      <c r="W397" s="5" t="str">
        <f>VLOOKUP(C397&amp;A397,Driver_elast!$A$2:$D$1161,4,FALSE)</f>
        <v>GDP</v>
      </c>
      <c r="X397" s="5">
        <v>1</v>
      </c>
      <c r="Y397" s="2">
        <f>SUMIFS('Growth rates'!D$4:D$999,'Growth rates'!$B$4:$B$999,Demands!$A397,'Growth rates'!$C$4:$C$999,$W397)</f>
        <v>1</v>
      </c>
      <c r="Z397" s="2">
        <f>SUMIFS('Growth rates'!E$4:E$999,'Growth rates'!$B$4:$B$999,Demands!$A397,'Growth rates'!$C$4:$C$999,$W397)</f>
        <v>1.0501993446475055</v>
      </c>
      <c r="AA397" s="2">
        <f>SUMIFS('Growth rates'!F$4:F$999,'Growth rates'!$B$4:$B$999,Demands!$A397,'Growth rates'!$C$4:$C$999,$W397)</f>
        <v>1.3436079349621577</v>
      </c>
      <c r="AB397" s="2">
        <f>SUMIFS('Growth rates'!G$4:G$999,'Growth rates'!$B$4:$B$999,Demands!$A397,'Growth rates'!$C$4:$C$999,$W397)</f>
        <v>1.6131889360407803</v>
      </c>
      <c r="AC397" s="2">
        <f>SUMIFS('Growth rates'!H$4:H$999,'Growth rates'!$B$4:$B$999,Demands!$A397,'Growth rates'!$C$4:$C$999,$W397)</f>
        <v>1.8573589025939157</v>
      </c>
      <c r="AD397" s="2">
        <f>SUMIFS('Growth rates'!I$4:I$999,'Growth rates'!$B$4:$B$999,Demands!$A397,'Growth rates'!$C$4:$C$999,$W397)</f>
        <v>2.0523618113030975</v>
      </c>
      <c r="AE397" s="2">
        <f>SUMIFS('Growth rates'!J$4:J$999,'Growth rates'!$B$4:$B$999,Demands!$A397,'Growth rates'!$C$4:$C$999,$W397)</f>
        <v>2.2384749254700864</v>
      </c>
      <c r="AF397" s="2">
        <f>SUMIFS('Growth rates'!K$4:K$999,'Growth rates'!$B$4:$B$999,Demands!$A397,'Growth rates'!$C$4:$C$999,$W397)</f>
        <v>2.4119203018072084</v>
      </c>
      <c r="AG397" s="2">
        <f>SUMIFS('Growth rates'!L$4:L$999,'Growth rates'!$B$4:$B$999,Demands!$A397,'Growth rates'!$C$4:$C$999,$W397)</f>
        <v>2.562253791962485</v>
      </c>
      <c r="AH397" s="2">
        <f>SUMIFS('Growth rates'!M$4:M$999,'Growth rates'!$B$4:$B$999,Demands!$A397,'Growth rates'!$C$4:$C$999,$W397)</f>
        <v>2.7071751260564967</v>
      </c>
      <c r="AI397" s="2">
        <f>SUMIFS('Growth rates'!N$4:N$999,'Growth rates'!$B$4:$B$999,Demands!$A397,'Growth rates'!$C$4:$C$999,$W397)</f>
        <v>2.8444792313601064</v>
      </c>
      <c r="AJ397" s="2">
        <f>SUMIFS('Growth rates'!O$4:O$999,'Growth rates'!$B$4:$B$999,Demands!$A397,'Growth rates'!$C$4:$C$999,$W397)</f>
        <v>2.9549254946582693</v>
      </c>
      <c r="AK397" s="2">
        <f>SUMIFS('Growth rates'!P$4:P$999,'Growth rates'!$B$4:$B$999,Demands!$A397,'Growth rates'!$C$4:$C$999,$W397)</f>
        <v>3.0370861078838431</v>
      </c>
      <c r="AL397" s="2">
        <f>SUMIFS('Growth rates'!Q$4:Q$999,'Growth rates'!$B$4:$B$999,Demands!$A397,'Growth rates'!$C$4:$C$999,$W397)</f>
        <v>3.0973792306492731</v>
      </c>
      <c r="AM397" s="2">
        <f>SUMIFS('Growth rates'!R$4:R$999,'Growth rates'!$B$4:$B$999,Demands!$A397,'Growth rates'!$C$4:$C$999,$W397)</f>
        <v>3.1416743651585346</v>
      </c>
      <c r="AN397" s="2">
        <f>SUMIFS('Growth rates'!S$4:S$999,'Growth rates'!$B$4:$B$999,Demands!$A397,'Growth rates'!$C$4:$C$999,$W397)</f>
        <v>3.1774758406889148</v>
      </c>
      <c r="AO397" s="2">
        <f>SUMIFS('Growth rates'!T$4:T$999,'Growth rates'!$B$4:$B$999,Demands!$A397,'Growth rates'!$C$4:$C$999,$W397)</f>
        <v>3.2065842136028953</v>
      </c>
      <c r="AP397" s="2">
        <f>SUMIFS('Growth rates'!U$4:U$999,'Growth rates'!$B$4:$B$999,Demands!$A397,'Growth rates'!$C$4:$C$999,$W397)</f>
        <v>3.2230424439861767</v>
      </c>
      <c r="AR397">
        <f>VLOOKUP(C397&amp;A397,Driver_elast!$A$2:$E$1161,5,FALSE)</f>
        <v>0.62214800000000003</v>
      </c>
      <c r="AS397">
        <f t="shared" si="140"/>
        <v>0.62214800000000003</v>
      </c>
      <c r="AT397">
        <f t="shared" si="141"/>
        <v>0.1244296</v>
      </c>
      <c r="AV397" s="2" cm="1">
        <f t="array" ref="AV397">TREND($AR397:$AS397,$AR$3:$AS$3,AV$1)</f>
        <v>0.62214800000000003</v>
      </c>
      <c r="AW397" s="2" cm="1">
        <f t="array" ref="AW397">TREND($AR397:$AS397,$AR$3:$AS$3,AW$1)</f>
        <v>0.62214800000000003</v>
      </c>
      <c r="AX397" s="2" cm="1">
        <f t="array" ref="AX397">TREND($AR397:$AS397,$AR$3:$AS$3,AX$1)</f>
        <v>0.62214800000000003</v>
      </c>
      <c r="AY397" s="2" cm="1">
        <f t="array" ref="AY397">TREND($AR397:$AS397,$AR$3:$AS$3,AY$1)</f>
        <v>0.62214800000000003</v>
      </c>
      <c r="AZ397" s="2" cm="1">
        <f t="array" ref="AZ397">TREND($AR397:$AS397,$AR$3:$AS$3,AZ$1)</f>
        <v>0.62214800000000003</v>
      </c>
      <c r="BA397" s="2" cm="1">
        <f t="array" ref="BA397">TREND($AR397:$AS397,$AR$3:$AS$3,BA$1)</f>
        <v>0.62214800000000003</v>
      </c>
      <c r="BB397" s="2" cm="1">
        <f t="array" ref="BB397">TREND($AR397:$AS397,$AR$3:$AS$3,BB$1)</f>
        <v>0.62214800000000003</v>
      </c>
      <c r="BC397" s="2" cm="1">
        <f t="array" ref="BC397">TREND($AR397:$AS397,$AR$3:$AS$3,BC$1)</f>
        <v>0.62214800000000003</v>
      </c>
      <c r="BD397" s="2" cm="1">
        <f t="array" ref="BD397">TREND($AR397:$AS397,$AR$3:$AS$3,BD$1)</f>
        <v>0.62214800000000003</v>
      </c>
      <c r="BE397" s="2" cm="1">
        <f t="array" ref="BE397">TREND($AR397:$AS397,$AR$3:$AS$3,BE$1)</f>
        <v>0.62214800000000003</v>
      </c>
      <c r="BF397" s="20" cm="1">
        <f t="array" ref="BF397">TREND($AS397:$AT397,$AS$3:$AT$3,BF$1)</f>
        <v>0.55993319999999969</v>
      </c>
      <c r="BG397" s="20" cm="1">
        <f t="array" ref="BG397">TREND($AS397:$AT397,$AS$3:$AT$3,BG$1)</f>
        <v>0.49771840000000012</v>
      </c>
      <c r="BH397" s="20" cm="1">
        <f t="array" ref="BH397">TREND($AS397:$AT397,$AS$3:$AT$3,BH$1)</f>
        <v>0.43550360000000055</v>
      </c>
      <c r="BI397" s="20" cm="1">
        <f t="array" ref="BI397">TREND($AS397:$AT397,$AS$3:$AT$3,BI$1)</f>
        <v>0.37328880000000098</v>
      </c>
      <c r="BJ397" s="20" cm="1">
        <f t="array" ref="BJ397">TREND($AS397:$AT397,$AS$3:$AT$3,BJ$1)</f>
        <v>0.3110740000000014</v>
      </c>
      <c r="BK397" s="20" cm="1">
        <f t="array" ref="BK397">TREND($AS397:$AT397,$AS$3:$AT$3,BK$1)</f>
        <v>0.24885920000000183</v>
      </c>
      <c r="BL397" s="20" cm="1">
        <f t="array" ref="BL397">TREND($AS397:$AT397,$AS$3:$AT$3,BL$1)</f>
        <v>0.18664440000000226</v>
      </c>
      <c r="BM397" s="20" cm="1">
        <f t="array" ref="BM397">TREND($AS397:$AT397,$AS$3:$AT$3,BM$1)</f>
        <v>0.12442960000000269</v>
      </c>
    </row>
    <row r="398" spans="1:65" x14ac:dyDescent="0.35">
      <c r="A398" t="str">
        <f>IF(BYDem!B396="","\I:",BYDem!B396)</f>
        <v>China</v>
      </c>
      <c r="B398" t="str">
        <f>BYDem!E396</f>
        <v>Trd_2w</v>
      </c>
      <c r="C398" t="str">
        <f t="shared" si="122"/>
        <v>Trd_2w</v>
      </c>
      <c r="D398" s="4">
        <f>SUMIFS(BYDem!$M$2:$M$2000,BYDem!$B$2:$B$2000,Demands!$A398,BYDem!$E$2:$E$2000,Demands!$B398)</f>
        <v>1632.68</v>
      </c>
      <c r="E398" s="4">
        <f t="shared" si="123"/>
        <v>1803.0849026310277</v>
      </c>
      <c r="F398" s="4">
        <f t="shared" si="124"/>
        <v>2781.4176728153379</v>
      </c>
      <c r="G398" s="4">
        <f t="shared" si="125"/>
        <v>3840.3755489530122</v>
      </c>
      <c r="H398" s="4">
        <f t="shared" si="126"/>
        <v>4911.3290301443776</v>
      </c>
      <c r="I398" s="4">
        <f t="shared" si="127"/>
        <v>5849.7184281418677</v>
      </c>
      <c r="J398" s="4">
        <f t="shared" si="128"/>
        <v>6800.0914419325627</v>
      </c>
      <c r="K398" s="4">
        <f t="shared" si="129"/>
        <v>7750.4436145222217</v>
      </c>
      <c r="L398" s="4">
        <f t="shared" si="130"/>
        <v>8658.2615983930446</v>
      </c>
      <c r="M398" s="4">
        <f t="shared" si="131"/>
        <v>9559.4059397033616</v>
      </c>
      <c r="N398" s="4">
        <f t="shared" si="132"/>
        <v>10438.844112344052</v>
      </c>
      <c r="O398" s="4">
        <f t="shared" si="133"/>
        <v>11198.943543359297</v>
      </c>
      <c r="P398" s="4">
        <f t="shared" si="134"/>
        <v>11825.843894239779</v>
      </c>
      <c r="Q398" s="4">
        <f t="shared" si="135"/>
        <v>12346.920509056898</v>
      </c>
      <c r="R398" s="4">
        <f t="shared" si="136"/>
        <v>12775.400121367467</v>
      </c>
      <c r="S398" s="4">
        <f t="shared" si="137"/>
        <v>13113.235373652857</v>
      </c>
      <c r="T398" s="4">
        <f t="shared" si="138"/>
        <v>13358.727656208206</v>
      </c>
      <c r="U398" s="4">
        <f t="shared" si="139"/>
        <v>13514.819986069266</v>
      </c>
      <c r="W398" s="5" t="str">
        <f>VLOOKUP(C398&amp;A398,Driver_elast!$A$2:$D$1161,4,FALSE)</f>
        <v>GDPPCAP</v>
      </c>
      <c r="X398" s="5">
        <v>1</v>
      </c>
      <c r="Y398" s="2">
        <f>SUMIFS('Growth rates'!D$4:D$999,'Growth rates'!$B$4:$B$999,Demands!$A398,'Growth rates'!$C$4:$C$999,$W398)</f>
        <v>1</v>
      </c>
      <c r="Z398" s="2">
        <f>SUMIFS('Growth rates'!E$4:E$999,'Growth rates'!$B$4:$B$999,Demands!$A398,'Growth rates'!$C$4:$C$999,$W398)</f>
        <v>1.0498462233711099</v>
      </c>
      <c r="AA398" s="2">
        <f>SUMIFS('Growth rates'!F$4:F$999,'Growth rates'!$B$4:$B$999,Demands!$A398,'Growth rates'!$C$4:$C$999,$W398)</f>
        <v>1.3409018188591029</v>
      </c>
      <c r="AB398" s="2">
        <f>SUMIFS('Growth rates'!G$4:G$999,'Growth rates'!$B$4:$B$999,Demands!$A398,'Growth rates'!$C$4:$C$999,$W398)</f>
        <v>1.6213436930468474</v>
      </c>
      <c r="AC398" s="2">
        <f>SUMIFS('Growth rates'!H$4:H$999,'Growth rates'!$B$4:$B$999,Demands!$A398,'Growth rates'!$C$4:$C$999,$W398)</f>
        <v>1.889888088698648</v>
      </c>
      <c r="AD398" s="2">
        <f>SUMIFS('Growth rates'!I$4:I$999,'Growth rates'!$B$4:$B$999,Demands!$A398,'Growth rates'!$C$4:$C$999,$W398)</f>
        <v>2.1233138236312037</v>
      </c>
      <c r="AE398" s="2">
        <f>SUMIFS('Growth rates'!J$4:J$999,'Growth rates'!$B$4:$B$999,Demands!$A398,'Growth rates'!$C$4:$C$999,$W398)</f>
        <v>2.367934273649686</v>
      </c>
      <c r="AF398" s="2">
        <f>SUMIFS('Growth rates'!K$4:K$999,'Growth rates'!$B$4:$B$999,Demands!$A398,'Growth rates'!$C$4:$C$999,$W398)</f>
        <v>2.62780178772296</v>
      </c>
      <c r="AG398" s="2">
        <f>SUMIFS('Growth rates'!L$4:L$999,'Growth rates'!$B$4:$B$999,Demands!$A398,'Growth rates'!$C$4:$C$999,$W398)</f>
        <v>2.898575370443885</v>
      </c>
      <c r="AH398" s="2">
        <f>SUMIFS('Growth rates'!M$4:M$999,'Growth rates'!$B$4:$B$999,Demands!$A398,'Growth rates'!$C$4:$C$999,$W398)</f>
        <v>3.2002565755280274</v>
      </c>
      <c r="AI398" s="2">
        <f>SUMIFS('Growth rates'!N$4:N$999,'Growth rates'!$B$4:$B$999,Demands!$A398,'Growth rates'!$C$4:$C$999,$W398)</f>
        <v>3.5273838064361578</v>
      </c>
      <c r="AJ398" s="2">
        <f>SUMIFS('Growth rates'!O$4:O$999,'Growth rates'!$B$4:$B$999,Demands!$A398,'Growth rates'!$C$4:$C$999,$W398)</f>
        <v>3.8484397580565575</v>
      </c>
      <c r="AK398" s="2">
        <f>SUMIFS('Growth rates'!P$4:P$999,'Growth rates'!$B$4:$B$999,Demands!$A398,'Growth rates'!$C$4:$C$999,$W398)</f>
        <v>4.1561968788608734</v>
      </c>
      <c r="AL398" s="2">
        <f>SUMIFS('Growth rates'!Q$4:Q$999,'Growth rates'!$B$4:$B$999,Demands!$A398,'Growth rates'!$C$4:$C$999,$W398)</f>
        <v>4.4614178028414972</v>
      </c>
      <c r="AM398" s="2">
        <f>SUMIFS('Growth rates'!R$4:R$999,'Growth rates'!$B$4:$B$999,Demands!$A398,'Growth rates'!$C$4:$C$999,$W398)</f>
        <v>4.7710701682413976</v>
      </c>
      <c r="AN398" s="2">
        <f>SUMIFS('Growth rates'!S$4:S$999,'Growth rates'!$B$4:$B$999,Demands!$A398,'Growth rates'!$C$4:$C$999,$W398)</f>
        <v>5.0864880179068708</v>
      </c>
      <c r="AO398" s="2">
        <f>SUMIFS('Growth rates'!T$4:T$999,'Growth rates'!$B$4:$B$999,Demands!$A398,'Growth rates'!$C$4:$C$999,$W398)</f>
        <v>5.4039010534458249</v>
      </c>
      <c r="AP398" s="2">
        <f>SUMIFS('Growth rates'!U$4:U$999,'Growth rates'!$B$4:$B$999,Demands!$A398,'Growth rates'!$C$4:$C$999,$W398)</f>
        <v>5.7196150673395696</v>
      </c>
      <c r="AR398">
        <f>VLOOKUP(C398&amp;A398,Driver_elast!$A$2:$E$1161,5,FALSE)</f>
        <v>2.1212119999999999</v>
      </c>
      <c r="AS398">
        <f t="shared" si="140"/>
        <v>1</v>
      </c>
      <c r="AT398">
        <f t="shared" si="141"/>
        <v>0.2</v>
      </c>
      <c r="AV398" s="2" cm="1">
        <f t="array" ref="AV398">TREND($AR398:$AS398,$AR$3:$AS$3,AV$1)</f>
        <v>2.1212119999999999</v>
      </c>
      <c r="AW398" s="2" cm="1">
        <f t="array" ref="AW398">TREND($AR398:$AS398,$AR$3:$AS$3,AW$1)</f>
        <v>2.0938653658536595</v>
      </c>
      <c r="AX398" s="2" cm="1">
        <f t="array" ref="AX398">TREND($AR398:$AS398,$AR$3:$AS$3,AX$1)</f>
        <v>1.9571321951219502</v>
      </c>
      <c r="AY398" s="2" cm="1">
        <f t="array" ref="AY398">TREND($AR398:$AS398,$AR$3:$AS$3,AY$1)</f>
        <v>1.8203990243902481</v>
      </c>
      <c r="AZ398" s="2" cm="1">
        <f t="array" ref="AZ398">TREND($AR398:$AS398,$AR$3:$AS$3,AZ$1)</f>
        <v>1.6836658536585389</v>
      </c>
      <c r="BA398" s="2" cm="1">
        <f t="array" ref="BA398">TREND($AR398:$AS398,$AR$3:$AS$3,BA$1)</f>
        <v>1.5469326829268297</v>
      </c>
      <c r="BB398" s="2" cm="1">
        <f t="array" ref="BB398">TREND($AR398:$AS398,$AR$3:$AS$3,BB$1)</f>
        <v>1.4101995121951205</v>
      </c>
      <c r="BC398" s="2" cm="1">
        <f t="array" ref="BC398">TREND($AR398:$AS398,$AR$3:$AS$3,BC$1)</f>
        <v>1.2734663414634184</v>
      </c>
      <c r="BD398" s="2" cm="1">
        <f t="array" ref="BD398">TREND($AR398:$AS398,$AR$3:$AS$3,BD$1)</f>
        <v>1.1367331707317092</v>
      </c>
      <c r="BE398" s="2" cm="1">
        <f t="array" ref="BE398">TREND($AR398:$AS398,$AR$3:$AS$3,BE$1)</f>
        <v>1</v>
      </c>
      <c r="BF398" s="20" cm="1">
        <f t="array" ref="BF398">TREND($AS398:$AT398,$AS$3:$AT$3,BF$1)</f>
        <v>0.90000000000000568</v>
      </c>
      <c r="BG398" s="20" cm="1">
        <f t="array" ref="BG398">TREND($AS398:$AT398,$AS$3:$AT$3,BG$1)</f>
        <v>0.80000000000000426</v>
      </c>
      <c r="BH398" s="20" cm="1">
        <f t="array" ref="BH398">TREND($AS398:$AT398,$AS$3:$AT$3,BH$1)</f>
        <v>0.70000000000000284</v>
      </c>
      <c r="BI398" s="20" cm="1">
        <f t="array" ref="BI398">TREND($AS398:$AT398,$AS$3:$AT$3,BI$1)</f>
        <v>0.60000000000000142</v>
      </c>
      <c r="BJ398" s="20" cm="1">
        <f t="array" ref="BJ398">TREND($AS398:$AT398,$AS$3:$AT$3,BJ$1)</f>
        <v>0.5</v>
      </c>
      <c r="BK398" s="20" cm="1">
        <f t="array" ref="BK398">TREND($AS398:$AT398,$AS$3:$AT$3,BK$1)</f>
        <v>0.40000000000000568</v>
      </c>
      <c r="BL398" s="20" cm="1">
        <f t="array" ref="BL398">TREND($AS398:$AT398,$AS$3:$AT$3,BL$1)</f>
        <v>0.30000000000000426</v>
      </c>
      <c r="BM398" s="20" cm="1">
        <f t="array" ref="BM398">TREND($AS398:$AT398,$AS$3:$AT$3,BM$1)</f>
        <v>0.20000000000000284</v>
      </c>
    </row>
    <row r="399" spans="1:65" x14ac:dyDescent="0.35">
      <c r="A399" t="str">
        <f>IF(BYDem!B397="","\I:",BYDem!B397)</f>
        <v>China</v>
      </c>
      <c r="B399" t="str">
        <f>BYDem!E397</f>
        <v>Trd_3w</v>
      </c>
      <c r="C399" t="str">
        <f t="shared" si="122"/>
        <v>Trd_3w</v>
      </c>
      <c r="D399" s="4">
        <f>SUMIFS(BYDem!$M$2:$M$2000,BYDem!$B$2:$B$2000,Demands!$A399,BYDem!$E$2:$E$2000,Demands!$B399)</f>
        <v>140.85</v>
      </c>
      <c r="E399" s="4">
        <f t="shared" si="123"/>
        <v>155.55069489157717</v>
      </c>
      <c r="F399" s="4">
        <f t="shared" si="124"/>
        <v>239.95068183357441</v>
      </c>
      <c r="G399" s="4">
        <f t="shared" si="125"/>
        <v>331.30613229171155</v>
      </c>
      <c r="H399" s="4">
        <f t="shared" si="126"/>
        <v>423.69643402003783</v>
      </c>
      <c r="I399" s="4">
        <f t="shared" si="127"/>
        <v>504.6505381359371</v>
      </c>
      <c r="J399" s="4">
        <f t="shared" si="128"/>
        <v>586.63845921809616</v>
      </c>
      <c r="K399" s="4">
        <f t="shared" si="129"/>
        <v>668.62458234648227</v>
      </c>
      <c r="L399" s="4">
        <f t="shared" si="130"/>
        <v>746.9413149751698</v>
      </c>
      <c r="M399" s="4">
        <f t="shared" si="131"/>
        <v>824.68231778867778</v>
      </c>
      <c r="N399" s="4">
        <f t="shared" si="132"/>
        <v>900.55074676216998</v>
      </c>
      <c r="O399" s="4">
        <f t="shared" si="133"/>
        <v>966.12391778067774</v>
      </c>
      <c r="P399" s="4">
        <f t="shared" si="134"/>
        <v>1020.2061105076762</v>
      </c>
      <c r="Q399" s="4">
        <f t="shared" si="135"/>
        <v>1065.1589740185852</v>
      </c>
      <c r="R399" s="4">
        <f t="shared" si="136"/>
        <v>1102.1235680565742</v>
      </c>
      <c r="S399" s="4">
        <f t="shared" si="137"/>
        <v>1131.2683455294391</v>
      </c>
      <c r="T399" s="4">
        <f t="shared" si="138"/>
        <v>1152.4467687341828</v>
      </c>
      <c r="U399" s="4">
        <f t="shared" si="139"/>
        <v>1165.9127294006516</v>
      </c>
      <c r="W399" s="5" t="str">
        <f>VLOOKUP(C399&amp;A399,Driver_elast!$A$2:$D$1161,4,FALSE)</f>
        <v>GDPPCAP</v>
      </c>
      <c r="X399" s="5">
        <v>1</v>
      </c>
      <c r="Y399" s="2">
        <f>SUMIFS('Growth rates'!D$4:D$999,'Growth rates'!$B$4:$B$999,Demands!$A399,'Growth rates'!$C$4:$C$999,$W399)</f>
        <v>1</v>
      </c>
      <c r="Z399" s="2">
        <f>SUMIFS('Growth rates'!E$4:E$999,'Growth rates'!$B$4:$B$999,Demands!$A399,'Growth rates'!$C$4:$C$999,$W399)</f>
        <v>1.0498462233711099</v>
      </c>
      <c r="AA399" s="2">
        <f>SUMIFS('Growth rates'!F$4:F$999,'Growth rates'!$B$4:$B$999,Demands!$A399,'Growth rates'!$C$4:$C$999,$W399)</f>
        <v>1.3409018188591029</v>
      </c>
      <c r="AB399" s="2">
        <f>SUMIFS('Growth rates'!G$4:G$999,'Growth rates'!$B$4:$B$999,Demands!$A399,'Growth rates'!$C$4:$C$999,$W399)</f>
        <v>1.6213436930468474</v>
      </c>
      <c r="AC399" s="2">
        <f>SUMIFS('Growth rates'!H$4:H$999,'Growth rates'!$B$4:$B$999,Demands!$A399,'Growth rates'!$C$4:$C$999,$W399)</f>
        <v>1.889888088698648</v>
      </c>
      <c r="AD399" s="2">
        <f>SUMIFS('Growth rates'!I$4:I$999,'Growth rates'!$B$4:$B$999,Demands!$A399,'Growth rates'!$C$4:$C$999,$W399)</f>
        <v>2.1233138236312037</v>
      </c>
      <c r="AE399" s="2">
        <f>SUMIFS('Growth rates'!J$4:J$999,'Growth rates'!$B$4:$B$999,Demands!$A399,'Growth rates'!$C$4:$C$999,$W399)</f>
        <v>2.367934273649686</v>
      </c>
      <c r="AF399" s="2">
        <f>SUMIFS('Growth rates'!K$4:K$999,'Growth rates'!$B$4:$B$999,Demands!$A399,'Growth rates'!$C$4:$C$999,$W399)</f>
        <v>2.62780178772296</v>
      </c>
      <c r="AG399" s="2">
        <f>SUMIFS('Growth rates'!L$4:L$999,'Growth rates'!$B$4:$B$999,Demands!$A399,'Growth rates'!$C$4:$C$999,$W399)</f>
        <v>2.898575370443885</v>
      </c>
      <c r="AH399" s="2">
        <f>SUMIFS('Growth rates'!M$4:M$999,'Growth rates'!$B$4:$B$999,Demands!$A399,'Growth rates'!$C$4:$C$999,$W399)</f>
        <v>3.2002565755280274</v>
      </c>
      <c r="AI399" s="2">
        <f>SUMIFS('Growth rates'!N$4:N$999,'Growth rates'!$B$4:$B$999,Demands!$A399,'Growth rates'!$C$4:$C$999,$W399)</f>
        <v>3.5273838064361578</v>
      </c>
      <c r="AJ399" s="2">
        <f>SUMIFS('Growth rates'!O$4:O$999,'Growth rates'!$B$4:$B$999,Demands!$A399,'Growth rates'!$C$4:$C$999,$W399)</f>
        <v>3.8484397580565575</v>
      </c>
      <c r="AK399" s="2">
        <f>SUMIFS('Growth rates'!P$4:P$999,'Growth rates'!$B$4:$B$999,Demands!$A399,'Growth rates'!$C$4:$C$999,$W399)</f>
        <v>4.1561968788608734</v>
      </c>
      <c r="AL399" s="2">
        <f>SUMIFS('Growth rates'!Q$4:Q$999,'Growth rates'!$B$4:$B$999,Demands!$A399,'Growth rates'!$C$4:$C$999,$W399)</f>
        <v>4.4614178028414972</v>
      </c>
      <c r="AM399" s="2">
        <f>SUMIFS('Growth rates'!R$4:R$999,'Growth rates'!$B$4:$B$999,Demands!$A399,'Growth rates'!$C$4:$C$999,$W399)</f>
        <v>4.7710701682413976</v>
      </c>
      <c r="AN399" s="2">
        <f>SUMIFS('Growth rates'!S$4:S$999,'Growth rates'!$B$4:$B$999,Demands!$A399,'Growth rates'!$C$4:$C$999,$W399)</f>
        <v>5.0864880179068708</v>
      </c>
      <c r="AO399" s="2">
        <f>SUMIFS('Growth rates'!T$4:T$999,'Growth rates'!$B$4:$B$999,Demands!$A399,'Growth rates'!$C$4:$C$999,$W399)</f>
        <v>5.4039010534458249</v>
      </c>
      <c r="AP399" s="2">
        <f>SUMIFS('Growth rates'!U$4:U$999,'Growth rates'!$B$4:$B$999,Demands!$A399,'Growth rates'!$C$4:$C$999,$W399)</f>
        <v>5.7196150673395696</v>
      </c>
      <c r="AR399">
        <f>VLOOKUP(C399&amp;A399,Driver_elast!$A$2:$E$1161,5,FALSE)</f>
        <v>2.1212119999999999</v>
      </c>
      <c r="AS399">
        <f t="shared" si="140"/>
        <v>1</v>
      </c>
      <c r="AT399">
        <f t="shared" si="141"/>
        <v>0.2</v>
      </c>
      <c r="AV399" s="2" cm="1">
        <f t="array" ref="AV399">TREND($AR399:$AS399,$AR$3:$AS$3,AV$1)</f>
        <v>2.1212119999999999</v>
      </c>
      <c r="AW399" s="2" cm="1">
        <f t="array" ref="AW399">TREND($AR399:$AS399,$AR$3:$AS$3,AW$1)</f>
        <v>2.0938653658536595</v>
      </c>
      <c r="AX399" s="2" cm="1">
        <f t="array" ref="AX399">TREND($AR399:$AS399,$AR$3:$AS$3,AX$1)</f>
        <v>1.9571321951219502</v>
      </c>
      <c r="AY399" s="2" cm="1">
        <f t="array" ref="AY399">TREND($AR399:$AS399,$AR$3:$AS$3,AY$1)</f>
        <v>1.8203990243902481</v>
      </c>
      <c r="AZ399" s="2" cm="1">
        <f t="array" ref="AZ399">TREND($AR399:$AS399,$AR$3:$AS$3,AZ$1)</f>
        <v>1.6836658536585389</v>
      </c>
      <c r="BA399" s="2" cm="1">
        <f t="array" ref="BA399">TREND($AR399:$AS399,$AR$3:$AS$3,BA$1)</f>
        <v>1.5469326829268297</v>
      </c>
      <c r="BB399" s="2" cm="1">
        <f t="array" ref="BB399">TREND($AR399:$AS399,$AR$3:$AS$3,BB$1)</f>
        <v>1.4101995121951205</v>
      </c>
      <c r="BC399" s="2" cm="1">
        <f t="array" ref="BC399">TREND($AR399:$AS399,$AR$3:$AS$3,BC$1)</f>
        <v>1.2734663414634184</v>
      </c>
      <c r="BD399" s="2" cm="1">
        <f t="array" ref="BD399">TREND($AR399:$AS399,$AR$3:$AS$3,BD$1)</f>
        <v>1.1367331707317092</v>
      </c>
      <c r="BE399" s="2" cm="1">
        <f t="array" ref="BE399">TREND($AR399:$AS399,$AR$3:$AS$3,BE$1)</f>
        <v>1</v>
      </c>
      <c r="BF399" s="20" cm="1">
        <f t="array" ref="BF399">TREND($AS399:$AT399,$AS$3:$AT$3,BF$1)</f>
        <v>0.90000000000000568</v>
      </c>
      <c r="BG399" s="20" cm="1">
        <f t="array" ref="BG399">TREND($AS399:$AT399,$AS$3:$AT$3,BG$1)</f>
        <v>0.80000000000000426</v>
      </c>
      <c r="BH399" s="20" cm="1">
        <f t="array" ref="BH399">TREND($AS399:$AT399,$AS$3:$AT$3,BH$1)</f>
        <v>0.70000000000000284</v>
      </c>
      <c r="BI399" s="20" cm="1">
        <f t="array" ref="BI399">TREND($AS399:$AT399,$AS$3:$AT$3,BI$1)</f>
        <v>0.60000000000000142</v>
      </c>
      <c r="BJ399" s="20" cm="1">
        <f t="array" ref="BJ399">TREND($AS399:$AT399,$AS$3:$AT$3,BJ$1)</f>
        <v>0.5</v>
      </c>
      <c r="BK399" s="20" cm="1">
        <f t="array" ref="BK399">TREND($AS399:$AT399,$AS$3:$AT$3,BK$1)</f>
        <v>0.40000000000000568</v>
      </c>
      <c r="BL399" s="20" cm="1">
        <f t="array" ref="BL399">TREND($AS399:$AT399,$AS$3:$AT$3,BL$1)</f>
        <v>0.30000000000000426</v>
      </c>
      <c r="BM399" s="20" cm="1">
        <f t="array" ref="BM399">TREND($AS399:$AT399,$AS$3:$AT$3,BM$1)</f>
        <v>0.20000000000000284</v>
      </c>
    </row>
    <row r="400" spans="1:65" x14ac:dyDescent="0.35">
      <c r="A400" t="str">
        <f>IF(BYDem!B398="","\I:",BYDem!B398)</f>
        <v>China</v>
      </c>
      <c r="B400" t="str">
        <f>BYDem!E398</f>
        <v>Trd_Bus</v>
      </c>
      <c r="C400" t="str">
        <f t="shared" si="122"/>
        <v>Trd_Bus</v>
      </c>
      <c r="D400" s="4">
        <f>SUMIFS(BYDem!$M$2:$M$2000,BYDem!$B$2:$B$2000,Demands!$A400,BYDem!$E$2:$E$2000,Demands!$B400)</f>
        <v>136.5</v>
      </c>
      <c r="E400" s="4">
        <f t="shared" si="123"/>
        <v>150.74667982037832</v>
      </c>
      <c r="F400" s="4">
        <f t="shared" si="124"/>
        <v>232.54006439675479</v>
      </c>
      <c r="G400" s="4">
        <f t="shared" si="125"/>
        <v>321.07410051699424</v>
      </c>
      <c r="H400" s="4">
        <f t="shared" si="126"/>
        <v>410.61102764455222</v>
      </c>
      <c r="I400" s="4">
        <f t="shared" si="127"/>
        <v>489.06495176113191</v>
      </c>
      <c r="J400" s="4">
        <f t="shared" si="128"/>
        <v>568.52076452445965</v>
      </c>
      <c r="K400" s="4">
        <f t="shared" si="129"/>
        <v>647.97483486187332</v>
      </c>
      <c r="L400" s="4">
        <f t="shared" si="130"/>
        <v>723.87283985879094</v>
      </c>
      <c r="M400" s="4">
        <f t="shared" si="131"/>
        <v>799.21289583354314</v>
      </c>
      <c r="N400" s="4">
        <f t="shared" si="132"/>
        <v>872.7382103871937</v>
      </c>
      <c r="O400" s="4">
        <f t="shared" si="133"/>
        <v>936.28622489927261</v>
      </c>
      <c r="P400" s="4">
        <f t="shared" si="134"/>
        <v>988.69814756334995</v>
      </c>
      <c r="Q400" s="4">
        <f t="shared" si="135"/>
        <v>1032.2626904759456</v>
      </c>
      <c r="R400" s="4">
        <f t="shared" si="136"/>
        <v>1068.0856729834748</v>
      </c>
      <c r="S400" s="4">
        <f t="shared" si="137"/>
        <v>1096.3303455077635</v>
      </c>
      <c r="T400" s="4">
        <f t="shared" si="138"/>
        <v>1116.8546960043736</v>
      </c>
      <c r="U400" s="4">
        <f t="shared" si="139"/>
        <v>1129.9047750315158</v>
      </c>
      <c r="W400" s="5" t="str">
        <f>VLOOKUP(C400&amp;A400,Driver_elast!$A$2:$D$1161,4,FALSE)</f>
        <v>GDPPCAP</v>
      </c>
      <c r="X400" s="5">
        <v>1</v>
      </c>
      <c r="Y400" s="2">
        <f>SUMIFS('Growth rates'!D$4:D$999,'Growth rates'!$B$4:$B$999,Demands!$A400,'Growth rates'!$C$4:$C$999,$W400)</f>
        <v>1</v>
      </c>
      <c r="Z400" s="2">
        <f>SUMIFS('Growth rates'!E$4:E$999,'Growth rates'!$B$4:$B$999,Demands!$A400,'Growth rates'!$C$4:$C$999,$W400)</f>
        <v>1.0498462233711099</v>
      </c>
      <c r="AA400" s="2">
        <f>SUMIFS('Growth rates'!F$4:F$999,'Growth rates'!$B$4:$B$999,Demands!$A400,'Growth rates'!$C$4:$C$999,$W400)</f>
        <v>1.3409018188591029</v>
      </c>
      <c r="AB400" s="2">
        <f>SUMIFS('Growth rates'!G$4:G$999,'Growth rates'!$B$4:$B$999,Demands!$A400,'Growth rates'!$C$4:$C$999,$W400)</f>
        <v>1.6213436930468474</v>
      </c>
      <c r="AC400" s="2">
        <f>SUMIFS('Growth rates'!H$4:H$999,'Growth rates'!$B$4:$B$999,Demands!$A400,'Growth rates'!$C$4:$C$999,$W400)</f>
        <v>1.889888088698648</v>
      </c>
      <c r="AD400" s="2">
        <f>SUMIFS('Growth rates'!I$4:I$999,'Growth rates'!$B$4:$B$999,Demands!$A400,'Growth rates'!$C$4:$C$999,$W400)</f>
        <v>2.1233138236312037</v>
      </c>
      <c r="AE400" s="2">
        <f>SUMIFS('Growth rates'!J$4:J$999,'Growth rates'!$B$4:$B$999,Demands!$A400,'Growth rates'!$C$4:$C$999,$W400)</f>
        <v>2.367934273649686</v>
      </c>
      <c r="AF400" s="2">
        <f>SUMIFS('Growth rates'!K$4:K$999,'Growth rates'!$B$4:$B$999,Demands!$A400,'Growth rates'!$C$4:$C$999,$W400)</f>
        <v>2.62780178772296</v>
      </c>
      <c r="AG400" s="2">
        <f>SUMIFS('Growth rates'!L$4:L$999,'Growth rates'!$B$4:$B$999,Demands!$A400,'Growth rates'!$C$4:$C$999,$W400)</f>
        <v>2.898575370443885</v>
      </c>
      <c r="AH400" s="2">
        <f>SUMIFS('Growth rates'!M$4:M$999,'Growth rates'!$B$4:$B$999,Demands!$A400,'Growth rates'!$C$4:$C$999,$W400)</f>
        <v>3.2002565755280274</v>
      </c>
      <c r="AI400" s="2">
        <f>SUMIFS('Growth rates'!N$4:N$999,'Growth rates'!$B$4:$B$999,Demands!$A400,'Growth rates'!$C$4:$C$999,$W400)</f>
        <v>3.5273838064361578</v>
      </c>
      <c r="AJ400" s="2">
        <f>SUMIFS('Growth rates'!O$4:O$999,'Growth rates'!$B$4:$B$999,Demands!$A400,'Growth rates'!$C$4:$C$999,$W400)</f>
        <v>3.8484397580565575</v>
      </c>
      <c r="AK400" s="2">
        <f>SUMIFS('Growth rates'!P$4:P$999,'Growth rates'!$B$4:$B$999,Demands!$A400,'Growth rates'!$C$4:$C$999,$W400)</f>
        <v>4.1561968788608734</v>
      </c>
      <c r="AL400" s="2">
        <f>SUMIFS('Growth rates'!Q$4:Q$999,'Growth rates'!$B$4:$B$999,Demands!$A400,'Growth rates'!$C$4:$C$999,$W400)</f>
        <v>4.4614178028414972</v>
      </c>
      <c r="AM400" s="2">
        <f>SUMIFS('Growth rates'!R$4:R$999,'Growth rates'!$B$4:$B$999,Demands!$A400,'Growth rates'!$C$4:$C$999,$W400)</f>
        <v>4.7710701682413976</v>
      </c>
      <c r="AN400" s="2">
        <f>SUMIFS('Growth rates'!S$4:S$999,'Growth rates'!$B$4:$B$999,Demands!$A400,'Growth rates'!$C$4:$C$999,$W400)</f>
        <v>5.0864880179068708</v>
      </c>
      <c r="AO400" s="2">
        <f>SUMIFS('Growth rates'!T$4:T$999,'Growth rates'!$B$4:$B$999,Demands!$A400,'Growth rates'!$C$4:$C$999,$W400)</f>
        <v>5.4039010534458249</v>
      </c>
      <c r="AP400" s="2">
        <f>SUMIFS('Growth rates'!U$4:U$999,'Growth rates'!$B$4:$B$999,Demands!$A400,'Growth rates'!$C$4:$C$999,$W400)</f>
        <v>5.7196150673395696</v>
      </c>
      <c r="AR400">
        <f>VLOOKUP(C400&amp;A400,Driver_elast!$A$2:$E$1161,5,FALSE)</f>
        <v>2.1212119999999999</v>
      </c>
      <c r="AS400">
        <f t="shared" si="140"/>
        <v>1</v>
      </c>
      <c r="AT400">
        <f t="shared" si="141"/>
        <v>0.2</v>
      </c>
      <c r="AV400" s="2" cm="1">
        <f t="array" ref="AV400">TREND($AR400:$AS400,$AR$3:$AS$3,AV$1)</f>
        <v>2.1212119999999999</v>
      </c>
      <c r="AW400" s="2" cm="1">
        <f t="array" ref="AW400">TREND($AR400:$AS400,$AR$3:$AS$3,AW$1)</f>
        <v>2.0938653658536595</v>
      </c>
      <c r="AX400" s="2" cm="1">
        <f t="array" ref="AX400">TREND($AR400:$AS400,$AR$3:$AS$3,AX$1)</f>
        <v>1.9571321951219502</v>
      </c>
      <c r="AY400" s="2" cm="1">
        <f t="array" ref="AY400">TREND($AR400:$AS400,$AR$3:$AS$3,AY$1)</f>
        <v>1.8203990243902481</v>
      </c>
      <c r="AZ400" s="2" cm="1">
        <f t="array" ref="AZ400">TREND($AR400:$AS400,$AR$3:$AS$3,AZ$1)</f>
        <v>1.6836658536585389</v>
      </c>
      <c r="BA400" s="2" cm="1">
        <f t="array" ref="BA400">TREND($AR400:$AS400,$AR$3:$AS$3,BA$1)</f>
        <v>1.5469326829268297</v>
      </c>
      <c r="BB400" s="2" cm="1">
        <f t="array" ref="BB400">TREND($AR400:$AS400,$AR$3:$AS$3,BB$1)</f>
        <v>1.4101995121951205</v>
      </c>
      <c r="BC400" s="2" cm="1">
        <f t="array" ref="BC400">TREND($AR400:$AS400,$AR$3:$AS$3,BC$1)</f>
        <v>1.2734663414634184</v>
      </c>
      <c r="BD400" s="2" cm="1">
        <f t="array" ref="BD400">TREND($AR400:$AS400,$AR$3:$AS$3,BD$1)</f>
        <v>1.1367331707317092</v>
      </c>
      <c r="BE400" s="2" cm="1">
        <f t="array" ref="BE400">TREND($AR400:$AS400,$AR$3:$AS$3,BE$1)</f>
        <v>1</v>
      </c>
      <c r="BF400" s="20" cm="1">
        <f t="array" ref="BF400">TREND($AS400:$AT400,$AS$3:$AT$3,BF$1)</f>
        <v>0.90000000000000568</v>
      </c>
      <c r="BG400" s="20" cm="1">
        <f t="array" ref="BG400">TREND($AS400:$AT400,$AS$3:$AT$3,BG$1)</f>
        <v>0.80000000000000426</v>
      </c>
      <c r="BH400" s="20" cm="1">
        <f t="array" ref="BH400">TREND($AS400:$AT400,$AS$3:$AT$3,BH$1)</f>
        <v>0.70000000000000284</v>
      </c>
      <c r="BI400" s="20" cm="1">
        <f t="array" ref="BI400">TREND($AS400:$AT400,$AS$3:$AT$3,BI$1)</f>
        <v>0.60000000000000142</v>
      </c>
      <c r="BJ400" s="20" cm="1">
        <f t="array" ref="BJ400">TREND($AS400:$AT400,$AS$3:$AT$3,BJ$1)</f>
        <v>0.5</v>
      </c>
      <c r="BK400" s="20" cm="1">
        <f t="array" ref="BK400">TREND($AS400:$AT400,$AS$3:$AT$3,BK$1)</f>
        <v>0.40000000000000568</v>
      </c>
      <c r="BL400" s="20" cm="1">
        <f t="array" ref="BL400">TREND($AS400:$AT400,$AS$3:$AT$3,BL$1)</f>
        <v>0.30000000000000426</v>
      </c>
      <c r="BM400" s="20" cm="1">
        <f t="array" ref="BM400">TREND($AS400:$AT400,$AS$3:$AT$3,BM$1)</f>
        <v>0.20000000000000284</v>
      </c>
    </row>
    <row r="401" spans="1:65" x14ac:dyDescent="0.35">
      <c r="A401" t="str">
        <f>IF(BYDem!B399="","\I:",BYDem!B399)</f>
        <v>China</v>
      </c>
      <c r="B401" t="str">
        <f>BYDem!E399</f>
        <v>Trd_Car</v>
      </c>
      <c r="C401" t="str">
        <f t="shared" si="122"/>
        <v>Trd_Car</v>
      </c>
      <c r="D401" s="4">
        <f>SUMIFS(BYDem!$M$2:$M$2000,BYDem!$B$2:$B$2000,Demands!$A401,BYDem!$E$2:$E$2000,Demands!$B401)</f>
        <v>3450.56</v>
      </c>
      <c r="E401" s="4">
        <f t="shared" si="123"/>
        <v>3810.699366454246</v>
      </c>
      <c r="F401" s="4">
        <f t="shared" si="124"/>
        <v>5878.3402535155028</v>
      </c>
      <c r="G401" s="4">
        <f t="shared" si="125"/>
        <v>8116.3769104756011</v>
      </c>
      <c r="H401" s="4">
        <f t="shared" si="126"/>
        <v>10379.765476550812</v>
      </c>
      <c r="I401" s="4">
        <f t="shared" si="127"/>
        <v>12362.988717574293</v>
      </c>
      <c r="J401" s="4">
        <f t="shared" si="128"/>
        <v>14371.538529212594</v>
      </c>
      <c r="K401" s="4">
        <f t="shared" si="129"/>
        <v>16380.044294366189</v>
      </c>
      <c r="L401" s="4">
        <f t="shared" si="130"/>
        <v>18298.656895993765</v>
      </c>
      <c r="M401" s="4">
        <f t="shared" si="131"/>
        <v>20203.165200347175</v>
      </c>
      <c r="N401" s="4">
        <f t="shared" si="132"/>
        <v>22061.79896874457</v>
      </c>
      <c r="O401" s="4">
        <f t="shared" si="133"/>
        <v>23668.218287094744</v>
      </c>
      <c r="P401" s="4">
        <f t="shared" si="134"/>
        <v>24993.130256821911</v>
      </c>
      <c r="Q401" s="4">
        <f t="shared" si="135"/>
        <v>26094.390836986644</v>
      </c>
      <c r="R401" s="4">
        <f t="shared" si="136"/>
        <v>26999.953844467815</v>
      </c>
      <c r="S401" s="4">
        <f t="shared" si="137"/>
        <v>27713.94605857338</v>
      </c>
      <c r="T401" s="4">
        <f t="shared" si="138"/>
        <v>28232.777581280945</v>
      </c>
      <c r="U401" s="4">
        <f t="shared" si="139"/>
        <v>28562.668282291172</v>
      </c>
      <c r="W401" s="5" t="str">
        <f>VLOOKUP(C401&amp;A401,Driver_elast!$A$2:$D$1161,4,FALSE)</f>
        <v>GDPPCAP</v>
      </c>
      <c r="X401" s="5">
        <v>1</v>
      </c>
      <c r="Y401" s="2">
        <f>SUMIFS('Growth rates'!D$4:D$999,'Growth rates'!$B$4:$B$999,Demands!$A401,'Growth rates'!$C$4:$C$999,$W401)</f>
        <v>1</v>
      </c>
      <c r="Z401" s="2">
        <f>SUMIFS('Growth rates'!E$4:E$999,'Growth rates'!$B$4:$B$999,Demands!$A401,'Growth rates'!$C$4:$C$999,$W401)</f>
        <v>1.0498462233711099</v>
      </c>
      <c r="AA401" s="2">
        <f>SUMIFS('Growth rates'!F$4:F$999,'Growth rates'!$B$4:$B$999,Demands!$A401,'Growth rates'!$C$4:$C$999,$W401)</f>
        <v>1.3409018188591029</v>
      </c>
      <c r="AB401" s="2">
        <f>SUMIFS('Growth rates'!G$4:G$999,'Growth rates'!$B$4:$B$999,Demands!$A401,'Growth rates'!$C$4:$C$999,$W401)</f>
        <v>1.6213436930468474</v>
      </c>
      <c r="AC401" s="2">
        <f>SUMIFS('Growth rates'!H$4:H$999,'Growth rates'!$B$4:$B$999,Demands!$A401,'Growth rates'!$C$4:$C$999,$W401)</f>
        <v>1.889888088698648</v>
      </c>
      <c r="AD401" s="2">
        <f>SUMIFS('Growth rates'!I$4:I$999,'Growth rates'!$B$4:$B$999,Demands!$A401,'Growth rates'!$C$4:$C$999,$W401)</f>
        <v>2.1233138236312037</v>
      </c>
      <c r="AE401" s="2">
        <f>SUMIFS('Growth rates'!J$4:J$999,'Growth rates'!$B$4:$B$999,Demands!$A401,'Growth rates'!$C$4:$C$999,$W401)</f>
        <v>2.367934273649686</v>
      </c>
      <c r="AF401" s="2">
        <f>SUMIFS('Growth rates'!K$4:K$999,'Growth rates'!$B$4:$B$999,Demands!$A401,'Growth rates'!$C$4:$C$999,$W401)</f>
        <v>2.62780178772296</v>
      </c>
      <c r="AG401" s="2">
        <f>SUMIFS('Growth rates'!L$4:L$999,'Growth rates'!$B$4:$B$999,Demands!$A401,'Growth rates'!$C$4:$C$999,$W401)</f>
        <v>2.898575370443885</v>
      </c>
      <c r="AH401" s="2">
        <f>SUMIFS('Growth rates'!M$4:M$999,'Growth rates'!$B$4:$B$999,Demands!$A401,'Growth rates'!$C$4:$C$999,$W401)</f>
        <v>3.2002565755280274</v>
      </c>
      <c r="AI401" s="2">
        <f>SUMIFS('Growth rates'!N$4:N$999,'Growth rates'!$B$4:$B$999,Demands!$A401,'Growth rates'!$C$4:$C$999,$W401)</f>
        <v>3.5273838064361578</v>
      </c>
      <c r="AJ401" s="2">
        <f>SUMIFS('Growth rates'!O$4:O$999,'Growth rates'!$B$4:$B$999,Demands!$A401,'Growth rates'!$C$4:$C$999,$W401)</f>
        <v>3.8484397580565575</v>
      </c>
      <c r="AK401" s="2">
        <f>SUMIFS('Growth rates'!P$4:P$999,'Growth rates'!$B$4:$B$999,Demands!$A401,'Growth rates'!$C$4:$C$999,$W401)</f>
        <v>4.1561968788608734</v>
      </c>
      <c r="AL401" s="2">
        <f>SUMIFS('Growth rates'!Q$4:Q$999,'Growth rates'!$B$4:$B$999,Demands!$A401,'Growth rates'!$C$4:$C$999,$W401)</f>
        <v>4.4614178028414972</v>
      </c>
      <c r="AM401" s="2">
        <f>SUMIFS('Growth rates'!R$4:R$999,'Growth rates'!$B$4:$B$999,Demands!$A401,'Growth rates'!$C$4:$C$999,$W401)</f>
        <v>4.7710701682413976</v>
      </c>
      <c r="AN401" s="2">
        <f>SUMIFS('Growth rates'!S$4:S$999,'Growth rates'!$B$4:$B$999,Demands!$A401,'Growth rates'!$C$4:$C$999,$W401)</f>
        <v>5.0864880179068708</v>
      </c>
      <c r="AO401" s="2">
        <f>SUMIFS('Growth rates'!T$4:T$999,'Growth rates'!$B$4:$B$999,Demands!$A401,'Growth rates'!$C$4:$C$999,$W401)</f>
        <v>5.4039010534458249</v>
      </c>
      <c r="AP401" s="2">
        <f>SUMIFS('Growth rates'!U$4:U$999,'Growth rates'!$B$4:$B$999,Demands!$A401,'Growth rates'!$C$4:$C$999,$W401)</f>
        <v>5.7196150673395696</v>
      </c>
      <c r="AR401">
        <f>VLOOKUP(C401&amp;A401,Driver_elast!$A$2:$E$1161,5,FALSE)</f>
        <v>2.1212119999999999</v>
      </c>
      <c r="AS401">
        <f t="shared" si="140"/>
        <v>1</v>
      </c>
      <c r="AT401">
        <f t="shared" si="141"/>
        <v>0.2</v>
      </c>
      <c r="AV401" s="2" cm="1">
        <f t="array" ref="AV401">TREND($AR401:$AS401,$AR$3:$AS$3,AV$1)</f>
        <v>2.1212119999999999</v>
      </c>
      <c r="AW401" s="2" cm="1">
        <f t="array" ref="AW401">TREND($AR401:$AS401,$AR$3:$AS$3,AW$1)</f>
        <v>2.0938653658536595</v>
      </c>
      <c r="AX401" s="2" cm="1">
        <f t="array" ref="AX401">TREND($AR401:$AS401,$AR$3:$AS$3,AX$1)</f>
        <v>1.9571321951219502</v>
      </c>
      <c r="AY401" s="2" cm="1">
        <f t="array" ref="AY401">TREND($AR401:$AS401,$AR$3:$AS$3,AY$1)</f>
        <v>1.8203990243902481</v>
      </c>
      <c r="AZ401" s="2" cm="1">
        <f t="array" ref="AZ401">TREND($AR401:$AS401,$AR$3:$AS$3,AZ$1)</f>
        <v>1.6836658536585389</v>
      </c>
      <c r="BA401" s="2" cm="1">
        <f t="array" ref="BA401">TREND($AR401:$AS401,$AR$3:$AS$3,BA$1)</f>
        <v>1.5469326829268297</v>
      </c>
      <c r="BB401" s="2" cm="1">
        <f t="array" ref="BB401">TREND($AR401:$AS401,$AR$3:$AS$3,BB$1)</f>
        <v>1.4101995121951205</v>
      </c>
      <c r="BC401" s="2" cm="1">
        <f t="array" ref="BC401">TREND($AR401:$AS401,$AR$3:$AS$3,BC$1)</f>
        <v>1.2734663414634184</v>
      </c>
      <c r="BD401" s="2" cm="1">
        <f t="array" ref="BD401">TREND($AR401:$AS401,$AR$3:$AS$3,BD$1)</f>
        <v>1.1367331707317092</v>
      </c>
      <c r="BE401" s="2" cm="1">
        <f t="array" ref="BE401">TREND($AR401:$AS401,$AR$3:$AS$3,BE$1)</f>
        <v>1</v>
      </c>
      <c r="BF401" s="20" cm="1">
        <f t="array" ref="BF401">TREND($AS401:$AT401,$AS$3:$AT$3,BF$1)</f>
        <v>0.90000000000000568</v>
      </c>
      <c r="BG401" s="20" cm="1">
        <f t="array" ref="BG401">TREND($AS401:$AT401,$AS$3:$AT$3,BG$1)</f>
        <v>0.80000000000000426</v>
      </c>
      <c r="BH401" s="20" cm="1">
        <f t="array" ref="BH401">TREND($AS401:$AT401,$AS$3:$AT$3,BH$1)</f>
        <v>0.70000000000000284</v>
      </c>
      <c r="BI401" s="20" cm="1">
        <f t="array" ref="BI401">TREND($AS401:$AT401,$AS$3:$AT$3,BI$1)</f>
        <v>0.60000000000000142</v>
      </c>
      <c r="BJ401" s="20" cm="1">
        <f t="array" ref="BJ401">TREND($AS401:$AT401,$AS$3:$AT$3,BJ$1)</f>
        <v>0.5</v>
      </c>
      <c r="BK401" s="20" cm="1">
        <f t="array" ref="BK401">TREND($AS401:$AT401,$AS$3:$AT$3,BK$1)</f>
        <v>0.40000000000000568</v>
      </c>
      <c r="BL401" s="20" cm="1">
        <f t="array" ref="BL401">TREND($AS401:$AT401,$AS$3:$AT$3,BL$1)</f>
        <v>0.30000000000000426</v>
      </c>
      <c r="BM401" s="20" cm="1">
        <f t="array" ref="BM401">TREND($AS401:$AT401,$AS$3:$AT$3,BM$1)</f>
        <v>0.20000000000000284</v>
      </c>
    </row>
    <row r="402" spans="1:65" x14ac:dyDescent="0.35">
      <c r="A402" t="str">
        <f>IF(BYDem!B400="","\I:",BYDem!B400)</f>
        <v>China</v>
      </c>
      <c r="B402" t="str">
        <f>BYDem!E400</f>
        <v>Trd_Hdt</v>
      </c>
      <c r="C402" t="str">
        <f t="shared" si="122"/>
        <v>Trd_Hdt</v>
      </c>
      <c r="D402" s="4">
        <f>SUMIFS(BYDem!$M$2:$M$2000,BYDem!$B$2:$B$2000,Demands!$A402,BYDem!$E$2:$E$2000,Demands!$B402)</f>
        <v>284.5</v>
      </c>
      <c r="E402" s="4">
        <f t="shared" si="123"/>
        <v>314.1936293692134</v>
      </c>
      <c r="F402" s="4">
        <f t="shared" si="124"/>
        <v>484.67141627015923</v>
      </c>
      <c r="G402" s="4">
        <f t="shared" si="125"/>
        <v>669.19839997864358</v>
      </c>
      <c r="H402" s="4">
        <f t="shared" si="126"/>
        <v>855.8156583507332</v>
      </c>
      <c r="I402" s="4">
        <f t="shared" si="127"/>
        <v>1019.3331778464616</v>
      </c>
      <c r="J402" s="4">
        <f t="shared" si="128"/>
        <v>1184.9388828366941</v>
      </c>
      <c r="K402" s="4">
        <f t="shared" si="129"/>
        <v>1350.5409561773108</v>
      </c>
      <c r="L402" s="4">
        <f t="shared" si="130"/>
        <v>1508.7313035884688</v>
      </c>
      <c r="M402" s="4">
        <f t="shared" si="131"/>
        <v>1665.7587462611207</v>
      </c>
      <c r="N402" s="4">
        <f t="shared" si="132"/>
        <v>1819.0038157886927</v>
      </c>
      <c r="O402" s="4">
        <f t="shared" si="133"/>
        <v>1951.4537068413406</v>
      </c>
      <c r="P402" s="4">
        <f t="shared" si="134"/>
        <v>2060.6932086576776</v>
      </c>
      <c r="Q402" s="4">
        <f t="shared" si="135"/>
        <v>2151.4925673289849</v>
      </c>
      <c r="R402" s="4">
        <f t="shared" si="136"/>
        <v>2226.1565858153735</v>
      </c>
      <c r="S402" s="4">
        <f t="shared" si="137"/>
        <v>2285.0255186590375</v>
      </c>
      <c r="T402" s="4">
        <f t="shared" si="138"/>
        <v>2327.8033773864045</v>
      </c>
      <c r="U402" s="4">
        <f t="shared" si="139"/>
        <v>2355.0029926481038</v>
      </c>
      <c r="W402" s="5" t="str">
        <f>VLOOKUP(C402&amp;A402,Driver_elast!$A$2:$D$1161,4,FALSE)</f>
        <v>GDPPCAP</v>
      </c>
      <c r="X402" s="5">
        <v>1</v>
      </c>
      <c r="Y402" s="2">
        <f>SUMIFS('Growth rates'!D$4:D$999,'Growth rates'!$B$4:$B$999,Demands!$A402,'Growth rates'!$C$4:$C$999,$W402)</f>
        <v>1</v>
      </c>
      <c r="Z402" s="2">
        <f>SUMIFS('Growth rates'!E$4:E$999,'Growth rates'!$B$4:$B$999,Demands!$A402,'Growth rates'!$C$4:$C$999,$W402)</f>
        <v>1.0498462233711099</v>
      </c>
      <c r="AA402" s="2">
        <f>SUMIFS('Growth rates'!F$4:F$999,'Growth rates'!$B$4:$B$999,Demands!$A402,'Growth rates'!$C$4:$C$999,$W402)</f>
        <v>1.3409018188591029</v>
      </c>
      <c r="AB402" s="2">
        <f>SUMIFS('Growth rates'!G$4:G$999,'Growth rates'!$B$4:$B$999,Demands!$A402,'Growth rates'!$C$4:$C$999,$W402)</f>
        <v>1.6213436930468474</v>
      </c>
      <c r="AC402" s="2">
        <f>SUMIFS('Growth rates'!H$4:H$999,'Growth rates'!$B$4:$B$999,Demands!$A402,'Growth rates'!$C$4:$C$999,$W402)</f>
        <v>1.889888088698648</v>
      </c>
      <c r="AD402" s="2">
        <f>SUMIFS('Growth rates'!I$4:I$999,'Growth rates'!$B$4:$B$999,Demands!$A402,'Growth rates'!$C$4:$C$999,$W402)</f>
        <v>2.1233138236312037</v>
      </c>
      <c r="AE402" s="2">
        <f>SUMIFS('Growth rates'!J$4:J$999,'Growth rates'!$B$4:$B$999,Demands!$A402,'Growth rates'!$C$4:$C$999,$W402)</f>
        <v>2.367934273649686</v>
      </c>
      <c r="AF402" s="2">
        <f>SUMIFS('Growth rates'!K$4:K$999,'Growth rates'!$B$4:$B$999,Demands!$A402,'Growth rates'!$C$4:$C$999,$W402)</f>
        <v>2.62780178772296</v>
      </c>
      <c r="AG402" s="2">
        <f>SUMIFS('Growth rates'!L$4:L$999,'Growth rates'!$B$4:$B$999,Demands!$A402,'Growth rates'!$C$4:$C$999,$W402)</f>
        <v>2.898575370443885</v>
      </c>
      <c r="AH402" s="2">
        <f>SUMIFS('Growth rates'!M$4:M$999,'Growth rates'!$B$4:$B$999,Demands!$A402,'Growth rates'!$C$4:$C$999,$W402)</f>
        <v>3.2002565755280274</v>
      </c>
      <c r="AI402" s="2">
        <f>SUMIFS('Growth rates'!N$4:N$999,'Growth rates'!$B$4:$B$999,Demands!$A402,'Growth rates'!$C$4:$C$999,$W402)</f>
        <v>3.5273838064361578</v>
      </c>
      <c r="AJ402" s="2">
        <f>SUMIFS('Growth rates'!O$4:O$999,'Growth rates'!$B$4:$B$999,Demands!$A402,'Growth rates'!$C$4:$C$999,$W402)</f>
        <v>3.8484397580565575</v>
      </c>
      <c r="AK402" s="2">
        <f>SUMIFS('Growth rates'!P$4:P$999,'Growth rates'!$B$4:$B$999,Demands!$A402,'Growth rates'!$C$4:$C$999,$W402)</f>
        <v>4.1561968788608734</v>
      </c>
      <c r="AL402" s="2">
        <f>SUMIFS('Growth rates'!Q$4:Q$999,'Growth rates'!$B$4:$B$999,Demands!$A402,'Growth rates'!$C$4:$C$999,$W402)</f>
        <v>4.4614178028414972</v>
      </c>
      <c r="AM402" s="2">
        <f>SUMIFS('Growth rates'!R$4:R$999,'Growth rates'!$B$4:$B$999,Demands!$A402,'Growth rates'!$C$4:$C$999,$W402)</f>
        <v>4.7710701682413976</v>
      </c>
      <c r="AN402" s="2">
        <f>SUMIFS('Growth rates'!S$4:S$999,'Growth rates'!$B$4:$B$999,Demands!$A402,'Growth rates'!$C$4:$C$999,$W402)</f>
        <v>5.0864880179068708</v>
      </c>
      <c r="AO402" s="2">
        <f>SUMIFS('Growth rates'!T$4:T$999,'Growth rates'!$B$4:$B$999,Demands!$A402,'Growth rates'!$C$4:$C$999,$W402)</f>
        <v>5.4039010534458249</v>
      </c>
      <c r="AP402" s="2">
        <f>SUMIFS('Growth rates'!U$4:U$999,'Growth rates'!$B$4:$B$999,Demands!$A402,'Growth rates'!$C$4:$C$999,$W402)</f>
        <v>5.7196150673395696</v>
      </c>
      <c r="AR402">
        <f>VLOOKUP(C402&amp;A402,Driver_elast!$A$2:$E$1161,5,FALSE)</f>
        <v>2.1212119999999999</v>
      </c>
      <c r="AS402">
        <f t="shared" si="140"/>
        <v>1</v>
      </c>
      <c r="AT402">
        <f t="shared" si="141"/>
        <v>0.2</v>
      </c>
      <c r="AV402" s="2" cm="1">
        <f t="array" ref="AV402">TREND($AR402:$AS402,$AR$3:$AS$3,AV$1)</f>
        <v>2.1212119999999999</v>
      </c>
      <c r="AW402" s="2" cm="1">
        <f t="array" ref="AW402">TREND($AR402:$AS402,$AR$3:$AS$3,AW$1)</f>
        <v>2.0938653658536595</v>
      </c>
      <c r="AX402" s="2" cm="1">
        <f t="array" ref="AX402">TREND($AR402:$AS402,$AR$3:$AS$3,AX$1)</f>
        <v>1.9571321951219502</v>
      </c>
      <c r="AY402" s="2" cm="1">
        <f t="array" ref="AY402">TREND($AR402:$AS402,$AR$3:$AS$3,AY$1)</f>
        <v>1.8203990243902481</v>
      </c>
      <c r="AZ402" s="2" cm="1">
        <f t="array" ref="AZ402">TREND($AR402:$AS402,$AR$3:$AS$3,AZ$1)</f>
        <v>1.6836658536585389</v>
      </c>
      <c r="BA402" s="2" cm="1">
        <f t="array" ref="BA402">TREND($AR402:$AS402,$AR$3:$AS$3,BA$1)</f>
        <v>1.5469326829268297</v>
      </c>
      <c r="BB402" s="2" cm="1">
        <f t="array" ref="BB402">TREND($AR402:$AS402,$AR$3:$AS$3,BB$1)</f>
        <v>1.4101995121951205</v>
      </c>
      <c r="BC402" s="2" cm="1">
        <f t="array" ref="BC402">TREND($AR402:$AS402,$AR$3:$AS$3,BC$1)</f>
        <v>1.2734663414634184</v>
      </c>
      <c r="BD402" s="2" cm="1">
        <f t="array" ref="BD402">TREND($AR402:$AS402,$AR$3:$AS$3,BD$1)</f>
        <v>1.1367331707317092</v>
      </c>
      <c r="BE402" s="2" cm="1">
        <f t="array" ref="BE402">TREND($AR402:$AS402,$AR$3:$AS$3,BE$1)</f>
        <v>1</v>
      </c>
      <c r="BF402" s="20" cm="1">
        <f t="array" ref="BF402">TREND($AS402:$AT402,$AS$3:$AT$3,BF$1)</f>
        <v>0.90000000000000568</v>
      </c>
      <c r="BG402" s="20" cm="1">
        <f t="array" ref="BG402">TREND($AS402:$AT402,$AS$3:$AT$3,BG$1)</f>
        <v>0.80000000000000426</v>
      </c>
      <c r="BH402" s="20" cm="1">
        <f t="array" ref="BH402">TREND($AS402:$AT402,$AS$3:$AT$3,BH$1)</f>
        <v>0.70000000000000284</v>
      </c>
      <c r="BI402" s="20" cm="1">
        <f t="array" ref="BI402">TREND($AS402:$AT402,$AS$3:$AT$3,BI$1)</f>
        <v>0.60000000000000142</v>
      </c>
      <c r="BJ402" s="20" cm="1">
        <f t="array" ref="BJ402">TREND($AS402:$AT402,$AS$3:$AT$3,BJ$1)</f>
        <v>0.5</v>
      </c>
      <c r="BK402" s="20" cm="1">
        <f t="array" ref="BK402">TREND($AS402:$AT402,$AS$3:$AT$3,BK$1)</f>
        <v>0.40000000000000568</v>
      </c>
      <c r="BL402" s="20" cm="1">
        <f t="array" ref="BL402">TREND($AS402:$AT402,$AS$3:$AT$3,BL$1)</f>
        <v>0.30000000000000426</v>
      </c>
      <c r="BM402" s="20" cm="1">
        <f t="array" ref="BM402">TREND($AS402:$AT402,$AS$3:$AT$3,BM$1)</f>
        <v>0.20000000000000284</v>
      </c>
    </row>
    <row r="403" spans="1:65" x14ac:dyDescent="0.35">
      <c r="A403" t="str">
        <f>IF(BYDem!B401="","\I:",BYDem!B401)</f>
        <v>China</v>
      </c>
      <c r="B403" t="str">
        <f>BYDem!E401</f>
        <v>Trd_Lcv</v>
      </c>
      <c r="C403" t="str">
        <f t="shared" si="122"/>
        <v>Trd_Lcv</v>
      </c>
      <c r="D403" s="4">
        <f>SUMIFS(BYDem!$M$2:$M$2000,BYDem!$B$2:$B$2000,Demands!$A403,BYDem!$E$2:$E$2000,Demands!$B403)</f>
        <v>382.25</v>
      </c>
      <c r="E403" s="4">
        <f t="shared" si="123"/>
        <v>422.14592206109603</v>
      </c>
      <c r="F403" s="4">
        <f t="shared" si="124"/>
        <v>651.1973598216814</v>
      </c>
      <c r="G403" s="4">
        <f t="shared" si="125"/>
        <v>899.12509100821273</v>
      </c>
      <c r="H403" s="4">
        <f t="shared" si="126"/>
        <v>1149.8612843745793</v>
      </c>
      <c r="I403" s="4">
        <f t="shared" si="127"/>
        <v>1369.5610096021442</v>
      </c>
      <c r="J403" s="4">
        <f t="shared" si="128"/>
        <v>1592.0663900327818</v>
      </c>
      <c r="K403" s="4">
        <f t="shared" si="129"/>
        <v>1814.5668910326085</v>
      </c>
      <c r="L403" s="4">
        <f t="shared" si="130"/>
        <v>2027.1091064910097</v>
      </c>
      <c r="M403" s="4">
        <f t="shared" si="131"/>
        <v>2238.0888603104163</v>
      </c>
      <c r="N403" s="4">
        <f t="shared" si="132"/>
        <v>2443.9866734102911</v>
      </c>
      <c r="O403" s="4">
        <f t="shared" si="133"/>
        <v>2621.9443917051053</v>
      </c>
      <c r="P403" s="4">
        <f t="shared" si="134"/>
        <v>2768.716973670992</v>
      </c>
      <c r="Q403" s="4">
        <f t="shared" si="135"/>
        <v>2890.7136515342863</v>
      </c>
      <c r="R403" s="4">
        <f t="shared" si="136"/>
        <v>2991.0311245269827</v>
      </c>
      <c r="S403" s="4">
        <f t="shared" si="137"/>
        <v>3070.1265536288829</v>
      </c>
      <c r="T403" s="4">
        <f t="shared" si="138"/>
        <v>3127.602253096496</v>
      </c>
      <c r="U403" s="4">
        <f t="shared" si="139"/>
        <v>3164.1472546212221</v>
      </c>
      <c r="W403" s="5" t="str">
        <f>VLOOKUP(C403&amp;A403,Driver_elast!$A$2:$D$1161,4,FALSE)</f>
        <v>GDPPCAP</v>
      </c>
      <c r="X403" s="5">
        <v>1</v>
      </c>
      <c r="Y403" s="2">
        <f>SUMIFS('Growth rates'!D$4:D$999,'Growth rates'!$B$4:$B$999,Demands!$A403,'Growth rates'!$C$4:$C$999,$W403)</f>
        <v>1</v>
      </c>
      <c r="Z403" s="2">
        <f>SUMIFS('Growth rates'!E$4:E$999,'Growth rates'!$B$4:$B$999,Demands!$A403,'Growth rates'!$C$4:$C$999,$W403)</f>
        <v>1.0498462233711099</v>
      </c>
      <c r="AA403" s="2">
        <f>SUMIFS('Growth rates'!F$4:F$999,'Growth rates'!$B$4:$B$999,Demands!$A403,'Growth rates'!$C$4:$C$999,$W403)</f>
        <v>1.3409018188591029</v>
      </c>
      <c r="AB403" s="2">
        <f>SUMIFS('Growth rates'!G$4:G$999,'Growth rates'!$B$4:$B$999,Demands!$A403,'Growth rates'!$C$4:$C$999,$W403)</f>
        <v>1.6213436930468474</v>
      </c>
      <c r="AC403" s="2">
        <f>SUMIFS('Growth rates'!H$4:H$999,'Growth rates'!$B$4:$B$999,Demands!$A403,'Growth rates'!$C$4:$C$999,$W403)</f>
        <v>1.889888088698648</v>
      </c>
      <c r="AD403" s="2">
        <f>SUMIFS('Growth rates'!I$4:I$999,'Growth rates'!$B$4:$B$999,Demands!$A403,'Growth rates'!$C$4:$C$999,$W403)</f>
        <v>2.1233138236312037</v>
      </c>
      <c r="AE403" s="2">
        <f>SUMIFS('Growth rates'!J$4:J$999,'Growth rates'!$B$4:$B$999,Demands!$A403,'Growth rates'!$C$4:$C$999,$W403)</f>
        <v>2.367934273649686</v>
      </c>
      <c r="AF403" s="2">
        <f>SUMIFS('Growth rates'!K$4:K$999,'Growth rates'!$B$4:$B$999,Demands!$A403,'Growth rates'!$C$4:$C$999,$W403)</f>
        <v>2.62780178772296</v>
      </c>
      <c r="AG403" s="2">
        <f>SUMIFS('Growth rates'!L$4:L$999,'Growth rates'!$B$4:$B$999,Demands!$A403,'Growth rates'!$C$4:$C$999,$W403)</f>
        <v>2.898575370443885</v>
      </c>
      <c r="AH403" s="2">
        <f>SUMIFS('Growth rates'!M$4:M$999,'Growth rates'!$B$4:$B$999,Demands!$A403,'Growth rates'!$C$4:$C$999,$W403)</f>
        <v>3.2002565755280274</v>
      </c>
      <c r="AI403" s="2">
        <f>SUMIFS('Growth rates'!N$4:N$999,'Growth rates'!$B$4:$B$999,Demands!$A403,'Growth rates'!$C$4:$C$999,$W403)</f>
        <v>3.5273838064361578</v>
      </c>
      <c r="AJ403" s="2">
        <f>SUMIFS('Growth rates'!O$4:O$999,'Growth rates'!$B$4:$B$999,Demands!$A403,'Growth rates'!$C$4:$C$999,$W403)</f>
        <v>3.8484397580565575</v>
      </c>
      <c r="AK403" s="2">
        <f>SUMIFS('Growth rates'!P$4:P$999,'Growth rates'!$B$4:$B$999,Demands!$A403,'Growth rates'!$C$4:$C$999,$W403)</f>
        <v>4.1561968788608734</v>
      </c>
      <c r="AL403" s="2">
        <f>SUMIFS('Growth rates'!Q$4:Q$999,'Growth rates'!$B$4:$B$999,Demands!$A403,'Growth rates'!$C$4:$C$999,$W403)</f>
        <v>4.4614178028414972</v>
      </c>
      <c r="AM403" s="2">
        <f>SUMIFS('Growth rates'!R$4:R$999,'Growth rates'!$B$4:$B$999,Demands!$A403,'Growth rates'!$C$4:$C$999,$W403)</f>
        <v>4.7710701682413976</v>
      </c>
      <c r="AN403" s="2">
        <f>SUMIFS('Growth rates'!S$4:S$999,'Growth rates'!$B$4:$B$999,Demands!$A403,'Growth rates'!$C$4:$C$999,$W403)</f>
        <v>5.0864880179068708</v>
      </c>
      <c r="AO403" s="2">
        <f>SUMIFS('Growth rates'!T$4:T$999,'Growth rates'!$B$4:$B$999,Demands!$A403,'Growth rates'!$C$4:$C$999,$W403)</f>
        <v>5.4039010534458249</v>
      </c>
      <c r="AP403" s="2">
        <f>SUMIFS('Growth rates'!U$4:U$999,'Growth rates'!$B$4:$B$999,Demands!$A403,'Growth rates'!$C$4:$C$999,$W403)</f>
        <v>5.7196150673395696</v>
      </c>
      <c r="AR403">
        <f>VLOOKUP(C403&amp;A403,Driver_elast!$A$2:$E$1161,5,FALSE)</f>
        <v>2.1212119999999999</v>
      </c>
      <c r="AS403">
        <f t="shared" si="140"/>
        <v>1</v>
      </c>
      <c r="AT403">
        <f t="shared" si="141"/>
        <v>0.2</v>
      </c>
      <c r="AV403" s="2" cm="1">
        <f t="array" ref="AV403">TREND($AR403:$AS403,$AR$3:$AS$3,AV$1)</f>
        <v>2.1212119999999999</v>
      </c>
      <c r="AW403" s="2" cm="1">
        <f t="array" ref="AW403">TREND($AR403:$AS403,$AR$3:$AS$3,AW$1)</f>
        <v>2.0938653658536595</v>
      </c>
      <c r="AX403" s="2" cm="1">
        <f t="array" ref="AX403">TREND($AR403:$AS403,$AR$3:$AS$3,AX$1)</f>
        <v>1.9571321951219502</v>
      </c>
      <c r="AY403" s="2" cm="1">
        <f t="array" ref="AY403">TREND($AR403:$AS403,$AR$3:$AS$3,AY$1)</f>
        <v>1.8203990243902481</v>
      </c>
      <c r="AZ403" s="2" cm="1">
        <f t="array" ref="AZ403">TREND($AR403:$AS403,$AR$3:$AS$3,AZ$1)</f>
        <v>1.6836658536585389</v>
      </c>
      <c r="BA403" s="2" cm="1">
        <f t="array" ref="BA403">TREND($AR403:$AS403,$AR$3:$AS$3,BA$1)</f>
        <v>1.5469326829268297</v>
      </c>
      <c r="BB403" s="2" cm="1">
        <f t="array" ref="BB403">TREND($AR403:$AS403,$AR$3:$AS$3,BB$1)</f>
        <v>1.4101995121951205</v>
      </c>
      <c r="BC403" s="2" cm="1">
        <f t="array" ref="BC403">TREND($AR403:$AS403,$AR$3:$AS$3,BC$1)</f>
        <v>1.2734663414634184</v>
      </c>
      <c r="BD403" s="2" cm="1">
        <f t="array" ref="BD403">TREND($AR403:$AS403,$AR$3:$AS$3,BD$1)</f>
        <v>1.1367331707317092</v>
      </c>
      <c r="BE403" s="2" cm="1">
        <f t="array" ref="BE403">TREND($AR403:$AS403,$AR$3:$AS$3,BE$1)</f>
        <v>1</v>
      </c>
      <c r="BF403" s="20" cm="1">
        <f t="array" ref="BF403">TREND($AS403:$AT403,$AS$3:$AT$3,BF$1)</f>
        <v>0.90000000000000568</v>
      </c>
      <c r="BG403" s="20" cm="1">
        <f t="array" ref="BG403">TREND($AS403:$AT403,$AS$3:$AT$3,BG$1)</f>
        <v>0.80000000000000426</v>
      </c>
      <c r="BH403" s="20" cm="1">
        <f t="array" ref="BH403">TREND($AS403:$AT403,$AS$3:$AT$3,BH$1)</f>
        <v>0.70000000000000284</v>
      </c>
      <c r="BI403" s="20" cm="1">
        <f t="array" ref="BI403">TREND($AS403:$AT403,$AS$3:$AT$3,BI$1)</f>
        <v>0.60000000000000142</v>
      </c>
      <c r="BJ403" s="20" cm="1">
        <f t="array" ref="BJ403">TREND($AS403:$AT403,$AS$3:$AT$3,BJ$1)</f>
        <v>0.5</v>
      </c>
      <c r="BK403" s="20" cm="1">
        <f t="array" ref="BK403">TREND($AS403:$AT403,$AS$3:$AT$3,BK$1)</f>
        <v>0.40000000000000568</v>
      </c>
      <c r="BL403" s="20" cm="1">
        <f t="array" ref="BL403">TREND($AS403:$AT403,$AS$3:$AT$3,BL$1)</f>
        <v>0.30000000000000426</v>
      </c>
      <c r="BM403" s="20" cm="1">
        <f t="array" ref="BM403">TREND($AS403:$AT403,$AS$3:$AT$3,BM$1)</f>
        <v>0.20000000000000284</v>
      </c>
    </row>
    <row r="404" spans="1:65" x14ac:dyDescent="0.35">
      <c r="A404" t="str">
        <f>IF(BYDem!B402="","\I:",BYDem!B402)</f>
        <v>EU_north</v>
      </c>
      <c r="B404" t="str">
        <f>BYDem!E402</f>
        <v>AGR</v>
      </c>
      <c r="C404" t="str">
        <f t="shared" si="122"/>
        <v>AGR</v>
      </c>
      <c r="D404" s="4">
        <f>SUMIFS(BYDem!$M$2:$M$2000,BYDem!$B$2:$B$2000,Demands!$A404,BYDem!$E$2:$E$2000,Demands!$B404)</f>
        <v>86.050015052399999</v>
      </c>
      <c r="E404" s="4">
        <f t="shared" si="123"/>
        <v>86.050015052399999</v>
      </c>
      <c r="F404" s="4">
        <f t="shared" si="124"/>
        <v>86.050015052399999</v>
      </c>
      <c r="G404" s="4">
        <f t="shared" si="125"/>
        <v>86.050015052399999</v>
      </c>
      <c r="H404" s="4">
        <f t="shared" si="126"/>
        <v>86.050015052399999</v>
      </c>
      <c r="I404" s="4">
        <f t="shared" si="127"/>
        <v>86.050015052399999</v>
      </c>
      <c r="J404" s="4">
        <f t="shared" si="128"/>
        <v>86.050015052399999</v>
      </c>
      <c r="K404" s="4">
        <f t="shared" si="129"/>
        <v>86.050015052399999</v>
      </c>
      <c r="L404" s="4">
        <f t="shared" si="130"/>
        <v>86.050015052399999</v>
      </c>
      <c r="M404" s="4">
        <f t="shared" si="131"/>
        <v>86.050015052399999</v>
      </c>
      <c r="N404" s="4">
        <f t="shared" si="132"/>
        <v>86.050015052399999</v>
      </c>
      <c r="O404" s="4">
        <f t="shared" si="133"/>
        <v>86.050015052399999</v>
      </c>
      <c r="P404" s="4">
        <f t="shared" si="134"/>
        <v>86.050015052399999</v>
      </c>
      <c r="Q404" s="4">
        <f t="shared" si="135"/>
        <v>86.050015052399999</v>
      </c>
      <c r="R404" s="4">
        <f t="shared" si="136"/>
        <v>86.050015052399999</v>
      </c>
      <c r="S404" s="4">
        <f t="shared" si="137"/>
        <v>86.050015052399999</v>
      </c>
      <c r="T404" s="4">
        <f t="shared" si="138"/>
        <v>86.050015052399999</v>
      </c>
      <c r="U404" s="4">
        <f t="shared" si="139"/>
        <v>86.050015052399999</v>
      </c>
      <c r="W404" s="5" t="str">
        <f>VLOOKUP(C404&amp;A404,Driver_elast!$A$2:$D$1161,4,FALSE)</f>
        <v>POP</v>
      </c>
      <c r="X404" s="5">
        <v>1</v>
      </c>
      <c r="Y404" s="2">
        <f>SUMIFS('Growth rates'!D$4:D$999,'Growth rates'!$B$4:$B$999,Demands!$A404,'Growth rates'!$C$4:$C$999,$W404)</f>
        <v>1</v>
      </c>
      <c r="Z404" s="2">
        <f>SUMIFS('Growth rates'!E$4:E$999,'Growth rates'!$B$4:$B$999,Demands!$A404,'Growth rates'!$C$4:$C$999,$W404)</f>
        <v>1.0032769962832506</v>
      </c>
      <c r="AA404" s="2">
        <f>SUMIFS('Growth rates'!F$4:F$999,'Growth rates'!$B$4:$B$999,Demands!$A404,'Growth rates'!$C$4:$C$999,$W404)</f>
        <v>1.0196619776995037</v>
      </c>
      <c r="AB404" s="2">
        <f>SUMIFS('Growth rates'!G$4:G$999,'Growth rates'!$B$4:$B$999,Demands!$A404,'Growth rates'!$C$4:$C$999,$W404)</f>
        <v>1.0308479145540386</v>
      </c>
      <c r="AC404" s="2">
        <f>SUMIFS('Growth rates'!H$4:H$999,'Growth rates'!$B$4:$B$999,Demands!$A404,'Growth rates'!$C$4:$C$999,$W404)</f>
        <v>1.041334993828086</v>
      </c>
      <c r="AD404" s="2">
        <f>SUMIFS('Growth rates'!I$4:I$999,'Growth rates'!$B$4:$B$999,Demands!$A404,'Growth rates'!$C$4:$C$999,$W404)</f>
        <v>1.0524229998245305</v>
      </c>
      <c r="AE404" s="2">
        <f>SUMIFS('Growth rates'!J$4:J$999,'Growth rates'!$B$4:$B$999,Demands!$A404,'Growth rates'!$C$4:$C$999,$W404)</f>
        <v>1.0654133382180788</v>
      </c>
      <c r="AF404" s="2">
        <f>SUMIFS('Growth rates'!K$4:K$999,'Growth rates'!$B$4:$B$999,Demands!$A404,'Growth rates'!$C$4:$C$999,$W404)</f>
        <v>1.0814746938185236</v>
      </c>
      <c r="AG404" s="2">
        <f>SUMIFS('Growth rates'!L$4:L$999,'Growth rates'!$B$4:$B$999,Demands!$A404,'Growth rates'!$C$4:$C$999,$W404)</f>
        <v>1.0962028185316277</v>
      </c>
      <c r="AH404" s="2">
        <f>SUMIFS('Growth rates'!M$4:M$999,'Growth rates'!$B$4:$B$999,Demands!$A404,'Growth rates'!$C$4:$C$999,$W404)</f>
        <v>1.1099804024324544</v>
      </c>
      <c r="AI404" s="2">
        <f>SUMIFS('Growth rates'!N$4:N$999,'Growth rates'!$B$4:$B$999,Demands!$A404,'Growth rates'!$C$4:$C$999,$W404)</f>
        <v>1.1227441656950095</v>
      </c>
      <c r="AJ404" s="2">
        <f>SUMIFS('Growth rates'!O$4:O$999,'Growth rates'!$B$4:$B$999,Demands!$A404,'Growth rates'!$C$4:$C$999,$W404)</f>
        <v>1.135494726358437</v>
      </c>
      <c r="AK404" s="2">
        <f>SUMIFS('Growth rates'!P$4:P$999,'Growth rates'!$B$4:$B$999,Demands!$A404,'Growth rates'!$C$4:$C$999,$W404)</f>
        <v>1.1479122572494846</v>
      </c>
      <c r="AL404" s="2">
        <f>SUMIFS('Growth rates'!Q$4:Q$999,'Growth rates'!$B$4:$B$999,Demands!$A404,'Growth rates'!$C$4:$C$999,$W404)</f>
        <v>1.1585513285506819</v>
      </c>
      <c r="AM404" s="2">
        <f>SUMIFS('Growth rates'!R$4:R$999,'Growth rates'!$B$4:$B$999,Demands!$A404,'Growth rates'!$C$4:$C$999,$W404)</f>
        <v>1.1657819983311357</v>
      </c>
      <c r="AN404" s="2">
        <f>SUMIFS('Growth rates'!S$4:S$999,'Growth rates'!$B$4:$B$999,Demands!$A404,'Growth rates'!$C$4:$C$999,$W404)</f>
        <v>1.1694426389825796</v>
      </c>
      <c r="AO404" s="2">
        <f>SUMIFS('Growth rates'!T$4:T$999,'Growth rates'!$B$4:$B$999,Demands!$A404,'Growth rates'!$C$4:$C$999,$W404)</f>
        <v>1.1712124821393155</v>
      </c>
      <c r="AP404" s="2">
        <f>SUMIFS('Growth rates'!U$4:U$999,'Growth rates'!$B$4:$B$999,Demands!$A404,'Growth rates'!$C$4:$C$999,$W404)</f>
        <v>1.1725307500809783</v>
      </c>
      <c r="AR404">
        <f>VLOOKUP(C404&amp;A404,Driver_elast!$A$2:$E$1161,5,FALSE)</f>
        <v>0</v>
      </c>
      <c r="AS404">
        <f t="shared" si="140"/>
        <v>0</v>
      </c>
      <c r="AT404">
        <f t="shared" si="141"/>
        <v>0</v>
      </c>
      <c r="AV404" s="2" cm="1">
        <f t="array" ref="AV404">TREND($AR404:$AS404,$AR$3:$AS$3,AV$1)</f>
        <v>0</v>
      </c>
      <c r="AW404" s="2" cm="1">
        <f t="array" ref="AW404">TREND($AR404:$AS404,$AR$3:$AS$3,AW$1)</f>
        <v>0</v>
      </c>
      <c r="AX404" s="2" cm="1">
        <f t="array" ref="AX404">TREND($AR404:$AS404,$AR$3:$AS$3,AX$1)</f>
        <v>0</v>
      </c>
      <c r="AY404" s="2" cm="1">
        <f t="array" ref="AY404">TREND($AR404:$AS404,$AR$3:$AS$3,AY$1)</f>
        <v>0</v>
      </c>
      <c r="AZ404" s="2" cm="1">
        <f t="array" ref="AZ404">TREND($AR404:$AS404,$AR$3:$AS$3,AZ$1)</f>
        <v>0</v>
      </c>
      <c r="BA404" s="2" cm="1">
        <f t="array" ref="BA404">TREND($AR404:$AS404,$AR$3:$AS$3,BA$1)</f>
        <v>0</v>
      </c>
      <c r="BB404" s="2" cm="1">
        <f t="array" ref="BB404">TREND($AR404:$AS404,$AR$3:$AS$3,BB$1)</f>
        <v>0</v>
      </c>
      <c r="BC404" s="2" cm="1">
        <f t="array" ref="BC404">TREND($AR404:$AS404,$AR$3:$AS$3,BC$1)</f>
        <v>0</v>
      </c>
      <c r="BD404" s="2" cm="1">
        <f t="array" ref="BD404">TREND($AR404:$AS404,$AR$3:$AS$3,BD$1)</f>
        <v>0</v>
      </c>
      <c r="BE404" s="2" cm="1">
        <f t="array" ref="BE404">TREND($AR404:$AS404,$AR$3:$AS$3,BE$1)</f>
        <v>0</v>
      </c>
      <c r="BF404" s="20" cm="1">
        <f t="array" ref="BF404">TREND($AS404:$AT404,$AS$3:$AT$3,BF$1)</f>
        <v>0</v>
      </c>
      <c r="BG404" s="20" cm="1">
        <f t="array" ref="BG404">TREND($AS404:$AT404,$AS$3:$AT$3,BG$1)</f>
        <v>0</v>
      </c>
      <c r="BH404" s="20" cm="1">
        <f t="array" ref="BH404">TREND($AS404:$AT404,$AS$3:$AT$3,BH$1)</f>
        <v>0</v>
      </c>
      <c r="BI404" s="20" cm="1">
        <f t="array" ref="BI404">TREND($AS404:$AT404,$AS$3:$AT$3,BI$1)</f>
        <v>0</v>
      </c>
      <c r="BJ404" s="20" cm="1">
        <f t="array" ref="BJ404">TREND($AS404:$AT404,$AS$3:$AT$3,BJ$1)</f>
        <v>0</v>
      </c>
      <c r="BK404" s="20" cm="1">
        <f t="array" ref="BK404">TREND($AS404:$AT404,$AS$3:$AT$3,BK$1)</f>
        <v>0</v>
      </c>
      <c r="BL404" s="20" cm="1">
        <f t="array" ref="BL404">TREND($AS404:$AT404,$AS$3:$AT$3,BL$1)</f>
        <v>0</v>
      </c>
      <c r="BM404" s="20" cm="1">
        <f t="array" ref="BM404">TREND($AS404:$AT404,$AS$3:$AT$3,BM$1)</f>
        <v>0</v>
      </c>
    </row>
    <row r="405" spans="1:65" x14ac:dyDescent="0.35">
      <c r="A405" t="str">
        <f>IF(BYDem!B403="","\I:",BYDem!B403)</f>
        <v>EU_north</v>
      </c>
      <c r="B405" t="str">
        <f>BYDem!E403</f>
        <v>CCK</v>
      </c>
      <c r="C405" t="str">
        <f t="shared" si="122"/>
        <v>CCK</v>
      </c>
      <c r="D405" s="4">
        <f>SUMIFS(BYDem!$M$2:$M$2000,BYDem!$B$2:$B$2000,Demands!$A405,BYDem!$E$2:$E$2000,Demands!$B405)</f>
        <v>7.7250100171392004</v>
      </c>
      <c r="E405" s="4">
        <f t="shared" si="123"/>
        <v>7.8016185649156862</v>
      </c>
      <c r="F405" s="4">
        <f t="shared" si="124"/>
        <v>8.5083082688382241</v>
      </c>
      <c r="G405" s="4">
        <f t="shared" si="125"/>
        <v>9.1765300310094293</v>
      </c>
      <c r="H405" s="4">
        <f t="shared" si="126"/>
        <v>9.7364990461057292</v>
      </c>
      <c r="I405" s="4">
        <f t="shared" si="127"/>
        <v>10.254706240634318</v>
      </c>
      <c r="J405" s="4">
        <f t="shared" si="128"/>
        <v>10.76266901697605</v>
      </c>
      <c r="K405" s="4">
        <f t="shared" si="129"/>
        <v>11.269034159132765</v>
      </c>
      <c r="L405" s="4">
        <f t="shared" si="130"/>
        <v>11.78289448476235</v>
      </c>
      <c r="M405" s="4">
        <f t="shared" si="131"/>
        <v>12.318108621404813</v>
      </c>
      <c r="N405" s="4">
        <f t="shared" si="132"/>
        <v>12.816969070723159</v>
      </c>
      <c r="O405" s="4">
        <f t="shared" si="133"/>
        <v>13.244267396147055</v>
      </c>
      <c r="P405" s="4">
        <f t="shared" si="134"/>
        <v>13.592359894911516</v>
      </c>
      <c r="Q405" s="4">
        <f t="shared" si="135"/>
        <v>13.865287298635982</v>
      </c>
      <c r="R405" s="4">
        <f t="shared" si="136"/>
        <v>14.068576243653292</v>
      </c>
      <c r="S405" s="4">
        <f t="shared" si="137"/>
        <v>14.212443550662472</v>
      </c>
      <c r="T405" s="4">
        <f t="shared" si="138"/>
        <v>14.308642288025169</v>
      </c>
      <c r="U405" s="4">
        <f t="shared" si="139"/>
        <v>14.365235259922391</v>
      </c>
      <c r="W405" s="5" t="str">
        <f>VLOOKUP(C405&amp;A405,Driver_elast!$A$2:$D$1161,4,FALSE)</f>
        <v>GDPSER</v>
      </c>
      <c r="X405" s="5">
        <v>1</v>
      </c>
      <c r="Y405" s="2">
        <f>SUMIFS('Growth rates'!D$4:D$999,'Growth rates'!$B$4:$B$999,Demands!$A405,'Growth rates'!$C$4:$C$999,$W405)</f>
        <v>1</v>
      </c>
      <c r="Z405" s="2">
        <f>SUMIFS('Growth rates'!E$4:E$999,'Growth rates'!$B$4:$B$999,Demands!$A405,'Growth rates'!$C$4:$C$999,$W405)</f>
        <v>1.0125109930676133</v>
      </c>
      <c r="AA405" s="2">
        <f>SUMIFS('Growth rates'!F$4:F$999,'Growth rates'!$B$4:$B$999,Demands!$A405,'Growth rates'!$C$4:$C$999,$W405)</f>
        <v>1.1282173987898563</v>
      </c>
      <c r="AB405" s="2">
        <f>SUMIFS('Growth rates'!G$4:G$999,'Growth rates'!$B$4:$B$999,Demands!$A405,'Growth rates'!$C$4:$C$999,$W405)</f>
        <v>1.2400024670957179</v>
      </c>
      <c r="AC405" s="2">
        <f>SUMIFS('Growth rates'!H$4:H$999,'Growth rates'!$B$4:$B$999,Demands!$A405,'Growth rates'!$C$4:$C$999,$W405)</f>
        <v>1.3354625178014867</v>
      </c>
      <c r="AD405" s="2">
        <f>SUMIFS('Growth rates'!I$4:I$999,'Growth rates'!$B$4:$B$999,Demands!$A405,'Growth rates'!$C$4:$C$999,$W405)</f>
        <v>1.4251322599236702</v>
      </c>
      <c r="AE405" s="2">
        <f>SUMIFS('Growth rates'!J$4:J$999,'Growth rates'!$B$4:$B$999,Demands!$A405,'Growth rates'!$C$4:$C$999,$W405)</f>
        <v>1.5141911832197101</v>
      </c>
      <c r="AF405" s="2">
        <f>SUMIFS('Growth rates'!K$4:K$999,'Growth rates'!$B$4:$B$999,Demands!$A405,'Growth rates'!$C$4:$C$999,$W405)</f>
        <v>1.6040660241693876</v>
      </c>
      <c r="AG405" s="2">
        <f>SUMIFS('Growth rates'!L$4:L$999,'Growth rates'!$B$4:$B$999,Demands!$A405,'Growth rates'!$C$4:$C$999,$W405)</f>
        <v>1.6963431879156508</v>
      </c>
      <c r="AH405" s="2">
        <f>SUMIFS('Growth rates'!M$4:M$999,'Growth rates'!$B$4:$B$999,Demands!$A405,'Growth rates'!$C$4:$C$999,$W405)</f>
        <v>1.7935513901570053</v>
      </c>
      <c r="AI405" s="2">
        <f>SUMIFS('Growth rates'!N$4:N$999,'Growth rates'!$B$4:$B$999,Demands!$A405,'Growth rates'!$C$4:$C$999,$W405)</f>
        <v>1.8953683123260325</v>
      </c>
      <c r="AJ405" s="2">
        <f>SUMIFS('Growth rates'!O$4:O$999,'Growth rates'!$B$4:$B$999,Demands!$A405,'Growth rates'!$C$4:$C$999,$W405)</f>
        <v>1.9950150507235214</v>
      </c>
      <c r="AK405" s="2">
        <f>SUMIFS('Growth rates'!P$4:P$999,'Growth rates'!$B$4:$B$999,Demands!$A405,'Growth rates'!$C$4:$C$999,$W405)</f>
        <v>2.0895143233080455</v>
      </c>
      <c r="AL405" s="2">
        <f>SUMIFS('Growth rates'!Q$4:Q$999,'Growth rates'!$B$4:$B$999,Demands!$A405,'Growth rates'!$C$4:$C$999,$W405)</f>
        <v>2.1777328876496207</v>
      </c>
      <c r="AM405" s="2">
        <f>SUMIFS('Growth rates'!R$4:R$999,'Growth rates'!$B$4:$B$999,Demands!$A405,'Growth rates'!$C$4:$C$999,$W405)</f>
        <v>2.2582954182354067</v>
      </c>
      <c r="AN405" s="2">
        <f>SUMIFS('Growth rates'!S$4:S$999,'Growth rates'!$B$4:$B$999,Demands!$A405,'Growth rates'!$C$4:$C$999,$W405)</f>
        <v>2.3311314594168162</v>
      </c>
      <c r="AO405" s="2">
        <f>SUMIFS('Growth rates'!T$4:T$999,'Growth rates'!$B$4:$B$999,Demands!$A405,'Growth rates'!$C$4:$C$999,$W405)</f>
        <v>2.397484332818526</v>
      </c>
      <c r="AP405" s="2">
        <f>SUMIFS('Growth rates'!U$4:U$999,'Growth rates'!$B$4:$B$999,Demands!$A405,'Growth rates'!$C$4:$C$999,$W405)</f>
        <v>2.4572984175217591</v>
      </c>
      <c r="AR405">
        <f>VLOOKUP(C405&amp;A405,Driver_elast!$A$2:$E$1161,5,FALSE)</f>
        <v>0.792659</v>
      </c>
      <c r="AS405">
        <f t="shared" si="140"/>
        <v>0.792659</v>
      </c>
      <c r="AT405">
        <f t="shared" si="141"/>
        <v>0.1585318</v>
      </c>
      <c r="AV405" s="2" cm="1">
        <f t="array" ref="AV405">TREND($AR405:$AS405,$AR$3:$AS$3,AV$1)</f>
        <v>0.792659</v>
      </c>
      <c r="AW405" s="2" cm="1">
        <f t="array" ref="AW405">TREND($AR405:$AS405,$AR$3:$AS$3,AW$1)</f>
        <v>0.792659</v>
      </c>
      <c r="AX405" s="2" cm="1">
        <f t="array" ref="AX405">TREND($AR405:$AS405,$AR$3:$AS$3,AX$1)</f>
        <v>0.792659</v>
      </c>
      <c r="AY405" s="2" cm="1">
        <f t="array" ref="AY405">TREND($AR405:$AS405,$AR$3:$AS$3,AY$1)</f>
        <v>0.792659</v>
      </c>
      <c r="AZ405" s="2" cm="1">
        <f t="array" ref="AZ405">TREND($AR405:$AS405,$AR$3:$AS$3,AZ$1)</f>
        <v>0.792659</v>
      </c>
      <c r="BA405" s="2" cm="1">
        <f t="array" ref="BA405">TREND($AR405:$AS405,$AR$3:$AS$3,BA$1)</f>
        <v>0.792659</v>
      </c>
      <c r="BB405" s="2" cm="1">
        <f t="array" ref="BB405">TREND($AR405:$AS405,$AR$3:$AS$3,BB$1)</f>
        <v>0.792659</v>
      </c>
      <c r="BC405" s="2" cm="1">
        <f t="array" ref="BC405">TREND($AR405:$AS405,$AR$3:$AS$3,BC$1)</f>
        <v>0.792659</v>
      </c>
      <c r="BD405" s="2" cm="1">
        <f t="array" ref="BD405">TREND($AR405:$AS405,$AR$3:$AS$3,BD$1)</f>
        <v>0.792659</v>
      </c>
      <c r="BE405" s="2" cm="1">
        <f t="array" ref="BE405">TREND($AR405:$AS405,$AR$3:$AS$3,BE$1)</f>
        <v>0.792659</v>
      </c>
      <c r="BF405" s="20" cm="1">
        <f t="array" ref="BF405">TREND($AS405:$AT405,$AS$3:$AT$3,BF$1)</f>
        <v>0.71339309999999756</v>
      </c>
      <c r="BG405" s="20" cm="1">
        <f t="array" ref="BG405">TREND($AS405:$AT405,$AS$3:$AT$3,BG$1)</f>
        <v>0.63412720000000178</v>
      </c>
      <c r="BH405" s="20" cm="1">
        <f t="array" ref="BH405">TREND($AS405:$AT405,$AS$3:$AT$3,BH$1)</f>
        <v>0.55486129999999889</v>
      </c>
      <c r="BI405" s="20" cm="1">
        <f t="array" ref="BI405">TREND($AS405:$AT405,$AS$3:$AT$3,BI$1)</f>
        <v>0.47559540000000311</v>
      </c>
      <c r="BJ405" s="20" cm="1">
        <f t="array" ref="BJ405">TREND($AS405:$AT405,$AS$3:$AT$3,BJ$1)</f>
        <v>0.39632950000000022</v>
      </c>
      <c r="BK405" s="20" cm="1">
        <f t="array" ref="BK405">TREND($AS405:$AT405,$AS$3:$AT$3,BK$1)</f>
        <v>0.31706359999999734</v>
      </c>
      <c r="BL405" s="20" cm="1">
        <f t="array" ref="BL405">TREND($AS405:$AT405,$AS$3:$AT$3,BL$1)</f>
        <v>0.23779770000000156</v>
      </c>
      <c r="BM405" s="20" cm="1">
        <f t="array" ref="BM405">TREND($AS405:$AT405,$AS$3:$AT$3,BM$1)</f>
        <v>0.15853179999999867</v>
      </c>
    </row>
    <row r="406" spans="1:65" x14ac:dyDescent="0.35">
      <c r="A406" t="str">
        <f>IF(BYDem!B404="","\I:",BYDem!B404)</f>
        <v>EU_north</v>
      </c>
      <c r="B406" t="str">
        <f>BYDem!E404</f>
        <v>CHW</v>
      </c>
      <c r="C406" t="str">
        <f t="shared" si="122"/>
        <v>CHW</v>
      </c>
      <c r="D406" s="4">
        <f>SUMIFS(BYDem!$M$2:$M$2000,BYDem!$B$2:$B$2000,Demands!$A406,BYDem!$E$2:$E$2000,Demands!$B406)</f>
        <v>17.671239513202099</v>
      </c>
      <c r="E406" s="4">
        <f t="shared" si="123"/>
        <v>17.846484334051951</v>
      </c>
      <c r="F406" s="4">
        <f t="shared" si="124"/>
        <v>19.46306256396003</v>
      </c>
      <c r="G406" s="4">
        <f t="shared" si="125"/>
        <v>20.991643987293159</v>
      </c>
      <c r="H406" s="4">
        <f t="shared" si="126"/>
        <v>22.272593340599386</v>
      </c>
      <c r="I406" s="4">
        <f t="shared" si="127"/>
        <v>23.458011020532759</v>
      </c>
      <c r="J406" s="4">
        <f t="shared" si="128"/>
        <v>24.61999422374031</v>
      </c>
      <c r="K406" s="4">
        <f t="shared" si="129"/>
        <v>25.77832278102828</v>
      </c>
      <c r="L406" s="4">
        <f t="shared" si="130"/>
        <v>26.953796841305966</v>
      </c>
      <c r="M406" s="4">
        <f t="shared" si="131"/>
        <v>28.178118515773281</v>
      </c>
      <c r="N406" s="4">
        <f t="shared" si="132"/>
        <v>29.319279817054383</v>
      </c>
      <c r="O406" s="4">
        <f t="shared" si="133"/>
        <v>30.296740174439414</v>
      </c>
      <c r="P406" s="4">
        <f t="shared" si="134"/>
        <v>31.093014341692047</v>
      </c>
      <c r="Q406" s="4">
        <f t="shared" si="135"/>
        <v>31.717345638380454</v>
      </c>
      <c r="R406" s="4">
        <f t="shared" si="136"/>
        <v>32.182376444789348</v>
      </c>
      <c r="S406" s="4">
        <f t="shared" si="137"/>
        <v>32.511478107394069</v>
      </c>
      <c r="T406" s="4">
        <f t="shared" si="138"/>
        <v>32.73153619470169</v>
      </c>
      <c r="U406" s="4">
        <f t="shared" si="139"/>
        <v>32.860994662579522</v>
      </c>
      <c r="W406" s="5" t="str">
        <f>VLOOKUP(C406&amp;A406,Driver_elast!$A$2:$D$1161,4,FALSE)</f>
        <v>GDPSER</v>
      </c>
      <c r="X406" s="5">
        <v>1</v>
      </c>
      <c r="Y406" s="2">
        <f>SUMIFS('Growth rates'!D$4:D$999,'Growth rates'!$B$4:$B$999,Demands!$A406,'Growth rates'!$C$4:$C$999,$W406)</f>
        <v>1</v>
      </c>
      <c r="Z406" s="2">
        <f>SUMIFS('Growth rates'!E$4:E$999,'Growth rates'!$B$4:$B$999,Demands!$A406,'Growth rates'!$C$4:$C$999,$W406)</f>
        <v>1.0125109930676133</v>
      </c>
      <c r="AA406" s="2">
        <f>SUMIFS('Growth rates'!F$4:F$999,'Growth rates'!$B$4:$B$999,Demands!$A406,'Growth rates'!$C$4:$C$999,$W406)</f>
        <v>1.1282173987898563</v>
      </c>
      <c r="AB406" s="2">
        <f>SUMIFS('Growth rates'!G$4:G$999,'Growth rates'!$B$4:$B$999,Demands!$A406,'Growth rates'!$C$4:$C$999,$W406)</f>
        <v>1.2400024670957179</v>
      </c>
      <c r="AC406" s="2">
        <f>SUMIFS('Growth rates'!H$4:H$999,'Growth rates'!$B$4:$B$999,Demands!$A406,'Growth rates'!$C$4:$C$999,$W406)</f>
        <v>1.3354625178014867</v>
      </c>
      <c r="AD406" s="2">
        <f>SUMIFS('Growth rates'!I$4:I$999,'Growth rates'!$B$4:$B$999,Demands!$A406,'Growth rates'!$C$4:$C$999,$W406)</f>
        <v>1.4251322599236702</v>
      </c>
      <c r="AE406" s="2">
        <f>SUMIFS('Growth rates'!J$4:J$999,'Growth rates'!$B$4:$B$999,Demands!$A406,'Growth rates'!$C$4:$C$999,$W406)</f>
        <v>1.5141911832197101</v>
      </c>
      <c r="AF406" s="2">
        <f>SUMIFS('Growth rates'!K$4:K$999,'Growth rates'!$B$4:$B$999,Demands!$A406,'Growth rates'!$C$4:$C$999,$W406)</f>
        <v>1.6040660241693876</v>
      </c>
      <c r="AG406" s="2">
        <f>SUMIFS('Growth rates'!L$4:L$999,'Growth rates'!$B$4:$B$999,Demands!$A406,'Growth rates'!$C$4:$C$999,$W406)</f>
        <v>1.6963431879156508</v>
      </c>
      <c r="AH406" s="2">
        <f>SUMIFS('Growth rates'!M$4:M$999,'Growth rates'!$B$4:$B$999,Demands!$A406,'Growth rates'!$C$4:$C$999,$W406)</f>
        <v>1.7935513901570053</v>
      </c>
      <c r="AI406" s="2">
        <f>SUMIFS('Growth rates'!N$4:N$999,'Growth rates'!$B$4:$B$999,Demands!$A406,'Growth rates'!$C$4:$C$999,$W406)</f>
        <v>1.8953683123260325</v>
      </c>
      <c r="AJ406" s="2">
        <f>SUMIFS('Growth rates'!O$4:O$999,'Growth rates'!$B$4:$B$999,Demands!$A406,'Growth rates'!$C$4:$C$999,$W406)</f>
        <v>1.9950150507235214</v>
      </c>
      <c r="AK406" s="2">
        <f>SUMIFS('Growth rates'!P$4:P$999,'Growth rates'!$B$4:$B$999,Demands!$A406,'Growth rates'!$C$4:$C$999,$W406)</f>
        <v>2.0895143233080455</v>
      </c>
      <c r="AL406" s="2">
        <f>SUMIFS('Growth rates'!Q$4:Q$999,'Growth rates'!$B$4:$B$999,Demands!$A406,'Growth rates'!$C$4:$C$999,$W406)</f>
        <v>2.1777328876496207</v>
      </c>
      <c r="AM406" s="2">
        <f>SUMIFS('Growth rates'!R$4:R$999,'Growth rates'!$B$4:$B$999,Demands!$A406,'Growth rates'!$C$4:$C$999,$W406)</f>
        <v>2.2582954182354067</v>
      </c>
      <c r="AN406" s="2">
        <f>SUMIFS('Growth rates'!S$4:S$999,'Growth rates'!$B$4:$B$999,Demands!$A406,'Growth rates'!$C$4:$C$999,$W406)</f>
        <v>2.3311314594168162</v>
      </c>
      <c r="AO406" s="2">
        <f>SUMIFS('Growth rates'!T$4:T$999,'Growth rates'!$B$4:$B$999,Demands!$A406,'Growth rates'!$C$4:$C$999,$W406)</f>
        <v>2.397484332818526</v>
      </c>
      <c r="AP406" s="2">
        <f>SUMIFS('Growth rates'!U$4:U$999,'Growth rates'!$B$4:$B$999,Demands!$A406,'Growth rates'!$C$4:$C$999,$W406)</f>
        <v>2.4572984175217591</v>
      </c>
      <c r="AR406">
        <f>VLOOKUP(C406&amp;A406,Driver_elast!$A$2:$E$1161,5,FALSE)</f>
        <v>0.792659</v>
      </c>
      <c r="AS406">
        <f t="shared" si="140"/>
        <v>0.792659</v>
      </c>
      <c r="AT406">
        <f t="shared" si="141"/>
        <v>0.1585318</v>
      </c>
      <c r="AV406" s="2" cm="1">
        <f t="array" ref="AV406">TREND($AR406:$AS406,$AR$3:$AS$3,AV$1)</f>
        <v>0.792659</v>
      </c>
      <c r="AW406" s="2" cm="1">
        <f t="array" ref="AW406">TREND($AR406:$AS406,$AR$3:$AS$3,AW$1)</f>
        <v>0.792659</v>
      </c>
      <c r="AX406" s="2" cm="1">
        <f t="array" ref="AX406">TREND($AR406:$AS406,$AR$3:$AS$3,AX$1)</f>
        <v>0.792659</v>
      </c>
      <c r="AY406" s="2" cm="1">
        <f t="array" ref="AY406">TREND($AR406:$AS406,$AR$3:$AS$3,AY$1)</f>
        <v>0.792659</v>
      </c>
      <c r="AZ406" s="2" cm="1">
        <f t="array" ref="AZ406">TREND($AR406:$AS406,$AR$3:$AS$3,AZ$1)</f>
        <v>0.792659</v>
      </c>
      <c r="BA406" s="2" cm="1">
        <f t="array" ref="BA406">TREND($AR406:$AS406,$AR$3:$AS$3,BA$1)</f>
        <v>0.792659</v>
      </c>
      <c r="BB406" s="2" cm="1">
        <f t="array" ref="BB406">TREND($AR406:$AS406,$AR$3:$AS$3,BB$1)</f>
        <v>0.792659</v>
      </c>
      <c r="BC406" s="2" cm="1">
        <f t="array" ref="BC406">TREND($AR406:$AS406,$AR$3:$AS$3,BC$1)</f>
        <v>0.792659</v>
      </c>
      <c r="BD406" s="2" cm="1">
        <f t="array" ref="BD406">TREND($AR406:$AS406,$AR$3:$AS$3,BD$1)</f>
        <v>0.792659</v>
      </c>
      <c r="BE406" s="2" cm="1">
        <f t="array" ref="BE406">TREND($AR406:$AS406,$AR$3:$AS$3,BE$1)</f>
        <v>0.792659</v>
      </c>
      <c r="BF406" s="20" cm="1">
        <f t="array" ref="BF406">TREND($AS406:$AT406,$AS$3:$AT$3,BF$1)</f>
        <v>0.71339309999999756</v>
      </c>
      <c r="BG406" s="20" cm="1">
        <f t="array" ref="BG406">TREND($AS406:$AT406,$AS$3:$AT$3,BG$1)</f>
        <v>0.63412720000000178</v>
      </c>
      <c r="BH406" s="20" cm="1">
        <f t="array" ref="BH406">TREND($AS406:$AT406,$AS$3:$AT$3,BH$1)</f>
        <v>0.55486129999999889</v>
      </c>
      <c r="BI406" s="20" cm="1">
        <f t="array" ref="BI406">TREND($AS406:$AT406,$AS$3:$AT$3,BI$1)</f>
        <v>0.47559540000000311</v>
      </c>
      <c r="BJ406" s="20" cm="1">
        <f t="array" ref="BJ406">TREND($AS406:$AT406,$AS$3:$AT$3,BJ$1)</f>
        <v>0.39632950000000022</v>
      </c>
      <c r="BK406" s="20" cm="1">
        <f t="array" ref="BK406">TREND($AS406:$AT406,$AS$3:$AT$3,BK$1)</f>
        <v>0.31706359999999734</v>
      </c>
      <c r="BL406" s="20" cm="1">
        <f t="array" ref="BL406">TREND($AS406:$AT406,$AS$3:$AT$3,BL$1)</f>
        <v>0.23779770000000156</v>
      </c>
      <c r="BM406" s="20" cm="1">
        <f t="array" ref="BM406">TREND($AS406:$AT406,$AS$3:$AT$3,BM$1)</f>
        <v>0.15853179999999867</v>
      </c>
    </row>
    <row r="407" spans="1:65" x14ac:dyDescent="0.35">
      <c r="A407" t="str">
        <f>IF(BYDem!B405="","\I:",BYDem!B405)</f>
        <v>EU_north</v>
      </c>
      <c r="B407" t="str">
        <f>BYDem!E405</f>
        <v>CLA</v>
      </c>
      <c r="C407" t="str">
        <f t="shared" si="122"/>
        <v>CLA</v>
      </c>
      <c r="D407" s="4">
        <f>SUMIFS(BYDem!$M$2:$M$2000,BYDem!$B$2:$B$2000,Demands!$A407,BYDem!$E$2:$E$2000,Demands!$B407)</f>
        <v>134.850892024963</v>
      </c>
      <c r="E407" s="4">
        <f t="shared" si="123"/>
        <v>135.56267973377896</v>
      </c>
      <c r="F407" s="4">
        <f t="shared" si="124"/>
        <v>142.28885984065784</v>
      </c>
      <c r="G407" s="4">
        <f t="shared" si="125"/>
        <v>148.46419984077582</v>
      </c>
      <c r="H407" s="4">
        <f t="shared" si="126"/>
        <v>153.51747079515084</v>
      </c>
      <c r="I407" s="4">
        <f t="shared" si="127"/>
        <v>158.10729220142537</v>
      </c>
      <c r="J407" s="4">
        <f t="shared" si="128"/>
        <v>162.52394962660259</v>
      </c>
      <c r="K407" s="4">
        <f t="shared" si="129"/>
        <v>166.84991299500382</v>
      </c>
      <c r="L407" s="4">
        <f t="shared" si="130"/>
        <v>171.16549881737964</v>
      </c>
      <c r="M407" s="4">
        <f t="shared" si="131"/>
        <v>175.57985162594935</v>
      </c>
      <c r="N407" s="4">
        <f t="shared" si="132"/>
        <v>179.6211941031456</v>
      </c>
      <c r="O407" s="4">
        <f t="shared" si="133"/>
        <v>183.04164093248497</v>
      </c>
      <c r="P407" s="4">
        <f t="shared" si="134"/>
        <v>185.80912785038115</v>
      </c>
      <c r="Q407" s="4">
        <f t="shared" si="135"/>
        <v>187.97410400233602</v>
      </c>
      <c r="R407" s="4">
        <f t="shared" si="136"/>
        <v>189.59173936870883</v>
      </c>
      <c r="S407" s="4">
        <f t="shared" si="137"/>
        <v>190.74521395876215</v>
      </c>
      <c r="T407" s="4">
        <f t="shared" si="138"/>
        <v>191.52404134609111</v>
      </c>
      <c r="U407" s="4">
        <f t="shared" si="139"/>
        <v>191.98843172208493</v>
      </c>
      <c r="W407" s="5" t="str">
        <f>VLOOKUP(C407&amp;A407,Driver_elast!$A$2:$D$1161,4,FALSE)</f>
        <v>GDP</v>
      </c>
      <c r="X407" s="5">
        <v>1</v>
      </c>
      <c r="Y407" s="2">
        <f>SUMIFS('Growth rates'!D$4:D$999,'Growth rates'!$B$4:$B$999,Demands!$A407,'Growth rates'!$C$4:$C$999,$W407)</f>
        <v>1</v>
      </c>
      <c r="Z407" s="2">
        <f>SUMIFS('Growth rates'!E$4:E$999,'Growth rates'!$B$4:$B$999,Demands!$A407,'Growth rates'!$C$4:$C$999,$W407)</f>
        <v>1.0124924417722172</v>
      </c>
      <c r="AA407" s="2">
        <f>SUMIFS('Growth rates'!F$4:F$999,'Growth rates'!$B$4:$B$999,Demands!$A407,'Growth rates'!$C$4:$C$999,$W407)</f>
        <v>1.1313894180791468</v>
      </c>
      <c r="AB407" s="2">
        <f>SUMIFS('Growth rates'!G$4:G$999,'Growth rates'!$B$4:$B$999,Demands!$A407,'Growth rates'!$C$4:$C$999,$W407)</f>
        <v>1.2476018956293682</v>
      </c>
      <c r="AC407" s="2">
        <f>SUMIFS('Growth rates'!H$4:H$999,'Growth rates'!$B$4:$B$999,Demands!$A407,'Growth rates'!$C$4:$C$999,$W407)</f>
        <v>1.3481045524696527</v>
      </c>
      <c r="AD407" s="2">
        <f>SUMIFS('Growth rates'!I$4:I$999,'Growth rates'!$B$4:$B$999,Demands!$A407,'Growth rates'!$C$4:$C$999,$W407)</f>
        <v>1.4434966127463638</v>
      </c>
      <c r="AE407" s="2">
        <f>SUMIFS('Growth rates'!J$4:J$999,'Growth rates'!$B$4:$B$999,Demands!$A407,'Growth rates'!$C$4:$C$999,$W407)</f>
        <v>1.5389317398480489</v>
      </c>
      <c r="AF407" s="2">
        <f>SUMIFS('Growth rates'!K$4:K$999,'Growth rates'!$B$4:$B$999,Demands!$A407,'Growth rates'!$C$4:$C$999,$W407)</f>
        <v>1.6358789910265963</v>
      </c>
      <c r="AG407" s="2">
        <f>SUMIFS('Growth rates'!L$4:L$999,'Growth rates'!$B$4:$B$999,Demands!$A407,'Growth rates'!$C$4:$C$999,$W407)</f>
        <v>1.736020843577655</v>
      </c>
      <c r="AH407" s="2">
        <f>SUMIFS('Growth rates'!M$4:M$999,'Growth rates'!$B$4:$B$999,Demands!$A407,'Growth rates'!$C$4:$C$999,$W407)</f>
        <v>1.8419843738246346</v>
      </c>
      <c r="AI407" s="2">
        <f>SUMIFS('Growth rates'!N$4:N$999,'Growth rates'!$B$4:$B$999,Demands!$A407,'Growth rates'!$C$4:$C$999,$W407)</f>
        <v>1.9534767273577125</v>
      </c>
      <c r="AJ407" s="2">
        <f>SUMIFS('Growth rates'!O$4:O$999,'Growth rates'!$B$4:$B$999,Demands!$A407,'Growth rates'!$C$4:$C$999,$W407)</f>
        <v>2.0635277778149961</v>
      </c>
      <c r="AK407" s="2">
        <f>SUMIFS('Growth rates'!P$4:P$999,'Growth rates'!$B$4:$B$999,Demands!$A407,'Growth rates'!$C$4:$C$999,$W407)</f>
        <v>2.1690147018655974</v>
      </c>
      <c r="AL407" s="2">
        <f>SUMIFS('Growth rates'!Q$4:Q$999,'Growth rates'!$B$4:$B$999,Demands!$A407,'Growth rates'!$C$4:$C$999,$W407)</f>
        <v>2.2687038742341525</v>
      </c>
      <c r="AM407" s="2">
        <f>SUMIFS('Growth rates'!R$4:R$999,'Growth rates'!$B$4:$B$999,Demands!$A407,'Growth rates'!$C$4:$C$999,$W407)</f>
        <v>2.3611185813443316</v>
      </c>
      <c r="AN407" s="2">
        <f>SUMIFS('Growth rates'!S$4:S$999,'Growth rates'!$B$4:$B$999,Demands!$A407,'Growth rates'!$C$4:$C$999,$W407)</f>
        <v>2.446114310072335</v>
      </c>
      <c r="AO407" s="2">
        <f>SUMIFS('Growth rates'!T$4:T$999,'Growth rates'!$B$4:$B$999,Demands!$A407,'Growth rates'!$C$4:$C$999,$W407)</f>
        <v>2.5249084160040915</v>
      </c>
      <c r="AP407" s="2">
        <f>SUMIFS('Growth rates'!U$4:U$999,'Growth rates'!$B$4:$B$999,Demands!$A407,'Growth rates'!$C$4:$C$999,$W407)</f>
        <v>2.5973563860157998</v>
      </c>
      <c r="AR407">
        <f>VLOOKUP(C407&amp;A407,Driver_elast!$A$2:$E$1161,5,FALSE)</f>
        <v>0.42252200000000001</v>
      </c>
      <c r="AS407">
        <f t="shared" si="140"/>
        <v>0.42252200000000001</v>
      </c>
      <c r="AT407">
        <f t="shared" si="141"/>
        <v>8.4504400000000007E-2</v>
      </c>
      <c r="AV407" s="2" cm="1">
        <f t="array" ref="AV407">TREND($AR407:$AS407,$AR$3:$AS$3,AV$1)</f>
        <v>0.42252200000000001</v>
      </c>
      <c r="AW407" s="2" cm="1">
        <f t="array" ref="AW407">TREND($AR407:$AS407,$AR$3:$AS$3,AW$1)</f>
        <v>0.42252200000000001</v>
      </c>
      <c r="AX407" s="2" cm="1">
        <f t="array" ref="AX407">TREND($AR407:$AS407,$AR$3:$AS$3,AX$1)</f>
        <v>0.42252200000000001</v>
      </c>
      <c r="AY407" s="2" cm="1">
        <f t="array" ref="AY407">TREND($AR407:$AS407,$AR$3:$AS$3,AY$1)</f>
        <v>0.42252200000000001</v>
      </c>
      <c r="AZ407" s="2" cm="1">
        <f t="array" ref="AZ407">TREND($AR407:$AS407,$AR$3:$AS$3,AZ$1)</f>
        <v>0.42252200000000001</v>
      </c>
      <c r="BA407" s="2" cm="1">
        <f t="array" ref="BA407">TREND($AR407:$AS407,$AR$3:$AS$3,BA$1)</f>
        <v>0.42252200000000001</v>
      </c>
      <c r="BB407" s="2" cm="1">
        <f t="array" ref="BB407">TREND($AR407:$AS407,$AR$3:$AS$3,BB$1)</f>
        <v>0.42252200000000001</v>
      </c>
      <c r="BC407" s="2" cm="1">
        <f t="array" ref="BC407">TREND($AR407:$AS407,$AR$3:$AS$3,BC$1)</f>
        <v>0.42252200000000001</v>
      </c>
      <c r="BD407" s="2" cm="1">
        <f t="array" ref="BD407">TREND($AR407:$AS407,$AR$3:$AS$3,BD$1)</f>
        <v>0.42252200000000001</v>
      </c>
      <c r="BE407" s="2" cm="1">
        <f t="array" ref="BE407">TREND($AR407:$AS407,$AR$3:$AS$3,BE$1)</f>
        <v>0.42252200000000001</v>
      </c>
      <c r="BF407" s="20" cm="1">
        <f t="array" ref="BF407">TREND($AS407:$AT407,$AS$3:$AT$3,BF$1)</f>
        <v>0.3802697999999971</v>
      </c>
      <c r="BG407" s="20" cm="1">
        <f t="array" ref="BG407">TREND($AS407:$AT407,$AS$3:$AT$3,BG$1)</f>
        <v>0.33801760000000058</v>
      </c>
      <c r="BH407" s="20" cm="1">
        <f t="array" ref="BH407">TREND($AS407:$AT407,$AS$3:$AT$3,BH$1)</f>
        <v>0.29576540000000051</v>
      </c>
      <c r="BI407" s="20" cm="1">
        <f t="array" ref="BI407">TREND($AS407:$AT407,$AS$3:$AT$3,BI$1)</f>
        <v>0.25351320000000044</v>
      </c>
      <c r="BJ407" s="20" cm="1">
        <f t="array" ref="BJ407">TREND($AS407:$AT407,$AS$3:$AT$3,BJ$1)</f>
        <v>0.21126100000000037</v>
      </c>
      <c r="BK407" s="20" cm="1">
        <f t="array" ref="BK407">TREND($AS407:$AT407,$AS$3:$AT$3,BK$1)</f>
        <v>0.16900880000000029</v>
      </c>
      <c r="BL407" s="20" cm="1">
        <f t="array" ref="BL407">TREND($AS407:$AT407,$AS$3:$AT$3,BL$1)</f>
        <v>0.12675660000000022</v>
      </c>
      <c r="BM407" s="20" cm="1">
        <f t="array" ref="BM407">TREND($AS407:$AT407,$AS$3:$AT$3,BM$1)</f>
        <v>8.4504400000000146E-2</v>
      </c>
    </row>
    <row r="408" spans="1:65" x14ac:dyDescent="0.35">
      <c r="A408" t="str">
        <f>IF(BYDem!B406="","\I:",BYDem!B406)</f>
        <v>EU_north</v>
      </c>
      <c r="B408" t="str">
        <f>BYDem!E406</f>
        <v>COE</v>
      </c>
      <c r="C408" t="str">
        <f t="shared" ref="C408:C471" si="142">B408</f>
        <v>COE</v>
      </c>
      <c r="D408" s="4">
        <f>SUMIFS(BYDem!$M$2:$M$2000,BYDem!$B$2:$B$2000,Demands!$A408,BYDem!$E$2:$E$2000,Demands!$B408)</f>
        <v>33.860114091108002</v>
      </c>
      <c r="E408" s="4">
        <f t="shared" si="123"/>
        <v>34.457475356945444</v>
      </c>
      <c r="F408" s="4">
        <f t="shared" si="124"/>
        <v>39.963289053605408</v>
      </c>
      <c r="G408" s="4">
        <f t="shared" si="125"/>
        <v>45.337261166609892</v>
      </c>
      <c r="H408" s="4">
        <f t="shared" si="126"/>
        <v>49.930420797126565</v>
      </c>
      <c r="I408" s="4">
        <f t="shared" si="127"/>
        <v>54.191701890242641</v>
      </c>
      <c r="J408" s="4">
        <f t="shared" si="128"/>
        <v>58.328361313560457</v>
      </c>
      <c r="K408" s="4">
        <f t="shared" si="129"/>
        <v>62.381511996806331</v>
      </c>
      <c r="L408" s="4">
        <f t="shared" si="130"/>
        <v>66.397022830743737</v>
      </c>
      <c r="M408" s="4">
        <f t="shared" si="131"/>
        <v>70.449775401695334</v>
      </c>
      <c r="N408" s="4">
        <f t="shared" si="132"/>
        <v>74.287565905961372</v>
      </c>
      <c r="O408" s="4">
        <f t="shared" si="133"/>
        <v>77.635616916499458</v>
      </c>
      <c r="P408" s="4">
        <f t="shared" si="134"/>
        <v>80.413713610586541</v>
      </c>
      <c r="Q408" s="4">
        <f t="shared" si="135"/>
        <v>82.631230130882997</v>
      </c>
      <c r="R408" s="4">
        <f t="shared" si="136"/>
        <v>84.314204497309987</v>
      </c>
      <c r="S408" s="4">
        <f t="shared" si="137"/>
        <v>85.528264190879568</v>
      </c>
      <c r="T408" s="4">
        <f t="shared" si="138"/>
        <v>86.35477377970777</v>
      </c>
      <c r="U408" s="4">
        <f t="shared" si="139"/>
        <v>86.850334570864007</v>
      </c>
      <c r="W408" s="5" t="str">
        <f>VLOOKUP(C408&amp;A408,Driver_elast!$A$2:$D$1161,4,FALSE)</f>
        <v>GDP</v>
      </c>
      <c r="X408" s="5">
        <v>1</v>
      </c>
      <c r="Y408" s="2">
        <f>SUMIFS('Growth rates'!D$4:D$999,'Growth rates'!$B$4:$B$999,Demands!$A408,'Growth rates'!$C$4:$C$999,$W408)</f>
        <v>1</v>
      </c>
      <c r="Z408" s="2">
        <f>SUMIFS('Growth rates'!E$4:E$999,'Growth rates'!$B$4:$B$999,Demands!$A408,'Growth rates'!$C$4:$C$999,$W408)</f>
        <v>1.0124924417722172</v>
      </c>
      <c r="AA408" s="2">
        <f>SUMIFS('Growth rates'!F$4:F$999,'Growth rates'!$B$4:$B$999,Demands!$A408,'Growth rates'!$C$4:$C$999,$W408)</f>
        <v>1.1313894180791468</v>
      </c>
      <c r="AB408" s="2">
        <f>SUMIFS('Growth rates'!G$4:G$999,'Growth rates'!$B$4:$B$999,Demands!$A408,'Growth rates'!$C$4:$C$999,$W408)</f>
        <v>1.2476018956293682</v>
      </c>
      <c r="AC408" s="2">
        <f>SUMIFS('Growth rates'!H$4:H$999,'Growth rates'!$B$4:$B$999,Demands!$A408,'Growth rates'!$C$4:$C$999,$W408)</f>
        <v>1.3481045524696527</v>
      </c>
      <c r="AD408" s="2">
        <f>SUMIFS('Growth rates'!I$4:I$999,'Growth rates'!$B$4:$B$999,Demands!$A408,'Growth rates'!$C$4:$C$999,$W408)</f>
        <v>1.4434966127463638</v>
      </c>
      <c r="AE408" s="2">
        <f>SUMIFS('Growth rates'!J$4:J$999,'Growth rates'!$B$4:$B$999,Demands!$A408,'Growth rates'!$C$4:$C$999,$W408)</f>
        <v>1.5389317398480489</v>
      </c>
      <c r="AF408" s="2">
        <f>SUMIFS('Growth rates'!K$4:K$999,'Growth rates'!$B$4:$B$999,Demands!$A408,'Growth rates'!$C$4:$C$999,$W408)</f>
        <v>1.6358789910265963</v>
      </c>
      <c r="AG408" s="2">
        <f>SUMIFS('Growth rates'!L$4:L$999,'Growth rates'!$B$4:$B$999,Demands!$A408,'Growth rates'!$C$4:$C$999,$W408)</f>
        <v>1.736020843577655</v>
      </c>
      <c r="AH408" s="2">
        <f>SUMIFS('Growth rates'!M$4:M$999,'Growth rates'!$B$4:$B$999,Demands!$A408,'Growth rates'!$C$4:$C$999,$W408)</f>
        <v>1.8419843738246346</v>
      </c>
      <c r="AI408" s="2">
        <f>SUMIFS('Growth rates'!N$4:N$999,'Growth rates'!$B$4:$B$999,Demands!$A408,'Growth rates'!$C$4:$C$999,$W408)</f>
        <v>1.9534767273577125</v>
      </c>
      <c r="AJ408" s="2">
        <f>SUMIFS('Growth rates'!O$4:O$999,'Growth rates'!$B$4:$B$999,Demands!$A408,'Growth rates'!$C$4:$C$999,$W408)</f>
        <v>2.0635277778149961</v>
      </c>
      <c r="AK408" s="2">
        <f>SUMIFS('Growth rates'!P$4:P$999,'Growth rates'!$B$4:$B$999,Demands!$A408,'Growth rates'!$C$4:$C$999,$W408)</f>
        <v>2.1690147018655974</v>
      </c>
      <c r="AL408" s="2">
        <f>SUMIFS('Growth rates'!Q$4:Q$999,'Growth rates'!$B$4:$B$999,Demands!$A408,'Growth rates'!$C$4:$C$999,$W408)</f>
        <v>2.2687038742341525</v>
      </c>
      <c r="AM408" s="2">
        <f>SUMIFS('Growth rates'!R$4:R$999,'Growth rates'!$B$4:$B$999,Demands!$A408,'Growth rates'!$C$4:$C$999,$W408)</f>
        <v>2.3611185813443316</v>
      </c>
      <c r="AN408" s="2">
        <f>SUMIFS('Growth rates'!S$4:S$999,'Growth rates'!$B$4:$B$999,Demands!$A408,'Growth rates'!$C$4:$C$999,$W408)</f>
        <v>2.446114310072335</v>
      </c>
      <c r="AO408" s="2">
        <f>SUMIFS('Growth rates'!T$4:T$999,'Growth rates'!$B$4:$B$999,Demands!$A408,'Growth rates'!$C$4:$C$999,$W408)</f>
        <v>2.5249084160040915</v>
      </c>
      <c r="AP408" s="2">
        <f>SUMIFS('Growth rates'!U$4:U$999,'Growth rates'!$B$4:$B$999,Demands!$A408,'Growth rates'!$C$4:$C$999,$W408)</f>
        <v>2.5973563860157998</v>
      </c>
      <c r="AR408">
        <f>VLOOKUP(C408&amp;A408,Driver_elast!$A$2:$E$1161,5,FALSE)</f>
        <v>1.4225220000000001</v>
      </c>
      <c r="AS408">
        <f t="shared" si="140"/>
        <v>1</v>
      </c>
      <c r="AT408">
        <f t="shared" si="141"/>
        <v>0.2</v>
      </c>
      <c r="AV408" s="2" cm="1">
        <f t="array" ref="AV408">TREND($AR408:$AS408,$AR$3:$AS$3,AV$1)</f>
        <v>1.4225220000000007</v>
      </c>
      <c r="AW408" s="2" cm="1">
        <f t="array" ref="AW408">TREND($AR408:$AS408,$AR$3:$AS$3,AW$1)</f>
        <v>1.4122165853658544</v>
      </c>
      <c r="AX408" s="2" cm="1">
        <f t="array" ref="AX408">TREND($AR408:$AS408,$AR$3:$AS$3,AX$1)</f>
        <v>1.3606895121951226</v>
      </c>
      <c r="AY408" s="2" cm="1">
        <f t="array" ref="AY408">TREND($AR408:$AS408,$AR$3:$AS$3,AY$1)</f>
        <v>1.3091624390243908</v>
      </c>
      <c r="AZ408" s="2" cm="1">
        <f t="array" ref="AZ408">TREND($AR408:$AS408,$AR$3:$AS$3,AZ$1)</f>
        <v>1.257635365853659</v>
      </c>
      <c r="BA408" s="2" cm="1">
        <f t="array" ref="BA408">TREND($AR408:$AS408,$AR$3:$AS$3,BA$1)</f>
        <v>1.2061082926829272</v>
      </c>
      <c r="BB408" s="2" cm="1">
        <f t="array" ref="BB408">TREND($AR408:$AS408,$AR$3:$AS$3,BB$1)</f>
        <v>1.1545812195121954</v>
      </c>
      <c r="BC408" s="2" cm="1">
        <f t="array" ref="BC408">TREND($AR408:$AS408,$AR$3:$AS$3,BC$1)</f>
        <v>1.1030541463414636</v>
      </c>
      <c r="BD408" s="2" cm="1">
        <f t="array" ref="BD408">TREND($AR408:$AS408,$AR$3:$AS$3,BD$1)</f>
        <v>1.0515270731707318</v>
      </c>
      <c r="BE408" s="2" cm="1">
        <f t="array" ref="BE408">TREND($AR408:$AS408,$AR$3:$AS$3,BE$1)</f>
        <v>1</v>
      </c>
      <c r="BF408" s="20" cm="1">
        <f t="array" ref="BF408">TREND($AS408:$AT408,$AS$3:$AT$3,BF$1)</f>
        <v>0.90000000000000568</v>
      </c>
      <c r="BG408" s="20" cm="1">
        <f t="array" ref="BG408">TREND($AS408:$AT408,$AS$3:$AT$3,BG$1)</f>
        <v>0.80000000000000426</v>
      </c>
      <c r="BH408" s="20" cm="1">
        <f t="array" ref="BH408">TREND($AS408:$AT408,$AS$3:$AT$3,BH$1)</f>
        <v>0.70000000000000284</v>
      </c>
      <c r="BI408" s="20" cm="1">
        <f t="array" ref="BI408">TREND($AS408:$AT408,$AS$3:$AT$3,BI$1)</f>
        <v>0.60000000000000142</v>
      </c>
      <c r="BJ408" s="20" cm="1">
        <f t="array" ref="BJ408">TREND($AS408:$AT408,$AS$3:$AT$3,BJ$1)</f>
        <v>0.5</v>
      </c>
      <c r="BK408" s="20" cm="1">
        <f t="array" ref="BK408">TREND($AS408:$AT408,$AS$3:$AT$3,BK$1)</f>
        <v>0.40000000000000568</v>
      </c>
      <c r="BL408" s="20" cm="1">
        <f t="array" ref="BL408">TREND($AS408:$AT408,$AS$3:$AT$3,BL$1)</f>
        <v>0.30000000000000426</v>
      </c>
      <c r="BM408" s="20" cm="1">
        <f t="array" ref="BM408">TREND($AS408:$AT408,$AS$3:$AT$3,BM$1)</f>
        <v>0.20000000000000284</v>
      </c>
    </row>
    <row r="409" spans="1:65" x14ac:dyDescent="0.35">
      <c r="A409" t="str">
        <f>IF(BYDem!B407="","\I:",BYDem!B407)</f>
        <v>EU_north</v>
      </c>
      <c r="B409" t="str">
        <f>BYDem!E407</f>
        <v>COT</v>
      </c>
      <c r="C409" t="str">
        <f t="shared" si="142"/>
        <v>COT</v>
      </c>
      <c r="D409" s="4">
        <f>SUMIFS(BYDem!$M$2:$M$2000,BYDem!$B$2:$B$2000,Demands!$A409,BYDem!$E$2:$E$2000,Demands!$B409)</f>
        <v>0</v>
      </c>
      <c r="E409" s="4">
        <f t="shared" si="123"/>
        <v>0</v>
      </c>
      <c r="F409" s="4">
        <f t="shared" si="124"/>
        <v>0</v>
      </c>
      <c r="G409" s="4">
        <f t="shared" si="125"/>
        <v>0</v>
      </c>
      <c r="H409" s="4">
        <f t="shared" si="126"/>
        <v>0</v>
      </c>
      <c r="I409" s="4">
        <f t="shared" si="127"/>
        <v>0</v>
      </c>
      <c r="J409" s="4">
        <f t="shared" si="128"/>
        <v>0</v>
      </c>
      <c r="K409" s="4">
        <f t="shared" si="129"/>
        <v>0</v>
      </c>
      <c r="L409" s="4">
        <f t="shared" si="130"/>
        <v>0</v>
      </c>
      <c r="M409" s="4">
        <f t="shared" si="131"/>
        <v>0</v>
      </c>
      <c r="N409" s="4">
        <f t="shared" si="132"/>
        <v>0</v>
      </c>
      <c r="O409" s="4">
        <f t="shared" si="133"/>
        <v>0</v>
      </c>
      <c r="P409" s="4">
        <f t="shared" si="134"/>
        <v>0</v>
      </c>
      <c r="Q409" s="4">
        <f t="shared" si="135"/>
        <v>0</v>
      </c>
      <c r="R409" s="4">
        <f t="shared" si="136"/>
        <v>0</v>
      </c>
      <c r="S409" s="4">
        <f t="shared" si="137"/>
        <v>0</v>
      </c>
      <c r="T409" s="4">
        <f t="shared" si="138"/>
        <v>0</v>
      </c>
      <c r="U409" s="4">
        <f t="shared" si="139"/>
        <v>0</v>
      </c>
      <c r="W409" s="5" t="str">
        <f>VLOOKUP(C409&amp;A409,Driver_elast!$A$2:$D$1161,4,FALSE)</f>
        <v>GDPSER</v>
      </c>
      <c r="X409" s="5">
        <v>1</v>
      </c>
      <c r="Y409" s="2">
        <f>SUMIFS('Growth rates'!D$4:D$999,'Growth rates'!$B$4:$B$999,Demands!$A409,'Growth rates'!$C$4:$C$999,$W409)</f>
        <v>1</v>
      </c>
      <c r="Z409" s="2">
        <f>SUMIFS('Growth rates'!E$4:E$999,'Growth rates'!$B$4:$B$999,Demands!$A409,'Growth rates'!$C$4:$C$999,$W409)</f>
        <v>1.0125109930676133</v>
      </c>
      <c r="AA409" s="2">
        <f>SUMIFS('Growth rates'!F$4:F$999,'Growth rates'!$B$4:$B$999,Demands!$A409,'Growth rates'!$C$4:$C$999,$W409)</f>
        <v>1.1282173987898563</v>
      </c>
      <c r="AB409" s="2">
        <f>SUMIFS('Growth rates'!G$4:G$999,'Growth rates'!$B$4:$B$999,Demands!$A409,'Growth rates'!$C$4:$C$999,$W409)</f>
        <v>1.2400024670957179</v>
      </c>
      <c r="AC409" s="2">
        <f>SUMIFS('Growth rates'!H$4:H$999,'Growth rates'!$B$4:$B$999,Demands!$A409,'Growth rates'!$C$4:$C$999,$W409)</f>
        <v>1.3354625178014867</v>
      </c>
      <c r="AD409" s="2">
        <f>SUMIFS('Growth rates'!I$4:I$999,'Growth rates'!$B$4:$B$999,Demands!$A409,'Growth rates'!$C$4:$C$999,$W409)</f>
        <v>1.4251322599236702</v>
      </c>
      <c r="AE409" s="2">
        <f>SUMIFS('Growth rates'!J$4:J$999,'Growth rates'!$B$4:$B$999,Demands!$A409,'Growth rates'!$C$4:$C$999,$W409)</f>
        <v>1.5141911832197101</v>
      </c>
      <c r="AF409" s="2">
        <f>SUMIFS('Growth rates'!K$4:K$999,'Growth rates'!$B$4:$B$999,Demands!$A409,'Growth rates'!$C$4:$C$999,$W409)</f>
        <v>1.6040660241693876</v>
      </c>
      <c r="AG409" s="2">
        <f>SUMIFS('Growth rates'!L$4:L$999,'Growth rates'!$B$4:$B$999,Demands!$A409,'Growth rates'!$C$4:$C$999,$W409)</f>
        <v>1.6963431879156508</v>
      </c>
      <c r="AH409" s="2">
        <f>SUMIFS('Growth rates'!M$4:M$999,'Growth rates'!$B$4:$B$999,Demands!$A409,'Growth rates'!$C$4:$C$999,$W409)</f>
        <v>1.7935513901570053</v>
      </c>
      <c r="AI409" s="2">
        <f>SUMIFS('Growth rates'!N$4:N$999,'Growth rates'!$B$4:$B$999,Demands!$A409,'Growth rates'!$C$4:$C$999,$W409)</f>
        <v>1.8953683123260325</v>
      </c>
      <c r="AJ409" s="2">
        <f>SUMIFS('Growth rates'!O$4:O$999,'Growth rates'!$B$4:$B$999,Demands!$A409,'Growth rates'!$C$4:$C$999,$W409)</f>
        <v>1.9950150507235214</v>
      </c>
      <c r="AK409" s="2">
        <f>SUMIFS('Growth rates'!P$4:P$999,'Growth rates'!$B$4:$B$999,Demands!$A409,'Growth rates'!$C$4:$C$999,$W409)</f>
        <v>2.0895143233080455</v>
      </c>
      <c r="AL409" s="2">
        <f>SUMIFS('Growth rates'!Q$4:Q$999,'Growth rates'!$B$4:$B$999,Demands!$A409,'Growth rates'!$C$4:$C$999,$W409)</f>
        <v>2.1777328876496207</v>
      </c>
      <c r="AM409" s="2">
        <f>SUMIFS('Growth rates'!R$4:R$999,'Growth rates'!$B$4:$B$999,Demands!$A409,'Growth rates'!$C$4:$C$999,$W409)</f>
        <v>2.2582954182354067</v>
      </c>
      <c r="AN409" s="2">
        <f>SUMIFS('Growth rates'!S$4:S$999,'Growth rates'!$B$4:$B$999,Demands!$A409,'Growth rates'!$C$4:$C$999,$W409)</f>
        <v>2.3311314594168162</v>
      </c>
      <c r="AO409" s="2">
        <f>SUMIFS('Growth rates'!T$4:T$999,'Growth rates'!$B$4:$B$999,Demands!$A409,'Growth rates'!$C$4:$C$999,$W409)</f>
        <v>2.397484332818526</v>
      </c>
      <c r="AP409" s="2">
        <f>SUMIFS('Growth rates'!U$4:U$999,'Growth rates'!$B$4:$B$999,Demands!$A409,'Growth rates'!$C$4:$C$999,$W409)</f>
        <v>2.4572984175217591</v>
      </c>
      <c r="AR409">
        <f>VLOOKUP(C409&amp;A409,Driver_elast!$A$2:$E$1161,5,FALSE)</f>
        <v>0.792659</v>
      </c>
      <c r="AS409">
        <f t="shared" si="140"/>
        <v>0.792659</v>
      </c>
      <c r="AT409">
        <f t="shared" si="141"/>
        <v>0.1585318</v>
      </c>
      <c r="AV409" s="2" cm="1">
        <f t="array" ref="AV409">TREND($AR409:$AS409,$AR$3:$AS$3,AV$1)</f>
        <v>0.792659</v>
      </c>
      <c r="AW409" s="2" cm="1">
        <f t="array" ref="AW409">TREND($AR409:$AS409,$AR$3:$AS$3,AW$1)</f>
        <v>0.792659</v>
      </c>
      <c r="AX409" s="2" cm="1">
        <f t="array" ref="AX409">TREND($AR409:$AS409,$AR$3:$AS$3,AX$1)</f>
        <v>0.792659</v>
      </c>
      <c r="AY409" s="2" cm="1">
        <f t="array" ref="AY409">TREND($AR409:$AS409,$AR$3:$AS$3,AY$1)</f>
        <v>0.792659</v>
      </c>
      <c r="AZ409" s="2" cm="1">
        <f t="array" ref="AZ409">TREND($AR409:$AS409,$AR$3:$AS$3,AZ$1)</f>
        <v>0.792659</v>
      </c>
      <c r="BA409" s="2" cm="1">
        <f t="array" ref="BA409">TREND($AR409:$AS409,$AR$3:$AS$3,BA$1)</f>
        <v>0.792659</v>
      </c>
      <c r="BB409" s="2" cm="1">
        <f t="array" ref="BB409">TREND($AR409:$AS409,$AR$3:$AS$3,BB$1)</f>
        <v>0.792659</v>
      </c>
      <c r="BC409" s="2" cm="1">
        <f t="array" ref="BC409">TREND($AR409:$AS409,$AR$3:$AS$3,BC$1)</f>
        <v>0.792659</v>
      </c>
      <c r="BD409" s="2" cm="1">
        <f t="array" ref="BD409">TREND($AR409:$AS409,$AR$3:$AS$3,BD$1)</f>
        <v>0.792659</v>
      </c>
      <c r="BE409" s="2" cm="1">
        <f t="array" ref="BE409">TREND($AR409:$AS409,$AR$3:$AS$3,BE$1)</f>
        <v>0.792659</v>
      </c>
      <c r="BF409" s="20" cm="1">
        <f t="array" ref="BF409">TREND($AS409:$AT409,$AS$3:$AT$3,BF$1)</f>
        <v>0.71339309999999756</v>
      </c>
      <c r="BG409" s="20" cm="1">
        <f t="array" ref="BG409">TREND($AS409:$AT409,$AS$3:$AT$3,BG$1)</f>
        <v>0.63412720000000178</v>
      </c>
      <c r="BH409" s="20" cm="1">
        <f t="array" ref="BH409">TREND($AS409:$AT409,$AS$3:$AT$3,BH$1)</f>
        <v>0.55486129999999889</v>
      </c>
      <c r="BI409" s="20" cm="1">
        <f t="array" ref="BI409">TREND($AS409:$AT409,$AS$3:$AT$3,BI$1)</f>
        <v>0.47559540000000311</v>
      </c>
      <c r="BJ409" s="20" cm="1">
        <f t="array" ref="BJ409">TREND($AS409:$AT409,$AS$3:$AT$3,BJ$1)</f>
        <v>0.39632950000000022</v>
      </c>
      <c r="BK409" s="20" cm="1">
        <f t="array" ref="BK409">TREND($AS409:$AT409,$AS$3:$AT$3,BK$1)</f>
        <v>0.31706359999999734</v>
      </c>
      <c r="BL409" s="20" cm="1">
        <f t="array" ref="BL409">TREND($AS409:$AT409,$AS$3:$AT$3,BL$1)</f>
        <v>0.23779770000000156</v>
      </c>
      <c r="BM409" s="20" cm="1">
        <f t="array" ref="BM409">TREND($AS409:$AT409,$AS$3:$AT$3,BM$1)</f>
        <v>0.15853179999999867</v>
      </c>
    </row>
    <row r="410" spans="1:65" x14ac:dyDescent="0.35">
      <c r="A410" t="str">
        <f>IF(BYDem!B408="","\I:",BYDem!B408)</f>
        <v>EU_north</v>
      </c>
      <c r="B410" t="str">
        <f>BYDem!E408</f>
        <v>CRF</v>
      </c>
      <c r="C410" t="str">
        <f t="shared" si="142"/>
        <v>CRF</v>
      </c>
      <c r="D410" s="4">
        <f>SUMIFS(BYDem!$M$2:$M$2000,BYDem!$B$2:$B$2000,Demands!$A410,BYDem!$E$2:$E$2000,Demands!$B410)</f>
        <v>44.814856885289998</v>
      </c>
      <c r="E410" s="4">
        <f t="shared" si="123"/>
        <v>45.051404555270494</v>
      </c>
      <c r="F410" s="4">
        <f t="shared" si="124"/>
        <v>47.286709004118045</v>
      </c>
      <c r="G410" s="4">
        <f t="shared" si="125"/>
        <v>49.338953332409652</v>
      </c>
      <c r="H410" s="4">
        <f t="shared" si="126"/>
        <v>51.01830162015392</v>
      </c>
      <c r="I410" s="4">
        <f t="shared" si="127"/>
        <v>52.543632200934624</v>
      </c>
      <c r="J410" s="4">
        <f t="shared" si="128"/>
        <v>54.011415375732085</v>
      </c>
      <c r="K410" s="4">
        <f t="shared" si="129"/>
        <v>55.449058288839552</v>
      </c>
      <c r="L410" s="4">
        <f t="shared" si="130"/>
        <v>56.883252442854918</v>
      </c>
      <c r="M410" s="4">
        <f t="shared" si="131"/>
        <v>58.350269726808875</v>
      </c>
      <c r="N410" s="4">
        <f t="shared" si="132"/>
        <v>59.693324874760485</v>
      </c>
      <c r="O410" s="4">
        <f t="shared" si="133"/>
        <v>60.830038416946117</v>
      </c>
      <c r="P410" s="4">
        <f t="shared" si="134"/>
        <v>61.74975446995132</v>
      </c>
      <c r="Q410" s="4">
        <f t="shared" si="135"/>
        <v>62.469238745902288</v>
      </c>
      <c r="R410" s="4">
        <f t="shared" si="136"/>
        <v>63.006825827070138</v>
      </c>
      <c r="S410" s="4">
        <f t="shared" si="137"/>
        <v>63.390158839539112</v>
      </c>
      <c r="T410" s="4">
        <f t="shared" si="138"/>
        <v>63.64898573624982</v>
      </c>
      <c r="U410" s="4">
        <f t="shared" si="139"/>
        <v>63.803316107569991</v>
      </c>
      <c r="W410" s="5" t="str">
        <f>VLOOKUP(C410&amp;A410,Driver_elast!$A$2:$D$1161,4,FALSE)</f>
        <v>GDP</v>
      </c>
      <c r="X410" s="5">
        <v>1</v>
      </c>
      <c r="Y410" s="2">
        <f>SUMIFS('Growth rates'!D$4:D$999,'Growth rates'!$B$4:$B$999,Demands!$A410,'Growth rates'!$C$4:$C$999,$W410)</f>
        <v>1</v>
      </c>
      <c r="Z410" s="2">
        <f>SUMIFS('Growth rates'!E$4:E$999,'Growth rates'!$B$4:$B$999,Demands!$A410,'Growth rates'!$C$4:$C$999,$W410)</f>
        <v>1.0124924417722172</v>
      </c>
      <c r="AA410" s="2">
        <f>SUMIFS('Growth rates'!F$4:F$999,'Growth rates'!$B$4:$B$999,Demands!$A410,'Growth rates'!$C$4:$C$999,$W410)</f>
        <v>1.1313894180791468</v>
      </c>
      <c r="AB410" s="2">
        <f>SUMIFS('Growth rates'!G$4:G$999,'Growth rates'!$B$4:$B$999,Demands!$A410,'Growth rates'!$C$4:$C$999,$W410)</f>
        <v>1.2476018956293682</v>
      </c>
      <c r="AC410" s="2">
        <f>SUMIFS('Growth rates'!H$4:H$999,'Growth rates'!$B$4:$B$999,Demands!$A410,'Growth rates'!$C$4:$C$999,$W410)</f>
        <v>1.3481045524696527</v>
      </c>
      <c r="AD410" s="2">
        <f>SUMIFS('Growth rates'!I$4:I$999,'Growth rates'!$B$4:$B$999,Demands!$A410,'Growth rates'!$C$4:$C$999,$W410)</f>
        <v>1.4434966127463638</v>
      </c>
      <c r="AE410" s="2">
        <f>SUMIFS('Growth rates'!J$4:J$999,'Growth rates'!$B$4:$B$999,Demands!$A410,'Growth rates'!$C$4:$C$999,$W410)</f>
        <v>1.5389317398480489</v>
      </c>
      <c r="AF410" s="2">
        <f>SUMIFS('Growth rates'!K$4:K$999,'Growth rates'!$B$4:$B$999,Demands!$A410,'Growth rates'!$C$4:$C$999,$W410)</f>
        <v>1.6358789910265963</v>
      </c>
      <c r="AG410" s="2">
        <f>SUMIFS('Growth rates'!L$4:L$999,'Growth rates'!$B$4:$B$999,Demands!$A410,'Growth rates'!$C$4:$C$999,$W410)</f>
        <v>1.736020843577655</v>
      </c>
      <c r="AH410" s="2">
        <f>SUMIFS('Growth rates'!M$4:M$999,'Growth rates'!$B$4:$B$999,Demands!$A410,'Growth rates'!$C$4:$C$999,$W410)</f>
        <v>1.8419843738246346</v>
      </c>
      <c r="AI410" s="2">
        <f>SUMIFS('Growth rates'!N$4:N$999,'Growth rates'!$B$4:$B$999,Demands!$A410,'Growth rates'!$C$4:$C$999,$W410)</f>
        <v>1.9534767273577125</v>
      </c>
      <c r="AJ410" s="2">
        <f>SUMIFS('Growth rates'!O$4:O$999,'Growth rates'!$B$4:$B$999,Demands!$A410,'Growth rates'!$C$4:$C$999,$W410)</f>
        <v>2.0635277778149961</v>
      </c>
      <c r="AK410" s="2">
        <f>SUMIFS('Growth rates'!P$4:P$999,'Growth rates'!$B$4:$B$999,Demands!$A410,'Growth rates'!$C$4:$C$999,$W410)</f>
        <v>2.1690147018655974</v>
      </c>
      <c r="AL410" s="2">
        <f>SUMIFS('Growth rates'!Q$4:Q$999,'Growth rates'!$B$4:$B$999,Demands!$A410,'Growth rates'!$C$4:$C$999,$W410)</f>
        <v>2.2687038742341525</v>
      </c>
      <c r="AM410" s="2">
        <f>SUMIFS('Growth rates'!R$4:R$999,'Growth rates'!$B$4:$B$999,Demands!$A410,'Growth rates'!$C$4:$C$999,$W410)</f>
        <v>2.3611185813443316</v>
      </c>
      <c r="AN410" s="2">
        <f>SUMIFS('Growth rates'!S$4:S$999,'Growth rates'!$B$4:$B$999,Demands!$A410,'Growth rates'!$C$4:$C$999,$W410)</f>
        <v>2.446114310072335</v>
      </c>
      <c r="AO410" s="2">
        <f>SUMIFS('Growth rates'!T$4:T$999,'Growth rates'!$B$4:$B$999,Demands!$A410,'Growth rates'!$C$4:$C$999,$W410)</f>
        <v>2.5249084160040915</v>
      </c>
      <c r="AP410" s="2">
        <f>SUMIFS('Growth rates'!U$4:U$999,'Growth rates'!$B$4:$B$999,Demands!$A410,'Growth rates'!$C$4:$C$999,$W410)</f>
        <v>2.5973563860157998</v>
      </c>
      <c r="AR410">
        <f>VLOOKUP(C410&amp;A410,Driver_elast!$A$2:$E$1161,5,FALSE)</f>
        <v>0.42252200000000001</v>
      </c>
      <c r="AS410">
        <f t="shared" si="140"/>
        <v>0.42252200000000001</v>
      </c>
      <c r="AT410">
        <f t="shared" si="141"/>
        <v>8.4504400000000007E-2</v>
      </c>
      <c r="AV410" s="2" cm="1">
        <f t="array" ref="AV410">TREND($AR410:$AS410,$AR$3:$AS$3,AV$1)</f>
        <v>0.42252200000000001</v>
      </c>
      <c r="AW410" s="2" cm="1">
        <f t="array" ref="AW410">TREND($AR410:$AS410,$AR$3:$AS$3,AW$1)</f>
        <v>0.42252200000000001</v>
      </c>
      <c r="AX410" s="2" cm="1">
        <f t="array" ref="AX410">TREND($AR410:$AS410,$AR$3:$AS$3,AX$1)</f>
        <v>0.42252200000000001</v>
      </c>
      <c r="AY410" s="2" cm="1">
        <f t="array" ref="AY410">TREND($AR410:$AS410,$AR$3:$AS$3,AY$1)</f>
        <v>0.42252200000000001</v>
      </c>
      <c r="AZ410" s="2" cm="1">
        <f t="array" ref="AZ410">TREND($AR410:$AS410,$AR$3:$AS$3,AZ$1)</f>
        <v>0.42252200000000001</v>
      </c>
      <c r="BA410" s="2" cm="1">
        <f t="array" ref="BA410">TREND($AR410:$AS410,$AR$3:$AS$3,BA$1)</f>
        <v>0.42252200000000001</v>
      </c>
      <c r="BB410" s="2" cm="1">
        <f t="array" ref="BB410">TREND($AR410:$AS410,$AR$3:$AS$3,BB$1)</f>
        <v>0.42252200000000001</v>
      </c>
      <c r="BC410" s="2" cm="1">
        <f t="array" ref="BC410">TREND($AR410:$AS410,$AR$3:$AS$3,BC$1)</f>
        <v>0.42252200000000001</v>
      </c>
      <c r="BD410" s="2" cm="1">
        <f t="array" ref="BD410">TREND($AR410:$AS410,$AR$3:$AS$3,BD$1)</f>
        <v>0.42252200000000001</v>
      </c>
      <c r="BE410" s="2" cm="1">
        <f t="array" ref="BE410">TREND($AR410:$AS410,$AR$3:$AS$3,BE$1)</f>
        <v>0.42252200000000001</v>
      </c>
      <c r="BF410" s="20" cm="1">
        <f t="array" ref="BF410">TREND($AS410:$AT410,$AS$3:$AT$3,BF$1)</f>
        <v>0.3802697999999971</v>
      </c>
      <c r="BG410" s="20" cm="1">
        <f t="array" ref="BG410">TREND($AS410:$AT410,$AS$3:$AT$3,BG$1)</f>
        <v>0.33801760000000058</v>
      </c>
      <c r="BH410" s="20" cm="1">
        <f t="array" ref="BH410">TREND($AS410:$AT410,$AS$3:$AT$3,BH$1)</f>
        <v>0.29576540000000051</v>
      </c>
      <c r="BI410" s="20" cm="1">
        <f t="array" ref="BI410">TREND($AS410:$AT410,$AS$3:$AT$3,BI$1)</f>
        <v>0.25351320000000044</v>
      </c>
      <c r="BJ410" s="20" cm="1">
        <f t="array" ref="BJ410">TREND($AS410:$AT410,$AS$3:$AT$3,BJ$1)</f>
        <v>0.21126100000000037</v>
      </c>
      <c r="BK410" s="20" cm="1">
        <f t="array" ref="BK410">TREND($AS410:$AT410,$AS$3:$AT$3,BK$1)</f>
        <v>0.16900880000000029</v>
      </c>
      <c r="BL410" s="20" cm="1">
        <f t="array" ref="BL410">TREND($AS410:$AT410,$AS$3:$AT$3,BL$1)</f>
        <v>0.12675660000000022</v>
      </c>
      <c r="BM410" s="20" cm="1">
        <f t="array" ref="BM410">TREND($AS410:$AT410,$AS$3:$AT$3,BM$1)</f>
        <v>8.4504400000000146E-2</v>
      </c>
    </row>
    <row r="411" spans="1:65" x14ac:dyDescent="0.35">
      <c r="A411" t="str">
        <f>IF(BYDem!B409="","\I:",BYDem!B409)</f>
        <v>EU_north</v>
      </c>
      <c r="B411" t="str">
        <f>BYDem!E409</f>
        <v>CSC</v>
      </c>
      <c r="C411" t="str">
        <f t="shared" si="142"/>
        <v>CSC</v>
      </c>
      <c r="D411" s="4">
        <f>SUMIFS(BYDem!$M$2:$M$2000,BYDem!$B$2:$B$2000,Demands!$A411,BYDem!$E$2:$E$2000,Demands!$B411)</f>
        <v>60.582449267810702</v>
      </c>
      <c r="E411" s="4">
        <f t="shared" si="123"/>
        <v>61.651246865030132</v>
      </c>
      <c r="F411" s="4">
        <f t="shared" si="124"/>
        <v>71.502237858693505</v>
      </c>
      <c r="G411" s="4">
        <f t="shared" si="125"/>
        <v>81.11733815122976</v>
      </c>
      <c r="H411" s="4">
        <f t="shared" si="126"/>
        <v>89.335410291979215</v>
      </c>
      <c r="I411" s="4">
        <f t="shared" si="127"/>
        <v>96.959686008976306</v>
      </c>
      <c r="J411" s="4">
        <f t="shared" si="128"/>
        <v>104.36098888046234</v>
      </c>
      <c r="K411" s="4">
        <f t="shared" si="129"/>
        <v>111.61287807911744</v>
      </c>
      <c r="L411" s="4">
        <f t="shared" si="130"/>
        <v>118.7974221337177</v>
      </c>
      <c r="M411" s="4">
        <f t="shared" si="131"/>
        <v>126.04859903064205</v>
      </c>
      <c r="N411" s="4">
        <f t="shared" si="132"/>
        <v>132.91516622234093</v>
      </c>
      <c r="O411" s="4">
        <f t="shared" si="133"/>
        <v>138.90549247895657</v>
      </c>
      <c r="P411" s="4">
        <f t="shared" si="134"/>
        <v>143.87605759807414</v>
      </c>
      <c r="Q411" s="4">
        <f t="shared" si="135"/>
        <v>147.84363377723037</v>
      </c>
      <c r="R411" s="4">
        <f t="shared" si="136"/>
        <v>150.85480819025054</v>
      </c>
      <c r="S411" s="4">
        <f t="shared" si="137"/>
        <v>153.02700139656605</v>
      </c>
      <c r="T411" s="4">
        <f t="shared" si="138"/>
        <v>154.50579072077841</v>
      </c>
      <c r="U411" s="4">
        <f t="shared" si="139"/>
        <v>155.39244710972494</v>
      </c>
      <c r="W411" s="5" t="str">
        <f>VLOOKUP(C411&amp;A411,Driver_elast!$A$2:$D$1161,4,FALSE)</f>
        <v>GDP</v>
      </c>
      <c r="X411" s="5">
        <v>1</v>
      </c>
      <c r="Y411" s="2">
        <f>SUMIFS('Growth rates'!D$4:D$999,'Growth rates'!$B$4:$B$999,Demands!$A411,'Growth rates'!$C$4:$C$999,$W411)</f>
        <v>1</v>
      </c>
      <c r="Z411" s="2">
        <f>SUMIFS('Growth rates'!E$4:E$999,'Growth rates'!$B$4:$B$999,Demands!$A411,'Growth rates'!$C$4:$C$999,$W411)</f>
        <v>1.0124924417722172</v>
      </c>
      <c r="AA411" s="2">
        <f>SUMIFS('Growth rates'!F$4:F$999,'Growth rates'!$B$4:$B$999,Demands!$A411,'Growth rates'!$C$4:$C$999,$W411)</f>
        <v>1.1313894180791468</v>
      </c>
      <c r="AB411" s="2">
        <f>SUMIFS('Growth rates'!G$4:G$999,'Growth rates'!$B$4:$B$999,Demands!$A411,'Growth rates'!$C$4:$C$999,$W411)</f>
        <v>1.2476018956293682</v>
      </c>
      <c r="AC411" s="2">
        <f>SUMIFS('Growth rates'!H$4:H$999,'Growth rates'!$B$4:$B$999,Demands!$A411,'Growth rates'!$C$4:$C$999,$W411)</f>
        <v>1.3481045524696527</v>
      </c>
      <c r="AD411" s="2">
        <f>SUMIFS('Growth rates'!I$4:I$999,'Growth rates'!$B$4:$B$999,Demands!$A411,'Growth rates'!$C$4:$C$999,$W411)</f>
        <v>1.4434966127463638</v>
      </c>
      <c r="AE411" s="2">
        <f>SUMIFS('Growth rates'!J$4:J$999,'Growth rates'!$B$4:$B$999,Demands!$A411,'Growth rates'!$C$4:$C$999,$W411)</f>
        <v>1.5389317398480489</v>
      </c>
      <c r="AF411" s="2">
        <f>SUMIFS('Growth rates'!K$4:K$999,'Growth rates'!$B$4:$B$999,Demands!$A411,'Growth rates'!$C$4:$C$999,$W411)</f>
        <v>1.6358789910265963</v>
      </c>
      <c r="AG411" s="2">
        <f>SUMIFS('Growth rates'!L$4:L$999,'Growth rates'!$B$4:$B$999,Demands!$A411,'Growth rates'!$C$4:$C$999,$W411)</f>
        <v>1.736020843577655</v>
      </c>
      <c r="AH411" s="2">
        <f>SUMIFS('Growth rates'!M$4:M$999,'Growth rates'!$B$4:$B$999,Demands!$A411,'Growth rates'!$C$4:$C$999,$W411)</f>
        <v>1.8419843738246346</v>
      </c>
      <c r="AI411" s="2">
        <f>SUMIFS('Growth rates'!N$4:N$999,'Growth rates'!$B$4:$B$999,Demands!$A411,'Growth rates'!$C$4:$C$999,$W411)</f>
        <v>1.9534767273577125</v>
      </c>
      <c r="AJ411" s="2">
        <f>SUMIFS('Growth rates'!O$4:O$999,'Growth rates'!$B$4:$B$999,Demands!$A411,'Growth rates'!$C$4:$C$999,$W411)</f>
        <v>2.0635277778149961</v>
      </c>
      <c r="AK411" s="2">
        <f>SUMIFS('Growth rates'!P$4:P$999,'Growth rates'!$B$4:$B$999,Demands!$A411,'Growth rates'!$C$4:$C$999,$W411)</f>
        <v>2.1690147018655974</v>
      </c>
      <c r="AL411" s="2">
        <f>SUMIFS('Growth rates'!Q$4:Q$999,'Growth rates'!$B$4:$B$999,Demands!$A411,'Growth rates'!$C$4:$C$999,$W411)</f>
        <v>2.2687038742341525</v>
      </c>
      <c r="AM411" s="2">
        <f>SUMIFS('Growth rates'!R$4:R$999,'Growth rates'!$B$4:$B$999,Demands!$A411,'Growth rates'!$C$4:$C$999,$W411)</f>
        <v>2.3611185813443316</v>
      </c>
      <c r="AN411" s="2">
        <f>SUMIFS('Growth rates'!S$4:S$999,'Growth rates'!$B$4:$B$999,Demands!$A411,'Growth rates'!$C$4:$C$999,$W411)</f>
        <v>2.446114310072335</v>
      </c>
      <c r="AO411" s="2">
        <f>SUMIFS('Growth rates'!T$4:T$999,'Growth rates'!$B$4:$B$999,Demands!$A411,'Growth rates'!$C$4:$C$999,$W411)</f>
        <v>2.5249084160040915</v>
      </c>
      <c r="AP411" s="2">
        <f>SUMIFS('Growth rates'!U$4:U$999,'Growth rates'!$B$4:$B$999,Demands!$A411,'Growth rates'!$C$4:$C$999,$W411)</f>
        <v>2.5973563860157998</v>
      </c>
      <c r="AR411">
        <f>VLOOKUP(C411&amp;A411,Driver_elast!$A$2:$E$1161,5,FALSE)</f>
        <v>1.4225220000000001</v>
      </c>
      <c r="AS411">
        <f t="shared" si="140"/>
        <v>1</v>
      </c>
      <c r="AT411">
        <f t="shared" si="141"/>
        <v>0.2</v>
      </c>
      <c r="AV411" s="2" cm="1">
        <f t="array" ref="AV411">TREND($AR411:$AS411,$AR$3:$AS$3,AV$1)</f>
        <v>1.4225220000000007</v>
      </c>
      <c r="AW411" s="2" cm="1">
        <f t="array" ref="AW411">TREND($AR411:$AS411,$AR$3:$AS$3,AW$1)</f>
        <v>1.4122165853658544</v>
      </c>
      <c r="AX411" s="2" cm="1">
        <f t="array" ref="AX411">TREND($AR411:$AS411,$AR$3:$AS$3,AX$1)</f>
        <v>1.3606895121951226</v>
      </c>
      <c r="AY411" s="2" cm="1">
        <f t="array" ref="AY411">TREND($AR411:$AS411,$AR$3:$AS$3,AY$1)</f>
        <v>1.3091624390243908</v>
      </c>
      <c r="AZ411" s="2" cm="1">
        <f t="array" ref="AZ411">TREND($AR411:$AS411,$AR$3:$AS$3,AZ$1)</f>
        <v>1.257635365853659</v>
      </c>
      <c r="BA411" s="2" cm="1">
        <f t="array" ref="BA411">TREND($AR411:$AS411,$AR$3:$AS$3,BA$1)</f>
        <v>1.2061082926829272</v>
      </c>
      <c r="BB411" s="2" cm="1">
        <f t="array" ref="BB411">TREND($AR411:$AS411,$AR$3:$AS$3,BB$1)</f>
        <v>1.1545812195121954</v>
      </c>
      <c r="BC411" s="2" cm="1">
        <f t="array" ref="BC411">TREND($AR411:$AS411,$AR$3:$AS$3,BC$1)</f>
        <v>1.1030541463414636</v>
      </c>
      <c r="BD411" s="2" cm="1">
        <f t="array" ref="BD411">TREND($AR411:$AS411,$AR$3:$AS$3,BD$1)</f>
        <v>1.0515270731707318</v>
      </c>
      <c r="BE411" s="2" cm="1">
        <f t="array" ref="BE411">TREND($AR411:$AS411,$AR$3:$AS$3,BE$1)</f>
        <v>1</v>
      </c>
      <c r="BF411" s="20" cm="1">
        <f t="array" ref="BF411">TREND($AS411:$AT411,$AS$3:$AT$3,BF$1)</f>
        <v>0.90000000000000568</v>
      </c>
      <c r="BG411" s="20" cm="1">
        <f t="array" ref="BG411">TREND($AS411:$AT411,$AS$3:$AT$3,BG$1)</f>
        <v>0.80000000000000426</v>
      </c>
      <c r="BH411" s="20" cm="1">
        <f t="array" ref="BH411">TREND($AS411:$AT411,$AS$3:$AT$3,BH$1)</f>
        <v>0.70000000000000284</v>
      </c>
      <c r="BI411" s="20" cm="1">
        <f t="array" ref="BI411">TREND($AS411:$AT411,$AS$3:$AT$3,BI$1)</f>
        <v>0.60000000000000142</v>
      </c>
      <c r="BJ411" s="20" cm="1">
        <f t="array" ref="BJ411">TREND($AS411:$AT411,$AS$3:$AT$3,BJ$1)</f>
        <v>0.5</v>
      </c>
      <c r="BK411" s="20" cm="1">
        <f t="array" ref="BK411">TREND($AS411:$AT411,$AS$3:$AT$3,BK$1)</f>
        <v>0.40000000000000568</v>
      </c>
      <c r="BL411" s="20" cm="1">
        <f t="array" ref="BL411">TREND($AS411:$AT411,$AS$3:$AT$3,BL$1)</f>
        <v>0.30000000000000426</v>
      </c>
      <c r="BM411" s="20" cm="1">
        <f t="array" ref="BM411">TREND($AS411:$AT411,$AS$3:$AT$3,BM$1)</f>
        <v>0.20000000000000284</v>
      </c>
    </row>
    <row r="412" spans="1:65" x14ac:dyDescent="0.35">
      <c r="A412" t="str">
        <f>IF(BYDem!B410="","\I:",BYDem!B410)</f>
        <v>EU_north</v>
      </c>
      <c r="B412" t="str">
        <f>BYDem!E410</f>
        <v>CSH</v>
      </c>
      <c r="C412" t="str">
        <f t="shared" si="142"/>
        <v>CSH</v>
      </c>
      <c r="D412" s="4">
        <f>SUMIFS(BYDem!$M$2:$M$2000,BYDem!$B$2:$B$2000,Demands!$A412,BYDem!$E$2:$E$2000,Demands!$B412)</f>
        <v>172.721176206286</v>
      </c>
      <c r="E412" s="4">
        <f t="shared" si="123"/>
        <v>174.43404369125403</v>
      </c>
      <c r="F412" s="4">
        <f t="shared" si="124"/>
        <v>190.23470629279916</v>
      </c>
      <c r="G412" s="4">
        <f t="shared" si="125"/>
        <v>205.17527575132129</v>
      </c>
      <c r="H412" s="4">
        <f t="shared" si="126"/>
        <v>217.69545458758461</v>
      </c>
      <c r="I412" s="4">
        <f t="shared" si="127"/>
        <v>229.28189343477771</v>
      </c>
      <c r="J412" s="4">
        <f t="shared" si="128"/>
        <v>240.639280416037</v>
      </c>
      <c r="K412" s="4">
        <f t="shared" si="129"/>
        <v>251.96094637493243</v>
      </c>
      <c r="L412" s="4">
        <f t="shared" si="130"/>
        <v>263.45019488743537</v>
      </c>
      <c r="M412" s="4">
        <f t="shared" si="131"/>
        <v>275.41688683968118</v>
      </c>
      <c r="N412" s="4">
        <f t="shared" si="132"/>
        <v>286.57075762792516</v>
      </c>
      <c r="O412" s="4">
        <f t="shared" si="133"/>
        <v>296.12459240541369</v>
      </c>
      <c r="P412" s="4">
        <f t="shared" si="134"/>
        <v>303.90748792034378</v>
      </c>
      <c r="Q412" s="4">
        <f t="shared" si="135"/>
        <v>310.00978967602168</v>
      </c>
      <c r="R412" s="4">
        <f t="shared" si="136"/>
        <v>314.55506607245638</v>
      </c>
      <c r="S412" s="4">
        <f t="shared" si="137"/>
        <v>317.77175193164948</v>
      </c>
      <c r="T412" s="4">
        <f t="shared" si="138"/>
        <v>319.92263057516971</v>
      </c>
      <c r="U412" s="4">
        <f t="shared" si="139"/>
        <v>321.18797581736493</v>
      </c>
      <c r="W412" s="5" t="str">
        <f>VLOOKUP(C412&amp;A412,Driver_elast!$A$2:$D$1161,4,FALSE)</f>
        <v>GDPSER</v>
      </c>
      <c r="X412" s="5">
        <v>1</v>
      </c>
      <c r="Y412" s="2">
        <f>SUMIFS('Growth rates'!D$4:D$999,'Growth rates'!$B$4:$B$999,Demands!$A412,'Growth rates'!$C$4:$C$999,$W412)</f>
        <v>1</v>
      </c>
      <c r="Z412" s="2">
        <f>SUMIFS('Growth rates'!E$4:E$999,'Growth rates'!$B$4:$B$999,Demands!$A412,'Growth rates'!$C$4:$C$999,$W412)</f>
        <v>1.0125109930676133</v>
      </c>
      <c r="AA412" s="2">
        <f>SUMIFS('Growth rates'!F$4:F$999,'Growth rates'!$B$4:$B$999,Demands!$A412,'Growth rates'!$C$4:$C$999,$W412)</f>
        <v>1.1282173987898563</v>
      </c>
      <c r="AB412" s="2">
        <f>SUMIFS('Growth rates'!G$4:G$999,'Growth rates'!$B$4:$B$999,Demands!$A412,'Growth rates'!$C$4:$C$999,$W412)</f>
        <v>1.2400024670957179</v>
      </c>
      <c r="AC412" s="2">
        <f>SUMIFS('Growth rates'!H$4:H$999,'Growth rates'!$B$4:$B$999,Demands!$A412,'Growth rates'!$C$4:$C$999,$W412)</f>
        <v>1.3354625178014867</v>
      </c>
      <c r="AD412" s="2">
        <f>SUMIFS('Growth rates'!I$4:I$999,'Growth rates'!$B$4:$B$999,Demands!$A412,'Growth rates'!$C$4:$C$999,$W412)</f>
        <v>1.4251322599236702</v>
      </c>
      <c r="AE412" s="2">
        <f>SUMIFS('Growth rates'!J$4:J$999,'Growth rates'!$B$4:$B$999,Demands!$A412,'Growth rates'!$C$4:$C$999,$W412)</f>
        <v>1.5141911832197101</v>
      </c>
      <c r="AF412" s="2">
        <f>SUMIFS('Growth rates'!K$4:K$999,'Growth rates'!$B$4:$B$999,Demands!$A412,'Growth rates'!$C$4:$C$999,$W412)</f>
        <v>1.6040660241693876</v>
      </c>
      <c r="AG412" s="2">
        <f>SUMIFS('Growth rates'!L$4:L$999,'Growth rates'!$B$4:$B$999,Demands!$A412,'Growth rates'!$C$4:$C$999,$W412)</f>
        <v>1.6963431879156508</v>
      </c>
      <c r="AH412" s="2">
        <f>SUMIFS('Growth rates'!M$4:M$999,'Growth rates'!$B$4:$B$999,Demands!$A412,'Growth rates'!$C$4:$C$999,$W412)</f>
        <v>1.7935513901570053</v>
      </c>
      <c r="AI412" s="2">
        <f>SUMIFS('Growth rates'!N$4:N$999,'Growth rates'!$B$4:$B$999,Demands!$A412,'Growth rates'!$C$4:$C$999,$W412)</f>
        <v>1.8953683123260325</v>
      </c>
      <c r="AJ412" s="2">
        <f>SUMIFS('Growth rates'!O$4:O$999,'Growth rates'!$B$4:$B$999,Demands!$A412,'Growth rates'!$C$4:$C$999,$W412)</f>
        <v>1.9950150507235214</v>
      </c>
      <c r="AK412" s="2">
        <f>SUMIFS('Growth rates'!P$4:P$999,'Growth rates'!$B$4:$B$999,Demands!$A412,'Growth rates'!$C$4:$C$999,$W412)</f>
        <v>2.0895143233080455</v>
      </c>
      <c r="AL412" s="2">
        <f>SUMIFS('Growth rates'!Q$4:Q$999,'Growth rates'!$B$4:$B$999,Demands!$A412,'Growth rates'!$C$4:$C$999,$W412)</f>
        <v>2.1777328876496207</v>
      </c>
      <c r="AM412" s="2">
        <f>SUMIFS('Growth rates'!R$4:R$999,'Growth rates'!$B$4:$B$999,Demands!$A412,'Growth rates'!$C$4:$C$999,$W412)</f>
        <v>2.2582954182354067</v>
      </c>
      <c r="AN412" s="2">
        <f>SUMIFS('Growth rates'!S$4:S$999,'Growth rates'!$B$4:$B$999,Demands!$A412,'Growth rates'!$C$4:$C$999,$W412)</f>
        <v>2.3311314594168162</v>
      </c>
      <c r="AO412" s="2">
        <f>SUMIFS('Growth rates'!T$4:T$999,'Growth rates'!$B$4:$B$999,Demands!$A412,'Growth rates'!$C$4:$C$999,$W412)</f>
        <v>2.397484332818526</v>
      </c>
      <c r="AP412" s="2">
        <f>SUMIFS('Growth rates'!U$4:U$999,'Growth rates'!$B$4:$B$999,Demands!$A412,'Growth rates'!$C$4:$C$999,$W412)</f>
        <v>2.4572984175217591</v>
      </c>
      <c r="AR412">
        <f>VLOOKUP(C412&amp;A412,Driver_elast!$A$2:$E$1161,5,FALSE)</f>
        <v>0.792659</v>
      </c>
      <c r="AS412">
        <f t="shared" si="140"/>
        <v>0.792659</v>
      </c>
      <c r="AT412">
        <f t="shared" si="141"/>
        <v>0.1585318</v>
      </c>
      <c r="AV412" s="2" cm="1">
        <f t="array" ref="AV412">TREND($AR412:$AS412,$AR$3:$AS$3,AV$1)</f>
        <v>0.792659</v>
      </c>
      <c r="AW412" s="2" cm="1">
        <f t="array" ref="AW412">TREND($AR412:$AS412,$AR$3:$AS$3,AW$1)</f>
        <v>0.792659</v>
      </c>
      <c r="AX412" s="2" cm="1">
        <f t="array" ref="AX412">TREND($AR412:$AS412,$AR$3:$AS$3,AX$1)</f>
        <v>0.792659</v>
      </c>
      <c r="AY412" s="2" cm="1">
        <f t="array" ref="AY412">TREND($AR412:$AS412,$AR$3:$AS$3,AY$1)</f>
        <v>0.792659</v>
      </c>
      <c r="AZ412" s="2" cm="1">
        <f t="array" ref="AZ412">TREND($AR412:$AS412,$AR$3:$AS$3,AZ$1)</f>
        <v>0.792659</v>
      </c>
      <c r="BA412" s="2" cm="1">
        <f t="array" ref="BA412">TREND($AR412:$AS412,$AR$3:$AS$3,BA$1)</f>
        <v>0.792659</v>
      </c>
      <c r="BB412" s="2" cm="1">
        <f t="array" ref="BB412">TREND($AR412:$AS412,$AR$3:$AS$3,BB$1)</f>
        <v>0.792659</v>
      </c>
      <c r="BC412" s="2" cm="1">
        <f t="array" ref="BC412">TREND($AR412:$AS412,$AR$3:$AS$3,BC$1)</f>
        <v>0.792659</v>
      </c>
      <c r="BD412" s="2" cm="1">
        <f t="array" ref="BD412">TREND($AR412:$AS412,$AR$3:$AS$3,BD$1)</f>
        <v>0.792659</v>
      </c>
      <c r="BE412" s="2" cm="1">
        <f t="array" ref="BE412">TREND($AR412:$AS412,$AR$3:$AS$3,BE$1)</f>
        <v>0.792659</v>
      </c>
      <c r="BF412" s="20" cm="1">
        <f t="array" ref="BF412">TREND($AS412:$AT412,$AS$3:$AT$3,BF$1)</f>
        <v>0.71339309999999756</v>
      </c>
      <c r="BG412" s="20" cm="1">
        <f t="array" ref="BG412">TREND($AS412:$AT412,$AS$3:$AT$3,BG$1)</f>
        <v>0.63412720000000178</v>
      </c>
      <c r="BH412" s="20" cm="1">
        <f t="array" ref="BH412">TREND($AS412:$AT412,$AS$3:$AT$3,BH$1)</f>
        <v>0.55486129999999889</v>
      </c>
      <c r="BI412" s="20" cm="1">
        <f t="array" ref="BI412">TREND($AS412:$AT412,$AS$3:$AT$3,BI$1)</f>
        <v>0.47559540000000311</v>
      </c>
      <c r="BJ412" s="20" cm="1">
        <f t="array" ref="BJ412">TREND($AS412:$AT412,$AS$3:$AT$3,BJ$1)</f>
        <v>0.39632950000000022</v>
      </c>
      <c r="BK412" s="20" cm="1">
        <f t="array" ref="BK412">TREND($AS412:$AT412,$AS$3:$AT$3,BK$1)</f>
        <v>0.31706359999999734</v>
      </c>
      <c r="BL412" s="20" cm="1">
        <f t="array" ref="BL412">TREND($AS412:$AT412,$AS$3:$AT$3,BL$1)</f>
        <v>0.23779770000000156</v>
      </c>
      <c r="BM412" s="20" cm="1">
        <f t="array" ref="BM412">TREND($AS412:$AT412,$AS$3:$AT$3,BM$1)</f>
        <v>0.15853179999999867</v>
      </c>
    </row>
    <row r="413" spans="1:65" x14ac:dyDescent="0.35">
      <c r="A413" t="str">
        <f>IF(BYDem!B411="","\I:",BYDem!B411)</f>
        <v>EU_north</v>
      </c>
      <c r="B413" t="str">
        <f>BYDem!E411</f>
        <v>ICH</v>
      </c>
      <c r="C413" t="str">
        <f t="shared" si="142"/>
        <v>ICH</v>
      </c>
      <c r="D413" s="4">
        <f>SUMIFS(BYDem!$M$2:$M$2000,BYDem!$B$2:$B$2000,Demands!$A413,BYDem!$E$2:$E$2000,Demands!$B413)</f>
        <v>72.267459450629403</v>
      </c>
      <c r="E413" s="4">
        <f t="shared" si="123"/>
        <v>72.758390544348146</v>
      </c>
      <c r="F413" s="4">
        <f t="shared" si="124"/>
        <v>77.404533005732389</v>
      </c>
      <c r="G413" s="4">
        <f t="shared" si="125"/>
        <v>81.728052889972034</v>
      </c>
      <c r="H413" s="4">
        <f t="shared" si="126"/>
        <v>85.308218258818357</v>
      </c>
      <c r="I413" s="4">
        <f t="shared" si="127"/>
        <v>88.590757625223361</v>
      </c>
      <c r="J413" s="4">
        <f t="shared" si="128"/>
        <v>91.775771445416837</v>
      </c>
      <c r="K413" s="4">
        <f t="shared" si="129"/>
        <v>94.9197140196096</v>
      </c>
      <c r="L413" s="4">
        <f t="shared" si="130"/>
        <v>98.079453565364773</v>
      </c>
      <c r="M413" s="4">
        <f t="shared" si="131"/>
        <v>101.33489539325505</v>
      </c>
      <c r="N413" s="4">
        <f t="shared" si="132"/>
        <v>104.33675994804649</v>
      </c>
      <c r="O413" s="4">
        <f t="shared" si="133"/>
        <v>106.89383633631455</v>
      </c>
      <c r="P413" s="4">
        <f t="shared" si="134"/>
        <v>108.97386553444295</v>
      </c>
      <c r="Q413" s="4">
        <f t="shared" si="135"/>
        <v>110.60800650977775</v>
      </c>
      <c r="R413" s="4">
        <f t="shared" si="136"/>
        <v>111.83304650109189</v>
      </c>
      <c r="S413" s="4">
        <f t="shared" si="137"/>
        <v>112.70871528520438</v>
      </c>
      <c r="T413" s="4">
        <f t="shared" si="138"/>
        <v>113.3009940420101</v>
      </c>
      <c r="U413" s="4">
        <f t="shared" si="139"/>
        <v>113.65456348569791</v>
      </c>
      <c r="W413" s="5" t="str">
        <f>VLOOKUP(C413&amp;A413,Driver_elast!$A$2:$D$1161,4,FALSE)</f>
        <v>GDP</v>
      </c>
      <c r="X413" s="5">
        <v>1</v>
      </c>
      <c r="Y413" s="2">
        <f>SUMIFS('Growth rates'!D$4:D$999,'Growth rates'!$B$4:$B$999,Demands!$A413,'Growth rates'!$C$4:$C$999,$W413)</f>
        <v>1</v>
      </c>
      <c r="Z413" s="2">
        <f>SUMIFS('Growth rates'!E$4:E$999,'Growth rates'!$B$4:$B$999,Demands!$A413,'Growth rates'!$C$4:$C$999,$W413)</f>
        <v>1.0124924417722172</v>
      </c>
      <c r="AA413" s="2">
        <f>SUMIFS('Growth rates'!F$4:F$999,'Growth rates'!$B$4:$B$999,Demands!$A413,'Growth rates'!$C$4:$C$999,$W413)</f>
        <v>1.1313894180791468</v>
      </c>
      <c r="AB413" s="2">
        <f>SUMIFS('Growth rates'!G$4:G$999,'Growth rates'!$B$4:$B$999,Demands!$A413,'Growth rates'!$C$4:$C$999,$W413)</f>
        <v>1.2476018956293682</v>
      </c>
      <c r="AC413" s="2">
        <f>SUMIFS('Growth rates'!H$4:H$999,'Growth rates'!$B$4:$B$999,Demands!$A413,'Growth rates'!$C$4:$C$999,$W413)</f>
        <v>1.3481045524696527</v>
      </c>
      <c r="AD413" s="2">
        <f>SUMIFS('Growth rates'!I$4:I$999,'Growth rates'!$B$4:$B$999,Demands!$A413,'Growth rates'!$C$4:$C$999,$W413)</f>
        <v>1.4434966127463638</v>
      </c>
      <c r="AE413" s="2">
        <f>SUMIFS('Growth rates'!J$4:J$999,'Growth rates'!$B$4:$B$999,Demands!$A413,'Growth rates'!$C$4:$C$999,$W413)</f>
        <v>1.5389317398480489</v>
      </c>
      <c r="AF413" s="2">
        <f>SUMIFS('Growth rates'!K$4:K$999,'Growth rates'!$B$4:$B$999,Demands!$A413,'Growth rates'!$C$4:$C$999,$W413)</f>
        <v>1.6358789910265963</v>
      </c>
      <c r="AG413" s="2">
        <f>SUMIFS('Growth rates'!L$4:L$999,'Growth rates'!$B$4:$B$999,Demands!$A413,'Growth rates'!$C$4:$C$999,$W413)</f>
        <v>1.736020843577655</v>
      </c>
      <c r="AH413" s="2">
        <f>SUMIFS('Growth rates'!M$4:M$999,'Growth rates'!$B$4:$B$999,Demands!$A413,'Growth rates'!$C$4:$C$999,$W413)</f>
        <v>1.8419843738246346</v>
      </c>
      <c r="AI413" s="2">
        <f>SUMIFS('Growth rates'!N$4:N$999,'Growth rates'!$B$4:$B$999,Demands!$A413,'Growth rates'!$C$4:$C$999,$W413)</f>
        <v>1.9534767273577125</v>
      </c>
      <c r="AJ413" s="2">
        <f>SUMIFS('Growth rates'!O$4:O$999,'Growth rates'!$B$4:$B$999,Demands!$A413,'Growth rates'!$C$4:$C$999,$W413)</f>
        <v>2.0635277778149961</v>
      </c>
      <c r="AK413" s="2">
        <f>SUMIFS('Growth rates'!P$4:P$999,'Growth rates'!$B$4:$B$999,Demands!$A413,'Growth rates'!$C$4:$C$999,$W413)</f>
        <v>2.1690147018655974</v>
      </c>
      <c r="AL413" s="2">
        <f>SUMIFS('Growth rates'!Q$4:Q$999,'Growth rates'!$B$4:$B$999,Demands!$A413,'Growth rates'!$C$4:$C$999,$W413)</f>
        <v>2.2687038742341525</v>
      </c>
      <c r="AM413" s="2">
        <f>SUMIFS('Growth rates'!R$4:R$999,'Growth rates'!$B$4:$B$999,Demands!$A413,'Growth rates'!$C$4:$C$999,$W413)</f>
        <v>2.3611185813443316</v>
      </c>
      <c r="AN413" s="2">
        <f>SUMIFS('Growth rates'!S$4:S$999,'Growth rates'!$B$4:$B$999,Demands!$A413,'Growth rates'!$C$4:$C$999,$W413)</f>
        <v>2.446114310072335</v>
      </c>
      <c r="AO413" s="2">
        <f>SUMIFS('Growth rates'!T$4:T$999,'Growth rates'!$B$4:$B$999,Demands!$A413,'Growth rates'!$C$4:$C$999,$W413)</f>
        <v>2.5249084160040915</v>
      </c>
      <c r="AP413" s="2">
        <f>SUMIFS('Growth rates'!U$4:U$999,'Growth rates'!$B$4:$B$999,Demands!$A413,'Growth rates'!$C$4:$C$999,$W413)</f>
        <v>2.5973563860157998</v>
      </c>
      <c r="AR413">
        <f>VLOOKUP(C413&amp;A413,Driver_elast!$A$2:$E$1161,5,FALSE)</f>
        <v>0.54378899999999997</v>
      </c>
      <c r="AS413">
        <f t="shared" si="140"/>
        <v>0.54378899999999997</v>
      </c>
      <c r="AT413">
        <f t="shared" si="141"/>
        <v>0.10875779999999999</v>
      </c>
      <c r="AV413" s="2" cm="1">
        <f t="array" ref="AV413">TREND($AR413:$AS413,$AR$3:$AS$3,AV$1)</f>
        <v>0.54378899999999997</v>
      </c>
      <c r="AW413" s="2" cm="1">
        <f t="array" ref="AW413">TREND($AR413:$AS413,$AR$3:$AS$3,AW$1)</f>
        <v>0.54378899999999997</v>
      </c>
      <c r="AX413" s="2" cm="1">
        <f t="array" ref="AX413">TREND($AR413:$AS413,$AR$3:$AS$3,AX$1)</f>
        <v>0.54378899999999997</v>
      </c>
      <c r="AY413" s="2" cm="1">
        <f t="array" ref="AY413">TREND($AR413:$AS413,$AR$3:$AS$3,AY$1)</f>
        <v>0.54378899999999997</v>
      </c>
      <c r="AZ413" s="2" cm="1">
        <f t="array" ref="AZ413">TREND($AR413:$AS413,$AR$3:$AS$3,AZ$1)</f>
        <v>0.54378899999999997</v>
      </c>
      <c r="BA413" s="2" cm="1">
        <f t="array" ref="BA413">TREND($AR413:$AS413,$AR$3:$AS$3,BA$1)</f>
        <v>0.54378899999999997</v>
      </c>
      <c r="BB413" s="2" cm="1">
        <f t="array" ref="BB413">TREND($AR413:$AS413,$AR$3:$AS$3,BB$1)</f>
        <v>0.54378899999999997</v>
      </c>
      <c r="BC413" s="2" cm="1">
        <f t="array" ref="BC413">TREND($AR413:$AS413,$AR$3:$AS$3,BC$1)</f>
        <v>0.54378899999999997</v>
      </c>
      <c r="BD413" s="2" cm="1">
        <f t="array" ref="BD413">TREND($AR413:$AS413,$AR$3:$AS$3,BD$1)</f>
        <v>0.54378899999999997</v>
      </c>
      <c r="BE413" s="2" cm="1">
        <f t="array" ref="BE413">TREND($AR413:$AS413,$AR$3:$AS$3,BE$1)</f>
        <v>0.54378899999999997</v>
      </c>
      <c r="BF413" s="20" cm="1">
        <f t="array" ref="BF413">TREND($AS413:$AT413,$AS$3:$AT$3,BF$1)</f>
        <v>0.48941010000000063</v>
      </c>
      <c r="BG413" s="20" cm="1">
        <f t="array" ref="BG413">TREND($AS413:$AT413,$AS$3:$AT$3,BG$1)</f>
        <v>0.43503120000000095</v>
      </c>
      <c r="BH413" s="20" cm="1">
        <f t="array" ref="BH413">TREND($AS413:$AT413,$AS$3:$AT$3,BH$1)</f>
        <v>0.38065230000000128</v>
      </c>
      <c r="BI413" s="20" cm="1">
        <f t="array" ref="BI413">TREND($AS413:$AT413,$AS$3:$AT$3,BI$1)</f>
        <v>0.3262734000000016</v>
      </c>
      <c r="BJ413" s="20" cm="1">
        <f t="array" ref="BJ413">TREND($AS413:$AT413,$AS$3:$AT$3,BJ$1)</f>
        <v>0.27189450000000193</v>
      </c>
      <c r="BK413" s="20" cm="1">
        <f t="array" ref="BK413">TREND($AS413:$AT413,$AS$3:$AT$3,BK$1)</f>
        <v>0.21751560000000225</v>
      </c>
      <c r="BL413" s="20" cm="1">
        <f t="array" ref="BL413">TREND($AS413:$AT413,$AS$3:$AT$3,BL$1)</f>
        <v>0.16313670000000258</v>
      </c>
      <c r="BM413" s="20" cm="1">
        <f t="array" ref="BM413">TREND($AS413:$AT413,$AS$3:$AT$3,BM$1)</f>
        <v>0.1087578000000029</v>
      </c>
    </row>
    <row r="414" spans="1:65" x14ac:dyDescent="0.35">
      <c r="A414" t="str">
        <f>IF(BYDem!B412="","\I:",BYDem!B412)</f>
        <v>EU_north</v>
      </c>
      <c r="B414" t="str">
        <f>BYDem!E412</f>
        <v>ICH_Feedstock</v>
      </c>
      <c r="C414" t="str">
        <f t="shared" si="142"/>
        <v>ICH_Feedstock</v>
      </c>
      <c r="D414" s="4">
        <f>SUMIFS(BYDem!$M$2:$M$2000,BYDem!$B$2:$B$2000,Demands!$A414,BYDem!$E$2:$E$2000,Demands!$B414)</f>
        <v>160.66987769880001</v>
      </c>
      <c r="E414" s="4">
        <f t="shared" si="123"/>
        <v>161.76134873411729</v>
      </c>
      <c r="F414" s="4">
        <f t="shared" si="124"/>
        <v>172.09096522702563</v>
      </c>
      <c r="G414" s="4">
        <f t="shared" si="125"/>
        <v>181.70330550174748</v>
      </c>
      <c r="H414" s="4">
        <f t="shared" si="126"/>
        <v>189.66297000810795</v>
      </c>
      <c r="I414" s="4">
        <f t="shared" si="127"/>
        <v>196.96093236282573</v>
      </c>
      <c r="J414" s="4">
        <f t="shared" si="128"/>
        <v>204.04206936210096</v>
      </c>
      <c r="K414" s="4">
        <f t="shared" si="129"/>
        <v>211.03189400416818</v>
      </c>
      <c r="L414" s="4">
        <f t="shared" si="130"/>
        <v>218.05683953616619</v>
      </c>
      <c r="M414" s="4">
        <f t="shared" si="131"/>
        <v>225.29455682025059</v>
      </c>
      <c r="N414" s="4">
        <f t="shared" si="132"/>
        <v>231.96850405117823</v>
      </c>
      <c r="O414" s="4">
        <f t="shared" si="133"/>
        <v>237.65356830682975</v>
      </c>
      <c r="P414" s="4">
        <f t="shared" si="134"/>
        <v>242.27802915565113</v>
      </c>
      <c r="Q414" s="4">
        <f t="shared" si="135"/>
        <v>245.91116131008931</v>
      </c>
      <c r="R414" s="4">
        <f t="shared" si="136"/>
        <v>248.6347526342737</v>
      </c>
      <c r="S414" s="4">
        <f t="shared" si="137"/>
        <v>250.58159838639438</v>
      </c>
      <c r="T414" s="4">
        <f t="shared" si="138"/>
        <v>251.89839236452755</v>
      </c>
      <c r="U414" s="4">
        <f t="shared" si="139"/>
        <v>252.68447173838686</v>
      </c>
      <c r="W414" s="5" t="str">
        <f>VLOOKUP(C414&amp;A414,Driver_elast!$A$2:$D$1161,4,FALSE)</f>
        <v>GDP</v>
      </c>
      <c r="X414" s="5">
        <v>1</v>
      </c>
      <c r="Y414" s="2">
        <f>SUMIFS('Growth rates'!D$4:D$999,'Growth rates'!$B$4:$B$999,Demands!$A414,'Growth rates'!$C$4:$C$999,$W414)</f>
        <v>1</v>
      </c>
      <c r="Z414" s="2">
        <f>SUMIFS('Growth rates'!E$4:E$999,'Growth rates'!$B$4:$B$999,Demands!$A414,'Growth rates'!$C$4:$C$999,$W414)</f>
        <v>1.0124924417722172</v>
      </c>
      <c r="AA414" s="2">
        <f>SUMIFS('Growth rates'!F$4:F$999,'Growth rates'!$B$4:$B$999,Demands!$A414,'Growth rates'!$C$4:$C$999,$W414)</f>
        <v>1.1313894180791468</v>
      </c>
      <c r="AB414" s="2">
        <f>SUMIFS('Growth rates'!G$4:G$999,'Growth rates'!$B$4:$B$999,Demands!$A414,'Growth rates'!$C$4:$C$999,$W414)</f>
        <v>1.2476018956293682</v>
      </c>
      <c r="AC414" s="2">
        <f>SUMIFS('Growth rates'!H$4:H$999,'Growth rates'!$B$4:$B$999,Demands!$A414,'Growth rates'!$C$4:$C$999,$W414)</f>
        <v>1.3481045524696527</v>
      </c>
      <c r="AD414" s="2">
        <f>SUMIFS('Growth rates'!I$4:I$999,'Growth rates'!$B$4:$B$999,Demands!$A414,'Growth rates'!$C$4:$C$999,$W414)</f>
        <v>1.4434966127463638</v>
      </c>
      <c r="AE414" s="2">
        <f>SUMIFS('Growth rates'!J$4:J$999,'Growth rates'!$B$4:$B$999,Demands!$A414,'Growth rates'!$C$4:$C$999,$W414)</f>
        <v>1.5389317398480489</v>
      </c>
      <c r="AF414" s="2">
        <f>SUMIFS('Growth rates'!K$4:K$999,'Growth rates'!$B$4:$B$999,Demands!$A414,'Growth rates'!$C$4:$C$999,$W414)</f>
        <v>1.6358789910265963</v>
      </c>
      <c r="AG414" s="2">
        <f>SUMIFS('Growth rates'!L$4:L$999,'Growth rates'!$B$4:$B$999,Demands!$A414,'Growth rates'!$C$4:$C$999,$W414)</f>
        <v>1.736020843577655</v>
      </c>
      <c r="AH414" s="2">
        <f>SUMIFS('Growth rates'!M$4:M$999,'Growth rates'!$B$4:$B$999,Demands!$A414,'Growth rates'!$C$4:$C$999,$W414)</f>
        <v>1.8419843738246346</v>
      </c>
      <c r="AI414" s="2">
        <f>SUMIFS('Growth rates'!N$4:N$999,'Growth rates'!$B$4:$B$999,Demands!$A414,'Growth rates'!$C$4:$C$999,$W414)</f>
        <v>1.9534767273577125</v>
      </c>
      <c r="AJ414" s="2">
        <f>SUMIFS('Growth rates'!O$4:O$999,'Growth rates'!$B$4:$B$999,Demands!$A414,'Growth rates'!$C$4:$C$999,$W414)</f>
        <v>2.0635277778149961</v>
      </c>
      <c r="AK414" s="2">
        <f>SUMIFS('Growth rates'!P$4:P$999,'Growth rates'!$B$4:$B$999,Demands!$A414,'Growth rates'!$C$4:$C$999,$W414)</f>
        <v>2.1690147018655974</v>
      </c>
      <c r="AL414" s="2">
        <f>SUMIFS('Growth rates'!Q$4:Q$999,'Growth rates'!$B$4:$B$999,Demands!$A414,'Growth rates'!$C$4:$C$999,$W414)</f>
        <v>2.2687038742341525</v>
      </c>
      <c r="AM414" s="2">
        <f>SUMIFS('Growth rates'!R$4:R$999,'Growth rates'!$B$4:$B$999,Demands!$A414,'Growth rates'!$C$4:$C$999,$W414)</f>
        <v>2.3611185813443316</v>
      </c>
      <c r="AN414" s="2">
        <f>SUMIFS('Growth rates'!S$4:S$999,'Growth rates'!$B$4:$B$999,Demands!$A414,'Growth rates'!$C$4:$C$999,$W414)</f>
        <v>2.446114310072335</v>
      </c>
      <c r="AO414" s="2">
        <f>SUMIFS('Growth rates'!T$4:T$999,'Growth rates'!$B$4:$B$999,Demands!$A414,'Growth rates'!$C$4:$C$999,$W414)</f>
        <v>2.5249084160040915</v>
      </c>
      <c r="AP414" s="2">
        <f>SUMIFS('Growth rates'!U$4:U$999,'Growth rates'!$B$4:$B$999,Demands!$A414,'Growth rates'!$C$4:$C$999,$W414)</f>
        <v>2.5973563860157998</v>
      </c>
      <c r="AR414">
        <f>VLOOKUP(C414&amp;A414,Driver_elast!$A$2:$E$1161,5,FALSE)</f>
        <v>0.54378899999999997</v>
      </c>
      <c r="AS414">
        <f t="shared" si="140"/>
        <v>0.54378899999999997</v>
      </c>
      <c r="AT414">
        <f t="shared" si="141"/>
        <v>0.10875779999999999</v>
      </c>
      <c r="AV414" s="2" cm="1">
        <f t="array" ref="AV414">TREND($AR414:$AS414,$AR$3:$AS$3,AV$1)</f>
        <v>0.54378899999999997</v>
      </c>
      <c r="AW414" s="2" cm="1">
        <f t="array" ref="AW414">TREND($AR414:$AS414,$AR$3:$AS$3,AW$1)</f>
        <v>0.54378899999999997</v>
      </c>
      <c r="AX414" s="2" cm="1">
        <f t="array" ref="AX414">TREND($AR414:$AS414,$AR$3:$AS$3,AX$1)</f>
        <v>0.54378899999999997</v>
      </c>
      <c r="AY414" s="2" cm="1">
        <f t="array" ref="AY414">TREND($AR414:$AS414,$AR$3:$AS$3,AY$1)</f>
        <v>0.54378899999999997</v>
      </c>
      <c r="AZ414" s="2" cm="1">
        <f t="array" ref="AZ414">TREND($AR414:$AS414,$AR$3:$AS$3,AZ$1)</f>
        <v>0.54378899999999997</v>
      </c>
      <c r="BA414" s="2" cm="1">
        <f t="array" ref="BA414">TREND($AR414:$AS414,$AR$3:$AS$3,BA$1)</f>
        <v>0.54378899999999997</v>
      </c>
      <c r="BB414" s="2" cm="1">
        <f t="array" ref="BB414">TREND($AR414:$AS414,$AR$3:$AS$3,BB$1)</f>
        <v>0.54378899999999997</v>
      </c>
      <c r="BC414" s="2" cm="1">
        <f t="array" ref="BC414">TREND($AR414:$AS414,$AR$3:$AS$3,BC$1)</f>
        <v>0.54378899999999997</v>
      </c>
      <c r="BD414" s="2" cm="1">
        <f t="array" ref="BD414">TREND($AR414:$AS414,$AR$3:$AS$3,BD$1)</f>
        <v>0.54378899999999997</v>
      </c>
      <c r="BE414" s="2" cm="1">
        <f t="array" ref="BE414">TREND($AR414:$AS414,$AR$3:$AS$3,BE$1)</f>
        <v>0.54378899999999997</v>
      </c>
      <c r="BF414" s="20" cm="1">
        <f t="array" ref="BF414">TREND($AS414:$AT414,$AS$3:$AT$3,BF$1)</f>
        <v>0.48941010000000063</v>
      </c>
      <c r="BG414" s="20" cm="1">
        <f t="array" ref="BG414">TREND($AS414:$AT414,$AS$3:$AT$3,BG$1)</f>
        <v>0.43503120000000095</v>
      </c>
      <c r="BH414" s="20" cm="1">
        <f t="array" ref="BH414">TREND($AS414:$AT414,$AS$3:$AT$3,BH$1)</f>
        <v>0.38065230000000128</v>
      </c>
      <c r="BI414" s="20" cm="1">
        <f t="array" ref="BI414">TREND($AS414:$AT414,$AS$3:$AT$3,BI$1)</f>
        <v>0.3262734000000016</v>
      </c>
      <c r="BJ414" s="20" cm="1">
        <f t="array" ref="BJ414">TREND($AS414:$AT414,$AS$3:$AT$3,BJ$1)</f>
        <v>0.27189450000000193</v>
      </c>
      <c r="BK414" s="20" cm="1">
        <f t="array" ref="BK414">TREND($AS414:$AT414,$AS$3:$AT$3,BK$1)</f>
        <v>0.21751560000000225</v>
      </c>
      <c r="BL414" s="20" cm="1">
        <f t="array" ref="BL414">TREND($AS414:$AT414,$AS$3:$AT$3,BL$1)</f>
        <v>0.16313670000000258</v>
      </c>
      <c r="BM414" s="20" cm="1">
        <f t="array" ref="BM414">TREND($AS414:$AT414,$AS$3:$AT$3,BM$1)</f>
        <v>0.1087578000000029</v>
      </c>
    </row>
    <row r="415" spans="1:65" x14ac:dyDescent="0.35">
      <c r="A415" t="str">
        <f>IF(BYDem!B413="","\I:",BYDem!B413)</f>
        <v>EU_north</v>
      </c>
      <c r="B415" t="str">
        <f>BYDem!E413</f>
        <v>IFP</v>
      </c>
      <c r="C415" t="str">
        <f t="shared" si="142"/>
        <v>IFP</v>
      </c>
      <c r="D415" s="4">
        <f>SUMIFS(BYDem!$M$2:$M$2000,BYDem!$B$2:$B$2000,Demands!$A415,BYDem!$E$2:$E$2000,Demands!$B415)</f>
        <v>59.395620057145301</v>
      </c>
      <c r="E415" s="4">
        <f t="shared" si="123"/>
        <v>59.670924437635584</v>
      </c>
      <c r="F415" s="4">
        <f t="shared" si="124"/>
        <v>62.270803542904368</v>
      </c>
      <c r="G415" s="4">
        <f t="shared" si="125"/>
        <v>64.644015265424741</v>
      </c>
      <c r="H415" s="4">
        <f t="shared" si="126"/>
        <v>66.576166906975175</v>
      </c>
      <c r="I415" s="4">
        <f t="shared" si="127"/>
        <v>68.324075864817246</v>
      </c>
      <c r="J415" s="4">
        <f t="shared" si="128"/>
        <v>70.000089782562895</v>
      </c>
      <c r="K415" s="4">
        <f t="shared" si="129"/>
        <v>71.636251049029937</v>
      </c>
      <c r="L415" s="4">
        <f t="shared" si="130"/>
        <v>73.263330137348774</v>
      </c>
      <c r="M415" s="4">
        <f t="shared" si="131"/>
        <v>74.922533068063231</v>
      </c>
      <c r="N415" s="4">
        <f t="shared" si="132"/>
        <v>76.436880308603762</v>
      </c>
      <c r="O415" s="4">
        <f t="shared" si="133"/>
        <v>77.715055130941963</v>
      </c>
      <c r="P415" s="4">
        <f t="shared" si="134"/>
        <v>78.746872599279058</v>
      </c>
      <c r="Q415" s="4">
        <f t="shared" si="135"/>
        <v>79.552587559308023</v>
      </c>
      <c r="R415" s="4">
        <f t="shared" si="136"/>
        <v>80.153759858142337</v>
      </c>
      <c r="S415" s="4">
        <f t="shared" si="137"/>
        <v>80.581987365115154</v>
      </c>
      <c r="T415" s="4">
        <f t="shared" si="138"/>
        <v>80.870914000262786</v>
      </c>
      <c r="U415" s="4">
        <f t="shared" si="139"/>
        <v>81.043106529702825</v>
      </c>
      <c r="W415" s="5" t="str">
        <f>VLOOKUP(C415&amp;A415,Driver_elast!$A$2:$D$1161,4,FALSE)</f>
        <v>GDP</v>
      </c>
      <c r="X415" s="5">
        <v>1</v>
      </c>
      <c r="Y415" s="2">
        <f>SUMIFS('Growth rates'!D$4:D$999,'Growth rates'!$B$4:$B$999,Demands!$A415,'Growth rates'!$C$4:$C$999,$W415)</f>
        <v>1</v>
      </c>
      <c r="Z415" s="2">
        <f>SUMIFS('Growth rates'!E$4:E$999,'Growth rates'!$B$4:$B$999,Demands!$A415,'Growth rates'!$C$4:$C$999,$W415)</f>
        <v>1.0124924417722172</v>
      </c>
      <c r="AA415" s="2">
        <f>SUMIFS('Growth rates'!F$4:F$999,'Growth rates'!$B$4:$B$999,Demands!$A415,'Growth rates'!$C$4:$C$999,$W415)</f>
        <v>1.1313894180791468</v>
      </c>
      <c r="AB415" s="2">
        <f>SUMIFS('Growth rates'!G$4:G$999,'Growth rates'!$B$4:$B$999,Demands!$A415,'Growth rates'!$C$4:$C$999,$W415)</f>
        <v>1.2476018956293682</v>
      </c>
      <c r="AC415" s="2">
        <f>SUMIFS('Growth rates'!H$4:H$999,'Growth rates'!$B$4:$B$999,Demands!$A415,'Growth rates'!$C$4:$C$999,$W415)</f>
        <v>1.3481045524696527</v>
      </c>
      <c r="AD415" s="2">
        <f>SUMIFS('Growth rates'!I$4:I$999,'Growth rates'!$B$4:$B$999,Demands!$A415,'Growth rates'!$C$4:$C$999,$W415)</f>
        <v>1.4434966127463638</v>
      </c>
      <c r="AE415" s="2">
        <f>SUMIFS('Growth rates'!J$4:J$999,'Growth rates'!$B$4:$B$999,Demands!$A415,'Growth rates'!$C$4:$C$999,$W415)</f>
        <v>1.5389317398480489</v>
      </c>
      <c r="AF415" s="2">
        <f>SUMIFS('Growth rates'!K$4:K$999,'Growth rates'!$B$4:$B$999,Demands!$A415,'Growth rates'!$C$4:$C$999,$W415)</f>
        <v>1.6358789910265963</v>
      </c>
      <c r="AG415" s="2">
        <f>SUMIFS('Growth rates'!L$4:L$999,'Growth rates'!$B$4:$B$999,Demands!$A415,'Growth rates'!$C$4:$C$999,$W415)</f>
        <v>1.736020843577655</v>
      </c>
      <c r="AH415" s="2">
        <f>SUMIFS('Growth rates'!M$4:M$999,'Growth rates'!$B$4:$B$999,Demands!$A415,'Growth rates'!$C$4:$C$999,$W415)</f>
        <v>1.8419843738246346</v>
      </c>
      <c r="AI415" s="2">
        <f>SUMIFS('Growth rates'!N$4:N$999,'Growth rates'!$B$4:$B$999,Demands!$A415,'Growth rates'!$C$4:$C$999,$W415)</f>
        <v>1.9534767273577125</v>
      </c>
      <c r="AJ415" s="2">
        <f>SUMIFS('Growth rates'!O$4:O$999,'Growth rates'!$B$4:$B$999,Demands!$A415,'Growth rates'!$C$4:$C$999,$W415)</f>
        <v>2.0635277778149961</v>
      </c>
      <c r="AK415" s="2">
        <f>SUMIFS('Growth rates'!P$4:P$999,'Growth rates'!$B$4:$B$999,Demands!$A415,'Growth rates'!$C$4:$C$999,$W415)</f>
        <v>2.1690147018655974</v>
      </c>
      <c r="AL415" s="2">
        <f>SUMIFS('Growth rates'!Q$4:Q$999,'Growth rates'!$B$4:$B$999,Demands!$A415,'Growth rates'!$C$4:$C$999,$W415)</f>
        <v>2.2687038742341525</v>
      </c>
      <c r="AM415" s="2">
        <f>SUMIFS('Growth rates'!R$4:R$999,'Growth rates'!$B$4:$B$999,Demands!$A415,'Growth rates'!$C$4:$C$999,$W415)</f>
        <v>2.3611185813443316</v>
      </c>
      <c r="AN415" s="2">
        <f>SUMIFS('Growth rates'!S$4:S$999,'Growth rates'!$B$4:$B$999,Demands!$A415,'Growth rates'!$C$4:$C$999,$W415)</f>
        <v>2.446114310072335</v>
      </c>
      <c r="AO415" s="2">
        <f>SUMIFS('Growth rates'!T$4:T$999,'Growth rates'!$B$4:$B$999,Demands!$A415,'Growth rates'!$C$4:$C$999,$W415)</f>
        <v>2.5249084160040915</v>
      </c>
      <c r="AP415" s="2">
        <f>SUMIFS('Growth rates'!U$4:U$999,'Growth rates'!$B$4:$B$999,Demands!$A415,'Growth rates'!$C$4:$C$999,$W415)</f>
        <v>2.5973563860157998</v>
      </c>
      <c r="AR415">
        <f>VLOOKUP(C415&amp;A415,Driver_elast!$A$2:$E$1161,5,FALSE)</f>
        <v>0.37103199999999997</v>
      </c>
      <c r="AS415">
        <f t="shared" si="140"/>
        <v>0.37103199999999997</v>
      </c>
      <c r="AT415">
        <f t="shared" si="141"/>
        <v>7.4206399999999992E-2</v>
      </c>
      <c r="AV415" s="2" cm="1">
        <f t="array" ref="AV415">TREND($AR415:$AS415,$AR$3:$AS$3,AV$1)</f>
        <v>0.37103199999999997</v>
      </c>
      <c r="AW415" s="2" cm="1">
        <f t="array" ref="AW415">TREND($AR415:$AS415,$AR$3:$AS$3,AW$1)</f>
        <v>0.37103199999999997</v>
      </c>
      <c r="AX415" s="2" cm="1">
        <f t="array" ref="AX415">TREND($AR415:$AS415,$AR$3:$AS$3,AX$1)</f>
        <v>0.37103199999999997</v>
      </c>
      <c r="AY415" s="2" cm="1">
        <f t="array" ref="AY415">TREND($AR415:$AS415,$AR$3:$AS$3,AY$1)</f>
        <v>0.37103199999999997</v>
      </c>
      <c r="AZ415" s="2" cm="1">
        <f t="array" ref="AZ415">TREND($AR415:$AS415,$AR$3:$AS$3,AZ$1)</f>
        <v>0.37103199999999997</v>
      </c>
      <c r="BA415" s="2" cm="1">
        <f t="array" ref="BA415">TREND($AR415:$AS415,$AR$3:$AS$3,BA$1)</f>
        <v>0.37103199999999997</v>
      </c>
      <c r="BB415" s="2" cm="1">
        <f t="array" ref="BB415">TREND($AR415:$AS415,$AR$3:$AS$3,BB$1)</f>
        <v>0.37103199999999997</v>
      </c>
      <c r="BC415" s="2" cm="1">
        <f t="array" ref="BC415">TREND($AR415:$AS415,$AR$3:$AS$3,BC$1)</f>
        <v>0.37103199999999997</v>
      </c>
      <c r="BD415" s="2" cm="1">
        <f t="array" ref="BD415">TREND($AR415:$AS415,$AR$3:$AS$3,BD$1)</f>
        <v>0.37103199999999997</v>
      </c>
      <c r="BE415" s="2" cm="1">
        <f t="array" ref="BE415">TREND($AR415:$AS415,$AR$3:$AS$3,BE$1)</f>
        <v>0.37103199999999997</v>
      </c>
      <c r="BF415" s="20" cm="1">
        <f t="array" ref="BF415">TREND($AS415:$AT415,$AS$3:$AT$3,BF$1)</f>
        <v>0.33392879999999892</v>
      </c>
      <c r="BG415" s="20" cm="1">
        <f t="array" ref="BG415">TREND($AS415:$AT415,$AS$3:$AT$3,BG$1)</f>
        <v>0.29682560000000002</v>
      </c>
      <c r="BH415" s="20" cm="1">
        <f t="array" ref="BH415">TREND($AS415:$AT415,$AS$3:$AT$3,BH$1)</f>
        <v>0.25972239999999935</v>
      </c>
      <c r="BI415" s="20" cm="1">
        <f t="array" ref="BI415">TREND($AS415:$AT415,$AS$3:$AT$3,BI$1)</f>
        <v>0.22261920000000046</v>
      </c>
      <c r="BJ415" s="20" cm="1">
        <f t="array" ref="BJ415">TREND($AS415:$AT415,$AS$3:$AT$3,BJ$1)</f>
        <v>0.18551599999999979</v>
      </c>
      <c r="BK415" s="20" cm="1">
        <f t="array" ref="BK415">TREND($AS415:$AT415,$AS$3:$AT$3,BK$1)</f>
        <v>0.14841279999999912</v>
      </c>
      <c r="BL415" s="20" cm="1">
        <f t="array" ref="BL415">TREND($AS415:$AT415,$AS$3:$AT$3,BL$1)</f>
        <v>0.11130960000000023</v>
      </c>
      <c r="BM415" s="20" cm="1">
        <f t="array" ref="BM415">TREND($AS415:$AT415,$AS$3:$AT$3,BM$1)</f>
        <v>7.4206399999999562E-2</v>
      </c>
    </row>
    <row r="416" spans="1:65" x14ac:dyDescent="0.35">
      <c r="A416" t="str">
        <f>IF(BYDem!B414="","\I:",BYDem!B414)</f>
        <v>EU_north</v>
      </c>
      <c r="B416" t="str">
        <f>BYDem!E414</f>
        <v>ILP</v>
      </c>
      <c r="C416" t="str">
        <f t="shared" si="142"/>
        <v>ILP</v>
      </c>
      <c r="D416" s="4">
        <f>SUMIFS(BYDem!$M$2:$M$2000,BYDem!$B$2:$B$2000,Demands!$A416,BYDem!$E$2:$E$2000,Demands!$B416)</f>
        <v>44.011840999999997</v>
      </c>
      <c r="E416" s="4">
        <f t="shared" si="123"/>
        <v>44.227371370581189</v>
      </c>
      <c r="F416" s="4">
        <f t="shared" si="124"/>
        <v>46.263296274350459</v>
      </c>
      <c r="G416" s="4">
        <f t="shared" si="125"/>
        <v>48.126107417727603</v>
      </c>
      <c r="H416" s="4">
        <f t="shared" si="126"/>
        <v>49.645863391908719</v>
      </c>
      <c r="I416" s="4">
        <f t="shared" si="127"/>
        <v>51.022956573166653</v>
      </c>
      <c r="J416" s="4">
        <f t="shared" si="128"/>
        <v>52.345316604743246</v>
      </c>
      <c r="K416" s="4">
        <f t="shared" si="129"/>
        <v>53.637980384732764</v>
      </c>
      <c r="L416" s="4">
        <f t="shared" si="130"/>
        <v>54.925128336342205</v>
      </c>
      <c r="M416" s="4">
        <f t="shared" si="131"/>
        <v>56.239336529104051</v>
      </c>
      <c r="N416" s="4">
        <f t="shared" si="132"/>
        <v>57.44031008845181</v>
      </c>
      <c r="O416" s="4">
        <f t="shared" si="133"/>
        <v>58.455119111133726</v>
      </c>
      <c r="P416" s="4">
        <f t="shared" si="134"/>
        <v>59.275093911039484</v>
      </c>
      <c r="Q416" s="4">
        <f t="shared" si="135"/>
        <v>59.915861597295653</v>
      </c>
      <c r="R416" s="4">
        <f t="shared" si="136"/>
        <v>60.394234640178524</v>
      </c>
      <c r="S416" s="4">
        <f t="shared" si="137"/>
        <v>60.735134154496912</v>
      </c>
      <c r="T416" s="4">
        <f t="shared" si="138"/>
        <v>60.965209371314828</v>
      </c>
      <c r="U416" s="4">
        <f t="shared" si="139"/>
        <v>61.102355724179567</v>
      </c>
      <c r="W416" s="5" t="str">
        <f>VLOOKUP(C416&amp;A416,Driver_elast!$A$2:$D$1161,4,FALSE)</f>
        <v>GDP</v>
      </c>
      <c r="X416" s="5">
        <v>1</v>
      </c>
      <c r="Y416" s="2">
        <f>SUMIFS('Growth rates'!D$4:D$999,'Growth rates'!$B$4:$B$999,Demands!$A416,'Growth rates'!$C$4:$C$999,$W416)</f>
        <v>1</v>
      </c>
      <c r="Z416" s="2">
        <f>SUMIFS('Growth rates'!E$4:E$999,'Growth rates'!$B$4:$B$999,Demands!$A416,'Growth rates'!$C$4:$C$999,$W416)</f>
        <v>1.0124924417722172</v>
      </c>
      <c r="AA416" s="2">
        <f>SUMIFS('Growth rates'!F$4:F$999,'Growth rates'!$B$4:$B$999,Demands!$A416,'Growth rates'!$C$4:$C$999,$W416)</f>
        <v>1.1313894180791468</v>
      </c>
      <c r="AB416" s="2">
        <f>SUMIFS('Growth rates'!G$4:G$999,'Growth rates'!$B$4:$B$999,Demands!$A416,'Growth rates'!$C$4:$C$999,$W416)</f>
        <v>1.2476018956293682</v>
      </c>
      <c r="AC416" s="2">
        <f>SUMIFS('Growth rates'!H$4:H$999,'Growth rates'!$B$4:$B$999,Demands!$A416,'Growth rates'!$C$4:$C$999,$W416)</f>
        <v>1.3481045524696527</v>
      </c>
      <c r="AD416" s="2">
        <f>SUMIFS('Growth rates'!I$4:I$999,'Growth rates'!$B$4:$B$999,Demands!$A416,'Growth rates'!$C$4:$C$999,$W416)</f>
        <v>1.4434966127463638</v>
      </c>
      <c r="AE416" s="2">
        <f>SUMIFS('Growth rates'!J$4:J$999,'Growth rates'!$B$4:$B$999,Demands!$A416,'Growth rates'!$C$4:$C$999,$W416)</f>
        <v>1.5389317398480489</v>
      </c>
      <c r="AF416" s="2">
        <f>SUMIFS('Growth rates'!K$4:K$999,'Growth rates'!$B$4:$B$999,Demands!$A416,'Growth rates'!$C$4:$C$999,$W416)</f>
        <v>1.6358789910265963</v>
      </c>
      <c r="AG416" s="2">
        <f>SUMIFS('Growth rates'!L$4:L$999,'Growth rates'!$B$4:$B$999,Demands!$A416,'Growth rates'!$C$4:$C$999,$W416)</f>
        <v>1.736020843577655</v>
      </c>
      <c r="AH416" s="2">
        <f>SUMIFS('Growth rates'!M$4:M$999,'Growth rates'!$B$4:$B$999,Demands!$A416,'Growth rates'!$C$4:$C$999,$W416)</f>
        <v>1.8419843738246346</v>
      </c>
      <c r="AI416" s="2">
        <f>SUMIFS('Growth rates'!N$4:N$999,'Growth rates'!$B$4:$B$999,Demands!$A416,'Growth rates'!$C$4:$C$999,$W416)</f>
        <v>1.9534767273577125</v>
      </c>
      <c r="AJ416" s="2">
        <f>SUMIFS('Growth rates'!O$4:O$999,'Growth rates'!$B$4:$B$999,Demands!$A416,'Growth rates'!$C$4:$C$999,$W416)</f>
        <v>2.0635277778149961</v>
      </c>
      <c r="AK416" s="2">
        <f>SUMIFS('Growth rates'!P$4:P$999,'Growth rates'!$B$4:$B$999,Demands!$A416,'Growth rates'!$C$4:$C$999,$W416)</f>
        <v>2.1690147018655974</v>
      </c>
      <c r="AL416" s="2">
        <f>SUMIFS('Growth rates'!Q$4:Q$999,'Growth rates'!$B$4:$B$999,Demands!$A416,'Growth rates'!$C$4:$C$999,$W416)</f>
        <v>2.2687038742341525</v>
      </c>
      <c r="AM416" s="2">
        <f>SUMIFS('Growth rates'!R$4:R$999,'Growth rates'!$B$4:$B$999,Demands!$A416,'Growth rates'!$C$4:$C$999,$W416)</f>
        <v>2.3611185813443316</v>
      </c>
      <c r="AN416" s="2">
        <f>SUMIFS('Growth rates'!S$4:S$999,'Growth rates'!$B$4:$B$999,Demands!$A416,'Growth rates'!$C$4:$C$999,$W416)</f>
        <v>2.446114310072335</v>
      </c>
      <c r="AO416" s="2">
        <f>SUMIFS('Growth rates'!T$4:T$999,'Growth rates'!$B$4:$B$999,Demands!$A416,'Growth rates'!$C$4:$C$999,$W416)</f>
        <v>2.5249084160040915</v>
      </c>
      <c r="AP416" s="2">
        <f>SUMIFS('Growth rates'!U$4:U$999,'Growth rates'!$B$4:$B$999,Demands!$A416,'Growth rates'!$C$4:$C$999,$W416)</f>
        <v>2.5973563860157998</v>
      </c>
      <c r="AR416">
        <f>VLOOKUP(C416&amp;A416,Driver_elast!$A$2:$E$1161,5,FALSE)</f>
        <v>0.39200499999999999</v>
      </c>
      <c r="AS416">
        <f t="shared" si="140"/>
        <v>0.39200499999999999</v>
      </c>
      <c r="AT416">
        <f t="shared" si="141"/>
        <v>7.8400999999999998E-2</v>
      </c>
      <c r="AV416" s="2" cm="1">
        <f t="array" ref="AV416">TREND($AR416:$AS416,$AR$3:$AS$3,AV$1)</f>
        <v>0.39200499999999999</v>
      </c>
      <c r="AW416" s="2" cm="1">
        <f t="array" ref="AW416">TREND($AR416:$AS416,$AR$3:$AS$3,AW$1)</f>
        <v>0.39200499999999999</v>
      </c>
      <c r="AX416" s="2" cm="1">
        <f t="array" ref="AX416">TREND($AR416:$AS416,$AR$3:$AS$3,AX$1)</f>
        <v>0.39200499999999999</v>
      </c>
      <c r="AY416" s="2" cm="1">
        <f t="array" ref="AY416">TREND($AR416:$AS416,$AR$3:$AS$3,AY$1)</f>
        <v>0.39200499999999999</v>
      </c>
      <c r="AZ416" s="2" cm="1">
        <f t="array" ref="AZ416">TREND($AR416:$AS416,$AR$3:$AS$3,AZ$1)</f>
        <v>0.39200499999999999</v>
      </c>
      <c r="BA416" s="2" cm="1">
        <f t="array" ref="BA416">TREND($AR416:$AS416,$AR$3:$AS$3,BA$1)</f>
        <v>0.39200499999999999</v>
      </c>
      <c r="BB416" s="2" cm="1">
        <f t="array" ref="BB416">TREND($AR416:$AS416,$AR$3:$AS$3,BB$1)</f>
        <v>0.39200499999999999</v>
      </c>
      <c r="BC416" s="2" cm="1">
        <f t="array" ref="BC416">TREND($AR416:$AS416,$AR$3:$AS$3,BC$1)</f>
        <v>0.39200499999999999</v>
      </c>
      <c r="BD416" s="2" cm="1">
        <f t="array" ref="BD416">TREND($AR416:$AS416,$AR$3:$AS$3,BD$1)</f>
        <v>0.39200499999999999</v>
      </c>
      <c r="BE416" s="2" cm="1">
        <f t="array" ref="BE416">TREND($AR416:$AS416,$AR$3:$AS$3,BE$1)</f>
        <v>0.39200499999999999</v>
      </c>
      <c r="BF416" s="20" cm="1">
        <f t="array" ref="BF416">TREND($AS416:$AT416,$AS$3:$AT$3,BF$1)</f>
        <v>0.35280449999999774</v>
      </c>
      <c r="BG416" s="20" cm="1">
        <f t="array" ref="BG416">TREND($AS416:$AT416,$AS$3:$AT$3,BG$1)</f>
        <v>0.313603999999998</v>
      </c>
      <c r="BH416" s="20" cm="1">
        <f t="array" ref="BH416">TREND($AS416:$AT416,$AS$3:$AT$3,BH$1)</f>
        <v>0.27440349999999825</v>
      </c>
      <c r="BI416" s="20" cm="1">
        <f t="array" ref="BI416">TREND($AS416:$AT416,$AS$3:$AT$3,BI$1)</f>
        <v>0.2352029999999985</v>
      </c>
      <c r="BJ416" s="20" cm="1">
        <f t="array" ref="BJ416">TREND($AS416:$AT416,$AS$3:$AT$3,BJ$1)</f>
        <v>0.19600249999999875</v>
      </c>
      <c r="BK416" s="20" cm="1">
        <f t="array" ref="BK416">TREND($AS416:$AT416,$AS$3:$AT$3,BK$1)</f>
        <v>0.156801999999999</v>
      </c>
      <c r="BL416" s="20" cm="1">
        <f t="array" ref="BL416">TREND($AS416:$AT416,$AS$3:$AT$3,BL$1)</f>
        <v>0.11760149999999925</v>
      </c>
      <c r="BM416" s="20" cm="1">
        <f t="array" ref="BM416">TREND($AS416:$AT416,$AS$3:$AT$3,BM$1)</f>
        <v>7.8400999999999499E-2</v>
      </c>
    </row>
    <row r="417" spans="1:65" x14ac:dyDescent="0.35">
      <c r="A417" t="str">
        <f>IF(BYDem!B415="","\I:",BYDem!B415)</f>
        <v>EU_north</v>
      </c>
      <c r="B417" t="str">
        <f>BYDem!E415</f>
        <v>IMC</v>
      </c>
      <c r="C417" t="str">
        <f t="shared" si="142"/>
        <v>IMC</v>
      </c>
      <c r="D417" s="4">
        <f>SUMIFS(BYDem!$M$2:$M$2000,BYDem!$B$2:$B$2000,Demands!$A417,BYDem!$E$2:$E$2000,Demands!$B417)</f>
        <v>74.133596811164907</v>
      </c>
      <c r="E417" s="4">
        <f t="shared" si="123"/>
        <v>74.477213123680514</v>
      </c>
      <c r="F417" s="4">
        <f t="shared" si="124"/>
        <v>77.7222064272664</v>
      </c>
      <c r="G417" s="4">
        <f t="shared" si="125"/>
        <v>80.684288830237975</v>
      </c>
      <c r="H417" s="4">
        <f t="shared" si="126"/>
        <v>83.095869863231982</v>
      </c>
      <c r="I417" s="4">
        <f t="shared" si="127"/>
        <v>85.277491636329358</v>
      </c>
      <c r="J417" s="4">
        <f t="shared" si="128"/>
        <v>87.369378881693848</v>
      </c>
      <c r="K417" s="4">
        <f t="shared" si="129"/>
        <v>89.411524742442722</v>
      </c>
      <c r="L417" s="4">
        <f t="shared" si="130"/>
        <v>91.442334842535217</v>
      </c>
      <c r="M417" s="4">
        <f t="shared" si="131"/>
        <v>93.5132397505932</v>
      </c>
      <c r="N417" s="4">
        <f t="shared" si="132"/>
        <v>95.403345580860162</v>
      </c>
      <c r="O417" s="4">
        <f t="shared" si="133"/>
        <v>96.99867696795971</v>
      </c>
      <c r="P417" s="4">
        <f t="shared" si="134"/>
        <v>98.286521763700961</v>
      </c>
      <c r="Q417" s="4">
        <f t="shared" si="135"/>
        <v>99.292160696909235</v>
      </c>
      <c r="R417" s="4">
        <f t="shared" si="136"/>
        <v>100.04250331094282</v>
      </c>
      <c r="S417" s="4">
        <f t="shared" si="137"/>
        <v>100.57698792975528</v>
      </c>
      <c r="T417" s="4">
        <f t="shared" si="138"/>
        <v>100.93760661944037</v>
      </c>
      <c r="U417" s="4">
        <f t="shared" si="139"/>
        <v>101.15252569157263</v>
      </c>
      <c r="W417" s="5" t="str">
        <f>VLOOKUP(C417&amp;A417,Driver_elast!$A$2:$D$1161,4,FALSE)</f>
        <v>GDP</v>
      </c>
      <c r="X417" s="5">
        <v>1</v>
      </c>
      <c r="Y417" s="2">
        <f>SUMIFS('Growth rates'!D$4:D$999,'Growth rates'!$B$4:$B$999,Demands!$A417,'Growth rates'!$C$4:$C$999,$W417)</f>
        <v>1</v>
      </c>
      <c r="Z417" s="2">
        <f>SUMIFS('Growth rates'!E$4:E$999,'Growth rates'!$B$4:$B$999,Demands!$A417,'Growth rates'!$C$4:$C$999,$W417)</f>
        <v>1.0124924417722172</v>
      </c>
      <c r="AA417" s="2">
        <f>SUMIFS('Growth rates'!F$4:F$999,'Growth rates'!$B$4:$B$999,Demands!$A417,'Growth rates'!$C$4:$C$999,$W417)</f>
        <v>1.1313894180791468</v>
      </c>
      <c r="AB417" s="2">
        <f>SUMIFS('Growth rates'!G$4:G$999,'Growth rates'!$B$4:$B$999,Demands!$A417,'Growth rates'!$C$4:$C$999,$W417)</f>
        <v>1.2476018956293682</v>
      </c>
      <c r="AC417" s="2">
        <f>SUMIFS('Growth rates'!H$4:H$999,'Growth rates'!$B$4:$B$999,Demands!$A417,'Growth rates'!$C$4:$C$999,$W417)</f>
        <v>1.3481045524696527</v>
      </c>
      <c r="AD417" s="2">
        <f>SUMIFS('Growth rates'!I$4:I$999,'Growth rates'!$B$4:$B$999,Demands!$A417,'Growth rates'!$C$4:$C$999,$W417)</f>
        <v>1.4434966127463638</v>
      </c>
      <c r="AE417" s="2">
        <f>SUMIFS('Growth rates'!J$4:J$999,'Growth rates'!$B$4:$B$999,Demands!$A417,'Growth rates'!$C$4:$C$999,$W417)</f>
        <v>1.5389317398480489</v>
      </c>
      <c r="AF417" s="2">
        <f>SUMIFS('Growth rates'!K$4:K$999,'Growth rates'!$B$4:$B$999,Demands!$A417,'Growth rates'!$C$4:$C$999,$W417)</f>
        <v>1.6358789910265963</v>
      </c>
      <c r="AG417" s="2">
        <f>SUMIFS('Growth rates'!L$4:L$999,'Growth rates'!$B$4:$B$999,Demands!$A417,'Growth rates'!$C$4:$C$999,$W417)</f>
        <v>1.736020843577655</v>
      </c>
      <c r="AH417" s="2">
        <f>SUMIFS('Growth rates'!M$4:M$999,'Growth rates'!$B$4:$B$999,Demands!$A417,'Growth rates'!$C$4:$C$999,$W417)</f>
        <v>1.8419843738246346</v>
      </c>
      <c r="AI417" s="2">
        <f>SUMIFS('Growth rates'!N$4:N$999,'Growth rates'!$B$4:$B$999,Demands!$A417,'Growth rates'!$C$4:$C$999,$W417)</f>
        <v>1.9534767273577125</v>
      </c>
      <c r="AJ417" s="2">
        <f>SUMIFS('Growth rates'!O$4:O$999,'Growth rates'!$B$4:$B$999,Demands!$A417,'Growth rates'!$C$4:$C$999,$W417)</f>
        <v>2.0635277778149961</v>
      </c>
      <c r="AK417" s="2">
        <f>SUMIFS('Growth rates'!P$4:P$999,'Growth rates'!$B$4:$B$999,Demands!$A417,'Growth rates'!$C$4:$C$999,$W417)</f>
        <v>2.1690147018655974</v>
      </c>
      <c r="AL417" s="2">
        <f>SUMIFS('Growth rates'!Q$4:Q$999,'Growth rates'!$B$4:$B$999,Demands!$A417,'Growth rates'!$C$4:$C$999,$W417)</f>
        <v>2.2687038742341525</v>
      </c>
      <c r="AM417" s="2">
        <f>SUMIFS('Growth rates'!R$4:R$999,'Growth rates'!$B$4:$B$999,Demands!$A417,'Growth rates'!$C$4:$C$999,$W417)</f>
        <v>2.3611185813443316</v>
      </c>
      <c r="AN417" s="2">
        <f>SUMIFS('Growth rates'!S$4:S$999,'Growth rates'!$B$4:$B$999,Demands!$A417,'Growth rates'!$C$4:$C$999,$W417)</f>
        <v>2.446114310072335</v>
      </c>
      <c r="AO417" s="2">
        <f>SUMIFS('Growth rates'!T$4:T$999,'Growth rates'!$B$4:$B$999,Demands!$A417,'Growth rates'!$C$4:$C$999,$W417)</f>
        <v>2.5249084160040915</v>
      </c>
      <c r="AP417" s="2">
        <f>SUMIFS('Growth rates'!U$4:U$999,'Growth rates'!$B$4:$B$999,Demands!$A417,'Growth rates'!$C$4:$C$999,$W417)</f>
        <v>2.5973563860157998</v>
      </c>
      <c r="AR417">
        <f>VLOOKUP(C417&amp;A417,Driver_elast!$A$2:$E$1161,5,FALSE)</f>
        <v>0.37103199999999997</v>
      </c>
      <c r="AS417">
        <f t="shared" si="140"/>
        <v>0.37103199999999997</v>
      </c>
      <c r="AT417">
        <f t="shared" si="141"/>
        <v>7.4206399999999992E-2</v>
      </c>
      <c r="AV417" s="2" cm="1">
        <f t="array" ref="AV417">TREND($AR417:$AS417,$AR$3:$AS$3,AV$1)</f>
        <v>0.37103199999999997</v>
      </c>
      <c r="AW417" s="2" cm="1">
        <f t="array" ref="AW417">TREND($AR417:$AS417,$AR$3:$AS$3,AW$1)</f>
        <v>0.37103199999999997</v>
      </c>
      <c r="AX417" s="2" cm="1">
        <f t="array" ref="AX417">TREND($AR417:$AS417,$AR$3:$AS$3,AX$1)</f>
        <v>0.37103199999999997</v>
      </c>
      <c r="AY417" s="2" cm="1">
        <f t="array" ref="AY417">TREND($AR417:$AS417,$AR$3:$AS$3,AY$1)</f>
        <v>0.37103199999999997</v>
      </c>
      <c r="AZ417" s="2" cm="1">
        <f t="array" ref="AZ417">TREND($AR417:$AS417,$AR$3:$AS$3,AZ$1)</f>
        <v>0.37103199999999997</v>
      </c>
      <c r="BA417" s="2" cm="1">
        <f t="array" ref="BA417">TREND($AR417:$AS417,$AR$3:$AS$3,BA$1)</f>
        <v>0.37103199999999997</v>
      </c>
      <c r="BB417" s="2" cm="1">
        <f t="array" ref="BB417">TREND($AR417:$AS417,$AR$3:$AS$3,BB$1)</f>
        <v>0.37103199999999997</v>
      </c>
      <c r="BC417" s="2" cm="1">
        <f t="array" ref="BC417">TREND($AR417:$AS417,$AR$3:$AS$3,BC$1)</f>
        <v>0.37103199999999997</v>
      </c>
      <c r="BD417" s="2" cm="1">
        <f t="array" ref="BD417">TREND($AR417:$AS417,$AR$3:$AS$3,BD$1)</f>
        <v>0.37103199999999997</v>
      </c>
      <c r="BE417" s="2" cm="1">
        <f t="array" ref="BE417">TREND($AR417:$AS417,$AR$3:$AS$3,BE$1)</f>
        <v>0.37103199999999997</v>
      </c>
      <c r="BF417" s="20" cm="1">
        <f t="array" ref="BF417">TREND($AS417:$AT417,$AS$3:$AT$3,BF$1)</f>
        <v>0.33392879999999892</v>
      </c>
      <c r="BG417" s="20" cm="1">
        <f t="array" ref="BG417">TREND($AS417:$AT417,$AS$3:$AT$3,BG$1)</f>
        <v>0.29682560000000002</v>
      </c>
      <c r="BH417" s="20" cm="1">
        <f t="array" ref="BH417">TREND($AS417:$AT417,$AS$3:$AT$3,BH$1)</f>
        <v>0.25972239999999935</v>
      </c>
      <c r="BI417" s="20" cm="1">
        <f t="array" ref="BI417">TREND($AS417:$AT417,$AS$3:$AT$3,BI$1)</f>
        <v>0.22261920000000046</v>
      </c>
      <c r="BJ417" s="20" cm="1">
        <f t="array" ref="BJ417">TREND($AS417:$AT417,$AS$3:$AT$3,BJ$1)</f>
        <v>0.18551599999999979</v>
      </c>
      <c r="BK417" s="20" cm="1">
        <f t="array" ref="BK417">TREND($AS417:$AT417,$AS$3:$AT$3,BK$1)</f>
        <v>0.14841279999999912</v>
      </c>
      <c r="BL417" s="20" cm="1">
        <f t="array" ref="BL417">TREND($AS417:$AT417,$AS$3:$AT$3,BL$1)</f>
        <v>0.11130960000000023</v>
      </c>
      <c r="BM417" s="20" cm="1">
        <f t="array" ref="BM417">TREND($AS417:$AT417,$AS$3:$AT$3,BM$1)</f>
        <v>7.4206399999999562E-2</v>
      </c>
    </row>
    <row r="418" spans="1:65" x14ac:dyDescent="0.35">
      <c r="A418" t="str">
        <f>IF(BYDem!B416="","\I:",BYDem!B416)</f>
        <v>EU_north</v>
      </c>
      <c r="B418" t="str">
        <f>BYDem!E416</f>
        <v>INF</v>
      </c>
      <c r="C418" t="str">
        <f t="shared" si="142"/>
        <v>INF</v>
      </c>
      <c r="D418" s="4">
        <f>SUMIFS(BYDem!$M$2:$M$2000,BYDem!$B$2:$B$2000,Demands!$A418,BYDem!$E$2:$E$2000,Demands!$B418)</f>
        <v>760.47900000000004</v>
      </c>
      <c r="E418" s="4">
        <f t="shared" si="123"/>
        <v>769.85156590615361</v>
      </c>
      <c r="F418" s="4">
        <f t="shared" si="124"/>
        <v>859.04029202837319</v>
      </c>
      <c r="G418" s="4">
        <f t="shared" si="125"/>
        <v>946.09216609816372</v>
      </c>
      <c r="H418" s="4">
        <f t="shared" si="126"/>
        <v>1021.2819620807286</v>
      </c>
      <c r="I418" s="4">
        <f t="shared" si="127"/>
        <v>1092.5768282632537</v>
      </c>
      <c r="J418" s="4">
        <f t="shared" si="128"/>
        <v>1163.8405362855856</v>
      </c>
      <c r="K418" s="4">
        <f t="shared" si="129"/>
        <v>1236.1730512500199</v>
      </c>
      <c r="L418" s="4">
        <f t="shared" si="130"/>
        <v>1310.8295573521034</v>
      </c>
      <c r="M418" s="4">
        <f t="shared" si="131"/>
        <v>1389.7649279401214</v>
      </c>
      <c r="N418" s="4">
        <f t="shared" si="132"/>
        <v>1464.455698849526</v>
      </c>
      <c r="O418" s="4">
        <f t="shared" si="133"/>
        <v>1529.5699603505323</v>
      </c>
      <c r="P418" s="4">
        <f t="shared" si="134"/>
        <v>1583.5682045165286</v>
      </c>
      <c r="Q418" s="4">
        <f t="shared" si="135"/>
        <v>1626.6503637534479</v>
      </c>
      <c r="R418" s="4">
        <f t="shared" si="136"/>
        <v>1659.3355858981381</v>
      </c>
      <c r="S418" s="4">
        <f t="shared" si="137"/>
        <v>1682.9076419135968</v>
      </c>
      <c r="T418" s="4">
        <f t="shared" si="138"/>
        <v>1698.9520043572936</v>
      </c>
      <c r="U418" s="4">
        <f t="shared" si="139"/>
        <v>1708.5706879811603</v>
      </c>
      <c r="W418" s="5" t="str">
        <f>VLOOKUP(C418&amp;A418,Driver_elast!$A$2:$D$1161,4,FALSE)</f>
        <v>GDP</v>
      </c>
      <c r="X418" s="5">
        <v>1</v>
      </c>
      <c r="Y418" s="2">
        <f>SUMIFS('Growth rates'!D$4:D$999,'Growth rates'!$B$4:$B$999,Demands!$A418,'Growth rates'!$C$4:$C$999,$W418)</f>
        <v>1</v>
      </c>
      <c r="Z418" s="2">
        <f>SUMIFS('Growth rates'!E$4:E$999,'Growth rates'!$B$4:$B$999,Demands!$A418,'Growth rates'!$C$4:$C$999,$W418)</f>
        <v>1.0124924417722172</v>
      </c>
      <c r="AA418" s="2">
        <f>SUMIFS('Growth rates'!F$4:F$999,'Growth rates'!$B$4:$B$999,Demands!$A418,'Growth rates'!$C$4:$C$999,$W418)</f>
        <v>1.1313894180791468</v>
      </c>
      <c r="AB418" s="2">
        <f>SUMIFS('Growth rates'!G$4:G$999,'Growth rates'!$B$4:$B$999,Demands!$A418,'Growth rates'!$C$4:$C$999,$W418)</f>
        <v>1.2476018956293682</v>
      </c>
      <c r="AC418" s="2">
        <f>SUMIFS('Growth rates'!H$4:H$999,'Growth rates'!$B$4:$B$999,Demands!$A418,'Growth rates'!$C$4:$C$999,$W418)</f>
        <v>1.3481045524696527</v>
      </c>
      <c r="AD418" s="2">
        <f>SUMIFS('Growth rates'!I$4:I$999,'Growth rates'!$B$4:$B$999,Demands!$A418,'Growth rates'!$C$4:$C$999,$W418)</f>
        <v>1.4434966127463638</v>
      </c>
      <c r="AE418" s="2">
        <f>SUMIFS('Growth rates'!J$4:J$999,'Growth rates'!$B$4:$B$999,Demands!$A418,'Growth rates'!$C$4:$C$999,$W418)</f>
        <v>1.5389317398480489</v>
      </c>
      <c r="AF418" s="2">
        <f>SUMIFS('Growth rates'!K$4:K$999,'Growth rates'!$B$4:$B$999,Demands!$A418,'Growth rates'!$C$4:$C$999,$W418)</f>
        <v>1.6358789910265963</v>
      </c>
      <c r="AG418" s="2">
        <f>SUMIFS('Growth rates'!L$4:L$999,'Growth rates'!$B$4:$B$999,Demands!$A418,'Growth rates'!$C$4:$C$999,$W418)</f>
        <v>1.736020843577655</v>
      </c>
      <c r="AH418" s="2">
        <f>SUMIFS('Growth rates'!M$4:M$999,'Growth rates'!$B$4:$B$999,Demands!$A418,'Growth rates'!$C$4:$C$999,$W418)</f>
        <v>1.8419843738246346</v>
      </c>
      <c r="AI418" s="2">
        <f>SUMIFS('Growth rates'!N$4:N$999,'Growth rates'!$B$4:$B$999,Demands!$A418,'Growth rates'!$C$4:$C$999,$W418)</f>
        <v>1.9534767273577125</v>
      </c>
      <c r="AJ418" s="2">
        <f>SUMIFS('Growth rates'!O$4:O$999,'Growth rates'!$B$4:$B$999,Demands!$A418,'Growth rates'!$C$4:$C$999,$W418)</f>
        <v>2.0635277778149961</v>
      </c>
      <c r="AK418" s="2">
        <f>SUMIFS('Growth rates'!P$4:P$999,'Growth rates'!$B$4:$B$999,Demands!$A418,'Growth rates'!$C$4:$C$999,$W418)</f>
        <v>2.1690147018655974</v>
      </c>
      <c r="AL418" s="2">
        <f>SUMIFS('Growth rates'!Q$4:Q$999,'Growth rates'!$B$4:$B$999,Demands!$A418,'Growth rates'!$C$4:$C$999,$W418)</f>
        <v>2.2687038742341525</v>
      </c>
      <c r="AM418" s="2">
        <f>SUMIFS('Growth rates'!R$4:R$999,'Growth rates'!$B$4:$B$999,Demands!$A418,'Growth rates'!$C$4:$C$999,$W418)</f>
        <v>2.3611185813443316</v>
      </c>
      <c r="AN418" s="2">
        <f>SUMIFS('Growth rates'!S$4:S$999,'Growth rates'!$B$4:$B$999,Demands!$A418,'Growth rates'!$C$4:$C$999,$W418)</f>
        <v>2.446114310072335</v>
      </c>
      <c r="AO418" s="2">
        <f>SUMIFS('Growth rates'!T$4:T$999,'Growth rates'!$B$4:$B$999,Demands!$A418,'Growth rates'!$C$4:$C$999,$W418)</f>
        <v>2.5249084160040915</v>
      </c>
      <c r="AP418" s="2">
        <f>SUMIFS('Growth rates'!U$4:U$999,'Growth rates'!$B$4:$B$999,Demands!$A418,'Growth rates'!$C$4:$C$999,$W418)</f>
        <v>2.5973563860157998</v>
      </c>
      <c r="AR418">
        <f>VLOOKUP(C418&amp;A418,Driver_elast!$A$2:$E$1161,5,FALSE)</f>
        <v>0.98656100000000002</v>
      </c>
      <c r="AS418">
        <f t="shared" si="140"/>
        <v>0.98656100000000002</v>
      </c>
      <c r="AT418">
        <f t="shared" si="141"/>
        <v>0.19731219999999999</v>
      </c>
      <c r="AV418" s="2" cm="1">
        <f t="array" ref="AV418">TREND($AR418:$AS418,$AR$3:$AS$3,AV$1)</f>
        <v>0.98656100000000002</v>
      </c>
      <c r="AW418" s="2" cm="1">
        <f t="array" ref="AW418">TREND($AR418:$AS418,$AR$3:$AS$3,AW$1)</f>
        <v>0.98656100000000002</v>
      </c>
      <c r="AX418" s="2" cm="1">
        <f t="array" ref="AX418">TREND($AR418:$AS418,$AR$3:$AS$3,AX$1)</f>
        <v>0.98656100000000002</v>
      </c>
      <c r="AY418" s="2" cm="1">
        <f t="array" ref="AY418">TREND($AR418:$AS418,$AR$3:$AS$3,AY$1)</f>
        <v>0.98656100000000002</v>
      </c>
      <c r="AZ418" s="2" cm="1">
        <f t="array" ref="AZ418">TREND($AR418:$AS418,$AR$3:$AS$3,AZ$1)</f>
        <v>0.98656100000000002</v>
      </c>
      <c r="BA418" s="2" cm="1">
        <f t="array" ref="BA418">TREND($AR418:$AS418,$AR$3:$AS$3,BA$1)</f>
        <v>0.98656100000000002</v>
      </c>
      <c r="BB418" s="2" cm="1">
        <f t="array" ref="BB418">TREND($AR418:$AS418,$AR$3:$AS$3,BB$1)</f>
        <v>0.98656100000000002</v>
      </c>
      <c r="BC418" s="2" cm="1">
        <f t="array" ref="BC418">TREND($AR418:$AS418,$AR$3:$AS$3,BC$1)</f>
        <v>0.98656100000000002</v>
      </c>
      <c r="BD418" s="2" cm="1">
        <f t="array" ref="BD418">TREND($AR418:$AS418,$AR$3:$AS$3,BD$1)</f>
        <v>0.98656100000000002</v>
      </c>
      <c r="BE418" s="2" cm="1">
        <f t="array" ref="BE418">TREND($AR418:$AS418,$AR$3:$AS$3,BE$1)</f>
        <v>0.98656100000000002</v>
      </c>
      <c r="BF418" s="20" cm="1">
        <f t="array" ref="BF418">TREND($AS418:$AT418,$AS$3:$AT$3,BF$1)</f>
        <v>0.88790489999999522</v>
      </c>
      <c r="BG418" s="20" cm="1">
        <f t="array" ref="BG418">TREND($AS418:$AT418,$AS$3:$AT$3,BG$1)</f>
        <v>0.78924879999999575</v>
      </c>
      <c r="BH418" s="20" cm="1">
        <f t="array" ref="BH418">TREND($AS418:$AT418,$AS$3:$AT$3,BH$1)</f>
        <v>0.69059269999999628</v>
      </c>
      <c r="BI418" s="20" cm="1">
        <f t="array" ref="BI418">TREND($AS418:$AT418,$AS$3:$AT$3,BI$1)</f>
        <v>0.59193659999999682</v>
      </c>
      <c r="BJ418" s="20" cm="1">
        <f t="array" ref="BJ418">TREND($AS418:$AT418,$AS$3:$AT$3,BJ$1)</f>
        <v>0.49328049999999735</v>
      </c>
      <c r="BK418" s="20" cm="1">
        <f t="array" ref="BK418">TREND($AS418:$AT418,$AS$3:$AT$3,BK$1)</f>
        <v>0.39462439999999788</v>
      </c>
      <c r="BL418" s="20" cm="1">
        <f t="array" ref="BL418">TREND($AS418:$AT418,$AS$3:$AT$3,BL$1)</f>
        <v>0.29596829999999841</v>
      </c>
      <c r="BM418" s="20" cm="1">
        <f t="array" ref="BM418">TREND($AS418:$AT418,$AS$3:$AT$3,BM$1)</f>
        <v>0.19731219999999183</v>
      </c>
    </row>
    <row r="419" spans="1:65" x14ac:dyDescent="0.35">
      <c r="A419" t="str">
        <f>IF(BYDem!B417="","\I:",BYDem!B417)</f>
        <v>EU_north</v>
      </c>
      <c r="B419" t="str">
        <f>BYDem!E417</f>
        <v>INM</v>
      </c>
      <c r="C419" t="str">
        <f t="shared" si="142"/>
        <v>INM</v>
      </c>
      <c r="D419" s="4">
        <f>SUMIFS(BYDem!$M$2:$M$2000,BYDem!$B$2:$B$2000,Demands!$A419,BYDem!$E$2:$E$2000,Demands!$B419)</f>
        <v>4.2640000000000002</v>
      </c>
      <c r="E419" s="4">
        <f t="shared" si="123"/>
        <v>4.2914625459924638</v>
      </c>
      <c r="F419" s="4">
        <f t="shared" si="124"/>
        <v>4.5726595796339016</v>
      </c>
      <c r="G419" s="4">
        <f t="shared" si="125"/>
        <v>4.8394212280863353</v>
      </c>
      <c r="H419" s="4">
        <f t="shared" si="126"/>
        <v>5.0655578508528647</v>
      </c>
      <c r="I419" s="4">
        <f t="shared" si="127"/>
        <v>5.2764343254629962</v>
      </c>
      <c r="J419" s="4">
        <f t="shared" si="128"/>
        <v>5.4831212475916837</v>
      </c>
      <c r="K419" s="4">
        <f t="shared" si="129"/>
        <v>5.6888420392494128</v>
      </c>
      <c r="L419" s="4">
        <f t="shared" si="130"/>
        <v>5.8969477422965202</v>
      </c>
      <c r="M419" s="4">
        <f t="shared" si="131"/>
        <v>6.112011560929548</v>
      </c>
      <c r="N419" s="4">
        <f t="shared" si="132"/>
        <v>6.3109826337788792</v>
      </c>
      <c r="O419" s="4">
        <f t="shared" si="133"/>
        <v>6.4823542967098007</v>
      </c>
      <c r="P419" s="4">
        <f t="shared" si="134"/>
        <v>6.6238234609176319</v>
      </c>
      <c r="Q419" s="4">
        <f t="shared" si="135"/>
        <v>6.7368588049236964</v>
      </c>
      <c r="R419" s="4">
        <f t="shared" si="136"/>
        <v>6.8233538552805308</v>
      </c>
      <c r="S419" s="4">
        <f t="shared" si="137"/>
        <v>6.8865935180419005</v>
      </c>
      <c r="T419" s="4">
        <f t="shared" si="138"/>
        <v>6.9302991402435135</v>
      </c>
      <c r="U419" s="4">
        <f t="shared" si="139"/>
        <v>6.9570186016598923</v>
      </c>
      <c r="W419" s="5" t="str">
        <f>VLOOKUP(C419&amp;A419,Driver_elast!$A$2:$D$1161,4,FALSE)</f>
        <v>GDPIND</v>
      </c>
      <c r="X419" s="5">
        <v>1</v>
      </c>
      <c r="Y419" s="2">
        <f>SUMIFS('Growth rates'!D$4:D$999,'Growth rates'!$B$4:$B$999,Demands!$A419,'Growth rates'!$C$4:$C$999,$W419)</f>
        <v>1</v>
      </c>
      <c r="Z419" s="2">
        <f>SUMIFS('Growth rates'!E$4:E$999,'Growth rates'!$B$4:$B$999,Demands!$A419,'Growth rates'!$C$4:$C$999,$W419)</f>
        <v>1.012456670541398</v>
      </c>
      <c r="AA419" s="2">
        <f>SUMIFS('Growth rates'!F$4:F$999,'Growth rates'!$B$4:$B$999,Demands!$A419,'Growth rates'!$C$4:$C$999,$W419)</f>
        <v>1.1407665897386308</v>
      </c>
      <c r="AB419" s="2">
        <f>SUMIFS('Growth rates'!G$4:G$999,'Growth rates'!$B$4:$B$999,Demands!$A419,'Growth rates'!$C$4:$C$999,$W419)</f>
        <v>1.2694817471147057</v>
      </c>
      <c r="AC419" s="2">
        <f>SUMIFS('Growth rates'!H$4:H$999,'Growth rates'!$B$4:$B$999,Demands!$A419,'Growth rates'!$C$4:$C$999,$W419)</f>
        <v>1.3842131528035322</v>
      </c>
      <c r="AD419" s="2">
        <f>SUMIFS('Growth rates'!I$4:I$999,'Growth rates'!$B$4:$B$999,Demands!$A419,'Growth rates'!$C$4:$C$999,$W419)</f>
        <v>1.4956636990881826</v>
      </c>
      <c r="AE419" s="2">
        <f>SUMIFS('Growth rates'!J$4:J$999,'Growth rates'!$B$4:$B$999,Demands!$A419,'Growth rates'!$C$4:$C$999,$W419)</f>
        <v>1.6089780175895074</v>
      </c>
      <c r="AF419" s="2">
        <f>SUMIFS('Growth rates'!K$4:K$999,'Growth rates'!$B$4:$B$999,Demands!$A419,'Growth rates'!$C$4:$C$999,$W419)</f>
        <v>1.7257339146756765</v>
      </c>
      <c r="AG419" s="2">
        <f>SUMIFS('Growth rates'!L$4:L$999,'Growth rates'!$B$4:$B$999,Demands!$A419,'Growth rates'!$C$4:$C$999,$W419)</f>
        <v>1.8478329740121711</v>
      </c>
      <c r="AH419" s="2">
        <f>SUMIFS('Growth rates'!M$4:M$999,'Growth rates'!$B$4:$B$999,Demands!$A419,'Growth rates'!$C$4:$C$999,$W419)</f>
        <v>1.9781740084211041</v>
      </c>
      <c r="AI419" s="2">
        <f>SUMIFS('Growth rates'!N$4:N$999,'Growth rates'!$B$4:$B$999,Demands!$A419,'Growth rates'!$C$4:$C$999,$W419)</f>
        <v>2.1165644622265174</v>
      </c>
      <c r="AJ419" s="2">
        <f>SUMIFS('Growth rates'!O$4:O$999,'Growth rates'!$B$4:$B$999,Demands!$A419,'Growth rates'!$C$4:$C$999,$W419)</f>
        <v>2.2555155387387362</v>
      </c>
      <c r="AK419" s="2">
        <f>SUMIFS('Growth rates'!P$4:P$999,'Growth rates'!$B$4:$B$999,Demands!$A419,'Growth rates'!$C$4:$C$999,$W419)</f>
        <v>2.3915206356223027</v>
      </c>
      <c r="AL419" s="2">
        <f>SUMIFS('Growth rates'!Q$4:Q$999,'Growth rates'!$B$4:$B$999,Demands!$A419,'Growth rates'!$C$4:$C$999,$W419)</f>
        <v>2.5230754573793748</v>
      </c>
      <c r="AM419" s="2">
        <f>SUMIFS('Growth rates'!R$4:R$999,'Growth rates'!$B$4:$B$999,Demands!$A419,'Growth rates'!$C$4:$C$999,$W419)</f>
        <v>2.648381617699731</v>
      </c>
      <c r="AN419" s="2">
        <f>SUMIFS('Growth rates'!S$4:S$999,'Growth rates'!$B$4:$B$999,Demands!$A419,'Growth rates'!$C$4:$C$999,$W419)</f>
        <v>2.7670651877576873</v>
      </c>
      <c r="AO419" s="2">
        <f>SUMIFS('Growth rates'!T$4:T$999,'Growth rates'!$B$4:$B$999,Demands!$A419,'Growth rates'!$C$4:$C$999,$W419)</f>
        <v>2.8802815954214478</v>
      </c>
      <c r="AP419" s="2">
        <f>SUMIFS('Growth rates'!U$4:U$999,'Growth rates'!$B$4:$B$999,Demands!$A419,'Growth rates'!$C$4:$C$999,$W419)</f>
        <v>2.9876704102789904</v>
      </c>
      <c r="AR419">
        <f>VLOOKUP(C419&amp;A419,Driver_elast!$A$2:$E$1161,5,FALSE)</f>
        <v>0.51703699999999997</v>
      </c>
      <c r="AS419">
        <f t="shared" si="140"/>
        <v>0.51703699999999997</v>
      </c>
      <c r="AT419">
        <f t="shared" si="141"/>
        <v>0.1034074</v>
      </c>
      <c r="AV419" s="2" cm="1">
        <f t="array" ref="AV419">TREND($AR419:$AS419,$AR$3:$AS$3,AV$1)</f>
        <v>0.51703699999999997</v>
      </c>
      <c r="AW419" s="2" cm="1">
        <f t="array" ref="AW419">TREND($AR419:$AS419,$AR$3:$AS$3,AW$1)</f>
        <v>0.51703699999999997</v>
      </c>
      <c r="AX419" s="2" cm="1">
        <f t="array" ref="AX419">TREND($AR419:$AS419,$AR$3:$AS$3,AX$1)</f>
        <v>0.51703699999999997</v>
      </c>
      <c r="AY419" s="2" cm="1">
        <f t="array" ref="AY419">TREND($AR419:$AS419,$AR$3:$AS$3,AY$1)</f>
        <v>0.51703699999999997</v>
      </c>
      <c r="AZ419" s="2" cm="1">
        <f t="array" ref="AZ419">TREND($AR419:$AS419,$AR$3:$AS$3,AZ$1)</f>
        <v>0.51703699999999997</v>
      </c>
      <c r="BA419" s="2" cm="1">
        <f t="array" ref="BA419">TREND($AR419:$AS419,$AR$3:$AS$3,BA$1)</f>
        <v>0.51703699999999997</v>
      </c>
      <c r="BB419" s="2" cm="1">
        <f t="array" ref="BB419">TREND($AR419:$AS419,$AR$3:$AS$3,BB$1)</f>
        <v>0.51703699999999997</v>
      </c>
      <c r="BC419" s="2" cm="1">
        <f t="array" ref="BC419">TREND($AR419:$AS419,$AR$3:$AS$3,BC$1)</f>
        <v>0.51703699999999997</v>
      </c>
      <c r="BD419" s="2" cm="1">
        <f t="array" ref="BD419">TREND($AR419:$AS419,$AR$3:$AS$3,BD$1)</f>
        <v>0.51703699999999997</v>
      </c>
      <c r="BE419" s="2" cm="1">
        <f t="array" ref="BE419">TREND($AR419:$AS419,$AR$3:$AS$3,BE$1)</f>
        <v>0.51703699999999997</v>
      </c>
      <c r="BF419" s="20" cm="1">
        <f t="array" ref="BF419">TREND($AS419:$AT419,$AS$3:$AT$3,BF$1)</f>
        <v>0.46533329999999751</v>
      </c>
      <c r="BG419" s="20" cm="1">
        <f t="array" ref="BG419">TREND($AS419:$AT419,$AS$3:$AT$3,BG$1)</f>
        <v>0.4136295999999966</v>
      </c>
      <c r="BH419" s="20" cm="1">
        <f t="array" ref="BH419">TREND($AS419:$AT419,$AS$3:$AT$3,BH$1)</f>
        <v>0.36192589999999569</v>
      </c>
      <c r="BI419" s="20" cm="1">
        <f t="array" ref="BI419">TREND($AS419:$AT419,$AS$3:$AT$3,BI$1)</f>
        <v>0.31022219999999834</v>
      </c>
      <c r="BJ419" s="20" cm="1">
        <f t="array" ref="BJ419">TREND($AS419:$AT419,$AS$3:$AT$3,BJ$1)</f>
        <v>0.25851849999999743</v>
      </c>
      <c r="BK419" s="20" cm="1">
        <f t="array" ref="BK419">TREND($AS419:$AT419,$AS$3:$AT$3,BK$1)</f>
        <v>0.20681479999999652</v>
      </c>
      <c r="BL419" s="20" cm="1">
        <f t="array" ref="BL419">TREND($AS419:$AT419,$AS$3:$AT$3,BL$1)</f>
        <v>0.15511109999999562</v>
      </c>
      <c r="BM419" s="20" cm="1">
        <f t="array" ref="BM419">TREND($AS419:$AT419,$AS$3:$AT$3,BM$1)</f>
        <v>0.10340739999999826</v>
      </c>
    </row>
    <row r="420" spans="1:65" x14ac:dyDescent="0.35">
      <c r="A420" t="str">
        <f>IF(BYDem!B418="","\I:",BYDem!B418)</f>
        <v>EU_north</v>
      </c>
      <c r="B420" t="str">
        <f>BYDem!E418</f>
        <v>IOI</v>
      </c>
      <c r="C420" t="str">
        <f t="shared" si="142"/>
        <v>IOI</v>
      </c>
      <c r="D420" s="4">
        <f>SUMIFS(BYDem!$M$2:$M$2000,BYDem!$B$2:$B$2000,Demands!$A420,BYDem!$E$2:$E$2000,Demands!$B420)</f>
        <v>95.518145640987896</v>
      </c>
      <c r="E420" s="4">
        <f t="shared" si="123"/>
        <v>95.960881382882206</v>
      </c>
      <c r="F420" s="4">
        <f t="shared" si="124"/>
        <v>100.14192420703486</v>
      </c>
      <c r="G420" s="4">
        <f t="shared" si="125"/>
        <v>103.95844776096871</v>
      </c>
      <c r="H420" s="4">
        <f t="shared" si="126"/>
        <v>107.06567253142359</v>
      </c>
      <c r="I420" s="4">
        <f t="shared" si="127"/>
        <v>109.87660408229745</v>
      </c>
      <c r="J420" s="4">
        <f t="shared" si="128"/>
        <v>112.57191631807389</v>
      </c>
      <c r="K420" s="4">
        <f t="shared" si="129"/>
        <v>115.20313878855538</v>
      </c>
      <c r="L420" s="4">
        <f t="shared" si="130"/>
        <v>117.81975558922043</v>
      </c>
      <c r="M420" s="4">
        <f t="shared" si="131"/>
        <v>120.48803293073919</v>
      </c>
      <c r="N420" s="4">
        <f t="shared" si="132"/>
        <v>122.92335796200936</v>
      </c>
      <c r="O420" s="4">
        <f t="shared" si="133"/>
        <v>124.9788780275846</v>
      </c>
      <c r="P420" s="4">
        <f t="shared" si="134"/>
        <v>126.63821403789504</v>
      </c>
      <c r="Q420" s="4">
        <f t="shared" si="135"/>
        <v>127.93393919108185</v>
      </c>
      <c r="R420" s="4">
        <f t="shared" si="136"/>
        <v>128.90072534703302</v>
      </c>
      <c r="S420" s="4">
        <f t="shared" si="137"/>
        <v>129.58938719346466</v>
      </c>
      <c r="T420" s="4">
        <f t="shared" si="138"/>
        <v>130.05402981170892</v>
      </c>
      <c r="U420" s="4">
        <f t="shared" si="139"/>
        <v>130.33094435674639</v>
      </c>
      <c r="W420" s="5" t="str">
        <f>VLOOKUP(C420&amp;A420,Driver_elast!$A$2:$D$1161,4,FALSE)</f>
        <v>GDP</v>
      </c>
      <c r="X420" s="5">
        <v>1</v>
      </c>
      <c r="Y420" s="2">
        <f>SUMIFS('Growth rates'!D$4:D$999,'Growth rates'!$B$4:$B$999,Demands!$A420,'Growth rates'!$C$4:$C$999,$W420)</f>
        <v>1</v>
      </c>
      <c r="Z420" s="2">
        <f>SUMIFS('Growth rates'!E$4:E$999,'Growth rates'!$B$4:$B$999,Demands!$A420,'Growth rates'!$C$4:$C$999,$W420)</f>
        <v>1.0124924417722172</v>
      </c>
      <c r="AA420" s="2">
        <f>SUMIFS('Growth rates'!F$4:F$999,'Growth rates'!$B$4:$B$999,Demands!$A420,'Growth rates'!$C$4:$C$999,$W420)</f>
        <v>1.1313894180791468</v>
      </c>
      <c r="AB420" s="2">
        <f>SUMIFS('Growth rates'!G$4:G$999,'Growth rates'!$B$4:$B$999,Demands!$A420,'Growth rates'!$C$4:$C$999,$W420)</f>
        <v>1.2476018956293682</v>
      </c>
      <c r="AC420" s="2">
        <f>SUMIFS('Growth rates'!H$4:H$999,'Growth rates'!$B$4:$B$999,Demands!$A420,'Growth rates'!$C$4:$C$999,$W420)</f>
        <v>1.3481045524696527</v>
      </c>
      <c r="AD420" s="2">
        <f>SUMIFS('Growth rates'!I$4:I$999,'Growth rates'!$B$4:$B$999,Demands!$A420,'Growth rates'!$C$4:$C$999,$W420)</f>
        <v>1.4434966127463638</v>
      </c>
      <c r="AE420" s="2">
        <f>SUMIFS('Growth rates'!J$4:J$999,'Growth rates'!$B$4:$B$999,Demands!$A420,'Growth rates'!$C$4:$C$999,$W420)</f>
        <v>1.5389317398480489</v>
      </c>
      <c r="AF420" s="2">
        <f>SUMIFS('Growth rates'!K$4:K$999,'Growth rates'!$B$4:$B$999,Demands!$A420,'Growth rates'!$C$4:$C$999,$W420)</f>
        <v>1.6358789910265963</v>
      </c>
      <c r="AG420" s="2">
        <f>SUMIFS('Growth rates'!L$4:L$999,'Growth rates'!$B$4:$B$999,Demands!$A420,'Growth rates'!$C$4:$C$999,$W420)</f>
        <v>1.736020843577655</v>
      </c>
      <c r="AH420" s="2">
        <f>SUMIFS('Growth rates'!M$4:M$999,'Growth rates'!$B$4:$B$999,Demands!$A420,'Growth rates'!$C$4:$C$999,$W420)</f>
        <v>1.8419843738246346</v>
      </c>
      <c r="AI420" s="2">
        <f>SUMIFS('Growth rates'!N$4:N$999,'Growth rates'!$B$4:$B$999,Demands!$A420,'Growth rates'!$C$4:$C$999,$W420)</f>
        <v>1.9534767273577125</v>
      </c>
      <c r="AJ420" s="2">
        <f>SUMIFS('Growth rates'!O$4:O$999,'Growth rates'!$B$4:$B$999,Demands!$A420,'Growth rates'!$C$4:$C$999,$W420)</f>
        <v>2.0635277778149961</v>
      </c>
      <c r="AK420" s="2">
        <f>SUMIFS('Growth rates'!P$4:P$999,'Growth rates'!$B$4:$B$999,Demands!$A420,'Growth rates'!$C$4:$C$999,$W420)</f>
        <v>2.1690147018655974</v>
      </c>
      <c r="AL420" s="2">
        <f>SUMIFS('Growth rates'!Q$4:Q$999,'Growth rates'!$B$4:$B$999,Demands!$A420,'Growth rates'!$C$4:$C$999,$W420)</f>
        <v>2.2687038742341525</v>
      </c>
      <c r="AM420" s="2">
        <f>SUMIFS('Growth rates'!R$4:R$999,'Growth rates'!$B$4:$B$999,Demands!$A420,'Growth rates'!$C$4:$C$999,$W420)</f>
        <v>2.3611185813443316</v>
      </c>
      <c r="AN420" s="2">
        <f>SUMIFS('Growth rates'!S$4:S$999,'Growth rates'!$B$4:$B$999,Demands!$A420,'Growth rates'!$C$4:$C$999,$W420)</f>
        <v>2.446114310072335</v>
      </c>
      <c r="AO420" s="2">
        <f>SUMIFS('Growth rates'!T$4:T$999,'Growth rates'!$B$4:$B$999,Demands!$A420,'Growth rates'!$C$4:$C$999,$W420)</f>
        <v>2.5249084160040915</v>
      </c>
      <c r="AP420" s="2">
        <f>SUMIFS('Growth rates'!U$4:U$999,'Growth rates'!$B$4:$B$999,Demands!$A420,'Growth rates'!$C$4:$C$999,$W420)</f>
        <v>2.5973563860157998</v>
      </c>
      <c r="AR420">
        <f>VLOOKUP(C420&amp;A420,Driver_elast!$A$2:$E$1161,5,FALSE)</f>
        <v>0.37103199999999997</v>
      </c>
      <c r="AS420">
        <f t="shared" si="140"/>
        <v>0.37103199999999997</v>
      </c>
      <c r="AT420">
        <f t="shared" si="141"/>
        <v>7.4206399999999992E-2</v>
      </c>
      <c r="AV420" s="2" cm="1">
        <f t="array" ref="AV420">TREND($AR420:$AS420,$AR$3:$AS$3,AV$1)</f>
        <v>0.37103199999999997</v>
      </c>
      <c r="AW420" s="2" cm="1">
        <f t="array" ref="AW420">TREND($AR420:$AS420,$AR$3:$AS$3,AW$1)</f>
        <v>0.37103199999999997</v>
      </c>
      <c r="AX420" s="2" cm="1">
        <f t="array" ref="AX420">TREND($AR420:$AS420,$AR$3:$AS$3,AX$1)</f>
        <v>0.37103199999999997</v>
      </c>
      <c r="AY420" s="2" cm="1">
        <f t="array" ref="AY420">TREND($AR420:$AS420,$AR$3:$AS$3,AY$1)</f>
        <v>0.37103199999999997</v>
      </c>
      <c r="AZ420" s="2" cm="1">
        <f t="array" ref="AZ420">TREND($AR420:$AS420,$AR$3:$AS$3,AZ$1)</f>
        <v>0.37103199999999997</v>
      </c>
      <c r="BA420" s="2" cm="1">
        <f t="array" ref="BA420">TREND($AR420:$AS420,$AR$3:$AS$3,BA$1)</f>
        <v>0.37103199999999997</v>
      </c>
      <c r="BB420" s="2" cm="1">
        <f t="array" ref="BB420">TREND($AR420:$AS420,$AR$3:$AS$3,BB$1)</f>
        <v>0.37103199999999997</v>
      </c>
      <c r="BC420" s="2" cm="1">
        <f t="array" ref="BC420">TREND($AR420:$AS420,$AR$3:$AS$3,BC$1)</f>
        <v>0.37103199999999997</v>
      </c>
      <c r="BD420" s="2" cm="1">
        <f t="array" ref="BD420">TREND($AR420:$AS420,$AR$3:$AS$3,BD$1)</f>
        <v>0.37103199999999997</v>
      </c>
      <c r="BE420" s="2" cm="1">
        <f t="array" ref="BE420">TREND($AR420:$AS420,$AR$3:$AS$3,BE$1)</f>
        <v>0.37103199999999997</v>
      </c>
      <c r="BF420" s="20" cm="1">
        <f t="array" ref="BF420">TREND($AS420:$AT420,$AS$3:$AT$3,BF$1)</f>
        <v>0.33392879999999892</v>
      </c>
      <c r="BG420" s="20" cm="1">
        <f t="array" ref="BG420">TREND($AS420:$AT420,$AS$3:$AT$3,BG$1)</f>
        <v>0.29682560000000002</v>
      </c>
      <c r="BH420" s="20" cm="1">
        <f t="array" ref="BH420">TREND($AS420:$AT420,$AS$3:$AT$3,BH$1)</f>
        <v>0.25972239999999935</v>
      </c>
      <c r="BI420" s="20" cm="1">
        <f t="array" ref="BI420">TREND($AS420:$AT420,$AS$3:$AT$3,BI$1)</f>
        <v>0.22261920000000046</v>
      </c>
      <c r="BJ420" s="20" cm="1">
        <f t="array" ref="BJ420">TREND($AS420:$AT420,$AS$3:$AT$3,BJ$1)</f>
        <v>0.18551599999999979</v>
      </c>
      <c r="BK420" s="20" cm="1">
        <f t="array" ref="BK420">TREND($AS420:$AT420,$AS$3:$AT$3,BK$1)</f>
        <v>0.14841279999999912</v>
      </c>
      <c r="BL420" s="20" cm="1">
        <f t="array" ref="BL420">TREND($AS420:$AT420,$AS$3:$AT$3,BL$1)</f>
        <v>0.11130960000000023</v>
      </c>
      <c r="BM420" s="20" cm="1">
        <f t="array" ref="BM420">TREND($AS420:$AT420,$AS$3:$AT$3,BM$1)</f>
        <v>7.4206399999999562E-2</v>
      </c>
    </row>
    <row r="421" spans="1:65" x14ac:dyDescent="0.35">
      <c r="A421" t="str">
        <f>IF(BYDem!B419="","\I:",BYDem!B419)</f>
        <v>EU_north</v>
      </c>
      <c r="B421" t="str">
        <f>BYDem!E419</f>
        <v>ITM</v>
      </c>
      <c r="C421" t="str">
        <f t="shared" si="142"/>
        <v>ITM</v>
      </c>
      <c r="D421" s="4">
        <f>SUMIFS(BYDem!$M$2:$M$2000,BYDem!$B$2:$B$2000,Demands!$A421,BYDem!$E$2:$E$2000,Demands!$B421)</f>
        <v>51.827129729748101</v>
      </c>
      <c r="E421" s="4">
        <f t="shared" si="123"/>
        <v>52.067353433602193</v>
      </c>
      <c r="F421" s="4">
        <f t="shared" si="124"/>
        <v>54.335942793234892</v>
      </c>
      <c r="G421" s="4">
        <f t="shared" si="125"/>
        <v>56.406747874499899</v>
      </c>
      <c r="H421" s="4">
        <f t="shared" si="126"/>
        <v>58.092694981169316</v>
      </c>
      <c r="I421" s="4">
        <f t="shared" si="127"/>
        <v>59.617876538777644</v>
      </c>
      <c r="J421" s="4">
        <f t="shared" si="128"/>
        <v>61.080324285939732</v>
      </c>
      <c r="K421" s="4">
        <f t="shared" si="129"/>
        <v>62.507997608221601</v>
      </c>
      <c r="L421" s="4">
        <f t="shared" si="130"/>
        <v>63.927746049432066</v>
      </c>
      <c r="M421" s="4">
        <f t="shared" si="131"/>
        <v>65.375524950559509</v>
      </c>
      <c r="N421" s="4">
        <f t="shared" si="132"/>
        <v>66.69690640622693</v>
      </c>
      <c r="O421" s="4">
        <f t="shared" si="133"/>
        <v>67.812209727766216</v>
      </c>
      <c r="P421" s="4">
        <f t="shared" si="134"/>
        <v>68.712547795412902</v>
      </c>
      <c r="Q421" s="4">
        <f t="shared" si="135"/>
        <v>69.41559447997389</v>
      </c>
      <c r="R421" s="4">
        <f t="shared" si="136"/>
        <v>69.940162363794954</v>
      </c>
      <c r="S421" s="4">
        <f t="shared" si="137"/>
        <v>70.313822955878578</v>
      </c>
      <c r="T421" s="4">
        <f t="shared" si="138"/>
        <v>70.565933097800979</v>
      </c>
      <c r="U421" s="4">
        <f t="shared" si="139"/>
        <v>70.716183984199603</v>
      </c>
      <c r="W421" s="5" t="str">
        <f>VLOOKUP(C421&amp;A421,Driver_elast!$A$2:$D$1161,4,FALSE)</f>
        <v>GDP</v>
      </c>
      <c r="X421" s="5">
        <v>1</v>
      </c>
      <c r="Y421" s="2">
        <f>SUMIFS('Growth rates'!D$4:D$999,'Growth rates'!$B$4:$B$999,Demands!$A421,'Growth rates'!$C$4:$C$999,$W421)</f>
        <v>1</v>
      </c>
      <c r="Z421" s="2">
        <f>SUMIFS('Growth rates'!E$4:E$999,'Growth rates'!$B$4:$B$999,Demands!$A421,'Growth rates'!$C$4:$C$999,$W421)</f>
        <v>1.0124924417722172</v>
      </c>
      <c r="AA421" s="2">
        <f>SUMIFS('Growth rates'!F$4:F$999,'Growth rates'!$B$4:$B$999,Demands!$A421,'Growth rates'!$C$4:$C$999,$W421)</f>
        <v>1.1313894180791468</v>
      </c>
      <c r="AB421" s="2">
        <f>SUMIFS('Growth rates'!G$4:G$999,'Growth rates'!$B$4:$B$999,Demands!$A421,'Growth rates'!$C$4:$C$999,$W421)</f>
        <v>1.2476018956293682</v>
      </c>
      <c r="AC421" s="2">
        <f>SUMIFS('Growth rates'!H$4:H$999,'Growth rates'!$B$4:$B$999,Demands!$A421,'Growth rates'!$C$4:$C$999,$W421)</f>
        <v>1.3481045524696527</v>
      </c>
      <c r="AD421" s="2">
        <f>SUMIFS('Growth rates'!I$4:I$999,'Growth rates'!$B$4:$B$999,Demands!$A421,'Growth rates'!$C$4:$C$999,$W421)</f>
        <v>1.4434966127463638</v>
      </c>
      <c r="AE421" s="2">
        <f>SUMIFS('Growth rates'!J$4:J$999,'Growth rates'!$B$4:$B$999,Demands!$A421,'Growth rates'!$C$4:$C$999,$W421)</f>
        <v>1.5389317398480489</v>
      </c>
      <c r="AF421" s="2">
        <f>SUMIFS('Growth rates'!K$4:K$999,'Growth rates'!$B$4:$B$999,Demands!$A421,'Growth rates'!$C$4:$C$999,$W421)</f>
        <v>1.6358789910265963</v>
      </c>
      <c r="AG421" s="2">
        <f>SUMIFS('Growth rates'!L$4:L$999,'Growth rates'!$B$4:$B$999,Demands!$A421,'Growth rates'!$C$4:$C$999,$W421)</f>
        <v>1.736020843577655</v>
      </c>
      <c r="AH421" s="2">
        <f>SUMIFS('Growth rates'!M$4:M$999,'Growth rates'!$B$4:$B$999,Demands!$A421,'Growth rates'!$C$4:$C$999,$W421)</f>
        <v>1.8419843738246346</v>
      </c>
      <c r="AI421" s="2">
        <f>SUMIFS('Growth rates'!N$4:N$999,'Growth rates'!$B$4:$B$999,Demands!$A421,'Growth rates'!$C$4:$C$999,$W421)</f>
        <v>1.9534767273577125</v>
      </c>
      <c r="AJ421" s="2">
        <f>SUMIFS('Growth rates'!O$4:O$999,'Growth rates'!$B$4:$B$999,Demands!$A421,'Growth rates'!$C$4:$C$999,$W421)</f>
        <v>2.0635277778149961</v>
      </c>
      <c r="AK421" s="2">
        <f>SUMIFS('Growth rates'!P$4:P$999,'Growth rates'!$B$4:$B$999,Demands!$A421,'Growth rates'!$C$4:$C$999,$W421)</f>
        <v>2.1690147018655974</v>
      </c>
      <c r="AL421" s="2">
        <f>SUMIFS('Growth rates'!Q$4:Q$999,'Growth rates'!$B$4:$B$999,Demands!$A421,'Growth rates'!$C$4:$C$999,$W421)</f>
        <v>2.2687038742341525</v>
      </c>
      <c r="AM421" s="2">
        <f>SUMIFS('Growth rates'!R$4:R$999,'Growth rates'!$B$4:$B$999,Demands!$A421,'Growth rates'!$C$4:$C$999,$W421)</f>
        <v>2.3611185813443316</v>
      </c>
      <c r="AN421" s="2">
        <f>SUMIFS('Growth rates'!S$4:S$999,'Growth rates'!$B$4:$B$999,Demands!$A421,'Growth rates'!$C$4:$C$999,$W421)</f>
        <v>2.446114310072335</v>
      </c>
      <c r="AO421" s="2">
        <f>SUMIFS('Growth rates'!T$4:T$999,'Growth rates'!$B$4:$B$999,Demands!$A421,'Growth rates'!$C$4:$C$999,$W421)</f>
        <v>2.5249084160040915</v>
      </c>
      <c r="AP421" s="2">
        <f>SUMIFS('Growth rates'!U$4:U$999,'Growth rates'!$B$4:$B$999,Demands!$A421,'Growth rates'!$C$4:$C$999,$W421)</f>
        <v>2.5973563860157998</v>
      </c>
      <c r="AR421">
        <f>VLOOKUP(C421&amp;A421,Driver_elast!$A$2:$E$1161,5,FALSE)</f>
        <v>0.37103199999999997</v>
      </c>
      <c r="AS421">
        <f t="shared" si="140"/>
        <v>0.37103199999999997</v>
      </c>
      <c r="AT421">
        <f t="shared" si="141"/>
        <v>7.4206399999999992E-2</v>
      </c>
      <c r="AV421" s="2" cm="1">
        <f t="array" ref="AV421">TREND($AR421:$AS421,$AR$3:$AS$3,AV$1)</f>
        <v>0.37103199999999997</v>
      </c>
      <c r="AW421" s="2" cm="1">
        <f t="array" ref="AW421">TREND($AR421:$AS421,$AR$3:$AS$3,AW$1)</f>
        <v>0.37103199999999997</v>
      </c>
      <c r="AX421" s="2" cm="1">
        <f t="array" ref="AX421">TREND($AR421:$AS421,$AR$3:$AS$3,AX$1)</f>
        <v>0.37103199999999997</v>
      </c>
      <c r="AY421" s="2" cm="1">
        <f t="array" ref="AY421">TREND($AR421:$AS421,$AR$3:$AS$3,AY$1)</f>
        <v>0.37103199999999997</v>
      </c>
      <c r="AZ421" s="2" cm="1">
        <f t="array" ref="AZ421">TREND($AR421:$AS421,$AR$3:$AS$3,AZ$1)</f>
        <v>0.37103199999999997</v>
      </c>
      <c r="BA421" s="2" cm="1">
        <f t="array" ref="BA421">TREND($AR421:$AS421,$AR$3:$AS$3,BA$1)</f>
        <v>0.37103199999999997</v>
      </c>
      <c r="BB421" s="2" cm="1">
        <f t="array" ref="BB421">TREND($AR421:$AS421,$AR$3:$AS$3,BB$1)</f>
        <v>0.37103199999999997</v>
      </c>
      <c r="BC421" s="2" cm="1">
        <f t="array" ref="BC421">TREND($AR421:$AS421,$AR$3:$AS$3,BC$1)</f>
        <v>0.37103199999999997</v>
      </c>
      <c r="BD421" s="2" cm="1">
        <f t="array" ref="BD421">TREND($AR421:$AS421,$AR$3:$AS$3,BD$1)</f>
        <v>0.37103199999999997</v>
      </c>
      <c r="BE421" s="2" cm="1">
        <f t="array" ref="BE421">TREND($AR421:$AS421,$AR$3:$AS$3,BE$1)</f>
        <v>0.37103199999999997</v>
      </c>
      <c r="BF421" s="20" cm="1">
        <f t="array" ref="BF421">TREND($AS421:$AT421,$AS$3:$AT$3,BF$1)</f>
        <v>0.33392879999999892</v>
      </c>
      <c r="BG421" s="20" cm="1">
        <f t="array" ref="BG421">TREND($AS421:$AT421,$AS$3:$AT$3,BG$1)</f>
        <v>0.29682560000000002</v>
      </c>
      <c r="BH421" s="20" cm="1">
        <f t="array" ref="BH421">TREND($AS421:$AT421,$AS$3:$AT$3,BH$1)</f>
        <v>0.25972239999999935</v>
      </c>
      <c r="BI421" s="20" cm="1">
        <f t="array" ref="BI421">TREND($AS421:$AT421,$AS$3:$AT$3,BI$1)</f>
        <v>0.22261920000000046</v>
      </c>
      <c r="BJ421" s="20" cm="1">
        <f t="array" ref="BJ421">TREND($AS421:$AT421,$AS$3:$AT$3,BJ$1)</f>
        <v>0.18551599999999979</v>
      </c>
      <c r="BK421" s="20" cm="1">
        <f t="array" ref="BK421">TREND($AS421:$AT421,$AS$3:$AT$3,BK$1)</f>
        <v>0.14841279999999912</v>
      </c>
      <c r="BL421" s="20" cm="1">
        <f t="array" ref="BL421">TREND($AS421:$AT421,$AS$3:$AT$3,BL$1)</f>
        <v>0.11130960000000023</v>
      </c>
      <c r="BM421" s="20" cm="1">
        <f t="array" ref="BM421">TREND($AS421:$AT421,$AS$3:$AT$3,BM$1)</f>
        <v>7.4206399999999562E-2</v>
      </c>
    </row>
    <row r="422" spans="1:65" x14ac:dyDescent="0.35">
      <c r="A422" t="str">
        <f>IF(BYDem!B420="","\I:",BYDem!B420)</f>
        <v>EU_north</v>
      </c>
      <c r="B422" t="str">
        <f>BYDem!E420</f>
        <v>NEU</v>
      </c>
      <c r="C422" t="str">
        <f t="shared" si="142"/>
        <v>NEU</v>
      </c>
      <c r="D422" s="4">
        <f>SUMIFS(BYDem!$M$2:$M$2000,BYDem!$B$2:$B$2000,Demands!$A422,BYDem!$E$2:$E$2000,Demands!$B422)</f>
        <v>1.7354411604</v>
      </c>
      <c r="E422" s="4">
        <f t="shared" si="123"/>
        <v>1.735813859520422</v>
      </c>
      <c r="F422" s="4">
        <f t="shared" si="124"/>
        <v>1.7393180145529954</v>
      </c>
      <c r="G422" s="4">
        <f t="shared" si="125"/>
        <v>1.7423893042510761</v>
      </c>
      <c r="H422" s="4">
        <f t="shared" si="126"/>
        <v>1.7448022516441406</v>
      </c>
      <c r="I422" s="4">
        <f t="shared" si="127"/>
        <v>1.7469246945029324</v>
      </c>
      <c r="J422" s="4">
        <f t="shared" si="128"/>
        <v>1.74891018499407</v>
      </c>
      <c r="K422" s="4">
        <f t="shared" si="129"/>
        <v>1.7508042059945454</v>
      </c>
      <c r="L422" s="4">
        <f t="shared" si="130"/>
        <v>1.7526466876302864</v>
      </c>
      <c r="M422" s="4">
        <f t="shared" si="131"/>
        <v>1.7544857522954638</v>
      </c>
      <c r="N422" s="4">
        <f t="shared" si="132"/>
        <v>1.7561288093225962</v>
      </c>
      <c r="O422" s="4">
        <f t="shared" si="133"/>
        <v>1.7574894186553218</v>
      </c>
      <c r="P422" s="4">
        <f t="shared" si="134"/>
        <v>1.7585705543557666</v>
      </c>
      <c r="Q422" s="4">
        <f t="shared" si="135"/>
        <v>1.7594042310915687</v>
      </c>
      <c r="R422" s="4">
        <f t="shared" si="136"/>
        <v>1.7600202585285616</v>
      </c>
      <c r="S422" s="4">
        <f t="shared" si="137"/>
        <v>1.7604559289754445</v>
      </c>
      <c r="T422" s="4">
        <f t="shared" si="138"/>
        <v>1.7607483876693817</v>
      </c>
      <c r="U422" s="4">
        <f t="shared" si="139"/>
        <v>1.7609220913522683</v>
      </c>
      <c r="W422" s="5" t="str">
        <f>VLOOKUP(C422&amp;A422,Driver_elast!$A$2:$D$1161,4,FALSE)</f>
        <v>GDP</v>
      </c>
      <c r="X422" s="5">
        <v>1</v>
      </c>
      <c r="Y422" s="2">
        <f>SUMIFS('Growth rates'!D$4:D$999,'Growth rates'!$B$4:$B$999,Demands!$A422,'Growth rates'!$C$4:$C$999,$W422)</f>
        <v>1</v>
      </c>
      <c r="Z422" s="2">
        <f>SUMIFS('Growth rates'!E$4:E$999,'Growth rates'!$B$4:$B$999,Demands!$A422,'Growth rates'!$C$4:$C$999,$W422)</f>
        <v>1.0124924417722172</v>
      </c>
      <c r="AA422" s="2">
        <f>SUMIFS('Growth rates'!F$4:F$999,'Growth rates'!$B$4:$B$999,Demands!$A422,'Growth rates'!$C$4:$C$999,$W422)</f>
        <v>1.1313894180791468</v>
      </c>
      <c r="AB422" s="2">
        <f>SUMIFS('Growth rates'!G$4:G$999,'Growth rates'!$B$4:$B$999,Demands!$A422,'Growth rates'!$C$4:$C$999,$W422)</f>
        <v>1.2476018956293682</v>
      </c>
      <c r="AC422" s="2">
        <f>SUMIFS('Growth rates'!H$4:H$999,'Growth rates'!$B$4:$B$999,Demands!$A422,'Growth rates'!$C$4:$C$999,$W422)</f>
        <v>1.3481045524696527</v>
      </c>
      <c r="AD422" s="2">
        <f>SUMIFS('Growth rates'!I$4:I$999,'Growth rates'!$B$4:$B$999,Demands!$A422,'Growth rates'!$C$4:$C$999,$W422)</f>
        <v>1.4434966127463638</v>
      </c>
      <c r="AE422" s="2">
        <f>SUMIFS('Growth rates'!J$4:J$999,'Growth rates'!$B$4:$B$999,Demands!$A422,'Growth rates'!$C$4:$C$999,$W422)</f>
        <v>1.5389317398480489</v>
      </c>
      <c r="AF422" s="2">
        <f>SUMIFS('Growth rates'!K$4:K$999,'Growth rates'!$B$4:$B$999,Demands!$A422,'Growth rates'!$C$4:$C$999,$W422)</f>
        <v>1.6358789910265963</v>
      </c>
      <c r="AG422" s="2">
        <f>SUMIFS('Growth rates'!L$4:L$999,'Growth rates'!$B$4:$B$999,Demands!$A422,'Growth rates'!$C$4:$C$999,$W422)</f>
        <v>1.736020843577655</v>
      </c>
      <c r="AH422" s="2">
        <f>SUMIFS('Growth rates'!M$4:M$999,'Growth rates'!$B$4:$B$999,Demands!$A422,'Growth rates'!$C$4:$C$999,$W422)</f>
        <v>1.8419843738246346</v>
      </c>
      <c r="AI422" s="2">
        <f>SUMIFS('Growth rates'!N$4:N$999,'Growth rates'!$B$4:$B$999,Demands!$A422,'Growth rates'!$C$4:$C$999,$W422)</f>
        <v>1.9534767273577125</v>
      </c>
      <c r="AJ422" s="2">
        <f>SUMIFS('Growth rates'!O$4:O$999,'Growth rates'!$B$4:$B$999,Demands!$A422,'Growth rates'!$C$4:$C$999,$W422)</f>
        <v>2.0635277778149961</v>
      </c>
      <c r="AK422" s="2">
        <f>SUMIFS('Growth rates'!P$4:P$999,'Growth rates'!$B$4:$B$999,Demands!$A422,'Growth rates'!$C$4:$C$999,$W422)</f>
        <v>2.1690147018655974</v>
      </c>
      <c r="AL422" s="2">
        <f>SUMIFS('Growth rates'!Q$4:Q$999,'Growth rates'!$B$4:$B$999,Demands!$A422,'Growth rates'!$C$4:$C$999,$W422)</f>
        <v>2.2687038742341525</v>
      </c>
      <c r="AM422" s="2">
        <f>SUMIFS('Growth rates'!R$4:R$999,'Growth rates'!$B$4:$B$999,Demands!$A422,'Growth rates'!$C$4:$C$999,$W422)</f>
        <v>2.3611185813443316</v>
      </c>
      <c r="AN422" s="2">
        <f>SUMIFS('Growth rates'!S$4:S$999,'Growth rates'!$B$4:$B$999,Demands!$A422,'Growth rates'!$C$4:$C$999,$W422)</f>
        <v>2.446114310072335</v>
      </c>
      <c r="AO422" s="2">
        <f>SUMIFS('Growth rates'!T$4:T$999,'Growth rates'!$B$4:$B$999,Demands!$A422,'Growth rates'!$C$4:$C$999,$W422)</f>
        <v>2.5249084160040915</v>
      </c>
      <c r="AP422" s="2">
        <f>SUMIFS('Growth rates'!U$4:U$999,'Growth rates'!$B$4:$B$999,Demands!$A422,'Growth rates'!$C$4:$C$999,$W422)</f>
        <v>2.5973563860157998</v>
      </c>
      <c r="AR422">
        <f>VLOOKUP(C422&amp;A422,Driver_elast!$A$2:$E$1161,5,FALSE)</f>
        <v>1.7190999999999956E-2</v>
      </c>
      <c r="AS422">
        <f t="shared" si="140"/>
        <v>1.7190999999999956E-2</v>
      </c>
      <c r="AT422">
        <f t="shared" si="141"/>
        <v>3.4381999999999911E-3</v>
      </c>
      <c r="AV422" s="2" cm="1">
        <f t="array" ref="AV422">TREND($AR422:$AS422,$AR$3:$AS$3,AV$1)</f>
        <v>1.7190999999999956E-2</v>
      </c>
      <c r="AW422" s="2" cm="1">
        <f t="array" ref="AW422">TREND($AR422:$AS422,$AR$3:$AS$3,AW$1)</f>
        <v>1.7190999999999956E-2</v>
      </c>
      <c r="AX422" s="2" cm="1">
        <f t="array" ref="AX422">TREND($AR422:$AS422,$AR$3:$AS$3,AX$1)</f>
        <v>1.7190999999999956E-2</v>
      </c>
      <c r="AY422" s="2" cm="1">
        <f t="array" ref="AY422">TREND($AR422:$AS422,$AR$3:$AS$3,AY$1)</f>
        <v>1.7190999999999956E-2</v>
      </c>
      <c r="AZ422" s="2" cm="1">
        <f t="array" ref="AZ422">TREND($AR422:$AS422,$AR$3:$AS$3,AZ$1)</f>
        <v>1.7190999999999956E-2</v>
      </c>
      <c r="BA422" s="2" cm="1">
        <f t="array" ref="BA422">TREND($AR422:$AS422,$AR$3:$AS$3,BA$1)</f>
        <v>1.7190999999999956E-2</v>
      </c>
      <c r="BB422" s="2" cm="1">
        <f t="array" ref="BB422">TREND($AR422:$AS422,$AR$3:$AS$3,BB$1)</f>
        <v>1.7190999999999956E-2</v>
      </c>
      <c r="BC422" s="2" cm="1">
        <f t="array" ref="BC422">TREND($AR422:$AS422,$AR$3:$AS$3,BC$1)</f>
        <v>1.7190999999999956E-2</v>
      </c>
      <c r="BD422" s="2" cm="1">
        <f t="array" ref="BD422">TREND($AR422:$AS422,$AR$3:$AS$3,BD$1)</f>
        <v>1.7190999999999956E-2</v>
      </c>
      <c r="BE422" s="2" cm="1">
        <f t="array" ref="BE422">TREND($AR422:$AS422,$AR$3:$AS$3,BE$1)</f>
        <v>1.7190999999999956E-2</v>
      </c>
      <c r="BF422" s="20" cm="1">
        <f t="array" ref="BF422">TREND($AS422:$AT422,$AS$3:$AT$3,BF$1)</f>
        <v>1.5471899999999872E-2</v>
      </c>
      <c r="BG422" s="20" cm="1">
        <f t="array" ref="BG422">TREND($AS422:$AT422,$AS$3:$AT$3,BG$1)</f>
        <v>1.3752799999999898E-2</v>
      </c>
      <c r="BH422" s="20" cm="1">
        <f t="array" ref="BH422">TREND($AS422:$AT422,$AS$3:$AT$3,BH$1)</f>
        <v>1.2033699999999925E-2</v>
      </c>
      <c r="BI422" s="20" cm="1">
        <f t="array" ref="BI422">TREND($AS422:$AT422,$AS$3:$AT$3,BI$1)</f>
        <v>1.0314599999999952E-2</v>
      </c>
      <c r="BJ422" s="20" cm="1">
        <f t="array" ref="BJ422">TREND($AS422:$AT422,$AS$3:$AT$3,BJ$1)</f>
        <v>8.5954999999999782E-3</v>
      </c>
      <c r="BK422" s="20" cm="1">
        <f t="array" ref="BK422">TREND($AS422:$AT422,$AS$3:$AT$3,BK$1)</f>
        <v>6.8763999999998937E-3</v>
      </c>
      <c r="BL422" s="20" cm="1">
        <f t="array" ref="BL422">TREND($AS422:$AT422,$AS$3:$AT$3,BL$1)</f>
        <v>5.1572999999999203E-3</v>
      </c>
      <c r="BM422" s="20" cm="1">
        <f t="array" ref="BM422">TREND($AS422:$AT422,$AS$3:$AT$3,BM$1)</f>
        <v>3.4381999999999469E-3</v>
      </c>
    </row>
    <row r="423" spans="1:65" x14ac:dyDescent="0.35">
      <c r="A423" t="str">
        <f>IF(BYDem!B421="","\I:",BYDem!B421)</f>
        <v>EU_north</v>
      </c>
      <c r="B423" t="str">
        <f>BYDem!E421</f>
        <v>ONO</v>
      </c>
      <c r="C423" t="str">
        <f t="shared" si="142"/>
        <v>ONO</v>
      </c>
      <c r="D423" s="4">
        <f>SUMIFS(BYDem!$M$2:$M$2000,BYDem!$B$2:$B$2000,Demands!$A423,BYDem!$E$2:$E$2000,Demands!$B423)</f>
        <v>9.7570233900000005</v>
      </c>
      <c r="E423" s="4">
        <f t="shared" si="123"/>
        <v>9.8022481267268642</v>
      </c>
      <c r="F423" s="4">
        <f t="shared" si="124"/>
        <v>10.229334858322119</v>
      </c>
      <c r="G423" s="4">
        <f t="shared" si="125"/>
        <v>10.619186538694768</v>
      </c>
      <c r="H423" s="4">
        <f t="shared" si="126"/>
        <v>10.936584500724573</v>
      </c>
      <c r="I423" s="4">
        <f t="shared" si="127"/>
        <v>11.223716591758345</v>
      </c>
      <c r="J423" s="4">
        <f t="shared" si="128"/>
        <v>11.499038357600279</v>
      </c>
      <c r="K423" s="4">
        <f t="shared" si="129"/>
        <v>11.767813458043236</v>
      </c>
      <c r="L423" s="4">
        <f t="shared" si="130"/>
        <v>12.035096613044107</v>
      </c>
      <c r="M423" s="4">
        <f t="shared" si="131"/>
        <v>12.3076568083609</v>
      </c>
      <c r="N423" s="4">
        <f t="shared" si="132"/>
        <v>12.556421303660725</v>
      </c>
      <c r="O423" s="4">
        <f t="shared" si="133"/>
        <v>12.766389338779549</v>
      </c>
      <c r="P423" s="4">
        <f t="shared" si="134"/>
        <v>12.935887816328728</v>
      </c>
      <c r="Q423" s="4">
        <f t="shared" si="135"/>
        <v>13.068244035577084</v>
      </c>
      <c r="R423" s="4">
        <f t="shared" si="136"/>
        <v>13.166999670681205</v>
      </c>
      <c r="S423" s="4">
        <f t="shared" si="137"/>
        <v>13.23734535943326</v>
      </c>
      <c r="T423" s="4">
        <f t="shared" si="138"/>
        <v>13.28480784798742</v>
      </c>
      <c r="U423" s="4">
        <f t="shared" si="139"/>
        <v>13.313094218863139</v>
      </c>
      <c r="W423" s="5" t="str">
        <f>VLOOKUP(C423&amp;A423,Driver_elast!$A$2:$D$1161,4,FALSE)</f>
        <v>GDP</v>
      </c>
      <c r="X423" s="5">
        <v>1</v>
      </c>
      <c r="Y423" s="2">
        <f>SUMIFS('Growth rates'!D$4:D$999,'Growth rates'!$B$4:$B$999,Demands!$A423,'Growth rates'!$C$4:$C$999,$W423)</f>
        <v>1</v>
      </c>
      <c r="Z423" s="2">
        <f>SUMIFS('Growth rates'!E$4:E$999,'Growth rates'!$B$4:$B$999,Demands!$A423,'Growth rates'!$C$4:$C$999,$W423)</f>
        <v>1.0124924417722172</v>
      </c>
      <c r="AA423" s="2">
        <f>SUMIFS('Growth rates'!F$4:F$999,'Growth rates'!$B$4:$B$999,Demands!$A423,'Growth rates'!$C$4:$C$999,$W423)</f>
        <v>1.1313894180791468</v>
      </c>
      <c r="AB423" s="2">
        <f>SUMIFS('Growth rates'!G$4:G$999,'Growth rates'!$B$4:$B$999,Demands!$A423,'Growth rates'!$C$4:$C$999,$W423)</f>
        <v>1.2476018956293682</v>
      </c>
      <c r="AC423" s="2">
        <f>SUMIFS('Growth rates'!H$4:H$999,'Growth rates'!$B$4:$B$999,Demands!$A423,'Growth rates'!$C$4:$C$999,$W423)</f>
        <v>1.3481045524696527</v>
      </c>
      <c r="AD423" s="2">
        <f>SUMIFS('Growth rates'!I$4:I$999,'Growth rates'!$B$4:$B$999,Demands!$A423,'Growth rates'!$C$4:$C$999,$W423)</f>
        <v>1.4434966127463638</v>
      </c>
      <c r="AE423" s="2">
        <f>SUMIFS('Growth rates'!J$4:J$999,'Growth rates'!$B$4:$B$999,Demands!$A423,'Growth rates'!$C$4:$C$999,$W423)</f>
        <v>1.5389317398480489</v>
      </c>
      <c r="AF423" s="2">
        <f>SUMIFS('Growth rates'!K$4:K$999,'Growth rates'!$B$4:$B$999,Demands!$A423,'Growth rates'!$C$4:$C$999,$W423)</f>
        <v>1.6358789910265963</v>
      </c>
      <c r="AG423" s="2">
        <f>SUMIFS('Growth rates'!L$4:L$999,'Growth rates'!$B$4:$B$999,Demands!$A423,'Growth rates'!$C$4:$C$999,$W423)</f>
        <v>1.736020843577655</v>
      </c>
      <c r="AH423" s="2">
        <f>SUMIFS('Growth rates'!M$4:M$999,'Growth rates'!$B$4:$B$999,Demands!$A423,'Growth rates'!$C$4:$C$999,$W423)</f>
        <v>1.8419843738246346</v>
      </c>
      <c r="AI423" s="2">
        <f>SUMIFS('Growth rates'!N$4:N$999,'Growth rates'!$B$4:$B$999,Demands!$A423,'Growth rates'!$C$4:$C$999,$W423)</f>
        <v>1.9534767273577125</v>
      </c>
      <c r="AJ423" s="2">
        <f>SUMIFS('Growth rates'!O$4:O$999,'Growth rates'!$B$4:$B$999,Demands!$A423,'Growth rates'!$C$4:$C$999,$W423)</f>
        <v>2.0635277778149961</v>
      </c>
      <c r="AK423" s="2">
        <f>SUMIFS('Growth rates'!P$4:P$999,'Growth rates'!$B$4:$B$999,Demands!$A423,'Growth rates'!$C$4:$C$999,$W423)</f>
        <v>2.1690147018655974</v>
      </c>
      <c r="AL423" s="2">
        <f>SUMIFS('Growth rates'!Q$4:Q$999,'Growth rates'!$B$4:$B$999,Demands!$A423,'Growth rates'!$C$4:$C$999,$W423)</f>
        <v>2.2687038742341525</v>
      </c>
      <c r="AM423" s="2">
        <f>SUMIFS('Growth rates'!R$4:R$999,'Growth rates'!$B$4:$B$999,Demands!$A423,'Growth rates'!$C$4:$C$999,$W423)</f>
        <v>2.3611185813443316</v>
      </c>
      <c r="AN423" s="2">
        <f>SUMIFS('Growth rates'!S$4:S$999,'Growth rates'!$B$4:$B$999,Demands!$A423,'Growth rates'!$C$4:$C$999,$W423)</f>
        <v>2.446114310072335</v>
      </c>
      <c r="AO423" s="2">
        <f>SUMIFS('Growth rates'!T$4:T$999,'Growth rates'!$B$4:$B$999,Demands!$A423,'Growth rates'!$C$4:$C$999,$W423)</f>
        <v>2.5249084160040915</v>
      </c>
      <c r="AP423" s="2">
        <f>SUMIFS('Growth rates'!U$4:U$999,'Growth rates'!$B$4:$B$999,Demands!$A423,'Growth rates'!$C$4:$C$999,$W423)</f>
        <v>2.5973563860157998</v>
      </c>
      <c r="AR423">
        <f>VLOOKUP(C423&amp;A423,Driver_elast!$A$2:$E$1161,5,FALSE)</f>
        <v>0.37103199999999997</v>
      </c>
      <c r="AS423">
        <f t="shared" si="140"/>
        <v>0.37103199999999997</v>
      </c>
      <c r="AT423">
        <f t="shared" si="141"/>
        <v>7.4206399999999992E-2</v>
      </c>
      <c r="AV423" s="2" cm="1">
        <f t="array" ref="AV423">TREND($AR423:$AS423,$AR$3:$AS$3,AV$1)</f>
        <v>0.37103199999999997</v>
      </c>
      <c r="AW423" s="2" cm="1">
        <f t="array" ref="AW423">TREND($AR423:$AS423,$AR$3:$AS$3,AW$1)</f>
        <v>0.37103199999999997</v>
      </c>
      <c r="AX423" s="2" cm="1">
        <f t="array" ref="AX423">TREND($AR423:$AS423,$AR$3:$AS$3,AX$1)</f>
        <v>0.37103199999999997</v>
      </c>
      <c r="AY423" s="2" cm="1">
        <f t="array" ref="AY423">TREND($AR423:$AS423,$AR$3:$AS$3,AY$1)</f>
        <v>0.37103199999999997</v>
      </c>
      <c r="AZ423" s="2" cm="1">
        <f t="array" ref="AZ423">TREND($AR423:$AS423,$AR$3:$AS$3,AZ$1)</f>
        <v>0.37103199999999997</v>
      </c>
      <c r="BA423" s="2" cm="1">
        <f t="array" ref="BA423">TREND($AR423:$AS423,$AR$3:$AS$3,BA$1)</f>
        <v>0.37103199999999997</v>
      </c>
      <c r="BB423" s="2" cm="1">
        <f t="array" ref="BB423">TREND($AR423:$AS423,$AR$3:$AS$3,BB$1)</f>
        <v>0.37103199999999997</v>
      </c>
      <c r="BC423" s="2" cm="1">
        <f t="array" ref="BC423">TREND($AR423:$AS423,$AR$3:$AS$3,BC$1)</f>
        <v>0.37103199999999997</v>
      </c>
      <c r="BD423" s="2" cm="1">
        <f t="array" ref="BD423">TREND($AR423:$AS423,$AR$3:$AS$3,BD$1)</f>
        <v>0.37103199999999997</v>
      </c>
      <c r="BE423" s="2" cm="1">
        <f t="array" ref="BE423">TREND($AR423:$AS423,$AR$3:$AS$3,BE$1)</f>
        <v>0.37103199999999997</v>
      </c>
      <c r="BF423" s="20" cm="1">
        <f t="array" ref="BF423">TREND($AS423:$AT423,$AS$3:$AT$3,BF$1)</f>
        <v>0.33392879999999892</v>
      </c>
      <c r="BG423" s="20" cm="1">
        <f t="array" ref="BG423">TREND($AS423:$AT423,$AS$3:$AT$3,BG$1)</f>
        <v>0.29682560000000002</v>
      </c>
      <c r="BH423" s="20" cm="1">
        <f t="array" ref="BH423">TREND($AS423:$AT423,$AS$3:$AT$3,BH$1)</f>
        <v>0.25972239999999935</v>
      </c>
      <c r="BI423" s="20" cm="1">
        <f t="array" ref="BI423">TREND($AS423:$AT423,$AS$3:$AT$3,BI$1)</f>
        <v>0.22261920000000046</v>
      </c>
      <c r="BJ423" s="20" cm="1">
        <f t="array" ref="BJ423">TREND($AS423:$AT423,$AS$3:$AT$3,BJ$1)</f>
        <v>0.18551599999999979</v>
      </c>
      <c r="BK423" s="20" cm="1">
        <f t="array" ref="BK423">TREND($AS423:$AT423,$AS$3:$AT$3,BK$1)</f>
        <v>0.14841279999999912</v>
      </c>
      <c r="BL423" s="20" cm="1">
        <f t="array" ref="BL423">TREND($AS423:$AT423,$AS$3:$AT$3,BL$1)</f>
        <v>0.11130960000000023</v>
      </c>
      <c r="BM423" s="20" cm="1">
        <f t="array" ref="BM423">TREND($AS423:$AT423,$AS$3:$AT$3,BM$1)</f>
        <v>7.4206399999999562E-2</v>
      </c>
    </row>
    <row r="424" spans="1:65" x14ac:dyDescent="0.35">
      <c r="A424" t="str">
        <f>IF(BYDem!B422="","\I:",BYDem!B422)</f>
        <v>EU_north</v>
      </c>
      <c r="B424" t="str">
        <f>BYDem!E422</f>
        <v>RCK</v>
      </c>
      <c r="C424" t="str">
        <f t="shared" si="142"/>
        <v>RCK</v>
      </c>
      <c r="D424" s="4">
        <f>SUMIFS(BYDem!$M$2:$M$2000,BYDem!$B$2:$B$2000,Demands!$A424,BYDem!$E$2:$E$2000,Demands!$B424)</f>
        <v>24.5020041066518</v>
      </c>
      <c r="E424" s="4">
        <f t="shared" si="123"/>
        <v>24.598200712874995</v>
      </c>
      <c r="F424" s="4">
        <f t="shared" si="124"/>
        <v>25.079494918168763</v>
      </c>
      <c r="G424" s="4">
        <f t="shared" si="125"/>
        <v>25.409117622055859</v>
      </c>
      <c r="H424" s="4">
        <f t="shared" si="126"/>
        <v>25.718810866126699</v>
      </c>
      <c r="I424" s="4">
        <f t="shared" si="127"/>
        <v>26.046903188209242</v>
      </c>
      <c r="J424" s="4">
        <f t="shared" si="128"/>
        <v>26.432087351595261</v>
      </c>
      <c r="K424" s="4">
        <f t="shared" si="129"/>
        <v>26.90948219354668</v>
      </c>
      <c r="L424" s="4">
        <f t="shared" si="130"/>
        <v>27.348536888754246</v>
      </c>
      <c r="M424" s="4">
        <f t="shared" si="131"/>
        <v>27.76034836057157</v>
      </c>
      <c r="N424" s="4">
        <f t="shared" si="132"/>
        <v>28.104550086775188</v>
      </c>
      <c r="O424" s="4">
        <f t="shared" si="133"/>
        <v>28.410462635653182</v>
      </c>
      <c r="P424" s="4">
        <f t="shared" si="134"/>
        <v>28.671023188370658</v>
      </c>
      <c r="Q424" s="4">
        <f t="shared" si="135"/>
        <v>28.862040030918429</v>
      </c>
      <c r="R424" s="4">
        <f t="shared" si="136"/>
        <v>28.969945255008795</v>
      </c>
      <c r="S424" s="4">
        <f t="shared" si="137"/>
        <v>29.013539545394885</v>
      </c>
      <c r="T424" s="4">
        <f t="shared" si="138"/>
        <v>29.02932147198452</v>
      </c>
      <c r="U424" s="4">
        <f t="shared" si="139"/>
        <v>29.037150666307294</v>
      </c>
      <c r="W424" s="5" t="str">
        <f>VLOOKUP(C424&amp;A424,Driver_elast!$A$2:$D$1161,4,FALSE)</f>
        <v>POP</v>
      </c>
      <c r="X424" s="5">
        <v>1</v>
      </c>
      <c r="Y424" s="2">
        <f>SUMIFS('Growth rates'!D$4:D$999,'Growth rates'!$B$4:$B$999,Demands!$A424,'Growth rates'!$C$4:$C$999,$W424)</f>
        <v>1</v>
      </c>
      <c r="Z424" s="2">
        <f>SUMIFS('Growth rates'!E$4:E$999,'Growth rates'!$B$4:$B$999,Demands!$A424,'Growth rates'!$C$4:$C$999,$W424)</f>
        <v>1.0032769962832506</v>
      </c>
      <c r="AA424" s="2">
        <f>SUMIFS('Growth rates'!F$4:F$999,'Growth rates'!$B$4:$B$999,Demands!$A424,'Growth rates'!$C$4:$C$999,$W424)</f>
        <v>1.0196619776995037</v>
      </c>
      <c r="AB424" s="2">
        <f>SUMIFS('Growth rates'!G$4:G$999,'Growth rates'!$B$4:$B$999,Demands!$A424,'Growth rates'!$C$4:$C$999,$W424)</f>
        <v>1.0308479145540386</v>
      </c>
      <c r="AC424" s="2">
        <f>SUMIFS('Growth rates'!H$4:H$999,'Growth rates'!$B$4:$B$999,Demands!$A424,'Growth rates'!$C$4:$C$999,$W424)</f>
        <v>1.041334993828086</v>
      </c>
      <c r="AD424" s="2">
        <f>SUMIFS('Growth rates'!I$4:I$999,'Growth rates'!$B$4:$B$999,Demands!$A424,'Growth rates'!$C$4:$C$999,$W424)</f>
        <v>1.0524229998245305</v>
      </c>
      <c r="AE424" s="2">
        <f>SUMIFS('Growth rates'!J$4:J$999,'Growth rates'!$B$4:$B$999,Demands!$A424,'Growth rates'!$C$4:$C$999,$W424)</f>
        <v>1.0654133382180788</v>
      </c>
      <c r="AF424" s="2">
        <f>SUMIFS('Growth rates'!K$4:K$999,'Growth rates'!$B$4:$B$999,Demands!$A424,'Growth rates'!$C$4:$C$999,$W424)</f>
        <v>1.0814746938185236</v>
      </c>
      <c r="AG424" s="2">
        <f>SUMIFS('Growth rates'!L$4:L$999,'Growth rates'!$B$4:$B$999,Demands!$A424,'Growth rates'!$C$4:$C$999,$W424)</f>
        <v>1.0962028185316277</v>
      </c>
      <c r="AH424" s="2">
        <f>SUMIFS('Growth rates'!M$4:M$999,'Growth rates'!$B$4:$B$999,Demands!$A424,'Growth rates'!$C$4:$C$999,$W424)</f>
        <v>1.1099804024324544</v>
      </c>
      <c r="AI424" s="2">
        <f>SUMIFS('Growth rates'!N$4:N$999,'Growth rates'!$B$4:$B$999,Demands!$A424,'Growth rates'!$C$4:$C$999,$W424)</f>
        <v>1.1227441656950095</v>
      </c>
      <c r="AJ424" s="2">
        <f>SUMIFS('Growth rates'!O$4:O$999,'Growth rates'!$B$4:$B$999,Demands!$A424,'Growth rates'!$C$4:$C$999,$W424)</f>
        <v>1.135494726358437</v>
      </c>
      <c r="AK424" s="2">
        <f>SUMIFS('Growth rates'!P$4:P$999,'Growth rates'!$B$4:$B$999,Demands!$A424,'Growth rates'!$C$4:$C$999,$W424)</f>
        <v>1.1479122572494846</v>
      </c>
      <c r="AL424" s="2">
        <f>SUMIFS('Growth rates'!Q$4:Q$999,'Growth rates'!$B$4:$B$999,Demands!$A424,'Growth rates'!$C$4:$C$999,$W424)</f>
        <v>1.1585513285506819</v>
      </c>
      <c r="AM424" s="2">
        <f>SUMIFS('Growth rates'!R$4:R$999,'Growth rates'!$B$4:$B$999,Demands!$A424,'Growth rates'!$C$4:$C$999,$W424)</f>
        <v>1.1657819983311357</v>
      </c>
      <c r="AN424" s="2">
        <f>SUMIFS('Growth rates'!S$4:S$999,'Growth rates'!$B$4:$B$999,Demands!$A424,'Growth rates'!$C$4:$C$999,$W424)</f>
        <v>1.1694426389825796</v>
      </c>
      <c r="AO424" s="2">
        <f>SUMIFS('Growth rates'!T$4:T$999,'Growth rates'!$B$4:$B$999,Demands!$A424,'Growth rates'!$C$4:$C$999,$W424)</f>
        <v>1.1712124821393155</v>
      </c>
      <c r="AP424" s="2">
        <f>SUMIFS('Growth rates'!U$4:U$999,'Growth rates'!$B$4:$B$999,Demands!$A424,'Growth rates'!$C$4:$C$999,$W424)</f>
        <v>1.1725307500809783</v>
      </c>
      <c r="AR424">
        <f>VLOOKUP(C424&amp;A424,Driver_elast!$A$2:$E$1161,5,FALSE)</f>
        <v>1.19807</v>
      </c>
      <c r="AS424">
        <f t="shared" si="140"/>
        <v>1.19807</v>
      </c>
      <c r="AT424">
        <f t="shared" si="141"/>
        <v>0.23961399999999999</v>
      </c>
      <c r="AV424" s="2" cm="1">
        <f t="array" ref="AV424">TREND($AR424:$AS424,$AR$3:$AS$3,AV$1)</f>
        <v>1.19807</v>
      </c>
      <c r="AW424" s="2" cm="1">
        <f t="array" ref="AW424">TREND($AR424:$AS424,$AR$3:$AS$3,AW$1)</f>
        <v>1.19807</v>
      </c>
      <c r="AX424" s="2" cm="1">
        <f t="array" ref="AX424">TREND($AR424:$AS424,$AR$3:$AS$3,AX$1)</f>
        <v>1.19807</v>
      </c>
      <c r="AY424" s="2" cm="1">
        <f t="array" ref="AY424">TREND($AR424:$AS424,$AR$3:$AS$3,AY$1)</f>
        <v>1.19807</v>
      </c>
      <c r="AZ424" s="2" cm="1">
        <f t="array" ref="AZ424">TREND($AR424:$AS424,$AR$3:$AS$3,AZ$1)</f>
        <v>1.19807</v>
      </c>
      <c r="BA424" s="2" cm="1">
        <f t="array" ref="BA424">TREND($AR424:$AS424,$AR$3:$AS$3,BA$1)</f>
        <v>1.19807</v>
      </c>
      <c r="BB424" s="2" cm="1">
        <f t="array" ref="BB424">TREND($AR424:$AS424,$AR$3:$AS$3,BB$1)</f>
        <v>1.19807</v>
      </c>
      <c r="BC424" s="2" cm="1">
        <f t="array" ref="BC424">TREND($AR424:$AS424,$AR$3:$AS$3,BC$1)</f>
        <v>1.19807</v>
      </c>
      <c r="BD424" s="2" cm="1">
        <f t="array" ref="BD424">TREND($AR424:$AS424,$AR$3:$AS$3,BD$1)</f>
        <v>1.19807</v>
      </c>
      <c r="BE424" s="2" cm="1">
        <f t="array" ref="BE424">TREND($AR424:$AS424,$AR$3:$AS$3,BE$1)</f>
        <v>1.19807</v>
      </c>
      <c r="BF424" s="20" cm="1">
        <f t="array" ref="BF424">TREND($AS424:$AT424,$AS$3:$AT$3,BF$1)</f>
        <v>1.0782629999999997</v>
      </c>
      <c r="BG424" s="20" cm="1">
        <f t="array" ref="BG424">TREND($AS424:$AT424,$AS$3:$AT$3,BG$1)</f>
        <v>0.9584559999999982</v>
      </c>
      <c r="BH424" s="20" cm="1">
        <f t="array" ref="BH424">TREND($AS424:$AT424,$AS$3:$AT$3,BH$1)</f>
        <v>0.83864899999999665</v>
      </c>
      <c r="BI424" s="20" cm="1">
        <f t="array" ref="BI424">TREND($AS424:$AT424,$AS$3:$AT$3,BI$1)</f>
        <v>0.7188420000000022</v>
      </c>
      <c r="BJ424" s="20" cm="1">
        <f t="array" ref="BJ424">TREND($AS424:$AT424,$AS$3:$AT$3,BJ$1)</f>
        <v>0.59903500000000065</v>
      </c>
      <c r="BK424" s="20" cm="1">
        <f t="array" ref="BK424">TREND($AS424:$AT424,$AS$3:$AT$3,BK$1)</f>
        <v>0.4792279999999991</v>
      </c>
      <c r="BL424" s="20" cm="1">
        <f t="array" ref="BL424">TREND($AS424:$AT424,$AS$3:$AT$3,BL$1)</f>
        <v>0.35942099999999755</v>
      </c>
      <c r="BM424" s="20" cm="1">
        <f t="array" ref="BM424">TREND($AS424:$AT424,$AS$3:$AT$3,BM$1)</f>
        <v>0.2396140000000031</v>
      </c>
    </row>
    <row r="425" spans="1:65" x14ac:dyDescent="0.35">
      <c r="A425" t="str">
        <f>IF(BYDem!B423="","\I:",BYDem!B423)</f>
        <v>EU_north</v>
      </c>
      <c r="B425" t="str">
        <f>BYDem!E423</f>
        <v>REA</v>
      </c>
      <c r="C425" t="str">
        <f t="shared" si="142"/>
        <v>REA</v>
      </c>
      <c r="D425" s="4">
        <f>SUMIFS(BYDem!$M$2:$M$2000,BYDem!$B$2:$B$2000,Demands!$A425,BYDem!$E$2:$E$2000,Demands!$B425)</f>
        <v>110.432073449721</v>
      </c>
      <c r="E425" s="4">
        <f t="shared" si="123"/>
        <v>112.20504646513658</v>
      </c>
      <c r="F425" s="4">
        <f t="shared" si="124"/>
        <v>129.13871192098662</v>
      </c>
      <c r="G425" s="4">
        <f t="shared" si="125"/>
        <v>146.18605350146183</v>
      </c>
      <c r="H425" s="4">
        <f t="shared" si="126"/>
        <v>161.32051678173585</v>
      </c>
      <c r="I425" s="4">
        <f t="shared" si="127"/>
        <v>175.99077720634116</v>
      </c>
      <c r="J425" s="4">
        <f t="shared" si="128"/>
        <v>190.94424644736841</v>
      </c>
      <c r="K425" s="4">
        <f t="shared" si="129"/>
        <v>206.40327804593605</v>
      </c>
      <c r="L425" s="4">
        <f t="shared" si="130"/>
        <v>222.64157959357482</v>
      </c>
      <c r="M425" s="4">
        <f t="shared" si="131"/>
        <v>240.10652865836695</v>
      </c>
      <c r="N425" s="4">
        <f t="shared" si="132"/>
        <v>256.91643080833751</v>
      </c>
      <c r="O425" s="4">
        <f t="shared" si="133"/>
        <v>271.79726861189977</v>
      </c>
      <c r="P425" s="4">
        <f t="shared" si="134"/>
        <v>284.29672146305455</v>
      </c>
      <c r="Q425" s="4">
        <f t="shared" si="135"/>
        <v>294.3722575276671</v>
      </c>
      <c r="R425" s="4">
        <f t="shared" si="136"/>
        <v>302.07756062586054</v>
      </c>
      <c r="S425" s="4">
        <f t="shared" si="137"/>
        <v>307.66763164005766</v>
      </c>
      <c r="T425" s="4">
        <f t="shared" si="138"/>
        <v>311.48865429130086</v>
      </c>
      <c r="U425" s="4">
        <f t="shared" si="139"/>
        <v>313.78592610827911</v>
      </c>
      <c r="W425" s="5" t="str">
        <f>VLOOKUP(C425&amp;A425,Driver_elast!$A$2:$D$1161,4,FALSE)</f>
        <v>GDP</v>
      </c>
      <c r="X425" s="5">
        <v>0</v>
      </c>
      <c r="Y425" s="2">
        <f>SUMIFS('Growth rates'!D$4:D$999,'Growth rates'!$B$4:$B$999,Demands!$A425,'Growth rates'!$C$4:$C$999,$W425)</f>
        <v>1</v>
      </c>
      <c r="Z425" s="2">
        <f>SUMIFS('Growth rates'!E$4:E$999,'Growth rates'!$B$4:$B$999,Demands!$A425,'Growth rates'!$C$4:$C$999,$W425)</f>
        <v>1.0124924417722172</v>
      </c>
      <c r="AA425" s="2">
        <f>SUMIFS('Growth rates'!F$4:F$999,'Growth rates'!$B$4:$B$999,Demands!$A425,'Growth rates'!$C$4:$C$999,$W425)</f>
        <v>1.1313894180791468</v>
      </c>
      <c r="AB425" s="2">
        <f>SUMIFS('Growth rates'!G$4:G$999,'Growth rates'!$B$4:$B$999,Demands!$A425,'Growth rates'!$C$4:$C$999,$W425)</f>
        <v>1.2476018956293682</v>
      </c>
      <c r="AC425" s="2">
        <f>SUMIFS('Growth rates'!H$4:H$999,'Growth rates'!$B$4:$B$999,Demands!$A425,'Growth rates'!$C$4:$C$999,$W425)</f>
        <v>1.3481045524696527</v>
      </c>
      <c r="AD425" s="2">
        <f>SUMIFS('Growth rates'!I$4:I$999,'Growth rates'!$B$4:$B$999,Demands!$A425,'Growth rates'!$C$4:$C$999,$W425)</f>
        <v>1.4434966127463638</v>
      </c>
      <c r="AE425" s="2">
        <f>SUMIFS('Growth rates'!J$4:J$999,'Growth rates'!$B$4:$B$999,Demands!$A425,'Growth rates'!$C$4:$C$999,$W425)</f>
        <v>1.5389317398480489</v>
      </c>
      <c r="AF425" s="2">
        <f>SUMIFS('Growth rates'!K$4:K$999,'Growth rates'!$B$4:$B$999,Demands!$A425,'Growth rates'!$C$4:$C$999,$W425)</f>
        <v>1.6358789910265963</v>
      </c>
      <c r="AG425" s="2">
        <f>SUMIFS('Growth rates'!L$4:L$999,'Growth rates'!$B$4:$B$999,Demands!$A425,'Growth rates'!$C$4:$C$999,$W425)</f>
        <v>1.736020843577655</v>
      </c>
      <c r="AH425" s="2">
        <f>SUMIFS('Growth rates'!M$4:M$999,'Growth rates'!$B$4:$B$999,Demands!$A425,'Growth rates'!$C$4:$C$999,$W425)</f>
        <v>1.8419843738246346</v>
      </c>
      <c r="AI425" s="2">
        <f>SUMIFS('Growth rates'!N$4:N$999,'Growth rates'!$B$4:$B$999,Demands!$A425,'Growth rates'!$C$4:$C$999,$W425)</f>
        <v>1.9534767273577125</v>
      </c>
      <c r="AJ425" s="2">
        <f>SUMIFS('Growth rates'!O$4:O$999,'Growth rates'!$B$4:$B$999,Demands!$A425,'Growth rates'!$C$4:$C$999,$W425)</f>
        <v>2.0635277778149961</v>
      </c>
      <c r="AK425" s="2">
        <f>SUMIFS('Growth rates'!P$4:P$999,'Growth rates'!$B$4:$B$999,Demands!$A425,'Growth rates'!$C$4:$C$999,$W425)</f>
        <v>2.1690147018655974</v>
      </c>
      <c r="AL425" s="2">
        <f>SUMIFS('Growth rates'!Q$4:Q$999,'Growth rates'!$B$4:$B$999,Demands!$A425,'Growth rates'!$C$4:$C$999,$W425)</f>
        <v>2.2687038742341525</v>
      </c>
      <c r="AM425" s="2">
        <f>SUMIFS('Growth rates'!R$4:R$999,'Growth rates'!$B$4:$B$999,Demands!$A425,'Growth rates'!$C$4:$C$999,$W425)</f>
        <v>2.3611185813443316</v>
      </c>
      <c r="AN425" s="2">
        <f>SUMIFS('Growth rates'!S$4:S$999,'Growth rates'!$B$4:$B$999,Demands!$A425,'Growth rates'!$C$4:$C$999,$W425)</f>
        <v>2.446114310072335</v>
      </c>
      <c r="AO425" s="2">
        <f>SUMIFS('Growth rates'!T$4:T$999,'Growth rates'!$B$4:$B$999,Demands!$A425,'Growth rates'!$C$4:$C$999,$W425)</f>
        <v>2.5249084160040915</v>
      </c>
      <c r="AP425" s="2">
        <f>SUMIFS('Growth rates'!U$4:U$999,'Growth rates'!$B$4:$B$999,Demands!$A425,'Growth rates'!$C$4:$C$999,$W425)</f>
        <v>2.5973563860157998</v>
      </c>
      <c r="AR425">
        <f>VLOOKUP(C425&amp;A425,Driver_elast!$A$2:$E$1161,5,FALSE)</f>
        <v>1.2851669999999999</v>
      </c>
      <c r="AS425">
        <f t="shared" si="140"/>
        <v>1.2851669999999999</v>
      </c>
      <c r="AT425">
        <f t="shared" si="141"/>
        <v>0.25703339999999997</v>
      </c>
      <c r="AV425" s="2" cm="1">
        <f t="array" ref="AV425">TREND($AR425:$AS425,$AR$3:$AS$3,AV$1)</f>
        <v>1.2851669999999999</v>
      </c>
      <c r="AW425" s="2" cm="1">
        <f t="array" ref="AW425">TREND($AR425:$AS425,$AR$3:$AS$3,AW$1)</f>
        <v>1.2851669999999999</v>
      </c>
      <c r="AX425" s="2" cm="1">
        <f t="array" ref="AX425">TREND($AR425:$AS425,$AR$3:$AS$3,AX$1)</f>
        <v>1.2851669999999999</v>
      </c>
      <c r="AY425" s="2" cm="1">
        <f t="array" ref="AY425">TREND($AR425:$AS425,$AR$3:$AS$3,AY$1)</f>
        <v>1.2851669999999999</v>
      </c>
      <c r="AZ425" s="2" cm="1">
        <f t="array" ref="AZ425">TREND($AR425:$AS425,$AR$3:$AS$3,AZ$1)</f>
        <v>1.2851669999999999</v>
      </c>
      <c r="BA425" s="2" cm="1">
        <f t="array" ref="BA425">TREND($AR425:$AS425,$AR$3:$AS$3,BA$1)</f>
        <v>1.2851669999999999</v>
      </c>
      <c r="BB425" s="2" cm="1">
        <f t="array" ref="BB425">TREND($AR425:$AS425,$AR$3:$AS$3,BB$1)</f>
        <v>1.2851669999999999</v>
      </c>
      <c r="BC425" s="2" cm="1">
        <f t="array" ref="BC425">TREND($AR425:$AS425,$AR$3:$AS$3,BC$1)</f>
        <v>1.2851669999999999</v>
      </c>
      <c r="BD425" s="2" cm="1">
        <f t="array" ref="BD425">TREND($AR425:$AS425,$AR$3:$AS$3,BD$1)</f>
        <v>1.2851669999999999</v>
      </c>
      <c r="BE425" s="2" cm="1">
        <f t="array" ref="BE425">TREND($AR425:$AS425,$AR$3:$AS$3,BE$1)</f>
        <v>1.2851669999999999</v>
      </c>
      <c r="BF425" s="20" cm="1">
        <f t="array" ref="BF425">TREND($AS425:$AT425,$AS$3:$AT$3,BF$1)</f>
        <v>1.1566502999999955</v>
      </c>
      <c r="BG425" s="20" cm="1">
        <f t="array" ref="BG425">TREND($AS425:$AT425,$AS$3:$AT$3,BG$1)</f>
        <v>1.0281335999999968</v>
      </c>
      <c r="BH425" s="20" cm="1">
        <f t="array" ref="BH425">TREND($AS425:$AT425,$AS$3:$AT$3,BH$1)</f>
        <v>0.89961689999999805</v>
      </c>
      <c r="BI425" s="20" cm="1">
        <f t="array" ref="BI425">TREND($AS425:$AT425,$AS$3:$AT$3,BI$1)</f>
        <v>0.77110019999999935</v>
      </c>
      <c r="BJ425" s="20" cm="1">
        <f t="array" ref="BJ425">TREND($AS425:$AT425,$AS$3:$AT$3,BJ$1)</f>
        <v>0.64258350000000064</v>
      </c>
      <c r="BK425" s="20" cm="1">
        <f t="array" ref="BK425">TREND($AS425:$AT425,$AS$3:$AT$3,BK$1)</f>
        <v>0.51406679999999483</v>
      </c>
      <c r="BL425" s="20" cm="1">
        <f t="array" ref="BL425">TREND($AS425:$AT425,$AS$3:$AT$3,BL$1)</f>
        <v>0.38555009999999612</v>
      </c>
      <c r="BM425" s="20" cm="1">
        <f t="array" ref="BM425">TREND($AS425:$AT425,$AS$3:$AT$3,BM$1)</f>
        <v>0.25703339999999741</v>
      </c>
    </row>
    <row r="426" spans="1:65" x14ac:dyDescent="0.35">
      <c r="A426" t="str">
        <f>IF(BYDem!B424="","\I:",BYDem!B424)</f>
        <v>EU_north</v>
      </c>
      <c r="B426" t="str">
        <f>BYDem!E424</f>
        <v>RHW</v>
      </c>
      <c r="C426" t="str">
        <f t="shared" si="142"/>
        <v>RHW</v>
      </c>
      <c r="D426" s="4">
        <f>SUMIFS(BYDem!$M$2:$M$2000,BYDem!$B$2:$B$2000,Demands!$A426,BYDem!$E$2:$E$2000,Demands!$B426)</f>
        <v>69.418307484773194</v>
      </c>
      <c r="E426" s="4">
        <f t="shared" si="123"/>
        <v>70.179153812891613</v>
      </c>
      <c r="F426" s="4">
        <f t="shared" si="124"/>
        <v>78.340529137346664</v>
      </c>
      <c r="G426" s="4">
        <f t="shared" si="125"/>
        <v>86.48036489406762</v>
      </c>
      <c r="H426" s="4">
        <f t="shared" si="126"/>
        <v>93.23357389132579</v>
      </c>
      <c r="I426" s="4">
        <f t="shared" si="127"/>
        <v>99.314804637155291</v>
      </c>
      <c r="J426" s="4">
        <f t="shared" si="128"/>
        <v>104.9721665758358</v>
      </c>
      <c r="K426" s="4">
        <f t="shared" si="129"/>
        <v>110.16726130916537</v>
      </c>
      <c r="L426" s="4">
        <f t="shared" si="130"/>
        <v>115.46544016946162</v>
      </c>
      <c r="M426" s="4">
        <f t="shared" si="131"/>
        <v>120.99254869641911</v>
      </c>
      <c r="N426" s="4">
        <f t="shared" si="132"/>
        <v>126.27081582510075</v>
      </c>
      <c r="O426" s="4">
        <f t="shared" si="133"/>
        <v>130.76346191825255</v>
      </c>
      <c r="P426" s="4">
        <f t="shared" si="134"/>
        <v>134.40188414651419</v>
      </c>
      <c r="Q426" s="4">
        <f t="shared" si="135"/>
        <v>137.33362777440348</v>
      </c>
      <c r="R426" s="4">
        <f t="shared" si="136"/>
        <v>139.68749252143709</v>
      </c>
      <c r="S426" s="4">
        <f t="shared" si="137"/>
        <v>141.5176864558519</v>
      </c>
      <c r="T426" s="4">
        <f t="shared" si="138"/>
        <v>142.81903290319289</v>
      </c>
      <c r="U426" s="4">
        <f t="shared" si="139"/>
        <v>143.60558740549519</v>
      </c>
      <c r="W426" s="5" t="str">
        <f>VLOOKUP(C426&amp;A426,Driver_elast!$A$2:$D$1161,4,FALSE)</f>
        <v>GDPPCAP</v>
      </c>
      <c r="X426" s="5">
        <v>1</v>
      </c>
      <c r="Y426" s="2">
        <f>SUMIFS('Growth rates'!D$4:D$999,'Growth rates'!$B$4:$B$999,Demands!$A426,'Growth rates'!$C$4:$C$999,$W426)</f>
        <v>1</v>
      </c>
      <c r="Z426" s="2">
        <f>SUMIFS('Growth rates'!E$4:E$999,'Growth rates'!$B$4:$B$999,Demands!$A426,'Growth rates'!$C$4:$C$999,$W426)</f>
        <v>1.0091853451470576</v>
      </c>
      <c r="AA426" s="2">
        <f>SUMIFS('Growth rates'!F$4:F$999,'Growth rates'!$B$4:$B$999,Demands!$A426,'Growth rates'!$C$4:$C$999,$W426)</f>
        <v>1.1095730181404964</v>
      </c>
      <c r="AB426" s="2">
        <f>SUMIFS('Growth rates'!G$4:G$999,'Growth rates'!$B$4:$B$999,Demands!$A426,'Growth rates'!$C$4:$C$999,$W426)</f>
        <v>1.2102676621983566</v>
      </c>
      <c r="AC426" s="2">
        <f>SUMIFS('Growth rates'!H$4:H$999,'Growth rates'!$B$4:$B$999,Demands!$A426,'Growth rates'!$C$4:$C$999,$W426)</f>
        <v>1.2945925763176738</v>
      </c>
      <c r="AD426" s="2">
        <f>SUMIFS('Growth rates'!I$4:I$999,'Growth rates'!$B$4:$B$999,Demands!$A426,'Growth rates'!$C$4:$C$999,$W426)</f>
        <v>1.3715935636023111</v>
      </c>
      <c r="AE426" s="2">
        <f>SUMIFS('Growth rates'!J$4:J$999,'Growth rates'!$B$4:$B$999,Demands!$A426,'Growth rates'!$C$4:$C$999,$W426)</f>
        <v>1.44444572321756</v>
      </c>
      <c r="AF426" s="2">
        <f>SUMIFS('Growth rates'!K$4:K$999,'Growth rates'!$B$4:$B$999,Demands!$A426,'Growth rates'!$C$4:$C$999,$W426)</f>
        <v>1.5126373278791703</v>
      </c>
      <c r="AG426" s="2">
        <f>SUMIFS('Growth rates'!L$4:L$999,'Growth rates'!$B$4:$B$999,Demands!$A426,'Growth rates'!$C$4:$C$999,$W426)</f>
        <v>1.5836675606281208</v>
      </c>
      <c r="AH426" s="2">
        <f>SUMIFS('Growth rates'!M$4:M$999,'Growth rates'!$B$4:$B$999,Demands!$A426,'Growth rates'!$C$4:$C$999,$W426)</f>
        <v>1.6594746806232228</v>
      </c>
      <c r="AI426" s="2">
        <f>SUMIFS('Growth rates'!N$4:N$999,'Growth rates'!$B$4:$B$999,Demands!$A426,'Growth rates'!$C$4:$C$999,$W426)</f>
        <v>1.7399126061353913</v>
      </c>
      <c r="AJ426" s="2">
        <f>SUMIFS('Growth rates'!O$4:O$999,'Growth rates'!$B$4:$B$999,Demands!$A426,'Growth rates'!$C$4:$C$999,$W426)</f>
        <v>1.8172940216400522</v>
      </c>
      <c r="AK426" s="2">
        <f>SUMIFS('Growth rates'!P$4:P$999,'Growth rates'!$B$4:$B$999,Demands!$A426,'Growth rates'!$C$4:$C$999,$W426)</f>
        <v>1.8895300474121415</v>
      </c>
      <c r="AL426" s="2">
        <f>SUMIFS('Growth rates'!Q$4:Q$999,'Growth rates'!$B$4:$B$999,Demands!$A426,'Growth rates'!$C$4:$C$999,$W426)</f>
        <v>1.9582247400917845</v>
      </c>
      <c r="AM426" s="2">
        <f>SUMIFS('Growth rates'!R$4:R$999,'Growth rates'!$B$4:$B$999,Demands!$A426,'Growth rates'!$C$4:$C$999,$W426)</f>
        <v>2.0253517250432478</v>
      </c>
      <c r="AN426" s="2">
        <f>SUMIFS('Growth rates'!S$4:S$999,'Growth rates'!$B$4:$B$999,Demands!$A426,'Growth rates'!$C$4:$C$999,$W426)</f>
        <v>2.0916924255476572</v>
      </c>
      <c r="AO426" s="2">
        <f>SUMIFS('Growth rates'!T$4:T$999,'Growth rates'!$B$4:$B$999,Demands!$A426,'Growth rates'!$C$4:$C$999,$W426)</f>
        <v>2.1558072975726366</v>
      </c>
      <c r="AP426" s="2">
        <f>SUMIFS('Growth rates'!U$4:U$999,'Growth rates'!$B$4:$B$999,Demands!$A426,'Growth rates'!$C$4:$C$999,$W426)</f>
        <v>2.2151712318303103</v>
      </c>
      <c r="AR426">
        <f>VLOOKUP(C426&amp;A426,Driver_elast!$A$2:$E$1161,5,FALSE)</f>
        <v>1.19807</v>
      </c>
      <c r="AS426">
        <f t="shared" si="140"/>
        <v>1</v>
      </c>
      <c r="AT426">
        <f t="shared" si="141"/>
        <v>0.2</v>
      </c>
      <c r="AV426" s="2" cm="1">
        <f t="array" ref="AV426">TREND($AR426:$AS426,$AR$3:$AS$3,AV$1)</f>
        <v>1.1980700000000013</v>
      </c>
      <c r="AW426" s="2" cm="1">
        <f t="array" ref="AW426">TREND($AR426:$AS426,$AR$3:$AS$3,AW$1)</f>
        <v>1.1932390243902447</v>
      </c>
      <c r="AX426" s="2" cm="1">
        <f t="array" ref="AX426">TREND($AR426:$AS426,$AR$3:$AS$3,AX$1)</f>
        <v>1.169084146341465</v>
      </c>
      <c r="AY426" s="2" cm="1">
        <f t="array" ref="AY426">TREND($AR426:$AS426,$AR$3:$AS$3,AY$1)</f>
        <v>1.1449292682926835</v>
      </c>
      <c r="AZ426" s="2" cm="1">
        <f t="array" ref="AZ426">TREND($AR426:$AS426,$AR$3:$AS$3,AZ$1)</f>
        <v>1.1207743902439038</v>
      </c>
      <c r="BA426" s="2" cm="1">
        <f t="array" ref="BA426">TREND($AR426:$AS426,$AR$3:$AS$3,BA$1)</f>
        <v>1.0966195121951241</v>
      </c>
      <c r="BB426" s="2" cm="1">
        <f t="array" ref="BB426">TREND($AR426:$AS426,$AR$3:$AS$3,BB$1)</f>
        <v>1.0724646341463426</v>
      </c>
      <c r="BC426" s="2" cm="1">
        <f t="array" ref="BC426">TREND($AR426:$AS426,$AR$3:$AS$3,BC$1)</f>
        <v>1.0483097560975629</v>
      </c>
      <c r="BD426" s="2" cm="1">
        <f t="array" ref="BD426">TREND($AR426:$AS426,$AR$3:$AS$3,BD$1)</f>
        <v>1.0241548780487815</v>
      </c>
      <c r="BE426" s="2" cm="1">
        <f t="array" ref="BE426">TREND($AR426:$AS426,$AR$3:$AS$3,BE$1)</f>
        <v>1.0000000000000018</v>
      </c>
      <c r="BF426" s="20" cm="1">
        <f t="array" ref="BF426">TREND($AS426:$AT426,$AS$3:$AT$3,BF$1)</f>
        <v>0.90000000000000568</v>
      </c>
      <c r="BG426" s="20" cm="1">
        <f t="array" ref="BG426">TREND($AS426:$AT426,$AS$3:$AT$3,BG$1)</f>
        <v>0.80000000000000426</v>
      </c>
      <c r="BH426" s="20" cm="1">
        <f t="array" ref="BH426">TREND($AS426:$AT426,$AS$3:$AT$3,BH$1)</f>
        <v>0.70000000000000284</v>
      </c>
      <c r="BI426" s="20" cm="1">
        <f t="array" ref="BI426">TREND($AS426:$AT426,$AS$3:$AT$3,BI$1)</f>
        <v>0.60000000000000142</v>
      </c>
      <c r="BJ426" s="20" cm="1">
        <f t="array" ref="BJ426">TREND($AS426:$AT426,$AS$3:$AT$3,BJ$1)</f>
        <v>0.5</v>
      </c>
      <c r="BK426" s="20" cm="1">
        <f t="array" ref="BK426">TREND($AS426:$AT426,$AS$3:$AT$3,BK$1)</f>
        <v>0.40000000000000568</v>
      </c>
      <c r="BL426" s="20" cm="1">
        <f t="array" ref="BL426">TREND($AS426:$AT426,$AS$3:$AT$3,BL$1)</f>
        <v>0.30000000000000426</v>
      </c>
      <c r="BM426" s="20" cm="1">
        <f t="array" ref="BM426">TREND($AS426:$AT426,$AS$3:$AT$3,BM$1)</f>
        <v>0.20000000000000284</v>
      </c>
    </row>
    <row r="427" spans="1:65" x14ac:dyDescent="0.35">
      <c r="A427" t="str">
        <f>IF(BYDem!B425="","\I:",BYDem!B425)</f>
        <v>EU_north</v>
      </c>
      <c r="B427" t="str">
        <f>BYDem!E425</f>
        <v>RLI</v>
      </c>
      <c r="C427" t="str">
        <f t="shared" si="142"/>
        <v>RLI</v>
      </c>
      <c r="D427" s="4">
        <f>SUMIFS(BYDem!$M$2:$M$2000,BYDem!$B$2:$B$2000,Demands!$A427,BYDem!$E$2:$E$2000,Demands!$B427)</f>
        <v>24.892333270901599</v>
      </c>
      <c r="E427" s="4">
        <f t="shared" si="123"/>
        <v>25.136493531037271</v>
      </c>
      <c r="F427" s="4">
        <f t="shared" si="124"/>
        <v>27.45413233282283</v>
      </c>
      <c r="G427" s="4">
        <f t="shared" si="125"/>
        <v>29.668299510319137</v>
      </c>
      <c r="H427" s="4">
        <f t="shared" si="126"/>
        <v>31.544832525518586</v>
      </c>
      <c r="I427" s="4">
        <f t="shared" si="127"/>
        <v>33.297416829070727</v>
      </c>
      <c r="J427" s="4">
        <f t="shared" si="128"/>
        <v>35.025899652492178</v>
      </c>
      <c r="K427" s="4">
        <f t="shared" si="129"/>
        <v>36.758376662153466</v>
      </c>
      <c r="L427" s="4">
        <f t="shared" si="130"/>
        <v>38.525158020105778</v>
      </c>
      <c r="M427" s="4">
        <f t="shared" si="131"/>
        <v>40.371482170572648</v>
      </c>
      <c r="N427" s="4">
        <f t="shared" si="132"/>
        <v>42.09826763162026</v>
      </c>
      <c r="O427" s="4">
        <f t="shared" si="133"/>
        <v>43.587979235446255</v>
      </c>
      <c r="P427" s="4">
        <f t="shared" si="134"/>
        <v>44.812638078570721</v>
      </c>
      <c r="Q427" s="4">
        <f t="shared" si="135"/>
        <v>45.782923027188041</v>
      </c>
      <c r="R427" s="4">
        <f t="shared" si="136"/>
        <v>46.515070956174192</v>
      </c>
      <c r="S427" s="4">
        <f t="shared" si="137"/>
        <v>47.040961086334107</v>
      </c>
      <c r="T427" s="4">
        <f t="shared" si="138"/>
        <v>47.397885670968826</v>
      </c>
      <c r="U427" s="4">
        <f t="shared" si="139"/>
        <v>47.611451415511624</v>
      </c>
      <c r="W427" s="5" t="str">
        <f>VLOOKUP(C427&amp;A427,Driver_elast!$A$2:$D$1161,4,FALSE)</f>
        <v>GDP</v>
      </c>
      <c r="X427" s="5">
        <v>1</v>
      </c>
      <c r="Y427" s="2">
        <f>SUMIFS('Growth rates'!D$4:D$999,'Growth rates'!$B$4:$B$999,Demands!$A427,'Growth rates'!$C$4:$C$999,$W427)</f>
        <v>1</v>
      </c>
      <c r="Z427" s="2">
        <f>SUMIFS('Growth rates'!E$4:E$999,'Growth rates'!$B$4:$B$999,Demands!$A427,'Growth rates'!$C$4:$C$999,$W427)</f>
        <v>1.0124924417722172</v>
      </c>
      <c r="AA427" s="2">
        <f>SUMIFS('Growth rates'!F$4:F$999,'Growth rates'!$B$4:$B$999,Demands!$A427,'Growth rates'!$C$4:$C$999,$W427)</f>
        <v>1.1313894180791468</v>
      </c>
      <c r="AB427" s="2">
        <f>SUMIFS('Growth rates'!G$4:G$999,'Growth rates'!$B$4:$B$999,Demands!$A427,'Growth rates'!$C$4:$C$999,$W427)</f>
        <v>1.2476018956293682</v>
      </c>
      <c r="AC427" s="2">
        <f>SUMIFS('Growth rates'!H$4:H$999,'Growth rates'!$B$4:$B$999,Demands!$A427,'Growth rates'!$C$4:$C$999,$W427)</f>
        <v>1.3481045524696527</v>
      </c>
      <c r="AD427" s="2">
        <f>SUMIFS('Growth rates'!I$4:I$999,'Growth rates'!$B$4:$B$999,Demands!$A427,'Growth rates'!$C$4:$C$999,$W427)</f>
        <v>1.4434966127463638</v>
      </c>
      <c r="AE427" s="2">
        <f>SUMIFS('Growth rates'!J$4:J$999,'Growth rates'!$B$4:$B$999,Demands!$A427,'Growth rates'!$C$4:$C$999,$W427)</f>
        <v>1.5389317398480489</v>
      </c>
      <c r="AF427" s="2">
        <f>SUMIFS('Growth rates'!K$4:K$999,'Growth rates'!$B$4:$B$999,Demands!$A427,'Growth rates'!$C$4:$C$999,$W427)</f>
        <v>1.6358789910265963</v>
      </c>
      <c r="AG427" s="2">
        <f>SUMIFS('Growth rates'!L$4:L$999,'Growth rates'!$B$4:$B$999,Demands!$A427,'Growth rates'!$C$4:$C$999,$W427)</f>
        <v>1.736020843577655</v>
      </c>
      <c r="AH427" s="2">
        <f>SUMIFS('Growth rates'!M$4:M$999,'Growth rates'!$B$4:$B$999,Demands!$A427,'Growth rates'!$C$4:$C$999,$W427)</f>
        <v>1.8419843738246346</v>
      </c>
      <c r="AI427" s="2">
        <f>SUMIFS('Growth rates'!N$4:N$999,'Growth rates'!$B$4:$B$999,Demands!$A427,'Growth rates'!$C$4:$C$999,$W427)</f>
        <v>1.9534767273577125</v>
      </c>
      <c r="AJ427" s="2">
        <f>SUMIFS('Growth rates'!O$4:O$999,'Growth rates'!$B$4:$B$999,Demands!$A427,'Growth rates'!$C$4:$C$999,$W427)</f>
        <v>2.0635277778149961</v>
      </c>
      <c r="AK427" s="2">
        <f>SUMIFS('Growth rates'!P$4:P$999,'Growth rates'!$B$4:$B$999,Demands!$A427,'Growth rates'!$C$4:$C$999,$W427)</f>
        <v>2.1690147018655974</v>
      </c>
      <c r="AL427" s="2">
        <f>SUMIFS('Growth rates'!Q$4:Q$999,'Growth rates'!$B$4:$B$999,Demands!$A427,'Growth rates'!$C$4:$C$999,$W427)</f>
        <v>2.2687038742341525</v>
      </c>
      <c r="AM427" s="2">
        <f>SUMIFS('Growth rates'!R$4:R$999,'Growth rates'!$B$4:$B$999,Demands!$A427,'Growth rates'!$C$4:$C$999,$W427)</f>
        <v>2.3611185813443316</v>
      </c>
      <c r="AN427" s="2">
        <f>SUMIFS('Growth rates'!S$4:S$999,'Growth rates'!$B$4:$B$999,Demands!$A427,'Growth rates'!$C$4:$C$999,$W427)</f>
        <v>2.446114310072335</v>
      </c>
      <c r="AO427" s="2">
        <f>SUMIFS('Growth rates'!T$4:T$999,'Growth rates'!$B$4:$B$999,Demands!$A427,'Growth rates'!$C$4:$C$999,$W427)</f>
        <v>2.5249084160040915</v>
      </c>
      <c r="AP427" s="2">
        <f>SUMIFS('Growth rates'!U$4:U$999,'Growth rates'!$B$4:$B$999,Demands!$A427,'Growth rates'!$C$4:$C$999,$W427)</f>
        <v>2.5973563860157998</v>
      </c>
      <c r="AR427">
        <f>VLOOKUP(C427&amp;A427,Driver_elast!$A$2:$E$1161,5,FALSE)</f>
        <v>0.78516699999999995</v>
      </c>
      <c r="AS427">
        <f t="shared" si="140"/>
        <v>0.78516699999999995</v>
      </c>
      <c r="AT427">
        <f t="shared" si="141"/>
        <v>0.15703339999999999</v>
      </c>
      <c r="AV427" s="2" cm="1">
        <f t="array" ref="AV427">TREND($AR427:$AS427,$AR$3:$AS$3,AV$1)</f>
        <v>0.78516699999999995</v>
      </c>
      <c r="AW427" s="2" cm="1">
        <f t="array" ref="AW427">TREND($AR427:$AS427,$AR$3:$AS$3,AW$1)</f>
        <v>0.78516699999999995</v>
      </c>
      <c r="AX427" s="2" cm="1">
        <f t="array" ref="AX427">TREND($AR427:$AS427,$AR$3:$AS$3,AX$1)</f>
        <v>0.78516699999999995</v>
      </c>
      <c r="AY427" s="2" cm="1">
        <f t="array" ref="AY427">TREND($AR427:$AS427,$AR$3:$AS$3,AY$1)</f>
        <v>0.78516699999999995</v>
      </c>
      <c r="AZ427" s="2" cm="1">
        <f t="array" ref="AZ427">TREND($AR427:$AS427,$AR$3:$AS$3,AZ$1)</f>
        <v>0.78516699999999995</v>
      </c>
      <c r="BA427" s="2" cm="1">
        <f t="array" ref="BA427">TREND($AR427:$AS427,$AR$3:$AS$3,BA$1)</f>
        <v>0.78516699999999995</v>
      </c>
      <c r="BB427" s="2" cm="1">
        <f t="array" ref="BB427">TREND($AR427:$AS427,$AR$3:$AS$3,BB$1)</f>
        <v>0.78516699999999995</v>
      </c>
      <c r="BC427" s="2" cm="1">
        <f t="array" ref="BC427">TREND($AR427:$AS427,$AR$3:$AS$3,BC$1)</f>
        <v>0.78516699999999995</v>
      </c>
      <c r="BD427" s="2" cm="1">
        <f t="array" ref="BD427">TREND($AR427:$AS427,$AR$3:$AS$3,BD$1)</f>
        <v>0.78516699999999995</v>
      </c>
      <c r="BE427" s="2" cm="1">
        <f t="array" ref="BE427">TREND($AR427:$AS427,$AR$3:$AS$3,BE$1)</f>
        <v>0.78516699999999995</v>
      </c>
      <c r="BF427" s="20" cm="1">
        <f t="array" ref="BF427">TREND($AS427:$AT427,$AS$3:$AT$3,BF$1)</f>
        <v>0.70665029999999973</v>
      </c>
      <c r="BG427" s="20" cm="1">
        <f t="array" ref="BG427">TREND($AS427:$AT427,$AS$3:$AT$3,BG$1)</f>
        <v>0.62813359999999818</v>
      </c>
      <c r="BH427" s="20" cm="1">
        <f t="array" ref="BH427">TREND($AS427:$AT427,$AS$3:$AT$3,BH$1)</f>
        <v>0.54961690000000374</v>
      </c>
      <c r="BI427" s="20" cm="1">
        <f t="array" ref="BI427">TREND($AS427:$AT427,$AS$3:$AT$3,BI$1)</f>
        <v>0.47110020000000219</v>
      </c>
      <c r="BJ427" s="20" cm="1">
        <f t="array" ref="BJ427">TREND($AS427:$AT427,$AS$3:$AT$3,BJ$1)</f>
        <v>0.39258350000000064</v>
      </c>
      <c r="BK427" s="20" cm="1">
        <f t="array" ref="BK427">TREND($AS427:$AT427,$AS$3:$AT$3,BK$1)</f>
        <v>0.31406679999999909</v>
      </c>
      <c r="BL427" s="20" cm="1">
        <f t="array" ref="BL427">TREND($AS427:$AT427,$AS$3:$AT$3,BL$1)</f>
        <v>0.23555009999999754</v>
      </c>
      <c r="BM427" s="20" cm="1">
        <f t="array" ref="BM427">TREND($AS427:$AT427,$AS$3:$AT$3,BM$1)</f>
        <v>0.1570334000000031</v>
      </c>
    </row>
    <row r="428" spans="1:65" x14ac:dyDescent="0.35">
      <c r="A428" t="str">
        <f>IF(BYDem!B426="","\I:",BYDem!B426)</f>
        <v>EU_north</v>
      </c>
      <c r="B428" t="str">
        <f>BYDem!E426</f>
        <v>ROT</v>
      </c>
      <c r="C428" t="str">
        <f t="shared" si="142"/>
        <v>ROT</v>
      </c>
      <c r="D428" s="4">
        <f>SUMIFS(BYDem!$M$2:$M$2000,BYDem!$B$2:$B$2000,Demands!$A428,BYDem!$E$2:$E$2000,Demands!$B428)</f>
        <v>0.38011316662404798</v>
      </c>
      <c r="E428" s="4">
        <f t="shared" si="123"/>
        <v>0.3842793256327332</v>
      </c>
      <c r="F428" s="4">
        <f t="shared" si="124"/>
        <v>0.42896849094069539</v>
      </c>
      <c r="G428" s="4">
        <f t="shared" si="125"/>
        <v>0.47353971224230279</v>
      </c>
      <c r="H428" s="4">
        <f t="shared" si="126"/>
        <v>0.51051819457399716</v>
      </c>
      <c r="I428" s="4">
        <f t="shared" si="127"/>
        <v>0.54381713198003823</v>
      </c>
      <c r="J428" s="4">
        <f t="shared" si="128"/>
        <v>0.57479509498672643</v>
      </c>
      <c r="K428" s="4">
        <f t="shared" si="129"/>
        <v>0.60324182584992081</v>
      </c>
      <c r="L428" s="4">
        <f t="shared" si="130"/>
        <v>0.6322530134875558</v>
      </c>
      <c r="M428" s="4">
        <f t="shared" si="131"/>
        <v>0.66251774912544825</v>
      </c>
      <c r="N428" s="4">
        <f t="shared" si="132"/>
        <v>0.69141990628349892</v>
      </c>
      <c r="O428" s="4">
        <f t="shared" si="133"/>
        <v>0.71602024580292134</v>
      </c>
      <c r="P428" s="4">
        <f t="shared" si="134"/>
        <v>0.73594311982290839</v>
      </c>
      <c r="Q428" s="4">
        <f t="shared" si="135"/>
        <v>0.75199644054628256</v>
      </c>
      <c r="R428" s="4">
        <f t="shared" si="136"/>
        <v>0.7648854753732397</v>
      </c>
      <c r="S428" s="4">
        <f t="shared" si="137"/>
        <v>0.77490705090789436</v>
      </c>
      <c r="T428" s="4">
        <f t="shared" si="138"/>
        <v>0.78203282128312623</v>
      </c>
      <c r="U428" s="4">
        <f t="shared" si="139"/>
        <v>0.78633975029688985</v>
      </c>
      <c r="W428" s="5" t="str">
        <f>VLOOKUP(C428&amp;A428,Driver_elast!$A$2:$D$1161,4,FALSE)</f>
        <v>GDPPCAP</v>
      </c>
      <c r="X428" s="5">
        <v>1</v>
      </c>
      <c r="Y428" s="2">
        <f>SUMIFS('Growth rates'!D$4:D$999,'Growth rates'!$B$4:$B$999,Demands!$A428,'Growth rates'!$C$4:$C$999,$W428)</f>
        <v>1</v>
      </c>
      <c r="Z428" s="2">
        <f>SUMIFS('Growth rates'!E$4:E$999,'Growth rates'!$B$4:$B$999,Demands!$A428,'Growth rates'!$C$4:$C$999,$W428)</f>
        <v>1.0091853451470576</v>
      </c>
      <c r="AA428" s="2">
        <f>SUMIFS('Growth rates'!F$4:F$999,'Growth rates'!$B$4:$B$999,Demands!$A428,'Growth rates'!$C$4:$C$999,$W428)</f>
        <v>1.1095730181404964</v>
      </c>
      <c r="AB428" s="2">
        <f>SUMIFS('Growth rates'!G$4:G$999,'Growth rates'!$B$4:$B$999,Demands!$A428,'Growth rates'!$C$4:$C$999,$W428)</f>
        <v>1.2102676621983566</v>
      </c>
      <c r="AC428" s="2">
        <f>SUMIFS('Growth rates'!H$4:H$999,'Growth rates'!$B$4:$B$999,Demands!$A428,'Growth rates'!$C$4:$C$999,$W428)</f>
        <v>1.2945925763176738</v>
      </c>
      <c r="AD428" s="2">
        <f>SUMIFS('Growth rates'!I$4:I$999,'Growth rates'!$B$4:$B$999,Demands!$A428,'Growth rates'!$C$4:$C$999,$W428)</f>
        <v>1.3715935636023111</v>
      </c>
      <c r="AE428" s="2">
        <f>SUMIFS('Growth rates'!J$4:J$999,'Growth rates'!$B$4:$B$999,Demands!$A428,'Growth rates'!$C$4:$C$999,$W428)</f>
        <v>1.44444572321756</v>
      </c>
      <c r="AF428" s="2">
        <f>SUMIFS('Growth rates'!K$4:K$999,'Growth rates'!$B$4:$B$999,Demands!$A428,'Growth rates'!$C$4:$C$999,$W428)</f>
        <v>1.5126373278791703</v>
      </c>
      <c r="AG428" s="2">
        <f>SUMIFS('Growth rates'!L$4:L$999,'Growth rates'!$B$4:$B$999,Demands!$A428,'Growth rates'!$C$4:$C$999,$W428)</f>
        <v>1.5836675606281208</v>
      </c>
      <c r="AH428" s="2">
        <f>SUMIFS('Growth rates'!M$4:M$999,'Growth rates'!$B$4:$B$999,Demands!$A428,'Growth rates'!$C$4:$C$999,$W428)</f>
        <v>1.6594746806232228</v>
      </c>
      <c r="AI428" s="2">
        <f>SUMIFS('Growth rates'!N$4:N$999,'Growth rates'!$B$4:$B$999,Demands!$A428,'Growth rates'!$C$4:$C$999,$W428)</f>
        <v>1.7399126061353913</v>
      </c>
      <c r="AJ428" s="2">
        <f>SUMIFS('Growth rates'!O$4:O$999,'Growth rates'!$B$4:$B$999,Demands!$A428,'Growth rates'!$C$4:$C$999,$W428)</f>
        <v>1.8172940216400522</v>
      </c>
      <c r="AK428" s="2">
        <f>SUMIFS('Growth rates'!P$4:P$999,'Growth rates'!$B$4:$B$999,Demands!$A428,'Growth rates'!$C$4:$C$999,$W428)</f>
        <v>1.8895300474121415</v>
      </c>
      <c r="AL428" s="2">
        <f>SUMIFS('Growth rates'!Q$4:Q$999,'Growth rates'!$B$4:$B$999,Demands!$A428,'Growth rates'!$C$4:$C$999,$W428)</f>
        <v>1.9582247400917845</v>
      </c>
      <c r="AM428" s="2">
        <f>SUMIFS('Growth rates'!R$4:R$999,'Growth rates'!$B$4:$B$999,Demands!$A428,'Growth rates'!$C$4:$C$999,$W428)</f>
        <v>2.0253517250432478</v>
      </c>
      <c r="AN428" s="2">
        <f>SUMIFS('Growth rates'!S$4:S$999,'Growth rates'!$B$4:$B$999,Demands!$A428,'Growth rates'!$C$4:$C$999,$W428)</f>
        <v>2.0916924255476572</v>
      </c>
      <c r="AO428" s="2">
        <f>SUMIFS('Growth rates'!T$4:T$999,'Growth rates'!$B$4:$B$999,Demands!$A428,'Growth rates'!$C$4:$C$999,$W428)</f>
        <v>2.1558072975726366</v>
      </c>
      <c r="AP428" s="2">
        <f>SUMIFS('Growth rates'!U$4:U$999,'Growth rates'!$B$4:$B$999,Demands!$A428,'Growth rates'!$C$4:$C$999,$W428)</f>
        <v>2.2151712318303103</v>
      </c>
      <c r="AR428">
        <f>VLOOKUP(C428&amp;A428,Driver_elast!$A$2:$E$1161,5,FALSE)</f>
        <v>1.19807</v>
      </c>
      <c r="AS428">
        <f t="shared" si="140"/>
        <v>1</v>
      </c>
      <c r="AT428">
        <f t="shared" si="141"/>
        <v>0.2</v>
      </c>
      <c r="AV428" s="2" cm="1">
        <f t="array" ref="AV428">TREND($AR428:$AS428,$AR$3:$AS$3,AV$1)</f>
        <v>1.1980700000000013</v>
      </c>
      <c r="AW428" s="2" cm="1">
        <f t="array" ref="AW428">TREND($AR428:$AS428,$AR$3:$AS$3,AW$1)</f>
        <v>1.1932390243902447</v>
      </c>
      <c r="AX428" s="2" cm="1">
        <f t="array" ref="AX428">TREND($AR428:$AS428,$AR$3:$AS$3,AX$1)</f>
        <v>1.169084146341465</v>
      </c>
      <c r="AY428" s="2" cm="1">
        <f t="array" ref="AY428">TREND($AR428:$AS428,$AR$3:$AS$3,AY$1)</f>
        <v>1.1449292682926835</v>
      </c>
      <c r="AZ428" s="2" cm="1">
        <f t="array" ref="AZ428">TREND($AR428:$AS428,$AR$3:$AS$3,AZ$1)</f>
        <v>1.1207743902439038</v>
      </c>
      <c r="BA428" s="2" cm="1">
        <f t="array" ref="BA428">TREND($AR428:$AS428,$AR$3:$AS$3,BA$1)</f>
        <v>1.0966195121951241</v>
      </c>
      <c r="BB428" s="2" cm="1">
        <f t="array" ref="BB428">TREND($AR428:$AS428,$AR$3:$AS$3,BB$1)</f>
        <v>1.0724646341463426</v>
      </c>
      <c r="BC428" s="2" cm="1">
        <f t="array" ref="BC428">TREND($AR428:$AS428,$AR$3:$AS$3,BC$1)</f>
        <v>1.0483097560975629</v>
      </c>
      <c r="BD428" s="2" cm="1">
        <f t="array" ref="BD428">TREND($AR428:$AS428,$AR$3:$AS$3,BD$1)</f>
        <v>1.0241548780487815</v>
      </c>
      <c r="BE428" s="2" cm="1">
        <f t="array" ref="BE428">TREND($AR428:$AS428,$AR$3:$AS$3,BE$1)</f>
        <v>1.0000000000000018</v>
      </c>
      <c r="BF428" s="20" cm="1">
        <f t="array" ref="BF428">TREND($AS428:$AT428,$AS$3:$AT$3,BF$1)</f>
        <v>0.90000000000000568</v>
      </c>
      <c r="BG428" s="20" cm="1">
        <f t="array" ref="BG428">TREND($AS428:$AT428,$AS$3:$AT$3,BG$1)</f>
        <v>0.80000000000000426</v>
      </c>
      <c r="BH428" s="20" cm="1">
        <f t="array" ref="BH428">TREND($AS428:$AT428,$AS$3:$AT$3,BH$1)</f>
        <v>0.70000000000000284</v>
      </c>
      <c r="BI428" s="20" cm="1">
        <f t="array" ref="BI428">TREND($AS428:$AT428,$AS$3:$AT$3,BI$1)</f>
        <v>0.60000000000000142</v>
      </c>
      <c r="BJ428" s="20" cm="1">
        <f t="array" ref="BJ428">TREND($AS428:$AT428,$AS$3:$AT$3,BJ$1)</f>
        <v>0.5</v>
      </c>
      <c r="BK428" s="20" cm="1">
        <f t="array" ref="BK428">TREND($AS428:$AT428,$AS$3:$AT$3,BK$1)</f>
        <v>0.40000000000000568</v>
      </c>
      <c r="BL428" s="20" cm="1">
        <f t="array" ref="BL428">TREND($AS428:$AT428,$AS$3:$AT$3,BL$1)</f>
        <v>0.30000000000000426</v>
      </c>
      <c r="BM428" s="20" cm="1">
        <f t="array" ref="BM428">TREND($AS428:$AT428,$AS$3:$AT$3,BM$1)</f>
        <v>0.20000000000000284</v>
      </c>
    </row>
    <row r="429" spans="1:65" x14ac:dyDescent="0.35">
      <c r="A429" t="str">
        <f>IF(BYDem!B427="","\I:",BYDem!B427)</f>
        <v>EU_north</v>
      </c>
      <c r="B429" t="str">
        <f>BYDem!E427</f>
        <v>RRF</v>
      </c>
      <c r="C429" t="str">
        <f t="shared" si="142"/>
        <v>RRF</v>
      </c>
      <c r="D429" s="4">
        <f>SUMIFS(BYDem!$M$2:$M$2000,BYDem!$B$2:$B$2000,Demands!$A429,BYDem!$E$2:$E$2000,Demands!$B429)</f>
        <v>30.054072942250599</v>
      </c>
      <c r="E429" s="4">
        <f t="shared" si="123"/>
        <v>30.348862915848386</v>
      </c>
      <c r="F429" s="4">
        <f t="shared" si="124"/>
        <v>33.147093392863468</v>
      </c>
      <c r="G429" s="4">
        <f t="shared" si="125"/>
        <v>35.820396097540012</v>
      </c>
      <c r="H429" s="4">
        <f t="shared" si="126"/>
        <v>38.086051932353726</v>
      </c>
      <c r="I429" s="4">
        <f t="shared" si="127"/>
        <v>40.202056724800073</v>
      </c>
      <c r="J429" s="4">
        <f t="shared" si="128"/>
        <v>42.28896229083076</v>
      </c>
      <c r="K429" s="4">
        <f t="shared" si="129"/>
        <v>44.380690288061075</v>
      </c>
      <c r="L429" s="4">
        <f t="shared" si="130"/>
        <v>46.51383607343341</v>
      </c>
      <c r="M429" s="4">
        <f t="shared" si="131"/>
        <v>48.743018853901638</v>
      </c>
      <c r="N429" s="4">
        <f t="shared" si="132"/>
        <v>50.827875088034133</v>
      </c>
      <c r="O429" s="4">
        <f t="shared" si="133"/>
        <v>52.626497206621977</v>
      </c>
      <c r="P429" s="4">
        <f t="shared" si="134"/>
        <v>54.105104527200474</v>
      </c>
      <c r="Q429" s="4">
        <f t="shared" si="135"/>
        <v>55.276590313733834</v>
      </c>
      <c r="R429" s="4">
        <f t="shared" si="136"/>
        <v>56.1605583621606</v>
      </c>
      <c r="S429" s="4">
        <f t="shared" si="137"/>
        <v>56.79549845232529</v>
      </c>
      <c r="T429" s="4">
        <f t="shared" si="138"/>
        <v>57.226435857218306</v>
      </c>
      <c r="U429" s="4">
        <f t="shared" si="139"/>
        <v>57.484287156034014</v>
      </c>
      <c r="W429" s="5" t="str">
        <f>VLOOKUP(C429&amp;A429,Driver_elast!$A$2:$D$1161,4,FALSE)</f>
        <v>GDP</v>
      </c>
      <c r="X429" s="5">
        <v>1</v>
      </c>
      <c r="Y429" s="2">
        <f>SUMIFS('Growth rates'!D$4:D$999,'Growth rates'!$B$4:$B$999,Demands!$A429,'Growth rates'!$C$4:$C$999,$W429)</f>
        <v>1</v>
      </c>
      <c r="Z429" s="2">
        <f>SUMIFS('Growth rates'!E$4:E$999,'Growth rates'!$B$4:$B$999,Demands!$A429,'Growth rates'!$C$4:$C$999,$W429)</f>
        <v>1.0124924417722172</v>
      </c>
      <c r="AA429" s="2">
        <f>SUMIFS('Growth rates'!F$4:F$999,'Growth rates'!$B$4:$B$999,Demands!$A429,'Growth rates'!$C$4:$C$999,$W429)</f>
        <v>1.1313894180791468</v>
      </c>
      <c r="AB429" s="2">
        <f>SUMIFS('Growth rates'!G$4:G$999,'Growth rates'!$B$4:$B$999,Demands!$A429,'Growth rates'!$C$4:$C$999,$W429)</f>
        <v>1.2476018956293682</v>
      </c>
      <c r="AC429" s="2">
        <f>SUMIFS('Growth rates'!H$4:H$999,'Growth rates'!$B$4:$B$999,Demands!$A429,'Growth rates'!$C$4:$C$999,$W429)</f>
        <v>1.3481045524696527</v>
      </c>
      <c r="AD429" s="2">
        <f>SUMIFS('Growth rates'!I$4:I$999,'Growth rates'!$B$4:$B$999,Demands!$A429,'Growth rates'!$C$4:$C$999,$W429)</f>
        <v>1.4434966127463638</v>
      </c>
      <c r="AE429" s="2">
        <f>SUMIFS('Growth rates'!J$4:J$999,'Growth rates'!$B$4:$B$999,Demands!$A429,'Growth rates'!$C$4:$C$999,$W429)</f>
        <v>1.5389317398480489</v>
      </c>
      <c r="AF429" s="2">
        <f>SUMIFS('Growth rates'!K$4:K$999,'Growth rates'!$B$4:$B$999,Demands!$A429,'Growth rates'!$C$4:$C$999,$W429)</f>
        <v>1.6358789910265963</v>
      </c>
      <c r="AG429" s="2">
        <f>SUMIFS('Growth rates'!L$4:L$999,'Growth rates'!$B$4:$B$999,Demands!$A429,'Growth rates'!$C$4:$C$999,$W429)</f>
        <v>1.736020843577655</v>
      </c>
      <c r="AH429" s="2">
        <f>SUMIFS('Growth rates'!M$4:M$999,'Growth rates'!$B$4:$B$999,Demands!$A429,'Growth rates'!$C$4:$C$999,$W429)</f>
        <v>1.8419843738246346</v>
      </c>
      <c r="AI429" s="2">
        <f>SUMIFS('Growth rates'!N$4:N$999,'Growth rates'!$B$4:$B$999,Demands!$A429,'Growth rates'!$C$4:$C$999,$W429)</f>
        <v>1.9534767273577125</v>
      </c>
      <c r="AJ429" s="2">
        <f>SUMIFS('Growth rates'!O$4:O$999,'Growth rates'!$B$4:$B$999,Demands!$A429,'Growth rates'!$C$4:$C$999,$W429)</f>
        <v>2.0635277778149961</v>
      </c>
      <c r="AK429" s="2">
        <f>SUMIFS('Growth rates'!P$4:P$999,'Growth rates'!$B$4:$B$999,Demands!$A429,'Growth rates'!$C$4:$C$999,$W429)</f>
        <v>2.1690147018655974</v>
      </c>
      <c r="AL429" s="2">
        <f>SUMIFS('Growth rates'!Q$4:Q$999,'Growth rates'!$B$4:$B$999,Demands!$A429,'Growth rates'!$C$4:$C$999,$W429)</f>
        <v>2.2687038742341525</v>
      </c>
      <c r="AM429" s="2">
        <f>SUMIFS('Growth rates'!R$4:R$999,'Growth rates'!$B$4:$B$999,Demands!$A429,'Growth rates'!$C$4:$C$999,$W429)</f>
        <v>2.3611185813443316</v>
      </c>
      <c r="AN429" s="2">
        <f>SUMIFS('Growth rates'!S$4:S$999,'Growth rates'!$B$4:$B$999,Demands!$A429,'Growth rates'!$C$4:$C$999,$W429)</f>
        <v>2.446114310072335</v>
      </c>
      <c r="AO429" s="2">
        <f>SUMIFS('Growth rates'!T$4:T$999,'Growth rates'!$B$4:$B$999,Demands!$A429,'Growth rates'!$C$4:$C$999,$W429)</f>
        <v>2.5249084160040915</v>
      </c>
      <c r="AP429" s="2">
        <f>SUMIFS('Growth rates'!U$4:U$999,'Growth rates'!$B$4:$B$999,Demands!$A429,'Growth rates'!$C$4:$C$999,$W429)</f>
        <v>2.5973563860157998</v>
      </c>
      <c r="AR429">
        <f>VLOOKUP(C429&amp;A429,Driver_elast!$A$2:$E$1161,5,FALSE)</f>
        <v>0.78516699999999995</v>
      </c>
      <c r="AS429">
        <f t="shared" si="140"/>
        <v>0.78516699999999995</v>
      </c>
      <c r="AT429">
        <f t="shared" si="141"/>
        <v>0.15703339999999999</v>
      </c>
      <c r="AV429" s="2" cm="1">
        <f t="array" ref="AV429">TREND($AR429:$AS429,$AR$3:$AS$3,AV$1)</f>
        <v>0.78516699999999995</v>
      </c>
      <c r="AW429" s="2" cm="1">
        <f t="array" ref="AW429">TREND($AR429:$AS429,$AR$3:$AS$3,AW$1)</f>
        <v>0.78516699999999995</v>
      </c>
      <c r="AX429" s="2" cm="1">
        <f t="array" ref="AX429">TREND($AR429:$AS429,$AR$3:$AS$3,AX$1)</f>
        <v>0.78516699999999995</v>
      </c>
      <c r="AY429" s="2" cm="1">
        <f t="array" ref="AY429">TREND($AR429:$AS429,$AR$3:$AS$3,AY$1)</f>
        <v>0.78516699999999995</v>
      </c>
      <c r="AZ429" s="2" cm="1">
        <f t="array" ref="AZ429">TREND($AR429:$AS429,$AR$3:$AS$3,AZ$1)</f>
        <v>0.78516699999999995</v>
      </c>
      <c r="BA429" s="2" cm="1">
        <f t="array" ref="BA429">TREND($AR429:$AS429,$AR$3:$AS$3,BA$1)</f>
        <v>0.78516699999999995</v>
      </c>
      <c r="BB429" s="2" cm="1">
        <f t="array" ref="BB429">TREND($AR429:$AS429,$AR$3:$AS$3,BB$1)</f>
        <v>0.78516699999999995</v>
      </c>
      <c r="BC429" s="2" cm="1">
        <f t="array" ref="BC429">TREND($AR429:$AS429,$AR$3:$AS$3,BC$1)</f>
        <v>0.78516699999999995</v>
      </c>
      <c r="BD429" s="2" cm="1">
        <f t="array" ref="BD429">TREND($AR429:$AS429,$AR$3:$AS$3,BD$1)</f>
        <v>0.78516699999999995</v>
      </c>
      <c r="BE429" s="2" cm="1">
        <f t="array" ref="BE429">TREND($AR429:$AS429,$AR$3:$AS$3,BE$1)</f>
        <v>0.78516699999999995</v>
      </c>
      <c r="BF429" s="20" cm="1">
        <f t="array" ref="BF429">TREND($AS429:$AT429,$AS$3:$AT$3,BF$1)</f>
        <v>0.70665029999999973</v>
      </c>
      <c r="BG429" s="20" cm="1">
        <f t="array" ref="BG429">TREND($AS429:$AT429,$AS$3:$AT$3,BG$1)</f>
        <v>0.62813359999999818</v>
      </c>
      <c r="BH429" s="20" cm="1">
        <f t="array" ref="BH429">TREND($AS429:$AT429,$AS$3:$AT$3,BH$1)</f>
        <v>0.54961690000000374</v>
      </c>
      <c r="BI429" s="20" cm="1">
        <f t="array" ref="BI429">TREND($AS429:$AT429,$AS$3:$AT$3,BI$1)</f>
        <v>0.47110020000000219</v>
      </c>
      <c r="BJ429" s="20" cm="1">
        <f t="array" ref="BJ429">TREND($AS429:$AT429,$AS$3:$AT$3,BJ$1)</f>
        <v>0.39258350000000064</v>
      </c>
      <c r="BK429" s="20" cm="1">
        <f t="array" ref="BK429">TREND($AS429:$AT429,$AS$3:$AT$3,BK$1)</f>
        <v>0.31406679999999909</v>
      </c>
      <c r="BL429" s="20" cm="1">
        <f t="array" ref="BL429">TREND($AS429:$AT429,$AS$3:$AT$3,BL$1)</f>
        <v>0.23555009999999754</v>
      </c>
      <c r="BM429" s="20" cm="1">
        <f t="array" ref="BM429">TREND($AS429:$AT429,$AS$3:$AT$3,BM$1)</f>
        <v>0.1570334000000031</v>
      </c>
    </row>
    <row r="430" spans="1:65" x14ac:dyDescent="0.35">
      <c r="A430" t="str">
        <f>IF(BYDem!B428="","\I:",BYDem!B428)</f>
        <v>EU_north</v>
      </c>
      <c r="B430" t="str">
        <f>BYDem!E428</f>
        <v>RSC</v>
      </c>
      <c r="C430" t="str">
        <f t="shared" si="142"/>
        <v>RSC</v>
      </c>
      <c r="D430" s="4">
        <f>SUMIFS(BYDem!$M$2:$M$2000,BYDem!$B$2:$B$2000,Demands!$A430,BYDem!$E$2:$E$2000,Demands!$B430)</f>
        <v>16.282140066743601</v>
      </c>
      <c r="E430" s="4">
        <f t="shared" si="123"/>
        <v>16.543547772582759</v>
      </c>
      <c r="F430" s="4">
        <f t="shared" si="124"/>
        <v>19.040252798419839</v>
      </c>
      <c r="G430" s="4">
        <f t="shared" si="125"/>
        <v>21.553718268261751</v>
      </c>
      <c r="H430" s="4">
        <f t="shared" si="126"/>
        <v>23.785148352535259</v>
      </c>
      <c r="I430" s="4">
        <f t="shared" si="127"/>
        <v>25.948136219984676</v>
      </c>
      <c r="J430" s="4">
        <f t="shared" si="128"/>
        <v>28.152880485490112</v>
      </c>
      <c r="K430" s="4">
        <f t="shared" si="129"/>
        <v>30.432165025942876</v>
      </c>
      <c r="L430" s="4">
        <f t="shared" si="130"/>
        <v>32.826345375776214</v>
      </c>
      <c r="M430" s="4">
        <f t="shared" si="131"/>
        <v>35.401383026055939</v>
      </c>
      <c r="N430" s="4">
        <f t="shared" si="132"/>
        <v>37.87984035067268</v>
      </c>
      <c r="O430" s="4">
        <f t="shared" si="133"/>
        <v>40.07387581391523</v>
      </c>
      <c r="P430" s="4">
        <f t="shared" si="134"/>
        <v>41.916799121633616</v>
      </c>
      <c r="Q430" s="4">
        <f t="shared" si="135"/>
        <v>43.402339366662524</v>
      </c>
      <c r="R430" s="4">
        <f t="shared" si="136"/>
        <v>44.538411708531754</v>
      </c>
      <c r="S430" s="4">
        <f t="shared" si="137"/>
        <v>45.362613558528182</v>
      </c>
      <c r="T430" s="4">
        <f t="shared" si="138"/>
        <v>45.925986354693848</v>
      </c>
      <c r="U430" s="4">
        <f t="shared" si="139"/>
        <v>46.264696842751938</v>
      </c>
      <c r="W430" s="5" t="str">
        <f>VLOOKUP(C430&amp;A430,Driver_elast!$A$2:$D$1161,4,FALSE)</f>
        <v>GDP</v>
      </c>
      <c r="X430" s="5">
        <v>0</v>
      </c>
      <c r="Y430" s="2">
        <f>SUMIFS('Growth rates'!D$4:D$999,'Growth rates'!$B$4:$B$999,Demands!$A430,'Growth rates'!$C$4:$C$999,$W430)</f>
        <v>1</v>
      </c>
      <c r="Z430" s="2">
        <f>SUMIFS('Growth rates'!E$4:E$999,'Growth rates'!$B$4:$B$999,Demands!$A430,'Growth rates'!$C$4:$C$999,$W430)</f>
        <v>1.0124924417722172</v>
      </c>
      <c r="AA430" s="2">
        <f>SUMIFS('Growth rates'!F$4:F$999,'Growth rates'!$B$4:$B$999,Demands!$A430,'Growth rates'!$C$4:$C$999,$W430)</f>
        <v>1.1313894180791468</v>
      </c>
      <c r="AB430" s="2">
        <f>SUMIFS('Growth rates'!G$4:G$999,'Growth rates'!$B$4:$B$999,Demands!$A430,'Growth rates'!$C$4:$C$999,$W430)</f>
        <v>1.2476018956293682</v>
      </c>
      <c r="AC430" s="2">
        <f>SUMIFS('Growth rates'!H$4:H$999,'Growth rates'!$B$4:$B$999,Demands!$A430,'Growth rates'!$C$4:$C$999,$W430)</f>
        <v>1.3481045524696527</v>
      </c>
      <c r="AD430" s="2">
        <f>SUMIFS('Growth rates'!I$4:I$999,'Growth rates'!$B$4:$B$999,Demands!$A430,'Growth rates'!$C$4:$C$999,$W430)</f>
        <v>1.4434966127463638</v>
      </c>
      <c r="AE430" s="2">
        <f>SUMIFS('Growth rates'!J$4:J$999,'Growth rates'!$B$4:$B$999,Demands!$A430,'Growth rates'!$C$4:$C$999,$W430)</f>
        <v>1.5389317398480489</v>
      </c>
      <c r="AF430" s="2">
        <f>SUMIFS('Growth rates'!K$4:K$999,'Growth rates'!$B$4:$B$999,Demands!$A430,'Growth rates'!$C$4:$C$999,$W430)</f>
        <v>1.6358789910265963</v>
      </c>
      <c r="AG430" s="2">
        <f>SUMIFS('Growth rates'!L$4:L$999,'Growth rates'!$B$4:$B$999,Demands!$A430,'Growth rates'!$C$4:$C$999,$W430)</f>
        <v>1.736020843577655</v>
      </c>
      <c r="AH430" s="2">
        <f>SUMIFS('Growth rates'!M$4:M$999,'Growth rates'!$B$4:$B$999,Demands!$A430,'Growth rates'!$C$4:$C$999,$W430)</f>
        <v>1.8419843738246346</v>
      </c>
      <c r="AI430" s="2">
        <f>SUMIFS('Growth rates'!N$4:N$999,'Growth rates'!$B$4:$B$999,Demands!$A430,'Growth rates'!$C$4:$C$999,$W430)</f>
        <v>1.9534767273577125</v>
      </c>
      <c r="AJ430" s="2">
        <f>SUMIFS('Growth rates'!O$4:O$999,'Growth rates'!$B$4:$B$999,Demands!$A430,'Growth rates'!$C$4:$C$999,$W430)</f>
        <v>2.0635277778149961</v>
      </c>
      <c r="AK430" s="2">
        <f>SUMIFS('Growth rates'!P$4:P$999,'Growth rates'!$B$4:$B$999,Demands!$A430,'Growth rates'!$C$4:$C$999,$W430)</f>
        <v>2.1690147018655974</v>
      </c>
      <c r="AL430" s="2">
        <f>SUMIFS('Growth rates'!Q$4:Q$999,'Growth rates'!$B$4:$B$999,Demands!$A430,'Growth rates'!$C$4:$C$999,$W430)</f>
        <v>2.2687038742341525</v>
      </c>
      <c r="AM430" s="2">
        <f>SUMIFS('Growth rates'!R$4:R$999,'Growth rates'!$B$4:$B$999,Demands!$A430,'Growth rates'!$C$4:$C$999,$W430)</f>
        <v>2.3611185813443316</v>
      </c>
      <c r="AN430" s="2">
        <f>SUMIFS('Growth rates'!S$4:S$999,'Growth rates'!$B$4:$B$999,Demands!$A430,'Growth rates'!$C$4:$C$999,$W430)</f>
        <v>2.446114310072335</v>
      </c>
      <c r="AO430" s="2">
        <f>SUMIFS('Growth rates'!T$4:T$999,'Growth rates'!$B$4:$B$999,Demands!$A430,'Growth rates'!$C$4:$C$999,$W430)</f>
        <v>2.5249084160040915</v>
      </c>
      <c r="AP430" s="2">
        <f>SUMIFS('Growth rates'!U$4:U$999,'Growth rates'!$B$4:$B$999,Demands!$A430,'Growth rates'!$C$4:$C$999,$W430)</f>
        <v>2.5973563860157998</v>
      </c>
      <c r="AR430">
        <f>VLOOKUP(C430&amp;A430,Driver_elast!$A$2:$E$1161,5,FALSE)</f>
        <v>1.2851669999999999</v>
      </c>
      <c r="AS430">
        <f t="shared" si="140"/>
        <v>1.2851669999999999</v>
      </c>
      <c r="AT430">
        <f t="shared" si="141"/>
        <v>0.25703339999999997</v>
      </c>
      <c r="AV430" s="2" cm="1">
        <f t="array" ref="AV430">TREND($AR430:$AS430,$AR$3:$AS$3,AV$1)</f>
        <v>1.2851669999999999</v>
      </c>
      <c r="AW430" s="2" cm="1">
        <f t="array" ref="AW430">TREND($AR430:$AS430,$AR$3:$AS$3,AW$1)</f>
        <v>1.2851669999999999</v>
      </c>
      <c r="AX430" s="2" cm="1">
        <f t="array" ref="AX430">TREND($AR430:$AS430,$AR$3:$AS$3,AX$1)</f>
        <v>1.2851669999999999</v>
      </c>
      <c r="AY430" s="2" cm="1">
        <f t="array" ref="AY430">TREND($AR430:$AS430,$AR$3:$AS$3,AY$1)</f>
        <v>1.2851669999999999</v>
      </c>
      <c r="AZ430" s="2" cm="1">
        <f t="array" ref="AZ430">TREND($AR430:$AS430,$AR$3:$AS$3,AZ$1)</f>
        <v>1.2851669999999999</v>
      </c>
      <c r="BA430" s="2" cm="1">
        <f t="array" ref="BA430">TREND($AR430:$AS430,$AR$3:$AS$3,BA$1)</f>
        <v>1.2851669999999999</v>
      </c>
      <c r="BB430" s="2" cm="1">
        <f t="array" ref="BB430">TREND($AR430:$AS430,$AR$3:$AS$3,BB$1)</f>
        <v>1.2851669999999999</v>
      </c>
      <c r="BC430" s="2" cm="1">
        <f t="array" ref="BC430">TREND($AR430:$AS430,$AR$3:$AS$3,BC$1)</f>
        <v>1.2851669999999999</v>
      </c>
      <c r="BD430" s="2" cm="1">
        <f t="array" ref="BD430">TREND($AR430:$AS430,$AR$3:$AS$3,BD$1)</f>
        <v>1.2851669999999999</v>
      </c>
      <c r="BE430" s="2" cm="1">
        <f t="array" ref="BE430">TREND($AR430:$AS430,$AR$3:$AS$3,BE$1)</f>
        <v>1.2851669999999999</v>
      </c>
      <c r="BF430" s="20" cm="1">
        <f t="array" ref="BF430">TREND($AS430:$AT430,$AS$3:$AT$3,BF$1)</f>
        <v>1.1566502999999955</v>
      </c>
      <c r="BG430" s="20" cm="1">
        <f t="array" ref="BG430">TREND($AS430:$AT430,$AS$3:$AT$3,BG$1)</f>
        <v>1.0281335999999968</v>
      </c>
      <c r="BH430" s="20" cm="1">
        <f t="array" ref="BH430">TREND($AS430:$AT430,$AS$3:$AT$3,BH$1)</f>
        <v>0.89961689999999805</v>
      </c>
      <c r="BI430" s="20" cm="1">
        <f t="array" ref="BI430">TREND($AS430:$AT430,$AS$3:$AT$3,BI$1)</f>
        <v>0.77110019999999935</v>
      </c>
      <c r="BJ430" s="20" cm="1">
        <f t="array" ref="BJ430">TREND($AS430:$AT430,$AS$3:$AT$3,BJ$1)</f>
        <v>0.64258350000000064</v>
      </c>
      <c r="BK430" s="20" cm="1">
        <f t="array" ref="BK430">TREND($AS430:$AT430,$AS$3:$AT$3,BK$1)</f>
        <v>0.51406679999999483</v>
      </c>
      <c r="BL430" s="20" cm="1">
        <f t="array" ref="BL430">TREND($AS430:$AT430,$AS$3:$AT$3,BL$1)</f>
        <v>0.38555009999999612</v>
      </c>
      <c r="BM430" s="20" cm="1">
        <f t="array" ref="BM430">TREND($AS430:$AT430,$AS$3:$AT$3,BM$1)</f>
        <v>0.25703339999999741</v>
      </c>
    </row>
    <row r="431" spans="1:65" x14ac:dyDescent="0.35">
      <c r="A431" t="str">
        <f>IF(BYDem!B429="","\I:",BYDem!B429)</f>
        <v>EU_north</v>
      </c>
      <c r="B431" t="str">
        <f>BYDem!E429</f>
        <v>RSH</v>
      </c>
      <c r="C431" t="str">
        <f t="shared" si="142"/>
        <v>RSH</v>
      </c>
      <c r="D431" s="4">
        <f>SUMIFS(BYDem!$M$2:$M$2000,BYDem!$B$2:$B$2000,Demands!$A431,BYDem!$E$2:$E$2000,Demands!$B431)</f>
        <v>298.49318508157199</v>
      </c>
      <c r="E431" s="4">
        <f t="shared" si="123"/>
        <v>301.76476360410368</v>
      </c>
      <c r="F431" s="4">
        <f t="shared" si="124"/>
        <v>336.85802651284132</v>
      </c>
      <c r="G431" s="4">
        <f t="shared" si="125"/>
        <v>371.85867099841096</v>
      </c>
      <c r="H431" s="4">
        <f t="shared" si="126"/>
        <v>400.89693102160845</v>
      </c>
      <c r="I431" s="4">
        <f t="shared" si="127"/>
        <v>427.04573816353991</v>
      </c>
      <c r="J431" s="4">
        <f t="shared" si="128"/>
        <v>451.37194324433091</v>
      </c>
      <c r="K431" s="4">
        <f t="shared" si="129"/>
        <v>473.71043621453458</v>
      </c>
      <c r="L431" s="4">
        <f t="shared" si="130"/>
        <v>496.4921827082614</v>
      </c>
      <c r="M431" s="4">
        <f t="shared" si="131"/>
        <v>520.25830850821615</v>
      </c>
      <c r="N431" s="4">
        <f t="shared" si="132"/>
        <v>542.95443614424551</v>
      </c>
      <c r="O431" s="4">
        <f t="shared" si="133"/>
        <v>562.27245599201137</v>
      </c>
      <c r="P431" s="4">
        <f t="shared" si="134"/>
        <v>577.91738135732135</v>
      </c>
      <c r="Q431" s="4">
        <f t="shared" si="135"/>
        <v>590.52364510875645</v>
      </c>
      <c r="R431" s="4">
        <f t="shared" si="136"/>
        <v>600.64507576661867</v>
      </c>
      <c r="S431" s="4">
        <f t="shared" si="137"/>
        <v>608.51476370045771</v>
      </c>
      <c r="T431" s="4">
        <f t="shared" si="138"/>
        <v>614.11044962303083</v>
      </c>
      <c r="U431" s="4">
        <f t="shared" si="139"/>
        <v>617.49257124395865</v>
      </c>
      <c r="W431" s="5" t="str">
        <f>VLOOKUP(C431&amp;A431,Driver_elast!$A$2:$D$1161,4,FALSE)</f>
        <v>GDPPCAP</v>
      </c>
      <c r="X431" s="5">
        <v>1</v>
      </c>
      <c r="Y431" s="2">
        <f>SUMIFS('Growth rates'!D$4:D$999,'Growth rates'!$B$4:$B$999,Demands!$A431,'Growth rates'!$C$4:$C$999,$W431)</f>
        <v>1</v>
      </c>
      <c r="Z431" s="2">
        <f>SUMIFS('Growth rates'!E$4:E$999,'Growth rates'!$B$4:$B$999,Demands!$A431,'Growth rates'!$C$4:$C$999,$W431)</f>
        <v>1.0091853451470576</v>
      </c>
      <c r="AA431" s="2">
        <f>SUMIFS('Growth rates'!F$4:F$999,'Growth rates'!$B$4:$B$999,Demands!$A431,'Growth rates'!$C$4:$C$999,$W431)</f>
        <v>1.1095730181404964</v>
      </c>
      <c r="AB431" s="2">
        <f>SUMIFS('Growth rates'!G$4:G$999,'Growth rates'!$B$4:$B$999,Demands!$A431,'Growth rates'!$C$4:$C$999,$W431)</f>
        <v>1.2102676621983566</v>
      </c>
      <c r="AC431" s="2">
        <f>SUMIFS('Growth rates'!H$4:H$999,'Growth rates'!$B$4:$B$999,Demands!$A431,'Growth rates'!$C$4:$C$999,$W431)</f>
        <v>1.2945925763176738</v>
      </c>
      <c r="AD431" s="2">
        <f>SUMIFS('Growth rates'!I$4:I$999,'Growth rates'!$B$4:$B$999,Demands!$A431,'Growth rates'!$C$4:$C$999,$W431)</f>
        <v>1.3715935636023111</v>
      </c>
      <c r="AE431" s="2">
        <f>SUMIFS('Growth rates'!J$4:J$999,'Growth rates'!$B$4:$B$999,Demands!$A431,'Growth rates'!$C$4:$C$999,$W431)</f>
        <v>1.44444572321756</v>
      </c>
      <c r="AF431" s="2">
        <f>SUMIFS('Growth rates'!K$4:K$999,'Growth rates'!$B$4:$B$999,Demands!$A431,'Growth rates'!$C$4:$C$999,$W431)</f>
        <v>1.5126373278791703</v>
      </c>
      <c r="AG431" s="2">
        <f>SUMIFS('Growth rates'!L$4:L$999,'Growth rates'!$B$4:$B$999,Demands!$A431,'Growth rates'!$C$4:$C$999,$W431)</f>
        <v>1.5836675606281208</v>
      </c>
      <c r="AH431" s="2">
        <f>SUMIFS('Growth rates'!M$4:M$999,'Growth rates'!$B$4:$B$999,Demands!$A431,'Growth rates'!$C$4:$C$999,$W431)</f>
        <v>1.6594746806232228</v>
      </c>
      <c r="AI431" s="2">
        <f>SUMIFS('Growth rates'!N$4:N$999,'Growth rates'!$B$4:$B$999,Demands!$A431,'Growth rates'!$C$4:$C$999,$W431)</f>
        <v>1.7399126061353913</v>
      </c>
      <c r="AJ431" s="2">
        <f>SUMIFS('Growth rates'!O$4:O$999,'Growth rates'!$B$4:$B$999,Demands!$A431,'Growth rates'!$C$4:$C$999,$W431)</f>
        <v>1.8172940216400522</v>
      </c>
      <c r="AK431" s="2">
        <f>SUMIFS('Growth rates'!P$4:P$999,'Growth rates'!$B$4:$B$999,Demands!$A431,'Growth rates'!$C$4:$C$999,$W431)</f>
        <v>1.8895300474121415</v>
      </c>
      <c r="AL431" s="2">
        <f>SUMIFS('Growth rates'!Q$4:Q$999,'Growth rates'!$B$4:$B$999,Demands!$A431,'Growth rates'!$C$4:$C$999,$W431)</f>
        <v>1.9582247400917845</v>
      </c>
      <c r="AM431" s="2">
        <f>SUMIFS('Growth rates'!R$4:R$999,'Growth rates'!$B$4:$B$999,Demands!$A431,'Growth rates'!$C$4:$C$999,$W431)</f>
        <v>2.0253517250432478</v>
      </c>
      <c r="AN431" s="2">
        <f>SUMIFS('Growth rates'!S$4:S$999,'Growth rates'!$B$4:$B$999,Demands!$A431,'Growth rates'!$C$4:$C$999,$W431)</f>
        <v>2.0916924255476572</v>
      </c>
      <c r="AO431" s="2">
        <f>SUMIFS('Growth rates'!T$4:T$999,'Growth rates'!$B$4:$B$999,Demands!$A431,'Growth rates'!$C$4:$C$999,$W431)</f>
        <v>2.1558072975726366</v>
      </c>
      <c r="AP431" s="2">
        <f>SUMIFS('Growth rates'!U$4:U$999,'Growth rates'!$B$4:$B$999,Demands!$A431,'Growth rates'!$C$4:$C$999,$W431)</f>
        <v>2.2151712318303103</v>
      </c>
      <c r="AR431">
        <f>VLOOKUP(C431&amp;A431,Driver_elast!$A$2:$E$1161,5,FALSE)</f>
        <v>1.19807</v>
      </c>
      <c r="AS431">
        <f t="shared" si="140"/>
        <v>1</v>
      </c>
      <c r="AT431">
        <f t="shared" si="141"/>
        <v>0.2</v>
      </c>
      <c r="AV431" s="2" cm="1">
        <f t="array" ref="AV431">TREND($AR431:$AS431,$AR$3:$AS$3,AV$1)</f>
        <v>1.1980700000000013</v>
      </c>
      <c r="AW431" s="2" cm="1">
        <f t="array" ref="AW431">TREND($AR431:$AS431,$AR$3:$AS$3,AW$1)</f>
        <v>1.1932390243902447</v>
      </c>
      <c r="AX431" s="2" cm="1">
        <f t="array" ref="AX431">TREND($AR431:$AS431,$AR$3:$AS$3,AX$1)</f>
        <v>1.169084146341465</v>
      </c>
      <c r="AY431" s="2" cm="1">
        <f t="array" ref="AY431">TREND($AR431:$AS431,$AR$3:$AS$3,AY$1)</f>
        <v>1.1449292682926835</v>
      </c>
      <c r="AZ431" s="2" cm="1">
        <f t="array" ref="AZ431">TREND($AR431:$AS431,$AR$3:$AS$3,AZ$1)</f>
        <v>1.1207743902439038</v>
      </c>
      <c r="BA431" s="2" cm="1">
        <f t="array" ref="BA431">TREND($AR431:$AS431,$AR$3:$AS$3,BA$1)</f>
        <v>1.0966195121951241</v>
      </c>
      <c r="BB431" s="2" cm="1">
        <f t="array" ref="BB431">TREND($AR431:$AS431,$AR$3:$AS$3,BB$1)</f>
        <v>1.0724646341463426</v>
      </c>
      <c r="BC431" s="2" cm="1">
        <f t="array" ref="BC431">TREND($AR431:$AS431,$AR$3:$AS$3,BC$1)</f>
        <v>1.0483097560975629</v>
      </c>
      <c r="BD431" s="2" cm="1">
        <f t="array" ref="BD431">TREND($AR431:$AS431,$AR$3:$AS$3,BD$1)</f>
        <v>1.0241548780487815</v>
      </c>
      <c r="BE431" s="2" cm="1">
        <f t="array" ref="BE431">TREND($AR431:$AS431,$AR$3:$AS$3,BE$1)</f>
        <v>1.0000000000000018</v>
      </c>
      <c r="BF431" s="20" cm="1">
        <f t="array" ref="BF431">TREND($AS431:$AT431,$AS$3:$AT$3,BF$1)</f>
        <v>0.90000000000000568</v>
      </c>
      <c r="BG431" s="20" cm="1">
        <f t="array" ref="BG431">TREND($AS431:$AT431,$AS$3:$AT$3,BG$1)</f>
        <v>0.80000000000000426</v>
      </c>
      <c r="BH431" s="20" cm="1">
        <f t="array" ref="BH431">TREND($AS431:$AT431,$AS$3:$AT$3,BH$1)</f>
        <v>0.70000000000000284</v>
      </c>
      <c r="BI431" s="20" cm="1">
        <f t="array" ref="BI431">TREND($AS431:$AT431,$AS$3:$AT$3,BI$1)</f>
        <v>0.60000000000000142</v>
      </c>
      <c r="BJ431" s="20" cm="1">
        <f t="array" ref="BJ431">TREND($AS431:$AT431,$AS$3:$AT$3,BJ$1)</f>
        <v>0.5</v>
      </c>
      <c r="BK431" s="20" cm="1">
        <f t="array" ref="BK431">TREND($AS431:$AT431,$AS$3:$AT$3,BK$1)</f>
        <v>0.40000000000000568</v>
      </c>
      <c r="BL431" s="20" cm="1">
        <f t="array" ref="BL431">TREND($AS431:$AT431,$AS$3:$AT$3,BL$1)</f>
        <v>0.30000000000000426</v>
      </c>
      <c r="BM431" s="20" cm="1">
        <f t="array" ref="BM431">TREND($AS431:$AT431,$AS$3:$AT$3,BM$1)</f>
        <v>0.20000000000000284</v>
      </c>
    </row>
    <row r="432" spans="1:65" x14ac:dyDescent="0.35">
      <c r="A432" t="str">
        <f>IF(BYDem!B430="","\I:",BYDem!B430)</f>
        <v>EU_north</v>
      </c>
      <c r="B432" t="str">
        <f>BYDem!E430</f>
        <v>TAD</v>
      </c>
      <c r="C432" t="str">
        <f t="shared" si="142"/>
        <v>TAD</v>
      </c>
      <c r="D432" s="4">
        <f>SUMIFS(BYDem!$M$2:$M$2000,BYDem!$B$2:$B$2000,Demands!$A432,BYDem!$E$2:$E$2000,Demands!$B432)</f>
        <v>10.7713929204</v>
      </c>
      <c r="E432" s="4">
        <f t="shared" si="123"/>
        <v>10.7713929204</v>
      </c>
      <c r="F432" s="4">
        <f t="shared" si="124"/>
        <v>10.7713929204</v>
      </c>
      <c r="G432" s="4">
        <f t="shared" si="125"/>
        <v>10.7713929204</v>
      </c>
      <c r="H432" s="4">
        <f t="shared" si="126"/>
        <v>10.7713929204</v>
      </c>
      <c r="I432" s="4">
        <f t="shared" si="127"/>
        <v>10.7713929204</v>
      </c>
      <c r="J432" s="4">
        <f t="shared" si="128"/>
        <v>10.7713929204</v>
      </c>
      <c r="K432" s="4">
        <f t="shared" si="129"/>
        <v>10.7713929204</v>
      </c>
      <c r="L432" s="4">
        <f t="shared" si="130"/>
        <v>10.7713929204</v>
      </c>
      <c r="M432" s="4">
        <f t="shared" si="131"/>
        <v>10.7713929204</v>
      </c>
      <c r="N432" s="4">
        <f t="shared" si="132"/>
        <v>10.7713929204</v>
      </c>
      <c r="O432" s="4">
        <f t="shared" si="133"/>
        <v>10.7713929204</v>
      </c>
      <c r="P432" s="4">
        <f t="shared" si="134"/>
        <v>10.7713929204</v>
      </c>
      <c r="Q432" s="4">
        <f t="shared" si="135"/>
        <v>10.7713929204</v>
      </c>
      <c r="R432" s="4">
        <f t="shared" si="136"/>
        <v>10.7713929204</v>
      </c>
      <c r="S432" s="4">
        <f t="shared" si="137"/>
        <v>10.7713929204</v>
      </c>
      <c r="T432" s="4">
        <f t="shared" si="138"/>
        <v>10.7713929204</v>
      </c>
      <c r="U432" s="4">
        <f t="shared" si="139"/>
        <v>10.7713929204</v>
      </c>
      <c r="W432" s="5" t="str">
        <f>VLOOKUP(C432&amp;A432,Driver_elast!$A$2:$D$1161,4,FALSE)</f>
        <v>GDPSER</v>
      </c>
      <c r="X432" s="5">
        <v>1</v>
      </c>
      <c r="Y432" s="2">
        <f>SUMIFS('Growth rates'!D$4:D$999,'Growth rates'!$B$4:$B$999,Demands!$A432,'Growth rates'!$C$4:$C$999,$W432)</f>
        <v>1</v>
      </c>
      <c r="Z432" s="2">
        <f>SUMIFS('Growth rates'!E$4:E$999,'Growth rates'!$B$4:$B$999,Demands!$A432,'Growth rates'!$C$4:$C$999,$W432)</f>
        <v>1.0125109930676133</v>
      </c>
      <c r="AA432" s="2">
        <f>SUMIFS('Growth rates'!F$4:F$999,'Growth rates'!$B$4:$B$999,Demands!$A432,'Growth rates'!$C$4:$C$999,$W432)</f>
        <v>1.1282173987898563</v>
      </c>
      <c r="AB432" s="2">
        <f>SUMIFS('Growth rates'!G$4:G$999,'Growth rates'!$B$4:$B$999,Demands!$A432,'Growth rates'!$C$4:$C$999,$W432)</f>
        <v>1.2400024670957179</v>
      </c>
      <c r="AC432" s="2">
        <f>SUMIFS('Growth rates'!H$4:H$999,'Growth rates'!$B$4:$B$999,Demands!$A432,'Growth rates'!$C$4:$C$999,$W432)</f>
        <v>1.3354625178014867</v>
      </c>
      <c r="AD432" s="2">
        <f>SUMIFS('Growth rates'!I$4:I$999,'Growth rates'!$B$4:$B$999,Demands!$A432,'Growth rates'!$C$4:$C$999,$W432)</f>
        <v>1.4251322599236702</v>
      </c>
      <c r="AE432" s="2">
        <f>SUMIFS('Growth rates'!J$4:J$999,'Growth rates'!$B$4:$B$999,Demands!$A432,'Growth rates'!$C$4:$C$999,$W432)</f>
        <v>1.5141911832197101</v>
      </c>
      <c r="AF432" s="2">
        <f>SUMIFS('Growth rates'!K$4:K$999,'Growth rates'!$B$4:$B$999,Demands!$A432,'Growth rates'!$C$4:$C$999,$W432)</f>
        <v>1.6040660241693876</v>
      </c>
      <c r="AG432" s="2">
        <f>SUMIFS('Growth rates'!L$4:L$999,'Growth rates'!$B$4:$B$999,Demands!$A432,'Growth rates'!$C$4:$C$999,$W432)</f>
        <v>1.6963431879156508</v>
      </c>
      <c r="AH432" s="2">
        <f>SUMIFS('Growth rates'!M$4:M$999,'Growth rates'!$B$4:$B$999,Demands!$A432,'Growth rates'!$C$4:$C$999,$W432)</f>
        <v>1.7935513901570053</v>
      </c>
      <c r="AI432" s="2">
        <f>SUMIFS('Growth rates'!N$4:N$999,'Growth rates'!$B$4:$B$999,Demands!$A432,'Growth rates'!$C$4:$C$999,$W432)</f>
        <v>1.8953683123260325</v>
      </c>
      <c r="AJ432" s="2">
        <f>SUMIFS('Growth rates'!O$4:O$999,'Growth rates'!$B$4:$B$999,Demands!$A432,'Growth rates'!$C$4:$C$999,$W432)</f>
        <v>1.9950150507235214</v>
      </c>
      <c r="AK432" s="2">
        <f>SUMIFS('Growth rates'!P$4:P$999,'Growth rates'!$B$4:$B$999,Demands!$A432,'Growth rates'!$C$4:$C$999,$W432)</f>
        <v>2.0895143233080455</v>
      </c>
      <c r="AL432" s="2">
        <f>SUMIFS('Growth rates'!Q$4:Q$999,'Growth rates'!$B$4:$B$999,Demands!$A432,'Growth rates'!$C$4:$C$999,$W432)</f>
        <v>2.1777328876496207</v>
      </c>
      <c r="AM432" s="2">
        <f>SUMIFS('Growth rates'!R$4:R$999,'Growth rates'!$B$4:$B$999,Demands!$A432,'Growth rates'!$C$4:$C$999,$W432)</f>
        <v>2.2582954182354067</v>
      </c>
      <c r="AN432" s="2">
        <f>SUMIFS('Growth rates'!S$4:S$999,'Growth rates'!$B$4:$B$999,Demands!$A432,'Growth rates'!$C$4:$C$999,$W432)</f>
        <v>2.3311314594168162</v>
      </c>
      <c r="AO432" s="2">
        <f>SUMIFS('Growth rates'!T$4:T$999,'Growth rates'!$B$4:$B$999,Demands!$A432,'Growth rates'!$C$4:$C$999,$W432)</f>
        <v>2.397484332818526</v>
      </c>
      <c r="AP432" s="2">
        <f>SUMIFS('Growth rates'!U$4:U$999,'Growth rates'!$B$4:$B$999,Demands!$A432,'Growth rates'!$C$4:$C$999,$W432)</f>
        <v>2.4572984175217591</v>
      </c>
      <c r="AR432">
        <f>VLOOKUP(C432&amp;A432,Driver_elast!$A$2:$E$1161,5,FALSE)</f>
        <v>0</v>
      </c>
      <c r="AS432">
        <f t="shared" si="140"/>
        <v>0</v>
      </c>
      <c r="AT432">
        <f t="shared" si="141"/>
        <v>0</v>
      </c>
      <c r="AV432" s="2" cm="1">
        <f t="array" ref="AV432">TREND($AR432:$AS432,$AR$3:$AS$3,AV$1)</f>
        <v>0</v>
      </c>
      <c r="AW432" s="2" cm="1">
        <f t="array" ref="AW432">TREND($AR432:$AS432,$AR$3:$AS$3,AW$1)</f>
        <v>0</v>
      </c>
      <c r="AX432" s="2" cm="1">
        <f t="array" ref="AX432">TREND($AR432:$AS432,$AR$3:$AS$3,AX$1)</f>
        <v>0</v>
      </c>
      <c r="AY432" s="2" cm="1">
        <f t="array" ref="AY432">TREND($AR432:$AS432,$AR$3:$AS$3,AY$1)</f>
        <v>0</v>
      </c>
      <c r="AZ432" s="2" cm="1">
        <f t="array" ref="AZ432">TREND($AR432:$AS432,$AR$3:$AS$3,AZ$1)</f>
        <v>0</v>
      </c>
      <c r="BA432" s="2" cm="1">
        <f t="array" ref="BA432">TREND($AR432:$AS432,$AR$3:$AS$3,BA$1)</f>
        <v>0</v>
      </c>
      <c r="BB432" s="2" cm="1">
        <f t="array" ref="BB432">TREND($AR432:$AS432,$AR$3:$AS$3,BB$1)</f>
        <v>0</v>
      </c>
      <c r="BC432" s="2" cm="1">
        <f t="array" ref="BC432">TREND($AR432:$AS432,$AR$3:$AS$3,BC$1)</f>
        <v>0</v>
      </c>
      <c r="BD432" s="2" cm="1">
        <f t="array" ref="BD432">TREND($AR432:$AS432,$AR$3:$AS$3,BD$1)</f>
        <v>0</v>
      </c>
      <c r="BE432" s="2" cm="1">
        <f t="array" ref="BE432">TREND($AR432:$AS432,$AR$3:$AS$3,BE$1)</f>
        <v>0</v>
      </c>
      <c r="BF432" s="20" cm="1">
        <f t="array" ref="BF432">TREND($AS432:$AT432,$AS$3:$AT$3,BF$1)</f>
        <v>0</v>
      </c>
      <c r="BG432" s="20" cm="1">
        <f t="array" ref="BG432">TREND($AS432:$AT432,$AS$3:$AT$3,BG$1)</f>
        <v>0</v>
      </c>
      <c r="BH432" s="20" cm="1">
        <f t="array" ref="BH432">TREND($AS432:$AT432,$AS$3:$AT$3,BH$1)</f>
        <v>0</v>
      </c>
      <c r="BI432" s="20" cm="1">
        <f t="array" ref="BI432">TREND($AS432:$AT432,$AS$3:$AT$3,BI$1)</f>
        <v>0</v>
      </c>
      <c r="BJ432" s="20" cm="1">
        <f t="array" ref="BJ432">TREND($AS432:$AT432,$AS$3:$AT$3,BJ$1)</f>
        <v>0</v>
      </c>
      <c r="BK432" s="20" cm="1">
        <f t="array" ref="BK432">TREND($AS432:$AT432,$AS$3:$AT$3,BK$1)</f>
        <v>0</v>
      </c>
      <c r="BL432" s="20" cm="1">
        <f t="array" ref="BL432">TREND($AS432:$AT432,$AS$3:$AT$3,BL$1)</f>
        <v>0</v>
      </c>
      <c r="BM432" s="20" cm="1">
        <f t="array" ref="BM432">TREND($AS432:$AT432,$AS$3:$AT$3,BM$1)</f>
        <v>0</v>
      </c>
    </row>
    <row r="433" spans="1:65" x14ac:dyDescent="0.35">
      <c r="A433" t="str">
        <f>IF(BYDem!B431="","\I:",BYDem!B431)</f>
        <v>EU_north</v>
      </c>
      <c r="B433" t="str">
        <f>BYDem!E431</f>
        <v>TAI</v>
      </c>
      <c r="C433" t="str">
        <f t="shared" si="142"/>
        <v>TAI</v>
      </c>
      <c r="D433" s="4">
        <f>SUMIFS(BYDem!$M$2:$M$2000,BYDem!$B$2:$B$2000,Demands!$A433,BYDem!$E$2:$E$2000,Demands!$B433)</f>
        <v>115.4657935908</v>
      </c>
      <c r="E433" s="4">
        <f t="shared" si="123"/>
        <v>116.78719055010419</v>
      </c>
      <c r="F433" s="4">
        <f t="shared" si="124"/>
        <v>128.99509276132505</v>
      </c>
      <c r="G433" s="4">
        <f t="shared" si="125"/>
        <v>140.68611179702606</v>
      </c>
      <c r="H433" s="4">
        <f t="shared" si="126"/>
        <v>150.59302854331577</v>
      </c>
      <c r="I433" s="4">
        <f t="shared" si="127"/>
        <v>159.84229433596263</v>
      </c>
      <c r="J433" s="4">
        <f t="shared" si="128"/>
        <v>168.97926327993864</v>
      </c>
      <c r="K433" s="4">
        <f t="shared" si="129"/>
        <v>178.15369153870211</v>
      </c>
      <c r="L433" s="4">
        <f t="shared" si="130"/>
        <v>187.52834014951736</v>
      </c>
      <c r="M433" s="4">
        <f t="shared" si="131"/>
        <v>197.35813098591345</v>
      </c>
      <c r="N433" s="4">
        <f t="shared" si="132"/>
        <v>206.58154806367153</v>
      </c>
      <c r="O433" s="4">
        <f t="shared" si="133"/>
        <v>214.52920590722673</v>
      </c>
      <c r="P433" s="4">
        <f t="shared" si="134"/>
        <v>221.03581819717201</v>
      </c>
      <c r="Q433" s="4">
        <f t="shared" si="135"/>
        <v>226.15754859669389</v>
      </c>
      <c r="R433" s="4">
        <f t="shared" si="136"/>
        <v>229.98401370026389</v>
      </c>
      <c r="S433" s="4">
        <f t="shared" si="137"/>
        <v>232.69802339470593</v>
      </c>
      <c r="T433" s="4">
        <f t="shared" si="138"/>
        <v>234.5156099148802</v>
      </c>
      <c r="U433" s="4">
        <f t="shared" si="139"/>
        <v>235.58598898835893</v>
      </c>
      <c r="W433" s="5" t="str">
        <f>VLOOKUP(C433&amp;A433,Driver_elast!$A$2:$D$1161,4,FALSE)</f>
        <v>GDPSER</v>
      </c>
      <c r="X433" s="5">
        <v>1</v>
      </c>
      <c r="Y433" s="2">
        <f>SUMIFS('Growth rates'!D$4:D$999,'Growth rates'!$B$4:$B$999,Demands!$A433,'Growth rates'!$C$4:$C$999,$W433)</f>
        <v>1</v>
      </c>
      <c r="Z433" s="2">
        <f>SUMIFS('Growth rates'!E$4:E$999,'Growth rates'!$B$4:$B$999,Demands!$A433,'Growth rates'!$C$4:$C$999,$W433)</f>
        <v>1.0125109930676133</v>
      </c>
      <c r="AA433" s="2">
        <f>SUMIFS('Growth rates'!F$4:F$999,'Growth rates'!$B$4:$B$999,Demands!$A433,'Growth rates'!$C$4:$C$999,$W433)</f>
        <v>1.1282173987898563</v>
      </c>
      <c r="AB433" s="2">
        <f>SUMIFS('Growth rates'!G$4:G$999,'Growth rates'!$B$4:$B$999,Demands!$A433,'Growth rates'!$C$4:$C$999,$W433)</f>
        <v>1.2400024670957179</v>
      </c>
      <c r="AC433" s="2">
        <f>SUMIFS('Growth rates'!H$4:H$999,'Growth rates'!$B$4:$B$999,Demands!$A433,'Growth rates'!$C$4:$C$999,$W433)</f>
        <v>1.3354625178014867</v>
      </c>
      <c r="AD433" s="2">
        <f>SUMIFS('Growth rates'!I$4:I$999,'Growth rates'!$B$4:$B$999,Demands!$A433,'Growth rates'!$C$4:$C$999,$W433)</f>
        <v>1.4251322599236702</v>
      </c>
      <c r="AE433" s="2">
        <f>SUMIFS('Growth rates'!J$4:J$999,'Growth rates'!$B$4:$B$999,Demands!$A433,'Growth rates'!$C$4:$C$999,$W433)</f>
        <v>1.5141911832197101</v>
      </c>
      <c r="AF433" s="2">
        <f>SUMIFS('Growth rates'!K$4:K$999,'Growth rates'!$B$4:$B$999,Demands!$A433,'Growth rates'!$C$4:$C$999,$W433)</f>
        <v>1.6040660241693876</v>
      </c>
      <c r="AG433" s="2">
        <f>SUMIFS('Growth rates'!L$4:L$999,'Growth rates'!$B$4:$B$999,Demands!$A433,'Growth rates'!$C$4:$C$999,$W433)</f>
        <v>1.6963431879156508</v>
      </c>
      <c r="AH433" s="2">
        <f>SUMIFS('Growth rates'!M$4:M$999,'Growth rates'!$B$4:$B$999,Demands!$A433,'Growth rates'!$C$4:$C$999,$W433)</f>
        <v>1.7935513901570053</v>
      </c>
      <c r="AI433" s="2">
        <f>SUMIFS('Growth rates'!N$4:N$999,'Growth rates'!$B$4:$B$999,Demands!$A433,'Growth rates'!$C$4:$C$999,$W433)</f>
        <v>1.8953683123260325</v>
      </c>
      <c r="AJ433" s="2">
        <f>SUMIFS('Growth rates'!O$4:O$999,'Growth rates'!$B$4:$B$999,Demands!$A433,'Growth rates'!$C$4:$C$999,$W433)</f>
        <v>1.9950150507235214</v>
      </c>
      <c r="AK433" s="2">
        <f>SUMIFS('Growth rates'!P$4:P$999,'Growth rates'!$B$4:$B$999,Demands!$A433,'Growth rates'!$C$4:$C$999,$W433)</f>
        <v>2.0895143233080455</v>
      </c>
      <c r="AL433" s="2">
        <f>SUMIFS('Growth rates'!Q$4:Q$999,'Growth rates'!$B$4:$B$999,Demands!$A433,'Growth rates'!$C$4:$C$999,$W433)</f>
        <v>2.1777328876496207</v>
      </c>
      <c r="AM433" s="2">
        <f>SUMIFS('Growth rates'!R$4:R$999,'Growth rates'!$B$4:$B$999,Demands!$A433,'Growth rates'!$C$4:$C$999,$W433)</f>
        <v>2.2582954182354067</v>
      </c>
      <c r="AN433" s="2">
        <f>SUMIFS('Growth rates'!S$4:S$999,'Growth rates'!$B$4:$B$999,Demands!$A433,'Growth rates'!$C$4:$C$999,$W433)</f>
        <v>2.3311314594168162</v>
      </c>
      <c r="AO433" s="2">
        <f>SUMIFS('Growth rates'!T$4:T$999,'Growth rates'!$B$4:$B$999,Demands!$A433,'Growth rates'!$C$4:$C$999,$W433)</f>
        <v>2.397484332818526</v>
      </c>
      <c r="AP433" s="2">
        <f>SUMIFS('Growth rates'!U$4:U$999,'Growth rates'!$B$4:$B$999,Demands!$A433,'Growth rates'!$C$4:$C$999,$W433)</f>
        <v>2.4572984175217591</v>
      </c>
      <c r="AR433">
        <f>VLOOKUP(C433&amp;A433,Driver_elast!$A$2:$E$1161,5,FALSE)</f>
        <v>0.91471999999999998</v>
      </c>
      <c r="AS433">
        <f t="shared" si="140"/>
        <v>0.91471999999999998</v>
      </c>
      <c r="AT433">
        <f t="shared" si="141"/>
        <v>0.182944</v>
      </c>
      <c r="AV433" s="2" cm="1">
        <f t="array" ref="AV433">TREND($AR433:$AS433,$AR$3:$AS$3,AV$1)</f>
        <v>0.91471999999999998</v>
      </c>
      <c r="AW433" s="2" cm="1">
        <f t="array" ref="AW433">TREND($AR433:$AS433,$AR$3:$AS$3,AW$1)</f>
        <v>0.91471999999999998</v>
      </c>
      <c r="AX433" s="2" cm="1">
        <f t="array" ref="AX433">TREND($AR433:$AS433,$AR$3:$AS$3,AX$1)</f>
        <v>0.91471999999999998</v>
      </c>
      <c r="AY433" s="2" cm="1">
        <f t="array" ref="AY433">TREND($AR433:$AS433,$AR$3:$AS$3,AY$1)</f>
        <v>0.91471999999999998</v>
      </c>
      <c r="AZ433" s="2" cm="1">
        <f t="array" ref="AZ433">TREND($AR433:$AS433,$AR$3:$AS$3,AZ$1)</f>
        <v>0.91471999999999998</v>
      </c>
      <c r="BA433" s="2" cm="1">
        <f t="array" ref="BA433">TREND($AR433:$AS433,$AR$3:$AS$3,BA$1)</f>
        <v>0.91471999999999998</v>
      </c>
      <c r="BB433" s="2" cm="1">
        <f t="array" ref="BB433">TREND($AR433:$AS433,$AR$3:$AS$3,BB$1)</f>
        <v>0.91471999999999998</v>
      </c>
      <c r="BC433" s="2" cm="1">
        <f t="array" ref="BC433">TREND($AR433:$AS433,$AR$3:$AS$3,BC$1)</f>
        <v>0.91471999999999998</v>
      </c>
      <c r="BD433" s="2" cm="1">
        <f t="array" ref="BD433">TREND($AR433:$AS433,$AR$3:$AS$3,BD$1)</f>
        <v>0.91471999999999998</v>
      </c>
      <c r="BE433" s="2" cm="1">
        <f t="array" ref="BE433">TREND($AR433:$AS433,$AR$3:$AS$3,BE$1)</f>
        <v>0.91471999999999998</v>
      </c>
      <c r="BF433" s="20" cm="1">
        <f t="array" ref="BF433">TREND($AS433:$AT433,$AS$3:$AT$3,BF$1)</f>
        <v>0.82324799999999954</v>
      </c>
      <c r="BG433" s="20" cm="1">
        <f t="array" ref="BG433">TREND($AS433:$AT433,$AS$3:$AT$3,BG$1)</f>
        <v>0.73177599999999643</v>
      </c>
      <c r="BH433" s="20" cm="1">
        <f t="array" ref="BH433">TREND($AS433:$AT433,$AS$3:$AT$3,BH$1)</f>
        <v>0.64030400000000043</v>
      </c>
      <c r="BI433" s="20" cm="1">
        <f t="array" ref="BI433">TREND($AS433:$AT433,$AS$3:$AT$3,BI$1)</f>
        <v>0.54883199999999732</v>
      </c>
      <c r="BJ433" s="20" cm="1">
        <f t="array" ref="BJ433">TREND($AS433:$AT433,$AS$3:$AT$3,BJ$1)</f>
        <v>0.45736000000000132</v>
      </c>
      <c r="BK433" s="20" cm="1">
        <f t="array" ref="BK433">TREND($AS433:$AT433,$AS$3:$AT$3,BK$1)</f>
        <v>0.36588799999999821</v>
      </c>
      <c r="BL433" s="20" cm="1">
        <f t="array" ref="BL433">TREND($AS433:$AT433,$AS$3:$AT$3,BL$1)</f>
        <v>0.27441600000000221</v>
      </c>
      <c r="BM433" s="20" cm="1">
        <f t="array" ref="BM433">TREND($AS433:$AT433,$AS$3:$AT$3,BM$1)</f>
        <v>0.18294399999999911</v>
      </c>
    </row>
    <row r="434" spans="1:65" x14ac:dyDescent="0.35">
      <c r="A434" t="str">
        <f>IF(BYDem!B432="","\I:",BYDem!B432)</f>
        <v>EU_north</v>
      </c>
      <c r="B434" t="str">
        <f>BYDem!E432</f>
        <v>TTF</v>
      </c>
      <c r="C434" t="str">
        <f t="shared" si="142"/>
        <v>TTF</v>
      </c>
      <c r="D434" s="4">
        <f>SUMIFS(BYDem!$M$2:$M$2000,BYDem!$B$2:$B$2000,Demands!$A434,BYDem!$E$2:$E$2000,Demands!$B434)</f>
        <v>4.0980201620400001</v>
      </c>
      <c r="E434" s="4">
        <f t="shared" si="123"/>
        <v>4.1473703711986101</v>
      </c>
      <c r="F434" s="4">
        <f t="shared" si="124"/>
        <v>4.6168528771018931</v>
      </c>
      <c r="G434" s="4">
        <f t="shared" si="125"/>
        <v>5.0739981738546822</v>
      </c>
      <c r="H434" s="4">
        <f t="shared" si="126"/>
        <v>5.4680191987818807</v>
      </c>
      <c r="I434" s="4">
        <f t="shared" si="127"/>
        <v>5.8409998108220718</v>
      </c>
      <c r="J434" s="4">
        <f t="shared" si="128"/>
        <v>6.2132605645346368</v>
      </c>
      <c r="K434" s="4">
        <f t="shared" si="129"/>
        <v>6.590574879945855</v>
      </c>
      <c r="L434" s="4">
        <f t="shared" si="130"/>
        <v>6.9794904390437216</v>
      </c>
      <c r="M434" s="4">
        <f t="shared" si="131"/>
        <v>7.3901602451225754</v>
      </c>
      <c r="N434" s="4">
        <f t="shared" si="132"/>
        <v>7.7782418696973536</v>
      </c>
      <c r="O434" s="4">
        <f t="shared" si="133"/>
        <v>8.1161704738327014</v>
      </c>
      <c r="P434" s="4">
        <f t="shared" si="134"/>
        <v>8.3961363387103276</v>
      </c>
      <c r="Q434" s="4">
        <f t="shared" si="135"/>
        <v>8.6193309989807823</v>
      </c>
      <c r="R434" s="4">
        <f t="shared" si="136"/>
        <v>8.7885598535426226</v>
      </c>
      <c r="S434" s="4">
        <f t="shared" si="137"/>
        <v>8.9105499520235778</v>
      </c>
      <c r="T434" s="4">
        <f t="shared" si="138"/>
        <v>8.9935561115348506</v>
      </c>
      <c r="U434" s="4">
        <f t="shared" si="139"/>
        <v>9.043308004381224</v>
      </c>
      <c r="W434" s="5" t="str">
        <f>VLOOKUP(C434&amp;A434,Driver_elast!$A$2:$D$1161,4,FALSE)</f>
        <v>GDP</v>
      </c>
      <c r="X434" s="5">
        <v>1</v>
      </c>
      <c r="Y434" s="2">
        <f>SUMIFS('Growth rates'!D$4:D$999,'Growth rates'!$B$4:$B$999,Demands!$A434,'Growth rates'!$C$4:$C$999,$W434)</f>
        <v>1</v>
      </c>
      <c r="Z434" s="2">
        <f>SUMIFS('Growth rates'!E$4:E$999,'Growth rates'!$B$4:$B$999,Demands!$A434,'Growth rates'!$C$4:$C$999,$W434)</f>
        <v>1.0124924417722172</v>
      </c>
      <c r="AA434" s="2">
        <f>SUMIFS('Growth rates'!F$4:F$999,'Growth rates'!$B$4:$B$999,Demands!$A434,'Growth rates'!$C$4:$C$999,$W434)</f>
        <v>1.1313894180791468</v>
      </c>
      <c r="AB434" s="2">
        <f>SUMIFS('Growth rates'!G$4:G$999,'Growth rates'!$B$4:$B$999,Demands!$A434,'Growth rates'!$C$4:$C$999,$W434)</f>
        <v>1.2476018956293682</v>
      </c>
      <c r="AC434" s="2">
        <f>SUMIFS('Growth rates'!H$4:H$999,'Growth rates'!$B$4:$B$999,Demands!$A434,'Growth rates'!$C$4:$C$999,$W434)</f>
        <v>1.3481045524696527</v>
      </c>
      <c r="AD434" s="2">
        <f>SUMIFS('Growth rates'!I$4:I$999,'Growth rates'!$B$4:$B$999,Demands!$A434,'Growth rates'!$C$4:$C$999,$W434)</f>
        <v>1.4434966127463638</v>
      </c>
      <c r="AE434" s="2">
        <f>SUMIFS('Growth rates'!J$4:J$999,'Growth rates'!$B$4:$B$999,Demands!$A434,'Growth rates'!$C$4:$C$999,$W434)</f>
        <v>1.5389317398480489</v>
      </c>
      <c r="AF434" s="2">
        <f>SUMIFS('Growth rates'!K$4:K$999,'Growth rates'!$B$4:$B$999,Demands!$A434,'Growth rates'!$C$4:$C$999,$W434)</f>
        <v>1.6358789910265963</v>
      </c>
      <c r="AG434" s="2">
        <f>SUMIFS('Growth rates'!L$4:L$999,'Growth rates'!$B$4:$B$999,Demands!$A434,'Growth rates'!$C$4:$C$999,$W434)</f>
        <v>1.736020843577655</v>
      </c>
      <c r="AH434" s="2">
        <f>SUMIFS('Growth rates'!M$4:M$999,'Growth rates'!$B$4:$B$999,Demands!$A434,'Growth rates'!$C$4:$C$999,$W434)</f>
        <v>1.8419843738246346</v>
      </c>
      <c r="AI434" s="2">
        <f>SUMIFS('Growth rates'!N$4:N$999,'Growth rates'!$B$4:$B$999,Demands!$A434,'Growth rates'!$C$4:$C$999,$W434)</f>
        <v>1.9534767273577125</v>
      </c>
      <c r="AJ434" s="2">
        <f>SUMIFS('Growth rates'!O$4:O$999,'Growth rates'!$B$4:$B$999,Demands!$A434,'Growth rates'!$C$4:$C$999,$W434)</f>
        <v>2.0635277778149961</v>
      </c>
      <c r="AK434" s="2">
        <f>SUMIFS('Growth rates'!P$4:P$999,'Growth rates'!$B$4:$B$999,Demands!$A434,'Growth rates'!$C$4:$C$999,$W434)</f>
        <v>2.1690147018655974</v>
      </c>
      <c r="AL434" s="2">
        <f>SUMIFS('Growth rates'!Q$4:Q$999,'Growth rates'!$B$4:$B$999,Demands!$A434,'Growth rates'!$C$4:$C$999,$W434)</f>
        <v>2.2687038742341525</v>
      </c>
      <c r="AM434" s="2">
        <f>SUMIFS('Growth rates'!R$4:R$999,'Growth rates'!$B$4:$B$999,Demands!$A434,'Growth rates'!$C$4:$C$999,$W434)</f>
        <v>2.3611185813443316</v>
      </c>
      <c r="AN434" s="2">
        <f>SUMIFS('Growth rates'!S$4:S$999,'Growth rates'!$B$4:$B$999,Demands!$A434,'Growth rates'!$C$4:$C$999,$W434)</f>
        <v>2.446114310072335</v>
      </c>
      <c r="AO434" s="2">
        <f>SUMIFS('Growth rates'!T$4:T$999,'Growth rates'!$B$4:$B$999,Demands!$A434,'Growth rates'!$C$4:$C$999,$W434)</f>
        <v>2.5249084160040915</v>
      </c>
      <c r="AP434" s="2">
        <f>SUMIFS('Growth rates'!U$4:U$999,'Growth rates'!$B$4:$B$999,Demands!$A434,'Growth rates'!$C$4:$C$999,$W434)</f>
        <v>2.5973563860157998</v>
      </c>
      <c r="AR434">
        <f>VLOOKUP(C434&amp;A434,Driver_elast!$A$2:$E$1161,5,FALSE)</f>
        <v>0.96397900000000003</v>
      </c>
      <c r="AS434">
        <f t="shared" si="140"/>
        <v>0.96397900000000003</v>
      </c>
      <c r="AT434">
        <f t="shared" si="141"/>
        <v>0.19279580000000002</v>
      </c>
      <c r="AV434" s="2" cm="1">
        <f t="array" ref="AV434">TREND($AR434:$AS434,$AR$3:$AS$3,AV$1)</f>
        <v>0.96397900000000003</v>
      </c>
      <c r="AW434" s="2" cm="1">
        <f t="array" ref="AW434">TREND($AR434:$AS434,$AR$3:$AS$3,AW$1)</f>
        <v>0.96397900000000003</v>
      </c>
      <c r="AX434" s="2" cm="1">
        <f t="array" ref="AX434">TREND($AR434:$AS434,$AR$3:$AS$3,AX$1)</f>
        <v>0.96397900000000003</v>
      </c>
      <c r="AY434" s="2" cm="1">
        <f t="array" ref="AY434">TREND($AR434:$AS434,$AR$3:$AS$3,AY$1)</f>
        <v>0.96397900000000003</v>
      </c>
      <c r="AZ434" s="2" cm="1">
        <f t="array" ref="AZ434">TREND($AR434:$AS434,$AR$3:$AS$3,AZ$1)</f>
        <v>0.96397900000000003</v>
      </c>
      <c r="BA434" s="2" cm="1">
        <f t="array" ref="BA434">TREND($AR434:$AS434,$AR$3:$AS$3,BA$1)</f>
        <v>0.96397900000000003</v>
      </c>
      <c r="BB434" s="2" cm="1">
        <f t="array" ref="BB434">TREND($AR434:$AS434,$AR$3:$AS$3,BB$1)</f>
        <v>0.96397900000000003</v>
      </c>
      <c r="BC434" s="2" cm="1">
        <f t="array" ref="BC434">TREND($AR434:$AS434,$AR$3:$AS$3,BC$1)</f>
        <v>0.96397900000000003</v>
      </c>
      <c r="BD434" s="2" cm="1">
        <f t="array" ref="BD434">TREND($AR434:$AS434,$AR$3:$AS$3,BD$1)</f>
        <v>0.96397900000000003</v>
      </c>
      <c r="BE434" s="2" cm="1">
        <f t="array" ref="BE434">TREND($AR434:$AS434,$AR$3:$AS$3,BE$1)</f>
        <v>0.96397900000000003</v>
      </c>
      <c r="BF434" s="20" cm="1">
        <f t="array" ref="BF434">TREND($AS434:$AT434,$AS$3:$AT$3,BF$1)</f>
        <v>0.86758110000000244</v>
      </c>
      <c r="BG434" s="20" cm="1">
        <f t="array" ref="BG434">TREND($AS434:$AT434,$AS$3:$AT$3,BG$1)</f>
        <v>0.77118319999999585</v>
      </c>
      <c r="BH434" s="20" cm="1">
        <f t="array" ref="BH434">TREND($AS434:$AT434,$AS$3:$AT$3,BH$1)</f>
        <v>0.67478529999999637</v>
      </c>
      <c r="BI434" s="20" cm="1">
        <f t="array" ref="BI434">TREND($AS434:$AT434,$AS$3:$AT$3,BI$1)</f>
        <v>0.57838739999999689</v>
      </c>
      <c r="BJ434" s="20" cm="1">
        <f t="array" ref="BJ434">TREND($AS434:$AT434,$AS$3:$AT$3,BJ$1)</f>
        <v>0.48198949999999741</v>
      </c>
      <c r="BK434" s="20" cm="1">
        <f t="array" ref="BK434">TREND($AS434:$AT434,$AS$3:$AT$3,BK$1)</f>
        <v>0.38559159999999792</v>
      </c>
      <c r="BL434" s="20" cm="1">
        <f t="array" ref="BL434">TREND($AS434:$AT434,$AS$3:$AT$3,BL$1)</f>
        <v>0.28919369999999844</v>
      </c>
      <c r="BM434" s="20" cm="1">
        <f t="array" ref="BM434">TREND($AS434:$AT434,$AS$3:$AT$3,BM$1)</f>
        <v>0.19279579999999896</v>
      </c>
    </row>
    <row r="435" spans="1:65" x14ac:dyDescent="0.35">
      <c r="A435" t="str">
        <f>IF(BYDem!B433="","\I:",BYDem!B433)</f>
        <v>EU_north</v>
      </c>
      <c r="B435" t="str">
        <f>BYDem!E433</f>
        <v>TTP</v>
      </c>
      <c r="C435" t="str">
        <f t="shared" si="142"/>
        <v>TTP</v>
      </c>
      <c r="D435" s="4">
        <f>SUMIFS(BYDem!$M$2:$M$2000,BYDem!$B$2:$B$2000,Demands!$A435,BYDem!$E$2:$E$2000,Demands!$B435)</f>
        <v>13.709968419959999</v>
      </c>
      <c r="E435" s="4">
        <f t="shared" si="123"/>
        <v>13.87507005009599</v>
      </c>
      <c r="F435" s="4">
        <f t="shared" si="124"/>
        <v>15.445728581569284</v>
      </c>
      <c r="G435" s="4">
        <f t="shared" si="125"/>
        <v>16.975112853484148</v>
      </c>
      <c r="H435" s="4">
        <f t="shared" si="126"/>
        <v>18.293314227550358</v>
      </c>
      <c r="I435" s="4">
        <f t="shared" si="127"/>
        <v>19.541124684828059</v>
      </c>
      <c r="J435" s="4">
        <f t="shared" si="128"/>
        <v>20.78652684869861</v>
      </c>
      <c r="K435" s="4">
        <f t="shared" si="129"/>
        <v>22.048835754985571</v>
      </c>
      <c r="L435" s="4">
        <f t="shared" si="130"/>
        <v>23.349956740834639</v>
      </c>
      <c r="M435" s="4">
        <f t="shared" si="131"/>
        <v>24.723856782744004</v>
      </c>
      <c r="N435" s="4">
        <f t="shared" si="132"/>
        <v>26.02218783210575</v>
      </c>
      <c r="O435" s="4">
        <f t="shared" si="133"/>
        <v>27.152731437969926</v>
      </c>
      <c r="P435" s="4">
        <f t="shared" si="134"/>
        <v>28.089360106050545</v>
      </c>
      <c r="Q435" s="4">
        <f t="shared" si="135"/>
        <v>28.836060127723538</v>
      </c>
      <c r="R435" s="4">
        <f t="shared" si="136"/>
        <v>29.402216993734143</v>
      </c>
      <c r="S435" s="4">
        <f t="shared" si="137"/>
        <v>29.810336117503688</v>
      </c>
      <c r="T435" s="4">
        <f t="shared" si="138"/>
        <v>30.088034074215354</v>
      </c>
      <c r="U435" s="4">
        <f t="shared" si="139"/>
        <v>30.254479541242407</v>
      </c>
      <c r="W435" s="5" t="str">
        <f>VLOOKUP(C435&amp;A435,Driver_elast!$A$2:$D$1161,4,FALSE)</f>
        <v>GDP</v>
      </c>
      <c r="X435" s="5">
        <v>1</v>
      </c>
      <c r="Y435" s="2">
        <f>SUMIFS('Growth rates'!D$4:D$999,'Growth rates'!$B$4:$B$999,Demands!$A435,'Growth rates'!$C$4:$C$999,$W435)</f>
        <v>1</v>
      </c>
      <c r="Z435" s="2">
        <f>SUMIFS('Growth rates'!E$4:E$999,'Growth rates'!$B$4:$B$999,Demands!$A435,'Growth rates'!$C$4:$C$999,$W435)</f>
        <v>1.0124924417722172</v>
      </c>
      <c r="AA435" s="2">
        <f>SUMIFS('Growth rates'!F$4:F$999,'Growth rates'!$B$4:$B$999,Demands!$A435,'Growth rates'!$C$4:$C$999,$W435)</f>
        <v>1.1313894180791468</v>
      </c>
      <c r="AB435" s="2">
        <f>SUMIFS('Growth rates'!G$4:G$999,'Growth rates'!$B$4:$B$999,Demands!$A435,'Growth rates'!$C$4:$C$999,$W435)</f>
        <v>1.2476018956293682</v>
      </c>
      <c r="AC435" s="2">
        <f>SUMIFS('Growth rates'!H$4:H$999,'Growth rates'!$B$4:$B$999,Demands!$A435,'Growth rates'!$C$4:$C$999,$W435)</f>
        <v>1.3481045524696527</v>
      </c>
      <c r="AD435" s="2">
        <f>SUMIFS('Growth rates'!I$4:I$999,'Growth rates'!$B$4:$B$999,Demands!$A435,'Growth rates'!$C$4:$C$999,$W435)</f>
        <v>1.4434966127463638</v>
      </c>
      <c r="AE435" s="2">
        <f>SUMIFS('Growth rates'!J$4:J$999,'Growth rates'!$B$4:$B$999,Demands!$A435,'Growth rates'!$C$4:$C$999,$W435)</f>
        <v>1.5389317398480489</v>
      </c>
      <c r="AF435" s="2">
        <f>SUMIFS('Growth rates'!K$4:K$999,'Growth rates'!$B$4:$B$999,Demands!$A435,'Growth rates'!$C$4:$C$999,$W435)</f>
        <v>1.6358789910265963</v>
      </c>
      <c r="AG435" s="2">
        <f>SUMIFS('Growth rates'!L$4:L$999,'Growth rates'!$B$4:$B$999,Demands!$A435,'Growth rates'!$C$4:$C$999,$W435)</f>
        <v>1.736020843577655</v>
      </c>
      <c r="AH435" s="2">
        <f>SUMIFS('Growth rates'!M$4:M$999,'Growth rates'!$B$4:$B$999,Demands!$A435,'Growth rates'!$C$4:$C$999,$W435)</f>
        <v>1.8419843738246346</v>
      </c>
      <c r="AI435" s="2">
        <f>SUMIFS('Growth rates'!N$4:N$999,'Growth rates'!$B$4:$B$999,Demands!$A435,'Growth rates'!$C$4:$C$999,$W435)</f>
        <v>1.9534767273577125</v>
      </c>
      <c r="AJ435" s="2">
        <f>SUMIFS('Growth rates'!O$4:O$999,'Growth rates'!$B$4:$B$999,Demands!$A435,'Growth rates'!$C$4:$C$999,$W435)</f>
        <v>2.0635277778149961</v>
      </c>
      <c r="AK435" s="2">
        <f>SUMIFS('Growth rates'!P$4:P$999,'Growth rates'!$B$4:$B$999,Demands!$A435,'Growth rates'!$C$4:$C$999,$W435)</f>
        <v>2.1690147018655974</v>
      </c>
      <c r="AL435" s="2">
        <f>SUMIFS('Growth rates'!Q$4:Q$999,'Growth rates'!$B$4:$B$999,Demands!$A435,'Growth rates'!$C$4:$C$999,$W435)</f>
        <v>2.2687038742341525</v>
      </c>
      <c r="AM435" s="2">
        <f>SUMIFS('Growth rates'!R$4:R$999,'Growth rates'!$B$4:$B$999,Demands!$A435,'Growth rates'!$C$4:$C$999,$W435)</f>
        <v>2.3611185813443316</v>
      </c>
      <c r="AN435" s="2">
        <f>SUMIFS('Growth rates'!S$4:S$999,'Growth rates'!$B$4:$B$999,Demands!$A435,'Growth rates'!$C$4:$C$999,$W435)</f>
        <v>2.446114310072335</v>
      </c>
      <c r="AO435" s="2">
        <f>SUMIFS('Growth rates'!T$4:T$999,'Growth rates'!$B$4:$B$999,Demands!$A435,'Growth rates'!$C$4:$C$999,$W435)</f>
        <v>2.5249084160040915</v>
      </c>
      <c r="AP435" s="2">
        <f>SUMIFS('Growth rates'!U$4:U$999,'Growth rates'!$B$4:$B$999,Demands!$A435,'Growth rates'!$C$4:$C$999,$W435)</f>
        <v>2.5973563860157998</v>
      </c>
      <c r="AR435">
        <f>VLOOKUP(C435&amp;A435,Driver_elast!$A$2:$E$1161,5,FALSE)</f>
        <v>0.96397900000000003</v>
      </c>
      <c r="AS435">
        <f t="shared" si="140"/>
        <v>0.96397900000000003</v>
      </c>
      <c r="AT435">
        <f t="shared" si="141"/>
        <v>0.19279580000000002</v>
      </c>
      <c r="AV435" s="2" cm="1">
        <f t="array" ref="AV435">TREND($AR435:$AS435,$AR$3:$AS$3,AV$1)</f>
        <v>0.96397900000000003</v>
      </c>
      <c r="AW435" s="2" cm="1">
        <f t="array" ref="AW435">TREND($AR435:$AS435,$AR$3:$AS$3,AW$1)</f>
        <v>0.96397900000000003</v>
      </c>
      <c r="AX435" s="2" cm="1">
        <f t="array" ref="AX435">TREND($AR435:$AS435,$AR$3:$AS$3,AX$1)</f>
        <v>0.96397900000000003</v>
      </c>
      <c r="AY435" s="2" cm="1">
        <f t="array" ref="AY435">TREND($AR435:$AS435,$AR$3:$AS$3,AY$1)</f>
        <v>0.96397900000000003</v>
      </c>
      <c r="AZ435" s="2" cm="1">
        <f t="array" ref="AZ435">TREND($AR435:$AS435,$AR$3:$AS$3,AZ$1)</f>
        <v>0.96397900000000003</v>
      </c>
      <c r="BA435" s="2" cm="1">
        <f t="array" ref="BA435">TREND($AR435:$AS435,$AR$3:$AS$3,BA$1)</f>
        <v>0.96397900000000003</v>
      </c>
      <c r="BB435" s="2" cm="1">
        <f t="array" ref="BB435">TREND($AR435:$AS435,$AR$3:$AS$3,BB$1)</f>
        <v>0.96397900000000003</v>
      </c>
      <c r="BC435" s="2" cm="1">
        <f t="array" ref="BC435">TREND($AR435:$AS435,$AR$3:$AS$3,BC$1)</f>
        <v>0.96397900000000003</v>
      </c>
      <c r="BD435" s="2" cm="1">
        <f t="array" ref="BD435">TREND($AR435:$AS435,$AR$3:$AS$3,BD$1)</f>
        <v>0.96397900000000003</v>
      </c>
      <c r="BE435" s="2" cm="1">
        <f t="array" ref="BE435">TREND($AR435:$AS435,$AR$3:$AS$3,BE$1)</f>
        <v>0.96397900000000003</v>
      </c>
      <c r="BF435" s="20" cm="1">
        <f t="array" ref="BF435">TREND($AS435:$AT435,$AS$3:$AT$3,BF$1)</f>
        <v>0.86758110000000244</v>
      </c>
      <c r="BG435" s="20" cm="1">
        <f t="array" ref="BG435">TREND($AS435:$AT435,$AS$3:$AT$3,BG$1)</f>
        <v>0.77118319999999585</v>
      </c>
      <c r="BH435" s="20" cm="1">
        <f t="array" ref="BH435">TREND($AS435:$AT435,$AS$3:$AT$3,BH$1)</f>
        <v>0.67478529999999637</v>
      </c>
      <c r="BI435" s="20" cm="1">
        <f t="array" ref="BI435">TREND($AS435:$AT435,$AS$3:$AT$3,BI$1)</f>
        <v>0.57838739999999689</v>
      </c>
      <c r="BJ435" s="20" cm="1">
        <f t="array" ref="BJ435">TREND($AS435:$AT435,$AS$3:$AT$3,BJ$1)</f>
        <v>0.48198949999999741</v>
      </c>
      <c r="BK435" s="20" cm="1">
        <f t="array" ref="BK435">TREND($AS435:$AT435,$AS$3:$AT$3,BK$1)</f>
        <v>0.38559159999999792</v>
      </c>
      <c r="BL435" s="20" cm="1">
        <f t="array" ref="BL435">TREND($AS435:$AT435,$AS$3:$AT$3,BL$1)</f>
        <v>0.28919369999999844</v>
      </c>
      <c r="BM435" s="20" cm="1">
        <f t="array" ref="BM435">TREND($AS435:$AT435,$AS$3:$AT$3,BM$1)</f>
        <v>0.19279579999999896</v>
      </c>
    </row>
    <row r="436" spans="1:65" x14ac:dyDescent="0.35">
      <c r="A436" t="str">
        <f>IF(BYDem!B434="","\I:",BYDem!B434)</f>
        <v>EU_north</v>
      </c>
      <c r="B436" t="str">
        <f>BYDem!E434</f>
        <v>TWD</v>
      </c>
      <c r="C436" t="str">
        <f t="shared" si="142"/>
        <v>TWD</v>
      </c>
      <c r="D436" s="4">
        <f>SUMIFS(BYDem!$M$2:$M$2000,BYDem!$B$2:$B$2000,Demands!$A436,BYDem!$E$2:$E$2000,Demands!$B436)</f>
        <v>16.446864088800002</v>
      </c>
      <c r="E436" s="4">
        <f t="shared" si="123"/>
        <v>16.609605512095325</v>
      </c>
      <c r="F436" s="4">
        <f t="shared" si="124"/>
        <v>18.110811183709242</v>
      </c>
      <c r="G436" s="4">
        <f t="shared" si="125"/>
        <v>19.530039048174842</v>
      </c>
      <c r="H436" s="4">
        <f t="shared" si="126"/>
        <v>20.719158397442285</v>
      </c>
      <c r="I436" s="4">
        <f t="shared" si="127"/>
        <v>21.819454440179754</v>
      </c>
      <c r="J436" s="4">
        <f t="shared" si="128"/>
        <v>22.89787803114325</v>
      </c>
      <c r="K436" s="4">
        <f t="shared" si="129"/>
        <v>23.972797384884288</v>
      </c>
      <c r="L436" s="4">
        <f t="shared" si="130"/>
        <v>25.0635190384405</v>
      </c>
      <c r="M436" s="4">
        <f t="shared" si="131"/>
        <v>26.19945660715306</v>
      </c>
      <c r="N436" s="4">
        <f t="shared" si="132"/>
        <v>27.258135259492523</v>
      </c>
      <c r="O436" s="4">
        <f t="shared" si="133"/>
        <v>28.164867012437476</v>
      </c>
      <c r="P436" s="4">
        <f t="shared" si="134"/>
        <v>28.903470334923465</v>
      </c>
      <c r="Q436" s="4">
        <f t="shared" si="135"/>
        <v>29.48255104283886</v>
      </c>
      <c r="R436" s="4">
        <f t="shared" si="136"/>
        <v>29.913858310400386</v>
      </c>
      <c r="S436" s="4">
        <f t="shared" si="137"/>
        <v>30.219084099957495</v>
      </c>
      <c r="T436" s="4">
        <f t="shared" si="138"/>
        <v>30.423172698871443</v>
      </c>
      <c r="U436" s="4">
        <f t="shared" si="139"/>
        <v>30.54323465222987</v>
      </c>
      <c r="W436" s="5" t="str">
        <f>VLOOKUP(C436&amp;A436,Driver_elast!$A$2:$D$1161,4,FALSE)</f>
        <v>GDPSER</v>
      </c>
      <c r="X436" s="5">
        <v>1</v>
      </c>
      <c r="Y436" s="2">
        <f>SUMIFS('Growth rates'!D$4:D$999,'Growth rates'!$B$4:$B$999,Demands!$A436,'Growth rates'!$C$4:$C$999,$W436)</f>
        <v>1</v>
      </c>
      <c r="Z436" s="2">
        <f>SUMIFS('Growth rates'!E$4:E$999,'Growth rates'!$B$4:$B$999,Demands!$A436,'Growth rates'!$C$4:$C$999,$W436)</f>
        <v>1.0125109930676133</v>
      </c>
      <c r="AA436" s="2">
        <f>SUMIFS('Growth rates'!F$4:F$999,'Growth rates'!$B$4:$B$999,Demands!$A436,'Growth rates'!$C$4:$C$999,$W436)</f>
        <v>1.1282173987898563</v>
      </c>
      <c r="AB436" s="2">
        <f>SUMIFS('Growth rates'!G$4:G$999,'Growth rates'!$B$4:$B$999,Demands!$A436,'Growth rates'!$C$4:$C$999,$W436)</f>
        <v>1.2400024670957179</v>
      </c>
      <c r="AC436" s="2">
        <f>SUMIFS('Growth rates'!H$4:H$999,'Growth rates'!$B$4:$B$999,Demands!$A436,'Growth rates'!$C$4:$C$999,$W436)</f>
        <v>1.3354625178014867</v>
      </c>
      <c r="AD436" s="2">
        <f>SUMIFS('Growth rates'!I$4:I$999,'Growth rates'!$B$4:$B$999,Demands!$A436,'Growth rates'!$C$4:$C$999,$W436)</f>
        <v>1.4251322599236702</v>
      </c>
      <c r="AE436" s="2">
        <f>SUMIFS('Growth rates'!J$4:J$999,'Growth rates'!$B$4:$B$999,Demands!$A436,'Growth rates'!$C$4:$C$999,$W436)</f>
        <v>1.5141911832197101</v>
      </c>
      <c r="AF436" s="2">
        <f>SUMIFS('Growth rates'!K$4:K$999,'Growth rates'!$B$4:$B$999,Demands!$A436,'Growth rates'!$C$4:$C$999,$W436)</f>
        <v>1.6040660241693876</v>
      </c>
      <c r="AG436" s="2">
        <f>SUMIFS('Growth rates'!L$4:L$999,'Growth rates'!$B$4:$B$999,Demands!$A436,'Growth rates'!$C$4:$C$999,$W436)</f>
        <v>1.6963431879156508</v>
      </c>
      <c r="AH436" s="2">
        <f>SUMIFS('Growth rates'!M$4:M$999,'Growth rates'!$B$4:$B$999,Demands!$A436,'Growth rates'!$C$4:$C$999,$W436)</f>
        <v>1.7935513901570053</v>
      </c>
      <c r="AI436" s="2">
        <f>SUMIFS('Growth rates'!N$4:N$999,'Growth rates'!$B$4:$B$999,Demands!$A436,'Growth rates'!$C$4:$C$999,$W436)</f>
        <v>1.8953683123260325</v>
      </c>
      <c r="AJ436" s="2">
        <f>SUMIFS('Growth rates'!O$4:O$999,'Growth rates'!$B$4:$B$999,Demands!$A436,'Growth rates'!$C$4:$C$999,$W436)</f>
        <v>1.9950150507235214</v>
      </c>
      <c r="AK436" s="2">
        <f>SUMIFS('Growth rates'!P$4:P$999,'Growth rates'!$B$4:$B$999,Demands!$A436,'Growth rates'!$C$4:$C$999,$W436)</f>
        <v>2.0895143233080455</v>
      </c>
      <c r="AL436" s="2">
        <f>SUMIFS('Growth rates'!Q$4:Q$999,'Growth rates'!$B$4:$B$999,Demands!$A436,'Growth rates'!$C$4:$C$999,$W436)</f>
        <v>2.1777328876496207</v>
      </c>
      <c r="AM436" s="2">
        <f>SUMIFS('Growth rates'!R$4:R$999,'Growth rates'!$B$4:$B$999,Demands!$A436,'Growth rates'!$C$4:$C$999,$W436)</f>
        <v>2.2582954182354067</v>
      </c>
      <c r="AN436" s="2">
        <f>SUMIFS('Growth rates'!S$4:S$999,'Growth rates'!$B$4:$B$999,Demands!$A436,'Growth rates'!$C$4:$C$999,$W436)</f>
        <v>2.3311314594168162</v>
      </c>
      <c r="AO436" s="2">
        <f>SUMIFS('Growth rates'!T$4:T$999,'Growth rates'!$B$4:$B$999,Demands!$A436,'Growth rates'!$C$4:$C$999,$W436)</f>
        <v>2.397484332818526</v>
      </c>
      <c r="AP436" s="2">
        <f>SUMIFS('Growth rates'!U$4:U$999,'Growth rates'!$B$4:$B$999,Demands!$A436,'Growth rates'!$C$4:$C$999,$W436)</f>
        <v>2.4572984175217591</v>
      </c>
      <c r="AR436">
        <f>VLOOKUP(C436&amp;A436,Driver_elast!$A$2:$E$1161,5,FALSE)</f>
        <v>0.79090300000000002</v>
      </c>
      <c r="AS436">
        <f t="shared" si="140"/>
        <v>0.79090300000000002</v>
      </c>
      <c r="AT436">
        <f t="shared" si="141"/>
        <v>0.1581806</v>
      </c>
      <c r="AV436" s="2" cm="1">
        <f t="array" ref="AV436">TREND($AR436:$AS436,$AR$3:$AS$3,AV$1)</f>
        <v>0.79090300000000002</v>
      </c>
      <c r="AW436" s="2" cm="1">
        <f t="array" ref="AW436">TREND($AR436:$AS436,$AR$3:$AS$3,AW$1)</f>
        <v>0.79090300000000002</v>
      </c>
      <c r="AX436" s="2" cm="1">
        <f t="array" ref="AX436">TREND($AR436:$AS436,$AR$3:$AS$3,AX$1)</f>
        <v>0.79090300000000002</v>
      </c>
      <c r="AY436" s="2" cm="1">
        <f t="array" ref="AY436">TREND($AR436:$AS436,$AR$3:$AS$3,AY$1)</f>
        <v>0.79090300000000002</v>
      </c>
      <c r="AZ436" s="2" cm="1">
        <f t="array" ref="AZ436">TREND($AR436:$AS436,$AR$3:$AS$3,AZ$1)</f>
        <v>0.79090300000000002</v>
      </c>
      <c r="BA436" s="2" cm="1">
        <f t="array" ref="BA436">TREND($AR436:$AS436,$AR$3:$AS$3,BA$1)</f>
        <v>0.79090300000000002</v>
      </c>
      <c r="BB436" s="2" cm="1">
        <f t="array" ref="BB436">TREND($AR436:$AS436,$AR$3:$AS$3,BB$1)</f>
        <v>0.79090300000000002</v>
      </c>
      <c r="BC436" s="2" cm="1">
        <f t="array" ref="BC436">TREND($AR436:$AS436,$AR$3:$AS$3,BC$1)</f>
        <v>0.79090300000000002</v>
      </c>
      <c r="BD436" s="2" cm="1">
        <f t="array" ref="BD436">TREND($AR436:$AS436,$AR$3:$AS$3,BD$1)</f>
        <v>0.79090300000000002</v>
      </c>
      <c r="BE436" s="2" cm="1">
        <f t="array" ref="BE436">TREND($AR436:$AS436,$AR$3:$AS$3,BE$1)</f>
        <v>0.79090300000000002</v>
      </c>
      <c r="BF436" s="20" cm="1">
        <f t="array" ref="BF436">TREND($AS436:$AT436,$AS$3:$AT$3,BF$1)</f>
        <v>0.71181269999999586</v>
      </c>
      <c r="BG436" s="20" cm="1">
        <f t="array" ref="BG436">TREND($AS436:$AT436,$AS$3:$AT$3,BG$1)</f>
        <v>0.63272239999999869</v>
      </c>
      <c r="BH436" s="20" cm="1">
        <f t="array" ref="BH436">TREND($AS436:$AT436,$AS$3:$AT$3,BH$1)</f>
        <v>0.55363209999999441</v>
      </c>
      <c r="BI436" s="20" cm="1">
        <f t="array" ref="BI436">TREND($AS436:$AT436,$AS$3:$AT$3,BI$1)</f>
        <v>0.47454179999999724</v>
      </c>
      <c r="BJ436" s="20" cm="1">
        <f t="array" ref="BJ436">TREND($AS436:$AT436,$AS$3:$AT$3,BJ$1)</f>
        <v>0.39545149999999296</v>
      </c>
      <c r="BK436" s="20" cm="1">
        <f t="array" ref="BK436">TREND($AS436:$AT436,$AS$3:$AT$3,BK$1)</f>
        <v>0.31636119999999579</v>
      </c>
      <c r="BL436" s="20" cm="1">
        <f t="array" ref="BL436">TREND($AS436:$AT436,$AS$3:$AT$3,BL$1)</f>
        <v>0.23727089999999862</v>
      </c>
      <c r="BM436" s="20" cm="1">
        <f t="array" ref="BM436">TREND($AS436:$AT436,$AS$3:$AT$3,BM$1)</f>
        <v>0.15818059999999434</v>
      </c>
    </row>
    <row r="437" spans="1:65" x14ac:dyDescent="0.35">
      <c r="A437" t="str">
        <f>IF(BYDem!B435="","\I:",BYDem!B435)</f>
        <v>EU_north</v>
      </c>
      <c r="B437" t="str">
        <f>BYDem!E435</f>
        <v>TWI</v>
      </c>
      <c r="C437" t="str">
        <f t="shared" si="142"/>
        <v>TWI</v>
      </c>
      <c r="D437" s="4">
        <f>SUMIFS(BYDem!$M$2:$M$2000,BYDem!$B$2:$B$2000,Demands!$A437,BYDem!$E$2:$E$2000,Demands!$B437)</f>
        <v>128.55937001039999</v>
      </c>
      <c r="E437" s="4">
        <f t="shared" si="123"/>
        <v>129.25597199190506</v>
      </c>
      <c r="F437" s="4">
        <f t="shared" si="124"/>
        <v>135.65328293405295</v>
      </c>
      <c r="G437" s="4">
        <f t="shared" si="125"/>
        <v>141.47445583135257</v>
      </c>
      <c r="H437" s="4">
        <f t="shared" si="126"/>
        <v>146.19146076088501</v>
      </c>
      <c r="I437" s="4">
        <f t="shared" si="127"/>
        <v>150.44279655837408</v>
      </c>
      <c r="J437" s="4">
        <f t="shared" si="128"/>
        <v>154.51456295175936</v>
      </c>
      <c r="K437" s="4">
        <f t="shared" si="129"/>
        <v>158.48662501834676</v>
      </c>
      <c r="L437" s="4">
        <f t="shared" si="130"/>
        <v>162.43532193882589</v>
      </c>
      <c r="M437" s="4">
        <f t="shared" si="131"/>
        <v>166.46674942322679</v>
      </c>
      <c r="N437" s="4">
        <f t="shared" si="132"/>
        <v>170.15028895264646</v>
      </c>
      <c r="O437" s="4">
        <f t="shared" si="133"/>
        <v>173.24971541698008</v>
      </c>
      <c r="P437" s="4">
        <f t="shared" si="134"/>
        <v>175.73766769322768</v>
      </c>
      <c r="Q437" s="4">
        <f t="shared" si="135"/>
        <v>177.66572495763407</v>
      </c>
      <c r="R437" s="4">
        <f t="shared" si="136"/>
        <v>179.08900818993632</v>
      </c>
      <c r="S437" s="4">
        <f t="shared" si="137"/>
        <v>180.08966162023859</v>
      </c>
      <c r="T437" s="4">
        <f t="shared" si="138"/>
        <v>180.75568916806716</v>
      </c>
      <c r="U437" s="4">
        <f t="shared" si="139"/>
        <v>181.14631309445753</v>
      </c>
      <c r="W437" s="5" t="str">
        <f>VLOOKUP(C437&amp;A437,Driver_elast!$A$2:$D$1161,4,FALSE)</f>
        <v>GDPSER</v>
      </c>
      <c r="X437" s="5">
        <v>1</v>
      </c>
      <c r="Y437" s="2">
        <f>SUMIFS('Growth rates'!D$4:D$999,'Growth rates'!$B$4:$B$999,Demands!$A437,'Growth rates'!$C$4:$C$999,$W437)</f>
        <v>1</v>
      </c>
      <c r="Z437" s="2">
        <f>SUMIFS('Growth rates'!E$4:E$999,'Growth rates'!$B$4:$B$999,Demands!$A437,'Growth rates'!$C$4:$C$999,$W437)</f>
        <v>1.0125109930676133</v>
      </c>
      <c r="AA437" s="2">
        <f>SUMIFS('Growth rates'!F$4:F$999,'Growth rates'!$B$4:$B$999,Demands!$A437,'Growth rates'!$C$4:$C$999,$W437)</f>
        <v>1.1282173987898563</v>
      </c>
      <c r="AB437" s="2">
        <f>SUMIFS('Growth rates'!G$4:G$999,'Growth rates'!$B$4:$B$999,Demands!$A437,'Growth rates'!$C$4:$C$999,$W437)</f>
        <v>1.2400024670957179</v>
      </c>
      <c r="AC437" s="2">
        <f>SUMIFS('Growth rates'!H$4:H$999,'Growth rates'!$B$4:$B$999,Demands!$A437,'Growth rates'!$C$4:$C$999,$W437)</f>
        <v>1.3354625178014867</v>
      </c>
      <c r="AD437" s="2">
        <f>SUMIFS('Growth rates'!I$4:I$999,'Growth rates'!$B$4:$B$999,Demands!$A437,'Growth rates'!$C$4:$C$999,$W437)</f>
        <v>1.4251322599236702</v>
      </c>
      <c r="AE437" s="2">
        <f>SUMIFS('Growth rates'!J$4:J$999,'Growth rates'!$B$4:$B$999,Demands!$A437,'Growth rates'!$C$4:$C$999,$W437)</f>
        <v>1.5141911832197101</v>
      </c>
      <c r="AF437" s="2">
        <f>SUMIFS('Growth rates'!K$4:K$999,'Growth rates'!$B$4:$B$999,Demands!$A437,'Growth rates'!$C$4:$C$999,$W437)</f>
        <v>1.6040660241693876</v>
      </c>
      <c r="AG437" s="2">
        <f>SUMIFS('Growth rates'!L$4:L$999,'Growth rates'!$B$4:$B$999,Demands!$A437,'Growth rates'!$C$4:$C$999,$W437)</f>
        <v>1.6963431879156508</v>
      </c>
      <c r="AH437" s="2">
        <f>SUMIFS('Growth rates'!M$4:M$999,'Growth rates'!$B$4:$B$999,Demands!$A437,'Growth rates'!$C$4:$C$999,$W437)</f>
        <v>1.7935513901570053</v>
      </c>
      <c r="AI437" s="2">
        <f>SUMIFS('Growth rates'!N$4:N$999,'Growth rates'!$B$4:$B$999,Demands!$A437,'Growth rates'!$C$4:$C$999,$W437)</f>
        <v>1.8953683123260325</v>
      </c>
      <c r="AJ437" s="2">
        <f>SUMIFS('Growth rates'!O$4:O$999,'Growth rates'!$B$4:$B$999,Demands!$A437,'Growth rates'!$C$4:$C$999,$W437)</f>
        <v>1.9950150507235214</v>
      </c>
      <c r="AK437" s="2">
        <f>SUMIFS('Growth rates'!P$4:P$999,'Growth rates'!$B$4:$B$999,Demands!$A437,'Growth rates'!$C$4:$C$999,$W437)</f>
        <v>2.0895143233080455</v>
      </c>
      <c r="AL437" s="2">
        <f>SUMIFS('Growth rates'!Q$4:Q$999,'Growth rates'!$B$4:$B$999,Demands!$A437,'Growth rates'!$C$4:$C$999,$W437)</f>
        <v>2.1777328876496207</v>
      </c>
      <c r="AM437" s="2">
        <f>SUMIFS('Growth rates'!R$4:R$999,'Growth rates'!$B$4:$B$999,Demands!$A437,'Growth rates'!$C$4:$C$999,$W437)</f>
        <v>2.2582954182354067</v>
      </c>
      <c r="AN437" s="2">
        <f>SUMIFS('Growth rates'!S$4:S$999,'Growth rates'!$B$4:$B$999,Demands!$A437,'Growth rates'!$C$4:$C$999,$W437)</f>
        <v>2.3311314594168162</v>
      </c>
      <c r="AO437" s="2">
        <f>SUMIFS('Growth rates'!T$4:T$999,'Growth rates'!$B$4:$B$999,Demands!$A437,'Growth rates'!$C$4:$C$999,$W437)</f>
        <v>2.397484332818526</v>
      </c>
      <c r="AP437" s="2">
        <f>SUMIFS('Growth rates'!U$4:U$999,'Growth rates'!$B$4:$B$999,Demands!$A437,'Growth rates'!$C$4:$C$999,$W437)</f>
        <v>2.4572984175217591</v>
      </c>
      <c r="AR437">
        <f>VLOOKUP(C437&amp;A437,Driver_elast!$A$2:$E$1161,5,FALSE)</f>
        <v>0.43310100000000001</v>
      </c>
      <c r="AS437">
        <f t="shared" si="140"/>
        <v>0.43310100000000001</v>
      </c>
      <c r="AT437">
        <f t="shared" si="141"/>
        <v>8.6620200000000008E-2</v>
      </c>
      <c r="AV437" s="2" cm="1">
        <f t="array" ref="AV437">TREND($AR437:$AS437,$AR$3:$AS$3,AV$1)</f>
        <v>0.43310100000000001</v>
      </c>
      <c r="AW437" s="2" cm="1">
        <f t="array" ref="AW437">TREND($AR437:$AS437,$AR$3:$AS$3,AW$1)</f>
        <v>0.43310100000000001</v>
      </c>
      <c r="AX437" s="2" cm="1">
        <f t="array" ref="AX437">TREND($AR437:$AS437,$AR$3:$AS$3,AX$1)</f>
        <v>0.43310100000000001</v>
      </c>
      <c r="AY437" s="2" cm="1">
        <f t="array" ref="AY437">TREND($AR437:$AS437,$AR$3:$AS$3,AY$1)</f>
        <v>0.43310100000000001</v>
      </c>
      <c r="AZ437" s="2" cm="1">
        <f t="array" ref="AZ437">TREND($AR437:$AS437,$AR$3:$AS$3,AZ$1)</f>
        <v>0.43310100000000001</v>
      </c>
      <c r="BA437" s="2" cm="1">
        <f t="array" ref="BA437">TREND($AR437:$AS437,$AR$3:$AS$3,BA$1)</f>
        <v>0.43310100000000001</v>
      </c>
      <c r="BB437" s="2" cm="1">
        <f t="array" ref="BB437">TREND($AR437:$AS437,$AR$3:$AS$3,BB$1)</f>
        <v>0.43310100000000001</v>
      </c>
      <c r="BC437" s="2" cm="1">
        <f t="array" ref="BC437">TREND($AR437:$AS437,$AR$3:$AS$3,BC$1)</f>
        <v>0.43310100000000001</v>
      </c>
      <c r="BD437" s="2" cm="1">
        <f t="array" ref="BD437">TREND($AR437:$AS437,$AR$3:$AS$3,BD$1)</f>
        <v>0.43310100000000001</v>
      </c>
      <c r="BE437" s="2" cm="1">
        <f t="array" ref="BE437">TREND($AR437:$AS437,$AR$3:$AS$3,BE$1)</f>
        <v>0.43310100000000001</v>
      </c>
      <c r="BF437" s="20" cm="1">
        <f t="array" ref="BF437">TREND($AS437:$AT437,$AS$3:$AT$3,BF$1)</f>
        <v>0.38979090000000127</v>
      </c>
      <c r="BG437" s="20" cm="1">
        <f t="array" ref="BG437">TREND($AS437:$AT437,$AS$3:$AT$3,BG$1)</f>
        <v>0.34648080000000192</v>
      </c>
      <c r="BH437" s="20" cm="1">
        <f t="array" ref="BH437">TREND($AS437:$AT437,$AS$3:$AT$3,BH$1)</f>
        <v>0.30317070000000257</v>
      </c>
      <c r="BI437" s="20" cm="1">
        <f t="array" ref="BI437">TREND($AS437:$AT437,$AS$3:$AT$3,BI$1)</f>
        <v>0.25986059999999966</v>
      </c>
      <c r="BJ437" s="20" cm="1">
        <f t="array" ref="BJ437">TREND($AS437:$AT437,$AS$3:$AT$3,BJ$1)</f>
        <v>0.21655050000000031</v>
      </c>
      <c r="BK437" s="20" cm="1">
        <f t="array" ref="BK437">TREND($AS437:$AT437,$AS$3:$AT$3,BK$1)</f>
        <v>0.17324040000000096</v>
      </c>
      <c r="BL437" s="20" cm="1">
        <f t="array" ref="BL437">TREND($AS437:$AT437,$AS$3:$AT$3,BL$1)</f>
        <v>0.12993030000000161</v>
      </c>
      <c r="BM437" s="20" cm="1">
        <f t="array" ref="BM437">TREND($AS437:$AT437,$AS$3:$AT$3,BM$1)</f>
        <v>8.6620200000002257E-2</v>
      </c>
    </row>
    <row r="438" spans="1:65" x14ac:dyDescent="0.35">
      <c r="A438" t="str">
        <f>IF(BYDem!B436="","\I:",BYDem!B436)</f>
        <v>EU_north</v>
      </c>
      <c r="B438" t="str">
        <f>BYDem!E436</f>
        <v>Trd_2w</v>
      </c>
      <c r="C438" t="str">
        <f t="shared" si="142"/>
        <v>Trd_2w</v>
      </c>
      <c r="D438" s="4">
        <f>SUMIFS(BYDem!$M$2:$M$2000,BYDem!$B$2:$B$2000,Demands!$A438,BYDem!$E$2:$E$2000,Demands!$B438)</f>
        <v>2.87</v>
      </c>
      <c r="E438" s="4">
        <f t="shared" si="123"/>
        <v>2.8885430081590049</v>
      </c>
      <c r="F438" s="4">
        <f t="shared" si="124"/>
        <v>3.0639750092594866</v>
      </c>
      <c r="G438" s="4">
        <f t="shared" si="125"/>
        <v>3.2267459318800475</v>
      </c>
      <c r="H438" s="4">
        <f t="shared" si="126"/>
        <v>3.3611824471999956</v>
      </c>
      <c r="I438" s="4">
        <f t="shared" si="127"/>
        <v>3.4841899775635001</v>
      </c>
      <c r="J438" s="4">
        <f t="shared" si="128"/>
        <v>3.6033265971313782</v>
      </c>
      <c r="K438" s="4">
        <f t="shared" si="129"/>
        <v>3.7207273086399044</v>
      </c>
      <c r="L438" s="4">
        <f t="shared" si="130"/>
        <v>3.8385267543529498</v>
      </c>
      <c r="M438" s="4">
        <f t="shared" si="131"/>
        <v>3.9597028664667002</v>
      </c>
      <c r="N438" s="4">
        <f t="shared" si="132"/>
        <v>4.0712645881323706</v>
      </c>
      <c r="O438" s="4">
        <f t="shared" si="133"/>
        <v>4.1661624055822015</v>
      </c>
      <c r="P438" s="4">
        <f t="shared" si="134"/>
        <v>4.2432658010239077</v>
      </c>
      <c r="Q438" s="4">
        <f t="shared" si="135"/>
        <v>4.3037842711879062</v>
      </c>
      <c r="R438" s="4">
        <f t="shared" si="136"/>
        <v>4.3491193876711112</v>
      </c>
      <c r="S438" s="4">
        <f t="shared" si="137"/>
        <v>4.3815079434131956</v>
      </c>
      <c r="T438" s="4">
        <f t="shared" si="138"/>
        <v>4.4034063643986689</v>
      </c>
      <c r="U438" s="4">
        <f t="shared" si="139"/>
        <v>4.4164756037398405</v>
      </c>
      <c r="W438" s="5" t="str">
        <f>VLOOKUP(C438&amp;A438,Driver_elast!$A$2:$D$1161,4,FALSE)</f>
        <v>GDP</v>
      </c>
      <c r="X438" s="5">
        <v>1</v>
      </c>
      <c r="Y438" s="2">
        <f>SUMIFS('Growth rates'!D$4:D$999,'Growth rates'!$B$4:$B$999,Demands!$A438,'Growth rates'!$C$4:$C$999,$W438)</f>
        <v>1</v>
      </c>
      <c r="Z438" s="2">
        <f>SUMIFS('Growth rates'!E$4:E$999,'Growth rates'!$B$4:$B$999,Demands!$A438,'Growth rates'!$C$4:$C$999,$W438)</f>
        <v>1.0124924417722172</v>
      </c>
      <c r="AA438" s="2">
        <f>SUMIFS('Growth rates'!F$4:F$999,'Growth rates'!$B$4:$B$999,Demands!$A438,'Growth rates'!$C$4:$C$999,$W438)</f>
        <v>1.1313894180791468</v>
      </c>
      <c r="AB438" s="2">
        <f>SUMIFS('Growth rates'!G$4:G$999,'Growth rates'!$B$4:$B$999,Demands!$A438,'Growth rates'!$C$4:$C$999,$W438)</f>
        <v>1.2476018956293682</v>
      </c>
      <c r="AC438" s="2">
        <f>SUMIFS('Growth rates'!H$4:H$999,'Growth rates'!$B$4:$B$999,Demands!$A438,'Growth rates'!$C$4:$C$999,$W438)</f>
        <v>1.3481045524696527</v>
      </c>
      <c r="AD438" s="2">
        <f>SUMIFS('Growth rates'!I$4:I$999,'Growth rates'!$B$4:$B$999,Demands!$A438,'Growth rates'!$C$4:$C$999,$W438)</f>
        <v>1.4434966127463638</v>
      </c>
      <c r="AE438" s="2">
        <f>SUMIFS('Growth rates'!J$4:J$999,'Growth rates'!$B$4:$B$999,Demands!$A438,'Growth rates'!$C$4:$C$999,$W438)</f>
        <v>1.5389317398480489</v>
      </c>
      <c r="AF438" s="2">
        <f>SUMIFS('Growth rates'!K$4:K$999,'Growth rates'!$B$4:$B$999,Demands!$A438,'Growth rates'!$C$4:$C$999,$W438)</f>
        <v>1.6358789910265963</v>
      </c>
      <c r="AG438" s="2">
        <f>SUMIFS('Growth rates'!L$4:L$999,'Growth rates'!$B$4:$B$999,Demands!$A438,'Growth rates'!$C$4:$C$999,$W438)</f>
        <v>1.736020843577655</v>
      </c>
      <c r="AH438" s="2">
        <f>SUMIFS('Growth rates'!M$4:M$999,'Growth rates'!$B$4:$B$999,Demands!$A438,'Growth rates'!$C$4:$C$999,$W438)</f>
        <v>1.8419843738246346</v>
      </c>
      <c r="AI438" s="2">
        <f>SUMIFS('Growth rates'!N$4:N$999,'Growth rates'!$B$4:$B$999,Demands!$A438,'Growth rates'!$C$4:$C$999,$W438)</f>
        <v>1.9534767273577125</v>
      </c>
      <c r="AJ438" s="2">
        <f>SUMIFS('Growth rates'!O$4:O$999,'Growth rates'!$B$4:$B$999,Demands!$A438,'Growth rates'!$C$4:$C$999,$W438)</f>
        <v>2.0635277778149961</v>
      </c>
      <c r="AK438" s="2">
        <f>SUMIFS('Growth rates'!P$4:P$999,'Growth rates'!$B$4:$B$999,Demands!$A438,'Growth rates'!$C$4:$C$999,$W438)</f>
        <v>2.1690147018655974</v>
      </c>
      <c r="AL438" s="2">
        <f>SUMIFS('Growth rates'!Q$4:Q$999,'Growth rates'!$B$4:$B$999,Demands!$A438,'Growth rates'!$C$4:$C$999,$W438)</f>
        <v>2.2687038742341525</v>
      </c>
      <c r="AM438" s="2">
        <f>SUMIFS('Growth rates'!R$4:R$999,'Growth rates'!$B$4:$B$999,Demands!$A438,'Growth rates'!$C$4:$C$999,$W438)</f>
        <v>2.3611185813443316</v>
      </c>
      <c r="AN438" s="2">
        <f>SUMIFS('Growth rates'!S$4:S$999,'Growth rates'!$B$4:$B$999,Demands!$A438,'Growth rates'!$C$4:$C$999,$W438)</f>
        <v>2.446114310072335</v>
      </c>
      <c r="AO438" s="2">
        <f>SUMIFS('Growth rates'!T$4:T$999,'Growth rates'!$B$4:$B$999,Demands!$A438,'Growth rates'!$C$4:$C$999,$W438)</f>
        <v>2.5249084160040915</v>
      </c>
      <c r="AP438" s="2">
        <f>SUMIFS('Growth rates'!U$4:U$999,'Growth rates'!$B$4:$B$999,Demands!$A438,'Growth rates'!$C$4:$C$999,$W438)</f>
        <v>2.5973563860157998</v>
      </c>
      <c r="AR438">
        <f>VLOOKUP(C438&amp;A438,Driver_elast!$A$2:$E$1161,5,FALSE)</f>
        <v>0.51719099999999996</v>
      </c>
      <c r="AS438">
        <f t="shared" si="140"/>
        <v>0.51719099999999996</v>
      </c>
      <c r="AT438">
        <f t="shared" si="141"/>
        <v>0.10343819999999999</v>
      </c>
      <c r="AV438" s="2" cm="1">
        <f t="array" ref="AV438">TREND($AR438:$AS438,$AR$3:$AS$3,AV$1)</f>
        <v>0.51719099999999996</v>
      </c>
      <c r="AW438" s="2" cm="1">
        <f t="array" ref="AW438">TREND($AR438:$AS438,$AR$3:$AS$3,AW$1)</f>
        <v>0.51719099999999996</v>
      </c>
      <c r="AX438" s="2" cm="1">
        <f t="array" ref="AX438">TREND($AR438:$AS438,$AR$3:$AS$3,AX$1)</f>
        <v>0.51719099999999996</v>
      </c>
      <c r="AY438" s="2" cm="1">
        <f t="array" ref="AY438">TREND($AR438:$AS438,$AR$3:$AS$3,AY$1)</f>
        <v>0.51719099999999996</v>
      </c>
      <c r="AZ438" s="2" cm="1">
        <f t="array" ref="AZ438">TREND($AR438:$AS438,$AR$3:$AS$3,AZ$1)</f>
        <v>0.51719099999999996</v>
      </c>
      <c r="BA438" s="2" cm="1">
        <f t="array" ref="BA438">TREND($AR438:$AS438,$AR$3:$AS$3,BA$1)</f>
        <v>0.51719099999999996</v>
      </c>
      <c r="BB438" s="2" cm="1">
        <f t="array" ref="BB438">TREND($AR438:$AS438,$AR$3:$AS$3,BB$1)</f>
        <v>0.51719099999999996</v>
      </c>
      <c r="BC438" s="2" cm="1">
        <f t="array" ref="BC438">TREND($AR438:$AS438,$AR$3:$AS$3,BC$1)</f>
        <v>0.51719099999999996</v>
      </c>
      <c r="BD438" s="2" cm="1">
        <f t="array" ref="BD438">TREND($AR438:$AS438,$AR$3:$AS$3,BD$1)</f>
        <v>0.51719099999999996</v>
      </c>
      <c r="BE438" s="2" cm="1">
        <f t="array" ref="BE438">TREND($AR438:$AS438,$AR$3:$AS$3,BE$1)</f>
        <v>0.51719099999999996</v>
      </c>
      <c r="BF438" s="20" cm="1">
        <f t="array" ref="BF438">TREND($AS438:$AT438,$AS$3:$AT$3,BF$1)</f>
        <v>0.46547190000000072</v>
      </c>
      <c r="BG438" s="20" cm="1">
        <f t="array" ref="BG438">TREND($AS438:$AT438,$AS$3:$AT$3,BG$1)</f>
        <v>0.41375280000000103</v>
      </c>
      <c r="BH438" s="20" cm="1">
        <f t="array" ref="BH438">TREND($AS438:$AT438,$AS$3:$AT$3,BH$1)</f>
        <v>0.36203370000000135</v>
      </c>
      <c r="BI438" s="20" cm="1">
        <f t="array" ref="BI438">TREND($AS438:$AT438,$AS$3:$AT$3,BI$1)</f>
        <v>0.31031460000000166</v>
      </c>
      <c r="BJ438" s="20" cm="1">
        <f t="array" ref="BJ438">TREND($AS438:$AT438,$AS$3:$AT$3,BJ$1)</f>
        <v>0.25859550000000198</v>
      </c>
      <c r="BK438" s="20" cm="1">
        <f t="array" ref="BK438">TREND($AS438:$AT438,$AS$3:$AT$3,BK$1)</f>
        <v>0.20687640000000229</v>
      </c>
      <c r="BL438" s="20" cm="1">
        <f t="array" ref="BL438">TREND($AS438:$AT438,$AS$3:$AT$3,BL$1)</f>
        <v>0.15515730000000261</v>
      </c>
      <c r="BM438" s="20" cm="1">
        <f t="array" ref="BM438">TREND($AS438:$AT438,$AS$3:$AT$3,BM$1)</f>
        <v>0.10343820000000292</v>
      </c>
    </row>
    <row r="439" spans="1:65" x14ac:dyDescent="0.35">
      <c r="A439" t="str">
        <f>IF(BYDem!B437="","\I:",BYDem!B437)</f>
        <v>EU_north</v>
      </c>
      <c r="B439" t="str">
        <f>BYDem!E437</f>
        <v>Trd_3w</v>
      </c>
      <c r="C439" t="str">
        <f t="shared" si="142"/>
        <v>Trd_3w</v>
      </c>
      <c r="D439" s="4">
        <f>SUMIFS(BYDem!$M$2:$M$2000,BYDem!$B$2:$B$2000,Demands!$A439,BYDem!$E$2:$E$2000,Demands!$B439)</f>
        <v>0.6</v>
      </c>
      <c r="E439" s="4">
        <f t="shared" si="123"/>
        <v>0.60387658707156888</v>
      </c>
      <c r="F439" s="4">
        <f t="shared" si="124"/>
        <v>0.64055226674414345</v>
      </c>
      <c r="G439" s="4">
        <f t="shared" si="125"/>
        <v>0.67458103105506217</v>
      </c>
      <c r="H439" s="4">
        <f t="shared" si="126"/>
        <v>0.70268622589546947</v>
      </c>
      <c r="I439" s="4">
        <f t="shared" si="127"/>
        <v>0.72840208590177702</v>
      </c>
      <c r="J439" s="4">
        <f t="shared" si="128"/>
        <v>0.75330869626439956</v>
      </c>
      <c r="K439" s="4">
        <f t="shared" si="129"/>
        <v>0.77785239901879533</v>
      </c>
      <c r="L439" s="4">
        <f t="shared" si="130"/>
        <v>0.80247946084033794</v>
      </c>
      <c r="M439" s="4">
        <f t="shared" si="131"/>
        <v>0.82781244595122649</v>
      </c>
      <c r="N439" s="4">
        <f t="shared" si="132"/>
        <v>0.85113545396495538</v>
      </c>
      <c r="O439" s="4">
        <f t="shared" si="133"/>
        <v>0.87097471893704537</v>
      </c>
      <c r="P439" s="4">
        <f t="shared" si="134"/>
        <v>0.8870938956844403</v>
      </c>
      <c r="Q439" s="4">
        <f t="shared" si="135"/>
        <v>0.89974584066646091</v>
      </c>
      <c r="R439" s="4">
        <f t="shared" si="136"/>
        <v>0.9092235653667825</v>
      </c>
      <c r="S439" s="4">
        <f t="shared" si="137"/>
        <v>0.91599469200275829</v>
      </c>
      <c r="T439" s="4">
        <f t="shared" si="138"/>
        <v>0.92057275910773517</v>
      </c>
      <c r="U439" s="4">
        <f t="shared" si="139"/>
        <v>0.92330500426616813</v>
      </c>
      <c r="W439" s="5" t="str">
        <f>VLOOKUP(C439&amp;A439,Driver_elast!$A$2:$D$1161,4,FALSE)</f>
        <v>GDP</v>
      </c>
      <c r="X439" s="5">
        <v>1</v>
      </c>
      <c r="Y439" s="2">
        <f>SUMIFS('Growth rates'!D$4:D$999,'Growth rates'!$B$4:$B$999,Demands!$A439,'Growth rates'!$C$4:$C$999,$W439)</f>
        <v>1</v>
      </c>
      <c r="Z439" s="2">
        <f>SUMIFS('Growth rates'!E$4:E$999,'Growth rates'!$B$4:$B$999,Demands!$A439,'Growth rates'!$C$4:$C$999,$W439)</f>
        <v>1.0124924417722172</v>
      </c>
      <c r="AA439" s="2">
        <f>SUMIFS('Growth rates'!F$4:F$999,'Growth rates'!$B$4:$B$999,Demands!$A439,'Growth rates'!$C$4:$C$999,$W439)</f>
        <v>1.1313894180791468</v>
      </c>
      <c r="AB439" s="2">
        <f>SUMIFS('Growth rates'!G$4:G$999,'Growth rates'!$B$4:$B$999,Demands!$A439,'Growth rates'!$C$4:$C$999,$W439)</f>
        <v>1.2476018956293682</v>
      </c>
      <c r="AC439" s="2">
        <f>SUMIFS('Growth rates'!H$4:H$999,'Growth rates'!$B$4:$B$999,Demands!$A439,'Growth rates'!$C$4:$C$999,$W439)</f>
        <v>1.3481045524696527</v>
      </c>
      <c r="AD439" s="2">
        <f>SUMIFS('Growth rates'!I$4:I$999,'Growth rates'!$B$4:$B$999,Demands!$A439,'Growth rates'!$C$4:$C$999,$W439)</f>
        <v>1.4434966127463638</v>
      </c>
      <c r="AE439" s="2">
        <f>SUMIFS('Growth rates'!J$4:J$999,'Growth rates'!$B$4:$B$999,Demands!$A439,'Growth rates'!$C$4:$C$999,$W439)</f>
        <v>1.5389317398480489</v>
      </c>
      <c r="AF439" s="2">
        <f>SUMIFS('Growth rates'!K$4:K$999,'Growth rates'!$B$4:$B$999,Demands!$A439,'Growth rates'!$C$4:$C$999,$W439)</f>
        <v>1.6358789910265963</v>
      </c>
      <c r="AG439" s="2">
        <f>SUMIFS('Growth rates'!L$4:L$999,'Growth rates'!$B$4:$B$999,Demands!$A439,'Growth rates'!$C$4:$C$999,$W439)</f>
        <v>1.736020843577655</v>
      </c>
      <c r="AH439" s="2">
        <f>SUMIFS('Growth rates'!M$4:M$999,'Growth rates'!$B$4:$B$999,Demands!$A439,'Growth rates'!$C$4:$C$999,$W439)</f>
        <v>1.8419843738246346</v>
      </c>
      <c r="AI439" s="2">
        <f>SUMIFS('Growth rates'!N$4:N$999,'Growth rates'!$B$4:$B$999,Demands!$A439,'Growth rates'!$C$4:$C$999,$W439)</f>
        <v>1.9534767273577125</v>
      </c>
      <c r="AJ439" s="2">
        <f>SUMIFS('Growth rates'!O$4:O$999,'Growth rates'!$B$4:$B$999,Demands!$A439,'Growth rates'!$C$4:$C$999,$W439)</f>
        <v>2.0635277778149961</v>
      </c>
      <c r="AK439" s="2">
        <f>SUMIFS('Growth rates'!P$4:P$999,'Growth rates'!$B$4:$B$999,Demands!$A439,'Growth rates'!$C$4:$C$999,$W439)</f>
        <v>2.1690147018655974</v>
      </c>
      <c r="AL439" s="2">
        <f>SUMIFS('Growth rates'!Q$4:Q$999,'Growth rates'!$B$4:$B$999,Demands!$A439,'Growth rates'!$C$4:$C$999,$W439)</f>
        <v>2.2687038742341525</v>
      </c>
      <c r="AM439" s="2">
        <f>SUMIFS('Growth rates'!R$4:R$999,'Growth rates'!$B$4:$B$999,Demands!$A439,'Growth rates'!$C$4:$C$999,$W439)</f>
        <v>2.3611185813443316</v>
      </c>
      <c r="AN439" s="2">
        <f>SUMIFS('Growth rates'!S$4:S$999,'Growth rates'!$B$4:$B$999,Demands!$A439,'Growth rates'!$C$4:$C$999,$W439)</f>
        <v>2.446114310072335</v>
      </c>
      <c r="AO439" s="2">
        <f>SUMIFS('Growth rates'!T$4:T$999,'Growth rates'!$B$4:$B$999,Demands!$A439,'Growth rates'!$C$4:$C$999,$W439)</f>
        <v>2.5249084160040915</v>
      </c>
      <c r="AP439" s="2">
        <f>SUMIFS('Growth rates'!U$4:U$999,'Growth rates'!$B$4:$B$999,Demands!$A439,'Growth rates'!$C$4:$C$999,$W439)</f>
        <v>2.5973563860157998</v>
      </c>
      <c r="AR439">
        <f>VLOOKUP(C439&amp;A439,Driver_elast!$A$2:$E$1161,5,FALSE)</f>
        <v>0.51719099999999996</v>
      </c>
      <c r="AS439">
        <f t="shared" si="140"/>
        <v>0.51719099999999996</v>
      </c>
      <c r="AT439">
        <f t="shared" si="141"/>
        <v>0.10343819999999999</v>
      </c>
      <c r="AV439" s="2" cm="1">
        <f t="array" ref="AV439">TREND($AR439:$AS439,$AR$3:$AS$3,AV$1)</f>
        <v>0.51719099999999996</v>
      </c>
      <c r="AW439" s="2" cm="1">
        <f t="array" ref="AW439">TREND($AR439:$AS439,$AR$3:$AS$3,AW$1)</f>
        <v>0.51719099999999996</v>
      </c>
      <c r="AX439" s="2" cm="1">
        <f t="array" ref="AX439">TREND($AR439:$AS439,$AR$3:$AS$3,AX$1)</f>
        <v>0.51719099999999996</v>
      </c>
      <c r="AY439" s="2" cm="1">
        <f t="array" ref="AY439">TREND($AR439:$AS439,$AR$3:$AS$3,AY$1)</f>
        <v>0.51719099999999996</v>
      </c>
      <c r="AZ439" s="2" cm="1">
        <f t="array" ref="AZ439">TREND($AR439:$AS439,$AR$3:$AS$3,AZ$1)</f>
        <v>0.51719099999999996</v>
      </c>
      <c r="BA439" s="2" cm="1">
        <f t="array" ref="BA439">TREND($AR439:$AS439,$AR$3:$AS$3,BA$1)</f>
        <v>0.51719099999999996</v>
      </c>
      <c r="BB439" s="2" cm="1">
        <f t="array" ref="BB439">TREND($AR439:$AS439,$AR$3:$AS$3,BB$1)</f>
        <v>0.51719099999999996</v>
      </c>
      <c r="BC439" s="2" cm="1">
        <f t="array" ref="BC439">TREND($AR439:$AS439,$AR$3:$AS$3,BC$1)</f>
        <v>0.51719099999999996</v>
      </c>
      <c r="BD439" s="2" cm="1">
        <f t="array" ref="BD439">TREND($AR439:$AS439,$AR$3:$AS$3,BD$1)</f>
        <v>0.51719099999999996</v>
      </c>
      <c r="BE439" s="2" cm="1">
        <f t="array" ref="BE439">TREND($AR439:$AS439,$AR$3:$AS$3,BE$1)</f>
        <v>0.51719099999999996</v>
      </c>
      <c r="BF439" s="20" cm="1">
        <f t="array" ref="BF439">TREND($AS439:$AT439,$AS$3:$AT$3,BF$1)</f>
        <v>0.46547190000000072</v>
      </c>
      <c r="BG439" s="20" cm="1">
        <f t="array" ref="BG439">TREND($AS439:$AT439,$AS$3:$AT$3,BG$1)</f>
        <v>0.41375280000000103</v>
      </c>
      <c r="BH439" s="20" cm="1">
        <f t="array" ref="BH439">TREND($AS439:$AT439,$AS$3:$AT$3,BH$1)</f>
        <v>0.36203370000000135</v>
      </c>
      <c r="BI439" s="20" cm="1">
        <f t="array" ref="BI439">TREND($AS439:$AT439,$AS$3:$AT$3,BI$1)</f>
        <v>0.31031460000000166</v>
      </c>
      <c r="BJ439" s="20" cm="1">
        <f t="array" ref="BJ439">TREND($AS439:$AT439,$AS$3:$AT$3,BJ$1)</f>
        <v>0.25859550000000198</v>
      </c>
      <c r="BK439" s="20" cm="1">
        <f t="array" ref="BK439">TREND($AS439:$AT439,$AS$3:$AT$3,BK$1)</f>
        <v>0.20687640000000229</v>
      </c>
      <c r="BL439" s="20" cm="1">
        <f t="array" ref="BL439">TREND($AS439:$AT439,$AS$3:$AT$3,BL$1)</f>
        <v>0.15515730000000261</v>
      </c>
      <c r="BM439" s="20" cm="1">
        <f t="array" ref="BM439">TREND($AS439:$AT439,$AS$3:$AT$3,BM$1)</f>
        <v>0.10343820000000292</v>
      </c>
    </row>
    <row r="440" spans="1:65" x14ac:dyDescent="0.35">
      <c r="A440" t="str">
        <f>IF(BYDem!B438="","\I:",BYDem!B438)</f>
        <v>EU_north</v>
      </c>
      <c r="B440" t="str">
        <f>BYDem!E438</f>
        <v>Trd_Bus</v>
      </c>
      <c r="C440" t="str">
        <f t="shared" si="142"/>
        <v>Trd_Bus</v>
      </c>
      <c r="D440" s="4">
        <f>SUMIFS(BYDem!$M$2:$M$2000,BYDem!$B$2:$B$2000,Demands!$A440,BYDem!$E$2:$E$2000,Demands!$B440)</f>
        <v>1.75</v>
      </c>
      <c r="E440" s="4">
        <f t="shared" si="123"/>
        <v>1.761306712292076</v>
      </c>
      <c r="F440" s="4">
        <f t="shared" si="124"/>
        <v>1.8682774446704187</v>
      </c>
      <c r="G440" s="4">
        <f t="shared" si="125"/>
        <v>1.9675280072439314</v>
      </c>
      <c r="H440" s="4">
        <f t="shared" si="126"/>
        <v>2.0495014921951191</v>
      </c>
      <c r="I440" s="4">
        <f t="shared" si="127"/>
        <v>2.1245060838801826</v>
      </c>
      <c r="J440" s="4">
        <f t="shared" si="128"/>
        <v>2.1971503641044983</v>
      </c>
      <c r="K440" s="4">
        <f t="shared" si="129"/>
        <v>2.2687361638048191</v>
      </c>
      <c r="L440" s="4">
        <f t="shared" si="130"/>
        <v>2.3405650941176517</v>
      </c>
      <c r="M440" s="4">
        <f t="shared" si="131"/>
        <v>2.4144529673577435</v>
      </c>
      <c r="N440" s="4">
        <f t="shared" si="132"/>
        <v>2.4824784073977861</v>
      </c>
      <c r="O440" s="4">
        <f t="shared" si="133"/>
        <v>2.5403429302330487</v>
      </c>
      <c r="P440" s="4">
        <f t="shared" si="134"/>
        <v>2.587357195746284</v>
      </c>
      <c r="Q440" s="4">
        <f t="shared" si="135"/>
        <v>2.6242587019438441</v>
      </c>
      <c r="R440" s="4">
        <f t="shared" si="136"/>
        <v>2.6519020656531156</v>
      </c>
      <c r="S440" s="4">
        <f t="shared" si="137"/>
        <v>2.6716511850080451</v>
      </c>
      <c r="T440" s="4">
        <f t="shared" si="138"/>
        <v>2.6850038807308945</v>
      </c>
      <c r="U440" s="4">
        <f t="shared" si="139"/>
        <v>2.6929729291096574</v>
      </c>
      <c r="W440" s="5" t="str">
        <f>VLOOKUP(C440&amp;A440,Driver_elast!$A$2:$D$1161,4,FALSE)</f>
        <v>GDP</v>
      </c>
      <c r="X440" s="5">
        <v>1</v>
      </c>
      <c r="Y440" s="2">
        <f>SUMIFS('Growth rates'!D$4:D$999,'Growth rates'!$B$4:$B$999,Demands!$A440,'Growth rates'!$C$4:$C$999,$W440)</f>
        <v>1</v>
      </c>
      <c r="Z440" s="2">
        <f>SUMIFS('Growth rates'!E$4:E$999,'Growth rates'!$B$4:$B$999,Demands!$A440,'Growth rates'!$C$4:$C$999,$W440)</f>
        <v>1.0124924417722172</v>
      </c>
      <c r="AA440" s="2">
        <f>SUMIFS('Growth rates'!F$4:F$999,'Growth rates'!$B$4:$B$999,Demands!$A440,'Growth rates'!$C$4:$C$999,$W440)</f>
        <v>1.1313894180791468</v>
      </c>
      <c r="AB440" s="2">
        <f>SUMIFS('Growth rates'!G$4:G$999,'Growth rates'!$B$4:$B$999,Demands!$A440,'Growth rates'!$C$4:$C$999,$W440)</f>
        <v>1.2476018956293682</v>
      </c>
      <c r="AC440" s="2">
        <f>SUMIFS('Growth rates'!H$4:H$999,'Growth rates'!$B$4:$B$999,Demands!$A440,'Growth rates'!$C$4:$C$999,$W440)</f>
        <v>1.3481045524696527</v>
      </c>
      <c r="AD440" s="2">
        <f>SUMIFS('Growth rates'!I$4:I$999,'Growth rates'!$B$4:$B$999,Demands!$A440,'Growth rates'!$C$4:$C$999,$W440)</f>
        <v>1.4434966127463638</v>
      </c>
      <c r="AE440" s="2">
        <f>SUMIFS('Growth rates'!J$4:J$999,'Growth rates'!$B$4:$B$999,Demands!$A440,'Growth rates'!$C$4:$C$999,$W440)</f>
        <v>1.5389317398480489</v>
      </c>
      <c r="AF440" s="2">
        <f>SUMIFS('Growth rates'!K$4:K$999,'Growth rates'!$B$4:$B$999,Demands!$A440,'Growth rates'!$C$4:$C$999,$W440)</f>
        <v>1.6358789910265963</v>
      </c>
      <c r="AG440" s="2">
        <f>SUMIFS('Growth rates'!L$4:L$999,'Growth rates'!$B$4:$B$999,Demands!$A440,'Growth rates'!$C$4:$C$999,$W440)</f>
        <v>1.736020843577655</v>
      </c>
      <c r="AH440" s="2">
        <f>SUMIFS('Growth rates'!M$4:M$999,'Growth rates'!$B$4:$B$999,Demands!$A440,'Growth rates'!$C$4:$C$999,$W440)</f>
        <v>1.8419843738246346</v>
      </c>
      <c r="AI440" s="2">
        <f>SUMIFS('Growth rates'!N$4:N$999,'Growth rates'!$B$4:$B$999,Demands!$A440,'Growth rates'!$C$4:$C$999,$W440)</f>
        <v>1.9534767273577125</v>
      </c>
      <c r="AJ440" s="2">
        <f>SUMIFS('Growth rates'!O$4:O$999,'Growth rates'!$B$4:$B$999,Demands!$A440,'Growth rates'!$C$4:$C$999,$W440)</f>
        <v>2.0635277778149961</v>
      </c>
      <c r="AK440" s="2">
        <f>SUMIFS('Growth rates'!P$4:P$999,'Growth rates'!$B$4:$B$999,Demands!$A440,'Growth rates'!$C$4:$C$999,$W440)</f>
        <v>2.1690147018655974</v>
      </c>
      <c r="AL440" s="2">
        <f>SUMIFS('Growth rates'!Q$4:Q$999,'Growth rates'!$B$4:$B$999,Demands!$A440,'Growth rates'!$C$4:$C$999,$W440)</f>
        <v>2.2687038742341525</v>
      </c>
      <c r="AM440" s="2">
        <f>SUMIFS('Growth rates'!R$4:R$999,'Growth rates'!$B$4:$B$999,Demands!$A440,'Growth rates'!$C$4:$C$999,$W440)</f>
        <v>2.3611185813443316</v>
      </c>
      <c r="AN440" s="2">
        <f>SUMIFS('Growth rates'!S$4:S$999,'Growth rates'!$B$4:$B$999,Demands!$A440,'Growth rates'!$C$4:$C$999,$W440)</f>
        <v>2.446114310072335</v>
      </c>
      <c r="AO440" s="2">
        <f>SUMIFS('Growth rates'!T$4:T$999,'Growth rates'!$B$4:$B$999,Demands!$A440,'Growth rates'!$C$4:$C$999,$W440)</f>
        <v>2.5249084160040915</v>
      </c>
      <c r="AP440" s="2">
        <f>SUMIFS('Growth rates'!U$4:U$999,'Growth rates'!$B$4:$B$999,Demands!$A440,'Growth rates'!$C$4:$C$999,$W440)</f>
        <v>2.5973563860157998</v>
      </c>
      <c r="AR440">
        <f>VLOOKUP(C440&amp;A440,Driver_elast!$A$2:$E$1161,5,FALSE)</f>
        <v>0.51719099999999996</v>
      </c>
      <c r="AS440">
        <f t="shared" si="140"/>
        <v>0.51719099999999996</v>
      </c>
      <c r="AT440">
        <f t="shared" si="141"/>
        <v>0.10343819999999999</v>
      </c>
      <c r="AV440" s="2" cm="1">
        <f t="array" ref="AV440">TREND($AR440:$AS440,$AR$3:$AS$3,AV$1)</f>
        <v>0.51719099999999996</v>
      </c>
      <c r="AW440" s="2" cm="1">
        <f t="array" ref="AW440">TREND($AR440:$AS440,$AR$3:$AS$3,AW$1)</f>
        <v>0.51719099999999996</v>
      </c>
      <c r="AX440" s="2" cm="1">
        <f t="array" ref="AX440">TREND($AR440:$AS440,$AR$3:$AS$3,AX$1)</f>
        <v>0.51719099999999996</v>
      </c>
      <c r="AY440" s="2" cm="1">
        <f t="array" ref="AY440">TREND($AR440:$AS440,$AR$3:$AS$3,AY$1)</f>
        <v>0.51719099999999996</v>
      </c>
      <c r="AZ440" s="2" cm="1">
        <f t="array" ref="AZ440">TREND($AR440:$AS440,$AR$3:$AS$3,AZ$1)</f>
        <v>0.51719099999999996</v>
      </c>
      <c r="BA440" s="2" cm="1">
        <f t="array" ref="BA440">TREND($AR440:$AS440,$AR$3:$AS$3,BA$1)</f>
        <v>0.51719099999999996</v>
      </c>
      <c r="BB440" s="2" cm="1">
        <f t="array" ref="BB440">TREND($AR440:$AS440,$AR$3:$AS$3,BB$1)</f>
        <v>0.51719099999999996</v>
      </c>
      <c r="BC440" s="2" cm="1">
        <f t="array" ref="BC440">TREND($AR440:$AS440,$AR$3:$AS$3,BC$1)</f>
        <v>0.51719099999999996</v>
      </c>
      <c r="BD440" s="2" cm="1">
        <f t="array" ref="BD440">TREND($AR440:$AS440,$AR$3:$AS$3,BD$1)</f>
        <v>0.51719099999999996</v>
      </c>
      <c r="BE440" s="2" cm="1">
        <f t="array" ref="BE440">TREND($AR440:$AS440,$AR$3:$AS$3,BE$1)</f>
        <v>0.51719099999999996</v>
      </c>
      <c r="BF440" s="20" cm="1">
        <f t="array" ref="BF440">TREND($AS440:$AT440,$AS$3:$AT$3,BF$1)</f>
        <v>0.46547190000000072</v>
      </c>
      <c r="BG440" s="20" cm="1">
        <f t="array" ref="BG440">TREND($AS440:$AT440,$AS$3:$AT$3,BG$1)</f>
        <v>0.41375280000000103</v>
      </c>
      <c r="BH440" s="20" cm="1">
        <f t="array" ref="BH440">TREND($AS440:$AT440,$AS$3:$AT$3,BH$1)</f>
        <v>0.36203370000000135</v>
      </c>
      <c r="BI440" s="20" cm="1">
        <f t="array" ref="BI440">TREND($AS440:$AT440,$AS$3:$AT$3,BI$1)</f>
        <v>0.31031460000000166</v>
      </c>
      <c r="BJ440" s="20" cm="1">
        <f t="array" ref="BJ440">TREND($AS440:$AT440,$AS$3:$AT$3,BJ$1)</f>
        <v>0.25859550000000198</v>
      </c>
      <c r="BK440" s="20" cm="1">
        <f t="array" ref="BK440">TREND($AS440:$AT440,$AS$3:$AT$3,BK$1)</f>
        <v>0.20687640000000229</v>
      </c>
      <c r="BL440" s="20" cm="1">
        <f t="array" ref="BL440">TREND($AS440:$AT440,$AS$3:$AT$3,BL$1)</f>
        <v>0.15515730000000261</v>
      </c>
      <c r="BM440" s="20" cm="1">
        <f t="array" ref="BM440">TREND($AS440:$AT440,$AS$3:$AT$3,BM$1)</f>
        <v>0.10343820000000292</v>
      </c>
    </row>
    <row r="441" spans="1:65" x14ac:dyDescent="0.35">
      <c r="A441" t="str">
        <f>IF(BYDem!B439="","\I:",BYDem!B439)</f>
        <v>EU_north</v>
      </c>
      <c r="B441" t="str">
        <f>BYDem!E439</f>
        <v>Trd_Car</v>
      </c>
      <c r="C441" t="str">
        <f t="shared" si="142"/>
        <v>Trd_Car</v>
      </c>
      <c r="D441" s="4">
        <f>SUMIFS(BYDem!$M$2:$M$2000,BYDem!$B$2:$B$2000,Demands!$A441,BYDem!$E$2:$E$2000,Demands!$B441)</f>
        <v>185.88</v>
      </c>
      <c r="E441" s="4">
        <f t="shared" si="123"/>
        <v>187.08096667477204</v>
      </c>
      <c r="F441" s="4">
        <f t="shared" si="124"/>
        <v>198.44309223733566</v>
      </c>
      <c r="G441" s="4">
        <f t="shared" si="125"/>
        <v>208.98520342085826</v>
      </c>
      <c r="H441" s="4">
        <f t="shared" si="126"/>
        <v>217.69219278241641</v>
      </c>
      <c r="I441" s="4">
        <f t="shared" si="127"/>
        <v>225.65896621237047</v>
      </c>
      <c r="J441" s="4">
        <f t="shared" si="128"/>
        <v>233.37503410271094</v>
      </c>
      <c r="K441" s="4">
        <f t="shared" si="129"/>
        <v>240.97867321602274</v>
      </c>
      <c r="L441" s="4">
        <f t="shared" si="130"/>
        <v>248.60813696833662</v>
      </c>
      <c r="M441" s="4">
        <f t="shared" si="131"/>
        <v>256.45629575568989</v>
      </c>
      <c r="N441" s="4">
        <f t="shared" si="132"/>
        <v>263.68176363834311</v>
      </c>
      <c r="O441" s="4">
        <f t="shared" si="133"/>
        <v>269.8279679266966</v>
      </c>
      <c r="P441" s="4">
        <f t="shared" si="134"/>
        <v>274.82168888303954</v>
      </c>
      <c r="Q441" s="4">
        <f t="shared" si="135"/>
        <v>278.74126143846951</v>
      </c>
      <c r="R441" s="4">
        <f t="shared" si="136"/>
        <v>281.67746055062912</v>
      </c>
      <c r="S441" s="4">
        <f t="shared" si="137"/>
        <v>283.77515558245443</v>
      </c>
      <c r="T441" s="4">
        <f t="shared" si="138"/>
        <v>285.19344077157626</v>
      </c>
      <c r="U441" s="4">
        <f t="shared" si="139"/>
        <v>286.03989032165879</v>
      </c>
      <c r="W441" s="5" t="str">
        <f>VLOOKUP(C441&amp;A441,Driver_elast!$A$2:$D$1161,4,FALSE)</f>
        <v>GDP</v>
      </c>
      <c r="X441" s="5">
        <v>1</v>
      </c>
      <c r="Y441" s="2">
        <f>SUMIFS('Growth rates'!D$4:D$999,'Growth rates'!$B$4:$B$999,Demands!$A441,'Growth rates'!$C$4:$C$999,$W441)</f>
        <v>1</v>
      </c>
      <c r="Z441" s="2">
        <f>SUMIFS('Growth rates'!E$4:E$999,'Growth rates'!$B$4:$B$999,Demands!$A441,'Growth rates'!$C$4:$C$999,$W441)</f>
        <v>1.0124924417722172</v>
      </c>
      <c r="AA441" s="2">
        <f>SUMIFS('Growth rates'!F$4:F$999,'Growth rates'!$B$4:$B$999,Demands!$A441,'Growth rates'!$C$4:$C$999,$W441)</f>
        <v>1.1313894180791468</v>
      </c>
      <c r="AB441" s="2">
        <f>SUMIFS('Growth rates'!G$4:G$999,'Growth rates'!$B$4:$B$999,Demands!$A441,'Growth rates'!$C$4:$C$999,$W441)</f>
        <v>1.2476018956293682</v>
      </c>
      <c r="AC441" s="2">
        <f>SUMIFS('Growth rates'!H$4:H$999,'Growth rates'!$B$4:$B$999,Demands!$A441,'Growth rates'!$C$4:$C$999,$W441)</f>
        <v>1.3481045524696527</v>
      </c>
      <c r="AD441" s="2">
        <f>SUMIFS('Growth rates'!I$4:I$999,'Growth rates'!$B$4:$B$999,Demands!$A441,'Growth rates'!$C$4:$C$999,$W441)</f>
        <v>1.4434966127463638</v>
      </c>
      <c r="AE441" s="2">
        <f>SUMIFS('Growth rates'!J$4:J$999,'Growth rates'!$B$4:$B$999,Demands!$A441,'Growth rates'!$C$4:$C$999,$W441)</f>
        <v>1.5389317398480489</v>
      </c>
      <c r="AF441" s="2">
        <f>SUMIFS('Growth rates'!K$4:K$999,'Growth rates'!$B$4:$B$999,Demands!$A441,'Growth rates'!$C$4:$C$999,$W441)</f>
        <v>1.6358789910265963</v>
      </c>
      <c r="AG441" s="2">
        <f>SUMIFS('Growth rates'!L$4:L$999,'Growth rates'!$B$4:$B$999,Demands!$A441,'Growth rates'!$C$4:$C$999,$W441)</f>
        <v>1.736020843577655</v>
      </c>
      <c r="AH441" s="2">
        <f>SUMIFS('Growth rates'!M$4:M$999,'Growth rates'!$B$4:$B$999,Demands!$A441,'Growth rates'!$C$4:$C$999,$W441)</f>
        <v>1.8419843738246346</v>
      </c>
      <c r="AI441" s="2">
        <f>SUMIFS('Growth rates'!N$4:N$999,'Growth rates'!$B$4:$B$999,Demands!$A441,'Growth rates'!$C$4:$C$999,$W441)</f>
        <v>1.9534767273577125</v>
      </c>
      <c r="AJ441" s="2">
        <f>SUMIFS('Growth rates'!O$4:O$999,'Growth rates'!$B$4:$B$999,Demands!$A441,'Growth rates'!$C$4:$C$999,$W441)</f>
        <v>2.0635277778149961</v>
      </c>
      <c r="AK441" s="2">
        <f>SUMIFS('Growth rates'!P$4:P$999,'Growth rates'!$B$4:$B$999,Demands!$A441,'Growth rates'!$C$4:$C$999,$W441)</f>
        <v>2.1690147018655974</v>
      </c>
      <c r="AL441" s="2">
        <f>SUMIFS('Growth rates'!Q$4:Q$999,'Growth rates'!$B$4:$B$999,Demands!$A441,'Growth rates'!$C$4:$C$999,$W441)</f>
        <v>2.2687038742341525</v>
      </c>
      <c r="AM441" s="2">
        <f>SUMIFS('Growth rates'!R$4:R$999,'Growth rates'!$B$4:$B$999,Demands!$A441,'Growth rates'!$C$4:$C$999,$W441)</f>
        <v>2.3611185813443316</v>
      </c>
      <c r="AN441" s="2">
        <f>SUMIFS('Growth rates'!S$4:S$999,'Growth rates'!$B$4:$B$999,Demands!$A441,'Growth rates'!$C$4:$C$999,$W441)</f>
        <v>2.446114310072335</v>
      </c>
      <c r="AO441" s="2">
        <f>SUMIFS('Growth rates'!T$4:T$999,'Growth rates'!$B$4:$B$999,Demands!$A441,'Growth rates'!$C$4:$C$999,$W441)</f>
        <v>2.5249084160040915</v>
      </c>
      <c r="AP441" s="2">
        <f>SUMIFS('Growth rates'!U$4:U$999,'Growth rates'!$B$4:$B$999,Demands!$A441,'Growth rates'!$C$4:$C$999,$W441)</f>
        <v>2.5973563860157998</v>
      </c>
      <c r="AR441">
        <f>VLOOKUP(C441&amp;A441,Driver_elast!$A$2:$E$1161,5,FALSE)</f>
        <v>0.51719099999999996</v>
      </c>
      <c r="AS441">
        <f t="shared" si="140"/>
        <v>0.51719099999999996</v>
      </c>
      <c r="AT441">
        <f t="shared" si="141"/>
        <v>0.10343819999999999</v>
      </c>
      <c r="AV441" s="2" cm="1">
        <f t="array" ref="AV441">TREND($AR441:$AS441,$AR$3:$AS$3,AV$1)</f>
        <v>0.51719099999999996</v>
      </c>
      <c r="AW441" s="2" cm="1">
        <f t="array" ref="AW441">TREND($AR441:$AS441,$AR$3:$AS$3,AW$1)</f>
        <v>0.51719099999999996</v>
      </c>
      <c r="AX441" s="2" cm="1">
        <f t="array" ref="AX441">TREND($AR441:$AS441,$AR$3:$AS$3,AX$1)</f>
        <v>0.51719099999999996</v>
      </c>
      <c r="AY441" s="2" cm="1">
        <f t="array" ref="AY441">TREND($AR441:$AS441,$AR$3:$AS$3,AY$1)</f>
        <v>0.51719099999999996</v>
      </c>
      <c r="AZ441" s="2" cm="1">
        <f t="array" ref="AZ441">TREND($AR441:$AS441,$AR$3:$AS$3,AZ$1)</f>
        <v>0.51719099999999996</v>
      </c>
      <c r="BA441" s="2" cm="1">
        <f t="array" ref="BA441">TREND($AR441:$AS441,$AR$3:$AS$3,BA$1)</f>
        <v>0.51719099999999996</v>
      </c>
      <c r="BB441" s="2" cm="1">
        <f t="array" ref="BB441">TREND($AR441:$AS441,$AR$3:$AS$3,BB$1)</f>
        <v>0.51719099999999996</v>
      </c>
      <c r="BC441" s="2" cm="1">
        <f t="array" ref="BC441">TREND($AR441:$AS441,$AR$3:$AS$3,BC$1)</f>
        <v>0.51719099999999996</v>
      </c>
      <c r="BD441" s="2" cm="1">
        <f t="array" ref="BD441">TREND($AR441:$AS441,$AR$3:$AS$3,BD$1)</f>
        <v>0.51719099999999996</v>
      </c>
      <c r="BE441" s="2" cm="1">
        <f t="array" ref="BE441">TREND($AR441:$AS441,$AR$3:$AS$3,BE$1)</f>
        <v>0.51719099999999996</v>
      </c>
      <c r="BF441" s="20" cm="1">
        <f t="array" ref="BF441">TREND($AS441:$AT441,$AS$3:$AT$3,BF$1)</f>
        <v>0.46547190000000072</v>
      </c>
      <c r="BG441" s="20" cm="1">
        <f t="array" ref="BG441">TREND($AS441:$AT441,$AS$3:$AT$3,BG$1)</f>
        <v>0.41375280000000103</v>
      </c>
      <c r="BH441" s="20" cm="1">
        <f t="array" ref="BH441">TREND($AS441:$AT441,$AS$3:$AT$3,BH$1)</f>
        <v>0.36203370000000135</v>
      </c>
      <c r="BI441" s="20" cm="1">
        <f t="array" ref="BI441">TREND($AS441:$AT441,$AS$3:$AT$3,BI$1)</f>
        <v>0.31031460000000166</v>
      </c>
      <c r="BJ441" s="20" cm="1">
        <f t="array" ref="BJ441">TREND($AS441:$AT441,$AS$3:$AT$3,BJ$1)</f>
        <v>0.25859550000000198</v>
      </c>
      <c r="BK441" s="20" cm="1">
        <f t="array" ref="BK441">TREND($AS441:$AT441,$AS$3:$AT$3,BK$1)</f>
        <v>0.20687640000000229</v>
      </c>
      <c r="BL441" s="20" cm="1">
        <f t="array" ref="BL441">TREND($AS441:$AT441,$AS$3:$AT$3,BL$1)</f>
        <v>0.15515730000000261</v>
      </c>
      <c r="BM441" s="20" cm="1">
        <f t="array" ref="BM441">TREND($AS441:$AT441,$AS$3:$AT$3,BM$1)</f>
        <v>0.10343820000000292</v>
      </c>
    </row>
    <row r="442" spans="1:65" x14ac:dyDescent="0.35">
      <c r="A442" t="str">
        <f>IF(BYDem!B440="","\I:",BYDem!B440)</f>
        <v>EU_north</v>
      </c>
      <c r="B442" t="str">
        <f>BYDem!E440</f>
        <v>Trd_Hdt</v>
      </c>
      <c r="C442" t="str">
        <f t="shared" si="142"/>
        <v>Trd_Hdt</v>
      </c>
      <c r="D442" s="4">
        <f>SUMIFS(BYDem!$M$2:$M$2000,BYDem!$B$2:$B$2000,Demands!$A442,BYDem!$E$2:$E$2000,Demands!$B442)</f>
        <v>17</v>
      </c>
      <c r="E442" s="4">
        <f t="shared" si="123"/>
        <v>17.109836633694453</v>
      </c>
      <c r="F442" s="4">
        <f t="shared" si="124"/>
        <v>18.148980891084065</v>
      </c>
      <c r="G442" s="4">
        <f t="shared" si="125"/>
        <v>19.11312921322676</v>
      </c>
      <c r="H442" s="4">
        <f t="shared" si="126"/>
        <v>19.9094430670383</v>
      </c>
      <c r="I442" s="4">
        <f t="shared" si="127"/>
        <v>20.638059100550347</v>
      </c>
      <c r="J442" s="4">
        <f t="shared" si="128"/>
        <v>21.343746394157986</v>
      </c>
      <c r="K442" s="4">
        <f t="shared" si="129"/>
        <v>22.039151305532531</v>
      </c>
      <c r="L442" s="4">
        <f t="shared" si="130"/>
        <v>22.736918057142905</v>
      </c>
      <c r="M442" s="4">
        <f t="shared" si="131"/>
        <v>23.45468596861808</v>
      </c>
      <c r="N442" s="4">
        <f t="shared" si="132"/>
        <v>24.115504529007065</v>
      </c>
      <c r="O442" s="4">
        <f t="shared" si="133"/>
        <v>24.677617036549616</v>
      </c>
      <c r="P442" s="4">
        <f t="shared" si="134"/>
        <v>25.134327044392474</v>
      </c>
      <c r="Q442" s="4">
        <f t="shared" si="135"/>
        <v>25.49279881888306</v>
      </c>
      <c r="R442" s="4">
        <f t="shared" si="136"/>
        <v>25.761334352058839</v>
      </c>
      <c r="S442" s="4">
        <f t="shared" si="137"/>
        <v>25.953182940078154</v>
      </c>
      <c r="T442" s="4">
        <f t="shared" si="138"/>
        <v>26.082894841385833</v>
      </c>
      <c r="U442" s="4">
        <f t="shared" si="139"/>
        <v>26.160308454208103</v>
      </c>
      <c r="W442" s="5" t="str">
        <f>VLOOKUP(C442&amp;A442,Driver_elast!$A$2:$D$1161,4,FALSE)</f>
        <v>GDP</v>
      </c>
      <c r="X442" s="5">
        <v>1</v>
      </c>
      <c r="Y442" s="2">
        <f>SUMIFS('Growth rates'!D$4:D$999,'Growth rates'!$B$4:$B$999,Demands!$A442,'Growth rates'!$C$4:$C$999,$W442)</f>
        <v>1</v>
      </c>
      <c r="Z442" s="2">
        <f>SUMIFS('Growth rates'!E$4:E$999,'Growth rates'!$B$4:$B$999,Demands!$A442,'Growth rates'!$C$4:$C$999,$W442)</f>
        <v>1.0124924417722172</v>
      </c>
      <c r="AA442" s="2">
        <f>SUMIFS('Growth rates'!F$4:F$999,'Growth rates'!$B$4:$B$999,Demands!$A442,'Growth rates'!$C$4:$C$999,$W442)</f>
        <v>1.1313894180791468</v>
      </c>
      <c r="AB442" s="2">
        <f>SUMIFS('Growth rates'!G$4:G$999,'Growth rates'!$B$4:$B$999,Demands!$A442,'Growth rates'!$C$4:$C$999,$W442)</f>
        <v>1.2476018956293682</v>
      </c>
      <c r="AC442" s="2">
        <f>SUMIFS('Growth rates'!H$4:H$999,'Growth rates'!$B$4:$B$999,Demands!$A442,'Growth rates'!$C$4:$C$999,$W442)</f>
        <v>1.3481045524696527</v>
      </c>
      <c r="AD442" s="2">
        <f>SUMIFS('Growth rates'!I$4:I$999,'Growth rates'!$B$4:$B$999,Demands!$A442,'Growth rates'!$C$4:$C$999,$W442)</f>
        <v>1.4434966127463638</v>
      </c>
      <c r="AE442" s="2">
        <f>SUMIFS('Growth rates'!J$4:J$999,'Growth rates'!$B$4:$B$999,Demands!$A442,'Growth rates'!$C$4:$C$999,$W442)</f>
        <v>1.5389317398480489</v>
      </c>
      <c r="AF442" s="2">
        <f>SUMIFS('Growth rates'!K$4:K$999,'Growth rates'!$B$4:$B$999,Demands!$A442,'Growth rates'!$C$4:$C$999,$W442)</f>
        <v>1.6358789910265963</v>
      </c>
      <c r="AG442" s="2">
        <f>SUMIFS('Growth rates'!L$4:L$999,'Growth rates'!$B$4:$B$999,Demands!$A442,'Growth rates'!$C$4:$C$999,$W442)</f>
        <v>1.736020843577655</v>
      </c>
      <c r="AH442" s="2">
        <f>SUMIFS('Growth rates'!M$4:M$999,'Growth rates'!$B$4:$B$999,Demands!$A442,'Growth rates'!$C$4:$C$999,$W442)</f>
        <v>1.8419843738246346</v>
      </c>
      <c r="AI442" s="2">
        <f>SUMIFS('Growth rates'!N$4:N$999,'Growth rates'!$B$4:$B$999,Demands!$A442,'Growth rates'!$C$4:$C$999,$W442)</f>
        <v>1.9534767273577125</v>
      </c>
      <c r="AJ442" s="2">
        <f>SUMIFS('Growth rates'!O$4:O$999,'Growth rates'!$B$4:$B$999,Demands!$A442,'Growth rates'!$C$4:$C$999,$W442)</f>
        <v>2.0635277778149961</v>
      </c>
      <c r="AK442" s="2">
        <f>SUMIFS('Growth rates'!P$4:P$999,'Growth rates'!$B$4:$B$999,Demands!$A442,'Growth rates'!$C$4:$C$999,$W442)</f>
        <v>2.1690147018655974</v>
      </c>
      <c r="AL442" s="2">
        <f>SUMIFS('Growth rates'!Q$4:Q$999,'Growth rates'!$B$4:$B$999,Demands!$A442,'Growth rates'!$C$4:$C$999,$W442)</f>
        <v>2.2687038742341525</v>
      </c>
      <c r="AM442" s="2">
        <f>SUMIFS('Growth rates'!R$4:R$999,'Growth rates'!$B$4:$B$999,Demands!$A442,'Growth rates'!$C$4:$C$999,$W442)</f>
        <v>2.3611185813443316</v>
      </c>
      <c r="AN442" s="2">
        <f>SUMIFS('Growth rates'!S$4:S$999,'Growth rates'!$B$4:$B$999,Demands!$A442,'Growth rates'!$C$4:$C$999,$W442)</f>
        <v>2.446114310072335</v>
      </c>
      <c r="AO442" s="2">
        <f>SUMIFS('Growth rates'!T$4:T$999,'Growth rates'!$B$4:$B$999,Demands!$A442,'Growth rates'!$C$4:$C$999,$W442)</f>
        <v>2.5249084160040915</v>
      </c>
      <c r="AP442" s="2">
        <f>SUMIFS('Growth rates'!U$4:U$999,'Growth rates'!$B$4:$B$999,Demands!$A442,'Growth rates'!$C$4:$C$999,$W442)</f>
        <v>2.5973563860157998</v>
      </c>
      <c r="AR442">
        <f>VLOOKUP(C442&amp;A442,Driver_elast!$A$2:$E$1161,5,FALSE)</f>
        <v>0.51719099999999996</v>
      </c>
      <c r="AS442">
        <f t="shared" si="140"/>
        <v>0.51719099999999996</v>
      </c>
      <c r="AT442">
        <f t="shared" si="141"/>
        <v>0.10343819999999999</v>
      </c>
      <c r="AV442" s="2" cm="1">
        <f t="array" ref="AV442">TREND($AR442:$AS442,$AR$3:$AS$3,AV$1)</f>
        <v>0.51719099999999996</v>
      </c>
      <c r="AW442" s="2" cm="1">
        <f t="array" ref="AW442">TREND($AR442:$AS442,$AR$3:$AS$3,AW$1)</f>
        <v>0.51719099999999996</v>
      </c>
      <c r="AX442" s="2" cm="1">
        <f t="array" ref="AX442">TREND($AR442:$AS442,$AR$3:$AS$3,AX$1)</f>
        <v>0.51719099999999996</v>
      </c>
      <c r="AY442" s="2" cm="1">
        <f t="array" ref="AY442">TREND($AR442:$AS442,$AR$3:$AS$3,AY$1)</f>
        <v>0.51719099999999996</v>
      </c>
      <c r="AZ442" s="2" cm="1">
        <f t="array" ref="AZ442">TREND($AR442:$AS442,$AR$3:$AS$3,AZ$1)</f>
        <v>0.51719099999999996</v>
      </c>
      <c r="BA442" s="2" cm="1">
        <f t="array" ref="BA442">TREND($AR442:$AS442,$AR$3:$AS$3,BA$1)</f>
        <v>0.51719099999999996</v>
      </c>
      <c r="BB442" s="2" cm="1">
        <f t="array" ref="BB442">TREND($AR442:$AS442,$AR$3:$AS$3,BB$1)</f>
        <v>0.51719099999999996</v>
      </c>
      <c r="BC442" s="2" cm="1">
        <f t="array" ref="BC442">TREND($AR442:$AS442,$AR$3:$AS$3,BC$1)</f>
        <v>0.51719099999999996</v>
      </c>
      <c r="BD442" s="2" cm="1">
        <f t="array" ref="BD442">TREND($AR442:$AS442,$AR$3:$AS$3,BD$1)</f>
        <v>0.51719099999999996</v>
      </c>
      <c r="BE442" s="2" cm="1">
        <f t="array" ref="BE442">TREND($AR442:$AS442,$AR$3:$AS$3,BE$1)</f>
        <v>0.51719099999999996</v>
      </c>
      <c r="BF442" s="20" cm="1">
        <f t="array" ref="BF442">TREND($AS442:$AT442,$AS$3:$AT$3,BF$1)</f>
        <v>0.46547190000000072</v>
      </c>
      <c r="BG442" s="20" cm="1">
        <f t="array" ref="BG442">TREND($AS442:$AT442,$AS$3:$AT$3,BG$1)</f>
        <v>0.41375280000000103</v>
      </c>
      <c r="BH442" s="20" cm="1">
        <f t="array" ref="BH442">TREND($AS442:$AT442,$AS$3:$AT$3,BH$1)</f>
        <v>0.36203370000000135</v>
      </c>
      <c r="BI442" s="20" cm="1">
        <f t="array" ref="BI442">TREND($AS442:$AT442,$AS$3:$AT$3,BI$1)</f>
        <v>0.31031460000000166</v>
      </c>
      <c r="BJ442" s="20" cm="1">
        <f t="array" ref="BJ442">TREND($AS442:$AT442,$AS$3:$AT$3,BJ$1)</f>
        <v>0.25859550000000198</v>
      </c>
      <c r="BK442" s="20" cm="1">
        <f t="array" ref="BK442">TREND($AS442:$AT442,$AS$3:$AT$3,BK$1)</f>
        <v>0.20687640000000229</v>
      </c>
      <c r="BL442" s="20" cm="1">
        <f t="array" ref="BL442">TREND($AS442:$AT442,$AS$3:$AT$3,BL$1)</f>
        <v>0.15515730000000261</v>
      </c>
      <c r="BM442" s="20" cm="1">
        <f t="array" ref="BM442">TREND($AS442:$AT442,$AS$3:$AT$3,BM$1)</f>
        <v>0.10343820000000292</v>
      </c>
    </row>
    <row r="443" spans="1:65" x14ac:dyDescent="0.35">
      <c r="A443" t="str">
        <f>IF(BYDem!B441="","\I:",BYDem!B441)</f>
        <v>EU_north</v>
      </c>
      <c r="B443" t="str">
        <f>BYDem!E441</f>
        <v>Trd_Lcv</v>
      </c>
      <c r="C443" t="str">
        <f t="shared" si="142"/>
        <v>Trd_Lcv</v>
      </c>
      <c r="D443" s="4">
        <f>SUMIFS(BYDem!$M$2:$M$2000,BYDem!$B$2:$B$2000,Demands!$A443,BYDem!$E$2:$E$2000,Demands!$B443)</f>
        <v>27.75</v>
      </c>
      <c r="E443" s="4">
        <f t="shared" si="123"/>
        <v>27.929292152060061</v>
      </c>
      <c r="F443" s="4">
        <f t="shared" si="124"/>
        <v>29.625542336916634</v>
      </c>
      <c r="G443" s="4">
        <f t="shared" si="125"/>
        <v>31.199372686296623</v>
      </c>
      <c r="H443" s="4">
        <f t="shared" si="126"/>
        <v>32.499237947665456</v>
      </c>
      <c r="I443" s="4">
        <f t="shared" si="127"/>
        <v>33.68859647295718</v>
      </c>
      <c r="J443" s="4">
        <f t="shared" si="128"/>
        <v>34.840527202228472</v>
      </c>
      <c r="K443" s="4">
        <f t="shared" si="129"/>
        <v>35.975673454619276</v>
      </c>
      <c r="L443" s="4">
        <f t="shared" si="130"/>
        <v>37.114675063865619</v>
      </c>
      <c r="M443" s="4">
        <f t="shared" si="131"/>
        <v>38.286325625244217</v>
      </c>
      <c r="N443" s="4">
        <f t="shared" si="132"/>
        <v>39.365014745879179</v>
      </c>
      <c r="O443" s="4">
        <f t="shared" si="133"/>
        <v>40.282580750838342</v>
      </c>
      <c r="P443" s="4">
        <f t="shared" si="134"/>
        <v>41.028092675405361</v>
      </c>
      <c r="Q443" s="4">
        <f t="shared" si="135"/>
        <v>41.613245130823813</v>
      </c>
      <c r="R443" s="4">
        <f t="shared" si="136"/>
        <v>42.051589898213685</v>
      </c>
      <c r="S443" s="4">
        <f t="shared" si="137"/>
        <v>42.364754505127564</v>
      </c>
      <c r="T443" s="4">
        <f t="shared" si="138"/>
        <v>42.576490108732749</v>
      </c>
      <c r="U443" s="4">
        <f t="shared" si="139"/>
        <v>42.702856447310275</v>
      </c>
      <c r="W443" s="5" t="str">
        <f>VLOOKUP(C443&amp;A443,Driver_elast!$A$2:$D$1161,4,FALSE)</f>
        <v>GDP</v>
      </c>
      <c r="X443" s="5">
        <v>1</v>
      </c>
      <c r="Y443" s="2">
        <f>SUMIFS('Growth rates'!D$4:D$999,'Growth rates'!$B$4:$B$999,Demands!$A443,'Growth rates'!$C$4:$C$999,$W443)</f>
        <v>1</v>
      </c>
      <c r="Z443" s="2">
        <f>SUMIFS('Growth rates'!E$4:E$999,'Growth rates'!$B$4:$B$999,Demands!$A443,'Growth rates'!$C$4:$C$999,$W443)</f>
        <v>1.0124924417722172</v>
      </c>
      <c r="AA443" s="2">
        <f>SUMIFS('Growth rates'!F$4:F$999,'Growth rates'!$B$4:$B$999,Demands!$A443,'Growth rates'!$C$4:$C$999,$W443)</f>
        <v>1.1313894180791468</v>
      </c>
      <c r="AB443" s="2">
        <f>SUMIFS('Growth rates'!G$4:G$999,'Growth rates'!$B$4:$B$999,Demands!$A443,'Growth rates'!$C$4:$C$999,$W443)</f>
        <v>1.2476018956293682</v>
      </c>
      <c r="AC443" s="2">
        <f>SUMIFS('Growth rates'!H$4:H$999,'Growth rates'!$B$4:$B$999,Demands!$A443,'Growth rates'!$C$4:$C$999,$W443)</f>
        <v>1.3481045524696527</v>
      </c>
      <c r="AD443" s="2">
        <f>SUMIFS('Growth rates'!I$4:I$999,'Growth rates'!$B$4:$B$999,Demands!$A443,'Growth rates'!$C$4:$C$999,$W443)</f>
        <v>1.4434966127463638</v>
      </c>
      <c r="AE443" s="2">
        <f>SUMIFS('Growth rates'!J$4:J$999,'Growth rates'!$B$4:$B$999,Demands!$A443,'Growth rates'!$C$4:$C$999,$W443)</f>
        <v>1.5389317398480489</v>
      </c>
      <c r="AF443" s="2">
        <f>SUMIFS('Growth rates'!K$4:K$999,'Growth rates'!$B$4:$B$999,Demands!$A443,'Growth rates'!$C$4:$C$999,$W443)</f>
        <v>1.6358789910265963</v>
      </c>
      <c r="AG443" s="2">
        <f>SUMIFS('Growth rates'!L$4:L$999,'Growth rates'!$B$4:$B$999,Demands!$A443,'Growth rates'!$C$4:$C$999,$W443)</f>
        <v>1.736020843577655</v>
      </c>
      <c r="AH443" s="2">
        <f>SUMIFS('Growth rates'!M$4:M$999,'Growth rates'!$B$4:$B$999,Demands!$A443,'Growth rates'!$C$4:$C$999,$W443)</f>
        <v>1.8419843738246346</v>
      </c>
      <c r="AI443" s="2">
        <f>SUMIFS('Growth rates'!N$4:N$999,'Growth rates'!$B$4:$B$999,Demands!$A443,'Growth rates'!$C$4:$C$999,$W443)</f>
        <v>1.9534767273577125</v>
      </c>
      <c r="AJ443" s="2">
        <f>SUMIFS('Growth rates'!O$4:O$999,'Growth rates'!$B$4:$B$999,Demands!$A443,'Growth rates'!$C$4:$C$999,$W443)</f>
        <v>2.0635277778149961</v>
      </c>
      <c r="AK443" s="2">
        <f>SUMIFS('Growth rates'!P$4:P$999,'Growth rates'!$B$4:$B$999,Demands!$A443,'Growth rates'!$C$4:$C$999,$W443)</f>
        <v>2.1690147018655974</v>
      </c>
      <c r="AL443" s="2">
        <f>SUMIFS('Growth rates'!Q$4:Q$999,'Growth rates'!$B$4:$B$999,Demands!$A443,'Growth rates'!$C$4:$C$999,$W443)</f>
        <v>2.2687038742341525</v>
      </c>
      <c r="AM443" s="2">
        <f>SUMIFS('Growth rates'!R$4:R$999,'Growth rates'!$B$4:$B$999,Demands!$A443,'Growth rates'!$C$4:$C$999,$W443)</f>
        <v>2.3611185813443316</v>
      </c>
      <c r="AN443" s="2">
        <f>SUMIFS('Growth rates'!S$4:S$999,'Growth rates'!$B$4:$B$999,Demands!$A443,'Growth rates'!$C$4:$C$999,$W443)</f>
        <v>2.446114310072335</v>
      </c>
      <c r="AO443" s="2">
        <f>SUMIFS('Growth rates'!T$4:T$999,'Growth rates'!$B$4:$B$999,Demands!$A443,'Growth rates'!$C$4:$C$999,$W443)</f>
        <v>2.5249084160040915</v>
      </c>
      <c r="AP443" s="2">
        <f>SUMIFS('Growth rates'!U$4:U$999,'Growth rates'!$B$4:$B$999,Demands!$A443,'Growth rates'!$C$4:$C$999,$W443)</f>
        <v>2.5973563860157998</v>
      </c>
      <c r="AR443">
        <f>VLOOKUP(C443&amp;A443,Driver_elast!$A$2:$E$1161,5,FALSE)</f>
        <v>0.51719099999999996</v>
      </c>
      <c r="AS443">
        <f t="shared" si="140"/>
        <v>0.51719099999999996</v>
      </c>
      <c r="AT443">
        <f t="shared" si="141"/>
        <v>0.10343819999999999</v>
      </c>
      <c r="AV443" s="2" cm="1">
        <f t="array" ref="AV443">TREND($AR443:$AS443,$AR$3:$AS$3,AV$1)</f>
        <v>0.51719099999999996</v>
      </c>
      <c r="AW443" s="2" cm="1">
        <f t="array" ref="AW443">TREND($AR443:$AS443,$AR$3:$AS$3,AW$1)</f>
        <v>0.51719099999999996</v>
      </c>
      <c r="AX443" s="2" cm="1">
        <f t="array" ref="AX443">TREND($AR443:$AS443,$AR$3:$AS$3,AX$1)</f>
        <v>0.51719099999999996</v>
      </c>
      <c r="AY443" s="2" cm="1">
        <f t="array" ref="AY443">TREND($AR443:$AS443,$AR$3:$AS$3,AY$1)</f>
        <v>0.51719099999999996</v>
      </c>
      <c r="AZ443" s="2" cm="1">
        <f t="array" ref="AZ443">TREND($AR443:$AS443,$AR$3:$AS$3,AZ$1)</f>
        <v>0.51719099999999996</v>
      </c>
      <c r="BA443" s="2" cm="1">
        <f t="array" ref="BA443">TREND($AR443:$AS443,$AR$3:$AS$3,BA$1)</f>
        <v>0.51719099999999996</v>
      </c>
      <c r="BB443" s="2" cm="1">
        <f t="array" ref="BB443">TREND($AR443:$AS443,$AR$3:$AS$3,BB$1)</f>
        <v>0.51719099999999996</v>
      </c>
      <c r="BC443" s="2" cm="1">
        <f t="array" ref="BC443">TREND($AR443:$AS443,$AR$3:$AS$3,BC$1)</f>
        <v>0.51719099999999996</v>
      </c>
      <c r="BD443" s="2" cm="1">
        <f t="array" ref="BD443">TREND($AR443:$AS443,$AR$3:$AS$3,BD$1)</f>
        <v>0.51719099999999996</v>
      </c>
      <c r="BE443" s="2" cm="1">
        <f t="array" ref="BE443">TREND($AR443:$AS443,$AR$3:$AS$3,BE$1)</f>
        <v>0.51719099999999996</v>
      </c>
      <c r="BF443" s="20" cm="1">
        <f t="array" ref="BF443">TREND($AS443:$AT443,$AS$3:$AT$3,BF$1)</f>
        <v>0.46547190000000072</v>
      </c>
      <c r="BG443" s="20" cm="1">
        <f t="array" ref="BG443">TREND($AS443:$AT443,$AS$3:$AT$3,BG$1)</f>
        <v>0.41375280000000103</v>
      </c>
      <c r="BH443" s="20" cm="1">
        <f t="array" ref="BH443">TREND($AS443:$AT443,$AS$3:$AT$3,BH$1)</f>
        <v>0.36203370000000135</v>
      </c>
      <c r="BI443" s="20" cm="1">
        <f t="array" ref="BI443">TREND($AS443:$AT443,$AS$3:$AT$3,BI$1)</f>
        <v>0.31031460000000166</v>
      </c>
      <c r="BJ443" s="20" cm="1">
        <f t="array" ref="BJ443">TREND($AS443:$AT443,$AS$3:$AT$3,BJ$1)</f>
        <v>0.25859550000000198</v>
      </c>
      <c r="BK443" s="20" cm="1">
        <f t="array" ref="BK443">TREND($AS443:$AT443,$AS$3:$AT$3,BK$1)</f>
        <v>0.20687640000000229</v>
      </c>
      <c r="BL443" s="20" cm="1">
        <f t="array" ref="BL443">TREND($AS443:$AT443,$AS$3:$AT$3,BL$1)</f>
        <v>0.15515730000000261</v>
      </c>
      <c r="BM443" s="20" cm="1">
        <f t="array" ref="BM443">TREND($AS443:$AT443,$AS$3:$AT$3,BM$1)</f>
        <v>0.10343820000000292</v>
      </c>
    </row>
    <row r="444" spans="1:65" x14ac:dyDescent="0.35">
      <c r="A444" t="str">
        <f>IF(BYDem!B442="","\I:",BYDem!B442)</f>
        <v>EU_northeast</v>
      </c>
      <c r="B444" t="str">
        <f>BYDem!E442</f>
        <v>AGR</v>
      </c>
      <c r="C444" t="str">
        <f t="shared" si="142"/>
        <v>AGR</v>
      </c>
      <c r="D444" s="4">
        <f>SUMIFS(BYDem!$M$2:$M$2000,BYDem!$B$2:$B$2000,Demands!$A444,BYDem!$E$2:$E$2000,Demands!$B444)</f>
        <v>230.7507969708</v>
      </c>
      <c r="E444" s="4">
        <f t="shared" si="123"/>
        <v>231.5089095806816</v>
      </c>
      <c r="F444" s="4">
        <f t="shared" si="124"/>
        <v>235.30240690972991</v>
      </c>
      <c r="G444" s="4">
        <f t="shared" si="125"/>
        <v>230.06890725033401</v>
      </c>
      <c r="H444" s="4">
        <f t="shared" si="126"/>
        <v>224.60686251901365</v>
      </c>
      <c r="I444" s="4">
        <f t="shared" si="127"/>
        <v>219.39035137209922</v>
      </c>
      <c r="J444" s="4">
        <f t="shared" si="128"/>
        <v>214.64963646234136</v>
      </c>
      <c r="K444" s="4">
        <f t="shared" si="129"/>
        <v>210.45274746225545</v>
      </c>
      <c r="L444" s="4">
        <f t="shared" si="130"/>
        <v>206.14651847643006</v>
      </c>
      <c r="M444" s="4">
        <f t="shared" si="131"/>
        <v>201.55752600845398</v>
      </c>
      <c r="N444" s="4">
        <f t="shared" si="132"/>
        <v>197.04738927747186</v>
      </c>
      <c r="O444" s="4">
        <f t="shared" si="133"/>
        <v>192.74797248989492</v>
      </c>
      <c r="P444" s="4">
        <f t="shared" si="134"/>
        <v>188.8945493418943</v>
      </c>
      <c r="Q444" s="4">
        <f t="shared" si="135"/>
        <v>185.68896114904086</v>
      </c>
      <c r="R444" s="4">
        <f t="shared" si="136"/>
        <v>183.20216394757173</v>
      </c>
      <c r="S444" s="4">
        <f t="shared" si="137"/>
        <v>181.40542924202686</v>
      </c>
      <c r="T444" s="4">
        <f t="shared" si="138"/>
        <v>180.19486514356197</v>
      </c>
      <c r="U444" s="4">
        <f t="shared" si="139"/>
        <v>179.43664476574028</v>
      </c>
      <c r="W444" s="5" t="str">
        <f>VLOOKUP(C444&amp;A444,Driver_elast!$A$2:$D$1161,4,FALSE)</f>
        <v>POP</v>
      </c>
      <c r="X444" s="5">
        <v>1</v>
      </c>
      <c r="Y444" s="2">
        <f>SUMIFS('Growth rates'!D$4:D$999,'Growth rates'!$B$4:$B$999,Demands!$A444,'Growth rates'!$C$4:$C$999,$W444)</f>
        <v>1</v>
      </c>
      <c r="Z444" s="2">
        <f>SUMIFS('Growth rates'!E$4:E$999,'Growth rates'!$B$4:$B$999,Demands!$A444,'Growth rates'!$C$4:$C$999,$W444)</f>
        <v>1.0025093733101171</v>
      </c>
      <c r="AA444" s="2">
        <f>SUMIFS('Growth rates'!F$4:F$999,'Growth rates'!$B$4:$B$999,Demands!$A444,'Growth rates'!$C$4:$C$999,$W444)</f>
        <v>1.0150562398607017</v>
      </c>
      <c r="AB444" s="2">
        <f>SUMIFS('Growth rates'!G$4:G$999,'Growth rates'!$B$4:$B$999,Demands!$A444,'Growth rates'!$C$4:$C$999,$W444)</f>
        <v>0.99781253028691019</v>
      </c>
      <c r="AC444" s="2">
        <f>SUMIFS('Growth rates'!H$4:H$999,'Growth rates'!$B$4:$B$999,Demands!$A444,'Growth rates'!$C$4:$C$999,$W444)</f>
        <v>0.97971909464977136</v>
      </c>
      <c r="AD444" s="2">
        <f>SUMIFS('Growth rates'!I$4:I$999,'Growth rates'!$B$4:$B$999,Demands!$A444,'Growth rates'!$C$4:$C$999,$W444)</f>
        <v>0.9623397476451454</v>
      </c>
      <c r="AE444" s="2">
        <f>SUMIFS('Growth rates'!J$4:J$999,'Growth rates'!$B$4:$B$999,Demands!$A444,'Growth rates'!$C$4:$C$999,$W444)</f>
        <v>0.94645685856197881</v>
      </c>
      <c r="AF444" s="2">
        <f>SUMIFS('Growth rates'!K$4:K$999,'Growth rates'!$B$4:$B$999,Demands!$A444,'Growth rates'!$C$4:$C$999,$W444)</f>
        <v>0.93232260388805899</v>
      </c>
      <c r="AG444" s="2">
        <f>SUMIFS('Growth rates'!L$4:L$999,'Growth rates'!$B$4:$B$999,Demands!$A444,'Growth rates'!$C$4:$C$999,$W444)</f>
        <v>0.91775180051832506</v>
      </c>
      <c r="AH444" s="2">
        <f>SUMIFS('Growth rates'!M$4:M$999,'Growth rates'!$B$4:$B$999,Demands!$A444,'Growth rates'!$C$4:$C$999,$W444)</f>
        <v>0.90214760622439782</v>
      </c>
      <c r="AI444" s="2">
        <f>SUMIFS('Growth rates'!N$4:N$999,'Growth rates'!$B$4:$B$999,Demands!$A444,'Growth rates'!$C$4:$C$999,$W444)</f>
        <v>0.88501590291133925</v>
      </c>
      <c r="AJ444" s="2">
        <f>SUMIFS('Growth rates'!O$4:O$999,'Growth rates'!$B$4:$B$999,Demands!$A444,'Growth rates'!$C$4:$C$999,$W444)</f>
        <v>0.86657956268373149</v>
      </c>
      <c r="AK444" s="2">
        <f>SUMIFS('Growth rates'!P$4:P$999,'Growth rates'!$B$4:$B$999,Demands!$A444,'Growth rates'!$C$4:$C$999,$W444)</f>
        <v>0.8476760701679974</v>
      </c>
      <c r="AL444" s="2">
        <f>SUMIFS('Growth rates'!Q$4:Q$999,'Growth rates'!$B$4:$B$999,Demands!$A444,'Growth rates'!$C$4:$C$999,$W444)</f>
        <v>0.82936381884582322</v>
      </c>
      <c r="AM444" s="2">
        <f>SUMIFS('Growth rates'!R$4:R$999,'Growth rates'!$B$4:$B$999,Demands!$A444,'Growth rates'!$C$4:$C$999,$W444)</f>
        <v>0.81239685524760974</v>
      </c>
      <c r="AN444" s="2">
        <f>SUMIFS('Growth rates'!S$4:S$999,'Growth rates'!$B$4:$B$999,Demands!$A444,'Growth rates'!$C$4:$C$999,$W444)</f>
        <v>0.79718310216183297</v>
      </c>
      <c r="AO444" s="2">
        <f>SUMIFS('Growth rates'!T$4:T$999,'Growth rates'!$B$4:$B$999,Demands!$A444,'Growth rates'!$C$4:$C$999,$W444)</f>
        <v>0.78363903487853026</v>
      </c>
      <c r="AP444" s="2">
        <f>SUMIFS('Growth rates'!U$4:U$999,'Growth rates'!$B$4:$B$999,Demands!$A444,'Growth rates'!$C$4:$C$999,$W444)</f>
        <v>0.77104647947432803</v>
      </c>
      <c r="AR444">
        <f>VLOOKUP(C444&amp;A444,Driver_elast!$A$2:$E$1161,5,FALSE)</f>
        <v>1.309258</v>
      </c>
      <c r="AS444">
        <f t="shared" si="140"/>
        <v>1.309258</v>
      </c>
      <c r="AT444">
        <f t="shared" si="141"/>
        <v>0.26185160000000002</v>
      </c>
      <c r="AV444" s="2" cm="1">
        <f t="array" ref="AV444">TREND($AR444:$AS444,$AR$3:$AS$3,AV$1)</f>
        <v>1.309258</v>
      </c>
      <c r="AW444" s="2" cm="1">
        <f t="array" ref="AW444">TREND($AR444:$AS444,$AR$3:$AS$3,AW$1)</f>
        <v>1.309258</v>
      </c>
      <c r="AX444" s="2" cm="1">
        <f t="array" ref="AX444">TREND($AR444:$AS444,$AR$3:$AS$3,AX$1)</f>
        <v>1.309258</v>
      </c>
      <c r="AY444" s="2" cm="1">
        <f t="array" ref="AY444">TREND($AR444:$AS444,$AR$3:$AS$3,AY$1)</f>
        <v>1.309258</v>
      </c>
      <c r="AZ444" s="2" cm="1">
        <f t="array" ref="AZ444">TREND($AR444:$AS444,$AR$3:$AS$3,AZ$1)</f>
        <v>1.309258</v>
      </c>
      <c r="BA444" s="2" cm="1">
        <f t="array" ref="BA444">TREND($AR444:$AS444,$AR$3:$AS$3,BA$1)</f>
        <v>1.309258</v>
      </c>
      <c r="BB444" s="2" cm="1">
        <f t="array" ref="BB444">TREND($AR444:$AS444,$AR$3:$AS$3,BB$1)</f>
        <v>1.309258</v>
      </c>
      <c r="BC444" s="2" cm="1">
        <f t="array" ref="BC444">TREND($AR444:$AS444,$AR$3:$AS$3,BC$1)</f>
        <v>1.309258</v>
      </c>
      <c r="BD444" s="2" cm="1">
        <f t="array" ref="BD444">TREND($AR444:$AS444,$AR$3:$AS$3,BD$1)</f>
        <v>1.309258</v>
      </c>
      <c r="BE444" s="2" cm="1">
        <f t="array" ref="BE444">TREND($AR444:$AS444,$AR$3:$AS$3,BE$1)</f>
        <v>1.309258</v>
      </c>
      <c r="BF444" s="20" cm="1">
        <f t="array" ref="BF444">TREND($AS444:$AT444,$AS$3:$AT$3,BF$1)</f>
        <v>1.1783321999999998</v>
      </c>
      <c r="BG444" s="20" cm="1">
        <f t="array" ref="BG444">TREND($AS444:$AT444,$AS$3:$AT$3,BG$1)</f>
        <v>1.0474063999999998</v>
      </c>
      <c r="BH444" s="20" cm="1">
        <f t="array" ref="BH444">TREND($AS444:$AT444,$AS$3:$AT$3,BH$1)</f>
        <v>0.91648059999999987</v>
      </c>
      <c r="BI444" s="20" cm="1">
        <f t="array" ref="BI444">TREND($AS444:$AT444,$AS$3:$AT$3,BI$1)</f>
        <v>0.78555479999999989</v>
      </c>
      <c r="BJ444" s="20" cm="1">
        <f t="array" ref="BJ444">TREND($AS444:$AT444,$AS$3:$AT$3,BJ$1)</f>
        <v>0.65462899999999991</v>
      </c>
      <c r="BK444" s="20" cm="1">
        <f t="array" ref="BK444">TREND($AS444:$AT444,$AS$3:$AT$3,BK$1)</f>
        <v>0.52370319999999992</v>
      </c>
      <c r="BL444" s="20" cm="1">
        <f t="array" ref="BL444">TREND($AS444:$AT444,$AS$3:$AT$3,BL$1)</f>
        <v>0.39277739999999994</v>
      </c>
      <c r="BM444" s="20" cm="1">
        <f t="array" ref="BM444">TREND($AS444:$AT444,$AS$3:$AT$3,BM$1)</f>
        <v>0.26185159999999996</v>
      </c>
    </row>
    <row r="445" spans="1:65" x14ac:dyDescent="0.35">
      <c r="A445" t="str">
        <f>IF(BYDem!B443="","\I:",BYDem!B443)</f>
        <v>EU_northeast</v>
      </c>
      <c r="B445" t="str">
        <f>BYDem!E443</f>
        <v>CCK</v>
      </c>
      <c r="C445" t="str">
        <f t="shared" si="142"/>
        <v>CCK</v>
      </c>
      <c r="D445" s="4">
        <f>SUMIFS(BYDem!$M$2:$M$2000,BYDem!$B$2:$B$2000,Demands!$A445,BYDem!$E$2:$E$2000,Demands!$B445)</f>
        <v>23.210570799857599</v>
      </c>
      <c r="E445" s="4">
        <f t="shared" si="123"/>
        <v>23.725318173459737</v>
      </c>
      <c r="F445" s="4">
        <f t="shared" si="124"/>
        <v>27.512363676913754</v>
      </c>
      <c r="G445" s="4">
        <f t="shared" si="125"/>
        <v>31.493563249531274</v>
      </c>
      <c r="H445" s="4">
        <f t="shared" si="126"/>
        <v>34.605226657383973</v>
      </c>
      <c r="I445" s="4">
        <f t="shared" si="127"/>
        <v>37.279917469411167</v>
      </c>
      <c r="J445" s="4">
        <f t="shared" si="128"/>
        <v>39.314367060133669</v>
      </c>
      <c r="K445" s="4">
        <f t="shared" si="129"/>
        <v>41.027322548387268</v>
      </c>
      <c r="L445" s="4">
        <f t="shared" si="130"/>
        <v>42.534187620417804</v>
      </c>
      <c r="M445" s="4">
        <f t="shared" si="131"/>
        <v>43.95078719575752</v>
      </c>
      <c r="N445" s="4">
        <f t="shared" si="132"/>
        <v>45.173921305940937</v>
      </c>
      <c r="O445" s="4">
        <f t="shared" si="133"/>
        <v>46.119292294755752</v>
      </c>
      <c r="P445" s="4">
        <f t="shared" si="134"/>
        <v>46.783104392121302</v>
      </c>
      <c r="Q445" s="4">
        <f t="shared" si="135"/>
        <v>47.226558920892138</v>
      </c>
      <c r="R445" s="4">
        <f t="shared" si="136"/>
        <v>47.536020871542419</v>
      </c>
      <c r="S445" s="4">
        <f t="shared" si="137"/>
        <v>47.77165610143313</v>
      </c>
      <c r="T445" s="4">
        <f t="shared" si="138"/>
        <v>47.950425732180008</v>
      </c>
      <c r="U445" s="4">
        <f t="shared" si="139"/>
        <v>48.061261099003666</v>
      </c>
      <c r="W445" s="5" t="str">
        <f>VLOOKUP(C445&amp;A445,Driver_elast!$A$2:$D$1161,4,FALSE)</f>
        <v>GDPSER</v>
      </c>
      <c r="X445" s="5">
        <v>1</v>
      </c>
      <c r="Y445" s="2">
        <f>SUMIFS('Growth rates'!D$4:D$999,'Growth rates'!$B$4:$B$999,Demands!$A445,'Growth rates'!$C$4:$C$999,$W445)</f>
        <v>1</v>
      </c>
      <c r="Z445" s="2">
        <f>SUMIFS('Growth rates'!E$4:E$999,'Growth rates'!$B$4:$B$999,Demands!$A445,'Growth rates'!$C$4:$C$999,$W445)</f>
        <v>1.0210581784724519</v>
      </c>
      <c r="AA445" s="2">
        <f>SUMIFS('Growth rates'!F$4:F$999,'Growth rates'!$B$4:$B$999,Demands!$A445,'Growth rates'!$C$4:$C$999,$W445)</f>
        <v>1.1767979492948601</v>
      </c>
      <c r="AB445" s="2">
        <f>SUMIFS('Growth rates'!G$4:G$999,'Growth rates'!$B$4:$B$999,Demands!$A445,'Growth rates'!$C$4:$C$999,$W445)</f>
        <v>1.3405603114350142</v>
      </c>
      <c r="AC445" s="2">
        <f>SUMIFS('Growth rates'!H$4:H$999,'Growth rates'!$B$4:$B$999,Demands!$A445,'Growth rates'!$C$4:$C$999,$W445)</f>
        <v>1.4687539932856075</v>
      </c>
      <c r="AD445" s="2">
        <f>SUMIFS('Growth rates'!I$4:I$999,'Growth rates'!$B$4:$B$999,Demands!$A445,'Growth rates'!$C$4:$C$999,$W445)</f>
        <v>1.5793378309101735</v>
      </c>
      <c r="AE445" s="2">
        <f>SUMIFS('Growth rates'!J$4:J$999,'Growth rates'!$B$4:$B$999,Demands!$A445,'Growth rates'!$C$4:$C$999,$W445)</f>
        <v>1.6638418145499643</v>
      </c>
      <c r="AF445" s="2">
        <f>SUMIFS('Growth rates'!K$4:K$999,'Growth rates'!$B$4:$B$999,Demands!$A445,'Growth rates'!$C$4:$C$999,$W445)</f>
        <v>1.7353860825506382</v>
      </c>
      <c r="AG445" s="2">
        <f>SUMIFS('Growth rates'!L$4:L$999,'Growth rates'!$B$4:$B$999,Demands!$A445,'Growth rates'!$C$4:$C$999,$W445)</f>
        <v>1.7987033048812666</v>
      </c>
      <c r="AH445" s="2">
        <f>SUMIFS('Growth rates'!M$4:M$999,'Growth rates'!$B$4:$B$999,Demands!$A445,'Growth rates'!$C$4:$C$999,$W445)</f>
        <v>1.8586090531841637</v>
      </c>
      <c r="AI445" s="2">
        <f>SUMIFS('Growth rates'!N$4:N$999,'Growth rates'!$B$4:$B$999,Demands!$A445,'Growth rates'!$C$4:$C$999,$W445)</f>
        <v>1.9160806095794716</v>
      </c>
      <c r="AJ445" s="2">
        <f>SUMIFS('Growth rates'!O$4:O$999,'Growth rates'!$B$4:$B$999,Demands!$A445,'Growth rates'!$C$4:$C$999,$W445)</f>
        <v>1.9662037494398361</v>
      </c>
      <c r="AK445" s="2">
        <f>SUMIFS('Growth rates'!P$4:P$999,'Growth rates'!$B$4:$B$999,Demands!$A445,'Growth rates'!$C$4:$C$999,$W445)</f>
        <v>2.0066327502772419</v>
      </c>
      <c r="AL445" s="2">
        <f>SUMIFS('Growth rates'!Q$4:Q$999,'Growth rates'!$B$4:$B$999,Demands!$A445,'Growth rates'!$C$4:$C$999,$W445)</f>
        <v>2.0383340233562248</v>
      </c>
      <c r="AM445" s="2">
        <f>SUMIFS('Growth rates'!R$4:R$999,'Growth rates'!$B$4:$B$999,Demands!$A445,'Growth rates'!$C$4:$C$999,$W445)</f>
        <v>2.0650472473284078</v>
      </c>
      <c r="AN445" s="2">
        <f>SUMIFS('Growth rates'!S$4:S$999,'Growth rates'!$B$4:$B$999,Demands!$A445,'Growth rates'!$C$4:$C$999,$W445)</f>
        <v>2.0906382556804921</v>
      </c>
      <c r="AO445" s="2">
        <f>SUMIFS('Growth rates'!T$4:T$999,'Growth rates'!$B$4:$B$999,Demands!$A445,'Growth rates'!$C$4:$C$999,$W445)</f>
        <v>2.1167166641967419</v>
      </c>
      <c r="AP445" s="2">
        <f>SUMIFS('Growth rates'!U$4:U$999,'Growth rates'!$B$4:$B$999,Demands!$A445,'Growth rates'!$C$4:$C$999,$W445)</f>
        <v>2.141180166277866</v>
      </c>
      <c r="AR445">
        <f>VLOOKUP(C445&amp;A445,Driver_elast!$A$2:$E$1161,5,FALSE)</f>
        <v>1.0544720000000001</v>
      </c>
      <c r="AS445">
        <f t="shared" si="140"/>
        <v>1</v>
      </c>
      <c r="AT445">
        <f t="shared" si="141"/>
        <v>0.2</v>
      </c>
      <c r="AV445" s="2" cm="1">
        <f t="array" ref="AV445">TREND($AR445:$AS445,$AR$3:$AS$3,AV$1)</f>
        <v>1.0544719999999996</v>
      </c>
      <c r="AW445" s="2" cm="1">
        <f t="array" ref="AW445">TREND($AR445:$AS445,$AR$3:$AS$3,AW$1)</f>
        <v>1.0531434146341461</v>
      </c>
      <c r="AX445" s="2" cm="1">
        <f t="array" ref="AX445">TREND($AR445:$AS445,$AR$3:$AS$3,AX$1)</f>
        <v>1.0465004878048778</v>
      </c>
      <c r="AY445" s="2" cm="1">
        <f t="array" ref="AY445">TREND($AR445:$AS445,$AR$3:$AS$3,AY$1)</f>
        <v>1.0398575609756096</v>
      </c>
      <c r="AZ445" s="2" cm="1">
        <f t="array" ref="AZ445">TREND($AR445:$AS445,$AR$3:$AS$3,AZ$1)</f>
        <v>1.0332146341463413</v>
      </c>
      <c r="BA445" s="2" cm="1">
        <f t="array" ref="BA445">TREND($AR445:$AS445,$AR$3:$AS$3,BA$1)</f>
        <v>1.026571707317073</v>
      </c>
      <c r="BB445" s="2" cm="1">
        <f t="array" ref="BB445">TREND($AR445:$AS445,$AR$3:$AS$3,BB$1)</f>
        <v>1.0199287804878048</v>
      </c>
      <c r="BC445" s="2" cm="1">
        <f t="array" ref="BC445">TREND($AR445:$AS445,$AR$3:$AS$3,BC$1)</f>
        <v>1.0132858536585365</v>
      </c>
      <c r="BD445" s="2" cm="1">
        <f t="array" ref="BD445">TREND($AR445:$AS445,$AR$3:$AS$3,BD$1)</f>
        <v>1.0066429268292678</v>
      </c>
      <c r="BE445" s="2" cm="1">
        <f t="array" ref="BE445">TREND($AR445:$AS445,$AR$3:$AS$3,BE$1)</f>
        <v>0.99999999999999956</v>
      </c>
      <c r="BF445" s="20" cm="1">
        <f t="array" ref="BF445">TREND($AS445:$AT445,$AS$3:$AT$3,BF$1)</f>
        <v>0.90000000000000568</v>
      </c>
      <c r="BG445" s="20" cm="1">
        <f t="array" ref="BG445">TREND($AS445:$AT445,$AS$3:$AT$3,BG$1)</f>
        <v>0.80000000000000426</v>
      </c>
      <c r="BH445" s="20" cm="1">
        <f t="array" ref="BH445">TREND($AS445:$AT445,$AS$3:$AT$3,BH$1)</f>
        <v>0.70000000000000284</v>
      </c>
      <c r="BI445" s="20" cm="1">
        <f t="array" ref="BI445">TREND($AS445:$AT445,$AS$3:$AT$3,BI$1)</f>
        <v>0.60000000000000142</v>
      </c>
      <c r="BJ445" s="20" cm="1">
        <f t="array" ref="BJ445">TREND($AS445:$AT445,$AS$3:$AT$3,BJ$1)</f>
        <v>0.5</v>
      </c>
      <c r="BK445" s="20" cm="1">
        <f t="array" ref="BK445">TREND($AS445:$AT445,$AS$3:$AT$3,BK$1)</f>
        <v>0.40000000000000568</v>
      </c>
      <c r="BL445" s="20" cm="1">
        <f t="array" ref="BL445">TREND($AS445:$AT445,$AS$3:$AT$3,BL$1)</f>
        <v>0.30000000000000426</v>
      </c>
      <c r="BM445" s="20" cm="1">
        <f t="array" ref="BM445">TREND($AS445:$AT445,$AS$3:$AT$3,BM$1)</f>
        <v>0.20000000000000284</v>
      </c>
    </row>
    <row r="446" spans="1:65" x14ac:dyDescent="0.35">
      <c r="A446" t="str">
        <f>IF(BYDem!B444="","\I:",BYDem!B444)</f>
        <v>EU_northeast</v>
      </c>
      <c r="B446" t="str">
        <f>BYDem!E444</f>
        <v>CHW</v>
      </c>
      <c r="C446" t="str">
        <f t="shared" si="142"/>
        <v>CHW</v>
      </c>
      <c r="D446" s="4">
        <f>SUMIFS(BYDem!$M$2:$M$2000,BYDem!$B$2:$B$2000,Demands!$A446,BYDem!$E$2:$E$2000,Demands!$B446)</f>
        <v>48.247176549272801</v>
      </c>
      <c r="E446" s="4">
        <f t="shared" si="123"/>
        <v>49.31716778846323</v>
      </c>
      <c r="F446" s="4">
        <f t="shared" si="124"/>
        <v>57.189195347837021</v>
      </c>
      <c r="G446" s="4">
        <f t="shared" si="125"/>
        <v>65.464805642571577</v>
      </c>
      <c r="H446" s="4">
        <f t="shared" si="126"/>
        <v>71.93293497446642</v>
      </c>
      <c r="I446" s="4">
        <f t="shared" si="127"/>
        <v>77.492741363346155</v>
      </c>
      <c r="J446" s="4">
        <f t="shared" si="128"/>
        <v>81.72169589576923</v>
      </c>
      <c r="K446" s="4">
        <f t="shared" si="129"/>
        <v>85.282369460217907</v>
      </c>
      <c r="L446" s="4">
        <f t="shared" si="130"/>
        <v>88.414648532244684</v>
      </c>
      <c r="M446" s="4">
        <f t="shared" si="131"/>
        <v>91.359295193474566</v>
      </c>
      <c r="N446" s="4">
        <f t="shared" si="132"/>
        <v>93.90179050159594</v>
      </c>
      <c r="O446" s="4">
        <f t="shared" si="133"/>
        <v>95.86690723203796</v>
      </c>
      <c r="P446" s="4">
        <f t="shared" si="134"/>
        <v>97.246755221702017</v>
      </c>
      <c r="Q446" s="4">
        <f t="shared" si="135"/>
        <v>98.168551980845592</v>
      </c>
      <c r="R446" s="4">
        <f t="shared" si="136"/>
        <v>98.811822045035399</v>
      </c>
      <c r="S446" s="4">
        <f t="shared" si="137"/>
        <v>99.301630530823928</v>
      </c>
      <c r="T446" s="4">
        <f t="shared" si="138"/>
        <v>99.673234056246315</v>
      </c>
      <c r="U446" s="4">
        <f t="shared" si="139"/>
        <v>99.903624491585248</v>
      </c>
      <c r="W446" s="5" t="str">
        <f>VLOOKUP(C446&amp;A446,Driver_elast!$A$2:$D$1161,4,FALSE)</f>
        <v>GDPSER</v>
      </c>
      <c r="X446" s="5">
        <v>1</v>
      </c>
      <c r="Y446" s="2">
        <f>SUMIFS('Growth rates'!D$4:D$999,'Growth rates'!$B$4:$B$999,Demands!$A446,'Growth rates'!$C$4:$C$999,$W446)</f>
        <v>1</v>
      </c>
      <c r="Z446" s="2">
        <f>SUMIFS('Growth rates'!E$4:E$999,'Growth rates'!$B$4:$B$999,Demands!$A446,'Growth rates'!$C$4:$C$999,$W446)</f>
        <v>1.0210581784724519</v>
      </c>
      <c r="AA446" s="2">
        <f>SUMIFS('Growth rates'!F$4:F$999,'Growth rates'!$B$4:$B$999,Demands!$A446,'Growth rates'!$C$4:$C$999,$W446)</f>
        <v>1.1767979492948601</v>
      </c>
      <c r="AB446" s="2">
        <f>SUMIFS('Growth rates'!G$4:G$999,'Growth rates'!$B$4:$B$999,Demands!$A446,'Growth rates'!$C$4:$C$999,$W446)</f>
        <v>1.3405603114350142</v>
      </c>
      <c r="AC446" s="2">
        <f>SUMIFS('Growth rates'!H$4:H$999,'Growth rates'!$B$4:$B$999,Demands!$A446,'Growth rates'!$C$4:$C$999,$W446)</f>
        <v>1.4687539932856075</v>
      </c>
      <c r="AD446" s="2">
        <f>SUMIFS('Growth rates'!I$4:I$999,'Growth rates'!$B$4:$B$999,Demands!$A446,'Growth rates'!$C$4:$C$999,$W446)</f>
        <v>1.5793378309101735</v>
      </c>
      <c r="AE446" s="2">
        <f>SUMIFS('Growth rates'!J$4:J$999,'Growth rates'!$B$4:$B$999,Demands!$A446,'Growth rates'!$C$4:$C$999,$W446)</f>
        <v>1.6638418145499643</v>
      </c>
      <c r="AF446" s="2">
        <f>SUMIFS('Growth rates'!K$4:K$999,'Growth rates'!$B$4:$B$999,Demands!$A446,'Growth rates'!$C$4:$C$999,$W446)</f>
        <v>1.7353860825506382</v>
      </c>
      <c r="AG446" s="2">
        <f>SUMIFS('Growth rates'!L$4:L$999,'Growth rates'!$B$4:$B$999,Demands!$A446,'Growth rates'!$C$4:$C$999,$W446)</f>
        <v>1.7987033048812666</v>
      </c>
      <c r="AH446" s="2">
        <f>SUMIFS('Growth rates'!M$4:M$999,'Growth rates'!$B$4:$B$999,Demands!$A446,'Growth rates'!$C$4:$C$999,$W446)</f>
        <v>1.8586090531841637</v>
      </c>
      <c r="AI446" s="2">
        <f>SUMIFS('Growth rates'!N$4:N$999,'Growth rates'!$B$4:$B$999,Demands!$A446,'Growth rates'!$C$4:$C$999,$W446)</f>
        <v>1.9160806095794716</v>
      </c>
      <c r="AJ446" s="2">
        <f>SUMIFS('Growth rates'!O$4:O$999,'Growth rates'!$B$4:$B$999,Demands!$A446,'Growth rates'!$C$4:$C$999,$W446)</f>
        <v>1.9662037494398361</v>
      </c>
      <c r="AK446" s="2">
        <f>SUMIFS('Growth rates'!P$4:P$999,'Growth rates'!$B$4:$B$999,Demands!$A446,'Growth rates'!$C$4:$C$999,$W446)</f>
        <v>2.0066327502772419</v>
      </c>
      <c r="AL446" s="2">
        <f>SUMIFS('Growth rates'!Q$4:Q$999,'Growth rates'!$B$4:$B$999,Demands!$A446,'Growth rates'!$C$4:$C$999,$W446)</f>
        <v>2.0383340233562248</v>
      </c>
      <c r="AM446" s="2">
        <f>SUMIFS('Growth rates'!R$4:R$999,'Growth rates'!$B$4:$B$999,Demands!$A446,'Growth rates'!$C$4:$C$999,$W446)</f>
        <v>2.0650472473284078</v>
      </c>
      <c r="AN446" s="2">
        <f>SUMIFS('Growth rates'!S$4:S$999,'Growth rates'!$B$4:$B$999,Demands!$A446,'Growth rates'!$C$4:$C$999,$W446)</f>
        <v>2.0906382556804921</v>
      </c>
      <c r="AO446" s="2">
        <f>SUMIFS('Growth rates'!T$4:T$999,'Growth rates'!$B$4:$B$999,Demands!$A446,'Growth rates'!$C$4:$C$999,$W446)</f>
        <v>2.1167166641967419</v>
      </c>
      <c r="AP446" s="2">
        <f>SUMIFS('Growth rates'!U$4:U$999,'Growth rates'!$B$4:$B$999,Demands!$A446,'Growth rates'!$C$4:$C$999,$W446)</f>
        <v>2.141180166277866</v>
      </c>
      <c r="AR446">
        <f>VLOOKUP(C446&amp;A446,Driver_elast!$A$2:$E$1161,5,FALSE)</f>
        <v>1.0544720000000001</v>
      </c>
      <c r="AS446">
        <f t="shared" si="140"/>
        <v>1</v>
      </c>
      <c r="AT446">
        <f t="shared" si="141"/>
        <v>0.2</v>
      </c>
      <c r="AV446" s="2" cm="1">
        <f t="array" ref="AV446">TREND($AR446:$AS446,$AR$3:$AS$3,AV$1)</f>
        <v>1.0544719999999996</v>
      </c>
      <c r="AW446" s="2" cm="1">
        <f t="array" ref="AW446">TREND($AR446:$AS446,$AR$3:$AS$3,AW$1)</f>
        <v>1.0531434146341461</v>
      </c>
      <c r="AX446" s="2" cm="1">
        <f t="array" ref="AX446">TREND($AR446:$AS446,$AR$3:$AS$3,AX$1)</f>
        <v>1.0465004878048778</v>
      </c>
      <c r="AY446" s="2" cm="1">
        <f t="array" ref="AY446">TREND($AR446:$AS446,$AR$3:$AS$3,AY$1)</f>
        <v>1.0398575609756096</v>
      </c>
      <c r="AZ446" s="2" cm="1">
        <f t="array" ref="AZ446">TREND($AR446:$AS446,$AR$3:$AS$3,AZ$1)</f>
        <v>1.0332146341463413</v>
      </c>
      <c r="BA446" s="2" cm="1">
        <f t="array" ref="BA446">TREND($AR446:$AS446,$AR$3:$AS$3,BA$1)</f>
        <v>1.026571707317073</v>
      </c>
      <c r="BB446" s="2" cm="1">
        <f t="array" ref="BB446">TREND($AR446:$AS446,$AR$3:$AS$3,BB$1)</f>
        <v>1.0199287804878048</v>
      </c>
      <c r="BC446" s="2" cm="1">
        <f t="array" ref="BC446">TREND($AR446:$AS446,$AR$3:$AS$3,BC$1)</f>
        <v>1.0132858536585365</v>
      </c>
      <c r="BD446" s="2" cm="1">
        <f t="array" ref="BD446">TREND($AR446:$AS446,$AR$3:$AS$3,BD$1)</f>
        <v>1.0066429268292678</v>
      </c>
      <c r="BE446" s="2" cm="1">
        <f t="array" ref="BE446">TREND($AR446:$AS446,$AR$3:$AS$3,BE$1)</f>
        <v>0.99999999999999956</v>
      </c>
      <c r="BF446" s="20" cm="1">
        <f t="array" ref="BF446">TREND($AS446:$AT446,$AS$3:$AT$3,BF$1)</f>
        <v>0.90000000000000568</v>
      </c>
      <c r="BG446" s="20" cm="1">
        <f t="array" ref="BG446">TREND($AS446:$AT446,$AS$3:$AT$3,BG$1)</f>
        <v>0.80000000000000426</v>
      </c>
      <c r="BH446" s="20" cm="1">
        <f t="array" ref="BH446">TREND($AS446:$AT446,$AS$3:$AT$3,BH$1)</f>
        <v>0.70000000000000284</v>
      </c>
      <c r="BI446" s="20" cm="1">
        <f t="array" ref="BI446">TREND($AS446:$AT446,$AS$3:$AT$3,BI$1)</f>
        <v>0.60000000000000142</v>
      </c>
      <c r="BJ446" s="20" cm="1">
        <f t="array" ref="BJ446">TREND($AS446:$AT446,$AS$3:$AT$3,BJ$1)</f>
        <v>0.5</v>
      </c>
      <c r="BK446" s="20" cm="1">
        <f t="array" ref="BK446">TREND($AS446:$AT446,$AS$3:$AT$3,BK$1)</f>
        <v>0.40000000000000568</v>
      </c>
      <c r="BL446" s="20" cm="1">
        <f t="array" ref="BL446">TREND($AS446:$AT446,$AS$3:$AT$3,BL$1)</f>
        <v>0.30000000000000426</v>
      </c>
      <c r="BM446" s="20" cm="1">
        <f t="array" ref="BM446">TREND($AS446:$AT446,$AS$3:$AT$3,BM$1)</f>
        <v>0.20000000000000284</v>
      </c>
    </row>
    <row r="447" spans="1:65" x14ac:dyDescent="0.35">
      <c r="A447" t="str">
        <f>IF(BYDem!B445="","\I:",BYDem!B445)</f>
        <v>EU_northeast</v>
      </c>
      <c r="B447" t="str">
        <f>BYDem!E445</f>
        <v>CLA</v>
      </c>
      <c r="C447" t="str">
        <f t="shared" si="142"/>
        <v>CLA</v>
      </c>
      <c r="D447" s="4">
        <f>SUMIFS(BYDem!$M$2:$M$2000,BYDem!$B$2:$B$2000,Demands!$A447,BYDem!$E$2:$E$2000,Demands!$B447)</f>
        <v>208.64372986788501</v>
      </c>
      <c r="E447" s="4">
        <f t="shared" si="123"/>
        <v>210.33197757153079</v>
      </c>
      <c r="F447" s="4">
        <f t="shared" si="124"/>
        <v>222.59199833733044</v>
      </c>
      <c r="G447" s="4">
        <f t="shared" si="125"/>
        <v>234.42920024096497</v>
      </c>
      <c r="H447" s="4">
        <f t="shared" si="126"/>
        <v>243.02614240340043</v>
      </c>
      <c r="I447" s="4">
        <f t="shared" si="127"/>
        <v>250.04889037473944</v>
      </c>
      <c r="J447" s="4">
        <f t="shared" si="128"/>
        <v>255.1870058413478</v>
      </c>
      <c r="K447" s="4">
        <f t="shared" si="129"/>
        <v>259.40649772581975</v>
      </c>
      <c r="L447" s="4">
        <f t="shared" si="130"/>
        <v>263.05227848686962</v>
      </c>
      <c r="M447" s="4">
        <f t="shared" si="131"/>
        <v>266.42672374284138</v>
      </c>
      <c r="N447" s="4">
        <f t="shared" si="132"/>
        <v>269.28205369432499</v>
      </c>
      <c r="O447" s="4">
        <f t="shared" si="133"/>
        <v>271.45367270415659</v>
      </c>
      <c r="P447" s="4">
        <f t="shared" si="134"/>
        <v>272.96232585870064</v>
      </c>
      <c r="Q447" s="4">
        <f t="shared" si="135"/>
        <v>273.96617496283193</v>
      </c>
      <c r="R447" s="4">
        <f t="shared" si="136"/>
        <v>274.66727745457166</v>
      </c>
      <c r="S447" s="4">
        <f t="shared" si="137"/>
        <v>275.20161058044931</v>
      </c>
      <c r="T447" s="4">
        <f t="shared" si="138"/>
        <v>275.60682083612909</v>
      </c>
      <c r="U447" s="4">
        <f t="shared" si="139"/>
        <v>275.85844699344443</v>
      </c>
      <c r="W447" s="5" t="str">
        <f>VLOOKUP(C447&amp;A447,Driver_elast!$A$2:$D$1161,4,FALSE)</f>
        <v>GDP</v>
      </c>
      <c r="X447" s="5">
        <v>1</v>
      </c>
      <c r="Y447" s="2">
        <f>SUMIFS('Growth rates'!D$4:D$999,'Growth rates'!$B$4:$B$999,Demands!$A447,'Growth rates'!$C$4:$C$999,$W447)</f>
        <v>1</v>
      </c>
      <c r="Z447" s="2">
        <f>SUMIFS('Growth rates'!E$4:E$999,'Growth rates'!$B$4:$B$999,Demands!$A447,'Growth rates'!$C$4:$C$999,$W447)</f>
        <v>1.0212751450713327</v>
      </c>
      <c r="AA447" s="2">
        <f>SUMIFS('Growth rates'!F$4:F$999,'Growth rates'!$B$4:$B$999,Demands!$A447,'Growth rates'!$C$4:$C$999,$W447)</f>
        <v>1.1777953340341945</v>
      </c>
      <c r="AB447" s="2">
        <f>SUMIFS('Growth rates'!G$4:G$999,'Growth rates'!$B$4:$B$999,Demands!$A447,'Growth rates'!$C$4:$C$999,$W447)</f>
        <v>1.3424791936315432</v>
      </c>
      <c r="AC447" s="2">
        <f>SUMIFS('Growth rates'!H$4:H$999,'Growth rates'!$B$4:$B$999,Demands!$A447,'Growth rates'!$C$4:$C$999,$W447)</f>
        <v>1.4719230857662617</v>
      </c>
      <c r="AD447" s="2">
        <f>SUMIFS('Growth rates'!I$4:I$999,'Growth rates'!$B$4:$B$999,Demands!$A447,'Growth rates'!$C$4:$C$999,$W447)</f>
        <v>1.5837589007339941</v>
      </c>
      <c r="AE447" s="2">
        <f>SUMIFS('Growth rates'!J$4:J$999,'Growth rates'!$B$4:$B$999,Demands!$A447,'Growth rates'!$C$4:$C$999,$W447)</f>
        <v>1.6693265689113082</v>
      </c>
      <c r="AF447" s="2">
        <f>SUMIFS('Growth rates'!K$4:K$999,'Growth rates'!$B$4:$B$999,Demands!$A447,'Growth rates'!$C$4:$C$999,$W447)</f>
        <v>1.7419011613564515</v>
      </c>
      <c r="AG447" s="2">
        <f>SUMIFS('Growth rates'!L$4:L$999,'Growth rates'!$B$4:$B$999,Demands!$A447,'Growth rates'!$C$4:$C$999,$W447)</f>
        <v>1.8062698864741367</v>
      </c>
      <c r="AH447" s="2">
        <f>SUMIFS('Growth rates'!M$4:M$999,'Growth rates'!$B$4:$B$999,Demands!$A447,'Growth rates'!$C$4:$C$999,$W447)</f>
        <v>1.8671933606295343</v>
      </c>
      <c r="AI447" s="2">
        <f>SUMIFS('Growth rates'!N$4:N$999,'Growth rates'!$B$4:$B$999,Demands!$A447,'Growth rates'!$C$4:$C$999,$W447)</f>
        <v>1.9256544632263</v>
      </c>
      <c r="AJ447" s="2">
        <f>SUMIFS('Growth rates'!O$4:O$999,'Growth rates'!$B$4:$B$999,Demands!$A447,'Growth rates'!$C$4:$C$999,$W447)</f>
        <v>1.9766939498997251</v>
      </c>
      <c r="AK447" s="2">
        <f>SUMIFS('Growth rates'!P$4:P$999,'Growth rates'!$B$4:$B$999,Demands!$A447,'Growth rates'!$C$4:$C$999,$W447)</f>
        <v>2.0179584679028051</v>
      </c>
      <c r="AL447" s="2">
        <f>SUMIFS('Growth rates'!Q$4:Q$999,'Growth rates'!$B$4:$B$999,Demands!$A447,'Growth rates'!$C$4:$C$999,$W447)</f>
        <v>2.0504798054707654</v>
      </c>
      <c r="AM447" s="2">
        <f>SUMIFS('Growth rates'!R$4:R$999,'Growth rates'!$B$4:$B$999,Demands!$A447,'Growth rates'!$C$4:$C$999,$W447)</f>
        <v>2.078073621010577</v>
      </c>
      <c r="AN447" s="2">
        <f>SUMIFS('Growth rates'!S$4:S$999,'Growth rates'!$B$4:$B$999,Demands!$A447,'Growth rates'!$C$4:$C$999,$W447)</f>
        <v>2.1046470632260283</v>
      </c>
      <c r="AO447" s="2">
        <f>SUMIFS('Growth rates'!T$4:T$999,'Growth rates'!$B$4:$B$999,Demands!$A447,'Growth rates'!$C$4:$C$999,$W447)</f>
        <v>2.1318070266480365</v>
      </c>
      <c r="AP447" s="2">
        <f>SUMIFS('Growth rates'!U$4:U$999,'Growth rates'!$B$4:$B$999,Demands!$A447,'Growth rates'!$C$4:$C$999,$W447)</f>
        <v>2.1573943830241955</v>
      </c>
      <c r="AR447">
        <f>VLOOKUP(C447&amp;A447,Driver_elast!$A$2:$E$1161,5,FALSE)</f>
        <v>0.380328</v>
      </c>
      <c r="AS447">
        <f t="shared" si="140"/>
        <v>0.380328</v>
      </c>
      <c r="AT447">
        <f t="shared" si="141"/>
        <v>7.6065599999999997E-2</v>
      </c>
      <c r="AV447" s="2" cm="1">
        <f t="array" ref="AV447">TREND($AR447:$AS447,$AR$3:$AS$3,AV$1)</f>
        <v>0.380328</v>
      </c>
      <c r="AW447" s="2" cm="1">
        <f t="array" ref="AW447">TREND($AR447:$AS447,$AR$3:$AS$3,AW$1)</f>
        <v>0.380328</v>
      </c>
      <c r="AX447" s="2" cm="1">
        <f t="array" ref="AX447">TREND($AR447:$AS447,$AR$3:$AS$3,AX$1)</f>
        <v>0.380328</v>
      </c>
      <c r="AY447" s="2" cm="1">
        <f t="array" ref="AY447">TREND($AR447:$AS447,$AR$3:$AS$3,AY$1)</f>
        <v>0.380328</v>
      </c>
      <c r="AZ447" s="2" cm="1">
        <f t="array" ref="AZ447">TREND($AR447:$AS447,$AR$3:$AS$3,AZ$1)</f>
        <v>0.380328</v>
      </c>
      <c r="BA447" s="2" cm="1">
        <f t="array" ref="BA447">TREND($AR447:$AS447,$AR$3:$AS$3,BA$1)</f>
        <v>0.380328</v>
      </c>
      <c r="BB447" s="2" cm="1">
        <f t="array" ref="BB447">TREND($AR447:$AS447,$AR$3:$AS$3,BB$1)</f>
        <v>0.380328</v>
      </c>
      <c r="BC447" s="2" cm="1">
        <f t="array" ref="BC447">TREND($AR447:$AS447,$AR$3:$AS$3,BC$1)</f>
        <v>0.380328</v>
      </c>
      <c r="BD447" s="2" cm="1">
        <f t="array" ref="BD447">TREND($AR447:$AS447,$AR$3:$AS$3,BD$1)</f>
        <v>0.380328</v>
      </c>
      <c r="BE447" s="2" cm="1">
        <f t="array" ref="BE447">TREND($AR447:$AS447,$AR$3:$AS$3,BE$1)</f>
        <v>0.380328</v>
      </c>
      <c r="BF447" s="20" cm="1">
        <f t="array" ref="BF447">TREND($AS447:$AT447,$AS$3:$AT$3,BF$1)</f>
        <v>0.3422951999999988</v>
      </c>
      <c r="BG447" s="20" cm="1">
        <f t="array" ref="BG447">TREND($AS447:$AT447,$AS$3:$AT$3,BG$1)</f>
        <v>0.30426239999999893</v>
      </c>
      <c r="BH447" s="20" cm="1">
        <f t="array" ref="BH447">TREND($AS447:$AT447,$AS$3:$AT$3,BH$1)</f>
        <v>0.26622959999999907</v>
      </c>
      <c r="BI447" s="20" cm="1">
        <f t="array" ref="BI447">TREND($AS447:$AT447,$AS$3:$AT$3,BI$1)</f>
        <v>0.2281967999999992</v>
      </c>
      <c r="BJ447" s="20" cm="1">
        <f t="array" ref="BJ447">TREND($AS447:$AT447,$AS$3:$AT$3,BJ$1)</f>
        <v>0.19016399999999933</v>
      </c>
      <c r="BK447" s="20" cm="1">
        <f t="array" ref="BK447">TREND($AS447:$AT447,$AS$3:$AT$3,BK$1)</f>
        <v>0.15213119999999947</v>
      </c>
      <c r="BL447" s="20" cm="1">
        <f t="array" ref="BL447">TREND($AS447:$AT447,$AS$3:$AT$3,BL$1)</f>
        <v>0.1140983999999996</v>
      </c>
      <c r="BM447" s="20" cm="1">
        <f t="array" ref="BM447">TREND($AS447:$AT447,$AS$3:$AT$3,BM$1)</f>
        <v>7.6065599999997957E-2</v>
      </c>
    </row>
    <row r="448" spans="1:65" x14ac:dyDescent="0.35">
      <c r="A448" t="str">
        <f>IF(BYDem!B446="","\I:",BYDem!B446)</f>
        <v>EU_northeast</v>
      </c>
      <c r="B448" t="str">
        <f>BYDem!E446</f>
        <v>COE</v>
      </c>
      <c r="C448" t="str">
        <f t="shared" si="142"/>
        <v>COE</v>
      </c>
      <c r="D448" s="4">
        <f>SUMIFS(BYDem!$M$2:$M$2000,BYDem!$B$2:$B$2000,Demands!$A448,BYDem!$E$2:$E$2000,Demands!$B448)</f>
        <v>87.778903535856003</v>
      </c>
      <c r="E448" s="4">
        <f t="shared" si="123"/>
        <v>90.339354811129283</v>
      </c>
      <c r="F448" s="4">
        <f t="shared" si="124"/>
        <v>108.67990528376053</v>
      </c>
      <c r="G448" s="4">
        <f t="shared" si="125"/>
        <v>128.10483408569286</v>
      </c>
      <c r="H448" s="4">
        <f t="shared" si="126"/>
        <v>143.32143156401668</v>
      </c>
      <c r="I448" s="4">
        <f t="shared" si="127"/>
        <v>156.23118527188143</v>
      </c>
      <c r="J448" s="4">
        <f t="shared" si="128"/>
        <v>165.84658031936758</v>
      </c>
      <c r="K448" s="4">
        <f t="shared" si="129"/>
        <v>173.72566510137628</v>
      </c>
      <c r="L448" s="4">
        <f t="shared" si="130"/>
        <v>180.44313021229527</v>
      </c>
      <c r="M448" s="4">
        <f t="shared" si="131"/>
        <v>186.52927628732436</v>
      </c>
      <c r="N448" s="4">
        <f t="shared" si="132"/>
        <v>191.7854198927148</v>
      </c>
      <c r="O448" s="4">
        <f t="shared" si="133"/>
        <v>195.85203914126734</v>
      </c>
      <c r="P448" s="4">
        <f t="shared" si="134"/>
        <v>198.71399862510467</v>
      </c>
      <c r="Q448" s="4">
        <f t="shared" si="135"/>
        <v>200.63547871447906</v>
      </c>
      <c r="R448" s="4">
        <f t="shared" si="136"/>
        <v>201.985479425439</v>
      </c>
      <c r="S448" s="4">
        <f t="shared" si="137"/>
        <v>203.01863809924228</v>
      </c>
      <c r="T448" s="4">
        <f t="shared" si="138"/>
        <v>203.80461008681766</v>
      </c>
      <c r="U448" s="4">
        <f t="shared" si="139"/>
        <v>204.29384960279722</v>
      </c>
      <c r="W448" s="5" t="str">
        <f>VLOOKUP(C448&amp;A448,Driver_elast!$A$2:$D$1161,4,FALSE)</f>
        <v>GDP</v>
      </c>
      <c r="X448" s="5">
        <v>1</v>
      </c>
      <c r="Y448" s="2">
        <f>SUMIFS('Growth rates'!D$4:D$999,'Growth rates'!$B$4:$B$999,Demands!$A448,'Growth rates'!$C$4:$C$999,$W448)</f>
        <v>1</v>
      </c>
      <c r="Z448" s="2">
        <f>SUMIFS('Growth rates'!E$4:E$999,'Growth rates'!$B$4:$B$999,Demands!$A448,'Growth rates'!$C$4:$C$999,$W448)</f>
        <v>1.0212751450713327</v>
      </c>
      <c r="AA448" s="2">
        <f>SUMIFS('Growth rates'!F$4:F$999,'Growth rates'!$B$4:$B$999,Demands!$A448,'Growth rates'!$C$4:$C$999,$W448)</f>
        <v>1.1777953340341945</v>
      </c>
      <c r="AB448" s="2">
        <f>SUMIFS('Growth rates'!G$4:G$999,'Growth rates'!$B$4:$B$999,Demands!$A448,'Growth rates'!$C$4:$C$999,$W448)</f>
        <v>1.3424791936315432</v>
      </c>
      <c r="AC448" s="2">
        <f>SUMIFS('Growth rates'!H$4:H$999,'Growth rates'!$B$4:$B$999,Demands!$A448,'Growth rates'!$C$4:$C$999,$W448)</f>
        <v>1.4719230857662617</v>
      </c>
      <c r="AD448" s="2">
        <f>SUMIFS('Growth rates'!I$4:I$999,'Growth rates'!$B$4:$B$999,Demands!$A448,'Growth rates'!$C$4:$C$999,$W448)</f>
        <v>1.5837589007339941</v>
      </c>
      <c r="AE448" s="2">
        <f>SUMIFS('Growth rates'!J$4:J$999,'Growth rates'!$B$4:$B$999,Demands!$A448,'Growth rates'!$C$4:$C$999,$W448)</f>
        <v>1.6693265689113082</v>
      </c>
      <c r="AF448" s="2">
        <f>SUMIFS('Growth rates'!K$4:K$999,'Growth rates'!$B$4:$B$999,Demands!$A448,'Growth rates'!$C$4:$C$999,$W448)</f>
        <v>1.7419011613564515</v>
      </c>
      <c r="AG448" s="2">
        <f>SUMIFS('Growth rates'!L$4:L$999,'Growth rates'!$B$4:$B$999,Demands!$A448,'Growth rates'!$C$4:$C$999,$W448)</f>
        <v>1.8062698864741367</v>
      </c>
      <c r="AH448" s="2">
        <f>SUMIFS('Growth rates'!M$4:M$999,'Growth rates'!$B$4:$B$999,Demands!$A448,'Growth rates'!$C$4:$C$999,$W448)</f>
        <v>1.8671933606295343</v>
      </c>
      <c r="AI448" s="2">
        <f>SUMIFS('Growth rates'!N$4:N$999,'Growth rates'!$B$4:$B$999,Demands!$A448,'Growth rates'!$C$4:$C$999,$W448)</f>
        <v>1.9256544632263</v>
      </c>
      <c r="AJ448" s="2">
        <f>SUMIFS('Growth rates'!O$4:O$999,'Growth rates'!$B$4:$B$999,Demands!$A448,'Growth rates'!$C$4:$C$999,$W448)</f>
        <v>1.9766939498997251</v>
      </c>
      <c r="AK448" s="2">
        <f>SUMIFS('Growth rates'!P$4:P$999,'Growth rates'!$B$4:$B$999,Demands!$A448,'Growth rates'!$C$4:$C$999,$W448)</f>
        <v>2.0179584679028051</v>
      </c>
      <c r="AL448" s="2">
        <f>SUMIFS('Growth rates'!Q$4:Q$999,'Growth rates'!$B$4:$B$999,Demands!$A448,'Growth rates'!$C$4:$C$999,$W448)</f>
        <v>2.0504798054707654</v>
      </c>
      <c r="AM448" s="2">
        <f>SUMIFS('Growth rates'!R$4:R$999,'Growth rates'!$B$4:$B$999,Demands!$A448,'Growth rates'!$C$4:$C$999,$W448)</f>
        <v>2.078073621010577</v>
      </c>
      <c r="AN448" s="2">
        <f>SUMIFS('Growth rates'!S$4:S$999,'Growth rates'!$B$4:$B$999,Demands!$A448,'Growth rates'!$C$4:$C$999,$W448)</f>
        <v>2.1046470632260283</v>
      </c>
      <c r="AO448" s="2">
        <f>SUMIFS('Growth rates'!T$4:T$999,'Growth rates'!$B$4:$B$999,Demands!$A448,'Growth rates'!$C$4:$C$999,$W448)</f>
        <v>2.1318070266480365</v>
      </c>
      <c r="AP448" s="2">
        <f>SUMIFS('Growth rates'!U$4:U$999,'Growth rates'!$B$4:$B$999,Demands!$A448,'Growth rates'!$C$4:$C$999,$W448)</f>
        <v>2.1573943830241955</v>
      </c>
      <c r="AR448">
        <f>VLOOKUP(C448&amp;A448,Driver_elast!$A$2:$E$1161,5,FALSE)</f>
        <v>1.380328</v>
      </c>
      <c r="AS448">
        <f t="shared" si="140"/>
        <v>1</v>
      </c>
      <c r="AT448">
        <f t="shared" si="141"/>
        <v>0.2</v>
      </c>
      <c r="AV448" s="2" cm="1">
        <f t="array" ref="AV448">TREND($AR448:$AS448,$AR$3:$AS$3,AV$1)</f>
        <v>1.3803280000000022</v>
      </c>
      <c r="AW448" s="2" cm="1">
        <f t="array" ref="AW448">TREND($AR448:$AS448,$AR$3:$AS$3,AW$1)</f>
        <v>1.3710517073170756</v>
      </c>
      <c r="AX448" s="2" cm="1">
        <f t="array" ref="AX448">TREND($AR448:$AS448,$AR$3:$AS$3,AX$1)</f>
        <v>1.3246702439024389</v>
      </c>
      <c r="AY448" s="2" cm="1">
        <f t="array" ref="AY448">TREND($AR448:$AS448,$AR$3:$AS$3,AY$1)</f>
        <v>1.2782887804878058</v>
      </c>
      <c r="AZ448" s="2" cm="1">
        <f t="array" ref="AZ448">TREND($AR448:$AS448,$AR$3:$AS$3,AZ$1)</f>
        <v>1.2319073170731727</v>
      </c>
      <c r="BA448" s="2" cm="1">
        <f t="array" ref="BA448">TREND($AR448:$AS448,$AR$3:$AS$3,BA$1)</f>
        <v>1.185525853658536</v>
      </c>
      <c r="BB448" s="2" cm="1">
        <f t="array" ref="BB448">TREND($AR448:$AS448,$AR$3:$AS$3,BB$1)</f>
        <v>1.1391443902439029</v>
      </c>
      <c r="BC448" s="2" cm="1">
        <f t="array" ref="BC448">TREND($AR448:$AS448,$AR$3:$AS$3,BC$1)</f>
        <v>1.0927629268292698</v>
      </c>
      <c r="BD448" s="2" cm="1">
        <f t="array" ref="BD448">TREND($AR448:$AS448,$AR$3:$AS$3,BD$1)</f>
        <v>1.0463814634146367</v>
      </c>
      <c r="BE448" s="2" cm="1">
        <f t="array" ref="BE448">TREND($AR448:$AS448,$AR$3:$AS$3,BE$1)</f>
        <v>1</v>
      </c>
      <c r="BF448" s="20" cm="1">
        <f t="array" ref="BF448">TREND($AS448:$AT448,$AS$3:$AT$3,BF$1)</f>
        <v>0.90000000000000568</v>
      </c>
      <c r="BG448" s="20" cm="1">
        <f t="array" ref="BG448">TREND($AS448:$AT448,$AS$3:$AT$3,BG$1)</f>
        <v>0.80000000000000426</v>
      </c>
      <c r="BH448" s="20" cm="1">
        <f t="array" ref="BH448">TREND($AS448:$AT448,$AS$3:$AT$3,BH$1)</f>
        <v>0.70000000000000284</v>
      </c>
      <c r="BI448" s="20" cm="1">
        <f t="array" ref="BI448">TREND($AS448:$AT448,$AS$3:$AT$3,BI$1)</f>
        <v>0.60000000000000142</v>
      </c>
      <c r="BJ448" s="20" cm="1">
        <f t="array" ref="BJ448">TREND($AS448:$AT448,$AS$3:$AT$3,BJ$1)</f>
        <v>0.5</v>
      </c>
      <c r="BK448" s="20" cm="1">
        <f t="array" ref="BK448">TREND($AS448:$AT448,$AS$3:$AT$3,BK$1)</f>
        <v>0.40000000000000568</v>
      </c>
      <c r="BL448" s="20" cm="1">
        <f t="array" ref="BL448">TREND($AS448:$AT448,$AS$3:$AT$3,BL$1)</f>
        <v>0.30000000000000426</v>
      </c>
      <c r="BM448" s="20" cm="1">
        <f t="array" ref="BM448">TREND($AS448:$AT448,$AS$3:$AT$3,BM$1)</f>
        <v>0.20000000000000284</v>
      </c>
    </row>
    <row r="449" spans="1:65" x14ac:dyDescent="0.35">
      <c r="A449" t="str">
        <f>IF(BYDem!B447="","\I:",BYDem!B447)</f>
        <v>EU_northeast</v>
      </c>
      <c r="B449" t="str">
        <f>BYDem!E447</f>
        <v>COT</v>
      </c>
      <c r="C449" t="str">
        <f t="shared" si="142"/>
        <v>COT</v>
      </c>
      <c r="D449" s="4">
        <f>SUMIFS(BYDem!$M$2:$M$2000,BYDem!$B$2:$B$2000,Demands!$A449,BYDem!$E$2:$E$2000,Demands!$B449)</f>
        <v>0</v>
      </c>
      <c r="E449" s="4">
        <f t="shared" si="123"/>
        <v>0</v>
      </c>
      <c r="F449" s="4">
        <f t="shared" si="124"/>
        <v>0</v>
      </c>
      <c r="G449" s="4">
        <f t="shared" si="125"/>
        <v>0</v>
      </c>
      <c r="H449" s="4">
        <f t="shared" si="126"/>
        <v>0</v>
      </c>
      <c r="I449" s="4">
        <f t="shared" si="127"/>
        <v>0</v>
      </c>
      <c r="J449" s="4">
        <f t="shared" si="128"/>
        <v>0</v>
      </c>
      <c r="K449" s="4">
        <f t="shared" si="129"/>
        <v>0</v>
      </c>
      <c r="L449" s="4">
        <f t="shared" si="130"/>
        <v>0</v>
      </c>
      <c r="M449" s="4">
        <f t="shared" si="131"/>
        <v>0</v>
      </c>
      <c r="N449" s="4">
        <f t="shared" si="132"/>
        <v>0</v>
      </c>
      <c r="O449" s="4">
        <f t="shared" si="133"/>
        <v>0</v>
      </c>
      <c r="P449" s="4">
        <f t="shared" si="134"/>
        <v>0</v>
      </c>
      <c r="Q449" s="4">
        <f t="shared" si="135"/>
        <v>0</v>
      </c>
      <c r="R449" s="4">
        <f t="shared" si="136"/>
        <v>0</v>
      </c>
      <c r="S449" s="4">
        <f t="shared" si="137"/>
        <v>0</v>
      </c>
      <c r="T449" s="4">
        <f t="shared" si="138"/>
        <v>0</v>
      </c>
      <c r="U449" s="4">
        <f t="shared" si="139"/>
        <v>0</v>
      </c>
      <c r="W449" s="5" t="str">
        <f>VLOOKUP(C449&amp;A449,Driver_elast!$A$2:$D$1161,4,FALSE)</f>
        <v>GDPSER</v>
      </c>
      <c r="X449" s="5">
        <v>1</v>
      </c>
      <c r="Y449" s="2">
        <f>SUMIFS('Growth rates'!D$4:D$999,'Growth rates'!$B$4:$B$999,Demands!$A449,'Growth rates'!$C$4:$C$999,$W449)</f>
        <v>1</v>
      </c>
      <c r="Z449" s="2">
        <f>SUMIFS('Growth rates'!E$4:E$999,'Growth rates'!$B$4:$B$999,Demands!$A449,'Growth rates'!$C$4:$C$999,$W449)</f>
        <v>1.0210581784724519</v>
      </c>
      <c r="AA449" s="2">
        <f>SUMIFS('Growth rates'!F$4:F$999,'Growth rates'!$B$4:$B$999,Demands!$A449,'Growth rates'!$C$4:$C$999,$W449)</f>
        <v>1.1767979492948601</v>
      </c>
      <c r="AB449" s="2">
        <f>SUMIFS('Growth rates'!G$4:G$999,'Growth rates'!$B$4:$B$999,Demands!$A449,'Growth rates'!$C$4:$C$999,$W449)</f>
        <v>1.3405603114350142</v>
      </c>
      <c r="AC449" s="2">
        <f>SUMIFS('Growth rates'!H$4:H$999,'Growth rates'!$B$4:$B$999,Demands!$A449,'Growth rates'!$C$4:$C$999,$W449)</f>
        <v>1.4687539932856075</v>
      </c>
      <c r="AD449" s="2">
        <f>SUMIFS('Growth rates'!I$4:I$999,'Growth rates'!$B$4:$B$999,Demands!$A449,'Growth rates'!$C$4:$C$999,$W449)</f>
        <v>1.5793378309101735</v>
      </c>
      <c r="AE449" s="2">
        <f>SUMIFS('Growth rates'!J$4:J$999,'Growth rates'!$B$4:$B$999,Demands!$A449,'Growth rates'!$C$4:$C$999,$W449)</f>
        <v>1.6638418145499643</v>
      </c>
      <c r="AF449" s="2">
        <f>SUMIFS('Growth rates'!K$4:K$999,'Growth rates'!$B$4:$B$999,Demands!$A449,'Growth rates'!$C$4:$C$999,$W449)</f>
        <v>1.7353860825506382</v>
      </c>
      <c r="AG449" s="2">
        <f>SUMIFS('Growth rates'!L$4:L$999,'Growth rates'!$B$4:$B$999,Demands!$A449,'Growth rates'!$C$4:$C$999,$W449)</f>
        <v>1.7987033048812666</v>
      </c>
      <c r="AH449" s="2">
        <f>SUMIFS('Growth rates'!M$4:M$999,'Growth rates'!$B$4:$B$999,Demands!$A449,'Growth rates'!$C$4:$C$999,$W449)</f>
        <v>1.8586090531841637</v>
      </c>
      <c r="AI449" s="2">
        <f>SUMIFS('Growth rates'!N$4:N$999,'Growth rates'!$B$4:$B$999,Demands!$A449,'Growth rates'!$C$4:$C$999,$W449)</f>
        <v>1.9160806095794716</v>
      </c>
      <c r="AJ449" s="2">
        <f>SUMIFS('Growth rates'!O$4:O$999,'Growth rates'!$B$4:$B$999,Demands!$A449,'Growth rates'!$C$4:$C$999,$W449)</f>
        <v>1.9662037494398361</v>
      </c>
      <c r="AK449" s="2">
        <f>SUMIFS('Growth rates'!P$4:P$999,'Growth rates'!$B$4:$B$999,Demands!$A449,'Growth rates'!$C$4:$C$999,$W449)</f>
        <v>2.0066327502772419</v>
      </c>
      <c r="AL449" s="2">
        <f>SUMIFS('Growth rates'!Q$4:Q$999,'Growth rates'!$B$4:$B$999,Demands!$A449,'Growth rates'!$C$4:$C$999,$W449)</f>
        <v>2.0383340233562248</v>
      </c>
      <c r="AM449" s="2">
        <f>SUMIFS('Growth rates'!R$4:R$999,'Growth rates'!$B$4:$B$999,Demands!$A449,'Growth rates'!$C$4:$C$999,$W449)</f>
        <v>2.0650472473284078</v>
      </c>
      <c r="AN449" s="2">
        <f>SUMIFS('Growth rates'!S$4:S$999,'Growth rates'!$B$4:$B$999,Demands!$A449,'Growth rates'!$C$4:$C$999,$W449)</f>
        <v>2.0906382556804921</v>
      </c>
      <c r="AO449" s="2">
        <f>SUMIFS('Growth rates'!T$4:T$999,'Growth rates'!$B$4:$B$999,Demands!$A449,'Growth rates'!$C$4:$C$999,$W449)</f>
        <v>2.1167166641967419</v>
      </c>
      <c r="AP449" s="2">
        <f>SUMIFS('Growth rates'!U$4:U$999,'Growth rates'!$B$4:$B$999,Demands!$A449,'Growth rates'!$C$4:$C$999,$W449)</f>
        <v>2.141180166277866</v>
      </c>
      <c r="AR449">
        <f>VLOOKUP(C449&amp;A449,Driver_elast!$A$2:$E$1161,5,FALSE)</f>
        <v>1.0544720000000001</v>
      </c>
      <c r="AS449">
        <f t="shared" si="140"/>
        <v>1</v>
      </c>
      <c r="AT449">
        <f t="shared" si="141"/>
        <v>0.2</v>
      </c>
      <c r="AV449" s="2" cm="1">
        <f t="array" ref="AV449">TREND($AR449:$AS449,$AR$3:$AS$3,AV$1)</f>
        <v>1.0544719999999996</v>
      </c>
      <c r="AW449" s="2" cm="1">
        <f t="array" ref="AW449">TREND($AR449:$AS449,$AR$3:$AS$3,AW$1)</f>
        <v>1.0531434146341461</v>
      </c>
      <c r="AX449" s="2" cm="1">
        <f t="array" ref="AX449">TREND($AR449:$AS449,$AR$3:$AS$3,AX$1)</f>
        <v>1.0465004878048778</v>
      </c>
      <c r="AY449" s="2" cm="1">
        <f t="array" ref="AY449">TREND($AR449:$AS449,$AR$3:$AS$3,AY$1)</f>
        <v>1.0398575609756096</v>
      </c>
      <c r="AZ449" s="2" cm="1">
        <f t="array" ref="AZ449">TREND($AR449:$AS449,$AR$3:$AS$3,AZ$1)</f>
        <v>1.0332146341463413</v>
      </c>
      <c r="BA449" s="2" cm="1">
        <f t="array" ref="BA449">TREND($AR449:$AS449,$AR$3:$AS$3,BA$1)</f>
        <v>1.026571707317073</v>
      </c>
      <c r="BB449" s="2" cm="1">
        <f t="array" ref="BB449">TREND($AR449:$AS449,$AR$3:$AS$3,BB$1)</f>
        <v>1.0199287804878048</v>
      </c>
      <c r="BC449" s="2" cm="1">
        <f t="array" ref="BC449">TREND($AR449:$AS449,$AR$3:$AS$3,BC$1)</f>
        <v>1.0132858536585365</v>
      </c>
      <c r="BD449" s="2" cm="1">
        <f t="array" ref="BD449">TREND($AR449:$AS449,$AR$3:$AS$3,BD$1)</f>
        <v>1.0066429268292678</v>
      </c>
      <c r="BE449" s="2" cm="1">
        <f t="array" ref="BE449">TREND($AR449:$AS449,$AR$3:$AS$3,BE$1)</f>
        <v>0.99999999999999956</v>
      </c>
      <c r="BF449" s="20" cm="1">
        <f t="array" ref="BF449">TREND($AS449:$AT449,$AS$3:$AT$3,BF$1)</f>
        <v>0.90000000000000568</v>
      </c>
      <c r="BG449" s="20" cm="1">
        <f t="array" ref="BG449">TREND($AS449:$AT449,$AS$3:$AT$3,BG$1)</f>
        <v>0.80000000000000426</v>
      </c>
      <c r="BH449" s="20" cm="1">
        <f t="array" ref="BH449">TREND($AS449:$AT449,$AS$3:$AT$3,BH$1)</f>
        <v>0.70000000000000284</v>
      </c>
      <c r="BI449" s="20" cm="1">
        <f t="array" ref="BI449">TREND($AS449:$AT449,$AS$3:$AT$3,BI$1)</f>
        <v>0.60000000000000142</v>
      </c>
      <c r="BJ449" s="20" cm="1">
        <f t="array" ref="BJ449">TREND($AS449:$AT449,$AS$3:$AT$3,BJ$1)</f>
        <v>0.5</v>
      </c>
      <c r="BK449" s="20" cm="1">
        <f t="array" ref="BK449">TREND($AS449:$AT449,$AS$3:$AT$3,BK$1)</f>
        <v>0.40000000000000568</v>
      </c>
      <c r="BL449" s="20" cm="1">
        <f t="array" ref="BL449">TREND($AS449:$AT449,$AS$3:$AT$3,BL$1)</f>
        <v>0.30000000000000426</v>
      </c>
      <c r="BM449" s="20" cm="1">
        <f t="array" ref="BM449">TREND($AS449:$AT449,$AS$3:$AT$3,BM$1)</f>
        <v>0.20000000000000284</v>
      </c>
    </row>
    <row r="450" spans="1:65" x14ac:dyDescent="0.35">
      <c r="A450" t="str">
        <f>IF(BYDem!B448="","\I:",BYDem!B448)</f>
        <v>EU_northeast</v>
      </c>
      <c r="B450" t="str">
        <f>BYDem!E448</f>
        <v>CRF</v>
      </c>
      <c r="C450" t="str">
        <f t="shared" si="142"/>
        <v>CRF</v>
      </c>
      <c r="D450" s="4">
        <f>SUMIFS(BYDem!$M$2:$M$2000,BYDem!$B$2:$B$2000,Demands!$A450,BYDem!$E$2:$E$2000,Demands!$B450)</f>
        <v>84.402791861400004</v>
      </c>
      <c r="E450" s="4">
        <f t="shared" si="123"/>
        <v>85.085739868663524</v>
      </c>
      <c r="F450" s="4">
        <f t="shared" si="124"/>
        <v>90.04529451987429</v>
      </c>
      <c r="G450" s="4">
        <f t="shared" si="125"/>
        <v>94.833805965324714</v>
      </c>
      <c r="H450" s="4">
        <f t="shared" si="126"/>
        <v>98.311532904159606</v>
      </c>
      <c r="I450" s="4">
        <f t="shared" si="127"/>
        <v>101.15244998177954</v>
      </c>
      <c r="J450" s="4">
        <f t="shared" si="128"/>
        <v>103.23097537318522</v>
      </c>
      <c r="K450" s="4">
        <f t="shared" si="129"/>
        <v>104.9378893337028</v>
      </c>
      <c r="L450" s="4">
        <f t="shared" si="130"/>
        <v>106.41271953800387</v>
      </c>
      <c r="M450" s="4">
        <f t="shared" si="131"/>
        <v>107.77778620340436</v>
      </c>
      <c r="N450" s="4">
        <f t="shared" si="132"/>
        <v>108.93285479685451</v>
      </c>
      <c r="O450" s="4">
        <f t="shared" si="133"/>
        <v>109.81134133179681</v>
      </c>
      <c r="P450" s="4">
        <f t="shared" si="134"/>
        <v>110.42163783231786</v>
      </c>
      <c r="Q450" s="4">
        <f t="shared" si="135"/>
        <v>110.82772560236442</v>
      </c>
      <c r="R450" s="4">
        <f t="shared" si="136"/>
        <v>111.11134307661723</v>
      </c>
      <c r="S450" s="4">
        <f t="shared" si="137"/>
        <v>111.32749722434387</v>
      </c>
      <c r="T450" s="4">
        <f t="shared" si="138"/>
        <v>111.49141720838509</v>
      </c>
      <c r="U450" s="4">
        <f t="shared" si="139"/>
        <v>111.59320771124956</v>
      </c>
      <c r="W450" s="5" t="str">
        <f>VLOOKUP(C450&amp;A450,Driver_elast!$A$2:$D$1161,4,FALSE)</f>
        <v>GDP</v>
      </c>
      <c r="X450" s="5">
        <v>1</v>
      </c>
      <c r="Y450" s="2">
        <f>SUMIFS('Growth rates'!D$4:D$999,'Growth rates'!$B$4:$B$999,Demands!$A450,'Growth rates'!$C$4:$C$999,$W450)</f>
        <v>1</v>
      </c>
      <c r="Z450" s="2">
        <f>SUMIFS('Growth rates'!E$4:E$999,'Growth rates'!$B$4:$B$999,Demands!$A450,'Growth rates'!$C$4:$C$999,$W450)</f>
        <v>1.0212751450713327</v>
      </c>
      <c r="AA450" s="2">
        <f>SUMIFS('Growth rates'!F$4:F$999,'Growth rates'!$B$4:$B$999,Demands!$A450,'Growth rates'!$C$4:$C$999,$W450)</f>
        <v>1.1777953340341945</v>
      </c>
      <c r="AB450" s="2">
        <f>SUMIFS('Growth rates'!G$4:G$999,'Growth rates'!$B$4:$B$999,Demands!$A450,'Growth rates'!$C$4:$C$999,$W450)</f>
        <v>1.3424791936315432</v>
      </c>
      <c r="AC450" s="2">
        <f>SUMIFS('Growth rates'!H$4:H$999,'Growth rates'!$B$4:$B$999,Demands!$A450,'Growth rates'!$C$4:$C$999,$W450)</f>
        <v>1.4719230857662617</v>
      </c>
      <c r="AD450" s="2">
        <f>SUMIFS('Growth rates'!I$4:I$999,'Growth rates'!$B$4:$B$999,Demands!$A450,'Growth rates'!$C$4:$C$999,$W450)</f>
        <v>1.5837589007339941</v>
      </c>
      <c r="AE450" s="2">
        <f>SUMIFS('Growth rates'!J$4:J$999,'Growth rates'!$B$4:$B$999,Demands!$A450,'Growth rates'!$C$4:$C$999,$W450)</f>
        <v>1.6693265689113082</v>
      </c>
      <c r="AF450" s="2">
        <f>SUMIFS('Growth rates'!K$4:K$999,'Growth rates'!$B$4:$B$999,Demands!$A450,'Growth rates'!$C$4:$C$999,$W450)</f>
        <v>1.7419011613564515</v>
      </c>
      <c r="AG450" s="2">
        <f>SUMIFS('Growth rates'!L$4:L$999,'Growth rates'!$B$4:$B$999,Demands!$A450,'Growth rates'!$C$4:$C$999,$W450)</f>
        <v>1.8062698864741367</v>
      </c>
      <c r="AH450" s="2">
        <f>SUMIFS('Growth rates'!M$4:M$999,'Growth rates'!$B$4:$B$999,Demands!$A450,'Growth rates'!$C$4:$C$999,$W450)</f>
        <v>1.8671933606295343</v>
      </c>
      <c r="AI450" s="2">
        <f>SUMIFS('Growth rates'!N$4:N$999,'Growth rates'!$B$4:$B$999,Demands!$A450,'Growth rates'!$C$4:$C$999,$W450)</f>
        <v>1.9256544632263</v>
      </c>
      <c r="AJ450" s="2">
        <f>SUMIFS('Growth rates'!O$4:O$999,'Growth rates'!$B$4:$B$999,Demands!$A450,'Growth rates'!$C$4:$C$999,$W450)</f>
        <v>1.9766939498997251</v>
      </c>
      <c r="AK450" s="2">
        <f>SUMIFS('Growth rates'!P$4:P$999,'Growth rates'!$B$4:$B$999,Demands!$A450,'Growth rates'!$C$4:$C$999,$W450)</f>
        <v>2.0179584679028051</v>
      </c>
      <c r="AL450" s="2">
        <f>SUMIFS('Growth rates'!Q$4:Q$999,'Growth rates'!$B$4:$B$999,Demands!$A450,'Growth rates'!$C$4:$C$999,$W450)</f>
        <v>2.0504798054707654</v>
      </c>
      <c r="AM450" s="2">
        <f>SUMIFS('Growth rates'!R$4:R$999,'Growth rates'!$B$4:$B$999,Demands!$A450,'Growth rates'!$C$4:$C$999,$W450)</f>
        <v>2.078073621010577</v>
      </c>
      <c r="AN450" s="2">
        <f>SUMIFS('Growth rates'!S$4:S$999,'Growth rates'!$B$4:$B$999,Demands!$A450,'Growth rates'!$C$4:$C$999,$W450)</f>
        <v>2.1046470632260283</v>
      </c>
      <c r="AO450" s="2">
        <f>SUMIFS('Growth rates'!T$4:T$999,'Growth rates'!$B$4:$B$999,Demands!$A450,'Growth rates'!$C$4:$C$999,$W450)</f>
        <v>2.1318070266480365</v>
      </c>
      <c r="AP450" s="2">
        <f>SUMIFS('Growth rates'!U$4:U$999,'Growth rates'!$B$4:$B$999,Demands!$A450,'Growth rates'!$C$4:$C$999,$W450)</f>
        <v>2.1573943830241955</v>
      </c>
      <c r="AR450">
        <f>VLOOKUP(C450&amp;A450,Driver_elast!$A$2:$E$1161,5,FALSE)</f>
        <v>0.380328</v>
      </c>
      <c r="AS450">
        <f t="shared" si="140"/>
        <v>0.380328</v>
      </c>
      <c r="AT450">
        <f t="shared" si="141"/>
        <v>7.6065599999999997E-2</v>
      </c>
      <c r="AV450" s="2" cm="1">
        <f t="array" ref="AV450">TREND($AR450:$AS450,$AR$3:$AS$3,AV$1)</f>
        <v>0.380328</v>
      </c>
      <c r="AW450" s="2" cm="1">
        <f t="array" ref="AW450">TREND($AR450:$AS450,$AR$3:$AS$3,AW$1)</f>
        <v>0.380328</v>
      </c>
      <c r="AX450" s="2" cm="1">
        <f t="array" ref="AX450">TREND($AR450:$AS450,$AR$3:$AS$3,AX$1)</f>
        <v>0.380328</v>
      </c>
      <c r="AY450" s="2" cm="1">
        <f t="array" ref="AY450">TREND($AR450:$AS450,$AR$3:$AS$3,AY$1)</f>
        <v>0.380328</v>
      </c>
      <c r="AZ450" s="2" cm="1">
        <f t="array" ref="AZ450">TREND($AR450:$AS450,$AR$3:$AS$3,AZ$1)</f>
        <v>0.380328</v>
      </c>
      <c r="BA450" s="2" cm="1">
        <f t="array" ref="BA450">TREND($AR450:$AS450,$AR$3:$AS$3,BA$1)</f>
        <v>0.380328</v>
      </c>
      <c r="BB450" s="2" cm="1">
        <f t="array" ref="BB450">TREND($AR450:$AS450,$AR$3:$AS$3,BB$1)</f>
        <v>0.380328</v>
      </c>
      <c r="BC450" s="2" cm="1">
        <f t="array" ref="BC450">TREND($AR450:$AS450,$AR$3:$AS$3,BC$1)</f>
        <v>0.380328</v>
      </c>
      <c r="BD450" s="2" cm="1">
        <f t="array" ref="BD450">TREND($AR450:$AS450,$AR$3:$AS$3,BD$1)</f>
        <v>0.380328</v>
      </c>
      <c r="BE450" s="2" cm="1">
        <f t="array" ref="BE450">TREND($AR450:$AS450,$AR$3:$AS$3,BE$1)</f>
        <v>0.380328</v>
      </c>
      <c r="BF450" s="20" cm="1">
        <f t="array" ref="BF450">TREND($AS450:$AT450,$AS$3:$AT$3,BF$1)</f>
        <v>0.3422951999999988</v>
      </c>
      <c r="BG450" s="20" cm="1">
        <f t="array" ref="BG450">TREND($AS450:$AT450,$AS$3:$AT$3,BG$1)</f>
        <v>0.30426239999999893</v>
      </c>
      <c r="BH450" s="20" cm="1">
        <f t="array" ref="BH450">TREND($AS450:$AT450,$AS$3:$AT$3,BH$1)</f>
        <v>0.26622959999999907</v>
      </c>
      <c r="BI450" s="20" cm="1">
        <f t="array" ref="BI450">TREND($AS450:$AT450,$AS$3:$AT$3,BI$1)</f>
        <v>0.2281967999999992</v>
      </c>
      <c r="BJ450" s="20" cm="1">
        <f t="array" ref="BJ450">TREND($AS450:$AT450,$AS$3:$AT$3,BJ$1)</f>
        <v>0.19016399999999933</v>
      </c>
      <c r="BK450" s="20" cm="1">
        <f t="array" ref="BK450">TREND($AS450:$AT450,$AS$3:$AT$3,BK$1)</f>
        <v>0.15213119999999947</v>
      </c>
      <c r="BL450" s="20" cm="1">
        <f t="array" ref="BL450">TREND($AS450:$AT450,$AS$3:$AT$3,BL$1)</f>
        <v>0.1140983999999996</v>
      </c>
      <c r="BM450" s="20" cm="1">
        <f t="array" ref="BM450">TREND($AS450:$AT450,$AS$3:$AT$3,BM$1)</f>
        <v>7.6065599999997957E-2</v>
      </c>
    </row>
    <row r="451" spans="1:65" x14ac:dyDescent="0.35">
      <c r="A451" t="str">
        <f>IF(BYDem!B449="","\I:",BYDem!B449)</f>
        <v>EU_northeast</v>
      </c>
      <c r="B451" t="str">
        <f>BYDem!E449</f>
        <v>CSC</v>
      </c>
      <c r="C451" t="str">
        <f t="shared" si="142"/>
        <v>CSC</v>
      </c>
      <c r="D451" s="4">
        <f>SUMIFS(BYDem!$M$2:$M$2000,BYDem!$B$2:$B$2000,Demands!$A451,BYDem!$E$2:$E$2000,Demands!$B451)</f>
        <v>11.769363590986501</v>
      </c>
      <c r="E451" s="4">
        <f t="shared" si="123"/>
        <v>12.112667970533538</v>
      </c>
      <c r="F451" s="4">
        <f t="shared" si="124"/>
        <v>14.571762334625967</v>
      </c>
      <c r="G451" s="4">
        <f t="shared" si="125"/>
        <v>17.176249752329706</v>
      </c>
      <c r="H451" s="4">
        <f t="shared" si="126"/>
        <v>19.216485630497477</v>
      </c>
      <c r="I451" s="4">
        <f t="shared" si="127"/>
        <v>20.947420731502493</v>
      </c>
      <c r="J451" s="4">
        <f t="shared" si="128"/>
        <v>22.236649416600034</v>
      </c>
      <c r="K451" s="4">
        <f t="shared" si="129"/>
        <v>23.293074250225235</v>
      </c>
      <c r="L451" s="4">
        <f t="shared" si="130"/>
        <v>24.193749539110307</v>
      </c>
      <c r="M451" s="4">
        <f t="shared" si="131"/>
        <v>25.009777800338398</v>
      </c>
      <c r="N451" s="4">
        <f t="shared" si="132"/>
        <v>25.714519631079192</v>
      </c>
      <c r="O451" s="4">
        <f t="shared" si="133"/>
        <v>26.259770466922326</v>
      </c>
      <c r="P451" s="4">
        <f t="shared" si="134"/>
        <v>26.643500957861921</v>
      </c>
      <c r="Q451" s="4">
        <f t="shared" si="135"/>
        <v>26.901132312250517</v>
      </c>
      <c r="R451" s="4">
        <f t="shared" si="136"/>
        <v>27.082139918581436</v>
      </c>
      <c r="S451" s="4">
        <f t="shared" si="137"/>
        <v>27.220665459336288</v>
      </c>
      <c r="T451" s="4">
        <f t="shared" si="138"/>
        <v>27.326048298737174</v>
      </c>
      <c r="U451" s="4">
        <f t="shared" si="139"/>
        <v>27.391645355828341</v>
      </c>
      <c r="W451" s="5" t="str">
        <f>VLOOKUP(C451&amp;A451,Driver_elast!$A$2:$D$1161,4,FALSE)</f>
        <v>GDP</v>
      </c>
      <c r="X451" s="5">
        <v>1</v>
      </c>
      <c r="Y451" s="2">
        <f>SUMIFS('Growth rates'!D$4:D$999,'Growth rates'!$B$4:$B$999,Demands!$A451,'Growth rates'!$C$4:$C$999,$W451)</f>
        <v>1</v>
      </c>
      <c r="Z451" s="2">
        <f>SUMIFS('Growth rates'!E$4:E$999,'Growth rates'!$B$4:$B$999,Demands!$A451,'Growth rates'!$C$4:$C$999,$W451)</f>
        <v>1.0212751450713327</v>
      </c>
      <c r="AA451" s="2">
        <f>SUMIFS('Growth rates'!F$4:F$999,'Growth rates'!$B$4:$B$999,Demands!$A451,'Growth rates'!$C$4:$C$999,$W451)</f>
        <v>1.1777953340341945</v>
      </c>
      <c r="AB451" s="2">
        <f>SUMIFS('Growth rates'!G$4:G$999,'Growth rates'!$B$4:$B$999,Demands!$A451,'Growth rates'!$C$4:$C$999,$W451)</f>
        <v>1.3424791936315432</v>
      </c>
      <c r="AC451" s="2">
        <f>SUMIFS('Growth rates'!H$4:H$999,'Growth rates'!$B$4:$B$999,Demands!$A451,'Growth rates'!$C$4:$C$999,$W451)</f>
        <v>1.4719230857662617</v>
      </c>
      <c r="AD451" s="2">
        <f>SUMIFS('Growth rates'!I$4:I$999,'Growth rates'!$B$4:$B$999,Demands!$A451,'Growth rates'!$C$4:$C$999,$W451)</f>
        <v>1.5837589007339941</v>
      </c>
      <c r="AE451" s="2">
        <f>SUMIFS('Growth rates'!J$4:J$999,'Growth rates'!$B$4:$B$999,Demands!$A451,'Growth rates'!$C$4:$C$999,$W451)</f>
        <v>1.6693265689113082</v>
      </c>
      <c r="AF451" s="2">
        <f>SUMIFS('Growth rates'!K$4:K$999,'Growth rates'!$B$4:$B$999,Demands!$A451,'Growth rates'!$C$4:$C$999,$W451)</f>
        <v>1.7419011613564515</v>
      </c>
      <c r="AG451" s="2">
        <f>SUMIFS('Growth rates'!L$4:L$999,'Growth rates'!$B$4:$B$999,Demands!$A451,'Growth rates'!$C$4:$C$999,$W451)</f>
        <v>1.8062698864741367</v>
      </c>
      <c r="AH451" s="2">
        <f>SUMIFS('Growth rates'!M$4:M$999,'Growth rates'!$B$4:$B$999,Demands!$A451,'Growth rates'!$C$4:$C$999,$W451)</f>
        <v>1.8671933606295343</v>
      </c>
      <c r="AI451" s="2">
        <f>SUMIFS('Growth rates'!N$4:N$999,'Growth rates'!$B$4:$B$999,Demands!$A451,'Growth rates'!$C$4:$C$999,$W451)</f>
        <v>1.9256544632263</v>
      </c>
      <c r="AJ451" s="2">
        <f>SUMIFS('Growth rates'!O$4:O$999,'Growth rates'!$B$4:$B$999,Demands!$A451,'Growth rates'!$C$4:$C$999,$W451)</f>
        <v>1.9766939498997251</v>
      </c>
      <c r="AK451" s="2">
        <f>SUMIFS('Growth rates'!P$4:P$999,'Growth rates'!$B$4:$B$999,Demands!$A451,'Growth rates'!$C$4:$C$999,$W451)</f>
        <v>2.0179584679028051</v>
      </c>
      <c r="AL451" s="2">
        <f>SUMIFS('Growth rates'!Q$4:Q$999,'Growth rates'!$B$4:$B$999,Demands!$A451,'Growth rates'!$C$4:$C$999,$W451)</f>
        <v>2.0504798054707654</v>
      </c>
      <c r="AM451" s="2">
        <f>SUMIFS('Growth rates'!R$4:R$999,'Growth rates'!$B$4:$B$999,Demands!$A451,'Growth rates'!$C$4:$C$999,$W451)</f>
        <v>2.078073621010577</v>
      </c>
      <c r="AN451" s="2">
        <f>SUMIFS('Growth rates'!S$4:S$999,'Growth rates'!$B$4:$B$999,Demands!$A451,'Growth rates'!$C$4:$C$999,$W451)</f>
        <v>2.1046470632260283</v>
      </c>
      <c r="AO451" s="2">
        <f>SUMIFS('Growth rates'!T$4:T$999,'Growth rates'!$B$4:$B$999,Demands!$A451,'Growth rates'!$C$4:$C$999,$W451)</f>
        <v>2.1318070266480365</v>
      </c>
      <c r="AP451" s="2">
        <f>SUMIFS('Growth rates'!U$4:U$999,'Growth rates'!$B$4:$B$999,Demands!$A451,'Growth rates'!$C$4:$C$999,$W451)</f>
        <v>2.1573943830241955</v>
      </c>
      <c r="AR451">
        <f>VLOOKUP(C451&amp;A451,Driver_elast!$A$2:$E$1161,5,FALSE)</f>
        <v>1.380328</v>
      </c>
      <c r="AS451">
        <f t="shared" si="140"/>
        <v>1</v>
      </c>
      <c r="AT451">
        <f t="shared" si="141"/>
        <v>0.2</v>
      </c>
      <c r="AV451" s="2" cm="1">
        <f t="array" ref="AV451">TREND($AR451:$AS451,$AR$3:$AS$3,AV$1)</f>
        <v>1.3803280000000022</v>
      </c>
      <c r="AW451" s="2" cm="1">
        <f t="array" ref="AW451">TREND($AR451:$AS451,$AR$3:$AS$3,AW$1)</f>
        <v>1.3710517073170756</v>
      </c>
      <c r="AX451" s="2" cm="1">
        <f t="array" ref="AX451">TREND($AR451:$AS451,$AR$3:$AS$3,AX$1)</f>
        <v>1.3246702439024389</v>
      </c>
      <c r="AY451" s="2" cm="1">
        <f t="array" ref="AY451">TREND($AR451:$AS451,$AR$3:$AS$3,AY$1)</f>
        <v>1.2782887804878058</v>
      </c>
      <c r="AZ451" s="2" cm="1">
        <f t="array" ref="AZ451">TREND($AR451:$AS451,$AR$3:$AS$3,AZ$1)</f>
        <v>1.2319073170731727</v>
      </c>
      <c r="BA451" s="2" cm="1">
        <f t="array" ref="BA451">TREND($AR451:$AS451,$AR$3:$AS$3,BA$1)</f>
        <v>1.185525853658536</v>
      </c>
      <c r="BB451" s="2" cm="1">
        <f t="array" ref="BB451">TREND($AR451:$AS451,$AR$3:$AS$3,BB$1)</f>
        <v>1.1391443902439029</v>
      </c>
      <c r="BC451" s="2" cm="1">
        <f t="array" ref="BC451">TREND($AR451:$AS451,$AR$3:$AS$3,BC$1)</f>
        <v>1.0927629268292698</v>
      </c>
      <c r="BD451" s="2" cm="1">
        <f t="array" ref="BD451">TREND($AR451:$AS451,$AR$3:$AS$3,BD$1)</f>
        <v>1.0463814634146367</v>
      </c>
      <c r="BE451" s="2" cm="1">
        <f t="array" ref="BE451">TREND($AR451:$AS451,$AR$3:$AS$3,BE$1)</f>
        <v>1</v>
      </c>
      <c r="BF451" s="20" cm="1">
        <f t="array" ref="BF451">TREND($AS451:$AT451,$AS$3:$AT$3,BF$1)</f>
        <v>0.90000000000000568</v>
      </c>
      <c r="BG451" s="20" cm="1">
        <f t="array" ref="BG451">TREND($AS451:$AT451,$AS$3:$AT$3,BG$1)</f>
        <v>0.80000000000000426</v>
      </c>
      <c r="BH451" s="20" cm="1">
        <f t="array" ref="BH451">TREND($AS451:$AT451,$AS$3:$AT$3,BH$1)</f>
        <v>0.70000000000000284</v>
      </c>
      <c r="BI451" s="20" cm="1">
        <f t="array" ref="BI451">TREND($AS451:$AT451,$AS$3:$AT$3,BI$1)</f>
        <v>0.60000000000000142</v>
      </c>
      <c r="BJ451" s="20" cm="1">
        <f t="array" ref="BJ451">TREND($AS451:$AT451,$AS$3:$AT$3,BJ$1)</f>
        <v>0.5</v>
      </c>
      <c r="BK451" s="20" cm="1">
        <f t="array" ref="BK451">TREND($AS451:$AT451,$AS$3:$AT$3,BK$1)</f>
        <v>0.40000000000000568</v>
      </c>
      <c r="BL451" s="20" cm="1">
        <f t="array" ref="BL451">TREND($AS451:$AT451,$AS$3:$AT$3,BL$1)</f>
        <v>0.30000000000000426</v>
      </c>
      <c r="BM451" s="20" cm="1">
        <f t="array" ref="BM451">TREND($AS451:$AT451,$AS$3:$AT$3,BM$1)</f>
        <v>0.20000000000000284</v>
      </c>
    </row>
    <row r="452" spans="1:65" x14ac:dyDescent="0.35">
      <c r="A452" t="str">
        <f>IF(BYDem!B450="","\I:",BYDem!B450)</f>
        <v>EU_northeast</v>
      </c>
      <c r="B452" t="str">
        <f>BYDem!E450</f>
        <v>CSH</v>
      </c>
      <c r="C452" t="str">
        <f t="shared" si="142"/>
        <v>CSH</v>
      </c>
      <c r="D452" s="4">
        <f>SUMIFS(BYDem!$M$2:$M$2000,BYDem!$B$2:$B$2000,Demands!$A452,BYDem!$E$2:$E$2000,Demands!$B452)</f>
        <v>255.63745414390701</v>
      </c>
      <c r="E452" s="4">
        <f t="shared" ref="E452:E515" si="143">(1+(Z452-Y452)/Y452*AW452)*D452</f>
        <v>261.30679804973289</v>
      </c>
      <c r="F452" s="4">
        <f t="shared" ref="F452:F515" si="144">(1+(AA452-Z452)/Z452*AX452)*E452</f>
        <v>303.01670167847323</v>
      </c>
      <c r="G452" s="4">
        <f t="shared" ref="G452:G515" si="145">(1+(AB452-AA452)/AA452*AY452)*F452</f>
        <v>346.86498666718182</v>
      </c>
      <c r="H452" s="4">
        <f t="shared" ref="H452:H515" si="146">(1+(AC452-AB452)/AB452*AZ452)*G452</f>
        <v>381.13634167156192</v>
      </c>
      <c r="I452" s="4">
        <f t="shared" ref="I452:I515" si="147">(1+(AD452-AC452)/AC452*BA452)*H452</f>
        <v>410.59495153103705</v>
      </c>
      <c r="J452" s="4">
        <f t="shared" ref="J452:J515" si="148">(1+(AE452-AD452)/AD452*BB452)*I452</f>
        <v>433.00204864385796</v>
      </c>
      <c r="K452" s="4">
        <f t="shared" ref="K452:K515" si="149">(1+(AF452-AE452)/AE452*BC452)*J452</f>
        <v>451.86826196773148</v>
      </c>
      <c r="L452" s="4">
        <f t="shared" ref="L452:L515" si="150">(1+(AG452-AF452)/AF452*BD452)*K452</f>
        <v>468.46462894525644</v>
      </c>
      <c r="M452" s="4">
        <f t="shared" ref="M452:M515" si="151">(1+(AH452-AG452)/AG452*BE452)*L452</f>
        <v>484.06682641398078</v>
      </c>
      <c r="N452" s="4">
        <f t="shared" ref="N452:N515" si="152">(1+(AI452-AH452)/AH452*BF452)*M452</f>
        <v>497.53822669534651</v>
      </c>
      <c r="O452" s="4">
        <f t="shared" ref="O452:O515" si="153">(1+(AJ452-AI452)/AI452*BG452)*N452</f>
        <v>507.95038910557082</v>
      </c>
      <c r="P452" s="4">
        <f t="shared" ref="P452:P515" si="154">(1+(AK452-AJ452)/AJ452*BH452)*O452</f>
        <v>515.26150764994964</v>
      </c>
      <c r="Q452" s="4">
        <f t="shared" ref="Q452:Q515" si="155">(1+(AL452-AK452)/AK452*BI452)*P452</f>
        <v>520.14564375074121</v>
      </c>
      <c r="R452" s="4">
        <f t="shared" ref="R452:R515" si="156">(1+(AM452-AL452)/AL452*BJ452)*Q452</f>
        <v>523.55400737526395</v>
      </c>
      <c r="S452" s="4">
        <f t="shared" ref="S452:S515" si="157">(1+(AN452-AM452)/AM452*BK452)*R452</f>
        <v>526.14925549713462</v>
      </c>
      <c r="T452" s="4">
        <f t="shared" ref="T452:T515" si="158">(1+(AO452-AN452)/AN452*BL452)*S452</f>
        <v>528.1181951529685</v>
      </c>
      <c r="U452" s="4">
        <f t="shared" ref="U452:U515" si="159">(1+(AP452-AO452)/AO452*BM452)*T452</f>
        <v>529.33891786798597</v>
      </c>
      <c r="W452" s="5" t="str">
        <f>VLOOKUP(C452&amp;A452,Driver_elast!$A$2:$D$1161,4,FALSE)</f>
        <v>GDPSER</v>
      </c>
      <c r="X452" s="5">
        <v>1</v>
      </c>
      <c r="Y452" s="2">
        <f>SUMIFS('Growth rates'!D$4:D$999,'Growth rates'!$B$4:$B$999,Demands!$A452,'Growth rates'!$C$4:$C$999,$W452)</f>
        <v>1</v>
      </c>
      <c r="Z452" s="2">
        <f>SUMIFS('Growth rates'!E$4:E$999,'Growth rates'!$B$4:$B$999,Demands!$A452,'Growth rates'!$C$4:$C$999,$W452)</f>
        <v>1.0210581784724519</v>
      </c>
      <c r="AA452" s="2">
        <f>SUMIFS('Growth rates'!F$4:F$999,'Growth rates'!$B$4:$B$999,Demands!$A452,'Growth rates'!$C$4:$C$999,$W452)</f>
        <v>1.1767979492948601</v>
      </c>
      <c r="AB452" s="2">
        <f>SUMIFS('Growth rates'!G$4:G$999,'Growth rates'!$B$4:$B$999,Demands!$A452,'Growth rates'!$C$4:$C$999,$W452)</f>
        <v>1.3405603114350142</v>
      </c>
      <c r="AC452" s="2">
        <f>SUMIFS('Growth rates'!H$4:H$999,'Growth rates'!$B$4:$B$999,Demands!$A452,'Growth rates'!$C$4:$C$999,$W452)</f>
        <v>1.4687539932856075</v>
      </c>
      <c r="AD452" s="2">
        <f>SUMIFS('Growth rates'!I$4:I$999,'Growth rates'!$B$4:$B$999,Demands!$A452,'Growth rates'!$C$4:$C$999,$W452)</f>
        <v>1.5793378309101735</v>
      </c>
      <c r="AE452" s="2">
        <f>SUMIFS('Growth rates'!J$4:J$999,'Growth rates'!$B$4:$B$999,Demands!$A452,'Growth rates'!$C$4:$C$999,$W452)</f>
        <v>1.6638418145499643</v>
      </c>
      <c r="AF452" s="2">
        <f>SUMIFS('Growth rates'!K$4:K$999,'Growth rates'!$B$4:$B$999,Demands!$A452,'Growth rates'!$C$4:$C$999,$W452)</f>
        <v>1.7353860825506382</v>
      </c>
      <c r="AG452" s="2">
        <f>SUMIFS('Growth rates'!L$4:L$999,'Growth rates'!$B$4:$B$999,Demands!$A452,'Growth rates'!$C$4:$C$999,$W452)</f>
        <v>1.7987033048812666</v>
      </c>
      <c r="AH452" s="2">
        <f>SUMIFS('Growth rates'!M$4:M$999,'Growth rates'!$B$4:$B$999,Demands!$A452,'Growth rates'!$C$4:$C$999,$W452)</f>
        <v>1.8586090531841637</v>
      </c>
      <c r="AI452" s="2">
        <f>SUMIFS('Growth rates'!N$4:N$999,'Growth rates'!$B$4:$B$999,Demands!$A452,'Growth rates'!$C$4:$C$999,$W452)</f>
        <v>1.9160806095794716</v>
      </c>
      <c r="AJ452" s="2">
        <f>SUMIFS('Growth rates'!O$4:O$999,'Growth rates'!$B$4:$B$999,Demands!$A452,'Growth rates'!$C$4:$C$999,$W452)</f>
        <v>1.9662037494398361</v>
      </c>
      <c r="AK452" s="2">
        <f>SUMIFS('Growth rates'!P$4:P$999,'Growth rates'!$B$4:$B$999,Demands!$A452,'Growth rates'!$C$4:$C$999,$W452)</f>
        <v>2.0066327502772419</v>
      </c>
      <c r="AL452" s="2">
        <f>SUMIFS('Growth rates'!Q$4:Q$999,'Growth rates'!$B$4:$B$999,Demands!$A452,'Growth rates'!$C$4:$C$999,$W452)</f>
        <v>2.0383340233562248</v>
      </c>
      <c r="AM452" s="2">
        <f>SUMIFS('Growth rates'!R$4:R$999,'Growth rates'!$B$4:$B$999,Demands!$A452,'Growth rates'!$C$4:$C$999,$W452)</f>
        <v>2.0650472473284078</v>
      </c>
      <c r="AN452" s="2">
        <f>SUMIFS('Growth rates'!S$4:S$999,'Growth rates'!$B$4:$B$999,Demands!$A452,'Growth rates'!$C$4:$C$999,$W452)</f>
        <v>2.0906382556804921</v>
      </c>
      <c r="AO452" s="2">
        <f>SUMIFS('Growth rates'!T$4:T$999,'Growth rates'!$B$4:$B$999,Demands!$A452,'Growth rates'!$C$4:$C$999,$W452)</f>
        <v>2.1167166641967419</v>
      </c>
      <c r="AP452" s="2">
        <f>SUMIFS('Growth rates'!U$4:U$999,'Growth rates'!$B$4:$B$999,Demands!$A452,'Growth rates'!$C$4:$C$999,$W452)</f>
        <v>2.141180166277866</v>
      </c>
      <c r="AR452">
        <f>VLOOKUP(C452&amp;A452,Driver_elast!$A$2:$E$1161,5,FALSE)</f>
        <v>1.0544720000000001</v>
      </c>
      <c r="AS452">
        <f t="shared" si="140"/>
        <v>1</v>
      </c>
      <c r="AT452">
        <f t="shared" si="141"/>
        <v>0.2</v>
      </c>
      <c r="AV452" s="2" cm="1">
        <f t="array" ref="AV452">TREND($AR452:$AS452,$AR$3:$AS$3,AV$1)</f>
        <v>1.0544719999999996</v>
      </c>
      <c r="AW452" s="2" cm="1">
        <f t="array" ref="AW452">TREND($AR452:$AS452,$AR$3:$AS$3,AW$1)</f>
        <v>1.0531434146341461</v>
      </c>
      <c r="AX452" s="2" cm="1">
        <f t="array" ref="AX452">TREND($AR452:$AS452,$AR$3:$AS$3,AX$1)</f>
        <v>1.0465004878048778</v>
      </c>
      <c r="AY452" s="2" cm="1">
        <f t="array" ref="AY452">TREND($AR452:$AS452,$AR$3:$AS$3,AY$1)</f>
        <v>1.0398575609756096</v>
      </c>
      <c r="AZ452" s="2" cm="1">
        <f t="array" ref="AZ452">TREND($AR452:$AS452,$AR$3:$AS$3,AZ$1)</f>
        <v>1.0332146341463413</v>
      </c>
      <c r="BA452" s="2" cm="1">
        <f t="array" ref="BA452">TREND($AR452:$AS452,$AR$3:$AS$3,BA$1)</f>
        <v>1.026571707317073</v>
      </c>
      <c r="BB452" s="2" cm="1">
        <f t="array" ref="BB452">TREND($AR452:$AS452,$AR$3:$AS$3,BB$1)</f>
        <v>1.0199287804878048</v>
      </c>
      <c r="BC452" s="2" cm="1">
        <f t="array" ref="BC452">TREND($AR452:$AS452,$AR$3:$AS$3,BC$1)</f>
        <v>1.0132858536585365</v>
      </c>
      <c r="BD452" s="2" cm="1">
        <f t="array" ref="BD452">TREND($AR452:$AS452,$AR$3:$AS$3,BD$1)</f>
        <v>1.0066429268292678</v>
      </c>
      <c r="BE452" s="2" cm="1">
        <f t="array" ref="BE452">TREND($AR452:$AS452,$AR$3:$AS$3,BE$1)</f>
        <v>0.99999999999999956</v>
      </c>
      <c r="BF452" s="20" cm="1">
        <f t="array" ref="BF452">TREND($AS452:$AT452,$AS$3:$AT$3,BF$1)</f>
        <v>0.90000000000000568</v>
      </c>
      <c r="BG452" s="20" cm="1">
        <f t="array" ref="BG452">TREND($AS452:$AT452,$AS$3:$AT$3,BG$1)</f>
        <v>0.80000000000000426</v>
      </c>
      <c r="BH452" s="20" cm="1">
        <f t="array" ref="BH452">TREND($AS452:$AT452,$AS$3:$AT$3,BH$1)</f>
        <v>0.70000000000000284</v>
      </c>
      <c r="BI452" s="20" cm="1">
        <f t="array" ref="BI452">TREND($AS452:$AT452,$AS$3:$AT$3,BI$1)</f>
        <v>0.60000000000000142</v>
      </c>
      <c r="BJ452" s="20" cm="1">
        <f t="array" ref="BJ452">TREND($AS452:$AT452,$AS$3:$AT$3,BJ$1)</f>
        <v>0.5</v>
      </c>
      <c r="BK452" s="20" cm="1">
        <f t="array" ref="BK452">TREND($AS452:$AT452,$AS$3:$AT$3,BK$1)</f>
        <v>0.40000000000000568</v>
      </c>
      <c r="BL452" s="20" cm="1">
        <f t="array" ref="BL452">TREND($AS452:$AT452,$AS$3:$AT$3,BL$1)</f>
        <v>0.30000000000000426</v>
      </c>
      <c r="BM452" s="20" cm="1">
        <f t="array" ref="BM452">TREND($AS452:$AT452,$AS$3:$AT$3,BM$1)</f>
        <v>0.20000000000000284</v>
      </c>
    </row>
    <row r="453" spans="1:65" x14ac:dyDescent="0.35">
      <c r="A453" t="str">
        <f>IF(BYDem!B451="","\I:",BYDem!B451)</f>
        <v>EU_northeast</v>
      </c>
      <c r="B453" t="str">
        <f>BYDem!E451</f>
        <v>ICH</v>
      </c>
      <c r="C453" t="str">
        <f t="shared" si="142"/>
        <v>ICH</v>
      </c>
      <c r="D453" s="4">
        <f>SUMIFS(BYDem!$M$2:$M$2000,BYDem!$B$2:$B$2000,Demands!$A453,BYDem!$E$2:$E$2000,Demands!$B453)</f>
        <v>255.42647802952499</v>
      </c>
      <c r="E453" s="4">
        <f t="shared" si="143"/>
        <v>258.38155544993572</v>
      </c>
      <c r="F453" s="4">
        <f t="shared" si="144"/>
        <v>279.91529855097377</v>
      </c>
      <c r="G453" s="4">
        <f t="shared" si="145"/>
        <v>301.19856394967076</v>
      </c>
      <c r="H453" s="4">
        <f t="shared" si="146"/>
        <v>316.99129773084383</v>
      </c>
      <c r="I453" s="4">
        <f t="shared" si="147"/>
        <v>330.08834961797896</v>
      </c>
      <c r="J453" s="4">
        <f t="shared" si="148"/>
        <v>339.78632869921262</v>
      </c>
      <c r="K453" s="4">
        <f t="shared" si="149"/>
        <v>347.81936296141686</v>
      </c>
      <c r="L453" s="4">
        <f t="shared" si="150"/>
        <v>354.80869338596676</v>
      </c>
      <c r="M453" s="4">
        <f t="shared" si="151"/>
        <v>361.31638088534044</v>
      </c>
      <c r="N453" s="4">
        <f t="shared" si="152"/>
        <v>366.85291890742781</v>
      </c>
      <c r="O453" s="4">
        <f t="shared" si="153"/>
        <v>371.08291846001958</v>
      </c>
      <c r="P453" s="4">
        <f t="shared" si="154"/>
        <v>374.03166039051001</v>
      </c>
      <c r="Q453" s="4">
        <f t="shared" si="155"/>
        <v>375.99839703407076</v>
      </c>
      <c r="R453" s="4">
        <f t="shared" si="156"/>
        <v>377.37415702812854</v>
      </c>
      <c r="S453" s="4">
        <f t="shared" si="157"/>
        <v>378.42381896939821</v>
      </c>
      <c r="T453" s="4">
        <f t="shared" si="158"/>
        <v>379.22049186197177</v>
      </c>
      <c r="U453" s="4">
        <f t="shared" si="159"/>
        <v>379.7155198338121</v>
      </c>
      <c r="W453" s="5" t="str">
        <f>VLOOKUP(C453&amp;A453,Driver_elast!$A$2:$D$1161,4,FALSE)</f>
        <v>GDP</v>
      </c>
      <c r="X453" s="5">
        <v>1</v>
      </c>
      <c r="Y453" s="2">
        <f>SUMIFS('Growth rates'!D$4:D$999,'Growth rates'!$B$4:$B$999,Demands!$A453,'Growth rates'!$C$4:$C$999,$W453)</f>
        <v>1</v>
      </c>
      <c r="Z453" s="2">
        <f>SUMIFS('Growth rates'!E$4:E$999,'Growth rates'!$B$4:$B$999,Demands!$A453,'Growth rates'!$C$4:$C$999,$W453)</f>
        <v>1.0212751450713327</v>
      </c>
      <c r="AA453" s="2">
        <f>SUMIFS('Growth rates'!F$4:F$999,'Growth rates'!$B$4:$B$999,Demands!$A453,'Growth rates'!$C$4:$C$999,$W453)</f>
        <v>1.1777953340341945</v>
      </c>
      <c r="AB453" s="2">
        <f>SUMIFS('Growth rates'!G$4:G$999,'Growth rates'!$B$4:$B$999,Demands!$A453,'Growth rates'!$C$4:$C$999,$W453)</f>
        <v>1.3424791936315432</v>
      </c>
      <c r="AC453" s="2">
        <f>SUMIFS('Growth rates'!H$4:H$999,'Growth rates'!$B$4:$B$999,Demands!$A453,'Growth rates'!$C$4:$C$999,$W453)</f>
        <v>1.4719230857662617</v>
      </c>
      <c r="AD453" s="2">
        <f>SUMIFS('Growth rates'!I$4:I$999,'Growth rates'!$B$4:$B$999,Demands!$A453,'Growth rates'!$C$4:$C$999,$W453)</f>
        <v>1.5837589007339941</v>
      </c>
      <c r="AE453" s="2">
        <f>SUMIFS('Growth rates'!J$4:J$999,'Growth rates'!$B$4:$B$999,Demands!$A453,'Growth rates'!$C$4:$C$999,$W453)</f>
        <v>1.6693265689113082</v>
      </c>
      <c r="AF453" s="2">
        <f>SUMIFS('Growth rates'!K$4:K$999,'Growth rates'!$B$4:$B$999,Demands!$A453,'Growth rates'!$C$4:$C$999,$W453)</f>
        <v>1.7419011613564515</v>
      </c>
      <c r="AG453" s="2">
        <f>SUMIFS('Growth rates'!L$4:L$999,'Growth rates'!$B$4:$B$999,Demands!$A453,'Growth rates'!$C$4:$C$999,$W453)</f>
        <v>1.8062698864741367</v>
      </c>
      <c r="AH453" s="2">
        <f>SUMIFS('Growth rates'!M$4:M$999,'Growth rates'!$B$4:$B$999,Demands!$A453,'Growth rates'!$C$4:$C$999,$W453)</f>
        <v>1.8671933606295343</v>
      </c>
      <c r="AI453" s="2">
        <f>SUMIFS('Growth rates'!N$4:N$999,'Growth rates'!$B$4:$B$999,Demands!$A453,'Growth rates'!$C$4:$C$999,$W453)</f>
        <v>1.9256544632263</v>
      </c>
      <c r="AJ453" s="2">
        <f>SUMIFS('Growth rates'!O$4:O$999,'Growth rates'!$B$4:$B$999,Demands!$A453,'Growth rates'!$C$4:$C$999,$W453)</f>
        <v>1.9766939498997251</v>
      </c>
      <c r="AK453" s="2">
        <f>SUMIFS('Growth rates'!P$4:P$999,'Growth rates'!$B$4:$B$999,Demands!$A453,'Growth rates'!$C$4:$C$999,$W453)</f>
        <v>2.0179584679028051</v>
      </c>
      <c r="AL453" s="2">
        <f>SUMIFS('Growth rates'!Q$4:Q$999,'Growth rates'!$B$4:$B$999,Demands!$A453,'Growth rates'!$C$4:$C$999,$W453)</f>
        <v>2.0504798054707654</v>
      </c>
      <c r="AM453" s="2">
        <f>SUMIFS('Growth rates'!R$4:R$999,'Growth rates'!$B$4:$B$999,Demands!$A453,'Growth rates'!$C$4:$C$999,$W453)</f>
        <v>2.078073621010577</v>
      </c>
      <c r="AN453" s="2">
        <f>SUMIFS('Growth rates'!S$4:S$999,'Growth rates'!$B$4:$B$999,Demands!$A453,'Growth rates'!$C$4:$C$999,$W453)</f>
        <v>2.1046470632260283</v>
      </c>
      <c r="AO453" s="2">
        <f>SUMIFS('Growth rates'!T$4:T$999,'Growth rates'!$B$4:$B$999,Demands!$A453,'Growth rates'!$C$4:$C$999,$W453)</f>
        <v>2.1318070266480365</v>
      </c>
      <c r="AP453" s="2">
        <f>SUMIFS('Growth rates'!U$4:U$999,'Growth rates'!$B$4:$B$999,Demands!$A453,'Growth rates'!$C$4:$C$999,$W453)</f>
        <v>2.1573943830241955</v>
      </c>
      <c r="AR453">
        <f>VLOOKUP(C453&amp;A453,Driver_elast!$A$2:$E$1161,5,FALSE)</f>
        <v>0.54378899999999997</v>
      </c>
      <c r="AS453">
        <f t="shared" ref="AS453:AS516" si="160">IF(AND(LEFT(W453,3)="GDP",AR453&gt;1,X453),1,AR453)</f>
        <v>0.54378899999999997</v>
      </c>
      <c r="AT453">
        <f t="shared" ref="AT453:AT516" si="161">AS453/$AT$1</f>
        <v>0.10875779999999999</v>
      </c>
      <c r="AV453" s="2" cm="1">
        <f t="array" ref="AV453">TREND($AR453:$AS453,$AR$3:$AS$3,AV$1)</f>
        <v>0.54378899999999997</v>
      </c>
      <c r="AW453" s="2" cm="1">
        <f t="array" ref="AW453">TREND($AR453:$AS453,$AR$3:$AS$3,AW$1)</f>
        <v>0.54378899999999997</v>
      </c>
      <c r="AX453" s="2" cm="1">
        <f t="array" ref="AX453">TREND($AR453:$AS453,$AR$3:$AS$3,AX$1)</f>
        <v>0.54378899999999997</v>
      </c>
      <c r="AY453" s="2" cm="1">
        <f t="array" ref="AY453">TREND($AR453:$AS453,$AR$3:$AS$3,AY$1)</f>
        <v>0.54378899999999997</v>
      </c>
      <c r="AZ453" s="2" cm="1">
        <f t="array" ref="AZ453">TREND($AR453:$AS453,$AR$3:$AS$3,AZ$1)</f>
        <v>0.54378899999999997</v>
      </c>
      <c r="BA453" s="2" cm="1">
        <f t="array" ref="BA453">TREND($AR453:$AS453,$AR$3:$AS$3,BA$1)</f>
        <v>0.54378899999999997</v>
      </c>
      <c r="BB453" s="2" cm="1">
        <f t="array" ref="BB453">TREND($AR453:$AS453,$AR$3:$AS$3,BB$1)</f>
        <v>0.54378899999999997</v>
      </c>
      <c r="BC453" s="2" cm="1">
        <f t="array" ref="BC453">TREND($AR453:$AS453,$AR$3:$AS$3,BC$1)</f>
        <v>0.54378899999999997</v>
      </c>
      <c r="BD453" s="2" cm="1">
        <f t="array" ref="BD453">TREND($AR453:$AS453,$AR$3:$AS$3,BD$1)</f>
        <v>0.54378899999999997</v>
      </c>
      <c r="BE453" s="2" cm="1">
        <f t="array" ref="BE453">TREND($AR453:$AS453,$AR$3:$AS$3,BE$1)</f>
        <v>0.54378899999999997</v>
      </c>
      <c r="BF453" s="20" cm="1">
        <f t="array" ref="BF453">TREND($AS453:$AT453,$AS$3:$AT$3,BF$1)</f>
        <v>0.48941010000000063</v>
      </c>
      <c r="BG453" s="20" cm="1">
        <f t="array" ref="BG453">TREND($AS453:$AT453,$AS$3:$AT$3,BG$1)</f>
        <v>0.43503120000000095</v>
      </c>
      <c r="BH453" s="20" cm="1">
        <f t="array" ref="BH453">TREND($AS453:$AT453,$AS$3:$AT$3,BH$1)</f>
        <v>0.38065230000000128</v>
      </c>
      <c r="BI453" s="20" cm="1">
        <f t="array" ref="BI453">TREND($AS453:$AT453,$AS$3:$AT$3,BI$1)</f>
        <v>0.3262734000000016</v>
      </c>
      <c r="BJ453" s="20" cm="1">
        <f t="array" ref="BJ453">TREND($AS453:$AT453,$AS$3:$AT$3,BJ$1)</f>
        <v>0.27189450000000193</v>
      </c>
      <c r="BK453" s="20" cm="1">
        <f t="array" ref="BK453">TREND($AS453:$AT453,$AS$3:$AT$3,BK$1)</f>
        <v>0.21751560000000225</v>
      </c>
      <c r="BL453" s="20" cm="1">
        <f t="array" ref="BL453">TREND($AS453:$AT453,$AS$3:$AT$3,BL$1)</f>
        <v>0.16313670000000258</v>
      </c>
      <c r="BM453" s="20" cm="1">
        <f t="array" ref="BM453">TREND($AS453:$AT453,$AS$3:$AT$3,BM$1)</f>
        <v>0.1087578000000029</v>
      </c>
    </row>
    <row r="454" spans="1:65" x14ac:dyDescent="0.35">
      <c r="A454" t="str">
        <f>IF(BYDem!B452="","\I:",BYDem!B452)</f>
        <v>EU_northeast</v>
      </c>
      <c r="B454" t="str">
        <f>BYDem!E452</f>
        <v>ICH_Feedstock</v>
      </c>
      <c r="C454" t="str">
        <f t="shared" si="142"/>
        <v>ICH_Feedstock</v>
      </c>
      <c r="D454" s="4">
        <f>SUMIFS(BYDem!$M$2:$M$2000,BYDem!$B$2:$B$2000,Demands!$A454,BYDem!$E$2:$E$2000,Demands!$B454)</f>
        <v>518.29978135680005</v>
      </c>
      <c r="E454" s="4">
        <f t="shared" si="143"/>
        <v>524.29608993336922</v>
      </c>
      <c r="F454" s="4">
        <f t="shared" si="144"/>
        <v>567.99138114656682</v>
      </c>
      <c r="G454" s="4">
        <f t="shared" si="145"/>
        <v>611.17841440875009</v>
      </c>
      <c r="H454" s="4">
        <f t="shared" si="146"/>
        <v>643.22431085986898</v>
      </c>
      <c r="I454" s="4">
        <f t="shared" si="147"/>
        <v>669.80025232798937</v>
      </c>
      <c r="J454" s="4">
        <f t="shared" si="148"/>
        <v>689.47894999544576</v>
      </c>
      <c r="K454" s="4">
        <f t="shared" si="149"/>
        <v>705.77921742993965</v>
      </c>
      <c r="L454" s="4">
        <f t="shared" si="150"/>
        <v>719.96164854992674</v>
      </c>
      <c r="M454" s="4">
        <f t="shared" si="151"/>
        <v>733.16675177213017</v>
      </c>
      <c r="N454" s="4">
        <f t="shared" si="152"/>
        <v>744.40124268497038</v>
      </c>
      <c r="O454" s="4">
        <f t="shared" si="153"/>
        <v>752.98456521347612</v>
      </c>
      <c r="P454" s="4">
        <f t="shared" si="154"/>
        <v>758.96801810231159</v>
      </c>
      <c r="Q454" s="4">
        <f t="shared" si="155"/>
        <v>762.95883056704793</v>
      </c>
      <c r="R454" s="4">
        <f t="shared" si="156"/>
        <v>765.75046011783058</v>
      </c>
      <c r="S454" s="4">
        <f t="shared" si="157"/>
        <v>767.88038634496093</v>
      </c>
      <c r="T454" s="4">
        <f t="shared" si="158"/>
        <v>769.49695871137806</v>
      </c>
      <c r="U454" s="4">
        <f t="shared" si="159"/>
        <v>770.50144693652089</v>
      </c>
      <c r="W454" s="5" t="str">
        <f>VLOOKUP(C454&amp;A454,Driver_elast!$A$2:$D$1161,4,FALSE)</f>
        <v>GDP</v>
      </c>
      <c r="X454" s="5">
        <v>1</v>
      </c>
      <c r="Y454" s="2">
        <f>SUMIFS('Growth rates'!D$4:D$999,'Growth rates'!$B$4:$B$999,Demands!$A454,'Growth rates'!$C$4:$C$999,$W454)</f>
        <v>1</v>
      </c>
      <c r="Z454" s="2">
        <f>SUMIFS('Growth rates'!E$4:E$999,'Growth rates'!$B$4:$B$999,Demands!$A454,'Growth rates'!$C$4:$C$999,$W454)</f>
        <v>1.0212751450713327</v>
      </c>
      <c r="AA454" s="2">
        <f>SUMIFS('Growth rates'!F$4:F$999,'Growth rates'!$B$4:$B$999,Demands!$A454,'Growth rates'!$C$4:$C$999,$W454)</f>
        <v>1.1777953340341945</v>
      </c>
      <c r="AB454" s="2">
        <f>SUMIFS('Growth rates'!G$4:G$999,'Growth rates'!$B$4:$B$999,Demands!$A454,'Growth rates'!$C$4:$C$999,$W454)</f>
        <v>1.3424791936315432</v>
      </c>
      <c r="AC454" s="2">
        <f>SUMIFS('Growth rates'!H$4:H$999,'Growth rates'!$B$4:$B$999,Demands!$A454,'Growth rates'!$C$4:$C$999,$W454)</f>
        <v>1.4719230857662617</v>
      </c>
      <c r="AD454" s="2">
        <f>SUMIFS('Growth rates'!I$4:I$999,'Growth rates'!$B$4:$B$999,Demands!$A454,'Growth rates'!$C$4:$C$999,$W454)</f>
        <v>1.5837589007339941</v>
      </c>
      <c r="AE454" s="2">
        <f>SUMIFS('Growth rates'!J$4:J$999,'Growth rates'!$B$4:$B$999,Demands!$A454,'Growth rates'!$C$4:$C$999,$W454)</f>
        <v>1.6693265689113082</v>
      </c>
      <c r="AF454" s="2">
        <f>SUMIFS('Growth rates'!K$4:K$999,'Growth rates'!$B$4:$B$999,Demands!$A454,'Growth rates'!$C$4:$C$999,$W454)</f>
        <v>1.7419011613564515</v>
      </c>
      <c r="AG454" s="2">
        <f>SUMIFS('Growth rates'!L$4:L$999,'Growth rates'!$B$4:$B$999,Demands!$A454,'Growth rates'!$C$4:$C$999,$W454)</f>
        <v>1.8062698864741367</v>
      </c>
      <c r="AH454" s="2">
        <f>SUMIFS('Growth rates'!M$4:M$999,'Growth rates'!$B$4:$B$999,Demands!$A454,'Growth rates'!$C$4:$C$999,$W454)</f>
        <v>1.8671933606295343</v>
      </c>
      <c r="AI454" s="2">
        <f>SUMIFS('Growth rates'!N$4:N$999,'Growth rates'!$B$4:$B$999,Demands!$A454,'Growth rates'!$C$4:$C$999,$W454)</f>
        <v>1.9256544632263</v>
      </c>
      <c r="AJ454" s="2">
        <f>SUMIFS('Growth rates'!O$4:O$999,'Growth rates'!$B$4:$B$999,Demands!$A454,'Growth rates'!$C$4:$C$999,$W454)</f>
        <v>1.9766939498997251</v>
      </c>
      <c r="AK454" s="2">
        <f>SUMIFS('Growth rates'!P$4:P$999,'Growth rates'!$B$4:$B$999,Demands!$A454,'Growth rates'!$C$4:$C$999,$W454)</f>
        <v>2.0179584679028051</v>
      </c>
      <c r="AL454" s="2">
        <f>SUMIFS('Growth rates'!Q$4:Q$999,'Growth rates'!$B$4:$B$999,Demands!$A454,'Growth rates'!$C$4:$C$999,$W454)</f>
        <v>2.0504798054707654</v>
      </c>
      <c r="AM454" s="2">
        <f>SUMIFS('Growth rates'!R$4:R$999,'Growth rates'!$B$4:$B$999,Demands!$A454,'Growth rates'!$C$4:$C$999,$W454)</f>
        <v>2.078073621010577</v>
      </c>
      <c r="AN454" s="2">
        <f>SUMIFS('Growth rates'!S$4:S$999,'Growth rates'!$B$4:$B$999,Demands!$A454,'Growth rates'!$C$4:$C$999,$W454)</f>
        <v>2.1046470632260283</v>
      </c>
      <c r="AO454" s="2">
        <f>SUMIFS('Growth rates'!T$4:T$999,'Growth rates'!$B$4:$B$999,Demands!$A454,'Growth rates'!$C$4:$C$999,$W454)</f>
        <v>2.1318070266480365</v>
      </c>
      <c r="AP454" s="2">
        <f>SUMIFS('Growth rates'!U$4:U$999,'Growth rates'!$B$4:$B$999,Demands!$A454,'Growth rates'!$C$4:$C$999,$W454)</f>
        <v>2.1573943830241955</v>
      </c>
      <c r="AR454">
        <f>VLOOKUP(C454&amp;A454,Driver_elast!$A$2:$E$1161,5,FALSE)</f>
        <v>0.54378899999999997</v>
      </c>
      <c r="AS454">
        <f t="shared" si="160"/>
        <v>0.54378899999999997</v>
      </c>
      <c r="AT454">
        <f t="shared" si="161"/>
        <v>0.10875779999999999</v>
      </c>
      <c r="AV454" s="2" cm="1">
        <f t="array" ref="AV454">TREND($AR454:$AS454,$AR$3:$AS$3,AV$1)</f>
        <v>0.54378899999999997</v>
      </c>
      <c r="AW454" s="2" cm="1">
        <f t="array" ref="AW454">TREND($AR454:$AS454,$AR$3:$AS$3,AW$1)</f>
        <v>0.54378899999999997</v>
      </c>
      <c r="AX454" s="2" cm="1">
        <f t="array" ref="AX454">TREND($AR454:$AS454,$AR$3:$AS$3,AX$1)</f>
        <v>0.54378899999999997</v>
      </c>
      <c r="AY454" s="2" cm="1">
        <f t="array" ref="AY454">TREND($AR454:$AS454,$AR$3:$AS$3,AY$1)</f>
        <v>0.54378899999999997</v>
      </c>
      <c r="AZ454" s="2" cm="1">
        <f t="array" ref="AZ454">TREND($AR454:$AS454,$AR$3:$AS$3,AZ$1)</f>
        <v>0.54378899999999997</v>
      </c>
      <c r="BA454" s="2" cm="1">
        <f t="array" ref="BA454">TREND($AR454:$AS454,$AR$3:$AS$3,BA$1)</f>
        <v>0.54378899999999997</v>
      </c>
      <c r="BB454" s="2" cm="1">
        <f t="array" ref="BB454">TREND($AR454:$AS454,$AR$3:$AS$3,BB$1)</f>
        <v>0.54378899999999997</v>
      </c>
      <c r="BC454" s="2" cm="1">
        <f t="array" ref="BC454">TREND($AR454:$AS454,$AR$3:$AS$3,BC$1)</f>
        <v>0.54378899999999997</v>
      </c>
      <c r="BD454" s="2" cm="1">
        <f t="array" ref="BD454">TREND($AR454:$AS454,$AR$3:$AS$3,BD$1)</f>
        <v>0.54378899999999997</v>
      </c>
      <c r="BE454" s="2" cm="1">
        <f t="array" ref="BE454">TREND($AR454:$AS454,$AR$3:$AS$3,BE$1)</f>
        <v>0.54378899999999997</v>
      </c>
      <c r="BF454" s="20" cm="1">
        <f t="array" ref="BF454">TREND($AS454:$AT454,$AS$3:$AT$3,BF$1)</f>
        <v>0.48941010000000063</v>
      </c>
      <c r="BG454" s="20" cm="1">
        <f t="array" ref="BG454">TREND($AS454:$AT454,$AS$3:$AT$3,BG$1)</f>
        <v>0.43503120000000095</v>
      </c>
      <c r="BH454" s="20" cm="1">
        <f t="array" ref="BH454">TREND($AS454:$AT454,$AS$3:$AT$3,BH$1)</f>
        <v>0.38065230000000128</v>
      </c>
      <c r="BI454" s="20" cm="1">
        <f t="array" ref="BI454">TREND($AS454:$AT454,$AS$3:$AT$3,BI$1)</f>
        <v>0.3262734000000016</v>
      </c>
      <c r="BJ454" s="20" cm="1">
        <f t="array" ref="BJ454">TREND($AS454:$AT454,$AS$3:$AT$3,BJ$1)</f>
        <v>0.27189450000000193</v>
      </c>
      <c r="BK454" s="20" cm="1">
        <f t="array" ref="BK454">TREND($AS454:$AT454,$AS$3:$AT$3,BK$1)</f>
        <v>0.21751560000000225</v>
      </c>
      <c r="BL454" s="20" cm="1">
        <f t="array" ref="BL454">TREND($AS454:$AT454,$AS$3:$AT$3,BL$1)</f>
        <v>0.16313670000000258</v>
      </c>
      <c r="BM454" s="20" cm="1">
        <f t="array" ref="BM454">TREND($AS454:$AT454,$AS$3:$AT$3,BM$1)</f>
        <v>0.1087578000000029</v>
      </c>
    </row>
    <row r="455" spans="1:65" x14ac:dyDescent="0.35">
      <c r="A455" t="str">
        <f>IF(BYDem!B453="","\I:",BYDem!B453)</f>
        <v>EU_northeast</v>
      </c>
      <c r="B455" t="str">
        <f>BYDem!E453</f>
        <v>IFP</v>
      </c>
      <c r="C455" t="str">
        <f t="shared" si="142"/>
        <v>IFP</v>
      </c>
      <c r="D455" s="4">
        <f>SUMIFS(BYDem!$M$2:$M$2000,BYDem!$B$2:$B$2000,Demands!$A455,BYDem!$E$2:$E$2000,Demands!$B455)</f>
        <v>164.86145849208501</v>
      </c>
      <c r="E455" s="4">
        <f t="shared" si="143"/>
        <v>166.81405968392136</v>
      </c>
      <c r="F455" s="4">
        <f t="shared" si="144"/>
        <v>180.95168437744246</v>
      </c>
      <c r="G455" s="4">
        <f t="shared" si="145"/>
        <v>194.94115123154674</v>
      </c>
      <c r="H455" s="4">
        <f t="shared" si="146"/>
        <v>205.41265205548083</v>
      </c>
      <c r="I455" s="4">
        <f t="shared" si="147"/>
        <v>214.13150162853569</v>
      </c>
      <c r="J455" s="4">
        <f t="shared" si="148"/>
        <v>220.61415602290251</v>
      </c>
      <c r="K455" s="4">
        <f t="shared" si="149"/>
        <v>226.00707382569317</v>
      </c>
      <c r="L455" s="4">
        <f t="shared" si="150"/>
        <v>230.72249131925062</v>
      </c>
      <c r="M455" s="4">
        <f t="shared" si="151"/>
        <v>235.11721282249485</v>
      </c>
      <c r="N455" s="4">
        <f t="shared" si="152"/>
        <v>238.8584364448563</v>
      </c>
      <c r="O455" s="4">
        <f t="shared" si="153"/>
        <v>241.724735277549</v>
      </c>
      <c r="P455" s="4">
        <f t="shared" si="154"/>
        <v>243.73490185566484</v>
      </c>
      <c r="Q455" s="4">
        <f t="shared" si="155"/>
        <v>245.09044171346295</v>
      </c>
      <c r="R455" s="4">
        <f t="shared" si="156"/>
        <v>246.05071665343903</v>
      </c>
      <c r="S455" s="4">
        <f t="shared" si="157"/>
        <v>246.78876567054544</v>
      </c>
      <c r="T455" s="4">
        <f t="shared" si="158"/>
        <v>247.35037398957115</v>
      </c>
      <c r="U455" s="4">
        <f t="shared" si="159"/>
        <v>247.70133812786602</v>
      </c>
      <c r="W455" s="5" t="str">
        <f>VLOOKUP(C455&amp;A455,Driver_elast!$A$2:$D$1161,4,FALSE)</f>
        <v>GDPIND</v>
      </c>
      <c r="X455" s="5">
        <v>1</v>
      </c>
      <c r="Y455" s="2">
        <f>SUMIFS('Growth rates'!D$4:D$999,'Growth rates'!$B$4:$B$999,Demands!$A455,'Growth rates'!$C$4:$C$999,$W455)</f>
        <v>1</v>
      </c>
      <c r="Z455" s="2">
        <f>SUMIFS('Growth rates'!E$4:E$999,'Growth rates'!$B$4:$B$999,Demands!$A455,'Growth rates'!$C$4:$C$999,$W455)</f>
        <v>1.0215909159948913</v>
      </c>
      <c r="AA455" s="2">
        <f>SUMIFS('Growth rates'!F$4:F$999,'Growth rates'!$B$4:$B$999,Demands!$A455,'Growth rates'!$C$4:$C$999,$W455)</f>
        <v>1.1794237935312157</v>
      </c>
      <c r="AB455" s="2">
        <f>SUMIFS('Growth rates'!G$4:G$999,'Growth rates'!$B$4:$B$999,Demands!$A455,'Growth rates'!$C$4:$C$999,$W455)</f>
        <v>1.3456444808287609</v>
      </c>
      <c r="AC455" s="2">
        <f>SUMIFS('Growth rates'!H$4:H$999,'Growth rates'!$B$4:$B$999,Demands!$A455,'Growth rates'!$C$4:$C$999,$W455)</f>
        <v>1.4774132212320321</v>
      </c>
      <c r="AD455" s="2">
        <f>SUMIFS('Growth rates'!I$4:I$999,'Growth rates'!$B$4:$B$999,Demands!$A455,'Growth rates'!$C$4:$C$999,$W455)</f>
        <v>1.5917301719183499</v>
      </c>
      <c r="AE455" s="2">
        <f>SUMIFS('Growth rates'!J$4:J$999,'Growth rates'!$B$4:$B$999,Demands!$A455,'Growth rates'!$C$4:$C$999,$W455)</f>
        <v>1.6795754476241653</v>
      </c>
      <c r="AF455" s="2">
        <f>SUMIFS('Growth rates'!K$4:K$999,'Growth rates'!$B$4:$B$999,Demands!$A455,'Growth rates'!$C$4:$C$999,$W455)</f>
        <v>1.7544211033273072</v>
      </c>
      <c r="AG455" s="2">
        <f>SUMIFS('Growth rates'!L$4:L$999,'Growth rates'!$B$4:$B$999,Demands!$A455,'Growth rates'!$C$4:$C$999,$W455)</f>
        <v>1.8211491813288785</v>
      </c>
      <c r="AH455" s="2">
        <f>SUMIFS('Growth rates'!M$4:M$999,'Growth rates'!$B$4:$B$999,Demands!$A455,'Growth rates'!$C$4:$C$999,$W455)</f>
        <v>1.884385066821046</v>
      </c>
      <c r="AI455" s="2">
        <f>SUMIFS('Growth rates'!N$4:N$999,'Growth rates'!$B$4:$B$999,Demands!$A455,'Growth rates'!$C$4:$C$999,$W455)</f>
        <v>1.9451192287164512</v>
      </c>
      <c r="AJ455" s="2">
        <f>SUMIFS('Growth rates'!O$4:O$999,'Growth rates'!$B$4:$B$999,Demands!$A455,'Growth rates'!$C$4:$C$999,$W455)</f>
        <v>1.998307243047208</v>
      </c>
      <c r="AK455" s="2">
        <f>SUMIFS('Growth rates'!P$4:P$999,'Growth rates'!$B$4:$B$999,Demands!$A455,'Growth rates'!$C$4:$C$999,$W455)</f>
        <v>2.0415837134102208</v>
      </c>
      <c r="AL455" s="2">
        <f>SUMIFS('Growth rates'!Q$4:Q$999,'Growth rates'!$B$4:$B$999,Demands!$A455,'Growth rates'!$C$4:$C$999,$W455)</f>
        <v>2.0760811771190846</v>
      </c>
      <c r="AM455" s="2">
        <f>SUMIFS('Growth rates'!R$4:R$999,'Growth rates'!$B$4:$B$999,Demands!$A455,'Growth rates'!$C$4:$C$999,$W455)</f>
        <v>2.1057376981161715</v>
      </c>
      <c r="AN455" s="2">
        <f>SUMIFS('Growth rates'!S$4:S$999,'Growth rates'!$B$4:$B$999,Demands!$A455,'Growth rates'!$C$4:$C$999,$W455)</f>
        <v>2.1345237105069801</v>
      </c>
      <c r="AO455" s="2">
        <f>SUMIFS('Growth rates'!T$4:T$999,'Growth rates'!$B$4:$B$999,Demands!$A455,'Growth rates'!$C$4:$C$999,$W455)</f>
        <v>2.16404018820168</v>
      </c>
      <c r="AP455" s="2">
        <f>SUMIFS('Growth rates'!U$4:U$999,'Growth rates'!$B$4:$B$999,Demands!$A455,'Growth rates'!$C$4:$C$999,$W455)</f>
        <v>2.1920275622590331</v>
      </c>
      <c r="AR455">
        <f>VLOOKUP(C455&amp;A455,Driver_elast!$A$2:$E$1161,5,FALSE)</f>
        <v>0.54855900000000002</v>
      </c>
      <c r="AS455">
        <f t="shared" si="160"/>
        <v>0.54855900000000002</v>
      </c>
      <c r="AT455">
        <f t="shared" si="161"/>
        <v>0.1097118</v>
      </c>
      <c r="AV455" s="2" cm="1">
        <f t="array" ref="AV455">TREND($AR455:$AS455,$AR$3:$AS$3,AV$1)</f>
        <v>0.54855900000000002</v>
      </c>
      <c r="AW455" s="2" cm="1">
        <f t="array" ref="AW455">TREND($AR455:$AS455,$AR$3:$AS$3,AW$1)</f>
        <v>0.54855900000000002</v>
      </c>
      <c r="AX455" s="2" cm="1">
        <f t="array" ref="AX455">TREND($AR455:$AS455,$AR$3:$AS$3,AX$1)</f>
        <v>0.54855900000000002</v>
      </c>
      <c r="AY455" s="2" cm="1">
        <f t="array" ref="AY455">TREND($AR455:$AS455,$AR$3:$AS$3,AY$1)</f>
        <v>0.54855900000000002</v>
      </c>
      <c r="AZ455" s="2" cm="1">
        <f t="array" ref="AZ455">TREND($AR455:$AS455,$AR$3:$AS$3,AZ$1)</f>
        <v>0.54855900000000002</v>
      </c>
      <c r="BA455" s="2" cm="1">
        <f t="array" ref="BA455">TREND($AR455:$AS455,$AR$3:$AS$3,BA$1)</f>
        <v>0.54855900000000002</v>
      </c>
      <c r="BB455" s="2" cm="1">
        <f t="array" ref="BB455">TREND($AR455:$AS455,$AR$3:$AS$3,BB$1)</f>
        <v>0.54855900000000002</v>
      </c>
      <c r="BC455" s="2" cm="1">
        <f t="array" ref="BC455">TREND($AR455:$AS455,$AR$3:$AS$3,BC$1)</f>
        <v>0.54855900000000002</v>
      </c>
      <c r="BD455" s="2" cm="1">
        <f t="array" ref="BD455">TREND($AR455:$AS455,$AR$3:$AS$3,BD$1)</f>
        <v>0.54855900000000002</v>
      </c>
      <c r="BE455" s="2" cm="1">
        <f t="array" ref="BE455">TREND($AR455:$AS455,$AR$3:$AS$3,BE$1)</f>
        <v>0.54855900000000002</v>
      </c>
      <c r="BF455" s="20" cm="1">
        <f t="array" ref="BF455">TREND($AS455:$AT455,$AS$3:$AT$3,BF$1)</f>
        <v>0.49370309999999762</v>
      </c>
      <c r="BG455" s="20" cm="1">
        <f t="array" ref="BG455">TREND($AS455:$AT455,$AS$3:$AT$3,BG$1)</f>
        <v>0.43884719999999788</v>
      </c>
      <c r="BH455" s="20" cm="1">
        <f t="array" ref="BH455">TREND($AS455:$AT455,$AS$3:$AT$3,BH$1)</f>
        <v>0.38399129999999815</v>
      </c>
      <c r="BI455" s="20" cm="1">
        <f t="array" ref="BI455">TREND($AS455:$AT455,$AS$3:$AT$3,BI$1)</f>
        <v>0.32913539999999841</v>
      </c>
      <c r="BJ455" s="20" cm="1">
        <f t="array" ref="BJ455">TREND($AS455:$AT455,$AS$3:$AT$3,BJ$1)</f>
        <v>0.27427949999999868</v>
      </c>
      <c r="BK455" s="20" cm="1">
        <f t="array" ref="BK455">TREND($AS455:$AT455,$AS$3:$AT$3,BK$1)</f>
        <v>0.21942359999999894</v>
      </c>
      <c r="BL455" s="20" cm="1">
        <f t="array" ref="BL455">TREND($AS455:$AT455,$AS$3:$AT$3,BL$1)</f>
        <v>0.16456769999999921</v>
      </c>
      <c r="BM455" s="20" cm="1">
        <f t="array" ref="BM455">TREND($AS455:$AT455,$AS$3:$AT$3,BM$1)</f>
        <v>0.10971179999999592</v>
      </c>
    </row>
    <row r="456" spans="1:65" x14ac:dyDescent="0.35">
      <c r="A456" t="str">
        <f>IF(BYDem!B454="","\I:",BYDem!B454)</f>
        <v>EU_northeast</v>
      </c>
      <c r="B456" t="str">
        <f>BYDem!E454</f>
        <v>ILP</v>
      </c>
      <c r="C456" t="str">
        <f t="shared" si="142"/>
        <v>ILP</v>
      </c>
      <c r="D456" s="4">
        <f>SUMIFS(BYDem!$M$2:$M$2000,BYDem!$B$2:$B$2000,Demands!$A456,BYDem!$E$2:$E$2000,Demands!$B456)</f>
        <v>16.393239999999999</v>
      </c>
      <c r="E456" s="4">
        <f t="shared" si="143"/>
        <v>16.564624449132818</v>
      </c>
      <c r="F456" s="4">
        <f t="shared" si="144"/>
        <v>17.803813576149892</v>
      </c>
      <c r="G456" s="4">
        <f t="shared" si="145"/>
        <v>19.018778598169039</v>
      </c>
      <c r="H456" s="4">
        <f t="shared" si="146"/>
        <v>19.920557833547093</v>
      </c>
      <c r="I456" s="4">
        <f t="shared" si="147"/>
        <v>20.666913259123859</v>
      </c>
      <c r="J456" s="4">
        <f t="shared" si="148"/>
        <v>21.219194289578713</v>
      </c>
      <c r="K456" s="4">
        <f t="shared" si="149"/>
        <v>21.67705303885392</v>
      </c>
      <c r="L456" s="4">
        <f t="shared" si="150"/>
        <v>22.076271449724604</v>
      </c>
      <c r="M456" s="4">
        <f t="shared" si="151"/>
        <v>22.447446994904766</v>
      </c>
      <c r="N456" s="4">
        <f t="shared" si="152"/>
        <v>22.762735691533642</v>
      </c>
      <c r="O456" s="4">
        <f t="shared" si="153"/>
        <v>23.003846978259396</v>
      </c>
      <c r="P456" s="4">
        <f t="shared" si="154"/>
        <v>23.172705750824548</v>
      </c>
      <c r="Q456" s="4">
        <f t="shared" si="155"/>
        <v>23.286464162432456</v>
      </c>
      <c r="R456" s="4">
        <f t="shared" si="156"/>
        <v>23.366999220119677</v>
      </c>
      <c r="S456" s="4">
        <f t="shared" si="157"/>
        <v>23.428868593770105</v>
      </c>
      <c r="T456" s="4">
        <f t="shared" si="158"/>
        <v>23.475930733225361</v>
      </c>
      <c r="U456" s="4">
        <f t="shared" si="159"/>
        <v>23.50533329653565</v>
      </c>
      <c r="W456" s="5" t="str">
        <f>VLOOKUP(C456&amp;A456,Driver_elast!$A$2:$D$1161,4,FALSE)</f>
        <v>GDPIND</v>
      </c>
      <c r="X456" s="5">
        <v>1</v>
      </c>
      <c r="Y456" s="2">
        <f>SUMIFS('Growth rates'!D$4:D$999,'Growth rates'!$B$4:$B$999,Demands!$A456,'Growth rates'!$C$4:$C$999,$W456)</f>
        <v>1</v>
      </c>
      <c r="Z456" s="2">
        <f>SUMIFS('Growth rates'!E$4:E$999,'Growth rates'!$B$4:$B$999,Demands!$A456,'Growth rates'!$C$4:$C$999,$W456)</f>
        <v>1.0215909159948913</v>
      </c>
      <c r="AA456" s="2">
        <f>SUMIFS('Growth rates'!F$4:F$999,'Growth rates'!$B$4:$B$999,Demands!$A456,'Growth rates'!$C$4:$C$999,$W456)</f>
        <v>1.1794237935312157</v>
      </c>
      <c r="AB456" s="2">
        <f>SUMIFS('Growth rates'!G$4:G$999,'Growth rates'!$B$4:$B$999,Demands!$A456,'Growth rates'!$C$4:$C$999,$W456)</f>
        <v>1.3456444808287609</v>
      </c>
      <c r="AC456" s="2">
        <f>SUMIFS('Growth rates'!H$4:H$999,'Growth rates'!$B$4:$B$999,Demands!$A456,'Growth rates'!$C$4:$C$999,$W456)</f>
        <v>1.4774132212320321</v>
      </c>
      <c r="AD456" s="2">
        <f>SUMIFS('Growth rates'!I$4:I$999,'Growth rates'!$B$4:$B$999,Demands!$A456,'Growth rates'!$C$4:$C$999,$W456)</f>
        <v>1.5917301719183499</v>
      </c>
      <c r="AE456" s="2">
        <f>SUMIFS('Growth rates'!J$4:J$999,'Growth rates'!$B$4:$B$999,Demands!$A456,'Growth rates'!$C$4:$C$999,$W456)</f>
        <v>1.6795754476241653</v>
      </c>
      <c r="AF456" s="2">
        <f>SUMIFS('Growth rates'!K$4:K$999,'Growth rates'!$B$4:$B$999,Demands!$A456,'Growth rates'!$C$4:$C$999,$W456)</f>
        <v>1.7544211033273072</v>
      </c>
      <c r="AG456" s="2">
        <f>SUMIFS('Growth rates'!L$4:L$999,'Growth rates'!$B$4:$B$999,Demands!$A456,'Growth rates'!$C$4:$C$999,$W456)</f>
        <v>1.8211491813288785</v>
      </c>
      <c r="AH456" s="2">
        <f>SUMIFS('Growth rates'!M$4:M$999,'Growth rates'!$B$4:$B$999,Demands!$A456,'Growth rates'!$C$4:$C$999,$W456)</f>
        <v>1.884385066821046</v>
      </c>
      <c r="AI456" s="2">
        <f>SUMIFS('Growth rates'!N$4:N$999,'Growth rates'!$B$4:$B$999,Demands!$A456,'Growth rates'!$C$4:$C$999,$W456)</f>
        <v>1.9451192287164512</v>
      </c>
      <c r="AJ456" s="2">
        <f>SUMIFS('Growth rates'!O$4:O$999,'Growth rates'!$B$4:$B$999,Demands!$A456,'Growth rates'!$C$4:$C$999,$W456)</f>
        <v>1.998307243047208</v>
      </c>
      <c r="AK456" s="2">
        <f>SUMIFS('Growth rates'!P$4:P$999,'Growth rates'!$B$4:$B$999,Demands!$A456,'Growth rates'!$C$4:$C$999,$W456)</f>
        <v>2.0415837134102208</v>
      </c>
      <c r="AL456" s="2">
        <f>SUMIFS('Growth rates'!Q$4:Q$999,'Growth rates'!$B$4:$B$999,Demands!$A456,'Growth rates'!$C$4:$C$999,$W456)</f>
        <v>2.0760811771190846</v>
      </c>
      <c r="AM456" s="2">
        <f>SUMIFS('Growth rates'!R$4:R$999,'Growth rates'!$B$4:$B$999,Demands!$A456,'Growth rates'!$C$4:$C$999,$W456)</f>
        <v>2.1057376981161715</v>
      </c>
      <c r="AN456" s="2">
        <f>SUMIFS('Growth rates'!S$4:S$999,'Growth rates'!$B$4:$B$999,Demands!$A456,'Growth rates'!$C$4:$C$999,$W456)</f>
        <v>2.1345237105069801</v>
      </c>
      <c r="AO456" s="2">
        <f>SUMIFS('Growth rates'!T$4:T$999,'Growth rates'!$B$4:$B$999,Demands!$A456,'Growth rates'!$C$4:$C$999,$W456)</f>
        <v>2.16404018820168</v>
      </c>
      <c r="AP456" s="2">
        <f>SUMIFS('Growth rates'!U$4:U$999,'Growth rates'!$B$4:$B$999,Demands!$A456,'Growth rates'!$C$4:$C$999,$W456)</f>
        <v>2.1920275622590331</v>
      </c>
      <c r="AR456">
        <f>VLOOKUP(C456&amp;A456,Driver_elast!$A$2:$E$1161,5,FALSE)</f>
        <v>0.48421199999999998</v>
      </c>
      <c r="AS456">
        <f t="shared" si="160"/>
        <v>0.48421199999999998</v>
      </c>
      <c r="AT456">
        <f t="shared" si="161"/>
        <v>9.6842399999999995E-2</v>
      </c>
      <c r="AV456" s="2" cm="1">
        <f t="array" ref="AV456">TREND($AR456:$AS456,$AR$3:$AS$3,AV$1)</f>
        <v>0.48421199999999998</v>
      </c>
      <c r="AW456" s="2" cm="1">
        <f t="array" ref="AW456">TREND($AR456:$AS456,$AR$3:$AS$3,AW$1)</f>
        <v>0.48421199999999998</v>
      </c>
      <c r="AX456" s="2" cm="1">
        <f t="array" ref="AX456">TREND($AR456:$AS456,$AR$3:$AS$3,AX$1)</f>
        <v>0.48421199999999998</v>
      </c>
      <c r="AY456" s="2" cm="1">
        <f t="array" ref="AY456">TREND($AR456:$AS456,$AR$3:$AS$3,AY$1)</f>
        <v>0.48421199999999998</v>
      </c>
      <c r="AZ456" s="2" cm="1">
        <f t="array" ref="AZ456">TREND($AR456:$AS456,$AR$3:$AS$3,AZ$1)</f>
        <v>0.48421199999999998</v>
      </c>
      <c r="BA456" s="2" cm="1">
        <f t="array" ref="BA456">TREND($AR456:$AS456,$AR$3:$AS$3,BA$1)</f>
        <v>0.48421199999999998</v>
      </c>
      <c r="BB456" s="2" cm="1">
        <f t="array" ref="BB456">TREND($AR456:$AS456,$AR$3:$AS$3,BB$1)</f>
        <v>0.48421199999999998</v>
      </c>
      <c r="BC456" s="2" cm="1">
        <f t="array" ref="BC456">TREND($AR456:$AS456,$AR$3:$AS$3,BC$1)</f>
        <v>0.48421199999999998</v>
      </c>
      <c r="BD456" s="2" cm="1">
        <f t="array" ref="BD456">TREND($AR456:$AS456,$AR$3:$AS$3,BD$1)</f>
        <v>0.48421199999999998</v>
      </c>
      <c r="BE456" s="2" cm="1">
        <f t="array" ref="BE456">TREND($AR456:$AS456,$AR$3:$AS$3,BE$1)</f>
        <v>0.48421199999999998</v>
      </c>
      <c r="BF456" s="20" cm="1">
        <f t="array" ref="BF456">TREND($AS456:$AT456,$AS$3:$AT$3,BF$1)</f>
        <v>0.43579079999999948</v>
      </c>
      <c r="BG456" s="20" cm="1">
        <f t="array" ref="BG456">TREND($AS456:$AT456,$AS$3:$AT$3,BG$1)</f>
        <v>0.38736959999999954</v>
      </c>
      <c r="BH456" s="20" cm="1">
        <f t="array" ref="BH456">TREND($AS456:$AT456,$AS$3:$AT$3,BH$1)</f>
        <v>0.33894839999999959</v>
      </c>
      <c r="BI456" s="20" cm="1">
        <f t="array" ref="BI456">TREND($AS456:$AT456,$AS$3:$AT$3,BI$1)</f>
        <v>0.29052719999999965</v>
      </c>
      <c r="BJ456" s="20" cm="1">
        <f t="array" ref="BJ456">TREND($AS456:$AT456,$AS$3:$AT$3,BJ$1)</f>
        <v>0.24210599999999971</v>
      </c>
      <c r="BK456" s="20" cm="1">
        <f t="array" ref="BK456">TREND($AS456:$AT456,$AS$3:$AT$3,BK$1)</f>
        <v>0.19368479999999977</v>
      </c>
      <c r="BL456" s="20" cm="1">
        <f t="array" ref="BL456">TREND($AS456:$AT456,$AS$3:$AT$3,BL$1)</f>
        <v>0.14526359999999983</v>
      </c>
      <c r="BM456" s="20" cm="1">
        <f t="array" ref="BM456">TREND($AS456:$AT456,$AS$3:$AT$3,BM$1)</f>
        <v>9.6842399999999884E-2</v>
      </c>
    </row>
    <row r="457" spans="1:65" x14ac:dyDescent="0.35">
      <c r="A457" t="str">
        <f>IF(BYDem!B455="","\I:",BYDem!B455)</f>
        <v>EU_northeast</v>
      </c>
      <c r="B457" t="str">
        <f>BYDem!E455</f>
        <v>IMC</v>
      </c>
      <c r="C457" t="str">
        <f t="shared" si="142"/>
        <v>IMC</v>
      </c>
      <c r="D457" s="4">
        <f>SUMIFS(BYDem!$M$2:$M$2000,BYDem!$B$2:$B$2000,Demands!$A457,BYDem!$E$2:$E$2000,Demands!$B457)</f>
        <v>76.680979102226203</v>
      </c>
      <c r="E457" s="4">
        <f t="shared" si="143"/>
        <v>77.589180282512217</v>
      </c>
      <c r="F457" s="4">
        <f t="shared" si="144"/>
        <v>84.164925235848642</v>
      </c>
      <c r="G457" s="4">
        <f t="shared" si="145"/>
        <v>90.67175845995456</v>
      </c>
      <c r="H457" s="4">
        <f t="shared" si="146"/>
        <v>95.542302146716779</v>
      </c>
      <c r="I457" s="4">
        <f t="shared" si="147"/>
        <v>99.597646118691713</v>
      </c>
      <c r="J457" s="4">
        <f t="shared" si="148"/>
        <v>102.61288261294645</v>
      </c>
      <c r="K457" s="4">
        <f t="shared" si="149"/>
        <v>105.12125674185585</v>
      </c>
      <c r="L457" s="4">
        <f t="shared" si="150"/>
        <v>107.31450938919374</v>
      </c>
      <c r="M457" s="4">
        <f t="shared" si="151"/>
        <v>109.35859871627289</v>
      </c>
      <c r="N457" s="4">
        <f t="shared" si="152"/>
        <v>111.0987306611618</v>
      </c>
      <c r="O457" s="4">
        <f t="shared" si="153"/>
        <v>112.43191431063799</v>
      </c>
      <c r="P457" s="4">
        <f t="shared" si="154"/>
        <v>113.36689051901537</v>
      </c>
      <c r="Q457" s="4">
        <f t="shared" si="155"/>
        <v>113.99738429517618</v>
      </c>
      <c r="R457" s="4">
        <f t="shared" si="156"/>
        <v>114.44403097219943</v>
      </c>
      <c r="S457" s="4">
        <f t="shared" si="157"/>
        <v>114.7873150955767</v>
      </c>
      <c r="T457" s="4">
        <f t="shared" si="158"/>
        <v>115.04853246056146</v>
      </c>
      <c r="U457" s="4">
        <f t="shared" si="159"/>
        <v>115.21177421518607</v>
      </c>
      <c r="W457" s="5" t="str">
        <f>VLOOKUP(C457&amp;A457,Driver_elast!$A$2:$D$1161,4,FALSE)</f>
        <v>GDPIND</v>
      </c>
      <c r="X457" s="5">
        <v>1</v>
      </c>
      <c r="Y457" s="2">
        <f>SUMIFS('Growth rates'!D$4:D$999,'Growth rates'!$B$4:$B$999,Demands!$A457,'Growth rates'!$C$4:$C$999,$W457)</f>
        <v>1</v>
      </c>
      <c r="Z457" s="2">
        <f>SUMIFS('Growth rates'!E$4:E$999,'Growth rates'!$B$4:$B$999,Demands!$A457,'Growth rates'!$C$4:$C$999,$W457)</f>
        <v>1.0215909159948913</v>
      </c>
      <c r="AA457" s="2">
        <f>SUMIFS('Growth rates'!F$4:F$999,'Growth rates'!$B$4:$B$999,Demands!$A457,'Growth rates'!$C$4:$C$999,$W457)</f>
        <v>1.1794237935312157</v>
      </c>
      <c r="AB457" s="2">
        <f>SUMIFS('Growth rates'!G$4:G$999,'Growth rates'!$B$4:$B$999,Demands!$A457,'Growth rates'!$C$4:$C$999,$W457)</f>
        <v>1.3456444808287609</v>
      </c>
      <c r="AC457" s="2">
        <f>SUMIFS('Growth rates'!H$4:H$999,'Growth rates'!$B$4:$B$999,Demands!$A457,'Growth rates'!$C$4:$C$999,$W457)</f>
        <v>1.4774132212320321</v>
      </c>
      <c r="AD457" s="2">
        <f>SUMIFS('Growth rates'!I$4:I$999,'Growth rates'!$B$4:$B$999,Demands!$A457,'Growth rates'!$C$4:$C$999,$W457)</f>
        <v>1.5917301719183499</v>
      </c>
      <c r="AE457" s="2">
        <f>SUMIFS('Growth rates'!J$4:J$999,'Growth rates'!$B$4:$B$999,Demands!$A457,'Growth rates'!$C$4:$C$999,$W457)</f>
        <v>1.6795754476241653</v>
      </c>
      <c r="AF457" s="2">
        <f>SUMIFS('Growth rates'!K$4:K$999,'Growth rates'!$B$4:$B$999,Demands!$A457,'Growth rates'!$C$4:$C$999,$W457)</f>
        <v>1.7544211033273072</v>
      </c>
      <c r="AG457" s="2">
        <f>SUMIFS('Growth rates'!L$4:L$999,'Growth rates'!$B$4:$B$999,Demands!$A457,'Growth rates'!$C$4:$C$999,$W457)</f>
        <v>1.8211491813288785</v>
      </c>
      <c r="AH457" s="2">
        <f>SUMIFS('Growth rates'!M$4:M$999,'Growth rates'!$B$4:$B$999,Demands!$A457,'Growth rates'!$C$4:$C$999,$W457)</f>
        <v>1.884385066821046</v>
      </c>
      <c r="AI457" s="2">
        <f>SUMIFS('Growth rates'!N$4:N$999,'Growth rates'!$B$4:$B$999,Demands!$A457,'Growth rates'!$C$4:$C$999,$W457)</f>
        <v>1.9451192287164512</v>
      </c>
      <c r="AJ457" s="2">
        <f>SUMIFS('Growth rates'!O$4:O$999,'Growth rates'!$B$4:$B$999,Demands!$A457,'Growth rates'!$C$4:$C$999,$W457)</f>
        <v>1.998307243047208</v>
      </c>
      <c r="AK457" s="2">
        <f>SUMIFS('Growth rates'!P$4:P$999,'Growth rates'!$B$4:$B$999,Demands!$A457,'Growth rates'!$C$4:$C$999,$W457)</f>
        <v>2.0415837134102208</v>
      </c>
      <c r="AL457" s="2">
        <f>SUMIFS('Growth rates'!Q$4:Q$999,'Growth rates'!$B$4:$B$999,Demands!$A457,'Growth rates'!$C$4:$C$999,$W457)</f>
        <v>2.0760811771190846</v>
      </c>
      <c r="AM457" s="2">
        <f>SUMIFS('Growth rates'!R$4:R$999,'Growth rates'!$B$4:$B$999,Demands!$A457,'Growth rates'!$C$4:$C$999,$W457)</f>
        <v>2.1057376981161715</v>
      </c>
      <c r="AN457" s="2">
        <f>SUMIFS('Growth rates'!S$4:S$999,'Growth rates'!$B$4:$B$999,Demands!$A457,'Growth rates'!$C$4:$C$999,$W457)</f>
        <v>2.1345237105069801</v>
      </c>
      <c r="AO457" s="2">
        <f>SUMIFS('Growth rates'!T$4:T$999,'Growth rates'!$B$4:$B$999,Demands!$A457,'Growth rates'!$C$4:$C$999,$W457)</f>
        <v>2.16404018820168</v>
      </c>
      <c r="AP457" s="2">
        <f>SUMIFS('Growth rates'!U$4:U$999,'Growth rates'!$B$4:$B$999,Demands!$A457,'Growth rates'!$C$4:$C$999,$W457)</f>
        <v>2.1920275622590331</v>
      </c>
      <c r="AR457">
        <f>VLOOKUP(C457&amp;A457,Driver_elast!$A$2:$E$1161,5,FALSE)</f>
        <v>0.54855900000000002</v>
      </c>
      <c r="AS457">
        <f t="shared" si="160"/>
        <v>0.54855900000000002</v>
      </c>
      <c r="AT457">
        <f t="shared" si="161"/>
        <v>0.1097118</v>
      </c>
      <c r="AV457" s="2" cm="1">
        <f t="array" ref="AV457">TREND($AR457:$AS457,$AR$3:$AS$3,AV$1)</f>
        <v>0.54855900000000002</v>
      </c>
      <c r="AW457" s="2" cm="1">
        <f t="array" ref="AW457">TREND($AR457:$AS457,$AR$3:$AS$3,AW$1)</f>
        <v>0.54855900000000002</v>
      </c>
      <c r="AX457" s="2" cm="1">
        <f t="array" ref="AX457">TREND($AR457:$AS457,$AR$3:$AS$3,AX$1)</f>
        <v>0.54855900000000002</v>
      </c>
      <c r="AY457" s="2" cm="1">
        <f t="array" ref="AY457">TREND($AR457:$AS457,$AR$3:$AS$3,AY$1)</f>
        <v>0.54855900000000002</v>
      </c>
      <c r="AZ457" s="2" cm="1">
        <f t="array" ref="AZ457">TREND($AR457:$AS457,$AR$3:$AS$3,AZ$1)</f>
        <v>0.54855900000000002</v>
      </c>
      <c r="BA457" s="2" cm="1">
        <f t="array" ref="BA457">TREND($AR457:$AS457,$AR$3:$AS$3,BA$1)</f>
        <v>0.54855900000000002</v>
      </c>
      <c r="BB457" s="2" cm="1">
        <f t="array" ref="BB457">TREND($AR457:$AS457,$AR$3:$AS$3,BB$1)</f>
        <v>0.54855900000000002</v>
      </c>
      <c r="BC457" s="2" cm="1">
        <f t="array" ref="BC457">TREND($AR457:$AS457,$AR$3:$AS$3,BC$1)</f>
        <v>0.54855900000000002</v>
      </c>
      <c r="BD457" s="2" cm="1">
        <f t="array" ref="BD457">TREND($AR457:$AS457,$AR$3:$AS$3,BD$1)</f>
        <v>0.54855900000000002</v>
      </c>
      <c r="BE457" s="2" cm="1">
        <f t="array" ref="BE457">TREND($AR457:$AS457,$AR$3:$AS$3,BE$1)</f>
        <v>0.54855900000000002</v>
      </c>
      <c r="BF457" s="20" cm="1">
        <f t="array" ref="BF457">TREND($AS457:$AT457,$AS$3:$AT$3,BF$1)</f>
        <v>0.49370309999999762</v>
      </c>
      <c r="BG457" s="20" cm="1">
        <f t="array" ref="BG457">TREND($AS457:$AT457,$AS$3:$AT$3,BG$1)</f>
        <v>0.43884719999999788</v>
      </c>
      <c r="BH457" s="20" cm="1">
        <f t="array" ref="BH457">TREND($AS457:$AT457,$AS$3:$AT$3,BH$1)</f>
        <v>0.38399129999999815</v>
      </c>
      <c r="BI457" s="20" cm="1">
        <f t="array" ref="BI457">TREND($AS457:$AT457,$AS$3:$AT$3,BI$1)</f>
        <v>0.32913539999999841</v>
      </c>
      <c r="BJ457" s="20" cm="1">
        <f t="array" ref="BJ457">TREND($AS457:$AT457,$AS$3:$AT$3,BJ$1)</f>
        <v>0.27427949999999868</v>
      </c>
      <c r="BK457" s="20" cm="1">
        <f t="array" ref="BK457">TREND($AS457:$AT457,$AS$3:$AT$3,BK$1)</f>
        <v>0.21942359999999894</v>
      </c>
      <c r="BL457" s="20" cm="1">
        <f t="array" ref="BL457">TREND($AS457:$AT457,$AS$3:$AT$3,BL$1)</f>
        <v>0.16456769999999921</v>
      </c>
      <c r="BM457" s="20" cm="1">
        <f t="array" ref="BM457">TREND($AS457:$AT457,$AS$3:$AT$3,BM$1)</f>
        <v>0.10971179999999592</v>
      </c>
    </row>
    <row r="458" spans="1:65" x14ac:dyDescent="0.35">
      <c r="A458" t="str">
        <f>IF(BYDem!B456="","\I:",BYDem!B456)</f>
        <v>EU_northeast</v>
      </c>
      <c r="B458" t="str">
        <f>BYDem!E456</f>
        <v>INF</v>
      </c>
      <c r="C458" t="str">
        <f t="shared" si="142"/>
        <v>INF</v>
      </c>
      <c r="D458" s="4">
        <f>SUMIFS(BYDem!$M$2:$M$2000,BYDem!$B$2:$B$2000,Demands!$A458,BYDem!$E$2:$E$2000,Demands!$B458)</f>
        <v>1040</v>
      </c>
      <c r="E458" s="4">
        <f t="shared" si="143"/>
        <v>1061.8287975325877</v>
      </c>
      <c r="F458" s="4">
        <f t="shared" si="144"/>
        <v>1222.377220442025</v>
      </c>
      <c r="G458" s="4">
        <f t="shared" si="145"/>
        <v>1390.9977304582776</v>
      </c>
      <c r="H458" s="4">
        <f t="shared" si="146"/>
        <v>1523.3173867234011</v>
      </c>
      <c r="I458" s="4">
        <f t="shared" si="147"/>
        <v>1637.5026696454872</v>
      </c>
      <c r="J458" s="4">
        <f t="shared" si="148"/>
        <v>1724.7850513372296</v>
      </c>
      <c r="K458" s="4">
        <f t="shared" si="149"/>
        <v>1798.7629894722502</v>
      </c>
      <c r="L458" s="4">
        <f t="shared" si="150"/>
        <v>1864.3396482968374</v>
      </c>
      <c r="M458" s="4">
        <f t="shared" si="151"/>
        <v>1926.3766783502213</v>
      </c>
      <c r="N458" s="4">
        <f t="shared" si="152"/>
        <v>1979.9298716299377</v>
      </c>
      <c r="O458" s="4">
        <f t="shared" si="153"/>
        <v>2021.348114985263</v>
      </c>
      <c r="P458" s="4">
        <f t="shared" si="154"/>
        <v>2050.4888459030421</v>
      </c>
      <c r="Q458" s="4">
        <f t="shared" si="155"/>
        <v>2070.0497435450661</v>
      </c>
      <c r="R458" s="4">
        <f t="shared" si="156"/>
        <v>2083.7911437969801</v>
      </c>
      <c r="S458" s="4">
        <f t="shared" si="157"/>
        <v>2094.3065246732358</v>
      </c>
      <c r="T458" s="4">
        <f t="shared" si="158"/>
        <v>2102.3055182262488</v>
      </c>
      <c r="U458" s="4">
        <f t="shared" si="159"/>
        <v>2107.2843482268136</v>
      </c>
      <c r="W458" s="5" t="str">
        <f>VLOOKUP(C458&amp;A458,Driver_elast!$A$2:$D$1161,4,FALSE)</f>
        <v>GDP</v>
      </c>
      <c r="X458" s="5">
        <v>1</v>
      </c>
      <c r="Y458" s="2">
        <f>SUMIFS('Growth rates'!D$4:D$999,'Growth rates'!$B$4:$B$999,Demands!$A458,'Growth rates'!$C$4:$C$999,$W458)</f>
        <v>1</v>
      </c>
      <c r="Z458" s="2">
        <f>SUMIFS('Growth rates'!E$4:E$999,'Growth rates'!$B$4:$B$999,Demands!$A458,'Growth rates'!$C$4:$C$999,$W458)</f>
        <v>1.0212751450713327</v>
      </c>
      <c r="AA458" s="2">
        <f>SUMIFS('Growth rates'!F$4:F$999,'Growth rates'!$B$4:$B$999,Demands!$A458,'Growth rates'!$C$4:$C$999,$W458)</f>
        <v>1.1777953340341945</v>
      </c>
      <c r="AB458" s="2">
        <f>SUMIFS('Growth rates'!G$4:G$999,'Growth rates'!$B$4:$B$999,Demands!$A458,'Growth rates'!$C$4:$C$999,$W458)</f>
        <v>1.3424791936315432</v>
      </c>
      <c r="AC458" s="2">
        <f>SUMIFS('Growth rates'!H$4:H$999,'Growth rates'!$B$4:$B$999,Demands!$A458,'Growth rates'!$C$4:$C$999,$W458)</f>
        <v>1.4719230857662617</v>
      </c>
      <c r="AD458" s="2">
        <f>SUMIFS('Growth rates'!I$4:I$999,'Growth rates'!$B$4:$B$999,Demands!$A458,'Growth rates'!$C$4:$C$999,$W458)</f>
        <v>1.5837589007339941</v>
      </c>
      <c r="AE458" s="2">
        <f>SUMIFS('Growth rates'!J$4:J$999,'Growth rates'!$B$4:$B$999,Demands!$A458,'Growth rates'!$C$4:$C$999,$W458)</f>
        <v>1.6693265689113082</v>
      </c>
      <c r="AF458" s="2">
        <f>SUMIFS('Growth rates'!K$4:K$999,'Growth rates'!$B$4:$B$999,Demands!$A458,'Growth rates'!$C$4:$C$999,$W458)</f>
        <v>1.7419011613564515</v>
      </c>
      <c r="AG458" s="2">
        <f>SUMIFS('Growth rates'!L$4:L$999,'Growth rates'!$B$4:$B$999,Demands!$A458,'Growth rates'!$C$4:$C$999,$W458)</f>
        <v>1.8062698864741367</v>
      </c>
      <c r="AH458" s="2">
        <f>SUMIFS('Growth rates'!M$4:M$999,'Growth rates'!$B$4:$B$999,Demands!$A458,'Growth rates'!$C$4:$C$999,$W458)</f>
        <v>1.8671933606295343</v>
      </c>
      <c r="AI458" s="2">
        <f>SUMIFS('Growth rates'!N$4:N$999,'Growth rates'!$B$4:$B$999,Demands!$A458,'Growth rates'!$C$4:$C$999,$W458)</f>
        <v>1.9256544632263</v>
      </c>
      <c r="AJ458" s="2">
        <f>SUMIFS('Growth rates'!O$4:O$999,'Growth rates'!$B$4:$B$999,Demands!$A458,'Growth rates'!$C$4:$C$999,$W458)</f>
        <v>1.9766939498997251</v>
      </c>
      <c r="AK458" s="2">
        <f>SUMIFS('Growth rates'!P$4:P$999,'Growth rates'!$B$4:$B$999,Demands!$A458,'Growth rates'!$C$4:$C$999,$W458)</f>
        <v>2.0179584679028051</v>
      </c>
      <c r="AL458" s="2">
        <f>SUMIFS('Growth rates'!Q$4:Q$999,'Growth rates'!$B$4:$B$999,Demands!$A458,'Growth rates'!$C$4:$C$999,$W458)</f>
        <v>2.0504798054707654</v>
      </c>
      <c r="AM458" s="2">
        <f>SUMIFS('Growth rates'!R$4:R$999,'Growth rates'!$B$4:$B$999,Demands!$A458,'Growth rates'!$C$4:$C$999,$W458)</f>
        <v>2.078073621010577</v>
      </c>
      <c r="AN458" s="2">
        <f>SUMIFS('Growth rates'!S$4:S$999,'Growth rates'!$B$4:$B$999,Demands!$A458,'Growth rates'!$C$4:$C$999,$W458)</f>
        <v>2.1046470632260283</v>
      </c>
      <c r="AO458" s="2">
        <f>SUMIFS('Growth rates'!T$4:T$999,'Growth rates'!$B$4:$B$999,Demands!$A458,'Growth rates'!$C$4:$C$999,$W458)</f>
        <v>2.1318070266480365</v>
      </c>
      <c r="AP458" s="2">
        <f>SUMIFS('Growth rates'!U$4:U$999,'Growth rates'!$B$4:$B$999,Demands!$A458,'Growth rates'!$C$4:$C$999,$W458)</f>
        <v>2.1573943830241955</v>
      </c>
      <c r="AR458">
        <f>VLOOKUP(C458&amp;A458,Driver_elast!$A$2:$E$1161,5,FALSE)</f>
        <v>0.98656100000000002</v>
      </c>
      <c r="AS458">
        <f t="shared" si="160"/>
        <v>0.98656100000000002</v>
      </c>
      <c r="AT458">
        <f t="shared" si="161"/>
        <v>0.19731219999999999</v>
      </c>
      <c r="AV458" s="2" cm="1">
        <f t="array" ref="AV458">TREND($AR458:$AS458,$AR$3:$AS$3,AV$1)</f>
        <v>0.98656100000000002</v>
      </c>
      <c r="AW458" s="2" cm="1">
        <f t="array" ref="AW458">TREND($AR458:$AS458,$AR$3:$AS$3,AW$1)</f>
        <v>0.98656100000000002</v>
      </c>
      <c r="AX458" s="2" cm="1">
        <f t="array" ref="AX458">TREND($AR458:$AS458,$AR$3:$AS$3,AX$1)</f>
        <v>0.98656100000000002</v>
      </c>
      <c r="AY458" s="2" cm="1">
        <f t="array" ref="AY458">TREND($AR458:$AS458,$AR$3:$AS$3,AY$1)</f>
        <v>0.98656100000000002</v>
      </c>
      <c r="AZ458" s="2" cm="1">
        <f t="array" ref="AZ458">TREND($AR458:$AS458,$AR$3:$AS$3,AZ$1)</f>
        <v>0.98656100000000002</v>
      </c>
      <c r="BA458" s="2" cm="1">
        <f t="array" ref="BA458">TREND($AR458:$AS458,$AR$3:$AS$3,BA$1)</f>
        <v>0.98656100000000002</v>
      </c>
      <c r="BB458" s="2" cm="1">
        <f t="array" ref="BB458">TREND($AR458:$AS458,$AR$3:$AS$3,BB$1)</f>
        <v>0.98656100000000002</v>
      </c>
      <c r="BC458" s="2" cm="1">
        <f t="array" ref="BC458">TREND($AR458:$AS458,$AR$3:$AS$3,BC$1)</f>
        <v>0.98656100000000002</v>
      </c>
      <c r="BD458" s="2" cm="1">
        <f t="array" ref="BD458">TREND($AR458:$AS458,$AR$3:$AS$3,BD$1)</f>
        <v>0.98656100000000002</v>
      </c>
      <c r="BE458" s="2" cm="1">
        <f t="array" ref="BE458">TREND($AR458:$AS458,$AR$3:$AS$3,BE$1)</f>
        <v>0.98656100000000002</v>
      </c>
      <c r="BF458" s="20" cm="1">
        <f t="array" ref="BF458">TREND($AS458:$AT458,$AS$3:$AT$3,BF$1)</f>
        <v>0.88790489999999522</v>
      </c>
      <c r="BG458" s="20" cm="1">
        <f t="array" ref="BG458">TREND($AS458:$AT458,$AS$3:$AT$3,BG$1)</f>
        <v>0.78924879999999575</v>
      </c>
      <c r="BH458" s="20" cm="1">
        <f t="array" ref="BH458">TREND($AS458:$AT458,$AS$3:$AT$3,BH$1)</f>
        <v>0.69059269999999628</v>
      </c>
      <c r="BI458" s="20" cm="1">
        <f t="array" ref="BI458">TREND($AS458:$AT458,$AS$3:$AT$3,BI$1)</f>
        <v>0.59193659999999682</v>
      </c>
      <c r="BJ458" s="20" cm="1">
        <f t="array" ref="BJ458">TREND($AS458:$AT458,$AS$3:$AT$3,BJ$1)</f>
        <v>0.49328049999999735</v>
      </c>
      <c r="BK458" s="20" cm="1">
        <f t="array" ref="BK458">TREND($AS458:$AT458,$AS$3:$AT$3,BK$1)</f>
        <v>0.39462439999999788</v>
      </c>
      <c r="BL458" s="20" cm="1">
        <f t="array" ref="BL458">TREND($AS458:$AT458,$AS$3:$AT$3,BL$1)</f>
        <v>0.29596829999999841</v>
      </c>
      <c r="BM458" s="20" cm="1">
        <f t="array" ref="BM458">TREND($AS458:$AT458,$AS$3:$AT$3,BM$1)</f>
        <v>0.19731219999999183</v>
      </c>
    </row>
    <row r="459" spans="1:65" x14ac:dyDescent="0.35">
      <c r="A459" t="str">
        <f>IF(BYDem!B457="","\I:",BYDem!B457)</f>
        <v>EU_northeast</v>
      </c>
      <c r="B459" t="str">
        <f>BYDem!E457</f>
        <v>INM</v>
      </c>
      <c r="C459" t="str">
        <f t="shared" si="142"/>
        <v>INM</v>
      </c>
      <c r="D459" s="4">
        <f>SUMIFS(BYDem!$M$2:$M$2000,BYDem!$B$2:$B$2000,Demands!$A459,BYDem!$E$2:$E$2000,Demands!$B459)</f>
        <v>21.640999999999998</v>
      </c>
      <c r="E459" s="4">
        <f t="shared" si="143"/>
        <v>22.110497734393103</v>
      </c>
      <c r="F459" s="4">
        <f t="shared" si="144"/>
        <v>25.540891604184669</v>
      </c>
      <c r="G459" s="4">
        <f t="shared" si="145"/>
        <v>29.153459445972551</v>
      </c>
      <c r="H459" s="4">
        <f t="shared" si="146"/>
        <v>32.016823194278487</v>
      </c>
      <c r="I459" s="4">
        <f t="shared" si="147"/>
        <v>34.500131799559021</v>
      </c>
      <c r="J459" s="4">
        <f t="shared" si="148"/>
        <v>36.40758022896275</v>
      </c>
      <c r="K459" s="4">
        <f t="shared" si="149"/>
        <v>38.031935834899535</v>
      </c>
      <c r="L459" s="4">
        <f t="shared" si="150"/>
        <v>39.479321914702645</v>
      </c>
      <c r="M459" s="4">
        <f t="shared" si="151"/>
        <v>40.850165064457613</v>
      </c>
      <c r="N459" s="4">
        <f t="shared" si="152"/>
        <v>42.035114215215756</v>
      </c>
      <c r="O459" s="4">
        <f t="shared" si="153"/>
        <v>42.95465240054304</v>
      </c>
      <c r="P459" s="4">
        <f t="shared" si="154"/>
        <v>43.605827550722481</v>
      </c>
      <c r="Q459" s="4">
        <f t="shared" si="155"/>
        <v>44.047922707598502</v>
      </c>
      <c r="R459" s="4">
        <f t="shared" si="156"/>
        <v>44.362531827668818</v>
      </c>
      <c r="S459" s="4">
        <f t="shared" si="157"/>
        <v>44.605111022982911</v>
      </c>
      <c r="T459" s="4">
        <f t="shared" si="158"/>
        <v>44.7901526448818</v>
      </c>
      <c r="U459" s="4">
        <f t="shared" si="159"/>
        <v>44.906006200928744</v>
      </c>
      <c r="W459" s="5" t="str">
        <f>VLOOKUP(C459&amp;A459,Driver_elast!$A$2:$D$1161,4,FALSE)</f>
        <v>GDPIND</v>
      </c>
      <c r="X459" s="5">
        <v>1</v>
      </c>
      <c r="Y459" s="2">
        <f>SUMIFS('Growth rates'!D$4:D$999,'Growth rates'!$B$4:$B$999,Demands!$A459,'Growth rates'!$C$4:$C$999,$W459)</f>
        <v>1</v>
      </c>
      <c r="Z459" s="2">
        <f>SUMIFS('Growth rates'!E$4:E$999,'Growth rates'!$B$4:$B$999,Demands!$A459,'Growth rates'!$C$4:$C$999,$W459)</f>
        <v>1.0215909159948913</v>
      </c>
      <c r="AA459" s="2">
        <f>SUMIFS('Growth rates'!F$4:F$999,'Growth rates'!$B$4:$B$999,Demands!$A459,'Growth rates'!$C$4:$C$999,$W459)</f>
        <v>1.1794237935312157</v>
      </c>
      <c r="AB459" s="2">
        <f>SUMIFS('Growth rates'!G$4:G$999,'Growth rates'!$B$4:$B$999,Demands!$A459,'Growth rates'!$C$4:$C$999,$W459)</f>
        <v>1.3456444808287609</v>
      </c>
      <c r="AC459" s="2">
        <f>SUMIFS('Growth rates'!H$4:H$999,'Growth rates'!$B$4:$B$999,Demands!$A459,'Growth rates'!$C$4:$C$999,$W459)</f>
        <v>1.4774132212320321</v>
      </c>
      <c r="AD459" s="2">
        <f>SUMIFS('Growth rates'!I$4:I$999,'Growth rates'!$B$4:$B$999,Demands!$A459,'Growth rates'!$C$4:$C$999,$W459)</f>
        <v>1.5917301719183499</v>
      </c>
      <c r="AE459" s="2">
        <f>SUMIFS('Growth rates'!J$4:J$999,'Growth rates'!$B$4:$B$999,Demands!$A459,'Growth rates'!$C$4:$C$999,$W459)</f>
        <v>1.6795754476241653</v>
      </c>
      <c r="AF459" s="2">
        <f>SUMIFS('Growth rates'!K$4:K$999,'Growth rates'!$B$4:$B$999,Demands!$A459,'Growth rates'!$C$4:$C$999,$W459)</f>
        <v>1.7544211033273072</v>
      </c>
      <c r="AG459" s="2">
        <f>SUMIFS('Growth rates'!L$4:L$999,'Growth rates'!$B$4:$B$999,Demands!$A459,'Growth rates'!$C$4:$C$999,$W459)</f>
        <v>1.8211491813288785</v>
      </c>
      <c r="AH459" s="2">
        <f>SUMIFS('Growth rates'!M$4:M$999,'Growth rates'!$B$4:$B$999,Demands!$A459,'Growth rates'!$C$4:$C$999,$W459)</f>
        <v>1.884385066821046</v>
      </c>
      <c r="AI459" s="2">
        <f>SUMIFS('Growth rates'!N$4:N$999,'Growth rates'!$B$4:$B$999,Demands!$A459,'Growth rates'!$C$4:$C$999,$W459)</f>
        <v>1.9451192287164512</v>
      </c>
      <c r="AJ459" s="2">
        <f>SUMIFS('Growth rates'!O$4:O$999,'Growth rates'!$B$4:$B$999,Demands!$A459,'Growth rates'!$C$4:$C$999,$W459)</f>
        <v>1.998307243047208</v>
      </c>
      <c r="AK459" s="2">
        <f>SUMIFS('Growth rates'!P$4:P$999,'Growth rates'!$B$4:$B$999,Demands!$A459,'Growth rates'!$C$4:$C$999,$W459)</f>
        <v>2.0415837134102208</v>
      </c>
      <c r="AL459" s="2">
        <f>SUMIFS('Growth rates'!Q$4:Q$999,'Growth rates'!$B$4:$B$999,Demands!$A459,'Growth rates'!$C$4:$C$999,$W459)</f>
        <v>2.0760811771190846</v>
      </c>
      <c r="AM459" s="2">
        <f>SUMIFS('Growth rates'!R$4:R$999,'Growth rates'!$B$4:$B$999,Demands!$A459,'Growth rates'!$C$4:$C$999,$W459)</f>
        <v>2.1057376981161715</v>
      </c>
      <c r="AN459" s="2">
        <f>SUMIFS('Growth rates'!S$4:S$999,'Growth rates'!$B$4:$B$999,Demands!$A459,'Growth rates'!$C$4:$C$999,$W459)</f>
        <v>2.1345237105069801</v>
      </c>
      <c r="AO459" s="2">
        <f>SUMIFS('Growth rates'!T$4:T$999,'Growth rates'!$B$4:$B$999,Demands!$A459,'Growth rates'!$C$4:$C$999,$W459)</f>
        <v>2.16404018820168</v>
      </c>
      <c r="AP459" s="2">
        <f>SUMIFS('Growth rates'!U$4:U$999,'Growth rates'!$B$4:$B$999,Demands!$A459,'Growth rates'!$C$4:$C$999,$W459)</f>
        <v>2.1920275622590331</v>
      </c>
      <c r="AR459">
        <f>VLOOKUP(C459&amp;A459,Driver_elast!$A$2:$E$1161,5,FALSE)</f>
        <v>1.0049330000000001</v>
      </c>
      <c r="AS459">
        <f t="shared" si="160"/>
        <v>1</v>
      </c>
      <c r="AT459">
        <f t="shared" si="161"/>
        <v>0.2</v>
      </c>
      <c r="AV459" s="2" cm="1">
        <f t="array" ref="AV459">TREND($AR459:$AS459,$AR$3:$AS$3,AV$1)</f>
        <v>1.0049330000000003</v>
      </c>
      <c r="AW459" s="2" cm="1">
        <f t="array" ref="AW459">TREND($AR459:$AS459,$AR$3:$AS$3,AW$1)</f>
        <v>1.0048126829268296</v>
      </c>
      <c r="AX459" s="2" cm="1">
        <f t="array" ref="AX459">TREND($AR459:$AS459,$AR$3:$AS$3,AX$1)</f>
        <v>1.0042110975609759</v>
      </c>
      <c r="AY459" s="2" cm="1">
        <f t="array" ref="AY459">TREND($AR459:$AS459,$AR$3:$AS$3,AY$1)</f>
        <v>1.0036095121951223</v>
      </c>
      <c r="AZ459" s="2" cm="1">
        <f t="array" ref="AZ459">TREND($AR459:$AS459,$AR$3:$AS$3,AZ$1)</f>
        <v>1.0030079268292684</v>
      </c>
      <c r="BA459" s="2" cm="1">
        <f t="array" ref="BA459">TREND($AR459:$AS459,$AR$3:$AS$3,BA$1)</f>
        <v>1.0024063414634148</v>
      </c>
      <c r="BB459" s="2" cm="1">
        <f t="array" ref="BB459">TREND($AR459:$AS459,$AR$3:$AS$3,BB$1)</f>
        <v>1.0018047560975611</v>
      </c>
      <c r="BC459" s="2" cm="1">
        <f t="array" ref="BC459">TREND($AR459:$AS459,$AR$3:$AS$3,BC$1)</f>
        <v>1.0012031707317075</v>
      </c>
      <c r="BD459" s="2" cm="1">
        <f t="array" ref="BD459">TREND($AR459:$AS459,$AR$3:$AS$3,BD$1)</f>
        <v>1.0006015853658539</v>
      </c>
      <c r="BE459" s="2" cm="1">
        <f t="array" ref="BE459">TREND($AR459:$AS459,$AR$3:$AS$3,BE$1)</f>
        <v>1.0000000000000002</v>
      </c>
      <c r="BF459" s="20" cm="1">
        <f t="array" ref="BF459">TREND($AS459:$AT459,$AS$3:$AT$3,BF$1)</f>
        <v>0.90000000000000568</v>
      </c>
      <c r="BG459" s="20" cm="1">
        <f t="array" ref="BG459">TREND($AS459:$AT459,$AS$3:$AT$3,BG$1)</f>
        <v>0.80000000000000426</v>
      </c>
      <c r="BH459" s="20" cm="1">
        <f t="array" ref="BH459">TREND($AS459:$AT459,$AS$3:$AT$3,BH$1)</f>
        <v>0.70000000000000284</v>
      </c>
      <c r="BI459" s="20" cm="1">
        <f t="array" ref="BI459">TREND($AS459:$AT459,$AS$3:$AT$3,BI$1)</f>
        <v>0.60000000000000142</v>
      </c>
      <c r="BJ459" s="20" cm="1">
        <f t="array" ref="BJ459">TREND($AS459:$AT459,$AS$3:$AT$3,BJ$1)</f>
        <v>0.5</v>
      </c>
      <c r="BK459" s="20" cm="1">
        <f t="array" ref="BK459">TREND($AS459:$AT459,$AS$3:$AT$3,BK$1)</f>
        <v>0.40000000000000568</v>
      </c>
      <c r="BL459" s="20" cm="1">
        <f t="array" ref="BL459">TREND($AS459:$AT459,$AS$3:$AT$3,BL$1)</f>
        <v>0.30000000000000426</v>
      </c>
      <c r="BM459" s="20" cm="1">
        <f t="array" ref="BM459">TREND($AS459:$AT459,$AS$3:$AT$3,BM$1)</f>
        <v>0.20000000000000284</v>
      </c>
    </row>
    <row r="460" spans="1:65" x14ac:dyDescent="0.35">
      <c r="A460" t="str">
        <f>IF(BYDem!B458="","\I:",BYDem!B458)</f>
        <v>EU_northeast</v>
      </c>
      <c r="B460" t="str">
        <f>BYDem!E458</f>
        <v>IOI</v>
      </c>
      <c r="C460" t="str">
        <f t="shared" si="142"/>
        <v>IOI</v>
      </c>
      <c r="D460" s="4">
        <f>SUMIFS(BYDem!$M$2:$M$2000,BYDem!$B$2:$B$2000,Demands!$A460,BYDem!$E$2:$E$2000,Demands!$B460)</f>
        <v>182.886232215055</v>
      </c>
      <c r="E460" s="4">
        <f t="shared" si="143"/>
        <v>185.05231686734334</v>
      </c>
      <c r="F460" s="4">
        <f t="shared" si="144"/>
        <v>200.73564841322269</v>
      </c>
      <c r="G460" s="4">
        <f t="shared" si="145"/>
        <v>216.25462360030298</v>
      </c>
      <c r="H460" s="4">
        <f t="shared" si="146"/>
        <v>227.87100349189598</v>
      </c>
      <c r="I460" s="4">
        <f t="shared" si="147"/>
        <v>237.54310976980082</v>
      </c>
      <c r="J460" s="4">
        <f t="shared" si="148"/>
        <v>244.73453126868947</v>
      </c>
      <c r="K460" s="4">
        <f t="shared" si="149"/>
        <v>250.71707216465776</v>
      </c>
      <c r="L460" s="4">
        <f t="shared" si="150"/>
        <v>255.94803970919813</v>
      </c>
      <c r="M460" s="4">
        <f t="shared" si="151"/>
        <v>260.82324865563243</v>
      </c>
      <c r="N460" s="4">
        <f t="shared" si="152"/>
        <v>264.97351093297658</v>
      </c>
      <c r="O460" s="4">
        <f t="shared" si="153"/>
        <v>268.15319039662</v>
      </c>
      <c r="P460" s="4">
        <f t="shared" si="154"/>
        <v>270.38313422314445</v>
      </c>
      <c r="Q460" s="4">
        <f t="shared" si="155"/>
        <v>271.88687912190699</v>
      </c>
      <c r="R460" s="4">
        <f t="shared" si="156"/>
        <v>272.95214366141244</v>
      </c>
      <c r="S460" s="4">
        <f t="shared" si="157"/>
        <v>273.77088568373352</v>
      </c>
      <c r="T460" s="4">
        <f t="shared" si="158"/>
        <v>274.39389624294301</v>
      </c>
      <c r="U460" s="4">
        <f t="shared" si="159"/>
        <v>274.7832322920259</v>
      </c>
      <c r="W460" s="5" t="str">
        <f>VLOOKUP(C460&amp;A460,Driver_elast!$A$2:$D$1161,4,FALSE)</f>
        <v>GDPIND</v>
      </c>
      <c r="X460" s="5">
        <v>1</v>
      </c>
      <c r="Y460" s="2">
        <f>SUMIFS('Growth rates'!D$4:D$999,'Growth rates'!$B$4:$B$999,Demands!$A460,'Growth rates'!$C$4:$C$999,$W460)</f>
        <v>1</v>
      </c>
      <c r="Z460" s="2">
        <f>SUMIFS('Growth rates'!E$4:E$999,'Growth rates'!$B$4:$B$999,Demands!$A460,'Growth rates'!$C$4:$C$999,$W460)</f>
        <v>1.0215909159948913</v>
      </c>
      <c r="AA460" s="2">
        <f>SUMIFS('Growth rates'!F$4:F$999,'Growth rates'!$B$4:$B$999,Demands!$A460,'Growth rates'!$C$4:$C$999,$W460)</f>
        <v>1.1794237935312157</v>
      </c>
      <c r="AB460" s="2">
        <f>SUMIFS('Growth rates'!G$4:G$999,'Growth rates'!$B$4:$B$999,Demands!$A460,'Growth rates'!$C$4:$C$999,$W460)</f>
        <v>1.3456444808287609</v>
      </c>
      <c r="AC460" s="2">
        <f>SUMIFS('Growth rates'!H$4:H$999,'Growth rates'!$B$4:$B$999,Demands!$A460,'Growth rates'!$C$4:$C$999,$W460)</f>
        <v>1.4774132212320321</v>
      </c>
      <c r="AD460" s="2">
        <f>SUMIFS('Growth rates'!I$4:I$999,'Growth rates'!$B$4:$B$999,Demands!$A460,'Growth rates'!$C$4:$C$999,$W460)</f>
        <v>1.5917301719183499</v>
      </c>
      <c r="AE460" s="2">
        <f>SUMIFS('Growth rates'!J$4:J$999,'Growth rates'!$B$4:$B$999,Demands!$A460,'Growth rates'!$C$4:$C$999,$W460)</f>
        <v>1.6795754476241653</v>
      </c>
      <c r="AF460" s="2">
        <f>SUMIFS('Growth rates'!K$4:K$999,'Growth rates'!$B$4:$B$999,Demands!$A460,'Growth rates'!$C$4:$C$999,$W460)</f>
        <v>1.7544211033273072</v>
      </c>
      <c r="AG460" s="2">
        <f>SUMIFS('Growth rates'!L$4:L$999,'Growth rates'!$B$4:$B$999,Demands!$A460,'Growth rates'!$C$4:$C$999,$W460)</f>
        <v>1.8211491813288785</v>
      </c>
      <c r="AH460" s="2">
        <f>SUMIFS('Growth rates'!M$4:M$999,'Growth rates'!$B$4:$B$999,Demands!$A460,'Growth rates'!$C$4:$C$999,$W460)</f>
        <v>1.884385066821046</v>
      </c>
      <c r="AI460" s="2">
        <f>SUMIFS('Growth rates'!N$4:N$999,'Growth rates'!$B$4:$B$999,Demands!$A460,'Growth rates'!$C$4:$C$999,$W460)</f>
        <v>1.9451192287164512</v>
      </c>
      <c r="AJ460" s="2">
        <f>SUMIFS('Growth rates'!O$4:O$999,'Growth rates'!$B$4:$B$999,Demands!$A460,'Growth rates'!$C$4:$C$999,$W460)</f>
        <v>1.998307243047208</v>
      </c>
      <c r="AK460" s="2">
        <f>SUMIFS('Growth rates'!P$4:P$999,'Growth rates'!$B$4:$B$999,Demands!$A460,'Growth rates'!$C$4:$C$999,$W460)</f>
        <v>2.0415837134102208</v>
      </c>
      <c r="AL460" s="2">
        <f>SUMIFS('Growth rates'!Q$4:Q$999,'Growth rates'!$B$4:$B$999,Demands!$A460,'Growth rates'!$C$4:$C$999,$W460)</f>
        <v>2.0760811771190846</v>
      </c>
      <c r="AM460" s="2">
        <f>SUMIFS('Growth rates'!R$4:R$999,'Growth rates'!$B$4:$B$999,Demands!$A460,'Growth rates'!$C$4:$C$999,$W460)</f>
        <v>2.1057376981161715</v>
      </c>
      <c r="AN460" s="2">
        <f>SUMIFS('Growth rates'!S$4:S$999,'Growth rates'!$B$4:$B$999,Demands!$A460,'Growth rates'!$C$4:$C$999,$W460)</f>
        <v>2.1345237105069801</v>
      </c>
      <c r="AO460" s="2">
        <f>SUMIFS('Growth rates'!T$4:T$999,'Growth rates'!$B$4:$B$999,Demands!$A460,'Growth rates'!$C$4:$C$999,$W460)</f>
        <v>2.16404018820168</v>
      </c>
      <c r="AP460" s="2">
        <f>SUMIFS('Growth rates'!U$4:U$999,'Growth rates'!$B$4:$B$999,Demands!$A460,'Growth rates'!$C$4:$C$999,$W460)</f>
        <v>2.1920275622590331</v>
      </c>
      <c r="AR460">
        <f>VLOOKUP(C460&amp;A460,Driver_elast!$A$2:$E$1161,5,FALSE)</f>
        <v>0.54855900000000002</v>
      </c>
      <c r="AS460">
        <f t="shared" si="160"/>
        <v>0.54855900000000002</v>
      </c>
      <c r="AT460">
        <f t="shared" si="161"/>
        <v>0.1097118</v>
      </c>
      <c r="AV460" s="2" cm="1">
        <f t="array" ref="AV460">TREND($AR460:$AS460,$AR$3:$AS$3,AV$1)</f>
        <v>0.54855900000000002</v>
      </c>
      <c r="AW460" s="2" cm="1">
        <f t="array" ref="AW460">TREND($AR460:$AS460,$AR$3:$AS$3,AW$1)</f>
        <v>0.54855900000000002</v>
      </c>
      <c r="AX460" s="2" cm="1">
        <f t="array" ref="AX460">TREND($AR460:$AS460,$AR$3:$AS$3,AX$1)</f>
        <v>0.54855900000000002</v>
      </c>
      <c r="AY460" s="2" cm="1">
        <f t="array" ref="AY460">TREND($AR460:$AS460,$AR$3:$AS$3,AY$1)</f>
        <v>0.54855900000000002</v>
      </c>
      <c r="AZ460" s="2" cm="1">
        <f t="array" ref="AZ460">TREND($AR460:$AS460,$AR$3:$AS$3,AZ$1)</f>
        <v>0.54855900000000002</v>
      </c>
      <c r="BA460" s="2" cm="1">
        <f t="array" ref="BA460">TREND($AR460:$AS460,$AR$3:$AS$3,BA$1)</f>
        <v>0.54855900000000002</v>
      </c>
      <c r="BB460" s="2" cm="1">
        <f t="array" ref="BB460">TREND($AR460:$AS460,$AR$3:$AS$3,BB$1)</f>
        <v>0.54855900000000002</v>
      </c>
      <c r="BC460" s="2" cm="1">
        <f t="array" ref="BC460">TREND($AR460:$AS460,$AR$3:$AS$3,BC$1)</f>
        <v>0.54855900000000002</v>
      </c>
      <c r="BD460" s="2" cm="1">
        <f t="array" ref="BD460">TREND($AR460:$AS460,$AR$3:$AS$3,BD$1)</f>
        <v>0.54855900000000002</v>
      </c>
      <c r="BE460" s="2" cm="1">
        <f t="array" ref="BE460">TREND($AR460:$AS460,$AR$3:$AS$3,BE$1)</f>
        <v>0.54855900000000002</v>
      </c>
      <c r="BF460" s="20" cm="1">
        <f t="array" ref="BF460">TREND($AS460:$AT460,$AS$3:$AT$3,BF$1)</f>
        <v>0.49370309999999762</v>
      </c>
      <c r="BG460" s="20" cm="1">
        <f t="array" ref="BG460">TREND($AS460:$AT460,$AS$3:$AT$3,BG$1)</f>
        <v>0.43884719999999788</v>
      </c>
      <c r="BH460" s="20" cm="1">
        <f t="array" ref="BH460">TREND($AS460:$AT460,$AS$3:$AT$3,BH$1)</f>
        <v>0.38399129999999815</v>
      </c>
      <c r="BI460" s="20" cm="1">
        <f t="array" ref="BI460">TREND($AS460:$AT460,$AS$3:$AT$3,BI$1)</f>
        <v>0.32913539999999841</v>
      </c>
      <c r="BJ460" s="20" cm="1">
        <f t="array" ref="BJ460">TREND($AS460:$AT460,$AS$3:$AT$3,BJ$1)</f>
        <v>0.27427949999999868</v>
      </c>
      <c r="BK460" s="20" cm="1">
        <f t="array" ref="BK460">TREND($AS460:$AT460,$AS$3:$AT$3,BK$1)</f>
        <v>0.21942359999999894</v>
      </c>
      <c r="BL460" s="20" cm="1">
        <f t="array" ref="BL460">TREND($AS460:$AT460,$AS$3:$AT$3,BL$1)</f>
        <v>0.16456769999999921</v>
      </c>
      <c r="BM460" s="20" cm="1">
        <f t="array" ref="BM460">TREND($AS460:$AT460,$AS$3:$AT$3,BM$1)</f>
        <v>0.10971179999999592</v>
      </c>
    </row>
    <row r="461" spans="1:65" x14ac:dyDescent="0.35">
      <c r="A461" t="str">
        <f>IF(BYDem!B459="","\I:",BYDem!B459)</f>
        <v>EU_northeast</v>
      </c>
      <c r="B461" t="str">
        <f>BYDem!E459</f>
        <v>ITM</v>
      </c>
      <c r="C461" t="str">
        <f t="shared" si="142"/>
        <v>ITM</v>
      </c>
      <c r="D461" s="4">
        <f>SUMIFS(BYDem!$M$2:$M$2000,BYDem!$B$2:$B$2000,Demands!$A461,BYDem!$E$2:$E$2000,Demands!$B461)</f>
        <v>166.67117444069399</v>
      </c>
      <c r="E461" s="4">
        <f t="shared" si="143"/>
        <v>168.64520971148644</v>
      </c>
      <c r="F461" s="4">
        <f t="shared" si="144"/>
        <v>182.93802583129559</v>
      </c>
      <c r="G461" s="4">
        <f t="shared" si="145"/>
        <v>197.0810577545796</v>
      </c>
      <c r="H461" s="4">
        <f t="shared" si="146"/>
        <v>207.66750625773648</v>
      </c>
      <c r="I461" s="4">
        <f t="shared" si="147"/>
        <v>216.48206432002951</v>
      </c>
      <c r="J461" s="4">
        <f t="shared" si="148"/>
        <v>223.03588005892229</v>
      </c>
      <c r="K461" s="4">
        <f t="shared" si="149"/>
        <v>228.48799695801185</v>
      </c>
      <c r="L461" s="4">
        <f t="shared" si="150"/>
        <v>233.25517649662515</v>
      </c>
      <c r="M461" s="4">
        <f t="shared" si="151"/>
        <v>237.69813970333882</v>
      </c>
      <c r="N461" s="4">
        <f t="shared" si="152"/>
        <v>241.48043145720067</v>
      </c>
      <c r="O461" s="4">
        <f t="shared" si="153"/>
        <v>244.37819420364525</v>
      </c>
      <c r="P461" s="4">
        <f t="shared" si="154"/>
        <v>246.41042676703776</v>
      </c>
      <c r="Q461" s="4">
        <f t="shared" si="155"/>
        <v>247.78084664665582</v>
      </c>
      <c r="R461" s="4">
        <f t="shared" si="156"/>
        <v>248.75166270940142</v>
      </c>
      <c r="S461" s="4">
        <f t="shared" si="157"/>
        <v>249.49781343256655</v>
      </c>
      <c r="T461" s="4">
        <f t="shared" si="158"/>
        <v>250.06558663416158</v>
      </c>
      <c r="U461" s="4">
        <f t="shared" si="159"/>
        <v>250.42040337332674</v>
      </c>
      <c r="W461" s="5" t="str">
        <f>VLOOKUP(C461&amp;A461,Driver_elast!$A$2:$D$1161,4,FALSE)</f>
        <v>GDPIND</v>
      </c>
      <c r="X461" s="5">
        <v>1</v>
      </c>
      <c r="Y461" s="2">
        <f>SUMIFS('Growth rates'!D$4:D$999,'Growth rates'!$B$4:$B$999,Demands!$A461,'Growth rates'!$C$4:$C$999,$W461)</f>
        <v>1</v>
      </c>
      <c r="Z461" s="2">
        <f>SUMIFS('Growth rates'!E$4:E$999,'Growth rates'!$B$4:$B$999,Demands!$A461,'Growth rates'!$C$4:$C$999,$W461)</f>
        <v>1.0215909159948913</v>
      </c>
      <c r="AA461" s="2">
        <f>SUMIFS('Growth rates'!F$4:F$999,'Growth rates'!$B$4:$B$999,Demands!$A461,'Growth rates'!$C$4:$C$999,$W461)</f>
        <v>1.1794237935312157</v>
      </c>
      <c r="AB461" s="2">
        <f>SUMIFS('Growth rates'!G$4:G$999,'Growth rates'!$B$4:$B$999,Demands!$A461,'Growth rates'!$C$4:$C$999,$W461)</f>
        <v>1.3456444808287609</v>
      </c>
      <c r="AC461" s="2">
        <f>SUMIFS('Growth rates'!H$4:H$999,'Growth rates'!$B$4:$B$999,Demands!$A461,'Growth rates'!$C$4:$C$999,$W461)</f>
        <v>1.4774132212320321</v>
      </c>
      <c r="AD461" s="2">
        <f>SUMIFS('Growth rates'!I$4:I$999,'Growth rates'!$B$4:$B$999,Demands!$A461,'Growth rates'!$C$4:$C$999,$W461)</f>
        <v>1.5917301719183499</v>
      </c>
      <c r="AE461" s="2">
        <f>SUMIFS('Growth rates'!J$4:J$999,'Growth rates'!$B$4:$B$999,Demands!$A461,'Growth rates'!$C$4:$C$999,$W461)</f>
        <v>1.6795754476241653</v>
      </c>
      <c r="AF461" s="2">
        <f>SUMIFS('Growth rates'!K$4:K$999,'Growth rates'!$B$4:$B$999,Demands!$A461,'Growth rates'!$C$4:$C$999,$W461)</f>
        <v>1.7544211033273072</v>
      </c>
      <c r="AG461" s="2">
        <f>SUMIFS('Growth rates'!L$4:L$999,'Growth rates'!$B$4:$B$999,Demands!$A461,'Growth rates'!$C$4:$C$999,$W461)</f>
        <v>1.8211491813288785</v>
      </c>
      <c r="AH461" s="2">
        <f>SUMIFS('Growth rates'!M$4:M$999,'Growth rates'!$B$4:$B$999,Demands!$A461,'Growth rates'!$C$4:$C$999,$W461)</f>
        <v>1.884385066821046</v>
      </c>
      <c r="AI461" s="2">
        <f>SUMIFS('Growth rates'!N$4:N$999,'Growth rates'!$B$4:$B$999,Demands!$A461,'Growth rates'!$C$4:$C$999,$W461)</f>
        <v>1.9451192287164512</v>
      </c>
      <c r="AJ461" s="2">
        <f>SUMIFS('Growth rates'!O$4:O$999,'Growth rates'!$B$4:$B$999,Demands!$A461,'Growth rates'!$C$4:$C$999,$W461)</f>
        <v>1.998307243047208</v>
      </c>
      <c r="AK461" s="2">
        <f>SUMIFS('Growth rates'!P$4:P$999,'Growth rates'!$B$4:$B$999,Demands!$A461,'Growth rates'!$C$4:$C$999,$W461)</f>
        <v>2.0415837134102208</v>
      </c>
      <c r="AL461" s="2">
        <f>SUMIFS('Growth rates'!Q$4:Q$999,'Growth rates'!$B$4:$B$999,Demands!$A461,'Growth rates'!$C$4:$C$999,$W461)</f>
        <v>2.0760811771190846</v>
      </c>
      <c r="AM461" s="2">
        <f>SUMIFS('Growth rates'!R$4:R$999,'Growth rates'!$B$4:$B$999,Demands!$A461,'Growth rates'!$C$4:$C$999,$W461)</f>
        <v>2.1057376981161715</v>
      </c>
      <c r="AN461" s="2">
        <f>SUMIFS('Growth rates'!S$4:S$999,'Growth rates'!$B$4:$B$999,Demands!$A461,'Growth rates'!$C$4:$C$999,$W461)</f>
        <v>2.1345237105069801</v>
      </c>
      <c r="AO461" s="2">
        <f>SUMIFS('Growth rates'!T$4:T$999,'Growth rates'!$B$4:$B$999,Demands!$A461,'Growth rates'!$C$4:$C$999,$W461)</f>
        <v>2.16404018820168</v>
      </c>
      <c r="AP461" s="2">
        <f>SUMIFS('Growth rates'!U$4:U$999,'Growth rates'!$B$4:$B$999,Demands!$A461,'Growth rates'!$C$4:$C$999,$W461)</f>
        <v>2.1920275622590331</v>
      </c>
      <c r="AR461">
        <f>VLOOKUP(C461&amp;A461,Driver_elast!$A$2:$E$1161,5,FALSE)</f>
        <v>0.54855900000000002</v>
      </c>
      <c r="AS461">
        <f t="shared" si="160"/>
        <v>0.54855900000000002</v>
      </c>
      <c r="AT461">
        <f t="shared" si="161"/>
        <v>0.1097118</v>
      </c>
      <c r="AV461" s="2" cm="1">
        <f t="array" ref="AV461">TREND($AR461:$AS461,$AR$3:$AS$3,AV$1)</f>
        <v>0.54855900000000002</v>
      </c>
      <c r="AW461" s="2" cm="1">
        <f t="array" ref="AW461">TREND($AR461:$AS461,$AR$3:$AS$3,AW$1)</f>
        <v>0.54855900000000002</v>
      </c>
      <c r="AX461" s="2" cm="1">
        <f t="array" ref="AX461">TREND($AR461:$AS461,$AR$3:$AS$3,AX$1)</f>
        <v>0.54855900000000002</v>
      </c>
      <c r="AY461" s="2" cm="1">
        <f t="array" ref="AY461">TREND($AR461:$AS461,$AR$3:$AS$3,AY$1)</f>
        <v>0.54855900000000002</v>
      </c>
      <c r="AZ461" s="2" cm="1">
        <f t="array" ref="AZ461">TREND($AR461:$AS461,$AR$3:$AS$3,AZ$1)</f>
        <v>0.54855900000000002</v>
      </c>
      <c r="BA461" s="2" cm="1">
        <f t="array" ref="BA461">TREND($AR461:$AS461,$AR$3:$AS$3,BA$1)</f>
        <v>0.54855900000000002</v>
      </c>
      <c r="BB461" s="2" cm="1">
        <f t="array" ref="BB461">TREND($AR461:$AS461,$AR$3:$AS$3,BB$1)</f>
        <v>0.54855900000000002</v>
      </c>
      <c r="BC461" s="2" cm="1">
        <f t="array" ref="BC461">TREND($AR461:$AS461,$AR$3:$AS$3,BC$1)</f>
        <v>0.54855900000000002</v>
      </c>
      <c r="BD461" s="2" cm="1">
        <f t="array" ref="BD461">TREND($AR461:$AS461,$AR$3:$AS$3,BD$1)</f>
        <v>0.54855900000000002</v>
      </c>
      <c r="BE461" s="2" cm="1">
        <f t="array" ref="BE461">TREND($AR461:$AS461,$AR$3:$AS$3,BE$1)</f>
        <v>0.54855900000000002</v>
      </c>
      <c r="BF461" s="20" cm="1">
        <f t="array" ref="BF461">TREND($AS461:$AT461,$AS$3:$AT$3,BF$1)</f>
        <v>0.49370309999999762</v>
      </c>
      <c r="BG461" s="20" cm="1">
        <f t="array" ref="BG461">TREND($AS461:$AT461,$AS$3:$AT$3,BG$1)</f>
        <v>0.43884719999999788</v>
      </c>
      <c r="BH461" s="20" cm="1">
        <f t="array" ref="BH461">TREND($AS461:$AT461,$AS$3:$AT$3,BH$1)</f>
        <v>0.38399129999999815</v>
      </c>
      <c r="BI461" s="20" cm="1">
        <f t="array" ref="BI461">TREND($AS461:$AT461,$AS$3:$AT$3,BI$1)</f>
        <v>0.32913539999999841</v>
      </c>
      <c r="BJ461" s="20" cm="1">
        <f t="array" ref="BJ461">TREND($AS461:$AT461,$AS$3:$AT$3,BJ$1)</f>
        <v>0.27427949999999868</v>
      </c>
      <c r="BK461" s="20" cm="1">
        <f t="array" ref="BK461">TREND($AS461:$AT461,$AS$3:$AT$3,BK$1)</f>
        <v>0.21942359999999894</v>
      </c>
      <c r="BL461" s="20" cm="1">
        <f t="array" ref="BL461">TREND($AS461:$AT461,$AS$3:$AT$3,BL$1)</f>
        <v>0.16456769999999921</v>
      </c>
      <c r="BM461" s="20" cm="1">
        <f t="array" ref="BM461">TREND($AS461:$AT461,$AS$3:$AT$3,BM$1)</f>
        <v>0.10971179999999592</v>
      </c>
    </row>
    <row r="462" spans="1:65" x14ac:dyDescent="0.35">
      <c r="A462" t="str">
        <f>IF(BYDem!B460="","\I:",BYDem!B460)</f>
        <v>EU_northeast</v>
      </c>
      <c r="B462" t="str">
        <f>BYDem!E460</f>
        <v>NEU</v>
      </c>
      <c r="C462" t="str">
        <f t="shared" si="142"/>
        <v>NEU</v>
      </c>
      <c r="D462" s="4">
        <f>SUMIFS(BYDem!$M$2:$M$2000,BYDem!$B$2:$B$2000,Demands!$A462,BYDem!$E$2:$E$2000,Demands!$B462)</f>
        <v>28.168233555600001</v>
      </c>
      <c r="E462" s="4">
        <f t="shared" si="143"/>
        <v>28.469266119684836</v>
      </c>
      <c r="F462" s="4">
        <f t="shared" si="144"/>
        <v>30.660986810977622</v>
      </c>
      <c r="G462" s="4">
        <f t="shared" si="145"/>
        <v>32.81450562465028</v>
      </c>
      <c r="H462" s="4">
        <f t="shared" si="146"/>
        <v>34.403861675471994</v>
      </c>
      <c r="I462" s="4">
        <f t="shared" si="147"/>
        <v>35.716920907437427</v>
      </c>
      <c r="J462" s="4">
        <f t="shared" si="148"/>
        <v>36.686260552127266</v>
      </c>
      <c r="K462" s="4">
        <f t="shared" si="149"/>
        <v>37.487436828296204</v>
      </c>
      <c r="L462" s="4">
        <f t="shared" si="150"/>
        <v>38.183291392924112</v>
      </c>
      <c r="M462" s="4">
        <f t="shared" si="151"/>
        <v>38.830220535971549</v>
      </c>
      <c r="N462" s="4">
        <f t="shared" si="152"/>
        <v>39.379851775423553</v>
      </c>
      <c r="O462" s="4">
        <f t="shared" si="153"/>
        <v>39.799295147334256</v>
      </c>
      <c r="P462" s="4">
        <f t="shared" si="154"/>
        <v>40.09143586981115</v>
      </c>
      <c r="Q462" s="4">
        <f t="shared" si="155"/>
        <v>40.286169236106304</v>
      </c>
      <c r="R462" s="4">
        <f t="shared" si="156"/>
        <v>40.42233363467227</v>
      </c>
      <c r="S462" s="4">
        <f t="shared" si="157"/>
        <v>40.526193939658889</v>
      </c>
      <c r="T462" s="4">
        <f t="shared" si="158"/>
        <v>40.605005206907485</v>
      </c>
      <c r="U462" s="4">
        <f t="shared" si="159"/>
        <v>40.653968253120162</v>
      </c>
      <c r="W462" s="5" t="str">
        <f>VLOOKUP(C462&amp;A462,Driver_elast!$A$2:$D$1161,4,FALSE)</f>
        <v>GDP</v>
      </c>
      <c r="X462" s="5">
        <v>1</v>
      </c>
      <c r="Y462" s="2">
        <f>SUMIFS('Growth rates'!D$4:D$999,'Growth rates'!$B$4:$B$999,Demands!$A462,'Growth rates'!$C$4:$C$999,$W462)</f>
        <v>1</v>
      </c>
      <c r="Z462" s="2">
        <f>SUMIFS('Growth rates'!E$4:E$999,'Growth rates'!$B$4:$B$999,Demands!$A462,'Growth rates'!$C$4:$C$999,$W462)</f>
        <v>1.0212751450713327</v>
      </c>
      <c r="AA462" s="2">
        <f>SUMIFS('Growth rates'!F$4:F$999,'Growth rates'!$B$4:$B$999,Demands!$A462,'Growth rates'!$C$4:$C$999,$W462)</f>
        <v>1.1777953340341945</v>
      </c>
      <c r="AB462" s="2">
        <f>SUMIFS('Growth rates'!G$4:G$999,'Growth rates'!$B$4:$B$999,Demands!$A462,'Growth rates'!$C$4:$C$999,$W462)</f>
        <v>1.3424791936315432</v>
      </c>
      <c r="AC462" s="2">
        <f>SUMIFS('Growth rates'!H$4:H$999,'Growth rates'!$B$4:$B$999,Demands!$A462,'Growth rates'!$C$4:$C$999,$W462)</f>
        <v>1.4719230857662617</v>
      </c>
      <c r="AD462" s="2">
        <f>SUMIFS('Growth rates'!I$4:I$999,'Growth rates'!$B$4:$B$999,Demands!$A462,'Growth rates'!$C$4:$C$999,$W462)</f>
        <v>1.5837589007339941</v>
      </c>
      <c r="AE462" s="2">
        <f>SUMIFS('Growth rates'!J$4:J$999,'Growth rates'!$B$4:$B$999,Demands!$A462,'Growth rates'!$C$4:$C$999,$W462)</f>
        <v>1.6693265689113082</v>
      </c>
      <c r="AF462" s="2">
        <f>SUMIFS('Growth rates'!K$4:K$999,'Growth rates'!$B$4:$B$999,Demands!$A462,'Growth rates'!$C$4:$C$999,$W462)</f>
        <v>1.7419011613564515</v>
      </c>
      <c r="AG462" s="2">
        <f>SUMIFS('Growth rates'!L$4:L$999,'Growth rates'!$B$4:$B$999,Demands!$A462,'Growth rates'!$C$4:$C$999,$W462)</f>
        <v>1.8062698864741367</v>
      </c>
      <c r="AH462" s="2">
        <f>SUMIFS('Growth rates'!M$4:M$999,'Growth rates'!$B$4:$B$999,Demands!$A462,'Growth rates'!$C$4:$C$999,$W462)</f>
        <v>1.8671933606295343</v>
      </c>
      <c r="AI462" s="2">
        <f>SUMIFS('Growth rates'!N$4:N$999,'Growth rates'!$B$4:$B$999,Demands!$A462,'Growth rates'!$C$4:$C$999,$W462)</f>
        <v>1.9256544632263</v>
      </c>
      <c r="AJ462" s="2">
        <f>SUMIFS('Growth rates'!O$4:O$999,'Growth rates'!$B$4:$B$999,Demands!$A462,'Growth rates'!$C$4:$C$999,$W462)</f>
        <v>1.9766939498997251</v>
      </c>
      <c r="AK462" s="2">
        <f>SUMIFS('Growth rates'!P$4:P$999,'Growth rates'!$B$4:$B$999,Demands!$A462,'Growth rates'!$C$4:$C$999,$W462)</f>
        <v>2.0179584679028051</v>
      </c>
      <c r="AL462" s="2">
        <f>SUMIFS('Growth rates'!Q$4:Q$999,'Growth rates'!$B$4:$B$999,Demands!$A462,'Growth rates'!$C$4:$C$999,$W462)</f>
        <v>2.0504798054707654</v>
      </c>
      <c r="AM462" s="2">
        <f>SUMIFS('Growth rates'!R$4:R$999,'Growth rates'!$B$4:$B$999,Demands!$A462,'Growth rates'!$C$4:$C$999,$W462)</f>
        <v>2.078073621010577</v>
      </c>
      <c r="AN462" s="2">
        <f>SUMIFS('Growth rates'!S$4:S$999,'Growth rates'!$B$4:$B$999,Demands!$A462,'Growth rates'!$C$4:$C$999,$W462)</f>
        <v>2.1046470632260283</v>
      </c>
      <c r="AO462" s="2">
        <f>SUMIFS('Growth rates'!T$4:T$999,'Growth rates'!$B$4:$B$999,Demands!$A462,'Growth rates'!$C$4:$C$999,$W462)</f>
        <v>2.1318070266480365</v>
      </c>
      <c r="AP462" s="2">
        <f>SUMIFS('Growth rates'!U$4:U$999,'Growth rates'!$B$4:$B$999,Demands!$A462,'Growth rates'!$C$4:$C$999,$W462)</f>
        <v>2.1573943830241955</v>
      </c>
      <c r="AR462">
        <f>VLOOKUP(C462&amp;A462,Driver_elast!$A$2:$E$1161,5,FALSE)</f>
        <v>0.50232100000000002</v>
      </c>
      <c r="AS462">
        <f t="shared" si="160"/>
        <v>0.50232100000000002</v>
      </c>
      <c r="AT462">
        <f t="shared" si="161"/>
        <v>0.1004642</v>
      </c>
      <c r="AV462" s="2" cm="1">
        <f t="array" ref="AV462">TREND($AR462:$AS462,$AR$3:$AS$3,AV$1)</f>
        <v>0.50232100000000002</v>
      </c>
      <c r="AW462" s="2" cm="1">
        <f t="array" ref="AW462">TREND($AR462:$AS462,$AR$3:$AS$3,AW$1)</f>
        <v>0.50232100000000002</v>
      </c>
      <c r="AX462" s="2" cm="1">
        <f t="array" ref="AX462">TREND($AR462:$AS462,$AR$3:$AS$3,AX$1)</f>
        <v>0.50232100000000002</v>
      </c>
      <c r="AY462" s="2" cm="1">
        <f t="array" ref="AY462">TREND($AR462:$AS462,$AR$3:$AS$3,AY$1)</f>
        <v>0.50232100000000002</v>
      </c>
      <c r="AZ462" s="2" cm="1">
        <f t="array" ref="AZ462">TREND($AR462:$AS462,$AR$3:$AS$3,AZ$1)</f>
        <v>0.50232100000000002</v>
      </c>
      <c r="BA462" s="2" cm="1">
        <f t="array" ref="BA462">TREND($AR462:$AS462,$AR$3:$AS$3,BA$1)</f>
        <v>0.50232100000000002</v>
      </c>
      <c r="BB462" s="2" cm="1">
        <f t="array" ref="BB462">TREND($AR462:$AS462,$AR$3:$AS$3,BB$1)</f>
        <v>0.50232100000000002</v>
      </c>
      <c r="BC462" s="2" cm="1">
        <f t="array" ref="BC462">TREND($AR462:$AS462,$AR$3:$AS$3,BC$1)</f>
        <v>0.50232100000000002</v>
      </c>
      <c r="BD462" s="2" cm="1">
        <f t="array" ref="BD462">TREND($AR462:$AS462,$AR$3:$AS$3,BD$1)</f>
        <v>0.50232100000000002</v>
      </c>
      <c r="BE462" s="2" cm="1">
        <f t="array" ref="BE462">TREND($AR462:$AS462,$AR$3:$AS$3,BE$1)</f>
        <v>0.50232100000000002</v>
      </c>
      <c r="BF462" s="20" cm="1">
        <f t="array" ref="BF462">TREND($AS462:$AT462,$AS$3:$AT$3,BF$1)</f>
        <v>0.45208889999999968</v>
      </c>
      <c r="BG462" s="20" cm="1">
        <f t="array" ref="BG462">TREND($AS462:$AT462,$AS$3:$AT$3,BG$1)</f>
        <v>0.4018568000000009</v>
      </c>
      <c r="BH462" s="20" cm="1">
        <f t="array" ref="BH462">TREND($AS462:$AT462,$AS$3:$AT$3,BH$1)</f>
        <v>0.35162469999999857</v>
      </c>
      <c r="BI462" s="20" cm="1">
        <f t="array" ref="BI462">TREND($AS462:$AT462,$AS$3:$AT$3,BI$1)</f>
        <v>0.30139259999999979</v>
      </c>
      <c r="BJ462" s="20" cm="1">
        <f t="array" ref="BJ462">TREND($AS462:$AT462,$AS$3:$AT$3,BJ$1)</f>
        <v>0.25116050000000101</v>
      </c>
      <c r="BK462" s="20" cm="1">
        <f t="array" ref="BK462">TREND($AS462:$AT462,$AS$3:$AT$3,BK$1)</f>
        <v>0.20092839999999867</v>
      </c>
      <c r="BL462" s="20" cm="1">
        <f t="array" ref="BL462">TREND($AS462:$AT462,$AS$3:$AT$3,BL$1)</f>
        <v>0.15069629999999989</v>
      </c>
      <c r="BM462" s="20" cm="1">
        <f t="array" ref="BM462">TREND($AS462:$AT462,$AS$3:$AT$3,BM$1)</f>
        <v>0.10046420000000111</v>
      </c>
    </row>
    <row r="463" spans="1:65" x14ac:dyDescent="0.35">
      <c r="A463" t="str">
        <f>IF(BYDem!B461="","\I:",BYDem!B461)</f>
        <v>EU_northeast</v>
      </c>
      <c r="B463" t="str">
        <f>BYDem!E461</f>
        <v>ONO</v>
      </c>
      <c r="C463" t="str">
        <f t="shared" si="142"/>
        <v>ONO</v>
      </c>
      <c r="D463" s="4">
        <f>SUMIFS(BYDem!$M$2:$M$2000,BYDem!$B$2:$B$2000,Demands!$A463,BYDem!$E$2:$E$2000,Demands!$B463)</f>
        <v>2.3635574568000002</v>
      </c>
      <c r="E463" s="4">
        <f t="shared" si="143"/>
        <v>2.3915511743694888</v>
      </c>
      <c r="F463" s="4">
        <f t="shared" si="144"/>
        <v>2.5942370451087431</v>
      </c>
      <c r="G463" s="4">
        <f t="shared" si="145"/>
        <v>2.7947988319696915</v>
      </c>
      <c r="H463" s="4">
        <f t="shared" si="146"/>
        <v>2.944924847368767</v>
      </c>
      <c r="I463" s="4">
        <f t="shared" si="147"/>
        <v>3.069923753187016</v>
      </c>
      <c r="J463" s="4">
        <f t="shared" si="148"/>
        <v>3.1628631598488743</v>
      </c>
      <c r="K463" s="4">
        <f t="shared" si="149"/>
        <v>3.2401794180166821</v>
      </c>
      <c r="L463" s="4">
        <f t="shared" si="150"/>
        <v>3.3077826060556741</v>
      </c>
      <c r="M463" s="4">
        <f t="shared" si="151"/>
        <v>3.3707880948737343</v>
      </c>
      <c r="N463" s="4">
        <f t="shared" si="152"/>
        <v>3.4244246274573231</v>
      </c>
      <c r="O463" s="4">
        <f t="shared" si="153"/>
        <v>3.4655176885123016</v>
      </c>
      <c r="P463" s="4">
        <f t="shared" si="154"/>
        <v>3.4943366996297116</v>
      </c>
      <c r="Q463" s="4">
        <f t="shared" si="155"/>
        <v>3.5137705707612237</v>
      </c>
      <c r="R463" s="4">
        <f t="shared" si="156"/>
        <v>3.5275376756729373</v>
      </c>
      <c r="S463" s="4">
        <f t="shared" si="157"/>
        <v>3.5381188101225609</v>
      </c>
      <c r="T463" s="4">
        <f t="shared" si="158"/>
        <v>3.5461703798610262</v>
      </c>
      <c r="U463" s="4">
        <f t="shared" si="159"/>
        <v>3.5512020222698921</v>
      </c>
      <c r="W463" s="5" t="str">
        <f>VLOOKUP(C463&amp;A463,Driver_elast!$A$2:$D$1161,4,FALSE)</f>
        <v>GDPIND</v>
      </c>
      <c r="X463" s="5">
        <v>1</v>
      </c>
      <c r="Y463" s="2">
        <f>SUMIFS('Growth rates'!D$4:D$999,'Growth rates'!$B$4:$B$999,Demands!$A463,'Growth rates'!$C$4:$C$999,$W463)</f>
        <v>1</v>
      </c>
      <c r="Z463" s="2">
        <f>SUMIFS('Growth rates'!E$4:E$999,'Growth rates'!$B$4:$B$999,Demands!$A463,'Growth rates'!$C$4:$C$999,$W463)</f>
        <v>1.0215909159948913</v>
      </c>
      <c r="AA463" s="2">
        <f>SUMIFS('Growth rates'!F$4:F$999,'Growth rates'!$B$4:$B$999,Demands!$A463,'Growth rates'!$C$4:$C$999,$W463)</f>
        <v>1.1794237935312157</v>
      </c>
      <c r="AB463" s="2">
        <f>SUMIFS('Growth rates'!G$4:G$999,'Growth rates'!$B$4:$B$999,Demands!$A463,'Growth rates'!$C$4:$C$999,$W463)</f>
        <v>1.3456444808287609</v>
      </c>
      <c r="AC463" s="2">
        <f>SUMIFS('Growth rates'!H$4:H$999,'Growth rates'!$B$4:$B$999,Demands!$A463,'Growth rates'!$C$4:$C$999,$W463)</f>
        <v>1.4774132212320321</v>
      </c>
      <c r="AD463" s="2">
        <f>SUMIFS('Growth rates'!I$4:I$999,'Growth rates'!$B$4:$B$999,Demands!$A463,'Growth rates'!$C$4:$C$999,$W463)</f>
        <v>1.5917301719183499</v>
      </c>
      <c r="AE463" s="2">
        <f>SUMIFS('Growth rates'!J$4:J$999,'Growth rates'!$B$4:$B$999,Demands!$A463,'Growth rates'!$C$4:$C$999,$W463)</f>
        <v>1.6795754476241653</v>
      </c>
      <c r="AF463" s="2">
        <f>SUMIFS('Growth rates'!K$4:K$999,'Growth rates'!$B$4:$B$999,Demands!$A463,'Growth rates'!$C$4:$C$999,$W463)</f>
        <v>1.7544211033273072</v>
      </c>
      <c r="AG463" s="2">
        <f>SUMIFS('Growth rates'!L$4:L$999,'Growth rates'!$B$4:$B$999,Demands!$A463,'Growth rates'!$C$4:$C$999,$W463)</f>
        <v>1.8211491813288785</v>
      </c>
      <c r="AH463" s="2">
        <f>SUMIFS('Growth rates'!M$4:M$999,'Growth rates'!$B$4:$B$999,Demands!$A463,'Growth rates'!$C$4:$C$999,$W463)</f>
        <v>1.884385066821046</v>
      </c>
      <c r="AI463" s="2">
        <f>SUMIFS('Growth rates'!N$4:N$999,'Growth rates'!$B$4:$B$999,Demands!$A463,'Growth rates'!$C$4:$C$999,$W463)</f>
        <v>1.9451192287164512</v>
      </c>
      <c r="AJ463" s="2">
        <f>SUMIFS('Growth rates'!O$4:O$999,'Growth rates'!$B$4:$B$999,Demands!$A463,'Growth rates'!$C$4:$C$999,$W463)</f>
        <v>1.998307243047208</v>
      </c>
      <c r="AK463" s="2">
        <f>SUMIFS('Growth rates'!P$4:P$999,'Growth rates'!$B$4:$B$999,Demands!$A463,'Growth rates'!$C$4:$C$999,$W463)</f>
        <v>2.0415837134102208</v>
      </c>
      <c r="AL463" s="2">
        <f>SUMIFS('Growth rates'!Q$4:Q$999,'Growth rates'!$B$4:$B$999,Demands!$A463,'Growth rates'!$C$4:$C$999,$W463)</f>
        <v>2.0760811771190846</v>
      </c>
      <c r="AM463" s="2">
        <f>SUMIFS('Growth rates'!R$4:R$999,'Growth rates'!$B$4:$B$999,Demands!$A463,'Growth rates'!$C$4:$C$999,$W463)</f>
        <v>2.1057376981161715</v>
      </c>
      <c r="AN463" s="2">
        <f>SUMIFS('Growth rates'!S$4:S$999,'Growth rates'!$B$4:$B$999,Demands!$A463,'Growth rates'!$C$4:$C$999,$W463)</f>
        <v>2.1345237105069801</v>
      </c>
      <c r="AO463" s="2">
        <f>SUMIFS('Growth rates'!T$4:T$999,'Growth rates'!$B$4:$B$999,Demands!$A463,'Growth rates'!$C$4:$C$999,$W463)</f>
        <v>2.16404018820168</v>
      </c>
      <c r="AP463" s="2">
        <f>SUMIFS('Growth rates'!U$4:U$999,'Growth rates'!$B$4:$B$999,Demands!$A463,'Growth rates'!$C$4:$C$999,$W463)</f>
        <v>2.1920275622590331</v>
      </c>
      <c r="AR463">
        <f>VLOOKUP(C463&amp;A463,Driver_elast!$A$2:$E$1161,5,FALSE)</f>
        <v>0.54855900000000002</v>
      </c>
      <c r="AS463">
        <f t="shared" si="160"/>
        <v>0.54855900000000002</v>
      </c>
      <c r="AT463">
        <f t="shared" si="161"/>
        <v>0.1097118</v>
      </c>
      <c r="AV463" s="2" cm="1">
        <f t="array" ref="AV463">TREND($AR463:$AS463,$AR$3:$AS$3,AV$1)</f>
        <v>0.54855900000000002</v>
      </c>
      <c r="AW463" s="2" cm="1">
        <f t="array" ref="AW463">TREND($AR463:$AS463,$AR$3:$AS$3,AW$1)</f>
        <v>0.54855900000000002</v>
      </c>
      <c r="AX463" s="2" cm="1">
        <f t="array" ref="AX463">TREND($AR463:$AS463,$AR$3:$AS$3,AX$1)</f>
        <v>0.54855900000000002</v>
      </c>
      <c r="AY463" s="2" cm="1">
        <f t="array" ref="AY463">TREND($AR463:$AS463,$AR$3:$AS$3,AY$1)</f>
        <v>0.54855900000000002</v>
      </c>
      <c r="AZ463" s="2" cm="1">
        <f t="array" ref="AZ463">TREND($AR463:$AS463,$AR$3:$AS$3,AZ$1)</f>
        <v>0.54855900000000002</v>
      </c>
      <c r="BA463" s="2" cm="1">
        <f t="array" ref="BA463">TREND($AR463:$AS463,$AR$3:$AS$3,BA$1)</f>
        <v>0.54855900000000002</v>
      </c>
      <c r="BB463" s="2" cm="1">
        <f t="array" ref="BB463">TREND($AR463:$AS463,$AR$3:$AS$3,BB$1)</f>
        <v>0.54855900000000002</v>
      </c>
      <c r="BC463" s="2" cm="1">
        <f t="array" ref="BC463">TREND($AR463:$AS463,$AR$3:$AS$3,BC$1)</f>
        <v>0.54855900000000002</v>
      </c>
      <c r="BD463" s="2" cm="1">
        <f t="array" ref="BD463">TREND($AR463:$AS463,$AR$3:$AS$3,BD$1)</f>
        <v>0.54855900000000002</v>
      </c>
      <c r="BE463" s="2" cm="1">
        <f t="array" ref="BE463">TREND($AR463:$AS463,$AR$3:$AS$3,BE$1)</f>
        <v>0.54855900000000002</v>
      </c>
      <c r="BF463" s="20" cm="1">
        <f t="array" ref="BF463">TREND($AS463:$AT463,$AS$3:$AT$3,BF$1)</f>
        <v>0.49370309999999762</v>
      </c>
      <c r="BG463" s="20" cm="1">
        <f t="array" ref="BG463">TREND($AS463:$AT463,$AS$3:$AT$3,BG$1)</f>
        <v>0.43884719999999788</v>
      </c>
      <c r="BH463" s="20" cm="1">
        <f t="array" ref="BH463">TREND($AS463:$AT463,$AS$3:$AT$3,BH$1)</f>
        <v>0.38399129999999815</v>
      </c>
      <c r="BI463" s="20" cm="1">
        <f t="array" ref="BI463">TREND($AS463:$AT463,$AS$3:$AT$3,BI$1)</f>
        <v>0.32913539999999841</v>
      </c>
      <c r="BJ463" s="20" cm="1">
        <f t="array" ref="BJ463">TREND($AS463:$AT463,$AS$3:$AT$3,BJ$1)</f>
        <v>0.27427949999999868</v>
      </c>
      <c r="BK463" s="20" cm="1">
        <f t="array" ref="BK463">TREND($AS463:$AT463,$AS$3:$AT$3,BK$1)</f>
        <v>0.21942359999999894</v>
      </c>
      <c r="BL463" s="20" cm="1">
        <f t="array" ref="BL463">TREND($AS463:$AT463,$AS$3:$AT$3,BL$1)</f>
        <v>0.16456769999999921</v>
      </c>
      <c r="BM463" s="20" cm="1">
        <f t="array" ref="BM463">TREND($AS463:$AT463,$AS$3:$AT$3,BM$1)</f>
        <v>0.10971179999999592</v>
      </c>
    </row>
    <row r="464" spans="1:65" x14ac:dyDescent="0.35">
      <c r="A464" t="str">
        <f>IF(BYDem!B462="","\I:",BYDem!B462)</f>
        <v>EU_northeast</v>
      </c>
      <c r="B464" t="str">
        <f>BYDem!E462</f>
        <v>RCK</v>
      </c>
      <c r="C464" t="str">
        <f t="shared" si="142"/>
        <v>RCK</v>
      </c>
      <c r="D464" s="4">
        <f>SUMIFS(BYDem!$M$2:$M$2000,BYDem!$B$2:$B$2000,Demands!$A464,BYDem!$E$2:$E$2000,Demands!$B464)</f>
        <v>66.378568295730005</v>
      </c>
      <c r="E464" s="4">
        <f t="shared" si="143"/>
        <v>66.578129147491367</v>
      </c>
      <c r="F464" s="4">
        <f t="shared" si="144"/>
        <v>67.576428105132848</v>
      </c>
      <c r="G464" s="4">
        <f t="shared" si="145"/>
        <v>66.201062940433218</v>
      </c>
      <c r="H464" s="4">
        <f t="shared" si="146"/>
        <v>64.762863079103553</v>
      </c>
      <c r="I464" s="4">
        <f t="shared" si="147"/>
        <v>63.386477493766115</v>
      </c>
      <c r="J464" s="4">
        <f t="shared" si="148"/>
        <v>62.13310577646623</v>
      </c>
      <c r="K464" s="4">
        <f t="shared" si="149"/>
        <v>61.02143203937861</v>
      </c>
      <c r="L464" s="4">
        <f t="shared" si="150"/>
        <v>59.878864523290261</v>
      </c>
      <c r="M464" s="4">
        <f t="shared" si="151"/>
        <v>58.659111638968533</v>
      </c>
      <c r="N464" s="4">
        <f t="shared" si="152"/>
        <v>57.458000684139122</v>
      </c>
      <c r="O464" s="4">
        <f t="shared" si="153"/>
        <v>56.310781686887843</v>
      </c>
      <c r="P464" s="4">
        <f t="shared" si="154"/>
        <v>55.280619993002347</v>
      </c>
      <c r="Q464" s="4">
        <f t="shared" si="155"/>
        <v>54.422163744993874</v>
      </c>
      <c r="R464" s="4">
        <f t="shared" si="156"/>
        <v>53.755223314824811</v>
      </c>
      <c r="S464" s="4">
        <f t="shared" si="157"/>
        <v>53.272797004535924</v>
      </c>
      <c r="T464" s="4">
        <f t="shared" si="158"/>
        <v>52.94748509294935</v>
      </c>
      <c r="U464" s="4">
        <f t="shared" si="159"/>
        <v>52.743614148365822</v>
      </c>
      <c r="W464" s="5" t="str">
        <f>VLOOKUP(C464&amp;A464,Driver_elast!$A$2:$D$1161,4,FALSE)</f>
        <v>POP</v>
      </c>
      <c r="X464" s="5">
        <v>1</v>
      </c>
      <c r="Y464" s="2">
        <f>SUMIFS('Growth rates'!D$4:D$999,'Growth rates'!$B$4:$B$999,Demands!$A464,'Growth rates'!$C$4:$C$999,$W464)</f>
        <v>1</v>
      </c>
      <c r="Z464" s="2">
        <f>SUMIFS('Growth rates'!E$4:E$999,'Growth rates'!$B$4:$B$999,Demands!$A464,'Growth rates'!$C$4:$C$999,$W464)</f>
        <v>1.0025093733101171</v>
      </c>
      <c r="AA464" s="2">
        <f>SUMIFS('Growth rates'!F$4:F$999,'Growth rates'!$B$4:$B$999,Demands!$A464,'Growth rates'!$C$4:$C$999,$W464)</f>
        <v>1.0150562398607017</v>
      </c>
      <c r="AB464" s="2">
        <f>SUMIFS('Growth rates'!G$4:G$999,'Growth rates'!$B$4:$B$999,Demands!$A464,'Growth rates'!$C$4:$C$999,$W464)</f>
        <v>0.99781253028691019</v>
      </c>
      <c r="AC464" s="2">
        <f>SUMIFS('Growth rates'!H$4:H$999,'Growth rates'!$B$4:$B$999,Demands!$A464,'Growth rates'!$C$4:$C$999,$W464)</f>
        <v>0.97971909464977136</v>
      </c>
      <c r="AD464" s="2">
        <f>SUMIFS('Growth rates'!I$4:I$999,'Growth rates'!$B$4:$B$999,Demands!$A464,'Growth rates'!$C$4:$C$999,$W464)</f>
        <v>0.9623397476451454</v>
      </c>
      <c r="AE464" s="2">
        <f>SUMIFS('Growth rates'!J$4:J$999,'Growth rates'!$B$4:$B$999,Demands!$A464,'Growth rates'!$C$4:$C$999,$W464)</f>
        <v>0.94645685856197881</v>
      </c>
      <c r="AF464" s="2">
        <f>SUMIFS('Growth rates'!K$4:K$999,'Growth rates'!$B$4:$B$999,Demands!$A464,'Growth rates'!$C$4:$C$999,$W464)</f>
        <v>0.93232260388805899</v>
      </c>
      <c r="AG464" s="2">
        <f>SUMIFS('Growth rates'!L$4:L$999,'Growth rates'!$B$4:$B$999,Demands!$A464,'Growth rates'!$C$4:$C$999,$W464)</f>
        <v>0.91775180051832506</v>
      </c>
      <c r="AH464" s="2">
        <f>SUMIFS('Growth rates'!M$4:M$999,'Growth rates'!$B$4:$B$999,Demands!$A464,'Growth rates'!$C$4:$C$999,$W464)</f>
        <v>0.90214760622439782</v>
      </c>
      <c r="AI464" s="2">
        <f>SUMIFS('Growth rates'!N$4:N$999,'Growth rates'!$B$4:$B$999,Demands!$A464,'Growth rates'!$C$4:$C$999,$W464)</f>
        <v>0.88501590291133925</v>
      </c>
      <c r="AJ464" s="2">
        <f>SUMIFS('Growth rates'!O$4:O$999,'Growth rates'!$B$4:$B$999,Demands!$A464,'Growth rates'!$C$4:$C$999,$W464)</f>
        <v>0.86657956268373149</v>
      </c>
      <c r="AK464" s="2">
        <f>SUMIFS('Growth rates'!P$4:P$999,'Growth rates'!$B$4:$B$999,Demands!$A464,'Growth rates'!$C$4:$C$999,$W464)</f>
        <v>0.8476760701679974</v>
      </c>
      <c r="AL464" s="2">
        <f>SUMIFS('Growth rates'!Q$4:Q$999,'Growth rates'!$B$4:$B$999,Demands!$A464,'Growth rates'!$C$4:$C$999,$W464)</f>
        <v>0.82936381884582322</v>
      </c>
      <c r="AM464" s="2">
        <f>SUMIFS('Growth rates'!R$4:R$999,'Growth rates'!$B$4:$B$999,Demands!$A464,'Growth rates'!$C$4:$C$999,$W464)</f>
        <v>0.81239685524760974</v>
      </c>
      <c r="AN464" s="2">
        <f>SUMIFS('Growth rates'!S$4:S$999,'Growth rates'!$B$4:$B$999,Demands!$A464,'Growth rates'!$C$4:$C$999,$W464)</f>
        <v>0.79718310216183297</v>
      </c>
      <c r="AO464" s="2">
        <f>SUMIFS('Growth rates'!T$4:T$999,'Growth rates'!$B$4:$B$999,Demands!$A464,'Growth rates'!$C$4:$C$999,$W464)</f>
        <v>0.78363903487853026</v>
      </c>
      <c r="AP464" s="2">
        <f>SUMIFS('Growth rates'!U$4:U$999,'Growth rates'!$B$4:$B$999,Demands!$A464,'Growth rates'!$C$4:$C$999,$W464)</f>
        <v>0.77104647947432803</v>
      </c>
      <c r="AR464">
        <f>VLOOKUP(C464&amp;A464,Driver_elast!$A$2:$E$1161,5,FALSE)</f>
        <v>1.19807</v>
      </c>
      <c r="AS464">
        <f t="shared" si="160"/>
        <v>1.19807</v>
      </c>
      <c r="AT464">
        <f t="shared" si="161"/>
        <v>0.23961399999999999</v>
      </c>
      <c r="AV464" s="2" cm="1">
        <f t="array" ref="AV464">TREND($AR464:$AS464,$AR$3:$AS$3,AV$1)</f>
        <v>1.19807</v>
      </c>
      <c r="AW464" s="2" cm="1">
        <f t="array" ref="AW464">TREND($AR464:$AS464,$AR$3:$AS$3,AW$1)</f>
        <v>1.19807</v>
      </c>
      <c r="AX464" s="2" cm="1">
        <f t="array" ref="AX464">TREND($AR464:$AS464,$AR$3:$AS$3,AX$1)</f>
        <v>1.19807</v>
      </c>
      <c r="AY464" s="2" cm="1">
        <f t="array" ref="AY464">TREND($AR464:$AS464,$AR$3:$AS$3,AY$1)</f>
        <v>1.19807</v>
      </c>
      <c r="AZ464" s="2" cm="1">
        <f t="array" ref="AZ464">TREND($AR464:$AS464,$AR$3:$AS$3,AZ$1)</f>
        <v>1.19807</v>
      </c>
      <c r="BA464" s="2" cm="1">
        <f t="array" ref="BA464">TREND($AR464:$AS464,$AR$3:$AS$3,BA$1)</f>
        <v>1.19807</v>
      </c>
      <c r="BB464" s="2" cm="1">
        <f t="array" ref="BB464">TREND($AR464:$AS464,$AR$3:$AS$3,BB$1)</f>
        <v>1.19807</v>
      </c>
      <c r="BC464" s="2" cm="1">
        <f t="array" ref="BC464">TREND($AR464:$AS464,$AR$3:$AS$3,BC$1)</f>
        <v>1.19807</v>
      </c>
      <c r="BD464" s="2" cm="1">
        <f t="array" ref="BD464">TREND($AR464:$AS464,$AR$3:$AS$3,BD$1)</f>
        <v>1.19807</v>
      </c>
      <c r="BE464" s="2" cm="1">
        <f t="array" ref="BE464">TREND($AR464:$AS464,$AR$3:$AS$3,BE$1)</f>
        <v>1.19807</v>
      </c>
      <c r="BF464" s="20" cm="1">
        <f t="array" ref="BF464">TREND($AS464:$AT464,$AS$3:$AT$3,BF$1)</f>
        <v>1.0782629999999997</v>
      </c>
      <c r="BG464" s="20" cm="1">
        <f t="array" ref="BG464">TREND($AS464:$AT464,$AS$3:$AT$3,BG$1)</f>
        <v>0.9584559999999982</v>
      </c>
      <c r="BH464" s="20" cm="1">
        <f t="array" ref="BH464">TREND($AS464:$AT464,$AS$3:$AT$3,BH$1)</f>
        <v>0.83864899999999665</v>
      </c>
      <c r="BI464" s="20" cm="1">
        <f t="array" ref="BI464">TREND($AS464:$AT464,$AS$3:$AT$3,BI$1)</f>
        <v>0.7188420000000022</v>
      </c>
      <c r="BJ464" s="20" cm="1">
        <f t="array" ref="BJ464">TREND($AS464:$AT464,$AS$3:$AT$3,BJ$1)</f>
        <v>0.59903500000000065</v>
      </c>
      <c r="BK464" s="20" cm="1">
        <f t="array" ref="BK464">TREND($AS464:$AT464,$AS$3:$AT$3,BK$1)</f>
        <v>0.4792279999999991</v>
      </c>
      <c r="BL464" s="20" cm="1">
        <f t="array" ref="BL464">TREND($AS464:$AT464,$AS$3:$AT$3,BL$1)</f>
        <v>0.35942099999999755</v>
      </c>
      <c r="BM464" s="20" cm="1">
        <f t="array" ref="BM464">TREND($AS464:$AT464,$AS$3:$AT$3,BM$1)</f>
        <v>0.2396140000000031</v>
      </c>
    </row>
    <row r="465" spans="1:65" x14ac:dyDescent="0.35">
      <c r="A465" t="str">
        <f>IF(BYDem!B463="","\I:",BYDem!B463)</f>
        <v>EU_northeast</v>
      </c>
      <c r="B465" t="str">
        <f>BYDem!E463</f>
        <v>REA</v>
      </c>
      <c r="C465" t="str">
        <f t="shared" si="142"/>
        <v>REA</v>
      </c>
      <c r="D465" s="4">
        <f>SUMIFS(BYDem!$M$2:$M$2000,BYDem!$B$2:$B$2000,Demands!$A465,BYDem!$E$2:$E$2000,Demands!$B465)</f>
        <v>120.472007587226</v>
      </c>
      <c r="E465" s="4">
        <f t="shared" si="143"/>
        <v>122.42873430656186</v>
      </c>
      <c r="F465" s="4">
        <f t="shared" si="144"/>
        <v>136.75333281330319</v>
      </c>
      <c r="G465" s="4">
        <f t="shared" si="145"/>
        <v>151.35124087768477</v>
      </c>
      <c r="H465" s="4">
        <f t="shared" si="146"/>
        <v>162.49242836965459</v>
      </c>
      <c r="I465" s="4">
        <f t="shared" si="147"/>
        <v>171.91784196843452</v>
      </c>
      <c r="J465" s="4">
        <f t="shared" si="148"/>
        <v>179.00893326752285</v>
      </c>
      <c r="K465" s="4">
        <f t="shared" si="149"/>
        <v>184.95034298489549</v>
      </c>
      <c r="L465" s="4">
        <f t="shared" si="150"/>
        <v>190.1680301600386</v>
      </c>
      <c r="M465" s="4">
        <f t="shared" si="151"/>
        <v>195.06481503347237</v>
      </c>
      <c r="N465" s="4">
        <f t="shared" si="152"/>
        <v>199.26115489947225</v>
      </c>
      <c r="O465" s="4">
        <f t="shared" si="153"/>
        <v>202.48676644557403</v>
      </c>
      <c r="P465" s="4">
        <f t="shared" si="154"/>
        <v>204.74570036312565</v>
      </c>
      <c r="Q465" s="4">
        <f t="shared" si="155"/>
        <v>206.25715011652142</v>
      </c>
      <c r="R465" s="4">
        <f t="shared" si="156"/>
        <v>207.31666430042452</v>
      </c>
      <c r="S465" s="4">
        <f t="shared" si="157"/>
        <v>208.1262309086392</v>
      </c>
      <c r="T465" s="4">
        <f t="shared" si="158"/>
        <v>208.74136454394269</v>
      </c>
      <c r="U465" s="4">
        <f t="shared" si="159"/>
        <v>209.12391395703042</v>
      </c>
      <c r="W465" s="5" t="str">
        <f>VLOOKUP(C465&amp;A465,Driver_elast!$A$2:$D$1161,4,FALSE)</f>
        <v>GDP</v>
      </c>
      <c r="X465" s="5">
        <v>0</v>
      </c>
      <c r="Y465" s="2">
        <f>SUMIFS('Growth rates'!D$4:D$999,'Growth rates'!$B$4:$B$999,Demands!$A465,'Growth rates'!$C$4:$C$999,$W465)</f>
        <v>1</v>
      </c>
      <c r="Z465" s="2">
        <f>SUMIFS('Growth rates'!E$4:E$999,'Growth rates'!$B$4:$B$999,Demands!$A465,'Growth rates'!$C$4:$C$999,$W465)</f>
        <v>1.0212751450713327</v>
      </c>
      <c r="AA465" s="2">
        <f>SUMIFS('Growth rates'!F$4:F$999,'Growth rates'!$B$4:$B$999,Demands!$A465,'Growth rates'!$C$4:$C$999,$W465)</f>
        <v>1.1777953340341945</v>
      </c>
      <c r="AB465" s="2">
        <f>SUMIFS('Growth rates'!G$4:G$999,'Growth rates'!$B$4:$B$999,Demands!$A465,'Growth rates'!$C$4:$C$999,$W465)</f>
        <v>1.3424791936315432</v>
      </c>
      <c r="AC465" s="2">
        <f>SUMIFS('Growth rates'!H$4:H$999,'Growth rates'!$B$4:$B$999,Demands!$A465,'Growth rates'!$C$4:$C$999,$W465)</f>
        <v>1.4719230857662617</v>
      </c>
      <c r="AD465" s="2">
        <f>SUMIFS('Growth rates'!I$4:I$999,'Growth rates'!$B$4:$B$999,Demands!$A465,'Growth rates'!$C$4:$C$999,$W465)</f>
        <v>1.5837589007339941</v>
      </c>
      <c r="AE465" s="2">
        <f>SUMIFS('Growth rates'!J$4:J$999,'Growth rates'!$B$4:$B$999,Demands!$A465,'Growth rates'!$C$4:$C$999,$W465)</f>
        <v>1.6693265689113082</v>
      </c>
      <c r="AF465" s="2">
        <f>SUMIFS('Growth rates'!K$4:K$999,'Growth rates'!$B$4:$B$999,Demands!$A465,'Growth rates'!$C$4:$C$999,$W465)</f>
        <v>1.7419011613564515</v>
      </c>
      <c r="AG465" s="2">
        <f>SUMIFS('Growth rates'!L$4:L$999,'Growth rates'!$B$4:$B$999,Demands!$A465,'Growth rates'!$C$4:$C$999,$W465)</f>
        <v>1.8062698864741367</v>
      </c>
      <c r="AH465" s="2">
        <f>SUMIFS('Growth rates'!M$4:M$999,'Growth rates'!$B$4:$B$999,Demands!$A465,'Growth rates'!$C$4:$C$999,$W465)</f>
        <v>1.8671933606295343</v>
      </c>
      <c r="AI465" s="2">
        <f>SUMIFS('Growth rates'!N$4:N$999,'Growth rates'!$B$4:$B$999,Demands!$A465,'Growth rates'!$C$4:$C$999,$W465)</f>
        <v>1.9256544632263</v>
      </c>
      <c r="AJ465" s="2">
        <f>SUMIFS('Growth rates'!O$4:O$999,'Growth rates'!$B$4:$B$999,Demands!$A465,'Growth rates'!$C$4:$C$999,$W465)</f>
        <v>1.9766939498997251</v>
      </c>
      <c r="AK465" s="2">
        <f>SUMIFS('Growth rates'!P$4:P$999,'Growth rates'!$B$4:$B$999,Demands!$A465,'Growth rates'!$C$4:$C$999,$W465)</f>
        <v>2.0179584679028051</v>
      </c>
      <c r="AL465" s="2">
        <f>SUMIFS('Growth rates'!Q$4:Q$999,'Growth rates'!$B$4:$B$999,Demands!$A465,'Growth rates'!$C$4:$C$999,$W465)</f>
        <v>2.0504798054707654</v>
      </c>
      <c r="AM465" s="2">
        <f>SUMIFS('Growth rates'!R$4:R$999,'Growth rates'!$B$4:$B$999,Demands!$A465,'Growth rates'!$C$4:$C$999,$W465)</f>
        <v>2.078073621010577</v>
      </c>
      <c r="AN465" s="2">
        <f>SUMIFS('Growth rates'!S$4:S$999,'Growth rates'!$B$4:$B$999,Demands!$A465,'Growth rates'!$C$4:$C$999,$W465)</f>
        <v>2.1046470632260283</v>
      </c>
      <c r="AO465" s="2">
        <f>SUMIFS('Growth rates'!T$4:T$999,'Growth rates'!$B$4:$B$999,Demands!$A465,'Growth rates'!$C$4:$C$999,$W465)</f>
        <v>2.1318070266480365</v>
      </c>
      <c r="AP465" s="2">
        <f>SUMIFS('Growth rates'!U$4:U$999,'Growth rates'!$B$4:$B$999,Demands!$A465,'Growth rates'!$C$4:$C$999,$W465)</f>
        <v>2.1573943830241955</v>
      </c>
      <c r="AR465">
        <f>VLOOKUP(C465&amp;A465,Driver_elast!$A$2:$E$1161,5,FALSE)</f>
        <v>0.76343399999999995</v>
      </c>
      <c r="AS465">
        <f t="shared" si="160"/>
        <v>0.76343399999999995</v>
      </c>
      <c r="AT465">
        <f t="shared" si="161"/>
        <v>0.15268679999999998</v>
      </c>
      <c r="AV465" s="2" cm="1">
        <f t="array" ref="AV465">TREND($AR465:$AS465,$AR$3:$AS$3,AV$1)</f>
        <v>0.76343399999999995</v>
      </c>
      <c r="AW465" s="2" cm="1">
        <f t="array" ref="AW465">TREND($AR465:$AS465,$AR$3:$AS$3,AW$1)</f>
        <v>0.76343399999999995</v>
      </c>
      <c r="AX465" s="2" cm="1">
        <f t="array" ref="AX465">TREND($AR465:$AS465,$AR$3:$AS$3,AX$1)</f>
        <v>0.76343399999999995</v>
      </c>
      <c r="AY465" s="2" cm="1">
        <f t="array" ref="AY465">TREND($AR465:$AS465,$AR$3:$AS$3,AY$1)</f>
        <v>0.76343399999999995</v>
      </c>
      <c r="AZ465" s="2" cm="1">
        <f t="array" ref="AZ465">TREND($AR465:$AS465,$AR$3:$AS$3,AZ$1)</f>
        <v>0.76343399999999995</v>
      </c>
      <c r="BA465" s="2" cm="1">
        <f t="array" ref="BA465">TREND($AR465:$AS465,$AR$3:$AS$3,BA$1)</f>
        <v>0.76343399999999995</v>
      </c>
      <c r="BB465" s="2" cm="1">
        <f t="array" ref="BB465">TREND($AR465:$AS465,$AR$3:$AS$3,BB$1)</f>
        <v>0.76343399999999995</v>
      </c>
      <c r="BC465" s="2" cm="1">
        <f t="array" ref="BC465">TREND($AR465:$AS465,$AR$3:$AS$3,BC$1)</f>
        <v>0.76343399999999995</v>
      </c>
      <c r="BD465" s="2" cm="1">
        <f t="array" ref="BD465">TREND($AR465:$AS465,$AR$3:$AS$3,BD$1)</f>
        <v>0.76343399999999995</v>
      </c>
      <c r="BE465" s="2" cm="1">
        <f t="array" ref="BE465">TREND($AR465:$AS465,$AR$3:$AS$3,BE$1)</f>
        <v>0.76343399999999995</v>
      </c>
      <c r="BF465" s="20" cm="1">
        <f t="array" ref="BF465">TREND($AS465:$AT465,$AS$3:$AT$3,BF$1)</f>
        <v>0.68709059999999766</v>
      </c>
      <c r="BG465" s="20" cm="1">
        <f t="array" ref="BG465">TREND($AS465:$AT465,$AS$3:$AT$3,BG$1)</f>
        <v>0.61074719999999871</v>
      </c>
      <c r="BH465" s="20" cm="1">
        <f t="array" ref="BH465">TREND($AS465:$AT465,$AS$3:$AT$3,BH$1)</f>
        <v>0.53440379999999976</v>
      </c>
      <c r="BI465" s="20" cm="1">
        <f t="array" ref="BI465">TREND($AS465:$AT465,$AS$3:$AT$3,BI$1)</f>
        <v>0.45806039999999726</v>
      </c>
      <c r="BJ465" s="20" cm="1">
        <f t="array" ref="BJ465">TREND($AS465:$AT465,$AS$3:$AT$3,BJ$1)</f>
        <v>0.38171699999999831</v>
      </c>
      <c r="BK465" s="20" cm="1">
        <f t="array" ref="BK465">TREND($AS465:$AT465,$AS$3:$AT$3,BK$1)</f>
        <v>0.30537359999999936</v>
      </c>
      <c r="BL465" s="20" cm="1">
        <f t="array" ref="BL465">TREND($AS465:$AT465,$AS$3:$AT$3,BL$1)</f>
        <v>0.22903020000000041</v>
      </c>
      <c r="BM465" s="20" cm="1">
        <f t="array" ref="BM465">TREND($AS465:$AT465,$AS$3:$AT$3,BM$1)</f>
        <v>0.1526867999999979</v>
      </c>
    </row>
    <row r="466" spans="1:65" x14ac:dyDescent="0.35">
      <c r="A466" t="str">
        <f>IF(BYDem!B464="","\I:",BYDem!B464)</f>
        <v>EU_northeast</v>
      </c>
      <c r="B466" t="str">
        <f>BYDem!E464</f>
        <v>RHW</v>
      </c>
      <c r="C466" t="str">
        <f t="shared" si="142"/>
        <v>RHW</v>
      </c>
      <c r="D466" s="4">
        <f>SUMIFS(BYDem!$M$2:$M$2000,BYDem!$B$2:$B$2000,Demands!$A466,BYDem!$E$2:$E$2000,Demands!$B466)</f>
        <v>194.34438582460399</v>
      </c>
      <c r="E466" s="4">
        <f t="shared" si="143"/>
        <v>198.68526238037271</v>
      </c>
      <c r="F466" s="4">
        <f t="shared" si="144"/>
        <v>230.97317635276389</v>
      </c>
      <c r="G466" s="4">
        <f t="shared" si="145"/>
        <v>273.15836655624025</v>
      </c>
      <c r="H466" s="4">
        <f t="shared" si="146"/>
        <v>308.87682624319262</v>
      </c>
      <c r="I466" s="4">
        <f t="shared" si="147"/>
        <v>341.19447623579777</v>
      </c>
      <c r="J466" s="4">
        <f t="shared" si="148"/>
        <v>367.43683558321089</v>
      </c>
      <c r="K466" s="4">
        <f t="shared" si="149"/>
        <v>390.27643188188603</v>
      </c>
      <c r="L466" s="4">
        <f t="shared" si="150"/>
        <v>411.6271797443855</v>
      </c>
      <c r="M466" s="4">
        <f t="shared" si="151"/>
        <v>432.87084955571913</v>
      </c>
      <c r="N466" s="4">
        <f t="shared" si="152"/>
        <v>452.84605533348616</v>
      </c>
      <c r="O466" s="4">
        <f t="shared" si="153"/>
        <v>470.35987148696228</v>
      </c>
      <c r="P466" s="4">
        <f t="shared" si="154"/>
        <v>484.72889464086558</v>
      </c>
      <c r="Q466" s="4">
        <f t="shared" si="155"/>
        <v>495.94116126686271</v>
      </c>
      <c r="R466" s="4">
        <f t="shared" si="156"/>
        <v>504.52673885573938</v>
      </c>
      <c r="S466" s="4">
        <f t="shared" si="157"/>
        <v>511.00808482265819</v>
      </c>
      <c r="T466" s="4">
        <f t="shared" si="158"/>
        <v>515.67021897745792</v>
      </c>
      <c r="U466" s="4">
        <f t="shared" si="159"/>
        <v>518.61268043375219</v>
      </c>
      <c r="W466" s="5" t="str">
        <f>VLOOKUP(C466&amp;A466,Driver_elast!$A$2:$D$1161,4,FALSE)</f>
        <v>GDPPCAP</v>
      </c>
      <c r="X466" s="5">
        <v>1</v>
      </c>
      <c r="Y466" s="2">
        <f>SUMIFS('Growth rates'!D$4:D$999,'Growth rates'!$B$4:$B$999,Demands!$A466,'Growth rates'!$C$4:$C$999,$W466)</f>
        <v>1</v>
      </c>
      <c r="Z466" s="2">
        <f>SUMIFS('Growth rates'!E$4:E$999,'Growth rates'!$B$4:$B$999,Demands!$A466,'Growth rates'!$C$4:$C$999,$W466)</f>
        <v>1.0187187993058415</v>
      </c>
      <c r="AA466" s="2">
        <f>SUMIFS('Growth rates'!F$4:F$999,'Growth rates'!$B$4:$B$999,Demands!$A466,'Growth rates'!$C$4:$C$999,$W466)</f>
        <v>1.160325199513897</v>
      </c>
      <c r="AB466" s="2">
        <f>SUMIFS('Growth rates'!G$4:G$999,'Growth rates'!$B$4:$B$999,Demands!$A466,'Growth rates'!$C$4:$C$999,$W466)</f>
        <v>1.3454222640855484</v>
      </c>
      <c r="AC466" s="2">
        <f>SUMIFS('Growth rates'!H$4:H$999,'Growth rates'!$B$4:$B$999,Demands!$A466,'Growth rates'!$C$4:$C$999,$W466)</f>
        <v>1.5023929755012513</v>
      </c>
      <c r="AD466" s="2">
        <f>SUMIFS('Growth rates'!I$4:I$999,'Growth rates'!$B$4:$B$999,Demands!$A466,'Growth rates'!$C$4:$C$999,$W466)</f>
        <v>1.645737801654219</v>
      </c>
      <c r="AE466" s="2">
        <f>SUMIFS('Growth rates'!J$4:J$999,'Growth rates'!$B$4:$B$999,Demands!$A466,'Growth rates'!$C$4:$C$999,$W466)</f>
        <v>1.7637640361628748</v>
      </c>
      <c r="AF466" s="2">
        <f>SUMIFS('Growth rates'!K$4:K$999,'Growth rates'!$B$4:$B$999,Demands!$A466,'Growth rates'!$C$4:$C$999,$W466)</f>
        <v>1.8683459503097062</v>
      </c>
      <c r="AG466" s="2">
        <f>SUMIFS('Growth rates'!L$4:L$999,'Growth rates'!$B$4:$B$999,Demands!$A466,'Growth rates'!$C$4:$C$999,$W466)</f>
        <v>1.9681463827736421</v>
      </c>
      <c r="AH466" s="2">
        <f>SUMIFS('Growth rates'!M$4:M$999,'Growth rates'!$B$4:$B$999,Demands!$A466,'Growth rates'!$C$4:$C$999,$W466)</f>
        <v>2.0697204623132333</v>
      </c>
      <c r="AI466" s="2">
        <f>SUMIFS('Growth rates'!N$4:N$999,'Growth rates'!$B$4:$B$999,Demands!$A466,'Growth rates'!$C$4:$C$999,$W466)</f>
        <v>2.1758416508581266</v>
      </c>
      <c r="AJ466" s="2">
        <f>SUMIFS('Growth rates'!O$4:O$999,'Growth rates'!$B$4:$B$999,Demands!$A466,'Growth rates'!$C$4:$C$999,$W466)</f>
        <v>2.2810299654172042</v>
      </c>
      <c r="AK466" s="2">
        <f>SUMIFS('Growth rates'!P$4:P$999,'Growth rates'!$B$4:$B$999,Demands!$A466,'Growth rates'!$C$4:$C$999,$W466)</f>
        <v>2.3805773678415605</v>
      </c>
      <c r="AL466" s="2">
        <f>SUMIFS('Growth rates'!Q$4:Q$999,'Growth rates'!$B$4:$B$999,Demands!$A466,'Growth rates'!$C$4:$C$999,$W466)</f>
        <v>2.4723526139882743</v>
      </c>
      <c r="AM466" s="2">
        <f>SUMIFS('Growth rates'!R$4:R$999,'Growth rates'!$B$4:$B$999,Demands!$A466,'Growth rates'!$C$4:$C$999,$W466)</f>
        <v>2.5579537975651161</v>
      </c>
      <c r="AN466" s="2">
        <f>SUMIFS('Growth rates'!S$4:S$999,'Growth rates'!$B$4:$B$999,Demands!$A466,'Growth rates'!$C$4:$C$999,$W466)</f>
        <v>2.6401049614807</v>
      </c>
      <c r="AO466" s="2">
        <f>SUMIFS('Growth rates'!T$4:T$999,'Growth rates'!$B$4:$B$999,Demands!$A466,'Growth rates'!$C$4:$C$999,$W466)</f>
        <v>2.7203941250559156</v>
      </c>
      <c r="AP466" s="2">
        <f>SUMIFS('Growth rates'!U$4:U$999,'Growth rates'!$B$4:$B$999,Demands!$A466,'Growth rates'!$C$4:$C$999,$W466)</f>
        <v>2.7980082141027776</v>
      </c>
      <c r="AR466">
        <f>VLOOKUP(C466&amp;A466,Driver_elast!$A$2:$E$1161,5,FALSE)</f>
        <v>1.19807</v>
      </c>
      <c r="AS466">
        <f t="shared" si="160"/>
        <v>1</v>
      </c>
      <c r="AT466">
        <f t="shared" si="161"/>
        <v>0.2</v>
      </c>
      <c r="AV466" s="2" cm="1">
        <f t="array" ref="AV466">TREND($AR466:$AS466,$AR$3:$AS$3,AV$1)</f>
        <v>1.1980700000000013</v>
      </c>
      <c r="AW466" s="2" cm="1">
        <f t="array" ref="AW466">TREND($AR466:$AS466,$AR$3:$AS$3,AW$1)</f>
        <v>1.1932390243902447</v>
      </c>
      <c r="AX466" s="2" cm="1">
        <f t="array" ref="AX466">TREND($AR466:$AS466,$AR$3:$AS$3,AX$1)</f>
        <v>1.169084146341465</v>
      </c>
      <c r="AY466" s="2" cm="1">
        <f t="array" ref="AY466">TREND($AR466:$AS466,$AR$3:$AS$3,AY$1)</f>
        <v>1.1449292682926835</v>
      </c>
      <c r="AZ466" s="2" cm="1">
        <f t="array" ref="AZ466">TREND($AR466:$AS466,$AR$3:$AS$3,AZ$1)</f>
        <v>1.1207743902439038</v>
      </c>
      <c r="BA466" s="2" cm="1">
        <f t="array" ref="BA466">TREND($AR466:$AS466,$AR$3:$AS$3,BA$1)</f>
        <v>1.0966195121951241</v>
      </c>
      <c r="BB466" s="2" cm="1">
        <f t="array" ref="BB466">TREND($AR466:$AS466,$AR$3:$AS$3,BB$1)</f>
        <v>1.0724646341463426</v>
      </c>
      <c r="BC466" s="2" cm="1">
        <f t="array" ref="BC466">TREND($AR466:$AS466,$AR$3:$AS$3,BC$1)</f>
        <v>1.0483097560975629</v>
      </c>
      <c r="BD466" s="2" cm="1">
        <f t="array" ref="BD466">TREND($AR466:$AS466,$AR$3:$AS$3,BD$1)</f>
        <v>1.0241548780487815</v>
      </c>
      <c r="BE466" s="2" cm="1">
        <f t="array" ref="BE466">TREND($AR466:$AS466,$AR$3:$AS$3,BE$1)</f>
        <v>1.0000000000000018</v>
      </c>
      <c r="BF466" s="20" cm="1">
        <f t="array" ref="BF466">TREND($AS466:$AT466,$AS$3:$AT$3,BF$1)</f>
        <v>0.90000000000000568</v>
      </c>
      <c r="BG466" s="20" cm="1">
        <f t="array" ref="BG466">TREND($AS466:$AT466,$AS$3:$AT$3,BG$1)</f>
        <v>0.80000000000000426</v>
      </c>
      <c r="BH466" s="20" cm="1">
        <f t="array" ref="BH466">TREND($AS466:$AT466,$AS$3:$AT$3,BH$1)</f>
        <v>0.70000000000000284</v>
      </c>
      <c r="BI466" s="20" cm="1">
        <f t="array" ref="BI466">TREND($AS466:$AT466,$AS$3:$AT$3,BI$1)</f>
        <v>0.60000000000000142</v>
      </c>
      <c r="BJ466" s="20" cm="1">
        <f t="array" ref="BJ466">TREND($AS466:$AT466,$AS$3:$AT$3,BJ$1)</f>
        <v>0.5</v>
      </c>
      <c r="BK466" s="20" cm="1">
        <f t="array" ref="BK466">TREND($AS466:$AT466,$AS$3:$AT$3,BK$1)</f>
        <v>0.40000000000000568</v>
      </c>
      <c r="BL466" s="20" cm="1">
        <f t="array" ref="BL466">TREND($AS466:$AT466,$AS$3:$AT$3,BL$1)</f>
        <v>0.30000000000000426</v>
      </c>
      <c r="BM466" s="20" cm="1">
        <f t="array" ref="BM466">TREND($AS466:$AT466,$AS$3:$AT$3,BM$1)</f>
        <v>0.20000000000000284</v>
      </c>
    </row>
    <row r="467" spans="1:65" x14ac:dyDescent="0.35">
      <c r="A467" t="str">
        <f>IF(BYDem!B465="","\I:",BYDem!B465)</f>
        <v>EU_northeast</v>
      </c>
      <c r="B467" t="str">
        <f>BYDem!E465</f>
        <v>RLI</v>
      </c>
      <c r="C467" t="str">
        <f t="shared" si="142"/>
        <v>RLI</v>
      </c>
      <c r="D467" s="4">
        <f>SUMIFS(BYDem!$M$2:$M$2000,BYDem!$B$2:$B$2000,Demands!$A467,BYDem!$E$2:$E$2000,Demands!$B467)</f>
        <v>3.3208932408154102</v>
      </c>
      <c r="E467" s="4">
        <f t="shared" si="143"/>
        <v>3.3395055076713329</v>
      </c>
      <c r="F467" s="4">
        <f t="shared" si="144"/>
        <v>3.4743339730315665</v>
      </c>
      <c r="G467" s="4">
        <f t="shared" si="145"/>
        <v>3.6023088134163914</v>
      </c>
      <c r="H467" s="4">
        <f t="shared" si="146"/>
        <v>3.6938100084822096</v>
      </c>
      <c r="I467" s="4">
        <f t="shared" si="147"/>
        <v>3.7677436623564429</v>
      </c>
      <c r="J467" s="4">
        <f t="shared" si="148"/>
        <v>3.8213694646540057</v>
      </c>
      <c r="K467" s="4">
        <f t="shared" si="149"/>
        <v>3.8651351924867807</v>
      </c>
      <c r="L467" s="4">
        <f t="shared" si="150"/>
        <v>3.9027611806212588</v>
      </c>
      <c r="M467" s="4">
        <f t="shared" si="151"/>
        <v>3.9374385242667151</v>
      </c>
      <c r="N467" s="4">
        <f t="shared" si="152"/>
        <v>3.9666669772532428</v>
      </c>
      <c r="O467" s="4">
        <f t="shared" si="153"/>
        <v>3.9888242085472561</v>
      </c>
      <c r="P467" s="4">
        <f t="shared" si="154"/>
        <v>4.0041792893741315</v>
      </c>
      <c r="Q467" s="4">
        <f t="shared" si="155"/>
        <v>4.0143791154734032</v>
      </c>
      <c r="R467" s="4">
        <f t="shared" si="156"/>
        <v>4.0214947965616989</v>
      </c>
      <c r="S467" s="4">
        <f t="shared" si="157"/>
        <v>4.0269136351402022</v>
      </c>
      <c r="T467" s="4">
        <f t="shared" si="158"/>
        <v>4.031020546216026</v>
      </c>
      <c r="U467" s="4">
        <f t="shared" si="159"/>
        <v>4.0335696901752094</v>
      </c>
      <c r="W467" s="5" t="str">
        <f>VLOOKUP(C467&amp;A467,Driver_elast!$A$2:$D$1161,4,FALSE)</f>
        <v>GDP</v>
      </c>
      <c r="X467" s="5">
        <v>1</v>
      </c>
      <c r="Y467" s="2">
        <f>SUMIFS('Growth rates'!D$4:D$999,'Growth rates'!$B$4:$B$999,Demands!$A467,'Growth rates'!$C$4:$C$999,$W467)</f>
        <v>1</v>
      </c>
      <c r="Z467" s="2">
        <f>SUMIFS('Growth rates'!E$4:E$999,'Growth rates'!$B$4:$B$999,Demands!$A467,'Growth rates'!$C$4:$C$999,$W467)</f>
        <v>1.0212751450713327</v>
      </c>
      <c r="AA467" s="2">
        <f>SUMIFS('Growth rates'!F$4:F$999,'Growth rates'!$B$4:$B$999,Demands!$A467,'Growth rates'!$C$4:$C$999,$W467)</f>
        <v>1.1777953340341945</v>
      </c>
      <c r="AB467" s="2">
        <f>SUMIFS('Growth rates'!G$4:G$999,'Growth rates'!$B$4:$B$999,Demands!$A467,'Growth rates'!$C$4:$C$999,$W467)</f>
        <v>1.3424791936315432</v>
      </c>
      <c r="AC467" s="2">
        <f>SUMIFS('Growth rates'!H$4:H$999,'Growth rates'!$B$4:$B$999,Demands!$A467,'Growth rates'!$C$4:$C$999,$W467)</f>
        <v>1.4719230857662617</v>
      </c>
      <c r="AD467" s="2">
        <f>SUMIFS('Growth rates'!I$4:I$999,'Growth rates'!$B$4:$B$999,Demands!$A467,'Growth rates'!$C$4:$C$999,$W467)</f>
        <v>1.5837589007339941</v>
      </c>
      <c r="AE467" s="2">
        <f>SUMIFS('Growth rates'!J$4:J$999,'Growth rates'!$B$4:$B$999,Demands!$A467,'Growth rates'!$C$4:$C$999,$W467)</f>
        <v>1.6693265689113082</v>
      </c>
      <c r="AF467" s="2">
        <f>SUMIFS('Growth rates'!K$4:K$999,'Growth rates'!$B$4:$B$999,Demands!$A467,'Growth rates'!$C$4:$C$999,$W467)</f>
        <v>1.7419011613564515</v>
      </c>
      <c r="AG467" s="2">
        <f>SUMIFS('Growth rates'!L$4:L$999,'Growth rates'!$B$4:$B$999,Demands!$A467,'Growth rates'!$C$4:$C$999,$W467)</f>
        <v>1.8062698864741367</v>
      </c>
      <c r="AH467" s="2">
        <f>SUMIFS('Growth rates'!M$4:M$999,'Growth rates'!$B$4:$B$999,Demands!$A467,'Growth rates'!$C$4:$C$999,$W467)</f>
        <v>1.8671933606295343</v>
      </c>
      <c r="AI467" s="2">
        <f>SUMIFS('Growth rates'!N$4:N$999,'Growth rates'!$B$4:$B$999,Demands!$A467,'Growth rates'!$C$4:$C$999,$W467)</f>
        <v>1.9256544632263</v>
      </c>
      <c r="AJ467" s="2">
        <f>SUMIFS('Growth rates'!O$4:O$999,'Growth rates'!$B$4:$B$999,Demands!$A467,'Growth rates'!$C$4:$C$999,$W467)</f>
        <v>1.9766939498997251</v>
      </c>
      <c r="AK467" s="2">
        <f>SUMIFS('Growth rates'!P$4:P$999,'Growth rates'!$B$4:$B$999,Demands!$A467,'Growth rates'!$C$4:$C$999,$W467)</f>
        <v>2.0179584679028051</v>
      </c>
      <c r="AL467" s="2">
        <f>SUMIFS('Growth rates'!Q$4:Q$999,'Growth rates'!$B$4:$B$999,Demands!$A467,'Growth rates'!$C$4:$C$999,$W467)</f>
        <v>2.0504798054707654</v>
      </c>
      <c r="AM467" s="2">
        <f>SUMIFS('Growth rates'!R$4:R$999,'Growth rates'!$B$4:$B$999,Demands!$A467,'Growth rates'!$C$4:$C$999,$W467)</f>
        <v>2.078073621010577</v>
      </c>
      <c r="AN467" s="2">
        <f>SUMIFS('Growth rates'!S$4:S$999,'Growth rates'!$B$4:$B$999,Demands!$A467,'Growth rates'!$C$4:$C$999,$W467)</f>
        <v>2.1046470632260283</v>
      </c>
      <c r="AO467" s="2">
        <f>SUMIFS('Growth rates'!T$4:T$999,'Growth rates'!$B$4:$B$999,Demands!$A467,'Growth rates'!$C$4:$C$999,$W467)</f>
        <v>2.1318070266480365</v>
      </c>
      <c r="AP467" s="2">
        <f>SUMIFS('Growth rates'!U$4:U$999,'Growth rates'!$B$4:$B$999,Demands!$A467,'Growth rates'!$C$4:$C$999,$W467)</f>
        <v>2.1573943830241955</v>
      </c>
      <c r="AR467">
        <f>VLOOKUP(C467&amp;A467,Driver_elast!$A$2:$E$1161,5,FALSE)</f>
        <v>0.263434</v>
      </c>
      <c r="AS467">
        <f t="shared" si="160"/>
        <v>0.263434</v>
      </c>
      <c r="AT467">
        <f t="shared" si="161"/>
        <v>5.2686799999999999E-2</v>
      </c>
      <c r="AV467" s="2" cm="1">
        <f t="array" ref="AV467">TREND($AR467:$AS467,$AR$3:$AS$3,AV$1)</f>
        <v>0.263434</v>
      </c>
      <c r="AW467" s="2" cm="1">
        <f t="array" ref="AW467">TREND($AR467:$AS467,$AR$3:$AS$3,AW$1)</f>
        <v>0.263434</v>
      </c>
      <c r="AX467" s="2" cm="1">
        <f t="array" ref="AX467">TREND($AR467:$AS467,$AR$3:$AS$3,AX$1)</f>
        <v>0.263434</v>
      </c>
      <c r="AY467" s="2" cm="1">
        <f t="array" ref="AY467">TREND($AR467:$AS467,$AR$3:$AS$3,AY$1)</f>
        <v>0.263434</v>
      </c>
      <c r="AZ467" s="2" cm="1">
        <f t="array" ref="AZ467">TREND($AR467:$AS467,$AR$3:$AS$3,AZ$1)</f>
        <v>0.263434</v>
      </c>
      <c r="BA467" s="2" cm="1">
        <f t="array" ref="BA467">TREND($AR467:$AS467,$AR$3:$AS$3,BA$1)</f>
        <v>0.263434</v>
      </c>
      <c r="BB467" s="2" cm="1">
        <f t="array" ref="BB467">TREND($AR467:$AS467,$AR$3:$AS$3,BB$1)</f>
        <v>0.263434</v>
      </c>
      <c r="BC467" s="2" cm="1">
        <f t="array" ref="BC467">TREND($AR467:$AS467,$AR$3:$AS$3,BC$1)</f>
        <v>0.263434</v>
      </c>
      <c r="BD467" s="2" cm="1">
        <f t="array" ref="BD467">TREND($AR467:$AS467,$AR$3:$AS$3,BD$1)</f>
        <v>0.263434</v>
      </c>
      <c r="BE467" s="2" cm="1">
        <f t="array" ref="BE467">TREND($AR467:$AS467,$AR$3:$AS$3,BE$1)</f>
        <v>0.263434</v>
      </c>
      <c r="BF467" s="20" cm="1">
        <f t="array" ref="BF467">TREND($AS467:$AT467,$AS$3:$AT$3,BF$1)</f>
        <v>0.23709060000000015</v>
      </c>
      <c r="BG467" s="20" cm="1">
        <f t="array" ref="BG467">TREND($AS467:$AT467,$AS$3:$AT$3,BG$1)</f>
        <v>0.21074720000000013</v>
      </c>
      <c r="BH467" s="20" cm="1">
        <f t="array" ref="BH467">TREND($AS467:$AT467,$AS$3:$AT$3,BH$1)</f>
        <v>0.18440380000000012</v>
      </c>
      <c r="BI467" s="20" cm="1">
        <f t="array" ref="BI467">TREND($AS467:$AT467,$AS$3:$AT$3,BI$1)</f>
        <v>0.1580604000000001</v>
      </c>
      <c r="BJ467" s="20" cm="1">
        <f t="array" ref="BJ467">TREND($AS467:$AT467,$AS$3:$AT$3,BJ$1)</f>
        <v>0.13171700000000008</v>
      </c>
      <c r="BK467" s="20" cm="1">
        <f t="array" ref="BK467">TREND($AS467:$AT467,$AS$3:$AT$3,BK$1)</f>
        <v>0.10537360000000007</v>
      </c>
      <c r="BL467" s="20" cm="1">
        <f t="array" ref="BL467">TREND($AS467:$AT467,$AS$3:$AT$3,BL$1)</f>
        <v>7.9030200000001827E-2</v>
      </c>
      <c r="BM467" s="20" cm="1">
        <f t="array" ref="BM467">TREND($AS467:$AT467,$AS$3:$AT$3,BM$1)</f>
        <v>5.268680000000181E-2</v>
      </c>
    </row>
    <row r="468" spans="1:65" x14ac:dyDescent="0.35">
      <c r="A468" t="str">
        <f>IF(BYDem!B466="","\I:",BYDem!B466)</f>
        <v>EU_northeast</v>
      </c>
      <c r="B468" t="str">
        <f>BYDem!E466</f>
        <v>ROT</v>
      </c>
      <c r="C468" t="str">
        <f t="shared" si="142"/>
        <v>ROT</v>
      </c>
      <c r="D468" s="4">
        <f>SUMIFS(BYDem!$M$2:$M$2000,BYDem!$B$2:$B$2000,Demands!$A468,BYDem!$E$2:$E$2000,Demands!$B468)</f>
        <v>18.484165526515</v>
      </c>
      <c r="E468" s="4">
        <f t="shared" si="143"/>
        <v>18.897027881383391</v>
      </c>
      <c r="F468" s="4">
        <f t="shared" si="144"/>
        <v>21.96794317352968</v>
      </c>
      <c r="G468" s="4">
        <f t="shared" si="145"/>
        <v>25.980192023323099</v>
      </c>
      <c r="H468" s="4">
        <f t="shared" si="146"/>
        <v>29.377387771501983</v>
      </c>
      <c r="I468" s="4">
        <f t="shared" si="147"/>
        <v>32.451131267392888</v>
      </c>
      <c r="J468" s="4">
        <f t="shared" si="148"/>
        <v>34.947051650818047</v>
      </c>
      <c r="K468" s="4">
        <f t="shared" si="149"/>
        <v>37.119333997705603</v>
      </c>
      <c r="L468" s="4">
        <f t="shared" si="150"/>
        <v>39.150011425977183</v>
      </c>
      <c r="M468" s="4">
        <f t="shared" si="151"/>
        <v>41.170504621688565</v>
      </c>
      <c r="N468" s="4">
        <f t="shared" si="152"/>
        <v>43.070353739818842</v>
      </c>
      <c r="O468" s="4">
        <f t="shared" si="153"/>
        <v>44.736099191678562</v>
      </c>
      <c r="P468" s="4">
        <f t="shared" si="154"/>
        <v>46.102742232608897</v>
      </c>
      <c r="Q468" s="4">
        <f t="shared" si="155"/>
        <v>47.169145007059988</v>
      </c>
      <c r="R468" s="4">
        <f t="shared" si="156"/>
        <v>47.985722427705205</v>
      </c>
      <c r="S468" s="4">
        <f t="shared" si="157"/>
        <v>48.602165610145576</v>
      </c>
      <c r="T468" s="4">
        <f t="shared" si="158"/>
        <v>49.045582892607804</v>
      </c>
      <c r="U468" s="4">
        <f t="shared" si="159"/>
        <v>49.325441476547653</v>
      </c>
      <c r="W468" s="5" t="str">
        <f>VLOOKUP(C468&amp;A468,Driver_elast!$A$2:$D$1161,4,FALSE)</f>
        <v>GDPPCAP</v>
      </c>
      <c r="X468" s="5">
        <v>1</v>
      </c>
      <c r="Y468" s="2">
        <f>SUMIFS('Growth rates'!D$4:D$999,'Growth rates'!$B$4:$B$999,Demands!$A468,'Growth rates'!$C$4:$C$999,$W468)</f>
        <v>1</v>
      </c>
      <c r="Z468" s="2">
        <f>SUMIFS('Growth rates'!E$4:E$999,'Growth rates'!$B$4:$B$999,Demands!$A468,'Growth rates'!$C$4:$C$999,$W468)</f>
        <v>1.0187187993058415</v>
      </c>
      <c r="AA468" s="2">
        <f>SUMIFS('Growth rates'!F$4:F$999,'Growth rates'!$B$4:$B$999,Demands!$A468,'Growth rates'!$C$4:$C$999,$W468)</f>
        <v>1.160325199513897</v>
      </c>
      <c r="AB468" s="2">
        <f>SUMIFS('Growth rates'!G$4:G$999,'Growth rates'!$B$4:$B$999,Demands!$A468,'Growth rates'!$C$4:$C$999,$W468)</f>
        <v>1.3454222640855484</v>
      </c>
      <c r="AC468" s="2">
        <f>SUMIFS('Growth rates'!H$4:H$999,'Growth rates'!$B$4:$B$999,Demands!$A468,'Growth rates'!$C$4:$C$999,$W468)</f>
        <v>1.5023929755012513</v>
      </c>
      <c r="AD468" s="2">
        <f>SUMIFS('Growth rates'!I$4:I$999,'Growth rates'!$B$4:$B$999,Demands!$A468,'Growth rates'!$C$4:$C$999,$W468)</f>
        <v>1.645737801654219</v>
      </c>
      <c r="AE468" s="2">
        <f>SUMIFS('Growth rates'!J$4:J$999,'Growth rates'!$B$4:$B$999,Demands!$A468,'Growth rates'!$C$4:$C$999,$W468)</f>
        <v>1.7637640361628748</v>
      </c>
      <c r="AF468" s="2">
        <f>SUMIFS('Growth rates'!K$4:K$999,'Growth rates'!$B$4:$B$999,Demands!$A468,'Growth rates'!$C$4:$C$999,$W468)</f>
        <v>1.8683459503097062</v>
      </c>
      <c r="AG468" s="2">
        <f>SUMIFS('Growth rates'!L$4:L$999,'Growth rates'!$B$4:$B$999,Demands!$A468,'Growth rates'!$C$4:$C$999,$W468)</f>
        <v>1.9681463827736421</v>
      </c>
      <c r="AH468" s="2">
        <f>SUMIFS('Growth rates'!M$4:M$999,'Growth rates'!$B$4:$B$999,Demands!$A468,'Growth rates'!$C$4:$C$999,$W468)</f>
        <v>2.0697204623132333</v>
      </c>
      <c r="AI468" s="2">
        <f>SUMIFS('Growth rates'!N$4:N$999,'Growth rates'!$B$4:$B$999,Demands!$A468,'Growth rates'!$C$4:$C$999,$W468)</f>
        <v>2.1758416508581266</v>
      </c>
      <c r="AJ468" s="2">
        <f>SUMIFS('Growth rates'!O$4:O$999,'Growth rates'!$B$4:$B$999,Demands!$A468,'Growth rates'!$C$4:$C$999,$W468)</f>
        <v>2.2810299654172042</v>
      </c>
      <c r="AK468" s="2">
        <f>SUMIFS('Growth rates'!P$4:P$999,'Growth rates'!$B$4:$B$999,Demands!$A468,'Growth rates'!$C$4:$C$999,$W468)</f>
        <v>2.3805773678415605</v>
      </c>
      <c r="AL468" s="2">
        <f>SUMIFS('Growth rates'!Q$4:Q$999,'Growth rates'!$B$4:$B$999,Demands!$A468,'Growth rates'!$C$4:$C$999,$W468)</f>
        <v>2.4723526139882743</v>
      </c>
      <c r="AM468" s="2">
        <f>SUMIFS('Growth rates'!R$4:R$999,'Growth rates'!$B$4:$B$999,Demands!$A468,'Growth rates'!$C$4:$C$999,$W468)</f>
        <v>2.5579537975651161</v>
      </c>
      <c r="AN468" s="2">
        <f>SUMIFS('Growth rates'!S$4:S$999,'Growth rates'!$B$4:$B$999,Demands!$A468,'Growth rates'!$C$4:$C$999,$W468)</f>
        <v>2.6401049614807</v>
      </c>
      <c r="AO468" s="2">
        <f>SUMIFS('Growth rates'!T$4:T$999,'Growth rates'!$B$4:$B$999,Demands!$A468,'Growth rates'!$C$4:$C$999,$W468)</f>
        <v>2.7203941250559156</v>
      </c>
      <c r="AP468" s="2">
        <f>SUMIFS('Growth rates'!U$4:U$999,'Growth rates'!$B$4:$B$999,Demands!$A468,'Growth rates'!$C$4:$C$999,$W468)</f>
        <v>2.7980082141027776</v>
      </c>
      <c r="AR468">
        <f>VLOOKUP(C468&amp;A468,Driver_elast!$A$2:$E$1161,5,FALSE)</f>
        <v>1.19807</v>
      </c>
      <c r="AS468">
        <f t="shared" si="160"/>
        <v>1</v>
      </c>
      <c r="AT468">
        <f t="shared" si="161"/>
        <v>0.2</v>
      </c>
      <c r="AV468" s="2" cm="1">
        <f t="array" ref="AV468">TREND($AR468:$AS468,$AR$3:$AS$3,AV$1)</f>
        <v>1.1980700000000013</v>
      </c>
      <c r="AW468" s="2" cm="1">
        <f t="array" ref="AW468">TREND($AR468:$AS468,$AR$3:$AS$3,AW$1)</f>
        <v>1.1932390243902447</v>
      </c>
      <c r="AX468" s="2" cm="1">
        <f t="array" ref="AX468">TREND($AR468:$AS468,$AR$3:$AS$3,AX$1)</f>
        <v>1.169084146341465</v>
      </c>
      <c r="AY468" s="2" cm="1">
        <f t="array" ref="AY468">TREND($AR468:$AS468,$AR$3:$AS$3,AY$1)</f>
        <v>1.1449292682926835</v>
      </c>
      <c r="AZ468" s="2" cm="1">
        <f t="array" ref="AZ468">TREND($AR468:$AS468,$AR$3:$AS$3,AZ$1)</f>
        <v>1.1207743902439038</v>
      </c>
      <c r="BA468" s="2" cm="1">
        <f t="array" ref="BA468">TREND($AR468:$AS468,$AR$3:$AS$3,BA$1)</f>
        <v>1.0966195121951241</v>
      </c>
      <c r="BB468" s="2" cm="1">
        <f t="array" ref="BB468">TREND($AR468:$AS468,$AR$3:$AS$3,BB$1)</f>
        <v>1.0724646341463426</v>
      </c>
      <c r="BC468" s="2" cm="1">
        <f t="array" ref="BC468">TREND($AR468:$AS468,$AR$3:$AS$3,BC$1)</f>
        <v>1.0483097560975629</v>
      </c>
      <c r="BD468" s="2" cm="1">
        <f t="array" ref="BD468">TREND($AR468:$AS468,$AR$3:$AS$3,BD$1)</f>
        <v>1.0241548780487815</v>
      </c>
      <c r="BE468" s="2" cm="1">
        <f t="array" ref="BE468">TREND($AR468:$AS468,$AR$3:$AS$3,BE$1)</f>
        <v>1.0000000000000018</v>
      </c>
      <c r="BF468" s="20" cm="1">
        <f t="array" ref="BF468">TREND($AS468:$AT468,$AS$3:$AT$3,BF$1)</f>
        <v>0.90000000000000568</v>
      </c>
      <c r="BG468" s="20" cm="1">
        <f t="array" ref="BG468">TREND($AS468:$AT468,$AS$3:$AT$3,BG$1)</f>
        <v>0.80000000000000426</v>
      </c>
      <c r="BH468" s="20" cm="1">
        <f t="array" ref="BH468">TREND($AS468:$AT468,$AS$3:$AT$3,BH$1)</f>
        <v>0.70000000000000284</v>
      </c>
      <c r="BI468" s="20" cm="1">
        <f t="array" ref="BI468">TREND($AS468:$AT468,$AS$3:$AT$3,BI$1)</f>
        <v>0.60000000000000142</v>
      </c>
      <c r="BJ468" s="20" cm="1">
        <f t="array" ref="BJ468">TREND($AS468:$AT468,$AS$3:$AT$3,BJ$1)</f>
        <v>0.5</v>
      </c>
      <c r="BK468" s="20" cm="1">
        <f t="array" ref="BK468">TREND($AS468:$AT468,$AS$3:$AT$3,BK$1)</f>
        <v>0.40000000000000568</v>
      </c>
      <c r="BL468" s="20" cm="1">
        <f t="array" ref="BL468">TREND($AS468:$AT468,$AS$3:$AT$3,BL$1)</f>
        <v>0.30000000000000426</v>
      </c>
      <c r="BM468" s="20" cm="1">
        <f t="array" ref="BM468">TREND($AS468:$AT468,$AS$3:$AT$3,BM$1)</f>
        <v>0.20000000000000284</v>
      </c>
    </row>
    <row r="469" spans="1:65" x14ac:dyDescent="0.35">
      <c r="A469" t="str">
        <f>IF(BYDem!B467="","\I:",BYDem!B467)</f>
        <v>EU_northeast</v>
      </c>
      <c r="B469" t="str">
        <f>BYDem!E467</f>
        <v>RRF</v>
      </c>
      <c r="C469" t="str">
        <f t="shared" si="142"/>
        <v>RRF</v>
      </c>
      <c r="D469" s="4">
        <f>SUMIFS(BYDem!$M$2:$M$2000,BYDem!$B$2:$B$2000,Demands!$A469,BYDem!$E$2:$E$2000,Demands!$B469)</f>
        <v>42.052184975422101</v>
      </c>
      <c r="E469" s="4">
        <f t="shared" si="143"/>
        <v>42.287870506958491</v>
      </c>
      <c r="F469" s="4">
        <f t="shared" si="144"/>
        <v>43.995191746797161</v>
      </c>
      <c r="G469" s="4">
        <f t="shared" si="145"/>
        <v>45.6157261240906</v>
      </c>
      <c r="H469" s="4">
        <f t="shared" si="146"/>
        <v>46.774397873332134</v>
      </c>
      <c r="I469" s="4">
        <f t="shared" si="147"/>
        <v>47.71061336210969</v>
      </c>
      <c r="J469" s="4">
        <f t="shared" si="148"/>
        <v>48.389672276126099</v>
      </c>
      <c r="K469" s="4">
        <f t="shared" si="149"/>
        <v>48.94387391675334</v>
      </c>
      <c r="L469" s="4">
        <f t="shared" si="150"/>
        <v>49.420328562590015</v>
      </c>
      <c r="M469" s="4">
        <f t="shared" si="151"/>
        <v>49.859444777321734</v>
      </c>
      <c r="N469" s="4">
        <f t="shared" si="152"/>
        <v>50.22956215912383</v>
      </c>
      <c r="O469" s="4">
        <f t="shared" si="153"/>
        <v>50.510137269900433</v>
      </c>
      <c r="P469" s="4">
        <f t="shared" si="154"/>
        <v>50.704577335394909</v>
      </c>
      <c r="Q469" s="4">
        <f t="shared" si="155"/>
        <v>50.833736854458039</v>
      </c>
      <c r="R469" s="4">
        <f t="shared" si="156"/>
        <v>50.923842110981624</v>
      </c>
      <c r="S469" s="4">
        <f t="shared" si="157"/>
        <v>50.992460397006148</v>
      </c>
      <c r="T469" s="4">
        <f t="shared" si="158"/>
        <v>51.04446585810183</v>
      </c>
      <c r="U469" s="4">
        <f t="shared" si="159"/>
        <v>51.07674544841899</v>
      </c>
      <c r="W469" s="5" t="str">
        <f>VLOOKUP(C469&amp;A469,Driver_elast!$A$2:$D$1161,4,FALSE)</f>
        <v>GDP</v>
      </c>
      <c r="X469" s="5">
        <v>1</v>
      </c>
      <c r="Y469" s="2">
        <f>SUMIFS('Growth rates'!D$4:D$999,'Growth rates'!$B$4:$B$999,Demands!$A469,'Growth rates'!$C$4:$C$999,$W469)</f>
        <v>1</v>
      </c>
      <c r="Z469" s="2">
        <f>SUMIFS('Growth rates'!E$4:E$999,'Growth rates'!$B$4:$B$999,Demands!$A469,'Growth rates'!$C$4:$C$999,$W469)</f>
        <v>1.0212751450713327</v>
      </c>
      <c r="AA469" s="2">
        <f>SUMIFS('Growth rates'!F$4:F$999,'Growth rates'!$B$4:$B$999,Demands!$A469,'Growth rates'!$C$4:$C$999,$W469)</f>
        <v>1.1777953340341945</v>
      </c>
      <c r="AB469" s="2">
        <f>SUMIFS('Growth rates'!G$4:G$999,'Growth rates'!$B$4:$B$999,Demands!$A469,'Growth rates'!$C$4:$C$999,$W469)</f>
        <v>1.3424791936315432</v>
      </c>
      <c r="AC469" s="2">
        <f>SUMIFS('Growth rates'!H$4:H$999,'Growth rates'!$B$4:$B$999,Demands!$A469,'Growth rates'!$C$4:$C$999,$W469)</f>
        <v>1.4719230857662617</v>
      </c>
      <c r="AD469" s="2">
        <f>SUMIFS('Growth rates'!I$4:I$999,'Growth rates'!$B$4:$B$999,Demands!$A469,'Growth rates'!$C$4:$C$999,$W469)</f>
        <v>1.5837589007339941</v>
      </c>
      <c r="AE469" s="2">
        <f>SUMIFS('Growth rates'!J$4:J$999,'Growth rates'!$B$4:$B$999,Demands!$A469,'Growth rates'!$C$4:$C$999,$W469)</f>
        <v>1.6693265689113082</v>
      </c>
      <c r="AF469" s="2">
        <f>SUMIFS('Growth rates'!K$4:K$999,'Growth rates'!$B$4:$B$999,Demands!$A469,'Growth rates'!$C$4:$C$999,$W469)</f>
        <v>1.7419011613564515</v>
      </c>
      <c r="AG469" s="2">
        <f>SUMIFS('Growth rates'!L$4:L$999,'Growth rates'!$B$4:$B$999,Demands!$A469,'Growth rates'!$C$4:$C$999,$W469)</f>
        <v>1.8062698864741367</v>
      </c>
      <c r="AH469" s="2">
        <f>SUMIFS('Growth rates'!M$4:M$999,'Growth rates'!$B$4:$B$999,Demands!$A469,'Growth rates'!$C$4:$C$999,$W469)</f>
        <v>1.8671933606295343</v>
      </c>
      <c r="AI469" s="2">
        <f>SUMIFS('Growth rates'!N$4:N$999,'Growth rates'!$B$4:$B$999,Demands!$A469,'Growth rates'!$C$4:$C$999,$W469)</f>
        <v>1.9256544632263</v>
      </c>
      <c r="AJ469" s="2">
        <f>SUMIFS('Growth rates'!O$4:O$999,'Growth rates'!$B$4:$B$999,Demands!$A469,'Growth rates'!$C$4:$C$999,$W469)</f>
        <v>1.9766939498997251</v>
      </c>
      <c r="AK469" s="2">
        <f>SUMIFS('Growth rates'!P$4:P$999,'Growth rates'!$B$4:$B$999,Demands!$A469,'Growth rates'!$C$4:$C$999,$W469)</f>
        <v>2.0179584679028051</v>
      </c>
      <c r="AL469" s="2">
        <f>SUMIFS('Growth rates'!Q$4:Q$999,'Growth rates'!$B$4:$B$999,Demands!$A469,'Growth rates'!$C$4:$C$999,$W469)</f>
        <v>2.0504798054707654</v>
      </c>
      <c r="AM469" s="2">
        <f>SUMIFS('Growth rates'!R$4:R$999,'Growth rates'!$B$4:$B$999,Demands!$A469,'Growth rates'!$C$4:$C$999,$W469)</f>
        <v>2.078073621010577</v>
      </c>
      <c r="AN469" s="2">
        <f>SUMIFS('Growth rates'!S$4:S$999,'Growth rates'!$B$4:$B$999,Demands!$A469,'Growth rates'!$C$4:$C$999,$W469)</f>
        <v>2.1046470632260283</v>
      </c>
      <c r="AO469" s="2">
        <f>SUMIFS('Growth rates'!T$4:T$999,'Growth rates'!$B$4:$B$999,Demands!$A469,'Growth rates'!$C$4:$C$999,$W469)</f>
        <v>2.1318070266480365</v>
      </c>
      <c r="AP469" s="2">
        <f>SUMIFS('Growth rates'!U$4:U$999,'Growth rates'!$B$4:$B$999,Demands!$A469,'Growth rates'!$C$4:$C$999,$W469)</f>
        <v>2.1573943830241955</v>
      </c>
      <c r="AR469">
        <f>VLOOKUP(C469&amp;A469,Driver_elast!$A$2:$E$1161,5,FALSE)</f>
        <v>0.263434</v>
      </c>
      <c r="AS469">
        <f t="shared" si="160"/>
        <v>0.263434</v>
      </c>
      <c r="AT469">
        <f t="shared" si="161"/>
        <v>5.2686799999999999E-2</v>
      </c>
      <c r="AV469" s="2" cm="1">
        <f t="array" ref="AV469">TREND($AR469:$AS469,$AR$3:$AS$3,AV$1)</f>
        <v>0.263434</v>
      </c>
      <c r="AW469" s="2" cm="1">
        <f t="array" ref="AW469">TREND($AR469:$AS469,$AR$3:$AS$3,AW$1)</f>
        <v>0.263434</v>
      </c>
      <c r="AX469" s="2" cm="1">
        <f t="array" ref="AX469">TREND($AR469:$AS469,$AR$3:$AS$3,AX$1)</f>
        <v>0.263434</v>
      </c>
      <c r="AY469" s="2" cm="1">
        <f t="array" ref="AY469">TREND($AR469:$AS469,$AR$3:$AS$3,AY$1)</f>
        <v>0.263434</v>
      </c>
      <c r="AZ469" s="2" cm="1">
        <f t="array" ref="AZ469">TREND($AR469:$AS469,$AR$3:$AS$3,AZ$1)</f>
        <v>0.263434</v>
      </c>
      <c r="BA469" s="2" cm="1">
        <f t="array" ref="BA469">TREND($AR469:$AS469,$AR$3:$AS$3,BA$1)</f>
        <v>0.263434</v>
      </c>
      <c r="BB469" s="2" cm="1">
        <f t="array" ref="BB469">TREND($AR469:$AS469,$AR$3:$AS$3,BB$1)</f>
        <v>0.263434</v>
      </c>
      <c r="BC469" s="2" cm="1">
        <f t="array" ref="BC469">TREND($AR469:$AS469,$AR$3:$AS$3,BC$1)</f>
        <v>0.263434</v>
      </c>
      <c r="BD469" s="2" cm="1">
        <f t="array" ref="BD469">TREND($AR469:$AS469,$AR$3:$AS$3,BD$1)</f>
        <v>0.263434</v>
      </c>
      <c r="BE469" s="2" cm="1">
        <f t="array" ref="BE469">TREND($AR469:$AS469,$AR$3:$AS$3,BE$1)</f>
        <v>0.263434</v>
      </c>
      <c r="BF469" s="20" cm="1">
        <f t="array" ref="BF469">TREND($AS469:$AT469,$AS$3:$AT$3,BF$1)</f>
        <v>0.23709060000000015</v>
      </c>
      <c r="BG469" s="20" cm="1">
        <f t="array" ref="BG469">TREND($AS469:$AT469,$AS$3:$AT$3,BG$1)</f>
        <v>0.21074720000000013</v>
      </c>
      <c r="BH469" s="20" cm="1">
        <f t="array" ref="BH469">TREND($AS469:$AT469,$AS$3:$AT$3,BH$1)</f>
        <v>0.18440380000000012</v>
      </c>
      <c r="BI469" s="20" cm="1">
        <f t="array" ref="BI469">TREND($AS469:$AT469,$AS$3:$AT$3,BI$1)</f>
        <v>0.1580604000000001</v>
      </c>
      <c r="BJ469" s="20" cm="1">
        <f t="array" ref="BJ469">TREND($AS469:$AT469,$AS$3:$AT$3,BJ$1)</f>
        <v>0.13171700000000008</v>
      </c>
      <c r="BK469" s="20" cm="1">
        <f t="array" ref="BK469">TREND($AS469:$AT469,$AS$3:$AT$3,BK$1)</f>
        <v>0.10537360000000007</v>
      </c>
      <c r="BL469" s="20" cm="1">
        <f t="array" ref="BL469">TREND($AS469:$AT469,$AS$3:$AT$3,BL$1)</f>
        <v>7.9030200000001827E-2</v>
      </c>
      <c r="BM469" s="20" cm="1">
        <f t="array" ref="BM469">TREND($AS469:$AT469,$AS$3:$AT$3,BM$1)</f>
        <v>5.268680000000181E-2</v>
      </c>
    </row>
    <row r="470" spans="1:65" x14ac:dyDescent="0.35">
      <c r="A470" t="str">
        <f>IF(BYDem!B468="","\I:",BYDem!B468)</f>
        <v>EU_northeast</v>
      </c>
      <c r="B470" t="str">
        <f>BYDem!E468</f>
        <v>RSC</v>
      </c>
      <c r="C470" t="str">
        <f t="shared" si="142"/>
        <v>RSC</v>
      </c>
      <c r="D470" s="4">
        <f>SUMIFS(BYDem!$M$2:$M$2000,BYDem!$B$2:$B$2000,Demands!$A470,BYDem!$E$2:$E$2000,Demands!$B470)</f>
        <v>11.960684090272901</v>
      </c>
      <c r="E470" s="4">
        <f t="shared" si="143"/>
        <v>12.154951543847352</v>
      </c>
      <c r="F470" s="4">
        <f t="shared" si="144"/>
        <v>13.577124220226779</v>
      </c>
      <c r="G470" s="4">
        <f t="shared" si="145"/>
        <v>15.026431575800627</v>
      </c>
      <c r="H470" s="4">
        <f t="shared" si="146"/>
        <v>16.132549309295428</v>
      </c>
      <c r="I470" s="4">
        <f t="shared" si="147"/>
        <v>17.068321832165896</v>
      </c>
      <c r="J470" s="4">
        <f t="shared" si="148"/>
        <v>17.772338512740177</v>
      </c>
      <c r="K470" s="4">
        <f t="shared" si="149"/>
        <v>18.3622126760716</v>
      </c>
      <c r="L470" s="4">
        <f t="shared" si="150"/>
        <v>18.880234324698733</v>
      </c>
      <c r="M470" s="4">
        <f t="shared" si="151"/>
        <v>19.366396198333671</v>
      </c>
      <c r="N470" s="4">
        <f t="shared" si="152"/>
        <v>19.783016594040969</v>
      </c>
      <c r="O470" s="4">
        <f t="shared" si="153"/>
        <v>20.10326128385347</v>
      </c>
      <c r="P470" s="4">
        <f t="shared" si="154"/>
        <v>20.327532427912185</v>
      </c>
      <c r="Q470" s="4">
        <f t="shared" si="155"/>
        <v>20.477591959422842</v>
      </c>
      <c r="R470" s="4">
        <f t="shared" si="156"/>
        <v>20.582782490373802</v>
      </c>
      <c r="S470" s="4">
        <f t="shared" si="157"/>
        <v>20.663157762977097</v>
      </c>
      <c r="T470" s="4">
        <f t="shared" si="158"/>
        <v>20.724229369838458</v>
      </c>
      <c r="U470" s="4">
        <f t="shared" si="159"/>
        <v>20.762209584250911</v>
      </c>
      <c r="W470" s="5" t="str">
        <f>VLOOKUP(C470&amp;A470,Driver_elast!$A$2:$D$1161,4,FALSE)</f>
        <v>GDP</v>
      </c>
      <c r="X470" s="5">
        <v>0</v>
      </c>
      <c r="Y470" s="2">
        <f>SUMIFS('Growth rates'!D$4:D$999,'Growth rates'!$B$4:$B$999,Demands!$A470,'Growth rates'!$C$4:$C$999,$W470)</f>
        <v>1</v>
      </c>
      <c r="Z470" s="2">
        <f>SUMIFS('Growth rates'!E$4:E$999,'Growth rates'!$B$4:$B$999,Demands!$A470,'Growth rates'!$C$4:$C$999,$W470)</f>
        <v>1.0212751450713327</v>
      </c>
      <c r="AA470" s="2">
        <f>SUMIFS('Growth rates'!F$4:F$999,'Growth rates'!$B$4:$B$999,Demands!$A470,'Growth rates'!$C$4:$C$999,$W470)</f>
        <v>1.1777953340341945</v>
      </c>
      <c r="AB470" s="2">
        <f>SUMIFS('Growth rates'!G$4:G$999,'Growth rates'!$B$4:$B$999,Demands!$A470,'Growth rates'!$C$4:$C$999,$W470)</f>
        <v>1.3424791936315432</v>
      </c>
      <c r="AC470" s="2">
        <f>SUMIFS('Growth rates'!H$4:H$999,'Growth rates'!$B$4:$B$999,Demands!$A470,'Growth rates'!$C$4:$C$999,$W470)</f>
        <v>1.4719230857662617</v>
      </c>
      <c r="AD470" s="2">
        <f>SUMIFS('Growth rates'!I$4:I$999,'Growth rates'!$B$4:$B$999,Demands!$A470,'Growth rates'!$C$4:$C$999,$W470)</f>
        <v>1.5837589007339941</v>
      </c>
      <c r="AE470" s="2">
        <f>SUMIFS('Growth rates'!J$4:J$999,'Growth rates'!$B$4:$B$999,Demands!$A470,'Growth rates'!$C$4:$C$999,$W470)</f>
        <v>1.6693265689113082</v>
      </c>
      <c r="AF470" s="2">
        <f>SUMIFS('Growth rates'!K$4:K$999,'Growth rates'!$B$4:$B$999,Demands!$A470,'Growth rates'!$C$4:$C$999,$W470)</f>
        <v>1.7419011613564515</v>
      </c>
      <c r="AG470" s="2">
        <f>SUMIFS('Growth rates'!L$4:L$999,'Growth rates'!$B$4:$B$999,Demands!$A470,'Growth rates'!$C$4:$C$999,$W470)</f>
        <v>1.8062698864741367</v>
      </c>
      <c r="AH470" s="2">
        <f>SUMIFS('Growth rates'!M$4:M$999,'Growth rates'!$B$4:$B$999,Demands!$A470,'Growth rates'!$C$4:$C$999,$W470)</f>
        <v>1.8671933606295343</v>
      </c>
      <c r="AI470" s="2">
        <f>SUMIFS('Growth rates'!N$4:N$999,'Growth rates'!$B$4:$B$999,Demands!$A470,'Growth rates'!$C$4:$C$999,$W470)</f>
        <v>1.9256544632263</v>
      </c>
      <c r="AJ470" s="2">
        <f>SUMIFS('Growth rates'!O$4:O$999,'Growth rates'!$B$4:$B$999,Demands!$A470,'Growth rates'!$C$4:$C$999,$W470)</f>
        <v>1.9766939498997251</v>
      </c>
      <c r="AK470" s="2">
        <f>SUMIFS('Growth rates'!P$4:P$999,'Growth rates'!$B$4:$B$999,Demands!$A470,'Growth rates'!$C$4:$C$999,$W470)</f>
        <v>2.0179584679028051</v>
      </c>
      <c r="AL470" s="2">
        <f>SUMIFS('Growth rates'!Q$4:Q$999,'Growth rates'!$B$4:$B$999,Demands!$A470,'Growth rates'!$C$4:$C$999,$W470)</f>
        <v>2.0504798054707654</v>
      </c>
      <c r="AM470" s="2">
        <f>SUMIFS('Growth rates'!R$4:R$999,'Growth rates'!$B$4:$B$999,Demands!$A470,'Growth rates'!$C$4:$C$999,$W470)</f>
        <v>2.078073621010577</v>
      </c>
      <c r="AN470" s="2">
        <f>SUMIFS('Growth rates'!S$4:S$999,'Growth rates'!$B$4:$B$999,Demands!$A470,'Growth rates'!$C$4:$C$999,$W470)</f>
        <v>2.1046470632260283</v>
      </c>
      <c r="AO470" s="2">
        <f>SUMIFS('Growth rates'!T$4:T$999,'Growth rates'!$B$4:$B$999,Demands!$A470,'Growth rates'!$C$4:$C$999,$W470)</f>
        <v>2.1318070266480365</v>
      </c>
      <c r="AP470" s="2">
        <f>SUMIFS('Growth rates'!U$4:U$999,'Growth rates'!$B$4:$B$999,Demands!$A470,'Growth rates'!$C$4:$C$999,$W470)</f>
        <v>2.1573943830241955</v>
      </c>
      <c r="AR470">
        <f>VLOOKUP(C470&amp;A470,Driver_elast!$A$2:$E$1161,5,FALSE)</f>
        <v>0.76343399999999995</v>
      </c>
      <c r="AS470">
        <f t="shared" si="160"/>
        <v>0.76343399999999995</v>
      </c>
      <c r="AT470">
        <f t="shared" si="161"/>
        <v>0.15268679999999998</v>
      </c>
      <c r="AV470" s="2" cm="1">
        <f t="array" ref="AV470">TREND($AR470:$AS470,$AR$3:$AS$3,AV$1)</f>
        <v>0.76343399999999995</v>
      </c>
      <c r="AW470" s="2" cm="1">
        <f t="array" ref="AW470">TREND($AR470:$AS470,$AR$3:$AS$3,AW$1)</f>
        <v>0.76343399999999995</v>
      </c>
      <c r="AX470" s="2" cm="1">
        <f t="array" ref="AX470">TREND($AR470:$AS470,$AR$3:$AS$3,AX$1)</f>
        <v>0.76343399999999995</v>
      </c>
      <c r="AY470" s="2" cm="1">
        <f t="array" ref="AY470">TREND($AR470:$AS470,$AR$3:$AS$3,AY$1)</f>
        <v>0.76343399999999995</v>
      </c>
      <c r="AZ470" s="2" cm="1">
        <f t="array" ref="AZ470">TREND($AR470:$AS470,$AR$3:$AS$3,AZ$1)</f>
        <v>0.76343399999999995</v>
      </c>
      <c r="BA470" s="2" cm="1">
        <f t="array" ref="BA470">TREND($AR470:$AS470,$AR$3:$AS$3,BA$1)</f>
        <v>0.76343399999999995</v>
      </c>
      <c r="BB470" s="2" cm="1">
        <f t="array" ref="BB470">TREND($AR470:$AS470,$AR$3:$AS$3,BB$1)</f>
        <v>0.76343399999999995</v>
      </c>
      <c r="BC470" s="2" cm="1">
        <f t="array" ref="BC470">TREND($AR470:$AS470,$AR$3:$AS$3,BC$1)</f>
        <v>0.76343399999999995</v>
      </c>
      <c r="BD470" s="2" cm="1">
        <f t="array" ref="BD470">TREND($AR470:$AS470,$AR$3:$AS$3,BD$1)</f>
        <v>0.76343399999999995</v>
      </c>
      <c r="BE470" s="2" cm="1">
        <f t="array" ref="BE470">TREND($AR470:$AS470,$AR$3:$AS$3,BE$1)</f>
        <v>0.76343399999999995</v>
      </c>
      <c r="BF470" s="20" cm="1">
        <f t="array" ref="BF470">TREND($AS470:$AT470,$AS$3:$AT$3,BF$1)</f>
        <v>0.68709059999999766</v>
      </c>
      <c r="BG470" s="20" cm="1">
        <f t="array" ref="BG470">TREND($AS470:$AT470,$AS$3:$AT$3,BG$1)</f>
        <v>0.61074719999999871</v>
      </c>
      <c r="BH470" s="20" cm="1">
        <f t="array" ref="BH470">TREND($AS470:$AT470,$AS$3:$AT$3,BH$1)</f>
        <v>0.53440379999999976</v>
      </c>
      <c r="BI470" s="20" cm="1">
        <f t="array" ref="BI470">TREND($AS470:$AT470,$AS$3:$AT$3,BI$1)</f>
        <v>0.45806039999999726</v>
      </c>
      <c r="BJ470" s="20" cm="1">
        <f t="array" ref="BJ470">TREND($AS470:$AT470,$AS$3:$AT$3,BJ$1)</f>
        <v>0.38171699999999831</v>
      </c>
      <c r="BK470" s="20" cm="1">
        <f t="array" ref="BK470">TREND($AS470:$AT470,$AS$3:$AT$3,BK$1)</f>
        <v>0.30537359999999936</v>
      </c>
      <c r="BL470" s="20" cm="1">
        <f t="array" ref="BL470">TREND($AS470:$AT470,$AS$3:$AT$3,BL$1)</f>
        <v>0.22903020000000041</v>
      </c>
      <c r="BM470" s="20" cm="1">
        <f t="array" ref="BM470">TREND($AS470:$AT470,$AS$3:$AT$3,BM$1)</f>
        <v>0.1526867999999979</v>
      </c>
    </row>
    <row r="471" spans="1:65" x14ac:dyDescent="0.35">
      <c r="A471" t="str">
        <f>IF(BYDem!B469="","\I:",BYDem!B469)</f>
        <v>EU_northeast</v>
      </c>
      <c r="B471" t="str">
        <f>BYDem!E469</f>
        <v>RSH</v>
      </c>
      <c r="C471" t="str">
        <f t="shared" si="142"/>
        <v>RSH</v>
      </c>
      <c r="D471" s="4">
        <f>SUMIFS(BYDem!$M$2:$M$2000,BYDem!$B$2:$B$2000,Demands!$A471,BYDem!$E$2:$E$2000,Demands!$B471)</f>
        <v>619.45449077992703</v>
      </c>
      <c r="E471" s="4">
        <f t="shared" si="143"/>
        <v>633.29062741429846</v>
      </c>
      <c r="F471" s="4">
        <f t="shared" si="144"/>
        <v>736.2053230112399</v>
      </c>
      <c r="G471" s="4">
        <f t="shared" si="145"/>
        <v>870.6666577447927</v>
      </c>
      <c r="H471" s="4">
        <f t="shared" si="146"/>
        <v>984.51589585344152</v>
      </c>
      <c r="I471" s="4">
        <f t="shared" si="147"/>
        <v>1087.5253722241177</v>
      </c>
      <c r="J471" s="4">
        <f t="shared" si="148"/>
        <v>1171.1704298235004</v>
      </c>
      <c r="K471" s="4">
        <f t="shared" si="149"/>
        <v>1243.9694995511106</v>
      </c>
      <c r="L471" s="4">
        <f t="shared" si="150"/>
        <v>1312.0230046154222</v>
      </c>
      <c r="M471" s="4">
        <f t="shared" si="151"/>
        <v>1379.735208440816</v>
      </c>
      <c r="N471" s="4">
        <f t="shared" si="152"/>
        <v>1443.4043022033609</v>
      </c>
      <c r="O471" s="4">
        <f t="shared" si="153"/>
        <v>1499.2279475375567</v>
      </c>
      <c r="P471" s="4">
        <f t="shared" si="154"/>
        <v>1545.0278603214499</v>
      </c>
      <c r="Q471" s="4">
        <f t="shared" si="155"/>
        <v>1580.7659079312436</v>
      </c>
      <c r="R471" s="4">
        <f t="shared" si="156"/>
        <v>1608.131630747487</v>
      </c>
      <c r="S471" s="4">
        <f t="shared" si="157"/>
        <v>1628.7903127488785</v>
      </c>
      <c r="T471" s="4">
        <f t="shared" si="158"/>
        <v>1643.6504278304408</v>
      </c>
      <c r="U471" s="4">
        <f t="shared" si="159"/>
        <v>1653.029247575166</v>
      </c>
      <c r="W471" s="5" t="str">
        <f>VLOOKUP(C471&amp;A471,Driver_elast!$A$2:$D$1161,4,FALSE)</f>
        <v>GDPPCAP</v>
      </c>
      <c r="X471" s="5">
        <v>1</v>
      </c>
      <c r="Y471" s="2">
        <f>SUMIFS('Growth rates'!D$4:D$999,'Growth rates'!$B$4:$B$999,Demands!$A471,'Growth rates'!$C$4:$C$999,$W471)</f>
        <v>1</v>
      </c>
      <c r="Z471" s="2">
        <f>SUMIFS('Growth rates'!E$4:E$999,'Growth rates'!$B$4:$B$999,Demands!$A471,'Growth rates'!$C$4:$C$999,$W471)</f>
        <v>1.0187187993058415</v>
      </c>
      <c r="AA471" s="2">
        <f>SUMIFS('Growth rates'!F$4:F$999,'Growth rates'!$B$4:$B$999,Demands!$A471,'Growth rates'!$C$4:$C$999,$W471)</f>
        <v>1.160325199513897</v>
      </c>
      <c r="AB471" s="2">
        <f>SUMIFS('Growth rates'!G$4:G$999,'Growth rates'!$B$4:$B$999,Demands!$A471,'Growth rates'!$C$4:$C$999,$W471)</f>
        <v>1.3454222640855484</v>
      </c>
      <c r="AC471" s="2">
        <f>SUMIFS('Growth rates'!H$4:H$999,'Growth rates'!$B$4:$B$999,Demands!$A471,'Growth rates'!$C$4:$C$999,$W471)</f>
        <v>1.5023929755012513</v>
      </c>
      <c r="AD471" s="2">
        <f>SUMIFS('Growth rates'!I$4:I$999,'Growth rates'!$B$4:$B$999,Demands!$A471,'Growth rates'!$C$4:$C$999,$W471)</f>
        <v>1.645737801654219</v>
      </c>
      <c r="AE471" s="2">
        <f>SUMIFS('Growth rates'!J$4:J$999,'Growth rates'!$B$4:$B$999,Demands!$A471,'Growth rates'!$C$4:$C$999,$W471)</f>
        <v>1.7637640361628748</v>
      </c>
      <c r="AF471" s="2">
        <f>SUMIFS('Growth rates'!K$4:K$999,'Growth rates'!$B$4:$B$999,Demands!$A471,'Growth rates'!$C$4:$C$999,$W471)</f>
        <v>1.8683459503097062</v>
      </c>
      <c r="AG471" s="2">
        <f>SUMIFS('Growth rates'!L$4:L$999,'Growth rates'!$B$4:$B$999,Demands!$A471,'Growth rates'!$C$4:$C$999,$W471)</f>
        <v>1.9681463827736421</v>
      </c>
      <c r="AH471" s="2">
        <f>SUMIFS('Growth rates'!M$4:M$999,'Growth rates'!$B$4:$B$999,Demands!$A471,'Growth rates'!$C$4:$C$999,$W471)</f>
        <v>2.0697204623132333</v>
      </c>
      <c r="AI471" s="2">
        <f>SUMIFS('Growth rates'!N$4:N$999,'Growth rates'!$B$4:$B$999,Demands!$A471,'Growth rates'!$C$4:$C$999,$W471)</f>
        <v>2.1758416508581266</v>
      </c>
      <c r="AJ471" s="2">
        <f>SUMIFS('Growth rates'!O$4:O$999,'Growth rates'!$B$4:$B$999,Demands!$A471,'Growth rates'!$C$4:$C$999,$W471)</f>
        <v>2.2810299654172042</v>
      </c>
      <c r="AK471" s="2">
        <f>SUMIFS('Growth rates'!P$4:P$999,'Growth rates'!$B$4:$B$999,Demands!$A471,'Growth rates'!$C$4:$C$999,$W471)</f>
        <v>2.3805773678415605</v>
      </c>
      <c r="AL471" s="2">
        <f>SUMIFS('Growth rates'!Q$4:Q$999,'Growth rates'!$B$4:$B$999,Demands!$A471,'Growth rates'!$C$4:$C$999,$W471)</f>
        <v>2.4723526139882743</v>
      </c>
      <c r="AM471" s="2">
        <f>SUMIFS('Growth rates'!R$4:R$999,'Growth rates'!$B$4:$B$999,Demands!$A471,'Growth rates'!$C$4:$C$999,$W471)</f>
        <v>2.5579537975651161</v>
      </c>
      <c r="AN471" s="2">
        <f>SUMIFS('Growth rates'!S$4:S$999,'Growth rates'!$B$4:$B$999,Demands!$A471,'Growth rates'!$C$4:$C$999,$W471)</f>
        <v>2.6401049614807</v>
      </c>
      <c r="AO471" s="2">
        <f>SUMIFS('Growth rates'!T$4:T$999,'Growth rates'!$B$4:$B$999,Demands!$A471,'Growth rates'!$C$4:$C$999,$W471)</f>
        <v>2.7203941250559156</v>
      </c>
      <c r="AP471" s="2">
        <f>SUMIFS('Growth rates'!U$4:U$999,'Growth rates'!$B$4:$B$999,Demands!$A471,'Growth rates'!$C$4:$C$999,$W471)</f>
        <v>2.7980082141027776</v>
      </c>
      <c r="AR471">
        <f>VLOOKUP(C471&amp;A471,Driver_elast!$A$2:$E$1161,5,FALSE)</f>
        <v>1.19807</v>
      </c>
      <c r="AS471">
        <f t="shared" si="160"/>
        <v>1</v>
      </c>
      <c r="AT471">
        <f t="shared" si="161"/>
        <v>0.2</v>
      </c>
      <c r="AV471" s="2" cm="1">
        <f t="array" ref="AV471">TREND($AR471:$AS471,$AR$3:$AS$3,AV$1)</f>
        <v>1.1980700000000013</v>
      </c>
      <c r="AW471" s="2" cm="1">
        <f t="array" ref="AW471">TREND($AR471:$AS471,$AR$3:$AS$3,AW$1)</f>
        <v>1.1932390243902447</v>
      </c>
      <c r="AX471" s="2" cm="1">
        <f t="array" ref="AX471">TREND($AR471:$AS471,$AR$3:$AS$3,AX$1)</f>
        <v>1.169084146341465</v>
      </c>
      <c r="AY471" s="2" cm="1">
        <f t="array" ref="AY471">TREND($AR471:$AS471,$AR$3:$AS$3,AY$1)</f>
        <v>1.1449292682926835</v>
      </c>
      <c r="AZ471" s="2" cm="1">
        <f t="array" ref="AZ471">TREND($AR471:$AS471,$AR$3:$AS$3,AZ$1)</f>
        <v>1.1207743902439038</v>
      </c>
      <c r="BA471" s="2" cm="1">
        <f t="array" ref="BA471">TREND($AR471:$AS471,$AR$3:$AS$3,BA$1)</f>
        <v>1.0966195121951241</v>
      </c>
      <c r="BB471" s="2" cm="1">
        <f t="array" ref="BB471">TREND($AR471:$AS471,$AR$3:$AS$3,BB$1)</f>
        <v>1.0724646341463426</v>
      </c>
      <c r="BC471" s="2" cm="1">
        <f t="array" ref="BC471">TREND($AR471:$AS471,$AR$3:$AS$3,BC$1)</f>
        <v>1.0483097560975629</v>
      </c>
      <c r="BD471" s="2" cm="1">
        <f t="array" ref="BD471">TREND($AR471:$AS471,$AR$3:$AS$3,BD$1)</f>
        <v>1.0241548780487815</v>
      </c>
      <c r="BE471" s="2" cm="1">
        <f t="array" ref="BE471">TREND($AR471:$AS471,$AR$3:$AS$3,BE$1)</f>
        <v>1.0000000000000018</v>
      </c>
      <c r="BF471" s="20" cm="1">
        <f t="array" ref="BF471">TREND($AS471:$AT471,$AS$3:$AT$3,BF$1)</f>
        <v>0.90000000000000568</v>
      </c>
      <c r="BG471" s="20" cm="1">
        <f t="array" ref="BG471">TREND($AS471:$AT471,$AS$3:$AT$3,BG$1)</f>
        <v>0.80000000000000426</v>
      </c>
      <c r="BH471" s="20" cm="1">
        <f t="array" ref="BH471">TREND($AS471:$AT471,$AS$3:$AT$3,BH$1)</f>
        <v>0.70000000000000284</v>
      </c>
      <c r="BI471" s="20" cm="1">
        <f t="array" ref="BI471">TREND($AS471:$AT471,$AS$3:$AT$3,BI$1)</f>
        <v>0.60000000000000142</v>
      </c>
      <c r="BJ471" s="20" cm="1">
        <f t="array" ref="BJ471">TREND($AS471:$AT471,$AS$3:$AT$3,BJ$1)</f>
        <v>0.5</v>
      </c>
      <c r="BK471" s="20" cm="1">
        <f t="array" ref="BK471">TREND($AS471:$AT471,$AS$3:$AT$3,BK$1)</f>
        <v>0.40000000000000568</v>
      </c>
      <c r="BL471" s="20" cm="1">
        <f t="array" ref="BL471">TREND($AS471:$AT471,$AS$3:$AT$3,BL$1)</f>
        <v>0.30000000000000426</v>
      </c>
      <c r="BM471" s="20" cm="1">
        <f t="array" ref="BM471">TREND($AS471:$AT471,$AS$3:$AT$3,BM$1)</f>
        <v>0.20000000000000284</v>
      </c>
    </row>
    <row r="472" spans="1:65" x14ac:dyDescent="0.35">
      <c r="A472" t="str">
        <f>IF(BYDem!B470="","\I:",BYDem!B470)</f>
        <v>EU_northeast</v>
      </c>
      <c r="B472" t="str">
        <f>BYDem!E470</f>
        <v>TAD</v>
      </c>
      <c r="C472" t="str">
        <f t="shared" ref="C472:C535" si="162">B472</f>
        <v>TAD</v>
      </c>
      <c r="D472" s="4">
        <f>SUMIFS(BYDem!$M$2:$M$2000,BYDem!$B$2:$B$2000,Demands!$A472,BYDem!$E$2:$E$2000,Demands!$B472)</f>
        <v>4.7938525056000003</v>
      </c>
      <c r="E472" s="4">
        <f t="shared" si="143"/>
        <v>4.8978357256631098</v>
      </c>
      <c r="F472" s="4">
        <f t="shared" si="144"/>
        <v>5.6645340079598023</v>
      </c>
      <c r="G472" s="4">
        <f t="shared" si="145"/>
        <v>6.4705714854694767</v>
      </c>
      <c r="H472" s="4">
        <f t="shared" si="146"/>
        <v>7.1009530759733464</v>
      </c>
      <c r="I472" s="4">
        <f t="shared" si="147"/>
        <v>7.6436229564710167</v>
      </c>
      <c r="J472" s="4">
        <f t="shared" si="148"/>
        <v>8.0572108245349927</v>
      </c>
      <c r="K472" s="4">
        <f t="shared" si="149"/>
        <v>8.4062690280934458</v>
      </c>
      <c r="L472" s="4">
        <f t="shared" si="150"/>
        <v>8.7141318356331094</v>
      </c>
      <c r="M472" s="4">
        <f t="shared" si="151"/>
        <v>9.0043556802255118</v>
      </c>
      <c r="N472" s="4">
        <f t="shared" si="152"/>
        <v>9.2549435598840297</v>
      </c>
      <c r="O472" s="4">
        <f t="shared" si="153"/>
        <v>9.4486251109138326</v>
      </c>
      <c r="P472" s="4">
        <f t="shared" si="154"/>
        <v>9.5846226802609618</v>
      </c>
      <c r="Q472" s="4">
        <f t="shared" si="155"/>
        <v>9.6754748028241924</v>
      </c>
      <c r="R472" s="4">
        <f t="shared" si="156"/>
        <v>9.7388753844961506</v>
      </c>
      <c r="S472" s="4">
        <f t="shared" si="157"/>
        <v>9.7871508206397042</v>
      </c>
      <c r="T472" s="4">
        <f t="shared" si="158"/>
        <v>9.8237759971785863</v>
      </c>
      <c r="U472" s="4">
        <f t="shared" si="159"/>
        <v>9.8464832369916842</v>
      </c>
      <c r="W472" s="5" t="str">
        <f>VLOOKUP(C472&amp;A472,Driver_elast!$A$2:$D$1161,4,FALSE)</f>
        <v>GDPSER</v>
      </c>
      <c r="X472" s="5">
        <v>1</v>
      </c>
      <c r="Y472" s="2">
        <f>SUMIFS('Growth rates'!D$4:D$999,'Growth rates'!$B$4:$B$999,Demands!$A472,'Growth rates'!$C$4:$C$999,$W472)</f>
        <v>1</v>
      </c>
      <c r="Z472" s="2">
        <f>SUMIFS('Growth rates'!E$4:E$999,'Growth rates'!$B$4:$B$999,Demands!$A472,'Growth rates'!$C$4:$C$999,$W472)</f>
        <v>1.0210581784724519</v>
      </c>
      <c r="AA472" s="2">
        <f>SUMIFS('Growth rates'!F$4:F$999,'Growth rates'!$B$4:$B$999,Demands!$A472,'Growth rates'!$C$4:$C$999,$W472)</f>
        <v>1.1767979492948601</v>
      </c>
      <c r="AB472" s="2">
        <f>SUMIFS('Growth rates'!G$4:G$999,'Growth rates'!$B$4:$B$999,Demands!$A472,'Growth rates'!$C$4:$C$999,$W472)</f>
        <v>1.3405603114350142</v>
      </c>
      <c r="AC472" s="2">
        <f>SUMIFS('Growth rates'!H$4:H$999,'Growth rates'!$B$4:$B$999,Demands!$A472,'Growth rates'!$C$4:$C$999,$W472)</f>
        <v>1.4687539932856075</v>
      </c>
      <c r="AD472" s="2">
        <f>SUMIFS('Growth rates'!I$4:I$999,'Growth rates'!$B$4:$B$999,Demands!$A472,'Growth rates'!$C$4:$C$999,$W472)</f>
        <v>1.5793378309101735</v>
      </c>
      <c r="AE472" s="2">
        <f>SUMIFS('Growth rates'!J$4:J$999,'Growth rates'!$B$4:$B$999,Demands!$A472,'Growth rates'!$C$4:$C$999,$W472)</f>
        <v>1.6638418145499643</v>
      </c>
      <c r="AF472" s="2">
        <f>SUMIFS('Growth rates'!K$4:K$999,'Growth rates'!$B$4:$B$999,Demands!$A472,'Growth rates'!$C$4:$C$999,$W472)</f>
        <v>1.7353860825506382</v>
      </c>
      <c r="AG472" s="2">
        <f>SUMIFS('Growth rates'!L$4:L$999,'Growth rates'!$B$4:$B$999,Demands!$A472,'Growth rates'!$C$4:$C$999,$W472)</f>
        <v>1.7987033048812666</v>
      </c>
      <c r="AH472" s="2">
        <f>SUMIFS('Growth rates'!M$4:M$999,'Growth rates'!$B$4:$B$999,Demands!$A472,'Growth rates'!$C$4:$C$999,$W472)</f>
        <v>1.8586090531841637</v>
      </c>
      <c r="AI472" s="2">
        <f>SUMIFS('Growth rates'!N$4:N$999,'Growth rates'!$B$4:$B$999,Demands!$A472,'Growth rates'!$C$4:$C$999,$W472)</f>
        <v>1.9160806095794716</v>
      </c>
      <c r="AJ472" s="2">
        <f>SUMIFS('Growth rates'!O$4:O$999,'Growth rates'!$B$4:$B$999,Demands!$A472,'Growth rates'!$C$4:$C$999,$W472)</f>
        <v>1.9662037494398361</v>
      </c>
      <c r="AK472" s="2">
        <f>SUMIFS('Growth rates'!P$4:P$999,'Growth rates'!$B$4:$B$999,Demands!$A472,'Growth rates'!$C$4:$C$999,$W472)</f>
        <v>2.0066327502772419</v>
      </c>
      <c r="AL472" s="2">
        <f>SUMIFS('Growth rates'!Q$4:Q$999,'Growth rates'!$B$4:$B$999,Demands!$A472,'Growth rates'!$C$4:$C$999,$W472)</f>
        <v>2.0383340233562248</v>
      </c>
      <c r="AM472" s="2">
        <f>SUMIFS('Growth rates'!R$4:R$999,'Growth rates'!$B$4:$B$999,Demands!$A472,'Growth rates'!$C$4:$C$999,$W472)</f>
        <v>2.0650472473284078</v>
      </c>
      <c r="AN472" s="2">
        <f>SUMIFS('Growth rates'!S$4:S$999,'Growth rates'!$B$4:$B$999,Demands!$A472,'Growth rates'!$C$4:$C$999,$W472)</f>
        <v>2.0906382556804921</v>
      </c>
      <c r="AO472" s="2">
        <f>SUMIFS('Growth rates'!T$4:T$999,'Growth rates'!$B$4:$B$999,Demands!$A472,'Growth rates'!$C$4:$C$999,$W472)</f>
        <v>2.1167166641967419</v>
      </c>
      <c r="AP472" s="2">
        <f>SUMIFS('Growth rates'!U$4:U$999,'Growth rates'!$B$4:$B$999,Demands!$A472,'Growth rates'!$C$4:$C$999,$W472)</f>
        <v>2.141180166277866</v>
      </c>
      <c r="AR472">
        <f>VLOOKUP(C472&amp;A472,Driver_elast!$A$2:$E$1161,5,FALSE)</f>
        <v>1.0307999999999999</v>
      </c>
      <c r="AS472">
        <f t="shared" si="160"/>
        <v>1</v>
      </c>
      <c r="AT472">
        <f t="shared" si="161"/>
        <v>0.2</v>
      </c>
      <c r="AV472" s="2" cm="1">
        <f t="array" ref="AV472">TREND($AR472:$AS472,$AR$3:$AS$3,AV$1)</f>
        <v>1.0307999999999999</v>
      </c>
      <c r="AW472" s="2" cm="1">
        <f t="array" ref="AW472">TREND($AR472:$AS472,$AR$3:$AS$3,AW$1)</f>
        <v>1.0300487804878049</v>
      </c>
      <c r="AX472" s="2" cm="1">
        <f t="array" ref="AX472">TREND($AR472:$AS472,$AR$3:$AS$3,AX$1)</f>
        <v>1.0262926829268293</v>
      </c>
      <c r="AY472" s="2" cm="1">
        <f t="array" ref="AY472">TREND($AR472:$AS472,$AR$3:$AS$3,AY$1)</f>
        <v>1.0225365853658537</v>
      </c>
      <c r="AZ472" s="2" cm="1">
        <f t="array" ref="AZ472">TREND($AR472:$AS472,$AR$3:$AS$3,AZ$1)</f>
        <v>1.0187804878048781</v>
      </c>
      <c r="BA472" s="2" cm="1">
        <f t="array" ref="BA472">TREND($AR472:$AS472,$AR$3:$AS$3,BA$1)</f>
        <v>1.0150243902439025</v>
      </c>
      <c r="BB472" s="2" cm="1">
        <f t="array" ref="BB472">TREND($AR472:$AS472,$AR$3:$AS$3,BB$1)</f>
        <v>1.0112682926829268</v>
      </c>
      <c r="BC472" s="2" cm="1">
        <f t="array" ref="BC472">TREND($AR472:$AS472,$AR$3:$AS$3,BC$1)</f>
        <v>1.0075121951219512</v>
      </c>
      <c r="BD472" s="2" cm="1">
        <f t="array" ref="BD472">TREND($AR472:$AS472,$AR$3:$AS$3,BD$1)</f>
        <v>1.0037560975609756</v>
      </c>
      <c r="BE472" s="2" cm="1">
        <f t="array" ref="BE472">TREND($AR472:$AS472,$AR$3:$AS$3,BE$1)</f>
        <v>1</v>
      </c>
      <c r="BF472" s="20" cm="1">
        <f t="array" ref="BF472">TREND($AS472:$AT472,$AS$3:$AT$3,BF$1)</f>
        <v>0.90000000000000568</v>
      </c>
      <c r="BG472" s="20" cm="1">
        <f t="array" ref="BG472">TREND($AS472:$AT472,$AS$3:$AT$3,BG$1)</f>
        <v>0.80000000000000426</v>
      </c>
      <c r="BH472" s="20" cm="1">
        <f t="array" ref="BH472">TREND($AS472:$AT472,$AS$3:$AT$3,BH$1)</f>
        <v>0.70000000000000284</v>
      </c>
      <c r="BI472" s="20" cm="1">
        <f t="array" ref="BI472">TREND($AS472:$AT472,$AS$3:$AT$3,BI$1)</f>
        <v>0.60000000000000142</v>
      </c>
      <c r="BJ472" s="20" cm="1">
        <f t="array" ref="BJ472">TREND($AS472:$AT472,$AS$3:$AT$3,BJ$1)</f>
        <v>0.5</v>
      </c>
      <c r="BK472" s="20" cm="1">
        <f t="array" ref="BK472">TREND($AS472:$AT472,$AS$3:$AT$3,BK$1)</f>
        <v>0.40000000000000568</v>
      </c>
      <c r="BL472" s="20" cm="1">
        <f t="array" ref="BL472">TREND($AS472:$AT472,$AS$3:$AT$3,BL$1)</f>
        <v>0.30000000000000426</v>
      </c>
      <c r="BM472" s="20" cm="1">
        <f t="array" ref="BM472">TREND($AS472:$AT472,$AS$3:$AT$3,BM$1)</f>
        <v>0.20000000000000284</v>
      </c>
    </row>
    <row r="473" spans="1:65" x14ac:dyDescent="0.35">
      <c r="A473" t="str">
        <f>IF(BYDem!B471="","\I:",BYDem!B471)</f>
        <v>EU_northeast</v>
      </c>
      <c r="B473" t="str">
        <f>BYDem!E471</f>
        <v>TAI</v>
      </c>
      <c r="C473" t="str">
        <f t="shared" si="162"/>
        <v>TAI</v>
      </c>
      <c r="D473" s="4">
        <f>SUMIFS(BYDem!$M$2:$M$2000,BYDem!$B$2:$B$2000,Demands!$A473,BYDem!$E$2:$E$2000,Demands!$B473)</f>
        <v>118.5745135248</v>
      </c>
      <c r="E473" s="4">
        <f t="shared" si="143"/>
        <v>122.13362545195466</v>
      </c>
      <c r="F473" s="4">
        <f t="shared" si="144"/>
        <v>147.5806653153503</v>
      </c>
      <c r="G473" s="4">
        <f t="shared" si="145"/>
        <v>174.5743130958131</v>
      </c>
      <c r="H473" s="4">
        <f t="shared" si="146"/>
        <v>195.72925681617801</v>
      </c>
      <c r="I473" s="4">
        <f t="shared" si="147"/>
        <v>213.65552667768145</v>
      </c>
      <c r="J473" s="4">
        <f t="shared" si="148"/>
        <v>226.97739172548663</v>
      </c>
      <c r="K473" s="4">
        <f t="shared" si="149"/>
        <v>237.85885283226267</v>
      </c>
      <c r="L473" s="4">
        <f t="shared" si="150"/>
        <v>247.09987694256967</v>
      </c>
      <c r="M473" s="4">
        <f t="shared" si="151"/>
        <v>255.43428094246056</v>
      </c>
      <c r="N473" s="4">
        <f t="shared" si="152"/>
        <v>262.63207471026095</v>
      </c>
      <c r="O473" s="4">
        <f t="shared" si="153"/>
        <v>268.20092687275326</v>
      </c>
      <c r="P473" s="4">
        <f t="shared" si="154"/>
        <v>272.12011091394561</v>
      </c>
      <c r="Q473" s="4">
        <f t="shared" si="155"/>
        <v>274.75139697661479</v>
      </c>
      <c r="R473" s="4">
        <f t="shared" si="156"/>
        <v>276.60009583901046</v>
      </c>
      <c r="S473" s="4">
        <f t="shared" si="157"/>
        <v>278.01490936423909</v>
      </c>
      <c r="T473" s="4">
        <f t="shared" si="158"/>
        <v>279.0912239968975</v>
      </c>
      <c r="U473" s="4">
        <f t="shared" si="159"/>
        <v>279.76119144897928</v>
      </c>
      <c r="W473" s="5" t="str">
        <f>VLOOKUP(C473&amp;A473,Driver_elast!$A$2:$D$1161,4,FALSE)</f>
        <v>GDP</v>
      </c>
      <c r="X473" s="5">
        <v>1</v>
      </c>
      <c r="Y473" s="2">
        <f>SUMIFS('Growth rates'!D$4:D$999,'Growth rates'!$B$4:$B$999,Demands!$A473,'Growth rates'!$C$4:$C$999,$W473)</f>
        <v>1</v>
      </c>
      <c r="Z473" s="2">
        <f>SUMIFS('Growth rates'!E$4:E$999,'Growth rates'!$B$4:$B$999,Demands!$A473,'Growth rates'!$C$4:$C$999,$W473)</f>
        <v>1.0212751450713327</v>
      </c>
      <c r="AA473" s="2">
        <f>SUMIFS('Growth rates'!F$4:F$999,'Growth rates'!$B$4:$B$999,Demands!$A473,'Growth rates'!$C$4:$C$999,$W473)</f>
        <v>1.1777953340341945</v>
      </c>
      <c r="AB473" s="2">
        <f>SUMIFS('Growth rates'!G$4:G$999,'Growth rates'!$B$4:$B$999,Demands!$A473,'Growth rates'!$C$4:$C$999,$W473)</f>
        <v>1.3424791936315432</v>
      </c>
      <c r="AC473" s="2">
        <f>SUMIFS('Growth rates'!H$4:H$999,'Growth rates'!$B$4:$B$999,Demands!$A473,'Growth rates'!$C$4:$C$999,$W473)</f>
        <v>1.4719230857662617</v>
      </c>
      <c r="AD473" s="2">
        <f>SUMIFS('Growth rates'!I$4:I$999,'Growth rates'!$B$4:$B$999,Demands!$A473,'Growth rates'!$C$4:$C$999,$W473)</f>
        <v>1.5837589007339941</v>
      </c>
      <c r="AE473" s="2">
        <f>SUMIFS('Growth rates'!J$4:J$999,'Growth rates'!$B$4:$B$999,Demands!$A473,'Growth rates'!$C$4:$C$999,$W473)</f>
        <v>1.6693265689113082</v>
      </c>
      <c r="AF473" s="2">
        <f>SUMIFS('Growth rates'!K$4:K$999,'Growth rates'!$B$4:$B$999,Demands!$A473,'Growth rates'!$C$4:$C$999,$W473)</f>
        <v>1.7419011613564515</v>
      </c>
      <c r="AG473" s="2">
        <f>SUMIFS('Growth rates'!L$4:L$999,'Growth rates'!$B$4:$B$999,Demands!$A473,'Growth rates'!$C$4:$C$999,$W473)</f>
        <v>1.8062698864741367</v>
      </c>
      <c r="AH473" s="2">
        <f>SUMIFS('Growth rates'!M$4:M$999,'Growth rates'!$B$4:$B$999,Demands!$A473,'Growth rates'!$C$4:$C$999,$W473)</f>
        <v>1.8671933606295343</v>
      </c>
      <c r="AI473" s="2">
        <f>SUMIFS('Growth rates'!N$4:N$999,'Growth rates'!$B$4:$B$999,Demands!$A473,'Growth rates'!$C$4:$C$999,$W473)</f>
        <v>1.9256544632263</v>
      </c>
      <c r="AJ473" s="2">
        <f>SUMIFS('Growth rates'!O$4:O$999,'Growth rates'!$B$4:$B$999,Demands!$A473,'Growth rates'!$C$4:$C$999,$W473)</f>
        <v>1.9766939498997251</v>
      </c>
      <c r="AK473" s="2">
        <f>SUMIFS('Growth rates'!P$4:P$999,'Growth rates'!$B$4:$B$999,Demands!$A473,'Growth rates'!$C$4:$C$999,$W473)</f>
        <v>2.0179584679028051</v>
      </c>
      <c r="AL473" s="2">
        <f>SUMIFS('Growth rates'!Q$4:Q$999,'Growth rates'!$B$4:$B$999,Demands!$A473,'Growth rates'!$C$4:$C$999,$W473)</f>
        <v>2.0504798054707654</v>
      </c>
      <c r="AM473" s="2">
        <f>SUMIFS('Growth rates'!R$4:R$999,'Growth rates'!$B$4:$B$999,Demands!$A473,'Growth rates'!$C$4:$C$999,$W473)</f>
        <v>2.078073621010577</v>
      </c>
      <c r="AN473" s="2">
        <f>SUMIFS('Growth rates'!S$4:S$999,'Growth rates'!$B$4:$B$999,Demands!$A473,'Growth rates'!$C$4:$C$999,$W473)</f>
        <v>2.1046470632260283</v>
      </c>
      <c r="AO473" s="2">
        <f>SUMIFS('Growth rates'!T$4:T$999,'Growth rates'!$B$4:$B$999,Demands!$A473,'Growth rates'!$C$4:$C$999,$W473)</f>
        <v>2.1318070266480365</v>
      </c>
      <c r="AP473" s="2">
        <f>SUMIFS('Growth rates'!U$4:U$999,'Growth rates'!$B$4:$B$999,Demands!$A473,'Growth rates'!$C$4:$C$999,$W473)</f>
        <v>2.1573943830241955</v>
      </c>
      <c r="AR473">
        <f>VLOOKUP(C473&amp;A473,Driver_elast!$A$2:$E$1161,5,FALSE)</f>
        <v>1.421111</v>
      </c>
      <c r="AS473">
        <f t="shared" si="160"/>
        <v>1</v>
      </c>
      <c r="AT473">
        <f t="shared" si="161"/>
        <v>0.2</v>
      </c>
      <c r="AV473" s="2" cm="1">
        <f t="array" ref="AV473">TREND($AR473:$AS473,$AR$3:$AS$3,AV$1)</f>
        <v>1.4211109999999962</v>
      </c>
      <c r="AW473" s="2" cm="1">
        <f t="array" ref="AW473">TREND($AR473:$AS473,$AR$3:$AS$3,AW$1)</f>
        <v>1.4108399999999968</v>
      </c>
      <c r="AX473" s="2" cm="1">
        <f t="array" ref="AX473">TREND($AR473:$AS473,$AR$3:$AS$3,AX$1)</f>
        <v>1.3594849999999958</v>
      </c>
      <c r="AY473" s="2" cm="1">
        <f t="array" ref="AY473">TREND($AR473:$AS473,$AR$3:$AS$3,AY$1)</f>
        <v>1.3081299999999985</v>
      </c>
      <c r="AZ473" s="2" cm="1">
        <f t="array" ref="AZ473">TREND($AR473:$AS473,$AR$3:$AS$3,AZ$1)</f>
        <v>1.2567749999999975</v>
      </c>
      <c r="BA473" s="2" cm="1">
        <f t="array" ref="BA473">TREND($AR473:$AS473,$AR$3:$AS$3,BA$1)</f>
        <v>1.2054199999999966</v>
      </c>
      <c r="BB473" s="2" cm="1">
        <f t="array" ref="BB473">TREND($AR473:$AS473,$AR$3:$AS$3,BB$1)</f>
        <v>1.1540649999999957</v>
      </c>
      <c r="BC473" s="2" cm="1">
        <f t="array" ref="BC473">TREND($AR473:$AS473,$AR$3:$AS$3,BC$1)</f>
        <v>1.1027099999999983</v>
      </c>
      <c r="BD473" s="2" cm="1">
        <f t="array" ref="BD473">TREND($AR473:$AS473,$AR$3:$AS$3,BD$1)</f>
        <v>1.0513549999999974</v>
      </c>
      <c r="BE473" s="2" cm="1">
        <f t="array" ref="BE473">TREND($AR473:$AS473,$AR$3:$AS$3,BE$1)</f>
        <v>0.99999999999999645</v>
      </c>
      <c r="BF473" s="20" cm="1">
        <f t="array" ref="BF473">TREND($AS473:$AT473,$AS$3:$AT$3,BF$1)</f>
        <v>0.90000000000000568</v>
      </c>
      <c r="BG473" s="20" cm="1">
        <f t="array" ref="BG473">TREND($AS473:$AT473,$AS$3:$AT$3,BG$1)</f>
        <v>0.80000000000000426</v>
      </c>
      <c r="BH473" s="20" cm="1">
        <f t="array" ref="BH473">TREND($AS473:$AT473,$AS$3:$AT$3,BH$1)</f>
        <v>0.70000000000000284</v>
      </c>
      <c r="BI473" s="20" cm="1">
        <f t="array" ref="BI473">TREND($AS473:$AT473,$AS$3:$AT$3,BI$1)</f>
        <v>0.60000000000000142</v>
      </c>
      <c r="BJ473" s="20" cm="1">
        <f t="array" ref="BJ473">TREND($AS473:$AT473,$AS$3:$AT$3,BJ$1)</f>
        <v>0.5</v>
      </c>
      <c r="BK473" s="20" cm="1">
        <f t="array" ref="BK473">TREND($AS473:$AT473,$AS$3:$AT$3,BK$1)</f>
        <v>0.40000000000000568</v>
      </c>
      <c r="BL473" s="20" cm="1">
        <f t="array" ref="BL473">TREND($AS473:$AT473,$AS$3:$AT$3,BL$1)</f>
        <v>0.30000000000000426</v>
      </c>
      <c r="BM473" s="20" cm="1">
        <f t="array" ref="BM473">TREND($AS473:$AT473,$AS$3:$AT$3,BM$1)</f>
        <v>0.20000000000000284</v>
      </c>
    </row>
    <row r="474" spans="1:65" x14ac:dyDescent="0.35">
      <c r="A474" t="str">
        <f>IF(BYDem!B472="","\I:",BYDem!B472)</f>
        <v>EU_northeast</v>
      </c>
      <c r="B474" t="str">
        <f>BYDem!E472</f>
        <v>TTF</v>
      </c>
      <c r="C474" t="str">
        <f t="shared" si="162"/>
        <v>TTF</v>
      </c>
      <c r="D474" s="4">
        <f>SUMIFS(BYDem!$M$2:$M$2000,BYDem!$B$2:$B$2000,Demands!$A474,BYDem!$E$2:$E$2000,Demands!$B474)</f>
        <v>14.514990832800001</v>
      </c>
      <c r="E474" s="4">
        <f t="shared" si="143"/>
        <v>14.812675776213267</v>
      </c>
      <c r="F474" s="4">
        <f t="shared" si="144"/>
        <v>17.001085778130989</v>
      </c>
      <c r="G474" s="4">
        <f t="shared" si="145"/>
        <v>19.292615206178954</v>
      </c>
      <c r="H474" s="4">
        <f t="shared" si="146"/>
        <v>21.085831493155478</v>
      </c>
      <c r="I474" s="4">
        <f t="shared" si="147"/>
        <v>22.630211229258773</v>
      </c>
      <c r="J474" s="4">
        <f t="shared" si="148"/>
        <v>23.808839378462046</v>
      </c>
      <c r="K474" s="4">
        <f t="shared" si="149"/>
        <v>24.806652241403267</v>
      </c>
      <c r="L474" s="4">
        <f t="shared" si="150"/>
        <v>25.690316176125187</v>
      </c>
      <c r="M474" s="4">
        <f t="shared" si="151"/>
        <v>26.525609560352557</v>
      </c>
      <c r="N474" s="4">
        <f t="shared" si="152"/>
        <v>27.24614137714639</v>
      </c>
      <c r="O474" s="4">
        <f t="shared" si="153"/>
        <v>27.803058413136206</v>
      </c>
      <c r="P474" s="4">
        <f t="shared" si="154"/>
        <v>28.194706066560347</v>
      </c>
      <c r="Q474" s="4">
        <f t="shared" si="155"/>
        <v>28.457516480618377</v>
      </c>
      <c r="R474" s="4">
        <f t="shared" si="156"/>
        <v>28.642099112354007</v>
      </c>
      <c r="S474" s="4">
        <f t="shared" si="157"/>
        <v>28.783326619369316</v>
      </c>
      <c r="T474" s="4">
        <f t="shared" si="158"/>
        <v>28.890745275961748</v>
      </c>
      <c r="U474" s="4">
        <f t="shared" si="159"/>
        <v>28.95760026816459</v>
      </c>
      <c r="W474" s="5" t="str">
        <f>VLOOKUP(C474&amp;A474,Driver_elast!$A$2:$D$1161,4,FALSE)</f>
        <v>GDP</v>
      </c>
      <c r="X474" s="5">
        <v>1</v>
      </c>
      <c r="Y474" s="2">
        <f>SUMIFS('Growth rates'!D$4:D$999,'Growth rates'!$B$4:$B$999,Demands!$A474,'Growth rates'!$C$4:$C$999,$W474)</f>
        <v>1</v>
      </c>
      <c r="Z474" s="2">
        <f>SUMIFS('Growth rates'!E$4:E$999,'Growth rates'!$B$4:$B$999,Demands!$A474,'Growth rates'!$C$4:$C$999,$W474)</f>
        <v>1.0212751450713327</v>
      </c>
      <c r="AA474" s="2">
        <f>SUMIFS('Growth rates'!F$4:F$999,'Growth rates'!$B$4:$B$999,Demands!$A474,'Growth rates'!$C$4:$C$999,$W474)</f>
        <v>1.1777953340341945</v>
      </c>
      <c r="AB474" s="2">
        <f>SUMIFS('Growth rates'!G$4:G$999,'Growth rates'!$B$4:$B$999,Demands!$A474,'Growth rates'!$C$4:$C$999,$W474)</f>
        <v>1.3424791936315432</v>
      </c>
      <c r="AC474" s="2">
        <f>SUMIFS('Growth rates'!H$4:H$999,'Growth rates'!$B$4:$B$999,Demands!$A474,'Growth rates'!$C$4:$C$999,$W474)</f>
        <v>1.4719230857662617</v>
      </c>
      <c r="AD474" s="2">
        <f>SUMIFS('Growth rates'!I$4:I$999,'Growth rates'!$B$4:$B$999,Demands!$A474,'Growth rates'!$C$4:$C$999,$W474)</f>
        <v>1.5837589007339941</v>
      </c>
      <c r="AE474" s="2">
        <f>SUMIFS('Growth rates'!J$4:J$999,'Growth rates'!$B$4:$B$999,Demands!$A474,'Growth rates'!$C$4:$C$999,$W474)</f>
        <v>1.6693265689113082</v>
      </c>
      <c r="AF474" s="2">
        <f>SUMIFS('Growth rates'!K$4:K$999,'Growth rates'!$B$4:$B$999,Demands!$A474,'Growth rates'!$C$4:$C$999,$W474)</f>
        <v>1.7419011613564515</v>
      </c>
      <c r="AG474" s="2">
        <f>SUMIFS('Growth rates'!L$4:L$999,'Growth rates'!$B$4:$B$999,Demands!$A474,'Growth rates'!$C$4:$C$999,$W474)</f>
        <v>1.8062698864741367</v>
      </c>
      <c r="AH474" s="2">
        <f>SUMIFS('Growth rates'!M$4:M$999,'Growth rates'!$B$4:$B$999,Demands!$A474,'Growth rates'!$C$4:$C$999,$W474)</f>
        <v>1.8671933606295343</v>
      </c>
      <c r="AI474" s="2">
        <f>SUMIFS('Growth rates'!N$4:N$999,'Growth rates'!$B$4:$B$999,Demands!$A474,'Growth rates'!$C$4:$C$999,$W474)</f>
        <v>1.9256544632263</v>
      </c>
      <c r="AJ474" s="2">
        <f>SUMIFS('Growth rates'!O$4:O$999,'Growth rates'!$B$4:$B$999,Demands!$A474,'Growth rates'!$C$4:$C$999,$W474)</f>
        <v>1.9766939498997251</v>
      </c>
      <c r="AK474" s="2">
        <f>SUMIFS('Growth rates'!P$4:P$999,'Growth rates'!$B$4:$B$999,Demands!$A474,'Growth rates'!$C$4:$C$999,$W474)</f>
        <v>2.0179584679028051</v>
      </c>
      <c r="AL474" s="2">
        <f>SUMIFS('Growth rates'!Q$4:Q$999,'Growth rates'!$B$4:$B$999,Demands!$A474,'Growth rates'!$C$4:$C$999,$W474)</f>
        <v>2.0504798054707654</v>
      </c>
      <c r="AM474" s="2">
        <f>SUMIFS('Growth rates'!R$4:R$999,'Growth rates'!$B$4:$B$999,Demands!$A474,'Growth rates'!$C$4:$C$999,$W474)</f>
        <v>2.078073621010577</v>
      </c>
      <c r="AN474" s="2">
        <f>SUMIFS('Growth rates'!S$4:S$999,'Growth rates'!$B$4:$B$999,Demands!$A474,'Growth rates'!$C$4:$C$999,$W474)</f>
        <v>2.1046470632260283</v>
      </c>
      <c r="AO474" s="2">
        <f>SUMIFS('Growth rates'!T$4:T$999,'Growth rates'!$B$4:$B$999,Demands!$A474,'Growth rates'!$C$4:$C$999,$W474)</f>
        <v>2.1318070266480365</v>
      </c>
      <c r="AP474" s="2">
        <f>SUMIFS('Growth rates'!U$4:U$999,'Growth rates'!$B$4:$B$999,Demands!$A474,'Growth rates'!$C$4:$C$999,$W474)</f>
        <v>2.1573943830241955</v>
      </c>
      <c r="AR474">
        <f>VLOOKUP(C474&amp;A474,Driver_elast!$A$2:$E$1161,5,FALSE)</f>
        <v>0.96397900000000003</v>
      </c>
      <c r="AS474">
        <f t="shared" si="160"/>
        <v>0.96397900000000003</v>
      </c>
      <c r="AT474">
        <f t="shared" si="161"/>
        <v>0.19279580000000002</v>
      </c>
      <c r="AV474" s="2" cm="1">
        <f t="array" ref="AV474">TREND($AR474:$AS474,$AR$3:$AS$3,AV$1)</f>
        <v>0.96397900000000003</v>
      </c>
      <c r="AW474" s="2" cm="1">
        <f t="array" ref="AW474">TREND($AR474:$AS474,$AR$3:$AS$3,AW$1)</f>
        <v>0.96397900000000003</v>
      </c>
      <c r="AX474" s="2" cm="1">
        <f t="array" ref="AX474">TREND($AR474:$AS474,$AR$3:$AS$3,AX$1)</f>
        <v>0.96397900000000003</v>
      </c>
      <c r="AY474" s="2" cm="1">
        <f t="array" ref="AY474">TREND($AR474:$AS474,$AR$3:$AS$3,AY$1)</f>
        <v>0.96397900000000003</v>
      </c>
      <c r="AZ474" s="2" cm="1">
        <f t="array" ref="AZ474">TREND($AR474:$AS474,$AR$3:$AS$3,AZ$1)</f>
        <v>0.96397900000000003</v>
      </c>
      <c r="BA474" s="2" cm="1">
        <f t="array" ref="BA474">TREND($AR474:$AS474,$AR$3:$AS$3,BA$1)</f>
        <v>0.96397900000000003</v>
      </c>
      <c r="BB474" s="2" cm="1">
        <f t="array" ref="BB474">TREND($AR474:$AS474,$AR$3:$AS$3,BB$1)</f>
        <v>0.96397900000000003</v>
      </c>
      <c r="BC474" s="2" cm="1">
        <f t="array" ref="BC474">TREND($AR474:$AS474,$AR$3:$AS$3,BC$1)</f>
        <v>0.96397900000000003</v>
      </c>
      <c r="BD474" s="2" cm="1">
        <f t="array" ref="BD474">TREND($AR474:$AS474,$AR$3:$AS$3,BD$1)</f>
        <v>0.96397900000000003</v>
      </c>
      <c r="BE474" s="2" cm="1">
        <f t="array" ref="BE474">TREND($AR474:$AS474,$AR$3:$AS$3,BE$1)</f>
        <v>0.96397900000000003</v>
      </c>
      <c r="BF474" s="20" cm="1">
        <f t="array" ref="BF474">TREND($AS474:$AT474,$AS$3:$AT$3,BF$1)</f>
        <v>0.86758110000000244</v>
      </c>
      <c r="BG474" s="20" cm="1">
        <f t="array" ref="BG474">TREND($AS474:$AT474,$AS$3:$AT$3,BG$1)</f>
        <v>0.77118319999999585</v>
      </c>
      <c r="BH474" s="20" cm="1">
        <f t="array" ref="BH474">TREND($AS474:$AT474,$AS$3:$AT$3,BH$1)</f>
        <v>0.67478529999999637</v>
      </c>
      <c r="BI474" s="20" cm="1">
        <f t="array" ref="BI474">TREND($AS474:$AT474,$AS$3:$AT$3,BI$1)</f>
        <v>0.57838739999999689</v>
      </c>
      <c r="BJ474" s="20" cm="1">
        <f t="array" ref="BJ474">TREND($AS474:$AT474,$AS$3:$AT$3,BJ$1)</f>
        <v>0.48198949999999741</v>
      </c>
      <c r="BK474" s="20" cm="1">
        <f t="array" ref="BK474">TREND($AS474:$AT474,$AS$3:$AT$3,BK$1)</f>
        <v>0.38559159999999792</v>
      </c>
      <c r="BL474" s="20" cm="1">
        <f t="array" ref="BL474">TREND($AS474:$AT474,$AS$3:$AT$3,BL$1)</f>
        <v>0.28919369999999844</v>
      </c>
      <c r="BM474" s="20" cm="1">
        <f t="array" ref="BM474">TREND($AS474:$AT474,$AS$3:$AT$3,BM$1)</f>
        <v>0.19279579999999896</v>
      </c>
    </row>
    <row r="475" spans="1:65" x14ac:dyDescent="0.35">
      <c r="A475" t="str">
        <f>IF(BYDem!B473="","\I:",BYDem!B473)</f>
        <v>EU_northeast</v>
      </c>
      <c r="B475" t="str">
        <f>BYDem!E473</f>
        <v>TTP</v>
      </c>
      <c r="C475" t="str">
        <f t="shared" si="162"/>
        <v>TTP</v>
      </c>
      <c r="D475" s="4">
        <f>SUMIFS(BYDem!$M$2:$M$2000,BYDem!$B$2:$B$2000,Demands!$A475,BYDem!$E$2:$E$2000,Demands!$B475)</f>
        <v>24.9896401164</v>
      </c>
      <c r="E475" s="4">
        <f t="shared" si="143"/>
        <v>25.502147474458965</v>
      </c>
      <c r="F475" s="4">
        <f t="shared" si="144"/>
        <v>29.269809404459966</v>
      </c>
      <c r="G475" s="4">
        <f t="shared" si="145"/>
        <v>33.215006227709495</v>
      </c>
      <c r="H475" s="4">
        <f t="shared" si="146"/>
        <v>36.302285453621757</v>
      </c>
      <c r="I475" s="4">
        <f t="shared" si="147"/>
        <v>38.961156840648137</v>
      </c>
      <c r="J475" s="4">
        <f t="shared" si="148"/>
        <v>40.990334372961236</v>
      </c>
      <c r="K475" s="4">
        <f t="shared" si="149"/>
        <v>42.708212436795037</v>
      </c>
      <c r="L475" s="4">
        <f t="shared" si="150"/>
        <v>44.229566736423138</v>
      </c>
      <c r="M475" s="4">
        <f t="shared" si="151"/>
        <v>45.667644190546142</v>
      </c>
      <c r="N475" s="4">
        <f t="shared" si="152"/>
        <v>46.90814313412146</v>
      </c>
      <c r="O475" s="4">
        <f t="shared" si="153"/>
        <v>47.866955748224434</v>
      </c>
      <c r="P475" s="4">
        <f t="shared" si="154"/>
        <v>48.541233398430421</v>
      </c>
      <c r="Q475" s="4">
        <f t="shared" si="155"/>
        <v>48.993699248516343</v>
      </c>
      <c r="R475" s="4">
        <f t="shared" si="156"/>
        <v>49.311484742971359</v>
      </c>
      <c r="S475" s="4">
        <f t="shared" si="157"/>
        <v>49.554628167276789</v>
      </c>
      <c r="T475" s="4">
        <f t="shared" si="158"/>
        <v>49.73956480285262</v>
      </c>
      <c r="U475" s="4">
        <f t="shared" si="159"/>
        <v>49.854665267908267</v>
      </c>
      <c r="W475" s="5" t="str">
        <f>VLOOKUP(C475&amp;A475,Driver_elast!$A$2:$D$1161,4,FALSE)</f>
        <v>GDP</v>
      </c>
      <c r="X475" s="5">
        <v>1</v>
      </c>
      <c r="Y475" s="2">
        <f>SUMIFS('Growth rates'!D$4:D$999,'Growth rates'!$B$4:$B$999,Demands!$A475,'Growth rates'!$C$4:$C$999,$W475)</f>
        <v>1</v>
      </c>
      <c r="Z475" s="2">
        <f>SUMIFS('Growth rates'!E$4:E$999,'Growth rates'!$B$4:$B$999,Demands!$A475,'Growth rates'!$C$4:$C$999,$W475)</f>
        <v>1.0212751450713327</v>
      </c>
      <c r="AA475" s="2">
        <f>SUMIFS('Growth rates'!F$4:F$999,'Growth rates'!$B$4:$B$999,Demands!$A475,'Growth rates'!$C$4:$C$999,$W475)</f>
        <v>1.1777953340341945</v>
      </c>
      <c r="AB475" s="2">
        <f>SUMIFS('Growth rates'!G$4:G$999,'Growth rates'!$B$4:$B$999,Demands!$A475,'Growth rates'!$C$4:$C$999,$W475)</f>
        <v>1.3424791936315432</v>
      </c>
      <c r="AC475" s="2">
        <f>SUMIFS('Growth rates'!H$4:H$999,'Growth rates'!$B$4:$B$999,Demands!$A475,'Growth rates'!$C$4:$C$999,$W475)</f>
        <v>1.4719230857662617</v>
      </c>
      <c r="AD475" s="2">
        <f>SUMIFS('Growth rates'!I$4:I$999,'Growth rates'!$B$4:$B$999,Demands!$A475,'Growth rates'!$C$4:$C$999,$W475)</f>
        <v>1.5837589007339941</v>
      </c>
      <c r="AE475" s="2">
        <f>SUMIFS('Growth rates'!J$4:J$999,'Growth rates'!$B$4:$B$999,Demands!$A475,'Growth rates'!$C$4:$C$999,$W475)</f>
        <v>1.6693265689113082</v>
      </c>
      <c r="AF475" s="2">
        <f>SUMIFS('Growth rates'!K$4:K$999,'Growth rates'!$B$4:$B$999,Demands!$A475,'Growth rates'!$C$4:$C$999,$W475)</f>
        <v>1.7419011613564515</v>
      </c>
      <c r="AG475" s="2">
        <f>SUMIFS('Growth rates'!L$4:L$999,'Growth rates'!$B$4:$B$999,Demands!$A475,'Growth rates'!$C$4:$C$999,$W475)</f>
        <v>1.8062698864741367</v>
      </c>
      <c r="AH475" s="2">
        <f>SUMIFS('Growth rates'!M$4:M$999,'Growth rates'!$B$4:$B$999,Demands!$A475,'Growth rates'!$C$4:$C$999,$W475)</f>
        <v>1.8671933606295343</v>
      </c>
      <c r="AI475" s="2">
        <f>SUMIFS('Growth rates'!N$4:N$999,'Growth rates'!$B$4:$B$999,Demands!$A475,'Growth rates'!$C$4:$C$999,$W475)</f>
        <v>1.9256544632263</v>
      </c>
      <c r="AJ475" s="2">
        <f>SUMIFS('Growth rates'!O$4:O$999,'Growth rates'!$B$4:$B$999,Demands!$A475,'Growth rates'!$C$4:$C$999,$W475)</f>
        <v>1.9766939498997251</v>
      </c>
      <c r="AK475" s="2">
        <f>SUMIFS('Growth rates'!P$4:P$999,'Growth rates'!$B$4:$B$999,Demands!$A475,'Growth rates'!$C$4:$C$999,$W475)</f>
        <v>2.0179584679028051</v>
      </c>
      <c r="AL475" s="2">
        <f>SUMIFS('Growth rates'!Q$4:Q$999,'Growth rates'!$B$4:$B$999,Demands!$A475,'Growth rates'!$C$4:$C$999,$W475)</f>
        <v>2.0504798054707654</v>
      </c>
      <c r="AM475" s="2">
        <f>SUMIFS('Growth rates'!R$4:R$999,'Growth rates'!$B$4:$B$999,Demands!$A475,'Growth rates'!$C$4:$C$999,$W475)</f>
        <v>2.078073621010577</v>
      </c>
      <c r="AN475" s="2">
        <f>SUMIFS('Growth rates'!S$4:S$999,'Growth rates'!$B$4:$B$999,Demands!$A475,'Growth rates'!$C$4:$C$999,$W475)</f>
        <v>2.1046470632260283</v>
      </c>
      <c r="AO475" s="2">
        <f>SUMIFS('Growth rates'!T$4:T$999,'Growth rates'!$B$4:$B$999,Demands!$A475,'Growth rates'!$C$4:$C$999,$W475)</f>
        <v>2.1318070266480365</v>
      </c>
      <c r="AP475" s="2">
        <f>SUMIFS('Growth rates'!U$4:U$999,'Growth rates'!$B$4:$B$999,Demands!$A475,'Growth rates'!$C$4:$C$999,$W475)</f>
        <v>2.1573943830241955</v>
      </c>
      <c r="AR475">
        <f>VLOOKUP(C475&amp;A475,Driver_elast!$A$2:$E$1161,5,FALSE)</f>
        <v>0.96397900000000003</v>
      </c>
      <c r="AS475">
        <f t="shared" si="160"/>
        <v>0.96397900000000003</v>
      </c>
      <c r="AT475">
        <f t="shared" si="161"/>
        <v>0.19279580000000002</v>
      </c>
      <c r="AV475" s="2" cm="1">
        <f t="array" ref="AV475">TREND($AR475:$AS475,$AR$3:$AS$3,AV$1)</f>
        <v>0.96397900000000003</v>
      </c>
      <c r="AW475" s="2" cm="1">
        <f t="array" ref="AW475">TREND($AR475:$AS475,$AR$3:$AS$3,AW$1)</f>
        <v>0.96397900000000003</v>
      </c>
      <c r="AX475" s="2" cm="1">
        <f t="array" ref="AX475">TREND($AR475:$AS475,$AR$3:$AS$3,AX$1)</f>
        <v>0.96397900000000003</v>
      </c>
      <c r="AY475" s="2" cm="1">
        <f t="array" ref="AY475">TREND($AR475:$AS475,$AR$3:$AS$3,AY$1)</f>
        <v>0.96397900000000003</v>
      </c>
      <c r="AZ475" s="2" cm="1">
        <f t="array" ref="AZ475">TREND($AR475:$AS475,$AR$3:$AS$3,AZ$1)</f>
        <v>0.96397900000000003</v>
      </c>
      <c r="BA475" s="2" cm="1">
        <f t="array" ref="BA475">TREND($AR475:$AS475,$AR$3:$AS$3,BA$1)</f>
        <v>0.96397900000000003</v>
      </c>
      <c r="BB475" s="2" cm="1">
        <f t="array" ref="BB475">TREND($AR475:$AS475,$AR$3:$AS$3,BB$1)</f>
        <v>0.96397900000000003</v>
      </c>
      <c r="BC475" s="2" cm="1">
        <f t="array" ref="BC475">TREND($AR475:$AS475,$AR$3:$AS$3,BC$1)</f>
        <v>0.96397900000000003</v>
      </c>
      <c r="BD475" s="2" cm="1">
        <f t="array" ref="BD475">TREND($AR475:$AS475,$AR$3:$AS$3,BD$1)</f>
        <v>0.96397900000000003</v>
      </c>
      <c r="BE475" s="2" cm="1">
        <f t="array" ref="BE475">TREND($AR475:$AS475,$AR$3:$AS$3,BE$1)</f>
        <v>0.96397900000000003</v>
      </c>
      <c r="BF475" s="20" cm="1">
        <f t="array" ref="BF475">TREND($AS475:$AT475,$AS$3:$AT$3,BF$1)</f>
        <v>0.86758110000000244</v>
      </c>
      <c r="BG475" s="20" cm="1">
        <f t="array" ref="BG475">TREND($AS475:$AT475,$AS$3:$AT$3,BG$1)</f>
        <v>0.77118319999999585</v>
      </c>
      <c r="BH475" s="20" cm="1">
        <f t="array" ref="BH475">TREND($AS475:$AT475,$AS$3:$AT$3,BH$1)</f>
        <v>0.67478529999999637</v>
      </c>
      <c r="BI475" s="20" cm="1">
        <f t="array" ref="BI475">TREND($AS475:$AT475,$AS$3:$AT$3,BI$1)</f>
        <v>0.57838739999999689</v>
      </c>
      <c r="BJ475" s="20" cm="1">
        <f t="array" ref="BJ475">TREND($AS475:$AT475,$AS$3:$AT$3,BJ$1)</f>
        <v>0.48198949999999741</v>
      </c>
      <c r="BK475" s="20" cm="1">
        <f t="array" ref="BK475">TREND($AS475:$AT475,$AS$3:$AT$3,BK$1)</f>
        <v>0.38559159999999792</v>
      </c>
      <c r="BL475" s="20" cm="1">
        <f t="array" ref="BL475">TREND($AS475:$AT475,$AS$3:$AT$3,BL$1)</f>
        <v>0.28919369999999844</v>
      </c>
      <c r="BM475" s="20" cm="1">
        <f t="array" ref="BM475">TREND($AS475:$AT475,$AS$3:$AT$3,BM$1)</f>
        <v>0.19279579999999896</v>
      </c>
    </row>
    <row r="476" spans="1:65" x14ac:dyDescent="0.35">
      <c r="A476" t="str">
        <f>IF(BYDem!B474="","\I:",BYDem!B474)</f>
        <v>EU_northeast</v>
      </c>
      <c r="B476" t="str">
        <f>BYDem!E474</f>
        <v>TWD</v>
      </c>
      <c r="C476" t="str">
        <f t="shared" si="162"/>
        <v>TWD</v>
      </c>
      <c r="D476" s="4">
        <f>SUMIFS(BYDem!$M$2:$M$2000,BYDem!$B$2:$B$2000,Demands!$A476,BYDem!$E$2:$E$2000,Demands!$B476)</f>
        <v>1.9498639356</v>
      </c>
      <c r="E476" s="4">
        <f t="shared" si="143"/>
        <v>1.9798778665931116</v>
      </c>
      <c r="F476" s="4">
        <f t="shared" si="144"/>
        <v>2.2006199892889486</v>
      </c>
      <c r="G476" s="4">
        <f t="shared" si="145"/>
        <v>2.4244689155631449</v>
      </c>
      <c r="H476" s="4">
        <f t="shared" si="146"/>
        <v>2.5939396278344411</v>
      </c>
      <c r="I476" s="4">
        <f t="shared" si="147"/>
        <v>2.7366975544626047</v>
      </c>
      <c r="J476" s="4">
        <f t="shared" si="148"/>
        <v>2.8437327777160659</v>
      </c>
      <c r="K476" s="4">
        <f t="shared" si="149"/>
        <v>2.933114632960188</v>
      </c>
      <c r="L476" s="4">
        <f t="shared" si="150"/>
        <v>3.0113408901958101</v>
      </c>
      <c r="M476" s="4">
        <f t="shared" si="151"/>
        <v>3.084651470468319</v>
      </c>
      <c r="N476" s="4">
        <f t="shared" si="152"/>
        <v>3.1474011181159112</v>
      </c>
      <c r="O476" s="4">
        <f t="shared" si="153"/>
        <v>3.1955475764014092</v>
      </c>
      <c r="P476" s="4">
        <f t="shared" si="154"/>
        <v>3.2291681862672075</v>
      </c>
      <c r="Q476" s="4">
        <f t="shared" si="155"/>
        <v>3.2515424366372216</v>
      </c>
      <c r="R476" s="4">
        <f t="shared" si="156"/>
        <v>3.2671167229164277</v>
      </c>
      <c r="S476" s="4">
        <f t="shared" si="157"/>
        <v>3.2789547633448599</v>
      </c>
      <c r="T476" s="4">
        <f t="shared" si="158"/>
        <v>3.2879240239316712</v>
      </c>
      <c r="U476" s="4">
        <f t="shared" si="159"/>
        <v>3.2934792973635547</v>
      </c>
      <c r="W476" s="5" t="str">
        <f>VLOOKUP(C476&amp;A476,Driver_elast!$A$2:$D$1161,4,FALSE)</f>
        <v>GDPSER</v>
      </c>
      <c r="X476" s="5">
        <v>1</v>
      </c>
      <c r="Y476" s="2">
        <f>SUMIFS('Growth rates'!D$4:D$999,'Growth rates'!$B$4:$B$999,Demands!$A476,'Growth rates'!$C$4:$C$999,$W476)</f>
        <v>1</v>
      </c>
      <c r="Z476" s="2">
        <f>SUMIFS('Growth rates'!E$4:E$999,'Growth rates'!$B$4:$B$999,Demands!$A476,'Growth rates'!$C$4:$C$999,$W476)</f>
        <v>1.0210581784724519</v>
      </c>
      <c r="AA476" s="2">
        <f>SUMIFS('Growth rates'!F$4:F$999,'Growth rates'!$B$4:$B$999,Demands!$A476,'Growth rates'!$C$4:$C$999,$W476)</f>
        <v>1.1767979492948601</v>
      </c>
      <c r="AB476" s="2">
        <f>SUMIFS('Growth rates'!G$4:G$999,'Growth rates'!$B$4:$B$999,Demands!$A476,'Growth rates'!$C$4:$C$999,$W476)</f>
        <v>1.3405603114350142</v>
      </c>
      <c r="AC476" s="2">
        <f>SUMIFS('Growth rates'!H$4:H$999,'Growth rates'!$B$4:$B$999,Demands!$A476,'Growth rates'!$C$4:$C$999,$W476)</f>
        <v>1.4687539932856075</v>
      </c>
      <c r="AD476" s="2">
        <f>SUMIFS('Growth rates'!I$4:I$999,'Growth rates'!$B$4:$B$999,Demands!$A476,'Growth rates'!$C$4:$C$999,$W476)</f>
        <v>1.5793378309101735</v>
      </c>
      <c r="AE476" s="2">
        <f>SUMIFS('Growth rates'!J$4:J$999,'Growth rates'!$B$4:$B$999,Demands!$A476,'Growth rates'!$C$4:$C$999,$W476)</f>
        <v>1.6638418145499643</v>
      </c>
      <c r="AF476" s="2">
        <f>SUMIFS('Growth rates'!K$4:K$999,'Growth rates'!$B$4:$B$999,Demands!$A476,'Growth rates'!$C$4:$C$999,$W476)</f>
        <v>1.7353860825506382</v>
      </c>
      <c r="AG476" s="2">
        <f>SUMIFS('Growth rates'!L$4:L$999,'Growth rates'!$B$4:$B$999,Demands!$A476,'Growth rates'!$C$4:$C$999,$W476)</f>
        <v>1.7987033048812666</v>
      </c>
      <c r="AH476" s="2">
        <f>SUMIFS('Growth rates'!M$4:M$999,'Growth rates'!$B$4:$B$999,Demands!$A476,'Growth rates'!$C$4:$C$999,$W476)</f>
        <v>1.8586090531841637</v>
      </c>
      <c r="AI476" s="2">
        <f>SUMIFS('Growth rates'!N$4:N$999,'Growth rates'!$B$4:$B$999,Demands!$A476,'Growth rates'!$C$4:$C$999,$W476)</f>
        <v>1.9160806095794716</v>
      </c>
      <c r="AJ476" s="2">
        <f>SUMIFS('Growth rates'!O$4:O$999,'Growth rates'!$B$4:$B$999,Demands!$A476,'Growth rates'!$C$4:$C$999,$W476)</f>
        <v>1.9662037494398361</v>
      </c>
      <c r="AK476" s="2">
        <f>SUMIFS('Growth rates'!P$4:P$999,'Growth rates'!$B$4:$B$999,Demands!$A476,'Growth rates'!$C$4:$C$999,$W476)</f>
        <v>2.0066327502772419</v>
      </c>
      <c r="AL476" s="2">
        <f>SUMIFS('Growth rates'!Q$4:Q$999,'Growth rates'!$B$4:$B$999,Demands!$A476,'Growth rates'!$C$4:$C$999,$W476)</f>
        <v>2.0383340233562248</v>
      </c>
      <c r="AM476" s="2">
        <f>SUMIFS('Growth rates'!R$4:R$999,'Growth rates'!$B$4:$B$999,Demands!$A476,'Growth rates'!$C$4:$C$999,$W476)</f>
        <v>2.0650472473284078</v>
      </c>
      <c r="AN476" s="2">
        <f>SUMIFS('Growth rates'!S$4:S$999,'Growth rates'!$B$4:$B$999,Demands!$A476,'Growth rates'!$C$4:$C$999,$W476)</f>
        <v>2.0906382556804921</v>
      </c>
      <c r="AO476" s="2">
        <f>SUMIFS('Growth rates'!T$4:T$999,'Growth rates'!$B$4:$B$999,Demands!$A476,'Growth rates'!$C$4:$C$999,$W476)</f>
        <v>2.1167166641967419</v>
      </c>
      <c r="AP476" s="2">
        <f>SUMIFS('Growth rates'!U$4:U$999,'Growth rates'!$B$4:$B$999,Demands!$A476,'Growth rates'!$C$4:$C$999,$W476)</f>
        <v>2.141180166277866</v>
      </c>
      <c r="AR476">
        <f>VLOOKUP(C476&amp;A476,Driver_elast!$A$2:$E$1161,5,FALSE)</f>
        <v>0.73096700000000003</v>
      </c>
      <c r="AS476">
        <f t="shared" si="160"/>
        <v>0.73096700000000003</v>
      </c>
      <c r="AT476">
        <f t="shared" si="161"/>
        <v>0.1461934</v>
      </c>
      <c r="AV476" s="2" cm="1">
        <f t="array" ref="AV476">TREND($AR476:$AS476,$AR$3:$AS$3,AV$1)</f>
        <v>0.73096700000000003</v>
      </c>
      <c r="AW476" s="2" cm="1">
        <f t="array" ref="AW476">TREND($AR476:$AS476,$AR$3:$AS$3,AW$1)</f>
        <v>0.73096700000000003</v>
      </c>
      <c r="AX476" s="2" cm="1">
        <f t="array" ref="AX476">TREND($AR476:$AS476,$AR$3:$AS$3,AX$1)</f>
        <v>0.73096700000000003</v>
      </c>
      <c r="AY476" s="2" cm="1">
        <f t="array" ref="AY476">TREND($AR476:$AS476,$AR$3:$AS$3,AY$1)</f>
        <v>0.73096700000000003</v>
      </c>
      <c r="AZ476" s="2" cm="1">
        <f t="array" ref="AZ476">TREND($AR476:$AS476,$AR$3:$AS$3,AZ$1)</f>
        <v>0.73096700000000003</v>
      </c>
      <c r="BA476" s="2" cm="1">
        <f t="array" ref="BA476">TREND($AR476:$AS476,$AR$3:$AS$3,BA$1)</f>
        <v>0.73096700000000003</v>
      </c>
      <c r="BB476" s="2" cm="1">
        <f t="array" ref="BB476">TREND($AR476:$AS476,$AR$3:$AS$3,BB$1)</f>
        <v>0.73096700000000003</v>
      </c>
      <c r="BC476" s="2" cm="1">
        <f t="array" ref="BC476">TREND($AR476:$AS476,$AR$3:$AS$3,BC$1)</f>
        <v>0.73096700000000003</v>
      </c>
      <c r="BD476" s="2" cm="1">
        <f t="array" ref="BD476">TREND($AR476:$AS476,$AR$3:$AS$3,BD$1)</f>
        <v>0.73096700000000003</v>
      </c>
      <c r="BE476" s="2" cm="1">
        <f t="array" ref="BE476">TREND($AR476:$AS476,$AR$3:$AS$3,BE$1)</f>
        <v>0.73096700000000003</v>
      </c>
      <c r="BF476" s="20" cm="1">
        <f t="array" ref="BF476">TREND($AS476:$AT476,$AS$3:$AT$3,BF$1)</f>
        <v>0.65787029999999902</v>
      </c>
      <c r="BG476" s="20" cm="1">
        <f t="array" ref="BG476">TREND($AS476:$AT476,$AS$3:$AT$3,BG$1)</f>
        <v>0.58477359999999834</v>
      </c>
      <c r="BH476" s="20" cm="1">
        <f t="array" ref="BH476">TREND($AS476:$AT476,$AS$3:$AT$3,BH$1)</f>
        <v>0.51167690000000121</v>
      </c>
      <c r="BI476" s="20" cm="1">
        <f t="array" ref="BI476">TREND($AS476:$AT476,$AS$3:$AT$3,BI$1)</f>
        <v>0.43858020000000053</v>
      </c>
      <c r="BJ476" s="20" cm="1">
        <f t="array" ref="BJ476">TREND($AS476:$AT476,$AS$3:$AT$3,BJ$1)</f>
        <v>0.36548349999999985</v>
      </c>
      <c r="BK476" s="20" cm="1">
        <f t="array" ref="BK476">TREND($AS476:$AT476,$AS$3:$AT$3,BK$1)</f>
        <v>0.29238679999999917</v>
      </c>
      <c r="BL476" s="20" cm="1">
        <f t="array" ref="BL476">TREND($AS476:$AT476,$AS$3:$AT$3,BL$1)</f>
        <v>0.21929009999999849</v>
      </c>
      <c r="BM476" s="20" cm="1">
        <f t="array" ref="BM476">TREND($AS476:$AT476,$AS$3:$AT$3,BM$1)</f>
        <v>0.14619340000000136</v>
      </c>
    </row>
    <row r="477" spans="1:65" x14ac:dyDescent="0.35">
      <c r="A477" t="str">
        <f>IF(BYDem!B475="","\I:",BYDem!B475)</f>
        <v>EU_northeast</v>
      </c>
      <c r="B477" t="str">
        <f>BYDem!E475</f>
        <v>TWI</v>
      </c>
      <c r="C477" t="str">
        <f t="shared" si="162"/>
        <v>TWI</v>
      </c>
      <c r="D477" s="4">
        <f>SUMIFS(BYDem!$M$2:$M$2000,BYDem!$B$2:$B$2000,Demands!$A477,BYDem!$E$2:$E$2000,Demands!$B477)</f>
        <v>40.199974693199998</v>
      </c>
      <c r="E477" s="4">
        <f t="shared" si="143"/>
        <v>42.153737879206425</v>
      </c>
      <c r="F477" s="4">
        <f t="shared" si="144"/>
        <v>55.941739634126257</v>
      </c>
      <c r="G477" s="4">
        <f t="shared" si="145"/>
        <v>71.36312857874961</v>
      </c>
      <c r="H477" s="4">
        <f t="shared" si="146"/>
        <v>83.765943393571646</v>
      </c>
      <c r="I477" s="4">
        <f t="shared" si="147"/>
        <v>94.197239780448783</v>
      </c>
      <c r="J477" s="4">
        <f t="shared" si="148"/>
        <v>101.7094239292048</v>
      </c>
      <c r="K477" s="4">
        <f t="shared" si="149"/>
        <v>107.51292912416906</v>
      </c>
      <c r="L477" s="4">
        <f t="shared" si="150"/>
        <v>112.07697742013792</v>
      </c>
      <c r="M477" s="4">
        <f t="shared" si="151"/>
        <v>115.80969708638852</v>
      </c>
      <c r="N477" s="4">
        <f t="shared" si="152"/>
        <v>119.03263801268993</v>
      </c>
      <c r="O477" s="4">
        <f t="shared" si="153"/>
        <v>121.52367707784396</v>
      </c>
      <c r="P477" s="4">
        <f t="shared" si="154"/>
        <v>123.27281248185341</v>
      </c>
      <c r="Q477" s="4">
        <f t="shared" si="155"/>
        <v>124.44130883710174</v>
      </c>
      <c r="R477" s="4">
        <f t="shared" si="156"/>
        <v>125.25673666106644</v>
      </c>
      <c r="S477" s="4">
        <f t="shared" si="157"/>
        <v>125.87763212933143</v>
      </c>
      <c r="T477" s="4">
        <f t="shared" si="158"/>
        <v>126.34868755532025</v>
      </c>
      <c r="U477" s="4">
        <f t="shared" si="159"/>
        <v>126.64073716528823</v>
      </c>
      <c r="W477" s="5" t="str">
        <f>VLOOKUP(C477&amp;A477,Driver_elast!$A$2:$D$1161,4,FALSE)</f>
        <v>GDPSER</v>
      </c>
      <c r="X477" s="5">
        <v>1</v>
      </c>
      <c r="Y477" s="2">
        <f>SUMIFS('Growth rates'!D$4:D$999,'Growth rates'!$B$4:$B$999,Demands!$A477,'Growth rates'!$C$4:$C$999,$W477)</f>
        <v>1</v>
      </c>
      <c r="Z477" s="2">
        <f>SUMIFS('Growth rates'!E$4:E$999,'Growth rates'!$B$4:$B$999,Demands!$A477,'Growth rates'!$C$4:$C$999,$W477)</f>
        <v>1.0210581784724519</v>
      </c>
      <c r="AA477" s="2">
        <f>SUMIFS('Growth rates'!F$4:F$999,'Growth rates'!$B$4:$B$999,Demands!$A477,'Growth rates'!$C$4:$C$999,$W477)</f>
        <v>1.1767979492948601</v>
      </c>
      <c r="AB477" s="2">
        <f>SUMIFS('Growth rates'!G$4:G$999,'Growth rates'!$B$4:$B$999,Demands!$A477,'Growth rates'!$C$4:$C$999,$W477)</f>
        <v>1.3405603114350142</v>
      </c>
      <c r="AC477" s="2">
        <f>SUMIFS('Growth rates'!H$4:H$999,'Growth rates'!$B$4:$B$999,Demands!$A477,'Growth rates'!$C$4:$C$999,$W477)</f>
        <v>1.4687539932856075</v>
      </c>
      <c r="AD477" s="2">
        <f>SUMIFS('Growth rates'!I$4:I$999,'Growth rates'!$B$4:$B$999,Demands!$A477,'Growth rates'!$C$4:$C$999,$W477)</f>
        <v>1.5793378309101735</v>
      </c>
      <c r="AE477" s="2">
        <f>SUMIFS('Growth rates'!J$4:J$999,'Growth rates'!$B$4:$B$999,Demands!$A477,'Growth rates'!$C$4:$C$999,$W477)</f>
        <v>1.6638418145499643</v>
      </c>
      <c r="AF477" s="2">
        <f>SUMIFS('Growth rates'!K$4:K$999,'Growth rates'!$B$4:$B$999,Demands!$A477,'Growth rates'!$C$4:$C$999,$W477)</f>
        <v>1.7353860825506382</v>
      </c>
      <c r="AG477" s="2">
        <f>SUMIFS('Growth rates'!L$4:L$999,'Growth rates'!$B$4:$B$999,Demands!$A477,'Growth rates'!$C$4:$C$999,$W477)</f>
        <v>1.7987033048812666</v>
      </c>
      <c r="AH477" s="2">
        <f>SUMIFS('Growth rates'!M$4:M$999,'Growth rates'!$B$4:$B$999,Demands!$A477,'Growth rates'!$C$4:$C$999,$W477)</f>
        <v>1.8586090531841637</v>
      </c>
      <c r="AI477" s="2">
        <f>SUMIFS('Growth rates'!N$4:N$999,'Growth rates'!$B$4:$B$999,Demands!$A477,'Growth rates'!$C$4:$C$999,$W477)</f>
        <v>1.9160806095794716</v>
      </c>
      <c r="AJ477" s="2">
        <f>SUMIFS('Growth rates'!O$4:O$999,'Growth rates'!$B$4:$B$999,Demands!$A477,'Growth rates'!$C$4:$C$999,$W477)</f>
        <v>1.9662037494398361</v>
      </c>
      <c r="AK477" s="2">
        <f>SUMIFS('Growth rates'!P$4:P$999,'Growth rates'!$B$4:$B$999,Demands!$A477,'Growth rates'!$C$4:$C$999,$W477)</f>
        <v>2.0066327502772419</v>
      </c>
      <c r="AL477" s="2">
        <f>SUMIFS('Growth rates'!Q$4:Q$999,'Growth rates'!$B$4:$B$999,Demands!$A477,'Growth rates'!$C$4:$C$999,$W477)</f>
        <v>2.0383340233562248</v>
      </c>
      <c r="AM477" s="2">
        <f>SUMIFS('Growth rates'!R$4:R$999,'Growth rates'!$B$4:$B$999,Demands!$A477,'Growth rates'!$C$4:$C$999,$W477)</f>
        <v>2.0650472473284078</v>
      </c>
      <c r="AN477" s="2">
        <f>SUMIFS('Growth rates'!S$4:S$999,'Growth rates'!$B$4:$B$999,Demands!$A477,'Growth rates'!$C$4:$C$999,$W477)</f>
        <v>2.0906382556804921</v>
      </c>
      <c r="AO477" s="2">
        <f>SUMIFS('Growth rates'!T$4:T$999,'Growth rates'!$B$4:$B$999,Demands!$A477,'Growth rates'!$C$4:$C$999,$W477)</f>
        <v>2.1167166641967419</v>
      </c>
      <c r="AP477" s="2">
        <f>SUMIFS('Growth rates'!U$4:U$999,'Growth rates'!$B$4:$B$999,Demands!$A477,'Growth rates'!$C$4:$C$999,$W477)</f>
        <v>2.141180166277866</v>
      </c>
      <c r="AR477">
        <f>VLOOKUP(C477&amp;A477,Driver_elast!$A$2:$E$1161,5,FALSE)</f>
        <v>2.340643</v>
      </c>
      <c r="AS477">
        <f t="shared" si="160"/>
        <v>1</v>
      </c>
      <c r="AT477">
        <f t="shared" si="161"/>
        <v>0.2</v>
      </c>
      <c r="AV477" s="2" cm="1">
        <f t="array" ref="AV477">TREND($AR477:$AS477,$AR$3:$AS$3,AV$1)</f>
        <v>2.340643</v>
      </c>
      <c r="AW477" s="2" cm="1">
        <f t="array" ref="AW477">TREND($AR477:$AS477,$AR$3:$AS$3,AW$1)</f>
        <v>2.3079443902439039</v>
      </c>
      <c r="AX477" s="2" cm="1">
        <f t="array" ref="AX477">TREND($AR477:$AS477,$AR$3:$AS$3,AX$1)</f>
        <v>2.1444513414634088</v>
      </c>
      <c r="AY477" s="2" cm="1">
        <f t="array" ref="AY477">TREND($AR477:$AS477,$AR$3:$AS$3,AY$1)</f>
        <v>1.9809582926829279</v>
      </c>
      <c r="AZ477" s="2" cm="1">
        <f t="array" ref="AZ477">TREND($AR477:$AS477,$AR$3:$AS$3,AZ$1)</f>
        <v>1.8174652439024328</v>
      </c>
      <c r="BA477" s="2" cm="1">
        <f t="array" ref="BA477">TREND($AR477:$AS477,$AR$3:$AS$3,BA$1)</f>
        <v>1.6539721951219519</v>
      </c>
      <c r="BB477" s="2" cm="1">
        <f t="array" ref="BB477">TREND($AR477:$AS477,$AR$3:$AS$3,BB$1)</f>
        <v>1.4904791463414568</v>
      </c>
      <c r="BC477" s="2" cm="1">
        <f t="array" ref="BC477">TREND($AR477:$AS477,$AR$3:$AS$3,BC$1)</f>
        <v>1.326986097560976</v>
      </c>
      <c r="BD477" s="2" cm="1">
        <f t="array" ref="BD477">TREND($AR477:$AS477,$AR$3:$AS$3,BD$1)</f>
        <v>1.1634930487804809</v>
      </c>
      <c r="BE477" s="2" cm="1">
        <f t="array" ref="BE477">TREND($AR477:$AS477,$AR$3:$AS$3,BE$1)</f>
        <v>1</v>
      </c>
      <c r="BF477" s="20" cm="1">
        <f t="array" ref="BF477">TREND($AS477:$AT477,$AS$3:$AT$3,BF$1)</f>
        <v>0.90000000000000568</v>
      </c>
      <c r="BG477" s="20" cm="1">
        <f t="array" ref="BG477">TREND($AS477:$AT477,$AS$3:$AT$3,BG$1)</f>
        <v>0.80000000000000426</v>
      </c>
      <c r="BH477" s="20" cm="1">
        <f t="array" ref="BH477">TREND($AS477:$AT477,$AS$3:$AT$3,BH$1)</f>
        <v>0.70000000000000284</v>
      </c>
      <c r="BI477" s="20" cm="1">
        <f t="array" ref="BI477">TREND($AS477:$AT477,$AS$3:$AT$3,BI$1)</f>
        <v>0.60000000000000142</v>
      </c>
      <c r="BJ477" s="20" cm="1">
        <f t="array" ref="BJ477">TREND($AS477:$AT477,$AS$3:$AT$3,BJ$1)</f>
        <v>0.5</v>
      </c>
      <c r="BK477" s="20" cm="1">
        <f t="array" ref="BK477">TREND($AS477:$AT477,$AS$3:$AT$3,BK$1)</f>
        <v>0.40000000000000568</v>
      </c>
      <c r="BL477" s="20" cm="1">
        <f t="array" ref="BL477">TREND($AS477:$AT477,$AS$3:$AT$3,BL$1)</f>
        <v>0.30000000000000426</v>
      </c>
      <c r="BM477" s="20" cm="1">
        <f t="array" ref="BM477">TREND($AS477:$AT477,$AS$3:$AT$3,BM$1)</f>
        <v>0.20000000000000284</v>
      </c>
    </row>
    <row r="478" spans="1:65" x14ac:dyDescent="0.35">
      <c r="A478" t="str">
        <f>IF(BYDem!B476="","\I:",BYDem!B476)</f>
        <v>EU_northeast</v>
      </c>
      <c r="B478" t="str">
        <f>BYDem!E476</f>
        <v>Trd_2w</v>
      </c>
      <c r="C478" t="str">
        <f t="shared" si="162"/>
        <v>Trd_2w</v>
      </c>
      <c r="D478" s="4">
        <f>SUMIFS(BYDem!$M$2:$M$2000,BYDem!$B$2:$B$2000,Demands!$A478,BYDem!$E$2:$E$2000,Demands!$B478)</f>
        <v>2.87</v>
      </c>
      <c r="E478" s="4">
        <f t="shared" si="143"/>
        <v>2.9311979292675145</v>
      </c>
      <c r="F478" s="4">
        <f t="shared" si="144"/>
        <v>3.3813221479187852</v>
      </c>
      <c r="G478" s="4">
        <f t="shared" si="145"/>
        <v>3.8549145103895621</v>
      </c>
      <c r="H478" s="4">
        <f t="shared" si="146"/>
        <v>4.2271372906519415</v>
      </c>
      <c r="I478" s="4">
        <f t="shared" si="147"/>
        <v>4.5486762273188903</v>
      </c>
      <c r="J478" s="4">
        <f t="shared" si="148"/>
        <v>4.7946417731475064</v>
      </c>
      <c r="K478" s="4">
        <f t="shared" si="149"/>
        <v>5.0032086069777568</v>
      </c>
      <c r="L478" s="4">
        <f t="shared" si="150"/>
        <v>5.1881452282858458</v>
      </c>
      <c r="M478" s="4">
        <f t="shared" si="151"/>
        <v>5.3631355960580258</v>
      </c>
      <c r="N478" s="4">
        <f t="shared" si="152"/>
        <v>5.5142615288292447</v>
      </c>
      <c r="O478" s="4">
        <f t="shared" si="153"/>
        <v>5.6311859649372353</v>
      </c>
      <c r="P478" s="4">
        <f t="shared" si="154"/>
        <v>5.7134737274148018</v>
      </c>
      <c r="Q478" s="4">
        <f t="shared" si="155"/>
        <v>5.7687205951963874</v>
      </c>
      <c r="R478" s="4">
        <f t="shared" si="156"/>
        <v>5.8075361474344191</v>
      </c>
      <c r="S478" s="4">
        <f t="shared" si="157"/>
        <v>5.8372417795482514</v>
      </c>
      <c r="T478" s="4">
        <f t="shared" si="158"/>
        <v>5.859840239307335</v>
      </c>
      <c r="U478" s="4">
        <f t="shared" si="159"/>
        <v>5.8739069741136527</v>
      </c>
      <c r="W478" s="5" t="str">
        <f>VLOOKUP(C478&amp;A478,Driver_elast!$A$2:$D$1161,4,FALSE)</f>
        <v>GDP</v>
      </c>
      <c r="X478" s="5">
        <v>1</v>
      </c>
      <c r="Y478" s="2">
        <f>SUMIFS('Growth rates'!D$4:D$999,'Growth rates'!$B$4:$B$999,Demands!$A478,'Growth rates'!$C$4:$C$999,$W478)</f>
        <v>1</v>
      </c>
      <c r="Z478" s="2">
        <f>SUMIFS('Growth rates'!E$4:E$999,'Growth rates'!$B$4:$B$999,Demands!$A478,'Growth rates'!$C$4:$C$999,$W478)</f>
        <v>1.0212751450713327</v>
      </c>
      <c r="AA478" s="2">
        <f>SUMIFS('Growth rates'!F$4:F$999,'Growth rates'!$B$4:$B$999,Demands!$A478,'Growth rates'!$C$4:$C$999,$W478)</f>
        <v>1.1777953340341945</v>
      </c>
      <c r="AB478" s="2">
        <f>SUMIFS('Growth rates'!G$4:G$999,'Growth rates'!$B$4:$B$999,Demands!$A478,'Growth rates'!$C$4:$C$999,$W478)</f>
        <v>1.3424791936315432</v>
      </c>
      <c r="AC478" s="2">
        <f>SUMIFS('Growth rates'!H$4:H$999,'Growth rates'!$B$4:$B$999,Demands!$A478,'Growth rates'!$C$4:$C$999,$W478)</f>
        <v>1.4719230857662617</v>
      </c>
      <c r="AD478" s="2">
        <f>SUMIFS('Growth rates'!I$4:I$999,'Growth rates'!$B$4:$B$999,Demands!$A478,'Growth rates'!$C$4:$C$999,$W478)</f>
        <v>1.5837589007339941</v>
      </c>
      <c r="AE478" s="2">
        <f>SUMIFS('Growth rates'!J$4:J$999,'Growth rates'!$B$4:$B$999,Demands!$A478,'Growth rates'!$C$4:$C$999,$W478)</f>
        <v>1.6693265689113082</v>
      </c>
      <c r="AF478" s="2">
        <f>SUMIFS('Growth rates'!K$4:K$999,'Growth rates'!$B$4:$B$999,Demands!$A478,'Growth rates'!$C$4:$C$999,$W478)</f>
        <v>1.7419011613564515</v>
      </c>
      <c r="AG478" s="2">
        <f>SUMIFS('Growth rates'!L$4:L$999,'Growth rates'!$B$4:$B$999,Demands!$A478,'Growth rates'!$C$4:$C$999,$W478)</f>
        <v>1.8062698864741367</v>
      </c>
      <c r="AH478" s="2">
        <f>SUMIFS('Growth rates'!M$4:M$999,'Growth rates'!$B$4:$B$999,Demands!$A478,'Growth rates'!$C$4:$C$999,$W478)</f>
        <v>1.8671933606295343</v>
      </c>
      <c r="AI478" s="2">
        <f>SUMIFS('Growth rates'!N$4:N$999,'Growth rates'!$B$4:$B$999,Demands!$A478,'Growth rates'!$C$4:$C$999,$W478)</f>
        <v>1.9256544632263</v>
      </c>
      <c r="AJ478" s="2">
        <f>SUMIFS('Growth rates'!O$4:O$999,'Growth rates'!$B$4:$B$999,Demands!$A478,'Growth rates'!$C$4:$C$999,$W478)</f>
        <v>1.9766939498997251</v>
      </c>
      <c r="AK478" s="2">
        <f>SUMIFS('Growth rates'!P$4:P$999,'Growth rates'!$B$4:$B$999,Demands!$A478,'Growth rates'!$C$4:$C$999,$W478)</f>
        <v>2.0179584679028051</v>
      </c>
      <c r="AL478" s="2">
        <f>SUMIFS('Growth rates'!Q$4:Q$999,'Growth rates'!$B$4:$B$999,Demands!$A478,'Growth rates'!$C$4:$C$999,$W478)</f>
        <v>2.0504798054707654</v>
      </c>
      <c r="AM478" s="2">
        <f>SUMIFS('Growth rates'!R$4:R$999,'Growth rates'!$B$4:$B$999,Demands!$A478,'Growth rates'!$C$4:$C$999,$W478)</f>
        <v>2.078073621010577</v>
      </c>
      <c r="AN478" s="2">
        <f>SUMIFS('Growth rates'!S$4:S$999,'Growth rates'!$B$4:$B$999,Demands!$A478,'Growth rates'!$C$4:$C$999,$W478)</f>
        <v>2.1046470632260283</v>
      </c>
      <c r="AO478" s="2">
        <f>SUMIFS('Growth rates'!T$4:T$999,'Growth rates'!$B$4:$B$999,Demands!$A478,'Growth rates'!$C$4:$C$999,$W478)</f>
        <v>2.1318070266480365</v>
      </c>
      <c r="AP478" s="2">
        <f>SUMIFS('Growth rates'!U$4:U$999,'Growth rates'!$B$4:$B$999,Demands!$A478,'Growth rates'!$C$4:$C$999,$W478)</f>
        <v>2.1573943830241955</v>
      </c>
      <c r="AR478">
        <f>VLOOKUP(C478&amp;A478,Driver_elast!$A$2:$E$1161,5,FALSE)</f>
        <v>1.002321</v>
      </c>
      <c r="AS478">
        <f t="shared" si="160"/>
        <v>1</v>
      </c>
      <c r="AT478">
        <f t="shared" si="161"/>
        <v>0.2</v>
      </c>
      <c r="AV478" s="2" cm="1">
        <f t="array" ref="AV478">TREND($AR478:$AS478,$AR$3:$AS$3,AV$1)</f>
        <v>1.0023210000000002</v>
      </c>
      <c r="AW478" s="2" cm="1">
        <f t="array" ref="AW478">TREND($AR478:$AS478,$AR$3:$AS$3,AW$1)</f>
        <v>1.0022643902439026</v>
      </c>
      <c r="AX478" s="2" cm="1">
        <f t="array" ref="AX478">TREND($AR478:$AS478,$AR$3:$AS$3,AX$1)</f>
        <v>1.0019813414634149</v>
      </c>
      <c r="AY478" s="2" cm="1">
        <f t="array" ref="AY478">TREND($AR478:$AS478,$AR$3:$AS$3,AY$1)</f>
        <v>1.001698292682927</v>
      </c>
      <c r="AZ478" s="2" cm="1">
        <f t="array" ref="AZ478">TREND($AR478:$AS478,$AR$3:$AS$3,AZ$1)</f>
        <v>1.0014152439024393</v>
      </c>
      <c r="BA478" s="2" cm="1">
        <f t="array" ref="BA478">TREND($AR478:$AS478,$AR$3:$AS$3,BA$1)</f>
        <v>1.0011321951219514</v>
      </c>
      <c r="BB478" s="2" cm="1">
        <f t="array" ref="BB478">TREND($AR478:$AS478,$AR$3:$AS$3,BB$1)</f>
        <v>1.0008491463414637</v>
      </c>
      <c r="BC478" s="2" cm="1">
        <f t="array" ref="BC478">TREND($AR478:$AS478,$AR$3:$AS$3,BC$1)</f>
        <v>1.0005660975609758</v>
      </c>
      <c r="BD478" s="2" cm="1">
        <f t="array" ref="BD478">TREND($AR478:$AS478,$AR$3:$AS$3,BD$1)</f>
        <v>1.0002830487804879</v>
      </c>
      <c r="BE478" s="2" cm="1">
        <f t="array" ref="BE478">TREND($AR478:$AS478,$AR$3:$AS$3,BE$1)</f>
        <v>1.0000000000000002</v>
      </c>
      <c r="BF478" s="20" cm="1">
        <f t="array" ref="BF478">TREND($AS478:$AT478,$AS$3:$AT$3,BF$1)</f>
        <v>0.90000000000000568</v>
      </c>
      <c r="BG478" s="20" cm="1">
        <f t="array" ref="BG478">TREND($AS478:$AT478,$AS$3:$AT$3,BG$1)</f>
        <v>0.80000000000000426</v>
      </c>
      <c r="BH478" s="20" cm="1">
        <f t="array" ref="BH478">TREND($AS478:$AT478,$AS$3:$AT$3,BH$1)</f>
        <v>0.70000000000000284</v>
      </c>
      <c r="BI478" s="20" cm="1">
        <f t="array" ref="BI478">TREND($AS478:$AT478,$AS$3:$AT$3,BI$1)</f>
        <v>0.60000000000000142</v>
      </c>
      <c r="BJ478" s="20" cm="1">
        <f t="array" ref="BJ478">TREND($AS478:$AT478,$AS$3:$AT$3,BJ$1)</f>
        <v>0.5</v>
      </c>
      <c r="BK478" s="20" cm="1">
        <f t="array" ref="BK478">TREND($AS478:$AT478,$AS$3:$AT$3,BK$1)</f>
        <v>0.40000000000000568</v>
      </c>
      <c r="BL478" s="20" cm="1">
        <f t="array" ref="BL478">TREND($AS478:$AT478,$AS$3:$AT$3,BL$1)</f>
        <v>0.30000000000000426</v>
      </c>
      <c r="BM478" s="20" cm="1">
        <f t="array" ref="BM478">TREND($AS478:$AT478,$AS$3:$AT$3,BM$1)</f>
        <v>0.20000000000000284</v>
      </c>
    </row>
    <row r="479" spans="1:65" x14ac:dyDescent="0.35">
      <c r="A479" t="str">
        <f>IF(BYDem!B477="","\I:",BYDem!B477)</f>
        <v>EU_northeast</v>
      </c>
      <c r="B479" t="str">
        <f>BYDem!E477</f>
        <v>Trd_3w</v>
      </c>
      <c r="C479" t="str">
        <f t="shared" si="162"/>
        <v>Trd_3w</v>
      </c>
      <c r="D479" s="4">
        <f>SUMIFS(BYDem!$M$2:$M$2000,BYDem!$B$2:$B$2000,Demands!$A479,BYDem!$E$2:$E$2000,Demands!$B479)</f>
        <v>0.6</v>
      </c>
      <c r="E479" s="4">
        <f t="shared" si="143"/>
        <v>0.61279399218136188</v>
      </c>
      <c r="F479" s="4">
        <f t="shared" si="144"/>
        <v>0.7068966162896414</v>
      </c>
      <c r="G479" s="4">
        <f t="shared" si="145"/>
        <v>0.80590547255530898</v>
      </c>
      <c r="H479" s="4">
        <f t="shared" si="146"/>
        <v>0.88372208166939514</v>
      </c>
      <c r="I479" s="4">
        <f t="shared" si="147"/>
        <v>0.95094276529314758</v>
      </c>
      <c r="J479" s="4">
        <f t="shared" si="148"/>
        <v>1.0023641337590603</v>
      </c>
      <c r="K479" s="4">
        <f t="shared" si="149"/>
        <v>1.0459669561625971</v>
      </c>
      <c r="L479" s="4">
        <f t="shared" si="150"/>
        <v>1.0846296644500024</v>
      </c>
      <c r="M479" s="4">
        <f t="shared" si="151"/>
        <v>1.1212130165974965</v>
      </c>
      <c r="N479" s="4">
        <f t="shared" si="152"/>
        <v>1.1528072882569846</v>
      </c>
      <c r="O479" s="4">
        <f t="shared" si="153"/>
        <v>1.1772514212412335</v>
      </c>
      <c r="P479" s="4">
        <f t="shared" si="154"/>
        <v>1.1944544377870663</v>
      </c>
      <c r="Q479" s="4">
        <f t="shared" si="155"/>
        <v>1.2060043056159691</v>
      </c>
      <c r="R479" s="4">
        <f t="shared" si="156"/>
        <v>1.2141190552127701</v>
      </c>
      <c r="S479" s="4">
        <f t="shared" si="157"/>
        <v>1.22032929189162</v>
      </c>
      <c r="T479" s="4">
        <f t="shared" si="158"/>
        <v>1.2250537085659927</v>
      </c>
      <c r="U479" s="4">
        <f t="shared" si="159"/>
        <v>1.2279944893617385</v>
      </c>
      <c r="W479" s="5" t="str">
        <f>VLOOKUP(C479&amp;A479,Driver_elast!$A$2:$D$1161,4,FALSE)</f>
        <v>GDP</v>
      </c>
      <c r="X479" s="5">
        <v>1</v>
      </c>
      <c r="Y479" s="2">
        <f>SUMIFS('Growth rates'!D$4:D$999,'Growth rates'!$B$4:$B$999,Demands!$A479,'Growth rates'!$C$4:$C$999,$W479)</f>
        <v>1</v>
      </c>
      <c r="Z479" s="2">
        <f>SUMIFS('Growth rates'!E$4:E$999,'Growth rates'!$B$4:$B$999,Demands!$A479,'Growth rates'!$C$4:$C$999,$W479)</f>
        <v>1.0212751450713327</v>
      </c>
      <c r="AA479" s="2">
        <f>SUMIFS('Growth rates'!F$4:F$999,'Growth rates'!$B$4:$B$999,Demands!$A479,'Growth rates'!$C$4:$C$999,$W479)</f>
        <v>1.1777953340341945</v>
      </c>
      <c r="AB479" s="2">
        <f>SUMIFS('Growth rates'!G$4:G$999,'Growth rates'!$B$4:$B$999,Demands!$A479,'Growth rates'!$C$4:$C$999,$W479)</f>
        <v>1.3424791936315432</v>
      </c>
      <c r="AC479" s="2">
        <f>SUMIFS('Growth rates'!H$4:H$999,'Growth rates'!$B$4:$B$999,Demands!$A479,'Growth rates'!$C$4:$C$999,$W479)</f>
        <v>1.4719230857662617</v>
      </c>
      <c r="AD479" s="2">
        <f>SUMIFS('Growth rates'!I$4:I$999,'Growth rates'!$B$4:$B$999,Demands!$A479,'Growth rates'!$C$4:$C$999,$W479)</f>
        <v>1.5837589007339941</v>
      </c>
      <c r="AE479" s="2">
        <f>SUMIFS('Growth rates'!J$4:J$999,'Growth rates'!$B$4:$B$999,Demands!$A479,'Growth rates'!$C$4:$C$999,$W479)</f>
        <v>1.6693265689113082</v>
      </c>
      <c r="AF479" s="2">
        <f>SUMIFS('Growth rates'!K$4:K$999,'Growth rates'!$B$4:$B$999,Demands!$A479,'Growth rates'!$C$4:$C$999,$W479)</f>
        <v>1.7419011613564515</v>
      </c>
      <c r="AG479" s="2">
        <f>SUMIFS('Growth rates'!L$4:L$999,'Growth rates'!$B$4:$B$999,Demands!$A479,'Growth rates'!$C$4:$C$999,$W479)</f>
        <v>1.8062698864741367</v>
      </c>
      <c r="AH479" s="2">
        <f>SUMIFS('Growth rates'!M$4:M$999,'Growth rates'!$B$4:$B$999,Demands!$A479,'Growth rates'!$C$4:$C$999,$W479)</f>
        <v>1.8671933606295343</v>
      </c>
      <c r="AI479" s="2">
        <f>SUMIFS('Growth rates'!N$4:N$999,'Growth rates'!$B$4:$B$999,Demands!$A479,'Growth rates'!$C$4:$C$999,$W479)</f>
        <v>1.9256544632263</v>
      </c>
      <c r="AJ479" s="2">
        <f>SUMIFS('Growth rates'!O$4:O$999,'Growth rates'!$B$4:$B$999,Demands!$A479,'Growth rates'!$C$4:$C$999,$W479)</f>
        <v>1.9766939498997251</v>
      </c>
      <c r="AK479" s="2">
        <f>SUMIFS('Growth rates'!P$4:P$999,'Growth rates'!$B$4:$B$999,Demands!$A479,'Growth rates'!$C$4:$C$999,$W479)</f>
        <v>2.0179584679028051</v>
      </c>
      <c r="AL479" s="2">
        <f>SUMIFS('Growth rates'!Q$4:Q$999,'Growth rates'!$B$4:$B$999,Demands!$A479,'Growth rates'!$C$4:$C$999,$W479)</f>
        <v>2.0504798054707654</v>
      </c>
      <c r="AM479" s="2">
        <f>SUMIFS('Growth rates'!R$4:R$999,'Growth rates'!$B$4:$B$999,Demands!$A479,'Growth rates'!$C$4:$C$999,$W479)</f>
        <v>2.078073621010577</v>
      </c>
      <c r="AN479" s="2">
        <f>SUMIFS('Growth rates'!S$4:S$999,'Growth rates'!$B$4:$B$999,Demands!$A479,'Growth rates'!$C$4:$C$999,$W479)</f>
        <v>2.1046470632260283</v>
      </c>
      <c r="AO479" s="2">
        <f>SUMIFS('Growth rates'!T$4:T$999,'Growth rates'!$B$4:$B$999,Demands!$A479,'Growth rates'!$C$4:$C$999,$W479)</f>
        <v>2.1318070266480365</v>
      </c>
      <c r="AP479" s="2">
        <f>SUMIFS('Growth rates'!U$4:U$999,'Growth rates'!$B$4:$B$999,Demands!$A479,'Growth rates'!$C$4:$C$999,$W479)</f>
        <v>2.1573943830241955</v>
      </c>
      <c r="AR479">
        <f>VLOOKUP(C479&amp;A479,Driver_elast!$A$2:$E$1161,5,FALSE)</f>
        <v>1.002321</v>
      </c>
      <c r="AS479">
        <f t="shared" si="160"/>
        <v>1</v>
      </c>
      <c r="AT479">
        <f t="shared" si="161"/>
        <v>0.2</v>
      </c>
      <c r="AV479" s="2" cm="1">
        <f t="array" ref="AV479">TREND($AR479:$AS479,$AR$3:$AS$3,AV$1)</f>
        <v>1.0023210000000002</v>
      </c>
      <c r="AW479" s="2" cm="1">
        <f t="array" ref="AW479">TREND($AR479:$AS479,$AR$3:$AS$3,AW$1)</f>
        <v>1.0022643902439026</v>
      </c>
      <c r="AX479" s="2" cm="1">
        <f t="array" ref="AX479">TREND($AR479:$AS479,$AR$3:$AS$3,AX$1)</f>
        <v>1.0019813414634149</v>
      </c>
      <c r="AY479" s="2" cm="1">
        <f t="array" ref="AY479">TREND($AR479:$AS479,$AR$3:$AS$3,AY$1)</f>
        <v>1.001698292682927</v>
      </c>
      <c r="AZ479" s="2" cm="1">
        <f t="array" ref="AZ479">TREND($AR479:$AS479,$AR$3:$AS$3,AZ$1)</f>
        <v>1.0014152439024393</v>
      </c>
      <c r="BA479" s="2" cm="1">
        <f t="array" ref="BA479">TREND($AR479:$AS479,$AR$3:$AS$3,BA$1)</f>
        <v>1.0011321951219514</v>
      </c>
      <c r="BB479" s="2" cm="1">
        <f t="array" ref="BB479">TREND($AR479:$AS479,$AR$3:$AS$3,BB$1)</f>
        <v>1.0008491463414637</v>
      </c>
      <c r="BC479" s="2" cm="1">
        <f t="array" ref="BC479">TREND($AR479:$AS479,$AR$3:$AS$3,BC$1)</f>
        <v>1.0005660975609758</v>
      </c>
      <c r="BD479" s="2" cm="1">
        <f t="array" ref="BD479">TREND($AR479:$AS479,$AR$3:$AS$3,BD$1)</f>
        <v>1.0002830487804879</v>
      </c>
      <c r="BE479" s="2" cm="1">
        <f t="array" ref="BE479">TREND($AR479:$AS479,$AR$3:$AS$3,BE$1)</f>
        <v>1.0000000000000002</v>
      </c>
      <c r="BF479" s="20" cm="1">
        <f t="array" ref="BF479">TREND($AS479:$AT479,$AS$3:$AT$3,BF$1)</f>
        <v>0.90000000000000568</v>
      </c>
      <c r="BG479" s="20" cm="1">
        <f t="array" ref="BG479">TREND($AS479:$AT479,$AS$3:$AT$3,BG$1)</f>
        <v>0.80000000000000426</v>
      </c>
      <c r="BH479" s="20" cm="1">
        <f t="array" ref="BH479">TREND($AS479:$AT479,$AS$3:$AT$3,BH$1)</f>
        <v>0.70000000000000284</v>
      </c>
      <c r="BI479" s="20" cm="1">
        <f t="array" ref="BI479">TREND($AS479:$AT479,$AS$3:$AT$3,BI$1)</f>
        <v>0.60000000000000142</v>
      </c>
      <c r="BJ479" s="20" cm="1">
        <f t="array" ref="BJ479">TREND($AS479:$AT479,$AS$3:$AT$3,BJ$1)</f>
        <v>0.5</v>
      </c>
      <c r="BK479" s="20" cm="1">
        <f t="array" ref="BK479">TREND($AS479:$AT479,$AS$3:$AT$3,BK$1)</f>
        <v>0.40000000000000568</v>
      </c>
      <c r="BL479" s="20" cm="1">
        <f t="array" ref="BL479">TREND($AS479:$AT479,$AS$3:$AT$3,BL$1)</f>
        <v>0.30000000000000426</v>
      </c>
      <c r="BM479" s="20" cm="1">
        <f t="array" ref="BM479">TREND($AS479:$AT479,$AS$3:$AT$3,BM$1)</f>
        <v>0.20000000000000284</v>
      </c>
    </row>
    <row r="480" spans="1:65" x14ac:dyDescent="0.35">
      <c r="A480" t="str">
        <f>IF(BYDem!B478="","\I:",BYDem!B478)</f>
        <v>EU_northeast</v>
      </c>
      <c r="B480" t="str">
        <f>BYDem!E478</f>
        <v>Trd_Bus</v>
      </c>
      <c r="C480" t="str">
        <f t="shared" si="162"/>
        <v>Trd_Bus</v>
      </c>
      <c r="D480" s="4">
        <f>SUMIFS(BYDem!$M$2:$M$2000,BYDem!$B$2:$B$2000,Demands!$A480,BYDem!$E$2:$E$2000,Demands!$B480)</f>
        <v>12.25</v>
      </c>
      <c r="E480" s="4">
        <f t="shared" si="143"/>
        <v>12.511210673702806</v>
      </c>
      <c r="F480" s="4">
        <f t="shared" si="144"/>
        <v>14.43247258258018</v>
      </c>
      <c r="G480" s="4">
        <f t="shared" si="145"/>
        <v>16.453903398004229</v>
      </c>
      <c r="H480" s="4">
        <f t="shared" si="146"/>
        <v>18.042659167416822</v>
      </c>
      <c r="I480" s="4">
        <f t="shared" si="147"/>
        <v>19.415081458068435</v>
      </c>
      <c r="J480" s="4">
        <f t="shared" si="148"/>
        <v>20.464934397580819</v>
      </c>
      <c r="K480" s="4">
        <f t="shared" si="149"/>
        <v>21.355158688319694</v>
      </c>
      <c r="L480" s="4">
        <f t="shared" si="150"/>
        <v>22.144522315854218</v>
      </c>
      <c r="M480" s="4">
        <f t="shared" si="151"/>
        <v>22.891432422198886</v>
      </c>
      <c r="N480" s="4">
        <f t="shared" si="152"/>
        <v>23.536482135246768</v>
      </c>
      <c r="O480" s="4">
        <f t="shared" si="153"/>
        <v>24.035549850341848</v>
      </c>
      <c r="P480" s="4">
        <f t="shared" si="154"/>
        <v>24.386778104819268</v>
      </c>
      <c r="Q480" s="4">
        <f t="shared" si="155"/>
        <v>24.622587906326032</v>
      </c>
      <c r="R480" s="4">
        <f t="shared" si="156"/>
        <v>24.788264043927388</v>
      </c>
      <c r="S480" s="4">
        <f t="shared" si="157"/>
        <v>24.915056376120571</v>
      </c>
      <c r="T480" s="4">
        <f t="shared" si="158"/>
        <v>25.011513216555681</v>
      </c>
      <c r="U480" s="4">
        <f t="shared" si="159"/>
        <v>25.071554157802158</v>
      </c>
      <c r="W480" s="5" t="str">
        <f>VLOOKUP(C480&amp;A480,Driver_elast!$A$2:$D$1161,4,FALSE)</f>
        <v>GDP</v>
      </c>
      <c r="X480" s="5">
        <v>1</v>
      </c>
      <c r="Y480" s="2">
        <f>SUMIFS('Growth rates'!D$4:D$999,'Growth rates'!$B$4:$B$999,Demands!$A480,'Growth rates'!$C$4:$C$999,$W480)</f>
        <v>1</v>
      </c>
      <c r="Z480" s="2">
        <f>SUMIFS('Growth rates'!E$4:E$999,'Growth rates'!$B$4:$B$999,Demands!$A480,'Growth rates'!$C$4:$C$999,$W480)</f>
        <v>1.0212751450713327</v>
      </c>
      <c r="AA480" s="2">
        <f>SUMIFS('Growth rates'!F$4:F$999,'Growth rates'!$B$4:$B$999,Demands!$A480,'Growth rates'!$C$4:$C$999,$W480)</f>
        <v>1.1777953340341945</v>
      </c>
      <c r="AB480" s="2">
        <f>SUMIFS('Growth rates'!G$4:G$999,'Growth rates'!$B$4:$B$999,Demands!$A480,'Growth rates'!$C$4:$C$999,$W480)</f>
        <v>1.3424791936315432</v>
      </c>
      <c r="AC480" s="2">
        <f>SUMIFS('Growth rates'!H$4:H$999,'Growth rates'!$B$4:$B$999,Demands!$A480,'Growth rates'!$C$4:$C$999,$W480)</f>
        <v>1.4719230857662617</v>
      </c>
      <c r="AD480" s="2">
        <f>SUMIFS('Growth rates'!I$4:I$999,'Growth rates'!$B$4:$B$999,Demands!$A480,'Growth rates'!$C$4:$C$999,$W480)</f>
        <v>1.5837589007339941</v>
      </c>
      <c r="AE480" s="2">
        <f>SUMIFS('Growth rates'!J$4:J$999,'Growth rates'!$B$4:$B$999,Demands!$A480,'Growth rates'!$C$4:$C$999,$W480)</f>
        <v>1.6693265689113082</v>
      </c>
      <c r="AF480" s="2">
        <f>SUMIFS('Growth rates'!K$4:K$999,'Growth rates'!$B$4:$B$999,Demands!$A480,'Growth rates'!$C$4:$C$999,$W480)</f>
        <v>1.7419011613564515</v>
      </c>
      <c r="AG480" s="2">
        <f>SUMIFS('Growth rates'!L$4:L$999,'Growth rates'!$B$4:$B$999,Demands!$A480,'Growth rates'!$C$4:$C$999,$W480)</f>
        <v>1.8062698864741367</v>
      </c>
      <c r="AH480" s="2">
        <f>SUMIFS('Growth rates'!M$4:M$999,'Growth rates'!$B$4:$B$999,Demands!$A480,'Growth rates'!$C$4:$C$999,$W480)</f>
        <v>1.8671933606295343</v>
      </c>
      <c r="AI480" s="2">
        <f>SUMIFS('Growth rates'!N$4:N$999,'Growth rates'!$B$4:$B$999,Demands!$A480,'Growth rates'!$C$4:$C$999,$W480)</f>
        <v>1.9256544632263</v>
      </c>
      <c r="AJ480" s="2">
        <f>SUMIFS('Growth rates'!O$4:O$999,'Growth rates'!$B$4:$B$999,Demands!$A480,'Growth rates'!$C$4:$C$999,$W480)</f>
        <v>1.9766939498997251</v>
      </c>
      <c r="AK480" s="2">
        <f>SUMIFS('Growth rates'!P$4:P$999,'Growth rates'!$B$4:$B$999,Demands!$A480,'Growth rates'!$C$4:$C$999,$W480)</f>
        <v>2.0179584679028051</v>
      </c>
      <c r="AL480" s="2">
        <f>SUMIFS('Growth rates'!Q$4:Q$999,'Growth rates'!$B$4:$B$999,Demands!$A480,'Growth rates'!$C$4:$C$999,$W480)</f>
        <v>2.0504798054707654</v>
      </c>
      <c r="AM480" s="2">
        <f>SUMIFS('Growth rates'!R$4:R$999,'Growth rates'!$B$4:$B$999,Demands!$A480,'Growth rates'!$C$4:$C$999,$W480)</f>
        <v>2.078073621010577</v>
      </c>
      <c r="AN480" s="2">
        <f>SUMIFS('Growth rates'!S$4:S$999,'Growth rates'!$B$4:$B$999,Demands!$A480,'Growth rates'!$C$4:$C$999,$W480)</f>
        <v>2.1046470632260283</v>
      </c>
      <c r="AO480" s="2">
        <f>SUMIFS('Growth rates'!T$4:T$999,'Growth rates'!$B$4:$B$999,Demands!$A480,'Growth rates'!$C$4:$C$999,$W480)</f>
        <v>2.1318070266480365</v>
      </c>
      <c r="AP480" s="2">
        <f>SUMIFS('Growth rates'!U$4:U$999,'Growth rates'!$B$4:$B$999,Demands!$A480,'Growth rates'!$C$4:$C$999,$W480)</f>
        <v>2.1573943830241955</v>
      </c>
      <c r="AR480">
        <f>VLOOKUP(C480&amp;A480,Driver_elast!$A$2:$E$1161,5,FALSE)</f>
        <v>1.002321</v>
      </c>
      <c r="AS480">
        <f t="shared" si="160"/>
        <v>1</v>
      </c>
      <c r="AT480">
        <f t="shared" si="161"/>
        <v>0.2</v>
      </c>
      <c r="AV480" s="2" cm="1">
        <f t="array" ref="AV480">TREND($AR480:$AS480,$AR$3:$AS$3,AV$1)</f>
        <v>1.0023210000000002</v>
      </c>
      <c r="AW480" s="2" cm="1">
        <f t="array" ref="AW480">TREND($AR480:$AS480,$AR$3:$AS$3,AW$1)</f>
        <v>1.0022643902439026</v>
      </c>
      <c r="AX480" s="2" cm="1">
        <f t="array" ref="AX480">TREND($AR480:$AS480,$AR$3:$AS$3,AX$1)</f>
        <v>1.0019813414634149</v>
      </c>
      <c r="AY480" s="2" cm="1">
        <f t="array" ref="AY480">TREND($AR480:$AS480,$AR$3:$AS$3,AY$1)</f>
        <v>1.001698292682927</v>
      </c>
      <c r="AZ480" s="2" cm="1">
        <f t="array" ref="AZ480">TREND($AR480:$AS480,$AR$3:$AS$3,AZ$1)</f>
        <v>1.0014152439024393</v>
      </c>
      <c r="BA480" s="2" cm="1">
        <f t="array" ref="BA480">TREND($AR480:$AS480,$AR$3:$AS$3,BA$1)</f>
        <v>1.0011321951219514</v>
      </c>
      <c r="BB480" s="2" cm="1">
        <f t="array" ref="BB480">TREND($AR480:$AS480,$AR$3:$AS$3,BB$1)</f>
        <v>1.0008491463414637</v>
      </c>
      <c r="BC480" s="2" cm="1">
        <f t="array" ref="BC480">TREND($AR480:$AS480,$AR$3:$AS$3,BC$1)</f>
        <v>1.0005660975609758</v>
      </c>
      <c r="BD480" s="2" cm="1">
        <f t="array" ref="BD480">TREND($AR480:$AS480,$AR$3:$AS$3,BD$1)</f>
        <v>1.0002830487804879</v>
      </c>
      <c r="BE480" s="2" cm="1">
        <f t="array" ref="BE480">TREND($AR480:$AS480,$AR$3:$AS$3,BE$1)</f>
        <v>1.0000000000000002</v>
      </c>
      <c r="BF480" s="20" cm="1">
        <f t="array" ref="BF480">TREND($AS480:$AT480,$AS$3:$AT$3,BF$1)</f>
        <v>0.90000000000000568</v>
      </c>
      <c r="BG480" s="20" cm="1">
        <f t="array" ref="BG480">TREND($AS480:$AT480,$AS$3:$AT$3,BG$1)</f>
        <v>0.80000000000000426</v>
      </c>
      <c r="BH480" s="20" cm="1">
        <f t="array" ref="BH480">TREND($AS480:$AT480,$AS$3:$AT$3,BH$1)</f>
        <v>0.70000000000000284</v>
      </c>
      <c r="BI480" s="20" cm="1">
        <f t="array" ref="BI480">TREND($AS480:$AT480,$AS$3:$AT$3,BI$1)</f>
        <v>0.60000000000000142</v>
      </c>
      <c r="BJ480" s="20" cm="1">
        <f t="array" ref="BJ480">TREND($AS480:$AT480,$AS$3:$AT$3,BJ$1)</f>
        <v>0.5</v>
      </c>
      <c r="BK480" s="20" cm="1">
        <f t="array" ref="BK480">TREND($AS480:$AT480,$AS$3:$AT$3,BK$1)</f>
        <v>0.40000000000000568</v>
      </c>
      <c r="BL480" s="20" cm="1">
        <f t="array" ref="BL480">TREND($AS480:$AT480,$AS$3:$AT$3,BL$1)</f>
        <v>0.30000000000000426</v>
      </c>
      <c r="BM480" s="20" cm="1">
        <f t="array" ref="BM480">TREND($AS480:$AT480,$AS$3:$AT$3,BM$1)</f>
        <v>0.20000000000000284</v>
      </c>
    </row>
    <row r="481" spans="1:65" x14ac:dyDescent="0.35">
      <c r="A481" t="str">
        <f>IF(BYDem!B479="","\I:",BYDem!B479)</f>
        <v>EU_northeast</v>
      </c>
      <c r="B481" t="str">
        <f>BYDem!E479</f>
        <v>Trd_Car</v>
      </c>
      <c r="C481" t="str">
        <f t="shared" si="162"/>
        <v>Trd_Car</v>
      </c>
      <c r="D481" s="4">
        <f>SUMIFS(BYDem!$M$2:$M$2000,BYDem!$B$2:$B$2000,Demands!$A481,BYDem!$E$2:$E$2000,Demands!$B481)</f>
        <v>445.92</v>
      </c>
      <c r="E481" s="4">
        <f t="shared" si="143"/>
        <v>455.42849498918815</v>
      </c>
      <c r="F481" s="4">
        <f t="shared" si="144"/>
        <v>525.36556522646151</v>
      </c>
      <c r="G481" s="4">
        <f t="shared" si="145"/>
        <v>598.94894720310572</v>
      </c>
      <c r="H481" s="4">
        <f t="shared" si="146"/>
        <v>656.78225109669461</v>
      </c>
      <c r="I481" s="4">
        <f t="shared" si="147"/>
        <v>706.74066316586743</v>
      </c>
      <c r="J481" s="4">
        <f t="shared" si="148"/>
        <v>744.95702420973373</v>
      </c>
      <c r="K481" s="4">
        <f t="shared" si="149"/>
        <v>777.3626418200422</v>
      </c>
      <c r="L481" s="4">
        <f t="shared" si="150"/>
        <v>806.09676661924175</v>
      </c>
      <c r="M481" s="4">
        <f t="shared" si="151"/>
        <v>833.28551393525936</v>
      </c>
      <c r="N481" s="4">
        <f t="shared" si="152"/>
        <v>856.766376632591</v>
      </c>
      <c r="O481" s="4">
        <f t="shared" si="153"/>
        <v>874.9332562664847</v>
      </c>
      <c r="P481" s="4">
        <f t="shared" si="154"/>
        <v>887.7185381633476</v>
      </c>
      <c r="Q481" s="4">
        <f t="shared" si="155"/>
        <v>896.30239993378814</v>
      </c>
      <c r="R481" s="4">
        <f t="shared" si="156"/>
        <v>902.33328183413073</v>
      </c>
      <c r="S481" s="4">
        <f t="shared" si="157"/>
        <v>906.94872973385191</v>
      </c>
      <c r="T481" s="4">
        <f t="shared" si="158"/>
        <v>910.45991620624579</v>
      </c>
      <c r="U481" s="4">
        <f t="shared" si="159"/>
        <v>912.64550449364413</v>
      </c>
      <c r="W481" s="5" t="str">
        <f>VLOOKUP(C481&amp;A481,Driver_elast!$A$2:$D$1161,4,FALSE)</f>
        <v>GDP</v>
      </c>
      <c r="X481" s="5">
        <v>1</v>
      </c>
      <c r="Y481" s="2">
        <f>SUMIFS('Growth rates'!D$4:D$999,'Growth rates'!$B$4:$B$999,Demands!$A481,'Growth rates'!$C$4:$C$999,$W481)</f>
        <v>1</v>
      </c>
      <c r="Z481" s="2">
        <f>SUMIFS('Growth rates'!E$4:E$999,'Growth rates'!$B$4:$B$999,Demands!$A481,'Growth rates'!$C$4:$C$999,$W481)</f>
        <v>1.0212751450713327</v>
      </c>
      <c r="AA481" s="2">
        <f>SUMIFS('Growth rates'!F$4:F$999,'Growth rates'!$B$4:$B$999,Demands!$A481,'Growth rates'!$C$4:$C$999,$W481)</f>
        <v>1.1777953340341945</v>
      </c>
      <c r="AB481" s="2">
        <f>SUMIFS('Growth rates'!G$4:G$999,'Growth rates'!$B$4:$B$999,Demands!$A481,'Growth rates'!$C$4:$C$999,$W481)</f>
        <v>1.3424791936315432</v>
      </c>
      <c r="AC481" s="2">
        <f>SUMIFS('Growth rates'!H$4:H$999,'Growth rates'!$B$4:$B$999,Demands!$A481,'Growth rates'!$C$4:$C$999,$W481)</f>
        <v>1.4719230857662617</v>
      </c>
      <c r="AD481" s="2">
        <f>SUMIFS('Growth rates'!I$4:I$999,'Growth rates'!$B$4:$B$999,Demands!$A481,'Growth rates'!$C$4:$C$999,$W481)</f>
        <v>1.5837589007339941</v>
      </c>
      <c r="AE481" s="2">
        <f>SUMIFS('Growth rates'!J$4:J$999,'Growth rates'!$B$4:$B$999,Demands!$A481,'Growth rates'!$C$4:$C$999,$W481)</f>
        <v>1.6693265689113082</v>
      </c>
      <c r="AF481" s="2">
        <f>SUMIFS('Growth rates'!K$4:K$999,'Growth rates'!$B$4:$B$999,Demands!$A481,'Growth rates'!$C$4:$C$999,$W481)</f>
        <v>1.7419011613564515</v>
      </c>
      <c r="AG481" s="2">
        <f>SUMIFS('Growth rates'!L$4:L$999,'Growth rates'!$B$4:$B$999,Demands!$A481,'Growth rates'!$C$4:$C$999,$W481)</f>
        <v>1.8062698864741367</v>
      </c>
      <c r="AH481" s="2">
        <f>SUMIFS('Growth rates'!M$4:M$999,'Growth rates'!$B$4:$B$999,Demands!$A481,'Growth rates'!$C$4:$C$999,$W481)</f>
        <v>1.8671933606295343</v>
      </c>
      <c r="AI481" s="2">
        <f>SUMIFS('Growth rates'!N$4:N$999,'Growth rates'!$B$4:$B$999,Demands!$A481,'Growth rates'!$C$4:$C$999,$W481)</f>
        <v>1.9256544632263</v>
      </c>
      <c r="AJ481" s="2">
        <f>SUMIFS('Growth rates'!O$4:O$999,'Growth rates'!$B$4:$B$999,Demands!$A481,'Growth rates'!$C$4:$C$999,$W481)</f>
        <v>1.9766939498997251</v>
      </c>
      <c r="AK481" s="2">
        <f>SUMIFS('Growth rates'!P$4:P$999,'Growth rates'!$B$4:$B$999,Demands!$A481,'Growth rates'!$C$4:$C$999,$W481)</f>
        <v>2.0179584679028051</v>
      </c>
      <c r="AL481" s="2">
        <f>SUMIFS('Growth rates'!Q$4:Q$999,'Growth rates'!$B$4:$B$999,Demands!$A481,'Growth rates'!$C$4:$C$999,$W481)</f>
        <v>2.0504798054707654</v>
      </c>
      <c r="AM481" s="2">
        <f>SUMIFS('Growth rates'!R$4:R$999,'Growth rates'!$B$4:$B$999,Demands!$A481,'Growth rates'!$C$4:$C$999,$W481)</f>
        <v>2.078073621010577</v>
      </c>
      <c r="AN481" s="2">
        <f>SUMIFS('Growth rates'!S$4:S$999,'Growth rates'!$B$4:$B$999,Demands!$A481,'Growth rates'!$C$4:$C$999,$W481)</f>
        <v>2.1046470632260283</v>
      </c>
      <c r="AO481" s="2">
        <f>SUMIFS('Growth rates'!T$4:T$999,'Growth rates'!$B$4:$B$999,Demands!$A481,'Growth rates'!$C$4:$C$999,$W481)</f>
        <v>2.1318070266480365</v>
      </c>
      <c r="AP481" s="2">
        <f>SUMIFS('Growth rates'!U$4:U$999,'Growth rates'!$B$4:$B$999,Demands!$A481,'Growth rates'!$C$4:$C$999,$W481)</f>
        <v>2.1573943830241955</v>
      </c>
      <c r="AR481">
        <f>VLOOKUP(C481&amp;A481,Driver_elast!$A$2:$E$1161,5,FALSE)</f>
        <v>1.002321</v>
      </c>
      <c r="AS481">
        <f t="shared" si="160"/>
        <v>1</v>
      </c>
      <c r="AT481">
        <f t="shared" si="161"/>
        <v>0.2</v>
      </c>
      <c r="AV481" s="2" cm="1">
        <f t="array" ref="AV481">TREND($AR481:$AS481,$AR$3:$AS$3,AV$1)</f>
        <v>1.0023210000000002</v>
      </c>
      <c r="AW481" s="2" cm="1">
        <f t="array" ref="AW481">TREND($AR481:$AS481,$AR$3:$AS$3,AW$1)</f>
        <v>1.0022643902439026</v>
      </c>
      <c r="AX481" s="2" cm="1">
        <f t="array" ref="AX481">TREND($AR481:$AS481,$AR$3:$AS$3,AX$1)</f>
        <v>1.0019813414634149</v>
      </c>
      <c r="AY481" s="2" cm="1">
        <f t="array" ref="AY481">TREND($AR481:$AS481,$AR$3:$AS$3,AY$1)</f>
        <v>1.001698292682927</v>
      </c>
      <c r="AZ481" s="2" cm="1">
        <f t="array" ref="AZ481">TREND($AR481:$AS481,$AR$3:$AS$3,AZ$1)</f>
        <v>1.0014152439024393</v>
      </c>
      <c r="BA481" s="2" cm="1">
        <f t="array" ref="BA481">TREND($AR481:$AS481,$AR$3:$AS$3,BA$1)</f>
        <v>1.0011321951219514</v>
      </c>
      <c r="BB481" s="2" cm="1">
        <f t="array" ref="BB481">TREND($AR481:$AS481,$AR$3:$AS$3,BB$1)</f>
        <v>1.0008491463414637</v>
      </c>
      <c r="BC481" s="2" cm="1">
        <f t="array" ref="BC481">TREND($AR481:$AS481,$AR$3:$AS$3,BC$1)</f>
        <v>1.0005660975609758</v>
      </c>
      <c r="BD481" s="2" cm="1">
        <f t="array" ref="BD481">TREND($AR481:$AS481,$AR$3:$AS$3,BD$1)</f>
        <v>1.0002830487804879</v>
      </c>
      <c r="BE481" s="2" cm="1">
        <f t="array" ref="BE481">TREND($AR481:$AS481,$AR$3:$AS$3,BE$1)</f>
        <v>1.0000000000000002</v>
      </c>
      <c r="BF481" s="20" cm="1">
        <f t="array" ref="BF481">TREND($AS481:$AT481,$AS$3:$AT$3,BF$1)</f>
        <v>0.90000000000000568</v>
      </c>
      <c r="BG481" s="20" cm="1">
        <f t="array" ref="BG481">TREND($AS481:$AT481,$AS$3:$AT$3,BG$1)</f>
        <v>0.80000000000000426</v>
      </c>
      <c r="BH481" s="20" cm="1">
        <f t="array" ref="BH481">TREND($AS481:$AT481,$AS$3:$AT$3,BH$1)</f>
        <v>0.70000000000000284</v>
      </c>
      <c r="BI481" s="20" cm="1">
        <f t="array" ref="BI481">TREND($AS481:$AT481,$AS$3:$AT$3,BI$1)</f>
        <v>0.60000000000000142</v>
      </c>
      <c r="BJ481" s="20" cm="1">
        <f t="array" ref="BJ481">TREND($AS481:$AT481,$AS$3:$AT$3,BJ$1)</f>
        <v>0.5</v>
      </c>
      <c r="BK481" s="20" cm="1">
        <f t="array" ref="BK481">TREND($AS481:$AT481,$AS$3:$AT$3,BK$1)</f>
        <v>0.40000000000000568</v>
      </c>
      <c r="BL481" s="20" cm="1">
        <f t="array" ref="BL481">TREND($AS481:$AT481,$AS$3:$AT$3,BL$1)</f>
        <v>0.30000000000000426</v>
      </c>
      <c r="BM481" s="20" cm="1">
        <f t="array" ref="BM481">TREND($AS481:$AT481,$AS$3:$AT$3,BM$1)</f>
        <v>0.20000000000000284</v>
      </c>
    </row>
    <row r="482" spans="1:65" x14ac:dyDescent="0.35">
      <c r="A482" t="str">
        <f>IF(BYDem!B480="","\I:",BYDem!B480)</f>
        <v>EU_northeast</v>
      </c>
      <c r="B482" t="str">
        <f>BYDem!E480</f>
        <v>Trd_Hdt</v>
      </c>
      <c r="C482" t="str">
        <f t="shared" si="162"/>
        <v>Trd_Hdt</v>
      </c>
      <c r="D482" s="4">
        <f>SUMIFS(BYDem!$M$2:$M$2000,BYDem!$B$2:$B$2000,Demands!$A482,BYDem!$E$2:$E$2000,Demands!$B482)</f>
        <v>64</v>
      </c>
      <c r="E482" s="4">
        <f t="shared" si="143"/>
        <v>65.364692499345267</v>
      </c>
      <c r="F482" s="4">
        <f t="shared" si="144"/>
        <v>75.402305737561761</v>
      </c>
      <c r="G482" s="4">
        <f t="shared" si="145"/>
        <v>85.963250405899643</v>
      </c>
      <c r="H482" s="4">
        <f t="shared" si="146"/>
        <v>94.263688711402168</v>
      </c>
      <c r="I482" s="4">
        <f t="shared" si="147"/>
        <v>101.43389496460243</v>
      </c>
      <c r="J482" s="4">
        <f t="shared" si="148"/>
        <v>106.91884093429978</v>
      </c>
      <c r="K482" s="4">
        <f t="shared" si="149"/>
        <v>111.56980865734369</v>
      </c>
      <c r="L482" s="4">
        <f t="shared" si="150"/>
        <v>115.69383087466692</v>
      </c>
      <c r="M482" s="4">
        <f t="shared" si="151"/>
        <v>119.59605510373295</v>
      </c>
      <c r="N482" s="4">
        <f t="shared" si="152"/>
        <v>122.96611074741169</v>
      </c>
      <c r="O482" s="4">
        <f t="shared" si="153"/>
        <v>125.57348493239823</v>
      </c>
      <c r="P482" s="4">
        <f t="shared" si="154"/>
        <v>127.40847336395373</v>
      </c>
      <c r="Q482" s="4">
        <f t="shared" si="155"/>
        <v>128.64045926570336</v>
      </c>
      <c r="R482" s="4">
        <f t="shared" si="156"/>
        <v>129.5060325560288</v>
      </c>
      <c r="S482" s="4">
        <f t="shared" si="157"/>
        <v>130.16845780177277</v>
      </c>
      <c r="T482" s="4">
        <f t="shared" si="158"/>
        <v>130.67239558037255</v>
      </c>
      <c r="U482" s="4">
        <f t="shared" si="159"/>
        <v>130.9860788652521</v>
      </c>
      <c r="W482" s="5" t="str">
        <f>VLOOKUP(C482&amp;A482,Driver_elast!$A$2:$D$1161,4,FALSE)</f>
        <v>GDP</v>
      </c>
      <c r="X482" s="5">
        <v>1</v>
      </c>
      <c r="Y482" s="2">
        <f>SUMIFS('Growth rates'!D$4:D$999,'Growth rates'!$B$4:$B$999,Demands!$A482,'Growth rates'!$C$4:$C$999,$W482)</f>
        <v>1</v>
      </c>
      <c r="Z482" s="2">
        <f>SUMIFS('Growth rates'!E$4:E$999,'Growth rates'!$B$4:$B$999,Demands!$A482,'Growth rates'!$C$4:$C$999,$W482)</f>
        <v>1.0212751450713327</v>
      </c>
      <c r="AA482" s="2">
        <f>SUMIFS('Growth rates'!F$4:F$999,'Growth rates'!$B$4:$B$999,Demands!$A482,'Growth rates'!$C$4:$C$999,$W482)</f>
        <v>1.1777953340341945</v>
      </c>
      <c r="AB482" s="2">
        <f>SUMIFS('Growth rates'!G$4:G$999,'Growth rates'!$B$4:$B$999,Demands!$A482,'Growth rates'!$C$4:$C$999,$W482)</f>
        <v>1.3424791936315432</v>
      </c>
      <c r="AC482" s="2">
        <f>SUMIFS('Growth rates'!H$4:H$999,'Growth rates'!$B$4:$B$999,Demands!$A482,'Growth rates'!$C$4:$C$999,$W482)</f>
        <v>1.4719230857662617</v>
      </c>
      <c r="AD482" s="2">
        <f>SUMIFS('Growth rates'!I$4:I$999,'Growth rates'!$B$4:$B$999,Demands!$A482,'Growth rates'!$C$4:$C$999,$W482)</f>
        <v>1.5837589007339941</v>
      </c>
      <c r="AE482" s="2">
        <f>SUMIFS('Growth rates'!J$4:J$999,'Growth rates'!$B$4:$B$999,Demands!$A482,'Growth rates'!$C$4:$C$999,$W482)</f>
        <v>1.6693265689113082</v>
      </c>
      <c r="AF482" s="2">
        <f>SUMIFS('Growth rates'!K$4:K$999,'Growth rates'!$B$4:$B$999,Demands!$A482,'Growth rates'!$C$4:$C$999,$W482)</f>
        <v>1.7419011613564515</v>
      </c>
      <c r="AG482" s="2">
        <f>SUMIFS('Growth rates'!L$4:L$999,'Growth rates'!$B$4:$B$999,Demands!$A482,'Growth rates'!$C$4:$C$999,$W482)</f>
        <v>1.8062698864741367</v>
      </c>
      <c r="AH482" s="2">
        <f>SUMIFS('Growth rates'!M$4:M$999,'Growth rates'!$B$4:$B$999,Demands!$A482,'Growth rates'!$C$4:$C$999,$W482)</f>
        <v>1.8671933606295343</v>
      </c>
      <c r="AI482" s="2">
        <f>SUMIFS('Growth rates'!N$4:N$999,'Growth rates'!$B$4:$B$999,Demands!$A482,'Growth rates'!$C$4:$C$999,$W482)</f>
        <v>1.9256544632263</v>
      </c>
      <c r="AJ482" s="2">
        <f>SUMIFS('Growth rates'!O$4:O$999,'Growth rates'!$B$4:$B$999,Demands!$A482,'Growth rates'!$C$4:$C$999,$W482)</f>
        <v>1.9766939498997251</v>
      </c>
      <c r="AK482" s="2">
        <f>SUMIFS('Growth rates'!P$4:P$999,'Growth rates'!$B$4:$B$999,Demands!$A482,'Growth rates'!$C$4:$C$999,$W482)</f>
        <v>2.0179584679028051</v>
      </c>
      <c r="AL482" s="2">
        <f>SUMIFS('Growth rates'!Q$4:Q$999,'Growth rates'!$B$4:$B$999,Demands!$A482,'Growth rates'!$C$4:$C$999,$W482)</f>
        <v>2.0504798054707654</v>
      </c>
      <c r="AM482" s="2">
        <f>SUMIFS('Growth rates'!R$4:R$999,'Growth rates'!$B$4:$B$999,Demands!$A482,'Growth rates'!$C$4:$C$999,$W482)</f>
        <v>2.078073621010577</v>
      </c>
      <c r="AN482" s="2">
        <f>SUMIFS('Growth rates'!S$4:S$999,'Growth rates'!$B$4:$B$999,Demands!$A482,'Growth rates'!$C$4:$C$999,$W482)</f>
        <v>2.1046470632260283</v>
      </c>
      <c r="AO482" s="2">
        <f>SUMIFS('Growth rates'!T$4:T$999,'Growth rates'!$B$4:$B$999,Demands!$A482,'Growth rates'!$C$4:$C$999,$W482)</f>
        <v>2.1318070266480365</v>
      </c>
      <c r="AP482" s="2">
        <f>SUMIFS('Growth rates'!U$4:U$999,'Growth rates'!$B$4:$B$999,Demands!$A482,'Growth rates'!$C$4:$C$999,$W482)</f>
        <v>2.1573943830241955</v>
      </c>
      <c r="AR482">
        <f>VLOOKUP(C482&amp;A482,Driver_elast!$A$2:$E$1161,5,FALSE)</f>
        <v>1.002321</v>
      </c>
      <c r="AS482">
        <f t="shared" si="160"/>
        <v>1</v>
      </c>
      <c r="AT482">
        <f t="shared" si="161"/>
        <v>0.2</v>
      </c>
      <c r="AV482" s="2" cm="1">
        <f t="array" ref="AV482">TREND($AR482:$AS482,$AR$3:$AS$3,AV$1)</f>
        <v>1.0023210000000002</v>
      </c>
      <c r="AW482" s="2" cm="1">
        <f t="array" ref="AW482">TREND($AR482:$AS482,$AR$3:$AS$3,AW$1)</f>
        <v>1.0022643902439026</v>
      </c>
      <c r="AX482" s="2" cm="1">
        <f t="array" ref="AX482">TREND($AR482:$AS482,$AR$3:$AS$3,AX$1)</f>
        <v>1.0019813414634149</v>
      </c>
      <c r="AY482" s="2" cm="1">
        <f t="array" ref="AY482">TREND($AR482:$AS482,$AR$3:$AS$3,AY$1)</f>
        <v>1.001698292682927</v>
      </c>
      <c r="AZ482" s="2" cm="1">
        <f t="array" ref="AZ482">TREND($AR482:$AS482,$AR$3:$AS$3,AZ$1)</f>
        <v>1.0014152439024393</v>
      </c>
      <c r="BA482" s="2" cm="1">
        <f t="array" ref="BA482">TREND($AR482:$AS482,$AR$3:$AS$3,BA$1)</f>
        <v>1.0011321951219514</v>
      </c>
      <c r="BB482" s="2" cm="1">
        <f t="array" ref="BB482">TREND($AR482:$AS482,$AR$3:$AS$3,BB$1)</f>
        <v>1.0008491463414637</v>
      </c>
      <c r="BC482" s="2" cm="1">
        <f t="array" ref="BC482">TREND($AR482:$AS482,$AR$3:$AS$3,BC$1)</f>
        <v>1.0005660975609758</v>
      </c>
      <c r="BD482" s="2" cm="1">
        <f t="array" ref="BD482">TREND($AR482:$AS482,$AR$3:$AS$3,BD$1)</f>
        <v>1.0002830487804879</v>
      </c>
      <c r="BE482" s="2" cm="1">
        <f t="array" ref="BE482">TREND($AR482:$AS482,$AR$3:$AS$3,BE$1)</f>
        <v>1.0000000000000002</v>
      </c>
      <c r="BF482" s="20" cm="1">
        <f t="array" ref="BF482">TREND($AS482:$AT482,$AS$3:$AT$3,BF$1)</f>
        <v>0.90000000000000568</v>
      </c>
      <c r="BG482" s="20" cm="1">
        <f t="array" ref="BG482">TREND($AS482:$AT482,$AS$3:$AT$3,BG$1)</f>
        <v>0.80000000000000426</v>
      </c>
      <c r="BH482" s="20" cm="1">
        <f t="array" ref="BH482">TREND($AS482:$AT482,$AS$3:$AT$3,BH$1)</f>
        <v>0.70000000000000284</v>
      </c>
      <c r="BI482" s="20" cm="1">
        <f t="array" ref="BI482">TREND($AS482:$AT482,$AS$3:$AT$3,BI$1)</f>
        <v>0.60000000000000142</v>
      </c>
      <c r="BJ482" s="20" cm="1">
        <f t="array" ref="BJ482">TREND($AS482:$AT482,$AS$3:$AT$3,BJ$1)</f>
        <v>0.5</v>
      </c>
      <c r="BK482" s="20" cm="1">
        <f t="array" ref="BK482">TREND($AS482:$AT482,$AS$3:$AT$3,BK$1)</f>
        <v>0.40000000000000568</v>
      </c>
      <c r="BL482" s="20" cm="1">
        <f t="array" ref="BL482">TREND($AS482:$AT482,$AS$3:$AT$3,BL$1)</f>
        <v>0.30000000000000426</v>
      </c>
      <c r="BM482" s="20" cm="1">
        <f t="array" ref="BM482">TREND($AS482:$AT482,$AS$3:$AT$3,BM$1)</f>
        <v>0.20000000000000284</v>
      </c>
    </row>
    <row r="483" spans="1:65" x14ac:dyDescent="0.35">
      <c r="A483" t="str">
        <f>IF(BYDem!B481="","\I:",BYDem!B481)</f>
        <v>EU_northeast</v>
      </c>
      <c r="B483" t="str">
        <f>BYDem!E481</f>
        <v>Trd_Lcv</v>
      </c>
      <c r="C483" t="str">
        <f t="shared" si="162"/>
        <v>Trd_Lcv</v>
      </c>
      <c r="D483" s="4">
        <f>SUMIFS(BYDem!$M$2:$M$2000,BYDem!$B$2:$B$2000,Demands!$A483,BYDem!$E$2:$E$2000,Demands!$B483)</f>
        <v>109.25</v>
      </c>
      <c r="E483" s="4">
        <f t="shared" si="143"/>
        <v>111.57957274302298</v>
      </c>
      <c r="F483" s="4">
        <f t="shared" si="144"/>
        <v>128.71409221607223</v>
      </c>
      <c r="G483" s="4">
        <f t="shared" si="145"/>
        <v>146.74195479444589</v>
      </c>
      <c r="H483" s="4">
        <f t="shared" si="146"/>
        <v>160.91106237063576</v>
      </c>
      <c r="I483" s="4">
        <f t="shared" si="147"/>
        <v>173.15082851379401</v>
      </c>
      <c r="J483" s="4">
        <f t="shared" si="148"/>
        <v>182.51380268862894</v>
      </c>
      <c r="K483" s="4">
        <f t="shared" si="149"/>
        <v>190.45314993460624</v>
      </c>
      <c r="L483" s="4">
        <f t="shared" si="150"/>
        <v>197.49298473527128</v>
      </c>
      <c r="M483" s="4">
        <f t="shared" si="151"/>
        <v>204.15420343879416</v>
      </c>
      <c r="N483" s="4">
        <f t="shared" si="152"/>
        <v>209.90699373679263</v>
      </c>
      <c r="O483" s="4">
        <f t="shared" si="153"/>
        <v>214.35786295100795</v>
      </c>
      <c r="P483" s="4">
        <f t="shared" si="154"/>
        <v>217.49024554706168</v>
      </c>
      <c r="Q483" s="4">
        <f t="shared" si="155"/>
        <v>219.59328398090773</v>
      </c>
      <c r="R483" s="4">
        <f t="shared" si="156"/>
        <v>221.07084463665859</v>
      </c>
      <c r="S483" s="4">
        <f t="shared" si="157"/>
        <v>222.2016252319325</v>
      </c>
      <c r="T483" s="4">
        <f t="shared" si="158"/>
        <v>223.06186276805789</v>
      </c>
      <c r="U483" s="4">
        <f t="shared" si="159"/>
        <v>223.59732993794995</v>
      </c>
      <c r="W483" s="5" t="str">
        <f>VLOOKUP(C483&amp;A483,Driver_elast!$A$2:$D$1161,4,FALSE)</f>
        <v>GDP</v>
      </c>
      <c r="X483" s="5">
        <v>1</v>
      </c>
      <c r="Y483" s="2">
        <f>SUMIFS('Growth rates'!D$4:D$999,'Growth rates'!$B$4:$B$999,Demands!$A483,'Growth rates'!$C$4:$C$999,$W483)</f>
        <v>1</v>
      </c>
      <c r="Z483" s="2">
        <f>SUMIFS('Growth rates'!E$4:E$999,'Growth rates'!$B$4:$B$999,Demands!$A483,'Growth rates'!$C$4:$C$999,$W483)</f>
        <v>1.0212751450713327</v>
      </c>
      <c r="AA483" s="2">
        <f>SUMIFS('Growth rates'!F$4:F$999,'Growth rates'!$B$4:$B$999,Demands!$A483,'Growth rates'!$C$4:$C$999,$W483)</f>
        <v>1.1777953340341945</v>
      </c>
      <c r="AB483" s="2">
        <f>SUMIFS('Growth rates'!G$4:G$999,'Growth rates'!$B$4:$B$999,Demands!$A483,'Growth rates'!$C$4:$C$999,$W483)</f>
        <v>1.3424791936315432</v>
      </c>
      <c r="AC483" s="2">
        <f>SUMIFS('Growth rates'!H$4:H$999,'Growth rates'!$B$4:$B$999,Demands!$A483,'Growth rates'!$C$4:$C$999,$W483)</f>
        <v>1.4719230857662617</v>
      </c>
      <c r="AD483" s="2">
        <f>SUMIFS('Growth rates'!I$4:I$999,'Growth rates'!$B$4:$B$999,Demands!$A483,'Growth rates'!$C$4:$C$999,$W483)</f>
        <v>1.5837589007339941</v>
      </c>
      <c r="AE483" s="2">
        <f>SUMIFS('Growth rates'!J$4:J$999,'Growth rates'!$B$4:$B$999,Demands!$A483,'Growth rates'!$C$4:$C$999,$W483)</f>
        <v>1.6693265689113082</v>
      </c>
      <c r="AF483" s="2">
        <f>SUMIFS('Growth rates'!K$4:K$999,'Growth rates'!$B$4:$B$999,Demands!$A483,'Growth rates'!$C$4:$C$999,$W483)</f>
        <v>1.7419011613564515</v>
      </c>
      <c r="AG483" s="2">
        <f>SUMIFS('Growth rates'!L$4:L$999,'Growth rates'!$B$4:$B$999,Demands!$A483,'Growth rates'!$C$4:$C$999,$W483)</f>
        <v>1.8062698864741367</v>
      </c>
      <c r="AH483" s="2">
        <f>SUMIFS('Growth rates'!M$4:M$999,'Growth rates'!$B$4:$B$999,Demands!$A483,'Growth rates'!$C$4:$C$999,$W483)</f>
        <v>1.8671933606295343</v>
      </c>
      <c r="AI483" s="2">
        <f>SUMIFS('Growth rates'!N$4:N$999,'Growth rates'!$B$4:$B$999,Demands!$A483,'Growth rates'!$C$4:$C$999,$W483)</f>
        <v>1.9256544632263</v>
      </c>
      <c r="AJ483" s="2">
        <f>SUMIFS('Growth rates'!O$4:O$999,'Growth rates'!$B$4:$B$999,Demands!$A483,'Growth rates'!$C$4:$C$999,$W483)</f>
        <v>1.9766939498997251</v>
      </c>
      <c r="AK483" s="2">
        <f>SUMIFS('Growth rates'!P$4:P$999,'Growth rates'!$B$4:$B$999,Demands!$A483,'Growth rates'!$C$4:$C$999,$W483)</f>
        <v>2.0179584679028051</v>
      </c>
      <c r="AL483" s="2">
        <f>SUMIFS('Growth rates'!Q$4:Q$999,'Growth rates'!$B$4:$B$999,Demands!$A483,'Growth rates'!$C$4:$C$999,$W483)</f>
        <v>2.0504798054707654</v>
      </c>
      <c r="AM483" s="2">
        <f>SUMIFS('Growth rates'!R$4:R$999,'Growth rates'!$B$4:$B$999,Demands!$A483,'Growth rates'!$C$4:$C$999,$W483)</f>
        <v>2.078073621010577</v>
      </c>
      <c r="AN483" s="2">
        <f>SUMIFS('Growth rates'!S$4:S$999,'Growth rates'!$B$4:$B$999,Demands!$A483,'Growth rates'!$C$4:$C$999,$W483)</f>
        <v>2.1046470632260283</v>
      </c>
      <c r="AO483" s="2">
        <f>SUMIFS('Growth rates'!T$4:T$999,'Growth rates'!$B$4:$B$999,Demands!$A483,'Growth rates'!$C$4:$C$999,$W483)</f>
        <v>2.1318070266480365</v>
      </c>
      <c r="AP483" s="2">
        <f>SUMIFS('Growth rates'!U$4:U$999,'Growth rates'!$B$4:$B$999,Demands!$A483,'Growth rates'!$C$4:$C$999,$W483)</f>
        <v>2.1573943830241955</v>
      </c>
      <c r="AR483">
        <f>VLOOKUP(C483&amp;A483,Driver_elast!$A$2:$E$1161,5,FALSE)</f>
        <v>1.002321</v>
      </c>
      <c r="AS483">
        <f t="shared" si="160"/>
        <v>1</v>
      </c>
      <c r="AT483">
        <f t="shared" si="161"/>
        <v>0.2</v>
      </c>
      <c r="AV483" s="2" cm="1">
        <f t="array" ref="AV483">TREND($AR483:$AS483,$AR$3:$AS$3,AV$1)</f>
        <v>1.0023210000000002</v>
      </c>
      <c r="AW483" s="2" cm="1">
        <f t="array" ref="AW483">TREND($AR483:$AS483,$AR$3:$AS$3,AW$1)</f>
        <v>1.0022643902439026</v>
      </c>
      <c r="AX483" s="2" cm="1">
        <f t="array" ref="AX483">TREND($AR483:$AS483,$AR$3:$AS$3,AX$1)</f>
        <v>1.0019813414634149</v>
      </c>
      <c r="AY483" s="2" cm="1">
        <f t="array" ref="AY483">TREND($AR483:$AS483,$AR$3:$AS$3,AY$1)</f>
        <v>1.001698292682927</v>
      </c>
      <c r="AZ483" s="2" cm="1">
        <f t="array" ref="AZ483">TREND($AR483:$AS483,$AR$3:$AS$3,AZ$1)</f>
        <v>1.0014152439024393</v>
      </c>
      <c r="BA483" s="2" cm="1">
        <f t="array" ref="BA483">TREND($AR483:$AS483,$AR$3:$AS$3,BA$1)</f>
        <v>1.0011321951219514</v>
      </c>
      <c r="BB483" s="2" cm="1">
        <f t="array" ref="BB483">TREND($AR483:$AS483,$AR$3:$AS$3,BB$1)</f>
        <v>1.0008491463414637</v>
      </c>
      <c r="BC483" s="2" cm="1">
        <f t="array" ref="BC483">TREND($AR483:$AS483,$AR$3:$AS$3,BC$1)</f>
        <v>1.0005660975609758</v>
      </c>
      <c r="BD483" s="2" cm="1">
        <f t="array" ref="BD483">TREND($AR483:$AS483,$AR$3:$AS$3,BD$1)</f>
        <v>1.0002830487804879</v>
      </c>
      <c r="BE483" s="2" cm="1">
        <f t="array" ref="BE483">TREND($AR483:$AS483,$AR$3:$AS$3,BE$1)</f>
        <v>1.0000000000000002</v>
      </c>
      <c r="BF483" s="20" cm="1">
        <f t="array" ref="BF483">TREND($AS483:$AT483,$AS$3:$AT$3,BF$1)</f>
        <v>0.90000000000000568</v>
      </c>
      <c r="BG483" s="20" cm="1">
        <f t="array" ref="BG483">TREND($AS483:$AT483,$AS$3:$AT$3,BG$1)</f>
        <v>0.80000000000000426</v>
      </c>
      <c r="BH483" s="20" cm="1">
        <f t="array" ref="BH483">TREND($AS483:$AT483,$AS$3:$AT$3,BH$1)</f>
        <v>0.70000000000000284</v>
      </c>
      <c r="BI483" s="20" cm="1">
        <f t="array" ref="BI483">TREND($AS483:$AT483,$AS$3:$AT$3,BI$1)</f>
        <v>0.60000000000000142</v>
      </c>
      <c r="BJ483" s="20" cm="1">
        <f t="array" ref="BJ483">TREND($AS483:$AT483,$AS$3:$AT$3,BJ$1)</f>
        <v>0.5</v>
      </c>
      <c r="BK483" s="20" cm="1">
        <f t="array" ref="BK483">TREND($AS483:$AT483,$AS$3:$AT$3,BK$1)</f>
        <v>0.40000000000000568</v>
      </c>
      <c r="BL483" s="20" cm="1">
        <f t="array" ref="BL483">TREND($AS483:$AT483,$AS$3:$AT$3,BL$1)</f>
        <v>0.30000000000000426</v>
      </c>
      <c r="BM483" s="20" cm="1">
        <f t="array" ref="BM483">TREND($AS483:$AT483,$AS$3:$AT$3,BM$1)</f>
        <v>0.20000000000000284</v>
      </c>
    </row>
    <row r="484" spans="1:65" x14ac:dyDescent="0.35">
      <c r="A484" t="str">
        <f>IF(BYDem!B482="","\I:",BYDem!B482)</f>
        <v>EU_northwest</v>
      </c>
      <c r="B484" t="str">
        <f>BYDem!E482</f>
        <v>AGR</v>
      </c>
      <c r="C484" t="str">
        <f t="shared" si="162"/>
        <v>AGR</v>
      </c>
      <c r="D484" s="4">
        <f>SUMIFS(BYDem!$M$2:$M$2000,BYDem!$B$2:$B$2000,Demands!$A484,BYDem!$E$2:$E$2000,Demands!$B484)</f>
        <v>219.48659675639999</v>
      </c>
      <c r="E484" s="4">
        <f t="shared" si="143"/>
        <v>220.4265488380513</v>
      </c>
      <c r="F484" s="4">
        <f t="shared" si="144"/>
        <v>225.13104785560091</v>
      </c>
      <c r="G484" s="4">
        <f t="shared" si="145"/>
        <v>228.63249524139644</v>
      </c>
      <c r="H484" s="4">
        <f t="shared" si="146"/>
        <v>231.93869928303215</v>
      </c>
      <c r="I484" s="4">
        <f t="shared" si="147"/>
        <v>234.99168572588886</v>
      </c>
      <c r="J484" s="4">
        <f t="shared" si="148"/>
        <v>237.81844971710865</v>
      </c>
      <c r="K484" s="4">
        <f t="shared" si="149"/>
        <v>240.61195087987218</v>
      </c>
      <c r="L484" s="4">
        <f t="shared" si="150"/>
        <v>242.67744719136434</v>
      </c>
      <c r="M484" s="4">
        <f t="shared" si="151"/>
        <v>244.3181768104896</v>
      </c>
      <c r="N484" s="4">
        <f t="shared" si="152"/>
        <v>245.54239428332085</v>
      </c>
      <c r="O484" s="4">
        <f t="shared" si="153"/>
        <v>246.67171703310356</v>
      </c>
      <c r="P484" s="4">
        <f t="shared" si="154"/>
        <v>247.67121351868437</v>
      </c>
      <c r="Q484" s="4">
        <f t="shared" si="155"/>
        <v>248.3217040254153</v>
      </c>
      <c r="R484" s="4">
        <f t="shared" si="156"/>
        <v>248.5142776579398</v>
      </c>
      <c r="S484" s="4">
        <f t="shared" si="157"/>
        <v>248.35004638059726</v>
      </c>
      <c r="T484" s="4">
        <f t="shared" si="158"/>
        <v>248.01473365032601</v>
      </c>
      <c r="U484" s="4">
        <f t="shared" si="159"/>
        <v>247.66917462030617</v>
      </c>
      <c r="W484" s="5" t="str">
        <f>VLOOKUP(C484&amp;A484,Driver_elast!$A$2:$D$1161,4,FALSE)</f>
        <v>POP</v>
      </c>
      <c r="X484" s="5">
        <v>1</v>
      </c>
      <c r="Y484" s="2">
        <f>SUMIFS('Growth rates'!D$4:D$999,'Growth rates'!$B$4:$B$999,Demands!$A484,'Growth rates'!$C$4:$C$999,$W484)</f>
        <v>1</v>
      </c>
      <c r="Z484" s="2">
        <f>SUMIFS('Growth rates'!E$4:E$999,'Growth rates'!$B$4:$B$999,Demands!$A484,'Growth rates'!$C$4:$C$999,$W484)</f>
        <v>1.0032709392118979</v>
      </c>
      <c r="AA484" s="2">
        <f>SUMIFS('Growth rates'!F$4:F$999,'Growth rates'!$B$4:$B$999,Demands!$A484,'Growth rates'!$C$4:$C$999,$W484)</f>
        <v>1.0196256352713875</v>
      </c>
      <c r="AB484" s="2">
        <f>SUMIFS('Growth rates'!G$4:G$999,'Growth rates'!$B$4:$B$999,Demands!$A484,'Growth rates'!$C$4:$C$999,$W484)</f>
        <v>1.0317379660265715</v>
      </c>
      <c r="AC484" s="2">
        <f>SUMIFS('Growth rates'!H$4:H$999,'Growth rates'!$B$4:$B$999,Demands!$A484,'Growth rates'!$C$4:$C$999,$W484)</f>
        <v>1.0431335312735401</v>
      </c>
      <c r="AD484" s="2">
        <f>SUMIFS('Growth rates'!I$4:I$999,'Growth rates'!$B$4:$B$999,Demands!$A484,'Growth rates'!$C$4:$C$999,$W484)</f>
        <v>1.0536208949396157</v>
      </c>
      <c r="AE484" s="2">
        <f>SUMIFS('Growth rates'!J$4:J$999,'Growth rates'!$B$4:$B$999,Demands!$A484,'Growth rates'!$C$4:$C$999,$W484)</f>
        <v>1.0633013593403766</v>
      </c>
      <c r="AF484" s="2">
        <f>SUMIFS('Growth rates'!K$4:K$999,'Growth rates'!$B$4:$B$999,Demands!$A484,'Growth rates'!$C$4:$C$999,$W484)</f>
        <v>1.0728410533686425</v>
      </c>
      <c r="AG484" s="2">
        <f>SUMIFS('Growth rates'!L$4:L$999,'Growth rates'!$B$4:$B$999,Demands!$A484,'Growth rates'!$C$4:$C$999,$W484)</f>
        <v>1.0798752965295904</v>
      </c>
      <c r="AH484" s="2">
        <f>SUMIFS('Growth rates'!M$4:M$999,'Growth rates'!$B$4:$B$999,Demands!$A484,'Growth rates'!$C$4:$C$999,$W484)</f>
        <v>1.0854517228763734</v>
      </c>
      <c r="AI484" s="2">
        <f>SUMIFS('Growth rates'!N$4:N$999,'Growth rates'!$B$4:$B$999,Demands!$A484,'Growth rates'!$C$4:$C$999,$W484)</f>
        <v>1.0900675077700301</v>
      </c>
      <c r="AJ484" s="2">
        <f>SUMIFS('Growth rates'!O$4:O$999,'Growth rates'!$B$4:$B$999,Demands!$A484,'Growth rates'!$C$4:$C$999,$W484)</f>
        <v>1.0948541367066693</v>
      </c>
      <c r="AK484" s="2">
        <f>SUMIFS('Growth rates'!P$4:P$999,'Growth rates'!$B$4:$B$999,Demands!$A484,'Growth rates'!$C$4:$C$999,$W484)</f>
        <v>1.0996946888397146</v>
      </c>
      <c r="AL484" s="2">
        <f>SUMIFS('Growth rates'!Q$4:Q$999,'Growth rates'!$B$4:$B$999,Demands!$A484,'Growth rates'!$C$4:$C$999,$W484)</f>
        <v>1.1033714131927224</v>
      </c>
      <c r="AM484" s="2">
        <f>SUMIFS('Growth rates'!R$4:R$999,'Growth rates'!$B$4:$B$999,Demands!$A484,'Growth rates'!$C$4:$C$999,$W484)</f>
        <v>1.1046785126369971</v>
      </c>
      <c r="AN484" s="2">
        <f>SUMIFS('Growth rates'!S$4:S$999,'Growth rates'!$B$4:$B$999,Demands!$A484,'Growth rates'!$C$4:$C$999,$W484)</f>
        <v>1.103284536931846</v>
      </c>
      <c r="AO484" s="2">
        <f>SUMIFS('Growth rates'!T$4:T$999,'Growth rates'!$B$4:$B$999,Demands!$A484,'Growth rates'!$C$4:$C$999,$W484)</f>
        <v>1.0994920260389822</v>
      </c>
      <c r="AP484" s="2">
        <f>SUMIFS('Growth rates'!U$4:U$999,'Growth rates'!$B$4:$B$999,Demands!$A484,'Growth rates'!$C$4:$C$999,$W484)</f>
        <v>1.0936416791615884</v>
      </c>
      <c r="AR484">
        <f>VLOOKUP(C484&amp;A484,Driver_elast!$A$2:$E$1161,5,FALSE)</f>
        <v>1.309258</v>
      </c>
      <c r="AS484">
        <f t="shared" si="160"/>
        <v>1.309258</v>
      </c>
      <c r="AT484">
        <f t="shared" si="161"/>
        <v>0.26185160000000002</v>
      </c>
      <c r="AV484" s="2" cm="1">
        <f t="array" ref="AV484">TREND($AR484:$AS484,$AR$3:$AS$3,AV$1)</f>
        <v>1.309258</v>
      </c>
      <c r="AW484" s="2" cm="1">
        <f t="array" ref="AW484">TREND($AR484:$AS484,$AR$3:$AS$3,AW$1)</f>
        <v>1.309258</v>
      </c>
      <c r="AX484" s="2" cm="1">
        <f t="array" ref="AX484">TREND($AR484:$AS484,$AR$3:$AS$3,AX$1)</f>
        <v>1.309258</v>
      </c>
      <c r="AY484" s="2" cm="1">
        <f t="array" ref="AY484">TREND($AR484:$AS484,$AR$3:$AS$3,AY$1)</f>
        <v>1.309258</v>
      </c>
      <c r="AZ484" s="2" cm="1">
        <f t="array" ref="AZ484">TREND($AR484:$AS484,$AR$3:$AS$3,AZ$1)</f>
        <v>1.309258</v>
      </c>
      <c r="BA484" s="2" cm="1">
        <f t="array" ref="BA484">TREND($AR484:$AS484,$AR$3:$AS$3,BA$1)</f>
        <v>1.309258</v>
      </c>
      <c r="BB484" s="2" cm="1">
        <f t="array" ref="BB484">TREND($AR484:$AS484,$AR$3:$AS$3,BB$1)</f>
        <v>1.309258</v>
      </c>
      <c r="BC484" s="2" cm="1">
        <f t="array" ref="BC484">TREND($AR484:$AS484,$AR$3:$AS$3,BC$1)</f>
        <v>1.309258</v>
      </c>
      <c r="BD484" s="2" cm="1">
        <f t="array" ref="BD484">TREND($AR484:$AS484,$AR$3:$AS$3,BD$1)</f>
        <v>1.309258</v>
      </c>
      <c r="BE484" s="2" cm="1">
        <f t="array" ref="BE484">TREND($AR484:$AS484,$AR$3:$AS$3,BE$1)</f>
        <v>1.309258</v>
      </c>
      <c r="BF484" s="20" cm="1">
        <f t="array" ref="BF484">TREND($AS484:$AT484,$AS$3:$AT$3,BF$1)</f>
        <v>1.1783321999999998</v>
      </c>
      <c r="BG484" s="20" cm="1">
        <f t="array" ref="BG484">TREND($AS484:$AT484,$AS$3:$AT$3,BG$1)</f>
        <v>1.0474063999999998</v>
      </c>
      <c r="BH484" s="20" cm="1">
        <f t="array" ref="BH484">TREND($AS484:$AT484,$AS$3:$AT$3,BH$1)</f>
        <v>0.91648059999999987</v>
      </c>
      <c r="BI484" s="20" cm="1">
        <f t="array" ref="BI484">TREND($AS484:$AT484,$AS$3:$AT$3,BI$1)</f>
        <v>0.78555479999999989</v>
      </c>
      <c r="BJ484" s="20" cm="1">
        <f t="array" ref="BJ484">TREND($AS484:$AT484,$AS$3:$AT$3,BJ$1)</f>
        <v>0.65462899999999991</v>
      </c>
      <c r="BK484" s="20" cm="1">
        <f t="array" ref="BK484">TREND($AS484:$AT484,$AS$3:$AT$3,BK$1)</f>
        <v>0.52370319999999992</v>
      </c>
      <c r="BL484" s="20" cm="1">
        <f t="array" ref="BL484">TREND($AS484:$AT484,$AS$3:$AT$3,BL$1)</f>
        <v>0.39277739999999994</v>
      </c>
      <c r="BM484" s="20" cm="1">
        <f t="array" ref="BM484">TREND($AS484:$AT484,$AS$3:$AT$3,BM$1)</f>
        <v>0.26185159999999996</v>
      </c>
    </row>
    <row r="485" spans="1:65" x14ac:dyDescent="0.35">
      <c r="A485" t="str">
        <f>IF(BYDem!B483="","\I:",BYDem!B483)</f>
        <v>EU_northwest</v>
      </c>
      <c r="B485" t="str">
        <f>BYDem!E483</f>
        <v>CCK</v>
      </c>
      <c r="C485" t="str">
        <f t="shared" si="162"/>
        <v>CCK</v>
      </c>
      <c r="D485" s="4">
        <f>SUMIFS(BYDem!$M$2:$M$2000,BYDem!$B$2:$B$2000,Demands!$A485,BYDem!$E$2:$E$2000,Demands!$B485)</f>
        <v>35.163072703310398</v>
      </c>
      <c r="E485" s="4">
        <f t="shared" si="143"/>
        <v>35.573572518305333</v>
      </c>
      <c r="F485" s="4">
        <f t="shared" si="144"/>
        <v>39.568889118356921</v>
      </c>
      <c r="G485" s="4">
        <f t="shared" si="145"/>
        <v>42.166399117316168</v>
      </c>
      <c r="H485" s="4">
        <f t="shared" si="146"/>
        <v>44.290913085105402</v>
      </c>
      <c r="I485" s="4">
        <f t="shared" si="147"/>
        <v>46.374704338165834</v>
      </c>
      <c r="J485" s="4">
        <f t="shared" si="148"/>
        <v>48.503859123153873</v>
      </c>
      <c r="K485" s="4">
        <f t="shared" si="149"/>
        <v>50.625724642971306</v>
      </c>
      <c r="L485" s="4">
        <f t="shared" si="150"/>
        <v>52.617031040686591</v>
      </c>
      <c r="M485" s="4">
        <f t="shared" si="151"/>
        <v>54.5218983082111</v>
      </c>
      <c r="N485" s="4">
        <f t="shared" si="152"/>
        <v>56.152110629783266</v>
      </c>
      <c r="O485" s="4">
        <f t="shared" si="153"/>
        <v>57.4442312927155</v>
      </c>
      <c r="P485" s="4">
        <f t="shared" si="154"/>
        <v>58.424561645343424</v>
      </c>
      <c r="Q485" s="4">
        <f t="shared" si="155"/>
        <v>59.134198879981874</v>
      </c>
      <c r="R485" s="4">
        <f t="shared" si="156"/>
        <v>59.62578122569365</v>
      </c>
      <c r="S485" s="4">
        <f t="shared" si="157"/>
        <v>59.947448711839691</v>
      </c>
      <c r="T485" s="4">
        <f t="shared" si="158"/>
        <v>60.134975485695847</v>
      </c>
      <c r="U485" s="4">
        <f t="shared" si="159"/>
        <v>60.220123899686151</v>
      </c>
      <c r="W485" s="5" t="str">
        <f>VLOOKUP(C485&amp;A485,Driver_elast!$A$2:$D$1161,4,FALSE)</f>
        <v>GDPSER</v>
      </c>
      <c r="X485" s="5">
        <v>1</v>
      </c>
      <c r="Y485" s="2">
        <f>SUMIFS('Growth rates'!D$4:D$999,'Growth rates'!$B$4:$B$999,Demands!$A485,'Growth rates'!$C$4:$C$999,$W485)</f>
        <v>1</v>
      </c>
      <c r="Z485" s="2">
        <f>SUMIFS('Growth rates'!E$4:E$999,'Growth rates'!$B$4:$B$999,Demands!$A485,'Growth rates'!$C$4:$C$999,$W485)</f>
        <v>1.016773840437508</v>
      </c>
      <c r="AA485" s="2">
        <f>SUMIFS('Growth rates'!F$4:F$999,'Growth rates'!$B$4:$B$999,Demands!$A485,'Growth rates'!$C$4:$C$999,$W485)</f>
        <v>1.1808533851539542</v>
      </c>
      <c r="AB485" s="2">
        <f>SUMIFS('Growth rates'!G$4:G$999,'Growth rates'!$B$4:$B$999,Demands!$A485,'Growth rates'!$C$4:$C$999,$W485)</f>
        <v>1.2922329994201172</v>
      </c>
      <c r="AC485" s="2">
        <f>SUMIFS('Growth rates'!H$4:H$999,'Growth rates'!$B$4:$B$999,Demands!$A485,'Growth rates'!$C$4:$C$999,$W485)</f>
        <v>1.3857822393336241</v>
      </c>
      <c r="AD485" s="2">
        <f>SUMIFS('Growth rates'!I$4:I$999,'Growth rates'!$B$4:$B$999,Demands!$A485,'Growth rates'!$C$4:$C$999,$W485)</f>
        <v>1.4794609550917306</v>
      </c>
      <c r="AE485" s="2">
        <f>SUMIFS('Growth rates'!J$4:J$999,'Growth rates'!$B$4:$B$999,Demands!$A485,'Growth rates'!$C$4:$C$999,$W485)</f>
        <v>1.5770578385056364</v>
      </c>
      <c r="AF485" s="2">
        <f>SUMIFS('Growth rates'!K$4:K$999,'Growth rates'!$B$4:$B$999,Demands!$A485,'Growth rates'!$C$4:$C$999,$W485)</f>
        <v>1.6761856557823416</v>
      </c>
      <c r="AG485" s="2">
        <f>SUMIFS('Growth rates'!L$4:L$999,'Growth rates'!$B$4:$B$999,Demands!$A485,'Growth rates'!$C$4:$C$999,$W485)</f>
        <v>1.7709173526338755</v>
      </c>
      <c r="AH485" s="2">
        <f>SUMIFS('Growth rates'!M$4:M$999,'Growth rates'!$B$4:$B$999,Demands!$A485,'Growth rates'!$C$4:$C$999,$W485)</f>
        <v>1.8630350415971602</v>
      </c>
      <c r="AI485" s="2">
        <f>SUMIFS('Growth rates'!N$4:N$999,'Growth rates'!$B$4:$B$999,Demands!$A485,'Growth rates'!$C$4:$C$999,$W485)</f>
        <v>1.9519670452940816</v>
      </c>
      <c r="AJ485" s="2">
        <f>SUMIFS('Growth rates'!O$4:O$999,'Growth rates'!$B$4:$B$999,Demands!$A485,'Growth rates'!$C$4:$C$999,$W485)</f>
        <v>2.032639605739754</v>
      </c>
      <c r="AK485" s="2">
        <f>SUMIFS('Growth rates'!P$4:P$999,'Growth rates'!$B$4:$B$999,Demands!$A485,'Growth rates'!$C$4:$C$999,$W485)</f>
        <v>2.103842021876662</v>
      </c>
      <c r="AL485" s="2">
        <f>SUMIFS('Growth rates'!Q$4:Q$999,'Growth rates'!$B$4:$B$999,Demands!$A485,'Growth rates'!$C$4:$C$999,$W485)</f>
        <v>2.1650360677291931</v>
      </c>
      <c r="AM485" s="2">
        <f>SUMIFS('Growth rates'!R$4:R$999,'Growth rates'!$B$4:$B$999,Demands!$A485,'Growth rates'!$C$4:$C$999,$W485)</f>
        <v>2.2167561315057336</v>
      </c>
      <c r="AN485" s="2">
        <f>SUMIFS('Growth rates'!S$4:S$999,'Growth rates'!$B$4:$B$999,Demands!$A485,'Growth rates'!$C$4:$C$999,$W485)</f>
        <v>2.2597134704138191</v>
      </c>
      <c r="AO485" s="2">
        <f>SUMIFS('Growth rates'!T$4:T$999,'Growth rates'!$B$4:$B$999,Demands!$A485,'Growth rates'!$C$4:$C$999,$W485)</f>
        <v>2.2935691127151654</v>
      </c>
      <c r="AP485" s="2">
        <f>SUMIFS('Growth rates'!U$4:U$999,'Growth rates'!$B$4:$B$999,Demands!$A485,'Growth rates'!$C$4:$C$999,$W485)</f>
        <v>2.316900341953045</v>
      </c>
      <c r="AR485">
        <f>VLOOKUP(C485&amp;A485,Driver_elast!$A$2:$E$1161,5,FALSE)</f>
        <v>0.69597500000000001</v>
      </c>
      <c r="AS485">
        <f t="shared" si="160"/>
        <v>0.69597500000000001</v>
      </c>
      <c r="AT485">
        <f t="shared" si="161"/>
        <v>0.13919500000000001</v>
      </c>
      <c r="AV485" s="2" cm="1">
        <f t="array" ref="AV485">TREND($AR485:$AS485,$AR$3:$AS$3,AV$1)</f>
        <v>0.69597500000000001</v>
      </c>
      <c r="AW485" s="2" cm="1">
        <f t="array" ref="AW485">TREND($AR485:$AS485,$AR$3:$AS$3,AW$1)</f>
        <v>0.69597500000000001</v>
      </c>
      <c r="AX485" s="2" cm="1">
        <f t="array" ref="AX485">TREND($AR485:$AS485,$AR$3:$AS$3,AX$1)</f>
        <v>0.69597500000000001</v>
      </c>
      <c r="AY485" s="2" cm="1">
        <f t="array" ref="AY485">TREND($AR485:$AS485,$AR$3:$AS$3,AY$1)</f>
        <v>0.69597500000000001</v>
      </c>
      <c r="AZ485" s="2" cm="1">
        <f t="array" ref="AZ485">TREND($AR485:$AS485,$AR$3:$AS$3,AZ$1)</f>
        <v>0.69597500000000001</v>
      </c>
      <c r="BA485" s="2" cm="1">
        <f t="array" ref="BA485">TREND($AR485:$AS485,$AR$3:$AS$3,BA$1)</f>
        <v>0.69597500000000001</v>
      </c>
      <c r="BB485" s="2" cm="1">
        <f t="array" ref="BB485">TREND($AR485:$AS485,$AR$3:$AS$3,BB$1)</f>
        <v>0.69597500000000001</v>
      </c>
      <c r="BC485" s="2" cm="1">
        <f t="array" ref="BC485">TREND($AR485:$AS485,$AR$3:$AS$3,BC$1)</f>
        <v>0.69597500000000001</v>
      </c>
      <c r="BD485" s="2" cm="1">
        <f t="array" ref="BD485">TREND($AR485:$AS485,$AR$3:$AS$3,BD$1)</f>
        <v>0.69597500000000001</v>
      </c>
      <c r="BE485" s="2" cm="1">
        <f t="array" ref="BE485">TREND($AR485:$AS485,$AR$3:$AS$3,BE$1)</f>
        <v>0.69597500000000001</v>
      </c>
      <c r="BF485" s="20" cm="1">
        <f t="array" ref="BF485">TREND($AS485:$AT485,$AS$3:$AT$3,BF$1)</f>
        <v>0.6263774999999967</v>
      </c>
      <c r="BG485" s="20" cm="1">
        <f t="array" ref="BG485">TREND($AS485:$AT485,$AS$3:$AT$3,BG$1)</f>
        <v>0.55677999999999983</v>
      </c>
      <c r="BH485" s="20" cm="1">
        <f t="array" ref="BH485">TREND($AS485:$AT485,$AS$3:$AT$3,BH$1)</f>
        <v>0.48718249999999941</v>
      </c>
      <c r="BI485" s="20" cm="1">
        <f t="array" ref="BI485">TREND($AS485:$AT485,$AS$3:$AT$3,BI$1)</f>
        <v>0.41758499999999898</v>
      </c>
      <c r="BJ485" s="20" cm="1">
        <f t="array" ref="BJ485">TREND($AS485:$AT485,$AS$3:$AT$3,BJ$1)</f>
        <v>0.34798749999999856</v>
      </c>
      <c r="BK485" s="20" cm="1">
        <f t="array" ref="BK485">TREND($AS485:$AT485,$AS$3:$AT$3,BK$1)</f>
        <v>0.27838999999999814</v>
      </c>
      <c r="BL485" s="20" cm="1">
        <f t="array" ref="BL485">TREND($AS485:$AT485,$AS$3:$AT$3,BL$1)</f>
        <v>0.20879249999999772</v>
      </c>
      <c r="BM485" s="20" cm="1">
        <f t="array" ref="BM485">TREND($AS485:$AT485,$AS$3:$AT$3,BM$1)</f>
        <v>0.13919499999999729</v>
      </c>
    </row>
    <row r="486" spans="1:65" x14ac:dyDescent="0.35">
      <c r="A486" t="str">
        <f>IF(BYDem!B484="","\I:",BYDem!B484)</f>
        <v>EU_northwest</v>
      </c>
      <c r="B486" t="str">
        <f>BYDem!E484</f>
        <v>CHW</v>
      </c>
      <c r="C486" t="str">
        <f t="shared" si="162"/>
        <v>CHW</v>
      </c>
      <c r="D486" s="4">
        <f>SUMIFS(BYDem!$M$2:$M$2000,BYDem!$B$2:$B$2000,Demands!$A486,BYDem!$E$2:$E$2000,Demands!$B486)</f>
        <v>64.083646796835794</v>
      </c>
      <c r="E486" s="4">
        <f t="shared" si="143"/>
        <v>64.831770414366673</v>
      </c>
      <c r="F486" s="4">
        <f t="shared" si="144"/>
        <v>72.113115250170424</v>
      </c>
      <c r="G486" s="4">
        <f t="shared" si="145"/>
        <v>76.846999422610295</v>
      </c>
      <c r="H486" s="4">
        <f t="shared" si="146"/>
        <v>80.718862495427928</v>
      </c>
      <c r="I486" s="4">
        <f t="shared" si="147"/>
        <v>84.516509640379766</v>
      </c>
      <c r="J486" s="4">
        <f t="shared" si="148"/>
        <v>88.396830463540383</v>
      </c>
      <c r="K486" s="4">
        <f t="shared" si="149"/>
        <v>92.263866819255767</v>
      </c>
      <c r="L486" s="4">
        <f t="shared" si="150"/>
        <v>95.892963085449026</v>
      </c>
      <c r="M486" s="4">
        <f t="shared" si="151"/>
        <v>99.364526625895877</v>
      </c>
      <c r="N486" s="4">
        <f t="shared" si="152"/>
        <v>102.33553975381416</v>
      </c>
      <c r="O486" s="4">
        <f t="shared" si="153"/>
        <v>104.69039096038824</v>
      </c>
      <c r="P486" s="4">
        <f t="shared" si="154"/>
        <v>106.47701366518136</v>
      </c>
      <c r="Q486" s="4">
        <f t="shared" si="155"/>
        <v>107.77030627024349</v>
      </c>
      <c r="R486" s="4">
        <f t="shared" si="156"/>
        <v>108.66620037142049</v>
      </c>
      <c r="S486" s="4">
        <f t="shared" si="157"/>
        <v>109.25242973033167</v>
      </c>
      <c r="T486" s="4">
        <f t="shared" si="158"/>
        <v>109.59419165887942</v>
      </c>
      <c r="U486" s="4">
        <f t="shared" si="159"/>
        <v>109.74937209301001</v>
      </c>
      <c r="W486" s="5" t="str">
        <f>VLOOKUP(C486&amp;A486,Driver_elast!$A$2:$D$1161,4,FALSE)</f>
        <v>GDPSER</v>
      </c>
      <c r="X486" s="5">
        <v>1</v>
      </c>
      <c r="Y486" s="2">
        <f>SUMIFS('Growth rates'!D$4:D$999,'Growth rates'!$B$4:$B$999,Demands!$A486,'Growth rates'!$C$4:$C$999,$W486)</f>
        <v>1</v>
      </c>
      <c r="Z486" s="2">
        <f>SUMIFS('Growth rates'!E$4:E$999,'Growth rates'!$B$4:$B$999,Demands!$A486,'Growth rates'!$C$4:$C$999,$W486)</f>
        <v>1.016773840437508</v>
      </c>
      <c r="AA486" s="2">
        <f>SUMIFS('Growth rates'!F$4:F$999,'Growth rates'!$B$4:$B$999,Demands!$A486,'Growth rates'!$C$4:$C$999,$W486)</f>
        <v>1.1808533851539542</v>
      </c>
      <c r="AB486" s="2">
        <f>SUMIFS('Growth rates'!G$4:G$999,'Growth rates'!$B$4:$B$999,Demands!$A486,'Growth rates'!$C$4:$C$999,$W486)</f>
        <v>1.2922329994201172</v>
      </c>
      <c r="AC486" s="2">
        <f>SUMIFS('Growth rates'!H$4:H$999,'Growth rates'!$B$4:$B$999,Demands!$A486,'Growth rates'!$C$4:$C$999,$W486)</f>
        <v>1.3857822393336241</v>
      </c>
      <c r="AD486" s="2">
        <f>SUMIFS('Growth rates'!I$4:I$999,'Growth rates'!$B$4:$B$999,Demands!$A486,'Growth rates'!$C$4:$C$999,$W486)</f>
        <v>1.4794609550917306</v>
      </c>
      <c r="AE486" s="2">
        <f>SUMIFS('Growth rates'!J$4:J$999,'Growth rates'!$B$4:$B$999,Demands!$A486,'Growth rates'!$C$4:$C$999,$W486)</f>
        <v>1.5770578385056364</v>
      </c>
      <c r="AF486" s="2">
        <f>SUMIFS('Growth rates'!K$4:K$999,'Growth rates'!$B$4:$B$999,Demands!$A486,'Growth rates'!$C$4:$C$999,$W486)</f>
        <v>1.6761856557823416</v>
      </c>
      <c r="AG486" s="2">
        <f>SUMIFS('Growth rates'!L$4:L$999,'Growth rates'!$B$4:$B$999,Demands!$A486,'Growth rates'!$C$4:$C$999,$W486)</f>
        <v>1.7709173526338755</v>
      </c>
      <c r="AH486" s="2">
        <f>SUMIFS('Growth rates'!M$4:M$999,'Growth rates'!$B$4:$B$999,Demands!$A486,'Growth rates'!$C$4:$C$999,$W486)</f>
        <v>1.8630350415971602</v>
      </c>
      <c r="AI486" s="2">
        <f>SUMIFS('Growth rates'!N$4:N$999,'Growth rates'!$B$4:$B$999,Demands!$A486,'Growth rates'!$C$4:$C$999,$W486)</f>
        <v>1.9519670452940816</v>
      </c>
      <c r="AJ486" s="2">
        <f>SUMIFS('Growth rates'!O$4:O$999,'Growth rates'!$B$4:$B$999,Demands!$A486,'Growth rates'!$C$4:$C$999,$W486)</f>
        <v>2.032639605739754</v>
      </c>
      <c r="AK486" s="2">
        <f>SUMIFS('Growth rates'!P$4:P$999,'Growth rates'!$B$4:$B$999,Demands!$A486,'Growth rates'!$C$4:$C$999,$W486)</f>
        <v>2.103842021876662</v>
      </c>
      <c r="AL486" s="2">
        <f>SUMIFS('Growth rates'!Q$4:Q$999,'Growth rates'!$B$4:$B$999,Demands!$A486,'Growth rates'!$C$4:$C$999,$W486)</f>
        <v>2.1650360677291931</v>
      </c>
      <c r="AM486" s="2">
        <f>SUMIFS('Growth rates'!R$4:R$999,'Growth rates'!$B$4:$B$999,Demands!$A486,'Growth rates'!$C$4:$C$999,$W486)</f>
        <v>2.2167561315057336</v>
      </c>
      <c r="AN486" s="2">
        <f>SUMIFS('Growth rates'!S$4:S$999,'Growth rates'!$B$4:$B$999,Demands!$A486,'Growth rates'!$C$4:$C$999,$W486)</f>
        <v>2.2597134704138191</v>
      </c>
      <c r="AO486" s="2">
        <f>SUMIFS('Growth rates'!T$4:T$999,'Growth rates'!$B$4:$B$999,Demands!$A486,'Growth rates'!$C$4:$C$999,$W486)</f>
        <v>2.2935691127151654</v>
      </c>
      <c r="AP486" s="2">
        <f>SUMIFS('Growth rates'!U$4:U$999,'Growth rates'!$B$4:$B$999,Demands!$A486,'Growth rates'!$C$4:$C$999,$W486)</f>
        <v>2.316900341953045</v>
      </c>
      <c r="AR486">
        <f>VLOOKUP(C486&amp;A486,Driver_elast!$A$2:$E$1161,5,FALSE)</f>
        <v>0.69597500000000001</v>
      </c>
      <c r="AS486">
        <f t="shared" si="160"/>
        <v>0.69597500000000001</v>
      </c>
      <c r="AT486">
        <f t="shared" si="161"/>
        <v>0.13919500000000001</v>
      </c>
      <c r="AV486" s="2" cm="1">
        <f t="array" ref="AV486">TREND($AR486:$AS486,$AR$3:$AS$3,AV$1)</f>
        <v>0.69597500000000001</v>
      </c>
      <c r="AW486" s="2" cm="1">
        <f t="array" ref="AW486">TREND($AR486:$AS486,$AR$3:$AS$3,AW$1)</f>
        <v>0.69597500000000001</v>
      </c>
      <c r="AX486" s="2" cm="1">
        <f t="array" ref="AX486">TREND($AR486:$AS486,$AR$3:$AS$3,AX$1)</f>
        <v>0.69597500000000001</v>
      </c>
      <c r="AY486" s="2" cm="1">
        <f t="array" ref="AY486">TREND($AR486:$AS486,$AR$3:$AS$3,AY$1)</f>
        <v>0.69597500000000001</v>
      </c>
      <c r="AZ486" s="2" cm="1">
        <f t="array" ref="AZ486">TREND($AR486:$AS486,$AR$3:$AS$3,AZ$1)</f>
        <v>0.69597500000000001</v>
      </c>
      <c r="BA486" s="2" cm="1">
        <f t="array" ref="BA486">TREND($AR486:$AS486,$AR$3:$AS$3,BA$1)</f>
        <v>0.69597500000000001</v>
      </c>
      <c r="BB486" s="2" cm="1">
        <f t="array" ref="BB486">TREND($AR486:$AS486,$AR$3:$AS$3,BB$1)</f>
        <v>0.69597500000000001</v>
      </c>
      <c r="BC486" s="2" cm="1">
        <f t="array" ref="BC486">TREND($AR486:$AS486,$AR$3:$AS$3,BC$1)</f>
        <v>0.69597500000000001</v>
      </c>
      <c r="BD486" s="2" cm="1">
        <f t="array" ref="BD486">TREND($AR486:$AS486,$AR$3:$AS$3,BD$1)</f>
        <v>0.69597500000000001</v>
      </c>
      <c r="BE486" s="2" cm="1">
        <f t="array" ref="BE486">TREND($AR486:$AS486,$AR$3:$AS$3,BE$1)</f>
        <v>0.69597500000000001</v>
      </c>
      <c r="BF486" s="20" cm="1">
        <f t="array" ref="BF486">TREND($AS486:$AT486,$AS$3:$AT$3,BF$1)</f>
        <v>0.6263774999999967</v>
      </c>
      <c r="BG486" s="20" cm="1">
        <f t="array" ref="BG486">TREND($AS486:$AT486,$AS$3:$AT$3,BG$1)</f>
        <v>0.55677999999999983</v>
      </c>
      <c r="BH486" s="20" cm="1">
        <f t="array" ref="BH486">TREND($AS486:$AT486,$AS$3:$AT$3,BH$1)</f>
        <v>0.48718249999999941</v>
      </c>
      <c r="BI486" s="20" cm="1">
        <f t="array" ref="BI486">TREND($AS486:$AT486,$AS$3:$AT$3,BI$1)</f>
        <v>0.41758499999999898</v>
      </c>
      <c r="BJ486" s="20" cm="1">
        <f t="array" ref="BJ486">TREND($AS486:$AT486,$AS$3:$AT$3,BJ$1)</f>
        <v>0.34798749999999856</v>
      </c>
      <c r="BK486" s="20" cm="1">
        <f t="array" ref="BK486">TREND($AS486:$AT486,$AS$3:$AT$3,BK$1)</f>
        <v>0.27838999999999814</v>
      </c>
      <c r="BL486" s="20" cm="1">
        <f t="array" ref="BL486">TREND($AS486:$AT486,$AS$3:$AT$3,BL$1)</f>
        <v>0.20879249999999772</v>
      </c>
      <c r="BM486" s="20" cm="1">
        <f t="array" ref="BM486">TREND($AS486:$AT486,$AS$3:$AT$3,BM$1)</f>
        <v>0.13919499999999729</v>
      </c>
    </row>
    <row r="487" spans="1:65" x14ac:dyDescent="0.35">
      <c r="A487" t="str">
        <f>IF(BYDem!B485="","\I:",BYDem!B485)</f>
        <v>EU_northwest</v>
      </c>
      <c r="B487" t="str">
        <f>BYDem!E485</f>
        <v>CLA</v>
      </c>
      <c r="C487" t="str">
        <f t="shared" si="162"/>
        <v>CLA</v>
      </c>
      <c r="D487" s="4">
        <f>SUMIFS(BYDem!$M$2:$M$2000,BYDem!$B$2:$B$2000,Demands!$A487,BYDem!$E$2:$E$2000,Demands!$B487)</f>
        <v>178.36868115294899</v>
      </c>
      <c r="E487" s="4">
        <f t="shared" si="143"/>
        <v>179.00473610616697</v>
      </c>
      <c r="F487" s="4">
        <f t="shared" si="144"/>
        <v>184.98754119337818</v>
      </c>
      <c r="G487" s="4">
        <f t="shared" si="145"/>
        <v>188.57561743090866</v>
      </c>
      <c r="H487" s="4">
        <f t="shared" si="146"/>
        <v>191.45791293235234</v>
      </c>
      <c r="I487" s="4">
        <f t="shared" si="147"/>
        <v>194.24120019096458</v>
      </c>
      <c r="J487" s="4">
        <f t="shared" si="148"/>
        <v>197.03360976539693</v>
      </c>
      <c r="K487" s="4">
        <f t="shared" si="149"/>
        <v>199.75077683731092</v>
      </c>
      <c r="L487" s="4">
        <f t="shared" si="150"/>
        <v>202.23725107163946</v>
      </c>
      <c r="M487" s="4">
        <f t="shared" si="151"/>
        <v>204.55366012028711</v>
      </c>
      <c r="N487" s="4">
        <f t="shared" si="152"/>
        <v>206.48819947587785</v>
      </c>
      <c r="O487" s="4">
        <f t="shared" si="153"/>
        <v>208.00239352240939</v>
      </c>
      <c r="P487" s="4">
        <f t="shared" si="154"/>
        <v>209.14870362133323</v>
      </c>
      <c r="Q487" s="4">
        <f t="shared" si="155"/>
        <v>209.98828161406004</v>
      </c>
      <c r="R487" s="4">
        <f t="shared" si="156"/>
        <v>210.58508990104755</v>
      </c>
      <c r="S487" s="4">
        <f t="shared" si="157"/>
        <v>210.99114511322813</v>
      </c>
      <c r="T487" s="4">
        <f t="shared" si="158"/>
        <v>211.24258024460275</v>
      </c>
      <c r="U487" s="4">
        <f t="shared" si="159"/>
        <v>211.3708531334361</v>
      </c>
      <c r="W487" s="5" t="str">
        <f>VLOOKUP(C487&amp;A487,Driver_elast!$A$2:$D$1161,4,FALSE)</f>
        <v>GDP</v>
      </c>
      <c r="X487" s="5">
        <v>1</v>
      </c>
      <c r="Y487" s="2">
        <f>SUMIFS('Growth rates'!D$4:D$999,'Growth rates'!$B$4:$B$999,Demands!$A487,'Growth rates'!$C$4:$C$999,$W487)</f>
        <v>1</v>
      </c>
      <c r="Z487" s="2">
        <f>SUMIFS('Growth rates'!E$4:E$999,'Growth rates'!$B$4:$B$999,Demands!$A487,'Growth rates'!$C$4:$C$999,$W487)</f>
        <v>1.0187904438068738</v>
      </c>
      <c r="AA487" s="2">
        <f>SUMIFS('Growth rates'!F$4:F$999,'Growth rates'!$B$4:$B$999,Demands!$A487,'Growth rates'!$C$4:$C$999,$W487)</f>
        <v>1.1982167824832974</v>
      </c>
      <c r="AB487" s="2">
        <f>SUMIFS('Growth rates'!G$4:G$999,'Growth rates'!$B$4:$B$999,Demands!$A487,'Growth rates'!$C$4:$C$999,$W487)</f>
        <v>1.3206827957809695</v>
      </c>
      <c r="AC487" s="2">
        <f>SUMIFS('Growth rates'!H$4:H$999,'Growth rates'!$B$4:$B$999,Demands!$A487,'Growth rates'!$C$4:$C$999,$W487)</f>
        <v>1.4270511613171655</v>
      </c>
      <c r="AD487" s="2">
        <f>SUMIFS('Growth rates'!I$4:I$999,'Growth rates'!$B$4:$B$999,Demands!$A487,'Growth rates'!$C$4:$C$999,$W487)</f>
        <v>1.5363675445053975</v>
      </c>
      <c r="AE487" s="2">
        <f>SUMIFS('Growth rates'!J$4:J$999,'Growth rates'!$B$4:$B$999,Demands!$A487,'Growth rates'!$C$4:$C$999,$W487)</f>
        <v>1.6527517080530509</v>
      </c>
      <c r="AF487" s="2">
        <f>SUMIFS('Growth rates'!K$4:K$999,'Growth rates'!$B$4:$B$999,Demands!$A487,'Growth rates'!$C$4:$C$999,$W487)</f>
        <v>1.7728521605196346</v>
      </c>
      <c r="AG487" s="2">
        <f>SUMIFS('Growth rates'!L$4:L$999,'Growth rates'!$B$4:$B$999,Demands!$A487,'Growth rates'!$C$4:$C$999,$W487)</f>
        <v>1.8891385823055631</v>
      </c>
      <c r="AH487" s="2">
        <f>SUMIFS('Growth rates'!M$4:M$999,'Growth rates'!$B$4:$B$999,Demands!$A487,'Growth rates'!$C$4:$C$999,$W487)</f>
        <v>2.0031580258114761</v>
      </c>
      <c r="AI487" s="2">
        <f>SUMIFS('Growth rates'!N$4:N$999,'Growth rates'!$B$4:$B$999,Demands!$A487,'Growth rates'!$C$4:$C$999,$W487)</f>
        <v>2.1140765331026543</v>
      </c>
      <c r="AJ487" s="2">
        <f>SUMIFS('Growth rates'!O$4:O$999,'Growth rates'!$B$4:$B$999,Demands!$A487,'Growth rates'!$C$4:$C$999,$W487)</f>
        <v>2.2161888229583924</v>
      </c>
      <c r="AK487" s="2">
        <f>SUMIFS('Growth rates'!P$4:P$999,'Growth rates'!$B$4:$B$999,Demands!$A487,'Growth rates'!$C$4:$C$999,$W487)</f>
        <v>2.3081286126879061</v>
      </c>
      <c r="AL487" s="2">
        <f>SUMIFS('Growth rates'!Q$4:Q$999,'Growth rates'!$B$4:$B$999,Demands!$A487,'Growth rates'!$C$4:$C$999,$W487)</f>
        <v>2.3895007312975554</v>
      </c>
      <c r="AM487" s="2">
        <f>SUMIFS('Growth rates'!R$4:R$999,'Growth rates'!$B$4:$B$999,Demands!$A487,'Growth rates'!$C$4:$C$999,$W487)</f>
        <v>2.461071873574205</v>
      </c>
      <c r="AN487" s="2">
        <f>SUMIFS('Growth rates'!S$4:S$999,'Growth rates'!$B$4:$B$999,Demands!$A487,'Growth rates'!$C$4:$C$999,$W487)</f>
        <v>2.5235866635843331</v>
      </c>
      <c r="AO487" s="2">
        <f>SUMIFS('Growth rates'!T$4:T$999,'Growth rates'!$B$4:$B$999,Demands!$A487,'Growth rates'!$C$4:$C$999,$W487)</f>
        <v>2.5764092543833814</v>
      </c>
      <c r="AP487" s="2">
        <f>SUMIFS('Growth rates'!U$4:U$999,'Growth rates'!$B$4:$B$999,Demands!$A487,'Growth rates'!$C$4:$C$999,$W487)</f>
        <v>2.6176284266842829</v>
      </c>
      <c r="AR487">
        <f>VLOOKUP(C487&amp;A487,Driver_elast!$A$2:$E$1161,5,FALSE)</f>
        <v>0.189775</v>
      </c>
      <c r="AS487">
        <f t="shared" si="160"/>
        <v>0.189775</v>
      </c>
      <c r="AT487">
        <f t="shared" si="161"/>
        <v>3.7955000000000003E-2</v>
      </c>
      <c r="AV487" s="2" cm="1">
        <f t="array" ref="AV487">TREND($AR487:$AS487,$AR$3:$AS$3,AV$1)</f>
        <v>0.189775</v>
      </c>
      <c r="AW487" s="2" cm="1">
        <f t="array" ref="AW487">TREND($AR487:$AS487,$AR$3:$AS$3,AW$1)</f>
        <v>0.189775</v>
      </c>
      <c r="AX487" s="2" cm="1">
        <f t="array" ref="AX487">TREND($AR487:$AS487,$AR$3:$AS$3,AX$1)</f>
        <v>0.189775</v>
      </c>
      <c r="AY487" s="2" cm="1">
        <f t="array" ref="AY487">TREND($AR487:$AS487,$AR$3:$AS$3,AY$1)</f>
        <v>0.189775</v>
      </c>
      <c r="AZ487" s="2" cm="1">
        <f t="array" ref="AZ487">TREND($AR487:$AS487,$AR$3:$AS$3,AZ$1)</f>
        <v>0.189775</v>
      </c>
      <c r="BA487" s="2" cm="1">
        <f t="array" ref="BA487">TREND($AR487:$AS487,$AR$3:$AS$3,BA$1)</f>
        <v>0.189775</v>
      </c>
      <c r="BB487" s="2" cm="1">
        <f t="array" ref="BB487">TREND($AR487:$AS487,$AR$3:$AS$3,BB$1)</f>
        <v>0.189775</v>
      </c>
      <c r="BC487" s="2" cm="1">
        <f t="array" ref="BC487">TREND($AR487:$AS487,$AR$3:$AS$3,BC$1)</f>
        <v>0.189775</v>
      </c>
      <c r="BD487" s="2" cm="1">
        <f t="array" ref="BD487">TREND($AR487:$AS487,$AR$3:$AS$3,BD$1)</f>
        <v>0.189775</v>
      </c>
      <c r="BE487" s="2" cm="1">
        <f t="array" ref="BE487">TREND($AR487:$AS487,$AR$3:$AS$3,BE$1)</f>
        <v>0.189775</v>
      </c>
      <c r="BF487" s="20" cm="1">
        <f t="array" ref="BF487">TREND($AS487:$AT487,$AS$3:$AT$3,BF$1)</f>
        <v>0.17079750000000082</v>
      </c>
      <c r="BG487" s="20" cm="1">
        <f t="array" ref="BG487">TREND($AS487:$AT487,$AS$3:$AT$3,BG$1)</f>
        <v>0.15182000000000073</v>
      </c>
      <c r="BH487" s="20" cm="1">
        <f t="array" ref="BH487">TREND($AS487:$AT487,$AS$3:$AT$3,BH$1)</f>
        <v>0.13284250000000064</v>
      </c>
      <c r="BI487" s="20" cm="1">
        <f t="array" ref="BI487">TREND($AS487:$AT487,$AS$3:$AT$3,BI$1)</f>
        <v>0.11386500000000055</v>
      </c>
      <c r="BJ487" s="20" cm="1">
        <f t="array" ref="BJ487">TREND($AS487:$AT487,$AS$3:$AT$3,BJ$1)</f>
        <v>9.4887500000000458E-2</v>
      </c>
      <c r="BK487" s="20" cm="1">
        <f t="array" ref="BK487">TREND($AS487:$AT487,$AS$3:$AT$3,BK$1)</f>
        <v>7.5910000000001254E-2</v>
      </c>
      <c r="BL487" s="20" cm="1">
        <f t="array" ref="BL487">TREND($AS487:$AT487,$AS$3:$AT$3,BL$1)</f>
        <v>5.6932500000001163E-2</v>
      </c>
      <c r="BM487" s="20" cm="1">
        <f t="array" ref="BM487">TREND($AS487:$AT487,$AS$3:$AT$3,BM$1)</f>
        <v>3.7955000000001071E-2</v>
      </c>
    </row>
    <row r="488" spans="1:65" x14ac:dyDescent="0.35">
      <c r="A488" t="str">
        <f>IF(BYDem!B486="","\I:",BYDem!B486)</f>
        <v>EU_northwest</v>
      </c>
      <c r="B488" t="str">
        <f>BYDem!E486</f>
        <v>COE</v>
      </c>
      <c r="C488" t="str">
        <f t="shared" si="162"/>
        <v>COE</v>
      </c>
      <c r="D488" s="4">
        <f>SUMIFS(BYDem!$M$2:$M$2000,BYDem!$B$2:$B$2000,Demands!$A488,BYDem!$E$2:$E$2000,Demands!$B488)</f>
        <v>44.787126013235998</v>
      </c>
      <c r="E488" s="4">
        <f t="shared" si="143"/>
        <v>45.784509589746001</v>
      </c>
      <c r="F488" s="4">
        <f t="shared" si="144"/>
        <v>55.154241539073276</v>
      </c>
      <c r="G488" s="4">
        <f t="shared" si="145"/>
        <v>61.574157534872178</v>
      </c>
      <c r="H488" s="4">
        <f t="shared" si="146"/>
        <v>67.107229075023241</v>
      </c>
      <c r="I488" s="4">
        <f t="shared" si="147"/>
        <v>72.72372631085814</v>
      </c>
      <c r="J488" s="4">
        <f t="shared" si="148"/>
        <v>78.615244225037102</v>
      </c>
      <c r="K488" s="4">
        <f t="shared" si="149"/>
        <v>84.592398342730633</v>
      </c>
      <c r="L488" s="4">
        <f t="shared" si="150"/>
        <v>90.269468821862091</v>
      </c>
      <c r="M488" s="4">
        <f t="shared" si="151"/>
        <v>95.717705757493263</v>
      </c>
      <c r="N488" s="4">
        <f t="shared" si="152"/>
        <v>100.48776304525562</v>
      </c>
      <c r="O488" s="4">
        <f t="shared" si="153"/>
        <v>104.37070121759233</v>
      </c>
      <c r="P488" s="4">
        <f t="shared" si="154"/>
        <v>107.40161363675186</v>
      </c>
      <c r="Q488" s="4">
        <f t="shared" si="155"/>
        <v>109.67345328962286</v>
      </c>
      <c r="R488" s="4">
        <f t="shared" si="156"/>
        <v>111.31594166105361</v>
      </c>
      <c r="S488" s="4">
        <f t="shared" si="157"/>
        <v>112.44697611680303</v>
      </c>
      <c r="T488" s="4">
        <f t="shared" si="158"/>
        <v>113.15308310631754</v>
      </c>
      <c r="U488" s="4">
        <f t="shared" si="159"/>
        <v>113.51514332023753</v>
      </c>
      <c r="W488" s="5" t="str">
        <f>VLOOKUP(C488&amp;A488,Driver_elast!$A$2:$D$1161,4,FALSE)</f>
        <v>GDP</v>
      </c>
      <c r="X488" s="5">
        <v>1</v>
      </c>
      <c r="Y488" s="2">
        <f>SUMIFS('Growth rates'!D$4:D$999,'Growth rates'!$B$4:$B$999,Demands!$A488,'Growth rates'!$C$4:$C$999,$W488)</f>
        <v>1</v>
      </c>
      <c r="Z488" s="2">
        <f>SUMIFS('Growth rates'!E$4:E$999,'Growth rates'!$B$4:$B$999,Demands!$A488,'Growth rates'!$C$4:$C$999,$W488)</f>
        <v>1.0187904438068738</v>
      </c>
      <c r="AA488" s="2">
        <f>SUMIFS('Growth rates'!F$4:F$999,'Growth rates'!$B$4:$B$999,Demands!$A488,'Growth rates'!$C$4:$C$999,$W488)</f>
        <v>1.1982167824832974</v>
      </c>
      <c r="AB488" s="2">
        <f>SUMIFS('Growth rates'!G$4:G$999,'Growth rates'!$B$4:$B$999,Demands!$A488,'Growth rates'!$C$4:$C$999,$W488)</f>
        <v>1.3206827957809695</v>
      </c>
      <c r="AC488" s="2">
        <f>SUMIFS('Growth rates'!H$4:H$999,'Growth rates'!$B$4:$B$999,Demands!$A488,'Growth rates'!$C$4:$C$999,$W488)</f>
        <v>1.4270511613171655</v>
      </c>
      <c r="AD488" s="2">
        <f>SUMIFS('Growth rates'!I$4:I$999,'Growth rates'!$B$4:$B$999,Demands!$A488,'Growth rates'!$C$4:$C$999,$W488)</f>
        <v>1.5363675445053975</v>
      </c>
      <c r="AE488" s="2">
        <f>SUMIFS('Growth rates'!J$4:J$999,'Growth rates'!$B$4:$B$999,Demands!$A488,'Growth rates'!$C$4:$C$999,$W488)</f>
        <v>1.6527517080530509</v>
      </c>
      <c r="AF488" s="2">
        <f>SUMIFS('Growth rates'!K$4:K$999,'Growth rates'!$B$4:$B$999,Demands!$A488,'Growth rates'!$C$4:$C$999,$W488)</f>
        <v>1.7728521605196346</v>
      </c>
      <c r="AG488" s="2">
        <f>SUMIFS('Growth rates'!L$4:L$999,'Growth rates'!$B$4:$B$999,Demands!$A488,'Growth rates'!$C$4:$C$999,$W488)</f>
        <v>1.8891385823055631</v>
      </c>
      <c r="AH488" s="2">
        <f>SUMIFS('Growth rates'!M$4:M$999,'Growth rates'!$B$4:$B$999,Demands!$A488,'Growth rates'!$C$4:$C$999,$W488)</f>
        <v>2.0031580258114761</v>
      </c>
      <c r="AI488" s="2">
        <f>SUMIFS('Growth rates'!N$4:N$999,'Growth rates'!$B$4:$B$999,Demands!$A488,'Growth rates'!$C$4:$C$999,$W488)</f>
        <v>2.1140765331026543</v>
      </c>
      <c r="AJ488" s="2">
        <f>SUMIFS('Growth rates'!O$4:O$999,'Growth rates'!$B$4:$B$999,Demands!$A488,'Growth rates'!$C$4:$C$999,$W488)</f>
        <v>2.2161888229583924</v>
      </c>
      <c r="AK488" s="2">
        <f>SUMIFS('Growth rates'!P$4:P$999,'Growth rates'!$B$4:$B$999,Demands!$A488,'Growth rates'!$C$4:$C$999,$W488)</f>
        <v>2.3081286126879061</v>
      </c>
      <c r="AL488" s="2">
        <f>SUMIFS('Growth rates'!Q$4:Q$999,'Growth rates'!$B$4:$B$999,Demands!$A488,'Growth rates'!$C$4:$C$999,$W488)</f>
        <v>2.3895007312975554</v>
      </c>
      <c r="AM488" s="2">
        <f>SUMIFS('Growth rates'!R$4:R$999,'Growth rates'!$B$4:$B$999,Demands!$A488,'Growth rates'!$C$4:$C$999,$W488)</f>
        <v>2.461071873574205</v>
      </c>
      <c r="AN488" s="2">
        <f>SUMIFS('Growth rates'!S$4:S$999,'Growth rates'!$B$4:$B$999,Demands!$A488,'Growth rates'!$C$4:$C$999,$W488)</f>
        <v>2.5235866635843331</v>
      </c>
      <c r="AO488" s="2">
        <f>SUMIFS('Growth rates'!T$4:T$999,'Growth rates'!$B$4:$B$999,Demands!$A488,'Growth rates'!$C$4:$C$999,$W488)</f>
        <v>2.5764092543833814</v>
      </c>
      <c r="AP488" s="2">
        <f>SUMIFS('Growth rates'!U$4:U$999,'Growth rates'!$B$4:$B$999,Demands!$A488,'Growth rates'!$C$4:$C$999,$W488)</f>
        <v>2.6176284266842829</v>
      </c>
      <c r="AR488">
        <f>VLOOKUP(C488&amp;A488,Driver_elast!$A$2:$E$1161,5,FALSE)</f>
        <v>1.189775</v>
      </c>
      <c r="AS488">
        <f t="shared" si="160"/>
        <v>1</v>
      </c>
      <c r="AT488">
        <f t="shared" si="161"/>
        <v>0.2</v>
      </c>
      <c r="AV488" s="2" cm="1">
        <f t="array" ref="AV488">TREND($AR488:$AS488,$AR$3:$AS$3,AV$1)</f>
        <v>1.1897750000000009</v>
      </c>
      <c r="AW488" s="2" cm="1">
        <f t="array" ref="AW488">TREND($AR488:$AS488,$AR$3:$AS$3,AW$1)</f>
        <v>1.1851463414634154</v>
      </c>
      <c r="AX488" s="2" cm="1">
        <f t="array" ref="AX488">TREND($AR488:$AS488,$AR$3:$AS$3,AX$1)</f>
        <v>1.1620030487804875</v>
      </c>
      <c r="AY488" s="2" cm="1">
        <f t="array" ref="AY488">TREND($AR488:$AS488,$AR$3:$AS$3,AY$1)</f>
        <v>1.1388597560975615</v>
      </c>
      <c r="AZ488" s="2" cm="1">
        <f t="array" ref="AZ488">TREND($AR488:$AS488,$AR$3:$AS$3,AZ$1)</f>
        <v>1.1157164634146355</v>
      </c>
      <c r="BA488" s="2" cm="1">
        <f t="array" ref="BA488">TREND($AR488:$AS488,$AR$3:$AS$3,BA$1)</f>
        <v>1.0925731707317077</v>
      </c>
      <c r="BB488" s="2" cm="1">
        <f t="array" ref="BB488">TREND($AR488:$AS488,$AR$3:$AS$3,BB$1)</f>
        <v>1.0694298780487816</v>
      </c>
      <c r="BC488" s="2" cm="1">
        <f t="array" ref="BC488">TREND($AR488:$AS488,$AR$3:$AS$3,BC$1)</f>
        <v>1.0462865853658538</v>
      </c>
      <c r="BD488" s="2" cm="1">
        <f t="array" ref="BD488">TREND($AR488:$AS488,$AR$3:$AS$3,BD$1)</f>
        <v>1.0231432926829278</v>
      </c>
      <c r="BE488" s="2" cm="1">
        <f t="array" ref="BE488">TREND($AR488:$AS488,$AR$3:$AS$3,BE$1)</f>
        <v>1</v>
      </c>
      <c r="BF488" s="20" cm="1">
        <f t="array" ref="BF488">TREND($AS488:$AT488,$AS$3:$AT$3,BF$1)</f>
        <v>0.90000000000000568</v>
      </c>
      <c r="BG488" s="20" cm="1">
        <f t="array" ref="BG488">TREND($AS488:$AT488,$AS$3:$AT$3,BG$1)</f>
        <v>0.80000000000000426</v>
      </c>
      <c r="BH488" s="20" cm="1">
        <f t="array" ref="BH488">TREND($AS488:$AT488,$AS$3:$AT$3,BH$1)</f>
        <v>0.70000000000000284</v>
      </c>
      <c r="BI488" s="20" cm="1">
        <f t="array" ref="BI488">TREND($AS488:$AT488,$AS$3:$AT$3,BI$1)</f>
        <v>0.60000000000000142</v>
      </c>
      <c r="BJ488" s="20" cm="1">
        <f t="array" ref="BJ488">TREND($AS488:$AT488,$AS$3:$AT$3,BJ$1)</f>
        <v>0.5</v>
      </c>
      <c r="BK488" s="20" cm="1">
        <f t="array" ref="BK488">TREND($AS488:$AT488,$AS$3:$AT$3,BK$1)</f>
        <v>0.40000000000000568</v>
      </c>
      <c r="BL488" s="20" cm="1">
        <f t="array" ref="BL488">TREND($AS488:$AT488,$AS$3:$AT$3,BL$1)</f>
        <v>0.30000000000000426</v>
      </c>
      <c r="BM488" s="20" cm="1">
        <f t="array" ref="BM488">TREND($AS488:$AT488,$AS$3:$AT$3,BM$1)</f>
        <v>0.20000000000000284</v>
      </c>
    </row>
    <row r="489" spans="1:65" x14ac:dyDescent="0.35">
      <c r="A489" t="str">
        <f>IF(BYDem!B487="","\I:",BYDem!B487)</f>
        <v>EU_northwest</v>
      </c>
      <c r="B489" t="str">
        <f>BYDem!E487</f>
        <v>COT</v>
      </c>
      <c r="C489" t="str">
        <f t="shared" si="162"/>
        <v>COT</v>
      </c>
      <c r="D489" s="4">
        <f>SUMIFS(BYDem!$M$2:$M$2000,BYDem!$B$2:$B$2000,Demands!$A489,BYDem!$E$2:$E$2000,Demands!$B489)</f>
        <v>0</v>
      </c>
      <c r="E489" s="4">
        <f t="shared" si="143"/>
        <v>0</v>
      </c>
      <c r="F489" s="4">
        <f t="shared" si="144"/>
        <v>0</v>
      </c>
      <c r="G489" s="4">
        <f t="shared" si="145"/>
        <v>0</v>
      </c>
      <c r="H489" s="4">
        <f t="shared" si="146"/>
        <v>0</v>
      </c>
      <c r="I489" s="4">
        <f t="shared" si="147"/>
        <v>0</v>
      </c>
      <c r="J489" s="4">
        <f t="shared" si="148"/>
        <v>0</v>
      </c>
      <c r="K489" s="4">
        <f t="shared" si="149"/>
        <v>0</v>
      </c>
      <c r="L489" s="4">
        <f t="shared" si="150"/>
        <v>0</v>
      </c>
      <c r="M489" s="4">
        <f t="shared" si="151"/>
        <v>0</v>
      </c>
      <c r="N489" s="4">
        <f t="shared" si="152"/>
        <v>0</v>
      </c>
      <c r="O489" s="4">
        <f t="shared" si="153"/>
        <v>0</v>
      </c>
      <c r="P489" s="4">
        <f t="shared" si="154"/>
        <v>0</v>
      </c>
      <c r="Q489" s="4">
        <f t="shared" si="155"/>
        <v>0</v>
      </c>
      <c r="R489" s="4">
        <f t="shared" si="156"/>
        <v>0</v>
      </c>
      <c r="S489" s="4">
        <f t="shared" si="157"/>
        <v>0</v>
      </c>
      <c r="T489" s="4">
        <f t="shared" si="158"/>
        <v>0</v>
      </c>
      <c r="U489" s="4">
        <f t="shared" si="159"/>
        <v>0</v>
      </c>
      <c r="W489" s="5" t="str">
        <f>VLOOKUP(C489&amp;A489,Driver_elast!$A$2:$D$1161,4,FALSE)</f>
        <v>GDPSER</v>
      </c>
      <c r="X489" s="5">
        <v>1</v>
      </c>
      <c r="Y489" s="2">
        <f>SUMIFS('Growth rates'!D$4:D$999,'Growth rates'!$B$4:$B$999,Demands!$A489,'Growth rates'!$C$4:$C$999,$W489)</f>
        <v>1</v>
      </c>
      <c r="Z489" s="2">
        <f>SUMIFS('Growth rates'!E$4:E$999,'Growth rates'!$B$4:$B$999,Demands!$A489,'Growth rates'!$C$4:$C$999,$W489)</f>
        <v>1.016773840437508</v>
      </c>
      <c r="AA489" s="2">
        <f>SUMIFS('Growth rates'!F$4:F$999,'Growth rates'!$B$4:$B$999,Demands!$A489,'Growth rates'!$C$4:$C$999,$W489)</f>
        <v>1.1808533851539542</v>
      </c>
      <c r="AB489" s="2">
        <f>SUMIFS('Growth rates'!G$4:G$999,'Growth rates'!$B$4:$B$999,Demands!$A489,'Growth rates'!$C$4:$C$999,$W489)</f>
        <v>1.2922329994201172</v>
      </c>
      <c r="AC489" s="2">
        <f>SUMIFS('Growth rates'!H$4:H$999,'Growth rates'!$B$4:$B$999,Demands!$A489,'Growth rates'!$C$4:$C$999,$W489)</f>
        <v>1.3857822393336241</v>
      </c>
      <c r="AD489" s="2">
        <f>SUMIFS('Growth rates'!I$4:I$999,'Growth rates'!$B$4:$B$999,Demands!$A489,'Growth rates'!$C$4:$C$999,$W489)</f>
        <v>1.4794609550917306</v>
      </c>
      <c r="AE489" s="2">
        <f>SUMIFS('Growth rates'!J$4:J$999,'Growth rates'!$B$4:$B$999,Demands!$A489,'Growth rates'!$C$4:$C$999,$W489)</f>
        <v>1.5770578385056364</v>
      </c>
      <c r="AF489" s="2">
        <f>SUMIFS('Growth rates'!K$4:K$999,'Growth rates'!$B$4:$B$999,Demands!$A489,'Growth rates'!$C$4:$C$999,$W489)</f>
        <v>1.6761856557823416</v>
      </c>
      <c r="AG489" s="2">
        <f>SUMIFS('Growth rates'!L$4:L$999,'Growth rates'!$B$4:$B$999,Demands!$A489,'Growth rates'!$C$4:$C$999,$W489)</f>
        <v>1.7709173526338755</v>
      </c>
      <c r="AH489" s="2">
        <f>SUMIFS('Growth rates'!M$4:M$999,'Growth rates'!$B$4:$B$999,Demands!$A489,'Growth rates'!$C$4:$C$999,$W489)</f>
        <v>1.8630350415971602</v>
      </c>
      <c r="AI489" s="2">
        <f>SUMIFS('Growth rates'!N$4:N$999,'Growth rates'!$B$4:$B$999,Demands!$A489,'Growth rates'!$C$4:$C$999,$W489)</f>
        <v>1.9519670452940816</v>
      </c>
      <c r="AJ489" s="2">
        <f>SUMIFS('Growth rates'!O$4:O$999,'Growth rates'!$B$4:$B$999,Demands!$A489,'Growth rates'!$C$4:$C$999,$W489)</f>
        <v>2.032639605739754</v>
      </c>
      <c r="AK489" s="2">
        <f>SUMIFS('Growth rates'!P$4:P$999,'Growth rates'!$B$4:$B$999,Demands!$A489,'Growth rates'!$C$4:$C$999,$W489)</f>
        <v>2.103842021876662</v>
      </c>
      <c r="AL489" s="2">
        <f>SUMIFS('Growth rates'!Q$4:Q$999,'Growth rates'!$B$4:$B$999,Demands!$A489,'Growth rates'!$C$4:$C$999,$W489)</f>
        <v>2.1650360677291931</v>
      </c>
      <c r="AM489" s="2">
        <f>SUMIFS('Growth rates'!R$4:R$999,'Growth rates'!$B$4:$B$999,Demands!$A489,'Growth rates'!$C$4:$C$999,$W489)</f>
        <v>2.2167561315057336</v>
      </c>
      <c r="AN489" s="2">
        <f>SUMIFS('Growth rates'!S$4:S$999,'Growth rates'!$B$4:$B$999,Demands!$A489,'Growth rates'!$C$4:$C$999,$W489)</f>
        <v>2.2597134704138191</v>
      </c>
      <c r="AO489" s="2">
        <f>SUMIFS('Growth rates'!T$4:T$999,'Growth rates'!$B$4:$B$999,Demands!$A489,'Growth rates'!$C$4:$C$999,$W489)</f>
        <v>2.2935691127151654</v>
      </c>
      <c r="AP489" s="2">
        <f>SUMIFS('Growth rates'!U$4:U$999,'Growth rates'!$B$4:$B$999,Demands!$A489,'Growth rates'!$C$4:$C$999,$W489)</f>
        <v>2.316900341953045</v>
      </c>
      <c r="AR489">
        <f>VLOOKUP(C489&amp;A489,Driver_elast!$A$2:$E$1161,5,FALSE)</f>
        <v>0.69597500000000001</v>
      </c>
      <c r="AS489">
        <f t="shared" si="160"/>
        <v>0.69597500000000001</v>
      </c>
      <c r="AT489">
        <f t="shared" si="161"/>
        <v>0.13919500000000001</v>
      </c>
      <c r="AV489" s="2" cm="1">
        <f t="array" ref="AV489">TREND($AR489:$AS489,$AR$3:$AS$3,AV$1)</f>
        <v>0.69597500000000001</v>
      </c>
      <c r="AW489" s="2" cm="1">
        <f t="array" ref="AW489">TREND($AR489:$AS489,$AR$3:$AS$3,AW$1)</f>
        <v>0.69597500000000001</v>
      </c>
      <c r="AX489" s="2" cm="1">
        <f t="array" ref="AX489">TREND($AR489:$AS489,$AR$3:$AS$3,AX$1)</f>
        <v>0.69597500000000001</v>
      </c>
      <c r="AY489" s="2" cm="1">
        <f t="array" ref="AY489">TREND($AR489:$AS489,$AR$3:$AS$3,AY$1)</f>
        <v>0.69597500000000001</v>
      </c>
      <c r="AZ489" s="2" cm="1">
        <f t="array" ref="AZ489">TREND($AR489:$AS489,$AR$3:$AS$3,AZ$1)</f>
        <v>0.69597500000000001</v>
      </c>
      <c r="BA489" s="2" cm="1">
        <f t="array" ref="BA489">TREND($AR489:$AS489,$AR$3:$AS$3,BA$1)</f>
        <v>0.69597500000000001</v>
      </c>
      <c r="BB489" s="2" cm="1">
        <f t="array" ref="BB489">TREND($AR489:$AS489,$AR$3:$AS$3,BB$1)</f>
        <v>0.69597500000000001</v>
      </c>
      <c r="BC489" s="2" cm="1">
        <f t="array" ref="BC489">TREND($AR489:$AS489,$AR$3:$AS$3,BC$1)</f>
        <v>0.69597500000000001</v>
      </c>
      <c r="BD489" s="2" cm="1">
        <f t="array" ref="BD489">TREND($AR489:$AS489,$AR$3:$AS$3,BD$1)</f>
        <v>0.69597500000000001</v>
      </c>
      <c r="BE489" s="2" cm="1">
        <f t="array" ref="BE489">TREND($AR489:$AS489,$AR$3:$AS$3,BE$1)</f>
        <v>0.69597500000000001</v>
      </c>
      <c r="BF489" s="20" cm="1">
        <f t="array" ref="BF489">TREND($AS489:$AT489,$AS$3:$AT$3,BF$1)</f>
        <v>0.6263774999999967</v>
      </c>
      <c r="BG489" s="20" cm="1">
        <f t="array" ref="BG489">TREND($AS489:$AT489,$AS$3:$AT$3,BG$1)</f>
        <v>0.55677999999999983</v>
      </c>
      <c r="BH489" s="20" cm="1">
        <f t="array" ref="BH489">TREND($AS489:$AT489,$AS$3:$AT$3,BH$1)</f>
        <v>0.48718249999999941</v>
      </c>
      <c r="BI489" s="20" cm="1">
        <f t="array" ref="BI489">TREND($AS489:$AT489,$AS$3:$AT$3,BI$1)</f>
        <v>0.41758499999999898</v>
      </c>
      <c r="BJ489" s="20" cm="1">
        <f t="array" ref="BJ489">TREND($AS489:$AT489,$AS$3:$AT$3,BJ$1)</f>
        <v>0.34798749999999856</v>
      </c>
      <c r="BK489" s="20" cm="1">
        <f t="array" ref="BK489">TREND($AS489:$AT489,$AS$3:$AT$3,BK$1)</f>
        <v>0.27838999999999814</v>
      </c>
      <c r="BL489" s="20" cm="1">
        <f t="array" ref="BL489">TREND($AS489:$AT489,$AS$3:$AT$3,BL$1)</f>
        <v>0.20879249999999772</v>
      </c>
      <c r="BM489" s="20" cm="1">
        <f t="array" ref="BM489">TREND($AS489:$AT489,$AS$3:$AT$3,BM$1)</f>
        <v>0.13919499999999729</v>
      </c>
    </row>
    <row r="490" spans="1:65" x14ac:dyDescent="0.35">
      <c r="A490" t="str">
        <f>IF(BYDem!B488="","\I:",BYDem!B488)</f>
        <v>EU_northwest</v>
      </c>
      <c r="B490" t="str">
        <f>BYDem!E488</f>
        <v>CRF</v>
      </c>
      <c r="C490" t="str">
        <f t="shared" si="162"/>
        <v>CRF</v>
      </c>
      <c r="D490" s="4">
        <f>SUMIFS(BYDem!$M$2:$M$2000,BYDem!$B$2:$B$2000,Demands!$A490,BYDem!$E$2:$E$2000,Demands!$B490)</f>
        <v>59.277078546929999</v>
      </c>
      <c r="E490" s="4">
        <f t="shared" si="143"/>
        <v>59.48845802890159</v>
      </c>
      <c r="F490" s="4">
        <f t="shared" si="144"/>
        <v>61.476717429561106</v>
      </c>
      <c r="G490" s="4">
        <f t="shared" si="145"/>
        <v>62.669139078864482</v>
      </c>
      <c r="H490" s="4">
        <f t="shared" si="146"/>
        <v>63.627009349195376</v>
      </c>
      <c r="I490" s="4">
        <f t="shared" si="147"/>
        <v>64.551976313019892</v>
      </c>
      <c r="J490" s="4">
        <f t="shared" si="148"/>
        <v>65.47997488658612</v>
      </c>
      <c r="K490" s="4">
        <f t="shared" si="149"/>
        <v>66.382968197440206</v>
      </c>
      <c r="L490" s="4">
        <f t="shared" si="150"/>
        <v>67.209295597186042</v>
      </c>
      <c r="M490" s="4">
        <f t="shared" si="151"/>
        <v>67.979105410410838</v>
      </c>
      <c r="N490" s="4">
        <f t="shared" si="152"/>
        <v>68.62200886516672</v>
      </c>
      <c r="O490" s="4">
        <f t="shared" si="153"/>
        <v>69.125219399949884</v>
      </c>
      <c r="P490" s="4">
        <f t="shared" si="154"/>
        <v>69.506171444523119</v>
      </c>
      <c r="Q490" s="4">
        <f t="shared" si="155"/>
        <v>69.785187526827755</v>
      </c>
      <c r="R490" s="4">
        <f t="shared" si="156"/>
        <v>69.983524204974088</v>
      </c>
      <c r="S490" s="4">
        <f t="shared" si="157"/>
        <v>70.118468111893364</v>
      </c>
      <c r="T490" s="4">
        <f t="shared" si="158"/>
        <v>70.202027287952816</v>
      </c>
      <c r="U490" s="4">
        <f t="shared" si="159"/>
        <v>70.2446560838696</v>
      </c>
      <c r="W490" s="5" t="str">
        <f>VLOOKUP(C490&amp;A490,Driver_elast!$A$2:$D$1161,4,FALSE)</f>
        <v>GDP</v>
      </c>
      <c r="X490" s="5">
        <v>1</v>
      </c>
      <c r="Y490" s="2">
        <f>SUMIFS('Growth rates'!D$4:D$999,'Growth rates'!$B$4:$B$999,Demands!$A490,'Growth rates'!$C$4:$C$999,$W490)</f>
        <v>1</v>
      </c>
      <c r="Z490" s="2">
        <f>SUMIFS('Growth rates'!E$4:E$999,'Growth rates'!$B$4:$B$999,Demands!$A490,'Growth rates'!$C$4:$C$999,$W490)</f>
        <v>1.0187904438068738</v>
      </c>
      <c r="AA490" s="2">
        <f>SUMIFS('Growth rates'!F$4:F$999,'Growth rates'!$B$4:$B$999,Demands!$A490,'Growth rates'!$C$4:$C$999,$W490)</f>
        <v>1.1982167824832974</v>
      </c>
      <c r="AB490" s="2">
        <f>SUMIFS('Growth rates'!G$4:G$999,'Growth rates'!$B$4:$B$999,Demands!$A490,'Growth rates'!$C$4:$C$999,$W490)</f>
        <v>1.3206827957809695</v>
      </c>
      <c r="AC490" s="2">
        <f>SUMIFS('Growth rates'!H$4:H$999,'Growth rates'!$B$4:$B$999,Demands!$A490,'Growth rates'!$C$4:$C$999,$W490)</f>
        <v>1.4270511613171655</v>
      </c>
      <c r="AD490" s="2">
        <f>SUMIFS('Growth rates'!I$4:I$999,'Growth rates'!$B$4:$B$999,Demands!$A490,'Growth rates'!$C$4:$C$999,$W490)</f>
        <v>1.5363675445053975</v>
      </c>
      <c r="AE490" s="2">
        <f>SUMIFS('Growth rates'!J$4:J$999,'Growth rates'!$B$4:$B$999,Demands!$A490,'Growth rates'!$C$4:$C$999,$W490)</f>
        <v>1.6527517080530509</v>
      </c>
      <c r="AF490" s="2">
        <f>SUMIFS('Growth rates'!K$4:K$999,'Growth rates'!$B$4:$B$999,Demands!$A490,'Growth rates'!$C$4:$C$999,$W490)</f>
        <v>1.7728521605196346</v>
      </c>
      <c r="AG490" s="2">
        <f>SUMIFS('Growth rates'!L$4:L$999,'Growth rates'!$B$4:$B$999,Demands!$A490,'Growth rates'!$C$4:$C$999,$W490)</f>
        <v>1.8891385823055631</v>
      </c>
      <c r="AH490" s="2">
        <f>SUMIFS('Growth rates'!M$4:M$999,'Growth rates'!$B$4:$B$999,Demands!$A490,'Growth rates'!$C$4:$C$999,$W490)</f>
        <v>2.0031580258114761</v>
      </c>
      <c r="AI490" s="2">
        <f>SUMIFS('Growth rates'!N$4:N$999,'Growth rates'!$B$4:$B$999,Demands!$A490,'Growth rates'!$C$4:$C$999,$W490)</f>
        <v>2.1140765331026543</v>
      </c>
      <c r="AJ490" s="2">
        <f>SUMIFS('Growth rates'!O$4:O$999,'Growth rates'!$B$4:$B$999,Demands!$A490,'Growth rates'!$C$4:$C$999,$W490)</f>
        <v>2.2161888229583924</v>
      </c>
      <c r="AK490" s="2">
        <f>SUMIFS('Growth rates'!P$4:P$999,'Growth rates'!$B$4:$B$999,Demands!$A490,'Growth rates'!$C$4:$C$999,$W490)</f>
        <v>2.3081286126879061</v>
      </c>
      <c r="AL490" s="2">
        <f>SUMIFS('Growth rates'!Q$4:Q$999,'Growth rates'!$B$4:$B$999,Demands!$A490,'Growth rates'!$C$4:$C$999,$W490)</f>
        <v>2.3895007312975554</v>
      </c>
      <c r="AM490" s="2">
        <f>SUMIFS('Growth rates'!R$4:R$999,'Growth rates'!$B$4:$B$999,Demands!$A490,'Growth rates'!$C$4:$C$999,$W490)</f>
        <v>2.461071873574205</v>
      </c>
      <c r="AN490" s="2">
        <f>SUMIFS('Growth rates'!S$4:S$999,'Growth rates'!$B$4:$B$999,Demands!$A490,'Growth rates'!$C$4:$C$999,$W490)</f>
        <v>2.5235866635843331</v>
      </c>
      <c r="AO490" s="2">
        <f>SUMIFS('Growth rates'!T$4:T$999,'Growth rates'!$B$4:$B$999,Demands!$A490,'Growth rates'!$C$4:$C$999,$W490)</f>
        <v>2.5764092543833814</v>
      </c>
      <c r="AP490" s="2">
        <f>SUMIFS('Growth rates'!U$4:U$999,'Growth rates'!$B$4:$B$999,Demands!$A490,'Growth rates'!$C$4:$C$999,$W490)</f>
        <v>2.6176284266842829</v>
      </c>
      <c r="AR490">
        <f>VLOOKUP(C490&amp;A490,Driver_elast!$A$2:$E$1161,5,FALSE)</f>
        <v>0.189775</v>
      </c>
      <c r="AS490">
        <f t="shared" si="160"/>
        <v>0.189775</v>
      </c>
      <c r="AT490">
        <f t="shared" si="161"/>
        <v>3.7955000000000003E-2</v>
      </c>
      <c r="AV490" s="2" cm="1">
        <f t="array" ref="AV490">TREND($AR490:$AS490,$AR$3:$AS$3,AV$1)</f>
        <v>0.189775</v>
      </c>
      <c r="AW490" s="2" cm="1">
        <f t="array" ref="AW490">TREND($AR490:$AS490,$AR$3:$AS$3,AW$1)</f>
        <v>0.189775</v>
      </c>
      <c r="AX490" s="2" cm="1">
        <f t="array" ref="AX490">TREND($AR490:$AS490,$AR$3:$AS$3,AX$1)</f>
        <v>0.189775</v>
      </c>
      <c r="AY490" s="2" cm="1">
        <f t="array" ref="AY490">TREND($AR490:$AS490,$AR$3:$AS$3,AY$1)</f>
        <v>0.189775</v>
      </c>
      <c r="AZ490" s="2" cm="1">
        <f t="array" ref="AZ490">TREND($AR490:$AS490,$AR$3:$AS$3,AZ$1)</f>
        <v>0.189775</v>
      </c>
      <c r="BA490" s="2" cm="1">
        <f t="array" ref="BA490">TREND($AR490:$AS490,$AR$3:$AS$3,BA$1)</f>
        <v>0.189775</v>
      </c>
      <c r="BB490" s="2" cm="1">
        <f t="array" ref="BB490">TREND($AR490:$AS490,$AR$3:$AS$3,BB$1)</f>
        <v>0.189775</v>
      </c>
      <c r="BC490" s="2" cm="1">
        <f t="array" ref="BC490">TREND($AR490:$AS490,$AR$3:$AS$3,BC$1)</f>
        <v>0.189775</v>
      </c>
      <c r="BD490" s="2" cm="1">
        <f t="array" ref="BD490">TREND($AR490:$AS490,$AR$3:$AS$3,BD$1)</f>
        <v>0.189775</v>
      </c>
      <c r="BE490" s="2" cm="1">
        <f t="array" ref="BE490">TREND($AR490:$AS490,$AR$3:$AS$3,BE$1)</f>
        <v>0.189775</v>
      </c>
      <c r="BF490" s="20" cm="1">
        <f t="array" ref="BF490">TREND($AS490:$AT490,$AS$3:$AT$3,BF$1)</f>
        <v>0.17079750000000082</v>
      </c>
      <c r="BG490" s="20" cm="1">
        <f t="array" ref="BG490">TREND($AS490:$AT490,$AS$3:$AT$3,BG$1)</f>
        <v>0.15182000000000073</v>
      </c>
      <c r="BH490" s="20" cm="1">
        <f t="array" ref="BH490">TREND($AS490:$AT490,$AS$3:$AT$3,BH$1)</f>
        <v>0.13284250000000064</v>
      </c>
      <c r="BI490" s="20" cm="1">
        <f t="array" ref="BI490">TREND($AS490:$AT490,$AS$3:$AT$3,BI$1)</f>
        <v>0.11386500000000055</v>
      </c>
      <c r="BJ490" s="20" cm="1">
        <f t="array" ref="BJ490">TREND($AS490:$AT490,$AS$3:$AT$3,BJ$1)</f>
        <v>9.4887500000000458E-2</v>
      </c>
      <c r="BK490" s="20" cm="1">
        <f t="array" ref="BK490">TREND($AS490:$AT490,$AS$3:$AT$3,BK$1)</f>
        <v>7.5910000000001254E-2</v>
      </c>
      <c r="BL490" s="20" cm="1">
        <f t="array" ref="BL490">TREND($AS490:$AT490,$AS$3:$AT$3,BL$1)</f>
        <v>5.6932500000001163E-2</v>
      </c>
      <c r="BM490" s="20" cm="1">
        <f t="array" ref="BM490">TREND($AS490:$AT490,$AS$3:$AT$3,BM$1)</f>
        <v>3.7955000000001071E-2</v>
      </c>
    </row>
    <row r="491" spans="1:65" x14ac:dyDescent="0.35">
      <c r="A491" t="str">
        <f>IF(BYDem!B489="","\I:",BYDem!B489)</f>
        <v>EU_northwest</v>
      </c>
      <c r="B491" t="str">
        <f>BYDem!E489</f>
        <v>CSC</v>
      </c>
      <c r="C491" t="str">
        <f t="shared" si="162"/>
        <v>CSC</v>
      </c>
      <c r="D491" s="4">
        <f>SUMIFS(BYDem!$M$2:$M$2000,BYDem!$B$2:$B$2000,Demands!$A491,BYDem!$E$2:$E$2000,Demands!$B491)</f>
        <v>81.198650405278201</v>
      </c>
      <c r="E491" s="4">
        <f t="shared" si="143"/>
        <v>83.006897720032626</v>
      </c>
      <c r="F491" s="4">
        <f t="shared" si="144"/>
        <v>99.994136167075382</v>
      </c>
      <c r="G491" s="4">
        <f t="shared" si="145"/>
        <v>111.63338523208732</v>
      </c>
      <c r="H491" s="4">
        <f t="shared" si="146"/>
        <v>121.66479339887491</v>
      </c>
      <c r="I491" s="4">
        <f t="shared" si="147"/>
        <v>131.84745158998078</v>
      </c>
      <c r="J491" s="4">
        <f t="shared" si="148"/>
        <v>142.52871975906299</v>
      </c>
      <c r="K491" s="4">
        <f t="shared" si="149"/>
        <v>153.36524558297126</v>
      </c>
      <c r="L491" s="4">
        <f t="shared" si="150"/>
        <v>163.65772251093688</v>
      </c>
      <c r="M491" s="4">
        <f t="shared" si="151"/>
        <v>173.53532631455445</v>
      </c>
      <c r="N491" s="4">
        <f t="shared" si="152"/>
        <v>182.1833966106413</v>
      </c>
      <c r="O491" s="4">
        <f t="shared" si="153"/>
        <v>189.22312805283519</v>
      </c>
      <c r="P491" s="4">
        <f t="shared" si="154"/>
        <v>194.71814458637252</v>
      </c>
      <c r="Q491" s="4">
        <f t="shared" si="155"/>
        <v>198.83696912750972</v>
      </c>
      <c r="R491" s="4">
        <f t="shared" si="156"/>
        <v>201.81478554348442</v>
      </c>
      <c r="S491" s="4">
        <f t="shared" si="157"/>
        <v>203.86534068161899</v>
      </c>
      <c r="T491" s="4">
        <f t="shared" si="158"/>
        <v>205.14550620448301</v>
      </c>
      <c r="U491" s="4">
        <f t="shared" si="159"/>
        <v>205.8019180654955</v>
      </c>
      <c r="W491" s="5" t="str">
        <f>VLOOKUP(C491&amp;A491,Driver_elast!$A$2:$D$1161,4,FALSE)</f>
        <v>GDP</v>
      </c>
      <c r="X491" s="5">
        <v>1</v>
      </c>
      <c r="Y491" s="2">
        <f>SUMIFS('Growth rates'!D$4:D$999,'Growth rates'!$B$4:$B$999,Demands!$A491,'Growth rates'!$C$4:$C$999,$W491)</f>
        <v>1</v>
      </c>
      <c r="Z491" s="2">
        <f>SUMIFS('Growth rates'!E$4:E$999,'Growth rates'!$B$4:$B$999,Demands!$A491,'Growth rates'!$C$4:$C$999,$W491)</f>
        <v>1.0187904438068738</v>
      </c>
      <c r="AA491" s="2">
        <f>SUMIFS('Growth rates'!F$4:F$999,'Growth rates'!$B$4:$B$999,Demands!$A491,'Growth rates'!$C$4:$C$999,$W491)</f>
        <v>1.1982167824832974</v>
      </c>
      <c r="AB491" s="2">
        <f>SUMIFS('Growth rates'!G$4:G$999,'Growth rates'!$B$4:$B$999,Demands!$A491,'Growth rates'!$C$4:$C$999,$W491)</f>
        <v>1.3206827957809695</v>
      </c>
      <c r="AC491" s="2">
        <f>SUMIFS('Growth rates'!H$4:H$999,'Growth rates'!$B$4:$B$999,Demands!$A491,'Growth rates'!$C$4:$C$999,$W491)</f>
        <v>1.4270511613171655</v>
      </c>
      <c r="AD491" s="2">
        <f>SUMIFS('Growth rates'!I$4:I$999,'Growth rates'!$B$4:$B$999,Demands!$A491,'Growth rates'!$C$4:$C$999,$W491)</f>
        <v>1.5363675445053975</v>
      </c>
      <c r="AE491" s="2">
        <f>SUMIFS('Growth rates'!J$4:J$999,'Growth rates'!$B$4:$B$999,Demands!$A491,'Growth rates'!$C$4:$C$999,$W491)</f>
        <v>1.6527517080530509</v>
      </c>
      <c r="AF491" s="2">
        <f>SUMIFS('Growth rates'!K$4:K$999,'Growth rates'!$B$4:$B$999,Demands!$A491,'Growth rates'!$C$4:$C$999,$W491)</f>
        <v>1.7728521605196346</v>
      </c>
      <c r="AG491" s="2">
        <f>SUMIFS('Growth rates'!L$4:L$999,'Growth rates'!$B$4:$B$999,Demands!$A491,'Growth rates'!$C$4:$C$999,$W491)</f>
        <v>1.8891385823055631</v>
      </c>
      <c r="AH491" s="2">
        <f>SUMIFS('Growth rates'!M$4:M$999,'Growth rates'!$B$4:$B$999,Demands!$A491,'Growth rates'!$C$4:$C$999,$W491)</f>
        <v>2.0031580258114761</v>
      </c>
      <c r="AI491" s="2">
        <f>SUMIFS('Growth rates'!N$4:N$999,'Growth rates'!$B$4:$B$999,Demands!$A491,'Growth rates'!$C$4:$C$999,$W491)</f>
        <v>2.1140765331026543</v>
      </c>
      <c r="AJ491" s="2">
        <f>SUMIFS('Growth rates'!O$4:O$999,'Growth rates'!$B$4:$B$999,Demands!$A491,'Growth rates'!$C$4:$C$999,$W491)</f>
        <v>2.2161888229583924</v>
      </c>
      <c r="AK491" s="2">
        <f>SUMIFS('Growth rates'!P$4:P$999,'Growth rates'!$B$4:$B$999,Demands!$A491,'Growth rates'!$C$4:$C$999,$W491)</f>
        <v>2.3081286126879061</v>
      </c>
      <c r="AL491" s="2">
        <f>SUMIFS('Growth rates'!Q$4:Q$999,'Growth rates'!$B$4:$B$999,Demands!$A491,'Growth rates'!$C$4:$C$999,$W491)</f>
        <v>2.3895007312975554</v>
      </c>
      <c r="AM491" s="2">
        <f>SUMIFS('Growth rates'!R$4:R$999,'Growth rates'!$B$4:$B$999,Demands!$A491,'Growth rates'!$C$4:$C$999,$W491)</f>
        <v>2.461071873574205</v>
      </c>
      <c r="AN491" s="2">
        <f>SUMIFS('Growth rates'!S$4:S$999,'Growth rates'!$B$4:$B$999,Demands!$A491,'Growth rates'!$C$4:$C$999,$W491)</f>
        <v>2.5235866635843331</v>
      </c>
      <c r="AO491" s="2">
        <f>SUMIFS('Growth rates'!T$4:T$999,'Growth rates'!$B$4:$B$999,Demands!$A491,'Growth rates'!$C$4:$C$999,$W491)</f>
        <v>2.5764092543833814</v>
      </c>
      <c r="AP491" s="2">
        <f>SUMIFS('Growth rates'!U$4:U$999,'Growth rates'!$B$4:$B$999,Demands!$A491,'Growth rates'!$C$4:$C$999,$W491)</f>
        <v>2.6176284266842829</v>
      </c>
      <c r="AR491">
        <f>VLOOKUP(C491&amp;A491,Driver_elast!$A$2:$E$1161,5,FALSE)</f>
        <v>1.189775</v>
      </c>
      <c r="AS491">
        <f t="shared" si="160"/>
        <v>1</v>
      </c>
      <c r="AT491">
        <f t="shared" si="161"/>
        <v>0.2</v>
      </c>
      <c r="AV491" s="2" cm="1">
        <f t="array" ref="AV491">TREND($AR491:$AS491,$AR$3:$AS$3,AV$1)</f>
        <v>1.1897750000000009</v>
      </c>
      <c r="AW491" s="2" cm="1">
        <f t="array" ref="AW491">TREND($AR491:$AS491,$AR$3:$AS$3,AW$1)</f>
        <v>1.1851463414634154</v>
      </c>
      <c r="AX491" s="2" cm="1">
        <f t="array" ref="AX491">TREND($AR491:$AS491,$AR$3:$AS$3,AX$1)</f>
        <v>1.1620030487804875</v>
      </c>
      <c r="AY491" s="2" cm="1">
        <f t="array" ref="AY491">TREND($AR491:$AS491,$AR$3:$AS$3,AY$1)</f>
        <v>1.1388597560975615</v>
      </c>
      <c r="AZ491" s="2" cm="1">
        <f t="array" ref="AZ491">TREND($AR491:$AS491,$AR$3:$AS$3,AZ$1)</f>
        <v>1.1157164634146355</v>
      </c>
      <c r="BA491" s="2" cm="1">
        <f t="array" ref="BA491">TREND($AR491:$AS491,$AR$3:$AS$3,BA$1)</f>
        <v>1.0925731707317077</v>
      </c>
      <c r="BB491" s="2" cm="1">
        <f t="array" ref="BB491">TREND($AR491:$AS491,$AR$3:$AS$3,BB$1)</f>
        <v>1.0694298780487816</v>
      </c>
      <c r="BC491" s="2" cm="1">
        <f t="array" ref="BC491">TREND($AR491:$AS491,$AR$3:$AS$3,BC$1)</f>
        <v>1.0462865853658538</v>
      </c>
      <c r="BD491" s="2" cm="1">
        <f t="array" ref="BD491">TREND($AR491:$AS491,$AR$3:$AS$3,BD$1)</f>
        <v>1.0231432926829278</v>
      </c>
      <c r="BE491" s="2" cm="1">
        <f t="array" ref="BE491">TREND($AR491:$AS491,$AR$3:$AS$3,BE$1)</f>
        <v>1</v>
      </c>
      <c r="BF491" s="20" cm="1">
        <f t="array" ref="BF491">TREND($AS491:$AT491,$AS$3:$AT$3,BF$1)</f>
        <v>0.90000000000000568</v>
      </c>
      <c r="BG491" s="20" cm="1">
        <f t="array" ref="BG491">TREND($AS491:$AT491,$AS$3:$AT$3,BG$1)</f>
        <v>0.80000000000000426</v>
      </c>
      <c r="BH491" s="20" cm="1">
        <f t="array" ref="BH491">TREND($AS491:$AT491,$AS$3:$AT$3,BH$1)</f>
        <v>0.70000000000000284</v>
      </c>
      <c r="BI491" s="20" cm="1">
        <f t="array" ref="BI491">TREND($AS491:$AT491,$AS$3:$AT$3,BI$1)</f>
        <v>0.60000000000000142</v>
      </c>
      <c r="BJ491" s="20" cm="1">
        <f t="array" ref="BJ491">TREND($AS491:$AT491,$AS$3:$AT$3,BJ$1)</f>
        <v>0.5</v>
      </c>
      <c r="BK491" s="20" cm="1">
        <f t="array" ref="BK491">TREND($AS491:$AT491,$AS$3:$AT$3,BK$1)</f>
        <v>0.40000000000000568</v>
      </c>
      <c r="BL491" s="20" cm="1">
        <f t="array" ref="BL491">TREND($AS491:$AT491,$AS$3:$AT$3,BL$1)</f>
        <v>0.30000000000000426</v>
      </c>
      <c r="BM491" s="20" cm="1">
        <f t="array" ref="BM491">TREND($AS491:$AT491,$AS$3:$AT$3,BM$1)</f>
        <v>0.20000000000000284</v>
      </c>
    </row>
    <row r="492" spans="1:65" x14ac:dyDescent="0.35">
      <c r="A492" t="str">
        <f>IF(BYDem!B490="","\I:",BYDem!B490)</f>
        <v>EU_northwest</v>
      </c>
      <c r="B492" t="str">
        <f>BYDem!E490</f>
        <v>CSH</v>
      </c>
      <c r="C492" t="str">
        <f t="shared" si="162"/>
        <v>CSH</v>
      </c>
      <c r="D492" s="4">
        <f>SUMIFS(BYDem!$M$2:$M$2000,BYDem!$B$2:$B$2000,Demands!$A492,BYDem!$E$2:$E$2000,Demands!$B492)</f>
        <v>173.22808321118501</v>
      </c>
      <c r="E492" s="4">
        <f t="shared" si="143"/>
        <v>175.25037792672686</v>
      </c>
      <c r="F492" s="4">
        <f t="shared" si="144"/>
        <v>194.93298764312996</v>
      </c>
      <c r="G492" s="4">
        <f t="shared" si="145"/>
        <v>207.72941422502066</v>
      </c>
      <c r="H492" s="4">
        <f t="shared" si="146"/>
        <v>218.19566344905024</v>
      </c>
      <c r="I492" s="4">
        <f t="shared" si="147"/>
        <v>228.46129545526307</v>
      </c>
      <c r="J492" s="4">
        <f t="shared" si="148"/>
        <v>238.95040729640991</v>
      </c>
      <c r="K492" s="4">
        <f t="shared" si="149"/>
        <v>249.40360915198249</v>
      </c>
      <c r="L492" s="4">
        <f t="shared" si="150"/>
        <v>259.21362186824643</v>
      </c>
      <c r="M492" s="4">
        <f t="shared" si="151"/>
        <v>268.59779907907171</v>
      </c>
      <c r="N492" s="4">
        <f t="shared" si="152"/>
        <v>276.6289105258997</v>
      </c>
      <c r="O492" s="4">
        <f t="shared" si="153"/>
        <v>282.99444028508498</v>
      </c>
      <c r="P492" s="4">
        <f t="shared" si="154"/>
        <v>287.82395985899564</v>
      </c>
      <c r="Q492" s="4">
        <f t="shared" si="155"/>
        <v>291.3199312995157</v>
      </c>
      <c r="R492" s="4">
        <f t="shared" si="156"/>
        <v>293.7416726588848</v>
      </c>
      <c r="S492" s="4">
        <f t="shared" si="157"/>
        <v>295.32634196598985</v>
      </c>
      <c r="T492" s="4">
        <f t="shared" si="158"/>
        <v>296.25017771436063</v>
      </c>
      <c r="U492" s="4">
        <f t="shared" si="159"/>
        <v>296.66965460901275</v>
      </c>
      <c r="W492" s="5" t="str">
        <f>VLOOKUP(C492&amp;A492,Driver_elast!$A$2:$D$1161,4,FALSE)</f>
        <v>GDPSER</v>
      </c>
      <c r="X492" s="5">
        <v>1</v>
      </c>
      <c r="Y492" s="2">
        <f>SUMIFS('Growth rates'!D$4:D$999,'Growth rates'!$B$4:$B$999,Demands!$A492,'Growth rates'!$C$4:$C$999,$W492)</f>
        <v>1</v>
      </c>
      <c r="Z492" s="2">
        <f>SUMIFS('Growth rates'!E$4:E$999,'Growth rates'!$B$4:$B$999,Demands!$A492,'Growth rates'!$C$4:$C$999,$W492)</f>
        <v>1.016773840437508</v>
      </c>
      <c r="AA492" s="2">
        <f>SUMIFS('Growth rates'!F$4:F$999,'Growth rates'!$B$4:$B$999,Demands!$A492,'Growth rates'!$C$4:$C$999,$W492)</f>
        <v>1.1808533851539542</v>
      </c>
      <c r="AB492" s="2">
        <f>SUMIFS('Growth rates'!G$4:G$999,'Growth rates'!$B$4:$B$999,Demands!$A492,'Growth rates'!$C$4:$C$999,$W492)</f>
        <v>1.2922329994201172</v>
      </c>
      <c r="AC492" s="2">
        <f>SUMIFS('Growth rates'!H$4:H$999,'Growth rates'!$B$4:$B$999,Demands!$A492,'Growth rates'!$C$4:$C$999,$W492)</f>
        <v>1.3857822393336241</v>
      </c>
      <c r="AD492" s="2">
        <f>SUMIFS('Growth rates'!I$4:I$999,'Growth rates'!$B$4:$B$999,Demands!$A492,'Growth rates'!$C$4:$C$999,$W492)</f>
        <v>1.4794609550917306</v>
      </c>
      <c r="AE492" s="2">
        <f>SUMIFS('Growth rates'!J$4:J$999,'Growth rates'!$B$4:$B$999,Demands!$A492,'Growth rates'!$C$4:$C$999,$W492)</f>
        <v>1.5770578385056364</v>
      </c>
      <c r="AF492" s="2">
        <f>SUMIFS('Growth rates'!K$4:K$999,'Growth rates'!$B$4:$B$999,Demands!$A492,'Growth rates'!$C$4:$C$999,$W492)</f>
        <v>1.6761856557823416</v>
      </c>
      <c r="AG492" s="2">
        <f>SUMIFS('Growth rates'!L$4:L$999,'Growth rates'!$B$4:$B$999,Demands!$A492,'Growth rates'!$C$4:$C$999,$W492)</f>
        <v>1.7709173526338755</v>
      </c>
      <c r="AH492" s="2">
        <f>SUMIFS('Growth rates'!M$4:M$999,'Growth rates'!$B$4:$B$999,Demands!$A492,'Growth rates'!$C$4:$C$999,$W492)</f>
        <v>1.8630350415971602</v>
      </c>
      <c r="AI492" s="2">
        <f>SUMIFS('Growth rates'!N$4:N$999,'Growth rates'!$B$4:$B$999,Demands!$A492,'Growth rates'!$C$4:$C$999,$W492)</f>
        <v>1.9519670452940816</v>
      </c>
      <c r="AJ492" s="2">
        <f>SUMIFS('Growth rates'!O$4:O$999,'Growth rates'!$B$4:$B$999,Demands!$A492,'Growth rates'!$C$4:$C$999,$W492)</f>
        <v>2.032639605739754</v>
      </c>
      <c r="AK492" s="2">
        <f>SUMIFS('Growth rates'!P$4:P$999,'Growth rates'!$B$4:$B$999,Demands!$A492,'Growth rates'!$C$4:$C$999,$W492)</f>
        <v>2.103842021876662</v>
      </c>
      <c r="AL492" s="2">
        <f>SUMIFS('Growth rates'!Q$4:Q$999,'Growth rates'!$B$4:$B$999,Demands!$A492,'Growth rates'!$C$4:$C$999,$W492)</f>
        <v>2.1650360677291931</v>
      </c>
      <c r="AM492" s="2">
        <f>SUMIFS('Growth rates'!R$4:R$999,'Growth rates'!$B$4:$B$999,Demands!$A492,'Growth rates'!$C$4:$C$999,$W492)</f>
        <v>2.2167561315057336</v>
      </c>
      <c r="AN492" s="2">
        <f>SUMIFS('Growth rates'!S$4:S$999,'Growth rates'!$B$4:$B$999,Demands!$A492,'Growth rates'!$C$4:$C$999,$W492)</f>
        <v>2.2597134704138191</v>
      </c>
      <c r="AO492" s="2">
        <f>SUMIFS('Growth rates'!T$4:T$999,'Growth rates'!$B$4:$B$999,Demands!$A492,'Growth rates'!$C$4:$C$999,$W492)</f>
        <v>2.2935691127151654</v>
      </c>
      <c r="AP492" s="2">
        <f>SUMIFS('Growth rates'!U$4:U$999,'Growth rates'!$B$4:$B$999,Demands!$A492,'Growth rates'!$C$4:$C$999,$W492)</f>
        <v>2.316900341953045</v>
      </c>
      <c r="AR492">
        <f>VLOOKUP(C492&amp;A492,Driver_elast!$A$2:$E$1161,5,FALSE)</f>
        <v>0.69597500000000001</v>
      </c>
      <c r="AS492">
        <f t="shared" si="160"/>
        <v>0.69597500000000001</v>
      </c>
      <c r="AT492">
        <f t="shared" si="161"/>
        <v>0.13919500000000001</v>
      </c>
      <c r="AV492" s="2" cm="1">
        <f t="array" ref="AV492">TREND($AR492:$AS492,$AR$3:$AS$3,AV$1)</f>
        <v>0.69597500000000001</v>
      </c>
      <c r="AW492" s="2" cm="1">
        <f t="array" ref="AW492">TREND($AR492:$AS492,$AR$3:$AS$3,AW$1)</f>
        <v>0.69597500000000001</v>
      </c>
      <c r="AX492" s="2" cm="1">
        <f t="array" ref="AX492">TREND($AR492:$AS492,$AR$3:$AS$3,AX$1)</f>
        <v>0.69597500000000001</v>
      </c>
      <c r="AY492" s="2" cm="1">
        <f t="array" ref="AY492">TREND($AR492:$AS492,$AR$3:$AS$3,AY$1)</f>
        <v>0.69597500000000001</v>
      </c>
      <c r="AZ492" s="2" cm="1">
        <f t="array" ref="AZ492">TREND($AR492:$AS492,$AR$3:$AS$3,AZ$1)</f>
        <v>0.69597500000000001</v>
      </c>
      <c r="BA492" s="2" cm="1">
        <f t="array" ref="BA492">TREND($AR492:$AS492,$AR$3:$AS$3,BA$1)</f>
        <v>0.69597500000000001</v>
      </c>
      <c r="BB492" s="2" cm="1">
        <f t="array" ref="BB492">TREND($AR492:$AS492,$AR$3:$AS$3,BB$1)</f>
        <v>0.69597500000000001</v>
      </c>
      <c r="BC492" s="2" cm="1">
        <f t="array" ref="BC492">TREND($AR492:$AS492,$AR$3:$AS$3,BC$1)</f>
        <v>0.69597500000000001</v>
      </c>
      <c r="BD492" s="2" cm="1">
        <f t="array" ref="BD492">TREND($AR492:$AS492,$AR$3:$AS$3,BD$1)</f>
        <v>0.69597500000000001</v>
      </c>
      <c r="BE492" s="2" cm="1">
        <f t="array" ref="BE492">TREND($AR492:$AS492,$AR$3:$AS$3,BE$1)</f>
        <v>0.69597500000000001</v>
      </c>
      <c r="BF492" s="20" cm="1">
        <f t="array" ref="BF492">TREND($AS492:$AT492,$AS$3:$AT$3,BF$1)</f>
        <v>0.6263774999999967</v>
      </c>
      <c r="BG492" s="20" cm="1">
        <f t="array" ref="BG492">TREND($AS492:$AT492,$AS$3:$AT$3,BG$1)</f>
        <v>0.55677999999999983</v>
      </c>
      <c r="BH492" s="20" cm="1">
        <f t="array" ref="BH492">TREND($AS492:$AT492,$AS$3:$AT$3,BH$1)</f>
        <v>0.48718249999999941</v>
      </c>
      <c r="BI492" s="20" cm="1">
        <f t="array" ref="BI492">TREND($AS492:$AT492,$AS$3:$AT$3,BI$1)</f>
        <v>0.41758499999999898</v>
      </c>
      <c r="BJ492" s="20" cm="1">
        <f t="array" ref="BJ492">TREND($AS492:$AT492,$AS$3:$AT$3,BJ$1)</f>
        <v>0.34798749999999856</v>
      </c>
      <c r="BK492" s="20" cm="1">
        <f t="array" ref="BK492">TREND($AS492:$AT492,$AS$3:$AT$3,BK$1)</f>
        <v>0.27838999999999814</v>
      </c>
      <c r="BL492" s="20" cm="1">
        <f t="array" ref="BL492">TREND($AS492:$AT492,$AS$3:$AT$3,BL$1)</f>
        <v>0.20879249999999772</v>
      </c>
      <c r="BM492" s="20" cm="1">
        <f t="array" ref="BM492">TREND($AS492:$AT492,$AS$3:$AT$3,BM$1)</f>
        <v>0.13919499999999729</v>
      </c>
    </row>
    <row r="493" spans="1:65" x14ac:dyDescent="0.35">
      <c r="A493" t="str">
        <f>IF(BYDem!B491="","\I:",BYDem!B491)</f>
        <v>EU_northwest</v>
      </c>
      <c r="B493" t="str">
        <f>BYDem!E491</f>
        <v>ICH</v>
      </c>
      <c r="C493" t="str">
        <f t="shared" si="162"/>
        <v>ICH</v>
      </c>
      <c r="D493" s="4">
        <f>SUMIFS(BYDem!$M$2:$M$2000,BYDem!$B$2:$B$2000,Demands!$A493,BYDem!$E$2:$E$2000,Demands!$B493)</f>
        <v>470.22104543899002</v>
      </c>
      <c r="E493" s="4">
        <f t="shared" si="143"/>
        <v>475.02578131361554</v>
      </c>
      <c r="F493" s="4">
        <f t="shared" si="144"/>
        <v>520.51923747576984</v>
      </c>
      <c r="G493" s="4">
        <f t="shared" si="145"/>
        <v>549.44916763989488</v>
      </c>
      <c r="H493" s="4">
        <f t="shared" si="146"/>
        <v>573.51339396652554</v>
      </c>
      <c r="I493" s="4">
        <f t="shared" si="147"/>
        <v>597.40358894351607</v>
      </c>
      <c r="J493" s="4">
        <f t="shared" si="148"/>
        <v>622.01276147393696</v>
      </c>
      <c r="K493" s="4">
        <f t="shared" si="149"/>
        <v>646.59190480302027</v>
      </c>
      <c r="L493" s="4">
        <f t="shared" si="150"/>
        <v>669.65497747620486</v>
      </c>
      <c r="M493" s="4">
        <f t="shared" si="151"/>
        <v>691.63340508525323</v>
      </c>
      <c r="N493" s="4">
        <f t="shared" si="152"/>
        <v>710.37634416632795</v>
      </c>
      <c r="O493" s="4">
        <f t="shared" si="153"/>
        <v>725.30312670795763</v>
      </c>
      <c r="P493" s="4">
        <f t="shared" si="154"/>
        <v>736.75679901983233</v>
      </c>
      <c r="Q493" s="4">
        <f t="shared" si="155"/>
        <v>745.23144255378543</v>
      </c>
      <c r="R493" s="4">
        <f t="shared" si="156"/>
        <v>751.30051572624075</v>
      </c>
      <c r="S493" s="4">
        <f t="shared" si="157"/>
        <v>755.45160980465107</v>
      </c>
      <c r="T493" s="4">
        <f t="shared" si="158"/>
        <v>758.03125393955565</v>
      </c>
      <c r="U493" s="4">
        <f t="shared" si="159"/>
        <v>759.35021490339932</v>
      </c>
      <c r="W493" s="5" t="str">
        <f>VLOOKUP(C493&amp;A493,Driver_elast!$A$2:$D$1161,4,FALSE)</f>
        <v>GDP</v>
      </c>
      <c r="X493" s="5">
        <v>1</v>
      </c>
      <c r="Y493" s="2">
        <f>SUMIFS('Growth rates'!D$4:D$999,'Growth rates'!$B$4:$B$999,Demands!$A493,'Growth rates'!$C$4:$C$999,$W493)</f>
        <v>1</v>
      </c>
      <c r="Z493" s="2">
        <f>SUMIFS('Growth rates'!E$4:E$999,'Growth rates'!$B$4:$B$999,Demands!$A493,'Growth rates'!$C$4:$C$999,$W493)</f>
        <v>1.0187904438068738</v>
      </c>
      <c r="AA493" s="2">
        <f>SUMIFS('Growth rates'!F$4:F$999,'Growth rates'!$B$4:$B$999,Demands!$A493,'Growth rates'!$C$4:$C$999,$W493)</f>
        <v>1.1982167824832974</v>
      </c>
      <c r="AB493" s="2">
        <f>SUMIFS('Growth rates'!G$4:G$999,'Growth rates'!$B$4:$B$999,Demands!$A493,'Growth rates'!$C$4:$C$999,$W493)</f>
        <v>1.3206827957809695</v>
      </c>
      <c r="AC493" s="2">
        <f>SUMIFS('Growth rates'!H$4:H$999,'Growth rates'!$B$4:$B$999,Demands!$A493,'Growth rates'!$C$4:$C$999,$W493)</f>
        <v>1.4270511613171655</v>
      </c>
      <c r="AD493" s="2">
        <f>SUMIFS('Growth rates'!I$4:I$999,'Growth rates'!$B$4:$B$999,Demands!$A493,'Growth rates'!$C$4:$C$999,$W493)</f>
        <v>1.5363675445053975</v>
      </c>
      <c r="AE493" s="2">
        <f>SUMIFS('Growth rates'!J$4:J$999,'Growth rates'!$B$4:$B$999,Demands!$A493,'Growth rates'!$C$4:$C$999,$W493)</f>
        <v>1.6527517080530509</v>
      </c>
      <c r="AF493" s="2">
        <f>SUMIFS('Growth rates'!K$4:K$999,'Growth rates'!$B$4:$B$999,Demands!$A493,'Growth rates'!$C$4:$C$999,$W493)</f>
        <v>1.7728521605196346</v>
      </c>
      <c r="AG493" s="2">
        <f>SUMIFS('Growth rates'!L$4:L$999,'Growth rates'!$B$4:$B$999,Demands!$A493,'Growth rates'!$C$4:$C$999,$W493)</f>
        <v>1.8891385823055631</v>
      </c>
      <c r="AH493" s="2">
        <f>SUMIFS('Growth rates'!M$4:M$999,'Growth rates'!$B$4:$B$999,Demands!$A493,'Growth rates'!$C$4:$C$999,$W493)</f>
        <v>2.0031580258114761</v>
      </c>
      <c r="AI493" s="2">
        <f>SUMIFS('Growth rates'!N$4:N$999,'Growth rates'!$B$4:$B$999,Demands!$A493,'Growth rates'!$C$4:$C$999,$W493)</f>
        <v>2.1140765331026543</v>
      </c>
      <c r="AJ493" s="2">
        <f>SUMIFS('Growth rates'!O$4:O$999,'Growth rates'!$B$4:$B$999,Demands!$A493,'Growth rates'!$C$4:$C$999,$W493)</f>
        <v>2.2161888229583924</v>
      </c>
      <c r="AK493" s="2">
        <f>SUMIFS('Growth rates'!P$4:P$999,'Growth rates'!$B$4:$B$999,Demands!$A493,'Growth rates'!$C$4:$C$999,$W493)</f>
        <v>2.3081286126879061</v>
      </c>
      <c r="AL493" s="2">
        <f>SUMIFS('Growth rates'!Q$4:Q$999,'Growth rates'!$B$4:$B$999,Demands!$A493,'Growth rates'!$C$4:$C$999,$W493)</f>
        <v>2.3895007312975554</v>
      </c>
      <c r="AM493" s="2">
        <f>SUMIFS('Growth rates'!R$4:R$999,'Growth rates'!$B$4:$B$999,Demands!$A493,'Growth rates'!$C$4:$C$999,$W493)</f>
        <v>2.461071873574205</v>
      </c>
      <c r="AN493" s="2">
        <f>SUMIFS('Growth rates'!S$4:S$999,'Growth rates'!$B$4:$B$999,Demands!$A493,'Growth rates'!$C$4:$C$999,$W493)</f>
        <v>2.5235866635843331</v>
      </c>
      <c r="AO493" s="2">
        <f>SUMIFS('Growth rates'!T$4:T$999,'Growth rates'!$B$4:$B$999,Demands!$A493,'Growth rates'!$C$4:$C$999,$W493)</f>
        <v>2.5764092543833814</v>
      </c>
      <c r="AP493" s="2">
        <f>SUMIFS('Growth rates'!U$4:U$999,'Growth rates'!$B$4:$B$999,Demands!$A493,'Growth rates'!$C$4:$C$999,$W493)</f>
        <v>2.6176284266842829</v>
      </c>
      <c r="AR493">
        <f>VLOOKUP(C493&amp;A493,Driver_elast!$A$2:$E$1161,5,FALSE)</f>
        <v>0.54378899999999997</v>
      </c>
      <c r="AS493">
        <f t="shared" si="160"/>
        <v>0.54378899999999997</v>
      </c>
      <c r="AT493">
        <f t="shared" si="161"/>
        <v>0.10875779999999999</v>
      </c>
      <c r="AV493" s="2" cm="1">
        <f t="array" ref="AV493">TREND($AR493:$AS493,$AR$3:$AS$3,AV$1)</f>
        <v>0.54378899999999997</v>
      </c>
      <c r="AW493" s="2" cm="1">
        <f t="array" ref="AW493">TREND($AR493:$AS493,$AR$3:$AS$3,AW$1)</f>
        <v>0.54378899999999997</v>
      </c>
      <c r="AX493" s="2" cm="1">
        <f t="array" ref="AX493">TREND($AR493:$AS493,$AR$3:$AS$3,AX$1)</f>
        <v>0.54378899999999997</v>
      </c>
      <c r="AY493" s="2" cm="1">
        <f t="array" ref="AY493">TREND($AR493:$AS493,$AR$3:$AS$3,AY$1)</f>
        <v>0.54378899999999997</v>
      </c>
      <c r="AZ493" s="2" cm="1">
        <f t="array" ref="AZ493">TREND($AR493:$AS493,$AR$3:$AS$3,AZ$1)</f>
        <v>0.54378899999999997</v>
      </c>
      <c r="BA493" s="2" cm="1">
        <f t="array" ref="BA493">TREND($AR493:$AS493,$AR$3:$AS$3,BA$1)</f>
        <v>0.54378899999999997</v>
      </c>
      <c r="BB493" s="2" cm="1">
        <f t="array" ref="BB493">TREND($AR493:$AS493,$AR$3:$AS$3,BB$1)</f>
        <v>0.54378899999999997</v>
      </c>
      <c r="BC493" s="2" cm="1">
        <f t="array" ref="BC493">TREND($AR493:$AS493,$AR$3:$AS$3,BC$1)</f>
        <v>0.54378899999999997</v>
      </c>
      <c r="BD493" s="2" cm="1">
        <f t="array" ref="BD493">TREND($AR493:$AS493,$AR$3:$AS$3,BD$1)</f>
        <v>0.54378899999999997</v>
      </c>
      <c r="BE493" s="2" cm="1">
        <f t="array" ref="BE493">TREND($AR493:$AS493,$AR$3:$AS$3,BE$1)</f>
        <v>0.54378899999999997</v>
      </c>
      <c r="BF493" s="20" cm="1">
        <f t="array" ref="BF493">TREND($AS493:$AT493,$AS$3:$AT$3,BF$1)</f>
        <v>0.48941010000000063</v>
      </c>
      <c r="BG493" s="20" cm="1">
        <f t="array" ref="BG493">TREND($AS493:$AT493,$AS$3:$AT$3,BG$1)</f>
        <v>0.43503120000000095</v>
      </c>
      <c r="BH493" s="20" cm="1">
        <f t="array" ref="BH493">TREND($AS493:$AT493,$AS$3:$AT$3,BH$1)</f>
        <v>0.38065230000000128</v>
      </c>
      <c r="BI493" s="20" cm="1">
        <f t="array" ref="BI493">TREND($AS493:$AT493,$AS$3:$AT$3,BI$1)</f>
        <v>0.3262734000000016</v>
      </c>
      <c r="BJ493" s="20" cm="1">
        <f t="array" ref="BJ493">TREND($AS493:$AT493,$AS$3:$AT$3,BJ$1)</f>
        <v>0.27189450000000193</v>
      </c>
      <c r="BK493" s="20" cm="1">
        <f t="array" ref="BK493">TREND($AS493:$AT493,$AS$3:$AT$3,BK$1)</f>
        <v>0.21751560000000225</v>
      </c>
      <c r="BL493" s="20" cm="1">
        <f t="array" ref="BL493">TREND($AS493:$AT493,$AS$3:$AT$3,BL$1)</f>
        <v>0.16313670000000258</v>
      </c>
      <c r="BM493" s="20" cm="1">
        <f t="array" ref="BM493">TREND($AS493:$AT493,$AS$3:$AT$3,BM$1)</f>
        <v>0.1087578000000029</v>
      </c>
    </row>
    <row r="494" spans="1:65" x14ac:dyDescent="0.35">
      <c r="A494" t="str">
        <f>IF(BYDem!B492="","\I:",BYDem!B492)</f>
        <v>EU_northwest</v>
      </c>
      <c r="B494" t="str">
        <f>BYDem!E492</f>
        <v>ICH_Feedstock</v>
      </c>
      <c r="C494" t="str">
        <f t="shared" si="162"/>
        <v>ICH_Feedstock</v>
      </c>
      <c r="D494" s="4">
        <f>SUMIFS(BYDem!$M$2:$M$2000,BYDem!$B$2:$B$2000,Demands!$A494,BYDem!$E$2:$E$2000,Demands!$B494)</f>
        <v>813.23013601080004</v>
      </c>
      <c r="E494" s="4">
        <f t="shared" si="143"/>
        <v>821.53975134324401</v>
      </c>
      <c r="F494" s="4">
        <f t="shared" si="144"/>
        <v>900.21902336053688</v>
      </c>
      <c r="G494" s="4">
        <f t="shared" si="145"/>
        <v>950.25228169798584</v>
      </c>
      <c r="H494" s="4">
        <f t="shared" si="146"/>
        <v>991.87048283641104</v>
      </c>
      <c r="I494" s="4">
        <f t="shared" si="147"/>
        <v>1033.1877031074107</v>
      </c>
      <c r="J494" s="4">
        <f t="shared" si="148"/>
        <v>1075.7483688159045</v>
      </c>
      <c r="K494" s="4">
        <f t="shared" si="149"/>
        <v>1118.2571001166878</v>
      </c>
      <c r="L494" s="4">
        <f t="shared" si="150"/>
        <v>1158.1438425514739</v>
      </c>
      <c r="M494" s="4">
        <f t="shared" si="151"/>
        <v>1196.1547309350924</v>
      </c>
      <c r="N494" s="4">
        <f t="shared" si="152"/>
        <v>1228.5699599980846</v>
      </c>
      <c r="O494" s="4">
        <f t="shared" si="153"/>
        <v>1254.3852856077679</v>
      </c>
      <c r="P494" s="4">
        <f t="shared" si="154"/>
        <v>1274.1939938362843</v>
      </c>
      <c r="Q494" s="4">
        <f t="shared" si="155"/>
        <v>1288.8505805216498</v>
      </c>
      <c r="R494" s="4">
        <f t="shared" si="156"/>
        <v>1299.3468210650469</v>
      </c>
      <c r="S494" s="4">
        <f t="shared" si="157"/>
        <v>1306.5259867674831</v>
      </c>
      <c r="T494" s="4">
        <f t="shared" si="158"/>
        <v>1310.987387147233</v>
      </c>
      <c r="U494" s="4">
        <f t="shared" si="159"/>
        <v>1313.2684819949086</v>
      </c>
      <c r="W494" s="5" t="str">
        <f>VLOOKUP(C494&amp;A494,Driver_elast!$A$2:$D$1161,4,FALSE)</f>
        <v>GDP</v>
      </c>
      <c r="X494" s="5">
        <v>1</v>
      </c>
      <c r="Y494" s="2">
        <f>SUMIFS('Growth rates'!D$4:D$999,'Growth rates'!$B$4:$B$999,Demands!$A494,'Growth rates'!$C$4:$C$999,$W494)</f>
        <v>1</v>
      </c>
      <c r="Z494" s="2">
        <f>SUMIFS('Growth rates'!E$4:E$999,'Growth rates'!$B$4:$B$999,Demands!$A494,'Growth rates'!$C$4:$C$999,$W494)</f>
        <v>1.0187904438068738</v>
      </c>
      <c r="AA494" s="2">
        <f>SUMIFS('Growth rates'!F$4:F$999,'Growth rates'!$B$4:$B$999,Demands!$A494,'Growth rates'!$C$4:$C$999,$W494)</f>
        <v>1.1982167824832974</v>
      </c>
      <c r="AB494" s="2">
        <f>SUMIFS('Growth rates'!G$4:G$999,'Growth rates'!$B$4:$B$999,Demands!$A494,'Growth rates'!$C$4:$C$999,$W494)</f>
        <v>1.3206827957809695</v>
      </c>
      <c r="AC494" s="2">
        <f>SUMIFS('Growth rates'!H$4:H$999,'Growth rates'!$B$4:$B$999,Demands!$A494,'Growth rates'!$C$4:$C$999,$W494)</f>
        <v>1.4270511613171655</v>
      </c>
      <c r="AD494" s="2">
        <f>SUMIFS('Growth rates'!I$4:I$999,'Growth rates'!$B$4:$B$999,Demands!$A494,'Growth rates'!$C$4:$C$999,$W494)</f>
        <v>1.5363675445053975</v>
      </c>
      <c r="AE494" s="2">
        <f>SUMIFS('Growth rates'!J$4:J$999,'Growth rates'!$B$4:$B$999,Demands!$A494,'Growth rates'!$C$4:$C$999,$W494)</f>
        <v>1.6527517080530509</v>
      </c>
      <c r="AF494" s="2">
        <f>SUMIFS('Growth rates'!K$4:K$999,'Growth rates'!$B$4:$B$999,Demands!$A494,'Growth rates'!$C$4:$C$999,$W494)</f>
        <v>1.7728521605196346</v>
      </c>
      <c r="AG494" s="2">
        <f>SUMIFS('Growth rates'!L$4:L$999,'Growth rates'!$B$4:$B$999,Demands!$A494,'Growth rates'!$C$4:$C$999,$W494)</f>
        <v>1.8891385823055631</v>
      </c>
      <c r="AH494" s="2">
        <f>SUMIFS('Growth rates'!M$4:M$999,'Growth rates'!$B$4:$B$999,Demands!$A494,'Growth rates'!$C$4:$C$999,$W494)</f>
        <v>2.0031580258114761</v>
      </c>
      <c r="AI494" s="2">
        <f>SUMIFS('Growth rates'!N$4:N$999,'Growth rates'!$B$4:$B$999,Demands!$A494,'Growth rates'!$C$4:$C$999,$W494)</f>
        <v>2.1140765331026543</v>
      </c>
      <c r="AJ494" s="2">
        <f>SUMIFS('Growth rates'!O$4:O$999,'Growth rates'!$B$4:$B$999,Demands!$A494,'Growth rates'!$C$4:$C$999,$W494)</f>
        <v>2.2161888229583924</v>
      </c>
      <c r="AK494" s="2">
        <f>SUMIFS('Growth rates'!P$4:P$999,'Growth rates'!$B$4:$B$999,Demands!$A494,'Growth rates'!$C$4:$C$999,$W494)</f>
        <v>2.3081286126879061</v>
      </c>
      <c r="AL494" s="2">
        <f>SUMIFS('Growth rates'!Q$4:Q$999,'Growth rates'!$B$4:$B$999,Demands!$A494,'Growth rates'!$C$4:$C$999,$W494)</f>
        <v>2.3895007312975554</v>
      </c>
      <c r="AM494" s="2">
        <f>SUMIFS('Growth rates'!R$4:R$999,'Growth rates'!$B$4:$B$999,Demands!$A494,'Growth rates'!$C$4:$C$999,$W494)</f>
        <v>2.461071873574205</v>
      </c>
      <c r="AN494" s="2">
        <f>SUMIFS('Growth rates'!S$4:S$999,'Growth rates'!$B$4:$B$999,Demands!$A494,'Growth rates'!$C$4:$C$999,$W494)</f>
        <v>2.5235866635843331</v>
      </c>
      <c r="AO494" s="2">
        <f>SUMIFS('Growth rates'!T$4:T$999,'Growth rates'!$B$4:$B$999,Demands!$A494,'Growth rates'!$C$4:$C$999,$W494)</f>
        <v>2.5764092543833814</v>
      </c>
      <c r="AP494" s="2">
        <f>SUMIFS('Growth rates'!U$4:U$999,'Growth rates'!$B$4:$B$999,Demands!$A494,'Growth rates'!$C$4:$C$999,$W494)</f>
        <v>2.6176284266842829</v>
      </c>
      <c r="AR494">
        <f>VLOOKUP(C494&amp;A494,Driver_elast!$A$2:$E$1161,5,FALSE)</f>
        <v>0.54378899999999997</v>
      </c>
      <c r="AS494">
        <f t="shared" si="160"/>
        <v>0.54378899999999997</v>
      </c>
      <c r="AT494">
        <f t="shared" si="161"/>
        <v>0.10875779999999999</v>
      </c>
      <c r="AV494" s="2" cm="1">
        <f t="array" ref="AV494">TREND($AR494:$AS494,$AR$3:$AS$3,AV$1)</f>
        <v>0.54378899999999997</v>
      </c>
      <c r="AW494" s="2" cm="1">
        <f t="array" ref="AW494">TREND($AR494:$AS494,$AR$3:$AS$3,AW$1)</f>
        <v>0.54378899999999997</v>
      </c>
      <c r="AX494" s="2" cm="1">
        <f t="array" ref="AX494">TREND($AR494:$AS494,$AR$3:$AS$3,AX$1)</f>
        <v>0.54378899999999997</v>
      </c>
      <c r="AY494" s="2" cm="1">
        <f t="array" ref="AY494">TREND($AR494:$AS494,$AR$3:$AS$3,AY$1)</f>
        <v>0.54378899999999997</v>
      </c>
      <c r="AZ494" s="2" cm="1">
        <f t="array" ref="AZ494">TREND($AR494:$AS494,$AR$3:$AS$3,AZ$1)</f>
        <v>0.54378899999999997</v>
      </c>
      <c r="BA494" s="2" cm="1">
        <f t="array" ref="BA494">TREND($AR494:$AS494,$AR$3:$AS$3,BA$1)</f>
        <v>0.54378899999999997</v>
      </c>
      <c r="BB494" s="2" cm="1">
        <f t="array" ref="BB494">TREND($AR494:$AS494,$AR$3:$AS$3,BB$1)</f>
        <v>0.54378899999999997</v>
      </c>
      <c r="BC494" s="2" cm="1">
        <f t="array" ref="BC494">TREND($AR494:$AS494,$AR$3:$AS$3,BC$1)</f>
        <v>0.54378899999999997</v>
      </c>
      <c r="BD494" s="2" cm="1">
        <f t="array" ref="BD494">TREND($AR494:$AS494,$AR$3:$AS$3,BD$1)</f>
        <v>0.54378899999999997</v>
      </c>
      <c r="BE494" s="2" cm="1">
        <f t="array" ref="BE494">TREND($AR494:$AS494,$AR$3:$AS$3,BE$1)</f>
        <v>0.54378899999999997</v>
      </c>
      <c r="BF494" s="20" cm="1">
        <f t="array" ref="BF494">TREND($AS494:$AT494,$AS$3:$AT$3,BF$1)</f>
        <v>0.48941010000000063</v>
      </c>
      <c r="BG494" s="20" cm="1">
        <f t="array" ref="BG494">TREND($AS494:$AT494,$AS$3:$AT$3,BG$1)</f>
        <v>0.43503120000000095</v>
      </c>
      <c r="BH494" s="20" cm="1">
        <f t="array" ref="BH494">TREND($AS494:$AT494,$AS$3:$AT$3,BH$1)</f>
        <v>0.38065230000000128</v>
      </c>
      <c r="BI494" s="20" cm="1">
        <f t="array" ref="BI494">TREND($AS494:$AT494,$AS$3:$AT$3,BI$1)</f>
        <v>0.3262734000000016</v>
      </c>
      <c r="BJ494" s="20" cm="1">
        <f t="array" ref="BJ494">TREND($AS494:$AT494,$AS$3:$AT$3,BJ$1)</f>
        <v>0.27189450000000193</v>
      </c>
      <c r="BK494" s="20" cm="1">
        <f t="array" ref="BK494">TREND($AS494:$AT494,$AS$3:$AT$3,BK$1)</f>
        <v>0.21751560000000225</v>
      </c>
      <c r="BL494" s="20" cm="1">
        <f t="array" ref="BL494">TREND($AS494:$AT494,$AS$3:$AT$3,BL$1)</f>
        <v>0.16313670000000258</v>
      </c>
      <c r="BM494" s="20" cm="1">
        <f t="array" ref="BM494">TREND($AS494:$AT494,$AS$3:$AT$3,BM$1)</f>
        <v>0.1087578000000029</v>
      </c>
    </row>
    <row r="495" spans="1:65" x14ac:dyDescent="0.35">
      <c r="A495" t="str">
        <f>IF(BYDem!B493="","\I:",BYDem!B493)</f>
        <v>EU_northwest</v>
      </c>
      <c r="B495" t="str">
        <f>BYDem!E493</f>
        <v>IFP</v>
      </c>
      <c r="C495" t="str">
        <f t="shared" si="162"/>
        <v>IFP</v>
      </c>
      <c r="D495" s="4">
        <f>SUMIFS(BYDem!$M$2:$M$2000,BYDem!$B$2:$B$2000,Demands!$A495,BYDem!$E$2:$E$2000,Demands!$B495)</f>
        <v>180.303179616123</v>
      </c>
      <c r="E495" s="4">
        <f t="shared" si="143"/>
        <v>180.303179616123</v>
      </c>
      <c r="F495" s="4">
        <f t="shared" si="144"/>
        <v>180.303179616123</v>
      </c>
      <c r="G495" s="4">
        <f t="shared" si="145"/>
        <v>180.303179616123</v>
      </c>
      <c r="H495" s="4">
        <f t="shared" si="146"/>
        <v>180.303179616123</v>
      </c>
      <c r="I495" s="4">
        <f t="shared" si="147"/>
        <v>180.303179616123</v>
      </c>
      <c r="J495" s="4">
        <f t="shared" si="148"/>
        <v>180.303179616123</v>
      </c>
      <c r="K495" s="4">
        <f t="shared" si="149"/>
        <v>180.303179616123</v>
      </c>
      <c r="L495" s="4">
        <f t="shared" si="150"/>
        <v>180.303179616123</v>
      </c>
      <c r="M495" s="4">
        <f t="shared" si="151"/>
        <v>180.303179616123</v>
      </c>
      <c r="N495" s="4">
        <f t="shared" si="152"/>
        <v>180.303179616123</v>
      </c>
      <c r="O495" s="4">
        <f t="shared" si="153"/>
        <v>180.303179616123</v>
      </c>
      <c r="P495" s="4">
        <f t="shared" si="154"/>
        <v>180.303179616123</v>
      </c>
      <c r="Q495" s="4">
        <f t="shared" si="155"/>
        <v>180.303179616123</v>
      </c>
      <c r="R495" s="4">
        <f t="shared" si="156"/>
        <v>180.303179616123</v>
      </c>
      <c r="S495" s="4">
        <f t="shared" si="157"/>
        <v>180.303179616123</v>
      </c>
      <c r="T495" s="4">
        <f t="shared" si="158"/>
        <v>180.303179616123</v>
      </c>
      <c r="U495" s="4">
        <f t="shared" si="159"/>
        <v>180.303179616123</v>
      </c>
      <c r="W495" s="5" t="str">
        <f>VLOOKUP(C495&amp;A495,Driver_elast!$A$2:$D$1161,4,FALSE)</f>
        <v>GDP</v>
      </c>
      <c r="X495" s="5">
        <v>1</v>
      </c>
      <c r="Y495" s="2">
        <f>SUMIFS('Growth rates'!D$4:D$999,'Growth rates'!$B$4:$B$999,Demands!$A495,'Growth rates'!$C$4:$C$999,$W495)</f>
        <v>1</v>
      </c>
      <c r="Z495" s="2">
        <f>SUMIFS('Growth rates'!E$4:E$999,'Growth rates'!$B$4:$B$999,Demands!$A495,'Growth rates'!$C$4:$C$999,$W495)</f>
        <v>1.0187904438068738</v>
      </c>
      <c r="AA495" s="2">
        <f>SUMIFS('Growth rates'!F$4:F$999,'Growth rates'!$B$4:$B$999,Demands!$A495,'Growth rates'!$C$4:$C$999,$W495)</f>
        <v>1.1982167824832974</v>
      </c>
      <c r="AB495" s="2">
        <f>SUMIFS('Growth rates'!G$4:G$999,'Growth rates'!$B$4:$B$999,Demands!$A495,'Growth rates'!$C$4:$C$999,$W495)</f>
        <v>1.3206827957809695</v>
      </c>
      <c r="AC495" s="2">
        <f>SUMIFS('Growth rates'!H$4:H$999,'Growth rates'!$B$4:$B$999,Demands!$A495,'Growth rates'!$C$4:$C$999,$W495)</f>
        <v>1.4270511613171655</v>
      </c>
      <c r="AD495" s="2">
        <f>SUMIFS('Growth rates'!I$4:I$999,'Growth rates'!$B$4:$B$999,Demands!$A495,'Growth rates'!$C$4:$C$999,$W495)</f>
        <v>1.5363675445053975</v>
      </c>
      <c r="AE495" s="2">
        <f>SUMIFS('Growth rates'!J$4:J$999,'Growth rates'!$B$4:$B$999,Demands!$A495,'Growth rates'!$C$4:$C$999,$W495)</f>
        <v>1.6527517080530509</v>
      </c>
      <c r="AF495" s="2">
        <f>SUMIFS('Growth rates'!K$4:K$999,'Growth rates'!$B$4:$B$999,Demands!$A495,'Growth rates'!$C$4:$C$999,$W495)</f>
        <v>1.7728521605196346</v>
      </c>
      <c r="AG495" s="2">
        <f>SUMIFS('Growth rates'!L$4:L$999,'Growth rates'!$B$4:$B$999,Demands!$A495,'Growth rates'!$C$4:$C$999,$W495)</f>
        <v>1.8891385823055631</v>
      </c>
      <c r="AH495" s="2">
        <f>SUMIFS('Growth rates'!M$4:M$999,'Growth rates'!$B$4:$B$999,Demands!$A495,'Growth rates'!$C$4:$C$999,$W495)</f>
        <v>2.0031580258114761</v>
      </c>
      <c r="AI495" s="2">
        <f>SUMIFS('Growth rates'!N$4:N$999,'Growth rates'!$B$4:$B$999,Demands!$A495,'Growth rates'!$C$4:$C$999,$W495)</f>
        <v>2.1140765331026543</v>
      </c>
      <c r="AJ495" s="2">
        <f>SUMIFS('Growth rates'!O$4:O$999,'Growth rates'!$B$4:$B$999,Demands!$A495,'Growth rates'!$C$4:$C$999,$W495)</f>
        <v>2.2161888229583924</v>
      </c>
      <c r="AK495" s="2">
        <f>SUMIFS('Growth rates'!P$4:P$999,'Growth rates'!$B$4:$B$999,Demands!$A495,'Growth rates'!$C$4:$C$999,$W495)</f>
        <v>2.3081286126879061</v>
      </c>
      <c r="AL495" s="2">
        <f>SUMIFS('Growth rates'!Q$4:Q$999,'Growth rates'!$B$4:$B$999,Demands!$A495,'Growth rates'!$C$4:$C$999,$W495)</f>
        <v>2.3895007312975554</v>
      </c>
      <c r="AM495" s="2">
        <f>SUMIFS('Growth rates'!R$4:R$999,'Growth rates'!$B$4:$B$999,Demands!$A495,'Growth rates'!$C$4:$C$999,$W495)</f>
        <v>2.461071873574205</v>
      </c>
      <c r="AN495" s="2">
        <f>SUMIFS('Growth rates'!S$4:S$999,'Growth rates'!$B$4:$B$999,Demands!$A495,'Growth rates'!$C$4:$C$999,$W495)</f>
        <v>2.5235866635843331</v>
      </c>
      <c r="AO495" s="2">
        <f>SUMIFS('Growth rates'!T$4:T$999,'Growth rates'!$B$4:$B$999,Demands!$A495,'Growth rates'!$C$4:$C$999,$W495)</f>
        <v>2.5764092543833814</v>
      </c>
      <c r="AP495" s="2">
        <f>SUMIFS('Growth rates'!U$4:U$999,'Growth rates'!$B$4:$B$999,Demands!$A495,'Growth rates'!$C$4:$C$999,$W495)</f>
        <v>2.6176284266842829</v>
      </c>
      <c r="AR495">
        <f>VLOOKUP(C495&amp;A495,Driver_elast!$A$2:$E$1161,5,FALSE)</f>
        <v>0</v>
      </c>
      <c r="AS495">
        <f t="shared" si="160"/>
        <v>0</v>
      </c>
      <c r="AT495">
        <f t="shared" si="161"/>
        <v>0</v>
      </c>
      <c r="AV495" s="2" cm="1">
        <f t="array" ref="AV495">TREND($AR495:$AS495,$AR$3:$AS$3,AV$1)</f>
        <v>0</v>
      </c>
      <c r="AW495" s="2" cm="1">
        <f t="array" ref="AW495">TREND($AR495:$AS495,$AR$3:$AS$3,AW$1)</f>
        <v>0</v>
      </c>
      <c r="AX495" s="2" cm="1">
        <f t="array" ref="AX495">TREND($AR495:$AS495,$AR$3:$AS$3,AX$1)</f>
        <v>0</v>
      </c>
      <c r="AY495" s="2" cm="1">
        <f t="array" ref="AY495">TREND($AR495:$AS495,$AR$3:$AS$3,AY$1)</f>
        <v>0</v>
      </c>
      <c r="AZ495" s="2" cm="1">
        <f t="array" ref="AZ495">TREND($AR495:$AS495,$AR$3:$AS$3,AZ$1)</f>
        <v>0</v>
      </c>
      <c r="BA495" s="2" cm="1">
        <f t="array" ref="BA495">TREND($AR495:$AS495,$AR$3:$AS$3,BA$1)</f>
        <v>0</v>
      </c>
      <c r="BB495" s="2" cm="1">
        <f t="array" ref="BB495">TREND($AR495:$AS495,$AR$3:$AS$3,BB$1)</f>
        <v>0</v>
      </c>
      <c r="BC495" s="2" cm="1">
        <f t="array" ref="BC495">TREND($AR495:$AS495,$AR$3:$AS$3,BC$1)</f>
        <v>0</v>
      </c>
      <c r="BD495" s="2" cm="1">
        <f t="array" ref="BD495">TREND($AR495:$AS495,$AR$3:$AS$3,BD$1)</f>
        <v>0</v>
      </c>
      <c r="BE495" s="2" cm="1">
        <f t="array" ref="BE495">TREND($AR495:$AS495,$AR$3:$AS$3,BE$1)</f>
        <v>0</v>
      </c>
      <c r="BF495" s="20" cm="1">
        <f t="array" ref="BF495">TREND($AS495:$AT495,$AS$3:$AT$3,BF$1)</f>
        <v>0</v>
      </c>
      <c r="BG495" s="20" cm="1">
        <f t="array" ref="BG495">TREND($AS495:$AT495,$AS$3:$AT$3,BG$1)</f>
        <v>0</v>
      </c>
      <c r="BH495" s="20" cm="1">
        <f t="array" ref="BH495">TREND($AS495:$AT495,$AS$3:$AT$3,BH$1)</f>
        <v>0</v>
      </c>
      <c r="BI495" s="20" cm="1">
        <f t="array" ref="BI495">TREND($AS495:$AT495,$AS$3:$AT$3,BI$1)</f>
        <v>0</v>
      </c>
      <c r="BJ495" s="20" cm="1">
        <f t="array" ref="BJ495">TREND($AS495:$AT495,$AS$3:$AT$3,BJ$1)</f>
        <v>0</v>
      </c>
      <c r="BK495" s="20" cm="1">
        <f t="array" ref="BK495">TREND($AS495:$AT495,$AS$3:$AT$3,BK$1)</f>
        <v>0</v>
      </c>
      <c r="BL495" s="20" cm="1">
        <f t="array" ref="BL495">TREND($AS495:$AT495,$AS$3:$AT$3,BL$1)</f>
        <v>0</v>
      </c>
      <c r="BM495" s="20" cm="1">
        <f t="array" ref="BM495">TREND($AS495:$AT495,$AS$3:$AT$3,BM$1)</f>
        <v>0</v>
      </c>
    </row>
    <row r="496" spans="1:65" x14ac:dyDescent="0.35">
      <c r="A496" t="str">
        <f>IF(BYDem!B494="","\I:",BYDem!B494)</f>
        <v>EU_northwest</v>
      </c>
      <c r="B496" t="str">
        <f>BYDem!E494</f>
        <v>ILP</v>
      </c>
      <c r="C496" t="str">
        <f t="shared" si="162"/>
        <v>ILP</v>
      </c>
      <c r="D496" s="4">
        <f>SUMIFS(BYDem!$M$2:$M$2000,BYDem!$B$2:$B$2000,Demands!$A496,BYDem!$E$2:$E$2000,Demands!$B496)</f>
        <v>5.5388099999999998</v>
      </c>
      <c r="E496" s="4">
        <f t="shared" si="143"/>
        <v>5.5388099999999998</v>
      </c>
      <c r="F496" s="4">
        <f t="shared" si="144"/>
        <v>5.5388099999999998</v>
      </c>
      <c r="G496" s="4">
        <f t="shared" si="145"/>
        <v>5.5388099999999998</v>
      </c>
      <c r="H496" s="4">
        <f t="shared" si="146"/>
        <v>5.5388099999999998</v>
      </c>
      <c r="I496" s="4">
        <f t="shared" si="147"/>
        <v>5.5388099999999998</v>
      </c>
      <c r="J496" s="4">
        <f t="shared" si="148"/>
        <v>5.5388099999999998</v>
      </c>
      <c r="K496" s="4">
        <f t="shared" si="149"/>
        <v>5.5388099999999998</v>
      </c>
      <c r="L496" s="4">
        <f t="shared" si="150"/>
        <v>5.5388099999999998</v>
      </c>
      <c r="M496" s="4">
        <f t="shared" si="151"/>
        <v>5.5388099999999998</v>
      </c>
      <c r="N496" s="4">
        <f t="shared" si="152"/>
        <v>5.5388099999999998</v>
      </c>
      <c r="O496" s="4">
        <f t="shared" si="153"/>
        <v>5.5388099999999998</v>
      </c>
      <c r="P496" s="4">
        <f t="shared" si="154"/>
        <v>5.5388099999999998</v>
      </c>
      <c r="Q496" s="4">
        <f t="shared" si="155"/>
        <v>5.5388099999999998</v>
      </c>
      <c r="R496" s="4">
        <f t="shared" si="156"/>
        <v>5.5388099999999998</v>
      </c>
      <c r="S496" s="4">
        <f t="shared" si="157"/>
        <v>5.5388099999999998</v>
      </c>
      <c r="T496" s="4">
        <f t="shared" si="158"/>
        <v>5.5388099999999998</v>
      </c>
      <c r="U496" s="4">
        <f t="shared" si="159"/>
        <v>5.5388099999999998</v>
      </c>
      <c r="W496" s="5" t="str">
        <f>VLOOKUP(C496&amp;A496,Driver_elast!$A$2:$D$1161,4,FALSE)</f>
        <v>GDP</v>
      </c>
      <c r="X496" s="5">
        <v>1</v>
      </c>
      <c r="Y496" s="2">
        <f>SUMIFS('Growth rates'!D$4:D$999,'Growth rates'!$B$4:$B$999,Demands!$A496,'Growth rates'!$C$4:$C$999,$W496)</f>
        <v>1</v>
      </c>
      <c r="Z496" s="2">
        <f>SUMIFS('Growth rates'!E$4:E$999,'Growth rates'!$B$4:$B$999,Demands!$A496,'Growth rates'!$C$4:$C$999,$W496)</f>
        <v>1.0187904438068738</v>
      </c>
      <c r="AA496" s="2">
        <f>SUMIFS('Growth rates'!F$4:F$999,'Growth rates'!$B$4:$B$999,Demands!$A496,'Growth rates'!$C$4:$C$999,$W496)</f>
        <v>1.1982167824832974</v>
      </c>
      <c r="AB496" s="2">
        <f>SUMIFS('Growth rates'!G$4:G$999,'Growth rates'!$B$4:$B$999,Demands!$A496,'Growth rates'!$C$4:$C$999,$W496)</f>
        <v>1.3206827957809695</v>
      </c>
      <c r="AC496" s="2">
        <f>SUMIFS('Growth rates'!H$4:H$999,'Growth rates'!$B$4:$B$999,Demands!$A496,'Growth rates'!$C$4:$C$999,$W496)</f>
        <v>1.4270511613171655</v>
      </c>
      <c r="AD496" s="2">
        <f>SUMIFS('Growth rates'!I$4:I$999,'Growth rates'!$B$4:$B$999,Demands!$A496,'Growth rates'!$C$4:$C$999,$W496)</f>
        <v>1.5363675445053975</v>
      </c>
      <c r="AE496" s="2">
        <f>SUMIFS('Growth rates'!J$4:J$999,'Growth rates'!$B$4:$B$999,Demands!$A496,'Growth rates'!$C$4:$C$999,$W496)</f>
        <v>1.6527517080530509</v>
      </c>
      <c r="AF496" s="2">
        <f>SUMIFS('Growth rates'!K$4:K$999,'Growth rates'!$B$4:$B$999,Demands!$A496,'Growth rates'!$C$4:$C$999,$W496)</f>
        <v>1.7728521605196346</v>
      </c>
      <c r="AG496" s="2">
        <f>SUMIFS('Growth rates'!L$4:L$999,'Growth rates'!$B$4:$B$999,Demands!$A496,'Growth rates'!$C$4:$C$999,$W496)</f>
        <v>1.8891385823055631</v>
      </c>
      <c r="AH496" s="2">
        <f>SUMIFS('Growth rates'!M$4:M$999,'Growth rates'!$B$4:$B$999,Demands!$A496,'Growth rates'!$C$4:$C$999,$W496)</f>
        <v>2.0031580258114761</v>
      </c>
      <c r="AI496" s="2">
        <f>SUMIFS('Growth rates'!N$4:N$999,'Growth rates'!$B$4:$B$999,Demands!$A496,'Growth rates'!$C$4:$C$999,$W496)</f>
        <v>2.1140765331026543</v>
      </c>
      <c r="AJ496" s="2">
        <f>SUMIFS('Growth rates'!O$4:O$999,'Growth rates'!$B$4:$B$999,Demands!$A496,'Growth rates'!$C$4:$C$999,$W496)</f>
        <v>2.2161888229583924</v>
      </c>
      <c r="AK496" s="2">
        <f>SUMIFS('Growth rates'!P$4:P$999,'Growth rates'!$B$4:$B$999,Demands!$A496,'Growth rates'!$C$4:$C$999,$W496)</f>
        <v>2.3081286126879061</v>
      </c>
      <c r="AL496" s="2">
        <f>SUMIFS('Growth rates'!Q$4:Q$999,'Growth rates'!$B$4:$B$999,Demands!$A496,'Growth rates'!$C$4:$C$999,$W496)</f>
        <v>2.3895007312975554</v>
      </c>
      <c r="AM496" s="2">
        <f>SUMIFS('Growth rates'!R$4:R$999,'Growth rates'!$B$4:$B$999,Demands!$A496,'Growth rates'!$C$4:$C$999,$W496)</f>
        <v>2.461071873574205</v>
      </c>
      <c r="AN496" s="2">
        <f>SUMIFS('Growth rates'!S$4:S$999,'Growth rates'!$B$4:$B$999,Demands!$A496,'Growth rates'!$C$4:$C$999,$W496)</f>
        <v>2.5235866635843331</v>
      </c>
      <c r="AO496" s="2">
        <f>SUMIFS('Growth rates'!T$4:T$999,'Growth rates'!$B$4:$B$999,Demands!$A496,'Growth rates'!$C$4:$C$999,$W496)</f>
        <v>2.5764092543833814</v>
      </c>
      <c r="AP496" s="2">
        <f>SUMIFS('Growth rates'!U$4:U$999,'Growth rates'!$B$4:$B$999,Demands!$A496,'Growth rates'!$C$4:$C$999,$W496)</f>
        <v>2.6176284266842829</v>
      </c>
      <c r="AR496">
        <f>VLOOKUP(C496&amp;A496,Driver_elast!$A$2:$E$1161,5,FALSE)</f>
        <v>0</v>
      </c>
      <c r="AS496">
        <f t="shared" si="160"/>
        <v>0</v>
      </c>
      <c r="AT496">
        <f t="shared" si="161"/>
        <v>0</v>
      </c>
      <c r="AV496" s="2" cm="1">
        <f t="array" ref="AV496">TREND($AR496:$AS496,$AR$3:$AS$3,AV$1)</f>
        <v>0</v>
      </c>
      <c r="AW496" s="2" cm="1">
        <f t="array" ref="AW496">TREND($AR496:$AS496,$AR$3:$AS$3,AW$1)</f>
        <v>0</v>
      </c>
      <c r="AX496" s="2" cm="1">
        <f t="array" ref="AX496">TREND($AR496:$AS496,$AR$3:$AS$3,AX$1)</f>
        <v>0</v>
      </c>
      <c r="AY496" s="2" cm="1">
        <f t="array" ref="AY496">TREND($AR496:$AS496,$AR$3:$AS$3,AY$1)</f>
        <v>0</v>
      </c>
      <c r="AZ496" s="2" cm="1">
        <f t="array" ref="AZ496">TREND($AR496:$AS496,$AR$3:$AS$3,AZ$1)</f>
        <v>0</v>
      </c>
      <c r="BA496" s="2" cm="1">
        <f t="array" ref="BA496">TREND($AR496:$AS496,$AR$3:$AS$3,BA$1)</f>
        <v>0</v>
      </c>
      <c r="BB496" s="2" cm="1">
        <f t="array" ref="BB496">TREND($AR496:$AS496,$AR$3:$AS$3,BB$1)</f>
        <v>0</v>
      </c>
      <c r="BC496" s="2" cm="1">
        <f t="array" ref="BC496">TREND($AR496:$AS496,$AR$3:$AS$3,BC$1)</f>
        <v>0</v>
      </c>
      <c r="BD496" s="2" cm="1">
        <f t="array" ref="BD496">TREND($AR496:$AS496,$AR$3:$AS$3,BD$1)</f>
        <v>0</v>
      </c>
      <c r="BE496" s="2" cm="1">
        <f t="array" ref="BE496">TREND($AR496:$AS496,$AR$3:$AS$3,BE$1)</f>
        <v>0</v>
      </c>
      <c r="BF496" s="20" cm="1">
        <f t="array" ref="BF496">TREND($AS496:$AT496,$AS$3:$AT$3,BF$1)</f>
        <v>0</v>
      </c>
      <c r="BG496" s="20" cm="1">
        <f t="array" ref="BG496">TREND($AS496:$AT496,$AS$3:$AT$3,BG$1)</f>
        <v>0</v>
      </c>
      <c r="BH496" s="20" cm="1">
        <f t="array" ref="BH496">TREND($AS496:$AT496,$AS$3:$AT$3,BH$1)</f>
        <v>0</v>
      </c>
      <c r="BI496" s="20" cm="1">
        <f t="array" ref="BI496">TREND($AS496:$AT496,$AS$3:$AT$3,BI$1)</f>
        <v>0</v>
      </c>
      <c r="BJ496" s="20" cm="1">
        <f t="array" ref="BJ496">TREND($AS496:$AT496,$AS$3:$AT$3,BJ$1)</f>
        <v>0</v>
      </c>
      <c r="BK496" s="20" cm="1">
        <f t="array" ref="BK496">TREND($AS496:$AT496,$AS$3:$AT$3,BK$1)</f>
        <v>0</v>
      </c>
      <c r="BL496" s="20" cm="1">
        <f t="array" ref="BL496">TREND($AS496:$AT496,$AS$3:$AT$3,BL$1)</f>
        <v>0</v>
      </c>
      <c r="BM496" s="20" cm="1">
        <f t="array" ref="BM496">TREND($AS496:$AT496,$AS$3:$AT$3,BM$1)</f>
        <v>0</v>
      </c>
    </row>
    <row r="497" spans="1:65" x14ac:dyDescent="0.35">
      <c r="A497" t="str">
        <f>IF(BYDem!B495="","\I:",BYDem!B495)</f>
        <v>EU_northwest</v>
      </c>
      <c r="B497" t="str">
        <f>BYDem!E495</f>
        <v>IMC</v>
      </c>
      <c r="C497" t="str">
        <f t="shared" si="162"/>
        <v>IMC</v>
      </c>
      <c r="D497" s="4">
        <f>SUMIFS(BYDem!$M$2:$M$2000,BYDem!$B$2:$B$2000,Demands!$A497,BYDem!$E$2:$E$2000,Demands!$B497)</f>
        <v>52.489485097325399</v>
      </c>
      <c r="E497" s="4">
        <f t="shared" si="143"/>
        <v>52.489485097325399</v>
      </c>
      <c r="F497" s="4">
        <f t="shared" si="144"/>
        <v>52.489485097325399</v>
      </c>
      <c r="G497" s="4">
        <f t="shared" si="145"/>
        <v>52.489485097325399</v>
      </c>
      <c r="H497" s="4">
        <f t="shared" si="146"/>
        <v>52.489485097325399</v>
      </c>
      <c r="I497" s="4">
        <f t="shared" si="147"/>
        <v>52.489485097325399</v>
      </c>
      <c r="J497" s="4">
        <f t="shared" si="148"/>
        <v>52.489485097325399</v>
      </c>
      <c r="K497" s="4">
        <f t="shared" si="149"/>
        <v>52.489485097325399</v>
      </c>
      <c r="L497" s="4">
        <f t="shared" si="150"/>
        <v>52.489485097325399</v>
      </c>
      <c r="M497" s="4">
        <f t="shared" si="151"/>
        <v>52.489485097325399</v>
      </c>
      <c r="N497" s="4">
        <f t="shared" si="152"/>
        <v>52.489485097325399</v>
      </c>
      <c r="O497" s="4">
        <f t="shared" si="153"/>
        <v>52.489485097325399</v>
      </c>
      <c r="P497" s="4">
        <f t="shared" si="154"/>
        <v>52.489485097325399</v>
      </c>
      <c r="Q497" s="4">
        <f t="shared" si="155"/>
        <v>52.489485097325399</v>
      </c>
      <c r="R497" s="4">
        <f t="shared" si="156"/>
        <v>52.489485097325399</v>
      </c>
      <c r="S497" s="4">
        <f t="shared" si="157"/>
        <v>52.489485097325399</v>
      </c>
      <c r="T497" s="4">
        <f t="shared" si="158"/>
        <v>52.489485097325399</v>
      </c>
      <c r="U497" s="4">
        <f t="shared" si="159"/>
        <v>52.489485097325399</v>
      </c>
      <c r="W497" s="5" t="str">
        <f>VLOOKUP(C497&amp;A497,Driver_elast!$A$2:$D$1161,4,FALSE)</f>
        <v>GDP</v>
      </c>
      <c r="X497" s="5">
        <v>1</v>
      </c>
      <c r="Y497" s="2">
        <f>SUMIFS('Growth rates'!D$4:D$999,'Growth rates'!$B$4:$B$999,Demands!$A497,'Growth rates'!$C$4:$C$999,$W497)</f>
        <v>1</v>
      </c>
      <c r="Z497" s="2">
        <f>SUMIFS('Growth rates'!E$4:E$999,'Growth rates'!$B$4:$B$999,Demands!$A497,'Growth rates'!$C$4:$C$999,$W497)</f>
        <v>1.0187904438068738</v>
      </c>
      <c r="AA497" s="2">
        <f>SUMIFS('Growth rates'!F$4:F$999,'Growth rates'!$B$4:$B$999,Demands!$A497,'Growth rates'!$C$4:$C$999,$W497)</f>
        <v>1.1982167824832974</v>
      </c>
      <c r="AB497" s="2">
        <f>SUMIFS('Growth rates'!G$4:G$999,'Growth rates'!$B$4:$B$999,Demands!$A497,'Growth rates'!$C$4:$C$999,$W497)</f>
        <v>1.3206827957809695</v>
      </c>
      <c r="AC497" s="2">
        <f>SUMIFS('Growth rates'!H$4:H$999,'Growth rates'!$B$4:$B$999,Demands!$A497,'Growth rates'!$C$4:$C$999,$W497)</f>
        <v>1.4270511613171655</v>
      </c>
      <c r="AD497" s="2">
        <f>SUMIFS('Growth rates'!I$4:I$999,'Growth rates'!$B$4:$B$999,Demands!$A497,'Growth rates'!$C$4:$C$999,$W497)</f>
        <v>1.5363675445053975</v>
      </c>
      <c r="AE497" s="2">
        <f>SUMIFS('Growth rates'!J$4:J$999,'Growth rates'!$B$4:$B$999,Demands!$A497,'Growth rates'!$C$4:$C$999,$W497)</f>
        <v>1.6527517080530509</v>
      </c>
      <c r="AF497" s="2">
        <f>SUMIFS('Growth rates'!K$4:K$999,'Growth rates'!$B$4:$B$999,Demands!$A497,'Growth rates'!$C$4:$C$999,$W497)</f>
        <v>1.7728521605196346</v>
      </c>
      <c r="AG497" s="2">
        <f>SUMIFS('Growth rates'!L$4:L$999,'Growth rates'!$B$4:$B$999,Demands!$A497,'Growth rates'!$C$4:$C$999,$W497)</f>
        <v>1.8891385823055631</v>
      </c>
      <c r="AH497" s="2">
        <f>SUMIFS('Growth rates'!M$4:M$999,'Growth rates'!$B$4:$B$999,Demands!$A497,'Growth rates'!$C$4:$C$999,$W497)</f>
        <v>2.0031580258114761</v>
      </c>
      <c r="AI497" s="2">
        <f>SUMIFS('Growth rates'!N$4:N$999,'Growth rates'!$B$4:$B$999,Demands!$A497,'Growth rates'!$C$4:$C$999,$W497)</f>
        <v>2.1140765331026543</v>
      </c>
      <c r="AJ497" s="2">
        <f>SUMIFS('Growth rates'!O$4:O$999,'Growth rates'!$B$4:$B$999,Demands!$A497,'Growth rates'!$C$4:$C$999,$W497)</f>
        <v>2.2161888229583924</v>
      </c>
      <c r="AK497" s="2">
        <f>SUMIFS('Growth rates'!P$4:P$999,'Growth rates'!$B$4:$B$999,Demands!$A497,'Growth rates'!$C$4:$C$999,$W497)</f>
        <v>2.3081286126879061</v>
      </c>
      <c r="AL497" s="2">
        <f>SUMIFS('Growth rates'!Q$4:Q$999,'Growth rates'!$B$4:$B$999,Demands!$A497,'Growth rates'!$C$4:$C$999,$W497)</f>
        <v>2.3895007312975554</v>
      </c>
      <c r="AM497" s="2">
        <f>SUMIFS('Growth rates'!R$4:R$999,'Growth rates'!$B$4:$B$999,Demands!$A497,'Growth rates'!$C$4:$C$999,$W497)</f>
        <v>2.461071873574205</v>
      </c>
      <c r="AN497" s="2">
        <f>SUMIFS('Growth rates'!S$4:S$999,'Growth rates'!$B$4:$B$999,Demands!$A497,'Growth rates'!$C$4:$C$999,$W497)</f>
        <v>2.5235866635843331</v>
      </c>
      <c r="AO497" s="2">
        <f>SUMIFS('Growth rates'!T$4:T$999,'Growth rates'!$B$4:$B$999,Demands!$A497,'Growth rates'!$C$4:$C$999,$W497)</f>
        <v>2.5764092543833814</v>
      </c>
      <c r="AP497" s="2">
        <f>SUMIFS('Growth rates'!U$4:U$999,'Growth rates'!$B$4:$B$999,Demands!$A497,'Growth rates'!$C$4:$C$999,$W497)</f>
        <v>2.6176284266842829</v>
      </c>
      <c r="AR497">
        <f>VLOOKUP(C497&amp;A497,Driver_elast!$A$2:$E$1161,5,FALSE)</f>
        <v>0</v>
      </c>
      <c r="AS497">
        <f t="shared" si="160"/>
        <v>0</v>
      </c>
      <c r="AT497">
        <f t="shared" si="161"/>
        <v>0</v>
      </c>
      <c r="AV497" s="2" cm="1">
        <f t="array" ref="AV497">TREND($AR497:$AS497,$AR$3:$AS$3,AV$1)</f>
        <v>0</v>
      </c>
      <c r="AW497" s="2" cm="1">
        <f t="array" ref="AW497">TREND($AR497:$AS497,$AR$3:$AS$3,AW$1)</f>
        <v>0</v>
      </c>
      <c r="AX497" s="2" cm="1">
        <f t="array" ref="AX497">TREND($AR497:$AS497,$AR$3:$AS$3,AX$1)</f>
        <v>0</v>
      </c>
      <c r="AY497" s="2" cm="1">
        <f t="array" ref="AY497">TREND($AR497:$AS497,$AR$3:$AS$3,AY$1)</f>
        <v>0</v>
      </c>
      <c r="AZ497" s="2" cm="1">
        <f t="array" ref="AZ497">TREND($AR497:$AS497,$AR$3:$AS$3,AZ$1)</f>
        <v>0</v>
      </c>
      <c r="BA497" s="2" cm="1">
        <f t="array" ref="BA497">TREND($AR497:$AS497,$AR$3:$AS$3,BA$1)</f>
        <v>0</v>
      </c>
      <c r="BB497" s="2" cm="1">
        <f t="array" ref="BB497">TREND($AR497:$AS497,$AR$3:$AS$3,BB$1)</f>
        <v>0</v>
      </c>
      <c r="BC497" s="2" cm="1">
        <f t="array" ref="BC497">TREND($AR497:$AS497,$AR$3:$AS$3,BC$1)</f>
        <v>0</v>
      </c>
      <c r="BD497" s="2" cm="1">
        <f t="array" ref="BD497">TREND($AR497:$AS497,$AR$3:$AS$3,BD$1)</f>
        <v>0</v>
      </c>
      <c r="BE497" s="2" cm="1">
        <f t="array" ref="BE497">TREND($AR497:$AS497,$AR$3:$AS$3,BE$1)</f>
        <v>0</v>
      </c>
      <c r="BF497" s="20" cm="1">
        <f t="array" ref="BF497">TREND($AS497:$AT497,$AS$3:$AT$3,BF$1)</f>
        <v>0</v>
      </c>
      <c r="BG497" s="20" cm="1">
        <f t="array" ref="BG497">TREND($AS497:$AT497,$AS$3:$AT$3,BG$1)</f>
        <v>0</v>
      </c>
      <c r="BH497" s="20" cm="1">
        <f t="array" ref="BH497">TREND($AS497:$AT497,$AS$3:$AT$3,BH$1)</f>
        <v>0</v>
      </c>
      <c r="BI497" s="20" cm="1">
        <f t="array" ref="BI497">TREND($AS497:$AT497,$AS$3:$AT$3,BI$1)</f>
        <v>0</v>
      </c>
      <c r="BJ497" s="20" cm="1">
        <f t="array" ref="BJ497">TREND($AS497:$AT497,$AS$3:$AT$3,BJ$1)</f>
        <v>0</v>
      </c>
      <c r="BK497" s="20" cm="1">
        <f t="array" ref="BK497">TREND($AS497:$AT497,$AS$3:$AT$3,BK$1)</f>
        <v>0</v>
      </c>
      <c r="BL497" s="20" cm="1">
        <f t="array" ref="BL497">TREND($AS497:$AT497,$AS$3:$AT$3,BL$1)</f>
        <v>0</v>
      </c>
      <c r="BM497" s="20" cm="1">
        <f t="array" ref="BM497">TREND($AS497:$AT497,$AS$3:$AT$3,BM$1)</f>
        <v>0</v>
      </c>
    </row>
    <row r="498" spans="1:65" x14ac:dyDescent="0.35">
      <c r="A498" t="str">
        <f>IF(BYDem!B496="","\I:",BYDem!B496)</f>
        <v>EU_northwest</v>
      </c>
      <c r="B498" t="str">
        <f>BYDem!E496</f>
        <v>INF</v>
      </c>
      <c r="C498" t="str">
        <f t="shared" si="162"/>
        <v>INF</v>
      </c>
      <c r="D498" s="4">
        <f>SUMIFS(BYDem!$M$2:$M$2000,BYDem!$B$2:$B$2000,Demands!$A498,BYDem!$E$2:$E$2000,Demands!$B498)</f>
        <v>919.6</v>
      </c>
      <c r="E498" s="4">
        <f t="shared" si="143"/>
        <v>936.64747034233596</v>
      </c>
      <c r="F498" s="4">
        <f t="shared" si="144"/>
        <v>1099.390141615497</v>
      </c>
      <c r="G498" s="4">
        <f t="shared" si="145"/>
        <v>1210.2453145139552</v>
      </c>
      <c r="H498" s="4">
        <f t="shared" si="146"/>
        <v>1306.4090485560328</v>
      </c>
      <c r="I498" s="4">
        <f t="shared" si="147"/>
        <v>1405.1389796785184</v>
      </c>
      <c r="J498" s="4">
        <f t="shared" si="148"/>
        <v>1510.1517196973118</v>
      </c>
      <c r="K498" s="4">
        <f t="shared" si="149"/>
        <v>1618.4150927169803</v>
      </c>
      <c r="L498" s="4">
        <f t="shared" si="150"/>
        <v>1723.1449108380709</v>
      </c>
      <c r="M498" s="4">
        <f t="shared" si="151"/>
        <v>1825.7480962799832</v>
      </c>
      <c r="N498" s="4">
        <f t="shared" si="152"/>
        <v>1915.510839002678</v>
      </c>
      <c r="O498" s="4">
        <f t="shared" si="153"/>
        <v>1988.5331971806893</v>
      </c>
      <c r="P498" s="4">
        <f t="shared" si="154"/>
        <v>2045.5038996924361</v>
      </c>
      <c r="Q498" s="4">
        <f t="shared" si="155"/>
        <v>2088.1904564108586</v>
      </c>
      <c r="R498" s="4">
        <f t="shared" si="156"/>
        <v>2119.043274250706</v>
      </c>
      <c r="S498" s="4">
        <f t="shared" si="157"/>
        <v>2140.2846303635456</v>
      </c>
      <c r="T498" s="4">
        <f t="shared" si="158"/>
        <v>2153.5438573508272</v>
      </c>
      <c r="U498" s="4">
        <f t="shared" si="159"/>
        <v>2160.3420282146349</v>
      </c>
      <c r="W498" s="5" t="str">
        <f>VLOOKUP(C498&amp;A498,Driver_elast!$A$2:$D$1161,4,FALSE)</f>
        <v>GDP</v>
      </c>
      <c r="X498" s="5">
        <v>1</v>
      </c>
      <c r="Y498" s="2">
        <f>SUMIFS('Growth rates'!D$4:D$999,'Growth rates'!$B$4:$B$999,Demands!$A498,'Growth rates'!$C$4:$C$999,$W498)</f>
        <v>1</v>
      </c>
      <c r="Z498" s="2">
        <f>SUMIFS('Growth rates'!E$4:E$999,'Growth rates'!$B$4:$B$999,Demands!$A498,'Growth rates'!$C$4:$C$999,$W498)</f>
        <v>1.0187904438068738</v>
      </c>
      <c r="AA498" s="2">
        <f>SUMIFS('Growth rates'!F$4:F$999,'Growth rates'!$B$4:$B$999,Demands!$A498,'Growth rates'!$C$4:$C$999,$W498)</f>
        <v>1.1982167824832974</v>
      </c>
      <c r="AB498" s="2">
        <f>SUMIFS('Growth rates'!G$4:G$999,'Growth rates'!$B$4:$B$999,Demands!$A498,'Growth rates'!$C$4:$C$999,$W498)</f>
        <v>1.3206827957809695</v>
      </c>
      <c r="AC498" s="2">
        <f>SUMIFS('Growth rates'!H$4:H$999,'Growth rates'!$B$4:$B$999,Demands!$A498,'Growth rates'!$C$4:$C$999,$W498)</f>
        <v>1.4270511613171655</v>
      </c>
      <c r="AD498" s="2">
        <f>SUMIFS('Growth rates'!I$4:I$999,'Growth rates'!$B$4:$B$999,Demands!$A498,'Growth rates'!$C$4:$C$999,$W498)</f>
        <v>1.5363675445053975</v>
      </c>
      <c r="AE498" s="2">
        <f>SUMIFS('Growth rates'!J$4:J$999,'Growth rates'!$B$4:$B$999,Demands!$A498,'Growth rates'!$C$4:$C$999,$W498)</f>
        <v>1.6527517080530509</v>
      </c>
      <c r="AF498" s="2">
        <f>SUMIFS('Growth rates'!K$4:K$999,'Growth rates'!$B$4:$B$999,Demands!$A498,'Growth rates'!$C$4:$C$999,$W498)</f>
        <v>1.7728521605196346</v>
      </c>
      <c r="AG498" s="2">
        <f>SUMIFS('Growth rates'!L$4:L$999,'Growth rates'!$B$4:$B$999,Demands!$A498,'Growth rates'!$C$4:$C$999,$W498)</f>
        <v>1.8891385823055631</v>
      </c>
      <c r="AH498" s="2">
        <f>SUMIFS('Growth rates'!M$4:M$999,'Growth rates'!$B$4:$B$999,Demands!$A498,'Growth rates'!$C$4:$C$999,$W498)</f>
        <v>2.0031580258114761</v>
      </c>
      <c r="AI498" s="2">
        <f>SUMIFS('Growth rates'!N$4:N$999,'Growth rates'!$B$4:$B$999,Demands!$A498,'Growth rates'!$C$4:$C$999,$W498)</f>
        <v>2.1140765331026543</v>
      </c>
      <c r="AJ498" s="2">
        <f>SUMIFS('Growth rates'!O$4:O$999,'Growth rates'!$B$4:$B$999,Demands!$A498,'Growth rates'!$C$4:$C$999,$W498)</f>
        <v>2.2161888229583924</v>
      </c>
      <c r="AK498" s="2">
        <f>SUMIFS('Growth rates'!P$4:P$999,'Growth rates'!$B$4:$B$999,Demands!$A498,'Growth rates'!$C$4:$C$999,$W498)</f>
        <v>2.3081286126879061</v>
      </c>
      <c r="AL498" s="2">
        <f>SUMIFS('Growth rates'!Q$4:Q$999,'Growth rates'!$B$4:$B$999,Demands!$A498,'Growth rates'!$C$4:$C$999,$W498)</f>
        <v>2.3895007312975554</v>
      </c>
      <c r="AM498" s="2">
        <f>SUMIFS('Growth rates'!R$4:R$999,'Growth rates'!$B$4:$B$999,Demands!$A498,'Growth rates'!$C$4:$C$999,$W498)</f>
        <v>2.461071873574205</v>
      </c>
      <c r="AN498" s="2">
        <f>SUMIFS('Growth rates'!S$4:S$999,'Growth rates'!$B$4:$B$999,Demands!$A498,'Growth rates'!$C$4:$C$999,$W498)</f>
        <v>2.5235866635843331</v>
      </c>
      <c r="AO498" s="2">
        <f>SUMIFS('Growth rates'!T$4:T$999,'Growth rates'!$B$4:$B$999,Demands!$A498,'Growth rates'!$C$4:$C$999,$W498)</f>
        <v>2.5764092543833814</v>
      </c>
      <c r="AP498" s="2">
        <f>SUMIFS('Growth rates'!U$4:U$999,'Growth rates'!$B$4:$B$999,Demands!$A498,'Growth rates'!$C$4:$C$999,$W498)</f>
        <v>2.6176284266842829</v>
      </c>
      <c r="AR498">
        <f>VLOOKUP(C498&amp;A498,Driver_elast!$A$2:$E$1161,5,FALSE)</f>
        <v>0.98656100000000002</v>
      </c>
      <c r="AS498">
        <f t="shared" si="160"/>
        <v>0.98656100000000002</v>
      </c>
      <c r="AT498">
        <f t="shared" si="161"/>
        <v>0.19731219999999999</v>
      </c>
      <c r="AV498" s="2" cm="1">
        <f t="array" ref="AV498">TREND($AR498:$AS498,$AR$3:$AS$3,AV$1)</f>
        <v>0.98656100000000002</v>
      </c>
      <c r="AW498" s="2" cm="1">
        <f t="array" ref="AW498">TREND($AR498:$AS498,$AR$3:$AS$3,AW$1)</f>
        <v>0.98656100000000002</v>
      </c>
      <c r="AX498" s="2" cm="1">
        <f t="array" ref="AX498">TREND($AR498:$AS498,$AR$3:$AS$3,AX$1)</f>
        <v>0.98656100000000002</v>
      </c>
      <c r="AY498" s="2" cm="1">
        <f t="array" ref="AY498">TREND($AR498:$AS498,$AR$3:$AS$3,AY$1)</f>
        <v>0.98656100000000002</v>
      </c>
      <c r="AZ498" s="2" cm="1">
        <f t="array" ref="AZ498">TREND($AR498:$AS498,$AR$3:$AS$3,AZ$1)</f>
        <v>0.98656100000000002</v>
      </c>
      <c r="BA498" s="2" cm="1">
        <f t="array" ref="BA498">TREND($AR498:$AS498,$AR$3:$AS$3,BA$1)</f>
        <v>0.98656100000000002</v>
      </c>
      <c r="BB498" s="2" cm="1">
        <f t="array" ref="BB498">TREND($AR498:$AS498,$AR$3:$AS$3,BB$1)</f>
        <v>0.98656100000000002</v>
      </c>
      <c r="BC498" s="2" cm="1">
        <f t="array" ref="BC498">TREND($AR498:$AS498,$AR$3:$AS$3,BC$1)</f>
        <v>0.98656100000000002</v>
      </c>
      <c r="BD498" s="2" cm="1">
        <f t="array" ref="BD498">TREND($AR498:$AS498,$AR$3:$AS$3,BD$1)</f>
        <v>0.98656100000000002</v>
      </c>
      <c r="BE498" s="2" cm="1">
        <f t="array" ref="BE498">TREND($AR498:$AS498,$AR$3:$AS$3,BE$1)</f>
        <v>0.98656100000000002</v>
      </c>
      <c r="BF498" s="20" cm="1">
        <f t="array" ref="BF498">TREND($AS498:$AT498,$AS$3:$AT$3,BF$1)</f>
        <v>0.88790489999999522</v>
      </c>
      <c r="BG498" s="20" cm="1">
        <f t="array" ref="BG498">TREND($AS498:$AT498,$AS$3:$AT$3,BG$1)</f>
        <v>0.78924879999999575</v>
      </c>
      <c r="BH498" s="20" cm="1">
        <f t="array" ref="BH498">TREND($AS498:$AT498,$AS$3:$AT$3,BH$1)</f>
        <v>0.69059269999999628</v>
      </c>
      <c r="BI498" s="20" cm="1">
        <f t="array" ref="BI498">TREND($AS498:$AT498,$AS$3:$AT$3,BI$1)</f>
        <v>0.59193659999999682</v>
      </c>
      <c r="BJ498" s="20" cm="1">
        <f t="array" ref="BJ498">TREND($AS498:$AT498,$AS$3:$AT$3,BJ$1)</f>
        <v>0.49328049999999735</v>
      </c>
      <c r="BK498" s="20" cm="1">
        <f t="array" ref="BK498">TREND($AS498:$AT498,$AS$3:$AT$3,BK$1)</f>
        <v>0.39462439999999788</v>
      </c>
      <c r="BL498" s="20" cm="1">
        <f t="array" ref="BL498">TREND($AS498:$AT498,$AS$3:$AT$3,BL$1)</f>
        <v>0.29596829999999841</v>
      </c>
      <c r="BM498" s="20" cm="1">
        <f t="array" ref="BM498">TREND($AS498:$AT498,$AS$3:$AT$3,BM$1)</f>
        <v>0.19731219999999183</v>
      </c>
    </row>
    <row r="499" spans="1:65" x14ac:dyDescent="0.35">
      <c r="A499" t="str">
        <f>IF(BYDem!B497="","\I:",BYDem!B497)</f>
        <v>EU_northwest</v>
      </c>
      <c r="B499" t="str">
        <f>BYDem!E497</f>
        <v>INM</v>
      </c>
      <c r="C499" t="str">
        <f t="shared" si="162"/>
        <v>INM</v>
      </c>
      <c r="D499" s="4">
        <f>SUMIFS(BYDem!$M$2:$M$2000,BYDem!$B$2:$B$2000,Demands!$A499,BYDem!$E$2:$E$2000,Demands!$B499)</f>
        <v>8.2370000000000001</v>
      </c>
      <c r="E499" s="4">
        <f t="shared" si="143"/>
        <v>8.434969178689439</v>
      </c>
      <c r="F499" s="4">
        <f t="shared" si="144"/>
        <v>10.231608354647825</v>
      </c>
      <c r="G499" s="4">
        <f t="shared" si="145"/>
        <v>11.463364363162771</v>
      </c>
      <c r="H499" s="4">
        <f t="shared" si="146"/>
        <v>12.604530779252475</v>
      </c>
      <c r="I499" s="4">
        <f t="shared" si="147"/>
        <v>13.831601107126712</v>
      </c>
      <c r="J499" s="4">
        <f t="shared" si="148"/>
        <v>15.184390770738569</v>
      </c>
      <c r="K499" s="4">
        <f t="shared" si="149"/>
        <v>16.613717352636325</v>
      </c>
      <c r="L499" s="4">
        <f t="shared" si="150"/>
        <v>18.023110548655566</v>
      </c>
      <c r="M499" s="4">
        <f t="shared" si="151"/>
        <v>19.419690407522594</v>
      </c>
      <c r="N499" s="4">
        <f t="shared" si="152"/>
        <v>20.65384491676512</v>
      </c>
      <c r="O499" s="4">
        <f t="shared" si="153"/>
        <v>21.676734462209126</v>
      </c>
      <c r="P499" s="4">
        <f t="shared" si="154"/>
        <v>22.494143054236414</v>
      </c>
      <c r="Q499" s="4">
        <f t="shared" si="155"/>
        <v>23.128009214345834</v>
      </c>
      <c r="R499" s="4">
        <f t="shared" si="156"/>
        <v>23.606673528433848</v>
      </c>
      <c r="S499" s="4">
        <f t="shared" si="157"/>
        <v>23.953200266283556</v>
      </c>
      <c r="T499" s="4">
        <f t="shared" si="158"/>
        <v>24.183317235057611</v>
      </c>
      <c r="U499" s="4">
        <f t="shared" si="159"/>
        <v>24.312982273195125</v>
      </c>
      <c r="W499" s="5" t="str">
        <f>VLOOKUP(C499&amp;A499,Driver_elast!$A$2:$D$1161,4,FALSE)</f>
        <v>GDPIND</v>
      </c>
      <c r="X499" s="5">
        <v>1</v>
      </c>
      <c r="Y499" s="2">
        <f>SUMIFS('Growth rates'!D$4:D$999,'Growth rates'!$B$4:$B$999,Demands!$A499,'Growth rates'!$C$4:$C$999,$W499)</f>
        <v>1</v>
      </c>
      <c r="Z499" s="2">
        <f>SUMIFS('Growth rates'!E$4:E$999,'Growth rates'!$B$4:$B$999,Demands!$A499,'Growth rates'!$C$4:$C$999,$W499)</f>
        <v>1.0248341944643999</v>
      </c>
      <c r="AA499" s="2">
        <f>SUMIFS('Growth rates'!F$4:F$999,'Growth rates'!$B$4:$B$999,Demands!$A499,'Growth rates'!$C$4:$C$999,$W499)</f>
        <v>1.2503892340764944</v>
      </c>
      <c r="AB499" s="2">
        <f>SUMIFS('Growth rates'!G$4:G$999,'Growth rates'!$B$4:$B$999,Demands!$A499,'Growth rates'!$C$4:$C$999,$W499)</f>
        <v>1.4059311948817761</v>
      </c>
      <c r="AC499" s="2">
        <f>SUMIFS('Growth rates'!H$4:H$999,'Growth rates'!$B$4:$B$999,Demands!$A499,'Growth rates'!$C$4:$C$999,$W499)</f>
        <v>1.5505492493835433</v>
      </c>
      <c r="AD499" s="2">
        <f>SUMIFS('Growth rates'!I$4:I$999,'Growth rates'!$B$4:$B$999,Demands!$A499,'Growth rates'!$C$4:$C$999,$W499)</f>
        <v>1.7065224192974731</v>
      </c>
      <c r="AE499" s="2">
        <f>SUMIFS('Growth rates'!J$4:J$999,'Growth rates'!$B$4:$B$999,Demands!$A499,'Growth rates'!$C$4:$C$999,$W499)</f>
        <v>1.8789836102599646</v>
      </c>
      <c r="AF499" s="2">
        <f>SUMIFS('Growth rates'!K$4:K$999,'Growth rates'!$B$4:$B$999,Demands!$A499,'Growth rates'!$C$4:$C$999,$W499)</f>
        <v>2.0617425596800105</v>
      </c>
      <c r="AG499" s="2">
        <f>SUMIFS('Growth rates'!L$4:L$999,'Growth rates'!$B$4:$B$999,Demands!$A499,'Growth rates'!$C$4:$C$999,$W499)</f>
        <v>2.2424688570800706</v>
      </c>
      <c r="AH499" s="2">
        <f>SUMIFS('Growth rates'!M$4:M$999,'Growth rates'!$B$4:$B$999,Demands!$A499,'Growth rates'!$C$4:$C$999,$W499)</f>
        <v>2.4220182786980105</v>
      </c>
      <c r="AI499" s="2">
        <f>SUMIFS('Growth rates'!N$4:N$999,'Growth rates'!$B$4:$B$999,Demands!$A499,'Growth rates'!$C$4:$C$999,$W499)</f>
        <v>2.5987374643047692</v>
      </c>
      <c r="AJ499" s="2">
        <f>SUMIFS('Growth rates'!O$4:O$999,'Growth rates'!$B$4:$B$999,Demands!$A499,'Growth rates'!$C$4:$C$999,$W499)</f>
        <v>2.7649722128354011</v>
      </c>
      <c r="AK499" s="2">
        <f>SUMIFS('Growth rates'!P$4:P$999,'Growth rates'!$B$4:$B$999,Demands!$A499,'Growth rates'!$C$4:$C$999,$W499)</f>
        <v>2.9188796598067981</v>
      </c>
      <c r="AL499" s="2">
        <f>SUMIFS('Growth rates'!Q$4:Q$999,'Growth rates'!$B$4:$B$999,Demands!$A499,'Growth rates'!$C$4:$C$999,$W499)</f>
        <v>3.0605290196492141</v>
      </c>
      <c r="AM499" s="2">
        <f>SUMIFS('Growth rates'!R$4:R$999,'Growth rates'!$B$4:$B$999,Demands!$A499,'Growth rates'!$C$4:$C$999,$W499)</f>
        <v>3.1914293849857116</v>
      </c>
      <c r="AN499" s="2">
        <f>SUMIFS('Growth rates'!S$4:S$999,'Growth rates'!$B$4:$B$999,Demands!$A499,'Growth rates'!$C$4:$C$999,$W499)</f>
        <v>3.3124470492936906</v>
      </c>
      <c r="AO499" s="2">
        <f>SUMIFS('Growth rates'!T$4:T$999,'Growth rates'!$B$4:$B$999,Demands!$A499,'Growth rates'!$C$4:$C$999,$W499)</f>
        <v>3.4220530549657626</v>
      </c>
      <c r="AP499" s="2">
        <f>SUMIFS('Growth rates'!U$4:U$999,'Growth rates'!$B$4:$B$999,Demands!$A499,'Growth rates'!$C$4:$C$999,$W499)</f>
        <v>3.5168480316696371</v>
      </c>
      <c r="AR499">
        <f>VLOOKUP(C499&amp;A499,Driver_elast!$A$2:$E$1161,5,FALSE)</f>
        <v>0.96778399999999998</v>
      </c>
      <c r="AS499">
        <f t="shared" si="160"/>
        <v>0.96778399999999998</v>
      </c>
      <c r="AT499">
        <f t="shared" si="161"/>
        <v>0.1935568</v>
      </c>
      <c r="AV499" s="2" cm="1">
        <f t="array" ref="AV499">TREND($AR499:$AS499,$AR$3:$AS$3,AV$1)</f>
        <v>0.96778399999999998</v>
      </c>
      <c r="AW499" s="2" cm="1">
        <f t="array" ref="AW499">TREND($AR499:$AS499,$AR$3:$AS$3,AW$1)</f>
        <v>0.96778399999999998</v>
      </c>
      <c r="AX499" s="2" cm="1">
        <f t="array" ref="AX499">TREND($AR499:$AS499,$AR$3:$AS$3,AX$1)</f>
        <v>0.96778399999999998</v>
      </c>
      <c r="AY499" s="2" cm="1">
        <f t="array" ref="AY499">TREND($AR499:$AS499,$AR$3:$AS$3,AY$1)</f>
        <v>0.96778399999999998</v>
      </c>
      <c r="AZ499" s="2" cm="1">
        <f t="array" ref="AZ499">TREND($AR499:$AS499,$AR$3:$AS$3,AZ$1)</f>
        <v>0.96778399999999998</v>
      </c>
      <c r="BA499" s="2" cm="1">
        <f t="array" ref="BA499">TREND($AR499:$AS499,$AR$3:$AS$3,BA$1)</f>
        <v>0.96778399999999998</v>
      </c>
      <c r="BB499" s="2" cm="1">
        <f t="array" ref="BB499">TREND($AR499:$AS499,$AR$3:$AS$3,BB$1)</f>
        <v>0.96778399999999998</v>
      </c>
      <c r="BC499" s="2" cm="1">
        <f t="array" ref="BC499">TREND($AR499:$AS499,$AR$3:$AS$3,BC$1)</f>
        <v>0.96778399999999998</v>
      </c>
      <c r="BD499" s="2" cm="1">
        <f t="array" ref="BD499">TREND($AR499:$AS499,$AR$3:$AS$3,BD$1)</f>
        <v>0.96778399999999998</v>
      </c>
      <c r="BE499" s="2" cm="1">
        <f t="array" ref="BE499">TREND($AR499:$AS499,$AR$3:$AS$3,BE$1)</f>
        <v>0.96778399999999998</v>
      </c>
      <c r="BF499" s="20" cm="1">
        <f t="array" ref="BF499">TREND($AS499:$AT499,$AS$3:$AT$3,BF$1)</f>
        <v>0.87100560000000371</v>
      </c>
      <c r="BG499" s="20" cm="1">
        <f t="array" ref="BG499">TREND($AS499:$AT499,$AS$3:$AT$3,BG$1)</f>
        <v>0.77422720000000567</v>
      </c>
      <c r="BH499" s="20" cm="1">
        <f t="array" ref="BH499">TREND($AS499:$AT499,$AS$3:$AT$3,BH$1)</f>
        <v>0.67744880000000762</v>
      </c>
      <c r="BI499" s="20" cm="1">
        <f t="array" ref="BI499">TREND($AS499:$AT499,$AS$3:$AT$3,BI$1)</f>
        <v>0.58067040000000247</v>
      </c>
      <c r="BJ499" s="20" cm="1">
        <f t="array" ref="BJ499">TREND($AS499:$AT499,$AS$3:$AT$3,BJ$1)</f>
        <v>0.48389200000000443</v>
      </c>
      <c r="BK499" s="20" cm="1">
        <f t="array" ref="BK499">TREND($AS499:$AT499,$AS$3:$AT$3,BK$1)</f>
        <v>0.38711360000000639</v>
      </c>
      <c r="BL499" s="20" cm="1">
        <f t="array" ref="BL499">TREND($AS499:$AT499,$AS$3:$AT$3,BL$1)</f>
        <v>0.29033520000000834</v>
      </c>
      <c r="BM499" s="20" cm="1">
        <f t="array" ref="BM499">TREND($AS499:$AT499,$AS$3:$AT$3,BM$1)</f>
        <v>0.19355680000000319</v>
      </c>
    </row>
    <row r="500" spans="1:65" x14ac:dyDescent="0.35">
      <c r="A500" t="str">
        <f>IF(BYDem!B498="","\I:",BYDem!B498)</f>
        <v>EU_northwest</v>
      </c>
      <c r="B500" t="str">
        <f>BYDem!E498</f>
        <v>IOI</v>
      </c>
      <c r="C500" t="str">
        <f t="shared" si="162"/>
        <v>IOI</v>
      </c>
      <c r="D500" s="4">
        <f>SUMIFS(BYDem!$M$2:$M$2000,BYDem!$B$2:$B$2000,Demands!$A500,BYDem!$E$2:$E$2000,Demands!$B500)</f>
        <v>66.153308842321806</v>
      </c>
      <c r="E500" s="4">
        <f t="shared" si="143"/>
        <v>66.153308842321806</v>
      </c>
      <c r="F500" s="4">
        <f t="shared" si="144"/>
        <v>66.153308842321806</v>
      </c>
      <c r="G500" s="4">
        <f t="shared" si="145"/>
        <v>66.153308842321806</v>
      </c>
      <c r="H500" s="4">
        <f t="shared" si="146"/>
        <v>66.153308842321806</v>
      </c>
      <c r="I500" s="4">
        <f t="shared" si="147"/>
        <v>66.153308842321806</v>
      </c>
      <c r="J500" s="4">
        <f t="shared" si="148"/>
        <v>66.153308842321806</v>
      </c>
      <c r="K500" s="4">
        <f t="shared" si="149"/>
        <v>66.153308842321806</v>
      </c>
      <c r="L500" s="4">
        <f t="shared" si="150"/>
        <v>66.153308842321806</v>
      </c>
      <c r="M500" s="4">
        <f t="shared" si="151"/>
        <v>66.153308842321806</v>
      </c>
      <c r="N500" s="4">
        <f t="shared" si="152"/>
        <v>66.153308842321806</v>
      </c>
      <c r="O500" s="4">
        <f t="shared" si="153"/>
        <v>66.153308842321806</v>
      </c>
      <c r="P500" s="4">
        <f t="shared" si="154"/>
        <v>66.153308842321806</v>
      </c>
      <c r="Q500" s="4">
        <f t="shared" si="155"/>
        <v>66.153308842321806</v>
      </c>
      <c r="R500" s="4">
        <f t="shared" si="156"/>
        <v>66.153308842321806</v>
      </c>
      <c r="S500" s="4">
        <f t="shared" si="157"/>
        <v>66.153308842321806</v>
      </c>
      <c r="T500" s="4">
        <f t="shared" si="158"/>
        <v>66.153308842321806</v>
      </c>
      <c r="U500" s="4">
        <f t="shared" si="159"/>
        <v>66.153308842321806</v>
      </c>
      <c r="W500" s="5" t="str">
        <f>VLOOKUP(C500&amp;A500,Driver_elast!$A$2:$D$1161,4,FALSE)</f>
        <v>GDP</v>
      </c>
      <c r="X500" s="5">
        <v>1</v>
      </c>
      <c r="Y500" s="2">
        <f>SUMIFS('Growth rates'!D$4:D$999,'Growth rates'!$B$4:$B$999,Demands!$A500,'Growth rates'!$C$4:$C$999,$W500)</f>
        <v>1</v>
      </c>
      <c r="Z500" s="2">
        <f>SUMIFS('Growth rates'!E$4:E$999,'Growth rates'!$B$4:$B$999,Demands!$A500,'Growth rates'!$C$4:$C$999,$W500)</f>
        <v>1.0187904438068738</v>
      </c>
      <c r="AA500" s="2">
        <f>SUMIFS('Growth rates'!F$4:F$999,'Growth rates'!$B$4:$B$999,Demands!$A500,'Growth rates'!$C$4:$C$999,$W500)</f>
        <v>1.1982167824832974</v>
      </c>
      <c r="AB500" s="2">
        <f>SUMIFS('Growth rates'!G$4:G$999,'Growth rates'!$B$4:$B$999,Demands!$A500,'Growth rates'!$C$4:$C$999,$W500)</f>
        <v>1.3206827957809695</v>
      </c>
      <c r="AC500" s="2">
        <f>SUMIFS('Growth rates'!H$4:H$999,'Growth rates'!$B$4:$B$999,Demands!$A500,'Growth rates'!$C$4:$C$999,$W500)</f>
        <v>1.4270511613171655</v>
      </c>
      <c r="AD500" s="2">
        <f>SUMIFS('Growth rates'!I$4:I$999,'Growth rates'!$B$4:$B$999,Demands!$A500,'Growth rates'!$C$4:$C$999,$W500)</f>
        <v>1.5363675445053975</v>
      </c>
      <c r="AE500" s="2">
        <f>SUMIFS('Growth rates'!J$4:J$999,'Growth rates'!$B$4:$B$999,Demands!$A500,'Growth rates'!$C$4:$C$999,$W500)</f>
        <v>1.6527517080530509</v>
      </c>
      <c r="AF500" s="2">
        <f>SUMIFS('Growth rates'!K$4:K$999,'Growth rates'!$B$4:$B$999,Demands!$A500,'Growth rates'!$C$4:$C$999,$W500)</f>
        <v>1.7728521605196346</v>
      </c>
      <c r="AG500" s="2">
        <f>SUMIFS('Growth rates'!L$4:L$999,'Growth rates'!$B$4:$B$999,Demands!$A500,'Growth rates'!$C$4:$C$999,$W500)</f>
        <v>1.8891385823055631</v>
      </c>
      <c r="AH500" s="2">
        <f>SUMIFS('Growth rates'!M$4:M$999,'Growth rates'!$B$4:$B$999,Demands!$A500,'Growth rates'!$C$4:$C$999,$W500)</f>
        <v>2.0031580258114761</v>
      </c>
      <c r="AI500" s="2">
        <f>SUMIFS('Growth rates'!N$4:N$999,'Growth rates'!$B$4:$B$999,Demands!$A500,'Growth rates'!$C$4:$C$999,$W500)</f>
        <v>2.1140765331026543</v>
      </c>
      <c r="AJ500" s="2">
        <f>SUMIFS('Growth rates'!O$4:O$999,'Growth rates'!$B$4:$B$999,Demands!$A500,'Growth rates'!$C$4:$C$999,$W500)</f>
        <v>2.2161888229583924</v>
      </c>
      <c r="AK500" s="2">
        <f>SUMIFS('Growth rates'!P$4:P$999,'Growth rates'!$B$4:$B$999,Demands!$A500,'Growth rates'!$C$4:$C$999,$W500)</f>
        <v>2.3081286126879061</v>
      </c>
      <c r="AL500" s="2">
        <f>SUMIFS('Growth rates'!Q$4:Q$999,'Growth rates'!$B$4:$B$999,Demands!$A500,'Growth rates'!$C$4:$C$999,$W500)</f>
        <v>2.3895007312975554</v>
      </c>
      <c r="AM500" s="2">
        <f>SUMIFS('Growth rates'!R$4:R$999,'Growth rates'!$B$4:$B$999,Demands!$A500,'Growth rates'!$C$4:$C$999,$W500)</f>
        <v>2.461071873574205</v>
      </c>
      <c r="AN500" s="2">
        <f>SUMIFS('Growth rates'!S$4:S$999,'Growth rates'!$B$4:$B$999,Demands!$A500,'Growth rates'!$C$4:$C$999,$W500)</f>
        <v>2.5235866635843331</v>
      </c>
      <c r="AO500" s="2">
        <f>SUMIFS('Growth rates'!T$4:T$999,'Growth rates'!$B$4:$B$999,Demands!$A500,'Growth rates'!$C$4:$C$999,$W500)</f>
        <v>2.5764092543833814</v>
      </c>
      <c r="AP500" s="2">
        <f>SUMIFS('Growth rates'!U$4:U$999,'Growth rates'!$B$4:$B$999,Demands!$A500,'Growth rates'!$C$4:$C$999,$W500)</f>
        <v>2.6176284266842829</v>
      </c>
      <c r="AR500">
        <f>VLOOKUP(C500&amp;A500,Driver_elast!$A$2:$E$1161,5,FALSE)</f>
        <v>0</v>
      </c>
      <c r="AS500">
        <f t="shared" si="160"/>
        <v>0</v>
      </c>
      <c r="AT500">
        <f t="shared" si="161"/>
        <v>0</v>
      </c>
      <c r="AV500" s="2" cm="1">
        <f t="array" ref="AV500">TREND($AR500:$AS500,$AR$3:$AS$3,AV$1)</f>
        <v>0</v>
      </c>
      <c r="AW500" s="2" cm="1">
        <f t="array" ref="AW500">TREND($AR500:$AS500,$AR$3:$AS$3,AW$1)</f>
        <v>0</v>
      </c>
      <c r="AX500" s="2" cm="1">
        <f t="array" ref="AX500">TREND($AR500:$AS500,$AR$3:$AS$3,AX$1)</f>
        <v>0</v>
      </c>
      <c r="AY500" s="2" cm="1">
        <f t="array" ref="AY500">TREND($AR500:$AS500,$AR$3:$AS$3,AY$1)</f>
        <v>0</v>
      </c>
      <c r="AZ500" s="2" cm="1">
        <f t="array" ref="AZ500">TREND($AR500:$AS500,$AR$3:$AS$3,AZ$1)</f>
        <v>0</v>
      </c>
      <c r="BA500" s="2" cm="1">
        <f t="array" ref="BA500">TREND($AR500:$AS500,$AR$3:$AS$3,BA$1)</f>
        <v>0</v>
      </c>
      <c r="BB500" s="2" cm="1">
        <f t="array" ref="BB500">TREND($AR500:$AS500,$AR$3:$AS$3,BB$1)</f>
        <v>0</v>
      </c>
      <c r="BC500" s="2" cm="1">
        <f t="array" ref="BC500">TREND($AR500:$AS500,$AR$3:$AS$3,BC$1)</f>
        <v>0</v>
      </c>
      <c r="BD500" s="2" cm="1">
        <f t="array" ref="BD500">TREND($AR500:$AS500,$AR$3:$AS$3,BD$1)</f>
        <v>0</v>
      </c>
      <c r="BE500" s="2" cm="1">
        <f t="array" ref="BE500">TREND($AR500:$AS500,$AR$3:$AS$3,BE$1)</f>
        <v>0</v>
      </c>
      <c r="BF500" s="20" cm="1">
        <f t="array" ref="BF500">TREND($AS500:$AT500,$AS$3:$AT$3,BF$1)</f>
        <v>0</v>
      </c>
      <c r="BG500" s="20" cm="1">
        <f t="array" ref="BG500">TREND($AS500:$AT500,$AS$3:$AT$3,BG$1)</f>
        <v>0</v>
      </c>
      <c r="BH500" s="20" cm="1">
        <f t="array" ref="BH500">TREND($AS500:$AT500,$AS$3:$AT$3,BH$1)</f>
        <v>0</v>
      </c>
      <c r="BI500" s="20" cm="1">
        <f t="array" ref="BI500">TREND($AS500:$AT500,$AS$3:$AT$3,BI$1)</f>
        <v>0</v>
      </c>
      <c r="BJ500" s="20" cm="1">
        <f t="array" ref="BJ500">TREND($AS500:$AT500,$AS$3:$AT$3,BJ$1)</f>
        <v>0</v>
      </c>
      <c r="BK500" s="20" cm="1">
        <f t="array" ref="BK500">TREND($AS500:$AT500,$AS$3:$AT$3,BK$1)</f>
        <v>0</v>
      </c>
      <c r="BL500" s="20" cm="1">
        <f t="array" ref="BL500">TREND($AS500:$AT500,$AS$3:$AT$3,BL$1)</f>
        <v>0</v>
      </c>
      <c r="BM500" s="20" cm="1">
        <f t="array" ref="BM500">TREND($AS500:$AT500,$AS$3:$AT$3,BM$1)</f>
        <v>0</v>
      </c>
    </row>
    <row r="501" spans="1:65" x14ac:dyDescent="0.35">
      <c r="A501" t="str">
        <f>IF(BYDem!B499="","\I:",BYDem!B499)</f>
        <v>EU_northwest</v>
      </c>
      <c r="B501" t="str">
        <f>BYDem!E499</f>
        <v>ITM</v>
      </c>
      <c r="C501" t="str">
        <f t="shared" si="162"/>
        <v>ITM</v>
      </c>
      <c r="D501" s="4">
        <f>SUMIFS(BYDem!$M$2:$M$2000,BYDem!$B$2:$B$2000,Demands!$A501,BYDem!$E$2:$E$2000,Demands!$B501)</f>
        <v>54.438600645701001</v>
      </c>
      <c r="E501" s="4">
        <f t="shared" si="143"/>
        <v>54.438600645701001</v>
      </c>
      <c r="F501" s="4">
        <f t="shared" si="144"/>
        <v>54.438600645701001</v>
      </c>
      <c r="G501" s="4">
        <f t="shared" si="145"/>
        <v>54.438600645701001</v>
      </c>
      <c r="H501" s="4">
        <f t="shared" si="146"/>
        <v>54.438600645701001</v>
      </c>
      <c r="I501" s="4">
        <f t="shared" si="147"/>
        <v>54.438600645701001</v>
      </c>
      <c r="J501" s="4">
        <f t="shared" si="148"/>
        <v>54.438600645701001</v>
      </c>
      <c r="K501" s="4">
        <f t="shared" si="149"/>
        <v>54.438600645701001</v>
      </c>
      <c r="L501" s="4">
        <f t="shared" si="150"/>
        <v>54.438600645701001</v>
      </c>
      <c r="M501" s="4">
        <f t="shared" si="151"/>
        <v>54.438600645701001</v>
      </c>
      <c r="N501" s="4">
        <f t="shared" si="152"/>
        <v>54.438600645701001</v>
      </c>
      <c r="O501" s="4">
        <f t="shared" si="153"/>
        <v>54.438600645701001</v>
      </c>
      <c r="P501" s="4">
        <f t="shared" si="154"/>
        <v>54.438600645701001</v>
      </c>
      <c r="Q501" s="4">
        <f t="shared" si="155"/>
        <v>54.438600645701001</v>
      </c>
      <c r="R501" s="4">
        <f t="shared" si="156"/>
        <v>54.438600645701001</v>
      </c>
      <c r="S501" s="4">
        <f t="shared" si="157"/>
        <v>54.438600645701001</v>
      </c>
      <c r="T501" s="4">
        <f t="shared" si="158"/>
        <v>54.438600645701001</v>
      </c>
      <c r="U501" s="4">
        <f t="shared" si="159"/>
        <v>54.438600645701001</v>
      </c>
      <c r="W501" s="5" t="str">
        <f>VLOOKUP(C501&amp;A501,Driver_elast!$A$2:$D$1161,4,FALSE)</f>
        <v>GDP</v>
      </c>
      <c r="X501" s="5">
        <v>1</v>
      </c>
      <c r="Y501" s="2">
        <f>SUMIFS('Growth rates'!D$4:D$999,'Growth rates'!$B$4:$B$999,Demands!$A501,'Growth rates'!$C$4:$C$999,$W501)</f>
        <v>1</v>
      </c>
      <c r="Z501" s="2">
        <f>SUMIFS('Growth rates'!E$4:E$999,'Growth rates'!$B$4:$B$999,Demands!$A501,'Growth rates'!$C$4:$C$999,$W501)</f>
        <v>1.0187904438068738</v>
      </c>
      <c r="AA501" s="2">
        <f>SUMIFS('Growth rates'!F$4:F$999,'Growth rates'!$B$4:$B$999,Demands!$A501,'Growth rates'!$C$4:$C$999,$W501)</f>
        <v>1.1982167824832974</v>
      </c>
      <c r="AB501" s="2">
        <f>SUMIFS('Growth rates'!G$4:G$999,'Growth rates'!$B$4:$B$999,Demands!$A501,'Growth rates'!$C$4:$C$999,$W501)</f>
        <v>1.3206827957809695</v>
      </c>
      <c r="AC501" s="2">
        <f>SUMIFS('Growth rates'!H$4:H$999,'Growth rates'!$B$4:$B$999,Demands!$A501,'Growth rates'!$C$4:$C$999,$W501)</f>
        <v>1.4270511613171655</v>
      </c>
      <c r="AD501" s="2">
        <f>SUMIFS('Growth rates'!I$4:I$999,'Growth rates'!$B$4:$B$999,Demands!$A501,'Growth rates'!$C$4:$C$999,$W501)</f>
        <v>1.5363675445053975</v>
      </c>
      <c r="AE501" s="2">
        <f>SUMIFS('Growth rates'!J$4:J$999,'Growth rates'!$B$4:$B$999,Demands!$A501,'Growth rates'!$C$4:$C$999,$W501)</f>
        <v>1.6527517080530509</v>
      </c>
      <c r="AF501" s="2">
        <f>SUMIFS('Growth rates'!K$4:K$999,'Growth rates'!$B$4:$B$999,Demands!$A501,'Growth rates'!$C$4:$C$999,$W501)</f>
        <v>1.7728521605196346</v>
      </c>
      <c r="AG501" s="2">
        <f>SUMIFS('Growth rates'!L$4:L$999,'Growth rates'!$B$4:$B$999,Demands!$A501,'Growth rates'!$C$4:$C$999,$W501)</f>
        <v>1.8891385823055631</v>
      </c>
      <c r="AH501" s="2">
        <f>SUMIFS('Growth rates'!M$4:M$999,'Growth rates'!$B$4:$B$999,Demands!$A501,'Growth rates'!$C$4:$C$999,$W501)</f>
        <v>2.0031580258114761</v>
      </c>
      <c r="AI501" s="2">
        <f>SUMIFS('Growth rates'!N$4:N$999,'Growth rates'!$B$4:$B$999,Demands!$A501,'Growth rates'!$C$4:$C$999,$W501)</f>
        <v>2.1140765331026543</v>
      </c>
      <c r="AJ501" s="2">
        <f>SUMIFS('Growth rates'!O$4:O$999,'Growth rates'!$B$4:$B$999,Demands!$A501,'Growth rates'!$C$4:$C$999,$W501)</f>
        <v>2.2161888229583924</v>
      </c>
      <c r="AK501" s="2">
        <f>SUMIFS('Growth rates'!P$4:P$999,'Growth rates'!$B$4:$B$999,Demands!$A501,'Growth rates'!$C$4:$C$999,$W501)</f>
        <v>2.3081286126879061</v>
      </c>
      <c r="AL501" s="2">
        <f>SUMIFS('Growth rates'!Q$4:Q$999,'Growth rates'!$B$4:$B$999,Demands!$A501,'Growth rates'!$C$4:$C$999,$W501)</f>
        <v>2.3895007312975554</v>
      </c>
      <c r="AM501" s="2">
        <f>SUMIFS('Growth rates'!R$4:R$999,'Growth rates'!$B$4:$B$999,Demands!$A501,'Growth rates'!$C$4:$C$999,$W501)</f>
        <v>2.461071873574205</v>
      </c>
      <c r="AN501" s="2">
        <f>SUMIFS('Growth rates'!S$4:S$999,'Growth rates'!$B$4:$B$999,Demands!$A501,'Growth rates'!$C$4:$C$999,$W501)</f>
        <v>2.5235866635843331</v>
      </c>
      <c r="AO501" s="2">
        <f>SUMIFS('Growth rates'!T$4:T$999,'Growth rates'!$B$4:$B$999,Demands!$A501,'Growth rates'!$C$4:$C$999,$W501)</f>
        <v>2.5764092543833814</v>
      </c>
      <c r="AP501" s="2">
        <f>SUMIFS('Growth rates'!U$4:U$999,'Growth rates'!$B$4:$B$999,Demands!$A501,'Growth rates'!$C$4:$C$999,$W501)</f>
        <v>2.6176284266842829</v>
      </c>
      <c r="AR501">
        <f>VLOOKUP(C501&amp;A501,Driver_elast!$A$2:$E$1161,5,FALSE)</f>
        <v>0</v>
      </c>
      <c r="AS501">
        <f t="shared" si="160"/>
        <v>0</v>
      </c>
      <c r="AT501">
        <f t="shared" si="161"/>
        <v>0</v>
      </c>
      <c r="AV501" s="2" cm="1">
        <f t="array" ref="AV501">TREND($AR501:$AS501,$AR$3:$AS$3,AV$1)</f>
        <v>0</v>
      </c>
      <c r="AW501" s="2" cm="1">
        <f t="array" ref="AW501">TREND($AR501:$AS501,$AR$3:$AS$3,AW$1)</f>
        <v>0</v>
      </c>
      <c r="AX501" s="2" cm="1">
        <f t="array" ref="AX501">TREND($AR501:$AS501,$AR$3:$AS$3,AX$1)</f>
        <v>0</v>
      </c>
      <c r="AY501" s="2" cm="1">
        <f t="array" ref="AY501">TREND($AR501:$AS501,$AR$3:$AS$3,AY$1)</f>
        <v>0</v>
      </c>
      <c r="AZ501" s="2" cm="1">
        <f t="array" ref="AZ501">TREND($AR501:$AS501,$AR$3:$AS$3,AZ$1)</f>
        <v>0</v>
      </c>
      <c r="BA501" s="2" cm="1">
        <f t="array" ref="BA501">TREND($AR501:$AS501,$AR$3:$AS$3,BA$1)</f>
        <v>0</v>
      </c>
      <c r="BB501" s="2" cm="1">
        <f t="array" ref="BB501">TREND($AR501:$AS501,$AR$3:$AS$3,BB$1)</f>
        <v>0</v>
      </c>
      <c r="BC501" s="2" cm="1">
        <f t="array" ref="BC501">TREND($AR501:$AS501,$AR$3:$AS$3,BC$1)</f>
        <v>0</v>
      </c>
      <c r="BD501" s="2" cm="1">
        <f t="array" ref="BD501">TREND($AR501:$AS501,$AR$3:$AS$3,BD$1)</f>
        <v>0</v>
      </c>
      <c r="BE501" s="2" cm="1">
        <f t="array" ref="BE501">TREND($AR501:$AS501,$AR$3:$AS$3,BE$1)</f>
        <v>0</v>
      </c>
      <c r="BF501" s="20" cm="1">
        <f t="array" ref="BF501">TREND($AS501:$AT501,$AS$3:$AT$3,BF$1)</f>
        <v>0</v>
      </c>
      <c r="BG501" s="20" cm="1">
        <f t="array" ref="BG501">TREND($AS501:$AT501,$AS$3:$AT$3,BG$1)</f>
        <v>0</v>
      </c>
      <c r="BH501" s="20" cm="1">
        <f t="array" ref="BH501">TREND($AS501:$AT501,$AS$3:$AT$3,BH$1)</f>
        <v>0</v>
      </c>
      <c r="BI501" s="20" cm="1">
        <f t="array" ref="BI501">TREND($AS501:$AT501,$AS$3:$AT$3,BI$1)</f>
        <v>0</v>
      </c>
      <c r="BJ501" s="20" cm="1">
        <f t="array" ref="BJ501">TREND($AS501:$AT501,$AS$3:$AT$3,BJ$1)</f>
        <v>0</v>
      </c>
      <c r="BK501" s="20" cm="1">
        <f t="array" ref="BK501">TREND($AS501:$AT501,$AS$3:$AT$3,BK$1)</f>
        <v>0</v>
      </c>
      <c r="BL501" s="20" cm="1">
        <f t="array" ref="BL501">TREND($AS501:$AT501,$AS$3:$AT$3,BL$1)</f>
        <v>0</v>
      </c>
      <c r="BM501" s="20" cm="1">
        <f t="array" ref="BM501">TREND($AS501:$AT501,$AS$3:$AT$3,BM$1)</f>
        <v>0</v>
      </c>
    </row>
    <row r="502" spans="1:65" x14ac:dyDescent="0.35">
      <c r="A502" t="str">
        <f>IF(BYDem!B500="","\I:",BYDem!B500)</f>
        <v>EU_northwest</v>
      </c>
      <c r="B502" t="str">
        <f>BYDem!E500</f>
        <v>NEU</v>
      </c>
      <c r="C502" t="str">
        <f t="shared" si="162"/>
        <v>NEU</v>
      </c>
      <c r="D502" s="4">
        <f>SUMIFS(BYDem!$M$2:$M$2000,BYDem!$B$2:$B$2000,Demands!$A502,BYDem!$E$2:$E$2000,Demands!$B502)</f>
        <v>7.1100865620000002</v>
      </c>
      <c r="E502" s="4">
        <f t="shared" si="143"/>
        <v>7.1123833085153532</v>
      </c>
      <c r="F502" s="4">
        <f t="shared" si="144"/>
        <v>7.1339169573730059</v>
      </c>
      <c r="G502" s="4">
        <f t="shared" si="145"/>
        <v>7.1464515254114955</v>
      </c>
      <c r="H502" s="4">
        <f t="shared" si="146"/>
        <v>7.1563462920931462</v>
      </c>
      <c r="I502" s="4">
        <f t="shared" si="147"/>
        <v>7.1657703554901753</v>
      </c>
      <c r="J502" s="4">
        <f t="shared" si="148"/>
        <v>7.1751020989667573</v>
      </c>
      <c r="K502" s="4">
        <f t="shared" si="149"/>
        <v>7.1840653643370578</v>
      </c>
      <c r="L502" s="4">
        <f t="shared" si="150"/>
        <v>7.1921661641804748</v>
      </c>
      <c r="M502" s="4">
        <f t="shared" si="151"/>
        <v>7.1996285199809611</v>
      </c>
      <c r="N502" s="4">
        <f t="shared" si="152"/>
        <v>7.2057964941087072</v>
      </c>
      <c r="O502" s="4">
        <f t="shared" si="153"/>
        <v>7.2105831304064107</v>
      </c>
      <c r="P502" s="4">
        <f t="shared" si="154"/>
        <v>7.214182830459241</v>
      </c>
      <c r="Q502" s="4">
        <f t="shared" si="155"/>
        <v>7.2168061739182221</v>
      </c>
      <c r="R502" s="4">
        <f t="shared" si="156"/>
        <v>7.2186641792967512</v>
      </c>
      <c r="S502" s="4">
        <f t="shared" si="157"/>
        <v>7.2199250671171136</v>
      </c>
      <c r="T502" s="4">
        <f t="shared" si="158"/>
        <v>7.2207044602230335</v>
      </c>
      <c r="U502" s="4">
        <f t="shared" si="159"/>
        <v>7.2211016473113938</v>
      </c>
      <c r="W502" s="5" t="str">
        <f>VLOOKUP(C502&amp;A502,Driver_elast!$A$2:$D$1161,4,FALSE)</f>
        <v>GDP</v>
      </c>
      <c r="X502" s="5">
        <v>1</v>
      </c>
      <c r="Y502" s="2">
        <f>SUMIFS('Growth rates'!D$4:D$999,'Growth rates'!$B$4:$B$999,Demands!$A502,'Growth rates'!$C$4:$C$999,$W502)</f>
        <v>1</v>
      </c>
      <c r="Z502" s="2">
        <f>SUMIFS('Growth rates'!E$4:E$999,'Growth rates'!$B$4:$B$999,Demands!$A502,'Growth rates'!$C$4:$C$999,$W502)</f>
        <v>1.0187904438068738</v>
      </c>
      <c r="AA502" s="2">
        <f>SUMIFS('Growth rates'!F$4:F$999,'Growth rates'!$B$4:$B$999,Demands!$A502,'Growth rates'!$C$4:$C$999,$W502)</f>
        <v>1.1982167824832974</v>
      </c>
      <c r="AB502" s="2">
        <f>SUMIFS('Growth rates'!G$4:G$999,'Growth rates'!$B$4:$B$999,Demands!$A502,'Growth rates'!$C$4:$C$999,$W502)</f>
        <v>1.3206827957809695</v>
      </c>
      <c r="AC502" s="2">
        <f>SUMIFS('Growth rates'!H$4:H$999,'Growth rates'!$B$4:$B$999,Demands!$A502,'Growth rates'!$C$4:$C$999,$W502)</f>
        <v>1.4270511613171655</v>
      </c>
      <c r="AD502" s="2">
        <f>SUMIFS('Growth rates'!I$4:I$999,'Growth rates'!$B$4:$B$999,Demands!$A502,'Growth rates'!$C$4:$C$999,$W502)</f>
        <v>1.5363675445053975</v>
      </c>
      <c r="AE502" s="2">
        <f>SUMIFS('Growth rates'!J$4:J$999,'Growth rates'!$B$4:$B$999,Demands!$A502,'Growth rates'!$C$4:$C$999,$W502)</f>
        <v>1.6527517080530509</v>
      </c>
      <c r="AF502" s="2">
        <f>SUMIFS('Growth rates'!K$4:K$999,'Growth rates'!$B$4:$B$999,Demands!$A502,'Growth rates'!$C$4:$C$999,$W502)</f>
        <v>1.7728521605196346</v>
      </c>
      <c r="AG502" s="2">
        <f>SUMIFS('Growth rates'!L$4:L$999,'Growth rates'!$B$4:$B$999,Demands!$A502,'Growth rates'!$C$4:$C$999,$W502)</f>
        <v>1.8891385823055631</v>
      </c>
      <c r="AH502" s="2">
        <f>SUMIFS('Growth rates'!M$4:M$999,'Growth rates'!$B$4:$B$999,Demands!$A502,'Growth rates'!$C$4:$C$999,$W502)</f>
        <v>2.0031580258114761</v>
      </c>
      <c r="AI502" s="2">
        <f>SUMIFS('Growth rates'!N$4:N$999,'Growth rates'!$B$4:$B$999,Demands!$A502,'Growth rates'!$C$4:$C$999,$W502)</f>
        <v>2.1140765331026543</v>
      </c>
      <c r="AJ502" s="2">
        <f>SUMIFS('Growth rates'!O$4:O$999,'Growth rates'!$B$4:$B$999,Demands!$A502,'Growth rates'!$C$4:$C$999,$W502)</f>
        <v>2.2161888229583924</v>
      </c>
      <c r="AK502" s="2">
        <f>SUMIFS('Growth rates'!P$4:P$999,'Growth rates'!$B$4:$B$999,Demands!$A502,'Growth rates'!$C$4:$C$999,$W502)</f>
        <v>2.3081286126879061</v>
      </c>
      <c r="AL502" s="2">
        <f>SUMIFS('Growth rates'!Q$4:Q$999,'Growth rates'!$B$4:$B$999,Demands!$A502,'Growth rates'!$C$4:$C$999,$W502)</f>
        <v>2.3895007312975554</v>
      </c>
      <c r="AM502" s="2">
        <f>SUMIFS('Growth rates'!R$4:R$999,'Growth rates'!$B$4:$B$999,Demands!$A502,'Growth rates'!$C$4:$C$999,$W502)</f>
        <v>2.461071873574205</v>
      </c>
      <c r="AN502" s="2">
        <f>SUMIFS('Growth rates'!S$4:S$999,'Growth rates'!$B$4:$B$999,Demands!$A502,'Growth rates'!$C$4:$C$999,$W502)</f>
        <v>2.5235866635843331</v>
      </c>
      <c r="AO502" s="2">
        <f>SUMIFS('Growth rates'!T$4:T$999,'Growth rates'!$B$4:$B$999,Demands!$A502,'Growth rates'!$C$4:$C$999,$W502)</f>
        <v>2.5764092543833814</v>
      </c>
      <c r="AP502" s="2">
        <f>SUMIFS('Growth rates'!U$4:U$999,'Growth rates'!$B$4:$B$999,Demands!$A502,'Growth rates'!$C$4:$C$999,$W502)</f>
        <v>2.6176284266842829</v>
      </c>
      <c r="AR502">
        <f>VLOOKUP(C502&amp;A502,Driver_elast!$A$2:$E$1161,5,FALSE)</f>
        <v>1.7190999999999956E-2</v>
      </c>
      <c r="AS502">
        <f t="shared" si="160"/>
        <v>1.7190999999999956E-2</v>
      </c>
      <c r="AT502">
        <f t="shared" si="161"/>
        <v>3.4381999999999911E-3</v>
      </c>
      <c r="AV502" s="2" cm="1">
        <f t="array" ref="AV502">TREND($AR502:$AS502,$AR$3:$AS$3,AV$1)</f>
        <v>1.7190999999999956E-2</v>
      </c>
      <c r="AW502" s="2" cm="1">
        <f t="array" ref="AW502">TREND($AR502:$AS502,$AR$3:$AS$3,AW$1)</f>
        <v>1.7190999999999956E-2</v>
      </c>
      <c r="AX502" s="2" cm="1">
        <f t="array" ref="AX502">TREND($AR502:$AS502,$AR$3:$AS$3,AX$1)</f>
        <v>1.7190999999999956E-2</v>
      </c>
      <c r="AY502" s="2" cm="1">
        <f t="array" ref="AY502">TREND($AR502:$AS502,$AR$3:$AS$3,AY$1)</f>
        <v>1.7190999999999956E-2</v>
      </c>
      <c r="AZ502" s="2" cm="1">
        <f t="array" ref="AZ502">TREND($AR502:$AS502,$AR$3:$AS$3,AZ$1)</f>
        <v>1.7190999999999956E-2</v>
      </c>
      <c r="BA502" s="2" cm="1">
        <f t="array" ref="BA502">TREND($AR502:$AS502,$AR$3:$AS$3,BA$1)</f>
        <v>1.7190999999999956E-2</v>
      </c>
      <c r="BB502" s="2" cm="1">
        <f t="array" ref="BB502">TREND($AR502:$AS502,$AR$3:$AS$3,BB$1)</f>
        <v>1.7190999999999956E-2</v>
      </c>
      <c r="BC502" s="2" cm="1">
        <f t="array" ref="BC502">TREND($AR502:$AS502,$AR$3:$AS$3,BC$1)</f>
        <v>1.7190999999999956E-2</v>
      </c>
      <c r="BD502" s="2" cm="1">
        <f t="array" ref="BD502">TREND($AR502:$AS502,$AR$3:$AS$3,BD$1)</f>
        <v>1.7190999999999956E-2</v>
      </c>
      <c r="BE502" s="2" cm="1">
        <f t="array" ref="BE502">TREND($AR502:$AS502,$AR$3:$AS$3,BE$1)</f>
        <v>1.7190999999999956E-2</v>
      </c>
      <c r="BF502" s="20" cm="1">
        <f t="array" ref="BF502">TREND($AS502:$AT502,$AS$3:$AT$3,BF$1)</f>
        <v>1.5471899999999872E-2</v>
      </c>
      <c r="BG502" s="20" cm="1">
        <f t="array" ref="BG502">TREND($AS502:$AT502,$AS$3:$AT$3,BG$1)</f>
        <v>1.3752799999999898E-2</v>
      </c>
      <c r="BH502" s="20" cm="1">
        <f t="array" ref="BH502">TREND($AS502:$AT502,$AS$3:$AT$3,BH$1)</f>
        <v>1.2033699999999925E-2</v>
      </c>
      <c r="BI502" s="20" cm="1">
        <f t="array" ref="BI502">TREND($AS502:$AT502,$AS$3:$AT$3,BI$1)</f>
        <v>1.0314599999999952E-2</v>
      </c>
      <c r="BJ502" s="20" cm="1">
        <f t="array" ref="BJ502">TREND($AS502:$AT502,$AS$3:$AT$3,BJ$1)</f>
        <v>8.5954999999999782E-3</v>
      </c>
      <c r="BK502" s="20" cm="1">
        <f t="array" ref="BK502">TREND($AS502:$AT502,$AS$3:$AT$3,BK$1)</f>
        <v>6.8763999999998937E-3</v>
      </c>
      <c r="BL502" s="20" cm="1">
        <f t="array" ref="BL502">TREND($AS502:$AT502,$AS$3:$AT$3,BL$1)</f>
        <v>5.1572999999999203E-3</v>
      </c>
      <c r="BM502" s="20" cm="1">
        <f t="array" ref="BM502">TREND($AS502:$AT502,$AS$3:$AT$3,BM$1)</f>
        <v>3.4381999999999469E-3</v>
      </c>
    </row>
    <row r="503" spans="1:65" x14ac:dyDescent="0.35">
      <c r="A503" t="str">
        <f>IF(BYDem!B501="","\I:",BYDem!B501)</f>
        <v>EU_northwest</v>
      </c>
      <c r="B503" t="str">
        <f>BYDem!E501</f>
        <v>ONO</v>
      </c>
      <c r="C503" t="str">
        <f t="shared" si="162"/>
        <v>ONO</v>
      </c>
      <c r="D503" s="4">
        <f>SUMIFS(BYDem!$M$2:$M$2000,BYDem!$B$2:$B$2000,Demands!$A503,BYDem!$E$2:$E$2000,Demands!$B503)</f>
        <v>5.0101007256000001</v>
      </c>
      <c r="E503" s="4">
        <f t="shared" si="143"/>
        <v>5.0101007256000001</v>
      </c>
      <c r="F503" s="4">
        <f t="shared" si="144"/>
        <v>5.0101007256000001</v>
      </c>
      <c r="G503" s="4">
        <f t="shared" si="145"/>
        <v>5.0101007256000001</v>
      </c>
      <c r="H503" s="4">
        <f t="shared" si="146"/>
        <v>5.0101007256000001</v>
      </c>
      <c r="I503" s="4">
        <f t="shared" si="147"/>
        <v>5.0101007256000001</v>
      </c>
      <c r="J503" s="4">
        <f t="shared" si="148"/>
        <v>5.0101007256000001</v>
      </c>
      <c r="K503" s="4">
        <f t="shared" si="149"/>
        <v>5.0101007256000001</v>
      </c>
      <c r="L503" s="4">
        <f t="shared" si="150"/>
        <v>5.0101007256000001</v>
      </c>
      <c r="M503" s="4">
        <f t="shared" si="151"/>
        <v>5.0101007256000001</v>
      </c>
      <c r="N503" s="4">
        <f t="shared" si="152"/>
        <v>5.0101007256000001</v>
      </c>
      <c r="O503" s="4">
        <f t="shared" si="153"/>
        <v>5.0101007256000001</v>
      </c>
      <c r="P503" s="4">
        <f t="shared" si="154"/>
        <v>5.0101007256000001</v>
      </c>
      <c r="Q503" s="4">
        <f t="shared" si="155"/>
        <v>5.0101007256000001</v>
      </c>
      <c r="R503" s="4">
        <f t="shared" si="156"/>
        <v>5.0101007256000001</v>
      </c>
      <c r="S503" s="4">
        <f t="shared" si="157"/>
        <v>5.0101007256000001</v>
      </c>
      <c r="T503" s="4">
        <f t="shared" si="158"/>
        <v>5.0101007256000001</v>
      </c>
      <c r="U503" s="4">
        <f t="shared" si="159"/>
        <v>5.0101007256000001</v>
      </c>
      <c r="W503" s="5" t="str">
        <f>VLOOKUP(C503&amp;A503,Driver_elast!$A$2:$D$1161,4,FALSE)</f>
        <v>GDP</v>
      </c>
      <c r="X503" s="5">
        <v>1</v>
      </c>
      <c r="Y503" s="2">
        <f>SUMIFS('Growth rates'!D$4:D$999,'Growth rates'!$B$4:$B$999,Demands!$A503,'Growth rates'!$C$4:$C$999,$W503)</f>
        <v>1</v>
      </c>
      <c r="Z503" s="2">
        <f>SUMIFS('Growth rates'!E$4:E$999,'Growth rates'!$B$4:$B$999,Demands!$A503,'Growth rates'!$C$4:$C$999,$W503)</f>
        <v>1.0187904438068738</v>
      </c>
      <c r="AA503" s="2">
        <f>SUMIFS('Growth rates'!F$4:F$999,'Growth rates'!$B$4:$B$999,Demands!$A503,'Growth rates'!$C$4:$C$999,$W503)</f>
        <v>1.1982167824832974</v>
      </c>
      <c r="AB503" s="2">
        <f>SUMIFS('Growth rates'!G$4:G$999,'Growth rates'!$B$4:$B$999,Demands!$A503,'Growth rates'!$C$4:$C$999,$W503)</f>
        <v>1.3206827957809695</v>
      </c>
      <c r="AC503" s="2">
        <f>SUMIFS('Growth rates'!H$4:H$999,'Growth rates'!$B$4:$B$999,Demands!$A503,'Growth rates'!$C$4:$C$999,$W503)</f>
        <v>1.4270511613171655</v>
      </c>
      <c r="AD503" s="2">
        <f>SUMIFS('Growth rates'!I$4:I$999,'Growth rates'!$B$4:$B$999,Demands!$A503,'Growth rates'!$C$4:$C$999,$W503)</f>
        <v>1.5363675445053975</v>
      </c>
      <c r="AE503" s="2">
        <f>SUMIFS('Growth rates'!J$4:J$999,'Growth rates'!$B$4:$B$999,Demands!$A503,'Growth rates'!$C$4:$C$999,$W503)</f>
        <v>1.6527517080530509</v>
      </c>
      <c r="AF503" s="2">
        <f>SUMIFS('Growth rates'!K$4:K$999,'Growth rates'!$B$4:$B$999,Demands!$A503,'Growth rates'!$C$4:$C$999,$W503)</f>
        <v>1.7728521605196346</v>
      </c>
      <c r="AG503" s="2">
        <f>SUMIFS('Growth rates'!L$4:L$999,'Growth rates'!$B$4:$B$999,Demands!$A503,'Growth rates'!$C$4:$C$999,$W503)</f>
        <v>1.8891385823055631</v>
      </c>
      <c r="AH503" s="2">
        <f>SUMIFS('Growth rates'!M$4:M$999,'Growth rates'!$B$4:$B$999,Demands!$A503,'Growth rates'!$C$4:$C$999,$W503)</f>
        <v>2.0031580258114761</v>
      </c>
      <c r="AI503" s="2">
        <f>SUMIFS('Growth rates'!N$4:N$999,'Growth rates'!$B$4:$B$999,Demands!$A503,'Growth rates'!$C$4:$C$999,$W503)</f>
        <v>2.1140765331026543</v>
      </c>
      <c r="AJ503" s="2">
        <f>SUMIFS('Growth rates'!O$4:O$999,'Growth rates'!$B$4:$B$999,Demands!$A503,'Growth rates'!$C$4:$C$999,$W503)</f>
        <v>2.2161888229583924</v>
      </c>
      <c r="AK503" s="2">
        <f>SUMIFS('Growth rates'!P$4:P$999,'Growth rates'!$B$4:$B$999,Demands!$A503,'Growth rates'!$C$4:$C$999,$W503)</f>
        <v>2.3081286126879061</v>
      </c>
      <c r="AL503" s="2">
        <f>SUMIFS('Growth rates'!Q$4:Q$999,'Growth rates'!$B$4:$B$999,Demands!$A503,'Growth rates'!$C$4:$C$999,$W503)</f>
        <v>2.3895007312975554</v>
      </c>
      <c r="AM503" s="2">
        <f>SUMIFS('Growth rates'!R$4:R$999,'Growth rates'!$B$4:$B$999,Demands!$A503,'Growth rates'!$C$4:$C$999,$W503)</f>
        <v>2.461071873574205</v>
      </c>
      <c r="AN503" s="2">
        <f>SUMIFS('Growth rates'!S$4:S$999,'Growth rates'!$B$4:$B$999,Demands!$A503,'Growth rates'!$C$4:$C$999,$W503)</f>
        <v>2.5235866635843331</v>
      </c>
      <c r="AO503" s="2">
        <f>SUMIFS('Growth rates'!T$4:T$999,'Growth rates'!$B$4:$B$999,Demands!$A503,'Growth rates'!$C$4:$C$999,$W503)</f>
        <v>2.5764092543833814</v>
      </c>
      <c r="AP503" s="2">
        <f>SUMIFS('Growth rates'!U$4:U$999,'Growth rates'!$B$4:$B$999,Demands!$A503,'Growth rates'!$C$4:$C$999,$W503)</f>
        <v>2.6176284266842829</v>
      </c>
      <c r="AR503">
        <f>VLOOKUP(C503&amp;A503,Driver_elast!$A$2:$E$1161,5,FALSE)</f>
        <v>0</v>
      </c>
      <c r="AS503">
        <f t="shared" si="160"/>
        <v>0</v>
      </c>
      <c r="AT503">
        <f t="shared" si="161"/>
        <v>0</v>
      </c>
      <c r="AV503" s="2" cm="1">
        <f t="array" ref="AV503">TREND($AR503:$AS503,$AR$3:$AS$3,AV$1)</f>
        <v>0</v>
      </c>
      <c r="AW503" s="2" cm="1">
        <f t="array" ref="AW503">TREND($AR503:$AS503,$AR$3:$AS$3,AW$1)</f>
        <v>0</v>
      </c>
      <c r="AX503" s="2" cm="1">
        <f t="array" ref="AX503">TREND($AR503:$AS503,$AR$3:$AS$3,AX$1)</f>
        <v>0</v>
      </c>
      <c r="AY503" s="2" cm="1">
        <f t="array" ref="AY503">TREND($AR503:$AS503,$AR$3:$AS$3,AY$1)</f>
        <v>0</v>
      </c>
      <c r="AZ503" s="2" cm="1">
        <f t="array" ref="AZ503">TREND($AR503:$AS503,$AR$3:$AS$3,AZ$1)</f>
        <v>0</v>
      </c>
      <c r="BA503" s="2" cm="1">
        <f t="array" ref="BA503">TREND($AR503:$AS503,$AR$3:$AS$3,BA$1)</f>
        <v>0</v>
      </c>
      <c r="BB503" s="2" cm="1">
        <f t="array" ref="BB503">TREND($AR503:$AS503,$AR$3:$AS$3,BB$1)</f>
        <v>0</v>
      </c>
      <c r="BC503" s="2" cm="1">
        <f t="array" ref="BC503">TREND($AR503:$AS503,$AR$3:$AS$3,BC$1)</f>
        <v>0</v>
      </c>
      <c r="BD503" s="2" cm="1">
        <f t="array" ref="BD503">TREND($AR503:$AS503,$AR$3:$AS$3,BD$1)</f>
        <v>0</v>
      </c>
      <c r="BE503" s="2" cm="1">
        <f t="array" ref="BE503">TREND($AR503:$AS503,$AR$3:$AS$3,BE$1)</f>
        <v>0</v>
      </c>
      <c r="BF503" s="20" cm="1">
        <f t="array" ref="BF503">TREND($AS503:$AT503,$AS$3:$AT$3,BF$1)</f>
        <v>0</v>
      </c>
      <c r="BG503" s="20" cm="1">
        <f t="array" ref="BG503">TREND($AS503:$AT503,$AS$3:$AT$3,BG$1)</f>
        <v>0</v>
      </c>
      <c r="BH503" s="20" cm="1">
        <f t="array" ref="BH503">TREND($AS503:$AT503,$AS$3:$AT$3,BH$1)</f>
        <v>0</v>
      </c>
      <c r="BI503" s="20" cm="1">
        <f t="array" ref="BI503">TREND($AS503:$AT503,$AS$3:$AT$3,BI$1)</f>
        <v>0</v>
      </c>
      <c r="BJ503" s="20" cm="1">
        <f t="array" ref="BJ503">TREND($AS503:$AT503,$AS$3:$AT$3,BJ$1)</f>
        <v>0</v>
      </c>
      <c r="BK503" s="20" cm="1">
        <f t="array" ref="BK503">TREND($AS503:$AT503,$AS$3:$AT$3,BK$1)</f>
        <v>0</v>
      </c>
      <c r="BL503" s="20" cm="1">
        <f t="array" ref="BL503">TREND($AS503:$AT503,$AS$3:$AT$3,BL$1)</f>
        <v>0</v>
      </c>
      <c r="BM503" s="20" cm="1">
        <f t="array" ref="BM503">TREND($AS503:$AT503,$AS$3:$AT$3,BM$1)</f>
        <v>0</v>
      </c>
    </row>
    <row r="504" spans="1:65" x14ac:dyDescent="0.35">
      <c r="A504" t="str">
        <f>IF(BYDem!B502="","\I:",BYDem!B502)</f>
        <v>EU_northwest</v>
      </c>
      <c r="B504" t="str">
        <f>BYDem!E502</f>
        <v>RCK</v>
      </c>
      <c r="C504" t="str">
        <f t="shared" si="162"/>
        <v>RCK</v>
      </c>
      <c r="D504" s="4">
        <f>SUMIFS(BYDem!$M$2:$M$2000,BYDem!$B$2:$B$2000,Demands!$A504,BYDem!$E$2:$E$2000,Demands!$B504)</f>
        <v>25.898470073381201</v>
      </c>
      <c r="E504" s="4">
        <f t="shared" si="143"/>
        <v>26.376506706418205</v>
      </c>
      <c r="F504" s="4">
        <f t="shared" si="144"/>
        <v>31.225592085804312</v>
      </c>
      <c r="G504" s="4">
        <f t="shared" si="145"/>
        <v>34.416994841847519</v>
      </c>
      <c r="H504" s="4">
        <f t="shared" si="146"/>
        <v>37.068404325979436</v>
      </c>
      <c r="I504" s="4">
        <f t="shared" si="147"/>
        <v>39.746701298362304</v>
      </c>
      <c r="J504" s="4">
        <f t="shared" si="148"/>
        <v>42.558330591365561</v>
      </c>
      <c r="K504" s="4">
        <f t="shared" si="149"/>
        <v>45.37477954219159</v>
      </c>
      <c r="L504" s="4">
        <f t="shared" si="150"/>
        <v>48.100368260493589</v>
      </c>
      <c r="M504" s="4">
        <f t="shared" si="151"/>
        <v>50.741451797188027</v>
      </c>
      <c r="N504" s="4">
        <f t="shared" si="152"/>
        <v>53.066052488595361</v>
      </c>
      <c r="O504" s="4">
        <f t="shared" si="153"/>
        <v>54.922007098245608</v>
      </c>
      <c r="P504" s="4">
        <f t="shared" si="154"/>
        <v>56.340688995376567</v>
      </c>
      <c r="Q504" s="4">
        <f t="shared" si="155"/>
        <v>57.415833118375922</v>
      </c>
      <c r="R504" s="4">
        <f t="shared" si="156"/>
        <v>58.240716665855246</v>
      </c>
      <c r="S504" s="4">
        <f t="shared" si="157"/>
        <v>58.862658107612035</v>
      </c>
      <c r="T504" s="4">
        <f t="shared" si="158"/>
        <v>59.294470164656886</v>
      </c>
      <c r="U504" s="4">
        <f t="shared" si="159"/>
        <v>59.548650044246209</v>
      </c>
      <c r="W504" s="5" t="str">
        <f>VLOOKUP(C504&amp;A504,Driver_elast!$A$2:$D$1161,4,FALSE)</f>
        <v>GDPPCAP</v>
      </c>
      <c r="X504" s="5">
        <v>1</v>
      </c>
      <c r="Y504" s="2">
        <f>SUMIFS('Growth rates'!D$4:D$999,'Growth rates'!$B$4:$B$999,Demands!$A504,'Growth rates'!$C$4:$C$999,$W504)</f>
        <v>1</v>
      </c>
      <c r="Z504" s="2">
        <f>SUMIFS('Growth rates'!E$4:E$999,'Growth rates'!$B$4:$B$999,Demands!$A504,'Growth rates'!$C$4:$C$999,$W504)</f>
        <v>1.0154689067413503</v>
      </c>
      <c r="AA504" s="2">
        <f>SUMIFS('Growth rates'!F$4:F$999,'Growth rates'!$B$4:$B$999,Demands!$A504,'Growth rates'!$C$4:$C$999,$W504)</f>
        <v>1.1751536456460079</v>
      </c>
      <c r="AB504" s="2">
        <f>SUMIFS('Growth rates'!G$4:G$999,'Growth rates'!$B$4:$B$999,Demands!$A504,'Growth rates'!$C$4:$C$999,$W504)</f>
        <v>1.2800564089612605</v>
      </c>
      <c r="AC504" s="2">
        <f>SUMIFS('Growth rates'!H$4:H$999,'Growth rates'!$B$4:$B$999,Demands!$A504,'Growth rates'!$C$4:$C$999,$W504)</f>
        <v>1.368042650853057</v>
      </c>
      <c r="AD504" s="2">
        <f>SUMIFS('Growth rates'!I$4:I$999,'Growth rates'!$B$4:$B$999,Demands!$A504,'Growth rates'!$C$4:$C$999,$W504)</f>
        <v>1.4581786977501507</v>
      </c>
      <c r="AE504" s="2">
        <f>SUMIFS('Growth rates'!J$4:J$999,'Growth rates'!$B$4:$B$999,Demands!$A504,'Growth rates'!$C$4:$C$999,$W504)</f>
        <v>1.5543586900691471</v>
      </c>
      <c r="AF504" s="2">
        <f>SUMIFS('Growth rates'!K$4:K$999,'Growth rates'!$B$4:$B$999,Demands!$A504,'Growth rates'!$C$4:$C$999,$W504)</f>
        <v>1.6524835202316388</v>
      </c>
      <c r="AG504" s="2">
        <f>SUMIFS('Growth rates'!L$4:L$999,'Growth rates'!$B$4:$B$999,Demands!$A504,'Growth rates'!$C$4:$C$999,$W504)</f>
        <v>1.7494043880591703</v>
      </c>
      <c r="AH504" s="2">
        <f>SUMIFS('Growth rates'!M$4:M$999,'Growth rates'!$B$4:$B$999,Demands!$A504,'Growth rates'!$C$4:$C$999,$W504)</f>
        <v>1.8454602665360698</v>
      </c>
      <c r="AI504" s="2">
        <f>SUMIFS('Growth rates'!N$4:N$999,'Growth rates'!$B$4:$B$999,Demands!$A504,'Growth rates'!$C$4:$C$999,$W504)</f>
        <v>1.9393996408786203</v>
      </c>
      <c r="AJ504" s="2">
        <f>SUMIFS('Growth rates'!O$4:O$999,'Growth rates'!$B$4:$B$999,Demands!$A504,'Growth rates'!$C$4:$C$999,$W504)</f>
        <v>2.024186372099495</v>
      </c>
      <c r="AK504" s="2">
        <f>SUMIFS('Growth rates'!P$4:P$999,'Growth rates'!$B$4:$B$999,Demands!$A504,'Growth rates'!$C$4:$C$999,$W504)</f>
        <v>2.0988812950649134</v>
      </c>
      <c r="AL504" s="2">
        <f>SUMIFS('Growth rates'!Q$4:Q$999,'Growth rates'!$B$4:$B$999,Demands!$A504,'Growth rates'!$C$4:$C$999,$W504)</f>
        <v>2.165635888991619</v>
      </c>
      <c r="AM504" s="2">
        <f>SUMIFS('Growth rates'!R$4:R$999,'Growth rates'!$B$4:$B$999,Demands!$A504,'Growth rates'!$C$4:$C$999,$W504)</f>
        <v>2.2278625368563945</v>
      </c>
      <c r="AN504" s="2">
        <f>SUMIFS('Growth rates'!S$4:S$999,'Growth rates'!$B$4:$B$999,Demands!$A504,'Growth rates'!$C$4:$C$999,$W504)</f>
        <v>2.287339828583332</v>
      </c>
      <c r="AO504" s="2">
        <f>SUMIFS('Growth rates'!T$4:T$999,'Growth rates'!$B$4:$B$999,Demands!$A504,'Growth rates'!$C$4:$C$999,$W504)</f>
        <v>2.3432723415604308</v>
      </c>
      <c r="AP504" s="2">
        <f>SUMIFS('Growth rates'!U$4:U$999,'Growth rates'!$B$4:$B$999,Demands!$A504,'Growth rates'!$C$4:$C$999,$W504)</f>
        <v>2.3934973186931079</v>
      </c>
      <c r="AR504">
        <f>VLOOKUP(C504&amp;A504,Driver_elast!$A$2:$E$1161,5,FALSE)</f>
        <v>1.19807</v>
      </c>
      <c r="AS504">
        <f t="shared" si="160"/>
        <v>1</v>
      </c>
      <c r="AT504">
        <f t="shared" si="161"/>
        <v>0.2</v>
      </c>
      <c r="AV504" s="2" cm="1">
        <f t="array" ref="AV504">TREND($AR504:$AS504,$AR$3:$AS$3,AV$1)</f>
        <v>1.1980700000000013</v>
      </c>
      <c r="AW504" s="2" cm="1">
        <f t="array" ref="AW504">TREND($AR504:$AS504,$AR$3:$AS$3,AW$1)</f>
        <v>1.1932390243902447</v>
      </c>
      <c r="AX504" s="2" cm="1">
        <f t="array" ref="AX504">TREND($AR504:$AS504,$AR$3:$AS$3,AX$1)</f>
        <v>1.169084146341465</v>
      </c>
      <c r="AY504" s="2" cm="1">
        <f t="array" ref="AY504">TREND($AR504:$AS504,$AR$3:$AS$3,AY$1)</f>
        <v>1.1449292682926835</v>
      </c>
      <c r="AZ504" s="2" cm="1">
        <f t="array" ref="AZ504">TREND($AR504:$AS504,$AR$3:$AS$3,AZ$1)</f>
        <v>1.1207743902439038</v>
      </c>
      <c r="BA504" s="2" cm="1">
        <f t="array" ref="BA504">TREND($AR504:$AS504,$AR$3:$AS$3,BA$1)</f>
        <v>1.0966195121951241</v>
      </c>
      <c r="BB504" s="2" cm="1">
        <f t="array" ref="BB504">TREND($AR504:$AS504,$AR$3:$AS$3,BB$1)</f>
        <v>1.0724646341463426</v>
      </c>
      <c r="BC504" s="2" cm="1">
        <f t="array" ref="BC504">TREND($AR504:$AS504,$AR$3:$AS$3,BC$1)</f>
        <v>1.0483097560975629</v>
      </c>
      <c r="BD504" s="2" cm="1">
        <f t="array" ref="BD504">TREND($AR504:$AS504,$AR$3:$AS$3,BD$1)</f>
        <v>1.0241548780487815</v>
      </c>
      <c r="BE504" s="2" cm="1">
        <f t="array" ref="BE504">TREND($AR504:$AS504,$AR$3:$AS$3,BE$1)</f>
        <v>1.0000000000000018</v>
      </c>
      <c r="BF504" s="20" cm="1">
        <f t="array" ref="BF504">TREND($AS504:$AT504,$AS$3:$AT$3,BF$1)</f>
        <v>0.90000000000000568</v>
      </c>
      <c r="BG504" s="20" cm="1">
        <f t="array" ref="BG504">TREND($AS504:$AT504,$AS$3:$AT$3,BG$1)</f>
        <v>0.80000000000000426</v>
      </c>
      <c r="BH504" s="20" cm="1">
        <f t="array" ref="BH504">TREND($AS504:$AT504,$AS$3:$AT$3,BH$1)</f>
        <v>0.70000000000000284</v>
      </c>
      <c r="BI504" s="20" cm="1">
        <f t="array" ref="BI504">TREND($AS504:$AT504,$AS$3:$AT$3,BI$1)</f>
        <v>0.60000000000000142</v>
      </c>
      <c r="BJ504" s="20" cm="1">
        <f t="array" ref="BJ504">TREND($AS504:$AT504,$AS$3:$AT$3,BJ$1)</f>
        <v>0.5</v>
      </c>
      <c r="BK504" s="20" cm="1">
        <f t="array" ref="BK504">TREND($AS504:$AT504,$AS$3:$AT$3,BK$1)</f>
        <v>0.40000000000000568</v>
      </c>
      <c r="BL504" s="20" cm="1">
        <f t="array" ref="BL504">TREND($AS504:$AT504,$AS$3:$AT$3,BL$1)</f>
        <v>0.30000000000000426</v>
      </c>
      <c r="BM504" s="20" cm="1">
        <f t="array" ref="BM504">TREND($AS504:$AT504,$AS$3:$AT$3,BM$1)</f>
        <v>0.20000000000000284</v>
      </c>
    </row>
    <row r="505" spans="1:65" x14ac:dyDescent="0.35">
      <c r="A505" t="str">
        <f>IF(BYDem!B503="","\I:",BYDem!B503)</f>
        <v>EU_northwest</v>
      </c>
      <c r="B505" t="str">
        <f>BYDem!E503</f>
        <v>REA</v>
      </c>
      <c r="C505" t="str">
        <f t="shared" si="162"/>
        <v>REA</v>
      </c>
      <c r="D505" s="4">
        <f>SUMIFS(BYDem!$M$2:$M$2000,BYDem!$B$2:$B$2000,Demands!$A505,BYDem!$E$2:$E$2000,Demands!$B505)</f>
        <v>73.209453166202906</v>
      </c>
      <c r="E505" s="4">
        <f t="shared" si="143"/>
        <v>73.775688268009532</v>
      </c>
      <c r="F505" s="4">
        <f t="shared" si="144"/>
        <v>79.576383611992725</v>
      </c>
      <c r="G505" s="4">
        <f t="shared" si="145"/>
        <v>83.128167060251386</v>
      </c>
      <c r="H505" s="4">
        <f t="shared" si="146"/>
        <v>85.985125145762709</v>
      </c>
      <c r="I505" s="4">
        <f t="shared" si="147"/>
        <v>88.81777048315702</v>
      </c>
      <c r="J505" s="4">
        <f t="shared" si="148"/>
        <v>91.74693564516383</v>
      </c>
      <c r="K505" s="4">
        <f t="shared" si="149"/>
        <v>94.642873544063562</v>
      </c>
      <c r="L505" s="4">
        <f t="shared" si="150"/>
        <v>97.418353397652709</v>
      </c>
      <c r="M505" s="4">
        <f t="shared" si="151"/>
        <v>100.09286524272878</v>
      </c>
      <c r="N505" s="4">
        <f t="shared" si="152"/>
        <v>102.38562525951136</v>
      </c>
      <c r="O505" s="4">
        <f t="shared" si="153"/>
        <v>104.1760643844411</v>
      </c>
      <c r="P505" s="4">
        <f t="shared" si="154"/>
        <v>105.52154231273478</v>
      </c>
      <c r="Q505" s="4">
        <f t="shared" si="155"/>
        <v>106.52837119688877</v>
      </c>
      <c r="R505" s="4">
        <f t="shared" si="156"/>
        <v>107.29360872778823</v>
      </c>
      <c r="S505" s="4">
        <f t="shared" si="157"/>
        <v>107.86649266125956</v>
      </c>
      <c r="T505" s="4">
        <f t="shared" si="158"/>
        <v>108.26214292222058</v>
      </c>
      <c r="U505" s="4">
        <f t="shared" si="159"/>
        <v>108.49418866253698</v>
      </c>
      <c r="W505" s="5" t="str">
        <f>VLOOKUP(C505&amp;A505,Driver_elast!$A$2:$D$1161,4,FALSE)</f>
        <v>GDPPCAP</v>
      </c>
      <c r="X505" s="5">
        <v>0</v>
      </c>
      <c r="Y505" s="2">
        <f>SUMIFS('Growth rates'!D$4:D$999,'Growth rates'!$B$4:$B$999,Demands!$A505,'Growth rates'!$C$4:$C$999,$W505)</f>
        <v>1</v>
      </c>
      <c r="Z505" s="2">
        <f>SUMIFS('Growth rates'!E$4:E$999,'Growth rates'!$B$4:$B$999,Demands!$A505,'Growth rates'!$C$4:$C$999,$W505)</f>
        <v>1.0154689067413503</v>
      </c>
      <c r="AA505" s="2">
        <f>SUMIFS('Growth rates'!F$4:F$999,'Growth rates'!$B$4:$B$999,Demands!$A505,'Growth rates'!$C$4:$C$999,$W505)</f>
        <v>1.1751536456460079</v>
      </c>
      <c r="AB505" s="2">
        <f>SUMIFS('Growth rates'!G$4:G$999,'Growth rates'!$B$4:$B$999,Demands!$A505,'Growth rates'!$C$4:$C$999,$W505)</f>
        <v>1.2800564089612605</v>
      </c>
      <c r="AC505" s="2">
        <f>SUMIFS('Growth rates'!H$4:H$999,'Growth rates'!$B$4:$B$999,Demands!$A505,'Growth rates'!$C$4:$C$999,$W505)</f>
        <v>1.368042650853057</v>
      </c>
      <c r="AD505" s="2">
        <f>SUMIFS('Growth rates'!I$4:I$999,'Growth rates'!$B$4:$B$999,Demands!$A505,'Growth rates'!$C$4:$C$999,$W505)</f>
        <v>1.4581786977501507</v>
      </c>
      <c r="AE505" s="2">
        <f>SUMIFS('Growth rates'!J$4:J$999,'Growth rates'!$B$4:$B$999,Demands!$A505,'Growth rates'!$C$4:$C$999,$W505)</f>
        <v>1.5543586900691471</v>
      </c>
      <c r="AF505" s="2">
        <f>SUMIFS('Growth rates'!K$4:K$999,'Growth rates'!$B$4:$B$999,Demands!$A505,'Growth rates'!$C$4:$C$999,$W505)</f>
        <v>1.6524835202316388</v>
      </c>
      <c r="AG505" s="2">
        <f>SUMIFS('Growth rates'!L$4:L$999,'Growth rates'!$B$4:$B$999,Demands!$A505,'Growth rates'!$C$4:$C$999,$W505)</f>
        <v>1.7494043880591703</v>
      </c>
      <c r="AH505" s="2">
        <f>SUMIFS('Growth rates'!M$4:M$999,'Growth rates'!$B$4:$B$999,Demands!$A505,'Growth rates'!$C$4:$C$999,$W505)</f>
        <v>1.8454602665360698</v>
      </c>
      <c r="AI505" s="2">
        <f>SUMIFS('Growth rates'!N$4:N$999,'Growth rates'!$B$4:$B$999,Demands!$A505,'Growth rates'!$C$4:$C$999,$W505)</f>
        <v>1.9393996408786203</v>
      </c>
      <c r="AJ505" s="2">
        <f>SUMIFS('Growth rates'!O$4:O$999,'Growth rates'!$B$4:$B$999,Demands!$A505,'Growth rates'!$C$4:$C$999,$W505)</f>
        <v>2.024186372099495</v>
      </c>
      <c r="AK505" s="2">
        <f>SUMIFS('Growth rates'!P$4:P$999,'Growth rates'!$B$4:$B$999,Demands!$A505,'Growth rates'!$C$4:$C$999,$W505)</f>
        <v>2.0988812950649134</v>
      </c>
      <c r="AL505" s="2">
        <f>SUMIFS('Growth rates'!Q$4:Q$999,'Growth rates'!$B$4:$B$999,Demands!$A505,'Growth rates'!$C$4:$C$999,$W505)</f>
        <v>2.165635888991619</v>
      </c>
      <c r="AM505" s="2">
        <f>SUMIFS('Growth rates'!R$4:R$999,'Growth rates'!$B$4:$B$999,Demands!$A505,'Growth rates'!$C$4:$C$999,$W505)</f>
        <v>2.2278625368563945</v>
      </c>
      <c r="AN505" s="2">
        <f>SUMIFS('Growth rates'!S$4:S$999,'Growth rates'!$B$4:$B$999,Demands!$A505,'Growth rates'!$C$4:$C$999,$W505)</f>
        <v>2.287339828583332</v>
      </c>
      <c r="AO505" s="2">
        <f>SUMIFS('Growth rates'!T$4:T$999,'Growth rates'!$B$4:$B$999,Demands!$A505,'Growth rates'!$C$4:$C$999,$W505)</f>
        <v>2.3432723415604308</v>
      </c>
      <c r="AP505" s="2">
        <f>SUMIFS('Growth rates'!U$4:U$999,'Growth rates'!$B$4:$B$999,Demands!$A505,'Growth rates'!$C$4:$C$999,$W505)</f>
        <v>2.3934973186931079</v>
      </c>
      <c r="AR505">
        <f>VLOOKUP(C505&amp;A505,Driver_elast!$A$2:$E$1161,5,FALSE)</f>
        <v>0.5</v>
      </c>
      <c r="AS505">
        <f t="shared" si="160"/>
        <v>0.5</v>
      </c>
      <c r="AT505">
        <f t="shared" si="161"/>
        <v>0.1</v>
      </c>
      <c r="AV505" s="2" cm="1">
        <f t="array" ref="AV505">TREND($AR505:$AS505,$AR$3:$AS$3,AV$1)</f>
        <v>0.5</v>
      </c>
      <c r="AW505" s="2" cm="1">
        <f t="array" ref="AW505">TREND($AR505:$AS505,$AR$3:$AS$3,AW$1)</f>
        <v>0.5</v>
      </c>
      <c r="AX505" s="2" cm="1">
        <f t="array" ref="AX505">TREND($AR505:$AS505,$AR$3:$AS$3,AX$1)</f>
        <v>0.5</v>
      </c>
      <c r="AY505" s="2" cm="1">
        <f t="array" ref="AY505">TREND($AR505:$AS505,$AR$3:$AS$3,AY$1)</f>
        <v>0.5</v>
      </c>
      <c r="AZ505" s="2" cm="1">
        <f t="array" ref="AZ505">TREND($AR505:$AS505,$AR$3:$AS$3,AZ$1)</f>
        <v>0.5</v>
      </c>
      <c r="BA505" s="2" cm="1">
        <f t="array" ref="BA505">TREND($AR505:$AS505,$AR$3:$AS$3,BA$1)</f>
        <v>0.5</v>
      </c>
      <c r="BB505" s="2" cm="1">
        <f t="array" ref="BB505">TREND($AR505:$AS505,$AR$3:$AS$3,BB$1)</f>
        <v>0.5</v>
      </c>
      <c r="BC505" s="2" cm="1">
        <f t="array" ref="BC505">TREND($AR505:$AS505,$AR$3:$AS$3,BC$1)</f>
        <v>0.5</v>
      </c>
      <c r="BD505" s="2" cm="1">
        <f t="array" ref="BD505">TREND($AR505:$AS505,$AR$3:$AS$3,BD$1)</f>
        <v>0.5</v>
      </c>
      <c r="BE505" s="2" cm="1">
        <f t="array" ref="BE505">TREND($AR505:$AS505,$AR$3:$AS$3,BE$1)</f>
        <v>0.5</v>
      </c>
      <c r="BF505" s="20" cm="1">
        <f t="array" ref="BF505">TREND($AS505:$AT505,$AS$3:$AT$3,BF$1)</f>
        <v>0.45000000000000284</v>
      </c>
      <c r="BG505" s="20" cm="1">
        <f t="array" ref="BG505">TREND($AS505:$AT505,$AS$3:$AT$3,BG$1)</f>
        <v>0.40000000000000213</v>
      </c>
      <c r="BH505" s="20" cm="1">
        <f t="array" ref="BH505">TREND($AS505:$AT505,$AS$3:$AT$3,BH$1)</f>
        <v>0.35000000000000142</v>
      </c>
      <c r="BI505" s="20" cm="1">
        <f t="array" ref="BI505">TREND($AS505:$AT505,$AS$3:$AT$3,BI$1)</f>
        <v>0.30000000000000071</v>
      </c>
      <c r="BJ505" s="20" cm="1">
        <f t="array" ref="BJ505">TREND($AS505:$AT505,$AS$3:$AT$3,BJ$1)</f>
        <v>0.25</v>
      </c>
      <c r="BK505" s="20" cm="1">
        <f t="array" ref="BK505">TREND($AS505:$AT505,$AS$3:$AT$3,BK$1)</f>
        <v>0.20000000000000284</v>
      </c>
      <c r="BL505" s="20" cm="1">
        <f t="array" ref="BL505">TREND($AS505:$AT505,$AS$3:$AT$3,BL$1)</f>
        <v>0.15000000000000213</v>
      </c>
      <c r="BM505" s="20" cm="1">
        <f t="array" ref="BM505">TREND($AS505:$AT505,$AS$3:$AT$3,BM$1)</f>
        <v>0.10000000000000142</v>
      </c>
    </row>
    <row r="506" spans="1:65" x14ac:dyDescent="0.35">
      <c r="A506" t="str">
        <f>IF(BYDem!B504="","\I:",BYDem!B504)</f>
        <v>EU_northwest</v>
      </c>
      <c r="B506" t="str">
        <f>BYDem!E504</f>
        <v>RHW</v>
      </c>
      <c r="C506" t="str">
        <f t="shared" si="162"/>
        <v>RHW</v>
      </c>
      <c r="D506" s="4">
        <f>SUMIFS(BYDem!$M$2:$M$2000,BYDem!$B$2:$B$2000,Demands!$A506,BYDem!$E$2:$E$2000,Demands!$B506)</f>
        <v>89.422136577546695</v>
      </c>
      <c r="E506" s="4">
        <f t="shared" si="143"/>
        <v>91.072699601825164</v>
      </c>
      <c r="F506" s="4">
        <f t="shared" si="144"/>
        <v>107.815602709346</v>
      </c>
      <c r="G506" s="4">
        <f t="shared" si="145"/>
        <v>118.83486571276852</v>
      </c>
      <c r="H506" s="4">
        <f t="shared" si="146"/>
        <v>127.98964205056987</v>
      </c>
      <c r="I506" s="4">
        <f t="shared" si="147"/>
        <v>137.23725540305941</v>
      </c>
      <c r="J506" s="4">
        <f t="shared" si="148"/>
        <v>146.94523807276866</v>
      </c>
      <c r="K506" s="4">
        <f t="shared" si="149"/>
        <v>156.66986203823259</v>
      </c>
      <c r="L506" s="4">
        <f t="shared" si="150"/>
        <v>166.0807641467988</v>
      </c>
      <c r="M506" s="4">
        <f t="shared" si="151"/>
        <v>175.19988709351449</v>
      </c>
      <c r="N506" s="4">
        <f t="shared" si="152"/>
        <v>183.22625930493476</v>
      </c>
      <c r="O506" s="4">
        <f t="shared" si="153"/>
        <v>189.63449215095341</v>
      </c>
      <c r="P506" s="4">
        <f t="shared" si="154"/>
        <v>194.53291147865446</v>
      </c>
      <c r="Q506" s="4">
        <f t="shared" si="155"/>
        <v>198.24516491814279</v>
      </c>
      <c r="R506" s="4">
        <f t="shared" si="156"/>
        <v>201.09331961740753</v>
      </c>
      <c r="S506" s="4">
        <f t="shared" si="157"/>
        <v>203.24075660462842</v>
      </c>
      <c r="T506" s="4">
        <f t="shared" si="158"/>
        <v>204.73171559299675</v>
      </c>
      <c r="U506" s="4">
        <f t="shared" si="159"/>
        <v>205.60934689104252</v>
      </c>
      <c r="W506" s="5" t="str">
        <f>VLOOKUP(C506&amp;A506,Driver_elast!$A$2:$D$1161,4,FALSE)</f>
        <v>GDPPCAP</v>
      </c>
      <c r="X506" s="5">
        <v>1</v>
      </c>
      <c r="Y506" s="2">
        <f>SUMIFS('Growth rates'!D$4:D$999,'Growth rates'!$B$4:$B$999,Demands!$A506,'Growth rates'!$C$4:$C$999,$W506)</f>
        <v>1</v>
      </c>
      <c r="Z506" s="2">
        <f>SUMIFS('Growth rates'!E$4:E$999,'Growth rates'!$B$4:$B$999,Demands!$A506,'Growth rates'!$C$4:$C$999,$W506)</f>
        <v>1.0154689067413503</v>
      </c>
      <c r="AA506" s="2">
        <f>SUMIFS('Growth rates'!F$4:F$999,'Growth rates'!$B$4:$B$999,Demands!$A506,'Growth rates'!$C$4:$C$999,$W506)</f>
        <v>1.1751536456460079</v>
      </c>
      <c r="AB506" s="2">
        <f>SUMIFS('Growth rates'!G$4:G$999,'Growth rates'!$B$4:$B$999,Demands!$A506,'Growth rates'!$C$4:$C$999,$W506)</f>
        <v>1.2800564089612605</v>
      </c>
      <c r="AC506" s="2">
        <f>SUMIFS('Growth rates'!H$4:H$999,'Growth rates'!$B$4:$B$999,Demands!$A506,'Growth rates'!$C$4:$C$999,$W506)</f>
        <v>1.368042650853057</v>
      </c>
      <c r="AD506" s="2">
        <f>SUMIFS('Growth rates'!I$4:I$999,'Growth rates'!$B$4:$B$999,Demands!$A506,'Growth rates'!$C$4:$C$999,$W506)</f>
        <v>1.4581786977501507</v>
      </c>
      <c r="AE506" s="2">
        <f>SUMIFS('Growth rates'!J$4:J$999,'Growth rates'!$B$4:$B$999,Demands!$A506,'Growth rates'!$C$4:$C$999,$W506)</f>
        <v>1.5543586900691471</v>
      </c>
      <c r="AF506" s="2">
        <f>SUMIFS('Growth rates'!K$4:K$999,'Growth rates'!$B$4:$B$999,Demands!$A506,'Growth rates'!$C$4:$C$999,$W506)</f>
        <v>1.6524835202316388</v>
      </c>
      <c r="AG506" s="2">
        <f>SUMIFS('Growth rates'!L$4:L$999,'Growth rates'!$B$4:$B$999,Demands!$A506,'Growth rates'!$C$4:$C$999,$W506)</f>
        <v>1.7494043880591703</v>
      </c>
      <c r="AH506" s="2">
        <f>SUMIFS('Growth rates'!M$4:M$999,'Growth rates'!$B$4:$B$999,Demands!$A506,'Growth rates'!$C$4:$C$999,$W506)</f>
        <v>1.8454602665360698</v>
      </c>
      <c r="AI506" s="2">
        <f>SUMIFS('Growth rates'!N$4:N$999,'Growth rates'!$B$4:$B$999,Demands!$A506,'Growth rates'!$C$4:$C$999,$W506)</f>
        <v>1.9393996408786203</v>
      </c>
      <c r="AJ506" s="2">
        <f>SUMIFS('Growth rates'!O$4:O$999,'Growth rates'!$B$4:$B$999,Demands!$A506,'Growth rates'!$C$4:$C$999,$W506)</f>
        <v>2.024186372099495</v>
      </c>
      <c r="AK506" s="2">
        <f>SUMIFS('Growth rates'!P$4:P$999,'Growth rates'!$B$4:$B$999,Demands!$A506,'Growth rates'!$C$4:$C$999,$W506)</f>
        <v>2.0988812950649134</v>
      </c>
      <c r="AL506" s="2">
        <f>SUMIFS('Growth rates'!Q$4:Q$999,'Growth rates'!$B$4:$B$999,Demands!$A506,'Growth rates'!$C$4:$C$999,$W506)</f>
        <v>2.165635888991619</v>
      </c>
      <c r="AM506" s="2">
        <f>SUMIFS('Growth rates'!R$4:R$999,'Growth rates'!$B$4:$B$999,Demands!$A506,'Growth rates'!$C$4:$C$999,$W506)</f>
        <v>2.2278625368563945</v>
      </c>
      <c r="AN506" s="2">
        <f>SUMIFS('Growth rates'!S$4:S$999,'Growth rates'!$B$4:$B$999,Demands!$A506,'Growth rates'!$C$4:$C$999,$W506)</f>
        <v>2.287339828583332</v>
      </c>
      <c r="AO506" s="2">
        <f>SUMIFS('Growth rates'!T$4:T$999,'Growth rates'!$B$4:$B$999,Demands!$A506,'Growth rates'!$C$4:$C$999,$W506)</f>
        <v>2.3432723415604308</v>
      </c>
      <c r="AP506" s="2">
        <f>SUMIFS('Growth rates'!U$4:U$999,'Growth rates'!$B$4:$B$999,Demands!$A506,'Growth rates'!$C$4:$C$999,$W506)</f>
        <v>2.3934973186931079</v>
      </c>
      <c r="AR506">
        <f>VLOOKUP(C506&amp;A506,Driver_elast!$A$2:$E$1161,5,FALSE)</f>
        <v>1.19807</v>
      </c>
      <c r="AS506">
        <f t="shared" si="160"/>
        <v>1</v>
      </c>
      <c r="AT506">
        <f t="shared" si="161"/>
        <v>0.2</v>
      </c>
      <c r="AV506" s="2" cm="1">
        <f t="array" ref="AV506">TREND($AR506:$AS506,$AR$3:$AS$3,AV$1)</f>
        <v>1.1980700000000013</v>
      </c>
      <c r="AW506" s="2" cm="1">
        <f t="array" ref="AW506">TREND($AR506:$AS506,$AR$3:$AS$3,AW$1)</f>
        <v>1.1932390243902447</v>
      </c>
      <c r="AX506" s="2" cm="1">
        <f t="array" ref="AX506">TREND($AR506:$AS506,$AR$3:$AS$3,AX$1)</f>
        <v>1.169084146341465</v>
      </c>
      <c r="AY506" s="2" cm="1">
        <f t="array" ref="AY506">TREND($AR506:$AS506,$AR$3:$AS$3,AY$1)</f>
        <v>1.1449292682926835</v>
      </c>
      <c r="AZ506" s="2" cm="1">
        <f t="array" ref="AZ506">TREND($AR506:$AS506,$AR$3:$AS$3,AZ$1)</f>
        <v>1.1207743902439038</v>
      </c>
      <c r="BA506" s="2" cm="1">
        <f t="array" ref="BA506">TREND($AR506:$AS506,$AR$3:$AS$3,BA$1)</f>
        <v>1.0966195121951241</v>
      </c>
      <c r="BB506" s="2" cm="1">
        <f t="array" ref="BB506">TREND($AR506:$AS506,$AR$3:$AS$3,BB$1)</f>
        <v>1.0724646341463426</v>
      </c>
      <c r="BC506" s="2" cm="1">
        <f t="array" ref="BC506">TREND($AR506:$AS506,$AR$3:$AS$3,BC$1)</f>
        <v>1.0483097560975629</v>
      </c>
      <c r="BD506" s="2" cm="1">
        <f t="array" ref="BD506">TREND($AR506:$AS506,$AR$3:$AS$3,BD$1)</f>
        <v>1.0241548780487815</v>
      </c>
      <c r="BE506" s="2" cm="1">
        <f t="array" ref="BE506">TREND($AR506:$AS506,$AR$3:$AS$3,BE$1)</f>
        <v>1.0000000000000018</v>
      </c>
      <c r="BF506" s="20" cm="1">
        <f t="array" ref="BF506">TREND($AS506:$AT506,$AS$3:$AT$3,BF$1)</f>
        <v>0.90000000000000568</v>
      </c>
      <c r="BG506" s="20" cm="1">
        <f t="array" ref="BG506">TREND($AS506:$AT506,$AS$3:$AT$3,BG$1)</f>
        <v>0.80000000000000426</v>
      </c>
      <c r="BH506" s="20" cm="1">
        <f t="array" ref="BH506">TREND($AS506:$AT506,$AS$3:$AT$3,BH$1)</f>
        <v>0.70000000000000284</v>
      </c>
      <c r="BI506" s="20" cm="1">
        <f t="array" ref="BI506">TREND($AS506:$AT506,$AS$3:$AT$3,BI$1)</f>
        <v>0.60000000000000142</v>
      </c>
      <c r="BJ506" s="20" cm="1">
        <f t="array" ref="BJ506">TREND($AS506:$AT506,$AS$3:$AT$3,BJ$1)</f>
        <v>0.5</v>
      </c>
      <c r="BK506" s="20" cm="1">
        <f t="array" ref="BK506">TREND($AS506:$AT506,$AS$3:$AT$3,BK$1)</f>
        <v>0.40000000000000568</v>
      </c>
      <c r="BL506" s="20" cm="1">
        <f t="array" ref="BL506">TREND($AS506:$AT506,$AS$3:$AT$3,BL$1)</f>
        <v>0.30000000000000426</v>
      </c>
      <c r="BM506" s="20" cm="1">
        <f t="array" ref="BM506">TREND($AS506:$AT506,$AS$3:$AT$3,BM$1)</f>
        <v>0.20000000000000284</v>
      </c>
    </row>
    <row r="507" spans="1:65" x14ac:dyDescent="0.35">
      <c r="A507" t="str">
        <f>IF(BYDem!B505="","\I:",BYDem!B505)</f>
        <v>EU_northwest</v>
      </c>
      <c r="B507" t="str">
        <f>BYDem!E505</f>
        <v>RLI</v>
      </c>
      <c r="C507" t="str">
        <f t="shared" si="162"/>
        <v>RLI</v>
      </c>
      <c r="D507" s="4">
        <f>SUMIFS(BYDem!$M$2:$M$2000,BYDem!$B$2:$B$2000,Demands!$A507,BYDem!$E$2:$E$2000,Demands!$B507)</f>
        <v>16.502036499598098</v>
      </c>
      <c r="E507" s="4">
        <f t="shared" si="143"/>
        <v>16.502036499598098</v>
      </c>
      <c r="F507" s="4">
        <f t="shared" si="144"/>
        <v>16.502036499598098</v>
      </c>
      <c r="G507" s="4">
        <f t="shared" si="145"/>
        <v>16.502036499598098</v>
      </c>
      <c r="H507" s="4">
        <f t="shared" si="146"/>
        <v>16.502036499598098</v>
      </c>
      <c r="I507" s="4">
        <f t="shared" si="147"/>
        <v>16.502036499598098</v>
      </c>
      <c r="J507" s="4">
        <f t="shared" si="148"/>
        <v>16.502036499598098</v>
      </c>
      <c r="K507" s="4">
        <f t="shared" si="149"/>
        <v>16.502036499598098</v>
      </c>
      <c r="L507" s="4">
        <f t="shared" si="150"/>
        <v>16.502036499598098</v>
      </c>
      <c r="M507" s="4">
        <f t="shared" si="151"/>
        <v>16.502036499598098</v>
      </c>
      <c r="N507" s="4">
        <f t="shared" si="152"/>
        <v>16.502036499598098</v>
      </c>
      <c r="O507" s="4">
        <f t="shared" si="153"/>
        <v>16.502036499598098</v>
      </c>
      <c r="P507" s="4">
        <f t="shared" si="154"/>
        <v>16.502036499598098</v>
      </c>
      <c r="Q507" s="4">
        <f t="shared" si="155"/>
        <v>16.502036499598098</v>
      </c>
      <c r="R507" s="4">
        <f t="shared" si="156"/>
        <v>16.502036499598098</v>
      </c>
      <c r="S507" s="4">
        <f t="shared" si="157"/>
        <v>16.502036499598098</v>
      </c>
      <c r="T507" s="4">
        <f t="shared" si="158"/>
        <v>16.502036499598098</v>
      </c>
      <c r="U507" s="4">
        <f t="shared" si="159"/>
        <v>16.502036499598098</v>
      </c>
      <c r="W507" s="5" t="str">
        <f>VLOOKUP(C507&amp;A507,Driver_elast!$A$2:$D$1161,4,FALSE)</f>
        <v>GDPPCAP</v>
      </c>
      <c r="X507" s="5">
        <v>1</v>
      </c>
      <c r="Y507" s="2">
        <f>SUMIFS('Growth rates'!D$4:D$999,'Growth rates'!$B$4:$B$999,Demands!$A507,'Growth rates'!$C$4:$C$999,$W507)</f>
        <v>1</v>
      </c>
      <c r="Z507" s="2">
        <f>SUMIFS('Growth rates'!E$4:E$999,'Growth rates'!$B$4:$B$999,Demands!$A507,'Growth rates'!$C$4:$C$999,$W507)</f>
        <v>1.0154689067413503</v>
      </c>
      <c r="AA507" s="2">
        <f>SUMIFS('Growth rates'!F$4:F$999,'Growth rates'!$B$4:$B$999,Demands!$A507,'Growth rates'!$C$4:$C$999,$W507)</f>
        <v>1.1751536456460079</v>
      </c>
      <c r="AB507" s="2">
        <f>SUMIFS('Growth rates'!G$4:G$999,'Growth rates'!$B$4:$B$999,Demands!$A507,'Growth rates'!$C$4:$C$999,$W507)</f>
        <v>1.2800564089612605</v>
      </c>
      <c r="AC507" s="2">
        <f>SUMIFS('Growth rates'!H$4:H$999,'Growth rates'!$B$4:$B$999,Demands!$A507,'Growth rates'!$C$4:$C$999,$W507)</f>
        <v>1.368042650853057</v>
      </c>
      <c r="AD507" s="2">
        <f>SUMIFS('Growth rates'!I$4:I$999,'Growth rates'!$B$4:$B$999,Demands!$A507,'Growth rates'!$C$4:$C$999,$W507)</f>
        <v>1.4581786977501507</v>
      </c>
      <c r="AE507" s="2">
        <f>SUMIFS('Growth rates'!J$4:J$999,'Growth rates'!$B$4:$B$999,Demands!$A507,'Growth rates'!$C$4:$C$999,$W507)</f>
        <v>1.5543586900691471</v>
      </c>
      <c r="AF507" s="2">
        <f>SUMIFS('Growth rates'!K$4:K$999,'Growth rates'!$B$4:$B$999,Demands!$A507,'Growth rates'!$C$4:$C$999,$W507)</f>
        <v>1.6524835202316388</v>
      </c>
      <c r="AG507" s="2">
        <f>SUMIFS('Growth rates'!L$4:L$999,'Growth rates'!$B$4:$B$999,Demands!$A507,'Growth rates'!$C$4:$C$999,$W507)</f>
        <v>1.7494043880591703</v>
      </c>
      <c r="AH507" s="2">
        <f>SUMIFS('Growth rates'!M$4:M$999,'Growth rates'!$B$4:$B$999,Demands!$A507,'Growth rates'!$C$4:$C$999,$W507)</f>
        <v>1.8454602665360698</v>
      </c>
      <c r="AI507" s="2">
        <f>SUMIFS('Growth rates'!N$4:N$999,'Growth rates'!$B$4:$B$999,Demands!$A507,'Growth rates'!$C$4:$C$999,$W507)</f>
        <v>1.9393996408786203</v>
      </c>
      <c r="AJ507" s="2">
        <f>SUMIFS('Growth rates'!O$4:O$999,'Growth rates'!$B$4:$B$999,Demands!$A507,'Growth rates'!$C$4:$C$999,$W507)</f>
        <v>2.024186372099495</v>
      </c>
      <c r="AK507" s="2">
        <f>SUMIFS('Growth rates'!P$4:P$999,'Growth rates'!$B$4:$B$999,Demands!$A507,'Growth rates'!$C$4:$C$999,$W507)</f>
        <v>2.0988812950649134</v>
      </c>
      <c r="AL507" s="2">
        <f>SUMIFS('Growth rates'!Q$4:Q$999,'Growth rates'!$B$4:$B$999,Demands!$A507,'Growth rates'!$C$4:$C$999,$W507)</f>
        <v>2.165635888991619</v>
      </c>
      <c r="AM507" s="2">
        <f>SUMIFS('Growth rates'!R$4:R$999,'Growth rates'!$B$4:$B$999,Demands!$A507,'Growth rates'!$C$4:$C$999,$W507)</f>
        <v>2.2278625368563945</v>
      </c>
      <c r="AN507" s="2">
        <f>SUMIFS('Growth rates'!S$4:S$999,'Growth rates'!$B$4:$B$999,Demands!$A507,'Growth rates'!$C$4:$C$999,$W507)</f>
        <v>2.287339828583332</v>
      </c>
      <c r="AO507" s="2">
        <f>SUMIFS('Growth rates'!T$4:T$999,'Growth rates'!$B$4:$B$999,Demands!$A507,'Growth rates'!$C$4:$C$999,$W507)</f>
        <v>2.3432723415604308</v>
      </c>
      <c r="AP507" s="2">
        <f>SUMIFS('Growth rates'!U$4:U$999,'Growth rates'!$B$4:$B$999,Demands!$A507,'Growth rates'!$C$4:$C$999,$W507)</f>
        <v>2.3934973186931079</v>
      </c>
      <c r="AR507">
        <f>VLOOKUP(C507&amp;A507,Driver_elast!$A$2:$E$1161,5,FALSE)</f>
        <v>0</v>
      </c>
      <c r="AS507">
        <f t="shared" si="160"/>
        <v>0</v>
      </c>
      <c r="AT507">
        <f t="shared" si="161"/>
        <v>0</v>
      </c>
      <c r="AV507" s="2" cm="1">
        <f t="array" ref="AV507">TREND($AR507:$AS507,$AR$3:$AS$3,AV$1)</f>
        <v>0</v>
      </c>
      <c r="AW507" s="2" cm="1">
        <f t="array" ref="AW507">TREND($AR507:$AS507,$AR$3:$AS$3,AW$1)</f>
        <v>0</v>
      </c>
      <c r="AX507" s="2" cm="1">
        <f t="array" ref="AX507">TREND($AR507:$AS507,$AR$3:$AS$3,AX$1)</f>
        <v>0</v>
      </c>
      <c r="AY507" s="2" cm="1">
        <f t="array" ref="AY507">TREND($AR507:$AS507,$AR$3:$AS$3,AY$1)</f>
        <v>0</v>
      </c>
      <c r="AZ507" s="2" cm="1">
        <f t="array" ref="AZ507">TREND($AR507:$AS507,$AR$3:$AS$3,AZ$1)</f>
        <v>0</v>
      </c>
      <c r="BA507" s="2" cm="1">
        <f t="array" ref="BA507">TREND($AR507:$AS507,$AR$3:$AS$3,BA$1)</f>
        <v>0</v>
      </c>
      <c r="BB507" s="2" cm="1">
        <f t="array" ref="BB507">TREND($AR507:$AS507,$AR$3:$AS$3,BB$1)</f>
        <v>0</v>
      </c>
      <c r="BC507" s="2" cm="1">
        <f t="array" ref="BC507">TREND($AR507:$AS507,$AR$3:$AS$3,BC$1)</f>
        <v>0</v>
      </c>
      <c r="BD507" s="2" cm="1">
        <f t="array" ref="BD507">TREND($AR507:$AS507,$AR$3:$AS$3,BD$1)</f>
        <v>0</v>
      </c>
      <c r="BE507" s="2" cm="1">
        <f t="array" ref="BE507">TREND($AR507:$AS507,$AR$3:$AS$3,BE$1)</f>
        <v>0</v>
      </c>
      <c r="BF507" s="20" cm="1">
        <f t="array" ref="BF507">TREND($AS507:$AT507,$AS$3:$AT$3,BF$1)</f>
        <v>0</v>
      </c>
      <c r="BG507" s="20" cm="1">
        <f t="array" ref="BG507">TREND($AS507:$AT507,$AS$3:$AT$3,BG$1)</f>
        <v>0</v>
      </c>
      <c r="BH507" s="20" cm="1">
        <f t="array" ref="BH507">TREND($AS507:$AT507,$AS$3:$AT$3,BH$1)</f>
        <v>0</v>
      </c>
      <c r="BI507" s="20" cm="1">
        <f t="array" ref="BI507">TREND($AS507:$AT507,$AS$3:$AT$3,BI$1)</f>
        <v>0</v>
      </c>
      <c r="BJ507" s="20" cm="1">
        <f t="array" ref="BJ507">TREND($AS507:$AT507,$AS$3:$AT$3,BJ$1)</f>
        <v>0</v>
      </c>
      <c r="BK507" s="20" cm="1">
        <f t="array" ref="BK507">TREND($AS507:$AT507,$AS$3:$AT$3,BK$1)</f>
        <v>0</v>
      </c>
      <c r="BL507" s="20" cm="1">
        <f t="array" ref="BL507">TREND($AS507:$AT507,$AS$3:$AT$3,BL$1)</f>
        <v>0</v>
      </c>
      <c r="BM507" s="20" cm="1">
        <f t="array" ref="BM507">TREND($AS507:$AT507,$AS$3:$AT$3,BM$1)</f>
        <v>0</v>
      </c>
    </row>
    <row r="508" spans="1:65" x14ac:dyDescent="0.35">
      <c r="A508" t="str">
        <f>IF(BYDem!B506="","\I:",BYDem!B506)</f>
        <v>EU_northwest</v>
      </c>
      <c r="B508" t="str">
        <f>BYDem!E506</f>
        <v>ROT</v>
      </c>
      <c r="C508" t="str">
        <f t="shared" si="162"/>
        <v>ROT</v>
      </c>
      <c r="D508" s="4">
        <f>SUMIFS(BYDem!$M$2:$M$2000,BYDem!$B$2:$B$2000,Demands!$A508,BYDem!$E$2:$E$2000,Demands!$B508)</f>
        <v>0.59190712456460104</v>
      </c>
      <c r="E508" s="4">
        <f t="shared" si="143"/>
        <v>0.60283260734778288</v>
      </c>
      <c r="F508" s="4">
        <f t="shared" si="144"/>
        <v>0.71365800265291779</v>
      </c>
      <c r="G508" s="4">
        <f t="shared" si="145"/>
        <v>0.78659721579194541</v>
      </c>
      <c r="H508" s="4">
        <f t="shared" si="146"/>
        <v>0.84719493292925507</v>
      </c>
      <c r="I508" s="4">
        <f t="shared" si="147"/>
        <v>0.90840716110958353</v>
      </c>
      <c r="J508" s="4">
        <f t="shared" si="148"/>
        <v>0.97266668707570114</v>
      </c>
      <c r="K508" s="4">
        <f t="shared" si="149"/>
        <v>1.0370363658730548</v>
      </c>
      <c r="L508" s="4">
        <f t="shared" si="150"/>
        <v>1.0993294425074935</v>
      </c>
      <c r="M508" s="4">
        <f t="shared" si="151"/>
        <v>1.1596911610765943</v>
      </c>
      <c r="N508" s="4">
        <f t="shared" si="152"/>
        <v>1.2128196936545097</v>
      </c>
      <c r="O508" s="4">
        <f t="shared" si="153"/>
        <v>1.2552373636252778</v>
      </c>
      <c r="P508" s="4">
        <f t="shared" si="154"/>
        <v>1.2876612064246147</v>
      </c>
      <c r="Q508" s="4">
        <f t="shared" si="155"/>
        <v>1.3122335253505564</v>
      </c>
      <c r="R508" s="4">
        <f t="shared" si="156"/>
        <v>1.331086162101133</v>
      </c>
      <c r="S508" s="4">
        <f t="shared" si="157"/>
        <v>1.345300575902209</v>
      </c>
      <c r="T508" s="4">
        <f t="shared" si="158"/>
        <v>1.3551696003006983</v>
      </c>
      <c r="U508" s="4">
        <f t="shared" si="159"/>
        <v>1.3609788578060105</v>
      </c>
      <c r="W508" s="5" t="str">
        <f>VLOOKUP(C508&amp;A508,Driver_elast!$A$2:$D$1161,4,FALSE)</f>
        <v>GDPPCAP</v>
      </c>
      <c r="X508" s="5">
        <v>1</v>
      </c>
      <c r="Y508" s="2">
        <f>SUMIFS('Growth rates'!D$4:D$999,'Growth rates'!$B$4:$B$999,Demands!$A508,'Growth rates'!$C$4:$C$999,$W508)</f>
        <v>1</v>
      </c>
      <c r="Z508" s="2">
        <f>SUMIFS('Growth rates'!E$4:E$999,'Growth rates'!$B$4:$B$999,Demands!$A508,'Growth rates'!$C$4:$C$999,$W508)</f>
        <v>1.0154689067413503</v>
      </c>
      <c r="AA508" s="2">
        <f>SUMIFS('Growth rates'!F$4:F$999,'Growth rates'!$B$4:$B$999,Demands!$A508,'Growth rates'!$C$4:$C$999,$W508)</f>
        <v>1.1751536456460079</v>
      </c>
      <c r="AB508" s="2">
        <f>SUMIFS('Growth rates'!G$4:G$999,'Growth rates'!$B$4:$B$999,Demands!$A508,'Growth rates'!$C$4:$C$999,$W508)</f>
        <v>1.2800564089612605</v>
      </c>
      <c r="AC508" s="2">
        <f>SUMIFS('Growth rates'!H$4:H$999,'Growth rates'!$B$4:$B$999,Demands!$A508,'Growth rates'!$C$4:$C$999,$W508)</f>
        <v>1.368042650853057</v>
      </c>
      <c r="AD508" s="2">
        <f>SUMIFS('Growth rates'!I$4:I$999,'Growth rates'!$B$4:$B$999,Demands!$A508,'Growth rates'!$C$4:$C$999,$W508)</f>
        <v>1.4581786977501507</v>
      </c>
      <c r="AE508" s="2">
        <f>SUMIFS('Growth rates'!J$4:J$999,'Growth rates'!$B$4:$B$999,Demands!$A508,'Growth rates'!$C$4:$C$999,$W508)</f>
        <v>1.5543586900691471</v>
      </c>
      <c r="AF508" s="2">
        <f>SUMIFS('Growth rates'!K$4:K$999,'Growth rates'!$B$4:$B$999,Demands!$A508,'Growth rates'!$C$4:$C$999,$W508)</f>
        <v>1.6524835202316388</v>
      </c>
      <c r="AG508" s="2">
        <f>SUMIFS('Growth rates'!L$4:L$999,'Growth rates'!$B$4:$B$999,Demands!$A508,'Growth rates'!$C$4:$C$999,$W508)</f>
        <v>1.7494043880591703</v>
      </c>
      <c r="AH508" s="2">
        <f>SUMIFS('Growth rates'!M$4:M$999,'Growth rates'!$B$4:$B$999,Demands!$A508,'Growth rates'!$C$4:$C$999,$W508)</f>
        <v>1.8454602665360698</v>
      </c>
      <c r="AI508" s="2">
        <f>SUMIFS('Growth rates'!N$4:N$999,'Growth rates'!$B$4:$B$999,Demands!$A508,'Growth rates'!$C$4:$C$999,$W508)</f>
        <v>1.9393996408786203</v>
      </c>
      <c r="AJ508" s="2">
        <f>SUMIFS('Growth rates'!O$4:O$999,'Growth rates'!$B$4:$B$999,Demands!$A508,'Growth rates'!$C$4:$C$999,$W508)</f>
        <v>2.024186372099495</v>
      </c>
      <c r="AK508" s="2">
        <f>SUMIFS('Growth rates'!P$4:P$999,'Growth rates'!$B$4:$B$999,Demands!$A508,'Growth rates'!$C$4:$C$999,$W508)</f>
        <v>2.0988812950649134</v>
      </c>
      <c r="AL508" s="2">
        <f>SUMIFS('Growth rates'!Q$4:Q$999,'Growth rates'!$B$4:$B$999,Demands!$A508,'Growth rates'!$C$4:$C$999,$W508)</f>
        <v>2.165635888991619</v>
      </c>
      <c r="AM508" s="2">
        <f>SUMIFS('Growth rates'!R$4:R$999,'Growth rates'!$B$4:$B$999,Demands!$A508,'Growth rates'!$C$4:$C$999,$W508)</f>
        <v>2.2278625368563945</v>
      </c>
      <c r="AN508" s="2">
        <f>SUMIFS('Growth rates'!S$4:S$999,'Growth rates'!$B$4:$B$999,Demands!$A508,'Growth rates'!$C$4:$C$999,$W508)</f>
        <v>2.287339828583332</v>
      </c>
      <c r="AO508" s="2">
        <f>SUMIFS('Growth rates'!T$4:T$999,'Growth rates'!$B$4:$B$999,Demands!$A508,'Growth rates'!$C$4:$C$999,$W508)</f>
        <v>2.3432723415604308</v>
      </c>
      <c r="AP508" s="2">
        <f>SUMIFS('Growth rates'!U$4:U$999,'Growth rates'!$B$4:$B$999,Demands!$A508,'Growth rates'!$C$4:$C$999,$W508)</f>
        <v>2.3934973186931079</v>
      </c>
      <c r="AR508">
        <f>VLOOKUP(C508&amp;A508,Driver_elast!$A$2:$E$1161,5,FALSE)</f>
        <v>1.19807</v>
      </c>
      <c r="AS508">
        <f t="shared" si="160"/>
        <v>1</v>
      </c>
      <c r="AT508">
        <f t="shared" si="161"/>
        <v>0.2</v>
      </c>
      <c r="AV508" s="2" cm="1">
        <f t="array" ref="AV508">TREND($AR508:$AS508,$AR$3:$AS$3,AV$1)</f>
        <v>1.1980700000000013</v>
      </c>
      <c r="AW508" s="2" cm="1">
        <f t="array" ref="AW508">TREND($AR508:$AS508,$AR$3:$AS$3,AW$1)</f>
        <v>1.1932390243902447</v>
      </c>
      <c r="AX508" s="2" cm="1">
        <f t="array" ref="AX508">TREND($AR508:$AS508,$AR$3:$AS$3,AX$1)</f>
        <v>1.169084146341465</v>
      </c>
      <c r="AY508" s="2" cm="1">
        <f t="array" ref="AY508">TREND($AR508:$AS508,$AR$3:$AS$3,AY$1)</f>
        <v>1.1449292682926835</v>
      </c>
      <c r="AZ508" s="2" cm="1">
        <f t="array" ref="AZ508">TREND($AR508:$AS508,$AR$3:$AS$3,AZ$1)</f>
        <v>1.1207743902439038</v>
      </c>
      <c r="BA508" s="2" cm="1">
        <f t="array" ref="BA508">TREND($AR508:$AS508,$AR$3:$AS$3,BA$1)</f>
        <v>1.0966195121951241</v>
      </c>
      <c r="BB508" s="2" cm="1">
        <f t="array" ref="BB508">TREND($AR508:$AS508,$AR$3:$AS$3,BB$1)</f>
        <v>1.0724646341463426</v>
      </c>
      <c r="BC508" s="2" cm="1">
        <f t="array" ref="BC508">TREND($AR508:$AS508,$AR$3:$AS$3,BC$1)</f>
        <v>1.0483097560975629</v>
      </c>
      <c r="BD508" s="2" cm="1">
        <f t="array" ref="BD508">TREND($AR508:$AS508,$AR$3:$AS$3,BD$1)</f>
        <v>1.0241548780487815</v>
      </c>
      <c r="BE508" s="2" cm="1">
        <f t="array" ref="BE508">TREND($AR508:$AS508,$AR$3:$AS$3,BE$1)</f>
        <v>1.0000000000000018</v>
      </c>
      <c r="BF508" s="20" cm="1">
        <f t="array" ref="BF508">TREND($AS508:$AT508,$AS$3:$AT$3,BF$1)</f>
        <v>0.90000000000000568</v>
      </c>
      <c r="BG508" s="20" cm="1">
        <f t="array" ref="BG508">TREND($AS508:$AT508,$AS$3:$AT$3,BG$1)</f>
        <v>0.80000000000000426</v>
      </c>
      <c r="BH508" s="20" cm="1">
        <f t="array" ref="BH508">TREND($AS508:$AT508,$AS$3:$AT$3,BH$1)</f>
        <v>0.70000000000000284</v>
      </c>
      <c r="BI508" s="20" cm="1">
        <f t="array" ref="BI508">TREND($AS508:$AT508,$AS$3:$AT$3,BI$1)</f>
        <v>0.60000000000000142</v>
      </c>
      <c r="BJ508" s="20" cm="1">
        <f t="array" ref="BJ508">TREND($AS508:$AT508,$AS$3:$AT$3,BJ$1)</f>
        <v>0.5</v>
      </c>
      <c r="BK508" s="20" cm="1">
        <f t="array" ref="BK508">TREND($AS508:$AT508,$AS$3:$AT$3,BK$1)</f>
        <v>0.40000000000000568</v>
      </c>
      <c r="BL508" s="20" cm="1">
        <f t="array" ref="BL508">TREND($AS508:$AT508,$AS$3:$AT$3,BL$1)</f>
        <v>0.30000000000000426</v>
      </c>
      <c r="BM508" s="20" cm="1">
        <f t="array" ref="BM508">TREND($AS508:$AT508,$AS$3:$AT$3,BM$1)</f>
        <v>0.20000000000000284</v>
      </c>
    </row>
    <row r="509" spans="1:65" x14ac:dyDescent="0.35">
      <c r="A509" t="str">
        <f>IF(BYDem!B507="","\I:",BYDem!B507)</f>
        <v>EU_northwest</v>
      </c>
      <c r="B509" t="str">
        <f>BYDem!E507</f>
        <v>RRF</v>
      </c>
      <c r="C509" t="str">
        <f t="shared" si="162"/>
        <v>RRF</v>
      </c>
      <c r="D509" s="4">
        <f>SUMIFS(BYDem!$M$2:$M$2000,BYDem!$B$2:$B$2000,Demands!$A509,BYDem!$E$2:$E$2000,Demands!$B509)</f>
        <v>19.923942173566999</v>
      </c>
      <c r="E509" s="4">
        <f t="shared" si="143"/>
        <v>19.923942173566999</v>
      </c>
      <c r="F509" s="4">
        <f t="shared" si="144"/>
        <v>19.923942173566999</v>
      </c>
      <c r="G509" s="4">
        <f t="shared" si="145"/>
        <v>19.923942173566999</v>
      </c>
      <c r="H509" s="4">
        <f t="shared" si="146"/>
        <v>19.923942173566999</v>
      </c>
      <c r="I509" s="4">
        <f t="shared" si="147"/>
        <v>19.923942173566999</v>
      </c>
      <c r="J509" s="4">
        <f t="shared" si="148"/>
        <v>19.923942173566999</v>
      </c>
      <c r="K509" s="4">
        <f t="shared" si="149"/>
        <v>19.923942173566999</v>
      </c>
      <c r="L509" s="4">
        <f t="shared" si="150"/>
        <v>19.923942173566999</v>
      </c>
      <c r="M509" s="4">
        <f t="shared" si="151"/>
        <v>19.923942173566999</v>
      </c>
      <c r="N509" s="4">
        <f t="shared" si="152"/>
        <v>19.923942173566999</v>
      </c>
      <c r="O509" s="4">
        <f t="shared" si="153"/>
        <v>19.923942173566999</v>
      </c>
      <c r="P509" s="4">
        <f t="shared" si="154"/>
        <v>19.923942173566999</v>
      </c>
      <c r="Q509" s="4">
        <f t="shared" si="155"/>
        <v>19.923942173566999</v>
      </c>
      <c r="R509" s="4">
        <f t="shared" si="156"/>
        <v>19.923942173566999</v>
      </c>
      <c r="S509" s="4">
        <f t="shared" si="157"/>
        <v>19.923942173566999</v>
      </c>
      <c r="T509" s="4">
        <f t="shared" si="158"/>
        <v>19.923942173566999</v>
      </c>
      <c r="U509" s="4">
        <f t="shared" si="159"/>
        <v>19.923942173566999</v>
      </c>
      <c r="W509" s="5" t="str">
        <f>VLOOKUP(C509&amp;A509,Driver_elast!$A$2:$D$1161,4,FALSE)</f>
        <v>GDPPCAP</v>
      </c>
      <c r="X509" s="5">
        <v>1</v>
      </c>
      <c r="Y509" s="2">
        <f>SUMIFS('Growth rates'!D$4:D$999,'Growth rates'!$B$4:$B$999,Demands!$A509,'Growth rates'!$C$4:$C$999,$W509)</f>
        <v>1</v>
      </c>
      <c r="Z509" s="2">
        <f>SUMIFS('Growth rates'!E$4:E$999,'Growth rates'!$B$4:$B$999,Demands!$A509,'Growth rates'!$C$4:$C$999,$W509)</f>
        <v>1.0154689067413503</v>
      </c>
      <c r="AA509" s="2">
        <f>SUMIFS('Growth rates'!F$4:F$999,'Growth rates'!$B$4:$B$999,Demands!$A509,'Growth rates'!$C$4:$C$999,$W509)</f>
        <v>1.1751536456460079</v>
      </c>
      <c r="AB509" s="2">
        <f>SUMIFS('Growth rates'!G$4:G$999,'Growth rates'!$B$4:$B$999,Demands!$A509,'Growth rates'!$C$4:$C$999,$W509)</f>
        <v>1.2800564089612605</v>
      </c>
      <c r="AC509" s="2">
        <f>SUMIFS('Growth rates'!H$4:H$999,'Growth rates'!$B$4:$B$999,Demands!$A509,'Growth rates'!$C$4:$C$999,$W509)</f>
        <v>1.368042650853057</v>
      </c>
      <c r="AD509" s="2">
        <f>SUMIFS('Growth rates'!I$4:I$999,'Growth rates'!$B$4:$B$999,Demands!$A509,'Growth rates'!$C$4:$C$999,$W509)</f>
        <v>1.4581786977501507</v>
      </c>
      <c r="AE509" s="2">
        <f>SUMIFS('Growth rates'!J$4:J$999,'Growth rates'!$B$4:$B$999,Demands!$A509,'Growth rates'!$C$4:$C$999,$W509)</f>
        <v>1.5543586900691471</v>
      </c>
      <c r="AF509" s="2">
        <f>SUMIFS('Growth rates'!K$4:K$999,'Growth rates'!$B$4:$B$999,Demands!$A509,'Growth rates'!$C$4:$C$999,$W509)</f>
        <v>1.6524835202316388</v>
      </c>
      <c r="AG509" s="2">
        <f>SUMIFS('Growth rates'!L$4:L$999,'Growth rates'!$B$4:$B$999,Demands!$A509,'Growth rates'!$C$4:$C$999,$W509)</f>
        <v>1.7494043880591703</v>
      </c>
      <c r="AH509" s="2">
        <f>SUMIFS('Growth rates'!M$4:M$999,'Growth rates'!$B$4:$B$999,Demands!$A509,'Growth rates'!$C$4:$C$999,$W509)</f>
        <v>1.8454602665360698</v>
      </c>
      <c r="AI509" s="2">
        <f>SUMIFS('Growth rates'!N$4:N$999,'Growth rates'!$B$4:$B$999,Demands!$A509,'Growth rates'!$C$4:$C$999,$W509)</f>
        <v>1.9393996408786203</v>
      </c>
      <c r="AJ509" s="2">
        <f>SUMIFS('Growth rates'!O$4:O$999,'Growth rates'!$B$4:$B$999,Demands!$A509,'Growth rates'!$C$4:$C$999,$W509)</f>
        <v>2.024186372099495</v>
      </c>
      <c r="AK509" s="2">
        <f>SUMIFS('Growth rates'!P$4:P$999,'Growth rates'!$B$4:$B$999,Demands!$A509,'Growth rates'!$C$4:$C$999,$W509)</f>
        <v>2.0988812950649134</v>
      </c>
      <c r="AL509" s="2">
        <f>SUMIFS('Growth rates'!Q$4:Q$999,'Growth rates'!$B$4:$B$999,Demands!$A509,'Growth rates'!$C$4:$C$999,$W509)</f>
        <v>2.165635888991619</v>
      </c>
      <c r="AM509" s="2">
        <f>SUMIFS('Growth rates'!R$4:R$999,'Growth rates'!$B$4:$B$999,Demands!$A509,'Growth rates'!$C$4:$C$999,$W509)</f>
        <v>2.2278625368563945</v>
      </c>
      <c r="AN509" s="2">
        <f>SUMIFS('Growth rates'!S$4:S$999,'Growth rates'!$B$4:$B$999,Demands!$A509,'Growth rates'!$C$4:$C$999,$W509)</f>
        <v>2.287339828583332</v>
      </c>
      <c r="AO509" s="2">
        <f>SUMIFS('Growth rates'!T$4:T$999,'Growth rates'!$B$4:$B$999,Demands!$A509,'Growth rates'!$C$4:$C$999,$W509)</f>
        <v>2.3432723415604308</v>
      </c>
      <c r="AP509" s="2">
        <f>SUMIFS('Growth rates'!U$4:U$999,'Growth rates'!$B$4:$B$999,Demands!$A509,'Growth rates'!$C$4:$C$999,$W509)</f>
        <v>2.3934973186931079</v>
      </c>
      <c r="AR509">
        <f>VLOOKUP(C509&amp;A509,Driver_elast!$A$2:$E$1161,5,FALSE)</f>
        <v>0</v>
      </c>
      <c r="AS509">
        <f t="shared" si="160"/>
        <v>0</v>
      </c>
      <c r="AT509">
        <f t="shared" si="161"/>
        <v>0</v>
      </c>
      <c r="AV509" s="2" cm="1">
        <f t="array" ref="AV509">TREND($AR509:$AS509,$AR$3:$AS$3,AV$1)</f>
        <v>0</v>
      </c>
      <c r="AW509" s="2" cm="1">
        <f t="array" ref="AW509">TREND($AR509:$AS509,$AR$3:$AS$3,AW$1)</f>
        <v>0</v>
      </c>
      <c r="AX509" s="2" cm="1">
        <f t="array" ref="AX509">TREND($AR509:$AS509,$AR$3:$AS$3,AX$1)</f>
        <v>0</v>
      </c>
      <c r="AY509" s="2" cm="1">
        <f t="array" ref="AY509">TREND($AR509:$AS509,$AR$3:$AS$3,AY$1)</f>
        <v>0</v>
      </c>
      <c r="AZ509" s="2" cm="1">
        <f t="array" ref="AZ509">TREND($AR509:$AS509,$AR$3:$AS$3,AZ$1)</f>
        <v>0</v>
      </c>
      <c r="BA509" s="2" cm="1">
        <f t="array" ref="BA509">TREND($AR509:$AS509,$AR$3:$AS$3,BA$1)</f>
        <v>0</v>
      </c>
      <c r="BB509" s="2" cm="1">
        <f t="array" ref="BB509">TREND($AR509:$AS509,$AR$3:$AS$3,BB$1)</f>
        <v>0</v>
      </c>
      <c r="BC509" s="2" cm="1">
        <f t="array" ref="BC509">TREND($AR509:$AS509,$AR$3:$AS$3,BC$1)</f>
        <v>0</v>
      </c>
      <c r="BD509" s="2" cm="1">
        <f t="array" ref="BD509">TREND($AR509:$AS509,$AR$3:$AS$3,BD$1)</f>
        <v>0</v>
      </c>
      <c r="BE509" s="2" cm="1">
        <f t="array" ref="BE509">TREND($AR509:$AS509,$AR$3:$AS$3,BE$1)</f>
        <v>0</v>
      </c>
      <c r="BF509" s="20" cm="1">
        <f t="array" ref="BF509">TREND($AS509:$AT509,$AS$3:$AT$3,BF$1)</f>
        <v>0</v>
      </c>
      <c r="BG509" s="20" cm="1">
        <f t="array" ref="BG509">TREND($AS509:$AT509,$AS$3:$AT$3,BG$1)</f>
        <v>0</v>
      </c>
      <c r="BH509" s="20" cm="1">
        <f t="array" ref="BH509">TREND($AS509:$AT509,$AS$3:$AT$3,BH$1)</f>
        <v>0</v>
      </c>
      <c r="BI509" s="20" cm="1">
        <f t="array" ref="BI509">TREND($AS509:$AT509,$AS$3:$AT$3,BI$1)</f>
        <v>0</v>
      </c>
      <c r="BJ509" s="20" cm="1">
        <f t="array" ref="BJ509">TREND($AS509:$AT509,$AS$3:$AT$3,BJ$1)</f>
        <v>0</v>
      </c>
      <c r="BK509" s="20" cm="1">
        <f t="array" ref="BK509">TREND($AS509:$AT509,$AS$3:$AT$3,BK$1)</f>
        <v>0</v>
      </c>
      <c r="BL509" s="20" cm="1">
        <f t="array" ref="BL509">TREND($AS509:$AT509,$AS$3:$AT$3,BL$1)</f>
        <v>0</v>
      </c>
      <c r="BM509" s="20" cm="1">
        <f t="array" ref="BM509">TREND($AS509:$AT509,$AS$3:$AT$3,BM$1)</f>
        <v>0</v>
      </c>
    </row>
    <row r="510" spans="1:65" x14ac:dyDescent="0.35">
      <c r="A510" t="str">
        <f>IF(BYDem!B508="","\I:",BYDem!B508)</f>
        <v>EU_northwest</v>
      </c>
      <c r="B510" t="str">
        <f>BYDem!E508</f>
        <v>RSC</v>
      </c>
      <c r="C510" t="str">
        <f t="shared" si="162"/>
        <v>RSC</v>
      </c>
      <c r="D510" s="4">
        <f>SUMIFS(BYDem!$M$2:$M$2000,BYDem!$B$2:$B$2000,Demands!$A510,BYDem!$E$2:$E$2000,Demands!$B510)</f>
        <v>10.7940250818938</v>
      </c>
      <c r="E510" s="4">
        <f t="shared" si="143"/>
        <v>10.877510965571606</v>
      </c>
      <c r="F510" s="4">
        <f t="shared" si="144"/>
        <v>11.732767333806363</v>
      </c>
      <c r="G510" s="4">
        <f t="shared" si="145"/>
        <v>12.256443416168606</v>
      </c>
      <c r="H510" s="4">
        <f t="shared" si="146"/>
        <v>12.677674225841761</v>
      </c>
      <c r="I510" s="4">
        <f t="shared" si="147"/>
        <v>13.095320356192302</v>
      </c>
      <c r="J510" s="4">
        <f t="shared" si="148"/>
        <v>13.527197400211902</v>
      </c>
      <c r="K510" s="4">
        <f t="shared" si="149"/>
        <v>13.954175405980715</v>
      </c>
      <c r="L510" s="4">
        <f t="shared" si="150"/>
        <v>14.363393039199734</v>
      </c>
      <c r="M510" s="4">
        <f t="shared" si="151"/>
        <v>14.757723917099261</v>
      </c>
      <c r="N510" s="4">
        <f t="shared" si="152"/>
        <v>15.095769183900126</v>
      </c>
      <c r="O510" s="4">
        <f t="shared" si="153"/>
        <v>15.359752098486593</v>
      </c>
      <c r="P510" s="4">
        <f t="shared" si="154"/>
        <v>15.558129792582539</v>
      </c>
      <c r="Q510" s="4">
        <f t="shared" si="155"/>
        <v>15.706576963797724</v>
      </c>
      <c r="R510" s="4">
        <f t="shared" si="156"/>
        <v>15.819403828975682</v>
      </c>
      <c r="S510" s="4">
        <f t="shared" si="157"/>
        <v>15.903870018510865</v>
      </c>
      <c r="T510" s="4">
        <f t="shared" si="158"/>
        <v>15.962204818946756</v>
      </c>
      <c r="U510" s="4">
        <f t="shared" si="159"/>
        <v>15.996417716773429</v>
      </c>
      <c r="W510" s="5" t="str">
        <f>VLOOKUP(C510&amp;A510,Driver_elast!$A$2:$D$1161,4,FALSE)</f>
        <v>GDPPCAP</v>
      </c>
      <c r="X510" s="5">
        <v>0</v>
      </c>
      <c r="Y510" s="2">
        <f>SUMIFS('Growth rates'!D$4:D$999,'Growth rates'!$B$4:$B$999,Demands!$A510,'Growth rates'!$C$4:$C$999,$W510)</f>
        <v>1</v>
      </c>
      <c r="Z510" s="2">
        <f>SUMIFS('Growth rates'!E$4:E$999,'Growth rates'!$B$4:$B$999,Demands!$A510,'Growth rates'!$C$4:$C$999,$W510)</f>
        <v>1.0154689067413503</v>
      </c>
      <c r="AA510" s="2">
        <f>SUMIFS('Growth rates'!F$4:F$999,'Growth rates'!$B$4:$B$999,Demands!$A510,'Growth rates'!$C$4:$C$999,$W510)</f>
        <v>1.1751536456460079</v>
      </c>
      <c r="AB510" s="2">
        <f>SUMIFS('Growth rates'!G$4:G$999,'Growth rates'!$B$4:$B$999,Demands!$A510,'Growth rates'!$C$4:$C$999,$W510)</f>
        <v>1.2800564089612605</v>
      </c>
      <c r="AC510" s="2">
        <f>SUMIFS('Growth rates'!H$4:H$999,'Growth rates'!$B$4:$B$999,Demands!$A510,'Growth rates'!$C$4:$C$999,$W510)</f>
        <v>1.368042650853057</v>
      </c>
      <c r="AD510" s="2">
        <f>SUMIFS('Growth rates'!I$4:I$999,'Growth rates'!$B$4:$B$999,Demands!$A510,'Growth rates'!$C$4:$C$999,$W510)</f>
        <v>1.4581786977501507</v>
      </c>
      <c r="AE510" s="2">
        <f>SUMIFS('Growth rates'!J$4:J$999,'Growth rates'!$B$4:$B$999,Demands!$A510,'Growth rates'!$C$4:$C$999,$W510)</f>
        <v>1.5543586900691471</v>
      </c>
      <c r="AF510" s="2">
        <f>SUMIFS('Growth rates'!K$4:K$999,'Growth rates'!$B$4:$B$999,Demands!$A510,'Growth rates'!$C$4:$C$999,$W510)</f>
        <v>1.6524835202316388</v>
      </c>
      <c r="AG510" s="2">
        <f>SUMIFS('Growth rates'!L$4:L$999,'Growth rates'!$B$4:$B$999,Demands!$A510,'Growth rates'!$C$4:$C$999,$W510)</f>
        <v>1.7494043880591703</v>
      </c>
      <c r="AH510" s="2">
        <f>SUMIFS('Growth rates'!M$4:M$999,'Growth rates'!$B$4:$B$999,Demands!$A510,'Growth rates'!$C$4:$C$999,$W510)</f>
        <v>1.8454602665360698</v>
      </c>
      <c r="AI510" s="2">
        <f>SUMIFS('Growth rates'!N$4:N$999,'Growth rates'!$B$4:$B$999,Demands!$A510,'Growth rates'!$C$4:$C$999,$W510)</f>
        <v>1.9393996408786203</v>
      </c>
      <c r="AJ510" s="2">
        <f>SUMIFS('Growth rates'!O$4:O$999,'Growth rates'!$B$4:$B$999,Demands!$A510,'Growth rates'!$C$4:$C$999,$W510)</f>
        <v>2.024186372099495</v>
      </c>
      <c r="AK510" s="2">
        <f>SUMIFS('Growth rates'!P$4:P$999,'Growth rates'!$B$4:$B$999,Demands!$A510,'Growth rates'!$C$4:$C$999,$W510)</f>
        <v>2.0988812950649134</v>
      </c>
      <c r="AL510" s="2">
        <f>SUMIFS('Growth rates'!Q$4:Q$999,'Growth rates'!$B$4:$B$999,Demands!$A510,'Growth rates'!$C$4:$C$999,$W510)</f>
        <v>2.165635888991619</v>
      </c>
      <c r="AM510" s="2">
        <f>SUMIFS('Growth rates'!R$4:R$999,'Growth rates'!$B$4:$B$999,Demands!$A510,'Growth rates'!$C$4:$C$999,$W510)</f>
        <v>2.2278625368563945</v>
      </c>
      <c r="AN510" s="2">
        <f>SUMIFS('Growth rates'!S$4:S$999,'Growth rates'!$B$4:$B$999,Demands!$A510,'Growth rates'!$C$4:$C$999,$W510)</f>
        <v>2.287339828583332</v>
      </c>
      <c r="AO510" s="2">
        <f>SUMIFS('Growth rates'!T$4:T$999,'Growth rates'!$B$4:$B$999,Demands!$A510,'Growth rates'!$C$4:$C$999,$W510)</f>
        <v>2.3432723415604308</v>
      </c>
      <c r="AP510" s="2">
        <f>SUMIFS('Growth rates'!U$4:U$999,'Growth rates'!$B$4:$B$999,Demands!$A510,'Growth rates'!$C$4:$C$999,$W510)</f>
        <v>2.3934973186931079</v>
      </c>
      <c r="AR510">
        <f>VLOOKUP(C510&amp;A510,Driver_elast!$A$2:$E$1161,5,FALSE)</f>
        <v>0.5</v>
      </c>
      <c r="AS510">
        <f t="shared" si="160"/>
        <v>0.5</v>
      </c>
      <c r="AT510">
        <f t="shared" si="161"/>
        <v>0.1</v>
      </c>
      <c r="AV510" s="2" cm="1">
        <f t="array" ref="AV510">TREND($AR510:$AS510,$AR$3:$AS$3,AV$1)</f>
        <v>0.5</v>
      </c>
      <c r="AW510" s="2" cm="1">
        <f t="array" ref="AW510">TREND($AR510:$AS510,$AR$3:$AS$3,AW$1)</f>
        <v>0.5</v>
      </c>
      <c r="AX510" s="2" cm="1">
        <f t="array" ref="AX510">TREND($AR510:$AS510,$AR$3:$AS$3,AX$1)</f>
        <v>0.5</v>
      </c>
      <c r="AY510" s="2" cm="1">
        <f t="array" ref="AY510">TREND($AR510:$AS510,$AR$3:$AS$3,AY$1)</f>
        <v>0.5</v>
      </c>
      <c r="AZ510" s="2" cm="1">
        <f t="array" ref="AZ510">TREND($AR510:$AS510,$AR$3:$AS$3,AZ$1)</f>
        <v>0.5</v>
      </c>
      <c r="BA510" s="2" cm="1">
        <f t="array" ref="BA510">TREND($AR510:$AS510,$AR$3:$AS$3,BA$1)</f>
        <v>0.5</v>
      </c>
      <c r="BB510" s="2" cm="1">
        <f t="array" ref="BB510">TREND($AR510:$AS510,$AR$3:$AS$3,BB$1)</f>
        <v>0.5</v>
      </c>
      <c r="BC510" s="2" cm="1">
        <f t="array" ref="BC510">TREND($AR510:$AS510,$AR$3:$AS$3,BC$1)</f>
        <v>0.5</v>
      </c>
      <c r="BD510" s="2" cm="1">
        <f t="array" ref="BD510">TREND($AR510:$AS510,$AR$3:$AS$3,BD$1)</f>
        <v>0.5</v>
      </c>
      <c r="BE510" s="2" cm="1">
        <f t="array" ref="BE510">TREND($AR510:$AS510,$AR$3:$AS$3,BE$1)</f>
        <v>0.5</v>
      </c>
      <c r="BF510" s="20" cm="1">
        <f t="array" ref="BF510">TREND($AS510:$AT510,$AS$3:$AT$3,BF$1)</f>
        <v>0.45000000000000284</v>
      </c>
      <c r="BG510" s="20" cm="1">
        <f t="array" ref="BG510">TREND($AS510:$AT510,$AS$3:$AT$3,BG$1)</f>
        <v>0.40000000000000213</v>
      </c>
      <c r="BH510" s="20" cm="1">
        <f t="array" ref="BH510">TREND($AS510:$AT510,$AS$3:$AT$3,BH$1)</f>
        <v>0.35000000000000142</v>
      </c>
      <c r="BI510" s="20" cm="1">
        <f t="array" ref="BI510">TREND($AS510:$AT510,$AS$3:$AT$3,BI$1)</f>
        <v>0.30000000000000071</v>
      </c>
      <c r="BJ510" s="20" cm="1">
        <f t="array" ref="BJ510">TREND($AS510:$AT510,$AS$3:$AT$3,BJ$1)</f>
        <v>0.25</v>
      </c>
      <c r="BK510" s="20" cm="1">
        <f t="array" ref="BK510">TREND($AS510:$AT510,$AS$3:$AT$3,BK$1)</f>
        <v>0.20000000000000284</v>
      </c>
      <c r="BL510" s="20" cm="1">
        <f t="array" ref="BL510">TREND($AS510:$AT510,$AS$3:$AT$3,BL$1)</f>
        <v>0.15000000000000213</v>
      </c>
      <c r="BM510" s="20" cm="1">
        <f t="array" ref="BM510">TREND($AS510:$AT510,$AS$3:$AT$3,BM$1)</f>
        <v>0.10000000000000142</v>
      </c>
    </row>
    <row r="511" spans="1:65" x14ac:dyDescent="0.35">
      <c r="A511" t="str">
        <f>IF(BYDem!B509="","\I:",BYDem!B509)</f>
        <v>EU_northwest</v>
      </c>
      <c r="B511" t="str">
        <f>BYDem!E509</f>
        <v>RSH</v>
      </c>
      <c r="C511" t="str">
        <f t="shared" si="162"/>
        <v>RSH</v>
      </c>
      <c r="D511" s="4">
        <f>SUMIFS(BYDem!$M$2:$M$2000,BYDem!$B$2:$B$2000,Demands!$A511,BYDem!$E$2:$E$2000,Demands!$B511)</f>
        <v>412.94478436484297</v>
      </c>
      <c r="E511" s="4">
        <f t="shared" si="143"/>
        <v>420.56696180577427</v>
      </c>
      <c r="F511" s="4">
        <f t="shared" si="144"/>
        <v>497.88444467961426</v>
      </c>
      <c r="G511" s="4">
        <f t="shared" si="145"/>
        <v>548.77058270944929</v>
      </c>
      <c r="H511" s="4">
        <f t="shared" si="146"/>
        <v>591.04665981305743</v>
      </c>
      <c r="I511" s="4">
        <f t="shared" si="147"/>
        <v>633.75145135448543</v>
      </c>
      <c r="J511" s="4">
        <f t="shared" si="148"/>
        <v>678.58219420622038</v>
      </c>
      <c r="K511" s="4">
        <f t="shared" si="149"/>
        <v>723.48978532562126</v>
      </c>
      <c r="L511" s="4">
        <f t="shared" si="150"/>
        <v>766.94863221338744</v>
      </c>
      <c r="M511" s="4">
        <f t="shared" si="151"/>
        <v>809.06006460532546</v>
      </c>
      <c r="N511" s="4">
        <f t="shared" si="152"/>
        <v>846.12525527209755</v>
      </c>
      <c r="O511" s="4">
        <f t="shared" si="153"/>
        <v>875.71799854617541</v>
      </c>
      <c r="P511" s="4">
        <f t="shared" si="154"/>
        <v>898.33853514285966</v>
      </c>
      <c r="Q511" s="4">
        <f t="shared" si="155"/>
        <v>915.48144577716084</v>
      </c>
      <c r="R511" s="4">
        <f t="shared" si="156"/>
        <v>928.63401261507852</v>
      </c>
      <c r="S511" s="4">
        <f t="shared" si="157"/>
        <v>938.55071710866901</v>
      </c>
      <c r="T511" s="4">
        <f t="shared" si="158"/>
        <v>945.43585496728713</v>
      </c>
      <c r="U511" s="4">
        <f t="shared" si="159"/>
        <v>949.48869111048373</v>
      </c>
      <c r="W511" s="5" t="str">
        <f>VLOOKUP(C511&amp;A511,Driver_elast!$A$2:$D$1161,4,FALSE)</f>
        <v>GDPPCAP</v>
      </c>
      <c r="X511" s="5">
        <v>1</v>
      </c>
      <c r="Y511" s="2">
        <f>SUMIFS('Growth rates'!D$4:D$999,'Growth rates'!$B$4:$B$999,Demands!$A511,'Growth rates'!$C$4:$C$999,$W511)</f>
        <v>1</v>
      </c>
      <c r="Z511" s="2">
        <f>SUMIFS('Growth rates'!E$4:E$999,'Growth rates'!$B$4:$B$999,Demands!$A511,'Growth rates'!$C$4:$C$999,$W511)</f>
        <v>1.0154689067413503</v>
      </c>
      <c r="AA511" s="2">
        <f>SUMIFS('Growth rates'!F$4:F$999,'Growth rates'!$B$4:$B$999,Demands!$A511,'Growth rates'!$C$4:$C$999,$W511)</f>
        <v>1.1751536456460079</v>
      </c>
      <c r="AB511" s="2">
        <f>SUMIFS('Growth rates'!G$4:G$999,'Growth rates'!$B$4:$B$999,Demands!$A511,'Growth rates'!$C$4:$C$999,$W511)</f>
        <v>1.2800564089612605</v>
      </c>
      <c r="AC511" s="2">
        <f>SUMIFS('Growth rates'!H$4:H$999,'Growth rates'!$B$4:$B$999,Demands!$A511,'Growth rates'!$C$4:$C$999,$W511)</f>
        <v>1.368042650853057</v>
      </c>
      <c r="AD511" s="2">
        <f>SUMIFS('Growth rates'!I$4:I$999,'Growth rates'!$B$4:$B$999,Demands!$A511,'Growth rates'!$C$4:$C$999,$W511)</f>
        <v>1.4581786977501507</v>
      </c>
      <c r="AE511" s="2">
        <f>SUMIFS('Growth rates'!J$4:J$999,'Growth rates'!$B$4:$B$999,Demands!$A511,'Growth rates'!$C$4:$C$999,$W511)</f>
        <v>1.5543586900691471</v>
      </c>
      <c r="AF511" s="2">
        <f>SUMIFS('Growth rates'!K$4:K$999,'Growth rates'!$B$4:$B$999,Demands!$A511,'Growth rates'!$C$4:$C$999,$W511)</f>
        <v>1.6524835202316388</v>
      </c>
      <c r="AG511" s="2">
        <f>SUMIFS('Growth rates'!L$4:L$999,'Growth rates'!$B$4:$B$999,Demands!$A511,'Growth rates'!$C$4:$C$999,$W511)</f>
        <v>1.7494043880591703</v>
      </c>
      <c r="AH511" s="2">
        <f>SUMIFS('Growth rates'!M$4:M$999,'Growth rates'!$B$4:$B$999,Demands!$A511,'Growth rates'!$C$4:$C$999,$W511)</f>
        <v>1.8454602665360698</v>
      </c>
      <c r="AI511" s="2">
        <f>SUMIFS('Growth rates'!N$4:N$999,'Growth rates'!$B$4:$B$999,Demands!$A511,'Growth rates'!$C$4:$C$999,$W511)</f>
        <v>1.9393996408786203</v>
      </c>
      <c r="AJ511" s="2">
        <f>SUMIFS('Growth rates'!O$4:O$999,'Growth rates'!$B$4:$B$999,Demands!$A511,'Growth rates'!$C$4:$C$999,$W511)</f>
        <v>2.024186372099495</v>
      </c>
      <c r="AK511" s="2">
        <f>SUMIFS('Growth rates'!P$4:P$999,'Growth rates'!$B$4:$B$999,Demands!$A511,'Growth rates'!$C$4:$C$999,$W511)</f>
        <v>2.0988812950649134</v>
      </c>
      <c r="AL511" s="2">
        <f>SUMIFS('Growth rates'!Q$4:Q$999,'Growth rates'!$B$4:$B$999,Demands!$A511,'Growth rates'!$C$4:$C$999,$W511)</f>
        <v>2.165635888991619</v>
      </c>
      <c r="AM511" s="2">
        <f>SUMIFS('Growth rates'!R$4:R$999,'Growth rates'!$B$4:$B$999,Demands!$A511,'Growth rates'!$C$4:$C$999,$W511)</f>
        <v>2.2278625368563945</v>
      </c>
      <c r="AN511" s="2">
        <f>SUMIFS('Growth rates'!S$4:S$999,'Growth rates'!$B$4:$B$999,Demands!$A511,'Growth rates'!$C$4:$C$999,$W511)</f>
        <v>2.287339828583332</v>
      </c>
      <c r="AO511" s="2">
        <f>SUMIFS('Growth rates'!T$4:T$999,'Growth rates'!$B$4:$B$999,Demands!$A511,'Growth rates'!$C$4:$C$999,$W511)</f>
        <v>2.3432723415604308</v>
      </c>
      <c r="AP511" s="2">
        <f>SUMIFS('Growth rates'!U$4:U$999,'Growth rates'!$B$4:$B$999,Demands!$A511,'Growth rates'!$C$4:$C$999,$W511)</f>
        <v>2.3934973186931079</v>
      </c>
      <c r="AR511">
        <f>VLOOKUP(C511&amp;A511,Driver_elast!$A$2:$E$1161,5,FALSE)</f>
        <v>1.19807</v>
      </c>
      <c r="AS511">
        <f t="shared" si="160"/>
        <v>1</v>
      </c>
      <c r="AT511">
        <f t="shared" si="161"/>
        <v>0.2</v>
      </c>
      <c r="AV511" s="2" cm="1">
        <f t="array" ref="AV511">TREND($AR511:$AS511,$AR$3:$AS$3,AV$1)</f>
        <v>1.1980700000000013</v>
      </c>
      <c r="AW511" s="2" cm="1">
        <f t="array" ref="AW511">TREND($AR511:$AS511,$AR$3:$AS$3,AW$1)</f>
        <v>1.1932390243902447</v>
      </c>
      <c r="AX511" s="2" cm="1">
        <f t="array" ref="AX511">TREND($AR511:$AS511,$AR$3:$AS$3,AX$1)</f>
        <v>1.169084146341465</v>
      </c>
      <c r="AY511" s="2" cm="1">
        <f t="array" ref="AY511">TREND($AR511:$AS511,$AR$3:$AS$3,AY$1)</f>
        <v>1.1449292682926835</v>
      </c>
      <c r="AZ511" s="2" cm="1">
        <f t="array" ref="AZ511">TREND($AR511:$AS511,$AR$3:$AS$3,AZ$1)</f>
        <v>1.1207743902439038</v>
      </c>
      <c r="BA511" s="2" cm="1">
        <f t="array" ref="BA511">TREND($AR511:$AS511,$AR$3:$AS$3,BA$1)</f>
        <v>1.0966195121951241</v>
      </c>
      <c r="BB511" s="2" cm="1">
        <f t="array" ref="BB511">TREND($AR511:$AS511,$AR$3:$AS$3,BB$1)</f>
        <v>1.0724646341463426</v>
      </c>
      <c r="BC511" s="2" cm="1">
        <f t="array" ref="BC511">TREND($AR511:$AS511,$AR$3:$AS$3,BC$1)</f>
        <v>1.0483097560975629</v>
      </c>
      <c r="BD511" s="2" cm="1">
        <f t="array" ref="BD511">TREND($AR511:$AS511,$AR$3:$AS$3,BD$1)</f>
        <v>1.0241548780487815</v>
      </c>
      <c r="BE511" s="2" cm="1">
        <f t="array" ref="BE511">TREND($AR511:$AS511,$AR$3:$AS$3,BE$1)</f>
        <v>1.0000000000000018</v>
      </c>
      <c r="BF511" s="20" cm="1">
        <f t="array" ref="BF511">TREND($AS511:$AT511,$AS$3:$AT$3,BF$1)</f>
        <v>0.90000000000000568</v>
      </c>
      <c r="BG511" s="20" cm="1">
        <f t="array" ref="BG511">TREND($AS511:$AT511,$AS$3:$AT$3,BG$1)</f>
        <v>0.80000000000000426</v>
      </c>
      <c r="BH511" s="20" cm="1">
        <f t="array" ref="BH511">TREND($AS511:$AT511,$AS$3:$AT$3,BH$1)</f>
        <v>0.70000000000000284</v>
      </c>
      <c r="BI511" s="20" cm="1">
        <f t="array" ref="BI511">TREND($AS511:$AT511,$AS$3:$AT$3,BI$1)</f>
        <v>0.60000000000000142</v>
      </c>
      <c r="BJ511" s="20" cm="1">
        <f t="array" ref="BJ511">TREND($AS511:$AT511,$AS$3:$AT$3,BJ$1)</f>
        <v>0.5</v>
      </c>
      <c r="BK511" s="20" cm="1">
        <f t="array" ref="BK511">TREND($AS511:$AT511,$AS$3:$AT$3,BK$1)</f>
        <v>0.40000000000000568</v>
      </c>
      <c r="BL511" s="20" cm="1">
        <f t="array" ref="BL511">TREND($AS511:$AT511,$AS$3:$AT$3,BL$1)</f>
        <v>0.30000000000000426</v>
      </c>
      <c r="BM511" s="20" cm="1">
        <f t="array" ref="BM511">TREND($AS511:$AT511,$AS$3:$AT$3,BM$1)</f>
        <v>0.20000000000000284</v>
      </c>
    </row>
    <row r="512" spans="1:65" x14ac:dyDescent="0.35">
      <c r="A512" t="str">
        <f>IF(BYDem!B510="","\I:",BYDem!B510)</f>
        <v>EU_northwest</v>
      </c>
      <c r="B512" t="str">
        <f>BYDem!E510</f>
        <v>TAD</v>
      </c>
      <c r="C512" t="str">
        <f t="shared" si="162"/>
        <v>TAD</v>
      </c>
      <c r="D512" s="4">
        <f>SUMIFS(BYDem!$M$2:$M$2000,BYDem!$B$2:$B$2000,Demands!$A512,BYDem!$E$2:$E$2000,Demands!$B512)</f>
        <v>0.79756027920000006</v>
      </c>
      <c r="E512" s="4">
        <f t="shared" si="143"/>
        <v>0.81134042512110038</v>
      </c>
      <c r="F512" s="4">
        <f t="shared" si="144"/>
        <v>0.94571107758726014</v>
      </c>
      <c r="G512" s="4">
        <f t="shared" si="145"/>
        <v>1.0369220450664944</v>
      </c>
      <c r="H512" s="4">
        <f t="shared" si="146"/>
        <v>1.1133982207433837</v>
      </c>
      <c r="I512" s="4">
        <f t="shared" si="147"/>
        <v>1.1897946285754599</v>
      </c>
      <c r="J512" s="4">
        <f t="shared" si="148"/>
        <v>1.2691672704720764</v>
      </c>
      <c r="K512" s="4">
        <f t="shared" si="149"/>
        <v>1.3495415508638924</v>
      </c>
      <c r="L512" s="4">
        <f t="shared" si="150"/>
        <v>1.4260990351348986</v>
      </c>
      <c r="M512" s="4">
        <f t="shared" si="151"/>
        <v>1.5002803328414305</v>
      </c>
      <c r="N512" s="4">
        <f t="shared" si="152"/>
        <v>1.5647346451946016</v>
      </c>
      <c r="O512" s="4">
        <f t="shared" si="153"/>
        <v>1.6164695965812965</v>
      </c>
      <c r="P512" s="4">
        <f t="shared" si="154"/>
        <v>1.6561065191298896</v>
      </c>
      <c r="Q512" s="4">
        <f t="shared" si="155"/>
        <v>1.6850090290753588</v>
      </c>
      <c r="R512" s="4">
        <f t="shared" si="156"/>
        <v>1.7051354315281433</v>
      </c>
      <c r="S512" s="4">
        <f t="shared" si="157"/>
        <v>1.7183525968401592</v>
      </c>
      <c r="T512" s="4">
        <f t="shared" si="158"/>
        <v>1.7260760447411303</v>
      </c>
      <c r="U512" s="4">
        <f t="shared" si="159"/>
        <v>1.729587731017215</v>
      </c>
      <c r="W512" s="5" t="str">
        <f>VLOOKUP(C512&amp;A512,Driver_elast!$A$2:$D$1161,4,FALSE)</f>
        <v>GDPSER</v>
      </c>
      <c r="X512" s="5">
        <v>1</v>
      </c>
      <c r="Y512" s="2">
        <f>SUMIFS('Growth rates'!D$4:D$999,'Growth rates'!$B$4:$B$999,Demands!$A512,'Growth rates'!$C$4:$C$999,$W512)</f>
        <v>1</v>
      </c>
      <c r="Z512" s="2">
        <f>SUMIFS('Growth rates'!E$4:E$999,'Growth rates'!$B$4:$B$999,Demands!$A512,'Growth rates'!$C$4:$C$999,$W512)</f>
        <v>1.016773840437508</v>
      </c>
      <c r="AA512" s="2">
        <f>SUMIFS('Growth rates'!F$4:F$999,'Growth rates'!$B$4:$B$999,Demands!$A512,'Growth rates'!$C$4:$C$999,$W512)</f>
        <v>1.1808533851539542</v>
      </c>
      <c r="AB512" s="2">
        <f>SUMIFS('Growth rates'!G$4:G$999,'Growth rates'!$B$4:$B$999,Demands!$A512,'Growth rates'!$C$4:$C$999,$W512)</f>
        <v>1.2922329994201172</v>
      </c>
      <c r="AC512" s="2">
        <f>SUMIFS('Growth rates'!H$4:H$999,'Growth rates'!$B$4:$B$999,Demands!$A512,'Growth rates'!$C$4:$C$999,$W512)</f>
        <v>1.3857822393336241</v>
      </c>
      <c r="AD512" s="2">
        <f>SUMIFS('Growth rates'!I$4:I$999,'Growth rates'!$B$4:$B$999,Demands!$A512,'Growth rates'!$C$4:$C$999,$W512)</f>
        <v>1.4794609550917306</v>
      </c>
      <c r="AE512" s="2">
        <f>SUMIFS('Growth rates'!J$4:J$999,'Growth rates'!$B$4:$B$999,Demands!$A512,'Growth rates'!$C$4:$C$999,$W512)</f>
        <v>1.5770578385056364</v>
      </c>
      <c r="AF512" s="2">
        <f>SUMIFS('Growth rates'!K$4:K$999,'Growth rates'!$B$4:$B$999,Demands!$A512,'Growth rates'!$C$4:$C$999,$W512)</f>
        <v>1.6761856557823416</v>
      </c>
      <c r="AG512" s="2">
        <f>SUMIFS('Growth rates'!L$4:L$999,'Growth rates'!$B$4:$B$999,Demands!$A512,'Growth rates'!$C$4:$C$999,$W512)</f>
        <v>1.7709173526338755</v>
      </c>
      <c r="AH512" s="2">
        <f>SUMIFS('Growth rates'!M$4:M$999,'Growth rates'!$B$4:$B$999,Demands!$A512,'Growth rates'!$C$4:$C$999,$W512)</f>
        <v>1.8630350415971602</v>
      </c>
      <c r="AI512" s="2">
        <f>SUMIFS('Growth rates'!N$4:N$999,'Growth rates'!$B$4:$B$999,Demands!$A512,'Growth rates'!$C$4:$C$999,$W512)</f>
        <v>1.9519670452940816</v>
      </c>
      <c r="AJ512" s="2">
        <f>SUMIFS('Growth rates'!O$4:O$999,'Growth rates'!$B$4:$B$999,Demands!$A512,'Growth rates'!$C$4:$C$999,$W512)</f>
        <v>2.032639605739754</v>
      </c>
      <c r="AK512" s="2">
        <f>SUMIFS('Growth rates'!P$4:P$999,'Growth rates'!$B$4:$B$999,Demands!$A512,'Growth rates'!$C$4:$C$999,$W512)</f>
        <v>2.103842021876662</v>
      </c>
      <c r="AL512" s="2">
        <f>SUMIFS('Growth rates'!Q$4:Q$999,'Growth rates'!$B$4:$B$999,Demands!$A512,'Growth rates'!$C$4:$C$999,$W512)</f>
        <v>2.1650360677291931</v>
      </c>
      <c r="AM512" s="2">
        <f>SUMIFS('Growth rates'!R$4:R$999,'Growth rates'!$B$4:$B$999,Demands!$A512,'Growth rates'!$C$4:$C$999,$W512)</f>
        <v>2.2167561315057336</v>
      </c>
      <c r="AN512" s="2">
        <f>SUMIFS('Growth rates'!S$4:S$999,'Growth rates'!$B$4:$B$999,Demands!$A512,'Growth rates'!$C$4:$C$999,$W512)</f>
        <v>2.2597134704138191</v>
      </c>
      <c r="AO512" s="2">
        <f>SUMIFS('Growth rates'!T$4:T$999,'Growth rates'!$B$4:$B$999,Demands!$A512,'Growth rates'!$C$4:$C$999,$W512)</f>
        <v>2.2935691127151654</v>
      </c>
      <c r="AP512" s="2">
        <f>SUMIFS('Growth rates'!U$4:U$999,'Growth rates'!$B$4:$B$999,Demands!$A512,'Growth rates'!$C$4:$C$999,$W512)</f>
        <v>2.316900341953045</v>
      </c>
      <c r="AR512">
        <f>VLOOKUP(C512&amp;A512,Driver_elast!$A$2:$E$1161,5,FALSE)</f>
        <v>1.0307999999999999</v>
      </c>
      <c r="AS512">
        <f t="shared" si="160"/>
        <v>1</v>
      </c>
      <c r="AT512">
        <f t="shared" si="161"/>
        <v>0.2</v>
      </c>
      <c r="AV512" s="2" cm="1">
        <f t="array" ref="AV512">TREND($AR512:$AS512,$AR$3:$AS$3,AV$1)</f>
        <v>1.0307999999999999</v>
      </c>
      <c r="AW512" s="2" cm="1">
        <f t="array" ref="AW512">TREND($AR512:$AS512,$AR$3:$AS$3,AW$1)</f>
        <v>1.0300487804878049</v>
      </c>
      <c r="AX512" s="2" cm="1">
        <f t="array" ref="AX512">TREND($AR512:$AS512,$AR$3:$AS$3,AX$1)</f>
        <v>1.0262926829268293</v>
      </c>
      <c r="AY512" s="2" cm="1">
        <f t="array" ref="AY512">TREND($AR512:$AS512,$AR$3:$AS$3,AY$1)</f>
        <v>1.0225365853658537</v>
      </c>
      <c r="AZ512" s="2" cm="1">
        <f t="array" ref="AZ512">TREND($AR512:$AS512,$AR$3:$AS$3,AZ$1)</f>
        <v>1.0187804878048781</v>
      </c>
      <c r="BA512" s="2" cm="1">
        <f t="array" ref="BA512">TREND($AR512:$AS512,$AR$3:$AS$3,BA$1)</f>
        <v>1.0150243902439025</v>
      </c>
      <c r="BB512" s="2" cm="1">
        <f t="array" ref="BB512">TREND($AR512:$AS512,$AR$3:$AS$3,BB$1)</f>
        <v>1.0112682926829268</v>
      </c>
      <c r="BC512" s="2" cm="1">
        <f t="array" ref="BC512">TREND($AR512:$AS512,$AR$3:$AS$3,BC$1)</f>
        <v>1.0075121951219512</v>
      </c>
      <c r="BD512" s="2" cm="1">
        <f t="array" ref="BD512">TREND($AR512:$AS512,$AR$3:$AS$3,BD$1)</f>
        <v>1.0037560975609756</v>
      </c>
      <c r="BE512" s="2" cm="1">
        <f t="array" ref="BE512">TREND($AR512:$AS512,$AR$3:$AS$3,BE$1)</f>
        <v>1</v>
      </c>
      <c r="BF512" s="20" cm="1">
        <f t="array" ref="BF512">TREND($AS512:$AT512,$AS$3:$AT$3,BF$1)</f>
        <v>0.90000000000000568</v>
      </c>
      <c r="BG512" s="20" cm="1">
        <f t="array" ref="BG512">TREND($AS512:$AT512,$AS$3:$AT$3,BG$1)</f>
        <v>0.80000000000000426</v>
      </c>
      <c r="BH512" s="20" cm="1">
        <f t="array" ref="BH512">TREND($AS512:$AT512,$AS$3:$AT$3,BH$1)</f>
        <v>0.70000000000000284</v>
      </c>
      <c r="BI512" s="20" cm="1">
        <f t="array" ref="BI512">TREND($AS512:$AT512,$AS$3:$AT$3,BI$1)</f>
        <v>0.60000000000000142</v>
      </c>
      <c r="BJ512" s="20" cm="1">
        <f t="array" ref="BJ512">TREND($AS512:$AT512,$AS$3:$AT$3,BJ$1)</f>
        <v>0.5</v>
      </c>
      <c r="BK512" s="20" cm="1">
        <f t="array" ref="BK512">TREND($AS512:$AT512,$AS$3:$AT$3,BK$1)</f>
        <v>0.40000000000000568</v>
      </c>
      <c r="BL512" s="20" cm="1">
        <f t="array" ref="BL512">TREND($AS512:$AT512,$AS$3:$AT$3,BL$1)</f>
        <v>0.30000000000000426</v>
      </c>
      <c r="BM512" s="20" cm="1">
        <f t="array" ref="BM512">TREND($AS512:$AT512,$AS$3:$AT$3,BM$1)</f>
        <v>0.20000000000000284</v>
      </c>
    </row>
    <row r="513" spans="1:65" x14ac:dyDescent="0.35">
      <c r="A513" t="str">
        <f>IF(BYDem!B511="","\I:",BYDem!B511)</f>
        <v>EU_northwest</v>
      </c>
      <c r="B513" t="str">
        <f>BYDem!E511</f>
        <v>TAI</v>
      </c>
      <c r="C513" t="str">
        <f t="shared" si="162"/>
        <v>TAI</v>
      </c>
      <c r="D513" s="4">
        <f>SUMIFS(BYDem!$M$2:$M$2000,BYDem!$B$2:$B$2000,Demands!$A513,BYDem!$E$2:$E$2000,Demands!$B513)</f>
        <v>306.15462535680001</v>
      </c>
      <c r="E513" s="4">
        <f t="shared" si="143"/>
        <v>311.32762026841806</v>
      </c>
      <c r="F513" s="4">
        <f t="shared" si="144"/>
        <v>361.88931485872394</v>
      </c>
      <c r="G513" s="4">
        <f t="shared" si="145"/>
        <v>396.21065163197198</v>
      </c>
      <c r="H513" s="4">
        <f t="shared" si="146"/>
        <v>425.02499582453947</v>
      </c>
      <c r="I513" s="4">
        <f t="shared" si="147"/>
        <v>453.86183520610382</v>
      </c>
      <c r="J513" s="4">
        <f t="shared" si="148"/>
        <v>483.88435133265011</v>
      </c>
      <c r="K513" s="4">
        <f t="shared" si="149"/>
        <v>514.3551508158564</v>
      </c>
      <c r="L513" s="4">
        <f t="shared" si="150"/>
        <v>543.45117483205104</v>
      </c>
      <c r="M513" s="4">
        <f t="shared" si="151"/>
        <v>571.71983808471737</v>
      </c>
      <c r="N513" s="4">
        <f t="shared" si="152"/>
        <v>596.28178708569226</v>
      </c>
      <c r="O513" s="4">
        <f t="shared" si="153"/>
        <v>615.99670128049706</v>
      </c>
      <c r="P513" s="4">
        <f t="shared" si="154"/>
        <v>631.10135502126786</v>
      </c>
      <c r="Q513" s="4">
        <f t="shared" si="155"/>
        <v>642.11538882851642</v>
      </c>
      <c r="R513" s="4">
        <f t="shared" si="156"/>
        <v>649.78506448822532</v>
      </c>
      <c r="S513" s="4">
        <f t="shared" si="157"/>
        <v>654.82180025467585</v>
      </c>
      <c r="T513" s="4">
        <f t="shared" si="158"/>
        <v>657.76501579029241</v>
      </c>
      <c r="U513" s="4">
        <f t="shared" si="159"/>
        <v>659.10323283228013</v>
      </c>
      <c r="W513" s="5" t="str">
        <f>VLOOKUP(C513&amp;A513,Driver_elast!$A$2:$D$1161,4,FALSE)</f>
        <v>GDPSER</v>
      </c>
      <c r="X513" s="5">
        <v>1</v>
      </c>
      <c r="Y513" s="2">
        <f>SUMIFS('Growth rates'!D$4:D$999,'Growth rates'!$B$4:$B$999,Demands!$A513,'Growth rates'!$C$4:$C$999,$W513)</f>
        <v>1</v>
      </c>
      <c r="Z513" s="2">
        <f>SUMIFS('Growth rates'!E$4:E$999,'Growth rates'!$B$4:$B$999,Demands!$A513,'Growth rates'!$C$4:$C$999,$W513)</f>
        <v>1.016773840437508</v>
      </c>
      <c r="AA513" s="2">
        <f>SUMIFS('Growth rates'!F$4:F$999,'Growth rates'!$B$4:$B$999,Demands!$A513,'Growth rates'!$C$4:$C$999,$W513)</f>
        <v>1.1808533851539542</v>
      </c>
      <c r="AB513" s="2">
        <f>SUMIFS('Growth rates'!G$4:G$999,'Growth rates'!$B$4:$B$999,Demands!$A513,'Growth rates'!$C$4:$C$999,$W513)</f>
        <v>1.2922329994201172</v>
      </c>
      <c r="AC513" s="2">
        <f>SUMIFS('Growth rates'!H$4:H$999,'Growth rates'!$B$4:$B$999,Demands!$A513,'Growth rates'!$C$4:$C$999,$W513)</f>
        <v>1.3857822393336241</v>
      </c>
      <c r="AD513" s="2">
        <f>SUMIFS('Growth rates'!I$4:I$999,'Growth rates'!$B$4:$B$999,Demands!$A513,'Growth rates'!$C$4:$C$999,$W513)</f>
        <v>1.4794609550917306</v>
      </c>
      <c r="AE513" s="2">
        <f>SUMIFS('Growth rates'!J$4:J$999,'Growth rates'!$B$4:$B$999,Demands!$A513,'Growth rates'!$C$4:$C$999,$W513)</f>
        <v>1.5770578385056364</v>
      </c>
      <c r="AF513" s="2">
        <f>SUMIFS('Growth rates'!K$4:K$999,'Growth rates'!$B$4:$B$999,Demands!$A513,'Growth rates'!$C$4:$C$999,$W513)</f>
        <v>1.6761856557823416</v>
      </c>
      <c r="AG513" s="2">
        <f>SUMIFS('Growth rates'!L$4:L$999,'Growth rates'!$B$4:$B$999,Demands!$A513,'Growth rates'!$C$4:$C$999,$W513)</f>
        <v>1.7709173526338755</v>
      </c>
      <c r="AH513" s="2">
        <f>SUMIFS('Growth rates'!M$4:M$999,'Growth rates'!$B$4:$B$999,Demands!$A513,'Growth rates'!$C$4:$C$999,$W513)</f>
        <v>1.8630350415971602</v>
      </c>
      <c r="AI513" s="2">
        <f>SUMIFS('Growth rates'!N$4:N$999,'Growth rates'!$B$4:$B$999,Demands!$A513,'Growth rates'!$C$4:$C$999,$W513)</f>
        <v>1.9519670452940816</v>
      </c>
      <c r="AJ513" s="2">
        <f>SUMIFS('Growth rates'!O$4:O$999,'Growth rates'!$B$4:$B$999,Demands!$A513,'Growth rates'!$C$4:$C$999,$W513)</f>
        <v>2.032639605739754</v>
      </c>
      <c r="AK513" s="2">
        <f>SUMIFS('Growth rates'!P$4:P$999,'Growth rates'!$B$4:$B$999,Demands!$A513,'Growth rates'!$C$4:$C$999,$W513)</f>
        <v>2.103842021876662</v>
      </c>
      <c r="AL513" s="2">
        <f>SUMIFS('Growth rates'!Q$4:Q$999,'Growth rates'!$B$4:$B$999,Demands!$A513,'Growth rates'!$C$4:$C$999,$W513)</f>
        <v>2.1650360677291931</v>
      </c>
      <c r="AM513" s="2">
        <f>SUMIFS('Growth rates'!R$4:R$999,'Growth rates'!$B$4:$B$999,Demands!$A513,'Growth rates'!$C$4:$C$999,$W513)</f>
        <v>2.2167561315057336</v>
      </c>
      <c r="AN513" s="2">
        <f>SUMIFS('Growth rates'!S$4:S$999,'Growth rates'!$B$4:$B$999,Demands!$A513,'Growth rates'!$C$4:$C$999,$W513)</f>
        <v>2.2597134704138191</v>
      </c>
      <c r="AO513" s="2">
        <f>SUMIFS('Growth rates'!T$4:T$999,'Growth rates'!$B$4:$B$999,Demands!$A513,'Growth rates'!$C$4:$C$999,$W513)</f>
        <v>2.2935691127151654</v>
      </c>
      <c r="AP513" s="2">
        <f>SUMIFS('Growth rates'!U$4:U$999,'Growth rates'!$B$4:$B$999,Demands!$A513,'Growth rates'!$C$4:$C$999,$W513)</f>
        <v>2.316900341953045</v>
      </c>
      <c r="AR513">
        <f>VLOOKUP(C513&amp;A513,Driver_elast!$A$2:$E$1161,5,FALSE)</f>
        <v>1.007506</v>
      </c>
      <c r="AS513">
        <f t="shared" si="160"/>
        <v>1</v>
      </c>
      <c r="AT513">
        <f t="shared" si="161"/>
        <v>0.2</v>
      </c>
      <c r="AV513" s="2" cm="1">
        <f t="array" ref="AV513">TREND($AR513:$AS513,$AR$3:$AS$3,AV$1)</f>
        <v>1.0075060000000002</v>
      </c>
      <c r="AW513" s="2" cm="1">
        <f t="array" ref="AW513">TREND($AR513:$AS513,$AR$3:$AS$3,AW$1)</f>
        <v>1.0073229268292685</v>
      </c>
      <c r="AX513" s="2" cm="1">
        <f t="array" ref="AX513">TREND($AR513:$AS513,$AR$3:$AS$3,AX$1)</f>
        <v>1.0064075609756098</v>
      </c>
      <c r="AY513" s="2" cm="1">
        <f t="array" ref="AY513">TREND($AR513:$AS513,$AR$3:$AS$3,AY$1)</f>
        <v>1.0054921951219513</v>
      </c>
      <c r="AZ513" s="2" cm="1">
        <f t="array" ref="AZ513">TREND($AR513:$AS513,$AR$3:$AS$3,AZ$1)</f>
        <v>1.0045768292682928</v>
      </c>
      <c r="BA513" s="2" cm="1">
        <f t="array" ref="BA513">TREND($AR513:$AS513,$AR$3:$AS$3,BA$1)</f>
        <v>1.0036614634146344</v>
      </c>
      <c r="BB513" s="2" cm="1">
        <f t="array" ref="BB513">TREND($AR513:$AS513,$AR$3:$AS$3,BB$1)</f>
        <v>1.0027460975609757</v>
      </c>
      <c r="BC513" s="2" cm="1">
        <f t="array" ref="BC513">TREND($AR513:$AS513,$AR$3:$AS$3,BC$1)</f>
        <v>1.0018307317073172</v>
      </c>
      <c r="BD513" s="2" cm="1">
        <f t="array" ref="BD513">TREND($AR513:$AS513,$AR$3:$AS$3,BD$1)</f>
        <v>1.0009153658536587</v>
      </c>
      <c r="BE513" s="2" cm="1">
        <f t="array" ref="BE513">TREND($AR513:$AS513,$AR$3:$AS$3,BE$1)</f>
        <v>1</v>
      </c>
      <c r="BF513" s="20" cm="1">
        <f t="array" ref="BF513">TREND($AS513:$AT513,$AS$3:$AT$3,BF$1)</f>
        <v>0.90000000000000568</v>
      </c>
      <c r="BG513" s="20" cm="1">
        <f t="array" ref="BG513">TREND($AS513:$AT513,$AS$3:$AT$3,BG$1)</f>
        <v>0.80000000000000426</v>
      </c>
      <c r="BH513" s="20" cm="1">
        <f t="array" ref="BH513">TREND($AS513:$AT513,$AS$3:$AT$3,BH$1)</f>
        <v>0.70000000000000284</v>
      </c>
      <c r="BI513" s="20" cm="1">
        <f t="array" ref="BI513">TREND($AS513:$AT513,$AS$3:$AT$3,BI$1)</f>
        <v>0.60000000000000142</v>
      </c>
      <c r="BJ513" s="20" cm="1">
        <f t="array" ref="BJ513">TREND($AS513:$AT513,$AS$3:$AT$3,BJ$1)</f>
        <v>0.5</v>
      </c>
      <c r="BK513" s="20" cm="1">
        <f t="array" ref="BK513">TREND($AS513:$AT513,$AS$3:$AT$3,BK$1)</f>
        <v>0.40000000000000568</v>
      </c>
      <c r="BL513" s="20" cm="1">
        <f t="array" ref="BL513">TREND($AS513:$AT513,$AS$3:$AT$3,BL$1)</f>
        <v>0.30000000000000426</v>
      </c>
      <c r="BM513" s="20" cm="1">
        <f t="array" ref="BM513">TREND($AS513:$AT513,$AS$3:$AT$3,BM$1)</f>
        <v>0.20000000000000284</v>
      </c>
    </row>
    <row r="514" spans="1:65" x14ac:dyDescent="0.35">
      <c r="A514" t="str">
        <f>IF(BYDem!B512="","\I:",BYDem!B512)</f>
        <v>EU_northwest</v>
      </c>
      <c r="B514" t="str">
        <f>BYDem!E512</f>
        <v>TTF</v>
      </c>
      <c r="C514" t="str">
        <f t="shared" si="162"/>
        <v>TTF</v>
      </c>
      <c r="D514" s="4">
        <f>SUMIFS(BYDem!$M$2:$M$2000,BYDem!$B$2:$B$2000,Demands!$A514,BYDem!$E$2:$E$2000,Demands!$B514)</f>
        <v>3.2476815007200002</v>
      </c>
      <c r="E514" s="4">
        <f t="shared" si="143"/>
        <v>3.2873156354104376</v>
      </c>
      <c r="F514" s="4">
        <f t="shared" si="144"/>
        <v>3.6732690837064155</v>
      </c>
      <c r="G514" s="4">
        <f t="shared" si="145"/>
        <v>3.9253418434212648</v>
      </c>
      <c r="H514" s="4">
        <f t="shared" si="146"/>
        <v>4.1320893886223233</v>
      </c>
      <c r="I514" s="4">
        <f t="shared" si="147"/>
        <v>4.3353153034988994</v>
      </c>
      <c r="J514" s="4">
        <f t="shared" si="148"/>
        <v>4.5433887075283472</v>
      </c>
      <c r="K514" s="4">
        <f t="shared" si="149"/>
        <v>4.751162735070217</v>
      </c>
      <c r="L514" s="4">
        <f t="shared" si="150"/>
        <v>4.9465231390604902</v>
      </c>
      <c r="M514" s="4">
        <f t="shared" si="151"/>
        <v>5.1337241662366351</v>
      </c>
      <c r="N514" s="4">
        <f t="shared" si="152"/>
        <v>5.2941873983352075</v>
      </c>
      <c r="O514" s="4">
        <f t="shared" si="153"/>
        <v>5.4215394948224116</v>
      </c>
      <c r="P514" s="4">
        <f t="shared" si="154"/>
        <v>5.5182599775305476</v>
      </c>
      <c r="Q514" s="4">
        <f t="shared" si="155"/>
        <v>5.5883268756761266</v>
      </c>
      <c r="R514" s="4">
        <f t="shared" si="156"/>
        <v>5.6368902844803443</v>
      </c>
      <c r="S514" s="4">
        <f t="shared" si="157"/>
        <v>5.6686796944281923</v>
      </c>
      <c r="T514" s="4">
        <f t="shared" si="158"/>
        <v>5.6872169013535254</v>
      </c>
      <c r="U514" s="4">
        <f t="shared" si="159"/>
        <v>5.6956350970776262</v>
      </c>
      <c r="W514" s="5" t="str">
        <f>VLOOKUP(C514&amp;A514,Driver_elast!$A$2:$D$1161,4,FALSE)</f>
        <v>GDPSER</v>
      </c>
      <c r="X514" s="5">
        <v>1</v>
      </c>
      <c r="Y514" s="2">
        <f>SUMIFS('Growth rates'!D$4:D$999,'Growth rates'!$B$4:$B$999,Demands!$A514,'Growth rates'!$C$4:$C$999,$W514)</f>
        <v>1</v>
      </c>
      <c r="Z514" s="2">
        <f>SUMIFS('Growth rates'!E$4:E$999,'Growth rates'!$B$4:$B$999,Demands!$A514,'Growth rates'!$C$4:$C$999,$W514)</f>
        <v>1.016773840437508</v>
      </c>
      <c r="AA514" s="2">
        <f>SUMIFS('Growth rates'!F$4:F$999,'Growth rates'!$B$4:$B$999,Demands!$A514,'Growth rates'!$C$4:$C$999,$W514)</f>
        <v>1.1808533851539542</v>
      </c>
      <c r="AB514" s="2">
        <f>SUMIFS('Growth rates'!G$4:G$999,'Growth rates'!$B$4:$B$999,Demands!$A514,'Growth rates'!$C$4:$C$999,$W514)</f>
        <v>1.2922329994201172</v>
      </c>
      <c r="AC514" s="2">
        <f>SUMIFS('Growth rates'!H$4:H$999,'Growth rates'!$B$4:$B$999,Demands!$A514,'Growth rates'!$C$4:$C$999,$W514)</f>
        <v>1.3857822393336241</v>
      </c>
      <c r="AD514" s="2">
        <f>SUMIFS('Growth rates'!I$4:I$999,'Growth rates'!$B$4:$B$999,Demands!$A514,'Growth rates'!$C$4:$C$999,$W514)</f>
        <v>1.4794609550917306</v>
      </c>
      <c r="AE514" s="2">
        <f>SUMIFS('Growth rates'!J$4:J$999,'Growth rates'!$B$4:$B$999,Demands!$A514,'Growth rates'!$C$4:$C$999,$W514)</f>
        <v>1.5770578385056364</v>
      </c>
      <c r="AF514" s="2">
        <f>SUMIFS('Growth rates'!K$4:K$999,'Growth rates'!$B$4:$B$999,Demands!$A514,'Growth rates'!$C$4:$C$999,$W514)</f>
        <v>1.6761856557823416</v>
      </c>
      <c r="AG514" s="2">
        <f>SUMIFS('Growth rates'!L$4:L$999,'Growth rates'!$B$4:$B$999,Demands!$A514,'Growth rates'!$C$4:$C$999,$W514)</f>
        <v>1.7709173526338755</v>
      </c>
      <c r="AH514" s="2">
        <f>SUMIFS('Growth rates'!M$4:M$999,'Growth rates'!$B$4:$B$999,Demands!$A514,'Growth rates'!$C$4:$C$999,$W514)</f>
        <v>1.8630350415971602</v>
      </c>
      <c r="AI514" s="2">
        <f>SUMIFS('Growth rates'!N$4:N$999,'Growth rates'!$B$4:$B$999,Demands!$A514,'Growth rates'!$C$4:$C$999,$W514)</f>
        <v>1.9519670452940816</v>
      </c>
      <c r="AJ514" s="2">
        <f>SUMIFS('Growth rates'!O$4:O$999,'Growth rates'!$B$4:$B$999,Demands!$A514,'Growth rates'!$C$4:$C$999,$W514)</f>
        <v>2.032639605739754</v>
      </c>
      <c r="AK514" s="2">
        <f>SUMIFS('Growth rates'!P$4:P$999,'Growth rates'!$B$4:$B$999,Demands!$A514,'Growth rates'!$C$4:$C$999,$W514)</f>
        <v>2.103842021876662</v>
      </c>
      <c r="AL514" s="2">
        <f>SUMIFS('Growth rates'!Q$4:Q$999,'Growth rates'!$B$4:$B$999,Demands!$A514,'Growth rates'!$C$4:$C$999,$W514)</f>
        <v>2.1650360677291931</v>
      </c>
      <c r="AM514" s="2">
        <f>SUMIFS('Growth rates'!R$4:R$999,'Growth rates'!$B$4:$B$999,Demands!$A514,'Growth rates'!$C$4:$C$999,$W514)</f>
        <v>2.2167561315057336</v>
      </c>
      <c r="AN514" s="2">
        <f>SUMIFS('Growth rates'!S$4:S$999,'Growth rates'!$B$4:$B$999,Demands!$A514,'Growth rates'!$C$4:$C$999,$W514)</f>
        <v>2.2597134704138191</v>
      </c>
      <c r="AO514" s="2">
        <f>SUMIFS('Growth rates'!T$4:T$999,'Growth rates'!$B$4:$B$999,Demands!$A514,'Growth rates'!$C$4:$C$999,$W514)</f>
        <v>2.2935691127151654</v>
      </c>
      <c r="AP514" s="2">
        <f>SUMIFS('Growth rates'!U$4:U$999,'Growth rates'!$B$4:$B$999,Demands!$A514,'Growth rates'!$C$4:$C$999,$W514)</f>
        <v>2.316900341953045</v>
      </c>
      <c r="AR514">
        <f>VLOOKUP(C514&amp;A514,Driver_elast!$A$2:$E$1161,5,FALSE)</f>
        <v>0.72755099999999995</v>
      </c>
      <c r="AS514">
        <f t="shared" si="160"/>
        <v>0.72755099999999995</v>
      </c>
      <c r="AT514">
        <f t="shared" si="161"/>
        <v>0.14551019999999998</v>
      </c>
      <c r="AV514" s="2" cm="1">
        <f t="array" ref="AV514">TREND($AR514:$AS514,$AR$3:$AS$3,AV$1)</f>
        <v>0.72755099999999995</v>
      </c>
      <c r="AW514" s="2" cm="1">
        <f t="array" ref="AW514">TREND($AR514:$AS514,$AR$3:$AS$3,AW$1)</f>
        <v>0.72755099999999995</v>
      </c>
      <c r="AX514" s="2" cm="1">
        <f t="array" ref="AX514">TREND($AR514:$AS514,$AR$3:$AS$3,AX$1)</f>
        <v>0.72755099999999995</v>
      </c>
      <c r="AY514" s="2" cm="1">
        <f t="array" ref="AY514">TREND($AR514:$AS514,$AR$3:$AS$3,AY$1)</f>
        <v>0.72755099999999995</v>
      </c>
      <c r="AZ514" s="2" cm="1">
        <f t="array" ref="AZ514">TREND($AR514:$AS514,$AR$3:$AS$3,AZ$1)</f>
        <v>0.72755099999999995</v>
      </c>
      <c r="BA514" s="2" cm="1">
        <f t="array" ref="BA514">TREND($AR514:$AS514,$AR$3:$AS$3,BA$1)</f>
        <v>0.72755099999999995</v>
      </c>
      <c r="BB514" s="2" cm="1">
        <f t="array" ref="BB514">TREND($AR514:$AS514,$AR$3:$AS$3,BB$1)</f>
        <v>0.72755099999999995</v>
      </c>
      <c r="BC514" s="2" cm="1">
        <f t="array" ref="BC514">TREND($AR514:$AS514,$AR$3:$AS$3,BC$1)</f>
        <v>0.72755099999999995</v>
      </c>
      <c r="BD514" s="2" cm="1">
        <f t="array" ref="BD514">TREND($AR514:$AS514,$AR$3:$AS$3,BD$1)</f>
        <v>0.72755099999999995</v>
      </c>
      <c r="BE514" s="2" cm="1">
        <f t="array" ref="BE514">TREND($AR514:$AS514,$AR$3:$AS$3,BE$1)</f>
        <v>0.72755099999999995</v>
      </c>
      <c r="BF514" s="20" cm="1">
        <f t="array" ref="BF514">TREND($AS514:$AT514,$AS$3:$AT$3,BF$1)</f>
        <v>0.65479589999999988</v>
      </c>
      <c r="BG514" s="20" cm="1">
        <f t="array" ref="BG514">TREND($AS514:$AT514,$AS$3:$AT$3,BG$1)</f>
        <v>0.58204080000000147</v>
      </c>
      <c r="BH514" s="20" cm="1">
        <f t="array" ref="BH514">TREND($AS514:$AT514,$AS$3:$AT$3,BH$1)</f>
        <v>0.50928569999999951</v>
      </c>
      <c r="BI514" s="20" cm="1">
        <f t="array" ref="BI514">TREND($AS514:$AT514,$AS$3:$AT$3,BI$1)</f>
        <v>0.4365306000000011</v>
      </c>
      <c r="BJ514" s="20" cm="1">
        <f t="array" ref="BJ514">TREND($AS514:$AT514,$AS$3:$AT$3,BJ$1)</f>
        <v>0.36377549999999914</v>
      </c>
      <c r="BK514" s="20" cm="1">
        <f t="array" ref="BK514">TREND($AS514:$AT514,$AS$3:$AT$3,BK$1)</f>
        <v>0.29102040000000073</v>
      </c>
      <c r="BL514" s="20" cm="1">
        <f t="array" ref="BL514">TREND($AS514:$AT514,$AS$3:$AT$3,BL$1)</f>
        <v>0.21826529999999877</v>
      </c>
      <c r="BM514" s="20" cm="1">
        <f t="array" ref="BM514">TREND($AS514:$AT514,$AS$3:$AT$3,BM$1)</f>
        <v>0.14551020000000037</v>
      </c>
    </row>
    <row r="515" spans="1:65" x14ac:dyDescent="0.35">
      <c r="A515" t="str">
        <f>IF(BYDem!B513="","\I:",BYDem!B513)</f>
        <v>EU_northwest</v>
      </c>
      <c r="B515" t="str">
        <f>BYDem!E513</f>
        <v>TTP</v>
      </c>
      <c r="C515" t="str">
        <f t="shared" si="162"/>
        <v>TTP</v>
      </c>
      <c r="D515" s="4">
        <f>SUMIFS(BYDem!$M$2:$M$2000,BYDem!$B$2:$B$2000,Demands!$A515,BYDem!$E$2:$E$2000,Demands!$B515)</f>
        <v>12.70707448968</v>
      </c>
      <c r="E515" s="4">
        <f t="shared" si="143"/>
        <v>12.862149395188359</v>
      </c>
      <c r="F515" s="4">
        <f t="shared" si="144"/>
        <v>14.372254131739211</v>
      </c>
      <c r="G515" s="4">
        <f t="shared" si="145"/>
        <v>15.358529212533213</v>
      </c>
      <c r="H515" s="4">
        <f t="shared" si="146"/>
        <v>16.167462125704009</v>
      </c>
      <c r="I515" s="4">
        <f t="shared" si="147"/>
        <v>16.962616095696912</v>
      </c>
      <c r="J515" s="4">
        <f t="shared" si="148"/>
        <v>17.77673664407498</v>
      </c>
      <c r="K515" s="4">
        <f t="shared" si="149"/>
        <v>18.58968583395399</v>
      </c>
      <c r="L515" s="4">
        <f t="shared" si="150"/>
        <v>19.354064731727071</v>
      </c>
      <c r="M515" s="4">
        <f t="shared" si="151"/>
        <v>20.086518759729667</v>
      </c>
      <c r="N515" s="4">
        <f t="shared" si="152"/>
        <v>20.714356878301125</v>
      </c>
      <c r="O515" s="4">
        <f t="shared" si="153"/>
        <v>21.212642370927497</v>
      </c>
      <c r="P515" s="4">
        <f t="shared" si="154"/>
        <v>21.591076764256282</v>
      </c>
      <c r="Q515" s="4">
        <f t="shared" si="155"/>
        <v>21.865224735293253</v>
      </c>
      <c r="R515" s="4">
        <f t="shared" si="156"/>
        <v>22.055236857175021</v>
      </c>
      <c r="S515" s="4">
        <f t="shared" si="157"/>
        <v>22.17961801958295</v>
      </c>
      <c r="T515" s="4">
        <f t="shared" si="158"/>
        <v>22.252147813276881</v>
      </c>
      <c r="U515" s="4">
        <f t="shared" si="159"/>
        <v>22.285085353522483</v>
      </c>
      <c r="W515" s="5" t="str">
        <f>VLOOKUP(C515&amp;A515,Driver_elast!$A$2:$D$1161,4,FALSE)</f>
        <v>GDPSER</v>
      </c>
      <c r="X515" s="5">
        <v>1</v>
      </c>
      <c r="Y515" s="2">
        <f>SUMIFS('Growth rates'!D$4:D$999,'Growth rates'!$B$4:$B$999,Demands!$A515,'Growth rates'!$C$4:$C$999,$W515)</f>
        <v>1</v>
      </c>
      <c r="Z515" s="2">
        <f>SUMIFS('Growth rates'!E$4:E$999,'Growth rates'!$B$4:$B$999,Demands!$A515,'Growth rates'!$C$4:$C$999,$W515)</f>
        <v>1.016773840437508</v>
      </c>
      <c r="AA515" s="2">
        <f>SUMIFS('Growth rates'!F$4:F$999,'Growth rates'!$B$4:$B$999,Demands!$A515,'Growth rates'!$C$4:$C$999,$W515)</f>
        <v>1.1808533851539542</v>
      </c>
      <c r="AB515" s="2">
        <f>SUMIFS('Growth rates'!G$4:G$999,'Growth rates'!$B$4:$B$999,Demands!$A515,'Growth rates'!$C$4:$C$999,$W515)</f>
        <v>1.2922329994201172</v>
      </c>
      <c r="AC515" s="2">
        <f>SUMIFS('Growth rates'!H$4:H$999,'Growth rates'!$B$4:$B$999,Demands!$A515,'Growth rates'!$C$4:$C$999,$W515)</f>
        <v>1.3857822393336241</v>
      </c>
      <c r="AD515" s="2">
        <f>SUMIFS('Growth rates'!I$4:I$999,'Growth rates'!$B$4:$B$999,Demands!$A515,'Growth rates'!$C$4:$C$999,$W515)</f>
        <v>1.4794609550917306</v>
      </c>
      <c r="AE515" s="2">
        <f>SUMIFS('Growth rates'!J$4:J$999,'Growth rates'!$B$4:$B$999,Demands!$A515,'Growth rates'!$C$4:$C$999,$W515)</f>
        <v>1.5770578385056364</v>
      </c>
      <c r="AF515" s="2">
        <f>SUMIFS('Growth rates'!K$4:K$999,'Growth rates'!$B$4:$B$999,Demands!$A515,'Growth rates'!$C$4:$C$999,$W515)</f>
        <v>1.6761856557823416</v>
      </c>
      <c r="AG515" s="2">
        <f>SUMIFS('Growth rates'!L$4:L$999,'Growth rates'!$B$4:$B$999,Demands!$A515,'Growth rates'!$C$4:$C$999,$W515)</f>
        <v>1.7709173526338755</v>
      </c>
      <c r="AH515" s="2">
        <f>SUMIFS('Growth rates'!M$4:M$999,'Growth rates'!$B$4:$B$999,Demands!$A515,'Growth rates'!$C$4:$C$999,$W515)</f>
        <v>1.8630350415971602</v>
      </c>
      <c r="AI515" s="2">
        <f>SUMIFS('Growth rates'!N$4:N$999,'Growth rates'!$B$4:$B$999,Demands!$A515,'Growth rates'!$C$4:$C$999,$W515)</f>
        <v>1.9519670452940816</v>
      </c>
      <c r="AJ515" s="2">
        <f>SUMIFS('Growth rates'!O$4:O$999,'Growth rates'!$B$4:$B$999,Demands!$A515,'Growth rates'!$C$4:$C$999,$W515)</f>
        <v>2.032639605739754</v>
      </c>
      <c r="AK515" s="2">
        <f>SUMIFS('Growth rates'!P$4:P$999,'Growth rates'!$B$4:$B$999,Demands!$A515,'Growth rates'!$C$4:$C$999,$W515)</f>
        <v>2.103842021876662</v>
      </c>
      <c r="AL515" s="2">
        <f>SUMIFS('Growth rates'!Q$4:Q$999,'Growth rates'!$B$4:$B$999,Demands!$A515,'Growth rates'!$C$4:$C$999,$W515)</f>
        <v>2.1650360677291931</v>
      </c>
      <c r="AM515" s="2">
        <f>SUMIFS('Growth rates'!R$4:R$999,'Growth rates'!$B$4:$B$999,Demands!$A515,'Growth rates'!$C$4:$C$999,$W515)</f>
        <v>2.2167561315057336</v>
      </c>
      <c r="AN515" s="2">
        <f>SUMIFS('Growth rates'!S$4:S$999,'Growth rates'!$B$4:$B$999,Demands!$A515,'Growth rates'!$C$4:$C$999,$W515)</f>
        <v>2.2597134704138191</v>
      </c>
      <c r="AO515" s="2">
        <f>SUMIFS('Growth rates'!T$4:T$999,'Growth rates'!$B$4:$B$999,Demands!$A515,'Growth rates'!$C$4:$C$999,$W515)</f>
        <v>2.2935691127151654</v>
      </c>
      <c r="AP515" s="2">
        <f>SUMIFS('Growth rates'!U$4:U$999,'Growth rates'!$B$4:$B$999,Demands!$A515,'Growth rates'!$C$4:$C$999,$W515)</f>
        <v>2.316900341953045</v>
      </c>
      <c r="AR515">
        <f>VLOOKUP(C515&amp;A515,Driver_elast!$A$2:$E$1161,5,FALSE)</f>
        <v>0.72755099999999995</v>
      </c>
      <c r="AS515">
        <f t="shared" si="160"/>
        <v>0.72755099999999995</v>
      </c>
      <c r="AT515">
        <f t="shared" si="161"/>
        <v>0.14551019999999998</v>
      </c>
      <c r="AV515" s="2" cm="1">
        <f t="array" ref="AV515">TREND($AR515:$AS515,$AR$3:$AS$3,AV$1)</f>
        <v>0.72755099999999995</v>
      </c>
      <c r="AW515" s="2" cm="1">
        <f t="array" ref="AW515">TREND($AR515:$AS515,$AR$3:$AS$3,AW$1)</f>
        <v>0.72755099999999995</v>
      </c>
      <c r="AX515" s="2" cm="1">
        <f t="array" ref="AX515">TREND($AR515:$AS515,$AR$3:$AS$3,AX$1)</f>
        <v>0.72755099999999995</v>
      </c>
      <c r="AY515" s="2" cm="1">
        <f t="array" ref="AY515">TREND($AR515:$AS515,$AR$3:$AS$3,AY$1)</f>
        <v>0.72755099999999995</v>
      </c>
      <c r="AZ515" s="2" cm="1">
        <f t="array" ref="AZ515">TREND($AR515:$AS515,$AR$3:$AS$3,AZ$1)</f>
        <v>0.72755099999999995</v>
      </c>
      <c r="BA515" s="2" cm="1">
        <f t="array" ref="BA515">TREND($AR515:$AS515,$AR$3:$AS$3,BA$1)</f>
        <v>0.72755099999999995</v>
      </c>
      <c r="BB515" s="2" cm="1">
        <f t="array" ref="BB515">TREND($AR515:$AS515,$AR$3:$AS$3,BB$1)</f>
        <v>0.72755099999999995</v>
      </c>
      <c r="BC515" s="2" cm="1">
        <f t="array" ref="BC515">TREND($AR515:$AS515,$AR$3:$AS$3,BC$1)</f>
        <v>0.72755099999999995</v>
      </c>
      <c r="BD515" s="2" cm="1">
        <f t="array" ref="BD515">TREND($AR515:$AS515,$AR$3:$AS$3,BD$1)</f>
        <v>0.72755099999999995</v>
      </c>
      <c r="BE515" s="2" cm="1">
        <f t="array" ref="BE515">TREND($AR515:$AS515,$AR$3:$AS$3,BE$1)</f>
        <v>0.72755099999999995</v>
      </c>
      <c r="BF515" s="20" cm="1">
        <f t="array" ref="BF515">TREND($AS515:$AT515,$AS$3:$AT$3,BF$1)</f>
        <v>0.65479589999999988</v>
      </c>
      <c r="BG515" s="20" cm="1">
        <f t="array" ref="BG515">TREND($AS515:$AT515,$AS$3:$AT$3,BG$1)</f>
        <v>0.58204080000000147</v>
      </c>
      <c r="BH515" s="20" cm="1">
        <f t="array" ref="BH515">TREND($AS515:$AT515,$AS$3:$AT$3,BH$1)</f>
        <v>0.50928569999999951</v>
      </c>
      <c r="BI515" s="20" cm="1">
        <f t="array" ref="BI515">TREND($AS515:$AT515,$AS$3:$AT$3,BI$1)</f>
        <v>0.4365306000000011</v>
      </c>
      <c r="BJ515" s="20" cm="1">
        <f t="array" ref="BJ515">TREND($AS515:$AT515,$AS$3:$AT$3,BJ$1)</f>
        <v>0.36377549999999914</v>
      </c>
      <c r="BK515" s="20" cm="1">
        <f t="array" ref="BK515">TREND($AS515:$AT515,$AS$3:$AT$3,BK$1)</f>
        <v>0.29102040000000073</v>
      </c>
      <c r="BL515" s="20" cm="1">
        <f t="array" ref="BL515">TREND($AS515:$AT515,$AS$3:$AT$3,BL$1)</f>
        <v>0.21826529999999877</v>
      </c>
      <c r="BM515" s="20" cm="1">
        <f t="array" ref="BM515">TREND($AS515:$AT515,$AS$3:$AT$3,BM$1)</f>
        <v>0.14551020000000037</v>
      </c>
    </row>
    <row r="516" spans="1:65" x14ac:dyDescent="0.35">
      <c r="A516" t="str">
        <f>IF(BYDem!B514="","\I:",BYDem!B514)</f>
        <v>EU_northwest</v>
      </c>
      <c r="B516" t="str">
        <f>BYDem!E514</f>
        <v>TWD</v>
      </c>
      <c r="C516" t="str">
        <f t="shared" si="162"/>
        <v>TWD</v>
      </c>
      <c r="D516" s="4">
        <f>SUMIFS(BYDem!$M$2:$M$2000,BYDem!$B$2:$B$2000,Demands!$A516,BYDem!$E$2:$E$2000,Demands!$B516)</f>
        <v>21.6387766044</v>
      </c>
      <c r="E516" s="4">
        <f t="shared" ref="E516:E579" si="163">(1+(Z516-Y516)/Y516*AW516)*D516</f>
        <v>21.6387766044</v>
      </c>
      <c r="F516" s="4">
        <f t="shared" ref="F516:F579" si="164">(1+(AA516-Z516)/Z516*AX516)*E516</f>
        <v>21.6387766044</v>
      </c>
      <c r="G516" s="4">
        <f t="shared" ref="G516:G579" si="165">(1+(AB516-AA516)/AA516*AY516)*F516</f>
        <v>21.6387766044</v>
      </c>
      <c r="H516" s="4">
        <f t="shared" ref="H516:H579" si="166">(1+(AC516-AB516)/AB516*AZ516)*G516</f>
        <v>21.6387766044</v>
      </c>
      <c r="I516" s="4">
        <f t="shared" ref="I516:I579" si="167">(1+(AD516-AC516)/AC516*BA516)*H516</f>
        <v>21.6387766044</v>
      </c>
      <c r="J516" s="4">
        <f t="shared" ref="J516:J579" si="168">(1+(AE516-AD516)/AD516*BB516)*I516</f>
        <v>21.6387766044</v>
      </c>
      <c r="K516" s="4">
        <f t="shared" ref="K516:K579" si="169">(1+(AF516-AE516)/AE516*BC516)*J516</f>
        <v>21.6387766044</v>
      </c>
      <c r="L516" s="4">
        <f t="shared" ref="L516:L579" si="170">(1+(AG516-AF516)/AF516*BD516)*K516</f>
        <v>21.6387766044</v>
      </c>
      <c r="M516" s="4">
        <f t="shared" ref="M516:M579" si="171">(1+(AH516-AG516)/AG516*BE516)*L516</f>
        <v>21.6387766044</v>
      </c>
      <c r="N516" s="4">
        <f t="shared" ref="N516:N579" si="172">(1+(AI516-AH516)/AH516*BF516)*M516</f>
        <v>21.6387766044</v>
      </c>
      <c r="O516" s="4">
        <f t="shared" ref="O516:O579" si="173">(1+(AJ516-AI516)/AI516*BG516)*N516</f>
        <v>21.6387766044</v>
      </c>
      <c r="P516" s="4">
        <f t="shared" ref="P516:P579" si="174">(1+(AK516-AJ516)/AJ516*BH516)*O516</f>
        <v>21.6387766044</v>
      </c>
      <c r="Q516" s="4">
        <f t="shared" ref="Q516:Q579" si="175">(1+(AL516-AK516)/AK516*BI516)*P516</f>
        <v>21.6387766044</v>
      </c>
      <c r="R516" s="4">
        <f t="shared" ref="R516:R579" si="176">(1+(AM516-AL516)/AL516*BJ516)*Q516</f>
        <v>21.6387766044</v>
      </c>
      <c r="S516" s="4">
        <f t="shared" ref="S516:S579" si="177">(1+(AN516-AM516)/AM516*BK516)*R516</f>
        <v>21.6387766044</v>
      </c>
      <c r="T516" s="4">
        <f t="shared" ref="T516:T579" si="178">(1+(AO516-AN516)/AN516*BL516)*S516</f>
        <v>21.6387766044</v>
      </c>
      <c r="U516" s="4">
        <f t="shared" ref="U516:U579" si="179">(1+(AP516-AO516)/AO516*BM516)*T516</f>
        <v>21.6387766044</v>
      </c>
      <c r="W516" s="5" t="str">
        <f>VLOOKUP(C516&amp;A516,Driver_elast!$A$2:$D$1161,4,FALSE)</f>
        <v>GDPSER</v>
      </c>
      <c r="X516" s="5">
        <v>1</v>
      </c>
      <c r="Y516" s="2">
        <f>SUMIFS('Growth rates'!D$4:D$999,'Growth rates'!$B$4:$B$999,Demands!$A516,'Growth rates'!$C$4:$C$999,$W516)</f>
        <v>1</v>
      </c>
      <c r="Z516" s="2">
        <f>SUMIFS('Growth rates'!E$4:E$999,'Growth rates'!$B$4:$B$999,Demands!$A516,'Growth rates'!$C$4:$C$999,$W516)</f>
        <v>1.016773840437508</v>
      </c>
      <c r="AA516" s="2">
        <f>SUMIFS('Growth rates'!F$4:F$999,'Growth rates'!$B$4:$B$999,Demands!$A516,'Growth rates'!$C$4:$C$999,$W516)</f>
        <v>1.1808533851539542</v>
      </c>
      <c r="AB516" s="2">
        <f>SUMIFS('Growth rates'!G$4:G$999,'Growth rates'!$B$4:$B$999,Demands!$A516,'Growth rates'!$C$4:$C$999,$W516)</f>
        <v>1.2922329994201172</v>
      </c>
      <c r="AC516" s="2">
        <f>SUMIFS('Growth rates'!H$4:H$999,'Growth rates'!$B$4:$B$999,Demands!$A516,'Growth rates'!$C$4:$C$999,$W516)</f>
        <v>1.3857822393336241</v>
      </c>
      <c r="AD516" s="2">
        <f>SUMIFS('Growth rates'!I$4:I$999,'Growth rates'!$B$4:$B$999,Demands!$A516,'Growth rates'!$C$4:$C$999,$W516)</f>
        <v>1.4794609550917306</v>
      </c>
      <c r="AE516" s="2">
        <f>SUMIFS('Growth rates'!J$4:J$999,'Growth rates'!$B$4:$B$999,Demands!$A516,'Growth rates'!$C$4:$C$999,$W516)</f>
        <v>1.5770578385056364</v>
      </c>
      <c r="AF516" s="2">
        <f>SUMIFS('Growth rates'!K$4:K$999,'Growth rates'!$B$4:$B$999,Demands!$A516,'Growth rates'!$C$4:$C$999,$W516)</f>
        <v>1.6761856557823416</v>
      </c>
      <c r="AG516" s="2">
        <f>SUMIFS('Growth rates'!L$4:L$999,'Growth rates'!$B$4:$B$999,Demands!$A516,'Growth rates'!$C$4:$C$999,$W516)</f>
        <v>1.7709173526338755</v>
      </c>
      <c r="AH516" s="2">
        <f>SUMIFS('Growth rates'!M$4:M$999,'Growth rates'!$B$4:$B$999,Demands!$A516,'Growth rates'!$C$4:$C$999,$W516)</f>
        <v>1.8630350415971602</v>
      </c>
      <c r="AI516" s="2">
        <f>SUMIFS('Growth rates'!N$4:N$999,'Growth rates'!$B$4:$B$999,Demands!$A516,'Growth rates'!$C$4:$C$999,$W516)</f>
        <v>1.9519670452940816</v>
      </c>
      <c r="AJ516" s="2">
        <f>SUMIFS('Growth rates'!O$4:O$999,'Growth rates'!$B$4:$B$999,Demands!$A516,'Growth rates'!$C$4:$C$999,$W516)</f>
        <v>2.032639605739754</v>
      </c>
      <c r="AK516" s="2">
        <f>SUMIFS('Growth rates'!P$4:P$999,'Growth rates'!$B$4:$B$999,Demands!$A516,'Growth rates'!$C$4:$C$999,$W516)</f>
        <v>2.103842021876662</v>
      </c>
      <c r="AL516" s="2">
        <f>SUMIFS('Growth rates'!Q$4:Q$999,'Growth rates'!$B$4:$B$999,Demands!$A516,'Growth rates'!$C$4:$C$999,$W516)</f>
        <v>2.1650360677291931</v>
      </c>
      <c r="AM516" s="2">
        <f>SUMIFS('Growth rates'!R$4:R$999,'Growth rates'!$B$4:$B$999,Demands!$A516,'Growth rates'!$C$4:$C$999,$W516)</f>
        <v>2.2167561315057336</v>
      </c>
      <c r="AN516" s="2">
        <f>SUMIFS('Growth rates'!S$4:S$999,'Growth rates'!$B$4:$B$999,Demands!$A516,'Growth rates'!$C$4:$C$999,$W516)</f>
        <v>2.2597134704138191</v>
      </c>
      <c r="AO516" s="2">
        <f>SUMIFS('Growth rates'!T$4:T$999,'Growth rates'!$B$4:$B$999,Demands!$A516,'Growth rates'!$C$4:$C$999,$W516)</f>
        <v>2.2935691127151654</v>
      </c>
      <c r="AP516" s="2">
        <f>SUMIFS('Growth rates'!U$4:U$999,'Growth rates'!$B$4:$B$999,Demands!$A516,'Growth rates'!$C$4:$C$999,$W516)</f>
        <v>2.316900341953045</v>
      </c>
      <c r="AR516">
        <f>VLOOKUP(C516&amp;A516,Driver_elast!$A$2:$E$1161,5,FALSE)</f>
        <v>0</v>
      </c>
      <c r="AS516">
        <f t="shared" si="160"/>
        <v>0</v>
      </c>
      <c r="AT516">
        <f t="shared" si="161"/>
        <v>0</v>
      </c>
      <c r="AV516" s="2" cm="1">
        <f t="array" ref="AV516">TREND($AR516:$AS516,$AR$3:$AS$3,AV$1)</f>
        <v>0</v>
      </c>
      <c r="AW516" s="2" cm="1">
        <f t="array" ref="AW516">TREND($AR516:$AS516,$AR$3:$AS$3,AW$1)</f>
        <v>0</v>
      </c>
      <c r="AX516" s="2" cm="1">
        <f t="array" ref="AX516">TREND($AR516:$AS516,$AR$3:$AS$3,AX$1)</f>
        <v>0</v>
      </c>
      <c r="AY516" s="2" cm="1">
        <f t="array" ref="AY516">TREND($AR516:$AS516,$AR$3:$AS$3,AY$1)</f>
        <v>0</v>
      </c>
      <c r="AZ516" s="2" cm="1">
        <f t="array" ref="AZ516">TREND($AR516:$AS516,$AR$3:$AS$3,AZ$1)</f>
        <v>0</v>
      </c>
      <c r="BA516" s="2" cm="1">
        <f t="array" ref="BA516">TREND($AR516:$AS516,$AR$3:$AS$3,BA$1)</f>
        <v>0</v>
      </c>
      <c r="BB516" s="2" cm="1">
        <f t="array" ref="BB516">TREND($AR516:$AS516,$AR$3:$AS$3,BB$1)</f>
        <v>0</v>
      </c>
      <c r="BC516" s="2" cm="1">
        <f t="array" ref="BC516">TREND($AR516:$AS516,$AR$3:$AS$3,BC$1)</f>
        <v>0</v>
      </c>
      <c r="BD516" s="2" cm="1">
        <f t="array" ref="BD516">TREND($AR516:$AS516,$AR$3:$AS$3,BD$1)</f>
        <v>0</v>
      </c>
      <c r="BE516" s="2" cm="1">
        <f t="array" ref="BE516">TREND($AR516:$AS516,$AR$3:$AS$3,BE$1)</f>
        <v>0</v>
      </c>
      <c r="BF516" s="20" cm="1">
        <f t="array" ref="BF516">TREND($AS516:$AT516,$AS$3:$AT$3,BF$1)</f>
        <v>0</v>
      </c>
      <c r="BG516" s="20" cm="1">
        <f t="array" ref="BG516">TREND($AS516:$AT516,$AS$3:$AT$3,BG$1)</f>
        <v>0</v>
      </c>
      <c r="BH516" s="20" cm="1">
        <f t="array" ref="BH516">TREND($AS516:$AT516,$AS$3:$AT$3,BH$1)</f>
        <v>0</v>
      </c>
      <c r="BI516" s="20" cm="1">
        <f t="array" ref="BI516">TREND($AS516:$AT516,$AS$3:$AT$3,BI$1)</f>
        <v>0</v>
      </c>
      <c r="BJ516" s="20" cm="1">
        <f t="array" ref="BJ516">TREND($AS516:$AT516,$AS$3:$AT$3,BJ$1)</f>
        <v>0</v>
      </c>
      <c r="BK516" s="20" cm="1">
        <f t="array" ref="BK516">TREND($AS516:$AT516,$AS$3:$AT$3,BK$1)</f>
        <v>0</v>
      </c>
      <c r="BL516" s="20" cm="1">
        <f t="array" ref="BL516">TREND($AS516:$AT516,$AS$3:$AT$3,BL$1)</f>
        <v>0</v>
      </c>
      <c r="BM516" s="20" cm="1">
        <f t="array" ref="BM516">TREND($AS516:$AT516,$AS$3:$AT$3,BM$1)</f>
        <v>0</v>
      </c>
    </row>
    <row r="517" spans="1:65" x14ac:dyDescent="0.35">
      <c r="A517" t="str">
        <f>IF(BYDem!B515="","\I:",BYDem!B515)</f>
        <v>EU_northwest</v>
      </c>
      <c r="B517" t="str">
        <f>BYDem!E515</f>
        <v>TWI</v>
      </c>
      <c r="C517" t="str">
        <f t="shared" si="162"/>
        <v>TWI</v>
      </c>
      <c r="D517" s="4">
        <f>SUMIFS(BYDem!$M$2:$M$2000,BYDem!$B$2:$B$2000,Demands!$A517,BYDem!$E$2:$E$2000,Demands!$B517)</f>
        <v>816.86822656319998</v>
      </c>
      <c r="E517" s="4">
        <f t="shared" si="163"/>
        <v>822.80258395388057</v>
      </c>
      <c r="F517" s="4">
        <f t="shared" si="164"/>
        <v>880.30881587563999</v>
      </c>
      <c r="G517" s="4">
        <f t="shared" si="165"/>
        <v>916.2699987171062</v>
      </c>
      <c r="H517" s="4">
        <f t="shared" si="166"/>
        <v>944.9984417202653</v>
      </c>
      <c r="I517" s="4">
        <f t="shared" si="167"/>
        <v>972.66570585541501</v>
      </c>
      <c r="J517" s="4">
        <f t="shared" si="168"/>
        <v>1000.4554937299517</v>
      </c>
      <c r="K517" s="4">
        <f t="shared" si="169"/>
        <v>1027.690964212371</v>
      </c>
      <c r="L517" s="4">
        <f t="shared" si="170"/>
        <v>1052.8459989454709</v>
      </c>
      <c r="M517" s="4">
        <f t="shared" si="171"/>
        <v>1076.5651301791313</v>
      </c>
      <c r="N517" s="4">
        <f t="shared" si="172"/>
        <v>1096.5964266482945</v>
      </c>
      <c r="O517" s="4">
        <f t="shared" si="173"/>
        <v>1112.2993083775818</v>
      </c>
      <c r="P517" s="4">
        <f t="shared" si="174"/>
        <v>1124.1118469902392</v>
      </c>
      <c r="Q517" s="4">
        <f t="shared" si="175"/>
        <v>1132.6084632429477</v>
      </c>
      <c r="R517" s="4">
        <f t="shared" si="176"/>
        <v>1138.4675902109659</v>
      </c>
      <c r="S517" s="4">
        <f t="shared" si="177"/>
        <v>1142.2895780533488</v>
      </c>
      <c r="T517" s="4">
        <f t="shared" si="178"/>
        <v>1144.5132173412694</v>
      </c>
      <c r="U517" s="4">
        <f t="shared" si="179"/>
        <v>1145.5216938447718</v>
      </c>
      <c r="W517" s="5" t="str">
        <f>VLOOKUP(C517&amp;A517,Driver_elast!$A$2:$D$1161,4,FALSE)</f>
        <v>GDPSER</v>
      </c>
      <c r="X517" s="5">
        <v>1</v>
      </c>
      <c r="Y517" s="2">
        <f>SUMIFS('Growth rates'!D$4:D$999,'Growth rates'!$B$4:$B$999,Demands!$A517,'Growth rates'!$C$4:$C$999,$W517)</f>
        <v>1</v>
      </c>
      <c r="Z517" s="2">
        <f>SUMIFS('Growth rates'!E$4:E$999,'Growth rates'!$B$4:$B$999,Demands!$A517,'Growth rates'!$C$4:$C$999,$W517)</f>
        <v>1.016773840437508</v>
      </c>
      <c r="AA517" s="2">
        <f>SUMIFS('Growth rates'!F$4:F$999,'Growth rates'!$B$4:$B$999,Demands!$A517,'Growth rates'!$C$4:$C$999,$W517)</f>
        <v>1.1808533851539542</v>
      </c>
      <c r="AB517" s="2">
        <f>SUMIFS('Growth rates'!G$4:G$999,'Growth rates'!$B$4:$B$999,Demands!$A517,'Growth rates'!$C$4:$C$999,$W517)</f>
        <v>1.2922329994201172</v>
      </c>
      <c r="AC517" s="2">
        <f>SUMIFS('Growth rates'!H$4:H$999,'Growth rates'!$B$4:$B$999,Demands!$A517,'Growth rates'!$C$4:$C$999,$W517)</f>
        <v>1.3857822393336241</v>
      </c>
      <c r="AD517" s="2">
        <f>SUMIFS('Growth rates'!I$4:I$999,'Growth rates'!$B$4:$B$999,Demands!$A517,'Growth rates'!$C$4:$C$999,$W517)</f>
        <v>1.4794609550917306</v>
      </c>
      <c r="AE517" s="2">
        <f>SUMIFS('Growth rates'!J$4:J$999,'Growth rates'!$B$4:$B$999,Demands!$A517,'Growth rates'!$C$4:$C$999,$W517)</f>
        <v>1.5770578385056364</v>
      </c>
      <c r="AF517" s="2">
        <f>SUMIFS('Growth rates'!K$4:K$999,'Growth rates'!$B$4:$B$999,Demands!$A517,'Growth rates'!$C$4:$C$999,$W517)</f>
        <v>1.6761856557823416</v>
      </c>
      <c r="AG517" s="2">
        <f>SUMIFS('Growth rates'!L$4:L$999,'Growth rates'!$B$4:$B$999,Demands!$A517,'Growth rates'!$C$4:$C$999,$W517)</f>
        <v>1.7709173526338755</v>
      </c>
      <c r="AH517" s="2">
        <f>SUMIFS('Growth rates'!M$4:M$999,'Growth rates'!$B$4:$B$999,Demands!$A517,'Growth rates'!$C$4:$C$999,$W517)</f>
        <v>1.8630350415971602</v>
      </c>
      <c r="AI517" s="2">
        <f>SUMIFS('Growth rates'!N$4:N$999,'Growth rates'!$B$4:$B$999,Demands!$A517,'Growth rates'!$C$4:$C$999,$W517)</f>
        <v>1.9519670452940816</v>
      </c>
      <c r="AJ517" s="2">
        <f>SUMIFS('Growth rates'!O$4:O$999,'Growth rates'!$B$4:$B$999,Demands!$A517,'Growth rates'!$C$4:$C$999,$W517)</f>
        <v>2.032639605739754</v>
      </c>
      <c r="AK517" s="2">
        <f>SUMIFS('Growth rates'!P$4:P$999,'Growth rates'!$B$4:$B$999,Demands!$A517,'Growth rates'!$C$4:$C$999,$W517)</f>
        <v>2.103842021876662</v>
      </c>
      <c r="AL517" s="2">
        <f>SUMIFS('Growth rates'!Q$4:Q$999,'Growth rates'!$B$4:$B$999,Demands!$A517,'Growth rates'!$C$4:$C$999,$W517)</f>
        <v>2.1650360677291931</v>
      </c>
      <c r="AM517" s="2">
        <f>SUMIFS('Growth rates'!R$4:R$999,'Growth rates'!$B$4:$B$999,Demands!$A517,'Growth rates'!$C$4:$C$999,$W517)</f>
        <v>2.2167561315057336</v>
      </c>
      <c r="AN517" s="2">
        <f>SUMIFS('Growth rates'!S$4:S$999,'Growth rates'!$B$4:$B$999,Demands!$A517,'Growth rates'!$C$4:$C$999,$W517)</f>
        <v>2.2597134704138191</v>
      </c>
      <c r="AO517" s="2">
        <f>SUMIFS('Growth rates'!T$4:T$999,'Growth rates'!$B$4:$B$999,Demands!$A517,'Growth rates'!$C$4:$C$999,$W517)</f>
        <v>2.2935691127151654</v>
      </c>
      <c r="AP517" s="2">
        <f>SUMIFS('Growth rates'!U$4:U$999,'Growth rates'!$B$4:$B$999,Demands!$A517,'Growth rates'!$C$4:$C$999,$W517)</f>
        <v>2.316900341953045</v>
      </c>
      <c r="AR517">
        <f>VLOOKUP(C517&amp;A517,Driver_elast!$A$2:$E$1161,5,FALSE)</f>
        <v>0.43310100000000001</v>
      </c>
      <c r="AS517">
        <f t="shared" ref="AS517:AS580" si="180">IF(AND(LEFT(W517,3)="GDP",AR517&gt;1,X517),1,AR517)</f>
        <v>0.43310100000000001</v>
      </c>
      <c r="AT517">
        <f t="shared" ref="AT517:AT580" si="181">AS517/$AT$1</f>
        <v>8.6620200000000008E-2</v>
      </c>
      <c r="AV517" s="2" cm="1">
        <f t="array" ref="AV517">TREND($AR517:$AS517,$AR$3:$AS$3,AV$1)</f>
        <v>0.43310100000000001</v>
      </c>
      <c r="AW517" s="2" cm="1">
        <f t="array" ref="AW517">TREND($AR517:$AS517,$AR$3:$AS$3,AW$1)</f>
        <v>0.43310100000000001</v>
      </c>
      <c r="AX517" s="2" cm="1">
        <f t="array" ref="AX517">TREND($AR517:$AS517,$AR$3:$AS$3,AX$1)</f>
        <v>0.43310100000000001</v>
      </c>
      <c r="AY517" s="2" cm="1">
        <f t="array" ref="AY517">TREND($AR517:$AS517,$AR$3:$AS$3,AY$1)</f>
        <v>0.43310100000000001</v>
      </c>
      <c r="AZ517" s="2" cm="1">
        <f t="array" ref="AZ517">TREND($AR517:$AS517,$AR$3:$AS$3,AZ$1)</f>
        <v>0.43310100000000001</v>
      </c>
      <c r="BA517" s="2" cm="1">
        <f t="array" ref="BA517">TREND($AR517:$AS517,$AR$3:$AS$3,BA$1)</f>
        <v>0.43310100000000001</v>
      </c>
      <c r="BB517" s="2" cm="1">
        <f t="array" ref="BB517">TREND($AR517:$AS517,$AR$3:$AS$3,BB$1)</f>
        <v>0.43310100000000001</v>
      </c>
      <c r="BC517" s="2" cm="1">
        <f t="array" ref="BC517">TREND($AR517:$AS517,$AR$3:$AS$3,BC$1)</f>
        <v>0.43310100000000001</v>
      </c>
      <c r="BD517" s="2" cm="1">
        <f t="array" ref="BD517">TREND($AR517:$AS517,$AR$3:$AS$3,BD$1)</f>
        <v>0.43310100000000001</v>
      </c>
      <c r="BE517" s="2" cm="1">
        <f t="array" ref="BE517">TREND($AR517:$AS517,$AR$3:$AS$3,BE$1)</f>
        <v>0.43310100000000001</v>
      </c>
      <c r="BF517" s="20" cm="1">
        <f t="array" ref="BF517">TREND($AS517:$AT517,$AS$3:$AT$3,BF$1)</f>
        <v>0.38979090000000127</v>
      </c>
      <c r="BG517" s="20" cm="1">
        <f t="array" ref="BG517">TREND($AS517:$AT517,$AS$3:$AT$3,BG$1)</f>
        <v>0.34648080000000192</v>
      </c>
      <c r="BH517" s="20" cm="1">
        <f t="array" ref="BH517">TREND($AS517:$AT517,$AS$3:$AT$3,BH$1)</f>
        <v>0.30317070000000257</v>
      </c>
      <c r="BI517" s="20" cm="1">
        <f t="array" ref="BI517">TREND($AS517:$AT517,$AS$3:$AT$3,BI$1)</f>
        <v>0.25986059999999966</v>
      </c>
      <c r="BJ517" s="20" cm="1">
        <f t="array" ref="BJ517">TREND($AS517:$AT517,$AS$3:$AT$3,BJ$1)</f>
        <v>0.21655050000000031</v>
      </c>
      <c r="BK517" s="20" cm="1">
        <f t="array" ref="BK517">TREND($AS517:$AT517,$AS$3:$AT$3,BK$1)</f>
        <v>0.17324040000000096</v>
      </c>
      <c r="BL517" s="20" cm="1">
        <f t="array" ref="BL517">TREND($AS517:$AT517,$AS$3:$AT$3,BL$1)</f>
        <v>0.12993030000000161</v>
      </c>
      <c r="BM517" s="20" cm="1">
        <f t="array" ref="BM517">TREND($AS517:$AT517,$AS$3:$AT$3,BM$1)</f>
        <v>8.6620200000002257E-2</v>
      </c>
    </row>
    <row r="518" spans="1:65" x14ac:dyDescent="0.35">
      <c r="A518" t="str">
        <f>IF(BYDem!B516="","\I:",BYDem!B516)</f>
        <v>EU_northwest</v>
      </c>
      <c r="B518" t="str">
        <f>BYDem!E516</f>
        <v>Trd_2w</v>
      </c>
      <c r="C518" t="str">
        <f t="shared" si="162"/>
        <v>Trd_2w</v>
      </c>
      <c r="D518" s="4">
        <f>SUMIFS(BYDem!$M$2:$M$2000,BYDem!$B$2:$B$2000,Demands!$A518,BYDem!$E$2:$E$2000,Demands!$B518)</f>
        <v>4.55</v>
      </c>
      <c r="E518" s="4">
        <f t="shared" si="163"/>
        <v>4.5942180303242894</v>
      </c>
      <c r="F518" s="4">
        <f t="shared" si="164"/>
        <v>5.012687610401148</v>
      </c>
      <c r="G518" s="4">
        <f t="shared" si="165"/>
        <v>5.2776607070767918</v>
      </c>
      <c r="H518" s="4">
        <f t="shared" si="166"/>
        <v>5.497500542834163</v>
      </c>
      <c r="I518" s="4">
        <f t="shared" si="167"/>
        <v>5.7153025866207443</v>
      </c>
      <c r="J518" s="4">
        <f t="shared" si="168"/>
        <v>5.9392205588568459</v>
      </c>
      <c r="K518" s="4">
        <f t="shared" si="169"/>
        <v>6.1624325087207774</v>
      </c>
      <c r="L518" s="4">
        <f t="shared" si="170"/>
        <v>6.3714870571162017</v>
      </c>
      <c r="M518" s="4">
        <f t="shared" si="171"/>
        <v>6.5703742706665826</v>
      </c>
      <c r="N518" s="4">
        <f t="shared" si="172"/>
        <v>6.7397192721948214</v>
      </c>
      <c r="O518" s="4">
        <f t="shared" si="173"/>
        <v>6.8744107329720849</v>
      </c>
      <c r="P518" s="4">
        <f t="shared" si="174"/>
        <v>6.9776586316564488</v>
      </c>
      <c r="Q518" s="4">
        <f t="shared" si="175"/>
        <v>7.0539943060097778</v>
      </c>
      <c r="R518" s="4">
        <f t="shared" si="176"/>
        <v>7.1086313064640549</v>
      </c>
      <c r="S518" s="4">
        <f t="shared" si="177"/>
        <v>7.1459868809378015</v>
      </c>
      <c r="T518" s="4">
        <f t="shared" si="178"/>
        <v>7.1691947840537589</v>
      </c>
      <c r="U518" s="4">
        <f t="shared" si="179"/>
        <v>7.1810589100677369</v>
      </c>
      <c r="W518" s="5" t="str">
        <f>VLOOKUP(C518&amp;A518,Driver_elast!$A$2:$D$1161,4,FALSE)</f>
        <v>GDP</v>
      </c>
      <c r="X518" s="5">
        <v>1</v>
      </c>
      <c r="Y518" s="2">
        <f>SUMIFS('Growth rates'!D$4:D$999,'Growth rates'!$B$4:$B$999,Demands!$A518,'Growth rates'!$C$4:$C$999,$W518)</f>
        <v>1</v>
      </c>
      <c r="Z518" s="2">
        <f>SUMIFS('Growth rates'!E$4:E$999,'Growth rates'!$B$4:$B$999,Demands!$A518,'Growth rates'!$C$4:$C$999,$W518)</f>
        <v>1.0187904438068738</v>
      </c>
      <c r="AA518" s="2">
        <f>SUMIFS('Growth rates'!F$4:F$999,'Growth rates'!$B$4:$B$999,Demands!$A518,'Growth rates'!$C$4:$C$999,$W518)</f>
        <v>1.1982167824832974</v>
      </c>
      <c r="AB518" s="2">
        <f>SUMIFS('Growth rates'!G$4:G$999,'Growth rates'!$B$4:$B$999,Demands!$A518,'Growth rates'!$C$4:$C$999,$W518)</f>
        <v>1.3206827957809695</v>
      </c>
      <c r="AC518" s="2">
        <f>SUMIFS('Growth rates'!H$4:H$999,'Growth rates'!$B$4:$B$999,Demands!$A518,'Growth rates'!$C$4:$C$999,$W518)</f>
        <v>1.4270511613171655</v>
      </c>
      <c r="AD518" s="2">
        <f>SUMIFS('Growth rates'!I$4:I$999,'Growth rates'!$B$4:$B$999,Demands!$A518,'Growth rates'!$C$4:$C$999,$W518)</f>
        <v>1.5363675445053975</v>
      </c>
      <c r="AE518" s="2">
        <f>SUMIFS('Growth rates'!J$4:J$999,'Growth rates'!$B$4:$B$999,Demands!$A518,'Growth rates'!$C$4:$C$999,$W518)</f>
        <v>1.6527517080530509</v>
      </c>
      <c r="AF518" s="2">
        <f>SUMIFS('Growth rates'!K$4:K$999,'Growth rates'!$B$4:$B$999,Demands!$A518,'Growth rates'!$C$4:$C$999,$W518)</f>
        <v>1.7728521605196346</v>
      </c>
      <c r="AG518" s="2">
        <f>SUMIFS('Growth rates'!L$4:L$999,'Growth rates'!$B$4:$B$999,Demands!$A518,'Growth rates'!$C$4:$C$999,$W518)</f>
        <v>1.8891385823055631</v>
      </c>
      <c r="AH518" s="2">
        <f>SUMIFS('Growth rates'!M$4:M$999,'Growth rates'!$B$4:$B$999,Demands!$A518,'Growth rates'!$C$4:$C$999,$W518)</f>
        <v>2.0031580258114761</v>
      </c>
      <c r="AI518" s="2">
        <f>SUMIFS('Growth rates'!N$4:N$999,'Growth rates'!$B$4:$B$999,Demands!$A518,'Growth rates'!$C$4:$C$999,$W518)</f>
        <v>2.1140765331026543</v>
      </c>
      <c r="AJ518" s="2">
        <f>SUMIFS('Growth rates'!O$4:O$999,'Growth rates'!$B$4:$B$999,Demands!$A518,'Growth rates'!$C$4:$C$999,$W518)</f>
        <v>2.2161888229583924</v>
      </c>
      <c r="AK518" s="2">
        <f>SUMIFS('Growth rates'!P$4:P$999,'Growth rates'!$B$4:$B$999,Demands!$A518,'Growth rates'!$C$4:$C$999,$W518)</f>
        <v>2.3081286126879061</v>
      </c>
      <c r="AL518" s="2">
        <f>SUMIFS('Growth rates'!Q$4:Q$999,'Growth rates'!$B$4:$B$999,Demands!$A518,'Growth rates'!$C$4:$C$999,$W518)</f>
        <v>2.3895007312975554</v>
      </c>
      <c r="AM518" s="2">
        <f>SUMIFS('Growth rates'!R$4:R$999,'Growth rates'!$B$4:$B$999,Demands!$A518,'Growth rates'!$C$4:$C$999,$W518)</f>
        <v>2.461071873574205</v>
      </c>
      <c r="AN518" s="2">
        <f>SUMIFS('Growth rates'!S$4:S$999,'Growth rates'!$B$4:$B$999,Demands!$A518,'Growth rates'!$C$4:$C$999,$W518)</f>
        <v>2.5235866635843331</v>
      </c>
      <c r="AO518" s="2">
        <f>SUMIFS('Growth rates'!T$4:T$999,'Growth rates'!$B$4:$B$999,Demands!$A518,'Growth rates'!$C$4:$C$999,$W518)</f>
        <v>2.5764092543833814</v>
      </c>
      <c r="AP518" s="2">
        <f>SUMIFS('Growth rates'!U$4:U$999,'Growth rates'!$B$4:$B$999,Demands!$A518,'Growth rates'!$C$4:$C$999,$W518)</f>
        <v>2.6176284266842829</v>
      </c>
      <c r="AR518">
        <f>VLOOKUP(C518&amp;A518,Driver_elast!$A$2:$E$1161,5,FALSE)</f>
        <v>0.51719099999999996</v>
      </c>
      <c r="AS518">
        <f t="shared" si="180"/>
        <v>0.51719099999999996</v>
      </c>
      <c r="AT518">
        <f t="shared" si="181"/>
        <v>0.10343819999999999</v>
      </c>
      <c r="AV518" s="2" cm="1">
        <f t="array" ref="AV518">TREND($AR518:$AS518,$AR$3:$AS$3,AV$1)</f>
        <v>0.51719099999999996</v>
      </c>
      <c r="AW518" s="2" cm="1">
        <f t="array" ref="AW518">TREND($AR518:$AS518,$AR$3:$AS$3,AW$1)</f>
        <v>0.51719099999999996</v>
      </c>
      <c r="AX518" s="2" cm="1">
        <f t="array" ref="AX518">TREND($AR518:$AS518,$AR$3:$AS$3,AX$1)</f>
        <v>0.51719099999999996</v>
      </c>
      <c r="AY518" s="2" cm="1">
        <f t="array" ref="AY518">TREND($AR518:$AS518,$AR$3:$AS$3,AY$1)</f>
        <v>0.51719099999999996</v>
      </c>
      <c r="AZ518" s="2" cm="1">
        <f t="array" ref="AZ518">TREND($AR518:$AS518,$AR$3:$AS$3,AZ$1)</f>
        <v>0.51719099999999996</v>
      </c>
      <c r="BA518" s="2" cm="1">
        <f t="array" ref="BA518">TREND($AR518:$AS518,$AR$3:$AS$3,BA$1)</f>
        <v>0.51719099999999996</v>
      </c>
      <c r="BB518" s="2" cm="1">
        <f t="array" ref="BB518">TREND($AR518:$AS518,$AR$3:$AS$3,BB$1)</f>
        <v>0.51719099999999996</v>
      </c>
      <c r="BC518" s="2" cm="1">
        <f t="array" ref="BC518">TREND($AR518:$AS518,$AR$3:$AS$3,BC$1)</f>
        <v>0.51719099999999996</v>
      </c>
      <c r="BD518" s="2" cm="1">
        <f t="array" ref="BD518">TREND($AR518:$AS518,$AR$3:$AS$3,BD$1)</f>
        <v>0.51719099999999996</v>
      </c>
      <c r="BE518" s="2" cm="1">
        <f t="array" ref="BE518">TREND($AR518:$AS518,$AR$3:$AS$3,BE$1)</f>
        <v>0.51719099999999996</v>
      </c>
      <c r="BF518" s="20" cm="1">
        <f t="array" ref="BF518">TREND($AS518:$AT518,$AS$3:$AT$3,BF$1)</f>
        <v>0.46547190000000072</v>
      </c>
      <c r="BG518" s="20" cm="1">
        <f t="array" ref="BG518">TREND($AS518:$AT518,$AS$3:$AT$3,BG$1)</f>
        <v>0.41375280000000103</v>
      </c>
      <c r="BH518" s="20" cm="1">
        <f t="array" ref="BH518">TREND($AS518:$AT518,$AS$3:$AT$3,BH$1)</f>
        <v>0.36203370000000135</v>
      </c>
      <c r="BI518" s="20" cm="1">
        <f t="array" ref="BI518">TREND($AS518:$AT518,$AS$3:$AT$3,BI$1)</f>
        <v>0.31031460000000166</v>
      </c>
      <c r="BJ518" s="20" cm="1">
        <f t="array" ref="BJ518">TREND($AS518:$AT518,$AS$3:$AT$3,BJ$1)</f>
        <v>0.25859550000000198</v>
      </c>
      <c r="BK518" s="20" cm="1">
        <f t="array" ref="BK518">TREND($AS518:$AT518,$AS$3:$AT$3,BK$1)</f>
        <v>0.20687640000000229</v>
      </c>
      <c r="BL518" s="20" cm="1">
        <f t="array" ref="BL518">TREND($AS518:$AT518,$AS$3:$AT$3,BL$1)</f>
        <v>0.15515730000000261</v>
      </c>
      <c r="BM518" s="20" cm="1">
        <f t="array" ref="BM518">TREND($AS518:$AT518,$AS$3:$AT$3,BM$1)</f>
        <v>0.10343820000000292</v>
      </c>
    </row>
    <row r="519" spans="1:65" x14ac:dyDescent="0.35">
      <c r="A519" t="str">
        <f>IF(BYDem!B517="","\I:",BYDem!B517)</f>
        <v>EU_northwest</v>
      </c>
      <c r="B519" t="str">
        <f>BYDem!E517</f>
        <v>Trd_3w</v>
      </c>
      <c r="C519" t="str">
        <f t="shared" si="162"/>
        <v>Trd_3w</v>
      </c>
      <c r="D519" s="4">
        <f>SUMIFS(BYDem!$M$2:$M$2000,BYDem!$B$2:$B$2000,Demands!$A519,BYDem!$E$2:$E$2000,Demands!$B519)</f>
        <v>0.9</v>
      </c>
      <c r="E519" s="4">
        <f t="shared" si="163"/>
        <v>0.90874642358062874</v>
      </c>
      <c r="F519" s="4">
        <f t="shared" si="164"/>
        <v>0.99152062623319415</v>
      </c>
      <c r="G519" s="4">
        <f t="shared" si="165"/>
        <v>1.0439328871140907</v>
      </c>
      <c r="H519" s="4">
        <f t="shared" si="166"/>
        <v>1.0874176897913728</v>
      </c>
      <c r="I519" s="4">
        <f t="shared" si="167"/>
        <v>1.1304994127381691</v>
      </c>
      <c r="J519" s="4">
        <f t="shared" si="168"/>
        <v>1.1747908797738815</v>
      </c>
      <c r="K519" s="4">
        <f t="shared" si="169"/>
        <v>1.2189426940326811</v>
      </c>
      <c r="L519" s="4">
        <f t="shared" si="170"/>
        <v>1.2602941431658419</v>
      </c>
      <c r="M519" s="4">
        <f t="shared" si="171"/>
        <v>1.2996344711208623</v>
      </c>
      <c r="N519" s="4">
        <f t="shared" si="172"/>
        <v>1.3331312846099643</v>
      </c>
      <c r="O519" s="4">
        <f t="shared" si="173"/>
        <v>1.3597735515768956</v>
      </c>
      <c r="P519" s="4">
        <f t="shared" si="174"/>
        <v>1.3801962128551215</v>
      </c>
      <c r="Q519" s="4">
        <f t="shared" si="175"/>
        <v>1.3952955770129229</v>
      </c>
      <c r="R519" s="4">
        <f t="shared" si="176"/>
        <v>1.4061028957840986</v>
      </c>
      <c r="S519" s="4">
        <f t="shared" si="177"/>
        <v>1.4134919105151693</v>
      </c>
      <c r="T519" s="4">
        <f t="shared" si="178"/>
        <v>1.4180824847578861</v>
      </c>
      <c r="U519" s="4">
        <f t="shared" si="179"/>
        <v>1.4204292349584533</v>
      </c>
      <c r="W519" s="5" t="str">
        <f>VLOOKUP(C519&amp;A519,Driver_elast!$A$2:$D$1161,4,FALSE)</f>
        <v>GDP</v>
      </c>
      <c r="X519" s="5">
        <v>1</v>
      </c>
      <c r="Y519" s="2">
        <f>SUMIFS('Growth rates'!D$4:D$999,'Growth rates'!$B$4:$B$999,Demands!$A519,'Growth rates'!$C$4:$C$999,$W519)</f>
        <v>1</v>
      </c>
      <c r="Z519" s="2">
        <f>SUMIFS('Growth rates'!E$4:E$999,'Growth rates'!$B$4:$B$999,Demands!$A519,'Growth rates'!$C$4:$C$999,$W519)</f>
        <v>1.0187904438068738</v>
      </c>
      <c r="AA519" s="2">
        <f>SUMIFS('Growth rates'!F$4:F$999,'Growth rates'!$B$4:$B$999,Demands!$A519,'Growth rates'!$C$4:$C$999,$W519)</f>
        <v>1.1982167824832974</v>
      </c>
      <c r="AB519" s="2">
        <f>SUMIFS('Growth rates'!G$4:G$999,'Growth rates'!$B$4:$B$999,Demands!$A519,'Growth rates'!$C$4:$C$999,$W519)</f>
        <v>1.3206827957809695</v>
      </c>
      <c r="AC519" s="2">
        <f>SUMIFS('Growth rates'!H$4:H$999,'Growth rates'!$B$4:$B$999,Demands!$A519,'Growth rates'!$C$4:$C$999,$W519)</f>
        <v>1.4270511613171655</v>
      </c>
      <c r="AD519" s="2">
        <f>SUMIFS('Growth rates'!I$4:I$999,'Growth rates'!$B$4:$B$999,Demands!$A519,'Growth rates'!$C$4:$C$999,$W519)</f>
        <v>1.5363675445053975</v>
      </c>
      <c r="AE519" s="2">
        <f>SUMIFS('Growth rates'!J$4:J$999,'Growth rates'!$B$4:$B$999,Demands!$A519,'Growth rates'!$C$4:$C$999,$W519)</f>
        <v>1.6527517080530509</v>
      </c>
      <c r="AF519" s="2">
        <f>SUMIFS('Growth rates'!K$4:K$999,'Growth rates'!$B$4:$B$999,Demands!$A519,'Growth rates'!$C$4:$C$999,$W519)</f>
        <v>1.7728521605196346</v>
      </c>
      <c r="AG519" s="2">
        <f>SUMIFS('Growth rates'!L$4:L$999,'Growth rates'!$B$4:$B$999,Demands!$A519,'Growth rates'!$C$4:$C$999,$W519)</f>
        <v>1.8891385823055631</v>
      </c>
      <c r="AH519" s="2">
        <f>SUMIFS('Growth rates'!M$4:M$999,'Growth rates'!$B$4:$B$999,Demands!$A519,'Growth rates'!$C$4:$C$999,$W519)</f>
        <v>2.0031580258114761</v>
      </c>
      <c r="AI519" s="2">
        <f>SUMIFS('Growth rates'!N$4:N$999,'Growth rates'!$B$4:$B$999,Demands!$A519,'Growth rates'!$C$4:$C$999,$W519)</f>
        <v>2.1140765331026543</v>
      </c>
      <c r="AJ519" s="2">
        <f>SUMIFS('Growth rates'!O$4:O$999,'Growth rates'!$B$4:$B$999,Demands!$A519,'Growth rates'!$C$4:$C$999,$W519)</f>
        <v>2.2161888229583924</v>
      </c>
      <c r="AK519" s="2">
        <f>SUMIFS('Growth rates'!P$4:P$999,'Growth rates'!$B$4:$B$999,Demands!$A519,'Growth rates'!$C$4:$C$999,$W519)</f>
        <v>2.3081286126879061</v>
      </c>
      <c r="AL519" s="2">
        <f>SUMIFS('Growth rates'!Q$4:Q$999,'Growth rates'!$B$4:$B$999,Demands!$A519,'Growth rates'!$C$4:$C$999,$W519)</f>
        <v>2.3895007312975554</v>
      </c>
      <c r="AM519" s="2">
        <f>SUMIFS('Growth rates'!R$4:R$999,'Growth rates'!$B$4:$B$999,Demands!$A519,'Growth rates'!$C$4:$C$999,$W519)</f>
        <v>2.461071873574205</v>
      </c>
      <c r="AN519" s="2">
        <f>SUMIFS('Growth rates'!S$4:S$999,'Growth rates'!$B$4:$B$999,Demands!$A519,'Growth rates'!$C$4:$C$999,$W519)</f>
        <v>2.5235866635843331</v>
      </c>
      <c r="AO519" s="2">
        <f>SUMIFS('Growth rates'!T$4:T$999,'Growth rates'!$B$4:$B$999,Demands!$A519,'Growth rates'!$C$4:$C$999,$W519)</f>
        <v>2.5764092543833814</v>
      </c>
      <c r="AP519" s="2">
        <f>SUMIFS('Growth rates'!U$4:U$999,'Growth rates'!$B$4:$B$999,Demands!$A519,'Growth rates'!$C$4:$C$999,$W519)</f>
        <v>2.6176284266842829</v>
      </c>
      <c r="AR519">
        <f>VLOOKUP(C519&amp;A519,Driver_elast!$A$2:$E$1161,5,FALSE)</f>
        <v>0.51719099999999996</v>
      </c>
      <c r="AS519">
        <f t="shared" si="180"/>
        <v>0.51719099999999996</v>
      </c>
      <c r="AT519">
        <f t="shared" si="181"/>
        <v>0.10343819999999999</v>
      </c>
      <c r="AV519" s="2" cm="1">
        <f t="array" ref="AV519">TREND($AR519:$AS519,$AR$3:$AS$3,AV$1)</f>
        <v>0.51719099999999996</v>
      </c>
      <c r="AW519" s="2" cm="1">
        <f t="array" ref="AW519">TREND($AR519:$AS519,$AR$3:$AS$3,AW$1)</f>
        <v>0.51719099999999996</v>
      </c>
      <c r="AX519" s="2" cm="1">
        <f t="array" ref="AX519">TREND($AR519:$AS519,$AR$3:$AS$3,AX$1)</f>
        <v>0.51719099999999996</v>
      </c>
      <c r="AY519" s="2" cm="1">
        <f t="array" ref="AY519">TREND($AR519:$AS519,$AR$3:$AS$3,AY$1)</f>
        <v>0.51719099999999996</v>
      </c>
      <c r="AZ519" s="2" cm="1">
        <f t="array" ref="AZ519">TREND($AR519:$AS519,$AR$3:$AS$3,AZ$1)</f>
        <v>0.51719099999999996</v>
      </c>
      <c r="BA519" s="2" cm="1">
        <f t="array" ref="BA519">TREND($AR519:$AS519,$AR$3:$AS$3,BA$1)</f>
        <v>0.51719099999999996</v>
      </c>
      <c r="BB519" s="2" cm="1">
        <f t="array" ref="BB519">TREND($AR519:$AS519,$AR$3:$AS$3,BB$1)</f>
        <v>0.51719099999999996</v>
      </c>
      <c r="BC519" s="2" cm="1">
        <f t="array" ref="BC519">TREND($AR519:$AS519,$AR$3:$AS$3,BC$1)</f>
        <v>0.51719099999999996</v>
      </c>
      <c r="BD519" s="2" cm="1">
        <f t="array" ref="BD519">TREND($AR519:$AS519,$AR$3:$AS$3,BD$1)</f>
        <v>0.51719099999999996</v>
      </c>
      <c r="BE519" s="2" cm="1">
        <f t="array" ref="BE519">TREND($AR519:$AS519,$AR$3:$AS$3,BE$1)</f>
        <v>0.51719099999999996</v>
      </c>
      <c r="BF519" s="20" cm="1">
        <f t="array" ref="BF519">TREND($AS519:$AT519,$AS$3:$AT$3,BF$1)</f>
        <v>0.46547190000000072</v>
      </c>
      <c r="BG519" s="20" cm="1">
        <f t="array" ref="BG519">TREND($AS519:$AT519,$AS$3:$AT$3,BG$1)</f>
        <v>0.41375280000000103</v>
      </c>
      <c r="BH519" s="20" cm="1">
        <f t="array" ref="BH519">TREND($AS519:$AT519,$AS$3:$AT$3,BH$1)</f>
        <v>0.36203370000000135</v>
      </c>
      <c r="BI519" s="20" cm="1">
        <f t="array" ref="BI519">TREND($AS519:$AT519,$AS$3:$AT$3,BI$1)</f>
        <v>0.31031460000000166</v>
      </c>
      <c r="BJ519" s="20" cm="1">
        <f t="array" ref="BJ519">TREND($AS519:$AT519,$AS$3:$AT$3,BJ$1)</f>
        <v>0.25859550000000198</v>
      </c>
      <c r="BK519" s="20" cm="1">
        <f t="array" ref="BK519">TREND($AS519:$AT519,$AS$3:$AT$3,BK$1)</f>
        <v>0.20687640000000229</v>
      </c>
      <c r="BL519" s="20" cm="1">
        <f t="array" ref="BL519">TREND($AS519:$AT519,$AS$3:$AT$3,BL$1)</f>
        <v>0.15515730000000261</v>
      </c>
      <c r="BM519" s="20" cm="1">
        <f t="array" ref="BM519">TREND($AS519:$AT519,$AS$3:$AT$3,BM$1)</f>
        <v>0.10343820000000292</v>
      </c>
    </row>
    <row r="520" spans="1:65" x14ac:dyDescent="0.35">
      <c r="A520" t="str">
        <f>IF(BYDem!B518="","\I:",BYDem!B518)</f>
        <v>EU_northwest</v>
      </c>
      <c r="B520" t="str">
        <f>BYDem!E518</f>
        <v>Trd_Bus</v>
      </c>
      <c r="C520" t="str">
        <f t="shared" si="162"/>
        <v>Trd_Bus</v>
      </c>
      <c r="D520" s="4">
        <f>SUMIFS(BYDem!$M$2:$M$2000,BYDem!$B$2:$B$2000,Demands!$A520,BYDem!$E$2:$E$2000,Demands!$B520)</f>
        <v>3.15</v>
      </c>
      <c r="E520" s="4">
        <f t="shared" si="163"/>
        <v>3.1806124825322004</v>
      </c>
      <c r="F520" s="4">
        <f t="shared" si="164"/>
        <v>3.4703221918161793</v>
      </c>
      <c r="G520" s="4">
        <f t="shared" si="165"/>
        <v>3.6537651048993172</v>
      </c>
      <c r="H520" s="4">
        <f t="shared" si="166"/>
        <v>3.8059619142698047</v>
      </c>
      <c r="I520" s="4">
        <f t="shared" si="167"/>
        <v>3.9567479445835918</v>
      </c>
      <c r="J520" s="4">
        <f t="shared" si="168"/>
        <v>4.1117680792085851</v>
      </c>
      <c r="K520" s="4">
        <f t="shared" si="169"/>
        <v>4.2662994291143841</v>
      </c>
      <c r="L520" s="4">
        <f t="shared" si="170"/>
        <v>4.4110295010804474</v>
      </c>
      <c r="M520" s="4">
        <f t="shared" si="171"/>
        <v>4.5487206489230188</v>
      </c>
      <c r="N520" s="4">
        <f t="shared" si="172"/>
        <v>4.6659594961348763</v>
      </c>
      <c r="O520" s="4">
        <f t="shared" si="173"/>
        <v>4.7592074305191359</v>
      </c>
      <c r="P520" s="4">
        <f t="shared" si="174"/>
        <v>4.8306867449929261</v>
      </c>
      <c r="Q520" s="4">
        <f t="shared" si="175"/>
        <v>4.8835345195452309</v>
      </c>
      <c r="R520" s="4">
        <f t="shared" si="176"/>
        <v>4.9213601352443463</v>
      </c>
      <c r="S520" s="4">
        <f t="shared" si="177"/>
        <v>4.9472216868030943</v>
      </c>
      <c r="T520" s="4">
        <f t="shared" si="178"/>
        <v>4.9632886966526035</v>
      </c>
      <c r="U520" s="4">
        <f t="shared" si="179"/>
        <v>4.9715023223545884</v>
      </c>
      <c r="W520" s="5" t="str">
        <f>VLOOKUP(C520&amp;A520,Driver_elast!$A$2:$D$1161,4,FALSE)</f>
        <v>GDP</v>
      </c>
      <c r="X520" s="5">
        <v>1</v>
      </c>
      <c r="Y520" s="2">
        <f>SUMIFS('Growth rates'!D$4:D$999,'Growth rates'!$B$4:$B$999,Demands!$A520,'Growth rates'!$C$4:$C$999,$W520)</f>
        <v>1</v>
      </c>
      <c r="Z520" s="2">
        <f>SUMIFS('Growth rates'!E$4:E$999,'Growth rates'!$B$4:$B$999,Demands!$A520,'Growth rates'!$C$4:$C$999,$W520)</f>
        <v>1.0187904438068738</v>
      </c>
      <c r="AA520" s="2">
        <f>SUMIFS('Growth rates'!F$4:F$999,'Growth rates'!$B$4:$B$999,Demands!$A520,'Growth rates'!$C$4:$C$999,$W520)</f>
        <v>1.1982167824832974</v>
      </c>
      <c r="AB520" s="2">
        <f>SUMIFS('Growth rates'!G$4:G$999,'Growth rates'!$B$4:$B$999,Demands!$A520,'Growth rates'!$C$4:$C$999,$W520)</f>
        <v>1.3206827957809695</v>
      </c>
      <c r="AC520" s="2">
        <f>SUMIFS('Growth rates'!H$4:H$999,'Growth rates'!$B$4:$B$999,Demands!$A520,'Growth rates'!$C$4:$C$999,$W520)</f>
        <v>1.4270511613171655</v>
      </c>
      <c r="AD520" s="2">
        <f>SUMIFS('Growth rates'!I$4:I$999,'Growth rates'!$B$4:$B$999,Demands!$A520,'Growth rates'!$C$4:$C$999,$W520)</f>
        <v>1.5363675445053975</v>
      </c>
      <c r="AE520" s="2">
        <f>SUMIFS('Growth rates'!J$4:J$999,'Growth rates'!$B$4:$B$999,Demands!$A520,'Growth rates'!$C$4:$C$999,$W520)</f>
        <v>1.6527517080530509</v>
      </c>
      <c r="AF520" s="2">
        <f>SUMIFS('Growth rates'!K$4:K$999,'Growth rates'!$B$4:$B$999,Demands!$A520,'Growth rates'!$C$4:$C$999,$W520)</f>
        <v>1.7728521605196346</v>
      </c>
      <c r="AG520" s="2">
        <f>SUMIFS('Growth rates'!L$4:L$999,'Growth rates'!$B$4:$B$999,Demands!$A520,'Growth rates'!$C$4:$C$999,$W520)</f>
        <v>1.8891385823055631</v>
      </c>
      <c r="AH520" s="2">
        <f>SUMIFS('Growth rates'!M$4:M$999,'Growth rates'!$B$4:$B$999,Demands!$A520,'Growth rates'!$C$4:$C$999,$W520)</f>
        <v>2.0031580258114761</v>
      </c>
      <c r="AI520" s="2">
        <f>SUMIFS('Growth rates'!N$4:N$999,'Growth rates'!$B$4:$B$999,Demands!$A520,'Growth rates'!$C$4:$C$999,$W520)</f>
        <v>2.1140765331026543</v>
      </c>
      <c r="AJ520" s="2">
        <f>SUMIFS('Growth rates'!O$4:O$999,'Growth rates'!$B$4:$B$999,Demands!$A520,'Growth rates'!$C$4:$C$999,$W520)</f>
        <v>2.2161888229583924</v>
      </c>
      <c r="AK520" s="2">
        <f>SUMIFS('Growth rates'!P$4:P$999,'Growth rates'!$B$4:$B$999,Demands!$A520,'Growth rates'!$C$4:$C$999,$W520)</f>
        <v>2.3081286126879061</v>
      </c>
      <c r="AL520" s="2">
        <f>SUMIFS('Growth rates'!Q$4:Q$999,'Growth rates'!$B$4:$B$999,Demands!$A520,'Growth rates'!$C$4:$C$999,$W520)</f>
        <v>2.3895007312975554</v>
      </c>
      <c r="AM520" s="2">
        <f>SUMIFS('Growth rates'!R$4:R$999,'Growth rates'!$B$4:$B$999,Demands!$A520,'Growth rates'!$C$4:$C$999,$W520)</f>
        <v>2.461071873574205</v>
      </c>
      <c r="AN520" s="2">
        <f>SUMIFS('Growth rates'!S$4:S$999,'Growth rates'!$B$4:$B$999,Demands!$A520,'Growth rates'!$C$4:$C$999,$W520)</f>
        <v>2.5235866635843331</v>
      </c>
      <c r="AO520" s="2">
        <f>SUMIFS('Growth rates'!T$4:T$999,'Growth rates'!$B$4:$B$999,Demands!$A520,'Growth rates'!$C$4:$C$999,$W520)</f>
        <v>2.5764092543833814</v>
      </c>
      <c r="AP520" s="2">
        <f>SUMIFS('Growth rates'!U$4:U$999,'Growth rates'!$B$4:$B$999,Demands!$A520,'Growth rates'!$C$4:$C$999,$W520)</f>
        <v>2.6176284266842829</v>
      </c>
      <c r="AR520">
        <f>VLOOKUP(C520&amp;A520,Driver_elast!$A$2:$E$1161,5,FALSE)</f>
        <v>0.51719099999999996</v>
      </c>
      <c r="AS520">
        <f t="shared" si="180"/>
        <v>0.51719099999999996</v>
      </c>
      <c r="AT520">
        <f t="shared" si="181"/>
        <v>0.10343819999999999</v>
      </c>
      <c r="AV520" s="2" cm="1">
        <f t="array" ref="AV520">TREND($AR520:$AS520,$AR$3:$AS$3,AV$1)</f>
        <v>0.51719099999999996</v>
      </c>
      <c r="AW520" s="2" cm="1">
        <f t="array" ref="AW520">TREND($AR520:$AS520,$AR$3:$AS$3,AW$1)</f>
        <v>0.51719099999999996</v>
      </c>
      <c r="AX520" s="2" cm="1">
        <f t="array" ref="AX520">TREND($AR520:$AS520,$AR$3:$AS$3,AX$1)</f>
        <v>0.51719099999999996</v>
      </c>
      <c r="AY520" s="2" cm="1">
        <f t="array" ref="AY520">TREND($AR520:$AS520,$AR$3:$AS$3,AY$1)</f>
        <v>0.51719099999999996</v>
      </c>
      <c r="AZ520" s="2" cm="1">
        <f t="array" ref="AZ520">TREND($AR520:$AS520,$AR$3:$AS$3,AZ$1)</f>
        <v>0.51719099999999996</v>
      </c>
      <c r="BA520" s="2" cm="1">
        <f t="array" ref="BA520">TREND($AR520:$AS520,$AR$3:$AS$3,BA$1)</f>
        <v>0.51719099999999996</v>
      </c>
      <c r="BB520" s="2" cm="1">
        <f t="array" ref="BB520">TREND($AR520:$AS520,$AR$3:$AS$3,BB$1)</f>
        <v>0.51719099999999996</v>
      </c>
      <c r="BC520" s="2" cm="1">
        <f t="array" ref="BC520">TREND($AR520:$AS520,$AR$3:$AS$3,BC$1)</f>
        <v>0.51719099999999996</v>
      </c>
      <c r="BD520" s="2" cm="1">
        <f t="array" ref="BD520">TREND($AR520:$AS520,$AR$3:$AS$3,BD$1)</f>
        <v>0.51719099999999996</v>
      </c>
      <c r="BE520" s="2" cm="1">
        <f t="array" ref="BE520">TREND($AR520:$AS520,$AR$3:$AS$3,BE$1)</f>
        <v>0.51719099999999996</v>
      </c>
      <c r="BF520" s="20" cm="1">
        <f t="array" ref="BF520">TREND($AS520:$AT520,$AS$3:$AT$3,BF$1)</f>
        <v>0.46547190000000072</v>
      </c>
      <c r="BG520" s="20" cm="1">
        <f t="array" ref="BG520">TREND($AS520:$AT520,$AS$3:$AT$3,BG$1)</f>
        <v>0.41375280000000103</v>
      </c>
      <c r="BH520" s="20" cm="1">
        <f t="array" ref="BH520">TREND($AS520:$AT520,$AS$3:$AT$3,BH$1)</f>
        <v>0.36203370000000135</v>
      </c>
      <c r="BI520" s="20" cm="1">
        <f t="array" ref="BI520">TREND($AS520:$AT520,$AS$3:$AT$3,BI$1)</f>
        <v>0.31031460000000166</v>
      </c>
      <c r="BJ520" s="20" cm="1">
        <f t="array" ref="BJ520">TREND($AS520:$AT520,$AS$3:$AT$3,BJ$1)</f>
        <v>0.25859550000000198</v>
      </c>
      <c r="BK520" s="20" cm="1">
        <f t="array" ref="BK520">TREND($AS520:$AT520,$AS$3:$AT$3,BK$1)</f>
        <v>0.20687640000000229</v>
      </c>
      <c r="BL520" s="20" cm="1">
        <f t="array" ref="BL520">TREND($AS520:$AT520,$AS$3:$AT$3,BL$1)</f>
        <v>0.15515730000000261</v>
      </c>
      <c r="BM520" s="20" cm="1">
        <f t="array" ref="BM520">TREND($AS520:$AT520,$AS$3:$AT$3,BM$1)</f>
        <v>0.10343820000000292</v>
      </c>
    </row>
    <row r="521" spans="1:65" x14ac:dyDescent="0.35">
      <c r="A521" t="str">
        <f>IF(BYDem!B519="","\I:",BYDem!B519)</f>
        <v>EU_northwest</v>
      </c>
      <c r="B521" t="str">
        <f>BYDem!E519</f>
        <v>Trd_Car</v>
      </c>
      <c r="C521" t="str">
        <f t="shared" si="162"/>
        <v>Trd_Car</v>
      </c>
      <c r="D521" s="4">
        <f>SUMIFS(BYDem!$M$2:$M$2000,BYDem!$B$2:$B$2000,Demands!$A521,BYDem!$E$2:$E$2000,Demands!$B521)</f>
        <v>317.88</v>
      </c>
      <c r="E521" s="4">
        <f t="shared" si="163"/>
        <v>320.96923680867803</v>
      </c>
      <c r="F521" s="4">
        <f t="shared" si="164"/>
        <v>350.20508518556409</v>
      </c>
      <c r="G521" s="4">
        <f t="shared" si="165"/>
        <v>368.71709572869673</v>
      </c>
      <c r="H521" s="4">
        <f t="shared" si="166"/>
        <v>384.07592803431277</v>
      </c>
      <c r="I521" s="4">
        <f t="shared" si="167"/>
        <v>399.29239257912121</v>
      </c>
      <c r="J521" s="4">
        <f t="shared" si="168"/>
        <v>414.93613873613486</v>
      </c>
      <c r="K521" s="4">
        <f t="shared" si="169"/>
        <v>430.53055953234292</v>
      </c>
      <c r="L521" s="4">
        <f t="shared" si="170"/>
        <v>445.13589136617531</v>
      </c>
      <c r="M521" s="4">
        <f t="shared" si="171"/>
        <v>459.0308951998885</v>
      </c>
      <c r="N521" s="4">
        <f t="shared" si="172"/>
        <v>470.86196972423937</v>
      </c>
      <c r="O521" s="4">
        <f t="shared" si="173"/>
        <v>480.2720184169595</v>
      </c>
      <c r="P521" s="4">
        <f t="shared" si="174"/>
        <v>487.48530238042889</v>
      </c>
      <c r="Q521" s="4">
        <f t="shared" si="175"/>
        <v>492.81839780096431</v>
      </c>
      <c r="R521" s="4">
        <f t="shared" si="176"/>
        <v>496.63554279094359</v>
      </c>
      <c r="S521" s="4">
        <f t="shared" si="177"/>
        <v>499.24534279395778</v>
      </c>
      <c r="T521" s="4">
        <f t="shared" si="178"/>
        <v>500.86673361648536</v>
      </c>
      <c r="U521" s="4">
        <f t="shared" si="179"/>
        <v>501.69560578732563</v>
      </c>
      <c r="W521" s="5" t="str">
        <f>VLOOKUP(C521&amp;A521,Driver_elast!$A$2:$D$1161,4,FALSE)</f>
        <v>GDP</v>
      </c>
      <c r="X521" s="5">
        <v>1</v>
      </c>
      <c r="Y521" s="2">
        <f>SUMIFS('Growth rates'!D$4:D$999,'Growth rates'!$B$4:$B$999,Demands!$A521,'Growth rates'!$C$4:$C$999,$W521)</f>
        <v>1</v>
      </c>
      <c r="Z521" s="2">
        <f>SUMIFS('Growth rates'!E$4:E$999,'Growth rates'!$B$4:$B$999,Demands!$A521,'Growth rates'!$C$4:$C$999,$W521)</f>
        <v>1.0187904438068738</v>
      </c>
      <c r="AA521" s="2">
        <f>SUMIFS('Growth rates'!F$4:F$999,'Growth rates'!$B$4:$B$999,Demands!$A521,'Growth rates'!$C$4:$C$999,$W521)</f>
        <v>1.1982167824832974</v>
      </c>
      <c r="AB521" s="2">
        <f>SUMIFS('Growth rates'!G$4:G$999,'Growth rates'!$B$4:$B$999,Demands!$A521,'Growth rates'!$C$4:$C$999,$W521)</f>
        <v>1.3206827957809695</v>
      </c>
      <c r="AC521" s="2">
        <f>SUMIFS('Growth rates'!H$4:H$999,'Growth rates'!$B$4:$B$999,Demands!$A521,'Growth rates'!$C$4:$C$999,$W521)</f>
        <v>1.4270511613171655</v>
      </c>
      <c r="AD521" s="2">
        <f>SUMIFS('Growth rates'!I$4:I$999,'Growth rates'!$B$4:$B$999,Demands!$A521,'Growth rates'!$C$4:$C$999,$W521)</f>
        <v>1.5363675445053975</v>
      </c>
      <c r="AE521" s="2">
        <f>SUMIFS('Growth rates'!J$4:J$999,'Growth rates'!$B$4:$B$999,Demands!$A521,'Growth rates'!$C$4:$C$999,$W521)</f>
        <v>1.6527517080530509</v>
      </c>
      <c r="AF521" s="2">
        <f>SUMIFS('Growth rates'!K$4:K$999,'Growth rates'!$B$4:$B$999,Demands!$A521,'Growth rates'!$C$4:$C$999,$W521)</f>
        <v>1.7728521605196346</v>
      </c>
      <c r="AG521" s="2">
        <f>SUMIFS('Growth rates'!L$4:L$999,'Growth rates'!$B$4:$B$999,Demands!$A521,'Growth rates'!$C$4:$C$999,$W521)</f>
        <v>1.8891385823055631</v>
      </c>
      <c r="AH521" s="2">
        <f>SUMIFS('Growth rates'!M$4:M$999,'Growth rates'!$B$4:$B$999,Demands!$A521,'Growth rates'!$C$4:$C$999,$W521)</f>
        <v>2.0031580258114761</v>
      </c>
      <c r="AI521" s="2">
        <f>SUMIFS('Growth rates'!N$4:N$999,'Growth rates'!$B$4:$B$999,Demands!$A521,'Growth rates'!$C$4:$C$999,$W521)</f>
        <v>2.1140765331026543</v>
      </c>
      <c r="AJ521" s="2">
        <f>SUMIFS('Growth rates'!O$4:O$999,'Growth rates'!$B$4:$B$999,Demands!$A521,'Growth rates'!$C$4:$C$999,$W521)</f>
        <v>2.2161888229583924</v>
      </c>
      <c r="AK521" s="2">
        <f>SUMIFS('Growth rates'!P$4:P$999,'Growth rates'!$B$4:$B$999,Demands!$A521,'Growth rates'!$C$4:$C$999,$W521)</f>
        <v>2.3081286126879061</v>
      </c>
      <c r="AL521" s="2">
        <f>SUMIFS('Growth rates'!Q$4:Q$999,'Growth rates'!$B$4:$B$999,Demands!$A521,'Growth rates'!$C$4:$C$999,$W521)</f>
        <v>2.3895007312975554</v>
      </c>
      <c r="AM521" s="2">
        <f>SUMIFS('Growth rates'!R$4:R$999,'Growth rates'!$B$4:$B$999,Demands!$A521,'Growth rates'!$C$4:$C$999,$W521)</f>
        <v>2.461071873574205</v>
      </c>
      <c r="AN521" s="2">
        <f>SUMIFS('Growth rates'!S$4:S$999,'Growth rates'!$B$4:$B$999,Demands!$A521,'Growth rates'!$C$4:$C$999,$W521)</f>
        <v>2.5235866635843331</v>
      </c>
      <c r="AO521" s="2">
        <f>SUMIFS('Growth rates'!T$4:T$999,'Growth rates'!$B$4:$B$999,Demands!$A521,'Growth rates'!$C$4:$C$999,$W521)</f>
        <v>2.5764092543833814</v>
      </c>
      <c r="AP521" s="2">
        <f>SUMIFS('Growth rates'!U$4:U$999,'Growth rates'!$B$4:$B$999,Demands!$A521,'Growth rates'!$C$4:$C$999,$W521)</f>
        <v>2.6176284266842829</v>
      </c>
      <c r="AR521">
        <f>VLOOKUP(C521&amp;A521,Driver_elast!$A$2:$E$1161,5,FALSE)</f>
        <v>0.51719099999999996</v>
      </c>
      <c r="AS521">
        <f t="shared" si="180"/>
        <v>0.51719099999999996</v>
      </c>
      <c r="AT521">
        <f t="shared" si="181"/>
        <v>0.10343819999999999</v>
      </c>
      <c r="AV521" s="2" cm="1">
        <f t="array" ref="AV521">TREND($AR521:$AS521,$AR$3:$AS$3,AV$1)</f>
        <v>0.51719099999999996</v>
      </c>
      <c r="AW521" s="2" cm="1">
        <f t="array" ref="AW521">TREND($AR521:$AS521,$AR$3:$AS$3,AW$1)</f>
        <v>0.51719099999999996</v>
      </c>
      <c r="AX521" s="2" cm="1">
        <f t="array" ref="AX521">TREND($AR521:$AS521,$AR$3:$AS$3,AX$1)</f>
        <v>0.51719099999999996</v>
      </c>
      <c r="AY521" s="2" cm="1">
        <f t="array" ref="AY521">TREND($AR521:$AS521,$AR$3:$AS$3,AY$1)</f>
        <v>0.51719099999999996</v>
      </c>
      <c r="AZ521" s="2" cm="1">
        <f t="array" ref="AZ521">TREND($AR521:$AS521,$AR$3:$AS$3,AZ$1)</f>
        <v>0.51719099999999996</v>
      </c>
      <c r="BA521" s="2" cm="1">
        <f t="array" ref="BA521">TREND($AR521:$AS521,$AR$3:$AS$3,BA$1)</f>
        <v>0.51719099999999996</v>
      </c>
      <c r="BB521" s="2" cm="1">
        <f t="array" ref="BB521">TREND($AR521:$AS521,$AR$3:$AS$3,BB$1)</f>
        <v>0.51719099999999996</v>
      </c>
      <c r="BC521" s="2" cm="1">
        <f t="array" ref="BC521">TREND($AR521:$AS521,$AR$3:$AS$3,BC$1)</f>
        <v>0.51719099999999996</v>
      </c>
      <c r="BD521" s="2" cm="1">
        <f t="array" ref="BD521">TREND($AR521:$AS521,$AR$3:$AS$3,BD$1)</f>
        <v>0.51719099999999996</v>
      </c>
      <c r="BE521" s="2" cm="1">
        <f t="array" ref="BE521">TREND($AR521:$AS521,$AR$3:$AS$3,BE$1)</f>
        <v>0.51719099999999996</v>
      </c>
      <c r="BF521" s="20" cm="1">
        <f t="array" ref="BF521">TREND($AS521:$AT521,$AS$3:$AT$3,BF$1)</f>
        <v>0.46547190000000072</v>
      </c>
      <c r="BG521" s="20" cm="1">
        <f t="array" ref="BG521">TREND($AS521:$AT521,$AS$3:$AT$3,BG$1)</f>
        <v>0.41375280000000103</v>
      </c>
      <c r="BH521" s="20" cm="1">
        <f t="array" ref="BH521">TREND($AS521:$AT521,$AS$3:$AT$3,BH$1)</f>
        <v>0.36203370000000135</v>
      </c>
      <c r="BI521" s="20" cm="1">
        <f t="array" ref="BI521">TREND($AS521:$AT521,$AS$3:$AT$3,BI$1)</f>
        <v>0.31031460000000166</v>
      </c>
      <c r="BJ521" s="20" cm="1">
        <f t="array" ref="BJ521">TREND($AS521:$AT521,$AS$3:$AT$3,BJ$1)</f>
        <v>0.25859550000000198</v>
      </c>
      <c r="BK521" s="20" cm="1">
        <f t="array" ref="BK521">TREND($AS521:$AT521,$AS$3:$AT$3,BK$1)</f>
        <v>0.20687640000000229</v>
      </c>
      <c r="BL521" s="20" cm="1">
        <f t="array" ref="BL521">TREND($AS521:$AT521,$AS$3:$AT$3,BL$1)</f>
        <v>0.15515730000000261</v>
      </c>
      <c r="BM521" s="20" cm="1">
        <f t="array" ref="BM521">TREND($AS521:$AT521,$AS$3:$AT$3,BM$1)</f>
        <v>0.10343820000000292</v>
      </c>
    </row>
    <row r="522" spans="1:65" x14ac:dyDescent="0.35">
      <c r="A522" t="str">
        <f>IF(BYDem!B520="","\I:",BYDem!B520)</f>
        <v>EU_northwest</v>
      </c>
      <c r="B522" t="str">
        <f>BYDem!E520</f>
        <v>Trd_Hdt</v>
      </c>
      <c r="C522" t="str">
        <f t="shared" si="162"/>
        <v>Trd_Hdt</v>
      </c>
      <c r="D522" s="4">
        <f>SUMIFS(BYDem!$M$2:$M$2000,BYDem!$B$2:$B$2000,Demands!$A522,BYDem!$E$2:$E$2000,Demands!$B522)</f>
        <v>31.5</v>
      </c>
      <c r="E522" s="4">
        <f t="shared" si="163"/>
        <v>31.806124825322005</v>
      </c>
      <c r="F522" s="4">
        <f t="shared" si="164"/>
        <v>34.703221918161795</v>
      </c>
      <c r="G522" s="4">
        <f t="shared" si="165"/>
        <v>36.537651048993176</v>
      </c>
      <c r="H522" s="4">
        <f t="shared" si="166"/>
        <v>38.059619142698054</v>
      </c>
      <c r="I522" s="4">
        <f t="shared" si="167"/>
        <v>39.567479445835929</v>
      </c>
      <c r="J522" s="4">
        <f t="shared" si="168"/>
        <v>41.117680792085864</v>
      </c>
      <c r="K522" s="4">
        <f t="shared" si="169"/>
        <v>42.662994291143853</v>
      </c>
      <c r="L522" s="4">
        <f t="shared" si="170"/>
        <v>44.110295010804485</v>
      </c>
      <c r="M522" s="4">
        <f t="shared" si="171"/>
        <v>45.487206489230196</v>
      </c>
      <c r="N522" s="4">
        <f t="shared" si="172"/>
        <v>46.659594961348773</v>
      </c>
      <c r="O522" s="4">
        <f t="shared" si="173"/>
        <v>47.592074305191368</v>
      </c>
      <c r="P522" s="4">
        <f t="shared" si="174"/>
        <v>48.306867449929271</v>
      </c>
      <c r="Q522" s="4">
        <f t="shared" si="175"/>
        <v>48.835345195452319</v>
      </c>
      <c r="R522" s="4">
        <f t="shared" si="176"/>
        <v>49.213601352443469</v>
      </c>
      <c r="S522" s="4">
        <f t="shared" si="177"/>
        <v>49.472216868030948</v>
      </c>
      <c r="T522" s="4">
        <f t="shared" si="178"/>
        <v>49.632886966526037</v>
      </c>
      <c r="U522" s="4">
        <f t="shared" si="179"/>
        <v>49.715023223545884</v>
      </c>
      <c r="W522" s="5" t="str">
        <f>VLOOKUP(C522&amp;A522,Driver_elast!$A$2:$D$1161,4,FALSE)</f>
        <v>GDP</v>
      </c>
      <c r="X522" s="5">
        <v>1</v>
      </c>
      <c r="Y522" s="2">
        <f>SUMIFS('Growth rates'!D$4:D$999,'Growth rates'!$B$4:$B$999,Demands!$A522,'Growth rates'!$C$4:$C$999,$W522)</f>
        <v>1</v>
      </c>
      <c r="Z522" s="2">
        <f>SUMIFS('Growth rates'!E$4:E$999,'Growth rates'!$B$4:$B$999,Demands!$A522,'Growth rates'!$C$4:$C$999,$W522)</f>
        <v>1.0187904438068738</v>
      </c>
      <c r="AA522" s="2">
        <f>SUMIFS('Growth rates'!F$4:F$999,'Growth rates'!$B$4:$B$999,Demands!$A522,'Growth rates'!$C$4:$C$999,$W522)</f>
        <v>1.1982167824832974</v>
      </c>
      <c r="AB522" s="2">
        <f>SUMIFS('Growth rates'!G$4:G$999,'Growth rates'!$B$4:$B$999,Demands!$A522,'Growth rates'!$C$4:$C$999,$W522)</f>
        <v>1.3206827957809695</v>
      </c>
      <c r="AC522" s="2">
        <f>SUMIFS('Growth rates'!H$4:H$999,'Growth rates'!$B$4:$B$999,Demands!$A522,'Growth rates'!$C$4:$C$999,$W522)</f>
        <v>1.4270511613171655</v>
      </c>
      <c r="AD522" s="2">
        <f>SUMIFS('Growth rates'!I$4:I$999,'Growth rates'!$B$4:$B$999,Demands!$A522,'Growth rates'!$C$4:$C$999,$W522)</f>
        <v>1.5363675445053975</v>
      </c>
      <c r="AE522" s="2">
        <f>SUMIFS('Growth rates'!J$4:J$999,'Growth rates'!$B$4:$B$999,Demands!$A522,'Growth rates'!$C$4:$C$999,$W522)</f>
        <v>1.6527517080530509</v>
      </c>
      <c r="AF522" s="2">
        <f>SUMIFS('Growth rates'!K$4:K$999,'Growth rates'!$B$4:$B$999,Demands!$A522,'Growth rates'!$C$4:$C$999,$W522)</f>
        <v>1.7728521605196346</v>
      </c>
      <c r="AG522" s="2">
        <f>SUMIFS('Growth rates'!L$4:L$999,'Growth rates'!$B$4:$B$999,Demands!$A522,'Growth rates'!$C$4:$C$999,$W522)</f>
        <v>1.8891385823055631</v>
      </c>
      <c r="AH522" s="2">
        <f>SUMIFS('Growth rates'!M$4:M$999,'Growth rates'!$B$4:$B$999,Demands!$A522,'Growth rates'!$C$4:$C$999,$W522)</f>
        <v>2.0031580258114761</v>
      </c>
      <c r="AI522" s="2">
        <f>SUMIFS('Growth rates'!N$4:N$999,'Growth rates'!$B$4:$B$999,Demands!$A522,'Growth rates'!$C$4:$C$999,$W522)</f>
        <v>2.1140765331026543</v>
      </c>
      <c r="AJ522" s="2">
        <f>SUMIFS('Growth rates'!O$4:O$999,'Growth rates'!$B$4:$B$999,Demands!$A522,'Growth rates'!$C$4:$C$999,$W522)</f>
        <v>2.2161888229583924</v>
      </c>
      <c r="AK522" s="2">
        <f>SUMIFS('Growth rates'!P$4:P$999,'Growth rates'!$B$4:$B$999,Demands!$A522,'Growth rates'!$C$4:$C$999,$W522)</f>
        <v>2.3081286126879061</v>
      </c>
      <c r="AL522" s="2">
        <f>SUMIFS('Growth rates'!Q$4:Q$999,'Growth rates'!$B$4:$B$999,Demands!$A522,'Growth rates'!$C$4:$C$999,$W522)</f>
        <v>2.3895007312975554</v>
      </c>
      <c r="AM522" s="2">
        <f>SUMIFS('Growth rates'!R$4:R$999,'Growth rates'!$B$4:$B$999,Demands!$A522,'Growth rates'!$C$4:$C$999,$W522)</f>
        <v>2.461071873574205</v>
      </c>
      <c r="AN522" s="2">
        <f>SUMIFS('Growth rates'!S$4:S$999,'Growth rates'!$B$4:$B$999,Demands!$A522,'Growth rates'!$C$4:$C$999,$W522)</f>
        <v>2.5235866635843331</v>
      </c>
      <c r="AO522" s="2">
        <f>SUMIFS('Growth rates'!T$4:T$999,'Growth rates'!$B$4:$B$999,Demands!$A522,'Growth rates'!$C$4:$C$999,$W522)</f>
        <v>2.5764092543833814</v>
      </c>
      <c r="AP522" s="2">
        <f>SUMIFS('Growth rates'!U$4:U$999,'Growth rates'!$B$4:$B$999,Demands!$A522,'Growth rates'!$C$4:$C$999,$W522)</f>
        <v>2.6176284266842829</v>
      </c>
      <c r="AR522">
        <f>VLOOKUP(C522&amp;A522,Driver_elast!$A$2:$E$1161,5,FALSE)</f>
        <v>0.51719099999999996</v>
      </c>
      <c r="AS522">
        <f t="shared" si="180"/>
        <v>0.51719099999999996</v>
      </c>
      <c r="AT522">
        <f t="shared" si="181"/>
        <v>0.10343819999999999</v>
      </c>
      <c r="AV522" s="2" cm="1">
        <f t="array" ref="AV522">TREND($AR522:$AS522,$AR$3:$AS$3,AV$1)</f>
        <v>0.51719099999999996</v>
      </c>
      <c r="AW522" s="2" cm="1">
        <f t="array" ref="AW522">TREND($AR522:$AS522,$AR$3:$AS$3,AW$1)</f>
        <v>0.51719099999999996</v>
      </c>
      <c r="AX522" s="2" cm="1">
        <f t="array" ref="AX522">TREND($AR522:$AS522,$AR$3:$AS$3,AX$1)</f>
        <v>0.51719099999999996</v>
      </c>
      <c r="AY522" s="2" cm="1">
        <f t="array" ref="AY522">TREND($AR522:$AS522,$AR$3:$AS$3,AY$1)</f>
        <v>0.51719099999999996</v>
      </c>
      <c r="AZ522" s="2" cm="1">
        <f t="array" ref="AZ522">TREND($AR522:$AS522,$AR$3:$AS$3,AZ$1)</f>
        <v>0.51719099999999996</v>
      </c>
      <c r="BA522" s="2" cm="1">
        <f t="array" ref="BA522">TREND($AR522:$AS522,$AR$3:$AS$3,BA$1)</f>
        <v>0.51719099999999996</v>
      </c>
      <c r="BB522" s="2" cm="1">
        <f t="array" ref="BB522">TREND($AR522:$AS522,$AR$3:$AS$3,BB$1)</f>
        <v>0.51719099999999996</v>
      </c>
      <c r="BC522" s="2" cm="1">
        <f t="array" ref="BC522">TREND($AR522:$AS522,$AR$3:$AS$3,BC$1)</f>
        <v>0.51719099999999996</v>
      </c>
      <c r="BD522" s="2" cm="1">
        <f t="array" ref="BD522">TREND($AR522:$AS522,$AR$3:$AS$3,BD$1)</f>
        <v>0.51719099999999996</v>
      </c>
      <c r="BE522" s="2" cm="1">
        <f t="array" ref="BE522">TREND($AR522:$AS522,$AR$3:$AS$3,BE$1)</f>
        <v>0.51719099999999996</v>
      </c>
      <c r="BF522" s="20" cm="1">
        <f t="array" ref="BF522">TREND($AS522:$AT522,$AS$3:$AT$3,BF$1)</f>
        <v>0.46547190000000072</v>
      </c>
      <c r="BG522" s="20" cm="1">
        <f t="array" ref="BG522">TREND($AS522:$AT522,$AS$3:$AT$3,BG$1)</f>
        <v>0.41375280000000103</v>
      </c>
      <c r="BH522" s="20" cm="1">
        <f t="array" ref="BH522">TREND($AS522:$AT522,$AS$3:$AT$3,BH$1)</f>
        <v>0.36203370000000135</v>
      </c>
      <c r="BI522" s="20" cm="1">
        <f t="array" ref="BI522">TREND($AS522:$AT522,$AS$3:$AT$3,BI$1)</f>
        <v>0.31031460000000166</v>
      </c>
      <c r="BJ522" s="20" cm="1">
        <f t="array" ref="BJ522">TREND($AS522:$AT522,$AS$3:$AT$3,BJ$1)</f>
        <v>0.25859550000000198</v>
      </c>
      <c r="BK522" s="20" cm="1">
        <f t="array" ref="BK522">TREND($AS522:$AT522,$AS$3:$AT$3,BK$1)</f>
        <v>0.20687640000000229</v>
      </c>
      <c r="BL522" s="20" cm="1">
        <f t="array" ref="BL522">TREND($AS522:$AT522,$AS$3:$AT$3,BL$1)</f>
        <v>0.15515730000000261</v>
      </c>
      <c r="BM522" s="20" cm="1">
        <f t="array" ref="BM522">TREND($AS522:$AT522,$AS$3:$AT$3,BM$1)</f>
        <v>0.10343820000000292</v>
      </c>
    </row>
    <row r="523" spans="1:65" x14ac:dyDescent="0.35">
      <c r="A523" t="str">
        <f>IF(BYDem!B521="","\I:",BYDem!B521)</f>
        <v>EU_northwest</v>
      </c>
      <c r="B523" t="str">
        <f>BYDem!E521</f>
        <v>Trd_Lcv</v>
      </c>
      <c r="C523" t="str">
        <f t="shared" si="162"/>
        <v>Trd_Lcv</v>
      </c>
      <c r="D523" s="4">
        <f>SUMIFS(BYDem!$M$2:$M$2000,BYDem!$B$2:$B$2000,Demands!$A523,BYDem!$E$2:$E$2000,Demands!$B523)</f>
        <v>51</v>
      </c>
      <c r="E523" s="4">
        <f t="shared" si="163"/>
        <v>51.495630669568961</v>
      </c>
      <c r="F523" s="4">
        <f t="shared" si="164"/>
        <v>56.186168819880997</v>
      </c>
      <c r="G523" s="4">
        <f t="shared" si="165"/>
        <v>59.156196936465136</v>
      </c>
      <c r="H523" s="4">
        <f t="shared" si="166"/>
        <v>61.620335754844454</v>
      </c>
      <c r="I523" s="4">
        <f t="shared" si="167"/>
        <v>64.061633388496247</v>
      </c>
      <c r="J523" s="4">
        <f t="shared" si="168"/>
        <v>66.571483187186615</v>
      </c>
      <c r="K523" s="4">
        <f t="shared" si="169"/>
        <v>69.073419328518597</v>
      </c>
      <c r="L523" s="4">
        <f t="shared" si="170"/>
        <v>71.416668112731045</v>
      </c>
      <c r="M523" s="4">
        <f t="shared" si="171"/>
        <v>73.645953363515531</v>
      </c>
      <c r="N523" s="4">
        <f t="shared" si="172"/>
        <v>75.54410612789799</v>
      </c>
      <c r="O523" s="4">
        <f t="shared" si="173"/>
        <v>77.053834589357422</v>
      </c>
      <c r="P523" s="4">
        <f t="shared" si="174"/>
        <v>78.211118728456881</v>
      </c>
      <c r="Q523" s="4">
        <f t="shared" si="175"/>
        <v>79.066749364065629</v>
      </c>
      <c r="R523" s="4">
        <f t="shared" si="176"/>
        <v>79.679164094432252</v>
      </c>
      <c r="S523" s="4">
        <f t="shared" si="177"/>
        <v>80.097874929192926</v>
      </c>
      <c r="T523" s="4">
        <f t="shared" si="178"/>
        <v>80.358007469613554</v>
      </c>
      <c r="U523" s="4">
        <f t="shared" si="179"/>
        <v>80.490989980979023</v>
      </c>
      <c r="W523" s="5" t="str">
        <f>VLOOKUP(C523&amp;A523,Driver_elast!$A$2:$D$1161,4,FALSE)</f>
        <v>GDP</v>
      </c>
      <c r="X523" s="5">
        <v>1</v>
      </c>
      <c r="Y523" s="2">
        <f>SUMIFS('Growth rates'!D$4:D$999,'Growth rates'!$B$4:$B$999,Demands!$A523,'Growth rates'!$C$4:$C$999,$W523)</f>
        <v>1</v>
      </c>
      <c r="Z523" s="2">
        <f>SUMIFS('Growth rates'!E$4:E$999,'Growth rates'!$B$4:$B$999,Demands!$A523,'Growth rates'!$C$4:$C$999,$W523)</f>
        <v>1.0187904438068738</v>
      </c>
      <c r="AA523" s="2">
        <f>SUMIFS('Growth rates'!F$4:F$999,'Growth rates'!$B$4:$B$999,Demands!$A523,'Growth rates'!$C$4:$C$999,$W523)</f>
        <v>1.1982167824832974</v>
      </c>
      <c r="AB523" s="2">
        <f>SUMIFS('Growth rates'!G$4:G$999,'Growth rates'!$B$4:$B$999,Demands!$A523,'Growth rates'!$C$4:$C$999,$W523)</f>
        <v>1.3206827957809695</v>
      </c>
      <c r="AC523" s="2">
        <f>SUMIFS('Growth rates'!H$4:H$999,'Growth rates'!$B$4:$B$999,Demands!$A523,'Growth rates'!$C$4:$C$999,$W523)</f>
        <v>1.4270511613171655</v>
      </c>
      <c r="AD523" s="2">
        <f>SUMIFS('Growth rates'!I$4:I$999,'Growth rates'!$B$4:$B$999,Demands!$A523,'Growth rates'!$C$4:$C$999,$W523)</f>
        <v>1.5363675445053975</v>
      </c>
      <c r="AE523" s="2">
        <f>SUMIFS('Growth rates'!J$4:J$999,'Growth rates'!$B$4:$B$999,Demands!$A523,'Growth rates'!$C$4:$C$999,$W523)</f>
        <v>1.6527517080530509</v>
      </c>
      <c r="AF523" s="2">
        <f>SUMIFS('Growth rates'!K$4:K$999,'Growth rates'!$B$4:$B$999,Demands!$A523,'Growth rates'!$C$4:$C$999,$W523)</f>
        <v>1.7728521605196346</v>
      </c>
      <c r="AG523" s="2">
        <f>SUMIFS('Growth rates'!L$4:L$999,'Growth rates'!$B$4:$B$999,Demands!$A523,'Growth rates'!$C$4:$C$999,$W523)</f>
        <v>1.8891385823055631</v>
      </c>
      <c r="AH523" s="2">
        <f>SUMIFS('Growth rates'!M$4:M$999,'Growth rates'!$B$4:$B$999,Demands!$A523,'Growth rates'!$C$4:$C$999,$W523)</f>
        <v>2.0031580258114761</v>
      </c>
      <c r="AI523" s="2">
        <f>SUMIFS('Growth rates'!N$4:N$999,'Growth rates'!$B$4:$B$999,Demands!$A523,'Growth rates'!$C$4:$C$999,$W523)</f>
        <v>2.1140765331026543</v>
      </c>
      <c r="AJ523" s="2">
        <f>SUMIFS('Growth rates'!O$4:O$999,'Growth rates'!$B$4:$B$999,Demands!$A523,'Growth rates'!$C$4:$C$999,$W523)</f>
        <v>2.2161888229583924</v>
      </c>
      <c r="AK523" s="2">
        <f>SUMIFS('Growth rates'!P$4:P$999,'Growth rates'!$B$4:$B$999,Demands!$A523,'Growth rates'!$C$4:$C$999,$W523)</f>
        <v>2.3081286126879061</v>
      </c>
      <c r="AL523" s="2">
        <f>SUMIFS('Growth rates'!Q$4:Q$999,'Growth rates'!$B$4:$B$999,Demands!$A523,'Growth rates'!$C$4:$C$999,$W523)</f>
        <v>2.3895007312975554</v>
      </c>
      <c r="AM523" s="2">
        <f>SUMIFS('Growth rates'!R$4:R$999,'Growth rates'!$B$4:$B$999,Demands!$A523,'Growth rates'!$C$4:$C$999,$W523)</f>
        <v>2.461071873574205</v>
      </c>
      <c r="AN523" s="2">
        <f>SUMIFS('Growth rates'!S$4:S$999,'Growth rates'!$B$4:$B$999,Demands!$A523,'Growth rates'!$C$4:$C$999,$W523)</f>
        <v>2.5235866635843331</v>
      </c>
      <c r="AO523" s="2">
        <f>SUMIFS('Growth rates'!T$4:T$999,'Growth rates'!$B$4:$B$999,Demands!$A523,'Growth rates'!$C$4:$C$999,$W523)</f>
        <v>2.5764092543833814</v>
      </c>
      <c r="AP523" s="2">
        <f>SUMIFS('Growth rates'!U$4:U$999,'Growth rates'!$B$4:$B$999,Demands!$A523,'Growth rates'!$C$4:$C$999,$W523)</f>
        <v>2.6176284266842829</v>
      </c>
      <c r="AR523">
        <f>VLOOKUP(C523&amp;A523,Driver_elast!$A$2:$E$1161,5,FALSE)</f>
        <v>0.51719099999999996</v>
      </c>
      <c r="AS523">
        <f t="shared" si="180"/>
        <v>0.51719099999999996</v>
      </c>
      <c r="AT523">
        <f t="shared" si="181"/>
        <v>0.10343819999999999</v>
      </c>
      <c r="AV523" s="2" cm="1">
        <f t="array" ref="AV523">TREND($AR523:$AS523,$AR$3:$AS$3,AV$1)</f>
        <v>0.51719099999999996</v>
      </c>
      <c r="AW523" s="2" cm="1">
        <f t="array" ref="AW523">TREND($AR523:$AS523,$AR$3:$AS$3,AW$1)</f>
        <v>0.51719099999999996</v>
      </c>
      <c r="AX523" s="2" cm="1">
        <f t="array" ref="AX523">TREND($AR523:$AS523,$AR$3:$AS$3,AX$1)</f>
        <v>0.51719099999999996</v>
      </c>
      <c r="AY523" s="2" cm="1">
        <f t="array" ref="AY523">TREND($AR523:$AS523,$AR$3:$AS$3,AY$1)</f>
        <v>0.51719099999999996</v>
      </c>
      <c r="AZ523" s="2" cm="1">
        <f t="array" ref="AZ523">TREND($AR523:$AS523,$AR$3:$AS$3,AZ$1)</f>
        <v>0.51719099999999996</v>
      </c>
      <c r="BA523" s="2" cm="1">
        <f t="array" ref="BA523">TREND($AR523:$AS523,$AR$3:$AS$3,BA$1)</f>
        <v>0.51719099999999996</v>
      </c>
      <c r="BB523" s="2" cm="1">
        <f t="array" ref="BB523">TREND($AR523:$AS523,$AR$3:$AS$3,BB$1)</f>
        <v>0.51719099999999996</v>
      </c>
      <c r="BC523" s="2" cm="1">
        <f t="array" ref="BC523">TREND($AR523:$AS523,$AR$3:$AS$3,BC$1)</f>
        <v>0.51719099999999996</v>
      </c>
      <c r="BD523" s="2" cm="1">
        <f t="array" ref="BD523">TREND($AR523:$AS523,$AR$3:$AS$3,BD$1)</f>
        <v>0.51719099999999996</v>
      </c>
      <c r="BE523" s="2" cm="1">
        <f t="array" ref="BE523">TREND($AR523:$AS523,$AR$3:$AS$3,BE$1)</f>
        <v>0.51719099999999996</v>
      </c>
      <c r="BF523" s="20" cm="1">
        <f t="array" ref="BF523">TREND($AS523:$AT523,$AS$3:$AT$3,BF$1)</f>
        <v>0.46547190000000072</v>
      </c>
      <c r="BG523" s="20" cm="1">
        <f t="array" ref="BG523">TREND($AS523:$AT523,$AS$3:$AT$3,BG$1)</f>
        <v>0.41375280000000103</v>
      </c>
      <c r="BH523" s="20" cm="1">
        <f t="array" ref="BH523">TREND($AS523:$AT523,$AS$3:$AT$3,BH$1)</f>
        <v>0.36203370000000135</v>
      </c>
      <c r="BI523" s="20" cm="1">
        <f t="array" ref="BI523">TREND($AS523:$AT523,$AS$3:$AT$3,BI$1)</f>
        <v>0.31031460000000166</v>
      </c>
      <c r="BJ523" s="20" cm="1">
        <f t="array" ref="BJ523">TREND($AS523:$AT523,$AS$3:$AT$3,BJ$1)</f>
        <v>0.25859550000000198</v>
      </c>
      <c r="BK523" s="20" cm="1">
        <f t="array" ref="BK523">TREND($AS523:$AT523,$AS$3:$AT$3,BK$1)</f>
        <v>0.20687640000000229</v>
      </c>
      <c r="BL523" s="20" cm="1">
        <f t="array" ref="BL523">TREND($AS523:$AT523,$AS$3:$AT$3,BL$1)</f>
        <v>0.15515730000000261</v>
      </c>
      <c r="BM523" s="20" cm="1">
        <f t="array" ref="BM523">TREND($AS523:$AT523,$AS$3:$AT$3,BM$1)</f>
        <v>0.10343820000000292</v>
      </c>
    </row>
    <row r="524" spans="1:65" x14ac:dyDescent="0.35">
      <c r="A524" t="str">
        <f>IF(BYDem!B522="","\I:",BYDem!B522)</f>
        <v>EU_south</v>
      </c>
      <c r="B524" t="str">
        <f>BYDem!E522</f>
        <v>AGR</v>
      </c>
      <c r="C524" t="str">
        <f t="shared" si="162"/>
        <v>AGR</v>
      </c>
      <c r="D524" s="4">
        <f>SUMIFS(BYDem!$M$2:$M$2000,BYDem!$B$2:$B$2000,Demands!$A524,BYDem!$E$2:$E$2000,Demands!$B524)</f>
        <v>137.0081691252</v>
      </c>
      <c r="E524" s="4">
        <f t="shared" si="163"/>
        <v>137.0081691252</v>
      </c>
      <c r="F524" s="4">
        <f t="shared" si="164"/>
        <v>137.0081691252</v>
      </c>
      <c r="G524" s="4">
        <f t="shared" si="165"/>
        <v>137.0081691252</v>
      </c>
      <c r="H524" s="4">
        <f t="shared" si="166"/>
        <v>137.0081691252</v>
      </c>
      <c r="I524" s="4">
        <f t="shared" si="167"/>
        <v>137.0081691252</v>
      </c>
      <c r="J524" s="4">
        <f t="shared" si="168"/>
        <v>137.0081691252</v>
      </c>
      <c r="K524" s="4">
        <f t="shared" si="169"/>
        <v>137.0081691252</v>
      </c>
      <c r="L524" s="4">
        <f t="shared" si="170"/>
        <v>137.0081691252</v>
      </c>
      <c r="M524" s="4">
        <f t="shared" si="171"/>
        <v>137.0081691252</v>
      </c>
      <c r="N524" s="4">
        <f t="shared" si="172"/>
        <v>137.0081691252</v>
      </c>
      <c r="O524" s="4">
        <f t="shared" si="173"/>
        <v>137.0081691252</v>
      </c>
      <c r="P524" s="4">
        <f t="shared" si="174"/>
        <v>137.0081691252</v>
      </c>
      <c r="Q524" s="4">
        <f t="shared" si="175"/>
        <v>137.0081691252</v>
      </c>
      <c r="R524" s="4">
        <f t="shared" si="176"/>
        <v>137.0081691252</v>
      </c>
      <c r="S524" s="4">
        <f t="shared" si="177"/>
        <v>137.0081691252</v>
      </c>
      <c r="T524" s="4">
        <f t="shared" si="178"/>
        <v>137.0081691252</v>
      </c>
      <c r="U524" s="4">
        <f t="shared" si="179"/>
        <v>137.0081691252</v>
      </c>
      <c r="W524" s="5" t="str">
        <f>VLOOKUP(C524&amp;A524,Driver_elast!$A$2:$D$1161,4,FALSE)</f>
        <v>POP</v>
      </c>
      <c r="X524" s="5">
        <v>1</v>
      </c>
      <c r="Y524" s="2">
        <f>SUMIFS('Growth rates'!D$4:D$999,'Growth rates'!$B$4:$B$999,Demands!$A524,'Growth rates'!$C$4:$C$999,$W524)</f>
        <v>1</v>
      </c>
      <c r="Z524" s="2">
        <f>SUMIFS('Growth rates'!E$4:E$999,'Growth rates'!$B$4:$B$999,Demands!$A524,'Growth rates'!$C$4:$C$999,$W524)</f>
        <v>0.99769648924347476</v>
      </c>
      <c r="AA524" s="2">
        <f>SUMIFS('Growth rates'!F$4:F$999,'Growth rates'!$B$4:$B$999,Demands!$A524,'Growth rates'!$C$4:$C$999,$W524)</f>
        <v>0.98617931813216009</v>
      </c>
      <c r="AB524" s="2">
        <f>SUMIFS('Growth rates'!G$4:G$999,'Growth rates'!$B$4:$B$999,Demands!$A524,'Growth rates'!$C$4:$C$999,$W524)</f>
        <v>0.97417443382091429</v>
      </c>
      <c r="AC524" s="2">
        <f>SUMIFS('Growth rates'!H$4:H$999,'Growth rates'!$B$4:$B$999,Demands!$A524,'Growth rates'!$C$4:$C$999,$W524)</f>
        <v>0.96354498112217957</v>
      </c>
      <c r="AD524" s="2">
        <f>SUMIFS('Growth rates'!I$4:I$999,'Growth rates'!$B$4:$B$999,Demands!$A524,'Growth rates'!$C$4:$C$999,$W524)</f>
        <v>0.95436656673626075</v>
      </c>
      <c r="AE524" s="2">
        <f>SUMIFS('Growth rates'!J$4:J$999,'Growth rates'!$B$4:$B$999,Demands!$A524,'Growth rates'!$C$4:$C$999,$W524)</f>
        <v>0.94592408612832568</v>
      </c>
      <c r="AF524" s="2">
        <f>SUMIFS('Growth rates'!K$4:K$999,'Growth rates'!$B$4:$B$999,Demands!$A524,'Growth rates'!$C$4:$C$999,$W524)</f>
        <v>0.93767050788570427</v>
      </c>
      <c r="AG524" s="2">
        <f>SUMIFS('Growth rates'!L$4:L$999,'Growth rates'!$B$4:$B$999,Demands!$A524,'Growth rates'!$C$4:$C$999,$W524)</f>
        <v>0.92615119187395922</v>
      </c>
      <c r="AH524" s="2">
        <f>SUMIFS('Growth rates'!M$4:M$999,'Growth rates'!$B$4:$B$999,Demands!$A524,'Growth rates'!$C$4:$C$999,$W524)</f>
        <v>0.9118202289042453</v>
      </c>
      <c r="AI524" s="2">
        <f>SUMIFS('Growth rates'!N$4:N$999,'Growth rates'!$B$4:$B$999,Demands!$A524,'Growth rates'!$C$4:$C$999,$W524)</f>
        <v>0.89540215580462168</v>
      </c>
      <c r="AJ524" s="2">
        <f>SUMIFS('Growth rates'!O$4:O$999,'Growth rates'!$B$4:$B$999,Demands!$A524,'Growth rates'!$C$4:$C$999,$W524)</f>
        <v>0.87935761011317426</v>
      </c>
      <c r="AK524" s="2">
        <f>SUMIFS('Growth rates'!P$4:P$999,'Growth rates'!$B$4:$B$999,Demands!$A524,'Growth rates'!$C$4:$C$999,$W524)</f>
        <v>0.86534931808894322</v>
      </c>
      <c r="AL524" s="2">
        <f>SUMIFS('Growth rates'!Q$4:Q$999,'Growth rates'!$B$4:$B$999,Demands!$A524,'Growth rates'!$C$4:$C$999,$W524)</f>
        <v>0.85361189745405464</v>
      </c>
      <c r="AM524" s="2">
        <f>SUMIFS('Growth rates'!R$4:R$999,'Growth rates'!$B$4:$B$999,Demands!$A524,'Growth rates'!$C$4:$C$999,$W524)</f>
        <v>0.84290029243450459</v>
      </c>
      <c r="AN524" s="2">
        <f>SUMIFS('Growth rates'!S$4:S$999,'Growth rates'!$B$4:$B$999,Demands!$A524,'Growth rates'!$C$4:$C$999,$W524)</f>
        <v>0.83149695910588994</v>
      </c>
      <c r="AO524" s="2">
        <f>SUMIFS('Growth rates'!T$4:T$999,'Growth rates'!$B$4:$B$999,Demands!$A524,'Growth rates'!$C$4:$C$999,$W524)</f>
        <v>0.81832430198766648</v>
      </c>
      <c r="AP524" s="2">
        <f>SUMIFS('Growth rates'!U$4:U$999,'Growth rates'!$B$4:$B$999,Demands!$A524,'Growth rates'!$C$4:$C$999,$W524)</f>
        <v>0.80293498802220076</v>
      </c>
      <c r="AR524">
        <f>VLOOKUP(C524&amp;A524,Driver_elast!$A$2:$E$1161,5,FALSE)</f>
        <v>0</v>
      </c>
      <c r="AS524">
        <f t="shared" si="180"/>
        <v>0</v>
      </c>
      <c r="AT524">
        <f t="shared" si="181"/>
        <v>0</v>
      </c>
      <c r="AV524" s="2" cm="1">
        <f t="array" ref="AV524">TREND($AR524:$AS524,$AR$3:$AS$3,AV$1)</f>
        <v>0</v>
      </c>
      <c r="AW524" s="2" cm="1">
        <f t="array" ref="AW524">TREND($AR524:$AS524,$AR$3:$AS$3,AW$1)</f>
        <v>0</v>
      </c>
      <c r="AX524" s="2" cm="1">
        <f t="array" ref="AX524">TREND($AR524:$AS524,$AR$3:$AS$3,AX$1)</f>
        <v>0</v>
      </c>
      <c r="AY524" s="2" cm="1">
        <f t="array" ref="AY524">TREND($AR524:$AS524,$AR$3:$AS$3,AY$1)</f>
        <v>0</v>
      </c>
      <c r="AZ524" s="2" cm="1">
        <f t="array" ref="AZ524">TREND($AR524:$AS524,$AR$3:$AS$3,AZ$1)</f>
        <v>0</v>
      </c>
      <c r="BA524" s="2" cm="1">
        <f t="array" ref="BA524">TREND($AR524:$AS524,$AR$3:$AS$3,BA$1)</f>
        <v>0</v>
      </c>
      <c r="BB524" s="2" cm="1">
        <f t="array" ref="BB524">TREND($AR524:$AS524,$AR$3:$AS$3,BB$1)</f>
        <v>0</v>
      </c>
      <c r="BC524" s="2" cm="1">
        <f t="array" ref="BC524">TREND($AR524:$AS524,$AR$3:$AS$3,BC$1)</f>
        <v>0</v>
      </c>
      <c r="BD524" s="2" cm="1">
        <f t="array" ref="BD524">TREND($AR524:$AS524,$AR$3:$AS$3,BD$1)</f>
        <v>0</v>
      </c>
      <c r="BE524" s="2" cm="1">
        <f t="array" ref="BE524">TREND($AR524:$AS524,$AR$3:$AS$3,BE$1)</f>
        <v>0</v>
      </c>
      <c r="BF524" s="20" cm="1">
        <f t="array" ref="BF524">TREND($AS524:$AT524,$AS$3:$AT$3,BF$1)</f>
        <v>0</v>
      </c>
      <c r="BG524" s="20" cm="1">
        <f t="array" ref="BG524">TREND($AS524:$AT524,$AS$3:$AT$3,BG$1)</f>
        <v>0</v>
      </c>
      <c r="BH524" s="20" cm="1">
        <f t="array" ref="BH524">TREND($AS524:$AT524,$AS$3:$AT$3,BH$1)</f>
        <v>0</v>
      </c>
      <c r="BI524" s="20" cm="1">
        <f t="array" ref="BI524">TREND($AS524:$AT524,$AS$3:$AT$3,BI$1)</f>
        <v>0</v>
      </c>
      <c r="BJ524" s="20" cm="1">
        <f t="array" ref="BJ524">TREND($AS524:$AT524,$AS$3:$AT$3,BJ$1)</f>
        <v>0</v>
      </c>
      <c r="BK524" s="20" cm="1">
        <f t="array" ref="BK524">TREND($AS524:$AT524,$AS$3:$AT$3,BK$1)</f>
        <v>0</v>
      </c>
      <c r="BL524" s="20" cm="1">
        <f t="array" ref="BL524">TREND($AS524:$AT524,$AS$3:$AT$3,BL$1)</f>
        <v>0</v>
      </c>
      <c r="BM524" s="20" cm="1">
        <f t="array" ref="BM524">TREND($AS524:$AT524,$AS$3:$AT$3,BM$1)</f>
        <v>0</v>
      </c>
    </row>
    <row r="525" spans="1:65" x14ac:dyDescent="0.35">
      <c r="A525" t="str">
        <f>IF(BYDem!B523="","\I:",BYDem!B523)</f>
        <v>EU_south</v>
      </c>
      <c r="B525" t="str">
        <f>BYDem!E523</f>
        <v>CCK</v>
      </c>
      <c r="C525" t="str">
        <f t="shared" si="162"/>
        <v>CCK</v>
      </c>
      <c r="D525" s="4">
        <f>SUMIFS(BYDem!$M$2:$M$2000,BYDem!$B$2:$B$2000,Demands!$A525,BYDem!$E$2:$E$2000,Demands!$B525)</f>
        <v>50.927309385476399</v>
      </c>
      <c r="E525" s="4">
        <f t="shared" si="163"/>
        <v>50.554162609910399</v>
      </c>
      <c r="F525" s="4">
        <f t="shared" si="164"/>
        <v>56.911134194611719</v>
      </c>
      <c r="G525" s="4">
        <f t="shared" si="165"/>
        <v>59.389770006051016</v>
      </c>
      <c r="H525" s="4">
        <f t="shared" si="166"/>
        <v>62.242368790531813</v>
      </c>
      <c r="I525" s="4">
        <f t="shared" si="167"/>
        <v>65.111842360682431</v>
      </c>
      <c r="J525" s="4">
        <f t="shared" si="168"/>
        <v>67.933321713956133</v>
      </c>
      <c r="K525" s="4">
        <f t="shared" si="169"/>
        <v>70.591840082768528</v>
      </c>
      <c r="L525" s="4">
        <f t="shared" si="170"/>
        <v>73.064038472742794</v>
      </c>
      <c r="M525" s="4">
        <f t="shared" si="171"/>
        <v>75.31661681288071</v>
      </c>
      <c r="N525" s="4">
        <f t="shared" si="172"/>
        <v>77.153045418341804</v>
      </c>
      <c r="O525" s="4">
        <f t="shared" si="173"/>
        <v>78.558237458507151</v>
      </c>
      <c r="P525" s="4">
        <f t="shared" si="174"/>
        <v>79.608447201777054</v>
      </c>
      <c r="Q525" s="4">
        <f t="shared" si="175"/>
        <v>80.395255394069991</v>
      </c>
      <c r="R525" s="4">
        <f t="shared" si="176"/>
        <v>80.970456622749396</v>
      </c>
      <c r="S525" s="4">
        <f t="shared" si="177"/>
        <v>81.355575999727236</v>
      </c>
      <c r="T525" s="4">
        <f t="shared" si="178"/>
        <v>81.573394401758122</v>
      </c>
      <c r="U525" s="4">
        <f t="shared" si="179"/>
        <v>81.656334879164575</v>
      </c>
      <c r="W525" s="5" t="str">
        <f>VLOOKUP(C525&amp;A525,Driver_elast!$A$2:$D$1161,4,FALSE)</f>
        <v>GDPSER</v>
      </c>
      <c r="X525" s="5">
        <v>1</v>
      </c>
      <c r="Y525" s="2">
        <f>SUMIFS('Growth rates'!D$4:D$999,'Growth rates'!$B$4:$B$999,Demands!$A525,'Growth rates'!$C$4:$C$999,$W525)</f>
        <v>1</v>
      </c>
      <c r="Z525" s="2">
        <f>SUMIFS('Growth rates'!E$4:E$999,'Growth rates'!$B$4:$B$999,Demands!$A525,'Growth rates'!$C$4:$C$999,$W525)</f>
        <v>0.99075636972852388</v>
      </c>
      <c r="AA525" s="2">
        <f>SUMIFS('Growth rates'!F$4:F$999,'Growth rates'!$B$4:$B$999,Demands!$A525,'Growth rates'!$C$4:$C$999,$W525)</f>
        <v>1.1479278803213668</v>
      </c>
      <c r="AB525" s="2">
        <f>SUMIFS('Growth rates'!G$4:G$999,'Growth rates'!$B$4:$B$999,Demands!$A525,'Growth rates'!$C$4:$C$999,$W525)</f>
        <v>1.2110009093568423</v>
      </c>
      <c r="AC525" s="2">
        <f>SUMIFS('Growth rates'!H$4:H$999,'Growth rates'!$B$4:$B$999,Demands!$A525,'Growth rates'!$C$4:$C$999,$W525)</f>
        <v>1.2843825003670197</v>
      </c>
      <c r="AD525" s="2">
        <f>SUMIFS('Growth rates'!I$4:I$999,'Growth rates'!$B$4:$B$999,Demands!$A525,'Growth rates'!$C$4:$C$999,$W525)</f>
        <v>1.3590831022619214</v>
      </c>
      <c r="AE525" s="2">
        <f>SUMIFS('Growth rates'!J$4:J$999,'Growth rates'!$B$4:$B$999,Demands!$A525,'Growth rates'!$C$4:$C$999,$W525)</f>
        <v>1.4333809973987426</v>
      </c>
      <c r="AF525" s="2">
        <f>SUMIFS('Growth rates'!K$4:K$999,'Growth rates'!$B$4:$B$999,Demands!$A525,'Growth rates'!$C$4:$C$999,$W525)</f>
        <v>1.5041482055161184</v>
      </c>
      <c r="AG525" s="2">
        <f>SUMIFS('Growth rates'!L$4:L$999,'Growth rates'!$B$4:$B$999,Demands!$A525,'Growth rates'!$C$4:$C$999,$W525)</f>
        <v>1.5706040301671027</v>
      </c>
      <c r="AH525" s="2">
        <f>SUMIFS('Growth rates'!M$4:M$999,'Growth rates'!$B$4:$B$999,Demands!$A525,'Growth rates'!$C$4:$C$999,$W525)</f>
        <v>1.6316921196597511</v>
      </c>
      <c r="AI525" s="2">
        <f>SUMIFS('Growth rates'!N$4:N$999,'Growth rates'!$B$4:$B$999,Demands!$A525,'Growth rates'!$C$4:$C$999,$W525)</f>
        <v>1.6874610811306034</v>
      </c>
      <c r="AJ525" s="2">
        <f>SUMIFS('Growth rates'!O$4:O$999,'Growth rates'!$B$4:$B$999,Demands!$A525,'Growth rates'!$C$4:$C$999,$W525)</f>
        <v>1.7359273950381038</v>
      </c>
      <c r="AK525" s="2">
        <f>SUMIFS('Growth rates'!P$4:P$999,'Growth rates'!$B$4:$B$999,Demands!$A525,'Growth rates'!$C$4:$C$999,$W525)</f>
        <v>1.7777519601543696</v>
      </c>
      <c r="AL525" s="2">
        <f>SUMIFS('Growth rates'!Q$4:Q$999,'Growth rates'!$B$4:$B$999,Demands!$A525,'Growth rates'!$C$4:$C$999,$W525)</f>
        <v>1.8146959027715417</v>
      </c>
      <c r="AM525" s="2">
        <f>SUMIFS('Growth rates'!R$4:R$999,'Growth rates'!$B$4:$B$999,Demands!$A525,'Growth rates'!$C$4:$C$999,$W525)</f>
        <v>1.847455371132648</v>
      </c>
      <c r="AN525" s="2">
        <f>SUMIFS('Growth rates'!S$4:S$999,'Growth rates'!$B$4:$B$999,Demands!$A525,'Growth rates'!$C$4:$C$999,$W525)</f>
        <v>1.8751691885545116</v>
      </c>
      <c r="AO525" s="2">
        <f>SUMIFS('Growth rates'!T$4:T$999,'Growth rates'!$B$4:$B$999,Demands!$A525,'Growth rates'!$C$4:$C$999,$W525)</f>
        <v>1.8962817074853511</v>
      </c>
      <c r="AP525" s="2">
        <f>SUMIFS('Growth rates'!U$4:U$999,'Growth rates'!$B$4:$B$999,Demands!$A525,'Growth rates'!$C$4:$C$999,$W525)</f>
        <v>1.9084436924277113</v>
      </c>
      <c r="AR525">
        <f>VLOOKUP(C525&amp;A525,Driver_elast!$A$2:$E$1161,5,FALSE)</f>
        <v>0.792659</v>
      </c>
      <c r="AS525">
        <f t="shared" si="180"/>
        <v>0.792659</v>
      </c>
      <c r="AT525">
        <f t="shared" si="181"/>
        <v>0.1585318</v>
      </c>
      <c r="AV525" s="2" cm="1">
        <f t="array" ref="AV525">TREND($AR525:$AS525,$AR$3:$AS$3,AV$1)</f>
        <v>0.792659</v>
      </c>
      <c r="AW525" s="2" cm="1">
        <f t="array" ref="AW525">TREND($AR525:$AS525,$AR$3:$AS$3,AW$1)</f>
        <v>0.792659</v>
      </c>
      <c r="AX525" s="2" cm="1">
        <f t="array" ref="AX525">TREND($AR525:$AS525,$AR$3:$AS$3,AX$1)</f>
        <v>0.792659</v>
      </c>
      <c r="AY525" s="2" cm="1">
        <f t="array" ref="AY525">TREND($AR525:$AS525,$AR$3:$AS$3,AY$1)</f>
        <v>0.792659</v>
      </c>
      <c r="AZ525" s="2" cm="1">
        <f t="array" ref="AZ525">TREND($AR525:$AS525,$AR$3:$AS$3,AZ$1)</f>
        <v>0.792659</v>
      </c>
      <c r="BA525" s="2" cm="1">
        <f t="array" ref="BA525">TREND($AR525:$AS525,$AR$3:$AS$3,BA$1)</f>
        <v>0.792659</v>
      </c>
      <c r="BB525" s="2" cm="1">
        <f t="array" ref="BB525">TREND($AR525:$AS525,$AR$3:$AS$3,BB$1)</f>
        <v>0.792659</v>
      </c>
      <c r="BC525" s="2" cm="1">
        <f t="array" ref="BC525">TREND($AR525:$AS525,$AR$3:$AS$3,BC$1)</f>
        <v>0.792659</v>
      </c>
      <c r="BD525" s="2" cm="1">
        <f t="array" ref="BD525">TREND($AR525:$AS525,$AR$3:$AS$3,BD$1)</f>
        <v>0.792659</v>
      </c>
      <c r="BE525" s="2" cm="1">
        <f t="array" ref="BE525">TREND($AR525:$AS525,$AR$3:$AS$3,BE$1)</f>
        <v>0.792659</v>
      </c>
      <c r="BF525" s="20" cm="1">
        <f t="array" ref="BF525">TREND($AS525:$AT525,$AS$3:$AT$3,BF$1)</f>
        <v>0.71339309999999756</v>
      </c>
      <c r="BG525" s="20" cm="1">
        <f t="array" ref="BG525">TREND($AS525:$AT525,$AS$3:$AT$3,BG$1)</f>
        <v>0.63412720000000178</v>
      </c>
      <c r="BH525" s="20" cm="1">
        <f t="array" ref="BH525">TREND($AS525:$AT525,$AS$3:$AT$3,BH$1)</f>
        <v>0.55486129999999889</v>
      </c>
      <c r="BI525" s="20" cm="1">
        <f t="array" ref="BI525">TREND($AS525:$AT525,$AS$3:$AT$3,BI$1)</f>
        <v>0.47559540000000311</v>
      </c>
      <c r="BJ525" s="20" cm="1">
        <f t="array" ref="BJ525">TREND($AS525:$AT525,$AS$3:$AT$3,BJ$1)</f>
        <v>0.39632950000000022</v>
      </c>
      <c r="BK525" s="20" cm="1">
        <f t="array" ref="BK525">TREND($AS525:$AT525,$AS$3:$AT$3,BK$1)</f>
        <v>0.31706359999999734</v>
      </c>
      <c r="BL525" s="20" cm="1">
        <f t="array" ref="BL525">TREND($AS525:$AT525,$AS$3:$AT$3,BL$1)</f>
        <v>0.23779770000000156</v>
      </c>
      <c r="BM525" s="20" cm="1">
        <f t="array" ref="BM525">TREND($AS525:$AT525,$AS$3:$AT$3,BM$1)</f>
        <v>0.15853179999999867</v>
      </c>
    </row>
    <row r="526" spans="1:65" x14ac:dyDescent="0.35">
      <c r="A526" t="str">
        <f>IF(BYDem!B524="","\I:",BYDem!B524)</f>
        <v>EU_south</v>
      </c>
      <c r="B526" t="str">
        <f>BYDem!E524</f>
        <v>CHW</v>
      </c>
      <c r="C526" t="str">
        <f t="shared" si="162"/>
        <v>CHW</v>
      </c>
      <c r="D526" s="4">
        <f>SUMIFS(BYDem!$M$2:$M$2000,BYDem!$B$2:$B$2000,Demands!$A526,BYDem!$E$2:$E$2000,Demands!$B526)</f>
        <v>83.468947013950697</v>
      </c>
      <c r="E526" s="4">
        <f t="shared" si="163"/>
        <v>82.857366138896111</v>
      </c>
      <c r="F526" s="4">
        <f t="shared" si="164"/>
        <v>93.276328592937432</v>
      </c>
      <c r="G526" s="4">
        <f t="shared" si="165"/>
        <v>97.338768248760061</v>
      </c>
      <c r="H526" s="4">
        <f t="shared" si="166"/>
        <v>102.01412651266612</v>
      </c>
      <c r="I526" s="4">
        <f t="shared" si="167"/>
        <v>106.71714224773926</v>
      </c>
      <c r="J526" s="4">
        <f t="shared" si="168"/>
        <v>111.34149632183296</v>
      </c>
      <c r="K526" s="4">
        <f t="shared" si="169"/>
        <v>115.69876026410004</v>
      </c>
      <c r="L526" s="4">
        <f t="shared" si="170"/>
        <v>119.75064910155714</v>
      </c>
      <c r="M526" s="4">
        <f t="shared" si="171"/>
        <v>123.44258461487064</v>
      </c>
      <c r="N526" s="4">
        <f t="shared" si="172"/>
        <v>126.45245817414117</v>
      </c>
      <c r="O526" s="4">
        <f t="shared" si="173"/>
        <v>128.75554273447406</v>
      </c>
      <c r="P526" s="4">
        <f t="shared" si="174"/>
        <v>130.47681767462493</v>
      </c>
      <c r="Q526" s="4">
        <f t="shared" si="175"/>
        <v>131.76638219521533</v>
      </c>
      <c r="R526" s="4">
        <f t="shared" si="176"/>
        <v>132.70912669631582</v>
      </c>
      <c r="S526" s="4">
        <f t="shared" si="177"/>
        <v>133.34033045042926</v>
      </c>
      <c r="T526" s="4">
        <f t="shared" si="178"/>
        <v>133.69733090612121</v>
      </c>
      <c r="U526" s="4">
        <f t="shared" si="179"/>
        <v>133.83326886156178</v>
      </c>
      <c r="W526" s="5" t="str">
        <f>VLOOKUP(C526&amp;A526,Driver_elast!$A$2:$D$1161,4,FALSE)</f>
        <v>GDPSER</v>
      </c>
      <c r="X526" s="5">
        <v>1</v>
      </c>
      <c r="Y526" s="2">
        <f>SUMIFS('Growth rates'!D$4:D$999,'Growth rates'!$B$4:$B$999,Demands!$A526,'Growth rates'!$C$4:$C$999,$W526)</f>
        <v>1</v>
      </c>
      <c r="Z526" s="2">
        <f>SUMIFS('Growth rates'!E$4:E$999,'Growth rates'!$B$4:$B$999,Demands!$A526,'Growth rates'!$C$4:$C$999,$W526)</f>
        <v>0.99075636972852388</v>
      </c>
      <c r="AA526" s="2">
        <f>SUMIFS('Growth rates'!F$4:F$999,'Growth rates'!$B$4:$B$999,Demands!$A526,'Growth rates'!$C$4:$C$999,$W526)</f>
        <v>1.1479278803213668</v>
      </c>
      <c r="AB526" s="2">
        <f>SUMIFS('Growth rates'!G$4:G$999,'Growth rates'!$B$4:$B$999,Demands!$A526,'Growth rates'!$C$4:$C$999,$W526)</f>
        <v>1.2110009093568423</v>
      </c>
      <c r="AC526" s="2">
        <f>SUMIFS('Growth rates'!H$4:H$999,'Growth rates'!$B$4:$B$999,Demands!$A526,'Growth rates'!$C$4:$C$999,$W526)</f>
        <v>1.2843825003670197</v>
      </c>
      <c r="AD526" s="2">
        <f>SUMIFS('Growth rates'!I$4:I$999,'Growth rates'!$B$4:$B$999,Demands!$A526,'Growth rates'!$C$4:$C$999,$W526)</f>
        <v>1.3590831022619214</v>
      </c>
      <c r="AE526" s="2">
        <f>SUMIFS('Growth rates'!J$4:J$999,'Growth rates'!$B$4:$B$999,Demands!$A526,'Growth rates'!$C$4:$C$999,$W526)</f>
        <v>1.4333809973987426</v>
      </c>
      <c r="AF526" s="2">
        <f>SUMIFS('Growth rates'!K$4:K$999,'Growth rates'!$B$4:$B$999,Demands!$A526,'Growth rates'!$C$4:$C$999,$W526)</f>
        <v>1.5041482055161184</v>
      </c>
      <c r="AG526" s="2">
        <f>SUMIFS('Growth rates'!L$4:L$999,'Growth rates'!$B$4:$B$999,Demands!$A526,'Growth rates'!$C$4:$C$999,$W526)</f>
        <v>1.5706040301671027</v>
      </c>
      <c r="AH526" s="2">
        <f>SUMIFS('Growth rates'!M$4:M$999,'Growth rates'!$B$4:$B$999,Demands!$A526,'Growth rates'!$C$4:$C$999,$W526)</f>
        <v>1.6316921196597511</v>
      </c>
      <c r="AI526" s="2">
        <f>SUMIFS('Growth rates'!N$4:N$999,'Growth rates'!$B$4:$B$999,Demands!$A526,'Growth rates'!$C$4:$C$999,$W526)</f>
        <v>1.6874610811306034</v>
      </c>
      <c r="AJ526" s="2">
        <f>SUMIFS('Growth rates'!O$4:O$999,'Growth rates'!$B$4:$B$999,Demands!$A526,'Growth rates'!$C$4:$C$999,$W526)</f>
        <v>1.7359273950381038</v>
      </c>
      <c r="AK526" s="2">
        <f>SUMIFS('Growth rates'!P$4:P$999,'Growth rates'!$B$4:$B$999,Demands!$A526,'Growth rates'!$C$4:$C$999,$W526)</f>
        <v>1.7777519601543696</v>
      </c>
      <c r="AL526" s="2">
        <f>SUMIFS('Growth rates'!Q$4:Q$999,'Growth rates'!$B$4:$B$999,Demands!$A526,'Growth rates'!$C$4:$C$999,$W526)</f>
        <v>1.8146959027715417</v>
      </c>
      <c r="AM526" s="2">
        <f>SUMIFS('Growth rates'!R$4:R$999,'Growth rates'!$B$4:$B$999,Demands!$A526,'Growth rates'!$C$4:$C$999,$W526)</f>
        <v>1.847455371132648</v>
      </c>
      <c r="AN526" s="2">
        <f>SUMIFS('Growth rates'!S$4:S$999,'Growth rates'!$B$4:$B$999,Demands!$A526,'Growth rates'!$C$4:$C$999,$W526)</f>
        <v>1.8751691885545116</v>
      </c>
      <c r="AO526" s="2">
        <f>SUMIFS('Growth rates'!T$4:T$999,'Growth rates'!$B$4:$B$999,Demands!$A526,'Growth rates'!$C$4:$C$999,$W526)</f>
        <v>1.8962817074853511</v>
      </c>
      <c r="AP526" s="2">
        <f>SUMIFS('Growth rates'!U$4:U$999,'Growth rates'!$B$4:$B$999,Demands!$A526,'Growth rates'!$C$4:$C$999,$W526)</f>
        <v>1.9084436924277113</v>
      </c>
      <c r="AR526">
        <f>VLOOKUP(C526&amp;A526,Driver_elast!$A$2:$E$1161,5,FALSE)</f>
        <v>0.792659</v>
      </c>
      <c r="AS526">
        <f t="shared" si="180"/>
        <v>0.792659</v>
      </c>
      <c r="AT526">
        <f t="shared" si="181"/>
        <v>0.1585318</v>
      </c>
      <c r="AV526" s="2" cm="1">
        <f t="array" ref="AV526">TREND($AR526:$AS526,$AR$3:$AS$3,AV$1)</f>
        <v>0.792659</v>
      </c>
      <c r="AW526" s="2" cm="1">
        <f t="array" ref="AW526">TREND($AR526:$AS526,$AR$3:$AS$3,AW$1)</f>
        <v>0.792659</v>
      </c>
      <c r="AX526" s="2" cm="1">
        <f t="array" ref="AX526">TREND($AR526:$AS526,$AR$3:$AS$3,AX$1)</f>
        <v>0.792659</v>
      </c>
      <c r="AY526" s="2" cm="1">
        <f t="array" ref="AY526">TREND($AR526:$AS526,$AR$3:$AS$3,AY$1)</f>
        <v>0.792659</v>
      </c>
      <c r="AZ526" s="2" cm="1">
        <f t="array" ref="AZ526">TREND($AR526:$AS526,$AR$3:$AS$3,AZ$1)</f>
        <v>0.792659</v>
      </c>
      <c r="BA526" s="2" cm="1">
        <f t="array" ref="BA526">TREND($AR526:$AS526,$AR$3:$AS$3,BA$1)</f>
        <v>0.792659</v>
      </c>
      <c r="BB526" s="2" cm="1">
        <f t="array" ref="BB526">TREND($AR526:$AS526,$AR$3:$AS$3,BB$1)</f>
        <v>0.792659</v>
      </c>
      <c r="BC526" s="2" cm="1">
        <f t="array" ref="BC526">TREND($AR526:$AS526,$AR$3:$AS$3,BC$1)</f>
        <v>0.792659</v>
      </c>
      <c r="BD526" s="2" cm="1">
        <f t="array" ref="BD526">TREND($AR526:$AS526,$AR$3:$AS$3,BD$1)</f>
        <v>0.792659</v>
      </c>
      <c r="BE526" s="2" cm="1">
        <f t="array" ref="BE526">TREND($AR526:$AS526,$AR$3:$AS$3,BE$1)</f>
        <v>0.792659</v>
      </c>
      <c r="BF526" s="20" cm="1">
        <f t="array" ref="BF526">TREND($AS526:$AT526,$AS$3:$AT$3,BF$1)</f>
        <v>0.71339309999999756</v>
      </c>
      <c r="BG526" s="20" cm="1">
        <f t="array" ref="BG526">TREND($AS526:$AT526,$AS$3:$AT$3,BG$1)</f>
        <v>0.63412720000000178</v>
      </c>
      <c r="BH526" s="20" cm="1">
        <f t="array" ref="BH526">TREND($AS526:$AT526,$AS$3:$AT$3,BH$1)</f>
        <v>0.55486129999999889</v>
      </c>
      <c r="BI526" s="20" cm="1">
        <f t="array" ref="BI526">TREND($AS526:$AT526,$AS$3:$AT$3,BI$1)</f>
        <v>0.47559540000000311</v>
      </c>
      <c r="BJ526" s="20" cm="1">
        <f t="array" ref="BJ526">TREND($AS526:$AT526,$AS$3:$AT$3,BJ$1)</f>
        <v>0.39632950000000022</v>
      </c>
      <c r="BK526" s="20" cm="1">
        <f t="array" ref="BK526">TREND($AS526:$AT526,$AS$3:$AT$3,BK$1)</f>
        <v>0.31706359999999734</v>
      </c>
      <c r="BL526" s="20" cm="1">
        <f t="array" ref="BL526">TREND($AS526:$AT526,$AS$3:$AT$3,BL$1)</f>
        <v>0.23779770000000156</v>
      </c>
      <c r="BM526" s="20" cm="1">
        <f t="array" ref="BM526">TREND($AS526:$AT526,$AS$3:$AT$3,BM$1)</f>
        <v>0.15853179999999867</v>
      </c>
    </row>
    <row r="527" spans="1:65" x14ac:dyDescent="0.35">
      <c r="A527" t="str">
        <f>IF(BYDem!B525="","\I:",BYDem!B525)</f>
        <v>EU_south</v>
      </c>
      <c r="B527" t="str">
        <f>BYDem!E525</f>
        <v>CLA</v>
      </c>
      <c r="C527" t="str">
        <f t="shared" si="162"/>
        <v>CLA</v>
      </c>
      <c r="D527" s="4">
        <f>SUMIFS(BYDem!$M$2:$M$2000,BYDem!$B$2:$B$2000,Demands!$A527,BYDem!$E$2:$E$2000,Demands!$B527)</f>
        <v>269.060151133624</v>
      </c>
      <c r="E527" s="4">
        <f t="shared" si="163"/>
        <v>266.46984059495816</v>
      </c>
      <c r="F527" s="4">
        <f t="shared" si="164"/>
        <v>310.27712068174031</v>
      </c>
      <c r="G527" s="4">
        <f t="shared" si="165"/>
        <v>327.85597697136859</v>
      </c>
      <c r="H527" s="4">
        <f t="shared" si="166"/>
        <v>348.23798889877526</v>
      </c>
      <c r="I527" s="4">
        <f t="shared" si="167"/>
        <v>368.91203914327116</v>
      </c>
      <c r="J527" s="4">
        <f t="shared" si="168"/>
        <v>389.39346636072503</v>
      </c>
      <c r="K527" s="4">
        <f t="shared" si="169"/>
        <v>408.81760767312176</v>
      </c>
      <c r="L527" s="4">
        <f t="shared" si="170"/>
        <v>426.97356579881085</v>
      </c>
      <c r="M527" s="4">
        <f t="shared" si="171"/>
        <v>443.5805519630689</v>
      </c>
      <c r="N527" s="4">
        <f t="shared" si="172"/>
        <v>457.22542023952161</v>
      </c>
      <c r="O527" s="4">
        <f t="shared" si="173"/>
        <v>467.7311585900477</v>
      </c>
      <c r="P527" s="4">
        <f t="shared" si="174"/>
        <v>475.61965476142626</v>
      </c>
      <c r="Q527" s="4">
        <f t="shared" si="175"/>
        <v>481.55004290114618</v>
      </c>
      <c r="R527" s="4">
        <f t="shared" si="176"/>
        <v>485.89659026773694</v>
      </c>
      <c r="S527" s="4">
        <f t="shared" si="177"/>
        <v>488.81217883328492</v>
      </c>
      <c r="T527" s="4">
        <f t="shared" si="178"/>
        <v>490.4632388723843</v>
      </c>
      <c r="U527" s="4">
        <f t="shared" si="179"/>
        <v>491.09236549448912</v>
      </c>
      <c r="W527" s="5" t="str">
        <f>VLOOKUP(C527&amp;A527,Driver_elast!$A$2:$D$1161,4,FALSE)</f>
        <v>GDPSER</v>
      </c>
      <c r="X527" s="5">
        <v>1</v>
      </c>
      <c r="Y527" s="2">
        <f>SUMIFS('Growth rates'!D$4:D$999,'Growth rates'!$B$4:$B$999,Demands!$A527,'Growth rates'!$C$4:$C$999,$W527)</f>
        <v>1</v>
      </c>
      <c r="Z527" s="2">
        <f>SUMIFS('Growth rates'!E$4:E$999,'Growth rates'!$B$4:$B$999,Demands!$A527,'Growth rates'!$C$4:$C$999,$W527)</f>
        <v>0.99075636972852388</v>
      </c>
      <c r="AA527" s="2">
        <f>SUMIFS('Growth rates'!F$4:F$999,'Growth rates'!$B$4:$B$999,Demands!$A527,'Growth rates'!$C$4:$C$999,$W527)</f>
        <v>1.1479278803213668</v>
      </c>
      <c r="AB527" s="2">
        <f>SUMIFS('Growth rates'!G$4:G$999,'Growth rates'!$B$4:$B$999,Demands!$A527,'Growth rates'!$C$4:$C$999,$W527)</f>
        <v>1.2110009093568423</v>
      </c>
      <c r="AC527" s="2">
        <f>SUMIFS('Growth rates'!H$4:H$999,'Growth rates'!$B$4:$B$999,Demands!$A527,'Growth rates'!$C$4:$C$999,$W527)</f>
        <v>1.2843825003670197</v>
      </c>
      <c r="AD527" s="2">
        <f>SUMIFS('Growth rates'!I$4:I$999,'Growth rates'!$B$4:$B$999,Demands!$A527,'Growth rates'!$C$4:$C$999,$W527)</f>
        <v>1.3590831022619214</v>
      </c>
      <c r="AE527" s="2">
        <f>SUMIFS('Growth rates'!J$4:J$999,'Growth rates'!$B$4:$B$999,Demands!$A527,'Growth rates'!$C$4:$C$999,$W527)</f>
        <v>1.4333809973987426</v>
      </c>
      <c r="AF527" s="2">
        <f>SUMIFS('Growth rates'!K$4:K$999,'Growth rates'!$B$4:$B$999,Demands!$A527,'Growth rates'!$C$4:$C$999,$W527)</f>
        <v>1.5041482055161184</v>
      </c>
      <c r="AG527" s="2">
        <f>SUMIFS('Growth rates'!L$4:L$999,'Growth rates'!$B$4:$B$999,Demands!$A527,'Growth rates'!$C$4:$C$999,$W527)</f>
        <v>1.5706040301671027</v>
      </c>
      <c r="AH527" s="2">
        <f>SUMIFS('Growth rates'!M$4:M$999,'Growth rates'!$B$4:$B$999,Demands!$A527,'Growth rates'!$C$4:$C$999,$W527)</f>
        <v>1.6316921196597511</v>
      </c>
      <c r="AI527" s="2">
        <f>SUMIFS('Growth rates'!N$4:N$999,'Growth rates'!$B$4:$B$999,Demands!$A527,'Growth rates'!$C$4:$C$999,$W527)</f>
        <v>1.6874610811306034</v>
      </c>
      <c r="AJ527" s="2">
        <f>SUMIFS('Growth rates'!O$4:O$999,'Growth rates'!$B$4:$B$999,Demands!$A527,'Growth rates'!$C$4:$C$999,$W527)</f>
        <v>1.7359273950381038</v>
      </c>
      <c r="AK527" s="2">
        <f>SUMIFS('Growth rates'!P$4:P$999,'Growth rates'!$B$4:$B$999,Demands!$A527,'Growth rates'!$C$4:$C$999,$W527)</f>
        <v>1.7777519601543696</v>
      </c>
      <c r="AL527" s="2">
        <f>SUMIFS('Growth rates'!Q$4:Q$999,'Growth rates'!$B$4:$B$999,Demands!$A527,'Growth rates'!$C$4:$C$999,$W527)</f>
        <v>1.8146959027715417</v>
      </c>
      <c r="AM527" s="2">
        <f>SUMIFS('Growth rates'!R$4:R$999,'Growth rates'!$B$4:$B$999,Demands!$A527,'Growth rates'!$C$4:$C$999,$W527)</f>
        <v>1.847455371132648</v>
      </c>
      <c r="AN527" s="2">
        <f>SUMIFS('Growth rates'!S$4:S$999,'Growth rates'!$B$4:$B$999,Demands!$A527,'Growth rates'!$C$4:$C$999,$W527)</f>
        <v>1.8751691885545116</v>
      </c>
      <c r="AO527" s="2">
        <f>SUMIFS('Growth rates'!T$4:T$999,'Growth rates'!$B$4:$B$999,Demands!$A527,'Growth rates'!$C$4:$C$999,$W527)</f>
        <v>1.8962817074853511</v>
      </c>
      <c r="AP527" s="2">
        <f>SUMIFS('Growth rates'!U$4:U$999,'Growth rates'!$B$4:$B$999,Demands!$A527,'Growth rates'!$C$4:$C$999,$W527)</f>
        <v>1.9084436924277113</v>
      </c>
      <c r="AR527">
        <f>VLOOKUP(C527&amp;A527,Driver_elast!$A$2:$E$1161,5,FALSE)</f>
        <v>1.0425390000000001</v>
      </c>
      <c r="AS527">
        <f t="shared" si="180"/>
        <v>1</v>
      </c>
      <c r="AT527">
        <f t="shared" si="181"/>
        <v>0.2</v>
      </c>
      <c r="AV527" s="2" cm="1">
        <f t="array" ref="AV527">TREND($AR527:$AS527,$AR$3:$AS$3,AV$1)</f>
        <v>1.0425389999999997</v>
      </c>
      <c r="AW527" s="2" cm="1">
        <f t="array" ref="AW527">TREND($AR527:$AS527,$AR$3:$AS$3,AW$1)</f>
        <v>1.041501463414634</v>
      </c>
      <c r="AX527" s="2" cm="1">
        <f t="array" ref="AX527">TREND($AR527:$AS527,$AR$3:$AS$3,AX$1)</f>
        <v>1.0363137804878049</v>
      </c>
      <c r="AY527" s="2" cm="1">
        <f t="array" ref="AY527">TREND($AR527:$AS527,$AR$3:$AS$3,AY$1)</f>
        <v>1.0311260975609753</v>
      </c>
      <c r="AZ527" s="2" cm="1">
        <f t="array" ref="AZ527">TREND($AR527:$AS527,$AR$3:$AS$3,AZ$1)</f>
        <v>1.0259384146341461</v>
      </c>
      <c r="BA527" s="2" cm="1">
        <f t="array" ref="BA527">TREND($AR527:$AS527,$AR$3:$AS$3,BA$1)</f>
        <v>1.020750731707317</v>
      </c>
      <c r="BB527" s="2" cm="1">
        <f t="array" ref="BB527">TREND($AR527:$AS527,$AR$3:$AS$3,BB$1)</f>
        <v>1.0155630487804874</v>
      </c>
      <c r="BC527" s="2" cm="1">
        <f t="array" ref="BC527">TREND($AR527:$AS527,$AR$3:$AS$3,BC$1)</f>
        <v>1.0103753658536583</v>
      </c>
      <c r="BD527" s="2" cm="1">
        <f t="array" ref="BD527">TREND($AR527:$AS527,$AR$3:$AS$3,BD$1)</f>
        <v>1.0051876829268291</v>
      </c>
      <c r="BE527" s="2" cm="1">
        <f t="array" ref="BE527">TREND($AR527:$AS527,$AR$3:$AS$3,BE$1)</f>
        <v>0.99999999999999956</v>
      </c>
      <c r="BF527" s="20" cm="1">
        <f t="array" ref="BF527">TREND($AS527:$AT527,$AS$3:$AT$3,BF$1)</f>
        <v>0.90000000000000568</v>
      </c>
      <c r="BG527" s="20" cm="1">
        <f t="array" ref="BG527">TREND($AS527:$AT527,$AS$3:$AT$3,BG$1)</f>
        <v>0.80000000000000426</v>
      </c>
      <c r="BH527" s="20" cm="1">
        <f t="array" ref="BH527">TREND($AS527:$AT527,$AS$3:$AT$3,BH$1)</f>
        <v>0.70000000000000284</v>
      </c>
      <c r="BI527" s="20" cm="1">
        <f t="array" ref="BI527">TREND($AS527:$AT527,$AS$3:$AT$3,BI$1)</f>
        <v>0.60000000000000142</v>
      </c>
      <c r="BJ527" s="20" cm="1">
        <f t="array" ref="BJ527">TREND($AS527:$AT527,$AS$3:$AT$3,BJ$1)</f>
        <v>0.5</v>
      </c>
      <c r="BK527" s="20" cm="1">
        <f t="array" ref="BK527">TREND($AS527:$AT527,$AS$3:$AT$3,BK$1)</f>
        <v>0.40000000000000568</v>
      </c>
      <c r="BL527" s="20" cm="1">
        <f t="array" ref="BL527">TREND($AS527:$AT527,$AS$3:$AT$3,BL$1)</f>
        <v>0.30000000000000426</v>
      </c>
      <c r="BM527" s="20" cm="1">
        <f t="array" ref="BM527">TREND($AS527:$AT527,$AS$3:$AT$3,BM$1)</f>
        <v>0.20000000000000284</v>
      </c>
    </row>
    <row r="528" spans="1:65" x14ac:dyDescent="0.35">
      <c r="A528" t="str">
        <f>IF(BYDem!B526="","\I:",BYDem!B526)</f>
        <v>EU_south</v>
      </c>
      <c r="B528" t="str">
        <f>BYDem!E526</f>
        <v>COE</v>
      </c>
      <c r="C528" t="str">
        <f t="shared" si="162"/>
        <v>COE</v>
      </c>
      <c r="D528" s="4">
        <f>SUMIFS(BYDem!$M$2:$M$2000,BYDem!$B$2:$B$2000,Demands!$A528,BYDem!$E$2:$E$2000,Demands!$B528)</f>
        <v>67.559118652836005</v>
      </c>
      <c r="E528" s="4">
        <f t="shared" si="163"/>
        <v>66.299449812864225</v>
      </c>
      <c r="F528" s="4">
        <f t="shared" si="164"/>
        <v>86.177433116804508</v>
      </c>
      <c r="G528" s="4">
        <f t="shared" si="165"/>
        <v>94.524500361976294</v>
      </c>
      <c r="H528" s="4">
        <f t="shared" si="166"/>
        <v>103.89341412350255</v>
      </c>
      <c r="I528" s="4">
        <f t="shared" si="167"/>
        <v>113.00888407515835</v>
      </c>
      <c r="J528" s="4">
        <f t="shared" si="168"/>
        <v>121.54318177440292</v>
      </c>
      <c r="K528" s="4">
        <f t="shared" si="169"/>
        <v>129.06971109996499</v>
      </c>
      <c r="L528" s="4">
        <f t="shared" si="170"/>
        <v>135.49724238240563</v>
      </c>
      <c r="M528" s="4">
        <f t="shared" si="171"/>
        <v>140.76735980836364</v>
      </c>
      <c r="N528" s="4">
        <f t="shared" si="172"/>
        <v>145.09746867744917</v>
      </c>
      <c r="O528" s="4">
        <f t="shared" si="173"/>
        <v>148.43139538793343</v>
      </c>
      <c r="P528" s="4">
        <f t="shared" si="174"/>
        <v>150.9347575709441</v>
      </c>
      <c r="Q528" s="4">
        <f t="shared" si="175"/>
        <v>152.81672709682337</v>
      </c>
      <c r="R528" s="4">
        <f t="shared" si="176"/>
        <v>154.19607520928957</v>
      </c>
      <c r="S528" s="4">
        <f t="shared" si="177"/>
        <v>155.12131799291325</v>
      </c>
      <c r="T528" s="4">
        <f t="shared" si="178"/>
        <v>155.64527099662487</v>
      </c>
      <c r="U528" s="4">
        <f t="shared" si="179"/>
        <v>155.84492017688518</v>
      </c>
      <c r="W528" s="5" t="str">
        <f>VLOOKUP(C528&amp;A528,Driver_elast!$A$2:$D$1161,4,FALSE)</f>
        <v>GDPSER</v>
      </c>
      <c r="X528" s="5">
        <v>1</v>
      </c>
      <c r="Y528" s="2">
        <f>SUMIFS('Growth rates'!D$4:D$999,'Growth rates'!$B$4:$B$999,Demands!$A528,'Growth rates'!$C$4:$C$999,$W528)</f>
        <v>1</v>
      </c>
      <c r="Z528" s="2">
        <f>SUMIFS('Growth rates'!E$4:E$999,'Growth rates'!$B$4:$B$999,Demands!$A528,'Growth rates'!$C$4:$C$999,$W528)</f>
        <v>0.99075636972852388</v>
      </c>
      <c r="AA528" s="2">
        <f>SUMIFS('Growth rates'!F$4:F$999,'Growth rates'!$B$4:$B$999,Demands!$A528,'Growth rates'!$C$4:$C$999,$W528)</f>
        <v>1.1479278803213668</v>
      </c>
      <c r="AB528" s="2">
        <f>SUMIFS('Growth rates'!G$4:G$999,'Growth rates'!$B$4:$B$999,Demands!$A528,'Growth rates'!$C$4:$C$999,$W528)</f>
        <v>1.2110009093568423</v>
      </c>
      <c r="AC528" s="2">
        <f>SUMIFS('Growth rates'!H$4:H$999,'Growth rates'!$B$4:$B$999,Demands!$A528,'Growth rates'!$C$4:$C$999,$W528)</f>
        <v>1.2843825003670197</v>
      </c>
      <c r="AD528" s="2">
        <f>SUMIFS('Growth rates'!I$4:I$999,'Growth rates'!$B$4:$B$999,Demands!$A528,'Growth rates'!$C$4:$C$999,$W528)</f>
        <v>1.3590831022619214</v>
      </c>
      <c r="AE528" s="2">
        <f>SUMIFS('Growth rates'!J$4:J$999,'Growth rates'!$B$4:$B$999,Demands!$A528,'Growth rates'!$C$4:$C$999,$W528)</f>
        <v>1.4333809973987426</v>
      </c>
      <c r="AF528" s="2">
        <f>SUMIFS('Growth rates'!K$4:K$999,'Growth rates'!$B$4:$B$999,Demands!$A528,'Growth rates'!$C$4:$C$999,$W528)</f>
        <v>1.5041482055161184</v>
      </c>
      <c r="AG528" s="2">
        <f>SUMIFS('Growth rates'!L$4:L$999,'Growth rates'!$B$4:$B$999,Demands!$A528,'Growth rates'!$C$4:$C$999,$W528)</f>
        <v>1.5706040301671027</v>
      </c>
      <c r="AH528" s="2">
        <f>SUMIFS('Growth rates'!M$4:M$999,'Growth rates'!$B$4:$B$999,Demands!$A528,'Growth rates'!$C$4:$C$999,$W528)</f>
        <v>1.6316921196597511</v>
      </c>
      <c r="AI528" s="2">
        <f>SUMIFS('Growth rates'!N$4:N$999,'Growth rates'!$B$4:$B$999,Demands!$A528,'Growth rates'!$C$4:$C$999,$W528)</f>
        <v>1.6874610811306034</v>
      </c>
      <c r="AJ528" s="2">
        <f>SUMIFS('Growth rates'!O$4:O$999,'Growth rates'!$B$4:$B$999,Demands!$A528,'Growth rates'!$C$4:$C$999,$W528)</f>
        <v>1.7359273950381038</v>
      </c>
      <c r="AK528" s="2">
        <f>SUMIFS('Growth rates'!P$4:P$999,'Growth rates'!$B$4:$B$999,Demands!$A528,'Growth rates'!$C$4:$C$999,$W528)</f>
        <v>1.7777519601543696</v>
      </c>
      <c r="AL528" s="2">
        <f>SUMIFS('Growth rates'!Q$4:Q$999,'Growth rates'!$B$4:$B$999,Demands!$A528,'Growth rates'!$C$4:$C$999,$W528)</f>
        <v>1.8146959027715417</v>
      </c>
      <c r="AM528" s="2">
        <f>SUMIFS('Growth rates'!R$4:R$999,'Growth rates'!$B$4:$B$999,Demands!$A528,'Growth rates'!$C$4:$C$999,$W528)</f>
        <v>1.847455371132648</v>
      </c>
      <c r="AN528" s="2">
        <f>SUMIFS('Growth rates'!S$4:S$999,'Growth rates'!$B$4:$B$999,Demands!$A528,'Growth rates'!$C$4:$C$999,$W528)</f>
        <v>1.8751691885545116</v>
      </c>
      <c r="AO528" s="2">
        <f>SUMIFS('Growth rates'!T$4:T$999,'Growth rates'!$B$4:$B$999,Demands!$A528,'Growth rates'!$C$4:$C$999,$W528)</f>
        <v>1.8962817074853511</v>
      </c>
      <c r="AP528" s="2">
        <f>SUMIFS('Growth rates'!U$4:U$999,'Growth rates'!$B$4:$B$999,Demands!$A528,'Growth rates'!$C$4:$C$999,$W528)</f>
        <v>1.9084436924277113</v>
      </c>
      <c r="AR528">
        <f>VLOOKUP(C528&amp;A528,Driver_elast!$A$2:$E$1161,5,FALSE)</f>
        <v>2.0425390000000001</v>
      </c>
      <c r="AS528">
        <f t="shared" si="180"/>
        <v>1</v>
      </c>
      <c r="AT528">
        <f t="shared" si="181"/>
        <v>0.2</v>
      </c>
      <c r="AV528" s="2" cm="1">
        <f t="array" ref="AV528">TREND($AR528:$AS528,$AR$3:$AS$3,AV$1)</f>
        <v>2.042539000000005</v>
      </c>
      <c r="AW528" s="2" cm="1">
        <f t="array" ref="AW528">TREND($AR528:$AS528,$AR$3:$AS$3,AW$1)</f>
        <v>2.0171112195122021</v>
      </c>
      <c r="AX528" s="2" cm="1">
        <f t="array" ref="AX528">TREND($AR528:$AS528,$AR$3:$AS$3,AX$1)</f>
        <v>1.8899723170731733</v>
      </c>
      <c r="AY528" s="2" cm="1">
        <f t="array" ref="AY528">TREND($AR528:$AS528,$AR$3:$AS$3,AY$1)</f>
        <v>1.7628334146341516</v>
      </c>
      <c r="AZ528" s="2" cm="1">
        <f t="array" ref="AZ528">TREND($AR528:$AS528,$AR$3:$AS$3,AZ$1)</f>
        <v>1.6356945121951298</v>
      </c>
      <c r="BA528" s="2" cm="1">
        <f t="array" ref="BA528">TREND($AR528:$AS528,$AR$3:$AS$3,BA$1)</f>
        <v>1.508555609756101</v>
      </c>
      <c r="BB528" s="2" cm="1">
        <f t="array" ref="BB528">TREND($AR528:$AS528,$AR$3:$AS$3,BB$1)</f>
        <v>1.3814167073170793</v>
      </c>
      <c r="BC528" s="2" cm="1">
        <f t="array" ref="BC528">TREND($AR528:$AS528,$AR$3:$AS$3,BC$1)</f>
        <v>1.2542778048780505</v>
      </c>
      <c r="BD528" s="2" cm="1">
        <f t="array" ref="BD528">TREND($AR528:$AS528,$AR$3:$AS$3,BD$1)</f>
        <v>1.1271389024390288</v>
      </c>
      <c r="BE528" s="2" cm="1">
        <f t="array" ref="BE528">TREND($AR528:$AS528,$AR$3:$AS$3,BE$1)</f>
        <v>1.0000000000000071</v>
      </c>
      <c r="BF528" s="20" cm="1">
        <f t="array" ref="BF528">TREND($AS528:$AT528,$AS$3:$AT$3,BF$1)</f>
        <v>0.90000000000000568</v>
      </c>
      <c r="BG528" s="20" cm="1">
        <f t="array" ref="BG528">TREND($AS528:$AT528,$AS$3:$AT$3,BG$1)</f>
        <v>0.80000000000000426</v>
      </c>
      <c r="BH528" s="20" cm="1">
        <f t="array" ref="BH528">TREND($AS528:$AT528,$AS$3:$AT$3,BH$1)</f>
        <v>0.70000000000000284</v>
      </c>
      <c r="BI528" s="20" cm="1">
        <f t="array" ref="BI528">TREND($AS528:$AT528,$AS$3:$AT$3,BI$1)</f>
        <v>0.60000000000000142</v>
      </c>
      <c r="BJ528" s="20" cm="1">
        <f t="array" ref="BJ528">TREND($AS528:$AT528,$AS$3:$AT$3,BJ$1)</f>
        <v>0.5</v>
      </c>
      <c r="BK528" s="20" cm="1">
        <f t="array" ref="BK528">TREND($AS528:$AT528,$AS$3:$AT$3,BK$1)</f>
        <v>0.40000000000000568</v>
      </c>
      <c r="BL528" s="20" cm="1">
        <f t="array" ref="BL528">TREND($AS528:$AT528,$AS$3:$AT$3,BL$1)</f>
        <v>0.30000000000000426</v>
      </c>
      <c r="BM528" s="20" cm="1">
        <f t="array" ref="BM528">TREND($AS528:$AT528,$AS$3:$AT$3,BM$1)</f>
        <v>0.20000000000000284</v>
      </c>
    </row>
    <row r="529" spans="1:65" x14ac:dyDescent="0.35">
      <c r="A529" t="str">
        <f>IF(BYDem!B527="","\I:",BYDem!B527)</f>
        <v>EU_south</v>
      </c>
      <c r="B529" t="str">
        <f>BYDem!E527</f>
        <v>COT</v>
      </c>
      <c r="C529" t="str">
        <f t="shared" si="162"/>
        <v>COT</v>
      </c>
      <c r="D529" s="4">
        <f>SUMIFS(BYDem!$M$2:$M$2000,BYDem!$B$2:$B$2000,Demands!$A529,BYDem!$E$2:$E$2000,Demands!$B529)</f>
        <v>0</v>
      </c>
      <c r="E529" s="4">
        <f t="shared" si="163"/>
        <v>0</v>
      </c>
      <c r="F529" s="4">
        <f t="shared" si="164"/>
        <v>0</v>
      </c>
      <c r="G529" s="4">
        <f t="shared" si="165"/>
        <v>0</v>
      </c>
      <c r="H529" s="4">
        <f t="shared" si="166"/>
        <v>0</v>
      </c>
      <c r="I529" s="4">
        <f t="shared" si="167"/>
        <v>0</v>
      </c>
      <c r="J529" s="4">
        <f t="shared" si="168"/>
        <v>0</v>
      </c>
      <c r="K529" s="4">
        <f t="shared" si="169"/>
        <v>0</v>
      </c>
      <c r="L529" s="4">
        <f t="shared" si="170"/>
        <v>0</v>
      </c>
      <c r="M529" s="4">
        <f t="shared" si="171"/>
        <v>0</v>
      </c>
      <c r="N529" s="4">
        <f t="shared" si="172"/>
        <v>0</v>
      </c>
      <c r="O529" s="4">
        <f t="shared" si="173"/>
        <v>0</v>
      </c>
      <c r="P529" s="4">
        <f t="shared" si="174"/>
        <v>0</v>
      </c>
      <c r="Q529" s="4">
        <f t="shared" si="175"/>
        <v>0</v>
      </c>
      <c r="R529" s="4">
        <f t="shared" si="176"/>
        <v>0</v>
      </c>
      <c r="S529" s="4">
        <f t="shared" si="177"/>
        <v>0</v>
      </c>
      <c r="T529" s="4">
        <f t="shared" si="178"/>
        <v>0</v>
      </c>
      <c r="U529" s="4">
        <f t="shared" si="179"/>
        <v>0</v>
      </c>
      <c r="W529" s="5" t="str">
        <f>VLOOKUP(C529&amp;A529,Driver_elast!$A$2:$D$1161,4,FALSE)</f>
        <v>GDPSER</v>
      </c>
      <c r="X529" s="5">
        <v>1</v>
      </c>
      <c r="Y529" s="2">
        <f>SUMIFS('Growth rates'!D$4:D$999,'Growth rates'!$B$4:$B$999,Demands!$A529,'Growth rates'!$C$4:$C$999,$W529)</f>
        <v>1</v>
      </c>
      <c r="Z529" s="2">
        <f>SUMIFS('Growth rates'!E$4:E$999,'Growth rates'!$B$4:$B$999,Demands!$A529,'Growth rates'!$C$4:$C$999,$W529)</f>
        <v>0.99075636972852388</v>
      </c>
      <c r="AA529" s="2">
        <f>SUMIFS('Growth rates'!F$4:F$999,'Growth rates'!$B$4:$B$999,Demands!$A529,'Growth rates'!$C$4:$C$999,$W529)</f>
        <v>1.1479278803213668</v>
      </c>
      <c r="AB529" s="2">
        <f>SUMIFS('Growth rates'!G$4:G$999,'Growth rates'!$B$4:$B$999,Demands!$A529,'Growth rates'!$C$4:$C$999,$W529)</f>
        <v>1.2110009093568423</v>
      </c>
      <c r="AC529" s="2">
        <f>SUMIFS('Growth rates'!H$4:H$999,'Growth rates'!$B$4:$B$999,Demands!$A529,'Growth rates'!$C$4:$C$999,$W529)</f>
        <v>1.2843825003670197</v>
      </c>
      <c r="AD529" s="2">
        <f>SUMIFS('Growth rates'!I$4:I$999,'Growth rates'!$B$4:$B$999,Demands!$A529,'Growth rates'!$C$4:$C$999,$W529)</f>
        <v>1.3590831022619214</v>
      </c>
      <c r="AE529" s="2">
        <f>SUMIFS('Growth rates'!J$4:J$999,'Growth rates'!$B$4:$B$999,Demands!$A529,'Growth rates'!$C$4:$C$999,$W529)</f>
        <v>1.4333809973987426</v>
      </c>
      <c r="AF529" s="2">
        <f>SUMIFS('Growth rates'!K$4:K$999,'Growth rates'!$B$4:$B$999,Demands!$A529,'Growth rates'!$C$4:$C$999,$W529)</f>
        <v>1.5041482055161184</v>
      </c>
      <c r="AG529" s="2">
        <f>SUMIFS('Growth rates'!L$4:L$999,'Growth rates'!$B$4:$B$999,Demands!$A529,'Growth rates'!$C$4:$C$999,$W529)</f>
        <v>1.5706040301671027</v>
      </c>
      <c r="AH529" s="2">
        <f>SUMIFS('Growth rates'!M$4:M$999,'Growth rates'!$B$4:$B$999,Demands!$A529,'Growth rates'!$C$4:$C$999,$W529)</f>
        <v>1.6316921196597511</v>
      </c>
      <c r="AI529" s="2">
        <f>SUMIFS('Growth rates'!N$4:N$999,'Growth rates'!$B$4:$B$999,Demands!$A529,'Growth rates'!$C$4:$C$999,$W529)</f>
        <v>1.6874610811306034</v>
      </c>
      <c r="AJ529" s="2">
        <f>SUMIFS('Growth rates'!O$4:O$999,'Growth rates'!$B$4:$B$999,Demands!$A529,'Growth rates'!$C$4:$C$999,$W529)</f>
        <v>1.7359273950381038</v>
      </c>
      <c r="AK529" s="2">
        <f>SUMIFS('Growth rates'!P$4:P$999,'Growth rates'!$B$4:$B$999,Demands!$A529,'Growth rates'!$C$4:$C$999,$W529)</f>
        <v>1.7777519601543696</v>
      </c>
      <c r="AL529" s="2">
        <f>SUMIFS('Growth rates'!Q$4:Q$999,'Growth rates'!$B$4:$B$999,Demands!$A529,'Growth rates'!$C$4:$C$999,$W529)</f>
        <v>1.8146959027715417</v>
      </c>
      <c r="AM529" s="2">
        <f>SUMIFS('Growth rates'!R$4:R$999,'Growth rates'!$B$4:$B$999,Demands!$A529,'Growth rates'!$C$4:$C$999,$W529)</f>
        <v>1.847455371132648</v>
      </c>
      <c r="AN529" s="2">
        <f>SUMIFS('Growth rates'!S$4:S$999,'Growth rates'!$B$4:$B$999,Demands!$A529,'Growth rates'!$C$4:$C$999,$W529)</f>
        <v>1.8751691885545116</v>
      </c>
      <c r="AO529" s="2">
        <f>SUMIFS('Growth rates'!T$4:T$999,'Growth rates'!$B$4:$B$999,Demands!$A529,'Growth rates'!$C$4:$C$999,$W529)</f>
        <v>1.8962817074853511</v>
      </c>
      <c r="AP529" s="2">
        <f>SUMIFS('Growth rates'!U$4:U$999,'Growth rates'!$B$4:$B$999,Demands!$A529,'Growth rates'!$C$4:$C$999,$W529)</f>
        <v>1.9084436924277113</v>
      </c>
      <c r="AR529">
        <f>VLOOKUP(C529&amp;A529,Driver_elast!$A$2:$E$1161,5,FALSE)</f>
        <v>0.792659</v>
      </c>
      <c r="AS529">
        <f t="shared" si="180"/>
        <v>0.792659</v>
      </c>
      <c r="AT529">
        <f t="shared" si="181"/>
        <v>0.1585318</v>
      </c>
      <c r="AV529" s="2" cm="1">
        <f t="array" ref="AV529">TREND($AR529:$AS529,$AR$3:$AS$3,AV$1)</f>
        <v>0.792659</v>
      </c>
      <c r="AW529" s="2" cm="1">
        <f t="array" ref="AW529">TREND($AR529:$AS529,$AR$3:$AS$3,AW$1)</f>
        <v>0.792659</v>
      </c>
      <c r="AX529" s="2" cm="1">
        <f t="array" ref="AX529">TREND($AR529:$AS529,$AR$3:$AS$3,AX$1)</f>
        <v>0.792659</v>
      </c>
      <c r="AY529" s="2" cm="1">
        <f t="array" ref="AY529">TREND($AR529:$AS529,$AR$3:$AS$3,AY$1)</f>
        <v>0.792659</v>
      </c>
      <c r="AZ529" s="2" cm="1">
        <f t="array" ref="AZ529">TREND($AR529:$AS529,$AR$3:$AS$3,AZ$1)</f>
        <v>0.792659</v>
      </c>
      <c r="BA529" s="2" cm="1">
        <f t="array" ref="BA529">TREND($AR529:$AS529,$AR$3:$AS$3,BA$1)</f>
        <v>0.792659</v>
      </c>
      <c r="BB529" s="2" cm="1">
        <f t="array" ref="BB529">TREND($AR529:$AS529,$AR$3:$AS$3,BB$1)</f>
        <v>0.792659</v>
      </c>
      <c r="BC529" s="2" cm="1">
        <f t="array" ref="BC529">TREND($AR529:$AS529,$AR$3:$AS$3,BC$1)</f>
        <v>0.792659</v>
      </c>
      <c r="BD529" s="2" cm="1">
        <f t="array" ref="BD529">TREND($AR529:$AS529,$AR$3:$AS$3,BD$1)</f>
        <v>0.792659</v>
      </c>
      <c r="BE529" s="2" cm="1">
        <f t="array" ref="BE529">TREND($AR529:$AS529,$AR$3:$AS$3,BE$1)</f>
        <v>0.792659</v>
      </c>
      <c r="BF529" s="20" cm="1">
        <f t="array" ref="BF529">TREND($AS529:$AT529,$AS$3:$AT$3,BF$1)</f>
        <v>0.71339309999999756</v>
      </c>
      <c r="BG529" s="20" cm="1">
        <f t="array" ref="BG529">TREND($AS529:$AT529,$AS$3:$AT$3,BG$1)</f>
        <v>0.63412720000000178</v>
      </c>
      <c r="BH529" s="20" cm="1">
        <f t="array" ref="BH529">TREND($AS529:$AT529,$AS$3:$AT$3,BH$1)</f>
        <v>0.55486129999999889</v>
      </c>
      <c r="BI529" s="20" cm="1">
        <f t="array" ref="BI529">TREND($AS529:$AT529,$AS$3:$AT$3,BI$1)</f>
        <v>0.47559540000000311</v>
      </c>
      <c r="BJ529" s="20" cm="1">
        <f t="array" ref="BJ529">TREND($AS529:$AT529,$AS$3:$AT$3,BJ$1)</f>
        <v>0.39632950000000022</v>
      </c>
      <c r="BK529" s="20" cm="1">
        <f t="array" ref="BK529">TREND($AS529:$AT529,$AS$3:$AT$3,BK$1)</f>
        <v>0.31706359999999734</v>
      </c>
      <c r="BL529" s="20" cm="1">
        <f t="array" ref="BL529">TREND($AS529:$AT529,$AS$3:$AT$3,BL$1)</f>
        <v>0.23779770000000156</v>
      </c>
      <c r="BM529" s="20" cm="1">
        <f t="array" ref="BM529">TREND($AS529:$AT529,$AS$3:$AT$3,BM$1)</f>
        <v>0.15853179999999867</v>
      </c>
    </row>
    <row r="530" spans="1:65" x14ac:dyDescent="0.35">
      <c r="A530" t="str">
        <f>IF(BYDem!B528="","\I:",BYDem!B528)</f>
        <v>EU_south</v>
      </c>
      <c r="B530" t="str">
        <f>BYDem!E528</f>
        <v>CRF</v>
      </c>
      <c r="C530" t="str">
        <f t="shared" si="162"/>
        <v>CRF</v>
      </c>
      <c r="D530" s="4">
        <f>SUMIFS(BYDem!$M$2:$M$2000,BYDem!$B$2:$B$2000,Demands!$A530,BYDem!$E$2:$E$2000,Demands!$B530)</f>
        <v>89.416480569930002</v>
      </c>
      <c r="E530" s="4">
        <f t="shared" si="163"/>
        <v>88.555645359012161</v>
      </c>
      <c r="F530" s="4">
        <f t="shared" si="164"/>
        <v>103.1140732503125</v>
      </c>
      <c r="G530" s="4">
        <f t="shared" si="165"/>
        <v>108.95603630296281</v>
      </c>
      <c r="H530" s="4">
        <f t="shared" si="166"/>
        <v>115.72956915724986</v>
      </c>
      <c r="I530" s="4">
        <f t="shared" si="167"/>
        <v>122.60015480213285</v>
      </c>
      <c r="J530" s="4">
        <f t="shared" si="168"/>
        <v>129.40672623650471</v>
      </c>
      <c r="K530" s="4">
        <f t="shared" si="169"/>
        <v>135.86193094418707</v>
      </c>
      <c r="L530" s="4">
        <f t="shared" si="170"/>
        <v>141.8956816506151</v>
      </c>
      <c r="M530" s="4">
        <f t="shared" si="171"/>
        <v>147.41466411392312</v>
      </c>
      <c r="N530" s="4">
        <f t="shared" si="172"/>
        <v>151.94924901614729</v>
      </c>
      <c r="O530" s="4">
        <f t="shared" si="173"/>
        <v>155.44061013051035</v>
      </c>
      <c r="P530" s="4">
        <f t="shared" si="174"/>
        <v>158.06218586984656</v>
      </c>
      <c r="Q530" s="4">
        <f t="shared" si="175"/>
        <v>160.03302560078856</v>
      </c>
      <c r="R530" s="4">
        <f t="shared" si="176"/>
        <v>161.47750917263502</v>
      </c>
      <c r="S530" s="4">
        <f t="shared" si="177"/>
        <v>162.44644369238023</v>
      </c>
      <c r="T530" s="4">
        <f t="shared" si="178"/>
        <v>162.99513876031915</v>
      </c>
      <c r="U530" s="4">
        <f t="shared" si="179"/>
        <v>163.20421575720792</v>
      </c>
      <c r="W530" s="5" t="str">
        <f>VLOOKUP(C530&amp;A530,Driver_elast!$A$2:$D$1161,4,FALSE)</f>
        <v>GDPSER</v>
      </c>
      <c r="X530" s="5">
        <v>1</v>
      </c>
      <c r="Y530" s="2">
        <f>SUMIFS('Growth rates'!D$4:D$999,'Growth rates'!$B$4:$B$999,Demands!$A530,'Growth rates'!$C$4:$C$999,$W530)</f>
        <v>1</v>
      </c>
      <c r="Z530" s="2">
        <f>SUMIFS('Growth rates'!E$4:E$999,'Growth rates'!$B$4:$B$999,Demands!$A530,'Growth rates'!$C$4:$C$999,$W530)</f>
        <v>0.99075636972852388</v>
      </c>
      <c r="AA530" s="2">
        <f>SUMIFS('Growth rates'!F$4:F$999,'Growth rates'!$B$4:$B$999,Demands!$A530,'Growth rates'!$C$4:$C$999,$W530)</f>
        <v>1.1479278803213668</v>
      </c>
      <c r="AB530" s="2">
        <f>SUMIFS('Growth rates'!G$4:G$999,'Growth rates'!$B$4:$B$999,Demands!$A530,'Growth rates'!$C$4:$C$999,$W530)</f>
        <v>1.2110009093568423</v>
      </c>
      <c r="AC530" s="2">
        <f>SUMIFS('Growth rates'!H$4:H$999,'Growth rates'!$B$4:$B$999,Demands!$A530,'Growth rates'!$C$4:$C$999,$W530)</f>
        <v>1.2843825003670197</v>
      </c>
      <c r="AD530" s="2">
        <f>SUMIFS('Growth rates'!I$4:I$999,'Growth rates'!$B$4:$B$999,Demands!$A530,'Growth rates'!$C$4:$C$999,$W530)</f>
        <v>1.3590831022619214</v>
      </c>
      <c r="AE530" s="2">
        <f>SUMIFS('Growth rates'!J$4:J$999,'Growth rates'!$B$4:$B$999,Demands!$A530,'Growth rates'!$C$4:$C$999,$W530)</f>
        <v>1.4333809973987426</v>
      </c>
      <c r="AF530" s="2">
        <f>SUMIFS('Growth rates'!K$4:K$999,'Growth rates'!$B$4:$B$999,Demands!$A530,'Growth rates'!$C$4:$C$999,$W530)</f>
        <v>1.5041482055161184</v>
      </c>
      <c r="AG530" s="2">
        <f>SUMIFS('Growth rates'!L$4:L$999,'Growth rates'!$B$4:$B$999,Demands!$A530,'Growth rates'!$C$4:$C$999,$W530)</f>
        <v>1.5706040301671027</v>
      </c>
      <c r="AH530" s="2">
        <f>SUMIFS('Growth rates'!M$4:M$999,'Growth rates'!$B$4:$B$999,Demands!$A530,'Growth rates'!$C$4:$C$999,$W530)</f>
        <v>1.6316921196597511</v>
      </c>
      <c r="AI530" s="2">
        <f>SUMIFS('Growth rates'!N$4:N$999,'Growth rates'!$B$4:$B$999,Demands!$A530,'Growth rates'!$C$4:$C$999,$W530)</f>
        <v>1.6874610811306034</v>
      </c>
      <c r="AJ530" s="2">
        <f>SUMIFS('Growth rates'!O$4:O$999,'Growth rates'!$B$4:$B$999,Demands!$A530,'Growth rates'!$C$4:$C$999,$W530)</f>
        <v>1.7359273950381038</v>
      </c>
      <c r="AK530" s="2">
        <f>SUMIFS('Growth rates'!P$4:P$999,'Growth rates'!$B$4:$B$999,Demands!$A530,'Growth rates'!$C$4:$C$999,$W530)</f>
        <v>1.7777519601543696</v>
      </c>
      <c r="AL530" s="2">
        <f>SUMIFS('Growth rates'!Q$4:Q$999,'Growth rates'!$B$4:$B$999,Demands!$A530,'Growth rates'!$C$4:$C$999,$W530)</f>
        <v>1.8146959027715417</v>
      </c>
      <c r="AM530" s="2">
        <f>SUMIFS('Growth rates'!R$4:R$999,'Growth rates'!$B$4:$B$999,Demands!$A530,'Growth rates'!$C$4:$C$999,$W530)</f>
        <v>1.847455371132648</v>
      </c>
      <c r="AN530" s="2">
        <f>SUMIFS('Growth rates'!S$4:S$999,'Growth rates'!$B$4:$B$999,Demands!$A530,'Growth rates'!$C$4:$C$999,$W530)</f>
        <v>1.8751691885545116</v>
      </c>
      <c r="AO530" s="2">
        <f>SUMIFS('Growth rates'!T$4:T$999,'Growth rates'!$B$4:$B$999,Demands!$A530,'Growth rates'!$C$4:$C$999,$W530)</f>
        <v>1.8962817074853511</v>
      </c>
      <c r="AP530" s="2">
        <f>SUMIFS('Growth rates'!U$4:U$999,'Growth rates'!$B$4:$B$999,Demands!$A530,'Growth rates'!$C$4:$C$999,$W530)</f>
        <v>1.9084436924277113</v>
      </c>
      <c r="AR530">
        <f>VLOOKUP(C530&amp;A530,Driver_elast!$A$2:$E$1161,5,FALSE)</f>
        <v>1.0425390000000001</v>
      </c>
      <c r="AS530">
        <f t="shared" si="180"/>
        <v>1</v>
      </c>
      <c r="AT530">
        <f t="shared" si="181"/>
        <v>0.2</v>
      </c>
      <c r="AV530" s="2" cm="1">
        <f t="array" ref="AV530">TREND($AR530:$AS530,$AR$3:$AS$3,AV$1)</f>
        <v>1.0425389999999997</v>
      </c>
      <c r="AW530" s="2" cm="1">
        <f t="array" ref="AW530">TREND($AR530:$AS530,$AR$3:$AS$3,AW$1)</f>
        <v>1.041501463414634</v>
      </c>
      <c r="AX530" s="2" cm="1">
        <f t="array" ref="AX530">TREND($AR530:$AS530,$AR$3:$AS$3,AX$1)</f>
        <v>1.0363137804878049</v>
      </c>
      <c r="AY530" s="2" cm="1">
        <f t="array" ref="AY530">TREND($AR530:$AS530,$AR$3:$AS$3,AY$1)</f>
        <v>1.0311260975609753</v>
      </c>
      <c r="AZ530" s="2" cm="1">
        <f t="array" ref="AZ530">TREND($AR530:$AS530,$AR$3:$AS$3,AZ$1)</f>
        <v>1.0259384146341461</v>
      </c>
      <c r="BA530" s="2" cm="1">
        <f t="array" ref="BA530">TREND($AR530:$AS530,$AR$3:$AS$3,BA$1)</f>
        <v>1.020750731707317</v>
      </c>
      <c r="BB530" s="2" cm="1">
        <f t="array" ref="BB530">TREND($AR530:$AS530,$AR$3:$AS$3,BB$1)</f>
        <v>1.0155630487804874</v>
      </c>
      <c r="BC530" s="2" cm="1">
        <f t="array" ref="BC530">TREND($AR530:$AS530,$AR$3:$AS$3,BC$1)</f>
        <v>1.0103753658536583</v>
      </c>
      <c r="BD530" s="2" cm="1">
        <f t="array" ref="BD530">TREND($AR530:$AS530,$AR$3:$AS$3,BD$1)</f>
        <v>1.0051876829268291</v>
      </c>
      <c r="BE530" s="2" cm="1">
        <f t="array" ref="BE530">TREND($AR530:$AS530,$AR$3:$AS$3,BE$1)</f>
        <v>0.99999999999999956</v>
      </c>
      <c r="BF530" s="20" cm="1">
        <f t="array" ref="BF530">TREND($AS530:$AT530,$AS$3:$AT$3,BF$1)</f>
        <v>0.90000000000000568</v>
      </c>
      <c r="BG530" s="20" cm="1">
        <f t="array" ref="BG530">TREND($AS530:$AT530,$AS$3:$AT$3,BG$1)</f>
        <v>0.80000000000000426</v>
      </c>
      <c r="BH530" s="20" cm="1">
        <f t="array" ref="BH530">TREND($AS530:$AT530,$AS$3:$AT$3,BH$1)</f>
        <v>0.70000000000000284</v>
      </c>
      <c r="BI530" s="20" cm="1">
        <f t="array" ref="BI530">TREND($AS530:$AT530,$AS$3:$AT$3,BI$1)</f>
        <v>0.60000000000000142</v>
      </c>
      <c r="BJ530" s="20" cm="1">
        <f t="array" ref="BJ530">TREND($AS530:$AT530,$AS$3:$AT$3,BJ$1)</f>
        <v>0.5</v>
      </c>
      <c r="BK530" s="20" cm="1">
        <f t="array" ref="BK530">TREND($AS530:$AT530,$AS$3:$AT$3,BK$1)</f>
        <v>0.40000000000000568</v>
      </c>
      <c r="BL530" s="20" cm="1">
        <f t="array" ref="BL530">TREND($AS530:$AT530,$AS$3:$AT$3,BL$1)</f>
        <v>0.30000000000000426</v>
      </c>
      <c r="BM530" s="20" cm="1">
        <f t="array" ref="BM530">TREND($AS530:$AT530,$AS$3:$AT$3,BM$1)</f>
        <v>0.20000000000000284</v>
      </c>
    </row>
    <row r="531" spans="1:65" x14ac:dyDescent="0.35">
      <c r="A531" t="str">
        <f>IF(BYDem!B529="","\I:",BYDem!B529)</f>
        <v>EU_south</v>
      </c>
      <c r="B531" t="str">
        <f>BYDem!E529</f>
        <v>CSC</v>
      </c>
      <c r="C531" t="str">
        <f t="shared" si="162"/>
        <v>CSC</v>
      </c>
      <c r="D531" s="4">
        <f>SUMIFS(BYDem!$M$2:$M$2000,BYDem!$B$2:$B$2000,Demands!$A531,BYDem!$E$2:$E$2000,Demands!$B531)</f>
        <v>124.07280936810299</v>
      </c>
      <c r="E531" s="4">
        <f t="shared" si="163"/>
        <v>121.75941844523017</v>
      </c>
      <c r="F531" s="4">
        <f t="shared" si="164"/>
        <v>158.26547835648665</v>
      </c>
      <c r="G531" s="4">
        <f t="shared" si="165"/>
        <v>173.59492764096842</v>
      </c>
      <c r="H531" s="4">
        <f t="shared" si="166"/>
        <v>190.80100543327021</v>
      </c>
      <c r="I531" s="4">
        <f t="shared" si="167"/>
        <v>207.54163183818534</v>
      </c>
      <c r="J531" s="4">
        <f t="shared" si="168"/>
        <v>223.21493120388928</v>
      </c>
      <c r="K531" s="4">
        <f t="shared" si="169"/>
        <v>237.03745667247304</v>
      </c>
      <c r="L531" s="4">
        <f t="shared" si="170"/>
        <v>248.84166429708358</v>
      </c>
      <c r="M531" s="4">
        <f t="shared" si="171"/>
        <v>258.52027301456064</v>
      </c>
      <c r="N531" s="4">
        <f t="shared" si="172"/>
        <v>266.47254922790091</v>
      </c>
      <c r="O531" s="4">
        <f t="shared" si="173"/>
        <v>272.59532971180198</v>
      </c>
      <c r="P531" s="4">
        <f t="shared" si="174"/>
        <v>277.19277244204346</v>
      </c>
      <c r="Q531" s="4">
        <f t="shared" si="175"/>
        <v>280.6490230693035</v>
      </c>
      <c r="R531" s="4">
        <f t="shared" si="176"/>
        <v>283.182205840525</v>
      </c>
      <c r="S531" s="4">
        <f t="shared" si="177"/>
        <v>284.88142089544101</v>
      </c>
      <c r="T531" s="4">
        <f t="shared" si="178"/>
        <v>285.84366437113545</v>
      </c>
      <c r="U531" s="4">
        <f t="shared" si="179"/>
        <v>286.21032153269829</v>
      </c>
      <c r="W531" s="5" t="str">
        <f>VLOOKUP(C531&amp;A531,Driver_elast!$A$2:$D$1161,4,FALSE)</f>
        <v>GDPSER</v>
      </c>
      <c r="X531" s="5">
        <v>1</v>
      </c>
      <c r="Y531" s="2">
        <f>SUMIFS('Growth rates'!D$4:D$999,'Growth rates'!$B$4:$B$999,Demands!$A531,'Growth rates'!$C$4:$C$999,$W531)</f>
        <v>1</v>
      </c>
      <c r="Z531" s="2">
        <f>SUMIFS('Growth rates'!E$4:E$999,'Growth rates'!$B$4:$B$999,Demands!$A531,'Growth rates'!$C$4:$C$999,$W531)</f>
        <v>0.99075636972852388</v>
      </c>
      <c r="AA531" s="2">
        <f>SUMIFS('Growth rates'!F$4:F$999,'Growth rates'!$B$4:$B$999,Demands!$A531,'Growth rates'!$C$4:$C$999,$W531)</f>
        <v>1.1479278803213668</v>
      </c>
      <c r="AB531" s="2">
        <f>SUMIFS('Growth rates'!G$4:G$999,'Growth rates'!$B$4:$B$999,Demands!$A531,'Growth rates'!$C$4:$C$999,$W531)</f>
        <v>1.2110009093568423</v>
      </c>
      <c r="AC531" s="2">
        <f>SUMIFS('Growth rates'!H$4:H$999,'Growth rates'!$B$4:$B$999,Demands!$A531,'Growth rates'!$C$4:$C$999,$W531)</f>
        <v>1.2843825003670197</v>
      </c>
      <c r="AD531" s="2">
        <f>SUMIFS('Growth rates'!I$4:I$999,'Growth rates'!$B$4:$B$999,Demands!$A531,'Growth rates'!$C$4:$C$999,$W531)</f>
        <v>1.3590831022619214</v>
      </c>
      <c r="AE531" s="2">
        <f>SUMIFS('Growth rates'!J$4:J$999,'Growth rates'!$B$4:$B$999,Demands!$A531,'Growth rates'!$C$4:$C$999,$W531)</f>
        <v>1.4333809973987426</v>
      </c>
      <c r="AF531" s="2">
        <f>SUMIFS('Growth rates'!K$4:K$999,'Growth rates'!$B$4:$B$999,Demands!$A531,'Growth rates'!$C$4:$C$999,$W531)</f>
        <v>1.5041482055161184</v>
      </c>
      <c r="AG531" s="2">
        <f>SUMIFS('Growth rates'!L$4:L$999,'Growth rates'!$B$4:$B$999,Demands!$A531,'Growth rates'!$C$4:$C$999,$W531)</f>
        <v>1.5706040301671027</v>
      </c>
      <c r="AH531" s="2">
        <f>SUMIFS('Growth rates'!M$4:M$999,'Growth rates'!$B$4:$B$999,Demands!$A531,'Growth rates'!$C$4:$C$999,$W531)</f>
        <v>1.6316921196597511</v>
      </c>
      <c r="AI531" s="2">
        <f>SUMIFS('Growth rates'!N$4:N$999,'Growth rates'!$B$4:$B$999,Demands!$A531,'Growth rates'!$C$4:$C$999,$W531)</f>
        <v>1.6874610811306034</v>
      </c>
      <c r="AJ531" s="2">
        <f>SUMIFS('Growth rates'!O$4:O$999,'Growth rates'!$B$4:$B$999,Demands!$A531,'Growth rates'!$C$4:$C$999,$W531)</f>
        <v>1.7359273950381038</v>
      </c>
      <c r="AK531" s="2">
        <f>SUMIFS('Growth rates'!P$4:P$999,'Growth rates'!$B$4:$B$999,Demands!$A531,'Growth rates'!$C$4:$C$999,$W531)</f>
        <v>1.7777519601543696</v>
      </c>
      <c r="AL531" s="2">
        <f>SUMIFS('Growth rates'!Q$4:Q$999,'Growth rates'!$B$4:$B$999,Demands!$A531,'Growth rates'!$C$4:$C$999,$W531)</f>
        <v>1.8146959027715417</v>
      </c>
      <c r="AM531" s="2">
        <f>SUMIFS('Growth rates'!R$4:R$999,'Growth rates'!$B$4:$B$999,Demands!$A531,'Growth rates'!$C$4:$C$999,$W531)</f>
        <v>1.847455371132648</v>
      </c>
      <c r="AN531" s="2">
        <f>SUMIFS('Growth rates'!S$4:S$999,'Growth rates'!$B$4:$B$999,Demands!$A531,'Growth rates'!$C$4:$C$999,$W531)</f>
        <v>1.8751691885545116</v>
      </c>
      <c r="AO531" s="2">
        <f>SUMIFS('Growth rates'!T$4:T$999,'Growth rates'!$B$4:$B$999,Demands!$A531,'Growth rates'!$C$4:$C$999,$W531)</f>
        <v>1.8962817074853511</v>
      </c>
      <c r="AP531" s="2">
        <f>SUMIFS('Growth rates'!U$4:U$999,'Growth rates'!$B$4:$B$999,Demands!$A531,'Growth rates'!$C$4:$C$999,$W531)</f>
        <v>1.9084436924277113</v>
      </c>
      <c r="AR531">
        <f>VLOOKUP(C531&amp;A531,Driver_elast!$A$2:$E$1161,5,FALSE)</f>
        <v>2.0425390000000001</v>
      </c>
      <c r="AS531">
        <f t="shared" si="180"/>
        <v>1</v>
      </c>
      <c r="AT531">
        <f t="shared" si="181"/>
        <v>0.2</v>
      </c>
      <c r="AV531" s="2" cm="1">
        <f t="array" ref="AV531">TREND($AR531:$AS531,$AR$3:$AS$3,AV$1)</f>
        <v>2.042539000000005</v>
      </c>
      <c r="AW531" s="2" cm="1">
        <f t="array" ref="AW531">TREND($AR531:$AS531,$AR$3:$AS$3,AW$1)</f>
        <v>2.0171112195122021</v>
      </c>
      <c r="AX531" s="2" cm="1">
        <f t="array" ref="AX531">TREND($AR531:$AS531,$AR$3:$AS$3,AX$1)</f>
        <v>1.8899723170731733</v>
      </c>
      <c r="AY531" s="2" cm="1">
        <f t="array" ref="AY531">TREND($AR531:$AS531,$AR$3:$AS$3,AY$1)</f>
        <v>1.7628334146341516</v>
      </c>
      <c r="AZ531" s="2" cm="1">
        <f t="array" ref="AZ531">TREND($AR531:$AS531,$AR$3:$AS$3,AZ$1)</f>
        <v>1.6356945121951298</v>
      </c>
      <c r="BA531" s="2" cm="1">
        <f t="array" ref="BA531">TREND($AR531:$AS531,$AR$3:$AS$3,BA$1)</f>
        <v>1.508555609756101</v>
      </c>
      <c r="BB531" s="2" cm="1">
        <f t="array" ref="BB531">TREND($AR531:$AS531,$AR$3:$AS$3,BB$1)</f>
        <v>1.3814167073170793</v>
      </c>
      <c r="BC531" s="2" cm="1">
        <f t="array" ref="BC531">TREND($AR531:$AS531,$AR$3:$AS$3,BC$1)</f>
        <v>1.2542778048780505</v>
      </c>
      <c r="BD531" s="2" cm="1">
        <f t="array" ref="BD531">TREND($AR531:$AS531,$AR$3:$AS$3,BD$1)</f>
        <v>1.1271389024390288</v>
      </c>
      <c r="BE531" s="2" cm="1">
        <f t="array" ref="BE531">TREND($AR531:$AS531,$AR$3:$AS$3,BE$1)</f>
        <v>1.0000000000000071</v>
      </c>
      <c r="BF531" s="20" cm="1">
        <f t="array" ref="BF531">TREND($AS531:$AT531,$AS$3:$AT$3,BF$1)</f>
        <v>0.90000000000000568</v>
      </c>
      <c r="BG531" s="20" cm="1">
        <f t="array" ref="BG531">TREND($AS531:$AT531,$AS$3:$AT$3,BG$1)</f>
        <v>0.80000000000000426</v>
      </c>
      <c r="BH531" s="20" cm="1">
        <f t="array" ref="BH531">TREND($AS531:$AT531,$AS$3:$AT$3,BH$1)</f>
        <v>0.70000000000000284</v>
      </c>
      <c r="BI531" s="20" cm="1">
        <f t="array" ref="BI531">TREND($AS531:$AT531,$AS$3:$AT$3,BI$1)</f>
        <v>0.60000000000000142</v>
      </c>
      <c r="BJ531" s="20" cm="1">
        <f t="array" ref="BJ531">TREND($AS531:$AT531,$AS$3:$AT$3,BJ$1)</f>
        <v>0.5</v>
      </c>
      <c r="BK531" s="20" cm="1">
        <f t="array" ref="BK531">TREND($AS531:$AT531,$AS$3:$AT$3,BK$1)</f>
        <v>0.40000000000000568</v>
      </c>
      <c r="BL531" s="20" cm="1">
        <f t="array" ref="BL531">TREND($AS531:$AT531,$AS$3:$AT$3,BL$1)</f>
        <v>0.30000000000000426</v>
      </c>
      <c r="BM531" s="20" cm="1">
        <f t="array" ref="BM531">TREND($AS531:$AT531,$AS$3:$AT$3,BM$1)</f>
        <v>0.20000000000000284</v>
      </c>
    </row>
    <row r="532" spans="1:65" x14ac:dyDescent="0.35">
      <c r="A532" t="str">
        <f>IF(BYDem!B530="","\I:",BYDem!B530)</f>
        <v>EU_south</v>
      </c>
      <c r="B532" t="str">
        <f>BYDem!E530</f>
        <v>CSH</v>
      </c>
      <c r="C532" t="str">
        <f t="shared" si="162"/>
        <v>CSH</v>
      </c>
      <c r="D532" s="4">
        <f>SUMIFS(BYDem!$M$2:$M$2000,BYDem!$B$2:$B$2000,Demands!$A532,BYDem!$E$2:$E$2000,Demands!$B532)</f>
        <v>208.527477868293</v>
      </c>
      <c r="E532" s="4">
        <f t="shared" si="163"/>
        <v>206.99958729401391</v>
      </c>
      <c r="F532" s="4">
        <f t="shared" si="164"/>
        <v>233.02890766129431</v>
      </c>
      <c r="G532" s="4">
        <f t="shared" si="165"/>
        <v>243.17795501035505</v>
      </c>
      <c r="H532" s="4">
        <f t="shared" si="166"/>
        <v>254.85823494416161</v>
      </c>
      <c r="I532" s="4">
        <f t="shared" si="167"/>
        <v>266.60761054663311</v>
      </c>
      <c r="J532" s="4">
        <f t="shared" si="168"/>
        <v>278.16046854158964</v>
      </c>
      <c r="K532" s="4">
        <f t="shared" si="169"/>
        <v>289.04606483568864</v>
      </c>
      <c r="L532" s="4">
        <f t="shared" si="170"/>
        <v>299.16875345348564</v>
      </c>
      <c r="M532" s="4">
        <f t="shared" si="171"/>
        <v>308.39218358631064</v>
      </c>
      <c r="N532" s="4">
        <f t="shared" si="172"/>
        <v>315.91164279204668</v>
      </c>
      <c r="O532" s="4">
        <f t="shared" si="173"/>
        <v>321.66535638092608</v>
      </c>
      <c r="P532" s="4">
        <f t="shared" si="174"/>
        <v>325.96555585424119</v>
      </c>
      <c r="Q532" s="4">
        <f t="shared" si="175"/>
        <v>329.18722866367784</v>
      </c>
      <c r="R532" s="4">
        <f t="shared" si="176"/>
        <v>331.54245345231487</v>
      </c>
      <c r="S532" s="4">
        <f t="shared" si="177"/>
        <v>333.1193671618442</v>
      </c>
      <c r="T532" s="4">
        <f t="shared" si="178"/>
        <v>334.0112486014271</v>
      </c>
      <c r="U532" s="4">
        <f t="shared" si="179"/>
        <v>334.35085752197398</v>
      </c>
      <c r="W532" s="5" t="str">
        <f>VLOOKUP(C532&amp;A532,Driver_elast!$A$2:$D$1161,4,FALSE)</f>
        <v>GDPSER</v>
      </c>
      <c r="X532" s="5">
        <v>1</v>
      </c>
      <c r="Y532" s="2">
        <f>SUMIFS('Growth rates'!D$4:D$999,'Growth rates'!$B$4:$B$999,Demands!$A532,'Growth rates'!$C$4:$C$999,$W532)</f>
        <v>1</v>
      </c>
      <c r="Z532" s="2">
        <f>SUMIFS('Growth rates'!E$4:E$999,'Growth rates'!$B$4:$B$999,Demands!$A532,'Growth rates'!$C$4:$C$999,$W532)</f>
        <v>0.99075636972852388</v>
      </c>
      <c r="AA532" s="2">
        <f>SUMIFS('Growth rates'!F$4:F$999,'Growth rates'!$B$4:$B$999,Demands!$A532,'Growth rates'!$C$4:$C$999,$W532)</f>
        <v>1.1479278803213668</v>
      </c>
      <c r="AB532" s="2">
        <f>SUMIFS('Growth rates'!G$4:G$999,'Growth rates'!$B$4:$B$999,Demands!$A532,'Growth rates'!$C$4:$C$999,$W532)</f>
        <v>1.2110009093568423</v>
      </c>
      <c r="AC532" s="2">
        <f>SUMIFS('Growth rates'!H$4:H$999,'Growth rates'!$B$4:$B$999,Demands!$A532,'Growth rates'!$C$4:$C$999,$W532)</f>
        <v>1.2843825003670197</v>
      </c>
      <c r="AD532" s="2">
        <f>SUMIFS('Growth rates'!I$4:I$999,'Growth rates'!$B$4:$B$999,Demands!$A532,'Growth rates'!$C$4:$C$999,$W532)</f>
        <v>1.3590831022619214</v>
      </c>
      <c r="AE532" s="2">
        <f>SUMIFS('Growth rates'!J$4:J$999,'Growth rates'!$B$4:$B$999,Demands!$A532,'Growth rates'!$C$4:$C$999,$W532)</f>
        <v>1.4333809973987426</v>
      </c>
      <c r="AF532" s="2">
        <f>SUMIFS('Growth rates'!K$4:K$999,'Growth rates'!$B$4:$B$999,Demands!$A532,'Growth rates'!$C$4:$C$999,$W532)</f>
        <v>1.5041482055161184</v>
      </c>
      <c r="AG532" s="2">
        <f>SUMIFS('Growth rates'!L$4:L$999,'Growth rates'!$B$4:$B$999,Demands!$A532,'Growth rates'!$C$4:$C$999,$W532)</f>
        <v>1.5706040301671027</v>
      </c>
      <c r="AH532" s="2">
        <f>SUMIFS('Growth rates'!M$4:M$999,'Growth rates'!$B$4:$B$999,Demands!$A532,'Growth rates'!$C$4:$C$999,$W532)</f>
        <v>1.6316921196597511</v>
      </c>
      <c r="AI532" s="2">
        <f>SUMIFS('Growth rates'!N$4:N$999,'Growth rates'!$B$4:$B$999,Demands!$A532,'Growth rates'!$C$4:$C$999,$W532)</f>
        <v>1.6874610811306034</v>
      </c>
      <c r="AJ532" s="2">
        <f>SUMIFS('Growth rates'!O$4:O$999,'Growth rates'!$B$4:$B$999,Demands!$A532,'Growth rates'!$C$4:$C$999,$W532)</f>
        <v>1.7359273950381038</v>
      </c>
      <c r="AK532" s="2">
        <f>SUMIFS('Growth rates'!P$4:P$999,'Growth rates'!$B$4:$B$999,Demands!$A532,'Growth rates'!$C$4:$C$999,$W532)</f>
        <v>1.7777519601543696</v>
      </c>
      <c r="AL532" s="2">
        <f>SUMIFS('Growth rates'!Q$4:Q$999,'Growth rates'!$B$4:$B$999,Demands!$A532,'Growth rates'!$C$4:$C$999,$W532)</f>
        <v>1.8146959027715417</v>
      </c>
      <c r="AM532" s="2">
        <f>SUMIFS('Growth rates'!R$4:R$999,'Growth rates'!$B$4:$B$999,Demands!$A532,'Growth rates'!$C$4:$C$999,$W532)</f>
        <v>1.847455371132648</v>
      </c>
      <c r="AN532" s="2">
        <f>SUMIFS('Growth rates'!S$4:S$999,'Growth rates'!$B$4:$B$999,Demands!$A532,'Growth rates'!$C$4:$C$999,$W532)</f>
        <v>1.8751691885545116</v>
      </c>
      <c r="AO532" s="2">
        <f>SUMIFS('Growth rates'!T$4:T$999,'Growth rates'!$B$4:$B$999,Demands!$A532,'Growth rates'!$C$4:$C$999,$W532)</f>
        <v>1.8962817074853511</v>
      </c>
      <c r="AP532" s="2">
        <f>SUMIFS('Growth rates'!U$4:U$999,'Growth rates'!$B$4:$B$999,Demands!$A532,'Growth rates'!$C$4:$C$999,$W532)</f>
        <v>1.9084436924277113</v>
      </c>
      <c r="AR532">
        <f>VLOOKUP(C532&amp;A532,Driver_elast!$A$2:$E$1161,5,FALSE)</f>
        <v>0.792659</v>
      </c>
      <c r="AS532">
        <f t="shared" si="180"/>
        <v>0.792659</v>
      </c>
      <c r="AT532">
        <f t="shared" si="181"/>
        <v>0.1585318</v>
      </c>
      <c r="AV532" s="2" cm="1">
        <f t="array" ref="AV532">TREND($AR532:$AS532,$AR$3:$AS$3,AV$1)</f>
        <v>0.792659</v>
      </c>
      <c r="AW532" s="2" cm="1">
        <f t="array" ref="AW532">TREND($AR532:$AS532,$AR$3:$AS$3,AW$1)</f>
        <v>0.792659</v>
      </c>
      <c r="AX532" s="2" cm="1">
        <f t="array" ref="AX532">TREND($AR532:$AS532,$AR$3:$AS$3,AX$1)</f>
        <v>0.792659</v>
      </c>
      <c r="AY532" s="2" cm="1">
        <f t="array" ref="AY532">TREND($AR532:$AS532,$AR$3:$AS$3,AY$1)</f>
        <v>0.792659</v>
      </c>
      <c r="AZ532" s="2" cm="1">
        <f t="array" ref="AZ532">TREND($AR532:$AS532,$AR$3:$AS$3,AZ$1)</f>
        <v>0.792659</v>
      </c>
      <c r="BA532" s="2" cm="1">
        <f t="array" ref="BA532">TREND($AR532:$AS532,$AR$3:$AS$3,BA$1)</f>
        <v>0.792659</v>
      </c>
      <c r="BB532" s="2" cm="1">
        <f t="array" ref="BB532">TREND($AR532:$AS532,$AR$3:$AS$3,BB$1)</f>
        <v>0.792659</v>
      </c>
      <c r="BC532" s="2" cm="1">
        <f t="array" ref="BC532">TREND($AR532:$AS532,$AR$3:$AS$3,BC$1)</f>
        <v>0.792659</v>
      </c>
      <c r="BD532" s="2" cm="1">
        <f t="array" ref="BD532">TREND($AR532:$AS532,$AR$3:$AS$3,BD$1)</f>
        <v>0.792659</v>
      </c>
      <c r="BE532" s="2" cm="1">
        <f t="array" ref="BE532">TREND($AR532:$AS532,$AR$3:$AS$3,BE$1)</f>
        <v>0.792659</v>
      </c>
      <c r="BF532" s="20" cm="1">
        <f t="array" ref="BF532">TREND($AS532:$AT532,$AS$3:$AT$3,BF$1)</f>
        <v>0.71339309999999756</v>
      </c>
      <c r="BG532" s="20" cm="1">
        <f t="array" ref="BG532">TREND($AS532:$AT532,$AS$3:$AT$3,BG$1)</f>
        <v>0.63412720000000178</v>
      </c>
      <c r="BH532" s="20" cm="1">
        <f t="array" ref="BH532">TREND($AS532:$AT532,$AS$3:$AT$3,BH$1)</f>
        <v>0.55486129999999889</v>
      </c>
      <c r="BI532" s="20" cm="1">
        <f t="array" ref="BI532">TREND($AS532:$AT532,$AS$3:$AT$3,BI$1)</f>
        <v>0.47559540000000311</v>
      </c>
      <c r="BJ532" s="20" cm="1">
        <f t="array" ref="BJ532">TREND($AS532:$AT532,$AS$3:$AT$3,BJ$1)</f>
        <v>0.39632950000000022</v>
      </c>
      <c r="BK532" s="20" cm="1">
        <f t="array" ref="BK532">TREND($AS532:$AT532,$AS$3:$AT$3,BK$1)</f>
        <v>0.31706359999999734</v>
      </c>
      <c r="BL532" s="20" cm="1">
        <f t="array" ref="BL532">TREND($AS532:$AT532,$AS$3:$AT$3,BL$1)</f>
        <v>0.23779770000000156</v>
      </c>
      <c r="BM532" s="20" cm="1">
        <f t="array" ref="BM532">TREND($AS532:$AT532,$AS$3:$AT$3,BM$1)</f>
        <v>0.15853179999999867</v>
      </c>
    </row>
    <row r="533" spans="1:65" x14ac:dyDescent="0.35">
      <c r="A533" t="str">
        <f>IF(BYDem!B531="","\I:",BYDem!B531)</f>
        <v>EU_south</v>
      </c>
      <c r="B533" t="str">
        <f>BYDem!E531</f>
        <v>ICH</v>
      </c>
      <c r="C533" t="str">
        <f t="shared" si="162"/>
        <v>ICH</v>
      </c>
      <c r="D533" s="4">
        <f>SUMIFS(BYDem!$M$2:$M$2000,BYDem!$B$2:$B$2000,Demands!$A533,BYDem!$E$2:$E$2000,Demands!$B533)</f>
        <v>149.449132401387</v>
      </c>
      <c r="E533" s="4">
        <f t="shared" si="163"/>
        <v>148.72660648652297</v>
      </c>
      <c r="F533" s="4">
        <f t="shared" si="164"/>
        <v>161.84544047084381</v>
      </c>
      <c r="G533" s="4">
        <f t="shared" si="165"/>
        <v>167.16517191886891</v>
      </c>
      <c r="H533" s="4">
        <f t="shared" si="166"/>
        <v>173.19820347056614</v>
      </c>
      <c r="I533" s="4">
        <f t="shared" si="167"/>
        <v>179.23959595589963</v>
      </c>
      <c r="J533" s="4">
        <f t="shared" si="168"/>
        <v>185.17750723583237</v>
      </c>
      <c r="K533" s="4">
        <f t="shared" si="169"/>
        <v>190.80594705652462</v>
      </c>
      <c r="L533" s="4">
        <f t="shared" si="170"/>
        <v>196.09292210436735</v>
      </c>
      <c r="M533" s="4">
        <f t="shared" si="171"/>
        <v>200.98706935768757</v>
      </c>
      <c r="N533" s="4">
        <f t="shared" si="172"/>
        <v>205.05564477879346</v>
      </c>
      <c r="O533" s="4">
        <f t="shared" si="173"/>
        <v>208.26705456481335</v>
      </c>
      <c r="P533" s="4">
        <f t="shared" si="174"/>
        <v>210.76115512756144</v>
      </c>
      <c r="Q533" s="4">
        <f t="shared" si="175"/>
        <v>212.70722356902826</v>
      </c>
      <c r="R533" s="4">
        <f t="shared" si="176"/>
        <v>214.19311949389385</v>
      </c>
      <c r="S533" s="4">
        <f t="shared" si="177"/>
        <v>215.25523622734218</v>
      </c>
      <c r="T533" s="4">
        <f t="shared" si="178"/>
        <v>215.93084616575061</v>
      </c>
      <c r="U533" s="4">
        <f t="shared" si="179"/>
        <v>216.27385115128638</v>
      </c>
      <c r="W533" s="5" t="str">
        <f>VLOOKUP(C533&amp;A533,Driver_elast!$A$2:$D$1161,4,FALSE)</f>
        <v>GDP</v>
      </c>
      <c r="X533" s="5">
        <v>1</v>
      </c>
      <c r="Y533" s="2">
        <f>SUMIFS('Growth rates'!D$4:D$999,'Growth rates'!$B$4:$B$999,Demands!$A533,'Growth rates'!$C$4:$C$999,$W533)</f>
        <v>1</v>
      </c>
      <c r="Z533" s="2">
        <f>SUMIFS('Growth rates'!E$4:E$999,'Growth rates'!$B$4:$B$999,Demands!$A533,'Growth rates'!$C$4:$C$999,$W533)</f>
        <v>0.9911094298685218</v>
      </c>
      <c r="AA533" s="2">
        <f>SUMIFS('Growth rates'!F$4:F$999,'Growth rates'!$B$4:$B$999,Demands!$A533,'Growth rates'!$C$4:$C$999,$W533)</f>
        <v>1.1518767444585902</v>
      </c>
      <c r="AB533" s="2">
        <f>SUMIFS('Growth rates'!G$4:G$999,'Growth rates'!$B$4:$B$999,Demands!$A533,'Growth rates'!$C$4:$C$999,$W533)</f>
        <v>1.2215016841199113</v>
      </c>
      <c r="AC533" s="2">
        <f>SUMIFS('Growth rates'!H$4:H$999,'Growth rates'!$B$4:$B$999,Demands!$A533,'Growth rates'!$C$4:$C$999,$W533)</f>
        <v>1.3025704289800901</v>
      </c>
      <c r="AD533" s="2">
        <f>SUMIFS('Growth rates'!I$4:I$999,'Growth rates'!$B$4:$B$999,Demands!$A533,'Growth rates'!$C$4:$C$999,$W533)</f>
        <v>1.3861238938782423</v>
      </c>
      <c r="AE533" s="2">
        <f>SUMIFS('Growth rates'!J$4:J$999,'Growth rates'!$B$4:$B$999,Demands!$A533,'Growth rates'!$C$4:$C$999,$W533)</f>
        <v>1.4705683960657696</v>
      </c>
      <c r="AF533" s="2">
        <f>SUMIFS('Growth rates'!K$4:K$999,'Growth rates'!$B$4:$B$999,Demands!$A533,'Growth rates'!$C$4:$C$999,$W533)</f>
        <v>1.5527651379868512</v>
      </c>
      <c r="AG533" s="2">
        <f>SUMIFS('Growth rates'!L$4:L$999,'Growth rates'!$B$4:$B$999,Demands!$A533,'Growth rates'!$C$4:$C$999,$W533)</f>
        <v>1.6318859448852905</v>
      </c>
      <c r="AH533" s="2">
        <f>SUMIFS('Growth rates'!M$4:M$999,'Growth rates'!$B$4:$B$999,Demands!$A533,'Growth rates'!$C$4:$C$999,$W533)</f>
        <v>1.7067846824350905</v>
      </c>
      <c r="AI533" s="2">
        <f>SUMIFS('Growth rates'!N$4:N$999,'Growth rates'!$B$4:$B$999,Demands!$A533,'Growth rates'!$C$4:$C$999,$W533)</f>
        <v>1.7773806772253236</v>
      </c>
      <c r="AJ533" s="2">
        <f>SUMIFS('Growth rates'!O$4:O$999,'Growth rates'!$B$4:$B$999,Demands!$A533,'Growth rates'!$C$4:$C$999,$W533)</f>
        <v>1.841366542402133</v>
      </c>
      <c r="AK533" s="2">
        <f>SUMIFS('Growth rates'!P$4:P$999,'Growth rates'!$B$4:$B$999,Demands!$A533,'Growth rates'!$C$4:$C$999,$W533)</f>
        <v>1.8992967620055512</v>
      </c>
      <c r="AL533" s="2">
        <f>SUMIFS('Growth rates'!Q$4:Q$999,'Growth rates'!$B$4:$B$999,Demands!$A533,'Growth rates'!$C$4:$C$999,$W533)</f>
        <v>1.9530467905216558</v>
      </c>
      <c r="AM533" s="2">
        <f>SUMIFS('Growth rates'!R$4:R$999,'Growth rates'!$B$4:$B$999,Demands!$A533,'Growth rates'!$C$4:$C$999,$W533)</f>
        <v>2.0032253718182997</v>
      </c>
      <c r="AN533" s="2">
        <f>SUMIFS('Growth rates'!S$4:S$999,'Growth rates'!$B$4:$B$999,Demands!$A533,'Growth rates'!$C$4:$C$999,$W533)</f>
        <v>2.0488927561814148</v>
      </c>
      <c r="AO533" s="2">
        <f>SUMIFS('Growth rates'!T$4:T$999,'Growth rates'!$B$4:$B$999,Demands!$A533,'Growth rates'!$C$4:$C$999,$W533)</f>
        <v>2.0883121424939937</v>
      </c>
      <c r="AP533" s="2">
        <f>SUMIFS('Growth rates'!U$4:U$999,'Growth rates'!$B$4:$B$999,Demands!$A533,'Growth rates'!$C$4:$C$999,$W533)</f>
        <v>2.1188136107560243</v>
      </c>
      <c r="AR533">
        <f>VLOOKUP(C533&amp;A533,Driver_elast!$A$2:$E$1161,5,FALSE)</f>
        <v>0.54378899999999997</v>
      </c>
      <c r="AS533">
        <f t="shared" si="180"/>
        <v>0.54378899999999997</v>
      </c>
      <c r="AT533">
        <f t="shared" si="181"/>
        <v>0.10875779999999999</v>
      </c>
      <c r="AV533" s="2" cm="1">
        <f t="array" ref="AV533">TREND($AR533:$AS533,$AR$3:$AS$3,AV$1)</f>
        <v>0.54378899999999997</v>
      </c>
      <c r="AW533" s="2" cm="1">
        <f t="array" ref="AW533">TREND($AR533:$AS533,$AR$3:$AS$3,AW$1)</f>
        <v>0.54378899999999997</v>
      </c>
      <c r="AX533" s="2" cm="1">
        <f t="array" ref="AX533">TREND($AR533:$AS533,$AR$3:$AS$3,AX$1)</f>
        <v>0.54378899999999997</v>
      </c>
      <c r="AY533" s="2" cm="1">
        <f t="array" ref="AY533">TREND($AR533:$AS533,$AR$3:$AS$3,AY$1)</f>
        <v>0.54378899999999997</v>
      </c>
      <c r="AZ533" s="2" cm="1">
        <f t="array" ref="AZ533">TREND($AR533:$AS533,$AR$3:$AS$3,AZ$1)</f>
        <v>0.54378899999999997</v>
      </c>
      <c r="BA533" s="2" cm="1">
        <f t="array" ref="BA533">TREND($AR533:$AS533,$AR$3:$AS$3,BA$1)</f>
        <v>0.54378899999999997</v>
      </c>
      <c r="BB533" s="2" cm="1">
        <f t="array" ref="BB533">TREND($AR533:$AS533,$AR$3:$AS$3,BB$1)</f>
        <v>0.54378899999999997</v>
      </c>
      <c r="BC533" s="2" cm="1">
        <f t="array" ref="BC533">TREND($AR533:$AS533,$AR$3:$AS$3,BC$1)</f>
        <v>0.54378899999999997</v>
      </c>
      <c r="BD533" s="2" cm="1">
        <f t="array" ref="BD533">TREND($AR533:$AS533,$AR$3:$AS$3,BD$1)</f>
        <v>0.54378899999999997</v>
      </c>
      <c r="BE533" s="2" cm="1">
        <f t="array" ref="BE533">TREND($AR533:$AS533,$AR$3:$AS$3,BE$1)</f>
        <v>0.54378899999999997</v>
      </c>
      <c r="BF533" s="20" cm="1">
        <f t="array" ref="BF533">TREND($AS533:$AT533,$AS$3:$AT$3,BF$1)</f>
        <v>0.48941010000000063</v>
      </c>
      <c r="BG533" s="20" cm="1">
        <f t="array" ref="BG533">TREND($AS533:$AT533,$AS$3:$AT$3,BG$1)</f>
        <v>0.43503120000000095</v>
      </c>
      <c r="BH533" s="20" cm="1">
        <f t="array" ref="BH533">TREND($AS533:$AT533,$AS$3:$AT$3,BH$1)</f>
        <v>0.38065230000000128</v>
      </c>
      <c r="BI533" s="20" cm="1">
        <f t="array" ref="BI533">TREND($AS533:$AT533,$AS$3:$AT$3,BI$1)</f>
        <v>0.3262734000000016</v>
      </c>
      <c r="BJ533" s="20" cm="1">
        <f t="array" ref="BJ533">TREND($AS533:$AT533,$AS$3:$AT$3,BJ$1)</f>
        <v>0.27189450000000193</v>
      </c>
      <c r="BK533" s="20" cm="1">
        <f t="array" ref="BK533">TREND($AS533:$AT533,$AS$3:$AT$3,BK$1)</f>
        <v>0.21751560000000225</v>
      </c>
      <c r="BL533" s="20" cm="1">
        <f t="array" ref="BL533">TREND($AS533:$AT533,$AS$3:$AT$3,BL$1)</f>
        <v>0.16313670000000258</v>
      </c>
      <c r="BM533" s="20" cm="1">
        <f t="array" ref="BM533">TREND($AS533:$AT533,$AS$3:$AT$3,BM$1)</f>
        <v>0.1087578000000029</v>
      </c>
    </row>
    <row r="534" spans="1:65" x14ac:dyDescent="0.35">
      <c r="A534" t="str">
        <f>IF(BYDem!B532="","\I:",BYDem!B532)</f>
        <v>EU_south</v>
      </c>
      <c r="B534" t="str">
        <f>BYDem!E532</f>
        <v>ICH_Feedstock</v>
      </c>
      <c r="C534" t="str">
        <f t="shared" si="162"/>
        <v>ICH_Feedstock</v>
      </c>
      <c r="D534" s="4">
        <f>SUMIFS(BYDem!$M$2:$M$2000,BYDem!$B$2:$B$2000,Demands!$A534,BYDem!$E$2:$E$2000,Demands!$B534)</f>
        <v>323.83076741999997</v>
      </c>
      <c r="E534" s="4">
        <f t="shared" si="163"/>
        <v>322.26517705669932</v>
      </c>
      <c r="F534" s="4">
        <f t="shared" si="164"/>
        <v>350.69145165954052</v>
      </c>
      <c r="G534" s="4">
        <f t="shared" si="165"/>
        <v>362.21840193085762</v>
      </c>
      <c r="H534" s="4">
        <f t="shared" si="166"/>
        <v>375.29095180694549</v>
      </c>
      <c r="I534" s="4">
        <f t="shared" si="167"/>
        <v>388.38161839948577</v>
      </c>
      <c r="J534" s="4">
        <f t="shared" si="168"/>
        <v>401.24805887829746</v>
      </c>
      <c r="K534" s="4">
        <f t="shared" si="169"/>
        <v>413.44392751416751</v>
      </c>
      <c r="L534" s="4">
        <f t="shared" si="170"/>
        <v>424.89990025594983</v>
      </c>
      <c r="M534" s="4">
        <f t="shared" si="171"/>
        <v>435.50468220043479</v>
      </c>
      <c r="N534" s="4">
        <f t="shared" si="172"/>
        <v>444.3205908628168</v>
      </c>
      <c r="O534" s="4">
        <f t="shared" si="173"/>
        <v>451.27916786354393</v>
      </c>
      <c r="P534" s="4">
        <f t="shared" si="174"/>
        <v>456.68345818145724</v>
      </c>
      <c r="Q534" s="4">
        <f t="shared" si="175"/>
        <v>460.90025641056621</v>
      </c>
      <c r="R534" s="4">
        <f t="shared" si="176"/>
        <v>464.11993932155917</v>
      </c>
      <c r="S534" s="4">
        <f t="shared" si="177"/>
        <v>466.42136503983255</v>
      </c>
      <c r="T534" s="4">
        <f t="shared" si="178"/>
        <v>467.88529648805115</v>
      </c>
      <c r="U534" s="4">
        <f t="shared" si="179"/>
        <v>468.62852976020298</v>
      </c>
      <c r="W534" s="5" t="str">
        <f>VLOOKUP(C534&amp;A534,Driver_elast!$A$2:$D$1161,4,FALSE)</f>
        <v>GDP</v>
      </c>
      <c r="X534" s="5">
        <v>1</v>
      </c>
      <c r="Y534" s="2">
        <f>SUMIFS('Growth rates'!D$4:D$999,'Growth rates'!$B$4:$B$999,Demands!$A534,'Growth rates'!$C$4:$C$999,$W534)</f>
        <v>1</v>
      </c>
      <c r="Z534" s="2">
        <f>SUMIFS('Growth rates'!E$4:E$999,'Growth rates'!$B$4:$B$999,Demands!$A534,'Growth rates'!$C$4:$C$999,$W534)</f>
        <v>0.9911094298685218</v>
      </c>
      <c r="AA534" s="2">
        <f>SUMIFS('Growth rates'!F$4:F$999,'Growth rates'!$B$4:$B$999,Demands!$A534,'Growth rates'!$C$4:$C$999,$W534)</f>
        <v>1.1518767444585902</v>
      </c>
      <c r="AB534" s="2">
        <f>SUMIFS('Growth rates'!G$4:G$999,'Growth rates'!$B$4:$B$999,Demands!$A534,'Growth rates'!$C$4:$C$999,$W534)</f>
        <v>1.2215016841199113</v>
      </c>
      <c r="AC534" s="2">
        <f>SUMIFS('Growth rates'!H$4:H$999,'Growth rates'!$B$4:$B$999,Demands!$A534,'Growth rates'!$C$4:$C$999,$W534)</f>
        <v>1.3025704289800901</v>
      </c>
      <c r="AD534" s="2">
        <f>SUMIFS('Growth rates'!I$4:I$999,'Growth rates'!$B$4:$B$999,Demands!$A534,'Growth rates'!$C$4:$C$999,$W534)</f>
        <v>1.3861238938782423</v>
      </c>
      <c r="AE534" s="2">
        <f>SUMIFS('Growth rates'!J$4:J$999,'Growth rates'!$B$4:$B$999,Demands!$A534,'Growth rates'!$C$4:$C$999,$W534)</f>
        <v>1.4705683960657696</v>
      </c>
      <c r="AF534" s="2">
        <f>SUMIFS('Growth rates'!K$4:K$999,'Growth rates'!$B$4:$B$999,Demands!$A534,'Growth rates'!$C$4:$C$999,$W534)</f>
        <v>1.5527651379868512</v>
      </c>
      <c r="AG534" s="2">
        <f>SUMIFS('Growth rates'!L$4:L$999,'Growth rates'!$B$4:$B$999,Demands!$A534,'Growth rates'!$C$4:$C$999,$W534)</f>
        <v>1.6318859448852905</v>
      </c>
      <c r="AH534" s="2">
        <f>SUMIFS('Growth rates'!M$4:M$999,'Growth rates'!$B$4:$B$999,Demands!$A534,'Growth rates'!$C$4:$C$999,$W534)</f>
        <v>1.7067846824350905</v>
      </c>
      <c r="AI534" s="2">
        <f>SUMIFS('Growth rates'!N$4:N$999,'Growth rates'!$B$4:$B$999,Demands!$A534,'Growth rates'!$C$4:$C$999,$W534)</f>
        <v>1.7773806772253236</v>
      </c>
      <c r="AJ534" s="2">
        <f>SUMIFS('Growth rates'!O$4:O$999,'Growth rates'!$B$4:$B$999,Demands!$A534,'Growth rates'!$C$4:$C$999,$W534)</f>
        <v>1.841366542402133</v>
      </c>
      <c r="AK534" s="2">
        <f>SUMIFS('Growth rates'!P$4:P$999,'Growth rates'!$B$4:$B$999,Demands!$A534,'Growth rates'!$C$4:$C$999,$W534)</f>
        <v>1.8992967620055512</v>
      </c>
      <c r="AL534" s="2">
        <f>SUMIFS('Growth rates'!Q$4:Q$999,'Growth rates'!$B$4:$B$999,Demands!$A534,'Growth rates'!$C$4:$C$999,$W534)</f>
        <v>1.9530467905216558</v>
      </c>
      <c r="AM534" s="2">
        <f>SUMIFS('Growth rates'!R$4:R$999,'Growth rates'!$B$4:$B$999,Demands!$A534,'Growth rates'!$C$4:$C$999,$W534)</f>
        <v>2.0032253718182997</v>
      </c>
      <c r="AN534" s="2">
        <f>SUMIFS('Growth rates'!S$4:S$999,'Growth rates'!$B$4:$B$999,Demands!$A534,'Growth rates'!$C$4:$C$999,$W534)</f>
        <v>2.0488927561814148</v>
      </c>
      <c r="AO534" s="2">
        <f>SUMIFS('Growth rates'!T$4:T$999,'Growth rates'!$B$4:$B$999,Demands!$A534,'Growth rates'!$C$4:$C$999,$W534)</f>
        <v>2.0883121424939937</v>
      </c>
      <c r="AP534" s="2">
        <f>SUMIFS('Growth rates'!U$4:U$999,'Growth rates'!$B$4:$B$999,Demands!$A534,'Growth rates'!$C$4:$C$999,$W534)</f>
        <v>2.1188136107560243</v>
      </c>
      <c r="AR534">
        <f>VLOOKUP(C534&amp;A534,Driver_elast!$A$2:$E$1161,5,FALSE)</f>
        <v>0.54378899999999997</v>
      </c>
      <c r="AS534">
        <f t="shared" si="180"/>
        <v>0.54378899999999997</v>
      </c>
      <c r="AT534">
        <f t="shared" si="181"/>
        <v>0.10875779999999999</v>
      </c>
      <c r="AV534" s="2" cm="1">
        <f t="array" ref="AV534">TREND($AR534:$AS534,$AR$3:$AS$3,AV$1)</f>
        <v>0.54378899999999997</v>
      </c>
      <c r="AW534" s="2" cm="1">
        <f t="array" ref="AW534">TREND($AR534:$AS534,$AR$3:$AS$3,AW$1)</f>
        <v>0.54378899999999997</v>
      </c>
      <c r="AX534" s="2" cm="1">
        <f t="array" ref="AX534">TREND($AR534:$AS534,$AR$3:$AS$3,AX$1)</f>
        <v>0.54378899999999997</v>
      </c>
      <c r="AY534" s="2" cm="1">
        <f t="array" ref="AY534">TREND($AR534:$AS534,$AR$3:$AS$3,AY$1)</f>
        <v>0.54378899999999997</v>
      </c>
      <c r="AZ534" s="2" cm="1">
        <f t="array" ref="AZ534">TREND($AR534:$AS534,$AR$3:$AS$3,AZ$1)</f>
        <v>0.54378899999999997</v>
      </c>
      <c r="BA534" s="2" cm="1">
        <f t="array" ref="BA534">TREND($AR534:$AS534,$AR$3:$AS$3,BA$1)</f>
        <v>0.54378899999999997</v>
      </c>
      <c r="BB534" s="2" cm="1">
        <f t="array" ref="BB534">TREND($AR534:$AS534,$AR$3:$AS$3,BB$1)</f>
        <v>0.54378899999999997</v>
      </c>
      <c r="BC534" s="2" cm="1">
        <f t="array" ref="BC534">TREND($AR534:$AS534,$AR$3:$AS$3,BC$1)</f>
        <v>0.54378899999999997</v>
      </c>
      <c r="BD534" s="2" cm="1">
        <f t="array" ref="BD534">TREND($AR534:$AS534,$AR$3:$AS$3,BD$1)</f>
        <v>0.54378899999999997</v>
      </c>
      <c r="BE534" s="2" cm="1">
        <f t="array" ref="BE534">TREND($AR534:$AS534,$AR$3:$AS$3,BE$1)</f>
        <v>0.54378899999999997</v>
      </c>
      <c r="BF534" s="20" cm="1">
        <f t="array" ref="BF534">TREND($AS534:$AT534,$AS$3:$AT$3,BF$1)</f>
        <v>0.48941010000000063</v>
      </c>
      <c r="BG534" s="20" cm="1">
        <f t="array" ref="BG534">TREND($AS534:$AT534,$AS$3:$AT$3,BG$1)</f>
        <v>0.43503120000000095</v>
      </c>
      <c r="BH534" s="20" cm="1">
        <f t="array" ref="BH534">TREND($AS534:$AT534,$AS$3:$AT$3,BH$1)</f>
        <v>0.38065230000000128</v>
      </c>
      <c r="BI534" s="20" cm="1">
        <f t="array" ref="BI534">TREND($AS534:$AT534,$AS$3:$AT$3,BI$1)</f>
        <v>0.3262734000000016</v>
      </c>
      <c r="BJ534" s="20" cm="1">
        <f t="array" ref="BJ534">TREND($AS534:$AT534,$AS$3:$AT$3,BJ$1)</f>
        <v>0.27189450000000193</v>
      </c>
      <c r="BK534" s="20" cm="1">
        <f t="array" ref="BK534">TREND($AS534:$AT534,$AS$3:$AT$3,BK$1)</f>
        <v>0.21751560000000225</v>
      </c>
      <c r="BL534" s="20" cm="1">
        <f t="array" ref="BL534">TREND($AS534:$AT534,$AS$3:$AT$3,BL$1)</f>
        <v>0.16313670000000258</v>
      </c>
      <c r="BM534" s="20" cm="1">
        <f t="array" ref="BM534">TREND($AS534:$AT534,$AS$3:$AT$3,BM$1)</f>
        <v>0.1087578000000029</v>
      </c>
    </row>
    <row r="535" spans="1:65" x14ac:dyDescent="0.35">
      <c r="A535" t="str">
        <f>IF(BYDem!B533="","\I:",BYDem!B533)</f>
        <v>EU_south</v>
      </c>
      <c r="B535" t="str">
        <f>BYDem!E533</f>
        <v>IFP</v>
      </c>
      <c r="C535" t="str">
        <f t="shared" si="162"/>
        <v>IFP</v>
      </c>
      <c r="D535" s="4">
        <f>SUMIFS(BYDem!$M$2:$M$2000,BYDem!$B$2:$B$2000,Demands!$A535,BYDem!$E$2:$E$2000,Demands!$B535)</f>
        <v>144.243214272252</v>
      </c>
      <c r="E535" s="4">
        <f t="shared" si="163"/>
        <v>143.76740119828173</v>
      </c>
      <c r="F535" s="4">
        <f t="shared" si="164"/>
        <v>152.42002733193829</v>
      </c>
      <c r="G535" s="4">
        <f t="shared" si="165"/>
        <v>155.83834345990545</v>
      </c>
      <c r="H535" s="4">
        <f t="shared" si="166"/>
        <v>159.67581413280078</v>
      </c>
      <c r="I535" s="4">
        <f t="shared" si="167"/>
        <v>163.47607803478635</v>
      </c>
      <c r="J535" s="4">
        <f t="shared" si="168"/>
        <v>167.17125215194383</v>
      </c>
      <c r="K535" s="4">
        <f t="shared" si="169"/>
        <v>170.63816031857669</v>
      </c>
      <c r="L535" s="4">
        <f t="shared" si="170"/>
        <v>173.86422048967165</v>
      </c>
      <c r="M535" s="4">
        <f t="shared" si="171"/>
        <v>176.82500145957522</v>
      </c>
      <c r="N535" s="4">
        <f t="shared" si="172"/>
        <v>179.26730069162346</v>
      </c>
      <c r="O535" s="4">
        <f t="shared" si="173"/>
        <v>181.18290597272028</v>
      </c>
      <c r="P535" s="4">
        <f t="shared" si="174"/>
        <v>182.66334851110398</v>
      </c>
      <c r="Q535" s="4">
        <f t="shared" si="175"/>
        <v>183.81414864459936</v>
      </c>
      <c r="R535" s="4">
        <f t="shared" si="176"/>
        <v>184.6902735759962</v>
      </c>
      <c r="S535" s="4">
        <f t="shared" si="177"/>
        <v>185.31514650288602</v>
      </c>
      <c r="T535" s="4">
        <f t="shared" si="178"/>
        <v>185.71200361814681</v>
      </c>
      <c r="U535" s="4">
        <f t="shared" si="179"/>
        <v>185.91328642063849</v>
      </c>
      <c r="W535" s="5" t="str">
        <f>VLOOKUP(C535&amp;A535,Driver_elast!$A$2:$D$1161,4,FALSE)</f>
        <v>GDP</v>
      </c>
      <c r="X535" s="5">
        <v>1</v>
      </c>
      <c r="Y535" s="2">
        <f>SUMIFS('Growth rates'!D$4:D$999,'Growth rates'!$B$4:$B$999,Demands!$A535,'Growth rates'!$C$4:$C$999,$W535)</f>
        <v>1</v>
      </c>
      <c r="Z535" s="2">
        <f>SUMIFS('Growth rates'!E$4:E$999,'Growth rates'!$B$4:$B$999,Demands!$A535,'Growth rates'!$C$4:$C$999,$W535)</f>
        <v>0.9911094298685218</v>
      </c>
      <c r="AA535" s="2">
        <f>SUMIFS('Growth rates'!F$4:F$999,'Growth rates'!$B$4:$B$999,Demands!$A535,'Growth rates'!$C$4:$C$999,$W535)</f>
        <v>1.1518767444585902</v>
      </c>
      <c r="AB535" s="2">
        <f>SUMIFS('Growth rates'!G$4:G$999,'Growth rates'!$B$4:$B$999,Demands!$A535,'Growth rates'!$C$4:$C$999,$W535)</f>
        <v>1.2215016841199113</v>
      </c>
      <c r="AC535" s="2">
        <f>SUMIFS('Growth rates'!H$4:H$999,'Growth rates'!$B$4:$B$999,Demands!$A535,'Growth rates'!$C$4:$C$999,$W535)</f>
        <v>1.3025704289800901</v>
      </c>
      <c r="AD535" s="2">
        <f>SUMIFS('Growth rates'!I$4:I$999,'Growth rates'!$B$4:$B$999,Demands!$A535,'Growth rates'!$C$4:$C$999,$W535)</f>
        <v>1.3861238938782423</v>
      </c>
      <c r="AE535" s="2">
        <f>SUMIFS('Growth rates'!J$4:J$999,'Growth rates'!$B$4:$B$999,Demands!$A535,'Growth rates'!$C$4:$C$999,$W535)</f>
        <v>1.4705683960657696</v>
      </c>
      <c r="AF535" s="2">
        <f>SUMIFS('Growth rates'!K$4:K$999,'Growth rates'!$B$4:$B$999,Demands!$A535,'Growth rates'!$C$4:$C$999,$W535)</f>
        <v>1.5527651379868512</v>
      </c>
      <c r="AG535" s="2">
        <f>SUMIFS('Growth rates'!L$4:L$999,'Growth rates'!$B$4:$B$999,Demands!$A535,'Growth rates'!$C$4:$C$999,$W535)</f>
        <v>1.6318859448852905</v>
      </c>
      <c r="AH535" s="2">
        <f>SUMIFS('Growth rates'!M$4:M$999,'Growth rates'!$B$4:$B$999,Demands!$A535,'Growth rates'!$C$4:$C$999,$W535)</f>
        <v>1.7067846824350905</v>
      </c>
      <c r="AI535" s="2">
        <f>SUMIFS('Growth rates'!N$4:N$999,'Growth rates'!$B$4:$B$999,Demands!$A535,'Growth rates'!$C$4:$C$999,$W535)</f>
        <v>1.7773806772253236</v>
      </c>
      <c r="AJ535" s="2">
        <f>SUMIFS('Growth rates'!O$4:O$999,'Growth rates'!$B$4:$B$999,Demands!$A535,'Growth rates'!$C$4:$C$999,$W535)</f>
        <v>1.841366542402133</v>
      </c>
      <c r="AK535" s="2">
        <f>SUMIFS('Growth rates'!P$4:P$999,'Growth rates'!$B$4:$B$999,Demands!$A535,'Growth rates'!$C$4:$C$999,$W535)</f>
        <v>1.8992967620055512</v>
      </c>
      <c r="AL535" s="2">
        <f>SUMIFS('Growth rates'!Q$4:Q$999,'Growth rates'!$B$4:$B$999,Demands!$A535,'Growth rates'!$C$4:$C$999,$W535)</f>
        <v>1.9530467905216558</v>
      </c>
      <c r="AM535" s="2">
        <f>SUMIFS('Growth rates'!R$4:R$999,'Growth rates'!$B$4:$B$999,Demands!$A535,'Growth rates'!$C$4:$C$999,$W535)</f>
        <v>2.0032253718182997</v>
      </c>
      <c r="AN535" s="2">
        <f>SUMIFS('Growth rates'!S$4:S$999,'Growth rates'!$B$4:$B$999,Demands!$A535,'Growth rates'!$C$4:$C$999,$W535)</f>
        <v>2.0488927561814148</v>
      </c>
      <c r="AO535" s="2">
        <f>SUMIFS('Growth rates'!T$4:T$999,'Growth rates'!$B$4:$B$999,Demands!$A535,'Growth rates'!$C$4:$C$999,$W535)</f>
        <v>2.0883121424939937</v>
      </c>
      <c r="AP535" s="2">
        <f>SUMIFS('Growth rates'!U$4:U$999,'Growth rates'!$B$4:$B$999,Demands!$A535,'Growth rates'!$C$4:$C$999,$W535)</f>
        <v>2.1188136107560243</v>
      </c>
      <c r="AR535">
        <f>VLOOKUP(C535&amp;A535,Driver_elast!$A$2:$E$1161,5,FALSE)</f>
        <v>0.37103199999999997</v>
      </c>
      <c r="AS535">
        <f t="shared" si="180"/>
        <v>0.37103199999999997</v>
      </c>
      <c r="AT535">
        <f t="shared" si="181"/>
        <v>7.4206399999999992E-2</v>
      </c>
      <c r="AV535" s="2" cm="1">
        <f t="array" ref="AV535">TREND($AR535:$AS535,$AR$3:$AS$3,AV$1)</f>
        <v>0.37103199999999997</v>
      </c>
      <c r="AW535" s="2" cm="1">
        <f t="array" ref="AW535">TREND($AR535:$AS535,$AR$3:$AS$3,AW$1)</f>
        <v>0.37103199999999997</v>
      </c>
      <c r="AX535" s="2" cm="1">
        <f t="array" ref="AX535">TREND($AR535:$AS535,$AR$3:$AS$3,AX$1)</f>
        <v>0.37103199999999997</v>
      </c>
      <c r="AY535" s="2" cm="1">
        <f t="array" ref="AY535">TREND($AR535:$AS535,$AR$3:$AS$3,AY$1)</f>
        <v>0.37103199999999997</v>
      </c>
      <c r="AZ535" s="2" cm="1">
        <f t="array" ref="AZ535">TREND($AR535:$AS535,$AR$3:$AS$3,AZ$1)</f>
        <v>0.37103199999999997</v>
      </c>
      <c r="BA535" s="2" cm="1">
        <f t="array" ref="BA535">TREND($AR535:$AS535,$AR$3:$AS$3,BA$1)</f>
        <v>0.37103199999999997</v>
      </c>
      <c r="BB535" s="2" cm="1">
        <f t="array" ref="BB535">TREND($AR535:$AS535,$AR$3:$AS$3,BB$1)</f>
        <v>0.37103199999999997</v>
      </c>
      <c r="BC535" s="2" cm="1">
        <f t="array" ref="BC535">TREND($AR535:$AS535,$AR$3:$AS$3,BC$1)</f>
        <v>0.37103199999999997</v>
      </c>
      <c r="BD535" s="2" cm="1">
        <f t="array" ref="BD535">TREND($AR535:$AS535,$AR$3:$AS$3,BD$1)</f>
        <v>0.37103199999999997</v>
      </c>
      <c r="BE535" s="2" cm="1">
        <f t="array" ref="BE535">TREND($AR535:$AS535,$AR$3:$AS$3,BE$1)</f>
        <v>0.37103199999999997</v>
      </c>
      <c r="BF535" s="20" cm="1">
        <f t="array" ref="BF535">TREND($AS535:$AT535,$AS$3:$AT$3,BF$1)</f>
        <v>0.33392879999999892</v>
      </c>
      <c r="BG535" s="20" cm="1">
        <f t="array" ref="BG535">TREND($AS535:$AT535,$AS$3:$AT$3,BG$1)</f>
        <v>0.29682560000000002</v>
      </c>
      <c r="BH535" s="20" cm="1">
        <f t="array" ref="BH535">TREND($AS535:$AT535,$AS$3:$AT$3,BH$1)</f>
        <v>0.25972239999999935</v>
      </c>
      <c r="BI535" s="20" cm="1">
        <f t="array" ref="BI535">TREND($AS535:$AT535,$AS$3:$AT$3,BI$1)</f>
        <v>0.22261920000000046</v>
      </c>
      <c r="BJ535" s="20" cm="1">
        <f t="array" ref="BJ535">TREND($AS535:$AT535,$AS$3:$AT$3,BJ$1)</f>
        <v>0.18551599999999979</v>
      </c>
      <c r="BK535" s="20" cm="1">
        <f t="array" ref="BK535">TREND($AS535:$AT535,$AS$3:$AT$3,BK$1)</f>
        <v>0.14841279999999912</v>
      </c>
      <c r="BL535" s="20" cm="1">
        <f t="array" ref="BL535">TREND($AS535:$AT535,$AS$3:$AT$3,BL$1)</f>
        <v>0.11130960000000023</v>
      </c>
      <c r="BM535" s="20" cm="1">
        <f t="array" ref="BM535">TREND($AS535:$AT535,$AS$3:$AT$3,BM$1)</f>
        <v>7.4206399999999562E-2</v>
      </c>
    </row>
    <row r="536" spans="1:65" x14ac:dyDescent="0.35">
      <c r="A536" t="str">
        <f>IF(BYDem!B534="","\I:",BYDem!B534)</f>
        <v>EU_south</v>
      </c>
      <c r="B536" t="str">
        <f>BYDem!E534</f>
        <v>ILP</v>
      </c>
      <c r="C536" t="str">
        <f t="shared" ref="C536:C547" si="182">B536</f>
        <v>ILP</v>
      </c>
      <c r="D536" s="4">
        <f>SUMIFS(BYDem!$M$2:$M$2000,BYDem!$B$2:$B$2000,Demands!$A536,BYDem!$E$2:$E$2000,Demands!$B536)</f>
        <v>9.9735709999999997</v>
      </c>
      <c r="E536" s="4">
        <f t="shared" si="163"/>
        <v>9.93881162953112</v>
      </c>
      <c r="F536" s="4">
        <f t="shared" si="164"/>
        <v>10.570790000652767</v>
      </c>
      <c r="G536" s="4">
        <f t="shared" si="165"/>
        <v>10.821261244907397</v>
      </c>
      <c r="H536" s="4">
        <f t="shared" si="166"/>
        <v>11.102793959137074</v>
      </c>
      <c r="I536" s="4">
        <f t="shared" si="167"/>
        <v>11.381975780853269</v>
      </c>
      <c r="J536" s="4">
        <f t="shared" si="168"/>
        <v>11.653794019215988</v>
      </c>
      <c r="K536" s="4">
        <f t="shared" si="169"/>
        <v>11.909139584297129</v>
      </c>
      <c r="L536" s="4">
        <f t="shared" si="170"/>
        <v>12.147019035445705</v>
      </c>
      <c r="M536" s="4">
        <f t="shared" si="171"/>
        <v>12.365566621613159</v>
      </c>
      <c r="N536" s="4">
        <f t="shared" si="172"/>
        <v>12.546013537326314</v>
      </c>
      <c r="O536" s="4">
        <f t="shared" si="173"/>
        <v>12.687655174329178</v>
      </c>
      <c r="P536" s="4">
        <f t="shared" si="174"/>
        <v>12.797185893796762</v>
      </c>
      <c r="Q536" s="4">
        <f t="shared" si="175"/>
        <v>12.882366986443092</v>
      </c>
      <c r="R536" s="4">
        <f t="shared" si="176"/>
        <v>12.947239840944137</v>
      </c>
      <c r="S536" s="4">
        <f t="shared" si="177"/>
        <v>12.993521094820146</v>
      </c>
      <c r="T536" s="4">
        <f t="shared" si="178"/>
        <v>13.022919945257126</v>
      </c>
      <c r="U536" s="4">
        <f t="shared" si="179"/>
        <v>13.037832611734801</v>
      </c>
      <c r="W536" s="5" t="str">
        <f>VLOOKUP(C536&amp;A536,Driver_elast!$A$2:$D$1161,4,FALSE)</f>
        <v>GDP</v>
      </c>
      <c r="X536" s="5">
        <v>1</v>
      </c>
      <c r="Y536" s="2">
        <f>SUMIFS('Growth rates'!D$4:D$999,'Growth rates'!$B$4:$B$999,Demands!$A536,'Growth rates'!$C$4:$C$999,$W536)</f>
        <v>1</v>
      </c>
      <c r="Z536" s="2">
        <f>SUMIFS('Growth rates'!E$4:E$999,'Growth rates'!$B$4:$B$999,Demands!$A536,'Growth rates'!$C$4:$C$999,$W536)</f>
        <v>0.9911094298685218</v>
      </c>
      <c r="AA536" s="2">
        <f>SUMIFS('Growth rates'!F$4:F$999,'Growth rates'!$B$4:$B$999,Demands!$A536,'Growth rates'!$C$4:$C$999,$W536)</f>
        <v>1.1518767444585902</v>
      </c>
      <c r="AB536" s="2">
        <f>SUMIFS('Growth rates'!G$4:G$999,'Growth rates'!$B$4:$B$999,Demands!$A536,'Growth rates'!$C$4:$C$999,$W536)</f>
        <v>1.2215016841199113</v>
      </c>
      <c r="AC536" s="2">
        <f>SUMIFS('Growth rates'!H$4:H$999,'Growth rates'!$B$4:$B$999,Demands!$A536,'Growth rates'!$C$4:$C$999,$W536)</f>
        <v>1.3025704289800901</v>
      </c>
      <c r="AD536" s="2">
        <f>SUMIFS('Growth rates'!I$4:I$999,'Growth rates'!$B$4:$B$999,Demands!$A536,'Growth rates'!$C$4:$C$999,$W536)</f>
        <v>1.3861238938782423</v>
      </c>
      <c r="AE536" s="2">
        <f>SUMIFS('Growth rates'!J$4:J$999,'Growth rates'!$B$4:$B$999,Demands!$A536,'Growth rates'!$C$4:$C$999,$W536)</f>
        <v>1.4705683960657696</v>
      </c>
      <c r="AF536" s="2">
        <f>SUMIFS('Growth rates'!K$4:K$999,'Growth rates'!$B$4:$B$999,Demands!$A536,'Growth rates'!$C$4:$C$999,$W536)</f>
        <v>1.5527651379868512</v>
      </c>
      <c r="AG536" s="2">
        <f>SUMIFS('Growth rates'!L$4:L$999,'Growth rates'!$B$4:$B$999,Demands!$A536,'Growth rates'!$C$4:$C$999,$W536)</f>
        <v>1.6318859448852905</v>
      </c>
      <c r="AH536" s="2">
        <f>SUMIFS('Growth rates'!M$4:M$999,'Growth rates'!$B$4:$B$999,Demands!$A536,'Growth rates'!$C$4:$C$999,$W536)</f>
        <v>1.7067846824350905</v>
      </c>
      <c r="AI536" s="2">
        <f>SUMIFS('Growth rates'!N$4:N$999,'Growth rates'!$B$4:$B$999,Demands!$A536,'Growth rates'!$C$4:$C$999,$W536)</f>
        <v>1.7773806772253236</v>
      </c>
      <c r="AJ536" s="2">
        <f>SUMIFS('Growth rates'!O$4:O$999,'Growth rates'!$B$4:$B$999,Demands!$A536,'Growth rates'!$C$4:$C$999,$W536)</f>
        <v>1.841366542402133</v>
      </c>
      <c r="AK536" s="2">
        <f>SUMIFS('Growth rates'!P$4:P$999,'Growth rates'!$B$4:$B$999,Demands!$A536,'Growth rates'!$C$4:$C$999,$W536)</f>
        <v>1.8992967620055512</v>
      </c>
      <c r="AL536" s="2">
        <f>SUMIFS('Growth rates'!Q$4:Q$999,'Growth rates'!$B$4:$B$999,Demands!$A536,'Growth rates'!$C$4:$C$999,$W536)</f>
        <v>1.9530467905216558</v>
      </c>
      <c r="AM536" s="2">
        <f>SUMIFS('Growth rates'!R$4:R$999,'Growth rates'!$B$4:$B$999,Demands!$A536,'Growth rates'!$C$4:$C$999,$W536)</f>
        <v>2.0032253718182997</v>
      </c>
      <c r="AN536" s="2">
        <f>SUMIFS('Growth rates'!S$4:S$999,'Growth rates'!$B$4:$B$999,Demands!$A536,'Growth rates'!$C$4:$C$999,$W536)</f>
        <v>2.0488927561814148</v>
      </c>
      <c r="AO536" s="2">
        <f>SUMIFS('Growth rates'!T$4:T$999,'Growth rates'!$B$4:$B$999,Demands!$A536,'Growth rates'!$C$4:$C$999,$W536)</f>
        <v>2.0883121424939937</v>
      </c>
      <c r="AP536" s="2">
        <f>SUMIFS('Growth rates'!U$4:U$999,'Growth rates'!$B$4:$B$999,Demands!$A536,'Growth rates'!$C$4:$C$999,$W536)</f>
        <v>2.1188136107560243</v>
      </c>
      <c r="AR536">
        <f>VLOOKUP(C536&amp;A536,Driver_elast!$A$2:$E$1161,5,FALSE)</f>
        <v>0.39200499999999999</v>
      </c>
      <c r="AS536">
        <f t="shared" si="180"/>
        <v>0.39200499999999999</v>
      </c>
      <c r="AT536">
        <f t="shared" si="181"/>
        <v>7.8400999999999998E-2</v>
      </c>
      <c r="AV536" s="2" cm="1">
        <f t="array" ref="AV536">TREND($AR536:$AS536,$AR$3:$AS$3,AV$1)</f>
        <v>0.39200499999999999</v>
      </c>
      <c r="AW536" s="2" cm="1">
        <f t="array" ref="AW536">TREND($AR536:$AS536,$AR$3:$AS$3,AW$1)</f>
        <v>0.39200499999999999</v>
      </c>
      <c r="AX536" s="2" cm="1">
        <f t="array" ref="AX536">TREND($AR536:$AS536,$AR$3:$AS$3,AX$1)</f>
        <v>0.39200499999999999</v>
      </c>
      <c r="AY536" s="2" cm="1">
        <f t="array" ref="AY536">TREND($AR536:$AS536,$AR$3:$AS$3,AY$1)</f>
        <v>0.39200499999999999</v>
      </c>
      <c r="AZ536" s="2" cm="1">
        <f t="array" ref="AZ536">TREND($AR536:$AS536,$AR$3:$AS$3,AZ$1)</f>
        <v>0.39200499999999999</v>
      </c>
      <c r="BA536" s="2" cm="1">
        <f t="array" ref="BA536">TREND($AR536:$AS536,$AR$3:$AS$3,BA$1)</f>
        <v>0.39200499999999999</v>
      </c>
      <c r="BB536" s="2" cm="1">
        <f t="array" ref="BB536">TREND($AR536:$AS536,$AR$3:$AS$3,BB$1)</f>
        <v>0.39200499999999999</v>
      </c>
      <c r="BC536" s="2" cm="1">
        <f t="array" ref="BC536">TREND($AR536:$AS536,$AR$3:$AS$3,BC$1)</f>
        <v>0.39200499999999999</v>
      </c>
      <c r="BD536" s="2" cm="1">
        <f t="array" ref="BD536">TREND($AR536:$AS536,$AR$3:$AS$3,BD$1)</f>
        <v>0.39200499999999999</v>
      </c>
      <c r="BE536" s="2" cm="1">
        <f t="array" ref="BE536">TREND($AR536:$AS536,$AR$3:$AS$3,BE$1)</f>
        <v>0.39200499999999999</v>
      </c>
      <c r="BF536" s="20" cm="1">
        <f t="array" ref="BF536">TREND($AS536:$AT536,$AS$3:$AT$3,BF$1)</f>
        <v>0.35280449999999774</v>
      </c>
      <c r="BG536" s="20" cm="1">
        <f t="array" ref="BG536">TREND($AS536:$AT536,$AS$3:$AT$3,BG$1)</f>
        <v>0.313603999999998</v>
      </c>
      <c r="BH536" s="20" cm="1">
        <f t="array" ref="BH536">TREND($AS536:$AT536,$AS$3:$AT$3,BH$1)</f>
        <v>0.27440349999999825</v>
      </c>
      <c r="BI536" s="20" cm="1">
        <f t="array" ref="BI536">TREND($AS536:$AT536,$AS$3:$AT$3,BI$1)</f>
        <v>0.2352029999999985</v>
      </c>
      <c r="BJ536" s="20" cm="1">
        <f t="array" ref="BJ536">TREND($AS536:$AT536,$AS$3:$AT$3,BJ$1)</f>
        <v>0.19600249999999875</v>
      </c>
      <c r="BK536" s="20" cm="1">
        <f t="array" ref="BK536">TREND($AS536:$AT536,$AS$3:$AT$3,BK$1)</f>
        <v>0.156801999999999</v>
      </c>
      <c r="BL536" s="20" cm="1">
        <f t="array" ref="BL536">TREND($AS536:$AT536,$AS$3:$AT$3,BL$1)</f>
        <v>0.11760149999999925</v>
      </c>
      <c r="BM536" s="20" cm="1">
        <f t="array" ref="BM536">TREND($AS536:$AT536,$AS$3:$AT$3,BM$1)</f>
        <v>7.8400999999999499E-2</v>
      </c>
    </row>
    <row r="537" spans="1:65" x14ac:dyDescent="0.35">
      <c r="A537" t="str">
        <f>IF(BYDem!B535="","\I:",BYDem!B535)</f>
        <v>EU_south</v>
      </c>
      <c r="B537" t="str">
        <f>BYDem!E535</f>
        <v>IMC</v>
      </c>
      <c r="C537" t="str">
        <f t="shared" si="182"/>
        <v>IMC</v>
      </c>
      <c r="D537" s="4">
        <f>SUMIFS(BYDem!$M$2:$M$2000,BYDem!$B$2:$B$2000,Demands!$A537,BYDem!$E$2:$E$2000,Demands!$B537)</f>
        <v>34.342703037442902</v>
      </c>
      <c r="E537" s="4">
        <f t="shared" si="163"/>
        <v>34.229417243146528</v>
      </c>
      <c r="F537" s="4">
        <f t="shared" si="164"/>
        <v>36.2895111706246</v>
      </c>
      <c r="G537" s="4">
        <f t="shared" si="165"/>
        <v>37.103374174601356</v>
      </c>
      <c r="H537" s="4">
        <f t="shared" si="166"/>
        <v>38.017033208054364</v>
      </c>
      <c r="I537" s="4">
        <f t="shared" si="167"/>
        <v>38.921833723685353</v>
      </c>
      <c r="J537" s="4">
        <f t="shared" si="168"/>
        <v>39.801613531820124</v>
      </c>
      <c r="K537" s="4">
        <f t="shared" si="169"/>
        <v>40.627045759086165</v>
      </c>
      <c r="L537" s="4">
        <f t="shared" si="170"/>
        <v>41.395134760678452</v>
      </c>
      <c r="M537" s="4">
        <f t="shared" si="171"/>
        <v>42.10006373859482</v>
      </c>
      <c r="N537" s="4">
        <f t="shared" si="172"/>
        <v>42.681547988498579</v>
      </c>
      <c r="O537" s="4">
        <f t="shared" si="173"/>
        <v>43.137632273902085</v>
      </c>
      <c r="P537" s="4">
        <f t="shared" si="174"/>
        <v>43.490109156202749</v>
      </c>
      <c r="Q537" s="4">
        <f t="shared" si="175"/>
        <v>43.764101852770686</v>
      </c>
      <c r="R537" s="4">
        <f t="shared" si="176"/>
        <v>43.97269744247982</v>
      </c>
      <c r="S537" s="4">
        <f t="shared" si="177"/>
        <v>44.121472727837855</v>
      </c>
      <c r="T537" s="4">
        <f t="shared" si="178"/>
        <v>44.215959987612671</v>
      </c>
      <c r="U537" s="4">
        <f t="shared" si="179"/>
        <v>44.263883181416908</v>
      </c>
      <c r="W537" s="5" t="str">
        <f>VLOOKUP(C537&amp;A537,Driver_elast!$A$2:$D$1161,4,FALSE)</f>
        <v>GDP</v>
      </c>
      <c r="X537" s="5">
        <v>1</v>
      </c>
      <c r="Y537" s="2">
        <f>SUMIFS('Growth rates'!D$4:D$999,'Growth rates'!$B$4:$B$999,Demands!$A537,'Growth rates'!$C$4:$C$999,$W537)</f>
        <v>1</v>
      </c>
      <c r="Z537" s="2">
        <f>SUMIFS('Growth rates'!E$4:E$999,'Growth rates'!$B$4:$B$999,Demands!$A537,'Growth rates'!$C$4:$C$999,$W537)</f>
        <v>0.9911094298685218</v>
      </c>
      <c r="AA537" s="2">
        <f>SUMIFS('Growth rates'!F$4:F$999,'Growth rates'!$B$4:$B$999,Demands!$A537,'Growth rates'!$C$4:$C$999,$W537)</f>
        <v>1.1518767444585902</v>
      </c>
      <c r="AB537" s="2">
        <f>SUMIFS('Growth rates'!G$4:G$999,'Growth rates'!$B$4:$B$999,Demands!$A537,'Growth rates'!$C$4:$C$999,$W537)</f>
        <v>1.2215016841199113</v>
      </c>
      <c r="AC537" s="2">
        <f>SUMIFS('Growth rates'!H$4:H$999,'Growth rates'!$B$4:$B$999,Demands!$A537,'Growth rates'!$C$4:$C$999,$W537)</f>
        <v>1.3025704289800901</v>
      </c>
      <c r="AD537" s="2">
        <f>SUMIFS('Growth rates'!I$4:I$999,'Growth rates'!$B$4:$B$999,Demands!$A537,'Growth rates'!$C$4:$C$999,$W537)</f>
        <v>1.3861238938782423</v>
      </c>
      <c r="AE537" s="2">
        <f>SUMIFS('Growth rates'!J$4:J$999,'Growth rates'!$B$4:$B$999,Demands!$A537,'Growth rates'!$C$4:$C$999,$W537)</f>
        <v>1.4705683960657696</v>
      </c>
      <c r="AF537" s="2">
        <f>SUMIFS('Growth rates'!K$4:K$999,'Growth rates'!$B$4:$B$999,Demands!$A537,'Growth rates'!$C$4:$C$999,$W537)</f>
        <v>1.5527651379868512</v>
      </c>
      <c r="AG537" s="2">
        <f>SUMIFS('Growth rates'!L$4:L$999,'Growth rates'!$B$4:$B$999,Demands!$A537,'Growth rates'!$C$4:$C$999,$W537)</f>
        <v>1.6318859448852905</v>
      </c>
      <c r="AH537" s="2">
        <f>SUMIFS('Growth rates'!M$4:M$999,'Growth rates'!$B$4:$B$999,Demands!$A537,'Growth rates'!$C$4:$C$999,$W537)</f>
        <v>1.7067846824350905</v>
      </c>
      <c r="AI537" s="2">
        <f>SUMIFS('Growth rates'!N$4:N$999,'Growth rates'!$B$4:$B$999,Demands!$A537,'Growth rates'!$C$4:$C$999,$W537)</f>
        <v>1.7773806772253236</v>
      </c>
      <c r="AJ537" s="2">
        <f>SUMIFS('Growth rates'!O$4:O$999,'Growth rates'!$B$4:$B$999,Demands!$A537,'Growth rates'!$C$4:$C$999,$W537)</f>
        <v>1.841366542402133</v>
      </c>
      <c r="AK537" s="2">
        <f>SUMIFS('Growth rates'!P$4:P$999,'Growth rates'!$B$4:$B$999,Demands!$A537,'Growth rates'!$C$4:$C$999,$W537)</f>
        <v>1.8992967620055512</v>
      </c>
      <c r="AL537" s="2">
        <f>SUMIFS('Growth rates'!Q$4:Q$999,'Growth rates'!$B$4:$B$999,Demands!$A537,'Growth rates'!$C$4:$C$999,$W537)</f>
        <v>1.9530467905216558</v>
      </c>
      <c r="AM537" s="2">
        <f>SUMIFS('Growth rates'!R$4:R$999,'Growth rates'!$B$4:$B$999,Demands!$A537,'Growth rates'!$C$4:$C$999,$W537)</f>
        <v>2.0032253718182997</v>
      </c>
      <c r="AN537" s="2">
        <f>SUMIFS('Growth rates'!S$4:S$999,'Growth rates'!$B$4:$B$999,Demands!$A537,'Growth rates'!$C$4:$C$999,$W537)</f>
        <v>2.0488927561814148</v>
      </c>
      <c r="AO537" s="2">
        <f>SUMIFS('Growth rates'!T$4:T$999,'Growth rates'!$B$4:$B$999,Demands!$A537,'Growth rates'!$C$4:$C$999,$W537)</f>
        <v>2.0883121424939937</v>
      </c>
      <c r="AP537" s="2">
        <f>SUMIFS('Growth rates'!U$4:U$999,'Growth rates'!$B$4:$B$999,Demands!$A537,'Growth rates'!$C$4:$C$999,$W537)</f>
        <v>2.1188136107560243</v>
      </c>
      <c r="AR537">
        <f>VLOOKUP(C537&amp;A537,Driver_elast!$A$2:$E$1161,5,FALSE)</f>
        <v>0.37103199999999997</v>
      </c>
      <c r="AS537">
        <f t="shared" si="180"/>
        <v>0.37103199999999997</v>
      </c>
      <c r="AT537">
        <f t="shared" si="181"/>
        <v>7.4206399999999992E-2</v>
      </c>
      <c r="AV537" s="2" cm="1">
        <f t="array" ref="AV537">TREND($AR537:$AS537,$AR$3:$AS$3,AV$1)</f>
        <v>0.37103199999999997</v>
      </c>
      <c r="AW537" s="2" cm="1">
        <f t="array" ref="AW537">TREND($AR537:$AS537,$AR$3:$AS$3,AW$1)</f>
        <v>0.37103199999999997</v>
      </c>
      <c r="AX537" s="2" cm="1">
        <f t="array" ref="AX537">TREND($AR537:$AS537,$AR$3:$AS$3,AX$1)</f>
        <v>0.37103199999999997</v>
      </c>
      <c r="AY537" s="2" cm="1">
        <f t="array" ref="AY537">TREND($AR537:$AS537,$AR$3:$AS$3,AY$1)</f>
        <v>0.37103199999999997</v>
      </c>
      <c r="AZ537" s="2" cm="1">
        <f t="array" ref="AZ537">TREND($AR537:$AS537,$AR$3:$AS$3,AZ$1)</f>
        <v>0.37103199999999997</v>
      </c>
      <c r="BA537" s="2" cm="1">
        <f t="array" ref="BA537">TREND($AR537:$AS537,$AR$3:$AS$3,BA$1)</f>
        <v>0.37103199999999997</v>
      </c>
      <c r="BB537" s="2" cm="1">
        <f t="array" ref="BB537">TREND($AR537:$AS537,$AR$3:$AS$3,BB$1)</f>
        <v>0.37103199999999997</v>
      </c>
      <c r="BC537" s="2" cm="1">
        <f t="array" ref="BC537">TREND($AR537:$AS537,$AR$3:$AS$3,BC$1)</f>
        <v>0.37103199999999997</v>
      </c>
      <c r="BD537" s="2" cm="1">
        <f t="array" ref="BD537">TREND($AR537:$AS537,$AR$3:$AS$3,BD$1)</f>
        <v>0.37103199999999997</v>
      </c>
      <c r="BE537" s="2" cm="1">
        <f t="array" ref="BE537">TREND($AR537:$AS537,$AR$3:$AS$3,BE$1)</f>
        <v>0.37103199999999997</v>
      </c>
      <c r="BF537" s="20" cm="1">
        <f t="array" ref="BF537">TREND($AS537:$AT537,$AS$3:$AT$3,BF$1)</f>
        <v>0.33392879999999892</v>
      </c>
      <c r="BG537" s="20" cm="1">
        <f t="array" ref="BG537">TREND($AS537:$AT537,$AS$3:$AT$3,BG$1)</f>
        <v>0.29682560000000002</v>
      </c>
      <c r="BH537" s="20" cm="1">
        <f t="array" ref="BH537">TREND($AS537:$AT537,$AS$3:$AT$3,BH$1)</f>
        <v>0.25972239999999935</v>
      </c>
      <c r="BI537" s="20" cm="1">
        <f t="array" ref="BI537">TREND($AS537:$AT537,$AS$3:$AT$3,BI$1)</f>
        <v>0.22261920000000046</v>
      </c>
      <c r="BJ537" s="20" cm="1">
        <f t="array" ref="BJ537">TREND($AS537:$AT537,$AS$3:$AT$3,BJ$1)</f>
        <v>0.18551599999999979</v>
      </c>
      <c r="BK537" s="20" cm="1">
        <f t="array" ref="BK537">TREND($AS537:$AT537,$AS$3:$AT$3,BK$1)</f>
        <v>0.14841279999999912</v>
      </c>
      <c r="BL537" s="20" cm="1">
        <f t="array" ref="BL537">TREND($AS537:$AT537,$AS$3:$AT$3,BL$1)</f>
        <v>0.11130960000000023</v>
      </c>
      <c r="BM537" s="20" cm="1">
        <f t="array" ref="BM537">TREND($AS537:$AT537,$AS$3:$AT$3,BM$1)</f>
        <v>7.4206399999999562E-2</v>
      </c>
    </row>
    <row r="538" spans="1:65" x14ac:dyDescent="0.35">
      <c r="A538" t="str">
        <f>IF(BYDem!B536="","\I:",BYDem!B536)</f>
        <v>EU_south</v>
      </c>
      <c r="B538" t="str">
        <f>BYDem!E536</f>
        <v>INF</v>
      </c>
      <c r="C538" t="str">
        <f t="shared" si="182"/>
        <v>INF</v>
      </c>
      <c r="D538" s="4">
        <f>SUMIFS(BYDem!$M$2:$M$2000,BYDem!$B$2:$B$2000,Demands!$A538,BYDem!$E$2:$E$2000,Demands!$B538)</f>
        <v>575.75</v>
      </c>
      <c r="E538" s="4">
        <f t="shared" si="163"/>
        <v>570.70004507097872</v>
      </c>
      <c r="F538" s="4">
        <f t="shared" si="164"/>
        <v>662.02889722862687</v>
      </c>
      <c r="G538" s="4">
        <f t="shared" si="165"/>
        <v>701.50731252964329</v>
      </c>
      <c r="H538" s="4">
        <f t="shared" si="166"/>
        <v>747.43933036615374</v>
      </c>
      <c r="I538" s="4">
        <f t="shared" si="167"/>
        <v>794.73954809976749</v>
      </c>
      <c r="J538" s="4">
        <f t="shared" si="168"/>
        <v>842.50546274173735</v>
      </c>
      <c r="K538" s="4">
        <f t="shared" si="169"/>
        <v>888.96405476583016</v>
      </c>
      <c r="L538" s="4">
        <f t="shared" si="170"/>
        <v>933.65227716224524</v>
      </c>
      <c r="M538" s="4">
        <f t="shared" si="171"/>
        <v>975.92826844118383</v>
      </c>
      <c r="N538" s="4">
        <f t="shared" si="172"/>
        <v>1011.7697271183899</v>
      </c>
      <c r="O538" s="4">
        <f t="shared" si="173"/>
        <v>1040.5171689089718</v>
      </c>
      <c r="P538" s="4">
        <f t="shared" si="174"/>
        <v>1063.1238163284891</v>
      </c>
      <c r="Q538" s="4">
        <f t="shared" si="175"/>
        <v>1080.9330368764715</v>
      </c>
      <c r="R538" s="4">
        <f t="shared" si="176"/>
        <v>1094.6323397767103</v>
      </c>
      <c r="S538" s="4">
        <f t="shared" si="177"/>
        <v>1104.4798974956104</v>
      </c>
      <c r="T538" s="4">
        <f t="shared" si="178"/>
        <v>1110.769072005213</v>
      </c>
      <c r="U538" s="4">
        <f t="shared" si="179"/>
        <v>1113.9702000759514</v>
      </c>
      <c r="W538" s="5" t="str">
        <f>VLOOKUP(C538&amp;A538,Driver_elast!$A$2:$D$1161,4,FALSE)</f>
        <v>GDP</v>
      </c>
      <c r="X538" s="5">
        <v>1</v>
      </c>
      <c r="Y538" s="2">
        <f>SUMIFS('Growth rates'!D$4:D$999,'Growth rates'!$B$4:$B$999,Demands!$A538,'Growth rates'!$C$4:$C$999,$W538)</f>
        <v>1</v>
      </c>
      <c r="Z538" s="2">
        <f>SUMIFS('Growth rates'!E$4:E$999,'Growth rates'!$B$4:$B$999,Demands!$A538,'Growth rates'!$C$4:$C$999,$W538)</f>
        <v>0.9911094298685218</v>
      </c>
      <c r="AA538" s="2">
        <f>SUMIFS('Growth rates'!F$4:F$999,'Growth rates'!$B$4:$B$999,Demands!$A538,'Growth rates'!$C$4:$C$999,$W538)</f>
        <v>1.1518767444585902</v>
      </c>
      <c r="AB538" s="2">
        <f>SUMIFS('Growth rates'!G$4:G$999,'Growth rates'!$B$4:$B$999,Demands!$A538,'Growth rates'!$C$4:$C$999,$W538)</f>
        <v>1.2215016841199113</v>
      </c>
      <c r="AC538" s="2">
        <f>SUMIFS('Growth rates'!H$4:H$999,'Growth rates'!$B$4:$B$999,Demands!$A538,'Growth rates'!$C$4:$C$999,$W538)</f>
        <v>1.3025704289800901</v>
      </c>
      <c r="AD538" s="2">
        <f>SUMIFS('Growth rates'!I$4:I$999,'Growth rates'!$B$4:$B$999,Demands!$A538,'Growth rates'!$C$4:$C$999,$W538)</f>
        <v>1.3861238938782423</v>
      </c>
      <c r="AE538" s="2">
        <f>SUMIFS('Growth rates'!J$4:J$999,'Growth rates'!$B$4:$B$999,Demands!$A538,'Growth rates'!$C$4:$C$999,$W538)</f>
        <v>1.4705683960657696</v>
      </c>
      <c r="AF538" s="2">
        <f>SUMIFS('Growth rates'!K$4:K$999,'Growth rates'!$B$4:$B$999,Demands!$A538,'Growth rates'!$C$4:$C$999,$W538)</f>
        <v>1.5527651379868512</v>
      </c>
      <c r="AG538" s="2">
        <f>SUMIFS('Growth rates'!L$4:L$999,'Growth rates'!$B$4:$B$999,Demands!$A538,'Growth rates'!$C$4:$C$999,$W538)</f>
        <v>1.6318859448852905</v>
      </c>
      <c r="AH538" s="2">
        <f>SUMIFS('Growth rates'!M$4:M$999,'Growth rates'!$B$4:$B$999,Demands!$A538,'Growth rates'!$C$4:$C$999,$W538)</f>
        <v>1.7067846824350905</v>
      </c>
      <c r="AI538" s="2">
        <f>SUMIFS('Growth rates'!N$4:N$999,'Growth rates'!$B$4:$B$999,Demands!$A538,'Growth rates'!$C$4:$C$999,$W538)</f>
        <v>1.7773806772253236</v>
      </c>
      <c r="AJ538" s="2">
        <f>SUMIFS('Growth rates'!O$4:O$999,'Growth rates'!$B$4:$B$999,Demands!$A538,'Growth rates'!$C$4:$C$999,$W538)</f>
        <v>1.841366542402133</v>
      </c>
      <c r="AK538" s="2">
        <f>SUMIFS('Growth rates'!P$4:P$999,'Growth rates'!$B$4:$B$999,Demands!$A538,'Growth rates'!$C$4:$C$999,$W538)</f>
        <v>1.8992967620055512</v>
      </c>
      <c r="AL538" s="2">
        <f>SUMIFS('Growth rates'!Q$4:Q$999,'Growth rates'!$B$4:$B$999,Demands!$A538,'Growth rates'!$C$4:$C$999,$W538)</f>
        <v>1.9530467905216558</v>
      </c>
      <c r="AM538" s="2">
        <f>SUMIFS('Growth rates'!R$4:R$999,'Growth rates'!$B$4:$B$999,Demands!$A538,'Growth rates'!$C$4:$C$999,$W538)</f>
        <v>2.0032253718182997</v>
      </c>
      <c r="AN538" s="2">
        <f>SUMIFS('Growth rates'!S$4:S$999,'Growth rates'!$B$4:$B$999,Demands!$A538,'Growth rates'!$C$4:$C$999,$W538)</f>
        <v>2.0488927561814148</v>
      </c>
      <c r="AO538" s="2">
        <f>SUMIFS('Growth rates'!T$4:T$999,'Growth rates'!$B$4:$B$999,Demands!$A538,'Growth rates'!$C$4:$C$999,$W538)</f>
        <v>2.0883121424939937</v>
      </c>
      <c r="AP538" s="2">
        <f>SUMIFS('Growth rates'!U$4:U$999,'Growth rates'!$B$4:$B$999,Demands!$A538,'Growth rates'!$C$4:$C$999,$W538)</f>
        <v>2.1188136107560243</v>
      </c>
      <c r="AR538">
        <f>VLOOKUP(C538&amp;A538,Driver_elast!$A$2:$E$1161,5,FALSE)</f>
        <v>0.98656100000000002</v>
      </c>
      <c r="AS538">
        <f t="shared" si="180"/>
        <v>0.98656100000000002</v>
      </c>
      <c r="AT538">
        <f t="shared" si="181"/>
        <v>0.19731219999999999</v>
      </c>
      <c r="AV538" s="2" cm="1">
        <f t="array" ref="AV538">TREND($AR538:$AS538,$AR$3:$AS$3,AV$1)</f>
        <v>0.98656100000000002</v>
      </c>
      <c r="AW538" s="2" cm="1">
        <f t="array" ref="AW538">TREND($AR538:$AS538,$AR$3:$AS$3,AW$1)</f>
        <v>0.98656100000000002</v>
      </c>
      <c r="AX538" s="2" cm="1">
        <f t="array" ref="AX538">TREND($AR538:$AS538,$AR$3:$AS$3,AX$1)</f>
        <v>0.98656100000000002</v>
      </c>
      <c r="AY538" s="2" cm="1">
        <f t="array" ref="AY538">TREND($AR538:$AS538,$AR$3:$AS$3,AY$1)</f>
        <v>0.98656100000000002</v>
      </c>
      <c r="AZ538" s="2" cm="1">
        <f t="array" ref="AZ538">TREND($AR538:$AS538,$AR$3:$AS$3,AZ$1)</f>
        <v>0.98656100000000002</v>
      </c>
      <c r="BA538" s="2" cm="1">
        <f t="array" ref="BA538">TREND($AR538:$AS538,$AR$3:$AS$3,BA$1)</f>
        <v>0.98656100000000002</v>
      </c>
      <c r="BB538" s="2" cm="1">
        <f t="array" ref="BB538">TREND($AR538:$AS538,$AR$3:$AS$3,BB$1)</f>
        <v>0.98656100000000002</v>
      </c>
      <c r="BC538" s="2" cm="1">
        <f t="array" ref="BC538">TREND($AR538:$AS538,$AR$3:$AS$3,BC$1)</f>
        <v>0.98656100000000002</v>
      </c>
      <c r="BD538" s="2" cm="1">
        <f t="array" ref="BD538">TREND($AR538:$AS538,$AR$3:$AS$3,BD$1)</f>
        <v>0.98656100000000002</v>
      </c>
      <c r="BE538" s="2" cm="1">
        <f t="array" ref="BE538">TREND($AR538:$AS538,$AR$3:$AS$3,BE$1)</f>
        <v>0.98656100000000002</v>
      </c>
      <c r="BF538" s="20" cm="1">
        <f t="array" ref="BF538">TREND($AS538:$AT538,$AS$3:$AT$3,BF$1)</f>
        <v>0.88790489999999522</v>
      </c>
      <c r="BG538" s="20" cm="1">
        <f t="array" ref="BG538">TREND($AS538:$AT538,$AS$3:$AT$3,BG$1)</f>
        <v>0.78924879999999575</v>
      </c>
      <c r="BH538" s="20" cm="1">
        <f t="array" ref="BH538">TREND($AS538:$AT538,$AS$3:$AT$3,BH$1)</f>
        <v>0.69059269999999628</v>
      </c>
      <c r="BI538" s="20" cm="1">
        <f t="array" ref="BI538">TREND($AS538:$AT538,$AS$3:$AT$3,BI$1)</f>
        <v>0.59193659999999682</v>
      </c>
      <c r="BJ538" s="20" cm="1">
        <f t="array" ref="BJ538">TREND($AS538:$AT538,$AS$3:$AT$3,BJ$1)</f>
        <v>0.49328049999999735</v>
      </c>
      <c r="BK538" s="20" cm="1">
        <f t="array" ref="BK538">TREND($AS538:$AT538,$AS$3:$AT$3,BK$1)</f>
        <v>0.39462439999999788</v>
      </c>
      <c r="BL538" s="20" cm="1">
        <f t="array" ref="BL538">TREND($AS538:$AT538,$AS$3:$AT$3,BL$1)</f>
        <v>0.29596829999999841</v>
      </c>
      <c r="BM538" s="20" cm="1">
        <f t="array" ref="BM538">TREND($AS538:$AT538,$AS$3:$AT$3,BM$1)</f>
        <v>0.19731219999999183</v>
      </c>
    </row>
    <row r="539" spans="1:65" x14ac:dyDescent="0.35">
      <c r="A539" t="str">
        <f>IF(BYDem!B537="","\I:",BYDem!B537)</f>
        <v>EU_south</v>
      </c>
      <c r="B539" t="str">
        <f>BYDem!E537</f>
        <v>INM</v>
      </c>
      <c r="C539" t="str">
        <f t="shared" si="182"/>
        <v>INM</v>
      </c>
      <c r="D539" s="4">
        <f>SUMIFS(BYDem!$M$2:$M$2000,BYDem!$B$2:$B$2000,Demands!$A539,BYDem!$E$2:$E$2000,Demands!$B539)</f>
        <v>23.6</v>
      </c>
      <c r="E539" s="4">
        <f t="shared" si="163"/>
        <v>23.481480354197473</v>
      </c>
      <c r="F539" s="4">
        <f t="shared" si="164"/>
        <v>25.700139846204614</v>
      </c>
      <c r="G539" s="4">
        <f t="shared" si="165"/>
        <v>26.723769370234535</v>
      </c>
      <c r="H539" s="4">
        <f t="shared" si="166"/>
        <v>27.887141630681043</v>
      </c>
      <c r="I539" s="4">
        <f t="shared" si="167"/>
        <v>29.066639714741509</v>
      </c>
      <c r="J539" s="4">
        <f t="shared" si="168"/>
        <v>30.244636436444093</v>
      </c>
      <c r="K539" s="4">
        <f t="shared" si="169"/>
        <v>31.385485440101444</v>
      </c>
      <c r="L539" s="4">
        <f t="shared" si="170"/>
        <v>32.480874966018185</v>
      </c>
      <c r="M539" s="4">
        <f t="shared" si="171"/>
        <v>33.520967704490253</v>
      </c>
      <c r="N539" s="4">
        <f t="shared" si="172"/>
        <v>34.410290391508134</v>
      </c>
      <c r="O539" s="4">
        <f t="shared" si="173"/>
        <v>35.14122737555595</v>
      </c>
      <c r="P539" s="4">
        <f t="shared" si="174"/>
        <v>35.733057870674664</v>
      </c>
      <c r="Q539" s="4">
        <f t="shared" si="175"/>
        <v>36.210060399411262</v>
      </c>
      <c r="R539" s="4">
        <f t="shared" si="176"/>
        <v>36.58534511195505</v>
      </c>
      <c r="S539" s="4">
        <f t="shared" si="177"/>
        <v>36.863818505682808</v>
      </c>
      <c r="T539" s="4">
        <f t="shared" si="178"/>
        <v>37.051469922714404</v>
      </c>
      <c r="U539" s="4">
        <f t="shared" si="179"/>
        <v>37.157683893308203</v>
      </c>
      <c r="W539" s="5" t="str">
        <f>VLOOKUP(C539&amp;A539,Driver_elast!$A$2:$D$1161,4,FALSE)</f>
        <v>GDPIND</v>
      </c>
      <c r="X539" s="5">
        <v>1</v>
      </c>
      <c r="Y539" s="2">
        <f>SUMIFS('Growth rates'!D$4:D$999,'Growth rates'!$B$4:$B$999,Demands!$A539,'Growth rates'!$C$4:$C$999,$W539)</f>
        <v>1</v>
      </c>
      <c r="Z539" s="2">
        <f>SUMIFS('Growth rates'!E$4:E$999,'Growth rates'!$B$4:$B$999,Demands!$A539,'Growth rates'!$C$4:$C$999,$W539)</f>
        <v>0.99028692551995756</v>
      </c>
      <c r="AA539" s="2">
        <f>SUMIFS('Growth rates'!F$4:F$999,'Growth rates'!$B$4:$B$999,Demands!$A539,'Growth rates'!$C$4:$C$999,$W539)</f>
        <v>1.1712560992446435</v>
      </c>
      <c r="AB539" s="2">
        <f>SUMIFS('Growth rates'!G$4:G$999,'Growth rates'!$B$4:$B$999,Demands!$A539,'Growth rates'!$C$4:$C$999,$W539)</f>
        <v>1.2614833157050804</v>
      </c>
      <c r="AC539" s="2">
        <f>SUMIFS('Growth rates'!H$4:H$999,'Growth rates'!$B$4:$B$999,Demands!$A539,'Growth rates'!$C$4:$C$999,$W539)</f>
        <v>1.3676970986464179</v>
      </c>
      <c r="AD539" s="2">
        <f>SUMIFS('Growth rates'!I$4:I$999,'Growth rates'!$B$4:$B$999,Demands!$A539,'Growth rates'!$C$4:$C$999,$W539)</f>
        <v>1.4795794384033747</v>
      </c>
      <c r="AE539" s="2">
        <f>SUMIFS('Growth rates'!J$4:J$999,'Growth rates'!$B$4:$B$999,Demands!$A539,'Growth rates'!$C$4:$C$999,$W539)</f>
        <v>1.5955548489660369</v>
      </c>
      <c r="AF539" s="2">
        <f>SUMIFS('Growth rates'!K$4:K$999,'Growth rates'!$B$4:$B$999,Demands!$A539,'Growth rates'!$C$4:$C$999,$W539)</f>
        <v>1.7119593877034147</v>
      </c>
      <c r="AG539" s="2">
        <f>SUMIFS('Growth rates'!L$4:L$999,'Growth rates'!$B$4:$B$999,Demands!$A539,'Growth rates'!$C$4:$C$999,$W539)</f>
        <v>1.8275204614361165</v>
      </c>
      <c r="AH539" s="2">
        <f>SUMIFS('Growth rates'!M$4:M$999,'Growth rates'!$B$4:$B$999,Demands!$A539,'Growth rates'!$C$4:$C$999,$W539)</f>
        <v>1.940704443609153</v>
      </c>
      <c r="AI539" s="2">
        <f>SUMIFS('Growth rates'!N$4:N$999,'Growth rates'!$B$4:$B$999,Demands!$A539,'Growth rates'!$C$4:$C$999,$W539)</f>
        <v>2.0513510483001567</v>
      </c>
      <c r="AJ539" s="2">
        <f>SUMIFS('Growth rates'!O$4:O$999,'Growth rates'!$B$4:$B$999,Demands!$A539,'Growth rates'!$C$4:$C$999,$W539)</f>
        <v>2.156697515695662</v>
      </c>
      <c r="AK539" s="2">
        <f>SUMIFS('Growth rates'!P$4:P$999,'Growth rates'!$B$4:$B$999,Demands!$A539,'Growth rates'!$C$4:$C$999,$W539)</f>
        <v>2.2570550513139458</v>
      </c>
      <c r="AL539" s="2">
        <f>SUMIFS('Growth rates'!Q$4:Q$999,'Growth rates'!$B$4:$B$999,Demands!$A539,'Growth rates'!$C$4:$C$999,$W539)</f>
        <v>2.3541775343909284</v>
      </c>
      <c r="AM539" s="2">
        <f>SUMIFS('Growth rates'!R$4:R$999,'Growth rates'!$B$4:$B$999,Demands!$A539,'Growth rates'!$C$4:$C$999,$W539)</f>
        <v>2.4485573681197996</v>
      </c>
      <c r="AN539" s="2">
        <f>SUMIFS('Growth rates'!S$4:S$999,'Growth rates'!$B$4:$B$999,Demands!$A539,'Growth rates'!$C$4:$C$999,$W539)</f>
        <v>2.5386740558714127</v>
      </c>
      <c r="AO539" s="2">
        <f>SUMIFS('Growth rates'!T$4:T$999,'Growth rates'!$B$4:$B$999,Demands!$A539,'Growth rates'!$C$4:$C$999,$W539)</f>
        <v>2.6219875974067302</v>
      </c>
      <c r="AP539" s="2">
        <f>SUMIFS('Growth rates'!U$4:U$999,'Growth rates'!$B$4:$B$999,Demands!$A539,'Growth rates'!$C$4:$C$999,$W539)</f>
        <v>2.6946743416501091</v>
      </c>
      <c r="AR539">
        <f>VLOOKUP(C539&amp;A539,Driver_elast!$A$2:$E$1161,5,FALSE)</f>
        <v>0.51703699999999997</v>
      </c>
      <c r="AS539">
        <f t="shared" si="180"/>
        <v>0.51703699999999997</v>
      </c>
      <c r="AT539">
        <f t="shared" si="181"/>
        <v>0.1034074</v>
      </c>
      <c r="AV539" s="2" cm="1">
        <f t="array" ref="AV539">TREND($AR539:$AS539,$AR$3:$AS$3,AV$1)</f>
        <v>0.51703699999999997</v>
      </c>
      <c r="AW539" s="2" cm="1">
        <f t="array" ref="AW539">TREND($AR539:$AS539,$AR$3:$AS$3,AW$1)</f>
        <v>0.51703699999999997</v>
      </c>
      <c r="AX539" s="2" cm="1">
        <f t="array" ref="AX539">TREND($AR539:$AS539,$AR$3:$AS$3,AX$1)</f>
        <v>0.51703699999999997</v>
      </c>
      <c r="AY539" s="2" cm="1">
        <f t="array" ref="AY539">TREND($AR539:$AS539,$AR$3:$AS$3,AY$1)</f>
        <v>0.51703699999999997</v>
      </c>
      <c r="AZ539" s="2" cm="1">
        <f t="array" ref="AZ539">TREND($AR539:$AS539,$AR$3:$AS$3,AZ$1)</f>
        <v>0.51703699999999997</v>
      </c>
      <c r="BA539" s="2" cm="1">
        <f t="array" ref="BA539">TREND($AR539:$AS539,$AR$3:$AS$3,BA$1)</f>
        <v>0.51703699999999997</v>
      </c>
      <c r="BB539" s="2" cm="1">
        <f t="array" ref="BB539">TREND($AR539:$AS539,$AR$3:$AS$3,BB$1)</f>
        <v>0.51703699999999997</v>
      </c>
      <c r="BC539" s="2" cm="1">
        <f t="array" ref="BC539">TREND($AR539:$AS539,$AR$3:$AS$3,BC$1)</f>
        <v>0.51703699999999997</v>
      </c>
      <c r="BD539" s="2" cm="1">
        <f t="array" ref="BD539">TREND($AR539:$AS539,$AR$3:$AS$3,BD$1)</f>
        <v>0.51703699999999997</v>
      </c>
      <c r="BE539" s="2" cm="1">
        <f t="array" ref="BE539">TREND($AR539:$AS539,$AR$3:$AS$3,BE$1)</f>
        <v>0.51703699999999997</v>
      </c>
      <c r="BF539" s="20" cm="1">
        <f t="array" ref="BF539">TREND($AS539:$AT539,$AS$3:$AT$3,BF$1)</f>
        <v>0.46533329999999751</v>
      </c>
      <c r="BG539" s="20" cm="1">
        <f t="array" ref="BG539">TREND($AS539:$AT539,$AS$3:$AT$3,BG$1)</f>
        <v>0.4136295999999966</v>
      </c>
      <c r="BH539" s="20" cm="1">
        <f t="array" ref="BH539">TREND($AS539:$AT539,$AS$3:$AT$3,BH$1)</f>
        <v>0.36192589999999569</v>
      </c>
      <c r="BI539" s="20" cm="1">
        <f t="array" ref="BI539">TREND($AS539:$AT539,$AS$3:$AT$3,BI$1)</f>
        <v>0.31022219999999834</v>
      </c>
      <c r="BJ539" s="20" cm="1">
        <f t="array" ref="BJ539">TREND($AS539:$AT539,$AS$3:$AT$3,BJ$1)</f>
        <v>0.25851849999999743</v>
      </c>
      <c r="BK539" s="20" cm="1">
        <f t="array" ref="BK539">TREND($AS539:$AT539,$AS$3:$AT$3,BK$1)</f>
        <v>0.20681479999999652</v>
      </c>
      <c r="BL539" s="20" cm="1">
        <f t="array" ref="BL539">TREND($AS539:$AT539,$AS$3:$AT$3,BL$1)</f>
        <v>0.15511109999999562</v>
      </c>
      <c r="BM539" s="20" cm="1">
        <f t="array" ref="BM539">TREND($AS539:$AT539,$AS$3:$AT$3,BM$1)</f>
        <v>0.10340739999999826</v>
      </c>
    </row>
    <row r="540" spans="1:65" x14ac:dyDescent="0.35">
      <c r="A540" t="str">
        <f>IF(BYDem!B538="","\I:",BYDem!B538)</f>
        <v>EU_south</v>
      </c>
      <c r="B540" t="str">
        <f>BYDem!E538</f>
        <v>IOI</v>
      </c>
      <c r="C540" t="str">
        <f t="shared" si="182"/>
        <v>IOI</v>
      </c>
      <c r="D540" s="4">
        <f>SUMIFS(BYDem!$M$2:$M$2000,BYDem!$B$2:$B$2000,Demands!$A540,BYDem!$E$2:$E$2000,Demands!$B540)</f>
        <v>163.72901275058101</v>
      </c>
      <c r="E540" s="4">
        <f t="shared" si="163"/>
        <v>163.18892214563974</v>
      </c>
      <c r="F540" s="4">
        <f t="shared" si="164"/>
        <v>173.01043050366579</v>
      </c>
      <c r="G540" s="4">
        <f t="shared" si="165"/>
        <v>176.89052654648614</v>
      </c>
      <c r="H540" s="4">
        <f t="shared" si="166"/>
        <v>181.24640067132759</v>
      </c>
      <c r="I540" s="4">
        <f t="shared" si="167"/>
        <v>185.56004176704923</v>
      </c>
      <c r="J540" s="4">
        <f t="shared" si="168"/>
        <v>189.7543965115419</v>
      </c>
      <c r="K540" s="4">
        <f t="shared" si="169"/>
        <v>193.68964888569064</v>
      </c>
      <c r="L540" s="4">
        <f t="shared" si="170"/>
        <v>197.35151713753368</v>
      </c>
      <c r="M540" s="4">
        <f t="shared" si="171"/>
        <v>200.71226965278231</v>
      </c>
      <c r="N540" s="4">
        <f t="shared" si="172"/>
        <v>203.48449879452906</v>
      </c>
      <c r="O540" s="4">
        <f t="shared" si="173"/>
        <v>205.6588829627978</v>
      </c>
      <c r="P540" s="4">
        <f t="shared" si="174"/>
        <v>207.33931830574591</v>
      </c>
      <c r="Q540" s="4">
        <f t="shared" si="175"/>
        <v>208.64557989095158</v>
      </c>
      <c r="R540" s="4">
        <f t="shared" si="176"/>
        <v>209.64006043402259</v>
      </c>
      <c r="S540" s="4">
        <f t="shared" si="177"/>
        <v>210.34934736949762</v>
      </c>
      <c r="T540" s="4">
        <f t="shared" si="178"/>
        <v>210.79981586475765</v>
      </c>
      <c r="U540" s="4">
        <f t="shared" si="179"/>
        <v>211.02828993684417</v>
      </c>
      <c r="W540" s="5" t="str">
        <f>VLOOKUP(C540&amp;A540,Driver_elast!$A$2:$D$1161,4,FALSE)</f>
        <v>GDP</v>
      </c>
      <c r="X540" s="5">
        <v>1</v>
      </c>
      <c r="Y540" s="2">
        <f>SUMIFS('Growth rates'!D$4:D$999,'Growth rates'!$B$4:$B$999,Demands!$A540,'Growth rates'!$C$4:$C$999,$W540)</f>
        <v>1</v>
      </c>
      <c r="Z540" s="2">
        <f>SUMIFS('Growth rates'!E$4:E$999,'Growth rates'!$B$4:$B$999,Demands!$A540,'Growth rates'!$C$4:$C$999,$W540)</f>
        <v>0.9911094298685218</v>
      </c>
      <c r="AA540" s="2">
        <f>SUMIFS('Growth rates'!F$4:F$999,'Growth rates'!$B$4:$B$999,Demands!$A540,'Growth rates'!$C$4:$C$999,$W540)</f>
        <v>1.1518767444585902</v>
      </c>
      <c r="AB540" s="2">
        <f>SUMIFS('Growth rates'!G$4:G$999,'Growth rates'!$B$4:$B$999,Demands!$A540,'Growth rates'!$C$4:$C$999,$W540)</f>
        <v>1.2215016841199113</v>
      </c>
      <c r="AC540" s="2">
        <f>SUMIFS('Growth rates'!H$4:H$999,'Growth rates'!$B$4:$B$999,Demands!$A540,'Growth rates'!$C$4:$C$999,$W540)</f>
        <v>1.3025704289800901</v>
      </c>
      <c r="AD540" s="2">
        <f>SUMIFS('Growth rates'!I$4:I$999,'Growth rates'!$B$4:$B$999,Demands!$A540,'Growth rates'!$C$4:$C$999,$W540)</f>
        <v>1.3861238938782423</v>
      </c>
      <c r="AE540" s="2">
        <f>SUMIFS('Growth rates'!J$4:J$999,'Growth rates'!$B$4:$B$999,Demands!$A540,'Growth rates'!$C$4:$C$999,$W540)</f>
        <v>1.4705683960657696</v>
      </c>
      <c r="AF540" s="2">
        <f>SUMIFS('Growth rates'!K$4:K$999,'Growth rates'!$B$4:$B$999,Demands!$A540,'Growth rates'!$C$4:$C$999,$W540)</f>
        <v>1.5527651379868512</v>
      </c>
      <c r="AG540" s="2">
        <f>SUMIFS('Growth rates'!L$4:L$999,'Growth rates'!$B$4:$B$999,Demands!$A540,'Growth rates'!$C$4:$C$999,$W540)</f>
        <v>1.6318859448852905</v>
      </c>
      <c r="AH540" s="2">
        <f>SUMIFS('Growth rates'!M$4:M$999,'Growth rates'!$B$4:$B$999,Demands!$A540,'Growth rates'!$C$4:$C$999,$W540)</f>
        <v>1.7067846824350905</v>
      </c>
      <c r="AI540" s="2">
        <f>SUMIFS('Growth rates'!N$4:N$999,'Growth rates'!$B$4:$B$999,Demands!$A540,'Growth rates'!$C$4:$C$999,$W540)</f>
        <v>1.7773806772253236</v>
      </c>
      <c r="AJ540" s="2">
        <f>SUMIFS('Growth rates'!O$4:O$999,'Growth rates'!$B$4:$B$999,Demands!$A540,'Growth rates'!$C$4:$C$999,$W540)</f>
        <v>1.841366542402133</v>
      </c>
      <c r="AK540" s="2">
        <f>SUMIFS('Growth rates'!P$4:P$999,'Growth rates'!$B$4:$B$999,Demands!$A540,'Growth rates'!$C$4:$C$999,$W540)</f>
        <v>1.8992967620055512</v>
      </c>
      <c r="AL540" s="2">
        <f>SUMIFS('Growth rates'!Q$4:Q$999,'Growth rates'!$B$4:$B$999,Demands!$A540,'Growth rates'!$C$4:$C$999,$W540)</f>
        <v>1.9530467905216558</v>
      </c>
      <c r="AM540" s="2">
        <f>SUMIFS('Growth rates'!R$4:R$999,'Growth rates'!$B$4:$B$999,Demands!$A540,'Growth rates'!$C$4:$C$999,$W540)</f>
        <v>2.0032253718182997</v>
      </c>
      <c r="AN540" s="2">
        <f>SUMIFS('Growth rates'!S$4:S$999,'Growth rates'!$B$4:$B$999,Demands!$A540,'Growth rates'!$C$4:$C$999,$W540)</f>
        <v>2.0488927561814148</v>
      </c>
      <c r="AO540" s="2">
        <f>SUMIFS('Growth rates'!T$4:T$999,'Growth rates'!$B$4:$B$999,Demands!$A540,'Growth rates'!$C$4:$C$999,$W540)</f>
        <v>2.0883121424939937</v>
      </c>
      <c r="AP540" s="2">
        <f>SUMIFS('Growth rates'!U$4:U$999,'Growth rates'!$B$4:$B$999,Demands!$A540,'Growth rates'!$C$4:$C$999,$W540)</f>
        <v>2.1188136107560243</v>
      </c>
      <c r="AR540">
        <f>VLOOKUP(C540&amp;A540,Driver_elast!$A$2:$E$1161,5,FALSE)</f>
        <v>0.37103199999999997</v>
      </c>
      <c r="AS540">
        <f t="shared" si="180"/>
        <v>0.37103199999999997</v>
      </c>
      <c r="AT540">
        <f t="shared" si="181"/>
        <v>7.4206399999999992E-2</v>
      </c>
      <c r="AV540" s="2" cm="1">
        <f t="array" ref="AV540">TREND($AR540:$AS540,$AR$3:$AS$3,AV$1)</f>
        <v>0.37103199999999997</v>
      </c>
      <c r="AW540" s="2" cm="1">
        <f t="array" ref="AW540">TREND($AR540:$AS540,$AR$3:$AS$3,AW$1)</f>
        <v>0.37103199999999997</v>
      </c>
      <c r="AX540" s="2" cm="1">
        <f t="array" ref="AX540">TREND($AR540:$AS540,$AR$3:$AS$3,AX$1)</f>
        <v>0.37103199999999997</v>
      </c>
      <c r="AY540" s="2" cm="1">
        <f t="array" ref="AY540">TREND($AR540:$AS540,$AR$3:$AS$3,AY$1)</f>
        <v>0.37103199999999997</v>
      </c>
      <c r="AZ540" s="2" cm="1">
        <f t="array" ref="AZ540">TREND($AR540:$AS540,$AR$3:$AS$3,AZ$1)</f>
        <v>0.37103199999999997</v>
      </c>
      <c r="BA540" s="2" cm="1">
        <f t="array" ref="BA540">TREND($AR540:$AS540,$AR$3:$AS$3,BA$1)</f>
        <v>0.37103199999999997</v>
      </c>
      <c r="BB540" s="2" cm="1">
        <f t="array" ref="BB540">TREND($AR540:$AS540,$AR$3:$AS$3,BB$1)</f>
        <v>0.37103199999999997</v>
      </c>
      <c r="BC540" s="2" cm="1">
        <f t="array" ref="BC540">TREND($AR540:$AS540,$AR$3:$AS$3,BC$1)</f>
        <v>0.37103199999999997</v>
      </c>
      <c r="BD540" s="2" cm="1">
        <f t="array" ref="BD540">TREND($AR540:$AS540,$AR$3:$AS$3,BD$1)</f>
        <v>0.37103199999999997</v>
      </c>
      <c r="BE540" s="2" cm="1">
        <f t="array" ref="BE540">TREND($AR540:$AS540,$AR$3:$AS$3,BE$1)</f>
        <v>0.37103199999999997</v>
      </c>
      <c r="BF540" s="20" cm="1">
        <f t="array" ref="BF540">TREND($AS540:$AT540,$AS$3:$AT$3,BF$1)</f>
        <v>0.33392879999999892</v>
      </c>
      <c r="BG540" s="20" cm="1">
        <f t="array" ref="BG540">TREND($AS540:$AT540,$AS$3:$AT$3,BG$1)</f>
        <v>0.29682560000000002</v>
      </c>
      <c r="BH540" s="20" cm="1">
        <f t="array" ref="BH540">TREND($AS540:$AT540,$AS$3:$AT$3,BH$1)</f>
        <v>0.25972239999999935</v>
      </c>
      <c r="BI540" s="20" cm="1">
        <f t="array" ref="BI540">TREND($AS540:$AT540,$AS$3:$AT$3,BI$1)</f>
        <v>0.22261920000000046</v>
      </c>
      <c r="BJ540" s="20" cm="1">
        <f t="array" ref="BJ540">TREND($AS540:$AT540,$AS$3:$AT$3,BJ$1)</f>
        <v>0.18551599999999979</v>
      </c>
      <c r="BK540" s="20" cm="1">
        <f t="array" ref="BK540">TREND($AS540:$AT540,$AS$3:$AT$3,BK$1)</f>
        <v>0.14841279999999912</v>
      </c>
      <c r="BL540" s="20" cm="1">
        <f t="array" ref="BL540">TREND($AS540:$AT540,$AS$3:$AT$3,BL$1)</f>
        <v>0.11130960000000023</v>
      </c>
      <c r="BM540" s="20" cm="1">
        <f t="array" ref="BM540">TREND($AS540:$AT540,$AS$3:$AT$3,BM$1)</f>
        <v>7.4206399999999562E-2</v>
      </c>
    </row>
    <row r="541" spans="1:65" x14ac:dyDescent="0.35">
      <c r="A541" t="str">
        <f>IF(BYDem!B539="","\I:",BYDem!B539)</f>
        <v>EU_south</v>
      </c>
      <c r="B541" t="str">
        <f>BYDem!E539</f>
        <v>ITM</v>
      </c>
      <c r="C541" t="str">
        <f t="shared" si="182"/>
        <v>ITM</v>
      </c>
      <c r="D541" s="4">
        <f>SUMIFS(BYDem!$M$2:$M$2000,BYDem!$B$2:$B$2000,Demands!$A541,BYDem!$E$2:$E$2000,Demands!$B541)</f>
        <v>185.16063453831799</v>
      </c>
      <c r="E541" s="4">
        <f t="shared" si="163"/>
        <v>184.54984774226341</v>
      </c>
      <c r="F541" s="4">
        <f t="shared" si="164"/>
        <v>195.65696119237515</v>
      </c>
      <c r="G541" s="4">
        <f t="shared" si="165"/>
        <v>200.04494981631365</v>
      </c>
      <c r="H541" s="4">
        <f t="shared" si="166"/>
        <v>204.97099440288505</v>
      </c>
      <c r="I541" s="4">
        <f t="shared" si="167"/>
        <v>209.84927778734007</v>
      </c>
      <c r="J541" s="4">
        <f t="shared" si="168"/>
        <v>214.5926606058278</v>
      </c>
      <c r="K541" s="4">
        <f t="shared" si="169"/>
        <v>219.04302535441275</v>
      </c>
      <c r="L541" s="4">
        <f t="shared" si="170"/>
        <v>223.18422084393706</v>
      </c>
      <c r="M541" s="4">
        <f t="shared" si="171"/>
        <v>226.9848854775023</v>
      </c>
      <c r="N541" s="4">
        <f t="shared" si="172"/>
        <v>230.11999084672237</v>
      </c>
      <c r="O541" s="4">
        <f t="shared" si="173"/>
        <v>232.57899518299132</v>
      </c>
      <c r="P541" s="4">
        <f t="shared" si="174"/>
        <v>234.47939431918402</v>
      </c>
      <c r="Q541" s="4">
        <f t="shared" si="175"/>
        <v>235.95664150907677</v>
      </c>
      <c r="R541" s="4">
        <f t="shared" si="176"/>
        <v>237.08129648193457</v>
      </c>
      <c r="S541" s="4">
        <f t="shared" si="177"/>
        <v>237.88342688531253</v>
      </c>
      <c r="T541" s="4">
        <f t="shared" si="178"/>
        <v>238.39286031449305</v>
      </c>
      <c r="U541" s="4">
        <f t="shared" si="179"/>
        <v>238.65124093654896</v>
      </c>
      <c r="W541" s="5" t="str">
        <f>VLOOKUP(C541&amp;A541,Driver_elast!$A$2:$D$1161,4,FALSE)</f>
        <v>GDP</v>
      </c>
      <c r="X541" s="5">
        <v>1</v>
      </c>
      <c r="Y541" s="2">
        <f>SUMIFS('Growth rates'!D$4:D$999,'Growth rates'!$B$4:$B$999,Demands!$A541,'Growth rates'!$C$4:$C$999,$W541)</f>
        <v>1</v>
      </c>
      <c r="Z541" s="2">
        <f>SUMIFS('Growth rates'!E$4:E$999,'Growth rates'!$B$4:$B$999,Demands!$A541,'Growth rates'!$C$4:$C$999,$W541)</f>
        <v>0.9911094298685218</v>
      </c>
      <c r="AA541" s="2">
        <f>SUMIFS('Growth rates'!F$4:F$999,'Growth rates'!$B$4:$B$999,Demands!$A541,'Growth rates'!$C$4:$C$999,$W541)</f>
        <v>1.1518767444585902</v>
      </c>
      <c r="AB541" s="2">
        <f>SUMIFS('Growth rates'!G$4:G$999,'Growth rates'!$B$4:$B$999,Demands!$A541,'Growth rates'!$C$4:$C$999,$W541)</f>
        <v>1.2215016841199113</v>
      </c>
      <c r="AC541" s="2">
        <f>SUMIFS('Growth rates'!H$4:H$999,'Growth rates'!$B$4:$B$999,Demands!$A541,'Growth rates'!$C$4:$C$999,$W541)</f>
        <v>1.3025704289800901</v>
      </c>
      <c r="AD541" s="2">
        <f>SUMIFS('Growth rates'!I$4:I$999,'Growth rates'!$B$4:$B$999,Demands!$A541,'Growth rates'!$C$4:$C$999,$W541)</f>
        <v>1.3861238938782423</v>
      </c>
      <c r="AE541" s="2">
        <f>SUMIFS('Growth rates'!J$4:J$999,'Growth rates'!$B$4:$B$999,Demands!$A541,'Growth rates'!$C$4:$C$999,$W541)</f>
        <v>1.4705683960657696</v>
      </c>
      <c r="AF541" s="2">
        <f>SUMIFS('Growth rates'!K$4:K$999,'Growth rates'!$B$4:$B$999,Demands!$A541,'Growth rates'!$C$4:$C$999,$W541)</f>
        <v>1.5527651379868512</v>
      </c>
      <c r="AG541" s="2">
        <f>SUMIFS('Growth rates'!L$4:L$999,'Growth rates'!$B$4:$B$999,Demands!$A541,'Growth rates'!$C$4:$C$999,$W541)</f>
        <v>1.6318859448852905</v>
      </c>
      <c r="AH541" s="2">
        <f>SUMIFS('Growth rates'!M$4:M$999,'Growth rates'!$B$4:$B$999,Demands!$A541,'Growth rates'!$C$4:$C$999,$W541)</f>
        <v>1.7067846824350905</v>
      </c>
      <c r="AI541" s="2">
        <f>SUMIFS('Growth rates'!N$4:N$999,'Growth rates'!$B$4:$B$999,Demands!$A541,'Growth rates'!$C$4:$C$999,$W541)</f>
        <v>1.7773806772253236</v>
      </c>
      <c r="AJ541" s="2">
        <f>SUMIFS('Growth rates'!O$4:O$999,'Growth rates'!$B$4:$B$999,Demands!$A541,'Growth rates'!$C$4:$C$999,$W541)</f>
        <v>1.841366542402133</v>
      </c>
      <c r="AK541" s="2">
        <f>SUMIFS('Growth rates'!P$4:P$999,'Growth rates'!$B$4:$B$999,Demands!$A541,'Growth rates'!$C$4:$C$999,$W541)</f>
        <v>1.8992967620055512</v>
      </c>
      <c r="AL541" s="2">
        <f>SUMIFS('Growth rates'!Q$4:Q$999,'Growth rates'!$B$4:$B$999,Demands!$A541,'Growth rates'!$C$4:$C$999,$W541)</f>
        <v>1.9530467905216558</v>
      </c>
      <c r="AM541" s="2">
        <f>SUMIFS('Growth rates'!R$4:R$999,'Growth rates'!$B$4:$B$999,Demands!$A541,'Growth rates'!$C$4:$C$999,$W541)</f>
        <v>2.0032253718182997</v>
      </c>
      <c r="AN541" s="2">
        <f>SUMIFS('Growth rates'!S$4:S$999,'Growth rates'!$B$4:$B$999,Demands!$A541,'Growth rates'!$C$4:$C$999,$W541)</f>
        <v>2.0488927561814148</v>
      </c>
      <c r="AO541" s="2">
        <f>SUMIFS('Growth rates'!T$4:T$999,'Growth rates'!$B$4:$B$999,Demands!$A541,'Growth rates'!$C$4:$C$999,$W541)</f>
        <v>2.0883121424939937</v>
      </c>
      <c r="AP541" s="2">
        <f>SUMIFS('Growth rates'!U$4:U$999,'Growth rates'!$B$4:$B$999,Demands!$A541,'Growth rates'!$C$4:$C$999,$W541)</f>
        <v>2.1188136107560243</v>
      </c>
      <c r="AR541">
        <f>VLOOKUP(C541&amp;A541,Driver_elast!$A$2:$E$1161,5,FALSE)</f>
        <v>0.37103199999999997</v>
      </c>
      <c r="AS541">
        <f t="shared" si="180"/>
        <v>0.37103199999999997</v>
      </c>
      <c r="AT541">
        <f t="shared" si="181"/>
        <v>7.4206399999999992E-2</v>
      </c>
      <c r="AV541" s="2" cm="1">
        <f t="array" ref="AV541">TREND($AR541:$AS541,$AR$3:$AS$3,AV$1)</f>
        <v>0.37103199999999997</v>
      </c>
      <c r="AW541" s="2" cm="1">
        <f t="array" ref="AW541">TREND($AR541:$AS541,$AR$3:$AS$3,AW$1)</f>
        <v>0.37103199999999997</v>
      </c>
      <c r="AX541" s="2" cm="1">
        <f t="array" ref="AX541">TREND($AR541:$AS541,$AR$3:$AS$3,AX$1)</f>
        <v>0.37103199999999997</v>
      </c>
      <c r="AY541" s="2" cm="1">
        <f t="array" ref="AY541">TREND($AR541:$AS541,$AR$3:$AS$3,AY$1)</f>
        <v>0.37103199999999997</v>
      </c>
      <c r="AZ541" s="2" cm="1">
        <f t="array" ref="AZ541">TREND($AR541:$AS541,$AR$3:$AS$3,AZ$1)</f>
        <v>0.37103199999999997</v>
      </c>
      <c r="BA541" s="2" cm="1">
        <f t="array" ref="BA541">TREND($AR541:$AS541,$AR$3:$AS$3,BA$1)</f>
        <v>0.37103199999999997</v>
      </c>
      <c r="BB541" s="2" cm="1">
        <f t="array" ref="BB541">TREND($AR541:$AS541,$AR$3:$AS$3,BB$1)</f>
        <v>0.37103199999999997</v>
      </c>
      <c r="BC541" s="2" cm="1">
        <f t="array" ref="BC541">TREND($AR541:$AS541,$AR$3:$AS$3,BC$1)</f>
        <v>0.37103199999999997</v>
      </c>
      <c r="BD541" s="2" cm="1">
        <f t="array" ref="BD541">TREND($AR541:$AS541,$AR$3:$AS$3,BD$1)</f>
        <v>0.37103199999999997</v>
      </c>
      <c r="BE541" s="2" cm="1">
        <f t="array" ref="BE541">TREND($AR541:$AS541,$AR$3:$AS$3,BE$1)</f>
        <v>0.37103199999999997</v>
      </c>
      <c r="BF541" s="20" cm="1">
        <f t="array" ref="BF541">TREND($AS541:$AT541,$AS$3:$AT$3,BF$1)</f>
        <v>0.33392879999999892</v>
      </c>
      <c r="BG541" s="20" cm="1">
        <f t="array" ref="BG541">TREND($AS541:$AT541,$AS$3:$AT$3,BG$1)</f>
        <v>0.29682560000000002</v>
      </c>
      <c r="BH541" s="20" cm="1">
        <f t="array" ref="BH541">TREND($AS541:$AT541,$AS$3:$AT$3,BH$1)</f>
        <v>0.25972239999999935</v>
      </c>
      <c r="BI541" s="20" cm="1">
        <f t="array" ref="BI541">TREND($AS541:$AT541,$AS$3:$AT$3,BI$1)</f>
        <v>0.22261920000000046</v>
      </c>
      <c r="BJ541" s="20" cm="1">
        <f t="array" ref="BJ541">TREND($AS541:$AT541,$AS$3:$AT$3,BJ$1)</f>
        <v>0.18551599999999979</v>
      </c>
      <c r="BK541" s="20" cm="1">
        <f t="array" ref="BK541">TREND($AS541:$AT541,$AS$3:$AT$3,BK$1)</f>
        <v>0.14841279999999912</v>
      </c>
      <c r="BL541" s="20" cm="1">
        <f t="array" ref="BL541">TREND($AS541:$AT541,$AS$3:$AT$3,BL$1)</f>
        <v>0.11130960000000023</v>
      </c>
      <c r="BM541" s="20" cm="1">
        <f t="array" ref="BM541">TREND($AS541:$AT541,$AS$3:$AT$3,BM$1)</f>
        <v>7.4206399999999562E-2</v>
      </c>
    </row>
    <row r="542" spans="1:65" x14ac:dyDescent="0.35">
      <c r="A542" t="str">
        <f>IF(BYDem!B540="","\I:",BYDem!B540)</f>
        <v>EU_south</v>
      </c>
      <c r="B542" t="str">
        <f>BYDem!E540</f>
        <v>NEU</v>
      </c>
      <c r="C542" t="str">
        <f t="shared" si="182"/>
        <v>NEU</v>
      </c>
      <c r="D542" s="4">
        <f>SUMIFS(BYDem!$M$2:$M$2000,BYDem!$B$2:$B$2000,Demands!$A542,BYDem!$E$2:$E$2000,Demands!$B542)</f>
        <v>10.088241138000001</v>
      </c>
      <c r="E542" s="4">
        <f t="shared" si="163"/>
        <v>10.08669927350808</v>
      </c>
      <c r="F542" s="4">
        <f t="shared" si="164"/>
        <v>10.114826464519174</v>
      </c>
      <c r="G542" s="4">
        <f t="shared" si="165"/>
        <v>10.125336844033097</v>
      </c>
      <c r="H542" s="4">
        <f t="shared" si="166"/>
        <v>10.136889185020511</v>
      </c>
      <c r="I542" s="4">
        <f t="shared" si="167"/>
        <v>10.148067313295892</v>
      </c>
      <c r="J542" s="4">
        <f t="shared" si="168"/>
        <v>10.158695368694506</v>
      </c>
      <c r="K542" s="4">
        <f t="shared" si="169"/>
        <v>10.168456686502523</v>
      </c>
      <c r="L542" s="4">
        <f t="shared" si="170"/>
        <v>10.177363884763141</v>
      </c>
      <c r="M542" s="4">
        <f t="shared" si="171"/>
        <v>10.185393988183318</v>
      </c>
      <c r="N542" s="4">
        <f t="shared" si="172"/>
        <v>10.191912115038718</v>
      </c>
      <c r="O542" s="4">
        <f t="shared" si="173"/>
        <v>10.196958151561113</v>
      </c>
      <c r="P542" s="4">
        <f t="shared" si="174"/>
        <v>10.200818573227107</v>
      </c>
      <c r="Q542" s="4">
        <f t="shared" si="175"/>
        <v>10.203796220737754</v>
      </c>
      <c r="R542" s="4">
        <f t="shared" si="176"/>
        <v>10.206049622614129</v>
      </c>
      <c r="S542" s="4">
        <f t="shared" si="177"/>
        <v>10.2076495310667</v>
      </c>
      <c r="T542" s="4">
        <f t="shared" si="178"/>
        <v>10.208662366245875</v>
      </c>
      <c r="U542" s="4">
        <f t="shared" si="179"/>
        <v>10.209175021376911</v>
      </c>
      <c r="W542" s="5" t="str">
        <f>VLOOKUP(C542&amp;A542,Driver_elast!$A$2:$D$1161,4,FALSE)</f>
        <v>GDP</v>
      </c>
      <c r="X542" s="5">
        <v>1</v>
      </c>
      <c r="Y542" s="2">
        <f>SUMIFS('Growth rates'!D$4:D$999,'Growth rates'!$B$4:$B$999,Demands!$A542,'Growth rates'!$C$4:$C$999,$W542)</f>
        <v>1</v>
      </c>
      <c r="Z542" s="2">
        <f>SUMIFS('Growth rates'!E$4:E$999,'Growth rates'!$B$4:$B$999,Demands!$A542,'Growth rates'!$C$4:$C$999,$W542)</f>
        <v>0.9911094298685218</v>
      </c>
      <c r="AA542" s="2">
        <f>SUMIFS('Growth rates'!F$4:F$999,'Growth rates'!$B$4:$B$999,Demands!$A542,'Growth rates'!$C$4:$C$999,$W542)</f>
        <v>1.1518767444585902</v>
      </c>
      <c r="AB542" s="2">
        <f>SUMIFS('Growth rates'!G$4:G$999,'Growth rates'!$B$4:$B$999,Demands!$A542,'Growth rates'!$C$4:$C$999,$W542)</f>
        <v>1.2215016841199113</v>
      </c>
      <c r="AC542" s="2">
        <f>SUMIFS('Growth rates'!H$4:H$999,'Growth rates'!$B$4:$B$999,Demands!$A542,'Growth rates'!$C$4:$C$999,$W542)</f>
        <v>1.3025704289800901</v>
      </c>
      <c r="AD542" s="2">
        <f>SUMIFS('Growth rates'!I$4:I$999,'Growth rates'!$B$4:$B$999,Demands!$A542,'Growth rates'!$C$4:$C$999,$W542)</f>
        <v>1.3861238938782423</v>
      </c>
      <c r="AE542" s="2">
        <f>SUMIFS('Growth rates'!J$4:J$999,'Growth rates'!$B$4:$B$999,Demands!$A542,'Growth rates'!$C$4:$C$999,$W542)</f>
        <v>1.4705683960657696</v>
      </c>
      <c r="AF542" s="2">
        <f>SUMIFS('Growth rates'!K$4:K$999,'Growth rates'!$B$4:$B$999,Demands!$A542,'Growth rates'!$C$4:$C$999,$W542)</f>
        <v>1.5527651379868512</v>
      </c>
      <c r="AG542" s="2">
        <f>SUMIFS('Growth rates'!L$4:L$999,'Growth rates'!$B$4:$B$999,Demands!$A542,'Growth rates'!$C$4:$C$999,$W542)</f>
        <v>1.6318859448852905</v>
      </c>
      <c r="AH542" s="2">
        <f>SUMIFS('Growth rates'!M$4:M$999,'Growth rates'!$B$4:$B$999,Demands!$A542,'Growth rates'!$C$4:$C$999,$W542)</f>
        <v>1.7067846824350905</v>
      </c>
      <c r="AI542" s="2">
        <f>SUMIFS('Growth rates'!N$4:N$999,'Growth rates'!$B$4:$B$999,Demands!$A542,'Growth rates'!$C$4:$C$999,$W542)</f>
        <v>1.7773806772253236</v>
      </c>
      <c r="AJ542" s="2">
        <f>SUMIFS('Growth rates'!O$4:O$999,'Growth rates'!$B$4:$B$999,Demands!$A542,'Growth rates'!$C$4:$C$999,$W542)</f>
        <v>1.841366542402133</v>
      </c>
      <c r="AK542" s="2">
        <f>SUMIFS('Growth rates'!P$4:P$999,'Growth rates'!$B$4:$B$999,Demands!$A542,'Growth rates'!$C$4:$C$999,$W542)</f>
        <v>1.8992967620055512</v>
      </c>
      <c r="AL542" s="2">
        <f>SUMIFS('Growth rates'!Q$4:Q$999,'Growth rates'!$B$4:$B$999,Demands!$A542,'Growth rates'!$C$4:$C$999,$W542)</f>
        <v>1.9530467905216558</v>
      </c>
      <c r="AM542" s="2">
        <f>SUMIFS('Growth rates'!R$4:R$999,'Growth rates'!$B$4:$B$999,Demands!$A542,'Growth rates'!$C$4:$C$999,$W542)</f>
        <v>2.0032253718182997</v>
      </c>
      <c r="AN542" s="2">
        <f>SUMIFS('Growth rates'!S$4:S$999,'Growth rates'!$B$4:$B$999,Demands!$A542,'Growth rates'!$C$4:$C$999,$W542)</f>
        <v>2.0488927561814148</v>
      </c>
      <c r="AO542" s="2">
        <f>SUMIFS('Growth rates'!T$4:T$999,'Growth rates'!$B$4:$B$999,Demands!$A542,'Growth rates'!$C$4:$C$999,$W542)</f>
        <v>2.0883121424939937</v>
      </c>
      <c r="AP542" s="2">
        <f>SUMIFS('Growth rates'!U$4:U$999,'Growth rates'!$B$4:$B$999,Demands!$A542,'Growth rates'!$C$4:$C$999,$W542)</f>
        <v>2.1188136107560243</v>
      </c>
      <c r="AR542">
        <f>VLOOKUP(C542&amp;A542,Driver_elast!$A$2:$E$1161,5,FALSE)</f>
        <v>1.7190999999999956E-2</v>
      </c>
      <c r="AS542">
        <f t="shared" si="180"/>
        <v>1.7190999999999956E-2</v>
      </c>
      <c r="AT542">
        <f t="shared" si="181"/>
        <v>3.4381999999999911E-3</v>
      </c>
      <c r="AV542" s="2" cm="1">
        <f t="array" ref="AV542">TREND($AR542:$AS542,$AR$3:$AS$3,AV$1)</f>
        <v>1.7190999999999956E-2</v>
      </c>
      <c r="AW542" s="2" cm="1">
        <f t="array" ref="AW542">TREND($AR542:$AS542,$AR$3:$AS$3,AW$1)</f>
        <v>1.7190999999999956E-2</v>
      </c>
      <c r="AX542" s="2" cm="1">
        <f t="array" ref="AX542">TREND($AR542:$AS542,$AR$3:$AS$3,AX$1)</f>
        <v>1.7190999999999956E-2</v>
      </c>
      <c r="AY542" s="2" cm="1">
        <f t="array" ref="AY542">TREND($AR542:$AS542,$AR$3:$AS$3,AY$1)</f>
        <v>1.7190999999999956E-2</v>
      </c>
      <c r="AZ542" s="2" cm="1">
        <f t="array" ref="AZ542">TREND($AR542:$AS542,$AR$3:$AS$3,AZ$1)</f>
        <v>1.7190999999999956E-2</v>
      </c>
      <c r="BA542" s="2" cm="1">
        <f t="array" ref="BA542">TREND($AR542:$AS542,$AR$3:$AS$3,BA$1)</f>
        <v>1.7190999999999956E-2</v>
      </c>
      <c r="BB542" s="2" cm="1">
        <f t="array" ref="BB542">TREND($AR542:$AS542,$AR$3:$AS$3,BB$1)</f>
        <v>1.7190999999999956E-2</v>
      </c>
      <c r="BC542" s="2" cm="1">
        <f t="array" ref="BC542">TREND($AR542:$AS542,$AR$3:$AS$3,BC$1)</f>
        <v>1.7190999999999956E-2</v>
      </c>
      <c r="BD542" s="2" cm="1">
        <f t="array" ref="BD542">TREND($AR542:$AS542,$AR$3:$AS$3,BD$1)</f>
        <v>1.7190999999999956E-2</v>
      </c>
      <c r="BE542" s="2" cm="1">
        <f t="array" ref="BE542">TREND($AR542:$AS542,$AR$3:$AS$3,BE$1)</f>
        <v>1.7190999999999956E-2</v>
      </c>
      <c r="BF542" s="20" cm="1">
        <f t="array" ref="BF542">TREND($AS542:$AT542,$AS$3:$AT$3,BF$1)</f>
        <v>1.5471899999999872E-2</v>
      </c>
      <c r="BG542" s="20" cm="1">
        <f t="array" ref="BG542">TREND($AS542:$AT542,$AS$3:$AT$3,BG$1)</f>
        <v>1.3752799999999898E-2</v>
      </c>
      <c r="BH542" s="20" cm="1">
        <f t="array" ref="BH542">TREND($AS542:$AT542,$AS$3:$AT$3,BH$1)</f>
        <v>1.2033699999999925E-2</v>
      </c>
      <c r="BI542" s="20" cm="1">
        <f t="array" ref="BI542">TREND($AS542:$AT542,$AS$3:$AT$3,BI$1)</f>
        <v>1.0314599999999952E-2</v>
      </c>
      <c r="BJ542" s="20" cm="1">
        <f t="array" ref="BJ542">TREND($AS542:$AT542,$AS$3:$AT$3,BJ$1)</f>
        <v>8.5954999999999782E-3</v>
      </c>
      <c r="BK542" s="20" cm="1">
        <f t="array" ref="BK542">TREND($AS542:$AT542,$AS$3:$AT$3,BK$1)</f>
        <v>6.8763999999998937E-3</v>
      </c>
      <c r="BL542" s="20" cm="1">
        <f t="array" ref="BL542">TREND($AS542:$AT542,$AS$3:$AT$3,BL$1)</f>
        <v>5.1572999999999203E-3</v>
      </c>
      <c r="BM542" s="20" cm="1">
        <f t="array" ref="BM542">TREND($AS542:$AT542,$AS$3:$AT$3,BM$1)</f>
        <v>3.4381999999999469E-3</v>
      </c>
    </row>
    <row r="543" spans="1:65" x14ac:dyDescent="0.35">
      <c r="A543" t="str">
        <f>IF(BYDem!B541="","\I:",BYDem!B541)</f>
        <v>EU_south</v>
      </c>
      <c r="B543" t="str">
        <f>BYDem!E541</f>
        <v>ONO</v>
      </c>
      <c r="C543" t="str">
        <f t="shared" si="182"/>
        <v>ONO</v>
      </c>
      <c r="D543" s="4">
        <f>SUMIFS(BYDem!$M$2:$M$2000,BYDem!$B$2:$B$2000,Demands!$A543,BYDem!$E$2:$E$2000,Demands!$B543)</f>
        <v>13.216509241200001</v>
      </c>
      <c r="E543" s="4">
        <f t="shared" si="163"/>
        <v>13.172912126972204</v>
      </c>
      <c r="F543" s="4">
        <f t="shared" si="164"/>
        <v>13.965722477414591</v>
      </c>
      <c r="G543" s="4">
        <f t="shared" si="165"/>
        <v>14.278931018437181</v>
      </c>
      <c r="H543" s="4">
        <f t="shared" si="166"/>
        <v>14.630545247689087</v>
      </c>
      <c r="I543" s="4">
        <f t="shared" si="167"/>
        <v>14.978750348587569</v>
      </c>
      <c r="J543" s="4">
        <f t="shared" si="168"/>
        <v>15.317326434219416</v>
      </c>
      <c r="K543" s="4">
        <f t="shared" si="169"/>
        <v>15.634987296492016</v>
      </c>
      <c r="L543" s="4">
        <f t="shared" si="170"/>
        <v>15.930580085927977</v>
      </c>
      <c r="M543" s="4">
        <f t="shared" si="171"/>
        <v>16.20186625524504</v>
      </c>
      <c r="N543" s="4">
        <f t="shared" si="172"/>
        <v>16.425645727527296</v>
      </c>
      <c r="O543" s="4">
        <f t="shared" si="173"/>
        <v>16.601166045955043</v>
      </c>
      <c r="P543" s="4">
        <f t="shared" si="174"/>
        <v>16.736813900090375</v>
      </c>
      <c r="Q543" s="4">
        <f t="shared" si="175"/>
        <v>16.842257755289058</v>
      </c>
      <c r="R543" s="4">
        <f t="shared" si="176"/>
        <v>16.922534067146589</v>
      </c>
      <c r="S543" s="4">
        <f t="shared" si="177"/>
        <v>16.979789022636051</v>
      </c>
      <c r="T543" s="4">
        <f t="shared" si="178"/>
        <v>17.016151674132296</v>
      </c>
      <c r="U543" s="4">
        <f t="shared" si="179"/>
        <v>17.034594524512798</v>
      </c>
      <c r="W543" s="5" t="str">
        <f>VLOOKUP(C543&amp;A543,Driver_elast!$A$2:$D$1161,4,FALSE)</f>
        <v>GDP</v>
      </c>
      <c r="X543" s="5">
        <v>1</v>
      </c>
      <c r="Y543" s="2">
        <f>SUMIFS('Growth rates'!D$4:D$999,'Growth rates'!$B$4:$B$999,Demands!$A543,'Growth rates'!$C$4:$C$999,$W543)</f>
        <v>1</v>
      </c>
      <c r="Z543" s="2">
        <f>SUMIFS('Growth rates'!E$4:E$999,'Growth rates'!$B$4:$B$999,Demands!$A543,'Growth rates'!$C$4:$C$999,$W543)</f>
        <v>0.9911094298685218</v>
      </c>
      <c r="AA543" s="2">
        <f>SUMIFS('Growth rates'!F$4:F$999,'Growth rates'!$B$4:$B$999,Demands!$A543,'Growth rates'!$C$4:$C$999,$W543)</f>
        <v>1.1518767444585902</v>
      </c>
      <c r="AB543" s="2">
        <f>SUMIFS('Growth rates'!G$4:G$999,'Growth rates'!$B$4:$B$999,Demands!$A543,'Growth rates'!$C$4:$C$999,$W543)</f>
        <v>1.2215016841199113</v>
      </c>
      <c r="AC543" s="2">
        <f>SUMIFS('Growth rates'!H$4:H$999,'Growth rates'!$B$4:$B$999,Demands!$A543,'Growth rates'!$C$4:$C$999,$W543)</f>
        <v>1.3025704289800901</v>
      </c>
      <c r="AD543" s="2">
        <f>SUMIFS('Growth rates'!I$4:I$999,'Growth rates'!$B$4:$B$999,Demands!$A543,'Growth rates'!$C$4:$C$999,$W543)</f>
        <v>1.3861238938782423</v>
      </c>
      <c r="AE543" s="2">
        <f>SUMIFS('Growth rates'!J$4:J$999,'Growth rates'!$B$4:$B$999,Demands!$A543,'Growth rates'!$C$4:$C$999,$W543)</f>
        <v>1.4705683960657696</v>
      </c>
      <c r="AF543" s="2">
        <f>SUMIFS('Growth rates'!K$4:K$999,'Growth rates'!$B$4:$B$999,Demands!$A543,'Growth rates'!$C$4:$C$999,$W543)</f>
        <v>1.5527651379868512</v>
      </c>
      <c r="AG543" s="2">
        <f>SUMIFS('Growth rates'!L$4:L$999,'Growth rates'!$B$4:$B$999,Demands!$A543,'Growth rates'!$C$4:$C$999,$W543)</f>
        <v>1.6318859448852905</v>
      </c>
      <c r="AH543" s="2">
        <f>SUMIFS('Growth rates'!M$4:M$999,'Growth rates'!$B$4:$B$999,Demands!$A543,'Growth rates'!$C$4:$C$999,$W543)</f>
        <v>1.7067846824350905</v>
      </c>
      <c r="AI543" s="2">
        <f>SUMIFS('Growth rates'!N$4:N$999,'Growth rates'!$B$4:$B$999,Demands!$A543,'Growth rates'!$C$4:$C$999,$W543)</f>
        <v>1.7773806772253236</v>
      </c>
      <c r="AJ543" s="2">
        <f>SUMIFS('Growth rates'!O$4:O$999,'Growth rates'!$B$4:$B$999,Demands!$A543,'Growth rates'!$C$4:$C$999,$W543)</f>
        <v>1.841366542402133</v>
      </c>
      <c r="AK543" s="2">
        <f>SUMIFS('Growth rates'!P$4:P$999,'Growth rates'!$B$4:$B$999,Demands!$A543,'Growth rates'!$C$4:$C$999,$W543)</f>
        <v>1.8992967620055512</v>
      </c>
      <c r="AL543" s="2">
        <f>SUMIFS('Growth rates'!Q$4:Q$999,'Growth rates'!$B$4:$B$999,Demands!$A543,'Growth rates'!$C$4:$C$999,$W543)</f>
        <v>1.9530467905216558</v>
      </c>
      <c r="AM543" s="2">
        <f>SUMIFS('Growth rates'!R$4:R$999,'Growth rates'!$B$4:$B$999,Demands!$A543,'Growth rates'!$C$4:$C$999,$W543)</f>
        <v>2.0032253718182997</v>
      </c>
      <c r="AN543" s="2">
        <f>SUMIFS('Growth rates'!S$4:S$999,'Growth rates'!$B$4:$B$999,Demands!$A543,'Growth rates'!$C$4:$C$999,$W543)</f>
        <v>2.0488927561814148</v>
      </c>
      <c r="AO543" s="2">
        <f>SUMIFS('Growth rates'!T$4:T$999,'Growth rates'!$B$4:$B$999,Demands!$A543,'Growth rates'!$C$4:$C$999,$W543)</f>
        <v>2.0883121424939937</v>
      </c>
      <c r="AP543" s="2">
        <f>SUMIFS('Growth rates'!U$4:U$999,'Growth rates'!$B$4:$B$999,Demands!$A543,'Growth rates'!$C$4:$C$999,$W543)</f>
        <v>2.1188136107560243</v>
      </c>
      <c r="AR543">
        <f>VLOOKUP(C543&amp;A543,Driver_elast!$A$2:$E$1161,5,FALSE)</f>
        <v>0.37103199999999997</v>
      </c>
      <c r="AS543">
        <f t="shared" si="180"/>
        <v>0.37103199999999997</v>
      </c>
      <c r="AT543">
        <f t="shared" si="181"/>
        <v>7.4206399999999992E-2</v>
      </c>
      <c r="AV543" s="2" cm="1">
        <f t="array" ref="AV543">TREND($AR543:$AS543,$AR$3:$AS$3,AV$1)</f>
        <v>0.37103199999999997</v>
      </c>
      <c r="AW543" s="2" cm="1">
        <f t="array" ref="AW543">TREND($AR543:$AS543,$AR$3:$AS$3,AW$1)</f>
        <v>0.37103199999999997</v>
      </c>
      <c r="AX543" s="2" cm="1">
        <f t="array" ref="AX543">TREND($AR543:$AS543,$AR$3:$AS$3,AX$1)</f>
        <v>0.37103199999999997</v>
      </c>
      <c r="AY543" s="2" cm="1">
        <f t="array" ref="AY543">TREND($AR543:$AS543,$AR$3:$AS$3,AY$1)</f>
        <v>0.37103199999999997</v>
      </c>
      <c r="AZ543" s="2" cm="1">
        <f t="array" ref="AZ543">TREND($AR543:$AS543,$AR$3:$AS$3,AZ$1)</f>
        <v>0.37103199999999997</v>
      </c>
      <c r="BA543" s="2" cm="1">
        <f t="array" ref="BA543">TREND($AR543:$AS543,$AR$3:$AS$3,BA$1)</f>
        <v>0.37103199999999997</v>
      </c>
      <c r="BB543" s="2" cm="1">
        <f t="array" ref="BB543">TREND($AR543:$AS543,$AR$3:$AS$3,BB$1)</f>
        <v>0.37103199999999997</v>
      </c>
      <c r="BC543" s="2" cm="1">
        <f t="array" ref="BC543">TREND($AR543:$AS543,$AR$3:$AS$3,BC$1)</f>
        <v>0.37103199999999997</v>
      </c>
      <c r="BD543" s="2" cm="1">
        <f t="array" ref="BD543">TREND($AR543:$AS543,$AR$3:$AS$3,BD$1)</f>
        <v>0.37103199999999997</v>
      </c>
      <c r="BE543" s="2" cm="1">
        <f t="array" ref="BE543">TREND($AR543:$AS543,$AR$3:$AS$3,BE$1)</f>
        <v>0.37103199999999997</v>
      </c>
      <c r="BF543" s="20" cm="1">
        <f t="array" ref="BF543">TREND($AS543:$AT543,$AS$3:$AT$3,BF$1)</f>
        <v>0.33392879999999892</v>
      </c>
      <c r="BG543" s="20" cm="1">
        <f t="array" ref="BG543">TREND($AS543:$AT543,$AS$3:$AT$3,BG$1)</f>
        <v>0.29682560000000002</v>
      </c>
      <c r="BH543" s="20" cm="1">
        <f t="array" ref="BH543">TREND($AS543:$AT543,$AS$3:$AT$3,BH$1)</f>
        <v>0.25972239999999935</v>
      </c>
      <c r="BI543" s="20" cm="1">
        <f t="array" ref="BI543">TREND($AS543:$AT543,$AS$3:$AT$3,BI$1)</f>
        <v>0.22261920000000046</v>
      </c>
      <c r="BJ543" s="20" cm="1">
        <f t="array" ref="BJ543">TREND($AS543:$AT543,$AS$3:$AT$3,BJ$1)</f>
        <v>0.18551599999999979</v>
      </c>
      <c r="BK543" s="20" cm="1">
        <f t="array" ref="BK543">TREND($AS543:$AT543,$AS$3:$AT$3,BK$1)</f>
        <v>0.14841279999999912</v>
      </c>
      <c r="BL543" s="20" cm="1">
        <f t="array" ref="BL543">TREND($AS543:$AT543,$AS$3:$AT$3,BL$1)</f>
        <v>0.11130960000000023</v>
      </c>
      <c r="BM543" s="20" cm="1">
        <f t="array" ref="BM543">TREND($AS543:$AT543,$AS$3:$AT$3,BM$1)</f>
        <v>7.4206399999999562E-2</v>
      </c>
    </row>
    <row r="544" spans="1:65" x14ac:dyDescent="0.35">
      <c r="A544" t="str">
        <f>IF(BYDem!B542="","\I:",BYDem!B542)</f>
        <v>EU_south</v>
      </c>
      <c r="B544" t="str">
        <f>BYDem!E542</f>
        <v>RCK</v>
      </c>
      <c r="C544" t="str">
        <f t="shared" si="182"/>
        <v>RCK</v>
      </c>
      <c r="D544" s="4">
        <f>SUMIFS(BYDem!$M$2:$M$2000,BYDem!$B$2:$B$2000,Demands!$A544,BYDem!$E$2:$E$2000,Demands!$B544)</f>
        <v>41.308892335305998</v>
      </c>
      <c r="E544" s="4">
        <f t="shared" si="163"/>
        <v>41.263559885043719</v>
      </c>
      <c r="F544" s="4">
        <f t="shared" si="164"/>
        <v>41.036631163129542</v>
      </c>
      <c r="G544" s="4">
        <f t="shared" si="165"/>
        <v>40.798646380001614</v>
      </c>
      <c r="H544" s="4">
        <f t="shared" si="166"/>
        <v>40.586568521479897</v>
      </c>
      <c r="I544" s="4">
        <f t="shared" si="167"/>
        <v>40.402383884927346</v>
      </c>
      <c r="J544" s="4">
        <f t="shared" si="168"/>
        <v>40.232114234251732</v>
      </c>
      <c r="K544" s="4">
        <f t="shared" si="169"/>
        <v>40.064876512112043</v>
      </c>
      <c r="L544" s="4">
        <f t="shared" si="170"/>
        <v>39.830391200253402</v>
      </c>
      <c r="M544" s="4">
        <f t="shared" si="171"/>
        <v>39.536772673635575</v>
      </c>
      <c r="N544" s="4">
        <f t="shared" si="172"/>
        <v>39.231539251064717</v>
      </c>
      <c r="O544" s="4">
        <f t="shared" si="173"/>
        <v>38.963616235327613</v>
      </c>
      <c r="P544" s="4">
        <f t="shared" si="174"/>
        <v>38.756624809187244</v>
      </c>
      <c r="Q544" s="4">
        <f t="shared" si="175"/>
        <v>38.606361201621205</v>
      </c>
      <c r="R544" s="4">
        <f t="shared" si="176"/>
        <v>38.490963179892915</v>
      </c>
      <c r="S544" s="4">
        <f t="shared" si="177"/>
        <v>38.391731627818515</v>
      </c>
      <c r="T544" s="4">
        <f t="shared" si="178"/>
        <v>38.304806151901481</v>
      </c>
      <c r="U544" s="4">
        <f t="shared" si="179"/>
        <v>38.236170071378709</v>
      </c>
      <c r="W544" s="5" t="str">
        <f>VLOOKUP(C544&amp;A544,Driver_elast!$A$2:$D$1161,4,FALSE)</f>
        <v>POP</v>
      </c>
      <c r="X544" s="5">
        <v>1</v>
      </c>
      <c r="Y544" s="2">
        <f>SUMIFS('Growth rates'!D$4:D$999,'Growth rates'!$B$4:$B$999,Demands!$A544,'Growth rates'!$C$4:$C$999,$W544)</f>
        <v>1</v>
      </c>
      <c r="Z544" s="2">
        <f>SUMIFS('Growth rates'!E$4:E$999,'Growth rates'!$B$4:$B$999,Demands!$A544,'Growth rates'!$C$4:$C$999,$W544)</f>
        <v>0.99769648924347476</v>
      </c>
      <c r="AA544" s="2">
        <f>SUMIFS('Growth rates'!F$4:F$999,'Growth rates'!$B$4:$B$999,Demands!$A544,'Growth rates'!$C$4:$C$999,$W544)</f>
        <v>0.98617931813216009</v>
      </c>
      <c r="AB544" s="2">
        <f>SUMIFS('Growth rates'!G$4:G$999,'Growth rates'!$B$4:$B$999,Demands!$A544,'Growth rates'!$C$4:$C$999,$W544)</f>
        <v>0.97417443382091429</v>
      </c>
      <c r="AC544" s="2">
        <f>SUMIFS('Growth rates'!H$4:H$999,'Growth rates'!$B$4:$B$999,Demands!$A544,'Growth rates'!$C$4:$C$999,$W544)</f>
        <v>0.96354498112217957</v>
      </c>
      <c r="AD544" s="2">
        <f>SUMIFS('Growth rates'!I$4:I$999,'Growth rates'!$B$4:$B$999,Demands!$A544,'Growth rates'!$C$4:$C$999,$W544)</f>
        <v>0.95436656673626075</v>
      </c>
      <c r="AE544" s="2">
        <f>SUMIFS('Growth rates'!J$4:J$999,'Growth rates'!$B$4:$B$999,Demands!$A544,'Growth rates'!$C$4:$C$999,$W544)</f>
        <v>0.94592408612832568</v>
      </c>
      <c r="AF544" s="2">
        <f>SUMIFS('Growth rates'!K$4:K$999,'Growth rates'!$B$4:$B$999,Demands!$A544,'Growth rates'!$C$4:$C$999,$W544)</f>
        <v>0.93767050788570427</v>
      </c>
      <c r="AG544" s="2">
        <f>SUMIFS('Growth rates'!L$4:L$999,'Growth rates'!$B$4:$B$999,Demands!$A544,'Growth rates'!$C$4:$C$999,$W544)</f>
        <v>0.92615119187395922</v>
      </c>
      <c r="AH544" s="2">
        <f>SUMIFS('Growth rates'!M$4:M$999,'Growth rates'!$B$4:$B$999,Demands!$A544,'Growth rates'!$C$4:$C$999,$W544)</f>
        <v>0.9118202289042453</v>
      </c>
      <c r="AI544" s="2">
        <f>SUMIFS('Growth rates'!N$4:N$999,'Growth rates'!$B$4:$B$999,Demands!$A544,'Growth rates'!$C$4:$C$999,$W544)</f>
        <v>0.89540215580462168</v>
      </c>
      <c r="AJ544" s="2">
        <f>SUMIFS('Growth rates'!O$4:O$999,'Growth rates'!$B$4:$B$999,Demands!$A544,'Growth rates'!$C$4:$C$999,$W544)</f>
        <v>0.87935761011317426</v>
      </c>
      <c r="AK544" s="2">
        <f>SUMIFS('Growth rates'!P$4:P$999,'Growth rates'!$B$4:$B$999,Demands!$A544,'Growth rates'!$C$4:$C$999,$W544)</f>
        <v>0.86534931808894322</v>
      </c>
      <c r="AL544" s="2">
        <f>SUMIFS('Growth rates'!Q$4:Q$999,'Growth rates'!$B$4:$B$999,Demands!$A544,'Growth rates'!$C$4:$C$999,$W544)</f>
        <v>0.85361189745405464</v>
      </c>
      <c r="AM544" s="2">
        <f>SUMIFS('Growth rates'!R$4:R$999,'Growth rates'!$B$4:$B$999,Demands!$A544,'Growth rates'!$C$4:$C$999,$W544)</f>
        <v>0.84290029243450459</v>
      </c>
      <c r="AN544" s="2">
        <f>SUMIFS('Growth rates'!S$4:S$999,'Growth rates'!$B$4:$B$999,Demands!$A544,'Growth rates'!$C$4:$C$999,$W544)</f>
        <v>0.83149695910588994</v>
      </c>
      <c r="AO544" s="2">
        <f>SUMIFS('Growth rates'!T$4:T$999,'Growth rates'!$B$4:$B$999,Demands!$A544,'Growth rates'!$C$4:$C$999,$W544)</f>
        <v>0.81832430198766648</v>
      </c>
      <c r="AP544" s="2">
        <f>SUMIFS('Growth rates'!U$4:U$999,'Growth rates'!$B$4:$B$999,Demands!$A544,'Growth rates'!$C$4:$C$999,$W544)</f>
        <v>0.80293498802220076</v>
      </c>
      <c r="AR544">
        <f>VLOOKUP(C544&amp;A544,Driver_elast!$A$2:$E$1161,5,FALSE)</f>
        <v>0.47640399999999999</v>
      </c>
      <c r="AS544">
        <f t="shared" si="180"/>
        <v>0.47640399999999999</v>
      </c>
      <c r="AT544">
        <f t="shared" si="181"/>
        <v>9.5280799999999999E-2</v>
      </c>
      <c r="AV544" s="2" cm="1">
        <f t="array" ref="AV544">TREND($AR544:$AS544,$AR$3:$AS$3,AV$1)</f>
        <v>0.47640399999999999</v>
      </c>
      <c r="AW544" s="2" cm="1">
        <f t="array" ref="AW544">TREND($AR544:$AS544,$AR$3:$AS$3,AW$1)</f>
        <v>0.47640399999999999</v>
      </c>
      <c r="AX544" s="2" cm="1">
        <f t="array" ref="AX544">TREND($AR544:$AS544,$AR$3:$AS$3,AX$1)</f>
        <v>0.47640399999999999</v>
      </c>
      <c r="AY544" s="2" cm="1">
        <f t="array" ref="AY544">TREND($AR544:$AS544,$AR$3:$AS$3,AY$1)</f>
        <v>0.47640399999999999</v>
      </c>
      <c r="AZ544" s="2" cm="1">
        <f t="array" ref="AZ544">TREND($AR544:$AS544,$AR$3:$AS$3,AZ$1)</f>
        <v>0.47640399999999999</v>
      </c>
      <c r="BA544" s="2" cm="1">
        <f t="array" ref="BA544">TREND($AR544:$AS544,$AR$3:$AS$3,BA$1)</f>
        <v>0.47640399999999999</v>
      </c>
      <c r="BB544" s="2" cm="1">
        <f t="array" ref="BB544">TREND($AR544:$AS544,$AR$3:$AS$3,BB$1)</f>
        <v>0.47640399999999999</v>
      </c>
      <c r="BC544" s="2" cm="1">
        <f t="array" ref="BC544">TREND($AR544:$AS544,$AR$3:$AS$3,BC$1)</f>
        <v>0.47640399999999999</v>
      </c>
      <c r="BD544" s="2" cm="1">
        <f t="array" ref="BD544">TREND($AR544:$AS544,$AR$3:$AS$3,BD$1)</f>
        <v>0.47640399999999999</v>
      </c>
      <c r="BE544" s="2" cm="1">
        <f t="array" ref="BE544">TREND($AR544:$AS544,$AR$3:$AS$3,BE$1)</f>
        <v>0.47640399999999999</v>
      </c>
      <c r="BF544" s="20" cm="1">
        <f t="array" ref="BF544">TREND($AS544:$AT544,$AS$3:$AT$3,BF$1)</f>
        <v>0.42876359999999991</v>
      </c>
      <c r="BG544" s="20" cm="1">
        <f t="array" ref="BG544">TREND($AS544:$AT544,$AS$3:$AT$3,BG$1)</f>
        <v>0.38112320000000111</v>
      </c>
      <c r="BH544" s="20" cm="1">
        <f t="array" ref="BH544">TREND($AS544:$AT544,$AS$3:$AT$3,BH$1)</f>
        <v>0.3334828000000023</v>
      </c>
      <c r="BI544" s="20" cm="1">
        <f t="array" ref="BI544">TREND($AS544:$AT544,$AS$3:$AT$3,BI$1)</f>
        <v>0.28584239999999994</v>
      </c>
      <c r="BJ544" s="20" cm="1">
        <f t="array" ref="BJ544">TREND($AS544:$AT544,$AS$3:$AT$3,BJ$1)</f>
        <v>0.23820200000000114</v>
      </c>
      <c r="BK544" s="20" cm="1">
        <f t="array" ref="BK544">TREND($AS544:$AT544,$AS$3:$AT$3,BK$1)</f>
        <v>0.19056160000000233</v>
      </c>
      <c r="BL544" s="20" cm="1">
        <f t="array" ref="BL544">TREND($AS544:$AT544,$AS$3:$AT$3,BL$1)</f>
        <v>0.14292119999999997</v>
      </c>
      <c r="BM544" s="20" cm="1">
        <f t="array" ref="BM544">TREND($AS544:$AT544,$AS$3:$AT$3,BM$1)</f>
        <v>9.5280800000001165E-2</v>
      </c>
    </row>
    <row r="545" spans="1:65" x14ac:dyDescent="0.35">
      <c r="A545" t="str">
        <f>IF(BYDem!B543="","\I:",BYDem!B543)</f>
        <v>EU_south</v>
      </c>
      <c r="B545" t="str">
        <f>BYDem!E543</f>
        <v>REA</v>
      </c>
      <c r="C545" t="str">
        <f t="shared" si="182"/>
        <v>REA</v>
      </c>
      <c r="D545" s="4">
        <f>SUMIFS(BYDem!$M$2:$M$2000,BYDem!$B$2:$B$2000,Demands!$A545,BYDem!$E$2:$E$2000,Demands!$B545)</f>
        <v>123.325432989817</v>
      </c>
      <c r="E545" s="4">
        <f t="shared" si="163"/>
        <v>121.91633295231409</v>
      </c>
      <c r="F545" s="4">
        <f t="shared" si="164"/>
        <v>147.33177138471706</v>
      </c>
      <c r="G545" s="4">
        <f t="shared" si="165"/>
        <v>158.7767450409807</v>
      </c>
      <c r="H545" s="4">
        <f t="shared" si="166"/>
        <v>172.31946315827935</v>
      </c>
      <c r="I545" s="4">
        <f t="shared" si="167"/>
        <v>186.52498356128692</v>
      </c>
      <c r="J545" s="4">
        <f t="shared" si="168"/>
        <v>201.12878453774562</v>
      </c>
      <c r="K545" s="4">
        <f t="shared" si="169"/>
        <v>215.57663272689862</v>
      </c>
      <c r="L545" s="4">
        <f t="shared" si="170"/>
        <v>229.69375528925499</v>
      </c>
      <c r="M545" s="4">
        <f t="shared" si="171"/>
        <v>243.24232496556468</v>
      </c>
      <c r="N545" s="4">
        <f t="shared" si="172"/>
        <v>254.87936548297554</v>
      </c>
      <c r="O545" s="4">
        <f t="shared" si="173"/>
        <v>264.31319061580047</v>
      </c>
      <c r="P545" s="4">
        <f t="shared" si="174"/>
        <v>271.79387565119583</v>
      </c>
      <c r="Q545" s="4">
        <f t="shared" si="175"/>
        <v>277.72499076967517</v>
      </c>
      <c r="R545" s="4">
        <f t="shared" si="176"/>
        <v>282.31010606708458</v>
      </c>
      <c r="S545" s="4">
        <f t="shared" si="177"/>
        <v>285.61853878891719</v>
      </c>
      <c r="T545" s="4">
        <f t="shared" si="178"/>
        <v>287.73718209348903</v>
      </c>
      <c r="U545" s="4">
        <f t="shared" si="179"/>
        <v>288.81739877356523</v>
      </c>
      <c r="W545" s="5" t="str">
        <f>VLOOKUP(C545&amp;A545,Driver_elast!$A$2:$D$1161,4,FALSE)</f>
        <v>GDP</v>
      </c>
      <c r="X545" s="5">
        <v>0</v>
      </c>
      <c r="Y545" s="2">
        <f>SUMIFS('Growth rates'!D$4:D$999,'Growth rates'!$B$4:$B$999,Demands!$A545,'Growth rates'!$C$4:$C$999,$W545)</f>
        <v>1</v>
      </c>
      <c r="Z545" s="2">
        <f>SUMIFS('Growth rates'!E$4:E$999,'Growth rates'!$B$4:$B$999,Demands!$A545,'Growth rates'!$C$4:$C$999,$W545)</f>
        <v>0.9911094298685218</v>
      </c>
      <c r="AA545" s="2">
        <f>SUMIFS('Growth rates'!F$4:F$999,'Growth rates'!$B$4:$B$999,Demands!$A545,'Growth rates'!$C$4:$C$999,$W545)</f>
        <v>1.1518767444585902</v>
      </c>
      <c r="AB545" s="2">
        <f>SUMIFS('Growth rates'!G$4:G$999,'Growth rates'!$B$4:$B$999,Demands!$A545,'Growth rates'!$C$4:$C$999,$W545)</f>
        <v>1.2215016841199113</v>
      </c>
      <c r="AC545" s="2">
        <f>SUMIFS('Growth rates'!H$4:H$999,'Growth rates'!$B$4:$B$999,Demands!$A545,'Growth rates'!$C$4:$C$999,$W545)</f>
        <v>1.3025704289800901</v>
      </c>
      <c r="AD545" s="2">
        <f>SUMIFS('Growth rates'!I$4:I$999,'Growth rates'!$B$4:$B$999,Demands!$A545,'Growth rates'!$C$4:$C$999,$W545)</f>
        <v>1.3861238938782423</v>
      </c>
      <c r="AE545" s="2">
        <f>SUMIFS('Growth rates'!J$4:J$999,'Growth rates'!$B$4:$B$999,Demands!$A545,'Growth rates'!$C$4:$C$999,$W545)</f>
        <v>1.4705683960657696</v>
      </c>
      <c r="AF545" s="2">
        <f>SUMIFS('Growth rates'!K$4:K$999,'Growth rates'!$B$4:$B$999,Demands!$A545,'Growth rates'!$C$4:$C$999,$W545)</f>
        <v>1.5527651379868512</v>
      </c>
      <c r="AG545" s="2">
        <f>SUMIFS('Growth rates'!L$4:L$999,'Growth rates'!$B$4:$B$999,Demands!$A545,'Growth rates'!$C$4:$C$999,$W545)</f>
        <v>1.6318859448852905</v>
      </c>
      <c r="AH545" s="2">
        <f>SUMIFS('Growth rates'!M$4:M$999,'Growth rates'!$B$4:$B$999,Demands!$A545,'Growth rates'!$C$4:$C$999,$W545)</f>
        <v>1.7067846824350905</v>
      </c>
      <c r="AI545" s="2">
        <f>SUMIFS('Growth rates'!N$4:N$999,'Growth rates'!$B$4:$B$999,Demands!$A545,'Growth rates'!$C$4:$C$999,$W545)</f>
        <v>1.7773806772253236</v>
      </c>
      <c r="AJ545" s="2">
        <f>SUMIFS('Growth rates'!O$4:O$999,'Growth rates'!$B$4:$B$999,Demands!$A545,'Growth rates'!$C$4:$C$999,$W545)</f>
        <v>1.841366542402133</v>
      </c>
      <c r="AK545" s="2">
        <f>SUMIFS('Growth rates'!P$4:P$999,'Growth rates'!$B$4:$B$999,Demands!$A545,'Growth rates'!$C$4:$C$999,$W545)</f>
        <v>1.8992967620055512</v>
      </c>
      <c r="AL545" s="2">
        <f>SUMIFS('Growth rates'!Q$4:Q$999,'Growth rates'!$B$4:$B$999,Demands!$A545,'Growth rates'!$C$4:$C$999,$W545)</f>
        <v>1.9530467905216558</v>
      </c>
      <c r="AM545" s="2">
        <f>SUMIFS('Growth rates'!R$4:R$999,'Growth rates'!$B$4:$B$999,Demands!$A545,'Growth rates'!$C$4:$C$999,$W545)</f>
        <v>2.0032253718182997</v>
      </c>
      <c r="AN545" s="2">
        <f>SUMIFS('Growth rates'!S$4:S$999,'Growth rates'!$B$4:$B$999,Demands!$A545,'Growth rates'!$C$4:$C$999,$W545)</f>
        <v>2.0488927561814148</v>
      </c>
      <c r="AO545" s="2">
        <f>SUMIFS('Growth rates'!T$4:T$999,'Growth rates'!$B$4:$B$999,Demands!$A545,'Growth rates'!$C$4:$C$999,$W545)</f>
        <v>2.0883121424939937</v>
      </c>
      <c r="AP545" s="2">
        <f>SUMIFS('Growth rates'!U$4:U$999,'Growth rates'!$B$4:$B$999,Demands!$A545,'Growth rates'!$C$4:$C$999,$W545)</f>
        <v>2.1188136107560243</v>
      </c>
      <c r="AR545">
        <f>VLOOKUP(C545&amp;A545,Driver_elast!$A$2:$E$1161,5,FALSE)</f>
        <v>1.2851669999999999</v>
      </c>
      <c r="AS545">
        <f t="shared" si="180"/>
        <v>1.2851669999999999</v>
      </c>
      <c r="AT545">
        <f t="shared" si="181"/>
        <v>0.25703339999999997</v>
      </c>
      <c r="AV545" s="2" cm="1">
        <f t="array" ref="AV545">TREND($AR545:$AS545,$AR$3:$AS$3,AV$1)</f>
        <v>1.2851669999999999</v>
      </c>
      <c r="AW545" s="2" cm="1">
        <f t="array" ref="AW545">TREND($AR545:$AS545,$AR$3:$AS$3,AW$1)</f>
        <v>1.2851669999999999</v>
      </c>
      <c r="AX545" s="2" cm="1">
        <f t="array" ref="AX545">TREND($AR545:$AS545,$AR$3:$AS$3,AX$1)</f>
        <v>1.2851669999999999</v>
      </c>
      <c r="AY545" s="2" cm="1">
        <f t="array" ref="AY545">TREND($AR545:$AS545,$AR$3:$AS$3,AY$1)</f>
        <v>1.2851669999999999</v>
      </c>
      <c r="AZ545" s="2" cm="1">
        <f t="array" ref="AZ545">TREND($AR545:$AS545,$AR$3:$AS$3,AZ$1)</f>
        <v>1.2851669999999999</v>
      </c>
      <c r="BA545" s="2" cm="1">
        <f t="array" ref="BA545">TREND($AR545:$AS545,$AR$3:$AS$3,BA$1)</f>
        <v>1.2851669999999999</v>
      </c>
      <c r="BB545" s="2" cm="1">
        <f t="array" ref="BB545">TREND($AR545:$AS545,$AR$3:$AS$3,BB$1)</f>
        <v>1.2851669999999999</v>
      </c>
      <c r="BC545" s="2" cm="1">
        <f t="array" ref="BC545">TREND($AR545:$AS545,$AR$3:$AS$3,BC$1)</f>
        <v>1.2851669999999999</v>
      </c>
      <c r="BD545" s="2" cm="1">
        <f t="array" ref="BD545">TREND($AR545:$AS545,$AR$3:$AS$3,BD$1)</f>
        <v>1.2851669999999999</v>
      </c>
      <c r="BE545" s="2" cm="1">
        <f t="array" ref="BE545">TREND($AR545:$AS545,$AR$3:$AS$3,BE$1)</f>
        <v>1.2851669999999999</v>
      </c>
      <c r="BF545" s="20" cm="1">
        <f t="array" ref="BF545">TREND($AS545:$AT545,$AS$3:$AT$3,BF$1)</f>
        <v>1.1566502999999955</v>
      </c>
      <c r="BG545" s="20" cm="1">
        <f t="array" ref="BG545">TREND($AS545:$AT545,$AS$3:$AT$3,BG$1)</f>
        <v>1.0281335999999968</v>
      </c>
      <c r="BH545" s="20" cm="1">
        <f t="array" ref="BH545">TREND($AS545:$AT545,$AS$3:$AT$3,BH$1)</f>
        <v>0.89961689999999805</v>
      </c>
      <c r="BI545" s="20" cm="1">
        <f t="array" ref="BI545">TREND($AS545:$AT545,$AS$3:$AT$3,BI$1)</f>
        <v>0.77110019999999935</v>
      </c>
      <c r="BJ545" s="20" cm="1">
        <f t="array" ref="BJ545">TREND($AS545:$AT545,$AS$3:$AT$3,BJ$1)</f>
        <v>0.64258350000000064</v>
      </c>
      <c r="BK545" s="20" cm="1">
        <f t="array" ref="BK545">TREND($AS545:$AT545,$AS$3:$AT$3,BK$1)</f>
        <v>0.51406679999999483</v>
      </c>
      <c r="BL545" s="20" cm="1">
        <f t="array" ref="BL545">TREND($AS545:$AT545,$AS$3:$AT$3,BL$1)</f>
        <v>0.38555009999999612</v>
      </c>
      <c r="BM545" s="20" cm="1">
        <f t="array" ref="BM545">TREND($AS545:$AT545,$AS$3:$AT$3,BM$1)</f>
        <v>0.25703339999999741</v>
      </c>
    </row>
    <row r="546" spans="1:65" x14ac:dyDescent="0.35">
      <c r="A546" t="str">
        <f>IF(BYDem!B544="","\I:",BYDem!B544)</f>
        <v>EU_south</v>
      </c>
      <c r="B546" t="str">
        <f>BYDem!E544</f>
        <v>RHW</v>
      </c>
      <c r="C546" t="str">
        <f t="shared" si="182"/>
        <v>RHW</v>
      </c>
      <c r="D546" s="4">
        <f>SUMIFS(BYDem!$M$2:$M$2000,BYDem!$B$2:$B$2000,Demands!$A546,BYDem!$E$2:$E$2000,Demands!$B546)</f>
        <v>154.36979803727999</v>
      </c>
      <c r="E546" s="4">
        <f t="shared" si="163"/>
        <v>153.71596426789057</v>
      </c>
      <c r="F546" s="4">
        <f t="shared" si="164"/>
        <v>165.59470825111899</v>
      </c>
      <c r="G546" s="4">
        <f t="shared" si="165"/>
        <v>170.36319604337834</v>
      </c>
      <c r="H546" s="4">
        <f t="shared" si="166"/>
        <v>175.74974432872767</v>
      </c>
      <c r="I546" s="4">
        <f t="shared" si="167"/>
        <v>181.12047471455651</v>
      </c>
      <c r="J546" s="4">
        <f t="shared" si="168"/>
        <v>186.37716363239761</v>
      </c>
      <c r="K546" s="4">
        <f t="shared" si="169"/>
        <v>191.34008589486106</v>
      </c>
      <c r="L546" s="4">
        <f t="shared" si="170"/>
        <v>195.98487820670442</v>
      </c>
      <c r="M546" s="4">
        <f t="shared" si="171"/>
        <v>200.27019229087219</v>
      </c>
      <c r="N546" s="4">
        <f t="shared" si="172"/>
        <v>203.82188635356206</v>
      </c>
      <c r="O546" s="4">
        <f t="shared" si="173"/>
        <v>206.61841836531238</v>
      </c>
      <c r="P546" s="4">
        <f t="shared" si="174"/>
        <v>208.78615940180165</v>
      </c>
      <c r="Q546" s="4">
        <f t="shared" si="175"/>
        <v>210.47509942100115</v>
      </c>
      <c r="R546" s="4">
        <f t="shared" si="176"/>
        <v>211.76320617421757</v>
      </c>
      <c r="S546" s="4">
        <f t="shared" si="177"/>
        <v>212.68315192966321</v>
      </c>
      <c r="T546" s="4">
        <f t="shared" si="178"/>
        <v>213.26796944818057</v>
      </c>
      <c r="U546" s="4">
        <f t="shared" si="179"/>
        <v>213.56476429826517</v>
      </c>
      <c r="W546" s="5" t="str">
        <f>VLOOKUP(C546&amp;A546,Driver_elast!$A$2:$D$1161,4,FALSE)</f>
        <v>GDP</v>
      </c>
      <c r="X546" s="5">
        <v>1</v>
      </c>
      <c r="Y546" s="2">
        <f>SUMIFS('Growth rates'!D$4:D$999,'Growth rates'!$B$4:$B$999,Demands!$A546,'Growth rates'!$C$4:$C$999,$W546)</f>
        <v>1</v>
      </c>
      <c r="Z546" s="2">
        <f>SUMIFS('Growth rates'!E$4:E$999,'Growth rates'!$B$4:$B$999,Demands!$A546,'Growth rates'!$C$4:$C$999,$W546)</f>
        <v>0.9911094298685218</v>
      </c>
      <c r="AA546" s="2">
        <f>SUMIFS('Growth rates'!F$4:F$999,'Growth rates'!$B$4:$B$999,Demands!$A546,'Growth rates'!$C$4:$C$999,$W546)</f>
        <v>1.1518767444585902</v>
      </c>
      <c r="AB546" s="2">
        <f>SUMIFS('Growth rates'!G$4:G$999,'Growth rates'!$B$4:$B$999,Demands!$A546,'Growth rates'!$C$4:$C$999,$W546)</f>
        <v>1.2215016841199113</v>
      </c>
      <c r="AC546" s="2">
        <f>SUMIFS('Growth rates'!H$4:H$999,'Growth rates'!$B$4:$B$999,Demands!$A546,'Growth rates'!$C$4:$C$999,$W546)</f>
        <v>1.3025704289800901</v>
      </c>
      <c r="AD546" s="2">
        <f>SUMIFS('Growth rates'!I$4:I$999,'Growth rates'!$B$4:$B$999,Demands!$A546,'Growth rates'!$C$4:$C$999,$W546)</f>
        <v>1.3861238938782423</v>
      </c>
      <c r="AE546" s="2">
        <f>SUMIFS('Growth rates'!J$4:J$999,'Growth rates'!$B$4:$B$999,Demands!$A546,'Growth rates'!$C$4:$C$999,$W546)</f>
        <v>1.4705683960657696</v>
      </c>
      <c r="AF546" s="2">
        <f>SUMIFS('Growth rates'!K$4:K$999,'Growth rates'!$B$4:$B$999,Demands!$A546,'Growth rates'!$C$4:$C$999,$W546)</f>
        <v>1.5527651379868512</v>
      </c>
      <c r="AG546" s="2">
        <f>SUMIFS('Growth rates'!L$4:L$999,'Growth rates'!$B$4:$B$999,Demands!$A546,'Growth rates'!$C$4:$C$999,$W546)</f>
        <v>1.6318859448852905</v>
      </c>
      <c r="AH546" s="2">
        <f>SUMIFS('Growth rates'!M$4:M$999,'Growth rates'!$B$4:$B$999,Demands!$A546,'Growth rates'!$C$4:$C$999,$W546)</f>
        <v>1.7067846824350905</v>
      </c>
      <c r="AI546" s="2">
        <f>SUMIFS('Growth rates'!N$4:N$999,'Growth rates'!$B$4:$B$999,Demands!$A546,'Growth rates'!$C$4:$C$999,$W546)</f>
        <v>1.7773806772253236</v>
      </c>
      <c r="AJ546" s="2">
        <f>SUMIFS('Growth rates'!O$4:O$999,'Growth rates'!$B$4:$B$999,Demands!$A546,'Growth rates'!$C$4:$C$999,$W546)</f>
        <v>1.841366542402133</v>
      </c>
      <c r="AK546" s="2">
        <f>SUMIFS('Growth rates'!P$4:P$999,'Growth rates'!$B$4:$B$999,Demands!$A546,'Growth rates'!$C$4:$C$999,$W546)</f>
        <v>1.8992967620055512</v>
      </c>
      <c r="AL546" s="2">
        <f>SUMIFS('Growth rates'!Q$4:Q$999,'Growth rates'!$B$4:$B$999,Demands!$A546,'Growth rates'!$C$4:$C$999,$W546)</f>
        <v>1.9530467905216558</v>
      </c>
      <c r="AM546" s="2">
        <f>SUMIFS('Growth rates'!R$4:R$999,'Growth rates'!$B$4:$B$999,Demands!$A546,'Growth rates'!$C$4:$C$999,$W546)</f>
        <v>2.0032253718182997</v>
      </c>
      <c r="AN546" s="2">
        <f>SUMIFS('Growth rates'!S$4:S$999,'Growth rates'!$B$4:$B$999,Demands!$A546,'Growth rates'!$C$4:$C$999,$W546)</f>
        <v>2.0488927561814148</v>
      </c>
      <c r="AO546" s="2">
        <f>SUMIFS('Growth rates'!T$4:T$999,'Growth rates'!$B$4:$B$999,Demands!$A546,'Growth rates'!$C$4:$C$999,$W546)</f>
        <v>2.0883121424939937</v>
      </c>
      <c r="AP546" s="2">
        <f>SUMIFS('Growth rates'!U$4:U$999,'Growth rates'!$B$4:$B$999,Demands!$A546,'Growth rates'!$C$4:$C$999,$W546)</f>
        <v>2.1188136107560243</v>
      </c>
      <c r="AR546">
        <f>VLOOKUP(C546&amp;A546,Driver_elast!$A$2:$E$1161,5,FALSE)</f>
        <v>0.47640399999999999</v>
      </c>
      <c r="AS546">
        <f t="shared" si="180"/>
        <v>0.47640399999999999</v>
      </c>
      <c r="AT546">
        <f t="shared" si="181"/>
        <v>9.5280799999999999E-2</v>
      </c>
      <c r="AV546" s="2" cm="1">
        <f t="array" ref="AV546">TREND($AR546:$AS546,$AR$3:$AS$3,AV$1)</f>
        <v>0.47640399999999999</v>
      </c>
      <c r="AW546" s="2" cm="1">
        <f t="array" ref="AW546">TREND($AR546:$AS546,$AR$3:$AS$3,AW$1)</f>
        <v>0.47640399999999999</v>
      </c>
      <c r="AX546" s="2" cm="1">
        <f t="array" ref="AX546">TREND($AR546:$AS546,$AR$3:$AS$3,AX$1)</f>
        <v>0.47640399999999999</v>
      </c>
      <c r="AY546" s="2" cm="1">
        <f t="array" ref="AY546">TREND($AR546:$AS546,$AR$3:$AS$3,AY$1)</f>
        <v>0.47640399999999999</v>
      </c>
      <c r="AZ546" s="2" cm="1">
        <f t="array" ref="AZ546">TREND($AR546:$AS546,$AR$3:$AS$3,AZ$1)</f>
        <v>0.47640399999999999</v>
      </c>
      <c r="BA546" s="2" cm="1">
        <f t="array" ref="BA546">TREND($AR546:$AS546,$AR$3:$AS$3,BA$1)</f>
        <v>0.47640399999999999</v>
      </c>
      <c r="BB546" s="2" cm="1">
        <f t="array" ref="BB546">TREND($AR546:$AS546,$AR$3:$AS$3,BB$1)</f>
        <v>0.47640399999999999</v>
      </c>
      <c r="BC546" s="2" cm="1">
        <f t="array" ref="BC546">TREND($AR546:$AS546,$AR$3:$AS$3,BC$1)</f>
        <v>0.47640399999999999</v>
      </c>
      <c r="BD546" s="2" cm="1">
        <f t="array" ref="BD546">TREND($AR546:$AS546,$AR$3:$AS$3,BD$1)</f>
        <v>0.47640399999999999</v>
      </c>
      <c r="BE546" s="2" cm="1">
        <f t="array" ref="BE546">TREND($AR546:$AS546,$AR$3:$AS$3,BE$1)</f>
        <v>0.47640399999999999</v>
      </c>
      <c r="BF546" s="20" cm="1">
        <f t="array" ref="BF546">TREND($AS546:$AT546,$AS$3:$AT$3,BF$1)</f>
        <v>0.42876359999999991</v>
      </c>
      <c r="BG546" s="20" cm="1">
        <f t="array" ref="BG546">TREND($AS546:$AT546,$AS$3:$AT$3,BG$1)</f>
        <v>0.38112320000000111</v>
      </c>
      <c r="BH546" s="20" cm="1">
        <f t="array" ref="BH546">TREND($AS546:$AT546,$AS$3:$AT$3,BH$1)</f>
        <v>0.3334828000000023</v>
      </c>
      <c r="BI546" s="20" cm="1">
        <f t="array" ref="BI546">TREND($AS546:$AT546,$AS$3:$AT$3,BI$1)</f>
        <v>0.28584239999999994</v>
      </c>
      <c r="BJ546" s="20" cm="1">
        <f t="array" ref="BJ546">TREND($AS546:$AT546,$AS$3:$AT$3,BJ$1)</f>
        <v>0.23820200000000114</v>
      </c>
      <c r="BK546" s="20" cm="1">
        <f t="array" ref="BK546">TREND($AS546:$AT546,$AS$3:$AT$3,BK$1)</f>
        <v>0.19056160000000233</v>
      </c>
      <c r="BL546" s="20" cm="1">
        <f t="array" ref="BL546">TREND($AS546:$AT546,$AS$3:$AT$3,BL$1)</f>
        <v>0.14292119999999997</v>
      </c>
      <c r="BM546" s="20" cm="1">
        <f t="array" ref="BM546">TREND($AS546:$AT546,$AS$3:$AT$3,BM$1)</f>
        <v>9.5280800000001165E-2</v>
      </c>
    </row>
    <row r="547" spans="1:65" x14ac:dyDescent="0.35">
      <c r="A547" t="str">
        <f>IF(BYDem!B545="","\I:",BYDem!B545)</f>
        <v>EU_south</v>
      </c>
      <c r="B547" t="str">
        <f>BYDem!E545</f>
        <v>RLI</v>
      </c>
      <c r="C547" t="str">
        <f t="shared" si="182"/>
        <v>RLI</v>
      </c>
      <c r="D547" s="4">
        <f>SUMIFS(BYDem!$M$2:$M$2000,BYDem!$B$2:$B$2000,Demands!$A547,BYDem!$E$2:$E$2000,Demands!$B547)</f>
        <v>27.798606716901599</v>
      </c>
      <c r="E547" s="4">
        <f t="shared" si="163"/>
        <v>27.604556255488763</v>
      </c>
      <c r="F547" s="4">
        <f t="shared" si="164"/>
        <v>31.120314126460979</v>
      </c>
      <c r="G547" s="4">
        <f t="shared" si="165"/>
        <v>32.597260857238176</v>
      </c>
      <c r="H547" s="4">
        <f t="shared" si="166"/>
        <v>34.295905466458805</v>
      </c>
      <c r="I547" s="4">
        <f t="shared" si="167"/>
        <v>36.023204625293346</v>
      </c>
      <c r="J547" s="4">
        <f t="shared" si="168"/>
        <v>37.746317443585966</v>
      </c>
      <c r="K547" s="4">
        <f t="shared" si="169"/>
        <v>39.402872984139002</v>
      </c>
      <c r="L547" s="4">
        <f t="shared" si="170"/>
        <v>40.979303607348491</v>
      </c>
      <c r="M547" s="4">
        <f t="shared" si="171"/>
        <v>42.456068324538002</v>
      </c>
      <c r="N547" s="4">
        <f t="shared" si="172"/>
        <v>43.696993647138818</v>
      </c>
      <c r="O547" s="4">
        <f t="shared" si="173"/>
        <v>44.685107927708543</v>
      </c>
      <c r="P547" s="4">
        <f t="shared" si="174"/>
        <v>45.457766836745769</v>
      </c>
      <c r="Q547" s="4">
        <f t="shared" si="175"/>
        <v>46.063815163448581</v>
      </c>
      <c r="R547" s="4">
        <f t="shared" si="176"/>
        <v>46.528434925051045</v>
      </c>
      <c r="S547" s="4">
        <f t="shared" si="177"/>
        <v>46.861567268282641</v>
      </c>
      <c r="T547" s="4">
        <f t="shared" si="178"/>
        <v>47.073936078570753</v>
      </c>
      <c r="U547" s="4">
        <f t="shared" si="179"/>
        <v>47.181904780279879</v>
      </c>
      <c r="W547" s="5" t="str">
        <f>VLOOKUP(C547&amp;A547,Driver_elast!$A$2:$D$1161,4,FALSE)</f>
        <v>GDP</v>
      </c>
      <c r="X547" s="5">
        <v>1</v>
      </c>
      <c r="Y547" s="2">
        <f>SUMIFS('Growth rates'!D$4:D$999,'Growth rates'!$B$4:$B$999,Demands!$A547,'Growth rates'!$C$4:$C$999,$W547)</f>
        <v>1</v>
      </c>
      <c r="Z547" s="2">
        <f>SUMIFS('Growth rates'!E$4:E$999,'Growth rates'!$B$4:$B$999,Demands!$A547,'Growth rates'!$C$4:$C$999,$W547)</f>
        <v>0.9911094298685218</v>
      </c>
      <c r="AA547" s="2">
        <f>SUMIFS('Growth rates'!F$4:F$999,'Growth rates'!$B$4:$B$999,Demands!$A547,'Growth rates'!$C$4:$C$999,$W547)</f>
        <v>1.1518767444585902</v>
      </c>
      <c r="AB547" s="2">
        <f>SUMIFS('Growth rates'!G$4:G$999,'Growth rates'!$B$4:$B$999,Demands!$A547,'Growth rates'!$C$4:$C$999,$W547)</f>
        <v>1.2215016841199113</v>
      </c>
      <c r="AC547" s="2">
        <f>SUMIFS('Growth rates'!H$4:H$999,'Growth rates'!$B$4:$B$999,Demands!$A547,'Growth rates'!$C$4:$C$999,$W547)</f>
        <v>1.3025704289800901</v>
      </c>
      <c r="AD547" s="2">
        <f>SUMIFS('Growth rates'!I$4:I$999,'Growth rates'!$B$4:$B$999,Demands!$A547,'Growth rates'!$C$4:$C$999,$W547)</f>
        <v>1.3861238938782423</v>
      </c>
      <c r="AE547" s="2">
        <f>SUMIFS('Growth rates'!J$4:J$999,'Growth rates'!$B$4:$B$999,Demands!$A547,'Growth rates'!$C$4:$C$999,$W547)</f>
        <v>1.4705683960657696</v>
      </c>
      <c r="AF547" s="2">
        <f>SUMIFS('Growth rates'!K$4:K$999,'Growth rates'!$B$4:$B$999,Demands!$A547,'Growth rates'!$C$4:$C$999,$W547)</f>
        <v>1.5527651379868512</v>
      </c>
      <c r="AG547" s="2">
        <f>SUMIFS('Growth rates'!L$4:L$999,'Growth rates'!$B$4:$B$999,Demands!$A547,'Growth rates'!$C$4:$C$999,$W547)</f>
        <v>1.6318859448852905</v>
      </c>
      <c r="AH547" s="2">
        <f>SUMIFS('Growth rates'!M$4:M$999,'Growth rates'!$B$4:$B$999,Demands!$A547,'Growth rates'!$C$4:$C$999,$W547)</f>
        <v>1.7067846824350905</v>
      </c>
      <c r="AI547" s="2">
        <f>SUMIFS('Growth rates'!N$4:N$999,'Growth rates'!$B$4:$B$999,Demands!$A547,'Growth rates'!$C$4:$C$999,$W547)</f>
        <v>1.7773806772253236</v>
      </c>
      <c r="AJ547" s="2">
        <f>SUMIFS('Growth rates'!O$4:O$999,'Growth rates'!$B$4:$B$999,Demands!$A547,'Growth rates'!$C$4:$C$999,$W547)</f>
        <v>1.841366542402133</v>
      </c>
      <c r="AK547" s="2">
        <f>SUMIFS('Growth rates'!P$4:P$999,'Growth rates'!$B$4:$B$999,Demands!$A547,'Growth rates'!$C$4:$C$999,$W547)</f>
        <v>1.8992967620055512</v>
      </c>
      <c r="AL547" s="2">
        <f>SUMIFS('Growth rates'!Q$4:Q$999,'Growth rates'!$B$4:$B$999,Demands!$A547,'Growth rates'!$C$4:$C$999,$W547)</f>
        <v>1.9530467905216558</v>
      </c>
      <c r="AM547" s="2">
        <f>SUMIFS('Growth rates'!R$4:R$999,'Growth rates'!$B$4:$B$999,Demands!$A547,'Growth rates'!$C$4:$C$999,$W547)</f>
        <v>2.0032253718182997</v>
      </c>
      <c r="AN547" s="2">
        <f>SUMIFS('Growth rates'!S$4:S$999,'Growth rates'!$B$4:$B$999,Demands!$A547,'Growth rates'!$C$4:$C$999,$W547)</f>
        <v>2.0488927561814148</v>
      </c>
      <c r="AO547" s="2">
        <f>SUMIFS('Growth rates'!T$4:T$999,'Growth rates'!$B$4:$B$999,Demands!$A547,'Growth rates'!$C$4:$C$999,$W547)</f>
        <v>2.0883121424939937</v>
      </c>
      <c r="AP547" s="2">
        <f>SUMIFS('Growth rates'!U$4:U$999,'Growth rates'!$B$4:$B$999,Demands!$A547,'Growth rates'!$C$4:$C$999,$W547)</f>
        <v>2.1188136107560243</v>
      </c>
      <c r="AR547">
        <f>VLOOKUP(C547&amp;A547,Driver_elast!$A$2:$E$1161,5,FALSE)</f>
        <v>0.78516699999999995</v>
      </c>
      <c r="AS547">
        <f t="shared" si="180"/>
        <v>0.78516699999999995</v>
      </c>
      <c r="AT547">
        <f t="shared" si="181"/>
        <v>0.15703339999999999</v>
      </c>
      <c r="AV547" s="2" cm="1">
        <f t="array" ref="AV547">TREND($AR547:$AS547,$AR$3:$AS$3,AV$1)</f>
        <v>0.78516699999999995</v>
      </c>
      <c r="AW547" s="2" cm="1">
        <f t="array" ref="AW547">TREND($AR547:$AS547,$AR$3:$AS$3,AW$1)</f>
        <v>0.78516699999999995</v>
      </c>
      <c r="AX547" s="2" cm="1">
        <f t="array" ref="AX547">TREND($AR547:$AS547,$AR$3:$AS$3,AX$1)</f>
        <v>0.78516699999999995</v>
      </c>
      <c r="AY547" s="2" cm="1">
        <f t="array" ref="AY547">TREND($AR547:$AS547,$AR$3:$AS$3,AY$1)</f>
        <v>0.78516699999999995</v>
      </c>
      <c r="AZ547" s="2" cm="1">
        <f t="array" ref="AZ547">TREND($AR547:$AS547,$AR$3:$AS$3,AZ$1)</f>
        <v>0.78516699999999995</v>
      </c>
      <c r="BA547" s="2" cm="1">
        <f t="array" ref="BA547">TREND($AR547:$AS547,$AR$3:$AS$3,BA$1)</f>
        <v>0.78516699999999995</v>
      </c>
      <c r="BB547" s="2" cm="1">
        <f t="array" ref="BB547">TREND($AR547:$AS547,$AR$3:$AS$3,BB$1)</f>
        <v>0.78516699999999995</v>
      </c>
      <c r="BC547" s="2" cm="1">
        <f t="array" ref="BC547">TREND($AR547:$AS547,$AR$3:$AS$3,BC$1)</f>
        <v>0.78516699999999995</v>
      </c>
      <c r="BD547" s="2" cm="1">
        <f t="array" ref="BD547">TREND($AR547:$AS547,$AR$3:$AS$3,BD$1)</f>
        <v>0.78516699999999995</v>
      </c>
      <c r="BE547" s="2" cm="1">
        <f t="array" ref="BE547">TREND($AR547:$AS547,$AR$3:$AS$3,BE$1)</f>
        <v>0.78516699999999995</v>
      </c>
      <c r="BF547" s="20" cm="1">
        <f t="array" ref="BF547">TREND($AS547:$AT547,$AS$3:$AT$3,BF$1)</f>
        <v>0.70665029999999973</v>
      </c>
      <c r="BG547" s="20" cm="1">
        <f t="array" ref="BG547">TREND($AS547:$AT547,$AS$3:$AT$3,BG$1)</f>
        <v>0.62813359999999818</v>
      </c>
      <c r="BH547" s="20" cm="1">
        <f t="array" ref="BH547">TREND($AS547:$AT547,$AS$3:$AT$3,BH$1)</f>
        <v>0.54961690000000374</v>
      </c>
      <c r="BI547" s="20" cm="1">
        <f t="array" ref="BI547">TREND($AS547:$AT547,$AS$3:$AT$3,BI$1)</f>
        <v>0.47110020000000219</v>
      </c>
      <c r="BJ547" s="20" cm="1">
        <f t="array" ref="BJ547">TREND($AS547:$AT547,$AS$3:$AT$3,BJ$1)</f>
        <v>0.39258350000000064</v>
      </c>
      <c r="BK547" s="20" cm="1">
        <f t="array" ref="BK547">TREND($AS547:$AT547,$AS$3:$AT$3,BK$1)</f>
        <v>0.31406679999999909</v>
      </c>
      <c r="BL547" s="20" cm="1">
        <f t="array" ref="BL547">TREND($AS547:$AT547,$AS$3:$AT$3,BL$1)</f>
        <v>0.23555009999999754</v>
      </c>
      <c r="BM547" s="20" cm="1">
        <f t="array" ref="BM547">TREND($AS547:$AT547,$AS$3:$AT$3,BM$1)</f>
        <v>0.1570334000000031</v>
      </c>
    </row>
    <row r="548" spans="1:65" x14ac:dyDescent="0.35">
      <c r="A548" t="str">
        <f>IF(BYDem!B546="","\I:",BYDem!B546)</f>
        <v>EU_south</v>
      </c>
      <c r="B548" t="str">
        <f>BYDem!E546</f>
        <v>ROT</v>
      </c>
      <c r="C548" t="str">
        <f t="shared" ref="C548:C611" si="183">B548</f>
        <v>ROT</v>
      </c>
      <c r="D548" s="4">
        <f>SUMIFS(BYDem!$M$2:$M$2000,BYDem!$B$2:$B$2000,Demands!$A548,BYDem!$E$2:$E$2000,Demands!$B548)</f>
        <v>1.1431650062496701</v>
      </c>
      <c r="E548" s="4">
        <f t="shared" si="163"/>
        <v>1.1383231272385321</v>
      </c>
      <c r="F548" s="4">
        <f t="shared" si="164"/>
        <v>1.2262895857846925</v>
      </c>
      <c r="G548" s="4">
        <f t="shared" si="165"/>
        <v>1.2616019878617051</v>
      </c>
      <c r="H548" s="4">
        <f t="shared" si="166"/>
        <v>1.3014913547105136</v>
      </c>
      <c r="I548" s="4">
        <f t="shared" si="167"/>
        <v>1.3412635842084015</v>
      </c>
      <c r="J548" s="4">
        <f t="shared" si="168"/>
        <v>1.3801912947840489</v>
      </c>
      <c r="K548" s="4">
        <f t="shared" si="169"/>
        <v>1.4169435554679395</v>
      </c>
      <c r="L548" s="4">
        <f t="shared" si="170"/>
        <v>1.4513399471177786</v>
      </c>
      <c r="M548" s="4">
        <f t="shared" si="171"/>
        <v>1.48307427056767</v>
      </c>
      <c r="N548" s="4">
        <f t="shared" si="172"/>
        <v>1.5093758685291525</v>
      </c>
      <c r="O548" s="4">
        <f t="shared" si="173"/>
        <v>1.5300852143684074</v>
      </c>
      <c r="P548" s="4">
        <f t="shared" si="174"/>
        <v>1.5461381322774368</v>
      </c>
      <c r="Q548" s="4">
        <f t="shared" si="175"/>
        <v>1.5586453529394555</v>
      </c>
      <c r="R548" s="4">
        <f t="shared" si="176"/>
        <v>1.5681842561660781</v>
      </c>
      <c r="S548" s="4">
        <f t="shared" si="177"/>
        <v>1.5749967920937302</v>
      </c>
      <c r="T548" s="4">
        <f t="shared" si="178"/>
        <v>1.5793275804390603</v>
      </c>
      <c r="U548" s="4">
        <f t="shared" si="179"/>
        <v>1.5815254552239317</v>
      </c>
      <c r="W548" s="5" t="str">
        <f>VLOOKUP(C548&amp;A548,Driver_elast!$A$2:$D$1161,4,FALSE)</f>
        <v>GDP</v>
      </c>
      <c r="X548" s="5">
        <v>1</v>
      </c>
      <c r="Y548" s="2">
        <f>SUMIFS('Growth rates'!D$4:D$999,'Growth rates'!$B$4:$B$999,Demands!$A548,'Growth rates'!$C$4:$C$999,$W548)</f>
        <v>1</v>
      </c>
      <c r="Z548" s="2">
        <f>SUMIFS('Growth rates'!E$4:E$999,'Growth rates'!$B$4:$B$999,Demands!$A548,'Growth rates'!$C$4:$C$999,$W548)</f>
        <v>0.9911094298685218</v>
      </c>
      <c r="AA548" s="2">
        <f>SUMIFS('Growth rates'!F$4:F$999,'Growth rates'!$B$4:$B$999,Demands!$A548,'Growth rates'!$C$4:$C$999,$W548)</f>
        <v>1.1518767444585902</v>
      </c>
      <c r="AB548" s="2">
        <f>SUMIFS('Growth rates'!G$4:G$999,'Growth rates'!$B$4:$B$999,Demands!$A548,'Growth rates'!$C$4:$C$999,$W548)</f>
        <v>1.2215016841199113</v>
      </c>
      <c r="AC548" s="2">
        <f>SUMIFS('Growth rates'!H$4:H$999,'Growth rates'!$B$4:$B$999,Demands!$A548,'Growth rates'!$C$4:$C$999,$W548)</f>
        <v>1.3025704289800901</v>
      </c>
      <c r="AD548" s="2">
        <f>SUMIFS('Growth rates'!I$4:I$999,'Growth rates'!$B$4:$B$999,Demands!$A548,'Growth rates'!$C$4:$C$999,$W548)</f>
        <v>1.3861238938782423</v>
      </c>
      <c r="AE548" s="2">
        <f>SUMIFS('Growth rates'!J$4:J$999,'Growth rates'!$B$4:$B$999,Demands!$A548,'Growth rates'!$C$4:$C$999,$W548)</f>
        <v>1.4705683960657696</v>
      </c>
      <c r="AF548" s="2">
        <f>SUMIFS('Growth rates'!K$4:K$999,'Growth rates'!$B$4:$B$999,Demands!$A548,'Growth rates'!$C$4:$C$999,$W548)</f>
        <v>1.5527651379868512</v>
      </c>
      <c r="AG548" s="2">
        <f>SUMIFS('Growth rates'!L$4:L$999,'Growth rates'!$B$4:$B$999,Demands!$A548,'Growth rates'!$C$4:$C$999,$W548)</f>
        <v>1.6318859448852905</v>
      </c>
      <c r="AH548" s="2">
        <f>SUMIFS('Growth rates'!M$4:M$999,'Growth rates'!$B$4:$B$999,Demands!$A548,'Growth rates'!$C$4:$C$999,$W548)</f>
        <v>1.7067846824350905</v>
      </c>
      <c r="AI548" s="2">
        <f>SUMIFS('Growth rates'!N$4:N$999,'Growth rates'!$B$4:$B$999,Demands!$A548,'Growth rates'!$C$4:$C$999,$W548)</f>
        <v>1.7773806772253236</v>
      </c>
      <c r="AJ548" s="2">
        <f>SUMIFS('Growth rates'!O$4:O$999,'Growth rates'!$B$4:$B$999,Demands!$A548,'Growth rates'!$C$4:$C$999,$W548)</f>
        <v>1.841366542402133</v>
      </c>
      <c r="AK548" s="2">
        <f>SUMIFS('Growth rates'!P$4:P$999,'Growth rates'!$B$4:$B$999,Demands!$A548,'Growth rates'!$C$4:$C$999,$W548)</f>
        <v>1.8992967620055512</v>
      </c>
      <c r="AL548" s="2">
        <f>SUMIFS('Growth rates'!Q$4:Q$999,'Growth rates'!$B$4:$B$999,Demands!$A548,'Growth rates'!$C$4:$C$999,$W548)</f>
        <v>1.9530467905216558</v>
      </c>
      <c r="AM548" s="2">
        <f>SUMIFS('Growth rates'!R$4:R$999,'Growth rates'!$B$4:$B$999,Demands!$A548,'Growth rates'!$C$4:$C$999,$W548)</f>
        <v>2.0032253718182997</v>
      </c>
      <c r="AN548" s="2">
        <f>SUMIFS('Growth rates'!S$4:S$999,'Growth rates'!$B$4:$B$999,Demands!$A548,'Growth rates'!$C$4:$C$999,$W548)</f>
        <v>2.0488927561814148</v>
      </c>
      <c r="AO548" s="2">
        <f>SUMIFS('Growth rates'!T$4:T$999,'Growth rates'!$B$4:$B$999,Demands!$A548,'Growth rates'!$C$4:$C$999,$W548)</f>
        <v>2.0883121424939937</v>
      </c>
      <c r="AP548" s="2">
        <f>SUMIFS('Growth rates'!U$4:U$999,'Growth rates'!$B$4:$B$999,Demands!$A548,'Growth rates'!$C$4:$C$999,$W548)</f>
        <v>2.1188136107560243</v>
      </c>
      <c r="AR548">
        <f>VLOOKUP(C548&amp;A548,Driver_elast!$A$2:$E$1161,5,FALSE)</f>
        <v>0.47640399999999999</v>
      </c>
      <c r="AS548">
        <f t="shared" si="180"/>
        <v>0.47640399999999999</v>
      </c>
      <c r="AT548">
        <f t="shared" si="181"/>
        <v>9.5280799999999999E-2</v>
      </c>
      <c r="AV548" s="2" cm="1">
        <f t="array" ref="AV548">TREND($AR548:$AS548,$AR$3:$AS$3,AV$1)</f>
        <v>0.47640399999999999</v>
      </c>
      <c r="AW548" s="2" cm="1">
        <f t="array" ref="AW548">TREND($AR548:$AS548,$AR$3:$AS$3,AW$1)</f>
        <v>0.47640399999999999</v>
      </c>
      <c r="AX548" s="2" cm="1">
        <f t="array" ref="AX548">TREND($AR548:$AS548,$AR$3:$AS$3,AX$1)</f>
        <v>0.47640399999999999</v>
      </c>
      <c r="AY548" s="2" cm="1">
        <f t="array" ref="AY548">TREND($AR548:$AS548,$AR$3:$AS$3,AY$1)</f>
        <v>0.47640399999999999</v>
      </c>
      <c r="AZ548" s="2" cm="1">
        <f t="array" ref="AZ548">TREND($AR548:$AS548,$AR$3:$AS$3,AZ$1)</f>
        <v>0.47640399999999999</v>
      </c>
      <c r="BA548" s="2" cm="1">
        <f t="array" ref="BA548">TREND($AR548:$AS548,$AR$3:$AS$3,BA$1)</f>
        <v>0.47640399999999999</v>
      </c>
      <c r="BB548" s="2" cm="1">
        <f t="array" ref="BB548">TREND($AR548:$AS548,$AR$3:$AS$3,BB$1)</f>
        <v>0.47640399999999999</v>
      </c>
      <c r="BC548" s="2" cm="1">
        <f t="array" ref="BC548">TREND($AR548:$AS548,$AR$3:$AS$3,BC$1)</f>
        <v>0.47640399999999999</v>
      </c>
      <c r="BD548" s="2" cm="1">
        <f t="array" ref="BD548">TREND($AR548:$AS548,$AR$3:$AS$3,BD$1)</f>
        <v>0.47640399999999999</v>
      </c>
      <c r="BE548" s="2" cm="1">
        <f t="array" ref="BE548">TREND($AR548:$AS548,$AR$3:$AS$3,BE$1)</f>
        <v>0.47640399999999999</v>
      </c>
      <c r="BF548" s="20" cm="1">
        <f t="array" ref="BF548">TREND($AS548:$AT548,$AS$3:$AT$3,BF$1)</f>
        <v>0.42876359999999991</v>
      </c>
      <c r="BG548" s="20" cm="1">
        <f t="array" ref="BG548">TREND($AS548:$AT548,$AS$3:$AT$3,BG$1)</f>
        <v>0.38112320000000111</v>
      </c>
      <c r="BH548" s="20" cm="1">
        <f t="array" ref="BH548">TREND($AS548:$AT548,$AS$3:$AT$3,BH$1)</f>
        <v>0.3334828000000023</v>
      </c>
      <c r="BI548" s="20" cm="1">
        <f t="array" ref="BI548">TREND($AS548:$AT548,$AS$3:$AT$3,BI$1)</f>
        <v>0.28584239999999994</v>
      </c>
      <c r="BJ548" s="20" cm="1">
        <f t="array" ref="BJ548">TREND($AS548:$AT548,$AS$3:$AT$3,BJ$1)</f>
        <v>0.23820200000000114</v>
      </c>
      <c r="BK548" s="20" cm="1">
        <f t="array" ref="BK548">TREND($AS548:$AT548,$AS$3:$AT$3,BK$1)</f>
        <v>0.19056160000000233</v>
      </c>
      <c r="BL548" s="20" cm="1">
        <f t="array" ref="BL548">TREND($AS548:$AT548,$AS$3:$AT$3,BL$1)</f>
        <v>0.14292119999999997</v>
      </c>
      <c r="BM548" s="20" cm="1">
        <f t="array" ref="BM548">TREND($AS548:$AT548,$AS$3:$AT$3,BM$1)</f>
        <v>9.5280800000001165E-2</v>
      </c>
    </row>
    <row r="549" spans="1:65" x14ac:dyDescent="0.35">
      <c r="A549" t="str">
        <f>IF(BYDem!B547="","\I:",BYDem!B547)</f>
        <v>EU_south</v>
      </c>
      <c r="B549" t="str">
        <f>BYDem!E547</f>
        <v>RRF</v>
      </c>
      <c r="C549" t="str">
        <f t="shared" si="183"/>
        <v>RRF</v>
      </c>
      <c r="D549" s="4">
        <f>SUMIFS(BYDem!$M$2:$M$2000,BYDem!$B$2:$B$2000,Demands!$A549,BYDem!$E$2:$E$2000,Demands!$B549)</f>
        <v>33.5629988908805</v>
      </c>
      <c r="E549" s="4">
        <f t="shared" si="163"/>
        <v>33.328709615612112</v>
      </c>
      <c r="F549" s="4">
        <f t="shared" si="164"/>
        <v>37.573504281968575</v>
      </c>
      <c r="G549" s="4">
        <f t="shared" si="165"/>
        <v>39.35671456987216</v>
      </c>
      <c r="H549" s="4">
        <f t="shared" si="166"/>
        <v>41.407594591157867</v>
      </c>
      <c r="I549" s="4">
        <f t="shared" si="167"/>
        <v>43.493071044800949</v>
      </c>
      <c r="J549" s="4">
        <f t="shared" si="168"/>
        <v>45.573493067321053</v>
      </c>
      <c r="K549" s="4">
        <f t="shared" si="169"/>
        <v>47.573556320004116</v>
      </c>
      <c r="L549" s="4">
        <f t="shared" si="170"/>
        <v>49.476879741827304</v>
      </c>
      <c r="M549" s="4">
        <f t="shared" si="171"/>
        <v>51.259870273327131</v>
      </c>
      <c r="N549" s="4">
        <f t="shared" si="172"/>
        <v>52.758117133332313</v>
      </c>
      <c r="O549" s="4">
        <f t="shared" si="173"/>
        <v>53.951129388966734</v>
      </c>
      <c r="P549" s="4">
        <f t="shared" si="174"/>
        <v>54.884008880775156</v>
      </c>
      <c r="Q549" s="4">
        <f t="shared" si="175"/>
        <v>55.615728981861345</v>
      </c>
      <c r="R549" s="4">
        <f t="shared" si="176"/>
        <v>56.176693518758924</v>
      </c>
      <c r="S549" s="4">
        <f t="shared" si="177"/>
        <v>56.578905060519411</v>
      </c>
      <c r="T549" s="4">
        <f t="shared" si="178"/>
        <v>56.835311225646521</v>
      </c>
      <c r="U549" s="4">
        <f t="shared" si="179"/>
        <v>56.965668601201962</v>
      </c>
      <c r="W549" s="5" t="str">
        <f>VLOOKUP(C549&amp;A549,Driver_elast!$A$2:$D$1161,4,FALSE)</f>
        <v>GDP</v>
      </c>
      <c r="X549" s="5">
        <v>1</v>
      </c>
      <c r="Y549" s="2">
        <f>SUMIFS('Growth rates'!D$4:D$999,'Growth rates'!$B$4:$B$999,Demands!$A549,'Growth rates'!$C$4:$C$999,$W549)</f>
        <v>1</v>
      </c>
      <c r="Z549" s="2">
        <f>SUMIFS('Growth rates'!E$4:E$999,'Growth rates'!$B$4:$B$999,Demands!$A549,'Growth rates'!$C$4:$C$999,$W549)</f>
        <v>0.9911094298685218</v>
      </c>
      <c r="AA549" s="2">
        <f>SUMIFS('Growth rates'!F$4:F$999,'Growth rates'!$B$4:$B$999,Demands!$A549,'Growth rates'!$C$4:$C$999,$W549)</f>
        <v>1.1518767444585902</v>
      </c>
      <c r="AB549" s="2">
        <f>SUMIFS('Growth rates'!G$4:G$999,'Growth rates'!$B$4:$B$999,Demands!$A549,'Growth rates'!$C$4:$C$999,$W549)</f>
        <v>1.2215016841199113</v>
      </c>
      <c r="AC549" s="2">
        <f>SUMIFS('Growth rates'!H$4:H$999,'Growth rates'!$B$4:$B$999,Demands!$A549,'Growth rates'!$C$4:$C$999,$W549)</f>
        <v>1.3025704289800901</v>
      </c>
      <c r="AD549" s="2">
        <f>SUMIFS('Growth rates'!I$4:I$999,'Growth rates'!$B$4:$B$999,Demands!$A549,'Growth rates'!$C$4:$C$999,$W549)</f>
        <v>1.3861238938782423</v>
      </c>
      <c r="AE549" s="2">
        <f>SUMIFS('Growth rates'!J$4:J$999,'Growth rates'!$B$4:$B$999,Demands!$A549,'Growth rates'!$C$4:$C$999,$W549)</f>
        <v>1.4705683960657696</v>
      </c>
      <c r="AF549" s="2">
        <f>SUMIFS('Growth rates'!K$4:K$999,'Growth rates'!$B$4:$B$999,Demands!$A549,'Growth rates'!$C$4:$C$999,$W549)</f>
        <v>1.5527651379868512</v>
      </c>
      <c r="AG549" s="2">
        <f>SUMIFS('Growth rates'!L$4:L$999,'Growth rates'!$B$4:$B$999,Demands!$A549,'Growth rates'!$C$4:$C$999,$W549)</f>
        <v>1.6318859448852905</v>
      </c>
      <c r="AH549" s="2">
        <f>SUMIFS('Growth rates'!M$4:M$999,'Growth rates'!$B$4:$B$999,Demands!$A549,'Growth rates'!$C$4:$C$999,$W549)</f>
        <v>1.7067846824350905</v>
      </c>
      <c r="AI549" s="2">
        <f>SUMIFS('Growth rates'!N$4:N$999,'Growth rates'!$B$4:$B$999,Demands!$A549,'Growth rates'!$C$4:$C$999,$W549)</f>
        <v>1.7773806772253236</v>
      </c>
      <c r="AJ549" s="2">
        <f>SUMIFS('Growth rates'!O$4:O$999,'Growth rates'!$B$4:$B$999,Demands!$A549,'Growth rates'!$C$4:$C$999,$W549)</f>
        <v>1.841366542402133</v>
      </c>
      <c r="AK549" s="2">
        <f>SUMIFS('Growth rates'!P$4:P$999,'Growth rates'!$B$4:$B$999,Demands!$A549,'Growth rates'!$C$4:$C$999,$W549)</f>
        <v>1.8992967620055512</v>
      </c>
      <c r="AL549" s="2">
        <f>SUMIFS('Growth rates'!Q$4:Q$999,'Growth rates'!$B$4:$B$999,Demands!$A549,'Growth rates'!$C$4:$C$999,$W549)</f>
        <v>1.9530467905216558</v>
      </c>
      <c r="AM549" s="2">
        <f>SUMIFS('Growth rates'!R$4:R$999,'Growth rates'!$B$4:$B$999,Demands!$A549,'Growth rates'!$C$4:$C$999,$W549)</f>
        <v>2.0032253718182997</v>
      </c>
      <c r="AN549" s="2">
        <f>SUMIFS('Growth rates'!S$4:S$999,'Growth rates'!$B$4:$B$999,Demands!$A549,'Growth rates'!$C$4:$C$999,$W549)</f>
        <v>2.0488927561814148</v>
      </c>
      <c r="AO549" s="2">
        <f>SUMIFS('Growth rates'!T$4:T$999,'Growth rates'!$B$4:$B$999,Demands!$A549,'Growth rates'!$C$4:$C$999,$W549)</f>
        <v>2.0883121424939937</v>
      </c>
      <c r="AP549" s="2">
        <f>SUMIFS('Growth rates'!U$4:U$999,'Growth rates'!$B$4:$B$999,Demands!$A549,'Growth rates'!$C$4:$C$999,$W549)</f>
        <v>2.1188136107560243</v>
      </c>
      <c r="AR549">
        <f>VLOOKUP(C549&amp;A549,Driver_elast!$A$2:$E$1161,5,FALSE)</f>
        <v>0.78516699999999995</v>
      </c>
      <c r="AS549">
        <f t="shared" si="180"/>
        <v>0.78516699999999995</v>
      </c>
      <c r="AT549">
        <f t="shared" si="181"/>
        <v>0.15703339999999999</v>
      </c>
      <c r="AV549" s="2" cm="1">
        <f t="array" ref="AV549">TREND($AR549:$AS549,$AR$3:$AS$3,AV$1)</f>
        <v>0.78516699999999995</v>
      </c>
      <c r="AW549" s="2" cm="1">
        <f t="array" ref="AW549">TREND($AR549:$AS549,$AR$3:$AS$3,AW$1)</f>
        <v>0.78516699999999995</v>
      </c>
      <c r="AX549" s="2" cm="1">
        <f t="array" ref="AX549">TREND($AR549:$AS549,$AR$3:$AS$3,AX$1)</f>
        <v>0.78516699999999995</v>
      </c>
      <c r="AY549" s="2" cm="1">
        <f t="array" ref="AY549">TREND($AR549:$AS549,$AR$3:$AS$3,AY$1)</f>
        <v>0.78516699999999995</v>
      </c>
      <c r="AZ549" s="2" cm="1">
        <f t="array" ref="AZ549">TREND($AR549:$AS549,$AR$3:$AS$3,AZ$1)</f>
        <v>0.78516699999999995</v>
      </c>
      <c r="BA549" s="2" cm="1">
        <f t="array" ref="BA549">TREND($AR549:$AS549,$AR$3:$AS$3,BA$1)</f>
        <v>0.78516699999999995</v>
      </c>
      <c r="BB549" s="2" cm="1">
        <f t="array" ref="BB549">TREND($AR549:$AS549,$AR$3:$AS$3,BB$1)</f>
        <v>0.78516699999999995</v>
      </c>
      <c r="BC549" s="2" cm="1">
        <f t="array" ref="BC549">TREND($AR549:$AS549,$AR$3:$AS$3,BC$1)</f>
        <v>0.78516699999999995</v>
      </c>
      <c r="BD549" s="2" cm="1">
        <f t="array" ref="BD549">TREND($AR549:$AS549,$AR$3:$AS$3,BD$1)</f>
        <v>0.78516699999999995</v>
      </c>
      <c r="BE549" s="2" cm="1">
        <f t="array" ref="BE549">TREND($AR549:$AS549,$AR$3:$AS$3,BE$1)</f>
        <v>0.78516699999999995</v>
      </c>
      <c r="BF549" s="20" cm="1">
        <f t="array" ref="BF549">TREND($AS549:$AT549,$AS$3:$AT$3,BF$1)</f>
        <v>0.70665029999999973</v>
      </c>
      <c r="BG549" s="20" cm="1">
        <f t="array" ref="BG549">TREND($AS549:$AT549,$AS$3:$AT$3,BG$1)</f>
        <v>0.62813359999999818</v>
      </c>
      <c r="BH549" s="20" cm="1">
        <f t="array" ref="BH549">TREND($AS549:$AT549,$AS$3:$AT$3,BH$1)</f>
        <v>0.54961690000000374</v>
      </c>
      <c r="BI549" s="20" cm="1">
        <f t="array" ref="BI549">TREND($AS549:$AT549,$AS$3:$AT$3,BI$1)</f>
        <v>0.47110020000000219</v>
      </c>
      <c r="BJ549" s="20" cm="1">
        <f t="array" ref="BJ549">TREND($AS549:$AT549,$AS$3:$AT$3,BJ$1)</f>
        <v>0.39258350000000064</v>
      </c>
      <c r="BK549" s="20" cm="1">
        <f t="array" ref="BK549">TREND($AS549:$AT549,$AS$3:$AT$3,BK$1)</f>
        <v>0.31406679999999909</v>
      </c>
      <c r="BL549" s="20" cm="1">
        <f t="array" ref="BL549">TREND($AS549:$AT549,$AS$3:$AT$3,BL$1)</f>
        <v>0.23555009999999754</v>
      </c>
      <c r="BM549" s="20" cm="1">
        <f t="array" ref="BM549">TREND($AS549:$AT549,$AS$3:$AT$3,BM$1)</f>
        <v>0.1570334000000031</v>
      </c>
    </row>
    <row r="550" spans="1:65" x14ac:dyDescent="0.35">
      <c r="A550" t="str">
        <f>IF(BYDem!B548="","\I:",BYDem!B548)</f>
        <v>EU_south</v>
      </c>
      <c r="B550" t="str">
        <f>BYDem!E548</f>
        <v>RSC</v>
      </c>
      <c r="C550" t="str">
        <f t="shared" si="183"/>
        <v>RSC</v>
      </c>
      <c r="D550" s="4">
        <f>SUMIFS(BYDem!$M$2:$M$2000,BYDem!$B$2:$B$2000,Demands!$A550,BYDem!$E$2:$E$2000,Demands!$B550)</f>
        <v>18.183141102084299</v>
      </c>
      <c r="E550" s="4">
        <f t="shared" si="163"/>
        <v>17.975382943951715</v>
      </c>
      <c r="F550" s="4">
        <f t="shared" si="164"/>
        <v>21.722643277721453</v>
      </c>
      <c r="G550" s="4">
        <f t="shared" si="165"/>
        <v>23.410093837239558</v>
      </c>
      <c r="H550" s="4">
        <f t="shared" si="166"/>
        <v>25.406836507933669</v>
      </c>
      <c r="I550" s="4">
        <f t="shared" si="167"/>
        <v>27.501302958643411</v>
      </c>
      <c r="J550" s="4">
        <f t="shared" si="168"/>
        <v>29.654492023899973</v>
      </c>
      <c r="K550" s="4">
        <f t="shared" si="169"/>
        <v>31.784687360546826</v>
      </c>
      <c r="L550" s="4">
        <f t="shared" si="170"/>
        <v>33.866120405488488</v>
      </c>
      <c r="M550" s="4">
        <f t="shared" si="171"/>
        <v>35.863725831906095</v>
      </c>
      <c r="N550" s="4">
        <f t="shared" si="172"/>
        <v>37.579494790578437</v>
      </c>
      <c r="O550" s="4">
        <f t="shared" si="173"/>
        <v>38.970420971528547</v>
      </c>
      <c r="P550" s="4">
        <f t="shared" si="174"/>
        <v>40.073375554709102</v>
      </c>
      <c r="Q550" s="4">
        <f t="shared" si="175"/>
        <v>40.947861056016201</v>
      </c>
      <c r="R550" s="4">
        <f t="shared" si="176"/>
        <v>41.623891915190278</v>
      </c>
      <c r="S550" s="4">
        <f t="shared" si="177"/>
        <v>42.111688288974776</v>
      </c>
      <c r="T550" s="4">
        <f t="shared" si="178"/>
        <v>42.424061732295236</v>
      </c>
      <c r="U550" s="4">
        <f t="shared" si="179"/>
        <v>42.583329223505039</v>
      </c>
      <c r="W550" s="5" t="str">
        <f>VLOOKUP(C550&amp;A550,Driver_elast!$A$2:$D$1161,4,FALSE)</f>
        <v>GDP</v>
      </c>
      <c r="X550" s="5">
        <v>0</v>
      </c>
      <c r="Y550" s="2">
        <f>SUMIFS('Growth rates'!D$4:D$999,'Growth rates'!$B$4:$B$999,Demands!$A550,'Growth rates'!$C$4:$C$999,$W550)</f>
        <v>1</v>
      </c>
      <c r="Z550" s="2">
        <f>SUMIFS('Growth rates'!E$4:E$999,'Growth rates'!$B$4:$B$999,Demands!$A550,'Growth rates'!$C$4:$C$999,$W550)</f>
        <v>0.9911094298685218</v>
      </c>
      <c r="AA550" s="2">
        <f>SUMIFS('Growth rates'!F$4:F$999,'Growth rates'!$B$4:$B$999,Demands!$A550,'Growth rates'!$C$4:$C$999,$W550)</f>
        <v>1.1518767444585902</v>
      </c>
      <c r="AB550" s="2">
        <f>SUMIFS('Growth rates'!G$4:G$999,'Growth rates'!$B$4:$B$999,Demands!$A550,'Growth rates'!$C$4:$C$999,$W550)</f>
        <v>1.2215016841199113</v>
      </c>
      <c r="AC550" s="2">
        <f>SUMIFS('Growth rates'!H$4:H$999,'Growth rates'!$B$4:$B$999,Demands!$A550,'Growth rates'!$C$4:$C$999,$W550)</f>
        <v>1.3025704289800901</v>
      </c>
      <c r="AD550" s="2">
        <f>SUMIFS('Growth rates'!I$4:I$999,'Growth rates'!$B$4:$B$999,Demands!$A550,'Growth rates'!$C$4:$C$999,$W550)</f>
        <v>1.3861238938782423</v>
      </c>
      <c r="AE550" s="2">
        <f>SUMIFS('Growth rates'!J$4:J$999,'Growth rates'!$B$4:$B$999,Demands!$A550,'Growth rates'!$C$4:$C$999,$W550)</f>
        <v>1.4705683960657696</v>
      </c>
      <c r="AF550" s="2">
        <f>SUMIFS('Growth rates'!K$4:K$999,'Growth rates'!$B$4:$B$999,Demands!$A550,'Growth rates'!$C$4:$C$999,$W550)</f>
        <v>1.5527651379868512</v>
      </c>
      <c r="AG550" s="2">
        <f>SUMIFS('Growth rates'!L$4:L$999,'Growth rates'!$B$4:$B$999,Demands!$A550,'Growth rates'!$C$4:$C$999,$W550)</f>
        <v>1.6318859448852905</v>
      </c>
      <c r="AH550" s="2">
        <f>SUMIFS('Growth rates'!M$4:M$999,'Growth rates'!$B$4:$B$999,Demands!$A550,'Growth rates'!$C$4:$C$999,$W550)</f>
        <v>1.7067846824350905</v>
      </c>
      <c r="AI550" s="2">
        <f>SUMIFS('Growth rates'!N$4:N$999,'Growth rates'!$B$4:$B$999,Demands!$A550,'Growth rates'!$C$4:$C$999,$W550)</f>
        <v>1.7773806772253236</v>
      </c>
      <c r="AJ550" s="2">
        <f>SUMIFS('Growth rates'!O$4:O$999,'Growth rates'!$B$4:$B$999,Demands!$A550,'Growth rates'!$C$4:$C$999,$W550)</f>
        <v>1.841366542402133</v>
      </c>
      <c r="AK550" s="2">
        <f>SUMIFS('Growth rates'!P$4:P$999,'Growth rates'!$B$4:$B$999,Demands!$A550,'Growth rates'!$C$4:$C$999,$W550)</f>
        <v>1.8992967620055512</v>
      </c>
      <c r="AL550" s="2">
        <f>SUMIFS('Growth rates'!Q$4:Q$999,'Growth rates'!$B$4:$B$999,Demands!$A550,'Growth rates'!$C$4:$C$999,$W550)</f>
        <v>1.9530467905216558</v>
      </c>
      <c r="AM550" s="2">
        <f>SUMIFS('Growth rates'!R$4:R$999,'Growth rates'!$B$4:$B$999,Demands!$A550,'Growth rates'!$C$4:$C$999,$W550)</f>
        <v>2.0032253718182997</v>
      </c>
      <c r="AN550" s="2">
        <f>SUMIFS('Growth rates'!S$4:S$999,'Growth rates'!$B$4:$B$999,Demands!$A550,'Growth rates'!$C$4:$C$999,$W550)</f>
        <v>2.0488927561814148</v>
      </c>
      <c r="AO550" s="2">
        <f>SUMIFS('Growth rates'!T$4:T$999,'Growth rates'!$B$4:$B$999,Demands!$A550,'Growth rates'!$C$4:$C$999,$W550)</f>
        <v>2.0883121424939937</v>
      </c>
      <c r="AP550" s="2">
        <f>SUMIFS('Growth rates'!U$4:U$999,'Growth rates'!$B$4:$B$999,Demands!$A550,'Growth rates'!$C$4:$C$999,$W550)</f>
        <v>2.1188136107560243</v>
      </c>
      <c r="AR550">
        <f>VLOOKUP(C550&amp;A550,Driver_elast!$A$2:$E$1161,5,FALSE)</f>
        <v>1.2851669999999999</v>
      </c>
      <c r="AS550">
        <f t="shared" si="180"/>
        <v>1.2851669999999999</v>
      </c>
      <c r="AT550">
        <f t="shared" si="181"/>
        <v>0.25703339999999997</v>
      </c>
      <c r="AV550" s="2" cm="1">
        <f t="array" ref="AV550">TREND($AR550:$AS550,$AR$3:$AS$3,AV$1)</f>
        <v>1.2851669999999999</v>
      </c>
      <c r="AW550" s="2" cm="1">
        <f t="array" ref="AW550">TREND($AR550:$AS550,$AR$3:$AS$3,AW$1)</f>
        <v>1.2851669999999999</v>
      </c>
      <c r="AX550" s="2" cm="1">
        <f t="array" ref="AX550">TREND($AR550:$AS550,$AR$3:$AS$3,AX$1)</f>
        <v>1.2851669999999999</v>
      </c>
      <c r="AY550" s="2" cm="1">
        <f t="array" ref="AY550">TREND($AR550:$AS550,$AR$3:$AS$3,AY$1)</f>
        <v>1.2851669999999999</v>
      </c>
      <c r="AZ550" s="2" cm="1">
        <f t="array" ref="AZ550">TREND($AR550:$AS550,$AR$3:$AS$3,AZ$1)</f>
        <v>1.2851669999999999</v>
      </c>
      <c r="BA550" s="2" cm="1">
        <f t="array" ref="BA550">TREND($AR550:$AS550,$AR$3:$AS$3,BA$1)</f>
        <v>1.2851669999999999</v>
      </c>
      <c r="BB550" s="2" cm="1">
        <f t="array" ref="BB550">TREND($AR550:$AS550,$AR$3:$AS$3,BB$1)</f>
        <v>1.2851669999999999</v>
      </c>
      <c r="BC550" s="2" cm="1">
        <f t="array" ref="BC550">TREND($AR550:$AS550,$AR$3:$AS$3,BC$1)</f>
        <v>1.2851669999999999</v>
      </c>
      <c r="BD550" s="2" cm="1">
        <f t="array" ref="BD550">TREND($AR550:$AS550,$AR$3:$AS$3,BD$1)</f>
        <v>1.2851669999999999</v>
      </c>
      <c r="BE550" s="2" cm="1">
        <f t="array" ref="BE550">TREND($AR550:$AS550,$AR$3:$AS$3,BE$1)</f>
        <v>1.2851669999999999</v>
      </c>
      <c r="BF550" s="20" cm="1">
        <f t="array" ref="BF550">TREND($AS550:$AT550,$AS$3:$AT$3,BF$1)</f>
        <v>1.1566502999999955</v>
      </c>
      <c r="BG550" s="20" cm="1">
        <f t="array" ref="BG550">TREND($AS550:$AT550,$AS$3:$AT$3,BG$1)</f>
        <v>1.0281335999999968</v>
      </c>
      <c r="BH550" s="20" cm="1">
        <f t="array" ref="BH550">TREND($AS550:$AT550,$AS$3:$AT$3,BH$1)</f>
        <v>0.89961689999999805</v>
      </c>
      <c r="BI550" s="20" cm="1">
        <f t="array" ref="BI550">TREND($AS550:$AT550,$AS$3:$AT$3,BI$1)</f>
        <v>0.77110019999999935</v>
      </c>
      <c r="BJ550" s="20" cm="1">
        <f t="array" ref="BJ550">TREND($AS550:$AT550,$AS$3:$AT$3,BJ$1)</f>
        <v>0.64258350000000064</v>
      </c>
      <c r="BK550" s="20" cm="1">
        <f t="array" ref="BK550">TREND($AS550:$AT550,$AS$3:$AT$3,BK$1)</f>
        <v>0.51406679999999483</v>
      </c>
      <c r="BL550" s="20" cm="1">
        <f t="array" ref="BL550">TREND($AS550:$AT550,$AS$3:$AT$3,BL$1)</f>
        <v>0.38555009999999612</v>
      </c>
      <c r="BM550" s="20" cm="1">
        <f t="array" ref="BM550">TREND($AS550:$AT550,$AS$3:$AT$3,BM$1)</f>
        <v>0.25703339999999741</v>
      </c>
    </row>
    <row r="551" spans="1:65" x14ac:dyDescent="0.35">
      <c r="A551" t="str">
        <f>IF(BYDem!B549="","\I:",BYDem!B549)</f>
        <v>EU_south</v>
      </c>
      <c r="B551" t="str">
        <f>BYDem!E549</f>
        <v>RSH</v>
      </c>
      <c r="C551" t="str">
        <f t="shared" si="183"/>
        <v>RSH</v>
      </c>
      <c r="D551" s="4">
        <f>SUMIFS(BYDem!$M$2:$M$2000,BYDem!$B$2:$B$2000,Demands!$A551,BYDem!$E$2:$E$2000,Demands!$B551)</f>
        <v>637.42355721765</v>
      </c>
      <c r="E551" s="4">
        <f t="shared" si="163"/>
        <v>634.72374771856278</v>
      </c>
      <c r="F551" s="4">
        <f t="shared" si="164"/>
        <v>683.77344099625066</v>
      </c>
      <c r="G551" s="4">
        <f t="shared" si="165"/>
        <v>703.46347421347912</v>
      </c>
      <c r="H551" s="4">
        <f t="shared" si="166"/>
        <v>725.70560196662177</v>
      </c>
      <c r="I551" s="4">
        <f t="shared" si="167"/>
        <v>747.88241447087341</v>
      </c>
      <c r="J551" s="4">
        <f t="shared" si="168"/>
        <v>769.5883271027451</v>
      </c>
      <c r="K551" s="4">
        <f t="shared" si="169"/>
        <v>790.08121886626316</v>
      </c>
      <c r="L551" s="4">
        <f t="shared" si="170"/>
        <v>809.2604888763035</v>
      </c>
      <c r="M551" s="4">
        <f t="shared" si="171"/>
        <v>826.95540188425764</v>
      </c>
      <c r="N551" s="4">
        <f t="shared" si="172"/>
        <v>841.62105211100629</v>
      </c>
      <c r="O551" s="4">
        <f t="shared" si="173"/>
        <v>853.1684882381976</v>
      </c>
      <c r="P551" s="4">
        <f t="shared" si="174"/>
        <v>862.11952153728873</v>
      </c>
      <c r="Q551" s="4">
        <f t="shared" si="175"/>
        <v>869.09349033593548</v>
      </c>
      <c r="R551" s="4">
        <f t="shared" si="176"/>
        <v>874.41233896533515</v>
      </c>
      <c r="S551" s="4">
        <f t="shared" si="177"/>
        <v>878.21097771034283</v>
      </c>
      <c r="T551" s="4">
        <f t="shared" si="178"/>
        <v>880.62580540148554</v>
      </c>
      <c r="U551" s="4">
        <f t="shared" si="179"/>
        <v>881.85133028724795</v>
      </c>
      <c r="W551" s="5" t="str">
        <f>VLOOKUP(C551&amp;A551,Driver_elast!$A$2:$D$1161,4,FALSE)</f>
        <v>GDP</v>
      </c>
      <c r="X551" s="5">
        <v>1</v>
      </c>
      <c r="Y551" s="2">
        <f>SUMIFS('Growth rates'!D$4:D$999,'Growth rates'!$B$4:$B$999,Demands!$A551,'Growth rates'!$C$4:$C$999,$W551)</f>
        <v>1</v>
      </c>
      <c r="Z551" s="2">
        <f>SUMIFS('Growth rates'!E$4:E$999,'Growth rates'!$B$4:$B$999,Demands!$A551,'Growth rates'!$C$4:$C$999,$W551)</f>
        <v>0.9911094298685218</v>
      </c>
      <c r="AA551" s="2">
        <f>SUMIFS('Growth rates'!F$4:F$999,'Growth rates'!$B$4:$B$999,Demands!$A551,'Growth rates'!$C$4:$C$999,$W551)</f>
        <v>1.1518767444585902</v>
      </c>
      <c r="AB551" s="2">
        <f>SUMIFS('Growth rates'!G$4:G$999,'Growth rates'!$B$4:$B$999,Demands!$A551,'Growth rates'!$C$4:$C$999,$W551)</f>
        <v>1.2215016841199113</v>
      </c>
      <c r="AC551" s="2">
        <f>SUMIFS('Growth rates'!H$4:H$999,'Growth rates'!$B$4:$B$999,Demands!$A551,'Growth rates'!$C$4:$C$999,$W551)</f>
        <v>1.3025704289800901</v>
      </c>
      <c r="AD551" s="2">
        <f>SUMIFS('Growth rates'!I$4:I$999,'Growth rates'!$B$4:$B$999,Demands!$A551,'Growth rates'!$C$4:$C$999,$W551)</f>
        <v>1.3861238938782423</v>
      </c>
      <c r="AE551" s="2">
        <f>SUMIFS('Growth rates'!J$4:J$999,'Growth rates'!$B$4:$B$999,Demands!$A551,'Growth rates'!$C$4:$C$999,$W551)</f>
        <v>1.4705683960657696</v>
      </c>
      <c r="AF551" s="2">
        <f>SUMIFS('Growth rates'!K$4:K$999,'Growth rates'!$B$4:$B$999,Demands!$A551,'Growth rates'!$C$4:$C$999,$W551)</f>
        <v>1.5527651379868512</v>
      </c>
      <c r="AG551" s="2">
        <f>SUMIFS('Growth rates'!L$4:L$999,'Growth rates'!$B$4:$B$999,Demands!$A551,'Growth rates'!$C$4:$C$999,$W551)</f>
        <v>1.6318859448852905</v>
      </c>
      <c r="AH551" s="2">
        <f>SUMIFS('Growth rates'!M$4:M$999,'Growth rates'!$B$4:$B$999,Demands!$A551,'Growth rates'!$C$4:$C$999,$W551)</f>
        <v>1.7067846824350905</v>
      </c>
      <c r="AI551" s="2">
        <f>SUMIFS('Growth rates'!N$4:N$999,'Growth rates'!$B$4:$B$999,Demands!$A551,'Growth rates'!$C$4:$C$999,$W551)</f>
        <v>1.7773806772253236</v>
      </c>
      <c r="AJ551" s="2">
        <f>SUMIFS('Growth rates'!O$4:O$999,'Growth rates'!$B$4:$B$999,Demands!$A551,'Growth rates'!$C$4:$C$999,$W551)</f>
        <v>1.841366542402133</v>
      </c>
      <c r="AK551" s="2">
        <f>SUMIFS('Growth rates'!P$4:P$999,'Growth rates'!$B$4:$B$999,Demands!$A551,'Growth rates'!$C$4:$C$999,$W551)</f>
        <v>1.8992967620055512</v>
      </c>
      <c r="AL551" s="2">
        <f>SUMIFS('Growth rates'!Q$4:Q$999,'Growth rates'!$B$4:$B$999,Demands!$A551,'Growth rates'!$C$4:$C$999,$W551)</f>
        <v>1.9530467905216558</v>
      </c>
      <c r="AM551" s="2">
        <f>SUMIFS('Growth rates'!R$4:R$999,'Growth rates'!$B$4:$B$999,Demands!$A551,'Growth rates'!$C$4:$C$999,$W551)</f>
        <v>2.0032253718182997</v>
      </c>
      <c r="AN551" s="2">
        <f>SUMIFS('Growth rates'!S$4:S$999,'Growth rates'!$B$4:$B$999,Demands!$A551,'Growth rates'!$C$4:$C$999,$W551)</f>
        <v>2.0488927561814148</v>
      </c>
      <c r="AO551" s="2">
        <f>SUMIFS('Growth rates'!T$4:T$999,'Growth rates'!$B$4:$B$999,Demands!$A551,'Growth rates'!$C$4:$C$999,$W551)</f>
        <v>2.0883121424939937</v>
      </c>
      <c r="AP551" s="2">
        <f>SUMIFS('Growth rates'!U$4:U$999,'Growth rates'!$B$4:$B$999,Demands!$A551,'Growth rates'!$C$4:$C$999,$W551)</f>
        <v>2.1188136107560243</v>
      </c>
      <c r="AR551">
        <f>VLOOKUP(C551&amp;A551,Driver_elast!$A$2:$E$1161,5,FALSE)</f>
        <v>0.47640399999999999</v>
      </c>
      <c r="AS551">
        <f t="shared" si="180"/>
        <v>0.47640399999999999</v>
      </c>
      <c r="AT551">
        <f t="shared" si="181"/>
        <v>9.5280799999999999E-2</v>
      </c>
      <c r="AV551" s="2" cm="1">
        <f t="array" ref="AV551">TREND($AR551:$AS551,$AR$3:$AS$3,AV$1)</f>
        <v>0.47640399999999999</v>
      </c>
      <c r="AW551" s="2" cm="1">
        <f t="array" ref="AW551">TREND($AR551:$AS551,$AR$3:$AS$3,AW$1)</f>
        <v>0.47640399999999999</v>
      </c>
      <c r="AX551" s="2" cm="1">
        <f t="array" ref="AX551">TREND($AR551:$AS551,$AR$3:$AS$3,AX$1)</f>
        <v>0.47640399999999999</v>
      </c>
      <c r="AY551" s="2" cm="1">
        <f t="array" ref="AY551">TREND($AR551:$AS551,$AR$3:$AS$3,AY$1)</f>
        <v>0.47640399999999999</v>
      </c>
      <c r="AZ551" s="2" cm="1">
        <f t="array" ref="AZ551">TREND($AR551:$AS551,$AR$3:$AS$3,AZ$1)</f>
        <v>0.47640399999999999</v>
      </c>
      <c r="BA551" s="2" cm="1">
        <f t="array" ref="BA551">TREND($AR551:$AS551,$AR$3:$AS$3,BA$1)</f>
        <v>0.47640399999999999</v>
      </c>
      <c r="BB551" s="2" cm="1">
        <f t="array" ref="BB551">TREND($AR551:$AS551,$AR$3:$AS$3,BB$1)</f>
        <v>0.47640399999999999</v>
      </c>
      <c r="BC551" s="2" cm="1">
        <f t="array" ref="BC551">TREND($AR551:$AS551,$AR$3:$AS$3,BC$1)</f>
        <v>0.47640399999999999</v>
      </c>
      <c r="BD551" s="2" cm="1">
        <f t="array" ref="BD551">TREND($AR551:$AS551,$AR$3:$AS$3,BD$1)</f>
        <v>0.47640399999999999</v>
      </c>
      <c r="BE551" s="2" cm="1">
        <f t="array" ref="BE551">TREND($AR551:$AS551,$AR$3:$AS$3,BE$1)</f>
        <v>0.47640399999999999</v>
      </c>
      <c r="BF551" s="20" cm="1">
        <f t="array" ref="BF551">TREND($AS551:$AT551,$AS$3:$AT$3,BF$1)</f>
        <v>0.42876359999999991</v>
      </c>
      <c r="BG551" s="20" cm="1">
        <f t="array" ref="BG551">TREND($AS551:$AT551,$AS$3:$AT$3,BG$1)</f>
        <v>0.38112320000000111</v>
      </c>
      <c r="BH551" s="20" cm="1">
        <f t="array" ref="BH551">TREND($AS551:$AT551,$AS$3:$AT$3,BH$1)</f>
        <v>0.3334828000000023</v>
      </c>
      <c r="BI551" s="20" cm="1">
        <f t="array" ref="BI551">TREND($AS551:$AT551,$AS$3:$AT$3,BI$1)</f>
        <v>0.28584239999999994</v>
      </c>
      <c r="BJ551" s="20" cm="1">
        <f t="array" ref="BJ551">TREND($AS551:$AT551,$AS$3:$AT$3,BJ$1)</f>
        <v>0.23820200000000114</v>
      </c>
      <c r="BK551" s="20" cm="1">
        <f t="array" ref="BK551">TREND($AS551:$AT551,$AS$3:$AT$3,BK$1)</f>
        <v>0.19056160000000233</v>
      </c>
      <c r="BL551" s="20" cm="1">
        <f t="array" ref="BL551">TREND($AS551:$AT551,$AS$3:$AT$3,BL$1)</f>
        <v>0.14292119999999997</v>
      </c>
      <c r="BM551" s="20" cm="1">
        <f t="array" ref="BM551">TREND($AS551:$AT551,$AS$3:$AT$3,BM$1)</f>
        <v>9.5280800000001165E-2</v>
      </c>
    </row>
    <row r="552" spans="1:65" x14ac:dyDescent="0.35">
      <c r="A552" t="str">
        <f>IF(BYDem!B550="","\I:",BYDem!B550)</f>
        <v>EU_south</v>
      </c>
      <c r="B552" t="str">
        <f>BYDem!E550</f>
        <v>TAD</v>
      </c>
      <c r="C552" t="str">
        <f t="shared" si="183"/>
        <v>TAD</v>
      </c>
      <c r="D552" s="4">
        <f>SUMIFS(BYDem!$M$2:$M$2000,BYDem!$B$2:$B$2000,Demands!$A552,BYDem!$E$2:$E$2000,Demands!$B552)</f>
        <v>47.447853029999997</v>
      </c>
      <c r="E552" s="4">
        <f t="shared" si="163"/>
        <v>46.996083512443626</v>
      </c>
      <c r="F552" s="4">
        <f t="shared" si="164"/>
        <v>54.647464959047319</v>
      </c>
      <c r="G552" s="4">
        <f t="shared" si="165"/>
        <v>57.717744792812965</v>
      </c>
      <c r="H552" s="4">
        <f t="shared" si="166"/>
        <v>61.280882658072478</v>
      </c>
      <c r="I552" s="4">
        <f t="shared" si="167"/>
        <v>64.898571509989836</v>
      </c>
      <c r="J552" s="4">
        <f t="shared" si="168"/>
        <v>68.486402904039281</v>
      </c>
      <c r="K552" s="4">
        <f t="shared" si="169"/>
        <v>71.89303385394949</v>
      </c>
      <c r="L552" s="4">
        <f t="shared" si="170"/>
        <v>75.081321006714404</v>
      </c>
      <c r="M552" s="4">
        <f t="shared" si="171"/>
        <v>78.001582491333451</v>
      </c>
      <c r="N552" s="4">
        <f t="shared" si="172"/>
        <v>80.400969285319221</v>
      </c>
      <c r="O552" s="4">
        <f t="shared" si="173"/>
        <v>82.248354642847588</v>
      </c>
      <c r="P552" s="4">
        <f t="shared" si="174"/>
        <v>83.635510103386309</v>
      </c>
      <c r="Q552" s="4">
        <f t="shared" si="175"/>
        <v>84.678341349343413</v>
      </c>
      <c r="R552" s="4">
        <f t="shared" si="176"/>
        <v>85.442661542073239</v>
      </c>
      <c r="S552" s="4">
        <f t="shared" si="177"/>
        <v>85.955354267216237</v>
      </c>
      <c r="T552" s="4">
        <f t="shared" si="178"/>
        <v>86.245685516564336</v>
      </c>
      <c r="U552" s="4">
        <f t="shared" si="179"/>
        <v>86.35631451482503</v>
      </c>
      <c r="W552" s="5" t="str">
        <f>VLOOKUP(C552&amp;A552,Driver_elast!$A$2:$D$1161,4,FALSE)</f>
        <v>GDPSER</v>
      </c>
      <c r="X552" s="5">
        <v>1</v>
      </c>
      <c r="Y552" s="2">
        <f>SUMIFS('Growth rates'!D$4:D$999,'Growth rates'!$B$4:$B$999,Demands!$A552,'Growth rates'!$C$4:$C$999,$W552)</f>
        <v>1</v>
      </c>
      <c r="Z552" s="2">
        <f>SUMIFS('Growth rates'!E$4:E$999,'Growth rates'!$B$4:$B$999,Demands!$A552,'Growth rates'!$C$4:$C$999,$W552)</f>
        <v>0.99075636972852388</v>
      </c>
      <c r="AA552" s="2">
        <f>SUMIFS('Growth rates'!F$4:F$999,'Growth rates'!$B$4:$B$999,Demands!$A552,'Growth rates'!$C$4:$C$999,$W552)</f>
        <v>1.1479278803213668</v>
      </c>
      <c r="AB552" s="2">
        <f>SUMIFS('Growth rates'!G$4:G$999,'Growth rates'!$B$4:$B$999,Demands!$A552,'Growth rates'!$C$4:$C$999,$W552)</f>
        <v>1.2110009093568423</v>
      </c>
      <c r="AC552" s="2">
        <f>SUMIFS('Growth rates'!H$4:H$999,'Growth rates'!$B$4:$B$999,Demands!$A552,'Growth rates'!$C$4:$C$999,$W552)</f>
        <v>1.2843825003670197</v>
      </c>
      <c r="AD552" s="2">
        <f>SUMIFS('Growth rates'!I$4:I$999,'Growth rates'!$B$4:$B$999,Demands!$A552,'Growth rates'!$C$4:$C$999,$W552)</f>
        <v>1.3590831022619214</v>
      </c>
      <c r="AE552" s="2">
        <f>SUMIFS('Growth rates'!J$4:J$999,'Growth rates'!$B$4:$B$999,Demands!$A552,'Growth rates'!$C$4:$C$999,$W552)</f>
        <v>1.4333809973987426</v>
      </c>
      <c r="AF552" s="2">
        <f>SUMIFS('Growth rates'!K$4:K$999,'Growth rates'!$B$4:$B$999,Demands!$A552,'Growth rates'!$C$4:$C$999,$W552)</f>
        <v>1.5041482055161184</v>
      </c>
      <c r="AG552" s="2">
        <f>SUMIFS('Growth rates'!L$4:L$999,'Growth rates'!$B$4:$B$999,Demands!$A552,'Growth rates'!$C$4:$C$999,$W552)</f>
        <v>1.5706040301671027</v>
      </c>
      <c r="AH552" s="2">
        <f>SUMIFS('Growth rates'!M$4:M$999,'Growth rates'!$B$4:$B$999,Demands!$A552,'Growth rates'!$C$4:$C$999,$W552)</f>
        <v>1.6316921196597511</v>
      </c>
      <c r="AI552" s="2">
        <f>SUMIFS('Growth rates'!N$4:N$999,'Growth rates'!$B$4:$B$999,Demands!$A552,'Growth rates'!$C$4:$C$999,$W552)</f>
        <v>1.6874610811306034</v>
      </c>
      <c r="AJ552" s="2">
        <f>SUMIFS('Growth rates'!O$4:O$999,'Growth rates'!$B$4:$B$999,Demands!$A552,'Growth rates'!$C$4:$C$999,$W552)</f>
        <v>1.7359273950381038</v>
      </c>
      <c r="AK552" s="2">
        <f>SUMIFS('Growth rates'!P$4:P$999,'Growth rates'!$B$4:$B$999,Demands!$A552,'Growth rates'!$C$4:$C$999,$W552)</f>
        <v>1.7777519601543696</v>
      </c>
      <c r="AL552" s="2">
        <f>SUMIFS('Growth rates'!Q$4:Q$999,'Growth rates'!$B$4:$B$999,Demands!$A552,'Growth rates'!$C$4:$C$999,$W552)</f>
        <v>1.8146959027715417</v>
      </c>
      <c r="AM552" s="2">
        <f>SUMIFS('Growth rates'!R$4:R$999,'Growth rates'!$B$4:$B$999,Demands!$A552,'Growth rates'!$C$4:$C$999,$W552)</f>
        <v>1.847455371132648</v>
      </c>
      <c r="AN552" s="2">
        <f>SUMIFS('Growth rates'!S$4:S$999,'Growth rates'!$B$4:$B$999,Demands!$A552,'Growth rates'!$C$4:$C$999,$W552)</f>
        <v>1.8751691885545116</v>
      </c>
      <c r="AO552" s="2">
        <f>SUMIFS('Growth rates'!T$4:T$999,'Growth rates'!$B$4:$B$999,Demands!$A552,'Growth rates'!$C$4:$C$999,$W552)</f>
        <v>1.8962817074853511</v>
      </c>
      <c r="AP552" s="2">
        <f>SUMIFS('Growth rates'!U$4:U$999,'Growth rates'!$B$4:$B$999,Demands!$A552,'Growth rates'!$C$4:$C$999,$W552)</f>
        <v>1.9084436924277113</v>
      </c>
      <c r="AR552">
        <f>VLOOKUP(C552&amp;A552,Driver_elast!$A$2:$E$1161,5,FALSE)</f>
        <v>1.0307999999999999</v>
      </c>
      <c r="AS552">
        <f t="shared" si="180"/>
        <v>1</v>
      </c>
      <c r="AT552">
        <f t="shared" si="181"/>
        <v>0.2</v>
      </c>
      <c r="AV552" s="2" cm="1">
        <f t="array" ref="AV552">TREND($AR552:$AS552,$AR$3:$AS$3,AV$1)</f>
        <v>1.0307999999999999</v>
      </c>
      <c r="AW552" s="2" cm="1">
        <f t="array" ref="AW552">TREND($AR552:$AS552,$AR$3:$AS$3,AW$1)</f>
        <v>1.0300487804878049</v>
      </c>
      <c r="AX552" s="2" cm="1">
        <f t="array" ref="AX552">TREND($AR552:$AS552,$AR$3:$AS$3,AX$1)</f>
        <v>1.0262926829268293</v>
      </c>
      <c r="AY552" s="2" cm="1">
        <f t="array" ref="AY552">TREND($AR552:$AS552,$AR$3:$AS$3,AY$1)</f>
        <v>1.0225365853658537</v>
      </c>
      <c r="AZ552" s="2" cm="1">
        <f t="array" ref="AZ552">TREND($AR552:$AS552,$AR$3:$AS$3,AZ$1)</f>
        <v>1.0187804878048781</v>
      </c>
      <c r="BA552" s="2" cm="1">
        <f t="array" ref="BA552">TREND($AR552:$AS552,$AR$3:$AS$3,BA$1)</f>
        <v>1.0150243902439025</v>
      </c>
      <c r="BB552" s="2" cm="1">
        <f t="array" ref="BB552">TREND($AR552:$AS552,$AR$3:$AS$3,BB$1)</f>
        <v>1.0112682926829268</v>
      </c>
      <c r="BC552" s="2" cm="1">
        <f t="array" ref="BC552">TREND($AR552:$AS552,$AR$3:$AS$3,BC$1)</f>
        <v>1.0075121951219512</v>
      </c>
      <c r="BD552" s="2" cm="1">
        <f t="array" ref="BD552">TREND($AR552:$AS552,$AR$3:$AS$3,BD$1)</f>
        <v>1.0037560975609756</v>
      </c>
      <c r="BE552" s="2" cm="1">
        <f t="array" ref="BE552">TREND($AR552:$AS552,$AR$3:$AS$3,BE$1)</f>
        <v>1</v>
      </c>
      <c r="BF552" s="20" cm="1">
        <f t="array" ref="BF552">TREND($AS552:$AT552,$AS$3:$AT$3,BF$1)</f>
        <v>0.90000000000000568</v>
      </c>
      <c r="BG552" s="20" cm="1">
        <f t="array" ref="BG552">TREND($AS552:$AT552,$AS$3:$AT$3,BG$1)</f>
        <v>0.80000000000000426</v>
      </c>
      <c r="BH552" s="20" cm="1">
        <f t="array" ref="BH552">TREND($AS552:$AT552,$AS$3:$AT$3,BH$1)</f>
        <v>0.70000000000000284</v>
      </c>
      <c r="BI552" s="20" cm="1">
        <f t="array" ref="BI552">TREND($AS552:$AT552,$AS$3:$AT$3,BI$1)</f>
        <v>0.60000000000000142</v>
      </c>
      <c r="BJ552" s="20" cm="1">
        <f t="array" ref="BJ552">TREND($AS552:$AT552,$AS$3:$AT$3,BJ$1)</f>
        <v>0.5</v>
      </c>
      <c r="BK552" s="20" cm="1">
        <f t="array" ref="BK552">TREND($AS552:$AT552,$AS$3:$AT$3,BK$1)</f>
        <v>0.40000000000000568</v>
      </c>
      <c r="BL552" s="20" cm="1">
        <f t="array" ref="BL552">TREND($AS552:$AT552,$AS$3:$AT$3,BL$1)</f>
        <v>0.30000000000000426</v>
      </c>
      <c r="BM552" s="20" cm="1">
        <f t="array" ref="BM552">TREND($AS552:$AT552,$AS$3:$AT$3,BM$1)</f>
        <v>0.20000000000000284</v>
      </c>
    </row>
    <row r="553" spans="1:65" x14ac:dyDescent="0.35">
      <c r="A553" t="str">
        <f>IF(BYDem!B551="","\I:",BYDem!B551)</f>
        <v>EU_south</v>
      </c>
      <c r="B553" t="str">
        <f>BYDem!E551</f>
        <v>TAI</v>
      </c>
      <c r="C553" t="str">
        <f t="shared" si="183"/>
        <v>TAI</v>
      </c>
      <c r="D553" s="4">
        <f>SUMIFS(BYDem!$M$2:$M$2000,BYDem!$B$2:$B$2000,Demands!$A553,BYDem!$E$2:$E$2000,Demands!$B553)</f>
        <v>233.41009741920001</v>
      </c>
      <c r="E553" s="4">
        <f t="shared" si="163"/>
        <v>231.0018326952073</v>
      </c>
      <c r="F553" s="4">
        <f t="shared" si="164"/>
        <v>271.37342452664672</v>
      </c>
      <c r="G553" s="4">
        <f t="shared" si="165"/>
        <v>287.5835310787773</v>
      </c>
      <c r="H553" s="4">
        <f t="shared" si="166"/>
        <v>306.27547981134177</v>
      </c>
      <c r="I553" s="4">
        <f t="shared" si="167"/>
        <v>325.12362700486591</v>
      </c>
      <c r="J553" s="4">
        <f t="shared" si="168"/>
        <v>343.67186651551845</v>
      </c>
      <c r="K553" s="4">
        <f t="shared" si="169"/>
        <v>361.13213342200481</v>
      </c>
      <c r="L553" s="4">
        <f t="shared" si="170"/>
        <v>377.31931761551192</v>
      </c>
      <c r="M553" s="4">
        <f t="shared" si="171"/>
        <v>391.99501931949209</v>
      </c>
      <c r="N553" s="4">
        <f t="shared" si="172"/>
        <v>404.0530781770529</v>
      </c>
      <c r="O553" s="4">
        <f t="shared" si="173"/>
        <v>413.33706749862006</v>
      </c>
      <c r="P553" s="4">
        <f t="shared" si="174"/>
        <v>420.30818288097061</v>
      </c>
      <c r="Q553" s="4">
        <f t="shared" si="175"/>
        <v>425.54890545799452</v>
      </c>
      <c r="R553" s="4">
        <f t="shared" si="176"/>
        <v>429.38997764071206</v>
      </c>
      <c r="S553" s="4">
        <f t="shared" si="177"/>
        <v>431.96650222237321</v>
      </c>
      <c r="T553" s="4">
        <f t="shared" si="178"/>
        <v>433.42555471928767</v>
      </c>
      <c r="U553" s="4">
        <f t="shared" si="179"/>
        <v>433.98151800779294</v>
      </c>
      <c r="W553" s="5" t="str">
        <f>VLOOKUP(C553&amp;A553,Driver_elast!$A$2:$D$1161,4,FALSE)</f>
        <v>GDPSER</v>
      </c>
      <c r="X553" s="5">
        <v>1</v>
      </c>
      <c r="Y553" s="2">
        <f>SUMIFS('Growth rates'!D$4:D$999,'Growth rates'!$B$4:$B$999,Demands!$A553,'Growth rates'!$C$4:$C$999,$W553)</f>
        <v>1</v>
      </c>
      <c r="Z553" s="2">
        <f>SUMIFS('Growth rates'!E$4:E$999,'Growth rates'!$B$4:$B$999,Demands!$A553,'Growth rates'!$C$4:$C$999,$W553)</f>
        <v>0.99075636972852388</v>
      </c>
      <c r="AA553" s="2">
        <f>SUMIFS('Growth rates'!F$4:F$999,'Growth rates'!$B$4:$B$999,Demands!$A553,'Growth rates'!$C$4:$C$999,$W553)</f>
        <v>1.1479278803213668</v>
      </c>
      <c r="AB553" s="2">
        <f>SUMIFS('Growth rates'!G$4:G$999,'Growth rates'!$B$4:$B$999,Demands!$A553,'Growth rates'!$C$4:$C$999,$W553)</f>
        <v>1.2110009093568423</v>
      </c>
      <c r="AC553" s="2">
        <f>SUMIFS('Growth rates'!H$4:H$999,'Growth rates'!$B$4:$B$999,Demands!$A553,'Growth rates'!$C$4:$C$999,$W553)</f>
        <v>1.2843825003670197</v>
      </c>
      <c r="AD553" s="2">
        <f>SUMIFS('Growth rates'!I$4:I$999,'Growth rates'!$B$4:$B$999,Demands!$A553,'Growth rates'!$C$4:$C$999,$W553)</f>
        <v>1.3590831022619214</v>
      </c>
      <c r="AE553" s="2">
        <f>SUMIFS('Growth rates'!J$4:J$999,'Growth rates'!$B$4:$B$999,Demands!$A553,'Growth rates'!$C$4:$C$999,$W553)</f>
        <v>1.4333809973987426</v>
      </c>
      <c r="AF553" s="2">
        <f>SUMIFS('Growth rates'!K$4:K$999,'Growth rates'!$B$4:$B$999,Demands!$A553,'Growth rates'!$C$4:$C$999,$W553)</f>
        <v>1.5041482055161184</v>
      </c>
      <c r="AG553" s="2">
        <f>SUMIFS('Growth rates'!L$4:L$999,'Growth rates'!$B$4:$B$999,Demands!$A553,'Growth rates'!$C$4:$C$999,$W553)</f>
        <v>1.5706040301671027</v>
      </c>
      <c r="AH553" s="2">
        <f>SUMIFS('Growth rates'!M$4:M$999,'Growth rates'!$B$4:$B$999,Demands!$A553,'Growth rates'!$C$4:$C$999,$W553)</f>
        <v>1.6316921196597511</v>
      </c>
      <c r="AI553" s="2">
        <f>SUMIFS('Growth rates'!N$4:N$999,'Growth rates'!$B$4:$B$999,Demands!$A553,'Growth rates'!$C$4:$C$999,$W553)</f>
        <v>1.6874610811306034</v>
      </c>
      <c r="AJ553" s="2">
        <f>SUMIFS('Growth rates'!O$4:O$999,'Growth rates'!$B$4:$B$999,Demands!$A553,'Growth rates'!$C$4:$C$999,$W553)</f>
        <v>1.7359273950381038</v>
      </c>
      <c r="AK553" s="2">
        <f>SUMIFS('Growth rates'!P$4:P$999,'Growth rates'!$B$4:$B$999,Demands!$A553,'Growth rates'!$C$4:$C$999,$W553)</f>
        <v>1.7777519601543696</v>
      </c>
      <c r="AL553" s="2">
        <f>SUMIFS('Growth rates'!Q$4:Q$999,'Growth rates'!$B$4:$B$999,Demands!$A553,'Growth rates'!$C$4:$C$999,$W553)</f>
        <v>1.8146959027715417</v>
      </c>
      <c r="AM553" s="2">
        <f>SUMIFS('Growth rates'!R$4:R$999,'Growth rates'!$B$4:$B$999,Demands!$A553,'Growth rates'!$C$4:$C$999,$W553)</f>
        <v>1.847455371132648</v>
      </c>
      <c r="AN553" s="2">
        <f>SUMIFS('Growth rates'!S$4:S$999,'Growth rates'!$B$4:$B$999,Demands!$A553,'Growth rates'!$C$4:$C$999,$W553)</f>
        <v>1.8751691885545116</v>
      </c>
      <c r="AO553" s="2">
        <f>SUMIFS('Growth rates'!T$4:T$999,'Growth rates'!$B$4:$B$999,Demands!$A553,'Growth rates'!$C$4:$C$999,$W553)</f>
        <v>1.8962817074853511</v>
      </c>
      <c r="AP553" s="2">
        <f>SUMIFS('Growth rates'!U$4:U$999,'Growth rates'!$B$4:$B$999,Demands!$A553,'Growth rates'!$C$4:$C$999,$W553)</f>
        <v>1.9084436924277113</v>
      </c>
      <c r="AR553">
        <f>VLOOKUP(C553&amp;A553,Driver_elast!$A$2:$E$1161,5,FALSE)</f>
        <v>1.119105</v>
      </c>
      <c r="AS553">
        <f t="shared" si="180"/>
        <v>1</v>
      </c>
      <c r="AT553">
        <f t="shared" si="181"/>
        <v>0.2</v>
      </c>
      <c r="AV553" s="2" cm="1">
        <f t="array" ref="AV553">TREND($AR553:$AS553,$AR$3:$AS$3,AV$1)</f>
        <v>1.1191050000000002</v>
      </c>
      <c r="AW553" s="2" cm="1">
        <f t="array" ref="AW553">TREND($AR553:$AS553,$AR$3:$AS$3,AW$1)</f>
        <v>1.1162000000000001</v>
      </c>
      <c r="AX553" s="2" cm="1">
        <f t="array" ref="AX553">TREND($AR553:$AS553,$AR$3:$AS$3,AX$1)</f>
        <v>1.1016750000000002</v>
      </c>
      <c r="AY553" s="2" cm="1">
        <f t="array" ref="AY553">TREND($AR553:$AS553,$AR$3:$AS$3,AY$1)</f>
        <v>1.0871500000000003</v>
      </c>
      <c r="AZ553" s="2" cm="1">
        <f t="array" ref="AZ553">TREND($AR553:$AS553,$AR$3:$AS$3,AZ$1)</f>
        <v>1.0726250000000004</v>
      </c>
      <c r="BA553" s="2" cm="1">
        <f t="array" ref="BA553">TREND($AR553:$AS553,$AR$3:$AS$3,BA$1)</f>
        <v>1.0581000000000005</v>
      </c>
      <c r="BB553" s="2" cm="1">
        <f t="array" ref="BB553">TREND($AR553:$AS553,$AR$3:$AS$3,BB$1)</f>
        <v>1.0435749999999997</v>
      </c>
      <c r="BC553" s="2" cm="1">
        <f t="array" ref="BC553">TREND($AR553:$AS553,$AR$3:$AS$3,BC$1)</f>
        <v>1.0290499999999998</v>
      </c>
      <c r="BD553" s="2" cm="1">
        <f t="array" ref="BD553">TREND($AR553:$AS553,$AR$3:$AS$3,BD$1)</f>
        <v>1.0145249999999999</v>
      </c>
      <c r="BE553" s="2" cm="1">
        <f t="array" ref="BE553">TREND($AR553:$AS553,$AR$3:$AS$3,BE$1)</f>
        <v>1</v>
      </c>
      <c r="BF553" s="20" cm="1">
        <f t="array" ref="BF553">TREND($AS553:$AT553,$AS$3:$AT$3,BF$1)</f>
        <v>0.90000000000000568</v>
      </c>
      <c r="BG553" s="20" cm="1">
        <f t="array" ref="BG553">TREND($AS553:$AT553,$AS$3:$AT$3,BG$1)</f>
        <v>0.80000000000000426</v>
      </c>
      <c r="BH553" s="20" cm="1">
        <f t="array" ref="BH553">TREND($AS553:$AT553,$AS$3:$AT$3,BH$1)</f>
        <v>0.70000000000000284</v>
      </c>
      <c r="BI553" s="20" cm="1">
        <f t="array" ref="BI553">TREND($AS553:$AT553,$AS$3:$AT$3,BI$1)</f>
        <v>0.60000000000000142</v>
      </c>
      <c r="BJ553" s="20" cm="1">
        <f t="array" ref="BJ553">TREND($AS553:$AT553,$AS$3:$AT$3,BJ$1)</f>
        <v>0.5</v>
      </c>
      <c r="BK553" s="20" cm="1">
        <f t="array" ref="BK553">TREND($AS553:$AT553,$AS$3:$AT$3,BK$1)</f>
        <v>0.40000000000000568</v>
      </c>
      <c r="BL553" s="20" cm="1">
        <f t="array" ref="BL553">TREND($AS553:$AT553,$AS$3:$AT$3,BL$1)</f>
        <v>0.30000000000000426</v>
      </c>
      <c r="BM553" s="20" cm="1">
        <f t="array" ref="BM553">TREND($AS553:$AT553,$AS$3:$AT$3,BM$1)</f>
        <v>0.20000000000000284</v>
      </c>
    </row>
    <row r="554" spans="1:65" x14ac:dyDescent="0.35">
      <c r="A554" t="str">
        <f>IF(BYDem!B552="","\I:",BYDem!B552)</f>
        <v>EU_south</v>
      </c>
      <c r="B554" t="str">
        <f>BYDem!E552</f>
        <v>TTF</v>
      </c>
      <c r="C554" t="str">
        <f t="shared" si="183"/>
        <v>TTF</v>
      </c>
      <c r="D554" s="4">
        <f>SUMIFS(BYDem!$M$2:$M$2000,BYDem!$B$2:$B$2000,Demands!$A554,BYDem!$E$2:$E$2000,Demands!$B554)</f>
        <v>2.0584649221200002</v>
      </c>
      <c r="E554" s="4">
        <f t="shared" si="163"/>
        <v>2.0408232130492849</v>
      </c>
      <c r="F554" s="4">
        <f t="shared" si="164"/>
        <v>2.3599396011109013</v>
      </c>
      <c r="G554" s="4">
        <f t="shared" si="165"/>
        <v>2.4974473848959766</v>
      </c>
      <c r="H554" s="4">
        <f t="shared" si="166"/>
        <v>2.6572277096611683</v>
      </c>
      <c r="I554" s="4">
        <f t="shared" si="167"/>
        <v>2.8215360449447857</v>
      </c>
      <c r="J554" s="4">
        <f t="shared" si="168"/>
        <v>2.9872360438876351</v>
      </c>
      <c r="K554" s="4">
        <f t="shared" si="169"/>
        <v>3.1481917912720507</v>
      </c>
      <c r="L554" s="4">
        <f t="shared" si="170"/>
        <v>3.3028288893061748</v>
      </c>
      <c r="M554" s="4">
        <f t="shared" si="171"/>
        <v>3.4489585390270889</v>
      </c>
      <c r="N554" s="4">
        <f t="shared" si="172"/>
        <v>3.5727239766631054</v>
      </c>
      <c r="O554" s="4">
        <f t="shared" si="173"/>
        <v>3.6719123154491715</v>
      </c>
      <c r="P554" s="4">
        <f t="shared" si="174"/>
        <v>3.7498635220342864</v>
      </c>
      <c r="Q554" s="4">
        <f t="shared" si="175"/>
        <v>3.8112425711757103</v>
      </c>
      <c r="R554" s="4">
        <f t="shared" si="176"/>
        <v>3.8584390825877377</v>
      </c>
      <c r="S554" s="4">
        <f t="shared" si="177"/>
        <v>3.8923559347147139</v>
      </c>
      <c r="T554" s="4">
        <f t="shared" si="178"/>
        <v>3.9140126210682356</v>
      </c>
      <c r="U554" s="4">
        <f t="shared" si="179"/>
        <v>3.9250342331738759</v>
      </c>
      <c r="W554" s="5" t="str">
        <f>VLOOKUP(C554&amp;A554,Driver_elast!$A$2:$D$1161,4,FALSE)</f>
        <v>GDP</v>
      </c>
      <c r="X554" s="5">
        <v>1</v>
      </c>
      <c r="Y554" s="2">
        <f>SUMIFS('Growth rates'!D$4:D$999,'Growth rates'!$B$4:$B$999,Demands!$A554,'Growth rates'!$C$4:$C$999,$W554)</f>
        <v>1</v>
      </c>
      <c r="Z554" s="2">
        <f>SUMIFS('Growth rates'!E$4:E$999,'Growth rates'!$B$4:$B$999,Demands!$A554,'Growth rates'!$C$4:$C$999,$W554)</f>
        <v>0.9911094298685218</v>
      </c>
      <c r="AA554" s="2">
        <f>SUMIFS('Growth rates'!F$4:F$999,'Growth rates'!$B$4:$B$999,Demands!$A554,'Growth rates'!$C$4:$C$999,$W554)</f>
        <v>1.1518767444585902</v>
      </c>
      <c r="AB554" s="2">
        <f>SUMIFS('Growth rates'!G$4:G$999,'Growth rates'!$B$4:$B$999,Demands!$A554,'Growth rates'!$C$4:$C$999,$W554)</f>
        <v>1.2215016841199113</v>
      </c>
      <c r="AC554" s="2">
        <f>SUMIFS('Growth rates'!H$4:H$999,'Growth rates'!$B$4:$B$999,Demands!$A554,'Growth rates'!$C$4:$C$999,$W554)</f>
        <v>1.3025704289800901</v>
      </c>
      <c r="AD554" s="2">
        <f>SUMIFS('Growth rates'!I$4:I$999,'Growth rates'!$B$4:$B$999,Demands!$A554,'Growth rates'!$C$4:$C$999,$W554)</f>
        <v>1.3861238938782423</v>
      </c>
      <c r="AE554" s="2">
        <f>SUMIFS('Growth rates'!J$4:J$999,'Growth rates'!$B$4:$B$999,Demands!$A554,'Growth rates'!$C$4:$C$999,$W554)</f>
        <v>1.4705683960657696</v>
      </c>
      <c r="AF554" s="2">
        <f>SUMIFS('Growth rates'!K$4:K$999,'Growth rates'!$B$4:$B$999,Demands!$A554,'Growth rates'!$C$4:$C$999,$W554)</f>
        <v>1.5527651379868512</v>
      </c>
      <c r="AG554" s="2">
        <f>SUMIFS('Growth rates'!L$4:L$999,'Growth rates'!$B$4:$B$999,Demands!$A554,'Growth rates'!$C$4:$C$999,$W554)</f>
        <v>1.6318859448852905</v>
      </c>
      <c r="AH554" s="2">
        <f>SUMIFS('Growth rates'!M$4:M$999,'Growth rates'!$B$4:$B$999,Demands!$A554,'Growth rates'!$C$4:$C$999,$W554)</f>
        <v>1.7067846824350905</v>
      </c>
      <c r="AI554" s="2">
        <f>SUMIFS('Growth rates'!N$4:N$999,'Growth rates'!$B$4:$B$999,Demands!$A554,'Growth rates'!$C$4:$C$999,$W554)</f>
        <v>1.7773806772253236</v>
      </c>
      <c r="AJ554" s="2">
        <f>SUMIFS('Growth rates'!O$4:O$999,'Growth rates'!$B$4:$B$999,Demands!$A554,'Growth rates'!$C$4:$C$999,$W554)</f>
        <v>1.841366542402133</v>
      </c>
      <c r="AK554" s="2">
        <f>SUMIFS('Growth rates'!P$4:P$999,'Growth rates'!$B$4:$B$999,Demands!$A554,'Growth rates'!$C$4:$C$999,$W554)</f>
        <v>1.8992967620055512</v>
      </c>
      <c r="AL554" s="2">
        <f>SUMIFS('Growth rates'!Q$4:Q$999,'Growth rates'!$B$4:$B$999,Demands!$A554,'Growth rates'!$C$4:$C$999,$W554)</f>
        <v>1.9530467905216558</v>
      </c>
      <c r="AM554" s="2">
        <f>SUMIFS('Growth rates'!R$4:R$999,'Growth rates'!$B$4:$B$999,Demands!$A554,'Growth rates'!$C$4:$C$999,$W554)</f>
        <v>2.0032253718182997</v>
      </c>
      <c r="AN554" s="2">
        <f>SUMIFS('Growth rates'!S$4:S$999,'Growth rates'!$B$4:$B$999,Demands!$A554,'Growth rates'!$C$4:$C$999,$W554)</f>
        <v>2.0488927561814148</v>
      </c>
      <c r="AO554" s="2">
        <f>SUMIFS('Growth rates'!T$4:T$999,'Growth rates'!$B$4:$B$999,Demands!$A554,'Growth rates'!$C$4:$C$999,$W554)</f>
        <v>2.0883121424939937</v>
      </c>
      <c r="AP554" s="2">
        <f>SUMIFS('Growth rates'!U$4:U$999,'Growth rates'!$B$4:$B$999,Demands!$A554,'Growth rates'!$C$4:$C$999,$W554)</f>
        <v>2.1188136107560243</v>
      </c>
      <c r="AR554">
        <f>VLOOKUP(C554&amp;A554,Driver_elast!$A$2:$E$1161,5,FALSE)</f>
        <v>0.96397900000000003</v>
      </c>
      <c r="AS554">
        <f t="shared" si="180"/>
        <v>0.96397900000000003</v>
      </c>
      <c r="AT554">
        <f t="shared" si="181"/>
        <v>0.19279580000000002</v>
      </c>
      <c r="AV554" s="2" cm="1">
        <f t="array" ref="AV554">TREND($AR554:$AS554,$AR$3:$AS$3,AV$1)</f>
        <v>0.96397900000000003</v>
      </c>
      <c r="AW554" s="2" cm="1">
        <f t="array" ref="AW554">TREND($AR554:$AS554,$AR$3:$AS$3,AW$1)</f>
        <v>0.96397900000000003</v>
      </c>
      <c r="AX554" s="2" cm="1">
        <f t="array" ref="AX554">TREND($AR554:$AS554,$AR$3:$AS$3,AX$1)</f>
        <v>0.96397900000000003</v>
      </c>
      <c r="AY554" s="2" cm="1">
        <f t="array" ref="AY554">TREND($AR554:$AS554,$AR$3:$AS$3,AY$1)</f>
        <v>0.96397900000000003</v>
      </c>
      <c r="AZ554" s="2" cm="1">
        <f t="array" ref="AZ554">TREND($AR554:$AS554,$AR$3:$AS$3,AZ$1)</f>
        <v>0.96397900000000003</v>
      </c>
      <c r="BA554" s="2" cm="1">
        <f t="array" ref="BA554">TREND($AR554:$AS554,$AR$3:$AS$3,BA$1)</f>
        <v>0.96397900000000003</v>
      </c>
      <c r="BB554" s="2" cm="1">
        <f t="array" ref="BB554">TREND($AR554:$AS554,$AR$3:$AS$3,BB$1)</f>
        <v>0.96397900000000003</v>
      </c>
      <c r="BC554" s="2" cm="1">
        <f t="array" ref="BC554">TREND($AR554:$AS554,$AR$3:$AS$3,BC$1)</f>
        <v>0.96397900000000003</v>
      </c>
      <c r="BD554" s="2" cm="1">
        <f t="array" ref="BD554">TREND($AR554:$AS554,$AR$3:$AS$3,BD$1)</f>
        <v>0.96397900000000003</v>
      </c>
      <c r="BE554" s="2" cm="1">
        <f t="array" ref="BE554">TREND($AR554:$AS554,$AR$3:$AS$3,BE$1)</f>
        <v>0.96397900000000003</v>
      </c>
      <c r="BF554" s="20" cm="1">
        <f t="array" ref="BF554">TREND($AS554:$AT554,$AS$3:$AT$3,BF$1)</f>
        <v>0.86758110000000244</v>
      </c>
      <c r="BG554" s="20" cm="1">
        <f t="array" ref="BG554">TREND($AS554:$AT554,$AS$3:$AT$3,BG$1)</f>
        <v>0.77118319999999585</v>
      </c>
      <c r="BH554" s="20" cm="1">
        <f t="array" ref="BH554">TREND($AS554:$AT554,$AS$3:$AT$3,BH$1)</f>
        <v>0.67478529999999637</v>
      </c>
      <c r="BI554" s="20" cm="1">
        <f t="array" ref="BI554">TREND($AS554:$AT554,$AS$3:$AT$3,BI$1)</f>
        <v>0.57838739999999689</v>
      </c>
      <c r="BJ554" s="20" cm="1">
        <f t="array" ref="BJ554">TREND($AS554:$AT554,$AS$3:$AT$3,BJ$1)</f>
        <v>0.48198949999999741</v>
      </c>
      <c r="BK554" s="20" cm="1">
        <f t="array" ref="BK554">TREND($AS554:$AT554,$AS$3:$AT$3,BK$1)</f>
        <v>0.38559159999999792</v>
      </c>
      <c r="BL554" s="20" cm="1">
        <f t="array" ref="BL554">TREND($AS554:$AT554,$AS$3:$AT$3,BL$1)</f>
        <v>0.28919369999999844</v>
      </c>
      <c r="BM554" s="20" cm="1">
        <f t="array" ref="BM554">TREND($AS554:$AT554,$AS$3:$AT$3,BM$1)</f>
        <v>0.19279579999999896</v>
      </c>
    </row>
    <row r="555" spans="1:65" x14ac:dyDescent="0.35">
      <c r="A555" t="str">
        <f>IF(BYDem!B553="","\I:",BYDem!B553)</f>
        <v>EU_south</v>
      </c>
      <c r="B555" t="str">
        <f>BYDem!E553</f>
        <v>TTP</v>
      </c>
      <c r="C555" t="str">
        <f t="shared" si="183"/>
        <v>TTP</v>
      </c>
      <c r="D555" s="4">
        <f>SUMIFS(BYDem!$M$2:$M$2000,BYDem!$B$2:$B$2000,Demands!$A555,BYDem!$E$2:$E$2000,Demands!$B555)</f>
        <v>20.863222564680001</v>
      </c>
      <c r="E555" s="4">
        <f t="shared" si="163"/>
        <v>20.684418010466562</v>
      </c>
      <c r="F555" s="4">
        <f t="shared" si="164"/>
        <v>23.918768111176306</v>
      </c>
      <c r="G555" s="4">
        <f t="shared" si="165"/>
        <v>25.312454963284189</v>
      </c>
      <c r="H555" s="4">
        <f t="shared" si="166"/>
        <v>26.931881382073904</v>
      </c>
      <c r="I555" s="4">
        <f t="shared" si="167"/>
        <v>28.597200684539207</v>
      </c>
      <c r="J555" s="4">
        <f t="shared" si="168"/>
        <v>30.276624958308965</v>
      </c>
      <c r="K555" s="4">
        <f t="shared" si="169"/>
        <v>31.907964673968067</v>
      </c>
      <c r="L555" s="4">
        <f t="shared" si="170"/>
        <v>33.475262789361501</v>
      </c>
      <c r="M555" s="4">
        <f t="shared" si="171"/>
        <v>34.956335103329465</v>
      </c>
      <c r="N555" s="4">
        <f t="shared" si="172"/>
        <v>36.210738733659923</v>
      </c>
      <c r="O555" s="4">
        <f t="shared" si="173"/>
        <v>37.216045341354423</v>
      </c>
      <c r="P555" s="4">
        <f t="shared" si="174"/>
        <v>38.006106592675465</v>
      </c>
      <c r="Q555" s="4">
        <f t="shared" si="175"/>
        <v>38.628203549142967</v>
      </c>
      <c r="R555" s="4">
        <f t="shared" si="176"/>
        <v>39.106555796628186</v>
      </c>
      <c r="S555" s="4">
        <f t="shared" si="177"/>
        <v>39.450314306678322</v>
      </c>
      <c r="T555" s="4">
        <f t="shared" si="178"/>
        <v>39.669811983102974</v>
      </c>
      <c r="U555" s="4">
        <f t="shared" si="179"/>
        <v>39.781519665808943</v>
      </c>
      <c r="W555" s="5" t="str">
        <f>VLOOKUP(C555&amp;A555,Driver_elast!$A$2:$D$1161,4,FALSE)</f>
        <v>GDP</v>
      </c>
      <c r="X555" s="5">
        <v>1</v>
      </c>
      <c r="Y555" s="2">
        <f>SUMIFS('Growth rates'!D$4:D$999,'Growth rates'!$B$4:$B$999,Demands!$A555,'Growth rates'!$C$4:$C$999,$W555)</f>
        <v>1</v>
      </c>
      <c r="Z555" s="2">
        <f>SUMIFS('Growth rates'!E$4:E$999,'Growth rates'!$B$4:$B$999,Demands!$A555,'Growth rates'!$C$4:$C$999,$W555)</f>
        <v>0.9911094298685218</v>
      </c>
      <c r="AA555" s="2">
        <f>SUMIFS('Growth rates'!F$4:F$999,'Growth rates'!$B$4:$B$999,Demands!$A555,'Growth rates'!$C$4:$C$999,$W555)</f>
        <v>1.1518767444585902</v>
      </c>
      <c r="AB555" s="2">
        <f>SUMIFS('Growth rates'!G$4:G$999,'Growth rates'!$B$4:$B$999,Demands!$A555,'Growth rates'!$C$4:$C$999,$W555)</f>
        <v>1.2215016841199113</v>
      </c>
      <c r="AC555" s="2">
        <f>SUMIFS('Growth rates'!H$4:H$999,'Growth rates'!$B$4:$B$999,Demands!$A555,'Growth rates'!$C$4:$C$999,$W555)</f>
        <v>1.3025704289800901</v>
      </c>
      <c r="AD555" s="2">
        <f>SUMIFS('Growth rates'!I$4:I$999,'Growth rates'!$B$4:$B$999,Demands!$A555,'Growth rates'!$C$4:$C$999,$W555)</f>
        <v>1.3861238938782423</v>
      </c>
      <c r="AE555" s="2">
        <f>SUMIFS('Growth rates'!J$4:J$999,'Growth rates'!$B$4:$B$999,Demands!$A555,'Growth rates'!$C$4:$C$999,$W555)</f>
        <v>1.4705683960657696</v>
      </c>
      <c r="AF555" s="2">
        <f>SUMIFS('Growth rates'!K$4:K$999,'Growth rates'!$B$4:$B$999,Demands!$A555,'Growth rates'!$C$4:$C$999,$W555)</f>
        <v>1.5527651379868512</v>
      </c>
      <c r="AG555" s="2">
        <f>SUMIFS('Growth rates'!L$4:L$999,'Growth rates'!$B$4:$B$999,Demands!$A555,'Growth rates'!$C$4:$C$999,$W555)</f>
        <v>1.6318859448852905</v>
      </c>
      <c r="AH555" s="2">
        <f>SUMIFS('Growth rates'!M$4:M$999,'Growth rates'!$B$4:$B$999,Demands!$A555,'Growth rates'!$C$4:$C$999,$W555)</f>
        <v>1.7067846824350905</v>
      </c>
      <c r="AI555" s="2">
        <f>SUMIFS('Growth rates'!N$4:N$999,'Growth rates'!$B$4:$B$999,Demands!$A555,'Growth rates'!$C$4:$C$999,$W555)</f>
        <v>1.7773806772253236</v>
      </c>
      <c r="AJ555" s="2">
        <f>SUMIFS('Growth rates'!O$4:O$999,'Growth rates'!$B$4:$B$999,Demands!$A555,'Growth rates'!$C$4:$C$999,$W555)</f>
        <v>1.841366542402133</v>
      </c>
      <c r="AK555" s="2">
        <f>SUMIFS('Growth rates'!P$4:P$999,'Growth rates'!$B$4:$B$999,Demands!$A555,'Growth rates'!$C$4:$C$999,$W555)</f>
        <v>1.8992967620055512</v>
      </c>
      <c r="AL555" s="2">
        <f>SUMIFS('Growth rates'!Q$4:Q$999,'Growth rates'!$B$4:$B$999,Demands!$A555,'Growth rates'!$C$4:$C$999,$W555)</f>
        <v>1.9530467905216558</v>
      </c>
      <c r="AM555" s="2">
        <f>SUMIFS('Growth rates'!R$4:R$999,'Growth rates'!$B$4:$B$999,Demands!$A555,'Growth rates'!$C$4:$C$999,$W555)</f>
        <v>2.0032253718182997</v>
      </c>
      <c r="AN555" s="2">
        <f>SUMIFS('Growth rates'!S$4:S$999,'Growth rates'!$B$4:$B$999,Demands!$A555,'Growth rates'!$C$4:$C$999,$W555)</f>
        <v>2.0488927561814148</v>
      </c>
      <c r="AO555" s="2">
        <f>SUMIFS('Growth rates'!T$4:T$999,'Growth rates'!$B$4:$B$999,Demands!$A555,'Growth rates'!$C$4:$C$999,$W555)</f>
        <v>2.0883121424939937</v>
      </c>
      <c r="AP555" s="2">
        <f>SUMIFS('Growth rates'!U$4:U$999,'Growth rates'!$B$4:$B$999,Demands!$A555,'Growth rates'!$C$4:$C$999,$W555)</f>
        <v>2.1188136107560243</v>
      </c>
      <c r="AR555">
        <f>VLOOKUP(C555&amp;A555,Driver_elast!$A$2:$E$1161,5,FALSE)</f>
        <v>0.96397900000000003</v>
      </c>
      <c r="AS555">
        <f t="shared" si="180"/>
        <v>0.96397900000000003</v>
      </c>
      <c r="AT555">
        <f t="shared" si="181"/>
        <v>0.19279580000000002</v>
      </c>
      <c r="AV555" s="2" cm="1">
        <f t="array" ref="AV555">TREND($AR555:$AS555,$AR$3:$AS$3,AV$1)</f>
        <v>0.96397900000000003</v>
      </c>
      <c r="AW555" s="2" cm="1">
        <f t="array" ref="AW555">TREND($AR555:$AS555,$AR$3:$AS$3,AW$1)</f>
        <v>0.96397900000000003</v>
      </c>
      <c r="AX555" s="2" cm="1">
        <f t="array" ref="AX555">TREND($AR555:$AS555,$AR$3:$AS$3,AX$1)</f>
        <v>0.96397900000000003</v>
      </c>
      <c r="AY555" s="2" cm="1">
        <f t="array" ref="AY555">TREND($AR555:$AS555,$AR$3:$AS$3,AY$1)</f>
        <v>0.96397900000000003</v>
      </c>
      <c r="AZ555" s="2" cm="1">
        <f t="array" ref="AZ555">TREND($AR555:$AS555,$AR$3:$AS$3,AZ$1)</f>
        <v>0.96397900000000003</v>
      </c>
      <c r="BA555" s="2" cm="1">
        <f t="array" ref="BA555">TREND($AR555:$AS555,$AR$3:$AS$3,BA$1)</f>
        <v>0.96397900000000003</v>
      </c>
      <c r="BB555" s="2" cm="1">
        <f t="array" ref="BB555">TREND($AR555:$AS555,$AR$3:$AS$3,BB$1)</f>
        <v>0.96397900000000003</v>
      </c>
      <c r="BC555" s="2" cm="1">
        <f t="array" ref="BC555">TREND($AR555:$AS555,$AR$3:$AS$3,BC$1)</f>
        <v>0.96397900000000003</v>
      </c>
      <c r="BD555" s="2" cm="1">
        <f t="array" ref="BD555">TREND($AR555:$AS555,$AR$3:$AS$3,BD$1)</f>
        <v>0.96397900000000003</v>
      </c>
      <c r="BE555" s="2" cm="1">
        <f t="array" ref="BE555">TREND($AR555:$AS555,$AR$3:$AS$3,BE$1)</f>
        <v>0.96397900000000003</v>
      </c>
      <c r="BF555" s="20" cm="1">
        <f t="array" ref="BF555">TREND($AS555:$AT555,$AS$3:$AT$3,BF$1)</f>
        <v>0.86758110000000244</v>
      </c>
      <c r="BG555" s="20" cm="1">
        <f t="array" ref="BG555">TREND($AS555:$AT555,$AS$3:$AT$3,BG$1)</f>
        <v>0.77118319999999585</v>
      </c>
      <c r="BH555" s="20" cm="1">
        <f t="array" ref="BH555">TREND($AS555:$AT555,$AS$3:$AT$3,BH$1)</f>
        <v>0.67478529999999637</v>
      </c>
      <c r="BI555" s="20" cm="1">
        <f t="array" ref="BI555">TREND($AS555:$AT555,$AS$3:$AT$3,BI$1)</f>
        <v>0.57838739999999689</v>
      </c>
      <c r="BJ555" s="20" cm="1">
        <f t="array" ref="BJ555">TREND($AS555:$AT555,$AS$3:$AT$3,BJ$1)</f>
        <v>0.48198949999999741</v>
      </c>
      <c r="BK555" s="20" cm="1">
        <f t="array" ref="BK555">TREND($AS555:$AT555,$AS$3:$AT$3,BK$1)</f>
        <v>0.38559159999999792</v>
      </c>
      <c r="BL555" s="20" cm="1">
        <f t="array" ref="BL555">TREND($AS555:$AT555,$AS$3:$AT$3,BL$1)</f>
        <v>0.28919369999999844</v>
      </c>
      <c r="BM555" s="20" cm="1">
        <f t="array" ref="BM555">TREND($AS555:$AT555,$AS$3:$AT$3,BM$1)</f>
        <v>0.19279579999999896</v>
      </c>
    </row>
    <row r="556" spans="1:65" x14ac:dyDescent="0.35">
      <c r="A556" t="str">
        <f>IF(BYDem!B554="","\I:",BYDem!B554)</f>
        <v>EU_south</v>
      </c>
      <c r="B556" t="str">
        <f>BYDem!E554</f>
        <v>TWD</v>
      </c>
      <c r="C556" t="str">
        <f t="shared" si="183"/>
        <v>TWD</v>
      </c>
      <c r="D556" s="4">
        <f>SUMIFS(BYDem!$M$2:$M$2000,BYDem!$B$2:$B$2000,Demands!$A556,BYDem!$E$2:$E$2000,Demands!$B556)</f>
        <v>52.803406623599997</v>
      </c>
      <c r="E556" s="4">
        <f t="shared" si="163"/>
        <v>51.070289253789504</v>
      </c>
      <c r="F556" s="4">
        <f t="shared" si="164"/>
        <v>77.254366091343016</v>
      </c>
      <c r="G556" s="4">
        <f t="shared" si="165"/>
        <v>89.61967589452361</v>
      </c>
      <c r="H556" s="4">
        <f t="shared" si="166"/>
        <v>103.70787565355485</v>
      </c>
      <c r="I556" s="4">
        <f t="shared" si="167"/>
        <v>117.43239273457775</v>
      </c>
      <c r="J556" s="4">
        <f t="shared" si="168"/>
        <v>129.99290900656379</v>
      </c>
      <c r="K556" s="4">
        <f t="shared" si="169"/>
        <v>140.50339852983018</v>
      </c>
      <c r="L556" s="4">
        <f t="shared" si="170"/>
        <v>148.69037855605833</v>
      </c>
      <c r="M556" s="4">
        <f t="shared" si="171"/>
        <v>154.47363835767865</v>
      </c>
      <c r="N556" s="4">
        <f t="shared" si="172"/>
        <v>159.22536256706283</v>
      </c>
      <c r="O556" s="4">
        <f t="shared" si="173"/>
        <v>162.88390805436515</v>
      </c>
      <c r="P556" s="4">
        <f t="shared" si="174"/>
        <v>165.63101835794069</v>
      </c>
      <c r="Q556" s="4">
        <f t="shared" si="175"/>
        <v>167.69623205759817</v>
      </c>
      <c r="R556" s="4">
        <f t="shared" si="176"/>
        <v>169.20988495117038</v>
      </c>
      <c r="S556" s="4">
        <f t="shared" si="177"/>
        <v>170.22521705191528</v>
      </c>
      <c r="T556" s="4">
        <f t="shared" si="178"/>
        <v>170.80018646898722</v>
      </c>
      <c r="U556" s="4">
        <f t="shared" si="179"/>
        <v>171.01927515056741</v>
      </c>
      <c r="W556" s="5" t="str">
        <f>VLOOKUP(C556&amp;A556,Driver_elast!$A$2:$D$1161,4,FALSE)</f>
        <v>GDPSER</v>
      </c>
      <c r="X556" s="5">
        <v>1</v>
      </c>
      <c r="Y556" s="2">
        <f>SUMIFS('Growth rates'!D$4:D$999,'Growth rates'!$B$4:$B$999,Demands!$A556,'Growth rates'!$C$4:$C$999,$W556)</f>
        <v>1</v>
      </c>
      <c r="Z556" s="2">
        <f>SUMIFS('Growth rates'!E$4:E$999,'Growth rates'!$B$4:$B$999,Demands!$A556,'Growth rates'!$C$4:$C$999,$W556)</f>
        <v>0.99075636972852388</v>
      </c>
      <c r="AA556" s="2">
        <f>SUMIFS('Growth rates'!F$4:F$999,'Growth rates'!$B$4:$B$999,Demands!$A556,'Growth rates'!$C$4:$C$999,$W556)</f>
        <v>1.1479278803213668</v>
      </c>
      <c r="AB556" s="2">
        <f>SUMIFS('Growth rates'!G$4:G$999,'Growth rates'!$B$4:$B$999,Demands!$A556,'Growth rates'!$C$4:$C$999,$W556)</f>
        <v>1.2110009093568423</v>
      </c>
      <c r="AC556" s="2">
        <f>SUMIFS('Growth rates'!H$4:H$999,'Growth rates'!$B$4:$B$999,Demands!$A556,'Growth rates'!$C$4:$C$999,$W556)</f>
        <v>1.2843825003670197</v>
      </c>
      <c r="AD556" s="2">
        <f>SUMIFS('Growth rates'!I$4:I$999,'Growth rates'!$B$4:$B$999,Demands!$A556,'Growth rates'!$C$4:$C$999,$W556)</f>
        <v>1.3590831022619214</v>
      </c>
      <c r="AE556" s="2">
        <f>SUMIFS('Growth rates'!J$4:J$999,'Growth rates'!$B$4:$B$999,Demands!$A556,'Growth rates'!$C$4:$C$999,$W556)</f>
        <v>1.4333809973987426</v>
      </c>
      <c r="AF556" s="2">
        <f>SUMIFS('Growth rates'!K$4:K$999,'Growth rates'!$B$4:$B$999,Demands!$A556,'Growth rates'!$C$4:$C$999,$W556)</f>
        <v>1.5041482055161184</v>
      </c>
      <c r="AG556" s="2">
        <f>SUMIFS('Growth rates'!L$4:L$999,'Growth rates'!$B$4:$B$999,Demands!$A556,'Growth rates'!$C$4:$C$999,$W556)</f>
        <v>1.5706040301671027</v>
      </c>
      <c r="AH556" s="2">
        <f>SUMIFS('Growth rates'!M$4:M$999,'Growth rates'!$B$4:$B$999,Demands!$A556,'Growth rates'!$C$4:$C$999,$W556)</f>
        <v>1.6316921196597511</v>
      </c>
      <c r="AI556" s="2">
        <f>SUMIFS('Growth rates'!N$4:N$999,'Growth rates'!$B$4:$B$999,Demands!$A556,'Growth rates'!$C$4:$C$999,$W556)</f>
        <v>1.6874610811306034</v>
      </c>
      <c r="AJ556" s="2">
        <f>SUMIFS('Growth rates'!O$4:O$999,'Growth rates'!$B$4:$B$999,Demands!$A556,'Growth rates'!$C$4:$C$999,$W556)</f>
        <v>1.7359273950381038</v>
      </c>
      <c r="AK556" s="2">
        <f>SUMIFS('Growth rates'!P$4:P$999,'Growth rates'!$B$4:$B$999,Demands!$A556,'Growth rates'!$C$4:$C$999,$W556)</f>
        <v>1.7777519601543696</v>
      </c>
      <c r="AL556" s="2">
        <f>SUMIFS('Growth rates'!Q$4:Q$999,'Growth rates'!$B$4:$B$999,Demands!$A556,'Growth rates'!$C$4:$C$999,$W556)</f>
        <v>1.8146959027715417</v>
      </c>
      <c r="AM556" s="2">
        <f>SUMIFS('Growth rates'!R$4:R$999,'Growth rates'!$B$4:$B$999,Demands!$A556,'Growth rates'!$C$4:$C$999,$W556)</f>
        <v>1.847455371132648</v>
      </c>
      <c r="AN556" s="2">
        <f>SUMIFS('Growth rates'!S$4:S$999,'Growth rates'!$B$4:$B$999,Demands!$A556,'Growth rates'!$C$4:$C$999,$W556)</f>
        <v>1.8751691885545116</v>
      </c>
      <c r="AO556" s="2">
        <f>SUMIFS('Growth rates'!T$4:T$999,'Growth rates'!$B$4:$B$999,Demands!$A556,'Growth rates'!$C$4:$C$999,$W556)</f>
        <v>1.8962817074853511</v>
      </c>
      <c r="AP556" s="2">
        <f>SUMIFS('Growth rates'!U$4:U$999,'Growth rates'!$B$4:$B$999,Demands!$A556,'Growth rates'!$C$4:$C$999,$W556)</f>
        <v>1.9084436924277113</v>
      </c>
      <c r="AR556">
        <f>VLOOKUP(C556&amp;A556,Driver_elast!$A$2:$E$1161,5,FALSE)</f>
        <v>3.614547</v>
      </c>
      <c r="AS556">
        <f t="shared" si="180"/>
        <v>1</v>
      </c>
      <c r="AT556">
        <f t="shared" si="181"/>
        <v>0.2</v>
      </c>
      <c r="AV556" s="2" cm="1">
        <f t="array" ref="AV556">TREND($AR556:$AS556,$AR$3:$AS$3,AV$1)</f>
        <v>3.6145470000000159</v>
      </c>
      <c r="AW556" s="2" cm="1">
        <f t="array" ref="AW556">TREND($AR556:$AS556,$AR$3:$AS$3,AW$1)</f>
        <v>3.5507775609756038</v>
      </c>
      <c r="AX556" s="2" cm="1">
        <f t="array" ref="AX556">TREND($AR556:$AS556,$AR$3:$AS$3,AX$1)</f>
        <v>3.2319303658536569</v>
      </c>
      <c r="AY556" s="2" cm="1">
        <f t="array" ref="AY556">TREND($AR556:$AS556,$AR$3:$AS$3,AY$1)</f>
        <v>2.91308317073171</v>
      </c>
      <c r="AZ556" s="2" cm="1">
        <f t="array" ref="AZ556">TREND($AR556:$AS556,$AR$3:$AS$3,AZ$1)</f>
        <v>2.594235975609763</v>
      </c>
      <c r="BA556" s="2" cm="1">
        <f t="array" ref="BA556">TREND($AR556:$AS556,$AR$3:$AS$3,BA$1)</f>
        <v>2.2753887804878161</v>
      </c>
      <c r="BB556" s="2" cm="1">
        <f t="array" ref="BB556">TREND($AR556:$AS556,$AR$3:$AS$3,BB$1)</f>
        <v>1.9565415853658692</v>
      </c>
      <c r="BC556" s="2" cm="1">
        <f t="array" ref="BC556">TREND($AR556:$AS556,$AR$3:$AS$3,BC$1)</f>
        <v>1.6376943902439223</v>
      </c>
      <c r="BD556" s="2" cm="1">
        <f t="array" ref="BD556">TREND($AR556:$AS556,$AR$3:$AS$3,BD$1)</f>
        <v>1.3188471951219469</v>
      </c>
      <c r="BE556" s="2" cm="1">
        <f t="array" ref="BE556">TREND($AR556:$AS556,$AR$3:$AS$3,BE$1)</f>
        <v>1</v>
      </c>
      <c r="BF556" s="20" cm="1">
        <f t="array" ref="BF556">TREND($AS556:$AT556,$AS$3:$AT$3,BF$1)</f>
        <v>0.90000000000000568</v>
      </c>
      <c r="BG556" s="20" cm="1">
        <f t="array" ref="BG556">TREND($AS556:$AT556,$AS$3:$AT$3,BG$1)</f>
        <v>0.80000000000000426</v>
      </c>
      <c r="BH556" s="20" cm="1">
        <f t="array" ref="BH556">TREND($AS556:$AT556,$AS$3:$AT$3,BH$1)</f>
        <v>0.70000000000000284</v>
      </c>
      <c r="BI556" s="20" cm="1">
        <f t="array" ref="BI556">TREND($AS556:$AT556,$AS$3:$AT$3,BI$1)</f>
        <v>0.60000000000000142</v>
      </c>
      <c r="BJ556" s="20" cm="1">
        <f t="array" ref="BJ556">TREND($AS556:$AT556,$AS$3:$AT$3,BJ$1)</f>
        <v>0.5</v>
      </c>
      <c r="BK556" s="20" cm="1">
        <f t="array" ref="BK556">TREND($AS556:$AT556,$AS$3:$AT$3,BK$1)</f>
        <v>0.40000000000000568</v>
      </c>
      <c r="BL556" s="20" cm="1">
        <f t="array" ref="BL556">TREND($AS556:$AT556,$AS$3:$AT$3,BL$1)</f>
        <v>0.30000000000000426</v>
      </c>
      <c r="BM556" s="20" cm="1">
        <f t="array" ref="BM556">TREND($AS556:$AT556,$AS$3:$AT$3,BM$1)</f>
        <v>0.20000000000000284</v>
      </c>
    </row>
    <row r="557" spans="1:65" x14ac:dyDescent="0.35">
      <c r="A557" t="str">
        <f>IF(BYDem!B555="","\I:",BYDem!B555)</f>
        <v>EU_south</v>
      </c>
      <c r="B557" t="str">
        <f>BYDem!E555</f>
        <v>TWI</v>
      </c>
      <c r="C557" t="str">
        <f t="shared" si="183"/>
        <v>TWI</v>
      </c>
      <c r="D557" s="4">
        <f>SUMIFS(BYDem!$M$2:$M$2000,BYDem!$B$2:$B$2000,Demands!$A557,BYDem!$E$2:$E$2000,Demands!$B557)</f>
        <v>322.91296224479999</v>
      </c>
      <c r="E557" s="4">
        <f t="shared" si="163"/>
        <v>315.89823657654091</v>
      </c>
      <c r="F557" s="4">
        <f t="shared" si="164"/>
        <v>425.21167043004021</v>
      </c>
      <c r="G557" s="4">
        <f t="shared" si="165"/>
        <v>472.23172152342971</v>
      </c>
      <c r="H557" s="4">
        <f t="shared" si="166"/>
        <v>524.99255187220103</v>
      </c>
      <c r="I557" s="4">
        <f t="shared" si="167"/>
        <v>576.13812457119309</v>
      </c>
      <c r="J557" s="4">
        <f t="shared" si="168"/>
        <v>623.58010628374313</v>
      </c>
      <c r="K557" s="4">
        <f t="shared" si="169"/>
        <v>664.75788885729276</v>
      </c>
      <c r="L557" s="4">
        <f t="shared" si="170"/>
        <v>699.08452616248564</v>
      </c>
      <c r="M557" s="4">
        <f t="shared" si="171"/>
        <v>726.27517210307747</v>
      </c>
      <c r="N557" s="4">
        <f t="shared" si="172"/>
        <v>748.61593752200315</v>
      </c>
      <c r="O557" s="4">
        <f t="shared" si="173"/>
        <v>765.81700031619323</v>
      </c>
      <c r="P557" s="4">
        <f t="shared" si="174"/>
        <v>778.73284815746524</v>
      </c>
      <c r="Q557" s="4">
        <f t="shared" si="175"/>
        <v>788.44268247673836</v>
      </c>
      <c r="R557" s="4">
        <f t="shared" si="176"/>
        <v>795.55929167602471</v>
      </c>
      <c r="S557" s="4">
        <f t="shared" si="177"/>
        <v>800.33298966132645</v>
      </c>
      <c r="T557" s="4">
        <f t="shared" si="178"/>
        <v>803.0362729967718</v>
      </c>
      <c r="U557" s="4">
        <f t="shared" si="179"/>
        <v>804.06634305670048</v>
      </c>
      <c r="W557" s="5" t="str">
        <f>VLOOKUP(C557&amp;A557,Driver_elast!$A$2:$D$1161,4,FALSE)</f>
        <v>GDPSER</v>
      </c>
      <c r="X557" s="5">
        <v>1</v>
      </c>
      <c r="Y557" s="2">
        <f>SUMIFS('Growth rates'!D$4:D$999,'Growth rates'!$B$4:$B$999,Demands!$A557,'Growth rates'!$C$4:$C$999,$W557)</f>
        <v>1</v>
      </c>
      <c r="Z557" s="2">
        <f>SUMIFS('Growth rates'!E$4:E$999,'Growth rates'!$B$4:$B$999,Demands!$A557,'Growth rates'!$C$4:$C$999,$W557)</f>
        <v>0.99075636972852388</v>
      </c>
      <c r="AA557" s="2">
        <f>SUMIFS('Growth rates'!F$4:F$999,'Growth rates'!$B$4:$B$999,Demands!$A557,'Growth rates'!$C$4:$C$999,$W557)</f>
        <v>1.1479278803213668</v>
      </c>
      <c r="AB557" s="2">
        <f>SUMIFS('Growth rates'!G$4:G$999,'Growth rates'!$B$4:$B$999,Demands!$A557,'Growth rates'!$C$4:$C$999,$W557)</f>
        <v>1.2110009093568423</v>
      </c>
      <c r="AC557" s="2">
        <f>SUMIFS('Growth rates'!H$4:H$999,'Growth rates'!$B$4:$B$999,Demands!$A557,'Growth rates'!$C$4:$C$999,$W557)</f>
        <v>1.2843825003670197</v>
      </c>
      <c r="AD557" s="2">
        <f>SUMIFS('Growth rates'!I$4:I$999,'Growth rates'!$B$4:$B$999,Demands!$A557,'Growth rates'!$C$4:$C$999,$W557)</f>
        <v>1.3590831022619214</v>
      </c>
      <c r="AE557" s="2">
        <f>SUMIFS('Growth rates'!J$4:J$999,'Growth rates'!$B$4:$B$999,Demands!$A557,'Growth rates'!$C$4:$C$999,$W557)</f>
        <v>1.4333809973987426</v>
      </c>
      <c r="AF557" s="2">
        <f>SUMIFS('Growth rates'!K$4:K$999,'Growth rates'!$B$4:$B$999,Demands!$A557,'Growth rates'!$C$4:$C$999,$W557)</f>
        <v>1.5041482055161184</v>
      </c>
      <c r="AG557" s="2">
        <f>SUMIFS('Growth rates'!L$4:L$999,'Growth rates'!$B$4:$B$999,Demands!$A557,'Growth rates'!$C$4:$C$999,$W557)</f>
        <v>1.5706040301671027</v>
      </c>
      <c r="AH557" s="2">
        <f>SUMIFS('Growth rates'!M$4:M$999,'Growth rates'!$B$4:$B$999,Demands!$A557,'Growth rates'!$C$4:$C$999,$W557)</f>
        <v>1.6316921196597511</v>
      </c>
      <c r="AI557" s="2">
        <f>SUMIFS('Growth rates'!N$4:N$999,'Growth rates'!$B$4:$B$999,Demands!$A557,'Growth rates'!$C$4:$C$999,$W557)</f>
        <v>1.6874610811306034</v>
      </c>
      <c r="AJ557" s="2">
        <f>SUMIFS('Growth rates'!O$4:O$999,'Growth rates'!$B$4:$B$999,Demands!$A557,'Growth rates'!$C$4:$C$999,$W557)</f>
        <v>1.7359273950381038</v>
      </c>
      <c r="AK557" s="2">
        <f>SUMIFS('Growth rates'!P$4:P$999,'Growth rates'!$B$4:$B$999,Demands!$A557,'Growth rates'!$C$4:$C$999,$W557)</f>
        <v>1.7777519601543696</v>
      </c>
      <c r="AL557" s="2">
        <f>SUMIFS('Growth rates'!Q$4:Q$999,'Growth rates'!$B$4:$B$999,Demands!$A557,'Growth rates'!$C$4:$C$999,$W557)</f>
        <v>1.8146959027715417</v>
      </c>
      <c r="AM557" s="2">
        <f>SUMIFS('Growth rates'!R$4:R$999,'Growth rates'!$B$4:$B$999,Demands!$A557,'Growth rates'!$C$4:$C$999,$W557)</f>
        <v>1.847455371132648</v>
      </c>
      <c r="AN557" s="2">
        <f>SUMIFS('Growth rates'!S$4:S$999,'Growth rates'!$B$4:$B$999,Demands!$A557,'Growth rates'!$C$4:$C$999,$W557)</f>
        <v>1.8751691885545116</v>
      </c>
      <c r="AO557" s="2">
        <f>SUMIFS('Growth rates'!T$4:T$999,'Growth rates'!$B$4:$B$999,Demands!$A557,'Growth rates'!$C$4:$C$999,$W557)</f>
        <v>1.8962817074853511</v>
      </c>
      <c r="AP557" s="2">
        <f>SUMIFS('Growth rates'!U$4:U$999,'Growth rates'!$B$4:$B$999,Demands!$A557,'Growth rates'!$C$4:$C$999,$W557)</f>
        <v>1.9084436924277113</v>
      </c>
      <c r="AR557">
        <f>VLOOKUP(C557&amp;A557,Driver_elast!$A$2:$E$1161,5,FALSE)</f>
        <v>2.383832</v>
      </c>
      <c r="AS557">
        <f t="shared" si="180"/>
        <v>1</v>
      </c>
      <c r="AT557">
        <f t="shared" si="181"/>
        <v>0.2</v>
      </c>
      <c r="AV557" s="2" cm="1">
        <f t="array" ref="AV557">TREND($AR557:$AS557,$AR$3:$AS$3,AV$1)</f>
        <v>2.3838320000000124</v>
      </c>
      <c r="AW557" s="2" cm="1">
        <f t="array" ref="AW557">TREND($AR557:$AS557,$AR$3:$AS$3,AW$1)</f>
        <v>2.3500800000000055</v>
      </c>
      <c r="AX557" s="2" cm="1">
        <f t="array" ref="AX557">TREND($AR557:$AS557,$AR$3:$AS$3,AX$1)</f>
        <v>2.1813200000000137</v>
      </c>
      <c r="AY557" s="2" cm="1">
        <f t="array" ref="AY557">TREND($AR557:$AS557,$AR$3:$AS$3,AY$1)</f>
        <v>2.0125600000000077</v>
      </c>
      <c r="AZ557" s="2" cm="1">
        <f t="array" ref="AZ557">TREND($AR557:$AS557,$AR$3:$AS$3,AZ$1)</f>
        <v>1.8438000000000159</v>
      </c>
      <c r="BA557" s="2" cm="1">
        <f t="array" ref="BA557">TREND($AR557:$AS557,$AR$3:$AS$3,BA$1)</f>
        <v>1.6750400000000099</v>
      </c>
      <c r="BB557" s="2" cm="1">
        <f t="array" ref="BB557">TREND($AR557:$AS557,$AR$3:$AS$3,BB$1)</f>
        <v>1.506280000000018</v>
      </c>
      <c r="BC557" s="2" cm="1">
        <f t="array" ref="BC557">TREND($AR557:$AS557,$AR$3:$AS$3,BC$1)</f>
        <v>1.337520000000012</v>
      </c>
      <c r="BD557" s="2" cm="1">
        <f t="array" ref="BD557">TREND($AR557:$AS557,$AR$3:$AS$3,BD$1)</f>
        <v>1.168760000000006</v>
      </c>
      <c r="BE557" s="2" cm="1">
        <f t="array" ref="BE557">TREND($AR557:$AS557,$AR$3:$AS$3,BE$1)</f>
        <v>1.0000000000000142</v>
      </c>
      <c r="BF557" s="20" cm="1">
        <f t="array" ref="BF557">TREND($AS557:$AT557,$AS$3:$AT$3,BF$1)</f>
        <v>0.90000000000000568</v>
      </c>
      <c r="BG557" s="20" cm="1">
        <f t="array" ref="BG557">TREND($AS557:$AT557,$AS$3:$AT$3,BG$1)</f>
        <v>0.80000000000000426</v>
      </c>
      <c r="BH557" s="20" cm="1">
        <f t="array" ref="BH557">TREND($AS557:$AT557,$AS$3:$AT$3,BH$1)</f>
        <v>0.70000000000000284</v>
      </c>
      <c r="BI557" s="20" cm="1">
        <f t="array" ref="BI557">TREND($AS557:$AT557,$AS$3:$AT$3,BI$1)</f>
        <v>0.60000000000000142</v>
      </c>
      <c r="BJ557" s="20" cm="1">
        <f t="array" ref="BJ557">TREND($AS557:$AT557,$AS$3:$AT$3,BJ$1)</f>
        <v>0.5</v>
      </c>
      <c r="BK557" s="20" cm="1">
        <f t="array" ref="BK557">TREND($AS557:$AT557,$AS$3:$AT$3,BK$1)</f>
        <v>0.40000000000000568</v>
      </c>
      <c r="BL557" s="20" cm="1">
        <f t="array" ref="BL557">TREND($AS557:$AT557,$AS$3:$AT$3,BL$1)</f>
        <v>0.30000000000000426</v>
      </c>
      <c r="BM557" s="20" cm="1">
        <f t="array" ref="BM557">TREND($AS557:$AT557,$AS$3:$AT$3,BM$1)</f>
        <v>0.20000000000000284</v>
      </c>
    </row>
    <row r="558" spans="1:65" x14ac:dyDescent="0.35">
      <c r="A558" t="str">
        <f>IF(BYDem!B556="","\I:",BYDem!B556)</f>
        <v>EU_south</v>
      </c>
      <c r="B558" t="str">
        <f>BYDem!E556</f>
        <v>Trd_2w</v>
      </c>
      <c r="C558" t="str">
        <f t="shared" si="183"/>
        <v>Trd_2w</v>
      </c>
      <c r="D558" s="4">
        <f>SUMIFS(BYDem!$M$2:$M$2000,BYDem!$B$2:$B$2000,Demands!$A558,BYDem!$E$2:$E$2000,Demands!$B558)</f>
        <v>6.3</v>
      </c>
      <c r="E558" s="4">
        <f t="shared" si="163"/>
        <v>6.2710318260017228</v>
      </c>
      <c r="F558" s="4">
        <f t="shared" si="164"/>
        <v>6.797129174446769</v>
      </c>
      <c r="G558" s="4">
        <f t="shared" si="165"/>
        <v>7.0096176123280483</v>
      </c>
      <c r="H558" s="4">
        <f t="shared" si="166"/>
        <v>7.2502226216161807</v>
      </c>
      <c r="I558" s="4">
        <f t="shared" si="167"/>
        <v>7.4907505720936918</v>
      </c>
      <c r="J558" s="4">
        <f t="shared" si="168"/>
        <v>7.7267688432590917</v>
      </c>
      <c r="K558" s="4">
        <f t="shared" si="169"/>
        <v>7.9501354537136955</v>
      </c>
      <c r="L558" s="4">
        <f t="shared" si="170"/>
        <v>8.1596481870609328</v>
      </c>
      <c r="M558" s="4">
        <f t="shared" si="171"/>
        <v>8.3533381376863911</v>
      </c>
      <c r="N558" s="4">
        <f t="shared" si="172"/>
        <v>8.5141636174884479</v>
      </c>
      <c r="O558" s="4">
        <f t="shared" si="173"/>
        <v>8.6409832614968298</v>
      </c>
      <c r="P558" s="4">
        <f t="shared" si="174"/>
        <v>8.7394018403851277</v>
      </c>
      <c r="Q558" s="4">
        <f t="shared" si="175"/>
        <v>8.8161503214631516</v>
      </c>
      <c r="R558" s="4">
        <f t="shared" si="176"/>
        <v>8.8747244289644236</v>
      </c>
      <c r="S558" s="4">
        <f t="shared" si="177"/>
        <v>8.9165789284041068</v>
      </c>
      <c r="T558" s="4">
        <f t="shared" si="178"/>
        <v>8.9431960509186013</v>
      </c>
      <c r="U558" s="4">
        <f t="shared" si="179"/>
        <v>8.9567074100548716</v>
      </c>
      <c r="W558" s="5" t="str">
        <f>VLOOKUP(C558&amp;A558,Driver_elast!$A$2:$D$1161,4,FALSE)</f>
        <v>GDP</v>
      </c>
      <c r="X558" s="5">
        <v>1</v>
      </c>
      <c r="Y558" s="2">
        <f>SUMIFS('Growth rates'!D$4:D$999,'Growth rates'!$B$4:$B$999,Demands!$A558,'Growth rates'!$C$4:$C$999,$W558)</f>
        <v>1</v>
      </c>
      <c r="Z558" s="2">
        <f>SUMIFS('Growth rates'!E$4:E$999,'Growth rates'!$B$4:$B$999,Demands!$A558,'Growth rates'!$C$4:$C$999,$W558)</f>
        <v>0.9911094298685218</v>
      </c>
      <c r="AA558" s="2">
        <f>SUMIFS('Growth rates'!F$4:F$999,'Growth rates'!$B$4:$B$999,Demands!$A558,'Growth rates'!$C$4:$C$999,$W558)</f>
        <v>1.1518767444585902</v>
      </c>
      <c r="AB558" s="2">
        <f>SUMIFS('Growth rates'!G$4:G$999,'Growth rates'!$B$4:$B$999,Demands!$A558,'Growth rates'!$C$4:$C$999,$W558)</f>
        <v>1.2215016841199113</v>
      </c>
      <c r="AC558" s="2">
        <f>SUMIFS('Growth rates'!H$4:H$999,'Growth rates'!$B$4:$B$999,Demands!$A558,'Growth rates'!$C$4:$C$999,$W558)</f>
        <v>1.3025704289800901</v>
      </c>
      <c r="AD558" s="2">
        <f>SUMIFS('Growth rates'!I$4:I$999,'Growth rates'!$B$4:$B$999,Demands!$A558,'Growth rates'!$C$4:$C$999,$W558)</f>
        <v>1.3861238938782423</v>
      </c>
      <c r="AE558" s="2">
        <f>SUMIFS('Growth rates'!J$4:J$999,'Growth rates'!$B$4:$B$999,Demands!$A558,'Growth rates'!$C$4:$C$999,$W558)</f>
        <v>1.4705683960657696</v>
      </c>
      <c r="AF558" s="2">
        <f>SUMIFS('Growth rates'!K$4:K$999,'Growth rates'!$B$4:$B$999,Demands!$A558,'Growth rates'!$C$4:$C$999,$W558)</f>
        <v>1.5527651379868512</v>
      </c>
      <c r="AG558" s="2">
        <f>SUMIFS('Growth rates'!L$4:L$999,'Growth rates'!$B$4:$B$999,Demands!$A558,'Growth rates'!$C$4:$C$999,$W558)</f>
        <v>1.6318859448852905</v>
      </c>
      <c r="AH558" s="2">
        <f>SUMIFS('Growth rates'!M$4:M$999,'Growth rates'!$B$4:$B$999,Demands!$A558,'Growth rates'!$C$4:$C$999,$W558)</f>
        <v>1.7067846824350905</v>
      </c>
      <c r="AI558" s="2">
        <f>SUMIFS('Growth rates'!N$4:N$999,'Growth rates'!$B$4:$B$999,Demands!$A558,'Growth rates'!$C$4:$C$999,$W558)</f>
        <v>1.7773806772253236</v>
      </c>
      <c r="AJ558" s="2">
        <f>SUMIFS('Growth rates'!O$4:O$999,'Growth rates'!$B$4:$B$999,Demands!$A558,'Growth rates'!$C$4:$C$999,$W558)</f>
        <v>1.841366542402133</v>
      </c>
      <c r="AK558" s="2">
        <f>SUMIFS('Growth rates'!P$4:P$999,'Growth rates'!$B$4:$B$999,Demands!$A558,'Growth rates'!$C$4:$C$999,$W558)</f>
        <v>1.8992967620055512</v>
      </c>
      <c r="AL558" s="2">
        <f>SUMIFS('Growth rates'!Q$4:Q$999,'Growth rates'!$B$4:$B$999,Demands!$A558,'Growth rates'!$C$4:$C$999,$W558)</f>
        <v>1.9530467905216558</v>
      </c>
      <c r="AM558" s="2">
        <f>SUMIFS('Growth rates'!R$4:R$999,'Growth rates'!$B$4:$B$999,Demands!$A558,'Growth rates'!$C$4:$C$999,$W558)</f>
        <v>2.0032253718182997</v>
      </c>
      <c r="AN558" s="2">
        <f>SUMIFS('Growth rates'!S$4:S$999,'Growth rates'!$B$4:$B$999,Demands!$A558,'Growth rates'!$C$4:$C$999,$W558)</f>
        <v>2.0488927561814148</v>
      </c>
      <c r="AO558" s="2">
        <f>SUMIFS('Growth rates'!T$4:T$999,'Growth rates'!$B$4:$B$999,Demands!$A558,'Growth rates'!$C$4:$C$999,$W558)</f>
        <v>2.0883121424939937</v>
      </c>
      <c r="AP558" s="2">
        <f>SUMIFS('Growth rates'!U$4:U$999,'Growth rates'!$B$4:$B$999,Demands!$A558,'Growth rates'!$C$4:$C$999,$W558)</f>
        <v>2.1188136107560243</v>
      </c>
      <c r="AR558">
        <f>VLOOKUP(C558&amp;A558,Driver_elast!$A$2:$E$1161,5,FALSE)</f>
        <v>0.51719099999999996</v>
      </c>
      <c r="AS558">
        <f t="shared" si="180"/>
        <v>0.51719099999999996</v>
      </c>
      <c r="AT558">
        <f t="shared" si="181"/>
        <v>0.10343819999999999</v>
      </c>
      <c r="AV558" s="2" cm="1">
        <f t="array" ref="AV558">TREND($AR558:$AS558,$AR$3:$AS$3,AV$1)</f>
        <v>0.51719099999999996</v>
      </c>
      <c r="AW558" s="2" cm="1">
        <f t="array" ref="AW558">TREND($AR558:$AS558,$AR$3:$AS$3,AW$1)</f>
        <v>0.51719099999999996</v>
      </c>
      <c r="AX558" s="2" cm="1">
        <f t="array" ref="AX558">TREND($AR558:$AS558,$AR$3:$AS$3,AX$1)</f>
        <v>0.51719099999999996</v>
      </c>
      <c r="AY558" s="2" cm="1">
        <f t="array" ref="AY558">TREND($AR558:$AS558,$AR$3:$AS$3,AY$1)</f>
        <v>0.51719099999999996</v>
      </c>
      <c r="AZ558" s="2" cm="1">
        <f t="array" ref="AZ558">TREND($AR558:$AS558,$AR$3:$AS$3,AZ$1)</f>
        <v>0.51719099999999996</v>
      </c>
      <c r="BA558" s="2" cm="1">
        <f t="array" ref="BA558">TREND($AR558:$AS558,$AR$3:$AS$3,BA$1)</f>
        <v>0.51719099999999996</v>
      </c>
      <c r="BB558" s="2" cm="1">
        <f t="array" ref="BB558">TREND($AR558:$AS558,$AR$3:$AS$3,BB$1)</f>
        <v>0.51719099999999996</v>
      </c>
      <c r="BC558" s="2" cm="1">
        <f t="array" ref="BC558">TREND($AR558:$AS558,$AR$3:$AS$3,BC$1)</f>
        <v>0.51719099999999996</v>
      </c>
      <c r="BD558" s="2" cm="1">
        <f t="array" ref="BD558">TREND($AR558:$AS558,$AR$3:$AS$3,BD$1)</f>
        <v>0.51719099999999996</v>
      </c>
      <c r="BE558" s="2" cm="1">
        <f t="array" ref="BE558">TREND($AR558:$AS558,$AR$3:$AS$3,BE$1)</f>
        <v>0.51719099999999996</v>
      </c>
      <c r="BF558" s="20" cm="1">
        <f t="array" ref="BF558">TREND($AS558:$AT558,$AS$3:$AT$3,BF$1)</f>
        <v>0.46547190000000072</v>
      </c>
      <c r="BG558" s="20" cm="1">
        <f t="array" ref="BG558">TREND($AS558:$AT558,$AS$3:$AT$3,BG$1)</f>
        <v>0.41375280000000103</v>
      </c>
      <c r="BH558" s="20" cm="1">
        <f t="array" ref="BH558">TREND($AS558:$AT558,$AS$3:$AT$3,BH$1)</f>
        <v>0.36203370000000135</v>
      </c>
      <c r="BI558" s="20" cm="1">
        <f t="array" ref="BI558">TREND($AS558:$AT558,$AS$3:$AT$3,BI$1)</f>
        <v>0.31031460000000166</v>
      </c>
      <c r="BJ558" s="20" cm="1">
        <f t="array" ref="BJ558">TREND($AS558:$AT558,$AS$3:$AT$3,BJ$1)</f>
        <v>0.25859550000000198</v>
      </c>
      <c r="BK558" s="20" cm="1">
        <f t="array" ref="BK558">TREND($AS558:$AT558,$AS$3:$AT$3,BK$1)</f>
        <v>0.20687640000000229</v>
      </c>
      <c r="BL558" s="20" cm="1">
        <f t="array" ref="BL558">TREND($AS558:$AT558,$AS$3:$AT$3,BL$1)</f>
        <v>0.15515730000000261</v>
      </c>
      <c r="BM558" s="20" cm="1">
        <f t="array" ref="BM558">TREND($AS558:$AT558,$AS$3:$AT$3,BM$1)</f>
        <v>0.10343820000000292</v>
      </c>
    </row>
    <row r="559" spans="1:65" x14ac:dyDescent="0.35">
      <c r="A559" t="str">
        <f>IF(BYDem!B557="","\I:",BYDem!B557)</f>
        <v>EU_south</v>
      </c>
      <c r="B559" t="str">
        <f>BYDem!E557</f>
        <v>Trd_3w</v>
      </c>
      <c r="C559" t="str">
        <f t="shared" si="183"/>
        <v>Trd_3w</v>
      </c>
      <c r="D559" s="4">
        <f>SUMIFS(BYDem!$M$2:$M$2000,BYDem!$B$2:$B$2000,Demands!$A559,BYDem!$E$2:$E$2000,Demands!$B559)</f>
        <v>1.2</v>
      </c>
      <c r="E559" s="4">
        <f t="shared" si="163"/>
        <v>1.1944822525717567</v>
      </c>
      <c r="F559" s="4">
        <f t="shared" si="164"/>
        <v>1.2946912713231939</v>
      </c>
      <c r="G559" s="4">
        <f t="shared" si="165"/>
        <v>1.3351652594910566</v>
      </c>
      <c r="H559" s="4">
        <f t="shared" si="166"/>
        <v>1.3809947850697484</v>
      </c>
      <c r="I559" s="4">
        <f t="shared" si="167"/>
        <v>1.4268096327797504</v>
      </c>
      <c r="J559" s="4">
        <f t="shared" si="168"/>
        <v>1.4717654939541123</v>
      </c>
      <c r="K559" s="4">
        <f t="shared" si="169"/>
        <v>1.5143115149930844</v>
      </c>
      <c r="L559" s="4">
        <f t="shared" si="170"/>
        <v>1.5542187022973202</v>
      </c>
      <c r="M559" s="4">
        <f t="shared" si="171"/>
        <v>1.591112026225979</v>
      </c>
      <c r="N559" s="4">
        <f t="shared" si="172"/>
        <v>1.6217454509501805</v>
      </c>
      <c r="O559" s="4">
        <f t="shared" si="173"/>
        <v>1.6459015736184437</v>
      </c>
      <c r="P559" s="4">
        <f t="shared" si="174"/>
        <v>1.6646479695971672</v>
      </c>
      <c r="Q559" s="4">
        <f t="shared" si="175"/>
        <v>1.6792667278977433</v>
      </c>
      <c r="R559" s="4">
        <f t="shared" si="176"/>
        <v>1.6904237007551286</v>
      </c>
      <c r="S559" s="4">
        <f t="shared" si="177"/>
        <v>1.6983959863626874</v>
      </c>
      <c r="T559" s="4">
        <f t="shared" si="178"/>
        <v>1.7034659144606863</v>
      </c>
      <c r="U559" s="4">
        <f t="shared" si="179"/>
        <v>1.7060395066771188</v>
      </c>
      <c r="W559" s="5" t="str">
        <f>VLOOKUP(C559&amp;A559,Driver_elast!$A$2:$D$1161,4,FALSE)</f>
        <v>GDP</v>
      </c>
      <c r="X559" s="5">
        <v>1</v>
      </c>
      <c r="Y559" s="2">
        <f>SUMIFS('Growth rates'!D$4:D$999,'Growth rates'!$B$4:$B$999,Demands!$A559,'Growth rates'!$C$4:$C$999,$W559)</f>
        <v>1</v>
      </c>
      <c r="Z559" s="2">
        <f>SUMIFS('Growth rates'!E$4:E$999,'Growth rates'!$B$4:$B$999,Demands!$A559,'Growth rates'!$C$4:$C$999,$W559)</f>
        <v>0.9911094298685218</v>
      </c>
      <c r="AA559" s="2">
        <f>SUMIFS('Growth rates'!F$4:F$999,'Growth rates'!$B$4:$B$999,Demands!$A559,'Growth rates'!$C$4:$C$999,$W559)</f>
        <v>1.1518767444585902</v>
      </c>
      <c r="AB559" s="2">
        <f>SUMIFS('Growth rates'!G$4:G$999,'Growth rates'!$B$4:$B$999,Demands!$A559,'Growth rates'!$C$4:$C$999,$W559)</f>
        <v>1.2215016841199113</v>
      </c>
      <c r="AC559" s="2">
        <f>SUMIFS('Growth rates'!H$4:H$999,'Growth rates'!$B$4:$B$999,Demands!$A559,'Growth rates'!$C$4:$C$999,$W559)</f>
        <v>1.3025704289800901</v>
      </c>
      <c r="AD559" s="2">
        <f>SUMIFS('Growth rates'!I$4:I$999,'Growth rates'!$B$4:$B$999,Demands!$A559,'Growth rates'!$C$4:$C$999,$W559)</f>
        <v>1.3861238938782423</v>
      </c>
      <c r="AE559" s="2">
        <f>SUMIFS('Growth rates'!J$4:J$999,'Growth rates'!$B$4:$B$999,Demands!$A559,'Growth rates'!$C$4:$C$999,$W559)</f>
        <v>1.4705683960657696</v>
      </c>
      <c r="AF559" s="2">
        <f>SUMIFS('Growth rates'!K$4:K$999,'Growth rates'!$B$4:$B$999,Demands!$A559,'Growth rates'!$C$4:$C$999,$W559)</f>
        <v>1.5527651379868512</v>
      </c>
      <c r="AG559" s="2">
        <f>SUMIFS('Growth rates'!L$4:L$999,'Growth rates'!$B$4:$B$999,Demands!$A559,'Growth rates'!$C$4:$C$999,$W559)</f>
        <v>1.6318859448852905</v>
      </c>
      <c r="AH559" s="2">
        <f>SUMIFS('Growth rates'!M$4:M$999,'Growth rates'!$B$4:$B$999,Demands!$A559,'Growth rates'!$C$4:$C$999,$W559)</f>
        <v>1.7067846824350905</v>
      </c>
      <c r="AI559" s="2">
        <f>SUMIFS('Growth rates'!N$4:N$999,'Growth rates'!$B$4:$B$999,Demands!$A559,'Growth rates'!$C$4:$C$999,$W559)</f>
        <v>1.7773806772253236</v>
      </c>
      <c r="AJ559" s="2">
        <f>SUMIFS('Growth rates'!O$4:O$999,'Growth rates'!$B$4:$B$999,Demands!$A559,'Growth rates'!$C$4:$C$999,$W559)</f>
        <v>1.841366542402133</v>
      </c>
      <c r="AK559" s="2">
        <f>SUMIFS('Growth rates'!P$4:P$999,'Growth rates'!$B$4:$B$999,Demands!$A559,'Growth rates'!$C$4:$C$999,$W559)</f>
        <v>1.8992967620055512</v>
      </c>
      <c r="AL559" s="2">
        <f>SUMIFS('Growth rates'!Q$4:Q$999,'Growth rates'!$B$4:$B$999,Demands!$A559,'Growth rates'!$C$4:$C$999,$W559)</f>
        <v>1.9530467905216558</v>
      </c>
      <c r="AM559" s="2">
        <f>SUMIFS('Growth rates'!R$4:R$999,'Growth rates'!$B$4:$B$999,Demands!$A559,'Growth rates'!$C$4:$C$999,$W559)</f>
        <v>2.0032253718182997</v>
      </c>
      <c r="AN559" s="2">
        <f>SUMIFS('Growth rates'!S$4:S$999,'Growth rates'!$B$4:$B$999,Demands!$A559,'Growth rates'!$C$4:$C$999,$W559)</f>
        <v>2.0488927561814148</v>
      </c>
      <c r="AO559" s="2">
        <f>SUMIFS('Growth rates'!T$4:T$999,'Growth rates'!$B$4:$B$999,Demands!$A559,'Growth rates'!$C$4:$C$999,$W559)</f>
        <v>2.0883121424939937</v>
      </c>
      <c r="AP559" s="2">
        <f>SUMIFS('Growth rates'!U$4:U$999,'Growth rates'!$B$4:$B$999,Demands!$A559,'Growth rates'!$C$4:$C$999,$W559)</f>
        <v>2.1188136107560243</v>
      </c>
      <c r="AR559">
        <f>VLOOKUP(C559&amp;A559,Driver_elast!$A$2:$E$1161,5,FALSE)</f>
        <v>0.51719099999999996</v>
      </c>
      <c r="AS559">
        <f t="shared" si="180"/>
        <v>0.51719099999999996</v>
      </c>
      <c r="AT559">
        <f t="shared" si="181"/>
        <v>0.10343819999999999</v>
      </c>
      <c r="AV559" s="2" cm="1">
        <f t="array" ref="AV559">TREND($AR559:$AS559,$AR$3:$AS$3,AV$1)</f>
        <v>0.51719099999999996</v>
      </c>
      <c r="AW559" s="2" cm="1">
        <f t="array" ref="AW559">TREND($AR559:$AS559,$AR$3:$AS$3,AW$1)</f>
        <v>0.51719099999999996</v>
      </c>
      <c r="AX559" s="2" cm="1">
        <f t="array" ref="AX559">TREND($AR559:$AS559,$AR$3:$AS$3,AX$1)</f>
        <v>0.51719099999999996</v>
      </c>
      <c r="AY559" s="2" cm="1">
        <f t="array" ref="AY559">TREND($AR559:$AS559,$AR$3:$AS$3,AY$1)</f>
        <v>0.51719099999999996</v>
      </c>
      <c r="AZ559" s="2" cm="1">
        <f t="array" ref="AZ559">TREND($AR559:$AS559,$AR$3:$AS$3,AZ$1)</f>
        <v>0.51719099999999996</v>
      </c>
      <c r="BA559" s="2" cm="1">
        <f t="array" ref="BA559">TREND($AR559:$AS559,$AR$3:$AS$3,BA$1)</f>
        <v>0.51719099999999996</v>
      </c>
      <c r="BB559" s="2" cm="1">
        <f t="array" ref="BB559">TREND($AR559:$AS559,$AR$3:$AS$3,BB$1)</f>
        <v>0.51719099999999996</v>
      </c>
      <c r="BC559" s="2" cm="1">
        <f t="array" ref="BC559">TREND($AR559:$AS559,$AR$3:$AS$3,BC$1)</f>
        <v>0.51719099999999996</v>
      </c>
      <c r="BD559" s="2" cm="1">
        <f t="array" ref="BD559">TREND($AR559:$AS559,$AR$3:$AS$3,BD$1)</f>
        <v>0.51719099999999996</v>
      </c>
      <c r="BE559" s="2" cm="1">
        <f t="array" ref="BE559">TREND($AR559:$AS559,$AR$3:$AS$3,BE$1)</f>
        <v>0.51719099999999996</v>
      </c>
      <c r="BF559" s="20" cm="1">
        <f t="array" ref="BF559">TREND($AS559:$AT559,$AS$3:$AT$3,BF$1)</f>
        <v>0.46547190000000072</v>
      </c>
      <c r="BG559" s="20" cm="1">
        <f t="array" ref="BG559">TREND($AS559:$AT559,$AS$3:$AT$3,BG$1)</f>
        <v>0.41375280000000103</v>
      </c>
      <c r="BH559" s="20" cm="1">
        <f t="array" ref="BH559">TREND($AS559:$AT559,$AS$3:$AT$3,BH$1)</f>
        <v>0.36203370000000135</v>
      </c>
      <c r="BI559" s="20" cm="1">
        <f t="array" ref="BI559">TREND($AS559:$AT559,$AS$3:$AT$3,BI$1)</f>
        <v>0.31031460000000166</v>
      </c>
      <c r="BJ559" s="20" cm="1">
        <f t="array" ref="BJ559">TREND($AS559:$AT559,$AS$3:$AT$3,BJ$1)</f>
        <v>0.25859550000000198</v>
      </c>
      <c r="BK559" s="20" cm="1">
        <f t="array" ref="BK559">TREND($AS559:$AT559,$AS$3:$AT$3,BK$1)</f>
        <v>0.20687640000000229</v>
      </c>
      <c r="BL559" s="20" cm="1">
        <f t="array" ref="BL559">TREND($AS559:$AT559,$AS$3:$AT$3,BL$1)</f>
        <v>0.15515730000000261</v>
      </c>
      <c r="BM559" s="20" cm="1">
        <f t="array" ref="BM559">TREND($AS559:$AT559,$AS$3:$AT$3,BM$1)</f>
        <v>0.10343820000000292</v>
      </c>
    </row>
    <row r="560" spans="1:65" x14ac:dyDescent="0.35">
      <c r="A560" t="str">
        <f>IF(BYDem!B558="","\I:",BYDem!B558)</f>
        <v>EU_south</v>
      </c>
      <c r="B560" t="str">
        <f>BYDem!E558</f>
        <v>Trd_Bus</v>
      </c>
      <c r="C560" t="str">
        <f t="shared" si="183"/>
        <v>Trd_Bus</v>
      </c>
      <c r="D560" s="4">
        <f>SUMIFS(BYDem!$M$2:$M$2000,BYDem!$B$2:$B$2000,Demands!$A560,BYDem!$E$2:$E$2000,Demands!$B560)</f>
        <v>5.6</v>
      </c>
      <c r="E560" s="4">
        <f t="shared" si="163"/>
        <v>5.5742505120015311</v>
      </c>
      <c r="F560" s="4">
        <f t="shared" si="164"/>
        <v>6.0418925995082384</v>
      </c>
      <c r="G560" s="4">
        <f t="shared" si="165"/>
        <v>6.2307712109582649</v>
      </c>
      <c r="H560" s="4">
        <f t="shared" si="166"/>
        <v>6.4446423303254932</v>
      </c>
      <c r="I560" s="4">
        <f t="shared" si="167"/>
        <v>6.658444952972169</v>
      </c>
      <c r="J560" s="4">
        <f t="shared" si="168"/>
        <v>6.8682389717858578</v>
      </c>
      <c r="K560" s="4">
        <f t="shared" si="169"/>
        <v>7.0667870699677273</v>
      </c>
      <c r="L560" s="4">
        <f t="shared" si="170"/>
        <v>7.2530206107208279</v>
      </c>
      <c r="M560" s="4">
        <f t="shared" si="171"/>
        <v>7.4251894557212363</v>
      </c>
      <c r="N560" s="4">
        <f t="shared" si="172"/>
        <v>7.5681454377675097</v>
      </c>
      <c r="O560" s="4">
        <f t="shared" si="173"/>
        <v>7.6808740102194042</v>
      </c>
      <c r="P560" s="4">
        <f t="shared" si="174"/>
        <v>7.7683571914534468</v>
      </c>
      <c r="Q560" s="4">
        <f t="shared" si="175"/>
        <v>7.8365780635228015</v>
      </c>
      <c r="R560" s="4">
        <f t="shared" si="176"/>
        <v>7.8886439368572665</v>
      </c>
      <c r="S560" s="4">
        <f t="shared" si="177"/>
        <v>7.9258479363592071</v>
      </c>
      <c r="T560" s="4">
        <f t="shared" si="178"/>
        <v>7.9495076008165357</v>
      </c>
      <c r="U560" s="4">
        <f t="shared" si="179"/>
        <v>7.9615176978265536</v>
      </c>
      <c r="W560" s="5" t="str">
        <f>VLOOKUP(C560&amp;A560,Driver_elast!$A$2:$D$1161,4,FALSE)</f>
        <v>GDP</v>
      </c>
      <c r="X560" s="5">
        <v>1</v>
      </c>
      <c r="Y560" s="2">
        <f>SUMIFS('Growth rates'!D$4:D$999,'Growth rates'!$B$4:$B$999,Demands!$A560,'Growth rates'!$C$4:$C$999,$W560)</f>
        <v>1</v>
      </c>
      <c r="Z560" s="2">
        <f>SUMIFS('Growth rates'!E$4:E$999,'Growth rates'!$B$4:$B$999,Demands!$A560,'Growth rates'!$C$4:$C$999,$W560)</f>
        <v>0.9911094298685218</v>
      </c>
      <c r="AA560" s="2">
        <f>SUMIFS('Growth rates'!F$4:F$999,'Growth rates'!$B$4:$B$999,Demands!$A560,'Growth rates'!$C$4:$C$999,$W560)</f>
        <v>1.1518767444585902</v>
      </c>
      <c r="AB560" s="2">
        <f>SUMIFS('Growth rates'!G$4:G$999,'Growth rates'!$B$4:$B$999,Demands!$A560,'Growth rates'!$C$4:$C$999,$W560)</f>
        <v>1.2215016841199113</v>
      </c>
      <c r="AC560" s="2">
        <f>SUMIFS('Growth rates'!H$4:H$999,'Growth rates'!$B$4:$B$999,Demands!$A560,'Growth rates'!$C$4:$C$999,$W560)</f>
        <v>1.3025704289800901</v>
      </c>
      <c r="AD560" s="2">
        <f>SUMIFS('Growth rates'!I$4:I$999,'Growth rates'!$B$4:$B$999,Demands!$A560,'Growth rates'!$C$4:$C$999,$W560)</f>
        <v>1.3861238938782423</v>
      </c>
      <c r="AE560" s="2">
        <f>SUMIFS('Growth rates'!J$4:J$999,'Growth rates'!$B$4:$B$999,Demands!$A560,'Growth rates'!$C$4:$C$999,$W560)</f>
        <v>1.4705683960657696</v>
      </c>
      <c r="AF560" s="2">
        <f>SUMIFS('Growth rates'!K$4:K$999,'Growth rates'!$B$4:$B$999,Demands!$A560,'Growth rates'!$C$4:$C$999,$W560)</f>
        <v>1.5527651379868512</v>
      </c>
      <c r="AG560" s="2">
        <f>SUMIFS('Growth rates'!L$4:L$999,'Growth rates'!$B$4:$B$999,Demands!$A560,'Growth rates'!$C$4:$C$999,$W560)</f>
        <v>1.6318859448852905</v>
      </c>
      <c r="AH560" s="2">
        <f>SUMIFS('Growth rates'!M$4:M$999,'Growth rates'!$B$4:$B$999,Demands!$A560,'Growth rates'!$C$4:$C$999,$W560)</f>
        <v>1.7067846824350905</v>
      </c>
      <c r="AI560" s="2">
        <f>SUMIFS('Growth rates'!N$4:N$999,'Growth rates'!$B$4:$B$999,Demands!$A560,'Growth rates'!$C$4:$C$999,$W560)</f>
        <v>1.7773806772253236</v>
      </c>
      <c r="AJ560" s="2">
        <f>SUMIFS('Growth rates'!O$4:O$999,'Growth rates'!$B$4:$B$999,Demands!$A560,'Growth rates'!$C$4:$C$999,$W560)</f>
        <v>1.841366542402133</v>
      </c>
      <c r="AK560" s="2">
        <f>SUMIFS('Growth rates'!P$4:P$999,'Growth rates'!$B$4:$B$999,Demands!$A560,'Growth rates'!$C$4:$C$999,$W560)</f>
        <v>1.8992967620055512</v>
      </c>
      <c r="AL560" s="2">
        <f>SUMIFS('Growth rates'!Q$4:Q$999,'Growth rates'!$B$4:$B$999,Demands!$A560,'Growth rates'!$C$4:$C$999,$W560)</f>
        <v>1.9530467905216558</v>
      </c>
      <c r="AM560" s="2">
        <f>SUMIFS('Growth rates'!R$4:R$999,'Growth rates'!$B$4:$B$999,Demands!$A560,'Growth rates'!$C$4:$C$999,$W560)</f>
        <v>2.0032253718182997</v>
      </c>
      <c r="AN560" s="2">
        <f>SUMIFS('Growth rates'!S$4:S$999,'Growth rates'!$B$4:$B$999,Demands!$A560,'Growth rates'!$C$4:$C$999,$W560)</f>
        <v>2.0488927561814148</v>
      </c>
      <c r="AO560" s="2">
        <f>SUMIFS('Growth rates'!T$4:T$999,'Growth rates'!$B$4:$B$999,Demands!$A560,'Growth rates'!$C$4:$C$999,$W560)</f>
        <v>2.0883121424939937</v>
      </c>
      <c r="AP560" s="2">
        <f>SUMIFS('Growth rates'!U$4:U$999,'Growth rates'!$B$4:$B$999,Demands!$A560,'Growth rates'!$C$4:$C$999,$W560)</f>
        <v>2.1188136107560243</v>
      </c>
      <c r="AR560">
        <f>VLOOKUP(C560&amp;A560,Driver_elast!$A$2:$E$1161,5,FALSE)</f>
        <v>0.51719099999999996</v>
      </c>
      <c r="AS560">
        <f t="shared" si="180"/>
        <v>0.51719099999999996</v>
      </c>
      <c r="AT560">
        <f t="shared" si="181"/>
        <v>0.10343819999999999</v>
      </c>
      <c r="AV560" s="2" cm="1">
        <f t="array" ref="AV560">TREND($AR560:$AS560,$AR$3:$AS$3,AV$1)</f>
        <v>0.51719099999999996</v>
      </c>
      <c r="AW560" s="2" cm="1">
        <f t="array" ref="AW560">TREND($AR560:$AS560,$AR$3:$AS$3,AW$1)</f>
        <v>0.51719099999999996</v>
      </c>
      <c r="AX560" s="2" cm="1">
        <f t="array" ref="AX560">TREND($AR560:$AS560,$AR$3:$AS$3,AX$1)</f>
        <v>0.51719099999999996</v>
      </c>
      <c r="AY560" s="2" cm="1">
        <f t="array" ref="AY560">TREND($AR560:$AS560,$AR$3:$AS$3,AY$1)</f>
        <v>0.51719099999999996</v>
      </c>
      <c r="AZ560" s="2" cm="1">
        <f t="array" ref="AZ560">TREND($AR560:$AS560,$AR$3:$AS$3,AZ$1)</f>
        <v>0.51719099999999996</v>
      </c>
      <c r="BA560" s="2" cm="1">
        <f t="array" ref="BA560">TREND($AR560:$AS560,$AR$3:$AS$3,BA$1)</f>
        <v>0.51719099999999996</v>
      </c>
      <c r="BB560" s="2" cm="1">
        <f t="array" ref="BB560">TREND($AR560:$AS560,$AR$3:$AS$3,BB$1)</f>
        <v>0.51719099999999996</v>
      </c>
      <c r="BC560" s="2" cm="1">
        <f t="array" ref="BC560">TREND($AR560:$AS560,$AR$3:$AS$3,BC$1)</f>
        <v>0.51719099999999996</v>
      </c>
      <c r="BD560" s="2" cm="1">
        <f t="array" ref="BD560">TREND($AR560:$AS560,$AR$3:$AS$3,BD$1)</f>
        <v>0.51719099999999996</v>
      </c>
      <c r="BE560" s="2" cm="1">
        <f t="array" ref="BE560">TREND($AR560:$AS560,$AR$3:$AS$3,BE$1)</f>
        <v>0.51719099999999996</v>
      </c>
      <c r="BF560" s="20" cm="1">
        <f t="array" ref="BF560">TREND($AS560:$AT560,$AS$3:$AT$3,BF$1)</f>
        <v>0.46547190000000072</v>
      </c>
      <c r="BG560" s="20" cm="1">
        <f t="array" ref="BG560">TREND($AS560:$AT560,$AS$3:$AT$3,BG$1)</f>
        <v>0.41375280000000103</v>
      </c>
      <c r="BH560" s="20" cm="1">
        <f t="array" ref="BH560">TREND($AS560:$AT560,$AS$3:$AT$3,BH$1)</f>
        <v>0.36203370000000135</v>
      </c>
      <c r="BI560" s="20" cm="1">
        <f t="array" ref="BI560">TREND($AS560:$AT560,$AS$3:$AT$3,BI$1)</f>
        <v>0.31031460000000166</v>
      </c>
      <c r="BJ560" s="20" cm="1">
        <f t="array" ref="BJ560">TREND($AS560:$AT560,$AS$3:$AT$3,BJ$1)</f>
        <v>0.25859550000000198</v>
      </c>
      <c r="BK560" s="20" cm="1">
        <f t="array" ref="BK560">TREND($AS560:$AT560,$AS$3:$AT$3,BK$1)</f>
        <v>0.20687640000000229</v>
      </c>
      <c r="BL560" s="20" cm="1">
        <f t="array" ref="BL560">TREND($AS560:$AT560,$AS$3:$AT$3,BL$1)</f>
        <v>0.15515730000000261</v>
      </c>
      <c r="BM560" s="20" cm="1">
        <f t="array" ref="BM560">TREND($AS560:$AT560,$AS$3:$AT$3,BM$1)</f>
        <v>0.10343820000000292</v>
      </c>
    </row>
    <row r="561" spans="1:65" x14ac:dyDescent="0.35">
      <c r="A561" t="str">
        <f>IF(BYDem!B559="","\I:",BYDem!B559)</f>
        <v>EU_south</v>
      </c>
      <c r="B561" t="str">
        <f>BYDem!E559</f>
        <v>Trd_Car</v>
      </c>
      <c r="C561" t="str">
        <f t="shared" si="183"/>
        <v>Trd_Car</v>
      </c>
      <c r="D561" s="4">
        <f>SUMIFS(BYDem!$M$2:$M$2000,BYDem!$B$2:$B$2000,Demands!$A561,BYDem!$E$2:$E$2000,Demands!$B561)</f>
        <v>495.84</v>
      </c>
      <c r="E561" s="4">
        <f t="shared" si="163"/>
        <v>493.56006676264991</v>
      </c>
      <c r="F561" s="4">
        <f t="shared" si="164"/>
        <v>534.96643331074381</v>
      </c>
      <c r="G561" s="4">
        <f t="shared" si="165"/>
        <v>551.6902852217047</v>
      </c>
      <c r="H561" s="4">
        <f t="shared" si="166"/>
        <v>570.62704519082013</v>
      </c>
      <c r="I561" s="4">
        <f t="shared" si="167"/>
        <v>589.55774026459301</v>
      </c>
      <c r="J561" s="4">
        <f t="shared" si="168"/>
        <v>608.13350210183933</v>
      </c>
      <c r="K561" s="4">
        <f t="shared" si="169"/>
        <v>625.71351799514264</v>
      </c>
      <c r="L561" s="4">
        <f t="shared" si="170"/>
        <v>642.20316778925292</v>
      </c>
      <c r="M561" s="4">
        <f t="shared" si="171"/>
        <v>657.44748923657482</v>
      </c>
      <c r="N561" s="4">
        <f t="shared" si="172"/>
        <v>670.10522033261486</v>
      </c>
      <c r="O561" s="4">
        <f t="shared" si="173"/>
        <v>680.0865302191412</v>
      </c>
      <c r="P561" s="4">
        <f t="shared" si="174"/>
        <v>687.83254103754973</v>
      </c>
      <c r="Q561" s="4">
        <f t="shared" si="175"/>
        <v>693.87301196734779</v>
      </c>
      <c r="R561" s="4">
        <f t="shared" si="176"/>
        <v>698.48307315201941</v>
      </c>
      <c r="S561" s="4">
        <f t="shared" si="177"/>
        <v>701.77722156506263</v>
      </c>
      <c r="T561" s="4">
        <f t="shared" si="178"/>
        <v>703.87211585515581</v>
      </c>
      <c r="U561" s="4">
        <f t="shared" si="179"/>
        <v>704.93552415898569</v>
      </c>
      <c r="W561" s="5" t="str">
        <f>VLOOKUP(C561&amp;A561,Driver_elast!$A$2:$D$1161,4,FALSE)</f>
        <v>GDP</v>
      </c>
      <c r="X561" s="5">
        <v>1</v>
      </c>
      <c r="Y561" s="2">
        <f>SUMIFS('Growth rates'!D$4:D$999,'Growth rates'!$B$4:$B$999,Demands!$A561,'Growth rates'!$C$4:$C$999,$W561)</f>
        <v>1</v>
      </c>
      <c r="Z561" s="2">
        <f>SUMIFS('Growth rates'!E$4:E$999,'Growth rates'!$B$4:$B$999,Demands!$A561,'Growth rates'!$C$4:$C$999,$W561)</f>
        <v>0.9911094298685218</v>
      </c>
      <c r="AA561" s="2">
        <f>SUMIFS('Growth rates'!F$4:F$999,'Growth rates'!$B$4:$B$999,Demands!$A561,'Growth rates'!$C$4:$C$999,$W561)</f>
        <v>1.1518767444585902</v>
      </c>
      <c r="AB561" s="2">
        <f>SUMIFS('Growth rates'!G$4:G$999,'Growth rates'!$B$4:$B$999,Demands!$A561,'Growth rates'!$C$4:$C$999,$W561)</f>
        <v>1.2215016841199113</v>
      </c>
      <c r="AC561" s="2">
        <f>SUMIFS('Growth rates'!H$4:H$999,'Growth rates'!$B$4:$B$999,Demands!$A561,'Growth rates'!$C$4:$C$999,$W561)</f>
        <v>1.3025704289800901</v>
      </c>
      <c r="AD561" s="2">
        <f>SUMIFS('Growth rates'!I$4:I$999,'Growth rates'!$B$4:$B$999,Demands!$A561,'Growth rates'!$C$4:$C$999,$W561)</f>
        <v>1.3861238938782423</v>
      </c>
      <c r="AE561" s="2">
        <f>SUMIFS('Growth rates'!J$4:J$999,'Growth rates'!$B$4:$B$999,Demands!$A561,'Growth rates'!$C$4:$C$999,$W561)</f>
        <v>1.4705683960657696</v>
      </c>
      <c r="AF561" s="2">
        <f>SUMIFS('Growth rates'!K$4:K$999,'Growth rates'!$B$4:$B$999,Demands!$A561,'Growth rates'!$C$4:$C$999,$W561)</f>
        <v>1.5527651379868512</v>
      </c>
      <c r="AG561" s="2">
        <f>SUMIFS('Growth rates'!L$4:L$999,'Growth rates'!$B$4:$B$999,Demands!$A561,'Growth rates'!$C$4:$C$999,$W561)</f>
        <v>1.6318859448852905</v>
      </c>
      <c r="AH561" s="2">
        <f>SUMIFS('Growth rates'!M$4:M$999,'Growth rates'!$B$4:$B$999,Demands!$A561,'Growth rates'!$C$4:$C$999,$W561)</f>
        <v>1.7067846824350905</v>
      </c>
      <c r="AI561" s="2">
        <f>SUMIFS('Growth rates'!N$4:N$999,'Growth rates'!$B$4:$B$999,Demands!$A561,'Growth rates'!$C$4:$C$999,$W561)</f>
        <v>1.7773806772253236</v>
      </c>
      <c r="AJ561" s="2">
        <f>SUMIFS('Growth rates'!O$4:O$999,'Growth rates'!$B$4:$B$999,Demands!$A561,'Growth rates'!$C$4:$C$999,$W561)</f>
        <v>1.841366542402133</v>
      </c>
      <c r="AK561" s="2">
        <f>SUMIFS('Growth rates'!P$4:P$999,'Growth rates'!$B$4:$B$999,Demands!$A561,'Growth rates'!$C$4:$C$999,$W561)</f>
        <v>1.8992967620055512</v>
      </c>
      <c r="AL561" s="2">
        <f>SUMIFS('Growth rates'!Q$4:Q$999,'Growth rates'!$B$4:$B$999,Demands!$A561,'Growth rates'!$C$4:$C$999,$W561)</f>
        <v>1.9530467905216558</v>
      </c>
      <c r="AM561" s="2">
        <f>SUMIFS('Growth rates'!R$4:R$999,'Growth rates'!$B$4:$B$999,Demands!$A561,'Growth rates'!$C$4:$C$999,$W561)</f>
        <v>2.0032253718182997</v>
      </c>
      <c r="AN561" s="2">
        <f>SUMIFS('Growth rates'!S$4:S$999,'Growth rates'!$B$4:$B$999,Demands!$A561,'Growth rates'!$C$4:$C$999,$W561)</f>
        <v>2.0488927561814148</v>
      </c>
      <c r="AO561" s="2">
        <f>SUMIFS('Growth rates'!T$4:T$999,'Growth rates'!$B$4:$B$999,Demands!$A561,'Growth rates'!$C$4:$C$999,$W561)</f>
        <v>2.0883121424939937</v>
      </c>
      <c r="AP561" s="2">
        <f>SUMIFS('Growth rates'!U$4:U$999,'Growth rates'!$B$4:$B$999,Demands!$A561,'Growth rates'!$C$4:$C$999,$W561)</f>
        <v>2.1188136107560243</v>
      </c>
      <c r="AR561">
        <f>VLOOKUP(C561&amp;A561,Driver_elast!$A$2:$E$1161,5,FALSE)</f>
        <v>0.51719099999999996</v>
      </c>
      <c r="AS561">
        <f t="shared" si="180"/>
        <v>0.51719099999999996</v>
      </c>
      <c r="AT561">
        <f t="shared" si="181"/>
        <v>0.10343819999999999</v>
      </c>
      <c r="AV561" s="2" cm="1">
        <f t="array" ref="AV561">TREND($AR561:$AS561,$AR$3:$AS$3,AV$1)</f>
        <v>0.51719099999999996</v>
      </c>
      <c r="AW561" s="2" cm="1">
        <f t="array" ref="AW561">TREND($AR561:$AS561,$AR$3:$AS$3,AW$1)</f>
        <v>0.51719099999999996</v>
      </c>
      <c r="AX561" s="2" cm="1">
        <f t="array" ref="AX561">TREND($AR561:$AS561,$AR$3:$AS$3,AX$1)</f>
        <v>0.51719099999999996</v>
      </c>
      <c r="AY561" s="2" cm="1">
        <f t="array" ref="AY561">TREND($AR561:$AS561,$AR$3:$AS$3,AY$1)</f>
        <v>0.51719099999999996</v>
      </c>
      <c r="AZ561" s="2" cm="1">
        <f t="array" ref="AZ561">TREND($AR561:$AS561,$AR$3:$AS$3,AZ$1)</f>
        <v>0.51719099999999996</v>
      </c>
      <c r="BA561" s="2" cm="1">
        <f t="array" ref="BA561">TREND($AR561:$AS561,$AR$3:$AS$3,BA$1)</f>
        <v>0.51719099999999996</v>
      </c>
      <c r="BB561" s="2" cm="1">
        <f t="array" ref="BB561">TREND($AR561:$AS561,$AR$3:$AS$3,BB$1)</f>
        <v>0.51719099999999996</v>
      </c>
      <c r="BC561" s="2" cm="1">
        <f t="array" ref="BC561">TREND($AR561:$AS561,$AR$3:$AS$3,BC$1)</f>
        <v>0.51719099999999996</v>
      </c>
      <c r="BD561" s="2" cm="1">
        <f t="array" ref="BD561">TREND($AR561:$AS561,$AR$3:$AS$3,BD$1)</f>
        <v>0.51719099999999996</v>
      </c>
      <c r="BE561" s="2" cm="1">
        <f t="array" ref="BE561">TREND($AR561:$AS561,$AR$3:$AS$3,BE$1)</f>
        <v>0.51719099999999996</v>
      </c>
      <c r="BF561" s="20" cm="1">
        <f t="array" ref="BF561">TREND($AS561:$AT561,$AS$3:$AT$3,BF$1)</f>
        <v>0.46547190000000072</v>
      </c>
      <c r="BG561" s="20" cm="1">
        <f t="array" ref="BG561">TREND($AS561:$AT561,$AS$3:$AT$3,BG$1)</f>
        <v>0.41375280000000103</v>
      </c>
      <c r="BH561" s="20" cm="1">
        <f t="array" ref="BH561">TREND($AS561:$AT561,$AS$3:$AT$3,BH$1)</f>
        <v>0.36203370000000135</v>
      </c>
      <c r="BI561" s="20" cm="1">
        <f t="array" ref="BI561">TREND($AS561:$AT561,$AS$3:$AT$3,BI$1)</f>
        <v>0.31031460000000166</v>
      </c>
      <c r="BJ561" s="20" cm="1">
        <f t="array" ref="BJ561">TREND($AS561:$AT561,$AS$3:$AT$3,BJ$1)</f>
        <v>0.25859550000000198</v>
      </c>
      <c r="BK561" s="20" cm="1">
        <f t="array" ref="BK561">TREND($AS561:$AT561,$AS$3:$AT$3,BK$1)</f>
        <v>0.20687640000000229</v>
      </c>
      <c r="BL561" s="20" cm="1">
        <f t="array" ref="BL561">TREND($AS561:$AT561,$AS$3:$AT$3,BL$1)</f>
        <v>0.15515730000000261</v>
      </c>
      <c r="BM561" s="20" cm="1">
        <f t="array" ref="BM561">TREND($AS561:$AT561,$AS$3:$AT$3,BM$1)</f>
        <v>0.10343820000000292</v>
      </c>
    </row>
    <row r="562" spans="1:65" x14ac:dyDescent="0.35">
      <c r="A562" t="str">
        <f>IF(BYDem!B560="","\I:",BYDem!B560)</f>
        <v>EU_south</v>
      </c>
      <c r="B562" t="str">
        <f>BYDem!E560</f>
        <v>Trd_Hdt</v>
      </c>
      <c r="C562" t="str">
        <f t="shared" si="183"/>
        <v>Trd_Hdt</v>
      </c>
      <c r="D562" s="4">
        <f>SUMIFS(BYDem!$M$2:$M$2000,BYDem!$B$2:$B$2000,Demands!$A562,BYDem!$E$2:$E$2000,Demands!$B562)</f>
        <v>47</v>
      </c>
      <c r="E562" s="4">
        <f t="shared" si="163"/>
        <v>46.783888225727139</v>
      </c>
      <c r="F562" s="4">
        <f t="shared" si="164"/>
        <v>50.708741460158436</v>
      </c>
      <c r="G562" s="4">
        <f t="shared" si="165"/>
        <v>52.293972663399728</v>
      </c>
      <c r="H562" s="4">
        <f t="shared" si="166"/>
        <v>54.088962415231826</v>
      </c>
      <c r="I562" s="4">
        <f t="shared" si="167"/>
        <v>55.883377283873571</v>
      </c>
      <c r="J562" s="4">
        <f t="shared" si="168"/>
        <v>57.644148513202744</v>
      </c>
      <c r="K562" s="4">
        <f t="shared" si="169"/>
        <v>59.31053433722915</v>
      </c>
      <c r="L562" s="4">
        <f t="shared" si="170"/>
        <v>60.873565839978383</v>
      </c>
      <c r="M562" s="4">
        <f t="shared" si="171"/>
        <v>62.318554360517524</v>
      </c>
      <c r="N562" s="4">
        <f t="shared" si="172"/>
        <v>63.518363495548748</v>
      </c>
      <c r="O562" s="4">
        <f t="shared" si="173"/>
        <v>64.464478300055717</v>
      </c>
      <c r="P562" s="4">
        <f t="shared" si="174"/>
        <v>65.198712142555721</v>
      </c>
      <c r="Q562" s="4">
        <f t="shared" si="175"/>
        <v>65.771280175994946</v>
      </c>
      <c r="R562" s="4">
        <f t="shared" si="176"/>
        <v>66.208261612909197</v>
      </c>
      <c r="S562" s="4">
        <f t="shared" si="177"/>
        <v>66.52050946587191</v>
      </c>
      <c r="T562" s="4">
        <f t="shared" si="178"/>
        <v>66.719081649710205</v>
      </c>
      <c r="U562" s="4">
        <f t="shared" si="179"/>
        <v>66.819880678187147</v>
      </c>
      <c r="W562" s="5" t="str">
        <f>VLOOKUP(C562&amp;A562,Driver_elast!$A$2:$D$1161,4,FALSE)</f>
        <v>GDP</v>
      </c>
      <c r="X562" s="5">
        <v>1</v>
      </c>
      <c r="Y562" s="2">
        <f>SUMIFS('Growth rates'!D$4:D$999,'Growth rates'!$B$4:$B$999,Demands!$A562,'Growth rates'!$C$4:$C$999,$W562)</f>
        <v>1</v>
      </c>
      <c r="Z562" s="2">
        <f>SUMIFS('Growth rates'!E$4:E$999,'Growth rates'!$B$4:$B$999,Demands!$A562,'Growth rates'!$C$4:$C$999,$W562)</f>
        <v>0.9911094298685218</v>
      </c>
      <c r="AA562" s="2">
        <f>SUMIFS('Growth rates'!F$4:F$999,'Growth rates'!$B$4:$B$999,Demands!$A562,'Growth rates'!$C$4:$C$999,$W562)</f>
        <v>1.1518767444585902</v>
      </c>
      <c r="AB562" s="2">
        <f>SUMIFS('Growth rates'!G$4:G$999,'Growth rates'!$B$4:$B$999,Demands!$A562,'Growth rates'!$C$4:$C$999,$W562)</f>
        <v>1.2215016841199113</v>
      </c>
      <c r="AC562" s="2">
        <f>SUMIFS('Growth rates'!H$4:H$999,'Growth rates'!$B$4:$B$999,Demands!$A562,'Growth rates'!$C$4:$C$999,$W562)</f>
        <v>1.3025704289800901</v>
      </c>
      <c r="AD562" s="2">
        <f>SUMIFS('Growth rates'!I$4:I$999,'Growth rates'!$B$4:$B$999,Demands!$A562,'Growth rates'!$C$4:$C$999,$W562)</f>
        <v>1.3861238938782423</v>
      </c>
      <c r="AE562" s="2">
        <f>SUMIFS('Growth rates'!J$4:J$999,'Growth rates'!$B$4:$B$999,Demands!$A562,'Growth rates'!$C$4:$C$999,$W562)</f>
        <v>1.4705683960657696</v>
      </c>
      <c r="AF562" s="2">
        <f>SUMIFS('Growth rates'!K$4:K$999,'Growth rates'!$B$4:$B$999,Demands!$A562,'Growth rates'!$C$4:$C$999,$W562)</f>
        <v>1.5527651379868512</v>
      </c>
      <c r="AG562" s="2">
        <f>SUMIFS('Growth rates'!L$4:L$999,'Growth rates'!$B$4:$B$999,Demands!$A562,'Growth rates'!$C$4:$C$999,$W562)</f>
        <v>1.6318859448852905</v>
      </c>
      <c r="AH562" s="2">
        <f>SUMIFS('Growth rates'!M$4:M$999,'Growth rates'!$B$4:$B$999,Demands!$A562,'Growth rates'!$C$4:$C$999,$W562)</f>
        <v>1.7067846824350905</v>
      </c>
      <c r="AI562" s="2">
        <f>SUMIFS('Growth rates'!N$4:N$999,'Growth rates'!$B$4:$B$999,Demands!$A562,'Growth rates'!$C$4:$C$999,$W562)</f>
        <v>1.7773806772253236</v>
      </c>
      <c r="AJ562" s="2">
        <f>SUMIFS('Growth rates'!O$4:O$999,'Growth rates'!$B$4:$B$999,Demands!$A562,'Growth rates'!$C$4:$C$999,$W562)</f>
        <v>1.841366542402133</v>
      </c>
      <c r="AK562" s="2">
        <f>SUMIFS('Growth rates'!P$4:P$999,'Growth rates'!$B$4:$B$999,Demands!$A562,'Growth rates'!$C$4:$C$999,$W562)</f>
        <v>1.8992967620055512</v>
      </c>
      <c r="AL562" s="2">
        <f>SUMIFS('Growth rates'!Q$4:Q$999,'Growth rates'!$B$4:$B$999,Demands!$A562,'Growth rates'!$C$4:$C$999,$W562)</f>
        <v>1.9530467905216558</v>
      </c>
      <c r="AM562" s="2">
        <f>SUMIFS('Growth rates'!R$4:R$999,'Growth rates'!$B$4:$B$999,Demands!$A562,'Growth rates'!$C$4:$C$999,$W562)</f>
        <v>2.0032253718182997</v>
      </c>
      <c r="AN562" s="2">
        <f>SUMIFS('Growth rates'!S$4:S$999,'Growth rates'!$B$4:$B$999,Demands!$A562,'Growth rates'!$C$4:$C$999,$W562)</f>
        <v>2.0488927561814148</v>
      </c>
      <c r="AO562" s="2">
        <f>SUMIFS('Growth rates'!T$4:T$999,'Growth rates'!$B$4:$B$999,Demands!$A562,'Growth rates'!$C$4:$C$999,$W562)</f>
        <v>2.0883121424939937</v>
      </c>
      <c r="AP562" s="2">
        <f>SUMIFS('Growth rates'!U$4:U$999,'Growth rates'!$B$4:$B$999,Demands!$A562,'Growth rates'!$C$4:$C$999,$W562)</f>
        <v>2.1188136107560243</v>
      </c>
      <c r="AR562">
        <f>VLOOKUP(C562&amp;A562,Driver_elast!$A$2:$E$1161,5,FALSE)</f>
        <v>0.51719099999999996</v>
      </c>
      <c r="AS562">
        <f t="shared" si="180"/>
        <v>0.51719099999999996</v>
      </c>
      <c r="AT562">
        <f t="shared" si="181"/>
        <v>0.10343819999999999</v>
      </c>
      <c r="AV562" s="2" cm="1">
        <f t="array" ref="AV562">TREND($AR562:$AS562,$AR$3:$AS$3,AV$1)</f>
        <v>0.51719099999999996</v>
      </c>
      <c r="AW562" s="2" cm="1">
        <f t="array" ref="AW562">TREND($AR562:$AS562,$AR$3:$AS$3,AW$1)</f>
        <v>0.51719099999999996</v>
      </c>
      <c r="AX562" s="2" cm="1">
        <f t="array" ref="AX562">TREND($AR562:$AS562,$AR$3:$AS$3,AX$1)</f>
        <v>0.51719099999999996</v>
      </c>
      <c r="AY562" s="2" cm="1">
        <f t="array" ref="AY562">TREND($AR562:$AS562,$AR$3:$AS$3,AY$1)</f>
        <v>0.51719099999999996</v>
      </c>
      <c r="AZ562" s="2" cm="1">
        <f t="array" ref="AZ562">TREND($AR562:$AS562,$AR$3:$AS$3,AZ$1)</f>
        <v>0.51719099999999996</v>
      </c>
      <c r="BA562" s="2" cm="1">
        <f t="array" ref="BA562">TREND($AR562:$AS562,$AR$3:$AS$3,BA$1)</f>
        <v>0.51719099999999996</v>
      </c>
      <c r="BB562" s="2" cm="1">
        <f t="array" ref="BB562">TREND($AR562:$AS562,$AR$3:$AS$3,BB$1)</f>
        <v>0.51719099999999996</v>
      </c>
      <c r="BC562" s="2" cm="1">
        <f t="array" ref="BC562">TREND($AR562:$AS562,$AR$3:$AS$3,BC$1)</f>
        <v>0.51719099999999996</v>
      </c>
      <c r="BD562" s="2" cm="1">
        <f t="array" ref="BD562">TREND($AR562:$AS562,$AR$3:$AS$3,BD$1)</f>
        <v>0.51719099999999996</v>
      </c>
      <c r="BE562" s="2" cm="1">
        <f t="array" ref="BE562">TREND($AR562:$AS562,$AR$3:$AS$3,BE$1)</f>
        <v>0.51719099999999996</v>
      </c>
      <c r="BF562" s="20" cm="1">
        <f t="array" ref="BF562">TREND($AS562:$AT562,$AS$3:$AT$3,BF$1)</f>
        <v>0.46547190000000072</v>
      </c>
      <c r="BG562" s="20" cm="1">
        <f t="array" ref="BG562">TREND($AS562:$AT562,$AS$3:$AT$3,BG$1)</f>
        <v>0.41375280000000103</v>
      </c>
      <c r="BH562" s="20" cm="1">
        <f t="array" ref="BH562">TREND($AS562:$AT562,$AS$3:$AT$3,BH$1)</f>
        <v>0.36203370000000135</v>
      </c>
      <c r="BI562" s="20" cm="1">
        <f t="array" ref="BI562">TREND($AS562:$AT562,$AS$3:$AT$3,BI$1)</f>
        <v>0.31031460000000166</v>
      </c>
      <c r="BJ562" s="20" cm="1">
        <f t="array" ref="BJ562">TREND($AS562:$AT562,$AS$3:$AT$3,BJ$1)</f>
        <v>0.25859550000000198</v>
      </c>
      <c r="BK562" s="20" cm="1">
        <f t="array" ref="BK562">TREND($AS562:$AT562,$AS$3:$AT$3,BK$1)</f>
        <v>0.20687640000000229</v>
      </c>
      <c r="BL562" s="20" cm="1">
        <f t="array" ref="BL562">TREND($AS562:$AT562,$AS$3:$AT$3,BL$1)</f>
        <v>0.15515730000000261</v>
      </c>
      <c r="BM562" s="20" cm="1">
        <f t="array" ref="BM562">TREND($AS562:$AT562,$AS$3:$AT$3,BM$1)</f>
        <v>0.10343820000000292</v>
      </c>
    </row>
    <row r="563" spans="1:65" x14ac:dyDescent="0.35">
      <c r="A563" t="str">
        <f>IF(BYDem!B561="","\I:",BYDem!B561)</f>
        <v>EU_south</v>
      </c>
      <c r="B563" t="str">
        <f>BYDem!E561</f>
        <v>Trd_Lcv</v>
      </c>
      <c r="C563" t="str">
        <f t="shared" si="183"/>
        <v>Trd_Lcv</v>
      </c>
      <c r="D563" s="4">
        <f>SUMIFS(BYDem!$M$2:$M$2000,BYDem!$B$2:$B$2000,Demands!$A563,BYDem!$E$2:$E$2000,Demands!$B563)</f>
        <v>84.25</v>
      </c>
      <c r="E563" s="4">
        <f t="shared" si="163"/>
        <v>83.862608149308755</v>
      </c>
      <c r="F563" s="4">
        <f t="shared" si="164"/>
        <v>90.898116340815918</v>
      </c>
      <c r="G563" s="4">
        <f t="shared" si="165"/>
        <v>93.739727593434608</v>
      </c>
      <c r="H563" s="4">
        <f t="shared" si="166"/>
        <v>96.957342201771937</v>
      </c>
      <c r="I563" s="4">
        <f t="shared" si="167"/>
        <v>100.17392630141167</v>
      </c>
      <c r="J563" s="4">
        <f t="shared" si="168"/>
        <v>103.33020238802833</v>
      </c>
      <c r="K563" s="4">
        <f t="shared" si="169"/>
        <v>106.31728761513949</v>
      </c>
      <c r="L563" s="4">
        <f t="shared" si="170"/>
        <v>109.11910472379104</v>
      </c>
      <c r="M563" s="4">
        <f t="shared" si="171"/>
        <v>111.70932350794897</v>
      </c>
      <c r="N563" s="4">
        <f t="shared" si="172"/>
        <v>113.86004520212728</v>
      </c>
      <c r="O563" s="4">
        <f t="shared" si="173"/>
        <v>115.55600631446158</v>
      </c>
      <c r="P563" s="4">
        <f t="shared" si="174"/>
        <v>116.87215953213446</v>
      </c>
      <c r="Q563" s="4">
        <f t="shared" si="175"/>
        <v>117.89851818782074</v>
      </c>
      <c r="R563" s="4">
        <f t="shared" si="176"/>
        <v>118.681830657183</v>
      </c>
      <c r="S563" s="4">
        <f t="shared" si="177"/>
        <v>119.24155154254701</v>
      </c>
      <c r="T563" s="4">
        <f t="shared" si="178"/>
        <v>119.59750274442736</v>
      </c>
      <c r="U563" s="4">
        <f t="shared" si="179"/>
        <v>119.77819036462272</v>
      </c>
      <c r="W563" s="5" t="str">
        <f>VLOOKUP(C563&amp;A563,Driver_elast!$A$2:$D$1161,4,FALSE)</f>
        <v>GDP</v>
      </c>
      <c r="X563" s="5">
        <v>1</v>
      </c>
      <c r="Y563" s="2">
        <f>SUMIFS('Growth rates'!D$4:D$999,'Growth rates'!$B$4:$B$999,Demands!$A563,'Growth rates'!$C$4:$C$999,$W563)</f>
        <v>1</v>
      </c>
      <c r="Z563" s="2">
        <f>SUMIFS('Growth rates'!E$4:E$999,'Growth rates'!$B$4:$B$999,Demands!$A563,'Growth rates'!$C$4:$C$999,$W563)</f>
        <v>0.9911094298685218</v>
      </c>
      <c r="AA563" s="2">
        <f>SUMIFS('Growth rates'!F$4:F$999,'Growth rates'!$B$4:$B$999,Demands!$A563,'Growth rates'!$C$4:$C$999,$W563)</f>
        <v>1.1518767444585902</v>
      </c>
      <c r="AB563" s="2">
        <f>SUMIFS('Growth rates'!G$4:G$999,'Growth rates'!$B$4:$B$999,Demands!$A563,'Growth rates'!$C$4:$C$999,$W563)</f>
        <v>1.2215016841199113</v>
      </c>
      <c r="AC563" s="2">
        <f>SUMIFS('Growth rates'!H$4:H$999,'Growth rates'!$B$4:$B$999,Demands!$A563,'Growth rates'!$C$4:$C$999,$W563)</f>
        <v>1.3025704289800901</v>
      </c>
      <c r="AD563" s="2">
        <f>SUMIFS('Growth rates'!I$4:I$999,'Growth rates'!$B$4:$B$999,Demands!$A563,'Growth rates'!$C$4:$C$999,$W563)</f>
        <v>1.3861238938782423</v>
      </c>
      <c r="AE563" s="2">
        <f>SUMIFS('Growth rates'!J$4:J$999,'Growth rates'!$B$4:$B$999,Demands!$A563,'Growth rates'!$C$4:$C$999,$W563)</f>
        <v>1.4705683960657696</v>
      </c>
      <c r="AF563" s="2">
        <f>SUMIFS('Growth rates'!K$4:K$999,'Growth rates'!$B$4:$B$999,Demands!$A563,'Growth rates'!$C$4:$C$999,$W563)</f>
        <v>1.5527651379868512</v>
      </c>
      <c r="AG563" s="2">
        <f>SUMIFS('Growth rates'!L$4:L$999,'Growth rates'!$B$4:$B$999,Demands!$A563,'Growth rates'!$C$4:$C$999,$W563)</f>
        <v>1.6318859448852905</v>
      </c>
      <c r="AH563" s="2">
        <f>SUMIFS('Growth rates'!M$4:M$999,'Growth rates'!$B$4:$B$999,Demands!$A563,'Growth rates'!$C$4:$C$999,$W563)</f>
        <v>1.7067846824350905</v>
      </c>
      <c r="AI563" s="2">
        <f>SUMIFS('Growth rates'!N$4:N$999,'Growth rates'!$B$4:$B$999,Demands!$A563,'Growth rates'!$C$4:$C$999,$W563)</f>
        <v>1.7773806772253236</v>
      </c>
      <c r="AJ563" s="2">
        <f>SUMIFS('Growth rates'!O$4:O$999,'Growth rates'!$B$4:$B$999,Demands!$A563,'Growth rates'!$C$4:$C$999,$W563)</f>
        <v>1.841366542402133</v>
      </c>
      <c r="AK563" s="2">
        <f>SUMIFS('Growth rates'!P$4:P$999,'Growth rates'!$B$4:$B$999,Demands!$A563,'Growth rates'!$C$4:$C$999,$W563)</f>
        <v>1.8992967620055512</v>
      </c>
      <c r="AL563" s="2">
        <f>SUMIFS('Growth rates'!Q$4:Q$999,'Growth rates'!$B$4:$B$999,Demands!$A563,'Growth rates'!$C$4:$C$999,$W563)</f>
        <v>1.9530467905216558</v>
      </c>
      <c r="AM563" s="2">
        <f>SUMIFS('Growth rates'!R$4:R$999,'Growth rates'!$B$4:$B$999,Demands!$A563,'Growth rates'!$C$4:$C$999,$W563)</f>
        <v>2.0032253718182997</v>
      </c>
      <c r="AN563" s="2">
        <f>SUMIFS('Growth rates'!S$4:S$999,'Growth rates'!$B$4:$B$999,Demands!$A563,'Growth rates'!$C$4:$C$999,$W563)</f>
        <v>2.0488927561814148</v>
      </c>
      <c r="AO563" s="2">
        <f>SUMIFS('Growth rates'!T$4:T$999,'Growth rates'!$B$4:$B$999,Demands!$A563,'Growth rates'!$C$4:$C$999,$W563)</f>
        <v>2.0883121424939937</v>
      </c>
      <c r="AP563" s="2">
        <f>SUMIFS('Growth rates'!U$4:U$999,'Growth rates'!$B$4:$B$999,Demands!$A563,'Growth rates'!$C$4:$C$999,$W563)</f>
        <v>2.1188136107560243</v>
      </c>
      <c r="AR563">
        <f>VLOOKUP(C563&amp;A563,Driver_elast!$A$2:$E$1161,5,FALSE)</f>
        <v>0.51719099999999996</v>
      </c>
      <c r="AS563">
        <f t="shared" si="180"/>
        <v>0.51719099999999996</v>
      </c>
      <c r="AT563">
        <f t="shared" si="181"/>
        <v>0.10343819999999999</v>
      </c>
      <c r="AV563" s="2" cm="1">
        <f t="array" ref="AV563">TREND($AR563:$AS563,$AR$3:$AS$3,AV$1)</f>
        <v>0.51719099999999996</v>
      </c>
      <c r="AW563" s="2" cm="1">
        <f t="array" ref="AW563">TREND($AR563:$AS563,$AR$3:$AS$3,AW$1)</f>
        <v>0.51719099999999996</v>
      </c>
      <c r="AX563" s="2" cm="1">
        <f t="array" ref="AX563">TREND($AR563:$AS563,$AR$3:$AS$3,AX$1)</f>
        <v>0.51719099999999996</v>
      </c>
      <c r="AY563" s="2" cm="1">
        <f t="array" ref="AY563">TREND($AR563:$AS563,$AR$3:$AS$3,AY$1)</f>
        <v>0.51719099999999996</v>
      </c>
      <c r="AZ563" s="2" cm="1">
        <f t="array" ref="AZ563">TREND($AR563:$AS563,$AR$3:$AS$3,AZ$1)</f>
        <v>0.51719099999999996</v>
      </c>
      <c r="BA563" s="2" cm="1">
        <f t="array" ref="BA563">TREND($AR563:$AS563,$AR$3:$AS$3,BA$1)</f>
        <v>0.51719099999999996</v>
      </c>
      <c r="BB563" s="2" cm="1">
        <f t="array" ref="BB563">TREND($AR563:$AS563,$AR$3:$AS$3,BB$1)</f>
        <v>0.51719099999999996</v>
      </c>
      <c r="BC563" s="2" cm="1">
        <f t="array" ref="BC563">TREND($AR563:$AS563,$AR$3:$AS$3,BC$1)</f>
        <v>0.51719099999999996</v>
      </c>
      <c r="BD563" s="2" cm="1">
        <f t="array" ref="BD563">TREND($AR563:$AS563,$AR$3:$AS$3,BD$1)</f>
        <v>0.51719099999999996</v>
      </c>
      <c r="BE563" s="2" cm="1">
        <f t="array" ref="BE563">TREND($AR563:$AS563,$AR$3:$AS$3,BE$1)</f>
        <v>0.51719099999999996</v>
      </c>
      <c r="BF563" s="20" cm="1">
        <f t="array" ref="BF563">TREND($AS563:$AT563,$AS$3:$AT$3,BF$1)</f>
        <v>0.46547190000000072</v>
      </c>
      <c r="BG563" s="20" cm="1">
        <f t="array" ref="BG563">TREND($AS563:$AT563,$AS$3:$AT$3,BG$1)</f>
        <v>0.41375280000000103</v>
      </c>
      <c r="BH563" s="20" cm="1">
        <f t="array" ref="BH563">TREND($AS563:$AT563,$AS$3:$AT$3,BH$1)</f>
        <v>0.36203370000000135</v>
      </c>
      <c r="BI563" s="20" cm="1">
        <f t="array" ref="BI563">TREND($AS563:$AT563,$AS$3:$AT$3,BI$1)</f>
        <v>0.31031460000000166</v>
      </c>
      <c r="BJ563" s="20" cm="1">
        <f t="array" ref="BJ563">TREND($AS563:$AT563,$AS$3:$AT$3,BJ$1)</f>
        <v>0.25859550000000198</v>
      </c>
      <c r="BK563" s="20" cm="1">
        <f t="array" ref="BK563">TREND($AS563:$AT563,$AS$3:$AT$3,BK$1)</f>
        <v>0.20687640000000229</v>
      </c>
      <c r="BL563" s="20" cm="1">
        <f t="array" ref="BL563">TREND($AS563:$AT563,$AS$3:$AT$3,BL$1)</f>
        <v>0.15515730000000261</v>
      </c>
      <c r="BM563" s="20" cm="1">
        <f t="array" ref="BM563">TREND($AS563:$AT563,$AS$3:$AT$3,BM$1)</f>
        <v>0.10343820000000292</v>
      </c>
    </row>
    <row r="564" spans="1:65" x14ac:dyDescent="0.35">
      <c r="A564" t="str">
        <f>IF(BYDem!B562="","\I:",BYDem!B562)</f>
        <v>EU_southeast</v>
      </c>
      <c r="B564" t="str">
        <f>BYDem!E562</f>
        <v>AGR</v>
      </c>
      <c r="C564" t="str">
        <f t="shared" si="183"/>
        <v>AGR</v>
      </c>
      <c r="D564" s="4">
        <f>SUMIFS(BYDem!$M$2:$M$2000,BYDem!$B$2:$B$2000,Demands!$A564,BYDem!$E$2:$E$2000,Demands!$B564)</f>
        <v>72.678669573600004</v>
      </c>
      <c r="E564" s="4">
        <f t="shared" si="163"/>
        <v>72.678669573600004</v>
      </c>
      <c r="F564" s="4">
        <f t="shared" si="164"/>
        <v>72.678669573600004</v>
      </c>
      <c r="G564" s="4">
        <f t="shared" si="165"/>
        <v>72.678669573600004</v>
      </c>
      <c r="H564" s="4">
        <f t="shared" si="166"/>
        <v>72.678669573600004</v>
      </c>
      <c r="I564" s="4">
        <f t="shared" si="167"/>
        <v>72.678669573600004</v>
      </c>
      <c r="J564" s="4">
        <f t="shared" si="168"/>
        <v>72.678669573600004</v>
      </c>
      <c r="K564" s="4">
        <f t="shared" si="169"/>
        <v>72.678669573600004</v>
      </c>
      <c r="L564" s="4">
        <f t="shared" si="170"/>
        <v>72.678669573600004</v>
      </c>
      <c r="M564" s="4">
        <f t="shared" si="171"/>
        <v>72.678669573600004</v>
      </c>
      <c r="N564" s="4">
        <f t="shared" si="172"/>
        <v>72.678669573600004</v>
      </c>
      <c r="O564" s="4">
        <f t="shared" si="173"/>
        <v>72.678669573600004</v>
      </c>
      <c r="P564" s="4">
        <f t="shared" si="174"/>
        <v>72.678669573600004</v>
      </c>
      <c r="Q564" s="4">
        <f t="shared" si="175"/>
        <v>72.678669573600004</v>
      </c>
      <c r="R564" s="4">
        <f t="shared" si="176"/>
        <v>72.678669573600004</v>
      </c>
      <c r="S564" s="4">
        <f t="shared" si="177"/>
        <v>72.678669573600004</v>
      </c>
      <c r="T564" s="4">
        <f t="shared" si="178"/>
        <v>72.678669573600004</v>
      </c>
      <c r="U564" s="4">
        <f t="shared" si="179"/>
        <v>72.678669573600004</v>
      </c>
      <c r="W564" s="5" t="str">
        <f>VLOOKUP(C564&amp;A564,Driver_elast!$A$2:$D$1161,4,FALSE)</f>
        <v>POP</v>
      </c>
      <c r="X564" s="5">
        <v>1</v>
      </c>
      <c r="Y564" s="2">
        <f>SUMIFS('Growth rates'!D$4:D$999,'Growth rates'!$B$4:$B$999,Demands!$A564,'Growth rates'!$C$4:$C$999,$W564)</f>
        <v>1</v>
      </c>
      <c r="Z564" s="2">
        <f>SUMIFS('Growth rates'!E$4:E$999,'Growth rates'!$B$4:$B$999,Demands!$A564,'Growth rates'!$C$4:$C$999,$W564)</f>
        <v>0.99410519362420846</v>
      </c>
      <c r="AA564" s="2">
        <f>SUMIFS('Growth rates'!F$4:F$999,'Growth rates'!$B$4:$B$999,Demands!$A564,'Growth rates'!$C$4:$C$999,$W564)</f>
        <v>0.96463116174525099</v>
      </c>
      <c r="AB564" s="2">
        <f>SUMIFS('Growth rates'!G$4:G$999,'Growth rates'!$B$4:$B$999,Demands!$A564,'Growth rates'!$C$4:$C$999,$W564)</f>
        <v>0.93771548238109304</v>
      </c>
      <c r="AC564" s="2">
        <f>SUMIFS('Growth rates'!H$4:H$999,'Growth rates'!$B$4:$B$999,Demands!$A564,'Growth rates'!$C$4:$C$999,$W564)</f>
        <v>0.91000021116352581</v>
      </c>
      <c r="AD564" s="2">
        <f>SUMIFS('Growth rates'!I$4:I$999,'Growth rates'!$B$4:$B$999,Demands!$A564,'Growth rates'!$C$4:$C$999,$W564)</f>
        <v>0.88292764408128177</v>
      </c>
      <c r="AE564" s="2">
        <f>SUMIFS('Growth rates'!J$4:J$999,'Growth rates'!$B$4:$B$999,Demands!$A564,'Growth rates'!$C$4:$C$999,$W564)</f>
        <v>0.85674453612038626</v>
      </c>
      <c r="AF564" s="2">
        <f>SUMIFS('Growth rates'!K$4:K$999,'Growth rates'!$B$4:$B$999,Demands!$A564,'Growth rates'!$C$4:$C$999,$W564)</f>
        <v>0.83176435871636623</v>
      </c>
      <c r="AG564" s="2">
        <f>SUMIFS('Growth rates'!L$4:L$999,'Growth rates'!$B$4:$B$999,Demands!$A564,'Growth rates'!$C$4:$C$999,$W564)</f>
        <v>0.80749958837143287</v>
      </c>
      <c r="AH564" s="2">
        <f>SUMIFS('Growth rates'!M$4:M$999,'Growth rates'!$B$4:$B$999,Demands!$A564,'Growth rates'!$C$4:$C$999,$W564)</f>
        <v>0.7830907684895474</v>
      </c>
      <c r="AI564" s="2">
        <f>SUMIFS('Growth rates'!N$4:N$999,'Growth rates'!$B$4:$B$999,Demands!$A564,'Growth rates'!$C$4:$C$999,$W564)</f>
        <v>0.75829741117492822</v>
      </c>
      <c r="AJ564" s="2">
        <f>SUMIFS('Growth rates'!O$4:O$999,'Growth rates'!$B$4:$B$999,Demands!$A564,'Growth rates'!$C$4:$C$999,$W564)</f>
        <v>0.73403472206518772</v>
      </c>
      <c r="AK564" s="2">
        <f>SUMIFS('Growth rates'!P$4:P$999,'Growth rates'!$B$4:$B$999,Demands!$A564,'Growth rates'!$C$4:$C$999,$W564)</f>
        <v>0.71133922644042347</v>
      </c>
      <c r="AL564" s="2">
        <f>SUMIFS('Growth rates'!Q$4:Q$999,'Growth rates'!$B$4:$B$999,Demands!$A564,'Growth rates'!$C$4:$C$999,$W564)</f>
        <v>0.69074657343917822</v>
      </c>
      <c r="AM564" s="2">
        <f>SUMIFS('Growth rates'!R$4:R$999,'Growth rates'!$B$4:$B$999,Demands!$A564,'Growth rates'!$C$4:$C$999,$W564)</f>
        <v>0.6722354596315554</v>
      </c>
      <c r="AN564" s="2">
        <f>SUMIFS('Growth rates'!S$4:S$999,'Growth rates'!$B$4:$B$999,Demands!$A564,'Growth rates'!$C$4:$C$999,$W564)</f>
        <v>0.65539812661238728</v>
      </c>
      <c r="AO564" s="2">
        <f>SUMIFS('Growth rates'!T$4:T$999,'Growth rates'!$B$4:$B$999,Demands!$A564,'Growth rates'!$C$4:$C$999,$W564)</f>
        <v>0.63964139896701044</v>
      </c>
      <c r="AP564" s="2">
        <f>SUMIFS('Growth rates'!U$4:U$999,'Growth rates'!$B$4:$B$999,Demands!$A564,'Growth rates'!$C$4:$C$999,$W564)</f>
        <v>0.62404146550105954</v>
      </c>
      <c r="AR564">
        <f>VLOOKUP(C564&amp;A564,Driver_elast!$A$2:$E$1161,5,FALSE)</f>
        <v>0</v>
      </c>
      <c r="AS564">
        <f t="shared" si="180"/>
        <v>0</v>
      </c>
      <c r="AT564">
        <f t="shared" si="181"/>
        <v>0</v>
      </c>
      <c r="AV564" s="2" cm="1">
        <f t="array" ref="AV564">TREND($AR564:$AS564,$AR$3:$AS$3,AV$1)</f>
        <v>0</v>
      </c>
      <c r="AW564" s="2" cm="1">
        <f t="array" ref="AW564">TREND($AR564:$AS564,$AR$3:$AS$3,AW$1)</f>
        <v>0</v>
      </c>
      <c r="AX564" s="2" cm="1">
        <f t="array" ref="AX564">TREND($AR564:$AS564,$AR$3:$AS$3,AX$1)</f>
        <v>0</v>
      </c>
      <c r="AY564" s="2" cm="1">
        <f t="array" ref="AY564">TREND($AR564:$AS564,$AR$3:$AS$3,AY$1)</f>
        <v>0</v>
      </c>
      <c r="AZ564" s="2" cm="1">
        <f t="array" ref="AZ564">TREND($AR564:$AS564,$AR$3:$AS$3,AZ$1)</f>
        <v>0</v>
      </c>
      <c r="BA564" s="2" cm="1">
        <f t="array" ref="BA564">TREND($AR564:$AS564,$AR$3:$AS$3,BA$1)</f>
        <v>0</v>
      </c>
      <c r="BB564" s="2" cm="1">
        <f t="array" ref="BB564">TREND($AR564:$AS564,$AR$3:$AS$3,BB$1)</f>
        <v>0</v>
      </c>
      <c r="BC564" s="2" cm="1">
        <f t="array" ref="BC564">TREND($AR564:$AS564,$AR$3:$AS$3,BC$1)</f>
        <v>0</v>
      </c>
      <c r="BD564" s="2" cm="1">
        <f t="array" ref="BD564">TREND($AR564:$AS564,$AR$3:$AS$3,BD$1)</f>
        <v>0</v>
      </c>
      <c r="BE564" s="2" cm="1">
        <f t="array" ref="BE564">TREND($AR564:$AS564,$AR$3:$AS$3,BE$1)</f>
        <v>0</v>
      </c>
      <c r="BF564" s="20" cm="1">
        <f t="array" ref="BF564">TREND($AS564:$AT564,$AS$3:$AT$3,BF$1)</f>
        <v>0</v>
      </c>
      <c r="BG564" s="20" cm="1">
        <f t="array" ref="BG564">TREND($AS564:$AT564,$AS$3:$AT$3,BG$1)</f>
        <v>0</v>
      </c>
      <c r="BH564" s="20" cm="1">
        <f t="array" ref="BH564">TREND($AS564:$AT564,$AS$3:$AT$3,BH$1)</f>
        <v>0</v>
      </c>
      <c r="BI564" s="20" cm="1">
        <f t="array" ref="BI564">TREND($AS564:$AT564,$AS$3:$AT$3,BI$1)</f>
        <v>0</v>
      </c>
      <c r="BJ564" s="20" cm="1">
        <f t="array" ref="BJ564">TREND($AS564:$AT564,$AS$3:$AT$3,BJ$1)</f>
        <v>0</v>
      </c>
      <c r="BK564" s="20" cm="1">
        <f t="array" ref="BK564">TREND($AS564:$AT564,$AS$3:$AT$3,BK$1)</f>
        <v>0</v>
      </c>
      <c r="BL564" s="20" cm="1">
        <f t="array" ref="BL564">TREND($AS564:$AT564,$AS$3:$AT$3,BL$1)</f>
        <v>0</v>
      </c>
      <c r="BM564" s="20" cm="1">
        <f t="array" ref="BM564">TREND($AS564:$AT564,$AS$3:$AT$3,BM$1)</f>
        <v>0</v>
      </c>
    </row>
    <row r="565" spans="1:65" x14ac:dyDescent="0.35">
      <c r="A565" t="str">
        <f>IF(BYDem!B563="","\I:",BYDem!B563)</f>
        <v>EU_southeast</v>
      </c>
      <c r="B565" t="str">
        <f>BYDem!E563</f>
        <v>CCK</v>
      </c>
      <c r="C565" t="str">
        <f t="shared" si="183"/>
        <v>CCK</v>
      </c>
      <c r="D565" s="4">
        <f>SUMIFS(BYDem!$M$2:$M$2000,BYDem!$B$2:$B$2000,Demands!$A565,BYDem!$E$2:$E$2000,Demands!$B565)</f>
        <v>12.4624796787487</v>
      </c>
      <c r="E565" s="4">
        <f t="shared" si="163"/>
        <v>12.561284835612545</v>
      </c>
      <c r="F565" s="4">
        <f t="shared" si="164"/>
        <v>13.383320819871933</v>
      </c>
      <c r="G565" s="4">
        <f t="shared" si="165"/>
        <v>13.979544847760907</v>
      </c>
      <c r="H565" s="4">
        <f t="shared" si="166"/>
        <v>14.431745636648042</v>
      </c>
      <c r="I565" s="4">
        <f t="shared" si="167"/>
        <v>14.759737330956483</v>
      </c>
      <c r="J565" s="4">
        <f t="shared" si="168"/>
        <v>14.997765895632467</v>
      </c>
      <c r="K565" s="4">
        <f t="shared" si="169"/>
        <v>15.186293949615939</v>
      </c>
      <c r="L565" s="4">
        <f t="shared" si="170"/>
        <v>15.35055363416981</v>
      </c>
      <c r="M565" s="4">
        <f t="shared" si="171"/>
        <v>15.500476965842633</v>
      </c>
      <c r="N565" s="4">
        <f t="shared" si="172"/>
        <v>15.624154445203278</v>
      </c>
      <c r="O565" s="4">
        <f t="shared" si="173"/>
        <v>15.718190231768718</v>
      </c>
      <c r="P565" s="4">
        <f t="shared" si="174"/>
        <v>15.790482554081144</v>
      </c>
      <c r="Q565" s="4">
        <f t="shared" si="175"/>
        <v>15.846053327834161</v>
      </c>
      <c r="R565" s="4">
        <f t="shared" si="176"/>
        <v>15.889687511001794</v>
      </c>
      <c r="S565" s="4">
        <f t="shared" si="177"/>
        <v>15.923905075585209</v>
      </c>
      <c r="T565" s="4">
        <f t="shared" si="178"/>
        <v>15.949326466465108</v>
      </c>
      <c r="U565" s="4">
        <f t="shared" si="179"/>
        <v>15.964953498142661</v>
      </c>
      <c r="W565" s="5" t="str">
        <f>VLOOKUP(C565&amp;A565,Driver_elast!$A$2:$D$1161,4,FALSE)</f>
        <v>GDP</v>
      </c>
      <c r="X565" s="5">
        <v>1</v>
      </c>
      <c r="Y565" s="2">
        <f>SUMIFS('Growth rates'!D$4:D$999,'Growth rates'!$B$4:$B$999,Demands!$A565,'Growth rates'!$C$4:$C$999,$W565)</f>
        <v>1</v>
      </c>
      <c r="Z565" s="2">
        <f>SUMIFS('Growth rates'!E$4:E$999,'Growth rates'!$B$4:$B$999,Demands!$A565,'Growth rates'!$C$4:$C$999,$W565)</f>
        <v>1.0241709300080004</v>
      </c>
      <c r="AA565" s="2">
        <f>SUMIFS('Growth rates'!F$4:F$999,'Growth rates'!$B$4:$B$999,Demands!$A565,'Growth rates'!$C$4:$C$999,$W565)</f>
        <v>1.2285081224721506</v>
      </c>
      <c r="AB565" s="2">
        <f>SUMIFS('Growth rates'!G$4:G$999,'Growth rates'!$B$4:$B$999,Demands!$A565,'Growth rates'!$C$4:$C$999,$W565)</f>
        <v>1.3953641230029377</v>
      </c>
      <c r="AC565" s="2">
        <f>SUMIFS('Growth rates'!H$4:H$999,'Growth rates'!$B$4:$B$999,Demands!$A565,'Growth rates'!$C$4:$C$999,$W565)</f>
        <v>1.5329722388043354</v>
      </c>
      <c r="AD565" s="2">
        <f>SUMIFS('Growth rates'!I$4:I$999,'Growth rates'!$B$4:$B$999,Demands!$A565,'Growth rates'!$C$4:$C$999,$W565)</f>
        <v>1.6391898384052754</v>
      </c>
      <c r="AE565" s="2">
        <f>SUMIFS('Growth rates'!J$4:J$999,'Growth rates'!$B$4:$B$999,Demands!$A565,'Growth rates'!$C$4:$C$999,$W565)</f>
        <v>1.7197829482447435</v>
      </c>
      <c r="AF565" s="2">
        <f>SUMIFS('Growth rates'!K$4:K$999,'Growth rates'!$B$4:$B$999,Demands!$A565,'Growth rates'!$C$4:$C$999,$W565)</f>
        <v>1.7856914235395698</v>
      </c>
      <c r="AG565" s="2">
        <f>SUMIFS('Growth rates'!L$4:L$999,'Growth rates'!$B$4:$B$999,Demands!$A565,'Growth rates'!$C$4:$C$999,$W565)</f>
        <v>1.8445763052881297</v>
      </c>
      <c r="AH565" s="2">
        <f>SUMIFS('Growth rates'!M$4:M$999,'Growth rates'!$B$4:$B$999,Demands!$A565,'Growth rates'!$C$4:$C$999,$W565)</f>
        <v>1.8995000347004847</v>
      </c>
      <c r="AI565" s="2">
        <f>SUMIFS('Growth rates'!N$4:N$999,'Growth rates'!$B$4:$B$999,Demands!$A565,'Growth rates'!$C$4:$C$999,$W565)</f>
        <v>1.9508405911813367</v>
      </c>
      <c r="AJ565" s="2">
        <f>SUMIFS('Growth rates'!O$4:O$999,'Growth rates'!$B$4:$B$999,Demands!$A565,'Growth rates'!$C$4:$C$999,$W565)</f>
        <v>1.9955858110661415</v>
      </c>
      <c r="AK565" s="2">
        <f>SUMIFS('Growth rates'!P$4:P$999,'Growth rates'!$B$4:$B$999,Demands!$A565,'Growth rates'!$C$4:$C$999,$W565)</f>
        <v>2.0355600510065703</v>
      </c>
      <c r="AL565" s="2">
        <f>SUMIFS('Growth rates'!Q$4:Q$999,'Growth rates'!$B$4:$B$999,Demands!$A565,'Growth rates'!$C$4:$C$999,$W565)</f>
        <v>2.0719600961486231</v>
      </c>
      <c r="AM565" s="2">
        <f>SUMIFS('Growth rates'!R$4:R$999,'Growth rates'!$B$4:$B$999,Demands!$A565,'Growth rates'!$C$4:$C$999,$W565)</f>
        <v>2.1067485663941476</v>
      </c>
      <c r="AN565" s="2">
        <f>SUMIFS('Growth rates'!S$4:S$999,'Growth rates'!$B$4:$B$999,Demands!$A565,'Growth rates'!$C$4:$C$999,$W565)</f>
        <v>2.1413269483244695</v>
      </c>
      <c r="AO565" s="2">
        <f>SUMIFS('Growth rates'!T$4:T$999,'Growth rates'!$B$4:$B$999,Demands!$A565,'Growth rates'!$C$4:$C$999,$W565)</f>
        <v>2.1760669366511007</v>
      </c>
      <c r="AP565" s="2">
        <f>SUMIFS('Growth rates'!U$4:U$999,'Growth rates'!$B$4:$B$999,Demands!$A565,'Growth rates'!$C$4:$C$999,$W565)</f>
        <v>2.2085677785755347</v>
      </c>
      <c r="AR565">
        <f>VLOOKUP(C565&amp;A565,Driver_elast!$A$2:$E$1161,5,FALSE)</f>
        <v>0.32800600000000002</v>
      </c>
      <c r="AS565">
        <f t="shared" si="180"/>
        <v>0.32800600000000002</v>
      </c>
      <c r="AT565">
        <f t="shared" si="181"/>
        <v>6.5601199999999998E-2</v>
      </c>
      <c r="AV565" s="2" cm="1">
        <f t="array" ref="AV565">TREND($AR565:$AS565,$AR$3:$AS$3,AV$1)</f>
        <v>0.32800600000000002</v>
      </c>
      <c r="AW565" s="2" cm="1">
        <f t="array" ref="AW565">TREND($AR565:$AS565,$AR$3:$AS$3,AW$1)</f>
        <v>0.32800600000000002</v>
      </c>
      <c r="AX565" s="2" cm="1">
        <f t="array" ref="AX565">TREND($AR565:$AS565,$AR$3:$AS$3,AX$1)</f>
        <v>0.32800600000000002</v>
      </c>
      <c r="AY565" s="2" cm="1">
        <f t="array" ref="AY565">TREND($AR565:$AS565,$AR$3:$AS$3,AY$1)</f>
        <v>0.32800600000000002</v>
      </c>
      <c r="AZ565" s="2" cm="1">
        <f t="array" ref="AZ565">TREND($AR565:$AS565,$AR$3:$AS$3,AZ$1)</f>
        <v>0.32800600000000002</v>
      </c>
      <c r="BA565" s="2" cm="1">
        <f t="array" ref="BA565">TREND($AR565:$AS565,$AR$3:$AS$3,BA$1)</f>
        <v>0.32800600000000002</v>
      </c>
      <c r="BB565" s="2" cm="1">
        <f t="array" ref="BB565">TREND($AR565:$AS565,$AR$3:$AS$3,BB$1)</f>
        <v>0.32800600000000002</v>
      </c>
      <c r="BC565" s="2" cm="1">
        <f t="array" ref="BC565">TREND($AR565:$AS565,$AR$3:$AS$3,BC$1)</f>
        <v>0.32800600000000002</v>
      </c>
      <c r="BD565" s="2" cm="1">
        <f t="array" ref="BD565">TREND($AR565:$AS565,$AR$3:$AS$3,BD$1)</f>
        <v>0.32800600000000002</v>
      </c>
      <c r="BE565" s="2" cm="1">
        <f t="array" ref="BE565">TREND($AR565:$AS565,$AR$3:$AS$3,BE$1)</f>
        <v>0.32800600000000002</v>
      </c>
      <c r="BF565" s="20" cm="1">
        <f t="array" ref="BF565">TREND($AS565:$AT565,$AS$3:$AT$3,BF$1)</f>
        <v>0.2952054000000004</v>
      </c>
      <c r="BG565" s="20" cm="1">
        <f t="array" ref="BG565">TREND($AS565:$AT565,$AS$3:$AT$3,BG$1)</f>
        <v>0.26240480000000055</v>
      </c>
      <c r="BH565" s="20" cm="1">
        <f t="array" ref="BH565">TREND($AS565:$AT565,$AS$3:$AT$3,BH$1)</f>
        <v>0.2296042000000007</v>
      </c>
      <c r="BI565" s="20" cm="1">
        <f t="array" ref="BI565">TREND($AS565:$AT565,$AS$3:$AT$3,BI$1)</f>
        <v>0.19680360000000086</v>
      </c>
      <c r="BJ565" s="20" cm="1">
        <f t="array" ref="BJ565">TREND($AS565:$AT565,$AS$3:$AT$3,BJ$1)</f>
        <v>0.16400300000000101</v>
      </c>
      <c r="BK565" s="20" cm="1">
        <f t="array" ref="BK565">TREND($AS565:$AT565,$AS$3:$AT$3,BK$1)</f>
        <v>0.13120240000000116</v>
      </c>
      <c r="BL565" s="20" cm="1">
        <f t="array" ref="BL565">TREND($AS565:$AT565,$AS$3:$AT$3,BL$1)</f>
        <v>9.8401800000001316E-2</v>
      </c>
      <c r="BM565" s="20" cm="1">
        <f t="array" ref="BM565">TREND($AS565:$AT565,$AS$3:$AT$3,BM$1)</f>
        <v>6.5601200000001469E-2</v>
      </c>
    </row>
    <row r="566" spans="1:65" x14ac:dyDescent="0.35">
      <c r="A566" t="str">
        <f>IF(BYDem!B564="","\I:",BYDem!B564)</f>
        <v>EU_southeast</v>
      </c>
      <c r="B566" t="str">
        <f>BYDem!E564</f>
        <v>CHW</v>
      </c>
      <c r="C566" t="str">
        <f t="shared" si="183"/>
        <v>CHW</v>
      </c>
      <c r="D566" s="4">
        <f>SUMIFS(BYDem!$M$2:$M$2000,BYDem!$B$2:$B$2000,Demands!$A566,BYDem!$E$2:$E$2000,Demands!$B566)</f>
        <v>21.066345740800202</v>
      </c>
      <c r="E566" s="4">
        <f t="shared" si="163"/>
        <v>21.233364155202683</v>
      </c>
      <c r="F566" s="4">
        <f t="shared" si="164"/>
        <v>22.622918618053049</v>
      </c>
      <c r="G566" s="4">
        <f t="shared" si="165"/>
        <v>23.630764715639845</v>
      </c>
      <c r="H566" s="4">
        <f t="shared" si="166"/>
        <v>24.395156586962479</v>
      </c>
      <c r="I566" s="4">
        <f t="shared" si="167"/>
        <v>24.949587696221965</v>
      </c>
      <c r="J566" s="4">
        <f t="shared" si="168"/>
        <v>25.351946790792958</v>
      </c>
      <c r="K566" s="4">
        <f t="shared" si="169"/>
        <v>25.670631135276064</v>
      </c>
      <c r="L566" s="4">
        <f t="shared" si="170"/>
        <v>25.948292675778898</v>
      </c>
      <c r="M566" s="4">
        <f t="shared" si="171"/>
        <v>26.201720309849026</v>
      </c>
      <c r="N566" s="4">
        <f t="shared" si="172"/>
        <v>26.410782439354829</v>
      </c>
      <c r="O566" s="4">
        <f t="shared" si="173"/>
        <v>26.569738798190357</v>
      </c>
      <c r="P566" s="4">
        <f t="shared" si="174"/>
        <v>26.691940406176599</v>
      </c>
      <c r="Q566" s="4">
        <f t="shared" si="175"/>
        <v>26.785876216957586</v>
      </c>
      <c r="R566" s="4">
        <f t="shared" si="176"/>
        <v>26.859634635219582</v>
      </c>
      <c r="S566" s="4">
        <f t="shared" si="177"/>
        <v>26.917475375144843</v>
      </c>
      <c r="T566" s="4">
        <f t="shared" si="178"/>
        <v>26.960447225313729</v>
      </c>
      <c r="U566" s="4">
        <f t="shared" si="179"/>
        <v>26.986862871373571</v>
      </c>
      <c r="W566" s="5" t="str">
        <f>VLOOKUP(C566&amp;A566,Driver_elast!$A$2:$D$1161,4,FALSE)</f>
        <v>GDP</v>
      </c>
      <c r="X566" s="5">
        <v>1</v>
      </c>
      <c r="Y566" s="2">
        <f>SUMIFS('Growth rates'!D$4:D$999,'Growth rates'!$B$4:$B$999,Demands!$A566,'Growth rates'!$C$4:$C$999,$W566)</f>
        <v>1</v>
      </c>
      <c r="Z566" s="2">
        <f>SUMIFS('Growth rates'!E$4:E$999,'Growth rates'!$B$4:$B$999,Demands!$A566,'Growth rates'!$C$4:$C$999,$W566)</f>
        <v>1.0241709300080004</v>
      </c>
      <c r="AA566" s="2">
        <f>SUMIFS('Growth rates'!F$4:F$999,'Growth rates'!$B$4:$B$999,Demands!$A566,'Growth rates'!$C$4:$C$999,$W566)</f>
        <v>1.2285081224721506</v>
      </c>
      <c r="AB566" s="2">
        <f>SUMIFS('Growth rates'!G$4:G$999,'Growth rates'!$B$4:$B$999,Demands!$A566,'Growth rates'!$C$4:$C$999,$W566)</f>
        <v>1.3953641230029377</v>
      </c>
      <c r="AC566" s="2">
        <f>SUMIFS('Growth rates'!H$4:H$999,'Growth rates'!$B$4:$B$999,Demands!$A566,'Growth rates'!$C$4:$C$999,$W566)</f>
        <v>1.5329722388043354</v>
      </c>
      <c r="AD566" s="2">
        <f>SUMIFS('Growth rates'!I$4:I$999,'Growth rates'!$B$4:$B$999,Demands!$A566,'Growth rates'!$C$4:$C$999,$W566)</f>
        <v>1.6391898384052754</v>
      </c>
      <c r="AE566" s="2">
        <f>SUMIFS('Growth rates'!J$4:J$999,'Growth rates'!$B$4:$B$999,Demands!$A566,'Growth rates'!$C$4:$C$999,$W566)</f>
        <v>1.7197829482447435</v>
      </c>
      <c r="AF566" s="2">
        <f>SUMIFS('Growth rates'!K$4:K$999,'Growth rates'!$B$4:$B$999,Demands!$A566,'Growth rates'!$C$4:$C$999,$W566)</f>
        <v>1.7856914235395698</v>
      </c>
      <c r="AG566" s="2">
        <f>SUMIFS('Growth rates'!L$4:L$999,'Growth rates'!$B$4:$B$999,Demands!$A566,'Growth rates'!$C$4:$C$999,$W566)</f>
        <v>1.8445763052881297</v>
      </c>
      <c r="AH566" s="2">
        <f>SUMIFS('Growth rates'!M$4:M$999,'Growth rates'!$B$4:$B$999,Demands!$A566,'Growth rates'!$C$4:$C$999,$W566)</f>
        <v>1.8995000347004847</v>
      </c>
      <c r="AI566" s="2">
        <f>SUMIFS('Growth rates'!N$4:N$999,'Growth rates'!$B$4:$B$999,Demands!$A566,'Growth rates'!$C$4:$C$999,$W566)</f>
        <v>1.9508405911813367</v>
      </c>
      <c r="AJ566" s="2">
        <f>SUMIFS('Growth rates'!O$4:O$999,'Growth rates'!$B$4:$B$999,Demands!$A566,'Growth rates'!$C$4:$C$999,$W566)</f>
        <v>1.9955858110661415</v>
      </c>
      <c r="AK566" s="2">
        <f>SUMIFS('Growth rates'!P$4:P$999,'Growth rates'!$B$4:$B$999,Demands!$A566,'Growth rates'!$C$4:$C$999,$W566)</f>
        <v>2.0355600510065703</v>
      </c>
      <c r="AL566" s="2">
        <f>SUMIFS('Growth rates'!Q$4:Q$999,'Growth rates'!$B$4:$B$999,Demands!$A566,'Growth rates'!$C$4:$C$999,$W566)</f>
        <v>2.0719600961486231</v>
      </c>
      <c r="AM566" s="2">
        <f>SUMIFS('Growth rates'!R$4:R$999,'Growth rates'!$B$4:$B$999,Demands!$A566,'Growth rates'!$C$4:$C$999,$W566)</f>
        <v>2.1067485663941476</v>
      </c>
      <c r="AN566" s="2">
        <f>SUMIFS('Growth rates'!S$4:S$999,'Growth rates'!$B$4:$B$999,Demands!$A566,'Growth rates'!$C$4:$C$999,$W566)</f>
        <v>2.1413269483244695</v>
      </c>
      <c r="AO566" s="2">
        <f>SUMIFS('Growth rates'!T$4:T$999,'Growth rates'!$B$4:$B$999,Demands!$A566,'Growth rates'!$C$4:$C$999,$W566)</f>
        <v>2.1760669366511007</v>
      </c>
      <c r="AP566" s="2">
        <f>SUMIFS('Growth rates'!U$4:U$999,'Growth rates'!$B$4:$B$999,Demands!$A566,'Growth rates'!$C$4:$C$999,$W566)</f>
        <v>2.2085677785755347</v>
      </c>
      <c r="AR566">
        <f>VLOOKUP(C566&amp;A566,Driver_elast!$A$2:$E$1161,5,FALSE)</f>
        <v>0.32800600000000002</v>
      </c>
      <c r="AS566">
        <f t="shared" si="180"/>
        <v>0.32800600000000002</v>
      </c>
      <c r="AT566">
        <f t="shared" si="181"/>
        <v>6.5601199999999998E-2</v>
      </c>
      <c r="AV566" s="2" cm="1">
        <f t="array" ref="AV566">TREND($AR566:$AS566,$AR$3:$AS$3,AV$1)</f>
        <v>0.32800600000000002</v>
      </c>
      <c r="AW566" s="2" cm="1">
        <f t="array" ref="AW566">TREND($AR566:$AS566,$AR$3:$AS$3,AW$1)</f>
        <v>0.32800600000000002</v>
      </c>
      <c r="AX566" s="2" cm="1">
        <f t="array" ref="AX566">TREND($AR566:$AS566,$AR$3:$AS$3,AX$1)</f>
        <v>0.32800600000000002</v>
      </c>
      <c r="AY566" s="2" cm="1">
        <f t="array" ref="AY566">TREND($AR566:$AS566,$AR$3:$AS$3,AY$1)</f>
        <v>0.32800600000000002</v>
      </c>
      <c r="AZ566" s="2" cm="1">
        <f t="array" ref="AZ566">TREND($AR566:$AS566,$AR$3:$AS$3,AZ$1)</f>
        <v>0.32800600000000002</v>
      </c>
      <c r="BA566" s="2" cm="1">
        <f t="array" ref="BA566">TREND($AR566:$AS566,$AR$3:$AS$3,BA$1)</f>
        <v>0.32800600000000002</v>
      </c>
      <c r="BB566" s="2" cm="1">
        <f t="array" ref="BB566">TREND($AR566:$AS566,$AR$3:$AS$3,BB$1)</f>
        <v>0.32800600000000002</v>
      </c>
      <c r="BC566" s="2" cm="1">
        <f t="array" ref="BC566">TREND($AR566:$AS566,$AR$3:$AS$3,BC$1)</f>
        <v>0.32800600000000002</v>
      </c>
      <c r="BD566" s="2" cm="1">
        <f t="array" ref="BD566">TREND($AR566:$AS566,$AR$3:$AS$3,BD$1)</f>
        <v>0.32800600000000002</v>
      </c>
      <c r="BE566" s="2" cm="1">
        <f t="array" ref="BE566">TREND($AR566:$AS566,$AR$3:$AS$3,BE$1)</f>
        <v>0.32800600000000002</v>
      </c>
      <c r="BF566" s="20" cm="1">
        <f t="array" ref="BF566">TREND($AS566:$AT566,$AS$3:$AT$3,BF$1)</f>
        <v>0.2952054000000004</v>
      </c>
      <c r="BG566" s="20" cm="1">
        <f t="array" ref="BG566">TREND($AS566:$AT566,$AS$3:$AT$3,BG$1)</f>
        <v>0.26240480000000055</v>
      </c>
      <c r="BH566" s="20" cm="1">
        <f t="array" ref="BH566">TREND($AS566:$AT566,$AS$3:$AT$3,BH$1)</f>
        <v>0.2296042000000007</v>
      </c>
      <c r="BI566" s="20" cm="1">
        <f t="array" ref="BI566">TREND($AS566:$AT566,$AS$3:$AT$3,BI$1)</f>
        <v>0.19680360000000086</v>
      </c>
      <c r="BJ566" s="20" cm="1">
        <f t="array" ref="BJ566">TREND($AS566:$AT566,$AS$3:$AT$3,BJ$1)</f>
        <v>0.16400300000000101</v>
      </c>
      <c r="BK566" s="20" cm="1">
        <f t="array" ref="BK566">TREND($AS566:$AT566,$AS$3:$AT$3,BK$1)</f>
        <v>0.13120240000000116</v>
      </c>
      <c r="BL566" s="20" cm="1">
        <f t="array" ref="BL566">TREND($AS566:$AT566,$AS$3:$AT$3,BL$1)</f>
        <v>9.8401800000001316E-2</v>
      </c>
      <c r="BM566" s="20" cm="1">
        <f t="array" ref="BM566">TREND($AS566:$AT566,$AS$3:$AT$3,BM$1)</f>
        <v>6.5601200000001469E-2</v>
      </c>
    </row>
    <row r="567" spans="1:65" x14ac:dyDescent="0.35">
      <c r="A567" t="str">
        <f>IF(BYDem!B565="","\I:",BYDem!B565)</f>
        <v>EU_southeast</v>
      </c>
      <c r="B567" t="str">
        <f>BYDem!E565</f>
        <v>CLA</v>
      </c>
      <c r="C567" t="str">
        <f t="shared" si="183"/>
        <v>CLA</v>
      </c>
      <c r="D567" s="4">
        <f>SUMIFS(BYDem!$M$2:$M$2000,BYDem!$B$2:$B$2000,Demands!$A567,BYDem!$E$2:$E$2000,Demands!$B567)</f>
        <v>79.145440566148807</v>
      </c>
      <c r="E567" s="4">
        <f t="shared" si="163"/>
        <v>80.576983220596375</v>
      </c>
      <c r="F567" s="4">
        <f t="shared" si="164"/>
        <v>92.607132375087033</v>
      </c>
      <c r="G567" s="4">
        <f t="shared" si="165"/>
        <v>102.01937827170633</v>
      </c>
      <c r="H567" s="4">
        <f t="shared" si="166"/>
        <v>109.54815121334489</v>
      </c>
      <c r="I567" s="4">
        <f t="shared" si="167"/>
        <v>115.22820275034034</v>
      </c>
      <c r="J567" s="4">
        <f t="shared" si="168"/>
        <v>119.46768167143563</v>
      </c>
      <c r="K567" s="4">
        <f t="shared" si="169"/>
        <v>122.89380580108147</v>
      </c>
      <c r="L567" s="4">
        <f t="shared" si="170"/>
        <v>125.92638686878584</v>
      </c>
      <c r="M567" s="4">
        <f t="shared" si="171"/>
        <v>128.73224150101038</v>
      </c>
      <c r="N567" s="4">
        <f t="shared" si="172"/>
        <v>131.07558598962152</v>
      </c>
      <c r="O567" s="4">
        <f t="shared" si="173"/>
        <v>132.8753753880388</v>
      </c>
      <c r="P567" s="4">
        <f t="shared" si="174"/>
        <v>134.26961489013155</v>
      </c>
      <c r="Q567" s="4">
        <f t="shared" si="175"/>
        <v>135.34764782222132</v>
      </c>
      <c r="R567" s="4">
        <f t="shared" si="176"/>
        <v>136.19792337615158</v>
      </c>
      <c r="S567" s="4">
        <f t="shared" si="177"/>
        <v>136.86704870249739</v>
      </c>
      <c r="T567" s="4">
        <f t="shared" si="178"/>
        <v>137.36553344951301</v>
      </c>
      <c r="U567" s="4">
        <f t="shared" si="179"/>
        <v>137.67258773628234</v>
      </c>
      <c r="W567" s="5" t="str">
        <f>VLOOKUP(C567&amp;A567,Driver_elast!$A$2:$D$1161,4,FALSE)</f>
        <v>GDP</v>
      </c>
      <c r="X567" s="5">
        <v>1</v>
      </c>
      <c r="Y567" s="2">
        <f>SUMIFS('Growth rates'!D$4:D$999,'Growth rates'!$B$4:$B$999,Demands!$A567,'Growth rates'!$C$4:$C$999,$W567)</f>
        <v>1</v>
      </c>
      <c r="Z567" s="2">
        <f>SUMIFS('Growth rates'!E$4:E$999,'Growth rates'!$B$4:$B$999,Demands!$A567,'Growth rates'!$C$4:$C$999,$W567)</f>
        <v>1.0241709300080004</v>
      </c>
      <c r="AA567" s="2">
        <f>SUMIFS('Growth rates'!F$4:F$999,'Growth rates'!$B$4:$B$999,Demands!$A567,'Growth rates'!$C$4:$C$999,$W567)</f>
        <v>1.2285081224721506</v>
      </c>
      <c r="AB567" s="2">
        <f>SUMIFS('Growth rates'!G$4:G$999,'Growth rates'!$B$4:$B$999,Demands!$A567,'Growth rates'!$C$4:$C$999,$W567)</f>
        <v>1.3953641230029377</v>
      </c>
      <c r="AC567" s="2">
        <f>SUMIFS('Growth rates'!H$4:H$999,'Growth rates'!$B$4:$B$999,Demands!$A567,'Growth rates'!$C$4:$C$999,$W567)</f>
        <v>1.5329722388043354</v>
      </c>
      <c r="AD567" s="2">
        <f>SUMIFS('Growth rates'!I$4:I$999,'Growth rates'!$B$4:$B$999,Demands!$A567,'Growth rates'!$C$4:$C$999,$W567)</f>
        <v>1.6391898384052754</v>
      </c>
      <c r="AE567" s="2">
        <f>SUMIFS('Growth rates'!J$4:J$999,'Growth rates'!$B$4:$B$999,Demands!$A567,'Growth rates'!$C$4:$C$999,$W567)</f>
        <v>1.7197829482447435</v>
      </c>
      <c r="AF567" s="2">
        <f>SUMIFS('Growth rates'!K$4:K$999,'Growth rates'!$B$4:$B$999,Demands!$A567,'Growth rates'!$C$4:$C$999,$W567)</f>
        <v>1.7856914235395698</v>
      </c>
      <c r="AG567" s="2">
        <f>SUMIFS('Growth rates'!L$4:L$999,'Growth rates'!$B$4:$B$999,Demands!$A567,'Growth rates'!$C$4:$C$999,$W567)</f>
        <v>1.8445763052881297</v>
      </c>
      <c r="AH567" s="2">
        <f>SUMIFS('Growth rates'!M$4:M$999,'Growth rates'!$B$4:$B$999,Demands!$A567,'Growth rates'!$C$4:$C$999,$W567)</f>
        <v>1.8995000347004847</v>
      </c>
      <c r="AI567" s="2">
        <f>SUMIFS('Growth rates'!N$4:N$999,'Growth rates'!$B$4:$B$999,Demands!$A567,'Growth rates'!$C$4:$C$999,$W567)</f>
        <v>1.9508405911813367</v>
      </c>
      <c r="AJ567" s="2">
        <f>SUMIFS('Growth rates'!O$4:O$999,'Growth rates'!$B$4:$B$999,Demands!$A567,'Growth rates'!$C$4:$C$999,$W567)</f>
        <v>1.9955858110661415</v>
      </c>
      <c r="AK567" s="2">
        <f>SUMIFS('Growth rates'!P$4:P$999,'Growth rates'!$B$4:$B$999,Demands!$A567,'Growth rates'!$C$4:$C$999,$W567)</f>
        <v>2.0355600510065703</v>
      </c>
      <c r="AL567" s="2">
        <f>SUMIFS('Growth rates'!Q$4:Q$999,'Growth rates'!$B$4:$B$999,Demands!$A567,'Growth rates'!$C$4:$C$999,$W567)</f>
        <v>2.0719600961486231</v>
      </c>
      <c r="AM567" s="2">
        <f>SUMIFS('Growth rates'!R$4:R$999,'Growth rates'!$B$4:$B$999,Demands!$A567,'Growth rates'!$C$4:$C$999,$W567)</f>
        <v>2.1067485663941476</v>
      </c>
      <c r="AN567" s="2">
        <f>SUMIFS('Growth rates'!S$4:S$999,'Growth rates'!$B$4:$B$999,Demands!$A567,'Growth rates'!$C$4:$C$999,$W567)</f>
        <v>2.1413269483244695</v>
      </c>
      <c r="AO567" s="2">
        <f>SUMIFS('Growth rates'!T$4:T$999,'Growth rates'!$B$4:$B$999,Demands!$A567,'Growth rates'!$C$4:$C$999,$W567)</f>
        <v>2.1760669366511007</v>
      </c>
      <c r="AP567" s="2">
        <f>SUMIFS('Growth rates'!U$4:U$999,'Growth rates'!$B$4:$B$999,Demands!$A567,'Growth rates'!$C$4:$C$999,$W567)</f>
        <v>2.2085677785755347</v>
      </c>
      <c r="AR567">
        <f>VLOOKUP(C567&amp;A567,Driver_elast!$A$2:$E$1161,5,FALSE)</f>
        <v>0.74831599999999998</v>
      </c>
      <c r="AS567">
        <f t="shared" si="180"/>
        <v>0.74831599999999998</v>
      </c>
      <c r="AT567">
        <f t="shared" si="181"/>
        <v>0.1496632</v>
      </c>
      <c r="AV567" s="2" cm="1">
        <f t="array" ref="AV567">TREND($AR567:$AS567,$AR$3:$AS$3,AV$1)</f>
        <v>0.74831599999999998</v>
      </c>
      <c r="AW567" s="2" cm="1">
        <f t="array" ref="AW567">TREND($AR567:$AS567,$AR$3:$AS$3,AW$1)</f>
        <v>0.74831599999999998</v>
      </c>
      <c r="AX567" s="2" cm="1">
        <f t="array" ref="AX567">TREND($AR567:$AS567,$AR$3:$AS$3,AX$1)</f>
        <v>0.74831599999999998</v>
      </c>
      <c r="AY567" s="2" cm="1">
        <f t="array" ref="AY567">TREND($AR567:$AS567,$AR$3:$AS$3,AY$1)</f>
        <v>0.74831599999999998</v>
      </c>
      <c r="AZ567" s="2" cm="1">
        <f t="array" ref="AZ567">TREND($AR567:$AS567,$AR$3:$AS$3,AZ$1)</f>
        <v>0.74831599999999998</v>
      </c>
      <c r="BA567" s="2" cm="1">
        <f t="array" ref="BA567">TREND($AR567:$AS567,$AR$3:$AS$3,BA$1)</f>
        <v>0.74831599999999998</v>
      </c>
      <c r="BB567" s="2" cm="1">
        <f t="array" ref="BB567">TREND($AR567:$AS567,$AR$3:$AS$3,BB$1)</f>
        <v>0.74831599999999998</v>
      </c>
      <c r="BC567" s="2" cm="1">
        <f t="array" ref="BC567">TREND($AR567:$AS567,$AR$3:$AS$3,BC$1)</f>
        <v>0.74831599999999998</v>
      </c>
      <c r="BD567" s="2" cm="1">
        <f t="array" ref="BD567">TREND($AR567:$AS567,$AR$3:$AS$3,BD$1)</f>
        <v>0.74831599999999998</v>
      </c>
      <c r="BE567" s="2" cm="1">
        <f t="array" ref="BE567">TREND($AR567:$AS567,$AR$3:$AS$3,BE$1)</f>
        <v>0.74831599999999998</v>
      </c>
      <c r="BF567" s="20" cm="1">
        <f t="array" ref="BF567">TREND($AS567:$AT567,$AS$3:$AT$3,BF$1)</f>
        <v>0.67348439999999954</v>
      </c>
      <c r="BG567" s="20" cm="1">
        <f t="array" ref="BG567">TREND($AS567:$AT567,$AS$3:$AT$3,BG$1)</f>
        <v>0.59865279999999998</v>
      </c>
      <c r="BH567" s="20" cm="1">
        <f t="array" ref="BH567">TREND($AS567:$AT567,$AS$3:$AT$3,BH$1)</f>
        <v>0.52382120000000043</v>
      </c>
      <c r="BI567" s="20" cm="1">
        <f t="array" ref="BI567">TREND($AS567:$AT567,$AS$3:$AT$3,BI$1)</f>
        <v>0.44898960000000088</v>
      </c>
      <c r="BJ567" s="20" cm="1">
        <f t="array" ref="BJ567">TREND($AS567:$AT567,$AS$3:$AT$3,BJ$1)</f>
        <v>0.37415800000000132</v>
      </c>
      <c r="BK567" s="20" cm="1">
        <f t="array" ref="BK567">TREND($AS567:$AT567,$AS$3:$AT$3,BK$1)</f>
        <v>0.29932640000000177</v>
      </c>
      <c r="BL567" s="20" cm="1">
        <f t="array" ref="BL567">TREND($AS567:$AT567,$AS$3:$AT$3,BL$1)</f>
        <v>0.22449479999999866</v>
      </c>
      <c r="BM567" s="20" cm="1">
        <f t="array" ref="BM567">TREND($AS567:$AT567,$AS$3:$AT$3,BM$1)</f>
        <v>0.14966319999999911</v>
      </c>
    </row>
    <row r="568" spans="1:65" x14ac:dyDescent="0.35">
      <c r="A568" t="str">
        <f>IF(BYDem!B566="","\I:",BYDem!B566)</f>
        <v>EU_southeast</v>
      </c>
      <c r="B568" t="str">
        <f>BYDem!E566</f>
        <v>COE</v>
      </c>
      <c r="C568" t="str">
        <f t="shared" si="183"/>
        <v>COE</v>
      </c>
      <c r="D568" s="4">
        <f>SUMIFS(BYDem!$M$2:$M$2000,BYDem!$B$2:$B$2000,Demands!$A568,BYDem!$E$2:$E$2000,Demands!$B568)</f>
        <v>33.297326989056003</v>
      </c>
      <c r="E568" s="4">
        <f t="shared" si="163"/>
        <v>34.689730145069355</v>
      </c>
      <c r="F568" s="4">
        <f t="shared" si="164"/>
        <v>46.032092943018178</v>
      </c>
      <c r="G568" s="4">
        <f t="shared" si="165"/>
        <v>55.707488499133589</v>
      </c>
      <c r="H568" s="4">
        <f t="shared" si="166"/>
        <v>63.708004815804742</v>
      </c>
      <c r="I568" s="4">
        <f t="shared" si="167"/>
        <v>69.733588069196841</v>
      </c>
      <c r="J568" s="4">
        <f t="shared" si="168"/>
        <v>74.100788285401507</v>
      </c>
      <c r="K568" s="4">
        <f t="shared" si="169"/>
        <v>77.458918373030343</v>
      </c>
      <c r="L568" s="4">
        <f t="shared" si="170"/>
        <v>80.246299034869821</v>
      </c>
      <c r="M568" s="4">
        <f t="shared" si="171"/>
        <v>82.635696536018827</v>
      </c>
      <c r="N568" s="4">
        <f t="shared" si="172"/>
        <v>84.645860427071298</v>
      </c>
      <c r="O568" s="4">
        <f t="shared" si="173"/>
        <v>86.19903608038463</v>
      </c>
      <c r="P568" s="4">
        <f t="shared" si="174"/>
        <v>87.407713077516149</v>
      </c>
      <c r="Q568" s="4">
        <f t="shared" si="175"/>
        <v>88.345532042929207</v>
      </c>
      <c r="R568" s="4">
        <f t="shared" si="176"/>
        <v>89.087198332379813</v>
      </c>
      <c r="S568" s="4">
        <f t="shared" si="177"/>
        <v>89.672078980821297</v>
      </c>
      <c r="T568" s="4">
        <f t="shared" si="178"/>
        <v>90.108519615838205</v>
      </c>
      <c r="U568" s="4">
        <f t="shared" si="179"/>
        <v>90.377684383038442</v>
      </c>
      <c r="W568" s="5" t="str">
        <f>VLOOKUP(C568&amp;A568,Driver_elast!$A$2:$D$1161,4,FALSE)</f>
        <v>GDP</v>
      </c>
      <c r="X568" s="5">
        <v>1</v>
      </c>
      <c r="Y568" s="2">
        <f>SUMIFS('Growth rates'!D$4:D$999,'Growth rates'!$B$4:$B$999,Demands!$A568,'Growth rates'!$C$4:$C$999,$W568)</f>
        <v>1</v>
      </c>
      <c r="Z568" s="2">
        <f>SUMIFS('Growth rates'!E$4:E$999,'Growth rates'!$B$4:$B$999,Demands!$A568,'Growth rates'!$C$4:$C$999,$W568)</f>
        <v>1.0241709300080004</v>
      </c>
      <c r="AA568" s="2">
        <f>SUMIFS('Growth rates'!F$4:F$999,'Growth rates'!$B$4:$B$999,Demands!$A568,'Growth rates'!$C$4:$C$999,$W568)</f>
        <v>1.2285081224721506</v>
      </c>
      <c r="AB568" s="2">
        <f>SUMIFS('Growth rates'!G$4:G$999,'Growth rates'!$B$4:$B$999,Demands!$A568,'Growth rates'!$C$4:$C$999,$W568)</f>
        <v>1.3953641230029377</v>
      </c>
      <c r="AC568" s="2">
        <f>SUMIFS('Growth rates'!H$4:H$999,'Growth rates'!$B$4:$B$999,Demands!$A568,'Growth rates'!$C$4:$C$999,$W568)</f>
        <v>1.5329722388043354</v>
      </c>
      <c r="AD568" s="2">
        <f>SUMIFS('Growth rates'!I$4:I$999,'Growth rates'!$B$4:$B$999,Demands!$A568,'Growth rates'!$C$4:$C$999,$W568)</f>
        <v>1.6391898384052754</v>
      </c>
      <c r="AE568" s="2">
        <f>SUMIFS('Growth rates'!J$4:J$999,'Growth rates'!$B$4:$B$999,Demands!$A568,'Growth rates'!$C$4:$C$999,$W568)</f>
        <v>1.7197829482447435</v>
      </c>
      <c r="AF568" s="2">
        <f>SUMIFS('Growth rates'!K$4:K$999,'Growth rates'!$B$4:$B$999,Demands!$A568,'Growth rates'!$C$4:$C$999,$W568)</f>
        <v>1.7856914235395698</v>
      </c>
      <c r="AG568" s="2">
        <f>SUMIFS('Growth rates'!L$4:L$999,'Growth rates'!$B$4:$B$999,Demands!$A568,'Growth rates'!$C$4:$C$999,$W568)</f>
        <v>1.8445763052881297</v>
      </c>
      <c r="AH568" s="2">
        <f>SUMIFS('Growth rates'!M$4:M$999,'Growth rates'!$B$4:$B$999,Demands!$A568,'Growth rates'!$C$4:$C$999,$W568)</f>
        <v>1.8995000347004847</v>
      </c>
      <c r="AI568" s="2">
        <f>SUMIFS('Growth rates'!N$4:N$999,'Growth rates'!$B$4:$B$999,Demands!$A568,'Growth rates'!$C$4:$C$999,$W568)</f>
        <v>1.9508405911813367</v>
      </c>
      <c r="AJ568" s="2">
        <f>SUMIFS('Growth rates'!O$4:O$999,'Growth rates'!$B$4:$B$999,Demands!$A568,'Growth rates'!$C$4:$C$999,$W568)</f>
        <v>1.9955858110661415</v>
      </c>
      <c r="AK568" s="2">
        <f>SUMIFS('Growth rates'!P$4:P$999,'Growth rates'!$B$4:$B$999,Demands!$A568,'Growth rates'!$C$4:$C$999,$W568)</f>
        <v>2.0355600510065703</v>
      </c>
      <c r="AL568" s="2">
        <f>SUMIFS('Growth rates'!Q$4:Q$999,'Growth rates'!$B$4:$B$999,Demands!$A568,'Growth rates'!$C$4:$C$999,$W568)</f>
        <v>2.0719600961486231</v>
      </c>
      <c r="AM568" s="2">
        <f>SUMIFS('Growth rates'!R$4:R$999,'Growth rates'!$B$4:$B$999,Demands!$A568,'Growth rates'!$C$4:$C$999,$W568)</f>
        <v>2.1067485663941476</v>
      </c>
      <c r="AN568" s="2">
        <f>SUMIFS('Growth rates'!S$4:S$999,'Growth rates'!$B$4:$B$999,Demands!$A568,'Growth rates'!$C$4:$C$999,$W568)</f>
        <v>2.1413269483244695</v>
      </c>
      <c r="AO568" s="2">
        <f>SUMIFS('Growth rates'!T$4:T$999,'Growth rates'!$B$4:$B$999,Demands!$A568,'Growth rates'!$C$4:$C$999,$W568)</f>
        <v>2.1760669366511007</v>
      </c>
      <c r="AP568" s="2">
        <f>SUMIFS('Growth rates'!U$4:U$999,'Growth rates'!$B$4:$B$999,Demands!$A568,'Growth rates'!$C$4:$C$999,$W568)</f>
        <v>2.2085677785755347</v>
      </c>
      <c r="AR568">
        <f>VLOOKUP(C568&amp;A568,Driver_elast!$A$2:$E$1161,5,FALSE)</f>
        <v>1.748316</v>
      </c>
      <c r="AS568">
        <f t="shared" si="180"/>
        <v>1</v>
      </c>
      <c r="AT568">
        <f t="shared" si="181"/>
        <v>0.2</v>
      </c>
      <c r="AV568" s="2" cm="1">
        <f t="array" ref="AV568">TREND($AR568:$AS568,$AR$3:$AS$3,AV$1)</f>
        <v>1.7483159999999955</v>
      </c>
      <c r="AW568" s="2" cm="1">
        <f t="array" ref="AW568">TREND($AR568:$AS568,$AR$3:$AS$3,AW$1)</f>
        <v>1.7300643902439035</v>
      </c>
      <c r="AX568" s="2" cm="1">
        <f t="array" ref="AX568">TREND($AR568:$AS568,$AR$3:$AS$3,AX$1)</f>
        <v>1.6388063414634146</v>
      </c>
      <c r="AY568" s="2" cm="1">
        <f t="array" ref="AY568">TREND($AR568:$AS568,$AR$3:$AS$3,AY$1)</f>
        <v>1.5475482926829258</v>
      </c>
      <c r="AZ568" s="2" cm="1">
        <f t="array" ref="AZ568">TREND($AR568:$AS568,$AR$3:$AS$3,AZ$1)</f>
        <v>1.456290243902437</v>
      </c>
      <c r="BA568" s="2" cm="1">
        <f t="array" ref="BA568">TREND($AR568:$AS568,$AR$3:$AS$3,BA$1)</f>
        <v>1.3650321951219482</v>
      </c>
      <c r="BB568" s="2" cm="1">
        <f t="array" ref="BB568">TREND($AR568:$AS568,$AR$3:$AS$3,BB$1)</f>
        <v>1.2737741463414594</v>
      </c>
      <c r="BC568" s="2" cm="1">
        <f t="array" ref="BC568">TREND($AR568:$AS568,$AR$3:$AS$3,BC$1)</f>
        <v>1.1825160975609705</v>
      </c>
      <c r="BD568" s="2" cm="1">
        <f t="array" ref="BD568">TREND($AR568:$AS568,$AR$3:$AS$3,BD$1)</f>
        <v>1.0912580487804888</v>
      </c>
      <c r="BE568" s="2" cm="1">
        <f t="array" ref="BE568">TREND($AR568:$AS568,$AR$3:$AS$3,BE$1)</f>
        <v>1</v>
      </c>
      <c r="BF568" s="20" cm="1">
        <f t="array" ref="BF568">TREND($AS568:$AT568,$AS$3:$AT$3,BF$1)</f>
        <v>0.90000000000000568</v>
      </c>
      <c r="BG568" s="20" cm="1">
        <f t="array" ref="BG568">TREND($AS568:$AT568,$AS$3:$AT$3,BG$1)</f>
        <v>0.80000000000000426</v>
      </c>
      <c r="BH568" s="20" cm="1">
        <f t="array" ref="BH568">TREND($AS568:$AT568,$AS$3:$AT$3,BH$1)</f>
        <v>0.70000000000000284</v>
      </c>
      <c r="BI568" s="20" cm="1">
        <f t="array" ref="BI568">TREND($AS568:$AT568,$AS$3:$AT$3,BI$1)</f>
        <v>0.60000000000000142</v>
      </c>
      <c r="BJ568" s="20" cm="1">
        <f t="array" ref="BJ568">TREND($AS568:$AT568,$AS$3:$AT$3,BJ$1)</f>
        <v>0.5</v>
      </c>
      <c r="BK568" s="20" cm="1">
        <f t="array" ref="BK568">TREND($AS568:$AT568,$AS$3:$AT$3,BK$1)</f>
        <v>0.40000000000000568</v>
      </c>
      <c r="BL568" s="20" cm="1">
        <f t="array" ref="BL568">TREND($AS568:$AT568,$AS$3:$AT$3,BL$1)</f>
        <v>0.30000000000000426</v>
      </c>
      <c r="BM568" s="20" cm="1">
        <f t="array" ref="BM568">TREND($AS568:$AT568,$AS$3:$AT$3,BM$1)</f>
        <v>0.20000000000000284</v>
      </c>
    </row>
    <row r="569" spans="1:65" x14ac:dyDescent="0.35">
      <c r="A569" t="str">
        <f>IF(BYDem!B567="","\I:",BYDem!B567)</f>
        <v>EU_southeast</v>
      </c>
      <c r="B569" t="str">
        <f>BYDem!E567</f>
        <v>COT</v>
      </c>
      <c r="C569" t="str">
        <f t="shared" si="183"/>
        <v>COT</v>
      </c>
      <c r="D569" s="4">
        <f>SUMIFS(BYDem!$M$2:$M$2000,BYDem!$B$2:$B$2000,Demands!$A569,BYDem!$E$2:$E$2000,Demands!$B569)</f>
        <v>0</v>
      </c>
      <c r="E569" s="4">
        <f t="shared" si="163"/>
        <v>0</v>
      </c>
      <c r="F569" s="4">
        <f t="shared" si="164"/>
        <v>0</v>
      </c>
      <c r="G569" s="4">
        <f t="shared" si="165"/>
        <v>0</v>
      </c>
      <c r="H569" s="4">
        <f t="shared" si="166"/>
        <v>0</v>
      </c>
      <c r="I569" s="4">
        <f t="shared" si="167"/>
        <v>0</v>
      </c>
      <c r="J569" s="4">
        <f t="shared" si="168"/>
        <v>0</v>
      </c>
      <c r="K569" s="4">
        <f t="shared" si="169"/>
        <v>0</v>
      </c>
      <c r="L569" s="4">
        <f t="shared" si="170"/>
        <v>0</v>
      </c>
      <c r="M569" s="4">
        <f t="shared" si="171"/>
        <v>0</v>
      </c>
      <c r="N569" s="4">
        <f t="shared" si="172"/>
        <v>0</v>
      </c>
      <c r="O569" s="4">
        <f t="shared" si="173"/>
        <v>0</v>
      </c>
      <c r="P569" s="4">
        <f t="shared" si="174"/>
        <v>0</v>
      </c>
      <c r="Q569" s="4">
        <f t="shared" si="175"/>
        <v>0</v>
      </c>
      <c r="R569" s="4">
        <f t="shared" si="176"/>
        <v>0</v>
      </c>
      <c r="S569" s="4">
        <f t="shared" si="177"/>
        <v>0</v>
      </c>
      <c r="T569" s="4">
        <f t="shared" si="178"/>
        <v>0</v>
      </c>
      <c r="U569" s="4">
        <f t="shared" si="179"/>
        <v>0</v>
      </c>
      <c r="W569" s="5" t="str">
        <f>VLOOKUP(C569&amp;A569,Driver_elast!$A$2:$D$1161,4,FALSE)</f>
        <v>GDP</v>
      </c>
      <c r="X569" s="5">
        <v>1</v>
      </c>
      <c r="Y569" s="2">
        <f>SUMIFS('Growth rates'!D$4:D$999,'Growth rates'!$B$4:$B$999,Demands!$A569,'Growth rates'!$C$4:$C$999,$W569)</f>
        <v>1</v>
      </c>
      <c r="Z569" s="2">
        <f>SUMIFS('Growth rates'!E$4:E$999,'Growth rates'!$B$4:$B$999,Demands!$A569,'Growth rates'!$C$4:$C$999,$W569)</f>
        <v>1.0241709300080004</v>
      </c>
      <c r="AA569" s="2">
        <f>SUMIFS('Growth rates'!F$4:F$999,'Growth rates'!$B$4:$B$999,Demands!$A569,'Growth rates'!$C$4:$C$999,$W569)</f>
        <v>1.2285081224721506</v>
      </c>
      <c r="AB569" s="2">
        <f>SUMIFS('Growth rates'!G$4:G$999,'Growth rates'!$B$4:$B$999,Demands!$A569,'Growth rates'!$C$4:$C$999,$W569)</f>
        <v>1.3953641230029377</v>
      </c>
      <c r="AC569" s="2">
        <f>SUMIFS('Growth rates'!H$4:H$999,'Growth rates'!$B$4:$B$999,Demands!$A569,'Growth rates'!$C$4:$C$999,$W569)</f>
        <v>1.5329722388043354</v>
      </c>
      <c r="AD569" s="2">
        <f>SUMIFS('Growth rates'!I$4:I$999,'Growth rates'!$B$4:$B$999,Demands!$A569,'Growth rates'!$C$4:$C$999,$W569)</f>
        <v>1.6391898384052754</v>
      </c>
      <c r="AE569" s="2">
        <f>SUMIFS('Growth rates'!J$4:J$999,'Growth rates'!$B$4:$B$999,Demands!$A569,'Growth rates'!$C$4:$C$999,$W569)</f>
        <v>1.7197829482447435</v>
      </c>
      <c r="AF569" s="2">
        <f>SUMIFS('Growth rates'!K$4:K$999,'Growth rates'!$B$4:$B$999,Demands!$A569,'Growth rates'!$C$4:$C$999,$W569)</f>
        <v>1.7856914235395698</v>
      </c>
      <c r="AG569" s="2">
        <f>SUMIFS('Growth rates'!L$4:L$999,'Growth rates'!$B$4:$B$999,Demands!$A569,'Growth rates'!$C$4:$C$999,$W569)</f>
        <v>1.8445763052881297</v>
      </c>
      <c r="AH569" s="2">
        <f>SUMIFS('Growth rates'!M$4:M$999,'Growth rates'!$B$4:$B$999,Demands!$A569,'Growth rates'!$C$4:$C$999,$W569)</f>
        <v>1.8995000347004847</v>
      </c>
      <c r="AI569" s="2">
        <f>SUMIFS('Growth rates'!N$4:N$999,'Growth rates'!$B$4:$B$999,Demands!$A569,'Growth rates'!$C$4:$C$999,$W569)</f>
        <v>1.9508405911813367</v>
      </c>
      <c r="AJ569" s="2">
        <f>SUMIFS('Growth rates'!O$4:O$999,'Growth rates'!$B$4:$B$999,Demands!$A569,'Growth rates'!$C$4:$C$999,$W569)</f>
        <v>1.9955858110661415</v>
      </c>
      <c r="AK569" s="2">
        <f>SUMIFS('Growth rates'!P$4:P$999,'Growth rates'!$B$4:$B$999,Demands!$A569,'Growth rates'!$C$4:$C$999,$W569)</f>
        <v>2.0355600510065703</v>
      </c>
      <c r="AL569" s="2">
        <f>SUMIFS('Growth rates'!Q$4:Q$999,'Growth rates'!$B$4:$B$999,Demands!$A569,'Growth rates'!$C$4:$C$999,$W569)</f>
        <v>2.0719600961486231</v>
      </c>
      <c r="AM569" s="2">
        <f>SUMIFS('Growth rates'!R$4:R$999,'Growth rates'!$B$4:$B$999,Demands!$A569,'Growth rates'!$C$4:$C$999,$W569)</f>
        <v>2.1067485663941476</v>
      </c>
      <c r="AN569" s="2">
        <f>SUMIFS('Growth rates'!S$4:S$999,'Growth rates'!$B$4:$B$999,Demands!$A569,'Growth rates'!$C$4:$C$999,$W569)</f>
        <v>2.1413269483244695</v>
      </c>
      <c r="AO569" s="2">
        <f>SUMIFS('Growth rates'!T$4:T$999,'Growth rates'!$B$4:$B$999,Demands!$A569,'Growth rates'!$C$4:$C$999,$W569)</f>
        <v>2.1760669366511007</v>
      </c>
      <c r="AP569" s="2">
        <f>SUMIFS('Growth rates'!U$4:U$999,'Growth rates'!$B$4:$B$999,Demands!$A569,'Growth rates'!$C$4:$C$999,$W569)</f>
        <v>2.2085677785755347</v>
      </c>
      <c r="AR569">
        <f>VLOOKUP(C569&amp;A569,Driver_elast!$A$2:$E$1161,5,FALSE)</f>
        <v>0.32800600000000002</v>
      </c>
      <c r="AS569">
        <f t="shared" si="180"/>
        <v>0.32800600000000002</v>
      </c>
      <c r="AT569">
        <f t="shared" si="181"/>
        <v>6.5601199999999998E-2</v>
      </c>
      <c r="AV569" s="2" cm="1">
        <f t="array" ref="AV569">TREND($AR569:$AS569,$AR$3:$AS$3,AV$1)</f>
        <v>0.32800600000000002</v>
      </c>
      <c r="AW569" s="2" cm="1">
        <f t="array" ref="AW569">TREND($AR569:$AS569,$AR$3:$AS$3,AW$1)</f>
        <v>0.32800600000000002</v>
      </c>
      <c r="AX569" s="2" cm="1">
        <f t="array" ref="AX569">TREND($AR569:$AS569,$AR$3:$AS$3,AX$1)</f>
        <v>0.32800600000000002</v>
      </c>
      <c r="AY569" s="2" cm="1">
        <f t="array" ref="AY569">TREND($AR569:$AS569,$AR$3:$AS$3,AY$1)</f>
        <v>0.32800600000000002</v>
      </c>
      <c r="AZ569" s="2" cm="1">
        <f t="array" ref="AZ569">TREND($AR569:$AS569,$AR$3:$AS$3,AZ$1)</f>
        <v>0.32800600000000002</v>
      </c>
      <c r="BA569" s="2" cm="1">
        <f t="array" ref="BA569">TREND($AR569:$AS569,$AR$3:$AS$3,BA$1)</f>
        <v>0.32800600000000002</v>
      </c>
      <c r="BB569" s="2" cm="1">
        <f t="array" ref="BB569">TREND($AR569:$AS569,$AR$3:$AS$3,BB$1)</f>
        <v>0.32800600000000002</v>
      </c>
      <c r="BC569" s="2" cm="1">
        <f t="array" ref="BC569">TREND($AR569:$AS569,$AR$3:$AS$3,BC$1)</f>
        <v>0.32800600000000002</v>
      </c>
      <c r="BD569" s="2" cm="1">
        <f t="array" ref="BD569">TREND($AR569:$AS569,$AR$3:$AS$3,BD$1)</f>
        <v>0.32800600000000002</v>
      </c>
      <c r="BE569" s="2" cm="1">
        <f t="array" ref="BE569">TREND($AR569:$AS569,$AR$3:$AS$3,BE$1)</f>
        <v>0.32800600000000002</v>
      </c>
      <c r="BF569" s="20" cm="1">
        <f t="array" ref="BF569">TREND($AS569:$AT569,$AS$3:$AT$3,BF$1)</f>
        <v>0.2952054000000004</v>
      </c>
      <c r="BG569" s="20" cm="1">
        <f t="array" ref="BG569">TREND($AS569:$AT569,$AS$3:$AT$3,BG$1)</f>
        <v>0.26240480000000055</v>
      </c>
      <c r="BH569" s="20" cm="1">
        <f t="array" ref="BH569">TREND($AS569:$AT569,$AS$3:$AT$3,BH$1)</f>
        <v>0.2296042000000007</v>
      </c>
      <c r="BI569" s="20" cm="1">
        <f t="array" ref="BI569">TREND($AS569:$AT569,$AS$3:$AT$3,BI$1)</f>
        <v>0.19680360000000086</v>
      </c>
      <c r="BJ569" s="20" cm="1">
        <f t="array" ref="BJ569">TREND($AS569:$AT569,$AS$3:$AT$3,BJ$1)</f>
        <v>0.16400300000000101</v>
      </c>
      <c r="BK569" s="20" cm="1">
        <f t="array" ref="BK569">TREND($AS569:$AT569,$AS$3:$AT$3,BK$1)</f>
        <v>0.13120240000000116</v>
      </c>
      <c r="BL569" s="20" cm="1">
        <f t="array" ref="BL569">TREND($AS569:$AT569,$AS$3:$AT$3,BL$1)</f>
        <v>9.8401800000001316E-2</v>
      </c>
      <c r="BM569" s="20" cm="1">
        <f t="array" ref="BM569">TREND($AS569:$AT569,$AS$3:$AT$3,BM$1)</f>
        <v>6.5601200000001469E-2</v>
      </c>
    </row>
    <row r="570" spans="1:65" x14ac:dyDescent="0.35">
      <c r="A570" t="str">
        <f>IF(BYDem!B568="","\I:",BYDem!B568)</f>
        <v>EU_southeast</v>
      </c>
      <c r="B570" t="str">
        <f>BYDem!E568</f>
        <v>CRF</v>
      </c>
      <c r="C570" t="str">
        <f t="shared" si="183"/>
        <v>CRF</v>
      </c>
      <c r="D570" s="4">
        <f>SUMIFS(BYDem!$M$2:$M$2000,BYDem!$B$2:$B$2000,Demands!$A570,BYDem!$E$2:$E$2000,Demands!$B570)</f>
        <v>32.016660566399999</v>
      </c>
      <c r="E570" s="4">
        <f t="shared" si="163"/>
        <v>32.595761711404862</v>
      </c>
      <c r="F570" s="4">
        <f t="shared" si="164"/>
        <v>37.462311183961972</v>
      </c>
      <c r="G570" s="4">
        <f t="shared" si="165"/>
        <v>41.269841723736874</v>
      </c>
      <c r="H570" s="4">
        <f t="shared" si="166"/>
        <v>44.315452008166027</v>
      </c>
      <c r="I570" s="4">
        <f t="shared" si="167"/>
        <v>46.613200062365671</v>
      </c>
      <c r="J570" s="4">
        <f t="shared" si="168"/>
        <v>48.328194086331848</v>
      </c>
      <c r="K570" s="4">
        <f t="shared" si="169"/>
        <v>49.714162153886456</v>
      </c>
      <c r="L570" s="4">
        <f t="shared" si="170"/>
        <v>50.940930467894795</v>
      </c>
      <c r="M570" s="4">
        <f t="shared" si="171"/>
        <v>52.075981264453461</v>
      </c>
      <c r="N570" s="4">
        <f t="shared" si="172"/>
        <v>53.023933092699352</v>
      </c>
      <c r="O570" s="4">
        <f t="shared" si="173"/>
        <v>53.75200088596624</v>
      </c>
      <c r="P570" s="4">
        <f t="shared" si="174"/>
        <v>54.316011807725673</v>
      </c>
      <c r="Q570" s="4">
        <f t="shared" si="175"/>
        <v>54.752107863534121</v>
      </c>
      <c r="R570" s="4">
        <f t="shared" si="176"/>
        <v>55.096069355230412</v>
      </c>
      <c r="S570" s="4">
        <f t="shared" si="177"/>
        <v>55.366750247228097</v>
      </c>
      <c r="T570" s="4">
        <f t="shared" si="178"/>
        <v>55.568402001625593</v>
      </c>
      <c r="U570" s="4">
        <f t="shared" si="179"/>
        <v>55.692614499586675</v>
      </c>
      <c r="W570" s="5" t="str">
        <f>VLOOKUP(C570&amp;A570,Driver_elast!$A$2:$D$1161,4,FALSE)</f>
        <v>GDP</v>
      </c>
      <c r="X570" s="5">
        <v>1</v>
      </c>
      <c r="Y570" s="2">
        <f>SUMIFS('Growth rates'!D$4:D$999,'Growth rates'!$B$4:$B$999,Demands!$A570,'Growth rates'!$C$4:$C$999,$W570)</f>
        <v>1</v>
      </c>
      <c r="Z570" s="2">
        <f>SUMIFS('Growth rates'!E$4:E$999,'Growth rates'!$B$4:$B$999,Demands!$A570,'Growth rates'!$C$4:$C$999,$W570)</f>
        <v>1.0241709300080004</v>
      </c>
      <c r="AA570" s="2">
        <f>SUMIFS('Growth rates'!F$4:F$999,'Growth rates'!$B$4:$B$999,Demands!$A570,'Growth rates'!$C$4:$C$999,$W570)</f>
        <v>1.2285081224721506</v>
      </c>
      <c r="AB570" s="2">
        <f>SUMIFS('Growth rates'!G$4:G$999,'Growth rates'!$B$4:$B$999,Demands!$A570,'Growth rates'!$C$4:$C$999,$W570)</f>
        <v>1.3953641230029377</v>
      </c>
      <c r="AC570" s="2">
        <f>SUMIFS('Growth rates'!H$4:H$999,'Growth rates'!$B$4:$B$999,Demands!$A570,'Growth rates'!$C$4:$C$999,$W570)</f>
        <v>1.5329722388043354</v>
      </c>
      <c r="AD570" s="2">
        <f>SUMIFS('Growth rates'!I$4:I$999,'Growth rates'!$B$4:$B$999,Demands!$A570,'Growth rates'!$C$4:$C$999,$W570)</f>
        <v>1.6391898384052754</v>
      </c>
      <c r="AE570" s="2">
        <f>SUMIFS('Growth rates'!J$4:J$999,'Growth rates'!$B$4:$B$999,Demands!$A570,'Growth rates'!$C$4:$C$999,$W570)</f>
        <v>1.7197829482447435</v>
      </c>
      <c r="AF570" s="2">
        <f>SUMIFS('Growth rates'!K$4:K$999,'Growth rates'!$B$4:$B$999,Demands!$A570,'Growth rates'!$C$4:$C$999,$W570)</f>
        <v>1.7856914235395698</v>
      </c>
      <c r="AG570" s="2">
        <f>SUMIFS('Growth rates'!L$4:L$999,'Growth rates'!$B$4:$B$999,Demands!$A570,'Growth rates'!$C$4:$C$999,$W570)</f>
        <v>1.8445763052881297</v>
      </c>
      <c r="AH570" s="2">
        <f>SUMIFS('Growth rates'!M$4:M$999,'Growth rates'!$B$4:$B$999,Demands!$A570,'Growth rates'!$C$4:$C$999,$W570)</f>
        <v>1.8995000347004847</v>
      </c>
      <c r="AI570" s="2">
        <f>SUMIFS('Growth rates'!N$4:N$999,'Growth rates'!$B$4:$B$999,Demands!$A570,'Growth rates'!$C$4:$C$999,$W570)</f>
        <v>1.9508405911813367</v>
      </c>
      <c r="AJ570" s="2">
        <f>SUMIFS('Growth rates'!O$4:O$999,'Growth rates'!$B$4:$B$999,Demands!$A570,'Growth rates'!$C$4:$C$999,$W570)</f>
        <v>1.9955858110661415</v>
      </c>
      <c r="AK570" s="2">
        <f>SUMIFS('Growth rates'!P$4:P$999,'Growth rates'!$B$4:$B$999,Demands!$A570,'Growth rates'!$C$4:$C$999,$W570)</f>
        <v>2.0355600510065703</v>
      </c>
      <c r="AL570" s="2">
        <f>SUMIFS('Growth rates'!Q$4:Q$999,'Growth rates'!$B$4:$B$999,Demands!$A570,'Growth rates'!$C$4:$C$999,$W570)</f>
        <v>2.0719600961486231</v>
      </c>
      <c r="AM570" s="2">
        <f>SUMIFS('Growth rates'!R$4:R$999,'Growth rates'!$B$4:$B$999,Demands!$A570,'Growth rates'!$C$4:$C$999,$W570)</f>
        <v>2.1067485663941476</v>
      </c>
      <c r="AN570" s="2">
        <f>SUMIFS('Growth rates'!S$4:S$999,'Growth rates'!$B$4:$B$999,Demands!$A570,'Growth rates'!$C$4:$C$999,$W570)</f>
        <v>2.1413269483244695</v>
      </c>
      <c r="AO570" s="2">
        <f>SUMIFS('Growth rates'!T$4:T$999,'Growth rates'!$B$4:$B$999,Demands!$A570,'Growth rates'!$C$4:$C$999,$W570)</f>
        <v>2.1760669366511007</v>
      </c>
      <c r="AP570" s="2">
        <f>SUMIFS('Growth rates'!U$4:U$999,'Growth rates'!$B$4:$B$999,Demands!$A570,'Growth rates'!$C$4:$C$999,$W570)</f>
        <v>2.2085677785755347</v>
      </c>
      <c r="AR570">
        <f>VLOOKUP(C570&amp;A570,Driver_elast!$A$2:$E$1161,5,FALSE)</f>
        <v>0.74831599999999998</v>
      </c>
      <c r="AS570">
        <f t="shared" si="180"/>
        <v>0.74831599999999998</v>
      </c>
      <c r="AT570">
        <f t="shared" si="181"/>
        <v>0.1496632</v>
      </c>
      <c r="AV570" s="2" cm="1">
        <f t="array" ref="AV570">TREND($AR570:$AS570,$AR$3:$AS$3,AV$1)</f>
        <v>0.74831599999999998</v>
      </c>
      <c r="AW570" s="2" cm="1">
        <f t="array" ref="AW570">TREND($AR570:$AS570,$AR$3:$AS$3,AW$1)</f>
        <v>0.74831599999999998</v>
      </c>
      <c r="AX570" s="2" cm="1">
        <f t="array" ref="AX570">TREND($AR570:$AS570,$AR$3:$AS$3,AX$1)</f>
        <v>0.74831599999999998</v>
      </c>
      <c r="AY570" s="2" cm="1">
        <f t="array" ref="AY570">TREND($AR570:$AS570,$AR$3:$AS$3,AY$1)</f>
        <v>0.74831599999999998</v>
      </c>
      <c r="AZ570" s="2" cm="1">
        <f t="array" ref="AZ570">TREND($AR570:$AS570,$AR$3:$AS$3,AZ$1)</f>
        <v>0.74831599999999998</v>
      </c>
      <c r="BA570" s="2" cm="1">
        <f t="array" ref="BA570">TREND($AR570:$AS570,$AR$3:$AS$3,BA$1)</f>
        <v>0.74831599999999998</v>
      </c>
      <c r="BB570" s="2" cm="1">
        <f t="array" ref="BB570">TREND($AR570:$AS570,$AR$3:$AS$3,BB$1)</f>
        <v>0.74831599999999998</v>
      </c>
      <c r="BC570" s="2" cm="1">
        <f t="array" ref="BC570">TREND($AR570:$AS570,$AR$3:$AS$3,BC$1)</f>
        <v>0.74831599999999998</v>
      </c>
      <c r="BD570" s="2" cm="1">
        <f t="array" ref="BD570">TREND($AR570:$AS570,$AR$3:$AS$3,BD$1)</f>
        <v>0.74831599999999998</v>
      </c>
      <c r="BE570" s="2" cm="1">
        <f t="array" ref="BE570">TREND($AR570:$AS570,$AR$3:$AS$3,BE$1)</f>
        <v>0.74831599999999998</v>
      </c>
      <c r="BF570" s="20" cm="1">
        <f t="array" ref="BF570">TREND($AS570:$AT570,$AS$3:$AT$3,BF$1)</f>
        <v>0.67348439999999954</v>
      </c>
      <c r="BG570" s="20" cm="1">
        <f t="array" ref="BG570">TREND($AS570:$AT570,$AS$3:$AT$3,BG$1)</f>
        <v>0.59865279999999998</v>
      </c>
      <c r="BH570" s="20" cm="1">
        <f t="array" ref="BH570">TREND($AS570:$AT570,$AS$3:$AT$3,BH$1)</f>
        <v>0.52382120000000043</v>
      </c>
      <c r="BI570" s="20" cm="1">
        <f t="array" ref="BI570">TREND($AS570:$AT570,$AS$3:$AT$3,BI$1)</f>
        <v>0.44898960000000088</v>
      </c>
      <c r="BJ570" s="20" cm="1">
        <f t="array" ref="BJ570">TREND($AS570:$AT570,$AS$3:$AT$3,BJ$1)</f>
        <v>0.37415800000000132</v>
      </c>
      <c r="BK570" s="20" cm="1">
        <f t="array" ref="BK570">TREND($AS570:$AT570,$AS$3:$AT$3,BK$1)</f>
        <v>0.29932640000000177</v>
      </c>
      <c r="BL570" s="20" cm="1">
        <f t="array" ref="BL570">TREND($AS570:$AT570,$AS$3:$AT$3,BL$1)</f>
        <v>0.22449479999999866</v>
      </c>
      <c r="BM570" s="20" cm="1">
        <f t="array" ref="BM570">TREND($AS570:$AT570,$AS$3:$AT$3,BM$1)</f>
        <v>0.14966319999999911</v>
      </c>
    </row>
    <row r="571" spans="1:65" x14ac:dyDescent="0.35">
      <c r="A571" t="str">
        <f>IF(BYDem!B569="","\I:",BYDem!B569)</f>
        <v>EU_southeast</v>
      </c>
      <c r="B571" t="str">
        <f>BYDem!E569</f>
        <v>CSC</v>
      </c>
      <c r="C571" t="str">
        <f t="shared" si="183"/>
        <v>CSC</v>
      </c>
      <c r="D571" s="4">
        <f>SUMIFS(BYDem!$M$2:$M$2000,BYDem!$B$2:$B$2000,Demands!$A571,BYDem!$E$2:$E$2000,Demands!$B571)</f>
        <v>4.81041106630967</v>
      </c>
      <c r="E571" s="4">
        <f t="shared" si="163"/>
        <v>5.0115693020038634</v>
      </c>
      <c r="F571" s="4">
        <f t="shared" si="164"/>
        <v>6.6501821413853879</v>
      </c>
      <c r="G571" s="4">
        <f t="shared" si="165"/>
        <v>8.0479709149214251</v>
      </c>
      <c r="H571" s="4">
        <f t="shared" si="166"/>
        <v>9.2037925890923074</v>
      </c>
      <c r="I571" s="4">
        <f t="shared" si="167"/>
        <v>10.074298872452962</v>
      </c>
      <c r="J571" s="4">
        <f t="shared" si="168"/>
        <v>10.705221236152779</v>
      </c>
      <c r="K571" s="4">
        <f t="shared" si="169"/>
        <v>11.190364867680517</v>
      </c>
      <c r="L571" s="4">
        <f t="shared" si="170"/>
        <v>11.59305325122966</v>
      </c>
      <c r="M571" s="4">
        <f t="shared" si="171"/>
        <v>11.93824565016059</v>
      </c>
      <c r="N571" s="4">
        <f t="shared" si="172"/>
        <v>12.228650781773501</v>
      </c>
      <c r="O571" s="4">
        <f t="shared" si="173"/>
        <v>12.453035560560005</v>
      </c>
      <c r="P571" s="4">
        <f t="shared" si="174"/>
        <v>12.627651174735474</v>
      </c>
      <c r="Q571" s="4">
        <f t="shared" si="175"/>
        <v>12.763136366411695</v>
      </c>
      <c r="R571" s="4">
        <f t="shared" si="176"/>
        <v>12.87028369771113</v>
      </c>
      <c r="S571" s="4">
        <f t="shared" si="177"/>
        <v>12.954780460609184</v>
      </c>
      <c r="T571" s="4">
        <f t="shared" si="178"/>
        <v>13.017832334447663</v>
      </c>
      <c r="U571" s="4">
        <f t="shared" si="179"/>
        <v>13.056718133756005</v>
      </c>
      <c r="W571" s="5" t="str">
        <f>VLOOKUP(C571&amp;A571,Driver_elast!$A$2:$D$1161,4,FALSE)</f>
        <v>GDP</v>
      </c>
      <c r="X571" s="5">
        <v>1</v>
      </c>
      <c r="Y571" s="2">
        <f>SUMIFS('Growth rates'!D$4:D$999,'Growth rates'!$B$4:$B$999,Demands!$A571,'Growth rates'!$C$4:$C$999,$W571)</f>
        <v>1</v>
      </c>
      <c r="Z571" s="2">
        <f>SUMIFS('Growth rates'!E$4:E$999,'Growth rates'!$B$4:$B$999,Demands!$A571,'Growth rates'!$C$4:$C$999,$W571)</f>
        <v>1.0241709300080004</v>
      </c>
      <c r="AA571" s="2">
        <f>SUMIFS('Growth rates'!F$4:F$999,'Growth rates'!$B$4:$B$999,Demands!$A571,'Growth rates'!$C$4:$C$999,$W571)</f>
        <v>1.2285081224721506</v>
      </c>
      <c r="AB571" s="2">
        <f>SUMIFS('Growth rates'!G$4:G$999,'Growth rates'!$B$4:$B$999,Demands!$A571,'Growth rates'!$C$4:$C$999,$W571)</f>
        <v>1.3953641230029377</v>
      </c>
      <c r="AC571" s="2">
        <f>SUMIFS('Growth rates'!H$4:H$999,'Growth rates'!$B$4:$B$999,Demands!$A571,'Growth rates'!$C$4:$C$999,$W571)</f>
        <v>1.5329722388043354</v>
      </c>
      <c r="AD571" s="2">
        <f>SUMIFS('Growth rates'!I$4:I$999,'Growth rates'!$B$4:$B$999,Demands!$A571,'Growth rates'!$C$4:$C$999,$W571)</f>
        <v>1.6391898384052754</v>
      </c>
      <c r="AE571" s="2">
        <f>SUMIFS('Growth rates'!J$4:J$999,'Growth rates'!$B$4:$B$999,Demands!$A571,'Growth rates'!$C$4:$C$999,$W571)</f>
        <v>1.7197829482447435</v>
      </c>
      <c r="AF571" s="2">
        <f>SUMIFS('Growth rates'!K$4:K$999,'Growth rates'!$B$4:$B$999,Demands!$A571,'Growth rates'!$C$4:$C$999,$W571)</f>
        <v>1.7856914235395698</v>
      </c>
      <c r="AG571" s="2">
        <f>SUMIFS('Growth rates'!L$4:L$999,'Growth rates'!$B$4:$B$999,Demands!$A571,'Growth rates'!$C$4:$C$999,$W571)</f>
        <v>1.8445763052881297</v>
      </c>
      <c r="AH571" s="2">
        <f>SUMIFS('Growth rates'!M$4:M$999,'Growth rates'!$B$4:$B$999,Demands!$A571,'Growth rates'!$C$4:$C$999,$W571)</f>
        <v>1.8995000347004847</v>
      </c>
      <c r="AI571" s="2">
        <f>SUMIFS('Growth rates'!N$4:N$999,'Growth rates'!$B$4:$B$999,Demands!$A571,'Growth rates'!$C$4:$C$999,$W571)</f>
        <v>1.9508405911813367</v>
      </c>
      <c r="AJ571" s="2">
        <f>SUMIFS('Growth rates'!O$4:O$999,'Growth rates'!$B$4:$B$999,Demands!$A571,'Growth rates'!$C$4:$C$999,$W571)</f>
        <v>1.9955858110661415</v>
      </c>
      <c r="AK571" s="2">
        <f>SUMIFS('Growth rates'!P$4:P$999,'Growth rates'!$B$4:$B$999,Demands!$A571,'Growth rates'!$C$4:$C$999,$W571)</f>
        <v>2.0355600510065703</v>
      </c>
      <c r="AL571" s="2">
        <f>SUMIFS('Growth rates'!Q$4:Q$999,'Growth rates'!$B$4:$B$999,Demands!$A571,'Growth rates'!$C$4:$C$999,$W571)</f>
        <v>2.0719600961486231</v>
      </c>
      <c r="AM571" s="2">
        <f>SUMIFS('Growth rates'!R$4:R$999,'Growth rates'!$B$4:$B$999,Demands!$A571,'Growth rates'!$C$4:$C$999,$W571)</f>
        <v>2.1067485663941476</v>
      </c>
      <c r="AN571" s="2">
        <f>SUMIFS('Growth rates'!S$4:S$999,'Growth rates'!$B$4:$B$999,Demands!$A571,'Growth rates'!$C$4:$C$999,$W571)</f>
        <v>2.1413269483244695</v>
      </c>
      <c r="AO571" s="2">
        <f>SUMIFS('Growth rates'!T$4:T$999,'Growth rates'!$B$4:$B$999,Demands!$A571,'Growth rates'!$C$4:$C$999,$W571)</f>
        <v>2.1760669366511007</v>
      </c>
      <c r="AP571" s="2">
        <f>SUMIFS('Growth rates'!U$4:U$999,'Growth rates'!$B$4:$B$999,Demands!$A571,'Growth rates'!$C$4:$C$999,$W571)</f>
        <v>2.2085677785755347</v>
      </c>
      <c r="AR571">
        <f>VLOOKUP(C571&amp;A571,Driver_elast!$A$2:$E$1161,5,FALSE)</f>
        <v>1.748316</v>
      </c>
      <c r="AS571">
        <f t="shared" si="180"/>
        <v>1</v>
      </c>
      <c r="AT571">
        <f t="shared" si="181"/>
        <v>0.2</v>
      </c>
      <c r="AV571" s="2" cm="1">
        <f t="array" ref="AV571">TREND($AR571:$AS571,$AR$3:$AS$3,AV$1)</f>
        <v>1.7483159999999955</v>
      </c>
      <c r="AW571" s="2" cm="1">
        <f t="array" ref="AW571">TREND($AR571:$AS571,$AR$3:$AS$3,AW$1)</f>
        <v>1.7300643902439035</v>
      </c>
      <c r="AX571" s="2" cm="1">
        <f t="array" ref="AX571">TREND($AR571:$AS571,$AR$3:$AS$3,AX$1)</f>
        <v>1.6388063414634146</v>
      </c>
      <c r="AY571" s="2" cm="1">
        <f t="array" ref="AY571">TREND($AR571:$AS571,$AR$3:$AS$3,AY$1)</f>
        <v>1.5475482926829258</v>
      </c>
      <c r="AZ571" s="2" cm="1">
        <f t="array" ref="AZ571">TREND($AR571:$AS571,$AR$3:$AS$3,AZ$1)</f>
        <v>1.456290243902437</v>
      </c>
      <c r="BA571" s="2" cm="1">
        <f t="array" ref="BA571">TREND($AR571:$AS571,$AR$3:$AS$3,BA$1)</f>
        <v>1.3650321951219482</v>
      </c>
      <c r="BB571" s="2" cm="1">
        <f t="array" ref="BB571">TREND($AR571:$AS571,$AR$3:$AS$3,BB$1)</f>
        <v>1.2737741463414594</v>
      </c>
      <c r="BC571" s="2" cm="1">
        <f t="array" ref="BC571">TREND($AR571:$AS571,$AR$3:$AS$3,BC$1)</f>
        <v>1.1825160975609705</v>
      </c>
      <c r="BD571" s="2" cm="1">
        <f t="array" ref="BD571">TREND($AR571:$AS571,$AR$3:$AS$3,BD$1)</f>
        <v>1.0912580487804888</v>
      </c>
      <c r="BE571" s="2" cm="1">
        <f t="array" ref="BE571">TREND($AR571:$AS571,$AR$3:$AS$3,BE$1)</f>
        <v>1</v>
      </c>
      <c r="BF571" s="20" cm="1">
        <f t="array" ref="BF571">TREND($AS571:$AT571,$AS$3:$AT$3,BF$1)</f>
        <v>0.90000000000000568</v>
      </c>
      <c r="BG571" s="20" cm="1">
        <f t="array" ref="BG571">TREND($AS571:$AT571,$AS$3:$AT$3,BG$1)</f>
        <v>0.80000000000000426</v>
      </c>
      <c r="BH571" s="20" cm="1">
        <f t="array" ref="BH571">TREND($AS571:$AT571,$AS$3:$AT$3,BH$1)</f>
        <v>0.70000000000000284</v>
      </c>
      <c r="BI571" s="20" cm="1">
        <f t="array" ref="BI571">TREND($AS571:$AT571,$AS$3:$AT$3,BI$1)</f>
        <v>0.60000000000000142</v>
      </c>
      <c r="BJ571" s="20" cm="1">
        <f t="array" ref="BJ571">TREND($AS571:$AT571,$AS$3:$AT$3,BJ$1)</f>
        <v>0.5</v>
      </c>
      <c r="BK571" s="20" cm="1">
        <f t="array" ref="BK571">TREND($AS571:$AT571,$AS$3:$AT$3,BK$1)</f>
        <v>0.40000000000000568</v>
      </c>
      <c r="BL571" s="20" cm="1">
        <f t="array" ref="BL571">TREND($AS571:$AT571,$AS$3:$AT$3,BL$1)</f>
        <v>0.30000000000000426</v>
      </c>
      <c r="BM571" s="20" cm="1">
        <f t="array" ref="BM571">TREND($AS571:$AT571,$AS$3:$AT$3,BM$1)</f>
        <v>0.20000000000000284</v>
      </c>
    </row>
    <row r="572" spans="1:65" x14ac:dyDescent="0.35">
      <c r="A572" t="str">
        <f>IF(BYDem!B570="","\I:",BYDem!B570)</f>
        <v>EU_southeast</v>
      </c>
      <c r="B572" t="str">
        <f>BYDem!E570</f>
        <v>CSH</v>
      </c>
      <c r="C572" t="str">
        <f t="shared" si="183"/>
        <v>CSH</v>
      </c>
      <c r="D572" s="4">
        <f>SUMIFS(BYDem!$M$2:$M$2000,BYDem!$B$2:$B$2000,Demands!$A572,BYDem!$E$2:$E$2000,Demands!$B572)</f>
        <v>93.957529974828901</v>
      </c>
      <c r="E572" s="4">
        <f t="shared" si="163"/>
        <v>94.702445009958922</v>
      </c>
      <c r="F572" s="4">
        <f t="shared" si="164"/>
        <v>100.8999652966435</v>
      </c>
      <c r="G572" s="4">
        <f t="shared" si="165"/>
        <v>105.39503677648852</v>
      </c>
      <c r="H572" s="4">
        <f t="shared" si="166"/>
        <v>108.80428359347273</v>
      </c>
      <c r="I572" s="4">
        <f t="shared" si="167"/>
        <v>111.2770891862498</v>
      </c>
      <c r="J572" s="4">
        <f t="shared" si="168"/>
        <v>113.07164184165319</v>
      </c>
      <c r="K572" s="4">
        <f t="shared" si="169"/>
        <v>114.49299864542427</v>
      </c>
      <c r="L572" s="4">
        <f t="shared" si="170"/>
        <v>115.7313905732718</v>
      </c>
      <c r="M572" s="4">
        <f t="shared" si="171"/>
        <v>116.86169740567497</v>
      </c>
      <c r="N572" s="4">
        <f t="shared" si="172"/>
        <v>117.7941306592316</v>
      </c>
      <c r="O572" s="4">
        <f t="shared" si="173"/>
        <v>118.50308830351126</v>
      </c>
      <c r="P572" s="4">
        <f t="shared" si="174"/>
        <v>119.04811691865937</v>
      </c>
      <c r="Q572" s="4">
        <f t="shared" si="175"/>
        <v>119.46707789394</v>
      </c>
      <c r="R572" s="4">
        <f t="shared" si="176"/>
        <v>119.79604613931184</v>
      </c>
      <c r="S572" s="4">
        <f t="shared" si="177"/>
        <v>120.05402030921111</v>
      </c>
      <c r="T572" s="4">
        <f t="shared" si="178"/>
        <v>120.2456780817548</v>
      </c>
      <c r="U572" s="4">
        <f t="shared" si="179"/>
        <v>120.36349390453725</v>
      </c>
      <c r="W572" s="5" t="str">
        <f>VLOOKUP(C572&amp;A572,Driver_elast!$A$2:$D$1161,4,FALSE)</f>
        <v>GDP</v>
      </c>
      <c r="X572" s="5">
        <v>1</v>
      </c>
      <c r="Y572" s="2">
        <f>SUMIFS('Growth rates'!D$4:D$999,'Growth rates'!$B$4:$B$999,Demands!$A572,'Growth rates'!$C$4:$C$999,$W572)</f>
        <v>1</v>
      </c>
      <c r="Z572" s="2">
        <f>SUMIFS('Growth rates'!E$4:E$999,'Growth rates'!$B$4:$B$999,Demands!$A572,'Growth rates'!$C$4:$C$999,$W572)</f>
        <v>1.0241709300080004</v>
      </c>
      <c r="AA572" s="2">
        <f>SUMIFS('Growth rates'!F$4:F$999,'Growth rates'!$B$4:$B$999,Demands!$A572,'Growth rates'!$C$4:$C$999,$W572)</f>
        <v>1.2285081224721506</v>
      </c>
      <c r="AB572" s="2">
        <f>SUMIFS('Growth rates'!G$4:G$999,'Growth rates'!$B$4:$B$999,Demands!$A572,'Growth rates'!$C$4:$C$999,$W572)</f>
        <v>1.3953641230029377</v>
      </c>
      <c r="AC572" s="2">
        <f>SUMIFS('Growth rates'!H$4:H$999,'Growth rates'!$B$4:$B$999,Demands!$A572,'Growth rates'!$C$4:$C$999,$W572)</f>
        <v>1.5329722388043354</v>
      </c>
      <c r="AD572" s="2">
        <f>SUMIFS('Growth rates'!I$4:I$999,'Growth rates'!$B$4:$B$999,Demands!$A572,'Growth rates'!$C$4:$C$999,$W572)</f>
        <v>1.6391898384052754</v>
      </c>
      <c r="AE572" s="2">
        <f>SUMIFS('Growth rates'!J$4:J$999,'Growth rates'!$B$4:$B$999,Demands!$A572,'Growth rates'!$C$4:$C$999,$W572)</f>
        <v>1.7197829482447435</v>
      </c>
      <c r="AF572" s="2">
        <f>SUMIFS('Growth rates'!K$4:K$999,'Growth rates'!$B$4:$B$999,Demands!$A572,'Growth rates'!$C$4:$C$999,$W572)</f>
        <v>1.7856914235395698</v>
      </c>
      <c r="AG572" s="2">
        <f>SUMIFS('Growth rates'!L$4:L$999,'Growth rates'!$B$4:$B$999,Demands!$A572,'Growth rates'!$C$4:$C$999,$W572)</f>
        <v>1.8445763052881297</v>
      </c>
      <c r="AH572" s="2">
        <f>SUMIFS('Growth rates'!M$4:M$999,'Growth rates'!$B$4:$B$999,Demands!$A572,'Growth rates'!$C$4:$C$999,$W572)</f>
        <v>1.8995000347004847</v>
      </c>
      <c r="AI572" s="2">
        <f>SUMIFS('Growth rates'!N$4:N$999,'Growth rates'!$B$4:$B$999,Demands!$A572,'Growth rates'!$C$4:$C$999,$W572)</f>
        <v>1.9508405911813367</v>
      </c>
      <c r="AJ572" s="2">
        <f>SUMIFS('Growth rates'!O$4:O$999,'Growth rates'!$B$4:$B$999,Demands!$A572,'Growth rates'!$C$4:$C$999,$W572)</f>
        <v>1.9955858110661415</v>
      </c>
      <c r="AK572" s="2">
        <f>SUMIFS('Growth rates'!P$4:P$999,'Growth rates'!$B$4:$B$999,Demands!$A572,'Growth rates'!$C$4:$C$999,$W572)</f>
        <v>2.0355600510065703</v>
      </c>
      <c r="AL572" s="2">
        <f>SUMIFS('Growth rates'!Q$4:Q$999,'Growth rates'!$B$4:$B$999,Demands!$A572,'Growth rates'!$C$4:$C$999,$W572)</f>
        <v>2.0719600961486231</v>
      </c>
      <c r="AM572" s="2">
        <f>SUMIFS('Growth rates'!R$4:R$999,'Growth rates'!$B$4:$B$999,Demands!$A572,'Growth rates'!$C$4:$C$999,$W572)</f>
        <v>2.1067485663941476</v>
      </c>
      <c r="AN572" s="2">
        <f>SUMIFS('Growth rates'!S$4:S$999,'Growth rates'!$B$4:$B$999,Demands!$A572,'Growth rates'!$C$4:$C$999,$W572)</f>
        <v>2.1413269483244695</v>
      </c>
      <c r="AO572" s="2">
        <f>SUMIFS('Growth rates'!T$4:T$999,'Growth rates'!$B$4:$B$999,Demands!$A572,'Growth rates'!$C$4:$C$999,$W572)</f>
        <v>2.1760669366511007</v>
      </c>
      <c r="AP572" s="2">
        <f>SUMIFS('Growth rates'!U$4:U$999,'Growth rates'!$B$4:$B$999,Demands!$A572,'Growth rates'!$C$4:$C$999,$W572)</f>
        <v>2.2085677785755347</v>
      </c>
      <c r="AR572">
        <f>VLOOKUP(C572&amp;A572,Driver_elast!$A$2:$E$1161,5,FALSE)</f>
        <v>0.32800600000000002</v>
      </c>
      <c r="AS572">
        <f t="shared" si="180"/>
        <v>0.32800600000000002</v>
      </c>
      <c r="AT572">
        <f t="shared" si="181"/>
        <v>6.5601199999999998E-2</v>
      </c>
      <c r="AV572" s="2" cm="1">
        <f t="array" ref="AV572">TREND($AR572:$AS572,$AR$3:$AS$3,AV$1)</f>
        <v>0.32800600000000002</v>
      </c>
      <c r="AW572" s="2" cm="1">
        <f t="array" ref="AW572">TREND($AR572:$AS572,$AR$3:$AS$3,AW$1)</f>
        <v>0.32800600000000002</v>
      </c>
      <c r="AX572" s="2" cm="1">
        <f t="array" ref="AX572">TREND($AR572:$AS572,$AR$3:$AS$3,AX$1)</f>
        <v>0.32800600000000002</v>
      </c>
      <c r="AY572" s="2" cm="1">
        <f t="array" ref="AY572">TREND($AR572:$AS572,$AR$3:$AS$3,AY$1)</f>
        <v>0.32800600000000002</v>
      </c>
      <c r="AZ572" s="2" cm="1">
        <f t="array" ref="AZ572">TREND($AR572:$AS572,$AR$3:$AS$3,AZ$1)</f>
        <v>0.32800600000000002</v>
      </c>
      <c r="BA572" s="2" cm="1">
        <f t="array" ref="BA572">TREND($AR572:$AS572,$AR$3:$AS$3,BA$1)</f>
        <v>0.32800600000000002</v>
      </c>
      <c r="BB572" s="2" cm="1">
        <f t="array" ref="BB572">TREND($AR572:$AS572,$AR$3:$AS$3,BB$1)</f>
        <v>0.32800600000000002</v>
      </c>
      <c r="BC572" s="2" cm="1">
        <f t="array" ref="BC572">TREND($AR572:$AS572,$AR$3:$AS$3,BC$1)</f>
        <v>0.32800600000000002</v>
      </c>
      <c r="BD572" s="2" cm="1">
        <f t="array" ref="BD572">TREND($AR572:$AS572,$AR$3:$AS$3,BD$1)</f>
        <v>0.32800600000000002</v>
      </c>
      <c r="BE572" s="2" cm="1">
        <f t="array" ref="BE572">TREND($AR572:$AS572,$AR$3:$AS$3,BE$1)</f>
        <v>0.32800600000000002</v>
      </c>
      <c r="BF572" s="20" cm="1">
        <f t="array" ref="BF572">TREND($AS572:$AT572,$AS$3:$AT$3,BF$1)</f>
        <v>0.2952054000000004</v>
      </c>
      <c r="BG572" s="20" cm="1">
        <f t="array" ref="BG572">TREND($AS572:$AT572,$AS$3:$AT$3,BG$1)</f>
        <v>0.26240480000000055</v>
      </c>
      <c r="BH572" s="20" cm="1">
        <f t="array" ref="BH572">TREND($AS572:$AT572,$AS$3:$AT$3,BH$1)</f>
        <v>0.2296042000000007</v>
      </c>
      <c r="BI572" s="20" cm="1">
        <f t="array" ref="BI572">TREND($AS572:$AT572,$AS$3:$AT$3,BI$1)</f>
        <v>0.19680360000000086</v>
      </c>
      <c r="BJ572" s="20" cm="1">
        <f t="array" ref="BJ572">TREND($AS572:$AT572,$AS$3:$AT$3,BJ$1)</f>
        <v>0.16400300000000101</v>
      </c>
      <c r="BK572" s="20" cm="1">
        <f t="array" ref="BK572">TREND($AS572:$AT572,$AS$3:$AT$3,BK$1)</f>
        <v>0.13120240000000116</v>
      </c>
      <c r="BL572" s="20" cm="1">
        <f t="array" ref="BL572">TREND($AS572:$AT572,$AS$3:$AT$3,BL$1)</f>
        <v>9.8401800000001316E-2</v>
      </c>
      <c r="BM572" s="20" cm="1">
        <f t="array" ref="BM572">TREND($AS572:$AT572,$AS$3:$AT$3,BM$1)</f>
        <v>6.5601200000001469E-2</v>
      </c>
    </row>
    <row r="573" spans="1:65" x14ac:dyDescent="0.35">
      <c r="A573" t="str">
        <f>IF(BYDem!B571="","\I:",BYDem!B571)</f>
        <v>EU_southeast</v>
      </c>
      <c r="B573" t="str">
        <f>BYDem!E571</f>
        <v>ICH</v>
      </c>
      <c r="C573" t="str">
        <f t="shared" si="183"/>
        <v>ICH</v>
      </c>
      <c r="D573" s="4">
        <f>SUMIFS(BYDem!$M$2:$M$2000,BYDem!$B$2:$B$2000,Demands!$A573,BYDem!$E$2:$E$2000,Demands!$B573)</f>
        <v>150.68465664697899</v>
      </c>
      <c r="E573" s="4">
        <f t="shared" si="163"/>
        <v>152.66523857451696</v>
      </c>
      <c r="F573" s="4">
        <f t="shared" si="164"/>
        <v>169.22848854744959</v>
      </c>
      <c r="G573" s="4">
        <f t="shared" si="165"/>
        <v>181.72727048485663</v>
      </c>
      <c r="H573" s="4">
        <f t="shared" si="166"/>
        <v>191.47283537984981</v>
      </c>
      <c r="I573" s="4">
        <f t="shared" si="167"/>
        <v>198.6872280917363</v>
      </c>
      <c r="J573" s="4">
        <f t="shared" si="168"/>
        <v>203.99936219576648</v>
      </c>
      <c r="K573" s="4">
        <f t="shared" si="169"/>
        <v>208.25071213400881</v>
      </c>
      <c r="L573" s="4">
        <f t="shared" si="170"/>
        <v>211.9850560150212</v>
      </c>
      <c r="M573" s="4">
        <f t="shared" si="171"/>
        <v>215.41746521839801</v>
      </c>
      <c r="N573" s="4">
        <f t="shared" si="172"/>
        <v>218.2670074962025</v>
      </c>
      <c r="O573" s="4">
        <f t="shared" si="173"/>
        <v>220.44488456734632</v>
      </c>
      <c r="P573" s="4">
        <f t="shared" si="174"/>
        <v>222.12577068844217</v>
      </c>
      <c r="Q573" s="4">
        <f t="shared" si="175"/>
        <v>223.42175164364195</v>
      </c>
      <c r="R573" s="4">
        <f t="shared" si="176"/>
        <v>224.44170384542187</v>
      </c>
      <c r="S573" s="4">
        <f t="shared" si="177"/>
        <v>225.24298684091741</v>
      </c>
      <c r="T573" s="4">
        <f t="shared" si="178"/>
        <v>225.83912872559586</v>
      </c>
      <c r="U573" s="4">
        <f t="shared" si="179"/>
        <v>226.20597318543989</v>
      </c>
      <c r="W573" s="5" t="str">
        <f>VLOOKUP(C573&amp;A573,Driver_elast!$A$2:$D$1161,4,FALSE)</f>
        <v>GDP</v>
      </c>
      <c r="X573" s="5">
        <v>1</v>
      </c>
      <c r="Y573" s="2">
        <f>SUMIFS('Growth rates'!D$4:D$999,'Growth rates'!$B$4:$B$999,Demands!$A573,'Growth rates'!$C$4:$C$999,$W573)</f>
        <v>1</v>
      </c>
      <c r="Z573" s="2">
        <f>SUMIFS('Growth rates'!E$4:E$999,'Growth rates'!$B$4:$B$999,Demands!$A573,'Growth rates'!$C$4:$C$999,$W573)</f>
        <v>1.0241709300080004</v>
      </c>
      <c r="AA573" s="2">
        <f>SUMIFS('Growth rates'!F$4:F$999,'Growth rates'!$B$4:$B$999,Demands!$A573,'Growth rates'!$C$4:$C$999,$W573)</f>
        <v>1.2285081224721506</v>
      </c>
      <c r="AB573" s="2">
        <f>SUMIFS('Growth rates'!G$4:G$999,'Growth rates'!$B$4:$B$999,Demands!$A573,'Growth rates'!$C$4:$C$999,$W573)</f>
        <v>1.3953641230029377</v>
      </c>
      <c r="AC573" s="2">
        <f>SUMIFS('Growth rates'!H$4:H$999,'Growth rates'!$B$4:$B$999,Demands!$A573,'Growth rates'!$C$4:$C$999,$W573)</f>
        <v>1.5329722388043354</v>
      </c>
      <c r="AD573" s="2">
        <f>SUMIFS('Growth rates'!I$4:I$999,'Growth rates'!$B$4:$B$999,Demands!$A573,'Growth rates'!$C$4:$C$999,$W573)</f>
        <v>1.6391898384052754</v>
      </c>
      <c r="AE573" s="2">
        <f>SUMIFS('Growth rates'!J$4:J$999,'Growth rates'!$B$4:$B$999,Demands!$A573,'Growth rates'!$C$4:$C$999,$W573)</f>
        <v>1.7197829482447435</v>
      </c>
      <c r="AF573" s="2">
        <f>SUMIFS('Growth rates'!K$4:K$999,'Growth rates'!$B$4:$B$999,Demands!$A573,'Growth rates'!$C$4:$C$999,$W573)</f>
        <v>1.7856914235395698</v>
      </c>
      <c r="AG573" s="2">
        <f>SUMIFS('Growth rates'!L$4:L$999,'Growth rates'!$B$4:$B$999,Demands!$A573,'Growth rates'!$C$4:$C$999,$W573)</f>
        <v>1.8445763052881297</v>
      </c>
      <c r="AH573" s="2">
        <f>SUMIFS('Growth rates'!M$4:M$999,'Growth rates'!$B$4:$B$999,Demands!$A573,'Growth rates'!$C$4:$C$999,$W573)</f>
        <v>1.8995000347004847</v>
      </c>
      <c r="AI573" s="2">
        <f>SUMIFS('Growth rates'!N$4:N$999,'Growth rates'!$B$4:$B$999,Demands!$A573,'Growth rates'!$C$4:$C$999,$W573)</f>
        <v>1.9508405911813367</v>
      </c>
      <c r="AJ573" s="2">
        <f>SUMIFS('Growth rates'!O$4:O$999,'Growth rates'!$B$4:$B$999,Demands!$A573,'Growth rates'!$C$4:$C$999,$W573)</f>
        <v>1.9955858110661415</v>
      </c>
      <c r="AK573" s="2">
        <f>SUMIFS('Growth rates'!P$4:P$999,'Growth rates'!$B$4:$B$999,Demands!$A573,'Growth rates'!$C$4:$C$999,$W573)</f>
        <v>2.0355600510065703</v>
      </c>
      <c r="AL573" s="2">
        <f>SUMIFS('Growth rates'!Q$4:Q$999,'Growth rates'!$B$4:$B$999,Demands!$A573,'Growth rates'!$C$4:$C$999,$W573)</f>
        <v>2.0719600961486231</v>
      </c>
      <c r="AM573" s="2">
        <f>SUMIFS('Growth rates'!R$4:R$999,'Growth rates'!$B$4:$B$999,Demands!$A573,'Growth rates'!$C$4:$C$999,$W573)</f>
        <v>2.1067485663941476</v>
      </c>
      <c r="AN573" s="2">
        <f>SUMIFS('Growth rates'!S$4:S$999,'Growth rates'!$B$4:$B$999,Demands!$A573,'Growth rates'!$C$4:$C$999,$W573)</f>
        <v>2.1413269483244695</v>
      </c>
      <c r="AO573" s="2">
        <f>SUMIFS('Growth rates'!T$4:T$999,'Growth rates'!$B$4:$B$999,Demands!$A573,'Growth rates'!$C$4:$C$999,$W573)</f>
        <v>2.1760669366511007</v>
      </c>
      <c r="AP573" s="2">
        <f>SUMIFS('Growth rates'!U$4:U$999,'Growth rates'!$B$4:$B$999,Demands!$A573,'Growth rates'!$C$4:$C$999,$W573)</f>
        <v>2.2085677785755347</v>
      </c>
      <c r="AR573">
        <f>VLOOKUP(C573&amp;A573,Driver_elast!$A$2:$E$1161,5,FALSE)</f>
        <v>0.54378899999999997</v>
      </c>
      <c r="AS573">
        <f t="shared" si="180"/>
        <v>0.54378899999999997</v>
      </c>
      <c r="AT573">
        <f t="shared" si="181"/>
        <v>0.10875779999999999</v>
      </c>
      <c r="AV573" s="2" cm="1">
        <f t="array" ref="AV573">TREND($AR573:$AS573,$AR$3:$AS$3,AV$1)</f>
        <v>0.54378899999999997</v>
      </c>
      <c r="AW573" s="2" cm="1">
        <f t="array" ref="AW573">TREND($AR573:$AS573,$AR$3:$AS$3,AW$1)</f>
        <v>0.54378899999999997</v>
      </c>
      <c r="AX573" s="2" cm="1">
        <f t="array" ref="AX573">TREND($AR573:$AS573,$AR$3:$AS$3,AX$1)</f>
        <v>0.54378899999999997</v>
      </c>
      <c r="AY573" s="2" cm="1">
        <f t="array" ref="AY573">TREND($AR573:$AS573,$AR$3:$AS$3,AY$1)</f>
        <v>0.54378899999999997</v>
      </c>
      <c r="AZ573" s="2" cm="1">
        <f t="array" ref="AZ573">TREND($AR573:$AS573,$AR$3:$AS$3,AZ$1)</f>
        <v>0.54378899999999997</v>
      </c>
      <c r="BA573" s="2" cm="1">
        <f t="array" ref="BA573">TREND($AR573:$AS573,$AR$3:$AS$3,BA$1)</f>
        <v>0.54378899999999997</v>
      </c>
      <c r="BB573" s="2" cm="1">
        <f t="array" ref="BB573">TREND($AR573:$AS573,$AR$3:$AS$3,BB$1)</f>
        <v>0.54378899999999997</v>
      </c>
      <c r="BC573" s="2" cm="1">
        <f t="array" ref="BC573">TREND($AR573:$AS573,$AR$3:$AS$3,BC$1)</f>
        <v>0.54378899999999997</v>
      </c>
      <c r="BD573" s="2" cm="1">
        <f t="array" ref="BD573">TREND($AR573:$AS573,$AR$3:$AS$3,BD$1)</f>
        <v>0.54378899999999997</v>
      </c>
      <c r="BE573" s="2" cm="1">
        <f t="array" ref="BE573">TREND($AR573:$AS573,$AR$3:$AS$3,BE$1)</f>
        <v>0.54378899999999997</v>
      </c>
      <c r="BF573" s="20" cm="1">
        <f t="array" ref="BF573">TREND($AS573:$AT573,$AS$3:$AT$3,BF$1)</f>
        <v>0.48941010000000063</v>
      </c>
      <c r="BG573" s="20" cm="1">
        <f t="array" ref="BG573">TREND($AS573:$AT573,$AS$3:$AT$3,BG$1)</f>
        <v>0.43503120000000095</v>
      </c>
      <c r="BH573" s="20" cm="1">
        <f t="array" ref="BH573">TREND($AS573:$AT573,$AS$3:$AT$3,BH$1)</f>
        <v>0.38065230000000128</v>
      </c>
      <c r="BI573" s="20" cm="1">
        <f t="array" ref="BI573">TREND($AS573:$AT573,$AS$3:$AT$3,BI$1)</f>
        <v>0.3262734000000016</v>
      </c>
      <c r="BJ573" s="20" cm="1">
        <f t="array" ref="BJ573">TREND($AS573:$AT573,$AS$3:$AT$3,BJ$1)</f>
        <v>0.27189450000000193</v>
      </c>
      <c r="BK573" s="20" cm="1">
        <f t="array" ref="BK573">TREND($AS573:$AT573,$AS$3:$AT$3,BK$1)</f>
        <v>0.21751560000000225</v>
      </c>
      <c r="BL573" s="20" cm="1">
        <f t="array" ref="BL573">TREND($AS573:$AT573,$AS$3:$AT$3,BL$1)</f>
        <v>0.16313670000000258</v>
      </c>
      <c r="BM573" s="20" cm="1">
        <f t="array" ref="BM573">TREND($AS573:$AT573,$AS$3:$AT$3,BM$1)</f>
        <v>0.1087578000000029</v>
      </c>
    </row>
    <row r="574" spans="1:65" x14ac:dyDescent="0.35">
      <c r="A574" t="str">
        <f>IF(BYDem!B572="","\I:",BYDem!B572)</f>
        <v>EU_southeast</v>
      </c>
      <c r="B574" t="str">
        <f>BYDem!E572</f>
        <v>ICH_Feedstock</v>
      </c>
      <c r="C574" t="str">
        <f t="shared" si="183"/>
        <v>ICH_Feedstock</v>
      </c>
      <c r="D574" s="4">
        <f>SUMIFS(BYDem!$M$2:$M$2000,BYDem!$B$2:$B$2000,Demands!$A574,BYDem!$E$2:$E$2000,Demands!$B574)</f>
        <v>182.1876474096</v>
      </c>
      <c r="E574" s="4">
        <f t="shared" si="163"/>
        <v>184.58230105191129</v>
      </c>
      <c r="F574" s="4">
        <f t="shared" si="164"/>
        <v>204.60835820446752</v>
      </c>
      <c r="G574" s="4">
        <f t="shared" si="165"/>
        <v>219.72020653283843</v>
      </c>
      <c r="H574" s="4">
        <f t="shared" si="166"/>
        <v>231.5032346154922</v>
      </c>
      <c r="I574" s="4">
        <f t="shared" si="167"/>
        <v>240.22590927205562</v>
      </c>
      <c r="J574" s="4">
        <f t="shared" si="168"/>
        <v>246.64862832436705</v>
      </c>
      <c r="K574" s="4">
        <f t="shared" si="169"/>
        <v>251.78878964402884</v>
      </c>
      <c r="L574" s="4">
        <f t="shared" si="170"/>
        <v>256.30385668163706</v>
      </c>
      <c r="M574" s="4">
        <f t="shared" si="171"/>
        <v>260.45386486180178</v>
      </c>
      <c r="N574" s="4">
        <f t="shared" si="172"/>
        <v>263.89914864410252</v>
      </c>
      <c r="O574" s="4">
        <f t="shared" si="173"/>
        <v>266.53234507410519</v>
      </c>
      <c r="P574" s="4">
        <f t="shared" si="174"/>
        <v>268.56464680130324</v>
      </c>
      <c r="Q574" s="4">
        <f t="shared" si="175"/>
        <v>270.13157290094358</v>
      </c>
      <c r="R574" s="4">
        <f t="shared" si="176"/>
        <v>271.36476210711385</v>
      </c>
      <c r="S574" s="4">
        <f t="shared" si="177"/>
        <v>272.3335658798872</v>
      </c>
      <c r="T574" s="4">
        <f t="shared" si="178"/>
        <v>273.05434057525872</v>
      </c>
      <c r="U574" s="4">
        <f t="shared" si="179"/>
        <v>273.49787962290583</v>
      </c>
      <c r="W574" s="5" t="str">
        <f>VLOOKUP(C574&amp;A574,Driver_elast!$A$2:$D$1161,4,FALSE)</f>
        <v>GDP</v>
      </c>
      <c r="X574" s="5">
        <v>1</v>
      </c>
      <c r="Y574" s="2">
        <f>SUMIFS('Growth rates'!D$4:D$999,'Growth rates'!$B$4:$B$999,Demands!$A574,'Growth rates'!$C$4:$C$999,$W574)</f>
        <v>1</v>
      </c>
      <c r="Z574" s="2">
        <f>SUMIFS('Growth rates'!E$4:E$999,'Growth rates'!$B$4:$B$999,Demands!$A574,'Growth rates'!$C$4:$C$999,$W574)</f>
        <v>1.0241709300080004</v>
      </c>
      <c r="AA574" s="2">
        <f>SUMIFS('Growth rates'!F$4:F$999,'Growth rates'!$B$4:$B$999,Demands!$A574,'Growth rates'!$C$4:$C$999,$W574)</f>
        <v>1.2285081224721506</v>
      </c>
      <c r="AB574" s="2">
        <f>SUMIFS('Growth rates'!G$4:G$999,'Growth rates'!$B$4:$B$999,Demands!$A574,'Growth rates'!$C$4:$C$999,$W574)</f>
        <v>1.3953641230029377</v>
      </c>
      <c r="AC574" s="2">
        <f>SUMIFS('Growth rates'!H$4:H$999,'Growth rates'!$B$4:$B$999,Demands!$A574,'Growth rates'!$C$4:$C$999,$W574)</f>
        <v>1.5329722388043354</v>
      </c>
      <c r="AD574" s="2">
        <f>SUMIFS('Growth rates'!I$4:I$999,'Growth rates'!$B$4:$B$999,Demands!$A574,'Growth rates'!$C$4:$C$999,$W574)</f>
        <v>1.6391898384052754</v>
      </c>
      <c r="AE574" s="2">
        <f>SUMIFS('Growth rates'!J$4:J$999,'Growth rates'!$B$4:$B$999,Demands!$A574,'Growth rates'!$C$4:$C$999,$W574)</f>
        <v>1.7197829482447435</v>
      </c>
      <c r="AF574" s="2">
        <f>SUMIFS('Growth rates'!K$4:K$999,'Growth rates'!$B$4:$B$999,Demands!$A574,'Growth rates'!$C$4:$C$999,$W574)</f>
        <v>1.7856914235395698</v>
      </c>
      <c r="AG574" s="2">
        <f>SUMIFS('Growth rates'!L$4:L$999,'Growth rates'!$B$4:$B$999,Demands!$A574,'Growth rates'!$C$4:$C$999,$W574)</f>
        <v>1.8445763052881297</v>
      </c>
      <c r="AH574" s="2">
        <f>SUMIFS('Growth rates'!M$4:M$999,'Growth rates'!$B$4:$B$999,Demands!$A574,'Growth rates'!$C$4:$C$999,$W574)</f>
        <v>1.8995000347004847</v>
      </c>
      <c r="AI574" s="2">
        <f>SUMIFS('Growth rates'!N$4:N$999,'Growth rates'!$B$4:$B$999,Demands!$A574,'Growth rates'!$C$4:$C$999,$W574)</f>
        <v>1.9508405911813367</v>
      </c>
      <c r="AJ574" s="2">
        <f>SUMIFS('Growth rates'!O$4:O$999,'Growth rates'!$B$4:$B$999,Demands!$A574,'Growth rates'!$C$4:$C$999,$W574)</f>
        <v>1.9955858110661415</v>
      </c>
      <c r="AK574" s="2">
        <f>SUMIFS('Growth rates'!P$4:P$999,'Growth rates'!$B$4:$B$999,Demands!$A574,'Growth rates'!$C$4:$C$999,$W574)</f>
        <v>2.0355600510065703</v>
      </c>
      <c r="AL574" s="2">
        <f>SUMIFS('Growth rates'!Q$4:Q$999,'Growth rates'!$B$4:$B$999,Demands!$A574,'Growth rates'!$C$4:$C$999,$W574)</f>
        <v>2.0719600961486231</v>
      </c>
      <c r="AM574" s="2">
        <f>SUMIFS('Growth rates'!R$4:R$999,'Growth rates'!$B$4:$B$999,Demands!$A574,'Growth rates'!$C$4:$C$999,$W574)</f>
        <v>2.1067485663941476</v>
      </c>
      <c r="AN574" s="2">
        <f>SUMIFS('Growth rates'!S$4:S$999,'Growth rates'!$B$4:$B$999,Demands!$A574,'Growth rates'!$C$4:$C$999,$W574)</f>
        <v>2.1413269483244695</v>
      </c>
      <c r="AO574" s="2">
        <f>SUMIFS('Growth rates'!T$4:T$999,'Growth rates'!$B$4:$B$999,Demands!$A574,'Growth rates'!$C$4:$C$999,$W574)</f>
        <v>2.1760669366511007</v>
      </c>
      <c r="AP574" s="2">
        <f>SUMIFS('Growth rates'!U$4:U$999,'Growth rates'!$B$4:$B$999,Demands!$A574,'Growth rates'!$C$4:$C$999,$W574)</f>
        <v>2.2085677785755347</v>
      </c>
      <c r="AR574">
        <f>VLOOKUP(C574&amp;A574,Driver_elast!$A$2:$E$1161,5,FALSE)</f>
        <v>0.54378899999999997</v>
      </c>
      <c r="AS574">
        <f t="shared" si="180"/>
        <v>0.54378899999999997</v>
      </c>
      <c r="AT574">
        <f t="shared" si="181"/>
        <v>0.10875779999999999</v>
      </c>
      <c r="AV574" s="2" cm="1">
        <f t="array" ref="AV574">TREND($AR574:$AS574,$AR$3:$AS$3,AV$1)</f>
        <v>0.54378899999999997</v>
      </c>
      <c r="AW574" s="2" cm="1">
        <f t="array" ref="AW574">TREND($AR574:$AS574,$AR$3:$AS$3,AW$1)</f>
        <v>0.54378899999999997</v>
      </c>
      <c r="AX574" s="2" cm="1">
        <f t="array" ref="AX574">TREND($AR574:$AS574,$AR$3:$AS$3,AX$1)</f>
        <v>0.54378899999999997</v>
      </c>
      <c r="AY574" s="2" cm="1">
        <f t="array" ref="AY574">TREND($AR574:$AS574,$AR$3:$AS$3,AY$1)</f>
        <v>0.54378899999999997</v>
      </c>
      <c r="AZ574" s="2" cm="1">
        <f t="array" ref="AZ574">TREND($AR574:$AS574,$AR$3:$AS$3,AZ$1)</f>
        <v>0.54378899999999997</v>
      </c>
      <c r="BA574" s="2" cm="1">
        <f t="array" ref="BA574">TREND($AR574:$AS574,$AR$3:$AS$3,BA$1)</f>
        <v>0.54378899999999997</v>
      </c>
      <c r="BB574" s="2" cm="1">
        <f t="array" ref="BB574">TREND($AR574:$AS574,$AR$3:$AS$3,BB$1)</f>
        <v>0.54378899999999997</v>
      </c>
      <c r="BC574" s="2" cm="1">
        <f t="array" ref="BC574">TREND($AR574:$AS574,$AR$3:$AS$3,BC$1)</f>
        <v>0.54378899999999997</v>
      </c>
      <c r="BD574" s="2" cm="1">
        <f t="array" ref="BD574">TREND($AR574:$AS574,$AR$3:$AS$3,BD$1)</f>
        <v>0.54378899999999997</v>
      </c>
      <c r="BE574" s="2" cm="1">
        <f t="array" ref="BE574">TREND($AR574:$AS574,$AR$3:$AS$3,BE$1)</f>
        <v>0.54378899999999997</v>
      </c>
      <c r="BF574" s="20" cm="1">
        <f t="array" ref="BF574">TREND($AS574:$AT574,$AS$3:$AT$3,BF$1)</f>
        <v>0.48941010000000063</v>
      </c>
      <c r="BG574" s="20" cm="1">
        <f t="array" ref="BG574">TREND($AS574:$AT574,$AS$3:$AT$3,BG$1)</f>
        <v>0.43503120000000095</v>
      </c>
      <c r="BH574" s="20" cm="1">
        <f t="array" ref="BH574">TREND($AS574:$AT574,$AS$3:$AT$3,BH$1)</f>
        <v>0.38065230000000128</v>
      </c>
      <c r="BI574" s="20" cm="1">
        <f t="array" ref="BI574">TREND($AS574:$AT574,$AS$3:$AT$3,BI$1)</f>
        <v>0.3262734000000016</v>
      </c>
      <c r="BJ574" s="20" cm="1">
        <f t="array" ref="BJ574">TREND($AS574:$AT574,$AS$3:$AT$3,BJ$1)</f>
        <v>0.27189450000000193</v>
      </c>
      <c r="BK574" s="20" cm="1">
        <f t="array" ref="BK574">TREND($AS574:$AT574,$AS$3:$AT$3,BK$1)</f>
        <v>0.21751560000000225</v>
      </c>
      <c r="BL574" s="20" cm="1">
        <f t="array" ref="BL574">TREND($AS574:$AT574,$AS$3:$AT$3,BL$1)</f>
        <v>0.16313670000000258</v>
      </c>
      <c r="BM574" s="20" cm="1">
        <f t="array" ref="BM574">TREND($AS574:$AT574,$AS$3:$AT$3,BM$1)</f>
        <v>0.1087578000000029</v>
      </c>
    </row>
    <row r="575" spans="1:65" x14ac:dyDescent="0.35">
      <c r="A575" t="str">
        <f>IF(BYDem!B573="","\I:",BYDem!B573)</f>
        <v>EU_southeast</v>
      </c>
      <c r="B575" t="str">
        <f>BYDem!E573</f>
        <v>IFP</v>
      </c>
      <c r="C575" t="str">
        <f t="shared" si="183"/>
        <v>IFP</v>
      </c>
      <c r="D575" s="4">
        <f>SUMIFS(BYDem!$M$2:$M$2000,BYDem!$B$2:$B$2000,Demands!$A575,BYDem!$E$2:$E$2000,Demands!$B575)</f>
        <v>76.115475397180703</v>
      </c>
      <c r="E575" s="4">
        <f t="shared" si="163"/>
        <v>76.79809332851741</v>
      </c>
      <c r="F575" s="4">
        <f t="shared" si="164"/>
        <v>82.483175974797845</v>
      </c>
      <c r="G575" s="4">
        <f t="shared" si="165"/>
        <v>86.639798047963765</v>
      </c>
      <c r="H575" s="4">
        <f t="shared" si="166"/>
        <v>89.809988069000184</v>
      </c>
      <c r="I575" s="4">
        <f t="shared" si="167"/>
        <v>92.118851252016299</v>
      </c>
      <c r="J575" s="4">
        <f t="shared" si="168"/>
        <v>93.799312654818777</v>
      </c>
      <c r="K575" s="4">
        <f t="shared" si="169"/>
        <v>95.133075606324326</v>
      </c>
      <c r="L575" s="4">
        <f t="shared" si="170"/>
        <v>96.297041619188406</v>
      </c>
      <c r="M575" s="4">
        <f t="shared" si="171"/>
        <v>97.360909520952191</v>
      </c>
      <c r="N575" s="4">
        <f t="shared" si="172"/>
        <v>98.23964824451852</v>
      </c>
      <c r="O575" s="4">
        <f t="shared" si="173"/>
        <v>98.908474042449328</v>
      </c>
      <c r="P575" s="4">
        <f t="shared" si="174"/>
        <v>99.423053821989441</v>
      </c>
      <c r="Q575" s="4">
        <f t="shared" si="175"/>
        <v>99.81884646704377</v>
      </c>
      <c r="R575" s="4">
        <f t="shared" si="176"/>
        <v>100.12976589734578</v>
      </c>
      <c r="S575" s="4">
        <f t="shared" si="177"/>
        <v>100.37367416369933</v>
      </c>
      <c r="T575" s="4">
        <f t="shared" si="178"/>
        <v>100.55493297577655</v>
      </c>
      <c r="U575" s="4">
        <f t="shared" si="179"/>
        <v>100.66637964798167</v>
      </c>
      <c r="W575" s="5" t="str">
        <f>VLOOKUP(C575&amp;A575,Driver_elast!$A$2:$D$1161,4,FALSE)</f>
        <v>GDP</v>
      </c>
      <c r="X575" s="5">
        <v>1</v>
      </c>
      <c r="Y575" s="2">
        <f>SUMIFS('Growth rates'!D$4:D$999,'Growth rates'!$B$4:$B$999,Demands!$A575,'Growth rates'!$C$4:$C$999,$W575)</f>
        <v>1</v>
      </c>
      <c r="Z575" s="2">
        <f>SUMIFS('Growth rates'!E$4:E$999,'Growth rates'!$B$4:$B$999,Demands!$A575,'Growth rates'!$C$4:$C$999,$W575)</f>
        <v>1.0241709300080004</v>
      </c>
      <c r="AA575" s="2">
        <f>SUMIFS('Growth rates'!F$4:F$999,'Growth rates'!$B$4:$B$999,Demands!$A575,'Growth rates'!$C$4:$C$999,$W575)</f>
        <v>1.2285081224721506</v>
      </c>
      <c r="AB575" s="2">
        <f>SUMIFS('Growth rates'!G$4:G$999,'Growth rates'!$B$4:$B$999,Demands!$A575,'Growth rates'!$C$4:$C$999,$W575)</f>
        <v>1.3953641230029377</v>
      </c>
      <c r="AC575" s="2">
        <f>SUMIFS('Growth rates'!H$4:H$999,'Growth rates'!$B$4:$B$999,Demands!$A575,'Growth rates'!$C$4:$C$999,$W575)</f>
        <v>1.5329722388043354</v>
      </c>
      <c r="AD575" s="2">
        <f>SUMIFS('Growth rates'!I$4:I$999,'Growth rates'!$B$4:$B$999,Demands!$A575,'Growth rates'!$C$4:$C$999,$W575)</f>
        <v>1.6391898384052754</v>
      </c>
      <c r="AE575" s="2">
        <f>SUMIFS('Growth rates'!J$4:J$999,'Growth rates'!$B$4:$B$999,Demands!$A575,'Growth rates'!$C$4:$C$999,$W575)</f>
        <v>1.7197829482447435</v>
      </c>
      <c r="AF575" s="2">
        <f>SUMIFS('Growth rates'!K$4:K$999,'Growth rates'!$B$4:$B$999,Demands!$A575,'Growth rates'!$C$4:$C$999,$W575)</f>
        <v>1.7856914235395698</v>
      </c>
      <c r="AG575" s="2">
        <f>SUMIFS('Growth rates'!L$4:L$999,'Growth rates'!$B$4:$B$999,Demands!$A575,'Growth rates'!$C$4:$C$999,$W575)</f>
        <v>1.8445763052881297</v>
      </c>
      <c r="AH575" s="2">
        <f>SUMIFS('Growth rates'!M$4:M$999,'Growth rates'!$B$4:$B$999,Demands!$A575,'Growth rates'!$C$4:$C$999,$W575)</f>
        <v>1.8995000347004847</v>
      </c>
      <c r="AI575" s="2">
        <f>SUMIFS('Growth rates'!N$4:N$999,'Growth rates'!$B$4:$B$999,Demands!$A575,'Growth rates'!$C$4:$C$999,$W575)</f>
        <v>1.9508405911813367</v>
      </c>
      <c r="AJ575" s="2">
        <f>SUMIFS('Growth rates'!O$4:O$999,'Growth rates'!$B$4:$B$999,Demands!$A575,'Growth rates'!$C$4:$C$999,$W575)</f>
        <v>1.9955858110661415</v>
      </c>
      <c r="AK575" s="2">
        <f>SUMIFS('Growth rates'!P$4:P$999,'Growth rates'!$B$4:$B$999,Demands!$A575,'Growth rates'!$C$4:$C$999,$W575)</f>
        <v>2.0355600510065703</v>
      </c>
      <c r="AL575" s="2">
        <f>SUMIFS('Growth rates'!Q$4:Q$999,'Growth rates'!$B$4:$B$999,Demands!$A575,'Growth rates'!$C$4:$C$999,$W575)</f>
        <v>2.0719600961486231</v>
      </c>
      <c r="AM575" s="2">
        <f>SUMIFS('Growth rates'!R$4:R$999,'Growth rates'!$B$4:$B$999,Demands!$A575,'Growth rates'!$C$4:$C$999,$W575)</f>
        <v>2.1067485663941476</v>
      </c>
      <c r="AN575" s="2">
        <f>SUMIFS('Growth rates'!S$4:S$999,'Growth rates'!$B$4:$B$999,Demands!$A575,'Growth rates'!$C$4:$C$999,$W575)</f>
        <v>2.1413269483244695</v>
      </c>
      <c r="AO575" s="2">
        <f>SUMIFS('Growth rates'!T$4:T$999,'Growth rates'!$B$4:$B$999,Demands!$A575,'Growth rates'!$C$4:$C$999,$W575)</f>
        <v>2.1760669366511007</v>
      </c>
      <c r="AP575" s="2">
        <f>SUMIFS('Growth rates'!U$4:U$999,'Growth rates'!$B$4:$B$999,Demands!$A575,'Growth rates'!$C$4:$C$999,$W575)</f>
        <v>2.2085677785755347</v>
      </c>
      <c r="AR575">
        <f>VLOOKUP(C575&amp;A575,Driver_elast!$A$2:$E$1161,5,FALSE)</f>
        <v>0.37103199999999997</v>
      </c>
      <c r="AS575">
        <f t="shared" si="180"/>
        <v>0.37103199999999997</v>
      </c>
      <c r="AT575">
        <f t="shared" si="181"/>
        <v>7.4206399999999992E-2</v>
      </c>
      <c r="AV575" s="2" cm="1">
        <f t="array" ref="AV575">TREND($AR575:$AS575,$AR$3:$AS$3,AV$1)</f>
        <v>0.37103199999999997</v>
      </c>
      <c r="AW575" s="2" cm="1">
        <f t="array" ref="AW575">TREND($AR575:$AS575,$AR$3:$AS$3,AW$1)</f>
        <v>0.37103199999999997</v>
      </c>
      <c r="AX575" s="2" cm="1">
        <f t="array" ref="AX575">TREND($AR575:$AS575,$AR$3:$AS$3,AX$1)</f>
        <v>0.37103199999999997</v>
      </c>
      <c r="AY575" s="2" cm="1">
        <f t="array" ref="AY575">TREND($AR575:$AS575,$AR$3:$AS$3,AY$1)</f>
        <v>0.37103199999999997</v>
      </c>
      <c r="AZ575" s="2" cm="1">
        <f t="array" ref="AZ575">TREND($AR575:$AS575,$AR$3:$AS$3,AZ$1)</f>
        <v>0.37103199999999997</v>
      </c>
      <c r="BA575" s="2" cm="1">
        <f t="array" ref="BA575">TREND($AR575:$AS575,$AR$3:$AS$3,BA$1)</f>
        <v>0.37103199999999997</v>
      </c>
      <c r="BB575" s="2" cm="1">
        <f t="array" ref="BB575">TREND($AR575:$AS575,$AR$3:$AS$3,BB$1)</f>
        <v>0.37103199999999997</v>
      </c>
      <c r="BC575" s="2" cm="1">
        <f t="array" ref="BC575">TREND($AR575:$AS575,$AR$3:$AS$3,BC$1)</f>
        <v>0.37103199999999997</v>
      </c>
      <c r="BD575" s="2" cm="1">
        <f t="array" ref="BD575">TREND($AR575:$AS575,$AR$3:$AS$3,BD$1)</f>
        <v>0.37103199999999997</v>
      </c>
      <c r="BE575" s="2" cm="1">
        <f t="array" ref="BE575">TREND($AR575:$AS575,$AR$3:$AS$3,BE$1)</f>
        <v>0.37103199999999997</v>
      </c>
      <c r="BF575" s="20" cm="1">
        <f t="array" ref="BF575">TREND($AS575:$AT575,$AS$3:$AT$3,BF$1)</f>
        <v>0.33392879999999892</v>
      </c>
      <c r="BG575" s="20" cm="1">
        <f t="array" ref="BG575">TREND($AS575:$AT575,$AS$3:$AT$3,BG$1)</f>
        <v>0.29682560000000002</v>
      </c>
      <c r="BH575" s="20" cm="1">
        <f t="array" ref="BH575">TREND($AS575:$AT575,$AS$3:$AT$3,BH$1)</f>
        <v>0.25972239999999935</v>
      </c>
      <c r="BI575" s="20" cm="1">
        <f t="array" ref="BI575">TREND($AS575:$AT575,$AS$3:$AT$3,BI$1)</f>
        <v>0.22261920000000046</v>
      </c>
      <c r="BJ575" s="20" cm="1">
        <f t="array" ref="BJ575">TREND($AS575:$AT575,$AS$3:$AT$3,BJ$1)</f>
        <v>0.18551599999999979</v>
      </c>
      <c r="BK575" s="20" cm="1">
        <f t="array" ref="BK575">TREND($AS575:$AT575,$AS$3:$AT$3,BK$1)</f>
        <v>0.14841279999999912</v>
      </c>
      <c r="BL575" s="20" cm="1">
        <f t="array" ref="BL575">TREND($AS575:$AT575,$AS$3:$AT$3,BL$1)</f>
        <v>0.11130960000000023</v>
      </c>
      <c r="BM575" s="20" cm="1">
        <f t="array" ref="BM575">TREND($AS575:$AT575,$AS$3:$AT$3,BM$1)</f>
        <v>7.4206399999999562E-2</v>
      </c>
    </row>
    <row r="576" spans="1:65" x14ac:dyDescent="0.35">
      <c r="A576" t="str">
        <f>IF(BYDem!B574="","\I:",BYDem!B574)</f>
        <v>EU_southeast</v>
      </c>
      <c r="B576" t="str">
        <f>BYDem!E574</f>
        <v>ILP</v>
      </c>
      <c r="C576" t="str">
        <f t="shared" si="183"/>
        <v>ILP</v>
      </c>
      <c r="D576" s="4">
        <f>SUMIFS(BYDem!$M$2:$M$2000,BYDem!$B$2:$B$2000,Demands!$A576,BYDem!$E$2:$E$2000,Demands!$B576)</f>
        <v>3.2656749999999999</v>
      </c>
      <c r="E576" s="4">
        <f t="shared" si="163"/>
        <v>3.2966176801987292</v>
      </c>
      <c r="F576" s="4">
        <f t="shared" si="164"/>
        <v>3.554448700509512</v>
      </c>
      <c r="G576" s="4">
        <f t="shared" si="165"/>
        <v>3.7436951125618014</v>
      </c>
      <c r="H576" s="4">
        <f t="shared" si="166"/>
        <v>3.8884217843102218</v>
      </c>
      <c r="I576" s="4">
        <f t="shared" si="167"/>
        <v>3.9940371644434407</v>
      </c>
      <c r="J576" s="4">
        <f t="shared" si="168"/>
        <v>4.0710161828918023</v>
      </c>
      <c r="K576" s="4">
        <f t="shared" si="169"/>
        <v>4.1321754202999657</v>
      </c>
      <c r="L576" s="4">
        <f t="shared" si="170"/>
        <v>4.1855909760132795</v>
      </c>
      <c r="M576" s="4">
        <f t="shared" si="171"/>
        <v>4.2344462874104485</v>
      </c>
      <c r="N576" s="4">
        <f t="shared" si="172"/>
        <v>4.2748249574228412</v>
      </c>
      <c r="O576" s="4">
        <f t="shared" si="173"/>
        <v>4.3055735181993295</v>
      </c>
      <c r="P576" s="4">
        <f t="shared" si="174"/>
        <v>4.3292398235316902</v>
      </c>
      <c r="Q576" s="4">
        <f t="shared" si="175"/>
        <v>4.3474482536966326</v>
      </c>
      <c r="R576" s="4">
        <f t="shared" si="176"/>
        <v>4.3617552998141971</v>
      </c>
      <c r="S576" s="4">
        <f t="shared" si="177"/>
        <v>4.3729807781247256</v>
      </c>
      <c r="T576" s="4">
        <f t="shared" si="178"/>
        <v>4.3813240638192541</v>
      </c>
      <c r="U576" s="4">
        <f t="shared" si="179"/>
        <v>4.3864544415299811</v>
      </c>
      <c r="W576" s="5" t="str">
        <f>VLOOKUP(C576&amp;A576,Driver_elast!$A$2:$D$1161,4,FALSE)</f>
        <v>GDP</v>
      </c>
      <c r="X576" s="5">
        <v>1</v>
      </c>
      <c r="Y576" s="2">
        <f>SUMIFS('Growth rates'!D$4:D$999,'Growth rates'!$B$4:$B$999,Demands!$A576,'Growth rates'!$C$4:$C$999,$W576)</f>
        <v>1</v>
      </c>
      <c r="Z576" s="2">
        <f>SUMIFS('Growth rates'!E$4:E$999,'Growth rates'!$B$4:$B$999,Demands!$A576,'Growth rates'!$C$4:$C$999,$W576)</f>
        <v>1.0241709300080004</v>
      </c>
      <c r="AA576" s="2">
        <f>SUMIFS('Growth rates'!F$4:F$999,'Growth rates'!$B$4:$B$999,Demands!$A576,'Growth rates'!$C$4:$C$999,$W576)</f>
        <v>1.2285081224721506</v>
      </c>
      <c r="AB576" s="2">
        <f>SUMIFS('Growth rates'!G$4:G$999,'Growth rates'!$B$4:$B$999,Demands!$A576,'Growth rates'!$C$4:$C$999,$W576)</f>
        <v>1.3953641230029377</v>
      </c>
      <c r="AC576" s="2">
        <f>SUMIFS('Growth rates'!H$4:H$999,'Growth rates'!$B$4:$B$999,Demands!$A576,'Growth rates'!$C$4:$C$999,$W576)</f>
        <v>1.5329722388043354</v>
      </c>
      <c r="AD576" s="2">
        <f>SUMIFS('Growth rates'!I$4:I$999,'Growth rates'!$B$4:$B$999,Demands!$A576,'Growth rates'!$C$4:$C$999,$W576)</f>
        <v>1.6391898384052754</v>
      </c>
      <c r="AE576" s="2">
        <f>SUMIFS('Growth rates'!J$4:J$999,'Growth rates'!$B$4:$B$999,Demands!$A576,'Growth rates'!$C$4:$C$999,$W576)</f>
        <v>1.7197829482447435</v>
      </c>
      <c r="AF576" s="2">
        <f>SUMIFS('Growth rates'!K$4:K$999,'Growth rates'!$B$4:$B$999,Demands!$A576,'Growth rates'!$C$4:$C$999,$W576)</f>
        <v>1.7856914235395698</v>
      </c>
      <c r="AG576" s="2">
        <f>SUMIFS('Growth rates'!L$4:L$999,'Growth rates'!$B$4:$B$999,Demands!$A576,'Growth rates'!$C$4:$C$999,$W576)</f>
        <v>1.8445763052881297</v>
      </c>
      <c r="AH576" s="2">
        <f>SUMIFS('Growth rates'!M$4:M$999,'Growth rates'!$B$4:$B$999,Demands!$A576,'Growth rates'!$C$4:$C$999,$W576)</f>
        <v>1.8995000347004847</v>
      </c>
      <c r="AI576" s="2">
        <f>SUMIFS('Growth rates'!N$4:N$999,'Growth rates'!$B$4:$B$999,Demands!$A576,'Growth rates'!$C$4:$C$999,$W576)</f>
        <v>1.9508405911813367</v>
      </c>
      <c r="AJ576" s="2">
        <f>SUMIFS('Growth rates'!O$4:O$999,'Growth rates'!$B$4:$B$999,Demands!$A576,'Growth rates'!$C$4:$C$999,$W576)</f>
        <v>1.9955858110661415</v>
      </c>
      <c r="AK576" s="2">
        <f>SUMIFS('Growth rates'!P$4:P$999,'Growth rates'!$B$4:$B$999,Demands!$A576,'Growth rates'!$C$4:$C$999,$W576)</f>
        <v>2.0355600510065703</v>
      </c>
      <c r="AL576" s="2">
        <f>SUMIFS('Growth rates'!Q$4:Q$999,'Growth rates'!$B$4:$B$999,Demands!$A576,'Growth rates'!$C$4:$C$999,$W576)</f>
        <v>2.0719600961486231</v>
      </c>
      <c r="AM576" s="2">
        <f>SUMIFS('Growth rates'!R$4:R$999,'Growth rates'!$B$4:$B$999,Demands!$A576,'Growth rates'!$C$4:$C$999,$W576)</f>
        <v>2.1067485663941476</v>
      </c>
      <c r="AN576" s="2">
        <f>SUMIFS('Growth rates'!S$4:S$999,'Growth rates'!$B$4:$B$999,Demands!$A576,'Growth rates'!$C$4:$C$999,$W576)</f>
        <v>2.1413269483244695</v>
      </c>
      <c r="AO576" s="2">
        <f>SUMIFS('Growth rates'!T$4:T$999,'Growth rates'!$B$4:$B$999,Demands!$A576,'Growth rates'!$C$4:$C$999,$W576)</f>
        <v>2.1760669366511007</v>
      </c>
      <c r="AP576" s="2">
        <f>SUMIFS('Growth rates'!U$4:U$999,'Growth rates'!$B$4:$B$999,Demands!$A576,'Growth rates'!$C$4:$C$999,$W576)</f>
        <v>2.2085677785755347</v>
      </c>
      <c r="AR576">
        <f>VLOOKUP(C576&amp;A576,Driver_elast!$A$2:$E$1161,5,FALSE)</f>
        <v>0.39200499999999999</v>
      </c>
      <c r="AS576">
        <f t="shared" si="180"/>
        <v>0.39200499999999999</v>
      </c>
      <c r="AT576">
        <f t="shared" si="181"/>
        <v>7.8400999999999998E-2</v>
      </c>
      <c r="AV576" s="2" cm="1">
        <f t="array" ref="AV576">TREND($AR576:$AS576,$AR$3:$AS$3,AV$1)</f>
        <v>0.39200499999999999</v>
      </c>
      <c r="AW576" s="2" cm="1">
        <f t="array" ref="AW576">TREND($AR576:$AS576,$AR$3:$AS$3,AW$1)</f>
        <v>0.39200499999999999</v>
      </c>
      <c r="AX576" s="2" cm="1">
        <f t="array" ref="AX576">TREND($AR576:$AS576,$AR$3:$AS$3,AX$1)</f>
        <v>0.39200499999999999</v>
      </c>
      <c r="AY576" s="2" cm="1">
        <f t="array" ref="AY576">TREND($AR576:$AS576,$AR$3:$AS$3,AY$1)</f>
        <v>0.39200499999999999</v>
      </c>
      <c r="AZ576" s="2" cm="1">
        <f t="array" ref="AZ576">TREND($AR576:$AS576,$AR$3:$AS$3,AZ$1)</f>
        <v>0.39200499999999999</v>
      </c>
      <c r="BA576" s="2" cm="1">
        <f t="array" ref="BA576">TREND($AR576:$AS576,$AR$3:$AS$3,BA$1)</f>
        <v>0.39200499999999999</v>
      </c>
      <c r="BB576" s="2" cm="1">
        <f t="array" ref="BB576">TREND($AR576:$AS576,$AR$3:$AS$3,BB$1)</f>
        <v>0.39200499999999999</v>
      </c>
      <c r="BC576" s="2" cm="1">
        <f t="array" ref="BC576">TREND($AR576:$AS576,$AR$3:$AS$3,BC$1)</f>
        <v>0.39200499999999999</v>
      </c>
      <c r="BD576" s="2" cm="1">
        <f t="array" ref="BD576">TREND($AR576:$AS576,$AR$3:$AS$3,BD$1)</f>
        <v>0.39200499999999999</v>
      </c>
      <c r="BE576" s="2" cm="1">
        <f t="array" ref="BE576">TREND($AR576:$AS576,$AR$3:$AS$3,BE$1)</f>
        <v>0.39200499999999999</v>
      </c>
      <c r="BF576" s="20" cm="1">
        <f t="array" ref="BF576">TREND($AS576:$AT576,$AS$3:$AT$3,BF$1)</f>
        <v>0.35280449999999774</v>
      </c>
      <c r="BG576" s="20" cm="1">
        <f t="array" ref="BG576">TREND($AS576:$AT576,$AS$3:$AT$3,BG$1)</f>
        <v>0.313603999999998</v>
      </c>
      <c r="BH576" s="20" cm="1">
        <f t="array" ref="BH576">TREND($AS576:$AT576,$AS$3:$AT$3,BH$1)</f>
        <v>0.27440349999999825</v>
      </c>
      <c r="BI576" s="20" cm="1">
        <f t="array" ref="BI576">TREND($AS576:$AT576,$AS$3:$AT$3,BI$1)</f>
        <v>0.2352029999999985</v>
      </c>
      <c r="BJ576" s="20" cm="1">
        <f t="array" ref="BJ576">TREND($AS576:$AT576,$AS$3:$AT$3,BJ$1)</f>
        <v>0.19600249999999875</v>
      </c>
      <c r="BK576" s="20" cm="1">
        <f t="array" ref="BK576">TREND($AS576:$AT576,$AS$3:$AT$3,BK$1)</f>
        <v>0.156801999999999</v>
      </c>
      <c r="BL576" s="20" cm="1">
        <f t="array" ref="BL576">TREND($AS576:$AT576,$AS$3:$AT$3,BL$1)</f>
        <v>0.11760149999999925</v>
      </c>
      <c r="BM576" s="20" cm="1">
        <f t="array" ref="BM576">TREND($AS576:$AT576,$AS$3:$AT$3,BM$1)</f>
        <v>7.8400999999999499E-2</v>
      </c>
    </row>
    <row r="577" spans="1:65" x14ac:dyDescent="0.35">
      <c r="A577" t="str">
        <f>IF(BYDem!B575="","\I:",BYDem!B575)</f>
        <v>EU_southeast</v>
      </c>
      <c r="B577" t="str">
        <f>BYDem!E575</f>
        <v>IMC</v>
      </c>
      <c r="C577" t="str">
        <f t="shared" si="183"/>
        <v>IMC</v>
      </c>
      <c r="D577" s="4">
        <f>SUMIFS(BYDem!$M$2:$M$2000,BYDem!$B$2:$B$2000,Demands!$A577,BYDem!$E$2:$E$2000,Demands!$B577)</f>
        <v>50.4501934397192</v>
      </c>
      <c r="E577" s="4">
        <f t="shared" si="163"/>
        <v>50.902640284485713</v>
      </c>
      <c r="F577" s="4">
        <f t="shared" si="164"/>
        <v>54.670777023158202</v>
      </c>
      <c r="G577" s="4">
        <f t="shared" si="165"/>
        <v>57.425832897837722</v>
      </c>
      <c r="H577" s="4">
        <f t="shared" si="166"/>
        <v>59.527070510391333</v>
      </c>
      <c r="I577" s="4">
        <f t="shared" si="167"/>
        <v>61.057411004242113</v>
      </c>
      <c r="J577" s="4">
        <f t="shared" si="168"/>
        <v>62.171239728256197</v>
      </c>
      <c r="K577" s="4">
        <f t="shared" si="169"/>
        <v>63.055272818177329</v>
      </c>
      <c r="L577" s="4">
        <f t="shared" si="170"/>
        <v>63.826762586845668</v>
      </c>
      <c r="M577" s="4">
        <f t="shared" si="171"/>
        <v>64.53190620131069</v>
      </c>
      <c r="N577" s="4">
        <f t="shared" si="172"/>
        <v>65.114344113647974</v>
      </c>
      <c r="O577" s="4">
        <f t="shared" si="173"/>
        <v>65.557649377222987</v>
      </c>
      <c r="P577" s="4">
        <f t="shared" si="174"/>
        <v>65.898718644444941</v>
      </c>
      <c r="Q577" s="4">
        <f t="shared" si="175"/>
        <v>66.16105446250053</v>
      </c>
      <c r="R577" s="4">
        <f t="shared" si="176"/>
        <v>66.367135358941781</v>
      </c>
      <c r="S577" s="4">
        <f t="shared" si="177"/>
        <v>66.528800502000706</v>
      </c>
      <c r="T577" s="4">
        <f t="shared" si="178"/>
        <v>66.648940881919927</v>
      </c>
      <c r="U577" s="4">
        <f t="shared" si="179"/>
        <v>66.722808990101896</v>
      </c>
      <c r="W577" s="5" t="str">
        <f>VLOOKUP(C577&amp;A577,Driver_elast!$A$2:$D$1161,4,FALSE)</f>
        <v>GDP</v>
      </c>
      <c r="X577" s="5">
        <v>1</v>
      </c>
      <c r="Y577" s="2">
        <f>SUMIFS('Growth rates'!D$4:D$999,'Growth rates'!$B$4:$B$999,Demands!$A577,'Growth rates'!$C$4:$C$999,$W577)</f>
        <v>1</v>
      </c>
      <c r="Z577" s="2">
        <f>SUMIFS('Growth rates'!E$4:E$999,'Growth rates'!$B$4:$B$999,Demands!$A577,'Growth rates'!$C$4:$C$999,$W577)</f>
        <v>1.0241709300080004</v>
      </c>
      <c r="AA577" s="2">
        <f>SUMIFS('Growth rates'!F$4:F$999,'Growth rates'!$B$4:$B$999,Demands!$A577,'Growth rates'!$C$4:$C$999,$W577)</f>
        <v>1.2285081224721506</v>
      </c>
      <c r="AB577" s="2">
        <f>SUMIFS('Growth rates'!G$4:G$999,'Growth rates'!$B$4:$B$999,Demands!$A577,'Growth rates'!$C$4:$C$999,$W577)</f>
        <v>1.3953641230029377</v>
      </c>
      <c r="AC577" s="2">
        <f>SUMIFS('Growth rates'!H$4:H$999,'Growth rates'!$B$4:$B$999,Demands!$A577,'Growth rates'!$C$4:$C$999,$W577)</f>
        <v>1.5329722388043354</v>
      </c>
      <c r="AD577" s="2">
        <f>SUMIFS('Growth rates'!I$4:I$999,'Growth rates'!$B$4:$B$999,Demands!$A577,'Growth rates'!$C$4:$C$999,$W577)</f>
        <v>1.6391898384052754</v>
      </c>
      <c r="AE577" s="2">
        <f>SUMIFS('Growth rates'!J$4:J$999,'Growth rates'!$B$4:$B$999,Demands!$A577,'Growth rates'!$C$4:$C$999,$W577)</f>
        <v>1.7197829482447435</v>
      </c>
      <c r="AF577" s="2">
        <f>SUMIFS('Growth rates'!K$4:K$999,'Growth rates'!$B$4:$B$999,Demands!$A577,'Growth rates'!$C$4:$C$999,$W577)</f>
        <v>1.7856914235395698</v>
      </c>
      <c r="AG577" s="2">
        <f>SUMIFS('Growth rates'!L$4:L$999,'Growth rates'!$B$4:$B$999,Demands!$A577,'Growth rates'!$C$4:$C$999,$W577)</f>
        <v>1.8445763052881297</v>
      </c>
      <c r="AH577" s="2">
        <f>SUMIFS('Growth rates'!M$4:M$999,'Growth rates'!$B$4:$B$999,Demands!$A577,'Growth rates'!$C$4:$C$999,$W577)</f>
        <v>1.8995000347004847</v>
      </c>
      <c r="AI577" s="2">
        <f>SUMIFS('Growth rates'!N$4:N$999,'Growth rates'!$B$4:$B$999,Demands!$A577,'Growth rates'!$C$4:$C$999,$W577)</f>
        <v>1.9508405911813367</v>
      </c>
      <c r="AJ577" s="2">
        <f>SUMIFS('Growth rates'!O$4:O$999,'Growth rates'!$B$4:$B$999,Demands!$A577,'Growth rates'!$C$4:$C$999,$W577)</f>
        <v>1.9955858110661415</v>
      </c>
      <c r="AK577" s="2">
        <f>SUMIFS('Growth rates'!P$4:P$999,'Growth rates'!$B$4:$B$999,Demands!$A577,'Growth rates'!$C$4:$C$999,$W577)</f>
        <v>2.0355600510065703</v>
      </c>
      <c r="AL577" s="2">
        <f>SUMIFS('Growth rates'!Q$4:Q$999,'Growth rates'!$B$4:$B$999,Demands!$A577,'Growth rates'!$C$4:$C$999,$W577)</f>
        <v>2.0719600961486231</v>
      </c>
      <c r="AM577" s="2">
        <f>SUMIFS('Growth rates'!R$4:R$999,'Growth rates'!$B$4:$B$999,Demands!$A577,'Growth rates'!$C$4:$C$999,$W577)</f>
        <v>2.1067485663941476</v>
      </c>
      <c r="AN577" s="2">
        <f>SUMIFS('Growth rates'!S$4:S$999,'Growth rates'!$B$4:$B$999,Demands!$A577,'Growth rates'!$C$4:$C$999,$W577)</f>
        <v>2.1413269483244695</v>
      </c>
      <c r="AO577" s="2">
        <f>SUMIFS('Growth rates'!T$4:T$999,'Growth rates'!$B$4:$B$999,Demands!$A577,'Growth rates'!$C$4:$C$999,$W577)</f>
        <v>2.1760669366511007</v>
      </c>
      <c r="AP577" s="2">
        <f>SUMIFS('Growth rates'!U$4:U$999,'Growth rates'!$B$4:$B$999,Demands!$A577,'Growth rates'!$C$4:$C$999,$W577)</f>
        <v>2.2085677785755347</v>
      </c>
      <c r="AR577">
        <f>VLOOKUP(C577&amp;A577,Driver_elast!$A$2:$E$1161,5,FALSE)</f>
        <v>0.37103199999999997</v>
      </c>
      <c r="AS577">
        <f t="shared" si="180"/>
        <v>0.37103199999999997</v>
      </c>
      <c r="AT577">
        <f t="shared" si="181"/>
        <v>7.4206399999999992E-2</v>
      </c>
      <c r="AV577" s="2" cm="1">
        <f t="array" ref="AV577">TREND($AR577:$AS577,$AR$3:$AS$3,AV$1)</f>
        <v>0.37103199999999997</v>
      </c>
      <c r="AW577" s="2" cm="1">
        <f t="array" ref="AW577">TREND($AR577:$AS577,$AR$3:$AS$3,AW$1)</f>
        <v>0.37103199999999997</v>
      </c>
      <c r="AX577" s="2" cm="1">
        <f t="array" ref="AX577">TREND($AR577:$AS577,$AR$3:$AS$3,AX$1)</f>
        <v>0.37103199999999997</v>
      </c>
      <c r="AY577" s="2" cm="1">
        <f t="array" ref="AY577">TREND($AR577:$AS577,$AR$3:$AS$3,AY$1)</f>
        <v>0.37103199999999997</v>
      </c>
      <c r="AZ577" s="2" cm="1">
        <f t="array" ref="AZ577">TREND($AR577:$AS577,$AR$3:$AS$3,AZ$1)</f>
        <v>0.37103199999999997</v>
      </c>
      <c r="BA577" s="2" cm="1">
        <f t="array" ref="BA577">TREND($AR577:$AS577,$AR$3:$AS$3,BA$1)</f>
        <v>0.37103199999999997</v>
      </c>
      <c r="BB577" s="2" cm="1">
        <f t="array" ref="BB577">TREND($AR577:$AS577,$AR$3:$AS$3,BB$1)</f>
        <v>0.37103199999999997</v>
      </c>
      <c r="BC577" s="2" cm="1">
        <f t="array" ref="BC577">TREND($AR577:$AS577,$AR$3:$AS$3,BC$1)</f>
        <v>0.37103199999999997</v>
      </c>
      <c r="BD577" s="2" cm="1">
        <f t="array" ref="BD577">TREND($AR577:$AS577,$AR$3:$AS$3,BD$1)</f>
        <v>0.37103199999999997</v>
      </c>
      <c r="BE577" s="2" cm="1">
        <f t="array" ref="BE577">TREND($AR577:$AS577,$AR$3:$AS$3,BE$1)</f>
        <v>0.37103199999999997</v>
      </c>
      <c r="BF577" s="20" cm="1">
        <f t="array" ref="BF577">TREND($AS577:$AT577,$AS$3:$AT$3,BF$1)</f>
        <v>0.33392879999999892</v>
      </c>
      <c r="BG577" s="20" cm="1">
        <f t="array" ref="BG577">TREND($AS577:$AT577,$AS$3:$AT$3,BG$1)</f>
        <v>0.29682560000000002</v>
      </c>
      <c r="BH577" s="20" cm="1">
        <f t="array" ref="BH577">TREND($AS577:$AT577,$AS$3:$AT$3,BH$1)</f>
        <v>0.25972239999999935</v>
      </c>
      <c r="BI577" s="20" cm="1">
        <f t="array" ref="BI577">TREND($AS577:$AT577,$AS$3:$AT$3,BI$1)</f>
        <v>0.22261920000000046</v>
      </c>
      <c r="BJ577" s="20" cm="1">
        <f t="array" ref="BJ577">TREND($AS577:$AT577,$AS$3:$AT$3,BJ$1)</f>
        <v>0.18551599999999979</v>
      </c>
      <c r="BK577" s="20" cm="1">
        <f t="array" ref="BK577">TREND($AS577:$AT577,$AS$3:$AT$3,BK$1)</f>
        <v>0.14841279999999912</v>
      </c>
      <c r="BL577" s="20" cm="1">
        <f t="array" ref="BL577">TREND($AS577:$AT577,$AS$3:$AT$3,BL$1)</f>
        <v>0.11130960000000023</v>
      </c>
      <c r="BM577" s="20" cm="1">
        <f t="array" ref="BM577">TREND($AS577:$AT577,$AS$3:$AT$3,BM$1)</f>
        <v>7.4206399999999562E-2</v>
      </c>
    </row>
    <row r="578" spans="1:65" x14ac:dyDescent="0.35">
      <c r="A578" t="str">
        <f>IF(BYDem!B576="","\I:",BYDem!B576)</f>
        <v>EU_southeast</v>
      </c>
      <c r="B578" t="str">
        <f>BYDem!E576</f>
        <v>INF</v>
      </c>
      <c r="C578" t="str">
        <f t="shared" si="183"/>
        <v>INF</v>
      </c>
      <c r="D578" s="4">
        <f>SUMIFS(BYDem!$M$2:$M$2000,BYDem!$B$2:$B$2000,Demands!$A578,BYDem!$E$2:$E$2000,Demands!$B578)</f>
        <v>689.755</v>
      </c>
      <c r="E578" s="4">
        <f t="shared" si="163"/>
        <v>701.68307994580437</v>
      </c>
      <c r="F578" s="4">
        <f t="shared" si="164"/>
        <v>801.84399988525604</v>
      </c>
      <c r="G578" s="4">
        <f t="shared" si="165"/>
        <v>879.76167831253622</v>
      </c>
      <c r="H578" s="4">
        <f t="shared" si="166"/>
        <v>941.83483898678969</v>
      </c>
      <c r="I578" s="4">
        <f t="shared" si="167"/>
        <v>988.52434368961974</v>
      </c>
      <c r="J578" s="4">
        <f t="shared" si="168"/>
        <v>1023.297038828938</v>
      </c>
      <c r="K578" s="4">
        <f t="shared" si="169"/>
        <v>1051.3547129566525</v>
      </c>
      <c r="L578" s="4">
        <f t="shared" si="170"/>
        <v>1076.1591276487295</v>
      </c>
      <c r="M578" s="4">
        <f t="shared" si="171"/>
        <v>1099.0848067968154</v>
      </c>
      <c r="N578" s="4">
        <f t="shared" si="172"/>
        <v>1118.2131476880529</v>
      </c>
      <c r="O578" s="4">
        <f t="shared" si="173"/>
        <v>1132.8930027473548</v>
      </c>
      <c r="P578" s="4">
        <f t="shared" si="174"/>
        <v>1144.2582546267088</v>
      </c>
      <c r="Q578" s="4">
        <f t="shared" si="175"/>
        <v>1153.0419169357497</v>
      </c>
      <c r="R578" s="4">
        <f t="shared" si="176"/>
        <v>1159.9674206724908</v>
      </c>
      <c r="S578" s="4">
        <f t="shared" si="177"/>
        <v>1165.4159596983177</v>
      </c>
      <c r="T578" s="4">
        <f t="shared" si="178"/>
        <v>1169.4741389363419</v>
      </c>
      <c r="U578" s="4">
        <f t="shared" si="179"/>
        <v>1171.9734787211316</v>
      </c>
      <c r="W578" s="5" t="str">
        <f>VLOOKUP(C578&amp;A578,Driver_elast!$A$2:$D$1161,4,FALSE)</f>
        <v>GDP</v>
      </c>
      <c r="X578" s="5">
        <v>1</v>
      </c>
      <c r="Y578" s="2">
        <f>SUMIFS('Growth rates'!D$4:D$999,'Growth rates'!$B$4:$B$999,Demands!$A578,'Growth rates'!$C$4:$C$999,$W578)</f>
        <v>1</v>
      </c>
      <c r="Z578" s="2">
        <f>SUMIFS('Growth rates'!E$4:E$999,'Growth rates'!$B$4:$B$999,Demands!$A578,'Growth rates'!$C$4:$C$999,$W578)</f>
        <v>1.0241709300080004</v>
      </c>
      <c r="AA578" s="2">
        <f>SUMIFS('Growth rates'!F$4:F$999,'Growth rates'!$B$4:$B$999,Demands!$A578,'Growth rates'!$C$4:$C$999,$W578)</f>
        <v>1.2285081224721506</v>
      </c>
      <c r="AB578" s="2">
        <f>SUMIFS('Growth rates'!G$4:G$999,'Growth rates'!$B$4:$B$999,Demands!$A578,'Growth rates'!$C$4:$C$999,$W578)</f>
        <v>1.3953641230029377</v>
      </c>
      <c r="AC578" s="2">
        <f>SUMIFS('Growth rates'!H$4:H$999,'Growth rates'!$B$4:$B$999,Demands!$A578,'Growth rates'!$C$4:$C$999,$W578)</f>
        <v>1.5329722388043354</v>
      </c>
      <c r="AD578" s="2">
        <f>SUMIFS('Growth rates'!I$4:I$999,'Growth rates'!$B$4:$B$999,Demands!$A578,'Growth rates'!$C$4:$C$999,$W578)</f>
        <v>1.6391898384052754</v>
      </c>
      <c r="AE578" s="2">
        <f>SUMIFS('Growth rates'!J$4:J$999,'Growth rates'!$B$4:$B$999,Demands!$A578,'Growth rates'!$C$4:$C$999,$W578)</f>
        <v>1.7197829482447435</v>
      </c>
      <c r="AF578" s="2">
        <f>SUMIFS('Growth rates'!K$4:K$999,'Growth rates'!$B$4:$B$999,Demands!$A578,'Growth rates'!$C$4:$C$999,$W578)</f>
        <v>1.7856914235395698</v>
      </c>
      <c r="AG578" s="2">
        <f>SUMIFS('Growth rates'!L$4:L$999,'Growth rates'!$B$4:$B$999,Demands!$A578,'Growth rates'!$C$4:$C$999,$W578)</f>
        <v>1.8445763052881297</v>
      </c>
      <c r="AH578" s="2">
        <f>SUMIFS('Growth rates'!M$4:M$999,'Growth rates'!$B$4:$B$999,Demands!$A578,'Growth rates'!$C$4:$C$999,$W578)</f>
        <v>1.8995000347004847</v>
      </c>
      <c r="AI578" s="2">
        <f>SUMIFS('Growth rates'!N$4:N$999,'Growth rates'!$B$4:$B$999,Demands!$A578,'Growth rates'!$C$4:$C$999,$W578)</f>
        <v>1.9508405911813367</v>
      </c>
      <c r="AJ578" s="2">
        <f>SUMIFS('Growth rates'!O$4:O$999,'Growth rates'!$B$4:$B$999,Demands!$A578,'Growth rates'!$C$4:$C$999,$W578)</f>
        <v>1.9955858110661415</v>
      </c>
      <c r="AK578" s="2">
        <f>SUMIFS('Growth rates'!P$4:P$999,'Growth rates'!$B$4:$B$999,Demands!$A578,'Growth rates'!$C$4:$C$999,$W578)</f>
        <v>2.0355600510065703</v>
      </c>
      <c r="AL578" s="2">
        <f>SUMIFS('Growth rates'!Q$4:Q$999,'Growth rates'!$B$4:$B$999,Demands!$A578,'Growth rates'!$C$4:$C$999,$W578)</f>
        <v>2.0719600961486231</v>
      </c>
      <c r="AM578" s="2">
        <f>SUMIFS('Growth rates'!R$4:R$999,'Growth rates'!$B$4:$B$999,Demands!$A578,'Growth rates'!$C$4:$C$999,$W578)</f>
        <v>2.1067485663941476</v>
      </c>
      <c r="AN578" s="2">
        <f>SUMIFS('Growth rates'!S$4:S$999,'Growth rates'!$B$4:$B$999,Demands!$A578,'Growth rates'!$C$4:$C$999,$W578)</f>
        <v>2.1413269483244695</v>
      </c>
      <c r="AO578" s="2">
        <f>SUMIFS('Growth rates'!T$4:T$999,'Growth rates'!$B$4:$B$999,Demands!$A578,'Growth rates'!$C$4:$C$999,$W578)</f>
        <v>2.1760669366511007</v>
      </c>
      <c r="AP578" s="2">
        <f>SUMIFS('Growth rates'!U$4:U$999,'Growth rates'!$B$4:$B$999,Demands!$A578,'Growth rates'!$C$4:$C$999,$W578)</f>
        <v>2.2085677785755347</v>
      </c>
      <c r="AR578">
        <f>VLOOKUP(C578&amp;A578,Driver_elast!$A$2:$E$1161,5,FALSE)</f>
        <v>0.71545499999999995</v>
      </c>
      <c r="AS578">
        <f t="shared" si="180"/>
        <v>0.71545499999999995</v>
      </c>
      <c r="AT578">
        <f t="shared" si="181"/>
        <v>0.143091</v>
      </c>
      <c r="AV578" s="2" cm="1">
        <f t="array" ref="AV578">TREND($AR578:$AS578,$AR$3:$AS$3,AV$1)</f>
        <v>0.71545499999999995</v>
      </c>
      <c r="AW578" s="2" cm="1">
        <f t="array" ref="AW578">TREND($AR578:$AS578,$AR$3:$AS$3,AW$1)</f>
        <v>0.71545499999999995</v>
      </c>
      <c r="AX578" s="2" cm="1">
        <f t="array" ref="AX578">TREND($AR578:$AS578,$AR$3:$AS$3,AX$1)</f>
        <v>0.71545499999999995</v>
      </c>
      <c r="AY578" s="2" cm="1">
        <f t="array" ref="AY578">TREND($AR578:$AS578,$AR$3:$AS$3,AY$1)</f>
        <v>0.71545499999999995</v>
      </c>
      <c r="AZ578" s="2" cm="1">
        <f t="array" ref="AZ578">TREND($AR578:$AS578,$AR$3:$AS$3,AZ$1)</f>
        <v>0.71545499999999995</v>
      </c>
      <c r="BA578" s="2" cm="1">
        <f t="array" ref="BA578">TREND($AR578:$AS578,$AR$3:$AS$3,BA$1)</f>
        <v>0.71545499999999995</v>
      </c>
      <c r="BB578" s="2" cm="1">
        <f t="array" ref="BB578">TREND($AR578:$AS578,$AR$3:$AS$3,BB$1)</f>
        <v>0.71545499999999995</v>
      </c>
      <c r="BC578" s="2" cm="1">
        <f t="array" ref="BC578">TREND($AR578:$AS578,$AR$3:$AS$3,BC$1)</f>
        <v>0.71545499999999995</v>
      </c>
      <c r="BD578" s="2" cm="1">
        <f t="array" ref="BD578">TREND($AR578:$AS578,$AR$3:$AS$3,BD$1)</f>
        <v>0.71545499999999995</v>
      </c>
      <c r="BE578" s="2" cm="1">
        <f t="array" ref="BE578">TREND($AR578:$AS578,$AR$3:$AS$3,BE$1)</f>
        <v>0.71545499999999995</v>
      </c>
      <c r="BF578" s="20" cm="1">
        <f t="array" ref="BF578">TREND($AS578:$AT578,$AS$3:$AT$3,BF$1)</f>
        <v>0.64390949999999592</v>
      </c>
      <c r="BG578" s="20" cm="1">
        <f t="array" ref="BG578">TREND($AS578:$AT578,$AS$3:$AT$3,BG$1)</f>
        <v>0.57236399999999676</v>
      </c>
      <c r="BH578" s="20" cm="1">
        <f t="array" ref="BH578">TREND($AS578:$AT578,$AS$3:$AT$3,BH$1)</f>
        <v>0.50081849999999761</v>
      </c>
      <c r="BI578" s="20" cm="1">
        <f t="array" ref="BI578">TREND($AS578:$AT578,$AS$3:$AT$3,BI$1)</f>
        <v>0.42927299999999846</v>
      </c>
      <c r="BJ578" s="20" cm="1">
        <f t="array" ref="BJ578">TREND($AS578:$AT578,$AS$3:$AT$3,BJ$1)</f>
        <v>0.35772749999999931</v>
      </c>
      <c r="BK578" s="20" cm="1">
        <f t="array" ref="BK578">TREND($AS578:$AT578,$AS$3:$AT$3,BK$1)</f>
        <v>0.28618199999999661</v>
      </c>
      <c r="BL578" s="20" cm="1">
        <f t="array" ref="BL578">TREND($AS578:$AT578,$AS$3:$AT$3,BL$1)</f>
        <v>0.21463649999999745</v>
      </c>
      <c r="BM578" s="20" cm="1">
        <f t="array" ref="BM578">TREND($AS578:$AT578,$AS$3:$AT$3,BM$1)</f>
        <v>0.1430909999999983</v>
      </c>
    </row>
    <row r="579" spans="1:65" x14ac:dyDescent="0.35">
      <c r="A579" t="str">
        <f>IF(BYDem!B577="","\I:",BYDem!B577)</f>
        <v>EU_southeast</v>
      </c>
      <c r="B579" t="str">
        <f>BYDem!E577</f>
        <v>INM</v>
      </c>
      <c r="C579" t="str">
        <f t="shared" si="183"/>
        <v>INM</v>
      </c>
      <c r="D579" s="4">
        <f>SUMIFS(BYDem!$M$2:$M$2000,BYDem!$B$2:$B$2000,Demands!$A579,BYDem!$E$2:$E$2000,Demands!$B579)</f>
        <v>11.164</v>
      </c>
      <c r="E579" s="4">
        <f t="shared" si="163"/>
        <v>11.394863639809826</v>
      </c>
      <c r="F579" s="4">
        <f t="shared" si="164"/>
        <v>13.339894335765697</v>
      </c>
      <c r="G579" s="4">
        <f t="shared" si="165"/>
        <v>14.889990125848119</v>
      </c>
      <c r="H579" s="4">
        <f t="shared" si="166"/>
        <v>16.146289824426152</v>
      </c>
      <c r="I579" s="4">
        <f t="shared" si="167"/>
        <v>17.10343383527443</v>
      </c>
      <c r="J579" s="4">
        <f t="shared" si="168"/>
        <v>17.822873408612629</v>
      </c>
      <c r="K579" s="4">
        <f t="shared" si="169"/>
        <v>18.407243121147911</v>
      </c>
      <c r="L579" s="4">
        <f t="shared" si="170"/>
        <v>18.926555282203307</v>
      </c>
      <c r="M579" s="4">
        <f t="shared" si="171"/>
        <v>19.408699897515564</v>
      </c>
      <c r="N579" s="4">
        <f t="shared" si="172"/>
        <v>19.812626605551902</v>
      </c>
      <c r="O579" s="4">
        <f t="shared" si="173"/>
        <v>20.123654438795416</v>
      </c>
      <c r="P579" s="4">
        <f t="shared" si="174"/>
        <v>20.365065435182348</v>
      </c>
      <c r="Q579" s="4">
        <f t="shared" si="175"/>
        <v>20.552003358303594</v>
      </c>
      <c r="R579" s="4">
        <f t="shared" si="176"/>
        <v>20.699614949333363</v>
      </c>
      <c r="S579" s="4">
        <f t="shared" si="177"/>
        <v>20.815881976452843</v>
      </c>
      <c r="T579" s="4">
        <f t="shared" si="178"/>
        <v>20.902559223059768</v>
      </c>
      <c r="U579" s="4">
        <f t="shared" si="179"/>
        <v>20.955978028157435</v>
      </c>
      <c r="W579" s="5" t="str">
        <f>VLOOKUP(C579&amp;A579,Driver_elast!$A$2:$D$1161,4,FALSE)</f>
        <v>GDP</v>
      </c>
      <c r="X579" s="5">
        <v>1</v>
      </c>
      <c r="Y579" s="2">
        <f>SUMIFS('Growth rates'!D$4:D$999,'Growth rates'!$B$4:$B$999,Demands!$A579,'Growth rates'!$C$4:$C$999,$W579)</f>
        <v>1</v>
      </c>
      <c r="Z579" s="2">
        <f>SUMIFS('Growth rates'!E$4:E$999,'Growth rates'!$B$4:$B$999,Demands!$A579,'Growth rates'!$C$4:$C$999,$W579)</f>
        <v>1.0241709300080004</v>
      </c>
      <c r="AA579" s="2">
        <f>SUMIFS('Growth rates'!F$4:F$999,'Growth rates'!$B$4:$B$999,Demands!$A579,'Growth rates'!$C$4:$C$999,$W579)</f>
        <v>1.2285081224721506</v>
      </c>
      <c r="AB579" s="2">
        <f>SUMIFS('Growth rates'!G$4:G$999,'Growth rates'!$B$4:$B$999,Demands!$A579,'Growth rates'!$C$4:$C$999,$W579)</f>
        <v>1.3953641230029377</v>
      </c>
      <c r="AC579" s="2">
        <f>SUMIFS('Growth rates'!H$4:H$999,'Growth rates'!$B$4:$B$999,Demands!$A579,'Growth rates'!$C$4:$C$999,$W579)</f>
        <v>1.5329722388043354</v>
      </c>
      <c r="AD579" s="2">
        <f>SUMIFS('Growth rates'!I$4:I$999,'Growth rates'!$B$4:$B$999,Demands!$A579,'Growth rates'!$C$4:$C$999,$W579)</f>
        <v>1.6391898384052754</v>
      </c>
      <c r="AE579" s="2">
        <f>SUMIFS('Growth rates'!J$4:J$999,'Growth rates'!$B$4:$B$999,Demands!$A579,'Growth rates'!$C$4:$C$999,$W579)</f>
        <v>1.7197829482447435</v>
      </c>
      <c r="AF579" s="2">
        <f>SUMIFS('Growth rates'!K$4:K$999,'Growth rates'!$B$4:$B$999,Demands!$A579,'Growth rates'!$C$4:$C$999,$W579)</f>
        <v>1.7856914235395698</v>
      </c>
      <c r="AG579" s="2">
        <f>SUMIFS('Growth rates'!L$4:L$999,'Growth rates'!$B$4:$B$999,Demands!$A579,'Growth rates'!$C$4:$C$999,$W579)</f>
        <v>1.8445763052881297</v>
      </c>
      <c r="AH579" s="2">
        <f>SUMIFS('Growth rates'!M$4:M$999,'Growth rates'!$B$4:$B$999,Demands!$A579,'Growth rates'!$C$4:$C$999,$W579)</f>
        <v>1.8995000347004847</v>
      </c>
      <c r="AI579" s="2">
        <f>SUMIFS('Growth rates'!N$4:N$999,'Growth rates'!$B$4:$B$999,Demands!$A579,'Growth rates'!$C$4:$C$999,$W579)</f>
        <v>1.9508405911813367</v>
      </c>
      <c r="AJ579" s="2">
        <f>SUMIFS('Growth rates'!O$4:O$999,'Growth rates'!$B$4:$B$999,Demands!$A579,'Growth rates'!$C$4:$C$999,$W579)</f>
        <v>1.9955858110661415</v>
      </c>
      <c r="AK579" s="2">
        <f>SUMIFS('Growth rates'!P$4:P$999,'Growth rates'!$B$4:$B$999,Demands!$A579,'Growth rates'!$C$4:$C$999,$W579)</f>
        <v>2.0355600510065703</v>
      </c>
      <c r="AL579" s="2">
        <f>SUMIFS('Growth rates'!Q$4:Q$999,'Growth rates'!$B$4:$B$999,Demands!$A579,'Growth rates'!$C$4:$C$999,$W579)</f>
        <v>2.0719600961486231</v>
      </c>
      <c r="AM579" s="2">
        <f>SUMIFS('Growth rates'!R$4:R$999,'Growth rates'!$B$4:$B$999,Demands!$A579,'Growth rates'!$C$4:$C$999,$W579)</f>
        <v>2.1067485663941476</v>
      </c>
      <c r="AN579" s="2">
        <f>SUMIFS('Growth rates'!S$4:S$999,'Growth rates'!$B$4:$B$999,Demands!$A579,'Growth rates'!$C$4:$C$999,$W579)</f>
        <v>2.1413269483244695</v>
      </c>
      <c r="AO579" s="2">
        <f>SUMIFS('Growth rates'!T$4:T$999,'Growth rates'!$B$4:$B$999,Demands!$A579,'Growth rates'!$C$4:$C$999,$W579)</f>
        <v>2.1760669366511007</v>
      </c>
      <c r="AP579" s="2">
        <f>SUMIFS('Growth rates'!U$4:U$999,'Growth rates'!$B$4:$B$999,Demands!$A579,'Growth rates'!$C$4:$C$999,$W579)</f>
        <v>2.2085677785755347</v>
      </c>
      <c r="AR579">
        <f>VLOOKUP(C579&amp;A579,Driver_elast!$A$2:$E$1161,5,FALSE)</f>
        <v>0.85554399999999997</v>
      </c>
      <c r="AS579">
        <f t="shared" si="180"/>
        <v>0.85554399999999997</v>
      </c>
      <c r="AT579">
        <f t="shared" si="181"/>
        <v>0.17110880000000001</v>
      </c>
      <c r="AV579" s="2" cm="1">
        <f t="array" ref="AV579">TREND($AR579:$AS579,$AR$3:$AS$3,AV$1)</f>
        <v>0.85554399999999997</v>
      </c>
      <c r="AW579" s="2" cm="1">
        <f t="array" ref="AW579">TREND($AR579:$AS579,$AR$3:$AS$3,AW$1)</f>
        <v>0.85554399999999997</v>
      </c>
      <c r="AX579" s="2" cm="1">
        <f t="array" ref="AX579">TREND($AR579:$AS579,$AR$3:$AS$3,AX$1)</f>
        <v>0.85554399999999997</v>
      </c>
      <c r="AY579" s="2" cm="1">
        <f t="array" ref="AY579">TREND($AR579:$AS579,$AR$3:$AS$3,AY$1)</f>
        <v>0.85554399999999997</v>
      </c>
      <c r="AZ579" s="2" cm="1">
        <f t="array" ref="AZ579">TREND($AR579:$AS579,$AR$3:$AS$3,AZ$1)</f>
        <v>0.85554399999999997</v>
      </c>
      <c r="BA579" s="2" cm="1">
        <f t="array" ref="BA579">TREND($AR579:$AS579,$AR$3:$AS$3,BA$1)</f>
        <v>0.85554399999999997</v>
      </c>
      <c r="BB579" s="2" cm="1">
        <f t="array" ref="BB579">TREND($AR579:$AS579,$AR$3:$AS$3,BB$1)</f>
        <v>0.85554399999999997</v>
      </c>
      <c r="BC579" s="2" cm="1">
        <f t="array" ref="BC579">TREND($AR579:$AS579,$AR$3:$AS$3,BC$1)</f>
        <v>0.85554399999999997</v>
      </c>
      <c r="BD579" s="2" cm="1">
        <f t="array" ref="BD579">TREND($AR579:$AS579,$AR$3:$AS$3,BD$1)</f>
        <v>0.85554399999999997</v>
      </c>
      <c r="BE579" s="2" cm="1">
        <f t="array" ref="BE579">TREND($AR579:$AS579,$AR$3:$AS$3,BE$1)</f>
        <v>0.85554399999999997</v>
      </c>
      <c r="BF579" s="20" cm="1">
        <f t="array" ref="BF579">TREND($AS579:$AT579,$AS$3:$AT$3,BF$1)</f>
        <v>0.76998959999999528</v>
      </c>
      <c r="BG579" s="20" cm="1">
        <f t="array" ref="BG579">TREND($AS579:$AT579,$AS$3:$AT$3,BG$1)</f>
        <v>0.6844351999999958</v>
      </c>
      <c r="BH579" s="20" cm="1">
        <f t="array" ref="BH579">TREND($AS579:$AT579,$AS$3:$AT$3,BH$1)</f>
        <v>0.59888079999999633</v>
      </c>
      <c r="BI579" s="20" cm="1">
        <f t="array" ref="BI579">TREND($AS579:$AT579,$AS$3:$AT$3,BI$1)</f>
        <v>0.51332639999999685</v>
      </c>
      <c r="BJ579" s="20" cm="1">
        <f t="array" ref="BJ579">TREND($AS579:$AT579,$AS$3:$AT$3,BJ$1)</f>
        <v>0.42777199999999738</v>
      </c>
      <c r="BK579" s="20" cm="1">
        <f t="array" ref="BK579">TREND($AS579:$AT579,$AS$3:$AT$3,BK$1)</f>
        <v>0.3422175999999979</v>
      </c>
      <c r="BL579" s="20" cm="1">
        <f t="array" ref="BL579">TREND($AS579:$AT579,$AS$3:$AT$3,BL$1)</f>
        <v>0.25666319999999843</v>
      </c>
      <c r="BM579" s="20" cm="1">
        <f t="array" ref="BM579">TREND($AS579:$AT579,$AS$3:$AT$3,BM$1)</f>
        <v>0.17110879999999185</v>
      </c>
    </row>
    <row r="580" spans="1:65" x14ac:dyDescent="0.35">
      <c r="A580" t="str">
        <f>IF(BYDem!B578="","\I:",BYDem!B578)</f>
        <v>EU_southeast</v>
      </c>
      <c r="B580" t="str">
        <f>BYDem!E578</f>
        <v>IOI</v>
      </c>
      <c r="C580" t="str">
        <f t="shared" si="183"/>
        <v>IOI</v>
      </c>
      <c r="D580" s="4">
        <f>SUMIFS(BYDem!$M$2:$M$2000,BYDem!$B$2:$B$2000,Demands!$A580,BYDem!$E$2:$E$2000,Demands!$B580)</f>
        <v>65.835858561519302</v>
      </c>
      <c r="E580" s="4">
        <f t="shared" ref="E580:E643" si="184">(1+(Z580-Y580)/Y580*AW580)*D580</f>
        <v>66.426286951337971</v>
      </c>
      <c r="F580" s="4">
        <f t="shared" ref="F580:F643" si="185">(1+(AA580-Z580)/Z580*AX580)*E580</f>
        <v>71.343582613724777</v>
      </c>
      <c r="G580" s="4">
        <f t="shared" ref="G580:G643" si="186">(1+(AB580-AA580)/AA580*AY580)*F580</f>
        <v>74.938840758992512</v>
      </c>
      <c r="H580" s="4">
        <f t="shared" ref="H580:H643" si="187">(1+(AC580-AB580)/AB580*AZ580)*G580</f>
        <v>77.680887376306615</v>
      </c>
      <c r="I580" s="4">
        <f t="shared" ref="I580:I643" si="188">(1+(AD580-AC580)/AC580*BA580)*H580</f>
        <v>79.67793185591816</v>
      </c>
      <c r="J580" s="4">
        <f t="shared" ref="J580:J643" si="189">(1+(AE580-AD580)/AD580*BB580)*I580</f>
        <v>81.131442047580109</v>
      </c>
      <c r="K580" s="4">
        <f t="shared" ref="K580:K643" si="190">(1+(AF580-AE580)/AE580*BC580)*J580</f>
        <v>82.285076424449102</v>
      </c>
      <c r="L580" s="4">
        <f t="shared" ref="L580:L643" si="191">(1+(AG580-AF580)/AF580*BD580)*K580</f>
        <v>83.291845434213101</v>
      </c>
      <c r="M580" s="4">
        <f t="shared" ref="M580:M643" si="192">(1+(AH580-AG580)/AG580*BE580)*L580</f>
        <v>84.21203487457565</v>
      </c>
      <c r="N580" s="4">
        <f t="shared" ref="N580:N643" si="193">(1+(AI580-AH580)/AH580*BF580)*M580</f>
        <v>84.972097371924065</v>
      </c>
      <c r="O580" s="4">
        <f t="shared" ref="O580:O643" si="194">(1+(AJ580-AI580)/AI580*BG580)*N580</f>
        <v>85.550596296158588</v>
      </c>
      <c r="P580" s="4">
        <f t="shared" ref="P580:P643" si="195">(1+(AK580-AJ580)/AJ580*BH580)*O580</f>
        <v>85.995680576426722</v>
      </c>
      <c r="Q580" s="4">
        <f t="shared" ref="Q580:Q643" si="196">(1+(AL580-AK580)/AK580*BI580)*P580</f>
        <v>86.338020270996267</v>
      </c>
      <c r="R580" s="4">
        <f t="shared" ref="R580:R643" si="197">(1+(AM580-AL580)/AL580*BJ580)*Q580</f>
        <v>86.606949125878629</v>
      </c>
      <c r="S580" s="4">
        <f t="shared" ref="S580:S643" si="198">(1+(AN580-AM580)/AM580*BK580)*R580</f>
        <v>86.817916869847195</v>
      </c>
      <c r="T580" s="4">
        <f t="shared" ref="T580:T643" si="199">(1+(AO580-AN580)/AN580*BL580)*S580</f>
        <v>86.974696150968086</v>
      </c>
      <c r="U580" s="4">
        <f t="shared" ref="U580:U643" si="200">(1+(AP580-AO580)/AO580*BM580)*T580</f>
        <v>87.071091625215104</v>
      </c>
      <c r="W580" s="5" t="str">
        <f>VLOOKUP(C580&amp;A580,Driver_elast!$A$2:$D$1161,4,FALSE)</f>
        <v>GDP</v>
      </c>
      <c r="X580" s="5">
        <v>1</v>
      </c>
      <c r="Y580" s="2">
        <f>SUMIFS('Growth rates'!D$4:D$999,'Growth rates'!$B$4:$B$999,Demands!$A580,'Growth rates'!$C$4:$C$999,$W580)</f>
        <v>1</v>
      </c>
      <c r="Z580" s="2">
        <f>SUMIFS('Growth rates'!E$4:E$999,'Growth rates'!$B$4:$B$999,Demands!$A580,'Growth rates'!$C$4:$C$999,$W580)</f>
        <v>1.0241709300080004</v>
      </c>
      <c r="AA580" s="2">
        <f>SUMIFS('Growth rates'!F$4:F$999,'Growth rates'!$B$4:$B$999,Demands!$A580,'Growth rates'!$C$4:$C$999,$W580)</f>
        <v>1.2285081224721506</v>
      </c>
      <c r="AB580" s="2">
        <f>SUMIFS('Growth rates'!G$4:G$999,'Growth rates'!$B$4:$B$999,Demands!$A580,'Growth rates'!$C$4:$C$999,$W580)</f>
        <v>1.3953641230029377</v>
      </c>
      <c r="AC580" s="2">
        <f>SUMIFS('Growth rates'!H$4:H$999,'Growth rates'!$B$4:$B$999,Demands!$A580,'Growth rates'!$C$4:$C$999,$W580)</f>
        <v>1.5329722388043354</v>
      </c>
      <c r="AD580" s="2">
        <f>SUMIFS('Growth rates'!I$4:I$999,'Growth rates'!$B$4:$B$999,Demands!$A580,'Growth rates'!$C$4:$C$999,$W580)</f>
        <v>1.6391898384052754</v>
      </c>
      <c r="AE580" s="2">
        <f>SUMIFS('Growth rates'!J$4:J$999,'Growth rates'!$B$4:$B$999,Demands!$A580,'Growth rates'!$C$4:$C$999,$W580)</f>
        <v>1.7197829482447435</v>
      </c>
      <c r="AF580" s="2">
        <f>SUMIFS('Growth rates'!K$4:K$999,'Growth rates'!$B$4:$B$999,Demands!$A580,'Growth rates'!$C$4:$C$999,$W580)</f>
        <v>1.7856914235395698</v>
      </c>
      <c r="AG580" s="2">
        <f>SUMIFS('Growth rates'!L$4:L$999,'Growth rates'!$B$4:$B$999,Demands!$A580,'Growth rates'!$C$4:$C$999,$W580)</f>
        <v>1.8445763052881297</v>
      </c>
      <c r="AH580" s="2">
        <f>SUMIFS('Growth rates'!M$4:M$999,'Growth rates'!$B$4:$B$999,Demands!$A580,'Growth rates'!$C$4:$C$999,$W580)</f>
        <v>1.8995000347004847</v>
      </c>
      <c r="AI580" s="2">
        <f>SUMIFS('Growth rates'!N$4:N$999,'Growth rates'!$B$4:$B$999,Demands!$A580,'Growth rates'!$C$4:$C$999,$W580)</f>
        <v>1.9508405911813367</v>
      </c>
      <c r="AJ580" s="2">
        <f>SUMIFS('Growth rates'!O$4:O$999,'Growth rates'!$B$4:$B$999,Demands!$A580,'Growth rates'!$C$4:$C$999,$W580)</f>
        <v>1.9955858110661415</v>
      </c>
      <c r="AK580" s="2">
        <f>SUMIFS('Growth rates'!P$4:P$999,'Growth rates'!$B$4:$B$999,Demands!$A580,'Growth rates'!$C$4:$C$999,$W580)</f>
        <v>2.0355600510065703</v>
      </c>
      <c r="AL580" s="2">
        <f>SUMIFS('Growth rates'!Q$4:Q$999,'Growth rates'!$B$4:$B$999,Demands!$A580,'Growth rates'!$C$4:$C$999,$W580)</f>
        <v>2.0719600961486231</v>
      </c>
      <c r="AM580" s="2">
        <f>SUMIFS('Growth rates'!R$4:R$999,'Growth rates'!$B$4:$B$999,Demands!$A580,'Growth rates'!$C$4:$C$999,$W580)</f>
        <v>2.1067485663941476</v>
      </c>
      <c r="AN580" s="2">
        <f>SUMIFS('Growth rates'!S$4:S$999,'Growth rates'!$B$4:$B$999,Demands!$A580,'Growth rates'!$C$4:$C$999,$W580)</f>
        <v>2.1413269483244695</v>
      </c>
      <c r="AO580" s="2">
        <f>SUMIFS('Growth rates'!T$4:T$999,'Growth rates'!$B$4:$B$999,Demands!$A580,'Growth rates'!$C$4:$C$999,$W580)</f>
        <v>2.1760669366511007</v>
      </c>
      <c r="AP580" s="2">
        <f>SUMIFS('Growth rates'!U$4:U$999,'Growth rates'!$B$4:$B$999,Demands!$A580,'Growth rates'!$C$4:$C$999,$W580)</f>
        <v>2.2085677785755347</v>
      </c>
      <c r="AR580">
        <f>VLOOKUP(C580&amp;A580,Driver_elast!$A$2:$E$1161,5,FALSE)</f>
        <v>0.37103199999999997</v>
      </c>
      <c r="AS580">
        <f t="shared" si="180"/>
        <v>0.37103199999999997</v>
      </c>
      <c r="AT580">
        <f t="shared" si="181"/>
        <v>7.4206399999999992E-2</v>
      </c>
      <c r="AV580" s="2" cm="1">
        <f t="array" ref="AV580">TREND($AR580:$AS580,$AR$3:$AS$3,AV$1)</f>
        <v>0.37103199999999997</v>
      </c>
      <c r="AW580" s="2" cm="1">
        <f t="array" ref="AW580">TREND($AR580:$AS580,$AR$3:$AS$3,AW$1)</f>
        <v>0.37103199999999997</v>
      </c>
      <c r="AX580" s="2" cm="1">
        <f t="array" ref="AX580">TREND($AR580:$AS580,$AR$3:$AS$3,AX$1)</f>
        <v>0.37103199999999997</v>
      </c>
      <c r="AY580" s="2" cm="1">
        <f t="array" ref="AY580">TREND($AR580:$AS580,$AR$3:$AS$3,AY$1)</f>
        <v>0.37103199999999997</v>
      </c>
      <c r="AZ580" s="2" cm="1">
        <f t="array" ref="AZ580">TREND($AR580:$AS580,$AR$3:$AS$3,AZ$1)</f>
        <v>0.37103199999999997</v>
      </c>
      <c r="BA580" s="2" cm="1">
        <f t="array" ref="BA580">TREND($AR580:$AS580,$AR$3:$AS$3,BA$1)</f>
        <v>0.37103199999999997</v>
      </c>
      <c r="BB580" s="2" cm="1">
        <f t="array" ref="BB580">TREND($AR580:$AS580,$AR$3:$AS$3,BB$1)</f>
        <v>0.37103199999999997</v>
      </c>
      <c r="BC580" s="2" cm="1">
        <f t="array" ref="BC580">TREND($AR580:$AS580,$AR$3:$AS$3,BC$1)</f>
        <v>0.37103199999999997</v>
      </c>
      <c r="BD580" s="2" cm="1">
        <f t="array" ref="BD580">TREND($AR580:$AS580,$AR$3:$AS$3,BD$1)</f>
        <v>0.37103199999999997</v>
      </c>
      <c r="BE580" s="2" cm="1">
        <f t="array" ref="BE580">TREND($AR580:$AS580,$AR$3:$AS$3,BE$1)</f>
        <v>0.37103199999999997</v>
      </c>
      <c r="BF580" s="20" cm="1">
        <f t="array" ref="BF580">TREND($AS580:$AT580,$AS$3:$AT$3,BF$1)</f>
        <v>0.33392879999999892</v>
      </c>
      <c r="BG580" s="20" cm="1">
        <f t="array" ref="BG580">TREND($AS580:$AT580,$AS$3:$AT$3,BG$1)</f>
        <v>0.29682560000000002</v>
      </c>
      <c r="BH580" s="20" cm="1">
        <f t="array" ref="BH580">TREND($AS580:$AT580,$AS$3:$AT$3,BH$1)</f>
        <v>0.25972239999999935</v>
      </c>
      <c r="BI580" s="20" cm="1">
        <f t="array" ref="BI580">TREND($AS580:$AT580,$AS$3:$AT$3,BI$1)</f>
        <v>0.22261920000000046</v>
      </c>
      <c r="BJ580" s="20" cm="1">
        <f t="array" ref="BJ580">TREND($AS580:$AT580,$AS$3:$AT$3,BJ$1)</f>
        <v>0.18551599999999979</v>
      </c>
      <c r="BK580" s="20" cm="1">
        <f t="array" ref="BK580">TREND($AS580:$AT580,$AS$3:$AT$3,BK$1)</f>
        <v>0.14841279999999912</v>
      </c>
      <c r="BL580" s="20" cm="1">
        <f t="array" ref="BL580">TREND($AS580:$AT580,$AS$3:$AT$3,BL$1)</f>
        <v>0.11130960000000023</v>
      </c>
      <c r="BM580" s="20" cm="1">
        <f t="array" ref="BM580">TREND($AS580:$AT580,$AS$3:$AT$3,BM$1)</f>
        <v>7.4206399999999562E-2</v>
      </c>
    </row>
    <row r="581" spans="1:65" x14ac:dyDescent="0.35">
      <c r="A581" t="str">
        <f>IF(BYDem!B579="","\I:",BYDem!B579)</f>
        <v>EU_southeast</v>
      </c>
      <c r="B581" t="str">
        <f>BYDem!E579</f>
        <v>ITM</v>
      </c>
      <c r="C581" t="str">
        <f t="shared" si="183"/>
        <v>ITM</v>
      </c>
      <c r="D581" s="4">
        <f>SUMIFS(BYDem!$M$2:$M$2000,BYDem!$B$2:$B$2000,Demands!$A581,BYDem!$E$2:$E$2000,Demands!$B581)</f>
        <v>85.087610438410906</v>
      </c>
      <c r="E581" s="4">
        <f t="shared" si="184"/>
        <v>85.850692168069301</v>
      </c>
      <c r="F581" s="4">
        <f t="shared" si="185"/>
        <v>92.205905677447149</v>
      </c>
      <c r="G581" s="4">
        <f t="shared" si="186"/>
        <v>96.852490854189554</v>
      </c>
      <c r="H581" s="4">
        <f t="shared" si="187"/>
        <v>100.39636799767615</v>
      </c>
      <c r="I581" s="4">
        <f t="shared" si="188"/>
        <v>102.97738913755516</v>
      </c>
      <c r="J581" s="4">
        <f t="shared" si="189"/>
        <v>104.85593544436493</v>
      </c>
      <c r="K581" s="4">
        <f t="shared" si="190"/>
        <v>106.34691611344307</v>
      </c>
      <c r="L581" s="4">
        <f t="shared" si="191"/>
        <v>107.64808497758443</v>
      </c>
      <c r="M581" s="4">
        <f t="shared" si="192"/>
        <v>108.83735663503452</v>
      </c>
      <c r="N581" s="4">
        <f t="shared" si="193"/>
        <v>109.81967695554491</v>
      </c>
      <c r="O581" s="4">
        <f t="shared" si="194"/>
        <v>110.56734079983595</v>
      </c>
      <c r="P581" s="4">
        <f t="shared" si="195"/>
        <v>111.14257682894198</v>
      </c>
      <c r="Q581" s="4">
        <f t="shared" si="196"/>
        <v>111.58502365359939</v>
      </c>
      <c r="R581" s="4">
        <f t="shared" si="197"/>
        <v>111.93259280724682</v>
      </c>
      <c r="S581" s="4">
        <f t="shared" si="198"/>
        <v>112.20525183541298</v>
      </c>
      <c r="T581" s="4">
        <f t="shared" si="199"/>
        <v>112.40787658563725</v>
      </c>
      <c r="U581" s="4">
        <f t="shared" si="200"/>
        <v>112.53246006855927</v>
      </c>
      <c r="W581" s="5" t="str">
        <f>VLOOKUP(C581&amp;A581,Driver_elast!$A$2:$D$1161,4,FALSE)</f>
        <v>GDP</v>
      </c>
      <c r="X581" s="5">
        <v>1</v>
      </c>
      <c r="Y581" s="2">
        <f>SUMIFS('Growth rates'!D$4:D$999,'Growth rates'!$B$4:$B$999,Demands!$A581,'Growth rates'!$C$4:$C$999,$W581)</f>
        <v>1</v>
      </c>
      <c r="Z581" s="2">
        <f>SUMIFS('Growth rates'!E$4:E$999,'Growth rates'!$B$4:$B$999,Demands!$A581,'Growth rates'!$C$4:$C$999,$W581)</f>
        <v>1.0241709300080004</v>
      </c>
      <c r="AA581" s="2">
        <f>SUMIFS('Growth rates'!F$4:F$999,'Growth rates'!$B$4:$B$999,Demands!$A581,'Growth rates'!$C$4:$C$999,$W581)</f>
        <v>1.2285081224721506</v>
      </c>
      <c r="AB581" s="2">
        <f>SUMIFS('Growth rates'!G$4:G$999,'Growth rates'!$B$4:$B$999,Demands!$A581,'Growth rates'!$C$4:$C$999,$W581)</f>
        <v>1.3953641230029377</v>
      </c>
      <c r="AC581" s="2">
        <f>SUMIFS('Growth rates'!H$4:H$999,'Growth rates'!$B$4:$B$999,Demands!$A581,'Growth rates'!$C$4:$C$999,$W581)</f>
        <v>1.5329722388043354</v>
      </c>
      <c r="AD581" s="2">
        <f>SUMIFS('Growth rates'!I$4:I$999,'Growth rates'!$B$4:$B$999,Demands!$A581,'Growth rates'!$C$4:$C$999,$W581)</f>
        <v>1.6391898384052754</v>
      </c>
      <c r="AE581" s="2">
        <f>SUMIFS('Growth rates'!J$4:J$999,'Growth rates'!$B$4:$B$999,Demands!$A581,'Growth rates'!$C$4:$C$999,$W581)</f>
        <v>1.7197829482447435</v>
      </c>
      <c r="AF581" s="2">
        <f>SUMIFS('Growth rates'!K$4:K$999,'Growth rates'!$B$4:$B$999,Demands!$A581,'Growth rates'!$C$4:$C$999,$W581)</f>
        <v>1.7856914235395698</v>
      </c>
      <c r="AG581" s="2">
        <f>SUMIFS('Growth rates'!L$4:L$999,'Growth rates'!$B$4:$B$999,Demands!$A581,'Growth rates'!$C$4:$C$999,$W581)</f>
        <v>1.8445763052881297</v>
      </c>
      <c r="AH581" s="2">
        <f>SUMIFS('Growth rates'!M$4:M$999,'Growth rates'!$B$4:$B$999,Demands!$A581,'Growth rates'!$C$4:$C$999,$W581)</f>
        <v>1.8995000347004847</v>
      </c>
      <c r="AI581" s="2">
        <f>SUMIFS('Growth rates'!N$4:N$999,'Growth rates'!$B$4:$B$999,Demands!$A581,'Growth rates'!$C$4:$C$999,$W581)</f>
        <v>1.9508405911813367</v>
      </c>
      <c r="AJ581" s="2">
        <f>SUMIFS('Growth rates'!O$4:O$999,'Growth rates'!$B$4:$B$999,Demands!$A581,'Growth rates'!$C$4:$C$999,$W581)</f>
        <v>1.9955858110661415</v>
      </c>
      <c r="AK581" s="2">
        <f>SUMIFS('Growth rates'!P$4:P$999,'Growth rates'!$B$4:$B$999,Demands!$A581,'Growth rates'!$C$4:$C$999,$W581)</f>
        <v>2.0355600510065703</v>
      </c>
      <c r="AL581" s="2">
        <f>SUMIFS('Growth rates'!Q$4:Q$999,'Growth rates'!$B$4:$B$999,Demands!$A581,'Growth rates'!$C$4:$C$999,$W581)</f>
        <v>2.0719600961486231</v>
      </c>
      <c r="AM581" s="2">
        <f>SUMIFS('Growth rates'!R$4:R$999,'Growth rates'!$B$4:$B$999,Demands!$A581,'Growth rates'!$C$4:$C$999,$W581)</f>
        <v>2.1067485663941476</v>
      </c>
      <c r="AN581" s="2">
        <f>SUMIFS('Growth rates'!S$4:S$999,'Growth rates'!$B$4:$B$999,Demands!$A581,'Growth rates'!$C$4:$C$999,$W581)</f>
        <v>2.1413269483244695</v>
      </c>
      <c r="AO581" s="2">
        <f>SUMIFS('Growth rates'!T$4:T$999,'Growth rates'!$B$4:$B$999,Demands!$A581,'Growth rates'!$C$4:$C$999,$W581)</f>
        <v>2.1760669366511007</v>
      </c>
      <c r="AP581" s="2">
        <f>SUMIFS('Growth rates'!U$4:U$999,'Growth rates'!$B$4:$B$999,Demands!$A581,'Growth rates'!$C$4:$C$999,$W581)</f>
        <v>2.2085677785755347</v>
      </c>
      <c r="AR581">
        <f>VLOOKUP(C581&amp;A581,Driver_elast!$A$2:$E$1161,5,FALSE)</f>
        <v>0.37103199999999997</v>
      </c>
      <c r="AS581">
        <f t="shared" ref="AS581:AS644" si="201">IF(AND(LEFT(W581,3)="GDP",AR581&gt;1,X581),1,AR581)</f>
        <v>0.37103199999999997</v>
      </c>
      <c r="AT581">
        <f t="shared" ref="AT581:AT644" si="202">AS581/$AT$1</f>
        <v>7.4206399999999992E-2</v>
      </c>
      <c r="AV581" s="2" cm="1">
        <f t="array" ref="AV581">TREND($AR581:$AS581,$AR$3:$AS$3,AV$1)</f>
        <v>0.37103199999999997</v>
      </c>
      <c r="AW581" s="2" cm="1">
        <f t="array" ref="AW581">TREND($AR581:$AS581,$AR$3:$AS$3,AW$1)</f>
        <v>0.37103199999999997</v>
      </c>
      <c r="AX581" s="2" cm="1">
        <f t="array" ref="AX581">TREND($AR581:$AS581,$AR$3:$AS$3,AX$1)</f>
        <v>0.37103199999999997</v>
      </c>
      <c r="AY581" s="2" cm="1">
        <f t="array" ref="AY581">TREND($AR581:$AS581,$AR$3:$AS$3,AY$1)</f>
        <v>0.37103199999999997</v>
      </c>
      <c r="AZ581" s="2" cm="1">
        <f t="array" ref="AZ581">TREND($AR581:$AS581,$AR$3:$AS$3,AZ$1)</f>
        <v>0.37103199999999997</v>
      </c>
      <c r="BA581" s="2" cm="1">
        <f t="array" ref="BA581">TREND($AR581:$AS581,$AR$3:$AS$3,BA$1)</f>
        <v>0.37103199999999997</v>
      </c>
      <c r="BB581" s="2" cm="1">
        <f t="array" ref="BB581">TREND($AR581:$AS581,$AR$3:$AS$3,BB$1)</f>
        <v>0.37103199999999997</v>
      </c>
      <c r="BC581" s="2" cm="1">
        <f t="array" ref="BC581">TREND($AR581:$AS581,$AR$3:$AS$3,BC$1)</f>
        <v>0.37103199999999997</v>
      </c>
      <c r="BD581" s="2" cm="1">
        <f t="array" ref="BD581">TREND($AR581:$AS581,$AR$3:$AS$3,BD$1)</f>
        <v>0.37103199999999997</v>
      </c>
      <c r="BE581" s="2" cm="1">
        <f t="array" ref="BE581">TREND($AR581:$AS581,$AR$3:$AS$3,BE$1)</f>
        <v>0.37103199999999997</v>
      </c>
      <c r="BF581" s="20" cm="1">
        <f t="array" ref="BF581">TREND($AS581:$AT581,$AS$3:$AT$3,BF$1)</f>
        <v>0.33392879999999892</v>
      </c>
      <c r="BG581" s="20" cm="1">
        <f t="array" ref="BG581">TREND($AS581:$AT581,$AS$3:$AT$3,BG$1)</f>
        <v>0.29682560000000002</v>
      </c>
      <c r="BH581" s="20" cm="1">
        <f t="array" ref="BH581">TREND($AS581:$AT581,$AS$3:$AT$3,BH$1)</f>
        <v>0.25972239999999935</v>
      </c>
      <c r="BI581" s="20" cm="1">
        <f t="array" ref="BI581">TREND($AS581:$AT581,$AS$3:$AT$3,BI$1)</f>
        <v>0.22261920000000046</v>
      </c>
      <c r="BJ581" s="20" cm="1">
        <f t="array" ref="BJ581">TREND($AS581:$AT581,$AS$3:$AT$3,BJ$1)</f>
        <v>0.18551599999999979</v>
      </c>
      <c r="BK581" s="20" cm="1">
        <f t="array" ref="BK581">TREND($AS581:$AT581,$AS$3:$AT$3,BK$1)</f>
        <v>0.14841279999999912</v>
      </c>
      <c r="BL581" s="20" cm="1">
        <f t="array" ref="BL581">TREND($AS581:$AT581,$AS$3:$AT$3,BL$1)</f>
        <v>0.11130960000000023</v>
      </c>
      <c r="BM581" s="20" cm="1">
        <f t="array" ref="BM581">TREND($AS581:$AT581,$AS$3:$AT$3,BM$1)</f>
        <v>7.4206399999999562E-2</v>
      </c>
    </row>
    <row r="582" spans="1:65" x14ac:dyDescent="0.35">
      <c r="A582" t="str">
        <f>IF(BYDem!B580="","\I:",BYDem!B580)</f>
        <v>EU_southeast</v>
      </c>
      <c r="B582" t="str">
        <f>BYDem!E580</f>
        <v>NEU</v>
      </c>
      <c r="C582" t="str">
        <f t="shared" si="183"/>
        <v>NEU</v>
      </c>
      <c r="D582" s="4">
        <f>SUMIFS(BYDem!$M$2:$M$2000,BYDem!$B$2:$B$2000,Demands!$A582,BYDem!$E$2:$E$2000,Demands!$B582)</f>
        <v>6.8050153800000004</v>
      </c>
      <c r="E582" s="4">
        <f t="shared" si="184"/>
        <v>6.8854706993851993</v>
      </c>
      <c r="F582" s="4">
        <f t="shared" si="185"/>
        <v>7.5574268030492444</v>
      </c>
      <c r="G582" s="4">
        <f t="shared" si="186"/>
        <v>8.0595034692185212</v>
      </c>
      <c r="H582" s="4">
        <f t="shared" si="187"/>
        <v>8.4482773446747341</v>
      </c>
      <c r="I582" s="4">
        <f t="shared" si="188"/>
        <v>8.7346045711899212</v>
      </c>
      <c r="J582" s="4">
        <f t="shared" si="189"/>
        <v>8.9446649773975579</v>
      </c>
      <c r="K582" s="4">
        <f t="shared" si="190"/>
        <v>9.1123383100477682</v>
      </c>
      <c r="L582" s="4">
        <f t="shared" si="191"/>
        <v>9.2593187425759726</v>
      </c>
      <c r="M582" s="4">
        <f t="shared" si="192"/>
        <v>9.3941761229435805</v>
      </c>
      <c r="N582" s="4">
        <f t="shared" si="193"/>
        <v>9.5059537188787537</v>
      </c>
      <c r="O582" s="4">
        <f t="shared" si="194"/>
        <v>9.5912721453388112</v>
      </c>
      <c r="P582" s="4">
        <f t="shared" si="195"/>
        <v>9.6570555509031788</v>
      </c>
      <c r="Q582" s="4">
        <f t="shared" si="196"/>
        <v>9.7077366791672208</v>
      </c>
      <c r="R582" s="4">
        <f t="shared" si="197"/>
        <v>9.7476000691344051</v>
      </c>
      <c r="S582" s="4">
        <f t="shared" si="198"/>
        <v>9.7789027796476997</v>
      </c>
      <c r="T582" s="4">
        <f t="shared" si="199"/>
        <v>9.8021831754723845</v>
      </c>
      <c r="U582" s="4">
        <f t="shared" si="200"/>
        <v>9.8165053005477034</v>
      </c>
      <c r="W582" s="5" t="str">
        <f>VLOOKUP(C582&amp;A582,Driver_elast!$A$2:$D$1161,4,FALSE)</f>
        <v>GDP</v>
      </c>
      <c r="X582" s="5">
        <v>1</v>
      </c>
      <c r="Y582" s="2">
        <f>SUMIFS('Growth rates'!D$4:D$999,'Growth rates'!$B$4:$B$999,Demands!$A582,'Growth rates'!$C$4:$C$999,$W582)</f>
        <v>1</v>
      </c>
      <c r="Z582" s="2">
        <f>SUMIFS('Growth rates'!E$4:E$999,'Growth rates'!$B$4:$B$999,Demands!$A582,'Growth rates'!$C$4:$C$999,$W582)</f>
        <v>1.0241709300080004</v>
      </c>
      <c r="AA582" s="2">
        <f>SUMIFS('Growth rates'!F$4:F$999,'Growth rates'!$B$4:$B$999,Demands!$A582,'Growth rates'!$C$4:$C$999,$W582)</f>
        <v>1.2285081224721506</v>
      </c>
      <c r="AB582" s="2">
        <f>SUMIFS('Growth rates'!G$4:G$999,'Growth rates'!$B$4:$B$999,Demands!$A582,'Growth rates'!$C$4:$C$999,$W582)</f>
        <v>1.3953641230029377</v>
      </c>
      <c r="AC582" s="2">
        <f>SUMIFS('Growth rates'!H$4:H$999,'Growth rates'!$B$4:$B$999,Demands!$A582,'Growth rates'!$C$4:$C$999,$W582)</f>
        <v>1.5329722388043354</v>
      </c>
      <c r="AD582" s="2">
        <f>SUMIFS('Growth rates'!I$4:I$999,'Growth rates'!$B$4:$B$999,Demands!$A582,'Growth rates'!$C$4:$C$999,$W582)</f>
        <v>1.6391898384052754</v>
      </c>
      <c r="AE582" s="2">
        <f>SUMIFS('Growth rates'!J$4:J$999,'Growth rates'!$B$4:$B$999,Demands!$A582,'Growth rates'!$C$4:$C$999,$W582)</f>
        <v>1.7197829482447435</v>
      </c>
      <c r="AF582" s="2">
        <f>SUMIFS('Growth rates'!K$4:K$999,'Growth rates'!$B$4:$B$999,Demands!$A582,'Growth rates'!$C$4:$C$999,$W582)</f>
        <v>1.7856914235395698</v>
      </c>
      <c r="AG582" s="2">
        <f>SUMIFS('Growth rates'!L$4:L$999,'Growth rates'!$B$4:$B$999,Demands!$A582,'Growth rates'!$C$4:$C$999,$W582)</f>
        <v>1.8445763052881297</v>
      </c>
      <c r="AH582" s="2">
        <f>SUMIFS('Growth rates'!M$4:M$999,'Growth rates'!$B$4:$B$999,Demands!$A582,'Growth rates'!$C$4:$C$999,$W582)</f>
        <v>1.8995000347004847</v>
      </c>
      <c r="AI582" s="2">
        <f>SUMIFS('Growth rates'!N$4:N$999,'Growth rates'!$B$4:$B$999,Demands!$A582,'Growth rates'!$C$4:$C$999,$W582)</f>
        <v>1.9508405911813367</v>
      </c>
      <c r="AJ582" s="2">
        <f>SUMIFS('Growth rates'!O$4:O$999,'Growth rates'!$B$4:$B$999,Demands!$A582,'Growth rates'!$C$4:$C$999,$W582)</f>
        <v>1.9955858110661415</v>
      </c>
      <c r="AK582" s="2">
        <f>SUMIFS('Growth rates'!P$4:P$999,'Growth rates'!$B$4:$B$999,Demands!$A582,'Growth rates'!$C$4:$C$999,$W582)</f>
        <v>2.0355600510065703</v>
      </c>
      <c r="AL582" s="2">
        <f>SUMIFS('Growth rates'!Q$4:Q$999,'Growth rates'!$B$4:$B$999,Demands!$A582,'Growth rates'!$C$4:$C$999,$W582)</f>
        <v>2.0719600961486231</v>
      </c>
      <c r="AM582" s="2">
        <f>SUMIFS('Growth rates'!R$4:R$999,'Growth rates'!$B$4:$B$999,Demands!$A582,'Growth rates'!$C$4:$C$999,$W582)</f>
        <v>2.1067485663941476</v>
      </c>
      <c r="AN582" s="2">
        <f>SUMIFS('Growth rates'!S$4:S$999,'Growth rates'!$B$4:$B$999,Demands!$A582,'Growth rates'!$C$4:$C$999,$W582)</f>
        <v>2.1413269483244695</v>
      </c>
      <c r="AO582" s="2">
        <f>SUMIFS('Growth rates'!T$4:T$999,'Growth rates'!$B$4:$B$999,Demands!$A582,'Growth rates'!$C$4:$C$999,$W582)</f>
        <v>2.1760669366511007</v>
      </c>
      <c r="AP582" s="2">
        <f>SUMIFS('Growth rates'!U$4:U$999,'Growth rates'!$B$4:$B$999,Demands!$A582,'Growth rates'!$C$4:$C$999,$W582)</f>
        <v>2.2085677785755347</v>
      </c>
      <c r="AR582">
        <f>VLOOKUP(C582&amp;A582,Driver_elast!$A$2:$E$1161,5,FALSE)</f>
        <v>0.48913899999999999</v>
      </c>
      <c r="AS582">
        <f t="shared" si="201"/>
        <v>0.48913899999999999</v>
      </c>
      <c r="AT582">
        <f t="shared" si="202"/>
        <v>9.7827799999999993E-2</v>
      </c>
      <c r="AV582" s="2" cm="1">
        <f t="array" ref="AV582">TREND($AR582:$AS582,$AR$3:$AS$3,AV$1)</f>
        <v>0.48913899999999999</v>
      </c>
      <c r="AW582" s="2" cm="1">
        <f t="array" ref="AW582">TREND($AR582:$AS582,$AR$3:$AS$3,AW$1)</f>
        <v>0.48913899999999999</v>
      </c>
      <c r="AX582" s="2" cm="1">
        <f t="array" ref="AX582">TREND($AR582:$AS582,$AR$3:$AS$3,AX$1)</f>
        <v>0.48913899999999999</v>
      </c>
      <c r="AY582" s="2" cm="1">
        <f t="array" ref="AY582">TREND($AR582:$AS582,$AR$3:$AS$3,AY$1)</f>
        <v>0.48913899999999999</v>
      </c>
      <c r="AZ582" s="2" cm="1">
        <f t="array" ref="AZ582">TREND($AR582:$AS582,$AR$3:$AS$3,AZ$1)</f>
        <v>0.48913899999999999</v>
      </c>
      <c r="BA582" s="2" cm="1">
        <f t="array" ref="BA582">TREND($AR582:$AS582,$AR$3:$AS$3,BA$1)</f>
        <v>0.48913899999999999</v>
      </c>
      <c r="BB582" s="2" cm="1">
        <f t="array" ref="BB582">TREND($AR582:$AS582,$AR$3:$AS$3,BB$1)</f>
        <v>0.48913899999999999</v>
      </c>
      <c r="BC582" s="2" cm="1">
        <f t="array" ref="BC582">TREND($AR582:$AS582,$AR$3:$AS$3,BC$1)</f>
        <v>0.48913899999999999</v>
      </c>
      <c r="BD582" s="2" cm="1">
        <f t="array" ref="BD582">TREND($AR582:$AS582,$AR$3:$AS$3,BD$1)</f>
        <v>0.48913899999999999</v>
      </c>
      <c r="BE582" s="2" cm="1">
        <f t="array" ref="BE582">TREND($AR582:$AS582,$AR$3:$AS$3,BE$1)</f>
        <v>0.48913899999999999</v>
      </c>
      <c r="BF582" s="20" cm="1">
        <f t="array" ref="BF582">TREND($AS582:$AT582,$AS$3:$AT$3,BF$1)</f>
        <v>0.44022509999999926</v>
      </c>
      <c r="BG582" s="20" cm="1">
        <f t="array" ref="BG582">TREND($AS582:$AT582,$AS$3:$AT$3,BG$1)</f>
        <v>0.39131120000000053</v>
      </c>
      <c r="BH582" s="20" cm="1">
        <f t="array" ref="BH582">TREND($AS582:$AT582,$AS$3:$AT$3,BH$1)</f>
        <v>0.34239729999999824</v>
      </c>
      <c r="BI582" s="20" cm="1">
        <f t="array" ref="BI582">TREND($AS582:$AT582,$AS$3:$AT$3,BI$1)</f>
        <v>0.29348339999999951</v>
      </c>
      <c r="BJ582" s="20" cm="1">
        <f t="array" ref="BJ582">TREND($AS582:$AT582,$AS$3:$AT$3,BJ$1)</f>
        <v>0.24456950000000077</v>
      </c>
      <c r="BK582" s="20" cm="1">
        <f t="array" ref="BK582">TREND($AS582:$AT582,$AS$3:$AT$3,BK$1)</f>
        <v>0.19565559999999849</v>
      </c>
      <c r="BL582" s="20" cm="1">
        <f t="array" ref="BL582">TREND($AS582:$AT582,$AS$3:$AT$3,BL$1)</f>
        <v>0.14674169999999975</v>
      </c>
      <c r="BM582" s="20" cm="1">
        <f t="array" ref="BM582">TREND($AS582:$AT582,$AS$3:$AT$3,BM$1)</f>
        <v>9.7827800000001019E-2</v>
      </c>
    </row>
    <row r="583" spans="1:65" x14ac:dyDescent="0.35">
      <c r="A583" t="str">
        <f>IF(BYDem!B581="","\I:",BYDem!B581)</f>
        <v>EU_southeast</v>
      </c>
      <c r="B583" t="str">
        <f>BYDem!E581</f>
        <v>ONO</v>
      </c>
      <c r="C583" t="str">
        <f t="shared" si="183"/>
        <v>ONO</v>
      </c>
      <c r="D583" s="4">
        <f>SUMIFS(BYDem!$M$2:$M$2000,BYDem!$B$2:$B$2000,Demands!$A583,BYDem!$E$2:$E$2000,Demands!$B583)</f>
        <v>11.4454049184</v>
      </c>
      <c r="E583" s="4">
        <f t="shared" si="184"/>
        <v>11.548049467198265</v>
      </c>
      <c r="F583" s="4">
        <f t="shared" si="185"/>
        <v>12.4029094354467</v>
      </c>
      <c r="G583" s="4">
        <f t="shared" si="186"/>
        <v>13.027936376051018</v>
      </c>
      <c r="H583" s="4">
        <f t="shared" si="187"/>
        <v>13.50463455430843</v>
      </c>
      <c r="I583" s="4">
        <f t="shared" si="188"/>
        <v>13.851815911225819</v>
      </c>
      <c r="J583" s="4">
        <f t="shared" si="189"/>
        <v>14.104505145635162</v>
      </c>
      <c r="K583" s="4">
        <f t="shared" si="190"/>
        <v>14.305061694293423</v>
      </c>
      <c r="L583" s="4">
        <f t="shared" si="191"/>
        <v>14.480086053781013</v>
      </c>
      <c r="M583" s="4">
        <f t="shared" si="192"/>
        <v>14.640058764347913</v>
      </c>
      <c r="N583" s="4">
        <f t="shared" si="193"/>
        <v>14.772193792818971</v>
      </c>
      <c r="O583" s="4">
        <f t="shared" si="194"/>
        <v>14.872764432853018</v>
      </c>
      <c r="P583" s="4">
        <f t="shared" si="195"/>
        <v>14.950141259430334</v>
      </c>
      <c r="Q583" s="4">
        <f t="shared" si="196"/>
        <v>15.009656188066504</v>
      </c>
      <c r="R583" s="4">
        <f t="shared" si="197"/>
        <v>15.05640881962054</v>
      </c>
      <c r="S583" s="4">
        <f t="shared" si="198"/>
        <v>15.093085052105385</v>
      </c>
      <c r="T583" s="4">
        <f t="shared" si="199"/>
        <v>15.120340751270719</v>
      </c>
      <c r="U583" s="4">
        <f t="shared" si="200"/>
        <v>15.137098871528654</v>
      </c>
      <c r="W583" s="5" t="str">
        <f>VLOOKUP(C583&amp;A583,Driver_elast!$A$2:$D$1161,4,FALSE)</f>
        <v>GDP</v>
      </c>
      <c r="X583" s="5">
        <v>1</v>
      </c>
      <c r="Y583" s="2">
        <f>SUMIFS('Growth rates'!D$4:D$999,'Growth rates'!$B$4:$B$999,Demands!$A583,'Growth rates'!$C$4:$C$999,$W583)</f>
        <v>1</v>
      </c>
      <c r="Z583" s="2">
        <f>SUMIFS('Growth rates'!E$4:E$999,'Growth rates'!$B$4:$B$999,Demands!$A583,'Growth rates'!$C$4:$C$999,$W583)</f>
        <v>1.0241709300080004</v>
      </c>
      <c r="AA583" s="2">
        <f>SUMIFS('Growth rates'!F$4:F$999,'Growth rates'!$B$4:$B$999,Demands!$A583,'Growth rates'!$C$4:$C$999,$W583)</f>
        <v>1.2285081224721506</v>
      </c>
      <c r="AB583" s="2">
        <f>SUMIFS('Growth rates'!G$4:G$999,'Growth rates'!$B$4:$B$999,Demands!$A583,'Growth rates'!$C$4:$C$999,$W583)</f>
        <v>1.3953641230029377</v>
      </c>
      <c r="AC583" s="2">
        <f>SUMIFS('Growth rates'!H$4:H$999,'Growth rates'!$B$4:$B$999,Demands!$A583,'Growth rates'!$C$4:$C$999,$W583)</f>
        <v>1.5329722388043354</v>
      </c>
      <c r="AD583" s="2">
        <f>SUMIFS('Growth rates'!I$4:I$999,'Growth rates'!$B$4:$B$999,Demands!$A583,'Growth rates'!$C$4:$C$999,$W583)</f>
        <v>1.6391898384052754</v>
      </c>
      <c r="AE583" s="2">
        <f>SUMIFS('Growth rates'!J$4:J$999,'Growth rates'!$B$4:$B$999,Demands!$A583,'Growth rates'!$C$4:$C$999,$W583)</f>
        <v>1.7197829482447435</v>
      </c>
      <c r="AF583" s="2">
        <f>SUMIFS('Growth rates'!K$4:K$999,'Growth rates'!$B$4:$B$999,Demands!$A583,'Growth rates'!$C$4:$C$999,$W583)</f>
        <v>1.7856914235395698</v>
      </c>
      <c r="AG583" s="2">
        <f>SUMIFS('Growth rates'!L$4:L$999,'Growth rates'!$B$4:$B$999,Demands!$A583,'Growth rates'!$C$4:$C$999,$W583)</f>
        <v>1.8445763052881297</v>
      </c>
      <c r="AH583" s="2">
        <f>SUMIFS('Growth rates'!M$4:M$999,'Growth rates'!$B$4:$B$999,Demands!$A583,'Growth rates'!$C$4:$C$999,$W583)</f>
        <v>1.8995000347004847</v>
      </c>
      <c r="AI583" s="2">
        <f>SUMIFS('Growth rates'!N$4:N$999,'Growth rates'!$B$4:$B$999,Demands!$A583,'Growth rates'!$C$4:$C$999,$W583)</f>
        <v>1.9508405911813367</v>
      </c>
      <c r="AJ583" s="2">
        <f>SUMIFS('Growth rates'!O$4:O$999,'Growth rates'!$B$4:$B$999,Demands!$A583,'Growth rates'!$C$4:$C$999,$W583)</f>
        <v>1.9955858110661415</v>
      </c>
      <c r="AK583" s="2">
        <f>SUMIFS('Growth rates'!P$4:P$999,'Growth rates'!$B$4:$B$999,Demands!$A583,'Growth rates'!$C$4:$C$999,$W583)</f>
        <v>2.0355600510065703</v>
      </c>
      <c r="AL583" s="2">
        <f>SUMIFS('Growth rates'!Q$4:Q$999,'Growth rates'!$B$4:$B$999,Demands!$A583,'Growth rates'!$C$4:$C$999,$W583)</f>
        <v>2.0719600961486231</v>
      </c>
      <c r="AM583" s="2">
        <f>SUMIFS('Growth rates'!R$4:R$999,'Growth rates'!$B$4:$B$999,Demands!$A583,'Growth rates'!$C$4:$C$999,$W583)</f>
        <v>2.1067485663941476</v>
      </c>
      <c r="AN583" s="2">
        <f>SUMIFS('Growth rates'!S$4:S$999,'Growth rates'!$B$4:$B$999,Demands!$A583,'Growth rates'!$C$4:$C$999,$W583)</f>
        <v>2.1413269483244695</v>
      </c>
      <c r="AO583" s="2">
        <f>SUMIFS('Growth rates'!T$4:T$999,'Growth rates'!$B$4:$B$999,Demands!$A583,'Growth rates'!$C$4:$C$999,$W583)</f>
        <v>2.1760669366511007</v>
      </c>
      <c r="AP583" s="2">
        <f>SUMIFS('Growth rates'!U$4:U$999,'Growth rates'!$B$4:$B$999,Demands!$A583,'Growth rates'!$C$4:$C$999,$W583)</f>
        <v>2.2085677785755347</v>
      </c>
      <c r="AR583">
        <f>VLOOKUP(C583&amp;A583,Driver_elast!$A$2:$E$1161,5,FALSE)</f>
        <v>0.37103199999999997</v>
      </c>
      <c r="AS583">
        <f t="shared" si="201"/>
        <v>0.37103199999999997</v>
      </c>
      <c r="AT583">
        <f t="shared" si="202"/>
        <v>7.4206399999999992E-2</v>
      </c>
      <c r="AV583" s="2" cm="1">
        <f t="array" ref="AV583">TREND($AR583:$AS583,$AR$3:$AS$3,AV$1)</f>
        <v>0.37103199999999997</v>
      </c>
      <c r="AW583" s="2" cm="1">
        <f t="array" ref="AW583">TREND($AR583:$AS583,$AR$3:$AS$3,AW$1)</f>
        <v>0.37103199999999997</v>
      </c>
      <c r="AX583" s="2" cm="1">
        <f t="array" ref="AX583">TREND($AR583:$AS583,$AR$3:$AS$3,AX$1)</f>
        <v>0.37103199999999997</v>
      </c>
      <c r="AY583" s="2" cm="1">
        <f t="array" ref="AY583">TREND($AR583:$AS583,$AR$3:$AS$3,AY$1)</f>
        <v>0.37103199999999997</v>
      </c>
      <c r="AZ583" s="2" cm="1">
        <f t="array" ref="AZ583">TREND($AR583:$AS583,$AR$3:$AS$3,AZ$1)</f>
        <v>0.37103199999999997</v>
      </c>
      <c r="BA583" s="2" cm="1">
        <f t="array" ref="BA583">TREND($AR583:$AS583,$AR$3:$AS$3,BA$1)</f>
        <v>0.37103199999999997</v>
      </c>
      <c r="BB583" s="2" cm="1">
        <f t="array" ref="BB583">TREND($AR583:$AS583,$AR$3:$AS$3,BB$1)</f>
        <v>0.37103199999999997</v>
      </c>
      <c r="BC583" s="2" cm="1">
        <f t="array" ref="BC583">TREND($AR583:$AS583,$AR$3:$AS$3,BC$1)</f>
        <v>0.37103199999999997</v>
      </c>
      <c r="BD583" s="2" cm="1">
        <f t="array" ref="BD583">TREND($AR583:$AS583,$AR$3:$AS$3,BD$1)</f>
        <v>0.37103199999999997</v>
      </c>
      <c r="BE583" s="2" cm="1">
        <f t="array" ref="BE583">TREND($AR583:$AS583,$AR$3:$AS$3,BE$1)</f>
        <v>0.37103199999999997</v>
      </c>
      <c r="BF583" s="20" cm="1">
        <f t="array" ref="BF583">TREND($AS583:$AT583,$AS$3:$AT$3,BF$1)</f>
        <v>0.33392879999999892</v>
      </c>
      <c r="BG583" s="20" cm="1">
        <f t="array" ref="BG583">TREND($AS583:$AT583,$AS$3:$AT$3,BG$1)</f>
        <v>0.29682560000000002</v>
      </c>
      <c r="BH583" s="20" cm="1">
        <f t="array" ref="BH583">TREND($AS583:$AT583,$AS$3:$AT$3,BH$1)</f>
        <v>0.25972239999999935</v>
      </c>
      <c r="BI583" s="20" cm="1">
        <f t="array" ref="BI583">TREND($AS583:$AT583,$AS$3:$AT$3,BI$1)</f>
        <v>0.22261920000000046</v>
      </c>
      <c r="BJ583" s="20" cm="1">
        <f t="array" ref="BJ583">TREND($AS583:$AT583,$AS$3:$AT$3,BJ$1)</f>
        <v>0.18551599999999979</v>
      </c>
      <c r="BK583" s="20" cm="1">
        <f t="array" ref="BK583">TREND($AS583:$AT583,$AS$3:$AT$3,BK$1)</f>
        <v>0.14841279999999912</v>
      </c>
      <c r="BL583" s="20" cm="1">
        <f t="array" ref="BL583">TREND($AS583:$AT583,$AS$3:$AT$3,BL$1)</f>
        <v>0.11130960000000023</v>
      </c>
      <c r="BM583" s="20" cm="1">
        <f t="array" ref="BM583">TREND($AS583:$AT583,$AS$3:$AT$3,BM$1)</f>
        <v>7.4206399999999562E-2</v>
      </c>
    </row>
    <row r="584" spans="1:65" x14ac:dyDescent="0.35">
      <c r="A584" t="str">
        <f>IF(BYDem!B582="","\I:",BYDem!B582)</f>
        <v>EU_southeast</v>
      </c>
      <c r="B584" t="str">
        <f>BYDem!E582</f>
        <v>RCK</v>
      </c>
      <c r="C584" t="str">
        <f t="shared" si="183"/>
        <v>RCK</v>
      </c>
      <c r="D584" s="4">
        <f>SUMIFS(BYDem!$M$2:$M$2000,BYDem!$B$2:$B$2000,Demands!$A584,BYDem!$E$2:$E$2000,Demands!$B584)</f>
        <v>36.247450869972099</v>
      </c>
      <c r="E584" s="4">
        <f t="shared" si="184"/>
        <v>35.99145721096837</v>
      </c>
      <c r="F584" s="4">
        <f t="shared" si="185"/>
        <v>34.712992248689453</v>
      </c>
      <c r="G584" s="4">
        <f t="shared" si="186"/>
        <v>33.552563970523735</v>
      </c>
      <c r="H584" s="4">
        <f t="shared" si="187"/>
        <v>32.364455881251104</v>
      </c>
      <c r="I584" s="4">
        <f t="shared" si="188"/>
        <v>31.210900501757553</v>
      </c>
      <c r="J584" s="4">
        <f t="shared" si="189"/>
        <v>30.102020440556704</v>
      </c>
      <c r="K584" s="4">
        <f t="shared" si="190"/>
        <v>29.050489600086923</v>
      </c>
      <c r="L584" s="4">
        <f t="shared" si="191"/>
        <v>28.035149524812361</v>
      </c>
      <c r="M584" s="4">
        <f t="shared" si="192"/>
        <v>27.019860846705733</v>
      </c>
      <c r="N584" s="4">
        <f t="shared" si="193"/>
        <v>26.097435886788393</v>
      </c>
      <c r="O584" s="4">
        <f t="shared" si="194"/>
        <v>25.297105364615252</v>
      </c>
      <c r="P584" s="4">
        <f t="shared" si="195"/>
        <v>24.641150238115578</v>
      </c>
      <c r="Q584" s="4">
        <f t="shared" si="196"/>
        <v>24.128371553930247</v>
      </c>
      <c r="R584" s="4">
        <f t="shared" si="197"/>
        <v>23.741030061610427</v>
      </c>
      <c r="S584" s="4">
        <f t="shared" si="198"/>
        <v>23.45606368049372</v>
      </c>
      <c r="T584" s="4">
        <f t="shared" si="199"/>
        <v>23.253379705570037</v>
      </c>
      <c r="U584" s="4">
        <f t="shared" si="200"/>
        <v>23.117490658222529</v>
      </c>
      <c r="W584" s="5" t="str">
        <f>VLOOKUP(C584&amp;A584,Driver_elast!$A$2:$D$1161,4,FALSE)</f>
        <v>POP</v>
      </c>
      <c r="X584" s="5">
        <v>1</v>
      </c>
      <c r="Y584" s="2">
        <f>SUMIFS('Growth rates'!D$4:D$999,'Growth rates'!$B$4:$B$999,Demands!$A584,'Growth rates'!$C$4:$C$999,$W584)</f>
        <v>1</v>
      </c>
      <c r="Z584" s="2">
        <f>SUMIFS('Growth rates'!E$4:E$999,'Growth rates'!$B$4:$B$999,Demands!$A584,'Growth rates'!$C$4:$C$999,$W584)</f>
        <v>0.99410519362420846</v>
      </c>
      <c r="AA584" s="2">
        <f>SUMIFS('Growth rates'!F$4:F$999,'Growth rates'!$B$4:$B$999,Demands!$A584,'Growth rates'!$C$4:$C$999,$W584)</f>
        <v>0.96463116174525099</v>
      </c>
      <c r="AB584" s="2">
        <f>SUMIFS('Growth rates'!G$4:G$999,'Growth rates'!$B$4:$B$999,Demands!$A584,'Growth rates'!$C$4:$C$999,$W584)</f>
        <v>0.93771548238109304</v>
      </c>
      <c r="AC584" s="2">
        <f>SUMIFS('Growth rates'!H$4:H$999,'Growth rates'!$B$4:$B$999,Demands!$A584,'Growth rates'!$C$4:$C$999,$W584)</f>
        <v>0.91000021116352581</v>
      </c>
      <c r="AD584" s="2">
        <f>SUMIFS('Growth rates'!I$4:I$999,'Growth rates'!$B$4:$B$999,Demands!$A584,'Growth rates'!$C$4:$C$999,$W584)</f>
        <v>0.88292764408128177</v>
      </c>
      <c r="AE584" s="2">
        <f>SUMIFS('Growth rates'!J$4:J$999,'Growth rates'!$B$4:$B$999,Demands!$A584,'Growth rates'!$C$4:$C$999,$W584)</f>
        <v>0.85674453612038626</v>
      </c>
      <c r="AF584" s="2">
        <f>SUMIFS('Growth rates'!K$4:K$999,'Growth rates'!$B$4:$B$999,Demands!$A584,'Growth rates'!$C$4:$C$999,$W584)</f>
        <v>0.83176435871636623</v>
      </c>
      <c r="AG584" s="2">
        <f>SUMIFS('Growth rates'!L$4:L$999,'Growth rates'!$B$4:$B$999,Demands!$A584,'Growth rates'!$C$4:$C$999,$W584)</f>
        <v>0.80749958837143287</v>
      </c>
      <c r="AH584" s="2">
        <f>SUMIFS('Growth rates'!M$4:M$999,'Growth rates'!$B$4:$B$999,Demands!$A584,'Growth rates'!$C$4:$C$999,$W584)</f>
        <v>0.7830907684895474</v>
      </c>
      <c r="AI584" s="2">
        <f>SUMIFS('Growth rates'!N$4:N$999,'Growth rates'!$B$4:$B$999,Demands!$A584,'Growth rates'!$C$4:$C$999,$W584)</f>
        <v>0.75829741117492822</v>
      </c>
      <c r="AJ584" s="2">
        <f>SUMIFS('Growth rates'!O$4:O$999,'Growth rates'!$B$4:$B$999,Demands!$A584,'Growth rates'!$C$4:$C$999,$W584)</f>
        <v>0.73403472206518772</v>
      </c>
      <c r="AK584" s="2">
        <f>SUMIFS('Growth rates'!P$4:P$999,'Growth rates'!$B$4:$B$999,Demands!$A584,'Growth rates'!$C$4:$C$999,$W584)</f>
        <v>0.71133922644042347</v>
      </c>
      <c r="AL584" s="2">
        <f>SUMIFS('Growth rates'!Q$4:Q$999,'Growth rates'!$B$4:$B$999,Demands!$A584,'Growth rates'!$C$4:$C$999,$W584)</f>
        <v>0.69074657343917822</v>
      </c>
      <c r="AM584" s="2">
        <f>SUMIFS('Growth rates'!R$4:R$999,'Growth rates'!$B$4:$B$999,Demands!$A584,'Growth rates'!$C$4:$C$999,$W584)</f>
        <v>0.6722354596315554</v>
      </c>
      <c r="AN584" s="2">
        <f>SUMIFS('Growth rates'!S$4:S$999,'Growth rates'!$B$4:$B$999,Demands!$A584,'Growth rates'!$C$4:$C$999,$W584)</f>
        <v>0.65539812661238728</v>
      </c>
      <c r="AO584" s="2">
        <f>SUMIFS('Growth rates'!T$4:T$999,'Growth rates'!$B$4:$B$999,Demands!$A584,'Growth rates'!$C$4:$C$999,$W584)</f>
        <v>0.63964139896701044</v>
      </c>
      <c r="AP584" s="2">
        <f>SUMIFS('Growth rates'!U$4:U$999,'Growth rates'!$B$4:$B$999,Demands!$A584,'Growth rates'!$C$4:$C$999,$W584)</f>
        <v>0.62404146550105954</v>
      </c>
      <c r="AR584">
        <f>VLOOKUP(C584&amp;A584,Driver_elast!$A$2:$E$1161,5,FALSE)</f>
        <v>1.19807</v>
      </c>
      <c r="AS584">
        <f t="shared" si="201"/>
        <v>1.19807</v>
      </c>
      <c r="AT584">
        <f t="shared" si="202"/>
        <v>0.23961399999999999</v>
      </c>
      <c r="AV584" s="2" cm="1">
        <f t="array" ref="AV584">TREND($AR584:$AS584,$AR$3:$AS$3,AV$1)</f>
        <v>1.19807</v>
      </c>
      <c r="AW584" s="2" cm="1">
        <f t="array" ref="AW584">TREND($AR584:$AS584,$AR$3:$AS$3,AW$1)</f>
        <v>1.19807</v>
      </c>
      <c r="AX584" s="2" cm="1">
        <f t="array" ref="AX584">TREND($AR584:$AS584,$AR$3:$AS$3,AX$1)</f>
        <v>1.19807</v>
      </c>
      <c r="AY584" s="2" cm="1">
        <f t="array" ref="AY584">TREND($AR584:$AS584,$AR$3:$AS$3,AY$1)</f>
        <v>1.19807</v>
      </c>
      <c r="AZ584" s="2" cm="1">
        <f t="array" ref="AZ584">TREND($AR584:$AS584,$AR$3:$AS$3,AZ$1)</f>
        <v>1.19807</v>
      </c>
      <c r="BA584" s="2" cm="1">
        <f t="array" ref="BA584">TREND($AR584:$AS584,$AR$3:$AS$3,BA$1)</f>
        <v>1.19807</v>
      </c>
      <c r="BB584" s="2" cm="1">
        <f t="array" ref="BB584">TREND($AR584:$AS584,$AR$3:$AS$3,BB$1)</f>
        <v>1.19807</v>
      </c>
      <c r="BC584" s="2" cm="1">
        <f t="array" ref="BC584">TREND($AR584:$AS584,$AR$3:$AS$3,BC$1)</f>
        <v>1.19807</v>
      </c>
      <c r="BD584" s="2" cm="1">
        <f t="array" ref="BD584">TREND($AR584:$AS584,$AR$3:$AS$3,BD$1)</f>
        <v>1.19807</v>
      </c>
      <c r="BE584" s="2" cm="1">
        <f t="array" ref="BE584">TREND($AR584:$AS584,$AR$3:$AS$3,BE$1)</f>
        <v>1.19807</v>
      </c>
      <c r="BF584" s="20" cm="1">
        <f t="array" ref="BF584">TREND($AS584:$AT584,$AS$3:$AT$3,BF$1)</f>
        <v>1.0782629999999997</v>
      </c>
      <c r="BG584" s="20" cm="1">
        <f t="array" ref="BG584">TREND($AS584:$AT584,$AS$3:$AT$3,BG$1)</f>
        <v>0.9584559999999982</v>
      </c>
      <c r="BH584" s="20" cm="1">
        <f t="array" ref="BH584">TREND($AS584:$AT584,$AS$3:$AT$3,BH$1)</f>
        <v>0.83864899999999665</v>
      </c>
      <c r="BI584" s="20" cm="1">
        <f t="array" ref="BI584">TREND($AS584:$AT584,$AS$3:$AT$3,BI$1)</f>
        <v>0.7188420000000022</v>
      </c>
      <c r="BJ584" s="20" cm="1">
        <f t="array" ref="BJ584">TREND($AS584:$AT584,$AS$3:$AT$3,BJ$1)</f>
        <v>0.59903500000000065</v>
      </c>
      <c r="BK584" s="20" cm="1">
        <f t="array" ref="BK584">TREND($AS584:$AT584,$AS$3:$AT$3,BK$1)</f>
        <v>0.4792279999999991</v>
      </c>
      <c r="BL584" s="20" cm="1">
        <f t="array" ref="BL584">TREND($AS584:$AT584,$AS$3:$AT$3,BL$1)</f>
        <v>0.35942099999999755</v>
      </c>
      <c r="BM584" s="20" cm="1">
        <f t="array" ref="BM584">TREND($AS584:$AT584,$AS$3:$AT$3,BM$1)</f>
        <v>0.2396140000000031</v>
      </c>
    </row>
    <row r="585" spans="1:65" x14ac:dyDescent="0.35">
      <c r="A585" t="str">
        <f>IF(BYDem!B583="","\I:",BYDem!B583)</f>
        <v>EU_southeast</v>
      </c>
      <c r="B585" t="str">
        <f>BYDem!E583</f>
        <v>REA</v>
      </c>
      <c r="C585" t="str">
        <f t="shared" si="183"/>
        <v>REA</v>
      </c>
      <c r="D585" s="4">
        <f>SUMIFS(BYDem!$M$2:$M$2000,BYDem!$B$2:$B$2000,Demands!$A585,BYDem!$E$2:$E$2000,Demands!$B585)</f>
        <v>72.3279674557715</v>
      </c>
      <c r="E585" s="4">
        <f t="shared" si="184"/>
        <v>74.074064465102694</v>
      </c>
      <c r="F585" s="4">
        <f t="shared" si="185"/>
        <v>88.037920449456777</v>
      </c>
      <c r="G585" s="4">
        <f t="shared" si="186"/>
        <v>99.87354468847704</v>
      </c>
      <c r="H585" s="4">
        <f t="shared" si="187"/>
        <v>110.40293891194057</v>
      </c>
      <c r="I585" s="4">
        <f t="shared" si="188"/>
        <v>119.39842606741284</v>
      </c>
      <c r="J585" s="4">
        <f t="shared" si="189"/>
        <v>127.14016611464895</v>
      </c>
      <c r="K585" s="4">
        <f t="shared" si="190"/>
        <v>134.19418606990834</v>
      </c>
      <c r="L585" s="4">
        <f t="shared" si="191"/>
        <v>141.05136833108313</v>
      </c>
      <c r="M585" s="4">
        <f t="shared" si="192"/>
        <v>148.01773544998485</v>
      </c>
      <c r="N585" s="4">
        <f t="shared" si="193"/>
        <v>154.4625547779541</v>
      </c>
      <c r="O585" s="4">
        <f t="shared" si="194"/>
        <v>160.05999320278073</v>
      </c>
      <c r="P585" s="4">
        <f t="shared" si="195"/>
        <v>164.76206066002467</v>
      </c>
      <c r="Q585" s="4">
        <f t="shared" si="196"/>
        <v>168.56767235921993</v>
      </c>
      <c r="R585" s="4">
        <f t="shared" si="197"/>
        <v>171.58095202963875</v>
      </c>
      <c r="S585" s="4">
        <f t="shared" si="198"/>
        <v>173.91063301042499</v>
      </c>
      <c r="T585" s="4">
        <f t="shared" si="199"/>
        <v>175.6288054754657</v>
      </c>
      <c r="U585" s="4">
        <f t="shared" si="200"/>
        <v>176.75894174936275</v>
      </c>
      <c r="W585" s="5" t="str">
        <f>VLOOKUP(C585&amp;A585,Driver_elast!$A$2:$D$1161,4,FALSE)</f>
        <v>GDPPCAP</v>
      </c>
      <c r="X585" s="5">
        <v>0</v>
      </c>
      <c r="Y585" s="2">
        <f>SUMIFS('Growth rates'!D$4:D$999,'Growth rates'!$B$4:$B$999,Demands!$A585,'Growth rates'!$C$4:$C$999,$W585)</f>
        <v>1</v>
      </c>
      <c r="Z585" s="2">
        <f>SUMIFS('Growth rates'!E$4:E$999,'Growth rates'!$B$4:$B$999,Demands!$A585,'Growth rates'!$C$4:$C$999,$W585)</f>
        <v>1.0302440190199416</v>
      </c>
      <c r="AA585" s="2">
        <f>SUMIFS('Growth rates'!F$4:F$999,'Growth rates'!$B$4:$B$999,Demands!$A585,'Growth rates'!$C$4:$C$999,$W585)</f>
        <v>1.2735521836651877</v>
      </c>
      <c r="AB585" s="2">
        <f>SUMIFS('Growth rates'!G$4:G$999,'Growth rates'!$B$4:$B$999,Demands!$A585,'Growth rates'!$C$4:$C$999,$W585)</f>
        <v>1.4880463735756606</v>
      </c>
      <c r="AC585" s="2">
        <f>SUMIFS('Growth rates'!H$4:H$999,'Growth rates'!$B$4:$B$999,Demands!$A585,'Growth rates'!$C$4:$C$999,$W585)</f>
        <v>1.6845844869027844</v>
      </c>
      <c r="AD585" s="2">
        <f>SUMIFS('Growth rates'!I$4:I$999,'Growth rates'!$B$4:$B$999,Demands!$A585,'Growth rates'!$C$4:$C$999,$W585)</f>
        <v>1.856539263883749</v>
      </c>
      <c r="AE585" s="2">
        <f>SUMIFS('Growth rates'!J$4:J$999,'Growth rates'!$B$4:$B$999,Demands!$A585,'Growth rates'!$C$4:$C$999,$W585)</f>
        <v>2.0073462692070065</v>
      </c>
      <c r="AF585" s="2">
        <f>SUMIFS('Growth rates'!K$4:K$999,'Growth rates'!$B$4:$B$999,Demands!$A585,'Growth rates'!$C$4:$C$999,$W585)</f>
        <v>2.1468717730288036</v>
      </c>
      <c r="AG585" s="2">
        <f>SUMIFS('Growth rates'!L$4:L$999,'Growth rates'!$B$4:$B$999,Demands!$A585,'Growth rates'!$C$4:$C$999,$W585)</f>
        <v>2.2843061864691148</v>
      </c>
      <c r="AH585" s="2">
        <f>SUMIFS('Growth rates'!M$4:M$999,'Growth rates'!$B$4:$B$999,Demands!$A585,'Growth rates'!$C$4:$C$999,$W585)</f>
        <v>2.4256447798054195</v>
      </c>
      <c r="AI585" s="2">
        <f>SUMIFS('Growth rates'!N$4:N$999,'Growth rates'!$B$4:$B$999,Demands!$A585,'Growth rates'!$C$4:$C$999,$W585)</f>
        <v>2.5726589098578745</v>
      </c>
      <c r="AJ585" s="2">
        <f>SUMIFS('Growth rates'!O$4:O$999,'Growth rates'!$B$4:$B$999,Demands!$A585,'Growth rates'!$C$4:$C$999,$W585)</f>
        <v>2.7186531523353716</v>
      </c>
      <c r="AK585" s="2">
        <f>SUMIFS('Growth rates'!P$4:P$999,'Growth rates'!$B$4:$B$999,Demands!$A585,'Growth rates'!$C$4:$C$999,$W585)</f>
        <v>2.8615883608621067</v>
      </c>
      <c r="AL585" s="2">
        <f>SUMIFS('Growth rates'!Q$4:Q$999,'Growth rates'!$B$4:$B$999,Demands!$A585,'Growth rates'!$C$4:$C$999,$W585)</f>
        <v>2.9995951855866347</v>
      </c>
      <c r="AM585" s="2">
        <f>SUMIFS('Growth rates'!R$4:R$999,'Growth rates'!$B$4:$B$999,Demands!$A585,'Growth rates'!$C$4:$C$999,$W585)</f>
        <v>3.1339444181490106</v>
      </c>
      <c r="AN585" s="2">
        <f>SUMIFS('Growth rates'!S$4:S$999,'Growth rates'!$B$4:$B$999,Demands!$A585,'Growth rates'!$C$4:$C$999,$W585)</f>
        <v>3.2672155463619199</v>
      </c>
      <c r="AO585" s="2">
        <f>SUMIFS('Growth rates'!T$4:T$999,'Growth rates'!$B$4:$B$999,Demands!$A585,'Growth rates'!$C$4:$C$999,$W585)</f>
        <v>3.4020107831752937</v>
      </c>
      <c r="AP585" s="2">
        <f>SUMIFS('Growth rates'!U$4:U$999,'Growth rates'!$B$4:$B$999,Demands!$A585,'Growth rates'!$C$4:$C$999,$W585)</f>
        <v>3.5391362604441943</v>
      </c>
      <c r="AR585">
        <f>VLOOKUP(C585&amp;A585,Driver_elast!$A$2:$E$1161,5,FALSE)</f>
        <v>0.79821999999999993</v>
      </c>
      <c r="AS585">
        <f t="shared" si="201"/>
        <v>0.79821999999999993</v>
      </c>
      <c r="AT585">
        <f t="shared" si="202"/>
        <v>0.15964399999999998</v>
      </c>
      <c r="AV585" s="2" cm="1">
        <f t="array" ref="AV585">TREND($AR585:$AS585,$AR$3:$AS$3,AV$1)</f>
        <v>0.79821999999999993</v>
      </c>
      <c r="AW585" s="2" cm="1">
        <f t="array" ref="AW585">TREND($AR585:$AS585,$AR$3:$AS$3,AW$1)</f>
        <v>0.79821999999999993</v>
      </c>
      <c r="AX585" s="2" cm="1">
        <f t="array" ref="AX585">TREND($AR585:$AS585,$AR$3:$AS$3,AX$1)</f>
        <v>0.79821999999999993</v>
      </c>
      <c r="AY585" s="2" cm="1">
        <f t="array" ref="AY585">TREND($AR585:$AS585,$AR$3:$AS$3,AY$1)</f>
        <v>0.79821999999999993</v>
      </c>
      <c r="AZ585" s="2" cm="1">
        <f t="array" ref="AZ585">TREND($AR585:$AS585,$AR$3:$AS$3,AZ$1)</f>
        <v>0.79821999999999993</v>
      </c>
      <c r="BA585" s="2" cm="1">
        <f t="array" ref="BA585">TREND($AR585:$AS585,$AR$3:$AS$3,BA$1)</f>
        <v>0.79821999999999993</v>
      </c>
      <c r="BB585" s="2" cm="1">
        <f t="array" ref="BB585">TREND($AR585:$AS585,$AR$3:$AS$3,BB$1)</f>
        <v>0.79821999999999993</v>
      </c>
      <c r="BC585" s="2" cm="1">
        <f t="array" ref="BC585">TREND($AR585:$AS585,$AR$3:$AS$3,BC$1)</f>
        <v>0.79821999999999993</v>
      </c>
      <c r="BD585" s="2" cm="1">
        <f t="array" ref="BD585">TREND($AR585:$AS585,$AR$3:$AS$3,BD$1)</f>
        <v>0.79821999999999993</v>
      </c>
      <c r="BE585" s="2" cm="1">
        <f t="array" ref="BE585">TREND($AR585:$AS585,$AR$3:$AS$3,BE$1)</f>
        <v>0.79821999999999993</v>
      </c>
      <c r="BF585" s="20" cm="1">
        <f t="array" ref="BF585">TREND($AS585:$AT585,$AS$3:$AT$3,BF$1)</f>
        <v>0.71839800000000054</v>
      </c>
      <c r="BG585" s="20" cm="1">
        <f t="array" ref="BG585">TREND($AS585:$AT585,$AS$3:$AT$3,BG$1)</f>
        <v>0.63857600000000048</v>
      </c>
      <c r="BH585" s="20" cm="1">
        <f t="array" ref="BH585">TREND($AS585:$AT585,$AS$3:$AT$3,BH$1)</f>
        <v>0.55875400000000042</v>
      </c>
      <c r="BI585" s="20" cm="1">
        <f t="array" ref="BI585">TREND($AS585:$AT585,$AS$3:$AT$3,BI$1)</f>
        <v>0.47893200000000036</v>
      </c>
      <c r="BJ585" s="20" cm="1">
        <f t="array" ref="BJ585">TREND($AS585:$AT585,$AS$3:$AT$3,BJ$1)</f>
        <v>0.3991100000000003</v>
      </c>
      <c r="BK585" s="20" cm="1">
        <f t="array" ref="BK585">TREND($AS585:$AT585,$AS$3:$AT$3,BK$1)</f>
        <v>0.31928800000000734</v>
      </c>
      <c r="BL585" s="20" cm="1">
        <f t="array" ref="BL585">TREND($AS585:$AT585,$AS$3:$AT$3,BL$1)</f>
        <v>0.23946600000000728</v>
      </c>
      <c r="BM585" s="20" cm="1">
        <f t="array" ref="BM585">TREND($AS585:$AT585,$AS$3:$AT$3,BM$1)</f>
        <v>0.15964400000000722</v>
      </c>
    </row>
    <row r="586" spans="1:65" x14ac:dyDescent="0.35">
      <c r="A586" t="str">
        <f>IF(BYDem!B584="","\I:",BYDem!B584)</f>
        <v>EU_southeast</v>
      </c>
      <c r="B586" t="str">
        <f>BYDem!E584</f>
        <v>RHW</v>
      </c>
      <c r="C586" t="str">
        <f t="shared" si="183"/>
        <v>RHW</v>
      </c>
      <c r="D586" s="4">
        <f>SUMIFS(BYDem!$M$2:$M$2000,BYDem!$B$2:$B$2000,Demands!$A586,BYDem!$E$2:$E$2000,Demands!$B586)</f>
        <v>80.174408350395495</v>
      </c>
      <c r="E586" s="4">
        <f t="shared" si="184"/>
        <v>83.067769958816882</v>
      </c>
      <c r="F586" s="4">
        <f t="shared" si="185"/>
        <v>106.00256711830109</v>
      </c>
      <c r="G586" s="4">
        <f t="shared" si="186"/>
        <v>126.44317600320377</v>
      </c>
      <c r="H586" s="4">
        <f t="shared" si="187"/>
        <v>145.16050661665508</v>
      </c>
      <c r="I586" s="4">
        <f t="shared" si="188"/>
        <v>161.40947869777591</v>
      </c>
      <c r="J586" s="4">
        <f t="shared" si="189"/>
        <v>175.47090554985283</v>
      </c>
      <c r="K586" s="4">
        <f t="shared" si="190"/>
        <v>188.25665086145904</v>
      </c>
      <c r="L586" s="4">
        <f t="shared" si="191"/>
        <v>200.59921388194593</v>
      </c>
      <c r="M586" s="4">
        <f t="shared" si="192"/>
        <v>213.01103979319453</v>
      </c>
      <c r="N586" s="4">
        <f t="shared" si="193"/>
        <v>224.63024705335647</v>
      </c>
      <c r="O586" s="4">
        <f t="shared" si="194"/>
        <v>234.82817033978228</v>
      </c>
      <c r="P586" s="4">
        <f t="shared" si="195"/>
        <v>243.4705561574232</v>
      </c>
      <c r="Q586" s="4">
        <f t="shared" si="196"/>
        <v>250.51572005914068</v>
      </c>
      <c r="R586" s="4">
        <f t="shared" si="197"/>
        <v>256.12590954345507</v>
      </c>
      <c r="S586" s="4">
        <f t="shared" si="198"/>
        <v>260.4826159013266</v>
      </c>
      <c r="T586" s="4">
        <f t="shared" si="199"/>
        <v>263.70662870959853</v>
      </c>
      <c r="U586" s="4">
        <f t="shared" si="200"/>
        <v>265.83248307194282</v>
      </c>
      <c r="W586" s="5" t="str">
        <f>VLOOKUP(C586&amp;A586,Driver_elast!$A$2:$D$1161,4,FALSE)</f>
        <v>GDPPCAP</v>
      </c>
      <c r="X586" s="5">
        <v>1</v>
      </c>
      <c r="Y586" s="2">
        <f>SUMIFS('Growth rates'!D$4:D$999,'Growth rates'!$B$4:$B$999,Demands!$A586,'Growth rates'!$C$4:$C$999,$W586)</f>
        <v>1</v>
      </c>
      <c r="Z586" s="2">
        <f>SUMIFS('Growth rates'!E$4:E$999,'Growth rates'!$B$4:$B$999,Demands!$A586,'Growth rates'!$C$4:$C$999,$W586)</f>
        <v>1.0302440190199416</v>
      </c>
      <c r="AA586" s="2">
        <f>SUMIFS('Growth rates'!F$4:F$999,'Growth rates'!$B$4:$B$999,Demands!$A586,'Growth rates'!$C$4:$C$999,$W586)</f>
        <v>1.2735521836651877</v>
      </c>
      <c r="AB586" s="2">
        <f>SUMIFS('Growth rates'!G$4:G$999,'Growth rates'!$B$4:$B$999,Demands!$A586,'Growth rates'!$C$4:$C$999,$W586)</f>
        <v>1.4880463735756606</v>
      </c>
      <c r="AC586" s="2">
        <f>SUMIFS('Growth rates'!H$4:H$999,'Growth rates'!$B$4:$B$999,Demands!$A586,'Growth rates'!$C$4:$C$999,$W586)</f>
        <v>1.6845844869027844</v>
      </c>
      <c r="AD586" s="2">
        <f>SUMIFS('Growth rates'!I$4:I$999,'Growth rates'!$B$4:$B$999,Demands!$A586,'Growth rates'!$C$4:$C$999,$W586)</f>
        <v>1.856539263883749</v>
      </c>
      <c r="AE586" s="2">
        <f>SUMIFS('Growth rates'!J$4:J$999,'Growth rates'!$B$4:$B$999,Demands!$A586,'Growth rates'!$C$4:$C$999,$W586)</f>
        <v>2.0073462692070065</v>
      </c>
      <c r="AF586" s="2">
        <f>SUMIFS('Growth rates'!K$4:K$999,'Growth rates'!$B$4:$B$999,Demands!$A586,'Growth rates'!$C$4:$C$999,$W586)</f>
        <v>2.1468717730288036</v>
      </c>
      <c r="AG586" s="2">
        <f>SUMIFS('Growth rates'!L$4:L$999,'Growth rates'!$B$4:$B$999,Demands!$A586,'Growth rates'!$C$4:$C$999,$W586)</f>
        <v>2.2843061864691148</v>
      </c>
      <c r="AH586" s="2">
        <f>SUMIFS('Growth rates'!M$4:M$999,'Growth rates'!$B$4:$B$999,Demands!$A586,'Growth rates'!$C$4:$C$999,$W586)</f>
        <v>2.4256447798054195</v>
      </c>
      <c r="AI586" s="2">
        <f>SUMIFS('Growth rates'!N$4:N$999,'Growth rates'!$B$4:$B$999,Demands!$A586,'Growth rates'!$C$4:$C$999,$W586)</f>
        <v>2.5726589098578745</v>
      </c>
      <c r="AJ586" s="2">
        <f>SUMIFS('Growth rates'!O$4:O$999,'Growth rates'!$B$4:$B$999,Demands!$A586,'Growth rates'!$C$4:$C$999,$W586)</f>
        <v>2.7186531523353716</v>
      </c>
      <c r="AK586" s="2">
        <f>SUMIFS('Growth rates'!P$4:P$999,'Growth rates'!$B$4:$B$999,Demands!$A586,'Growth rates'!$C$4:$C$999,$W586)</f>
        <v>2.8615883608621067</v>
      </c>
      <c r="AL586" s="2">
        <f>SUMIFS('Growth rates'!Q$4:Q$999,'Growth rates'!$B$4:$B$999,Demands!$A586,'Growth rates'!$C$4:$C$999,$W586)</f>
        <v>2.9995951855866347</v>
      </c>
      <c r="AM586" s="2">
        <f>SUMIFS('Growth rates'!R$4:R$999,'Growth rates'!$B$4:$B$999,Demands!$A586,'Growth rates'!$C$4:$C$999,$W586)</f>
        <v>3.1339444181490106</v>
      </c>
      <c r="AN586" s="2">
        <f>SUMIFS('Growth rates'!S$4:S$999,'Growth rates'!$B$4:$B$999,Demands!$A586,'Growth rates'!$C$4:$C$999,$W586)</f>
        <v>3.2672155463619199</v>
      </c>
      <c r="AO586" s="2">
        <f>SUMIFS('Growth rates'!T$4:T$999,'Growth rates'!$B$4:$B$999,Demands!$A586,'Growth rates'!$C$4:$C$999,$W586)</f>
        <v>3.4020107831752937</v>
      </c>
      <c r="AP586" s="2">
        <f>SUMIFS('Growth rates'!U$4:U$999,'Growth rates'!$B$4:$B$999,Demands!$A586,'Growth rates'!$C$4:$C$999,$W586)</f>
        <v>3.5391362604441943</v>
      </c>
      <c r="AR586">
        <f>VLOOKUP(C586&amp;A586,Driver_elast!$A$2:$E$1161,5,FALSE)</f>
        <v>1.19807</v>
      </c>
      <c r="AS586">
        <f t="shared" si="201"/>
        <v>1</v>
      </c>
      <c r="AT586">
        <f t="shared" si="202"/>
        <v>0.2</v>
      </c>
      <c r="AV586" s="2" cm="1">
        <f t="array" ref="AV586">TREND($AR586:$AS586,$AR$3:$AS$3,AV$1)</f>
        <v>1.1980700000000013</v>
      </c>
      <c r="AW586" s="2" cm="1">
        <f t="array" ref="AW586">TREND($AR586:$AS586,$AR$3:$AS$3,AW$1)</f>
        <v>1.1932390243902447</v>
      </c>
      <c r="AX586" s="2" cm="1">
        <f t="array" ref="AX586">TREND($AR586:$AS586,$AR$3:$AS$3,AX$1)</f>
        <v>1.169084146341465</v>
      </c>
      <c r="AY586" s="2" cm="1">
        <f t="array" ref="AY586">TREND($AR586:$AS586,$AR$3:$AS$3,AY$1)</f>
        <v>1.1449292682926835</v>
      </c>
      <c r="AZ586" s="2" cm="1">
        <f t="array" ref="AZ586">TREND($AR586:$AS586,$AR$3:$AS$3,AZ$1)</f>
        <v>1.1207743902439038</v>
      </c>
      <c r="BA586" s="2" cm="1">
        <f t="array" ref="BA586">TREND($AR586:$AS586,$AR$3:$AS$3,BA$1)</f>
        <v>1.0966195121951241</v>
      </c>
      <c r="BB586" s="2" cm="1">
        <f t="array" ref="BB586">TREND($AR586:$AS586,$AR$3:$AS$3,BB$1)</f>
        <v>1.0724646341463426</v>
      </c>
      <c r="BC586" s="2" cm="1">
        <f t="array" ref="BC586">TREND($AR586:$AS586,$AR$3:$AS$3,BC$1)</f>
        <v>1.0483097560975629</v>
      </c>
      <c r="BD586" s="2" cm="1">
        <f t="array" ref="BD586">TREND($AR586:$AS586,$AR$3:$AS$3,BD$1)</f>
        <v>1.0241548780487815</v>
      </c>
      <c r="BE586" s="2" cm="1">
        <f t="array" ref="BE586">TREND($AR586:$AS586,$AR$3:$AS$3,BE$1)</f>
        <v>1.0000000000000018</v>
      </c>
      <c r="BF586" s="20" cm="1">
        <f t="array" ref="BF586">TREND($AS586:$AT586,$AS$3:$AT$3,BF$1)</f>
        <v>0.90000000000000568</v>
      </c>
      <c r="BG586" s="20" cm="1">
        <f t="array" ref="BG586">TREND($AS586:$AT586,$AS$3:$AT$3,BG$1)</f>
        <v>0.80000000000000426</v>
      </c>
      <c r="BH586" s="20" cm="1">
        <f t="array" ref="BH586">TREND($AS586:$AT586,$AS$3:$AT$3,BH$1)</f>
        <v>0.70000000000000284</v>
      </c>
      <c r="BI586" s="20" cm="1">
        <f t="array" ref="BI586">TREND($AS586:$AT586,$AS$3:$AT$3,BI$1)</f>
        <v>0.60000000000000142</v>
      </c>
      <c r="BJ586" s="20" cm="1">
        <f t="array" ref="BJ586">TREND($AS586:$AT586,$AS$3:$AT$3,BJ$1)</f>
        <v>0.5</v>
      </c>
      <c r="BK586" s="20" cm="1">
        <f t="array" ref="BK586">TREND($AS586:$AT586,$AS$3:$AT$3,BK$1)</f>
        <v>0.40000000000000568</v>
      </c>
      <c r="BL586" s="20" cm="1">
        <f t="array" ref="BL586">TREND($AS586:$AT586,$AS$3:$AT$3,BL$1)</f>
        <v>0.30000000000000426</v>
      </c>
      <c r="BM586" s="20" cm="1">
        <f t="array" ref="BM586">TREND($AS586:$AT586,$AS$3:$AT$3,BM$1)</f>
        <v>0.20000000000000284</v>
      </c>
    </row>
    <row r="587" spans="1:65" x14ac:dyDescent="0.35">
      <c r="A587" t="str">
        <f>IF(BYDem!B585="","\I:",BYDem!B585)</f>
        <v>EU_southeast</v>
      </c>
      <c r="B587" t="str">
        <f>BYDem!E585</f>
        <v>RLI</v>
      </c>
      <c r="C587" t="str">
        <f t="shared" si="183"/>
        <v>RLI</v>
      </c>
      <c r="D587" s="4">
        <f>SUMIFS(BYDem!$M$2:$M$2000,BYDem!$B$2:$B$2000,Demands!$A587,BYDem!$E$2:$E$2000,Demands!$B587)</f>
        <v>1.99376986452127</v>
      </c>
      <c r="E587" s="4">
        <f t="shared" si="184"/>
        <v>2.0117524153200672</v>
      </c>
      <c r="F587" s="4">
        <f t="shared" si="185"/>
        <v>2.1534387214478743</v>
      </c>
      <c r="G587" s="4">
        <f t="shared" si="186"/>
        <v>2.2615990684073162</v>
      </c>
      <c r="H587" s="4">
        <f t="shared" si="187"/>
        <v>2.3506795793504609</v>
      </c>
      <c r="I587" s="4">
        <f t="shared" si="188"/>
        <v>2.4222365009213584</v>
      </c>
      <c r="J587" s="4">
        <f t="shared" si="189"/>
        <v>2.4809138773557038</v>
      </c>
      <c r="K587" s="4">
        <f t="shared" si="190"/>
        <v>2.5323395236610113</v>
      </c>
      <c r="L587" s="4">
        <f t="shared" si="191"/>
        <v>2.5806841364883608</v>
      </c>
      <c r="M587" s="4">
        <f t="shared" si="192"/>
        <v>2.6283028948143499</v>
      </c>
      <c r="N587" s="4">
        <f t="shared" si="193"/>
        <v>2.6710578608246736</v>
      </c>
      <c r="O587" s="4">
        <f t="shared" si="194"/>
        <v>2.7072207872391956</v>
      </c>
      <c r="P587" s="4">
        <f t="shared" si="195"/>
        <v>2.7369336090191636</v>
      </c>
      <c r="Q587" s="4">
        <f t="shared" si="196"/>
        <v>2.7605517484369848</v>
      </c>
      <c r="R587" s="4">
        <f t="shared" si="197"/>
        <v>2.7789881095051507</v>
      </c>
      <c r="S587" s="4">
        <f t="shared" si="198"/>
        <v>2.7930851591842756</v>
      </c>
      <c r="T587" s="4">
        <f t="shared" si="199"/>
        <v>2.8033946913260097</v>
      </c>
      <c r="U587" s="4">
        <f t="shared" si="200"/>
        <v>2.8101342812830419</v>
      </c>
      <c r="W587" s="5" t="str">
        <f>VLOOKUP(C587&amp;A587,Driver_elast!$A$2:$D$1161,4,FALSE)</f>
        <v>GDPPCAP</v>
      </c>
      <c r="X587" s="5">
        <v>1</v>
      </c>
      <c r="Y587" s="2">
        <f>SUMIFS('Growth rates'!D$4:D$999,'Growth rates'!$B$4:$B$999,Demands!$A587,'Growth rates'!$C$4:$C$999,$W587)</f>
        <v>1</v>
      </c>
      <c r="Z587" s="2">
        <f>SUMIFS('Growth rates'!E$4:E$999,'Growth rates'!$B$4:$B$999,Demands!$A587,'Growth rates'!$C$4:$C$999,$W587)</f>
        <v>1.0302440190199416</v>
      </c>
      <c r="AA587" s="2">
        <f>SUMIFS('Growth rates'!F$4:F$999,'Growth rates'!$B$4:$B$999,Demands!$A587,'Growth rates'!$C$4:$C$999,$W587)</f>
        <v>1.2735521836651877</v>
      </c>
      <c r="AB587" s="2">
        <f>SUMIFS('Growth rates'!G$4:G$999,'Growth rates'!$B$4:$B$999,Demands!$A587,'Growth rates'!$C$4:$C$999,$W587)</f>
        <v>1.4880463735756606</v>
      </c>
      <c r="AC587" s="2">
        <f>SUMIFS('Growth rates'!H$4:H$999,'Growth rates'!$B$4:$B$999,Demands!$A587,'Growth rates'!$C$4:$C$999,$W587)</f>
        <v>1.6845844869027844</v>
      </c>
      <c r="AD587" s="2">
        <f>SUMIFS('Growth rates'!I$4:I$999,'Growth rates'!$B$4:$B$999,Demands!$A587,'Growth rates'!$C$4:$C$999,$W587)</f>
        <v>1.856539263883749</v>
      </c>
      <c r="AE587" s="2">
        <f>SUMIFS('Growth rates'!J$4:J$999,'Growth rates'!$B$4:$B$999,Demands!$A587,'Growth rates'!$C$4:$C$999,$W587)</f>
        <v>2.0073462692070065</v>
      </c>
      <c r="AF587" s="2">
        <f>SUMIFS('Growth rates'!K$4:K$999,'Growth rates'!$B$4:$B$999,Demands!$A587,'Growth rates'!$C$4:$C$999,$W587)</f>
        <v>2.1468717730288036</v>
      </c>
      <c r="AG587" s="2">
        <f>SUMIFS('Growth rates'!L$4:L$999,'Growth rates'!$B$4:$B$999,Demands!$A587,'Growth rates'!$C$4:$C$999,$W587)</f>
        <v>2.2843061864691148</v>
      </c>
      <c r="AH587" s="2">
        <f>SUMIFS('Growth rates'!M$4:M$999,'Growth rates'!$B$4:$B$999,Demands!$A587,'Growth rates'!$C$4:$C$999,$W587)</f>
        <v>2.4256447798054195</v>
      </c>
      <c r="AI587" s="2">
        <f>SUMIFS('Growth rates'!N$4:N$999,'Growth rates'!$B$4:$B$999,Demands!$A587,'Growth rates'!$C$4:$C$999,$W587)</f>
        <v>2.5726589098578745</v>
      </c>
      <c r="AJ587" s="2">
        <f>SUMIFS('Growth rates'!O$4:O$999,'Growth rates'!$B$4:$B$999,Demands!$A587,'Growth rates'!$C$4:$C$999,$W587)</f>
        <v>2.7186531523353716</v>
      </c>
      <c r="AK587" s="2">
        <f>SUMIFS('Growth rates'!P$4:P$999,'Growth rates'!$B$4:$B$999,Demands!$A587,'Growth rates'!$C$4:$C$999,$W587)</f>
        <v>2.8615883608621067</v>
      </c>
      <c r="AL587" s="2">
        <f>SUMIFS('Growth rates'!Q$4:Q$999,'Growth rates'!$B$4:$B$999,Demands!$A587,'Growth rates'!$C$4:$C$999,$W587)</f>
        <v>2.9995951855866347</v>
      </c>
      <c r="AM587" s="2">
        <f>SUMIFS('Growth rates'!R$4:R$999,'Growth rates'!$B$4:$B$999,Demands!$A587,'Growth rates'!$C$4:$C$999,$W587)</f>
        <v>3.1339444181490106</v>
      </c>
      <c r="AN587" s="2">
        <f>SUMIFS('Growth rates'!S$4:S$999,'Growth rates'!$B$4:$B$999,Demands!$A587,'Growth rates'!$C$4:$C$999,$W587)</f>
        <v>3.2672155463619199</v>
      </c>
      <c r="AO587" s="2">
        <f>SUMIFS('Growth rates'!T$4:T$999,'Growth rates'!$B$4:$B$999,Demands!$A587,'Growth rates'!$C$4:$C$999,$W587)</f>
        <v>3.4020107831752937</v>
      </c>
      <c r="AP587" s="2">
        <f>SUMIFS('Growth rates'!U$4:U$999,'Growth rates'!$B$4:$B$999,Demands!$A587,'Growth rates'!$C$4:$C$999,$W587)</f>
        <v>3.5391362604441943</v>
      </c>
      <c r="AR587">
        <f>VLOOKUP(C587&amp;A587,Driver_elast!$A$2:$E$1161,5,FALSE)</f>
        <v>0.29821999999999999</v>
      </c>
      <c r="AS587">
        <f t="shared" si="201"/>
        <v>0.29821999999999999</v>
      </c>
      <c r="AT587">
        <f t="shared" si="202"/>
        <v>5.9643999999999996E-2</v>
      </c>
      <c r="AV587" s="2" cm="1">
        <f t="array" ref="AV587">TREND($AR587:$AS587,$AR$3:$AS$3,AV$1)</f>
        <v>0.29821999999999999</v>
      </c>
      <c r="AW587" s="2" cm="1">
        <f t="array" ref="AW587">TREND($AR587:$AS587,$AR$3:$AS$3,AW$1)</f>
        <v>0.29821999999999999</v>
      </c>
      <c r="AX587" s="2" cm="1">
        <f t="array" ref="AX587">TREND($AR587:$AS587,$AR$3:$AS$3,AX$1)</f>
        <v>0.29821999999999999</v>
      </c>
      <c r="AY587" s="2" cm="1">
        <f t="array" ref="AY587">TREND($AR587:$AS587,$AR$3:$AS$3,AY$1)</f>
        <v>0.29821999999999999</v>
      </c>
      <c r="AZ587" s="2" cm="1">
        <f t="array" ref="AZ587">TREND($AR587:$AS587,$AR$3:$AS$3,AZ$1)</f>
        <v>0.29821999999999999</v>
      </c>
      <c r="BA587" s="2" cm="1">
        <f t="array" ref="BA587">TREND($AR587:$AS587,$AR$3:$AS$3,BA$1)</f>
        <v>0.29821999999999999</v>
      </c>
      <c r="BB587" s="2" cm="1">
        <f t="array" ref="BB587">TREND($AR587:$AS587,$AR$3:$AS$3,BB$1)</f>
        <v>0.29821999999999999</v>
      </c>
      <c r="BC587" s="2" cm="1">
        <f t="array" ref="BC587">TREND($AR587:$AS587,$AR$3:$AS$3,BC$1)</f>
        <v>0.29821999999999999</v>
      </c>
      <c r="BD587" s="2" cm="1">
        <f t="array" ref="BD587">TREND($AR587:$AS587,$AR$3:$AS$3,BD$1)</f>
        <v>0.29821999999999999</v>
      </c>
      <c r="BE587" s="2" cm="1">
        <f t="array" ref="BE587">TREND($AR587:$AS587,$AR$3:$AS$3,BE$1)</f>
        <v>0.29821999999999999</v>
      </c>
      <c r="BF587" s="20" cm="1">
        <f t="array" ref="BF587">TREND($AS587:$AT587,$AS$3:$AT$3,BF$1)</f>
        <v>0.26839799999999947</v>
      </c>
      <c r="BG587" s="20" cm="1">
        <f t="array" ref="BG587">TREND($AS587:$AT587,$AS$3:$AT$3,BG$1)</f>
        <v>0.23857599999999834</v>
      </c>
      <c r="BH587" s="20" cm="1">
        <f t="array" ref="BH587">TREND($AS587:$AT587,$AS$3:$AT$3,BH$1)</f>
        <v>0.208753999999999</v>
      </c>
      <c r="BI587" s="20" cm="1">
        <f t="array" ref="BI587">TREND($AS587:$AT587,$AS$3:$AT$3,BI$1)</f>
        <v>0.17893199999999965</v>
      </c>
      <c r="BJ587" s="20" cm="1">
        <f t="array" ref="BJ587">TREND($AS587:$AT587,$AS$3:$AT$3,BJ$1)</f>
        <v>0.14910999999999852</v>
      </c>
      <c r="BK587" s="20" cm="1">
        <f t="array" ref="BK587">TREND($AS587:$AT587,$AS$3:$AT$3,BK$1)</f>
        <v>0.11928799999999917</v>
      </c>
      <c r="BL587" s="20" cm="1">
        <f t="array" ref="BL587">TREND($AS587:$AT587,$AS$3:$AT$3,BL$1)</f>
        <v>8.9465999999999823E-2</v>
      </c>
      <c r="BM587" s="20" cm="1">
        <f t="array" ref="BM587">TREND($AS587:$AT587,$AS$3:$AT$3,BM$1)</f>
        <v>5.9643999999998698E-2</v>
      </c>
    </row>
    <row r="588" spans="1:65" x14ac:dyDescent="0.35">
      <c r="A588" t="str">
        <f>IF(BYDem!B586="","\I:",BYDem!B586)</f>
        <v>EU_southeast</v>
      </c>
      <c r="B588" t="str">
        <f>BYDem!E586</f>
        <v>ROT</v>
      </c>
      <c r="C588" t="str">
        <f t="shared" si="183"/>
        <v>ROT</v>
      </c>
      <c r="D588" s="4">
        <f>SUMIFS(BYDem!$M$2:$M$2000,BYDem!$B$2:$B$2000,Demands!$A588,BYDem!$E$2:$E$2000,Demands!$B588)</f>
        <v>11.798732340570799</v>
      </c>
      <c r="E588" s="4">
        <f t="shared" si="184"/>
        <v>12.224529049079704</v>
      </c>
      <c r="F588" s="4">
        <f t="shared" si="185"/>
        <v>15.599690008015582</v>
      </c>
      <c r="G588" s="4">
        <f t="shared" si="186"/>
        <v>18.607797932644505</v>
      </c>
      <c r="H588" s="4">
        <f t="shared" si="187"/>
        <v>21.362302500647274</v>
      </c>
      <c r="I588" s="4">
        <f t="shared" si="188"/>
        <v>23.753555225041175</v>
      </c>
      <c r="J588" s="4">
        <f t="shared" si="189"/>
        <v>25.822881524639019</v>
      </c>
      <c r="K588" s="4">
        <f t="shared" si="190"/>
        <v>27.704474289839705</v>
      </c>
      <c r="L588" s="4">
        <f t="shared" si="191"/>
        <v>29.520846876449923</v>
      </c>
      <c r="M588" s="4">
        <f t="shared" si="192"/>
        <v>31.347412420215001</v>
      </c>
      <c r="N588" s="4">
        <f t="shared" si="193"/>
        <v>33.057333569531366</v>
      </c>
      <c r="O588" s="4">
        <f t="shared" si="194"/>
        <v>34.558093846555835</v>
      </c>
      <c r="P588" s="4">
        <f t="shared" si="195"/>
        <v>35.829936060852482</v>
      </c>
      <c r="Q588" s="4">
        <f t="shared" si="196"/>
        <v>36.866725790669129</v>
      </c>
      <c r="R588" s="4">
        <f t="shared" si="197"/>
        <v>37.692339917012525</v>
      </c>
      <c r="S588" s="4">
        <f t="shared" si="198"/>
        <v>38.33348730132915</v>
      </c>
      <c r="T588" s="4">
        <f t="shared" si="199"/>
        <v>38.807943739113199</v>
      </c>
      <c r="U588" s="4">
        <f t="shared" si="200"/>
        <v>39.120791530976085</v>
      </c>
      <c r="W588" s="5" t="str">
        <f>VLOOKUP(C588&amp;A588,Driver_elast!$A$2:$D$1161,4,FALSE)</f>
        <v>GDPPCAP</v>
      </c>
      <c r="X588" s="5">
        <v>1</v>
      </c>
      <c r="Y588" s="2">
        <f>SUMIFS('Growth rates'!D$4:D$999,'Growth rates'!$B$4:$B$999,Demands!$A588,'Growth rates'!$C$4:$C$999,$W588)</f>
        <v>1</v>
      </c>
      <c r="Z588" s="2">
        <f>SUMIFS('Growth rates'!E$4:E$999,'Growth rates'!$B$4:$B$999,Demands!$A588,'Growth rates'!$C$4:$C$999,$W588)</f>
        <v>1.0302440190199416</v>
      </c>
      <c r="AA588" s="2">
        <f>SUMIFS('Growth rates'!F$4:F$999,'Growth rates'!$B$4:$B$999,Demands!$A588,'Growth rates'!$C$4:$C$999,$W588)</f>
        <v>1.2735521836651877</v>
      </c>
      <c r="AB588" s="2">
        <f>SUMIFS('Growth rates'!G$4:G$999,'Growth rates'!$B$4:$B$999,Demands!$A588,'Growth rates'!$C$4:$C$999,$W588)</f>
        <v>1.4880463735756606</v>
      </c>
      <c r="AC588" s="2">
        <f>SUMIFS('Growth rates'!H$4:H$999,'Growth rates'!$B$4:$B$999,Demands!$A588,'Growth rates'!$C$4:$C$999,$W588)</f>
        <v>1.6845844869027844</v>
      </c>
      <c r="AD588" s="2">
        <f>SUMIFS('Growth rates'!I$4:I$999,'Growth rates'!$B$4:$B$999,Demands!$A588,'Growth rates'!$C$4:$C$999,$W588)</f>
        <v>1.856539263883749</v>
      </c>
      <c r="AE588" s="2">
        <f>SUMIFS('Growth rates'!J$4:J$999,'Growth rates'!$B$4:$B$999,Demands!$A588,'Growth rates'!$C$4:$C$999,$W588)</f>
        <v>2.0073462692070065</v>
      </c>
      <c r="AF588" s="2">
        <f>SUMIFS('Growth rates'!K$4:K$999,'Growth rates'!$B$4:$B$999,Demands!$A588,'Growth rates'!$C$4:$C$999,$W588)</f>
        <v>2.1468717730288036</v>
      </c>
      <c r="AG588" s="2">
        <f>SUMIFS('Growth rates'!L$4:L$999,'Growth rates'!$B$4:$B$999,Demands!$A588,'Growth rates'!$C$4:$C$999,$W588)</f>
        <v>2.2843061864691148</v>
      </c>
      <c r="AH588" s="2">
        <f>SUMIFS('Growth rates'!M$4:M$999,'Growth rates'!$B$4:$B$999,Demands!$A588,'Growth rates'!$C$4:$C$999,$W588)</f>
        <v>2.4256447798054195</v>
      </c>
      <c r="AI588" s="2">
        <f>SUMIFS('Growth rates'!N$4:N$999,'Growth rates'!$B$4:$B$999,Demands!$A588,'Growth rates'!$C$4:$C$999,$W588)</f>
        <v>2.5726589098578745</v>
      </c>
      <c r="AJ588" s="2">
        <f>SUMIFS('Growth rates'!O$4:O$999,'Growth rates'!$B$4:$B$999,Demands!$A588,'Growth rates'!$C$4:$C$999,$W588)</f>
        <v>2.7186531523353716</v>
      </c>
      <c r="AK588" s="2">
        <f>SUMIFS('Growth rates'!P$4:P$999,'Growth rates'!$B$4:$B$999,Demands!$A588,'Growth rates'!$C$4:$C$999,$W588)</f>
        <v>2.8615883608621067</v>
      </c>
      <c r="AL588" s="2">
        <f>SUMIFS('Growth rates'!Q$4:Q$999,'Growth rates'!$B$4:$B$999,Demands!$A588,'Growth rates'!$C$4:$C$999,$W588)</f>
        <v>2.9995951855866347</v>
      </c>
      <c r="AM588" s="2">
        <f>SUMIFS('Growth rates'!R$4:R$999,'Growth rates'!$B$4:$B$999,Demands!$A588,'Growth rates'!$C$4:$C$999,$W588)</f>
        <v>3.1339444181490106</v>
      </c>
      <c r="AN588" s="2">
        <f>SUMIFS('Growth rates'!S$4:S$999,'Growth rates'!$B$4:$B$999,Demands!$A588,'Growth rates'!$C$4:$C$999,$W588)</f>
        <v>3.2672155463619199</v>
      </c>
      <c r="AO588" s="2">
        <f>SUMIFS('Growth rates'!T$4:T$999,'Growth rates'!$B$4:$B$999,Demands!$A588,'Growth rates'!$C$4:$C$999,$W588)</f>
        <v>3.4020107831752937</v>
      </c>
      <c r="AP588" s="2">
        <f>SUMIFS('Growth rates'!U$4:U$999,'Growth rates'!$B$4:$B$999,Demands!$A588,'Growth rates'!$C$4:$C$999,$W588)</f>
        <v>3.5391362604441943</v>
      </c>
      <c r="AR588">
        <f>VLOOKUP(C588&amp;A588,Driver_elast!$A$2:$E$1161,5,FALSE)</f>
        <v>1.19807</v>
      </c>
      <c r="AS588">
        <f t="shared" si="201"/>
        <v>1</v>
      </c>
      <c r="AT588">
        <f t="shared" si="202"/>
        <v>0.2</v>
      </c>
      <c r="AV588" s="2" cm="1">
        <f t="array" ref="AV588">TREND($AR588:$AS588,$AR$3:$AS$3,AV$1)</f>
        <v>1.1980700000000013</v>
      </c>
      <c r="AW588" s="2" cm="1">
        <f t="array" ref="AW588">TREND($AR588:$AS588,$AR$3:$AS$3,AW$1)</f>
        <v>1.1932390243902447</v>
      </c>
      <c r="AX588" s="2" cm="1">
        <f t="array" ref="AX588">TREND($AR588:$AS588,$AR$3:$AS$3,AX$1)</f>
        <v>1.169084146341465</v>
      </c>
      <c r="AY588" s="2" cm="1">
        <f t="array" ref="AY588">TREND($AR588:$AS588,$AR$3:$AS$3,AY$1)</f>
        <v>1.1449292682926835</v>
      </c>
      <c r="AZ588" s="2" cm="1">
        <f t="array" ref="AZ588">TREND($AR588:$AS588,$AR$3:$AS$3,AZ$1)</f>
        <v>1.1207743902439038</v>
      </c>
      <c r="BA588" s="2" cm="1">
        <f t="array" ref="BA588">TREND($AR588:$AS588,$AR$3:$AS$3,BA$1)</f>
        <v>1.0966195121951241</v>
      </c>
      <c r="BB588" s="2" cm="1">
        <f t="array" ref="BB588">TREND($AR588:$AS588,$AR$3:$AS$3,BB$1)</f>
        <v>1.0724646341463426</v>
      </c>
      <c r="BC588" s="2" cm="1">
        <f t="array" ref="BC588">TREND($AR588:$AS588,$AR$3:$AS$3,BC$1)</f>
        <v>1.0483097560975629</v>
      </c>
      <c r="BD588" s="2" cm="1">
        <f t="array" ref="BD588">TREND($AR588:$AS588,$AR$3:$AS$3,BD$1)</f>
        <v>1.0241548780487815</v>
      </c>
      <c r="BE588" s="2" cm="1">
        <f t="array" ref="BE588">TREND($AR588:$AS588,$AR$3:$AS$3,BE$1)</f>
        <v>1.0000000000000018</v>
      </c>
      <c r="BF588" s="20" cm="1">
        <f t="array" ref="BF588">TREND($AS588:$AT588,$AS$3:$AT$3,BF$1)</f>
        <v>0.90000000000000568</v>
      </c>
      <c r="BG588" s="20" cm="1">
        <f t="array" ref="BG588">TREND($AS588:$AT588,$AS$3:$AT$3,BG$1)</f>
        <v>0.80000000000000426</v>
      </c>
      <c r="BH588" s="20" cm="1">
        <f t="array" ref="BH588">TREND($AS588:$AT588,$AS$3:$AT$3,BH$1)</f>
        <v>0.70000000000000284</v>
      </c>
      <c r="BI588" s="20" cm="1">
        <f t="array" ref="BI588">TREND($AS588:$AT588,$AS$3:$AT$3,BI$1)</f>
        <v>0.60000000000000142</v>
      </c>
      <c r="BJ588" s="20" cm="1">
        <f t="array" ref="BJ588">TREND($AS588:$AT588,$AS$3:$AT$3,BJ$1)</f>
        <v>0.5</v>
      </c>
      <c r="BK588" s="20" cm="1">
        <f t="array" ref="BK588">TREND($AS588:$AT588,$AS$3:$AT$3,BK$1)</f>
        <v>0.40000000000000568</v>
      </c>
      <c r="BL588" s="20" cm="1">
        <f t="array" ref="BL588">TREND($AS588:$AT588,$AS$3:$AT$3,BL$1)</f>
        <v>0.30000000000000426</v>
      </c>
      <c r="BM588" s="20" cm="1">
        <f t="array" ref="BM588">TREND($AS588:$AT588,$AS$3:$AT$3,BM$1)</f>
        <v>0.20000000000000284</v>
      </c>
    </row>
    <row r="589" spans="1:65" x14ac:dyDescent="0.35">
      <c r="A589" t="str">
        <f>IF(BYDem!B587="","\I:",BYDem!B587)</f>
        <v>EU_southeast</v>
      </c>
      <c r="B589" t="str">
        <f>BYDem!E587</f>
        <v>RRF</v>
      </c>
      <c r="C589" t="str">
        <f t="shared" si="183"/>
        <v>RRF</v>
      </c>
      <c r="D589" s="4">
        <f>SUMIFS(BYDem!$M$2:$M$2000,BYDem!$B$2:$B$2000,Demands!$A589,BYDem!$E$2:$E$2000,Demands!$B589)</f>
        <v>25.246936008302399</v>
      </c>
      <c r="E589" s="4">
        <f t="shared" si="184"/>
        <v>25.474647499664663</v>
      </c>
      <c r="F589" s="4">
        <f t="shared" si="185"/>
        <v>27.268808986261515</v>
      </c>
      <c r="G589" s="4">
        <f t="shared" si="186"/>
        <v>28.638434140555084</v>
      </c>
      <c r="H589" s="4">
        <f t="shared" si="187"/>
        <v>29.766452975320888</v>
      </c>
      <c r="I589" s="4">
        <f t="shared" si="188"/>
        <v>30.67257210772404</v>
      </c>
      <c r="J589" s="4">
        <f t="shared" si="189"/>
        <v>31.415598669783495</v>
      </c>
      <c r="K589" s="4">
        <f t="shared" si="190"/>
        <v>32.066797198038635</v>
      </c>
      <c r="L589" s="4">
        <f t="shared" si="191"/>
        <v>32.678980864828745</v>
      </c>
      <c r="M589" s="4">
        <f t="shared" si="192"/>
        <v>33.281973098608816</v>
      </c>
      <c r="N589" s="4">
        <f t="shared" si="193"/>
        <v>33.823375549367078</v>
      </c>
      <c r="O589" s="4">
        <f t="shared" si="194"/>
        <v>34.281303570703486</v>
      </c>
      <c r="P589" s="4">
        <f t="shared" si="195"/>
        <v>34.657554472802993</v>
      </c>
      <c r="Q589" s="4">
        <f t="shared" si="196"/>
        <v>34.956628937277394</v>
      </c>
      <c r="R589" s="4">
        <f t="shared" si="197"/>
        <v>35.190086988979715</v>
      </c>
      <c r="S589" s="4">
        <f t="shared" si="198"/>
        <v>35.368596714444031</v>
      </c>
      <c r="T589" s="4">
        <f t="shared" si="199"/>
        <v>35.499145431670428</v>
      </c>
      <c r="U589" s="4">
        <f t="shared" si="200"/>
        <v>35.584488278603388</v>
      </c>
      <c r="W589" s="5" t="str">
        <f>VLOOKUP(C589&amp;A589,Driver_elast!$A$2:$D$1161,4,FALSE)</f>
        <v>GDPPCAP</v>
      </c>
      <c r="X589" s="5">
        <v>1</v>
      </c>
      <c r="Y589" s="2">
        <f>SUMIFS('Growth rates'!D$4:D$999,'Growth rates'!$B$4:$B$999,Demands!$A589,'Growth rates'!$C$4:$C$999,$W589)</f>
        <v>1</v>
      </c>
      <c r="Z589" s="2">
        <f>SUMIFS('Growth rates'!E$4:E$999,'Growth rates'!$B$4:$B$999,Demands!$A589,'Growth rates'!$C$4:$C$999,$W589)</f>
        <v>1.0302440190199416</v>
      </c>
      <c r="AA589" s="2">
        <f>SUMIFS('Growth rates'!F$4:F$999,'Growth rates'!$B$4:$B$999,Demands!$A589,'Growth rates'!$C$4:$C$999,$W589)</f>
        <v>1.2735521836651877</v>
      </c>
      <c r="AB589" s="2">
        <f>SUMIFS('Growth rates'!G$4:G$999,'Growth rates'!$B$4:$B$999,Demands!$A589,'Growth rates'!$C$4:$C$999,$W589)</f>
        <v>1.4880463735756606</v>
      </c>
      <c r="AC589" s="2">
        <f>SUMIFS('Growth rates'!H$4:H$999,'Growth rates'!$B$4:$B$999,Demands!$A589,'Growth rates'!$C$4:$C$999,$W589)</f>
        <v>1.6845844869027844</v>
      </c>
      <c r="AD589" s="2">
        <f>SUMIFS('Growth rates'!I$4:I$999,'Growth rates'!$B$4:$B$999,Demands!$A589,'Growth rates'!$C$4:$C$999,$W589)</f>
        <v>1.856539263883749</v>
      </c>
      <c r="AE589" s="2">
        <f>SUMIFS('Growth rates'!J$4:J$999,'Growth rates'!$B$4:$B$999,Demands!$A589,'Growth rates'!$C$4:$C$999,$W589)</f>
        <v>2.0073462692070065</v>
      </c>
      <c r="AF589" s="2">
        <f>SUMIFS('Growth rates'!K$4:K$999,'Growth rates'!$B$4:$B$999,Demands!$A589,'Growth rates'!$C$4:$C$999,$W589)</f>
        <v>2.1468717730288036</v>
      </c>
      <c r="AG589" s="2">
        <f>SUMIFS('Growth rates'!L$4:L$999,'Growth rates'!$B$4:$B$999,Demands!$A589,'Growth rates'!$C$4:$C$999,$W589)</f>
        <v>2.2843061864691148</v>
      </c>
      <c r="AH589" s="2">
        <f>SUMIFS('Growth rates'!M$4:M$999,'Growth rates'!$B$4:$B$999,Demands!$A589,'Growth rates'!$C$4:$C$999,$W589)</f>
        <v>2.4256447798054195</v>
      </c>
      <c r="AI589" s="2">
        <f>SUMIFS('Growth rates'!N$4:N$999,'Growth rates'!$B$4:$B$999,Demands!$A589,'Growth rates'!$C$4:$C$999,$W589)</f>
        <v>2.5726589098578745</v>
      </c>
      <c r="AJ589" s="2">
        <f>SUMIFS('Growth rates'!O$4:O$999,'Growth rates'!$B$4:$B$999,Demands!$A589,'Growth rates'!$C$4:$C$999,$W589)</f>
        <v>2.7186531523353716</v>
      </c>
      <c r="AK589" s="2">
        <f>SUMIFS('Growth rates'!P$4:P$999,'Growth rates'!$B$4:$B$999,Demands!$A589,'Growth rates'!$C$4:$C$999,$W589)</f>
        <v>2.8615883608621067</v>
      </c>
      <c r="AL589" s="2">
        <f>SUMIFS('Growth rates'!Q$4:Q$999,'Growth rates'!$B$4:$B$999,Demands!$A589,'Growth rates'!$C$4:$C$999,$W589)</f>
        <v>2.9995951855866347</v>
      </c>
      <c r="AM589" s="2">
        <f>SUMIFS('Growth rates'!R$4:R$999,'Growth rates'!$B$4:$B$999,Demands!$A589,'Growth rates'!$C$4:$C$999,$W589)</f>
        <v>3.1339444181490106</v>
      </c>
      <c r="AN589" s="2">
        <f>SUMIFS('Growth rates'!S$4:S$999,'Growth rates'!$B$4:$B$999,Demands!$A589,'Growth rates'!$C$4:$C$999,$W589)</f>
        <v>3.2672155463619199</v>
      </c>
      <c r="AO589" s="2">
        <f>SUMIFS('Growth rates'!T$4:T$999,'Growth rates'!$B$4:$B$999,Demands!$A589,'Growth rates'!$C$4:$C$999,$W589)</f>
        <v>3.4020107831752937</v>
      </c>
      <c r="AP589" s="2">
        <f>SUMIFS('Growth rates'!U$4:U$999,'Growth rates'!$B$4:$B$999,Demands!$A589,'Growth rates'!$C$4:$C$999,$W589)</f>
        <v>3.5391362604441943</v>
      </c>
      <c r="AR589">
        <f>VLOOKUP(C589&amp;A589,Driver_elast!$A$2:$E$1161,5,FALSE)</f>
        <v>0.29821999999999999</v>
      </c>
      <c r="AS589">
        <f t="shared" si="201"/>
        <v>0.29821999999999999</v>
      </c>
      <c r="AT589">
        <f t="shared" si="202"/>
        <v>5.9643999999999996E-2</v>
      </c>
      <c r="AV589" s="2" cm="1">
        <f t="array" ref="AV589">TREND($AR589:$AS589,$AR$3:$AS$3,AV$1)</f>
        <v>0.29821999999999999</v>
      </c>
      <c r="AW589" s="2" cm="1">
        <f t="array" ref="AW589">TREND($AR589:$AS589,$AR$3:$AS$3,AW$1)</f>
        <v>0.29821999999999999</v>
      </c>
      <c r="AX589" s="2" cm="1">
        <f t="array" ref="AX589">TREND($AR589:$AS589,$AR$3:$AS$3,AX$1)</f>
        <v>0.29821999999999999</v>
      </c>
      <c r="AY589" s="2" cm="1">
        <f t="array" ref="AY589">TREND($AR589:$AS589,$AR$3:$AS$3,AY$1)</f>
        <v>0.29821999999999999</v>
      </c>
      <c r="AZ589" s="2" cm="1">
        <f t="array" ref="AZ589">TREND($AR589:$AS589,$AR$3:$AS$3,AZ$1)</f>
        <v>0.29821999999999999</v>
      </c>
      <c r="BA589" s="2" cm="1">
        <f t="array" ref="BA589">TREND($AR589:$AS589,$AR$3:$AS$3,BA$1)</f>
        <v>0.29821999999999999</v>
      </c>
      <c r="BB589" s="2" cm="1">
        <f t="array" ref="BB589">TREND($AR589:$AS589,$AR$3:$AS$3,BB$1)</f>
        <v>0.29821999999999999</v>
      </c>
      <c r="BC589" s="2" cm="1">
        <f t="array" ref="BC589">TREND($AR589:$AS589,$AR$3:$AS$3,BC$1)</f>
        <v>0.29821999999999999</v>
      </c>
      <c r="BD589" s="2" cm="1">
        <f t="array" ref="BD589">TREND($AR589:$AS589,$AR$3:$AS$3,BD$1)</f>
        <v>0.29821999999999999</v>
      </c>
      <c r="BE589" s="2" cm="1">
        <f t="array" ref="BE589">TREND($AR589:$AS589,$AR$3:$AS$3,BE$1)</f>
        <v>0.29821999999999999</v>
      </c>
      <c r="BF589" s="20" cm="1">
        <f t="array" ref="BF589">TREND($AS589:$AT589,$AS$3:$AT$3,BF$1)</f>
        <v>0.26839799999999947</v>
      </c>
      <c r="BG589" s="20" cm="1">
        <f t="array" ref="BG589">TREND($AS589:$AT589,$AS$3:$AT$3,BG$1)</f>
        <v>0.23857599999999834</v>
      </c>
      <c r="BH589" s="20" cm="1">
        <f t="array" ref="BH589">TREND($AS589:$AT589,$AS$3:$AT$3,BH$1)</f>
        <v>0.208753999999999</v>
      </c>
      <c r="BI589" s="20" cm="1">
        <f t="array" ref="BI589">TREND($AS589:$AT589,$AS$3:$AT$3,BI$1)</f>
        <v>0.17893199999999965</v>
      </c>
      <c r="BJ589" s="20" cm="1">
        <f t="array" ref="BJ589">TREND($AS589:$AT589,$AS$3:$AT$3,BJ$1)</f>
        <v>0.14910999999999852</v>
      </c>
      <c r="BK589" s="20" cm="1">
        <f t="array" ref="BK589">TREND($AS589:$AT589,$AS$3:$AT$3,BK$1)</f>
        <v>0.11928799999999917</v>
      </c>
      <c r="BL589" s="20" cm="1">
        <f t="array" ref="BL589">TREND($AS589:$AT589,$AS$3:$AT$3,BL$1)</f>
        <v>8.9465999999999823E-2</v>
      </c>
      <c r="BM589" s="20" cm="1">
        <f t="array" ref="BM589">TREND($AS589:$AT589,$AS$3:$AT$3,BM$1)</f>
        <v>5.9643999999998698E-2</v>
      </c>
    </row>
    <row r="590" spans="1:65" x14ac:dyDescent="0.35">
      <c r="A590" t="str">
        <f>IF(BYDem!B588="","\I:",BYDem!B588)</f>
        <v>EU_southeast</v>
      </c>
      <c r="B590" t="str">
        <f>BYDem!E588</f>
        <v>RSC</v>
      </c>
      <c r="C590" t="str">
        <f t="shared" si="183"/>
        <v>RSC</v>
      </c>
      <c r="D590" s="4">
        <f>SUMIFS(BYDem!$M$2:$M$2000,BYDem!$B$2:$B$2000,Demands!$A590,BYDem!$E$2:$E$2000,Demands!$B590)</f>
        <v>7.1808545981411003</v>
      </c>
      <c r="E590" s="4">
        <f t="shared" si="184"/>
        <v>7.3542103439101707</v>
      </c>
      <c r="F590" s="4">
        <f t="shared" si="185"/>
        <v>8.7405678343836257</v>
      </c>
      <c r="G590" s="4">
        <f t="shared" si="186"/>
        <v>9.9156305345847642</v>
      </c>
      <c r="H590" s="4">
        <f t="shared" si="187"/>
        <v>10.961008299021929</v>
      </c>
      <c r="I590" s="4">
        <f t="shared" si="188"/>
        <v>11.854096928152732</v>
      </c>
      <c r="J590" s="4">
        <f t="shared" si="189"/>
        <v>12.622711221784074</v>
      </c>
      <c r="K590" s="4">
        <f t="shared" si="190"/>
        <v>13.323047390667547</v>
      </c>
      <c r="L590" s="4">
        <f t="shared" si="191"/>
        <v>14.003841148636193</v>
      </c>
      <c r="M590" s="4">
        <f t="shared" si="192"/>
        <v>14.695474981547292</v>
      </c>
      <c r="N590" s="4">
        <f t="shared" si="193"/>
        <v>15.335328583595992</v>
      </c>
      <c r="O590" s="4">
        <f t="shared" si="194"/>
        <v>15.89105263978915</v>
      </c>
      <c r="P590" s="4">
        <f t="shared" si="195"/>
        <v>16.357882607626514</v>
      </c>
      <c r="Q590" s="4">
        <f t="shared" si="196"/>
        <v>16.735710787101027</v>
      </c>
      <c r="R590" s="4">
        <f t="shared" si="197"/>
        <v>17.034874774946307</v>
      </c>
      <c r="S590" s="4">
        <f t="shared" si="198"/>
        <v>17.266169818503428</v>
      </c>
      <c r="T590" s="4">
        <f t="shared" si="199"/>
        <v>17.436753163784513</v>
      </c>
      <c r="U590" s="4">
        <f t="shared" si="200"/>
        <v>17.548955186659029</v>
      </c>
      <c r="W590" s="5" t="str">
        <f>VLOOKUP(C590&amp;A590,Driver_elast!$A$2:$D$1161,4,FALSE)</f>
        <v>GDPPCAP</v>
      </c>
      <c r="X590" s="5">
        <v>0</v>
      </c>
      <c r="Y590" s="2">
        <f>SUMIFS('Growth rates'!D$4:D$999,'Growth rates'!$B$4:$B$999,Demands!$A590,'Growth rates'!$C$4:$C$999,$W590)</f>
        <v>1</v>
      </c>
      <c r="Z590" s="2">
        <f>SUMIFS('Growth rates'!E$4:E$999,'Growth rates'!$B$4:$B$999,Demands!$A590,'Growth rates'!$C$4:$C$999,$W590)</f>
        <v>1.0302440190199416</v>
      </c>
      <c r="AA590" s="2">
        <f>SUMIFS('Growth rates'!F$4:F$999,'Growth rates'!$B$4:$B$999,Demands!$A590,'Growth rates'!$C$4:$C$999,$W590)</f>
        <v>1.2735521836651877</v>
      </c>
      <c r="AB590" s="2">
        <f>SUMIFS('Growth rates'!G$4:G$999,'Growth rates'!$B$4:$B$999,Demands!$A590,'Growth rates'!$C$4:$C$999,$W590)</f>
        <v>1.4880463735756606</v>
      </c>
      <c r="AC590" s="2">
        <f>SUMIFS('Growth rates'!H$4:H$999,'Growth rates'!$B$4:$B$999,Demands!$A590,'Growth rates'!$C$4:$C$999,$W590)</f>
        <v>1.6845844869027844</v>
      </c>
      <c r="AD590" s="2">
        <f>SUMIFS('Growth rates'!I$4:I$999,'Growth rates'!$B$4:$B$999,Demands!$A590,'Growth rates'!$C$4:$C$999,$W590)</f>
        <v>1.856539263883749</v>
      </c>
      <c r="AE590" s="2">
        <f>SUMIFS('Growth rates'!J$4:J$999,'Growth rates'!$B$4:$B$999,Demands!$A590,'Growth rates'!$C$4:$C$999,$W590)</f>
        <v>2.0073462692070065</v>
      </c>
      <c r="AF590" s="2">
        <f>SUMIFS('Growth rates'!K$4:K$999,'Growth rates'!$B$4:$B$999,Demands!$A590,'Growth rates'!$C$4:$C$999,$W590)</f>
        <v>2.1468717730288036</v>
      </c>
      <c r="AG590" s="2">
        <f>SUMIFS('Growth rates'!L$4:L$999,'Growth rates'!$B$4:$B$999,Demands!$A590,'Growth rates'!$C$4:$C$999,$W590)</f>
        <v>2.2843061864691148</v>
      </c>
      <c r="AH590" s="2">
        <f>SUMIFS('Growth rates'!M$4:M$999,'Growth rates'!$B$4:$B$999,Demands!$A590,'Growth rates'!$C$4:$C$999,$W590)</f>
        <v>2.4256447798054195</v>
      </c>
      <c r="AI590" s="2">
        <f>SUMIFS('Growth rates'!N$4:N$999,'Growth rates'!$B$4:$B$999,Demands!$A590,'Growth rates'!$C$4:$C$999,$W590)</f>
        <v>2.5726589098578745</v>
      </c>
      <c r="AJ590" s="2">
        <f>SUMIFS('Growth rates'!O$4:O$999,'Growth rates'!$B$4:$B$999,Demands!$A590,'Growth rates'!$C$4:$C$999,$W590)</f>
        <v>2.7186531523353716</v>
      </c>
      <c r="AK590" s="2">
        <f>SUMIFS('Growth rates'!P$4:P$999,'Growth rates'!$B$4:$B$999,Demands!$A590,'Growth rates'!$C$4:$C$999,$W590)</f>
        <v>2.8615883608621067</v>
      </c>
      <c r="AL590" s="2">
        <f>SUMIFS('Growth rates'!Q$4:Q$999,'Growth rates'!$B$4:$B$999,Demands!$A590,'Growth rates'!$C$4:$C$999,$W590)</f>
        <v>2.9995951855866347</v>
      </c>
      <c r="AM590" s="2">
        <f>SUMIFS('Growth rates'!R$4:R$999,'Growth rates'!$B$4:$B$999,Demands!$A590,'Growth rates'!$C$4:$C$999,$W590)</f>
        <v>3.1339444181490106</v>
      </c>
      <c r="AN590" s="2">
        <f>SUMIFS('Growth rates'!S$4:S$999,'Growth rates'!$B$4:$B$999,Demands!$A590,'Growth rates'!$C$4:$C$999,$W590)</f>
        <v>3.2672155463619199</v>
      </c>
      <c r="AO590" s="2">
        <f>SUMIFS('Growth rates'!T$4:T$999,'Growth rates'!$B$4:$B$999,Demands!$A590,'Growth rates'!$C$4:$C$999,$W590)</f>
        <v>3.4020107831752937</v>
      </c>
      <c r="AP590" s="2">
        <f>SUMIFS('Growth rates'!U$4:U$999,'Growth rates'!$B$4:$B$999,Demands!$A590,'Growth rates'!$C$4:$C$999,$W590)</f>
        <v>3.5391362604441943</v>
      </c>
      <c r="AR590">
        <f>VLOOKUP(C590&amp;A590,Driver_elast!$A$2:$E$1161,5,FALSE)</f>
        <v>0.79821999999999993</v>
      </c>
      <c r="AS590">
        <f t="shared" si="201"/>
        <v>0.79821999999999993</v>
      </c>
      <c r="AT590">
        <f t="shared" si="202"/>
        <v>0.15964399999999998</v>
      </c>
      <c r="AV590" s="2" cm="1">
        <f t="array" ref="AV590">TREND($AR590:$AS590,$AR$3:$AS$3,AV$1)</f>
        <v>0.79821999999999993</v>
      </c>
      <c r="AW590" s="2" cm="1">
        <f t="array" ref="AW590">TREND($AR590:$AS590,$AR$3:$AS$3,AW$1)</f>
        <v>0.79821999999999993</v>
      </c>
      <c r="AX590" s="2" cm="1">
        <f t="array" ref="AX590">TREND($AR590:$AS590,$AR$3:$AS$3,AX$1)</f>
        <v>0.79821999999999993</v>
      </c>
      <c r="AY590" s="2" cm="1">
        <f t="array" ref="AY590">TREND($AR590:$AS590,$AR$3:$AS$3,AY$1)</f>
        <v>0.79821999999999993</v>
      </c>
      <c r="AZ590" s="2" cm="1">
        <f t="array" ref="AZ590">TREND($AR590:$AS590,$AR$3:$AS$3,AZ$1)</f>
        <v>0.79821999999999993</v>
      </c>
      <c r="BA590" s="2" cm="1">
        <f t="array" ref="BA590">TREND($AR590:$AS590,$AR$3:$AS$3,BA$1)</f>
        <v>0.79821999999999993</v>
      </c>
      <c r="BB590" s="2" cm="1">
        <f t="array" ref="BB590">TREND($AR590:$AS590,$AR$3:$AS$3,BB$1)</f>
        <v>0.79821999999999993</v>
      </c>
      <c r="BC590" s="2" cm="1">
        <f t="array" ref="BC590">TREND($AR590:$AS590,$AR$3:$AS$3,BC$1)</f>
        <v>0.79821999999999993</v>
      </c>
      <c r="BD590" s="2" cm="1">
        <f t="array" ref="BD590">TREND($AR590:$AS590,$AR$3:$AS$3,BD$1)</f>
        <v>0.79821999999999993</v>
      </c>
      <c r="BE590" s="2" cm="1">
        <f t="array" ref="BE590">TREND($AR590:$AS590,$AR$3:$AS$3,BE$1)</f>
        <v>0.79821999999999993</v>
      </c>
      <c r="BF590" s="20" cm="1">
        <f t="array" ref="BF590">TREND($AS590:$AT590,$AS$3:$AT$3,BF$1)</f>
        <v>0.71839800000000054</v>
      </c>
      <c r="BG590" s="20" cm="1">
        <f t="array" ref="BG590">TREND($AS590:$AT590,$AS$3:$AT$3,BG$1)</f>
        <v>0.63857600000000048</v>
      </c>
      <c r="BH590" s="20" cm="1">
        <f t="array" ref="BH590">TREND($AS590:$AT590,$AS$3:$AT$3,BH$1)</f>
        <v>0.55875400000000042</v>
      </c>
      <c r="BI590" s="20" cm="1">
        <f t="array" ref="BI590">TREND($AS590:$AT590,$AS$3:$AT$3,BI$1)</f>
        <v>0.47893200000000036</v>
      </c>
      <c r="BJ590" s="20" cm="1">
        <f t="array" ref="BJ590">TREND($AS590:$AT590,$AS$3:$AT$3,BJ$1)</f>
        <v>0.3991100000000003</v>
      </c>
      <c r="BK590" s="20" cm="1">
        <f t="array" ref="BK590">TREND($AS590:$AT590,$AS$3:$AT$3,BK$1)</f>
        <v>0.31928800000000734</v>
      </c>
      <c r="BL590" s="20" cm="1">
        <f t="array" ref="BL590">TREND($AS590:$AT590,$AS$3:$AT$3,BL$1)</f>
        <v>0.23946600000000728</v>
      </c>
      <c r="BM590" s="20" cm="1">
        <f t="array" ref="BM590">TREND($AS590:$AT590,$AS$3:$AT$3,BM$1)</f>
        <v>0.15964400000000722</v>
      </c>
    </row>
    <row r="591" spans="1:65" x14ac:dyDescent="0.35">
      <c r="A591" t="str">
        <f>IF(BYDem!B589="","\I:",BYDem!B589)</f>
        <v>EU_southeast</v>
      </c>
      <c r="B591" t="str">
        <f>BYDem!E589</f>
        <v>RSH</v>
      </c>
      <c r="C591" t="str">
        <f t="shared" si="183"/>
        <v>RSH</v>
      </c>
      <c r="D591" s="4">
        <f>SUMIFS(BYDem!$M$2:$M$2000,BYDem!$B$2:$B$2000,Demands!$A591,BYDem!$E$2:$E$2000,Demands!$B591)</f>
        <v>249.30414123351301</v>
      </c>
      <c r="E591" s="4">
        <f t="shared" si="184"/>
        <v>258.30111478039606</v>
      </c>
      <c r="F591" s="4">
        <f t="shared" si="185"/>
        <v>329.61738674115844</v>
      </c>
      <c r="G591" s="4">
        <f t="shared" si="186"/>
        <v>393.17792369042354</v>
      </c>
      <c r="H591" s="4">
        <f t="shared" si="187"/>
        <v>451.37988776824392</v>
      </c>
      <c r="I591" s="4">
        <f t="shared" si="188"/>
        <v>501.9064350039514</v>
      </c>
      <c r="J591" s="4">
        <f t="shared" si="189"/>
        <v>545.6307607333548</v>
      </c>
      <c r="K591" s="4">
        <f t="shared" si="190"/>
        <v>585.38832577841924</v>
      </c>
      <c r="L591" s="4">
        <f t="shared" si="191"/>
        <v>623.76780543725249</v>
      </c>
      <c r="M591" s="4">
        <f t="shared" si="192"/>
        <v>662.3626596258888</v>
      </c>
      <c r="N591" s="4">
        <f t="shared" si="193"/>
        <v>698.49284814126918</v>
      </c>
      <c r="O591" s="4">
        <f t="shared" si="194"/>
        <v>730.20352190360427</v>
      </c>
      <c r="P591" s="4">
        <f t="shared" si="195"/>
        <v>757.07721662498273</v>
      </c>
      <c r="Q591" s="4">
        <f t="shared" si="196"/>
        <v>778.98431357156539</v>
      </c>
      <c r="R591" s="4">
        <f t="shared" si="197"/>
        <v>796.42932502000212</v>
      </c>
      <c r="S591" s="4">
        <f t="shared" si="198"/>
        <v>809.97660225601044</v>
      </c>
      <c r="T591" s="4">
        <f t="shared" si="199"/>
        <v>820.00174320846145</v>
      </c>
      <c r="U591" s="4">
        <f t="shared" si="200"/>
        <v>826.61213556552764</v>
      </c>
      <c r="W591" s="5" t="str">
        <f>VLOOKUP(C591&amp;A591,Driver_elast!$A$2:$D$1161,4,FALSE)</f>
        <v>GDPPCAP</v>
      </c>
      <c r="X591" s="5">
        <v>1</v>
      </c>
      <c r="Y591" s="2">
        <f>SUMIFS('Growth rates'!D$4:D$999,'Growth rates'!$B$4:$B$999,Demands!$A591,'Growth rates'!$C$4:$C$999,$W591)</f>
        <v>1</v>
      </c>
      <c r="Z591" s="2">
        <f>SUMIFS('Growth rates'!E$4:E$999,'Growth rates'!$B$4:$B$999,Demands!$A591,'Growth rates'!$C$4:$C$999,$W591)</f>
        <v>1.0302440190199416</v>
      </c>
      <c r="AA591" s="2">
        <f>SUMIFS('Growth rates'!F$4:F$999,'Growth rates'!$B$4:$B$999,Demands!$A591,'Growth rates'!$C$4:$C$999,$W591)</f>
        <v>1.2735521836651877</v>
      </c>
      <c r="AB591" s="2">
        <f>SUMIFS('Growth rates'!G$4:G$999,'Growth rates'!$B$4:$B$999,Demands!$A591,'Growth rates'!$C$4:$C$999,$W591)</f>
        <v>1.4880463735756606</v>
      </c>
      <c r="AC591" s="2">
        <f>SUMIFS('Growth rates'!H$4:H$999,'Growth rates'!$B$4:$B$999,Demands!$A591,'Growth rates'!$C$4:$C$999,$W591)</f>
        <v>1.6845844869027844</v>
      </c>
      <c r="AD591" s="2">
        <f>SUMIFS('Growth rates'!I$4:I$999,'Growth rates'!$B$4:$B$999,Demands!$A591,'Growth rates'!$C$4:$C$999,$W591)</f>
        <v>1.856539263883749</v>
      </c>
      <c r="AE591" s="2">
        <f>SUMIFS('Growth rates'!J$4:J$999,'Growth rates'!$B$4:$B$999,Demands!$A591,'Growth rates'!$C$4:$C$999,$W591)</f>
        <v>2.0073462692070065</v>
      </c>
      <c r="AF591" s="2">
        <f>SUMIFS('Growth rates'!K$4:K$999,'Growth rates'!$B$4:$B$999,Demands!$A591,'Growth rates'!$C$4:$C$999,$W591)</f>
        <v>2.1468717730288036</v>
      </c>
      <c r="AG591" s="2">
        <f>SUMIFS('Growth rates'!L$4:L$999,'Growth rates'!$B$4:$B$999,Demands!$A591,'Growth rates'!$C$4:$C$999,$W591)</f>
        <v>2.2843061864691148</v>
      </c>
      <c r="AH591" s="2">
        <f>SUMIFS('Growth rates'!M$4:M$999,'Growth rates'!$B$4:$B$999,Demands!$A591,'Growth rates'!$C$4:$C$999,$W591)</f>
        <v>2.4256447798054195</v>
      </c>
      <c r="AI591" s="2">
        <f>SUMIFS('Growth rates'!N$4:N$999,'Growth rates'!$B$4:$B$999,Demands!$A591,'Growth rates'!$C$4:$C$999,$W591)</f>
        <v>2.5726589098578745</v>
      </c>
      <c r="AJ591" s="2">
        <f>SUMIFS('Growth rates'!O$4:O$999,'Growth rates'!$B$4:$B$999,Demands!$A591,'Growth rates'!$C$4:$C$999,$W591)</f>
        <v>2.7186531523353716</v>
      </c>
      <c r="AK591" s="2">
        <f>SUMIFS('Growth rates'!P$4:P$999,'Growth rates'!$B$4:$B$999,Demands!$A591,'Growth rates'!$C$4:$C$999,$W591)</f>
        <v>2.8615883608621067</v>
      </c>
      <c r="AL591" s="2">
        <f>SUMIFS('Growth rates'!Q$4:Q$999,'Growth rates'!$B$4:$B$999,Demands!$A591,'Growth rates'!$C$4:$C$999,$W591)</f>
        <v>2.9995951855866347</v>
      </c>
      <c r="AM591" s="2">
        <f>SUMIFS('Growth rates'!R$4:R$999,'Growth rates'!$B$4:$B$999,Demands!$A591,'Growth rates'!$C$4:$C$999,$W591)</f>
        <v>3.1339444181490106</v>
      </c>
      <c r="AN591" s="2">
        <f>SUMIFS('Growth rates'!S$4:S$999,'Growth rates'!$B$4:$B$999,Demands!$A591,'Growth rates'!$C$4:$C$999,$W591)</f>
        <v>3.2672155463619199</v>
      </c>
      <c r="AO591" s="2">
        <f>SUMIFS('Growth rates'!T$4:T$999,'Growth rates'!$B$4:$B$999,Demands!$A591,'Growth rates'!$C$4:$C$999,$W591)</f>
        <v>3.4020107831752937</v>
      </c>
      <c r="AP591" s="2">
        <f>SUMIFS('Growth rates'!U$4:U$999,'Growth rates'!$B$4:$B$999,Demands!$A591,'Growth rates'!$C$4:$C$999,$W591)</f>
        <v>3.5391362604441943</v>
      </c>
      <c r="AR591">
        <f>VLOOKUP(C591&amp;A591,Driver_elast!$A$2:$E$1161,5,FALSE)</f>
        <v>1.19807</v>
      </c>
      <c r="AS591">
        <f t="shared" si="201"/>
        <v>1</v>
      </c>
      <c r="AT591">
        <f t="shared" si="202"/>
        <v>0.2</v>
      </c>
      <c r="AV591" s="2" cm="1">
        <f t="array" ref="AV591">TREND($AR591:$AS591,$AR$3:$AS$3,AV$1)</f>
        <v>1.1980700000000013</v>
      </c>
      <c r="AW591" s="2" cm="1">
        <f t="array" ref="AW591">TREND($AR591:$AS591,$AR$3:$AS$3,AW$1)</f>
        <v>1.1932390243902447</v>
      </c>
      <c r="AX591" s="2" cm="1">
        <f t="array" ref="AX591">TREND($AR591:$AS591,$AR$3:$AS$3,AX$1)</f>
        <v>1.169084146341465</v>
      </c>
      <c r="AY591" s="2" cm="1">
        <f t="array" ref="AY591">TREND($AR591:$AS591,$AR$3:$AS$3,AY$1)</f>
        <v>1.1449292682926835</v>
      </c>
      <c r="AZ591" s="2" cm="1">
        <f t="array" ref="AZ591">TREND($AR591:$AS591,$AR$3:$AS$3,AZ$1)</f>
        <v>1.1207743902439038</v>
      </c>
      <c r="BA591" s="2" cm="1">
        <f t="array" ref="BA591">TREND($AR591:$AS591,$AR$3:$AS$3,BA$1)</f>
        <v>1.0966195121951241</v>
      </c>
      <c r="BB591" s="2" cm="1">
        <f t="array" ref="BB591">TREND($AR591:$AS591,$AR$3:$AS$3,BB$1)</f>
        <v>1.0724646341463426</v>
      </c>
      <c r="BC591" s="2" cm="1">
        <f t="array" ref="BC591">TREND($AR591:$AS591,$AR$3:$AS$3,BC$1)</f>
        <v>1.0483097560975629</v>
      </c>
      <c r="BD591" s="2" cm="1">
        <f t="array" ref="BD591">TREND($AR591:$AS591,$AR$3:$AS$3,BD$1)</f>
        <v>1.0241548780487815</v>
      </c>
      <c r="BE591" s="2" cm="1">
        <f t="array" ref="BE591">TREND($AR591:$AS591,$AR$3:$AS$3,BE$1)</f>
        <v>1.0000000000000018</v>
      </c>
      <c r="BF591" s="20" cm="1">
        <f t="array" ref="BF591">TREND($AS591:$AT591,$AS$3:$AT$3,BF$1)</f>
        <v>0.90000000000000568</v>
      </c>
      <c r="BG591" s="20" cm="1">
        <f t="array" ref="BG591">TREND($AS591:$AT591,$AS$3:$AT$3,BG$1)</f>
        <v>0.80000000000000426</v>
      </c>
      <c r="BH591" s="20" cm="1">
        <f t="array" ref="BH591">TREND($AS591:$AT591,$AS$3:$AT$3,BH$1)</f>
        <v>0.70000000000000284</v>
      </c>
      <c r="BI591" s="20" cm="1">
        <f t="array" ref="BI591">TREND($AS591:$AT591,$AS$3:$AT$3,BI$1)</f>
        <v>0.60000000000000142</v>
      </c>
      <c r="BJ591" s="20" cm="1">
        <f t="array" ref="BJ591">TREND($AS591:$AT591,$AS$3:$AT$3,BJ$1)</f>
        <v>0.5</v>
      </c>
      <c r="BK591" s="20" cm="1">
        <f t="array" ref="BK591">TREND($AS591:$AT591,$AS$3:$AT$3,BK$1)</f>
        <v>0.40000000000000568</v>
      </c>
      <c r="BL591" s="20" cm="1">
        <f t="array" ref="BL591">TREND($AS591:$AT591,$AS$3:$AT$3,BL$1)</f>
        <v>0.30000000000000426</v>
      </c>
      <c r="BM591" s="20" cm="1">
        <f t="array" ref="BM591">TREND($AS591:$AT591,$AS$3:$AT$3,BM$1)</f>
        <v>0.20000000000000284</v>
      </c>
    </row>
    <row r="592" spans="1:65" x14ac:dyDescent="0.35">
      <c r="A592" t="str">
        <f>IF(BYDem!B590="","\I:",BYDem!B590)</f>
        <v>EU_southeast</v>
      </c>
      <c r="B592" t="str">
        <f>BYDem!E590</f>
        <v>TAD</v>
      </c>
      <c r="C592" t="str">
        <f t="shared" si="183"/>
        <v>TAD</v>
      </c>
      <c r="D592" s="4">
        <f>SUMIFS(BYDem!$M$2:$M$2000,BYDem!$B$2:$B$2000,Demands!$A592,BYDem!$E$2:$E$2000,Demands!$B592)</f>
        <v>3.6679717439999999</v>
      </c>
      <c r="E592" s="4">
        <f t="shared" si="184"/>
        <v>3.7581412992567151</v>
      </c>
      <c r="F592" s="4">
        <f t="shared" si="185"/>
        <v>4.5274311389518109</v>
      </c>
      <c r="G592" s="4">
        <f t="shared" si="186"/>
        <v>5.1524726240065641</v>
      </c>
      <c r="H592" s="4">
        <f t="shared" si="187"/>
        <v>5.6651360812599352</v>
      </c>
      <c r="I592" s="4">
        <f t="shared" si="188"/>
        <v>6.058241234475493</v>
      </c>
      <c r="J592" s="4">
        <f t="shared" si="189"/>
        <v>6.3544157138587458</v>
      </c>
      <c r="K592" s="4">
        <f t="shared" si="190"/>
        <v>6.5948998095511371</v>
      </c>
      <c r="L592" s="4">
        <f t="shared" si="191"/>
        <v>6.8082567276033794</v>
      </c>
      <c r="M592" s="4">
        <f t="shared" si="192"/>
        <v>7.0059656192628728</v>
      </c>
      <c r="N592" s="4">
        <f t="shared" si="193"/>
        <v>7.1717283384687427</v>
      </c>
      <c r="O592" s="4">
        <f t="shared" si="194"/>
        <v>7.299120794759614</v>
      </c>
      <c r="P592" s="4">
        <f t="shared" si="195"/>
        <v>7.3976357733155043</v>
      </c>
      <c r="Q592" s="4">
        <f t="shared" si="196"/>
        <v>7.4736199318661738</v>
      </c>
      <c r="R592" s="4">
        <f t="shared" si="197"/>
        <v>7.5334465278680023</v>
      </c>
      <c r="S592" s="4">
        <f t="shared" si="198"/>
        <v>7.5804867121572812</v>
      </c>
      <c r="T592" s="4">
        <f t="shared" si="199"/>
        <v>7.6154957778372969</v>
      </c>
      <c r="U592" s="4">
        <f t="shared" si="200"/>
        <v>7.6369510902774769</v>
      </c>
      <c r="W592" s="5" t="str">
        <f>VLOOKUP(C592&amp;A592,Driver_elast!$A$2:$D$1161,4,FALSE)</f>
        <v>GDPSER</v>
      </c>
      <c r="X592" s="5">
        <v>1</v>
      </c>
      <c r="Y592" s="2">
        <f>SUMIFS('Growth rates'!D$4:D$999,'Growth rates'!$B$4:$B$999,Demands!$A592,'Growth rates'!$C$4:$C$999,$W592)</f>
        <v>1</v>
      </c>
      <c r="Z592" s="2">
        <f>SUMIFS('Growth rates'!E$4:E$999,'Growth rates'!$B$4:$B$999,Demands!$A592,'Growth rates'!$C$4:$C$999,$W592)</f>
        <v>1.023865808630666</v>
      </c>
      <c r="AA592" s="2">
        <f>SUMIFS('Growth rates'!F$4:F$999,'Growth rates'!$B$4:$B$999,Demands!$A592,'Growth rates'!$C$4:$C$999,$W592)</f>
        <v>1.2280813074388988</v>
      </c>
      <c r="AB592" s="2">
        <f>SUMIFS('Growth rates'!G$4:G$999,'Growth rates'!$B$4:$B$999,Demands!$A592,'Growth rates'!$C$4:$C$999,$W592)</f>
        <v>1.3938892212563438</v>
      </c>
      <c r="AC592" s="2">
        <f>SUMIFS('Growth rates'!H$4:H$999,'Growth rates'!$B$4:$B$999,Demands!$A592,'Growth rates'!$C$4:$C$999,$W592)</f>
        <v>1.5300225017732663</v>
      </c>
      <c r="AD592" s="2">
        <f>SUMIFS('Growth rates'!I$4:I$999,'Growth rates'!$B$4:$B$999,Demands!$A592,'Growth rates'!$C$4:$C$999,$W592)</f>
        <v>1.63461962265837</v>
      </c>
      <c r="AE592" s="2">
        <f>SUMIFS('Growth rates'!J$4:J$999,'Growth rates'!$B$4:$B$999,Demands!$A592,'Growth rates'!$C$4:$C$999,$W592)</f>
        <v>1.7136422360996493</v>
      </c>
      <c r="AF592" s="2">
        <f>SUMIFS('Growth rates'!K$4:K$999,'Growth rates'!$B$4:$B$999,Demands!$A592,'Growth rates'!$C$4:$C$999,$W592)</f>
        <v>1.7780118022962557</v>
      </c>
      <c r="AG592" s="2">
        <f>SUMIFS('Growth rates'!L$4:L$999,'Growth rates'!$B$4:$B$999,Demands!$A592,'Growth rates'!$C$4:$C$999,$W592)</f>
        <v>1.835318445529978</v>
      </c>
      <c r="AH592" s="2">
        <f>SUMIFS('Growth rates'!M$4:M$999,'Growth rates'!$B$4:$B$999,Demands!$A592,'Growth rates'!$C$4:$C$999,$W592)</f>
        <v>1.8886153158193697</v>
      </c>
      <c r="AI592" s="2">
        <f>SUMIFS('Growth rates'!N$4:N$999,'Growth rates'!$B$4:$B$999,Demands!$A592,'Growth rates'!$C$4:$C$999,$W592)</f>
        <v>1.9382653850599336</v>
      </c>
      <c r="AJ592" s="2">
        <f>SUMIFS('Growth rates'!O$4:O$999,'Growth rates'!$B$4:$B$999,Demands!$A592,'Growth rates'!$C$4:$C$999,$W592)</f>
        <v>1.9813024984120056</v>
      </c>
      <c r="AK592" s="2">
        <f>SUMIFS('Growth rates'!P$4:P$999,'Growth rates'!$B$4:$B$999,Demands!$A592,'Growth rates'!$C$4:$C$999,$W592)</f>
        <v>2.0195043544265241</v>
      </c>
      <c r="AL592" s="2">
        <f>SUMIFS('Growth rates'!Q$4:Q$999,'Growth rates'!$B$4:$B$999,Demands!$A592,'Growth rates'!$C$4:$C$999,$W592)</f>
        <v>2.0540762869922484</v>
      </c>
      <c r="AM592" s="2">
        <f>SUMIFS('Growth rates'!R$4:R$999,'Growth rates'!$B$4:$B$999,Demands!$A592,'Growth rates'!$C$4:$C$999,$W592)</f>
        <v>2.0869621959089826</v>
      </c>
      <c r="AN592" s="2">
        <f>SUMIFS('Growth rates'!S$4:S$999,'Growth rates'!$B$4:$B$999,Demands!$A592,'Growth rates'!$C$4:$C$999,$W592)</f>
        <v>2.1195406067124436</v>
      </c>
      <c r="AO592" s="2">
        <f>SUMIFS('Growth rates'!T$4:T$999,'Growth rates'!$B$4:$B$999,Demands!$A592,'Growth rates'!$C$4:$C$999,$W592)</f>
        <v>2.1521696181596242</v>
      </c>
      <c r="AP592" s="2">
        <f>SUMIFS('Growth rates'!U$4:U$999,'Growth rates'!$B$4:$B$999,Demands!$A592,'Growth rates'!$C$4:$C$999,$W592)</f>
        <v>2.1824864044391572</v>
      </c>
      <c r="AR592">
        <f>VLOOKUP(C592&amp;A592,Driver_elast!$A$2:$E$1161,5,FALSE)</f>
        <v>1.0307999999999999</v>
      </c>
      <c r="AS592">
        <f t="shared" si="201"/>
        <v>1</v>
      </c>
      <c r="AT592">
        <f t="shared" si="202"/>
        <v>0.2</v>
      </c>
      <c r="AV592" s="2" cm="1">
        <f t="array" ref="AV592">TREND($AR592:$AS592,$AR$3:$AS$3,AV$1)</f>
        <v>1.0307999999999999</v>
      </c>
      <c r="AW592" s="2" cm="1">
        <f t="array" ref="AW592">TREND($AR592:$AS592,$AR$3:$AS$3,AW$1)</f>
        <v>1.0300487804878049</v>
      </c>
      <c r="AX592" s="2" cm="1">
        <f t="array" ref="AX592">TREND($AR592:$AS592,$AR$3:$AS$3,AX$1)</f>
        <v>1.0262926829268293</v>
      </c>
      <c r="AY592" s="2" cm="1">
        <f t="array" ref="AY592">TREND($AR592:$AS592,$AR$3:$AS$3,AY$1)</f>
        <v>1.0225365853658537</v>
      </c>
      <c r="AZ592" s="2" cm="1">
        <f t="array" ref="AZ592">TREND($AR592:$AS592,$AR$3:$AS$3,AZ$1)</f>
        <v>1.0187804878048781</v>
      </c>
      <c r="BA592" s="2" cm="1">
        <f t="array" ref="BA592">TREND($AR592:$AS592,$AR$3:$AS$3,BA$1)</f>
        <v>1.0150243902439025</v>
      </c>
      <c r="BB592" s="2" cm="1">
        <f t="array" ref="BB592">TREND($AR592:$AS592,$AR$3:$AS$3,BB$1)</f>
        <v>1.0112682926829268</v>
      </c>
      <c r="BC592" s="2" cm="1">
        <f t="array" ref="BC592">TREND($AR592:$AS592,$AR$3:$AS$3,BC$1)</f>
        <v>1.0075121951219512</v>
      </c>
      <c r="BD592" s="2" cm="1">
        <f t="array" ref="BD592">TREND($AR592:$AS592,$AR$3:$AS$3,BD$1)</f>
        <v>1.0037560975609756</v>
      </c>
      <c r="BE592" s="2" cm="1">
        <f t="array" ref="BE592">TREND($AR592:$AS592,$AR$3:$AS$3,BE$1)</f>
        <v>1</v>
      </c>
      <c r="BF592" s="20" cm="1">
        <f t="array" ref="BF592">TREND($AS592:$AT592,$AS$3:$AT$3,BF$1)</f>
        <v>0.90000000000000568</v>
      </c>
      <c r="BG592" s="20" cm="1">
        <f t="array" ref="BG592">TREND($AS592:$AT592,$AS$3:$AT$3,BG$1)</f>
        <v>0.80000000000000426</v>
      </c>
      <c r="BH592" s="20" cm="1">
        <f t="array" ref="BH592">TREND($AS592:$AT592,$AS$3:$AT$3,BH$1)</f>
        <v>0.70000000000000284</v>
      </c>
      <c r="BI592" s="20" cm="1">
        <f t="array" ref="BI592">TREND($AS592:$AT592,$AS$3:$AT$3,BI$1)</f>
        <v>0.60000000000000142</v>
      </c>
      <c r="BJ592" s="20" cm="1">
        <f t="array" ref="BJ592">TREND($AS592:$AT592,$AS$3:$AT$3,BJ$1)</f>
        <v>0.5</v>
      </c>
      <c r="BK592" s="20" cm="1">
        <f t="array" ref="BK592">TREND($AS592:$AT592,$AS$3:$AT$3,BK$1)</f>
        <v>0.40000000000000568</v>
      </c>
      <c r="BL592" s="20" cm="1">
        <f t="array" ref="BL592">TREND($AS592:$AT592,$AS$3:$AT$3,BL$1)</f>
        <v>0.30000000000000426</v>
      </c>
      <c r="BM592" s="20" cm="1">
        <f t="array" ref="BM592">TREND($AS592:$AT592,$AS$3:$AT$3,BM$1)</f>
        <v>0.20000000000000284</v>
      </c>
    </row>
    <row r="593" spans="1:65" x14ac:dyDescent="0.35">
      <c r="A593" t="str">
        <f>IF(BYDem!B591="","\I:",BYDem!B591)</f>
        <v>EU_southeast</v>
      </c>
      <c r="B593" t="str">
        <f>BYDem!E591</f>
        <v>TAI</v>
      </c>
      <c r="C593" t="str">
        <f t="shared" si="183"/>
        <v>TAI</v>
      </c>
      <c r="D593" s="4">
        <f>SUMIFS(BYDem!$M$2:$M$2000,BYDem!$B$2:$B$2000,Demands!$A593,BYDem!$E$2:$E$2000,Demands!$B593)</f>
        <v>37.673998703999999</v>
      </c>
      <c r="E593" s="4">
        <f t="shared" si="184"/>
        <v>38.299029473208094</v>
      </c>
      <c r="F593" s="4">
        <f t="shared" si="185"/>
        <v>43.609303750270762</v>
      </c>
      <c r="G593" s="4">
        <f t="shared" si="186"/>
        <v>47.702294961000057</v>
      </c>
      <c r="H593" s="4">
        <f t="shared" si="187"/>
        <v>50.940906425925654</v>
      </c>
      <c r="I593" s="4">
        <f t="shared" si="188"/>
        <v>53.361779978549755</v>
      </c>
      <c r="J593" s="4">
        <f t="shared" si="189"/>
        <v>55.155061665281011</v>
      </c>
      <c r="K593" s="4">
        <f t="shared" si="190"/>
        <v>56.59528327902904</v>
      </c>
      <c r="L593" s="4">
        <f t="shared" si="191"/>
        <v>57.863326608662774</v>
      </c>
      <c r="M593" s="4">
        <f t="shared" si="192"/>
        <v>59.031419015027119</v>
      </c>
      <c r="N593" s="4">
        <f t="shared" si="193"/>
        <v>60.002343847391622</v>
      </c>
      <c r="O593" s="4">
        <f t="shared" si="194"/>
        <v>60.743264365181005</v>
      </c>
      <c r="P593" s="4">
        <f t="shared" si="195"/>
        <v>61.313183670760843</v>
      </c>
      <c r="Q593" s="4">
        <f t="shared" si="196"/>
        <v>61.750975353082012</v>
      </c>
      <c r="R593" s="4">
        <f t="shared" si="197"/>
        <v>62.094605004597319</v>
      </c>
      <c r="S593" s="4">
        <f t="shared" si="198"/>
        <v>62.364138472035862</v>
      </c>
      <c r="T593" s="4">
        <f t="shared" si="199"/>
        <v>62.564355901791785</v>
      </c>
      <c r="U593" s="4">
        <f t="shared" si="200"/>
        <v>62.686887236588824</v>
      </c>
      <c r="W593" s="5" t="str">
        <f>VLOOKUP(C593&amp;A593,Driver_elast!$A$2:$D$1161,4,FALSE)</f>
        <v>GDPSER</v>
      </c>
      <c r="X593" s="5">
        <v>1</v>
      </c>
      <c r="Y593" s="2">
        <f>SUMIFS('Growth rates'!D$4:D$999,'Growth rates'!$B$4:$B$999,Demands!$A593,'Growth rates'!$C$4:$C$999,$W593)</f>
        <v>1</v>
      </c>
      <c r="Z593" s="2">
        <f>SUMIFS('Growth rates'!E$4:E$999,'Growth rates'!$B$4:$B$999,Demands!$A593,'Growth rates'!$C$4:$C$999,$W593)</f>
        <v>1.023865808630666</v>
      </c>
      <c r="AA593" s="2">
        <f>SUMIFS('Growth rates'!F$4:F$999,'Growth rates'!$B$4:$B$999,Demands!$A593,'Growth rates'!$C$4:$C$999,$W593)</f>
        <v>1.2280813074388988</v>
      </c>
      <c r="AB593" s="2">
        <f>SUMIFS('Growth rates'!G$4:G$999,'Growth rates'!$B$4:$B$999,Demands!$A593,'Growth rates'!$C$4:$C$999,$W593)</f>
        <v>1.3938892212563438</v>
      </c>
      <c r="AC593" s="2">
        <f>SUMIFS('Growth rates'!H$4:H$999,'Growth rates'!$B$4:$B$999,Demands!$A593,'Growth rates'!$C$4:$C$999,$W593)</f>
        <v>1.5300225017732663</v>
      </c>
      <c r="AD593" s="2">
        <f>SUMIFS('Growth rates'!I$4:I$999,'Growth rates'!$B$4:$B$999,Demands!$A593,'Growth rates'!$C$4:$C$999,$W593)</f>
        <v>1.63461962265837</v>
      </c>
      <c r="AE593" s="2">
        <f>SUMIFS('Growth rates'!J$4:J$999,'Growth rates'!$B$4:$B$999,Demands!$A593,'Growth rates'!$C$4:$C$999,$W593)</f>
        <v>1.7136422360996493</v>
      </c>
      <c r="AF593" s="2">
        <f>SUMIFS('Growth rates'!K$4:K$999,'Growth rates'!$B$4:$B$999,Demands!$A593,'Growth rates'!$C$4:$C$999,$W593)</f>
        <v>1.7780118022962557</v>
      </c>
      <c r="AG593" s="2">
        <f>SUMIFS('Growth rates'!L$4:L$999,'Growth rates'!$B$4:$B$999,Demands!$A593,'Growth rates'!$C$4:$C$999,$W593)</f>
        <v>1.835318445529978</v>
      </c>
      <c r="AH593" s="2">
        <f>SUMIFS('Growth rates'!M$4:M$999,'Growth rates'!$B$4:$B$999,Demands!$A593,'Growth rates'!$C$4:$C$999,$W593)</f>
        <v>1.8886153158193697</v>
      </c>
      <c r="AI593" s="2">
        <f>SUMIFS('Growth rates'!N$4:N$999,'Growth rates'!$B$4:$B$999,Demands!$A593,'Growth rates'!$C$4:$C$999,$W593)</f>
        <v>1.9382653850599336</v>
      </c>
      <c r="AJ593" s="2">
        <f>SUMIFS('Growth rates'!O$4:O$999,'Growth rates'!$B$4:$B$999,Demands!$A593,'Growth rates'!$C$4:$C$999,$W593)</f>
        <v>1.9813024984120056</v>
      </c>
      <c r="AK593" s="2">
        <f>SUMIFS('Growth rates'!P$4:P$999,'Growth rates'!$B$4:$B$999,Demands!$A593,'Growth rates'!$C$4:$C$999,$W593)</f>
        <v>2.0195043544265241</v>
      </c>
      <c r="AL593" s="2">
        <f>SUMIFS('Growth rates'!Q$4:Q$999,'Growth rates'!$B$4:$B$999,Demands!$A593,'Growth rates'!$C$4:$C$999,$W593)</f>
        <v>2.0540762869922484</v>
      </c>
      <c r="AM593" s="2">
        <f>SUMIFS('Growth rates'!R$4:R$999,'Growth rates'!$B$4:$B$999,Demands!$A593,'Growth rates'!$C$4:$C$999,$W593)</f>
        <v>2.0869621959089826</v>
      </c>
      <c r="AN593" s="2">
        <f>SUMIFS('Growth rates'!S$4:S$999,'Growth rates'!$B$4:$B$999,Demands!$A593,'Growth rates'!$C$4:$C$999,$W593)</f>
        <v>2.1195406067124436</v>
      </c>
      <c r="AO593" s="2">
        <f>SUMIFS('Growth rates'!T$4:T$999,'Growth rates'!$B$4:$B$999,Demands!$A593,'Growth rates'!$C$4:$C$999,$W593)</f>
        <v>2.1521696181596242</v>
      </c>
      <c r="AP593" s="2">
        <f>SUMIFS('Growth rates'!U$4:U$999,'Growth rates'!$B$4:$B$999,Demands!$A593,'Growth rates'!$C$4:$C$999,$W593)</f>
        <v>2.1824864044391572</v>
      </c>
      <c r="AR593">
        <f>VLOOKUP(C593&amp;A593,Driver_elast!$A$2:$E$1161,5,FALSE)</f>
        <v>0.69515800000000005</v>
      </c>
      <c r="AS593">
        <f t="shared" si="201"/>
        <v>0.69515800000000005</v>
      </c>
      <c r="AT593">
        <f t="shared" si="202"/>
        <v>0.13903160000000001</v>
      </c>
      <c r="AV593" s="2" cm="1">
        <f t="array" ref="AV593">TREND($AR593:$AS593,$AR$3:$AS$3,AV$1)</f>
        <v>0.69515800000000005</v>
      </c>
      <c r="AW593" s="2" cm="1">
        <f t="array" ref="AW593">TREND($AR593:$AS593,$AR$3:$AS$3,AW$1)</f>
        <v>0.69515800000000005</v>
      </c>
      <c r="AX593" s="2" cm="1">
        <f t="array" ref="AX593">TREND($AR593:$AS593,$AR$3:$AS$3,AX$1)</f>
        <v>0.69515800000000005</v>
      </c>
      <c r="AY593" s="2" cm="1">
        <f t="array" ref="AY593">TREND($AR593:$AS593,$AR$3:$AS$3,AY$1)</f>
        <v>0.69515800000000005</v>
      </c>
      <c r="AZ593" s="2" cm="1">
        <f t="array" ref="AZ593">TREND($AR593:$AS593,$AR$3:$AS$3,AZ$1)</f>
        <v>0.69515800000000005</v>
      </c>
      <c r="BA593" s="2" cm="1">
        <f t="array" ref="BA593">TREND($AR593:$AS593,$AR$3:$AS$3,BA$1)</f>
        <v>0.69515800000000005</v>
      </c>
      <c r="BB593" s="2" cm="1">
        <f t="array" ref="BB593">TREND($AR593:$AS593,$AR$3:$AS$3,BB$1)</f>
        <v>0.69515800000000005</v>
      </c>
      <c r="BC593" s="2" cm="1">
        <f t="array" ref="BC593">TREND($AR593:$AS593,$AR$3:$AS$3,BC$1)</f>
        <v>0.69515800000000005</v>
      </c>
      <c r="BD593" s="2" cm="1">
        <f t="array" ref="BD593">TREND($AR593:$AS593,$AR$3:$AS$3,BD$1)</f>
        <v>0.69515800000000005</v>
      </c>
      <c r="BE593" s="2" cm="1">
        <f t="array" ref="BE593">TREND($AR593:$AS593,$AR$3:$AS$3,BE$1)</f>
        <v>0.69515800000000005</v>
      </c>
      <c r="BF593" s="20" cm="1">
        <f t="array" ref="BF593">TREND($AS593:$AT593,$AS$3:$AT$3,BF$1)</f>
        <v>0.62564220000000148</v>
      </c>
      <c r="BG593" s="20" cm="1">
        <f t="array" ref="BG593">TREND($AS593:$AT593,$AS$3:$AT$3,BG$1)</f>
        <v>0.55612640000000013</v>
      </c>
      <c r="BH593" s="20" cm="1">
        <f t="array" ref="BH593">TREND($AS593:$AT593,$AS$3:$AT$3,BH$1)</f>
        <v>0.48661060000000234</v>
      </c>
      <c r="BI593" s="20" cm="1">
        <f t="array" ref="BI593">TREND($AS593:$AT593,$AS$3:$AT$3,BI$1)</f>
        <v>0.41709480000000099</v>
      </c>
      <c r="BJ593" s="20" cm="1">
        <f t="array" ref="BJ593">TREND($AS593:$AT593,$AS$3:$AT$3,BJ$1)</f>
        <v>0.34757900000000319</v>
      </c>
      <c r="BK593" s="20" cm="1">
        <f t="array" ref="BK593">TREND($AS593:$AT593,$AS$3:$AT$3,BK$1)</f>
        <v>0.27806320000000184</v>
      </c>
      <c r="BL593" s="20" cm="1">
        <f t="array" ref="BL593">TREND($AS593:$AT593,$AS$3:$AT$3,BL$1)</f>
        <v>0.20854740000000049</v>
      </c>
      <c r="BM593" s="20" cm="1">
        <f t="array" ref="BM593">TREND($AS593:$AT593,$AS$3:$AT$3,BM$1)</f>
        <v>0.1390316000000027</v>
      </c>
    </row>
    <row r="594" spans="1:65" x14ac:dyDescent="0.35">
      <c r="A594" t="str">
        <f>IF(BYDem!B592="","\I:",BYDem!B592)</f>
        <v>EU_southeast</v>
      </c>
      <c r="B594" t="str">
        <f>BYDem!E592</f>
        <v>TTF</v>
      </c>
      <c r="C594" t="str">
        <f t="shared" si="183"/>
        <v>TTF</v>
      </c>
      <c r="D594" s="4">
        <f>SUMIFS(BYDem!$M$2:$M$2000,BYDem!$B$2:$B$2000,Demands!$A594,BYDem!$E$2:$E$2000,Demands!$B594)</f>
        <v>8.5931482557599992</v>
      </c>
      <c r="E594" s="4">
        <f t="shared" si="184"/>
        <v>8.6654115191762298</v>
      </c>
      <c r="F594" s="4">
        <f t="shared" si="185"/>
        <v>9.2669121324474943</v>
      </c>
      <c r="G594" s="4">
        <f t="shared" si="186"/>
        <v>9.7048078998655321</v>
      </c>
      <c r="H594" s="4">
        <f t="shared" si="187"/>
        <v>10.03778574941307</v>
      </c>
      <c r="I594" s="4">
        <f t="shared" si="188"/>
        <v>10.279761596699357</v>
      </c>
      <c r="J594" s="4">
        <f t="shared" si="189"/>
        <v>10.455603999239807</v>
      </c>
      <c r="K594" s="4">
        <f t="shared" si="190"/>
        <v>10.595012307686371</v>
      </c>
      <c r="L594" s="4">
        <f t="shared" si="191"/>
        <v>10.716566730386079</v>
      </c>
      <c r="M594" s="4">
        <f t="shared" si="192"/>
        <v>10.827584109655076</v>
      </c>
      <c r="N594" s="4">
        <f t="shared" si="193"/>
        <v>10.919220346572217</v>
      </c>
      <c r="O594" s="4">
        <f t="shared" si="194"/>
        <v>10.988927666458519</v>
      </c>
      <c r="P594" s="4">
        <f t="shared" si="195"/>
        <v>11.042536340721977</v>
      </c>
      <c r="Q594" s="4">
        <f t="shared" si="196"/>
        <v>11.083756531344035</v>
      </c>
      <c r="R594" s="4">
        <f t="shared" si="197"/>
        <v>11.116129522722867</v>
      </c>
      <c r="S594" s="4">
        <f t="shared" si="198"/>
        <v>11.141520385283044</v>
      </c>
      <c r="T594" s="4">
        <f t="shared" si="199"/>
        <v>11.16038657965831</v>
      </c>
      <c r="U594" s="4">
        <f t="shared" si="200"/>
        <v>11.171985124342779</v>
      </c>
      <c r="W594" s="5" t="str">
        <f>VLOOKUP(C594&amp;A594,Driver_elast!$A$2:$D$1161,4,FALSE)</f>
        <v>GDP</v>
      </c>
      <c r="X594" s="5">
        <v>1</v>
      </c>
      <c r="Y594" s="2">
        <f>SUMIFS('Growth rates'!D$4:D$999,'Growth rates'!$B$4:$B$999,Demands!$A594,'Growth rates'!$C$4:$C$999,$W594)</f>
        <v>1</v>
      </c>
      <c r="Z594" s="2">
        <f>SUMIFS('Growth rates'!E$4:E$999,'Growth rates'!$B$4:$B$999,Demands!$A594,'Growth rates'!$C$4:$C$999,$W594)</f>
        <v>1.0241709300080004</v>
      </c>
      <c r="AA594" s="2">
        <f>SUMIFS('Growth rates'!F$4:F$999,'Growth rates'!$B$4:$B$999,Demands!$A594,'Growth rates'!$C$4:$C$999,$W594)</f>
        <v>1.2285081224721506</v>
      </c>
      <c r="AB594" s="2">
        <f>SUMIFS('Growth rates'!G$4:G$999,'Growth rates'!$B$4:$B$999,Demands!$A594,'Growth rates'!$C$4:$C$999,$W594)</f>
        <v>1.3953641230029377</v>
      </c>
      <c r="AC594" s="2">
        <f>SUMIFS('Growth rates'!H$4:H$999,'Growth rates'!$B$4:$B$999,Demands!$A594,'Growth rates'!$C$4:$C$999,$W594)</f>
        <v>1.5329722388043354</v>
      </c>
      <c r="AD594" s="2">
        <f>SUMIFS('Growth rates'!I$4:I$999,'Growth rates'!$B$4:$B$999,Demands!$A594,'Growth rates'!$C$4:$C$999,$W594)</f>
        <v>1.6391898384052754</v>
      </c>
      <c r="AE594" s="2">
        <f>SUMIFS('Growth rates'!J$4:J$999,'Growth rates'!$B$4:$B$999,Demands!$A594,'Growth rates'!$C$4:$C$999,$W594)</f>
        <v>1.7197829482447435</v>
      </c>
      <c r="AF594" s="2">
        <f>SUMIFS('Growth rates'!K$4:K$999,'Growth rates'!$B$4:$B$999,Demands!$A594,'Growth rates'!$C$4:$C$999,$W594)</f>
        <v>1.7856914235395698</v>
      </c>
      <c r="AG594" s="2">
        <f>SUMIFS('Growth rates'!L$4:L$999,'Growth rates'!$B$4:$B$999,Demands!$A594,'Growth rates'!$C$4:$C$999,$W594)</f>
        <v>1.8445763052881297</v>
      </c>
      <c r="AH594" s="2">
        <f>SUMIFS('Growth rates'!M$4:M$999,'Growth rates'!$B$4:$B$999,Demands!$A594,'Growth rates'!$C$4:$C$999,$W594)</f>
        <v>1.8995000347004847</v>
      </c>
      <c r="AI594" s="2">
        <f>SUMIFS('Growth rates'!N$4:N$999,'Growth rates'!$B$4:$B$999,Demands!$A594,'Growth rates'!$C$4:$C$999,$W594)</f>
        <v>1.9508405911813367</v>
      </c>
      <c r="AJ594" s="2">
        <f>SUMIFS('Growth rates'!O$4:O$999,'Growth rates'!$B$4:$B$999,Demands!$A594,'Growth rates'!$C$4:$C$999,$W594)</f>
        <v>1.9955858110661415</v>
      </c>
      <c r="AK594" s="2">
        <f>SUMIFS('Growth rates'!P$4:P$999,'Growth rates'!$B$4:$B$999,Demands!$A594,'Growth rates'!$C$4:$C$999,$W594)</f>
        <v>2.0355600510065703</v>
      </c>
      <c r="AL594" s="2">
        <f>SUMIFS('Growth rates'!Q$4:Q$999,'Growth rates'!$B$4:$B$999,Demands!$A594,'Growth rates'!$C$4:$C$999,$W594)</f>
        <v>2.0719600961486231</v>
      </c>
      <c r="AM594" s="2">
        <f>SUMIFS('Growth rates'!R$4:R$999,'Growth rates'!$B$4:$B$999,Demands!$A594,'Growth rates'!$C$4:$C$999,$W594)</f>
        <v>2.1067485663941476</v>
      </c>
      <c r="AN594" s="2">
        <f>SUMIFS('Growth rates'!S$4:S$999,'Growth rates'!$B$4:$B$999,Demands!$A594,'Growth rates'!$C$4:$C$999,$W594)</f>
        <v>2.1413269483244695</v>
      </c>
      <c r="AO594" s="2">
        <f>SUMIFS('Growth rates'!T$4:T$999,'Growth rates'!$B$4:$B$999,Demands!$A594,'Growth rates'!$C$4:$C$999,$W594)</f>
        <v>2.1760669366511007</v>
      </c>
      <c r="AP594" s="2">
        <f>SUMIFS('Growth rates'!U$4:U$999,'Growth rates'!$B$4:$B$999,Demands!$A594,'Growth rates'!$C$4:$C$999,$W594)</f>
        <v>2.2085677785755347</v>
      </c>
      <c r="AR594">
        <f>VLOOKUP(C594&amp;A594,Driver_elast!$A$2:$E$1161,5,FALSE)</f>
        <v>0.347914</v>
      </c>
      <c r="AS594">
        <f t="shared" si="201"/>
        <v>0.347914</v>
      </c>
      <c r="AT594">
        <f t="shared" si="202"/>
        <v>6.95828E-2</v>
      </c>
      <c r="AV594" s="2" cm="1">
        <f t="array" ref="AV594">TREND($AR594:$AS594,$AR$3:$AS$3,AV$1)</f>
        <v>0.347914</v>
      </c>
      <c r="AW594" s="2" cm="1">
        <f t="array" ref="AW594">TREND($AR594:$AS594,$AR$3:$AS$3,AW$1)</f>
        <v>0.347914</v>
      </c>
      <c r="AX594" s="2" cm="1">
        <f t="array" ref="AX594">TREND($AR594:$AS594,$AR$3:$AS$3,AX$1)</f>
        <v>0.347914</v>
      </c>
      <c r="AY594" s="2" cm="1">
        <f t="array" ref="AY594">TREND($AR594:$AS594,$AR$3:$AS$3,AY$1)</f>
        <v>0.347914</v>
      </c>
      <c r="AZ594" s="2" cm="1">
        <f t="array" ref="AZ594">TREND($AR594:$AS594,$AR$3:$AS$3,AZ$1)</f>
        <v>0.347914</v>
      </c>
      <c r="BA594" s="2" cm="1">
        <f t="array" ref="BA594">TREND($AR594:$AS594,$AR$3:$AS$3,BA$1)</f>
        <v>0.347914</v>
      </c>
      <c r="BB594" s="2" cm="1">
        <f t="array" ref="BB594">TREND($AR594:$AS594,$AR$3:$AS$3,BB$1)</f>
        <v>0.347914</v>
      </c>
      <c r="BC594" s="2" cm="1">
        <f t="array" ref="BC594">TREND($AR594:$AS594,$AR$3:$AS$3,BC$1)</f>
        <v>0.347914</v>
      </c>
      <c r="BD594" s="2" cm="1">
        <f t="array" ref="BD594">TREND($AR594:$AS594,$AR$3:$AS$3,BD$1)</f>
        <v>0.347914</v>
      </c>
      <c r="BE594" s="2" cm="1">
        <f t="array" ref="BE594">TREND($AR594:$AS594,$AR$3:$AS$3,BE$1)</f>
        <v>0.347914</v>
      </c>
      <c r="BF594" s="20" cm="1">
        <f t="array" ref="BF594">TREND($AS594:$AT594,$AS$3:$AT$3,BF$1)</f>
        <v>0.31312259999999803</v>
      </c>
      <c r="BG594" s="20" cm="1">
        <f t="array" ref="BG594">TREND($AS594:$AT594,$AS$3:$AT$3,BG$1)</f>
        <v>0.27833119999999845</v>
      </c>
      <c r="BH594" s="20" cm="1">
        <f t="array" ref="BH594">TREND($AS594:$AT594,$AS$3:$AT$3,BH$1)</f>
        <v>0.24353979999999886</v>
      </c>
      <c r="BI594" s="20" cm="1">
        <f t="array" ref="BI594">TREND($AS594:$AT594,$AS$3:$AT$3,BI$1)</f>
        <v>0.20874839999999928</v>
      </c>
      <c r="BJ594" s="20" cm="1">
        <f t="array" ref="BJ594">TREND($AS594:$AT594,$AS$3:$AT$3,BJ$1)</f>
        <v>0.1739569999999997</v>
      </c>
      <c r="BK594" s="20" cm="1">
        <f t="array" ref="BK594">TREND($AS594:$AT594,$AS$3:$AT$3,BK$1)</f>
        <v>0.13916559999999834</v>
      </c>
      <c r="BL594" s="20" cm="1">
        <f t="array" ref="BL594">TREND($AS594:$AT594,$AS$3:$AT$3,BL$1)</f>
        <v>0.10437419999999875</v>
      </c>
      <c r="BM594" s="20" cm="1">
        <f t="array" ref="BM594">TREND($AS594:$AT594,$AS$3:$AT$3,BM$1)</f>
        <v>6.9582799999999168E-2</v>
      </c>
    </row>
    <row r="595" spans="1:65" x14ac:dyDescent="0.35">
      <c r="A595" t="str">
        <f>IF(BYDem!B593="","\I:",BYDem!B593)</f>
        <v>EU_southeast</v>
      </c>
      <c r="B595" t="str">
        <f>BYDem!E593</f>
        <v>TTP</v>
      </c>
      <c r="C595" t="str">
        <f t="shared" si="183"/>
        <v>TTP</v>
      </c>
      <c r="D595" s="4">
        <f>SUMIFS(BYDem!$M$2:$M$2000,BYDem!$B$2:$B$2000,Demands!$A595,BYDem!$E$2:$E$2000,Demands!$B595)</f>
        <v>10.30771235664</v>
      </c>
      <c r="E595" s="4">
        <f t="shared" si="184"/>
        <v>10.394394083880924</v>
      </c>
      <c r="F595" s="4">
        <f t="shared" si="185"/>
        <v>11.115910240638351</v>
      </c>
      <c r="G595" s="4">
        <f t="shared" si="186"/>
        <v>11.641177986334432</v>
      </c>
      <c r="H595" s="4">
        <f t="shared" si="187"/>
        <v>12.040593868862461</v>
      </c>
      <c r="I595" s="4">
        <f t="shared" si="188"/>
        <v>12.330850403120371</v>
      </c>
      <c r="J595" s="4">
        <f t="shared" si="189"/>
        <v>12.541778092430574</v>
      </c>
      <c r="K595" s="4">
        <f t="shared" si="190"/>
        <v>12.709002106356985</v>
      </c>
      <c r="L595" s="4">
        <f t="shared" si="191"/>
        <v>12.854809904334422</v>
      </c>
      <c r="M595" s="4">
        <f t="shared" si="192"/>
        <v>12.987978235431907</v>
      </c>
      <c r="N595" s="4">
        <f t="shared" si="193"/>
        <v>13.097898365222948</v>
      </c>
      <c r="O595" s="4">
        <f t="shared" si="194"/>
        <v>13.181514169484052</v>
      </c>
      <c r="P595" s="4">
        <f t="shared" si="195"/>
        <v>13.245819215513967</v>
      </c>
      <c r="Q595" s="4">
        <f t="shared" si="196"/>
        <v>13.29526394235587</v>
      </c>
      <c r="R595" s="4">
        <f t="shared" si="197"/>
        <v>13.334096215851595</v>
      </c>
      <c r="S595" s="4">
        <f t="shared" si="198"/>
        <v>13.364553238117194</v>
      </c>
      <c r="T595" s="4">
        <f t="shared" si="199"/>
        <v>13.387183745481519</v>
      </c>
      <c r="U595" s="4">
        <f t="shared" si="200"/>
        <v>13.401096511653451</v>
      </c>
      <c r="W595" s="5" t="str">
        <f>VLOOKUP(C595&amp;A595,Driver_elast!$A$2:$D$1161,4,FALSE)</f>
        <v>GDP</v>
      </c>
      <c r="X595" s="5">
        <v>1</v>
      </c>
      <c r="Y595" s="2">
        <f>SUMIFS('Growth rates'!D$4:D$999,'Growth rates'!$B$4:$B$999,Demands!$A595,'Growth rates'!$C$4:$C$999,$W595)</f>
        <v>1</v>
      </c>
      <c r="Z595" s="2">
        <f>SUMIFS('Growth rates'!E$4:E$999,'Growth rates'!$B$4:$B$999,Demands!$A595,'Growth rates'!$C$4:$C$999,$W595)</f>
        <v>1.0241709300080004</v>
      </c>
      <c r="AA595" s="2">
        <f>SUMIFS('Growth rates'!F$4:F$999,'Growth rates'!$B$4:$B$999,Demands!$A595,'Growth rates'!$C$4:$C$999,$W595)</f>
        <v>1.2285081224721506</v>
      </c>
      <c r="AB595" s="2">
        <f>SUMIFS('Growth rates'!G$4:G$999,'Growth rates'!$B$4:$B$999,Demands!$A595,'Growth rates'!$C$4:$C$999,$W595)</f>
        <v>1.3953641230029377</v>
      </c>
      <c r="AC595" s="2">
        <f>SUMIFS('Growth rates'!H$4:H$999,'Growth rates'!$B$4:$B$999,Demands!$A595,'Growth rates'!$C$4:$C$999,$W595)</f>
        <v>1.5329722388043354</v>
      </c>
      <c r="AD595" s="2">
        <f>SUMIFS('Growth rates'!I$4:I$999,'Growth rates'!$B$4:$B$999,Demands!$A595,'Growth rates'!$C$4:$C$999,$W595)</f>
        <v>1.6391898384052754</v>
      </c>
      <c r="AE595" s="2">
        <f>SUMIFS('Growth rates'!J$4:J$999,'Growth rates'!$B$4:$B$999,Demands!$A595,'Growth rates'!$C$4:$C$999,$W595)</f>
        <v>1.7197829482447435</v>
      </c>
      <c r="AF595" s="2">
        <f>SUMIFS('Growth rates'!K$4:K$999,'Growth rates'!$B$4:$B$999,Demands!$A595,'Growth rates'!$C$4:$C$999,$W595)</f>
        <v>1.7856914235395698</v>
      </c>
      <c r="AG595" s="2">
        <f>SUMIFS('Growth rates'!L$4:L$999,'Growth rates'!$B$4:$B$999,Demands!$A595,'Growth rates'!$C$4:$C$999,$W595)</f>
        <v>1.8445763052881297</v>
      </c>
      <c r="AH595" s="2">
        <f>SUMIFS('Growth rates'!M$4:M$999,'Growth rates'!$B$4:$B$999,Demands!$A595,'Growth rates'!$C$4:$C$999,$W595)</f>
        <v>1.8995000347004847</v>
      </c>
      <c r="AI595" s="2">
        <f>SUMIFS('Growth rates'!N$4:N$999,'Growth rates'!$B$4:$B$999,Demands!$A595,'Growth rates'!$C$4:$C$999,$W595)</f>
        <v>1.9508405911813367</v>
      </c>
      <c r="AJ595" s="2">
        <f>SUMIFS('Growth rates'!O$4:O$999,'Growth rates'!$B$4:$B$999,Demands!$A595,'Growth rates'!$C$4:$C$999,$W595)</f>
        <v>1.9955858110661415</v>
      </c>
      <c r="AK595" s="2">
        <f>SUMIFS('Growth rates'!P$4:P$999,'Growth rates'!$B$4:$B$999,Demands!$A595,'Growth rates'!$C$4:$C$999,$W595)</f>
        <v>2.0355600510065703</v>
      </c>
      <c r="AL595" s="2">
        <f>SUMIFS('Growth rates'!Q$4:Q$999,'Growth rates'!$B$4:$B$999,Demands!$A595,'Growth rates'!$C$4:$C$999,$W595)</f>
        <v>2.0719600961486231</v>
      </c>
      <c r="AM595" s="2">
        <f>SUMIFS('Growth rates'!R$4:R$999,'Growth rates'!$B$4:$B$999,Demands!$A595,'Growth rates'!$C$4:$C$999,$W595)</f>
        <v>2.1067485663941476</v>
      </c>
      <c r="AN595" s="2">
        <f>SUMIFS('Growth rates'!S$4:S$999,'Growth rates'!$B$4:$B$999,Demands!$A595,'Growth rates'!$C$4:$C$999,$W595)</f>
        <v>2.1413269483244695</v>
      </c>
      <c r="AO595" s="2">
        <f>SUMIFS('Growth rates'!T$4:T$999,'Growth rates'!$B$4:$B$999,Demands!$A595,'Growth rates'!$C$4:$C$999,$W595)</f>
        <v>2.1760669366511007</v>
      </c>
      <c r="AP595" s="2">
        <f>SUMIFS('Growth rates'!U$4:U$999,'Growth rates'!$B$4:$B$999,Demands!$A595,'Growth rates'!$C$4:$C$999,$W595)</f>
        <v>2.2085677785755347</v>
      </c>
      <c r="AR595">
        <f>VLOOKUP(C595&amp;A595,Driver_elast!$A$2:$E$1161,5,FALSE)</f>
        <v>0.347914</v>
      </c>
      <c r="AS595">
        <f t="shared" si="201"/>
        <v>0.347914</v>
      </c>
      <c r="AT595">
        <f t="shared" si="202"/>
        <v>6.95828E-2</v>
      </c>
      <c r="AV595" s="2" cm="1">
        <f t="array" ref="AV595">TREND($AR595:$AS595,$AR$3:$AS$3,AV$1)</f>
        <v>0.347914</v>
      </c>
      <c r="AW595" s="2" cm="1">
        <f t="array" ref="AW595">TREND($AR595:$AS595,$AR$3:$AS$3,AW$1)</f>
        <v>0.347914</v>
      </c>
      <c r="AX595" s="2" cm="1">
        <f t="array" ref="AX595">TREND($AR595:$AS595,$AR$3:$AS$3,AX$1)</f>
        <v>0.347914</v>
      </c>
      <c r="AY595" s="2" cm="1">
        <f t="array" ref="AY595">TREND($AR595:$AS595,$AR$3:$AS$3,AY$1)</f>
        <v>0.347914</v>
      </c>
      <c r="AZ595" s="2" cm="1">
        <f t="array" ref="AZ595">TREND($AR595:$AS595,$AR$3:$AS$3,AZ$1)</f>
        <v>0.347914</v>
      </c>
      <c r="BA595" s="2" cm="1">
        <f t="array" ref="BA595">TREND($AR595:$AS595,$AR$3:$AS$3,BA$1)</f>
        <v>0.347914</v>
      </c>
      <c r="BB595" s="2" cm="1">
        <f t="array" ref="BB595">TREND($AR595:$AS595,$AR$3:$AS$3,BB$1)</f>
        <v>0.347914</v>
      </c>
      <c r="BC595" s="2" cm="1">
        <f t="array" ref="BC595">TREND($AR595:$AS595,$AR$3:$AS$3,BC$1)</f>
        <v>0.347914</v>
      </c>
      <c r="BD595" s="2" cm="1">
        <f t="array" ref="BD595">TREND($AR595:$AS595,$AR$3:$AS$3,BD$1)</f>
        <v>0.347914</v>
      </c>
      <c r="BE595" s="2" cm="1">
        <f t="array" ref="BE595">TREND($AR595:$AS595,$AR$3:$AS$3,BE$1)</f>
        <v>0.347914</v>
      </c>
      <c r="BF595" s="20" cm="1">
        <f t="array" ref="BF595">TREND($AS595:$AT595,$AS$3:$AT$3,BF$1)</f>
        <v>0.31312259999999803</v>
      </c>
      <c r="BG595" s="20" cm="1">
        <f t="array" ref="BG595">TREND($AS595:$AT595,$AS$3:$AT$3,BG$1)</f>
        <v>0.27833119999999845</v>
      </c>
      <c r="BH595" s="20" cm="1">
        <f t="array" ref="BH595">TREND($AS595:$AT595,$AS$3:$AT$3,BH$1)</f>
        <v>0.24353979999999886</v>
      </c>
      <c r="BI595" s="20" cm="1">
        <f t="array" ref="BI595">TREND($AS595:$AT595,$AS$3:$AT$3,BI$1)</f>
        <v>0.20874839999999928</v>
      </c>
      <c r="BJ595" s="20" cm="1">
        <f t="array" ref="BJ595">TREND($AS595:$AT595,$AS$3:$AT$3,BJ$1)</f>
        <v>0.1739569999999997</v>
      </c>
      <c r="BK595" s="20" cm="1">
        <f t="array" ref="BK595">TREND($AS595:$AT595,$AS$3:$AT$3,BK$1)</f>
        <v>0.13916559999999834</v>
      </c>
      <c r="BL595" s="20" cm="1">
        <f t="array" ref="BL595">TREND($AS595:$AT595,$AS$3:$AT$3,BL$1)</f>
        <v>0.10437419999999875</v>
      </c>
      <c r="BM595" s="20" cm="1">
        <f t="array" ref="BM595">TREND($AS595:$AT595,$AS$3:$AT$3,BM$1)</f>
        <v>6.9582799999999168E-2</v>
      </c>
    </row>
    <row r="596" spans="1:65" x14ac:dyDescent="0.35">
      <c r="A596" t="str">
        <f>IF(BYDem!B594="","\I:",BYDem!B594)</f>
        <v>EU_southeast</v>
      </c>
      <c r="B596" t="str">
        <f>BYDem!E594</f>
        <v>TWD</v>
      </c>
      <c r="C596" t="str">
        <f t="shared" si="183"/>
        <v>TWD</v>
      </c>
      <c r="D596" s="4">
        <f>SUMIFS(BYDem!$M$2:$M$2000,BYDem!$B$2:$B$2000,Demands!$A596,BYDem!$E$2:$E$2000,Demands!$B596)</f>
        <v>4.1350260311999998</v>
      </c>
      <c r="E596" s="4">
        <f t="shared" si="184"/>
        <v>4.2130768789784883</v>
      </c>
      <c r="F596" s="4">
        <f t="shared" si="185"/>
        <v>4.8776890132545869</v>
      </c>
      <c r="G596" s="4">
        <f t="shared" si="186"/>
        <v>5.3985423664766898</v>
      </c>
      <c r="H596" s="4">
        <f t="shared" si="187"/>
        <v>5.8155421094382884</v>
      </c>
      <c r="I596" s="4">
        <f t="shared" si="188"/>
        <v>6.1299803373666748</v>
      </c>
      <c r="J596" s="4">
        <f t="shared" si="189"/>
        <v>6.364358413395121</v>
      </c>
      <c r="K596" s="4">
        <f t="shared" si="190"/>
        <v>6.5534352278716828</v>
      </c>
      <c r="L596" s="4">
        <f t="shared" si="191"/>
        <v>6.7204914150247674</v>
      </c>
      <c r="M596" s="4">
        <f t="shared" si="192"/>
        <v>6.8748442217905383</v>
      </c>
      <c r="N596" s="4">
        <f t="shared" si="193"/>
        <v>7.0034927865249923</v>
      </c>
      <c r="O596" s="4">
        <f t="shared" si="194"/>
        <v>7.1018843336770239</v>
      </c>
      <c r="P596" s="4">
        <f t="shared" si="195"/>
        <v>7.1776946892955076</v>
      </c>
      <c r="Q596" s="4">
        <f t="shared" si="196"/>
        <v>7.2360040550848028</v>
      </c>
      <c r="R596" s="4">
        <f t="shared" si="197"/>
        <v>7.281816694058179</v>
      </c>
      <c r="S596" s="4">
        <f t="shared" si="198"/>
        <v>7.3177782330719694</v>
      </c>
      <c r="T596" s="4">
        <f t="shared" si="199"/>
        <v>7.3445074291285337</v>
      </c>
      <c r="U596" s="4">
        <f t="shared" si="200"/>
        <v>7.3608726759195662</v>
      </c>
      <c r="W596" s="5" t="str">
        <f>VLOOKUP(C596&amp;A596,Driver_elast!$A$2:$D$1161,4,FALSE)</f>
        <v>GDPSER</v>
      </c>
      <c r="X596" s="5">
        <v>1</v>
      </c>
      <c r="Y596" s="2">
        <f>SUMIFS('Growth rates'!D$4:D$999,'Growth rates'!$B$4:$B$999,Demands!$A596,'Growth rates'!$C$4:$C$999,$W596)</f>
        <v>1</v>
      </c>
      <c r="Z596" s="2">
        <f>SUMIFS('Growth rates'!E$4:E$999,'Growth rates'!$B$4:$B$999,Demands!$A596,'Growth rates'!$C$4:$C$999,$W596)</f>
        <v>1.023865808630666</v>
      </c>
      <c r="AA596" s="2">
        <f>SUMIFS('Growth rates'!F$4:F$999,'Growth rates'!$B$4:$B$999,Demands!$A596,'Growth rates'!$C$4:$C$999,$W596)</f>
        <v>1.2280813074388988</v>
      </c>
      <c r="AB596" s="2">
        <f>SUMIFS('Growth rates'!G$4:G$999,'Growth rates'!$B$4:$B$999,Demands!$A596,'Growth rates'!$C$4:$C$999,$W596)</f>
        <v>1.3938892212563438</v>
      </c>
      <c r="AC596" s="2">
        <f>SUMIFS('Growth rates'!H$4:H$999,'Growth rates'!$B$4:$B$999,Demands!$A596,'Growth rates'!$C$4:$C$999,$W596)</f>
        <v>1.5300225017732663</v>
      </c>
      <c r="AD596" s="2">
        <f>SUMIFS('Growth rates'!I$4:I$999,'Growth rates'!$B$4:$B$999,Demands!$A596,'Growth rates'!$C$4:$C$999,$W596)</f>
        <v>1.63461962265837</v>
      </c>
      <c r="AE596" s="2">
        <f>SUMIFS('Growth rates'!J$4:J$999,'Growth rates'!$B$4:$B$999,Demands!$A596,'Growth rates'!$C$4:$C$999,$W596)</f>
        <v>1.7136422360996493</v>
      </c>
      <c r="AF596" s="2">
        <f>SUMIFS('Growth rates'!K$4:K$999,'Growth rates'!$B$4:$B$999,Demands!$A596,'Growth rates'!$C$4:$C$999,$W596)</f>
        <v>1.7780118022962557</v>
      </c>
      <c r="AG596" s="2">
        <f>SUMIFS('Growth rates'!L$4:L$999,'Growth rates'!$B$4:$B$999,Demands!$A596,'Growth rates'!$C$4:$C$999,$W596)</f>
        <v>1.835318445529978</v>
      </c>
      <c r="AH596" s="2">
        <f>SUMIFS('Growth rates'!M$4:M$999,'Growth rates'!$B$4:$B$999,Demands!$A596,'Growth rates'!$C$4:$C$999,$W596)</f>
        <v>1.8886153158193697</v>
      </c>
      <c r="AI596" s="2">
        <f>SUMIFS('Growth rates'!N$4:N$999,'Growth rates'!$B$4:$B$999,Demands!$A596,'Growth rates'!$C$4:$C$999,$W596)</f>
        <v>1.9382653850599336</v>
      </c>
      <c r="AJ596" s="2">
        <f>SUMIFS('Growth rates'!O$4:O$999,'Growth rates'!$B$4:$B$999,Demands!$A596,'Growth rates'!$C$4:$C$999,$W596)</f>
        <v>1.9813024984120056</v>
      </c>
      <c r="AK596" s="2">
        <f>SUMIFS('Growth rates'!P$4:P$999,'Growth rates'!$B$4:$B$999,Demands!$A596,'Growth rates'!$C$4:$C$999,$W596)</f>
        <v>2.0195043544265241</v>
      </c>
      <c r="AL596" s="2">
        <f>SUMIFS('Growth rates'!Q$4:Q$999,'Growth rates'!$B$4:$B$999,Demands!$A596,'Growth rates'!$C$4:$C$999,$W596)</f>
        <v>2.0540762869922484</v>
      </c>
      <c r="AM596" s="2">
        <f>SUMIFS('Growth rates'!R$4:R$999,'Growth rates'!$B$4:$B$999,Demands!$A596,'Growth rates'!$C$4:$C$999,$W596)</f>
        <v>2.0869621959089826</v>
      </c>
      <c r="AN596" s="2">
        <f>SUMIFS('Growth rates'!S$4:S$999,'Growth rates'!$B$4:$B$999,Demands!$A596,'Growth rates'!$C$4:$C$999,$W596)</f>
        <v>2.1195406067124436</v>
      </c>
      <c r="AO596" s="2">
        <f>SUMIFS('Growth rates'!T$4:T$999,'Growth rates'!$B$4:$B$999,Demands!$A596,'Growth rates'!$C$4:$C$999,$W596)</f>
        <v>2.1521696181596242</v>
      </c>
      <c r="AP596" s="2">
        <f>SUMIFS('Growth rates'!U$4:U$999,'Growth rates'!$B$4:$B$999,Demands!$A596,'Growth rates'!$C$4:$C$999,$W596)</f>
        <v>2.1824864044391572</v>
      </c>
      <c r="AR596">
        <f>VLOOKUP(C596&amp;A596,Driver_elast!$A$2:$E$1161,5,FALSE)</f>
        <v>0.79090300000000002</v>
      </c>
      <c r="AS596">
        <f t="shared" si="201"/>
        <v>0.79090300000000002</v>
      </c>
      <c r="AT596">
        <f t="shared" si="202"/>
        <v>0.1581806</v>
      </c>
      <c r="AV596" s="2" cm="1">
        <f t="array" ref="AV596">TREND($AR596:$AS596,$AR$3:$AS$3,AV$1)</f>
        <v>0.79090300000000002</v>
      </c>
      <c r="AW596" s="2" cm="1">
        <f t="array" ref="AW596">TREND($AR596:$AS596,$AR$3:$AS$3,AW$1)</f>
        <v>0.79090300000000002</v>
      </c>
      <c r="AX596" s="2" cm="1">
        <f t="array" ref="AX596">TREND($AR596:$AS596,$AR$3:$AS$3,AX$1)</f>
        <v>0.79090300000000002</v>
      </c>
      <c r="AY596" s="2" cm="1">
        <f t="array" ref="AY596">TREND($AR596:$AS596,$AR$3:$AS$3,AY$1)</f>
        <v>0.79090300000000002</v>
      </c>
      <c r="AZ596" s="2" cm="1">
        <f t="array" ref="AZ596">TREND($AR596:$AS596,$AR$3:$AS$3,AZ$1)</f>
        <v>0.79090300000000002</v>
      </c>
      <c r="BA596" s="2" cm="1">
        <f t="array" ref="BA596">TREND($AR596:$AS596,$AR$3:$AS$3,BA$1)</f>
        <v>0.79090300000000002</v>
      </c>
      <c r="BB596" s="2" cm="1">
        <f t="array" ref="BB596">TREND($AR596:$AS596,$AR$3:$AS$3,BB$1)</f>
        <v>0.79090300000000002</v>
      </c>
      <c r="BC596" s="2" cm="1">
        <f t="array" ref="BC596">TREND($AR596:$AS596,$AR$3:$AS$3,BC$1)</f>
        <v>0.79090300000000002</v>
      </c>
      <c r="BD596" s="2" cm="1">
        <f t="array" ref="BD596">TREND($AR596:$AS596,$AR$3:$AS$3,BD$1)</f>
        <v>0.79090300000000002</v>
      </c>
      <c r="BE596" s="2" cm="1">
        <f t="array" ref="BE596">TREND($AR596:$AS596,$AR$3:$AS$3,BE$1)</f>
        <v>0.79090300000000002</v>
      </c>
      <c r="BF596" s="20" cm="1">
        <f t="array" ref="BF596">TREND($AS596:$AT596,$AS$3:$AT$3,BF$1)</f>
        <v>0.71181269999999586</v>
      </c>
      <c r="BG596" s="20" cm="1">
        <f t="array" ref="BG596">TREND($AS596:$AT596,$AS$3:$AT$3,BG$1)</f>
        <v>0.63272239999999869</v>
      </c>
      <c r="BH596" s="20" cm="1">
        <f t="array" ref="BH596">TREND($AS596:$AT596,$AS$3:$AT$3,BH$1)</f>
        <v>0.55363209999999441</v>
      </c>
      <c r="BI596" s="20" cm="1">
        <f t="array" ref="BI596">TREND($AS596:$AT596,$AS$3:$AT$3,BI$1)</f>
        <v>0.47454179999999724</v>
      </c>
      <c r="BJ596" s="20" cm="1">
        <f t="array" ref="BJ596">TREND($AS596:$AT596,$AS$3:$AT$3,BJ$1)</f>
        <v>0.39545149999999296</v>
      </c>
      <c r="BK596" s="20" cm="1">
        <f t="array" ref="BK596">TREND($AS596:$AT596,$AS$3:$AT$3,BK$1)</f>
        <v>0.31636119999999579</v>
      </c>
      <c r="BL596" s="20" cm="1">
        <f t="array" ref="BL596">TREND($AS596:$AT596,$AS$3:$AT$3,BL$1)</f>
        <v>0.23727089999999862</v>
      </c>
      <c r="BM596" s="20" cm="1">
        <f t="array" ref="BM596">TREND($AS596:$AT596,$AS$3:$AT$3,BM$1)</f>
        <v>0.15818059999999434</v>
      </c>
    </row>
    <row r="597" spans="1:65" x14ac:dyDescent="0.35">
      <c r="A597" t="str">
        <f>IF(BYDem!B595="","\I:",BYDem!B595)</f>
        <v>EU_southeast</v>
      </c>
      <c r="B597" t="str">
        <f>BYDem!E595</f>
        <v>TWI</v>
      </c>
      <c r="C597" t="str">
        <f t="shared" si="183"/>
        <v>TWI</v>
      </c>
      <c r="D597" s="4">
        <f>SUMIFS(BYDem!$M$2:$M$2000,BYDem!$B$2:$B$2000,Demands!$A597,BYDem!$E$2:$E$2000,Demands!$B597)</f>
        <v>13.4524019268</v>
      </c>
      <c r="E597" s="4">
        <f t="shared" si="184"/>
        <v>13.591450063950832</v>
      </c>
      <c r="F597" s="4">
        <f t="shared" si="185"/>
        <v>14.76553803774086</v>
      </c>
      <c r="G597" s="4">
        <f t="shared" si="186"/>
        <v>15.62894708926396</v>
      </c>
      <c r="H597" s="4">
        <f t="shared" si="187"/>
        <v>16.290028519215294</v>
      </c>
      <c r="I597" s="4">
        <f t="shared" si="188"/>
        <v>16.772345934583768</v>
      </c>
      <c r="J597" s="4">
        <f t="shared" si="189"/>
        <v>17.123516153466522</v>
      </c>
      <c r="K597" s="4">
        <f t="shared" si="190"/>
        <v>17.402091422707464</v>
      </c>
      <c r="L597" s="4">
        <f t="shared" si="191"/>
        <v>17.645010131002479</v>
      </c>
      <c r="M597" s="4">
        <f t="shared" si="192"/>
        <v>17.866932651432155</v>
      </c>
      <c r="N597" s="4">
        <f t="shared" si="193"/>
        <v>18.050019878633496</v>
      </c>
      <c r="O597" s="4">
        <f t="shared" si="194"/>
        <v>18.188882945331805</v>
      </c>
      <c r="P597" s="4">
        <f t="shared" si="195"/>
        <v>18.295205873997585</v>
      </c>
      <c r="Q597" s="4">
        <f t="shared" si="196"/>
        <v>18.376593166492537</v>
      </c>
      <c r="R597" s="4">
        <f t="shared" si="197"/>
        <v>18.440304613991842</v>
      </c>
      <c r="S597" s="4">
        <f t="shared" si="198"/>
        <v>18.490173834718281</v>
      </c>
      <c r="T597" s="4">
        <f t="shared" si="199"/>
        <v>18.527157811719128</v>
      </c>
      <c r="U597" s="4">
        <f t="shared" si="200"/>
        <v>18.549764380428329</v>
      </c>
      <c r="W597" s="5" t="str">
        <f>VLOOKUP(C597&amp;A597,Driver_elast!$A$2:$D$1161,4,FALSE)</f>
        <v>GDPSER</v>
      </c>
      <c r="X597" s="5">
        <v>1</v>
      </c>
      <c r="Y597" s="2">
        <f>SUMIFS('Growth rates'!D$4:D$999,'Growth rates'!$B$4:$B$999,Demands!$A597,'Growth rates'!$C$4:$C$999,$W597)</f>
        <v>1</v>
      </c>
      <c r="Z597" s="2">
        <f>SUMIFS('Growth rates'!E$4:E$999,'Growth rates'!$B$4:$B$999,Demands!$A597,'Growth rates'!$C$4:$C$999,$W597)</f>
        <v>1.023865808630666</v>
      </c>
      <c r="AA597" s="2">
        <f>SUMIFS('Growth rates'!F$4:F$999,'Growth rates'!$B$4:$B$999,Demands!$A597,'Growth rates'!$C$4:$C$999,$W597)</f>
        <v>1.2280813074388988</v>
      </c>
      <c r="AB597" s="2">
        <f>SUMIFS('Growth rates'!G$4:G$999,'Growth rates'!$B$4:$B$999,Demands!$A597,'Growth rates'!$C$4:$C$999,$W597)</f>
        <v>1.3938892212563438</v>
      </c>
      <c r="AC597" s="2">
        <f>SUMIFS('Growth rates'!H$4:H$999,'Growth rates'!$B$4:$B$999,Demands!$A597,'Growth rates'!$C$4:$C$999,$W597)</f>
        <v>1.5300225017732663</v>
      </c>
      <c r="AD597" s="2">
        <f>SUMIFS('Growth rates'!I$4:I$999,'Growth rates'!$B$4:$B$999,Demands!$A597,'Growth rates'!$C$4:$C$999,$W597)</f>
        <v>1.63461962265837</v>
      </c>
      <c r="AE597" s="2">
        <f>SUMIFS('Growth rates'!J$4:J$999,'Growth rates'!$B$4:$B$999,Demands!$A597,'Growth rates'!$C$4:$C$999,$W597)</f>
        <v>1.7136422360996493</v>
      </c>
      <c r="AF597" s="2">
        <f>SUMIFS('Growth rates'!K$4:K$999,'Growth rates'!$B$4:$B$999,Demands!$A597,'Growth rates'!$C$4:$C$999,$W597)</f>
        <v>1.7780118022962557</v>
      </c>
      <c r="AG597" s="2">
        <f>SUMIFS('Growth rates'!L$4:L$999,'Growth rates'!$B$4:$B$999,Demands!$A597,'Growth rates'!$C$4:$C$999,$W597)</f>
        <v>1.835318445529978</v>
      </c>
      <c r="AH597" s="2">
        <f>SUMIFS('Growth rates'!M$4:M$999,'Growth rates'!$B$4:$B$999,Demands!$A597,'Growth rates'!$C$4:$C$999,$W597)</f>
        <v>1.8886153158193697</v>
      </c>
      <c r="AI597" s="2">
        <f>SUMIFS('Growth rates'!N$4:N$999,'Growth rates'!$B$4:$B$999,Demands!$A597,'Growth rates'!$C$4:$C$999,$W597)</f>
        <v>1.9382653850599336</v>
      </c>
      <c r="AJ597" s="2">
        <f>SUMIFS('Growth rates'!O$4:O$999,'Growth rates'!$B$4:$B$999,Demands!$A597,'Growth rates'!$C$4:$C$999,$W597)</f>
        <v>1.9813024984120056</v>
      </c>
      <c r="AK597" s="2">
        <f>SUMIFS('Growth rates'!P$4:P$999,'Growth rates'!$B$4:$B$999,Demands!$A597,'Growth rates'!$C$4:$C$999,$W597)</f>
        <v>2.0195043544265241</v>
      </c>
      <c r="AL597" s="2">
        <f>SUMIFS('Growth rates'!Q$4:Q$999,'Growth rates'!$B$4:$B$999,Demands!$A597,'Growth rates'!$C$4:$C$999,$W597)</f>
        <v>2.0540762869922484</v>
      </c>
      <c r="AM597" s="2">
        <f>SUMIFS('Growth rates'!R$4:R$999,'Growth rates'!$B$4:$B$999,Demands!$A597,'Growth rates'!$C$4:$C$999,$W597)</f>
        <v>2.0869621959089826</v>
      </c>
      <c r="AN597" s="2">
        <f>SUMIFS('Growth rates'!S$4:S$999,'Growth rates'!$B$4:$B$999,Demands!$A597,'Growth rates'!$C$4:$C$999,$W597)</f>
        <v>2.1195406067124436</v>
      </c>
      <c r="AO597" s="2">
        <f>SUMIFS('Growth rates'!T$4:T$999,'Growth rates'!$B$4:$B$999,Demands!$A597,'Growth rates'!$C$4:$C$999,$W597)</f>
        <v>2.1521696181596242</v>
      </c>
      <c r="AP597" s="2">
        <f>SUMIFS('Growth rates'!U$4:U$999,'Growth rates'!$B$4:$B$999,Demands!$A597,'Growth rates'!$C$4:$C$999,$W597)</f>
        <v>2.1824864044391572</v>
      </c>
      <c r="AR597">
        <f>VLOOKUP(C597&amp;A597,Driver_elast!$A$2:$E$1161,5,FALSE)</f>
        <v>0.43310100000000001</v>
      </c>
      <c r="AS597">
        <f t="shared" si="201"/>
        <v>0.43310100000000001</v>
      </c>
      <c r="AT597">
        <f t="shared" si="202"/>
        <v>8.6620200000000008E-2</v>
      </c>
      <c r="AV597" s="2" cm="1">
        <f t="array" ref="AV597">TREND($AR597:$AS597,$AR$3:$AS$3,AV$1)</f>
        <v>0.43310100000000001</v>
      </c>
      <c r="AW597" s="2" cm="1">
        <f t="array" ref="AW597">TREND($AR597:$AS597,$AR$3:$AS$3,AW$1)</f>
        <v>0.43310100000000001</v>
      </c>
      <c r="AX597" s="2" cm="1">
        <f t="array" ref="AX597">TREND($AR597:$AS597,$AR$3:$AS$3,AX$1)</f>
        <v>0.43310100000000001</v>
      </c>
      <c r="AY597" s="2" cm="1">
        <f t="array" ref="AY597">TREND($AR597:$AS597,$AR$3:$AS$3,AY$1)</f>
        <v>0.43310100000000001</v>
      </c>
      <c r="AZ597" s="2" cm="1">
        <f t="array" ref="AZ597">TREND($AR597:$AS597,$AR$3:$AS$3,AZ$1)</f>
        <v>0.43310100000000001</v>
      </c>
      <c r="BA597" s="2" cm="1">
        <f t="array" ref="BA597">TREND($AR597:$AS597,$AR$3:$AS$3,BA$1)</f>
        <v>0.43310100000000001</v>
      </c>
      <c r="BB597" s="2" cm="1">
        <f t="array" ref="BB597">TREND($AR597:$AS597,$AR$3:$AS$3,BB$1)</f>
        <v>0.43310100000000001</v>
      </c>
      <c r="BC597" s="2" cm="1">
        <f t="array" ref="BC597">TREND($AR597:$AS597,$AR$3:$AS$3,BC$1)</f>
        <v>0.43310100000000001</v>
      </c>
      <c r="BD597" s="2" cm="1">
        <f t="array" ref="BD597">TREND($AR597:$AS597,$AR$3:$AS$3,BD$1)</f>
        <v>0.43310100000000001</v>
      </c>
      <c r="BE597" s="2" cm="1">
        <f t="array" ref="BE597">TREND($AR597:$AS597,$AR$3:$AS$3,BE$1)</f>
        <v>0.43310100000000001</v>
      </c>
      <c r="BF597" s="20" cm="1">
        <f t="array" ref="BF597">TREND($AS597:$AT597,$AS$3:$AT$3,BF$1)</f>
        <v>0.38979090000000127</v>
      </c>
      <c r="BG597" s="20" cm="1">
        <f t="array" ref="BG597">TREND($AS597:$AT597,$AS$3:$AT$3,BG$1)</f>
        <v>0.34648080000000192</v>
      </c>
      <c r="BH597" s="20" cm="1">
        <f t="array" ref="BH597">TREND($AS597:$AT597,$AS$3:$AT$3,BH$1)</f>
        <v>0.30317070000000257</v>
      </c>
      <c r="BI597" s="20" cm="1">
        <f t="array" ref="BI597">TREND($AS597:$AT597,$AS$3:$AT$3,BI$1)</f>
        <v>0.25986059999999966</v>
      </c>
      <c r="BJ597" s="20" cm="1">
        <f t="array" ref="BJ597">TREND($AS597:$AT597,$AS$3:$AT$3,BJ$1)</f>
        <v>0.21655050000000031</v>
      </c>
      <c r="BK597" s="20" cm="1">
        <f t="array" ref="BK597">TREND($AS597:$AT597,$AS$3:$AT$3,BK$1)</f>
        <v>0.17324040000000096</v>
      </c>
      <c r="BL597" s="20" cm="1">
        <f t="array" ref="BL597">TREND($AS597:$AT597,$AS$3:$AT$3,BL$1)</f>
        <v>0.12993030000000161</v>
      </c>
      <c r="BM597" s="20" cm="1">
        <f t="array" ref="BM597">TREND($AS597:$AT597,$AS$3:$AT$3,BM$1)</f>
        <v>8.6620200000002257E-2</v>
      </c>
    </row>
    <row r="598" spans="1:65" x14ac:dyDescent="0.35">
      <c r="A598" t="str">
        <f>IF(BYDem!B596="","\I:",BYDem!B596)</f>
        <v>EU_southeast</v>
      </c>
      <c r="B598" t="str">
        <f>BYDem!E596</f>
        <v>Trd_2w</v>
      </c>
      <c r="C598" t="str">
        <f t="shared" si="183"/>
        <v>Trd_2w</v>
      </c>
      <c r="D598" s="4">
        <f>SUMIFS(BYDem!$M$2:$M$2000,BYDem!$B$2:$B$2000,Demands!$A598,BYDem!$E$2:$E$2000,Demands!$B598)</f>
        <v>1.33</v>
      </c>
      <c r="E598" s="4">
        <f t="shared" si="184"/>
        <v>1.3617981846844542</v>
      </c>
      <c r="F598" s="4">
        <f t="shared" si="185"/>
        <v>1.6305460689269244</v>
      </c>
      <c r="G598" s="4">
        <f t="shared" si="186"/>
        <v>1.8496015865059598</v>
      </c>
      <c r="H598" s="4">
        <f t="shared" si="187"/>
        <v>2.0300246326314038</v>
      </c>
      <c r="I598" s="4">
        <f t="shared" si="188"/>
        <v>2.1691546456962874</v>
      </c>
      <c r="J598" s="4">
        <f t="shared" si="189"/>
        <v>2.2746459111329362</v>
      </c>
      <c r="K598" s="4">
        <f t="shared" si="190"/>
        <v>2.3608720129623579</v>
      </c>
      <c r="L598" s="4">
        <f t="shared" si="191"/>
        <v>2.4378784738019705</v>
      </c>
      <c r="M598" s="4">
        <f t="shared" si="192"/>
        <v>2.5096798505393343</v>
      </c>
      <c r="N598" s="4">
        <f t="shared" si="193"/>
        <v>2.5700662902198776</v>
      </c>
      <c r="O598" s="4">
        <f t="shared" si="194"/>
        <v>2.6167125150490258</v>
      </c>
      <c r="P598" s="4">
        <f t="shared" si="195"/>
        <v>2.6530053743255992</v>
      </c>
      <c r="Q598" s="4">
        <f t="shared" si="196"/>
        <v>2.6811609692932943</v>
      </c>
      <c r="R598" s="4">
        <f t="shared" si="197"/>
        <v>2.7034250190246305</v>
      </c>
      <c r="S598" s="4">
        <f t="shared" si="198"/>
        <v>2.7209809395251403</v>
      </c>
      <c r="T598" s="4">
        <f t="shared" si="199"/>
        <v>2.7340803202722999</v>
      </c>
      <c r="U598" s="4">
        <f t="shared" si="200"/>
        <v>2.7421586383892667</v>
      </c>
      <c r="W598" s="5" t="str">
        <f>VLOOKUP(C598&amp;A598,Driver_elast!$A$2:$D$1161,4,FALSE)</f>
        <v>GDP</v>
      </c>
      <c r="X598" s="5">
        <v>1</v>
      </c>
      <c r="Y598" s="2">
        <f>SUMIFS('Growth rates'!D$4:D$999,'Growth rates'!$B$4:$B$999,Demands!$A598,'Growth rates'!$C$4:$C$999,$W598)</f>
        <v>1</v>
      </c>
      <c r="Z598" s="2">
        <f>SUMIFS('Growth rates'!E$4:E$999,'Growth rates'!$B$4:$B$999,Demands!$A598,'Growth rates'!$C$4:$C$999,$W598)</f>
        <v>1.0241709300080004</v>
      </c>
      <c r="AA598" s="2">
        <f>SUMIFS('Growth rates'!F$4:F$999,'Growth rates'!$B$4:$B$999,Demands!$A598,'Growth rates'!$C$4:$C$999,$W598)</f>
        <v>1.2285081224721506</v>
      </c>
      <c r="AB598" s="2">
        <f>SUMIFS('Growth rates'!G$4:G$999,'Growth rates'!$B$4:$B$999,Demands!$A598,'Growth rates'!$C$4:$C$999,$W598)</f>
        <v>1.3953641230029377</v>
      </c>
      <c r="AC598" s="2">
        <f>SUMIFS('Growth rates'!H$4:H$999,'Growth rates'!$B$4:$B$999,Demands!$A598,'Growth rates'!$C$4:$C$999,$W598)</f>
        <v>1.5329722388043354</v>
      </c>
      <c r="AD598" s="2">
        <f>SUMIFS('Growth rates'!I$4:I$999,'Growth rates'!$B$4:$B$999,Demands!$A598,'Growth rates'!$C$4:$C$999,$W598)</f>
        <v>1.6391898384052754</v>
      </c>
      <c r="AE598" s="2">
        <f>SUMIFS('Growth rates'!J$4:J$999,'Growth rates'!$B$4:$B$999,Demands!$A598,'Growth rates'!$C$4:$C$999,$W598)</f>
        <v>1.7197829482447435</v>
      </c>
      <c r="AF598" s="2">
        <f>SUMIFS('Growth rates'!K$4:K$999,'Growth rates'!$B$4:$B$999,Demands!$A598,'Growth rates'!$C$4:$C$999,$W598)</f>
        <v>1.7856914235395698</v>
      </c>
      <c r="AG598" s="2">
        <f>SUMIFS('Growth rates'!L$4:L$999,'Growth rates'!$B$4:$B$999,Demands!$A598,'Growth rates'!$C$4:$C$999,$W598)</f>
        <v>1.8445763052881297</v>
      </c>
      <c r="AH598" s="2">
        <f>SUMIFS('Growth rates'!M$4:M$999,'Growth rates'!$B$4:$B$999,Demands!$A598,'Growth rates'!$C$4:$C$999,$W598)</f>
        <v>1.8995000347004847</v>
      </c>
      <c r="AI598" s="2">
        <f>SUMIFS('Growth rates'!N$4:N$999,'Growth rates'!$B$4:$B$999,Demands!$A598,'Growth rates'!$C$4:$C$999,$W598)</f>
        <v>1.9508405911813367</v>
      </c>
      <c r="AJ598" s="2">
        <f>SUMIFS('Growth rates'!O$4:O$999,'Growth rates'!$B$4:$B$999,Demands!$A598,'Growth rates'!$C$4:$C$999,$W598)</f>
        <v>1.9955858110661415</v>
      </c>
      <c r="AK598" s="2">
        <f>SUMIFS('Growth rates'!P$4:P$999,'Growth rates'!$B$4:$B$999,Demands!$A598,'Growth rates'!$C$4:$C$999,$W598)</f>
        <v>2.0355600510065703</v>
      </c>
      <c r="AL598" s="2">
        <f>SUMIFS('Growth rates'!Q$4:Q$999,'Growth rates'!$B$4:$B$999,Demands!$A598,'Growth rates'!$C$4:$C$999,$W598)</f>
        <v>2.0719600961486231</v>
      </c>
      <c r="AM598" s="2">
        <f>SUMIFS('Growth rates'!R$4:R$999,'Growth rates'!$B$4:$B$999,Demands!$A598,'Growth rates'!$C$4:$C$999,$W598)</f>
        <v>2.1067485663941476</v>
      </c>
      <c r="AN598" s="2">
        <f>SUMIFS('Growth rates'!S$4:S$999,'Growth rates'!$B$4:$B$999,Demands!$A598,'Growth rates'!$C$4:$C$999,$W598)</f>
        <v>2.1413269483244695</v>
      </c>
      <c r="AO598" s="2">
        <f>SUMIFS('Growth rates'!T$4:T$999,'Growth rates'!$B$4:$B$999,Demands!$A598,'Growth rates'!$C$4:$C$999,$W598)</f>
        <v>2.1760669366511007</v>
      </c>
      <c r="AP598" s="2">
        <f>SUMIFS('Growth rates'!U$4:U$999,'Growth rates'!$B$4:$B$999,Demands!$A598,'Growth rates'!$C$4:$C$999,$W598)</f>
        <v>2.2085677785755347</v>
      </c>
      <c r="AR598">
        <f>VLOOKUP(C598&amp;A598,Driver_elast!$A$2:$E$1161,5,FALSE)</f>
        <v>0.98913899999999999</v>
      </c>
      <c r="AS598">
        <f t="shared" si="201"/>
        <v>0.98913899999999999</v>
      </c>
      <c r="AT598">
        <f t="shared" si="202"/>
        <v>0.1978278</v>
      </c>
      <c r="AV598" s="2" cm="1">
        <f t="array" ref="AV598">TREND($AR598:$AS598,$AR$3:$AS$3,AV$1)</f>
        <v>0.98913899999999999</v>
      </c>
      <c r="AW598" s="2" cm="1">
        <f t="array" ref="AW598">TREND($AR598:$AS598,$AR$3:$AS$3,AW$1)</f>
        <v>0.98913899999999999</v>
      </c>
      <c r="AX598" s="2" cm="1">
        <f t="array" ref="AX598">TREND($AR598:$AS598,$AR$3:$AS$3,AX$1)</f>
        <v>0.98913899999999999</v>
      </c>
      <c r="AY598" s="2" cm="1">
        <f t="array" ref="AY598">TREND($AR598:$AS598,$AR$3:$AS$3,AY$1)</f>
        <v>0.98913899999999999</v>
      </c>
      <c r="AZ598" s="2" cm="1">
        <f t="array" ref="AZ598">TREND($AR598:$AS598,$AR$3:$AS$3,AZ$1)</f>
        <v>0.98913899999999999</v>
      </c>
      <c r="BA598" s="2" cm="1">
        <f t="array" ref="BA598">TREND($AR598:$AS598,$AR$3:$AS$3,BA$1)</f>
        <v>0.98913899999999999</v>
      </c>
      <c r="BB598" s="2" cm="1">
        <f t="array" ref="BB598">TREND($AR598:$AS598,$AR$3:$AS$3,BB$1)</f>
        <v>0.98913899999999999</v>
      </c>
      <c r="BC598" s="2" cm="1">
        <f t="array" ref="BC598">TREND($AR598:$AS598,$AR$3:$AS$3,BC$1)</f>
        <v>0.98913899999999999</v>
      </c>
      <c r="BD598" s="2" cm="1">
        <f t="array" ref="BD598">TREND($AR598:$AS598,$AR$3:$AS$3,BD$1)</f>
        <v>0.98913899999999999</v>
      </c>
      <c r="BE598" s="2" cm="1">
        <f t="array" ref="BE598">TREND($AR598:$AS598,$AR$3:$AS$3,BE$1)</f>
        <v>0.98913899999999999</v>
      </c>
      <c r="BF598" s="20" cm="1">
        <f t="array" ref="BF598">TREND($AS598:$AT598,$AS$3:$AT$3,BF$1)</f>
        <v>0.890225099999995</v>
      </c>
      <c r="BG598" s="20" cm="1">
        <f t="array" ref="BG598">TREND($AS598:$AT598,$AS$3:$AT$3,BG$1)</f>
        <v>0.79131119999999555</v>
      </c>
      <c r="BH598" s="20" cm="1">
        <f t="array" ref="BH598">TREND($AS598:$AT598,$AS$3:$AT$3,BH$1)</f>
        <v>0.69239729999999611</v>
      </c>
      <c r="BI598" s="20" cm="1">
        <f t="array" ref="BI598">TREND($AS598:$AT598,$AS$3:$AT$3,BI$1)</f>
        <v>0.59348339999999666</v>
      </c>
      <c r="BJ598" s="20" cm="1">
        <f t="array" ref="BJ598">TREND($AS598:$AT598,$AS$3:$AT$3,BJ$1)</f>
        <v>0.49456949999999011</v>
      </c>
      <c r="BK598" s="20" cm="1">
        <f t="array" ref="BK598">TREND($AS598:$AT598,$AS$3:$AT$3,BK$1)</f>
        <v>0.39565559999999067</v>
      </c>
      <c r="BL598" s="20" cm="1">
        <f t="array" ref="BL598">TREND($AS598:$AT598,$AS$3:$AT$3,BL$1)</f>
        <v>0.29674169999999123</v>
      </c>
      <c r="BM598" s="20" cm="1">
        <f t="array" ref="BM598">TREND($AS598:$AT598,$AS$3:$AT$3,BM$1)</f>
        <v>0.19782779999999178</v>
      </c>
    </row>
    <row r="599" spans="1:65" x14ac:dyDescent="0.35">
      <c r="A599" t="str">
        <f>IF(BYDem!B597="","\I:",BYDem!B597)</f>
        <v>EU_southeast</v>
      </c>
      <c r="B599" t="str">
        <f>BYDem!E597</f>
        <v>Trd_3w</v>
      </c>
      <c r="C599" t="str">
        <f t="shared" si="183"/>
        <v>Trd_3w</v>
      </c>
      <c r="D599" s="4">
        <f>SUMIFS(BYDem!$M$2:$M$2000,BYDem!$B$2:$B$2000,Demands!$A599,BYDem!$E$2:$E$2000,Demands!$B599)</f>
        <v>0.3</v>
      </c>
      <c r="E599" s="4">
        <f t="shared" si="184"/>
        <v>0.30717252286115504</v>
      </c>
      <c r="F599" s="4">
        <f t="shared" si="185"/>
        <v>0.36779234637449415</v>
      </c>
      <c r="G599" s="4">
        <f t="shared" si="186"/>
        <v>0.41720336537728409</v>
      </c>
      <c r="H599" s="4">
        <f t="shared" si="187"/>
        <v>0.45790029307475261</v>
      </c>
      <c r="I599" s="4">
        <f t="shared" si="188"/>
        <v>0.48928300278863618</v>
      </c>
      <c r="J599" s="4">
        <f t="shared" si="189"/>
        <v>0.51307802506757949</v>
      </c>
      <c r="K599" s="4">
        <f t="shared" si="190"/>
        <v>0.53252752172083251</v>
      </c>
      <c r="L599" s="4">
        <f t="shared" si="191"/>
        <v>0.54989740010570753</v>
      </c>
      <c r="M599" s="4">
        <f t="shared" si="192"/>
        <v>0.56609319936977454</v>
      </c>
      <c r="N599" s="4">
        <f t="shared" si="193"/>
        <v>0.57971420080147607</v>
      </c>
      <c r="O599" s="4">
        <f t="shared" si="194"/>
        <v>0.59023590565015605</v>
      </c>
      <c r="P599" s="4">
        <f t="shared" si="195"/>
        <v>0.59842226488547334</v>
      </c>
      <c r="Q599" s="4">
        <f t="shared" si="196"/>
        <v>0.60477315096841211</v>
      </c>
      <c r="R599" s="4">
        <f t="shared" si="197"/>
        <v>0.60979511707322476</v>
      </c>
      <c r="S599" s="4">
        <f t="shared" si="198"/>
        <v>0.6137550991410089</v>
      </c>
      <c r="T599" s="4">
        <f t="shared" si="199"/>
        <v>0.61670984667796225</v>
      </c>
      <c r="U599" s="4">
        <f t="shared" si="200"/>
        <v>0.61853202369682692</v>
      </c>
      <c r="W599" s="5" t="str">
        <f>VLOOKUP(C599&amp;A599,Driver_elast!$A$2:$D$1161,4,FALSE)</f>
        <v>GDP</v>
      </c>
      <c r="X599" s="5">
        <v>1</v>
      </c>
      <c r="Y599" s="2">
        <f>SUMIFS('Growth rates'!D$4:D$999,'Growth rates'!$B$4:$B$999,Demands!$A599,'Growth rates'!$C$4:$C$999,$W599)</f>
        <v>1</v>
      </c>
      <c r="Z599" s="2">
        <f>SUMIFS('Growth rates'!E$4:E$999,'Growth rates'!$B$4:$B$999,Demands!$A599,'Growth rates'!$C$4:$C$999,$W599)</f>
        <v>1.0241709300080004</v>
      </c>
      <c r="AA599" s="2">
        <f>SUMIFS('Growth rates'!F$4:F$999,'Growth rates'!$B$4:$B$999,Demands!$A599,'Growth rates'!$C$4:$C$999,$W599)</f>
        <v>1.2285081224721506</v>
      </c>
      <c r="AB599" s="2">
        <f>SUMIFS('Growth rates'!G$4:G$999,'Growth rates'!$B$4:$B$999,Demands!$A599,'Growth rates'!$C$4:$C$999,$W599)</f>
        <v>1.3953641230029377</v>
      </c>
      <c r="AC599" s="2">
        <f>SUMIFS('Growth rates'!H$4:H$999,'Growth rates'!$B$4:$B$999,Demands!$A599,'Growth rates'!$C$4:$C$999,$W599)</f>
        <v>1.5329722388043354</v>
      </c>
      <c r="AD599" s="2">
        <f>SUMIFS('Growth rates'!I$4:I$999,'Growth rates'!$B$4:$B$999,Demands!$A599,'Growth rates'!$C$4:$C$999,$W599)</f>
        <v>1.6391898384052754</v>
      </c>
      <c r="AE599" s="2">
        <f>SUMIFS('Growth rates'!J$4:J$999,'Growth rates'!$B$4:$B$999,Demands!$A599,'Growth rates'!$C$4:$C$999,$W599)</f>
        <v>1.7197829482447435</v>
      </c>
      <c r="AF599" s="2">
        <f>SUMIFS('Growth rates'!K$4:K$999,'Growth rates'!$B$4:$B$999,Demands!$A599,'Growth rates'!$C$4:$C$999,$W599)</f>
        <v>1.7856914235395698</v>
      </c>
      <c r="AG599" s="2">
        <f>SUMIFS('Growth rates'!L$4:L$999,'Growth rates'!$B$4:$B$999,Demands!$A599,'Growth rates'!$C$4:$C$999,$W599)</f>
        <v>1.8445763052881297</v>
      </c>
      <c r="AH599" s="2">
        <f>SUMIFS('Growth rates'!M$4:M$999,'Growth rates'!$B$4:$B$999,Demands!$A599,'Growth rates'!$C$4:$C$999,$W599)</f>
        <v>1.8995000347004847</v>
      </c>
      <c r="AI599" s="2">
        <f>SUMIFS('Growth rates'!N$4:N$999,'Growth rates'!$B$4:$B$999,Demands!$A599,'Growth rates'!$C$4:$C$999,$W599)</f>
        <v>1.9508405911813367</v>
      </c>
      <c r="AJ599" s="2">
        <f>SUMIFS('Growth rates'!O$4:O$999,'Growth rates'!$B$4:$B$999,Demands!$A599,'Growth rates'!$C$4:$C$999,$W599)</f>
        <v>1.9955858110661415</v>
      </c>
      <c r="AK599" s="2">
        <f>SUMIFS('Growth rates'!P$4:P$999,'Growth rates'!$B$4:$B$999,Demands!$A599,'Growth rates'!$C$4:$C$999,$W599)</f>
        <v>2.0355600510065703</v>
      </c>
      <c r="AL599" s="2">
        <f>SUMIFS('Growth rates'!Q$4:Q$999,'Growth rates'!$B$4:$B$999,Demands!$A599,'Growth rates'!$C$4:$C$999,$W599)</f>
        <v>2.0719600961486231</v>
      </c>
      <c r="AM599" s="2">
        <f>SUMIFS('Growth rates'!R$4:R$999,'Growth rates'!$B$4:$B$999,Demands!$A599,'Growth rates'!$C$4:$C$999,$W599)</f>
        <v>2.1067485663941476</v>
      </c>
      <c r="AN599" s="2">
        <f>SUMIFS('Growth rates'!S$4:S$999,'Growth rates'!$B$4:$B$999,Demands!$A599,'Growth rates'!$C$4:$C$999,$W599)</f>
        <v>2.1413269483244695</v>
      </c>
      <c r="AO599" s="2">
        <f>SUMIFS('Growth rates'!T$4:T$999,'Growth rates'!$B$4:$B$999,Demands!$A599,'Growth rates'!$C$4:$C$999,$W599)</f>
        <v>2.1760669366511007</v>
      </c>
      <c r="AP599" s="2">
        <f>SUMIFS('Growth rates'!U$4:U$999,'Growth rates'!$B$4:$B$999,Demands!$A599,'Growth rates'!$C$4:$C$999,$W599)</f>
        <v>2.2085677785755347</v>
      </c>
      <c r="AR599">
        <f>VLOOKUP(C599&amp;A599,Driver_elast!$A$2:$E$1161,5,FALSE)</f>
        <v>0.98913899999999999</v>
      </c>
      <c r="AS599">
        <f t="shared" si="201"/>
        <v>0.98913899999999999</v>
      </c>
      <c r="AT599">
        <f t="shared" si="202"/>
        <v>0.1978278</v>
      </c>
      <c r="AV599" s="2" cm="1">
        <f t="array" ref="AV599">TREND($AR599:$AS599,$AR$3:$AS$3,AV$1)</f>
        <v>0.98913899999999999</v>
      </c>
      <c r="AW599" s="2" cm="1">
        <f t="array" ref="AW599">TREND($AR599:$AS599,$AR$3:$AS$3,AW$1)</f>
        <v>0.98913899999999999</v>
      </c>
      <c r="AX599" s="2" cm="1">
        <f t="array" ref="AX599">TREND($AR599:$AS599,$AR$3:$AS$3,AX$1)</f>
        <v>0.98913899999999999</v>
      </c>
      <c r="AY599" s="2" cm="1">
        <f t="array" ref="AY599">TREND($AR599:$AS599,$AR$3:$AS$3,AY$1)</f>
        <v>0.98913899999999999</v>
      </c>
      <c r="AZ599" s="2" cm="1">
        <f t="array" ref="AZ599">TREND($AR599:$AS599,$AR$3:$AS$3,AZ$1)</f>
        <v>0.98913899999999999</v>
      </c>
      <c r="BA599" s="2" cm="1">
        <f t="array" ref="BA599">TREND($AR599:$AS599,$AR$3:$AS$3,BA$1)</f>
        <v>0.98913899999999999</v>
      </c>
      <c r="BB599" s="2" cm="1">
        <f t="array" ref="BB599">TREND($AR599:$AS599,$AR$3:$AS$3,BB$1)</f>
        <v>0.98913899999999999</v>
      </c>
      <c r="BC599" s="2" cm="1">
        <f t="array" ref="BC599">TREND($AR599:$AS599,$AR$3:$AS$3,BC$1)</f>
        <v>0.98913899999999999</v>
      </c>
      <c r="BD599" s="2" cm="1">
        <f t="array" ref="BD599">TREND($AR599:$AS599,$AR$3:$AS$3,BD$1)</f>
        <v>0.98913899999999999</v>
      </c>
      <c r="BE599" s="2" cm="1">
        <f t="array" ref="BE599">TREND($AR599:$AS599,$AR$3:$AS$3,BE$1)</f>
        <v>0.98913899999999999</v>
      </c>
      <c r="BF599" s="20" cm="1">
        <f t="array" ref="BF599">TREND($AS599:$AT599,$AS$3:$AT$3,BF$1)</f>
        <v>0.890225099999995</v>
      </c>
      <c r="BG599" s="20" cm="1">
        <f t="array" ref="BG599">TREND($AS599:$AT599,$AS$3:$AT$3,BG$1)</f>
        <v>0.79131119999999555</v>
      </c>
      <c r="BH599" s="20" cm="1">
        <f t="array" ref="BH599">TREND($AS599:$AT599,$AS$3:$AT$3,BH$1)</f>
        <v>0.69239729999999611</v>
      </c>
      <c r="BI599" s="20" cm="1">
        <f t="array" ref="BI599">TREND($AS599:$AT599,$AS$3:$AT$3,BI$1)</f>
        <v>0.59348339999999666</v>
      </c>
      <c r="BJ599" s="20" cm="1">
        <f t="array" ref="BJ599">TREND($AS599:$AT599,$AS$3:$AT$3,BJ$1)</f>
        <v>0.49456949999999011</v>
      </c>
      <c r="BK599" s="20" cm="1">
        <f t="array" ref="BK599">TREND($AS599:$AT599,$AS$3:$AT$3,BK$1)</f>
        <v>0.39565559999999067</v>
      </c>
      <c r="BL599" s="20" cm="1">
        <f t="array" ref="BL599">TREND($AS599:$AT599,$AS$3:$AT$3,BL$1)</f>
        <v>0.29674169999999123</v>
      </c>
      <c r="BM599" s="20" cm="1">
        <f t="array" ref="BM599">TREND($AS599:$AT599,$AS$3:$AT$3,BM$1)</f>
        <v>0.19782779999999178</v>
      </c>
    </row>
    <row r="600" spans="1:65" x14ac:dyDescent="0.35">
      <c r="A600" t="str">
        <f>IF(BYDem!B598="","\I:",BYDem!B598)</f>
        <v>EU_southeast</v>
      </c>
      <c r="B600" t="str">
        <f>BYDem!E598</f>
        <v>Trd_Bus</v>
      </c>
      <c r="C600" t="str">
        <f t="shared" si="183"/>
        <v>Trd_Bus</v>
      </c>
      <c r="D600" s="4">
        <f>SUMIFS(BYDem!$M$2:$M$2000,BYDem!$B$2:$B$2000,Demands!$A600,BYDem!$E$2:$E$2000,Demands!$B600)</f>
        <v>5.25</v>
      </c>
      <c r="E600" s="4">
        <f t="shared" si="184"/>
        <v>5.3755191500702137</v>
      </c>
      <c r="F600" s="4">
        <f t="shared" si="185"/>
        <v>6.4363660615536489</v>
      </c>
      <c r="G600" s="4">
        <f t="shared" si="186"/>
        <v>7.3010588941024732</v>
      </c>
      <c r="H600" s="4">
        <f t="shared" si="187"/>
        <v>8.0132551288081721</v>
      </c>
      <c r="I600" s="4">
        <f t="shared" si="188"/>
        <v>8.5624525488011347</v>
      </c>
      <c r="J600" s="4">
        <f t="shared" si="189"/>
        <v>8.978865438682643</v>
      </c>
      <c r="K600" s="4">
        <f t="shared" si="190"/>
        <v>9.3192316301145706</v>
      </c>
      <c r="L600" s="4">
        <f t="shared" si="191"/>
        <v>9.6232045018498837</v>
      </c>
      <c r="M600" s="4">
        <f t="shared" si="192"/>
        <v>9.906630988971056</v>
      </c>
      <c r="N600" s="4">
        <f t="shared" si="193"/>
        <v>10.144998514025833</v>
      </c>
      <c r="O600" s="4">
        <f t="shared" si="194"/>
        <v>10.329128348877733</v>
      </c>
      <c r="P600" s="4">
        <f t="shared" si="195"/>
        <v>10.472389635495785</v>
      </c>
      <c r="Q600" s="4">
        <f t="shared" si="196"/>
        <v>10.583530141947213</v>
      </c>
      <c r="R600" s="4">
        <f t="shared" si="197"/>
        <v>10.671414548781435</v>
      </c>
      <c r="S600" s="4">
        <f t="shared" si="198"/>
        <v>10.740714234967658</v>
      </c>
      <c r="T600" s="4">
        <f t="shared" si="199"/>
        <v>10.792422316864341</v>
      </c>
      <c r="U600" s="4">
        <f t="shared" si="200"/>
        <v>10.824310414694473</v>
      </c>
      <c r="W600" s="5" t="str">
        <f>VLOOKUP(C600&amp;A600,Driver_elast!$A$2:$D$1161,4,FALSE)</f>
        <v>GDP</v>
      </c>
      <c r="X600" s="5">
        <v>1</v>
      </c>
      <c r="Y600" s="2">
        <f>SUMIFS('Growth rates'!D$4:D$999,'Growth rates'!$B$4:$B$999,Demands!$A600,'Growth rates'!$C$4:$C$999,$W600)</f>
        <v>1</v>
      </c>
      <c r="Z600" s="2">
        <f>SUMIFS('Growth rates'!E$4:E$999,'Growth rates'!$B$4:$B$999,Demands!$A600,'Growth rates'!$C$4:$C$999,$W600)</f>
        <v>1.0241709300080004</v>
      </c>
      <c r="AA600" s="2">
        <f>SUMIFS('Growth rates'!F$4:F$999,'Growth rates'!$B$4:$B$999,Demands!$A600,'Growth rates'!$C$4:$C$999,$W600)</f>
        <v>1.2285081224721506</v>
      </c>
      <c r="AB600" s="2">
        <f>SUMIFS('Growth rates'!G$4:G$999,'Growth rates'!$B$4:$B$999,Demands!$A600,'Growth rates'!$C$4:$C$999,$W600)</f>
        <v>1.3953641230029377</v>
      </c>
      <c r="AC600" s="2">
        <f>SUMIFS('Growth rates'!H$4:H$999,'Growth rates'!$B$4:$B$999,Demands!$A600,'Growth rates'!$C$4:$C$999,$W600)</f>
        <v>1.5329722388043354</v>
      </c>
      <c r="AD600" s="2">
        <f>SUMIFS('Growth rates'!I$4:I$999,'Growth rates'!$B$4:$B$999,Demands!$A600,'Growth rates'!$C$4:$C$999,$W600)</f>
        <v>1.6391898384052754</v>
      </c>
      <c r="AE600" s="2">
        <f>SUMIFS('Growth rates'!J$4:J$999,'Growth rates'!$B$4:$B$999,Demands!$A600,'Growth rates'!$C$4:$C$999,$W600)</f>
        <v>1.7197829482447435</v>
      </c>
      <c r="AF600" s="2">
        <f>SUMIFS('Growth rates'!K$4:K$999,'Growth rates'!$B$4:$B$999,Demands!$A600,'Growth rates'!$C$4:$C$999,$W600)</f>
        <v>1.7856914235395698</v>
      </c>
      <c r="AG600" s="2">
        <f>SUMIFS('Growth rates'!L$4:L$999,'Growth rates'!$B$4:$B$999,Demands!$A600,'Growth rates'!$C$4:$C$999,$W600)</f>
        <v>1.8445763052881297</v>
      </c>
      <c r="AH600" s="2">
        <f>SUMIFS('Growth rates'!M$4:M$999,'Growth rates'!$B$4:$B$999,Demands!$A600,'Growth rates'!$C$4:$C$999,$W600)</f>
        <v>1.8995000347004847</v>
      </c>
      <c r="AI600" s="2">
        <f>SUMIFS('Growth rates'!N$4:N$999,'Growth rates'!$B$4:$B$999,Demands!$A600,'Growth rates'!$C$4:$C$999,$W600)</f>
        <v>1.9508405911813367</v>
      </c>
      <c r="AJ600" s="2">
        <f>SUMIFS('Growth rates'!O$4:O$999,'Growth rates'!$B$4:$B$999,Demands!$A600,'Growth rates'!$C$4:$C$999,$W600)</f>
        <v>1.9955858110661415</v>
      </c>
      <c r="AK600" s="2">
        <f>SUMIFS('Growth rates'!P$4:P$999,'Growth rates'!$B$4:$B$999,Demands!$A600,'Growth rates'!$C$4:$C$999,$W600)</f>
        <v>2.0355600510065703</v>
      </c>
      <c r="AL600" s="2">
        <f>SUMIFS('Growth rates'!Q$4:Q$999,'Growth rates'!$B$4:$B$999,Demands!$A600,'Growth rates'!$C$4:$C$999,$W600)</f>
        <v>2.0719600961486231</v>
      </c>
      <c r="AM600" s="2">
        <f>SUMIFS('Growth rates'!R$4:R$999,'Growth rates'!$B$4:$B$999,Demands!$A600,'Growth rates'!$C$4:$C$999,$W600)</f>
        <v>2.1067485663941476</v>
      </c>
      <c r="AN600" s="2">
        <f>SUMIFS('Growth rates'!S$4:S$999,'Growth rates'!$B$4:$B$999,Demands!$A600,'Growth rates'!$C$4:$C$999,$W600)</f>
        <v>2.1413269483244695</v>
      </c>
      <c r="AO600" s="2">
        <f>SUMIFS('Growth rates'!T$4:T$999,'Growth rates'!$B$4:$B$999,Demands!$A600,'Growth rates'!$C$4:$C$999,$W600)</f>
        <v>2.1760669366511007</v>
      </c>
      <c r="AP600" s="2">
        <f>SUMIFS('Growth rates'!U$4:U$999,'Growth rates'!$B$4:$B$999,Demands!$A600,'Growth rates'!$C$4:$C$999,$W600)</f>
        <v>2.2085677785755347</v>
      </c>
      <c r="AR600">
        <f>VLOOKUP(C600&amp;A600,Driver_elast!$A$2:$E$1161,5,FALSE)</f>
        <v>0.98913899999999999</v>
      </c>
      <c r="AS600">
        <f t="shared" si="201"/>
        <v>0.98913899999999999</v>
      </c>
      <c r="AT600">
        <f t="shared" si="202"/>
        <v>0.1978278</v>
      </c>
      <c r="AV600" s="2" cm="1">
        <f t="array" ref="AV600">TREND($AR600:$AS600,$AR$3:$AS$3,AV$1)</f>
        <v>0.98913899999999999</v>
      </c>
      <c r="AW600" s="2" cm="1">
        <f t="array" ref="AW600">TREND($AR600:$AS600,$AR$3:$AS$3,AW$1)</f>
        <v>0.98913899999999999</v>
      </c>
      <c r="AX600" s="2" cm="1">
        <f t="array" ref="AX600">TREND($AR600:$AS600,$AR$3:$AS$3,AX$1)</f>
        <v>0.98913899999999999</v>
      </c>
      <c r="AY600" s="2" cm="1">
        <f t="array" ref="AY600">TREND($AR600:$AS600,$AR$3:$AS$3,AY$1)</f>
        <v>0.98913899999999999</v>
      </c>
      <c r="AZ600" s="2" cm="1">
        <f t="array" ref="AZ600">TREND($AR600:$AS600,$AR$3:$AS$3,AZ$1)</f>
        <v>0.98913899999999999</v>
      </c>
      <c r="BA600" s="2" cm="1">
        <f t="array" ref="BA600">TREND($AR600:$AS600,$AR$3:$AS$3,BA$1)</f>
        <v>0.98913899999999999</v>
      </c>
      <c r="BB600" s="2" cm="1">
        <f t="array" ref="BB600">TREND($AR600:$AS600,$AR$3:$AS$3,BB$1)</f>
        <v>0.98913899999999999</v>
      </c>
      <c r="BC600" s="2" cm="1">
        <f t="array" ref="BC600">TREND($AR600:$AS600,$AR$3:$AS$3,BC$1)</f>
        <v>0.98913899999999999</v>
      </c>
      <c r="BD600" s="2" cm="1">
        <f t="array" ref="BD600">TREND($AR600:$AS600,$AR$3:$AS$3,BD$1)</f>
        <v>0.98913899999999999</v>
      </c>
      <c r="BE600" s="2" cm="1">
        <f t="array" ref="BE600">TREND($AR600:$AS600,$AR$3:$AS$3,BE$1)</f>
        <v>0.98913899999999999</v>
      </c>
      <c r="BF600" s="20" cm="1">
        <f t="array" ref="BF600">TREND($AS600:$AT600,$AS$3:$AT$3,BF$1)</f>
        <v>0.890225099999995</v>
      </c>
      <c r="BG600" s="20" cm="1">
        <f t="array" ref="BG600">TREND($AS600:$AT600,$AS$3:$AT$3,BG$1)</f>
        <v>0.79131119999999555</v>
      </c>
      <c r="BH600" s="20" cm="1">
        <f t="array" ref="BH600">TREND($AS600:$AT600,$AS$3:$AT$3,BH$1)</f>
        <v>0.69239729999999611</v>
      </c>
      <c r="BI600" s="20" cm="1">
        <f t="array" ref="BI600">TREND($AS600:$AT600,$AS$3:$AT$3,BI$1)</f>
        <v>0.59348339999999666</v>
      </c>
      <c r="BJ600" s="20" cm="1">
        <f t="array" ref="BJ600">TREND($AS600:$AT600,$AS$3:$AT$3,BJ$1)</f>
        <v>0.49456949999999011</v>
      </c>
      <c r="BK600" s="20" cm="1">
        <f t="array" ref="BK600">TREND($AS600:$AT600,$AS$3:$AT$3,BK$1)</f>
        <v>0.39565559999999067</v>
      </c>
      <c r="BL600" s="20" cm="1">
        <f t="array" ref="BL600">TREND($AS600:$AT600,$AS$3:$AT$3,BL$1)</f>
        <v>0.29674169999999123</v>
      </c>
      <c r="BM600" s="20" cm="1">
        <f t="array" ref="BM600">TREND($AS600:$AT600,$AS$3:$AT$3,BM$1)</f>
        <v>0.19782779999999178</v>
      </c>
    </row>
    <row r="601" spans="1:65" x14ac:dyDescent="0.35">
      <c r="A601" t="str">
        <f>IF(BYDem!B599="","\I:",BYDem!B599)</f>
        <v>EU_southeast</v>
      </c>
      <c r="B601" t="str">
        <f>BYDem!E599</f>
        <v>Trd_Car</v>
      </c>
      <c r="C601" t="str">
        <f t="shared" si="183"/>
        <v>Trd_Car</v>
      </c>
      <c r="D601" s="4">
        <f>SUMIFS(BYDem!$M$2:$M$2000,BYDem!$B$2:$B$2000,Demands!$A601,BYDem!$E$2:$E$2000,Demands!$B601)</f>
        <v>192.48</v>
      </c>
      <c r="E601" s="4">
        <f t="shared" si="184"/>
        <v>197.08189066771709</v>
      </c>
      <c r="F601" s="4">
        <f t="shared" si="185"/>
        <v>235.97556943387548</v>
      </c>
      <c r="G601" s="4">
        <f t="shared" si="186"/>
        <v>267.67767922606549</v>
      </c>
      <c r="H601" s="4">
        <f t="shared" si="187"/>
        <v>293.78882803676129</v>
      </c>
      <c r="I601" s="4">
        <f t="shared" si="188"/>
        <v>313.92397458918896</v>
      </c>
      <c r="J601" s="4">
        <f t="shared" si="189"/>
        <v>329.19086088335899</v>
      </c>
      <c r="K601" s="4">
        <f t="shared" si="190"/>
        <v>341.66965793608614</v>
      </c>
      <c r="L601" s="4">
        <f t="shared" si="191"/>
        <v>352.81417190782196</v>
      </c>
      <c r="M601" s="4">
        <f t="shared" si="192"/>
        <v>363.20539671564734</v>
      </c>
      <c r="N601" s="4">
        <f t="shared" si="193"/>
        <v>371.94463123422702</v>
      </c>
      <c r="O601" s="4">
        <f t="shared" si="194"/>
        <v>378.69535706514012</v>
      </c>
      <c r="P601" s="4">
        <f t="shared" si="195"/>
        <v>383.94772515051966</v>
      </c>
      <c r="Q601" s="4">
        <f t="shared" si="196"/>
        <v>388.02245366133315</v>
      </c>
      <c r="R601" s="4">
        <f t="shared" si="197"/>
        <v>391.24454711418093</v>
      </c>
      <c r="S601" s="4">
        <f t="shared" si="198"/>
        <v>393.78527160887126</v>
      </c>
      <c r="T601" s="4">
        <f t="shared" si="199"/>
        <v>395.6810376285805</v>
      </c>
      <c r="U601" s="4">
        <f t="shared" si="200"/>
        <v>396.85014640388408</v>
      </c>
      <c r="W601" s="5" t="str">
        <f>VLOOKUP(C601&amp;A601,Driver_elast!$A$2:$D$1161,4,FALSE)</f>
        <v>GDP</v>
      </c>
      <c r="X601" s="5">
        <v>1</v>
      </c>
      <c r="Y601" s="2">
        <f>SUMIFS('Growth rates'!D$4:D$999,'Growth rates'!$B$4:$B$999,Demands!$A601,'Growth rates'!$C$4:$C$999,$W601)</f>
        <v>1</v>
      </c>
      <c r="Z601" s="2">
        <f>SUMIFS('Growth rates'!E$4:E$999,'Growth rates'!$B$4:$B$999,Demands!$A601,'Growth rates'!$C$4:$C$999,$W601)</f>
        <v>1.0241709300080004</v>
      </c>
      <c r="AA601" s="2">
        <f>SUMIFS('Growth rates'!F$4:F$999,'Growth rates'!$B$4:$B$999,Demands!$A601,'Growth rates'!$C$4:$C$999,$W601)</f>
        <v>1.2285081224721506</v>
      </c>
      <c r="AB601" s="2">
        <f>SUMIFS('Growth rates'!G$4:G$999,'Growth rates'!$B$4:$B$999,Demands!$A601,'Growth rates'!$C$4:$C$999,$W601)</f>
        <v>1.3953641230029377</v>
      </c>
      <c r="AC601" s="2">
        <f>SUMIFS('Growth rates'!H$4:H$999,'Growth rates'!$B$4:$B$999,Demands!$A601,'Growth rates'!$C$4:$C$999,$W601)</f>
        <v>1.5329722388043354</v>
      </c>
      <c r="AD601" s="2">
        <f>SUMIFS('Growth rates'!I$4:I$999,'Growth rates'!$B$4:$B$999,Demands!$A601,'Growth rates'!$C$4:$C$999,$W601)</f>
        <v>1.6391898384052754</v>
      </c>
      <c r="AE601" s="2">
        <f>SUMIFS('Growth rates'!J$4:J$999,'Growth rates'!$B$4:$B$999,Demands!$A601,'Growth rates'!$C$4:$C$999,$W601)</f>
        <v>1.7197829482447435</v>
      </c>
      <c r="AF601" s="2">
        <f>SUMIFS('Growth rates'!K$4:K$999,'Growth rates'!$B$4:$B$999,Demands!$A601,'Growth rates'!$C$4:$C$999,$W601)</f>
        <v>1.7856914235395698</v>
      </c>
      <c r="AG601" s="2">
        <f>SUMIFS('Growth rates'!L$4:L$999,'Growth rates'!$B$4:$B$999,Demands!$A601,'Growth rates'!$C$4:$C$999,$W601)</f>
        <v>1.8445763052881297</v>
      </c>
      <c r="AH601" s="2">
        <f>SUMIFS('Growth rates'!M$4:M$999,'Growth rates'!$B$4:$B$999,Demands!$A601,'Growth rates'!$C$4:$C$999,$W601)</f>
        <v>1.8995000347004847</v>
      </c>
      <c r="AI601" s="2">
        <f>SUMIFS('Growth rates'!N$4:N$999,'Growth rates'!$B$4:$B$999,Demands!$A601,'Growth rates'!$C$4:$C$999,$W601)</f>
        <v>1.9508405911813367</v>
      </c>
      <c r="AJ601" s="2">
        <f>SUMIFS('Growth rates'!O$4:O$999,'Growth rates'!$B$4:$B$999,Demands!$A601,'Growth rates'!$C$4:$C$999,$W601)</f>
        <v>1.9955858110661415</v>
      </c>
      <c r="AK601" s="2">
        <f>SUMIFS('Growth rates'!P$4:P$999,'Growth rates'!$B$4:$B$999,Demands!$A601,'Growth rates'!$C$4:$C$999,$W601)</f>
        <v>2.0355600510065703</v>
      </c>
      <c r="AL601" s="2">
        <f>SUMIFS('Growth rates'!Q$4:Q$999,'Growth rates'!$B$4:$B$999,Demands!$A601,'Growth rates'!$C$4:$C$999,$W601)</f>
        <v>2.0719600961486231</v>
      </c>
      <c r="AM601" s="2">
        <f>SUMIFS('Growth rates'!R$4:R$999,'Growth rates'!$B$4:$B$999,Demands!$A601,'Growth rates'!$C$4:$C$999,$W601)</f>
        <v>2.1067485663941476</v>
      </c>
      <c r="AN601" s="2">
        <f>SUMIFS('Growth rates'!S$4:S$999,'Growth rates'!$B$4:$B$999,Demands!$A601,'Growth rates'!$C$4:$C$999,$W601)</f>
        <v>2.1413269483244695</v>
      </c>
      <c r="AO601" s="2">
        <f>SUMIFS('Growth rates'!T$4:T$999,'Growth rates'!$B$4:$B$999,Demands!$A601,'Growth rates'!$C$4:$C$999,$W601)</f>
        <v>2.1760669366511007</v>
      </c>
      <c r="AP601" s="2">
        <f>SUMIFS('Growth rates'!U$4:U$999,'Growth rates'!$B$4:$B$999,Demands!$A601,'Growth rates'!$C$4:$C$999,$W601)</f>
        <v>2.2085677785755347</v>
      </c>
      <c r="AR601">
        <f>VLOOKUP(C601&amp;A601,Driver_elast!$A$2:$E$1161,5,FALSE)</f>
        <v>0.98913899999999999</v>
      </c>
      <c r="AS601">
        <f t="shared" si="201"/>
        <v>0.98913899999999999</v>
      </c>
      <c r="AT601">
        <f t="shared" si="202"/>
        <v>0.1978278</v>
      </c>
      <c r="AV601" s="2" cm="1">
        <f t="array" ref="AV601">TREND($AR601:$AS601,$AR$3:$AS$3,AV$1)</f>
        <v>0.98913899999999999</v>
      </c>
      <c r="AW601" s="2" cm="1">
        <f t="array" ref="AW601">TREND($AR601:$AS601,$AR$3:$AS$3,AW$1)</f>
        <v>0.98913899999999999</v>
      </c>
      <c r="AX601" s="2" cm="1">
        <f t="array" ref="AX601">TREND($AR601:$AS601,$AR$3:$AS$3,AX$1)</f>
        <v>0.98913899999999999</v>
      </c>
      <c r="AY601" s="2" cm="1">
        <f t="array" ref="AY601">TREND($AR601:$AS601,$AR$3:$AS$3,AY$1)</f>
        <v>0.98913899999999999</v>
      </c>
      <c r="AZ601" s="2" cm="1">
        <f t="array" ref="AZ601">TREND($AR601:$AS601,$AR$3:$AS$3,AZ$1)</f>
        <v>0.98913899999999999</v>
      </c>
      <c r="BA601" s="2" cm="1">
        <f t="array" ref="BA601">TREND($AR601:$AS601,$AR$3:$AS$3,BA$1)</f>
        <v>0.98913899999999999</v>
      </c>
      <c r="BB601" s="2" cm="1">
        <f t="array" ref="BB601">TREND($AR601:$AS601,$AR$3:$AS$3,BB$1)</f>
        <v>0.98913899999999999</v>
      </c>
      <c r="BC601" s="2" cm="1">
        <f t="array" ref="BC601">TREND($AR601:$AS601,$AR$3:$AS$3,BC$1)</f>
        <v>0.98913899999999999</v>
      </c>
      <c r="BD601" s="2" cm="1">
        <f t="array" ref="BD601">TREND($AR601:$AS601,$AR$3:$AS$3,BD$1)</f>
        <v>0.98913899999999999</v>
      </c>
      <c r="BE601" s="2" cm="1">
        <f t="array" ref="BE601">TREND($AR601:$AS601,$AR$3:$AS$3,BE$1)</f>
        <v>0.98913899999999999</v>
      </c>
      <c r="BF601" s="20" cm="1">
        <f t="array" ref="BF601">TREND($AS601:$AT601,$AS$3:$AT$3,BF$1)</f>
        <v>0.890225099999995</v>
      </c>
      <c r="BG601" s="20" cm="1">
        <f t="array" ref="BG601">TREND($AS601:$AT601,$AS$3:$AT$3,BG$1)</f>
        <v>0.79131119999999555</v>
      </c>
      <c r="BH601" s="20" cm="1">
        <f t="array" ref="BH601">TREND($AS601:$AT601,$AS$3:$AT$3,BH$1)</f>
        <v>0.69239729999999611</v>
      </c>
      <c r="BI601" s="20" cm="1">
        <f t="array" ref="BI601">TREND($AS601:$AT601,$AS$3:$AT$3,BI$1)</f>
        <v>0.59348339999999666</v>
      </c>
      <c r="BJ601" s="20" cm="1">
        <f t="array" ref="BJ601">TREND($AS601:$AT601,$AS$3:$AT$3,BJ$1)</f>
        <v>0.49456949999999011</v>
      </c>
      <c r="BK601" s="20" cm="1">
        <f t="array" ref="BK601">TREND($AS601:$AT601,$AS$3:$AT$3,BK$1)</f>
        <v>0.39565559999999067</v>
      </c>
      <c r="BL601" s="20" cm="1">
        <f t="array" ref="BL601">TREND($AS601:$AT601,$AS$3:$AT$3,BL$1)</f>
        <v>0.29674169999999123</v>
      </c>
      <c r="BM601" s="20" cm="1">
        <f t="array" ref="BM601">TREND($AS601:$AT601,$AS$3:$AT$3,BM$1)</f>
        <v>0.19782779999999178</v>
      </c>
    </row>
    <row r="602" spans="1:65" x14ac:dyDescent="0.35">
      <c r="A602" t="str">
        <f>IF(BYDem!B600="","\I:",BYDem!B600)</f>
        <v>EU_southeast</v>
      </c>
      <c r="B602" t="str">
        <f>BYDem!E600</f>
        <v>Trd_Hdt</v>
      </c>
      <c r="C602" t="str">
        <f t="shared" si="183"/>
        <v>Trd_Hdt</v>
      </c>
      <c r="D602" s="4">
        <f>SUMIFS(BYDem!$M$2:$M$2000,BYDem!$B$2:$B$2000,Demands!$A602,BYDem!$E$2:$E$2000,Demands!$B602)</f>
        <v>27.5</v>
      </c>
      <c r="E602" s="4">
        <f t="shared" si="184"/>
        <v>28.157481262272547</v>
      </c>
      <c r="F602" s="4">
        <f t="shared" si="185"/>
        <v>33.714298417661972</v>
      </c>
      <c r="G602" s="4">
        <f t="shared" si="186"/>
        <v>38.24364182625105</v>
      </c>
      <c r="H602" s="4">
        <f t="shared" si="187"/>
        <v>41.974193531852329</v>
      </c>
      <c r="I602" s="4">
        <f t="shared" si="188"/>
        <v>44.850941922291653</v>
      </c>
      <c r="J602" s="4">
        <f t="shared" si="189"/>
        <v>47.032152297861458</v>
      </c>
      <c r="K602" s="4">
        <f t="shared" si="190"/>
        <v>48.815022824409652</v>
      </c>
      <c r="L602" s="4">
        <f t="shared" si="191"/>
        <v>50.407261676356534</v>
      </c>
      <c r="M602" s="4">
        <f t="shared" si="192"/>
        <v>51.891876608896006</v>
      </c>
      <c r="N602" s="4">
        <f t="shared" si="193"/>
        <v>53.140468406801979</v>
      </c>
      <c r="O602" s="4">
        <f t="shared" si="194"/>
        <v>54.104958017930983</v>
      </c>
      <c r="P602" s="4">
        <f t="shared" si="195"/>
        <v>54.855374281168402</v>
      </c>
      <c r="Q602" s="4">
        <f t="shared" si="196"/>
        <v>55.437538838771118</v>
      </c>
      <c r="R602" s="4">
        <f t="shared" si="197"/>
        <v>55.897885731712279</v>
      </c>
      <c r="S602" s="4">
        <f t="shared" si="198"/>
        <v>56.260884087925824</v>
      </c>
      <c r="T602" s="4">
        <f t="shared" si="199"/>
        <v>56.53173594547988</v>
      </c>
      <c r="U602" s="4">
        <f t="shared" si="200"/>
        <v>56.698768838875807</v>
      </c>
      <c r="W602" s="5" t="str">
        <f>VLOOKUP(C602&amp;A602,Driver_elast!$A$2:$D$1161,4,FALSE)</f>
        <v>GDP</v>
      </c>
      <c r="X602" s="5">
        <v>1</v>
      </c>
      <c r="Y602" s="2">
        <f>SUMIFS('Growth rates'!D$4:D$999,'Growth rates'!$B$4:$B$999,Demands!$A602,'Growth rates'!$C$4:$C$999,$W602)</f>
        <v>1</v>
      </c>
      <c r="Z602" s="2">
        <f>SUMIFS('Growth rates'!E$4:E$999,'Growth rates'!$B$4:$B$999,Demands!$A602,'Growth rates'!$C$4:$C$999,$W602)</f>
        <v>1.0241709300080004</v>
      </c>
      <c r="AA602" s="2">
        <f>SUMIFS('Growth rates'!F$4:F$999,'Growth rates'!$B$4:$B$999,Demands!$A602,'Growth rates'!$C$4:$C$999,$W602)</f>
        <v>1.2285081224721506</v>
      </c>
      <c r="AB602" s="2">
        <f>SUMIFS('Growth rates'!G$4:G$999,'Growth rates'!$B$4:$B$999,Demands!$A602,'Growth rates'!$C$4:$C$999,$W602)</f>
        <v>1.3953641230029377</v>
      </c>
      <c r="AC602" s="2">
        <f>SUMIFS('Growth rates'!H$4:H$999,'Growth rates'!$B$4:$B$999,Demands!$A602,'Growth rates'!$C$4:$C$999,$W602)</f>
        <v>1.5329722388043354</v>
      </c>
      <c r="AD602" s="2">
        <f>SUMIFS('Growth rates'!I$4:I$999,'Growth rates'!$B$4:$B$999,Demands!$A602,'Growth rates'!$C$4:$C$999,$W602)</f>
        <v>1.6391898384052754</v>
      </c>
      <c r="AE602" s="2">
        <f>SUMIFS('Growth rates'!J$4:J$999,'Growth rates'!$B$4:$B$999,Demands!$A602,'Growth rates'!$C$4:$C$999,$W602)</f>
        <v>1.7197829482447435</v>
      </c>
      <c r="AF602" s="2">
        <f>SUMIFS('Growth rates'!K$4:K$999,'Growth rates'!$B$4:$B$999,Demands!$A602,'Growth rates'!$C$4:$C$999,$W602)</f>
        <v>1.7856914235395698</v>
      </c>
      <c r="AG602" s="2">
        <f>SUMIFS('Growth rates'!L$4:L$999,'Growth rates'!$B$4:$B$999,Demands!$A602,'Growth rates'!$C$4:$C$999,$W602)</f>
        <v>1.8445763052881297</v>
      </c>
      <c r="AH602" s="2">
        <f>SUMIFS('Growth rates'!M$4:M$999,'Growth rates'!$B$4:$B$999,Demands!$A602,'Growth rates'!$C$4:$C$999,$W602)</f>
        <v>1.8995000347004847</v>
      </c>
      <c r="AI602" s="2">
        <f>SUMIFS('Growth rates'!N$4:N$999,'Growth rates'!$B$4:$B$999,Demands!$A602,'Growth rates'!$C$4:$C$999,$W602)</f>
        <v>1.9508405911813367</v>
      </c>
      <c r="AJ602" s="2">
        <f>SUMIFS('Growth rates'!O$4:O$999,'Growth rates'!$B$4:$B$999,Demands!$A602,'Growth rates'!$C$4:$C$999,$W602)</f>
        <v>1.9955858110661415</v>
      </c>
      <c r="AK602" s="2">
        <f>SUMIFS('Growth rates'!P$4:P$999,'Growth rates'!$B$4:$B$999,Demands!$A602,'Growth rates'!$C$4:$C$999,$W602)</f>
        <v>2.0355600510065703</v>
      </c>
      <c r="AL602" s="2">
        <f>SUMIFS('Growth rates'!Q$4:Q$999,'Growth rates'!$B$4:$B$999,Demands!$A602,'Growth rates'!$C$4:$C$999,$W602)</f>
        <v>2.0719600961486231</v>
      </c>
      <c r="AM602" s="2">
        <f>SUMIFS('Growth rates'!R$4:R$999,'Growth rates'!$B$4:$B$999,Demands!$A602,'Growth rates'!$C$4:$C$999,$W602)</f>
        <v>2.1067485663941476</v>
      </c>
      <c r="AN602" s="2">
        <f>SUMIFS('Growth rates'!S$4:S$999,'Growth rates'!$B$4:$B$999,Demands!$A602,'Growth rates'!$C$4:$C$999,$W602)</f>
        <v>2.1413269483244695</v>
      </c>
      <c r="AO602" s="2">
        <f>SUMIFS('Growth rates'!T$4:T$999,'Growth rates'!$B$4:$B$999,Demands!$A602,'Growth rates'!$C$4:$C$999,$W602)</f>
        <v>2.1760669366511007</v>
      </c>
      <c r="AP602" s="2">
        <f>SUMIFS('Growth rates'!U$4:U$999,'Growth rates'!$B$4:$B$999,Demands!$A602,'Growth rates'!$C$4:$C$999,$W602)</f>
        <v>2.2085677785755347</v>
      </c>
      <c r="AR602">
        <f>VLOOKUP(C602&amp;A602,Driver_elast!$A$2:$E$1161,5,FALSE)</f>
        <v>0.98913899999999999</v>
      </c>
      <c r="AS602">
        <f t="shared" si="201"/>
        <v>0.98913899999999999</v>
      </c>
      <c r="AT602">
        <f t="shared" si="202"/>
        <v>0.1978278</v>
      </c>
      <c r="AV602" s="2" cm="1">
        <f t="array" ref="AV602">TREND($AR602:$AS602,$AR$3:$AS$3,AV$1)</f>
        <v>0.98913899999999999</v>
      </c>
      <c r="AW602" s="2" cm="1">
        <f t="array" ref="AW602">TREND($AR602:$AS602,$AR$3:$AS$3,AW$1)</f>
        <v>0.98913899999999999</v>
      </c>
      <c r="AX602" s="2" cm="1">
        <f t="array" ref="AX602">TREND($AR602:$AS602,$AR$3:$AS$3,AX$1)</f>
        <v>0.98913899999999999</v>
      </c>
      <c r="AY602" s="2" cm="1">
        <f t="array" ref="AY602">TREND($AR602:$AS602,$AR$3:$AS$3,AY$1)</f>
        <v>0.98913899999999999</v>
      </c>
      <c r="AZ602" s="2" cm="1">
        <f t="array" ref="AZ602">TREND($AR602:$AS602,$AR$3:$AS$3,AZ$1)</f>
        <v>0.98913899999999999</v>
      </c>
      <c r="BA602" s="2" cm="1">
        <f t="array" ref="BA602">TREND($AR602:$AS602,$AR$3:$AS$3,BA$1)</f>
        <v>0.98913899999999999</v>
      </c>
      <c r="BB602" s="2" cm="1">
        <f t="array" ref="BB602">TREND($AR602:$AS602,$AR$3:$AS$3,BB$1)</f>
        <v>0.98913899999999999</v>
      </c>
      <c r="BC602" s="2" cm="1">
        <f t="array" ref="BC602">TREND($AR602:$AS602,$AR$3:$AS$3,BC$1)</f>
        <v>0.98913899999999999</v>
      </c>
      <c r="BD602" s="2" cm="1">
        <f t="array" ref="BD602">TREND($AR602:$AS602,$AR$3:$AS$3,BD$1)</f>
        <v>0.98913899999999999</v>
      </c>
      <c r="BE602" s="2" cm="1">
        <f t="array" ref="BE602">TREND($AR602:$AS602,$AR$3:$AS$3,BE$1)</f>
        <v>0.98913899999999999</v>
      </c>
      <c r="BF602" s="20" cm="1">
        <f t="array" ref="BF602">TREND($AS602:$AT602,$AS$3:$AT$3,BF$1)</f>
        <v>0.890225099999995</v>
      </c>
      <c r="BG602" s="20" cm="1">
        <f t="array" ref="BG602">TREND($AS602:$AT602,$AS$3:$AT$3,BG$1)</f>
        <v>0.79131119999999555</v>
      </c>
      <c r="BH602" s="20" cm="1">
        <f t="array" ref="BH602">TREND($AS602:$AT602,$AS$3:$AT$3,BH$1)</f>
        <v>0.69239729999999611</v>
      </c>
      <c r="BI602" s="20" cm="1">
        <f t="array" ref="BI602">TREND($AS602:$AT602,$AS$3:$AT$3,BI$1)</f>
        <v>0.59348339999999666</v>
      </c>
      <c r="BJ602" s="20" cm="1">
        <f t="array" ref="BJ602">TREND($AS602:$AT602,$AS$3:$AT$3,BJ$1)</f>
        <v>0.49456949999999011</v>
      </c>
      <c r="BK602" s="20" cm="1">
        <f t="array" ref="BK602">TREND($AS602:$AT602,$AS$3:$AT$3,BK$1)</f>
        <v>0.39565559999999067</v>
      </c>
      <c r="BL602" s="20" cm="1">
        <f t="array" ref="BL602">TREND($AS602:$AT602,$AS$3:$AT$3,BL$1)</f>
        <v>0.29674169999999123</v>
      </c>
      <c r="BM602" s="20" cm="1">
        <f t="array" ref="BM602">TREND($AS602:$AT602,$AS$3:$AT$3,BM$1)</f>
        <v>0.19782779999999178</v>
      </c>
    </row>
    <row r="603" spans="1:65" x14ac:dyDescent="0.35">
      <c r="A603" t="str">
        <f>IF(BYDem!B601="","\I:",BYDem!B601)</f>
        <v>EU_southeast</v>
      </c>
      <c r="B603" t="str">
        <f>BYDem!E601</f>
        <v>Trd_Lcv</v>
      </c>
      <c r="C603" t="str">
        <f t="shared" si="183"/>
        <v>Trd_Lcv</v>
      </c>
      <c r="D603" s="4">
        <f>SUMIFS(BYDem!$M$2:$M$2000,BYDem!$B$2:$B$2000,Demands!$A603,BYDem!$E$2:$E$2000,Demands!$B603)</f>
        <v>43.5</v>
      </c>
      <c r="E603" s="4">
        <f t="shared" si="184"/>
        <v>44.540015814867481</v>
      </c>
      <c r="F603" s="4">
        <f t="shared" si="185"/>
        <v>53.329890224301657</v>
      </c>
      <c r="G603" s="4">
        <f t="shared" si="186"/>
        <v>60.4944879797062</v>
      </c>
      <c r="H603" s="4">
        <f t="shared" si="187"/>
        <v>66.395542495839138</v>
      </c>
      <c r="I603" s="4">
        <f t="shared" si="188"/>
        <v>70.946035404352259</v>
      </c>
      <c r="J603" s="4">
        <f t="shared" si="189"/>
        <v>74.396313634799043</v>
      </c>
      <c r="K603" s="4">
        <f t="shared" si="190"/>
        <v>77.216490649520722</v>
      </c>
      <c r="L603" s="4">
        <f t="shared" si="191"/>
        <v>79.735123015327602</v>
      </c>
      <c r="M603" s="4">
        <f t="shared" si="192"/>
        <v>82.08351390861732</v>
      </c>
      <c r="N603" s="4">
        <f t="shared" si="193"/>
        <v>84.058559116214042</v>
      </c>
      <c r="O603" s="4">
        <f t="shared" si="194"/>
        <v>85.584206319272639</v>
      </c>
      <c r="P603" s="4">
        <f t="shared" si="195"/>
        <v>86.77122840839364</v>
      </c>
      <c r="Q603" s="4">
        <f t="shared" si="196"/>
        <v>87.692106890419751</v>
      </c>
      <c r="R603" s="4">
        <f t="shared" si="197"/>
        <v>88.420291975617587</v>
      </c>
      <c r="S603" s="4">
        <f t="shared" si="198"/>
        <v>88.994489375446292</v>
      </c>
      <c r="T603" s="4">
        <f t="shared" si="199"/>
        <v>89.422927768304518</v>
      </c>
      <c r="U603" s="4">
        <f t="shared" si="200"/>
        <v>89.687143436039889</v>
      </c>
      <c r="W603" s="5" t="str">
        <f>VLOOKUP(C603&amp;A603,Driver_elast!$A$2:$D$1161,4,FALSE)</f>
        <v>GDP</v>
      </c>
      <c r="X603" s="5">
        <v>1</v>
      </c>
      <c r="Y603" s="2">
        <f>SUMIFS('Growth rates'!D$4:D$999,'Growth rates'!$B$4:$B$999,Demands!$A603,'Growth rates'!$C$4:$C$999,$W603)</f>
        <v>1</v>
      </c>
      <c r="Z603" s="2">
        <f>SUMIFS('Growth rates'!E$4:E$999,'Growth rates'!$B$4:$B$999,Demands!$A603,'Growth rates'!$C$4:$C$999,$W603)</f>
        <v>1.0241709300080004</v>
      </c>
      <c r="AA603" s="2">
        <f>SUMIFS('Growth rates'!F$4:F$999,'Growth rates'!$B$4:$B$999,Demands!$A603,'Growth rates'!$C$4:$C$999,$W603)</f>
        <v>1.2285081224721506</v>
      </c>
      <c r="AB603" s="2">
        <f>SUMIFS('Growth rates'!G$4:G$999,'Growth rates'!$B$4:$B$999,Demands!$A603,'Growth rates'!$C$4:$C$999,$W603)</f>
        <v>1.3953641230029377</v>
      </c>
      <c r="AC603" s="2">
        <f>SUMIFS('Growth rates'!H$4:H$999,'Growth rates'!$B$4:$B$999,Demands!$A603,'Growth rates'!$C$4:$C$999,$W603)</f>
        <v>1.5329722388043354</v>
      </c>
      <c r="AD603" s="2">
        <f>SUMIFS('Growth rates'!I$4:I$999,'Growth rates'!$B$4:$B$999,Demands!$A603,'Growth rates'!$C$4:$C$999,$W603)</f>
        <v>1.6391898384052754</v>
      </c>
      <c r="AE603" s="2">
        <f>SUMIFS('Growth rates'!J$4:J$999,'Growth rates'!$B$4:$B$999,Demands!$A603,'Growth rates'!$C$4:$C$999,$W603)</f>
        <v>1.7197829482447435</v>
      </c>
      <c r="AF603" s="2">
        <f>SUMIFS('Growth rates'!K$4:K$999,'Growth rates'!$B$4:$B$999,Demands!$A603,'Growth rates'!$C$4:$C$999,$W603)</f>
        <v>1.7856914235395698</v>
      </c>
      <c r="AG603" s="2">
        <f>SUMIFS('Growth rates'!L$4:L$999,'Growth rates'!$B$4:$B$999,Demands!$A603,'Growth rates'!$C$4:$C$999,$W603)</f>
        <v>1.8445763052881297</v>
      </c>
      <c r="AH603" s="2">
        <f>SUMIFS('Growth rates'!M$4:M$999,'Growth rates'!$B$4:$B$999,Demands!$A603,'Growth rates'!$C$4:$C$999,$W603)</f>
        <v>1.8995000347004847</v>
      </c>
      <c r="AI603" s="2">
        <f>SUMIFS('Growth rates'!N$4:N$999,'Growth rates'!$B$4:$B$999,Demands!$A603,'Growth rates'!$C$4:$C$999,$W603)</f>
        <v>1.9508405911813367</v>
      </c>
      <c r="AJ603" s="2">
        <f>SUMIFS('Growth rates'!O$4:O$999,'Growth rates'!$B$4:$B$999,Demands!$A603,'Growth rates'!$C$4:$C$999,$W603)</f>
        <v>1.9955858110661415</v>
      </c>
      <c r="AK603" s="2">
        <f>SUMIFS('Growth rates'!P$4:P$999,'Growth rates'!$B$4:$B$999,Demands!$A603,'Growth rates'!$C$4:$C$999,$W603)</f>
        <v>2.0355600510065703</v>
      </c>
      <c r="AL603" s="2">
        <f>SUMIFS('Growth rates'!Q$4:Q$999,'Growth rates'!$B$4:$B$999,Demands!$A603,'Growth rates'!$C$4:$C$999,$W603)</f>
        <v>2.0719600961486231</v>
      </c>
      <c r="AM603" s="2">
        <f>SUMIFS('Growth rates'!R$4:R$999,'Growth rates'!$B$4:$B$999,Demands!$A603,'Growth rates'!$C$4:$C$999,$W603)</f>
        <v>2.1067485663941476</v>
      </c>
      <c r="AN603" s="2">
        <f>SUMIFS('Growth rates'!S$4:S$999,'Growth rates'!$B$4:$B$999,Demands!$A603,'Growth rates'!$C$4:$C$999,$W603)</f>
        <v>2.1413269483244695</v>
      </c>
      <c r="AO603" s="2">
        <f>SUMIFS('Growth rates'!T$4:T$999,'Growth rates'!$B$4:$B$999,Demands!$A603,'Growth rates'!$C$4:$C$999,$W603)</f>
        <v>2.1760669366511007</v>
      </c>
      <c r="AP603" s="2">
        <f>SUMIFS('Growth rates'!U$4:U$999,'Growth rates'!$B$4:$B$999,Demands!$A603,'Growth rates'!$C$4:$C$999,$W603)</f>
        <v>2.2085677785755347</v>
      </c>
      <c r="AR603">
        <f>VLOOKUP(C603&amp;A603,Driver_elast!$A$2:$E$1161,5,FALSE)</f>
        <v>0.98913899999999999</v>
      </c>
      <c r="AS603">
        <f t="shared" si="201"/>
        <v>0.98913899999999999</v>
      </c>
      <c r="AT603">
        <f t="shared" si="202"/>
        <v>0.1978278</v>
      </c>
      <c r="AV603" s="2" cm="1">
        <f t="array" ref="AV603">TREND($AR603:$AS603,$AR$3:$AS$3,AV$1)</f>
        <v>0.98913899999999999</v>
      </c>
      <c r="AW603" s="2" cm="1">
        <f t="array" ref="AW603">TREND($AR603:$AS603,$AR$3:$AS$3,AW$1)</f>
        <v>0.98913899999999999</v>
      </c>
      <c r="AX603" s="2" cm="1">
        <f t="array" ref="AX603">TREND($AR603:$AS603,$AR$3:$AS$3,AX$1)</f>
        <v>0.98913899999999999</v>
      </c>
      <c r="AY603" s="2" cm="1">
        <f t="array" ref="AY603">TREND($AR603:$AS603,$AR$3:$AS$3,AY$1)</f>
        <v>0.98913899999999999</v>
      </c>
      <c r="AZ603" s="2" cm="1">
        <f t="array" ref="AZ603">TREND($AR603:$AS603,$AR$3:$AS$3,AZ$1)</f>
        <v>0.98913899999999999</v>
      </c>
      <c r="BA603" s="2" cm="1">
        <f t="array" ref="BA603">TREND($AR603:$AS603,$AR$3:$AS$3,BA$1)</f>
        <v>0.98913899999999999</v>
      </c>
      <c r="BB603" s="2" cm="1">
        <f t="array" ref="BB603">TREND($AR603:$AS603,$AR$3:$AS$3,BB$1)</f>
        <v>0.98913899999999999</v>
      </c>
      <c r="BC603" s="2" cm="1">
        <f t="array" ref="BC603">TREND($AR603:$AS603,$AR$3:$AS$3,BC$1)</f>
        <v>0.98913899999999999</v>
      </c>
      <c r="BD603" s="2" cm="1">
        <f t="array" ref="BD603">TREND($AR603:$AS603,$AR$3:$AS$3,BD$1)</f>
        <v>0.98913899999999999</v>
      </c>
      <c r="BE603" s="2" cm="1">
        <f t="array" ref="BE603">TREND($AR603:$AS603,$AR$3:$AS$3,BE$1)</f>
        <v>0.98913899999999999</v>
      </c>
      <c r="BF603" s="20" cm="1">
        <f t="array" ref="BF603">TREND($AS603:$AT603,$AS$3:$AT$3,BF$1)</f>
        <v>0.890225099999995</v>
      </c>
      <c r="BG603" s="20" cm="1">
        <f t="array" ref="BG603">TREND($AS603:$AT603,$AS$3:$AT$3,BG$1)</f>
        <v>0.79131119999999555</v>
      </c>
      <c r="BH603" s="20" cm="1">
        <f t="array" ref="BH603">TREND($AS603:$AT603,$AS$3:$AT$3,BH$1)</f>
        <v>0.69239729999999611</v>
      </c>
      <c r="BI603" s="20" cm="1">
        <f t="array" ref="BI603">TREND($AS603:$AT603,$AS$3:$AT$3,BI$1)</f>
        <v>0.59348339999999666</v>
      </c>
      <c r="BJ603" s="20" cm="1">
        <f t="array" ref="BJ603">TREND($AS603:$AT603,$AS$3:$AT$3,BJ$1)</f>
        <v>0.49456949999999011</v>
      </c>
      <c r="BK603" s="20" cm="1">
        <f t="array" ref="BK603">TREND($AS603:$AT603,$AS$3:$AT$3,BK$1)</f>
        <v>0.39565559999999067</v>
      </c>
      <c r="BL603" s="20" cm="1">
        <f t="array" ref="BL603">TREND($AS603:$AT603,$AS$3:$AT$3,BL$1)</f>
        <v>0.29674169999999123</v>
      </c>
      <c r="BM603" s="20" cm="1">
        <f t="array" ref="BM603">TREND($AS603:$AT603,$AS$3:$AT$3,BM$1)</f>
        <v>0.19782779999999178</v>
      </c>
    </row>
    <row r="604" spans="1:65" x14ac:dyDescent="0.35">
      <c r="A604" t="str">
        <f>IF(BYDem!B602="","\I:",BYDem!B602)</f>
        <v>EU_southwest</v>
      </c>
      <c r="B604" t="str">
        <f>BYDem!E602</f>
        <v>AGR</v>
      </c>
      <c r="C604" t="str">
        <f t="shared" si="183"/>
        <v>AGR</v>
      </c>
      <c r="D604" s="4">
        <f>SUMIFS(BYDem!$M$2:$M$2000,BYDem!$B$2:$B$2000,Demands!$A604,BYDem!$E$2:$E$2000,Demands!$B604)</f>
        <v>140.39971995959999</v>
      </c>
      <c r="E604" s="4">
        <f t="shared" si="184"/>
        <v>140.50548875800553</v>
      </c>
      <c r="F604" s="4">
        <f t="shared" si="185"/>
        <v>141.03442680133085</v>
      </c>
      <c r="G604" s="4">
        <f t="shared" si="186"/>
        <v>141.31865479913185</v>
      </c>
      <c r="H604" s="4">
        <f t="shared" si="187"/>
        <v>141.85049027298075</v>
      </c>
      <c r="I604" s="4">
        <f t="shared" si="188"/>
        <v>142.70431332679595</v>
      </c>
      <c r="J604" s="4">
        <f t="shared" si="189"/>
        <v>143.79498174809228</v>
      </c>
      <c r="K604" s="4">
        <f t="shared" si="190"/>
        <v>145.07470192892865</v>
      </c>
      <c r="L604" s="4">
        <f t="shared" si="191"/>
        <v>145.52430275042698</v>
      </c>
      <c r="M604" s="4">
        <f t="shared" si="192"/>
        <v>145.13042643782572</v>
      </c>
      <c r="N604" s="4">
        <f t="shared" si="193"/>
        <v>143.98124243856634</v>
      </c>
      <c r="O604" s="4">
        <f t="shared" si="194"/>
        <v>142.60449556336846</v>
      </c>
      <c r="P604" s="4">
        <f t="shared" si="195"/>
        <v>141.37514209750668</v>
      </c>
      <c r="Q604" s="4">
        <f t="shared" si="196"/>
        <v>140.51238799351069</v>
      </c>
      <c r="R604" s="4">
        <f t="shared" si="197"/>
        <v>139.96587515842447</v>
      </c>
      <c r="S604" s="4">
        <f t="shared" si="198"/>
        <v>139.51016833882022</v>
      </c>
      <c r="T604" s="4">
        <f t="shared" si="199"/>
        <v>139.02091975551193</v>
      </c>
      <c r="U604" s="4">
        <f t="shared" si="200"/>
        <v>138.54781556102188</v>
      </c>
      <c r="W604" s="5" t="str">
        <f>VLOOKUP(C604&amp;A604,Driver_elast!$A$2:$D$1161,4,FALSE)</f>
        <v>POP</v>
      </c>
      <c r="X604" s="5">
        <v>1</v>
      </c>
      <c r="Y604" s="2">
        <f>SUMIFS('Growth rates'!D$4:D$999,'Growth rates'!$B$4:$B$999,Demands!$A604,'Growth rates'!$C$4:$C$999,$W604)</f>
        <v>1</v>
      </c>
      <c r="Z604" s="2">
        <f>SUMIFS('Growth rates'!E$4:E$999,'Growth rates'!$B$4:$B$999,Demands!$A604,'Growth rates'!$C$4:$C$999,$W604)</f>
        <v>1.0005753950119745</v>
      </c>
      <c r="AA604" s="2">
        <f>SUMIFS('Growth rates'!F$4:F$999,'Growth rates'!$B$4:$B$999,Demands!$A604,'Growth rates'!$C$4:$C$999,$W604)</f>
        <v>1.0034523700718476</v>
      </c>
      <c r="AB604" s="2">
        <f>SUMIFS('Growth rates'!G$4:G$999,'Growth rates'!$B$4:$B$999,Demands!$A604,'Growth rates'!$C$4:$C$999,$W604)</f>
        <v>1.0049969601641915</v>
      </c>
      <c r="AC604" s="2">
        <f>SUMIFS('Growth rates'!H$4:H$999,'Growth rates'!$B$4:$B$999,Demands!$A604,'Growth rates'!$C$4:$C$999,$W604)</f>
        <v>1.0078857591227715</v>
      </c>
      <c r="AD604" s="2">
        <f>SUMIFS('Growth rates'!I$4:I$999,'Growth rates'!$B$4:$B$999,Demands!$A604,'Growth rates'!$C$4:$C$999,$W604)</f>
        <v>1.0125194078619308</v>
      </c>
      <c r="AE604" s="2">
        <f>SUMIFS('Growth rates'!J$4:J$999,'Growth rates'!$B$4:$B$999,Demands!$A604,'Growth rates'!$C$4:$C$999,$W604)</f>
        <v>1.0184300376614612</v>
      </c>
      <c r="AF604" s="2">
        <f>SUMIFS('Growth rates'!K$4:K$999,'Growth rates'!$B$4:$B$999,Demands!$A604,'Growth rates'!$C$4:$C$999,$W604)</f>
        <v>1.0253527654102381</v>
      </c>
      <c r="AG604" s="2">
        <f>SUMIFS('Growth rates'!L$4:L$999,'Growth rates'!$B$4:$B$999,Demands!$A604,'Growth rates'!$C$4:$C$999,$W604)</f>
        <v>1.0277798419924304</v>
      </c>
      <c r="AH604" s="2">
        <f>SUMIFS('Growth rates'!M$4:M$999,'Growth rates'!$B$4:$B$999,Demands!$A604,'Growth rates'!$C$4:$C$999,$W604)</f>
        <v>1.0256551342736522</v>
      </c>
      <c r="AI604" s="2">
        <f>SUMIFS('Growth rates'!N$4:N$999,'Growth rates'!$B$4:$B$999,Demands!$A604,'Growth rates'!$C$4:$C$999,$W604)</f>
        <v>1.018762825718025</v>
      </c>
      <c r="AJ604" s="2">
        <f>SUMIFS('Growth rates'!O$4:O$999,'Growth rates'!$B$4:$B$999,Demands!$A604,'Growth rates'!$C$4:$C$999,$W604)</f>
        <v>1.0094623310380499</v>
      </c>
      <c r="AK604" s="2">
        <f>SUMIFS('Growth rates'!P$4:P$999,'Growth rates'!$B$4:$B$999,Demands!$A604,'Growth rates'!$C$4:$C$999,$W604)</f>
        <v>0.99996699378642828</v>
      </c>
      <c r="AL604" s="2">
        <f>SUMIFS('Growth rates'!Q$4:Q$999,'Growth rates'!$B$4:$B$999,Demands!$A604,'Growth rates'!$C$4:$C$999,$W604)</f>
        <v>0.9921987444234952</v>
      </c>
      <c r="AM604" s="2">
        <f>SUMIFS('Growth rates'!R$4:R$999,'Growth rates'!$B$4:$B$999,Demands!$A604,'Growth rates'!$C$4:$C$999,$W604)</f>
        <v>0.98630367147160281</v>
      </c>
      <c r="AN604" s="2">
        <f>SUMIFS('Growth rates'!S$4:S$999,'Growth rates'!$B$4:$B$999,Demands!$A604,'Growth rates'!$C$4:$C$999,$W604)</f>
        <v>0.98017186010726998</v>
      </c>
      <c r="AO604" s="2">
        <f>SUMIFS('Growth rates'!T$4:T$999,'Growth rates'!$B$4:$B$999,Demands!$A604,'Growth rates'!$C$4:$C$999,$W604)</f>
        <v>0.97142042144611451</v>
      </c>
      <c r="AP604" s="2">
        <f>SUMIFS('Growth rates'!U$4:U$999,'Growth rates'!$B$4:$B$999,Demands!$A604,'Growth rates'!$C$4:$C$999,$W604)</f>
        <v>0.95879550134858427</v>
      </c>
      <c r="AR604">
        <f>VLOOKUP(C604&amp;A604,Driver_elast!$A$2:$E$1161,5,FALSE)</f>
        <v>1.309258</v>
      </c>
      <c r="AS604">
        <f t="shared" si="201"/>
        <v>1.309258</v>
      </c>
      <c r="AT604">
        <f t="shared" si="202"/>
        <v>0.26185160000000002</v>
      </c>
      <c r="AV604" s="2" cm="1">
        <f t="array" ref="AV604">TREND($AR604:$AS604,$AR$3:$AS$3,AV$1)</f>
        <v>1.309258</v>
      </c>
      <c r="AW604" s="2" cm="1">
        <f t="array" ref="AW604">TREND($AR604:$AS604,$AR$3:$AS$3,AW$1)</f>
        <v>1.309258</v>
      </c>
      <c r="AX604" s="2" cm="1">
        <f t="array" ref="AX604">TREND($AR604:$AS604,$AR$3:$AS$3,AX$1)</f>
        <v>1.309258</v>
      </c>
      <c r="AY604" s="2" cm="1">
        <f t="array" ref="AY604">TREND($AR604:$AS604,$AR$3:$AS$3,AY$1)</f>
        <v>1.309258</v>
      </c>
      <c r="AZ604" s="2" cm="1">
        <f t="array" ref="AZ604">TREND($AR604:$AS604,$AR$3:$AS$3,AZ$1)</f>
        <v>1.309258</v>
      </c>
      <c r="BA604" s="2" cm="1">
        <f t="array" ref="BA604">TREND($AR604:$AS604,$AR$3:$AS$3,BA$1)</f>
        <v>1.309258</v>
      </c>
      <c r="BB604" s="2" cm="1">
        <f t="array" ref="BB604">TREND($AR604:$AS604,$AR$3:$AS$3,BB$1)</f>
        <v>1.309258</v>
      </c>
      <c r="BC604" s="2" cm="1">
        <f t="array" ref="BC604">TREND($AR604:$AS604,$AR$3:$AS$3,BC$1)</f>
        <v>1.309258</v>
      </c>
      <c r="BD604" s="2" cm="1">
        <f t="array" ref="BD604">TREND($AR604:$AS604,$AR$3:$AS$3,BD$1)</f>
        <v>1.309258</v>
      </c>
      <c r="BE604" s="2" cm="1">
        <f t="array" ref="BE604">TREND($AR604:$AS604,$AR$3:$AS$3,BE$1)</f>
        <v>1.309258</v>
      </c>
      <c r="BF604" s="20" cm="1">
        <f t="array" ref="BF604">TREND($AS604:$AT604,$AS$3:$AT$3,BF$1)</f>
        <v>1.1783321999999998</v>
      </c>
      <c r="BG604" s="20" cm="1">
        <f t="array" ref="BG604">TREND($AS604:$AT604,$AS$3:$AT$3,BG$1)</f>
        <v>1.0474063999999998</v>
      </c>
      <c r="BH604" s="20" cm="1">
        <f t="array" ref="BH604">TREND($AS604:$AT604,$AS$3:$AT$3,BH$1)</f>
        <v>0.91648059999999987</v>
      </c>
      <c r="BI604" s="20" cm="1">
        <f t="array" ref="BI604">TREND($AS604:$AT604,$AS$3:$AT$3,BI$1)</f>
        <v>0.78555479999999989</v>
      </c>
      <c r="BJ604" s="20" cm="1">
        <f t="array" ref="BJ604">TREND($AS604:$AT604,$AS$3:$AT$3,BJ$1)</f>
        <v>0.65462899999999991</v>
      </c>
      <c r="BK604" s="20" cm="1">
        <f t="array" ref="BK604">TREND($AS604:$AT604,$AS$3:$AT$3,BK$1)</f>
        <v>0.52370319999999992</v>
      </c>
      <c r="BL604" s="20" cm="1">
        <f t="array" ref="BL604">TREND($AS604:$AT604,$AS$3:$AT$3,BL$1)</f>
        <v>0.39277739999999994</v>
      </c>
      <c r="BM604" s="20" cm="1">
        <f t="array" ref="BM604">TREND($AS604:$AT604,$AS$3:$AT$3,BM$1)</f>
        <v>0.26185159999999996</v>
      </c>
    </row>
    <row r="605" spans="1:65" x14ac:dyDescent="0.35">
      <c r="A605" t="str">
        <f>IF(BYDem!B603="","\I:",BYDem!B603)</f>
        <v>EU_southwest</v>
      </c>
      <c r="B605" t="str">
        <f>BYDem!E603</f>
        <v>CCK</v>
      </c>
      <c r="C605" t="str">
        <f t="shared" si="183"/>
        <v>CCK</v>
      </c>
      <c r="D605" s="4">
        <f>SUMIFS(BYDem!$M$2:$M$2000,BYDem!$B$2:$B$2000,Demands!$A605,BYDem!$E$2:$E$2000,Demands!$B605)</f>
        <v>22.862999775610799</v>
      </c>
      <c r="E605" s="4">
        <f t="shared" si="184"/>
        <v>22.770028320227482</v>
      </c>
      <c r="F605" s="4">
        <f t="shared" si="185"/>
        <v>30.653859862984611</v>
      </c>
      <c r="G605" s="4">
        <f t="shared" si="186"/>
        <v>34.605148508453752</v>
      </c>
      <c r="H605" s="4">
        <f t="shared" si="187"/>
        <v>39.504253915151367</v>
      </c>
      <c r="I605" s="4">
        <f t="shared" si="188"/>
        <v>44.912161250060826</v>
      </c>
      <c r="J605" s="4">
        <f t="shared" si="189"/>
        <v>50.318819422077368</v>
      </c>
      <c r="K605" s="4">
        <f t="shared" si="190"/>
        <v>55.513933926954728</v>
      </c>
      <c r="L605" s="4">
        <f t="shared" si="191"/>
        <v>60.417938294168202</v>
      </c>
      <c r="M605" s="4">
        <f t="shared" si="192"/>
        <v>64.889645294966428</v>
      </c>
      <c r="N605" s="4">
        <f t="shared" si="193"/>
        <v>68.747026463682445</v>
      </c>
      <c r="O605" s="4">
        <f t="shared" si="194"/>
        <v>71.761902356559744</v>
      </c>
      <c r="P605" s="4">
        <f t="shared" si="195"/>
        <v>74.064497428135795</v>
      </c>
      <c r="Q605" s="4">
        <f t="shared" si="196"/>
        <v>75.820129039890773</v>
      </c>
      <c r="R605" s="4">
        <f t="shared" si="197"/>
        <v>77.159557040050018</v>
      </c>
      <c r="S605" s="4">
        <f t="shared" si="198"/>
        <v>78.135785502148963</v>
      </c>
      <c r="T605" s="4">
        <f t="shared" si="199"/>
        <v>78.76898497439943</v>
      </c>
      <c r="U605" s="4">
        <f t="shared" si="200"/>
        <v>79.096922182385697</v>
      </c>
      <c r="W605" s="5" t="str">
        <f>VLOOKUP(C605&amp;A605,Driver_elast!$A$2:$D$1161,4,FALSE)</f>
        <v>GDP</v>
      </c>
      <c r="X605" s="5">
        <v>1</v>
      </c>
      <c r="Y605" s="2">
        <f>SUMIFS('Growth rates'!D$4:D$999,'Growth rates'!$B$4:$B$999,Demands!$A605,'Growth rates'!$C$4:$C$999,$W605)</f>
        <v>1</v>
      </c>
      <c r="Z605" s="2">
        <f>SUMIFS('Growth rates'!E$4:E$999,'Growth rates'!$B$4:$B$999,Demands!$A605,'Growth rates'!$C$4:$C$999,$W605)</f>
        <v>0.99787959486460454</v>
      </c>
      <c r="AA605" s="2">
        <f>SUMIFS('Growth rates'!F$4:F$999,'Growth rates'!$B$4:$B$999,Demands!$A605,'Growth rates'!$C$4:$C$999,$W605)</f>
        <v>1.1895007533293394</v>
      </c>
      <c r="AB605" s="2">
        <f>SUMIFS('Growth rates'!G$4:G$999,'Growth rates'!$B$4:$B$999,Demands!$A605,'Growth rates'!$C$4:$C$999,$W605)</f>
        <v>1.2803164087781427</v>
      </c>
      <c r="AC605" s="2">
        <f>SUMIFS('Growth rates'!H$4:H$999,'Growth rates'!$B$4:$B$999,Demands!$A605,'Growth rates'!$C$4:$C$999,$W605)</f>
        <v>1.3955015625963878</v>
      </c>
      <c r="AD605" s="2">
        <f>SUMIFS('Growth rates'!I$4:I$999,'Growth rates'!$B$4:$B$999,Demands!$A605,'Growth rates'!$C$4:$C$999,$W605)</f>
        <v>1.5264480809183403</v>
      </c>
      <c r="AE605" s="2">
        <f>SUMIFS('Growth rates'!J$4:J$999,'Growth rates'!$B$4:$B$999,Demands!$A605,'Growth rates'!$C$4:$C$999,$W605)</f>
        <v>1.6631561833125788</v>
      </c>
      <c r="AF605" s="2">
        <f>SUMIFS('Growth rates'!K$4:K$999,'Growth rates'!$B$4:$B$999,Demands!$A605,'Growth rates'!$C$4:$C$999,$W605)</f>
        <v>1.8028216653544828</v>
      </c>
      <c r="AG605" s="2">
        <f>SUMIFS('Growth rates'!L$4:L$999,'Growth rates'!$B$4:$B$999,Demands!$A605,'Growth rates'!$C$4:$C$999,$W605)</f>
        <v>1.945689711957391</v>
      </c>
      <c r="AH605" s="2">
        <f>SUMIFS('Growth rates'!M$4:M$999,'Growth rates'!$B$4:$B$999,Demands!$A605,'Growth rates'!$C$4:$C$999,$W605)</f>
        <v>2.0896958556953473</v>
      </c>
      <c r="AI605" s="2">
        <f>SUMIFS('Growth rates'!N$4:N$999,'Growth rates'!$B$4:$B$999,Demands!$A605,'Growth rates'!$C$4:$C$999,$W605)</f>
        <v>2.2277208467819087</v>
      </c>
      <c r="AJ605" s="2">
        <f>SUMIFS('Growth rates'!O$4:O$999,'Growth rates'!$B$4:$B$999,Demands!$A605,'Growth rates'!$C$4:$C$999,$W605)</f>
        <v>2.3498407082236796</v>
      </c>
      <c r="AK605" s="2">
        <f>SUMIFS('Growth rates'!P$4:P$999,'Growth rates'!$B$4:$B$999,Demands!$A605,'Growth rates'!$C$4:$C$999,$W605)</f>
        <v>2.457552688617251</v>
      </c>
      <c r="AL605" s="2">
        <f>SUMIFS('Growth rates'!Q$4:Q$999,'Growth rates'!$B$4:$B$999,Demands!$A605,'Growth rates'!$C$4:$C$999,$W605)</f>
        <v>2.5546427776052592</v>
      </c>
      <c r="AM605" s="2">
        <f>SUMIFS('Growth rates'!R$4:R$999,'Growth rates'!$B$4:$B$999,Demands!$A605,'Growth rates'!$C$4:$C$999,$W605)</f>
        <v>2.6449027154359848</v>
      </c>
      <c r="AN605" s="2">
        <f>SUMIFS('Growth rates'!S$4:S$999,'Growth rates'!$B$4:$B$999,Demands!$A605,'Growth rates'!$C$4:$C$999,$W605)</f>
        <v>2.7285614807704972</v>
      </c>
      <c r="AO605" s="2">
        <f>SUMIFS('Growth rates'!T$4:T$999,'Growth rates'!$B$4:$B$999,Demands!$A605,'Growth rates'!$C$4:$C$999,$W605)</f>
        <v>2.8022675160833983</v>
      </c>
      <c r="AP605" s="2">
        <f>SUMIFS('Growth rates'!U$4:U$999,'Growth rates'!$B$4:$B$999,Demands!$A605,'Growth rates'!$C$4:$C$999,$W605)</f>
        <v>2.8606006141646829</v>
      </c>
      <c r="AR605">
        <f>VLOOKUP(C605&amp;A605,Driver_elast!$A$2:$E$1161,5,FALSE)</f>
        <v>1.9407190000000001</v>
      </c>
      <c r="AS605">
        <f t="shared" si="201"/>
        <v>1</v>
      </c>
      <c r="AT605">
        <f t="shared" si="202"/>
        <v>0.2</v>
      </c>
      <c r="AV605" s="2" cm="1">
        <f t="array" ref="AV605">TREND($AR605:$AS605,$AR$3:$AS$3,AV$1)</f>
        <v>1.9407190000000014</v>
      </c>
      <c r="AW605" s="2" cm="1">
        <f t="array" ref="AW605">TREND($AR605:$AS605,$AR$3:$AS$3,AW$1)</f>
        <v>1.9177746341463404</v>
      </c>
      <c r="AX605" s="2" cm="1">
        <f t="array" ref="AX605">TREND($AR605:$AS605,$AR$3:$AS$3,AX$1)</f>
        <v>1.8030528048780496</v>
      </c>
      <c r="AY605" s="2" cm="1">
        <f t="array" ref="AY605">TREND($AR605:$AS605,$AR$3:$AS$3,AY$1)</f>
        <v>1.6883309756097589</v>
      </c>
      <c r="AZ605" s="2" cm="1">
        <f t="array" ref="AZ605">TREND($AR605:$AS605,$AR$3:$AS$3,AZ$1)</f>
        <v>1.573609146341461</v>
      </c>
      <c r="BA605" s="2" cm="1">
        <f t="array" ref="BA605">TREND($AR605:$AS605,$AR$3:$AS$3,BA$1)</f>
        <v>1.4588873170731702</v>
      </c>
      <c r="BB605" s="2" cm="1">
        <f t="array" ref="BB605">TREND($AR605:$AS605,$AR$3:$AS$3,BB$1)</f>
        <v>1.3441654878048794</v>
      </c>
      <c r="BC605" s="2" cm="1">
        <f t="array" ref="BC605">TREND($AR605:$AS605,$AR$3:$AS$3,BC$1)</f>
        <v>1.2294436585365887</v>
      </c>
      <c r="BD605" s="2" cm="1">
        <f t="array" ref="BD605">TREND($AR605:$AS605,$AR$3:$AS$3,BD$1)</f>
        <v>1.1147218292682908</v>
      </c>
      <c r="BE605" s="2" cm="1">
        <f t="array" ref="BE605">TREND($AR605:$AS605,$AR$3:$AS$3,BE$1)</f>
        <v>1</v>
      </c>
      <c r="BF605" s="20" cm="1">
        <f t="array" ref="BF605">TREND($AS605:$AT605,$AS$3:$AT$3,BF$1)</f>
        <v>0.90000000000000568</v>
      </c>
      <c r="BG605" s="20" cm="1">
        <f t="array" ref="BG605">TREND($AS605:$AT605,$AS$3:$AT$3,BG$1)</f>
        <v>0.80000000000000426</v>
      </c>
      <c r="BH605" s="20" cm="1">
        <f t="array" ref="BH605">TREND($AS605:$AT605,$AS$3:$AT$3,BH$1)</f>
        <v>0.70000000000000284</v>
      </c>
      <c r="BI605" s="20" cm="1">
        <f t="array" ref="BI605">TREND($AS605:$AT605,$AS$3:$AT$3,BI$1)</f>
        <v>0.60000000000000142</v>
      </c>
      <c r="BJ605" s="20" cm="1">
        <f t="array" ref="BJ605">TREND($AS605:$AT605,$AS$3:$AT$3,BJ$1)</f>
        <v>0.5</v>
      </c>
      <c r="BK605" s="20" cm="1">
        <f t="array" ref="BK605">TREND($AS605:$AT605,$AS$3:$AT$3,BK$1)</f>
        <v>0.40000000000000568</v>
      </c>
      <c r="BL605" s="20" cm="1">
        <f t="array" ref="BL605">TREND($AS605:$AT605,$AS$3:$AT$3,BL$1)</f>
        <v>0.30000000000000426</v>
      </c>
      <c r="BM605" s="20" cm="1">
        <f t="array" ref="BM605">TREND($AS605:$AT605,$AS$3:$AT$3,BM$1)</f>
        <v>0.20000000000000284</v>
      </c>
    </row>
    <row r="606" spans="1:65" x14ac:dyDescent="0.35">
      <c r="A606" t="str">
        <f>IF(BYDem!B604="","\I:",BYDem!B604)</f>
        <v>EU_southwest</v>
      </c>
      <c r="B606" t="str">
        <f>BYDem!E604</f>
        <v>CHW</v>
      </c>
      <c r="C606" t="str">
        <f t="shared" si="183"/>
        <v>CHW</v>
      </c>
      <c r="D606" s="4">
        <f>SUMIFS(BYDem!$M$2:$M$2000,BYDem!$B$2:$B$2000,Demands!$A606,BYDem!$E$2:$E$2000,Demands!$B606)</f>
        <v>49.187587291996003</v>
      </c>
      <c r="E606" s="4">
        <f t="shared" si="184"/>
        <v>48.987567975973917</v>
      </c>
      <c r="F606" s="4">
        <f t="shared" si="185"/>
        <v>65.948887838227108</v>
      </c>
      <c r="G606" s="4">
        <f t="shared" si="186"/>
        <v>74.449712623792394</v>
      </c>
      <c r="H606" s="4">
        <f t="shared" si="187"/>
        <v>84.989675761162047</v>
      </c>
      <c r="I606" s="4">
        <f t="shared" si="188"/>
        <v>96.624278250492566</v>
      </c>
      <c r="J606" s="4">
        <f t="shared" si="189"/>
        <v>108.25619328369569</v>
      </c>
      <c r="K606" s="4">
        <f t="shared" si="190"/>
        <v>119.43299207250392</v>
      </c>
      <c r="L606" s="4">
        <f t="shared" si="191"/>
        <v>129.98349486129197</v>
      </c>
      <c r="M606" s="4">
        <f t="shared" si="192"/>
        <v>139.6039506459536</v>
      </c>
      <c r="N606" s="4">
        <f t="shared" si="193"/>
        <v>147.90274235381696</v>
      </c>
      <c r="O606" s="4">
        <f t="shared" si="194"/>
        <v>154.3889634363903</v>
      </c>
      <c r="P606" s="4">
        <f t="shared" si="195"/>
        <v>159.34277952320522</v>
      </c>
      <c r="Q606" s="4">
        <f t="shared" si="196"/>
        <v>163.1198553226769</v>
      </c>
      <c r="R606" s="4">
        <f t="shared" si="197"/>
        <v>166.00150831335128</v>
      </c>
      <c r="S606" s="4">
        <f t="shared" si="198"/>
        <v>168.10177175943008</v>
      </c>
      <c r="T606" s="4">
        <f t="shared" si="199"/>
        <v>169.46404069265162</v>
      </c>
      <c r="U606" s="4">
        <f t="shared" si="200"/>
        <v>170.16956666047869</v>
      </c>
      <c r="W606" s="5" t="str">
        <f>VLOOKUP(C606&amp;A606,Driver_elast!$A$2:$D$1161,4,FALSE)</f>
        <v>GDP</v>
      </c>
      <c r="X606" s="5">
        <v>1</v>
      </c>
      <c r="Y606" s="2">
        <f>SUMIFS('Growth rates'!D$4:D$999,'Growth rates'!$B$4:$B$999,Demands!$A606,'Growth rates'!$C$4:$C$999,$W606)</f>
        <v>1</v>
      </c>
      <c r="Z606" s="2">
        <f>SUMIFS('Growth rates'!E$4:E$999,'Growth rates'!$B$4:$B$999,Demands!$A606,'Growth rates'!$C$4:$C$999,$W606)</f>
        <v>0.99787959486460454</v>
      </c>
      <c r="AA606" s="2">
        <f>SUMIFS('Growth rates'!F$4:F$999,'Growth rates'!$B$4:$B$999,Demands!$A606,'Growth rates'!$C$4:$C$999,$W606)</f>
        <v>1.1895007533293394</v>
      </c>
      <c r="AB606" s="2">
        <f>SUMIFS('Growth rates'!G$4:G$999,'Growth rates'!$B$4:$B$999,Demands!$A606,'Growth rates'!$C$4:$C$999,$W606)</f>
        <v>1.2803164087781427</v>
      </c>
      <c r="AC606" s="2">
        <f>SUMIFS('Growth rates'!H$4:H$999,'Growth rates'!$B$4:$B$999,Demands!$A606,'Growth rates'!$C$4:$C$999,$W606)</f>
        <v>1.3955015625963878</v>
      </c>
      <c r="AD606" s="2">
        <f>SUMIFS('Growth rates'!I$4:I$999,'Growth rates'!$B$4:$B$999,Demands!$A606,'Growth rates'!$C$4:$C$999,$W606)</f>
        <v>1.5264480809183403</v>
      </c>
      <c r="AE606" s="2">
        <f>SUMIFS('Growth rates'!J$4:J$999,'Growth rates'!$B$4:$B$999,Demands!$A606,'Growth rates'!$C$4:$C$999,$W606)</f>
        <v>1.6631561833125788</v>
      </c>
      <c r="AF606" s="2">
        <f>SUMIFS('Growth rates'!K$4:K$999,'Growth rates'!$B$4:$B$999,Demands!$A606,'Growth rates'!$C$4:$C$999,$W606)</f>
        <v>1.8028216653544828</v>
      </c>
      <c r="AG606" s="2">
        <f>SUMIFS('Growth rates'!L$4:L$999,'Growth rates'!$B$4:$B$999,Demands!$A606,'Growth rates'!$C$4:$C$999,$W606)</f>
        <v>1.945689711957391</v>
      </c>
      <c r="AH606" s="2">
        <f>SUMIFS('Growth rates'!M$4:M$999,'Growth rates'!$B$4:$B$999,Demands!$A606,'Growth rates'!$C$4:$C$999,$W606)</f>
        <v>2.0896958556953473</v>
      </c>
      <c r="AI606" s="2">
        <f>SUMIFS('Growth rates'!N$4:N$999,'Growth rates'!$B$4:$B$999,Demands!$A606,'Growth rates'!$C$4:$C$999,$W606)</f>
        <v>2.2277208467819087</v>
      </c>
      <c r="AJ606" s="2">
        <f>SUMIFS('Growth rates'!O$4:O$999,'Growth rates'!$B$4:$B$999,Demands!$A606,'Growth rates'!$C$4:$C$999,$W606)</f>
        <v>2.3498407082236796</v>
      </c>
      <c r="AK606" s="2">
        <f>SUMIFS('Growth rates'!P$4:P$999,'Growth rates'!$B$4:$B$999,Demands!$A606,'Growth rates'!$C$4:$C$999,$W606)</f>
        <v>2.457552688617251</v>
      </c>
      <c r="AL606" s="2">
        <f>SUMIFS('Growth rates'!Q$4:Q$999,'Growth rates'!$B$4:$B$999,Demands!$A606,'Growth rates'!$C$4:$C$999,$W606)</f>
        <v>2.5546427776052592</v>
      </c>
      <c r="AM606" s="2">
        <f>SUMIFS('Growth rates'!R$4:R$999,'Growth rates'!$B$4:$B$999,Demands!$A606,'Growth rates'!$C$4:$C$999,$W606)</f>
        <v>2.6449027154359848</v>
      </c>
      <c r="AN606" s="2">
        <f>SUMIFS('Growth rates'!S$4:S$999,'Growth rates'!$B$4:$B$999,Demands!$A606,'Growth rates'!$C$4:$C$999,$W606)</f>
        <v>2.7285614807704972</v>
      </c>
      <c r="AO606" s="2">
        <f>SUMIFS('Growth rates'!T$4:T$999,'Growth rates'!$B$4:$B$999,Demands!$A606,'Growth rates'!$C$4:$C$999,$W606)</f>
        <v>2.8022675160833983</v>
      </c>
      <c r="AP606" s="2">
        <f>SUMIFS('Growth rates'!U$4:U$999,'Growth rates'!$B$4:$B$999,Demands!$A606,'Growth rates'!$C$4:$C$999,$W606)</f>
        <v>2.8606006141646829</v>
      </c>
      <c r="AR606">
        <f>VLOOKUP(C606&amp;A606,Driver_elast!$A$2:$E$1161,5,FALSE)</f>
        <v>1.9407190000000001</v>
      </c>
      <c r="AS606">
        <f t="shared" si="201"/>
        <v>1</v>
      </c>
      <c r="AT606">
        <f t="shared" si="202"/>
        <v>0.2</v>
      </c>
      <c r="AV606" s="2" cm="1">
        <f t="array" ref="AV606">TREND($AR606:$AS606,$AR$3:$AS$3,AV$1)</f>
        <v>1.9407190000000014</v>
      </c>
      <c r="AW606" s="2" cm="1">
        <f t="array" ref="AW606">TREND($AR606:$AS606,$AR$3:$AS$3,AW$1)</f>
        <v>1.9177746341463404</v>
      </c>
      <c r="AX606" s="2" cm="1">
        <f t="array" ref="AX606">TREND($AR606:$AS606,$AR$3:$AS$3,AX$1)</f>
        <v>1.8030528048780496</v>
      </c>
      <c r="AY606" s="2" cm="1">
        <f t="array" ref="AY606">TREND($AR606:$AS606,$AR$3:$AS$3,AY$1)</f>
        <v>1.6883309756097589</v>
      </c>
      <c r="AZ606" s="2" cm="1">
        <f t="array" ref="AZ606">TREND($AR606:$AS606,$AR$3:$AS$3,AZ$1)</f>
        <v>1.573609146341461</v>
      </c>
      <c r="BA606" s="2" cm="1">
        <f t="array" ref="BA606">TREND($AR606:$AS606,$AR$3:$AS$3,BA$1)</f>
        <v>1.4588873170731702</v>
      </c>
      <c r="BB606" s="2" cm="1">
        <f t="array" ref="BB606">TREND($AR606:$AS606,$AR$3:$AS$3,BB$1)</f>
        <v>1.3441654878048794</v>
      </c>
      <c r="BC606" s="2" cm="1">
        <f t="array" ref="BC606">TREND($AR606:$AS606,$AR$3:$AS$3,BC$1)</f>
        <v>1.2294436585365887</v>
      </c>
      <c r="BD606" s="2" cm="1">
        <f t="array" ref="BD606">TREND($AR606:$AS606,$AR$3:$AS$3,BD$1)</f>
        <v>1.1147218292682908</v>
      </c>
      <c r="BE606" s="2" cm="1">
        <f t="array" ref="BE606">TREND($AR606:$AS606,$AR$3:$AS$3,BE$1)</f>
        <v>1</v>
      </c>
      <c r="BF606" s="20" cm="1">
        <f t="array" ref="BF606">TREND($AS606:$AT606,$AS$3:$AT$3,BF$1)</f>
        <v>0.90000000000000568</v>
      </c>
      <c r="BG606" s="20" cm="1">
        <f t="array" ref="BG606">TREND($AS606:$AT606,$AS$3:$AT$3,BG$1)</f>
        <v>0.80000000000000426</v>
      </c>
      <c r="BH606" s="20" cm="1">
        <f t="array" ref="BH606">TREND($AS606:$AT606,$AS$3:$AT$3,BH$1)</f>
        <v>0.70000000000000284</v>
      </c>
      <c r="BI606" s="20" cm="1">
        <f t="array" ref="BI606">TREND($AS606:$AT606,$AS$3:$AT$3,BI$1)</f>
        <v>0.60000000000000142</v>
      </c>
      <c r="BJ606" s="20" cm="1">
        <f t="array" ref="BJ606">TREND($AS606:$AT606,$AS$3:$AT$3,BJ$1)</f>
        <v>0.5</v>
      </c>
      <c r="BK606" s="20" cm="1">
        <f t="array" ref="BK606">TREND($AS606:$AT606,$AS$3:$AT$3,BK$1)</f>
        <v>0.40000000000000568</v>
      </c>
      <c r="BL606" s="20" cm="1">
        <f t="array" ref="BL606">TREND($AS606:$AT606,$AS$3:$AT$3,BL$1)</f>
        <v>0.30000000000000426</v>
      </c>
      <c r="BM606" s="20" cm="1">
        <f t="array" ref="BM606">TREND($AS606:$AT606,$AS$3:$AT$3,BM$1)</f>
        <v>0.20000000000000284</v>
      </c>
    </row>
    <row r="607" spans="1:65" x14ac:dyDescent="0.35">
      <c r="A607" t="str">
        <f>IF(BYDem!B605="","\I:",BYDem!B605)</f>
        <v>EU_southwest</v>
      </c>
      <c r="B607" t="str">
        <f>BYDem!E605</f>
        <v>CLA</v>
      </c>
      <c r="C607" t="str">
        <f t="shared" si="183"/>
        <v>CLA</v>
      </c>
      <c r="D607" s="4">
        <f>SUMIFS(BYDem!$M$2:$M$2000,BYDem!$B$2:$B$2000,Demands!$A607,BYDem!$E$2:$E$2000,Demands!$B607)</f>
        <v>221.96825789125501</v>
      </c>
      <c r="E607" s="4">
        <f t="shared" si="184"/>
        <v>220.95508838304224</v>
      </c>
      <c r="F607" s="4">
        <f t="shared" si="185"/>
        <v>306.17774324067079</v>
      </c>
      <c r="G607" s="4">
        <f t="shared" si="186"/>
        <v>349.76185497485687</v>
      </c>
      <c r="H607" s="4">
        <f t="shared" si="187"/>
        <v>403.89731631334479</v>
      </c>
      <c r="I607" s="4">
        <f t="shared" si="188"/>
        <v>463.639302054175</v>
      </c>
      <c r="J607" s="4">
        <f t="shared" si="189"/>
        <v>523.11079137911327</v>
      </c>
      <c r="K607" s="4">
        <f t="shared" si="190"/>
        <v>579.69821868559779</v>
      </c>
      <c r="L607" s="4">
        <f t="shared" si="191"/>
        <v>632.25647265922839</v>
      </c>
      <c r="M607" s="4">
        <f t="shared" si="192"/>
        <v>679.0516095823823</v>
      </c>
      <c r="N607" s="4">
        <f t="shared" si="193"/>
        <v>719.4180020858804</v>
      </c>
      <c r="O607" s="4">
        <f t="shared" si="194"/>
        <v>750.96781744460691</v>
      </c>
      <c r="P607" s="4">
        <f t="shared" si="195"/>
        <v>775.06381739132667</v>
      </c>
      <c r="Q607" s="4">
        <f t="shared" si="196"/>
        <v>793.43600090961763</v>
      </c>
      <c r="R607" s="4">
        <f t="shared" si="197"/>
        <v>807.45273247431317</v>
      </c>
      <c r="S607" s="4">
        <f t="shared" si="198"/>
        <v>817.66868458030888</v>
      </c>
      <c r="T607" s="4">
        <f t="shared" si="199"/>
        <v>824.29493625519274</v>
      </c>
      <c r="U607" s="4">
        <f t="shared" si="200"/>
        <v>827.72670549838654</v>
      </c>
      <c r="W607" s="5" t="str">
        <f>VLOOKUP(C607&amp;A607,Driver_elast!$A$2:$D$1161,4,FALSE)</f>
        <v>GDP</v>
      </c>
      <c r="X607" s="5">
        <v>1</v>
      </c>
      <c r="Y607" s="2">
        <f>SUMIFS('Growth rates'!D$4:D$999,'Growth rates'!$B$4:$B$999,Demands!$A607,'Growth rates'!$C$4:$C$999,$W607)</f>
        <v>1</v>
      </c>
      <c r="Z607" s="2">
        <f>SUMIFS('Growth rates'!E$4:E$999,'Growth rates'!$B$4:$B$999,Demands!$A607,'Growth rates'!$C$4:$C$999,$W607)</f>
        <v>0.99787959486460454</v>
      </c>
      <c r="AA607" s="2">
        <f>SUMIFS('Growth rates'!F$4:F$999,'Growth rates'!$B$4:$B$999,Demands!$A607,'Growth rates'!$C$4:$C$999,$W607)</f>
        <v>1.1895007533293394</v>
      </c>
      <c r="AB607" s="2">
        <f>SUMIFS('Growth rates'!G$4:G$999,'Growth rates'!$B$4:$B$999,Demands!$A607,'Growth rates'!$C$4:$C$999,$W607)</f>
        <v>1.2803164087781427</v>
      </c>
      <c r="AC607" s="2">
        <f>SUMIFS('Growth rates'!H$4:H$999,'Growth rates'!$B$4:$B$999,Demands!$A607,'Growth rates'!$C$4:$C$999,$W607)</f>
        <v>1.3955015625963878</v>
      </c>
      <c r="AD607" s="2">
        <f>SUMIFS('Growth rates'!I$4:I$999,'Growth rates'!$B$4:$B$999,Demands!$A607,'Growth rates'!$C$4:$C$999,$W607)</f>
        <v>1.5264480809183403</v>
      </c>
      <c r="AE607" s="2">
        <f>SUMIFS('Growth rates'!J$4:J$999,'Growth rates'!$B$4:$B$999,Demands!$A607,'Growth rates'!$C$4:$C$999,$W607)</f>
        <v>1.6631561833125788</v>
      </c>
      <c r="AF607" s="2">
        <f>SUMIFS('Growth rates'!K$4:K$999,'Growth rates'!$B$4:$B$999,Demands!$A607,'Growth rates'!$C$4:$C$999,$W607)</f>
        <v>1.8028216653544828</v>
      </c>
      <c r="AG607" s="2">
        <f>SUMIFS('Growth rates'!L$4:L$999,'Growth rates'!$B$4:$B$999,Demands!$A607,'Growth rates'!$C$4:$C$999,$W607)</f>
        <v>1.945689711957391</v>
      </c>
      <c r="AH607" s="2">
        <f>SUMIFS('Growth rates'!M$4:M$999,'Growth rates'!$B$4:$B$999,Demands!$A607,'Growth rates'!$C$4:$C$999,$W607)</f>
        <v>2.0896958556953473</v>
      </c>
      <c r="AI607" s="2">
        <f>SUMIFS('Growth rates'!N$4:N$999,'Growth rates'!$B$4:$B$999,Demands!$A607,'Growth rates'!$C$4:$C$999,$W607)</f>
        <v>2.2277208467819087</v>
      </c>
      <c r="AJ607" s="2">
        <f>SUMIFS('Growth rates'!O$4:O$999,'Growth rates'!$B$4:$B$999,Demands!$A607,'Growth rates'!$C$4:$C$999,$W607)</f>
        <v>2.3498407082236796</v>
      </c>
      <c r="AK607" s="2">
        <f>SUMIFS('Growth rates'!P$4:P$999,'Growth rates'!$B$4:$B$999,Demands!$A607,'Growth rates'!$C$4:$C$999,$W607)</f>
        <v>2.457552688617251</v>
      </c>
      <c r="AL607" s="2">
        <f>SUMIFS('Growth rates'!Q$4:Q$999,'Growth rates'!$B$4:$B$999,Demands!$A607,'Growth rates'!$C$4:$C$999,$W607)</f>
        <v>2.5546427776052592</v>
      </c>
      <c r="AM607" s="2">
        <f>SUMIFS('Growth rates'!R$4:R$999,'Growth rates'!$B$4:$B$999,Demands!$A607,'Growth rates'!$C$4:$C$999,$W607)</f>
        <v>2.6449027154359848</v>
      </c>
      <c r="AN607" s="2">
        <f>SUMIFS('Growth rates'!S$4:S$999,'Growth rates'!$B$4:$B$999,Demands!$A607,'Growth rates'!$C$4:$C$999,$W607)</f>
        <v>2.7285614807704972</v>
      </c>
      <c r="AO607" s="2">
        <f>SUMIFS('Growth rates'!T$4:T$999,'Growth rates'!$B$4:$B$999,Demands!$A607,'Growth rates'!$C$4:$C$999,$W607)</f>
        <v>2.8022675160833983</v>
      </c>
      <c r="AP607" s="2">
        <f>SUMIFS('Growth rates'!U$4:U$999,'Growth rates'!$B$4:$B$999,Demands!$A607,'Growth rates'!$C$4:$C$999,$W607)</f>
        <v>2.8606006141646829</v>
      </c>
      <c r="AR607">
        <f>VLOOKUP(C607&amp;A607,Driver_elast!$A$2:$E$1161,5,FALSE)</f>
        <v>2.1814610000000001</v>
      </c>
      <c r="AS607">
        <f t="shared" si="201"/>
        <v>1</v>
      </c>
      <c r="AT607">
        <f t="shared" si="202"/>
        <v>0.2</v>
      </c>
      <c r="AV607" s="2" cm="1">
        <f t="array" ref="AV607">TREND($AR607:$AS607,$AR$3:$AS$3,AV$1)</f>
        <v>2.1814610000000059</v>
      </c>
      <c r="AW607" s="2" cm="1">
        <f t="array" ref="AW607">TREND($AR607:$AS607,$AR$3:$AS$3,AW$1)</f>
        <v>2.1526448780487826</v>
      </c>
      <c r="AX607" s="2" cm="1">
        <f t="array" ref="AX607">TREND($AR607:$AS607,$AR$3:$AS$3,AX$1)</f>
        <v>2.0085642682926874</v>
      </c>
      <c r="AY607" s="2" cm="1">
        <f t="array" ref="AY607">TREND($AR607:$AS607,$AR$3:$AS$3,AY$1)</f>
        <v>1.8644836585365852</v>
      </c>
      <c r="AZ607" s="2" cm="1">
        <f t="array" ref="AZ607">TREND($AR607:$AS607,$AR$3:$AS$3,AZ$1)</f>
        <v>1.72040304878049</v>
      </c>
      <c r="BA607" s="2" cm="1">
        <f t="array" ref="BA607">TREND($AR607:$AS607,$AR$3:$AS$3,BA$1)</f>
        <v>1.5763224390243948</v>
      </c>
      <c r="BB607" s="2" cm="1">
        <f t="array" ref="BB607">TREND($AR607:$AS607,$AR$3:$AS$3,BB$1)</f>
        <v>1.4322418292682926</v>
      </c>
      <c r="BC607" s="2" cm="1">
        <f t="array" ref="BC607">TREND($AR607:$AS607,$AR$3:$AS$3,BC$1)</f>
        <v>1.2881612195121974</v>
      </c>
      <c r="BD607" s="2" cm="1">
        <f t="array" ref="BD607">TREND($AR607:$AS607,$AR$3:$AS$3,BD$1)</f>
        <v>1.1440806097561023</v>
      </c>
      <c r="BE607" s="2" cm="1">
        <f t="array" ref="BE607">TREND($AR607:$AS607,$AR$3:$AS$3,BE$1)</f>
        <v>1</v>
      </c>
      <c r="BF607" s="20" cm="1">
        <f t="array" ref="BF607">TREND($AS607:$AT607,$AS$3:$AT$3,BF$1)</f>
        <v>0.90000000000000568</v>
      </c>
      <c r="BG607" s="20" cm="1">
        <f t="array" ref="BG607">TREND($AS607:$AT607,$AS$3:$AT$3,BG$1)</f>
        <v>0.80000000000000426</v>
      </c>
      <c r="BH607" s="20" cm="1">
        <f t="array" ref="BH607">TREND($AS607:$AT607,$AS$3:$AT$3,BH$1)</f>
        <v>0.70000000000000284</v>
      </c>
      <c r="BI607" s="20" cm="1">
        <f t="array" ref="BI607">TREND($AS607:$AT607,$AS$3:$AT$3,BI$1)</f>
        <v>0.60000000000000142</v>
      </c>
      <c r="BJ607" s="20" cm="1">
        <f t="array" ref="BJ607">TREND($AS607:$AT607,$AS$3:$AT$3,BJ$1)</f>
        <v>0.5</v>
      </c>
      <c r="BK607" s="20" cm="1">
        <f t="array" ref="BK607">TREND($AS607:$AT607,$AS$3:$AT$3,BK$1)</f>
        <v>0.40000000000000568</v>
      </c>
      <c r="BL607" s="20" cm="1">
        <f t="array" ref="BL607">TREND($AS607:$AT607,$AS$3:$AT$3,BL$1)</f>
        <v>0.30000000000000426</v>
      </c>
      <c r="BM607" s="20" cm="1">
        <f t="array" ref="BM607">TREND($AS607:$AT607,$AS$3:$AT$3,BM$1)</f>
        <v>0.20000000000000284</v>
      </c>
    </row>
    <row r="608" spans="1:65" x14ac:dyDescent="0.35">
      <c r="A608" t="str">
        <f>IF(BYDem!B606="","\I:",BYDem!B606)</f>
        <v>EU_southwest</v>
      </c>
      <c r="B608" t="str">
        <f>BYDem!E606</f>
        <v>COE</v>
      </c>
      <c r="C608" t="str">
        <f t="shared" si="183"/>
        <v>COE</v>
      </c>
      <c r="D608" s="4">
        <f>SUMIFS(BYDem!$M$2:$M$2000,BYDem!$B$2:$B$2000,Demands!$A608,BYDem!$E$2:$E$2000,Demands!$B608)</f>
        <v>55.734674231231999</v>
      </c>
      <c r="E608" s="4">
        <f t="shared" si="184"/>
        <v>55.364976818716499</v>
      </c>
      <c r="F608" s="4">
        <f t="shared" si="185"/>
        <v>85.795111844376592</v>
      </c>
      <c r="G608" s="4">
        <f t="shared" si="186"/>
        <v>102.80083798860932</v>
      </c>
      <c r="H608" s="4">
        <f t="shared" si="187"/>
        <v>124.35154058612451</v>
      </c>
      <c r="I608" s="4">
        <f t="shared" si="188"/>
        <v>148.43679732372419</v>
      </c>
      <c r="J608" s="4">
        <f t="shared" si="189"/>
        <v>172.34057519573173</v>
      </c>
      <c r="K608" s="4">
        <f t="shared" si="190"/>
        <v>194.51336801117515</v>
      </c>
      <c r="L608" s="4">
        <f t="shared" si="191"/>
        <v>214.02872123749131</v>
      </c>
      <c r="M608" s="4">
        <f t="shared" si="192"/>
        <v>229.86960820171868</v>
      </c>
      <c r="N608" s="4">
        <f t="shared" si="193"/>
        <v>243.53426446400556</v>
      </c>
      <c r="O608" s="4">
        <f t="shared" si="194"/>
        <v>254.21437123793285</v>
      </c>
      <c r="P608" s="4">
        <f t="shared" si="195"/>
        <v>262.37124471974016</v>
      </c>
      <c r="Q608" s="4">
        <f t="shared" si="196"/>
        <v>268.59051666838764</v>
      </c>
      <c r="R608" s="4">
        <f t="shared" si="197"/>
        <v>273.33539989608039</v>
      </c>
      <c r="S608" s="4">
        <f t="shared" si="198"/>
        <v>276.79365973211401</v>
      </c>
      <c r="T608" s="4">
        <f t="shared" si="199"/>
        <v>279.03674973419544</v>
      </c>
      <c r="U608" s="4">
        <f t="shared" si="200"/>
        <v>280.19845738680937</v>
      </c>
      <c r="W608" s="5" t="str">
        <f>VLOOKUP(C608&amp;A608,Driver_elast!$A$2:$D$1161,4,FALSE)</f>
        <v>GDP</v>
      </c>
      <c r="X608" s="5">
        <v>1</v>
      </c>
      <c r="Y608" s="2">
        <f>SUMIFS('Growth rates'!D$4:D$999,'Growth rates'!$B$4:$B$999,Demands!$A608,'Growth rates'!$C$4:$C$999,$W608)</f>
        <v>1</v>
      </c>
      <c r="Z608" s="2">
        <f>SUMIFS('Growth rates'!E$4:E$999,'Growth rates'!$B$4:$B$999,Demands!$A608,'Growth rates'!$C$4:$C$999,$W608)</f>
        <v>0.99787959486460454</v>
      </c>
      <c r="AA608" s="2">
        <f>SUMIFS('Growth rates'!F$4:F$999,'Growth rates'!$B$4:$B$999,Demands!$A608,'Growth rates'!$C$4:$C$999,$W608)</f>
        <v>1.1895007533293394</v>
      </c>
      <c r="AB608" s="2">
        <f>SUMIFS('Growth rates'!G$4:G$999,'Growth rates'!$B$4:$B$999,Demands!$A608,'Growth rates'!$C$4:$C$999,$W608)</f>
        <v>1.2803164087781427</v>
      </c>
      <c r="AC608" s="2">
        <f>SUMIFS('Growth rates'!H$4:H$999,'Growth rates'!$B$4:$B$999,Demands!$A608,'Growth rates'!$C$4:$C$999,$W608)</f>
        <v>1.3955015625963878</v>
      </c>
      <c r="AD608" s="2">
        <f>SUMIFS('Growth rates'!I$4:I$999,'Growth rates'!$B$4:$B$999,Demands!$A608,'Growth rates'!$C$4:$C$999,$W608)</f>
        <v>1.5264480809183403</v>
      </c>
      <c r="AE608" s="2">
        <f>SUMIFS('Growth rates'!J$4:J$999,'Growth rates'!$B$4:$B$999,Demands!$A608,'Growth rates'!$C$4:$C$999,$W608)</f>
        <v>1.6631561833125788</v>
      </c>
      <c r="AF608" s="2">
        <f>SUMIFS('Growth rates'!K$4:K$999,'Growth rates'!$B$4:$B$999,Demands!$A608,'Growth rates'!$C$4:$C$999,$W608)</f>
        <v>1.8028216653544828</v>
      </c>
      <c r="AG608" s="2">
        <f>SUMIFS('Growth rates'!L$4:L$999,'Growth rates'!$B$4:$B$999,Demands!$A608,'Growth rates'!$C$4:$C$999,$W608)</f>
        <v>1.945689711957391</v>
      </c>
      <c r="AH608" s="2">
        <f>SUMIFS('Growth rates'!M$4:M$999,'Growth rates'!$B$4:$B$999,Demands!$A608,'Growth rates'!$C$4:$C$999,$W608)</f>
        <v>2.0896958556953473</v>
      </c>
      <c r="AI608" s="2">
        <f>SUMIFS('Growth rates'!N$4:N$999,'Growth rates'!$B$4:$B$999,Demands!$A608,'Growth rates'!$C$4:$C$999,$W608)</f>
        <v>2.2277208467819087</v>
      </c>
      <c r="AJ608" s="2">
        <f>SUMIFS('Growth rates'!O$4:O$999,'Growth rates'!$B$4:$B$999,Demands!$A608,'Growth rates'!$C$4:$C$999,$W608)</f>
        <v>2.3498407082236796</v>
      </c>
      <c r="AK608" s="2">
        <f>SUMIFS('Growth rates'!P$4:P$999,'Growth rates'!$B$4:$B$999,Demands!$A608,'Growth rates'!$C$4:$C$999,$W608)</f>
        <v>2.457552688617251</v>
      </c>
      <c r="AL608" s="2">
        <f>SUMIFS('Growth rates'!Q$4:Q$999,'Growth rates'!$B$4:$B$999,Demands!$A608,'Growth rates'!$C$4:$C$999,$W608)</f>
        <v>2.5546427776052592</v>
      </c>
      <c r="AM608" s="2">
        <f>SUMIFS('Growth rates'!R$4:R$999,'Growth rates'!$B$4:$B$999,Demands!$A608,'Growth rates'!$C$4:$C$999,$W608)</f>
        <v>2.6449027154359848</v>
      </c>
      <c r="AN608" s="2">
        <f>SUMIFS('Growth rates'!S$4:S$999,'Growth rates'!$B$4:$B$999,Demands!$A608,'Growth rates'!$C$4:$C$999,$W608)</f>
        <v>2.7285614807704972</v>
      </c>
      <c r="AO608" s="2">
        <f>SUMIFS('Growth rates'!T$4:T$999,'Growth rates'!$B$4:$B$999,Demands!$A608,'Growth rates'!$C$4:$C$999,$W608)</f>
        <v>2.8022675160833983</v>
      </c>
      <c r="AP608" s="2">
        <f>SUMIFS('Growth rates'!U$4:U$999,'Growth rates'!$B$4:$B$999,Demands!$A608,'Growth rates'!$C$4:$C$999,$W608)</f>
        <v>2.8606006141646829</v>
      </c>
      <c r="AR608">
        <f>VLOOKUP(C608&amp;A608,Driver_elast!$A$2:$E$1161,5,FALSE)</f>
        <v>3.1814610000000001</v>
      </c>
      <c r="AS608">
        <f t="shared" si="201"/>
        <v>1</v>
      </c>
      <c r="AT608">
        <f t="shared" si="202"/>
        <v>0.2</v>
      </c>
      <c r="AV608" s="2" cm="1">
        <f t="array" ref="AV608">TREND($AR608:$AS608,$AR$3:$AS$3,AV$1)</f>
        <v>3.181461000000013</v>
      </c>
      <c r="AW608" s="2" cm="1">
        <f t="array" ref="AW608">TREND($AR608:$AS608,$AR$3:$AS$3,AW$1)</f>
        <v>3.1282546341463444</v>
      </c>
      <c r="AX608" s="2" cm="1">
        <f t="array" ref="AX608">TREND($AR608:$AS608,$AR$3:$AS$3,AX$1)</f>
        <v>2.8622228048780585</v>
      </c>
      <c r="AY608" s="2" cm="1">
        <f t="array" ref="AY608">TREND($AR608:$AS608,$AR$3:$AS$3,AY$1)</f>
        <v>2.5961909756097583</v>
      </c>
      <c r="AZ608" s="2" cm="1">
        <f t="array" ref="AZ608">TREND($AR608:$AS608,$AR$3:$AS$3,AZ$1)</f>
        <v>2.3301591463414724</v>
      </c>
      <c r="BA608" s="2" cm="1">
        <f t="array" ref="BA608">TREND($AR608:$AS608,$AR$3:$AS$3,BA$1)</f>
        <v>2.0641273170731722</v>
      </c>
      <c r="BB608" s="2" cm="1">
        <f t="array" ref="BB608">TREND($AR608:$AS608,$AR$3:$AS$3,BB$1)</f>
        <v>1.7980954878048863</v>
      </c>
      <c r="BC608" s="2" cm="1">
        <f t="array" ref="BC608">TREND($AR608:$AS608,$AR$3:$AS$3,BC$1)</f>
        <v>1.5320636585365861</v>
      </c>
      <c r="BD608" s="2" cm="1">
        <f t="array" ref="BD608">TREND($AR608:$AS608,$AR$3:$AS$3,BD$1)</f>
        <v>1.2660318292683002</v>
      </c>
      <c r="BE608" s="2" cm="1">
        <f t="array" ref="BE608">TREND($AR608:$AS608,$AR$3:$AS$3,BE$1)</f>
        <v>1</v>
      </c>
      <c r="BF608" s="20" cm="1">
        <f t="array" ref="BF608">TREND($AS608:$AT608,$AS$3:$AT$3,BF$1)</f>
        <v>0.90000000000000568</v>
      </c>
      <c r="BG608" s="20" cm="1">
        <f t="array" ref="BG608">TREND($AS608:$AT608,$AS$3:$AT$3,BG$1)</f>
        <v>0.80000000000000426</v>
      </c>
      <c r="BH608" s="20" cm="1">
        <f t="array" ref="BH608">TREND($AS608:$AT608,$AS$3:$AT$3,BH$1)</f>
        <v>0.70000000000000284</v>
      </c>
      <c r="BI608" s="20" cm="1">
        <f t="array" ref="BI608">TREND($AS608:$AT608,$AS$3:$AT$3,BI$1)</f>
        <v>0.60000000000000142</v>
      </c>
      <c r="BJ608" s="20" cm="1">
        <f t="array" ref="BJ608">TREND($AS608:$AT608,$AS$3:$AT$3,BJ$1)</f>
        <v>0.5</v>
      </c>
      <c r="BK608" s="20" cm="1">
        <f t="array" ref="BK608">TREND($AS608:$AT608,$AS$3:$AT$3,BK$1)</f>
        <v>0.40000000000000568</v>
      </c>
      <c r="BL608" s="20" cm="1">
        <f t="array" ref="BL608">TREND($AS608:$AT608,$AS$3:$AT$3,BL$1)</f>
        <v>0.30000000000000426</v>
      </c>
      <c r="BM608" s="20" cm="1">
        <f t="array" ref="BM608">TREND($AS608:$AT608,$AS$3:$AT$3,BM$1)</f>
        <v>0.20000000000000284</v>
      </c>
    </row>
    <row r="609" spans="1:65" x14ac:dyDescent="0.35">
      <c r="A609" t="str">
        <f>IF(BYDem!B607="","\I:",BYDem!B607)</f>
        <v>EU_southwest</v>
      </c>
      <c r="B609" t="str">
        <f>BYDem!E607</f>
        <v>COT</v>
      </c>
      <c r="C609" t="str">
        <f t="shared" si="183"/>
        <v>COT</v>
      </c>
      <c r="D609" s="4">
        <f>SUMIFS(BYDem!$M$2:$M$2000,BYDem!$B$2:$B$2000,Demands!$A609,BYDem!$E$2:$E$2000,Demands!$B609)</f>
        <v>0</v>
      </c>
      <c r="E609" s="4">
        <f t="shared" si="184"/>
        <v>0</v>
      </c>
      <c r="F609" s="4">
        <f t="shared" si="185"/>
        <v>0</v>
      </c>
      <c r="G609" s="4">
        <f t="shared" si="186"/>
        <v>0</v>
      </c>
      <c r="H609" s="4">
        <f t="shared" si="187"/>
        <v>0</v>
      </c>
      <c r="I609" s="4">
        <f t="shared" si="188"/>
        <v>0</v>
      </c>
      <c r="J609" s="4">
        <f t="shared" si="189"/>
        <v>0</v>
      </c>
      <c r="K609" s="4">
        <f t="shared" si="190"/>
        <v>0</v>
      </c>
      <c r="L609" s="4">
        <f t="shared" si="191"/>
        <v>0</v>
      </c>
      <c r="M609" s="4">
        <f t="shared" si="192"/>
        <v>0</v>
      </c>
      <c r="N609" s="4">
        <f t="shared" si="193"/>
        <v>0</v>
      </c>
      <c r="O609" s="4">
        <f t="shared" si="194"/>
        <v>0</v>
      </c>
      <c r="P609" s="4">
        <f t="shared" si="195"/>
        <v>0</v>
      </c>
      <c r="Q609" s="4">
        <f t="shared" si="196"/>
        <v>0</v>
      </c>
      <c r="R609" s="4">
        <f t="shared" si="197"/>
        <v>0</v>
      </c>
      <c r="S609" s="4">
        <f t="shared" si="198"/>
        <v>0</v>
      </c>
      <c r="T609" s="4">
        <f t="shared" si="199"/>
        <v>0</v>
      </c>
      <c r="U609" s="4">
        <f t="shared" si="200"/>
        <v>0</v>
      </c>
      <c r="W609" s="5" t="str">
        <f>VLOOKUP(C609&amp;A609,Driver_elast!$A$2:$D$1161,4,FALSE)</f>
        <v>GDP</v>
      </c>
      <c r="X609" s="5">
        <v>1</v>
      </c>
      <c r="Y609" s="2">
        <f>SUMIFS('Growth rates'!D$4:D$999,'Growth rates'!$B$4:$B$999,Demands!$A609,'Growth rates'!$C$4:$C$999,$W609)</f>
        <v>1</v>
      </c>
      <c r="Z609" s="2">
        <f>SUMIFS('Growth rates'!E$4:E$999,'Growth rates'!$B$4:$B$999,Demands!$A609,'Growth rates'!$C$4:$C$999,$W609)</f>
        <v>0.99787959486460454</v>
      </c>
      <c r="AA609" s="2">
        <f>SUMIFS('Growth rates'!F$4:F$999,'Growth rates'!$B$4:$B$999,Demands!$A609,'Growth rates'!$C$4:$C$999,$W609)</f>
        <v>1.1895007533293394</v>
      </c>
      <c r="AB609" s="2">
        <f>SUMIFS('Growth rates'!G$4:G$999,'Growth rates'!$B$4:$B$999,Demands!$A609,'Growth rates'!$C$4:$C$999,$W609)</f>
        <v>1.2803164087781427</v>
      </c>
      <c r="AC609" s="2">
        <f>SUMIFS('Growth rates'!H$4:H$999,'Growth rates'!$B$4:$B$999,Demands!$A609,'Growth rates'!$C$4:$C$999,$W609)</f>
        <v>1.3955015625963878</v>
      </c>
      <c r="AD609" s="2">
        <f>SUMIFS('Growth rates'!I$4:I$999,'Growth rates'!$B$4:$B$999,Demands!$A609,'Growth rates'!$C$4:$C$999,$W609)</f>
        <v>1.5264480809183403</v>
      </c>
      <c r="AE609" s="2">
        <f>SUMIFS('Growth rates'!J$4:J$999,'Growth rates'!$B$4:$B$999,Demands!$A609,'Growth rates'!$C$4:$C$999,$W609)</f>
        <v>1.6631561833125788</v>
      </c>
      <c r="AF609" s="2">
        <f>SUMIFS('Growth rates'!K$4:K$999,'Growth rates'!$B$4:$B$999,Demands!$A609,'Growth rates'!$C$4:$C$999,$W609)</f>
        <v>1.8028216653544828</v>
      </c>
      <c r="AG609" s="2">
        <f>SUMIFS('Growth rates'!L$4:L$999,'Growth rates'!$B$4:$B$999,Demands!$A609,'Growth rates'!$C$4:$C$999,$W609)</f>
        <v>1.945689711957391</v>
      </c>
      <c r="AH609" s="2">
        <f>SUMIFS('Growth rates'!M$4:M$999,'Growth rates'!$B$4:$B$999,Demands!$A609,'Growth rates'!$C$4:$C$999,$W609)</f>
        <v>2.0896958556953473</v>
      </c>
      <c r="AI609" s="2">
        <f>SUMIFS('Growth rates'!N$4:N$999,'Growth rates'!$B$4:$B$999,Demands!$A609,'Growth rates'!$C$4:$C$999,$W609)</f>
        <v>2.2277208467819087</v>
      </c>
      <c r="AJ609" s="2">
        <f>SUMIFS('Growth rates'!O$4:O$999,'Growth rates'!$B$4:$B$999,Demands!$A609,'Growth rates'!$C$4:$C$999,$W609)</f>
        <v>2.3498407082236796</v>
      </c>
      <c r="AK609" s="2">
        <f>SUMIFS('Growth rates'!P$4:P$999,'Growth rates'!$B$4:$B$999,Demands!$A609,'Growth rates'!$C$4:$C$999,$W609)</f>
        <v>2.457552688617251</v>
      </c>
      <c r="AL609" s="2">
        <f>SUMIFS('Growth rates'!Q$4:Q$999,'Growth rates'!$B$4:$B$999,Demands!$A609,'Growth rates'!$C$4:$C$999,$W609)</f>
        <v>2.5546427776052592</v>
      </c>
      <c r="AM609" s="2">
        <f>SUMIFS('Growth rates'!R$4:R$999,'Growth rates'!$B$4:$B$999,Demands!$A609,'Growth rates'!$C$4:$C$999,$W609)</f>
        <v>2.6449027154359848</v>
      </c>
      <c r="AN609" s="2">
        <f>SUMIFS('Growth rates'!S$4:S$999,'Growth rates'!$B$4:$B$999,Demands!$A609,'Growth rates'!$C$4:$C$999,$W609)</f>
        <v>2.7285614807704972</v>
      </c>
      <c r="AO609" s="2">
        <f>SUMIFS('Growth rates'!T$4:T$999,'Growth rates'!$B$4:$B$999,Demands!$A609,'Growth rates'!$C$4:$C$999,$W609)</f>
        <v>2.8022675160833983</v>
      </c>
      <c r="AP609" s="2">
        <f>SUMIFS('Growth rates'!U$4:U$999,'Growth rates'!$B$4:$B$999,Demands!$A609,'Growth rates'!$C$4:$C$999,$W609)</f>
        <v>2.8606006141646829</v>
      </c>
      <c r="AR609">
        <f>VLOOKUP(C609&amp;A609,Driver_elast!$A$2:$E$1161,5,FALSE)</f>
        <v>1.9407190000000001</v>
      </c>
      <c r="AS609">
        <f t="shared" si="201"/>
        <v>1</v>
      </c>
      <c r="AT609">
        <f t="shared" si="202"/>
        <v>0.2</v>
      </c>
      <c r="AV609" s="2" cm="1">
        <f t="array" ref="AV609">TREND($AR609:$AS609,$AR$3:$AS$3,AV$1)</f>
        <v>1.9407190000000014</v>
      </c>
      <c r="AW609" s="2" cm="1">
        <f t="array" ref="AW609">TREND($AR609:$AS609,$AR$3:$AS$3,AW$1)</f>
        <v>1.9177746341463404</v>
      </c>
      <c r="AX609" s="2" cm="1">
        <f t="array" ref="AX609">TREND($AR609:$AS609,$AR$3:$AS$3,AX$1)</f>
        <v>1.8030528048780496</v>
      </c>
      <c r="AY609" s="2" cm="1">
        <f t="array" ref="AY609">TREND($AR609:$AS609,$AR$3:$AS$3,AY$1)</f>
        <v>1.6883309756097589</v>
      </c>
      <c r="AZ609" s="2" cm="1">
        <f t="array" ref="AZ609">TREND($AR609:$AS609,$AR$3:$AS$3,AZ$1)</f>
        <v>1.573609146341461</v>
      </c>
      <c r="BA609" s="2" cm="1">
        <f t="array" ref="BA609">TREND($AR609:$AS609,$AR$3:$AS$3,BA$1)</f>
        <v>1.4588873170731702</v>
      </c>
      <c r="BB609" s="2" cm="1">
        <f t="array" ref="BB609">TREND($AR609:$AS609,$AR$3:$AS$3,BB$1)</f>
        <v>1.3441654878048794</v>
      </c>
      <c r="BC609" s="2" cm="1">
        <f t="array" ref="BC609">TREND($AR609:$AS609,$AR$3:$AS$3,BC$1)</f>
        <v>1.2294436585365887</v>
      </c>
      <c r="BD609" s="2" cm="1">
        <f t="array" ref="BD609">TREND($AR609:$AS609,$AR$3:$AS$3,BD$1)</f>
        <v>1.1147218292682908</v>
      </c>
      <c r="BE609" s="2" cm="1">
        <f t="array" ref="BE609">TREND($AR609:$AS609,$AR$3:$AS$3,BE$1)</f>
        <v>1</v>
      </c>
      <c r="BF609" s="20" cm="1">
        <f t="array" ref="BF609">TREND($AS609:$AT609,$AS$3:$AT$3,BF$1)</f>
        <v>0.90000000000000568</v>
      </c>
      <c r="BG609" s="20" cm="1">
        <f t="array" ref="BG609">TREND($AS609:$AT609,$AS$3:$AT$3,BG$1)</f>
        <v>0.80000000000000426</v>
      </c>
      <c r="BH609" s="20" cm="1">
        <f t="array" ref="BH609">TREND($AS609:$AT609,$AS$3:$AT$3,BH$1)</f>
        <v>0.70000000000000284</v>
      </c>
      <c r="BI609" s="20" cm="1">
        <f t="array" ref="BI609">TREND($AS609:$AT609,$AS$3:$AT$3,BI$1)</f>
        <v>0.60000000000000142</v>
      </c>
      <c r="BJ609" s="20" cm="1">
        <f t="array" ref="BJ609">TREND($AS609:$AT609,$AS$3:$AT$3,BJ$1)</f>
        <v>0.5</v>
      </c>
      <c r="BK609" s="20" cm="1">
        <f t="array" ref="BK609">TREND($AS609:$AT609,$AS$3:$AT$3,BK$1)</f>
        <v>0.40000000000000568</v>
      </c>
      <c r="BL609" s="20" cm="1">
        <f t="array" ref="BL609">TREND($AS609:$AT609,$AS$3:$AT$3,BL$1)</f>
        <v>0.30000000000000426</v>
      </c>
      <c r="BM609" s="20" cm="1">
        <f t="array" ref="BM609">TREND($AS609:$AT609,$AS$3:$AT$3,BM$1)</f>
        <v>0.20000000000000284</v>
      </c>
    </row>
    <row r="610" spans="1:65" x14ac:dyDescent="0.35">
      <c r="A610" t="str">
        <f>IF(BYDem!B608="","\I:",BYDem!B608)</f>
        <v>EU_southwest</v>
      </c>
      <c r="B610" t="str">
        <f>BYDem!E608</f>
        <v>CRF</v>
      </c>
      <c r="C610" t="str">
        <f t="shared" si="183"/>
        <v>CRF</v>
      </c>
      <c r="D610" s="4">
        <f>SUMIFS(BYDem!$M$2:$M$2000,BYDem!$B$2:$B$2000,Demands!$A610,BYDem!$E$2:$E$2000,Demands!$B610)</f>
        <v>73.766480600159994</v>
      </c>
      <c r="E610" s="4">
        <f t="shared" si="184"/>
        <v>73.429775029812788</v>
      </c>
      <c r="F610" s="4">
        <f t="shared" si="185"/>
        <v>101.75173140309413</v>
      </c>
      <c r="G610" s="4">
        <f t="shared" si="186"/>
        <v>116.23599398756751</v>
      </c>
      <c r="H610" s="4">
        <f t="shared" si="187"/>
        <v>134.22677562699764</v>
      </c>
      <c r="I610" s="4">
        <f t="shared" si="188"/>
        <v>154.08076769790449</v>
      </c>
      <c r="J610" s="4">
        <f t="shared" si="189"/>
        <v>173.84486597586604</v>
      </c>
      <c r="K610" s="4">
        <f t="shared" si="190"/>
        <v>192.65050691873353</v>
      </c>
      <c r="L610" s="4">
        <f t="shared" si="191"/>
        <v>210.11713687274937</v>
      </c>
      <c r="M610" s="4">
        <f t="shared" si="192"/>
        <v>225.66851612317714</v>
      </c>
      <c r="N610" s="4">
        <f t="shared" si="193"/>
        <v>239.08343741776395</v>
      </c>
      <c r="O610" s="4">
        <f t="shared" si="194"/>
        <v>249.56835478706776</v>
      </c>
      <c r="P610" s="4">
        <f t="shared" si="195"/>
        <v>257.57615342232111</v>
      </c>
      <c r="Q610" s="4">
        <f t="shared" si="196"/>
        <v>263.68176208889247</v>
      </c>
      <c r="R610" s="4">
        <f t="shared" si="197"/>
        <v>268.33992793146672</v>
      </c>
      <c r="S610" s="4">
        <f t="shared" si="198"/>
        <v>271.73498468416824</v>
      </c>
      <c r="T610" s="4">
        <f t="shared" si="199"/>
        <v>273.93708002100044</v>
      </c>
      <c r="U610" s="4">
        <f t="shared" si="200"/>
        <v>275.07755632922243</v>
      </c>
      <c r="W610" s="5" t="str">
        <f>VLOOKUP(C610&amp;A610,Driver_elast!$A$2:$D$1161,4,FALSE)</f>
        <v>GDP</v>
      </c>
      <c r="X610" s="5">
        <v>1</v>
      </c>
      <c r="Y610" s="2">
        <f>SUMIFS('Growth rates'!D$4:D$999,'Growth rates'!$B$4:$B$999,Demands!$A610,'Growth rates'!$C$4:$C$999,$W610)</f>
        <v>1</v>
      </c>
      <c r="Z610" s="2">
        <f>SUMIFS('Growth rates'!E$4:E$999,'Growth rates'!$B$4:$B$999,Demands!$A610,'Growth rates'!$C$4:$C$999,$W610)</f>
        <v>0.99787959486460454</v>
      </c>
      <c r="AA610" s="2">
        <f>SUMIFS('Growth rates'!F$4:F$999,'Growth rates'!$B$4:$B$999,Demands!$A610,'Growth rates'!$C$4:$C$999,$W610)</f>
        <v>1.1895007533293394</v>
      </c>
      <c r="AB610" s="2">
        <f>SUMIFS('Growth rates'!G$4:G$999,'Growth rates'!$B$4:$B$999,Demands!$A610,'Growth rates'!$C$4:$C$999,$W610)</f>
        <v>1.2803164087781427</v>
      </c>
      <c r="AC610" s="2">
        <f>SUMIFS('Growth rates'!H$4:H$999,'Growth rates'!$B$4:$B$999,Demands!$A610,'Growth rates'!$C$4:$C$999,$W610)</f>
        <v>1.3955015625963878</v>
      </c>
      <c r="AD610" s="2">
        <f>SUMIFS('Growth rates'!I$4:I$999,'Growth rates'!$B$4:$B$999,Demands!$A610,'Growth rates'!$C$4:$C$999,$W610)</f>
        <v>1.5264480809183403</v>
      </c>
      <c r="AE610" s="2">
        <f>SUMIFS('Growth rates'!J$4:J$999,'Growth rates'!$B$4:$B$999,Demands!$A610,'Growth rates'!$C$4:$C$999,$W610)</f>
        <v>1.6631561833125788</v>
      </c>
      <c r="AF610" s="2">
        <f>SUMIFS('Growth rates'!K$4:K$999,'Growth rates'!$B$4:$B$999,Demands!$A610,'Growth rates'!$C$4:$C$999,$W610)</f>
        <v>1.8028216653544828</v>
      </c>
      <c r="AG610" s="2">
        <f>SUMIFS('Growth rates'!L$4:L$999,'Growth rates'!$B$4:$B$999,Demands!$A610,'Growth rates'!$C$4:$C$999,$W610)</f>
        <v>1.945689711957391</v>
      </c>
      <c r="AH610" s="2">
        <f>SUMIFS('Growth rates'!M$4:M$999,'Growth rates'!$B$4:$B$999,Demands!$A610,'Growth rates'!$C$4:$C$999,$W610)</f>
        <v>2.0896958556953473</v>
      </c>
      <c r="AI610" s="2">
        <f>SUMIFS('Growth rates'!N$4:N$999,'Growth rates'!$B$4:$B$999,Demands!$A610,'Growth rates'!$C$4:$C$999,$W610)</f>
        <v>2.2277208467819087</v>
      </c>
      <c r="AJ610" s="2">
        <f>SUMIFS('Growth rates'!O$4:O$999,'Growth rates'!$B$4:$B$999,Demands!$A610,'Growth rates'!$C$4:$C$999,$W610)</f>
        <v>2.3498407082236796</v>
      </c>
      <c r="AK610" s="2">
        <f>SUMIFS('Growth rates'!P$4:P$999,'Growth rates'!$B$4:$B$999,Demands!$A610,'Growth rates'!$C$4:$C$999,$W610)</f>
        <v>2.457552688617251</v>
      </c>
      <c r="AL610" s="2">
        <f>SUMIFS('Growth rates'!Q$4:Q$999,'Growth rates'!$B$4:$B$999,Demands!$A610,'Growth rates'!$C$4:$C$999,$W610)</f>
        <v>2.5546427776052592</v>
      </c>
      <c r="AM610" s="2">
        <f>SUMIFS('Growth rates'!R$4:R$999,'Growth rates'!$B$4:$B$999,Demands!$A610,'Growth rates'!$C$4:$C$999,$W610)</f>
        <v>2.6449027154359848</v>
      </c>
      <c r="AN610" s="2">
        <f>SUMIFS('Growth rates'!S$4:S$999,'Growth rates'!$B$4:$B$999,Demands!$A610,'Growth rates'!$C$4:$C$999,$W610)</f>
        <v>2.7285614807704972</v>
      </c>
      <c r="AO610" s="2">
        <f>SUMIFS('Growth rates'!T$4:T$999,'Growth rates'!$B$4:$B$999,Demands!$A610,'Growth rates'!$C$4:$C$999,$W610)</f>
        <v>2.8022675160833983</v>
      </c>
      <c r="AP610" s="2">
        <f>SUMIFS('Growth rates'!U$4:U$999,'Growth rates'!$B$4:$B$999,Demands!$A610,'Growth rates'!$C$4:$C$999,$W610)</f>
        <v>2.8606006141646829</v>
      </c>
      <c r="AR610">
        <f>VLOOKUP(C610&amp;A610,Driver_elast!$A$2:$E$1161,5,FALSE)</f>
        <v>2.1814610000000001</v>
      </c>
      <c r="AS610">
        <f t="shared" si="201"/>
        <v>1</v>
      </c>
      <c r="AT610">
        <f t="shared" si="202"/>
        <v>0.2</v>
      </c>
      <c r="AV610" s="2" cm="1">
        <f t="array" ref="AV610">TREND($AR610:$AS610,$AR$3:$AS$3,AV$1)</f>
        <v>2.1814610000000059</v>
      </c>
      <c r="AW610" s="2" cm="1">
        <f t="array" ref="AW610">TREND($AR610:$AS610,$AR$3:$AS$3,AW$1)</f>
        <v>2.1526448780487826</v>
      </c>
      <c r="AX610" s="2" cm="1">
        <f t="array" ref="AX610">TREND($AR610:$AS610,$AR$3:$AS$3,AX$1)</f>
        <v>2.0085642682926874</v>
      </c>
      <c r="AY610" s="2" cm="1">
        <f t="array" ref="AY610">TREND($AR610:$AS610,$AR$3:$AS$3,AY$1)</f>
        <v>1.8644836585365852</v>
      </c>
      <c r="AZ610" s="2" cm="1">
        <f t="array" ref="AZ610">TREND($AR610:$AS610,$AR$3:$AS$3,AZ$1)</f>
        <v>1.72040304878049</v>
      </c>
      <c r="BA610" s="2" cm="1">
        <f t="array" ref="BA610">TREND($AR610:$AS610,$AR$3:$AS$3,BA$1)</f>
        <v>1.5763224390243948</v>
      </c>
      <c r="BB610" s="2" cm="1">
        <f t="array" ref="BB610">TREND($AR610:$AS610,$AR$3:$AS$3,BB$1)</f>
        <v>1.4322418292682926</v>
      </c>
      <c r="BC610" s="2" cm="1">
        <f t="array" ref="BC610">TREND($AR610:$AS610,$AR$3:$AS$3,BC$1)</f>
        <v>1.2881612195121974</v>
      </c>
      <c r="BD610" s="2" cm="1">
        <f t="array" ref="BD610">TREND($AR610:$AS610,$AR$3:$AS$3,BD$1)</f>
        <v>1.1440806097561023</v>
      </c>
      <c r="BE610" s="2" cm="1">
        <f t="array" ref="BE610">TREND($AR610:$AS610,$AR$3:$AS$3,BE$1)</f>
        <v>1</v>
      </c>
      <c r="BF610" s="20" cm="1">
        <f t="array" ref="BF610">TREND($AS610:$AT610,$AS$3:$AT$3,BF$1)</f>
        <v>0.90000000000000568</v>
      </c>
      <c r="BG610" s="20" cm="1">
        <f t="array" ref="BG610">TREND($AS610:$AT610,$AS$3:$AT$3,BG$1)</f>
        <v>0.80000000000000426</v>
      </c>
      <c r="BH610" s="20" cm="1">
        <f t="array" ref="BH610">TREND($AS610:$AT610,$AS$3:$AT$3,BH$1)</f>
        <v>0.70000000000000284</v>
      </c>
      <c r="BI610" s="20" cm="1">
        <f t="array" ref="BI610">TREND($AS610:$AT610,$AS$3:$AT$3,BI$1)</f>
        <v>0.60000000000000142</v>
      </c>
      <c r="BJ610" s="20" cm="1">
        <f t="array" ref="BJ610">TREND($AS610:$AT610,$AS$3:$AT$3,BJ$1)</f>
        <v>0.5</v>
      </c>
      <c r="BK610" s="20" cm="1">
        <f t="array" ref="BK610">TREND($AS610:$AT610,$AS$3:$AT$3,BK$1)</f>
        <v>0.40000000000000568</v>
      </c>
      <c r="BL610" s="20" cm="1">
        <f t="array" ref="BL610">TREND($AS610:$AT610,$AS$3:$AT$3,BL$1)</f>
        <v>0.30000000000000426</v>
      </c>
      <c r="BM610" s="20" cm="1">
        <f t="array" ref="BM610">TREND($AS610:$AT610,$AS$3:$AT$3,BM$1)</f>
        <v>0.20000000000000284</v>
      </c>
    </row>
    <row r="611" spans="1:65" x14ac:dyDescent="0.35">
      <c r="A611" t="str">
        <f>IF(BYDem!B609="","\I:",BYDem!B609)</f>
        <v>EU_southwest</v>
      </c>
      <c r="B611" t="str">
        <f>BYDem!E609</f>
        <v>CSC</v>
      </c>
      <c r="C611" t="str">
        <f t="shared" si="183"/>
        <v>CSC</v>
      </c>
      <c r="D611" s="4">
        <f>SUMIFS(BYDem!$M$2:$M$2000,BYDem!$B$2:$B$2000,Demands!$A611,BYDem!$E$2:$E$2000,Demands!$B611)</f>
        <v>100.156388849243</v>
      </c>
      <c r="E611" s="4">
        <f t="shared" si="184"/>
        <v>99.492034776752305</v>
      </c>
      <c r="F611" s="4">
        <f t="shared" si="185"/>
        <v>154.175631270389</v>
      </c>
      <c r="G611" s="4">
        <f t="shared" si="186"/>
        <v>184.73528096528347</v>
      </c>
      <c r="H611" s="4">
        <f t="shared" si="187"/>
        <v>223.46234951109008</v>
      </c>
      <c r="I611" s="4">
        <f t="shared" si="188"/>
        <v>266.74406547370188</v>
      </c>
      <c r="J611" s="4">
        <f t="shared" si="189"/>
        <v>309.69966007504485</v>
      </c>
      <c r="K611" s="4">
        <f t="shared" si="190"/>
        <v>349.54463790489308</v>
      </c>
      <c r="L611" s="4">
        <f t="shared" si="191"/>
        <v>384.61414056594856</v>
      </c>
      <c r="M611" s="4">
        <f t="shared" si="192"/>
        <v>413.08054960825706</v>
      </c>
      <c r="N611" s="4">
        <f t="shared" si="193"/>
        <v>437.63622603365053</v>
      </c>
      <c r="O611" s="4">
        <f t="shared" si="194"/>
        <v>456.82860388021339</v>
      </c>
      <c r="P611" s="4">
        <f t="shared" si="195"/>
        <v>471.48667811329415</v>
      </c>
      <c r="Q611" s="4">
        <f t="shared" si="196"/>
        <v>482.66284139476659</v>
      </c>
      <c r="R611" s="4">
        <f t="shared" si="197"/>
        <v>491.18949694899862</v>
      </c>
      <c r="S611" s="4">
        <f t="shared" si="198"/>
        <v>497.40406304554563</v>
      </c>
      <c r="T611" s="4">
        <f t="shared" si="199"/>
        <v>501.43494323944878</v>
      </c>
      <c r="U611" s="4">
        <f t="shared" si="200"/>
        <v>503.52255647105432</v>
      </c>
      <c r="W611" s="5" t="str">
        <f>VLOOKUP(C611&amp;A611,Driver_elast!$A$2:$D$1161,4,FALSE)</f>
        <v>GDP</v>
      </c>
      <c r="X611" s="5">
        <v>1</v>
      </c>
      <c r="Y611" s="2">
        <f>SUMIFS('Growth rates'!D$4:D$999,'Growth rates'!$B$4:$B$999,Demands!$A611,'Growth rates'!$C$4:$C$999,$W611)</f>
        <v>1</v>
      </c>
      <c r="Z611" s="2">
        <f>SUMIFS('Growth rates'!E$4:E$999,'Growth rates'!$B$4:$B$999,Demands!$A611,'Growth rates'!$C$4:$C$999,$W611)</f>
        <v>0.99787959486460454</v>
      </c>
      <c r="AA611" s="2">
        <f>SUMIFS('Growth rates'!F$4:F$999,'Growth rates'!$B$4:$B$999,Demands!$A611,'Growth rates'!$C$4:$C$999,$W611)</f>
        <v>1.1895007533293394</v>
      </c>
      <c r="AB611" s="2">
        <f>SUMIFS('Growth rates'!G$4:G$999,'Growth rates'!$B$4:$B$999,Demands!$A611,'Growth rates'!$C$4:$C$999,$W611)</f>
        <v>1.2803164087781427</v>
      </c>
      <c r="AC611" s="2">
        <f>SUMIFS('Growth rates'!H$4:H$999,'Growth rates'!$B$4:$B$999,Demands!$A611,'Growth rates'!$C$4:$C$999,$W611)</f>
        <v>1.3955015625963878</v>
      </c>
      <c r="AD611" s="2">
        <f>SUMIFS('Growth rates'!I$4:I$999,'Growth rates'!$B$4:$B$999,Demands!$A611,'Growth rates'!$C$4:$C$999,$W611)</f>
        <v>1.5264480809183403</v>
      </c>
      <c r="AE611" s="2">
        <f>SUMIFS('Growth rates'!J$4:J$999,'Growth rates'!$B$4:$B$999,Demands!$A611,'Growth rates'!$C$4:$C$999,$W611)</f>
        <v>1.6631561833125788</v>
      </c>
      <c r="AF611" s="2">
        <f>SUMIFS('Growth rates'!K$4:K$999,'Growth rates'!$B$4:$B$999,Demands!$A611,'Growth rates'!$C$4:$C$999,$W611)</f>
        <v>1.8028216653544828</v>
      </c>
      <c r="AG611" s="2">
        <f>SUMIFS('Growth rates'!L$4:L$999,'Growth rates'!$B$4:$B$999,Demands!$A611,'Growth rates'!$C$4:$C$999,$W611)</f>
        <v>1.945689711957391</v>
      </c>
      <c r="AH611" s="2">
        <f>SUMIFS('Growth rates'!M$4:M$999,'Growth rates'!$B$4:$B$999,Demands!$A611,'Growth rates'!$C$4:$C$999,$W611)</f>
        <v>2.0896958556953473</v>
      </c>
      <c r="AI611" s="2">
        <f>SUMIFS('Growth rates'!N$4:N$999,'Growth rates'!$B$4:$B$999,Demands!$A611,'Growth rates'!$C$4:$C$999,$W611)</f>
        <v>2.2277208467819087</v>
      </c>
      <c r="AJ611" s="2">
        <f>SUMIFS('Growth rates'!O$4:O$999,'Growth rates'!$B$4:$B$999,Demands!$A611,'Growth rates'!$C$4:$C$999,$W611)</f>
        <v>2.3498407082236796</v>
      </c>
      <c r="AK611" s="2">
        <f>SUMIFS('Growth rates'!P$4:P$999,'Growth rates'!$B$4:$B$999,Demands!$A611,'Growth rates'!$C$4:$C$999,$W611)</f>
        <v>2.457552688617251</v>
      </c>
      <c r="AL611" s="2">
        <f>SUMIFS('Growth rates'!Q$4:Q$999,'Growth rates'!$B$4:$B$999,Demands!$A611,'Growth rates'!$C$4:$C$999,$W611)</f>
        <v>2.5546427776052592</v>
      </c>
      <c r="AM611" s="2">
        <f>SUMIFS('Growth rates'!R$4:R$999,'Growth rates'!$B$4:$B$999,Demands!$A611,'Growth rates'!$C$4:$C$999,$W611)</f>
        <v>2.6449027154359848</v>
      </c>
      <c r="AN611" s="2">
        <f>SUMIFS('Growth rates'!S$4:S$999,'Growth rates'!$B$4:$B$999,Demands!$A611,'Growth rates'!$C$4:$C$999,$W611)</f>
        <v>2.7285614807704972</v>
      </c>
      <c r="AO611" s="2">
        <f>SUMIFS('Growth rates'!T$4:T$999,'Growth rates'!$B$4:$B$999,Demands!$A611,'Growth rates'!$C$4:$C$999,$W611)</f>
        <v>2.8022675160833983</v>
      </c>
      <c r="AP611" s="2">
        <f>SUMIFS('Growth rates'!U$4:U$999,'Growth rates'!$B$4:$B$999,Demands!$A611,'Growth rates'!$C$4:$C$999,$W611)</f>
        <v>2.8606006141646829</v>
      </c>
      <c r="AR611">
        <f>VLOOKUP(C611&amp;A611,Driver_elast!$A$2:$E$1161,5,FALSE)</f>
        <v>3.1814610000000001</v>
      </c>
      <c r="AS611">
        <f t="shared" si="201"/>
        <v>1</v>
      </c>
      <c r="AT611">
        <f t="shared" si="202"/>
        <v>0.2</v>
      </c>
      <c r="AV611" s="2" cm="1">
        <f t="array" ref="AV611">TREND($AR611:$AS611,$AR$3:$AS$3,AV$1)</f>
        <v>3.181461000000013</v>
      </c>
      <c r="AW611" s="2" cm="1">
        <f t="array" ref="AW611">TREND($AR611:$AS611,$AR$3:$AS$3,AW$1)</f>
        <v>3.1282546341463444</v>
      </c>
      <c r="AX611" s="2" cm="1">
        <f t="array" ref="AX611">TREND($AR611:$AS611,$AR$3:$AS$3,AX$1)</f>
        <v>2.8622228048780585</v>
      </c>
      <c r="AY611" s="2" cm="1">
        <f t="array" ref="AY611">TREND($AR611:$AS611,$AR$3:$AS$3,AY$1)</f>
        <v>2.5961909756097583</v>
      </c>
      <c r="AZ611" s="2" cm="1">
        <f t="array" ref="AZ611">TREND($AR611:$AS611,$AR$3:$AS$3,AZ$1)</f>
        <v>2.3301591463414724</v>
      </c>
      <c r="BA611" s="2" cm="1">
        <f t="array" ref="BA611">TREND($AR611:$AS611,$AR$3:$AS$3,BA$1)</f>
        <v>2.0641273170731722</v>
      </c>
      <c r="BB611" s="2" cm="1">
        <f t="array" ref="BB611">TREND($AR611:$AS611,$AR$3:$AS$3,BB$1)</f>
        <v>1.7980954878048863</v>
      </c>
      <c r="BC611" s="2" cm="1">
        <f t="array" ref="BC611">TREND($AR611:$AS611,$AR$3:$AS$3,BC$1)</f>
        <v>1.5320636585365861</v>
      </c>
      <c r="BD611" s="2" cm="1">
        <f t="array" ref="BD611">TREND($AR611:$AS611,$AR$3:$AS$3,BD$1)</f>
        <v>1.2660318292683002</v>
      </c>
      <c r="BE611" s="2" cm="1">
        <f t="array" ref="BE611">TREND($AR611:$AS611,$AR$3:$AS$3,BE$1)</f>
        <v>1</v>
      </c>
      <c r="BF611" s="20" cm="1">
        <f t="array" ref="BF611">TREND($AS611:$AT611,$AS$3:$AT$3,BF$1)</f>
        <v>0.90000000000000568</v>
      </c>
      <c r="BG611" s="20" cm="1">
        <f t="array" ref="BG611">TREND($AS611:$AT611,$AS$3:$AT$3,BG$1)</f>
        <v>0.80000000000000426</v>
      </c>
      <c r="BH611" s="20" cm="1">
        <f t="array" ref="BH611">TREND($AS611:$AT611,$AS$3:$AT$3,BH$1)</f>
        <v>0.70000000000000284</v>
      </c>
      <c r="BI611" s="20" cm="1">
        <f t="array" ref="BI611">TREND($AS611:$AT611,$AS$3:$AT$3,BI$1)</f>
        <v>0.60000000000000142</v>
      </c>
      <c r="BJ611" s="20" cm="1">
        <f t="array" ref="BJ611">TREND($AS611:$AT611,$AS$3:$AT$3,BJ$1)</f>
        <v>0.5</v>
      </c>
      <c r="BK611" s="20" cm="1">
        <f t="array" ref="BK611">TREND($AS611:$AT611,$AS$3:$AT$3,BK$1)</f>
        <v>0.40000000000000568</v>
      </c>
      <c r="BL611" s="20" cm="1">
        <f t="array" ref="BL611">TREND($AS611:$AT611,$AS$3:$AT$3,BL$1)</f>
        <v>0.30000000000000426</v>
      </c>
      <c r="BM611" s="20" cm="1">
        <f t="array" ref="BM611">TREND($AS611:$AT611,$AS$3:$AT$3,BM$1)</f>
        <v>0.20000000000000284</v>
      </c>
    </row>
    <row r="612" spans="1:65" x14ac:dyDescent="0.35">
      <c r="A612" t="str">
        <f>IF(BYDem!B610="","\I:",BYDem!B610)</f>
        <v>EU_southwest</v>
      </c>
      <c r="B612" t="str">
        <f>BYDem!E610</f>
        <v>CSH</v>
      </c>
      <c r="C612" t="str">
        <f t="shared" ref="C612:C675" si="203">B612</f>
        <v>CSH</v>
      </c>
      <c r="D612" s="4">
        <f>SUMIFS(BYDem!$M$2:$M$2000,BYDem!$B$2:$B$2000,Demands!$A612,BYDem!$E$2:$E$2000,Demands!$B612)</f>
        <v>125.66049927476401</v>
      </c>
      <c r="E612" s="4">
        <f t="shared" si="184"/>
        <v>125.14950598357605</v>
      </c>
      <c r="F612" s="4">
        <f t="shared" si="185"/>
        <v>168.48092432692977</v>
      </c>
      <c r="G612" s="4">
        <f t="shared" si="186"/>
        <v>190.19814904990875</v>
      </c>
      <c r="H612" s="4">
        <f t="shared" si="187"/>
        <v>217.12480073373709</v>
      </c>
      <c r="I612" s="4">
        <f t="shared" si="188"/>
        <v>246.84794915721321</v>
      </c>
      <c r="J612" s="4">
        <f t="shared" si="189"/>
        <v>276.56423188352181</v>
      </c>
      <c r="K612" s="4">
        <f t="shared" si="190"/>
        <v>305.11782016500604</v>
      </c>
      <c r="L612" s="4">
        <f t="shared" si="191"/>
        <v>332.07139770416359</v>
      </c>
      <c r="M612" s="4">
        <f t="shared" si="192"/>
        <v>356.64896582058327</v>
      </c>
      <c r="N612" s="4">
        <f t="shared" si="193"/>
        <v>377.85005265569771</v>
      </c>
      <c r="O612" s="4">
        <f t="shared" si="194"/>
        <v>394.42052956899198</v>
      </c>
      <c r="P612" s="4">
        <f t="shared" si="195"/>
        <v>407.07614121932829</v>
      </c>
      <c r="Q612" s="4">
        <f t="shared" si="196"/>
        <v>416.72551125129712</v>
      </c>
      <c r="R612" s="4">
        <f t="shared" si="197"/>
        <v>424.08732697515325</v>
      </c>
      <c r="S612" s="4">
        <f t="shared" si="198"/>
        <v>429.45291141978294</v>
      </c>
      <c r="T612" s="4">
        <f t="shared" si="199"/>
        <v>432.93312672855404</v>
      </c>
      <c r="U612" s="4">
        <f t="shared" si="200"/>
        <v>434.73554783211745</v>
      </c>
      <c r="W612" s="5" t="str">
        <f>VLOOKUP(C612&amp;A612,Driver_elast!$A$2:$D$1161,4,FALSE)</f>
        <v>GDP</v>
      </c>
      <c r="X612" s="5">
        <v>1</v>
      </c>
      <c r="Y612" s="2">
        <f>SUMIFS('Growth rates'!D$4:D$999,'Growth rates'!$B$4:$B$999,Demands!$A612,'Growth rates'!$C$4:$C$999,$W612)</f>
        <v>1</v>
      </c>
      <c r="Z612" s="2">
        <f>SUMIFS('Growth rates'!E$4:E$999,'Growth rates'!$B$4:$B$999,Demands!$A612,'Growth rates'!$C$4:$C$999,$W612)</f>
        <v>0.99787959486460454</v>
      </c>
      <c r="AA612" s="2">
        <f>SUMIFS('Growth rates'!F$4:F$999,'Growth rates'!$B$4:$B$999,Demands!$A612,'Growth rates'!$C$4:$C$999,$W612)</f>
        <v>1.1895007533293394</v>
      </c>
      <c r="AB612" s="2">
        <f>SUMIFS('Growth rates'!G$4:G$999,'Growth rates'!$B$4:$B$999,Demands!$A612,'Growth rates'!$C$4:$C$999,$W612)</f>
        <v>1.2803164087781427</v>
      </c>
      <c r="AC612" s="2">
        <f>SUMIFS('Growth rates'!H$4:H$999,'Growth rates'!$B$4:$B$999,Demands!$A612,'Growth rates'!$C$4:$C$999,$W612)</f>
        <v>1.3955015625963878</v>
      </c>
      <c r="AD612" s="2">
        <f>SUMIFS('Growth rates'!I$4:I$999,'Growth rates'!$B$4:$B$999,Demands!$A612,'Growth rates'!$C$4:$C$999,$W612)</f>
        <v>1.5264480809183403</v>
      </c>
      <c r="AE612" s="2">
        <f>SUMIFS('Growth rates'!J$4:J$999,'Growth rates'!$B$4:$B$999,Demands!$A612,'Growth rates'!$C$4:$C$999,$W612)</f>
        <v>1.6631561833125788</v>
      </c>
      <c r="AF612" s="2">
        <f>SUMIFS('Growth rates'!K$4:K$999,'Growth rates'!$B$4:$B$999,Demands!$A612,'Growth rates'!$C$4:$C$999,$W612)</f>
        <v>1.8028216653544828</v>
      </c>
      <c r="AG612" s="2">
        <f>SUMIFS('Growth rates'!L$4:L$999,'Growth rates'!$B$4:$B$999,Demands!$A612,'Growth rates'!$C$4:$C$999,$W612)</f>
        <v>1.945689711957391</v>
      </c>
      <c r="AH612" s="2">
        <f>SUMIFS('Growth rates'!M$4:M$999,'Growth rates'!$B$4:$B$999,Demands!$A612,'Growth rates'!$C$4:$C$999,$W612)</f>
        <v>2.0896958556953473</v>
      </c>
      <c r="AI612" s="2">
        <f>SUMIFS('Growth rates'!N$4:N$999,'Growth rates'!$B$4:$B$999,Demands!$A612,'Growth rates'!$C$4:$C$999,$W612)</f>
        <v>2.2277208467819087</v>
      </c>
      <c r="AJ612" s="2">
        <f>SUMIFS('Growth rates'!O$4:O$999,'Growth rates'!$B$4:$B$999,Demands!$A612,'Growth rates'!$C$4:$C$999,$W612)</f>
        <v>2.3498407082236796</v>
      </c>
      <c r="AK612" s="2">
        <f>SUMIFS('Growth rates'!P$4:P$999,'Growth rates'!$B$4:$B$999,Demands!$A612,'Growth rates'!$C$4:$C$999,$W612)</f>
        <v>2.457552688617251</v>
      </c>
      <c r="AL612" s="2">
        <f>SUMIFS('Growth rates'!Q$4:Q$999,'Growth rates'!$B$4:$B$999,Demands!$A612,'Growth rates'!$C$4:$C$999,$W612)</f>
        <v>2.5546427776052592</v>
      </c>
      <c r="AM612" s="2">
        <f>SUMIFS('Growth rates'!R$4:R$999,'Growth rates'!$B$4:$B$999,Demands!$A612,'Growth rates'!$C$4:$C$999,$W612)</f>
        <v>2.6449027154359848</v>
      </c>
      <c r="AN612" s="2">
        <f>SUMIFS('Growth rates'!S$4:S$999,'Growth rates'!$B$4:$B$999,Demands!$A612,'Growth rates'!$C$4:$C$999,$W612)</f>
        <v>2.7285614807704972</v>
      </c>
      <c r="AO612" s="2">
        <f>SUMIFS('Growth rates'!T$4:T$999,'Growth rates'!$B$4:$B$999,Demands!$A612,'Growth rates'!$C$4:$C$999,$W612)</f>
        <v>2.8022675160833983</v>
      </c>
      <c r="AP612" s="2">
        <f>SUMIFS('Growth rates'!U$4:U$999,'Growth rates'!$B$4:$B$999,Demands!$A612,'Growth rates'!$C$4:$C$999,$W612)</f>
        <v>2.8606006141646829</v>
      </c>
      <c r="AR612">
        <f>VLOOKUP(C612&amp;A612,Driver_elast!$A$2:$E$1161,5,FALSE)</f>
        <v>1.9407190000000001</v>
      </c>
      <c r="AS612">
        <f t="shared" si="201"/>
        <v>1</v>
      </c>
      <c r="AT612">
        <f t="shared" si="202"/>
        <v>0.2</v>
      </c>
      <c r="AV612" s="2" cm="1">
        <f t="array" ref="AV612">TREND($AR612:$AS612,$AR$3:$AS$3,AV$1)</f>
        <v>1.9407190000000014</v>
      </c>
      <c r="AW612" s="2" cm="1">
        <f t="array" ref="AW612">TREND($AR612:$AS612,$AR$3:$AS$3,AW$1)</f>
        <v>1.9177746341463404</v>
      </c>
      <c r="AX612" s="2" cm="1">
        <f t="array" ref="AX612">TREND($AR612:$AS612,$AR$3:$AS$3,AX$1)</f>
        <v>1.8030528048780496</v>
      </c>
      <c r="AY612" s="2" cm="1">
        <f t="array" ref="AY612">TREND($AR612:$AS612,$AR$3:$AS$3,AY$1)</f>
        <v>1.6883309756097589</v>
      </c>
      <c r="AZ612" s="2" cm="1">
        <f t="array" ref="AZ612">TREND($AR612:$AS612,$AR$3:$AS$3,AZ$1)</f>
        <v>1.573609146341461</v>
      </c>
      <c r="BA612" s="2" cm="1">
        <f t="array" ref="BA612">TREND($AR612:$AS612,$AR$3:$AS$3,BA$1)</f>
        <v>1.4588873170731702</v>
      </c>
      <c r="BB612" s="2" cm="1">
        <f t="array" ref="BB612">TREND($AR612:$AS612,$AR$3:$AS$3,BB$1)</f>
        <v>1.3441654878048794</v>
      </c>
      <c r="BC612" s="2" cm="1">
        <f t="array" ref="BC612">TREND($AR612:$AS612,$AR$3:$AS$3,BC$1)</f>
        <v>1.2294436585365887</v>
      </c>
      <c r="BD612" s="2" cm="1">
        <f t="array" ref="BD612">TREND($AR612:$AS612,$AR$3:$AS$3,BD$1)</f>
        <v>1.1147218292682908</v>
      </c>
      <c r="BE612" s="2" cm="1">
        <f t="array" ref="BE612">TREND($AR612:$AS612,$AR$3:$AS$3,BE$1)</f>
        <v>1</v>
      </c>
      <c r="BF612" s="20" cm="1">
        <f t="array" ref="BF612">TREND($AS612:$AT612,$AS$3:$AT$3,BF$1)</f>
        <v>0.90000000000000568</v>
      </c>
      <c r="BG612" s="20" cm="1">
        <f t="array" ref="BG612">TREND($AS612:$AT612,$AS$3:$AT$3,BG$1)</f>
        <v>0.80000000000000426</v>
      </c>
      <c r="BH612" s="20" cm="1">
        <f t="array" ref="BH612">TREND($AS612:$AT612,$AS$3:$AT$3,BH$1)</f>
        <v>0.70000000000000284</v>
      </c>
      <c r="BI612" s="20" cm="1">
        <f t="array" ref="BI612">TREND($AS612:$AT612,$AS$3:$AT$3,BI$1)</f>
        <v>0.60000000000000142</v>
      </c>
      <c r="BJ612" s="20" cm="1">
        <f t="array" ref="BJ612">TREND($AS612:$AT612,$AS$3:$AT$3,BJ$1)</f>
        <v>0.5</v>
      </c>
      <c r="BK612" s="20" cm="1">
        <f t="array" ref="BK612">TREND($AS612:$AT612,$AS$3:$AT$3,BK$1)</f>
        <v>0.40000000000000568</v>
      </c>
      <c r="BL612" s="20" cm="1">
        <f t="array" ref="BL612">TREND($AS612:$AT612,$AS$3:$AT$3,BL$1)</f>
        <v>0.30000000000000426</v>
      </c>
      <c r="BM612" s="20" cm="1">
        <f t="array" ref="BM612">TREND($AS612:$AT612,$AS$3:$AT$3,BM$1)</f>
        <v>0.20000000000000284</v>
      </c>
    </row>
    <row r="613" spans="1:65" x14ac:dyDescent="0.35">
      <c r="A613" t="str">
        <f>IF(BYDem!B611="","\I:",BYDem!B611)</f>
        <v>EU_southwest</v>
      </c>
      <c r="B613" t="str">
        <f>BYDem!E611</f>
        <v>ICH</v>
      </c>
      <c r="C613" t="str">
        <f t="shared" si="203"/>
        <v>ICH</v>
      </c>
      <c r="D613" s="4">
        <f>SUMIFS(BYDem!$M$2:$M$2000,BYDem!$B$2:$B$2000,Demands!$A613,BYDem!$E$2:$E$2000,Demands!$B613)</f>
        <v>165.609621698621</v>
      </c>
      <c r="E613" s="4">
        <f t="shared" si="184"/>
        <v>165.41866502945143</v>
      </c>
      <c r="F613" s="4">
        <f t="shared" si="185"/>
        <v>182.69216124761581</v>
      </c>
      <c r="G613" s="4">
        <f t="shared" si="186"/>
        <v>190.27699964427143</v>
      </c>
      <c r="H613" s="4">
        <f t="shared" si="187"/>
        <v>199.58584698081509</v>
      </c>
      <c r="I613" s="4">
        <f t="shared" si="188"/>
        <v>209.76997355066692</v>
      </c>
      <c r="J613" s="4">
        <f t="shared" si="189"/>
        <v>219.98609293714384</v>
      </c>
      <c r="K613" s="4">
        <f t="shared" si="190"/>
        <v>230.03182740600388</v>
      </c>
      <c r="L613" s="4">
        <f t="shared" si="191"/>
        <v>239.94472651386459</v>
      </c>
      <c r="M613" s="4">
        <f t="shared" si="192"/>
        <v>249.60187848973774</v>
      </c>
      <c r="N613" s="4">
        <f t="shared" si="193"/>
        <v>257.67042716884094</v>
      </c>
      <c r="O613" s="4">
        <f t="shared" si="194"/>
        <v>263.81526628354226</v>
      </c>
      <c r="P613" s="4">
        <f t="shared" si="195"/>
        <v>268.41840401164501</v>
      </c>
      <c r="Q613" s="4">
        <f t="shared" si="196"/>
        <v>271.87832371447786</v>
      </c>
      <c r="R613" s="4">
        <f t="shared" si="197"/>
        <v>274.49012334457768</v>
      </c>
      <c r="S613" s="4">
        <f t="shared" si="198"/>
        <v>276.378631567924</v>
      </c>
      <c r="T613" s="4">
        <f t="shared" si="199"/>
        <v>277.59657030089386</v>
      </c>
      <c r="U613" s="4">
        <f t="shared" si="200"/>
        <v>278.22503365663425</v>
      </c>
      <c r="W613" s="5" t="str">
        <f>VLOOKUP(C613&amp;A613,Driver_elast!$A$2:$D$1161,4,FALSE)</f>
        <v>GDP</v>
      </c>
      <c r="X613" s="5">
        <v>1</v>
      </c>
      <c r="Y613" s="2">
        <f>SUMIFS('Growth rates'!D$4:D$999,'Growth rates'!$B$4:$B$999,Demands!$A613,'Growth rates'!$C$4:$C$999,$W613)</f>
        <v>1</v>
      </c>
      <c r="Z613" s="2">
        <f>SUMIFS('Growth rates'!E$4:E$999,'Growth rates'!$B$4:$B$999,Demands!$A613,'Growth rates'!$C$4:$C$999,$W613)</f>
        <v>0.99787959486460454</v>
      </c>
      <c r="AA613" s="2">
        <f>SUMIFS('Growth rates'!F$4:F$999,'Growth rates'!$B$4:$B$999,Demands!$A613,'Growth rates'!$C$4:$C$999,$W613)</f>
        <v>1.1895007533293394</v>
      </c>
      <c r="AB613" s="2">
        <f>SUMIFS('Growth rates'!G$4:G$999,'Growth rates'!$B$4:$B$999,Demands!$A613,'Growth rates'!$C$4:$C$999,$W613)</f>
        <v>1.2803164087781427</v>
      </c>
      <c r="AC613" s="2">
        <f>SUMIFS('Growth rates'!H$4:H$999,'Growth rates'!$B$4:$B$999,Demands!$A613,'Growth rates'!$C$4:$C$999,$W613)</f>
        <v>1.3955015625963878</v>
      </c>
      <c r="AD613" s="2">
        <f>SUMIFS('Growth rates'!I$4:I$999,'Growth rates'!$B$4:$B$999,Demands!$A613,'Growth rates'!$C$4:$C$999,$W613)</f>
        <v>1.5264480809183403</v>
      </c>
      <c r="AE613" s="2">
        <f>SUMIFS('Growth rates'!J$4:J$999,'Growth rates'!$B$4:$B$999,Demands!$A613,'Growth rates'!$C$4:$C$999,$W613)</f>
        <v>1.6631561833125788</v>
      </c>
      <c r="AF613" s="2">
        <f>SUMIFS('Growth rates'!K$4:K$999,'Growth rates'!$B$4:$B$999,Demands!$A613,'Growth rates'!$C$4:$C$999,$W613)</f>
        <v>1.8028216653544828</v>
      </c>
      <c r="AG613" s="2">
        <f>SUMIFS('Growth rates'!L$4:L$999,'Growth rates'!$B$4:$B$999,Demands!$A613,'Growth rates'!$C$4:$C$999,$W613)</f>
        <v>1.945689711957391</v>
      </c>
      <c r="AH613" s="2">
        <f>SUMIFS('Growth rates'!M$4:M$999,'Growth rates'!$B$4:$B$999,Demands!$A613,'Growth rates'!$C$4:$C$999,$W613)</f>
        <v>2.0896958556953473</v>
      </c>
      <c r="AI613" s="2">
        <f>SUMIFS('Growth rates'!N$4:N$999,'Growth rates'!$B$4:$B$999,Demands!$A613,'Growth rates'!$C$4:$C$999,$W613)</f>
        <v>2.2277208467819087</v>
      </c>
      <c r="AJ613" s="2">
        <f>SUMIFS('Growth rates'!O$4:O$999,'Growth rates'!$B$4:$B$999,Demands!$A613,'Growth rates'!$C$4:$C$999,$W613)</f>
        <v>2.3498407082236796</v>
      </c>
      <c r="AK613" s="2">
        <f>SUMIFS('Growth rates'!P$4:P$999,'Growth rates'!$B$4:$B$999,Demands!$A613,'Growth rates'!$C$4:$C$999,$W613)</f>
        <v>2.457552688617251</v>
      </c>
      <c r="AL613" s="2">
        <f>SUMIFS('Growth rates'!Q$4:Q$999,'Growth rates'!$B$4:$B$999,Demands!$A613,'Growth rates'!$C$4:$C$999,$W613)</f>
        <v>2.5546427776052592</v>
      </c>
      <c r="AM613" s="2">
        <f>SUMIFS('Growth rates'!R$4:R$999,'Growth rates'!$B$4:$B$999,Demands!$A613,'Growth rates'!$C$4:$C$999,$W613)</f>
        <v>2.6449027154359848</v>
      </c>
      <c r="AN613" s="2">
        <f>SUMIFS('Growth rates'!S$4:S$999,'Growth rates'!$B$4:$B$999,Demands!$A613,'Growth rates'!$C$4:$C$999,$W613)</f>
        <v>2.7285614807704972</v>
      </c>
      <c r="AO613" s="2">
        <f>SUMIFS('Growth rates'!T$4:T$999,'Growth rates'!$B$4:$B$999,Demands!$A613,'Growth rates'!$C$4:$C$999,$W613)</f>
        <v>2.8022675160833983</v>
      </c>
      <c r="AP613" s="2">
        <f>SUMIFS('Growth rates'!U$4:U$999,'Growth rates'!$B$4:$B$999,Demands!$A613,'Growth rates'!$C$4:$C$999,$W613)</f>
        <v>2.8606006141646829</v>
      </c>
      <c r="AR613">
        <f>VLOOKUP(C613&amp;A613,Driver_elast!$A$2:$E$1161,5,FALSE)</f>
        <v>0.54378899999999997</v>
      </c>
      <c r="AS613">
        <f t="shared" si="201"/>
        <v>0.54378899999999997</v>
      </c>
      <c r="AT613">
        <f t="shared" si="202"/>
        <v>0.10875779999999999</v>
      </c>
      <c r="AV613" s="2" cm="1">
        <f t="array" ref="AV613">TREND($AR613:$AS613,$AR$3:$AS$3,AV$1)</f>
        <v>0.54378899999999997</v>
      </c>
      <c r="AW613" s="2" cm="1">
        <f t="array" ref="AW613">TREND($AR613:$AS613,$AR$3:$AS$3,AW$1)</f>
        <v>0.54378899999999997</v>
      </c>
      <c r="AX613" s="2" cm="1">
        <f t="array" ref="AX613">TREND($AR613:$AS613,$AR$3:$AS$3,AX$1)</f>
        <v>0.54378899999999997</v>
      </c>
      <c r="AY613" s="2" cm="1">
        <f t="array" ref="AY613">TREND($AR613:$AS613,$AR$3:$AS$3,AY$1)</f>
        <v>0.54378899999999997</v>
      </c>
      <c r="AZ613" s="2" cm="1">
        <f t="array" ref="AZ613">TREND($AR613:$AS613,$AR$3:$AS$3,AZ$1)</f>
        <v>0.54378899999999997</v>
      </c>
      <c r="BA613" s="2" cm="1">
        <f t="array" ref="BA613">TREND($AR613:$AS613,$AR$3:$AS$3,BA$1)</f>
        <v>0.54378899999999997</v>
      </c>
      <c r="BB613" s="2" cm="1">
        <f t="array" ref="BB613">TREND($AR613:$AS613,$AR$3:$AS$3,BB$1)</f>
        <v>0.54378899999999997</v>
      </c>
      <c r="BC613" s="2" cm="1">
        <f t="array" ref="BC613">TREND($AR613:$AS613,$AR$3:$AS$3,BC$1)</f>
        <v>0.54378899999999997</v>
      </c>
      <c r="BD613" s="2" cm="1">
        <f t="array" ref="BD613">TREND($AR613:$AS613,$AR$3:$AS$3,BD$1)</f>
        <v>0.54378899999999997</v>
      </c>
      <c r="BE613" s="2" cm="1">
        <f t="array" ref="BE613">TREND($AR613:$AS613,$AR$3:$AS$3,BE$1)</f>
        <v>0.54378899999999997</v>
      </c>
      <c r="BF613" s="20" cm="1">
        <f t="array" ref="BF613">TREND($AS613:$AT613,$AS$3:$AT$3,BF$1)</f>
        <v>0.48941010000000063</v>
      </c>
      <c r="BG613" s="20" cm="1">
        <f t="array" ref="BG613">TREND($AS613:$AT613,$AS$3:$AT$3,BG$1)</f>
        <v>0.43503120000000095</v>
      </c>
      <c r="BH613" s="20" cm="1">
        <f t="array" ref="BH613">TREND($AS613:$AT613,$AS$3:$AT$3,BH$1)</f>
        <v>0.38065230000000128</v>
      </c>
      <c r="BI613" s="20" cm="1">
        <f t="array" ref="BI613">TREND($AS613:$AT613,$AS$3:$AT$3,BI$1)</f>
        <v>0.3262734000000016</v>
      </c>
      <c r="BJ613" s="20" cm="1">
        <f t="array" ref="BJ613">TREND($AS613:$AT613,$AS$3:$AT$3,BJ$1)</f>
        <v>0.27189450000000193</v>
      </c>
      <c r="BK613" s="20" cm="1">
        <f t="array" ref="BK613">TREND($AS613:$AT613,$AS$3:$AT$3,BK$1)</f>
        <v>0.21751560000000225</v>
      </c>
      <c r="BL613" s="20" cm="1">
        <f t="array" ref="BL613">TREND($AS613:$AT613,$AS$3:$AT$3,BL$1)</f>
        <v>0.16313670000000258</v>
      </c>
      <c r="BM613" s="20" cm="1">
        <f t="array" ref="BM613">TREND($AS613:$AT613,$AS$3:$AT$3,BM$1)</f>
        <v>0.1087578000000029</v>
      </c>
    </row>
    <row r="614" spans="1:65" x14ac:dyDescent="0.35">
      <c r="A614" t="str">
        <f>IF(BYDem!B612="","\I:",BYDem!B612)</f>
        <v>EU_southwest</v>
      </c>
      <c r="B614" t="str">
        <f>BYDem!E612</f>
        <v>ICH_Feedstock</v>
      </c>
      <c r="C614" t="str">
        <f t="shared" si="203"/>
        <v>ICH_Feedstock</v>
      </c>
      <c r="D614" s="4">
        <f>SUMIFS(BYDem!$M$2:$M$2000,BYDem!$B$2:$B$2000,Demands!$A614,BYDem!$E$2:$E$2000,Demands!$B614)</f>
        <v>259.1317743948</v>
      </c>
      <c r="E614" s="4">
        <f t="shared" si="184"/>
        <v>258.83298172800386</v>
      </c>
      <c r="F614" s="4">
        <f t="shared" si="185"/>
        <v>285.86107151593001</v>
      </c>
      <c r="G614" s="4">
        <f t="shared" si="186"/>
        <v>297.72917804297697</v>
      </c>
      <c r="H614" s="4">
        <f t="shared" si="187"/>
        <v>312.29486633540398</v>
      </c>
      <c r="I614" s="4">
        <f t="shared" si="188"/>
        <v>328.23011672507931</v>
      </c>
      <c r="J614" s="4">
        <f t="shared" si="189"/>
        <v>344.21542673843419</v>
      </c>
      <c r="K614" s="4">
        <f t="shared" si="190"/>
        <v>359.9341330026873</v>
      </c>
      <c r="L614" s="4">
        <f t="shared" si="191"/>
        <v>375.44498985308951</v>
      </c>
      <c r="M614" s="4">
        <f t="shared" si="192"/>
        <v>390.55567546085149</v>
      </c>
      <c r="N614" s="4">
        <f t="shared" si="193"/>
        <v>403.18065047475341</v>
      </c>
      <c r="O614" s="4">
        <f t="shared" si="194"/>
        <v>412.79556926287103</v>
      </c>
      <c r="P614" s="4">
        <f t="shared" si="195"/>
        <v>419.99816555548028</v>
      </c>
      <c r="Q614" s="4">
        <f t="shared" si="196"/>
        <v>425.41195204120879</v>
      </c>
      <c r="R614" s="4">
        <f t="shared" si="197"/>
        <v>429.49867276171807</v>
      </c>
      <c r="S614" s="4">
        <f t="shared" si="198"/>
        <v>432.45364893916189</v>
      </c>
      <c r="T614" s="4">
        <f t="shared" si="199"/>
        <v>434.35937531992118</v>
      </c>
      <c r="U614" s="4">
        <f t="shared" si="200"/>
        <v>435.3427410377144</v>
      </c>
      <c r="W614" s="5" t="str">
        <f>VLOOKUP(C614&amp;A614,Driver_elast!$A$2:$D$1161,4,FALSE)</f>
        <v>GDP</v>
      </c>
      <c r="X614" s="5">
        <v>1</v>
      </c>
      <c r="Y614" s="2">
        <f>SUMIFS('Growth rates'!D$4:D$999,'Growth rates'!$B$4:$B$999,Demands!$A614,'Growth rates'!$C$4:$C$999,$W614)</f>
        <v>1</v>
      </c>
      <c r="Z614" s="2">
        <f>SUMIFS('Growth rates'!E$4:E$999,'Growth rates'!$B$4:$B$999,Demands!$A614,'Growth rates'!$C$4:$C$999,$W614)</f>
        <v>0.99787959486460454</v>
      </c>
      <c r="AA614" s="2">
        <f>SUMIFS('Growth rates'!F$4:F$999,'Growth rates'!$B$4:$B$999,Demands!$A614,'Growth rates'!$C$4:$C$999,$W614)</f>
        <v>1.1895007533293394</v>
      </c>
      <c r="AB614" s="2">
        <f>SUMIFS('Growth rates'!G$4:G$999,'Growth rates'!$B$4:$B$999,Demands!$A614,'Growth rates'!$C$4:$C$999,$W614)</f>
        <v>1.2803164087781427</v>
      </c>
      <c r="AC614" s="2">
        <f>SUMIFS('Growth rates'!H$4:H$999,'Growth rates'!$B$4:$B$999,Demands!$A614,'Growth rates'!$C$4:$C$999,$W614)</f>
        <v>1.3955015625963878</v>
      </c>
      <c r="AD614" s="2">
        <f>SUMIFS('Growth rates'!I$4:I$999,'Growth rates'!$B$4:$B$999,Demands!$A614,'Growth rates'!$C$4:$C$999,$W614)</f>
        <v>1.5264480809183403</v>
      </c>
      <c r="AE614" s="2">
        <f>SUMIFS('Growth rates'!J$4:J$999,'Growth rates'!$B$4:$B$999,Demands!$A614,'Growth rates'!$C$4:$C$999,$W614)</f>
        <v>1.6631561833125788</v>
      </c>
      <c r="AF614" s="2">
        <f>SUMIFS('Growth rates'!K$4:K$999,'Growth rates'!$B$4:$B$999,Demands!$A614,'Growth rates'!$C$4:$C$999,$W614)</f>
        <v>1.8028216653544828</v>
      </c>
      <c r="AG614" s="2">
        <f>SUMIFS('Growth rates'!L$4:L$999,'Growth rates'!$B$4:$B$999,Demands!$A614,'Growth rates'!$C$4:$C$999,$W614)</f>
        <v>1.945689711957391</v>
      </c>
      <c r="AH614" s="2">
        <f>SUMIFS('Growth rates'!M$4:M$999,'Growth rates'!$B$4:$B$999,Demands!$A614,'Growth rates'!$C$4:$C$999,$W614)</f>
        <v>2.0896958556953473</v>
      </c>
      <c r="AI614" s="2">
        <f>SUMIFS('Growth rates'!N$4:N$999,'Growth rates'!$B$4:$B$999,Demands!$A614,'Growth rates'!$C$4:$C$999,$W614)</f>
        <v>2.2277208467819087</v>
      </c>
      <c r="AJ614" s="2">
        <f>SUMIFS('Growth rates'!O$4:O$999,'Growth rates'!$B$4:$B$999,Demands!$A614,'Growth rates'!$C$4:$C$999,$W614)</f>
        <v>2.3498407082236796</v>
      </c>
      <c r="AK614" s="2">
        <f>SUMIFS('Growth rates'!P$4:P$999,'Growth rates'!$B$4:$B$999,Demands!$A614,'Growth rates'!$C$4:$C$999,$W614)</f>
        <v>2.457552688617251</v>
      </c>
      <c r="AL614" s="2">
        <f>SUMIFS('Growth rates'!Q$4:Q$999,'Growth rates'!$B$4:$B$999,Demands!$A614,'Growth rates'!$C$4:$C$999,$W614)</f>
        <v>2.5546427776052592</v>
      </c>
      <c r="AM614" s="2">
        <f>SUMIFS('Growth rates'!R$4:R$999,'Growth rates'!$B$4:$B$999,Demands!$A614,'Growth rates'!$C$4:$C$999,$W614)</f>
        <v>2.6449027154359848</v>
      </c>
      <c r="AN614" s="2">
        <f>SUMIFS('Growth rates'!S$4:S$999,'Growth rates'!$B$4:$B$999,Demands!$A614,'Growth rates'!$C$4:$C$999,$W614)</f>
        <v>2.7285614807704972</v>
      </c>
      <c r="AO614" s="2">
        <f>SUMIFS('Growth rates'!T$4:T$999,'Growth rates'!$B$4:$B$999,Demands!$A614,'Growth rates'!$C$4:$C$999,$W614)</f>
        <v>2.8022675160833983</v>
      </c>
      <c r="AP614" s="2">
        <f>SUMIFS('Growth rates'!U$4:U$999,'Growth rates'!$B$4:$B$999,Demands!$A614,'Growth rates'!$C$4:$C$999,$W614)</f>
        <v>2.8606006141646829</v>
      </c>
      <c r="AR614">
        <f>VLOOKUP(C614&amp;A614,Driver_elast!$A$2:$E$1161,5,FALSE)</f>
        <v>0.54378899999999997</v>
      </c>
      <c r="AS614">
        <f t="shared" si="201"/>
        <v>0.54378899999999997</v>
      </c>
      <c r="AT614">
        <f t="shared" si="202"/>
        <v>0.10875779999999999</v>
      </c>
      <c r="AV614" s="2" cm="1">
        <f t="array" ref="AV614">TREND($AR614:$AS614,$AR$3:$AS$3,AV$1)</f>
        <v>0.54378899999999997</v>
      </c>
      <c r="AW614" s="2" cm="1">
        <f t="array" ref="AW614">TREND($AR614:$AS614,$AR$3:$AS$3,AW$1)</f>
        <v>0.54378899999999997</v>
      </c>
      <c r="AX614" s="2" cm="1">
        <f t="array" ref="AX614">TREND($AR614:$AS614,$AR$3:$AS$3,AX$1)</f>
        <v>0.54378899999999997</v>
      </c>
      <c r="AY614" s="2" cm="1">
        <f t="array" ref="AY614">TREND($AR614:$AS614,$AR$3:$AS$3,AY$1)</f>
        <v>0.54378899999999997</v>
      </c>
      <c r="AZ614" s="2" cm="1">
        <f t="array" ref="AZ614">TREND($AR614:$AS614,$AR$3:$AS$3,AZ$1)</f>
        <v>0.54378899999999997</v>
      </c>
      <c r="BA614" s="2" cm="1">
        <f t="array" ref="BA614">TREND($AR614:$AS614,$AR$3:$AS$3,BA$1)</f>
        <v>0.54378899999999997</v>
      </c>
      <c r="BB614" s="2" cm="1">
        <f t="array" ref="BB614">TREND($AR614:$AS614,$AR$3:$AS$3,BB$1)</f>
        <v>0.54378899999999997</v>
      </c>
      <c r="BC614" s="2" cm="1">
        <f t="array" ref="BC614">TREND($AR614:$AS614,$AR$3:$AS$3,BC$1)</f>
        <v>0.54378899999999997</v>
      </c>
      <c r="BD614" s="2" cm="1">
        <f t="array" ref="BD614">TREND($AR614:$AS614,$AR$3:$AS$3,BD$1)</f>
        <v>0.54378899999999997</v>
      </c>
      <c r="BE614" s="2" cm="1">
        <f t="array" ref="BE614">TREND($AR614:$AS614,$AR$3:$AS$3,BE$1)</f>
        <v>0.54378899999999997</v>
      </c>
      <c r="BF614" s="20" cm="1">
        <f t="array" ref="BF614">TREND($AS614:$AT614,$AS$3:$AT$3,BF$1)</f>
        <v>0.48941010000000063</v>
      </c>
      <c r="BG614" s="20" cm="1">
        <f t="array" ref="BG614">TREND($AS614:$AT614,$AS$3:$AT$3,BG$1)</f>
        <v>0.43503120000000095</v>
      </c>
      <c r="BH614" s="20" cm="1">
        <f t="array" ref="BH614">TREND($AS614:$AT614,$AS$3:$AT$3,BH$1)</f>
        <v>0.38065230000000128</v>
      </c>
      <c r="BI614" s="20" cm="1">
        <f t="array" ref="BI614">TREND($AS614:$AT614,$AS$3:$AT$3,BI$1)</f>
        <v>0.3262734000000016</v>
      </c>
      <c r="BJ614" s="20" cm="1">
        <f t="array" ref="BJ614">TREND($AS614:$AT614,$AS$3:$AT$3,BJ$1)</f>
        <v>0.27189450000000193</v>
      </c>
      <c r="BK614" s="20" cm="1">
        <f t="array" ref="BK614">TREND($AS614:$AT614,$AS$3:$AT$3,BK$1)</f>
        <v>0.21751560000000225</v>
      </c>
      <c r="BL614" s="20" cm="1">
        <f t="array" ref="BL614">TREND($AS614:$AT614,$AS$3:$AT$3,BL$1)</f>
        <v>0.16313670000000258</v>
      </c>
      <c r="BM614" s="20" cm="1">
        <f t="array" ref="BM614">TREND($AS614:$AT614,$AS$3:$AT$3,BM$1)</f>
        <v>0.1087578000000029</v>
      </c>
    </row>
    <row r="615" spans="1:65" x14ac:dyDescent="0.35">
      <c r="A615" t="str">
        <f>IF(BYDem!B613="","\I:",BYDem!B613)</f>
        <v>EU_southwest</v>
      </c>
      <c r="B615" t="str">
        <f>BYDem!E613</f>
        <v>IFP</v>
      </c>
      <c r="C615" t="str">
        <f t="shared" si="203"/>
        <v>IFP</v>
      </c>
      <c r="D615" s="4">
        <f>SUMIFS(BYDem!$M$2:$M$2000,BYDem!$B$2:$B$2000,Demands!$A615,BYDem!$E$2:$E$2000,Demands!$B615)</f>
        <v>135.332154846885</v>
      </c>
      <c r="E615" s="4">
        <f t="shared" si="184"/>
        <v>135.22568387663605</v>
      </c>
      <c r="F615" s="4">
        <f t="shared" si="185"/>
        <v>144.86033233767157</v>
      </c>
      <c r="G615" s="4">
        <f t="shared" si="186"/>
        <v>148.96385508209877</v>
      </c>
      <c r="H615" s="4">
        <f t="shared" si="187"/>
        <v>153.93631699703195</v>
      </c>
      <c r="I615" s="4">
        <f t="shared" si="188"/>
        <v>159.29571595566546</v>
      </c>
      <c r="J615" s="4">
        <f t="shared" si="189"/>
        <v>164.58903025061721</v>
      </c>
      <c r="K615" s="4">
        <f t="shared" si="190"/>
        <v>169.71726979953493</v>
      </c>
      <c r="L615" s="4">
        <f t="shared" si="191"/>
        <v>174.7074903728606</v>
      </c>
      <c r="M615" s="4">
        <f t="shared" si="192"/>
        <v>179.50515991401969</v>
      </c>
      <c r="N615" s="4">
        <f t="shared" si="193"/>
        <v>183.4643418574523</v>
      </c>
      <c r="O615" s="4">
        <f t="shared" si="194"/>
        <v>186.44957706881618</v>
      </c>
      <c r="P615" s="4">
        <f t="shared" si="195"/>
        <v>188.6692878819803</v>
      </c>
      <c r="Q615" s="4">
        <f t="shared" si="196"/>
        <v>190.32862981940053</v>
      </c>
      <c r="R615" s="4">
        <f t="shared" si="197"/>
        <v>191.5761579366183</v>
      </c>
      <c r="S615" s="4">
        <f t="shared" si="198"/>
        <v>192.47547858775883</v>
      </c>
      <c r="T615" s="4">
        <f t="shared" si="199"/>
        <v>193.05421037542848</v>
      </c>
      <c r="U615" s="4">
        <f t="shared" si="200"/>
        <v>193.35242304516703</v>
      </c>
      <c r="W615" s="5" t="str">
        <f>VLOOKUP(C615&amp;A615,Driver_elast!$A$2:$D$1161,4,FALSE)</f>
        <v>GDP</v>
      </c>
      <c r="X615" s="5">
        <v>1</v>
      </c>
      <c r="Y615" s="2">
        <f>SUMIFS('Growth rates'!D$4:D$999,'Growth rates'!$B$4:$B$999,Demands!$A615,'Growth rates'!$C$4:$C$999,$W615)</f>
        <v>1</v>
      </c>
      <c r="Z615" s="2">
        <f>SUMIFS('Growth rates'!E$4:E$999,'Growth rates'!$B$4:$B$999,Demands!$A615,'Growth rates'!$C$4:$C$999,$W615)</f>
        <v>0.99787959486460454</v>
      </c>
      <c r="AA615" s="2">
        <f>SUMIFS('Growth rates'!F$4:F$999,'Growth rates'!$B$4:$B$999,Demands!$A615,'Growth rates'!$C$4:$C$999,$W615)</f>
        <v>1.1895007533293394</v>
      </c>
      <c r="AB615" s="2">
        <f>SUMIFS('Growth rates'!G$4:G$999,'Growth rates'!$B$4:$B$999,Demands!$A615,'Growth rates'!$C$4:$C$999,$W615)</f>
        <v>1.2803164087781427</v>
      </c>
      <c r="AC615" s="2">
        <f>SUMIFS('Growth rates'!H$4:H$999,'Growth rates'!$B$4:$B$999,Demands!$A615,'Growth rates'!$C$4:$C$999,$W615)</f>
        <v>1.3955015625963878</v>
      </c>
      <c r="AD615" s="2">
        <f>SUMIFS('Growth rates'!I$4:I$999,'Growth rates'!$B$4:$B$999,Demands!$A615,'Growth rates'!$C$4:$C$999,$W615)</f>
        <v>1.5264480809183403</v>
      </c>
      <c r="AE615" s="2">
        <f>SUMIFS('Growth rates'!J$4:J$999,'Growth rates'!$B$4:$B$999,Demands!$A615,'Growth rates'!$C$4:$C$999,$W615)</f>
        <v>1.6631561833125788</v>
      </c>
      <c r="AF615" s="2">
        <f>SUMIFS('Growth rates'!K$4:K$999,'Growth rates'!$B$4:$B$999,Demands!$A615,'Growth rates'!$C$4:$C$999,$W615)</f>
        <v>1.8028216653544828</v>
      </c>
      <c r="AG615" s="2">
        <f>SUMIFS('Growth rates'!L$4:L$999,'Growth rates'!$B$4:$B$999,Demands!$A615,'Growth rates'!$C$4:$C$999,$W615)</f>
        <v>1.945689711957391</v>
      </c>
      <c r="AH615" s="2">
        <f>SUMIFS('Growth rates'!M$4:M$999,'Growth rates'!$B$4:$B$999,Demands!$A615,'Growth rates'!$C$4:$C$999,$W615)</f>
        <v>2.0896958556953473</v>
      </c>
      <c r="AI615" s="2">
        <f>SUMIFS('Growth rates'!N$4:N$999,'Growth rates'!$B$4:$B$999,Demands!$A615,'Growth rates'!$C$4:$C$999,$W615)</f>
        <v>2.2277208467819087</v>
      </c>
      <c r="AJ615" s="2">
        <f>SUMIFS('Growth rates'!O$4:O$999,'Growth rates'!$B$4:$B$999,Demands!$A615,'Growth rates'!$C$4:$C$999,$W615)</f>
        <v>2.3498407082236796</v>
      </c>
      <c r="AK615" s="2">
        <f>SUMIFS('Growth rates'!P$4:P$999,'Growth rates'!$B$4:$B$999,Demands!$A615,'Growth rates'!$C$4:$C$999,$W615)</f>
        <v>2.457552688617251</v>
      </c>
      <c r="AL615" s="2">
        <f>SUMIFS('Growth rates'!Q$4:Q$999,'Growth rates'!$B$4:$B$999,Demands!$A615,'Growth rates'!$C$4:$C$999,$W615)</f>
        <v>2.5546427776052592</v>
      </c>
      <c r="AM615" s="2">
        <f>SUMIFS('Growth rates'!R$4:R$999,'Growth rates'!$B$4:$B$999,Demands!$A615,'Growth rates'!$C$4:$C$999,$W615)</f>
        <v>2.6449027154359848</v>
      </c>
      <c r="AN615" s="2">
        <f>SUMIFS('Growth rates'!S$4:S$999,'Growth rates'!$B$4:$B$999,Demands!$A615,'Growth rates'!$C$4:$C$999,$W615)</f>
        <v>2.7285614807704972</v>
      </c>
      <c r="AO615" s="2">
        <f>SUMIFS('Growth rates'!T$4:T$999,'Growth rates'!$B$4:$B$999,Demands!$A615,'Growth rates'!$C$4:$C$999,$W615)</f>
        <v>2.8022675160833983</v>
      </c>
      <c r="AP615" s="2">
        <f>SUMIFS('Growth rates'!U$4:U$999,'Growth rates'!$B$4:$B$999,Demands!$A615,'Growth rates'!$C$4:$C$999,$W615)</f>
        <v>2.8606006141646829</v>
      </c>
      <c r="AR615">
        <f>VLOOKUP(C615&amp;A615,Driver_elast!$A$2:$E$1161,5,FALSE)</f>
        <v>0.37103199999999997</v>
      </c>
      <c r="AS615">
        <f t="shared" si="201"/>
        <v>0.37103199999999997</v>
      </c>
      <c r="AT615">
        <f t="shared" si="202"/>
        <v>7.4206399999999992E-2</v>
      </c>
      <c r="AV615" s="2" cm="1">
        <f t="array" ref="AV615">TREND($AR615:$AS615,$AR$3:$AS$3,AV$1)</f>
        <v>0.37103199999999997</v>
      </c>
      <c r="AW615" s="2" cm="1">
        <f t="array" ref="AW615">TREND($AR615:$AS615,$AR$3:$AS$3,AW$1)</f>
        <v>0.37103199999999997</v>
      </c>
      <c r="AX615" s="2" cm="1">
        <f t="array" ref="AX615">TREND($AR615:$AS615,$AR$3:$AS$3,AX$1)</f>
        <v>0.37103199999999997</v>
      </c>
      <c r="AY615" s="2" cm="1">
        <f t="array" ref="AY615">TREND($AR615:$AS615,$AR$3:$AS$3,AY$1)</f>
        <v>0.37103199999999997</v>
      </c>
      <c r="AZ615" s="2" cm="1">
        <f t="array" ref="AZ615">TREND($AR615:$AS615,$AR$3:$AS$3,AZ$1)</f>
        <v>0.37103199999999997</v>
      </c>
      <c r="BA615" s="2" cm="1">
        <f t="array" ref="BA615">TREND($AR615:$AS615,$AR$3:$AS$3,BA$1)</f>
        <v>0.37103199999999997</v>
      </c>
      <c r="BB615" s="2" cm="1">
        <f t="array" ref="BB615">TREND($AR615:$AS615,$AR$3:$AS$3,BB$1)</f>
        <v>0.37103199999999997</v>
      </c>
      <c r="BC615" s="2" cm="1">
        <f t="array" ref="BC615">TREND($AR615:$AS615,$AR$3:$AS$3,BC$1)</f>
        <v>0.37103199999999997</v>
      </c>
      <c r="BD615" s="2" cm="1">
        <f t="array" ref="BD615">TREND($AR615:$AS615,$AR$3:$AS$3,BD$1)</f>
        <v>0.37103199999999997</v>
      </c>
      <c r="BE615" s="2" cm="1">
        <f t="array" ref="BE615">TREND($AR615:$AS615,$AR$3:$AS$3,BE$1)</f>
        <v>0.37103199999999997</v>
      </c>
      <c r="BF615" s="20" cm="1">
        <f t="array" ref="BF615">TREND($AS615:$AT615,$AS$3:$AT$3,BF$1)</f>
        <v>0.33392879999999892</v>
      </c>
      <c r="BG615" s="20" cm="1">
        <f t="array" ref="BG615">TREND($AS615:$AT615,$AS$3:$AT$3,BG$1)</f>
        <v>0.29682560000000002</v>
      </c>
      <c r="BH615" s="20" cm="1">
        <f t="array" ref="BH615">TREND($AS615:$AT615,$AS$3:$AT$3,BH$1)</f>
        <v>0.25972239999999935</v>
      </c>
      <c r="BI615" s="20" cm="1">
        <f t="array" ref="BI615">TREND($AS615:$AT615,$AS$3:$AT$3,BI$1)</f>
        <v>0.22261920000000046</v>
      </c>
      <c r="BJ615" s="20" cm="1">
        <f t="array" ref="BJ615">TREND($AS615:$AT615,$AS$3:$AT$3,BJ$1)</f>
        <v>0.18551599999999979</v>
      </c>
      <c r="BK615" s="20" cm="1">
        <f t="array" ref="BK615">TREND($AS615:$AT615,$AS$3:$AT$3,BK$1)</f>
        <v>0.14841279999999912</v>
      </c>
      <c r="BL615" s="20" cm="1">
        <f t="array" ref="BL615">TREND($AS615:$AT615,$AS$3:$AT$3,BL$1)</f>
        <v>0.11130960000000023</v>
      </c>
      <c r="BM615" s="20" cm="1">
        <f t="array" ref="BM615">TREND($AS615:$AT615,$AS$3:$AT$3,BM$1)</f>
        <v>7.4206399999999562E-2</v>
      </c>
    </row>
    <row r="616" spans="1:65" x14ac:dyDescent="0.35">
      <c r="A616" t="str">
        <f>IF(BYDem!B614="","\I:",BYDem!B614)</f>
        <v>EU_southwest</v>
      </c>
      <c r="B616" t="str">
        <f>BYDem!E614</f>
        <v>ILP</v>
      </c>
      <c r="C616" t="str">
        <f t="shared" si="203"/>
        <v>ILP</v>
      </c>
      <c r="D616" s="4">
        <f>SUMIFS(BYDem!$M$2:$M$2000,BYDem!$B$2:$B$2000,Demands!$A616,BYDem!$E$2:$E$2000,Demands!$B616)</f>
        <v>12.704499999999999</v>
      </c>
      <c r="E616" s="4">
        <f t="shared" si="184"/>
        <v>12.693939899985851</v>
      </c>
      <c r="F616" s="4">
        <f t="shared" si="185"/>
        <v>13.649489782895914</v>
      </c>
      <c r="G616" s="4">
        <f t="shared" si="186"/>
        <v>14.058001036173817</v>
      </c>
      <c r="H616" s="4">
        <f t="shared" si="187"/>
        <v>14.55378716576697</v>
      </c>
      <c r="I616" s="4">
        <f t="shared" si="188"/>
        <v>15.089129088630276</v>
      </c>
      <c r="J616" s="4">
        <f t="shared" si="189"/>
        <v>15.618875469328643</v>
      </c>
      <c r="K616" s="4">
        <f t="shared" si="190"/>
        <v>16.133034441317168</v>
      </c>
      <c r="L616" s="4">
        <f t="shared" si="191"/>
        <v>16.634210141316327</v>
      </c>
      <c r="M616" s="4">
        <f t="shared" si="192"/>
        <v>17.116825599654799</v>
      </c>
      <c r="N616" s="4">
        <f t="shared" si="193"/>
        <v>17.515696164312402</v>
      </c>
      <c r="O616" s="4">
        <f t="shared" si="194"/>
        <v>17.816812648141468</v>
      </c>
      <c r="P616" s="4">
        <f t="shared" si="195"/>
        <v>18.040914397877454</v>
      </c>
      <c r="Q616" s="4">
        <f t="shared" si="196"/>
        <v>18.208552781298902</v>
      </c>
      <c r="R616" s="4">
        <f t="shared" si="197"/>
        <v>18.334648949662785</v>
      </c>
      <c r="S616" s="4">
        <f t="shared" si="198"/>
        <v>18.425582876358504</v>
      </c>
      <c r="T616" s="4">
        <f t="shared" si="199"/>
        <v>18.484116229449093</v>
      </c>
      <c r="U616" s="4">
        <f t="shared" si="200"/>
        <v>18.514282786254721</v>
      </c>
      <c r="W616" s="5" t="str">
        <f>VLOOKUP(C616&amp;A616,Driver_elast!$A$2:$D$1161,4,FALSE)</f>
        <v>GDP</v>
      </c>
      <c r="X616" s="5">
        <v>1</v>
      </c>
      <c r="Y616" s="2">
        <f>SUMIFS('Growth rates'!D$4:D$999,'Growth rates'!$B$4:$B$999,Demands!$A616,'Growth rates'!$C$4:$C$999,$W616)</f>
        <v>1</v>
      </c>
      <c r="Z616" s="2">
        <f>SUMIFS('Growth rates'!E$4:E$999,'Growth rates'!$B$4:$B$999,Demands!$A616,'Growth rates'!$C$4:$C$999,$W616)</f>
        <v>0.99787959486460454</v>
      </c>
      <c r="AA616" s="2">
        <f>SUMIFS('Growth rates'!F$4:F$999,'Growth rates'!$B$4:$B$999,Demands!$A616,'Growth rates'!$C$4:$C$999,$W616)</f>
        <v>1.1895007533293394</v>
      </c>
      <c r="AB616" s="2">
        <f>SUMIFS('Growth rates'!G$4:G$999,'Growth rates'!$B$4:$B$999,Demands!$A616,'Growth rates'!$C$4:$C$999,$W616)</f>
        <v>1.2803164087781427</v>
      </c>
      <c r="AC616" s="2">
        <f>SUMIFS('Growth rates'!H$4:H$999,'Growth rates'!$B$4:$B$999,Demands!$A616,'Growth rates'!$C$4:$C$999,$W616)</f>
        <v>1.3955015625963878</v>
      </c>
      <c r="AD616" s="2">
        <f>SUMIFS('Growth rates'!I$4:I$999,'Growth rates'!$B$4:$B$999,Demands!$A616,'Growth rates'!$C$4:$C$999,$W616)</f>
        <v>1.5264480809183403</v>
      </c>
      <c r="AE616" s="2">
        <f>SUMIFS('Growth rates'!J$4:J$999,'Growth rates'!$B$4:$B$999,Demands!$A616,'Growth rates'!$C$4:$C$999,$W616)</f>
        <v>1.6631561833125788</v>
      </c>
      <c r="AF616" s="2">
        <f>SUMIFS('Growth rates'!K$4:K$999,'Growth rates'!$B$4:$B$999,Demands!$A616,'Growth rates'!$C$4:$C$999,$W616)</f>
        <v>1.8028216653544828</v>
      </c>
      <c r="AG616" s="2">
        <f>SUMIFS('Growth rates'!L$4:L$999,'Growth rates'!$B$4:$B$999,Demands!$A616,'Growth rates'!$C$4:$C$999,$W616)</f>
        <v>1.945689711957391</v>
      </c>
      <c r="AH616" s="2">
        <f>SUMIFS('Growth rates'!M$4:M$999,'Growth rates'!$B$4:$B$999,Demands!$A616,'Growth rates'!$C$4:$C$999,$W616)</f>
        <v>2.0896958556953473</v>
      </c>
      <c r="AI616" s="2">
        <f>SUMIFS('Growth rates'!N$4:N$999,'Growth rates'!$B$4:$B$999,Demands!$A616,'Growth rates'!$C$4:$C$999,$W616)</f>
        <v>2.2277208467819087</v>
      </c>
      <c r="AJ616" s="2">
        <f>SUMIFS('Growth rates'!O$4:O$999,'Growth rates'!$B$4:$B$999,Demands!$A616,'Growth rates'!$C$4:$C$999,$W616)</f>
        <v>2.3498407082236796</v>
      </c>
      <c r="AK616" s="2">
        <f>SUMIFS('Growth rates'!P$4:P$999,'Growth rates'!$B$4:$B$999,Demands!$A616,'Growth rates'!$C$4:$C$999,$W616)</f>
        <v>2.457552688617251</v>
      </c>
      <c r="AL616" s="2">
        <f>SUMIFS('Growth rates'!Q$4:Q$999,'Growth rates'!$B$4:$B$999,Demands!$A616,'Growth rates'!$C$4:$C$999,$W616)</f>
        <v>2.5546427776052592</v>
      </c>
      <c r="AM616" s="2">
        <f>SUMIFS('Growth rates'!R$4:R$999,'Growth rates'!$B$4:$B$999,Demands!$A616,'Growth rates'!$C$4:$C$999,$W616)</f>
        <v>2.6449027154359848</v>
      </c>
      <c r="AN616" s="2">
        <f>SUMIFS('Growth rates'!S$4:S$999,'Growth rates'!$B$4:$B$999,Demands!$A616,'Growth rates'!$C$4:$C$999,$W616)</f>
        <v>2.7285614807704972</v>
      </c>
      <c r="AO616" s="2">
        <f>SUMIFS('Growth rates'!T$4:T$999,'Growth rates'!$B$4:$B$999,Demands!$A616,'Growth rates'!$C$4:$C$999,$W616)</f>
        <v>2.8022675160833983</v>
      </c>
      <c r="AP616" s="2">
        <f>SUMIFS('Growth rates'!U$4:U$999,'Growth rates'!$B$4:$B$999,Demands!$A616,'Growth rates'!$C$4:$C$999,$W616)</f>
        <v>2.8606006141646829</v>
      </c>
      <c r="AR616">
        <f>VLOOKUP(C616&amp;A616,Driver_elast!$A$2:$E$1161,5,FALSE)</f>
        <v>0.39200499999999999</v>
      </c>
      <c r="AS616">
        <f t="shared" si="201"/>
        <v>0.39200499999999999</v>
      </c>
      <c r="AT616">
        <f t="shared" si="202"/>
        <v>7.8400999999999998E-2</v>
      </c>
      <c r="AV616" s="2" cm="1">
        <f t="array" ref="AV616">TREND($AR616:$AS616,$AR$3:$AS$3,AV$1)</f>
        <v>0.39200499999999999</v>
      </c>
      <c r="AW616" s="2" cm="1">
        <f t="array" ref="AW616">TREND($AR616:$AS616,$AR$3:$AS$3,AW$1)</f>
        <v>0.39200499999999999</v>
      </c>
      <c r="AX616" s="2" cm="1">
        <f t="array" ref="AX616">TREND($AR616:$AS616,$AR$3:$AS$3,AX$1)</f>
        <v>0.39200499999999999</v>
      </c>
      <c r="AY616" s="2" cm="1">
        <f t="array" ref="AY616">TREND($AR616:$AS616,$AR$3:$AS$3,AY$1)</f>
        <v>0.39200499999999999</v>
      </c>
      <c r="AZ616" s="2" cm="1">
        <f t="array" ref="AZ616">TREND($AR616:$AS616,$AR$3:$AS$3,AZ$1)</f>
        <v>0.39200499999999999</v>
      </c>
      <c r="BA616" s="2" cm="1">
        <f t="array" ref="BA616">TREND($AR616:$AS616,$AR$3:$AS$3,BA$1)</f>
        <v>0.39200499999999999</v>
      </c>
      <c r="BB616" s="2" cm="1">
        <f t="array" ref="BB616">TREND($AR616:$AS616,$AR$3:$AS$3,BB$1)</f>
        <v>0.39200499999999999</v>
      </c>
      <c r="BC616" s="2" cm="1">
        <f t="array" ref="BC616">TREND($AR616:$AS616,$AR$3:$AS$3,BC$1)</f>
        <v>0.39200499999999999</v>
      </c>
      <c r="BD616" s="2" cm="1">
        <f t="array" ref="BD616">TREND($AR616:$AS616,$AR$3:$AS$3,BD$1)</f>
        <v>0.39200499999999999</v>
      </c>
      <c r="BE616" s="2" cm="1">
        <f t="array" ref="BE616">TREND($AR616:$AS616,$AR$3:$AS$3,BE$1)</f>
        <v>0.39200499999999999</v>
      </c>
      <c r="BF616" s="20" cm="1">
        <f t="array" ref="BF616">TREND($AS616:$AT616,$AS$3:$AT$3,BF$1)</f>
        <v>0.35280449999999774</v>
      </c>
      <c r="BG616" s="20" cm="1">
        <f t="array" ref="BG616">TREND($AS616:$AT616,$AS$3:$AT$3,BG$1)</f>
        <v>0.313603999999998</v>
      </c>
      <c r="BH616" s="20" cm="1">
        <f t="array" ref="BH616">TREND($AS616:$AT616,$AS$3:$AT$3,BH$1)</f>
        <v>0.27440349999999825</v>
      </c>
      <c r="BI616" s="20" cm="1">
        <f t="array" ref="BI616">TREND($AS616:$AT616,$AS$3:$AT$3,BI$1)</f>
        <v>0.2352029999999985</v>
      </c>
      <c r="BJ616" s="20" cm="1">
        <f t="array" ref="BJ616">TREND($AS616:$AT616,$AS$3:$AT$3,BJ$1)</f>
        <v>0.19600249999999875</v>
      </c>
      <c r="BK616" s="20" cm="1">
        <f t="array" ref="BK616">TREND($AS616:$AT616,$AS$3:$AT$3,BK$1)</f>
        <v>0.156801999999999</v>
      </c>
      <c r="BL616" s="20" cm="1">
        <f t="array" ref="BL616">TREND($AS616:$AT616,$AS$3:$AT$3,BL$1)</f>
        <v>0.11760149999999925</v>
      </c>
      <c r="BM616" s="20" cm="1">
        <f t="array" ref="BM616">TREND($AS616:$AT616,$AS$3:$AT$3,BM$1)</f>
        <v>7.8400999999999499E-2</v>
      </c>
    </row>
    <row r="617" spans="1:65" x14ac:dyDescent="0.35">
      <c r="A617" t="str">
        <f>IF(BYDem!B615="","\I:",BYDem!B615)</f>
        <v>EU_southwest</v>
      </c>
      <c r="B617" t="str">
        <f>BYDem!E615</f>
        <v>IMC</v>
      </c>
      <c r="C617" t="str">
        <f t="shared" si="203"/>
        <v>IMC</v>
      </c>
      <c r="D617" s="4">
        <f>SUMIFS(BYDem!$M$2:$M$2000,BYDem!$B$2:$B$2000,Demands!$A617,BYDem!$E$2:$E$2000,Demands!$B617)</f>
        <v>91.516799440976101</v>
      </c>
      <c r="E617" s="4">
        <f t="shared" si="184"/>
        <v>91.444799682739912</v>
      </c>
      <c r="F617" s="4">
        <f t="shared" si="185"/>
        <v>97.960118912604301</v>
      </c>
      <c r="G617" s="4">
        <f t="shared" si="186"/>
        <v>100.73507855488678</v>
      </c>
      <c r="H617" s="4">
        <f t="shared" si="187"/>
        <v>104.09764822882489</v>
      </c>
      <c r="I617" s="4">
        <f t="shared" si="188"/>
        <v>107.72187958889127</v>
      </c>
      <c r="J617" s="4">
        <f t="shared" si="189"/>
        <v>111.30142196193064</v>
      </c>
      <c r="K617" s="4">
        <f t="shared" si="190"/>
        <v>114.76933445334538</v>
      </c>
      <c r="L617" s="4">
        <f t="shared" si="191"/>
        <v>118.14391321396569</v>
      </c>
      <c r="M617" s="4">
        <f t="shared" si="192"/>
        <v>121.38828157327465</v>
      </c>
      <c r="N617" s="4">
        <f t="shared" si="193"/>
        <v>124.06563242368709</v>
      </c>
      <c r="O617" s="4">
        <f t="shared" si="194"/>
        <v>126.08436309735164</v>
      </c>
      <c r="P617" s="4">
        <f t="shared" si="195"/>
        <v>127.58541677919939</v>
      </c>
      <c r="Q617" s="4">
        <f t="shared" si="196"/>
        <v>128.70752751084851</v>
      </c>
      <c r="R617" s="4">
        <f t="shared" si="197"/>
        <v>129.55115392490782</v>
      </c>
      <c r="S617" s="4">
        <f t="shared" si="198"/>
        <v>130.15930908032283</v>
      </c>
      <c r="T617" s="4">
        <f t="shared" si="199"/>
        <v>130.55066973664435</v>
      </c>
      <c r="U617" s="4">
        <f t="shared" si="200"/>
        <v>130.75233259435984</v>
      </c>
      <c r="W617" s="5" t="str">
        <f>VLOOKUP(C617&amp;A617,Driver_elast!$A$2:$D$1161,4,FALSE)</f>
        <v>GDP</v>
      </c>
      <c r="X617" s="5">
        <v>1</v>
      </c>
      <c r="Y617" s="2">
        <f>SUMIFS('Growth rates'!D$4:D$999,'Growth rates'!$B$4:$B$999,Demands!$A617,'Growth rates'!$C$4:$C$999,$W617)</f>
        <v>1</v>
      </c>
      <c r="Z617" s="2">
        <f>SUMIFS('Growth rates'!E$4:E$999,'Growth rates'!$B$4:$B$999,Demands!$A617,'Growth rates'!$C$4:$C$999,$W617)</f>
        <v>0.99787959486460454</v>
      </c>
      <c r="AA617" s="2">
        <f>SUMIFS('Growth rates'!F$4:F$999,'Growth rates'!$B$4:$B$999,Demands!$A617,'Growth rates'!$C$4:$C$999,$W617)</f>
        <v>1.1895007533293394</v>
      </c>
      <c r="AB617" s="2">
        <f>SUMIFS('Growth rates'!G$4:G$999,'Growth rates'!$B$4:$B$999,Demands!$A617,'Growth rates'!$C$4:$C$999,$W617)</f>
        <v>1.2803164087781427</v>
      </c>
      <c r="AC617" s="2">
        <f>SUMIFS('Growth rates'!H$4:H$999,'Growth rates'!$B$4:$B$999,Demands!$A617,'Growth rates'!$C$4:$C$999,$W617)</f>
        <v>1.3955015625963878</v>
      </c>
      <c r="AD617" s="2">
        <f>SUMIFS('Growth rates'!I$4:I$999,'Growth rates'!$B$4:$B$999,Demands!$A617,'Growth rates'!$C$4:$C$999,$W617)</f>
        <v>1.5264480809183403</v>
      </c>
      <c r="AE617" s="2">
        <f>SUMIFS('Growth rates'!J$4:J$999,'Growth rates'!$B$4:$B$999,Demands!$A617,'Growth rates'!$C$4:$C$999,$W617)</f>
        <v>1.6631561833125788</v>
      </c>
      <c r="AF617" s="2">
        <f>SUMIFS('Growth rates'!K$4:K$999,'Growth rates'!$B$4:$B$999,Demands!$A617,'Growth rates'!$C$4:$C$999,$W617)</f>
        <v>1.8028216653544828</v>
      </c>
      <c r="AG617" s="2">
        <f>SUMIFS('Growth rates'!L$4:L$999,'Growth rates'!$B$4:$B$999,Demands!$A617,'Growth rates'!$C$4:$C$999,$W617)</f>
        <v>1.945689711957391</v>
      </c>
      <c r="AH617" s="2">
        <f>SUMIFS('Growth rates'!M$4:M$999,'Growth rates'!$B$4:$B$999,Demands!$A617,'Growth rates'!$C$4:$C$999,$W617)</f>
        <v>2.0896958556953473</v>
      </c>
      <c r="AI617" s="2">
        <f>SUMIFS('Growth rates'!N$4:N$999,'Growth rates'!$B$4:$B$999,Demands!$A617,'Growth rates'!$C$4:$C$999,$W617)</f>
        <v>2.2277208467819087</v>
      </c>
      <c r="AJ617" s="2">
        <f>SUMIFS('Growth rates'!O$4:O$999,'Growth rates'!$B$4:$B$999,Demands!$A617,'Growth rates'!$C$4:$C$999,$W617)</f>
        <v>2.3498407082236796</v>
      </c>
      <c r="AK617" s="2">
        <f>SUMIFS('Growth rates'!P$4:P$999,'Growth rates'!$B$4:$B$999,Demands!$A617,'Growth rates'!$C$4:$C$999,$W617)</f>
        <v>2.457552688617251</v>
      </c>
      <c r="AL617" s="2">
        <f>SUMIFS('Growth rates'!Q$4:Q$999,'Growth rates'!$B$4:$B$999,Demands!$A617,'Growth rates'!$C$4:$C$999,$W617)</f>
        <v>2.5546427776052592</v>
      </c>
      <c r="AM617" s="2">
        <f>SUMIFS('Growth rates'!R$4:R$999,'Growth rates'!$B$4:$B$999,Demands!$A617,'Growth rates'!$C$4:$C$999,$W617)</f>
        <v>2.6449027154359848</v>
      </c>
      <c r="AN617" s="2">
        <f>SUMIFS('Growth rates'!S$4:S$999,'Growth rates'!$B$4:$B$999,Demands!$A617,'Growth rates'!$C$4:$C$999,$W617)</f>
        <v>2.7285614807704972</v>
      </c>
      <c r="AO617" s="2">
        <f>SUMIFS('Growth rates'!T$4:T$999,'Growth rates'!$B$4:$B$999,Demands!$A617,'Growth rates'!$C$4:$C$999,$W617)</f>
        <v>2.8022675160833983</v>
      </c>
      <c r="AP617" s="2">
        <f>SUMIFS('Growth rates'!U$4:U$999,'Growth rates'!$B$4:$B$999,Demands!$A617,'Growth rates'!$C$4:$C$999,$W617)</f>
        <v>2.8606006141646829</v>
      </c>
      <c r="AR617">
        <f>VLOOKUP(C617&amp;A617,Driver_elast!$A$2:$E$1161,5,FALSE)</f>
        <v>0.37103199999999997</v>
      </c>
      <c r="AS617">
        <f t="shared" si="201"/>
        <v>0.37103199999999997</v>
      </c>
      <c r="AT617">
        <f t="shared" si="202"/>
        <v>7.4206399999999992E-2</v>
      </c>
      <c r="AV617" s="2" cm="1">
        <f t="array" ref="AV617">TREND($AR617:$AS617,$AR$3:$AS$3,AV$1)</f>
        <v>0.37103199999999997</v>
      </c>
      <c r="AW617" s="2" cm="1">
        <f t="array" ref="AW617">TREND($AR617:$AS617,$AR$3:$AS$3,AW$1)</f>
        <v>0.37103199999999997</v>
      </c>
      <c r="AX617" s="2" cm="1">
        <f t="array" ref="AX617">TREND($AR617:$AS617,$AR$3:$AS$3,AX$1)</f>
        <v>0.37103199999999997</v>
      </c>
      <c r="AY617" s="2" cm="1">
        <f t="array" ref="AY617">TREND($AR617:$AS617,$AR$3:$AS$3,AY$1)</f>
        <v>0.37103199999999997</v>
      </c>
      <c r="AZ617" s="2" cm="1">
        <f t="array" ref="AZ617">TREND($AR617:$AS617,$AR$3:$AS$3,AZ$1)</f>
        <v>0.37103199999999997</v>
      </c>
      <c r="BA617" s="2" cm="1">
        <f t="array" ref="BA617">TREND($AR617:$AS617,$AR$3:$AS$3,BA$1)</f>
        <v>0.37103199999999997</v>
      </c>
      <c r="BB617" s="2" cm="1">
        <f t="array" ref="BB617">TREND($AR617:$AS617,$AR$3:$AS$3,BB$1)</f>
        <v>0.37103199999999997</v>
      </c>
      <c r="BC617" s="2" cm="1">
        <f t="array" ref="BC617">TREND($AR617:$AS617,$AR$3:$AS$3,BC$1)</f>
        <v>0.37103199999999997</v>
      </c>
      <c r="BD617" s="2" cm="1">
        <f t="array" ref="BD617">TREND($AR617:$AS617,$AR$3:$AS$3,BD$1)</f>
        <v>0.37103199999999997</v>
      </c>
      <c r="BE617" s="2" cm="1">
        <f t="array" ref="BE617">TREND($AR617:$AS617,$AR$3:$AS$3,BE$1)</f>
        <v>0.37103199999999997</v>
      </c>
      <c r="BF617" s="20" cm="1">
        <f t="array" ref="BF617">TREND($AS617:$AT617,$AS$3:$AT$3,BF$1)</f>
        <v>0.33392879999999892</v>
      </c>
      <c r="BG617" s="20" cm="1">
        <f t="array" ref="BG617">TREND($AS617:$AT617,$AS$3:$AT$3,BG$1)</f>
        <v>0.29682560000000002</v>
      </c>
      <c r="BH617" s="20" cm="1">
        <f t="array" ref="BH617">TREND($AS617:$AT617,$AS$3:$AT$3,BH$1)</f>
        <v>0.25972239999999935</v>
      </c>
      <c r="BI617" s="20" cm="1">
        <f t="array" ref="BI617">TREND($AS617:$AT617,$AS$3:$AT$3,BI$1)</f>
        <v>0.22261920000000046</v>
      </c>
      <c r="BJ617" s="20" cm="1">
        <f t="array" ref="BJ617">TREND($AS617:$AT617,$AS$3:$AT$3,BJ$1)</f>
        <v>0.18551599999999979</v>
      </c>
      <c r="BK617" s="20" cm="1">
        <f t="array" ref="BK617">TREND($AS617:$AT617,$AS$3:$AT$3,BK$1)</f>
        <v>0.14841279999999912</v>
      </c>
      <c r="BL617" s="20" cm="1">
        <f t="array" ref="BL617">TREND($AS617:$AT617,$AS$3:$AT$3,BL$1)</f>
        <v>0.11130960000000023</v>
      </c>
      <c r="BM617" s="20" cm="1">
        <f t="array" ref="BM617">TREND($AS617:$AT617,$AS$3:$AT$3,BM$1)</f>
        <v>7.4206399999999562E-2</v>
      </c>
    </row>
    <row r="618" spans="1:65" x14ac:dyDescent="0.35">
      <c r="A618" t="str">
        <f>IF(BYDem!B616="","\I:",BYDem!B616)</f>
        <v>EU_southwest</v>
      </c>
      <c r="B618" t="str">
        <f>BYDem!E616</f>
        <v>INF</v>
      </c>
      <c r="C618" t="str">
        <f t="shared" si="203"/>
        <v>INF</v>
      </c>
      <c r="D618" s="4">
        <f>SUMIFS(BYDem!$M$2:$M$2000,BYDem!$B$2:$B$2000,Demands!$A618,BYDem!$E$2:$E$2000,Demands!$B618)</f>
        <v>1503.174</v>
      </c>
      <c r="E618" s="4">
        <f t="shared" si="184"/>
        <v>1500.0294967646284</v>
      </c>
      <c r="F618" s="4">
        <f t="shared" si="185"/>
        <v>1784.206586142735</v>
      </c>
      <c r="G618" s="4">
        <f t="shared" si="186"/>
        <v>1918.5960068082845</v>
      </c>
      <c r="H618" s="4">
        <f t="shared" si="187"/>
        <v>2088.8850379467258</v>
      </c>
      <c r="I618" s="4">
        <f t="shared" si="188"/>
        <v>2282.2608324162015</v>
      </c>
      <c r="J618" s="4">
        <f t="shared" si="189"/>
        <v>2483.9123237052854</v>
      </c>
      <c r="K618" s="4">
        <f t="shared" si="190"/>
        <v>2689.6985273325568</v>
      </c>
      <c r="L618" s="4">
        <f t="shared" si="191"/>
        <v>2899.9842981163192</v>
      </c>
      <c r="M618" s="4">
        <f t="shared" si="192"/>
        <v>3111.7360577559348</v>
      </c>
      <c r="N618" s="4">
        <f t="shared" si="193"/>
        <v>3294.2280664067498</v>
      </c>
      <c r="O618" s="4">
        <f t="shared" si="194"/>
        <v>3436.7537481927125</v>
      </c>
      <c r="P618" s="4">
        <f t="shared" si="195"/>
        <v>3545.5455040094289</v>
      </c>
      <c r="Q618" s="4">
        <f t="shared" si="196"/>
        <v>3628.4599720354408</v>
      </c>
      <c r="R618" s="4">
        <f t="shared" si="197"/>
        <v>3691.6984099871693</v>
      </c>
      <c r="S618" s="4">
        <f t="shared" si="198"/>
        <v>3737.778349190894</v>
      </c>
      <c r="T618" s="4">
        <f t="shared" si="199"/>
        <v>3767.6616143958531</v>
      </c>
      <c r="U618" s="4">
        <f t="shared" si="200"/>
        <v>3783.1366365506915</v>
      </c>
      <c r="W618" s="5" t="str">
        <f>VLOOKUP(C618&amp;A618,Driver_elast!$A$2:$D$1161,4,FALSE)</f>
        <v>GDP</v>
      </c>
      <c r="X618" s="5">
        <v>1</v>
      </c>
      <c r="Y618" s="2">
        <f>SUMIFS('Growth rates'!D$4:D$999,'Growth rates'!$B$4:$B$999,Demands!$A618,'Growth rates'!$C$4:$C$999,$W618)</f>
        <v>1</v>
      </c>
      <c r="Z618" s="2">
        <f>SUMIFS('Growth rates'!E$4:E$999,'Growth rates'!$B$4:$B$999,Demands!$A618,'Growth rates'!$C$4:$C$999,$W618)</f>
        <v>0.99787959486460454</v>
      </c>
      <c r="AA618" s="2">
        <f>SUMIFS('Growth rates'!F$4:F$999,'Growth rates'!$B$4:$B$999,Demands!$A618,'Growth rates'!$C$4:$C$999,$W618)</f>
        <v>1.1895007533293394</v>
      </c>
      <c r="AB618" s="2">
        <f>SUMIFS('Growth rates'!G$4:G$999,'Growth rates'!$B$4:$B$999,Demands!$A618,'Growth rates'!$C$4:$C$999,$W618)</f>
        <v>1.2803164087781427</v>
      </c>
      <c r="AC618" s="2">
        <f>SUMIFS('Growth rates'!H$4:H$999,'Growth rates'!$B$4:$B$999,Demands!$A618,'Growth rates'!$C$4:$C$999,$W618)</f>
        <v>1.3955015625963878</v>
      </c>
      <c r="AD618" s="2">
        <f>SUMIFS('Growth rates'!I$4:I$999,'Growth rates'!$B$4:$B$999,Demands!$A618,'Growth rates'!$C$4:$C$999,$W618)</f>
        <v>1.5264480809183403</v>
      </c>
      <c r="AE618" s="2">
        <f>SUMIFS('Growth rates'!J$4:J$999,'Growth rates'!$B$4:$B$999,Demands!$A618,'Growth rates'!$C$4:$C$999,$W618)</f>
        <v>1.6631561833125788</v>
      </c>
      <c r="AF618" s="2">
        <f>SUMIFS('Growth rates'!K$4:K$999,'Growth rates'!$B$4:$B$999,Demands!$A618,'Growth rates'!$C$4:$C$999,$W618)</f>
        <v>1.8028216653544828</v>
      </c>
      <c r="AG618" s="2">
        <f>SUMIFS('Growth rates'!L$4:L$999,'Growth rates'!$B$4:$B$999,Demands!$A618,'Growth rates'!$C$4:$C$999,$W618)</f>
        <v>1.945689711957391</v>
      </c>
      <c r="AH618" s="2">
        <f>SUMIFS('Growth rates'!M$4:M$999,'Growth rates'!$B$4:$B$999,Demands!$A618,'Growth rates'!$C$4:$C$999,$W618)</f>
        <v>2.0896958556953473</v>
      </c>
      <c r="AI618" s="2">
        <f>SUMIFS('Growth rates'!N$4:N$999,'Growth rates'!$B$4:$B$999,Demands!$A618,'Growth rates'!$C$4:$C$999,$W618)</f>
        <v>2.2277208467819087</v>
      </c>
      <c r="AJ618" s="2">
        <f>SUMIFS('Growth rates'!O$4:O$999,'Growth rates'!$B$4:$B$999,Demands!$A618,'Growth rates'!$C$4:$C$999,$W618)</f>
        <v>2.3498407082236796</v>
      </c>
      <c r="AK618" s="2">
        <f>SUMIFS('Growth rates'!P$4:P$999,'Growth rates'!$B$4:$B$999,Demands!$A618,'Growth rates'!$C$4:$C$999,$W618)</f>
        <v>2.457552688617251</v>
      </c>
      <c r="AL618" s="2">
        <f>SUMIFS('Growth rates'!Q$4:Q$999,'Growth rates'!$B$4:$B$999,Demands!$A618,'Growth rates'!$C$4:$C$999,$W618)</f>
        <v>2.5546427776052592</v>
      </c>
      <c r="AM618" s="2">
        <f>SUMIFS('Growth rates'!R$4:R$999,'Growth rates'!$B$4:$B$999,Demands!$A618,'Growth rates'!$C$4:$C$999,$W618)</f>
        <v>2.6449027154359848</v>
      </c>
      <c r="AN618" s="2">
        <f>SUMIFS('Growth rates'!S$4:S$999,'Growth rates'!$B$4:$B$999,Demands!$A618,'Growth rates'!$C$4:$C$999,$W618)</f>
        <v>2.7285614807704972</v>
      </c>
      <c r="AO618" s="2">
        <f>SUMIFS('Growth rates'!T$4:T$999,'Growth rates'!$B$4:$B$999,Demands!$A618,'Growth rates'!$C$4:$C$999,$W618)</f>
        <v>2.8022675160833983</v>
      </c>
      <c r="AP618" s="2">
        <f>SUMIFS('Growth rates'!U$4:U$999,'Growth rates'!$B$4:$B$999,Demands!$A618,'Growth rates'!$C$4:$C$999,$W618)</f>
        <v>2.8606006141646829</v>
      </c>
      <c r="AR618">
        <f>VLOOKUP(C618&amp;A618,Driver_elast!$A$2:$E$1161,5,FALSE)</f>
        <v>0.98656100000000002</v>
      </c>
      <c r="AS618">
        <f t="shared" si="201"/>
        <v>0.98656100000000002</v>
      </c>
      <c r="AT618">
        <f t="shared" si="202"/>
        <v>0.19731219999999999</v>
      </c>
      <c r="AV618" s="2" cm="1">
        <f t="array" ref="AV618">TREND($AR618:$AS618,$AR$3:$AS$3,AV$1)</f>
        <v>0.98656100000000002</v>
      </c>
      <c r="AW618" s="2" cm="1">
        <f t="array" ref="AW618">TREND($AR618:$AS618,$AR$3:$AS$3,AW$1)</f>
        <v>0.98656100000000002</v>
      </c>
      <c r="AX618" s="2" cm="1">
        <f t="array" ref="AX618">TREND($AR618:$AS618,$AR$3:$AS$3,AX$1)</f>
        <v>0.98656100000000002</v>
      </c>
      <c r="AY618" s="2" cm="1">
        <f t="array" ref="AY618">TREND($AR618:$AS618,$AR$3:$AS$3,AY$1)</f>
        <v>0.98656100000000002</v>
      </c>
      <c r="AZ618" s="2" cm="1">
        <f t="array" ref="AZ618">TREND($AR618:$AS618,$AR$3:$AS$3,AZ$1)</f>
        <v>0.98656100000000002</v>
      </c>
      <c r="BA618" s="2" cm="1">
        <f t="array" ref="BA618">TREND($AR618:$AS618,$AR$3:$AS$3,BA$1)</f>
        <v>0.98656100000000002</v>
      </c>
      <c r="BB618" s="2" cm="1">
        <f t="array" ref="BB618">TREND($AR618:$AS618,$AR$3:$AS$3,BB$1)</f>
        <v>0.98656100000000002</v>
      </c>
      <c r="BC618" s="2" cm="1">
        <f t="array" ref="BC618">TREND($AR618:$AS618,$AR$3:$AS$3,BC$1)</f>
        <v>0.98656100000000002</v>
      </c>
      <c r="BD618" s="2" cm="1">
        <f t="array" ref="BD618">TREND($AR618:$AS618,$AR$3:$AS$3,BD$1)</f>
        <v>0.98656100000000002</v>
      </c>
      <c r="BE618" s="2" cm="1">
        <f t="array" ref="BE618">TREND($AR618:$AS618,$AR$3:$AS$3,BE$1)</f>
        <v>0.98656100000000002</v>
      </c>
      <c r="BF618" s="20" cm="1">
        <f t="array" ref="BF618">TREND($AS618:$AT618,$AS$3:$AT$3,BF$1)</f>
        <v>0.88790489999999522</v>
      </c>
      <c r="BG618" s="20" cm="1">
        <f t="array" ref="BG618">TREND($AS618:$AT618,$AS$3:$AT$3,BG$1)</f>
        <v>0.78924879999999575</v>
      </c>
      <c r="BH618" s="20" cm="1">
        <f t="array" ref="BH618">TREND($AS618:$AT618,$AS$3:$AT$3,BH$1)</f>
        <v>0.69059269999999628</v>
      </c>
      <c r="BI618" s="20" cm="1">
        <f t="array" ref="BI618">TREND($AS618:$AT618,$AS$3:$AT$3,BI$1)</f>
        <v>0.59193659999999682</v>
      </c>
      <c r="BJ618" s="20" cm="1">
        <f t="array" ref="BJ618">TREND($AS618:$AT618,$AS$3:$AT$3,BJ$1)</f>
        <v>0.49328049999999735</v>
      </c>
      <c r="BK618" s="20" cm="1">
        <f t="array" ref="BK618">TREND($AS618:$AT618,$AS$3:$AT$3,BK$1)</f>
        <v>0.39462439999999788</v>
      </c>
      <c r="BL618" s="20" cm="1">
        <f t="array" ref="BL618">TREND($AS618:$AT618,$AS$3:$AT$3,BL$1)</f>
        <v>0.29596829999999841</v>
      </c>
      <c r="BM618" s="20" cm="1">
        <f t="array" ref="BM618">TREND($AS618:$AT618,$AS$3:$AT$3,BM$1)</f>
        <v>0.19731219999999183</v>
      </c>
    </row>
    <row r="619" spans="1:65" x14ac:dyDescent="0.35">
      <c r="A619" t="str">
        <f>IF(BYDem!B617="","\I:",BYDem!B617)</f>
        <v>EU_southwest</v>
      </c>
      <c r="B619" t="str">
        <f>BYDem!E617</f>
        <v>INM</v>
      </c>
      <c r="C619" t="str">
        <f t="shared" si="203"/>
        <v>INM</v>
      </c>
      <c r="D619" s="4">
        <f>SUMIFS(BYDem!$M$2:$M$2000,BYDem!$B$2:$B$2000,Demands!$A619,BYDem!$E$2:$E$2000,Demands!$B619)</f>
        <v>16.399999999999999</v>
      </c>
      <c r="E619" s="4">
        <f t="shared" si="184"/>
        <v>16.321861517502398</v>
      </c>
      <c r="F619" s="4">
        <f t="shared" si="185"/>
        <v>23.722914545871735</v>
      </c>
      <c r="G619" s="4">
        <f t="shared" si="186"/>
        <v>28.23055247092309</v>
      </c>
      <c r="H619" s="4">
        <f t="shared" si="187"/>
        <v>33.838311944362623</v>
      </c>
      <c r="I619" s="4">
        <f t="shared" si="188"/>
        <v>40.164103610613047</v>
      </c>
      <c r="J619" s="4">
        <f t="shared" si="189"/>
        <v>46.669641051285474</v>
      </c>
      <c r="K619" s="4">
        <f t="shared" si="190"/>
        <v>53.052666878226553</v>
      </c>
      <c r="L619" s="4">
        <f t="shared" si="191"/>
        <v>59.126742206553679</v>
      </c>
      <c r="M619" s="4">
        <f t="shared" si="192"/>
        <v>64.645394997413646</v>
      </c>
      <c r="N619" s="4">
        <f t="shared" si="193"/>
        <v>69.584493906228943</v>
      </c>
      <c r="O619" s="4">
        <f t="shared" si="194"/>
        <v>73.655964916083079</v>
      </c>
      <c r="P619" s="4">
        <f t="shared" si="195"/>
        <v>76.939942920611472</v>
      </c>
      <c r="Q619" s="4">
        <f t="shared" si="196"/>
        <v>79.569291642635704</v>
      </c>
      <c r="R619" s="4">
        <f t="shared" si="197"/>
        <v>81.655003453837068</v>
      </c>
      <c r="S619" s="4">
        <f t="shared" si="198"/>
        <v>83.235390855421002</v>
      </c>
      <c r="T619" s="4">
        <f t="shared" si="199"/>
        <v>84.319801212305777</v>
      </c>
      <c r="U619" s="4">
        <f t="shared" si="200"/>
        <v>84.941671491571242</v>
      </c>
      <c r="W619" s="5" t="str">
        <f>VLOOKUP(C619&amp;A619,Driver_elast!$A$2:$D$1161,4,FALSE)</f>
        <v>GDPIND</v>
      </c>
      <c r="X619" s="5">
        <v>1</v>
      </c>
      <c r="Y619" s="2">
        <f>SUMIFS('Growth rates'!D$4:D$999,'Growth rates'!$B$4:$B$999,Demands!$A619,'Growth rates'!$C$4:$C$999,$W619)</f>
        <v>1</v>
      </c>
      <c r="Z619" s="2">
        <f>SUMIFS('Growth rates'!E$4:E$999,'Growth rates'!$B$4:$B$999,Demands!$A619,'Growth rates'!$C$4:$C$999,$W619)</f>
        <v>0.99788244523037406</v>
      </c>
      <c r="AA619" s="2">
        <f>SUMIFS('Growth rates'!F$4:F$999,'Growth rates'!$B$4:$B$999,Demands!$A619,'Growth rates'!$C$4:$C$999,$W619)</f>
        <v>1.2139923474837766</v>
      </c>
      <c r="AB619" s="2">
        <f>SUMIFS('Growth rates'!G$4:G$999,'Growth rates'!$B$4:$B$999,Demands!$A619,'Growth rates'!$C$4:$C$999,$W619)</f>
        <v>1.333048480772087</v>
      </c>
      <c r="AC619" s="2">
        <f>SUMIFS('Growth rates'!H$4:H$999,'Growth rates'!$B$4:$B$999,Demands!$A619,'Growth rates'!$C$4:$C$999,$W619)</f>
        <v>1.4817063642656212</v>
      </c>
      <c r="AD619" s="2">
        <f>SUMIFS('Growth rates'!I$4:I$999,'Growth rates'!$B$4:$B$999,Demands!$A619,'Growth rates'!$C$4:$C$999,$W619)</f>
        <v>1.6521623428221026</v>
      </c>
      <c r="AE619" s="2">
        <f>SUMIFS('Growth rates'!J$4:J$999,'Growth rates'!$B$4:$B$999,Demands!$A619,'Growth rates'!$C$4:$C$999,$W619)</f>
        <v>1.8343620479408818</v>
      </c>
      <c r="AF619" s="2">
        <f>SUMIFS('Growth rates'!K$4:K$999,'Growth rates'!$B$4:$B$999,Demands!$A619,'Growth rates'!$C$4:$C$999,$W619)</f>
        <v>2.025512879050654</v>
      </c>
      <c r="AG619" s="2">
        <f>SUMIFS('Growth rates'!L$4:L$999,'Growth rates'!$B$4:$B$999,Demands!$A619,'Growth rates'!$C$4:$C$999,$W619)</f>
        <v>2.2260779284072263</v>
      </c>
      <c r="AH619" s="2">
        <f>SUMIFS('Growth rates'!M$4:M$999,'Growth rates'!$B$4:$B$999,Demands!$A619,'Growth rates'!$C$4:$C$999,$W619)</f>
        <v>2.4338511070707827</v>
      </c>
      <c r="AI619" s="2">
        <f>SUMIFS('Growth rates'!N$4:N$999,'Growth rates'!$B$4:$B$999,Demands!$A619,'Growth rates'!$C$4:$C$999,$W619)</f>
        <v>2.6404660020276478</v>
      </c>
      <c r="AJ619" s="2">
        <f>SUMIFS('Growth rates'!O$4:O$999,'Growth rates'!$B$4:$B$999,Demands!$A619,'Growth rates'!$C$4:$C$999,$W619)</f>
        <v>2.8335869866080685</v>
      </c>
      <c r="AK619" s="2">
        <f>SUMIFS('Growth rates'!P$4:P$999,'Growth rates'!$B$4:$B$999,Demands!$A619,'Growth rates'!$C$4:$C$999,$W619)</f>
        <v>3.0140677111018204</v>
      </c>
      <c r="AL619" s="2">
        <f>SUMIFS('Growth rates'!Q$4:Q$999,'Growth rates'!$B$4:$B$999,Demands!$A619,'Growth rates'!$C$4:$C$999,$W619)</f>
        <v>3.1857391642605806</v>
      </c>
      <c r="AM619" s="2">
        <f>SUMIFS('Growth rates'!R$4:R$999,'Growth rates'!$B$4:$B$999,Demands!$A619,'Growth rates'!$C$4:$C$999,$W619)</f>
        <v>3.3527516803992743</v>
      </c>
      <c r="AN619" s="2">
        <f>SUMIFS('Growth rates'!S$4:S$999,'Growth rates'!$B$4:$B$999,Demands!$A619,'Growth rates'!$C$4:$C$999,$W619)</f>
        <v>3.5149783135577004</v>
      </c>
      <c r="AO619" s="2">
        <f>SUMIFS('Growth rates'!T$4:T$999,'Growth rates'!$B$4:$B$999,Demands!$A619,'Growth rates'!$C$4:$C$999,$W619)</f>
        <v>3.6676248760464927</v>
      </c>
      <c r="AP619" s="2">
        <f>SUMIFS('Growth rates'!U$4:U$999,'Growth rates'!$B$4:$B$999,Demands!$A619,'Growth rates'!$C$4:$C$999,$W619)</f>
        <v>3.8028710977593088</v>
      </c>
      <c r="AR619">
        <f>VLOOKUP(C619&amp;A619,Driver_elast!$A$2:$E$1161,5,FALSE)</f>
        <v>2.2812709999999998</v>
      </c>
      <c r="AS619">
        <f t="shared" si="201"/>
        <v>1</v>
      </c>
      <c r="AT619">
        <f t="shared" si="202"/>
        <v>0.2</v>
      </c>
      <c r="AV619" s="2" cm="1">
        <f t="array" ref="AV619">TREND($AR619:$AS619,$AR$3:$AS$3,AV$1)</f>
        <v>2.2812709999999967</v>
      </c>
      <c r="AW619" s="2" cm="1">
        <f t="array" ref="AW619">TREND($AR619:$AS619,$AR$3:$AS$3,AW$1)</f>
        <v>2.2500204878048748</v>
      </c>
      <c r="AX619" s="2" cm="1">
        <f t="array" ref="AX619">TREND($AR619:$AS619,$AR$3:$AS$3,AX$1)</f>
        <v>2.0937679268292655</v>
      </c>
      <c r="AY619" s="2" cm="1">
        <f t="array" ref="AY619">TREND($AR619:$AS619,$AR$3:$AS$3,AY$1)</f>
        <v>1.9375153658536561</v>
      </c>
      <c r="AZ619" s="2" cm="1">
        <f t="array" ref="AZ619">TREND($AR619:$AS619,$AR$3:$AS$3,AZ$1)</f>
        <v>1.7812628048780468</v>
      </c>
      <c r="BA619" s="2" cm="1">
        <f t="array" ref="BA619">TREND($AR619:$AS619,$AR$3:$AS$3,BA$1)</f>
        <v>1.6250102439024374</v>
      </c>
      <c r="BB619" s="2" cm="1">
        <f t="array" ref="BB619">TREND($AR619:$AS619,$AR$3:$AS$3,BB$1)</f>
        <v>1.4687576829268281</v>
      </c>
      <c r="BC619" s="2" cm="1">
        <f t="array" ref="BC619">TREND($AR619:$AS619,$AR$3:$AS$3,BC$1)</f>
        <v>1.3125051219512187</v>
      </c>
      <c r="BD619" s="2" cm="1">
        <f t="array" ref="BD619">TREND($AR619:$AS619,$AR$3:$AS$3,BD$1)</f>
        <v>1.1562525609756023</v>
      </c>
      <c r="BE619" s="2" cm="1">
        <f t="array" ref="BE619">TREND($AR619:$AS619,$AR$3:$AS$3,BE$1)</f>
        <v>1</v>
      </c>
      <c r="BF619" s="20" cm="1">
        <f t="array" ref="BF619">TREND($AS619:$AT619,$AS$3:$AT$3,BF$1)</f>
        <v>0.90000000000000568</v>
      </c>
      <c r="BG619" s="20" cm="1">
        <f t="array" ref="BG619">TREND($AS619:$AT619,$AS$3:$AT$3,BG$1)</f>
        <v>0.80000000000000426</v>
      </c>
      <c r="BH619" s="20" cm="1">
        <f t="array" ref="BH619">TREND($AS619:$AT619,$AS$3:$AT$3,BH$1)</f>
        <v>0.70000000000000284</v>
      </c>
      <c r="BI619" s="20" cm="1">
        <f t="array" ref="BI619">TREND($AS619:$AT619,$AS$3:$AT$3,BI$1)</f>
        <v>0.60000000000000142</v>
      </c>
      <c r="BJ619" s="20" cm="1">
        <f t="array" ref="BJ619">TREND($AS619:$AT619,$AS$3:$AT$3,BJ$1)</f>
        <v>0.5</v>
      </c>
      <c r="BK619" s="20" cm="1">
        <f t="array" ref="BK619">TREND($AS619:$AT619,$AS$3:$AT$3,BK$1)</f>
        <v>0.40000000000000568</v>
      </c>
      <c r="BL619" s="20" cm="1">
        <f t="array" ref="BL619">TREND($AS619:$AT619,$AS$3:$AT$3,BL$1)</f>
        <v>0.30000000000000426</v>
      </c>
      <c r="BM619" s="20" cm="1">
        <f t="array" ref="BM619">TREND($AS619:$AT619,$AS$3:$AT$3,BM$1)</f>
        <v>0.20000000000000284</v>
      </c>
    </row>
    <row r="620" spans="1:65" x14ac:dyDescent="0.35">
      <c r="A620" t="str">
        <f>IF(BYDem!B618="","\I:",BYDem!B618)</f>
        <v>EU_southwest</v>
      </c>
      <c r="B620" t="str">
        <f>BYDem!E618</f>
        <v>IOI</v>
      </c>
      <c r="C620" t="str">
        <f t="shared" si="203"/>
        <v>IOI</v>
      </c>
      <c r="D620" s="4">
        <f>SUMIFS(BYDem!$M$2:$M$2000,BYDem!$B$2:$B$2000,Demands!$A620,BYDem!$E$2:$E$2000,Demands!$B620)</f>
        <v>81.992348747816706</v>
      </c>
      <c r="E620" s="4">
        <f t="shared" si="184"/>
        <v>81.927842238376684</v>
      </c>
      <c r="F620" s="4">
        <f t="shared" si="185"/>
        <v>87.765091025064578</v>
      </c>
      <c r="G620" s="4">
        <f t="shared" si="186"/>
        <v>90.25125160040119</v>
      </c>
      <c r="H620" s="4">
        <f t="shared" si="187"/>
        <v>93.263867722014822</v>
      </c>
      <c r="I620" s="4">
        <f t="shared" si="188"/>
        <v>96.510913547836012</v>
      </c>
      <c r="J620" s="4">
        <f t="shared" si="189"/>
        <v>99.717921314722815</v>
      </c>
      <c r="K620" s="4">
        <f t="shared" si="190"/>
        <v>102.82491688449657</v>
      </c>
      <c r="L620" s="4">
        <f t="shared" si="191"/>
        <v>105.84829226811898</v>
      </c>
      <c r="M620" s="4">
        <f t="shared" si="192"/>
        <v>108.7550086700011</v>
      </c>
      <c r="N620" s="4">
        <f t="shared" si="193"/>
        <v>111.15371891760829</v>
      </c>
      <c r="O620" s="4">
        <f t="shared" si="194"/>
        <v>112.96235373038681</v>
      </c>
      <c r="P620" s="4">
        <f t="shared" si="195"/>
        <v>114.30718787803019</v>
      </c>
      <c r="Q620" s="4">
        <f t="shared" si="196"/>
        <v>115.31251689964201</v>
      </c>
      <c r="R620" s="4">
        <f t="shared" si="197"/>
        <v>116.06834437150452</v>
      </c>
      <c r="S620" s="4">
        <f t="shared" si="198"/>
        <v>116.61320684375181</v>
      </c>
      <c r="T620" s="4">
        <f t="shared" si="199"/>
        <v>116.96383732487986</v>
      </c>
      <c r="U620" s="4">
        <f t="shared" si="200"/>
        <v>117.14451247370819</v>
      </c>
      <c r="W620" s="5" t="str">
        <f>VLOOKUP(C620&amp;A620,Driver_elast!$A$2:$D$1161,4,FALSE)</f>
        <v>GDP</v>
      </c>
      <c r="X620" s="5">
        <v>1</v>
      </c>
      <c r="Y620" s="2">
        <f>SUMIFS('Growth rates'!D$4:D$999,'Growth rates'!$B$4:$B$999,Demands!$A620,'Growth rates'!$C$4:$C$999,$W620)</f>
        <v>1</v>
      </c>
      <c r="Z620" s="2">
        <f>SUMIFS('Growth rates'!E$4:E$999,'Growth rates'!$B$4:$B$999,Demands!$A620,'Growth rates'!$C$4:$C$999,$W620)</f>
        <v>0.99787959486460454</v>
      </c>
      <c r="AA620" s="2">
        <f>SUMIFS('Growth rates'!F$4:F$999,'Growth rates'!$B$4:$B$999,Demands!$A620,'Growth rates'!$C$4:$C$999,$W620)</f>
        <v>1.1895007533293394</v>
      </c>
      <c r="AB620" s="2">
        <f>SUMIFS('Growth rates'!G$4:G$999,'Growth rates'!$B$4:$B$999,Demands!$A620,'Growth rates'!$C$4:$C$999,$W620)</f>
        <v>1.2803164087781427</v>
      </c>
      <c r="AC620" s="2">
        <f>SUMIFS('Growth rates'!H$4:H$999,'Growth rates'!$B$4:$B$999,Demands!$A620,'Growth rates'!$C$4:$C$999,$W620)</f>
        <v>1.3955015625963878</v>
      </c>
      <c r="AD620" s="2">
        <f>SUMIFS('Growth rates'!I$4:I$999,'Growth rates'!$B$4:$B$999,Demands!$A620,'Growth rates'!$C$4:$C$999,$W620)</f>
        <v>1.5264480809183403</v>
      </c>
      <c r="AE620" s="2">
        <f>SUMIFS('Growth rates'!J$4:J$999,'Growth rates'!$B$4:$B$999,Demands!$A620,'Growth rates'!$C$4:$C$999,$W620)</f>
        <v>1.6631561833125788</v>
      </c>
      <c r="AF620" s="2">
        <f>SUMIFS('Growth rates'!K$4:K$999,'Growth rates'!$B$4:$B$999,Demands!$A620,'Growth rates'!$C$4:$C$999,$W620)</f>
        <v>1.8028216653544828</v>
      </c>
      <c r="AG620" s="2">
        <f>SUMIFS('Growth rates'!L$4:L$999,'Growth rates'!$B$4:$B$999,Demands!$A620,'Growth rates'!$C$4:$C$999,$W620)</f>
        <v>1.945689711957391</v>
      </c>
      <c r="AH620" s="2">
        <f>SUMIFS('Growth rates'!M$4:M$999,'Growth rates'!$B$4:$B$999,Demands!$A620,'Growth rates'!$C$4:$C$999,$W620)</f>
        <v>2.0896958556953473</v>
      </c>
      <c r="AI620" s="2">
        <f>SUMIFS('Growth rates'!N$4:N$999,'Growth rates'!$B$4:$B$999,Demands!$A620,'Growth rates'!$C$4:$C$999,$W620)</f>
        <v>2.2277208467819087</v>
      </c>
      <c r="AJ620" s="2">
        <f>SUMIFS('Growth rates'!O$4:O$999,'Growth rates'!$B$4:$B$999,Demands!$A620,'Growth rates'!$C$4:$C$999,$W620)</f>
        <v>2.3498407082236796</v>
      </c>
      <c r="AK620" s="2">
        <f>SUMIFS('Growth rates'!P$4:P$999,'Growth rates'!$B$4:$B$999,Demands!$A620,'Growth rates'!$C$4:$C$999,$W620)</f>
        <v>2.457552688617251</v>
      </c>
      <c r="AL620" s="2">
        <f>SUMIFS('Growth rates'!Q$4:Q$999,'Growth rates'!$B$4:$B$999,Demands!$A620,'Growth rates'!$C$4:$C$999,$W620)</f>
        <v>2.5546427776052592</v>
      </c>
      <c r="AM620" s="2">
        <f>SUMIFS('Growth rates'!R$4:R$999,'Growth rates'!$B$4:$B$999,Demands!$A620,'Growth rates'!$C$4:$C$999,$W620)</f>
        <v>2.6449027154359848</v>
      </c>
      <c r="AN620" s="2">
        <f>SUMIFS('Growth rates'!S$4:S$999,'Growth rates'!$B$4:$B$999,Demands!$A620,'Growth rates'!$C$4:$C$999,$W620)</f>
        <v>2.7285614807704972</v>
      </c>
      <c r="AO620" s="2">
        <f>SUMIFS('Growth rates'!T$4:T$999,'Growth rates'!$B$4:$B$999,Demands!$A620,'Growth rates'!$C$4:$C$999,$W620)</f>
        <v>2.8022675160833983</v>
      </c>
      <c r="AP620" s="2">
        <f>SUMIFS('Growth rates'!U$4:U$999,'Growth rates'!$B$4:$B$999,Demands!$A620,'Growth rates'!$C$4:$C$999,$W620)</f>
        <v>2.8606006141646829</v>
      </c>
      <c r="AR620">
        <f>VLOOKUP(C620&amp;A620,Driver_elast!$A$2:$E$1161,5,FALSE)</f>
        <v>0.37103199999999997</v>
      </c>
      <c r="AS620">
        <f t="shared" si="201"/>
        <v>0.37103199999999997</v>
      </c>
      <c r="AT620">
        <f t="shared" si="202"/>
        <v>7.4206399999999992E-2</v>
      </c>
      <c r="AV620" s="2" cm="1">
        <f t="array" ref="AV620">TREND($AR620:$AS620,$AR$3:$AS$3,AV$1)</f>
        <v>0.37103199999999997</v>
      </c>
      <c r="AW620" s="2" cm="1">
        <f t="array" ref="AW620">TREND($AR620:$AS620,$AR$3:$AS$3,AW$1)</f>
        <v>0.37103199999999997</v>
      </c>
      <c r="AX620" s="2" cm="1">
        <f t="array" ref="AX620">TREND($AR620:$AS620,$AR$3:$AS$3,AX$1)</f>
        <v>0.37103199999999997</v>
      </c>
      <c r="AY620" s="2" cm="1">
        <f t="array" ref="AY620">TREND($AR620:$AS620,$AR$3:$AS$3,AY$1)</f>
        <v>0.37103199999999997</v>
      </c>
      <c r="AZ620" s="2" cm="1">
        <f t="array" ref="AZ620">TREND($AR620:$AS620,$AR$3:$AS$3,AZ$1)</f>
        <v>0.37103199999999997</v>
      </c>
      <c r="BA620" s="2" cm="1">
        <f t="array" ref="BA620">TREND($AR620:$AS620,$AR$3:$AS$3,BA$1)</f>
        <v>0.37103199999999997</v>
      </c>
      <c r="BB620" s="2" cm="1">
        <f t="array" ref="BB620">TREND($AR620:$AS620,$AR$3:$AS$3,BB$1)</f>
        <v>0.37103199999999997</v>
      </c>
      <c r="BC620" s="2" cm="1">
        <f t="array" ref="BC620">TREND($AR620:$AS620,$AR$3:$AS$3,BC$1)</f>
        <v>0.37103199999999997</v>
      </c>
      <c r="BD620" s="2" cm="1">
        <f t="array" ref="BD620">TREND($AR620:$AS620,$AR$3:$AS$3,BD$1)</f>
        <v>0.37103199999999997</v>
      </c>
      <c r="BE620" s="2" cm="1">
        <f t="array" ref="BE620">TREND($AR620:$AS620,$AR$3:$AS$3,BE$1)</f>
        <v>0.37103199999999997</v>
      </c>
      <c r="BF620" s="20" cm="1">
        <f t="array" ref="BF620">TREND($AS620:$AT620,$AS$3:$AT$3,BF$1)</f>
        <v>0.33392879999999892</v>
      </c>
      <c r="BG620" s="20" cm="1">
        <f t="array" ref="BG620">TREND($AS620:$AT620,$AS$3:$AT$3,BG$1)</f>
        <v>0.29682560000000002</v>
      </c>
      <c r="BH620" s="20" cm="1">
        <f t="array" ref="BH620">TREND($AS620:$AT620,$AS$3:$AT$3,BH$1)</f>
        <v>0.25972239999999935</v>
      </c>
      <c r="BI620" s="20" cm="1">
        <f t="array" ref="BI620">TREND($AS620:$AT620,$AS$3:$AT$3,BI$1)</f>
        <v>0.22261920000000046</v>
      </c>
      <c r="BJ620" s="20" cm="1">
        <f t="array" ref="BJ620">TREND($AS620:$AT620,$AS$3:$AT$3,BJ$1)</f>
        <v>0.18551599999999979</v>
      </c>
      <c r="BK620" s="20" cm="1">
        <f t="array" ref="BK620">TREND($AS620:$AT620,$AS$3:$AT$3,BK$1)</f>
        <v>0.14841279999999912</v>
      </c>
      <c r="BL620" s="20" cm="1">
        <f t="array" ref="BL620">TREND($AS620:$AT620,$AS$3:$AT$3,BL$1)</f>
        <v>0.11130960000000023</v>
      </c>
      <c r="BM620" s="20" cm="1">
        <f t="array" ref="BM620">TREND($AS620:$AT620,$AS$3:$AT$3,BM$1)</f>
        <v>7.4206399999999562E-2</v>
      </c>
    </row>
    <row r="621" spans="1:65" x14ac:dyDescent="0.35">
      <c r="A621" t="str">
        <f>IF(BYDem!B619="","\I:",BYDem!B619)</f>
        <v>EU_southwest</v>
      </c>
      <c r="B621" t="str">
        <f>BYDem!E619</f>
        <v>ITM</v>
      </c>
      <c r="C621" t="str">
        <f t="shared" si="203"/>
        <v>ITM</v>
      </c>
      <c r="D621" s="4">
        <f>SUMIFS(BYDem!$M$2:$M$2000,BYDem!$B$2:$B$2000,Demands!$A621,BYDem!$E$2:$E$2000,Demands!$B621)</f>
        <v>86.383297113912505</v>
      </c>
      <c r="E621" s="4">
        <f t="shared" si="184"/>
        <v>86.315336077842204</v>
      </c>
      <c r="F621" s="4">
        <f t="shared" si="185"/>
        <v>92.465187911202605</v>
      </c>
      <c r="G621" s="4">
        <f t="shared" si="186"/>
        <v>95.084490211137222</v>
      </c>
      <c r="H621" s="4">
        <f t="shared" si="187"/>
        <v>98.258441408997527</v>
      </c>
      <c r="I621" s="4">
        <f t="shared" si="188"/>
        <v>101.67937675964961</v>
      </c>
      <c r="J621" s="4">
        <f t="shared" si="189"/>
        <v>105.05812988728196</v>
      </c>
      <c r="K621" s="4">
        <f t="shared" si="190"/>
        <v>108.33151484983341</v>
      </c>
      <c r="L621" s="4">
        <f t="shared" si="191"/>
        <v>111.51680150205043</v>
      </c>
      <c r="M621" s="4">
        <f t="shared" si="192"/>
        <v>114.57918171684275</v>
      </c>
      <c r="N621" s="4">
        <f t="shared" si="193"/>
        <v>117.10635044872708</v>
      </c>
      <c r="O621" s="4">
        <f t="shared" si="194"/>
        <v>119.01184334884324</v>
      </c>
      <c r="P621" s="4">
        <f t="shared" si="195"/>
        <v>120.42869759828206</v>
      </c>
      <c r="Q621" s="4">
        <f t="shared" si="196"/>
        <v>121.48786515351622</v>
      </c>
      <c r="R621" s="4">
        <f t="shared" si="197"/>
        <v>122.28416956564584</v>
      </c>
      <c r="S621" s="4">
        <f t="shared" si="198"/>
        <v>122.85821113836774</v>
      </c>
      <c r="T621" s="4">
        <f t="shared" si="199"/>
        <v>123.22761898545401</v>
      </c>
      <c r="U621" s="4">
        <f t="shared" si="200"/>
        <v>123.41796985722061</v>
      </c>
      <c r="W621" s="5" t="str">
        <f>VLOOKUP(C621&amp;A621,Driver_elast!$A$2:$D$1161,4,FALSE)</f>
        <v>GDP</v>
      </c>
      <c r="X621" s="5">
        <v>1</v>
      </c>
      <c r="Y621" s="2">
        <f>SUMIFS('Growth rates'!D$4:D$999,'Growth rates'!$B$4:$B$999,Demands!$A621,'Growth rates'!$C$4:$C$999,$W621)</f>
        <v>1</v>
      </c>
      <c r="Z621" s="2">
        <f>SUMIFS('Growth rates'!E$4:E$999,'Growth rates'!$B$4:$B$999,Demands!$A621,'Growth rates'!$C$4:$C$999,$W621)</f>
        <v>0.99787959486460454</v>
      </c>
      <c r="AA621" s="2">
        <f>SUMIFS('Growth rates'!F$4:F$999,'Growth rates'!$B$4:$B$999,Demands!$A621,'Growth rates'!$C$4:$C$999,$W621)</f>
        <v>1.1895007533293394</v>
      </c>
      <c r="AB621" s="2">
        <f>SUMIFS('Growth rates'!G$4:G$999,'Growth rates'!$B$4:$B$999,Demands!$A621,'Growth rates'!$C$4:$C$999,$W621)</f>
        <v>1.2803164087781427</v>
      </c>
      <c r="AC621" s="2">
        <f>SUMIFS('Growth rates'!H$4:H$999,'Growth rates'!$B$4:$B$999,Demands!$A621,'Growth rates'!$C$4:$C$999,$W621)</f>
        <v>1.3955015625963878</v>
      </c>
      <c r="AD621" s="2">
        <f>SUMIFS('Growth rates'!I$4:I$999,'Growth rates'!$B$4:$B$999,Demands!$A621,'Growth rates'!$C$4:$C$999,$W621)</f>
        <v>1.5264480809183403</v>
      </c>
      <c r="AE621" s="2">
        <f>SUMIFS('Growth rates'!J$4:J$999,'Growth rates'!$B$4:$B$999,Demands!$A621,'Growth rates'!$C$4:$C$999,$W621)</f>
        <v>1.6631561833125788</v>
      </c>
      <c r="AF621" s="2">
        <f>SUMIFS('Growth rates'!K$4:K$999,'Growth rates'!$B$4:$B$999,Demands!$A621,'Growth rates'!$C$4:$C$999,$W621)</f>
        <v>1.8028216653544828</v>
      </c>
      <c r="AG621" s="2">
        <f>SUMIFS('Growth rates'!L$4:L$999,'Growth rates'!$B$4:$B$999,Demands!$A621,'Growth rates'!$C$4:$C$999,$W621)</f>
        <v>1.945689711957391</v>
      </c>
      <c r="AH621" s="2">
        <f>SUMIFS('Growth rates'!M$4:M$999,'Growth rates'!$B$4:$B$999,Demands!$A621,'Growth rates'!$C$4:$C$999,$W621)</f>
        <v>2.0896958556953473</v>
      </c>
      <c r="AI621" s="2">
        <f>SUMIFS('Growth rates'!N$4:N$999,'Growth rates'!$B$4:$B$999,Demands!$A621,'Growth rates'!$C$4:$C$999,$W621)</f>
        <v>2.2277208467819087</v>
      </c>
      <c r="AJ621" s="2">
        <f>SUMIFS('Growth rates'!O$4:O$999,'Growth rates'!$B$4:$B$999,Demands!$A621,'Growth rates'!$C$4:$C$999,$W621)</f>
        <v>2.3498407082236796</v>
      </c>
      <c r="AK621" s="2">
        <f>SUMIFS('Growth rates'!P$4:P$999,'Growth rates'!$B$4:$B$999,Demands!$A621,'Growth rates'!$C$4:$C$999,$W621)</f>
        <v>2.457552688617251</v>
      </c>
      <c r="AL621" s="2">
        <f>SUMIFS('Growth rates'!Q$4:Q$999,'Growth rates'!$B$4:$B$999,Demands!$A621,'Growth rates'!$C$4:$C$999,$W621)</f>
        <v>2.5546427776052592</v>
      </c>
      <c r="AM621" s="2">
        <f>SUMIFS('Growth rates'!R$4:R$999,'Growth rates'!$B$4:$B$999,Demands!$A621,'Growth rates'!$C$4:$C$999,$W621)</f>
        <v>2.6449027154359848</v>
      </c>
      <c r="AN621" s="2">
        <f>SUMIFS('Growth rates'!S$4:S$999,'Growth rates'!$B$4:$B$999,Demands!$A621,'Growth rates'!$C$4:$C$999,$W621)</f>
        <v>2.7285614807704972</v>
      </c>
      <c r="AO621" s="2">
        <f>SUMIFS('Growth rates'!T$4:T$999,'Growth rates'!$B$4:$B$999,Demands!$A621,'Growth rates'!$C$4:$C$999,$W621)</f>
        <v>2.8022675160833983</v>
      </c>
      <c r="AP621" s="2">
        <f>SUMIFS('Growth rates'!U$4:U$999,'Growth rates'!$B$4:$B$999,Demands!$A621,'Growth rates'!$C$4:$C$999,$W621)</f>
        <v>2.8606006141646829</v>
      </c>
      <c r="AR621">
        <f>VLOOKUP(C621&amp;A621,Driver_elast!$A$2:$E$1161,5,FALSE)</f>
        <v>0.37103199999999997</v>
      </c>
      <c r="AS621">
        <f t="shared" si="201"/>
        <v>0.37103199999999997</v>
      </c>
      <c r="AT621">
        <f t="shared" si="202"/>
        <v>7.4206399999999992E-2</v>
      </c>
      <c r="AV621" s="2" cm="1">
        <f t="array" ref="AV621">TREND($AR621:$AS621,$AR$3:$AS$3,AV$1)</f>
        <v>0.37103199999999997</v>
      </c>
      <c r="AW621" s="2" cm="1">
        <f t="array" ref="AW621">TREND($AR621:$AS621,$AR$3:$AS$3,AW$1)</f>
        <v>0.37103199999999997</v>
      </c>
      <c r="AX621" s="2" cm="1">
        <f t="array" ref="AX621">TREND($AR621:$AS621,$AR$3:$AS$3,AX$1)</f>
        <v>0.37103199999999997</v>
      </c>
      <c r="AY621" s="2" cm="1">
        <f t="array" ref="AY621">TREND($AR621:$AS621,$AR$3:$AS$3,AY$1)</f>
        <v>0.37103199999999997</v>
      </c>
      <c r="AZ621" s="2" cm="1">
        <f t="array" ref="AZ621">TREND($AR621:$AS621,$AR$3:$AS$3,AZ$1)</f>
        <v>0.37103199999999997</v>
      </c>
      <c r="BA621" s="2" cm="1">
        <f t="array" ref="BA621">TREND($AR621:$AS621,$AR$3:$AS$3,BA$1)</f>
        <v>0.37103199999999997</v>
      </c>
      <c r="BB621" s="2" cm="1">
        <f t="array" ref="BB621">TREND($AR621:$AS621,$AR$3:$AS$3,BB$1)</f>
        <v>0.37103199999999997</v>
      </c>
      <c r="BC621" s="2" cm="1">
        <f t="array" ref="BC621">TREND($AR621:$AS621,$AR$3:$AS$3,BC$1)</f>
        <v>0.37103199999999997</v>
      </c>
      <c r="BD621" s="2" cm="1">
        <f t="array" ref="BD621">TREND($AR621:$AS621,$AR$3:$AS$3,BD$1)</f>
        <v>0.37103199999999997</v>
      </c>
      <c r="BE621" s="2" cm="1">
        <f t="array" ref="BE621">TREND($AR621:$AS621,$AR$3:$AS$3,BE$1)</f>
        <v>0.37103199999999997</v>
      </c>
      <c r="BF621" s="20" cm="1">
        <f t="array" ref="BF621">TREND($AS621:$AT621,$AS$3:$AT$3,BF$1)</f>
        <v>0.33392879999999892</v>
      </c>
      <c r="BG621" s="20" cm="1">
        <f t="array" ref="BG621">TREND($AS621:$AT621,$AS$3:$AT$3,BG$1)</f>
        <v>0.29682560000000002</v>
      </c>
      <c r="BH621" s="20" cm="1">
        <f t="array" ref="BH621">TREND($AS621:$AT621,$AS$3:$AT$3,BH$1)</f>
        <v>0.25972239999999935</v>
      </c>
      <c r="BI621" s="20" cm="1">
        <f t="array" ref="BI621">TREND($AS621:$AT621,$AS$3:$AT$3,BI$1)</f>
        <v>0.22261920000000046</v>
      </c>
      <c r="BJ621" s="20" cm="1">
        <f t="array" ref="BJ621">TREND($AS621:$AT621,$AS$3:$AT$3,BJ$1)</f>
        <v>0.18551599999999979</v>
      </c>
      <c r="BK621" s="20" cm="1">
        <f t="array" ref="BK621">TREND($AS621:$AT621,$AS$3:$AT$3,BK$1)</f>
        <v>0.14841279999999912</v>
      </c>
      <c r="BL621" s="20" cm="1">
        <f t="array" ref="BL621">TREND($AS621:$AT621,$AS$3:$AT$3,BL$1)</f>
        <v>0.11130960000000023</v>
      </c>
      <c r="BM621" s="20" cm="1">
        <f t="array" ref="BM621">TREND($AS621:$AT621,$AS$3:$AT$3,BM$1)</f>
        <v>7.4206399999999562E-2</v>
      </c>
    </row>
    <row r="622" spans="1:65" x14ac:dyDescent="0.35">
      <c r="A622" t="str">
        <f>IF(BYDem!B620="","\I:",BYDem!B620)</f>
        <v>EU_southwest</v>
      </c>
      <c r="B622" t="str">
        <f>BYDem!E620</f>
        <v>NEU</v>
      </c>
      <c r="C622" t="str">
        <f t="shared" si="203"/>
        <v>NEU</v>
      </c>
      <c r="D622" s="4">
        <f>SUMIFS(BYDem!$M$2:$M$2000,BYDem!$B$2:$B$2000,Demands!$A622,BYDem!$E$2:$E$2000,Demands!$B622)</f>
        <v>10.991359018800001</v>
      </c>
      <c r="E622" s="4">
        <f t="shared" si="184"/>
        <v>10.990958363048543</v>
      </c>
      <c r="F622" s="4">
        <f t="shared" si="185"/>
        <v>11.027241265595503</v>
      </c>
      <c r="G622" s="4">
        <f t="shared" si="186"/>
        <v>11.041714447391941</v>
      </c>
      <c r="H622" s="4">
        <f t="shared" si="187"/>
        <v>11.058791654558066</v>
      </c>
      <c r="I622" s="4">
        <f t="shared" si="188"/>
        <v>11.076630734223672</v>
      </c>
      <c r="J622" s="4">
        <f t="shared" si="189"/>
        <v>11.093684529134073</v>
      </c>
      <c r="K622" s="4">
        <f t="shared" si="190"/>
        <v>11.109699752562307</v>
      </c>
      <c r="L622" s="4">
        <f t="shared" si="191"/>
        <v>11.1248348701886</v>
      </c>
      <c r="M622" s="4">
        <f t="shared" si="192"/>
        <v>11.138989618514046</v>
      </c>
      <c r="N622" s="4">
        <f t="shared" si="193"/>
        <v>11.150372811409035</v>
      </c>
      <c r="O622" s="4">
        <f t="shared" si="194"/>
        <v>11.158779133951404</v>
      </c>
      <c r="P622" s="4">
        <f t="shared" si="195"/>
        <v>11.164934323757848</v>
      </c>
      <c r="Q622" s="4">
        <f t="shared" si="196"/>
        <v>11.169484001381244</v>
      </c>
      <c r="R622" s="4">
        <f t="shared" si="197"/>
        <v>11.172876104958794</v>
      </c>
      <c r="S622" s="4">
        <f t="shared" si="198"/>
        <v>11.175306225760149</v>
      </c>
      <c r="T622" s="4">
        <f t="shared" si="199"/>
        <v>11.176863091402589</v>
      </c>
      <c r="U622" s="4">
        <f t="shared" si="200"/>
        <v>11.177663029751271</v>
      </c>
      <c r="W622" s="5" t="str">
        <f>VLOOKUP(C622&amp;A622,Driver_elast!$A$2:$D$1161,4,FALSE)</f>
        <v>GDP</v>
      </c>
      <c r="X622" s="5">
        <v>1</v>
      </c>
      <c r="Y622" s="2">
        <f>SUMIFS('Growth rates'!D$4:D$999,'Growth rates'!$B$4:$B$999,Demands!$A622,'Growth rates'!$C$4:$C$999,$W622)</f>
        <v>1</v>
      </c>
      <c r="Z622" s="2">
        <f>SUMIFS('Growth rates'!E$4:E$999,'Growth rates'!$B$4:$B$999,Demands!$A622,'Growth rates'!$C$4:$C$999,$W622)</f>
        <v>0.99787959486460454</v>
      </c>
      <c r="AA622" s="2">
        <f>SUMIFS('Growth rates'!F$4:F$999,'Growth rates'!$B$4:$B$999,Demands!$A622,'Growth rates'!$C$4:$C$999,$W622)</f>
        <v>1.1895007533293394</v>
      </c>
      <c r="AB622" s="2">
        <f>SUMIFS('Growth rates'!G$4:G$999,'Growth rates'!$B$4:$B$999,Demands!$A622,'Growth rates'!$C$4:$C$999,$W622)</f>
        <v>1.2803164087781427</v>
      </c>
      <c r="AC622" s="2">
        <f>SUMIFS('Growth rates'!H$4:H$999,'Growth rates'!$B$4:$B$999,Demands!$A622,'Growth rates'!$C$4:$C$999,$W622)</f>
        <v>1.3955015625963878</v>
      </c>
      <c r="AD622" s="2">
        <f>SUMIFS('Growth rates'!I$4:I$999,'Growth rates'!$B$4:$B$999,Demands!$A622,'Growth rates'!$C$4:$C$999,$W622)</f>
        <v>1.5264480809183403</v>
      </c>
      <c r="AE622" s="2">
        <f>SUMIFS('Growth rates'!J$4:J$999,'Growth rates'!$B$4:$B$999,Demands!$A622,'Growth rates'!$C$4:$C$999,$W622)</f>
        <v>1.6631561833125788</v>
      </c>
      <c r="AF622" s="2">
        <f>SUMIFS('Growth rates'!K$4:K$999,'Growth rates'!$B$4:$B$999,Demands!$A622,'Growth rates'!$C$4:$C$999,$W622)</f>
        <v>1.8028216653544828</v>
      </c>
      <c r="AG622" s="2">
        <f>SUMIFS('Growth rates'!L$4:L$999,'Growth rates'!$B$4:$B$999,Demands!$A622,'Growth rates'!$C$4:$C$999,$W622)</f>
        <v>1.945689711957391</v>
      </c>
      <c r="AH622" s="2">
        <f>SUMIFS('Growth rates'!M$4:M$999,'Growth rates'!$B$4:$B$999,Demands!$A622,'Growth rates'!$C$4:$C$999,$W622)</f>
        <v>2.0896958556953473</v>
      </c>
      <c r="AI622" s="2">
        <f>SUMIFS('Growth rates'!N$4:N$999,'Growth rates'!$B$4:$B$999,Demands!$A622,'Growth rates'!$C$4:$C$999,$W622)</f>
        <v>2.2277208467819087</v>
      </c>
      <c r="AJ622" s="2">
        <f>SUMIFS('Growth rates'!O$4:O$999,'Growth rates'!$B$4:$B$999,Demands!$A622,'Growth rates'!$C$4:$C$999,$W622)</f>
        <v>2.3498407082236796</v>
      </c>
      <c r="AK622" s="2">
        <f>SUMIFS('Growth rates'!P$4:P$999,'Growth rates'!$B$4:$B$999,Demands!$A622,'Growth rates'!$C$4:$C$999,$W622)</f>
        <v>2.457552688617251</v>
      </c>
      <c r="AL622" s="2">
        <f>SUMIFS('Growth rates'!Q$4:Q$999,'Growth rates'!$B$4:$B$999,Demands!$A622,'Growth rates'!$C$4:$C$999,$W622)</f>
        <v>2.5546427776052592</v>
      </c>
      <c r="AM622" s="2">
        <f>SUMIFS('Growth rates'!R$4:R$999,'Growth rates'!$B$4:$B$999,Demands!$A622,'Growth rates'!$C$4:$C$999,$W622)</f>
        <v>2.6449027154359848</v>
      </c>
      <c r="AN622" s="2">
        <f>SUMIFS('Growth rates'!S$4:S$999,'Growth rates'!$B$4:$B$999,Demands!$A622,'Growth rates'!$C$4:$C$999,$W622)</f>
        <v>2.7285614807704972</v>
      </c>
      <c r="AO622" s="2">
        <f>SUMIFS('Growth rates'!T$4:T$999,'Growth rates'!$B$4:$B$999,Demands!$A622,'Growth rates'!$C$4:$C$999,$W622)</f>
        <v>2.8022675160833983</v>
      </c>
      <c r="AP622" s="2">
        <f>SUMIFS('Growth rates'!U$4:U$999,'Growth rates'!$B$4:$B$999,Demands!$A622,'Growth rates'!$C$4:$C$999,$W622)</f>
        <v>2.8606006141646829</v>
      </c>
      <c r="AR622">
        <f>VLOOKUP(C622&amp;A622,Driver_elast!$A$2:$E$1161,5,FALSE)</f>
        <v>1.7190999999999956E-2</v>
      </c>
      <c r="AS622">
        <f t="shared" si="201"/>
        <v>1.7190999999999956E-2</v>
      </c>
      <c r="AT622">
        <f t="shared" si="202"/>
        <v>3.4381999999999911E-3</v>
      </c>
      <c r="AV622" s="2" cm="1">
        <f t="array" ref="AV622">TREND($AR622:$AS622,$AR$3:$AS$3,AV$1)</f>
        <v>1.7190999999999956E-2</v>
      </c>
      <c r="AW622" s="2" cm="1">
        <f t="array" ref="AW622">TREND($AR622:$AS622,$AR$3:$AS$3,AW$1)</f>
        <v>1.7190999999999956E-2</v>
      </c>
      <c r="AX622" s="2" cm="1">
        <f t="array" ref="AX622">TREND($AR622:$AS622,$AR$3:$AS$3,AX$1)</f>
        <v>1.7190999999999956E-2</v>
      </c>
      <c r="AY622" s="2" cm="1">
        <f t="array" ref="AY622">TREND($AR622:$AS622,$AR$3:$AS$3,AY$1)</f>
        <v>1.7190999999999956E-2</v>
      </c>
      <c r="AZ622" s="2" cm="1">
        <f t="array" ref="AZ622">TREND($AR622:$AS622,$AR$3:$AS$3,AZ$1)</f>
        <v>1.7190999999999956E-2</v>
      </c>
      <c r="BA622" s="2" cm="1">
        <f t="array" ref="BA622">TREND($AR622:$AS622,$AR$3:$AS$3,BA$1)</f>
        <v>1.7190999999999956E-2</v>
      </c>
      <c r="BB622" s="2" cm="1">
        <f t="array" ref="BB622">TREND($AR622:$AS622,$AR$3:$AS$3,BB$1)</f>
        <v>1.7190999999999956E-2</v>
      </c>
      <c r="BC622" s="2" cm="1">
        <f t="array" ref="BC622">TREND($AR622:$AS622,$AR$3:$AS$3,BC$1)</f>
        <v>1.7190999999999956E-2</v>
      </c>
      <c r="BD622" s="2" cm="1">
        <f t="array" ref="BD622">TREND($AR622:$AS622,$AR$3:$AS$3,BD$1)</f>
        <v>1.7190999999999956E-2</v>
      </c>
      <c r="BE622" s="2" cm="1">
        <f t="array" ref="BE622">TREND($AR622:$AS622,$AR$3:$AS$3,BE$1)</f>
        <v>1.7190999999999956E-2</v>
      </c>
      <c r="BF622" s="20" cm="1">
        <f t="array" ref="BF622">TREND($AS622:$AT622,$AS$3:$AT$3,BF$1)</f>
        <v>1.5471899999999872E-2</v>
      </c>
      <c r="BG622" s="20" cm="1">
        <f t="array" ref="BG622">TREND($AS622:$AT622,$AS$3:$AT$3,BG$1)</f>
        <v>1.3752799999999898E-2</v>
      </c>
      <c r="BH622" s="20" cm="1">
        <f t="array" ref="BH622">TREND($AS622:$AT622,$AS$3:$AT$3,BH$1)</f>
        <v>1.2033699999999925E-2</v>
      </c>
      <c r="BI622" s="20" cm="1">
        <f t="array" ref="BI622">TREND($AS622:$AT622,$AS$3:$AT$3,BI$1)</f>
        <v>1.0314599999999952E-2</v>
      </c>
      <c r="BJ622" s="20" cm="1">
        <f t="array" ref="BJ622">TREND($AS622:$AT622,$AS$3:$AT$3,BJ$1)</f>
        <v>8.5954999999999782E-3</v>
      </c>
      <c r="BK622" s="20" cm="1">
        <f t="array" ref="BK622">TREND($AS622:$AT622,$AS$3:$AT$3,BK$1)</f>
        <v>6.8763999999998937E-3</v>
      </c>
      <c r="BL622" s="20" cm="1">
        <f t="array" ref="BL622">TREND($AS622:$AT622,$AS$3:$AT$3,BL$1)</f>
        <v>5.1572999999999203E-3</v>
      </c>
      <c r="BM622" s="20" cm="1">
        <f t="array" ref="BM622">TREND($AS622:$AT622,$AS$3:$AT$3,BM$1)</f>
        <v>3.4381999999999469E-3</v>
      </c>
    </row>
    <row r="623" spans="1:65" x14ac:dyDescent="0.35">
      <c r="A623" t="str">
        <f>IF(BYDem!B621="","\I:",BYDem!B621)</f>
        <v>EU_southwest</v>
      </c>
      <c r="B623" t="str">
        <f>BYDem!E621</f>
        <v>ONO</v>
      </c>
      <c r="C623" t="str">
        <f t="shared" si="203"/>
        <v>ONO</v>
      </c>
      <c r="D623" s="4">
        <f>SUMIFS(BYDem!$M$2:$M$2000,BYDem!$B$2:$B$2000,Demands!$A623,BYDem!$E$2:$E$2000,Demands!$B623)</f>
        <v>11.9083393944</v>
      </c>
      <c r="E623" s="4">
        <f t="shared" si="184"/>
        <v>11.898970649397677</v>
      </c>
      <c r="F623" s="4">
        <f t="shared" si="185"/>
        <v>12.746756336025907</v>
      </c>
      <c r="G623" s="4">
        <f t="shared" si="186"/>
        <v>13.107839344041011</v>
      </c>
      <c r="H623" s="4">
        <f t="shared" si="187"/>
        <v>13.545383283068267</v>
      </c>
      <c r="I623" s="4">
        <f t="shared" si="188"/>
        <v>14.016975136620067</v>
      </c>
      <c r="J623" s="4">
        <f t="shared" si="189"/>
        <v>14.482751974481195</v>
      </c>
      <c r="K623" s="4">
        <f t="shared" si="190"/>
        <v>14.934003320574002</v>
      </c>
      <c r="L623" s="4">
        <f t="shared" si="191"/>
        <v>15.373109904721082</v>
      </c>
      <c r="M623" s="4">
        <f t="shared" si="192"/>
        <v>15.795273264662679</v>
      </c>
      <c r="N623" s="4">
        <f t="shared" si="193"/>
        <v>16.143655231682402</v>
      </c>
      <c r="O623" s="4">
        <f t="shared" si="194"/>
        <v>16.406336293025547</v>
      </c>
      <c r="P623" s="4">
        <f t="shared" si="195"/>
        <v>16.601656243043962</v>
      </c>
      <c r="Q623" s="4">
        <f t="shared" si="196"/>
        <v>16.747667418174647</v>
      </c>
      <c r="R623" s="4">
        <f t="shared" si="197"/>
        <v>16.857441686091196</v>
      </c>
      <c r="S623" s="4">
        <f t="shared" si="198"/>
        <v>16.936575987545943</v>
      </c>
      <c r="T623" s="4">
        <f t="shared" si="199"/>
        <v>16.987500577889573</v>
      </c>
      <c r="U623" s="4">
        <f t="shared" si="200"/>
        <v>17.013741331145695</v>
      </c>
      <c r="W623" s="5" t="str">
        <f>VLOOKUP(C623&amp;A623,Driver_elast!$A$2:$D$1161,4,FALSE)</f>
        <v>GDP</v>
      </c>
      <c r="X623" s="5">
        <v>1</v>
      </c>
      <c r="Y623" s="2">
        <f>SUMIFS('Growth rates'!D$4:D$999,'Growth rates'!$B$4:$B$999,Demands!$A623,'Growth rates'!$C$4:$C$999,$W623)</f>
        <v>1</v>
      </c>
      <c r="Z623" s="2">
        <f>SUMIFS('Growth rates'!E$4:E$999,'Growth rates'!$B$4:$B$999,Demands!$A623,'Growth rates'!$C$4:$C$999,$W623)</f>
        <v>0.99787959486460454</v>
      </c>
      <c r="AA623" s="2">
        <f>SUMIFS('Growth rates'!F$4:F$999,'Growth rates'!$B$4:$B$999,Demands!$A623,'Growth rates'!$C$4:$C$999,$W623)</f>
        <v>1.1895007533293394</v>
      </c>
      <c r="AB623" s="2">
        <f>SUMIFS('Growth rates'!G$4:G$999,'Growth rates'!$B$4:$B$999,Demands!$A623,'Growth rates'!$C$4:$C$999,$W623)</f>
        <v>1.2803164087781427</v>
      </c>
      <c r="AC623" s="2">
        <f>SUMIFS('Growth rates'!H$4:H$999,'Growth rates'!$B$4:$B$999,Demands!$A623,'Growth rates'!$C$4:$C$999,$W623)</f>
        <v>1.3955015625963878</v>
      </c>
      <c r="AD623" s="2">
        <f>SUMIFS('Growth rates'!I$4:I$999,'Growth rates'!$B$4:$B$999,Demands!$A623,'Growth rates'!$C$4:$C$999,$W623)</f>
        <v>1.5264480809183403</v>
      </c>
      <c r="AE623" s="2">
        <f>SUMIFS('Growth rates'!J$4:J$999,'Growth rates'!$B$4:$B$999,Demands!$A623,'Growth rates'!$C$4:$C$999,$W623)</f>
        <v>1.6631561833125788</v>
      </c>
      <c r="AF623" s="2">
        <f>SUMIFS('Growth rates'!K$4:K$999,'Growth rates'!$B$4:$B$999,Demands!$A623,'Growth rates'!$C$4:$C$999,$W623)</f>
        <v>1.8028216653544828</v>
      </c>
      <c r="AG623" s="2">
        <f>SUMIFS('Growth rates'!L$4:L$999,'Growth rates'!$B$4:$B$999,Demands!$A623,'Growth rates'!$C$4:$C$999,$W623)</f>
        <v>1.945689711957391</v>
      </c>
      <c r="AH623" s="2">
        <f>SUMIFS('Growth rates'!M$4:M$999,'Growth rates'!$B$4:$B$999,Demands!$A623,'Growth rates'!$C$4:$C$999,$W623)</f>
        <v>2.0896958556953473</v>
      </c>
      <c r="AI623" s="2">
        <f>SUMIFS('Growth rates'!N$4:N$999,'Growth rates'!$B$4:$B$999,Demands!$A623,'Growth rates'!$C$4:$C$999,$W623)</f>
        <v>2.2277208467819087</v>
      </c>
      <c r="AJ623" s="2">
        <f>SUMIFS('Growth rates'!O$4:O$999,'Growth rates'!$B$4:$B$999,Demands!$A623,'Growth rates'!$C$4:$C$999,$W623)</f>
        <v>2.3498407082236796</v>
      </c>
      <c r="AK623" s="2">
        <f>SUMIFS('Growth rates'!P$4:P$999,'Growth rates'!$B$4:$B$999,Demands!$A623,'Growth rates'!$C$4:$C$999,$W623)</f>
        <v>2.457552688617251</v>
      </c>
      <c r="AL623" s="2">
        <f>SUMIFS('Growth rates'!Q$4:Q$999,'Growth rates'!$B$4:$B$999,Demands!$A623,'Growth rates'!$C$4:$C$999,$W623)</f>
        <v>2.5546427776052592</v>
      </c>
      <c r="AM623" s="2">
        <f>SUMIFS('Growth rates'!R$4:R$999,'Growth rates'!$B$4:$B$999,Demands!$A623,'Growth rates'!$C$4:$C$999,$W623)</f>
        <v>2.6449027154359848</v>
      </c>
      <c r="AN623" s="2">
        <f>SUMIFS('Growth rates'!S$4:S$999,'Growth rates'!$B$4:$B$999,Demands!$A623,'Growth rates'!$C$4:$C$999,$W623)</f>
        <v>2.7285614807704972</v>
      </c>
      <c r="AO623" s="2">
        <f>SUMIFS('Growth rates'!T$4:T$999,'Growth rates'!$B$4:$B$999,Demands!$A623,'Growth rates'!$C$4:$C$999,$W623)</f>
        <v>2.8022675160833983</v>
      </c>
      <c r="AP623" s="2">
        <f>SUMIFS('Growth rates'!U$4:U$999,'Growth rates'!$B$4:$B$999,Demands!$A623,'Growth rates'!$C$4:$C$999,$W623)</f>
        <v>2.8606006141646829</v>
      </c>
      <c r="AR623">
        <f>VLOOKUP(C623&amp;A623,Driver_elast!$A$2:$E$1161,5,FALSE)</f>
        <v>0.37103199999999997</v>
      </c>
      <c r="AS623">
        <f t="shared" si="201"/>
        <v>0.37103199999999997</v>
      </c>
      <c r="AT623">
        <f t="shared" si="202"/>
        <v>7.4206399999999992E-2</v>
      </c>
      <c r="AV623" s="2" cm="1">
        <f t="array" ref="AV623">TREND($AR623:$AS623,$AR$3:$AS$3,AV$1)</f>
        <v>0.37103199999999997</v>
      </c>
      <c r="AW623" s="2" cm="1">
        <f t="array" ref="AW623">TREND($AR623:$AS623,$AR$3:$AS$3,AW$1)</f>
        <v>0.37103199999999997</v>
      </c>
      <c r="AX623" s="2" cm="1">
        <f t="array" ref="AX623">TREND($AR623:$AS623,$AR$3:$AS$3,AX$1)</f>
        <v>0.37103199999999997</v>
      </c>
      <c r="AY623" s="2" cm="1">
        <f t="array" ref="AY623">TREND($AR623:$AS623,$AR$3:$AS$3,AY$1)</f>
        <v>0.37103199999999997</v>
      </c>
      <c r="AZ623" s="2" cm="1">
        <f t="array" ref="AZ623">TREND($AR623:$AS623,$AR$3:$AS$3,AZ$1)</f>
        <v>0.37103199999999997</v>
      </c>
      <c r="BA623" s="2" cm="1">
        <f t="array" ref="BA623">TREND($AR623:$AS623,$AR$3:$AS$3,BA$1)</f>
        <v>0.37103199999999997</v>
      </c>
      <c r="BB623" s="2" cm="1">
        <f t="array" ref="BB623">TREND($AR623:$AS623,$AR$3:$AS$3,BB$1)</f>
        <v>0.37103199999999997</v>
      </c>
      <c r="BC623" s="2" cm="1">
        <f t="array" ref="BC623">TREND($AR623:$AS623,$AR$3:$AS$3,BC$1)</f>
        <v>0.37103199999999997</v>
      </c>
      <c r="BD623" s="2" cm="1">
        <f t="array" ref="BD623">TREND($AR623:$AS623,$AR$3:$AS$3,BD$1)</f>
        <v>0.37103199999999997</v>
      </c>
      <c r="BE623" s="2" cm="1">
        <f t="array" ref="BE623">TREND($AR623:$AS623,$AR$3:$AS$3,BE$1)</f>
        <v>0.37103199999999997</v>
      </c>
      <c r="BF623" s="20" cm="1">
        <f t="array" ref="BF623">TREND($AS623:$AT623,$AS$3:$AT$3,BF$1)</f>
        <v>0.33392879999999892</v>
      </c>
      <c r="BG623" s="20" cm="1">
        <f t="array" ref="BG623">TREND($AS623:$AT623,$AS$3:$AT$3,BG$1)</f>
        <v>0.29682560000000002</v>
      </c>
      <c r="BH623" s="20" cm="1">
        <f t="array" ref="BH623">TREND($AS623:$AT623,$AS$3:$AT$3,BH$1)</f>
        <v>0.25972239999999935</v>
      </c>
      <c r="BI623" s="20" cm="1">
        <f t="array" ref="BI623">TREND($AS623:$AT623,$AS$3:$AT$3,BI$1)</f>
        <v>0.22261920000000046</v>
      </c>
      <c r="BJ623" s="20" cm="1">
        <f t="array" ref="BJ623">TREND($AS623:$AT623,$AS$3:$AT$3,BJ$1)</f>
        <v>0.18551599999999979</v>
      </c>
      <c r="BK623" s="20" cm="1">
        <f t="array" ref="BK623">TREND($AS623:$AT623,$AS$3:$AT$3,BK$1)</f>
        <v>0.14841279999999912</v>
      </c>
      <c r="BL623" s="20" cm="1">
        <f t="array" ref="BL623">TREND($AS623:$AT623,$AS$3:$AT$3,BL$1)</f>
        <v>0.11130960000000023</v>
      </c>
      <c r="BM623" s="20" cm="1">
        <f t="array" ref="BM623">TREND($AS623:$AT623,$AS$3:$AT$3,BM$1)</f>
        <v>7.4206399999999562E-2</v>
      </c>
    </row>
    <row r="624" spans="1:65" x14ac:dyDescent="0.35">
      <c r="A624" t="str">
        <f>IF(BYDem!B622="","\I:",BYDem!B622)</f>
        <v>EU_southwest</v>
      </c>
      <c r="B624" t="str">
        <f>BYDem!E622</f>
        <v>RCK</v>
      </c>
      <c r="C624" t="str">
        <f t="shared" si="203"/>
        <v>RCK</v>
      </c>
      <c r="D624" s="4">
        <f>SUMIFS(BYDem!$M$2:$M$2000,BYDem!$B$2:$B$2000,Demands!$A624,BYDem!$E$2:$E$2000,Demands!$B624)</f>
        <v>31.074018279370801</v>
      </c>
      <c r="E624" s="4">
        <f t="shared" si="184"/>
        <v>31.093754756569609</v>
      </c>
      <c r="F624" s="4">
        <f t="shared" si="185"/>
        <v>31.192443035348667</v>
      </c>
      <c r="G624" s="4">
        <f t="shared" si="186"/>
        <v>31.24544256310817</v>
      </c>
      <c r="H624" s="4">
        <f t="shared" si="187"/>
        <v>31.344581755960554</v>
      </c>
      <c r="I624" s="4">
        <f t="shared" si="188"/>
        <v>31.503648871669853</v>
      </c>
      <c r="J624" s="4">
        <f t="shared" si="189"/>
        <v>31.706649502965082</v>
      </c>
      <c r="K624" s="4">
        <f t="shared" si="190"/>
        <v>31.944553934469997</v>
      </c>
      <c r="L624" s="4">
        <f t="shared" si="191"/>
        <v>32.028020612439612</v>
      </c>
      <c r="M624" s="4">
        <f t="shared" si="192"/>
        <v>31.954934421695402</v>
      </c>
      <c r="N624" s="4">
        <f t="shared" si="193"/>
        <v>31.741605410166677</v>
      </c>
      <c r="O624" s="4">
        <f t="shared" si="194"/>
        <v>31.485712671438677</v>
      </c>
      <c r="P624" s="4">
        <f t="shared" si="195"/>
        <v>31.256869492296218</v>
      </c>
      <c r="Q624" s="4">
        <f t="shared" si="196"/>
        <v>31.096049384025019</v>
      </c>
      <c r="R624" s="4">
        <f t="shared" si="197"/>
        <v>30.994079515338431</v>
      </c>
      <c r="S624" s="4">
        <f t="shared" si="198"/>
        <v>30.909000393608604</v>
      </c>
      <c r="T624" s="4">
        <f t="shared" si="199"/>
        <v>30.817612311034829</v>
      </c>
      <c r="U624" s="4">
        <f t="shared" si="200"/>
        <v>30.729191087590564</v>
      </c>
      <c r="W624" s="5" t="str">
        <f>VLOOKUP(C624&amp;A624,Driver_elast!$A$2:$D$1161,4,FALSE)</f>
        <v>POP</v>
      </c>
      <c r="X624" s="5">
        <v>1</v>
      </c>
      <c r="Y624" s="2">
        <f>SUMIFS('Growth rates'!D$4:D$999,'Growth rates'!$B$4:$B$999,Demands!$A624,'Growth rates'!$C$4:$C$999,$W624)</f>
        <v>1</v>
      </c>
      <c r="Z624" s="2">
        <f>SUMIFS('Growth rates'!E$4:E$999,'Growth rates'!$B$4:$B$999,Demands!$A624,'Growth rates'!$C$4:$C$999,$W624)</f>
        <v>1.0005753950119745</v>
      </c>
      <c r="AA624" s="2">
        <f>SUMIFS('Growth rates'!F$4:F$999,'Growth rates'!$B$4:$B$999,Demands!$A624,'Growth rates'!$C$4:$C$999,$W624)</f>
        <v>1.0034523700718476</v>
      </c>
      <c r="AB624" s="2">
        <f>SUMIFS('Growth rates'!G$4:G$999,'Growth rates'!$B$4:$B$999,Demands!$A624,'Growth rates'!$C$4:$C$999,$W624)</f>
        <v>1.0049969601641915</v>
      </c>
      <c r="AC624" s="2">
        <f>SUMIFS('Growth rates'!H$4:H$999,'Growth rates'!$B$4:$B$999,Demands!$A624,'Growth rates'!$C$4:$C$999,$W624)</f>
        <v>1.0078857591227715</v>
      </c>
      <c r="AD624" s="2">
        <f>SUMIFS('Growth rates'!I$4:I$999,'Growth rates'!$B$4:$B$999,Demands!$A624,'Growth rates'!$C$4:$C$999,$W624)</f>
        <v>1.0125194078619308</v>
      </c>
      <c r="AE624" s="2">
        <f>SUMIFS('Growth rates'!J$4:J$999,'Growth rates'!$B$4:$B$999,Demands!$A624,'Growth rates'!$C$4:$C$999,$W624)</f>
        <v>1.0184300376614612</v>
      </c>
      <c r="AF624" s="2">
        <f>SUMIFS('Growth rates'!K$4:K$999,'Growth rates'!$B$4:$B$999,Demands!$A624,'Growth rates'!$C$4:$C$999,$W624)</f>
        <v>1.0253527654102381</v>
      </c>
      <c r="AG624" s="2">
        <f>SUMIFS('Growth rates'!L$4:L$999,'Growth rates'!$B$4:$B$999,Demands!$A624,'Growth rates'!$C$4:$C$999,$W624)</f>
        <v>1.0277798419924304</v>
      </c>
      <c r="AH624" s="2">
        <f>SUMIFS('Growth rates'!M$4:M$999,'Growth rates'!$B$4:$B$999,Demands!$A624,'Growth rates'!$C$4:$C$999,$W624)</f>
        <v>1.0256551342736522</v>
      </c>
      <c r="AI624" s="2">
        <f>SUMIFS('Growth rates'!N$4:N$999,'Growth rates'!$B$4:$B$999,Demands!$A624,'Growth rates'!$C$4:$C$999,$W624)</f>
        <v>1.018762825718025</v>
      </c>
      <c r="AJ624" s="2">
        <f>SUMIFS('Growth rates'!O$4:O$999,'Growth rates'!$B$4:$B$999,Demands!$A624,'Growth rates'!$C$4:$C$999,$W624)</f>
        <v>1.0094623310380499</v>
      </c>
      <c r="AK624" s="2">
        <f>SUMIFS('Growth rates'!P$4:P$999,'Growth rates'!$B$4:$B$999,Demands!$A624,'Growth rates'!$C$4:$C$999,$W624)</f>
        <v>0.99996699378642828</v>
      </c>
      <c r="AL624" s="2">
        <f>SUMIFS('Growth rates'!Q$4:Q$999,'Growth rates'!$B$4:$B$999,Demands!$A624,'Growth rates'!$C$4:$C$999,$W624)</f>
        <v>0.9921987444234952</v>
      </c>
      <c r="AM624" s="2">
        <f>SUMIFS('Growth rates'!R$4:R$999,'Growth rates'!$B$4:$B$999,Demands!$A624,'Growth rates'!$C$4:$C$999,$W624)</f>
        <v>0.98630367147160281</v>
      </c>
      <c r="AN624" s="2">
        <f>SUMIFS('Growth rates'!S$4:S$999,'Growth rates'!$B$4:$B$999,Demands!$A624,'Growth rates'!$C$4:$C$999,$W624)</f>
        <v>0.98017186010726998</v>
      </c>
      <c r="AO624" s="2">
        <f>SUMIFS('Growth rates'!T$4:T$999,'Growth rates'!$B$4:$B$999,Demands!$A624,'Growth rates'!$C$4:$C$999,$W624)</f>
        <v>0.97142042144611451</v>
      </c>
      <c r="AP624" s="2">
        <f>SUMIFS('Growth rates'!U$4:U$999,'Growth rates'!$B$4:$B$999,Demands!$A624,'Growth rates'!$C$4:$C$999,$W624)</f>
        <v>0.95879550134858427</v>
      </c>
      <c r="AR624">
        <f>VLOOKUP(C624&amp;A624,Driver_elast!$A$2:$E$1161,5,FALSE)</f>
        <v>1.1038399999999999</v>
      </c>
      <c r="AS624">
        <f t="shared" si="201"/>
        <v>1.1038399999999999</v>
      </c>
      <c r="AT624">
        <f t="shared" si="202"/>
        <v>0.22076799999999999</v>
      </c>
      <c r="AV624" s="2" cm="1">
        <f t="array" ref="AV624">TREND($AR624:$AS624,$AR$3:$AS$3,AV$1)</f>
        <v>1.1038399999999999</v>
      </c>
      <c r="AW624" s="2" cm="1">
        <f t="array" ref="AW624">TREND($AR624:$AS624,$AR$3:$AS$3,AW$1)</f>
        <v>1.1038399999999999</v>
      </c>
      <c r="AX624" s="2" cm="1">
        <f t="array" ref="AX624">TREND($AR624:$AS624,$AR$3:$AS$3,AX$1)</f>
        <v>1.1038399999999999</v>
      </c>
      <c r="AY624" s="2" cm="1">
        <f t="array" ref="AY624">TREND($AR624:$AS624,$AR$3:$AS$3,AY$1)</f>
        <v>1.1038399999999999</v>
      </c>
      <c r="AZ624" s="2" cm="1">
        <f t="array" ref="AZ624">TREND($AR624:$AS624,$AR$3:$AS$3,AZ$1)</f>
        <v>1.1038399999999999</v>
      </c>
      <c r="BA624" s="2" cm="1">
        <f t="array" ref="BA624">TREND($AR624:$AS624,$AR$3:$AS$3,BA$1)</f>
        <v>1.1038399999999999</v>
      </c>
      <c r="BB624" s="2" cm="1">
        <f t="array" ref="BB624">TREND($AR624:$AS624,$AR$3:$AS$3,BB$1)</f>
        <v>1.1038399999999999</v>
      </c>
      <c r="BC624" s="2" cm="1">
        <f t="array" ref="BC624">TREND($AR624:$AS624,$AR$3:$AS$3,BC$1)</f>
        <v>1.1038399999999999</v>
      </c>
      <c r="BD624" s="2" cm="1">
        <f t="array" ref="BD624">TREND($AR624:$AS624,$AR$3:$AS$3,BD$1)</f>
        <v>1.1038399999999999</v>
      </c>
      <c r="BE624" s="2" cm="1">
        <f t="array" ref="BE624">TREND($AR624:$AS624,$AR$3:$AS$3,BE$1)</f>
        <v>1.1038399999999999</v>
      </c>
      <c r="BF624" s="20" cm="1">
        <f t="array" ref="BF624">TREND($AS624:$AT624,$AS$3:$AT$3,BF$1)</f>
        <v>0.99345600000000189</v>
      </c>
      <c r="BG624" s="20" cm="1">
        <f t="array" ref="BG624">TREND($AS624:$AT624,$AS$3:$AT$3,BG$1)</f>
        <v>0.88307199999999852</v>
      </c>
      <c r="BH624" s="20" cm="1">
        <f t="array" ref="BH624">TREND($AS624:$AT624,$AS$3:$AT$3,BH$1)</f>
        <v>0.77268800000000226</v>
      </c>
      <c r="BI624" s="20" cm="1">
        <f t="array" ref="BI624">TREND($AS624:$AT624,$AS$3:$AT$3,BI$1)</f>
        <v>0.66230399999999889</v>
      </c>
      <c r="BJ624" s="20" cm="1">
        <f t="array" ref="BJ624">TREND($AS624:$AT624,$AS$3:$AT$3,BJ$1)</f>
        <v>0.55192000000000263</v>
      </c>
      <c r="BK624" s="20" cm="1">
        <f t="array" ref="BK624">TREND($AS624:$AT624,$AS$3:$AT$3,BK$1)</f>
        <v>0.44153599999999926</v>
      </c>
      <c r="BL624" s="20" cm="1">
        <f t="array" ref="BL624">TREND($AS624:$AT624,$AS$3:$AT$3,BL$1)</f>
        <v>0.33115199999999589</v>
      </c>
      <c r="BM624" s="20" cm="1">
        <f t="array" ref="BM624">TREND($AS624:$AT624,$AS$3:$AT$3,BM$1)</f>
        <v>0.22076799999999963</v>
      </c>
    </row>
    <row r="625" spans="1:65" x14ac:dyDescent="0.35">
      <c r="A625" t="str">
        <f>IF(BYDem!B623="","\I:",BYDem!B623)</f>
        <v>EU_southwest</v>
      </c>
      <c r="B625" t="str">
        <f>BYDem!E623</f>
        <v>REA</v>
      </c>
      <c r="C625" t="str">
        <f t="shared" si="203"/>
        <v>REA</v>
      </c>
      <c r="D625" s="4">
        <f>SUMIFS(BYDem!$M$2:$M$2000,BYDem!$B$2:$B$2000,Demands!$A625,BYDem!$E$2:$E$2000,Demands!$B625)</f>
        <v>124.20275826221101</v>
      </c>
      <c r="E625" s="4">
        <f t="shared" si="184"/>
        <v>123.2113901403123</v>
      </c>
      <c r="F625" s="4">
        <f t="shared" si="185"/>
        <v>192.05807277345065</v>
      </c>
      <c r="G625" s="4">
        <f t="shared" si="186"/>
        <v>234.55729338250802</v>
      </c>
      <c r="H625" s="4">
        <f t="shared" si="187"/>
        <v>294.90282500628183</v>
      </c>
      <c r="I625" s="4">
        <f t="shared" si="188"/>
        <v>372.50954606207443</v>
      </c>
      <c r="J625" s="4">
        <f t="shared" si="189"/>
        <v>464.36719904204904</v>
      </c>
      <c r="K625" s="4">
        <f t="shared" si="190"/>
        <v>569.82599725145406</v>
      </c>
      <c r="L625" s="4">
        <f t="shared" si="191"/>
        <v>699.30334858836579</v>
      </c>
      <c r="M625" s="4">
        <f t="shared" si="192"/>
        <v>857.24683596011141</v>
      </c>
      <c r="N625" s="4">
        <f t="shared" si="193"/>
        <v>1024.7010144318779</v>
      </c>
      <c r="O625" s="4">
        <f t="shared" si="194"/>
        <v>1181.4336872209831</v>
      </c>
      <c r="P625" s="4">
        <f t="shared" si="195"/>
        <v>1318.0697501361792</v>
      </c>
      <c r="Q625" s="4">
        <f t="shared" si="196"/>
        <v>1429.6987390500904</v>
      </c>
      <c r="R625" s="4">
        <f t="shared" si="197"/>
        <v>1517.6285227104165</v>
      </c>
      <c r="S625" s="4">
        <f t="shared" si="198"/>
        <v>1586.1194229560615</v>
      </c>
      <c r="T625" s="4">
        <f t="shared" si="199"/>
        <v>1637.241820774165</v>
      </c>
      <c r="U625" s="4">
        <f t="shared" si="200"/>
        <v>1670.4748777435809</v>
      </c>
      <c r="W625" s="5" t="str">
        <f>VLOOKUP(C625&amp;A625,Driver_elast!$A$2:$D$1161,4,FALSE)</f>
        <v>GDPPCAP</v>
      </c>
      <c r="X625" s="5">
        <v>0</v>
      </c>
      <c r="Y625" s="2">
        <f>SUMIFS('Growth rates'!D$4:D$999,'Growth rates'!$B$4:$B$999,Demands!$A625,'Growth rates'!$C$4:$C$999,$W625)</f>
        <v>1</v>
      </c>
      <c r="Z625" s="2">
        <f>SUMIFS('Growth rates'!E$4:E$999,'Growth rates'!$B$4:$B$999,Demands!$A625,'Growth rates'!$C$4:$C$999,$W625)</f>
        <v>0.99730575011057876</v>
      </c>
      <c r="AA625" s="2">
        <f>SUMIFS('Growth rates'!F$4:F$999,'Growth rates'!$B$4:$B$999,Demands!$A625,'Growth rates'!$C$4:$C$999,$W625)</f>
        <v>1.1854082852424499</v>
      </c>
      <c r="AB625" s="2">
        <f>SUMIFS('Growth rates'!G$4:G$999,'Growth rates'!$B$4:$B$999,Demands!$A625,'Growth rates'!$C$4:$C$999,$W625)</f>
        <v>1.2739505287349056</v>
      </c>
      <c r="AC625" s="2">
        <f>SUMIFS('Growth rates'!H$4:H$999,'Growth rates'!$B$4:$B$999,Demands!$A625,'Growth rates'!$C$4:$C$999,$W625)</f>
        <v>1.3845830739894425</v>
      </c>
      <c r="AD625" s="2">
        <f>SUMIFS('Growth rates'!I$4:I$999,'Growth rates'!$B$4:$B$999,Demands!$A625,'Growth rates'!$C$4:$C$999,$W625)</f>
        <v>1.5075741453110922</v>
      </c>
      <c r="AE625" s="2">
        <f>SUMIFS('Growth rates'!J$4:J$999,'Growth rates'!$B$4:$B$999,Demands!$A625,'Growth rates'!$C$4:$C$999,$W625)</f>
        <v>1.6330588472543011</v>
      </c>
      <c r="AF625" s="2">
        <f>SUMIFS('Growth rates'!K$4:K$999,'Growth rates'!$B$4:$B$999,Demands!$A625,'Growth rates'!$C$4:$C$999,$W625)</f>
        <v>1.7582452851074981</v>
      </c>
      <c r="AG625" s="2">
        <f>SUMIFS('Growth rates'!L$4:L$999,'Growth rates'!$B$4:$B$999,Demands!$A625,'Growth rates'!$C$4:$C$999,$W625)</f>
        <v>1.8930997013772182</v>
      </c>
      <c r="AH625" s="2">
        <f>SUMIFS('Growth rates'!M$4:M$999,'Growth rates'!$B$4:$B$999,Demands!$A625,'Growth rates'!$C$4:$C$999,$W625)</f>
        <v>2.0374254326482064</v>
      </c>
      <c r="AI625" s="2">
        <f>SUMIFS('Growth rates'!N$4:N$999,'Growth rates'!$B$4:$B$999,Demands!$A625,'Growth rates'!$C$4:$C$999,$W625)</f>
        <v>2.1866923198849655</v>
      </c>
      <c r="AJ625" s="2">
        <f>SUMIFS('Growth rates'!O$4:O$999,'Growth rates'!$B$4:$B$999,Demands!$A625,'Growth rates'!$C$4:$C$999,$W625)</f>
        <v>2.3278141600462656</v>
      </c>
      <c r="AK625" s="2">
        <f>SUMIFS('Growth rates'!P$4:P$999,'Growth rates'!$B$4:$B$999,Demands!$A625,'Growth rates'!$C$4:$C$999,$W625)</f>
        <v>2.4576338058035301</v>
      </c>
      <c r="AL625" s="2">
        <f>SUMIFS('Growth rates'!Q$4:Q$999,'Growth rates'!$B$4:$B$999,Demands!$A625,'Growth rates'!$C$4:$C$999,$W625)</f>
        <v>2.574728895761309</v>
      </c>
      <c r="AM625" s="2">
        <f>SUMIFS('Growth rates'!R$4:R$999,'Growth rates'!$B$4:$B$999,Demands!$A625,'Growth rates'!$C$4:$C$999,$W625)</f>
        <v>2.6816312175840249</v>
      </c>
      <c r="AN625" s="2">
        <f>SUMIFS('Growth rates'!S$4:S$999,'Growth rates'!$B$4:$B$999,Demands!$A625,'Growth rates'!$C$4:$C$999,$W625)</f>
        <v>2.7837582283497575</v>
      </c>
      <c r="AO625" s="2">
        <f>SUMIFS('Growth rates'!T$4:T$999,'Growth rates'!$B$4:$B$999,Demands!$A625,'Growth rates'!$C$4:$C$999,$W625)</f>
        <v>2.8847113507370761</v>
      </c>
      <c r="AP625" s="2">
        <f>SUMIFS('Growth rates'!U$4:U$999,'Growth rates'!$B$4:$B$999,Demands!$A625,'Growth rates'!$C$4:$C$999,$W625)</f>
        <v>2.983535707187964</v>
      </c>
      <c r="AR625">
        <f>VLOOKUP(C625&amp;A625,Driver_elast!$A$2:$E$1161,5,FALSE)</f>
        <v>2.9625509999999999</v>
      </c>
      <c r="AS625">
        <f t="shared" si="201"/>
        <v>2.9625509999999999</v>
      </c>
      <c r="AT625">
        <f t="shared" si="202"/>
        <v>0.59251019999999999</v>
      </c>
      <c r="AV625" s="2" cm="1">
        <f t="array" ref="AV625">TREND($AR625:$AS625,$AR$3:$AS$3,AV$1)</f>
        <v>2.9625509999999999</v>
      </c>
      <c r="AW625" s="2" cm="1">
        <f t="array" ref="AW625">TREND($AR625:$AS625,$AR$3:$AS$3,AW$1)</f>
        <v>2.9625509999999999</v>
      </c>
      <c r="AX625" s="2" cm="1">
        <f t="array" ref="AX625">TREND($AR625:$AS625,$AR$3:$AS$3,AX$1)</f>
        <v>2.9625509999999999</v>
      </c>
      <c r="AY625" s="2" cm="1">
        <f t="array" ref="AY625">TREND($AR625:$AS625,$AR$3:$AS$3,AY$1)</f>
        <v>2.9625509999999999</v>
      </c>
      <c r="AZ625" s="2" cm="1">
        <f t="array" ref="AZ625">TREND($AR625:$AS625,$AR$3:$AS$3,AZ$1)</f>
        <v>2.9625509999999999</v>
      </c>
      <c r="BA625" s="2" cm="1">
        <f t="array" ref="BA625">TREND($AR625:$AS625,$AR$3:$AS$3,BA$1)</f>
        <v>2.9625509999999999</v>
      </c>
      <c r="BB625" s="2" cm="1">
        <f t="array" ref="BB625">TREND($AR625:$AS625,$AR$3:$AS$3,BB$1)</f>
        <v>2.9625509999999999</v>
      </c>
      <c r="BC625" s="2" cm="1">
        <f t="array" ref="BC625">TREND($AR625:$AS625,$AR$3:$AS$3,BC$1)</f>
        <v>2.9625509999999999</v>
      </c>
      <c r="BD625" s="2" cm="1">
        <f t="array" ref="BD625">TREND($AR625:$AS625,$AR$3:$AS$3,BD$1)</f>
        <v>2.9625509999999999</v>
      </c>
      <c r="BE625" s="2" cm="1">
        <f t="array" ref="BE625">TREND($AR625:$AS625,$AR$3:$AS$3,BE$1)</f>
        <v>2.9625509999999999</v>
      </c>
      <c r="BF625" s="20" cm="1">
        <f t="array" ref="BF625">TREND($AS625:$AT625,$AS$3:$AT$3,BF$1)</f>
        <v>2.6662959000000086</v>
      </c>
      <c r="BG625" s="20" cm="1">
        <f t="array" ref="BG625">TREND($AS625:$AT625,$AS$3:$AT$3,BG$1)</f>
        <v>2.3700408000000124</v>
      </c>
      <c r="BH625" s="20" cm="1">
        <f t="array" ref="BH625">TREND($AS625:$AT625,$AS$3:$AT$3,BH$1)</f>
        <v>2.073785700000002</v>
      </c>
      <c r="BI625" s="20" cm="1">
        <f t="array" ref="BI625">TREND($AS625:$AT625,$AS$3:$AT$3,BI$1)</f>
        <v>1.7775306000000057</v>
      </c>
      <c r="BJ625" s="20" cm="1">
        <f t="array" ref="BJ625">TREND($AS625:$AT625,$AS$3:$AT$3,BJ$1)</f>
        <v>1.4812755000000095</v>
      </c>
      <c r="BK625" s="20" cm="1">
        <f t="array" ref="BK625">TREND($AS625:$AT625,$AS$3:$AT$3,BK$1)</f>
        <v>1.1850204000000133</v>
      </c>
      <c r="BL625" s="20" cm="1">
        <f t="array" ref="BL625">TREND($AS625:$AT625,$AS$3:$AT$3,BL$1)</f>
        <v>0.88876530000000287</v>
      </c>
      <c r="BM625" s="20" cm="1">
        <f t="array" ref="BM625">TREND($AS625:$AT625,$AS$3:$AT$3,BM$1)</f>
        <v>0.59251020000000665</v>
      </c>
    </row>
    <row r="626" spans="1:65" x14ac:dyDescent="0.35">
      <c r="A626" t="str">
        <f>IF(BYDem!B624="","\I:",BYDem!B624)</f>
        <v>EU_southwest</v>
      </c>
      <c r="B626" t="str">
        <f>BYDem!E624</f>
        <v>RHW</v>
      </c>
      <c r="C626" t="str">
        <f t="shared" si="203"/>
        <v>RHW</v>
      </c>
      <c r="D626" s="4">
        <f>SUMIFS(BYDem!$M$2:$M$2000,BYDem!$B$2:$B$2000,Demands!$A626,BYDem!$E$2:$E$2000,Demands!$B626)</f>
        <v>72.067257060145295</v>
      </c>
      <c r="E626" s="4">
        <f t="shared" si="184"/>
        <v>71.898964326533132</v>
      </c>
      <c r="F626" s="4">
        <f t="shared" si="185"/>
        <v>86.929477146930424</v>
      </c>
      <c r="G626" s="4">
        <f t="shared" si="186"/>
        <v>94.070615769006665</v>
      </c>
      <c r="H626" s="4">
        <f t="shared" si="187"/>
        <v>103.06965135310506</v>
      </c>
      <c r="I626" s="4">
        <f t="shared" si="188"/>
        <v>113.23106223542096</v>
      </c>
      <c r="J626" s="4">
        <f t="shared" si="189"/>
        <v>123.75724898840193</v>
      </c>
      <c r="K626" s="4">
        <f t="shared" si="190"/>
        <v>134.41312155660341</v>
      </c>
      <c r="L626" s="4">
        <f t="shared" si="191"/>
        <v>145.19983460012514</v>
      </c>
      <c r="M626" s="4">
        <f t="shared" si="192"/>
        <v>155.94649586047464</v>
      </c>
      <c r="N626" s="4">
        <f t="shared" si="193"/>
        <v>165.21677424965407</v>
      </c>
      <c r="O626" s="4">
        <f t="shared" si="194"/>
        <v>172.46229591665113</v>
      </c>
      <c r="P626" s="4">
        <f t="shared" si="195"/>
        <v>177.99602369657072</v>
      </c>
      <c r="Q626" s="4">
        <f t="shared" si="196"/>
        <v>182.21525769963137</v>
      </c>
      <c r="R626" s="4">
        <f t="shared" si="197"/>
        <v>185.43424744957906</v>
      </c>
      <c r="S626" s="4">
        <f t="shared" si="198"/>
        <v>187.78037535845516</v>
      </c>
      <c r="T626" s="4">
        <f t="shared" si="199"/>
        <v>189.30211643793402</v>
      </c>
      <c r="U626" s="4">
        <f t="shared" si="200"/>
        <v>190.09023383656145</v>
      </c>
      <c r="W626" s="5" t="str">
        <f>VLOOKUP(C626&amp;A626,Driver_elast!$A$2:$D$1161,4,FALSE)</f>
        <v>GDP</v>
      </c>
      <c r="X626" s="5">
        <v>1</v>
      </c>
      <c r="Y626" s="2">
        <f>SUMIFS('Growth rates'!D$4:D$999,'Growth rates'!$B$4:$B$999,Demands!$A626,'Growth rates'!$C$4:$C$999,$W626)</f>
        <v>1</v>
      </c>
      <c r="Z626" s="2">
        <f>SUMIFS('Growth rates'!E$4:E$999,'Growth rates'!$B$4:$B$999,Demands!$A626,'Growth rates'!$C$4:$C$999,$W626)</f>
        <v>0.99787959486460454</v>
      </c>
      <c r="AA626" s="2">
        <f>SUMIFS('Growth rates'!F$4:F$999,'Growth rates'!$B$4:$B$999,Demands!$A626,'Growth rates'!$C$4:$C$999,$W626)</f>
        <v>1.1895007533293394</v>
      </c>
      <c r="AB626" s="2">
        <f>SUMIFS('Growth rates'!G$4:G$999,'Growth rates'!$B$4:$B$999,Demands!$A626,'Growth rates'!$C$4:$C$999,$W626)</f>
        <v>1.2803164087781427</v>
      </c>
      <c r="AC626" s="2">
        <f>SUMIFS('Growth rates'!H$4:H$999,'Growth rates'!$B$4:$B$999,Demands!$A626,'Growth rates'!$C$4:$C$999,$W626)</f>
        <v>1.3955015625963878</v>
      </c>
      <c r="AD626" s="2">
        <f>SUMIFS('Growth rates'!I$4:I$999,'Growth rates'!$B$4:$B$999,Demands!$A626,'Growth rates'!$C$4:$C$999,$W626)</f>
        <v>1.5264480809183403</v>
      </c>
      <c r="AE626" s="2">
        <f>SUMIFS('Growth rates'!J$4:J$999,'Growth rates'!$B$4:$B$999,Demands!$A626,'Growth rates'!$C$4:$C$999,$W626)</f>
        <v>1.6631561833125788</v>
      </c>
      <c r="AF626" s="2">
        <f>SUMIFS('Growth rates'!K$4:K$999,'Growth rates'!$B$4:$B$999,Demands!$A626,'Growth rates'!$C$4:$C$999,$W626)</f>
        <v>1.8028216653544828</v>
      </c>
      <c r="AG626" s="2">
        <f>SUMIFS('Growth rates'!L$4:L$999,'Growth rates'!$B$4:$B$999,Demands!$A626,'Growth rates'!$C$4:$C$999,$W626)</f>
        <v>1.945689711957391</v>
      </c>
      <c r="AH626" s="2">
        <f>SUMIFS('Growth rates'!M$4:M$999,'Growth rates'!$B$4:$B$999,Demands!$A626,'Growth rates'!$C$4:$C$999,$W626)</f>
        <v>2.0896958556953473</v>
      </c>
      <c r="AI626" s="2">
        <f>SUMIFS('Growth rates'!N$4:N$999,'Growth rates'!$B$4:$B$999,Demands!$A626,'Growth rates'!$C$4:$C$999,$W626)</f>
        <v>2.2277208467819087</v>
      </c>
      <c r="AJ626" s="2">
        <f>SUMIFS('Growth rates'!O$4:O$999,'Growth rates'!$B$4:$B$999,Demands!$A626,'Growth rates'!$C$4:$C$999,$W626)</f>
        <v>2.3498407082236796</v>
      </c>
      <c r="AK626" s="2">
        <f>SUMIFS('Growth rates'!P$4:P$999,'Growth rates'!$B$4:$B$999,Demands!$A626,'Growth rates'!$C$4:$C$999,$W626)</f>
        <v>2.457552688617251</v>
      </c>
      <c r="AL626" s="2">
        <f>SUMIFS('Growth rates'!Q$4:Q$999,'Growth rates'!$B$4:$B$999,Demands!$A626,'Growth rates'!$C$4:$C$999,$W626)</f>
        <v>2.5546427776052592</v>
      </c>
      <c r="AM626" s="2">
        <f>SUMIFS('Growth rates'!R$4:R$999,'Growth rates'!$B$4:$B$999,Demands!$A626,'Growth rates'!$C$4:$C$999,$W626)</f>
        <v>2.6449027154359848</v>
      </c>
      <c r="AN626" s="2">
        <f>SUMIFS('Growth rates'!S$4:S$999,'Growth rates'!$B$4:$B$999,Demands!$A626,'Growth rates'!$C$4:$C$999,$W626)</f>
        <v>2.7285614807704972</v>
      </c>
      <c r="AO626" s="2">
        <f>SUMIFS('Growth rates'!T$4:T$999,'Growth rates'!$B$4:$B$999,Demands!$A626,'Growth rates'!$C$4:$C$999,$W626)</f>
        <v>2.8022675160833983</v>
      </c>
      <c r="AP626" s="2">
        <f>SUMIFS('Growth rates'!U$4:U$999,'Growth rates'!$B$4:$B$999,Demands!$A626,'Growth rates'!$C$4:$C$999,$W626)</f>
        <v>2.8606006141646829</v>
      </c>
      <c r="AR626">
        <f>VLOOKUP(C626&amp;A626,Driver_elast!$A$2:$E$1161,5,FALSE)</f>
        <v>1.1038399999999999</v>
      </c>
      <c r="AS626">
        <f t="shared" si="201"/>
        <v>1</v>
      </c>
      <c r="AT626">
        <f t="shared" si="202"/>
        <v>0.2</v>
      </c>
      <c r="AV626" s="2" cm="1">
        <f t="array" ref="AV626">TREND($AR626:$AS626,$AR$3:$AS$3,AV$1)</f>
        <v>1.1038399999999999</v>
      </c>
      <c r="AW626" s="2" cm="1">
        <f t="array" ref="AW626">TREND($AR626:$AS626,$AR$3:$AS$3,AW$1)</f>
        <v>1.1013073170731706</v>
      </c>
      <c r="AX626" s="2" cm="1">
        <f t="array" ref="AX626">TREND($AR626:$AS626,$AR$3:$AS$3,AX$1)</f>
        <v>1.0886439024390242</v>
      </c>
      <c r="AY626" s="2" cm="1">
        <f t="array" ref="AY626">TREND($AR626:$AS626,$AR$3:$AS$3,AY$1)</f>
        <v>1.0759804878048786</v>
      </c>
      <c r="AZ626" s="2" cm="1">
        <f t="array" ref="AZ626">TREND($AR626:$AS626,$AR$3:$AS$3,AZ$1)</f>
        <v>1.0633170731707322</v>
      </c>
      <c r="BA626" s="2" cm="1">
        <f t="array" ref="BA626">TREND($AR626:$AS626,$AR$3:$AS$3,BA$1)</f>
        <v>1.0506536585365858</v>
      </c>
      <c r="BB626" s="2" cm="1">
        <f t="array" ref="BB626">TREND($AR626:$AS626,$AR$3:$AS$3,BB$1)</f>
        <v>1.0379902439024393</v>
      </c>
      <c r="BC626" s="2" cm="1">
        <f t="array" ref="BC626">TREND($AR626:$AS626,$AR$3:$AS$3,BC$1)</f>
        <v>1.0253268292682929</v>
      </c>
      <c r="BD626" s="2" cm="1">
        <f t="array" ref="BD626">TREND($AR626:$AS626,$AR$3:$AS$3,BD$1)</f>
        <v>1.0126634146341464</v>
      </c>
      <c r="BE626" s="2" cm="1">
        <f t="array" ref="BE626">TREND($AR626:$AS626,$AR$3:$AS$3,BE$1)</f>
        <v>1</v>
      </c>
      <c r="BF626" s="20" cm="1">
        <f t="array" ref="BF626">TREND($AS626:$AT626,$AS$3:$AT$3,BF$1)</f>
        <v>0.90000000000000568</v>
      </c>
      <c r="BG626" s="20" cm="1">
        <f t="array" ref="BG626">TREND($AS626:$AT626,$AS$3:$AT$3,BG$1)</f>
        <v>0.80000000000000426</v>
      </c>
      <c r="BH626" s="20" cm="1">
        <f t="array" ref="BH626">TREND($AS626:$AT626,$AS$3:$AT$3,BH$1)</f>
        <v>0.70000000000000284</v>
      </c>
      <c r="BI626" s="20" cm="1">
        <f t="array" ref="BI626">TREND($AS626:$AT626,$AS$3:$AT$3,BI$1)</f>
        <v>0.60000000000000142</v>
      </c>
      <c r="BJ626" s="20" cm="1">
        <f t="array" ref="BJ626">TREND($AS626:$AT626,$AS$3:$AT$3,BJ$1)</f>
        <v>0.5</v>
      </c>
      <c r="BK626" s="20" cm="1">
        <f t="array" ref="BK626">TREND($AS626:$AT626,$AS$3:$AT$3,BK$1)</f>
        <v>0.40000000000000568</v>
      </c>
      <c r="BL626" s="20" cm="1">
        <f t="array" ref="BL626">TREND($AS626:$AT626,$AS$3:$AT$3,BL$1)</f>
        <v>0.30000000000000426</v>
      </c>
      <c r="BM626" s="20" cm="1">
        <f t="array" ref="BM626">TREND($AS626:$AT626,$AS$3:$AT$3,BM$1)</f>
        <v>0.20000000000000284</v>
      </c>
    </row>
    <row r="627" spans="1:65" x14ac:dyDescent="0.35">
      <c r="A627" t="str">
        <f>IF(BYDem!B625="","\I:",BYDem!B625)</f>
        <v>EU_southwest</v>
      </c>
      <c r="B627" t="str">
        <f>BYDem!E625</f>
        <v>RLI</v>
      </c>
      <c r="C627" t="str">
        <f t="shared" si="203"/>
        <v>RLI</v>
      </c>
      <c r="D627" s="4">
        <f>SUMIFS(BYDem!$M$2:$M$2000,BYDem!$B$2:$B$2000,Demands!$A627,BYDem!$E$2:$E$2000,Demands!$B627)</f>
        <v>27.996363332214699</v>
      </c>
      <c r="E627" s="4">
        <f t="shared" si="184"/>
        <v>27.813305791791255</v>
      </c>
      <c r="F627" s="4">
        <f t="shared" si="185"/>
        <v>39.608783286794981</v>
      </c>
      <c r="G627" s="4">
        <f t="shared" si="186"/>
        <v>45.733384623034127</v>
      </c>
      <c r="H627" s="4">
        <f t="shared" si="187"/>
        <v>53.246823635292458</v>
      </c>
      <c r="I627" s="4">
        <f t="shared" si="188"/>
        <v>61.351152380427642</v>
      </c>
      <c r="J627" s="4">
        <f t="shared" si="189"/>
        <v>69.190243945925133</v>
      </c>
      <c r="K627" s="4">
        <f t="shared" si="190"/>
        <v>76.386232401901083</v>
      </c>
      <c r="L627" s="4">
        <f t="shared" si="191"/>
        <v>83.289882134278258</v>
      </c>
      <c r="M627" s="4">
        <f t="shared" si="192"/>
        <v>89.63971840426386</v>
      </c>
      <c r="N627" s="4">
        <f t="shared" si="193"/>
        <v>95.550225543380847</v>
      </c>
      <c r="O627" s="4">
        <f t="shared" si="194"/>
        <v>100.48342022610369</v>
      </c>
      <c r="P627" s="4">
        <f t="shared" si="195"/>
        <v>104.40611541779388</v>
      </c>
      <c r="Q627" s="4">
        <f t="shared" si="196"/>
        <v>107.39080177296674</v>
      </c>
      <c r="R627" s="4">
        <f t="shared" si="197"/>
        <v>109.62022601853155</v>
      </c>
      <c r="S627" s="4">
        <f t="shared" si="198"/>
        <v>111.29013289153146</v>
      </c>
      <c r="T627" s="4">
        <f t="shared" si="199"/>
        <v>112.50091545431461</v>
      </c>
      <c r="U627" s="4">
        <f t="shared" si="200"/>
        <v>113.2717260636373</v>
      </c>
      <c r="W627" s="5" t="str">
        <f>VLOOKUP(C627&amp;A627,Driver_elast!$A$2:$D$1161,4,FALSE)</f>
        <v>GDPPCAP</v>
      </c>
      <c r="X627" s="5">
        <v>1</v>
      </c>
      <c r="Y627" s="2">
        <f>SUMIFS('Growth rates'!D$4:D$999,'Growth rates'!$B$4:$B$999,Demands!$A627,'Growth rates'!$C$4:$C$999,$W627)</f>
        <v>1</v>
      </c>
      <c r="Z627" s="2">
        <f>SUMIFS('Growth rates'!E$4:E$999,'Growth rates'!$B$4:$B$999,Demands!$A627,'Growth rates'!$C$4:$C$999,$W627)</f>
        <v>0.99730575011057876</v>
      </c>
      <c r="AA627" s="2">
        <f>SUMIFS('Growth rates'!F$4:F$999,'Growth rates'!$B$4:$B$999,Demands!$A627,'Growth rates'!$C$4:$C$999,$W627)</f>
        <v>1.1854082852424499</v>
      </c>
      <c r="AB627" s="2">
        <f>SUMIFS('Growth rates'!G$4:G$999,'Growth rates'!$B$4:$B$999,Demands!$A627,'Growth rates'!$C$4:$C$999,$W627)</f>
        <v>1.2739505287349056</v>
      </c>
      <c r="AC627" s="2">
        <f>SUMIFS('Growth rates'!H$4:H$999,'Growth rates'!$B$4:$B$999,Demands!$A627,'Growth rates'!$C$4:$C$999,$W627)</f>
        <v>1.3845830739894425</v>
      </c>
      <c r="AD627" s="2">
        <f>SUMIFS('Growth rates'!I$4:I$999,'Growth rates'!$B$4:$B$999,Demands!$A627,'Growth rates'!$C$4:$C$999,$W627)</f>
        <v>1.5075741453110922</v>
      </c>
      <c r="AE627" s="2">
        <f>SUMIFS('Growth rates'!J$4:J$999,'Growth rates'!$B$4:$B$999,Demands!$A627,'Growth rates'!$C$4:$C$999,$W627)</f>
        <v>1.6330588472543011</v>
      </c>
      <c r="AF627" s="2">
        <f>SUMIFS('Growth rates'!K$4:K$999,'Growth rates'!$B$4:$B$999,Demands!$A627,'Growth rates'!$C$4:$C$999,$W627)</f>
        <v>1.7582452851074981</v>
      </c>
      <c r="AG627" s="2">
        <f>SUMIFS('Growth rates'!L$4:L$999,'Growth rates'!$B$4:$B$999,Demands!$A627,'Growth rates'!$C$4:$C$999,$W627)</f>
        <v>1.8930997013772182</v>
      </c>
      <c r="AH627" s="2">
        <f>SUMIFS('Growth rates'!M$4:M$999,'Growth rates'!$B$4:$B$999,Demands!$A627,'Growth rates'!$C$4:$C$999,$W627)</f>
        <v>2.0374254326482064</v>
      </c>
      <c r="AI627" s="2">
        <f>SUMIFS('Growth rates'!N$4:N$999,'Growth rates'!$B$4:$B$999,Demands!$A627,'Growth rates'!$C$4:$C$999,$W627)</f>
        <v>2.1866923198849655</v>
      </c>
      <c r="AJ627" s="2">
        <f>SUMIFS('Growth rates'!O$4:O$999,'Growth rates'!$B$4:$B$999,Demands!$A627,'Growth rates'!$C$4:$C$999,$W627)</f>
        <v>2.3278141600462656</v>
      </c>
      <c r="AK627" s="2">
        <f>SUMIFS('Growth rates'!P$4:P$999,'Growth rates'!$B$4:$B$999,Demands!$A627,'Growth rates'!$C$4:$C$999,$W627)</f>
        <v>2.4576338058035301</v>
      </c>
      <c r="AL627" s="2">
        <f>SUMIFS('Growth rates'!Q$4:Q$999,'Growth rates'!$B$4:$B$999,Demands!$A627,'Growth rates'!$C$4:$C$999,$W627)</f>
        <v>2.574728895761309</v>
      </c>
      <c r="AM627" s="2">
        <f>SUMIFS('Growth rates'!R$4:R$999,'Growth rates'!$B$4:$B$999,Demands!$A627,'Growth rates'!$C$4:$C$999,$W627)</f>
        <v>2.6816312175840249</v>
      </c>
      <c r="AN627" s="2">
        <f>SUMIFS('Growth rates'!S$4:S$999,'Growth rates'!$B$4:$B$999,Demands!$A627,'Growth rates'!$C$4:$C$999,$W627)</f>
        <v>2.7837582283497575</v>
      </c>
      <c r="AO627" s="2">
        <f>SUMIFS('Growth rates'!T$4:T$999,'Growth rates'!$B$4:$B$999,Demands!$A627,'Growth rates'!$C$4:$C$999,$W627)</f>
        <v>2.8847113507370761</v>
      </c>
      <c r="AP627" s="2">
        <f>SUMIFS('Growth rates'!U$4:U$999,'Growth rates'!$B$4:$B$999,Demands!$A627,'Growth rates'!$C$4:$C$999,$W627)</f>
        <v>2.983535707187964</v>
      </c>
      <c r="AR627">
        <f>VLOOKUP(C627&amp;A627,Driver_elast!$A$2:$E$1161,5,FALSE)</f>
        <v>2.4625509999999999</v>
      </c>
      <c r="AS627">
        <f t="shared" si="201"/>
        <v>1</v>
      </c>
      <c r="AT627">
        <f t="shared" si="202"/>
        <v>0.2</v>
      </c>
      <c r="AV627" s="2" cm="1">
        <f t="array" ref="AV627">TREND($AR627:$AS627,$AR$3:$AS$3,AV$1)</f>
        <v>2.4625509999999906</v>
      </c>
      <c r="AW627" s="2" cm="1">
        <f t="array" ref="AW627">TREND($AR627:$AS627,$AR$3:$AS$3,AW$1)</f>
        <v>2.4268790243902316</v>
      </c>
      <c r="AX627" s="2" cm="1">
        <f t="array" ref="AX627">TREND($AR627:$AS627,$AR$3:$AS$3,AX$1)</f>
        <v>2.2485191463414509</v>
      </c>
      <c r="AY627" s="2" cm="1">
        <f t="array" ref="AY627">TREND($AR627:$AS627,$AR$3:$AS$3,AY$1)</f>
        <v>2.0701592682926702</v>
      </c>
      <c r="AZ627" s="2" cm="1">
        <f t="array" ref="AZ627">TREND($AR627:$AS627,$AR$3:$AS$3,AZ$1)</f>
        <v>1.8917993902438894</v>
      </c>
      <c r="BA627" s="2" cm="1">
        <f t="array" ref="BA627">TREND($AR627:$AS627,$AR$3:$AS$3,BA$1)</f>
        <v>1.7134395121951087</v>
      </c>
      <c r="BB627" s="2" cm="1">
        <f t="array" ref="BB627">TREND($AR627:$AS627,$AR$3:$AS$3,BB$1)</f>
        <v>1.535079634146328</v>
      </c>
      <c r="BC627" s="2" cm="1">
        <f t="array" ref="BC627">TREND($AR627:$AS627,$AR$3:$AS$3,BC$1)</f>
        <v>1.3567197560975472</v>
      </c>
      <c r="BD627" s="2" cm="1">
        <f t="array" ref="BD627">TREND($AR627:$AS627,$AR$3:$AS$3,BD$1)</f>
        <v>1.1783598780487665</v>
      </c>
      <c r="BE627" s="2" cm="1">
        <f t="array" ref="BE627">TREND($AR627:$AS627,$AR$3:$AS$3,BE$1)</f>
        <v>0.99999999999998579</v>
      </c>
      <c r="BF627" s="20" cm="1">
        <f t="array" ref="BF627">TREND($AS627:$AT627,$AS$3:$AT$3,BF$1)</f>
        <v>0.90000000000000568</v>
      </c>
      <c r="BG627" s="20" cm="1">
        <f t="array" ref="BG627">TREND($AS627:$AT627,$AS$3:$AT$3,BG$1)</f>
        <v>0.80000000000000426</v>
      </c>
      <c r="BH627" s="20" cm="1">
        <f t="array" ref="BH627">TREND($AS627:$AT627,$AS$3:$AT$3,BH$1)</f>
        <v>0.70000000000000284</v>
      </c>
      <c r="BI627" s="20" cm="1">
        <f t="array" ref="BI627">TREND($AS627:$AT627,$AS$3:$AT$3,BI$1)</f>
        <v>0.60000000000000142</v>
      </c>
      <c r="BJ627" s="20" cm="1">
        <f t="array" ref="BJ627">TREND($AS627:$AT627,$AS$3:$AT$3,BJ$1)</f>
        <v>0.5</v>
      </c>
      <c r="BK627" s="20" cm="1">
        <f t="array" ref="BK627">TREND($AS627:$AT627,$AS$3:$AT$3,BK$1)</f>
        <v>0.40000000000000568</v>
      </c>
      <c r="BL627" s="20" cm="1">
        <f t="array" ref="BL627">TREND($AS627:$AT627,$AS$3:$AT$3,BL$1)</f>
        <v>0.30000000000000426</v>
      </c>
      <c r="BM627" s="20" cm="1">
        <f t="array" ref="BM627">TREND($AS627:$AT627,$AS$3:$AT$3,BM$1)</f>
        <v>0.20000000000000284</v>
      </c>
    </row>
    <row r="628" spans="1:65" x14ac:dyDescent="0.35">
      <c r="A628" t="str">
        <f>IF(BYDem!B626="","\I:",BYDem!B626)</f>
        <v>EU_southwest</v>
      </c>
      <c r="B628" t="str">
        <f>BYDem!E626</f>
        <v>ROT</v>
      </c>
      <c r="C628" t="str">
        <f t="shared" si="203"/>
        <v>ROT</v>
      </c>
      <c r="D628" s="4">
        <f>SUMIFS(BYDem!$M$2:$M$2000,BYDem!$B$2:$B$2000,Demands!$A628,BYDem!$E$2:$E$2000,Demands!$B628)</f>
        <v>0.58105538178198501</v>
      </c>
      <c r="E628" s="4">
        <f t="shared" si="184"/>
        <v>0.57969849097513027</v>
      </c>
      <c r="F628" s="4">
        <f t="shared" si="185"/>
        <v>0.70088473728871181</v>
      </c>
      <c r="G628" s="4">
        <f t="shared" si="186"/>
        <v>0.7584614676608088</v>
      </c>
      <c r="H628" s="4">
        <f t="shared" si="187"/>
        <v>0.83101783056808631</v>
      </c>
      <c r="I628" s="4">
        <f t="shared" si="188"/>
        <v>0.91294605595815614</v>
      </c>
      <c r="J628" s="4">
        <f t="shared" si="189"/>
        <v>0.99781535322247883</v>
      </c>
      <c r="K628" s="4">
        <f t="shared" si="190"/>
        <v>1.0837302659847214</v>
      </c>
      <c r="L628" s="4">
        <f t="shared" si="191"/>
        <v>1.170700103902174</v>
      </c>
      <c r="M628" s="4">
        <f t="shared" si="192"/>
        <v>1.2573470170253229</v>
      </c>
      <c r="N628" s="4">
        <f t="shared" si="193"/>
        <v>1.3320903244354338</v>
      </c>
      <c r="O628" s="4">
        <f t="shared" si="194"/>
        <v>1.3905086621128764</v>
      </c>
      <c r="P628" s="4">
        <f t="shared" si="195"/>
        <v>1.435125349898777</v>
      </c>
      <c r="Q628" s="4">
        <f t="shared" si="196"/>
        <v>1.4691436922706795</v>
      </c>
      <c r="R628" s="4">
        <f t="shared" si="197"/>
        <v>1.4950973832311549</v>
      </c>
      <c r="S628" s="4">
        <f t="shared" si="198"/>
        <v>1.5140134666705962</v>
      </c>
      <c r="T628" s="4">
        <f t="shared" si="199"/>
        <v>1.5262827811967752</v>
      </c>
      <c r="U628" s="4">
        <f t="shared" si="200"/>
        <v>1.5326371212206544</v>
      </c>
      <c r="W628" s="5" t="str">
        <f>VLOOKUP(C628&amp;A628,Driver_elast!$A$2:$D$1161,4,FALSE)</f>
        <v>GDP</v>
      </c>
      <c r="X628" s="5">
        <v>1</v>
      </c>
      <c r="Y628" s="2">
        <f>SUMIFS('Growth rates'!D$4:D$999,'Growth rates'!$B$4:$B$999,Demands!$A628,'Growth rates'!$C$4:$C$999,$W628)</f>
        <v>1</v>
      </c>
      <c r="Z628" s="2">
        <f>SUMIFS('Growth rates'!E$4:E$999,'Growth rates'!$B$4:$B$999,Demands!$A628,'Growth rates'!$C$4:$C$999,$W628)</f>
        <v>0.99787959486460454</v>
      </c>
      <c r="AA628" s="2">
        <f>SUMIFS('Growth rates'!F$4:F$999,'Growth rates'!$B$4:$B$999,Demands!$A628,'Growth rates'!$C$4:$C$999,$W628)</f>
        <v>1.1895007533293394</v>
      </c>
      <c r="AB628" s="2">
        <f>SUMIFS('Growth rates'!G$4:G$999,'Growth rates'!$B$4:$B$999,Demands!$A628,'Growth rates'!$C$4:$C$999,$W628)</f>
        <v>1.2803164087781427</v>
      </c>
      <c r="AC628" s="2">
        <f>SUMIFS('Growth rates'!H$4:H$999,'Growth rates'!$B$4:$B$999,Demands!$A628,'Growth rates'!$C$4:$C$999,$W628)</f>
        <v>1.3955015625963878</v>
      </c>
      <c r="AD628" s="2">
        <f>SUMIFS('Growth rates'!I$4:I$999,'Growth rates'!$B$4:$B$999,Demands!$A628,'Growth rates'!$C$4:$C$999,$W628)</f>
        <v>1.5264480809183403</v>
      </c>
      <c r="AE628" s="2">
        <f>SUMIFS('Growth rates'!J$4:J$999,'Growth rates'!$B$4:$B$999,Demands!$A628,'Growth rates'!$C$4:$C$999,$W628)</f>
        <v>1.6631561833125788</v>
      </c>
      <c r="AF628" s="2">
        <f>SUMIFS('Growth rates'!K$4:K$999,'Growth rates'!$B$4:$B$999,Demands!$A628,'Growth rates'!$C$4:$C$999,$W628)</f>
        <v>1.8028216653544828</v>
      </c>
      <c r="AG628" s="2">
        <f>SUMIFS('Growth rates'!L$4:L$999,'Growth rates'!$B$4:$B$999,Demands!$A628,'Growth rates'!$C$4:$C$999,$W628)</f>
        <v>1.945689711957391</v>
      </c>
      <c r="AH628" s="2">
        <f>SUMIFS('Growth rates'!M$4:M$999,'Growth rates'!$B$4:$B$999,Demands!$A628,'Growth rates'!$C$4:$C$999,$W628)</f>
        <v>2.0896958556953473</v>
      </c>
      <c r="AI628" s="2">
        <f>SUMIFS('Growth rates'!N$4:N$999,'Growth rates'!$B$4:$B$999,Demands!$A628,'Growth rates'!$C$4:$C$999,$W628)</f>
        <v>2.2277208467819087</v>
      </c>
      <c r="AJ628" s="2">
        <f>SUMIFS('Growth rates'!O$4:O$999,'Growth rates'!$B$4:$B$999,Demands!$A628,'Growth rates'!$C$4:$C$999,$W628)</f>
        <v>2.3498407082236796</v>
      </c>
      <c r="AK628" s="2">
        <f>SUMIFS('Growth rates'!P$4:P$999,'Growth rates'!$B$4:$B$999,Demands!$A628,'Growth rates'!$C$4:$C$999,$W628)</f>
        <v>2.457552688617251</v>
      </c>
      <c r="AL628" s="2">
        <f>SUMIFS('Growth rates'!Q$4:Q$999,'Growth rates'!$B$4:$B$999,Demands!$A628,'Growth rates'!$C$4:$C$999,$W628)</f>
        <v>2.5546427776052592</v>
      </c>
      <c r="AM628" s="2">
        <f>SUMIFS('Growth rates'!R$4:R$999,'Growth rates'!$B$4:$B$999,Demands!$A628,'Growth rates'!$C$4:$C$999,$W628)</f>
        <v>2.6449027154359848</v>
      </c>
      <c r="AN628" s="2">
        <f>SUMIFS('Growth rates'!S$4:S$999,'Growth rates'!$B$4:$B$999,Demands!$A628,'Growth rates'!$C$4:$C$999,$W628)</f>
        <v>2.7285614807704972</v>
      </c>
      <c r="AO628" s="2">
        <f>SUMIFS('Growth rates'!T$4:T$999,'Growth rates'!$B$4:$B$999,Demands!$A628,'Growth rates'!$C$4:$C$999,$W628)</f>
        <v>2.8022675160833983</v>
      </c>
      <c r="AP628" s="2">
        <f>SUMIFS('Growth rates'!U$4:U$999,'Growth rates'!$B$4:$B$999,Demands!$A628,'Growth rates'!$C$4:$C$999,$W628)</f>
        <v>2.8606006141646829</v>
      </c>
      <c r="AR628">
        <f>VLOOKUP(C628&amp;A628,Driver_elast!$A$2:$E$1161,5,FALSE)</f>
        <v>1.1038399999999999</v>
      </c>
      <c r="AS628">
        <f t="shared" si="201"/>
        <v>1</v>
      </c>
      <c r="AT628">
        <f t="shared" si="202"/>
        <v>0.2</v>
      </c>
      <c r="AV628" s="2" cm="1">
        <f t="array" ref="AV628">TREND($AR628:$AS628,$AR$3:$AS$3,AV$1)</f>
        <v>1.1038399999999999</v>
      </c>
      <c r="AW628" s="2" cm="1">
        <f t="array" ref="AW628">TREND($AR628:$AS628,$AR$3:$AS$3,AW$1)</f>
        <v>1.1013073170731706</v>
      </c>
      <c r="AX628" s="2" cm="1">
        <f t="array" ref="AX628">TREND($AR628:$AS628,$AR$3:$AS$3,AX$1)</f>
        <v>1.0886439024390242</v>
      </c>
      <c r="AY628" s="2" cm="1">
        <f t="array" ref="AY628">TREND($AR628:$AS628,$AR$3:$AS$3,AY$1)</f>
        <v>1.0759804878048786</v>
      </c>
      <c r="AZ628" s="2" cm="1">
        <f t="array" ref="AZ628">TREND($AR628:$AS628,$AR$3:$AS$3,AZ$1)</f>
        <v>1.0633170731707322</v>
      </c>
      <c r="BA628" s="2" cm="1">
        <f t="array" ref="BA628">TREND($AR628:$AS628,$AR$3:$AS$3,BA$1)</f>
        <v>1.0506536585365858</v>
      </c>
      <c r="BB628" s="2" cm="1">
        <f t="array" ref="BB628">TREND($AR628:$AS628,$AR$3:$AS$3,BB$1)</f>
        <v>1.0379902439024393</v>
      </c>
      <c r="BC628" s="2" cm="1">
        <f t="array" ref="BC628">TREND($AR628:$AS628,$AR$3:$AS$3,BC$1)</f>
        <v>1.0253268292682929</v>
      </c>
      <c r="BD628" s="2" cm="1">
        <f t="array" ref="BD628">TREND($AR628:$AS628,$AR$3:$AS$3,BD$1)</f>
        <v>1.0126634146341464</v>
      </c>
      <c r="BE628" s="2" cm="1">
        <f t="array" ref="BE628">TREND($AR628:$AS628,$AR$3:$AS$3,BE$1)</f>
        <v>1</v>
      </c>
      <c r="BF628" s="20" cm="1">
        <f t="array" ref="BF628">TREND($AS628:$AT628,$AS$3:$AT$3,BF$1)</f>
        <v>0.90000000000000568</v>
      </c>
      <c r="BG628" s="20" cm="1">
        <f t="array" ref="BG628">TREND($AS628:$AT628,$AS$3:$AT$3,BG$1)</f>
        <v>0.80000000000000426</v>
      </c>
      <c r="BH628" s="20" cm="1">
        <f t="array" ref="BH628">TREND($AS628:$AT628,$AS$3:$AT$3,BH$1)</f>
        <v>0.70000000000000284</v>
      </c>
      <c r="BI628" s="20" cm="1">
        <f t="array" ref="BI628">TREND($AS628:$AT628,$AS$3:$AT$3,BI$1)</f>
        <v>0.60000000000000142</v>
      </c>
      <c r="BJ628" s="20" cm="1">
        <f t="array" ref="BJ628">TREND($AS628:$AT628,$AS$3:$AT$3,BJ$1)</f>
        <v>0.5</v>
      </c>
      <c r="BK628" s="20" cm="1">
        <f t="array" ref="BK628">TREND($AS628:$AT628,$AS$3:$AT$3,BK$1)</f>
        <v>0.40000000000000568</v>
      </c>
      <c r="BL628" s="20" cm="1">
        <f t="array" ref="BL628">TREND($AS628:$AT628,$AS$3:$AT$3,BL$1)</f>
        <v>0.30000000000000426</v>
      </c>
      <c r="BM628" s="20" cm="1">
        <f t="array" ref="BM628">TREND($AS628:$AT628,$AS$3:$AT$3,BM$1)</f>
        <v>0.20000000000000284</v>
      </c>
    </row>
    <row r="629" spans="1:65" x14ac:dyDescent="0.35">
      <c r="A629" t="str">
        <f>IF(BYDem!B627="","\I:",BYDem!B627)</f>
        <v>EU_southwest</v>
      </c>
      <c r="B629" t="str">
        <f>BYDem!E627</f>
        <v>RRF</v>
      </c>
      <c r="C629" t="str">
        <f t="shared" si="203"/>
        <v>RRF</v>
      </c>
      <c r="D629" s="4">
        <f>SUMIFS(BYDem!$M$2:$M$2000,BYDem!$B$2:$B$2000,Demands!$A629,BYDem!$E$2:$E$2000,Demands!$B629)</f>
        <v>33.801762837865702</v>
      </c>
      <c r="E629" s="4">
        <f t="shared" si="184"/>
        <v>33.580746004584491</v>
      </c>
      <c r="F629" s="4">
        <f t="shared" si="185"/>
        <v>47.8221647243764</v>
      </c>
      <c r="G629" s="4">
        <f t="shared" si="186"/>
        <v>55.216779495853366</v>
      </c>
      <c r="H629" s="4">
        <f t="shared" si="187"/>
        <v>64.288224975234257</v>
      </c>
      <c r="I629" s="4">
        <f t="shared" si="188"/>
        <v>74.073088636006261</v>
      </c>
      <c r="J629" s="4">
        <f t="shared" si="189"/>
        <v>83.537714838237306</v>
      </c>
      <c r="K629" s="4">
        <f t="shared" si="190"/>
        <v>92.225882379377609</v>
      </c>
      <c r="L629" s="4">
        <f t="shared" si="191"/>
        <v>100.56109107060759</v>
      </c>
      <c r="M629" s="4">
        <f t="shared" si="192"/>
        <v>108.22764608385658</v>
      </c>
      <c r="N629" s="4">
        <f t="shared" si="193"/>
        <v>115.36377152262229</v>
      </c>
      <c r="O629" s="4">
        <f t="shared" si="194"/>
        <v>121.3199264245892</v>
      </c>
      <c r="P629" s="4">
        <f t="shared" si="195"/>
        <v>126.05604200436436</v>
      </c>
      <c r="Q629" s="4">
        <f t="shared" si="196"/>
        <v>129.65964076916813</v>
      </c>
      <c r="R629" s="4">
        <f t="shared" si="197"/>
        <v>132.35136428766015</v>
      </c>
      <c r="S629" s="4">
        <f t="shared" si="198"/>
        <v>134.36754744018819</v>
      </c>
      <c r="T629" s="4">
        <f t="shared" si="199"/>
        <v>135.82940105845174</v>
      </c>
      <c r="U629" s="4">
        <f t="shared" si="200"/>
        <v>136.76004898225747</v>
      </c>
      <c r="W629" s="5" t="str">
        <f>VLOOKUP(C629&amp;A629,Driver_elast!$A$2:$D$1161,4,FALSE)</f>
        <v>GDPPCAP</v>
      </c>
      <c r="X629" s="5">
        <v>1</v>
      </c>
      <c r="Y629" s="2">
        <f>SUMIFS('Growth rates'!D$4:D$999,'Growth rates'!$B$4:$B$999,Demands!$A629,'Growth rates'!$C$4:$C$999,$W629)</f>
        <v>1</v>
      </c>
      <c r="Z629" s="2">
        <f>SUMIFS('Growth rates'!E$4:E$999,'Growth rates'!$B$4:$B$999,Demands!$A629,'Growth rates'!$C$4:$C$999,$W629)</f>
        <v>0.99730575011057876</v>
      </c>
      <c r="AA629" s="2">
        <f>SUMIFS('Growth rates'!F$4:F$999,'Growth rates'!$B$4:$B$999,Demands!$A629,'Growth rates'!$C$4:$C$999,$W629)</f>
        <v>1.1854082852424499</v>
      </c>
      <c r="AB629" s="2">
        <f>SUMIFS('Growth rates'!G$4:G$999,'Growth rates'!$B$4:$B$999,Demands!$A629,'Growth rates'!$C$4:$C$999,$W629)</f>
        <v>1.2739505287349056</v>
      </c>
      <c r="AC629" s="2">
        <f>SUMIFS('Growth rates'!H$4:H$999,'Growth rates'!$B$4:$B$999,Demands!$A629,'Growth rates'!$C$4:$C$999,$W629)</f>
        <v>1.3845830739894425</v>
      </c>
      <c r="AD629" s="2">
        <f>SUMIFS('Growth rates'!I$4:I$999,'Growth rates'!$B$4:$B$999,Demands!$A629,'Growth rates'!$C$4:$C$999,$W629)</f>
        <v>1.5075741453110922</v>
      </c>
      <c r="AE629" s="2">
        <f>SUMIFS('Growth rates'!J$4:J$999,'Growth rates'!$B$4:$B$999,Demands!$A629,'Growth rates'!$C$4:$C$999,$W629)</f>
        <v>1.6330588472543011</v>
      </c>
      <c r="AF629" s="2">
        <f>SUMIFS('Growth rates'!K$4:K$999,'Growth rates'!$B$4:$B$999,Demands!$A629,'Growth rates'!$C$4:$C$999,$W629)</f>
        <v>1.7582452851074981</v>
      </c>
      <c r="AG629" s="2">
        <f>SUMIFS('Growth rates'!L$4:L$999,'Growth rates'!$B$4:$B$999,Demands!$A629,'Growth rates'!$C$4:$C$999,$W629)</f>
        <v>1.8930997013772182</v>
      </c>
      <c r="AH629" s="2">
        <f>SUMIFS('Growth rates'!M$4:M$999,'Growth rates'!$B$4:$B$999,Demands!$A629,'Growth rates'!$C$4:$C$999,$W629)</f>
        <v>2.0374254326482064</v>
      </c>
      <c r="AI629" s="2">
        <f>SUMIFS('Growth rates'!N$4:N$999,'Growth rates'!$B$4:$B$999,Demands!$A629,'Growth rates'!$C$4:$C$999,$W629)</f>
        <v>2.1866923198849655</v>
      </c>
      <c r="AJ629" s="2">
        <f>SUMIFS('Growth rates'!O$4:O$999,'Growth rates'!$B$4:$B$999,Demands!$A629,'Growth rates'!$C$4:$C$999,$W629)</f>
        <v>2.3278141600462656</v>
      </c>
      <c r="AK629" s="2">
        <f>SUMIFS('Growth rates'!P$4:P$999,'Growth rates'!$B$4:$B$999,Demands!$A629,'Growth rates'!$C$4:$C$999,$W629)</f>
        <v>2.4576338058035301</v>
      </c>
      <c r="AL629" s="2">
        <f>SUMIFS('Growth rates'!Q$4:Q$999,'Growth rates'!$B$4:$B$999,Demands!$A629,'Growth rates'!$C$4:$C$999,$W629)</f>
        <v>2.574728895761309</v>
      </c>
      <c r="AM629" s="2">
        <f>SUMIFS('Growth rates'!R$4:R$999,'Growth rates'!$B$4:$B$999,Demands!$A629,'Growth rates'!$C$4:$C$999,$W629)</f>
        <v>2.6816312175840249</v>
      </c>
      <c r="AN629" s="2">
        <f>SUMIFS('Growth rates'!S$4:S$999,'Growth rates'!$B$4:$B$999,Demands!$A629,'Growth rates'!$C$4:$C$999,$W629)</f>
        <v>2.7837582283497575</v>
      </c>
      <c r="AO629" s="2">
        <f>SUMIFS('Growth rates'!T$4:T$999,'Growth rates'!$B$4:$B$999,Demands!$A629,'Growth rates'!$C$4:$C$999,$W629)</f>
        <v>2.8847113507370761</v>
      </c>
      <c r="AP629" s="2">
        <f>SUMIFS('Growth rates'!U$4:U$999,'Growth rates'!$B$4:$B$999,Demands!$A629,'Growth rates'!$C$4:$C$999,$W629)</f>
        <v>2.983535707187964</v>
      </c>
      <c r="AR629">
        <f>VLOOKUP(C629&amp;A629,Driver_elast!$A$2:$E$1161,5,FALSE)</f>
        <v>2.4625509999999999</v>
      </c>
      <c r="AS629">
        <f t="shared" si="201"/>
        <v>1</v>
      </c>
      <c r="AT629">
        <f t="shared" si="202"/>
        <v>0.2</v>
      </c>
      <c r="AV629" s="2" cm="1">
        <f t="array" ref="AV629">TREND($AR629:$AS629,$AR$3:$AS$3,AV$1)</f>
        <v>2.4625509999999906</v>
      </c>
      <c r="AW629" s="2" cm="1">
        <f t="array" ref="AW629">TREND($AR629:$AS629,$AR$3:$AS$3,AW$1)</f>
        <v>2.4268790243902316</v>
      </c>
      <c r="AX629" s="2" cm="1">
        <f t="array" ref="AX629">TREND($AR629:$AS629,$AR$3:$AS$3,AX$1)</f>
        <v>2.2485191463414509</v>
      </c>
      <c r="AY629" s="2" cm="1">
        <f t="array" ref="AY629">TREND($AR629:$AS629,$AR$3:$AS$3,AY$1)</f>
        <v>2.0701592682926702</v>
      </c>
      <c r="AZ629" s="2" cm="1">
        <f t="array" ref="AZ629">TREND($AR629:$AS629,$AR$3:$AS$3,AZ$1)</f>
        <v>1.8917993902438894</v>
      </c>
      <c r="BA629" s="2" cm="1">
        <f t="array" ref="BA629">TREND($AR629:$AS629,$AR$3:$AS$3,BA$1)</f>
        <v>1.7134395121951087</v>
      </c>
      <c r="BB629" s="2" cm="1">
        <f t="array" ref="BB629">TREND($AR629:$AS629,$AR$3:$AS$3,BB$1)</f>
        <v>1.535079634146328</v>
      </c>
      <c r="BC629" s="2" cm="1">
        <f t="array" ref="BC629">TREND($AR629:$AS629,$AR$3:$AS$3,BC$1)</f>
        <v>1.3567197560975472</v>
      </c>
      <c r="BD629" s="2" cm="1">
        <f t="array" ref="BD629">TREND($AR629:$AS629,$AR$3:$AS$3,BD$1)</f>
        <v>1.1783598780487665</v>
      </c>
      <c r="BE629" s="2" cm="1">
        <f t="array" ref="BE629">TREND($AR629:$AS629,$AR$3:$AS$3,BE$1)</f>
        <v>0.99999999999998579</v>
      </c>
      <c r="BF629" s="20" cm="1">
        <f t="array" ref="BF629">TREND($AS629:$AT629,$AS$3:$AT$3,BF$1)</f>
        <v>0.90000000000000568</v>
      </c>
      <c r="BG629" s="20" cm="1">
        <f t="array" ref="BG629">TREND($AS629:$AT629,$AS$3:$AT$3,BG$1)</f>
        <v>0.80000000000000426</v>
      </c>
      <c r="BH629" s="20" cm="1">
        <f t="array" ref="BH629">TREND($AS629:$AT629,$AS$3:$AT$3,BH$1)</f>
        <v>0.70000000000000284</v>
      </c>
      <c r="BI629" s="20" cm="1">
        <f t="array" ref="BI629">TREND($AS629:$AT629,$AS$3:$AT$3,BI$1)</f>
        <v>0.60000000000000142</v>
      </c>
      <c r="BJ629" s="20" cm="1">
        <f t="array" ref="BJ629">TREND($AS629:$AT629,$AS$3:$AT$3,BJ$1)</f>
        <v>0.5</v>
      </c>
      <c r="BK629" s="20" cm="1">
        <f t="array" ref="BK629">TREND($AS629:$AT629,$AS$3:$AT$3,BK$1)</f>
        <v>0.40000000000000568</v>
      </c>
      <c r="BL629" s="20" cm="1">
        <f t="array" ref="BL629">TREND($AS629:$AT629,$AS$3:$AT$3,BL$1)</f>
        <v>0.30000000000000426</v>
      </c>
      <c r="BM629" s="20" cm="1">
        <f t="array" ref="BM629">TREND($AS629:$AT629,$AS$3:$AT$3,BM$1)</f>
        <v>0.20000000000000284</v>
      </c>
    </row>
    <row r="630" spans="1:65" x14ac:dyDescent="0.35">
      <c r="A630" t="str">
        <f>IF(BYDem!B628="","\I:",BYDem!B628)</f>
        <v>EU_southwest</v>
      </c>
      <c r="B630" t="str">
        <f>BYDem!E628</f>
        <v>RSC</v>
      </c>
      <c r="C630" t="str">
        <f t="shared" si="203"/>
        <v>RSC</v>
      </c>
      <c r="D630" s="4">
        <f>SUMIFS(BYDem!$M$2:$M$2000,BYDem!$B$2:$B$2000,Demands!$A630,BYDem!$E$2:$E$2000,Demands!$B630)</f>
        <v>18.312494219552601</v>
      </c>
      <c r="E630" s="4">
        <f t="shared" si="184"/>
        <v>18.166326588046449</v>
      </c>
      <c r="F630" s="4">
        <f t="shared" si="185"/>
        <v>28.317103393607184</v>
      </c>
      <c r="G630" s="4">
        <f t="shared" si="186"/>
        <v>34.583202010320782</v>
      </c>
      <c r="H630" s="4">
        <f t="shared" si="187"/>
        <v>43.480566404621911</v>
      </c>
      <c r="I630" s="4">
        <f t="shared" si="188"/>
        <v>54.922926064077465</v>
      </c>
      <c r="J630" s="4">
        <f t="shared" si="189"/>
        <v>68.466447663381999</v>
      </c>
      <c r="K630" s="4">
        <f t="shared" si="190"/>
        <v>84.015326445394294</v>
      </c>
      <c r="L630" s="4">
        <f t="shared" si="191"/>
        <v>103.10550834710797</v>
      </c>
      <c r="M630" s="4">
        <f t="shared" si="192"/>
        <v>126.39274640831835</v>
      </c>
      <c r="N630" s="4">
        <f t="shared" si="193"/>
        <v>151.08224379315337</v>
      </c>
      <c r="O630" s="4">
        <f t="shared" si="194"/>
        <v>174.19095896682254</v>
      </c>
      <c r="P630" s="4">
        <f t="shared" si="195"/>
        <v>194.33662358269638</v>
      </c>
      <c r="Q630" s="4">
        <f t="shared" si="196"/>
        <v>210.79523724653203</v>
      </c>
      <c r="R630" s="4">
        <f t="shared" si="197"/>
        <v>223.75963254286535</v>
      </c>
      <c r="S630" s="4">
        <f t="shared" si="198"/>
        <v>233.85795267994666</v>
      </c>
      <c r="T630" s="4">
        <f t="shared" si="199"/>
        <v>241.39545528964936</v>
      </c>
      <c r="U630" s="4">
        <f t="shared" si="200"/>
        <v>246.29534778934479</v>
      </c>
      <c r="W630" s="5" t="str">
        <f>VLOOKUP(C630&amp;A630,Driver_elast!$A$2:$D$1161,4,FALSE)</f>
        <v>GDPPCAP</v>
      </c>
      <c r="X630" s="5">
        <v>0</v>
      </c>
      <c r="Y630" s="2">
        <f>SUMIFS('Growth rates'!D$4:D$999,'Growth rates'!$B$4:$B$999,Demands!$A630,'Growth rates'!$C$4:$C$999,$W630)</f>
        <v>1</v>
      </c>
      <c r="Z630" s="2">
        <f>SUMIFS('Growth rates'!E$4:E$999,'Growth rates'!$B$4:$B$999,Demands!$A630,'Growth rates'!$C$4:$C$999,$W630)</f>
        <v>0.99730575011057876</v>
      </c>
      <c r="AA630" s="2">
        <f>SUMIFS('Growth rates'!F$4:F$999,'Growth rates'!$B$4:$B$999,Demands!$A630,'Growth rates'!$C$4:$C$999,$W630)</f>
        <v>1.1854082852424499</v>
      </c>
      <c r="AB630" s="2">
        <f>SUMIFS('Growth rates'!G$4:G$999,'Growth rates'!$B$4:$B$999,Demands!$A630,'Growth rates'!$C$4:$C$999,$W630)</f>
        <v>1.2739505287349056</v>
      </c>
      <c r="AC630" s="2">
        <f>SUMIFS('Growth rates'!H$4:H$999,'Growth rates'!$B$4:$B$999,Demands!$A630,'Growth rates'!$C$4:$C$999,$W630)</f>
        <v>1.3845830739894425</v>
      </c>
      <c r="AD630" s="2">
        <f>SUMIFS('Growth rates'!I$4:I$999,'Growth rates'!$B$4:$B$999,Demands!$A630,'Growth rates'!$C$4:$C$999,$W630)</f>
        <v>1.5075741453110922</v>
      </c>
      <c r="AE630" s="2">
        <f>SUMIFS('Growth rates'!J$4:J$999,'Growth rates'!$B$4:$B$999,Demands!$A630,'Growth rates'!$C$4:$C$999,$W630)</f>
        <v>1.6330588472543011</v>
      </c>
      <c r="AF630" s="2">
        <f>SUMIFS('Growth rates'!K$4:K$999,'Growth rates'!$B$4:$B$999,Demands!$A630,'Growth rates'!$C$4:$C$999,$W630)</f>
        <v>1.7582452851074981</v>
      </c>
      <c r="AG630" s="2">
        <f>SUMIFS('Growth rates'!L$4:L$999,'Growth rates'!$B$4:$B$999,Demands!$A630,'Growth rates'!$C$4:$C$999,$W630)</f>
        <v>1.8930997013772182</v>
      </c>
      <c r="AH630" s="2">
        <f>SUMIFS('Growth rates'!M$4:M$999,'Growth rates'!$B$4:$B$999,Demands!$A630,'Growth rates'!$C$4:$C$999,$W630)</f>
        <v>2.0374254326482064</v>
      </c>
      <c r="AI630" s="2">
        <f>SUMIFS('Growth rates'!N$4:N$999,'Growth rates'!$B$4:$B$999,Demands!$A630,'Growth rates'!$C$4:$C$999,$W630)</f>
        <v>2.1866923198849655</v>
      </c>
      <c r="AJ630" s="2">
        <f>SUMIFS('Growth rates'!O$4:O$999,'Growth rates'!$B$4:$B$999,Demands!$A630,'Growth rates'!$C$4:$C$999,$W630)</f>
        <v>2.3278141600462656</v>
      </c>
      <c r="AK630" s="2">
        <f>SUMIFS('Growth rates'!P$4:P$999,'Growth rates'!$B$4:$B$999,Demands!$A630,'Growth rates'!$C$4:$C$999,$W630)</f>
        <v>2.4576338058035301</v>
      </c>
      <c r="AL630" s="2">
        <f>SUMIFS('Growth rates'!Q$4:Q$999,'Growth rates'!$B$4:$B$999,Demands!$A630,'Growth rates'!$C$4:$C$999,$W630)</f>
        <v>2.574728895761309</v>
      </c>
      <c r="AM630" s="2">
        <f>SUMIFS('Growth rates'!R$4:R$999,'Growth rates'!$B$4:$B$999,Demands!$A630,'Growth rates'!$C$4:$C$999,$W630)</f>
        <v>2.6816312175840249</v>
      </c>
      <c r="AN630" s="2">
        <f>SUMIFS('Growth rates'!S$4:S$999,'Growth rates'!$B$4:$B$999,Demands!$A630,'Growth rates'!$C$4:$C$999,$W630)</f>
        <v>2.7837582283497575</v>
      </c>
      <c r="AO630" s="2">
        <f>SUMIFS('Growth rates'!T$4:T$999,'Growth rates'!$B$4:$B$999,Demands!$A630,'Growth rates'!$C$4:$C$999,$W630)</f>
        <v>2.8847113507370761</v>
      </c>
      <c r="AP630" s="2">
        <f>SUMIFS('Growth rates'!U$4:U$999,'Growth rates'!$B$4:$B$999,Demands!$A630,'Growth rates'!$C$4:$C$999,$W630)</f>
        <v>2.983535707187964</v>
      </c>
      <c r="AR630">
        <f>VLOOKUP(C630&amp;A630,Driver_elast!$A$2:$E$1161,5,FALSE)</f>
        <v>2.9625509999999999</v>
      </c>
      <c r="AS630">
        <f t="shared" si="201"/>
        <v>2.9625509999999999</v>
      </c>
      <c r="AT630">
        <f t="shared" si="202"/>
        <v>0.59251019999999999</v>
      </c>
      <c r="AV630" s="2" cm="1">
        <f t="array" ref="AV630">TREND($AR630:$AS630,$AR$3:$AS$3,AV$1)</f>
        <v>2.9625509999999999</v>
      </c>
      <c r="AW630" s="2" cm="1">
        <f t="array" ref="AW630">TREND($AR630:$AS630,$AR$3:$AS$3,AW$1)</f>
        <v>2.9625509999999999</v>
      </c>
      <c r="AX630" s="2" cm="1">
        <f t="array" ref="AX630">TREND($AR630:$AS630,$AR$3:$AS$3,AX$1)</f>
        <v>2.9625509999999999</v>
      </c>
      <c r="AY630" s="2" cm="1">
        <f t="array" ref="AY630">TREND($AR630:$AS630,$AR$3:$AS$3,AY$1)</f>
        <v>2.9625509999999999</v>
      </c>
      <c r="AZ630" s="2" cm="1">
        <f t="array" ref="AZ630">TREND($AR630:$AS630,$AR$3:$AS$3,AZ$1)</f>
        <v>2.9625509999999999</v>
      </c>
      <c r="BA630" s="2" cm="1">
        <f t="array" ref="BA630">TREND($AR630:$AS630,$AR$3:$AS$3,BA$1)</f>
        <v>2.9625509999999999</v>
      </c>
      <c r="BB630" s="2" cm="1">
        <f t="array" ref="BB630">TREND($AR630:$AS630,$AR$3:$AS$3,BB$1)</f>
        <v>2.9625509999999999</v>
      </c>
      <c r="BC630" s="2" cm="1">
        <f t="array" ref="BC630">TREND($AR630:$AS630,$AR$3:$AS$3,BC$1)</f>
        <v>2.9625509999999999</v>
      </c>
      <c r="BD630" s="2" cm="1">
        <f t="array" ref="BD630">TREND($AR630:$AS630,$AR$3:$AS$3,BD$1)</f>
        <v>2.9625509999999999</v>
      </c>
      <c r="BE630" s="2" cm="1">
        <f t="array" ref="BE630">TREND($AR630:$AS630,$AR$3:$AS$3,BE$1)</f>
        <v>2.9625509999999999</v>
      </c>
      <c r="BF630" s="20" cm="1">
        <f t="array" ref="BF630">TREND($AS630:$AT630,$AS$3:$AT$3,BF$1)</f>
        <v>2.6662959000000086</v>
      </c>
      <c r="BG630" s="20" cm="1">
        <f t="array" ref="BG630">TREND($AS630:$AT630,$AS$3:$AT$3,BG$1)</f>
        <v>2.3700408000000124</v>
      </c>
      <c r="BH630" s="20" cm="1">
        <f t="array" ref="BH630">TREND($AS630:$AT630,$AS$3:$AT$3,BH$1)</f>
        <v>2.073785700000002</v>
      </c>
      <c r="BI630" s="20" cm="1">
        <f t="array" ref="BI630">TREND($AS630:$AT630,$AS$3:$AT$3,BI$1)</f>
        <v>1.7775306000000057</v>
      </c>
      <c r="BJ630" s="20" cm="1">
        <f t="array" ref="BJ630">TREND($AS630:$AT630,$AS$3:$AT$3,BJ$1)</f>
        <v>1.4812755000000095</v>
      </c>
      <c r="BK630" s="20" cm="1">
        <f t="array" ref="BK630">TREND($AS630:$AT630,$AS$3:$AT$3,BK$1)</f>
        <v>1.1850204000000133</v>
      </c>
      <c r="BL630" s="20" cm="1">
        <f t="array" ref="BL630">TREND($AS630:$AT630,$AS$3:$AT$3,BL$1)</f>
        <v>0.88876530000000287</v>
      </c>
      <c r="BM630" s="20" cm="1">
        <f t="array" ref="BM630">TREND($AS630:$AT630,$AS$3:$AT$3,BM$1)</f>
        <v>0.59251020000000665</v>
      </c>
    </row>
    <row r="631" spans="1:65" x14ac:dyDescent="0.35">
      <c r="A631" t="str">
        <f>IF(BYDem!B629="","\I:",BYDem!B629)</f>
        <v>EU_southwest</v>
      </c>
      <c r="B631" t="str">
        <f>BYDem!E629</f>
        <v>RSH</v>
      </c>
      <c r="C631" t="str">
        <f t="shared" si="203"/>
        <v>RSH</v>
      </c>
      <c r="D631" s="4">
        <f>SUMIFS(BYDem!$M$2:$M$2000,BYDem!$B$2:$B$2000,Demands!$A631,BYDem!$E$2:$E$2000,Demands!$B631)</f>
        <v>242.851161560739</v>
      </c>
      <c r="E631" s="4">
        <f t="shared" si="184"/>
        <v>242.28405123203819</v>
      </c>
      <c r="F631" s="4">
        <f t="shared" si="185"/>
        <v>292.93364781985792</v>
      </c>
      <c r="G631" s="4">
        <f t="shared" si="186"/>
        <v>316.9977496045301</v>
      </c>
      <c r="H631" s="4">
        <f t="shared" si="187"/>
        <v>347.3225646963661</v>
      </c>
      <c r="I631" s="4">
        <f t="shared" si="188"/>
        <v>381.56433462812402</v>
      </c>
      <c r="J631" s="4">
        <f t="shared" si="189"/>
        <v>417.03532081583586</v>
      </c>
      <c r="K631" s="4">
        <f t="shared" si="190"/>
        <v>452.94332031790168</v>
      </c>
      <c r="L631" s="4">
        <f t="shared" si="191"/>
        <v>489.29222409060128</v>
      </c>
      <c r="M631" s="4">
        <f t="shared" si="192"/>
        <v>525.50616196529484</v>
      </c>
      <c r="N631" s="4">
        <f t="shared" si="193"/>
        <v>556.74500699202827</v>
      </c>
      <c r="O631" s="4">
        <f t="shared" si="194"/>
        <v>581.16085719533544</v>
      </c>
      <c r="P631" s="4">
        <f t="shared" si="195"/>
        <v>599.80833004133046</v>
      </c>
      <c r="Q631" s="4">
        <f t="shared" si="196"/>
        <v>614.02624148042833</v>
      </c>
      <c r="R631" s="4">
        <f t="shared" si="197"/>
        <v>624.87354484282071</v>
      </c>
      <c r="S631" s="4">
        <f t="shared" si="198"/>
        <v>632.77949146938818</v>
      </c>
      <c r="T631" s="4">
        <f t="shared" si="199"/>
        <v>637.90743172716304</v>
      </c>
      <c r="U631" s="4">
        <f t="shared" si="200"/>
        <v>640.56321791232563</v>
      </c>
      <c r="W631" s="5" t="str">
        <f>VLOOKUP(C631&amp;A631,Driver_elast!$A$2:$D$1161,4,FALSE)</f>
        <v>GDP</v>
      </c>
      <c r="X631" s="5">
        <v>1</v>
      </c>
      <c r="Y631" s="2">
        <f>SUMIFS('Growth rates'!D$4:D$999,'Growth rates'!$B$4:$B$999,Demands!$A631,'Growth rates'!$C$4:$C$999,$W631)</f>
        <v>1</v>
      </c>
      <c r="Z631" s="2">
        <f>SUMIFS('Growth rates'!E$4:E$999,'Growth rates'!$B$4:$B$999,Demands!$A631,'Growth rates'!$C$4:$C$999,$W631)</f>
        <v>0.99787959486460454</v>
      </c>
      <c r="AA631" s="2">
        <f>SUMIFS('Growth rates'!F$4:F$999,'Growth rates'!$B$4:$B$999,Demands!$A631,'Growth rates'!$C$4:$C$999,$W631)</f>
        <v>1.1895007533293394</v>
      </c>
      <c r="AB631" s="2">
        <f>SUMIFS('Growth rates'!G$4:G$999,'Growth rates'!$B$4:$B$999,Demands!$A631,'Growth rates'!$C$4:$C$999,$W631)</f>
        <v>1.2803164087781427</v>
      </c>
      <c r="AC631" s="2">
        <f>SUMIFS('Growth rates'!H$4:H$999,'Growth rates'!$B$4:$B$999,Demands!$A631,'Growth rates'!$C$4:$C$999,$W631)</f>
        <v>1.3955015625963878</v>
      </c>
      <c r="AD631" s="2">
        <f>SUMIFS('Growth rates'!I$4:I$999,'Growth rates'!$B$4:$B$999,Demands!$A631,'Growth rates'!$C$4:$C$999,$W631)</f>
        <v>1.5264480809183403</v>
      </c>
      <c r="AE631" s="2">
        <f>SUMIFS('Growth rates'!J$4:J$999,'Growth rates'!$B$4:$B$999,Demands!$A631,'Growth rates'!$C$4:$C$999,$W631)</f>
        <v>1.6631561833125788</v>
      </c>
      <c r="AF631" s="2">
        <f>SUMIFS('Growth rates'!K$4:K$999,'Growth rates'!$B$4:$B$999,Demands!$A631,'Growth rates'!$C$4:$C$999,$W631)</f>
        <v>1.8028216653544828</v>
      </c>
      <c r="AG631" s="2">
        <f>SUMIFS('Growth rates'!L$4:L$999,'Growth rates'!$B$4:$B$999,Demands!$A631,'Growth rates'!$C$4:$C$999,$W631)</f>
        <v>1.945689711957391</v>
      </c>
      <c r="AH631" s="2">
        <f>SUMIFS('Growth rates'!M$4:M$999,'Growth rates'!$B$4:$B$999,Demands!$A631,'Growth rates'!$C$4:$C$999,$W631)</f>
        <v>2.0896958556953473</v>
      </c>
      <c r="AI631" s="2">
        <f>SUMIFS('Growth rates'!N$4:N$999,'Growth rates'!$B$4:$B$999,Demands!$A631,'Growth rates'!$C$4:$C$999,$W631)</f>
        <v>2.2277208467819087</v>
      </c>
      <c r="AJ631" s="2">
        <f>SUMIFS('Growth rates'!O$4:O$999,'Growth rates'!$B$4:$B$999,Demands!$A631,'Growth rates'!$C$4:$C$999,$W631)</f>
        <v>2.3498407082236796</v>
      </c>
      <c r="AK631" s="2">
        <f>SUMIFS('Growth rates'!P$4:P$999,'Growth rates'!$B$4:$B$999,Demands!$A631,'Growth rates'!$C$4:$C$999,$W631)</f>
        <v>2.457552688617251</v>
      </c>
      <c r="AL631" s="2">
        <f>SUMIFS('Growth rates'!Q$4:Q$999,'Growth rates'!$B$4:$B$999,Demands!$A631,'Growth rates'!$C$4:$C$999,$W631)</f>
        <v>2.5546427776052592</v>
      </c>
      <c r="AM631" s="2">
        <f>SUMIFS('Growth rates'!R$4:R$999,'Growth rates'!$B$4:$B$999,Demands!$A631,'Growth rates'!$C$4:$C$999,$W631)</f>
        <v>2.6449027154359848</v>
      </c>
      <c r="AN631" s="2">
        <f>SUMIFS('Growth rates'!S$4:S$999,'Growth rates'!$B$4:$B$999,Demands!$A631,'Growth rates'!$C$4:$C$999,$W631)</f>
        <v>2.7285614807704972</v>
      </c>
      <c r="AO631" s="2">
        <f>SUMIFS('Growth rates'!T$4:T$999,'Growth rates'!$B$4:$B$999,Demands!$A631,'Growth rates'!$C$4:$C$999,$W631)</f>
        <v>2.8022675160833983</v>
      </c>
      <c r="AP631" s="2">
        <f>SUMIFS('Growth rates'!U$4:U$999,'Growth rates'!$B$4:$B$999,Demands!$A631,'Growth rates'!$C$4:$C$999,$W631)</f>
        <v>2.8606006141646829</v>
      </c>
      <c r="AR631">
        <f>VLOOKUP(C631&amp;A631,Driver_elast!$A$2:$E$1161,5,FALSE)</f>
        <v>1.1038399999999999</v>
      </c>
      <c r="AS631">
        <f t="shared" si="201"/>
        <v>1</v>
      </c>
      <c r="AT631">
        <f t="shared" si="202"/>
        <v>0.2</v>
      </c>
      <c r="AV631" s="2" cm="1">
        <f t="array" ref="AV631">TREND($AR631:$AS631,$AR$3:$AS$3,AV$1)</f>
        <v>1.1038399999999999</v>
      </c>
      <c r="AW631" s="2" cm="1">
        <f t="array" ref="AW631">TREND($AR631:$AS631,$AR$3:$AS$3,AW$1)</f>
        <v>1.1013073170731706</v>
      </c>
      <c r="AX631" s="2" cm="1">
        <f t="array" ref="AX631">TREND($AR631:$AS631,$AR$3:$AS$3,AX$1)</f>
        <v>1.0886439024390242</v>
      </c>
      <c r="AY631" s="2" cm="1">
        <f t="array" ref="AY631">TREND($AR631:$AS631,$AR$3:$AS$3,AY$1)</f>
        <v>1.0759804878048786</v>
      </c>
      <c r="AZ631" s="2" cm="1">
        <f t="array" ref="AZ631">TREND($AR631:$AS631,$AR$3:$AS$3,AZ$1)</f>
        <v>1.0633170731707322</v>
      </c>
      <c r="BA631" s="2" cm="1">
        <f t="array" ref="BA631">TREND($AR631:$AS631,$AR$3:$AS$3,BA$1)</f>
        <v>1.0506536585365858</v>
      </c>
      <c r="BB631" s="2" cm="1">
        <f t="array" ref="BB631">TREND($AR631:$AS631,$AR$3:$AS$3,BB$1)</f>
        <v>1.0379902439024393</v>
      </c>
      <c r="BC631" s="2" cm="1">
        <f t="array" ref="BC631">TREND($AR631:$AS631,$AR$3:$AS$3,BC$1)</f>
        <v>1.0253268292682929</v>
      </c>
      <c r="BD631" s="2" cm="1">
        <f t="array" ref="BD631">TREND($AR631:$AS631,$AR$3:$AS$3,BD$1)</f>
        <v>1.0126634146341464</v>
      </c>
      <c r="BE631" s="2" cm="1">
        <f t="array" ref="BE631">TREND($AR631:$AS631,$AR$3:$AS$3,BE$1)</f>
        <v>1</v>
      </c>
      <c r="BF631" s="20" cm="1">
        <f t="array" ref="BF631">TREND($AS631:$AT631,$AS$3:$AT$3,BF$1)</f>
        <v>0.90000000000000568</v>
      </c>
      <c r="BG631" s="20" cm="1">
        <f t="array" ref="BG631">TREND($AS631:$AT631,$AS$3:$AT$3,BG$1)</f>
        <v>0.80000000000000426</v>
      </c>
      <c r="BH631" s="20" cm="1">
        <f t="array" ref="BH631">TREND($AS631:$AT631,$AS$3:$AT$3,BH$1)</f>
        <v>0.70000000000000284</v>
      </c>
      <c r="BI631" s="20" cm="1">
        <f t="array" ref="BI631">TREND($AS631:$AT631,$AS$3:$AT$3,BI$1)</f>
        <v>0.60000000000000142</v>
      </c>
      <c r="BJ631" s="20" cm="1">
        <f t="array" ref="BJ631">TREND($AS631:$AT631,$AS$3:$AT$3,BJ$1)</f>
        <v>0.5</v>
      </c>
      <c r="BK631" s="20" cm="1">
        <f t="array" ref="BK631">TREND($AS631:$AT631,$AS$3:$AT$3,BK$1)</f>
        <v>0.40000000000000568</v>
      </c>
      <c r="BL631" s="20" cm="1">
        <f t="array" ref="BL631">TREND($AS631:$AT631,$AS$3:$AT$3,BL$1)</f>
        <v>0.30000000000000426</v>
      </c>
      <c r="BM631" s="20" cm="1">
        <f t="array" ref="BM631">TREND($AS631:$AT631,$AS$3:$AT$3,BM$1)</f>
        <v>0.20000000000000284</v>
      </c>
    </row>
    <row r="632" spans="1:65" x14ac:dyDescent="0.35">
      <c r="A632" t="str">
        <f>IF(BYDem!B630="","\I:",BYDem!B630)</f>
        <v>EU_southwest</v>
      </c>
      <c r="B632" t="str">
        <f>BYDem!E630</f>
        <v>TAD</v>
      </c>
      <c r="C632" t="str">
        <f t="shared" si="203"/>
        <v>TAD</v>
      </c>
      <c r="D632" s="4">
        <f>SUMIFS(BYDem!$M$2:$M$2000,BYDem!$B$2:$B$2000,Demands!$A632,BYDem!$E$2:$E$2000,Demands!$B632)</f>
        <v>104.06784605039999</v>
      </c>
      <c r="E632" s="4">
        <f t="shared" si="184"/>
        <v>103.84156366862601</v>
      </c>
      <c r="F632" s="4">
        <f t="shared" si="185"/>
        <v>123.51371437232082</v>
      </c>
      <c r="G632" s="4">
        <f t="shared" si="186"/>
        <v>132.30791646211023</v>
      </c>
      <c r="H632" s="4">
        <f t="shared" si="187"/>
        <v>143.50665893608442</v>
      </c>
      <c r="I632" s="4">
        <f t="shared" si="188"/>
        <v>156.16018779837671</v>
      </c>
      <c r="J632" s="4">
        <f t="shared" si="189"/>
        <v>169.19932596442715</v>
      </c>
      <c r="K632" s="4">
        <f t="shared" si="190"/>
        <v>182.32107491604012</v>
      </c>
      <c r="L632" s="4">
        <f t="shared" si="191"/>
        <v>195.53898229417999</v>
      </c>
      <c r="M632" s="4">
        <f t="shared" si="192"/>
        <v>208.63591541244804</v>
      </c>
      <c r="N632" s="4">
        <f t="shared" si="193"/>
        <v>219.71904624555637</v>
      </c>
      <c r="O632" s="4">
        <f t="shared" si="194"/>
        <v>228.1254477973325</v>
      </c>
      <c r="P632" s="4">
        <f t="shared" si="195"/>
        <v>234.33106852848735</v>
      </c>
      <c r="Q632" s="4">
        <f t="shared" si="196"/>
        <v>238.90431590677022</v>
      </c>
      <c r="R632" s="4">
        <f t="shared" si="197"/>
        <v>242.28883639536252</v>
      </c>
      <c r="S632" s="4">
        <f t="shared" si="198"/>
        <v>244.67389903236798</v>
      </c>
      <c r="T632" s="4">
        <f t="shared" si="199"/>
        <v>246.1401573353485</v>
      </c>
      <c r="U632" s="4">
        <f t="shared" si="200"/>
        <v>246.81824850104024</v>
      </c>
      <c r="W632" s="5" t="str">
        <f>VLOOKUP(C632&amp;A632,Driver_elast!$A$2:$D$1161,4,FALSE)</f>
        <v>GDPSER</v>
      </c>
      <c r="X632" s="5">
        <v>1</v>
      </c>
      <c r="Y632" s="2">
        <f>SUMIFS('Growth rates'!D$4:D$999,'Growth rates'!$B$4:$B$999,Demands!$A632,'Growth rates'!$C$4:$C$999,$W632)</f>
        <v>1</v>
      </c>
      <c r="Z632" s="2">
        <f>SUMIFS('Growth rates'!E$4:E$999,'Growth rates'!$B$4:$B$999,Demands!$A632,'Growth rates'!$C$4:$C$999,$W632)</f>
        <v>0.99788905759952518</v>
      </c>
      <c r="AA632" s="2">
        <f>SUMIFS('Growth rates'!F$4:F$999,'Growth rates'!$B$4:$B$999,Demands!$A632,'Growth rates'!$C$4:$C$999,$W632)</f>
        <v>1.1820899166964824</v>
      </c>
      <c r="AB632" s="2">
        <f>SUMIFS('Growth rates'!G$4:G$999,'Growth rates'!$B$4:$B$999,Demands!$A632,'Growth rates'!$C$4:$C$999,$W632)</f>
        <v>1.2643999763383107</v>
      </c>
      <c r="AC632" s="2">
        <f>SUMIFS('Growth rates'!H$4:H$999,'Growth rates'!$B$4:$B$999,Demands!$A632,'Growth rates'!$C$4:$C$999,$W632)</f>
        <v>1.3694478552830767</v>
      </c>
      <c r="AD632" s="2">
        <f>SUMIFS('Growth rates'!I$4:I$999,'Growth rates'!$B$4:$B$999,Demands!$A632,'Growth rates'!$C$4:$C$999,$W632)</f>
        <v>1.4884099570808731</v>
      </c>
      <c r="AE632" s="2">
        <f>SUMIFS('Growth rates'!J$4:J$999,'Growth rates'!$B$4:$B$999,Demands!$A632,'Growth rates'!$C$4:$C$999,$W632)</f>
        <v>1.611305106159642</v>
      </c>
      <c r="AF632" s="2">
        <f>SUMIFS('Growth rates'!K$4:K$999,'Growth rates'!$B$4:$B$999,Demands!$A632,'Growth rates'!$C$4:$C$999,$W632)</f>
        <v>1.7353333423390054</v>
      </c>
      <c r="AG632" s="2">
        <f>SUMIFS('Growth rates'!L$4:L$999,'Growth rates'!$B$4:$B$999,Demands!$A632,'Growth rates'!$C$4:$C$999,$W632)</f>
        <v>1.8606707033737027</v>
      </c>
      <c r="AH632" s="2">
        <f>SUMIFS('Growth rates'!M$4:M$999,'Growth rates'!$B$4:$B$999,Demands!$A632,'Growth rates'!$C$4:$C$999,$W632)</f>
        <v>1.9852958777061738</v>
      </c>
      <c r="AI632" s="2">
        <f>SUMIFS('Growth rates'!N$4:N$999,'Growth rates'!$B$4:$B$999,Demands!$A632,'Growth rates'!$C$4:$C$999,$W632)</f>
        <v>2.1024765862441397</v>
      </c>
      <c r="AJ632" s="2">
        <f>SUMIFS('Growth rates'!O$4:O$999,'Growth rates'!$B$4:$B$999,Demands!$A632,'Growth rates'!$C$4:$C$999,$W632)</f>
        <v>2.2030269409993606</v>
      </c>
      <c r="AK632" s="2">
        <f>SUMIFS('Growth rates'!P$4:P$999,'Growth rates'!$B$4:$B$999,Demands!$A632,'Growth rates'!$C$4:$C$999,$W632)</f>
        <v>2.288638669034841</v>
      </c>
      <c r="AL632" s="2">
        <f>SUMIFS('Growth rates'!Q$4:Q$999,'Growth rates'!$B$4:$B$999,Demands!$A632,'Growth rates'!$C$4:$C$999,$W632)</f>
        <v>2.3630811437973369</v>
      </c>
      <c r="AM632" s="2">
        <f>SUMIFS('Growth rates'!R$4:R$999,'Growth rates'!$B$4:$B$999,Demands!$A632,'Growth rates'!$C$4:$C$999,$W632)</f>
        <v>2.4300359538603691</v>
      </c>
      <c r="AN632" s="2">
        <f>SUMIFS('Growth rates'!S$4:S$999,'Growth rates'!$B$4:$B$999,Demands!$A632,'Growth rates'!$C$4:$C$999,$W632)</f>
        <v>2.4898384198587897</v>
      </c>
      <c r="AO632" s="2">
        <f>SUMIFS('Growth rates'!T$4:T$999,'Growth rates'!$B$4:$B$999,Demands!$A632,'Growth rates'!$C$4:$C$999,$W632)</f>
        <v>2.5395746370664796</v>
      </c>
      <c r="AP632" s="2">
        <f>SUMIFS('Growth rates'!U$4:U$999,'Growth rates'!$B$4:$B$999,Demands!$A632,'Growth rates'!$C$4:$C$999,$W632)</f>
        <v>2.5745559896554324</v>
      </c>
      <c r="AR632">
        <f>VLOOKUP(C632&amp;A632,Driver_elast!$A$2:$E$1161,5,FALSE)</f>
        <v>1.0307999999999999</v>
      </c>
      <c r="AS632">
        <f t="shared" si="201"/>
        <v>1</v>
      </c>
      <c r="AT632">
        <f t="shared" si="202"/>
        <v>0.2</v>
      </c>
      <c r="AV632" s="2" cm="1">
        <f t="array" ref="AV632">TREND($AR632:$AS632,$AR$3:$AS$3,AV$1)</f>
        <v>1.0307999999999999</v>
      </c>
      <c r="AW632" s="2" cm="1">
        <f t="array" ref="AW632">TREND($AR632:$AS632,$AR$3:$AS$3,AW$1)</f>
        <v>1.0300487804878049</v>
      </c>
      <c r="AX632" s="2" cm="1">
        <f t="array" ref="AX632">TREND($AR632:$AS632,$AR$3:$AS$3,AX$1)</f>
        <v>1.0262926829268293</v>
      </c>
      <c r="AY632" s="2" cm="1">
        <f t="array" ref="AY632">TREND($AR632:$AS632,$AR$3:$AS$3,AY$1)</f>
        <v>1.0225365853658537</v>
      </c>
      <c r="AZ632" s="2" cm="1">
        <f t="array" ref="AZ632">TREND($AR632:$AS632,$AR$3:$AS$3,AZ$1)</f>
        <v>1.0187804878048781</v>
      </c>
      <c r="BA632" s="2" cm="1">
        <f t="array" ref="BA632">TREND($AR632:$AS632,$AR$3:$AS$3,BA$1)</f>
        <v>1.0150243902439025</v>
      </c>
      <c r="BB632" s="2" cm="1">
        <f t="array" ref="BB632">TREND($AR632:$AS632,$AR$3:$AS$3,BB$1)</f>
        <v>1.0112682926829268</v>
      </c>
      <c r="BC632" s="2" cm="1">
        <f t="array" ref="BC632">TREND($AR632:$AS632,$AR$3:$AS$3,BC$1)</f>
        <v>1.0075121951219512</v>
      </c>
      <c r="BD632" s="2" cm="1">
        <f t="array" ref="BD632">TREND($AR632:$AS632,$AR$3:$AS$3,BD$1)</f>
        <v>1.0037560975609756</v>
      </c>
      <c r="BE632" s="2" cm="1">
        <f t="array" ref="BE632">TREND($AR632:$AS632,$AR$3:$AS$3,BE$1)</f>
        <v>1</v>
      </c>
      <c r="BF632" s="20" cm="1">
        <f t="array" ref="BF632">TREND($AS632:$AT632,$AS$3:$AT$3,BF$1)</f>
        <v>0.90000000000000568</v>
      </c>
      <c r="BG632" s="20" cm="1">
        <f t="array" ref="BG632">TREND($AS632:$AT632,$AS$3:$AT$3,BG$1)</f>
        <v>0.80000000000000426</v>
      </c>
      <c r="BH632" s="20" cm="1">
        <f t="array" ref="BH632">TREND($AS632:$AT632,$AS$3:$AT$3,BH$1)</f>
        <v>0.70000000000000284</v>
      </c>
      <c r="BI632" s="20" cm="1">
        <f t="array" ref="BI632">TREND($AS632:$AT632,$AS$3:$AT$3,BI$1)</f>
        <v>0.60000000000000142</v>
      </c>
      <c r="BJ632" s="20" cm="1">
        <f t="array" ref="BJ632">TREND($AS632:$AT632,$AS$3:$AT$3,BJ$1)</f>
        <v>0.5</v>
      </c>
      <c r="BK632" s="20" cm="1">
        <f t="array" ref="BK632">TREND($AS632:$AT632,$AS$3:$AT$3,BK$1)</f>
        <v>0.40000000000000568</v>
      </c>
      <c r="BL632" s="20" cm="1">
        <f t="array" ref="BL632">TREND($AS632:$AT632,$AS$3:$AT$3,BL$1)</f>
        <v>0.30000000000000426</v>
      </c>
      <c r="BM632" s="20" cm="1">
        <f t="array" ref="BM632">TREND($AS632:$AT632,$AS$3:$AT$3,BM$1)</f>
        <v>0.20000000000000284</v>
      </c>
    </row>
    <row r="633" spans="1:65" x14ac:dyDescent="0.35">
      <c r="A633" t="str">
        <f>IF(BYDem!B631="","\I:",BYDem!B631)</f>
        <v>EU_southwest</v>
      </c>
      <c r="B633" t="str">
        <f>BYDem!E631</f>
        <v>TAI</v>
      </c>
      <c r="C633" t="str">
        <f t="shared" si="203"/>
        <v>TAI</v>
      </c>
      <c r="D633" s="4">
        <f>SUMIFS(BYDem!$M$2:$M$2000,BYDem!$B$2:$B$2000,Demands!$A633,BYDem!$E$2:$E$2000,Demands!$B633)</f>
        <v>260.69910716160001</v>
      </c>
      <c r="E633" s="4">
        <f t="shared" si="184"/>
        <v>259.71717495438861</v>
      </c>
      <c r="F633" s="4">
        <f t="shared" si="185"/>
        <v>343.46834275044074</v>
      </c>
      <c r="G633" s="4">
        <f t="shared" si="186"/>
        <v>384.95960825149604</v>
      </c>
      <c r="H633" s="4">
        <f t="shared" si="187"/>
        <v>436.39721167162713</v>
      </c>
      <c r="I633" s="4">
        <f t="shared" si="188"/>
        <v>493.24143571177865</v>
      </c>
      <c r="J633" s="4">
        <f t="shared" si="189"/>
        <v>550.27616231557579</v>
      </c>
      <c r="K633" s="4">
        <f t="shared" si="190"/>
        <v>605.45478852889607</v>
      </c>
      <c r="L633" s="4">
        <f t="shared" si="191"/>
        <v>658.09127666787253</v>
      </c>
      <c r="M633" s="4">
        <f t="shared" si="192"/>
        <v>706.79852243173571</v>
      </c>
      <c r="N633" s="4">
        <f t="shared" si="193"/>
        <v>748.81433709848613</v>
      </c>
      <c r="O633" s="4">
        <f t="shared" si="194"/>
        <v>781.65331805938263</v>
      </c>
      <c r="P633" s="4">
        <f t="shared" si="195"/>
        <v>806.73391122568228</v>
      </c>
      <c r="Q633" s="4">
        <f t="shared" si="196"/>
        <v>825.85680554082694</v>
      </c>
      <c r="R633" s="4">
        <f t="shared" si="197"/>
        <v>840.4462785933124</v>
      </c>
      <c r="S633" s="4">
        <f t="shared" si="198"/>
        <v>851.07966750198727</v>
      </c>
      <c r="T633" s="4">
        <f t="shared" si="199"/>
        <v>857.97667625210136</v>
      </c>
      <c r="U633" s="4">
        <f t="shared" si="200"/>
        <v>861.54867195344104</v>
      </c>
      <c r="W633" s="5" t="str">
        <f>VLOOKUP(C633&amp;A633,Driver_elast!$A$2:$D$1161,4,FALSE)</f>
        <v>GDP</v>
      </c>
      <c r="X633" s="5">
        <v>1</v>
      </c>
      <c r="Y633" s="2">
        <f>SUMIFS('Growth rates'!D$4:D$999,'Growth rates'!$B$4:$B$999,Demands!$A633,'Growth rates'!$C$4:$C$999,$W633)</f>
        <v>1</v>
      </c>
      <c r="Z633" s="2">
        <f>SUMIFS('Growth rates'!E$4:E$999,'Growth rates'!$B$4:$B$999,Demands!$A633,'Growth rates'!$C$4:$C$999,$W633)</f>
        <v>0.99787959486460454</v>
      </c>
      <c r="AA633" s="2">
        <f>SUMIFS('Growth rates'!F$4:F$999,'Growth rates'!$B$4:$B$999,Demands!$A633,'Growth rates'!$C$4:$C$999,$W633)</f>
        <v>1.1895007533293394</v>
      </c>
      <c r="AB633" s="2">
        <f>SUMIFS('Growth rates'!G$4:G$999,'Growth rates'!$B$4:$B$999,Demands!$A633,'Growth rates'!$C$4:$C$999,$W633)</f>
        <v>1.2803164087781427</v>
      </c>
      <c r="AC633" s="2">
        <f>SUMIFS('Growth rates'!H$4:H$999,'Growth rates'!$B$4:$B$999,Demands!$A633,'Growth rates'!$C$4:$C$999,$W633)</f>
        <v>1.3955015625963878</v>
      </c>
      <c r="AD633" s="2">
        <f>SUMIFS('Growth rates'!I$4:I$999,'Growth rates'!$B$4:$B$999,Demands!$A633,'Growth rates'!$C$4:$C$999,$W633)</f>
        <v>1.5264480809183403</v>
      </c>
      <c r="AE633" s="2">
        <f>SUMIFS('Growth rates'!J$4:J$999,'Growth rates'!$B$4:$B$999,Demands!$A633,'Growth rates'!$C$4:$C$999,$W633)</f>
        <v>1.6631561833125788</v>
      </c>
      <c r="AF633" s="2">
        <f>SUMIFS('Growth rates'!K$4:K$999,'Growth rates'!$B$4:$B$999,Demands!$A633,'Growth rates'!$C$4:$C$999,$W633)</f>
        <v>1.8028216653544828</v>
      </c>
      <c r="AG633" s="2">
        <f>SUMIFS('Growth rates'!L$4:L$999,'Growth rates'!$B$4:$B$999,Demands!$A633,'Growth rates'!$C$4:$C$999,$W633)</f>
        <v>1.945689711957391</v>
      </c>
      <c r="AH633" s="2">
        <f>SUMIFS('Growth rates'!M$4:M$999,'Growth rates'!$B$4:$B$999,Demands!$A633,'Growth rates'!$C$4:$C$999,$W633)</f>
        <v>2.0896958556953473</v>
      </c>
      <c r="AI633" s="2">
        <f>SUMIFS('Growth rates'!N$4:N$999,'Growth rates'!$B$4:$B$999,Demands!$A633,'Growth rates'!$C$4:$C$999,$W633)</f>
        <v>2.2277208467819087</v>
      </c>
      <c r="AJ633" s="2">
        <f>SUMIFS('Growth rates'!O$4:O$999,'Growth rates'!$B$4:$B$999,Demands!$A633,'Growth rates'!$C$4:$C$999,$W633)</f>
        <v>2.3498407082236796</v>
      </c>
      <c r="AK633" s="2">
        <f>SUMIFS('Growth rates'!P$4:P$999,'Growth rates'!$B$4:$B$999,Demands!$A633,'Growth rates'!$C$4:$C$999,$W633)</f>
        <v>2.457552688617251</v>
      </c>
      <c r="AL633" s="2">
        <f>SUMIFS('Growth rates'!Q$4:Q$999,'Growth rates'!$B$4:$B$999,Demands!$A633,'Growth rates'!$C$4:$C$999,$W633)</f>
        <v>2.5546427776052592</v>
      </c>
      <c r="AM633" s="2">
        <f>SUMIFS('Growth rates'!R$4:R$999,'Growth rates'!$B$4:$B$999,Demands!$A633,'Growth rates'!$C$4:$C$999,$W633)</f>
        <v>2.6449027154359848</v>
      </c>
      <c r="AN633" s="2">
        <f>SUMIFS('Growth rates'!S$4:S$999,'Growth rates'!$B$4:$B$999,Demands!$A633,'Growth rates'!$C$4:$C$999,$W633)</f>
        <v>2.7285614807704972</v>
      </c>
      <c r="AO633" s="2">
        <f>SUMIFS('Growth rates'!T$4:T$999,'Growth rates'!$B$4:$B$999,Demands!$A633,'Growth rates'!$C$4:$C$999,$W633)</f>
        <v>2.8022675160833983</v>
      </c>
      <c r="AP633" s="2">
        <f>SUMIFS('Growth rates'!U$4:U$999,'Growth rates'!$B$4:$B$999,Demands!$A633,'Growth rates'!$C$4:$C$999,$W633)</f>
        <v>2.8606006141646829</v>
      </c>
      <c r="AR633">
        <f>VLOOKUP(C633&amp;A633,Driver_elast!$A$2:$E$1161,5,FALSE)</f>
        <v>1.795736</v>
      </c>
      <c r="AS633">
        <f t="shared" si="201"/>
        <v>1</v>
      </c>
      <c r="AT633">
        <f t="shared" si="202"/>
        <v>0.2</v>
      </c>
      <c r="AV633" s="2" cm="1">
        <f t="array" ref="AV633">TREND($AR633:$AS633,$AR$3:$AS$3,AV$1)</f>
        <v>1.7957360000000051</v>
      </c>
      <c r="AW633" s="2" cm="1">
        <f t="array" ref="AW633">TREND($AR633:$AS633,$AR$3:$AS$3,AW$1)</f>
        <v>1.7763278048780506</v>
      </c>
      <c r="AX633" s="2" cm="1">
        <f t="array" ref="AX633">TREND($AR633:$AS633,$AR$3:$AS$3,AX$1)</f>
        <v>1.6792868292682925</v>
      </c>
      <c r="AY633" s="2" cm="1">
        <f t="array" ref="AY633">TREND($AR633:$AS633,$AR$3:$AS$3,AY$1)</f>
        <v>1.5822458536585415</v>
      </c>
      <c r="AZ633" s="2" cm="1">
        <f t="array" ref="AZ633">TREND($AR633:$AS633,$AR$3:$AS$3,AZ$1)</f>
        <v>1.4852048780487834</v>
      </c>
      <c r="BA633" s="2" cm="1">
        <f t="array" ref="BA633">TREND($AR633:$AS633,$AR$3:$AS$3,BA$1)</f>
        <v>1.3881639024390253</v>
      </c>
      <c r="BB633" s="2" cm="1">
        <f t="array" ref="BB633">TREND($AR633:$AS633,$AR$3:$AS$3,BB$1)</f>
        <v>1.2911229268292743</v>
      </c>
      <c r="BC633" s="2" cm="1">
        <f t="array" ref="BC633">TREND($AR633:$AS633,$AR$3:$AS$3,BC$1)</f>
        <v>1.1940819512195162</v>
      </c>
      <c r="BD633" s="2" cm="1">
        <f t="array" ref="BD633">TREND($AR633:$AS633,$AR$3:$AS$3,BD$1)</f>
        <v>1.0970409756097581</v>
      </c>
      <c r="BE633" s="2" cm="1">
        <f t="array" ref="BE633">TREND($AR633:$AS633,$AR$3:$AS$3,BE$1)</f>
        <v>1</v>
      </c>
      <c r="BF633" s="20" cm="1">
        <f t="array" ref="BF633">TREND($AS633:$AT633,$AS$3:$AT$3,BF$1)</f>
        <v>0.90000000000000568</v>
      </c>
      <c r="BG633" s="20" cm="1">
        <f t="array" ref="BG633">TREND($AS633:$AT633,$AS$3:$AT$3,BG$1)</f>
        <v>0.80000000000000426</v>
      </c>
      <c r="BH633" s="20" cm="1">
        <f t="array" ref="BH633">TREND($AS633:$AT633,$AS$3:$AT$3,BH$1)</f>
        <v>0.70000000000000284</v>
      </c>
      <c r="BI633" s="20" cm="1">
        <f t="array" ref="BI633">TREND($AS633:$AT633,$AS$3:$AT$3,BI$1)</f>
        <v>0.60000000000000142</v>
      </c>
      <c r="BJ633" s="20" cm="1">
        <f t="array" ref="BJ633">TREND($AS633:$AT633,$AS$3:$AT$3,BJ$1)</f>
        <v>0.5</v>
      </c>
      <c r="BK633" s="20" cm="1">
        <f t="array" ref="BK633">TREND($AS633:$AT633,$AS$3:$AT$3,BK$1)</f>
        <v>0.40000000000000568</v>
      </c>
      <c r="BL633" s="20" cm="1">
        <f t="array" ref="BL633">TREND($AS633:$AT633,$AS$3:$AT$3,BL$1)</f>
        <v>0.30000000000000426</v>
      </c>
      <c r="BM633" s="20" cm="1">
        <f t="array" ref="BM633">TREND($AS633:$AT633,$AS$3:$AT$3,BM$1)</f>
        <v>0.20000000000000284</v>
      </c>
    </row>
    <row r="634" spans="1:65" x14ac:dyDescent="0.35">
      <c r="A634" t="str">
        <f>IF(BYDem!B632="","\I:",BYDem!B632)</f>
        <v>EU_southwest</v>
      </c>
      <c r="B634" t="str">
        <f>BYDem!E632</f>
        <v>TTF</v>
      </c>
      <c r="C634" t="str">
        <f t="shared" si="203"/>
        <v>TTF</v>
      </c>
      <c r="D634" s="4">
        <f>SUMIFS(BYDem!$M$2:$M$2000,BYDem!$B$2:$B$2000,Demands!$A634,BYDem!$E$2:$E$2000,Demands!$B634)</f>
        <v>3.47931621072</v>
      </c>
      <c r="E634" s="4">
        <f t="shared" si="184"/>
        <v>3.4716417489558213</v>
      </c>
      <c r="F634" s="4">
        <f t="shared" si="185"/>
        <v>4.1617704876207986</v>
      </c>
      <c r="G634" s="4">
        <f t="shared" si="186"/>
        <v>4.4891024955426184</v>
      </c>
      <c r="H634" s="4">
        <f t="shared" si="187"/>
        <v>4.9031280674379092</v>
      </c>
      <c r="I634" s="4">
        <f t="shared" si="188"/>
        <v>5.372469568974477</v>
      </c>
      <c r="J634" s="4">
        <f t="shared" si="189"/>
        <v>5.8608872277830368</v>
      </c>
      <c r="K634" s="4">
        <f t="shared" si="190"/>
        <v>6.358013833794546</v>
      </c>
      <c r="L634" s="4">
        <f t="shared" si="191"/>
        <v>6.8644014111947858</v>
      </c>
      <c r="M634" s="4">
        <f t="shared" si="192"/>
        <v>7.3724556863551785</v>
      </c>
      <c r="N634" s="4">
        <f t="shared" si="193"/>
        <v>7.8107131556704834</v>
      </c>
      <c r="O634" s="4">
        <f t="shared" si="194"/>
        <v>8.1532491461056562</v>
      </c>
      <c r="P634" s="4">
        <f t="shared" si="195"/>
        <v>8.4148591464631561</v>
      </c>
      <c r="Q634" s="4">
        <f t="shared" si="196"/>
        <v>8.6143257362463483</v>
      </c>
      <c r="R634" s="4">
        <f t="shared" si="197"/>
        <v>8.7665052331653026</v>
      </c>
      <c r="S634" s="4">
        <f t="shared" si="198"/>
        <v>8.8774197102574046</v>
      </c>
      <c r="T634" s="4">
        <f t="shared" si="199"/>
        <v>8.9493608501506774</v>
      </c>
      <c r="U634" s="4">
        <f t="shared" si="200"/>
        <v>8.9866195302189027</v>
      </c>
      <c r="W634" s="5" t="str">
        <f>VLOOKUP(C634&amp;A634,Driver_elast!$A$2:$D$1161,4,FALSE)</f>
        <v>GDP</v>
      </c>
      <c r="X634" s="5">
        <v>1</v>
      </c>
      <c r="Y634" s="2">
        <f>SUMIFS('Growth rates'!D$4:D$999,'Growth rates'!$B$4:$B$999,Demands!$A634,'Growth rates'!$C$4:$C$999,$W634)</f>
        <v>1</v>
      </c>
      <c r="Z634" s="2">
        <f>SUMIFS('Growth rates'!E$4:E$999,'Growth rates'!$B$4:$B$999,Demands!$A634,'Growth rates'!$C$4:$C$999,$W634)</f>
        <v>0.99787959486460454</v>
      </c>
      <c r="AA634" s="2">
        <f>SUMIFS('Growth rates'!F$4:F$999,'Growth rates'!$B$4:$B$999,Demands!$A634,'Growth rates'!$C$4:$C$999,$W634)</f>
        <v>1.1895007533293394</v>
      </c>
      <c r="AB634" s="2">
        <f>SUMIFS('Growth rates'!G$4:G$999,'Growth rates'!$B$4:$B$999,Demands!$A634,'Growth rates'!$C$4:$C$999,$W634)</f>
        <v>1.2803164087781427</v>
      </c>
      <c r="AC634" s="2">
        <f>SUMIFS('Growth rates'!H$4:H$999,'Growth rates'!$B$4:$B$999,Demands!$A634,'Growth rates'!$C$4:$C$999,$W634)</f>
        <v>1.3955015625963878</v>
      </c>
      <c r="AD634" s="2">
        <f>SUMIFS('Growth rates'!I$4:I$999,'Growth rates'!$B$4:$B$999,Demands!$A634,'Growth rates'!$C$4:$C$999,$W634)</f>
        <v>1.5264480809183403</v>
      </c>
      <c r="AE634" s="2">
        <f>SUMIFS('Growth rates'!J$4:J$999,'Growth rates'!$B$4:$B$999,Demands!$A634,'Growth rates'!$C$4:$C$999,$W634)</f>
        <v>1.6631561833125788</v>
      </c>
      <c r="AF634" s="2">
        <f>SUMIFS('Growth rates'!K$4:K$999,'Growth rates'!$B$4:$B$999,Demands!$A634,'Growth rates'!$C$4:$C$999,$W634)</f>
        <v>1.8028216653544828</v>
      </c>
      <c r="AG634" s="2">
        <f>SUMIFS('Growth rates'!L$4:L$999,'Growth rates'!$B$4:$B$999,Demands!$A634,'Growth rates'!$C$4:$C$999,$W634)</f>
        <v>1.945689711957391</v>
      </c>
      <c r="AH634" s="2">
        <f>SUMIFS('Growth rates'!M$4:M$999,'Growth rates'!$B$4:$B$999,Demands!$A634,'Growth rates'!$C$4:$C$999,$W634)</f>
        <v>2.0896958556953473</v>
      </c>
      <c r="AI634" s="2">
        <f>SUMIFS('Growth rates'!N$4:N$999,'Growth rates'!$B$4:$B$999,Demands!$A634,'Growth rates'!$C$4:$C$999,$W634)</f>
        <v>2.2277208467819087</v>
      </c>
      <c r="AJ634" s="2">
        <f>SUMIFS('Growth rates'!O$4:O$999,'Growth rates'!$B$4:$B$999,Demands!$A634,'Growth rates'!$C$4:$C$999,$W634)</f>
        <v>2.3498407082236796</v>
      </c>
      <c r="AK634" s="2">
        <f>SUMIFS('Growth rates'!P$4:P$999,'Growth rates'!$B$4:$B$999,Demands!$A634,'Growth rates'!$C$4:$C$999,$W634)</f>
        <v>2.457552688617251</v>
      </c>
      <c r="AL634" s="2">
        <f>SUMIFS('Growth rates'!Q$4:Q$999,'Growth rates'!$B$4:$B$999,Demands!$A634,'Growth rates'!$C$4:$C$999,$W634)</f>
        <v>2.5546427776052592</v>
      </c>
      <c r="AM634" s="2">
        <f>SUMIFS('Growth rates'!R$4:R$999,'Growth rates'!$B$4:$B$999,Demands!$A634,'Growth rates'!$C$4:$C$999,$W634)</f>
        <v>2.6449027154359848</v>
      </c>
      <c r="AN634" s="2">
        <f>SUMIFS('Growth rates'!S$4:S$999,'Growth rates'!$B$4:$B$999,Demands!$A634,'Growth rates'!$C$4:$C$999,$W634)</f>
        <v>2.7285614807704972</v>
      </c>
      <c r="AO634" s="2">
        <f>SUMIFS('Growth rates'!T$4:T$999,'Growth rates'!$B$4:$B$999,Demands!$A634,'Growth rates'!$C$4:$C$999,$W634)</f>
        <v>2.8022675160833983</v>
      </c>
      <c r="AP634" s="2">
        <f>SUMIFS('Growth rates'!U$4:U$999,'Growth rates'!$B$4:$B$999,Demands!$A634,'Growth rates'!$C$4:$C$999,$W634)</f>
        <v>2.8606006141646829</v>
      </c>
      <c r="AR634">
        <f>VLOOKUP(C634&amp;A634,Driver_elast!$A$2:$E$1161,5,FALSE)</f>
        <v>1.04125</v>
      </c>
      <c r="AS634">
        <f t="shared" si="201"/>
        <v>1</v>
      </c>
      <c r="AT634">
        <f t="shared" si="202"/>
        <v>0.2</v>
      </c>
      <c r="AV634" s="2" cm="1">
        <f t="array" ref="AV634">TREND($AR634:$AS634,$AR$3:$AS$3,AV$1)</f>
        <v>1.0412499999999998</v>
      </c>
      <c r="AW634" s="2" cm="1">
        <f t="array" ref="AW634">TREND($AR634:$AS634,$AR$3:$AS$3,AW$1)</f>
        <v>1.0402439024390242</v>
      </c>
      <c r="AX634" s="2" cm="1">
        <f t="array" ref="AX634">TREND($AR634:$AS634,$AR$3:$AS$3,AX$1)</f>
        <v>1.0352134146341458</v>
      </c>
      <c r="AY634" s="2" cm="1">
        <f t="array" ref="AY634">TREND($AR634:$AS634,$AR$3:$AS$3,AY$1)</f>
        <v>1.0301829268292679</v>
      </c>
      <c r="AZ634" s="2" cm="1">
        <f t="array" ref="AZ634">TREND($AR634:$AS634,$AR$3:$AS$3,AZ$1)</f>
        <v>1.02515243902439</v>
      </c>
      <c r="BA634" s="2" cm="1">
        <f t="array" ref="BA634">TREND($AR634:$AS634,$AR$3:$AS$3,BA$1)</f>
        <v>1.0201219512195117</v>
      </c>
      <c r="BB634" s="2" cm="1">
        <f t="array" ref="BB634">TREND($AR634:$AS634,$AR$3:$AS$3,BB$1)</f>
        <v>1.0150914634146337</v>
      </c>
      <c r="BC634" s="2" cm="1">
        <f t="array" ref="BC634">TREND($AR634:$AS634,$AR$3:$AS$3,BC$1)</f>
        <v>1.0100609756097558</v>
      </c>
      <c r="BD634" s="2" cm="1">
        <f t="array" ref="BD634">TREND($AR634:$AS634,$AR$3:$AS$3,BD$1)</f>
        <v>1.0050304878048779</v>
      </c>
      <c r="BE634" s="2" cm="1">
        <f t="array" ref="BE634">TREND($AR634:$AS634,$AR$3:$AS$3,BE$1)</f>
        <v>0.99999999999999956</v>
      </c>
      <c r="BF634" s="20" cm="1">
        <f t="array" ref="BF634">TREND($AS634:$AT634,$AS$3:$AT$3,BF$1)</f>
        <v>0.90000000000000568</v>
      </c>
      <c r="BG634" s="20" cm="1">
        <f t="array" ref="BG634">TREND($AS634:$AT634,$AS$3:$AT$3,BG$1)</f>
        <v>0.80000000000000426</v>
      </c>
      <c r="BH634" s="20" cm="1">
        <f t="array" ref="BH634">TREND($AS634:$AT634,$AS$3:$AT$3,BH$1)</f>
        <v>0.70000000000000284</v>
      </c>
      <c r="BI634" s="20" cm="1">
        <f t="array" ref="BI634">TREND($AS634:$AT634,$AS$3:$AT$3,BI$1)</f>
        <v>0.60000000000000142</v>
      </c>
      <c r="BJ634" s="20" cm="1">
        <f t="array" ref="BJ634">TREND($AS634:$AT634,$AS$3:$AT$3,BJ$1)</f>
        <v>0.5</v>
      </c>
      <c r="BK634" s="20" cm="1">
        <f t="array" ref="BK634">TREND($AS634:$AT634,$AS$3:$AT$3,BK$1)</f>
        <v>0.40000000000000568</v>
      </c>
      <c r="BL634" s="20" cm="1">
        <f t="array" ref="BL634">TREND($AS634:$AT634,$AS$3:$AT$3,BL$1)</f>
        <v>0.30000000000000426</v>
      </c>
      <c r="BM634" s="20" cm="1">
        <f t="array" ref="BM634">TREND($AS634:$AT634,$AS$3:$AT$3,BM$1)</f>
        <v>0.20000000000000284</v>
      </c>
    </row>
    <row r="635" spans="1:65" x14ac:dyDescent="0.35">
      <c r="A635" t="str">
        <f>IF(BYDem!B633="","\I:",BYDem!B633)</f>
        <v>EU_southwest</v>
      </c>
      <c r="B635" t="str">
        <f>BYDem!E633</f>
        <v>TTP</v>
      </c>
      <c r="C635" t="str">
        <f t="shared" si="203"/>
        <v>TTP</v>
      </c>
      <c r="D635" s="4">
        <f>SUMIFS(BYDem!$M$2:$M$2000,BYDem!$B$2:$B$2000,Demands!$A635,BYDem!$E$2:$E$2000,Demands!$B635)</f>
        <v>14.619332587680001</v>
      </c>
      <c r="E635" s="4">
        <f t="shared" si="184"/>
        <v>14.587086162759988</v>
      </c>
      <c r="F635" s="4">
        <f t="shared" si="185"/>
        <v>17.486857539610948</v>
      </c>
      <c r="G635" s="4">
        <f t="shared" si="186"/>
        <v>18.862235688816856</v>
      </c>
      <c r="H635" s="4">
        <f t="shared" si="187"/>
        <v>20.60188140330888</v>
      </c>
      <c r="I635" s="4">
        <f t="shared" si="188"/>
        <v>22.57395266461695</v>
      </c>
      <c r="J635" s="4">
        <f t="shared" si="189"/>
        <v>24.626177804090766</v>
      </c>
      <c r="K635" s="4">
        <f t="shared" si="190"/>
        <v>26.714996052077158</v>
      </c>
      <c r="L635" s="4">
        <f t="shared" si="191"/>
        <v>28.842726894555451</v>
      </c>
      <c r="M635" s="4">
        <f t="shared" si="192"/>
        <v>30.977460839770927</v>
      </c>
      <c r="N635" s="4">
        <f t="shared" si="193"/>
        <v>32.818923735041821</v>
      </c>
      <c r="O635" s="4">
        <f t="shared" si="194"/>
        <v>34.258185723358167</v>
      </c>
      <c r="P635" s="4">
        <f t="shared" si="195"/>
        <v>35.357414241796832</v>
      </c>
      <c r="Q635" s="4">
        <f t="shared" si="196"/>
        <v>36.195529618371751</v>
      </c>
      <c r="R635" s="4">
        <f t="shared" si="197"/>
        <v>36.834954880045117</v>
      </c>
      <c r="S635" s="4">
        <f t="shared" si="198"/>
        <v>37.300993472456497</v>
      </c>
      <c r="T635" s="4">
        <f t="shared" si="199"/>
        <v>37.603274549294561</v>
      </c>
      <c r="U635" s="4">
        <f t="shared" si="200"/>
        <v>37.759827447251091</v>
      </c>
      <c r="W635" s="5" t="str">
        <f>VLOOKUP(C635&amp;A635,Driver_elast!$A$2:$D$1161,4,FALSE)</f>
        <v>GDP</v>
      </c>
      <c r="X635" s="5">
        <v>1</v>
      </c>
      <c r="Y635" s="2">
        <f>SUMIFS('Growth rates'!D$4:D$999,'Growth rates'!$B$4:$B$999,Demands!$A635,'Growth rates'!$C$4:$C$999,$W635)</f>
        <v>1</v>
      </c>
      <c r="Z635" s="2">
        <f>SUMIFS('Growth rates'!E$4:E$999,'Growth rates'!$B$4:$B$999,Demands!$A635,'Growth rates'!$C$4:$C$999,$W635)</f>
        <v>0.99787959486460454</v>
      </c>
      <c r="AA635" s="2">
        <f>SUMIFS('Growth rates'!F$4:F$999,'Growth rates'!$B$4:$B$999,Demands!$A635,'Growth rates'!$C$4:$C$999,$W635)</f>
        <v>1.1895007533293394</v>
      </c>
      <c r="AB635" s="2">
        <f>SUMIFS('Growth rates'!G$4:G$999,'Growth rates'!$B$4:$B$999,Demands!$A635,'Growth rates'!$C$4:$C$999,$W635)</f>
        <v>1.2803164087781427</v>
      </c>
      <c r="AC635" s="2">
        <f>SUMIFS('Growth rates'!H$4:H$999,'Growth rates'!$B$4:$B$999,Demands!$A635,'Growth rates'!$C$4:$C$999,$W635)</f>
        <v>1.3955015625963878</v>
      </c>
      <c r="AD635" s="2">
        <f>SUMIFS('Growth rates'!I$4:I$999,'Growth rates'!$B$4:$B$999,Demands!$A635,'Growth rates'!$C$4:$C$999,$W635)</f>
        <v>1.5264480809183403</v>
      </c>
      <c r="AE635" s="2">
        <f>SUMIFS('Growth rates'!J$4:J$999,'Growth rates'!$B$4:$B$999,Demands!$A635,'Growth rates'!$C$4:$C$999,$W635)</f>
        <v>1.6631561833125788</v>
      </c>
      <c r="AF635" s="2">
        <f>SUMIFS('Growth rates'!K$4:K$999,'Growth rates'!$B$4:$B$999,Demands!$A635,'Growth rates'!$C$4:$C$999,$W635)</f>
        <v>1.8028216653544828</v>
      </c>
      <c r="AG635" s="2">
        <f>SUMIFS('Growth rates'!L$4:L$999,'Growth rates'!$B$4:$B$999,Demands!$A635,'Growth rates'!$C$4:$C$999,$W635)</f>
        <v>1.945689711957391</v>
      </c>
      <c r="AH635" s="2">
        <f>SUMIFS('Growth rates'!M$4:M$999,'Growth rates'!$B$4:$B$999,Demands!$A635,'Growth rates'!$C$4:$C$999,$W635)</f>
        <v>2.0896958556953473</v>
      </c>
      <c r="AI635" s="2">
        <f>SUMIFS('Growth rates'!N$4:N$999,'Growth rates'!$B$4:$B$999,Demands!$A635,'Growth rates'!$C$4:$C$999,$W635)</f>
        <v>2.2277208467819087</v>
      </c>
      <c r="AJ635" s="2">
        <f>SUMIFS('Growth rates'!O$4:O$999,'Growth rates'!$B$4:$B$999,Demands!$A635,'Growth rates'!$C$4:$C$999,$W635)</f>
        <v>2.3498407082236796</v>
      </c>
      <c r="AK635" s="2">
        <f>SUMIFS('Growth rates'!P$4:P$999,'Growth rates'!$B$4:$B$999,Demands!$A635,'Growth rates'!$C$4:$C$999,$W635)</f>
        <v>2.457552688617251</v>
      </c>
      <c r="AL635" s="2">
        <f>SUMIFS('Growth rates'!Q$4:Q$999,'Growth rates'!$B$4:$B$999,Demands!$A635,'Growth rates'!$C$4:$C$999,$W635)</f>
        <v>2.5546427776052592</v>
      </c>
      <c r="AM635" s="2">
        <f>SUMIFS('Growth rates'!R$4:R$999,'Growth rates'!$B$4:$B$999,Demands!$A635,'Growth rates'!$C$4:$C$999,$W635)</f>
        <v>2.6449027154359848</v>
      </c>
      <c r="AN635" s="2">
        <f>SUMIFS('Growth rates'!S$4:S$999,'Growth rates'!$B$4:$B$999,Demands!$A635,'Growth rates'!$C$4:$C$999,$W635)</f>
        <v>2.7285614807704972</v>
      </c>
      <c r="AO635" s="2">
        <f>SUMIFS('Growth rates'!T$4:T$999,'Growth rates'!$B$4:$B$999,Demands!$A635,'Growth rates'!$C$4:$C$999,$W635)</f>
        <v>2.8022675160833983</v>
      </c>
      <c r="AP635" s="2">
        <f>SUMIFS('Growth rates'!U$4:U$999,'Growth rates'!$B$4:$B$999,Demands!$A635,'Growth rates'!$C$4:$C$999,$W635)</f>
        <v>2.8606006141646829</v>
      </c>
      <c r="AR635">
        <f>VLOOKUP(C635&amp;A635,Driver_elast!$A$2:$E$1161,5,FALSE)</f>
        <v>1.04125</v>
      </c>
      <c r="AS635">
        <f t="shared" si="201"/>
        <v>1</v>
      </c>
      <c r="AT635">
        <f t="shared" si="202"/>
        <v>0.2</v>
      </c>
      <c r="AV635" s="2" cm="1">
        <f t="array" ref="AV635">TREND($AR635:$AS635,$AR$3:$AS$3,AV$1)</f>
        <v>1.0412499999999998</v>
      </c>
      <c r="AW635" s="2" cm="1">
        <f t="array" ref="AW635">TREND($AR635:$AS635,$AR$3:$AS$3,AW$1)</f>
        <v>1.0402439024390242</v>
      </c>
      <c r="AX635" s="2" cm="1">
        <f t="array" ref="AX635">TREND($AR635:$AS635,$AR$3:$AS$3,AX$1)</f>
        <v>1.0352134146341458</v>
      </c>
      <c r="AY635" s="2" cm="1">
        <f t="array" ref="AY635">TREND($AR635:$AS635,$AR$3:$AS$3,AY$1)</f>
        <v>1.0301829268292679</v>
      </c>
      <c r="AZ635" s="2" cm="1">
        <f t="array" ref="AZ635">TREND($AR635:$AS635,$AR$3:$AS$3,AZ$1)</f>
        <v>1.02515243902439</v>
      </c>
      <c r="BA635" s="2" cm="1">
        <f t="array" ref="BA635">TREND($AR635:$AS635,$AR$3:$AS$3,BA$1)</f>
        <v>1.0201219512195117</v>
      </c>
      <c r="BB635" s="2" cm="1">
        <f t="array" ref="BB635">TREND($AR635:$AS635,$AR$3:$AS$3,BB$1)</f>
        <v>1.0150914634146337</v>
      </c>
      <c r="BC635" s="2" cm="1">
        <f t="array" ref="BC635">TREND($AR635:$AS635,$AR$3:$AS$3,BC$1)</f>
        <v>1.0100609756097558</v>
      </c>
      <c r="BD635" s="2" cm="1">
        <f t="array" ref="BD635">TREND($AR635:$AS635,$AR$3:$AS$3,BD$1)</f>
        <v>1.0050304878048779</v>
      </c>
      <c r="BE635" s="2" cm="1">
        <f t="array" ref="BE635">TREND($AR635:$AS635,$AR$3:$AS$3,BE$1)</f>
        <v>0.99999999999999956</v>
      </c>
      <c r="BF635" s="20" cm="1">
        <f t="array" ref="BF635">TREND($AS635:$AT635,$AS$3:$AT$3,BF$1)</f>
        <v>0.90000000000000568</v>
      </c>
      <c r="BG635" s="20" cm="1">
        <f t="array" ref="BG635">TREND($AS635:$AT635,$AS$3:$AT$3,BG$1)</f>
        <v>0.80000000000000426</v>
      </c>
      <c r="BH635" s="20" cm="1">
        <f t="array" ref="BH635">TREND($AS635:$AT635,$AS$3:$AT$3,BH$1)</f>
        <v>0.70000000000000284</v>
      </c>
      <c r="BI635" s="20" cm="1">
        <f t="array" ref="BI635">TREND($AS635:$AT635,$AS$3:$AT$3,BI$1)</f>
        <v>0.60000000000000142</v>
      </c>
      <c r="BJ635" s="20" cm="1">
        <f t="array" ref="BJ635">TREND($AS635:$AT635,$AS$3:$AT$3,BJ$1)</f>
        <v>0.5</v>
      </c>
      <c r="BK635" s="20" cm="1">
        <f t="array" ref="BK635">TREND($AS635:$AT635,$AS$3:$AT$3,BK$1)</f>
        <v>0.40000000000000568</v>
      </c>
      <c r="BL635" s="20" cm="1">
        <f t="array" ref="BL635">TREND($AS635:$AT635,$AS$3:$AT$3,BL$1)</f>
        <v>0.30000000000000426</v>
      </c>
      <c r="BM635" s="20" cm="1">
        <f t="array" ref="BM635">TREND($AS635:$AT635,$AS$3:$AT$3,BM$1)</f>
        <v>0.20000000000000284</v>
      </c>
    </row>
    <row r="636" spans="1:65" x14ac:dyDescent="0.35">
      <c r="A636" t="str">
        <f>IF(BYDem!B634="","\I:",BYDem!B634)</f>
        <v>EU_southwest</v>
      </c>
      <c r="B636" t="str">
        <f>BYDem!E634</f>
        <v>TWD</v>
      </c>
      <c r="C636" t="str">
        <f t="shared" si="203"/>
        <v>TWD</v>
      </c>
      <c r="D636" s="4">
        <f>SUMIFS(BYDem!$M$2:$M$2000,BYDem!$B$2:$B$2000,Demands!$A636,BYDem!$E$2:$E$2000,Demands!$B636)</f>
        <v>46.700438054400003</v>
      </c>
      <c r="E636" s="4">
        <f t="shared" si="184"/>
        <v>46.622469306413144</v>
      </c>
      <c r="F636" s="4">
        <f t="shared" si="185"/>
        <v>53.429032572695299</v>
      </c>
      <c r="G636" s="4">
        <f t="shared" si="186"/>
        <v>56.371440873315201</v>
      </c>
      <c r="H636" s="4">
        <f t="shared" si="187"/>
        <v>60.075561893156539</v>
      </c>
      <c r="I636" s="4">
        <f t="shared" si="188"/>
        <v>64.203034435055812</v>
      </c>
      <c r="J636" s="4">
        <f t="shared" si="189"/>
        <v>68.395707047905802</v>
      </c>
      <c r="K636" s="4">
        <f t="shared" si="190"/>
        <v>72.559554887278622</v>
      </c>
      <c r="L636" s="4">
        <f t="shared" si="191"/>
        <v>76.704468351024943</v>
      </c>
      <c r="M636" s="4">
        <f t="shared" si="192"/>
        <v>80.767780121365945</v>
      </c>
      <c r="N636" s="4">
        <f t="shared" si="193"/>
        <v>84.16117779488151</v>
      </c>
      <c r="O636" s="4">
        <f t="shared" si="194"/>
        <v>86.707875832055194</v>
      </c>
      <c r="P636" s="4">
        <f t="shared" si="195"/>
        <v>88.573367290576485</v>
      </c>
      <c r="Q636" s="4">
        <f t="shared" si="196"/>
        <v>89.940533133943774</v>
      </c>
      <c r="R636" s="4">
        <f t="shared" si="197"/>
        <v>90.948280872900654</v>
      </c>
      <c r="S636" s="4">
        <f t="shared" si="198"/>
        <v>91.656363765774032</v>
      </c>
      <c r="T636" s="4">
        <f t="shared" si="199"/>
        <v>92.090782642410048</v>
      </c>
      <c r="U636" s="4">
        <f t="shared" si="200"/>
        <v>92.291435338352457</v>
      </c>
      <c r="W636" s="5" t="str">
        <f>VLOOKUP(C636&amp;A636,Driver_elast!$A$2:$D$1161,4,FALSE)</f>
        <v>GDPSER</v>
      </c>
      <c r="X636" s="5">
        <v>1</v>
      </c>
      <c r="Y636" s="2">
        <f>SUMIFS('Growth rates'!D$4:D$999,'Growth rates'!$B$4:$B$999,Demands!$A636,'Growth rates'!$C$4:$C$999,$W636)</f>
        <v>1</v>
      </c>
      <c r="Z636" s="2">
        <f>SUMIFS('Growth rates'!E$4:E$999,'Growth rates'!$B$4:$B$999,Demands!$A636,'Growth rates'!$C$4:$C$999,$W636)</f>
        <v>0.99788905759952518</v>
      </c>
      <c r="AA636" s="2">
        <f>SUMIFS('Growth rates'!F$4:F$999,'Growth rates'!$B$4:$B$999,Demands!$A636,'Growth rates'!$C$4:$C$999,$W636)</f>
        <v>1.1820899166964824</v>
      </c>
      <c r="AB636" s="2">
        <f>SUMIFS('Growth rates'!G$4:G$999,'Growth rates'!$B$4:$B$999,Demands!$A636,'Growth rates'!$C$4:$C$999,$W636)</f>
        <v>1.2643999763383107</v>
      </c>
      <c r="AC636" s="2">
        <f>SUMIFS('Growth rates'!H$4:H$999,'Growth rates'!$B$4:$B$999,Demands!$A636,'Growth rates'!$C$4:$C$999,$W636)</f>
        <v>1.3694478552830767</v>
      </c>
      <c r="AD636" s="2">
        <f>SUMIFS('Growth rates'!I$4:I$999,'Growth rates'!$B$4:$B$999,Demands!$A636,'Growth rates'!$C$4:$C$999,$W636)</f>
        <v>1.4884099570808731</v>
      </c>
      <c r="AE636" s="2">
        <f>SUMIFS('Growth rates'!J$4:J$999,'Growth rates'!$B$4:$B$999,Demands!$A636,'Growth rates'!$C$4:$C$999,$W636)</f>
        <v>1.611305106159642</v>
      </c>
      <c r="AF636" s="2">
        <f>SUMIFS('Growth rates'!K$4:K$999,'Growth rates'!$B$4:$B$999,Demands!$A636,'Growth rates'!$C$4:$C$999,$W636)</f>
        <v>1.7353333423390054</v>
      </c>
      <c r="AG636" s="2">
        <f>SUMIFS('Growth rates'!L$4:L$999,'Growth rates'!$B$4:$B$999,Demands!$A636,'Growth rates'!$C$4:$C$999,$W636)</f>
        <v>1.8606707033737027</v>
      </c>
      <c r="AH636" s="2">
        <f>SUMIFS('Growth rates'!M$4:M$999,'Growth rates'!$B$4:$B$999,Demands!$A636,'Growth rates'!$C$4:$C$999,$W636)</f>
        <v>1.9852958777061738</v>
      </c>
      <c r="AI636" s="2">
        <f>SUMIFS('Growth rates'!N$4:N$999,'Growth rates'!$B$4:$B$999,Demands!$A636,'Growth rates'!$C$4:$C$999,$W636)</f>
        <v>2.1024765862441397</v>
      </c>
      <c r="AJ636" s="2">
        <f>SUMIFS('Growth rates'!O$4:O$999,'Growth rates'!$B$4:$B$999,Demands!$A636,'Growth rates'!$C$4:$C$999,$W636)</f>
        <v>2.2030269409993606</v>
      </c>
      <c r="AK636" s="2">
        <f>SUMIFS('Growth rates'!P$4:P$999,'Growth rates'!$B$4:$B$999,Demands!$A636,'Growth rates'!$C$4:$C$999,$W636)</f>
        <v>2.288638669034841</v>
      </c>
      <c r="AL636" s="2">
        <f>SUMIFS('Growth rates'!Q$4:Q$999,'Growth rates'!$B$4:$B$999,Demands!$A636,'Growth rates'!$C$4:$C$999,$W636)</f>
        <v>2.3630811437973369</v>
      </c>
      <c r="AM636" s="2">
        <f>SUMIFS('Growth rates'!R$4:R$999,'Growth rates'!$B$4:$B$999,Demands!$A636,'Growth rates'!$C$4:$C$999,$W636)</f>
        <v>2.4300359538603691</v>
      </c>
      <c r="AN636" s="2">
        <f>SUMIFS('Growth rates'!S$4:S$999,'Growth rates'!$B$4:$B$999,Demands!$A636,'Growth rates'!$C$4:$C$999,$W636)</f>
        <v>2.4898384198587897</v>
      </c>
      <c r="AO636" s="2">
        <f>SUMIFS('Growth rates'!T$4:T$999,'Growth rates'!$B$4:$B$999,Demands!$A636,'Growth rates'!$C$4:$C$999,$W636)</f>
        <v>2.5395746370664796</v>
      </c>
      <c r="AP636" s="2">
        <f>SUMIFS('Growth rates'!U$4:U$999,'Growth rates'!$B$4:$B$999,Demands!$A636,'Growth rates'!$C$4:$C$999,$W636)</f>
        <v>2.5745559896554324</v>
      </c>
      <c r="AR636">
        <f>VLOOKUP(C636&amp;A636,Driver_elast!$A$2:$E$1161,5,FALSE)</f>
        <v>0.79090300000000002</v>
      </c>
      <c r="AS636">
        <f t="shared" si="201"/>
        <v>0.79090300000000002</v>
      </c>
      <c r="AT636">
        <f t="shared" si="202"/>
        <v>0.1581806</v>
      </c>
      <c r="AV636" s="2" cm="1">
        <f t="array" ref="AV636">TREND($AR636:$AS636,$AR$3:$AS$3,AV$1)</f>
        <v>0.79090300000000002</v>
      </c>
      <c r="AW636" s="2" cm="1">
        <f t="array" ref="AW636">TREND($AR636:$AS636,$AR$3:$AS$3,AW$1)</f>
        <v>0.79090300000000002</v>
      </c>
      <c r="AX636" s="2" cm="1">
        <f t="array" ref="AX636">TREND($AR636:$AS636,$AR$3:$AS$3,AX$1)</f>
        <v>0.79090300000000002</v>
      </c>
      <c r="AY636" s="2" cm="1">
        <f t="array" ref="AY636">TREND($AR636:$AS636,$AR$3:$AS$3,AY$1)</f>
        <v>0.79090300000000002</v>
      </c>
      <c r="AZ636" s="2" cm="1">
        <f t="array" ref="AZ636">TREND($AR636:$AS636,$AR$3:$AS$3,AZ$1)</f>
        <v>0.79090300000000002</v>
      </c>
      <c r="BA636" s="2" cm="1">
        <f t="array" ref="BA636">TREND($AR636:$AS636,$AR$3:$AS$3,BA$1)</f>
        <v>0.79090300000000002</v>
      </c>
      <c r="BB636" s="2" cm="1">
        <f t="array" ref="BB636">TREND($AR636:$AS636,$AR$3:$AS$3,BB$1)</f>
        <v>0.79090300000000002</v>
      </c>
      <c r="BC636" s="2" cm="1">
        <f t="array" ref="BC636">TREND($AR636:$AS636,$AR$3:$AS$3,BC$1)</f>
        <v>0.79090300000000002</v>
      </c>
      <c r="BD636" s="2" cm="1">
        <f t="array" ref="BD636">TREND($AR636:$AS636,$AR$3:$AS$3,BD$1)</f>
        <v>0.79090300000000002</v>
      </c>
      <c r="BE636" s="2" cm="1">
        <f t="array" ref="BE636">TREND($AR636:$AS636,$AR$3:$AS$3,BE$1)</f>
        <v>0.79090300000000002</v>
      </c>
      <c r="BF636" s="20" cm="1">
        <f t="array" ref="BF636">TREND($AS636:$AT636,$AS$3:$AT$3,BF$1)</f>
        <v>0.71181269999999586</v>
      </c>
      <c r="BG636" s="20" cm="1">
        <f t="array" ref="BG636">TREND($AS636:$AT636,$AS$3:$AT$3,BG$1)</f>
        <v>0.63272239999999869</v>
      </c>
      <c r="BH636" s="20" cm="1">
        <f t="array" ref="BH636">TREND($AS636:$AT636,$AS$3:$AT$3,BH$1)</f>
        <v>0.55363209999999441</v>
      </c>
      <c r="BI636" s="20" cm="1">
        <f t="array" ref="BI636">TREND($AS636:$AT636,$AS$3:$AT$3,BI$1)</f>
        <v>0.47454179999999724</v>
      </c>
      <c r="BJ636" s="20" cm="1">
        <f t="array" ref="BJ636">TREND($AS636:$AT636,$AS$3:$AT$3,BJ$1)</f>
        <v>0.39545149999999296</v>
      </c>
      <c r="BK636" s="20" cm="1">
        <f t="array" ref="BK636">TREND($AS636:$AT636,$AS$3:$AT$3,BK$1)</f>
        <v>0.31636119999999579</v>
      </c>
      <c r="BL636" s="20" cm="1">
        <f t="array" ref="BL636">TREND($AS636:$AT636,$AS$3:$AT$3,BL$1)</f>
        <v>0.23727089999999862</v>
      </c>
      <c r="BM636" s="20" cm="1">
        <f t="array" ref="BM636">TREND($AS636:$AT636,$AS$3:$AT$3,BM$1)</f>
        <v>0.15818059999999434</v>
      </c>
    </row>
    <row r="637" spans="1:65" x14ac:dyDescent="0.35">
      <c r="A637" t="str">
        <f>IF(BYDem!B635="","\I:",BYDem!B635)</f>
        <v>EU_southwest</v>
      </c>
      <c r="B637" t="str">
        <f>BYDem!E635</f>
        <v>TWI</v>
      </c>
      <c r="C637" t="str">
        <f t="shared" si="203"/>
        <v>TWI</v>
      </c>
      <c r="D637" s="4">
        <f>SUMIFS(BYDem!$M$2:$M$2000,BYDem!$B$2:$B$2000,Demands!$A637,BYDem!$E$2:$E$2000,Demands!$B637)</f>
        <v>337.72532473439998</v>
      </c>
      <c r="E637" s="4">
        <f t="shared" si="184"/>
        <v>336.65193614977028</v>
      </c>
      <c r="F637" s="4">
        <f t="shared" si="185"/>
        <v>429.51971978351582</v>
      </c>
      <c r="G637" s="4">
        <f t="shared" si="186"/>
        <v>474.58298473924236</v>
      </c>
      <c r="H637" s="4">
        <f t="shared" si="187"/>
        <v>530.59283807826876</v>
      </c>
      <c r="I637" s="4">
        <f t="shared" si="188"/>
        <v>592.80065999081512</v>
      </c>
      <c r="J637" s="4">
        <f t="shared" si="189"/>
        <v>655.82444735419608</v>
      </c>
      <c r="K637" s="4">
        <f t="shared" si="190"/>
        <v>717.76721593358457</v>
      </c>
      <c r="L637" s="4">
        <f t="shared" si="191"/>
        <v>778.19532613691774</v>
      </c>
      <c r="M637" s="4">
        <f t="shared" si="192"/>
        <v>835.79182125285263</v>
      </c>
      <c r="N637" s="4">
        <f t="shared" si="193"/>
        <v>885.47567478006101</v>
      </c>
      <c r="O637" s="4">
        <f t="shared" si="194"/>
        <v>924.30788910185356</v>
      </c>
      <c r="P637" s="4">
        <f t="shared" si="195"/>
        <v>953.96578166286702</v>
      </c>
      <c r="Q637" s="4">
        <f t="shared" si="196"/>
        <v>976.57867368235225</v>
      </c>
      <c r="R637" s="4">
        <f t="shared" si="197"/>
        <v>993.83077858447302</v>
      </c>
      <c r="S637" s="4">
        <f t="shared" si="198"/>
        <v>1006.4047996102876</v>
      </c>
      <c r="T637" s="4">
        <f t="shared" si="199"/>
        <v>1014.5605375207491</v>
      </c>
      <c r="U637" s="4">
        <f t="shared" si="200"/>
        <v>1018.7844354180717</v>
      </c>
      <c r="W637" s="5" t="str">
        <f>VLOOKUP(C637&amp;A637,Driver_elast!$A$2:$D$1161,4,FALSE)</f>
        <v>GDP</v>
      </c>
      <c r="X637" s="5">
        <v>1</v>
      </c>
      <c r="Y637" s="2">
        <f>SUMIFS('Growth rates'!D$4:D$999,'Growth rates'!$B$4:$B$999,Demands!$A637,'Growth rates'!$C$4:$C$999,$W637)</f>
        <v>1</v>
      </c>
      <c r="Z637" s="2">
        <f>SUMIFS('Growth rates'!E$4:E$999,'Growth rates'!$B$4:$B$999,Demands!$A637,'Growth rates'!$C$4:$C$999,$W637)</f>
        <v>0.99787959486460454</v>
      </c>
      <c r="AA637" s="2">
        <f>SUMIFS('Growth rates'!F$4:F$999,'Growth rates'!$B$4:$B$999,Demands!$A637,'Growth rates'!$C$4:$C$999,$W637)</f>
        <v>1.1895007533293394</v>
      </c>
      <c r="AB637" s="2">
        <f>SUMIFS('Growth rates'!G$4:G$999,'Growth rates'!$B$4:$B$999,Demands!$A637,'Growth rates'!$C$4:$C$999,$W637)</f>
        <v>1.2803164087781427</v>
      </c>
      <c r="AC637" s="2">
        <f>SUMIFS('Growth rates'!H$4:H$999,'Growth rates'!$B$4:$B$999,Demands!$A637,'Growth rates'!$C$4:$C$999,$W637)</f>
        <v>1.3955015625963878</v>
      </c>
      <c r="AD637" s="2">
        <f>SUMIFS('Growth rates'!I$4:I$999,'Growth rates'!$B$4:$B$999,Demands!$A637,'Growth rates'!$C$4:$C$999,$W637)</f>
        <v>1.5264480809183403</v>
      </c>
      <c r="AE637" s="2">
        <f>SUMIFS('Growth rates'!J$4:J$999,'Growth rates'!$B$4:$B$999,Demands!$A637,'Growth rates'!$C$4:$C$999,$W637)</f>
        <v>1.6631561833125788</v>
      </c>
      <c r="AF637" s="2">
        <f>SUMIFS('Growth rates'!K$4:K$999,'Growth rates'!$B$4:$B$999,Demands!$A637,'Growth rates'!$C$4:$C$999,$W637)</f>
        <v>1.8028216653544828</v>
      </c>
      <c r="AG637" s="2">
        <f>SUMIFS('Growth rates'!L$4:L$999,'Growth rates'!$B$4:$B$999,Demands!$A637,'Growth rates'!$C$4:$C$999,$W637)</f>
        <v>1.945689711957391</v>
      </c>
      <c r="AH637" s="2">
        <f>SUMIFS('Growth rates'!M$4:M$999,'Growth rates'!$B$4:$B$999,Demands!$A637,'Growth rates'!$C$4:$C$999,$W637)</f>
        <v>2.0896958556953473</v>
      </c>
      <c r="AI637" s="2">
        <f>SUMIFS('Growth rates'!N$4:N$999,'Growth rates'!$B$4:$B$999,Demands!$A637,'Growth rates'!$C$4:$C$999,$W637)</f>
        <v>2.2277208467819087</v>
      </c>
      <c r="AJ637" s="2">
        <f>SUMIFS('Growth rates'!O$4:O$999,'Growth rates'!$B$4:$B$999,Demands!$A637,'Growth rates'!$C$4:$C$999,$W637)</f>
        <v>2.3498407082236796</v>
      </c>
      <c r="AK637" s="2">
        <f>SUMIFS('Growth rates'!P$4:P$999,'Growth rates'!$B$4:$B$999,Demands!$A637,'Growth rates'!$C$4:$C$999,$W637)</f>
        <v>2.457552688617251</v>
      </c>
      <c r="AL637" s="2">
        <f>SUMIFS('Growth rates'!Q$4:Q$999,'Growth rates'!$B$4:$B$999,Demands!$A637,'Growth rates'!$C$4:$C$999,$W637)</f>
        <v>2.5546427776052592</v>
      </c>
      <c r="AM637" s="2">
        <f>SUMIFS('Growth rates'!R$4:R$999,'Growth rates'!$B$4:$B$999,Demands!$A637,'Growth rates'!$C$4:$C$999,$W637)</f>
        <v>2.6449027154359848</v>
      </c>
      <c r="AN637" s="2">
        <f>SUMIFS('Growth rates'!S$4:S$999,'Growth rates'!$B$4:$B$999,Demands!$A637,'Growth rates'!$C$4:$C$999,$W637)</f>
        <v>2.7285614807704972</v>
      </c>
      <c r="AO637" s="2">
        <f>SUMIFS('Growth rates'!T$4:T$999,'Growth rates'!$B$4:$B$999,Demands!$A637,'Growth rates'!$C$4:$C$999,$W637)</f>
        <v>2.8022675160833983</v>
      </c>
      <c r="AP637" s="2">
        <f>SUMIFS('Growth rates'!U$4:U$999,'Growth rates'!$B$4:$B$999,Demands!$A637,'Growth rates'!$C$4:$C$999,$W637)</f>
        <v>2.8606006141646829</v>
      </c>
      <c r="AR637">
        <f>VLOOKUP(C637&amp;A637,Driver_elast!$A$2:$E$1161,5,FALSE)</f>
        <v>1.511379</v>
      </c>
      <c r="AS637">
        <f t="shared" si="201"/>
        <v>1</v>
      </c>
      <c r="AT637">
        <f t="shared" si="202"/>
        <v>0.2</v>
      </c>
      <c r="AV637" s="2" cm="1">
        <f t="array" ref="AV637">TREND($AR637:$AS637,$AR$3:$AS$3,AV$1)</f>
        <v>1.5113790000000016</v>
      </c>
      <c r="AW637" s="2" cm="1">
        <f t="array" ref="AW637">TREND($AR637:$AS637,$AR$3:$AS$3,AW$1)</f>
        <v>1.4989063414634138</v>
      </c>
      <c r="AX637" s="2" cm="1">
        <f t="array" ref="AX637">TREND($AR637:$AS637,$AR$3:$AS$3,AX$1)</f>
        <v>1.4365430487804893</v>
      </c>
      <c r="AY637" s="2" cm="1">
        <f t="array" ref="AY637">TREND($AR637:$AS637,$AR$3:$AS$3,AY$1)</f>
        <v>1.3741797560975613</v>
      </c>
      <c r="AZ637" s="2" cm="1">
        <f t="array" ref="AZ637">TREND($AR637:$AS637,$AR$3:$AS$3,AZ$1)</f>
        <v>1.3118164634146332</v>
      </c>
      <c r="BA637" s="2" cm="1">
        <f t="array" ref="BA637">TREND($AR637:$AS637,$AR$3:$AS$3,BA$1)</f>
        <v>1.2494531707317087</v>
      </c>
      <c r="BB637" s="2" cm="1">
        <f t="array" ref="BB637">TREND($AR637:$AS637,$AR$3:$AS$3,BB$1)</f>
        <v>1.1870898780487806</v>
      </c>
      <c r="BC637" s="2" cm="1">
        <f t="array" ref="BC637">TREND($AR637:$AS637,$AR$3:$AS$3,BC$1)</f>
        <v>1.1247265853658526</v>
      </c>
      <c r="BD637" s="2" cm="1">
        <f t="array" ref="BD637">TREND($AR637:$AS637,$AR$3:$AS$3,BD$1)</f>
        <v>1.0623632926829281</v>
      </c>
      <c r="BE637" s="2" cm="1">
        <f t="array" ref="BE637">TREND($AR637:$AS637,$AR$3:$AS$3,BE$1)</f>
        <v>1</v>
      </c>
      <c r="BF637" s="20" cm="1">
        <f t="array" ref="BF637">TREND($AS637:$AT637,$AS$3:$AT$3,BF$1)</f>
        <v>0.90000000000000568</v>
      </c>
      <c r="BG637" s="20" cm="1">
        <f t="array" ref="BG637">TREND($AS637:$AT637,$AS$3:$AT$3,BG$1)</f>
        <v>0.80000000000000426</v>
      </c>
      <c r="BH637" s="20" cm="1">
        <f t="array" ref="BH637">TREND($AS637:$AT637,$AS$3:$AT$3,BH$1)</f>
        <v>0.70000000000000284</v>
      </c>
      <c r="BI637" s="20" cm="1">
        <f t="array" ref="BI637">TREND($AS637:$AT637,$AS$3:$AT$3,BI$1)</f>
        <v>0.60000000000000142</v>
      </c>
      <c r="BJ637" s="20" cm="1">
        <f t="array" ref="BJ637">TREND($AS637:$AT637,$AS$3:$AT$3,BJ$1)</f>
        <v>0.5</v>
      </c>
      <c r="BK637" s="20" cm="1">
        <f t="array" ref="BK637">TREND($AS637:$AT637,$AS$3:$AT$3,BK$1)</f>
        <v>0.40000000000000568</v>
      </c>
      <c r="BL637" s="20" cm="1">
        <f t="array" ref="BL637">TREND($AS637:$AT637,$AS$3:$AT$3,BL$1)</f>
        <v>0.30000000000000426</v>
      </c>
      <c r="BM637" s="20" cm="1">
        <f t="array" ref="BM637">TREND($AS637:$AT637,$AS$3:$AT$3,BM$1)</f>
        <v>0.20000000000000284</v>
      </c>
    </row>
    <row r="638" spans="1:65" x14ac:dyDescent="0.35">
      <c r="A638" t="str">
        <f>IF(BYDem!B636="","\I:",BYDem!B636)</f>
        <v>EU_southwest</v>
      </c>
      <c r="B638" t="str">
        <f>BYDem!E636</f>
        <v>Trd_2w</v>
      </c>
      <c r="C638" t="str">
        <f t="shared" si="203"/>
        <v>Trd_2w</v>
      </c>
      <c r="D638" s="4">
        <f>SUMIFS(BYDem!$M$2:$M$2000,BYDem!$B$2:$B$2000,Demands!$A638,BYDem!$E$2:$E$2000,Demands!$B638)</f>
        <v>3.99</v>
      </c>
      <c r="E638" s="4">
        <f t="shared" si="184"/>
        <v>3.9856243487350027</v>
      </c>
      <c r="F638" s="4">
        <f t="shared" si="185"/>
        <v>4.381457935414744</v>
      </c>
      <c r="G638" s="4">
        <f t="shared" si="186"/>
        <v>4.5544657043875194</v>
      </c>
      <c r="H638" s="4">
        <f t="shared" si="187"/>
        <v>4.7663835791885756</v>
      </c>
      <c r="I638" s="4">
        <f t="shared" si="188"/>
        <v>4.9976984624372651</v>
      </c>
      <c r="J638" s="4">
        <f t="shared" si="189"/>
        <v>5.2291889906586615</v>
      </c>
      <c r="K638" s="4">
        <f t="shared" si="190"/>
        <v>5.4563016522040853</v>
      </c>
      <c r="L638" s="4">
        <f t="shared" si="191"/>
        <v>5.6799324789579364</v>
      </c>
      <c r="M638" s="4">
        <f t="shared" si="192"/>
        <v>5.8973535196112215</v>
      </c>
      <c r="N638" s="4">
        <f t="shared" si="193"/>
        <v>6.0786649888362927</v>
      </c>
      <c r="O638" s="4">
        <f t="shared" si="194"/>
        <v>6.2165365485363555</v>
      </c>
      <c r="P638" s="4">
        <f t="shared" si="195"/>
        <v>6.3196993382794453</v>
      </c>
      <c r="Q638" s="4">
        <f t="shared" si="196"/>
        <v>6.397175962180266</v>
      </c>
      <c r="R638" s="4">
        <f t="shared" si="197"/>
        <v>6.4556245617219759</v>
      </c>
      <c r="S638" s="4">
        <f t="shared" si="198"/>
        <v>6.497867193131162</v>
      </c>
      <c r="T638" s="4">
        <f t="shared" si="199"/>
        <v>6.5251012507087998</v>
      </c>
      <c r="U638" s="4">
        <f t="shared" si="200"/>
        <v>6.539151164502913</v>
      </c>
      <c r="W638" s="5" t="str">
        <f>VLOOKUP(C638&amp;A638,Driver_elast!$A$2:$D$1161,4,FALSE)</f>
        <v>GDP</v>
      </c>
      <c r="X638" s="5">
        <v>1</v>
      </c>
      <c r="Y638" s="2">
        <f>SUMIFS('Growth rates'!D$4:D$999,'Growth rates'!$B$4:$B$999,Demands!$A638,'Growth rates'!$C$4:$C$999,$W638)</f>
        <v>1</v>
      </c>
      <c r="Z638" s="2">
        <f>SUMIFS('Growth rates'!E$4:E$999,'Growth rates'!$B$4:$B$999,Demands!$A638,'Growth rates'!$C$4:$C$999,$W638)</f>
        <v>0.99787959486460454</v>
      </c>
      <c r="AA638" s="2">
        <f>SUMIFS('Growth rates'!F$4:F$999,'Growth rates'!$B$4:$B$999,Demands!$A638,'Growth rates'!$C$4:$C$999,$W638)</f>
        <v>1.1895007533293394</v>
      </c>
      <c r="AB638" s="2">
        <f>SUMIFS('Growth rates'!G$4:G$999,'Growth rates'!$B$4:$B$999,Demands!$A638,'Growth rates'!$C$4:$C$999,$W638)</f>
        <v>1.2803164087781427</v>
      </c>
      <c r="AC638" s="2">
        <f>SUMIFS('Growth rates'!H$4:H$999,'Growth rates'!$B$4:$B$999,Demands!$A638,'Growth rates'!$C$4:$C$999,$W638)</f>
        <v>1.3955015625963878</v>
      </c>
      <c r="AD638" s="2">
        <f>SUMIFS('Growth rates'!I$4:I$999,'Growth rates'!$B$4:$B$999,Demands!$A638,'Growth rates'!$C$4:$C$999,$W638)</f>
        <v>1.5264480809183403</v>
      </c>
      <c r="AE638" s="2">
        <f>SUMIFS('Growth rates'!J$4:J$999,'Growth rates'!$B$4:$B$999,Demands!$A638,'Growth rates'!$C$4:$C$999,$W638)</f>
        <v>1.6631561833125788</v>
      </c>
      <c r="AF638" s="2">
        <f>SUMIFS('Growth rates'!K$4:K$999,'Growth rates'!$B$4:$B$999,Demands!$A638,'Growth rates'!$C$4:$C$999,$W638)</f>
        <v>1.8028216653544828</v>
      </c>
      <c r="AG638" s="2">
        <f>SUMIFS('Growth rates'!L$4:L$999,'Growth rates'!$B$4:$B$999,Demands!$A638,'Growth rates'!$C$4:$C$999,$W638)</f>
        <v>1.945689711957391</v>
      </c>
      <c r="AH638" s="2">
        <f>SUMIFS('Growth rates'!M$4:M$999,'Growth rates'!$B$4:$B$999,Demands!$A638,'Growth rates'!$C$4:$C$999,$W638)</f>
        <v>2.0896958556953473</v>
      </c>
      <c r="AI638" s="2">
        <f>SUMIFS('Growth rates'!N$4:N$999,'Growth rates'!$B$4:$B$999,Demands!$A638,'Growth rates'!$C$4:$C$999,$W638)</f>
        <v>2.2277208467819087</v>
      </c>
      <c r="AJ638" s="2">
        <f>SUMIFS('Growth rates'!O$4:O$999,'Growth rates'!$B$4:$B$999,Demands!$A638,'Growth rates'!$C$4:$C$999,$W638)</f>
        <v>2.3498407082236796</v>
      </c>
      <c r="AK638" s="2">
        <f>SUMIFS('Growth rates'!P$4:P$999,'Growth rates'!$B$4:$B$999,Demands!$A638,'Growth rates'!$C$4:$C$999,$W638)</f>
        <v>2.457552688617251</v>
      </c>
      <c r="AL638" s="2">
        <f>SUMIFS('Growth rates'!Q$4:Q$999,'Growth rates'!$B$4:$B$999,Demands!$A638,'Growth rates'!$C$4:$C$999,$W638)</f>
        <v>2.5546427776052592</v>
      </c>
      <c r="AM638" s="2">
        <f>SUMIFS('Growth rates'!R$4:R$999,'Growth rates'!$B$4:$B$999,Demands!$A638,'Growth rates'!$C$4:$C$999,$W638)</f>
        <v>2.6449027154359848</v>
      </c>
      <c r="AN638" s="2">
        <f>SUMIFS('Growth rates'!S$4:S$999,'Growth rates'!$B$4:$B$999,Demands!$A638,'Growth rates'!$C$4:$C$999,$W638)</f>
        <v>2.7285614807704972</v>
      </c>
      <c r="AO638" s="2">
        <f>SUMIFS('Growth rates'!T$4:T$999,'Growth rates'!$B$4:$B$999,Demands!$A638,'Growth rates'!$C$4:$C$999,$W638)</f>
        <v>2.8022675160833983</v>
      </c>
      <c r="AP638" s="2">
        <f>SUMIFS('Growth rates'!U$4:U$999,'Growth rates'!$B$4:$B$999,Demands!$A638,'Growth rates'!$C$4:$C$999,$W638)</f>
        <v>2.8606006141646829</v>
      </c>
      <c r="AR638">
        <f>VLOOKUP(C638&amp;A638,Driver_elast!$A$2:$E$1161,5,FALSE)</f>
        <v>0.51719099999999996</v>
      </c>
      <c r="AS638">
        <f t="shared" si="201"/>
        <v>0.51719099999999996</v>
      </c>
      <c r="AT638">
        <f t="shared" si="202"/>
        <v>0.10343819999999999</v>
      </c>
      <c r="AV638" s="2" cm="1">
        <f t="array" ref="AV638">TREND($AR638:$AS638,$AR$3:$AS$3,AV$1)</f>
        <v>0.51719099999999996</v>
      </c>
      <c r="AW638" s="2" cm="1">
        <f t="array" ref="AW638">TREND($AR638:$AS638,$AR$3:$AS$3,AW$1)</f>
        <v>0.51719099999999996</v>
      </c>
      <c r="AX638" s="2" cm="1">
        <f t="array" ref="AX638">TREND($AR638:$AS638,$AR$3:$AS$3,AX$1)</f>
        <v>0.51719099999999996</v>
      </c>
      <c r="AY638" s="2" cm="1">
        <f t="array" ref="AY638">TREND($AR638:$AS638,$AR$3:$AS$3,AY$1)</f>
        <v>0.51719099999999996</v>
      </c>
      <c r="AZ638" s="2" cm="1">
        <f t="array" ref="AZ638">TREND($AR638:$AS638,$AR$3:$AS$3,AZ$1)</f>
        <v>0.51719099999999996</v>
      </c>
      <c r="BA638" s="2" cm="1">
        <f t="array" ref="BA638">TREND($AR638:$AS638,$AR$3:$AS$3,BA$1)</f>
        <v>0.51719099999999996</v>
      </c>
      <c r="BB638" s="2" cm="1">
        <f t="array" ref="BB638">TREND($AR638:$AS638,$AR$3:$AS$3,BB$1)</f>
        <v>0.51719099999999996</v>
      </c>
      <c r="BC638" s="2" cm="1">
        <f t="array" ref="BC638">TREND($AR638:$AS638,$AR$3:$AS$3,BC$1)</f>
        <v>0.51719099999999996</v>
      </c>
      <c r="BD638" s="2" cm="1">
        <f t="array" ref="BD638">TREND($AR638:$AS638,$AR$3:$AS$3,BD$1)</f>
        <v>0.51719099999999996</v>
      </c>
      <c r="BE638" s="2" cm="1">
        <f t="array" ref="BE638">TREND($AR638:$AS638,$AR$3:$AS$3,BE$1)</f>
        <v>0.51719099999999996</v>
      </c>
      <c r="BF638" s="20" cm="1">
        <f t="array" ref="BF638">TREND($AS638:$AT638,$AS$3:$AT$3,BF$1)</f>
        <v>0.46547190000000072</v>
      </c>
      <c r="BG638" s="20" cm="1">
        <f t="array" ref="BG638">TREND($AS638:$AT638,$AS$3:$AT$3,BG$1)</f>
        <v>0.41375280000000103</v>
      </c>
      <c r="BH638" s="20" cm="1">
        <f t="array" ref="BH638">TREND($AS638:$AT638,$AS$3:$AT$3,BH$1)</f>
        <v>0.36203370000000135</v>
      </c>
      <c r="BI638" s="20" cm="1">
        <f t="array" ref="BI638">TREND($AS638:$AT638,$AS$3:$AT$3,BI$1)</f>
        <v>0.31031460000000166</v>
      </c>
      <c r="BJ638" s="20" cm="1">
        <f t="array" ref="BJ638">TREND($AS638:$AT638,$AS$3:$AT$3,BJ$1)</f>
        <v>0.25859550000000198</v>
      </c>
      <c r="BK638" s="20" cm="1">
        <f t="array" ref="BK638">TREND($AS638:$AT638,$AS$3:$AT$3,BK$1)</f>
        <v>0.20687640000000229</v>
      </c>
      <c r="BL638" s="20" cm="1">
        <f t="array" ref="BL638">TREND($AS638:$AT638,$AS$3:$AT$3,BL$1)</f>
        <v>0.15515730000000261</v>
      </c>
      <c r="BM638" s="20" cm="1">
        <f t="array" ref="BM638">TREND($AS638:$AT638,$AS$3:$AT$3,BM$1)</f>
        <v>0.10343820000000292</v>
      </c>
    </row>
    <row r="639" spans="1:65" x14ac:dyDescent="0.35">
      <c r="A639" t="str">
        <f>IF(BYDem!B637="","\I:",BYDem!B637)</f>
        <v>EU_southwest</v>
      </c>
      <c r="B639" t="str">
        <f>BYDem!E637</f>
        <v>Trd_3w</v>
      </c>
      <c r="C639" t="str">
        <f t="shared" si="203"/>
        <v>Trd_3w</v>
      </c>
      <c r="D639" s="4">
        <f>SUMIFS(BYDem!$M$2:$M$2000,BYDem!$B$2:$B$2000,Demands!$A639,BYDem!$E$2:$E$2000,Demands!$B639)</f>
        <v>0.75</v>
      </c>
      <c r="E639" s="4">
        <f t="shared" si="184"/>
        <v>0.74917750916071479</v>
      </c>
      <c r="F639" s="4">
        <f t="shared" si="185"/>
        <v>0.82358231868698195</v>
      </c>
      <c r="G639" s="4">
        <f t="shared" si="186"/>
        <v>0.85610257601269169</v>
      </c>
      <c r="H639" s="4">
        <f t="shared" si="187"/>
        <v>0.89593676300537151</v>
      </c>
      <c r="I639" s="4">
        <f t="shared" si="188"/>
        <v>0.93941700421753116</v>
      </c>
      <c r="J639" s="4">
        <f t="shared" si="189"/>
        <v>0.98293026140200412</v>
      </c>
      <c r="K639" s="4">
        <f t="shared" si="190"/>
        <v>1.0256206113165576</v>
      </c>
      <c r="L639" s="4">
        <f t="shared" si="191"/>
        <v>1.0676564810071312</v>
      </c>
      <c r="M639" s="4">
        <f t="shared" si="192"/>
        <v>1.1085250976712826</v>
      </c>
      <c r="N639" s="4">
        <f t="shared" si="193"/>
        <v>1.1426062009090778</v>
      </c>
      <c r="O639" s="4">
        <f t="shared" si="194"/>
        <v>1.1685219076196161</v>
      </c>
      <c r="P639" s="4">
        <f t="shared" si="195"/>
        <v>1.187913409451024</v>
      </c>
      <c r="Q639" s="4">
        <f t="shared" si="196"/>
        <v>1.2024766846203512</v>
      </c>
      <c r="R639" s="4">
        <f t="shared" si="197"/>
        <v>1.213463263481575</v>
      </c>
      <c r="S639" s="4">
        <f t="shared" si="198"/>
        <v>1.2214036077314221</v>
      </c>
      <c r="T639" s="4">
        <f t="shared" si="199"/>
        <v>1.2265227914866172</v>
      </c>
      <c r="U639" s="4">
        <f t="shared" si="200"/>
        <v>1.2291637527261123</v>
      </c>
      <c r="W639" s="5" t="str">
        <f>VLOOKUP(C639&amp;A639,Driver_elast!$A$2:$D$1161,4,FALSE)</f>
        <v>GDP</v>
      </c>
      <c r="X639" s="5">
        <v>1</v>
      </c>
      <c r="Y639" s="2">
        <f>SUMIFS('Growth rates'!D$4:D$999,'Growth rates'!$B$4:$B$999,Demands!$A639,'Growth rates'!$C$4:$C$999,$W639)</f>
        <v>1</v>
      </c>
      <c r="Z639" s="2">
        <f>SUMIFS('Growth rates'!E$4:E$999,'Growth rates'!$B$4:$B$999,Demands!$A639,'Growth rates'!$C$4:$C$999,$W639)</f>
        <v>0.99787959486460454</v>
      </c>
      <c r="AA639" s="2">
        <f>SUMIFS('Growth rates'!F$4:F$999,'Growth rates'!$B$4:$B$999,Demands!$A639,'Growth rates'!$C$4:$C$999,$W639)</f>
        <v>1.1895007533293394</v>
      </c>
      <c r="AB639" s="2">
        <f>SUMIFS('Growth rates'!G$4:G$999,'Growth rates'!$B$4:$B$999,Demands!$A639,'Growth rates'!$C$4:$C$999,$W639)</f>
        <v>1.2803164087781427</v>
      </c>
      <c r="AC639" s="2">
        <f>SUMIFS('Growth rates'!H$4:H$999,'Growth rates'!$B$4:$B$999,Demands!$A639,'Growth rates'!$C$4:$C$999,$W639)</f>
        <v>1.3955015625963878</v>
      </c>
      <c r="AD639" s="2">
        <f>SUMIFS('Growth rates'!I$4:I$999,'Growth rates'!$B$4:$B$999,Demands!$A639,'Growth rates'!$C$4:$C$999,$W639)</f>
        <v>1.5264480809183403</v>
      </c>
      <c r="AE639" s="2">
        <f>SUMIFS('Growth rates'!J$4:J$999,'Growth rates'!$B$4:$B$999,Demands!$A639,'Growth rates'!$C$4:$C$999,$W639)</f>
        <v>1.6631561833125788</v>
      </c>
      <c r="AF639" s="2">
        <f>SUMIFS('Growth rates'!K$4:K$999,'Growth rates'!$B$4:$B$999,Demands!$A639,'Growth rates'!$C$4:$C$999,$W639)</f>
        <v>1.8028216653544828</v>
      </c>
      <c r="AG639" s="2">
        <f>SUMIFS('Growth rates'!L$4:L$999,'Growth rates'!$B$4:$B$999,Demands!$A639,'Growth rates'!$C$4:$C$999,$W639)</f>
        <v>1.945689711957391</v>
      </c>
      <c r="AH639" s="2">
        <f>SUMIFS('Growth rates'!M$4:M$999,'Growth rates'!$B$4:$B$999,Demands!$A639,'Growth rates'!$C$4:$C$999,$W639)</f>
        <v>2.0896958556953473</v>
      </c>
      <c r="AI639" s="2">
        <f>SUMIFS('Growth rates'!N$4:N$999,'Growth rates'!$B$4:$B$999,Demands!$A639,'Growth rates'!$C$4:$C$999,$W639)</f>
        <v>2.2277208467819087</v>
      </c>
      <c r="AJ639" s="2">
        <f>SUMIFS('Growth rates'!O$4:O$999,'Growth rates'!$B$4:$B$999,Demands!$A639,'Growth rates'!$C$4:$C$999,$W639)</f>
        <v>2.3498407082236796</v>
      </c>
      <c r="AK639" s="2">
        <f>SUMIFS('Growth rates'!P$4:P$999,'Growth rates'!$B$4:$B$999,Demands!$A639,'Growth rates'!$C$4:$C$999,$W639)</f>
        <v>2.457552688617251</v>
      </c>
      <c r="AL639" s="2">
        <f>SUMIFS('Growth rates'!Q$4:Q$999,'Growth rates'!$B$4:$B$999,Demands!$A639,'Growth rates'!$C$4:$C$999,$W639)</f>
        <v>2.5546427776052592</v>
      </c>
      <c r="AM639" s="2">
        <f>SUMIFS('Growth rates'!R$4:R$999,'Growth rates'!$B$4:$B$999,Demands!$A639,'Growth rates'!$C$4:$C$999,$W639)</f>
        <v>2.6449027154359848</v>
      </c>
      <c r="AN639" s="2">
        <f>SUMIFS('Growth rates'!S$4:S$999,'Growth rates'!$B$4:$B$999,Demands!$A639,'Growth rates'!$C$4:$C$999,$W639)</f>
        <v>2.7285614807704972</v>
      </c>
      <c r="AO639" s="2">
        <f>SUMIFS('Growth rates'!T$4:T$999,'Growth rates'!$B$4:$B$999,Demands!$A639,'Growth rates'!$C$4:$C$999,$W639)</f>
        <v>2.8022675160833983</v>
      </c>
      <c r="AP639" s="2">
        <f>SUMIFS('Growth rates'!U$4:U$999,'Growth rates'!$B$4:$B$999,Demands!$A639,'Growth rates'!$C$4:$C$999,$W639)</f>
        <v>2.8606006141646829</v>
      </c>
      <c r="AR639">
        <f>VLOOKUP(C639&amp;A639,Driver_elast!$A$2:$E$1161,5,FALSE)</f>
        <v>0.51719099999999996</v>
      </c>
      <c r="AS639">
        <f t="shared" si="201"/>
        <v>0.51719099999999996</v>
      </c>
      <c r="AT639">
        <f t="shared" si="202"/>
        <v>0.10343819999999999</v>
      </c>
      <c r="AV639" s="2" cm="1">
        <f t="array" ref="AV639">TREND($AR639:$AS639,$AR$3:$AS$3,AV$1)</f>
        <v>0.51719099999999996</v>
      </c>
      <c r="AW639" s="2" cm="1">
        <f t="array" ref="AW639">TREND($AR639:$AS639,$AR$3:$AS$3,AW$1)</f>
        <v>0.51719099999999996</v>
      </c>
      <c r="AX639" s="2" cm="1">
        <f t="array" ref="AX639">TREND($AR639:$AS639,$AR$3:$AS$3,AX$1)</f>
        <v>0.51719099999999996</v>
      </c>
      <c r="AY639" s="2" cm="1">
        <f t="array" ref="AY639">TREND($AR639:$AS639,$AR$3:$AS$3,AY$1)</f>
        <v>0.51719099999999996</v>
      </c>
      <c r="AZ639" s="2" cm="1">
        <f t="array" ref="AZ639">TREND($AR639:$AS639,$AR$3:$AS$3,AZ$1)</f>
        <v>0.51719099999999996</v>
      </c>
      <c r="BA639" s="2" cm="1">
        <f t="array" ref="BA639">TREND($AR639:$AS639,$AR$3:$AS$3,BA$1)</f>
        <v>0.51719099999999996</v>
      </c>
      <c r="BB639" s="2" cm="1">
        <f t="array" ref="BB639">TREND($AR639:$AS639,$AR$3:$AS$3,BB$1)</f>
        <v>0.51719099999999996</v>
      </c>
      <c r="BC639" s="2" cm="1">
        <f t="array" ref="BC639">TREND($AR639:$AS639,$AR$3:$AS$3,BC$1)</f>
        <v>0.51719099999999996</v>
      </c>
      <c r="BD639" s="2" cm="1">
        <f t="array" ref="BD639">TREND($AR639:$AS639,$AR$3:$AS$3,BD$1)</f>
        <v>0.51719099999999996</v>
      </c>
      <c r="BE639" s="2" cm="1">
        <f t="array" ref="BE639">TREND($AR639:$AS639,$AR$3:$AS$3,BE$1)</f>
        <v>0.51719099999999996</v>
      </c>
      <c r="BF639" s="20" cm="1">
        <f t="array" ref="BF639">TREND($AS639:$AT639,$AS$3:$AT$3,BF$1)</f>
        <v>0.46547190000000072</v>
      </c>
      <c r="BG639" s="20" cm="1">
        <f t="array" ref="BG639">TREND($AS639:$AT639,$AS$3:$AT$3,BG$1)</f>
        <v>0.41375280000000103</v>
      </c>
      <c r="BH639" s="20" cm="1">
        <f t="array" ref="BH639">TREND($AS639:$AT639,$AS$3:$AT$3,BH$1)</f>
        <v>0.36203370000000135</v>
      </c>
      <c r="BI639" s="20" cm="1">
        <f t="array" ref="BI639">TREND($AS639:$AT639,$AS$3:$AT$3,BI$1)</f>
        <v>0.31031460000000166</v>
      </c>
      <c r="BJ639" s="20" cm="1">
        <f t="array" ref="BJ639">TREND($AS639:$AT639,$AS$3:$AT$3,BJ$1)</f>
        <v>0.25859550000000198</v>
      </c>
      <c r="BK639" s="20" cm="1">
        <f t="array" ref="BK639">TREND($AS639:$AT639,$AS$3:$AT$3,BK$1)</f>
        <v>0.20687640000000229</v>
      </c>
      <c r="BL639" s="20" cm="1">
        <f t="array" ref="BL639">TREND($AS639:$AT639,$AS$3:$AT$3,BL$1)</f>
        <v>0.15515730000000261</v>
      </c>
      <c r="BM639" s="20" cm="1">
        <f t="array" ref="BM639">TREND($AS639:$AT639,$AS$3:$AT$3,BM$1)</f>
        <v>0.10343820000000292</v>
      </c>
    </row>
    <row r="640" spans="1:65" x14ac:dyDescent="0.35">
      <c r="A640" t="str">
        <f>IF(BYDem!B638="","\I:",BYDem!B638)</f>
        <v>EU_southwest</v>
      </c>
      <c r="B640" t="str">
        <f>BYDem!E638</f>
        <v>Trd_Bus</v>
      </c>
      <c r="C640" t="str">
        <f t="shared" si="203"/>
        <v>Trd_Bus</v>
      </c>
      <c r="D640" s="4">
        <f>SUMIFS(BYDem!$M$2:$M$2000,BYDem!$B$2:$B$2000,Demands!$A640,BYDem!$E$2:$E$2000,Demands!$B640)</f>
        <v>4.9000000000000004</v>
      </c>
      <c r="E640" s="4">
        <f t="shared" si="184"/>
        <v>4.8946263931833371</v>
      </c>
      <c r="F640" s="4">
        <f t="shared" si="185"/>
        <v>5.3807378154216154</v>
      </c>
      <c r="G640" s="4">
        <f t="shared" si="186"/>
        <v>5.593203496616252</v>
      </c>
      <c r="H640" s="4">
        <f t="shared" si="187"/>
        <v>5.8534535183017598</v>
      </c>
      <c r="I640" s="4">
        <f t="shared" si="188"/>
        <v>6.1375244275545366</v>
      </c>
      <c r="J640" s="4">
        <f t="shared" si="189"/>
        <v>6.42181104115976</v>
      </c>
      <c r="K640" s="4">
        <f t="shared" si="190"/>
        <v>6.7007213272681758</v>
      </c>
      <c r="L640" s="4">
        <f t="shared" si="191"/>
        <v>6.9753556759132564</v>
      </c>
      <c r="M640" s="4">
        <f t="shared" si="192"/>
        <v>7.2423639714523791</v>
      </c>
      <c r="N640" s="4">
        <f t="shared" si="193"/>
        <v>7.4650271792726421</v>
      </c>
      <c r="O640" s="4">
        <f t="shared" si="194"/>
        <v>7.6343431297814917</v>
      </c>
      <c r="P640" s="4">
        <f t="shared" si="195"/>
        <v>7.7610342750800232</v>
      </c>
      <c r="Q640" s="4">
        <f t="shared" si="196"/>
        <v>7.8561810061862944</v>
      </c>
      <c r="R640" s="4">
        <f t="shared" si="197"/>
        <v>7.9279599880796221</v>
      </c>
      <c r="S640" s="4">
        <f t="shared" si="198"/>
        <v>7.9798369038452899</v>
      </c>
      <c r="T640" s="4">
        <f t="shared" si="199"/>
        <v>8.0132822377125645</v>
      </c>
      <c r="U640" s="4">
        <f t="shared" si="200"/>
        <v>8.0305365178105994</v>
      </c>
      <c r="W640" s="5" t="str">
        <f>VLOOKUP(C640&amp;A640,Driver_elast!$A$2:$D$1161,4,FALSE)</f>
        <v>GDP</v>
      </c>
      <c r="X640" s="5">
        <v>1</v>
      </c>
      <c r="Y640" s="2">
        <f>SUMIFS('Growth rates'!D$4:D$999,'Growth rates'!$B$4:$B$999,Demands!$A640,'Growth rates'!$C$4:$C$999,$W640)</f>
        <v>1</v>
      </c>
      <c r="Z640" s="2">
        <f>SUMIFS('Growth rates'!E$4:E$999,'Growth rates'!$B$4:$B$999,Demands!$A640,'Growth rates'!$C$4:$C$999,$W640)</f>
        <v>0.99787959486460454</v>
      </c>
      <c r="AA640" s="2">
        <f>SUMIFS('Growth rates'!F$4:F$999,'Growth rates'!$B$4:$B$999,Demands!$A640,'Growth rates'!$C$4:$C$999,$W640)</f>
        <v>1.1895007533293394</v>
      </c>
      <c r="AB640" s="2">
        <f>SUMIFS('Growth rates'!G$4:G$999,'Growth rates'!$B$4:$B$999,Demands!$A640,'Growth rates'!$C$4:$C$999,$W640)</f>
        <v>1.2803164087781427</v>
      </c>
      <c r="AC640" s="2">
        <f>SUMIFS('Growth rates'!H$4:H$999,'Growth rates'!$B$4:$B$999,Demands!$A640,'Growth rates'!$C$4:$C$999,$W640)</f>
        <v>1.3955015625963878</v>
      </c>
      <c r="AD640" s="2">
        <f>SUMIFS('Growth rates'!I$4:I$999,'Growth rates'!$B$4:$B$999,Demands!$A640,'Growth rates'!$C$4:$C$999,$W640)</f>
        <v>1.5264480809183403</v>
      </c>
      <c r="AE640" s="2">
        <f>SUMIFS('Growth rates'!J$4:J$999,'Growth rates'!$B$4:$B$999,Demands!$A640,'Growth rates'!$C$4:$C$999,$W640)</f>
        <v>1.6631561833125788</v>
      </c>
      <c r="AF640" s="2">
        <f>SUMIFS('Growth rates'!K$4:K$999,'Growth rates'!$B$4:$B$999,Demands!$A640,'Growth rates'!$C$4:$C$999,$W640)</f>
        <v>1.8028216653544828</v>
      </c>
      <c r="AG640" s="2">
        <f>SUMIFS('Growth rates'!L$4:L$999,'Growth rates'!$B$4:$B$999,Demands!$A640,'Growth rates'!$C$4:$C$999,$W640)</f>
        <v>1.945689711957391</v>
      </c>
      <c r="AH640" s="2">
        <f>SUMIFS('Growth rates'!M$4:M$999,'Growth rates'!$B$4:$B$999,Demands!$A640,'Growth rates'!$C$4:$C$999,$W640)</f>
        <v>2.0896958556953473</v>
      </c>
      <c r="AI640" s="2">
        <f>SUMIFS('Growth rates'!N$4:N$999,'Growth rates'!$B$4:$B$999,Demands!$A640,'Growth rates'!$C$4:$C$999,$W640)</f>
        <v>2.2277208467819087</v>
      </c>
      <c r="AJ640" s="2">
        <f>SUMIFS('Growth rates'!O$4:O$999,'Growth rates'!$B$4:$B$999,Demands!$A640,'Growth rates'!$C$4:$C$999,$W640)</f>
        <v>2.3498407082236796</v>
      </c>
      <c r="AK640" s="2">
        <f>SUMIFS('Growth rates'!P$4:P$999,'Growth rates'!$B$4:$B$999,Demands!$A640,'Growth rates'!$C$4:$C$999,$W640)</f>
        <v>2.457552688617251</v>
      </c>
      <c r="AL640" s="2">
        <f>SUMIFS('Growth rates'!Q$4:Q$999,'Growth rates'!$B$4:$B$999,Demands!$A640,'Growth rates'!$C$4:$C$999,$W640)</f>
        <v>2.5546427776052592</v>
      </c>
      <c r="AM640" s="2">
        <f>SUMIFS('Growth rates'!R$4:R$999,'Growth rates'!$B$4:$B$999,Demands!$A640,'Growth rates'!$C$4:$C$999,$W640)</f>
        <v>2.6449027154359848</v>
      </c>
      <c r="AN640" s="2">
        <f>SUMIFS('Growth rates'!S$4:S$999,'Growth rates'!$B$4:$B$999,Demands!$A640,'Growth rates'!$C$4:$C$999,$W640)</f>
        <v>2.7285614807704972</v>
      </c>
      <c r="AO640" s="2">
        <f>SUMIFS('Growth rates'!T$4:T$999,'Growth rates'!$B$4:$B$999,Demands!$A640,'Growth rates'!$C$4:$C$999,$W640)</f>
        <v>2.8022675160833983</v>
      </c>
      <c r="AP640" s="2">
        <f>SUMIFS('Growth rates'!U$4:U$999,'Growth rates'!$B$4:$B$999,Demands!$A640,'Growth rates'!$C$4:$C$999,$W640)</f>
        <v>2.8606006141646829</v>
      </c>
      <c r="AR640">
        <f>VLOOKUP(C640&amp;A640,Driver_elast!$A$2:$E$1161,5,FALSE)</f>
        <v>0.51719099999999996</v>
      </c>
      <c r="AS640">
        <f t="shared" si="201"/>
        <v>0.51719099999999996</v>
      </c>
      <c r="AT640">
        <f t="shared" si="202"/>
        <v>0.10343819999999999</v>
      </c>
      <c r="AV640" s="2" cm="1">
        <f t="array" ref="AV640">TREND($AR640:$AS640,$AR$3:$AS$3,AV$1)</f>
        <v>0.51719099999999996</v>
      </c>
      <c r="AW640" s="2" cm="1">
        <f t="array" ref="AW640">TREND($AR640:$AS640,$AR$3:$AS$3,AW$1)</f>
        <v>0.51719099999999996</v>
      </c>
      <c r="AX640" s="2" cm="1">
        <f t="array" ref="AX640">TREND($AR640:$AS640,$AR$3:$AS$3,AX$1)</f>
        <v>0.51719099999999996</v>
      </c>
      <c r="AY640" s="2" cm="1">
        <f t="array" ref="AY640">TREND($AR640:$AS640,$AR$3:$AS$3,AY$1)</f>
        <v>0.51719099999999996</v>
      </c>
      <c r="AZ640" s="2" cm="1">
        <f t="array" ref="AZ640">TREND($AR640:$AS640,$AR$3:$AS$3,AZ$1)</f>
        <v>0.51719099999999996</v>
      </c>
      <c r="BA640" s="2" cm="1">
        <f t="array" ref="BA640">TREND($AR640:$AS640,$AR$3:$AS$3,BA$1)</f>
        <v>0.51719099999999996</v>
      </c>
      <c r="BB640" s="2" cm="1">
        <f t="array" ref="BB640">TREND($AR640:$AS640,$AR$3:$AS$3,BB$1)</f>
        <v>0.51719099999999996</v>
      </c>
      <c r="BC640" s="2" cm="1">
        <f t="array" ref="BC640">TREND($AR640:$AS640,$AR$3:$AS$3,BC$1)</f>
        <v>0.51719099999999996</v>
      </c>
      <c r="BD640" s="2" cm="1">
        <f t="array" ref="BD640">TREND($AR640:$AS640,$AR$3:$AS$3,BD$1)</f>
        <v>0.51719099999999996</v>
      </c>
      <c r="BE640" s="2" cm="1">
        <f t="array" ref="BE640">TREND($AR640:$AS640,$AR$3:$AS$3,BE$1)</f>
        <v>0.51719099999999996</v>
      </c>
      <c r="BF640" s="20" cm="1">
        <f t="array" ref="BF640">TREND($AS640:$AT640,$AS$3:$AT$3,BF$1)</f>
        <v>0.46547190000000072</v>
      </c>
      <c r="BG640" s="20" cm="1">
        <f t="array" ref="BG640">TREND($AS640:$AT640,$AS$3:$AT$3,BG$1)</f>
        <v>0.41375280000000103</v>
      </c>
      <c r="BH640" s="20" cm="1">
        <f t="array" ref="BH640">TREND($AS640:$AT640,$AS$3:$AT$3,BH$1)</f>
        <v>0.36203370000000135</v>
      </c>
      <c r="BI640" s="20" cm="1">
        <f t="array" ref="BI640">TREND($AS640:$AT640,$AS$3:$AT$3,BI$1)</f>
        <v>0.31031460000000166</v>
      </c>
      <c r="BJ640" s="20" cm="1">
        <f t="array" ref="BJ640">TREND($AS640:$AT640,$AS$3:$AT$3,BJ$1)</f>
        <v>0.25859550000000198</v>
      </c>
      <c r="BK640" s="20" cm="1">
        <f t="array" ref="BK640">TREND($AS640:$AT640,$AS$3:$AT$3,BK$1)</f>
        <v>0.20687640000000229</v>
      </c>
      <c r="BL640" s="20" cm="1">
        <f t="array" ref="BL640">TREND($AS640:$AT640,$AS$3:$AT$3,BL$1)</f>
        <v>0.15515730000000261</v>
      </c>
      <c r="BM640" s="20" cm="1">
        <f t="array" ref="BM640">TREND($AS640:$AT640,$AS$3:$AT$3,BM$1)</f>
        <v>0.10343820000000292</v>
      </c>
    </row>
    <row r="641" spans="1:65" x14ac:dyDescent="0.35">
      <c r="A641" t="str">
        <f>IF(BYDem!B639="","\I:",BYDem!B639)</f>
        <v>EU_southwest</v>
      </c>
      <c r="B641" t="str">
        <f>BYDem!E639</f>
        <v>Trd_Car</v>
      </c>
      <c r="C641" t="str">
        <f t="shared" si="203"/>
        <v>Trd_Car</v>
      </c>
      <c r="D641" s="4">
        <f>SUMIFS(BYDem!$M$2:$M$2000,BYDem!$B$2:$B$2000,Demands!$A641,BYDem!$E$2:$E$2000,Demands!$B641)</f>
        <v>402.72</v>
      </c>
      <c r="E641" s="4">
        <f t="shared" si="184"/>
        <v>402.27835531893743</v>
      </c>
      <c r="F641" s="4">
        <f t="shared" si="185"/>
        <v>442.23076184216183</v>
      </c>
      <c r="G641" s="4">
        <f t="shared" si="186"/>
        <v>459.69283921577494</v>
      </c>
      <c r="H641" s="4">
        <f t="shared" si="187"/>
        <v>481.0822042633643</v>
      </c>
      <c r="I641" s="4">
        <f t="shared" si="188"/>
        <v>504.42935458464558</v>
      </c>
      <c r="J641" s="4">
        <f t="shared" si="189"/>
        <v>527.79423316242014</v>
      </c>
      <c r="K641" s="4">
        <f t="shared" si="190"/>
        <v>550.7172434525387</v>
      </c>
      <c r="L641" s="4">
        <f t="shared" si="191"/>
        <v>573.28882404158901</v>
      </c>
      <c r="M641" s="4">
        <f t="shared" si="192"/>
        <v>595.23363644557173</v>
      </c>
      <c r="N641" s="4">
        <f t="shared" si="193"/>
        <v>613.53382564013828</v>
      </c>
      <c r="O641" s="4">
        <f t="shared" si="194"/>
        <v>627.44952351542884</v>
      </c>
      <c r="P641" s="4">
        <f t="shared" si="195"/>
        <v>637.86198433882157</v>
      </c>
      <c r="Q641" s="4">
        <f t="shared" si="196"/>
        <v>645.68188057374346</v>
      </c>
      <c r="R641" s="4">
        <f t="shared" si="197"/>
        <v>651.58123395906614</v>
      </c>
      <c r="S641" s="4">
        <f t="shared" si="198"/>
        <v>655.84488120746403</v>
      </c>
      <c r="T641" s="4">
        <f t="shared" si="199"/>
        <v>658.59367811665356</v>
      </c>
      <c r="U641" s="4">
        <f t="shared" si="200"/>
        <v>660.01176866381286</v>
      </c>
      <c r="W641" s="5" t="str">
        <f>VLOOKUP(C641&amp;A641,Driver_elast!$A$2:$D$1161,4,FALSE)</f>
        <v>GDP</v>
      </c>
      <c r="X641" s="5">
        <v>1</v>
      </c>
      <c r="Y641" s="2">
        <f>SUMIFS('Growth rates'!D$4:D$999,'Growth rates'!$B$4:$B$999,Demands!$A641,'Growth rates'!$C$4:$C$999,$W641)</f>
        <v>1</v>
      </c>
      <c r="Z641" s="2">
        <f>SUMIFS('Growth rates'!E$4:E$999,'Growth rates'!$B$4:$B$999,Demands!$A641,'Growth rates'!$C$4:$C$999,$W641)</f>
        <v>0.99787959486460454</v>
      </c>
      <c r="AA641" s="2">
        <f>SUMIFS('Growth rates'!F$4:F$999,'Growth rates'!$B$4:$B$999,Demands!$A641,'Growth rates'!$C$4:$C$999,$W641)</f>
        <v>1.1895007533293394</v>
      </c>
      <c r="AB641" s="2">
        <f>SUMIFS('Growth rates'!G$4:G$999,'Growth rates'!$B$4:$B$999,Demands!$A641,'Growth rates'!$C$4:$C$999,$W641)</f>
        <v>1.2803164087781427</v>
      </c>
      <c r="AC641" s="2">
        <f>SUMIFS('Growth rates'!H$4:H$999,'Growth rates'!$B$4:$B$999,Demands!$A641,'Growth rates'!$C$4:$C$999,$W641)</f>
        <v>1.3955015625963878</v>
      </c>
      <c r="AD641" s="2">
        <f>SUMIFS('Growth rates'!I$4:I$999,'Growth rates'!$B$4:$B$999,Demands!$A641,'Growth rates'!$C$4:$C$999,$W641)</f>
        <v>1.5264480809183403</v>
      </c>
      <c r="AE641" s="2">
        <f>SUMIFS('Growth rates'!J$4:J$999,'Growth rates'!$B$4:$B$999,Demands!$A641,'Growth rates'!$C$4:$C$999,$W641)</f>
        <v>1.6631561833125788</v>
      </c>
      <c r="AF641" s="2">
        <f>SUMIFS('Growth rates'!K$4:K$999,'Growth rates'!$B$4:$B$999,Demands!$A641,'Growth rates'!$C$4:$C$999,$W641)</f>
        <v>1.8028216653544828</v>
      </c>
      <c r="AG641" s="2">
        <f>SUMIFS('Growth rates'!L$4:L$999,'Growth rates'!$B$4:$B$999,Demands!$A641,'Growth rates'!$C$4:$C$999,$W641)</f>
        <v>1.945689711957391</v>
      </c>
      <c r="AH641" s="2">
        <f>SUMIFS('Growth rates'!M$4:M$999,'Growth rates'!$B$4:$B$999,Demands!$A641,'Growth rates'!$C$4:$C$999,$W641)</f>
        <v>2.0896958556953473</v>
      </c>
      <c r="AI641" s="2">
        <f>SUMIFS('Growth rates'!N$4:N$999,'Growth rates'!$B$4:$B$999,Demands!$A641,'Growth rates'!$C$4:$C$999,$W641)</f>
        <v>2.2277208467819087</v>
      </c>
      <c r="AJ641" s="2">
        <f>SUMIFS('Growth rates'!O$4:O$999,'Growth rates'!$B$4:$B$999,Demands!$A641,'Growth rates'!$C$4:$C$999,$W641)</f>
        <v>2.3498407082236796</v>
      </c>
      <c r="AK641" s="2">
        <f>SUMIFS('Growth rates'!P$4:P$999,'Growth rates'!$B$4:$B$999,Demands!$A641,'Growth rates'!$C$4:$C$999,$W641)</f>
        <v>2.457552688617251</v>
      </c>
      <c r="AL641" s="2">
        <f>SUMIFS('Growth rates'!Q$4:Q$999,'Growth rates'!$B$4:$B$999,Demands!$A641,'Growth rates'!$C$4:$C$999,$W641)</f>
        <v>2.5546427776052592</v>
      </c>
      <c r="AM641" s="2">
        <f>SUMIFS('Growth rates'!R$4:R$999,'Growth rates'!$B$4:$B$999,Demands!$A641,'Growth rates'!$C$4:$C$999,$W641)</f>
        <v>2.6449027154359848</v>
      </c>
      <c r="AN641" s="2">
        <f>SUMIFS('Growth rates'!S$4:S$999,'Growth rates'!$B$4:$B$999,Demands!$A641,'Growth rates'!$C$4:$C$999,$W641)</f>
        <v>2.7285614807704972</v>
      </c>
      <c r="AO641" s="2">
        <f>SUMIFS('Growth rates'!T$4:T$999,'Growth rates'!$B$4:$B$999,Demands!$A641,'Growth rates'!$C$4:$C$999,$W641)</f>
        <v>2.8022675160833983</v>
      </c>
      <c r="AP641" s="2">
        <f>SUMIFS('Growth rates'!U$4:U$999,'Growth rates'!$B$4:$B$999,Demands!$A641,'Growth rates'!$C$4:$C$999,$W641)</f>
        <v>2.8606006141646829</v>
      </c>
      <c r="AR641">
        <f>VLOOKUP(C641&amp;A641,Driver_elast!$A$2:$E$1161,5,FALSE)</f>
        <v>0.51719099999999996</v>
      </c>
      <c r="AS641">
        <f t="shared" si="201"/>
        <v>0.51719099999999996</v>
      </c>
      <c r="AT641">
        <f t="shared" si="202"/>
        <v>0.10343819999999999</v>
      </c>
      <c r="AV641" s="2" cm="1">
        <f t="array" ref="AV641">TREND($AR641:$AS641,$AR$3:$AS$3,AV$1)</f>
        <v>0.51719099999999996</v>
      </c>
      <c r="AW641" s="2" cm="1">
        <f t="array" ref="AW641">TREND($AR641:$AS641,$AR$3:$AS$3,AW$1)</f>
        <v>0.51719099999999996</v>
      </c>
      <c r="AX641" s="2" cm="1">
        <f t="array" ref="AX641">TREND($AR641:$AS641,$AR$3:$AS$3,AX$1)</f>
        <v>0.51719099999999996</v>
      </c>
      <c r="AY641" s="2" cm="1">
        <f t="array" ref="AY641">TREND($AR641:$AS641,$AR$3:$AS$3,AY$1)</f>
        <v>0.51719099999999996</v>
      </c>
      <c r="AZ641" s="2" cm="1">
        <f t="array" ref="AZ641">TREND($AR641:$AS641,$AR$3:$AS$3,AZ$1)</f>
        <v>0.51719099999999996</v>
      </c>
      <c r="BA641" s="2" cm="1">
        <f t="array" ref="BA641">TREND($AR641:$AS641,$AR$3:$AS$3,BA$1)</f>
        <v>0.51719099999999996</v>
      </c>
      <c r="BB641" s="2" cm="1">
        <f t="array" ref="BB641">TREND($AR641:$AS641,$AR$3:$AS$3,BB$1)</f>
        <v>0.51719099999999996</v>
      </c>
      <c r="BC641" s="2" cm="1">
        <f t="array" ref="BC641">TREND($AR641:$AS641,$AR$3:$AS$3,BC$1)</f>
        <v>0.51719099999999996</v>
      </c>
      <c r="BD641" s="2" cm="1">
        <f t="array" ref="BD641">TREND($AR641:$AS641,$AR$3:$AS$3,BD$1)</f>
        <v>0.51719099999999996</v>
      </c>
      <c r="BE641" s="2" cm="1">
        <f t="array" ref="BE641">TREND($AR641:$AS641,$AR$3:$AS$3,BE$1)</f>
        <v>0.51719099999999996</v>
      </c>
      <c r="BF641" s="20" cm="1">
        <f t="array" ref="BF641">TREND($AS641:$AT641,$AS$3:$AT$3,BF$1)</f>
        <v>0.46547190000000072</v>
      </c>
      <c r="BG641" s="20" cm="1">
        <f t="array" ref="BG641">TREND($AS641:$AT641,$AS$3:$AT$3,BG$1)</f>
        <v>0.41375280000000103</v>
      </c>
      <c r="BH641" s="20" cm="1">
        <f t="array" ref="BH641">TREND($AS641:$AT641,$AS$3:$AT$3,BH$1)</f>
        <v>0.36203370000000135</v>
      </c>
      <c r="BI641" s="20" cm="1">
        <f t="array" ref="BI641">TREND($AS641:$AT641,$AS$3:$AT$3,BI$1)</f>
        <v>0.31031460000000166</v>
      </c>
      <c r="BJ641" s="20" cm="1">
        <f t="array" ref="BJ641">TREND($AS641:$AT641,$AS$3:$AT$3,BJ$1)</f>
        <v>0.25859550000000198</v>
      </c>
      <c r="BK641" s="20" cm="1">
        <f t="array" ref="BK641">TREND($AS641:$AT641,$AS$3:$AT$3,BK$1)</f>
        <v>0.20687640000000229</v>
      </c>
      <c r="BL641" s="20" cm="1">
        <f t="array" ref="BL641">TREND($AS641:$AT641,$AS$3:$AT$3,BL$1)</f>
        <v>0.15515730000000261</v>
      </c>
      <c r="BM641" s="20" cm="1">
        <f t="array" ref="BM641">TREND($AS641:$AT641,$AS$3:$AT$3,BM$1)</f>
        <v>0.10343820000000292</v>
      </c>
    </row>
    <row r="642" spans="1:65" x14ac:dyDescent="0.35">
      <c r="A642" t="str">
        <f>IF(BYDem!B640="","\I:",BYDem!B640)</f>
        <v>EU_southwest</v>
      </c>
      <c r="B642" t="str">
        <f>BYDem!E640</f>
        <v>Trd_Hdt</v>
      </c>
      <c r="C642" t="str">
        <f t="shared" si="203"/>
        <v>Trd_Hdt</v>
      </c>
      <c r="D642" s="4">
        <f>SUMIFS(BYDem!$M$2:$M$2000,BYDem!$B$2:$B$2000,Demands!$A642,BYDem!$E$2:$E$2000,Demands!$B642)</f>
        <v>50</v>
      </c>
      <c r="E642" s="4">
        <f t="shared" si="184"/>
        <v>49.945167277380989</v>
      </c>
      <c r="F642" s="4">
        <f t="shared" si="185"/>
        <v>54.905487912465468</v>
      </c>
      <c r="G642" s="4">
        <f t="shared" si="186"/>
        <v>57.073505067512784</v>
      </c>
      <c r="H642" s="4">
        <f t="shared" si="187"/>
        <v>59.729117533691436</v>
      </c>
      <c r="I642" s="4">
        <f t="shared" si="188"/>
        <v>62.627800281168753</v>
      </c>
      <c r="J642" s="4">
        <f t="shared" si="189"/>
        <v>65.52868409346695</v>
      </c>
      <c r="K642" s="4">
        <f t="shared" si="190"/>
        <v>68.374707421103849</v>
      </c>
      <c r="L642" s="4">
        <f t="shared" si="191"/>
        <v>71.177098733808748</v>
      </c>
      <c r="M642" s="4">
        <f t="shared" si="192"/>
        <v>73.901673178085503</v>
      </c>
      <c r="N642" s="4">
        <f t="shared" si="193"/>
        <v>76.173746727271862</v>
      </c>
      <c r="O642" s="4">
        <f t="shared" si="194"/>
        <v>77.901460507974406</v>
      </c>
      <c r="P642" s="4">
        <f t="shared" si="195"/>
        <v>79.194227296734937</v>
      </c>
      <c r="Q642" s="4">
        <f t="shared" si="196"/>
        <v>80.165112308023424</v>
      </c>
      <c r="R642" s="4">
        <f t="shared" si="197"/>
        <v>80.897550898771669</v>
      </c>
      <c r="S642" s="4">
        <f t="shared" si="198"/>
        <v>81.426907182094808</v>
      </c>
      <c r="T642" s="4">
        <f t="shared" si="199"/>
        <v>81.768186099107822</v>
      </c>
      <c r="U642" s="4">
        <f t="shared" si="200"/>
        <v>81.944250181740827</v>
      </c>
      <c r="W642" s="5" t="str">
        <f>VLOOKUP(C642&amp;A642,Driver_elast!$A$2:$D$1161,4,FALSE)</f>
        <v>GDP</v>
      </c>
      <c r="X642" s="5">
        <v>1</v>
      </c>
      <c r="Y642" s="2">
        <f>SUMIFS('Growth rates'!D$4:D$999,'Growth rates'!$B$4:$B$999,Demands!$A642,'Growth rates'!$C$4:$C$999,$W642)</f>
        <v>1</v>
      </c>
      <c r="Z642" s="2">
        <f>SUMIFS('Growth rates'!E$4:E$999,'Growth rates'!$B$4:$B$999,Demands!$A642,'Growth rates'!$C$4:$C$999,$W642)</f>
        <v>0.99787959486460454</v>
      </c>
      <c r="AA642" s="2">
        <f>SUMIFS('Growth rates'!F$4:F$999,'Growth rates'!$B$4:$B$999,Demands!$A642,'Growth rates'!$C$4:$C$999,$W642)</f>
        <v>1.1895007533293394</v>
      </c>
      <c r="AB642" s="2">
        <f>SUMIFS('Growth rates'!G$4:G$999,'Growth rates'!$B$4:$B$999,Demands!$A642,'Growth rates'!$C$4:$C$999,$W642)</f>
        <v>1.2803164087781427</v>
      </c>
      <c r="AC642" s="2">
        <f>SUMIFS('Growth rates'!H$4:H$999,'Growth rates'!$B$4:$B$999,Demands!$A642,'Growth rates'!$C$4:$C$999,$W642)</f>
        <v>1.3955015625963878</v>
      </c>
      <c r="AD642" s="2">
        <f>SUMIFS('Growth rates'!I$4:I$999,'Growth rates'!$B$4:$B$999,Demands!$A642,'Growth rates'!$C$4:$C$999,$W642)</f>
        <v>1.5264480809183403</v>
      </c>
      <c r="AE642" s="2">
        <f>SUMIFS('Growth rates'!J$4:J$999,'Growth rates'!$B$4:$B$999,Demands!$A642,'Growth rates'!$C$4:$C$999,$W642)</f>
        <v>1.6631561833125788</v>
      </c>
      <c r="AF642" s="2">
        <f>SUMIFS('Growth rates'!K$4:K$999,'Growth rates'!$B$4:$B$999,Demands!$A642,'Growth rates'!$C$4:$C$999,$W642)</f>
        <v>1.8028216653544828</v>
      </c>
      <c r="AG642" s="2">
        <f>SUMIFS('Growth rates'!L$4:L$999,'Growth rates'!$B$4:$B$999,Demands!$A642,'Growth rates'!$C$4:$C$999,$W642)</f>
        <v>1.945689711957391</v>
      </c>
      <c r="AH642" s="2">
        <f>SUMIFS('Growth rates'!M$4:M$999,'Growth rates'!$B$4:$B$999,Demands!$A642,'Growth rates'!$C$4:$C$999,$W642)</f>
        <v>2.0896958556953473</v>
      </c>
      <c r="AI642" s="2">
        <f>SUMIFS('Growth rates'!N$4:N$999,'Growth rates'!$B$4:$B$999,Demands!$A642,'Growth rates'!$C$4:$C$999,$W642)</f>
        <v>2.2277208467819087</v>
      </c>
      <c r="AJ642" s="2">
        <f>SUMIFS('Growth rates'!O$4:O$999,'Growth rates'!$B$4:$B$999,Demands!$A642,'Growth rates'!$C$4:$C$999,$W642)</f>
        <v>2.3498407082236796</v>
      </c>
      <c r="AK642" s="2">
        <f>SUMIFS('Growth rates'!P$4:P$999,'Growth rates'!$B$4:$B$999,Demands!$A642,'Growth rates'!$C$4:$C$999,$W642)</f>
        <v>2.457552688617251</v>
      </c>
      <c r="AL642" s="2">
        <f>SUMIFS('Growth rates'!Q$4:Q$999,'Growth rates'!$B$4:$B$999,Demands!$A642,'Growth rates'!$C$4:$C$999,$W642)</f>
        <v>2.5546427776052592</v>
      </c>
      <c r="AM642" s="2">
        <f>SUMIFS('Growth rates'!R$4:R$999,'Growth rates'!$B$4:$B$999,Demands!$A642,'Growth rates'!$C$4:$C$999,$W642)</f>
        <v>2.6449027154359848</v>
      </c>
      <c r="AN642" s="2">
        <f>SUMIFS('Growth rates'!S$4:S$999,'Growth rates'!$B$4:$B$999,Demands!$A642,'Growth rates'!$C$4:$C$999,$W642)</f>
        <v>2.7285614807704972</v>
      </c>
      <c r="AO642" s="2">
        <f>SUMIFS('Growth rates'!T$4:T$999,'Growth rates'!$B$4:$B$999,Demands!$A642,'Growth rates'!$C$4:$C$999,$W642)</f>
        <v>2.8022675160833983</v>
      </c>
      <c r="AP642" s="2">
        <f>SUMIFS('Growth rates'!U$4:U$999,'Growth rates'!$B$4:$B$999,Demands!$A642,'Growth rates'!$C$4:$C$999,$W642)</f>
        <v>2.8606006141646829</v>
      </c>
      <c r="AR642">
        <f>VLOOKUP(C642&amp;A642,Driver_elast!$A$2:$E$1161,5,FALSE)</f>
        <v>0.51719099999999996</v>
      </c>
      <c r="AS642">
        <f t="shared" si="201"/>
        <v>0.51719099999999996</v>
      </c>
      <c r="AT642">
        <f t="shared" si="202"/>
        <v>0.10343819999999999</v>
      </c>
      <c r="AV642" s="2" cm="1">
        <f t="array" ref="AV642">TREND($AR642:$AS642,$AR$3:$AS$3,AV$1)</f>
        <v>0.51719099999999996</v>
      </c>
      <c r="AW642" s="2" cm="1">
        <f t="array" ref="AW642">TREND($AR642:$AS642,$AR$3:$AS$3,AW$1)</f>
        <v>0.51719099999999996</v>
      </c>
      <c r="AX642" s="2" cm="1">
        <f t="array" ref="AX642">TREND($AR642:$AS642,$AR$3:$AS$3,AX$1)</f>
        <v>0.51719099999999996</v>
      </c>
      <c r="AY642" s="2" cm="1">
        <f t="array" ref="AY642">TREND($AR642:$AS642,$AR$3:$AS$3,AY$1)</f>
        <v>0.51719099999999996</v>
      </c>
      <c r="AZ642" s="2" cm="1">
        <f t="array" ref="AZ642">TREND($AR642:$AS642,$AR$3:$AS$3,AZ$1)</f>
        <v>0.51719099999999996</v>
      </c>
      <c r="BA642" s="2" cm="1">
        <f t="array" ref="BA642">TREND($AR642:$AS642,$AR$3:$AS$3,BA$1)</f>
        <v>0.51719099999999996</v>
      </c>
      <c r="BB642" s="2" cm="1">
        <f t="array" ref="BB642">TREND($AR642:$AS642,$AR$3:$AS$3,BB$1)</f>
        <v>0.51719099999999996</v>
      </c>
      <c r="BC642" s="2" cm="1">
        <f t="array" ref="BC642">TREND($AR642:$AS642,$AR$3:$AS$3,BC$1)</f>
        <v>0.51719099999999996</v>
      </c>
      <c r="BD642" s="2" cm="1">
        <f t="array" ref="BD642">TREND($AR642:$AS642,$AR$3:$AS$3,BD$1)</f>
        <v>0.51719099999999996</v>
      </c>
      <c r="BE642" s="2" cm="1">
        <f t="array" ref="BE642">TREND($AR642:$AS642,$AR$3:$AS$3,BE$1)</f>
        <v>0.51719099999999996</v>
      </c>
      <c r="BF642" s="20" cm="1">
        <f t="array" ref="BF642">TREND($AS642:$AT642,$AS$3:$AT$3,BF$1)</f>
        <v>0.46547190000000072</v>
      </c>
      <c r="BG642" s="20" cm="1">
        <f t="array" ref="BG642">TREND($AS642:$AT642,$AS$3:$AT$3,BG$1)</f>
        <v>0.41375280000000103</v>
      </c>
      <c r="BH642" s="20" cm="1">
        <f t="array" ref="BH642">TREND($AS642:$AT642,$AS$3:$AT$3,BH$1)</f>
        <v>0.36203370000000135</v>
      </c>
      <c r="BI642" s="20" cm="1">
        <f t="array" ref="BI642">TREND($AS642:$AT642,$AS$3:$AT$3,BI$1)</f>
        <v>0.31031460000000166</v>
      </c>
      <c r="BJ642" s="20" cm="1">
        <f t="array" ref="BJ642">TREND($AS642:$AT642,$AS$3:$AT$3,BJ$1)</f>
        <v>0.25859550000000198</v>
      </c>
      <c r="BK642" s="20" cm="1">
        <f t="array" ref="BK642">TREND($AS642:$AT642,$AS$3:$AT$3,BK$1)</f>
        <v>0.20687640000000229</v>
      </c>
      <c r="BL642" s="20" cm="1">
        <f t="array" ref="BL642">TREND($AS642:$AT642,$AS$3:$AT$3,BL$1)</f>
        <v>0.15515730000000261</v>
      </c>
      <c r="BM642" s="20" cm="1">
        <f t="array" ref="BM642">TREND($AS642:$AT642,$AS$3:$AT$3,BM$1)</f>
        <v>0.10343820000000292</v>
      </c>
    </row>
    <row r="643" spans="1:65" x14ac:dyDescent="0.35">
      <c r="A643" t="str">
        <f>IF(BYDem!B641="","\I:",BYDem!B641)</f>
        <v>EU_southwest</v>
      </c>
      <c r="B643" t="str">
        <f>BYDem!E641</f>
        <v>Trd_Lcv</v>
      </c>
      <c r="C643" t="str">
        <f t="shared" si="203"/>
        <v>Trd_Lcv</v>
      </c>
      <c r="D643" s="4">
        <f>SUMIFS(BYDem!$M$2:$M$2000,BYDem!$B$2:$B$2000,Demands!$A643,BYDem!$E$2:$E$2000,Demands!$B643)</f>
        <v>78.25</v>
      </c>
      <c r="E643" s="4">
        <f t="shared" si="184"/>
        <v>78.164186789101237</v>
      </c>
      <c r="F643" s="4">
        <f t="shared" si="185"/>
        <v>85.927088583008441</v>
      </c>
      <c r="G643" s="4">
        <f t="shared" si="186"/>
        <v>89.320035430657484</v>
      </c>
      <c r="H643" s="4">
        <f t="shared" si="187"/>
        <v>93.47606894022708</v>
      </c>
      <c r="I643" s="4">
        <f t="shared" si="188"/>
        <v>98.012507440029069</v>
      </c>
      <c r="J643" s="4">
        <f t="shared" si="189"/>
        <v>102.55239060627575</v>
      </c>
      <c r="K643" s="4">
        <f t="shared" si="190"/>
        <v>107.00641711402749</v>
      </c>
      <c r="L643" s="4">
        <f t="shared" si="191"/>
        <v>111.39215951841065</v>
      </c>
      <c r="M643" s="4">
        <f t="shared" si="192"/>
        <v>115.65611852370378</v>
      </c>
      <c r="N643" s="4">
        <f t="shared" si="193"/>
        <v>119.21191362818043</v>
      </c>
      <c r="O643" s="4">
        <f t="shared" si="194"/>
        <v>121.9157856949799</v>
      </c>
      <c r="P643" s="4">
        <f t="shared" si="195"/>
        <v>123.93896571939013</v>
      </c>
      <c r="Q643" s="4">
        <f t="shared" si="196"/>
        <v>125.4584007620566</v>
      </c>
      <c r="R643" s="4">
        <f t="shared" si="197"/>
        <v>126.60466715657761</v>
      </c>
      <c r="S643" s="4">
        <f t="shared" si="198"/>
        <v>127.43310973997832</v>
      </c>
      <c r="T643" s="4">
        <f t="shared" si="199"/>
        <v>127.96721124510368</v>
      </c>
      <c r="U643" s="4">
        <f t="shared" si="200"/>
        <v>128.24275153442434</v>
      </c>
      <c r="W643" s="5" t="str">
        <f>VLOOKUP(C643&amp;A643,Driver_elast!$A$2:$D$1161,4,FALSE)</f>
        <v>GDP</v>
      </c>
      <c r="X643" s="5">
        <v>1</v>
      </c>
      <c r="Y643" s="2">
        <f>SUMIFS('Growth rates'!D$4:D$999,'Growth rates'!$B$4:$B$999,Demands!$A643,'Growth rates'!$C$4:$C$999,$W643)</f>
        <v>1</v>
      </c>
      <c r="Z643" s="2">
        <f>SUMIFS('Growth rates'!E$4:E$999,'Growth rates'!$B$4:$B$999,Demands!$A643,'Growth rates'!$C$4:$C$999,$W643)</f>
        <v>0.99787959486460454</v>
      </c>
      <c r="AA643" s="2">
        <f>SUMIFS('Growth rates'!F$4:F$999,'Growth rates'!$B$4:$B$999,Demands!$A643,'Growth rates'!$C$4:$C$999,$W643)</f>
        <v>1.1895007533293394</v>
      </c>
      <c r="AB643" s="2">
        <f>SUMIFS('Growth rates'!G$4:G$999,'Growth rates'!$B$4:$B$999,Demands!$A643,'Growth rates'!$C$4:$C$999,$W643)</f>
        <v>1.2803164087781427</v>
      </c>
      <c r="AC643" s="2">
        <f>SUMIFS('Growth rates'!H$4:H$999,'Growth rates'!$B$4:$B$999,Demands!$A643,'Growth rates'!$C$4:$C$999,$W643)</f>
        <v>1.3955015625963878</v>
      </c>
      <c r="AD643" s="2">
        <f>SUMIFS('Growth rates'!I$4:I$999,'Growth rates'!$B$4:$B$999,Demands!$A643,'Growth rates'!$C$4:$C$999,$W643)</f>
        <v>1.5264480809183403</v>
      </c>
      <c r="AE643" s="2">
        <f>SUMIFS('Growth rates'!J$4:J$999,'Growth rates'!$B$4:$B$999,Demands!$A643,'Growth rates'!$C$4:$C$999,$W643)</f>
        <v>1.6631561833125788</v>
      </c>
      <c r="AF643" s="2">
        <f>SUMIFS('Growth rates'!K$4:K$999,'Growth rates'!$B$4:$B$999,Demands!$A643,'Growth rates'!$C$4:$C$999,$W643)</f>
        <v>1.8028216653544828</v>
      </c>
      <c r="AG643" s="2">
        <f>SUMIFS('Growth rates'!L$4:L$999,'Growth rates'!$B$4:$B$999,Demands!$A643,'Growth rates'!$C$4:$C$999,$W643)</f>
        <v>1.945689711957391</v>
      </c>
      <c r="AH643" s="2">
        <f>SUMIFS('Growth rates'!M$4:M$999,'Growth rates'!$B$4:$B$999,Demands!$A643,'Growth rates'!$C$4:$C$999,$W643)</f>
        <v>2.0896958556953473</v>
      </c>
      <c r="AI643" s="2">
        <f>SUMIFS('Growth rates'!N$4:N$999,'Growth rates'!$B$4:$B$999,Demands!$A643,'Growth rates'!$C$4:$C$999,$W643)</f>
        <v>2.2277208467819087</v>
      </c>
      <c r="AJ643" s="2">
        <f>SUMIFS('Growth rates'!O$4:O$999,'Growth rates'!$B$4:$B$999,Demands!$A643,'Growth rates'!$C$4:$C$999,$W643)</f>
        <v>2.3498407082236796</v>
      </c>
      <c r="AK643" s="2">
        <f>SUMIFS('Growth rates'!P$4:P$999,'Growth rates'!$B$4:$B$999,Demands!$A643,'Growth rates'!$C$4:$C$999,$W643)</f>
        <v>2.457552688617251</v>
      </c>
      <c r="AL643" s="2">
        <f>SUMIFS('Growth rates'!Q$4:Q$999,'Growth rates'!$B$4:$B$999,Demands!$A643,'Growth rates'!$C$4:$C$999,$W643)</f>
        <v>2.5546427776052592</v>
      </c>
      <c r="AM643" s="2">
        <f>SUMIFS('Growth rates'!R$4:R$999,'Growth rates'!$B$4:$B$999,Demands!$A643,'Growth rates'!$C$4:$C$999,$W643)</f>
        <v>2.6449027154359848</v>
      </c>
      <c r="AN643" s="2">
        <f>SUMIFS('Growth rates'!S$4:S$999,'Growth rates'!$B$4:$B$999,Demands!$A643,'Growth rates'!$C$4:$C$999,$W643)</f>
        <v>2.7285614807704972</v>
      </c>
      <c r="AO643" s="2">
        <f>SUMIFS('Growth rates'!T$4:T$999,'Growth rates'!$B$4:$B$999,Demands!$A643,'Growth rates'!$C$4:$C$999,$W643)</f>
        <v>2.8022675160833983</v>
      </c>
      <c r="AP643" s="2">
        <f>SUMIFS('Growth rates'!U$4:U$999,'Growth rates'!$B$4:$B$999,Demands!$A643,'Growth rates'!$C$4:$C$999,$W643)</f>
        <v>2.8606006141646829</v>
      </c>
      <c r="AR643">
        <f>VLOOKUP(C643&amp;A643,Driver_elast!$A$2:$E$1161,5,FALSE)</f>
        <v>0.51719099999999996</v>
      </c>
      <c r="AS643">
        <f t="shared" si="201"/>
        <v>0.51719099999999996</v>
      </c>
      <c r="AT643">
        <f t="shared" si="202"/>
        <v>0.10343819999999999</v>
      </c>
      <c r="AV643" s="2" cm="1">
        <f t="array" ref="AV643">TREND($AR643:$AS643,$AR$3:$AS$3,AV$1)</f>
        <v>0.51719099999999996</v>
      </c>
      <c r="AW643" s="2" cm="1">
        <f t="array" ref="AW643">TREND($AR643:$AS643,$AR$3:$AS$3,AW$1)</f>
        <v>0.51719099999999996</v>
      </c>
      <c r="AX643" s="2" cm="1">
        <f t="array" ref="AX643">TREND($AR643:$AS643,$AR$3:$AS$3,AX$1)</f>
        <v>0.51719099999999996</v>
      </c>
      <c r="AY643" s="2" cm="1">
        <f t="array" ref="AY643">TREND($AR643:$AS643,$AR$3:$AS$3,AY$1)</f>
        <v>0.51719099999999996</v>
      </c>
      <c r="AZ643" s="2" cm="1">
        <f t="array" ref="AZ643">TREND($AR643:$AS643,$AR$3:$AS$3,AZ$1)</f>
        <v>0.51719099999999996</v>
      </c>
      <c r="BA643" s="2" cm="1">
        <f t="array" ref="BA643">TREND($AR643:$AS643,$AR$3:$AS$3,BA$1)</f>
        <v>0.51719099999999996</v>
      </c>
      <c r="BB643" s="2" cm="1">
        <f t="array" ref="BB643">TREND($AR643:$AS643,$AR$3:$AS$3,BB$1)</f>
        <v>0.51719099999999996</v>
      </c>
      <c r="BC643" s="2" cm="1">
        <f t="array" ref="BC643">TREND($AR643:$AS643,$AR$3:$AS$3,BC$1)</f>
        <v>0.51719099999999996</v>
      </c>
      <c r="BD643" s="2" cm="1">
        <f t="array" ref="BD643">TREND($AR643:$AS643,$AR$3:$AS$3,BD$1)</f>
        <v>0.51719099999999996</v>
      </c>
      <c r="BE643" s="2" cm="1">
        <f t="array" ref="BE643">TREND($AR643:$AS643,$AR$3:$AS$3,BE$1)</f>
        <v>0.51719099999999996</v>
      </c>
      <c r="BF643" s="20" cm="1">
        <f t="array" ref="BF643">TREND($AS643:$AT643,$AS$3:$AT$3,BF$1)</f>
        <v>0.46547190000000072</v>
      </c>
      <c r="BG643" s="20" cm="1">
        <f t="array" ref="BG643">TREND($AS643:$AT643,$AS$3:$AT$3,BG$1)</f>
        <v>0.41375280000000103</v>
      </c>
      <c r="BH643" s="20" cm="1">
        <f t="array" ref="BH643">TREND($AS643:$AT643,$AS$3:$AT$3,BH$1)</f>
        <v>0.36203370000000135</v>
      </c>
      <c r="BI643" s="20" cm="1">
        <f t="array" ref="BI643">TREND($AS643:$AT643,$AS$3:$AT$3,BI$1)</f>
        <v>0.31031460000000166</v>
      </c>
      <c r="BJ643" s="20" cm="1">
        <f t="array" ref="BJ643">TREND($AS643:$AT643,$AS$3:$AT$3,BJ$1)</f>
        <v>0.25859550000000198</v>
      </c>
      <c r="BK643" s="20" cm="1">
        <f t="array" ref="BK643">TREND($AS643:$AT643,$AS$3:$AT$3,BK$1)</f>
        <v>0.20687640000000229</v>
      </c>
      <c r="BL643" s="20" cm="1">
        <f t="array" ref="BL643">TREND($AS643:$AT643,$AS$3:$AT$3,BL$1)</f>
        <v>0.15515730000000261</v>
      </c>
      <c r="BM643" s="20" cm="1">
        <f t="array" ref="BM643">TREND($AS643:$AT643,$AS$3:$AT$3,BM$1)</f>
        <v>0.10343820000000292</v>
      </c>
    </row>
    <row r="644" spans="1:65" x14ac:dyDescent="0.35">
      <c r="A644" t="str">
        <f>IF(BYDem!B642="","\I:",BYDem!B642)</f>
        <v>Europe_other</v>
      </c>
      <c r="B644" t="str">
        <f>BYDem!E642</f>
        <v>AGR</v>
      </c>
      <c r="C644" t="str">
        <f t="shared" si="203"/>
        <v>AGR</v>
      </c>
      <c r="D644" s="4">
        <f>SUMIFS(BYDem!$M$2:$M$2000,BYDem!$B$2:$B$2000,Demands!$A644,BYDem!$E$2:$E$2000,Demands!$B644)</f>
        <v>345.73051145519997</v>
      </c>
      <c r="E644" s="4">
        <f t="shared" ref="E644:E707" si="204">(1+(Z644-Y644)/Y644*AW644)*D644</f>
        <v>343.07343167277213</v>
      </c>
      <c r="F644" s="4">
        <f t="shared" ref="F644:F707" si="205">(1+(AA644-Z644)/Z644*AX644)*E644</f>
        <v>329.80753485102957</v>
      </c>
      <c r="G644" s="4">
        <f t="shared" ref="G644:G707" si="206">(1+(AB644-AA644)/AA644*AY644)*F644</f>
        <v>337.72810931117709</v>
      </c>
      <c r="H644" s="4">
        <f t="shared" ref="H644:H707" si="207">(1+(AC644-AB644)/AB644*AZ644)*G644</f>
        <v>342.61075998233366</v>
      </c>
      <c r="I644" s="4">
        <f t="shared" ref="I644:I707" si="208">(1+(AD644-AC644)/AC644*BA644)*H644</f>
        <v>345.15294359869432</v>
      </c>
      <c r="J644" s="4">
        <f t="shared" ref="J644:J707" si="209">(1+(AE644-AD644)/AD644*BB644)*I644</f>
        <v>345.80475546889335</v>
      </c>
      <c r="K644" s="4">
        <f t="shared" ref="K644:K707" si="210">(1+(AF644-AE644)/AE644*BC644)*J644</f>
        <v>344.7105633718935</v>
      </c>
      <c r="L644" s="4">
        <f t="shared" ref="L644:L707" si="211">(1+(AG644-AF644)/AF644*BD644)*K644</f>
        <v>341.91730116314784</v>
      </c>
      <c r="M644" s="4">
        <f t="shared" ref="M644:M707" si="212">(1+(AH644-AG644)/AG644*BE644)*L644</f>
        <v>337.53183336933427</v>
      </c>
      <c r="N644" s="4">
        <f t="shared" ref="N644:N707" si="213">(1+(AI644-AH644)/AH644*BF644)*M644</f>
        <v>332.44218552873394</v>
      </c>
      <c r="O644" s="4">
        <f t="shared" ref="O644:O707" si="214">(1+(AJ644-AI644)/AI644*BG644)*N644</f>
        <v>327.28334396363044</v>
      </c>
      <c r="P644" s="4">
        <f t="shared" ref="P644:P707" si="215">(1+(AK644-AJ644)/AJ644*BH644)*O644</f>
        <v>322.3839766076768</v>
      </c>
      <c r="Q644" s="4">
        <f t="shared" ref="Q644:Q707" si="216">(1+(AL644-AK644)/AK644*BI644)*P644</f>
        <v>317.92032832358694</v>
      </c>
      <c r="R644" s="4">
        <f t="shared" ref="R644:R707" si="217">(1+(AM644-AL644)/AL644*BJ644)*Q644</f>
        <v>314.01139719319497</v>
      </c>
      <c r="S644" s="4">
        <f t="shared" ref="S644:S707" si="218">(1+(AN644-AM644)/AM644*BK644)*R644</f>
        <v>310.77250911238184</v>
      </c>
      <c r="T644" s="4">
        <f t="shared" ref="T644:T707" si="219">(1+(AO644-AN644)/AN644*BL644)*S644</f>
        <v>308.26592628388443</v>
      </c>
      <c r="U644" s="4">
        <f t="shared" ref="U644:U707" si="220">(1+(AP644-AO644)/AO644*BM644)*T644</f>
        <v>306.51584499225964</v>
      </c>
      <c r="W644" s="5" t="str">
        <f>VLOOKUP(C644&amp;A644,Driver_elast!$A$2:$D$1161,4,FALSE)</f>
        <v>POP</v>
      </c>
      <c r="X644" s="5">
        <v>1</v>
      </c>
      <c r="Y644" s="2">
        <f>SUMIFS('Growth rates'!D$4:D$999,'Growth rates'!$B$4:$B$999,Demands!$A644,'Growth rates'!$C$4:$C$999,$W644)</f>
        <v>1</v>
      </c>
      <c r="Z644" s="2">
        <f>SUMIFS('Growth rates'!E$4:E$999,'Growth rates'!$B$4:$B$999,Demands!$A644,'Growth rates'!$C$4:$C$999,$W644)</f>
        <v>0.99412995203459265</v>
      </c>
      <c r="AA644" s="2">
        <f>SUMIFS('Growth rates'!F$4:F$999,'Growth rates'!$B$4:$B$999,Demands!$A644,'Growth rates'!$C$4:$C$999,$W644)</f>
        <v>0.96476918135514611</v>
      </c>
      <c r="AB644" s="2">
        <f>SUMIFS('Growth rates'!G$4:G$999,'Growth rates'!$B$4:$B$999,Demands!$A644,'Growth rates'!$C$4:$C$999,$W644)</f>
        <v>0.98246596304022082</v>
      </c>
      <c r="AC644" s="2">
        <f>SUMIFS('Growth rates'!H$4:H$999,'Growth rates'!$B$4:$B$999,Demands!$A644,'Growth rates'!$C$4:$C$999,$W644)</f>
        <v>0.99331473854234853</v>
      </c>
      <c r="AD644" s="2">
        <f>SUMIFS('Growth rates'!I$4:I$999,'Growth rates'!$B$4:$B$999,Demands!$A644,'Growth rates'!$C$4:$C$999,$W644)</f>
        <v>0.99894420920841598</v>
      </c>
      <c r="AE644" s="2">
        <f>SUMIFS('Growth rates'!J$4:J$999,'Growth rates'!$B$4:$B$999,Demands!$A644,'Growth rates'!$C$4:$C$999,$W644)</f>
        <v>1.0003850854520038</v>
      </c>
      <c r="AF644" s="2">
        <f>SUMIFS('Growth rates'!K$4:K$999,'Growth rates'!$B$4:$B$999,Demands!$A644,'Growth rates'!$C$4:$C$999,$W644)</f>
        <v>0.99796737335011954</v>
      </c>
      <c r="AG644" s="2">
        <f>SUMIFS('Growth rates'!L$4:L$999,'Growth rates'!$B$4:$B$999,Demands!$A644,'Growth rates'!$C$4:$C$999,$W644)</f>
        <v>0.99179079122504188</v>
      </c>
      <c r="AH644" s="2">
        <f>SUMIFS('Growth rates'!M$4:M$999,'Growth rates'!$B$4:$B$999,Demands!$A644,'Growth rates'!$C$4:$C$999,$W644)</f>
        <v>0.98207474249267646</v>
      </c>
      <c r="AI644" s="2">
        <f>SUMIFS('Growth rates'!N$4:N$999,'Growth rates'!$B$4:$B$999,Demands!$A644,'Growth rates'!$C$4:$C$999,$W644)</f>
        <v>0.96950721651299521</v>
      </c>
      <c r="AJ644" s="2">
        <f>SUMIFS('Growth rates'!O$4:O$999,'Growth rates'!$B$4:$B$999,Demands!$A644,'Growth rates'!$C$4:$C$999,$W644)</f>
        <v>0.95514333267199913</v>
      </c>
      <c r="AK644" s="2">
        <f>SUMIFS('Growth rates'!P$4:P$999,'Growth rates'!$B$4:$B$999,Demands!$A644,'Growth rates'!$C$4:$C$999,$W644)</f>
        <v>0.93954201167538653</v>
      </c>
      <c r="AL644" s="2">
        <f>SUMIFS('Growth rates'!Q$4:Q$999,'Growth rates'!$B$4:$B$999,Demands!$A644,'Growth rates'!$C$4:$C$999,$W644)</f>
        <v>0.92298216785677534</v>
      </c>
      <c r="AM644" s="2">
        <f>SUMIFS('Growth rates'!R$4:R$999,'Growth rates'!$B$4:$B$999,Demands!$A644,'Growth rates'!$C$4:$C$999,$W644)</f>
        <v>0.90564661124943591</v>
      </c>
      <c r="AN644" s="2">
        <f>SUMIFS('Growth rates'!S$4:S$999,'Growth rates'!$B$4:$B$999,Demands!$A644,'Growth rates'!$C$4:$C$999,$W644)</f>
        <v>0.88780951857100177</v>
      </c>
      <c r="AO644" s="2">
        <f>SUMIFS('Growth rates'!T$4:T$999,'Growth rates'!$B$4:$B$999,Demands!$A644,'Growth rates'!$C$4:$C$999,$W644)</f>
        <v>0.86957842282262998</v>
      </c>
      <c r="AP644" s="2">
        <f>SUMIFS('Growth rates'!U$4:U$999,'Growth rates'!$B$4:$B$999,Demands!$A644,'Growth rates'!$C$4:$C$999,$W644)</f>
        <v>0.85072517301972006</v>
      </c>
      <c r="AR644">
        <f>VLOOKUP(C644&amp;A644,Driver_elast!$A$2:$E$1161,5,FALSE)</f>
        <v>1.309258</v>
      </c>
      <c r="AS644">
        <f t="shared" si="201"/>
        <v>1.309258</v>
      </c>
      <c r="AT644">
        <f t="shared" si="202"/>
        <v>0.26185160000000002</v>
      </c>
      <c r="AV644" s="2" cm="1">
        <f t="array" ref="AV644">TREND($AR644:$AS644,$AR$3:$AS$3,AV$1)</f>
        <v>1.309258</v>
      </c>
      <c r="AW644" s="2" cm="1">
        <f t="array" ref="AW644">TREND($AR644:$AS644,$AR$3:$AS$3,AW$1)</f>
        <v>1.309258</v>
      </c>
      <c r="AX644" s="2" cm="1">
        <f t="array" ref="AX644">TREND($AR644:$AS644,$AR$3:$AS$3,AX$1)</f>
        <v>1.309258</v>
      </c>
      <c r="AY644" s="2" cm="1">
        <f t="array" ref="AY644">TREND($AR644:$AS644,$AR$3:$AS$3,AY$1)</f>
        <v>1.309258</v>
      </c>
      <c r="AZ644" s="2" cm="1">
        <f t="array" ref="AZ644">TREND($AR644:$AS644,$AR$3:$AS$3,AZ$1)</f>
        <v>1.309258</v>
      </c>
      <c r="BA644" s="2" cm="1">
        <f t="array" ref="BA644">TREND($AR644:$AS644,$AR$3:$AS$3,BA$1)</f>
        <v>1.309258</v>
      </c>
      <c r="BB644" s="2" cm="1">
        <f t="array" ref="BB644">TREND($AR644:$AS644,$AR$3:$AS$3,BB$1)</f>
        <v>1.309258</v>
      </c>
      <c r="BC644" s="2" cm="1">
        <f t="array" ref="BC644">TREND($AR644:$AS644,$AR$3:$AS$3,BC$1)</f>
        <v>1.309258</v>
      </c>
      <c r="BD644" s="2" cm="1">
        <f t="array" ref="BD644">TREND($AR644:$AS644,$AR$3:$AS$3,BD$1)</f>
        <v>1.309258</v>
      </c>
      <c r="BE644" s="2" cm="1">
        <f t="array" ref="BE644">TREND($AR644:$AS644,$AR$3:$AS$3,BE$1)</f>
        <v>1.309258</v>
      </c>
      <c r="BF644" s="20" cm="1">
        <f t="array" ref="BF644">TREND($AS644:$AT644,$AS$3:$AT$3,BF$1)</f>
        <v>1.1783321999999998</v>
      </c>
      <c r="BG644" s="20" cm="1">
        <f t="array" ref="BG644">TREND($AS644:$AT644,$AS$3:$AT$3,BG$1)</f>
        <v>1.0474063999999998</v>
      </c>
      <c r="BH644" s="20" cm="1">
        <f t="array" ref="BH644">TREND($AS644:$AT644,$AS$3:$AT$3,BH$1)</f>
        <v>0.91648059999999987</v>
      </c>
      <c r="BI644" s="20" cm="1">
        <f t="array" ref="BI644">TREND($AS644:$AT644,$AS$3:$AT$3,BI$1)</f>
        <v>0.78555479999999989</v>
      </c>
      <c r="BJ644" s="20" cm="1">
        <f t="array" ref="BJ644">TREND($AS644:$AT644,$AS$3:$AT$3,BJ$1)</f>
        <v>0.65462899999999991</v>
      </c>
      <c r="BK644" s="20" cm="1">
        <f t="array" ref="BK644">TREND($AS644:$AT644,$AS$3:$AT$3,BK$1)</f>
        <v>0.52370319999999992</v>
      </c>
      <c r="BL644" s="20" cm="1">
        <f t="array" ref="BL644">TREND($AS644:$AT644,$AS$3:$AT$3,BL$1)</f>
        <v>0.39277739999999994</v>
      </c>
      <c r="BM644" s="20" cm="1">
        <f t="array" ref="BM644">TREND($AS644:$AT644,$AS$3:$AT$3,BM$1)</f>
        <v>0.26185159999999996</v>
      </c>
    </row>
    <row r="645" spans="1:65" x14ac:dyDescent="0.35">
      <c r="A645" t="str">
        <f>IF(BYDem!B643="","\I:",BYDem!B643)</f>
        <v>Europe_other</v>
      </c>
      <c r="B645" t="str">
        <f>BYDem!E643</f>
        <v>CCK</v>
      </c>
      <c r="C645" t="str">
        <f t="shared" si="203"/>
        <v>CCK</v>
      </c>
      <c r="D645" s="4">
        <f>SUMIFS(BYDem!$M$2:$M$2000,BYDem!$B$2:$B$2000,Demands!$A645,BYDem!$E$2:$E$2000,Demands!$B645)</f>
        <v>141.64911843876001</v>
      </c>
      <c r="E645" s="4">
        <f t="shared" si="204"/>
        <v>143.18938645306014</v>
      </c>
      <c r="F645" s="4">
        <f t="shared" si="205"/>
        <v>155.62203504624412</v>
      </c>
      <c r="G645" s="4">
        <f t="shared" si="206"/>
        <v>168.59289179007516</v>
      </c>
      <c r="H645" s="4">
        <f t="shared" si="207"/>
        <v>180.64318999008921</v>
      </c>
      <c r="I645" s="4">
        <f t="shared" si="208"/>
        <v>191.16965253549014</v>
      </c>
      <c r="J645" s="4">
        <f t="shared" si="209"/>
        <v>200.65957028685611</v>
      </c>
      <c r="K645" s="4">
        <f t="shared" si="210"/>
        <v>209.21333281220129</v>
      </c>
      <c r="L645" s="4">
        <f t="shared" si="211"/>
        <v>217.16727973827253</v>
      </c>
      <c r="M645" s="4">
        <f t="shared" si="212"/>
        <v>224.60911517964286</v>
      </c>
      <c r="N645" s="4">
        <f t="shared" si="213"/>
        <v>230.6897727042155</v>
      </c>
      <c r="O645" s="4">
        <f t="shared" si="214"/>
        <v>235.39067020842003</v>
      </c>
      <c r="P645" s="4">
        <f t="shared" si="215"/>
        <v>238.94755207799426</v>
      </c>
      <c r="Q645" s="4">
        <f t="shared" si="216"/>
        <v>241.59181689591406</v>
      </c>
      <c r="R645" s="4">
        <f t="shared" si="217"/>
        <v>243.56983628673987</v>
      </c>
      <c r="S645" s="4">
        <f t="shared" si="218"/>
        <v>245.04939649010305</v>
      </c>
      <c r="T645" s="4">
        <f t="shared" si="219"/>
        <v>246.10285566422468</v>
      </c>
      <c r="U645" s="4">
        <f t="shared" si="220"/>
        <v>246.76373828412088</v>
      </c>
      <c r="W645" s="5" t="str">
        <f>VLOOKUP(C645&amp;A645,Driver_elast!$A$2:$D$1161,4,FALSE)</f>
        <v>GDPSER</v>
      </c>
      <c r="X645" s="5">
        <v>1</v>
      </c>
      <c r="Y645" s="2">
        <f>SUMIFS('Growth rates'!D$4:D$999,'Growth rates'!$B$4:$B$999,Demands!$A645,'Growth rates'!$C$4:$C$999,$W645)</f>
        <v>1</v>
      </c>
      <c r="Z645" s="2">
        <f>SUMIFS('Growth rates'!E$4:E$999,'Growth rates'!$B$4:$B$999,Demands!$A645,'Growth rates'!$C$4:$C$999,$W645)</f>
        <v>1.0221651569772268</v>
      </c>
      <c r="AA645" s="2">
        <f>SUMIFS('Growth rates'!F$4:F$999,'Growth rates'!$B$4:$B$999,Demands!$A645,'Growth rates'!$C$4:$C$999,$W645)</f>
        <v>1.2030750404188948</v>
      </c>
      <c r="AB645" s="2">
        <f>SUMIFS('Growth rates'!G$4:G$999,'Growth rates'!$B$4:$B$999,Demands!$A645,'Growth rates'!$C$4:$C$999,$W645)</f>
        <v>1.4074739995892156</v>
      </c>
      <c r="AC645" s="2">
        <f>SUMIFS('Growth rates'!H$4:H$999,'Growth rates'!$B$4:$B$999,Demands!$A645,'Growth rates'!$C$4:$C$999,$W645)</f>
        <v>1.6125369991223657</v>
      </c>
      <c r="AD645" s="2">
        <f>SUMIFS('Growth rates'!I$4:I$999,'Growth rates'!$B$4:$B$999,Demands!$A645,'Growth rates'!$C$4:$C$999,$W645)</f>
        <v>1.8040767571266034</v>
      </c>
      <c r="AE645" s="2">
        <f>SUMIFS('Growth rates'!J$4:J$999,'Growth rates'!$B$4:$B$999,Demands!$A645,'Growth rates'!$C$4:$C$999,$W645)</f>
        <v>1.9866288849874036</v>
      </c>
      <c r="AF645" s="2">
        <f>SUMIFS('Growth rates'!K$4:K$999,'Growth rates'!$B$4:$B$999,Demands!$A645,'Growth rates'!$C$4:$C$999,$W645)</f>
        <v>2.1592533904266666</v>
      </c>
      <c r="AG645" s="2">
        <f>SUMIFS('Growth rates'!L$4:L$999,'Growth rates'!$B$4:$B$999,Demands!$A645,'Growth rates'!$C$4:$C$999,$W645)</f>
        <v>2.3265878292586786</v>
      </c>
      <c r="AH645" s="2">
        <f>SUMIFS('Growth rates'!M$4:M$999,'Growth rates'!$B$4:$B$999,Demands!$A645,'Growth rates'!$C$4:$C$999,$W645)</f>
        <v>2.4891028522102281</v>
      </c>
      <c r="AI645" s="2">
        <f>SUMIFS('Growth rates'!N$4:N$999,'Growth rates'!$B$4:$B$999,Demands!$A645,'Growth rates'!$C$4:$C$999,$W645)</f>
        <v>2.6417230072253011</v>
      </c>
      <c r="AJ645" s="2">
        <f>SUMIFS('Growth rates'!O$4:O$999,'Growth rates'!$B$4:$B$999,Demands!$A645,'Growth rates'!$C$4:$C$999,$W645)</f>
        <v>2.7788863697487876</v>
      </c>
      <c r="AK645" s="2">
        <f>SUMIFS('Growth rates'!P$4:P$999,'Growth rates'!$B$4:$B$999,Demands!$A645,'Growth rates'!$C$4:$C$999,$W645)</f>
        <v>2.9011624013361645</v>
      </c>
      <c r="AL645" s="2">
        <f>SUMIFS('Growth rates'!Q$4:Q$999,'Growth rates'!$B$4:$B$999,Demands!$A645,'Growth rates'!$C$4:$C$999,$W645)</f>
        <v>3.0102339655961248</v>
      </c>
      <c r="AM645" s="2">
        <f>SUMIFS('Growth rates'!R$4:R$999,'Growth rates'!$B$4:$B$999,Demands!$A645,'Growth rates'!$C$4:$C$999,$W645)</f>
        <v>3.1107110357397665</v>
      </c>
      <c r="AN645" s="2">
        <f>SUMIFS('Growth rates'!S$4:S$999,'Growth rates'!$B$4:$B$999,Demands!$A645,'Growth rates'!$C$4:$C$999,$W645)</f>
        <v>3.2070045876006894</v>
      </c>
      <c r="AO645" s="2">
        <f>SUMIFS('Growth rates'!T$4:T$999,'Growth rates'!$B$4:$B$999,Demands!$A645,'Growth rates'!$C$4:$C$999,$W645)</f>
        <v>3.300681116368652</v>
      </c>
      <c r="AP645" s="2">
        <f>SUMIFS('Growth rates'!U$4:U$999,'Growth rates'!$B$4:$B$999,Demands!$A645,'Growth rates'!$C$4:$C$999,$W645)</f>
        <v>3.3910189436615283</v>
      </c>
      <c r="AR645">
        <f>VLOOKUP(C645&amp;A645,Driver_elast!$A$2:$E$1161,5,FALSE)</f>
        <v>0.49058200000000002</v>
      </c>
      <c r="AS645">
        <f t="shared" ref="AS645:AS708" si="221">IF(AND(LEFT(W645,3)="GDP",AR645&gt;1,X645),1,AR645)</f>
        <v>0.49058200000000002</v>
      </c>
      <c r="AT645">
        <f t="shared" ref="AT645:AT708" si="222">AS645/$AT$1</f>
        <v>9.8116400000000006E-2</v>
      </c>
      <c r="AV645" s="2" cm="1">
        <f t="array" ref="AV645">TREND($AR645:$AS645,$AR$3:$AS$3,AV$1)</f>
        <v>0.49058200000000002</v>
      </c>
      <c r="AW645" s="2" cm="1">
        <f t="array" ref="AW645">TREND($AR645:$AS645,$AR$3:$AS$3,AW$1)</f>
        <v>0.49058200000000002</v>
      </c>
      <c r="AX645" s="2" cm="1">
        <f t="array" ref="AX645">TREND($AR645:$AS645,$AR$3:$AS$3,AX$1)</f>
        <v>0.49058200000000002</v>
      </c>
      <c r="AY645" s="2" cm="1">
        <f t="array" ref="AY645">TREND($AR645:$AS645,$AR$3:$AS$3,AY$1)</f>
        <v>0.49058200000000002</v>
      </c>
      <c r="AZ645" s="2" cm="1">
        <f t="array" ref="AZ645">TREND($AR645:$AS645,$AR$3:$AS$3,AZ$1)</f>
        <v>0.49058200000000002</v>
      </c>
      <c r="BA645" s="2" cm="1">
        <f t="array" ref="BA645">TREND($AR645:$AS645,$AR$3:$AS$3,BA$1)</f>
        <v>0.49058200000000002</v>
      </c>
      <c r="BB645" s="2" cm="1">
        <f t="array" ref="BB645">TREND($AR645:$AS645,$AR$3:$AS$3,BB$1)</f>
        <v>0.49058200000000002</v>
      </c>
      <c r="BC645" s="2" cm="1">
        <f t="array" ref="BC645">TREND($AR645:$AS645,$AR$3:$AS$3,BC$1)</f>
        <v>0.49058200000000002</v>
      </c>
      <c r="BD645" s="2" cm="1">
        <f t="array" ref="BD645">TREND($AR645:$AS645,$AR$3:$AS$3,BD$1)</f>
        <v>0.49058200000000002</v>
      </c>
      <c r="BE645" s="2" cm="1">
        <f t="array" ref="BE645">TREND($AR645:$AS645,$AR$3:$AS$3,BE$1)</f>
        <v>0.49058200000000002</v>
      </c>
      <c r="BF645" s="20" cm="1">
        <f t="array" ref="BF645">TREND($AS645:$AT645,$AS$3:$AT$3,BF$1)</f>
        <v>0.4415237999999988</v>
      </c>
      <c r="BG645" s="20" cm="1">
        <f t="array" ref="BG645">TREND($AS645:$AT645,$AS$3:$AT$3,BG$1)</f>
        <v>0.3924656000000013</v>
      </c>
      <c r="BH645" s="20" cm="1">
        <f t="array" ref="BH645">TREND($AS645:$AT645,$AS$3:$AT$3,BH$1)</f>
        <v>0.34340740000000025</v>
      </c>
      <c r="BI645" s="20" cm="1">
        <f t="array" ref="BI645">TREND($AS645:$AT645,$AS$3:$AT$3,BI$1)</f>
        <v>0.2943491999999992</v>
      </c>
      <c r="BJ645" s="20" cm="1">
        <f t="array" ref="BJ645">TREND($AS645:$AT645,$AS$3:$AT$3,BJ$1)</f>
        <v>0.24529099999999815</v>
      </c>
      <c r="BK645" s="20" cm="1">
        <f t="array" ref="BK645">TREND($AS645:$AT645,$AS$3:$AT$3,BK$1)</f>
        <v>0.19623280000000065</v>
      </c>
      <c r="BL645" s="20" cm="1">
        <f t="array" ref="BL645">TREND($AS645:$AT645,$AS$3:$AT$3,BL$1)</f>
        <v>0.1471745999999996</v>
      </c>
      <c r="BM645" s="20" cm="1">
        <f t="array" ref="BM645">TREND($AS645:$AT645,$AS$3:$AT$3,BM$1)</f>
        <v>9.8116399999998549E-2</v>
      </c>
    </row>
    <row r="646" spans="1:65" x14ac:dyDescent="0.35">
      <c r="A646" t="str">
        <f>IF(BYDem!B644="","\I:",BYDem!B644)</f>
        <v>Europe_other</v>
      </c>
      <c r="B646" t="str">
        <f>BYDem!E644</f>
        <v>CHW</v>
      </c>
      <c r="C646" t="str">
        <f t="shared" si="203"/>
        <v>CHW</v>
      </c>
      <c r="D646" s="4">
        <f>SUMIFS(BYDem!$M$2:$M$2000,BYDem!$B$2:$B$2000,Demands!$A646,BYDem!$E$2:$E$2000,Demands!$B646)</f>
        <v>57.852781580545198</v>
      </c>
      <c r="E646" s="4">
        <f t="shared" si="204"/>
        <v>58.481862721246621</v>
      </c>
      <c r="F646" s="4">
        <f t="shared" si="205"/>
        <v>63.559644436069711</v>
      </c>
      <c r="G646" s="4">
        <f t="shared" si="206"/>
        <v>68.857242828380379</v>
      </c>
      <c r="H646" s="4">
        <f t="shared" si="207"/>
        <v>73.778863784653751</v>
      </c>
      <c r="I646" s="4">
        <f t="shared" si="208"/>
        <v>78.078114956613263</v>
      </c>
      <c r="J646" s="4">
        <f t="shared" si="209"/>
        <v>81.954017220872487</v>
      </c>
      <c r="K646" s="4">
        <f t="shared" si="210"/>
        <v>85.447572002751286</v>
      </c>
      <c r="L646" s="4">
        <f t="shared" si="211"/>
        <v>88.696148197852636</v>
      </c>
      <c r="M646" s="4">
        <f t="shared" si="212"/>
        <v>91.735566198424877</v>
      </c>
      <c r="N646" s="4">
        <f t="shared" si="213"/>
        <v>94.219047603127635</v>
      </c>
      <c r="O646" s="4">
        <f t="shared" si="214"/>
        <v>96.139003050367862</v>
      </c>
      <c r="P646" s="4">
        <f t="shared" si="215"/>
        <v>97.591716008812725</v>
      </c>
      <c r="Q646" s="4">
        <f t="shared" si="216"/>
        <v>98.671695020601433</v>
      </c>
      <c r="R646" s="4">
        <f t="shared" si="217"/>
        <v>99.479563964939416</v>
      </c>
      <c r="S646" s="4">
        <f t="shared" si="218"/>
        <v>100.08385062922559</v>
      </c>
      <c r="T646" s="4">
        <f t="shared" si="219"/>
        <v>100.5141077616117</v>
      </c>
      <c r="U646" s="4">
        <f t="shared" si="220"/>
        <v>100.78402753436174</v>
      </c>
      <c r="W646" s="5" t="str">
        <f>VLOOKUP(C646&amp;A646,Driver_elast!$A$2:$D$1161,4,FALSE)</f>
        <v>GDPSER</v>
      </c>
      <c r="X646" s="5">
        <v>1</v>
      </c>
      <c r="Y646" s="2">
        <f>SUMIFS('Growth rates'!D$4:D$999,'Growth rates'!$B$4:$B$999,Demands!$A646,'Growth rates'!$C$4:$C$999,$W646)</f>
        <v>1</v>
      </c>
      <c r="Z646" s="2">
        <f>SUMIFS('Growth rates'!E$4:E$999,'Growth rates'!$B$4:$B$999,Demands!$A646,'Growth rates'!$C$4:$C$999,$W646)</f>
        <v>1.0221651569772268</v>
      </c>
      <c r="AA646" s="2">
        <f>SUMIFS('Growth rates'!F$4:F$999,'Growth rates'!$B$4:$B$999,Demands!$A646,'Growth rates'!$C$4:$C$999,$W646)</f>
        <v>1.2030750404188948</v>
      </c>
      <c r="AB646" s="2">
        <f>SUMIFS('Growth rates'!G$4:G$999,'Growth rates'!$B$4:$B$999,Demands!$A646,'Growth rates'!$C$4:$C$999,$W646)</f>
        <v>1.4074739995892156</v>
      </c>
      <c r="AC646" s="2">
        <f>SUMIFS('Growth rates'!H$4:H$999,'Growth rates'!$B$4:$B$999,Demands!$A646,'Growth rates'!$C$4:$C$999,$W646)</f>
        <v>1.6125369991223657</v>
      </c>
      <c r="AD646" s="2">
        <f>SUMIFS('Growth rates'!I$4:I$999,'Growth rates'!$B$4:$B$999,Demands!$A646,'Growth rates'!$C$4:$C$999,$W646)</f>
        <v>1.8040767571266034</v>
      </c>
      <c r="AE646" s="2">
        <f>SUMIFS('Growth rates'!J$4:J$999,'Growth rates'!$B$4:$B$999,Demands!$A646,'Growth rates'!$C$4:$C$999,$W646)</f>
        <v>1.9866288849874036</v>
      </c>
      <c r="AF646" s="2">
        <f>SUMIFS('Growth rates'!K$4:K$999,'Growth rates'!$B$4:$B$999,Demands!$A646,'Growth rates'!$C$4:$C$999,$W646)</f>
        <v>2.1592533904266666</v>
      </c>
      <c r="AG646" s="2">
        <f>SUMIFS('Growth rates'!L$4:L$999,'Growth rates'!$B$4:$B$999,Demands!$A646,'Growth rates'!$C$4:$C$999,$W646)</f>
        <v>2.3265878292586786</v>
      </c>
      <c r="AH646" s="2">
        <f>SUMIFS('Growth rates'!M$4:M$999,'Growth rates'!$B$4:$B$999,Demands!$A646,'Growth rates'!$C$4:$C$999,$W646)</f>
        <v>2.4891028522102281</v>
      </c>
      <c r="AI646" s="2">
        <f>SUMIFS('Growth rates'!N$4:N$999,'Growth rates'!$B$4:$B$999,Demands!$A646,'Growth rates'!$C$4:$C$999,$W646)</f>
        <v>2.6417230072253011</v>
      </c>
      <c r="AJ646" s="2">
        <f>SUMIFS('Growth rates'!O$4:O$999,'Growth rates'!$B$4:$B$999,Demands!$A646,'Growth rates'!$C$4:$C$999,$W646)</f>
        <v>2.7788863697487876</v>
      </c>
      <c r="AK646" s="2">
        <f>SUMIFS('Growth rates'!P$4:P$999,'Growth rates'!$B$4:$B$999,Demands!$A646,'Growth rates'!$C$4:$C$999,$W646)</f>
        <v>2.9011624013361645</v>
      </c>
      <c r="AL646" s="2">
        <f>SUMIFS('Growth rates'!Q$4:Q$999,'Growth rates'!$B$4:$B$999,Demands!$A646,'Growth rates'!$C$4:$C$999,$W646)</f>
        <v>3.0102339655961248</v>
      </c>
      <c r="AM646" s="2">
        <f>SUMIFS('Growth rates'!R$4:R$999,'Growth rates'!$B$4:$B$999,Demands!$A646,'Growth rates'!$C$4:$C$999,$W646)</f>
        <v>3.1107110357397665</v>
      </c>
      <c r="AN646" s="2">
        <f>SUMIFS('Growth rates'!S$4:S$999,'Growth rates'!$B$4:$B$999,Demands!$A646,'Growth rates'!$C$4:$C$999,$W646)</f>
        <v>3.2070045876006894</v>
      </c>
      <c r="AO646" s="2">
        <f>SUMIFS('Growth rates'!T$4:T$999,'Growth rates'!$B$4:$B$999,Demands!$A646,'Growth rates'!$C$4:$C$999,$W646)</f>
        <v>3.300681116368652</v>
      </c>
      <c r="AP646" s="2">
        <f>SUMIFS('Growth rates'!U$4:U$999,'Growth rates'!$B$4:$B$999,Demands!$A646,'Growth rates'!$C$4:$C$999,$W646)</f>
        <v>3.3910189436615283</v>
      </c>
      <c r="AR646">
        <f>VLOOKUP(C646&amp;A646,Driver_elast!$A$2:$E$1161,5,FALSE)</f>
        <v>0.49058200000000002</v>
      </c>
      <c r="AS646">
        <f t="shared" si="221"/>
        <v>0.49058200000000002</v>
      </c>
      <c r="AT646">
        <f t="shared" si="222"/>
        <v>9.8116400000000006E-2</v>
      </c>
      <c r="AV646" s="2" cm="1">
        <f t="array" ref="AV646">TREND($AR646:$AS646,$AR$3:$AS$3,AV$1)</f>
        <v>0.49058200000000002</v>
      </c>
      <c r="AW646" s="2" cm="1">
        <f t="array" ref="AW646">TREND($AR646:$AS646,$AR$3:$AS$3,AW$1)</f>
        <v>0.49058200000000002</v>
      </c>
      <c r="AX646" s="2" cm="1">
        <f t="array" ref="AX646">TREND($AR646:$AS646,$AR$3:$AS$3,AX$1)</f>
        <v>0.49058200000000002</v>
      </c>
      <c r="AY646" s="2" cm="1">
        <f t="array" ref="AY646">TREND($AR646:$AS646,$AR$3:$AS$3,AY$1)</f>
        <v>0.49058200000000002</v>
      </c>
      <c r="AZ646" s="2" cm="1">
        <f t="array" ref="AZ646">TREND($AR646:$AS646,$AR$3:$AS$3,AZ$1)</f>
        <v>0.49058200000000002</v>
      </c>
      <c r="BA646" s="2" cm="1">
        <f t="array" ref="BA646">TREND($AR646:$AS646,$AR$3:$AS$3,BA$1)</f>
        <v>0.49058200000000002</v>
      </c>
      <c r="BB646" s="2" cm="1">
        <f t="array" ref="BB646">TREND($AR646:$AS646,$AR$3:$AS$3,BB$1)</f>
        <v>0.49058200000000002</v>
      </c>
      <c r="BC646" s="2" cm="1">
        <f t="array" ref="BC646">TREND($AR646:$AS646,$AR$3:$AS$3,BC$1)</f>
        <v>0.49058200000000002</v>
      </c>
      <c r="BD646" s="2" cm="1">
        <f t="array" ref="BD646">TREND($AR646:$AS646,$AR$3:$AS$3,BD$1)</f>
        <v>0.49058200000000002</v>
      </c>
      <c r="BE646" s="2" cm="1">
        <f t="array" ref="BE646">TREND($AR646:$AS646,$AR$3:$AS$3,BE$1)</f>
        <v>0.49058200000000002</v>
      </c>
      <c r="BF646" s="20" cm="1">
        <f t="array" ref="BF646">TREND($AS646:$AT646,$AS$3:$AT$3,BF$1)</f>
        <v>0.4415237999999988</v>
      </c>
      <c r="BG646" s="20" cm="1">
        <f t="array" ref="BG646">TREND($AS646:$AT646,$AS$3:$AT$3,BG$1)</f>
        <v>0.3924656000000013</v>
      </c>
      <c r="BH646" s="20" cm="1">
        <f t="array" ref="BH646">TREND($AS646:$AT646,$AS$3:$AT$3,BH$1)</f>
        <v>0.34340740000000025</v>
      </c>
      <c r="BI646" s="20" cm="1">
        <f t="array" ref="BI646">TREND($AS646:$AT646,$AS$3:$AT$3,BI$1)</f>
        <v>0.2943491999999992</v>
      </c>
      <c r="BJ646" s="20" cm="1">
        <f t="array" ref="BJ646">TREND($AS646:$AT646,$AS$3:$AT$3,BJ$1)</f>
        <v>0.24529099999999815</v>
      </c>
      <c r="BK646" s="20" cm="1">
        <f t="array" ref="BK646">TREND($AS646:$AT646,$AS$3:$AT$3,BK$1)</f>
        <v>0.19623280000000065</v>
      </c>
      <c r="BL646" s="20" cm="1">
        <f t="array" ref="BL646">TREND($AS646:$AT646,$AS$3:$AT$3,BL$1)</f>
        <v>0.1471745999999996</v>
      </c>
      <c r="BM646" s="20" cm="1">
        <f t="array" ref="BM646">TREND($AS646:$AT646,$AS$3:$AT$3,BM$1)</f>
        <v>9.8116399999998549E-2</v>
      </c>
    </row>
    <row r="647" spans="1:65" x14ac:dyDescent="0.35">
      <c r="A647" t="str">
        <f>IF(BYDem!B645="","\I:",BYDem!B645)</f>
        <v>Europe_other</v>
      </c>
      <c r="B647" t="str">
        <f>BYDem!E645</f>
        <v>CLA</v>
      </c>
      <c r="C647" t="str">
        <f t="shared" si="203"/>
        <v>CLA</v>
      </c>
      <c r="D647" s="4">
        <f>SUMIFS(BYDem!$M$2:$M$2000,BYDem!$B$2:$B$2000,Demands!$A647,BYDem!$E$2:$E$2000,Demands!$B647)</f>
        <v>272.83589557426001</v>
      </c>
      <c r="E647" s="4">
        <f t="shared" si="204"/>
        <v>278.48925708391778</v>
      </c>
      <c r="F647" s="4">
        <f t="shared" si="205"/>
        <v>324.12047925057664</v>
      </c>
      <c r="G647" s="4">
        <f t="shared" si="206"/>
        <v>375.40710117141157</v>
      </c>
      <c r="H647" s="4">
        <f t="shared" si="207"/>
        <v>426.37734409568435</v>
      </c>
      <c r="I647" s="4">
        <f t="shared" si="208"/>
        <v>473.79495710011906</v>
      </c>
      <c r="J647" s="4">
        <f t="shared" si="209"/>
        <v>518.84249269049008</v>
      </c>
      <c r="K647" s="4">
        <f t="shared" si="210"/>
        <v>561.31433556449406</v>
      </c>
      <c r="L647" s="4">
        <f t="shared" si="211"/>
        <v>602.38345384448576</v>
      </c>
      <c r="M647" s="4">
        <f t="shared" si="212"/>
        <v>642.21127845958063</v>
      </c>
      <c r="N647" s="4">
        <f t="shared" si="213"/>
        <v>675.91081692785724</v>
      </c>
      <c r="O647" s="4">
        <f t="shared" si="214"/>
        <v>702.7774792163525</v>
      </c>
      <c r="P647" s="4">
        <f t="shared" si="215"/>
        <v>723.6311339850331</v>
      </c>
      <c r="Q647" s="4">
        <f t="shared" si="216"/>
        <v>739.50159701502537</v>
      </c>
      <c r="R647" s="4">
        <f t="shared" si="217"/>
        <v>751.60843917831085</v>
      </c>
      <c r="S647" s="4">
        <f t="shared" si="218"/>
        <v>760.81149876824429</v>
      </c>
      <c r="T647" s="4">
        <f t="shared" si="219"/>
        <v>767.45826796262679</v>
      </c>
      <c r="U647" s="4">
        <f t="shared" si="220"/>
        <v>771.68941259687188</v>
      </c>
      <c r="W647" s="5" t="str">
        <f>VLOOKUP(C647&amp;A647,Driver_elast!$A$2:$D$1161,4,FALSE)</f>
        <v>GDP</v>
      </c>
      <c r="X647" s="5">
        <v>1</v>
      </c>
      <c r="Y647" s="2">
        <f>SUMIFS('Growth rates'!D$4:D$999,'Growth rates'!$B$4:$B$999,Demands!$A647,'Growth rates'!$C$4:$C$999,$W647)</f>
        <v>1</v>
      </c>
      <c r="Z647" s="2">
        <f>SUMIFS('Growth rates'!E$4:E$999,'Growth rates'!$B$4:$B$999,Demands!$A647,'Growth rates'!$C$4:$C$999,$W647)</f>
        <v>1.0223243415715675</v>
      </c>
      <c r="AA647" s="2">
        <f>SUMIFS('Growth rates'!F$4:F$999,'Growth rates'!$B$4:$B$999,Demands!$A647,'Growth rates'!$C$4:$C$999,$W647)</f>
        <v>1.2027988071116971</v>
      </c>
      <c r="AB647" s="2">
        <f>SUMIFS('Growth rates'!G$4:G$999,'Growth rates'!$B$4:$B$999,Demands!$A647,'Growth rates'!$C$4:$C$999,$W647)</f>
        <v>1.4078508117516342</v>
      </c>
      <c r="AC647" s="2">
        <f>SUMIFS('Growth rates'!H$4:H$999,'Growth rates'!$B$4:$B$999,Demands!$A647,'Growth rates'!$C$4:$C$999,$W647)</f>
        <v>1.6137924978969427</v>
      </c>
      <c r="AD647" s="2">
        <f>SUMIFS('Growth rates'!I$4:I$999,'Growth rates'!$B$4:$B$999,Demands!$A647,'Growth rates'!$C$4:$C$999,$W647)</f>
        <v>1.8071525118158416</v>
      </c>
      <c r="AE647" s="2">
        <f>SUMIFS('Growth rates'!J$4:J$999,'Growth rates'!$B$4:$B$999,Demands!$A647,'Growth rates'!$C$4:$C$999,$W647)</f>
        <v>1.9922705833899947</v>
      </c>
      <c r="AF647" s="2">
        <f>SUMIFS('Growth rates'!K$4:K$999,'Growth rates'!$B$4:$B$999,Demands!$A647,'Growth rates'!$C$4:$C$999,$W647)</f>
        <v>2.1679768696620623</v>
      </c>
      <c r="AG647" s="2">
        <f>SUMIFS('Growth rates'!L$4:L$999,'Growth rates'!$B$4:$B$999,Demands!$A647,'Growth rates'!$C$4:$C$999,$W647)</f>
        <v>2.338874994724109</v>
      </c>
      <c r="AH647" s="2">
        <f>SUMIFS('Growth rates'!M$4:M$999,'Growth rates'!$B$4:$B$999,Demands!$A647,'Growth rates'!$C$4:$C$999,$W647)</f>
        <v>2.505482273559017</v>
      </c>
      <c r="AI647" s="2">
        <f>SUMIFS('Growth rates'!N$4:N$999,'Growth rates'!$B$4:$B$999,Demands!$A647,'Growth rates'!$C$4:$C$999,$W647)</f>
        <v>2.6628690565076631</v>
      </c>
      <c r="AJ647" s="2">
        <f>SUMIFS('Growth rates'!O$4:O$999,'Growth rates'!$B$4:$B$999,Demands!$A647,'Growth rates'!$C$4:$C$999,$W647)</f>
        <v>2.8054158827249944</v>
      </c>
      <c r="AK647" s="2">
        <f>SUMIFS('Growth rates'!P$4:P$999,'Growth rates'!$B$4:$B$999,Demands!$A647,'Growth rates'!$C$4:$C$999,$W647)</f>
        <v>2.9335417929304213</v>
      </c>
      <c r="AL647" s="2">
        <f>SUMIFS('Growth rates'!Q$4:Q$999,'Growth rates'!$B$4:$B$999,Demands!$A647,'Growth rates'!$C$4:$C$999,$W647)</f>
        <v>3.0490696697223498</v>
      </c>
      <c r="AM647" s="2">
        <f>SUMIFS('Growth rates'!R$4:R$999,'Growth rates'!$B$4:$B$999,Demands!$A647,'Growth rates'!$C$4:$C$999,$W647)</f>
        <v>3.156632573139162</v>
      </c>
      <c r="AN647" s="2">
        <f>SUMIFS('Growth rates'!S$4:S$999,'Growth rates'!$B$4:$B$999,Demands!$A647,'Growth rates'!$C$4:$C$999,$W647)</f>
        <v>3.2607391189917707</v>
      </c>
      <c r="AO647" s="2">
        <f>SUMIFS('Growth rates'!T$4:T$999,'Growth rates'!$B$4:$B$999,Demands!$A647,'Growth rates'!$C$4:$C$999,$W647)</f>
        <v>3.3630452682005161</v>
      </c>
      <c r="AP647" s="2">
        <f>SUMIFS('Growth rates'!U$4:U$999,'Growth rates'!$B$4:$B$999,Demands!$A647,'Growth rates'!$C$4:$C$999,$W647)</f>
        <v>3.4629254279090294</v>
      </c>
      <c r="AR647">
        <f>VLOOKUP(C647&amp;A647,Driver_elast!$A$2:$E$1161,5,FALSE)</f>
        <v>0.92816799999999999</v>
      </c>
      <c r="AS647">
        <f t="shared" si="221"/>
        <v>0.92816799999999999</v>
      </c>
      <c r="AT647">
        <f t="shared" si="222"/>
        <v>0.18563360000000001</v>
      </c>
      <c r="AV647" s="2" cm="1">
        <f t="array" ref="AV647">TREND($AR647:$AS647,$AR$3:$AS$3,AV$1)</f>
        <v>0.92816799999999999</v>
      </c>
      <c r="AW647" s="2" cm="1">
        <f t="array" ref="AW647">TREND($AR647:$AS647,$AR$3:$AS$3,AW$1)</f>
        <v>0.92816799999999999</v>
      </c>
      <c r="AX647" s="2" cm="1">
        <f t="array" ref="AX647">TREND($AR647:$AS647,$AR$3:$AS$3,AX$1)</f>
        <v>0.92816799999999999</v>
      </c>
      <c r="AY647" s="2" cm="1">
        <f t="array" ref="AY647">TREND($AR647:$AS647,$AR$3:$AS$3,AY$1)</f>
        <v>0.92816799999999999</v>
      </c>
      <c r="AZ647" s="2" cm="1">
        <f t="array" ref="AZ647">TREND($AR647:$AS647,$AR$3:$AS$3,AZ$1)</f>
        <v>0.92816799999999999</v>
      </c>
      <c r="BA647" s="2" cm="1">
        <f t="array" ref="BA647">TREND($AR647:$AS647,$AR$3:$AS$3,BA$1)</f>
        <v>0.92816799999999999</v>
      </c>
      <c r="BB647" s="2" cm="1">
        <f t="array" ref="BB647">TREND($AR647:$AS647,$AR$3:$AS$3,BB$1)</f>
        <v>0.92816799999999999</v>
      </c>
      <c r="BC647" s="2" cm="1">
        <f t="array" ref="BC647">TREND($AR647:$AS647,$AR$3:$AS$3,BC$1)</f>
        <v>0.92816799999999999</v>
      </c>
      <c r="BD647" s="2" cm="1">
        <f t="array" ref="BD647">TREND($AR647:$AS647,$AR$3:$AS$3,BD$1)</f>
        <v>0.92816799999999999</v>
      </c>
      <c r="BE647" s="2" cm="1">
        <f t="array" ref="BE647">TREND($AR647:$AS647,$AR$3:$AS$3,BE$1)</f>
        <v>0.92816799999999999</v>
      </c>
      <c r="BF647" s="20" cm="1">
        <f t="array" ref="BF647">TREND($AS647:$AT647,$AS$3:$AT$3,BF$1)</f>
        <v>0.83535119999999807</v>
      </c>
      <c r="BG647" s="20" cm="1">
        <f t="array" ref="BG647">TREND($AS647:$AT647,$AS$3:$AT$3,BG$1)</f>
        <v>0.74253439999999671</v>
      </c>
      <c r="BH647" s="20" cm="1">
        <f t="array" ref="BH647">TREND($AS647:$AT647,$AS$3:$AT$3,BH$1)</f>
        <v>0.64971759999999534</v>
      </c>
      <c r="BI647" s="20" cm="1">
        <f t="array" ref="BI647">TREND($AS647:$AT647,$AS$3:$AT$3,BI$1)</f>
        <v>0.55690080000000108</v>
      </c>
      <c r="BJ647" s="20" cm="1">
        <f t="array" ref="BJ647">TREND($AS647:$AT647,$AS$3:$AT$3,BJ$1)</f>
        <v>0.46408399999999972</v>
      </c>
      <c r="BK647" s="20" cm="1">
        <f t="array" ref="BK647">TREND($AS647:$AT647,$AS$3:$AT$3,BK$1)</f>
        <v>0.37126719999999835</v>
      </c>
      <c r="BL647" s="20" cm="1">
        <f t="array" ref="BL647">TREND($AS647:$AT647,$AS$3:$AT$3,BL$1)</f>
        <v>0.27845039999999699</v>
      </c>
      <c r="BM647" s="20" cm="1">
        <f t="array" ref="BM647">TREND($AS647:$AT647,$AS$3:$AT$3,BM$1)</f>
        <v>0.18563359999999562</v>
      </c>
    </row>
    <row r="648" spans="1:65" x14ac:dyDescent="0.35">
      <c r="A648" t="str">
        <f>IF(BYDem!B646="","\I:",BYDem!B646)</f>
        <v>Europe_other</v>
      </c>
      <c r="B648" t="str">
        <f>BYDem!E646</f>
        <v>COE</v>
      </c>
      <c r="C648" t="str">
        <f t="shared" si="203"/>
        <v>COE</v>
      </c>
      <c r="D648" s="4">
        <f>SUMIFS(BYDem!$M$2:$M$2000,BYDem!$B$2:$B$2000,Demands!$A648,BYDem!$E$2:$E$2000,Demands!$B648)</f>
        <v>98.107118149680005</v>
      </c>
      <c r="E648" s="4">
        <f t="shared" si="204"/>
        <v>102.28056524401758</v>
      </c>
      <c r="F648" s="4">
        <f t="shared" si="205"/>
        <v>134.64292823839216</v>
      </c>
      <c r="G648" s="4">
        <f t="shared" si="206"/>
        <v>173.18573865071733</v>
      </c>
      <c r="H648" s="4">
        <f t="shared" si="207"/>
        <v>212.85730399952274</v>
      </c>
      <c r="I648" s="4">
        <f t="shared" si="208"/>
        <v>249.90855409141056</v>
      </c>
      <c r="J648" s="4">
        <f t="shared" si="209"/>
        <v>284.2012582229404</v>
      </c>
      <c r="K648" s="4">
        <f t="shared" si="210"/>
        <v>314.94034043780402</v>
      </c>
      <c r="L648" s="4">
        <f t="shared" si="211"/>
        <v>342.57669261727881</v>
      </c>
      <c r="M648" s="4">
        <f t="shared" si="212"/>
        <v>366.97977986134936</v>
      </c>
      <c r="N648" s="4">
        <f t="shared" si="213"/>
        <v>387.72707901896121</v>
      </c>
      <c r="O648" s="4">
        <f t="shared" si="214"/>
        <v>404.33150481078889</v>
      </c>
      <c r="P648" s="4">
        <f t="shared" si="215"/>
        <v>417.25783765089693</v>
      </c>
      <c r="Q648" s="4">
        <f t="shared" si="216"/>
        <v>427.11723263373358</v>
      </c>
      <c r="R648" s="4">
        <f t="shared" si="217"/>
        <v>434.65100106442054</v>
      </c>
      <c r="S648" s="4">
        <f t="shared" si="218"/>
        <v>440.38496133046397</v>
      </c>
      <c r="T648" s="4">
        <f t="shared" si="219"/>
        <v>444.53010339050343</v>
      </c>
      <c r="U648" s="4">
        <f t="shared" si="220"/>
        <v>447.17055180442816</v>
      </c>
      <c r="W648" s="5" t="str">
        <f>VLOOKUP(C648&amp;A648,Driver_elast!$A$2:$D$1161,4,FALSE)</f>
        <v>GDP</v>
      </c>
      <c r="X648" s="5">
        <v>1</v>
      </c>
      <c r="Y648" s="2">
        <f>SUMIFS('Growth rates'!D$4:D$999,'Growth rates'!$B$4:$B$999,Demands!$A648,'Growth rates'!$C$4:$C$999,$W648)</f>
        <v>1</v>
      </c>
      <c r="Z648" s="2">
        <f>SUMIFS('Growth rates'!E$4:E$999,'Growth rates'!$B$4:$B$999,Demands!$A648,'Growth rates'!$C$4:$C$999,$W648)</f>
        <v>1.0223243415715675</v>
      </c>
      <c r="AA648" s="2">
        <f>SUMIFS('Growth rates'!F$4:F$999,'Growth rates'!$B$4:$B$999,Demands!$A648,'Growth rates'!$C$4:$C$999,$W648)</f>
        <v>1.2027988071116971</v>
      </c>
      <c r="AB648" s="2">
        <f>SUMIFS('Growth rates'!G$4:G$999,'Growth rates'!$B$4:$B$999,Demands!$A648,'Growth rates'!$C$4:$C$999,$W648)</f>
        <v>1.4078508117516342</v>
      </c>
      <c r="AC648" s="2">
        <f>SUMIFS('Growth rates'!H$4:H$999,'Growth rates'!$B$4:$B$999,Demands!$A648,'Growth rates'!$C$4:$C$999,$W648)</f>
        <v>1.6137924978969427</v>
      </c>
      <c r="AD648" s="2">
        <f>SUMIFS('Growth rates'!I$4:I$999,'Growth rates'!$B$4:$B$999,Demands!$A648,'Growth rates'!$C$4:$C$999,$W648)</f>
        <v>1.8071525118158416</v>
      </c>
      <c r="AE648" s="2">
        <f>SUMIFS('Growth rates'!J$4:J$999,'Growth rates'!$B$4:$B$999,Demands!$A648,'Growth rates'!$C$4:$C$999,$W648)</f>
        <v>1.9922705833899947</v>
      </c>
      <c r="AF648" s="2">
        <f>SUMIFS('Growth rates'!K$4:K$999,'Growth rates'!$B$4:$B$999,Demands!$A648,'Growth rates'!$C$4:$C$999,$W648)</f>
        <v>2.1679768696620623</v>
      </c>
      <c r="AG648" s="2">
        <f>SUMIFS('Growth rates'!L$4:L$999,'Growth rates'!$B$4:$B$999,Demands!$A648,'Growth rates'!$C$4:$C$999,$W648)</f>
        <v>2.338874994724109</v>
      </c>
      <c r="AH648" s="2">
        <f>SUMIFS('Growth rates'!M$4:M$999,'Growth rates'!$B$4:$B$999,Demands!$A648,'Growth rates'!$C$4:$C$999,$W648)</f>
        <v>2.505482273559017</v>
      </c>
      <c r="AI648" s="2">
        <f>SUMIFS('Growth rates'!N$4:N$999,'Growth rates'!$B$4:$B$999,Demands!$A648,'Growth rates'!$C$4:$C$999,$W648)</f>
        <v>2.6628690565076631</v>
      </c>
      <c r="AJ648" s="2">
        <f>SUMIFS('Growth rates'!O$4:O$999,'Growth rates'!$B$4:$B$999,Demands!$A648,'Growth rates'!$C$4:$C$999,$W648)</f>
        <v>2.8054158827249944</v>
      </c>
      <c r="AK648" s="2">
        <f>SUMIFS('Growth rates'!P$4:P$999,'Growth rates'!$B$4:$B$999,Demands!$A648,'Growth rates'!$C$4:$C$999,$W648)</f>
        <v>2.9335417929304213</v>
      </c>
      <c r="AL648" s="2">
        <f>SUMIFS('Growth rates'!Q$4:Q$999,'Growth rates'!$B$4:$B$999,Demands!$A648,'Growth rates'!$C$4:$C$999,$W648)</f>
        <v>3.0490696697223498</v>
      </c>
      <c r="AM648" s="2">
        <f>SUMIFS('Growth rates'!R$4:R$999,'Growth rates'!$B$4:$B$999,Demands!$A648,'Growth rates'!$C$4:$C$999,$W648)</f>
        <v>3.156632573139162</v>
      </c>
      <c r="AN648" s="2">
        <f>SUMIFS('Growth rates'!S$4:S$999,'Growth rates'!$B$4:$B$999,Demands!$A648,'Growth rates'!$C$4:$C$999,$W648)</f>
        <v>3.2607391189917707</v>
      </c>
      <c r="AO648" s="2">
        <f>SUMIFS('Growth rates'!T$4:T$999,'Growth rates'!$B$4:$B$999,Demands!$A648,'Growth rates'!$C$4:$C$999,$W648)</f>
        <v>3.3630452682005161</v>
      </c>
      <c r="AP648" s="2">
        <f>SUMIFS('Growth rates'!U$4:U$999,'Growth rates'!$B$4:$B$999,Demands!$A648,'Growth rates'!$C$4:$C$999,$W648)</f>
        <v>3.4629254279090294</v>
      </c>
      <c r="AR648">
        <f>VLOOKUP(C648&amp;A648,Driver_elast!$A$2:$E$1161,5,FALSE)</f>
        <v>1.9281679999999999</v>
      </c>
      <c r="AS648">
        <f t="shared" si="221"/>
        <v>1</v>
      </c>
      <c r="AT648">
        <f t="shared" si="222"/>
        <v>0.2</v>
      </c>
      <c r="AV648" s="2" cm="1">
        <f t="array" ref="AV648">TREND($AR648:$AS648,$AR$3:$AS$3,AV$1)</f>
        <v>1.9281679999999994</v>
      </c>
      <c r="AW648" s="2" cm="1">
        <f t="array" ref="AW648">TREND($AR648:$AS648,$AR$3:$AS$3,AW$1)</f>
        <v>1.9055297560975575</v>
      </c>
      <c r="AX648" s="2" cm="1">
        <f t="array" ref="AX648">TREND($AR648:$AS648,$AR$3:$AS$3,AX$1)</f>
        <v>1.7923385365853619</v>
      </c>
      <c r="AY648" s="2" cm="1">
        <f t="array" ref="AY648">TREND($AR648:$AS648,$AR$3:$AS$3,AY$1)</f>
        <v>1.6791473170731734</v>
      </c>
      <c r="AZ648" s="2" cm="1">
        <f t="array" ref="AZ648">TREND($AR648:$AS648,$AR$3:$AS$3,AZ$1)</f>
        <v>1.5659560975609779</v>
      </c>
      <c r="BA648" s="2" cm="1">
        <f t="array" ref="BA648">TREND($AR648:$AS648,$AR$3:$AS$3,BA$1)</f>
        <v>1.4527648780487823</v>
      </c>
      <c r="BB648" s="2" cm="1">
        <f t="array" ref="BB648">TREND($AR648:$AS648,$AR$3:$AS$3,BB$1)</f>
        <v>1.3395736585365867</v>
      </c>
      <c r="BC648" s="2" cm="1">
        <f t="array" ref="BC648">TREND($AR648:$AS648,$AR$3:$AS$3,BC$1)</f>
        <v>1.2263824390243911</v>
      </c>
      <c r="BD648" s="2" cm="1">
        <f t="array" ref="BD648">TREND($AR648:$AS648,$AR$3:$AS$3,BD$1)</f>
        <v>1.1131912195121956</v>
      </c>
      <c r="BE648" s="2" cm="1">
        <f t="array" ref="BE648">TREND($AR648:$AS648,$AR$3:$AS$3,BE$1)</f>
        <v>1</v>
      </c>
      <c r="BF648" s="20" cm="1">
        <f t="array" ref="BF648">TREND($AS648:$AT648,$AS$3:$AT$3,BF$1)</f>
        <v>0.90000000000000568</v>
      </c>
      <c r="BG648" s="20" cm="1">
        <f t="array" ref="BG648">TREND($AS648:$AT648,$AS$3:$AT$3,BG$1)</f>
        <v>0.80000000000000426</v>
      </c>
      <c r="BH648" s="20" cm="1">
        <f t="array" ref="BH648">TREND($AS648:$AT648,$AS$3:$AT$3,BH$1)</f>
        <v>0.70000000000000284</v>
      </c>
      <c r="BI648" s="20" cm="1">
        <f t="array" ref="BI648">TREND($AS648:$AT648,$AS$3:$AT$3,BI$1)</f>
        <v>0.60000000000000142</v>
      </c>
      <c r="BJ648" s="20" cm="1">
        <f t="array" ref="BJ648">TREND($AS648:$AT648,$AS$3:$AT$3,BJ$1)</f>
        <v>0.5</v>
      </c>
      <c r="BK648" s="20" cm="1">
        <f t="array" ref="BK648">TREND($AS648:$AT648,$AS$3:$AT$3,BK$1)</f>
        <v>0.40000000000000568</v>
      </c>
      <c r="BL648" s="20" cm="1">
        <f t="array" ref="BL648">TREND($AS648:$AT648,$AS$3:$AT$3,BL$1)</f>
        <v>0.30000000000000426</v>
      </c>
      <c r="BM648" s="20" cm="1">
        <f t="array" ref="BM648">TREND($AS648:$AT648,$AS$3:$AT$3,BM$1)</f>
        <v>0.20000000000000284</v>
      </c>
    </row>
    <row r="649" spans="1:65" x14ac:dyDescent="0.35">
      <c r="A649" t="str">
        <f>IF(BYDem!B647="","\I:",BYDem!B647)</f>
        <v>Europe_other</v>
      </c>
      <c r="B649" t="str">
        <f>BYDem!E647</f>
        <v>COT</v>
      </c>
      <c r="C649" t="str">
        <f t="shared" si="203"/>
        <v>COT</v>
      </c>
      <c r="D649" s="4">
        <f>SUMIFS(BYDem!$M$2:$M$2000,BYDem!$B$2:$B$2000,Demands!$A649,BYDem!$E$2:$E$2000,Demands!$B649)</f>
        <v>0</v>
      </c>
      <c r="E649" s="4">
        <f t="shared" si="204"/>
        <v>0</v>
      </c>
      <c r="F649" s="4">
        <f t="shared" si="205"/>
        <v>0</v>
      </c>
      <c r="G649" s="4">
        <f t="shared" si="206"/>
        <v>0</v>
      </c>
      <c r="H649" s="4">
        <f t="shared" si="207"/>
        <v>0</v>
      </c>
      <c r="I649" s="4">
        <f t="shared" si="208"/>
        <v>0</v>
      </c>
      <c r="J649" s="4">
        <f t="shared" si="209"/>
        <v>0</v>
      </c>
      <c r="K649" s="4">
        <f t="shared" si="210"/>
        <v>0</v>
      </c>
      <c r="L649" s="4">
        <f t="shared" si="211"/>
        <v>0</v>
      </c>
      <c r="M649" s="4">
        <f t="shared" si="212"/>
        <v>0</v>
      </c>
      <c r="N649" s="4">
        <f t="shared" si="213"/>
        <v>0</v>
      </c>
      <c r="O649" s="4">
        <f t="shared" si="214"/>
        <v>0</v>
      </c>
      <c r="P649" s="4">
        <f t="shared" si="215"/>
        <v>0</v>
      </c>
      <c r="Q649" s="4">
        <f t="shared" si="216"/>
        <v>0</v>
      </c>
      <c r="R649" s="4">
        <f t="shared" si="217"/>
        <v>0</v>
      </c>
      <c r="S649" s="4">
        <f t="shared" si="218"/>
        <v>0</v>
      </c>
      <c r="T649" s="4">
        <f t="shared" si="219"/>
        <v>0</v>
      </c>
      <c r="U649" s="4">
        <f t="shared" si="220"/>
        <v>0</v>
      </c>
      <c r="W649" s="5" t="str">
        <f>VLOOKUP(C649&amp;A649,Driver_elast!$A$2:$D$1161,4,FALSE)</f>
        <v>GDPSER</v>
      </c>
      <c r="X649" s="5">
        <v>1</v>
      </c>
      <c r="Y649" s="2">
        <f>SUMIFS('Growth rates'!D$4:D$999,'Growth rates'!$B$4:$B$999,Demands!$A649,'Growth rates'!$C$4:$C$999,$W649)</f>
        <v>1</v>
      </c>
      <c r="Z649" s="2">
        <f>SUMIFS('Growth rates'!E$4:E$999,'Growth rates'!$B$4:$B$999,Demands!$A649,'Growth rates'!$C$4:$C$999,$W649)</f>
        <v>1.0221651569772268</v>
      </c>
      <c r="AA649" s="2">
        <f>SUMIFS('Growth rates'!F$4:F$999,'Growth rates'!$B$4:$B$999,Demands!$A649,'Growth rates'!$C$4:$C$999,$W649)</f>
        <v>1.2030750404188948</v>
      </c>
      <c r="AB649" s="2">
        <f>SUMIFS('Growth rates'!G$4:G$999,'Growth rates'!$B$4:$B$999,Demands!$A649,'Growth rates'!$C$4:$C$999,$W649)</f>
        <v>1.4074739995892156</v>
      </c>
      <c r="AC649" s="2">
        <f>SUMIFS('Growth rates'!H$4:H$999,'Growth rates'!$B$4:$B$999,Demands!$A649,'Growth rates'!$C$4:$C$999,$W649)</f>
        <v>1.6125369991223657</v>
      </c>
      <c r="AD649" s="2">
        <f>SUMIFS('Growth rates'!I$4:I$999,'Growth rates'!$B$4:$B$999,Demands!$A649,'Growth rates'!$C$4:$C$999,$W649)</f>
        <v>1.8040767571266034</v>
      </c>
      <c r="AE649" s="2">
        <f>SUMIFS('Growth rates'!J$4:J$999,'Growth rates'!$B$4:$B$999,Demands!$A649,'Growth rates'!$C$4:$C$999,$W649)</f>
        <v>1.9866288849874036</v>
      </c>
      <c r="AF649" s="2">
        <f>SUMIFS('Growth rates'!K$4:K$999,'Growth rates'!$B$4:$B$999,Demands!$A649,'Growth rates'!$C$4:$C$999,$W649)</f>
        <v>2.1592533904266666</v>
      </c>
      <c r="AG649" s="2">
        <f>SUMIFS('Growth rates'!L$4:L$999,'Growth rates'!$B$4:$B$999,Demands!$A649,'Growth rates'!$C$4:$C$999,$W649)</f>
        <v>2.3265878292586786</v>
      </c>
      <c r="AH649" s="2">
        <f>SUMIFS('Growth rates'!M$4:M$999,'Growth rates'!$B$4:$B$999,Demands!$A649,'Growth rates'!$C$4:$C$999,$W649)</f>
        <v>2.4891028522102281</v>
      </c>
      <c r="AI649" s="2">
        <f>SUMIFS('Growth rates'!N$4:N$999,'Growth rates'!$B$4:$B$999,Demands!$A649,'Growth rates'!$C$4:$C$999,$W649)</f>
        <v>2.6417230072253011</v>
      </c>
      <c r="AJ649" s="2">
        <f>SUMIFS('Growth rates'!O$4:O$999,'Growth rates'!$B$4:$B$999,Demands!$A649,'Growth rates'!$C$4:$C$999,$W649)</f>
        <v>2.7788863697487876</v>
      </c>
      <c r="AK649" s="2">
        <f>SUMIFS('Growth rates'!P$4:P$999,'Growth rates'!$B$4:$B$999,Demands!$A649,'Growth rates'!$C$4:$C$999,$W649)</f>
        <v>2.9011624013361645</v>
      </c>
      <c r="AL649" s="2">
        <f>SUMIFS('Growth rates'!Q$4:Q$999,'Growth rates'!$B$4:$B$999,Demands!$A649,'Growth rates'!$C$4:$C$999,$W649)</f>
        <v>3.0102339655961248</v>
      </c>
      <c r="AM649" s="2">
        <f>SUMIFS('Growth rates'!R$4:R$999,'Growth rates'!$B$4:$B$999,Demands!$A649,'Growth rates'!$C$4:$C$999,$W649)</f>
        <v>3.1107110357397665</v>
      </c>
      <c r="AN649" s="2">
        <f>SUMIFS('Growth rates'!S$4:S$999,'Growth rates'!$B$4:$B$999,Demands!$A649,'Growth rates'!$C$4:$C$999,$W649)</f>
        <v>3.2070045876006894</v>
      </c>
      <c r="AO649" s="2">
        <f>SUMIFS('Growth rates'!T$4:T$999,'Growth rates'!$B$4:$B$999,Demands!$A649,'Growth rates'!$C$4:$C$999,$W649)</f>
        <v>3.300681116368652</v>
      </c>
      <c r="AP649" s="2">
        <f>SUMIFS('Growth rates'!U$4:U$999,'Growth rates'!$B$4:$B$999,Demands!$A649,'Growth rates'!$C$4:$C$999,$W649)</f>
        <v>3.3910189436615283</v>
      </c>
      <c r="AR649">
        <f>VLOOKUP(C649&amp;A649,Driver_elast!$A$2:$E$1161,5,FALSE)</f>
        <v>0.49058200000000002</v>
      </c>
      <c r="AS649">
        <f t="shared" si="221"/>
        <v>0.49058200000000002</v>
      </c>
      <c r="AT649">
        <f t="shared" si="222"/>
        <v>9.8116400000000006E-2</v>
      </c>
      <c r="AV649" s="2" cm="1">
        <f t="array" ref="AV649">TREND($AR649:$AS649,$AR$3:$AS$3,AV$1)</f>
        <v>0.49058200000000002</v>
      </c>
      <c r="AW649" s="2" cm="1">
        <f t="array" ref="AW649">TREND($AR649:$AS649,$AR$3:$AS$3,AW$1)</f>
        <v>0.49058200000000002</v>
      </c>
      <c r="AX649" s="2" cm="1">
        <f t="array" ref="AX649">TREND($AR649:$AS649,$AR$3:$AS$3,AX$1)</f>
        <v>0.49058200000000002</v>
      </c>
      <c r="AY649" s="2" cm="1">
        <f t="array" ref="AY649">TREND($AR649:$AS649,$AR$3:$AS$3,AY$1)</f>
        <v>0.49058200000000002</v>
      </c>
      <c r="AZ649" s="2" cm="1">
        <f t="array" ref="AZ649">TREND($AR649:$AS649,$AR$3:$AS$3,AZ$1)</f>
        <v>0.49058200000000002</v>
      </c>
      <c r="BA649" s="2" cm="1">
        <f t="array" ref="BA649">TREND($AR649:$AS649,$AR$3:$AS$3,BA$1)</f>
        <v>0.49058200000000002</v>
      </c>
      <c r="BB649" s="2" cm="1">
        <f t="array" ref="BB649">TREND($AR649:$AS649,$AR$3:$AS$3,BB$1)</f>
        <v>0.49058200000000002</v>
      </c>
      <c r="BC649" s="2" cm="1">
        <f t="array" ref="BC649">TREND($AR649:$AS649,$AR$3:$AS$3,BC$1)</f>
        <v>0.49058200000000002</v>
      </c>
      <c r="BD649" s="2" cm="1">
        <f t="array" ref="BD649">TREND($AR649:$AS649,$AR$3:$AS$3,BD$1)</f>
        <v>0.49058200000000002</v>
      </c>
      <c r="BE649" s="2" cm="1">
        <f t="array" ref="BE649">TREND($AR649:$AS649,$AR$3:$AS$3,BE$1)</f>
        <v>0.49058200000000002</v>
      </c>
      <c r="BF649" s="20" cm="1">
        <f t="array" ref="BF649">TREND($AS649:$AT649,$AS$3:$AT$3,BF$1)</f>
        <v>0.4415237999999988</v>
      </c>
      <c r="BG649" s="20" cm="1">
        <f t="array" ref="BG649">TREND($AS649:$AT649,$AS$3:$AT$3,BG$1)</f>
        <v>0.3924656000000013</v>
      </c>
      <c r="BH649" s="20" cm="1">
        <f t="array" ref="BH649">TREND($AS649:$AT649,$AS$3:$AT$3,BH$1)</f>
        <v>0.34340740000000025</v>
      </c>
      <c r="BI649" s="20" cm="1">
        <f t="array" ref="BI649">TREND($AS649:$AT649,$AS$3:$AT$3,BI$1)</f>
        <v>0.2943491999999992</v>
      </c>
      <c r="BJ649" s="20" cm="1">
        <f t="array" ref="BJ649">TREND($AS649:$AT649,$AS$3:$AT$3,BJ$1)</f>
        <v>0.24529099999999815</v>
      </c>
      <c r="BK649" s="20" cm="1">
        <f t="array" ref="BK649">TREND($AS649:$AT649,$AS$3:$AT$3,BK$1)</f>
        <v>0.19623280000000065</v>
      </c>
      <c r="BL649" s="20" cm="1">
        <f t="array" ref="BL649">TREND($AS649:$AT649,$AS$3:$AT$3,BL$1)</f>
        <v>0.1471745999999996</v>
      </c>
      <c r="BM649" s="20" cm="1">
        <f t="array" ref="BM649">TREND($AS649:$AT649,$AS$3:$AT$3,BM$1)</f>
        <v>9.8116399999998549E-2</v>
      </c>
    </row>
    <row r="650" spans="1:65" x14ac:dyDescent="0.35">
      <c r="A650" t="str">
        <f>IF(BYDem!B648="","\I:",BYDem!B648)</f>
        <v>Europe_other</v>
      </c>
      <c r="B650" t="str">
        <f>BYDem!E648</f>
        <v>CRF</v>
      </c>
      <c r="C650" t="str">
        <f t="shared" si="203"/>
        <v>CRF</v>
      </c>
      <c r="D650" s="4">
        <f>SUMIFS(BYDem!$M$2:$M$2000,BYDem!$B$2:$B$2000,Demands!$A650,BYDem!$E$2:$E$2000,Demands!$B650)</f>
        <v>257.53118514290998</v>
      </c>
      <c r="E650" s="4">
        <f t="shared" si="204"/>
        <v>262.86742173508964</v>
      </c>
      <c r="F650" s="4">
        <f t="shared" si="205"/>
        <v>305.93896369391007</v>
      </c>
      <c r="G650" s="4">
        <f t="shared" si="206"/>
        <v>354.34866615424511</v>
      </c>
      <c r="H650" s="4">
        <f t="shared" si="207"/>
        <v>402.45973687564606</v>
      </c>
      <c r="I650" s="4">
        <f t="shared" si="208"/>
        <v>447.21746220345665</v>
      </c>
      <c r="J650" s="4">
        <f t="shared" si="209"/>
        <v>489.73805944355877</v>
      </c>
      <c r="K650" s="4">
        <f t="shared" si="210"/>
        <v>529.82744726961425</v>
      </c>
      <c r="L650" s="4">
        <f t="shared" si="211"/>
        <v>568.59279623940142</v>
      </c>
      <c r="M650" s="4">
        <f t="shared" si="212"/>
        <v>606.18648182538641</v>
      </c>
      <c r="N650" s="4">
        <f t="shared" si="213"/>
        <v>637.99564704625163</v>
      </c>
      <c r="O650" s="4">
        <f t="shared" si="214"/>
        <v>663.35522579752819</v>
      </c>
      <c r="P650" s="4">
        <f t="shared" si="215"/>
        <v>683.03909626418999</v>
      </c>
      <c r="Q650" s="4">
        <f t="shared" si="216"/>
        <v>698.01930678333042</v>
      </c>
      <c r="R650" s="4">
        <f t="shared" si="217"/>
        <v>709.44701648438195</v>
      </c>
      <c r="S650" s="4">
        <f t="shared" si="218"/>
        <v>718.13383109192432</v>
      </c>
      <c r="T650" s="4">
        <f t="shared" si="219"/>
        <v>724.40775023441051</v>
      </c>
      <c r="U650" s="4">
        <f t="shared" si="220"/>
        <v>728.40154910707986</v>
      </c>
      <c r="W650" s="5" t="str">
        <f>VLOOKUP(C650&amp;A650,Driver_elast!$A$2:$D$1161,4,FALSE)</f>
        <v>GDP</v>
      </c>
      <c r="X650" s="5">
        <v>1</v>
      </c>
      <c r="Y650" s="2">
        <f>SUMIFS('Growth rates'!D$4:D$999,'Growth rates'!$B$4:$B$999,Demands!$A650,'Growth rates'!$C$4:$C$999,$W650)</f>
        <v>1</v>
      </c>
      <c r="Z650" s="2">
        <f>SUMIFS('Growth rates'!E$4:E$999,'Growth rates'!$B$4:$B$999,Demands!$A650,'Growth rates'!$C$4:$C$999,$W650)</f>
        <v>1.0223243415715675</v>
      </c>
      <c r="AA650" s="2">
        <f>SUMIFS('Growth rates'!F$4:F$999,'Growth rates'!$B$4:$B$999,Demands!$A650,'Growth rates'!$C$4:$C$999,$W650)</f>
        <v>1.2027988071116971</v>
      </c>
      <c r="AB650" s="2">
        <f>SUMIFS('Growth rates'!G$4:G$999,'Growth rates'!$B$4:$B$999,Demands!$A650,'Growth rates'!$C$4:$C$999,$W650)</f>
        <v>1.4078508117516342</v>
      </c>
      <c r="AC650" s="2">
        <f>SUMIFS('Growth rates'!H$4:H$999,'Growth rates'!$B$4:$B$999,Demands!$A650,'Growth rates'!$C$4:$C$999,$W650)</f>
        <v>1.6137924978969427</v>
      </c>
      <c r="AD650" s="2">
        <f>SUMIFS('Growth rates'!I$4:I$999,'Growth rates'!$B$4:$B$999,Demands!$A650,'Growth rates'!$C$4:$C$999,$W650)</f>
        <v>1.8071525118158416</v>
      </c>
      <c r="AE650" s="2">
        <f>SUMIFS('Growth rates'!J$4:J$999,'Growth rates'!$B$4:$B$999,Demands!$A650,'Growth rates'!$C$4:$C$999,$W650)</f>
        <v>1.9922705833899947</v>
      </c>
      <c r="AF650" s="2">
        <f>SUMIFS('Growth rates'!K$4:K$999,'Growth rates'!$B$4:$B$999,Demands!$A650,'Growth rates'!$C$4:$C$999,$W650)</f>
        <v>2.1679768696620623</v>
      </c>
      <c r="AG650" s="2">
        <f>SUMIFS('Growth rates'!L$4:L$999,'Growth rates'!$B$4:$B$999,Demands!$A650,'Growth rates'!$C$4:$C$999,$W650)</f>
        <v>2.338874994724109</v>
      </c>
      <c r="AH650" s="2">
        <f>SUMIFS('Growth rates'!M$4:M$999,'Growth rates'!$B$4:$B$999,Demands!$A650,'Growth rates'!$C$4:$C$999,$W650)</f>
        <v>2.505482273559017</v>
      </c>
      <c r="AI650" s="2">
        <f>SUMIFS('Growth rates'!N$4:N$999,'Growth rates'!$B$4:$B$999,Demands!$A650,'Growth rates'!$C$4:$C$999,$W650)</f>
        <v>2.6628690565076631</v>
      </c>
      <c r="AJ650" s="2">
        <f>SUMIFS('Growth rates'!O$4:O$999,'Growth rates'!$B$4:$B$999,Demands!$A650,'Growth rates'!$C$4:$C$999,$W650)</f>
        <v>2.8054158827249944</v>
      </c>
      <c r="AK650" s="2">
        <f>SUMIFS('Growth rates'!P$4:P$999,'Growth rates'!$B$4:$B$999,Demands!$A650,'Growth rates'!$C$4:$C$999,$W650)</f>
        <v>2.9335417929304213</v>
      </c>
      <c r="AL650" s="2">
        <f>SUMIFS('Growth rates'!Q$4:Q$999,'Growth rates'!$B$4:$B$999,Demands!$A650,'Growth rates'!$C$4:$C$999,$W650)</f>
        <v>3.0490696697223498</v>
      </c>
      <c r="AM650" s="2">
        <f>SUMIFS('Growth rates'!R$4:R$999,'Growth rates'!$B$4:$B$999,Demands!$A650,'Growth rates'!$C$4:$C$999,$W650)</f>
        <v>3.156632573139162</v>
      </c>
      <c r="AN650" s="2">
        <f>SUMIFS('Growth rates'!S$4:S$999,'Growth rates'!$B$4:$B$999,Demands!$A650,'Growth rates'!$C$4:$C$999,$W650)</f>
        <v>3.2607391189917707</v>
      </c>
      <c r="AO650" s="2">
        <f>SUMIFS('Growth rates'!T$4:T$999,'Growth rates'!$B$4:$B$999,Demands!$A650,'Growth rates'!$C$4:$C$999,$W650)</f>
        <v>3.3630452682005161</v>
      </c>
      <c r="AP650" s="2">
        <f>SUMIFS('Growth rates'!U$4:U$999,'Growth rates'!$B$4:$B$999,Demands!$A650,'Growth rates'!$C$4:$C$999,$W650)</f>
        <v>3.4629254279090294</v>
      </c>
      <c r="AR650">
        <f>VLOOKUP(C650&amp;A650,Driver_elast!$A$2:$E$1161,5,FALSE)</f>
        <v>0.92816799999999999</v>
      </c>
      <c r="AS650">
        <f t="shared" si="221"/>
        <v>0.92816799999999999</v>
      </c>
      <c r="AT650">
        <f t="shared" si="222"/>
        <v>0.18563360000000001</v>
      </c>
      <c r="AV650" s="2" cm="1">
        <f t="array" ref="AV650">TREND($AR650:$AS650,$AR$3:$AS$3,AV$1)</f>
        <v>0.92816799999999999</v>
      </c>
      <c r="AW650" s="2" cm="1">
        <f t="array" ref="AW650">TREND($AR650:$AS650,$AR$3:$AS$3,AW$1)</f>
        <v>0.92816799999999999</v>
      </c>
      <c r="AX650" s="2" cm="1">
        <f t="array" ref="AX650">TREND($AR650:$AS650,$AR$3:$AS$3,AX$1)</f>
        <v>0.92816799999999999</v>
      </c>
      <c r="AY650" s="2" cm="1">
        <f t="array" ref="AY650">TREND($AR650:$AS650,$AR$3:$AS$3,AY$1)</f>
        <v>0.92816799999999999</v>
      </c>
      <c r="AZ650" s="2" cm="1">
        <f t="array" ref="AZ650">TREND($AR650:$AS650,$AR$3:$AS$3,AZ$1)</f>
        <v>0.92816799999999999</v>
      </c>
      <c r="BA650" s="2" cm="1">
        <f t="array" ref="BA650">TREND($AR650:$AS650,$AR$3:$AS$3,BA$1)</f>
        <v>0.92816799999999999</v>
      </c>
      <c r="BB650" s="2" cm="1">
        <f t="array" ref="BB650">TREND($AR650:$AS650,$AR$3:$AS$3,BB$1)</f>
        <v>0.92816799999999999</v>
      </c>
      <c r="BC650" s="2" cm="1">
        <f t="array" ref="BC650">TREND($AR650:$AS650,$AR$3:$AS$3,BC$1)</f>
        <v>0.92816799999999999</v>
      </c>
      <c r="BD650" s="2" cm="1">
        <f t="array" ref="BD650">TREND($AR650:$AS650,$AR$3:$AS$3,BD$1)</f>
        <v>0.92816799999999999</v>
      </c>
      <c r="BE650" s="2" cm="1">
        <f t="array" ref="BE650">TREND($AR650:$AS650,$AR$3:$AS$3,BE$1)</f>
        <v>0.92816799999999999</v>
      </c>
      <c r="BF650" s="20" cm="1">
        <f t="array" ref="BF650">TREND($AS650:$AT650,$AS$3:$AT$3,BF$1)</f>
        <v>0.83535119999999807</v>
      </c>
      <c r="BG650" s="20" cm="1">
        <f t="array" ref="BG650">TREND($AS650:$AT650,$AS$3:$AT$3,BG$1)</f>
        <v>0.74253439999999671</v>
      </c>
      <c r="BH650" s="20" cm="1">
        <f t="array" ref="BH650">TREND($AS650:$AT650,$AS$3:$AT$3,BH$1)</f>
        <v>0.64971759999999534</v>
      </c>
      <c r="BI650" s="20" cm="1">
        <f t="array" ref="BI650">TREND($AS650:$AT650,$AS$3:$AT$3,BI$1)</f>
        <v>0.55690080000000108</v>
      </c>
      <c r="BJ650" s="20" cm="1">
        <f t="array" ref="BJ650">TREND($AS650:$AT650,$AS$3:$AT$3,BJ$1)</f>
        <v>0.46408399999999972</v>
      </c>
      <c r="BK650" s="20" cm="1">
        <f t="array" ref="BK650">TREND($AS650:$AT650,$AS$3:$AT$3,BK$1)</f>
        <v>0.37126719999999835</v>
      </c>
      <c r="BL650" s="20" cm="1">
        <f t="array" ref="BL650">TREND($AS650:$AT650,$AS$3:$AT$3,BL$1)</f>
        <v>0.27845039999999699</v>
      </c>
      <c r="BM650" s="20" cm="1">
        <f t="array" ref="BM650">TREND($AS650:$AT650,$AS$3:$AT$3,BM$1)</f>
        <v>0.18563359999999562</v>
      </c>
    </row>
    <row r="651" spans="1:65" x14ac:dyDescent="0.35">
      <c r="A651" t="str">
        <f>IF(BYDem!B649="","\I:",BYDem!B649)</f>
        <v>Europe_other</v>
      </c>
      <c r="B651" t="str">
        <f>BYDem!E649</f>
        <v>CSC</v>
      </c>
      <c r="C651" t="str">
        <f t="shared" si="203"/>
        <v>CSC</v>
      </c>
      <c r="D651" s="4">
        <f>SUMIFS(BYDem!$M$2:$M$2000,BYDem!$B$2:$B$2000,Demands!$A651,BYDem!$E$2:$E$2000,Demands!$B651)</f>
        <v>151.19152459290001</v>
      </c>
      <c r="E651" s="4">
        <f t="shared" si="204"/>
        <v>157.62316626071475</v>
      </c>
      <c r="F651" s="4">
        <f t="shared" si="205"/>
        <v>207.49635683882676</v>
      </c>
      <c r="G651" s="4">
        <f t="shared" si="206"/>
        <v>266.89414956008358</v>
      </c>
      <c r="H651" s="4">
        <f t="shared" si="207"/>
        <v>328.03145092206756</v>
      </c>
      <c r="I651" s="4">
        <f t="shared" si="208"/>
        <v>385.13062063693724</v>
      </c>
      <c r="J651" s="4">
        <f t="shared" si="209"/>
        <v>437.97863327704914</v>
      </c>
      <c r="K651" s="4">
        <f t="shared" si="210"/>
        <v>485.350208268796</v>
      </c>
      <c r="L651" s="4">
        <f t="shared" si="211"/>
        <v>527.94020886208864</v>
      </c>
      <c r="M651" s="4">
        <f t="shared" si="212"/>
        <v>565.54746952563733</v>
      </c>
      <c r="N651" s="4">
        <f t="shared" si="213"/>
        <v>597.52084566781036</v>
      </c>
      <c r="O651" s="4">
        <f t="shared" si="214"/>
        <v>623.10969689291676</v>
      </c>
      <c r="P651" s="4">
        <f t="shared" si="215"/>
        <v>643.03028987689868</v>
      </c>
      <c r="Q651" s="4">
        <f t="shared" si="216"/>
        <v>658.22446729371359</v>
      </c>
      <c r="R651" s="4">
        <f t="shared" si="217"/>
        <v>669.83465375569494</v>
      </c>
      <c r="S651" s="4">
        <f t="shared" si="218"/>
        <v>678.67118071651714</v>
      </c>
      <c r="T651" s="4">
        <f t="shared" si="219"/>
        <v>685.05920188696223</v>
      </c>
      <c r="U651" s="4">
        <f t="shared" si="220"/>
        <v>689.12836046423399</v>
      </c>
      <c r="W651" s="5" t="str">
        <f>VLOOKUP(C651&amp;A651,Driver_elast!$A$2:$D$1161,4,FALSE)</f>
        <v>GDP</v>
      </c>
      <c r="X651" s="5">
        <v>1</v>
      </c>
      <c r="Y651" s="2">
        <f>SUMIFS('Growth rates'!D$4:D$999,'Growth rates'!$B$4:$B$999,Demands!$A651,'Growth rates'!$C$4:$C$999,$W651)</f>
        <v>1</v>
      </c>
      <c r="Z651" s="2">
        <f>SUMIFS('Growth rates'!E$4:E$999,'Growth rates'!$B$4:$B$999,Demands!$A651,'Growth rates'!$C$4:$C$999,$W651)</f>
        <v>1.0223243415715675</v>
      </c>
      <c r="AA651" s="2">
        <f>SUMIFS('Growth rates'!F$4:F$999,'Growth rates'!$B$4:$B$999,Demands!$A651,'Growth rates'!$C$4:$C$999,$W651)</f>
        <v>1.2027988071116971</v>
      </c>
      <c r="AB651" s="2">
        <f>SUMIFS('Growth rates'!G$4:G$999,'Growth rates'!$B$4:$B$999,Demands!$A651,'Growth rates'!$C$4:$C$999,$W651)</f>
        <v>1.4078508117516342</v>
      </c>
      <c r="AC651" s="2">
        <f>SUMIFS('Growth rates'!H$4:H$999,'Growth rates'!$B$4:$B$999,Demands!$A651,'Growth rates'!$C$4:$C$999,$W651)</f>
        <v>1.6137924978969427</v>
      </c>
      <c r="AD651" s="2">
        <f>SUMIFS('Growth rates'!I$4:I$999,'Growth rates'!$B$4:$B$999,Demands!$A651,'Growth rates'!$C$4:$C$999,$W651)</f>
        <v>1.8071525118158416</v>
      </c>
      <c r="AE651" s="2">
        <f>SUMIFS('Growth rates'!J$4:J$999,'Growth rates'!$B$4:$B$999,Demands!$A651,'Growth rates'!$C$4:$C$999,$W651)</f>
        <v>1.9922705833899947</v>
      </c>
      <c r="AF651" s="2">
        <f>SUMIFS('Growth rates'!K$4:K$999,'Growth rates'!$B$4:$B$999,Demands!$A651,'Growth rates'!$C$4:$C$999,$W651)</f>
        <v>2.1679768696620623</v>
      </c>
      <c r="AG651" s="2">
        <f>SUMIFS('Growth rates'!L$4:L$999,'Growth rates'!$B$4:$B$999,Demands!$A651,'Growth rates'!$C$4:$C$999,$W651)</f>
        <v>2.338874994724109</v>
      </c>
      <c r="AH651" s="2">
        <f>SUMIFS('Growth rates'!M$4:M$999,'Growth rates'!$B$4:$B$999,Demands!$A651,'Growth rates'!$C$4:$C$999,$W651)</f>
        <v>2.505482273559017</v>
      </c>
      <c r="AI651" s="2">
        <f>SUMIFS('Growth rates'!N$4:N$999,'Growth rates'!$B$4:$B$999,Demands!$A651,'Growth rates'!$C$4:$C$999,$W651)</f>
        <v>2.6628690565076631</v>
      </c>
      <c r="AJ651" s="2">
        <f>SUMIFS('Growth rates'!O$4:O$999,'Growth rates'!$B$4:$B$999,Demands!$A651,'Growth rates'!$C$4:$C$999,$W651)</f>
        <v>2.8054158827249944</v>
      </c>
      <c r="AK651" s="2">
        <f>SUMIFS('Growth rates'!P$4:P$999,'Growth rates'!$B$4:$B$999,Demands!$A651,'Growth rates'!$C$4:$C$999,$W651)</f>
        <v>2.9335417929304213</v>
      </c>
      <c r="AL651" s="2">
        <f>SUMIFS('Growth rates'!Q$4:Q$999,'Growth rates'!$B$4:$B$999,Demands!$A651,'Growth rates'!$C$4:$C$999,$W651)</f>
        <v>3.0490696697223498</v>
      </c>
      <c r="AM651" s="2">
        <f>SUMIFS('Growth rates'!R$4:R$999,'Growth rates'!$B$4:$B$999,Demands!$A651,'Growth rates'!$C$4:$C$999,$W651)</f>
        <v>3.156632573139162</v>
      </c>
      <c r="AN651" s="2">
        <f>SUMIFS('Growth rates'!S$4:S$999,'Growth rates'!$B$4:$B$999,Demands!$A651,'Growth rates'!$C$4:$C$999,$W651)</f>
        <v>3.2607391189917707</v>
      </c>
      <c r="AO651" s="2">
        <f>SUMIFS('Growth rates'!T$4:T$999,'Growth rates'!$B$4:$B$999,Demands!$A651,'Growth rates'!$C$4:$C$999,$W651)</f>
        <v>3.3630452682005161</v>
      </c>
      <c r="AP651" s="2">
        <f>SUMIFS('Growth rates'!U$4:U$999,'Growth rates'!$B$4:$B$999,Demands!$A651,'Growth rates'!$C$4:$C$999,$W651)</f>
        <v>3.4629254279090294</v>
      </c>
      <c r="AR651">
        <f>VLOOKUP(C651&amp;A651,Driver_elast!$A$2:$E$1161,5,FALSE)</f>
        <v>1.9281679999999999</v>
      </c>
      <c r="AS651">
        <f t="shared" si="221"/>
        <v>1</v>
      </c>
      <c r="AT651">
        <f t="shared" si="222"/>
        <v>0.2</v>
      </c>
      <c r="AV651" s="2" cm="1">
        <f t="array" ref="AV651">TREND($AR651:$AS651,$AR$3:$AS$3,AV$1)</f>
        <v>1.9281679999999994</v>
      </c>
      <c r="AW651" s="2" cm="1">
        <f t="array" ref="AW651">TREND($AR651:$AS651,$AR$3:$AS$3,AW$1)</f>
        <v>1.9055297560975575</v>
      </c>
      <c r="AX651" s="2" cm="1">
        <f t="array" ref="AX651">TREND($AR651:$AS651,$AR$3:$AS$3,AX$1)</f>
        <v>1.7923385365853619</v>
      </c>
      <c r="AY651" s="2" cm="1">
        <f t="array" ref="AY651">TREND($AR651:$AS651,$AR$3:$AS$3,AY$1)</f>
        <v>1.6791473170731734</v>
      </c>
      <c r="AZ651" s="2" cm="1">
        <f t="array" ref="AZ651">TREND($AR651:$AS651,$AR$3:$AS$3,AZ$1)</f>
        <v>1.5659560975609779</v>
      </c>
      <c r="BA651" s="2" cm="1">
        <f t="array" ref="BA651">TREND($AR651:$AS651,$AR$3:$AS$3,BA$1)</f>
        <v>1.4527648780487823</v>
      </c>
      <c r="BB651" s="2" cm="1">
        <f t="array" ref="BB651">TREND($AR651:$AS651,$AR$3:$AS$3,BB$1)</f>
        <v>1.3395736585365867</v>
      </c>
      <c r="BC651" s="2" cm="1">
        <f t="array" ref="BC651">TREND($AR651:$AS651,$AR$3:$AS$3,BC$1)</f>
        <v>1.2263824390243911</v>
      </c>
      <c r="BD651" s="2" cm="1">
        <f t="array" ref="BD651">TREND($AR651:$AS651,$AR$3:$AS$3,BD$1)</f>
        <v>1.1131912195121956</v>
      </c>
      <c r="BE651" s="2" cm="1">
        <f t="array" ref="BE651">TREND($AR651:$AS651,$AR$3:$AS$3,BE$1)</f>
        <v>1</v>
      </c>
      <c r="BF651" s="20" cm="1">
        <f t="array" ref="BF651">TREND($AS651:$AT651,$AS$3:$AT$3,BF$1)</f>
        <v>0.90000000000000568</v>
      </c>
      <c r="BG651" s="20" cm="1">
        <f t="array" ref="BG651">TREND($AS651:$AT651,$AS$3:$AT$3,BG$1)</f>
        <v>0.80000000000000426</v>
      </c>
      <c r="BH651" s="20" cm="1">
        <f t="array" ref="BH651">TREND($AS651:$AT651,$AS$3:$AT$3,BH$1)</f>
        <v>0.70000000000000284</v>
      </c>
      <c r="BI651" s="20" cm="1">
        <f t="array" ref="BI651">TREND($AS651:$AT651,$AS$3:$AT$3,BI$1)</f>
        <v>0.60000000000000142</v>
      </c>
      <c r="BJ651" s="20" cm="1">
        <f t="array" ref="BJ651">TREND($AS651:$AT651,$AS$3:$AT$3,BJ$1)</f>
        <v>0.5</v>
      </c>
      <c r="BK651" s="20" cm="1">
        <f t="array" ref="BK651">TREND($AS651:$AT651,$AS$3:$AT$3,BK$1)</f>
        <v>0.40000000000000568</v>
      </c>
      <c r="BL651" s="20" cm="1">
        <f t="array" ref="BL651">TREND($AS651:$AT651,$AS$3:$AT$3,BL$1)</f>
        <v>0.30000000000000426</v>
      </c>
      <c r="BM651" s="20" cm="1">
        <f t="array" ref="BM651">TREND($AS651:$AT651,$AS$3:$AT$3,BM$1)</f>
        <v>0.20000000000000284</v>
      </c>
    </row>
    <row r="652" spans="1:65" x14ac:dyDescent="0.35">
      <c r="A652" t="str">
        <f>IF(BYDem!B650="","\I:",BYDem!B650)</f>
        <v>Europe_other</v>
      </c>
      <c r="B652" t="str">
        <f>BYDem!E650</f>
        <v>CSH</v>
      </c>
      <c r="C652" t="str">
        <f t="shared" si="203"/>
        <v>CSH</v>
      </c>
      <c r="D652" s="4">
        <f>SUMIFS(BYDem!$M$2:$M$2000,BYDem!$B$2:$B$2000,Demands!$A652,BYDem!$E$2:$E$2000,Demands!$B652)</f>
        <v>251.84325038942799</v>
      </c>
      <c r="E652" s="4">
        <f t="shared" si="204"/>
        <v>254.58175033540488</v>
      </c>
      <c r="F652" s="4">
        <f t="shared" si="205"/>
        <v>276.68621993724486</v>
      </c>
      <c r="G652" s="4">
        <f t="shared" si="206"/>
        <v>299.74758988226375</v>
      </c>
      <c r="H652" s="4">
        <f t="shared" si="207"/>
        <v>321.1722644605631</v>
      </c>
      <c r="I652" s="4">
        <f t="shared" si="208"/>
        <v>339.88765479800793</v>
      </c>
      <c r="J652" s="4">
        <f t="shared" si="209"/>
        <v>356.76013348883441</v>
      </c>
      <c r="K652" s="4">
        <f t="shared" si="210"/>
        <v>371.96818688998246</v>
      </c>
      <c r="L652" s="4">
        <f t="shared" si="211"/>
        <v>386.10980576742583</v>
      </c>
      <c r="M652" s="4">
        <f t="shared" si="212"/>
        <v>399.34092253733513</v>
      </c>
      <c r="N652" s="4">
        <f t="shared" si="213"/>
        <v>410.15195032467273</v>
      </c>
      <c r="O652" s="4">
        <f t="shared" si="214"/>
        <v>418.50985131449255</v>
      </c>
      <c r="P652" s="4">
        <f t="shared" si="215"/>
        <v>424.83376424214038</v>
      </c>
      <c r="Q652" s="4">
        <f t="shared" si="216"/>
        <v>429.53510127815758</v>
      </c>
      <c r="R652" s="4">
        <f t="shared" si="217"/>
        <v>433.05189572212902</v>
      </c>
      <c r="S652" s="4">
        <f t="shared" si="218"/>
        <v>435.6824609869804</v>
      </c>
      <c r="T652" s="4">
        <f t="shared" si="219"/>
        <v>437.5554453407662</v>
      </c>
      <c r="U652" s="4">
        <f t="shared" si="220"/>
        <v>438.73045319789236</v>
      </c>
      <c r="W652" s="5" t="str">
        <f>VLOOKUP(C652&amp;A652,Driver_elast!$A$2:$D$1161,4,FALSE)</f>
        <v>GDPSER</v>
      </c>
      <c r="X652" s="5">
        <v>1</v>
      </c>
      <c r="Y652" s="2">
        <f>SUMIFS('Growth rates'!D$4:D$999,'Growth rates'!$B$4:$B$999,Demands!$A652,'Growth rates'!$C$4:$C$999,$W652)</f>
        <v>1</v>
      </c>
      <c r="Z652" s="2">
        <f>SUMIFS('Growth rates'!E$4:E$999,'Growth rates'!$B$4:$B$999,Demands!$A652,'Growth rates'!$C$4:$C$999,$W652)</f>
        <v>1.0221651569772268</v>
      </c>
      <c r="AA652" s="2">
        <f>SUMIFS('Growth rates'!F$4:F$999,'Growth rates'!$B$4:$B$999,Demands!$A652,'Growth rates'!$C$4:$C$999,$W652)</f>
        <v>1.2030750404188948</v>
      </c>
      <c r="AB652" s="2">
        <f>SUMIFS('Growth rates'!G$4:G$999,'Growth rates'!$B$4:$B$999,Demands!$A652,'Growth rates'!$C$4:$C$999,$W652)</f>
        <v>1.4074739995892156</v>
      </c>
      <c r="AC652" s="2">
        <f>SUMIFS('Growth rates'!H$4:H$999,'Growth rates'!$B$4:$B$999,Demands!$A652,'Growth rates'!$C$4:$C$999,$W652)</f>
        <v>1.6125369991223657</v>
      </c>
      <c r="AD652" s="2">
        <f>SUMIFS('Growth rates'!I$4:I$999,'Growth rates'!$B$4:$B$999,Demands!$A652,'Growth rates'!$C$4:$C$999,$W652)</f>
        <v>1.8040767571266034</v>
      </c>
      <c r="AE652" s="2">
        <f>SUMIFS('Growth rates'!J$4:J$999,'Growth rates'!$B$4:$B$999,Demands!$A652,'Growth rates'!$C$4:$C$999,$W652)</f>
        <v>1.9866288849874036</v>
      </c>
      <c r="AF652" s="2">
        <f>SUMIFS('Growth rates'!K$4:K$999,'Growth rates'!$B$4:$B$999,Demands!$A652,'Growth rates'!$C$4:$C$999,$W652)</f>
        <v>2.1592533904266666</v>
      </c>
      <c r="AG652" s="2">
        <f>SUMIFS('Growth rates'!L$4:L$999,'Growth rates'!$B$4:$B$999,Demands!$A652,'Growth rates'!$C$4:$C$999,$W652)</f>
        <v>2.3265878292586786</v>
      </c>
      <c r="AH652" s="2">
        <f>SUMIFS('Growth rates'!M$4:M$999,'Growth rates'!$B$4:$B$999,Demands!$A652,'Growth rates'!$C$4:$C$999,$W652)</f>
        <v>2.4891028522102281</v>
      </c>
      <c r="AI652" s="2">
        <f>SUMIFS('Growth rates'!N$4:N$999,'Growth rates'!$B$4:$B$999,Demands!$A652,'Growth rates'!$C$4:$C$999,$W652)</f>
        <v>2.6417230072253011</v>
      </c>
      <c r="AJ652" s="2">
        <f>SUMIFS('Growth rates'!O$4:O$999,'Growth rates'!$B$4:$B$999,Demands!$A652,'Growth rates'!$C$4:$C$999,$W652)</f>
        <v>2.7788863697487876</v>
      </c>
      <c r="AK652" s="2">
        <f>SUMIFS('Growth rates'!P$4:P$999,'Growth rates'!$B$4:$B$999,Demands!$A652,'Growth rates'!$C$4:$C$999,$W652)</f>
        <v>2.9011624013361645</v>
      </c>
      <c r="AL652" s="2">
        <f>SUMIFS('Growth rates'!Q$4:Q$999,'Growth rates'!$B$4:$B$999,Demands!$A652,'Growth rates'!$C$4:$C$999,$W652)</f>
        <v>3.0102339655961248</v>
      </c>
      <c r="AM652" s="2">
        <f>SUMIFS('Growth rates'!R$4:R$999,'Growth rates'!$B$4:$B$999,Demands!$A652,'Growth rates'!$C$4:$C$999,$W652)</f>
        <v>3.1107110357397665</v>
      </c>
      <c r="AN652" s="2">
        <f>SUMIFS('Growth rates'!S$4:S$999,'Growth rates'!$B$4:$B$999,Demands!$A652,'Growth rates'!$C$4:$C$999,$W652)</f>
        <v>3.2070045876006894</v>
      </c>
      <c r="AO652" s="2">
        <f>SUMIFS('Growth rates'!T$4:T$999,'Growth rates'!$B$4:$B$999,Demands!$A652,'Growth rates'!$C$4:$C$999,$W652)</f>
        <v>3.300681116368652</v>
      </c>
      <c r="AP652" s="2">
        <f>SUMIFS('Growth rates'!U$4:U$999,'Growth rates'!$B$4:$B$999,Demands!$A652,'Growth rates'!$C$4:$C$999,$W652)</f>
        <v>3.3910189436615283</v>
      </c>
      <c r="AR652">
        <f>VLOOKUP(C652&amp;A652,Driver_elast!$A$2:$E$1161,5,FALSE)</f>
        <v>0.49058200000000002</v>
      </c>
      <c r="AS652">
        <f t="shared" si="221"/>
        <v>0.49058200000000002</v>
      </c>
      <c r="AT652">
        <f t="shared" si="222"/>
        <v>9.8116400000000006E-2</v>
      </c>
      <c r="AV652" s="2" cm="1">
        <f t="array" ref="AV652">TREND($AR652:$AS652,$AR$3:$AS$3,AV$1)</f>
        <v>0.49058200000000002</v>
      </c>
      <c r="AW652" s="2" cm="1">
        <f t="array" ref="AW652">TREND($AR652:$AS652,$AR$3:$AS$3,AW$1)</f>
        <v>0.49058200000000002</v>
      </c>
      <c r="AX652" s="2" cm="1">
        <f t="array" ref="AX652">TREND($AR652:$AS652,$AR$3:$AS$3,AX$1)</f>
        <v>0.49058200000000002</v>
      </c>
      <c r="AY652" s="2" cm="1">
        <f t="array" ref="AY652">TREND($AR652:$AS652,$AR$3:$AS$3,AY$1)</f>
        <v>0.49058200000000002</v>
      </c>
      <c r="AZ652" s="2" cm="1">
        <f t="array" ref="AZ652">TREND($AR652:$AS652,$AR$3:$AS$3,AZ$1)</f>
        <v>0.49058200000000002</v>
      </c>
      <c r="BA652" s="2" cm="1">
        <f t="array" ref="BA652">TREND($AR652:$AS652,$AR$3:$AS$3,BA$1)</f>
        <v>0.49058200000000002</v>
      </c>
      <c r="BB652" s="2" cm="1">
        <f t="array" ref="BB652">TREND($AR652:$AS652,$AR$3:$AS$3,BB$1)</f>
        <v>0.49058200000000002</v>
      </c>
      <c r="BC652" s="2" cm="1">
        <f t="array" ref="BC652">TREND($AR652:$AS652,$AR$3:$AS$3,BC$1)</f>
        <v>0.49058200000000002</v>
      </c>
      <c r="BD652" s="2" cm="1">
        <f t="array" ref="BD652">TREND($AR652:$AS652,$AR$3:$AS$3,BD$1)</f>
        <v>0.49058200000000002</v>
      </c>
      <c r="BE652" s="2" cm="1">
        <f t="array" ref="BE652">TREND($AR652:$AS652,$AR$3:$AS$3,BE$1)</f>
        <v>0.49058200000000002</v>
      </c>
      <c r="BF652" s="20" cm="1">
        <f t="array" ref="BF652">TREND($AS652:$AT652,$AS$3:$AT$3,BF$1)</f>
        <v>0.4415237999999988</v>
      </c>
      <c r="BG652" s="20" cm="1">
        <f t="array" ref="BG652">TREND($AS652:$AT652,$AS$3:$AT$3,BG$1)</f>
        <v>0.3924656000000013</v>
      </c>
      <c r="BH652" s="20" cm="1">
        <f t="array" ref="BH652">TREND($AS652:$AT652,$AS$3:$AT$3,BH$1)</f>
        <v>0.34340740000000025</v>
      </c>
      <c r="BI652" s="20" cm="1">
        <f t="array" ref="BI652">TREND($AS652:$AT652,$AS$3:$AT$3,BI$1)</f>
        <v>0.2943491999999992</v>
      </c>
      <c r="BJ652" s="20" cm="1">
        <f t="array" ref="BJ652">TREND($AS652:$AT652,$AS$3:$AT$3,BJ$1)</f>
        <v>0.24529099999999815</v>
      </c>
      <c r="BK652" s="20" cm="1">
        <f t="array" ref="BK652">TREND($AS652:$AT652,$AS$3:$AT$3,BK$1)</f>
        <v>0.19623280000000065</v>
      </c>
      <c r="BL652" s="20" cm="1">
        <f t="array" ref="BL652">TREND($AS652:$AT652,$AS$3:$AT$3,BL$1)</f>
        <v>0.1471745999999996</v>
      </c>
      <c r="BM652" s="20" cm="1">
        <f t="array" ref="BM652">TREND($AS652:$AT652,$AS$3:$AT$3,BM$1)</f>
        <v>9.8116399999998549E-2</v>
      </c>
    </row>
    <row r="653" spans="1:65" x14ac:dyDescent="0.35">
      <c r="A653" t="str">
        <f>IF(BYDem!B651="","\I:",BYDem!B651)</f>
        <v>Europe_other</v>
      </c>
      <c r="B653" t="str">
        <f>BYDem!E651</f>
        <v>ICH</v>
      </c>
      <c r="C653" t="str">
        <f t="shared" si="203"/>
        <v>ICH</v>
      </c>
      <c r="D653" s="4">
        <f>SUMIFS(BYDem!$M$2:$M$2000,BYDem!$B$2:$B$2000,Demands!$A653,BYDem!$E$2:$E$2000,Demands!$B653)</f>
        <v>245.323908758187</v>
      </c>
      <c r="E653" s="4">
        <f t="shared" si="204"/>
        <v>245.323908758187</v>
      </c>
      <c r="F653" s="4">
        <f t="shared" si="205"/>
        <v>245.323908758187</v>
      </c>
      <c r="G653" s="4">
        <f t="shared" si="206"/>
        <v>245.323908758187</v>
      </c>
      <c r="H653" s="4">
        <f t="shared" si="207"/>
        <v>245.323908758187</v>
      </c>
      <c r="I653" s="4">
        <f t="shared" si="208"/>
        <v>245.323908758187</v>
      </c>
      <c r="J653" s="4">
        <f t="shared" si="209"/>
        <v>245.323908758187</v>
      </c>
      <c r="K653" s="4">
        <f t="shared" si="210"/>
        <v>245.323908758187</v>
      </c>
      <c r="L653" s="4">
        <f t="shared" si="211"/>
        <v>245.323908758187</v>
      </c>
      <c r="M653" s="4">
        <f t="shared" si="212"/>
        <v>245.323908758187</v>
      </c>
      <c r="N653" s="4">
        <f t="shared" si="213"/>
        <v>245.323908758187</v>
      </c>
      <c r="O653" s="4">
        <f t="shared" si="214"/>
        <v>245.323908758187</v>
      </c>
      <c r="P653" s="4">
        <f t="shared" si="215"/>
        <v>245.323908758187</v>
      </c>
      <c r="Q653" s="4">
        <f t="shared" si="216"/>
        <v>245.323908758187</v>
      </c>
      <c r="R653" s="4">
        <f t="shared" si="217"/>
        <v>245.323908758187</v>
      </c>
      <c r="S653" s="4">
        <f t="shared" si="218"/>
        <v>245.323908758187</v>
      </c>
      <c r="T653" s="4">
        <f t="shared" si="219"/>
        <v>245.323908758187</v>
      </c>
      <c r="U653" s="4">
        <f t="shared" si="220"/>
        <v>245.323908758187</v>
      </c>
      <c r="W653" s="5" t="str">
        <f>VLOOKUP(C653&amp;A653,Driver_elast!$A$2:$D$1161,4,FALSE)</f>
        <v>GDP</v>
      </c>
      <c r="X653" s="5">
        <v>1</v>
      </c>
      <c r="Y653" s="2">
        <f>SUMIFS('Growth rates'!D$4:D$999,'Growth rates'!$B$4:$B$999,Demands!$A653,'Growth rates'!$C$4:$C$999,$W653)</f>
        <v>1</v>
      </c>
      <c r="Z653" s="2">
        <f>SUMIFS('Growth rates'!E$4:E$999,'Growth rates'!$B$4:$B$999,Demands!$A653,'Growth rates'!$C$4:$C$999,$W653)</f>
        <v>1.0223243415715675</v>
      </c>
      <c r="AA653" s="2">
        <f>SUMIFS('Growth rates'!F$4:F$999,'Growth rates'!$B$4:$B$999,Demands!$A653,'Growth rates'!$C$4:$C$999,$W653)</f>
        <v>1.2027988071116971</v>
      </c>
      <c r="AB653" s="2">
        <f>SUMIFS('Growth rates'!G$4:G$999,'Growth rates'!$B$4:$B$999,Demands!$A653,'Growth rates'!$C$4:$C$999,$W653)</f>
        <v>1.4078508117516342</v>
      </c>
      <c r="AC653" s="2">
        <f>SUMIFS('Growth rates'!H$4:H$999,'Growth rates'!$B$4:$B$999,Demands!$A653,'Growth rates'!$C$4:$C$999,$W653)</f>
        <v>1.6137924978969427</v>
      </c>
      <c r="AD653" s="2">
        <f>SUMIFS('Growth rates'!I$4:I$999,'Growth rates'!$B$4:$B$999,Demands!$A653,'Growth rates'!$C$4:$C$999,$W653)</f>
        <v>1.8071525118158416</v>
      </c>
      <c r="AE653" s="2">
        <f>SUMIFS('Growth rates'!J$4:J$999,'Growth rates'!$B$4:$B$999,Demands!$A653,'Growth rates'!$C$4:$C$999,$W653)</f>
        <v>1.9922705833899947</v>
      </c>
      <c r="AF653" s="2">
        <f>SUMIFS('Growth rates'!K$4:K$999,'Growth rates'!$B$4:$B$999,Demands!$A653,'Growth rates'!$C$4:$C$999,$W653)</f>
        <v>2.1679768696620623</v>
      </c>
      <c r="AG653" s="2">
        <f>SUMIFS('Growth rates'!L$4:L$999,'Growth rates'!$B$4:$B$999,Demands!$A653,'Growth rates'!$C$4:$C$999,$W653)</f>
        <v>2.338874994724109</v>
      </c>
      <c r="AH653" s="2">
        <f>SUMIFS('Growth rates'!M$4:M$999,'Growth rates'!$B$4:$B$999,Demands!$A653,'Growth rates'!$C$4:$C$999,$W653)</f>
        <v>2.505482273559017</v>
      </c>
      <c r="AI653" s="2">
        <f>SUMIFS('Growth rates'!N$4:N$999,'Growth rates'!$B$4:$B$999,Demands!$A653,'Growth rates'!$C$4:$C$999,$W653)</f>
        <v>2.6628690565076631</v>
      </c>
      <c r="AJ653" s="2">
        <f>SUMIFS('Growth rates'!O$4:O$999,'Growth rates'!$B$4:$B$999,Demands!$A653,'Growth rates'!$C$4:$C$999,$W653)</f>
        <v>2.8054158827249944</v>
      </c>
      <c r="AK653" s="2">
        <f>SUMIFS('Growth rates'!P$4:P$999,'Growth rates'!$B$4:$B$999,Demands!$A653,'Growth rates'!$C$4:$C$999,$W653)</f>
        <v>2.9335417929304213</v>
      </c>
      <c r="AL653" s="2">
        <f>SUMIFS('Growth rates'!Q$4:Q$999,'Growth rates'!$B$4:$B$999,Demands!$A653,'Growth rates'!$C$4:$C$999,$W653)</f>
        <v>3.0490696697223498</v>
      </c>
      <c r="AM653" s="2">
        <f>SUMIFS('Growth rates'!R$4:R$999,'Growth rates'!$B$4:$B$999,Demands!$A653,'Growth rates'!$C$4:$C$999,$W653)</f>
        <v>3.156632573139162</v>
      </c>
      <c r="AN653" s="2">
        <f>SUMIFS('Growth rates'!S$4:S$999,'Growth rates'!$B$4:$B$999,Demands!$A653,'Growth rates'!$C$4:$C$999,$W653)</f>
        <v>3.2607391189917707</v>
      </c>
      <c r="AO653" s="2">
        <f>SUMIFS('Growth rates'!T$4:T$999,'Growth rates'!$B$4:$B$999,Demands!$A653,'Growth rates'!$C$4:$C$999,$W653)</f>
        <v>3.3630452682005161</v>
      </c>
      <c r="AP653" s="2">
        <f>SUMIFS('Growth rates'!U$4:U$999,'Growth rates'!$B$4:$B$999,Demands!$A653,'Growth rates'!$C$4:$C$999,$W653)</f>
        <v>3.4629254279090294</v>
      </c>
      <c r="AR653">
        <f>VLOOKUP(C653&amp;A653,Driver_elast!$A$2:$E$1161,5,FALSE)</f>
        <v>0</v>
      </c>
      <c r="AS653">
        <f t="shared" si="221"/>
        <v>0</v>
      </c>
      <c r="AT653">
        <f t="shared" si="222"/>
        <v>0</v>
      </c>
      <c r="AV653" s="2" cm="1">
        <f t="array" ref="AV653">TREND($AR653:$AS653,$AR$3:$AS$3,AV$1)</f>
        <v>0</v>
      </c>
      <c r="AW653" s="2" cm="1">
        <f t="array" ref="AW653">TREND($AR653:$AS653,$AR$3:$AS$3,AW$1)</f>
        <v>0</v>
      </c>
      <c r="AX653" s="2" cm="1">
        <f t="array" ref="AX653">TREND($AR653:$AS653,$AR$3:$AS$3,AX$1)</f>
        <v>0</v>
      </c>
      <c r="AY653" s="2" cm="1">
        <f t="array" ref="AY653">TREND($AR653:$AS653,$AR$3:$AS$3,AY$1)</f>
        <v>0</v>
      </c>
      <c r="AZ653" s="2" cm="1">
        <f t="array" ref="AZ653">TREND($AR653:$AS653,$AR$3:$AS$3,AZ$1)</f>
        <v>0</v>
      </c>
      <c r="BA653" s="2" cm="1">
        <f t="array" ref="BA653">TREND($AR653:$AS653,$AR$3:$AS$3,BA$1)</f>
        <v>0</v>
      </c>
      <c r="BB653" s="2" cm="1">
        <f t="array" ref="BB653">TREND($AR653:$AS653,$AR$3:$AS$3,BB$1)</f>
        <v>0</v>
      </c>
      <c r="BC653" s="2" cm="1">
        <f t="array" ref="BC653">TREND($AR653:$AS653,$AR$3:$AS$3,BC$1)</f>
        <v>0</v>
      </c>
      <c r="BD653" s="2" cm="1">
        <f t="array" ref="BD653">TREND($AR653:$AS653,$AR$3:$AS$3,BD$1)</f>
        <v>0</v>
      </c>
      <c r="BE653" s="2" cm="1">
        <f t="array" ref="BE653">TREND($AR653:$AS653,$AR$3:$AS$3,BE$1)</f>
        <v>0</v>
      </c>
      <c r="BF653" s="20" cm="1">
        <f t="array" ref="BF653">TREND($AS653:$AT653,$AS$3:$AT$3,BF$1)</f>
        <v>0</v>
      </c>
      <c r="BG653" s="20" cm="1">
        <f t="array" ref="BG653">TREND($AS653:$AT653,$AS$3:$AT$3,BG$1)</f>
        <v>0</v>
      </c>
      <c r="BH653" s="20" cm="1">
        <f t="array" ref="BH653">TREND($AS653:$AT653,$AS$3:$AT$3,BH$1)</f>
        <v>0</v>
      </c>
      <c r="BI653" s="20" cm="1">
        <f t="array" ref="BI653">TREND($AS653:$AT653,$AS$3:$AT$3,BI$1)</f>
        <v>0</v>
      </c>
      <c r="BJ653" s="20" cm="1">
        <f t="array" ref="BJ653">TREND($AS653:$AT653,$AS$3:$AT$3,BJ$1)</f>
        <v>0</v>
      </c>
      <c r="BK653" s="20" cm="1">
        <f t="array" ref="BK653">TREND($AS653:$AT653,$AS$3:$AT$3,BK$1)</f>
        <v>0</v>
      </c>
      <c r="BL653" s="20" cm="1">
        <f t="array" ref="BL653">TREND($AS653:$AT653,$AS$3:$AT$3,BL$1)</f>
        <v>0</v>
      </c>
      <c r="BM653" s="20" cm="1">
        <f t="array" ref="BM653">TREND($AS653:$AT653,$AS$3:$AT$3,BM$1)</f>
        <v>0</v>
      </c>
    </row>
    <row r="654" spans="1:65" x14ac:dyDescent="0.35">
      <c r="A654" t="str">
        <f>IF(BYDem!B652="","\I:",BYDem!B652)</f>
        <v>Europe_other</v>
      </c>
      <c r="B654" t="str">
        <f>BYDem!E652</f>
        <v>ICH_Feedstock</v>
      </c>
      <c r="C654" t="str">
        <f t="shared" si="203"/>
        <v>ICH_Feedstock</v>
      </c>
      <c r="D654" s="4">
        <f>SUMIFS(BYDem!$M$2:$M$2000,BYDem!$B$2:$B$2000,Demands!$A654,BYDem!$E$2:$E$2000,Demands!$B654)</f>
        <v>481.90250963160003</v>
      </c>
      <c r="E654" s="4">
        <f t="shared" si="204"/>
        <v>481.90250963160003</v>
      </c>
      <c r="F654" s="4">
        <f t="shared" si="205"/>
        <v>481.90250963160003</v>
      </c>
      <c r="G654" s="4">
        <f t="shared" si="206"/>
        <v>481.90250963160003</v>
      </c>
      <c r="H654" s="4">
        <f t="shared" si="207"/>
        <v>481.90250963160003</v>
      </c>
      <c r="I654" s="4">
        <f t="shared" si="208"/>
        <v>481.90250963160003</v>
      </c>
      <c r="J654" s="4">
        <f t="shared" si="209"/>
        <v>481.90250963160003</v>
      </c>
      <c r="K654" s="4">
        <f t="shared" si="210"/>
        <v>481.90250963160003</v>
      </c>
      <c r="L654" s="4">
        <f t="shared" si="211"/>
        <v>481.90250963160003</v>
      </c>
      <c r="M654" s="4">
        <f t="shared" si="212"/>
        <v>481.90250963160003</v>
      </c>
      <c r="N654" s="4">
        <f t="shared" si="213"/>
        <v>481.90250963160003</v>
      </c>
      <c r="O654" s="4">
        <f t="shared" si="214"/>
        <v>481.90250963160003</v>
      </c>
      <c r="P654" s="4">
        <f t="shared" si="215"/>
        <v>481.90250963160003</v>
      </c>
      <c r="Q654" s="4">
        <f t="shared" si="216"/>
        <v>481.90250963160003</v>
      </c>
      <c r="R654" s="4">
        <f t="shared" si="217"/>
        <v>481.90250963160003</v>
      </c>
      <c r="S654" s="4">
        <f t="shared" si="218"/>
        <v>481.90250963160003</v>
      </c>
      <c r="T654" s="4">
        <f t="shared" si="219"/>
        <v>481.90250963160003</v>
      </c>
      <c r="U654" s="4">
        <f t="shared" si="220"/>
        <v>481.90250963160003</v>
      </c>
      <c r="W654" s="5" t="str">
        <f>VLOOKUP(C654&amp;A654,Driver_elast!$A$2:$D$1161,4,FALSE)</f>
        <v>GDP</v>
      </c>
      <c r="X654" s="5">
        <v>1</v>
      </c>
      <c r="Y654" s="2">
        <f>SUMIFS('Growth rates'!D$4:D$999,'Growth rates'!$B$4:$B$999,Demands!$A654,'Growth rates'!$C$4:$C$999,$W654)</f>
        <v>1</v>
      </c>
      <c r="Z654" s="2">
        <f>SUMIFS('Growth rates'!E$4:E$999,'Growth rates'!$B$4:$B$999,Demands!$A654,'Growth rates'!$C$4:$C$999,$W654)</f>
        <v>1.0223243415715675</v>
      </c>
      <c r="AA654" s="2">
        <f>SUMIFS('Growth rates'!F$4:F$999,'Growth rates'!$B$4:$B$999,Demands!$A654,'Growth rates'!$C$4:$C$999,$W654)</f>
        <v>1.2027988071116971</v>
      </c>
      <c r="AB654" s="2">
        <f>SUMIFS('Growth rates'!G$4:G$999,'Growth rates'!$B$4:$B$999,Demands!$A654,'Growth rates'!$C$4:$C$999,$W654)</f>
        <v>1.4078508117516342</v>
      </c>
      <c r="AC654" s="2">
        <f>SUMIFS('Growth rates'!H$4:H$999,'Growth rates'!$B$4:$B$999,Demands!$A654,'Growth rates'!$C$4:$C$999,$W654)</f>
        <v>1.6137924978969427</v>
      </c>
      <c r="AD654" s="2">
        <f>SUMIFS('Growth rates'!I$4:I$999,'Growth rates'!$B$4:$B$999,Demands!$A654,'Growth rates'!$C$4:$C$999,$W654)</f>
        <v>1.8071525118158416</v>
      </c>
      <c r="AE654" s="2">
        <f>SUMIFS('Growth rates'!J$4:J$999,'Growth rates'!$B$4:$B$999,Demands!$A654,'Growth rates'!$C$4:$C$999,$W654)</f>
        <v>1.9922705833899947</v>
      </c>
      <c r="AF654" s="2">
        <f>SUMIFS('Growth rates'!K$4:K$999,'Growth rates'!$B$4:$B$999,Demands!$A654,'Growth rates'!$C$4:$C$999,$W654)</f>
        <v>2.1679768696620623</v>
      </c>
      <c r="AG654" s="2">
        <f>SUMIFS('Growth rates'!L$4:L$999,'Growth rates'!$B$4:$B$999,Demands!$A654,'Growth rates'!$C$4:$C$999,$W654)</f>
        <v>2.338874994724109</v>
      </c>
      <c r="AH654" s="2">
        <f>SUMIFS('Growth rates'!M$4:M$999,'Growth rates'!$B$4:$B$999,Demands!$A654,'Growth rates'!$C$4:$C$999,$W654)</f>
        <v>2.505482273559017</v>
      </c>
      <c r="AI654" s="2">
        <f>SUMIFS('Growth rates'!N$4:N$999,'Growth rates'!$B$4:$B$999,Demands!$A654,'Growth rates'!$C$4:$C$999,$W654)</f>
        <v>2.6628690565076631</v>
      </c>
      <c r="AJ654" s="2">
        <f>SUMIFS('Growth rates'!O$4:O$999,'Growth rates'!$B$4:$B$999,Demands!$A654,'Growth rates'!$C$4:$C$999,$W654)</f>
        <v>2.8054158827249944</v>
      </c>
      <c r="AK654" s="2">
        <f>SUMIFS('Growth rates'!P$4:P$999,'Growth rates'!$B$4:$B$999,Demands!$A654,'Growth rates'!$C$4:$C$999,$W654)</f>
        <v>2.9335417929304213</v>
      </c>
      <c r="AL654" s="2">
        <f>SUMIFS('Growth rates'!Q$4:Q$999,'Growth rates'!$B$4:$B$999,Demands!$A654,'Growth rates'!$C$4:$C$999,$W654)</f>
        <v>3.0490696697223498</v>
      </c>
      <c r="AM654" s="2">
        <f>SUMIFS('Growth rates'!R$4:R$999,'Growth rates'!$B$4:$B$999,Demands!$A654,'Growth rates'!$C$4:$C$999,$W654)</f>
        <v>3.156632573139162</v>
      </c>
      <c r="AN654" s="2">
        <f>SUMIFS('Growth rates'!S$4:S$999,'Growth rates'!$B$4:$B$999,Demands!$A654,'Growth rates'!$C$4:$C$999,$W654)</f>
        <v>3.2607391189917707</v>
      </c>
      <c r="AO654" s="2">
        <f>SUMIFS('Growth rates'!T$4:T$999,'Growth rates'!$B$4:$B$999,Demands!$A654,'Growth rates'!$C$4:$C$999,$W654)</f>
        <v>3.3630452682005161</v>
      </c>
      <c r="AP654" s="2">
        <f>SUMIFS('Growth rates'!U$4:U$999,'Growth rates'!$B$4:$B$999,Demands!$A654,'Growth rates'!$C$4:$C$999,$W654)</f>
        <v>3.4629254279090294</v>
      </c>
      <c r="AR654">
        <f>VLOOKUP(C654&amp;A654,Driver_elast!$A$2:$E$1161,5,FALSE)</f>
        <v>0</v>
      </c>
      <c r="AS654">
        <f t="shared" si="221"/>
        <v>0</v>
      </c>
      <c r="AT654">
        <f t="shared" si="222"/>
        <v>0</v>
      </c>
      <c r="AV654" s="2" cm="1">
        <f t="array" ref="AV654">TREND($AR654:$AS654,$AR$3:$AS$3,AV$1)</f>
        <v>0</v>
      </c>
      <c r="AW654" s="2" cm="1">
        <f t="array" ref="AW654">TREND($AR654:$AS654,$AR$3:$AS$3,AW$1)</f>
        <v>0</v>
      </c>
      <c r="AX654" s="2" cm="1">
        <f t="array" ref="AX654">TREND($AR654:$AS654,$AR$3:$AS$3,AX$1)</f>
        <v>0</v>
      </c>
      <c r="AY654" s="2" cm="1">
        <f t="array" ref="AY654">TREND($AR654:$AS654,$AR$3:$AS$3,AY$1)</f>
        <v>0</v>
      </c>
      <c r="AZ654" s="2" cm="1">
        <f t="array" ref="AZ654">TREND($AR654:$AS654,$AR$3:$AS$3,AZ$1)</f>
        <v>0</v>
      </c>
      <c r="BA654" s="2" cm="1">
        <f t="array" ref="BA654">TREND($AR654:$AS654,$AR$3:$AS$3,BA$1)</f>
        <v>0</v>
      </c>
      <c r="BB654" s="2" cm="1">
        <f t="array" ref="BB654">TREND($AR654:$AS654,$AR$3:$AS$3,BB$1)</f>
        <v>0</v>
      </c>
      <c r="BC654" s="2" cm="1">
        <f t="array" ref="BC654">TREND($AR654:$AS654,$AR$3:$AS$3,BC$1)</f>
        <v>0</v>
      </c>
      <c r="BD654" s="2" cm="1">
        <f t="array" ref="BD654">TREND($AR654:$AS654,$AR$3:$AS$3,BD$1)</f>
        <v>0</v>
      </c>
      <c r="BE654" s="2" cm="1">
        <f t="array" ref="BE654">TREND($AR654:$AS654,$AR$3:$AS$3,BE$1)</f>
        <v>0</v>
      </c>
      <c r="BF654" s="20" cm="1">
        <f t="array" ref="BF654">TREND($AS654:$AT654,$AS$3:$AT$3,BF$1)</f>
        <v>0</v>
      </c>
      <c r="BG654" s="20" cm="1">
        <f t="array" ref="BG654">TREND($AS654:$AT654,$AS$3:$AT$3,BG$1)</f>
        <v>0</v>
      </c>
      <c r="BH654" s="20" cm="1">
        <f t="array" ref="BH654">TREND($AS654:$AT654,$AS$3:$AT$3,BH$1)</f>
        <v>0</v>
      </c>
      <c r="BI654" s="20" cm="1">
        <f t="array" ref="BI654">TREND($AS654:$AT654,$AS$3:$AT$3,BI$1)</f>
        <v>0</v>
      </c>
      <c r="BJ654" s="20" cm="1">
        <f t="array" ref="BJ654">TREND($AS654:$AT654,$AS$3:$AT$3,BJ$1)</f>
        <v>0</v>
      </c>
      <c r="BK654" s="20" cm="1">
        <f t="array" ref="BK654">TREND($AS654:$AT654,$AS$3:$AT$3,BK$1)</f>
        <v>0</v>
      </c>
      <c r="BL654" s="20" cm="1">
        <f t="array" ref="BL654">TREND($AS654:$AT654,$AS$3:$AT$3,BL$1)</f>
        <v>0</v>
      </c>
      <c r="BM654" s="20" cm="1">
        <f t="array" ref="BM654">TREND($AS654:$AT654,$AS$3:$AT$3,BM$1)</f>
        <v>0</v>
      </c>
    </row>
    <row r="655" spans="1:65" x14ac:dyDescent="0.35">
      <c r="A655" t="str">
        <f>IF(BYDem!B653="","\I:",BYDem!B653)</f>
        <v>Europe_other</v>
      </c>
      <c r="B655" t="str">
        <f>BYDem!E653</f>
        <v>IFP</v>
      </c>
      <c r="C655" t="str">
        <f t="shared" si="203"/>
        <v>IFP</v>
      </c>
      <c r="D655" s="4">
        <f>SUMIFS(BYDem!$M$2:$M$2000,BYDem!$B$2:$B$2000,Demands!$A655,BYDem!$E$2:$E$2000,Demands!$B655)</f>
        <v>262.54053993858099</v>
      </c>
      <c r="E655" s="4">
        <f t="shared" si="204"/>
        <v>262.54053993858099</v>
      </c>
      <c r="F655" s="4">
        <f t="shared" si="205"/>
        <v>262.54053993858099</v>
      </c>
      <c r="G655" s="4">
        <f t="shared" si="206"/>
        <v>262.54053993858099</v>
      </c>
      <c r="H655" s="4">
        <f t="shared" si="207"/>
        <v>262.54053993858099</v>
      </c>
      <c r="I655" s="4">
        <f t="shared" si="208"/>
        <v>262.54053993858099</v>
      </c>
      <c r="J655" s="4">
        <f t="shared" si="209"/>
        <v>262.54053993858099</v>
      </c>
      <c r="K655" s="4">
        <f t="shared" si="210"/>
        <v>262.54053993858099</v>
      </c>
      <c r="L655" s="4">
        <f t="shared" si="211"/>
        <v>262.54053993858099</v>
      </c>
      <c r="M655" s="4">
        <f t="shared" si="212"/>
        <v>262.54053993858099</v>
      </c>
      <c r="N655" s="4">
        <f t="shared" si="213"/>
        <v>262.54053993858099</v>
      </c>
      <c r="O655" s="4">
        <f t="shared" si="214"/>
        <v>262.54053993858099</v>
      </c>
      <c r="P655" s="4">
        <f t="shared" si="215"/>
        <v>262.54053993858099</v>
      </c>
      <c r="Q655" s="4">
        <f t="shared" si="216"/>
        <v>262.54053993858099</v>
      </c>
      <c r="R655" s="4">
        <f t="shared" si="217"/>
        <v>262.54053993858099</v>
      </c>
      <c r="S655" s="4">
        <f t="shared" si="218"/>
        <v>262.54053993858099</v>
      </c>
      <c r="T655" s="4">
        <f t="shared" si="219"/>
        <v>262.54053993858099</v>
      </c>
      <c r="U655" s="4">
        <f t="shared" si="220"/>
        <v>262.54053993858099</v>
      </c>
      <c r="W655" s="5" t="str">
        <f>VLOOKUP(C655&amp;A655,Driver_elast!$A$2:$D$1161,4,FALSE)</f>
        <v>GDPIND</v>
      </c>
      <c r="X655" s="5">
        <v>1</v>
      </c>
      <c r="Y655" s="2">
        <f>SUMIFS('Growth rates'!D$4:D$999,'Growth rates'!$B$4:$B$999,Demands!$A655,'Growth rates'!$C$4:$C$999,$W655)</f>
        <v>1</v>
      </c>
      <c r="Z655" s="2">
        <f>SUMIFS('Growth rates'!E$4:E$999,'Growth rates'!$B$4:$B$999,Demands!$A655,'Growth rates'!$C$4:$C$999,$W655)</f>
        <v>1.022926362136702</v>
      </c>
      <c r="AA655" s="2">
        <f>SUMIFS('Growth rates'!F$4:F$999,'Growth rates'!$B$4:$B$999,Demands!$A655,'Growth rates'!$C$4:$C$999,$W655)</f>
        <v>1.217126550332047</v>
      </c>
      <c r="AB655" s="2">
        <f>SUMIFS('Growth rates'!G$4:G$999,'Growth rates'!$B$4:$B$999,Demands!$A655,'Growth rates'!$C$4:$C$999,$W655)</f>
        <v>1.4318404158687936</v>
      </c>
      <c r="AC655" s="2">
        <f>SUMIFS('Growth rates'!H$4:H$999,'Growth rates'!$B$4:$B$999,Demands!$A655,'Growth rates'!$C$4:$C$999,$W655)</f>
        <v>1.6483272359026824</v>
      </c>
      <c r="AD655" s="2">
        <f>SUMIFS('Growth rates'!I$4:I$999,'Growth rates'!$B$4:$B$999,Demands!$A655,'Growth rates'!$C$4:$C$999,$W655)</f>
        <v>1.8532603998001089</v>
      </c>
      <c r="AE655" s="2">
        <f>SUMIFS('Growth rates'!J$4:J$999,'Growth rates'!$B$4:$B$999,Demands!$A655,'Growth rates'!$C$4:$C$999,$W655)</f>
        <v>2.0510868193451284</v>
      </c>
      <c r="AF655" s="2">
        <f>SUMIFS('Growth rates'!K$4:K$999,'Growth rates'!$B$4:$B$999,Demands!$A655,'Growth rates'!$C$4:$C$999,$W655)</f>
        <v>2.2402843240048238</v>
      </c>
      <c r="AG655" s="2">
        <f>SUMIFS('Growth rates'!L$4:L$999,'Growth rates'!$B$4:$B$999,Demands!$A655,'Growth rates'!$C$4:$C$999,$W655)</f>
        <v>2.4254131242512282</v>
      </c>
      <c r="AH655" s="2">
        <f>SUMIFS('Growth rates'!M$4:M$999,'Growth rates'!$B$4:$B$999,Demands!$A655,'Growth rates'!$C$4:$C$999,$W655)</f>
        <v>2.6066029443009118</v>
      </c>
      <c r="AI655" s="2">
        <f>SUMIFS('Growth rates'!N$4:N$999,'Growth rates'!$B$4:$B$999,Demands!$A655,'Growth rates'!$C$4:$C$999,$W655)</f>
        <v>2.7788593209348011</v>
      </c>
      <c r="AJ655" s="2">
        <f>SUMIFS('Growth rates'!O$4:O$999,'Growth rates'!$B$4:$B$999,Demands!$A655,'Growth rates'!$C$4:$C$999,$W655)</f>
        <v>2.9364161578847692</v>
      </c>
      <c r="AK655" s="2">
        <f>SUMIFS('Growth rates'!P$4:P$999,'Growth rates'!$B$4:$B$999,Demands!$A655,'Growth rates'!$C$4:$C$999,$W655)</f>
        <v>3.0799140435719239</v>
      </c>
      <c r="AL655" s="2">
        <f>SUMIFS('Growth rates'!Q$4:Q$999,'Growth rates'!$B$4:$B$999,Demands!$A655,'Growth rates'!$C$4:$C$999,$W655)</f>
        <v>3.2112963754010293</v>
      </c>
      <c r="AM655" s="2">
        <f>SUMIFS('Growth rates'!R$4:R$999,'Growth rates'!$B$4:$B$999,Demands!$A655,'Growth rates'!$C$4:$C$999,$W655)</f>
        <v>3.3353670593086311</v>
      </c>
      <c r="AN655" s="2">
        <f>SUMIFS('Growth rates'!S$4:S$999,'Growth rates'!$B$4:$B$999,Demands!$A655,'Growth rates'!$C$4:$C$999,$W655)</f>
        <v>3.4570018974782544</v>
      </c>
      <c r="AO655" s="2">
        <f>SUMIFS('Growth rates'!T$4:T$999,'Growth rates'!$B$4:$B$999,Demands!$A655,'Growth rates'!$C$4:$C$999,$W655)</f>
        <v>3.5780548645698627</v>
      </c>
      <c r="AP655" s="2">
        <f>SUMIFS('Growth rates'!U$4:U$999,'Growth rates'!$B$4:$B$999,Demands!$A655,'Growth rates'!$C$4:$C$999,$W655)</f>
        <v>3.6980257596456476</v>
      </c>
      <c r="AR655">
        <f>VLOOKUP(C655&amp;A655,Driver_elast!$A$2:$E$1161,5,FALSE)</f>
        <v>0</v>
      </c>
      <c r="AS655">
        <f t="shared" si="221"/>
        <v>0</v>
      </c>
      <c r="AT655">
        <f t="shared" si="222"/>
        <v>0</v>
      </c>
      <c r="AV655" s="2" cm="1">
        <f t="array" ref="AV655">TREND($AR655:$AS655,$AR$3:$AS$3,AV$1)</f>
        <v>0</v>
      </c>
      <c r="AW655" s="2" cm="1">
        <f t="array" ref="AW655">TREND($AR655:$AS655,$AR$3:$AS$3,AW$1)</f>
        <v>0</v>
      </c>
      <c r="AX655" s="2" cm="1">
        <f t="array" ref="AX655">TREND($AR655:$AS655,$AR$3:$AS$3,AX$1)</f>
        <v>0</v>
      </c>
      <c r="AY655" s="2" cm="1">
        <f t="array" ref="AY655">TREND($AR655:$AS655,$AR$3:$AS$3,AY$1)</f>
        <v>0</v>
      </c>
      <c r="AZ655" s="2" cm="1">
        <f t="array" ref="AZ655">TREND($AR655:$AS655,$AR$3:$AS$3,AZ$1)</f>
        <v>0</v>
      </c>
      <c r="BA655" s="2" cm="1">
        <f t="array" ref="BA655">TREND($AR655:$AS655,$AR$3:$AS$3,BA$1)</f>
        <v>0</v>
      </c>
      <c r="BB655" s="2" cm="1">
        <f t="array" ref="BB655">TREND($AR655:$AS655,$AR$3:$AS$3,BB$1)</f>
        <v>0</v>
      </c>
      <c r="BC655" s="2" cm="1">
        <f t="array" ref="BC655">TREND($AR655:$AS655,$AR$3:$AS$3,BC$1)</f>
        <v>0</v>
      </c>
      <c r="BD655" s="2" cm="1">
        <f t="array" ref="BD655">TREND($AR655:$AS655,$AR$3:$AS$3,BD$1)</f>
        <v>0</v>
      </c>
      <c r="BE655" s="2" cm="1">
        <f t="array" ref="BE655">TREND($AR655:$AS655,$AR$3:$AS$3,BE$1)</f>
        <v>0</v>
      </c>
      <c r="BF655" s="20" cm="1">
        <f t="array" ref="BF655">TREND($AS655:$AT655,$AS$3:$AT$3,BF$1)</f>
        <v>0</v>
      </c>
      <c r="BG655" s="20" cm="1">
        <f t="array" ref="BG655">TREND($AS655:$AT655,$AS$3:$AT$3,BG$1)</f>
        <v>0</v>
      </c>
      <c r="BH655" s="20" cm="1">
        <f t="array" ref="BH655">TREND($AS655:$AT655,$AS$3:$AT$3,BH$1)</f>
        <v>0</v>
      </c>
      <c r="BI655" s="20" cm="1">
        <f t="array" ref="BI655">TREND($AS655:$AT655,$AS$3:$AT$3,BI$1)</f>
        <v>0</v>
      </c>
      <c r="BJ655" s="20" cm="1">
        <f t="array" ref="BJ655">TREND($AS655:$AT655,$AS$3:$AT$3,BJ$1)</f>
        <v>0</v>
      </c>
      <c r="BK655" s="20" cm="1">
        <f t="array" ref="BK655">TREND($AS655:$AT655,$AS$3:$AT$3,BK$1)</f>
        <v>0</v>
      </c>
      <c r="BL655" s="20" cm="1">
        <f t="array" ref="BL655">TREND($AS655:$AT655,$AS$3:$AT$3,BL$1)</f>
        <v>0</v>
      </c>
      <c r="BM655" s="20" cm="1">
        <f t="array" ref="BM655">TREND($AS655:$AT655,$AS$3:$AT$3,BM$1)</f>
        <v>0</v>
      </c>
    </row>
    <row r="656" spans="1:65" x14ac:dyDescent="0.35">
      <c r="A656" t="str">
        <f>IF(BYDem!B654="","\I:",BYDem!B654)</f>
        <v>Europe_other</v>
      </c>
      <c r="B656" t="str">
        <f>BYDem!E654</f>
        <v>ILP</v>
      </c>
      <c r="C656" t="str">
        <f t="shared" si="203"/>
        <v>ILP</v>
      </c>
      <c r="D656" s="4">
        <f>SUMIFS(BYDem!$M$2:$M$2000,BYDem!$B$2:$B$2000,Demands!$A656,BYDem!$E$2:$E$2000,Demands!$B656)</f>
        <v>6.4685129999999997</v>
      </c>
      <c r="E656" s="4">
        <f t="shared" si="204"/>
        <v>6.5783947424927547</v>
      </c>
      <c r="F656" s="4">
        <f t="shared" si="205"/>
        <v>7.4620633294094239</v>
      </c>
      <c r="G656" s="4">
        <f t="shared" si="206"/>
        <v>8.4300567042961543</v>
      </c>
      <c r="H656" s="4">
        <f t="shared" si="207"/>
        <v>9.3683973917933354</v>
      </c>
      <c r="I656" s="4">
        <f t="shared" si="208"/>
        <v>10.222532758185245</v>
      </c>
      <c r="J656" s="4">
        <f t="shared" si="209"/>
        <v>11.019343071068187</v>
      </c>
      <c r="K656" s="4">
        <f t="shared" si="210"/>
        <v>11.758841243818242</v>
      </c>
      <c r="L656" s="4">
        <f t="shared" si="211"/>
        <v>12.46416677468862</v>
      </c>
      <c r="M656" s="4">
        <f t="shared" si="212"/>
        <v>13.139771433157184</v>
      </c>
      <c r="N656" s="4">
        <f t="shared" si="213"/>
        <v>13.705033273010866</v>
      </c>
      <c r="O656" s="4">
        <f t="shared" si="214"/>
        <v>14.151634843737993</v>
      </c>
      <c r="P656" s="4">
        <f t="shared" si="215"/>
        <v>14.495895022447103</v>
      </c>
      <c r="Q656" s="4">
        <f t="shared" si="216"/>
        <v>14.75653031397251</v>
      </c>
      <c r="R656" s="4">
        <f t="shared" si="217"/>
        <v>14.954588068522426</v>
      </c>
      <c r="S656" s="4">
        <f t="shared" si="218"/>
        <v>15.104705413012001</v>
      </c>
      <c r="T656" s="4">
        <f t="shared" si="219"/>
        <v>15.212889061158849</v>
      </c>
      <c r="U656" s="4">
        <f t="shared" si="220"/>
        <v>15.281648232255124</v>
      </c>
      <c r="W656" s="5" t="str">
        <f>VLOOKUP(C656&amp;A656,Driver_elast!$A$2:$D$1161,4,FALSE)</f>
        <v>GDP</v>
      </c>
      <c r="X656" s="5">
        <v>1</v>
      </c>
      <c r="Y656" s="2">
        <f>SUMIFS('Growth rates'!D$4:D$999,'Growth rates'!$B$4:$B$999,Demands!$A656,'Growth rates'!$C$4:$C$999,$W656)</f>
        <v>1</v>
      </c>
      <c r="Z656" s="2">
        <f>SUMIFS('Growth rates'!E$4:E$999,'Growth rates'!$B$4:$B$999,Demands!$A656,'Growth rates'!$C$4:$C$999,$W656)</f>
        <v>1.0223243415715675</v>
      </c>
      <c r="AA656" s="2">
        <f>SUMIFS('Growth rates'!F$4:F$999,'Growth rates'!$B$4:$B$999,Demands!$A656,'Growth rates'!$C$4:$C$999,$W656)</f>
        <v>1.2027988071116971</v>
      </c>
      <c r="AB656" s="2">
        <f>SUMIFS('Growth rates'!G$4:G$999,'Growth rates'!$B$4:$B$999,Demands!$A656,'Growth rates'!$C$4:$C$999,$W656)</f>
        <v>1.4078508117516342</v>
      </c>
      <c r="AC656" s="2">
        <f>SUMIFS('Growth rates'!H$4:H$999,'Growth rates'!$B$4:$B$999,Demands!$A656,'Growth rates'!$C$4:$C$999,$W656)</f>
        <v>1.6137924978969427</v>
      </c>
      <c r="AD656" s="2">
        <f>SUMIFS('Growth rates'!I$4:I$999,'Growth rates'!$B$4:$B$999,Demands!$A656,'Growth rates'!$C$4:$C$999,$W656)</f>
        <v>1.8071525118158416</v>
      </c>
      <c r="AE656" s="2">
        <f>SUMIFS('Growth rates'!J$4:J$999,'Growth rates'!$B$4:$B$999,Demands!$A656,'Growth rates'!$C$4:$C$999,$W656)</f>
        <v>1.9922705833899947</v>
      </c>
      <c r="AF656" s="2">
        <f>SUMIFS('Growth rates'!K$4:K$999,'Growth rates'!$B$4:$B$999,Demands!$A656,'Growth rates'!$C$4:$C$999,$W656)</f>
        <v>2.1679768696620623</v>
      </c>
      <c r="AG656" s="2">
        <f>SUMIFS('Growth rates'!L$4:L$999,'Growth rates'!$B$4:$B$999,Demands!$A656,'Growth rates'!$C$4:$C$999,$W656)</f>
        <v>2.338874994724109</v>
      </c>
      <c r="AH656" s="2">
        <f>SUMIFS('Growth rates'!M$4:M$999,'Growth rates'!$B$4:$B$999,Demands!$A656,'Growth rates'!$C$4:$C$999,$W656)</f>
        <v>2.505482273559017</v>
      </c>
      <c r="AI656" s="2">
        <f>SUMIFS('Growth rates'!N$4:N$999,'Growth rates'!$B$4:$B$999,Demands!$A656,'Growth rates'!$C$4:$C$999,$W656)</f>
        <v>2.6628690565076631</v>
      </c>
      <c r="AJ656" s="2">
        <f>SUMIFS('Growth rates'!O$4:O$999,'Growth rates'!$B$4:$B$999,Demands!$A656,'Growth rates'!$C$4:$C$999,$W656)</f>
        <v>2.8054158827249944</v>
      </c>
      <c r="AK656" s="2">
        <f>SUMIFS('Growth rates'!P$4:P$999,'Growth rates'!$B$4:$B$999,Demands!$A656,'Growth rates'!$C$4:$C$999,$W656)</f>
        <v>2.9335417929304213</v>
      </c>
      <c r="AL656" s="2">
        <f>SUMIFS('Growth rates'!Q$4:Q$999,'Growth rates'!$B$4:$B$999,Demands!$A656,'Growth rates'!$C$4:$C$999,$W656)</f>
        <v>3.0490696697223498</v>
      </c>
      <c r="AM656" s="2">
        <f>SUMIFS('Growth rates'!R$4:R$999,'Growth rates'!$B$4:$B$999,Demands!$A656,'Growth rates'!$C$4:$C$999,$W656)</f>
        <v>3.156632573139162</v>
      </c>
      <c r="AN656" s="2">
        <f>SUMIFS('Growth rates'!S$4:S$999,'Growth rates'!$B$4:$B$999,Demands!$A656,'Growth rates'!$C$4:$C$999,$W656)</f>
        <v>3.2607391189917707</v>
      </c>
      <c r="AO656" s="2">
        <f>SUMIFS('Growth rates'!T$4:T$999,'Growth rates'!$B$4:$B$999,Demands!$A656,'Growth rates'!$C$4:$C$999,$W656)</f>
        <v>3.3630452682005161</v>
      </c>
      <c r="AP656" s="2">
        <f>SUMIFS('Growth rates'!U$4:U$999,'Growth rates'!$B$4:$B$999,Demands!$A656,'Growth rates'!$C$4:$C$999,$W656)</f>
        <v>3.4629254279090294</v>
      </c>
      <c r="AR656">
        <f>VLOOKUP(C656&amp;A656,Driver_elast!$A$2:$E$1161,5,FALSE)</f>
        <v>0.76092599999999999</v>
      </c>
      <c r="AS656">
        <f t="shared" si="221"/>
        <v>0.76092599999999999</v>
      </c>
      <c r="AT656">
        <f t="shared" si="222"/>
        <v>0.15218519999999999</v>
      </c>
      <c r="AV656" s="2" cm="1">
        <f t="array" ref="AV656">TREND($AR656:$AS656,$AR$3:$AS$3,AV$1)</f>
        <v>0.76092599999999999</v>
      </c>
      <c r="AW656" s="2" cm="1">
        <f t="array" ref="AW656">TREND($AR656:$AS656,$AR$3:$AS$3,AW$1)</f>
        <v>0.76092599999999999</v>
      </c>
      <c r="AX656" s="2" cm="1">
        <f t="array" ref="AX656">TREND($AR656:$AS656,$AR$3:$AS$3,AX$1)</f>
        <v>0.76092599999999999</v>
      </c>
      <c r="AY656" s="2" cm="1">
        <f t="array" ref="AY656">TREND($AR656:$AS656,$AR$3:$AS$3,AY$1)</f>
        <v>0.76092599999999999</v>
      </c>
      <c r="AZ656" s="2" cm="1">
        <f t="array" ref="AZ656">TREND($AR656:$AS656,$AR$3:$AS$3,AZ$1)</f>
        <v>0.76092599999999999</v>
      </c>
      <c r="BA656" s="2" cm="1">
        <f t="array" ref="BA656">TREND($AR656:$AS656,$AR$3:$AS$3,BA$1)</f>
        <v>0.76092599999999999</v>
      </c>
      <c r="BB656" s="2" cm="1">
        <f t="array" ref="BB656">TREND($AR656:$AS656,$AR$3:$AS$3,BB$1)</f>
        <v>0.76092599999999999</v>
      </c>
      <c r="BC656" s="2" cm="1">
        <f t="array" ref="BC656">TREND($AR656:$AS656,$AR$3:$AS$3,BC$1)</f>
        <v>0.76092599999999999</v>
      </c>
      <c r="BD656" s="2" cm="1">
        <f t="array" ref="BD656">TREND($AR656:$AS656,$AR$3:$AS$3,BD$1)</f>
        <v>0.76092599999999999</v>
      </c>
      <c r="BE656" s="2" cm="1">
        <f t="array" ref="BE656">TREND($AR656:$AS656,$AR$3:$AS$3,BE$1)</f>
        <v>0.76092599999999999</v>
      </c>
      <c r="BF656" s="20" cm="1">
        <f t="array" ref="BF656">TREND($AS656:$AT656,$AS$3:$AT$3,BF$1)</f>
        <v>0.68483340000000226</v>
      </c>
      <c r="BG656" s="20" cm="1">
        <f t="array" ref="BG656">TREND($AS656:$AT656,$AS$3:$AT$3,BG$1)</f>
        <v>0.60874080000000319</v>
      </c>
      <c r="BH656" s="20" cm="1">
        <f t="array" ref="BH656">TREND($AS656:$AT656,$AS$3:$AT$3,BH$1)</f>
        <v>0.53264820000000057</v>
      </c>
      <c r="BI656" s="20" cm="1">
        <f t="array" ref="BI656">TREND($AS656:$AT656,$AS$3:$AT$3,BI$1)</f>
        <v>0.4565556000000015</v>
      </c>
      <c r="BJ656" s="20" cm="1">
        <f t="array" ref="BJ656">TREND($AS656:$AT656,$AS$3:$AT$3,BJ$1)</f>
        <v>0.38046300000000244</v>
      </c>
      <c r="BK656" s="20" cm="1">
        <f t="array" ref="BK656">TREND($AS656:$AT656,$AS$3:$AT$3,BK$1)</f>
        <v>0.30437040000000337</v>
      </c>
      <c r="BL656" s="20" cm="1">
        <f t="array" ref="BL656">TREND($AS656:$AT656,$AS$3:$AT$3,BL$1)</f>
        <v>0.22827780000000075</v>
      </c>
      <c r="BM656" s="20" cm="1">
        <f t="array" ref="BM656">TREND($AS656:$AT656,$AS$3:$AT$3,BM$1)</f>
        <v>0.15218520000000169</v>
      </c>
    </row>
    <row r="657" spans="1:65" x14ac:dyDescent="0.35">
      <c r="A657" t="str">
        <f>IF(BYDem!B655="","\I:",BYDem!B655)</f>
        <v>Europe_other</v>
      </c>
      <c r="B657" t="str">
        <f>BYDem!E655</f>
        <v>IMC</v>
      </c>
      <c r="C657" t="str">
        <f t="shared" si="203"/>
        <v>IMC</v>
      </c>
      <c r="D657" s="4">
        <f>SUMIFS(BYDem!$M$2:$M$2000,BYDem!$B$2:$B$2000,Demands!$A657,BYDem!$E$2:$E$2000,Demands!$B657)</f>
        <v>146.712516741889</v>
      </c>
      <c r="E657" s="4">
        <f t="shared" si="204"/>
        <v>146.712516741889</v>
      </c>
      <c r="F657" s="4">
        <f t="shared" si="205"/>
        <v>146.712516741889</v>
      </c>
      <c r="G657" s="4">
        <f t="shared" si="206"/>
        <v>146.712516741889</v>
      </c>
      <c r="H657" s="4">
        <f t="shared" si="207"/>
        <v>146.712516741889</v>
      </c>
      <c r="I657" s="4">
        <f t="shared" si="208"/>
        <v>146.712516741889</v>
      </c>
      <c r="J657" s="4">
        <f t="shared" si="209"/>
        <v>146.712516741889</v>
      </c>
      <c r="K657" s="4">
        <f t="shared" si="210"/>
        <v>146.712516741889</v>
      </c>
      <c r="L657" s="4">
        <f t="shared" si="211"/>
        <v>146.712516741889</v>
      </c>
      <c r="M657" s="4">
        <f t="shared" si="212"/>
        <v>146.712516741889</v>
      </c>
      <c r="N657" s="4">
        <f t="shared" si="213"/>
        <v>146.712516741889</v>
      </c>
      <c r="O657" s="4">
        <f t="shared" si="214"/>
        <v>146.712516741889</v>
      </c>
      <c r="P657" s="4">
        <f t="shared" si="215"/>
        <v>146.712516741889</v>
      </c>
      <c r="Q657" s="4">
        <f t="shared" si="216"/>
        <v>146.712516741889</v>
      </c>
      <c r="R657" s="4">
        <f t="shared" si="217"/>
        <v>146.712516741889</v>
      </c>
      <c r="S657" s="4">
        <f t="shared" si="218"/>
        <v>146.712516741889</v>
      </c>
      <c r="T657" s="4">
        <f t="shared" si="219"/>
        <v>146.712516741889</v>
      </c>
      <c r="U657" s="4">
        <f t="shared" si="220"/>
        <v>146.712516741889</v>
      </c>
      <c r="W657" s="5" t="str">
        <f>VLOOKUP(C657&amp;A657,Driver_elast!$A$2:$D$1161,4,FALSE)</f>
        <v>GDPIND</v>
      </c>
      <c r="X657" s="5">
        <v>1</v>
      </c>
      <c r="Y657" s="2">
        <f>SUMIFS('Growth rates'!D$4:D$999,'Growth rates'!$B$4:$B$999,Demands!$A657,'Growth rates'!$C$4:$C$999,$W657)</f>
        <v>1</v>
      </c>
      <c r="Z657" s="2">
        <f>SUMIFS('Growth rates'!E$4:E$999,'Growth rates'!$B$4:$B$999,Demands!$A657,'Growth rates'!$C$4:$C$999,$W657)</f>
        <v>1.022926362136702</v>
      </c>
      <c r="AA657" s="2">
        <f>SUMIFS('Growth rates'!F$4:F$999,'Growth rates'!$B$4:$B$999,Demands!$A657,'Growth rates'!$C$4:$C$999,$W657)</f>
        <v>1.217126550332047</v>
      </c>
      <c r="AB657" s="2">
        <f>SUMIFS('Growth rates'!G$4:G$999,'Growth rates'!$B$4:$B$999,Demands!$A657,'Growth rates'!$C$4:$C$999,$W657)</f>
        <v>1.4318404158687936</v>
      </c>
      <c r="AC657" s="2">
        <f>SUMIFS('Growth rates'!H$4:H$999,'Growth rates'!$B$4:$B$999,Demands!$A657,'Growth rates'!$C$4:$C$999,$W657)</f>
        <v>1.6483272359026824</v>
      </c>
      <c r="AD657" s="2">
        <f>SUMIFS('Growth rates'!I$4:I$999,'Growth rates'!$B$4:$B$999,Demands!$A657,'Growth rates'!$C$4:$C$999,$W657)</f>
        <v>1.8532603998001089</v>
      </c>
      <c r="AE657" s="2">
        <f>SUMIFS('Growth rates'!J$4:J$999,'Growth rates'!$B$4:$B$999,Demands!$A657,'Growth rates'!$C$4:$C$999,$W657)</f>
        <v>2.0510868193451284</v>
      </c>
      <c r="AF657" s="2">
        <f>SUMIFS('Growth rates'!K$4:K$999,'Growth rates'!$B$4:$B$999,Demands!$A657,'Growth rates'!$C$4:$C$999,$W657)</f>
        <v>2.2402843240048238</v>
      </c>
      <c r="AG657" s="2">
        <f>SUMIFS('Growth rates'!L$4:L$999,'Growth rates'!$B$4:$B$999,Demands!$A657,'Growth rates'!$C$4:$C$999,$W657)</f>
        <v>2.4254131242512282</v>
      </c>
      <c r="AH657" s="2">
        <f>SUMIFS('Growth rates'!M$4:M$999,'Growth rates'!$B$4:$B$999,Demands!$A657,'Growth rates'!$C$4:$C$999,$W657)</f>
        <v>2.6066029443009118</v>
      </c>
      <c r="AI657" s="2">
        <f>SUMIFS('Growth rates'!N$4:N$999,'Growth rates'!$B$4:$B$999,Demands!$A657,'Growth rates'!$C$4:$C$999,$W657)</f>
        <v>2.7788593209348011</v>
      </c>
      <c r="AJ657" s="2">
        <f>SUMIFS('Growth rates'!O$4:O$999,'Growth rates'!$B$4:$B$999,Demands!$A657,'Growth rates'!$C$4:$C$999,$W657)</f>
        <v>2.9364161578847692</v>
      </c>
      <c r="AK657" s="2">
        <f>SUMIFS('Growth rates'!P$4:P$999,'Growth rates'!$B$4:$B$999,Demands!$A657,'Growth rates'!$C$4:$C$999,$W657)</f>
        <v>3.0799140435719239</v>
      </c>
      <c r="AL657" s="2">
        <f>SUMIFS('Growth rates'!Q$4:Q$999,'Growth rates'!$B$4:$B$999,Demands!$A657,'Growth rates'!$C$4:$C$999,$W657)</f>
        <v>3.2112963754010293</v>
      </c>
      <c r="AM657" s="2">
        <f>SUMIFS('Growth rates'!R$4:R$999,'Growth rates'!$B$4:$B$999,Demands!$A657,'Growth rates'!$C$4:$C$999,$W657)</f>
        <v>3.3353670593086311</v>
      </c>
      <c r="AN657" s="2">
        <f>SUMIFS('Growth rates'!S$4:S$999,'Growth rates'!$B$4:$B$999,Demands!$A657,'Growth rates'!$C$4:$C$999,$W657)</f>
        <v>3.4570018974782544</v>
      </c>
      <c r="AO657" s="2">
        <f>SUMIFS('Growth rates'!T$4:T$999,'Growth rates'!$B$4:$B$999,Demands!$A657,'Growth rates'!$C$4:$C$999,$W657)</f>
        <v>3.5780548645698627</v>
      </c>
      <c r="AP657" s="2">
        <f>SUMIFS('Growth rates'!U$4:U$999,'Growth rates'!$B$4:$B$999,Demands!$A657,'Growth rates'!$C$4:$C$999,$W657)</f>
        <v>3.6980257596456476</v>
      </c>
      <c r="AR657">
        <f>VLOOKUP(C657&amp;A657,Driver_elast!$A$2:$E$1161,5,FALSE)</f>
        <v>0</v>
      </c>
      <c r="AS657">
        <f t="shared" si="221"/>
        <v>0</v>
      </c>
      <c r="AT657">
        <f t="shared" si="222"/>
        <v>0</v>
      </c>
      <c r="AV657" s="2" cm="1">
        <f t="array" ref="AV657">TREND($AR657:$AS657,$AR$3:$AS$3,AV$1)</f>
        <v>0</v>
      </c>
      <c r="AW657" s="2" cm="1">
        <f t="array" ref="AW657">TREND($AR657:$AS657,$AR$3:$AS$3,AW$1)</f>
        <v>0</v>
      </c>
      <c r="AX657" s="2" cm="1">
        <f t="array" ref="AX657">TREND($AR657:$AS657,$AR$3:$AS$3,AX$1)</f>
        <v>0</v>
      </c>
      <c r="AY657" s="2" cm="1">
        <f t="array" ref="AY657">TREND($AR657:$AS657,$AR$3:$AS$3,AY$1)</f>
        <v>0</v>
      </c>
      <c r="AZ657" s="2" cm="1">
        <f t="array" ref="AZ657">TREND($AR657:$AS657,$AR$3:$AS$3,AZ$1)</f>
        <v>0</v>
      </c>
      <c r="BA657" s="2" cm="1">
        <f t="array" ref="BA657">TREND($AR657:$AS657,$AR$3:$AS$3,BA$1)</f>
        <v>0</v>
      </c>
      <c r="BB657" s="2" cm="1">
        <f t="array" ref="BB657">TREND($AR657:$AS657,$AR$3:$AS$3,BB$1)</f>
        <v>0</v>
      </c>
      <c r="BC657" s="2" cm="1">
        <f t="array" ref="BC657">TREND($AR657:$AS657,$AR$3:$AS$3,BC$1)</f>
        <v>0</v>
      </c>
      <c r="BD657" s="2" cm="1">
        <f t="array" ref="BD657">TREND($AR657:$AS657,$AR$3:$AS$3,BD$1)</f>
        <v>0</v>
      </c>
      <c r="BE657" s="2" cm="1">
        <f t="array" ref="BE657">TREND($AR657:$AS657,$AR$3:$AS$3,BE$1)</f>
        <v>0</v>
      </c>
      <c r="BF657" s="20" cm="1">
        <f t="array" ref="BF657">TREND($AS657:$AT657,$AS$3:$AT$3,BF$1)</f>
        <v>0</v>
      </c>
      <c r="BG657" s="20" cm="1">
        <f t="array" ref="BG657">TREND($AS657:$AT657,$AS$3:$AT$3,BG$1)</f>
        <v>0</v>
      </c>
      <c r="BH657" s="20" cm="1">
        <f t="array" ref="BH657">TREND($AS657:$AT657,$AS$3:$AT$3,BH$1)</f>
        <v>0</v>
      </c>
      <c r="BI657" s="20" cm="1">
        <f t="array" ref="BI657">TREND($AS657:$AT657,$AS$3:$AT$3,BI$1)</f>
        <v>0</v>
      </c>
      <c r="BJ657" s="20" cm="1">
        <f t="array" ref="BJ657">TREND($AS657:$AT657,$AS$3:$AT$3,BJ$1)</f>
        <v>0</v>
      </c>
      <c r="BK657" s="20" cm="1">
        <f t="array" ref="BK657">TREND($AS657:$AT657,$AS$3:$AT$3,BK$1)</f>
        <v>0</v>
      </c>
      <c r="BL657" s="20" cm="1">
        <f t="array" ref="BL657">TREND($AS657:$AT657,$AS$3:$AT$3,BL$1)</f>
        <v>0</v>
      </c>
      <c r="BM657" s="20" cm="1">
        <f t="array" ref="BM657">TREND($AS657:$AT657,$AS$3:$AT$3,BM$1)</f>
        <v>0</v>
      </c>
    </row>
    <row r="658" spans="1:65" x14ac:dyDescent="0.35">
      <c r="A658" t="str">
        <f>IF(BYDem!B656="","\I:",BYDem!B656)</f>
        <v>Europe_other</v>
      </c>
      <c r="B658" t="str">
        <f>BYDem!E656</f>
        <v>INF</v>
      </c>
      <c r="C658" t="str">
        <f t="shared" si="203"/>
        <v>INF</v>
      </c>
      <c r="D658" s="4">
        <f>SUMIFS(BYDem!$M$2:$M$2000,BYDem!$B$2:$B$2000,Demands!$A658,BYDem!$E$2:$E$2000,Demands!$B658)</f>
        <v>260</v>
      </c>
      <c r="E658" s="4">
        <f t="shared" si="204"/>
        <v>267.00122383931233</v>
      </c>
      <c r="F658" s="4">
        <f t="shared" si="205"/>
        <v>325.43193969998549</v>
      </c>
      <c r="G658" s="4">
        <f t="shared" si="206"/>
        <v>390.35647158568855</v>
      </c>
      <c r="H658" s="4">
        <f t="shared" si="207"/>
        <v>455.81443464188203</v>
      </c>
      <c r="I658" s="4">
        <f t="shared" si="208"/>
        <v>517.4303668116296</v>
      </c>
      <c r="J658" s="4">
        <f t="shared" si="209"/>
        <v>576.27852584400762</v>
      </c>
      <c r="K658" s="4">
        <f t="shared" si="210"/>
        <v>631.75537315938084</v>
      </c>
      <c r="L658" s="4">
        <f t="shared" si="211"/>
        <v>685.10025903655196</v>
      </c>
      <c r="M658" s="4">
        <f t="shared" si="212"/>
        <v>736.28048536980657</v>
      </c>
      <c r="N658" s="4">
        <f t="shared" si="213"/>
        <v>780.07162279102761</v>
      </c>
      <c r="O658" s="4">
        <f t="shared" si="214"/>
        <v>815.45466404265551</v>
      </c>
      <c r="P658" s="4">
        <f t="shared" si="215"/>
        <v>843.34962501225448</v>
      </c>
      <c r="Q658" s="4">
        <f t="shared" si="216"/>
        <v>864.93488460985236</v>
      </c>
      <c r="R658" s="4">
        <f t="shared" si="217"/>
        <v>881.64356704276645</v>
      </c>
      <c r="S658" s="4">
        <f t="shared" si="218"/>
        <v>894.50434916283291</v>
      </c>
      <c r="T658" s="4">
        <f t="shared" si="219"/>
        <v>903.90113939498463</v>
      </c>
      <c r="U658" s="4">
        <f t="shared" si="220"/>
        <v>909.96263553508231</v>
      </c>
      <c r="W658" s="5" t="str">
        <f>VLOOKUP(C658&amp;A658,Driver_elast!$A$2:$D$1161,4,FALSE)</f>
        <v>GDPIND</v>
      </c>
      <c r="X658" s="5">
        <v>1</v>
      </c>
      <c r="Y658" s="2">
        <f>SUMIFS('Growth rates'!D$4:D$999,'Growth rates'!$B$4:$B$999,Demands!$A658,'Growth rates'!$C$4:$C$999,$W658)</f>
        <v>1</v>
      </c>
      <c r="Z658" s="2">
        <f>SUMIFS('Growth rates'!E$4:E$999,'Growth rates'!$B$4:$B$999,Demands!$A658,'Growth rates'!$C$4:$C$999,$W658)</f>
        <v>1.022926362136702</v>
      </c>
      <c r="AA658" s="2">
        <f>SUMIFS('Growth rates'!F$4:F$999,'Growth rates'!$B$4:$B$999,Demands!$A658,'Growth rates'!$C$4:$C$999,$W658)</f>
        <v>1.217126550332047</v>
      </c>
      <c r="AB658" s="2">
        <f>SUMIFS('Growth rates'!G$4:G$999,'Growth rates'!$B$4:$B$999,Demands!$A658,'Growth rates'!$C$4:$C$999,$W658)</f>
        <v>1.4318404158687936</v>
      </c>
      <c r="AC658" s="2">
        <f>SUMIFS('Growth rates'!H$4:H$999,'Growth rates'!$B$4:$B$999,Demands!$A658,'Growth rates'!$C$4:$C$999,$W658)</f>
        <v>1.6483272359026824</v>
      </c>
      <c r="AD658" s="2">
        <f>SUMIFS('Growth rates'!I$4:I$999,'Growth rates'!$B$4:$B$999,Demands!$A658,'Growth rates'!$C$4:$C$999,$W658)</f>
        <v>1.8532603998001089</v>
      </c>
      <c r="AE658" s="2">
        <f>SUMIFS('Growth rates'!J$4:J$999,'Growth rates'!$B$4:$B$999,Demands!$A658,'Growth rates'!$C$4:$C$999,$W658)</f>
        <v>2.0510868193451284</v>
      </c>
      <c r="AF658" s="2">
        <f>SUMIFS('Growth rates'!K$4:K$999,'Growth rates'!$B$4:$B$999,Demands!$A658,'Growth rates'!$C$4:$C$999,$W658)</f>
        <v>2.2402843240048238</v>
      </c>
      <c r="AG658" s="2">
        <f>SUMIFS('Growth rates'!L$4:L$999,'Growth rates'!$B$4:$B$999,Demands!$A658,'Growth rates'!$C$4:$C$999,$W658)</f>
        <v>2.4254131242512282</v>
      </c>
      <c r="AH658" s="2">
        <f>SUMIFS('Growth rates'!M$4:M$999,'Growth rates'!$B$4:$B$999,Demands!$A658,'Growth rates'!$C$4:$C$999,$W658)</f>
        <v>2.6066029443009118</v>
      </c>
      <c r="AI658" s="2">
        <f>SUMIFS('Growth rates'!N$4:N$999,'Growth rates'!$B$4:$B$999,Demands!$A658,'Growth rates'!$C$4:$C$999,$W658)</f>
        <v>2.7788593209348011</v>
      </c>
      <c r="AJ658" s="2">
        <f>SUMIFS('Growth rates'!O$4:O$999,'Growth rates'!$B$4:$B$999,Demands!$A658,'Growth rates'!$C$4:$C$999,$W658)</f>
        <v>2.9364161578847692</v>
      </c>
      <c r="AK658" s="2">
        <f>SUMIFS('Growth rates'!P$4:P$999,'Growth rates'!$B$4:$B$999,Demands!$A658,'Growth rates'!$C$4:$C$999,$W658)</f>
        <v>3.0799140435719239</v>
      </c>
      <c r="AL658" s="2">
        <f>SUMIFS('Growth rates'!Q$4:Q$999,'Growth rates'!$B$4:$B$999,Demands!$A658,'Growth rates'!$C$4:$C$999,$W658)</f>
        <v>3.2112963754010293</v>
      </c>
      <c r="AM658" s="2">
        <f>SUMIFS('Growth rates'!R$4:R$999,'Growth rates'!$B$4:$B$999,Demands!$A658,'Growth rates'!$C$4:$C$999,$W658)</f>
        <v>3.3353670593086311</v>
      </c>
      <c r="AN658" s="2">
        <f>SUMIFS('Growth rates'!S$4:S$999,'Growth rates'!$B$4:$B$999,Demands!$A658,'Growth rates'!$C$4:$C$999,$W658)</f>
        <v>3.4570018974782544</v>
      </c>
      <c r="AO658" s="2">
        <f>SUMIFS('Growth rates'!T$4:T$999,'Growth rates'!$B$4:$B$999,Demands!$A658,'Growth rates'!$C$4:$C$999,$W658)</f>
        <v>3.5780548645698627</v>
      </c>
      <c r="AP658" s="2">
        <f>SUMIFS('Growth rates'!U$4:U$999,'Growth rates'!$B$4:$B$999,Demands!$A658,'Growth rates'!$C$4:$C$999,$W658)</f>
        <v>3.6980257596456476</v>
      </c>
      <c r="AR658">
        <f>VLOOKUP(C658&amp;A658,Driver_elast!$A$2:$E$1161,5,FALSE)</f>
        <v>1.1788970000000001</v>
      </c>
      <c r="AS658">
        <f t="shared" si="221"/>
        <v>1</v>
      </c>
      <c r="AT658">
        <f t="shared" si="222"/>
        <v>0.2</v>
      </c>
      <c r="AV658" s="2" cm="1">
        <f t="array" ref="AV658">TREND($AR658:$AS658,$AR$3:$AS$3,AV$1)</f>
        <v>1.1788969999999992</v>
      </c>
      <c r="AW658" s="2" cm="1">
        <f t="array" ref="AW658">TREND($AR658:$AS658,$AR$3:$AS$3,AW$1)</f>
        <v>1.1745336585365838</v>
      </c>
      <c r="AX658" s="2" cm="1">
        <f t="array" ref="AX658">TREND($AR658:$AS658,$AR$3:$AS$3,AX$1)</f>
        <v>1.1527169512195119</v>
      </c>
      <c r="AY658" s="2" cm="1">
        <f t="array" ref="AY658">TREND($AR658:$AS658,$AR$3:$AS$3,AY$1)</f>
        <v>1.1309002439024383</v>
      </c>
      <c r="AZ658" s="2" cm="1">
        <f t="array" ref="AZ658">TREND($AR658:$AS658,$AR$3:$AS$3,AZ$1)</f>
        <v>1.1090835365853646</v>
      </c>
      <c r="BA658" s="2" cm="1">
        <f t="array" ref="BA658">TREND($AR658:$AS658,$AR$3:$AS$3,BA$1)</f>
        <v>1.087266829268291</v>
      </c>
      <c r="BB658" s="2" cm="1">
        <f t="array" ref="BB658">TREND($AR658:$AS658,$AR$3:$AS$3,BB$1)</f>
        <v>1.0654501219512191</v>
      </c>
      <c r="BC658" s="2" cm="1">
        <f t="array" ref="BC658">TREND($AR658:$AS658,$AR$3:$AS$3,BC$1)</f>
        <v>1.0436334146341455</v>
      </c>
      <c r="BD658" s="2" cm="1">
        <f t="array" ref="BD658">TREND($AR658:$AS658,$AR$3:$AS$3,BD$1)</f>
        <v>1.0218167073170719</v>
      </c>
      <c r="BE658" s="2" cm="1">
        <f t="array" ref="BE658">TREND($AR658:$AS658,$AR$3:$AS$3,BE$1)</f>
        <v>0.99999999999999822</v>
      </c>
      <c r="BF658" s="20" cm="1">
        <f t="array" ref="BF658">TREND($AS658:$AT658,$AS$3:$AT$3,BF$1)</f>
        <v>0.90000000000000568</v>
      </c>
      <c r="BG658" s="20" cm="1">
        <f t="array" ref="BG658">TREND($AS658:$AT658,$AS$3:$AT$3,BG$1)</f>
        <v>0.80000000000000426</v>
      </c>
      <c r="BH658" s="20" cm="1">
        <f t="array" ref="BH658">TREND($AS658:$AT658,$AS$3:$AT$3,BH$1)</f>
        <v>0.70000000000000284</v>
      </c>
      <c r="BI658" s="20" cm="1">
        <f t="array" ref="BI658">TREND($AS658:$AT658,$AS$3:$AT$3,BI$1)</f>
        <v>0.60000000000000142</v>
      </c>
      <c r="BJ658" s="20" cm="1">
        <f t="array" ref="BJ658">TREND($AS658:$AT658,$AS$3:$AT$3,BJ$1)</f>
        <v>0.5</v>
      </c>
      <c r="BK658" s="20" cm="1">
        <f t="array" ref="BK658">TREND($AS658:$AT658,$AS$3:$AT$3,BK$1)</f>
        <v>0.40000000000000568</v>
      </c>
      <c r="BL658" s="20" cm="1">
        <f t="array" ref="BL658">TREND($AS658:$AT658,$AS$3:$AT$3,BL$1)</f>
        <v>0.30000000000000426</v>
      </c>
      <c r="BM658" s="20" cm="1">
        <f t="array" ref="BM658">TREND($AS658:$AT658,$AS$3:$AT$3,BM$1)</f>
        <v>0.20000000000000284</v>
      </c>
    </row>
    <row r="659" spans="1:65" x14ac:dyDescent="0.35">
      <c r="A659" t="str">
        <f>IF(BYDem!B657="","\I:",BYDem!B657)</f>
        <v>Europe_other</v>
      </c>
      <c r="B659" t="str">
        <f>BYDem!E657</f>
        <v>INM</v>
      </c>
      <c r="C659" t="str">
        <f t="shared" si="203"/>
        <v>INM</v>
      </c>
      <c r="D659" s="4">
        <f>SUMIFS(BYDem!$M$2:$M$2000,BYDem!$B$2:$B$2000,Demands!$A659,BYDem!$E$2:$E$2000,Demands!$B659)</f>
        <v>85.251999999999995</v>
      </c>
      <c r="E659" s="4">
        <f t="shared" si="204"/>
        <v>88.282641777694479</v>
      </c>
      <c r="F659" s="4">
        <f t="shared" si="205"/>
        <v>111.94584560975414</v>
      </c>
      <c r="G659" s="4">
        <f t="shared" si="206"/>
        <v>139.50943445660184</v>
      </c>
      <c r="H659" s="4">
        <f t="shared" si="207"/>
        <v>167.47286424856077</v>
      </c>
      <c r="I659" s="4">
        <f t="shared" si="208"/>
        <v>193.48254078752086</v>
      </c>
      <c r="J659" s="4">
        <f t="shared" si="209"/>
        <v>217.70509383521133</v>
      </c>
      <c r="K659" s="4">
        <f t="shared" si="210"/>
        <v>239.74892154435005</v>
      </c>
      <c r="L659" s="4">
        <f t="shared" si="211"/>
        <v>260.04740852666077</v>
      </c>
      <c r="M659" s="4">
        <f t="shared" si="212"/>
        <v>278.57160977744513</v>
      </c>
      <c r="N659" s="4">
        <f t="shared" si="213"/>
        <v>294.32072959830771</v>
      </c>
      <c r="O659" s="4">
        <f t="shared" si="214"/>
        <v>306.92502519194278</v>
      </c>
      <c r="P659" s="4">
        <f t="shared" si="215"/>
        <v>316.73730789904022</v>
      </c>
      <c r="Q659" s="4">
        <f t="shared" si="216"/>
        <v>324.22150098683966</v>
      </c>
      <c r="R659" s="4">
        <f t="shared" si="217"/>
        <v>329.9403283299153</v>
      </c>
      <c r="S659" s="4">
        <f t="shared" si="218"/>
        <v>334.29293473868017</v>
      </c>
      <c r="T659" s="4">
        <f t="shared" si="219"/>
        <v>337.43948111477113</v>
      </c>
      <c r="U659" s="4">
        <f t="shared" si="220"/>
        <v>339.44382578324092</v>
      </c>
      <c r="W659" s="5" t="str">
        <f>VLOOKUP(C659&amp;A659,Driver_elast!$A$2:$D$1161,4,FALSE)</f>
        <v>GDP</v>
      </c>
      <c r="X659" s="5">
        <v>1</v>
      </c>
      <c r="Y659" s="2">
        <f>SUMIFS('Growth rates'!D$4:D$999,'Growth rates'!$B$4:$B$999,Demands!$A659,'Growth rates'!$C$4:$C$999,$W659)</f>
        <v>1</v>
      </c>
      <c r="Z659" s="2">
        <f>SUMIFS('Growth rates'!E$4:E$999,'Growth rates'!$B$4:$B$999,Demands!$A659,'Growth rates'!$C$4:$C$999,$W659)</f>
        <v>1.0223243415715675</v>
      </c>
      <c r="AA659" s="2">
        <f>SUMIFS('Growth rates'!F$4:F$999,'Growth rates'!$B$4:$B$999,Demands!$A659,'Growth rates'!$C$4:$C$999,$W659)</f>
        <v>1.2027988071116971</v>
      </c>
      <c r="AB659" s="2">
        <f>SUMIFS('Growth rates'!G$4:G$999,'Growth rates'!$B$4:$B$999,Demands!$A659,'Growth rates'!$C$4:$C$999,$W659)</f>
        <v>1.4078508117516342</v>
      </c>
      <c r="AC659" s="2">
        <f>SUMIFS('Growth rates'!H$4:H$999,'Growth rates'!$B$4:$B$999,Demands!$A659,'Growth rates'!$C$4:$C$999,$W659)</f>
        <v>1.6137924978969427</v>
      </c>
      <c r="AD659" s="2">
        <f>SUMIFS('Growth rates'!I$4:I$999,'Growth rates'!$B$4:$B$999,Demands!$A659,'Growth rates'!$C$4:$C$999,$W659)</f>
        <v>1.8071525118158416</v>
      </c>
      <c r="AE659" s="2">
        <f>SUMIFS('Growth rates'!J$4:J$999,'Growth rates'!$B$4:$B$999,Demands!$A659,'Growth rates'!$C$4:$C$999,$W659)</f>
        <v>1.9922705833899947</v>
      </c>
      <c r="AF659" s="2">
        <f>SUMIFS('Growth rates'!K$4:K$999,'Growth rates'!$B$4:$B$999,Demands!$A659,'Growth rates'!$C$4:$C$999,$W659)</f>
        <v>2.1679768696620623</v>
      </c>
      <c r="AG659" s="2">
        <f>SUMIFS('Growth rates'!L$4:L$999,'Growth rates'!$B$4:$B$999,Demands!$A659,'Growth rates'!$C$4:$C$999,$W659)</f>
        <v>2.338874994724109</v>
      </c>
      <c r="AH659" s="2">
        <f>SUMIFS('Growth rates'!M$4:M$999,'Growth rates'!$B$4:$B$999,Demands!$A659,'Growth rates'!$C$4:$C$999,$W659)</f>
        <v>2.505482273559017</v>
      </c>
      <c r="AI659" s="2">
        <f>SUMIFS('Growth rates'!N$4:N$999,'Growth rates'!$B$4:$B$999,Demands!$A659,'Growth rates'!$C$4:$C$999,$W659)</f>
        <v>2.6628690565076631</v>
      </c>
      <c r="AJ659" s="2">
        <f>SUMIFS('Growth rates'!O$4:O$999,'Growth rates'!$B$4:$B$999,Demands!$A659,'Growth rates'!$C$4:$C$999,$W659)</f>
        <v>2.8054158827249944</v>
      </c>
      <c r="AK659" s="2">
        <f>SUMIFS('Growth rates'!P$4:P$999,'Growth rates'!$B$4:$B$999,Demands!$A659,'Growth rates'!$C$4:$C$999,$W659)</f>
        <v>2.9335417929304213</v>
      </c>
      <c r="AL659" s="2">
        <f>SUMIFS('Growth rates'!Q$4:Q$999,'Growth rates'!$B$4:$B$999,Demands!$A659,'Growth rates'!$C$4:$C$999,$W659)</f>
        <v>3.0490696697223498</v>
      </c>
      <c r="AM659" s="2">
        <f>SUMIFS('Growth rates'!R$4:R$999,'Growth rates'!$B$4:$B$999,Demands!$A659,'Growth rates'!$C$4:$C$999,$W659)</f>
        <v>3.156632573139162</v>
      </c>
      <c r="AN659" s="2">
        <f>SUMIFS('Growth rates'!S$4:S$999,'Growth rates'!$B$4:$B$999,Demands!$A659,'Growth rates'!$C$4:$C$999,$W659)</f>
        <v>3.2607391189917707</v>
      </c>
      <c r="AO659" s="2">
        <f>SUMIFS('Growth rates'!T$4:T$999,'Growth rates'!$B$4:$B$999,Demands!$A659,'Growth rates'!$C$4:$C$999,$W659)</f>
        <v>3.3630452682005161</v>
      </c>
      <c r="AP659" s="2">
        <f>SUMIFS('Growth rates'!U$4:U$999,'Growth rates'!$B$4:$B$999,Demands!$A659,'Growth rates'!$C$4:$C$999,$W659)</f>
        <v>3.4629254279090294</v>
      </c>
      <c r="AR659">
        <f>VLOOKUP(C659&amp;A659,Driver_elast!$A$2:$E$1161,5,FALSE)</f>
        <v>1.6072070000000001</v>
      </c>
      <c r="AS659">
        <f t="shared" si="221"/>
        <v>1</v>
      </c>
      <c r="AT659">
        <f t="shared" si="222"/>
        <v>0.2</v>
      </c>
      <c r="AV659" s="2" cm="1">
        <f t="array" ref="AV659">TREND($AR659:$AS659,$AR$3:$AS$3,AV$1)</f>
        <v>1.6072070000000025</v>
      </c>
      <c r="AW659" s="2" cm="1">
        <f t="array" ref="AW659">TREND($AR659:$AS659,$AR$3:$AS$3,AW$1)</f>
        <v>1.5923970731707335</v>
      </c>
      <c r="AX659" s="2" cm="1">
        <f t="array" ref="AX659">TREND($AR659:$AS659,$AR$3:$AS$3,AX$1)</f>
        <v>1.5183474390243923</v>
      </c>
      <c r="AY659" s="2" cm="1">
        <f t="array" ref="AY659">TREND($AR659:$AS659,$AR$3:$AS$3,AY$1)</f>
        <v>1.444297804878051</v>
      </c>
      <c r="AZ659" s="2" cm="1">
        <f t="array" ref="AZ659">TREND($AR659:$AS659,$AR$3:$AS$3,AZ$1)</f>
        <v>1.3702481707317098</v>
      </c>
      <c r="BA659" s="2" cm="1">
        <f t="array" ref="BA659">TREND($AR659:$AS659,$AR$3:$AS$3,BA$1)</f>
        <v>1.296198536585365</v>
      </c>
      <c r="BB659" s="2" cm="1">
        <f t="array" ref="BB659">TREND($AR659:$AS659,$AR$3:$AS$3,BB$1)</f>
        <v>1.2221489024390237</v>
      </c>
      <c r="BC659" s="2" cm="1">
        <f t="array" ref="BC659">TREND($AR659:$AS659,$AR$3:$AS$3,BC$1)</f>
        <v>1.1480992682926825</v>
      </c>
      <c r="BD659" s="2" cm="1">
        <f t="array" ref="BD659">TREND($AR659:$AS659,$AR$3:$AS$3,BD$1)</f>
        <v>1.0740496341463412</v>
      </c>
      <c r="BE659" s="2" cm="1">
        <f t="array" ref="BE659">TREND($AR659:$AS659,$AR$3:$AS$3,BE$1)</f>
        <v>1</v>
      </c>
      <c r="BF659" s="20" cm="1">
        <f t="array" ref="BF659">TREND($AS659:$AT659,$AS$3:$AT$3,BF$1)</f>
        <v>0.90000000000000568</v>
      </c>
      <c r="BG659" s="20" cm="1">
        <f t="array" ref="BG659">TREND($AS659:$AT659,$AS$3:$AT$3,BG$1)</f>
        <v>0.80000000000000426</v>
      </c>
      <c r="BH659" s="20" cm="1">
        <f t="array" ref="BH659">TREND($AS659:$AT659,$AS$3:$AT$3,BH$1)</f>
        <v>0.70000000000000284</v>
      </c>
      <c r="BI659" s="20" cm="1">
        <f t="array" ref="BI659">TREND($AS659:$AT659,$AS$3:$AT$3,BI$1)</f>
        <v>0.60000000000000142</v>
      </c>
      <c r="BJ659" s="20" cm="1">
        <f t="array" ref="BJ659">TREND($AS659:$AT659,$AS$3:$AT$3,BJ$1)</f>
        <v>0.5</v>
      </c>
      <c r="BK659" s="20" cm="1">
        <f t="array" ref="BK659">TREND($AS659:$AT659,$AS$3:$AT$3,BK$1)</f>
        <v>0.40000000000000568</v>
      </c>
      <c r="BL659" s="20" cm="1">
        <f t="array" ref="BL659">TREND($AS659:$AT659,$AS$3:$AT$3,BL$1)</f>
        <v>0.30000000000000426</v>
      </c>
      <c r="BM659" s="20" cm="1">
        <f t="array" ref="BM659">TREND($AS659:$AT659,$AS$3:$AT$3,BM$1)</f>
        <v>0.20000000000000284</v>
      </c>
    </row>
    <row r="660" spans="1:65" x14ac:dyDescent="0.35">
      <c r="A660" t="str">
        <f>IF(BYDem!B658="","\I:",BYDem!B658)</f>
        <v>Europe_other</v>
      </c>
      <c r="B660" t="str">
        <f>BYDem!E658</f>
        <v>IOI</v>
      </c>
      <c r="C660" t="str">
        <f t="shared" si="203"/>
        <v>IOI</v>
      </c>
      <c r="D660" s="4">
        <f>SUMIFS(BYDem!$M$2:$M$2000,BYDem!$B$2:$B$2000,Demands!$A660,BYDem!$E$2:$E$2000,Demands!$B660)</f>
        <v>443.05207860388799</v>
      </c>
      <c r="E660" s="4">
        <f t="shared" si="204"/>
        <v>443.05207860388799</v>
      </c>
      <c r="F660" s="4">
        <f t="shared" si="205"/>
        <v>443.05207860388799</v>
      </c>
      <c r="G660" s="4">
        <f t="shared" si="206"/>
        <v>443.05207860388799</v>
      </c>
      <c r="H660" s="4">
        <f t="shared" si="207"/>
        <v>443.05207860388799</v>
      </c>
      <c r="I660" s="4">
        <f t="shared" si="208"/>
        <v>443.05207860388799</v>
      </c>
      <c r="J660" s="4">
        <f t="shared" si="209"/>
        <v>443.05207860388799</v>
      </c>
      <c r="K660" s="4">
        <f t="shared" si="210"/>
        <v>443.05207860388799</v>
      </c>
      <c r="L660" s="4">
        <f t="shared" si="211"/>
        <v>443.05207860388799</v>
      </c>
      <c r="M660" s="4">
        <f t="shared" si="212"/>
        <v>443.05207860388799</v>
      </c>
      <c r="N660" s="4">
        <f t="shared" si="213"/>
        <v>443.05207860388799</v>
      </c>
      <c r="O660" s="4">
        <f t="shared" si="214"/>
        <v>443.05207860388799</v>
      </c>
      <c r="P660" s="4">
        <f t="shared" si="215"/>
        <v>443.05207860388799</v>
      </c>
      <c r="Q660" s="4">
        <f t="shared" si="216"/>
        <v>443.05207860388799</v>
      </c>
      <c r="R660" s="4">
        <f t="shared" si="217"/>
        <v>443.05207860388799</v>
      </c>
      <c r="S660" s="4">
        <f t="shared" si="218"/>
        <v>443.05207860388799</v>
      </c>
      <c r="T660" s="4">
        <f t="shared" si="219"/>
        <v>443.05207860388799</v>
      </c>
      <c r="U660" s="4">
        <f t="shared" si="220"/>
        <v>443.05207860388799</v>
      </c>
      <c r="W660" s="5" t="str">
        <f>VLOOKUP(C660&amp;A660,Driver_elast!$A$2:$D$1161,4,FALSE)</f>
        <v>GDPIND</v>
      </c>
      <c r="X660" s="5">
        <v>1</v>
      </c>
      <c r="Y660" s="2">
        <f>SUMIFS('Growth rates'!D$4:D$999,'Growth rates'!$B$4:$B$999,Demands!$A660,'Growth rates'!$C$4:$C$999,$W660)</f>
        <v>1</v>
      </c>
      <c r="Z660" s="2">
        <f>SUMIFS('Growth rates'!E$4:E$999,'Growth rates'!$B$4:$B$999,Demands!$A660,'Growth rates'!$C$4:$C$999,$W660)</f>
        <v>1.022926362136702</v>
      </c>
      <c r="AA660" s="2">
        <f>SUMIFS('Growth rates'!F$4:F$999,'Growth rates'!$B$4:$B$999,Demands!$A660,'Growth rates'!$C$4:$C$999,$W660)</f>
        <v>1.217126550332047</v>
      </c>
      <c r="AB660" s="2">
        <f>SUMIFS('Growth rates'!G$4:G$999,'Growth rates'!$B$4:$B$999,Demands!$A660,'Growth rates'!$C$4:$C$999,$W660)</f>
        <v>1.4318404158687936</v>
      </c>
      <c r="AC660" s="2">
        <f>SUMIFS('Growth rates'!H$4:H$999,'Growth rates'!$B$4:$B$999,Demands!$A660,'Growth rates'!$C$4:$C$999,$W660)</f>
        <v>1.6483272359026824</v>
      </c>
      <c r="AD660" s="2">
        <f>SUMIFS('Growth rates'!I$4:I$999,'Growth rates'!$B$4:$B$999,Demands!$A660,'Growth rates'!$C$4:$C$999,$W660)</f>
        <v>1.8532603998001089</v>
      </c>
      <c r="AE660" s="2">
        <f>SUMIFS('Growth rates'!J$4:J$999,'Growth rates'!$B$4:$B$999,Demands!$A660,'Growth rates'!$C$4:$C$999,$W660)</f>
        <v>2.0510868193451284</v>
      </c>
      <c r="AF660" s="2">
        <f>SUMIFS('Growth rates'!K$4:K$999,'Growth rates'!$B$4:$B$999,Demands!$A660,'Growth rates'!$C$4:$C$999,$W660)</f>
        <v>2.2402843240048238</v>
      </c>
      <c r="AG660" s="2">
        <f>SUMIFS('Growth rates'!L$4:L$999,'Growth rates'!$B$4:$B$999,Demands!$A660,'Growth rates'!$C$4:$C$999,$W660)</f>
        <v>2.4254131242512282</v>
      </c>
      <c r="AH660" s="2">
        <f>SUMIFS('Growth rates'!M$4:M$999,'Growth rates'!$B$4:$B$999,Demands!$A660,'Growth rates'!$C$4:$C$999,$W660)</f>
        <v>2.6066029443009118</v>
      </c>
      <c r="AI660" s="2">
        <f>SUMIFS('Growth rates'!N$4:N$999,'Growth rates'!$B$4:$B$999,Demands!$A660,'Growth rates'!$C$4:$C$999,$W660)</f>
        <v>2.7788593209348011</v>
      </c>
      <c r="AJ660" s="2">
        <f>SUMIFS('Growth rates'!O$4:O$999,'Growth rates'!$B$4:$B$999,Demands!$A660,'Growth rates'!$C$4:$C$999,$W660)</f>
        <v>2.9364161578847692</v>
      </c>
      <c r="AK660" s="2">
        <f>SUMIFS('Growth rates'!P$4:P$999,'Growth rates'!$B$4:$B$999,Demands!$A660,'Growth rates'!$C$4:$C$999,$W660)</f>
        <v>3.0799140435719239</v>
      </c>
      <c r="AL660" s="2">
        <f>SUMIFS('Growth rates'!Q$4:Q$999,'Growth rates'!$B$4:$B$999,Demands!$A660,'Growth rates'!$C$4:$C$999,$W660)</f>
        <v>3.2112963754010293</v>
      </c>
      <c r="AM660" s="2">
        <f>SUMIFS('Growth rates'!R$4:R$999,'Growth rates'!$B$4:$B$999,Demands!$A660,'Growth rates'!$C$4:$C$999,$W660)</f>
        <v>3.3353670593086311</v>
      </c>
      <c r="AN660" s="2">
        <f>SUMIFS('Growth rates'!S$4:S$999,'Growth rates'!$B$4:$B$999,Demands!$A660,'Growth rates'!$C$4:$C$999,$W660)</f>
        <v>3.4570018974782544</v>
      </c>
      <c r="AO660" s="2">
        <f>SUMIFS('Growth rates'!T$4:T$999,'Growth rates'!$B$4:$B$999,Demands!$A660,'Growth rates'!$C$4:$C$999,$W660)</f>
        <v>3.5780548645698627</v>
      </c>
      <c r="AP660" s="2">
        <f>SUMIFS('Growth rates'!U$4:U$999,'Growth rates'!$B$4:$B$999,Demands!$A660,'Growth rates'!$C$4:$C$999,$W660)</f>
        <v>3.6980257596456476</v>
      </c>
      <c r="AR660">
        <f>VLOOKUP(C660&amp;A660,Driver_elast!$A$2:$E$1161,5,FALSE)</f>
        <v>0</v>
      </c>
      <c r="AS660">
        <f t="shared" si="221"/>
        <v>0</v>
      </c>
      <c r="AT660">
        <f t="shared" si="222"/>
        <v>0</v>
      </c>
      <c r="AV660" s="2" cm="1">
        <f t="array" ref="AV660">TREND($AR660:$AS660,$AR$3:$AS$3,AV$1)</f>
        <v>0</v>
      </c>
      <c r="AW660" s="2" cm="1">
        <f t="array" ref="AW660">TREND($AR660:$AS660,$AR$3:$AS$3,AW$1)</f>
        <v>0</v>
      </c>
      <c r="AX660" s="2" cm="1">
        <f t="array" ref="AX660">TREND($AR660:$AS660,$AR$3:$AS$3,AX$1)</f>
        <v>0</v>
      </c>
      <c r="AY660" s="2" cm="1">
        <f t="array" ref="AY660">TREND($AR660:$AS660,$AR$3:$AS$3,AY$1)</f>
        <v>0</v>
      </c>
      <c r="AZ660" s="2" cm="1">
        <f t="array" ref="AZ660">TREND($AR660:$AS660,$AR$3:$AS$3,AZ$1)</f>
        <v>0</v>
      </c>
      <c r="BA660" s="2" cm="1">
        <f t="array" ref="BA660">TREND($AR660:$AS660,$AR$3:$AS$3,BA$1)</f>
        <v>0</v>
      </c>
      <c r="BB660" s="2" cm="1">
        <f t="array" ref="BB660">TREND($AR660:$AS660,$AR$3:$AS$3,BB$1)</f>
        <v>0</v>
      </c>
      <c r="BC660" s="2" cm="1">
        <f t="array" ref="BC660">TREND($AR660:$AS660,$AR$3:$AS$3,BC$1)</f>
        <v>0</v>
      </c>
      <c r="BD660" s="2" cm="1">
        <f t="array" ref="BD660">TREND($AR660:$AS660,$AR$3:$AS$3,BD$1)</f>
        <v>0</v>
      </c>
      <c r="BE660" s="2" cm="1">
        <f t="array" ref="BE660">TREND($AR660:$AS660,$AR$3:$AS$3,BE$1)</f>
        <v>0</v>
      </c>
      <c r="BF660" s="20" cm="1">
        <f t="array" ref="BF660">TREND($AS660:$AT660,$AS$3:$AT$3,BF$1)</f>
        <v>0</v>
      </c>
      <c r="BG660" s="20" cm="1">
        <f t="array" ref="BG660">TREND($AS660:$AT660,$AS$3:$AT$3,BG$1)</f>
        <v>0</v>
      </c>
      <c r="BH660" s="20" cm="1">
        <f t="array" ref="BH660">TREND($AS660:$AT660,$AS$3:$AT$3,BH$1)</f>
        <v>0</v>
      </c>
      <c r="BI660" s="20" cm="1">
        <f t="array" ref="BI660">TREND($AS660:$AT660,$AS$3:$AT$3,BI$1)</f>
        <v>0</v>
      </c>
      <c r="BJ660" s="20" cm="1">
        <f t="array" ref="BJ660">TREND($AS660:$AT660,$AS$3:$AT$3,BJ$1)</f>
        <v>0</v>
      </c>
      <c r="BK660" s="20" cm="1">
        <f t="array" ref="BK660">TREND($AS660:$AT660,$AS$3:$AT$3,BK$1)</f>
        <v>0</v>
      </c>
      <c r="BL660" s="20" cm="1">
        <f t="array" ref="BL660">TREND($AS660:$AT660,$AS$3:$AT$3,BL$1)</f>
        <v>0</v>
      </c>
      <c r="BM660" s="20" cm="1">
        <f t="array" ref="BM660">TREND($AS660:$AT660,$AS$3:$AT$3,BM$1)</f>
        <v>0</v>
      </c>
    </row>
    <row r="661" spans="1:65" x14ac:dyDescent="0.35">
      <c r="A661" t="str">
        <f>IF(BYDem!B659="","\I:",BYDem!B659)</f>
        <v>Europe_other</v>
      </c>
      <c r="B661" t="str">
        <f>BYDem!E659</f>
        <v>ITM</v>
      </c>
      <c r="C661" t="str">
        <f t="shared" si="203"/>
        <v>ITM</v>
      </c>
      <c r="D661" s="4">
        <f>SUMIFS(BYDem!$M$2:$M$2000,BYDem!$B$2:$B$2000,Demands!$A661,BYDem!$E$2:$E$2000,Demands!$B661)</f>
        <v>134.06099713037901</v>
      </c>
      <c r="E661" s="4">
        <f t="shared" si="204"/>
        <v>134.06099713037901</v>
      </c>
      <c r="F661" s="4">
        <f t="shared" si="205"/>
        <v>134.06099713037901</v>
      </c>
      <c r="G661" s="4">
        <f t="shared" si="206"/>
        <v>134.06099713037901</v>
      </c>
      <c r="H661" s="4">
        <f t="shared" si="207"/>
        <v>134.06099713037901</v>
      </c>
      <c r="I661" s="4">
        <f t="shared" si="208"/>
        <v>134.06099713037901</v>
      </c>
      <c r="J661" s="4">
        <f t="shared" si="209"/>
        <v>134.06099713037901</v>
      </c>
      <c r="K661" s="4">
        <f t="shared" si="210"/>
        <v>134.06099713037901</v>
      </c>
      <c r="L661" s="4">
        <f t="shared" si="211"/>
        <v>134.06099713037901</v>
      </c>
      <c r="M661" s="4">
        <f t="shared" si="212"/>
        <v>134.06099713037901</v>
      </c>
      <c r="N661" s="4">
        <f t="shared" si="213"/>
        <v>134.06099713037901</v>
      </c>
      <c r="O661" s="4">
        <f t="shared" si="214"/>
        <v>134.06099713037901</v>
      </c>
      <c r="P661" s="4">
        <f t="shared" si="215"/>
        <v>134.06099713037901</v>
      </c>
      <c r="Q661" s="4">
        <f t="shared" si="216"/>
        <v>134.06099713037901</v>
      </c>
      <c r="R661" s="4">
        <f t="shared" si="217"/>
        <v>134.06099713037901</v>
      </c>
      <c r="S661" s="4">
        <f t="shared" si="218"/>
        <v>134.06099713037901</v>
      </c>
      <c r="T661" s="4">
        <f t="shared" si="219"/>
        <v>134.06099713037901</v>
      </c>
      <c r="U661" s="4">
        <f t="shared" si="220"/>
        <v>134.06099713037901</v>
      </c>
      <c r="W661" s="5" t="str">
        <f>VLOOKUP(C661&amp;A661,Driver_elast!$A$2:$D$1161,4,FALSE)</f>
        <v>GDPIND</v>
      </c>
      <c r="X661" s="5">
        <v>1</v>
      </c>
      <c r="Y661" s="2">
        <f>SUMIFS('Growth rates'!D$4:D$999,'Growth rates'!$B$4:$B$999,Demands!$A661,'Growth rates'!$C$4:$C$999,$W661)</f>
        <v>1</v>
      </c>
      <c r="Z661" s="2">
        <f>SUMIFS('Growth rates'!E$4:E$999,'Growth rates'!$B$4:$B$999,Demands!$A661,'Growth rates'!$C$4:$C$999,$W661)</f>
        <v>1.022926362136702</v>
      </c>
      <c r="AA661" s="2">
        <f>SUMIFS('Growth rates'!F$4:F$999,'Growth rates'!$B$4:$B$999,Demands!$A661,'Growth rates'!$C$4:$C$999,$W661)</f>
        <v>1.217126550332047</v>
      </c>
      <c r="AB661" s="2">
        <f>SUMIFS('Growth rates'!G$4:G$999,'Growth rates'!$B$4:$B$999,Demands!$A661,'Growth rates'!$C$4:$C$999,$W661)</f>
        <v>1.4318404158687936</v>
      </c>
      <c r="AC661" s="2">
        <f>SUMIFS('Growth rates'!H$4:H$999,'Growth rates'!$B$4:$B$999,Demands!$A661,'Growth rates'!$C$4:$C$999,$W661)</f>
        <v>1.6483272359026824</v>
      </c>
      <c r="AD661" s="2">
        <f>SUMIFS('Growth rates'!I$4:I$999,'Growth rates'!$B$4:$B$999,Demands!$A661,'Growth rates'!$C$4:$C$999,$W661)</f>
        <v>1.8532603998001089</v>
      </c>
      <c r="AE661" s="2">
        <f>SUMIFS('Growth rates'!J$4:J$999,'Growth rates'!$B$4:$B$999,Demands!$A661,'Growth rates'!$C$4:$C$999,$W661)</f>
        <v>2.0510868193451284</v>
      </c>
      <c r="AF661" s="2">
        <f>SUMIFS('Growth rates'!K$4:K$999,'Growth rates'!$B$4:$B$999,Demands!$A661,'Growth rates'!$C$4:$C$999,$W661)</f>
        <v>2.2402843240048238</v>
      </c>
      <c r="AG661" s="2">
        <f>SUMIFS('Growth rates'!L$4:L$999,'Growth rates'!$B$4:$B$999,Demands!$A661,'Growth rates'!$C$4:$C$999,$W661)</f>
        <v>2.4254131242512282</v>
      </c>
      <c r="AH661" s="2">
        <f>SUMIFS('Growth rates'!M$4:M$999,'Growth rates'!$B$4:$B$999,Demands!$A661,'Growth rates'!$C$4:$C$999,$W661)</f>
        <v>2.6066029443009118</v>
      </c>
      <c r="AI661" s="2">
        <f>SUMIFS('Growth rates'!N$4:N$999,'Growth rates'!$B$4:$B$999,Demands!$A661,'Growth rates'!$C$4:$C$999,$W661)</f>
        <v>2.7788593209348011</v>
      </c>
      <c r="AJ661" s="2">
        <f>SUMIFS('Growth rates'!O$4:O$999,'Growth rates'!$B$4:$B$999,Demands!$A661,'Growth rates'!$C$4:$C$999,$W661)</f>
        <v>2.9364161578847692</v>
      </c>
      <c r="AK661" s="2">
        <f>SUMIFS('Growth rates'!P$4:P$999,'Growth rates'!$B$4:$B$999,Demands!$A661,'Growth rates'!$C$4:$C$999,$W661)</f>
        <v>3.0799140435719239</v>
      </c>
      <c r="AL661" s="2">
        <f>SUMIFS('Growth rates'!Q$4:Q$999,'Growth rates'!$B$4:$B$999,Demands!$A661,'Growth rates'!$C$4:$C$999,$W661)</f>
        <v>3.2112963754010293</v>
      </c>
      <c r="AM661" s="2">
        <f>SUMIFS('Growth rates'!R$4:R$999,'Growth rates'!$B$4:$B$999,Demands!$A661,'Growth rates'!$C$4:$C$999,$W661)</f>
        <v>3.3353670593086311</v>
      </c>
      <c r="AN661" s="2">
        <f>SUMIFS('Growth rates'!S$4:S$999,'Growth rates'!$B$4:$B$999,Demands!$A661,'Growth rates'!$C$4:$C$999,$W661)</f>
        <v>3.4570018974782544</v>
      </c>
      <c r="AO661" s="2">
        <f>SUMIFS('Growth rates'!T$4:T$999,'Growth rates'!$B$4:$B$999,Demands!$A661,'Growth rates'!$C$4:$C$999,$W661)</f>
        <v>3.5780548645698627</v>
      </c>
      <c r="AP661" s="2">
        <f>SUMIFS('Growth rates'!U$4:U$999,'Growth rates'!$B$4:$B$999,Demands!$A661,'Growth rates'!$C$4:$C$999,$W661)</f>
        <v>3.6980257596456476</v>
      </c>
      <c r="AR661">
        <f>VLOOKUP(C661&amp;A661,Driver_elast!$A$2:$E$1161,5,FALSE)</f>
        <v>0</v>
      </c>
      <c r="AS661">
        <f t="shared" si="221"/>
        <v>0</v>
      </c>
      <c r="AT661">
        <f t="shared" si="222"/>
        <v>0</v>
      </c>
      <c r="AV661" s="2" cm="1">
        <f t="array" ref="AV661">TREND($AR661:$AS661,$AR$3:$AS$3,AV$1)</f>
        <v>0</v>
      </c>
      <c r="AW661" s="2" cm="1">
        <f t="array" ref="AW661">TREND($AR661:$AS661,$AR$3:$AS$3,AW$1)</f>
        <v>0</v>
      </c>
      <c r="AX661" s="2" cm="1">
        <f t="array" ref="AX661">TREND($AR661:$AS661,$AR$3:$AS$3,AX$1)</f>
        <v>0</v>
      </c>
      <c r="AY661" s="2" cm="1">
        <f t="array" ref="AY661">TREND($AR661:$AS661,$AR$3:$AS$3,AY$1)</f>
        <v>0</v>
      </c>
      <c r="AZ661" s="2" cm="1">
        <f t="array" ref="AZ661">TREND($AR661:$AS661,$AR$3:$AS$3,AZ$1)</f>
        <v>0</v>
      </c>
      <c r="BA661" s="2" cm="1">
        <f t="array" ref="BA661">TREND($AR661:$AS661,$AR$3:$AS$3,BA$1)</f>
        <v>0</v>
      </c>
      <c r="BB661" s="2" cm="1">
        <f t="array" ref="BB661">TREND($AR661:$AS661,$AR$3:$AS$3,BB$1)</f>
        <v>0</v>
      </c>
      <c r="BC661" s="2" cm="1">
        <f t="array" ref="BC661">TREND($AR661:$AS661,$AR$3:$AS$3,BC$1)</f>
        <v>0</v>
      </c>
      <c r="BD661" s="2" cm="1">
        <f t="array" ref="BD661">TREND($AR661:$AS661,$AR$3:$AS$3,BD$1)</f>
        <v>0</v>
      </c>
      <c r="BE661" s="2" cm="1">
        <f t="array" ref="BE661">TREND($AR661:$AS661,$AR$3:$AS$3,BE$1)</f>
        <v>0</v>
      </c>
      <c r="BF661" s="20" cm="1">
        <f t="array" ref="BF661">TREND($AS661:$AT661,$AS$3:$AT$3,BF$1)</f>
        <v>0</v>
      </c>
      <c r="BG661" s="20" cm="1">
        <f t="array" ref="BG661">TREND($AS661:$AT661,$AS$3:$AT$3,BG$1)</f>
        <v>0</v>
      </c>
      <c r="BH661" s="20" cm="1">
        <f t="array" ref="BH661">TREND($AS661:$AT661,$AS$3:$AT$3,BH$1)</f>
        <v>0</v>
      </c>
      <c r="BI661" s="20" cm="1">
        <f t="array" ref="BI661">TREND($AS661:$AT661,$AS$3:$AT$3,BI$1)</f>
        <v>0</v>
      </c>
      <c r="BJ661" s="20" cm="1">
        <f t="array" ref="BJ661">TREND($AS661:$AT661,$AS$3:$AT$3,BJ$1)</f>
        <v>0</v>
      </c>
      <c r="BK661" s="20" cm="1">
        <f t="array" ref="BK661">TREND($AS661:$AT661,$AS$3:$AT$3,BK$1)</f>
        <v>0</v>
      </c>
      <c r="BL661" s="20" cm="1">
        <f t="array" ref="BL661">TREND($AS661:$AT661,$AS$3:$AT$3,BL$1)</f>
        <v>0</v>
      </c>
      <c r="BM661" s="20" cm="1">
        <f t="array" ref="BM661">TREND($AS661:$AT661,$AS$3:$AT$3,BM$1)</f>
        <v>0</v>
      </c>
    </row>
    <row r="662" spans="1:65" x14ac:dyDescent="0.35">
      <c r="A662" t="str">
        <f>IF(BYDem!B660="","\I:",BYDem!B660)</f>
        <v>Europe_other</v>
      </c>
      <c r="B662" t="str">
        <f>BYDem!E660</f>
        <v>NEU</v>
      </c>
      <c r="C662" t="str">
        <f t="shared" si="203"/>
        <v>NEU</v>
      </c>
      <c r="D662" s="4">
        <f>SUMIFS(BYDem!$M$2:$M$2000,BYDem!$B$2:$B$2000,Demands!$A662,BYDem!$E$2:$E$2000,Demands!$B662)</f>
        <v>27.588885105599999</v>
      </c>
      <c r="E662" s="4">
        <f t="shared" si="204"/>
        <v>28.017049651968655</v>
      </c>
      <c r="F662" s="4">
        <f t="shared" si="205"/>
        <v>31.455378068550342</v>
      </c>
      <c r="G662" s="4">
        <f t="shared" si="206"/>
        <v>35.183274463601649</v>
      </c>
      <c r="H662" s="4">
        <f t="shared" si="207"/>
        <v>38.761121578395901</v>
      </c>
      <c r="I662" s="4">
        <f t="shared" si="208"/>
        <v>41.989713869734679</v>
      </c>
      <c r="J662" s="4">
        <f t="shared" si="209"/>
        <v>44.979876577957349</v>
      </c>
      <c r="K662" s="4">
        <f t="shared" si="210"/>
        <v>47.73762808396048</v>
      </c>
      <c r="L662" s="4">
        <f t="shared" si="211"/>
        <v>50.353650037371729</v>
      </c>
      <c r="M662" s="4">
        <f t="shared" si="212"/>
        <v>52.847187006684749</v>
      </c>
      <c r="N662" s="4">
        <f t="shared" si="213"/>
        <v>54.924199947860771</v>
      </c>
      <c r="O662" s="4">
        <f t="shared" si="214"/>
        <v>56.559356585331464</v>
      </c>
      <c r="P662" s="4">
        <f t="shared" si="215"/>
        <v>57.816370561583575</v>
      </c>
      <c r="Q662" s="4">
        <f t="shared" si="216"/>
        <v>58.766088151030885</v>
      </c>
      <c r="R662" s="4">
        <f t="shared" si="217"/>
        <v>59.486680835963554</v>
      </c>
      <c r="S662" s="4">
        <f t="shared" si="218"/>
        <v>60.032227150478718</v>
      </c>
      <c r="T662" s="4">
        <f t="shared" si="219"/>
        <v>60.425043258808422</v>
      </c>
      <c r="U662" s="4">
        <f t="shared" si="220"/>
        <v>60.674555222692625</v>
      </c>
      <c r="W662" s="5" t="str">
        <f>VLOOKUP(C662&amp;A662,Driver_elast!$A$2:$D$1161,4,FALSE)</f>
        <v>GDP</v>
      </c>
      <c r="X662" s="5">
        <v>1</v>
      </c>
      <c r="Y662" s="2">
        <f>SUMIFS('Growth rates'!D$4:D$999,'Growth rates'!$B$4:$B$999,Demands!$A662,'Growth rates'!$C$4:$C$999,$W662)</f>
        <v>1</v>
      </c>
      <c r="Z662" s="2">
        <f>SUMIFS('Growth rates'!E$4:E$999,'Growth rates'!$B$4:$B$999,Demands!$A662,'Growth rates'!$C$4:$C$999,$W662)</f>
        <v>1.0223243415715675</v>
      </c>
      <c r="AA662" s="2">
        <f>SUMIFS('Growth rates'!F$4:F$999,'Growth rates'!$B$4:$B$999,Demands!$A662,'Growth rates'!$C$4:$C$999,$W662)</f>
        <v>1.2027988071116971</v>
      </c>
      <c r="AB662" s="2">
        <f>SUMIFS('Growth rates'!G$4:G$999,'Growth rates'!$B$4:$B$999,Demands!$A662,'Growth rates'!$C$4:$C$999,$W662)</f>
        <v>1.4078508117516342</v>
      </c>
      <c r="AC662" s="2">
        <f>SUMIFS('Growth rates'!H$4:H$999,'Growth rates'!$B$4:$B$999,Demands!$A662,'Growth rates'!$C$4:$C$999,$W662)</f>
        <v>1.6137924978969427</v>
      </c>
      <c r="AD662" s="2">
        <f>SUMIFS('Growth rates'!I$4:I$999,'Growth rates'!$B$4:$B$999,Demands!$A662,'Growth rates'!$C$4:$C$999,$W662)</f>
        <v>1.8071525118158416</v>
      </c>
      <c r="AE662" s="2">
        <f>SUMIFS('Growth rates'!J$4:J$999,'Growth rates'!$B$4:$B$999,Demands!$A662,'Growth rates'!$C$4:$C$999,$W662)</f>
        <v>1.9922705833899947</v>
      </c>
      <c r="AF662" s="2">
        <f>SUMIFS('Growth rates'!K$4:K$999,'Growth rates'!$B$4:$B$999,Demands!$A662,'Growth rates'!$C$4:$C$999,$W662)</f>
        <v>2.1679768696620623</v>
      </c>
      <c r="AG662" s="2">
        <f>SUMIFS('Growth rates'!L$4:L$999,'Growth rates'!$B$4:$B$999,Demands!$A662,'Growth rates'!$C$4:$C$999,$W662)</f>
        <v>2.338874994724109</v>
      </c>
      <c r="AH662" s="2">
        <f>SUMIFS('Growth rates'!M$4:M$999,'Growth rates'!$B$4:$B$999,Demands!$A662,'Growth rates'!$C$4:$C$999,$W662)</f>
        <v>2.505482273559017</v>
      </c>
      <c r="AI662" s="2">
        <f>SUMIFS('Growth rates'!N$4:N$999,'Growth rates'!$B$4:$B$999,Demands!$A662,'Growth rates'!$C$4:$C$999,$W662)</f>
        <v>2.6628690565076631</v>
      </c>
      <c r="AJ662" s="2">
        <f>SUMIFS('Growth rates'!O$4:O$999,'Growth rates'!$B$4:$B$999,Demands!$A662,'Growth rates'!$C$4:$C$999,$W662)</f>
        <v>2.8054158827249944</v>
      </c>
      <c r="AK662" s="2">
        <f>SUMIFS('Growth rates'!P$4:P$999,'Growth rates'!$B$4:$B$999,Demands!$A662,'Growth rates'!$C$4:$C$999,$W662)</f>
        <v>2.9335417929304213</v>
      </c>
      <c r="AL662" s="2">
        <f>SUMIFS('Growth rates'!Q$4:Q$999,'Growth rates'!$B$4:$B$999,Demands!$A662,'Growth rates'!$C$4:$C$999,$W662)</f>
        <v>3.0490696697223498</v>
      </c>
      <c r="AM662" s="2">
        <f>SUMIFS('Growth rates'!R$4:R$999,'Growth rates'!$B$4:$B$999,Demands!$A662,'Growth rates'!$C$4:$C$999,$W662)</f>
        <v>3.156632573139162</v>
      </c>
      <c r="AN662" s="2">
        <f>SUMIFS('Growth rates'!S$4:S$999,'Growth rates'!$B$4:$B$999,Demands!$A662,'Growth rates'!$C$4:$C$999,$W662)</f>
        <v>3.2607391189917707</v>
      </c>
      <c r="AO662" s="2">
        <f>SUMIFS('Growth rates'!T$4:T$999,'Growth rates'!$B$4:$B$999,Demands!$A662,'Growth rates'!$C$4:$C$999,$W662)</f>
        <v>3.3630452682005161</v>
      </c>
      <c r="AP662" s="2">
        <f>SUMIFS('Growth rates'!U$4:U$999,'Growth rates'!$B$4:$B$999,Demands!$A662,'Growth rates'!$C$4:$C$999,$W662)</f>
        <v>3.4629254279090294</v>
      </c>
      <c r="AR662">
        <f>VLOOKUP(C662&amp;A662,Driver_elast!$A$2:$E$1161,5,FALSE)</f>
        <v>0.69518100000000005</v>
      </c>
      <c r="AS662">
        <f t="shared" si="221"/>
        <v>0.69518100000000005</v>
      </c>
      <c r="AT662">
        <f t="shared" si="222"/>
        <v>0.1390362</v>
      </c>
      <c r="AV662" s="2" cm="1">
        <f t="array" ref="AV662">TREND($AR662:$AS662,$AR$3:$AS$3,AV$1)</f>
        <v>0.69518100000000005</v>
      </c>
      <c r="AW662" s="2" cm="1">
        <f t="array" ref="AW662">TREND($AR662:$AS662,$AR$3:$AS$3,AW$1)</f>
        <v>0.69518100000000005</v>
      </c>
      <c r="AX662" s="2" cm="1">
        <f t="array" ref="AX662">TREND($AR662:$AS662,$AR$3:$AS$3,AX$1)</f>
        <v>0.69518100000000005</v>
      </c>
      <c r="AY662" s="2" cm="1">
        <f t="array" ref="AY662">TREND($AR662:$AS662,$AR$3:$AS$3,AY$1)</f>
        <v>0.69518100000000005</v>
      </c>
      <c r="AZ662" s="2" cm="1">
        <f t="array" ref="AZ662">TREND($AR662:$AS662,$AR$3:$AS$3,AZ$1)</f>
        <v>0.69518100000000005</v>
      </c>
      <c r="BA662" s="2" cm="1">
        <f t="array" ref="BA662">TREND($AR662:$AS662,$AR$3:$AS$3,BA$1)</f>
        <v>0.69518100000000005</v>
      </c>
      <c r="BB662" s="2" cm="1">
        <f t="array" ref="BB662">TREND($AR662:$AS662,$AR$3:$AS$3,BB$1)</f>
        <v>0.69518100000000005</v>
      </c>
      <c r="BC662" s="2" cm="1">
        <f t="array" ref="BC662">TREND($AR662:$AS662,$AR$3:$AS$3,BC$1)</f>
        <v>0.69518100000000005</v>
      </c>
      <c r="BD662" s="2" cm="1">
        <f t="array" ref="BD662">TREND($AR662:$AS662,$AR$3:$AS$3,BD$1)</f>
        <v>0.69518100000000005</v>
      </c>
      <c r="BE662" s="2" cm="1">
        <f t="array" ref="BE662">TREND($AR662:$AS662,$AR$3:$AS$3,BE$1)</f>
        <v>0.69518100000000005</v>
      </c>
      <c r="BF662" s="20" cm="1">
        <f t="array" ref="BF662">TREND($AS662:$AT662,$AS$3:$AT$3,BF$1)</f>
        <v>0.62566289999999825</v>
      </c>
      <c r="BG662" s="20" cm="1">
        <f t="array" ref="BG662">TREND($AS662:$AT662,$AS$3:$AT$3,BG$1)</f>
        <v>0.55614479999999844</v>
      </c>
      <c r="BH662" s="20" cm="1">
        <f t="array" ref="BH662">TREND($AS662:$AT662,$AS$3:$AT$3,BH$1)</f>
        <v>0.48662669999999864</v>
      </c>
      <c r="BI662" s="20" cm="1">
        <f t="array" ref="BI662">TREND($AS662:$AT662,$AS$3:$AT$3,BI$1)</f>
        <v>0.41710859999999883</v>
      </c>
      <c r="BJ662" s="20" cm="1">
        <f t="array" ref="BJ662">TREND($AS662:$AT662,$AS$3:$AT$3,BJ$1)</f>
        <v>0.34759049999999903</v>
      </c>
      <c r="BK662" s="20" cm="1">
        <f t="array" ref="BK662">TREND($AS662:$AT662,$AS$3:$AT$3,BK$1)</f>
        <v>0.27807239999999922</v>
      </c>
      <c r="BL662" s="20" cm="1">
        <f t="array" ref="BL662">TREND($AS662:$AT662,$AS$3:$AT$3,BL$1)</f>
        <v>0.20855429999999942</v>
      </c>
      <c r="BM662" s="20" cm="1">
        <f t="array" ref="BM662">TREND($AS662:$AT662,$AS$3:$AT$3,BM$1)</f>
        <v>0.13903619999999961</v>
      </c>
    </row>
    <row r="663" spans="1:65" x14ac:dyDescent="0.35">
      <c r="A663" t="str">
        <f>IF(BYDem!B661="","\I:",BYDem!B661)</f>
        <v>Europe_other</v>
      </c>
      <c r="B663" t="str">
        <f>BYDem!E661</f>
        <v>ONO</v>
      </c>
      <c r="C663" t="str">
        <f t="shared" si="203"/>
        <v>ONO</v>
      </c>
      <c r="D663" s="4">
        <f>SUMIFS(BYDem!$M$2:$M$2000,BYDem!$B$2:$B$2000,Demands!$A663,BYDem!$E$2:$E$2000,Demands!$B663)</f>
        <v>8.5967271323999999</v>
      </c>
      <c r="E663" s="4">
        <f t="shared" si="204"/>
        <v>8.5967271323999999</v>
      </c>
      <c r="F663" s="4">
        <f t="shared" si="205"/>
        <v>8.5967271323999999</v>
      </c>
      <c r="G663" s="4">
        <f t="shared" si="206"/>
        <v>8.5967271323999999</v>
      </c>
      <c r="H663" s="4">
        <f t="shared" si="207"/>
        <v>8.5967271323999999</v>
      </c>
      <c r="I663" s="4">
        <f t="shared" si="208"/>
        <v>8.5967271323999999</v>
      </c>
      <c r="J663" s="4">
        <f t="shared" si="209"/>
        <v>8.5967271323999999</v>
      </c>
      <c r="K663" s="4">
        <f t="shared" si="210"/>
        <v>8.5967271323999999</v>
      </c>
      <c r="L663" s="4">
        <f t="shared" si="211"/>
        <v>8.5967271323999999</v>
      </c>
      <c r="M663" s="4">
        <f t="shared" si="212"/>
        <v>8.5967271323999999</v>
      </c>
      <c r="N663" s="4">
        <f t="shared" si="213"/>
        <v>8.5967271323999999</v>
      </c>
      <c r="O663" s="4">
        <f t="shared" si="214"/>
        <v>8.5967271323999999</v>
      </c>
      <c r="P663" s="4">
        <f t="shared" si="215"/>
        <v>8.5967271323999999</v>
      </c>
      <c r="Q663" s="4">
        <f t="shared" si="216"/>
        <v>8.5967271323999999</v>
      </c>
      <c r="R663" s="4">
        <f t="shared" si="217"/>
        <v>8.5967271323999999</v>
      </c>
      <c r="S663" s="4">
        <f t="shared" si="218"/>
        <v>8.5967271323999999</v>
      </c>
      <c r="T663" s="4">
        <f t="shared" si="219"/>
        <v>8.5967271323999999</v>
      </c>
      <c r="U663" s="4">
        <f t="shared" si="220"/>
        <v>8.5967271323999999</v>
      </c>
      <c r="W663" s="5" t="str">
        <f>VLOOKUP(C663&amp;A663,Driver_elast!$A$2:$D$1161,4,FALSE)</f>
        <v>GDPIND</v>
      </c>
      <c r="X663" s="5">
        <v>1</v>
      </c>
      <c r="Y663" s="2">
        <f>SUMIFS('Growth rates'!D$4:D$999,'Growth rates'!$B$4:$B$999,Demands!$A663,'Growth rates'!$C$4:$C$999,$W663)</f>
        <v>1</v>
      </c>
      <c r="Z663" s="2">
        <f>SUMIFS('Growth rates'!E$4:E$999,'Growth rates'!$B$4:$B$999,Demands!$A663,'Growth rates'!$C$4:$C$999,$W663)</f>
        <v>1.022926362136702</v>
      </c>
      <c r="AA663" s="2">
        <f>SUMIFS('Growth rates'!F$4:F$999,'Growth rates'!$B$4:$B$999,Demands!$A663,'Growth rates'!$C$4:$C$999,$W663)</f>
        <v>1.217126550332047</v>
      </c>
      <c r="AB663" s="2">
        <f>SUMIFS('Growth rates'!G$4:G$999,'Growth rates'!$B$4:$B$999,Demands!$A663,'Growth rates'!$C$4:$C$999,$W663)</f>
        <v>1.4318404158687936</v>
      </c>
      <c r="AC663" s="2">
        <f>SUMIFS('Growth rates'!H$4:H$999,'Growth rates'!$B$4:$B$999,Demands!$A663,'Growth rates'!$C$4:$C$999,$W663)</f>
        <v>1.6483272359026824</v>
      </c>
      <c r="AD663" s="2">
        <f>SUMIFS('Growth rates'!I$4:I$999,'Growth rates'!$B$4:$B$999,Demands!$A663,'Growth rates'!$C$4:$C$999,$W663)</f>
        <v>1.8532603998001089</v>
      </c>
      <c r="AE663" s="2">
        <f>SUMIFS('Growth rates'!J$4:J$999,'Growth rates'!$B$4:$B$999,Demands!$A663,'Growth rates'!$C$4:$C$999,$W663)</f>
        <v>2.0510868193451284</v>
      </c>
      <c r="AF663" s="2">
        <f>SUMIFS('Growth rates'!K$4:K$999,'Growth rates'!$B$4:$B$999,Demands!$A663,'Growth rates'!$C$4:$C$999,$W663)</f>
        <v>2.2402843240048238</v>
      </c>
      <c r="AG663" s="2">
        <f>SUMIFS('Growth rates'!L$4:L$999,'Growth rates'!$B$4:$B$999,Demands!$A663,'Growth rates'!$C$4:$C$999,$W663)</f>
        <v>2.4254131242512282</v>
      </c>
      <c r="AH663" s="2">
        <f>SUMIFS('Growth rates'!M$4:M$999,'Growth rates'!$B$4:$B$999,Demands!$A663,'Growth rates'!$C$4:$C$999,$W663)</f>
        <v>2.6066029443009118</v>
      </c>
      <c r="AI663" s="2">
        <f>SUMIFS('Growth rates'!N$4:N$999,'Growth rates'!$B$4:$B$999,Demands!$A663,'Growth rates'!$C$4:$C$999,$W663)</f>
        <v>2.7788593209348011</v>
      </c>
      <c r="AJ663" s="2">
        <f>SUMIFS('Growth rates'!O$4:O$999,'Growth rates'!$B$4:$B$999,Demands!$A663,'Growth rates'!$C$4:$C$999,$W663)</f>
        <v>2.9364161578847692</v>
      </c>
      <c r="AK663" s="2">
        <f>SUMIFS('Growth rates'!P$4:P$999,'Growth rates'!$B$4:$B$999,Demands!$A663,'Growth rates'!$C$4:$C$999,$W663)</f>
        <v>3.0799140435719239</v>
      </c>
      <c r="AL663" s="2">
        <f>SUMIFS('Growth rates'!Q$4:Q$999,'Growth rates'!$B$4:$B$999,Demands!$A663,'Growth rates'!$C$4:$C$999,$W663)</f>
        <v>3.2112963754010293</v>
      </c>
      <c r="AM663" s="2">
        <f>SUMIFS('Growth rates'!R$4:R$999,'Growth rates'!$B$4:$B$999,Demands!$A663,'Growth rates'!$C$4:$C$999,$W663)</f>
        <v>3.3353670593086311</v>
      </c>
      <c r="AN663" s="2">
        <f>SUMIFS('Growth rates'!S$4:S$999,'Growth rates'!$B$4:$B$999,Demands!$A663,'Growth rates'!$C$4:$C$999,$W663)</f>
        <v>3.4570018974782544</v>
      </c>
      <c r="AO663" s="2">
        <f>SUMIFS('Growth rates'!T$4:T$999,'Growth rates'!$B$4:$B$999,Demands!$A663,'Growth rates'!$C$4:$C$999,$W663)</f>
        <v>3.5780548645698627</v>
      </c>
      <c r="AP663" s="2">
        <f>SUMIFS('Growth rates'!U$4:U$999,'Growth rates'!$B$4:$B$999,Demands!$A663,'Growth rates'!$C$4:$C$999,$W663)</f>
        <v>3.6980257596456476</v>
      </c>
      <c r="AR663">
        <f>VLOOKUP(C663&amp;A663,Driver_elast!$A$2:$E$1161,5,FALSE)</f>
        <v>0</v>
      </c>
      <c r="AS663">
        <f t="shared" si="221"/>
        <v>0</v>
      </c>
      <c r="AT663">
        <f t="shared" si="222"/>
        <v>0</v>
      </c>
      <c r="AV663" s="2" cm="1">
        <f t="array" ref="AV663">TREND($AR663:$AS663,$AR$3:$AS$3,AV$1)</f>
        <v>0</v>
      </c>
      <c r="AW663" s="2" cm="1">
        <f t="array" ref="AW663">TREND($AR663:$AS663,$AR$3:$AS$3,AW$1)</f>
        <v>0</v>
      </c>
      <c r="AX663" s="2" cm="1">
        <f t="array" ref="AX663">TREND($AR663:$AS663,$AR$3:$AS$3,AX$1)</f>
        <v>0</v>
      </c>
      <c r="AY663" s="2" cm="1">
        <f t="array" ref="AY663">TREND($AR663:$AS663,$AR$3:$AS$3,AY$1)</f>
        <v>0</v>
      </c>
      <c r="AZ663" s="2" cm="1">
        <f t="array" ref="AZ663">TREND($AR663:$AS663,$AR$3:$AS$3,AZ$1)</f>
        <v>0</v>
      </c>
      <c r="BA663" s="2" cm="1">
        <f t="array" ref="BA663">TREND($AR663:$AS663,$AR$3:$AS$3,BA$1)</f>
        <v>0</v>
      </c>
      <c r="BB663" s="2" cm="1">
        <f t="array" ref="BB663">TREND($AR663:$AS663,$AR$3:$AS$3,BB$1)</f>
        <v>0</v>
      </c>
      <c r="BC663" s="2" cm="1">
        <f t="array" ref="BC663">TREND($AR663:$AS663,$AR$3:$AS$3,BC$1)</f>
        <v>0</v>
      </c>
      <c r="BD663" s="2" cm="1">
        <f t="array" ref="BD663">TREND($AR663:$AS663,$AR$3:$AS$3,BD$1)</f>
        <v>0</v>
      </c>
      <c r="BE663" s="2" cm="1">
        <f t="array" ref="BE663">TREND($AR663:$AS663,$AR$3:$AS$3,BE$1)</f>
        <v>0</v>
      </c>
      <c r="BF663" s="20" cm="1">
        <f t="array" ref="BF663">TREND($AS663:$AT663,$AS$3:$AT$3,BF$1)</f>
        <v>0</v>
      </c>
      <c r="BG663" s="20" cm="1">
        <f t="array" ref="BG663">TREND($AS663:$AT663,$AS$3:$AT$3,BG$1)</f>
        <v>0</v>
      </c>
      <c r="BH663" s="20" cm="1">
        <f t="array" ref="BH663">TREND($AS663:$AT663,$AS$3:$AT$3,BH$1)</f>
        <v>0</v>
      </c>
      <c r="BI663" s="20" cm="1">
        <f t="array" ref="BI663">TREND($AS663:$AT663,$AS$3:$AT$3,BI$1)</f>
        <v>0</v>
      </c>
      <c r="BJ663" s="20" cm="1">
        <f t="array" ref="BJ663">TREND($AS663:$AT663,$AS$3:$AT$3,BJ$1)</f>
        <v>0</v>
      </c>
      <c r="BK663" s="20" cm="1">
        <f t="array" ref="BK663">TREND($AS663:$AT663,$AS$3:$AT$3,BK$1)</f>
        <v>0</v>
      </c>
      <c r="BL663" s="20" cm="1">
        <f t="array" ref="BL663">TREND($AS663:$AT663,$AS$3:$AT$3,BL$1)</f>
        <v>0</v>
      </c>
      <c r="BM663" s="20" cm="1">
        <f t="array" ref="BM663">TREND($AS663:$AT663,$AS$3:$AT$3,BM$1)</f>
        <v>0</v>
      </c>
    </row>
    <row r="664" spans="1:65" x14ac:dyDescent="0.35">
      <c r="A664" t="str">
        <f>IF(BYDem!B662="","\I:",BYDem!B662)</f>
        <v>Europe_other</v>
      </c>
      <c r="B664" t="str">
        <f>BYDem!E662</f>
        <v>RCK</v>
      </c>
      <c r="C664" t="str">
        <f t="shared" si="203"/>
        <v>RCK</v>
      </c>
      <c r="D664" s="4">
        <f>SUMIFS(BYDem!$M$2:$M$2000,BYDem!$B$2:$B$2000,Demands!$A664,BYDem!$E$2:$E$2000,Demands!$B664)</f>
        <v>75.603574927452399</v>
      </c>
      <c r="E664" s="4">
        <f t="shared" si="204"/>
        <v>74.96085624883581</v>
      </c>
      <c r="F664" s="4">
        <f t="shared" si="205"/>
        <v>71.754618147399356</v>
      </c>
      <c r="G664" s="4">
        <f t="shared" si="206"/>
        <v>73.660770760857318</v>
      </c>
      <c r="H664" s="4">
        <f t="shared" si="207"/>
        <v>74.838746666730145</v>
      </c>
      <c r="I664" s="4">
        <f t="shared" si="208"/>
        <v>75.452995197794962</v>
      </c>
      <c r="J664" s="4">
        <f t="shared" si="209"/>
        <v>75.610610678731092</v>
      </c>
      <c r="K664" s="4">
        <f t="shared" si="210"/>
        <v>75.34596971974257</v>
      </c>
      <c r="L664" s="4">
        <f t="shared" si="211"/>
        <v>74.67061981373223</v>
      </c>
      <c r="M664" s="4">
        <f t="shared" si="212"/>
        <v>73.611228740801394</v>
      </c>
      <c r="N664" s="4">
        <f t="shared" si="213"/>
        <v>72.383425525444665</v>
      </c>
      <c r="O664" s="4">
        <f t="shared" si="214"/>
        <v>71.140952704677929</v>
      </c>
      <c r="P664" s="4">
        <f t="shared" si="215"/>
        <v>69.962946763399501</v>
      </c>
      <c r="Q664" s="4">
        <f t="shared" si="216"/>
        <v>68.891436548586114</v>
      </c>
      <c r="R664" s="4">
        <f t="shared" si="217"/>
        <v>67.954486010164658</v>
      </c>
      <c r="S664" s="4">
        <f t="shared" si="218"/>
        <v>67.179167119760592</v>
      </c>
      <c r="T664" s="4">
        <f t="shared" si="219"/>
        <v>66.579809839775194</v>
      </c>
      <c r="U664" s="4">
        <f t="shared" si="220"/>
        <v>66.161703307339081</v>
      </c>
      <c r="W664" s="5" t="str">
        <f>VLOOKUP(C664&amp;A664,Driver_elast!$A$2:$D$1161,4,FALSE)</f>
        <v>POP</v>
      </c>
      <c r="X664" s="5">
        <v>1</v>
      </c>
      <c r="Y664" s="2">
        <f>SUMIFS('Growth rates'!D$4:D$999,'Growth rates'!$B$4:$B$999,Demands!$A664,'Growth rates'!$C$4:$C$999,$W664)</f>
        <v>1</v>
      </c>
      <c r="Z664" s="2">
        <f>SUMIFS('Growth rates'!E$4:E$999,'Growth rates'!$B$4:$B$999,Demands!$A664,'Growth rates'!$C$4:$C$999,$W664)</f>
        <v>0.99412995203459265</v>
      </c>
      <c r="AA664" s="2">
        <f>SUMIFS('Growth rates'!F$4:F$999,'Growth rates'!$B$4:$B$999,Demands!$A664,'Growth rates'!$C$4:$C$999,$W664)</f>
        <v>0.96476918135514611</v>
      </c>
      <c r="AB664" s="2">
        <f>SUMIFS('Growth rates'!G$4:G$999,'Growth rates'!$B$4:$B$999,Demands!$A664,'Growth rates'!$C$4:$C$999,$W664)</f>
        <v>0.98246596304022082</v>
      </c>
      <c r="AC664" s="2">
        <f>SUMIFS('Growth rates'!H$4:H$999,'Growth rates'!$B$4:$B$999,Demands!$A664,'Growth rates'!$C$4:$C$999,$W664)</f>
        <v>0.99331473854234853</v>
      </c>
      <c r="AD664" s="2">
        <f>SUMIFS('Growth rates'!I$4:I$999,'Growth rates'!$B$4:$B$999,Demands!$A664,'Growth rates'!$C$4:$C$999,$W664)</f>
        <v>0.99894420920841598</v>
      </c>
      <c r="AE664" s="2">
        <f>SUMIFS('Growth rates'!J$4:J$999,'Growth rates'!$B$4:$B$999,Demands!$A664,'Growth rates'!$C$4:$C$999,$W664)</f>
        <v>1.0003850854520038</v>
      </c>
      <c r="AF664" s="2">
        <f>SUMIFS('Growth rates'!K$4:K$999,'Growth rates'!$B$4:$B$999,Demands!$A664,'Growth rates'!$C$4:$C$999,$W664)</f>
        <v>0.99796737335011954</v>
      </c>
      <c r="AG664" s="2">
        <f>SUMIFS('Growth rates'!L$4:L$999,'Growth rates'!$B$4:$B$999,Demands!$A664,'Growth rates'!$C$4:$C$999,$W664)</f>
        <v>0.99179079122504188</v>
      </c>
      <c r="AH664" s="2">
        <f>SUMIFS('Growth rates'!M$4:M$999,'Growth rates'!$B$4:$B$999,Demands!$A664,'Growth rates'!$C$4:$C$999,$W664)</f>
        <v>0.98207474249267646</v>
      </c>
      <c r="AI664" s="2">
        <f>SUMIFS('Growth rates'!N$4:N$999,'Growth rates'!$B$4:$B$999,Demands!$A664,'Growth rates'!$C$4:$C$999,$W664)</f>
        <v>0.96950721651299521</v>
      </c>
      <c r="AJ664" s="2">
        <f>SUMIFS('Growth rates'!O$4:O$999,'Growth rates'!$B$4:$B$999,Demands!$A664,'Growth rates'!$C$4:$C$999,$W664)</f>
        <v>0.95514333267199913</v>
      </c>
      <c r="AK664" s="2">
        <f>SUMIFS('Growth rates'!P$4:P$999,'Growth rates'!$B$4:$B$999,Demands!$A664,'Growth rates'!$C$4:$C$999,$W664)</f>
        <v>0.93954201167538653</v>
      </c>
      <c r="AL664" s="2">
        <f>SUMIFS('Growth rates'!Q$4:Q$999,'Growth rates'!$B$4:$B$999,Demands!$A664,'Growth rates'!$C$4:$C$999,$W664)</f>
        <v>0.92298216785677534</v>
      </c>
      <c r="AM664" s="2">
        <f>SUMIFS('Growth rates'!R$4:R$999,'Growth rates'!$B$4:$B$999,Demands!$A664,'Growth rates'!$C$4:$C$999,$W664)</f>
        <v>0.90564661124943591</v>
      </c>
      <c r="AN664" s="2">
        <f>SUMIFS('Growth rates'!S$4:S$999,'Growth rates'!$B$4:$B$999,Demands!$A664,'Growth rates'!$C$4:$C$999,$W664)</f>
        <v>0.88780951857100177</v>
      </c>
      <c r="AO664" s="2">
        <f>SUMIFS('Growth rates'!T$4:T$999,'Growth rates'!$B$4:$B$999,Demands!$A664,'Growth rates'!$C$4:$C$999,$W664)</f>
        <v>0.86957842282262998</v>
      </c>
      <c r="AP664" s="2">
        <f>SUMIFS('Growth rates'!U$4:U$999,'Growth rates'!$B$4:$B$999,Demands!$A664,'Growth rates'!$C$4:$C$999,$W664)</f>
        <v>0.85072517301972006</v>
      </c>
      <c r="AR664">
        <f>VLOOKUP(C664&amp;A664,Driver_elast!$A$2:$E$1161,5,FALSE)</f>
        <v>1.4482280000000001</v>
      </c>
      <c r="AS664">
        <f t="shared" si="221"/>
        <v>1.4482280000000001</v>
      </c>
      <c r="AT664">
        <f t="shared" si="222"/>
        <v>0.2896456</v>
      </c>
      <c r="AV664" s="2" cm="1">
        <f t="array" ref="AV664">TREND($AR664:$AS664,$AR$3:$AS$3,AV$1)</f>
        <v>1.4482280000000001</v>
      </c>
      <c r="AW664" s="2" cm="1">
        <f t="array" ref="AW664">TREND($AR664:$AS664,$AR$3:$AS$3,AW$1)</f>
        <v>1.4482280000000001</v>
      </c>
      <c r="AX664" s="2" cm="1">
        <f t="array" ref="AX664">TREND($AR664:$AS664,$AR$3:$AS$3,AX$1)</f>
        <v>1.4482280000000001</v>
      </c>
      <c r="AY664" s="2" cm="1">
        <f t="array" ref="AY664">TREND($AR664:$AS664,$AR$3:$AS$3,AY$1)</f>
        <v>1.4482280000000001</v>
      </c>
      <c r="AZ664" s="2" cm="1">
        <f t="array" ref="AZ664">TREND($AR664:$AS664,$AR$3:$AS$3,AZ$1)</f>
        <v>1.4482280000000001</v>
      </c>
      <c r="BA664" s="2" cm="1">
        <f t="array" ref="BA664">TREND($AR664:$AS664,$AR$3:$AS$3,BA$1)</f>
        <v>1.4482280000000001</v>
      </c>
      <c r="BB664" s="2" cm="1">
        <f t="array" ref="BB664">TREND($AR664:$AS664,$AR$3:$AS$3,BB$1)</f>
        <v>1.4482280000000001</v>
      </c>
      <c r="BC664" s="2" cm="1">
        <f t="array" ref="BC664">TREND($AR664:$AS664,$AR$3:$AS$3,BC$1)</f>
        <v>1.4482280000000001</v>
      </c>
      <c r="BD664" s="2" cm="1">
        <f t="array" ref="BD664">TREND($AR664:$AS664,$AR$3:$AS$3,BD$1)</f>
        <v>1.4482280000000001</v>
      </c>
      <c r="BE664" s="2" cm="1">
        <f t="array" ref="BE664">TREND($AR664:$AS664,$AR$3:$AS$3,BE$1)</f>
        <v>1.4482280000000001</v>
      </c>
      <c r="BF664" s="20" cm="1">
        <f t="array" ref="BF664">TREND($AS664:$AT664,$AS$3:$AT$3,BF$1)</f>
        <v>1.3034052000000003</v>
      </c>
      <c r="BG664" s="20" cm="1">
        <f t="array" ref="BG664">TREND($AS664:$AT664,$AS$3:$AT$3,BG$1)</f>
        <v>1.1585824000000002</v>
      </c>
      <c r="BH664" s="20" cm="1">
        <f t="array" ref="BH664">TREND($AS664:$AT664,$AS$3:$AT$3,BH$1)</f>
        <v>1.0137596000000002</v>
      </c>
      <c r="BI664" s="20" cm="1">
        <f t="array" ref="BI664">TREND($AS664:$AT664,$AS$3:$AT$3,BI$1)</f>
        <v>0.86893680000000018</v>
      </c>
      <c r="BJ664" s="20" cm="1">
        <f t="array" ref="BJ664">TREND($AS664:$AT664,$AS$3:$AT$3,BJ$1)</f>
        <v>0.72411400000000015</v>
      </c>
      <c r="BK664" s="20" cm="1">
        <f t="array" ref="BK664">TREND($AS664:$AT664,$AS$3:$AT$3,BK$1)</f>
        <v>0.57929120000000012</v>
      </c>
      <c r="BL664" s="20" cm="1">
        <f t="array" ref="BL664">TREND($AS664:$AT664,$AS$3:$AT$3,BL$1)</f>
        <v>0.43446840000000009</v>
      </c>
      <c r="BM664" s="20" cm="1">
        <f t="array" ref="BM664">TREND($AS664:$AT664,$AS$3:$AT$3,BM$1)</f>
        <v>0.28964560000000006</v>
      </c>
    </row>
    <row r="665" spans="1:65" x14ac:dyDescent="0.35">
      <c r="A665" t="str">
        <f>IF(BYDem!B663="","\I:",BYDem!B663)</f>
        <v>Europe_other</v>
      </c>
      <c r="B665" t="str">
        <f>BYDem!E663</f>
        <v>REA</v>
      </c>
      <c r="C665" t="str">
        <f t="shared" si="203"/>
        <v>REA</v>
      </c>
      <c r="D665" s="4">
        <f>SUMIFS(BYDem!$M$2:$M$2000,BYDem!$B$2:$B$2000,Demands!$A665,BYDem!$E$2:$E$2000,Demands!$B665)</f>
        <v>122.684751893784</v>
      </c>
      <c r="E665" s="4">
        <f t="shared" si="204"/>
        <v>124.98605399480613</v>
      </c>
      <c r="F665" s="4">
        <f t="shared" si="205"/>
        <v>143.52534007097526</v>
      </c>
      <c r="G665" s="4">
        <f t="shared" si="206"/>
        <v>164.0844354563946</v>
      </c>
      <c r="H665" s="4">
        <f t="shared" si="207"/>
        <v>184.25227614200975</v>
      </c>
      <c r="I665" s="4">
        <f t="shared" si="208"/>
        <v>202.80194769470438</v>
      </c>
      <c r="J665" s="4">
        <f t="shared" si="209"/>
        <v>220.25737640113766</v>
      </c>
      <c r="K665" s="4">
        <f t="shared" si="210"/>
        <v>236.57939337418779</v>
      </c>
      <c r="L665" s="4">
        <f t="shared" si="211"/>
        <v>252.24921142727294</v>
      </c>
      <c r="M665" s="4">
        <f t="shared" si="212"/>
        <v>267.34727201511095</v>
      </c>
      <c r="N665" s="4">
        <f t="shared" si="213"/>
        <v>280.04715081982863</v>
      </c>
      <c r="O665" s="4">
        <f t="shared" si="214"/>
        <v>290.12419756054879</v>
      </c>
      <c r="P665" s="4">
        <f t="shared" si="215"/>
        <v>297.91758183279279</v>
      </c>
      <c r="Q665" s="4">
        <f t="shared" si="216"/>
        <v>303.83246652648097</v>
      </c>
      <c r="R665" s="4">
        <f t="shared" si="217"/>
        <v>308.33548510145903</v>
      </c>
      <c r="S665" s="4">
        <f t="shared" si="218"/>
        <v>311.75324767718865</v>
      </c>
      <c r="T665" s="4">
        <f t="shared" si="219"/>
        <v>314.21884591972395</v>
      </c>
      <c r="U665" s="4">
        <f t="shared" si="220"/>
        <v>315.78708808311751</v>
      </c>
      <c r="W665" s="5" t="str">
        <f>VLOOKUP(C665&amp;A665,Driver_elast!$A$2:$D$1161,4,FALSE)</f>
        <v>GDP</v>
      </c>
      <c r="X665" s="5">
        <v>0</v>
      </c>
      <c r="Y665" s="2">
        <f>SUMIFS('Growth rates'!D$4:D$999,'Growth rates'!$B$4:$B$999,Demands!$A665,'Growth rates'!$C$4:$C$999,$W665)</f>
        <v>1</v>
      </c>
      <c r="Z665" s="2">
        <f>SUMIFS('Growth rates'!E$4:E$999,'Growth rates'!$B$4:$B$999,Demands!$A665,'Growth rates'!$C$4:$C$999,$W665)</f>
        <v>1.0223243415715675</v>
      </c>
      <c r="AA665" s="2">
        <f>SUMIFS('Growth rates'!F$4:F$999,'Growth rates'!$B$4:$B$999,Demands!$A665,'Growth rates'!$C$4:$C$999,$W665)</f>
        <v>1.2027988071116971</v>
      </c>
      <c r="AB665" s="2">
        <f>SUMIFS('Growth rates'!G$4:G$999,'Growth rates'!$B$4:$B$999,Demands!$A665,'Growth rates'!$C$4:$C$999,$W665)</f>
        <v>1.4078508117516342</v>
      </c>
      <c r="AC665" s="2">
        <f>SUMIFS('Growth rates'!H$4:H$999,'Growth rates'!$B$4:$B$999,Demands!$A665,'Growth rates'!$C$4:$C$999,$W665)</f>
        <v>1.6137924978969427</v>
      </c>
      <c r="AD665" s="2">
        <f>SUMIFS('Growth rates'!I$4:I$999,'Growth rates'!$B$4:$B$999,Demands!$A665,'Growth rates'!$C$4:$C$999,$W665)</f>
        <v>1.8071525118158416</v>
      </c>
      <c r="AE665" s="2">
        <f>SUMIFS('Growth rates'!J$4:J$999,'Growth rates'!$B$4:$B$999,Demands!$A665,'Growth rates'!$C$4:$C$999,$W665)</f>
        <v>1.9922705833899947</v>
      </c>
      <c r="AF665" s="2">
        <f>SUMIFS('Growth rates'!K$4:K$999,'Growth rates'!$B$4:$B$999,Demands!$A665,'Growth rates'!$C$4:$C$999,$W665)</f>
        <v>2.1679768696620623</v>
      </c>
      <c r="AG665" s="2">
        <f>SUMIFS('Growth rates'!L$4:L$999,'Growth rates'!$B$4:$B$999,Demands!$A665,'Growth rates'!$C$4:$C$999,$W665)</f>
        <v>2.338874994724109</v>
      </c>
      <c r="AH665" s="2">
        <f>SUMIFS('Growth rates'!M$4:M$999,'Growth rates'!$B$4:$B$999,Demands!$A665,'Growth rates'!$C$4:$C$999,$W665)</f>
        <v>2.505482273559017</v>
      </c>
      <c r="AI665" s="2">
        <f>SUMIFS('Growth rates'!N$4:N$999,'Growth rates'!$B$4:$B$999,Demands!$A665,'Growth rates'!$C$4:$C$999,$W665)</f>
        <v>2.6628690565076631</v>
      </c>
      <c r="AJ665" s="2">
        <f>SUMIFS('Growth rates'!O$4:O$999,'Growth rates'!$B$4:$B$999,Demands!$A665,'Growth rates'!$C$4:$C$999,$W665)</f>
        <v>2.8054158827249944</v>
      </c>
      <c r="AK665" s="2">
        <f>SUMIFS('Growth rates'!P$4:P$999,'Growth rates'!$B$4:$B$999,Demands!$A665,'Growth rates'!$C$4:$C$999,$W665)</f>
        <v>2.9335417929304213</v>
      </c>
      <c r="AL665" s="2">
        <f>SUMIFS('Growth rates'!Q$4:Q$999,'Growth rates'!$B$4:$B$999,Demands!$A665,'Growth rates'!$C$4:$C$999,$W665)</f>
        <v>3.0490696697223498</v>
      </c>
      <c r="AM665" s="2">
        <f>SUMIFS('Growth rates'!R$4:R$999,'Growth rates'!$B$4:$B$999,Demands!$A665,'Growth rates'!$C$4:$C$999,$W665)</f>
        <v>3.156632573139162</v>
      </c>
      <c r="AN665" s="2">
        <f>SUMIFS('Growth rates'!S$4:S$999,'Growth rates'!$B$4:$B$999,Demands!$A665,'Growth rates'!$C$4:$C$999,$W665)</f>
        <v>3.2607391189917707</v>
      </c>
      <c r="AO665" s="2">
        <f>SUMIFS('Growth rates'!T$4:T$999,'Growth rates'!$B$4:$B$999,Demands!$A665,'Growth rates'!$C$4:$C$999,$W665)</f>
        <v>3.3630452682005161</v>
      </c>
      <c r="AP665" s="2">
        <f>SUMIFS('Growth rates'!U$4:U$999,'Growth rates'!$B$4:$B$999,Demands!$A665,'Growth rates'!$C$4:$C$999,$W665)</f>
        <v>3.4629254279090294</v>
      </c>
      <c r="AR665">
        <f>VLOOKUP(C665&amp;A665,Driver_elast!$A$2:$E$1161,5,FALSE)</f>
        <v>0.84024199999999993</v>
      </c>
      <c r="AS665">
        <f t="shared" si="221"/>
        <v>0.84024199999999993</v>
      </c>
      <c r="AT665">
        <f t="shared" si="222"/>
        <v>0.16804839999999999</v>
      </c>
      <c r="AV665" s="2" cm="1">
        <f t="array" ref="AV665">TREND($AR665:$AS665,$AR$3:$AS$3,AV$1)</f>
        <v>0.84024199999999993</v>
      </c>
      <c r="AW665" s="2" cm="1">
        <f t="array" ref="AW665">TREND($AR665:$AS665,$AR$3:$AS$3,AW$1)</f>
        <v>0.84024199999999993</v>
      </c>
      <c r="AX665" s="2" cm="1">
        <f t="array" ref="AX665">TREND($AR665:$AS665,$AR$3:$AS$3,AX$1)</f>
        <v>0.84024199999999993</v>
      </c>
      <c r="AY665" s="2" cm="1">
        <f t="array" ref="AY665">TREND($AR665:$AS665,$AR$3:$AS$3,AY$1)</f>
        <v>0.84024199999999993</v>
      </c>
      <c r="AZ665" s="2" cm="1">
        <f t="array" ref="AZ665">TREND($AR665:$AS665,$AR$3:$AS$3,AZ$1)</f>
        <v>0.84024199999999993</v>
      </c>
      <c r="BA665" s="2" cm="1">
        <f t="array" ref="BA665">TREND($AR665:$AS665,$AR$3:$AS$3,BA$1)</f>
        <v>0.84024199999999993</v>
      </c>
      <c r="BB665" s="2" cm="1">
        <f t="array" ref="BB665">TREND($AR665:$AS665,$AR$3:$AS$3,BB$1)</f>
        <v>0.84024199999999993</v>
      </c>
      <c r="BC665" s="2" cm="1">
        <f t="array" ref="BC665">TREND($AR665:$AS665,$AR$3:$AS$3,BC$1)</f>
        <v>0.84024199999999993</v>
      </c>
      <c r="BD665" s="2" cm="1">
        <f t="array" ref="BD665">TREND($AR665:$AS665,$AR$3:$AS$3,BD$1)</f>
        <v>0.84024199999999993</v>
      </c>
      <c r="BE665" s="2" cm="1">
        <f t="array" ref="BE665">TREND($AR665:$AS665,$AR$3:$AS$3,BE$1)</f>
        <v>0.84024199999999993</v>
      </c>
      <c r="BF665" s="20" cm="1">
        <f t="array" ref="BF665">TREND($AS665:$AT665,$AS$3:$AT$3,BF$1)</f>
        <v>0.75621780000000172</v>
      </c>
      <c r="BG665" s="20" cm="1">
        <f t="array" ref="BG665">TREND($AS665:$AT665,$AS$3:$AT$3,BG$1)</f>
        <v>0.67219360000000705</v>
      </c>
      <c r="BH665" s="20" cm="1">
        <f t="array" ref="BH665">TREND($AS665:$AT665,$AS$3:$AT$3,BH$1)</f>
        <v>0.58816940000000528</v>
      </c>
      <c r="BI665" s="20" cm="1">
        <f t="array" ref="BI665">TREND($AS665:$AT665,$AS$3:$AT$3,BI$1)</f>
        <v>0.50414520000000351</v>
      </c>
      <c r="BJ665" s="20" cm="1">
        <f t="array" ref="BJ665">TREND($AS665:$AT665,$AS$3:$AT$3,BJ$1)</f>
        <v>0.42012100000000174</v>
      </c>
      <c r="BK665" s="20" cm="1">
        <f t="array" ref="BK665">TREND($AS665:$AT665,$AS$3:$AT$3,BK$1)</f>
        <v>0.33609680000000708</v>
      </c>
      <c r="BL665" s="20" cm="1">
        <f t="array" ref="BL665">TREND($AS665:$AT665,$AS$3:$AT$3,BL$1)</f>
        <v>0.25207260000000531</v>
      </c>
      <c r="BM665" s="20" cm="1">
        <f t="array" ref="BM665">TREND($AS665:$AT665,$AS$3:$AT$3,BM$1)</f>
        <v>0.16804840000000354</v>
      </c>
    </row>
    <row r="666" spans="1:65" x14ac:dyDescent="0.35">
      <c r="A666" t="str">
        <f>IF(BYDem!B664="","\I:",BYDem!B664)</f>
        <v>Europe_other</v>
      </c>
      <c r="B666" t="str">
        <f>BYDem!E664</f>
        <v>RHW</v>
      </c>
      <c r="C666" t="str">
        <f t="shared" si="203"/>
        <v>RHW</v>
      </c>
      <c r="D666" s="4">
        <f>SUMIFS(BYDem!$M$2:$M$2000,BYDem!$B$2:$B$2000,Demands!$A666,BYDem!$E$2:$E$2000,Demands!$B666)</f>
        <v>253.36550405712501</v>
      </c>
      <c r="E666" s="4">
        <f t="shared" si="204"/>
        <v>251.2116013861087</v>
      </c>
      <c r="F666" s="4">
        <f t="shared" si="205"/>
        <v>240.46673735716402</v>
      </c>
      <c r="G666" s="4">
        <f t="shared" si="206"/>
        <v>246.85470668509612</v>
      </c>
      <c r="H666" s="4">
        <f t="shared" si="207"/>
        <v>250.80238322611964</v>
      </c>
      <c r="I666" s="4">
        <f t="shared" si="208"/>
        <v>252.86087568284438</v>
      </c>
      <c r="J666" s="4">
        <f t="shared" si="209"/>
        <v>253.38908252773112</v>
      </c>
      <c r="K666" s="4">
        <f t="shared" si="210"/>
        <v>252.50220793175296</v>
      </c>
      <c r="L666" s="4">
        <f t="shared" si="211"/>
        <v>250.23895028136491</v>
      </c>
      <c r="M666" s="4">
        <f t="shared" si="212"/>
        <v>246.68867963021776</v>
      </c>
      <c r="N666" s="4">
        <f t="shared" si="213"/>
        <v>242.57401996180491</v>
      </c>
      <c r="O666" s="4">
        <f t="shared" si="214"/>
        <v>238.41019896771942</v>
      </c>
      <c r="P666" s="4">
        <f t="shared" si="215"/>
        <v>234.4624217709308</v>
      </c>
      <c r="Q666" s="4">
        <f t="shared" si="216"/>
        <v>230.87153700206821</v>
      </c>
      <c r="R666" s="4">
        <f t="shared" si="217"/>
        <v>227.73159361087878</v>
      </c>
      <c r="S666" s="4">
        <f t="shared" si="218"/>
        <v>225.13331619263849</v>
      </c>
      <c r="T666" s="4">
        <f t="shared" si="219"/>
        <v>223.12472784877346</v>
      </c>
      <c r="U666" s="4">
        <f t="shared" si="220"/>
        <v>221.72355373178354</v>
      </c>
      <c r="W666" s="5" t="str">
        <f>VLOOKUP(C666&amp;A666,Driver_elast!$A$2:$D$1161,4,FALSE)</f>
        <v>POP</v>
      </c>
      <c r="X666" s="5">
        <v>1</v>
      </c>
      <c r="Y666" s="2">
        <f>SUMIFS('Growth rates'!D$4:D$999,'Growth rates'!$B$4:$B$999,Demands!$A666,'Growth rates'!$C$4:$C$999,$W666)</f>
        <v>1</v>
      </c>
      <c r="Z666" s="2">
        <f>SUMIFS('Growth rates'!E$4:E$999,'Growth rates'!$B$4:$B$999,Demands!$A666,'Growth rates'!$C$4:$C$999,$W666)</f>
        <v>0.99412995203459265</v>
      </c>
      <c r="AA666" s="2">
        <f>SUMIFS('Growth rates'!F$4:F$999,'Growth rates'!$B$4:$B$999,Demands!$A666,'Growth rates'!$C$4:$C$999,$W666)</f>
        <v>0.96476918135514611</v>
      </c>
      <c r="AB666" s="2">
        <f>SUMIFS('Growth rates'!G$4:G$999,'Growth rates'!$B$4:$B$999,Demands!$A666,'Growth rates'!$C$4:$C$999,$W666)</f>
        <v>0.98246596304022082</v>
      </c>
      <c r="AC666" s="2">
        <f>SUMIFS('Growth rates'!H$4:H$999,'Growth rates'!$B$4:$B$999,Demands!$A666,'Growth rates'!$C$4:$C$999,$W666)</f>
        <v>0.99331473854234853</v>
      </c>
      <c r="AD666" s="2">
        <f>SUMIFS('Growth rates'!I$4:I$999,'Growth rates'!$B$4:$B$999,Demands!$A666,'Growth rates'!$C$4:$C$999,$W666)</f>
        <v>0.99894420920841598</v>
      </c>
      <c r="AE666" s="2">
        <f>SUMIFS('Growth rates'!J$4:J$999,'Growth rates'!$B$4:$B$999,Demands!$A666,'Growth rates'!$C$4:$C$999,$W666)</f>
        <v>1.0003850854520038</v>
      </c>
      <c r="AF666" s="2">
        <f>SUMIFS('Growth rates'!K$4:K$999,'Growth rates'!$B$4:$B$999,Demands!$A666,'Growth rates'!$C$4:$C$999,$W666)</f>
        <v>0.99796737335011954</v>
      </c>
      <c r="AG666" s="2">
        <f>SUMIFS('Growth rates'!L$4:L$999,'Growth rates'!$B$4:$B$999,Demands!$A666,'Growth rates'!$C$4:$C$999,$W666)</f>
        <v>0.99179079122504188</v>
      </c>
      <c r="AH666" s="2">
        <f>SUMIFS('Growth rates'!M$4:M$999,'Growth rates'!$B$4:$B$999,Demands!$A666,'Growth rates'!$C$4:$C$999,$W666)</f>
        <v>0.98207474249267646</v>
      </c>
      <c r="AI666" s="2">
        <f>SUMIFS('Growth rates'!N$4:N$999,'Growth rates'!$B$4:$B$999,Demands!$A666,'Growth rates'!$C$4:$C$999,$W666)</f>
        <v>0.96950721651299521</v>
      </c>
      <c r="AJ666" s="2">
        <f>SUMIFS('Growth rates'!O$4:O$999,'Growth rates'!$B$4:$B$999,Demands!$A666,'Growth rates'!$C$4:$C$999,$W666)</f>
        <v>0.95514333267199913</v>
      </c>
      <c r="AK666" s="2">
        <f>SUMIFS('Growth rates'!P$4:P$999,'Growth rates'!$B$4:$B$999,Demands!$A666,'Growth rates'!$C$4:$C$999,$W666)</f>
        <v>0.93954201167538653</v>
      </c>
      <c r="AL666" s="2">
        <f>SUMIFS('Growth rates'!Q$4:Q$999,'Growth rates'!$B$4:$B$999,Demands!$A666,'Growth rates'!$C$4:$C$999,$W666)</f>
        <v>0.92298216785677534</v>
      </c>
      <c r="AM666" s="2">
        <f>SUMIFS('Growth rates'!R$4:R$999,'Growth rates'!$B$4:$B$999,Demands!$A666,'Growth rates'!$C$4:$C$999,$W666)</f>
        <v>0.90564661124943591</v>
      </c>
      <c r="AN666" s="2">
        <f>SUMIFS('Growth rates'!S$4:S$999,'Growth rates'!$B$4:$B$999,Demands!$A666,'Growth rates'!$C$4:$C$999,$W666)</f>
        <v>0.88780951857100177</v>
      </c>
      <c r="AO666" s="2">
        <f>SUMIFS('Growth rates'!T$4:T$999,'Growth rates'!$B$4:$B$999,Demands!$A666,'Growth rates'!$C$4:$C$999,$W666)</f>
        <v>0.86957842282262998</v>
      </c>
      <c r="AP666" s="2">
        <f>SUMIFS('Growth rates'!U$4:U$999,'Growth rates'!$B$4:$B$999,Demands!$A666,'Growth rates'!$C$4:$C$999,$W666)</f>
        <v>0.85072517301972006</v>
      </c>
      <c r="AR666">
        <f>VLOOKUP(C666&amp;A666,Driver_elast!$A$2:$E$1161,5,FALSE)</f>
        <v>1.4482280000000001</v>
      </c>
      <c r="AS666">
        <f t="shared" si="221"/>
        <v>1.4482280000000001</v>
      </c>
      <c r="AT666">
        <f t="shared" si="222"/>
        <v>0.2896456</v>
      </c>
      <c r="AV666" s="2" cm="1">
        <f t="array" ref="AV666">TREND($AR666:$AS666,$AR$3:$AS$3,AV$1)</f>
        <v>1.4482280000000001</v>
      </c>
      <c r="AW666" s="2" cm="1">
        <f t="array" ref="AW666">TREND($AR666:$AS666,$AR$3:$AS$3,AW$1)</f>
        <v>1.4482280000000001</v>
      </c>
      <c r="AX666" s="2" cm="1">
        <f t="array" ref="AX666">TREND($AR666:$AS666,$AR$3:$AS$3,AX$1)</f>
        <v>1.4482280000000001</v>
      </c>
      <c r="AY666" s="2" cm="1">
        <f t="array" ref="AY666">TREND($AR666:$AS666,$AR$3:$AS$3,AY$1)</f>
        <v>1.4482280000000001</v>
      </c>
      <c r="AZ666" s="2" cm="1">
        <f t="array" ref="AZ666">TREND($AR666:$AS666,$AR$3:$AS$3,AZ$1)</f>
        <v>1.4482280000000001</v>
      </c>
      <c r="BA666" s="2" cm="1">
        <f t="array" ref="BA666">TREND($AR666:$AS666,$AR$3:$AS$3,BA$1)</f>
        <v>1.4482280000000001</v>
      </c>
      <c r="BB666" s="2" cm="1">
        <f t="array" ref="BB666">TREND($AR666:$AS666,$AR$3:$AS$3,BB$1)</f>
        <v>1.4482280000000001</v>
      </c>
      <c r="BC666" s="2" cm="1">
        <f t="array" ref="BC666">TREND($AR666:$AS666,$AR$3:$AS$3,BC$1)</f>
        <v>1.4482280000000001</v>
      </c>
      <c r="BD666" s="2" cm="1">
        <f t="array" ref="BD666">TREND($AR666:$AS666,$AR$3:$AS$3,BD$1)</f>
        <v>1.4482280000000001</v>
      </c>
      <c r="BE666" s="2" cm="1">
        <f t="array" ref="BE666">TREND($AR666:$AS666,$AR$3:$AS$3,BE$1)</f>
        <v>1.4482280000000001</v>
      </c>
      <c r="BF666" s="20" cm="1">
        <f t="array" ref="BF666">TREND($AS666:$AT666,$AS$3:$AT$3,BF$1)</f>
        <v>1.3034052000000003</v>
      </c>
      <c r="BG666" s="20" cm="1">
        <f t="array" ref="BG666">TREND($AS666:$AT666,$AS$3:$AT$3,BG$1)</f>
        <v>1.1585824000000002</v>
      </c>
      <c r="BH666" s="20" cm="1">
        <f t="array" ref="BH666">TREND($AS666:$AT666,$AS$3:$AT$3,BH$1)</f>
        <v>1.0137596000000002</v>
      </c>
      <c r="BI666" s="20" cm="1">
        <f t="array" ref="BI666">TREND($AS666:$AT666,$AS$3:$AT$3,BI$1)</f>
        <v>0.86893680000000018</v>
      </c>
      <c r="BJ666" s="20" cm="1">
        <f t="array" ref="BJ666">TREND($AS666:$AT666,$AS$3:$AT$3,BJ$1)</f>
        <v>0.72411400000000015</v>
      </c>
      <c r="BK666" s="20" cm="1">
        <f t="array" ref="BK666">TREND($AS666:$AT666,$AS$3:$AT$3,BK$1)</f>
        <v>0.57929120000000012</v>
      </c>
      <c r="BL666" s="20" cm="1">
        <f t="array" ref="BL666">TREND($AS666:$AT666,$AS$3:$AT$3,BL$1)</f>
        <v>0.43446840000000009</v>
      </c>
      <c r="BM666" s="20" cm="1">
        <f t="array" ref="BM666">TREND($AS666:$AT666,$AS$3:$AT$3,BM$1)</f>
        <v>0.28964560000000006</v>
      </c>
    </row>
    <row r="667" spans="1:65" x14ac:dyDescent="0.35">
      <c r="A667" t="str">
        <f>IF(BYDem!B665="","\I:",BYDem!B665)</f>
        <v>Europe_other</v>
      </c>
      <c r="B667" t="str">
        <f>BYDem!E665</f>
        <v>RLI</v>
      </c>
      <c r="C667" t="str">
        <f t="shared" si="203"/>
        <v>RLI</v>
      </c>
      <c r="D667" s="4">
        <f>SUMIFS(BYDem!$M$2:$M$2000,BYDem!$B$2:$B$2000,Demands!$A667,BYDem!$E$2:$E$2000,Demands!$B667)</f>
        <v>48.329323495874497</v>
      </c>
      <c r="E667" s="4">
        <f t="shared" si="204"/>
        <v>48.696417505312496</v>
      </c>
      <c r="F667" s="4">
        <f t="shared" si="205"/>
        <v>51.621324073145331</v>
      </c>
      <c r="G667" s="4">
        <f t="shared" si="206"/>
        <v>54.615574313998842</v>
      </c>
      <c r="H667" s="4">
        <f t="shared" si="207"/>
        <v>57.333840958945018</v>
      </c>
      <c r="I667" s="4">
        <f t="shared" si="208"/>
        <v>59.671159673461396</v>
      </c>
      <c r="J667" s="4">
        <f t="shared" si="209"/>
        <v>61.750887068213743</v>
      </c>
      <c r="K667" s="4">
        <f t="shared" si="210"/>
        <v>63.603864374230703</v>
      </c>
      <c r="L667" s="4">
        <f t="shared" si="211"/>
        <v>65.309766377154972</v>
      </c>
      <c r="M667" s="4">
        <f t="shared" si="212"/>
        <v>66.892664679046248</v>
      </c>
      <c r="N667" s="4">
        <f t="shared" si="213"/>
        <v>68.179390014862904</v>
      </c>
      <c r="O667" s="4">
        <f t="shared" si="214"/>
        <v>69.172823426154778</v>
      </c>
      <c r="P667" s="4">
        <f t="shared" si="215"/>
        <v>69.925244892699752</v>
      </c>
      <c r="Q667" s="4">
        <f t="shared" si="216"/>
        <v>70.48741491221395</v>
      </c>
      <c r="R667" s="4">
        <f t="shared" si="217"/>
        <v>70.910438592109159</v>
      </c>
      <c r="S667" s="4">
        <f t="shared" si="218"/>
        <v>71.228720599934519</v>
      </c>
      <c r="T667" s="4">
        <f t="shared" si="219"/>
        <v>71.456833583812823</v>
      </c>
      <c r="U667" s="4">
        <f t="shared" si="220"/>
        <v>71.601247219228242</v>
      </c>
      <c r="W667" s="5" t="str">
        <f>VLOOKUP(C667&amp;A667,Driver_elast!$A$2:$D$1161,4,FALSE)</f>
        <v>GDP</v>
      </c>
      <c r="X667" s="5">
        <v>1</v>
      </c>
      <c r="Y667" s="2">
        <f>SUMIFS('Growth rates'!D$4:D$999,'Growth rates'!$B$4:$B$999,Demands!$A667,'Growth rates'!$C$4:$C$999,$W667)</f>
        <v>1</v>
      </c>
      <c r="Z667" s="2">
        <f>SUMIFS('Growth rates'!E$4:E$999,'Growth rates'!$B$4:$B$999,Demands!$A667,'Growth rates'!$C$4:$C$999,$W667)</f>
        <v>1.0223243415715675</v>
      </c>
      <c r="AA667" s="2">
        <f>SUMIFS('Growth rates'!F$4:F$999,'Growth rates'!$B$4:$B$999,Demands!$A667,'Growth rates'!$C$4:$C$999,$W667)</f>
        <v>1.2027988071116971</v>
      </c>
      <c r="AB667" s="2">
        <f>SUMIFS('Growth rates'!G$4:G$999,'Growth rates'!$B$4:$B$999,Demands!$A667,'Growth rates'!$C$4:$C$999,$W667)</f>
        <v>1.4078508117516342</v>
      </c>
      <c r="AC667" s="2">
        <f>SUMIFS('Growth rates'!H$4:H$999,'Growth rates'!$B$4:$B$999,Demands!$A667,'Growth rates'!$C$4:$C$999,$W667)</f>
        <v>1.6137924978969427</v>
      </c>
      <c r="AD667" s="2">
        <f>SUMIFS('Growth rates'!I$4:I$999,'Growth rates'!$B$4:$B$999,Demands!$A667,'Growth rates'!$C$4:$C$999,$W667)</f>
        <v>1.8071525118158416</v>
      </c>
      <c r="AE667" s="2">
        <f>SUMIFS('Growth rates'!J$4:J$999,'Growth rates'!$B$4:$B$999,Demands!$A667,'Growth rates'!$C$4:$C$999,$W667)</f>
        <v>1.9922705833899947</v>
      </c>
      <c r="AF667" s="2">
        <f>SUMIFS('Growth rates'!K$4:K$999,'Growth rates'!$B$4:$B$999,Demands!$A667,'Growth rates'!$C$4:$C$999,$W667)</f>
        <v>2.1679768696620623</v>
      </c>
      <c r="AG667" s="2">
        <f>SUMIFS('Growth rates'!L$4:L$999,'Growth rates'!$B$4:$B$999,Demands!$A667,'Growth rates'!$C$4:$C$999,$W667)</f>
        <v>2.338874994724109</v>
      </c>
      <c r="AH667" s="2">
        <f>SUMIFS('Growth rates'!M$4:M$999,'Growth rates'!$B$4:$B$999,Demands!$A667,'Growth rates'!$C$4:$C$999,$W667)</f>
        <v>2.505482273559017</v>
      </c>
      <c r="AI667" s="2">
        <f>SUMIFS('Growth rates'!N$4:N$999,'Growth rates'!$B$4:$B$999,Demands!$A667,'Growth rates'!$C$4:$C$999,$W667)</f>
        <v>2.6628690565076631</v>
      </c>
      <c r="AJ667" s="2">
        <f>SUMIFS('Growth rates'!O$4:O$999,'Growth rates'!$B$4:$B$999,Demands!$A667,'Growth rates'!$C$4:$C$999,$W667)</f>
        <v>2.8054158827249944</v>
      </c>
      <c r="AK667" s="2">
        <f>SUMIFS('Growth rates'!P$4:P$999,'Growth rates'!$B$4:$B$999,Demands!$A667,'Growth rates'!$C$4:$C$999,$W667)</f>
        <v>2.9335417929304213</v>
      </c>
      <c r="AL667" s="2">
        <f>SUMIFS('Growth rates'!Q$4:Q$999,'Growth rates'!$B$4:$B$999,Demands!$A667,'Growth rates'!$C$4:$C$999,$W667)</f>
        <v>3.0490696697223498</v>
      </c>
      <c r="AM667" s="2">
        <f>SUMIFS('Growth rates'!R$4:R$999,'Growth rates'!$B$4:$B$999,Demands!$A667,'Growth rates'!$C$4:$C$999,$W667)</f>
        <v>3.156632573139162</v>
      </c>
      <c r="AN667" s="2">
        <f>SUMIFS('Growth rates'!S$4:S$999,'Growth rates'!$B$4:$B$999,Demands!$A667,'Growth rates'!$C$4:$C$999,$W667)</f>
        <v>3.2607391189917707</v>
      </c>
      <c r="AO667" s="2">
        <f>SUMIFS('Growth rates'!T$4:T$999,'Growth rates'!$B$4:$B$999,Demands!$A667,'Growth rates'!$C$4:$C$999,$W667)</f>
        <v>3.3630452682005161</v>
      </c>
      <c r="AP667" s="2">
        <f>SUMIFS('Growth rates'!U$4:U$999,'Growth rates'!$B$4:$B$999,Demands!$A667,'Growth rates'!$C$4:$C$999,$W667)</f>
        <v>3.4629254279090294</v>
      </c>
      <c r="AR667">
        <f>VLOOKUP(C667&amp;A667,Driver_elast!$A$2:$E$1161,5,FALSE)</f>
        <v>0.34024199999999999</v>
      </c>
      <c r="AS667">
        <f t="shared" si="221"/>
        <v>0.34024199999999999</v>
      </c>
      <c r="AT667">
        <f t="shared" si="222"/>
        <v>6.8048399999999995E-2</v>
      </c>
      <c r="AV667" s="2" cm="1">
        <f t="array" ref="AV667">TREND($AR667:$AS667,$AR$3:$AS$3,AV$1)</f>
        <v>0.34024199999999999</v>
      </c>
      <c r="AW667" s="2" cm="1">
        <f t="array" ref="AW667">TREND($AR667:$AS667,$AR$3:$AS$3,AW$1)</f>
        <v>0.34024199999999999</v>
      </c>
      <c r="AX667" s="2" cm="1">
        <f t="array" ref="AX667">TREND($AR667:$AS667,$AR$3:$AS$3,AX$1)</f>
        <v>0.34024199999999999</v>
      </c>
      <c r="AY667" s="2" cm="1">
        <f t="array" ref="AY667">TREND($AR667:$AS667,$AR$3:$AS$3,AY$1)</f>
        <v>0.34024199999999999</v>
      </c>
      <c r="AZ667" s="2" cm="1">
        <f t="array" ref="AZ667">TREND($AR667:$AS667,$AR$3:$AS$3,AZ$1)</f>
        <v>0.34024199999999999</v>
      </c>
      <c r="BA667" s="2" cm="1">
        <f t="array" ref="BA667">TREND($AR667:$AS667,$AR$3:$AS$3,BA$1)</f>
        <v>0.34024199999999999</v>
      </c>
      <c r="BB667" s="2" cm="1">
        <f t="array" ref="BB667">TREND($AR667:$AS667,$AR$3:$AS$3,BB$1)</f>
        <v>0.34024199999999999</v>
      </c>
      <c r="BC667" s="2" cm="1">
        <f t="array" ref="BC667">TREND($AR667:$AS667,$AR$3:$AS$3,BC$1)</f>
        <v>0.34024199999999999</v>
      </c>
      <c r="BD667" s="2" cm="1">
        <f t="array" ref="BD667">TREND($AR667:$AS667,$AR$3:$AS$3,BD$1)</f>
        <v>0.34024199999999999</v>
      </c>
      <c r="BE667" s="2" cm="1">
        <f t="array" ref="BE667">TREND($AR667:$AS667,$AR$3:$AS$3,BE$1)</f>
        <v>0.34024199999999999</v>
      </c>
      <c r="BF667" s="20" cm="1">
        <f t="array" ref="BF667">TREND($AS667:$AT667,$AS$3:$AT$3,BF$1)</f>
        <v>0.30621779999999887</v>
      </c>
      <c r="BG667" s="20" cm="1">
        <f t="array" ref="BG667">TREND($AS667:$AT667,$AS$3:$AT$3,BG$1)</f>
        <v>0.27219359999999782</v>
      </c>
      <c r="BH667" s="20" cm="1">
        <f t="array" ref="BH667">TREND($AS667:$AT667,$AS$3:$AT$3,BH$1)</f>
        <v>0.23816939999999853</v>
      </c>
      <c r="BI667" s="20" cm="1">
        <f t="array" ref="BI667">TREND($AS667:$AT667,$AS$3:$AT$3,BI$1)</f>
        <v>0.20414519999999925</v>
      </c>
      <c r="BJ667" s="20" cm="1">
        <f t="array" ref="BJ667">TREND($AS667:$AT667,$AS$3:$AT$3,BJ$1)</f>
        <v>0.17012099999999819</v>
      </c>
      <c r="BK667" s="20" cm="1">
        <f t="array" ref="BK667">TREND($AS667:$AT667,$AS$3:$AT$3,BK$1)</f>
        <v>0.13609679999999891</v>
      </c>
      <c r="BL667" s="20" cm="1">
        <f t="array" ref="BL667">TREND($AS667:$AT667,$AS$3:$AT$3,BL$1)</f>
        <v>0.10207259999999785</v>
      </c>
      <c r="BM667" s="20" cm="1">
        <f t="array" ref="BM667">TREND($AS667:$AT667,$AS$3:$AT$3,BM$1)</f>
        <v>6.8048399999998566E-2</v>
      </c>
    </row>
    <row r="668" spans="1:65" x14ac:dyDescent="0.35">
      <c r="A668" t="str">
        <f>IF(BYDem!B666="","\I:",BYDem!B666)</f>
        <v>Europe_other</v>
      </c>
      <c r="B668" t="str">
        <f>BYDem!E666</f>
        <v>ROT</v>
      </c>
      <c r="C668" t="str">
        <f t="shared" si="203"/>
        <v>ROT</v>
      </c>
      <c r="D668" s="4">
        <f>SUMIFS(BYDem!$M$2:$M$2000,BYDem!$B$2:$B$2000,Demands!$A668,BYDem!$E$2:$E$2000,Demands!$B668)</f>
        <v>2.2199344218867402E-3</v>
      </c>
      <c r="E668" s="4">
        <f t="shared" si="204"/>
        <v>2.2010623868061285E-3</v>
      </c>
      <c r="F668" s="4">
        <f t="shared" si="205"/>
        <v>2.1069181835330227E-3</v>
      </c>
      <c r="G668" s="4">
        <f t="shared" si="206"/>
        <v>2.162888206168132E-3</v>
      </c>
      <c r="H668" s="4">
        <f t="shared" si="207"/>
        <v>2.1974769047066554E-3</v>
      </c>
      <c r="I668" s="4">
        <f t="shared" si="208"/>
        <v>2.2155129758714464E-3</v>
      </c>
      <c r="J668" s="4">
        <f t="shared" si="209"/>
        <v>2.2201410114092907E-3</v>
      </c>
      <c r="K668" s="4">
        <f t="shared" si="210"/>
        <v>2.2123704056560113E-3</v>
      </c>
      <c r="L668" s="4">
        <f t="shared" si="211"/>
        <v>2.1925402256068672E-3</v>
      </c>
      <c r="M668" s="4">
        <f t="shared" si="212"/>
        <v>2.1614335125804606E-3</v>
      </c>
      <c r="N668" s="4">
        <f t="shared" si="213"/>
        <v>2.1253817435511642E-3</v>
      </c>
      <c r="O668" s="4">
        <f t="shared" si="214"/>
        <v>2.0888992334883068E-3</v>
      </c>
      <c r="P668" s="4">
        <f t="shared" si="215"/>
        <v>2.0543096530254721E-3</v>
      </c>
      <c r="Q668" s="4">
        <f t="shared" si="216"/>
        <v>2.0228470877757467E-3</v>
      </c>
      <c r="R668" s="4">
        <f t="shared" si="217"/>
        <v>1.9953355745458098E-3</v>
      </c>
      <c r="S668" s="4">
        <f t="shared" si="218"/>
        <v>1.9725700228586229E-3</v>
      </c>
      <c r="T668" s="4">
        <f t="shared" si="219"/>
        <v>1.9549712008700496E-3</v>
      </c>
      <c r="U668" s="4">
        <f t="shared" si="220"/>
        <v>1.9426944125797961E-3</v>
      </c>
      <c r="W668" s="5" t="str">
        <f>VLOOKUP(C668&amp;A668,Driver_elast!$A$2:$D$1161,4,FALSE)</f>
        <v>POP</v>
      </c>
      <c r="X668" s="5">
        <v>1</v>
      </c>
      <c r="Y668" s="2">
        <f>SUMIFS('Growth rates'!D$4:D$999,'Growth rates'!$B$4:$B$999,Demands!$A668,'Growth rates'!$C$4:$C$999,$W668)</f>
        <v>1</v>
      </c>
      <c r="Z668" s="2">
        <f>SUMIFS('Growth rates'!E$4:E$999,'Growth rates'!$B$4:$B$999,Demands!$A668,'Growth rates'!$C$4:$C$999,$W668)</f>
        <v>0.99412995203459265</v>
      </c>
      <c r="AA668" s="2">
        <f>SUMIFS('Growth rates'!F$4:F$999,'Growth rates'!$B$4:$B$999,Demands!$A668,'Growth rates'!$C$4:$C$999,$W668)</f>
        <v>0.96476918135514611</v>
      </c>
      <c r="AB668" s="2">
        <f>SUMIFS('Growth rates'!G$4:G$999,'Growth rates'!$B$4:$B$999,Demands!$A668,'Growth rates'!$C$4:$C$999,$W668)</f>
        <v>0.98246596304022082</v>
      </c>
      <c r="AC668" s="2">
        <f>SUMIFS('Growth rates'!H$4:H$999,'Growth rates'!$B$4:$B$999,Demands!$A668,'Growth rates'!$C$4:$C$999,$W668)</f>
        <v>0.99331473854234853</v>
      </c>
      <c r="AD668" s="2">
        <f>SUMIFS('Growth rates'!I$4:I$999,'Growth rates'!$B$4:$B$999,Demands!$A668,'Growth rates'!$C$4:$C$999,$W668)</f>
        <v>0.99894420920841598</v>
      </c>
      <c r="AE668" s="2">
        <f>SUMIFS('Growth rates'!J$4:J$999,'Growth rates'!$B$4:$B$999,Demands!$A668,'Growth rates'!$C$4:$C$999,$W668)</f>
        <v>1.0003850854520038</v>
      </c>
      <c r="AF668" s="2">
        <f>SUMIFS('Growth rates'!K$4:K$999,'Growth rates'!$B$4:$B$999,Demands!$A668,'Growth rates'!$C$4:$C$999,$W668)</f>
        <v>0.99796737335011954</v>
      </c>
      <c r="AG668" s="2">
        <f>SUMIFS('Growth rates'!L$4:L$999,'Growth rates'!$B$4:$B$999,Demands!$A668,'Growth rates'!$C$4:$C$999,$W668)</f>
        <v>0.99179079122504188</v>
      </c>
      <c r="AH668" s="2">
        <f>SUMIFS('Growth rates'!M$4:M$999,'Growth rates'!$B$4:$B$999,Demands!$A668,'Growth rates'!$C$4:$C$999,$W668)</f>
        <v>0.98207474249267646</v>
      </c>
      <c r="AI668" s="2">
        <f>SUMIFS('Growth rates'!N$4:N$999,'Growth rates'!$B$4:$B$999,Demands!$A668,'Growth rates'!$C$4:$C$999,$W668)</f>
        <v>0.96950721651299521</v>
      </c>
      <c r="AJ668" s="2">
        <f>SUMIFS('Growth rates'!O$4:O$999,'Growth rates'!$B$4:$B$999,Demands!$A668,'Growth rates'!$C$4:$C$999,$W668)</f>
        <v>0.95514333267199913</v>
      </c>
      <c r="AK668" s="2">
        <f>SUMIFS('Growth rates'!P$4:P$999,'Growth rates'!$B$4:$B$999,Demands!$A668,'Growth rates'!$C$4:$C$999,$W668)</f>
        <v>0.93954201167538653</v>
      </c>
      <c r="AL668" s="2">
        <f>SUMIFS('Growth rates'!Q$4:Q$999,'Growth rates'!$B$4:$B$999,Demands!$A668,'Growth rates'!$C$4:$C$999,$W668)</f>
        <v>0.92298216785677534</v>
      </c>
      <c r="AM668" s="2">
        <f>SUMIFS('Growth rates'!R$4:R$999,'Growth rates'!$B$4:$B$999,Demands!$A668,'Growth rates'!$C$4:$C$999,$W668)</f>
        <v>0.90564661124943591</v>
      </c>
      <c r="AN668" s="2">
        <f>SUMIFS('Growth rates'!S$4:S$999,'Growth rates'!$B$4:$B$999,Demands!$A668,'Growth rates'!$C$4:$C$999,$W668)</f>
        <v>0.88780951857100177</v>
      </c>
      <c r="AO668" s="2">
        <f>SUMIFS('Growth rates'!T$4:T$999,'Growth rates'!$B$4:$B$999,Demands!$A668,'Growth rates'!$C$4:$C$999,$W668)</f>
        <v>0.86957842282262998</v>
      </c>
      <c r="AP668" s="2">
        <f>SUMIFS('Growth rates'!U$4:U$999,'Growth rates'!$B$4:$B$999,Demands!$A668,'Growth rates'!$C$4:$C$999,$W668)</f>
        <v>0.85072517301972006</v>
      </c>
      <c r="AR668">
        <f>VLOOKUP(C668&amp;A668,Driver_elast!$A$2:$E$1161,5,FALSE)</f>
        <v>1.4482280000000001</v>
      </c>
      <c r="AS668">
        <f t="shared" si="221"/>
        <v>1.4482280000000001</v>
      </c>
      <c r="AT668">
        <f t="shared" si="222"/>
        <v>0.2896456</v>
      </c>
      <c r="AV668" s="2" cm="1">
        <f t="array" ref="AV668">TREND($AR668:$AS668,$AR$3:$AS$3,AV$1)</f>
        <v>1.4482280000000001</v>
      </c>
      <c r="AW668" s="2" cm="1">
        <f t="array" ref="AW668">TREND($AR668:$AS668,$AR$3:$AS$3,AW$1)</f>
        <v>1.4482280000000001</v>
      </c>
      <c r="AX668" s="2" cm="1">
        <f t="array" ref="AX668">TREND($AR668:$AS668,$AR$3:$AS$3,AX$1)</f>
        <v>1.4482280000000001</v>
      </c>
      <c r="AY668" s="2" cm="1">
        <f t="array" ref="AY668">TREND($AR668:$AS668,$AR$3:$AS$3,AY$1)</f>
        <v>1.4482280000000001</v>
      </c>
      <c r="AZ668" s="2" cm="1">
        <f t="array" ref="AZ668">TREND($AR668:$AS668,$AR$3:$AS$3,AZ$1)</f>
        <v>1.4482280000000001</v>
      </c>
      <c r="BA668" s="2" cm="1">
        <f t="array" ref="BA668">TREND($AR668:$AS668,$AR$3:$AS$3,BA$1)</f>
        <v>1.4482280000000001</v>
      </c>
      <c r="BB668" s="2" cm="1">
        <f t="array" ref="BB668">TREND($AR668:$AS668,$AR$3:$AS$3,BB$1)</f>
        <v>1.4482280000000001</v>
      </c>
      <c r="BC668" s="2" cm="1">
        <f t="array" ref="BC668">TREND($AR668:$AS668,$AR$3:$AS$3,BC$1)</f>
        <v>1.4482280000000001</v>
      </c>
      <c r="BD668" s="2" cm="1">
        <f t="array" ref="BD668">TREND($AR668:$AS668,$AR$3:$AS$3,BD$1)</f>
        <v>1.4482280000000001</v>
      </c>
      <c r="BE668" s="2" cm="1">
        <f t="array" ref="BE668">TREND($AR668:$AS668,$AR$3:$AS$3,BE$1)</f>
        <v>1.4482280000000001</v>
      </c>
      <c r="BF668" s="20" cm="1">
        <f t="array" ref="BF668">TREND($AS668:$AT668,$AS$3:$AT$3,BF$1)</f>
        <v>1.3034052000000003</v>
      </c>
      <c r="BG668" s="20" cm="1">
        <f t="array" ref="BG668">TREND($AS668:$AT668,$AS$3:$AT$3,BG$1)</f>
        <v>1.1585824000000002</v>
      </c>
      <c r="BH668" s="20" cm="1">
        <f t="array" ref="BH668">TREND($AS668:$AT668,$AS$3:$AT$3,BH$1)</f>
        <v>1.0137596000000002</v>
      </c>
      <c r="BI668" s="20" cm="1">
        <f t="array" ref="BI668">TREND($AS668:$AT668,$AS$3:$AT$3,BI$1)</f>
        <v>0.86893680000000018</v>
      </c>
      <c r="BJ668" s="20" cm="1">
        <f t="array" ref="BJ668">TREND($AS668:$AT668,$AS$3:$AT$3,BJ$1)</f>
        <v>0.72411400000000015</v>
      </c>
      <c r="BK668" s="20" cm="1">
        <f t="array" ref="BK668">TREND($AS668:$AT668,$AS$3:$AT$3,BK$1)</f>
        <v>0.57929120000000012</v>
      </c>
      <c r="BL668" s="20" cm="1">
        <f t="array" ref="BL668">TREND($AS668:$AT668,$AS$3:$AT$3,BL$1)</f>
        <v>0.43446840000000009</v>
      </c>
      <c r="BM668" s="20" cm="1">
        <f t="array" ref="BM668">TREND($AS668:$AT668,$AS$3:$AT$3,BM$1)</f>
        <v>0.28964560000000006</v>
      </c>
    </row>
    <row r="669" spans="1:65" x14ac:dyDescent="0.35">
      <c r="A669" t="str">
        <f>IF(BYDem!B667="","\I:",BYDem!B667)</f>
        <v>Europe_other</v>
      </c>
      <c r="B669" t="str">
        <f>BYDem!E667</f>
        <v>RRF</v>
      </c>
      <c r="C669" t="str">
        <f t="shared" si="203"/>
        <v>RRF</v>
      </c>
      <c r="D669" s="4">
        <f>SUMIFS(BYDem!$M$2:$M$2000,BYDem!$B$2:$B$2000,Demands!$A669,BYDem!$E$2:$E$2000,Demands!$B669)</f>
        <v>82.406894949076303</v>
      </c>
      <c r="E669" s="4">
        <f t="shared" si="204"/>
        <v>83.032831239593079</v>
      </c>
      <c r="F669" s="4">
        <f t="shared" si="205"/>
        <v>88.020123650003882</v>
      </c>
      <c r="G669" s="4">
        <f t="shared" si="206"/>
        <v>93.125654768607774</v>
      </c>
      <c r="H669" s="4">
        <f t="shared" si="207"/>
        <v>97.760603028803871</v>
      </c>
      <c r="I669" s="4">
        <f t="shared" si="208"/>
        <v>101.74599251570829</v>
      </c>
      <c r="J669" s="4">
        <f t="shared" si="209"/>
        <v>105.2921600294477</v>
      </c>
      <c r="K669" s="4">
        <f t="shared" si="210"/>
        <v>108.45169331389346</v>
      </c>
      <c r="L669" s="4">
        <f t="shared" si="211"/>
        <v>111.36044677824518</v>
      </c>
      <c r="M669" s="4">
        <f t="shared" si="212"/>
        <v>114.05946519281414</v>
      </c>
      <c r="N669" s="4">
        <f t="shared" si="213"/>
        <v>116.25347561768609</v>
      </c>
      <c r="O669" s="4">
        <f t="shared" si="214"/>
        <v>117.94739055051608</v>
      </c>
      <c r="P669" s="4">
        <f t="shared" si="215"/>
        <v>119.23035319650251</v>
      </c>
      <c r="Q669" s="4">
        <f t="shared" si="216"/>
        <v>120.18891587420234</v>
      </c>
      <c r="R669" s="4">
        <f t="shared" si="217"/>
        <v>120.91021850019652</v>
      </c>
      <c r="S669" s="4">
        <f t="shared" si="218"/>
        <v>121.45292487565995</v>
      </c>
      <c r="T669" s="4">
        <f t="shared" si="219"/>
        <v>121.84188299340775</v>
      </c>
      <c r="U669" s="4">
        <f t="shared" si="220"/>
        <v>122.08812437280361</v>
      </c>
      <c r="W669" s="5" t="str">
        <f>VLOOKUP(C669&amp;A669,Driver_elast!$A$2:$D$1161,4,FALSE)</f>
        <v>GDP</v>
      </c>
      <c r="X669" s="5">
        <v>1</v>
      </c>
      <c r="Y669" s="2">
        <f>SUMIFS('Growth rates'!D$4:D$999,'Growth rates'!$B$4:$B$999,Demands!$A669,'Growth rates'!$C$4:$C$999,$W669)</f>
        <v>1</v>
      </c>
      <c r="Z669" s="2">
        <f>SUMIFS('Growth rates'!E$4:E$999,'Growth rates'!$B$4:$B$999,Demands!$A669,'Growth rates'!$C$4:$C$999,$W669)</f>
        <v>1.0223243415715675</v>
      </c>
      <c r="AA669" s="2">
        <f>SUMIFS('Growth rates'!F$4:F$999,'Growth rates'!$B$4:$B$999,Demands!$A669,'Growth rates'!$C$4:$C$999,$W669)</f>
        <v>1.2027988071116971</v>
      </c>
      <c r="AB669" s="2">
        <f>SUMIFS('Growth rates'!G$4:G$999,'Growth rates'!$B$4:$B$999,Demands!$A669,'Growth rates'!$C$4:$C$999,$W669)</f>
        <v>1.4078508117516342</v>
      </c>
      <c r="AC669" s="2">
        <f>SUMIFS('Growth rates'!H$4:H$999,'Growth rates'!$B$4:$B$999,Demands!$A669,'Growth rates'!$C$4:$C$999,$W669)</f>
        <v>1.6137924978969427</v>
      </c>
      <c r="AD669" s="2">
        <f>SUMIFS('Growth rates'!I$4:I$999,'Growth rates'!$B$4:$B$999,Demands!$A669,'Growth rates'!$C$4:$C$999,$W669)</f>
        <v>1.8071525118158416</v>
      </c>
      <c r="AE669" s="2">
        <f>SUMIFS('Growth rates'!J$4:J$999,'Growth rates'!$B$4:$B$999,Demands!$A669,'Growth rates'!$C$4:$C$999,$W669)</f>
        <v>1.9922705833899947</v>
      </c>
      <c r="AF669" s="2">
        <f>SUMIFS('Growth rates'!K$4:K$999,'Growth rates'!$B$4:$B$999,Demands!$A669,'Growth rates'!$C$4:$C$999,$W669)</f>
        <v>2.1679768696620623</v>
      </c>
      <c r="AG669" s="2">
        <f>SUMIFS('Growth rates'!L$4:L$999,'Growth rates'!$B$4:$B$999,Demands!$A669,'Growth rates'!$C$4:$C$999,$W669)</f>
        <v>2.338874994724109</v>
      </c>
      <c r="AH669" s="2">
        <f>SUMIFS('Growth rates'!M$4:M$999,'Growth rates'!$B$4:$B$999,Demands!$A669,'Growth rates'!$C$4:$C$999,$W669)</f>
        <v>2.505482273559017</v>
      </c>
      <c r="AI669" s="2">
        <f>SUMIFS('Growth rates'!N$4:N$999,'Growth rates'!$B$4:$B$999,Demands!$A669,'Growth rates'!$C$4:$C$999,$W669)</f>
        <v>2.6628690565076631</v>
      </c>
      <c r="AJ669" s="2">
        <f>SUMIFS('Growth rates'!O$4:O$999,'Growth rates'!$B$4:$B$999,Demands!$A669,'Growth rates'!$C$4:$C$999,$W669)</f>
        <v>2.8054158827249944</v>
      </c>
      <c r="AK669" s="2">
        <f>SUMIFS('Growth rates'!P$4:P$999,'Growth rates'!$B$4:$B$999,Demands!$A669,'Growth rates'!$C$4:$C$999,$W669)</f>
        <v>2.9335417929304213</v>
      </c>
      <c r="AL669" s="2">
        <f>SUMIFS('Growth rates'!Q$4:Q$999,'Growth rates'!$B$4:$B$999,Demands!$A669,'Growth rates'!$C$4:$C$999,$W669)</f>
        <v>3.0490696697223498</v>
      </c>
      <c r="AM669" s="2">
        <f>SUMIFS('Growth rates'!R$4:R$999,'Growth rates'!$B$4:$B$999,Demands!$A669,'Growth rates'!$C$4:$C$999,$W669)</f>
        <v>3.156632573139162</v>
      </c>
      <c r="AN669" s="2">
        <f>SUMIFS('Growth rates'!S$4:S$999,'Growth rates'!$B$4:$B$999,Demands!$A669,'Growth rates'!$C$4:$C$999,$W669)</f>
        <v>3.2607391189917707</v>
      </c>
      <c r="AO669" s="2">
        <f>SUMIFS('Growth rates'!T$4:T$999,'Growth rates'!$B$4:$B$999,Demands!$A669,'Growth rates'!$C$4:$C$999,$W669)</f>
        <v>3.3630452682005161</v>
      </c>
      <c r="AP669" s="2">
        <f>SUMIFS('Growth rates'!U$4:U$999,'Growth rates'!$B$4:$B$999,Demands!$A669,'Growth rates'!$C$4:$C$999,$W669)</f>
        <v>3.4629254279090294</v>
      </c>
      <c r="AR669">
        <f>VLOOKUP(C669&amp;A669,Driver_elast!$A$2:$E$1161,5,FALSE)</f>
        <v>0.34024199999999999</v>
      </c>
      <c r="AS669">
        <f t="shared" si="221"/>
        <v>0.34024199999999999</v>
      </c>
      <c r="AT669">
        <f t="shared" si="222"/>
        <v>6.8048399999999995E-2</v>
      </c>
      <c r="AV669" s="2" cm="1">
        <f t="array" ref="AV669">TREND($AR669:$AS669,$AR$3:$AS$3,AV$1)</f>
        <v>0.34024199999999999</v>
      </c>
      <c r="AW669" s="2" cm="1">
        <f t="array" ref="AW669">TREND($AR669:$AS669,$AR$3:$AS$3,AW$1)</f>
        <v>0.34024199999999999</v>
      </c>
      <c r="AX669" s="2" cm="1">
        <f t="array" ref="AX669">TREND($AR669:$AS669,$AR$3:$AS$3,AX$1)</f>
        <v>0.34024199999999999</v>
      </c>
      <c r="AY669" s="2" cm="1">
        <f t="array" ref="AY669">TREND($AR669:$AS669,$AR$3:$AS$3,AY$1)</f>
        <v>0.34024199999999999</v>
      </c>
      <c r="AZ669" s="2" cm="1">
        <f t="array" ref="AZ669">TREND($AR669:$AS669,$AR$3:$AS$3,AZ$1)</f>
        <v>0.34024199999999999</v>
      </c>
      <c r="BA669" s="2" cm="1">
        <f t="array" ref="BA669">TREND($AR669:$AS669,$AR$3:$AS$3,BA$1)</f>
        <v>0.34024199999999999</v>
      </c>
      <c r="BB669" s="2" cm="1">
        <f t="array" ref="BB669">TREND($AR669:$AS669,$AR$3:$AS$3,BB$1)</f>
        <v>0.34024199999999999</v>
      </c>
      <c r="BC669" s="2" cm="1">
        <f t="array" ref="BC669">TREND($AR669:$AS669,$AR$3:$AS$3,BC$1)</f>
        <v>0.34024199999999999</v>
      </c>
      <c r="BD669" s="2" cm="1">
        <f t="array" ref="BD669">TREND($AR669:$AS669,$AR$3:$AS$3,BD$1)</f>
        <v>0.34024199999999999</v>
      </c>
      <c r="BE669" s="2" cm="1">
        <f t="array" ref="BE669">TREND($AR669:$AS669,$AR$3:$AS$3,BE$1)</f>
        <v>0.34024199999999999</v>
      </c>
      <c r="BF669" s="20" cm="1">
        <f t="array" ref="BF669">TREND($AS669:$AT669,$AS$3:$AT$3,BF$1)</f>
        <v>0.30621779999999887</v>
      </c>
      <c r="BG669" s="20" cm="1">
        <f t="array" ref="BG669">TREND($AS669:$AT669,$AS$3:$AT$3,BG$1)</f>
        <v>0.27219359999999782</v>
      </c>
      <c r="BH669" s="20" cm="1">
        <f t="array" ref="BH669">TREND($AS669:$AT669,$AS$3:$AT$3,BH$1)</f>
        <v>0.23816939999999853</v>
      </c>
      <c r="BI669" s="20" cm="1">
        <f t="array" ref="BI669">TREND($AS669:$AT669,$AS$3:$AT$3,BI$1)</f>
        <v>0.20414519999999925</v>
      </c>
      <c r="BJ669" s="20" cm="1">
        <f t="array" ref="BJ669">TREND($AS669:$AT669,$AS$3:$AT$3,BJ$1)</f>
        <v>0.17012099999999819</v>
      </c>
      <c r="BK669" s="20" cm="1">
        <f t="array" ref="BK669">TREND($AS669:$AT669,$AS$3:$AT$3,BK$1)</f>
        <v>0.13609679999999891</v>
      </c>
      <c r="BL669" s="20" cm="1">
        <f t="array" ref="BL669">TREND($AS669:$AT669,$AS$3:$AT$3,BL$1)</f>
        <v>0.10207259999999785</v>
      </c>
      <c r="BM669" s="20" cm="1">
        <f t="array" ref="BM669">TREND($AS669:$AT669,$AS$3:$AT$3,BM$1)</f>
        <v>6.8048399999998566E-2</v>
      </c>
    </row>
    <row r="670" spans="1:65" x14ac:dyDescent="0.35">
      <c r="A670" t="str">
        <f>IF(BYDem!B668="","\I:",BYDem!B668)</f>
        <v>Europe_other</v>
      </c>
      <c r="B670" t="str">
        <f>BYDem!E668</f>
        <v>RSC</v>
      </c>
      <c r="C670" t="str">
        <f t="shared" si="203"/>
        <v>RSC</v>
      </c>
      <c r="D670" s="4">
        <f>SUMIFS(BYDem!$M$2:$M$2000,BYDem!$B$2:$B$2000,Demands!$A670,BYDem!$E$2:$E$2000,Demands!$B670)</f>
        <v>613.47207757138494</v>
      </c>
      <c r="E670" s="4">
        <f t="shared" si="204"/>
        <v>624.97949442018546</v>
      </c>
      <c r="F670" s="4">
        <f t="shared" si="205"/>
        <v>717.68322630435921</v>
      </c>
      <c r="G670" s="4">
        <f t="shared" si="206"/>
        <v>820.48680021549092</v>
      </c>
      <c r="H670" s="4">
        <f t="shared" si="207"/>
        <v>921.33394653604273</v>
      </c>
      <c r="I670" s="4">
        <f t="shared" si="208"/>
        <v>1014.089609893055</v>
      </c>
      <c r="J670" s="4">
        <f t="shared" si="209"/>
        <v>1101.3736280626952</v>
      </c>
      <c r="K670" s="4">
        <f t="shared" si="210"/>
        <v>1182.9901411830988</v>
      </c>
      <c r="L670" s="4">
        <f t="shared" si="211"/>
        <v>1261.3454028419751</v>
      </c>
      <c r="M670" s="4">
        <f t="shared" si="212"/>
        <v>1336.841651993936</v>
      </c>
      <c r="N670" s="4">
        <f t="shared" si="213"/>
        <v>1400.3460477315591</v>
      </c>
      <c r="O670" s="4">
        <f t="shared" si="214"/>
        <v>1450.7352501743019</v>
      </c>
      <c r="P670" s="4">
        <f t="shared" si="215"/>
        <v>1489.7052408781583</v>
      </c>
      <c r="Q670" s="4">
        <f t="shared" si="216"/>
        <v>1519.2819938618836</v>
      </c>
      <c r="R670" s="4">
        <f t="shared" si="217"/>
        <v>1541.7988602033993</v>
      </c>
      <c r="S670" s="4">
        <f t="shared" si="218"/>
        <v>1558.8890191319826</v>
      </c>
      <c r="T670" s="4">
        <f t="shared" si="219"/>
        <v>1571.2179813946607</v>
      </c>
      <c r="U670" s="4">
        <f t="shared" si="220"/>
        <v>1579.0598098473522</v>
      </c>
      <c r="W670" s="5" t="str">
        <f>VLOOKUP(C670&amp;A670,Driver_elast!$A$2:$D$1161,4,FALSE)</f>
        <v>GDP</v>
      </c>
      <c r="X670" s="5">
        <v>0</v>
      </c>
      <c r="Y670" s="2">
        <f>SUMIFS('Growth rates'!D$4:D$999,'Growth rates'!$B$4:$B$999,Demands!$A670,'Growth rates'!$C$4:$C$999,$W670)</f>
        <v>1</v>
      </c>
      <c r="Z670" s="2">
        <f>SUMIFS('Growth rates'!E$4:E$999,'Growth rates'!$B$4:$B$999,Demands!$A670,'Growth rates'!$C$4:$C$999,$W670)</f>
        <v>1.0223243415715675</v>
      </c>
      <c r="AA670" s="2">
        <f>SUMIFS('Growth rates'!F$4:F$999,'Growth rates'!$B$4:$B$999,Demands!$A670,'Growth rates'!$C$4:$C$999,$W670)</f>
        <v>1.2027988071116971</v>
      </c>
      <c r="AB670" s="2">
        <f>SUMIFS('Growth rates'!G$4:G$999,'Growth rates'!$B$4:$B$999,Demands!$A670,'Growth rates'!$C$4:$C$999,$W670)</f>
        <v>1.4078508117516342</v>
      </c>
      <c r="AC670" s="2">
        <f>SUMIFS('Growth rates'!H$4:H$999,'Growth rates'!$B$4:$B$999,Demands!$A670,'Growth rates'!$C$4:$C$999,$W670)</f>
        <v>1.6137924978969427</v>
      </c>
      <c r="AD670" s="2">
        <f>SUMIFS('Growth rates'!I$4:I$999,'Growth rates'!$B$4:$B$999,Demands!$A670,'Growth rates'!$C$4:$C$999,$W670)</f>
        <v>1.8071525118158416</v>
      </c>
      <c r="AE670" s="2">
        <f>SUMIFS('Growth rates'!J$4:J$999,'Growth rates'!$B$4:$B$999,Demands!$A670,'Growth rates'!$C$4:$C$999,$W670)</f>
        <v>1.9922705833899947</v>
      </c>
      <c r="AF670" s="2">
        <f>SUMIFS('Growth rates'!K$4:K$999,'Growth rates'!$B$4:$B$999,Demands!$A670,'Growth rates'!$C$4:$C$999,$W670)</f>
        <v>2.1679768696620623</v>
      </c>
      <c r="AG670" s="2">
        <f>SUMIFS('Growth rates'!L$4:L$999,'Growth rates'!$B$4:$B$999,Demands!$A670,'Growth rates'!$C$4:$C$999,$W670)</f>
        <v>2.338874994724109</v>
      </c>
      <c r="AH670" s="2">
        <f>SUMIFS('Growth rates'!M$4:M$999,'Growth rates'!$B$4:$B$999,Demands!$A670,'Growth rates'!$C$4:$C$999,$W670)</f>
        <v>2.505482273559017</v>
      </c>
      <c r="AI670" s="2">
        <f>SUMIFS('Growth rates'!N$4:N$999,'Growth rates'!$B$4:$B$999,Demands!$A670,'Growth rates'!$C$4:$C$999,$W670)</f>
        <v>2.6628690565076631</v>
      </c>
      <c r="AJ670" s="2">
        <f>SUMIFS('Growth rates'!O$4:O$999,'Growth rates'!$B$4:$B$999,Demands!$A670,'Growth rates'!$C$4:$C$999,$W670)</f>
        <v>2.8054158827249944</v>
      </c>
      <c r="AK670" s="2">
        <f>SUMIFS('Growth rates'!P$4:P$999,'Growth rates'!$B$4:$B$999,Demands!$A670,'Growth rates'!$C$4:$C$999,$W670)</f>
        <v>2.9335417929304213</v>
      </c>
      <c r="AL670" s="2">
        <f>SUMIFS('Growth rates'!Q$4:Q$999,'Growth rates'!$B$4:$B$999,Demands!$A670,'Growth rates'!$C$4:$C$999,$W670)</f>
        <v>3.0490696697223498</v>
      </c>
      <c r="AM670" s="2">
        <f>SUMIFS('Growth rates'!R$4:R$999,'Growth rates'!$B$4:$B$999,Demands!$A670,'Growth rates'!$C$4:$C$999,$W670)</f>
        <v>3.156632573139162</v>
      </c>
      <c r="AN670" s="2">
        <f>SUMIFS('Growth rates'!S$4:S$999,'Growth rates'!$B$4:$B$999,Demands!$A670,'Growth rates'!$C$4:$C$999,$W670)</f>
        <v>3.2607391189917707</v>
      </c>
      <c r="AO670" s="2">
        <f>SUMIFS('Growth rates'!T$4:T$999,'Growth rates'!$B$4:$B$999,Demands!$A670,'Growth rates'!$C$4:$C$999,$W670)</f>
        <v>3.3630452682005161</v>
      </c>
      <c r="AP670" s="2">
        <f>SUMIFS('Growth rates'!U$4:U$999,'Growth rates'!$B$4:$B$999,Demands!$A670,'Growth rates'!$C$4:$C$999,$W670)</f>
        <v>3.4629254279090294</v>
      </c>
      <c r="AR670">
        <f>VLOOKUP(C670&amp;A670,Driver_elast!$A$2:$E$1161,5,FALSE)</f>
        <v>0.84024199999999993</v>
      </c>
      <c r="AS670">
        <f t="shared" si="221"/>
        <v>0.84024199999999993</v>
      </c>
      <c r="AT670">
        <f t="shared" si="222"/>
        <v>0.16804839999999999</v>
      </c>
      <c r="AV670" s="2" cm="1">
        <f t="array" ref="AV670">TREND($AR670:$AS670,$AR$3:$AS$3,AV$1)</f>
        <v>0.84024199999999993</v>
      </c>
      <c r="AW670" s="2" cm="1">
        <f t="array" ref="AW670">TREND($AR670:$AS670,$AR$3:$AS$3,AW$1)</f>
        <v>0.84024199999999993</v>
      </c>
      <c r="AX670" s="2" cm="1">
        <f t="array" ref="AX670">TREND($AR670:$AS670,$AR$3:$AS$3,AX$1)</f>
        <v>0.84024199999999993</v>
      </c>
      <c r="AY670" s="2" cm="1">
        <f t="array" ref="AY670">TREND($AR670:$AS670,$AR$3:$AS$3,AY$1)</f>
        <v>0.84024199999999993</v>
      </c>
      <c r="AZ670" s="2" cm="1">
        <f t="array" ref="AZ670">TREND($AR670:$AS670,$AR$3:$AS$3,AZ$1)</f>
        <v>0.84024199999999993</v>
      </c>
      <c r="BA670" s="2" cm="1">
        <f t="array" ref="BA670">TREND($AR670:$AS670,$AR$3:$AS$3,BA$1)</f>
        <v>0.84024199999999993</v>
      </c>
      <c r="BB670" s="2" cm="1">
        <f t="array" ref="BB670">TREND($AR670:$AS670,$AR$3:$AS$3,BB$1)</f>
        <v>0.84024199999999993</v>
      </c>
      <c r="BC670" s="2" cm="1">
        <f t="array" ref="BC670">TREND($AR670:$AS670,$AR$3:$AS$3,BC$1)</f>
        <v>0.84024199999999993</v>
      </c>
      <c r="BD670" s="2" cm="1">
        <f t="array" ref="BD670">TREND($AR670:$AS670,$AR$3:$AS$3,BD$1)</f>
        <v>0.84024199999999993</v>
      </c>
      <c r="BE670" s="2" cm="1">
        <f t="array" ref="BE670">TREND($AR670:$AS670,$AR$3:$AS$3,BE$1)</f>
        <v>0.84024199999999993</v>
      </c>
      <c r="BF670" s="20" cm="1">
        <f t="array" ref="BF670">TREND($AS670:$AT670,$AS$3:$AT$3,BF$1)</f>
        <v>0.75621780000000172</v>
      </c>
      <c r="BG670" s="20" cm="1">
        <f t="array" ref="BG670">TREND($AS670:$AT670,$AS$3:$AT$3,BG$1)</f>
        <v>0.67219360000000705</v>
      </c>
      <c r="BH670" s="20" cm="1">
        <f t="array" ref="BH670">TREND($AS670:$AT670,$AS$3:$AT$3,BH$1)</f>
        <v>0.58816940000000528</v>
      </c>
      <c r="BI670" s="20" cm="1">
        <f t="array" ref="BI670">TREND($AS670:$AT670,$AS$3:$AT$3,BI$1)</f>
        <v>0.50414520000000351</v>
      </c>
      <c r="BJ670" s="20" cm="1">
        <f t="array" ref="BJ670">TREND($AS670:$AT670,$AS$3:$AT$3,BJ$1)</f>
        <v>0.42012100000000174</v>
      </c>
      <c r="BK670" s="20" cm="1">
        <f t="array" ref="BK670">TREND($AS670:$AT670,$AS$3:$AT$3,BK$1)</f>
        <v>0.33609680000000708</v>
      </c>
      <c r="BL670" s="20" cm="1">
        <f t="array" ref="BL670">TREND($AS670:$AT670,$AS$3:$AT$3,BL$1)</f>
        <v>0.25207260000000531</v>
      </c>
      <c r="BM670" s="20" cm="1">
        <f t="array" ref="BM670">TREND($AS670:$AT670,$AS$3:$AT$3,BM$1)</f>
        <v>0.16804840000000354</v>
      </c>
    </row>
    <row r="671" spans="1:65" x14ac:dyDescent="0.35">
      <c r="A671" t="str">
        <f>IF(BYDem!B669="","\I:",BYDem!B669)</f>
        <v>Europe_other</v>
      </c>
      <c r="B671" t="str">
        <f>BYDem!E669</f>
        <v>RSH</v>
      </c>
      <c r="C671" t="str">
        <f t="shared" si="203"/>
        <v>RSH</v>
      </c>
      <c r="D671" s="4">
        <f>SUMIFS(BYDem!$M$2:$M$2000,BYDem!$B$2:$B$2000,Demands!$A671,BYDem!$E$2:$E$2000,Demands!$B671)</f>
        <v>790.92073593952705</v>
      </c>
      <c r="E671" s="4">
        <f t="shared" si="204"/>
        <v>784.19698602715437</v>
      </c>
      <c r="F671" s="4">
        <f t="shared" si="205"/>
        <v>750.6551832589804</v>
      </c>
      <c r="G671" s="4">
        <f t="shared" si="206"/>
        <v>770.59624595735011</v>
      </c>
      <c r="H671" s="4">
        <f t="shared" si="207"/>
        <v>782.9195464267525</v>
      </c>
      <c r="I671" s="4">
        <f t="shared" si="208"/>
        <v>789.34545817372668</v>
      </c>
      <c r="J671" s="4">
        <f t="shared" si="209"/>
        <v>790.99433988728435</v>
      </c>
      <c r="K671" s="4">
        <f t="shared" si="210"/>
        <v>788.22581971818136</v>
      </c>
      <c r="L671" s="4">
        <f t="shared" si="211"/>
        <v>781.16070083734871</v>
      </c>
      <c r="M671" s="4">
        <f t="shared" si="212"/>
        <v>770.07796608764613</v>
      </c>
      <c r="N671" s="4">
        <f t="shared" si="213"/>
        <v>757.23340121606816</v>
      </c>
      <c r="O671" s="4">
        <f t="shared" si="214"/>
        <v>744.23537144394879</v>
      </c>
      <c r="P671" s="4">
        <f t="shared" si="215"/>
        <v>731.91175676155956</v>
      </c>
      <c r="Q671" s="4">
        <f t="shared" si="216"/>
        <v>720.70223858096892</v>
      </c>
      <c r="R671" s="4">
        <f t="shared" si="217"/>
        <v>710.90040566369828</v>
      </c>
      <c r="S671" s="4">
        <f t="shared" si="218"/>
        <v>702.78946926982223</v>
      </c>
      <c r="T671" s="4">
        <f t="shared" si="219"/>
        <v>696.51934115178483</v>
      </c>
      <c r="U671" s="4">
        <f t="shared" si="220"/>
        <v>692.14535319350614</v>
      </c>
      <c r="W671" s="5" t="str">
        <f>VLOOKUP(C671&amp;A671,Driver_elast!$A$2:$D$1161,4,FALSE)</f>
        <v>POP</v>
      </c>
      <c r="X671" s="5">
        <v>1</v>
      </c>
      <c r="Y671" s="2">
        <f>SUMIFS('Growth rates'!D$4:D$999,'Growth rates'!$B$4:$B$999,Demands!$A671,'Growth rates'!$C$4:$C$999,$W671)</f>
        <v>1</v>
      </c>
      <c r="Z671" s="2">
        <f>SUMIFS('Growth rates'!E$4:E$999,'Growth rates'!$B$4:$B$999,Demands!$A671,'Growth rates'!$C$4:$C$999,$W671)</f>
        <v>0.99412995203459265</v>
      </c>
      <c r="AA671" s="2">
        <f>SUMIFS('Growth rates'!F$4:F$999,'Growth rates'!$B$4:$B$999,Demands!$A671,'Growth rates'!$C$4:$C$999,$W671)</f>
        <v>0.96476918135514611</v>
      </c>
      <c r="AB671" s="2">
        <f>SUMIFS('Growth rates'!G$4:G$999,'Growth rates'!$B$4:$B$999,Demands!$A671,'Growth rates'!$C$4:$C$999,$W671)</f>
        <v>0.98246596304022082</v>
      </c>
      <c r="AC671" s="2">
        <f>SUMIFS('Growth rates'!H$4:H$999,'Growth rates'!$B$4:$B$999,Demands!$A671,'Growth rates'!$C$4:$C$999,$W671)</f>
        <v>0.99331473854234853</v>
      </c>
      <c r="AD671" s="2">
        <f>SUMIFS('Growth rates'!I$4:I$999,'Growth rates'!$B$4:$B$999,Demands!$A671,'Growth rates'!$C$4:$C$999,$W671)</f>
        <v>0.99894420920841598</v>
      </c>
      <c r="AE671" s="2">
        <f>SUMIFS('Growth rates'!J$4:J$999,'Growth rates'!$B$4:$B$999,Demands!$A671,'Growth rates'!$C$4:$C$999,$W671)</f>
        <v>1.0003850854520038</v>
      </c>
      <c r="AF671" s="2">
        <f>SUMIFS('Growth rates'!K$4:K$999,'Growth rates'!$B$4:$B$999,Demands!$A671,'Growth rates'!$C$4:$C$999,$W671)</f>
        <v>0.99796737335011954</v>
      </c>
      <c r="AG671" s="2">
        <f>SUMIFS('Growth rates'!L$4:L$999,'Growth rates'!$B$4:$B$999,Demands!$A671,'Growth rates'!$C$4:$C$999,$W671)</f>
        <v>0.99179079122504188</v>
      </c>
      <c r="AH671" s="2">
        <f>SUMIFS('Growth rates'!M$4:M$999,'Growth rates'!$B$4:$B$999,Demands!$A671,'Growth rates'!$C$4:$C$999,$W671)</f>
        <v>0.98207474249267646</v>
      </c>
      <c r="AI671" s="2">
        <f>SUMIFS('Growth rates'!N$4:N$999,'Growth rates'!$B$4:$B$999,Demands!$A671,'Growth rates'!$C$4:$C$999,$W671)</f>
        <v>0.96950721651299521</v>
      </c>
      <c r="AJ671" s="2">
        <f>SUMIFS('Growth rates'!O$4:O$999,'Growth rates'!$B$4:$B$999,Demands!$A671,'Growth rates'!$C$4:$C$999,$W671)</f>
        <v>0.95514333267199913</v>
      </c>
      <c r="AK671" s="2">
        <f>SUMIFS('Growth rates'!P$4:P$999,'Growth rates'!$B$4:$B$999,Demands!$A671,'Growth rates'!$C$4:$C$999,$W671)</f>
        <v>0.93954201167538653</v>
      </c>
      <c r="AL671" s="2">
        <f>SUMIFS('Growth rates'!Q$4:Q$999,'Growth rates'!$B$4:$B$999,Demands!$A671,'Growth rates'!$C$4:$C$999,$W671)</f>
        <v>0.92298216785677534</v>
      </c>
      <c r="AM671" s="2">
        <f>SUMIFS('Growth rates'!R$4:R$999,'Growth rates'!$B$4:$B$999,Demands!$A671,'Growth rates'!$C$4:$C$999,$W671)</f>
        <v>0.90564661124943591</v>
      </c>
      <c r="AN671" s="2">
        <f>SUMIFS('Growth rates'!S$4:S$999,'Growth rates'!$B$4:$B$999,Demands!$A671,'Growth rates'!$C$4:$C$999,$W671)</f>
        <v>0.88780951857100177</v>
      </c>
      <c r="AO671" s="2">
        <f>SUMIFS('Growth rates'!T$4:T$999,'Growth rates'!$B$4:$B$999,Demands!$A671,'Growth rates'!$C$4:$C$999,$W671)</f>
        <v>0.86957842282262998</v>
      </c>
      <c r="AP671" s="2">
        <f>SUMIFS('Growth rates'!U$4:U$999,'Growth rates'!$B$4:$B$999,Demands!$A671,'Growth rates'!$C$4:$C$999,$W671)</f>
        <v>0.85072517301972006</v>
      </c>
      <c r="AR671">
        <f>VLOOKUP(C671&amp;A671,Driver_elast!$A$2:$E$1161,5,FALSE)</f>
        <v>1.4482280000000001</v>
      </c>
      <c r="AS671">
        <f t="shared" si="221"/>
        <v>1.4482280000000001</v>
      </c>
      <c r="AT671">
        <f t="shared" si="222"/>
        <v>0.2896456</v>
      </c>
      <c r="AV671" s="2" cm="1">
        <f t="array" ref="AV671">TREND($AR671:$AS671,$AR$3:$AS$3,AV$1)</f>
        <v>1.4482280000000001</v>
      </c>
      <c r="AW671" s="2" cm="1">
        <f t="array" ref="AW671">TREND($AR671:$AS671,$AR$3:$AS$3,AW$1)</f>
        <v>1.4482280000000001</v>
      </c>
      <c r="AX671" s="2" cm="1">
        <f t="array" ref="AX671">TREND($AR671:$AS671,$AR$3:$AS$3,AX$1)</f>
        <v>1.4482280000000001</v>
      </c>
      <c r="AY671" s="2" cm="1">
        <f t="array" ref="AY671">TREND($AR671:$AS671,$AR$3:$AS$3,AY$1)</f>
        <v>1.4482280000000001</v>
      </c>
      <c r="AZ671" s="2" cm="1">
        <f t="array" ref="AZ671">TREND($AR671:$AS671,$AR$3:$AS$3,AZ$1)</f>
        <v>1.4482280000000001</v>
      </c>
      <c r="BA671" s="2" cm="1">
        <f t="array" ref="BA671">TREND($AR671:$AS671,$AR$3:$AS$3,BA$1)</f>
        <v>1.4482280000000001</v>
      </c>
      <c r="BB671" s="2" cm="1">
        <f t="array" ref="BB671">TREND($AR671:$AS671,$AR$3:$AS$3,BB$1)</f>
        <v>1.4482280000000001</v>
      </c>
      <c r="BC671" s="2" cm="1">
        <f t="array" ref="BC671">TREND($AR671:$AS671,$AR$3:$AS$3,BC$1)</f>
        <v>1.4482280000000001</v>
      </c>
      <c r="BD671" s="2" cm="1">
        <f t="array" ref="BD671">TREND($AR671:$AS671,$AR$3:$AS$3,BD$1)</f>
        <v>1.4482280000000001</v>
      </c>
      <c r="BE671" s="2" cm="1">
        <f t="array" ref="BE671">TREND($AR671:$AS671,$AR$3:$AS$3,BE$1)</f>
        <v>1.4482280000000001</v>
      </c>
      <c r="BF671" s="20" cm="1">
        <f t="array" ref="BF671">TREND($AS671:$AT671,$AS$3:$AT$3,BF$1)</f>
        <v>1.3034052000000003</v>
      </c>
      <c r="BG671" s="20" cm="1">
        <f t="array" ref="BG671">TREND($AS671:$AT671,$AS$3:$AT$3,BG$1)</f>
        <v>1.1585824000000002</v>
      </c>
      <c r="BH671" s="20" cm="1">
        <f t="array" ref="BH671">TREND($AS671:$AT671,$AS$3:$AT$3,BH$1)</f>
        <v>1.0137596000000002</v>
      </c>
      <c r="BI671" s="20" cm="1">
        <f t="array" ref="BI671">TREND($AS671:$AT671,$AS$3:$AT$3,BI$1)</f>
        <v>0.86893680000000018</v>
      </c>
      <c r="BJ671" s="20" cm="1">
        <f t="array" ref="BJ671">TREND($AS671:$AT671,$AS$3:$AT$3,BJ$1)</f>
        <v>0.72411400000000015</v>
      </c>
      <c r="BK671" s="20" cm="1">
        <f t="array" ref="BK671">TREND($AS671:$AT671,$AS$3:$AT$3,BK$1)</f>
        <v>0.57929120000000012</v>
      </c>
      <c r="BL671" s="20" cm="1">
        <f t="array" ref="BL671">TREND($AS671:$AT671,$AS$3:$AT$3,BL$1)</f>
        <v>0.43446840000000009</v>
      </c>
      <c r="BM671" s="20" cm="1">
        <f t="array" ref="BM671">TREND($AS671:$AT671,$AS$3:$AT$3,BM$1)</f>
        <v>0.28964560000000006</v>
      </c>
    </row>
    <row r="672" spans="1:65" x14ac:dyDescent="0.35">
      <c r="A672" t="str">
        <f>IF(BYDem!B670="","\I:",BYDem!B670)</f>
        <v>Europe_other</v>
      </c>
      <c r="B672" t="str">
        <f>BYDem!E670</f>
        <v>TAD</v>
      </c>
      <c r="C672" t="str">
        <f t="shared" si="203"/>
        <v>TAD</v>
      </c>
      <c r="D672" s="4">
        <f>SUMIFS(BYDem!$M$2:$M$2000,BYDem!$B$2:$B$2000,Demands!$A672,BYDem!$E$2:$E$2000,Demands!$B672)</f>
        <v>61.495019204400002</v>
      </c>
      <c r="E672" s="4">
        <f t="shared" si="204"/>
        <v>62.525149895395465</v>
      </c>
      <c r="F672" s="4">
        <f t="shared" si="205"/>
        <v>70.807537110649875</v>
      </c>
      <c r="G672" s="4">
        <f t="shared" si="206"/>
        <v>79.865368780556921</v>
      </c>
      <c r="H672" s="4">
        <f t="shared" si="207"/>
        <v>88.631739977591039</v>
      </c>
      <c r="I672" s="4">
        <f t="shared" si="208"/>
        <v>96.600339074936855</v>
      </c>
      <c r="J672" s="4">
        <f t="shared" si="209"/>
        <v>104.02550886023158</v>
      </c>
      <c r="K672" s="4">
        <f t="shared" si="210"/>
        <v>110.90969416936802</v>
      </c>
      <c r="L672" s="4">
        <f t="shared" si="211"/>
        <v>117.47002721561196</v>
      </c>
      <c r="M672" s="4">
        <f t="shared" si="212"/>
        <v>123.74898778730494</v>
      </c>
      <c r="N672" s="4">
        <f t="shared" si="213"/>
        <v>128.99869176309932</v>
      </c>
      <c r="O672" s="4">
        <f t="shared" si="214"/>
        <v>133.14399934102815</v>
      </c>
      <c r="P672" s="4">
        <f t="shared" si="215"/>
        <v>136.33798584307735</v>
      </c>
      <c r="Q672" s="4">
        <f t="shared" si="216"/>
        <v>138.75531818358337</v>
      </c>
      <c r="R672" s="4">
        <f t="shared" si="217"/>
        <v>140.59180805210059</v>
      </c>
      <c r="S672" s="4">
        <f t="shared" si="218"/>
        <v>141.98351481362369</v>
      </c>
      <c r="T672" s="4">
        <f t="shared" si="219"/>
        <v>142.98632465716463</v>
      </c>
      <c r="U672" s="4">
        <f t="shared" si="220"/>
        <v>143.62362586258556</v>
      </c>
      <c r="W672" s="5" t="str">
        <f>VLOOKUP(C672&amp;A672,Driver_elast!$A$2:$D$1161,4,FALSE)</f>
        <v>GDP</v>
      </c>
      <c r="X672" s="5">
        <v>1</v>
      </c>
      <c r="Y672" s="2">
        <f>SUMIFS('Growth rates'!D$4:D$999,'Growth rates'!$B$4:$B$999,Demands!$A672,'Growth rates'!$C$4:$C$999,$W672)</f>
        <v>1</v>
      </c>
      <c r="Z672" s="2">
        <f>SUMIFS('Growth rates'!E$4:E$999,'Growth rates'!$B$4:$B$999,Demands!$A672,'Growth rates'!$C$4:$C$999,$W672)</f>
        <v>1.0223243415715675</v>
      </c>
      <c r="AA672" s="2">
        <f>SUMIFS('Growth rates'!F$4:F$999,'Growth rates'!$B$4:$B$999,Demands!$A672,'Growth rates'!$C$4:$C$999,$W672)</f>
        <v>1.2027988071116971</v>
      </c>
      <c r="AB672" s="2">
        <f>SUMIFS('Growth rates'!G$4:G$999,'Growth rates'!$B$4:$B$999,Demands!$A672,'Growth rates'!$C$4:$C$999,$W672)</f>
        <v>1.4078508117516342</v>
      </c>
      <c r="AC672" s="2">
        <f>SUMIFS('Growth rates'!H$4:H$999,'Growth rates'!$B$4:$B$999,Demands!$A672,'Growth rates'!$C$4:$C$999,$W672)</f>
        <v>1.6137924978969427</v>
      </c>
      <c r="AD672" s="2">
        <f>SUMIFS('Growth rates'!I$4:I$999,'Growth rates'!$B$4:$B$999,Demands!$A672,'Growth rates'!$C$4:$C$999,$W672)</f>
        <v>1.8071525118158416</v>
      </c>
      <c r="AE672" s="2">
        <f>SUMIFS('Growth rates'!J$4:J$999,'Growth rates'!$B$4:$B$999,Demands!$A672,'Growth rates'!$C$4:$C$999,$W672)</f>
        <v>1.9922705833899947</v>
      </c>
      <c r="AF672" s="2">
        <f>SUMIFS('Growth rates'!K$4:K$999,'Growth rates'!$B$4:$B$999,Demands!$A672,'Growth rates'!$C$4:$C$999,$W672)</f>
        <v>2.1679768696620623</v>
      </c>
      <c r="AG672" s="2">
        <f>SUMIFS('Growth rates'!L$4:L$999,'Growth rates'!$B$4:$B$999,Demands!$A672,'Growth rates'!$C$4:$C$999,$W672)</f>
        <v>2.338874994724109</v>
      </c>
      <c r="AH672" s="2">
        <f>SUMIFS('Growth rates'!M$4:M$999,'Growth rates'!$B$4:$B$999,Demands!$A672,'Growth rates'!$C$4:$C$999,$W672)</f>
        <v>2.505482273559017</v>
      </c>
      <c r="AI672" s="2">
        <f>SUMIFS('Growth rates'!N$4:N$999,'Growth rates'!$B$4:$B$999,Demands!$A672,'Growth rates'!$C$4:$C$999,$W672)</f>
        <v>2.6628690565076631</v>
      </c>
      <c r="AJ672" s="2">
        <f>SUMIFS('Growth rates'!O$4:O$999,'Growth rates'!$B$4:$B$999,Demands!$A672,'Growth rates'!$C$4:$C$999,$W672)</f>
        <v>2.8054158827249944</v>
      </c>
      <c r="AK672" s="2">
        <f>SUMIFS('Growth rates'!P$4:P$999,'Growth rates'!$B$4:$B$999,Demands!$A672,'Growth rates'!$C$4:$C$999,$W672)</f>
        <v>2.9335417929304213</v>
      </c>
      <c r="AL672" s="2">
        <f>SUMIFS('Growth rates'!Q$4:Q$999,'Growth rates'!$B$4:$B$999,Demands!$A672,'Growth rates'!$C$4:$C$999,$W672)</f>
        <v>3.0490696697223498</v>
      </c>
      <c r="AM672" s="2">
        <f>SUMIFS('Growth rates'!R$4:R$999,'Growth rates'!$B$4:$B$999,Demands!$A672,'Growth rates'!$C$4:$C$999,$W672)</f>
        <v>3.156632573139162</v>
      </c>
      <c r="AN672" s="2">
        <f>SUMIFS('Growth rates'!S$4:S$999,'Growth rates'!$B$4:$B$999,Demands!$A672,'Growth rates'!$C$4:$C$999,$W672)</f>
        <v>3.2607391189917707</v>
      </c>
      <c r="AO672" s="2">
        <f>SUMIFS('Growth rates'!T$4:T$999,'Growth rates'!$B$4:$B$999,Demands!$A672,'Growth rates'!$C$4:$C$999,$W672)</f>
        <v>3.3630452682005161</v>
      </c>
      <c r="AP672" s="2">
        <f>SUMIFS('Growth rates'!U$4:U$999,'Growth rates'!$B$4:$B$999,Demands!$A672,'Growth rates'!$C$4:$C$999,$W672)</f>
        <v>3.4629254279090294</v>
      </c>
      <c r="AR672">
        <f>VLOOKUP(C672&amp;A672,Driver_elast!$A$2:$E$1161,5,FALSE)</f>
        <v>0.75036700000000001</v>
      </c>
      <c r="AS672">
        <f t="shared" si="221"/>
        <v>0.75036700000000001</v>
      </c>
      <c r="AT672">
        <f t="shared" si="222"/>
        <v>0.1500734</v>
      </c>
      <c r="AV672" s="2" cm="1">
        <f t="array" ref="AV672">TREND($AR672:$AS672,$AR$3:$AS$3,AV$1)</f>
        <v>0.75036700000000001</v>
      </c>
      <c r="AW672" s="2" cm="1">
        <f t="array" ref="AW672">TREND($AR672:$AS672,$AR$3:$AS$3,AW$1)</f>
        <v>0.75036700000000001</v>
      </c>
      <c r="AX672" s="2" cm="1">
        <f t="array" ref="AX672">TREND($AR672:$AS672,$AR$3:$AS$3,AX$1)</f>
        <v>0.75036700000000001</v>
      </c>
      <c r="AY672" s="2" cm="1">
        <f t="array" ref="AY672">TREND($AR672:$AS672,$AR$3:$AS$3,AY$1)</f>
        <v>0.75036700000000001</v>
      </c>
      <c r="AZ672" s="2" cm="1">
        <f t="array" ref="AZ672">TREND($AR672:$AS672,$AR$3:$AS$3,AZ$1)</f>
        <v>0.75036700000000001</v>
      </c>
      <c r="BA672" s="2" cm="1">
        <f t="array" ref="BA672">TREND($AR672:$AS672,$AR$3:$AS$3,BA$1)</f>
        <v>0.75036700000000001</v>
      </c>
      <c r="BB672" s="2" cm="1">
        <f t="array" ref="BB672">TREND($AR672:$AS672,$AR$3:$AS$3,BB$1)</f>
        <v>0.75036700000000001</v>
      </c>
      <c r="BC672" s="2" cm="1">
        <f t="array" ref="BC672">TREND($AR672:$AS672,$AR$3:$AS$3,BC$1)</f>
        <v>0.75036700000000001</v>
      </c>
      <c r="BD672" s="2" cm="1">
        <f t="array" ref="BD672">TREND($AR672:$AS672,$AR$3:$AS$3,BD$1)</f>
        <v>0.75036700000000001</v>
      </c>
      <c r="BE672" s="2" cm="1">
        <f t="array" ref="BE672">TREND($AR672:$AS672,$AR$3:$AS$3,BE$1)</f>
        <v>0.75036700000000001</v>
      </c>
      <c r="BF672" s="20" cm="1">
        <f t="array" ref="BF672">TREND($AS672:$AT672,$AS$3:$AT$3,BF$1)</f>
        <v>0.67533030000000238</v>
      </c>
      <c r="BG672" s="20" cm="1">
        <f t="array" ref="BG672">TREND($AS672:$AT672,$AS$3:$AT$3,BG$1)</f>
        <v>0.60029360000000054</v>
      </c>
      <c r="BH672" s="20" cm="1">
        <f t="array" ref="BH672">TREND($AS672:$AT672,$AS$3:$AT$3,BH$1)</f>
        <v>0.52525690000000225</v>
      </c>
      <c r="BI672" s="20" cm="1">
        <f t="array" ref="BI672">TREND($AS672:$AT672,$AS$3:$AT$3,BI$1)</f>
        <v>0.4502202000000004</v>
      </c>
      <c r="BJ672" s="20" cm="1">
        <f t="array" ref="BJ672">TREND($AS672:$AT672,$AS$3:$AT$3,BJ$1)</f>
        <v>0.37518350000000211</v>
      </c>
      <c r="BK672" s="20" cm="1">
        <f t="array" ref="BK672">TREND($AS672:$AT672,$AS$3:$AT$3,BK$1)</f>
        <v>0.30014680000000027</v>
      </c>
      <c r="BL672" s="20" cm="1">
        <f t="array" ref="BL672">TREND($AS672:$AT672,$AS$3:$AT$3,BL$1)</f>
        <v>0.22511010000000198</v>
      </c>
      <c r="BM672" s="20" cm="1">
        <f t="array" ref="BM672">TREND($AS672:$AT672,$AS$3:$AT$3,BM$1)</f>
        <v>0.15007340000000013</v>
      </c>
    </row>
    <row r="673" spans="1:65" x14ac:dyDescent="0.35">
      <c r="A673" t="str">
        <f>IF(BYDem!B671="","\I:",BYDem!B671)</f>
        <v>Europe_other</v>
      </c>
      <c r="B673" t="str">
        <f>BYDem!E671</f>
        <v>TAI</v>
      </c>
      <c r="C673" t="str">
        <f t="shared" si="203"/>
        <v>TAI</v>
      </c>
      <c r="D673" s="4">
        <f>SUMIFS(BYDem!$M$2:$M$2000,BYDem!$B$2:$B$2000,Demands!$A673,BYDem!$E$2:$E$2000,Demands!$B673)</f>
        <v>287.25336281160003</v>
      </c>
      <c r="E673" s="4">
        <f t="shared" si="204"/>
        <v>304.30715287930593</v>
      </c>
      <c r="F673" s="4">
        <f t="shared" si="205"/>
        <v>436.02634617889117</v>
      </c>
      <c r="G673" s="4">
        <f t="shared" si="206"/>
        <v>602.86905866295979</v>
      </c>
      <c r="H673" s="4">
        <f t="shared" si="207"/>
        <v>782.51730094466529</v>
      </c>
      <c r="I673" s="4">
        <f t="shared" si="208"/>
        <v>954.06625150259424</v>
      </c>
      <c r="J673" s="4">
        <f t="shared" si="209"/>
        <v>1112.6114176217748</v>
      </c>
      <c r="K673" s="4">
        <f t="shared" si="210"/>
        <v>1251.4434940046142</v>
      </c>
      <c r="L673" s="4">
        <f t="shared" si="211"/>
        <v>1370.554601813109</v>
      </c>
      <c r="M673" s="4">
        <f t="shared" si="212"/>
        <v>1468.1846047922443</v>
      </c>
      <c r="N673" s="4">
        <f t="shared" si="213"/>
        <v>1551.1888107071682</v>
      </c>
      <c r="O673" s="4">
        <f t="shared" si="214"/>
        <v>1617.6185260669276</v>
      </c>
      <c r="P673" s="4">
        <f t="shared" si="215"/>
        <v>1669.3332087653512</v>
      </c>
      <c r="Q673" s="4">
        <f t="shared" si="216"/>
        <v>1708.7779213101014</v>
      </c>
      <c r="R673" s="4">
        <f t="shared" si="217"/>
        <v>1738.9184452108552</v>
      </c>
      <c r="S673" s="4">
        <f t="shared" si="218"/>
        <v>1761.8584344121025</v>
      </c>
      <c r="T673" s="4">
        <f t="shared" si="219"/>
        <v>1778.4420013855365</v>
      </c>
      <c r="U673" s="4">
        <f t="shared" si="220"/>
        <v>1789.0057052292118</v>
      </c>
      <c r="W673" s="5" t="str">
        <f>VLOOKUP(C673&amp;A673,Driver_elast!$A$2:$D$1161,4,FALSE)</f>
        <v>GDP</v>
      </c>
      <c r="X673" s="5">
        <v>1</v>
      </c>
      <c r="Y673" s="2">
        <f>SUMIFS('Growth rates'!D$4:D$999,'Growth rates'!$B$4:$B$999,Demands!$A673,'Growth rates'!$C$4:$C$999,$W673)</f>
        <v>1</v>
      </c>
      <c r="Z673" s="2">
        <f>SUMIFS('Growth rates'!E$4:E$999,'Growth rates'!$B$4:$B$999,Demands!$A673,'Growth rates'!$C$4:$C$999,$W673)</f>
        <v>1.0223243415715675</v>
      </c>
      <c r="AA673" s="2">
        <f>SUMIFS('Growth rates'!F$4:F$999,'Growth rates'!$B$4:$B$999,Demands!$A673,'Growth rates'!$C$4:$C$999,$W673)</f>
        <v>1.2027988071116971</v>
      </c>
      <c r="AB673" s="2">
        <f>SUMIFS('Growth rates'!G$4:G$999,'Growth rates'!$B$4:$B$999,Demands!$A673,'Growth rates'!$C$4:$C$999,$W673)</f>
        <v>1.4078508117516342</v>
      </c>
      <c r="AC673" s="2">
        <f>SUMIFS('Growth rates'!H$4:H$999,'Growth rates'!$B$4:$B$999,Demands!$A673,'Growth rates'!$C$4:$C$999,$W673)</f>
        <v>1.6137924978969427</v>
      </c>
      <c r="AD673" s="2">
        <f>SUMIFS('Growth rates'!I$4:I$999,'Growth rates'!$B$4:$B$999,Demands!$A673,'Growth rates'!$C$4:$C$999,$W673)</f>
        <v>1.8071525118158416</v>
      </c>
      <c r="AE673" s="2">
        <f>SUMIFS('Growth rates'!J$4:J$999,'Growth rates'!$B$4:$B$999,Demands!$A673,'Growth rates'!$C$4:$C$999,$W673)</f>
        <v>1.9922705833899947</v>
      </c>
      <c r="AF673" s="2">
        <f>SUMIFS('Growth rates'!K$4:K$999,'Growth rates'!$B$4:$B$999,Demands!$A673,'Growth rates'!$C$4:$C$999,$W673)</f>
        <v>2.1679768696620623</v>
      </c>
      <c r="AG673" s="2">
        <f>SUMIFS('Growth rates'!L$4:L$999,'Growth rates'!$B$4:$B$999,Demands!$A673,'Growth rates'!$C$4:$C$999,$W673)</f>
        <v>2.338874994724109</v>
      </c>
      <c r="AH673" s="2">
        <f>SUMIFS('Growth rates'!M$4:M$999,'Growth rates'!$B$4:$B$999,Demands!$A673,'Growth rates'!$C$4:$C$999,$W673)</f>
        <v>2.505482273559017</v>
      </c>
      <c r="AI673" s="2">
        <f>SUMIFS('Growth rates'!N$4:N$999,'Growth rates'!$B$4:$B$999,Demands!$A673,'Growth rates'!$C$4:$C$999,$W673)</f>
        <v>2.6628690565076631</v>
      </c>
      <c r="AJ673" s="2">
        <f>SUMIFS('Growth rates'!O$4:O$999,'Growth rates'!$B$4:$B$999,Demands!$A673,'Growth rates'!$C$4:$C$999,$W673)</f>
        <v>2.8054158827249944</v>
      </c>
      <c r="AK673" s="2">
        <f>SUMIFS('Growth rates'!P$4:P$999,'Growth rates'!$B$4:$B$999,Demands!$A673,'Growth rates'!$C$4:$C$999,$W673)</f>
        <v>2.9335417929304213</v>
      </c>
      <c r="AL673" s="2">
        <f>SUMIFS('Growth rates'!Q$4:Q$999,'Growth rates'!$B$4:$B$999,Demands!$A673,'Growth rates'!$C$4:$C$999,$W673)</f>
        <v>3.0490696697223498</v>
      </c>
      <c r="AM673" s="2">
        <f>SUMIFS('Growth rates'!R$4:R$999,'Growth rates'!$B$4:$B$999,Demands!$A673,'Growth rates'!$C$4:$C$999,$W673)</f>
        <v>3.156632573139162</v>
      </c>
      <c r="AN673" s="2">
        <f>SUMIFS('Growth rates'!S$4:S$999,'Growth rates'!$B$4:$B$999,Demands!$A673,'Growth rates'!$C$4:$C$999,$W673)</f>
        <v>3.2607391189917707</v>
      </c>
      <c r="AO673" s="2">
        <f>SUMIFS('Growth rates'!T$4:T$999,'Growth rates'!$B$4:$B$999,Demands!$A673,'Growth rates'!$C$4:$C$999,$W673)</f>
        <v>3.3630452682005161</v>
      </c>
      <c r="AP673" s="2">
        <f>SUMIFS('Growth rates'!U$4:U$999,'Growth rates'!$B$4:$B$999,Demands!$A673,'Growth rates'!$C$4:$C$999,$W673)</f>
        <v>3.4629254279090294</v>
      </c>
      <c r="AR673">
        <f>VLOOKUP(C673&amp;A673,Driver_elast!$A$2:$E$1161,5,FALSE)</f>
        <v>2.700844</v>
      </c>
      <c r="AS673">
        <f t="shared" si="221"/>
        <v>1</v>
      </c>
      <c r="AT673">
        <f t="shared" si="222"/>
        <v>0.2</v>
      </c>
      <c r="AV673" s="2" cm="1">
        <f t="array" ref="AV673">TREND($AR673:$AS673,$AR$3:$AS$3,AV$1)</f>
        <v>2.7008439999999894</v>
      </c>
      <c r="AW673" s="2" cm="1">
        <f t="array" ref="AW673">TREND($AR673:$AS673,$AR$3:$AS$3,AW$1)</f>
        <v>2.6593599999999924</v>
      </c>
      <c r="AX673" s="2" cm="1">
        <f t="array" ref="AX673">TREND($AR673:$AS673,$AR$3:$AS$3,AX$1)</f>
        <v>2.4519399999999933</v>
      </c>
      <c r="AY673" s="2" cm="1">
        <f t="array" ref="AY673">TREND($AR673:$AS673,$AR$3:$AS$3,AY$1)</f>
        <v>2.2445199999999943</v>
      </c>
      <c r="AZ673" s="2" cm="1">
        <f t="array" ref="AZ673">TREND($AR673:$AS673,$AR$3:$AS$3,AZ$1)</f>
        <v>2.0370999999999952</v>
      </c>
      <c r="BA673" s="2" cm="1">
        <f t="array" ref="BA673">TREND($AR673:$AS673,$AR$3:$AS$3,BA$1)</f>
        <v>1.8296799999999962</v>
      </c>
      <c r="BB673" s="2" cm="1">
        <f t="array" ref="BB673">TREND($AR673:$AS673,$AR$3:$AS$3,BB$1)</f>
        <v>1.6222599999999971</v>
      </c>
      <c r="BC673" s="2" cm="1">
        <f t="array" ref="BC673">TREND($AR673:$AS673,$AR$3:$AS$3,BC$1)</f>
        <v>1.4148399999999981</v>
      </c>
      <c r="BD673" s="2" cm="1">
        <f t="array" ref="BD673">TREND($AR673:$AS673,$AR$3:$AS$3,BD$1)</f>
        <v>1.207419999999999</v>
      </c>
      <c r="BE673" s="2" cm="1">
        <f t="array" ref="BE673">TREND($AR673:$AS673,$AR$3:$AS$3,BE$1)</f>
        <v>0.99999999999998579</v>
      </c>
      <c r="BF673" s="20" cm="1">
        <f t="array" ref="BF673">TREND($AS673:$AT673,$AS$3:$AT$3,BF$1)</f>
        <v>0.90000000000000568</v>
      </c>
      <c r="BG673" s="20" cm="1">
        <f t="array" ref="BG673">TREND($AS673:$AT673,$AS$3:$AT$3,BG$1)</f>
        <v>0.80000000000000426</v>
      </c>
      <c r="BH673" s="20" cm="1">
        <f t="array" ref="BH673">TREND($AS673:$AT673,$AS$3:$AT$3,BH$1)</f>
        <v>0.70000000000000284</v>
      </c>
      <c r="BI673" s="20" cm="1">
        <f t="array" ref="BI673">TREND($AS673:$AT673,$AS$3:$AT$3,BI$1)</f>
        <v>0.60000000000000142</v>
      </c>
      <c r="BJ673" s="20" cm="1">
        <f t="array" ref="BJ673">TREND($AS673:$AT673,$AS$3:$AT$3,BJ$1)</f>
        <v>0.5</v>
      </c>
      <c r="BK673" s="20" cm="1">
        <f t="array" ref="BK673">TREND($AS673:$AT673,$AS$3:$AT$3,BK$1)</f>
        <v>0.40000000000000568</v>
      </c>
      <c r="BL673" s="20" cm="1">
        <f t="array" ref="BL673">TREND($AS673:$AT673,$AS$3:$AT$3,BL$1)</f>
        <v>0.30000000000000426</v>
      </c>
      <c r="BM673" s="20" cm="1">
        <f t="array" ref="BM673">TREND($AS673:$AT673,$AS$3:$AT$3,BM$1)</f>
        <v>0.20000000000000284</v>
      </c>
    </row>
    <row r="674" spans="1:65" x14ac:dyDescent="0.35">
      <c r="A674" t="str">
        <f>IF(BYDem!B672="","\I:",BYDem!B672)</f>
        <v>Europe_other</v>
      </c>
      <c r="B674" t="str">
        <f>BYDem!E672</f>
        <v>TTF</v>
      </c>
      <c r="C674" t="str">
        <f t="shared" si="203"/>
        <v>TTF</v>
      </c>
      <c r="D674" s="4">
        <f>SUMIFS(BYDem!$M$2:$M$2000,BYDem!$B$2:$B$2000,Demands!$A674,BYDem!$E$2:$E$2000,Demands!$B674)</f>
        <v>14.704399990080001</v>
      </c>
      <c r="E674" s="4">
        <f t="shared" si="204"/>
        <v>14.921891018841229</v>
      </c>
      <c r="F674" s="4">
        <f t="shared" si="205"/>
        <v>16.667175823670984</v>
      </c>
      <c r="G674" s="4">
        <f t="shared" si="206"/>
        <v>18.549734097180323</v>
      </c>
      <c r="H674" s="4">
        <f t="shared" si="207"/>
        <v>20.34753129031224</v>
      </c>
      <c r="I674" s="4">
        <f t="shared" si="208"/>
        <v>21.962804843014585</v>
      </c>
      <c r="J674" s="4">
        <f t="shared" si="209"/>
        <v>23.453391382723417</v>
      </c>
      <c r="K674" s="4">
        <f t="shared" si="210"/>
        <v>24.823831328288136</v>
      </c>
      <c r="L674" s="4">
        <f t="shared" si="211"/>
        <v>26.120314387152089</v>
      </c>
      <c r="M674" s="4">
        <f t="shared" si="212"/>
        <v>27.353080651645577</v>
      </c>
      <c r="N674" s="4">
        <f t="shared" si="213"/>
        <v>28.377649294777591</v>
      </c>
      <c r="O674" s="4">
        <f t="shared" si="214"/>
        <v>29.182822893701807</v>
      </c>
      <c r="P674" s="4">
        <f t="shared" si="215"/>
        <v>29.800953762852139</v>
      </c>
      <c r="Q674" s="4">
        <f t="shared" si="216"/>
        <v>30.267496364547863</v>
      </c>
      <c r="R674" s="4">
        <f t="shared" si="217"/>
        <v>30.621214276562984</v>
      </c>
      <c r="S674" s="4">
        <f t="shared" si="218"/>
        <v>30.888854746849859</v>
      </c>
      <c r="T674" s="4">
        <f t="shared" si="219"/>
        <v>31.081484836375907</v>
      </c>
      <c r="U674" s="4">
        <f t="shared" si="220"/>
        <v>31.203803759615756</v>
      </c>
      <c r="W674" s="5" t="str">
        <f>VLOOKUP(C674&amp;A674,Driver_elast!$A$2:$D$1161,4,FALSE)</f>
        <v>GDP</v>
      </c>
      <c r="X674" s="5">
        <v>1</v>
      </c>
      <c r="Y674" s="2">
        <f>SUMIFS('Growth rates'!D$4:D$999,'Growth rates'!$B$4:$B$999,Demands!$A674,'Growth rates'!$C$4:$C$999,$W674)</f>
        <v>1</v>
      </c>
      <c r="Z674" s="2">
        <f>SUMIFS('Growth rates'!E$4:E$999,'Growth rates'!$B$4:$B$999,Demands!$A674,'Growth rates'!$C$4:$C$999,$W674)</f>
        <v>1.0223243415715675</v>
      </c>
      <c r="AA674" s="2">
        <f>SUMIFS('Growth rates'!F$4:F$999,'Growth rates'!$B$4:$B$999,Demands!$A674,'Growth rates'!$C$4:$C$999,$W674)</f>
        <v>1.2027988071116971</v>
      </c>
      <c r="AB674" s="2">
        <f>SUMIFS('Growth rates'!G$4:G$999,'Growth rates'!$B$4:$B$999,Demands!$A674,'Growth rates'!$C$4:$C$999,$W674)</f>
        <v>1.4078508117516342</v>
      </c>
      <c r="AC674" s="2">
        <f>SUMIFS('Growth rates'!H$4:H$999,'Growth rates'!$B$4:$B$999,Demands!$A674,'Growth rates'!$C$4:$C$999,$W674)</f>
        <v>1.6137924978969427</v>
      </c>
      <c r="AD674" s="2">
        <f>SUMIFS('Growth rates'!I$4:I$999,'Growth rates'!$B$4:$B$999,Demands!$A674,'Growth rates'!$C$4:$C$999,$W674)</f>
        <v>1.8071525118158416</v>
      </c>
      <c r="AE674" s="2">
        <f>SUMIFS('Growth rates'!J$4:J$999,'Growth rates'!$B$4:$B$999,Demands!$A674,'Growth rates'!$C$4:$C$999,$W674)</f>
        <v>1.9922705833899947</v>
      </c>
      <c r="AF674" s="2">
        <f>SUMIFS('Growth rates'!K$4:K$999,'Growth rates'!$B$4:$B$999,Demands!$A674,'Growth rates'!$C$4:$C$999,$W674)</f>
        <v>2.1679768696620623</v>
      </c>
      <c r="AG674" s="2">
        <f>SUMIFS('Growth rates'!L$4:L$999,'Growth rates'!$B$4:$B$999,Demands!$A674,'Growth rates'!$C$4:$C$999,$W674)</f>
        <v>2.338874994724109</v>
      </c>
      <c r="AH674" s="2">
        <f>SUMIFS('Growth rates'!M$4:M$999,'Growth rates'!$B$4:$B$999,Demands!$A674,'Growth rates'!$C$4:$C$999,$W674)</f>
        <v>2.505482273559017</v>
      </c>
      <c r="AI674" s="2">
        <f>SUMIFS('Growth rates'!N$4:N$999,'Growth rates'!$B$4:$B$999,Demands!$A674,'Growth rates'!$C$4:$C$999,$W674)</f>
        <v>2.6628690565076631</v>
      </c>
      <c r="AJ674" s="2">
        <f>SUMIFS('Growth rates'!O$4:O$999,'Growth rates'!$B$4:$B$999,Demands!$A674,'Growth rates'!$C$4:$C$999,$W674)</f>
        <v>2.8054158827249944</v>
      </c>
      <c r="AK674" s="2">
        <f>SUMIFS('Growth rates'!P$4:P$999,'Growth rates'!$B$4:$B$999,Demands!$A674,'Growth rates'!$C$4:$C$999,$W674)</f>
        <v>2.9335417929304213</v>
      </c>
      <c r="AL674" s="2">
        <f>SUMIFS('Growth rates'!Q$4:Q$999,'Growth rates'!$B$4:$B$999,Demands!$A674,'Growth rates'!$C$4:$C$999,$W674)</f>
        <v>3.0490696697223498</v>
      </c>
      <c r="AM674" s="2">
        <f>SUMIFS('Growth rates'!R$4:R$999,'Growth rates'!$B$4:$B$999,Demands!$A674,'Growth rates'!$C$4:$C$999,$W674)</f>
        <v>3.156632573139162</v>
      </c>
      <c r="AN674" s="2">
        <f>SUMIFS('Growth rates'!S$4:S$999,'Growth rates'!$B$4:$B$999,Demands!$A674,'Growth rates'!$C$4:$C$999,$W674)</f>
        <v>3.2607391189917707</v>
      </c>
      <c r="AO674" s="2">
        <f>SUMIFS('Growth rates'!T$4:T$999,'Growth rates'!$B$4:$B$999,Demands!$A674,'Growth rates'!$C$4:$C$999,$W674)</f>
        <v>3.3630452682005161</v>
      </c>
      <c r="AP674" s="2">
        <f>SUMIFS('Growth rates'!U$4:U$999,'Growth rates'!$B$4:$B$999,Demands!$A674,'Growth rates'!$C$4:$C$999,$W674)</f>
        <v>3.4629254279090294</v>
      </c>
      <c r="AR674">
        <f>VLOOKUP(C674&amp;A674,Driver_elast!$A$2:$E$1161,5,FALSE)</f>
        <v>0.66254500000000005</v>
      </c>
      <c r="AS674">
        <f t="shared" si="221"/>
        <v>0.66254500000000005</v>
      </c>
      <c r="AT674">
        <f t="shared" si="222"/>
        <v>0.13250900000000002</v>
      </c>
      <c r="AV674" s="2" cm="1">
        <f t="array" ref="AV674">TREND($AR674:$AS674,$AR$3:$AS$3,AV$1)</f>
        <v>0.66254500000000005</v>
      </c>
      <c r="AW674" s="2" cm="1">
        <f t="array" ref="AW674">TREND($AR674:$AS674,$AR$3:$AS$3,AW$1)</f>
        <v>0.66254500000000005</v>
      </c>
      <c r="AX674" s="2" cm="1">
        <f t="array" ref="AX674">TREND($AR674:$AS674,$AR$3:$AS$3,AX$1)</f>
        <v>0.66254500000000005</v>
      </c>
      <c r="AY674" s="2" cm="1">
        <f t="array" ref="AY674">TREND($AR674:$AS674,$AR$3:$AS$3,AY$1)</f>
        <v>0.66254500000000005</v>
      </c>
      <c r="AZ674" s="2" cm="1">
        <f t="array" ref="AZ674">TREND($AR674:$AS674,$AR$3:$AS$3,AZ$1)</f>
        <v>0.66254500000000005</v>
      </c>
      <c r="BA674" s="2" cm="1">
        <f t="array" ref="BA674">TREND($AR674:$AS674,$AR$3:$AS$3,BA$1)</f>
        <v>0.66254500000000005</v>
      </c>
      <c r="BB674" s="2" cm="1">
        <f t="array" ref="BB674">TREND($AR674:$AS674,$AR$3:$AS$3,BB$1)</f>
        <v>0.66254500000000005</v>
      </c>
      <c r="BC674" s="2" cm="1">
        <f t="array" ref="BC674">TREND($AR674:$AS674,$AR$3:$AS$3,BC$1)</f>
        <v>0.66254500000000005</v>
      </c>
      <c r="BD674" s="2" cm="1">
        <f t="array" ref="BD674">TREND($AR674:$AS674,$AR$3:$AS$3,BD$1)</f>
        <v>0.66254500000000005</v>
      </c>
      <c r="BE674" s="2" cm="1">
        <f t="array" ref="BE674">TREND($AR674:$AS674,$AR$3:$AS$3,BE$1)</f>
        <v>0.66254500000000005</v>
      </c>
      <c r="BF674" s="20" cm="1">
        <f t="array" ref="BF674">TREND($AS674:$AT674,$AS$3:$AT$3,BF$1)</f>
        <v>0.5962904999999985</v>
      </c>
      <c r="BG674" s="20" cm="1">
        <f t="array" ref="BG674">TREND($AS674:$AT674,$AS$3:$AT$3,BG$1)</f>
        <v>0.53003599999999906</v>
      </c>
      <c r="BH674" s="20" cm="1">
        <f t="array" ref="BH674">TREND($AS674:$AT674,$AS$3:$AT$3,BH$1)</f>
        <v>0.46378149999999962</v>
      </c>
      <c r="BI674" s="20" cm="1">
        <f t="array" ref="BI674">TREND($AS674:$AT674,$AS$3:$AT$3,BI$1)</f>
        <v>0.39752700000000019</v>
      </c>
      <c r="BJ674" s="20" cm="1">
        <f t="array" ref="BJ674">TREND($AS674:$AT674,$AS$3:$AT$3,BJ$1)</f>
        <v>0.33127249999999719</v>
      </c>
      <c r="BK674" s="20" cm="1">
        <f t="array" ref="BK674">TREND($AS674:$AT674,$AS$3:$AT$3,BK$1)</f>
        <v>0.26501799999999776</v>
      </c>
      <c r="BL674" s="20" cm="1">
        <f t="array" ref="BL674">TREND($AS674:$AT674,$AS$3:$AT$3,BL$1)</f>
        <v>0.19876349999999832</v>
      </c>
      <c r="BM674" s="20" cm="1">
        <f t="array" ref="BM674">TREND($AS674:$AT674,$AS$3:$AT$3,BM$1)</f>
        <v>0.13250899999999888</v>
      </c>
    </row>
    <row r="675" spans="1:65" x14ac:dyDescent="0.35">
      <c r="A675" t="str">
        <f>IF(BYDem!B673="","\I:",BYDem!B673)</f>
        <v>Europe_other</v>
      </c>
      <c r="B675" t="str">
        <f>BYDem!E673</f>
        <v>TTP</v>
      </c>
      <c r="C675" t="str">
        <f t="shared" si="203"/>
        <v>TTP</v>
      </c>
      <c r="D675" s="4">
        <f>SUMIFS(BYDem!$M$2:$M$2000,BYDem!$B$2:$B$2000,Demands!$A675,BYDem!$E$2:$E$2000,Demands!$B675)</f>
        <v>39.663463068719999</v>
      </c>
      <c r="E675" s="4">
        <f t="shared" si="204"/>
        <v>40.250120626516889</v>
      </c>
      <c r="F675" s="4">
        <f t="shared" si="205"/>
        <v>44.957829846033739</v>
      </c>
      <c r="G675" s="4">
        <f t="shared" si="206"/>
        <v>50.035818788556014</v>
      </c>
      <c r="H675" s="4">
        <f t="shared" si="207"/>
        <v>54.885174261947782</v>
      </c>
      <c r="I675" s="4">
        <f t="shared" si="208"/>
        <v>59.242192769789739</v>
      </c>
      <c r="J675" s="4">
        <f t="shared" si="209"/>
        <v>63.262882101442685</v>
      </c>
      <c r="K675" s="4">
        <f t="shared" si="210"/>
        <v>66.959489525443331</v>
      </c>
      <c r="L675" s="4">
        <f t="shared" si="211"/>
        <v>70.456606576065113</v>
      </c>
      <c r="M675" s="4">
        <f t="shared" si="212"/>
        <v>73.781854749202935</v>
      </c>
      <c r="N675" s="4">
        <f t="shared" si="213"/>
        <v>76.545513284447523</v>
      </c>
      <c r="O675" s="4">
        <f t="shared" si="214"/>
        <v>78.71737839464474</v>
      </c>
      <c r="P675" s="4">
        <f t="shared" si="215"/>
        <v>80.384716804693426</v>
      </c>
      <c r="Q675" s="4">
        <f t="shared" si="216"/>
        <v>81.643162934071484</v>
      </c>
      <c r="R675" s="4">
        <f t="shared" si="217"/>
        <v>82.597277168546967</v>
      </c>
      <c r="S675" s="4">
        <f t="shared" si="218"/>
        <v>83.319207197387314</v>
      </c>
      <c r="T675" s="4">
        <f t="shared" si="219"/>
        <v>83.838805171258755</v>
      </c>
      <c r="U675" s="4">
        <f t="shared" si="220"/>
        <v>84.168746692014608</v>
      </c>
      <c r="W675" s="5" t="str">
        <f>VLOOKUP(C675&amp;A675,Driver_elast!$A$2:$D$1161,4,FALSE)</f>
        <v>GDP</v>
      </c>
      <c r="X675" s="5">
        <v>1</v>
      </c>
      <c r="Y675" s="2">
        <f>SUMIFS('Growth rates'!D$4:D$999,'Growth rates'!$B$4:$B$999,Demands!$A675,'Growth rates'!$C$4:$C$999,$W675)</f>
        <v>1</v>
      </c>
      <c r="Z675" s="2">
        <f>SUMIFS('Growth rates'!E$4:E$999,'Growth rates'!$B$4:$B$999,Demands!$A675,'Growth rates'!$C$4:$C$999,$W675)</f>
        <v>1.0223243415715675</v>
      </c>
      <c r="AA675" s="2">
        <f>SUMIFS('Growth rates'!F$4:F$999,'Growth rates'!$B$4:$B$999,Demands!$A675,'Growth rates'!$C$4:$C$999,$W675)</f>
        <v>1.2027988071116971</v>
      </c>
      <c r="AB675" s="2">
        <f>SUMIFS('Growth rates'!G$4:G$999,'Growth rates'!$B$4:$B$999,Demands!$A675,'Growth rates'!$C$4:$C$999,$W675)</f>
        <v>1.4078508117516342</v>
      </c>
      <c r="AC675" s="2">
        <f>SUMIFS('Growth rates'!H$4:H$999,'Growth rates'!$B$4:$B$999,Demands!$A675,'Growth rates'!$C$4:$C$999,$W675)</f>
        <v>1.6137924978969427</v>
      </c>
      <c r="AD675" s="2">
        <f>SUMIFS('Growth rates'!I$4:I$999,'Growth rates'!$B$4:$B$999,Demands!$A675,'Growth rates'!$C$4:$C$999,$W675)</f>
        <v>1.8071525118158416</v>
      </c>
      <c r="AE675" s="2">
        <f>SUMIFS('Growth rates'!J$4:J$999,'Growth rates'!$B$4:$B$999,Demands!$A675,'Growth rates'!$C$4:$C$999,$W675)</f>
        <v>1.9922705833899947</v>
      </c>
      <c r="AF675" s="2">
        <f>SUMIFS('Growth rates'!K$4:K$999,'Growth rates'!$B$4:$B$999,Demands!$A675,'Growth rates'!$C$4:$C$999,$W675)</f>
        <v>2.1679768696620623</v>
      </c>
      <c r="AG675" s="2">
        <f>SUMIFS('Growth rates'!L$4:L$999,'Growth rates'!$B$4:$B$999,Demands!$A675,'Growth rates'!$C$4:$C$999,$W675)</f>
        <v>2.338874994724109</v>
      </c>
      <c r="AH675" s="2">
        <f>SUMIFS('Growth rates'!M$4:M$999,'Growth rates'!$B$4:$B$999,Demands!$A675,'Growth rates'!$C$4:$C$999,$W675)</f>
        <v>2.505482273559017</v>
      </c>
      <c r="AI675" s="2">
        <f>SUMIFS('Growth rates'!N$4:N$999,'Growth rates'!$B$4:$B$999,Demands!$A675,'Growth rates'!$C$4:$C$999,$W675)</f>
        <v>2.6628690565076631</v>
      </c>
      <c r="AJ675" s="2">
        <f>SUMIFS('Growth rates'!O$4:O$999,'Growth rates'!$B$4:$B$999,Demands!$A675,'Growth rates'!$C$4:$C$999,$W675)</f>
        <v>2.8054158827249944</v>
      </c>
      <c r="AK675" s="2">
        <f>SUMIFS('Growth rates'!P$4:P$999,'Growth rates'!$B$4:$B$999,Demands!$A675,'Growth rates'!$C$4:$C$999,$W675)</f>
        <v>2.9335417929304213</v>
      </c>
      <c r="AL675" s="2">
        <f>SUMIFS('Growth rates'!Q$4:Q$999,'Growth rates'!$B$4:$B$999,Demands!$A675,'Growth rates'!$C$4:$C$999,$W675)</f>
        <v>3.0490696697223498</v>
      </c>
      <c r="AM675" s="2">
        <f>SUMIFS('Growth rates'!R$4:R$999,'Growth rates'!$B$4:$B$999,Demands!$A675,'Growth rates'!$C$4:$C$999,$W675)</f>
        <v>3.156632573139162</v>
      </c>
      <c r="AN675" s="2">
        <f>SUMIFS('Growth rates'!S$4:S$999,'Growth rates'!$B$4:$B$999,Demands!$A675,'Growth rates'!$C$4:$C$999,$W675)</f>
        <v>3.2607391189917707</v>
      </c>
      <c r="AO675" s="2">
        <f>SUMIFS('Growth rates'!T$4:T$999,'Growth rates'!$B$4:$B$999,Demands!$A675,'Growth rates'!$C$4:$C$999,$W675)</f>
        <v>3.3630452682005161</v>
      </c>
      <c r="AP675" s="2">
        <f>SUMIFS('Growth rates'!U$4:U$999,'Growth rates'!$B$4:$B$999,Demands!$A675,'Growth rates'!$C$4:$C$999,$W675)</f>
        <v>3.4629254279090294</v>
      </c>
      <c r="AR675">
        <f>VLOOKUP(C675&amp;A675,Driver_elast!$A$2:$E$1161,5,FALSE)</f>
        <v>0.66254500000000005</v>
      </c>
      <c r="AS675">
        <f t="shared" si="221"/>
        <v>0.66254500000000005</v>
      </c>
      <c r="AT675">
        <f t="shared" si="222"/>
        <v>0.13250900000000002</v>
      </c>
      <c r="AV675" s="2" cm="1">
        <f t="array" ref="AV675">TREND($AR675:$AS675,$AR$3:$AS$3,AV$1)</f>
        <v>0.66254500000000005</v>
      </c>
      <c r="AW675" s="2" cm="1">
        <f t="array" ref="AW675">TREND($AR675:$AS675,$AR$3:$AS$3,AW$1)</f>
        <v>0.66254500000000005</v>
      </c>
      <c r="AX675" s="2" cm="1">
        <f t="array" ref="AX675">TREND($AR675:$AS675,$AR$3:$AS$3,AX$1)</f>
        <v>0.66254500000000005</v>
      </c>
      <c r="AY675" s="2" cm="1">
        <f t="array" ref="AY675">TREND($AR675:$AS675,$AR$3:$AS$3,AY$1)</f>
        <v>0.66254500000000005</v>
      </c>
      <c r="AZ675" s="2" cm="1">
        <f t="array" ref="AZ675">TREND($AR675:$AS675,$AR$3:$AS$3,AZ$1)</f>
        <v>0.66254500000000005</v>
      </c>
      <c r="BA675" s="2" cm="1">
        <f t="array" ref="BA675">TREND($AR675:$AS675,$AR$3:$AS$3,BA$1)</f>
        <v>0.66254500000000005</v>
      </c>
      <c r="BB675" s="2" cm="1">
        <f t="array" ref="BB675">TREND($AR675:$AS675,$AR$3:$AS$3,BB$1)</f>
        <v>0.66254500000000005</v>
      </c>
      <c r="BC675" s="2" cm="1">
        <f t="array" ref="BC675">TREND($AR675:$AS675,$AR$3:$AS$3,BC$1)</f>
        <v>0.66254500000000005</v>
      </c>
      <c r="BD675" s="2" cm="1">
        <f t="array" ref="BD675">TREND($AR675:$AS675,$AR$3:$AS$3,BD$1)</f>
        <v>0.66254500000000005</v>
      </c>
      <c r="BE675" s="2" cm="1">
        <f t="array" ref="BE675">TREND($AR675:$AS675,$AR$3:$AS$3,BE$1)</f>
        <v>0.66254500000000005</v>
      </c>
      <c r="BF675" s="20" cm="1">
        <f t="array" ref="BF675">TREND($AS675:$AT675,$AS$3:$AT$3,BF$1)</f>
        <v>0.5962904999999985</v>
      </c>
      <c r="BG675" s="20" cm="1">
        <f t="array" ref="BG675">TREND($AS675:$AT675,$AS$3:$AT$3,BG$1)</f>
        <v>0.53003599999999906</v>
      </c>
      <c r="BH675" s="20" cm="1">
        <f t="array" ref="BH675">TREND($AS675:$AT675,$AS$3:$AT$3,BH$1)</f>
        <v>0.46378149999999962</v>
      </c>
      <c r="BI675" s="20" cm="1">
        <f t="array" ref="BI675">TREND($AS675:$AT675,$AS$3:$AT$3,BI$1)</f>
        <v>0.39752700000000019</v>
      </c>
      <c r="BJ675" s="20" cm="1">
        <f t="array" ref="BJ675">TREND($AS675:$AT675,$AS$3:$AT$3,BJ$1)</f>
        <v>0.33127249999999719</v>
      </c>
      <c r="BK675" s="20" cm="1">
        <f t="array" ref="BK675">TREND($AS675:$AT675,$AS$3:$AT$3,BK$1)</f>
        <v>0.26501799999999776</v>
      </c>
      <c r="BL675" s="20" cm="1">
        <f t="array" ref="BL675">TREND($AS675:$AT675,$AS$3:$AT$3,BL$1)</f>
        <v>0.19876349999999832</v>
      </c>
      <c r="BM675" s="20" cm="1">
        <f t="array" ref="BM675">TREND($AS675:$AT675,$AS$3:$AT$3,BM$1)</f>
        <v>0.13250899999999888</v>
      </c>
    </row>
    <row r="676" spans="1:65" x14ac:dyDescent="0.35">
      <c r="A676" t="str">
        <f>IF(BYDem!B674="","\I:",BYDem!B674)</f>
        <v>Europe_other</v>
      </c>
      <c r="B676" t="str">
        <f>BYDem!E674</f>
        <v>TWD</v>
      </c>
      <c r="C676" t="str">
        <f t="shared" ref="C676:C739" si="223">B676</f>
        <v>TWD</v>
      </c>
      <c r="D676" s="4">
        <f>SUMIFS(BYDem!$M$2:$M$2000,BYDem!$B$2:$B$2000,Demands!$A676,BYDem!$E$2:$E$2000,Demands!$B676)</f>
        <v>25.2715959756</v>
      </c>
      <c r="E676" s="4">
        <f t="shared" si="204"/>
        <v>25.714619414622092</v>
      </c>
      <c r="F676" s="4">
        <f t="shared" si="205"/>
        <v>29.314139032092054</v>
      </c>
      <c r="G676" s="4">
        <f t="shared" si="206"/>
        <v>33.253142193424807</v>
      </c>
      <c r="H676" s="4">
        <f t="shared" si="207"/>
        <v>37.084942229207456</v>
      </c>
      <c r="I676" s="4">
        <f t="shared" si="208"/>
        <v>40.568877487188736</v>
      </c>
      <c r="J676" s="4">
        <f t="shared" si="209"/>
        <v>43.81562190377295</v>
      </c>
      <c r="K676" s="4">
        <f t="shared" si="210"/>
        <v>46.826810138232311</v>
      </c>
      <c r="L676" s="4">
        <f t="shared" si="211"/>
        <v>49.696926594383001</v>
      </c>
      <c r="M676" s="4">
        <f t="shared" si="212"/>
        <v>52.442460529459645</v>
      </c>
      <c r="N676" s="4">
        <f t="shared" si="213"/>
        <v>54.731313207379358</v>
      </c>
      <c r="O676" s="4">
        <f t="shared" si="214"/>
        <v>56.529355584220433</v>
      </c>
      <c r="P676" s="4">
        <f t="shared" si="215"/>
        <v>57.906456745225505</v>
      </c>
      <c r="Q676" s="4">
        <f t="shared" si="216"/>
        <v>58.939553425665494</v>
      </c>
      <c r="R676" s="4">
        <f t="shared" si="217"/>
        <v>59.717530464098658</v>
      </c>
      <c r="S676" s="4">
        <f t="shared" si="218"/>
        <v>60.302350967581525</v>
      </c>
      <c r="T676" s="4">
        <f t="shared" si="219"/>
        <v>60.720287109965838</v>
      </c>
      <c r="U676" s="4">
        <f t="shared" si="220"/>
        <v>60.98316442334341</v>
      </c>
      <c r="W676" s="5" t="str">
        <f>VLOOKUP(C676&amp;A676,Driver_elast!$A$2:$D$1161,4,FALSE)</f>
        <v>GDPSER</v>
      </c>
      <c r="X676" s="5">
        <v>1</v>
      </c>
      <c r="Y676" s="2">
        <f>SUMIFS('Growth rates'!D$4:D$999,'Growth rates'!$B$4:$B$999,Demands!$A676,'Growth rates'!$C$4:$C$999,$W676)</f>
        <v>1</v>
      </c>
      <c r="Z676" s="2">
        <f>SUMIFS('Growth rates'!E$4:E$999,'Growth rates'!$B$4:$B$999,Demands!$A676,'Growth rates'!$C$4:$C$999,$W676)</f>
        <v>1.0221651569772268</v>
      </c>
      <c r="AA676" s="2">
        <f>SUMIFS('Growth rates'!F$4:F$999,'Growth rates'!$B$4:$B$999,Demands!$A676,'Growth rates'!$C$4:$C$999,$W676)</f>
        <v>1.2030750404188948</v>
      </c>
      <c r="AB676" s="2">
        <f>SUMIFS('Growth rates'!G$4:G$999,'Growth rates'!$B$4:$B$999,Demands!$A676,'Growth rates'!$C$4:$C$999,$W676)</f>
        <v>1.4074739995892156</v>
      </c>
      <c r="AC676" s="2">
        <f>SUMIFS('Growth rates'!H$4:H$999,'Growth rates'!$B$4:$B$999,Demands!$A676,'Growth rates'!$C$4:$C$999,$W676)</f>
        <v>1.6125369991223657</v>
      </c>
      <c r="AD676" s="2">
        <f>SUMIFS('Growth rates'!I$4:I$999,'Growth rates'!$B$4:$B$999,Demands!$A676,'Growth rates'!$C$4:$C$999,$W676)</f>
        <v>1.8040767571266034</v>
      </c>
      <c r="AE676" s="2">
        <f>SUMIFS('Growth rates'!J$4:J$999,'Growth rates'!$B$4:$B$999,Demands!$A676,'Growth rates'!$C$4:$C$999,$W676)</f>
        <v>1.9866288849874036</v>
      </c>
      <c r="AF676" s="2">
        <f>SUMIFS('Growth rates'!K$4:K$999,'Growth rates'!$B$4:$B$999,Demands!$A676,'Growth rates'!$C$4:$C$999,$W676)</f>
        <v>2.1592533904266666</v>
      </c>
      <c r="AG676" s="2">
        <f>SUMIFS('Growth rates'!L$4:L$999,'Growth rates'!$B$4:$B$999,Demands!$A676,'Growth rates'!$C$4:$C$999,$W676)</f>
        <v>2.3265878292586786</v>
      </c>
      <c r="AH676" s="2">
        <f>SUMIFS('Growth rates'!M$4:M$999,'Growth rates'!$B$4:$B$999,Demands!$A676,'Growth rates'!$C$4:$C$999,$W676)</f>
        <v>2.4891028522102281</v>
      </c>
      <c r="AI676" s="2">
        <f>SUMIFS('Growth rates'!N$4:N$999,'Growth rates'!$B$4:$B$999,Demands!$A676,'Growth rates'!$C$4:$C$999,$W676)</f>
        <v>2.6417230072253011</v>
      </c>
      <c r="AJ676" s="2">
        <f>SUMIFS('Growth rates'!O$4:O$999,'Growth rates'!$B$4:$B$999,Demands!$A676,'Growth rates'!$C$4:$C$999,$W676)</f>
        <v>2.7788863697487876</v>
      </c>
      <c r="AK676" s="2">
        <f>SUMIFS('Growth rates'!P$4:P$999,'Growth rates'!$B$4:$B$999,Demands!$A676,'Growth rates'!$C$4:$C$999,$W676)</f>
        <v>2.9011624013361645</v>
      </c>
      <c r="AL676" s="2">
        <f>SUMIFS('Growth rates'!Q$4:Q$999,'Growth rates'!$B$4:$B$999,Demands!$A676,'Growth rates'!$C$4:$C$999,$W676)</f>
        <v>3.0102339655961248</v>
      </c>
      <c r="AM676" s="2">
        <f>SUMIFS('Growth rates'!R$4:R$999,'Growth rates'!$B$4:$B$999,Demands!$A676,'Growth rates'!$C$4:$C$999,$W676)</f>
        <v>3.1107110357397665</v>
      </c>
      <c r="AN676" s="2">
        <f>SUMIFS('Growth rates'!S$4:S$999,'Growth rates'!$B$4:$B$999,Demands!$A676,'Growth rates'!$C$4:$C$999,$W676)</f>
        <v>3.2070045876006894</v>
      </c>
      <c r="AO676" s="2">
        <f>SUMIFS('Growth rates'!T$4:T$999,'Growth rates'!$B$4:$B$999,Demands!$A676,'Growth rates'!$C$4:$C$999,$W676)</f>
        <v>3.300681116368652</v>
      </c>
      <c r="AP676" s="2">
        <f>SUMIFS('Growth rates'!U$4:U$999,'Growth rates'!$B$4:$B$999,Demands!$A676,'Growth rates'!$C$4:$C$999,$W676)</f>
        <v>3.3910189436615283</v>
      </c>
      <c r="AR676">
        <f>VLOOKUP(C676&amp;A676,Driver_elast!$A$2:$E$1161,5,FALSE)</f>
        <v>0.79090300000000002</v>
      </c>
      <c r="AS676">
        <f t="shared" si="221"/>
        <v>0.79090300000000002</v>
      </c>
      <c r="AT676">
        <f t="shared" si="222"/>
        <v>0.1581806</v>
      </c>
      <c r="AV676" s="2" cm="1">
        <f t="array" ref="AV676">TREND($AR676:$AS676,$AR$3:$AS$3,AV$1)</f>
        <v>0.79090300000000002</v>
      </c>
      <c r="AW676" s="2" cm="1">
        <f t="array" ref="AW676">TREND($AR676:$AS676,$AR$3:$AS$3,AW$1)</f>
        <v>0.79090300000000002</v>
      </c>
      <c r="AX676" s="2" cm="1">
        <f t="array" ref="AX676">TREND($AR676:$AS676,$AR$3:$AS$3,AX$1)</f>
        <v>0.79090300000000002</v>
      </c>
      <c r="AY676" s="2" cm="1">
        <f t="array" ref="AY676">TREND($AR676:$AS676,$AR$3:$AS$3,AY$1)</f>
        <v>0.79090300000000002</v>
      </c>
      <c r="AZ676" s="2" cm="1">
        <f t="array" ref="AZ676">TREND($AR676:$AS676,$AR$3:$AS$3,AZ$1)</f>
        <v>0.79090300000000002</v>
      </c>
      <c r="BA676" s="2" cm="1">
        <f t="array" ref="BA676">TREND($AR676:$AS676,$AR$3:$AS$3,BA$1)</f>
        <v>0.79090300000000002</v>
      </c>
      <c r="BB676" s="2" cm="1">
        <f t="array" ref="BB676">TREND($AR676:$AS676,$AR$3:$AS$3,BB$1)</f>
        <v>0.79090300000000002</v>
      </c>
      <c r="BC676" s="2" cm="1">
        <f t="array" ref="BC676">TREND($AR676:$AS676,$AR$3:$AS$3,BC$1)</f>
        <v>0.79090300000000002</v>
      </c>
      <c r="BD676" s="2" cm="1">
        <f t="array" ref="BD676">TREND($AR676:$AS676,$AR$3:$AS$3,BD$1)</f>
        <v>0.79090300000000002</v>
      </c>
      <c r="BE676" s="2" cm="1">
        <f t="array" ref="BE676">TREND($AR676:$AS676,$AR$3:$AS$3,BE$1)</f>
        <v>0.79090300000000002</v>
      </c>
      <c r="BF676" s="20" cm="1">
        <f t="array" ref="BF676">TREND($AS676:$AT676,$AS$3:$AT$3,BF$1)</f>
        <v>0.71181269999999586</v>
      </c>
      <c r="BG676" s="20" cm="1">
        <f t="array" ref="BG676">TREND($AS676:$AT676,$AS$3:$AT$3,BG$1)</f>
        <v>0.63272239999999869</v>
      </c>
      <c r="BH676" s="20" cm="1">
        <f t="array" ref="BH676">TREND($AS676:$AT676,$AS$3:$AT$3,BH$1)</f>
        <v>0.55363209999999441</v>
      </c>
      <c r="BI676" s="20" cm="1">
        <f t="array" ref="BI676">TREND($AS676:$AT676,$AS$3:$AT$3,BI$1)</f>
        <v>0.47454179999999724</v>
      </c>
      <c r="BJ676" s="20" cm="1">
        <f t="array" ref="BJ676">TREND($AS676:$AT676,$AS$3:$AT$3,BJ$1)</f>
        <v>0.39545149999999296</v>
      </c>
      <c r="BK676" s="20" cm="1">
        <f t="array" ref="BK676">TREND($AS676:$AT676,$AS$3:$AT$3,BK$1)</f>
        <v>0.31636119999999579</v>
      </c>
      <c r="BL676" s="20" cm="1">
        <f t="array" ref="BL676">TREND($AS676:$AT676,$AS$3:$AT$3,BL$1)</f>
        <v>0.23727089999999862</v>
      </c>
      <c r="BM676" s="20" cm="1">
        <f t="array" ref="BM676">TREND($AS676:$AT676,$AS$3:$AT$3,BM$1)</f>
        <v>0.15818059999999434</v>
      </c>
    </row>
    <row r="677" spans="1:65" x14ac:dyDescent="0.35">
      <c r="A677" t="str">
        <f>IF(BYDem!B675="","\I:",BYDem!B675)</f>
        <v>Europe_other</v>
      </c>
      <c r="B677" t="str">
        <f>BYDem!E675</f>
        <v>TWI</v>
      </c>
      <c r="C677" t="str">
        <f t="shared" si="223"/>
        <v>TWI</v>
      </c>
      <c r="D677" s="4">
        <f>SUMIFS(BYDem!$M$2:$M$2000,BYDem!$B$2:$B$2000,Demands!$A677,BYDem!$E$2:$E$2000,Demands!$B677)</f>
        <v>39.020297738399996</v>
      </c>
      <c r="E677" s="4">
        <f t="shared" si="204"/>
        <v>40.159384531773718</v>
      </c>
      <c r="F677" s="4">
        <f t="shared" si="205"/>
        <v>49.23874771044629</v>
      </c>
      <c r="G677" s="4">
        <f t="shared" si="206"/>
        <v>59.593354208128559</v>
      </c>
      <c r="H677" s="4">
        <f t="shared" si="207"/>
        <v>69.99623246554907</v>
      </c>
      <c r="I677" s="4">
        <f t="shared" si="208"/>
        <v>79.628431214040546</v>
      </c>
      <c r="J677" s="4">
        <f t="shared" si="209"/>
        <v>88.643849433936907</v>
      </c>
      <c r="K677" s="4">
        <f t="shared" si="210"/>
        <v>96.956878725998436</v>
      </c>
      <c r="L677" s="4">
        <f t="shared" si="211"/>
        <v>104.7684534284338</v>
      </c>
      <c r="M677" s="4">
        <f t="shared" si="212"/>
        <v>112.0866588275162</v>
      </c>
      <c r="N677" s="4">
        <f t="shared" si="213"/>
        <v>118.27202593967408</v>
      </c>
      <c r="O677" s="4">
        <f t="shared" si="214"/>
        <v>123.18475561677674</v>
      </c>
      <c r="P677" s="4">
        <f t="shared" si="215"/>
        <v>126.97900221246226</v>
      </c>
      <c r="Q677" s="4">
        <f t="shared" si="216"/>
        <v>129.84332964062077</v>
      </c>
      <c r="R677" s="4">
        <f t="shared" si="217"/>
        <v>132.01031690624367</v>
      </c>
      <c r="S677" s="4">
        <f t="shared" si="218"/>
        <v>133.64489397253365</v>
      </c>
      <c r="T677" s="4">
        <f t="shared" si="219"/>
        <v>134.81602323782815</v>
      </c>
      <c r="U677" s="4">
        <f t="shared" si="220"/>
        <v>135.55399132345593</v>
      </c>
      <c r="W677" s="5" t="str">
        <f>VLOOKUP(C677&amp;A677,Driver_elast!$A$2:$D$1161,4,FALSE)</f>
        <v>GDPSER</v>
      </c>
      <c r="X677" s="5">
        <v>1</v>
      </c>
      <c r="Y677" s="2">
        <f>SUMIFS('Growth rates'!D$4:D$999,'Growth rates'!$B$4:$B$999,Demands!$A677,'Growth rates'!$C$4:$C$999,$W677)</f>
        <v>1</v>
      </c>
      <c r="Z677" s="2">
        <f>SUMIFS('Growth rates'!E$4:E$999,'Growth rates'!$B$4:$B$999,Demands!$A677,'Growth rates'!$C$4:$C$999,$W677)</f>
        <v>1.0221651569772268</v>
      </c>
      <c r="AA677" s="2">
        <f>SUMIFS('Growth rates'!F$4:F$999,'Growth rates'!$B$4:$B$999,Demands!$A677,'Growth rates'!$C$4:$C$999,$W677)</f>
        <v>1.2030750404188948</v>
      </c>
      <c r="AB677" s="2">
        <f>SUMIFS('Growth rates'!G$4:G$999,'Growth rates'!$B$4:$B$999,Demands!$A677,'Growth rates'!$C$4:$C$999,$W677)</f>
        <v>1.4074739995892156</v>
      </c>
      <c r="AC677" s="2">
        <f>SUMIFS('Growth rates'!H$4:H$999,'Growth rates'!$B$4:$B$999,Demands!$A677,'Growth rates'!$C$4:$C$999,$W677)</f>
        <v>1.6125369991223657</v>
      </c>
      <c r="AD677" s="2">
        <f>SUMIFS('Growth rates'!I$4:I$999,'Growth rates'!$B$4:$B$999,Demands!$A677,'Growth rates'!$C$4:$C$999,$W677)</f>
        <v>1.8040767571266034</v>
      </c>
      <c r="AE677" s="2">
        <f>SUMIFS('Growth rates'!J$4:J$999,'Growth rates'!$B$4:$B$999,Demands!$A677,'Growth rates'!$C$4:$C$999,$W677)</f>
        <v>1.9866288849874036</v>
      </c>
      <c r="AF677" s="2">
        <f>SUMIFS('Growth rates'!K$4:K$999,'Growth rates'!$B$4:$B$999,Demands!$A677,'Growth rates'!$C$4:$C$999,$W677)</f>
        <v>2.1592533904266666</v>
      </c>
      <c r="AG677" s="2">
        <f>SUMIFS('Growth rates'!L$4:L$999,'Growth rates'!$B$4:$B$999,Demands!$A677,'Growth rates'!$C$4:$C$999,$W677)</f>
        <v>2.3265878292586786</v>
      </c>
      <c r="AH677" s="2">
        <f>SUMIFS('Growth rates'!M$4:M$999,'Growth rates'!$B$4:$B$999,Demands!$A677,'Growth rates'!$C$4:$C$999,$W677)</f>
        <v>2.4891028522102281</v>
      </c>
      <c r="AI677" s="2">
        <f>SUMIFS('Growth rates'!N$4:N$999,'Growth rates'!$B$4:$B$999,Demands!$A677,'Growth rates'!$C$4:$C$999,$W677)</f>
        <v>2.6417230072253011</v>
      </c>
      <c r="AJ677" s="2">
        <f>SUMIFS('Growth rates'!O$4:O$999,'Growth rates'!$B$4:$B$999,Demands!$A677,'Growth rates'!$C$4:$C$999,$W677)</f>
        <v>2.7788863697487876</v>
      </c>
      <c r="AK677" s="2">
        <f>SUMIFS('Growth rates'!P$4:P$999,'Growth rates'!$B$4:$B$999,Demands!$A677,'Growth rates'!$C$4:$C$999,$W677)</f>
        <v>2.9011624013361645</v>
      </c>
      <c r="AL677" s="2">
        <f>SUMIFS('Growth rates'!Q$4:Q$999,'Growth rates'!$B$4:$B$999,Demands!$A677,'Growth rates'!$C$4:$C$999,$W677)</f>
        <v>3.0102339655961248</v>
      </c>
      <c r="AM677" s="2">
        <f>SUMIFS('Growth rates'!R$4:R$999,'Growth rates'!$B$4:$B$999,Demands!$A677,'Growth rates'!$C$4:$C$999,$W677)</f>
        <v>3.1107110357397665</v>
      </c>
      <c r="AN677" s="2">
        <f>SUMIFS('Growth rates'!S$4:S$999,'Growth rates'!$B$4:$B$999,Demands!$A677,'Growth rates'!$C$4:$C$999,$W677)</f>
        <v>3.2070045876006894</v>
      </c>
      <c r="AO677" s="2">
        <f>SUMIFS('Growth rates'!T$4:T$999,'Growth rates'!$B$4:$B$999,Demands!$A677,'Growth rates'!$C$4:$C$999,$W677)</f>
        <v>3.300681116368652</v>
      </c>
      <c r="AP677" s="2">
        <f>SUMIFS('Growth rates'!U$4:U$999,'Growth rates'!$B$4:$B$999,Demands!$A677,'Growth rates'!$C$4:$C$999,$W677)</f>
        <v>3.3910189436615283</v>
      </c>
      <c r="AR677">
        <f>VLOOKUP(C677&amp;A677,Driver_elast!$A$2:$E$1161,5,FALSE)</f>
        <v>1.3249550000000001</v>
      </c>
      <c r="AS677">
        <f t="shared" si="221"/>
        <v>1</v>
      </c>
      <c r="AT677">
        <f t="shared" si="222"/>
        <v>0.2</v>
      </c>
      <c r="AV677" s="2" cm="1">
        <f t="array" ref="AV677">TREND($AR677:$AS677,$AR$3:$AS$3,AV$1)</f>
        <v>1.3249549999999992</v>
      </c>
      <c r="AW677" s="2" cm="1">
        <f t="array" ref="AW677">TREND($AR677:$AS677,$AR$3:$AS$3,AW$1)</f>
        <v>1.3170292682926821</v>
      </c>
      <c r="AX677" s="2" cm="1">
        <f t="array" ref="AX677">TREND($AR677:$AS677,$AR$3:$AS$3,AX$1)</f>
        <v>1.2774006097560999</v>
      </c>
      <c r="AY677" s="2" cm="1">
        <f t="array" ref="AY677">TREND($AR677:$AS677,$AR$3:$AS$3,AY$1)</f>
        <v>1.2377719512195142</v>
      </c>
      <c r="AZ677" s="2" cm="1">
        <f t="array" ref="AZ677">TREND($AR677:$AS677,$AR$3:$AS$3,AZ$1)</f>
        <v>1.1981432926829285</v>
      </c>
      <c r="BA677" s="2" cm="1">
        <f t="array" ref="BA677">TREND($AR677:$AS677,$AR$3:$AS$3,BA$1)</f>
        <v>1.1585146341463428</v>
      </c>
      <c r="BB677" s="2" cm="1">
        <f t="array" ref="BB677">TREND($AR677:$AS677,$AR$3:$AS$3,BB$1)</f>
        <v>1.1188859756097571</v>
      </c>
      <c r="BC677" s="2" cm="1">
        <f t="array" ref="BC677">TREND($AR677:$AS677,$AR$3:$AS$3,BC$1)</f>
        <v>1.0792573170731714</v>
      </c>
      <c r="BD677" s="2" cm="1">
        <f t="array" ref="BD677">TREND($AR677:$AS677,$AR$3:$AS$3,BD$1)</f>
        <v>1.0396286585365857</v>
      </c>
      <c r="BE677" s="2" cm="1">
        <f t="array" ref="BE677">TREND($AR677:$AS677,$AR$3:$AS$3,BE$1)</f>
        <v>1</v>
      </c>
      <c r="BF677" s="20" cm="1">
        <f t="array" ref="BF677">TREND($AS677:$AT677,$AS$3:$AT$3,BF$1)</f>
        <v>0.90000000000000568</v>
      </c>
      <c r="BG677" s="20" cm="1">
        <f t="array" ref="BG677">TREND($AS677:$AT677,$AS$3:$AT$3,BG$1)</f>
        <v>0.80000000000000426</v>
      </c>
      <c r="BH677" s="20" cm="1">
        <f t="array" ref="BH677">TREND($AS677:$AT677,$AS$3:$AT$3,BH$1)</f>
        <v>0.70000000000000284</v>
      </c>
      <c r="BI677" s="20" cm="1">
        <f t="array" ref="BI677">TREND($AS677:$AT677,$AS$3:$AT$3,BI$1)</f>
        <v>0.60000000000000142</v>
      </c>
      <c r="BJ677" s="20" cm="1">
        <f t="array" ref="BJ677">TREND($AS677:$AT677,$AS$3:$AT$3,BJ$1)</f>
        <v>0.5</v>
      </c>
      <c r="BK677" s="20" cm="1">
        <f t="array" ref="BK677">TREND($AS677:$AT677,$AS$3:$AT$3,BK$1)</f>
        <v>0.40000000000000568</v>
      </c>
      <c r="BL677" s="20" cm="1">
        <f t="array" ref="BL677">TREND($AS677:$AT677,$AS$3:$AT$3,BL$1)</f>
        <v>0.30000000000000426</v>
      </c>
      <c r="BM677" s="20" cm="1">
        <f t="array" ref="BM677">TREND($AS677:$AT677,$AS$3:$AT$3,BM$1)</f>
        <v>0.20000000000000284</v>
      </c>
    </row>
    <row r="678" spans="1:65" x14ac:dyDescent="0.35">
      <c r="A678" t="str">
        <f>IF(BYDem!B676="","\I:",BYDem!B676)</f>
        <v>Europe_other</v>
      </c>
      <c r="B678" t="str">
        <f>BYDem!E676</f>
        <v>Trd_2w</v>
      </c>
      <c r="C678" t="str">
        <f t="shared" si="223"/>
        <v>Trd_2w</v>
      </c>
      <c r="D678" s="4">
        <f>SUMIFS(BYDem!$M$2:$M$2000,BYDem!$B$2:$B$2000,Demands!$A678,BYDem!$E$2:$E$2000,Demands!$B678)</f>
        <v>5.18</v>
      </c>
      <c r="E678" s="4">
        <f t="shared" si="204"/>
        <v>5.3176603315627782</v>
      </c>
      <c r="F678" s="4">
        <f t="shared" si="205"/>
        <v>6.4128171254792967</v>
      </c>
      <c r="G678" s="4">
        <f t="shared" si="206"/>
        <v>7.6622011748956718</v>
      </c>
      <c r="H678" s="4">
        <f t="shared" si="207"/>
        <v>8.9164284334866952</v>
      </c>
      <c r="I678" s="4">
        <f t="shared" si="208"/>
        <v>10.086486464427514</v>
      </c>
      <c r="J678" s="4">
        <f t="shared" si="209"/>
        <v>11.193489159321826</v>
      </c>
      <c r="K678" s="4">
        <f t="shared" si="210"/>
        <v>12.227683300727996</v>
      </c>
      <c r="L678" s="4">
        <f t="shared" si="211"/>
        <v>13.214514899115629</v>
      </c>
      <c r="M678" s="4">
        <f t="shared" si="212"/>
        <v>14.155836848100211</v>
      </c>
      <c r="N678" s="4">
        <f t="shared" si="213"/>
        <v>14.956140837668364</v>
      </c>
      <c r="O678" s="4">
        <f t="shared" si="214"/>
        <v>15.596638094913178</v>
      </c>
      <c r="P678" s="4">
        <f t="shared" si="215"/>
        <v>16.095257007371906</v>
      </c>
      <c r="Q678" s="4">
        <f t="shared" si="216"/>
        <v>16.475572203077633</v>
      </c>
      <c r="R678" s="4">
        <f t="shared" si="217"/>
        <v>16.766178941128608</v>
      </c>
      <c r="S678" s="4">
        <f t="shared" si="218"/>
        <v>16.987360081000311</v>
      </c>
      <c r="T678" s="4">
        <f t="shared" si="219"/>
        <v>17.147254325681274</v>
      </c>
      <c r="U678" s="4">
        <f t="shared" si="220"/>
        <v>17.24910668650471</v>
      </c>
      <c r="W678" s="5" t="str">
        <f>VLOOKUP(C678&amp;A678,Driver_elast!$A$2:$D$1161,4,FALSE)</f>
        <v>GDP</v>
      </c>
      <c r="X678" s="5">
        <v>1</v>
      </c>
      <c r="Y678" s="2">
        <f>SUMIFS('Growth rates'!D$4:D$999,'Growth rates'!$B$4:$B$999,Demands!$A678,'Growth rates'!$C$4:$C$999,$W678)</f>
        <v>1</v>
      </c>
      <c r="Z678" s="2">
        <f>SUMIFS('Growth rates'!E$4:E$999,'Growth rates'!$B$4:$B$999,Demands!$A678,'Growth rates'!$C$4:$C$999,$W678)</f>
        <v>1.0223243415715675</v>
      </c>
      <c r="AA678" s="2">
        <f>SUMIFS('Growth rates'!F$4:F$999,'Growth rates'!$B$4:$B$999,Demands!$A678,'Growth rates'!$C$4:$C$999,$W678)</f>
        <v>1.2027988071116971</v>
      </c>
      <c r="AB678" s="2">
        <f>SUMIFS('Growth rates'!G$4:G$999,'Growth rates'!$B$4:$B$999,Demands!$A678,'Growth rates'!$C$4:$C$999,$W678)</f>
        <v>1.4078508117516342</v>
      </c>
      <c r="AC678" s="2">
        <f>SUMIFS('Growth rates'!H$4:H$999,'Growth rates'!$B$4:$B$999,Demands!$A678,'Growth rates'!$C$4:$C$999,$W678)</f>
        <v>1.6137924978969427</v>
      </c>
      <c r="AD678" s="2">
        <f>SUMIFS('Growth rates'!I$4:I$999,'Growth rates'!$B$4:$B$999,Demands!$A678,'Growth rates'!$C$4:$C$999,$W678)</f>
        <v>1.8071525118158416</v>
      </c>
      <c r="AE678" s="2">
        <f>SUMIFS('Growth rates'!J$4:J$999,'Growth rates'!$B$4:$B$999,Demands!$A678,'Growth rates'!$C$4:$C$999,$W678)</f>
        <v>1.9922705833899947</v>
      </c>
      <c r="AF678" s="2">
        <f>SUMIFS('Growth rates'!K$4:K$999,'Growth rates'!$B$4:$B$999,Demands!$A678,'Growth rates'!$C$4:$C$999,$W678)</f>
        <v>2.1679768696620623</v>
      </c>
      <c r="AG678" s="2">
        <f>SUMIFS('Growth rates'!L$4:L$999,'Growth rates'!$B$4:$B$999,Demands!$A678,'Growth rates'!$C$4:$C$999,$W678)</f>
        <v>2.338874994724109</v>
      </c>
      <c r="AH678" s="2">
        <f>SUMIFS('Growth rates'!M$4:M$999,'Growth rates'!$B$4:$B$999,Demands!$A678,'Growth rates'!$C$4:$C$999,$W678)</f>
        <v>2.505482273559017</v>
      </c>
      <c r="AI678" s="2">
        <f>SUMIFS('Growth rates'!N$4:N$999,'Growth rates'!$B$4:$B$999,Demands!$A678,'Growth rates'!$C$4:$C$999,$W678)</f>
        <v>2.6628690565076631</v>
      </c>
      <c r="AJ678" s="2">
        <f>SUMIFS('Growth rates'!O$4:O$999,'Growth rates'!$B$4:$B$999,Demands!$A678,'Growth rates'!$C$4:$C$999,$W678)</f>
        <v>2.8054158827249944</v>
      </c>
      <c r="AK678" s="2">
        <f>SUMIFS('Growth rates'!P$4:P$999,'Growth rates'!$B$4:$B$999,Demands!$A678,'Growth rates'!$C$4:$C$999,$W678)</f>
        <v>2.9335417929304213</v>
      </c>
      <c r="AL678" s="2">
        <f>SUMIFS('Growth rates'!Q$4:Q$999,'Growth rates'!$B$4:$B$999,Demands!$A678,'Growth rates'!$C$4:$C$999,$W678)</f>
        <v>3.0490696697223498</v>
      </c>
      <c r="AM678" s="2">
        <f>SUMIFS('Growth rates'!R$4:R$999,'Growth rates'!$B$4:$B$999,Demands!$A678,'Growth rates'!$C$4:$C$999,$W678)</f>
        <v>3.156632573139162</v>
      </c>
      <c r="AN678" s="2">
        <f>SUMIFS('Growth rates'!S$4:S$999,'Growth rates'!$B$4:$B$999,Demands!$A678,'Growth rates'!$C$4:$C$999,$W678)</f>
        <v>3.2607391189917707</v>
      </c>
      <c r="AO678" s="2">
        <f>SUMIFS('Growth rates'!T$4:T$999,'Growth rates'!$B$4:$B$999,Demands!$A678,'Growth rates'!$C$4:$C$999,$W678)</f>
        <v>3.3630452682005161</v>
      </c>
      <c r="AP678" s="2">
        <f>SUMIFS('Growth rates'!U$4:U$999,'Growth rates'!$B$4:$B$999,Demands!$A678,'Growth rates'!$C$4:$C$999,$W678)</f>
        <v>3.4629254279090294</v>
      </c>
      <c r="AR678">
        <f>VLOOKUP(C678&amp;A678,Driver_elast!$A$2:$E$1161,5,FALSE)</f>
        <v>1.195181</v>
      </c>
      <c r="AS678">
        <f t="shared" si="221"/>
        <v>1</v>
      </c>
      <c r="AT678">
        <f t="shared" si="222"/>
        <v>0.2</v>
      </c>
      <c r="AV678" s="2" cm="1">
        <f t="array" ref="AV678">TREND($AR678:$AS678,$AR$3:$AS$3,AV$1)</f>
        <v>1.1951809999999981</v>
      </c>
      <c r="AW678" s="2" cm="1">
        <f t="array" ref="AW678">TREND($AR678:$AS678,$AR$3:$AS$3,AW$1)</f>
        <v>1.190420487804877</v>
      </c>
      <c r="AX678" s="2" cm="1">
        <f t="array" ref="AX678">TREND($AR678:$AS678,$AR$3:$AS$3,AX$1)</f>
        <v>1.1666179268292662</v>
      </c>
      <c r="AY678" s="2" cm="1">
        <f t="array" ref="AY678">TREND($AR678:$AS678,$AR$3:$AS$3,AY$1)</f>
        <v>1.1428153658536573</v>
      </c>
      <c r="AZ678" s="2" cm="1">
        <f t="array" ref="AZ678">TREND($AR678:$AS678,$AR$3:$AS$3,AZ$1)</f>
        <v>1.1190128048780466</v>
      </c>
      <c r="BA678" s="2" cm="1">
        <f t="array" ref="BA678">TREND($AR678:$AS678,$AR$3:$AS$3,BA$1)</f>
        <v>1.0952102439024376</v>
      </c>
      <c r="BB678" s="2" cm="1">
        <f t="array" ref="BB678">TREND($AR678:$AS678,$AR$3:$AS$3,BB$1)</f>
        <v>1.0714076829268269</v>
      </c>
      <c r="BC678" s="2" cm="1">
        <f t="array" ref="BC678">TREND($AR678:$AS678,$AR$3:$AS$3,BC$1)</f>
        <v>1.0476051219512179</v>
      </c>
      <c r="BD678" s="2" cm="1">
        <f t="array" ref="BD678">TREND($AR678:$AS678,$AR$3:$AS$3,BD$1)</f>
        <v>1.023802560975609</v>
      </c>
      <c r="BE678" s="2" cm="1">
        <f t="array" ref="BE678">TREND($AR678:$AS678,$AR$3:$AS$3,BE$1)</f>
        <v>0.99999999999999822</v>
      </c>
      <c r="BF678" s="20" cm="1">
        <f t="array" ref="BF678">TREND($AS678:$AT678,$AS$3:$AT$3,BF$1)</f>
        <v>0.90000000000000568</v>
      </c>
      <c r="BG678" s="20" cm="1">
        <f t="array" ref="BG678">TREND($AS678:$AT678,$AS$3:$AT$3,BG$1)</f>
        <v>0.80000000000000426</v>
      </c>
      <c r="BH678" s="20" cm="1">
        <f t="array" ref="BH678">TREND($AS678:$AT678,$AS$3:$AT$3,BH$1)</f>
        <v>0.70000000000000284</v>
      </c>
      <c r="BI678" s="20" cm="1">
        <f t="array" ref="BI678">TREND($AS678:$AT678,$AS$3:$AT$3,BI$1)</f>
        <v>0.60000000000000142</v>
      </c>
      <c r="BJ678" s="20" cm="1">
        <f t="array" ref="BJ678">TREND($AS678:$AT678,$AS$3:$AT$3,BJ$1)</f>
        <v>0.5</v>
      </c>
      <c r="BK678" s="20" cm="1">
        <f t="array" ref="BK678">TREND($AS678:$AT678,$AS$3:$AT$3,BK$1)</f>
        <v>0.40000000000000568</v>
      </c>
      <c r="BL678" s="20" cm="1">
        <f t="array" ref="BL678">TREND($AS678:$AT678,$AS$3:$AT$3,BL$1)</f>
        <v>0.30000000000000426</v>
      </c>
      <c r="BM678" s="20" cm="1">
        <f t="array" ref="BM678">TREND($AS678:$AT678,$AS$3:$AT$3,BM$1)</f>
        <v>0.20000000000000284</v>
      </c>
    </row>
    <row r="679" spans="1:65" x14ac:dyDescent="0.35">
      <c r="A679" t="str">
        <f>IF(BYDem!B677="","\I:",BYDem!B677)</f>
        <v>Europe_other</v>
      </c>
      <c r="B679" t="str">
        <f>BYDem!E677</f>
        <v>Trd_3w</v>
      </c>
      <c r="C679" t="str">
        <f t="shared" si="223"/>
        <v>Trd_3w</v>
      </c>
      <c r="D679" s="4">
        <f>SUMIFS(BYDem!$M$2:$M$2000,BYDem!$B$2:$B$2000,Demands!$A679,BYDem!$E$2:$E$2000,Demands!$B679)</f>
        <v>1.5</v>
      </c>
      <c r="E679" s="4">
        <f t="shared" si="204"/>
        <v>1.539863030375322</v>
      </c>
      <c r="F679" s="4">
        <f t="shared" si="205"/>
        <v>1.8569933761040436</v>
      </c>
      <c r="G679" s="4">
        <f t="shared" si="206"/>
        <v>2.2187841240045385</v>
      </c>
      <c r="H679" s="4">
        <f t="shared" si="207"/>
        <v>2.5819773456042556</v>
      </c>
      <c r="I679" s="4">
        <f t="shared" si="208"/>
        <v>2.9207972387338366</v>
      </c>
      <c r="J679" s="4">
        <f t="shared" si="209"/>
        <v>3.2413578646684829</v>
      </c>
      <c r="K679" s="4">
        <f t="shared" si="210"/>
        <v>3.5408349326432424</v>
      </c>
      <c r="L679" s="4">
        <f t="shared" si="211"/>
        <v>3.8265969785083871</v>
      </c>
      <c r="M679" s="4">
        <f t="shared" si="212"/>
        <v>4.0991805544691733</v>
      </c>
      <c r="N679" s="4">
        <f t="shared" si="213"/>
        <v>4.3309288139966311</v>
      </c>
      <c r="O679" s="4">
        <f t="shared" si="214"/>
        <v>4.5164009927354769</v>
      </c>
      <c r="P679" s="4">
        <f t="shared" si="215"/>
        <v>4.660788708698429</v>
      </c>
      <c r="Q679" s="4">
        <f t="shared" si="216"/>
        <v>4.7709185916247971</v>
      </c>
      <c r="R679" s="4">
        <f t="shared" si="217"/>
        <v>4.8550711219484386</v>
      </c>
      <c r="S679" s="4">
        <f t="shared" si="218"/>
        <v>4.9191197145753796</v>
      </c>
      <c r="T679" s="4">
        <f t="shared" si="219"/>
        <v>4.9654211367802912</v>
      </c>
      <c r="U679" s="4">
        <f t="shared" si="220"/>
        <v>4.9949150636596649</v>
      </c>
      <c r="W679" s="5" t="str">
        <f>VLOOKUP(C679&amp;A679,Driver_elast!$A$2:$D$1161,4,FALSE)</f>
        <v>GDP</v>
      </c>
      <c r="X679" s="5">
        <v>1</v>
      </c>
      <c r="Y679" s="2">
        <f>SUMIFS('Growth rates'!D$4:D$999,'Growth rates'!$B$4:$B$999,Demands!$A679,'Growth rates'!$C$4:$C$999,$W679)</f>
        <v>1</v>
      </c>
      <c r="Z679" s="2">
        <f>SUMIFS('Growth rates'!E$4:E$999,'Growth rates'!$B$4:$B$999,Demands!$A679,'Growth rates'!$C$4:$C$999,$W679)</f>
        <v>1.0223243415715675</v>
      </c>
      <c r="AA679" s="2">
        <f>SUMIFS('Growth rates'!F$4:F$999,'Growth rates'!$B$4:$B$999,Demands!$A679,'Growth rates'!$C$4:$C$999,$W679)</f>
        <v>1.2027988071116971</v>
      </c>
      <c r="AB679" s="2">
        <f>SUMIFS('Growth rates'!G$4:G$999,'Growth rates'!$B$4:$B$999,Demands!$A679,'Growth rates'!$C$4:$C$999,$W679)</f>
        <v>1.4078508117516342</v>
      </c>
      <c r="AC679" s="2">
        <f>SUMIFS('Growth rates'!H$4:H$999,'Growth rates'!$B$4:$B$999,Demands!$A679,'Growth rates'!$C$4:$C$999,$W679)</f>
        <v>1.6137924978969427</v>
      </c>
      <c r="AD679" s="2">
        <f>SUMIFS('Growth rates'!I$4:I$999,'Growth rates'!$B$4:$B$999,Demands!$A679,'Growth rates'!$C$4:$C$999,$W679)</f>
        <v>1.8071525118158416</v>
      </c>
      <c r="AE679" s="2">
        <f>SUMIFS('Growth rates'!J$4:J$999,'Growth rates'!$B$4:$B$999,Demands!$A679,'Growth rates'!$C$4:$C$999,$W679)</f>
        <v>1.9922705833899947</v>
      </c>
      <c r="AF679" s="2">
        <f>SUMIFS('Growth rates'!K$4:K$999,'Growth rates'!$B$4:$B$999,Demands!$A679,'Growth rates'!$C$4:$C$999,$W679)</f>
        <v>2.1679768696620623</v>
      </c>
      <c r="AG679" s="2">
        <f>SUMIFS('Growth rates'!L$4:L$999,'Growth rates'!$B$4:$B$999,Demands!$A679,'Growth rates'!$C$4:$C$999,$W679)</f>
        <v>2.338874994724109</v>
      </c>
      <c r="AH679" s="2">
        <f>SUMIFS('Growth rates'!M$4:M$999,'Growth rates'!$B$4:$B$999,Demands!$A679,'Growth rates'!$C$4:$C$999,$W679)</f>
        <v>2.505482273559017</v>
      </c>
      <c r="AI679" s="2">
        <f>SUMIFS('Growth rates'!N$4:N$999,'Growth rates'!$B$4:$B$999,Demands!$A679,'Growth rates'!$C$4:$C$999,$W679)</f>
        <v>2.6628690565076631</v>
      </c>
      <c r="AJ679" s="2">
        <f>SUMIFS('Growth rates'!O$4:O$999,'Growth rates'!$B$4:$B$999,Demands!$A679,'Growth rates'!$C$4:$C$999,$W679)</f>
        <v>2.8054158827249944</v>
      </c>
      <c r="AK679" s="2">
        <f>SUMIFS('Growth rates'!P$4:P$999,'Growth rates'!$B$4:$B$999,Demands!$A679,'Growth rates'!$C$4:$C$999,$W679)</f>
        <v>2.9335417929304213</v>
      </c>
      <c r="AL679" s="2">
        <f>SUMIFS('Growth rates'!Q$4:Q$999,'Growth rates'!$B$4:$B$999,Demands!$A679,'Growth rates'!$C$4:$C$999,$W679)</f>
        <v>3.0490696697223498</v>
      </c>
      <c r="AM679" s="2">
        <f>SUMIFS('Growth rates'!R$4:R$999,'Growth rates'!$B$4:$B$999,Demands!$A679,'Growth rates'!$C$4:$C$999,$W679)</f>
        <v>3.156632573139162</v>
      </c>
      <c r="AN679" s="2">
        <f>SUMIFS('Growth rates'!S$4:S$999,'Growth rates'!$B$4:$B$999,Demands!$A679,'Growth rates'!$C$4:$C$999,$W679)</f>
        <v>3.2607391189917707</v>
      </c>
      <c r="AO679" s="2">
        <f>SUMIFS('Growth rates'!T$4:T$999,'Growth rates'!$B$4:$B$999,Demands!$A679,'Growth rates'!$C$4:$C$999,$W679)</f>
        <v>3.3630452682005161</v>
      </c>
      <c r="AP679" s="2">
        <f>SUMIFS('Growth rates'!U$4:U$999,'Growth rates'!$B$4:$B$999,Demands!$A679,'Growth rates'!$C$4:$C$999,$W679)</f>
        <v>3.4629254279090294</v>
      </c>
      <c r="AR679">
        <f>VLOOKUP(C679&amp;A679,Driver_elast!$A$2:$E$1161,5,FALSE)</f>
        <v>1.195181</v>
      </c>
      <c r="AS679">
        <f t="shared" si="221"/>
        <v>1</v>
      </c>
      <c r="AT679">
        <f t="shared" si="222"/>
        <v>0.2</v>
      </c>
      <c r="AV679" s="2" cm="1">
        <f t="array" ref="AV679">TREND($AR679:$AS679,$AR$3:$AS$3,AV$1)</f>
        <v>1.1951809999999981</v>
      </c>
      <c r="AW679" s="2" cm="1">
        <f t="array" ref="AW679">TREND($AR679:$AS679,$AR$3:$AS$3,AW$1)</f>
        <v>1.190420487804877</v>
      </c>
      <c r="AX679" s="2" cm="1">
        <f t="array" ref="AX679">TREND($AR679:$AS679,$AR$3:$AS$3,AX$1)</f>
        <v>1.1666179268292662</v>
      </c>
      <c r="AY679" s="2" cm="1">
        <f t="array" ref="AY679">TREND($AR679:$AS679,$AR$3:$AS$3,AY$1)</f>
        <v>1.1428153658536573</v>
      </c>
      <c r="AZ679" s="2" cm="1">
        <f t="array" ref="AZ679">TREND($AR679:$AS679,$AR$3:$AS$3,AZ$1)</f>
        <v>1.1190128048780466</v>
      </c>
      <c r="BA679" s="2" cm="1">
        <f t="array" ref="BA679">TREND($AR679:$AS679,$AR$3:$AS$3,BA$1)</f>
        <v>1.0952102439024376</v>
      </c>
      <c r="BB679" s="2" cm="1">
        <f t="array" ref="BB679">TREND($AR679:$AS679,$AR$3:$AS$3,BB$1)</f>
        <v>1.0714076829268269</v>
      </c>
      <c r="BC679" s="2" cm="1">
        <f t="array" ref="BC679">TREND($AR679:$AS679,$AR$3:$AS$3,BC$1)</f>
        <v>1.0476051219512179</v>
      </c>
      <c r="BD679" s="2" cm="1">
        <f t="array" ref="BD679">TREND($AR679:$AS679,$AR$3:$AS$3,BD$1)</f>
        <v>1.023802560975609</v>
      </c>
      <c r="BE679" s="2" cm="1">
        <f t="array" ref="BE679">TREND($AR679:$AS679,$AR$3:$AS$3,BE$1)</f>
        <v>0.99999999999999822</v>
      </c>
      <c r="BF679" s="20" cm="1">
        <f t="array" ref="BF679">TREND($AS679:$AT679,$AS$3:$AT$3,BF$1)</f>
        <v>0.90000000000000568</v>
      </c>
      <c r="BG679" s="20" cm="1">
        <f t="array" ref="BG679">TREND($AS679:$AT679,$AS$3:$AT$3,BG$1)</f>
        <v>0.80000000000000426</v>
      </c>
      <c r="BH679" s="20" cm="1">
        <f t="array" ref="BH679">TREND($AS679:$AT679,$AS$3:$AT$3,BH$1)</f>
        <v>0.70000000000000284</v>
      </c>
      <c r="BI679" s="20" cm="1">
        <f t="array" ref="BI679">TREND($AS679:$AT679,$AS$3:$AT$3,BI$1)</f>
        <v>0.60000000000000142</v>
      </c>
      <c r="BJ679" s="20" cm="1">
        <f t="array" ref="BJ679">TREND($AS679:$AT679,$AS$3:$AT$3,BJ$1)</f>
        <v>0.5</v>
      </c>
      <c r="BK679" s="20" cm="1">
        <f t="array" ref="BK679">TREND($AS679:$AT679,$AS$3:$AT$3,BK$1)</f>
        <v>0.40000000000000568</v>
      </c>
      <c r="BL679" s="20" cm="1">
        <f t="array" ref="BL679">TREND($AS679:$AT679,$AS$3:$AT$3,BL$1)</f>
        <v>0.30000000000000426</v>
      </c>
      <c r="BM679" s="20" cm="1">
        <f t="array" ref="BM679">TREND($AS679:$AT679,$AS$3:$AT$3,BM$1)</f>
        <v>0.20000000000000284</v>
      </c>
    </row>
    <row r="680" spans="1:65" x14ac:dyDescent="0.35">
      <c r="A680" t="str">
        <f>IF(BYDem!B678="","\I:",BYDem!B678)</f>
        <v>Europe_other</v>
      </c>
      <c r="B680" t="str">
        <f>BYDem!E678</f>
        <v>Trd_Bus</v>
      </c>
      <c r="C680" t="str">
        <f t="shared" si="223"/>
        <v>Trd_Bus</v>
      </c>
      <c r="D680" s="4">
        <f>SUMIFS(BYDem!$M$2:$M$2000,BYDem!$B$2:$B$2000,Demands!$A680,BYDem!$E$2:$E$2000,Demands!$B680)</f>
        <v>12.95</v>
      </c>
      <c r="E680" s="4">
        <f t="shared" si="204"/>
        <v>13.294150828906947</v>
      </c>
      <c r="F680" s="4">
        <f t="shared" si="205"/>
        <v>16.032042813698244</v>
      </c>
      <c r="G680" s="4">
        <f t="shared" si="206"/>
        <v>19.155502937239181</v>
      </c>
      <c r="H680" s="4">
        <f t="shared" si="207"/>
        <v>22.291071083716737</v>
      </c>
      <c r="I680" s="4">
        <f t="shared" si="208"/>
        <v>25.216216161068782</v>
      </c>
      <c r="J680" s="4">
        <f t="shared" si="209"/>
        <v>27.983722898304563</v>
      </c>
      <c r="K680" s="4">
        <f t="shared" si="210"/>
        <v>30.569208251819987</v>
      </c>
      <c r="L680" s="4">
        <f t="shared" si="211"/>
        <v>33.036287247789069</v>
      </c>
      <c r="M680" s="4">
        <f t="shared" si="212"/>
        <v>35.389592120250526</v>
      </c>
      <c r="N680" s="4">
        <f t="shared" si="213"/>
        <v>37.390352094170908</v>
      </c>
      <c r="O680" s="4">
        <f t="shared" si="214"/>
        <v>38.991595237282944</v>
      </c>
      <c r="P680" s="4">
        <f t="shared" si="215"/>
        <v>40.238142518429761</v>
      </c>
      <c r="Q680" s="4">
        <f t="shared" si="216"/>
        <v>41.188930507694074</v>
      </c>
      <c r="R680" s="4">
        <f t="shared" si="217"/>
        <v>41.915447352821516</v>
      </c>
      <c r="S680" s="4">
        <f t="shared" si="218"/>
        <v>42.468400202500774</v>
      </c>
      <c r="T680" s="4">
        <f t="shared" si="219"/>
        <v>42.868135814203178</v>
      </c>
      <c r="U680" s="4">
        <f t="shared" si="220"/>
        <v>43.122766716261772</v>
      </c>
      <c r="W680" s="5" t="str">
        <f>VLOOKUP(C680&amp;A680,Driver_elast!$A$2:$D$1161,4,FALSE)</f>
        <v>GDP</v>
      </c>
      <c r="X680" s="5">
        <v>1</v>
      </c>
      <c r="Y680" s="2">
        <f>SUMIFS('Growth rates'!D$4:D$999,'Growth rates'!$B$4:$B$999,Demands!$A680,'Growth rates'!$C$4:$C$999,$W680)</f>
        <v>1</v>
      </c>
      <c r="Z680" s="2">
        <f>SUMIFS('Growth rates'!E$4:E$999,'Growth rates'!$B$4:$B$999,Demands!$A680,'Growth rates'!$C$4:$C$999,$W680)</f>
        <v>1.0223243415715675</v>
      </c>
      <c r="AA680" s="2">
        <f>SUMIFS('Growth rates'!F$4:F$999,'Growth rates'!$B$4:$B$999,Demands!$A680,'Growth rates'!$C$4:$C$999,$W680)</f>
        <v>1.2027988071116971</v>
      </c>
      <c r="AB680" s="2">
        <f>SUMIFS('Growth rates'!G$4:G$999,'Growth rates'!$B$4:$B$999,Demands!$A680,'Growth rates'!$C$4:$C$999,$W680)</f>
        <v>1.4078508117516342</v>
      </c>
      <c r="AC680" s="2">
        <f>SUMIFS('Growth rates'!H$4:H$999,'Growth rates'!$B$4:$B$999,Demands!$A680,'Growth rates'!$C$4:$C$999,$W680)</f>
        <v>1.6137924978969427</v>
      </c>
      <c r="AD680" s="2">
        <f>SUMIFS('Growth rates'!I$4:I$999,'Growth rates'!$B$4:$B$999,Demands!$A680,'Growth rates'!$C$4:$C$999,$W680)</f>
        <v>1.8071525118158416</v>
      </c>
      <c r="AE680" s="2">
        <f>SUMIFS('Growth rates'!J$4:J$999,'Growth rates'!$B$4:$B$999,Demands!$A680,'Growth rates'!$C$4:$C$999,$W680)</f>
        <v>1.9922705833899947</v>
      </c>
      <c r="AF680" s="2">
        <f>SUMIFS('Growth rates'!K$4:K$999,'Growth rates'!$B$4:$B$999,Demands!$A680,'Growth rates'!$C$4:$C$999,$W680)</f>
        <v>2.1679768696620623</v>
      </c>
      <c r="AG680" s="2">
        <f>SUMIFS('Growth rates'!L$4:L$999,'Growth rates'!$B$4:$B$999,Demands!$A680,'Growth rates'!$C$4:$C$999,$W680)</f>
        <v>2.338874994724109</v>
      </c>
      <c r="AH680" s="2">
        <f>SUMIFS('Growth rates'!M$4:M$999,'Growth rates'!$B$4:$B$999,Demands!$A680,'Growth rates'!$C$4:$C$999,$W680)</f>
        <v>2.505482273559017</v>
      </c>
      <c r="AI680" s="2">
        <f>SUMIFS('Growth rates'!N$4:N$999,'Growth rates'!$B$4:$B$999,Demands!$A680,'Growth rates'!$C$4:$C$999,$W680)</f>
        <v>2.6628690565076631</v>
      </c>
      <c r="AJ680" s="2">
        <f>SUMIFS('Growth rates'!O$4:O$999,'Growth rates'!$B$4:$B$999,Demands!$A680,'Growth rates'!$C$4:$C$999,$W680)</f>
        <v>2.8054158827249944</v>
      </c>
      <c r="AK680" s="2">
        <f>SUMIFS('Growth rates'!P$4:P$999,'Growth rates'!$B$4:$B$999,Demands!$A680,'Growth rates'!$C$4:$C$999,$W680)</f>
        <v>2.9335417929304213</v>
      </c>
      <c r="AL680" s="2">
        <f>SUMIFS('Growth rates'!Q$4:Q$999,'Growth rates'!$B$4:$B$999,Demands!$A680,'Growth rates'!$C$4:$C$999,$W680)</f>
        <v>3.0490696697223498</v>
      </c>
      <c r="AM680" s="2">
        <f>SUMIFS('Growth rates'!R$4:R$999,'Growth rates'!$B$4:$B$999,Demands!$A680,'Growth rates'!$C$4:$C$999,$W680)</f>
        <v>3.156632573139162</v>
      </c>
      <c r="AN680" s="2">
        <f>SUMIFS('Growth rates'!S$4:S$999,'Growth rates'!$B$4:$B$999,Demands!$A680,'Growth rates'!$C$4:$C$999,$W680)</f>
        <v>3.2607391189917707</v>
      </c>
      <c r="AO680" s="2">
        <f>SUMIFS('Growth rates'!T$4:T$999,'Growth rates'!$B$4:$B$999,Demands!$A680,'Growth rates'!$C$4:$C$999,$W680)</f>
        <v>3.3630452682005161</v>
      </c>
      <c r="AP680" s="2">
        <f>SUMIFS('Growth rates'!U$4:U$999,'Growth rates'!$B$4:$B$999,Demands!$A680,'Growth rates'!$C$4:$C$999,$W680)</f>
        <v>3.4629254279090294</v>
      </c>
      <c r="AR680">
        <f>VLOOKUP(C680&amp;A680,Driver_elast!$A$2:$E$1161,5,FALSE)</f>
        <v>1.195181</v>
      </c>
      <c r="AS680">
        <f t="shared" si="221"/>
        <v>1</v>
      </c>
      <c r="AT680">
        <f t="shared" si="222"/>
        <v>0.2</v>
      </c>
      <c r="AV680" s="2" cm="1">
        <f t="array" ref="AV680">TREND($AR680:$AS680,$AR$3:$AS$3,AV$1)</f>
        <v>1.1951809999999981</v>
      </c>
      <c r="AW680" s="2" cm="1">
        <f t="array" ref="AW680">TREND($AR680:$AS680,$AR$3:$AS$3,AW$1)</f>
        <v>1.190420487804877</v>
      </c>
      <c r="AX680" s="2" cm="1">
        <f t="array" ref="AX680">TREND($AR680:$AS680,$AR$3:$AS$3,AX$1)</f>
        <v>1.1666179268292662</v>
      </c>
      <c r="AY680" s="2" cm="1">
        <f t="array" ref="AY680">TREND($AR680:$AS680,$AR$3:$AS$3,AY$1)</f>
        <v>1.1428153658536573</v>
      </c>
      <c r="AZ680" s="2" cm="1">
        <f t="array" ref="AZ680">TREND($AR680:$AS680,$AR$3:$AS$3,AZ$1)</f>
        <v>1.1190128048780466</v>
      </c>
      <c r="BA680" s="2" cm="1">
        <f t="array" ref="BA680">TREND($AR680:$AS680,$AR$3:$AS$3,BA$1)</f>
        <v>1.0952102439024376</v>
      </c>
      <c r="BB680" s="2" cm="1">
        <f t="array" ref="BB680">TREND($AR680:$AS680,$AR$3:$AS$3,BB$1)</f>
        <v>1.0714076829268269</v>
      </c>
      <c r="BC680" s="2" cm="1">
        <f t="array" ref="BC680">TREND($AR680:$AS680,$AR$3:$AS$3,BC$1)</f>
        <v>1.0476051219512179</v>
      </c>
      <c r="BD680" s="2" cm="1">
        <f t="array" ref="BD680">TREND($AR680:$AS680,$AR$3:$AS$3,BD$1)</f>
        <v>1.023802560975609</v>
      </c>
      <c r="BE680" s="2" cm="1">
        <f t="array" ref="BE680">TREND($AR680:$AS680,$AR$3:$AS$3,BE$1)</f>
        <v>0.99999999999999822</v>
      </c>
      <c r="BF680" s="20" cm="1">
        <f t="array" ref="BF680">TREND($AS680:$AT680,$AS$3:$AT$3,BF$1)</f>
        <v>0.90000000000000568</v>
      </c>
      <c r="BG680" s="20" cm="1">
        <f t="array" ref="BG680">TREND($AS680:$AT680,$AS$3:$AT$3,BG$1)</f>
        <v>0.80000000000000426</v>
      </c>
      <c r="BH680" s="20" cm="1">
        <f t="array" ref="BH680">TREND($AS680:$AT680,$AS$3:$AT$3,BH$1)</f>
        <v>0.70000000000000284</v>
      </c>
      <c r="BI680" s="20" cm="1">
        <f t="array" ref="BI680">TREND($AS680:$AT680,$AS$3:$AT$3,BI$1)</f>
        <v>0.60000000000000142</v>
      </c>
      <c r="BJ680" s="20" cm="1">
        <f t="array" ref="BJ680">TREND($AS680:$AT680,$AS$3:$AT$3,BJ$1)</f>
        <v>0.5</v>
      </c>
      <c r="BK680" s="20" cm="1">
        <f t="array" ref="BK680">TREND($AS680:$AT680,$AS$3:$AT$3,BK$1)</f>
        <v>0.40000000000000568</v>
      </c>
      <c r="BL680" s="20" cm="1">
        <f t="array" ref="BL680">TREND($AS680:$AT680,$AS$3:$AT$3,BL$1)</f>
        <v>0.30000000000000426</v>
      </c>
      <c r="BM680" s="20" cm="1">
        <f t="array" ref="BM680">TREND($AS680:$AT680,$AS$3:$AT$3,BM$1)</f>
        <v>0.20000000000000284</v>
      </c>
    </row>
    <row r="681" spans="1:65" x14ac:dyDescent="0.35">
      <c r="A681" t="str">
        <f>IF(BYDem!B679="","\I:",BYDem!B679)</f>
        <v>Europe_other</v>
      </c>
      <c r="B681" t="str">
        <f>BYDem!E679</f>
        <v>Trd_Car</v>
      </c>
      <c r="C681" t="str">
        <f t="shared" si="223"/>
        <v>Trd_Car</v>
      </c>
      <c r="D681" s="4">
        <f>SUMIFS(BYDem!$M$2:$M$2000,BYDem!$B$2:$B$2000,Demands!$A681,BYDem!$E$2:$E$2000,Demands!$B681)</f>
        <v>267.12</v>
      </c>
      <c r="E681" s="4">
        <f t="shared" si="204"/>
        <v>274.21880844923737</v>
      </c>
      <c r="F681" s="4">
        <f t="shared" si="205"/>
        <v>330.69338041660808</v>
      </c>
      <c r="G681" s="4">
        <f t="shared" si="206"/>
        <v>395.12107680272817</v>
      </c>
      <c r="H681" s="4">
        <f t="shared" si="207"/>
        <v>459.7985257052058</v>
      </c>
      <c r="I681" s="4">
        <f t="shared" si="208"/>
        <v>520.13557227372155</v>
      </c>
      <c r="J681" s="4">
        <f t="shared" si="209"/>
        <v>577.22100854016333</v>
      </c>
      <c r="K681" s="4">
        <f t="shared" si="210"/>
        <v>630.55188480510844</v>
      </c>
      <c r="L681" s="4">
        <f t="shared" si="211"/>
        <v>681.44038993277343</v>
      </c>
      <c r="M681" s="4">
        <f t="shared" si="212"/>
        <v>729.98207313987029</v>
      </c>
      <c r="N681" s="4">
        <f t="shared" si="213"/>
        <v>771.25180319651997</v>
      </c>
      <c r="O681" s="4">
        <f t="shared" si="214"/>
        <v>804.2806887863336</v>
      </c>
      <c r="P681" s="4">
        <f t="shared" si="215"/>
        <v>829.99325324501604</v>
      </c>
      <c r="Q681" s="4">
        <f t="shared" si="216"/>
        <v>849.60518279654377</v>
      </c>
      <c r="R681" s="4">
        <f t="shared" si="217"/>
        <v>864.59106539657796</v>
      </c>
      <c r="S681" s="4">
        <f t="shared" si="218"/>
        <v>875.99683877158361</v>
      </c>
      <c r="T681" s="4">
        <f t="shared" si="219"/>
        <v>884.24219603783433</v>
      </c>
      <c r="U681" s="4">
        <f t="shared" si="220"/>
        <v>889.49447453651317</v>
      </c>
      <c r="W681" s="5" t="str">
        <f>VLOOKUP(C681&amp;A681,Driver_elast!$A$2:$D$1161,4,FALSE)</f>
        <v>GDP</v>
      </c>
      <c r="X681" s="5">
        <v>1</v>
      </c>
      <c r="Y681" s="2">
        <f>SUMIFS('Growth rates'!D$4:D$999,'Growth rates'!$B$4:$B$999,Demands!$A681,'Growth rates'!$C$4:$C$999,$W681)</f>
        <v>1</v>
      </c>
      <c r="Z681" s="2">
        <f>SUMIFS('Growth rates'!E$4:E$999,'Growth rates'!$B$4:$B$999,Demands!$A681,'Growth rates'!$C$4:$C$999,$W681)</f>
        <v>1.0223243415715675</v>
      </c>
      <c r="AA681" s="2">
        <f>SUMIFS('Growth rates'!F$4:F$999,'Growth rates'!$B$4:$B$999,Demands!$A681,'Growth rates'!$C$4:$C$999,$W681)</f>
        <v>1.2027988071116971</v>
      </c>
      <c r="AB681" s="2">
        <f>SUMIFS('Growth rates'!G$4:G$999,'Growth rates'!$B$4:$B$999,Demands!$A681,'Growth rates'!$C$4:$C$999,$W681)</f>
        <v>1.4078508117516342</v>
      </c>
      <c r="AC681" s="2">
        <f>SUMIFS('Growth rates'!H$4:H$999,'Growth rates'!$B$4:$B$999,Demands!$A681,'Growth rates'!$C$4:$C$999,$W681)</f>
        <v>1.6137924978969427</v>
      </c>
      <c r="AD681" s="2">
        <f>SUMIFS('Growth rates'!I$4:I$999,'Growth rates'!$B$4:$B$999,Demands!$A681,'Growth rates'!$C$4:$C$999,$W681)</f>
        <v>1.8071525118158416</v>
      </c>
      <c r="AE681" s="2">
        <f>SUMIFS('Growth rates'!J$4:J$999,'Growth rates'!$B$4:$B$999,Demands!$A681,'Growth rates'!$C$4:$C$999,$W681)</f>
        <v>1.9922705833899947</v>
      </c>
      <c r="AF681" s="2">
        <f>SUMIFS('Growth rates'!K$4:K$999,'Growth rates'!$B$4:$B$999,Demands!$A681,'Growth rates'!$C$4:$C$999,$W681)</f>
        <v>2.1679768696620623</v>
      </c>
      <c r="AG681" s="2">
        <f>SUMIFS('Growth rates'!L$4:L$999,'Growth rates'!$B$4:$B$999,Demands!$A681,'Growth rates'!$C$4:$C$999,$W681)</f>
        <v>2.338874994724109</v>
      </c>
      <c r="AH681" s="2">
        <f>SUMIFS('Growth rates'!M$4:M$999,'Growth rates'!$B$4:$B$999,Demands!$A681,'Growth rates'!$C$4:$C$999,$W681)</f>
        <v>2.505482273559017</v>
      </c>
      <c r="AI681" s="2">
        <f>SUMIFS('Growth rates'!N$4:N$999,'Growth rates'!$B$4:$B$999,Demands!$A681,'Growth rates'!$C$4:$C$999,$W681)</f>
        <v>2.6628690565076631</v>
      </c>
      <c r="AJ681" s="2">
        <f>SUMIFS('Growth rates'!O$4:O$999,'Growth rates'!$B$4:$B$999,Demands!$A681,'Growth rates'!$C$4:$C$999,$W681)</f>
        <v>2.8054158827249944</v>
      </c>
      <c r="AK681" s="2">
        <f>SUMIFS('Growth rates'!P$4:P$999,'Growth rates'!$B$4:$B$999,Demands!$A681,'Growth rates'!$C$4:$C$999,$W681)</f>
        <v>2.9335417929304213</v>
      </c>
      <c r="AL681" s="2">
        <f>SUMIFS('Growth rates'!Q$4:Q$999,'Growth rates'!$B$4:$B$999,Demands!$A681,'Growth rates'!$C$4:$C$999,$W681)</f>
        <v>3.0490696697223498</v>
      </c>
      <c r="AM681" s="2">
        <f>SUMIFS('Growth rates'!R$4:R$999,'Growth rates'!$B$4:$B$999,Demands!$A681,'Growth rates'!$C$4:$C$999,$W681)</f>
        <v>3.156632573139162</v>
      </c>
      <c r="AN681" s="2">
        <f>SUMIFS('Growth rates'!S$4:S$999,'Growth rates'!$B$4:$B$999,Demands!$A681,'Growth rates'!$C$4:$C$999,$W681)</f>
        <v>3.2607391189917707</v>
      </c>
      <c r="AO681" s="2">
        <f>SUMIFS('Growth rates'!T$4:T$999,'Growth rates'!$B$4:$B$999,Demands!$A681,'Growth rates'!$C$4:$C$999,$W681)</f>
        <v>3.3630452682005161</v>
      </c>
      <c r="AP681" s="2">
        <f>SUMIFS('Growth rates'!U$4:U$999,'Growth rates'!$B$4:$B$999,Demands!$A681,'Growth rates'!$C$4:$C$999,$W681)</f>
        <v>3.4629254279090294</v>
      </c>
      <c r="AR681">
        <f>VLOOKUP(C681&amp;A681,Driver_elast!$A$2:$E$1161,5,FALSE)</f>
        <v>1.195181</v>
      </c>
      <c r="AS681">
        <f t="shared" si="221"/>
        <v>1</v>
      </c>
      <c r="AT681">
        <f t="shared" si="222"/>
        <v>0.2</v>
      </c>
      <c r="AV681" s="2" cm="1">
        <f t="array" ref="AV681">TREND($AR681:$AS681,$AR$3:$AS$3,AV$1)</f>
        <v>1.1951809999999981</v>
      </c>
      <c r="AW681" s="2" cm="1">
        <f t="array" ref="AW681">TREND($AR681:$AS681,$AR$3:$AS$3,AW$1)</f>
        <v>1.190420487804877</v>
      </c>
      <c r="AX681" s="2" cm="1">
        <f t="array" ref="AX681">TREND($AR681:$AS681,$AR$3:$AS$3,AX$1)</f>
        <v>1.1666179268292662</v>
      </c>
      <c r="AY681" s="2" cm="1">
        <f t="array" ref="AY681">TREND($AR681:$AS681,$AR$3:$AS$3,AY$1)</f>
        <v>1.1428153658536573</v>
      </c>
      <c r="AZ681" s="2" cm="1">
        <f t="array" ref="AZ681">TREND($AR681:$AS681,$AR$3:$AS$3,AZ$1)</f>
        <v>1.1190128048780466</v>
      </c>
      <c r="BA681" s="2" cm="1">
        <f t="array" ref="BA681">TREND($AR681:$AS681,$AR$3:$AS$3,BA$1)</f>
        <v>1.0952102439024376</v>
      </c>
      <c r="BB681" s="2" cm="1">
        <f t="array" ref="BB681">TREND($AR681:$AS681,$AR$3:$AS$3,BB$1)</f>
        <v>1.0714076829268269</v>
      </c>
      <c r="BC681" s="2" cm="1">
        <f t="array" ref="BC681">TREND($AR681:$AS681,$AR$3:$AS$3,BC$1)</f>
        <v>1.0476051219512179</v>
      </c>
      <c r="BD681" s="2" cm="1">
        <f t="array" ref="BD681">TREND($AR681:$AS681,$AR$3:$AS$3,BD$1)</f>
        <v>1.023802560975609</v>
      </c>
      <c r="BE681" s="2" cm="1">
        <f t="array" ref="BE681">TREND($AR681:$AS681,$AR$3:$AS$3,BE$1)</f>
        <v>0.99999999999999822</v>
      </c>
      <c r="BF681" s="20" cm="1">
        <f t="array" ref="BF681">TREND($AS681:$AT681,$AS$3:$AT$3,BF$1)</f>
        <v>0.90000000000000568</v>
      </c>
      <c r="BG681" s="20" cm="1">
        <f t="array" ref="BG681">TREND($AS681:$AT681,$AS$3:$AT$3,BG$1)</f>
        <v>0.80000000000000426</v>
      </c>
      <c r="BH681" s="20" cm="1">
        <f t="array" ref="BH681">TREND($AS681:$AT681,$AS$3:$AT$3,BH$1)</f>
        <v>0.70000000000000284</v>
      </c>
      <c r="BI681" s="20" cm="1">
        <f t="array" ref="BI681">TREND($AS681:$AT681,$AS$3:$AT$3,BI$1)</f>
        <v>0.60000000000000142</v>
      </c>
      <c r="BJ681" s="20" cm="1">
        <f t="array" ref="BJ681">TREND($AS681:$AT681,$AS$3:$AT$3,BJ$1)</f>
        <v>0.5</v>
      </c>
      <c r="BK681" s="20" cm="1">
        <f t="array" ref="BK681">TREND($AS681:$AT681,$AS$3:$AT$3,BK$1)</f>
        <v>0.40000000000000568</v>
      </c>
      <c r="BL681" s="20" cm="1">
        <f t="array" ref="BL681">TREND($AS681:$AT681,$AS$3:$AT$3,BL$1)</f>
        <v>0.30000000000000426</v>
      </c>
      <c r="BM681" s="20" cm="1">
        <f t="array" ref="BM681">TREND($AS681:$AT681,$AS$3:$AT$3,BM$1)</f>
        <v>0.20000000000000284</v>
      </c>
    </row>
    <row r="682" spans="1:65" x14ac:dyDescent="0.35">
      <c r="A682" t="str">
        <f>IF(BYDem!B680="","\I:",BYDem!B680)</f>
        <v>Europe_other</v>
      </c>
      <c r="B682" t="str">
        <f>BYDem!E680</f>
        <v>Trd_Hdt</v>
      </c>
      <c r="C682" t="str">
        <f t="shared" si="223"/>
        <v>Trd_Hdt</v>
      </c>
      <c r="D682" s="4">
        <f>SUMIFS(BYDem!$M$2:$M$2000,BYDem!$B$2:$B$2000,Demands!$A682,BYDem!$E$2:$E$2000,Demands!$B682)</f>
        <v>138</v>
      </c>
      <c r="E682" s="4">
        <f t="shared" si="204"/>
        <v>141.66739879452962</v>
      </c>
      <c r="F682" s="4">
        <f t="shared" si="205"/>
        <v>170.843390601572</v>
      </c>
      <c r="G682" s="4">
        <f t="shared" si="206"/>
        <v>204.12813940841752</v>
      </c>
      <c r="H682" s="4">
        <f t="shared" si="207"/>
        <v>237.54191579559151</v>
      </c>
      <c r="I682" s="4">
        <f t="shared" si="208"/>
        <v>268.71334596351295</v>
      </c>
      <c r="J682" s="4">
        <f t="shared" si="209"/>
        <v>298.20492354950039</v>
      </c>
      <c r="K682" s="4">
        <f t="shared" si="210"/>
        <v>325.75681380317826</v>
      </c>
      <c r="L682" s="4">
        <f t="shared" si="211"/>
        <v>352.04692202277158</v>
      </c>
      <c r="M682" s="4">
        <f t="shared" si="212"/>
        <v>377.12461101116395</v>
      </c>
      <c r="N682" s="4">
        <f t="shared" si="213"/>
        <v>398.44545088769007</v>
      </c>
      <c r="O682" s="4">
        <f t="shared" si="214"/>
        <v>415.50889133166385</v>
      </c>
      <c r="P682" s="4">
        <f t="shared" si="215"/>
        <v>428.79256120025542</v>
      </c>
      <c r="Q682" s="4">
        <f t="shared" si="216"/>
        <v>438.9245104294813</v>
      </c>
      <c r="R682" s="4">
        <f t="shared" si="217"/>
        <v>446.66654321925637</v>
      </c>
      <c r="S682" s="4">
        <f t="shared" si="218"/>
        <v>452.55901374093497</v>
      </c>
      <c r="T682" s="4">
        <f t="shared" si="219"/>
        <v>456.81874458378689</v>
      </c>
      <c r="U682" s="4">
        <f t="shared" si="220"/>
        <v>459.5321858566893</v>
      </c>
      <c r="W682" s="5" t="str">
        <f>VLOOKUP(C682&amp;A682,Driver_elast!$A$2:$D$1161,4,FALSE)</f>
        <v>GDP</v>
      </c>
      <c r="X682" s="5">
        <v>1</v>
      </c>
      <c r="Y682" s="2">
        <f>SUMIFS('Growth rates'!D$4:D$999,'Growth rates'!$B$4:$B$999,Demands!$A682,'Growth rates'!$C$4:$C$999,$W682)</f>
        <v>1</v>
      </c>
      <c r="Z682" s="2">
        <f>SUMIFS('Growth rates'!E$4:E$999,'Growth rates'!$B$4:$B$999,Demands!$A682,'Growth rates'!$C$4:$C$999,$W682)</f>
        <v>1.0223243415715675</v>
      </c>
      <c r="AA682" s="2">
        <f>SUMIFS('Growth rates'!F$4:F$999,'Growth rates'!$B$4:$B$999,Demands!$A682,'Growth rates'!$C$4:$C$999,$W682)</f>
        <v>1.2027988071116971</v>
      </c>
      <c r="AB682" s="2">
        <f>SUMIFS('Growth rates'!G$4:G$999,'Growth rates'!$B$4:$B$999,Demands!$A682,'Growth rates'!$C$4:$C$999,$W682)</f>
        <v>1.4078508117516342</v>
      </c>
      <c r="AC682" s="2">
        <f>SUMIFS('Growth rates'!H$4:H$999,'Growth rates'!$B$4:$B$999,Demands!$A682,'Growth rates'!$C$4:$C$999,$W682)</f>
        <v>1.6137924978969427</v>
      </c>
      <c r="AD682" s="2">
        <f>SUMIFS('Growth rates'!I$4:I$999,'Growth rates'!$B$4:$B$999,Demands!$A682,'Growth rates'!$C$4:$C$999,$W682)</f>
        <v>1.8071525118158416</v>
      </c>
      <c r="AE682" s="2">
        <f>SUMIFS('Growth rates'!J$4:J$999,'Growth rates'!$B$4:$B$999,Demands!$A682,'Growth rates'!$C$4:$C$999,$W682)</f>
        <v>1.9922705833899947</v>
      </c>
      <c r="AF682" s="2">
        <f>SUMIFS('Growth rates'!K$4:K$999,'Growth rates'!$B$4:$B$999,Demands!$A682,'Growth rates'!$C$4:$C$999,$W682)</f>
        <v>2.1679768696620623</v>
      </c>
      <c r="AG682" s="2">
        <f>SUMIFS('Growth rates'!L$4:L$999,'Growth rates'!$B$4:$B$999,Demands!$A682,'Growth rates'!$C$4:$C$999,$W682)</f>
        <v>2.338874994724109</v>
      </c>
      <c r="AH682" s="2">
        <f>SUMIFS('Growth rates'!M$4:M$999,'Growth rates'!$B$4:$B$999,Demands!$A682,'Growth rates'!$C$4:$C$999,$W682)</f>
        <v>2.505482273559017</v>
      </c>
      <c r="AI682" s="2">
        <f>SUMIFS('Growth rates'!N$4:N$999,'Growth rates'!$B$4:$B$999,Demands!$A682,'Growth rates'!$C$4:$C$999,$W682)</f>
        <v>2.6628690565076631</v>
      </c>
      <c r="AJ682" s="2">
        <f>SUMIFS('Growth rates'!O$4:O$999,'Growth rates'!$B$4:$B$999,Demands!$A682,'Growth rates'!$C$4:$C$999,$W682)</f>
        <v>2.8054158827249944</v>
      </c>
      <c r="AK682" s="2">
        <f>SUMIFS('Growth rates'!P$4:P$999,'Growth rates'!$B$4:$B$999,Demands!$A682,'Growth rates'!$C$4:$C$999,$W682)</f>
        <v>2.9335417929304213</v>
      </c>
      <c r="AL682" s="2">
        <f>SUMIFS('Growth rates'!Q$4:Q$999,'Growth rates'!$B$4:$B$999,Demands!$A682,'Growth rates'!$C$4:$C$999,$W682)</f>
        <v>3.0490696697223498</v>
      </c>
      <c r="AM682" s="2">
        <f>SUMIFS('Growth rates'!R$4:R$999,'Growth rates'!$B$4:$B$999,Demands!$A682,'Growth rates'!$C$4:$C$999,$W682)</f>
        <v>3.156632573139162</v>
      </c>
      <c r="AN682" s="2">
        <f>SUMIFS('Growth rates'!S$4:S$999,'Growth rates'!$B$4:$B$999,Demands!$A682,'Growth rates'!$C$4:$C$999,$W682)</f>
        <v>3.2607391189917707</v>
      </c>
      <c r="AO682" s="2">
        <f>SUMIFS('Growth rates'!T$4:T$999,'Growth rates'!$B$4:$B$999,Demands!$A682,'Growth rates'!$C$4:$C$999,$W682)</f>
        <v>3.3630452682005161</v>
      </c>
      <c r="AP682" s="2">
        <f>SUMIFS('Growth rates'!U$4:U$999,'Growth rates'!$B$4:$B$999,Demands!$A682,'Growth rates'!$C$4:$C$999,$W682)</f>
        <v>3.4629254279090294</v>
      </c>
      <c r="AR682">
        <f>VLOOKUP(C682&amp;A682,Driver_elast!$A$2:$E$1161,5,FALSE)</f>
        <v>1.195181</v>
      </c>
      <c r="AS682">
        <f t="shared" si="221"/>
        <v>1</v>
      </c>
      <c r="AT682">
        <f t="shared" si="222"/>
        <v>0.2</v>
      </c>
      <c r="AV682" s="2" cm="1">
        <f t="array" ref="AV682">TREND($AR682:$AS682,$AR$3:$AS$3,AV$1)</f>
        <v>1.1951809999999981</v>
      </c>
      <c r="AW682" s="2" cm="1">
        <f t="array" ref="AW682">TREND($AR682:$AS682,$AR$3:$AS$3,AW$1)</f>
        <v>1.190420487804877</v>
      </c>
      <c r="AX682" s="2" cm="1">
        <f t="array" ref="AX682">TREND($AR682:$AS682,$AR$3:$AS$3,AX$1)</f>
        <v>1.1666179268292662</v>
      </c>
      <c r="AY682" s="2" cm="1">
        <f t="array" ref="AY682">TREND($AR682:$AS682,$AR$3:$AS$3,AY$1)</f>
        <v>1.1428153658536573</v>
      </c>
      <c r="AZ682" s="2" cm="1">
        <f t="array" ref="AZ682">TREND($AR682:$AS682,$AR$3:$AS$3,AZ$1)</f>
        <v>1.1190128048780466</v>
      </c>
      <c r="BA682" s="2" cm="1">
        <f t="array" ref="BA682">TREND($AR682:$AS682,$AR$3:$AS$3,BA$1)</f>
        <v>1.0952102439024376</v>
      </c>
      <c r="BB682" s="2" cm="1">
        <f t="array" ref="BB682">TREND($AR682:$AS682,$AR$3:$AS$3,BB$1)</f>
        <v>1.0714076829268269</v>
      </c>
      <c r="BC682" s="2" cm="1">
        <f t="array" ref="BC682">TREND($AR682:$AS682,$AR$3:$AS$3,BC$1)</f>
        <v>1.0476051219512179</v>
      </c>
      <c r="BD682" s="2" cm="1">
        <f t="array" ref="BD682">TREND($AR682:$AS682,$AR$3:$AS$3,BD$1)</f>
        <v>1.023802560975609</v>
      </c>
      <c r="BE682" s="2" cm="1">
        <f t="array" ref="BE682">TREND($AR682:$AS682,$AR$3:$AS$3,BE$1)</f>
        <v>0.99999999999999822</v>
      </c>
      <c r="BF682" s="20" cm="1">
        <f t="array" ref="BF682">TREND($AS682:$AT682,$AS$3:$AT$3,BF$1)</f>
        <v>0.90000000000000568</v>
      </c>
      <c r="BG682" s="20" cm="1">
        <f t="array" ref="BG682">TREND($AS682:$AT682,$AS$3:$AT$3,BG$1)</f>
        <v>0.80000000000000426</v>
      </c>
      <c r="BH682" s="20" cm="1">
        <f t="array" ref="BH682">TREND($AS682:$AT682,$AS$3:$AT$3,BH$1)</f>
        <v>0.70000000000000284</v>
      </c>
      <c r="BI682" s="20" cm="1">
        <f t="array" ref="BI682">TREND($AS682:$AT682,$AS$3:$AT$3,BI$1)</f>
        <v>0.60000000000000142</v>
      </c>
      <c r="BJ682" s="20" cm="1">
        <f t="array" ref="BJ682">TREND($AS682:$AT682,$AS$3:$AT$3,BJ$1)</f>
        <v>0.5</v>
      </c>
      <c r="BK682" s="20" cm="1">
        <f t="array" ref="BK682">TREND($AS682:$AT682,$AS$3:$AT$3,BK$1)</f>
        <v>0.40000000000000568</v>
      </c>
      <c r="BL682" s="20" cm="1">
        <f t="array" ref="BL682">TREND($AS682:$AT682,$AS$3:$AT$3,BL$1)</f>
        <v>0.30000000000000426</v>
      </c>
      <c r="BM682" s="20" cm="1">
        <f t="array" ref="BM682">TREND($AS682:$AT682,$AS$3:$AT$3,BM$1)</f>
        <v>0.20000000000000284</v>
      </c>
    </row>
    <row r="683" spans="1:65" x14ac:dyDescent="0.35">
      <c r="A683" t="str">
        <f>IF(BYDem!B681="","\I:",BYDem!B681)</f>
        <v>Europe_other</v>
      </c>
      <c r="B683" t="str">
        <f>BYDem!E681</f>
        <v>Trd_Lcv</v>
      </c>
      <c r="C683" t="str">
        <f t="shared" si="223"/>
        <v>Trd_Lcv</v>
      </c>
      <c r="D683" s="4">
        <f>SUMIFS(BYDem!$M$2:$M$2000,BYDem!$B$2:$B$2000,Demands!$A683,BYDem!$E$2:$E$2000,Demands!$B683)</f>
        <v>126.25</v>
      </c>
      <c r="E683" s="4">
        <f t="shared" si="204"/>
        <v>129.60513838992293</v>
      </c>
      <c r="F683" s="4">
        <f t="shared" si="205"/>
        <v>156.296942488757</v>
      </c>
      <c r="G683" s="4">
        <f t="shared" si="206"/>
        <v>186.74766377038196</v>
      </c>
      <c r="H683" s="4">
        <f t="shared" si="207"/>
        <v>217.31642658835815</v>
      </c>
      <c r="I683" s="4">
        <f t="shared" si="208"/>
        <v>245.83376759343119</v>
      </c>
      <c r="J683" s="4">
        <f t="shared" si="209"/>
        <v>272.81428694293061</v>
      </c>
      <c r="K683" s="4">
        <f t="shared" si="210"/>
        <v>298.02027349747289</v>
      </c>
      <c r="L683" s="4">
        <f t="shared" si="211"/>
        <v>322.07191235778924</v>
      </c>
      <c r="M683" s="4">
        <f t="shared" si="212"/>
        <v>345.01436333448873</v>
      </c>
      <c r="N683" s="4">
        <f t="shared" si="213"/>
        <v>364.51984184471644</v>
      </c>
      <c r="O683" s="4">
        <f t="shared" si="214"/>
        <v>380.1304168885693</v>
      </c>
      <c r="P683" s="4">
        <f t="shared" si="215"/>
        <v>392.28304964878441</v>
      </c>
      <c r="Q683" s="4">
        <f t="shared" si="216"/>
        <v>401.55231479508711</v>
      </c>
      <c r="R683" s="4">
        <f t="shared" si="217"/>
        <v>408.63515276399363</v>
      </c>
      <c r="S683" s="4">
        <f t="shared" si="218"/>
        <v>414.02590931009451</v>
      </c>
      <c r="T683" s="4">
        <f t="shared" si="219"/>
        <v>417.92294567900791</v>
      </c>
      <c r="U683" s="4">
        <f t="shared" si="220"/>
        <v>420.40535119135518</v>
      </c>
      <c r="W683" s="5" t="str">
        <f>VLOOKUP(C683&amp;A683,Driver_elast!$A$2:$D$1161,4,FALSE)</f>
        <v>GDP</v>
      </c>
      <c r="X683" s="5">
        <v>1</v>
      </c>
      <c r="Y683" s="2">
        <f>SUMIFS('Growth rates'!D$4:D$999,'Growth rates'!$B$4:$B$999,Demands!$A683,'Growth rates'!$C$4:$C$999,$W683)</f>
        <v>1</v>
      </c>
      <c r="Z683" s="2">
        <f>SUMIFS('Growth rates'!E$4:E$999,'Growth rates'!$B$4:$B$999,Demands!$A683,'Growth rates'!$C$4:$C$999,$W683)</f>
        <v>1.0223243415715675</v>
      </c>
      <c r="AA683" s="2">
        <f>SUMIFS('Growth rates'!F$4:F$999,'Growth rates'!$B$4:$B$999,Demands!$A683,'Growth rates'!$C$4:$C$999,$W683)</f>
        <v>1.2027988071116971</v>
      </c>
      <c r="AB683" s="2">
        <f>SUMIFS('Growth rates'!G$4:G$999,'Growth rates'!$B$4:$B$999,Demands!$A683,'Growth rates'!$C$4:$C$999,$W683)</f>
        <v>1.4078508117516342</v>
      </c>
      <c r="AC683" s="2">
        <f>SUMIFS('Growth rates'!H$4:H$999,'Growth rates'!$B$4:$B$999,Demands!$A683,'Growth rates'!$C$4:$C$999,$W683)</f>
        <v>1.6137924978969427</v>
      </c>
      <c r="AD683" s="2">
        <f>SUMIFS('Growth rates'!I$4:I$999,'Growth rates'!$B$4:$B$999,Demands!$A683,'Growth rates'!$C$4:$C$999,$W683)</f>
        <v>1.8071525118158416</v>
      </c>
      <c r="AE683" s="2">
        <f>SUMIFS('Growth rates'!J$4:J$999,'Growth rates'!$B$4:$B$999,Demands!$A683,'Growth rates'!$C$4:$C$999,$W683)</f>
        <v>1.9922705833899947</v>
      </c>
      <c r="AF683" s="2">
        <f>SUMIFS('Growth rates'!K$4:K$999,'Growth rates'!$B$4:$B$999,Demands!$A683,'Growth rates'!$C$4:$C$999,$W683)</f>
        <v>2.1679768696620623</v>
      </c>
      <c r="AG683" s="2">
        <f>SUMIFS('Growth rates'!L$4:L$999,'Growth rates'!$B$4:$B$999,Demands!$A683,'Growth rates'!$C$4:$C$999,$W683)</f>
        <v>2.338874994724109</v>
      </c>
      <c r="AH683" s="2">
        <f>SUMIFS('Growth rates'!M$4:M$999,'Growth rates'!$B$4:$B$999,Demands!$A683,'Growth rates'!$C$4:$C$999,$W683)</f>
        <v>2.505482273559017</v>
      </c>
      <c r="AI683" s="2">
        <f>SUMIFS('Growth rates'!N$4:N$999,'Growth rates'!$B$4:$B$999,Demands!$A683,'Growth rates'!$C$4:$C$999,$W683)</f>
        <v>2.6628690565076631</v>
      </c>
      <c r="AJ683" s="2">
        <f>SUMIFS('Growth rates'!O$4:O$999,'Growth rates'!$B$4:$B$999,Demands!$A683,'Growth rates'!$C$4:$C$999,$W683)</f>
        <v>2.8054158827249944</v>
      </c>
      <c r="AK683" s="2">
        <f>SUMIFS('Growth rates'!P$4:P$999,'Growth rates'!$B$4:$B$999,Demands!$A683,'Growth rates'!$C$4:$C$999,$W683)</f>
        <v>2.9335417929304213</v>
      </c>
      <c r="AL683" s="2">
        <f>SUMIFS('Growth rates'!Q$4:Q$999,'Growth rates'!$B$4:$B$999,Demands!$A683,'Growth rates'!$C$4:$C$999,$W683)</f>
        <v>3.0490696697223498</v>
      </c>
      <c r="AM683" s="2">
        <f>SUMIFS('Growth rates'!R$4:R$999,'Growth rates'!$B$4:$B$999,Demands!$A683,'Growth rates'!$C$4:$C$999,$W683)</f>
        <v>3.156632573139162</v>
      </c>
      <c r="AN683" s="2">
        <f>SUMIFS('Growth rates'!S$4:S$999,'Growth rates'!$B$4:$B$999,Demands!$A683,'Growth rates'!$C$4:$C$999,$W683)</f>
        <v>3.2607391189917707</v>
      </c>
      <c r="AO683" s="2">
        <f>SUMIFS('Growth rates'!T$4:T$999,'Growth rates'!$B$4:$B$999,Demands!$A683,'Growth rates'!$C$4:$C$999,$W683)</f>
        <v>3.3630452682005161</v>
      </c>
      <c r="AP683" s="2">
        <f>SUMIFS('Growth rates'!U$4:U$999,'Growth rates'!$B$4:$B$999,Demands!$A683,'Growth rates'!$C$4:$C$999,$W683)</f>
        <v>3.4629254279090294</v>
      </c>
      <c r="AR683">
        <f>VLOOKUP(C683&amp;A683,Driver_elast!$A$2:$E$1161,5,FALSE)</f>
        <v>1.195181</v>
      </c>
      <c r="AS683">
        <f t="shared" si="221"/>
        <v>1</v>
      </c>
      <c r="AT683">
        <f t="shared" si="222"/>
        <v>0.2</v>
      </c>
      <c r="AV683" s="2" cm="1">
        <f t="array" ref="AV683">TREND($AR683:$AS683,$AR$3:$AS$3,AV$1)</f>
        <v>1.1951809999999981</v>
      </c>
      <c r="AW683" s="2" cm="1">
        <f t="array" ref="AW683">TREND($AR683:$AS683,$AR$3:$AS$3,AW$1)</f>
        <v>1.190420487804877</v>
      </c>
      <c r="AX683" s="2" cm="1">
        <f t="array" ref="AX683">TREND($AR683:$AS683,$AR$3:$AS$3,AX$1)</f>
        <v>1.1666179268292662</v>
      </c>
      <c r="AY683" s="2" cm="1">
        <f t="array" ref="AY683">TREND($AR683:$AS683,$AR$3:$AS$3,AY$1)</f>
        <v>1.1428153658536573</v>
      </c>
      <c r="AZ683" s="2" cm="1">
        <f t="array" ref="AZ683">TREND($AR683:$AS683,$AR$3:$AS$3,AZ$1)</f>
        <v>1.1190128048780466</v>
      </c>
      <c r="BA683" s="2" cm="1">
        <f t="array" ref="BA683">TREND($AR683:$AS683,$AR$3:$AS$3,BA$1)</f>
        <v>1.0952102439024376</v>
      </c>
      <c r="BB683" s="2" cm="1">
        <f t="array" ref="BB683">TREND($AR683:$AS683,$AR$3:$AS$3,BB$1)</f>
        <v>1.0714076829268269</v>
      </c>
      <c r="BC683" s="2" cm="1">
        <f t="array" ref="BC683">TREND($AR683:$AS683,$AR$3:$AS$3,BC$1)</f>
        <v>1.0476051219512179</v>
      </c>
      <c r="BD683" s="2" cm="1">
        <f t="array" ref="BD683">TREND($AR683:$AS683,$AR$3:$AS$3,BD$1)</f>
        <v>1.023802560975609</v>
      </c>
      <c r="BE683" s="2" cm="1">
        <f t="array" ref="BE683">TREND($AR683:$AS683,$AR$3:$AS$3,BE$1)</f>
        <v>0.99999999999999822</v>
      </c>
      <c r="BF683" s="20" cm="1">
        <f t="array" ref="BF683">TREND($AS683:$AT683,$AS$3:$AT$3,BF$1)</f>
        <v>0.90000000000000568</v>
      </c>
      <c r="BG683" s="20" cm="1">
        <f t="array" ref="BG683">TREND($AS683:$AT683,$AS$3:$AT$3,BG$1)</f>
        <v>0.80000000000000426</v>
      </c>
      <c r="BH683" s="20" cm="1">
        <f t="array" ref="BH683">TREND($AS683:$AT683,$AS$3:$AT$3,BH$1)</f>
        <v>0.70000000000000284</v>
      </c>
      <c r="BI683" s="20" cm="1">
        <f t="array" ref="BI683">TREND($AS683:$AT683,$AS$3:$AT$3,BI$1)</f>
        <v>0.60000000000000142</v>
      </c>
      <c r="BJ683" s="20" cm="1">
        <f t="array" ref="BJ683">TREND($AS683:$AT683,$AS$3:$AT$3,BJ$1)</f>
        <v>0.5</v>
      </c>
      <c r="BK683" s="20" cm="1">
        <f t="array" ref="BK683">TREND($AS683:$AT683,$AS$3:$AT$3,BK$1)</f>
        <v>0.40000000000000568</v>
      </c>
      <c r="BL683" s="20" cm="1">
        <f t="array" ref="BL683">TREND($AS683:$AT683,$AS$3:$AT$3,BL$1)</f>
        <v>0.30000000000000426</v>
      </c>
      <c r="BM683" s="20" cm="1">
        <f t="array" ref="BM683">TREND($AS683:$AT683,$AS$3:$AT$3,BM$1)</f>
        <v>0.20000000000000284</v>
      </c>
    </row>
    <row r="684" spans="1:65" x14ac:dyDescent="0.35">
      <c r="A684" t="str">
        <f>IF(BYDem!B682="","\I:",BYDem!B682)</f>
        <v>France</v>
      </c>
      <c r="B684" t="str">
        <f>BYDem!E682</f>
        <v>AGR</v>
      </c>
      <c r="C684" t="str">
        <f t="shared" si="223"/>
        <v>AGR</v>
      </c>
      <c r="D684" s="4">
        <f>SUMIFS(BYDem!$M$2:$M$2000,BYDem!$B$2:$B$2000,Demands!$A684,BYDem!$E$2:$E$2000,Demands!$B684)</f>
        <v>182.48999298480001</v>
      </c>
      <c r="E684" s="4">
        <f t="shared" si="204"/>
        <v>183.03942433692615</v>
      </c>
      <c r="F684" s="4">
        <f t="shared" si="205"/>
        <v>185.78258773203146</v>
      </c>
      <c r="G684" s="4">
        <f t="shared" si="206"/>
        <v>188.60094790126149</v>
      </c>
      <c r="H684" s="4">
        <f t="shared" si="207"/>
        <v>191.75448337451988</v>
      </c>
      <c r="I684" s="4">
        <f t="shared" si="208"/>
        <v>195.06751393117514</v>
      </c>
      <c r="J684" s="4">
        <f t="shared" si="209"/>
        <v>198.10597379525419</v>
      </c>
      <c r="K684" s="4">
        <f t="shared" si="210"/>
        <v>200.78237084244304</v>
      </c>
      <c r="L684" s="4">
        <f t="shared" si="211"/>
        <v>203.06478267606599</v>
      </c>
      <c r="M684" s="4">
        <f t="shared" si="212"/>
        <v>205.28603445389359</v>
      </c>
      <c r="N684" s="4">
        <f t="shared" si="213"/>
        <v>207.32108184431655</v>
      </c>
      <c r="O684" s="4">
        <f t="shared" si="214"/>
        <v>209.21879831337674</v>
      </c>
      <c r="P684" s="4">
        <f t="shared" si="215"/>
        <v>211.00812207494283</v>
      </c>
      <c r="Q684" s="4">
        <f t="shared" si="216"/>
        <v>212.58781352327665</v>
      </c>
      <c r="R684" s="4">
        <f t="shared" si="217"/>
        <v>213.8367278355733</v>
      </c>
      <c r="S684" s="4">
        <f t="shared" si="218"/>
        <v>214.76795243417865</v>
      </c>
      <c r="T684" s="4">
        <f t="shared" si="219"/>
        <v>215.41317140441311</v>
      </c>
      <c r="U684" s="4">
        <f t="shared" si="220"/>
        <v>215.76549869161437</v>
      </c>
      <c r="W684" s="5" t="str">
        <f>VLOOKUP(C684&amp;A684,Driver_elast!$A$2:$D$1161,4,FALSE)</f>
        <v>POP</v>
      </c>
      <c r="X684" s="5">
        <v>1</v>
      </c>
      <c r="Y684" s="2">
        <f>SUMIFS('Growth rates'!D$4:D$999,'Growth rates'!$B$4:$B$999,Demands!$A684,'Growth rates'!$C$4:$C$999,$W684)</f>
        <v>1</v>
      </c>
      <c r="Z684" s="2">
        <f>SUMIFS('Growth rates'!E$4:E$999,'Growth rates'!$B$4:$B$999,Demands!$A684,'Growth rates'!$C$4:$C$999,$W684)</f>
        <v>1.0022995833056525</v>
      </c>
      <c r="AA684" s="2">
        <f>SUMIFS('Growth rates'!F$4:F$999,'Growth rates'!$B$4:$B$999,Demands!$A684,'Growth rates'!$C$4:$C$999,$W684)</f>
        <v>1.0137726455352034</v>
      </c>
      <c r="AB684" s="2">
        <f>SUMIFS('Growth rates'!G$4:G$999,'Growth rates'!$B$4:$B$999,Demands!$A684,'Growth rates'!$C$4:$C$999,$W684)</f>
        <v>1.0255191004736375</v>
      </c>
      <c r="AC684" s="2">
        <f>SUMIFS('Growth rates'!H$4:H$999,'Growth rates'!$B$4:$B$999,Demands!$A684,'Growth rates'!$C$4:$C$999,$W684)</f>
        <v>1.0386161167365109</v>
      </c>
      <c r="AD684" s="2">
        <f>SUMIFS('Growth rates'!I$4:I$999,'Growth rates'!$B$4:$B$999,Demands!$A684,'Growth rates'!$C$4:$C$999,$W684)</f>
        <v>1.0523220854396687</v>
      </c>
      <c r="AE684" s="2">
        <f>SUMIFS('Growth rates'!J$4:J$999,'Growth rates'!$B$4:$B$999,Demands!$A684,'Growth rates'!$C$4:$C$999,$W684)</f>
        <v>1.0648417301341115</v>
      </c>
      <c r="AF684" s="2">
        <f>SUMIFS('Growth rates'!K$4:K$999,'Growth rates'!$B$4:$B$999,Demands!$A684,'Growth rates'!$C$4:$C$999,$W684)</f>
        <v>1.0758295820177781</v>
      </c>
      <c r="AG684" s="2">
        <f>SUMIFS('Growth rates'!L$4:L$999,'Growth rates'!$B$4:$B$999,Demands!$A684,'Growth rates'!$C$4:$C$999,$W684)</f>
        <v>1.0851704380368379</v>
      </c>
      <c r="AH684" s="2">
        <f>SUMIFS('Growth rates'!M$4:M$999,'Growth rates'!$B$4:$B$999,Demands!$A684,'Growth rates'!$C$4:$C$999,$W684)</f>
        <v>1.0942368593308114</v>
      </c>
      <c r="AI684" s="2">
        <f>SUMIFS('Growth rates'!N$4:N$999,'Growth rates'!$B$4:$B$999,Demands!$A684,'Growth rates'!$C$4:$C$999,$W684)</f>
        <v>1.1034425995646659</v>
      </c>
      <c r="AJ684" s="2">
        <f>SUMIFS('Growth rates'!O$4:O$999,'Growth rates'!$B$4:$B$999,Demands!$A684,'Growth rates'!$C$4:$C$999,$W684)</f>
        <v>1.1130858264124117</v>
      </c>
      <c r="AK684" s="2">
        <f>SUMIFS('Growth rates'!P$4:P$999,'Growth rates'!$B$4:$B$999,Demands!$A684,'Growth rates'!$C$4:$C$999,$W684)</f>
        <v>1.1234729094208509</v>
      </c>
      <c r="AL684" s="2">
        <f>SUMIFS('Growth rates'!Q$4:Q$999,'Growth rates'!$B$4:$B$999,Demands!$A684,'Growth rates'!$C$4:$C$999,$W684)</f>
        <v>1.1341796976476315</v>
      </c>
      <c r="AM684" s="2">
        <f>SUMIFS('Growth rates'!R$4:R$999,'Growth rates'!$B$4:$B$999,Demands!$A684,'Growth rates'!$C$4:$C$999,$W684)</f>
        <v>1.1443581302601269</v>
      </c>
      <c r="AN684" s="2">
        <f>SUMIFS('Growth rates'!S$4:S$999,'Growth rates'!$B$4:$B$999,Demands!$A684,'Growth rates'!$C$4:$C$999,$W684)</f>
        <v>1.1538740083863706</v>
      </c>
      <c r="AO684" s="2">
        <f>SUMIFS('Growth rates'!T$4:T$999,'Growth rates'!$B$4:$B$999,Demands!$A684,'Growth rates'!$C$4:$C$999,$W684)</f>
        <v>1.1626997163084163</v>
      </c>
      <c r="AP684" s="2">
        <f>SUMIFS('Growth rates'!U$4:U$999,'Growth rates'!$B$4:$B$999,Demands!$A684,'Growth rates'!$C$4:$C$999,$W684)</f>
        <v>1.1699622198945441</v>
      </c>
      <c r="AR684">
        <f>VLOOKUP(C684&amp;A684,Driver_elast!$A$2:$E$1161,5,FALSE)</f>
        <v>1.309258</v>
      </c>
      <c r="AS684">
        <f t="shared" si="221"/>
        <v>1.309258</v>
      </c>
      <c r="AT684">
        <f t="shared" si="222"/>
        <v>0.26185160000000002</v>
      </c>
      <c r="AV684" s="2" cm="1">
        <f t="array" ref="AV684">TREND($AR684:$AS684,$AR$3:$AS$3,AV$1)</f>
        <v>1.309258</v>
      </c>
      <c r="AW684" s="2" cm="1">
        <f t="array" ref="AW684">TREND($AR684:$AS684,$AR$3:$AS$3,AW$1)</f>
        <v>1.309258</v>
      </c>
      <c r="AX684" s="2" cm="1">
        <f t="array" ref="AX684">TREND($AR684:$AS684,$AR$3:$AS$3,AX$1)</f>
        <v>1.309258</v>
      </c>
      <c r="AY684" s="2" cm="1">
        <f t="array" ref="AY684">TREND($AR684:$AS684,$AR$3:$AS$3,AY$1)</f>
        <v>1.309258</v>
      </c>
      <c r="AZ684" s="2" cm="1">
        <f t="array" ref="AZ684">TREND($AR684:$AS684,$AR$3:$AS$3,AZ$1)</f>
        <v>1.309258</v>
      </c>
      <c r="BA684" s="2" cm="1">
        <f t="array" ref="BA684">TREND($AR684:$AS684,$AR$3:$AS$3,BA$1)</f>
        <v>1.309258</v>
      </c>
      <c r="BB684" s="2" cm="1">
        <f t="array" ref="BB684">TREND($AR684:$AS684,$AR$3:$AS$3,BB$1)</f>
        <v>1.309258</v>
      </c>
      <c r="BC684" s="2" cm="1">
        <f t="array" ref="BC684">TREND($AR684:$AS684,$AR$3:$AS$3,BC$1)</f>
        <v>1.309258</v>
      </c>
      <c r="BD684" s="2" cm="1">
        <f t="array" ref="BD684">TREND($AR684:$AS684,$AR$3:$AS$3,BD$1)</f>
        <v>1.309258</v>
      </c>
      <c r="BE684" s="2" cm="1">
        <f t="array" ref="BE684">TREND($AR684:$AS684,$AR$3:$AS$3,BE$1)</f>
        <v>1.309258</v>
      </c>
      <c r="BF684" s="20" cm="1">
        <f t="array" ref="BF684">TREND($AS684:$AT684,$AS$3:$AT$3,BF$1)</f>
        <v>1.1783321999999998</v>
      </c>
      <c r="BG684" s="20" cm="1">
        <f t="array" ref="BG684">TREND($AS684:$AT684,$AS$3:$AT$3,BG$1)</f>
        <v>1.0474063999999998</v>
      </c>
      <c r="BH684" s="20" cm="1">
        <f t="array" ref="BH684">TREND($AS684:$AT684,$AS$3:$AT$3,BH$1)</f>
        <v>0.91648059999999987</v>
      </c>
      <c r="BI684" s="20" cm="1">
        <f t="array" ref="BI684">TREND($AS684:$AT684,$AS$3:$AT$3,BI$1)</f>
        <v>0.78555479999999989</v>
      </c>
      <c r="BJ684" s="20" cm="1">
        <f t="array" ref="BJ684">TREND($AS684:$AT684,$AS$3:$AT$3,BJ$1)</f>
        <v>0.65462899999999991</v>
      </c>
      <c r="BK684" s="20" cm="1">
        <f t="array" ref="BK684">TREND($AS684:$AT684,$AS$3:$AT$3,BK$1)</f>
        <v>0.52370319999999992</v>
      </c>
      <c r="BL684" s="20" cm="1">
        <f t="array" ref="BL684">TREND($AS684:$AT684,$AS$3:$AT$3,BL$1)</f>
        <v>0.39277739999999994</v>
      </c>
      <c r="BM684" s="20" cm="1">
        <f t="array" ref="BM684">TREND($AS684:$AT684,$AS$3:$AT$3,BM$1)</f>
        <v>0.26185159999999996</v>
      </c>
    </row>
    <row r="685" spans="1:65" x14ac:dyDescent="0.35">
      <c r="A685" t="str">
        <f>IF(BYDem!B683="","\I:",BYDem!B683)</f>
        <v>France</v>
      </c>
      <c r="B685" t="str">
        <f>BYDem!E683</f>
        <v>CCK</v>
      </c>
      <c r="C685" t="str">
        <f t="shared" si="223"/>
        <v>CCK</v>
      </c>
      <c r="D685" s="4">
        <f>SUMIFS(BYDem!$M$2:$M$2000,BYDem!$B$2:$B$2000,Demands!$A685,BYDem!$E$2:$E$2000,Demands!$B685)</f>
        <v>46.2047202980064</v>
      </c>
      <c r="E685" s="4">
        <f t="shared" si="204"/>
        <v>46.137933937850697</v>
      </c>
      <c r="F685" s="4">
        <f t="shared" si="205"/>
        <v>50.243450618603759</v>
      </c>
      <c r="G685" s="4">
        <f t="shared" si="206"/>
        <v>53.087774357278683</v>
      </c>
      <c r="H685" s="4">
        <f t="shared" si="207"/>
        <v>55.554560986395956</v>
      </c>
      <c r="I685" s="4">
        <f t="shared" si="208"/>
        <v>57.99935753293714</v>
      </c>
      <c r="J685" s="4">
        <f t="shared" si="209"/>
        <v>60.427197752852486</v>
      </c>
      <c r="K685" s="4">
        <f t="shared" si="210"/>
        <v>62.886259201422938</v>
      </c>
      <c r="L685" s="4">
        <f t="shared" si="211"/>
        <v>65.411361658870732</v>
      </c>
      <c r="M685" s="4">
        <f t="shared" si="212"/>
        <v>68.026048042769801</v>
      </c>
      <c r="N685" s="4">
        <f t="shared" si="213"/>
        <v>70.416430675198399</v>
      </c>
      <c r="O685" s="4">
        <f t="shared" si="214"/>
        <v>72.475296720723421</v>
      </c>
      <c r="P685" s="4">
        <f t="shared" si="215"/>
        <v>74.231802708458503</v>
      </c>
      <c r="Q685" s="4">
        <f t="shared" si="216"/>
        <v>75.718091698663443</v>
      </c>
      <c r="R685" s="4">
        <f t="shared" si="217"/>
        <v>76.941162255672083</v>
      </c>
      <c r="S685" s="4">
        <f t="shared" si="218"/>
        <v>77.898355208706363</v>
      </c>
      <c r="T685" s="4">
        <f t="shared" si="219"/>
        <v>78.581674704849405</v>
      </c>
      <c r="U685" s="4">
        <f t="shared" si="220"/>
        <v>78.992519038476487</v>
      </c>
      <c r="W685" s="5" t="str">
        <f>VLOOKUP(C685&amp;A685,Driver_elast!$A$2:$D$1161,4,FALSE)</f>
        <v>GDPSER</v>
      </c>
      <c r="X685" s="5">
        <v>1</v>
      </c>
      <c r="Y685" s="2">
        <f>SUMIFS('Growth rates'!D$4:D$999,'Growth rates'!$B$4:$B$999,Demands!$A685,'Growth rates'!$C$4:$C$999,$W685)</f>
        <v>1</v>
      </c>
      <c r="Z685" s="2">
        <f>SUMIFS('Growth rates'!E$4:E$999,'Growth rates'!$B$4:$B$999,Demands!$A685,'Growth rates'!$C$4:$C$999,$W685)</f>
        <v>0.99817646109018121</v>
      </c>
      <c r="AA685" s="2">
        <f>SUMIFS('Growth rates'!F$4:F$999,'Growth rates'!$B$4:$B$999,Demands!$A685,'Growth rates'!$C$4:$C$999,$W685)</f>
        <v>1.1102312978494639</v>
      </c>
      <c r="AB685" s="2">
        <f>SUMIFS('Growth rates'!G$4:G$999,'Growth rates'!$B$4:$B$999,Demands!$A685,'Growth rates'!$C$4:$C$999,$W685)</f>
        <v>1.1895227987698878</v>
      </c>
      <c r="AC685" s="2">
        <f>SUMIFS('Growth rates'!H$4:H$999,'Growth rates'!$B$4:$B$999,Demands!$A685,'Growth rates'!$C$4:$C$999,$W685)</f>
        <v>1.2592534052553628</v>
      </c>
      <c r="AD685" s="2">
        <f>SUMIFS('Growth rates'!I$4:I$999,'Growth rates'!$B$4:$B$999,Demands!$A685,'Growth rates'!$C$4:$C$999,$W685)</f>
        <v>1.3291650858746389</v>
      </c>
      <c r="AE685" s="2">
        <f>SUMIFS('Growth rates'!J$4:J$999,'Growth rates'!$B$4:$B$999,Demands!$A685,'Growth rates'!$C$4:$C$999,$W685)</f>
        <v>1.3993573819037659</v>
      </c>
      <c r="AF685" s="2">
        <f>SUMIFS('Growth rates'!K$4:K$999,'Growth rates'!$B$4:$B$999,Demands!$A685,'Growth rates'!$C$4:$C$999,$W685)</f>
        <v>1.4711995077101185</v>
      </c>
      <c r="AG685" s="2">
        <f>SUMIFS('Growth rates'!L$4:L$999,'Growth rates'!$B$4:$B$999,Demands!$A685,'Growth rates'!$C$4:$C$999,$W685)</f>
        <v>1.5457256118422702</v>
      </c>
      <c r="AH685" s="2">
        <f>SUMIFS('Growth rates'!M$4:M$999,'Growth rates'!$B$4:$B$999,Demands!$A685,'Growth rates'!$C$4:$C$999,$W685)</f>
        <v>1.6236749484358473</v>
      </c>
      <c r="AI685" s="2">
        <f>SUMIFS('Growth rates'!N$4:N$999,'Growth rates'!$B$4:$B$999,Demands!$A685,'Growth rates'!$C$4:$C$999,$W685)</f>
        <v>1.7036514437540264</v>
      </c>
      <c r="AJ685" s="2">
        <f>SUMIFS('Growth rates'!O$4:O$999,'Growth rates'!$B$4:$B$999,Demands!$A685,'Growth rates'!$C$4:$C$999,$W685)</f>
        <v>1.7822036608927188</v>
      </c>
      <c r="AK685" s="2">
        <f>SUMIFS('Growth rates'!P$4:P$999,'Growth rates'!$B$4:$B$999,Demands!$A685,'Growth rates'!$C$4:$C$999,$W685)</f>
        <v>1.860048984593462</v>
      </c>
      <c r="AL685" s="2">
        <f>SUMIFS('Growth rates'!Q$4:Q$999,'Growth rates'!$B$4:$B$999,Demands!$A685,'Growth rates'!$C$4:$C$999,$W685)</f>
        <v>1.9383558769975415</v>
      </c>
      <c r="AM685" s="2">
        <f>SUMIFS('Growth rates'!R$4:R$999,'Growth rates'!$B$4:$B$999,Demands!$A685,'Growth rates'!$C$4:$C$999,$W685)</f>
        <v>2.0173562182807041</v>
      </c>
      <c r="AN685" s="2">
        <f>SUMIFS('Growth rates'!S$4:S$999,'Growth rates'!$B$4:$B$999,Demands!$A685,'Growth rates'!$C$4:$C$999,$W685)</f>
        <v>2.0965109634711925</v>
      </c>
      <c r="AO685" s="2">
        <f>SUMIFS('Growth rates'!T$4:T$999,'Growth rates'!$B$4:$B$999,Demands!$A685,'Growth rates'!$C$4:$C$999,$W685)</f>
        <v>2.1738475522966296</v>
      </c>
      <c r="AP685" s="2">
        <f>SUMIFS('Growth rates'!U$4:U$999,'Growth rates'!$B$4:$B$999,Demands!$A685,'Growth rates'!$C$4:$C$999,$W685)</f>
        <v>2.2455392253141429</v>
      </c>
      <c r="AR685">
        <f>VLOOKUP(C685&amp;A685,Driver_elast!$A$2:$E$1161,5,FALSE)</f>
        <v>0.792659</v>
      </c>
      <c r="AS685">
        <f t="shared" si="221"/>
        <v>0.792659</v>
      </c>
      <c r="AT685">
        <f t="shared" si="222"/>
        <v>0.1585318</v>
      </c>
      <c r="AV685" s="2" cm="1">
        <f t="array" ref="AV685">TREND($AR685:$AS685,$AR$3:$AS$3,AV$1)</f>
        <v>0.792659</v>
      </c>
      <c r="AW685" s="2" cm="1">
        <f t="array" ref="AW685">TREND($AR685:$AS685,$AR$3:$AS$3,AW$1)</f>
        <v>0.792659</v>
      </c>
      <c r="AX685" s="2" cm="1">
        <f t="array" ref="AX685">TREND($AR685:$AS685,$AR$3:$AS$3,AX$1)</f>
        <v>0.792659</v>
      </c>
      <c r="AY685" s="2" cm="1">
        <f t="array" ref="AY685">TREND($AR685:$AS685,$AR$3:$AS$3,AY$1)</f>
        <v>0.792659</v>
      </c>
      <c r="AZ685" s="2" cm="1">
        <f t="array" ref="AZ685">TREND($AR685:$AS685,$AR$3:$AS$3,AZ$1)</f>
        <v>0.792659</v>
      </c>
      <c r="BA685" s="2" cm="1">
        <f t="array" ref="BA685">TREND($AR685:$AS685,$AR$3:$AS$3,BA$1)</f>
        <v>0.792659</v>
      </c>
      <c r="BB685" s="2" cm="1">
        <f t="array" ref="BB685">TREND($AR685:$AS685,$AR$3:$AS$3,BB$1)</f>
        <v>0.792659</v>
      </c>
      <c r="BC685" s="2" cm="1">
        <f t="array" ref="BC685">TREND($AR685:$AS685,$AR$3:$AS$3,BC$1)</f>
        <v>0.792659</v>
      </c>
      <c r="BD685" s="2" cm="1">
        <f t="array" ref="BD685">TREND($AR685:$AS685,$AR$3:$AS$3,BD$1)</f>
        <v>0.792659</v>
      </c>
      <c r="BE685" s="2" cm="1">
        <f t="array" ref="BE685">TREND($AR685:$AS685,$AR$3:$AS$3,BE$1)</f>
        <v>0.792659</v>
      </c>
      <c r="BF685" s="20" cm="1">
        <f t="array" ref="BF685">TREND($AS685:$AT685,$AS$3:$AT$3,BF$1)</f>
        <v>0.71339309999999756</v>
      </c>
      <c r="BG685" s="20" cm="1">
        <f t="array" ref="BG685">TREND($AS685:$AT685,$AS$3:$AT$3,BG$1)</f>
        <v>0.63412720000000178</v>
      </c>
      <c r="BH685" s="20" cm="1">
        <f t="array" ref="BH685">TREND($AS685:$AT685,$AS$3:$AT$3,BH$1)</f>
        <v>0.55486129999999889</v>
      </c>
      <c r="BI685" s="20" cm="1">
        <f t="array" ref="BI685">TREND($AS685:$AT685,$AS$3:$AT$3,BI$1)</f>
        <v>0.47559540000000311</v>
      </c>
      <c r="BJ685" s="20" cm="1">
        <f t="array" ref="BJ685">TREND($AS685:$AT685,$AS$3:$AT$3,BJ$1)</f>
        <v>0.39632950000000022</v>
      </c>
      <c r="BK685" s="20" cm="1">
        <f t="array" ref="BK685">TREND($AS685:$AT685,$AS$3:$AT$3,BK$1)</f>
        <v>0.31706359999999734</v>
      </c>
      <c r="BL685" s="20" cm="1">
        <f t="array" ref="BL685">TREND($AS685:$AT685,$AS$3:$AT$3,BL$1)</f>
        <v>0.23779770000000156</v>
      </c>
      <c r="BM685" s="20" cm="1">
        <f t="array" ref="BM685">TREND($AS685:$AT685,$AS$3:$AT$3,BM$1)</f>
        <v>0.15853179999999867</v>
      </c>
    </row>
    <row r="686" spans="1:65" x14ac:dyDescent="0.35">
      <c r="A686" t="str">
        <f>IF(BYDem!B684="","\I:",BYDem!B684)</f>
        <v>France</v>
      </c>
      <c r="B686" t="str">
        <f>BYDem!E684</f>
        <v>CHW</v>
      </c>
      <c r="C686" t="str">
        <f t="shared" si="223"/>
        <v>CHW</v>
      </c>
      <c r="D686" s="4">
        <f>SUMIFS(BYDem!$M$2:$M$2000,BYDem!$B$2:$B$2000,Demands!$A686,BYDem!$E$2:$E$2000,Demands!$B686)</f>
        <v>91.191244022371095</v>
      </c>
      <c r="E686" s="4">
        <f t="shared" si="204"/>
        <v>91.059432137631958</v>
      </c>
      <c r="F686" s="4">
        <f t="shared" si="205"/>
        <v>99.16222274122795</v>
      </c>
      <c r="G686" s="4">
        <f t="shared" si="206"/>
        <v>104.77587906160437</v>
      </c>
      <c r="H686" s="4">
        <f t="shared" si="207"/>
        <v>109.64441500330254</v>
      </c>
      <c r="I686" s="4">
        <f t="shared" si="208"/>
        <v>114.46955055271754</v>
      </c>
      <c r="J686" s="4">
        <f t="shared" si="209"/>
        <v>119.26122050578032</v>
      </c>
      <c r="K686" s="4">
        <f t="shared" si="210"/>
        <v>124.11450976229528</v>
      </c>
      <c r="L686" s="4">
        <f t="shared" si="211"/>
        <v>129.09813985232628</v>
      </c>
      <c r="M686" s="4">
        <f t="shared" si="212"/>
        <v>134.25857589735088</v>
      </c>
      <c r="N686" s="4">
        <f t="shared" si="213"/>
        <v>138.97631825213014</v>
      </c>
      <c r="O686" s="4">
        <f t="shared" si="214"/>
        <v>143.03976793337296</v>
      </c>
      <c r="P686" s="4">
        <f t="shared" si="215"/>
        <v>146.50646928165958</v>
      </c>
      <c r="Q686" s="4">
        <f t="shared" si="216"/>
        <v>149.43986095937936</v>
      </c>
      <c r="R686" s="4">
        <f t="shared" si="217"/>
        <v>151.85375557666944</v>
      </c>
      <c r="S686" s="4">
        <f t="shared" si="218"/>
        <v>153.74290490153635</v>
      </c>
      <c r="T686" s="4">
        <f t="shared" si="219"/>
        <v>155.09152804038723</v>
      </c>
      <c r="U686" s="4">
        <f t="shared" si="220"/>
        <v>155.90238471566533</v>
      </c>
      <c r="W686" s="5" t="str">
        <f>VLOOKUP(C686&amp;A686,Driver_elast!$A$2:$D$1161,4,FALSE)</f>
        <v>GDPSER</v>
      </c>
      <c r="X686" s="5">
        <v>1</v>
      </c>
      <c r="Y686" s="2">
        <f>SUMIFS('Growth rates'!D$4:D$999,'Growth rates'!$B$4:$B$999,Demands!$A686,'Growth rates'!$C$4:$C$999,$W686)</f>
        <v>1</v>
      </c>
      <c r="Z686" s="2">
        <f>SUMIFS('Growth rates'!E$4:E$999,'Growth rates'!$B$4:$B$999,Demands!$A686,'Growth rates'!$C$4:$C$999,$W686)</f>
        <v>0.99817646109018121</v>
      </c>
      <c r="AA686" s="2">
        <f>SUMIFS('Growth rates'!F$4:F$999,'Growth rates'!$B$4:$B$999,Demands!$A686,'Growth rates'!$C$4:$C$999,$W686)</f>
        <v>1.1102312978494639</v>
      </c>
      <c r="AB686" s="2">
        <f>SUMIFS('Growth rates'!G$4:G$999,'Growth rates'!$B$4:$B$999,Demands!$A686,'Growth rates'!$C$4:$C$999,$W686)</f>
        <v>1.1895227987698878</v>
      </c>
      <c r="AC686" s="2">
        <f>SUMIFS('Growth rates'!H$4:H$999,'Growth rates'!$B$4:$B$999,Demands!$A686,'Growth rates'!$C$4:$C$999,$W686)</f>
        <v>1.2592534052553628</v>
      </c>
      <c r="AD686" s="2">
        <f>SUMIFS('Growth rates'!I$4:I$999,'Growth rates'!$B$4:$B$999,Demands!$A686,'Growth rates'!$C$4:$C$999,$W686)</f>
        <v>1.3291650858746389</v>
      </c>
      <c r="AE686" s="2">
        <f>SUMIFS('Growth rates'!J$4:J$999,'Growth rates'!$B$4:$B$999,Demands!$A686,'Growth rates'!$C$4:$C$999,$W686)</f>
        <v>1.3993573819037659</v>
      </c>
      <c r="AF686" s="2">
        <f>SUMIFS('Growth rates'!K$4:K$999,'Growth rates'!$B$4:$B$999,Demands!$A686,'Growth rates'!$C$4:$C$999,$W686)</f>
        <v>1.4711995077101185</v>
      </c>
      <c r="AG686" s="2">
        <f>SUMIFS('Growth rates'!L$4:L$999,'Growth rates'!$B$4:$B$999,Demands!$A686,'Growth rates'!$C$4:$C$999,$W686)</f>
        <v>1.5457256118422702</v>
      </c>
      <c r="AH686" s="2">
        <f>SUMIFS('Growth rates'!M$4:M$999,'Growth rates'!$B$4:$B$999,Demands!$A686,'Growth rates'!$C$4:$C$999,$W686)</f>
        <v>1.6236749484358473</v>
      </c>
      <c r="AI686" s="2">
        <f>SUMIFS('Growth rates'!N$4:N$999,'Growth rates'!$B$4:$B$999,Demands!$A686,'Growth rates'!$C$4:$C$999,$W686)</f>
        <v>1.7036514437540264</v>
      </c>
      <c r="AJ686" s="2">
        <f>SUMIFS('Growth rates'!O$4:O$999,'Growth rates'!$B$4:$B$999,Demands!$A686,'Growth rates'!$C$4:$C$999,$W686)</f>
        <v>1.7822036608927188</v>
      </c>
      <c r="AK686" s="2">
        <f>SUMIFS('Growth rates'!P$4:P$999,'Growth rates'!$B$4:$B$999,Demands!$A686,'Growth rates'!$C$4:$C$999,$W686)</f>
        <v>1.860048984593462</v>
      </c>
      <c r="AL686" s="2">
        <f>SUMIFS('Growth rates'!Q$4:Q$999,'Growth rates'!$B$4:$B$999,Demands!$A686,'Growth rates'!$C$4:$C$999,$W686)</f>
        <v>1.9383558769975415</v>
      </c>
      <c r="AM686" s="2">
        <f>SUMIFS('Growth rates'!R$4:R$999,'Growth rates'!$B$4:$B$999,Demands!$A686,'Growth rates'!$C$4:$C$999,$W686)</f>
        <v>2.0173562182807041</v>
      </c>
      <c r="AN686" s="2">
        <f>SUMIFS('Growth rates'!S$4:S$999,'Growth rates'!$B$4:$B$999,Demands!$A686,'Growth rates'!$C$4:$C$999,$W686)</f>
        <v>2.0965109634711925</v>
      </c>
      <c r="AO686" s="2">
        <f>SUMIFS('Growth rates'!T$4:T$999,'Growth rates'!$B$4:$B$999,Demands!$A686,'Growth rates'!$C$4:$C$999,$W686)</f>
        <v>2.1738475522966296</v>
      </c>
      <c r="AP686" s="2">
        <f>SUMIFS('Growth rates'!U$4:U$999,'Growth rates'!$B$4:$B$999,Demands!$A686,'Growth rates'!$C$4:$C$999,$W686)</f>
        <v>2.2455392253141429</v>
      </c>
      <c r="AR686">
        <f>VLOOKUP(C686&amp;A686,Driver_elast!$A$2:$E$1161,5,FALSE)</f>
        <v>0.792659</v>
      </c>
      <c r="AS686">
        <f t="shared" si="221"/>
        <v>0.792659</v>
      </c>
      <c r="AT686">
        <f t="shared" si="222"/>
        <v>0.1585318</v>
      </c>
      <c r="AV686" s="2" cm="1">
        <f t="array" ref="AV686">TREND($AR686:$AS686,$AR$3:$AS$3,AV$1)</f>
        <v>0.792659</v>
      </c>
      <c r="AW686" s="2" cm="1">
        <f t="array" ref="AW686">TREND($AR686:$AS686,$AR$3:$AS$3,AW$1)</f>
        <v>0.792659</v>
      </c>
      <c r="AX686" s="2" cm="1">
        <f t="array" ref="AX686">TREND($AR686:$AS686,$AR$3:$AS$3,AX$1)</f>
        <v>0.792659</v>
      </c>
      <c r="AY686" s="2" cm="1">
        <f t="array" ref="AY686">TREND($AR686:$AS686,$AR$3:$AS$3,AY$1)</f>
        <v>0.792659</v>
      </c>
      <c r="AZ686" s="2" cm="1">
        <f t="array" ref="AZ686">TREND($AR686:$AS686,$AR$3:$AS$3,AZ$1)</f>
        <v>0.792659</v>
      </c>
      <c r="BA686" s="2" cm="1">
        <f t="array" ref="BA686">TREND($AR686:$AS686,$AR$3:$AS$3,BA$1)</f>
        <v>0.792659</v>
      </c>
      <c r="BB686" s="2" cm="1">
        <f t="array" ref="BB686">TREND($AR686:$AS686,$AR$3:$AS$3,BB$1)</f>
        <v>0.792659</v>
      </c>
      <c r="BC686" s="2" cm="1">
        <f t="array" ref="BC686">TREND($AR686:$AS686,$AR$3:$AS$3,BC$1)</f>
        <v>0.792659</v>
      </c>
      <c r="BD686" s="2" cm="1">
        <f t="array" ref="BD686">TREND($AR686:$AS686,$AR$3:$AS$3,BD$1)</f>
        <v>0.792659</v>
      </c>
      <c r="BE686" s="2" cm="1">
        <f t="array" ref="BE686">TREND($AR686:$AS686,$AR$3:$AS$3,BE$1)</f>
        <v>0.792659</v>
      </c>
      <c r="BF686" s="20" cm="1">
        <f t="array" ref="BF686">TREND($AS686:$AT686,$AS$3:$AT$3,BF$1)</f>
        <v>0.71339309999999756</v>
      </c>
      <c r="BG686" s="20" cm="1">
        <f t="array" ref="BG686">TREND($AS686:$AT686,$AS$3:$AT$3,BG$1)</f>
        <v>0.63412720000000178</v>
      </c>
      <c r="BH686" s="20" cm="1">
        <f t="array" ref="BH686">TREND($AS686:$AT686,$AS$3:$AT$3,BH$1)</f>
        <v>0.55486129999999889</v>
      </c>
      <c r="BI686" s="20" cm="1">
        <f t="array" ref="BI686">TREND($AS686:$AT686,$AS$3:$AT$3,BI$1)</f>
        <v>0.47559540000000311</v>
      </c>
      <c r="BJ686" s="20" cm="1">
        <f t="array" ref="BJ686">TREND($AS686:$AT686,$AS$3:$AT$3,BJ$1)</f>
        <v>0.39632950000000022</v>
      </c>
      <c r="BK686" s="20" cm="1">
        <f t="array" ref="BK686">TREND($AS686:$AT686,$AS$3:$AT$3,BK$1)</f>
        <v>0.31706359999999734</v>
      </c>
      <c r="BL686" s="20" cm="1">
        <f t="array" ref="BL686">TREND($AS686:$AT686,$AS$3:$AT$3,BL$1)</f>
        <v>0.23779770000000156</v>
      </c>
      <c r="BM686" s="20" cm="1">
        <f t="array" ref="BM686">TREND($AS686:$AT686,$AS$3:$AT$3,BM$1)</f>
        <v>0.15853179999999867</v>
      </c>
    </row>
    <row r="687" spans="1:65" x14ac:dyDescent="0.35">
      <c r="A687" t="str">
        <f>IF(BYDem!B685="","\I:",BYDem!B685)</f>
        <v>France</v>
      </c>
      <c r="B687" t="str">
        <f>BYDem!E685</f>
        <v>CLA</v>
      </c>
      <c r="C687" t="str">
        <f t="shared" si="223"/>
        <v>CLA</v>
      </c>
      <c r="D687" s="4">
        <f>SUMIFS(BYDem!$M$2:$M$2000,BYDem!$B$2:$B$2000,Demands!$A687,BYDem!$E$2:$E$2000,Demands!$B687)</f>
        <v>332.96330867040302</v>
      </c>
      <c r="E687" s="4">
        <f t="shared" si="204"/>
        <v>333.98908999046563</v>
      </c>
      <c r="F687" s="4">
        <f t="shared" si="205"/>
        <v>384.08671557755343</v>
      </c>
      <c r="G687" s="4">
        <f t="shared" si="206"/>
        <v>422.38540645850941</v>
      </c>
      <c r="H687" s="4">
        <f t="shared" si="207"/>
        <v>457.31265955943979</v>
      </c>
      <c r="I687" s="4">
        <f t="shared" si="208"/>
        <v>492.65478931250777</v>
      </c>
      <c r="J687" s="4">
        <f t="shared" si="209"/>
        <v>528.4451339927366</v>
      </c>
      <c r="K687" s="4">
        <f t="shared" si="210"/>
        <v>565.26987406589376</v>
      </c>
      <c r="L687" s="4">
        <f t="shared" si="211"/>
        <v>603.1676993770634</v>
      </c>
      <c r="M687" s="4">
        <f t="shared" si="212"/>
        <v>642.43976733118984</v>
      </c>
      <c r="N687" s="4">
        <f t="shared" si="213"/>
        <v>679.56251393586695</v>
      </c>
      <c r="O687" s="4">
        <f t="shared" si="214"/>
        <v>713.02795096852924</v>
      </c>
      <c r="P687" s="4">
        <f t="shared" si="215"/>
        <v>742.90348916602272</v>
      </c>
      <c r="Q687" s="4">
        <f t="shared" si="216"/>
        <v>769.11068530820535</v>
      </c>
      <c r="R687" s="4">
        <f t="shared" si="217"/>
        <v>791.36525018831458</v>
      </c>
      <c r="S687" s="4">
        <f t="shared" si="218"/>
        <v>809.31277520491392</v>
      </c>
      <c r="T687" s="4">
        <f t="shared" si="219"/>
        <v>822.64126948816181</v>
      </c>
      <c r="U687" s="4">
        <f t="shared" si="220"/>
        <v>831.1681794966986</v>
      </c>
      <c r="W687" s="5" t="str">
        <f>VLOOKUP(C687&amp;A687,Driver_elast!$A$2:$D$1161,4,FALSE)</f>
        <v>GDP</v>
      </c>
      <c r="X687" s="5">
        <v>1</v>
      </c>
      <c r="Y687" s="2">
        <f>SUMIFS('Growth rates'!D$4:D$999,'Growth rates'!$B$4:$B$999,Demands!$A687,'Growth rates'!$C$4:$C$999,$W687)</f>
        <v>1</v>
      </c>
      <c r="Z687" s="2">
        <f>SUMIFS('Growth rates'!E$4:E$999,'Growth rates'!$B$4:$B$999,Demands!$A687,'Growth rates'!$C$4:$C$999,$W687)</f>
        <v>1.0025457881818998</v>
      </c>
      <c r="AA687" s="2">
        <f>SUMIFS('Growth rates'!F$4:F$999,'Growth rates'!$B$4:$B$999,Demands!$A687,'Growth rates'!$C$4:$C$999,$W687)</f>
        <v>1.1295691716651499</v>
      </c>
      <c r="AB687" s="2">
        <f>SUMIFS('Growth rates'!G$4:G$999,'Growth rates'!$B$4:$B$999,Demands!$A687,'Growth rates'!$C$4:$C$999,$W687)</f>
        <v>1.2268677888573403</v>
      </c>
      <c r="AC687" s="2">
        <f>SUMIFS('Growth rates'!H$4:H$999,'Growth rates'!$B$4:$B$999,Demands!$A687,'Growth rates'!$C$4:$C$999,$W687)</f>
        <v>1.3165405942955557</v>
      </c>
      <c r="AD687" s="2">
        <f>SUMIFS('Growth rates'!I$4:I$999,'Growth rates'!$B$4:$B$999,Demands!$A687,'Growth rates'!$C$4:$C$999,$W687)</f>
        <v>1.4086117662476088</v>
      </c>
      <c r="AE687" s="2">
        <f>SUMIFS('Growth rates'!J$4:J$999,'Growth rates'!$B$4:$B$999,Demands!$A687,'Growth rates'!$C$4:$C$999,$W687)</f>
        <v>1.5034694068925827</v>
      </c>
      <c r="AF687" s="2">
        <f>SUMIFS('Growth rates'!K$4:K$999,'Growth rates'!$B$4:$B$999,Demands!$A687,'Growth rates'!$C$4:$C$999,$W687)</f>
        <v>1.6030094180057486</v>
      </c>
      <c r="AG687" s="2">
        <f>SUMIFS('Growth rates'!L$4:L$999,'Growth rates'!$B$4:$B$999,Demands!$A687,'Growth rates'!$C$4:$C$999,$W687)</f>
        <v>1.7077304394955095</v>
      </c>
      <c r="AH687" s="2">
        <f>SUMIFS('Growth rates'!M$4:M$999,'Growth rates'!$B$4:$B$999,Demands!$A687,'Growth rates'!$C$4:$C$999,$W687)</f>
        <v>1.8189202560862552</v>
      </c>
      <c r="AI687" s="2">
        <f>SUMIFS('Growth rates'!N$4:N$999,'Growth rates'!$B$4:$B$999,Demands!$A687,'Growth rates'!$C$4:$C$999,$W687)</f>
        <v>1.9357030429186526</v>
      </c>
      <c r="AJ687" s="2">
        <f>SUMIFS('Growth rates'!O$4:O$999,'Growth rates'!$B$4:$B$999,Demands!$A687,'Growth rates'!$C$4:$C$999,$W687)</f>
        <v>2.0548590200515382</v>
      </c>
      <c r="AK687" s="2">
        <f>SUMIFS('Growth rates'!P$4:P$999,'Growth rates'!$B$4:$B$999,Demands!$A687,'Growth rates'!$C$4:$C$999,$W687)</f>
        <v>2.1778556392296013</v>
      </c>
      <c r="AL687" s="2">
        <f>SUMIFS('Growth rates'!Q$4:Q$999,'Growth rates'!$B$4:$B$999,Demands!$A687,'Growth rates'!$C$4:$C$999,$W687)</f>
        <v>2.305901634299389</v>
      </c>
      <c r="AM687" s="2">
        <f>SUMIFS('Growth rates'!R$4:R$999,'Growth rates'!$B$4:$B$999,Demands!$A687,'Growth rates'!$C$4:$C$999,$W687)</f>
        <v>2.4393462437891178</v>
      </c>
      <c r="AN687" s="2">
        <f>SUMIFS('Growth rates'!S$4:S$999,'Growth rates'!$B$4:$B$999,Demands!$A687,'Growth rates'!$C$4:$C$999,$W687)</f>
        <v>2.5776522526899837</v>
      </c>
      <c r="AO687" s="2">
        <f>SUMIFS('Growth rates'!T$4:T$999,'Growth rates'!$B$4:$B$999,Demands!$A687,'Growth rates'!$C$4:$C$999,$W687)</f>
        <v>2.7191559430915095</v>
      </c>
      <c r="AP687" s="2">
        <f>SUMIFS('Growth rates'!U$4:U$999,'Growth rates'!$B$4:$B$999,Demands!$A687,'Growth rates'!$C$4:$C$999,$W687)</f>
        <v>2.8600800547662448</v>
      </c>
      <c r="AR687">
        <f>VLOOKUP(C687&amp;A687,Driver_elast!$A$2:$E$1161,5,FALSE)</f>
        <v>1.215395</v>
      </c>
      <c r="AS687">
        <f t="shared" si="221"/>
        <v>1</v>
      </c>
      <c r="AT687">
        <f t="shared" si="222"/>
        <v>0.2</v>
      </c>
      <c r="AV687" s="2" cm="1">
        <f t="array" ref="AV687">TREND($AR687:$AS687,$AR$3:$AS$3,AV$1)</f>
        <v>1.2153950000000009</v>
      </c>
      <c r="AW687" s="2" cm="1">
        <f t="array" ref="AW687">TREND($AR687:$AS687,$AR$3:$AS$3,AW$1)</f>
        <v>1.2101414634146348</v>
      </c>
      <c r="AX687" s="2" cm="1">
        <f t="array" ref="AX687">TREND($AR687:$AS687,$AR$3:$AS$3,AX$1)</f>
        <v>1.1838737804878061</v>
      </c>
      <c r="AY687" s="2" cm="1">
        <f t="array" ref="AY687">TREND($AR687:$AS687,$AR$3:$AS$3,AY$1)</f>
        <v>1.1576060975609774</v>
      </c>
      <c r="AZ687" s="2" cm="1">
        <f t="array" ref="AZ687">TREND($AR687:$AS687,$AR$3:$AS$3,AZ$1)</f>
        <v>1.131338414634147</v>
      </c>
      <c r="BA687" s="2" cm="1">
        <f t="array" ref="BA687">TREND($AR687:$AS687,$AR$3:$AS$3,BA$1)</f>
        <v>1.1050707317073183</v>
      </c>
      <c r="BB687" s="2" cm="1">
        <f t="array" ref="BB687">TREND($AR687:$AS687,$AR$3:$AS$3,BB$1)</f>
        <v>1.0788030487804896</v>
      </c>
      <c r="BC687" s="2" cm="1">
        <f t="array" ref="BC687">TREND($AR687:$AS687,$AR$3:$AS$3,BC$1)</f>
        <v>1.0525353658536591</v>
      </c>
      <c r="BD687" s="2" cm="1">
        <f t="array" ref="BD687">TREND($AR687:$AS687,$AR$3:$AS$3,BD$1)</f>
        <v>1.0262676829268305</v>
      </c>
      <c r="BE687" s="2" cm="1">
        <f t="array" ref="BE687">TREND($AR687:$AS687,$AR$3:$AS$3,BE$1)</f>
        <v>1.0000000000000018</v>
      </c>
      <c r="BF687" s="20" cm="1">
        <f t="array" ref="BF687">TREND($AS687:$AT687,$AS$3:$AT$3,BF$1)</f>
        <v>0.90000000000000568</v>
      </c>
      <c r="BG687" s="20" cm="1">
        <f t="array" ref="BG687">TREND($AS687:$AT687,$AS$3:$AT$3,BG$1)</f>
        <v>0.80000000000000426</v>
      </c>
      <c r="BH687" s="20" cm="1">
        <f t="array" ref="BH687">TREND($AS687:$AT687,$AS$3:$AT$3,BH$1)</f>
        <v>0.70000000000000284</v>
      </c>
      <c r="BI687" s="20" cm="1">
        <f t="array" ref="BI687">TREND($AS687:$AT687,$AS$3:$AT$3,BI$1)</f>
        <v>0.60000000000000142</v>
      </c>
      <c r="BJ687" s="20" cm="1">
        <f t="array" ref="BJ687">TREND($AS687:$AT687,$AS$3:$AT$3,BJ$1)</f>
        <v>0.5</v>
      </c>
      <c r="BK687" s="20" cm="1">
        <f t="array" ref="BK687">TREND($AS687:$AT687,$AS$3:$AT$3,BK$1)</f>
        <v>0.40000000000000568</v>
      </c>
      <c r="BL687" s="20" cm="1">
        <f t="array" ref="BL687">TREND($AS687:$AT687,$AS$3:$AT$3,BL$1)</f>
        <v>0.30000000000000426</v>
      </c>
      <c r="BM687" s="20" cm="1">
        <f t="array" ref="BM687">TREND($AS687:$AT687,$AS$3:$AT$3,BM$1)</f>
        <v>0.20000000000000284</v>
      </c>
    </row>
    <row r="688" spans="1:65" x14ac:dyDescent="0.35">
      <c r="A688" t="str">
        <f>IF(BYDem!B686="","\I:",BYDem!B686)</f>
        <v>France</v>
      </c>
      <c r="B688" t="str">
        <f>BYDem!E686</f>
        <v>COE</v>
      </c>
      <c r="C688" t="str">
        <f t="shared" si="223"/>
        <v>COE</v>
      </c>
      <c r="D688" s="4">
        <f>SUMIFS(BYDem!$M$2:$M$2000,BYDem!$B$2:$B$2000,Demands!$A688,BYDem!$E$2:$E$2000,Demands!$B688)</f>
        <v>83.604753742715999</v>
      </c>
      <c r="E688" s="4">
        <f t="shared" si="204"/>
        <v>84.069969019225525</v>
      </c>
      <c r="F688" s="4">
        <f t="shared" si="205"/>
        <v>105.77322301601927</v>
      </c>
      <c r="G688" s="4">
        <f t="shared" si="206"/>
        <v>122.98689738652075</v>
      </c>
      <c r="H688" s="4">
        <f t="shared" si="207"/>
        <v>138.63797283247217</v>
      </c>
      <c r="I688" s="4">
        <f t="shared" si="208"/>
        <v>154.08174828005454</v>
      </c>
      <c r="J688" s="4">
        <f t="shared" si="209"/>
        <v>169.0715836268549</v>
      </c>
      <c r="K688" s="4">
        <f t="shared" si="210"/>
        <v>183.58352104683959</v>
      </c>
      <c r="L688" s="4">
        <f t="shared" si="211"/>
        <v>197.35422631291001</v>
      </c>
      <c r="M688" s="4">
        <f t="shared" si="212"/>
        <v>210.20390078121983</v>
      </c>
      <c r="N688" s="4">
        <f t="shared" si="213"/>
        <v>222.35032530352549</v>
      </c>
      <c r="O688" s="4">
        <f t="shared" si="214"/>
        <v>233.30009174596842</v>
      </c>
      <c r="P688" s="4">
        <f t="shared" si="215"/>
        <v>243.07525665074934</v>
      </c>
      <c r="Q688" s="4">
        <f t="shared" si="216"/>
        <v>251.65015368819471</v>
      </c>
      <c r="R688" s="4">
        <f t="shared" si="217"/>
        <v>258.93176448794475</v>
      </c>
      <c r="S688" s="4">
        <f t="shared" si="218"/>
        <v>264.80412787467895</v>
      </c>
      <c r="T688" s="4">
        <f t="shared" si="219"/>
        <v>269.16516159698051</v>
      </c>
      <c r="U688" s="4">
        <f t="shared" si="220"/>
        <v>271.95513481556065</v>
      </c>
      <c r="W688" s="5" t="str">
        <f>VLOOKUP(C688&amp;A688,Driver_elast!$A$2:$D$1161,4,FALSE)</f>
        <v>GDP</v>
      </c>
      <c r="X688" s="5">
        <v>1</v>
      </c>
      <c r="Y688" s="2">
        <f>SUMIFS('Growth rates'!D$4:D$999,'Growth rates'!$B$4:$B$999,Demands!$A688,'Growth rates'!$C$4:$C$999,$W688)</f>
        <v>1</v>
      </c>
      <c r="Z688" s="2">
        <f>SUMIFS('Growth rates'!E$4:E$999,'Growth rates'!$B$4:$B$999,Demands!$A688,'Growth rates'!$C$4:$C$999,$W688)</f>
        <v>1.0025457881818998</v>
      </c>
      <c r="AA688" s="2">
        <f>SUMIFS('Growth rates'!F$4:F$999,'Growth rates'!$B$4:$B$999,Demands!$A688,'Growth rates'!$C$4:$C$999,$W688)</f>
        <v>1.1295691716651499</v>
      </c>
      <c r="AB688" s="2">
        <f>SUMIFS('Growth rates'!G$4:G$999,'Growth rates'!$B$4:$B$999,Demands!$A688,'Growth rates'!$C$4:$C$999,$W688)</f>
        <v>1.2268677888573403</v>
      </c>
      <c r="AC688" s="2">
        <f>SUMIFS('Growth rates'!H$4:H$999,'Growth rates'!$B$4:$B$999,Demands!$A688,'Growth rates'!$C$4:$C$999,$W688)</f>
        <v>1.3165405942955557</v>
      </c>
      <c r="AD688" s="2">
        <f>SUMIFS('Growth rates'!I$4:I$999,'Growth rates'!$B$4:$B$999,Demands!$A688,'Growth rates'!$C$4:$C$999,$W688)</f>
        <v>1.4086117662476088</v>
      </c>
      <c r="AE688" s="2">
        <f>SUMIFS('Growth rates'!J$4:J$999,'Growth rates'!$B$4:$B$999,Demands!$A688,'Growth rates'!$C$4:$C$999,$W688)</f>
        <v>1.5034694068925827</v>
      </c>
      <c r="AF688" s="2">
        <f>SUMIFS('Growth rates'!K$4:K$999,'Growth rates'!$B$4:$B$999,Demands!$A688,'Growth rates'!$C$4:$C$999,$W688)</f>
        <v>1.6030094180057486</v>
      </c>
      <c r="AG688" s="2">
        <f>SUMIFS('Growth rates'!L$4:L$999,'Growth rates'!$B$4:$B$999,Demands!$A688,'Growth rates'!$C$4:$C$999,$W688)</f>
        <v>1.7077304394955095</v>
      </c>
      <c r="AH688" s="2">
        <f>SUMIFS('Growth rates'!M$4:M$999,'Growth rates'!$B$4:$B$999,Demands!$A688,'Growth rates'!$C$4:$C$999,$W688)</f>
        <v>1.8189202560862552</v>
      </c>
      <c r="AI688" s="2">
        <f>SUMIFS('Growth rates'!N$4:N$999,'Growth rates'!$B$4:$B$999,Demands!$A688,'Growth rates'!$C$4:$C$999,$W688)</f>
        <v>1.9357030429186526</v>
      </c>
      <c r="AJ688" s="2">
        <f>SUMIFS('Growth rates'!O$4:O$999,'Growth rates'!$B$4:$B$999,Demands!$A688,'Growth rates'!$C$4:$C$999,$W688)</f>
        <v>2.0548590200515382</v>
      </c>
      <c r="AK688" s="2">
        <f>SUMIFS('Growth rates'!P$4:P$999,'Growth rates'!$B$4:$B$999,Demands!$A688,'Growth rates'!$C$4:$C$999,$W688)</f>
        <v>2.1778556392296013</v>
      </c>
      <c r="AL688" s="2">
        <f>SUMIFS('Growth rates'!Q$4:Q$999,'Growth rates'!$B$4:$B$999,Demands!$A688,'Growth rates'!$C$4:$C$999,$W688)</f>
        <v>2.305901634299389</v>
      </c>
      <c r="AM688" s="2">
        <f>SUMIFS('Growth rates'!R$4:R$999,'Growth rates'!$B$4:$B$999,Demands!$A688,'Growth rates'!$C$4:$C$999,$W688)</f>
        <v>2.4393462437891178</v>
      </c>
      <c r="AN688" s="2">
        <f>SUMIFS('Growth rates'!S$4:S$999,'Growth rates'!$B$4:$B$999,Demands!$A688,'Growth rates'!$C$4:$C$999,$W688)</f>
        <v>2.5776522526899837</v>
      </c>
      <c r="AO688" s="2">
        <f>SUMIFS('Growth rates'!T$4:T$999,'Growth rates'!$B$4:$B$999,Demands!$A688,'Growth rates'!$C$4:$C$999,$W688)</f>
        <v>2.7191559430915095</v>
      </c>
      <c r="AP688" s="2">
        <f>SUMIFS('Growth rates'!U$4:U$999,'Growth rates'!$B$4:$B$999,Demands!$A688,'Growth rates'!$C$4:$C$999,$W688)</f>
        <v>2.8600800547662448</v>
      </c>
      <c r="AR688">
        <f>VLOOKUP(C688&amp;A688,Driver_elast!$A$2:$E$1161,5,FALSE)</f>
        <v>2.215395</v>
      </c>
      <c r="AS688">
        <f t="shared" si="221"/>
        <v>1</v>
      </c>
      <c r="AT688">
        <f t="shared" si="222"/>
        <v>0.2</v>
      </c>
      <c r="AV688" s="2" cm="1">
        <f t="array" ref="AV688">TREND($AR688:$AS688,$AR$3:$AS$3,AV$1)</f>
        <v>2.2153950000000009</v>
      </c>
      <c r="AW688" s="2" cm="1">
        <f t="array" ref="AW688">TREND($AR688:$AS688,$AR$3:$AS$3,AW$1)</f>
        <v>2.1857512195121913</v>
      </c>
      <c r="AX688" s="2" cm="1">
        <f t="array" ref="AX688">TREND($AR688:$AS688,$AR$3:$AS$3,AX$1)</f>
        <v>2.0375323170731718</v>
      </c>
      <c r="AY688" s="2" cm="1">
        <f t="array" ref="AY688">TREND($AR688:$AS688,$AR$3:$AS$3,AY$1)</f>
        <v>1.8893134146341453</v>
      </c>
      <c r="AZ688" s="2" cm="1">
        <f t="array" ref="AZ688">TREND($AR688:$AS688,$AR$3:$AS$3,AZ$1)</f>
        <v>1.7410945121951187</v>
      </c>
      <c r="BA688" s="2" cm="1">
        <f t="array" ref="BA688">TREND($AR688:$AS688,$AR$3:$AS$3,BA$1)</f>
        <v>1.5928756097560992</v>
      </c>
      <c r="BB688" s="2" cm="1">
        <f t="array" ref="BB688">TREND($AR688:$AS688,$AR$3:$AS$3,BB$1)</f>
        <v>1.4446567073170726</v>
      </c>
      <c r="BC688" s="2" cm="1">
        <f t="array" ref="BC688">TREND($AR688:$AS688,$AR$3:$AS$3,BC$1)</f>
        <v>1.2964378048780461</v>
      </c>
      <c r="BD688" s="2" cm="1">
        <f t="array" ref="BD688">TREND($AR688:$AS688,$AR$3:$AS$3,BD$1)</f>
        <v>1.1482189024390266</v>
      </c>
      <c r="BE688" s="2" cm="1">
        <f t="array" ref="BE688">TREND($AR688:$AS688,$AR$3:$AS$3,BE$1)</f>
        <v>1</v>
      </c>
      <c r="BF688" s="20" cm="1">
        <f t="array" ref="BF688">TREND($AS688:$AT688,$AS$3:$AT$3,BF$1)</f>
        <v>0.90000000000000568</v>
      </c>
      <c r="BG688" s="20" cm="1">
        <f t="array" ref="BG688">TREND($AS688:$AT688,$AS$3:$AT$3,BG$1)</f>
        <v>0.80000000000000426</v>
      </c>
      <c r="BH688" s="20" cm="1">
        <f t="array" ref="BH688">TREND($AS688:$AT688,$AS$3:$AT$3,BH$1)</f>
        <v>0.70000000000000284</v>
      </c>
      <c r="BI688" s="20" cm="1">
        <f t="array" ref="BI688">TREND($AS688:$AT688,$AS$3:$AT$3,BI$1)</f>
        <v>0.60000000000000142</v>
      </c>
      <c r="BJ688" s="20" cm="1">
        <f t="array" ref="BJ688">TREND($AS688:$AT688,$AS$3:$AT$3,BJ$1)</f>
        <v>0.5</v>
      </c>
      <c r="BK688" s="20" cm="1">
        <f t="array" ref="BK688">TREND($AS688:$AT688,$AS$3:$AT$3,BK$1)</f>
        <v>0.40000000000000568</v>
      </c>
      <c r="BL688" s="20" cm="1">
        <f t="array" ref="BL688">TREND($AS688:$AT688,$AS$3:$AT$3,BL$1)</f>
        <v>0.30000000000000426</v>
      </c>
      <c r="BM688" s="20" cm="1">
        <f t="array" ref="BM688">TREND($AS688:$AT688,$AS$3:$AT$3,BM$1)</f>
        <v>0.20000000000000284</v>
      </c>
    </row>
    <row r="689" spans="1:65" x14ac:dyDescent="0.35">
      <c r="A689" t="str">
        <f>IF(BYDem!B687="","\I:",BYDem!B687)</f>
        <v>France</v>
      </c>
      <c r="B689" t="str">
        <f>BYDem!E687</f>
        <v>COT</v>
      </c>
      <c r="C689" t="str">
        <f t="shared" si="223"/>
        <v>COT</v>
      </c>
      <c r="D689" s="4">
        <f>SUMIFS(BYDem!$M$2:$M$2000,BYDem!$B$2:$B$2000,Demands!$A689,BYDem!$E$2:$E$2000,Demands!$B689)</f>
        <v>0</v>
      </c>
      <c r="E689" s="4">
        <f t="shared" si="204"/>
        <v>0</v>
      </c>
      <c r="F689" s="4">
        <f t="shared" si="205"/>
        <v>0</v>
      </c>
      <c r="G689" s="4">
        <f t="shared" si="206"/>
        <v>0</v>
      </c>
      <c r="H689" s="4">
        <f t="shared" si="207"/>
        <v>0</v>
      </c>
      <c r="I689" s="4">
        <f t="shared" si="208"/>
        <v>0</v>
      </c>
      <c r="J689" s="4">
        <f t="shared" si="209"/>
        <v>0</v>
      </c>
      <c r="K689" s="4">
        <f t="shared" si="210"/>
        <v>0</v>
      </c>
      <c r="L689" s="4">
        <f t="shared" si="211"/>
        <v>0</v>
      </c>
      <c r="M689" s="4">
        <f t="shared" si="212"/>
        <v>0</v>
      </c>
      <c r="N689" s="4">
        <f t="shared" si="213"/>
        <v>0</v>
      </c>
      <c r="O689" s="4">
        <f t="shared" si="214"/>
        <v>0</v>
      </c>
      <c r="P689" s="4">
        <f t="shared" si="215"/>
        <v>0</v>
      </c>
      <c r="Q689" s="4">
        <f t="shared" si="216"/>
        <v>0</v>
      </c>
      <c r="R689" s="4">
        <f t="shared" si="217"/>
        <v>0</v>
      </c>
      <c r="S689" s="4">
        <f t="shared" si="218"/>
        <v>0</v>
      </c>
      <c r="T689" s="4">
        <f t="shared" si="219"/>
        <v>0</v>
      </c>
      <c r="U689" s="4">
        <f t="shared" si="220"/>
        <v>0</v>
      </c>
      <c r="W689" s="5" t="str">
        <f>VLOOKUP(C689&amp;A689,Driver_elast!$A$2:$D$1161,4,FALSE)</f>
        <v>GDPSER</v>
      </c>
      <c r="X689" s="5">
        <v>1</v>
      </c>
      <c r="Y689" s="2">
        <f>SUMIFS('Growth rates'!D$4:D$999,'Growth rates'!$B$4:$B$999,Demands!$A689,'Growth rates'!$C$4:$C$999,$W689)</f>
        <v>1</v>
      </c>
      <c r="Z689" s="2">
        <f>SUMIFS('Growth rates'!E$4:E$999,'Growth rates'!$B$4:$B$999,Demands!$A689,'Growth rates'!$C$4:$C$999,$W689)</f>
        <v>0.99817646109018121</v>
      </c>
      <c r="AA689" s="2">
        <f>SUMIFS('Growth rates'!F$4:F$999,'Growth rates'!$B$4:$B$999,Demands!$A689,'Growth rates'!$C$4:$C$999,$W689)</f>
        <v>1.1102312978494639</v>
      </c>
      <c r="AB689" s="2">
        <f>SUMIFS('Growth rates'!G$4:G$999,'Growth rates'!$B$4:$B$999,Demands!$A689,'Growth rates'!$C$4:$C$999,$W689)</f>
        <v>1.1895227987698878</v>
      </c>
      <c r="AC689" s="2">
        <f>SUMIFS('Growth rates'!H$4:H$999,'Growth rates'!$B$4:$B$999,Demands!$A689,'Growth rates'!$C$4:$C$999,$W689)</f>
        <v>1.2592534052553628</v>
      </c>
      <c r="AD689" s="2">
        <f>SUMIFS('Growth rates'!I$4:I$999,'Growth rates'!$B$4:$B$999,Demands!$A689,'Growth rates'!$C$4:$C$999,$W689)</f>
        <v>1.3291650858746389</v>
      </c>
      <c r="AE689" s="2">
        <f>SUMIFS('Growth rates'!J$4:J$999,'Growth rates'!$B$4:$B$999,Demands!$A689,'Growth rates'!$C$4:$C$999,$W689)</f>
        <v>1.3993573819037659</v>
      </c>
      <c r="AF689" s="2">
        <f>SUMIFS('Growth rates'!K$4:K$999,'Growth rates'!$B$4:$B$999,Demands!$A689,'Growth rates'!$C$4:$C$999,$W689)</f>
        <v>1.4711995077101185</v>
      </c>
      <c r="AG689" s="2">
        <f>SUMIFS('Growth rates'!L$4:L$999,'Growth rates'!$B$4:$B$999,Demands!$A689,'Growth rates'!$C$4:$C$999,$W689)</f>
        <v>1.5457256118422702</v>
      </c>
      <c r="AH689" s="2">
        <f>SUMIFS('Growth rates'!M$4:M$999,'Growth rates'!$B$4:$B$999,Demands!$A689,'Growth rates'!$C$4:$C$999,$W689)</f>
        <v>1.6236749484358473</v>
      </c>
      <c r="AI689" s="2">
        <f>SUMIFS('Growth rates'!N$4:N$999,'Growth rates'!$B$4:$B$999,Demands!$A689,'Growth rates'!$C$4:$C$999,$W689)</f>
        <v>1.7036514437540264</v>
      </c>
      <c r="AJ689" s="2">
        <f>SUMIFS('Growth rates'!O$4:O$999,'Growth rates'!$B$4:$B$999,Demands!$A689,'Growth rates'!$C$4:$C$999,$W689)</f>
        <v>1.7822036608927188</v>
      </c>
      <c r="AK689" s="2">
        <f>SUMIFS('Growth rates'!P$4:P$999,'Growth rates'!$B$4:$B$999,Demands!$A689,'Growth rates'!$C$4:$C$999,$W689)</f>
        <v>1.860048984593462</v>
      </c>
      <c r="AL689" s="2">
        <f>SUMIFS('Growth rates'!Q$4:Q$999,'Growth rates'!$B$4:$B$999,Demands!$A689,'Growth rates'!$C$4:$C$999,$W689)</f>
        <v>1.9383558769975415</v>
      </c>
      <c r="AM689" s="2">
        <f>SUMIFS('Growth rates'!R$4:R$999,'Growth rates'!$B$4:$B$999,Demands!$A689,'Growth rates'!$C$4:$C$999,$W689)</f>
        <v>2.0173562182807041</v>
      </c>
      <c r="AN689" s="2">
        <f>SUMIFS('Growth rates'!S$4:S$999,'Growth rates'!$B$4:$B$999,Demands!$A689,'Growth rates'!$C$4:$C$999,$W689)</f>
        <v>2.0965109634711925</v>
      </c>
      <c r="AO689" s="2">
        <f>SUMIFS('Growth rates'!T$4:T$999,'Growth rates'!$B$4:$B$999,Demands!$A689,'Growth rates'!$C$4:$C$999,$W689)</f>
        <v>2.1738475522966296</v>
      </c>
      <c r="AP689" s="2">
        <f>SUMIFS('Growth rates'!U$4:U$999,'Growth rates'!$B$4:$B$999,Demands!$A689,'Growth rates'!$C$4:$C$999,$W689)</f>
        <v>2.2455392253141429</v>
      </c>
      <c r="AR689">
        <f>VLOOKUP(C689&amp;A689,Driver_elast!$A$2:$E$1161,5,FALSE)</f>
        <v>0.792659</v>
      </c>
      <c r="AS689">
        <f t="shared" si="221"/>
        <v>0.792659</v>
      </c>
      <c r="AT689">
        <f t="shared" si="222"/>
        <v>0.1585318</v>
      </c>
      <c r="AV689" s="2" cm="1">
        <f t="array" ref="AV689">TREND($AR689:$AS689,$AR$3:$AS$3,AV$1)</f>
        <v>0.792659</v>
      </c>
      <c r="AW689" s="2" cm="1">
        <f t="array" ref="AW689">TREND($AR689:$AS689,$AR$3:$AS$3,AW$1)</f>
        <v>0.792659</v>
      </c>
      <c r="AX689" s="2" cm="1">
        <f t="array" ref="AX689">TREND($AR689:$AS689,$AR$3:$AS$3,AX$1)</f>
        <v>0.792659</v>
      </c>
      <c r="AY689" s="2" cm="1">
        <f t="array" ref="AY689">TREND($AR689:$AS689,$AR$3:$AS$3,AY$1)</f>
        <v>0.792659</v>
      </c>
      <c r="AZ689" s="2" cm="1">
        <f t="array" ref="AZ689">TREND($AR689:$AS689,$AR$3:$AS$3,AZ$1)</f>
        <v>0.792659</v>
      </c>
      <c r="BA689" s="2" cm="1">
        <f t="array" ref="BA689">TREND($AR689:$AS689,$AR$3:$AS$3,BA$1)</f>
        <v>0.792659</v>
      </c>
      <c r="BB689" s="2" cm="1">
        <f t="array" ref="BB689">TREND($AR689:$AS689,$AR$3:$AS$3,BB$1)</f>
        <v>0.792659</v>
      </c>
      <c r="BC689" s="2" cm="1">
        <f t="array" ref="BC689">TREND($AR689:$AS689,$AR$3:$AS$3,BC$1)</f>
        <v>0.792659</v>
      </c>
      <c r="BD689" s="2" cm="1">
        <f t="array" ref="BD689">TREND($AR689:$AS689,$AR$3:$AS$3,BD$1)</f>
        <v>0.792659</v>
      </c>
      <c r="BE689" s="2" cm="1">
        <f t="array" ref="BE689">TREND($AR689:$AS689,$AR$3:$AS$3,BE$1)</f>
        <v>0.792659</v>
      </c>
      <c r="BF689" s="20" cm="1">
        <f t="array" ref="BF689">TREND($AS689:$AT689,$AS$3:$AT$3,BF$1)</f>
        <v>0.71339309999999756</v>
      </c>
      <c r="BG689" s="20" cm="1">
        <f t="array" ref="BG689">TREND($AS689:$AT689,$AS$3:$AT$3,BG$1)</f>
        <v>0.63412720000000178</v>
      </c>
      <c r="BH689" s="20" cm="1">
        <f t="array" ref="BH689">TREND($AS689:$AT689,$AS$3:$AT$3,BH$1)</f>
        <v>0.55486129999999889</v>
      </c>
      <c r="BI689" s="20" cm="1">
        <f t="array" ref="BI689">TREND($AS689:$AT689,$AS$3:$AT$3,BI$1)</f>
        <v>0.47559540000000311</v>
      </c>
      <c r="BJ689" s="20" cm="1">
        <f t="array" ref="BJ689">TREND($AS689:$AT689,$AS$3:$AT$3,BJ$1)</f>
        <v>0.39632950000000022</v>
      </c>
      <c r="BK689" s="20" cm="1">
        <f t="array" ref="BK689">TREND($AS689:$AT689,$AS$3:$AT$3,BK$1)</f>
        <v>0.31706359999999734</v>
      </c>
      <c r="BL689" s="20" cm="1">
        <f t="array" ref="BL689">TREND($AS689:$AT689,$AS$3:$AT$3,BL$1)</f>
        <v>0.23779770000000156</v>
      </c>
      <c r="BM689" s="20" cm="1">
        <f t="array" ref="BM689">TREND($AS689:$AT689,$AS$3:$AT$3,BM$1)</f>
        <v>0.15853179999999867</v>
      </c>
    </row>
    <row r="690" spans="1:65" x14ac:dyDescent="0.35">
      <c r="A690" t="str">
        <f>IF(BYDem!B688="","\I:",BYDem!B688)</f>
        <v>France</v>
      </c>
      <c r="B690" t="str">
        <f>BYDem!E688</f>
        <v>CRF</v>
      </c>
      <c r="C690" t="str">
        <f t="shared" si="223"/>
        <v>CRF</v>
      </c>
      <c r="D690" s="4">
        <f>SUMIFS(BYDem!$M$2:$M$2000,BYDem!$B$2:$B$2000,Demands!$A690,BYDem!$E$2:$E$2000,Demands!$B690)</f>
        <v>110.65335054182999</v>
      </c>
      <c r="E690" s="4">
        <f t="shared" si="204"/>
        <v>110.99424738251014</v>
      </c>
      <c r="F690" s="4">
        <f t="shared" si="205"/>
        <v>127.64313926053025</v>
      </c>
      <c r="G690" s="4">
        <f t="shared" si="206"/>
        <v>140.37090342249274</v>
      </c>
      <c r="H690" s="4">
        <f t="shared" si="207"/>
        <v>151.97824116872536</v>
      </c>
      <c r="I690" s="4">
        <f t="shared" si="208"/>
        <v>163.72345444185586</v>
      </c>
      <c r="J690" s="4">
        <f t="shared" si="209"/>
        <v>175.61762251619635</v>
      </c>
      <c r="K690" s="4">
        <f t="shared" si="210"/>
        <v>187.85555013710552</v>
      </c>
      <c r="L690" s="4">
        <f t="shared" si="211"/>
        <v>200.45009506061547</v>
      </c>
      <c r="M690" s="4">
        <f t="shared" si="212"/>
        <v>213.50134061431751</v>
      </c>
      <c r="N690" s="4">
        <f t="shared" si="213"/>
        <v>225.83830443632556</v>
      </c>
      <c r="O690" s="4">
        <f t="shared" si="214"/>
        <v>236.9598383668895</v>
      </c>
      <c r="P690" s="4">
        <f t="shared" si="215"/>
        <v>246.88834494616995</v>
      </c>
      <c r="Q690" s="4">
        <f t="shared" si="216"/>
        <v>255.59775522029122</v>
      </c>
      <c r="R690" s="4">
        <f t="shared" si="217"/>
        <v>262.9935916524438</v>
      </c>
      <c r="S690" s="4">
        <f t="shared" si="218"/>
        <v>268.95807400021476</v>
      </c>
      <c r="T690" s="4">
        <f t="shared" si="219"/>
        <v>273.3875186618755</v>
      </c>
      <c r="U690" s="4">
        <f t="shared" si="220"/>
        <v>276.22125780863314</v>
      </c>
      <c r="W690" s="5" t="str">
        <f>VLOOKUP(C690&amp;A690,Driver_elast!$A$2:$D$1161,4,FALSE)</f>
        <v>GDP</v>
      </c>
      <c r="X690" s="5">
        <v>1</v>
      </c>
      <c r="Y690" s="2">
        <f>SUMIFS('Growth rates'!D$4:D$999,'Growth rates'!$B$4:$B$999,Demands!$A690,'Growth rates'!$C$4:$C$999,$W690)</f>
        <v>1</v>
      </c>
      <c r="Z690" s="2">
        <f>SUMIFS('Growth rates'!E$4:E$999,'Growth rates'!$B$4:$B$999,Demands!$A690,'Growth rates'!$C$4:$C$999,$W690)</f>
        <v>1.0025457881818998</v>
      </c>
      <c r="AA690" s="2">
        <f>SUMIFS('Growth rates'!F$4:F$999,'Growth rates'!$B$4:$B$999,Demands!$A690,'Growth rates'!$C$4:$C$999,$W690)</f>
        <v>1.1295691716651499</v>
      </c>
      <c r="AB690" s="2">
        <f>SUMIFS('Growth rates'!G$4:G$999,'Growth rates'!$B$4:$B$999,Demands!$A690,'Growth rates'!$C$4:$C$999,$W690)</f>
        <v>1.2268677888573403</v>
      </c>
      <c r="AC690" s="2">
        <f>SUMIFS('Growth rates'!H$4:H$999,'Growth rates'!$B$4:$B$999,Demands!$A690,'Growth rates'!$C$4:$C$999,$W690)</f>
        <v>1.3165405942955557</v>
      </c>
      <c r="AD690" s="2">
        <f>SUMIFS('Growth rates'!I$4:I$999,'Growth rates'!$B$4:$B$999,Demands!$A690,'Growth rates'!$C$4:$C$999,$W690)</f>
        <v>1.4086117662476088</v>
      </c>
      <c r="AE690" s="2">
        <f>SUMIFS('Growth rates'!J$4:J$999,'Growth rates'!$B$4:$B$999,Demands!$A690,'Growth rates'!$C$4:$C$999,$W690)</f>
        <v>1.5034694068925827</v>
      </c>
      <c r="AF690" s="2">
        <f>SUMIFS('Growth rates'!K$4:K$999,'Growth rates'!$B$4:$B$999,Demands!$A690,'Growth rates'!$C$4:$C$999,$W690)</f>
        <v>1.6030094180057486</v>
      </c>
      <c r="AG690" s="2">
        <f>SUMIFS('Growth rates'!L$4:L$999,'Growth rates'!$B$4:$B$999,Demands!$A690,'Growth rates'!$C$4:$C$999,$W690)</f>
        <v>1.7077304394955095</v>
      </c>
      <c r="AH690" s="2">
        <f>SUMIFS('Growth rates'!M$4:M$999,'Growth rates'!$B$4:$B$999,Demands!$A690,'Growth rates'!$C$4:$C$999,$W690)</f>
        <v>1.8189202560862552</v>
      </c>
      <c r="AI690" s="2">
        <f>SUMIFS('Growth rates'!N$4:N$999,'Growth rates'!$B$4:$B$999,Demands!$A690,'Growth rates'!$C$4:$C$999,$W690)</f>
        <v>1.9357030429186526</v>
      </c>
      <c r="AJ690" s="2">
        <f>SUMIFS('Growth rates'!O$4:O$999,'Growth rates'!$B$4:$B$999,Demands!$A690,'Growth rates'!$C$4:$C$999,$W690)</f>
        <v>2.0548590200515382</v>
      </c>
      <c r="AK690" s="2">
        <f>SUMIFS('Growth rates'!P$4:P$999,'Growth rates'!$B$4:$B$999,Demands!$A690,'Growth rates'!$C$4:$C$999,$W690)</f>
        <v>2.1778556392296013</v>
      </c>
      <c r="AL690" s="2">
        <f>SUMIFS('Growth rates'!Q$4:Q$999,'Growth rates'!$B$4:$B$999,Demands!$A690,'Growth rates'!$C$4:$C$999,$W690)</f>
        <v>2.305901634299389</v>
      </c>
      <c r="AM690" s="2">
        <f>SUMIFS('Growth rates'!R$4:R$999,'Growth rates'!$B$4:$B$999,Demands!$A690,'Growth rates'!$C$4:$C$999,$W690)</f>
        <v>2.4393462437891178</v>
      </c>
      <c r="AN690" s="2">
        <f>SUMIFS('Growth rates'!S$4:S$999,'Growth rates'!$B$4:$B$999,Demands!$A690,'Growth rates'!$C$4:$C$999,$W690)</f>
        <v>2.5776522526899837</v>
      </c>
      <c r="AO690" s="2">
        <f>SUMIFS('Growth rates'!T$4:T$999,'Growth rates'!$B$4:$B$999,Demands!$A690,'Growth rates'!$C$4:$C$999,$W690)</f>
        <v>2.7191559430915095</v>
      </c>
      <c r="AP690" s="2">
        <f>SUMIFS('Growth rates'!U$4:U$999,'Growth rates'!$B$4:$B$999,Demands!$A690,'Growth rates'!$C$4:$C$999,$W690)</f>
        <v>2.8600800547662448</v>
      </c>
      <c r="AR690">
        <f>VLOOKUP(C690&amp;A690,Driver_elast!$A$2:$E$1161,5,FALSE)</f>
        <v>1.215395</v>
      </c>
      <c r="AS690">
        <f t="shared" si="221"/>
        <v>1</v>
      </c>
      <c r="AT690">
        <f t="shared" si="222"/>
        <v>0.2</v>
      </c>
      <c r="AV690" s="2" cm="1">
        <f t="array" ref="AV690">TREND($AR690:$AS690,$AR$3:$AS$3,AV$1)</f>
        <v>1.2153950000000009</v>
      </c>
      <c r="AW690" s="2" cm="1">
        <f t="array" ref="AW690">TREND($AR690:$AS690,$AR$3:$AS$3,AW$1)</f>
        <v>1.2101414634146348</v>
      </c>
      <c r="AX690" s="2" cm="1">
        <f t="array" ref="AX690">TREND($AR690:$AS690,$AR$3:$AS$3,AX$1)</f>
        <v>1.1838737804878061</v>
      </c>
      <c r="AY690" s="2" cm="1">
        <f t="array" ref="AY690">TREND($AR690:$AS690,$AR$3:$AS$3,AY$1)</f>
        <v>1.1576060975609774</v>
      </c>
      <c r="AZ690" s="2" cm="1">
        <f t="array" ref="AZ690">TREND($AR690:$AS690,$AR$3:$AS$3,AZ$1)</f>
        <v>1.131338414634147</v>
      </c>
      <c r="BA690" s="2" cm="1">
        <f t="array" ref="BA690">TREND($AR690:$AS690,$AR$3:$AS$3,BA$1)</f>
        <v>1.1050707317073183</v>
      </c>
      <c r="BB690" s="2" cm="1">
        <f t="array" ref="BB690">TREND($AR690:$AS690,$AR$3:$AS$3,BB$1)</f>
        <v>1.0788030487804896</v>
      </c>
      <c r="BC690" s="2" cm="1">
        <f t="array" ref="BC690">TREND($AR690:$AS690,$AR$3:$AS$3,BC$1)</f>
        <v>1.0525353658536591</v>
      </c>
      <c r="BD690" s="2" cm="1">
        <f t="array" ref="BD690">TREND($AR690:$AS690,$AR$3:$AS$3,BD$1)</f>
        <v>1.0262676829268305</v>
      </c>
      <c r="BE690" s="2" cm="1">
        <f t="array" ref="BE690">TREND($AR690:$AS690,$AR$3:$AS$3,BE$1)</f>
        <v>1.0000000000000018</v>
      </c>
      <c r="BF690" s="20" cm="1">
        <f t="array" ref="BF690">TREND($AS690:$AT690,$AS$3:$AT$3,BF$1)</f>
        <v>0.90000000000000568</v>
      </c>
      <c r="BG690" s="20" cm="1">
        <f t="array" ref="BG690">TREND($AS690:$AT690,$AS$3:$AT$3,BG$1)</f>
        <v>0.80000000000000426</v>
      </c>
      <c r="BH690" s="20" cm="1">
        <f t="array" ref="BH690">TREND($AS690:$AT690,$AS$3:$AT$3,BH$1)</f>
        <v>0.70000000000000284</v>
      </c>
      <c r="BI690" s="20" cm="1">
        <f t="array" ref="BI690">TREND($AS690:$AT690,$AS$3:$AT$3,BI$1)</f>
        <v>0.60000000000000142</v>
      </c>
      <c r="BJ690" s="20" cm="1">
        <f t="array" ref="BJ690">TREND($AS690:$AT690,$AS$3:$AT$3,BJ$1)</f>
        <v>0.5</v>
      </c>
      <c r="BK690" s="20" cm="1">
        <f t="array" ref="BK690">TREND($AS690:$AT690,$AS$3:$AT$3,BK$1)</f>
        <v>0.40000000000000568</v>
      </c>
      <c r="BL690" s="20" cm="1">
        <f t="array" ref="BL690">TREND($AS690:$AT690,$AS$3:$AT$3,BL$1)</f>
        <v>0.30000000000000426</v>
      </c>
      <c r="BM690" s="20" cm="1">
        <f t="array" ref="BM690">TREND($AS690:$AT690,$AS$3:$AT$3,BM$1)</f>
        <v>0.20000000000000284</v>
      </c>
    </row>
    <row r="691" spans="1:65" x14ac:dyDescent="0.35">
      <c r="A691" t="str">
        <f>IF(BYDem!B689="","\I:",BYDem!B689)</f>
        <v>France</v>
      </c>
      <c r="B691" t="str">
        <f>BYDem!E689</f>
        <v>CSC</v>
      </c>
      <c r="C691" t="str">
        <f t="shared" si="223"/>
        <v>CSC</v>
      </c>
      <c r="D691" s="4">
        <f>SUMIFS(BYDem!$M$2:$M$2000,BYDem!$B$2:$B$2000,Demands!$A691,BYDem!$E$2:$E$2000,Demands!$B691)</f>
        <v>151.17892342732401</v>
      </c>
      <c r="E691" s="4">
        <f t="shared" si="204"/>
        <v>152.02015244261528</v>
      </c>
      <c r="F691" s="4">
        <f t="shared" si="205"/>
        <v>191.2652243700104</v>
      </c>
      <c r="G691" s="4">
        <f t="shared" si="206"/>
        <v>222.39198024288038</v>
      </c>
      <c r="H691" s="4">
        <f t="shared" si="207"/>
        <v>250.69315488278423</v>
      </c>
      <c r="I691" s="4">
        <f t="shared" si="208"/>
        <v>278.61947774480518</v>
      </c>
      <c r="J691" s="4">
        <f t="shared" si="209"/>
        <v>305.72496001266677</v>
      </c>
      <c r="K691" s="4">
        <f t="shared" si="210"/>
        <v>331.96627976763494</v>
      </c>
      <c r="L691" s="4">
        <f t="shared" si="211"/>
        <v>356.86726091717736</v>
      </c>
      <c r="M691" s="4">
        <f t="shared" si="212"/>
        <v>380.10278121413052</v>
      </c>
      <c r="N691" s="4">
        <f t="shared" si="213"/>
        <v>402.06664451817625</v>
      </c>
      <c r="O691" s="4">
        <f t="shared" si="214"/>
        <v>421.86664186812817</v>
      </c>
      <c r="P691" s="4">
        <f t="shared" si="215"/>
        <v>439.54265717196</v>
      </c>
      <c r="Q691" s="4">
        <f t="shared" si="216"/>
        <v>455.04827909640812</v>
      </c>
      <c r="R691" s="4">
        <f t="shared" si="217"/>
        <v>468.21530647514612</v>
      </c>
      <c r="S691" s="4">
        <f t="shared" si="218"/>
        <v>478.83405164258653</v>
      </c>
      <c r="T691" s="4">
        <f t="shared" si="219"/>
        <v>486.71992360145521</v>
      </c>
      <c r="U691" s="4">
        <f t="shared" si="220"/>
        <v>491.76491361331512</v>
      </c>
      <c r="W691" s="5" t="str">
        <f>VLOOKUP(C691&amp;A691,Driver_elast!$A$2:$D$1161,4,FALSE)</f>
        <v>GDP</v>
      </c>
      <c r="X691" s="5">
        <v>1</v>
      </c>
      <c r="Y691" s="2">
        <f>SUMIFS('Growth rates'!D$4:D$999,'Growth rates'!$B$4:$B$999,Demands!$A691,'Growth rates'!$C$4:$C$999,$W691)</f>
        <v>1</v>
      </c>
      <c r="Z691" s="2">
        <f>SUMIFS('Growth rates'!E$4:E$999,'Growth rates'!$B$4:$B$999,Demands!$A691,'Growth rates'!$C$4:$C$999,$W691)</f>
        <v>1.0025457881818998</v>
      </c>
      <c r="AA691" s="2">
        <f>SUMIFS('Growth rates'!F$4:F$999,'Growth rates'!$B$4:$B$999,Demands!$A691,'Growth rates'!$C$4:$C$999,$W691)</f>
        <v>1.1295691716651499</v>
      </c>
      <c r="AB691" s="2">
        <f>SUMIFS('Growth rates'!G$4:G$999,'Growth rates'!$B$4:$B$999,Demands!$A691,'Growth rates'!$C$4:$C$999,$W691)</f>
        <v>1.2268677888573403</v>
      </c>
      <c r="AC691" s="2">
        <f>SUMIFS('Growth rates'!H$4:H$999,'Growth rates'!$B$4:$B$999,Demands!$A691,'Growth rates'!$C$4:$C$999,$W691)</f>
        <v>1.3165405942955557</v>
      </c>
      <c r="AD691" s="2">
        <f>SUMIFS('Growth rates'!I$4:I$999,'Growth rates'!$B$4:$B$999,Demands!$A691,'Growth rates'!$C$4:$C$999,$W691)</f>
        <v>1.4086117662476088</v>
      </c>
      <c r="AE691" s="2">
        <f>SUMIFS('Growth rates'!J$4:J$999,'Growth rates'!$B$4:$B$999,Demands!$A691,'Growth rates'!$C$4:$C$999,$W691)</f>
        <v>1.5034694068925827</v>
      </c>
      <c r="AF691" s="2">
        <f>SUMIFS('Growth rates'!K$4:K$999,'Growth rates'!$B$4:$B$999,Demands!$A691,'Growth rates'!$C$4:$C$999,$W691)</f>
        <v>1.6030094180057486</v>
      </c>
      <c r="AG691" s="2">
        <f>SUMIFS('Growth rates'!L$4:L$999,'Growth rates'!$B$4:$B$999,Demands!$A691,'Growth rates'!$C$4:$C$999,$W691)</f>
        <v>1.7077304394955095</v>
      </c>
      <c r="AH691" s="2">
        <f>SUMIFS('Growth rates'!M$4:M$999,'Growth rates'!$B$4:$B$999,Demands!$A691,'Growth rates'!$C$4:$C$999,$W691)</f>
        <v>1.8189202560862552</v>
      </c>
      <c r="AI691" s="2">
        <f>SUMIFS('Growth rates'!N$4:N$999,'Growth rates'!$B$4:$B$999,Demands!$A691,'Growth rates'!$C$4:$C$999,$W691)</f>
        <v>1.9357030429186526</v>
      </c>
      <c r="AJ691" s="2">
        <f>SUMIFS('Growth rates'!O$4:O$999,'Growth rates'!$B$4:$B$999,Demands!$A691,'Growth rates'!$C$4:$C$999,$W691)</f>
        <v>2.0548590200515382</v>
      </c>
      <c r="AK691" s="2">
        <f>SUMIFS('Growth rates'!P$4:P$999,'Growth rates'!$B$4:$B$999,Demands!$A691,'Growth rates'!$C$4:$C$999,$W691)</f>
        <v>2.1778556392296013</v>
      </c>
      <c r="AL691" s="2">
        <f>SUMIFS('Growth rates'!Q$4:Q$999,'Growth rates'!$B$4:$B$999,Demands!$A691,'Growth rates'!$C$4:$C$999,$W691)</f>
        <v>2.305901634299389</v>
      </c>
      <c r="AM691" s="2">
        <f>SUMIFS('Growth rates'!R$4:R$999,'Growth rates'!$B$4:$B$999,Demands!$A691,'Growth rates'!$C$4:$C$999,$W691)</f>
        <v>2.4393462437891178</v>
      </c>
      <c r="AN691" s="2">
        <f>SUMIFS('Growth rates'!S$4:S$999,'Growth rates'!$B$4:$B$999,Demands!$A691,'Growth rates'!$C$4:$C$999,$W691)</f>
        <v>2.5776522526899837</v>
      </c>
      <c r="AO691" s="2">
        <f>SUMIFS('Growth rates'!T$4:T$999,'Growth rates'!$B$4:$B$999,Demands!$A691,'Growth rates'!$C$4:$C$999,$W691)</f>
        <v>2.7191559430915095</v>
      </c>
      <c r="AP691" s="2">
        <f>SUMIFS('Growth rates'!U$4:U$999,'Growth rates'!$B$4:$B$999,Demands!$A691,'Growth rates'!$C$4:$C$999,$W691)</f>
        <v>2.8600800547662448</v>
      </c>
      <c r="AR691">
        <f>VLOOKUP(C691&amp;A691,Driver_elast!$A$2:$E$1161,5,FALSE)</f>
        <v>2.215395</v>
      </c>
      <c r="AS691">
        <f t="shared" si="221"/>
        <v>1</v>
      </c>
      <c r="AT691">
        <f t="shared" si="222"/>
        <v>0.2</v>
      </c>
      <c r="AV691" s="2" cm="1">
        <f t="array" ref="AV691">TREND($AR691:$AS691,$AR$3:$AS$3,AV$1)</f>
        <v>2.2153950000000009</v>
      </c>
      <c r="AW691" s="2" cm="1">
        <f t="array" ref="AW691">TREND($AR691:$AS691,$AR$3:$AS$3,AW$1)</f>
        <v>2.1857512195121913</v>
      </c>
      <c r="AX691" s="2" cm="1">
        <f t="array" ref="AX691">TREND($AR691:$AS691,$AR$3:$AS$3,AX$1)</f>
        <v>2.0375323170731718</v>
      </c>
      <c r="AY691" s="2" cm="1">
        <f t="array" ref="AY691">TREND($AR691:$AS691,$AR$3:$AS$3,AY$1)</f>
        <v>1.8893134146341453</v>
      </c>
      <c r="AZ691" s="2" cm="1">
        <f t="array" ref="AZ691">TREND($AR691:$AS691,$AR$3:$AS$3,AZ$1)</f>
        <v>1.7410945121951187</v>
      </c>
      <c r="BA691" s="2" cm="1">
        <f t="array" ref="BA691">TREND($AR691:$AS691,$AR$3:$AS$3,BA$1)</f>
        <v>1.5928756097560992</v>
      </c>
      <c r="BB691" s="2" cm="1">
        <f t="array" ref="BB691">TREND($AR691:$AS691,$AR$3:$AS$3,BB$1)</f>
        <v>1.4446567073170726</v>
      </c>
      <c r="BC691" s="2" cm="1">
        <f t="array" ref="BC691">TREND($AR691:$AS691,$AR$3:$AS$3,BC$1)</f>
        <v>1.2964378048780461</v>
      </c>
      <c r="BD691" s="2" cm="1">
        <f t="array" ref="BD691">TREND($AR691:$AS691,$AR$3:$AS$3,BD$1)</f>
        <v>1.1482189024390266</v>
      </c>
      <c r="BE691" s="2" cm="1">
        <f t="array" ref="BE691">TREND($AR691:$AS691,$AR$3:$AS$3,BE$1)</f>
        <v>1</v>
      </c>
      <c r="BF691" s="20" cm="1">
        <f t="array" ref="BF691">TREND($AS691:$AT691,$AS$3:$AT$3,BF$1)</f>
        <v>0.90000000000000568</v>
      </c>
      <c r="BG691" s="20" cm="1">
        <f t="array" ref="BG691">TREND($AS691:$AT691,$AS$3:$AT$3,BG$1)</f>
        <v>0.80000000000000426</v>
      </c>
      <c r="BH691" s="20" cm="1">
        <f t="array" ref="BH691">TREND($AS691:$AT691,$AS$3:$AT$3,BH$1)</f>
        <v>0.70000000000000284</v>
      </c>
      <c r="BI691" s="20" cm="1">
        <f t="array" ref="BI691">TREND($AS691:$AT691,$AS$3:$AT$3,BI$1)</f>
        <v>0.60000000000000142</v>
      </c>
      <c r="BJ691" s="20" cm="1">
        <f t="array" ref="BJ691">TREND($AS691:$AT691,$AS$3:$AT$3,BJ$1)</f>
        <v>0.5</v>
      </c>
      <c r="BK691" s="20" cm="1">
        <f t="array" ref="BK691">TREND($AS691:$AT691,$AS$3:$AT$3,BK$1)</f>
        <v>0.40000000000000568</v>
      </c>
      <c r="BL691" s="20" cm="1">
        <f t="array" ref="BL691">TREND($AS691:$AT691,$AS$3:$AT$3,BL$1)</f>
        <v>0.30000000000000426</v>
      </c>
      <c r="BM691" s="20" cm="1">
        <f t="array" ref="BM691">TREND($AS691:$AT691,$AS$3:$AT$3,BM$1)</f>
        <v>0.20000000000000284</v>
      </c>
    </row>
    <row r="692" spans="1:65" x14ac:dyDescent="0.35">
      <c r="A692" t="str">
        <f>IF(BYDem!B690="","\I:",BYDem!B690)</f>
        <v>France</v>
      </c>
      <c r="B692" t="str">
        <f>BYDem!E690</f>
        <v>CSH</v>
      </c>
      <c r="C692" t="str">
        <f t="shared" si="223"/>
        <v>CSH</v>
      </c>
      <c r="D692" s="4">
        <f>SUMIFS(BYDem!$M$2:$M$2000,BYDem!$B$2:$B$2000,Demands!$A692,BYDem!$E$2:$E$2000,Demands!$B692)</f>
        <v>271.28985263151498</v>
      </c>
      <c r="E692" s="4">
        <f t="shared" si="204"/>
        <v>270.89771819833203</v>
      </c>
      <c r="F692" s="4">
        <f t="shared" si="205"/>
        <v>295.00315608680211</v>
      </c>
      <c r="G692" s="4">
        <f t="shared" si="206"/>
        <v>311.70353134986226</v>
      </c>
      <c r="H692" s="4">
        <f t="shared" si="207"/>
        <v>326.18720697370304</v>
      </c>
      <c r="I692" s="4">
        <f t="shared" si="208"/>
        <v>340.5417683810104</v>
      </c>
      <c r="J692" s="4">
        <f t="shared" si="209"/>
        <v>354.79677114318741</v>
      </c>
      <c r="K692" s="4">
        <f t="shared" si="210"/>
        <v>369.23508856382773</v>
      </c>
      <c r="L692" s="4">
        <f t="shared" si="211"/>
        <v>384.06116410637452</v>
      </c>
      <c r="M692" s="4">
        <f t="shared" si="212"/>
        <v>399.41322941897886</v>
      </c>
      <c r="N692" s="4">
        <f t="shared" si="213"/>
        <v>413.4483008987313</v>
      </c>
      <c r="O692" s="4">
        <f t="shared" si="214"/>
        <v>425.53688108006429</v>
      </c>
      <c r="P692" s="4">
        <f t="shared" si="215"/>
        <v>435.85016179003503</v>
      </c>
      <c r="Q692" s="4">
        <f t="shared" si="216"/>
        <v>444.57687019817871</v>
      </c>
      <c r="R692" s="4">
        <f t="shared" si="217"/>
        <v>451.7580981988844</v>
      </c>
      <c r="S692" s="4">
        <f t="shared" si="218"/>
        <v>457.37823253783847</v>
      </c>
      <c r="T692" s="4">
        <f t="shared" si="219"/>
        <v>461.39032576583031</v>
      </c>
      <c r="U692" s="4">
        <f t="shared" si="220"/>
        <v>463.80258793310054</v>
      </c>
      <c r="W692" s="5" t="str">
        <f>VLOOKUP(C692&amp;A692,Driver_elast!$A$2:$D$1161,4,FALSE)</f>
        <v>GDPSER</v>
      </c>
      <c r="X692" s="5">
        <v>1</v>
      </c>
      <c r="Y692" s="2">
        <f>SUMIFS('Growth rates'!D$4:D$999,'Growth rates'!$B$4:$B$999,Demands!$A692,'Growth rates'!$C$4:$C$999,$W692)</f>
        <v>1</v>
      </c>
      <c r="Z692" s="2">
        <f>SUMIFS('Growth rates'!E$4:E$999,'Growth rates'!$B$4:$B$999,Demands!$A692,'Growth rates'!$C$4:$C$999,$W692)</f>
        <v>0.99817646109018121</v>
      </c>
      <c r="AA692" s="2">
        <f>SUMIFS('Growth rates'!F$4:F$999,'Growth rates'!$B$4:$B$999,Demands!$A692,'Growth rates'!$C$4:$C$999,$W692)</f>
        <v>1.1102312978494639</v>
      </c>
      <c r="AB692" s="2">
        <f>SUMIFS('Growth rates'!G$4:G$999,'Growth rates'!$B$4:$B$999,Demands!$A692,'Growth rates'!$C$4:$C$999,$W692)</f>
        <v>1.1895227987698878</v>
      </c>
      <c r="AC692" s="2">
        <f>SUMIFS('Growth rates'!H$4:H$999,'Growth rates'!$B$4:$B$999,Demands!$A692,'Growth rates'!$C$4:$C$999,$W692)</f>
        <v>1.2592534052553628</v>
      </c>
      <c r="AD692" s="2">
        <f>SUMIFS('Growth rates'!I$4:I$999,'Growth rates'!$B$4:$B$999,Demands!$A692,'Growth rates'!$C$4:$C$999,$W692)</f>
        <v>1.3291650858746389</v>
      </c>
      <c r="AE692" s="2">
        <f>SUMIFS('Growth rates'!J$4:J$999,'Growth rates'!$B$4:$B$999,Demands!$A692,'Growth rates'!$C$4:$C$999,$W692)</f>
        <v>1.3993573819037659</v>
      </c>
      <c r="AF692" s="2">
        <f>SUMIFS('Growth rates'!K$4:K$999,'Growth rates'!$B$4:$B$999,Demands!$A692,'Growth rates'!$C$4:$C$999,$W692)</f>
        <v>1.4711995077101185</v>
      </c>
      <c r="AG692" s="2">
        <f>SUMIFS('Growth rates'!L$4:L$999,'Growth rates'!$B$4:$B$999,Demands!$A692,'Growth rates'!$C$4:$C$999,$W692)</f>
        <v>1.5457256118422702</v>
      </c>
      <c r="AH692" s="2">
        <f>SUMIFS('Growth rates'!M$4:M$999,'Growth rates'!$B$4:$B$999,Demands!$A692,'Growth rates'!$C$4:$C$999,$W692)</f>
        <v>1.6236749484358473</v>
      </c>
      <c r="AI692" s="2">
        <f>SUMIFS('Growth rates'!N$4:N$999,'Growth rates'!$B$4:$B$999,Demands!$A692,'Growth rates'!$C$4:$C$999,$W692)</f>
        <v>1.7036514437540264</v>
      </c>
      <c r="AJ692" s="2">
        <f>SUMIFS('Growth rates'!O$4:O$999,'Growth rates'!$B$4:$B$999,Demands!$A692,'Growth rates'!$C$4:$C$999,$W692)</f>
        <v>1.7822036608927188</v>
      </c>
      <c r="AK692" s="2">
        <f>SUMIFS('Growth rates'!P$4:P$999,'Growth rates'!$B$4:$B$999,Demands!$A692,'Growth rates'!$C$4:$C$999,$W692)</f>
        <v>1.860048984593462</v>
      </c>
      <c r="AL692" s="2">
        <f>SUMIFS('Growth rates'!Q$4:Q$999,'Growth rates'!$B$4:$B$999,Demands!$A692,'Growth rates'!$C$4:$C$999,$W692)</f>
        <v>1.9383558769975415</v>
      </c>
      <c r="AM692" s="2">
        <f>SUMIFS('Growth rates'!R$4:R$999,'Growth rates'!$B$4:$B$999,Demands!$A692,'Growth rates'!$C$4:$C$999,$W692)</f>
        <v>2.0173562182807041</v>
      </c>
      <c r="AN692" s="2">
        <f>SUMIFS('Growth rates'!S$4:S$999,'Growth rates'!$B$4:$B$999,Demands!$A692,'Growth rates'!$C$4:$C$999,$W692)</f>
        <v>2.0965109634711925</v>
      </c>
      <c r="AO692" s="2">
        <f>SUMIFS('Growth rates'!T$4:T$999,'Growth rates'!$B$4:$B$999,Demands!$A692,'Growth rates'!$C$4:$C$999,$W692)</f>
        <v>2.1738475522966296</v>
      </c>
      <c r="AP692" s="2">
        <f>SUMIFS('Growth rates'!U$4:U$999,'Growth rates'!$B$4:$B$999,Demands!$A692,'Growth rates'!$C$4:$C$999,$W692)</f>
        <v>2.2455392253141429</v>
      </c>
      <c r="AR692">
        <f>VLOOKUP(C692&amp;A692,Driver_elast!$A$2:$E$1161,5,FALSE)</f>
        <v>0.792659</v>
      </c>
      <c r="AS692">
        <f t="shared" si="221"/>
        <v>0.792659</v>
      </c>
      <c r="AT692">
        <f t="shared" si="222"/>
        <v>0.1585318</v>
      </c>
      <c r="AV692" s="2" cm="1">
        <f t="array" ref="AV692">TREND($AR692:$AS692,$AR$3:$AS$3,AV$1)</f>
        <v>0.792659</v>
      </c>
      <c r="AW692" s="2" cm="1">
        <f t="array" ref="AW692">TREND($AR692:$AS692,$AR$3:$AS$3,AW$1)</f>
        <v>0.792659</v>
      </c>
      <c r="AX692" s="2" cm="1">
        <f t="array" ref="AX692">TREND($AR692:$AS692,$AR$3:$AS$3,AX$1)</f>
        <v>0.792659</v>
      </c>
      <c r="AY692" s="2" cm="1">
        <f t="array" ref="AY692">TREND($AR692:$AS692,$AR$3:$AS$3,AY$1)</f>
        <v>0.792659</v>
      </c>
      <c r="AZ692" s="2" cm="1">
        <f t="array" ref="AZ692">TREND($AR692:$AS692,$AR$3:$AS$3,AZ$1)</f>
        <v>0.792659</v>
      </c>
      <c r="BA692" s="2" cm="1">
        <f t="array" ref="BA692">TREND($AR692:$AS692,$AR$3:$AS$3,BA$1)</f>
        <v>0.792659</v>
      </c>
      <c r="BB692" s="2" cm="1">
        <f t="array" ref="BB692">TREND($AR692:$AS692,$AR$3:$AS$3,BB$1)</f>
        <v>0.792659</v>
      </c>
      <c r="BC692" s="2" cm="1">
        <f t="array" ref="BC692">TREND($AR692:$AS692,$AR$3:$AS$3,BC$1)</f>
        <v>0.792659</v>
      </c>
      <c r="BD692" s="2" cm="1">
        <f t="array" ref="BD692">TREND($AR692:$AS692,$AR$3:$AS$3,BD$1)</f>
        <v>0.792659</v>
      </c>
      <c r="BE692" s="2" cm="1">
        <f t="array" ref="BE692">TREND($AR692:$AS692,$AR$3:$AS$3,BE$1)</f>
        <v>0.792659</v>
      </c>
      <c r="BF692" s="20" cm="1">
        <f t="array" ref="BF692">TREND($AS692:$AT692,$AS$3:$AT$3,BF$1)</f>
        <v>0.71339309999999756</v>
      </c>
      <c r="BG692" s="20" cm="1">
        <f t="array" ref="BG692">TREND($AS692:$AT692,$AS$3:$AT$3,BG$1)</f>
        <v>0.63412720000000178</v>
      </c>
      <c r="BH692" s="20" cm="1">
        <f t="array" ref="BH692">TREND($AS692:$AT692,$AS$3:$AT$3,BH$1)</f>
        <v>0.55486129999999889</v>
      </c>
      <c r="BI692" s="20" cm="1">
        <f t="array" ref="BI692">TREND($AS692:$AT692,$AS$3:$AT$3,BI$1)</f>
        <v>0.47559540000000311</v>
      </c>
      <c r="BJ692" s="20" cm="1">
        <f t="array" ref="BJ692">TREND($AS692:$AT692,$AS$3:$AT$3,BJ$1)</f>
        <v>0.39632950000000022</v>
      </c>
      <c r="BK692" s="20" cm="1">
        <f t="array" ref="BK692">TREND($AS692:$AT692,$AS$3:$AT$3,BK$1)</f>
        <v>0.31706359999999734</v>
      </c>
      <c r="BL692" s="20" cm="1">
        <f t="array" ref="BL692">TREND($AS692:$AT692,$AS$3:$AT$3,BL$1)</f>
        <v>0.23779770000000156</v>
      </c>
      <c r="BM692" s="20" cm="1">
        <f t="array" ref="BM692">TREND($AS692:$AT692,$AS$3:$AT$3,BM$1)</f>
        <v>0.15853179999999867</v>
      </c>
    </row>
    <row r="693" spans="1:65" x14ac:dyDescent="0.35">
      <c r="A693" t="str">
        <f>IF(BYDem!B691="","\I:",BYDem!B691)</f>
        <v>France</v>
      </c>
      <c r="B693" t="str">
        <f>BYDem!E691</f>
        <v>ICH</v>
      </c>
      <c r="C693" t="str">
        <f t="shared" si="223"/>
        <v>ICH</v>
      </c>
      <c r="D693" s="4">
        <f>SUMIFS(BYDem!$M$2:$M$2000,BYDem!$B$2:$B$2000,Demands!$A693,BYDem!$E$2:$E$2000,Demands!$B693)</f>
        <v>268.13633885159902</v>
      </c>
      <c r="E693" s="4">
        <f t="shared" si="204"/>
        <v>268.50753918661991</v>
      </c>
      <c r="F693" s="4">
        <f t="shared" si="205"/>
        <v>287.00731061415661</v>
      </c>
      <c r="G693" s="4">
        <f t="shared" si="206"/>
        <v>300.45096114706638</v>
      </c>
      <c r="H693" s="4">
        <f t="shared" si="207"/>
        <v>312.3926845738527</v>
      </c>
      <c r="I693" s="4">
        <f t="shared" si="208"/>
        <v>324.2728008149312</v>
      </c>
      <c r="J693" s="4">
        <f t="shared" si="209"/>
        <v>336.14748170426139</v>
      </c>
      <c r="K693" s="4">
        <f t="shared" si="210"/>
        <v>348.24965506508795</v>
      </c>
      <c r="L693" s="4">
        <f t="shared" si="211"/>
        <v>360.62105677647179</v>
      </c>
      <c r="M693" s="4">
        <f t="shared" si="212"/>
        <v>373.3891837891361</v>
      </c>
      <c r="N693" s="4">
        <f t="shared" si="213"/>
        <v>385.12193431471877</v>
      </c>
      <c r="O693" s="4">
        <f t="shared" si="214"/>
        <v>395.43518938828049</v>
      </c>
      <c r="P693" s="4">
        <f t="shared" si="215"/>
        <v>404.44498450844765</v>
      </c>
      <c r="Q693" s="4">
        <f t="shared" si="216"/>
        <v>412.20348931252551</v>
      </c>
      <c r="R693" s="4">
        <f t="shared" si="217"/>
        <v>418.68942061388469</v>
      </c>
      <c r="S693" s="4">
        <f t="shared" si="218"/>
        <v>423.85298975870813</v>
      </c>
      <c r="T693" s="4">
        <f t="shared" si="219"/>
        <v>427.64885130600396</v>
      </c>
      <c r="U693" s="4">
        <f t="shared" si="220"/>
        <v>430.05930567560898</v>
      </c>
      <c r="W693" s="5" t="str">
        <f>VLOOKUP(C693&amp;A693,Driver_elast!$A$2:$D$1161,4,FALSE)</f>
        <v>GDP</v>
      </c>
      <c r="X693" s="5">
        <v>1</v>
      </c>
      <c r="Y693" s="2">
        <f>SUMIFS('Growth rates'!D$4:D$999,'Growth rates'!$B$4:$B$999,Demands!$A693,'Growth rates'!$C$4:$C$999,$W693)</f>
        <v>1</v>
      </c>
      <c r="Z693" s="2">
        <f>SUMIFS('Growth rates'!E$4:E$999,'Growth rates'!$B$4:$B$999,Demands!$A693,'Growth rates'!$C$4:$C$999,$W693)</f>
        <v>1.0025457881818998</v>
      </c>
      <c r="AA693" s="2">
        <f>SUMIFS('Growth rates'!F$4:F$999,'Growth rates'!$B$4:$B$999,Demands!$A693,'Growth rates'!$C$4:$C$999,$W693)</f>
        <v>1.1295691716651499</v>
      </c>
      <c r="AB693" s="2">
        <f>SUMIFS('Growth rates'!G$4:G$999,'Growth rates'!$B$4:$B$999,Demands!$A693,'Growth rates'!$C$4:$C$999,$W693)</f>
        <v>1.2268677888573403</v>
      </c>
      <c r="AC693" s="2">
        <f>SUMIFS('Growth rates'!H$4:H$999,'Growth rates'!$B$4:$B$999,Demands!$A693,'Growth rates'!$C$4:$C$999,$W693)</f>
        <v>1.3165405942955557</v>
      </c>
      <c r="AD693" s="2">
        <f>SUMIFS('Growth rates'!I$4:I$999,'Growth rates'!$B$4:$B$999,Demands!$A693,'Growth rates'!$C$4:$C$999,$W693)</f>
        <v>1.4086117662476088</v>
      </c>
      <c r="AE693" s="2">
        <f>SUMIFS('Growth rates'!J$4:J$999,'Growth rates'!$B$4:$B$999,Demands!$A693,'Growth rates'!$C$4:$C$999,$W693)</f>
        <v>1.5034694068925827</v>
      </c>
      <c r="AF693" s="2">
        <f>SUMIFS('Growth rates'!K$4:K$999,'Growth rates'!$B$4:$B$999,Demands!$A693,'Growth rates'!$C$4:$C$999,$W693)</f>
        <v>1.6030094180057486</v>
      </c>
      <c r="AG693" s="2">
        <f>SUMIFS('Growth rates'!L$4:L$999,'Growth rates'!$B$4:$B$999,Demands!$A693,'Growth rates'!$C$4:$C$999,$W693)</f>
        <v>1.7077304394955095</v>
      </c>
      <c r="AH693" s="2">
        <f>SUMIFS('Growth rates'!M$4:M$999,'Growth rates'!$B$4:$B$999,Demands!$A693,'Growth rates'!$C$4:$C$999,$W693)</f>
        <v>1.8189202560862552</v>
      </c>
      <c r="AI693" s="2">
        <f>SUMIFS('Growth rates'!N$4:N$999,'Growth rates'!$B$4:$B$999,Demands!$A693,'Growth rates'!$C$4:$C$999,$W693)</f>
        <v>1.9357030429186526</v>
      </c>
      <c r="AJ693" s="2">
        <f>SUMIFS('Growth rates'!O$4:O$999,'Growth rates'!$B$4:$B$999,Demands!$A693,'Growth rates'!$C$4:$C$999,$W693)</f>
        <v>2.0548590200515382</v>
      </c>
      <c r="AK693" s="2">
        <f>SUMIFS('Growth rates'!P$4:P$999,'Growth rates'!$B$4:$B$999,Demands!$A693,'Growth rates'!$C$4:$C$999,$W693)</f>
        <v>2.1778556392296013</v>
      </c>
      <c r="AL693" s="2">
        <f>SUMIFS('Growth rates'!Q$4:Q$999,'Growth rates'!$B$4:$B$999,Demands!$A693,'Growth rates'!$C$4:$C$999,$W693)</f>
        <v>2.305901634299389</v>
      </c>
      <c r="AM693" s="2">
        <f>SUMIFS('Growth rates'!R$4:R$999,'Growth rates'!$B$4:$B$999,Demands!$A693,'Growth rates'!$C$4:$C$999,$W693)</f>
        <v>2.4393462437891178</v>
      </c>
      <c r="AN693" s="2">
        <f>SUMIFS('Growth rates'!S$4:S$999,'Growth rates'!$B$4:$B$999,Demands!$A693,'Growth rates'!$C$4:$C$999,$W693)</f>
        <v>2.5776522526899837</v>
      </c>
      <c r="AO693" s="2">
        <f>SUMIFS('Growth rates'!T$4:T$999,'Growth rates'!$B$4:$B$999,Demands!$A693,'Growth rates'!$C$4:$C$999,$W693)</f>
        <v>2.7191559430915095</v>
      </c>
      <c r="AP693" s="2">
        <f>SUMIFS('Growth rates'!U$4:U$999,'Growth rates'!$B$4:$B$999,Demands!$A693,'Growth rates'!$C$4:$C$999,$W693)</f>
        <v>2.8600800547662448</v>
      </c>
      <c r="AR693">
        <f>VLOOKUP(C693&amp;A693,Driver_elast!$A$2:$E$1161,5,FALSE)</f>
        <v>0.54378899999999997</v>
      </c>
      <c r="AS693">
        <f t="shared" si="221"/>
        <v>0.54378899999999997</v>
      </c>
      <c r="AT693">
        <f t="shared" si="222"/>
        <v>0.10875779999999999</v>
      </c>
      <c r="AV693" s="2" cm="1">
        <f t="array" ref="AV693">TREND($AR693:$AS693,$AR$3:$AS$3,AV$1)</f>
        <v>0.54378899999999997</v>
      </c>
      <c r="AW693" s="2" cm="1">
        <f t="array" ref="AW693">TREND($AR693:$AS693,$AR$3:$AS$3,AW$1)</f>
        <v>0.54378899999999997</v>
      </c>
      <c r="AX693" s="2" cm="1">
        <f t="array" ref="AX693">TREND($AR693:$AS693,$AR$3:$AS$3,AX$1)</f>
        <v>0.54378899999999997</v>
      </c>
      <c r="AY693" s="2" cm="1">
        <f t="array" ref="AY693">TREND($AR693:$AS693,$AR$3:$AS$3,AY$1)</f>
        <v>0.54378899999999997</v>
      </c>
      <c r="AZ693" s="2" cm="1">
        <f t="array" ref="AZ693">TREND($AR693:$AS693,$AR$3:$AS$3,AZ$1)</f>
        <v>0.54378899999999997</v>
      </c>
      <c r="BA693" s="2" cm="1">
        <f t="array" ref="BA693">TREND($AR693:$AS693,$AR$3:$AS$3,BA$1)</f>
        <v>0.54378899999999997</v>
      </c>
      <c r="BB693" s="2" cm="1">
        <f t="array" ref="BB693">TREND($AR693:$AS693,$AR$3:$AS$3,BB$1)</f>
        <v>0.54378899999999997</v>
      </c>
      <c r="BC693" s="2" cm="1">
        <f t="array" ref="BC693">TREND($AR693:$AS693,$AR$3:$AS$3,BC$1)</f>
        <v>0.54378899999999997</v>
      </c>
      <c r="BD693" s="2" cm="1">
        <f t="array" ref="BD693">TREND($AR693:$AS693,$AR$3:$AS$3,BD$1)</f>
        <v>0.54378899999999997</v>
      </c>
      <c r="BE693" s="2" cm="1">
        <f t="array" ref="BE693">TREND($AR693:$AS693,$AR$3:$AS$3,BE$1)</f>
        <v>0.54378899999999997</v>
      </c>
      <c r="BF693" s="20" cm="1">
        <f t="array" ref="BF693">TREND($AS693:$AT693,$AS$3:$AT$3,BF$1)</f>
        <v>0.48941010000000063</v>
      </c>
      <c r="BG693" s="20" cm="1">
        <f t="array" ref="BG693">TREND($AS693:$AT693,$AS$3:$AT$3,BG$1)</f>
        <v>0.43503120000000095</v>
      </c>
      <c r="BH693" s="20" cm="1">
        <f t="array" ref="BH693">TREND($AS693:$AT693,$AS$3:$AT$3,BH$1)</f>
        <v>0.38065230000000128</v>
      </c>
      <c r="BI693" s="20" cm="1">
        <f t="array" ref="BI693">TREND($AS693:$AT693,$AS$3:$AT$3,BI$1)</f>
        <v>0.3262734000000016</v>
      </c>
      <c r="BJ693" s="20" cm="1">
        <f t="array" ref="BJ693">TREND($AS693:$AT693,$AS$3:$AT$3,BJ$1)</f>
        <v>0.27189450000000193</v>
      </c>
      <c r="BK693" s="20" cm="1">
        <f t="array" ref="BK693">TREND($AS693:$AT693,$AS$3:$AT$3,BK$1)</f>
        <v>0.21751560000000225</v>
      </c>
      <c r="BL693" s="20" cm="1">
        <f t="array" ref="BL693">TREND($AS693:$AT693,$AS$3:$AT$3,BL$1)</f>
        <v>0.16313670000000258</v>
      </c>
      <c r="BM693" s="20" cm="1">
        <f t="array" ref="BM693">TREND($AS693:$AT693,$AS$3:$AT$3,BM$1)</f>
        <v>0.1087578000000029</v>
      </c>
    </row>
    <row r="694" spans="1:65" x14ac:dyDescent="0.35">
      <c r="A694" t="str">
        <f>IF(BYDem!B692="","\I:",BYDem!B692)</f>
        <v>France</v>
      </c>
      <c r="B694" t="str">
        <f>BYDem!E692</f>
        <v>ICH_Feedstock</v>
      </c>
      <c r="C694" t="str">
        <f t="shared" si="223"/>
        <v>ICH_Feedstock</v>
      </c>
      <c r="D694" s="4">
        <f>SUMIFS(BYDem!$M$2:$M$2000,BYDem!$B$2:$B$2000,Demands!$A694,BYDem!$E$2:$E$2000,Demands!$B694)</f>
        <v>551.20072757759999</v>
      </c>
      <c r="E694" s="4">
        <f t="shared" si="204"/>
        <v>551.96379421607526</v>
      </c>
      <c r="F694" s="4">
        <f t="shared" si="205"/>
        <v>589.993281433476</v>
      </c>
      <c r="G694" s="4">
        <f t="shared" si="206"/>
        <v>617.62903564260625</v>
      </c>
      <c r="H694" s="4">
        <f t="shared" si="207"/>
        <v>642.17731831688445</v>
      </c>
      <c r="I694" s="4">
        <f t="shared" si="208"/>
        <v>666.59895674095912</v>
      </c>
      <c r="J694" s="4">
        <f t="shared" si="209"/>
        <v>691.00942185726387</v>
      </c>
      <c r="K694" s="4">
        <f t="shared" si="210"/>
        <v>715.88753718593546</v>
      </c>
      <c r="L694" s="4">
        <f t="shared" si="211"/>
        <v>741.31909806155249</v>
      </c>
      <c r="M694" s="4">
        <f t="shared" si="212"/>
        <v>767.56619656869987</v>
      </c>
      <c r="N694" s="4">
        <f t="shared" si="213"/>
        <v>791.68489921782827</v>
      </c>
      <c r="O694" s="4">
        <f t="shared" si="214"/>
        <v>812.88558288714171</v>
      </c>
      <c r="P694" s="4">
        <f t="shared" si="215"/>
        <v>831.4067786595275</v>
      </c>
      <c r="Q694" s="4">
        <f t="shared" si="216"/>
        <v>847.3557302683912</v>
      </c>
      <c r="R694" s="4">
        <f t="shared" si="217"/>
        <v>860.68868643404596</v>
      </c>
      <c r="S694" s="4">
        <f t="shared" si="218"/>
        <v>871.3032979474043</v>
      </c>
      <c r="T694" s="4">
        <f t="shared" si="219"/>
        <v>879.10634939359886</v>
      </c>
      <c r="U694" s="4">
        <f t="shared" si="220"/>
        <v>884.06145621727433</v>
      </c>
      <c r="W694" s="5" t="str">
        <f>VLOOKUP(C694&amp;A694,Driver_elast!$A$2:$D$1161,4,FALSE)</f>
        <v>GDP</v>
      </c>
      <c r="X694" s="5">
        <v>1</v>
      </c>
      <c r="Y694" s="2">
        <f>SUMIFS('Growth rates'!D$4:D$999,'Growth rates'!$B$4:$B$999,Demands!$A694,'Growth rates'!$C$4:$C$999,$W694)</f>
        <v>1</v>
      </c>
      <c r="Z694" s="2">
        <f>SUMIFS('Growth rates'!E$4:E$999,'Growth rates'!$B$4:$B$999,Demands!$A694,'Growth rates'!$C$4:$C$999,$W694)</f>
        <v>1.0025457881818998</v>
      </c>
      <c r="AA694" s="2">
        <f>SUMIFS('Growth rates'!F$4:F$999,'Growth rates'!$B$4:$B$999,Demands!$A694,'Growth rates'!$C$4:$C$999,$W694)</f>
        <v>1.1295691716651499</v>
      </c>
      <c r="AB694" s="2">
        <f>SUMIFS('Growth rates'!G$4:G$999,'Growth rates'!$B$4:$B$999,Demands!$A694,'Growth rates'!$C$4:$C$999,$W694)</f>
        <v>1.2268677888573403</v>
      </c>
      <c r="AC694" s="2">
        <f>SUMIFS('Growth rates'!H$4:H$999,'Growth rates'!$B$4:$B$999,Demands!$A694,'Growth rates'!$C$4:$C$999,$W694)</f>
        <v>1.3165405942955557</v>
      </c>
      <c r="AD694" s="2">
        <f>SUMIFS('Growth rates'!I$4:I$999,'Growth rates'!$B$4:$B$999,Demands!$A694,'Growth rates'!$C$4:$C$999,$W694)</f>
        <v>1.4086117662476088</v>
      </c>
      <c r="AE694" s="2">
        <f>SUMIFS('Growth rates'!J$4:J$999,'Growth rates'!$B$4:$B$999,Demands!$A694,'Growth rates'!$C$4:$C$999,$W694)</f>
        <v>1.5034694068925827</v>
      </c>
      <c r="AF694" s="2">
        <f>SUMIFS('Growth rates'!K$4:K$999,'Growth rates'!$B$4:$B$999,Demands!$A694,'Growth rates'!$C$4:$C$999,$W694)</f>
        <v>1.6030094180057486</v>
      </c>
      <c r="AG694" s="2">
        <f>SUMIFS('Growth rates'!L$4:L$999,'Growth rates'!$B$4:$B$999,Demands!$A694,'Growth rates'!$C$4:$C$999,$W694)</f>
        <v>1.7077304394955095</v>
      </c>
      <c r="AH694" s="2">
        <f>SUMIFS('Growth rates'!M$4:M$999,'Growth rates'!$B$4:$B$999,Demands!$A694,'Growth rates'!$C$4:$C$999,$W694)</f>
        <v>1.8189202560862552</v>
      </c>
      <c r="AI694" s="2">
        <f>SUMIFS('Growth rates'!N$4:N$999,'Growth rates'!$B$4:$B$999,Demands!$A694,'Growth rates'!$C$4:$C$999,$W694)</f>
        <v>1.9357030429186526</v>
      </c>
      <c r="AJ694" s="2">
        <f>SUMIFS('Growth rates'!O$4:O$999,'Growth rates'!$B$4:$B$999,Demands!$A694,'Growth rates'!$C$4:$C$999,$W694)</f>
        <v>2.0548590200515382</v>
      </c>
      <c r="AK694" s="2">
        <f>SUMIFS('Growth rates'!P$4:P$999,'Growth rates'!$B$4:$B$999,Demands!$A694,'Growth rates'!$C$4:$C$999,$W694)</f>
        <v>2.1778556392296013</v>
      </c>
      <c r="AL694" s="2">
        <f>SUMIFS('Growth rates'!Q$4:Q$999,'Growth rates'!$B$4:$B$999,Demands!$A694,'Growth rates'!$C$4:$C$999,$W694)</f>
        <v>2.305901634299389</v>
      </c>
      <c r="AM694" s="2">
        <f>SUMIFS('Growth rates'!R$4:R$999,'Growth rates'!$B$4:$B$999,Demands!$A694,'Growth rates'!$C$4:$C$999,$W694)</f>
        <v>2.4393462437891178</v>
      </c>
      <c r="AN694" s="2">
        <f>SUMIFS('Growth rates'!S$4:S$999,'Growth rates'!$B$4:$B$999,Demands!$A694,'Growth rates'!$C$4:$C$999,$W694)</f>
        <v>2.5776522526899837</v>
      </c>
      <c r="AO694" s="2">
        <f>SUMIFS('Growth rates'!T$4:T$999,'Growth rates'!$B$4:$B$999,Demands!$A694,'Growth rates'!$C$4:$C$999,$W694)</f>
        <v>2.7191559430915095</v>
      </c>
      <c r="AP694" s="2">
        <f>SUMIFS('Growth rates'!U$4:U$999,'Growth rates'!$B$4:$B$999,Demands!$A694,'Growth rates'!$C$4:$C$999,$W694)</f>
        <v>2.8600800547662448</v>
      </c>
      <c r="AR694">
        <f>VLOOKUP(C694&amp;A694,Driver_elast!$A$2:$E$1161,5,FALSE)</f>
        <v>0.54378899999999997</v>
      </c>
      <c r="AS694">
        <f t="shared" si="221"/>
        <v>0.54378899999999997</v>
      </c>
      <c r="AT694">
        <f t="shared" si="222"/>
        <v>0.10875779999999999</v>
      </c>
      <c r="AV694" s="2" cm="1">
        <f t="array" ref="AV694">TREND($AR694:$AS694,$AR$3:$AS$3,AV$1)</f>
        <v>0.54378899999999997</v>
      </c>
      <c r="AW694" s="2" cm="1">
        <f t="array" ref="AW694">TREND($AR694:$AS694,$AR$3:$AS$3,AW$1)</f>
        <v>0.54378899999999997</v>
      </c>
      <c r="AX694" s="2" cm="1">
        <f t="array" ref="AX694">TREND($AR694:$AS694,$AR$3:$AS$3,AX$1)</f>
        <v>0.54378899999999997</v>
      </c>
      <c r="AY694" s="2" cm="1">
        <f t="array" ref="AY694">TREND($AR694:$AS694,$AR$3:$AS$3,AY$1)</f>
        <v>0.54378899999999997</v>
      </c>
      <c r="AZ694" s="2" cm="1">
        <f t="array" ref="AZ694">TREND($AR694:$AS694,$AR$3:$AS$3,AZ$1)</f>
        <v>0.54378899999999997</v>
      </c>
      <c r="BA694" s="2" cm="1">
        <f t="array" ref="BA694">TREND($AR694:$AS694,$AR$3:$AS$3,BA$1)</f>
        <v>0.54378899999999997</v>
      </c>
      <c r="BB694" s="2" cm="1">
        <f t="array" ref="BB694">TREND($AR694:$AS694,$AR$3:$AS$3,BB$1)</f>
        <v>0.54378899999999997</v>
      </c>
      <c r="BC694" s="2" cm="1">
        <f t="array" ref="BC694">TREND($AR694:$AS694,$AR$3:$AS$3,BC$1)</f>
        <v>0.54378899999999997</v>
      </c>
      <c r="BD694" s="2" cm="1">
        <f t="array" ref="BD694">TREND($AR694:$AS694,$AR$3:$AS$3,BD$1)</f>
        <v>0.54378899999999997</v>
      </c>
      <c r="BE694" s="2" cm="1">
        <f t="array" ref="BE694">TREND($AR694:$AS694,$AR$3:$AS$3,BE$1)</f>
        <v>0.54378899999999997</v>
      </c>
      <c r="BF694" s="20" cm="1">
        <f t="array" ref="BF694">TREND($AS694:$AT694,$AS$3:$AT$3,BF$1)</f>
        <v>0.48941010000000063</v>
      </c>
      <c r="BG694" s="20" cm="1">
        <f t="array" ref="BG694">TREND($AS694:$AT694,$AS$3:$AT$3,BG$1)</f>
        <v>0.43503120000000095</v>
      </c>
      <c r="BH694" s="20" cm="1">
        <f t="array" ref="BH694">TREND($AS694:$AT694,$AS$3:$AT$3,BH$1)</f>
        <v>0.38065230000000128</v>
      </c>
      <c r="BI694" s="20" cm="1">
        <f t="array" ref="BI694">TREND($AS694:$AT694,$AS$3:$AT$3,BI$1)</f>
        <v>0.3262734000000016</v>
      </c>
      <c r="BJ694" s="20" cm="1">
        <f t="array" ref="BJ694">TREND($AS694:$AT694,$AS$3:$AT$3,BJ$1)</f>
        <v>0.27189450000000193</v>
      </c>
      <c r="BK694" s="20" cm="1">
        <f t="array" ref="BK694">TREND($AS694:$AT694,$AS$3:$AT$3,BK$1)</f>
        <v>0.21751560000000225</v>
      </c>
      <c r="BL694" s="20" cm="1">
        <f t="array" ref="BL694">TREND($AS694:$AT694,$AS$3:$AT$3,BL$1)</f>
        <v>0.16313670000000258</v>
      </c>
      <c r="BM694" s="20" cm="1">
        <f t="array" ref="BM694">TREND($AS694:$AT694,$AS$3:$AT$3,BM$1)</f>
        <v>0.1087578000000029</v>
      </c>
    </row>
    <row r="695" spans="1:65" x14ac:dyDescent="0.35">
      <c r="A695" t="str">
        <f>IF(BYDem!B693="","\I:",BYDem!B693)</f>
        <v>France</v>
      </c>
      <c r="B695" t="str">
        <f>BYDem!E693</f>
        <v>IFP</v>
      </c>
      <c r="C695" t="str">
        <f t="shared" si="223"/>
        <v>IFP</v>
      </c>
      <c r="D695" s="4">
        <f>SUMIFS(BYDem!$M$2:$M$2000,BYDem!$B$2:$B$2000,Demands!$A695,BYDem!$E$2:$E$2000,Demands!$B695)</f>
        <v>224.38755189666099</v>
      </c>
      <c r="E695" s="4">
        <f t="shared" si="204"/>
        <v>224.59950139540052</v>
      </c>
      <c r="F695" s="4">
        <f t="shared" si="205"/>
        <v>235.15793796188223</v>
      </c>
      <c r="G695" s="4">
        <f t="shared" si="206"/>
        <v>242.67355855521006</v>
      </c>
      <c r="H695" s="4">
        <f t="shared" si="207"/>
        <v>249.25463322977754</v>
      </c>
      <c r="I695" s="4">
        <f t="shared" si="208"/>
        <v>255.7222462064741</v>
      </c>
      <c r="J695" s="4">
        <f t="shared" si="209"/>
        <v>262.11165808094779</v>
      </c>
      <c r="K695" s="4">
        <f t="shared" si="210"/>
        <v>268.55039669089444</v>
      </c>
      <c r="L695" s="4">
        <f t="shared" si="211"/>
        <v>275.05970678966833</v>
      </c>
      <c r="M695" s="4">
        <f t="shared" si="212"/>
        <v>281.70453928081048</v>
      </c>
      <c r="N695" s="4">
        <f t="shared" si="213"/>
        <v>287.74420493195379</v>
      </c>
      <c r="O695" s="4">
        <f t="shared" si="214"/>
        <v>293.001774643874</v>
      </c>
      <c r="P695" s="4">
        <f t="shared" si="215"/>
        <v>297.55680002381143</v>
      </c>
      <c r="Q695" s="4">
        <f t="shared" si="216"/>
        <v>301.45145874836118</v>
      </c>
      <c r="R695" s="4">
        <f t="shared" si="217"/>
        <v>304.68783510280355</v>
      </c>
      <c r="S695" s="4">
        <f t="shared" si="218"/>
        <v>307.2516937274309</v>
      </c>
      <c r="T695" s="4">
        <f t="shared" si="219"/>
        <v>309.12915223237246</v>
      </c>
      <c r="U695" s="4">
        <f t="shared" si="220"/>
        <v>310.31801716419704</v>
      </c>
      <c r="W695" s="5" t="str">
        <f>VLOOKUP(C695&amp;A695,Driver_elast!$A$2:$D$1161,4,FALSE)</f>
        <v>GDP</v>
      </c>
      <c r="X695" s="5">
        <v>1</v>
      </c>
      <c r="Y695" s="2">
        <f>SUMIFS('Growth rates'!D$4:D$999,'Growth rates'!$B$4:$B$999,Demands!$A695,'Growth rates'!$C$4:$C$999,$W695)</f>
        <v>1</v>
      </c>
      <c r="Z695" s="2">
        <f>SUMIFS('Growth rates'!E$4:E$999,'Growth rates'!$B$4:$B$999,Demands!$A695,'Growth rates'!$C$4:$C$999,$W695)</f>
        <v>1.0025457881818998</v>
      </c>
      <c r="AA695" s="2">
        <f>SUMIFS('Growth rates'!F$4:F$999,'Growth rates'!$B$4:$B$999,Demands!$A695,'Growth rates'!$C$4:$C$999,$W695)</f>
        <v>1.1295691716651499</v>
      </c>
      <c r="AB695" s="2">
        <f>SUMIFS('Growth rates'!G$4:G$999,'Growth rates'!$B$4:$B$999,Demands!$A695,'Growth rates'!$C$4:$C$999,$W695)</f>
        <v>1.2268677888573403</v>
      </c>
      <c r="AC695" s="2">
        <f>SUMIFS('Growth rates'!H$4:H$999,'Growth rates'!$B$4:$B$999,Demands!$A695,'Growth rates'!$C$4:$C$999,$W695)</f>
        <v>1.3165405942955557</v>
      </c>
      <c r="AD695" s="2">
        <f>SUMIFS('Growth rates'!I$4:I$999,'Growth rates'!$B$4:$B$999,Demands!$A695,'Growth rates'!$C$4:$C$999,$W695)</f>
        <v>1.4086117662476088</v>
      </c>
      <c r="AE695" s="2">
        <f>SUMIFS('Growth rates'!J$4:J$999,'Growth rates'!$B$4:$B$999,Demands!$A695,'Growth rates'!$C$4:$C$999,$W695)</f>
        <v>1.5034694068925827</v>
      </c>
      <c r="AF695" s="2">
        <f>SUMIFS('Growth rates'!K$4:K$999,'Growth rates'!$B$4:$B$999,Demands!$A695,'Growth rates'!$C$4:$C$999,$W695)</f>
        <v>1.6030094180057486</v>
      </c>
      <c r="AG695" s="2">
        <f>SUMIFS('Growth rates'!L$4:L$999,'Growth rates'!$B$4:$B$999,Demands!$A695,'Growth rates'!$C$4:$C$999,$W695)</f>
        <v>1.7077304394955095</v>
      </c>
      <c r="AH695" s="2">
        <f>SUMIFS('Growth rates'!M$4:M$999,'Growth rates'!$B$4:$B$999,Demands!$A695,'Growth rates'!$C$4:$C$999,$W695)</f>
        <v>1.8189202560862552</v>
      </c>
      <c r="AI695" s="2">
        <f>SUMIFS('Growth rates'!N$4:N$999,'Growth rates'!$B$4:$B$999,Demands!$A695,'Growth rates'!$C$4:$C$999,$W695)</f>
        <v>1.9357030429186526</v>
      </c>
      <c r="AJ695" s="2">
        <f>SUMIFS('Growth rates'!O$4:O$999,'Growth rates'!$B$4:$B$999,Demands!$A695,'Growth rates'!$C$4:$C$999,$W695)</f>
        <v>2.0548590200515382</v>
      </c>
      <c r="AK695" s="2">
        <f>SUMIFS('Growth rates'!P$4:P$999,'Growth rates'!$B$4:$B$999,Demands!$A695,'Growth rates'!$C$4:$C$999,$W695)</f>
        <v>2.1778556392296013</v>
      </c>
      <c r="AL695" s="2">
        <f>SUMIFS('Growth rates'!Q$4:Q$999,'Growth rates'!$B$4:$B$999,Demands!$A695,'Growth rates'!$C$4:$C$999,$W695)</f>
        <v>2.305901634299389</v>
      </c>
      <c r="AM695" s="2">
        <f>SUMIFS('Growth rates'!R$4:R$999,'Growth rates'!$B$4:$B$999,Demands!$A695,'Growth rates'!$C$4:$C$999,$W695)</f>
        <v>2.4393462437891178</v>
      </c>
      <c r="AN695" s="2">
        <f>SUMIFS('Growth rates'!S$4:S$999,'Growth rates'!$B$4:$B$999,Demands!$A695,'Growth rates'!$C$4:$C$999,$W695)</f>
        <v>2.5776522526899837</v>
      </c>
      <c r="AO695" s="2">
        <f>SUMIFS('Growth rates'!T$4:T$999,'Growth rates'!$B$4:$B$999,Demands!$A695,'Growth rates'!$C$4:$C$999,$W695)</f>
        <v>2.7191559430915095</v>
      </c>
      <c r="AP695" s="2">
        <f>SUMIFS('Growth rates'!U$4:U$999,'Growth rates'!$B$4:$B$999,Demands!$A695,'Growth rates'!$C$4:$C$999,$W695)</f>
        <v>2.8600800547662448</v>
      </c>
      <c r="AR695">
        <f>VLOOKUP(C695&amp;A695,Driver_elast!$A$2:$E$1161,5,FALSE)</f>
        <v>0.37103199999999997</v>
      </c>
      <c r="AS695">
        <f t="shared" si="221"/>
        <v>0.37103199999999997</v>
      </c>
      <c r="AT695">
        <f t="shared" si="222"/>
        <v>7.4206399999999992E-2</v>
      </c>
      <c r="AV695" s="2" cm="1">
        <f t="array" ref="AV695">TREND($AR695:$AS695,$AR$3:$AS$3,AV$1)</f>
        <v>0.37103199999999997</v>
      </c>
      <c r="AW695" s="2" cm="1">
        <f t="array" ref="AW695">TREND($AR695:$AS695,$AR$3:$AS$3,AW$1)</f>
        <v>0.37103199999999997</v>
      </c>
      <c r="AX695" s="2" cm="1">
        <f t="array" ref="AX695">TREND($AR695:$AS695,$AR$3:$AS$3,AX$1)</f>
        <v>0.37103199999999997</v>
      </c>
      <c r="AY695" s="2" cm="1">
        <f t="array" ref="AY695">TREND($AR695:$AS695,$AR$3:$AS$3,AY$1)</f>
        <v>0.37103199999999997</v>
      </c>
      <c r="AZ695" s="2" cm="1">
        <f t="array" ref="AZ695">TREND($AR695:$AS695,$AR$3:$AS$3,AZ$1)</f>
        <v>0.37103199999999997</v>
      </c>
      <c r="BA695" s="2" cm="1">
        <f t="array" ref="BA695">TREND($AR695:$AS695,$AR$3:$AS$3,BA$1)</f>
        <v>0.37103199999999997</v>
      </c>
      <c r="BB695" s="2" cm="1">
        <f t="array" ref="BB695">TREND($AR695:$AS695,$AR$3:$AS$3,BB$1)</f>
        <v>0.37103199999999997</v>
      </c>
      <c r="BC695" s="2" cm="1">
        <f t="array" ref="BC695">TREND($AR695:$AS695,$AR$3:$AS$3,BC$1)</f>
        <v>0.37103199999999997</v>
      </c>
      <c r="BD695" s="2" cm="1">
        <f t="array" ref="BD695">TREND($AR695:$AS695,$AR$3:$AS$3,BD$1)</f>
        <v>0.37103199999999997</v>
      </c>
      <c r="BE695" s="2" cm="1">
        <f t="array" ref="BE695">TREND($AR695:$AS695,$AR$3:$AS$3,BE$1)</f>
        <v>0.37103199999999997</v>
      </c>
      <c r="BF695" s="20" cm="1">
        <f t="array" ref="BF695">TREND($AS695:$AT695,$AS$3:$AT$3,BF$1)</f>
        <v>0.33392879999999892</v>
      </c>
      <c r="BG695" s="20" cm="1">
        <f t="array" ref="BG695">TREND($AS695:$AT695,$AS$3:$AT$3,BG$1)</f>
        <v>0.29682560000000002</v>
      </c>
      <c r="BH695" s="20" cm="1">
        <f t="array" ref="BH695">TREND($AS695:$AT695,$AS$3:$AT$3,BH$1)</f>
        <v>0.25972239999999935</v>
      </c>
      <c r="BI695" s="20" cm="1">
        <f t="array" ref="BI695">TREND($AS695:$AT695,$AS$3:$AT$3,BI$1)</f>
        <v>0.22261920000000046</v>
      </c>
      <c r="BJ695" s="20" cm="1">
        <f t="array" ref="BJ695">TREND($AS695:$AT695,$AS$3:$AT$3,BJ$1)</f>
        <v>0.18551599999999979</v>
      </c>
      <c r="BK695" s="20" cm="1">
        <f t="array" ref="BK695">TREND($AS695:$AT695,$AS$3:$AT$3,BK$1)</f>
        <v>0.14841279999999912</v>
      </c>
      <c r="BL695" s="20" cm="1">
        <f t="array" ref="BL695">TREND($AS695:$AT695,$AS$3:$AT$3,BL$1)</f>
        <v>0.11130960000000023</v>
      </c>
      <c r="BM695" s="20" cm="1">
        <f t="array" ref="BM695">TREND($AS695:$AT695,$AS$3:$AT$3,BM$1)</f>
        <v>7.4206399999999562E-2</v>
      </c>
    </row>
    <row r="696" spans="1:65" x14ac:dyDescent="0.35">
      <c r="A696" t="str">
        <f>IF(BYDem!B694="","\I:",BYDem!B694)</f>
        <v>France</v>
      </c>
      <c r="B696" t="str">
        <f>BYDem!E694</f>
        <v>ILP</v>
      </c>
      <c r="C696" t="str">
        <f t="shared" si="223"/>
        <v>ILP</v>
      </c>
      <c r="D696" s="4">
        <f>SUMIFS(BYDem!$M$2:$M$2000,BYDem!$B$2:$B$2000,Demands!$A696,BYDem!$E$2:$E$2000,Demands!$B696)</f>
        <v>9.4677030000000002</v>
      </c>
      <c r="E696" s="4">
        <f t="shared" si="204"/>
        <v>9.4771514049454311</v>
      </c>
      <c r="F696" s="4">
        <f t="shared" si="205"/>
        <v>9.9478564848129007</v>
      </c>
      <c r="G696" s="4">
        <f t="shared" si="206"/>
        <v>10.283760314025541</v>
      </c>
      <c r="H696" s="4">
        <f t="shared" si="207"/>
        <v>10.578410381599253</v>
      </c>
      <c r="I696" s="4">
        <f t="shared" si="208"/>
        <v>10.868412676133248</v>
      </c>
      <c r="J696" s="4">
        <f t="shared" si="209"/>
        <v>11.155318083412332</v>
      </c>
      <c r="K696" s="4">
        <f t="shared" si="210"/>
        <v>11.444836806251955</v>
      </c>
      <c r="L696" s="4">
        <f t="shared" si="211"/>
        <v>11.737925460468443</v>
      </c>
      <c r="M696" s="4">
        <f t="shared" si="212"/>
        <v>12.037516381415736</v>
      </c>
      <c r="N696" s="4">
        <f t="shared" si="213"/>
        <v>12.310185643226561</v>
      </c>
      <c r="O696" s="4">
        <f t="shared" si="214"/>
        <v>12.547827696133314</v>
      </c>
      <c r="P696" s="4">
        <f t="shared" si="215"/>
        <v>12.753923588409943</v>
      </c>
      <c r="Q696" s="4">
        <f t="shared" si="216"/>
        <v>12.930293126772199</v>
      </c>
      <c r="R696" s="4">
        <f t="shared" si="217"/>
        <v>13.076959394046847</v>
      </c>
      <c r="S696" s="4">
        <f t="shared" si="218"/>
        <v>13.19321823075056</v>
      </c>
      <c r="T696" s="4">
        <f t="shared" si="219"/>
        <v>13.278392231429795</v>
      </c>
      <c r="U696" s="4">
        <f t="shared" si="220"/>
        <v>13.33234556536252</v>
      </c>
      <c r="W696" s="5" t="str">
        <f>VLOOKUP(C696&amp;A696,Driver_elast!$A$2:$D$1161,4,FALSE)</f>
        <v>GDP</v>
      </c>
      <c r="X696" s="5">
        <v>1</v>
      </c>
      <c r="Y696" s="2">
        <f>SUMIFS('Growth rates'!D$4:D$999,'Growth rates'!$B$4:$B$999,Demands!$A696,'Growth rates'!$C$4:$C$999,$W696)</f>
        <v>1</v>
      </c>
      <c r="Z696" s="2">
        <f>SUMIFS('Growth rates'!E$4:E$999,'Growth rates'!$B$4:$B$999,Demands!$A696,'Growth rates'!$C$4:$C$999,$W696)</f>
        <v>1.0025457881818998</v>
      </c>
      <c r="AA696" s="2">
        <f>SUMIFS('Growth rates'!F$4:F$999,'Growth rates'!$B$4:$B$999,Demands!$A696,'Growth rates'!$C$4:$C$999,$W696)</f>
        <v>1.1295691716651499</v>
      </c>
      <c r="AB696" s="2">
        <f>SUMIFS('Growth rates'!G$4:G$999,'Growth rates'!$B$4:$B$999,Demands!$A696,'Growth rates'!$C$4:$C$999,$W696)</f>
        <v>1.2268677888573403</v>
      </c>
      <c r="AC696" s="2">
        <f>SUMIFS('Growth rates'!H$4:H$999,'Growth rates'!$B$4:$B$999,Demands!$A696,'Growth rates'!$C$4:$C$999,$W696)</f>
        <v>1.3165405942955557</v>
      </c>
      <c r="AD696" s="2">
        <f>SUMIFS('Growth rates'!I$4:I$999,'Growth rates'!$B$4:$B$999,Demands!$A696,'Growth rates'!$C$4:$C$999,$W696)</f>
        <v>1.4086117662476088</v>
      </c>
      <c r="AE696" s="2">
        <f>SUMIFS('Growth rates'!J$4:J$999,'Growth rates'!$B$4:$B$999,Demands!$A696,'Growth rates'!$C$4:$C$999,$W696)</f>
        <v>1.5034694068925827</v>
      </c>
      <c r="AF696" s="2">
        <f>SUMIFS('Growth rates'!K$4:K$999,'Growth rates'!$B$4:$B$999,Demands!$A696,'Growth rates'!$C$4:$C$999,$W696)</f>
        <v>1.6030094180057486</v>
      </c>
      <c r="AG696" s="2">
        <f>SUMIFS('Growth rates'!L$4:L$999,'Growth rates'!$B$4:$B$999,Demands!$A696,'Growth rates'!$C$4:$C$999,$W696)</f>
        <v>1.7077304394955095</v>
      </c>
      <c r="AH696" s="2">
        <f>SUMIFS('Growth rates'!M$4:M$999,'Growth rates'!$B$4:$B$999,Demands!$A696,'Growth rates'!$C$4:$C$999,$W696)</f>
        <v>1.8189202560862552</v>
      </c>
      <c r="AI696" s="2">
        <f>SUMIFS('Growth rates'!N$4:N$999,'Growth rates'!$B$4:$B$999,Demands!$A696,'Growth rates'!$C$4:$C$999,$W696)</f>
        <v>1.9357030429186526</v>
      </c>
      <c r="AJ696" s="2">
        <f>SUMIFS('Growth rates'!O$4:O$999,'Growth rates'!$B$4:$B$999,Demands!$A696,'Growth rates'!$C$4:$C$999,$W696)</f>
        <v>2.0548590200515382</v>
      </c>
      <c r="AK696" s="2">
        <f>SUMIFS('Growth rates'!P$4:P$999,'Growth rates'!$B$4:$B$999,Demands!$A696,'Growth rates'!$C$4:$C$999,$W696)</f>
        <v>2.1778556392296013</v>
      </c>
      <c r="AL696" s="2">
        <f>SUMIFS('Growth rates'!Q$4:Q$999,'Growth rates'!$B$4:$B$999,Demands!$A696,'Growth rates'!$C$4:$C$999,$W696)</f>
        <v>2.305901634299389</v>
      </c>
      <c r="AM696" s="2">
        <f>SUMIFS('Growth rates'!R$4:R$999,'Growth rates'!$B$4:$B$999,Demands!$A696,'Growth rates'!$C$4:$C$999,$W696)</f>
        <v>2.4393462437891178</v>
      </c>
      <c r="AN696" s="2">
        <f>SUMIFS('Growth rates'!S$4:S$999,'Growth rates'!$B$4:$B$999,Demands!$A696,'Growth rates'!$C$4:$C$999,$W696)</f>
        <v>2.5776522526899837</v>
      </c>
      <c r="AO696" s="2">
        <f>SUMIFS('Growth rates'!T$4:T$999,'Growth rates'!$B$4:$B$999,Demands!$A696,'Growth rates'!$C$4:$C$999,$W696)</f>
        <v>2.7191559430915095</v>
      </c>
      <c r="AP696" s="2">
        <f>SUMIFS('Growth rates'!U$4:U$999,'Growth rates'!$B$4:$B$999,Demands!$A696,'Growth rates'!$C$4:$C$999,$W696)</f>
        <v>2.8600800547662448</v>
      </c>
      <c r="AR696">
        <f>VLOOKUP(C696&amp;A696,Driver_elast!$A$2:$E$1161,5,FALSE)</f>
        <v>0.39200499999999999</v>
      </c>
      <c r="AS696">
        <f t="shared" si="221"/>
        <v>0.39200499999999999</v>
      </c>
      <c r="AT696">
        <f t="shared" si="222"/>
        <v>7.8400999999999998E-2</v>
      </c>
      <c r="AV696" s="2" cm="1">
        <f t="array" ref="AV696">TREND($AR696:$AS696,$AR$3:$AS$3,AV$1)</f>
        <v>0.39200499999999999</v>
      </c>
      <c r="AW696" s="2" cm="1">
        <f t="array" ref="AW696">TREND($AR696:$AS696,$AR$3:$AS$3,AW$1)</f>
        <v>0.39200499999999999</v>
      </c>
      <c r="AX696" s="2" cm="1">
        <f t="array" ref="AX696">TREND($AR696:$AS696,$AR$3:$AS$3,AX$1)</f>
        <v>0.39200499999999999</v>
      </c>
      <c r="AY696" s="2" cm="1">
        <f t="array" ref="AY696">TREND($AR696:$AS696,$AR$3:$AS$3,AY$1)</f>
        <v>0.39200499999999999</v>
      </c>
      <c r="AZ696" s="2" cm="1">
        <f t="array" ref="AZ696">TREND($AR696:$AS696,$AR$3:$AS$3,AZ$1)</f>
        <v>0.39200499999999999</v>
      </c>
      <c r="BA696" s="2" cm="1">
        <f t="array" ref="BA696">TREND($AR696:$AS696,$AR$3:$AS$3,BA$1)</f>
        <v>0.39200499999999999</v>
      </c>
      <c r="BB696" s="2" cm="1">
        <f t="array" ref="BB696">TREND($AR696:$AS696,$AR$3:$AS$3,BB$1)</f>
        <v>0.39200499999999999</v>
      </c>
      <c r="BC696" s="2" cm="1">
        <f t="array" ref="BC696">TREND($AR696:$AS696,$AR$3:$AS$3,BC$1)</f>
        <v>0.39200499999999999</v>
      </c>
      <c r="BD696" s="2" cm="1">
        <f t="array" ref="BD696">TREND($AR696:$AS696,$AR$3:$AS$3,BD$1)</f>
        <v>0.39200499999999999</v>
      </c>
      <c r="BE696" s="2" cm="1">
        <f t="array" ref="BE696">TREND($AR696:$AS696,$AR$3:$AS$3,BE$1)</f>
        <v>0.39200499999999999</v>
      </c>
      <c r="BF696" s="20" cm="1">
        <f t="array" ref="BF696">TREND($AS696:$AT696,$AS$3:$AT$3,BF$1)</f>
        <v>0.35280449999999774</v>
      </c>
      <c r="BG696" s="20" cm="1">
        <f t="array" ref="BG696">TREND($AS696:$AT696,$AS$3:$AT$3,BG$1)</f>
        <v>0.313603999999998</v>
      </c>
      <c r="BH696" s="20" cm="1">
        <f t="array" ref="BH696">TREND($AS696:$AT696,$AS$3:$AT$3,BH$1)</f>
        <v>0.27440349999999825</v>
      </c>
      <c r="BI696" s="20" cm="1">
        <f t="array" ref="BI696">TREND($AS696:$AT696,$AS$3:$AT$3,BI$1)</f>
        <v>0.2352029999999985</v>
      </c>
      <c r="BJ696" s="20" cm="1">
        <f t="array" ref="BJ696">TREND($AS696:$AT696,$AS$3:$AT$3,BJ$1)</f>
        <v>0.19600249999999875</v>
      </c>
      <c r="BK696" s="20" cm="1">
        <f t="array" ref="BK696">TREND($AS696:$AT696,$AS$3:$AT$3,BK$1)</f>
        <v>0.156801999999999</v>
      </c>
      <c r="BL696" s="20" cm="1">
        <f t="array" ref="BL696">TREND($AS696:$AT696,$AS$3:$AT$3,BL$1)</f>
        <v>0.11760149999999925</v>
      </c>
      <c r="BM696" s="20" cm="1">
        <f t="array" ref="BM696">TREND($AS696:$AT696,$AS$3:$AT$3,BM$1)</f>
        <v>7.8400999999999499E-2</v>
      </c>
    </row>
    <row r="697" spans="1:65" x14ac:dyDescent="0.35">
      <c r="A697" t="str">
        <f>IF(BYDem!B695="","\I:",BYDem!B695)</f>
        <v>France</v>
      </c>
      <c r="B697" t="str">
        <f>BYDem!E695</f>
        <v>IMC</v>
      </c>
      <c r="C697" t="str">
        <f t="shared" si="223"/>
        <v>IMC</v>
      </c>
      <c r="D697" s="4">
        <f>SUMIFS(BYDem!$M$2:$M$2000,BYDem!$B$2:$B$2000,Demands!$A697,BYDem!$E$2:$E$2000,Demands!$B697)</f>
        <v>86.439107337991203</v>
      </c>
      <c r="E697" s="4">
        <f t="shared" si="204"/>
        <v>86.52075502885873</v>
      </c>
      <c r="F697" s="4">
        <f t="shared" si="205"/>
        <v>90.58810111814536</v>
      </c>
      <c r="G697" s="4">
        <f t="shared" si="206"/>
        <v>93.483286388839289</v>
      </c>
      <c r="H697" s="4">
        <f t="shared" si="207"/>
        <v>96.018463654181787</v>
      </c>
      <c r="I697" s="4">
        <f t="shared" si="208"/>
        <v>98.509932933951475</v>
      </c>
      <c r="J697" s="4">
        <f t="shared" si="209"/>
        <v>100.9712773988112</v>
      </c>
      <c r="K697" s="4">
        <f t="shared" si="210"/>
        <v>103.45162362622921</v>
      </c>
      <c r="L697" s="4">
        <f t="shared" si="211"/>
        <v>105.95915557070762</v>
      </c>
      <c r="M697" s="4">
        <f t="shared" si="212"/>
        <v>108.51889377405202</v>
      </c>
      <c r="N697" s="4">
        <f t="shared" si="213"/>
        <v>110.8455081655009</v>
      </c>
      <c r="O697" s="4">
        <f t="shared" si="214"/>
        <v>112.87084169592302</v>
      </c>
      <c r="P697" s="4">
        <f t="shared" si="215"/>
        <v>114.62553942498873</v>
      </c>
      <c r="Q697" s="4">
        <f t="shared" si="216"/>
        <v>116.125849137763</v>
      </c>
      <c r="R697" s="4">
        <f t="shared" si="217"/>
        <v>117.37257374758723</v>
      </c>
      <c r="S697" s="4">
        <f t="shared" si="218"/>
        <v>118.36022947527955</v>
      </c>
      <c r="T697" s="4">
        <f t="shared" si="219"/>
        <v>119.0834685135396</v>
      </c>
      <c r="U697" s="4">
        <f t="shared" si="220"/>
        <v>119.54144589501077</v>
      </c>
      <c r="W697" s="5" t="str">
        <f>VLOOKUP(C697&amp;A697,Driver_elast!$A$2:$D$1161,4,FALSE)</f>
        <v>GDP</v>
      </c>
      <c r="X697" s="5">
        <v>1</v>
      </c>
      <c r="Y697" s="2">
        <f>SUMIFS('Growth rates'!D$4:D$999,'Growth rates'!$B$4:$B$999,Demands!$A697,'Growth rates'!$C$4:$C$999,$W697)</f>
        <v>1</v>
      </c>
      <c r="Z697" s="2">
        <f>SUMIFS('Growth rates'!E$4:E$999,'Growth rates'!$B$4:$B$999,Demands!$A697,'Growth rates'!$C$4:$C$999,$W697)</f>
        <v>1.0025457881818998</v>
      </c>
      <c r="AA697" s="2">
        <f>SUMIFS('Growth rates'!F$4:F$999,'Growth rates'!$B$4:$B$999,Demands!$A697,'Growth rates'!$C$4:$C$999,$W697)</f>
        <v>1.1295691716651499</v>
      </c>
      <c r="AB697" s="2">
        <f>SUMIFS('Growth rates'!G$4:G$999,'Growth rates'!$B$4:$B$999,Demands!$A697,'Growth rates'!$C$4:$C$999,$W697)</f>
        <v>1.2268677888573403</v>
      </c>
      <c r="AC697" s="2">
        <f>SUMIFS('Growth rates'!H$4:H$999,'Growth rates'!$B$4:$B$999,Demands!$A697,'Growth rates'!$C$4:$C$999,$W697)</f>
        <v>1.3165405942955557</v>
      </c>
      <c r="AD697" s="2">
        <f>SUMIFS('Growth rates'!I$4:I$999,'Growth rates'!$B$4:$B$999,Demands!$A697,'Growth rates'!$C$4:$C$999,$W697)</f>
        <v>1.4086117662476088</v>
      </c>
      <c r="AE697" s="2">
        <f>SUMIFS('Growth rates'!J$4:J$999,'Growth rates'!$B$4:$B$999,Demands!$A697,'Growth rates'!$C$4:$C$999,$W697)</f>
        <v>1.5034694068925827</v>
      </c>
      <c r="AF697" s="2">
        <f>SUMIFS('Growth rates'!K$4:K$999,'Growth rates'!$B$4:$B$999,Demands!$A697,'Growth rates'!$C$4:$C$999,$W697)</f>
        <v>1.6030094180057486</v>
      </c>
      <c r="AG697" s="2">
        <f>SUMIFS('Growth rates'!L$4:L$999,'Growth rates'!$B$4:$B$999,Demands!$A697,'Growth rates'!$C$4:$C$999,$W697)</f>
        <v>1.7077304394955095</v>
      </c>
      <c r="AH697" s="2">
        <f>SUMIFS('Growth rates'!M$4:M$999,'Growth rates'!$B$4:$B$999,Demands!$A697,'Growth rates'!$C$4:$C$999,$W697)</f>
        <v>1.8189202560862552</v>
      </c>
      <c r="AI697" s="2">
        <f>SUMIFS('Growth rates'!N$4:N$999,'Growth rates'!$B$4:$B$999,Demands!$A697,'Growth rates'!$C$4:$C$999,$W697)</f>
        <v>1.9357030429186526</v>
      </c>
      <c r="AJ697" s="2">
        <f>SUMIFS('Growth rates'!O$4:O$999,'Growth rates'!$B$4:$B$999,Demands!$A697,'Growth rates'!$C$4:$C$999,$W697)</f>
        <v>2.0548590200515382</v>
      </c>
      <c r="AK697" s="2">
        <f>SUMIFS('Growth rates'!P$4:P$999,'Growth rates'!$B$4:$B$999,Demands!$A697,'Growth rates'!$C$4:$C$999,$W697)</f>
        <v>2.1778556392296013</v>
      </c>
      <c r="AL697" s="2">
        <f>SUMIFS('Growth rates'!Q$4:Q$999,'Growth rates'!$B$4:$B$999,Demands!$A697,'Growth rates'!$C$4:$C$999,$W697)</f>
        <v>2.305901634299389</v>
      </c>
      <c r="AM697" s="2">
        <f>SUMIFS('Growth rates'!R$4:R$999,'Growth rates'!$B$4:$B$999,Demands!$A697,'Growth rates'!$C$4:$C$999,$W697)</f>
        <v>2.4393462437891178</v>
      </c>
      <c r="AN697" s="2">
        <f>SUMIFS('Growth rates'!S$4:S$999,'Growth rates'!$B$4:$B$999,Demands!$A697,'Growth rates'!$C$4:$C$999,$W697)</f>
        <v>2.5776522526899837</v>
      </c>
      <c r="AO697" s="2">
        <f>SUMIFS('Growth rates'!T$4:T$999,'Growth rates'!$B$4:$B$999,Demands!$A697,'Growth rates'!$C$4:$C$999,$W697)</f>
        <v>2.7191559430915095</v>
      </c>
      <c r="AP697" s="2">
        <f>SUMIFS('Growth rates'!U$4:U$999,'Growth rates'!$B$4:$B$999,Demands!$A697,'Growth rates'!$C$4:$C$999,$W697)</f>
        <v>2.8600800547662448</v>
      </c>
      <c r="AR697">
        <f>VLOOKUP(C697&amp;A697,Driver_elast!$A$2:$E$1161,5,FALSE)</f>
        <v>0.37103199999999997</v>
      </c>
      <c r="AS697">
        <f t="shared" si="221"/>
        <v>0.37103199999999997</v>
      </c>
      <c r="AT697">
        <f t="shared" si="222"/>
        <v>7.4206399999999992E-2</v>
      </c>
      <c r="AV697" s="2" cm="1">
        <f t="array" ref="AV697">TREND($AR697:$AS697,$AR$3:$AS$3,AV$1)</f>
        <v>0.37103199999999997</v>
      </c>
      <c r="AW697" s="2" cm="1">
        <f t="array" ref="AW697">TREND($AR697:$AS697,$AR$3:$AS$3,AW$1)</f>
        <v>0.37103199999999997</v>
      </c>
      <c r="AX697" s="2" cm="1">
        <f t="array" ref="AX697">TREND($AR697:$AS697,$AR$3:$AS$3,AX$1)</f>
        <v>0.37103199999999997</v>
      </c>
      <c r="AY697" s="2" cm="1">
        <f t="array" ref="AY697">TREND($AR697:$AS697,$AR$3:$AS$3,AY$1)</f>
        <v>0.37103199999999997</v>
      </c>
      <c r="AZ697" s="2" cm="1">
        <f t="array" ref="AZ697">TREND($AR697:$AS697,$AR$3:$AS$3,AZ$1)</f>
        <v>0.37103199999999997</v>
      </c>
      <c r="BA697" s="2" cm="1">
        <f t="array" ref="BA697">TREND($AR697:$AS697,$AR$3:$AS$3,BA$1)</f>
        <v>0.37103199999999997</v>
      </c>
      <c r="BB697" s="2" cm="1">
        <f t="array" ref="BB697">TREND($AR697:$AS697,$AR$3:$AS$3,BB$1)</f>
        <v>0.37103199999999997</v>
      </c>
      <c r="BC697" s="2" cm="1">
        <f t="array" ref="BC697">TREND($AR697:$AS697,$AR$3:$AS$3,BC$1)</f>
        <v>0.37103199999999997</v>
      </c>
      <c r="BD697" s="2" cm="1">
        <f t="array" ref="BD697">TREND($AR697:$AS697,$AR$3:$AS$3,BD$1)</f>
        <v>0.37103199999999997</v>
      </c>
      <c r="BE697" s="2" cm="1">
        <f t="array" ref="BE697">TREND($AR697:$AS697,$AR$3:$AS$3,BE$1)</f>
        <v>0.37103199999999997</v>
      </c>
      <c r="BF697" s="20" cm="1">
        <f t="array" ref="BF697">TREND($AS697:$AT697,$AS$3:$AT$3,BF$1)</f>
        <v>0.33392879999999892</v>
      </c>
      <c r="BG697" s="20" cm="1">
        <f t="array" ref="BG697">TREND($AS697:$AT697,$AS$3:$AT$3,BG$1)</f>
        <v>0.29682560000000002</v>
      </c>
      <c r="BH697" s="20" cm="1">
        <f t="array" ref="BH697">TREND($AS697:$AT697,$AS$3:$AT$3,BH$1)</f>
        <v>0.25972239999999935</v>
      </c>
      <c r="BI697" s="20" cm="1">
        <f t="array" ref="BI697">TREND($AS697:$AT697,$AS$3:$AT$3,BI$1)</f>
        <v>0.22261920000000046</v>
      </c>
      <c r="BJ697" s="20" cm="1">
        <f t="array" ref="BJ697">TREND($AS697:$AT697,$AS$3:$AT$3,BJ$1)</f>
        <v>0.18551599999999979</v>
      </c>
      <c r="BK697" s="20" cm="1">
        <f t="array" ref="BK697">TREND($AS697:$AT697,$AS$3:$AT$3,BK$1)</f>
        <v>0.14841279999999912</v>
      </c>
      <c r="BL697" s="20" cm="1">
        <f t="array" ref="BL697">TREND($AS697:$AT697,$AS$3:$AT$3,BL$1)</f>
        <v>0.11130960000000023</v>
      </c>
      <c r="BM697" s="20" cm="1">
        <f t="array" ref="BM697">TREND($AS697:$AT697,$AS$3:$AT$3,BM$1)</f>
        <v>7.4206399999999562E-2</v>
      </c>
    </row>
    <row r="698" spans="1:65" x14ac:dyDescent="0.35">
      <c r="A698" t="str">
        <f>IF(BYDem!B696="","\I:",BYDem!B696)</f>
        <v>France</v>
      </c>
      <c r="B698" t="str">
        <f>BYDem!E696</f>
        <v>INF</v>
      </c>
      <c r="C698" t="str">
        <f t="shared" si="223"/>
        <v>INF</v>
      </c>
      <c r="D698" s="4">
        <f>SUMIFS(BYDem!$M$2:$M$2000,BYDem!$B$2:$B$2000,Demands!$A698,BYDem!$E$2:$E$2000,Demands!$B698)</f>
        <v>665</v>
      </c>
      <c r="E698" s="4">
        <f t="shared" si="204"/>
        <v>663.57569779489052</v>
      </c>
      <c r="F698" s="4">
        <f t="shared" si="205"/>
        <v>784.69101425434064</v>
      </c>
      <c r="G698" s="4">
        <f t="shared" si="206"/>
        <v>886.5238195606006</v>
      </c>
      <c r="H698" s="4">
        <f t="shared" si="207"/>
        <v>985.30618246165636</v>
      </c>
      <c r="I698" s="4">
        <f t="shared" si="208"/>
        <v>1088.5130843969152</v>
      </c>
      <c r="J698" s="4">
        <f t="shared" si="209"/>
        <v>1196.001484490813</v>
      </c>
      <c r="K698" s="4">
        <f t="shared" si="210"/>
        <v>1308.797053420938</v>
      </c>
      <c r="L698" s="4">
        <f t="shared" si="211"/>
        <v>1427.7145698175163</v>
      </c>
      <c r="M698" s="4">
        <f t="shared" si="212"/>
        <v>1553.3395168486661</v>
      </c>
      <c r="N698" s="4">
        <f t="shared" si="213"/>
        <v>1673.7418899774193</v>
      </c>
      <c r="O698" s="4">
        <f t="shared" si="214"/>
        <v>1783.880219867508</v>
      </c>
      <c r="P698" s="4">
        <f t="shared" si="215"/>
        <v>1882.7386831947354</v>
      </c>
      <c r="Q698" s="4">
        <f t="shared" si="216"/>
        <v>1969.7155614629696</v>
      </c>
      <c r="R698" s="4">
        <f t="shared" si="217"/>
        <v>2043.6776976731285</v>
      </c>
      <c r="S698" s="4">
        <f t="shared" si="218"/>
        <v>2103.395374994383</v>
      </c>
      <c r="T698" s="4">
        <f t="shared" si="219"/>
        <v>2147.6783584690429</v>
      </c>
      <c r="U698" s="4">
        <f t="shared" si="220"/>
        <v>2175.9073815880474</v>
      </c>
      <c r="W698" s="5" t="str">
        <f>VLOOKUP(C698&amp;A698,Driver_elast!$A$2:$D$1161,4,FALSE)</f>
        <v>GDPIND</v>
      </c>
      <c r="X698" s="5">
        <v>1</v>
      </c>
      <c r="Y698" s="2">
        <f>SUMIFS('Growth rates'!D$4:D$999,'Growth rates'!$B$4:$B$999,Demands!$A698,'Growth rates'!$C$4:$C$999,$W698)</f>
        <v>1</v>
      </c>
      <c r="Z698" s="2">
        <f>SUMIFS('Growth rates'!E$4:E$999,'Growth rates'!$B$4:$B$999,Demands!$A698,'Growth rates'!$C$4:$C$999,$W698)</f>
        <v>0.99817646109018199</v>
      </c>
      <c r="AA698" s="2">
        <f>SUMIFS('Growth rates'!F$4:F$999,'Growth rates'!$B$4:$B$999,Demands!$A698,'Growth rates'!$C$4:$C$999,$W698)</f>
        <v>1.1562260025916309</v>
      </c>
      <c r="AB698" s="2">
        <f>SUMIFS('Growth rates'!G$4:G$999,'Growth rates'!$B$4:$B$999,Demands!$A698,'Growth rates'!$C$4:$C$999,$W698)</f>
        <v>1.2889066136229828</v>
      </c>
      <c r="AC698" s="2">
        <f>SUMIFS('Growth rates'!H$4:H$999,'Growth rates'!$B$4:$B$999,Demands!$A698,'Growth rates'!$C$4:$C$999,$W698)</f>
        <v>1.4183995845792023</v>
      </c>
      <c r="AD698" s="2">
        <f>SUMIFS('Growth rates'!I$4:I$999,'Growth rates'!$B$4:$B$999,Demands!$A698,'Growth rates'!$C$4:$C$999,$W698)</f>
        <v>1.5550465496714634</v>
      </c>
      <c r="AE698" s="2">
        <f>SUMIFS('Growth rates'!J$4:J$999,'Growth rates'!$B$4:$B$999,Demands!$A698,'Growth rates'!$C$4:$C$999,$W698)</f>
        <v>1.6991711830078908</v>
      </c>
      <c r="AF698" s="2">
        <f>SUMIFS('Growth rates'!K$4:K$999,'Growth rates'!$B$4:$B$999,Demands!$A698,'Growth rates'!$C$4:$C$999,$W698)</f>
        <v>1.8527210620887677</v>
      </c>
      <c r="AG698" s="2">
        <f>SUMIFS('Growth rates'!L$4:L$999,'Growth rates'!$B$4:$B$999,Demands!$A698,'Growth rates'!$C$4:$C$999,$W698)</f>
        <v>2.0174654242011871</v>
      </c>
      <c r="AH698" s="2">
        <f>SUMIFS('Growth rates'!M$4:M$999,'Growth rates'!$B$4:$B$999,Demands!$A698,'Growth rates'!$C$4:$C$999,$W698)</f>
        <v>2.1949826901942382</v>
      </c>
      <c r="AI698" s="2">
        <f>SUMIFS('Growth rates'!N$4:N$999,'Growth rates'!$B$4:$B$999,Demands!$A698,'Growth rates'!$C$4:$C$999,$W698)</f>
        <v>2.3840242301289916</v>
      </c>
      <c r="AJ698" s="2">
        <f>SUMIFS('Growth rates'!O$4:O$999,'Growth rates'!$B$4:$B$999,Demands!$A698,'Growth rates'!$C$4:$C$999,$W698)</f>
        <v>2.5801211079512436</v>
      </c>
      <c r="AK698" s="2">
        <f>SUMIFS('Growth rates'!P$4:P$999,'Growth rates'!$B$4:$B$999,Demands!$A698,'Growth rates'!$C$4:$C$999,$W698)</f>
        <v>2.7843843483458626</v>
      </c>
      <c r="AL698" s="2">
        <f>SUMIFS('Growth rates'!Q$4:Q$999,'Growth rates'!$B$4:$B$999,Demands!$A698,'Growth rates'!$C$4:$C$999,$W698)</f>
        <v>2.9987680195723572</v>
      </c>
      <c r="AM698" s="2">
        <f>SUMIFS('Growth rates'!R$4:R$999,'Growth rates'!$B$4:$B$999,Demands!$A698,'Growth rates'!$C$4:$C$999,$W698)</f>
        <v>3.2239734178193449</v>
      </c>
      <c r="AN698" s="2">
        <f>SUMIFS('Growth rates'!S$4:S$999,'Growth rates'!$B$4:$B$999,Demands!$A698,'Growth rates'!$C$4:$C$999,$W698)</f>
        <v>3.4594902565029124</v>
      </c>
      <c r="AO698" s="2">
        <f>SUMIFS('Growth rates'!T$4:T$999,'Growth rates'!$B$4:$B$999,Demands!$A698,'Growth rates'!$C$4:$C$999,$W698)</f>
        <v>3.7022668510837451</v>
      </c>
      <c r="AP698" s="2">
        <f>SUMIFS('Growth rates'!U$4:U$999,'Growth rates'!$B$4:$B$999,Demands!$A698,'Growth rates'!$C$4:$C$999,$W698)</f>
        <v>3.9455793008270716</v>
      </c>
      <c r="AR698">
        <f>VLOOKUP(C698&amp;A698,Driver_elast!$A$2:$E$1161,5,FALSE)</f>
        <v>1.1788970000000001</v>
      </c>
      <c r="AS698">
        <f t="shared" si="221"/>
        <v>1</v>
      </c>
      <c r="AT698">
        <f t="shared" si="222"/>
        <v>0.2</v>
      </c>
      <c r="AV698" s="2" cm="1">
        <f t="array" ref="AV698">TREND($AR698:$AS698,$AR$3:$AS$3,AV$1)</f>
        <v>1.1788969999999992</v>
      </c>
      <c r="AW698" s="2" cm="1">
        <f t="array" ref="AW698">TREND($AR698:$AS698,$AR$3:$AS$3,AW$1)</f>
        <v>1.1745336585365838</v>
      </c>
      <c r="AX698" s="2" cm="1">
        <f t="array" ref="AX698">TREND($AR698:$AS698,$AR$3:$AS$3,AX$1)</f>
        <v>1.1527169512195119</v>
      </c>
      <c r="AY698" s="2" cm="1">
        <f t="array" ref="AY698">TREND($AR698:$AS698,$AR$3:$AS$3,AY$1)</f>
        <v>1.1309002439024383</v>
      </c>
      <c r="AZ698" s="2" cm="1">
        <f t="array" ref="AZ698">TREND($AR698:$AS698,$AR$3:$AS$3,AZ$1)</f>
        <v>1.1090835365853646</v>
      </c>
      <c r="BA698" s="2" cm="1">
        <f t="array" ref="BA698">TREND($AR698:$AS698,$AR$3:$AS$3,BA$1)</f>
        <v>1.087266829268291</v>
      </c>
      <c r="BB698" s="2" cm="1">
        <f t="array" ref="BB698">TREND($AR698:$AS698,$AR$3:$AS$3,BB$1)</f>
        <v>1.0654501219512191</v>
      </c>
      <c r="BC698" s="2" cm="1">
        <f t="array" ref="BC698">TREND($AR698:$AS698,$AR$3:$AS$3,BC$1)</f>
        <v>1.0436334146341455</v>
      </c>
      <c r="BD698" s="2" cm="1">
        <f t="array" ref="BD698">TREND($AR698:$AS698,$AR$3:$AS$3,BD$1)</f>
        <v>1.0218167073170719</v>
      </c>
      <c r="BE698" s="2" cm="1">
        <f t="array" ref="BE698">TREND($AR698:$AS698,$AR$3:$AS$3,BE$1)</f>
        <v>0.99999999999999822</v>
      </c>
      <c r="BF698" s="20" cm="1">
        <f t="array" ref="BF698">TREND($AS698:$AT698,$AS$3:$AT$3,BF$1)</f>
        <v>0.90000000000000568</v>
      </c>
      <c r="BG698" s="20" cm="1">
        <f t="array" ref="BG698">TREND($AS698:$AT698,$AS$3:$AT$3,BG$1)</f>
        <v>0.80000000000000426</v>
      </c>
      <c r="BH698" s="20" cm="1">
        <f t="array" ref="BH698">TREND($AS698:$AT698,$AS$3:$AT$3,BH$1)</f>
        <v>0.70000000000000284</v>
      </c>
      <c r="BI698" s="20" cm="1">
        <f t="array" ref="BI698">TREND($AS698:$AT698,$AS$3:$AT$3,BI$1)</f>
        <v>0.60000000000000142</v>
      </c>
      <c r="BJ698" s="20" cm="1">
        <f t="array" ref="BJ698">TREND($AS698:$AT698,$AS$3:$AT$3,BJ$1)</f>
        <v>0.5</v>
      </c>
      <c r="BK698" s="20" cm="1">
        <f t="array" ref="BK698">TREND($AS698:$AT698,$AS$3:$AT$3,BK$1)</f>
        <v>0.40000000000000568</v>
      </c>
      <c r="BL698" s="20" cm="1">
        <f t="array" ref="BL698">TREND($AS698:$AT698,$AS$3:$AT$3,BL$1)</f>
        <v>0.30000000000000426</v>
      </c>
      <c r="BM698" s="20" cm="1">
        <f t="array" ref="BM698">TREND($AS698:$AT698,$AS$3:$AT$3,BM$1)</f>
        <v>0.20000000000000284</v>
      </c>
    </row>
    <row r="699" spans="1:65" x14ac:dyDescent="0.35">
      <c r="A699" t="str">
        <f>IF(BYDem!B697="","\I:",BYDem!B697)</f>
        <v>France</v>
      </c>
      <c r="B699" t="str">
        <f>BYDem!E697</f>
        <v>INM</v>
      </c>
      <c r="C699" t="str">
        <f t="shared" si="223"/>
        <v>INM</v>
      </c>
      <c r="D699" s="4">
        <f>SUMIFS(BYDem!$M$2:$M$2000,BYDem!$B$2:$B$2000,Demands!$A699,BYDem!$E$2:$E$2000,Demands!$B699)</f>
        <v>19.8</v>
      </c>
      <c r="E699" s="4">
        <f t="shared" si="204"/>
        <v>19.781331825671153</v>
      </c>
      <c r="F699" s="4">
        <f t="shared" si="205"/>
        <v>21.400765133143292</v>
      </c>
      <c r="G699" s="4">
        <f t="shared" si="206"/>
        <v>22.670507628364906</v>
      </c>
      <c r="H699" s="4">
        <f t="shared" si="207"/>
        <v>23.848134238624951</v>
      </c>
      <c r="I699" s="4">
        <f t="shared" si="208"/>
        <v>25.036027519366048</v>
      </c>
      <c r="J699" s="4">
        <f t="shared" si="209"/>
        <v>26.235752950019375</v>
      </c>
      <c r="K699" s="4">
        <f t="shared" si="210"/>
        <v>27.4615752011997</v>
      </c>
      <c r="L699" s="4">
        <f t="shared" si="211"/>
        <v>28.724122305731658</v>
      </c>
      <c r="M699" s="4">
        <f t="shared" si="212"/>
        <v>30.030903543464646</v>
      </c>
      <c r="N699" s="4">
        <f t="shared" si="213"/>
        <v>31.234438415178207</v>
      </c>
      <c r="O699" s="4">
        <f t="shared" si="214"/>
        <v>32.297125312558563</v>
      </c>
      <c r="P699" s="4">
        <f t="shared" si="215"/>
        <v>33.222534180835197</v>
      </c>
      <c r="Q699" s="4">
        <f t="shared" si="216"/>
        <v>34.016072951322073</v>
      </c>
      <c r="R699" s="4">
        <f t="shared" si="217"/>
        <v>34.67648004178691</v>
      </c>
      <c r="S699" s="4">
        <f t="shared" si="218"/>
        <v>35.200378513664646</v>
      </c>
      <c r="T699" s="4">
        <f t="shared" si="219"/>
        <v>35.583542704586925</v>
      </c>
      <c r="U699" s="4">
        <f t="shared" si="220"/>
        <v>35.825365599485615</v>
      </c>
      <c r="W699" s="5" t="str">
        <f>VLOOKUP(C699&amp;A699,Driver_elast!$A$2:$D$1161,4,FALSE)</f>
        <v>GDPIND</v>
      </c>
      <c r="X699" s="5">
        <v>1</v>
      </c>
      <c r="Y699" s="2">
        <f>SUMIFS('Growth rates'!D$4:D$999,'Growth rates'!$B$4:$B$999,Demands!$A699,'Growth rates'!$C$4:$C$999,$W699)</f>
        <v>1</v>
      </c>
      <c r="Z699" s="2">
        <f>SUMIFS('Growth rates'!E$4:E$999,'Growth rates'!$B$4:$B$999,Demands!$A699,'Growth rates'!$C$4:$C$999,$W699)</f>
        <v>0.99817646109018199</v>
      </c>
      <c r="AA699" s="2">
        <f>SUMIFS('Growth rates'!F$4:F$999,'Growth rates'!$B$4:$B$999,Demands!$A699,'Growth rates'!$C$4:$C$999,$W699)</f>
        <v>1.1562260025916309</v>
      </c>
      <c r="AB699" s="2">
        <f>SUMIFS('Growth rates'!G$4:G$999,'Growth rates'!$B$4:$B$999,Demands!$A699,'Growth rates'!$C$4:$C$999,$W699)</f>
        <v>1.2889066136229828</v>
      </c>
      <c r="AC699" s="2">
        <f>SUMIFS('Growth rates'!H$4:H$999,'Growth rates'!$B$4:$B$999,Demands!$A699,'Growth rates'!$C$4:$C$999,$W699)</f>
        <v>1.4183995845792023</v>
      </c>
      <c r="AD699" s="2">
        <f>SUMIFS('Growth rates'!I$4:I$999,'Growth rates'!$B$4:$B$999,Demands!$A699,'Growth rates'!$C$4:$C$999,$W699)</f>
        <v>1.5550465496714634</v>
      </c>
      <c r="AE699" s="2">
        <f>SUMIFS('Growth rates'!J$4:J$999,'Growth rates'!$B$4:$B$999,Demands!$A699,'Growth rates'!$C$4:$C$999,$W699)</f>
        <v>1.6991711830078908</v>
      </c>
      <c r="AF699" s="2">
        <f>SUMIFS('Growth rates'!K$4:K$999,'Growth rates'!$B$4:$B$999,Demands!$A699,'Growth rates'!$C$4:$C$999,$W699)</f>
        <v>1.8527210620887677</v>
      </c>
      <c r="AG699" s="2">
        <f>SUMIFS('Growth rates'!L$4:L$999,'Growth rates'!$B$4:$B$999,Demands!$A699,'Growth rates'!$C$4:$C$999,$W699)</f>
        <v>2.0174654242011871</v>
      </c>
      <c r="AH699" s="2">
        <f>SUMIFS('Growth rates'!M$4:M$999,'Growth rates'!$B$4:$B$999,Demands!$A699,'Growth rates'!$C$4:$C$999,$W699)</f>
        <v>2.1949826901942382</v>
      </c>
      <c r="AI699" s="2">
        <f>SUMIFS('Growth rates'!N$4:N$999,'Growth rates'!$B$4:$B$999,Demands!$A699,'Growth rates'!$C$4:$C$999,$W699)</f>
        <v>2.3840242301289916</v>
      </c>
      <c r="AJ699" s="2">
        <f>SUMIFS('Growth rates'!O$4:O$999,'Growth rates'!$B$4:$B$999,Demands!$A699,'Growth rates'!$C$4:$C$999,$W699)</f>
        <v>2.5801211079512436</v>
      </c>
      <c r="AK699" s="2">
        <f>SUMIFS('Growth rates'!P$4:P$999,'Growth rates'!$B$4:$B$999,Demands!$A699,'Growth rates'!$C$4:$C$999,$W699)</f>
        <v>2.7843843483458626</v>
      </c>
      <c r="AL699" s="2">
        <f>SUMIFS('Growth rates'!Q$4:Q$999,'Growth rates'!$B$4:$B$999,Demands!$A699,'Growth rates'!$C$4:$C$999,$W699)</f>
        <v>2.9987680195723572</v>
      </c>
      <c r="AM699" s="2">
        <f>SUMIFS('Growth rates'!R$4:R$999,'Growth rates'!$B$4:$B$999,Demands!$A699,'Growth rates'!$C$4:$C$999,$W699)</f>
        <v>3.2239734178193449</v>
      </c>
      <c r="AN699" s="2">
        <f>SUMIFS('Growth rates'!S$4:S$999,'Growth rates'!$B$4:$B$999,Demands!$A699,'Growth rates'!$C$4:$C$999,$W699)</f>
        <v>3.4594902565029124</v>
      </c>
      <c r="AO699" s="2">
        <f>SUMIFS('Growth rates'!T$4:T$999,'Growth rates'!$B$4:$B$999,Demands!$A699,'Growth rates'!$C$4:$C$999,$W699)</f>
        <v>3.7022668510837451</v>
      </c>
      <c r="AP699" s="2">
        <f>SUMIFS('Growth rates'!U$4:U$999,'Growth rates'!$B$4:$B$999,Demands!$A699,'Growth rates'!$C$4:$C$999,$W699)</f>
        <v>3.9455793008270716</v>
      </c>
      <c r="AR699">
        <f>VLOOKUP(C699&amp;A699,Driver_elast!$A$2:$E$1161,5,FALSE)</f>
        <v>0.51703699999999997</v>
      </c>
      <c r="AS699">
        <f t="shared" si="221"/>
        <v>0.51703699999999997</v>
      </c>
      <c r="AT699">
        <f t="shared" si="222"/>
        <v>0.1034074</v>
      </c>
      <c r="AV699" s="2" cm="1">
        <f t="array" ref="AV699">TREND($AR699:$AS699,$AR$3:$AS$3,AV$1)</f>
        <v>0.51703699999999997</v>
      </c>
      <c r="AW699" s="2" cm="1">
        <f t="array" ref="AW699">TREND($AR699:$AS699,$AR$3:$AS$3,AW$1)</f>
        <v>0.51703699999999997</v>
      </c>
      <c r="AX699" s="2" cm="1">
        <f t="array" ref="AX699">TREND($AR699:$AS699,$AR$3:$AS$3,AX$1)</f>
        <v>0.51703699999999997</v>
      </c>
      <c r="AY699" s="2" cm="1">
        <f t="array" ref="AY699">TREND($AR699:$AS699,$AR$3:$AS$3,AY$1)</f>
        <v>0.51703699999999997</v>
      </c>
      <c r="AZ699" s="2" cm="1">
        <f t="array" ref="AZ699">TREND($AR699:$AS699,$AR$3:$AS$3,AZ$1)</f>
        <v>0.51703699999999997</v>
      </c>
      <c r="BA699" s="2" cm="1">
        <f t="array" ref="BA699">TREND($AR699:$AS699,$AR$3:$AS$3,BA$1)</f>
        <v>0.51703699999999997</v>
      </c>
      <c r="BB699" s="2" cm="1">
        <f t="array" ref="BB699">TREND($AR699:$AS699,$AR$3:$AS$3,BB$1)</f>
        <v>0.51703699999999997</v>
      </c>
      <c r="BC699" s="2" cm="1">
        <f t="array" ref="BC699">TREND($AR699:$AS699,$AR$3:$AS$3,BC$1)</f>
        <v>0.51703699999999997</v>
      </c>
      <c r="BD699" s="2" cm="1">
        <f t="array" ref="BD699">TREND($AR699:$AS699,$AR$3:$AS$3,BD$1)</f>
        <v>0.51703699999999997</v>
      </c>
      <c r="BE699" s="2" cm="1">
        <f t="array" ref="BE699">TREND($AR699:$AS699,$AR$3:$AS$3,BE$1)</f>
        <v>0.51703699999999997</v>
      </c>
      <c r="BF699" s="20" cm="1">
        <f t="array" ref="BF699">TREND($AS699:$AT699,$AS$3:$AT$3,BF$1)</f>
        <v>0.46533329999999751</v>
      </c>
      <c r="BG699" s="20" cm="1">
        <f t="array" ref="BG699">TREND($AS699:$AT699,$AS$3:$AT$3,BG$1)</f>
        <v>0.4136295999999966</v>
      </c>
      <c r="BH699" s="20" cm="1">
        <f t="array" ref="BH699">TREND($AS699:$AT699,$AS$3:$AT$3,BH$1)</f>
        <v>0.36192589999999569</v>
      </c>
      <c r="BI699" s="20" cm="1">
        <f t="array" ref="BI699">TREND($AS699:$AT699,$AS$3:$AT$3,BI$1)</f>
        <v>0.31022219999999834</v>
      </c>
      <c r="BJ699" s="20" cm="1">
        <f t="array" ref="BJ699">TREND($AS699:$AT699,$AS$3:$AT$3,BJ$1)</f>
        <v>0.25851849999999743</v>
      </c>
      <c r="BK699" s="20" cm="1">
        <f t="array" ref="BK699">TREND($AS699:$AT699,$AS$3:$AT$3,BK$1)</f>
        <v>0.20681479999999652</v>
      </c>
      <c r="BL699" s="20" cm="1">
        <f t="array" ref="BL699">TREND($AS699:$AT699,$AS$3:$AT$3,BL$1)</f>
        <v>0.15511109999999562</v>
      </c>
      <c r="BM699" s="20" cm="1">
        <f t="array" ref="BM699">TREND($AS699:$AT699,$AS$3:$AT$3,BM$1)</f>
        <v>0.10340739999999826</v>
      </c>
    </row>
    <row r="700" spans="1:65" x14ac:dyDescent="0.35">
      <c r="A700" t="str">
        <f>IF(BYDem!B698="","\I:",BYDem!B698)</f>
        <v>France</v>
      </c>
      <c r="B700" t="str">
        <f>BYDem!E698</f>
        <v>IOI</v>
      </c>
      <c r="C700" t="str">
        <f t="shared" si="223"/>
        <v>IOI</v>
      </c>
      <c r="D700" s="4">
        <f>SUMIFS(BYDem!$M$2:$M$2000,BYDem!$B$2:$B$2000,Demands!$A700,BYDem!$E$2:$E$2000,Demands!$B700)</f>
        <v>89.274622682584805</v>
      </c>
      <c r="E700" s="4">
        <f t="shared" si="204"/>
        <v>89.358948713007592</v>
      </c>
      <c r="F700" s="4">
        <f t="shared" si="205"/>
        <v>93.559718464374029</v>
      </c>
      <c r="G700" s="4">
        <f t="shared" si="206"/>
        <v>96.549876282949484</v>
      </c>
      <c r="H700" s="4">
        <f t="shared" si="207"/>
        <v>99.168216531558741</v>
      </c>
      <c r="I700" s="4">
        <f t="shared" si="208"/>
        <v>101.74141501458995</v>
      </c>
      <c r="J700" s="4">
        <f t="shared" si="209"/>
        <v>104.28350047982985</v>
      </c>
      <c r="K700" s="4">
        <f t="shared" si="210"/>
        <v>106.84521103416355</v>
      </c>
      <c r="L700" s="4">
        <f t="shared" si="211"/>
        <v>109.43499909539969</v>
      </c>
      <c r="M700" s="4">
        <f t="shared" si="212"/>
        <v>112.07870596960674</v>
      </c>
      <c r="N700" s="4">
        <f t="shared" si="213"/>
        <v>114.48164172775033</v>
      </c>
      <c r="O700" s="4">
        <f t="shared" si="214"/>
        <v>116.57341352298441</v>
      </c>
      <c r="P700" s="4">
        <f t="shared" si="215"/>
        <v>118.38567168377038</v>
      </c>
      <c r="Q700" s="4">
        <f t="shared" si="216"/>
        <v>119.93519698128662</v>
      </c>
      <c r="R700" s="4">
        <f t="shared" si="217"/>
        <v>121.22281866733604</v>
      </c>
      <c r="S700" s="4">
        <f t="shared" si="218"/>
        <v>122.24287307494644</v>
      </c>
      <c r="T700" s="4">
        <f t="shared" si="219"/>
        <v>122.98983696939661</v>
      </c>
      <c r="U700" s="4">
        <f t="shared" si="220"/>
        <v>123.46283766534464</v>
      </c>
      <c r="W700" s="5" t="str">
        <f>VLOOKUP(C700&amp;A700,Driver_elast!$A$2:$D$1161,4,FALSE)</f>
        <v>GDP</v>
      </c>
      <c r="X700" s="5">
        <v>1</v>
      </c>
      <c r="Y700" s="2">
        <f>SUMIFS('Growth rates'!D$4:D$999,'Growth rates'!$B$4:$B$999,Demands!$A700,'Growth rates'!$C$4:$C$999,$W700)</f>
        <v>1</v>
      </c>
      <c r="Z700" s="2">
        <f>SUMIFS('Growth rates'!E$4:E$999,'Growth rates'!$B$4:$B$999,Demands!$A700,'Growth rates'!$C$4:$C$999,$W700)</f>
        <v>1.0025457881818998</v>
      </c>
      <c r="AA700" s="2">
        <f>SUMIFS('Growth rates'!F$4:F$999,'Growth rates'!$B$4:$B$999,Demands!$A700,'Growth rates'!$C$4:$C$999,$W700)</f>
        <v>1.1295691716651499</v>
      </c>
      <c r="AB700" s="2">
        <f>SUMIFS('Growth rates'!G$4:G$999,'Growth rates'!$B$4:$B$999,Demands!$A700,'Growth rates'!$C$4:$C$999,$W700)</f>
        <v>1.2268677888573403</v>
      </c>
      <c r="AC700" s="2">
        <f>SUMIFS('Growth rates'!H$4:H$999,'Growth rates'!$B$4:$B$999,Demands!$A700,'Growth rates'!$C$4:$C$999,$W700)</f>
        <v>1.3165405942955557</v>
      </c>
      <c r="AD700" s="2">
        <f>SUMIFS('Growth rates'!I$4:I$999,'Growth rates'!$B$4:$B$999,Demands!$A700,'Growth rates'!$C$4:$C$999,$W700)</f>
        <v>1.4086117662476088</v>
      </c>
      <c r="AE700" s="2">
        <f>SUMIFS('Growth rates'!J$4:J$999,'Growth rates'!$B$4:$B$999,Demands!$A700,'Growth rates'!$C$4:$C$999,$W700)</f>
        <v>1.5034694068925827</v>
      </c>
      <c r="AF700" s="2">
        <f>SUMIFS('Growth rates'!K$4:K$999,'Growth rates'!$B$4:$B$999,Demands!$A700,'Growth rates'!$C$4:$C$999,$W700)</f>
        <v>1.6030094180057486</v>
      </c>
      <c r="AG700" s="2">
        <f>SUMIFS('Growth rates'!L$4:L$999,'Growth rates'!$B$4:$B$999,Demands!$A700,'Growth rates'!$C$4:$C$999,$W700)</f>
        <v>1.7077304394955095</v>
      </c>
      <c r="AH700" s="2">
        <f>SUMIFS('Growth rates'!M$4:M$999,'Growth rates'!$B$4:$B$999,Demands!$A700,'Growth rates'!$C$4:$C$999,$W700)</f>
        <v>1.8189202560862552</v>
      </c>
      <c r="AI700" s="2">
        <f>SUMIFS('Growth rates'!N$4:N$999,'Growth rates'!$B$4:$B$999,Demands!$A700,'Growth rates'!$C$4:$C$999,$W700)</f>
        <v>1.9357030429186526</v>
      </c>
      <c r="AJ700" s="2">
        <f>SUMIFS('Growth rates'!O$4:O$999,'Growth rates'!$B$4:$B$999,Demands!$A700,'Growth rates'!$C$4:$C$999,$W700)</f>
        <v>2.0548590200515382</v>
      </c>
      <c r="AK700" s="2">
        <f>SUMIFS('Growth rates'!P$4:P$999,'Growth rates'!$B$4:$B$999,Demands!$A700,'Growth rates'!$C$4:$C$999,$W700)</f>
        <v>2.1778556392296013</v>
      </c>
      <c r="AL700" s="2">
        <f>SUMIFS('Growth rates'!Q$4:Q$999,'Growth rates'!$B$4:$B$999,Demands!$A700,'Growth rates'!$C$4:$C$999,$W700)</f>
        <v>2.305901634299389</v>
      </c>
      <c r="AM700" s="2">
        <f>SUMIFS('Growth rates'!R$4:R$999,'Growth rates'!$B$4:$B$999,Demands!$A700,'Growth rates'!$C$4:$C$999,$W700)</f>
        <v>2.4393462437891178</v>
      </c>
      <c r="AN700" s="2">
        <f>SUMIFS('Growth rates'!S$4:S$999,'Growth rates'!$B$4:$B$999,Demands!$A700,'Growth rates'!$C$4:$C$999,$W700)</f>
        <v>2.5776522526899837</v>
      </c>
      <c r="AO700" s="2">
        <f>SUMIFS('Growth rates'!T$4:T$999,'Growth rates'!$B$4:$B$999,Demands!$A700,'Growth rates'!$C$4:$C$999,$W700)</f>
        <v>2.7191559430915095</v>
      </c>
      <c r="AP700" s="2">
        <f>SUMIFS('Growth rates'!U$4:U$999,'Growth rates'!$B$4:$B$999,Demands!$A700,'Growth rates'!$C$4:$C$999,$W700)</f>
        <v>2.8600800547662448</v>
      </c>
      <c r="AR700">
        <f>VLOOKUP(C700&amp;A700,Driver_elast!$A$2:$E$1161,5,FALSE)</f>
        <v>0.37103199999999997</v>
      </c>
      <c r="AS700">
        <f t="shared" si="221"/>
        <v>0.37103199999999997</v>
      </c>
      <c r="AT700">
        <f t="shared" si="222"/>
        <v>7.4206399999999992E-2</v>
      </c>
      <c r="AV700" s="2" cm="1">
        <f t="array" ref="AV700">TREND($AR700:$AS700,$AR$3:$AS$3,AV$1)</f>
        <v>0.37103199999999997</v>
      </c>
      <c r="AW700" s="2" cm="1">
        <f t="array" ref="AW700">TREND($AR700:$AS700,$AR$3:$AS$3,AW$1)</f>
        <v>0.37103199999999997</v>
      </c>
      <c r="AX700" s="2" cm="1">
        <f t="array" ref="AX700">TREND($AR700:$AS700,$AR$3:$AS$3,AX$1)</f>
        <v>0.37103199999999997</v>
      </c>
      <c r="AY700" s="2" cm="1">
        <f t="array" ref="AY700">TREND($AR700:$AS700,$AR$3:$AS$3,AY$1)</f>
        <v>0.37103199999999997</v>
      </c>
      <c r="AZ700" s="2" cm="1">
        <f t="array" ref="AZ700">TREND($AR700:$AS700,$AR$3:$AS$3,AZ$1)</f>
        <v>0.37103199999999997</v>
      </c>
      <c r="BA700" s="2" cm="1">
        <f t="array" ref="BA700">TREND($AR700:$AS700,$AR$3:$AS$3,BA$1)</f>
        <v>0.37103199999999997</v>
      </c>
      <c r="BB700" s="2" cm="1">
        <f t="array" ref="BB700">TREND($AR700:$AS700,$AR$3:$AS$3,BB$1)</f>
        <v>0.37103199999999997</v>
      </c>
      <c r="BC700" s="2" cm="1">
        <f t="array" ref="BC700">TREND($AR700:$AS700,$AR$3:$AS$3,BC$1)</f>
        <v>0.37103199999999997</v>
      </c>
      <c r="BD700" s="2" cm="1">
        <f t="array" ref="BD700">TREND($AR700:$AS700,$AR$3:$AS$3,BD$1)</f>
        <v>0.37103199999999997</v>
      </c>
      <c r="BE700" s="2" cm="1">
        <f t="array" ref="BE700">TREND($AR700:$AS700,$AR$3:$AS$3,BE$1)</f>
        <v>0.37103199999999997</v>
      </c>
      <c r="BF700" s="20" cm="1">
        <f t="array" ref="BF700">TREND($AS700:$AT700,$AS$3:$AT$3,BF$1)</f>
        <v>0.33392879999999892</v>
      </c>
      <c r="BG700" s="20" cm="1">
        <f t="array" ref="BG700">TREND($AS700:$AT700,$AS$3:$AT$3,BG$1)</f>
        <v>0.29682560000000002</v>
      </c>
      <c r="BH700" s="20" cm="1">
        <f t="array" ref="BH700">TREND($AS700:$AT700,$AS$3:$AT$3,BH$1)</f>
        <v>0.25972239999999935</v>
      </c>
      <c r="BI700" s="20" cm="1">
        <f t="array" ref="BI700">TREND($AS700:$AT700,$AS$3:$AT$3,BI$1)</f>
        <v>0.22261920000000046</v>
      </c>
      <c r="BJ700" s="20" cm="1">
        <f t="array" ref="BJ700">TREND($AS700:$AT700,$AS$3:$AT$3,BJ$1)</f>
        <v>0.18551599999999979</v>
      </c>
      <c r="BK700" s="20" cm="1">
        <f t="array" ref="BK700">TREND($AS700:$AT700,$AS$3:$AT$3,BK$1)</f>
        <v>0.14841279999999912</v>
      </c>
      <c r="BL700" s="20" cm="1">
        <f t="array" ref="BL700">TREND($AS700:$AT700,$AS$3:$AT$3,BL$1)</f>
        <v>0.11130960000000023</v>
      </c>
      <c r="BM700" s="20" cm="1">
        <f t="array" ref="BM700">TREND($AS700:$AT700,$AS$3:$AT$3,BM$1)</f>
        <v>7.4206399999999562E-2</v>
      </c>
    </row>
    <row r="701" spans="1:65" x14ac:dyDescent="0.35">
      <c r="A701" t="str">
        <f>IF(BYDem!B699="","\I:",BYDem!B699)</f>
        <v>France</v>
      </c>
      <c r="B701" t="str">
        <f>BYDem!E699</f>
        <v>ITM</v>
      </c>
      <c r="C701" t="str">
        <f t="shared" si="223"/>
        <v>ITM</v>
      </c>
      <c r="D701" s="4">
        <f>SUMIFS(BYDem!$M$2:$M$2000,BYDem!$B$2:$B$2000,Demands!$A701,BYDem!$E$2:$E$2000,Demands!$B701)</f>
        <v>131.54658045393199</v>
      </c>
      <c r="E701" s="4">
        <f t="shared" si="204"/>
        <v>131.67083526019215</v>
      </c>
      <c r="F701" s="4">
        <f t="shared" si="205"/>
        <v>137.86068943668442</v>
      </c>
      <c r="G701" s="4">
        <f t="shared" si="206"/>
        <v>142.2667011814747</v>
      </c>
      <c r="H701" s="4">
        <f t="shared" si="207"/>
        <v>146.12483797129994</v>
      </c>
      <c r="I701" s="4">
        <f t="shared" si="208"/>
        <v>149.91645815518487</v>
      </c>
      <c r="J701" s="4">
        <f t="shared" si="209"/>
        <v>153.66223315961048</v>
      </c>
      <c r="K701" s="4">
        <f t="shared" si="210"/>
        <v>157.43692582600784</v>
      </c>
      <c r="L701" s="4">
        <f t="shared" si="211"/>
        <v>161.25299083215532</v>
      </c>
      <c r="M701" s="4">
        <f t="shared" si="212"/>
        <v>165.14850546525534</v>
      </c>
      <c r="N701" s="4">
        <f t="shared" si="213"/>
        <v>168.6892427155056</v>
      </c>
      <c r="O701" s="4">
        <f t="shared" si="214"/>
        <v>171.7714783888097</v>
      </c>
      <c r="P701" s="4">
        <f t="shared" si="215"/>
        <v>174.44184939445083</v>
      </c>
      <c r="Q701" s="4">
        <f t="shared" si="216"/>
        <v>176.72508227844583</v>
      </c>
      <c r="R701" s="4">
        <f t="shared" si="217"/>
        <v>178.62239894726406</v>
      </c>
      <c r="S701" s="4">
        <f t="shared" si="218"/>
        <v>180.12545396072744</v>
      </c>
      <c r="T701" s="4">
        <f t="shared" si="219"/>
        <v>181.22610880624649</v>
      </c>
      <c r="U701" s="4">
        <f t="shared" si="220"/>
        <v>181.92307757782586</v>
      </c>
      <c r="W701" s="5" t="str">
        <f>VLOOKUP(C701&amp;A701,Driver_elast!$A$2:$D$1161,4,FALSE)</f>
        <v>GDP</v>
      </c>
      <c r="X701" s="5">
        <v>1</v>
      </c>
      <c r="Y701" s="2">
        <f>SUMIFS('Growth rates'!D$4:D$999,'Growth rates'!$B$4:$B$999,Demands!$A701,'Growth rates'!$C$4:$C$999,$W701)</f>
        <v>1</v>
      </c>
      <c r="Z701" s="2">
        <f>SUMIFS('Growth rates'!E$4:E$999,'Growth rates'!$B$4:$B$999,Demands!$A701,'Growth rates'!$C$4:$C$999,$W701)</f>
        <v>1.0025457881818998</v>
      </c>
      <c r="AA701" s="2">
        <f>SUMIFS('Growth rates'!F$4:F$999,'Growth rates'!$B$4:$B$999,Demands!$A701,'Growth rates'!$C$4:$C$999,$W701)</f>
        <v>1.1295691716651499</v>
      </c>
      <c r="AB701" s="2">
        <f>SUMIFS('Growth rates'!G$4:G$999,'Growth rates'!$B$4:$B$999,Demands!$A701,'Growth rates'!$C$4:$C$999,$W701)</f>
        <v>1.2268677888573403</v>
      </c>
      <c r="AC701" s="2">
        <f>SUMIFS('Growth rates'!H$4:H$999,'Growth rates'!$B$4:$B$999,Demands!$A701,'Growth rates'!$C$4:$C$999,$W701)</f>
        <v>1.3165405942955557</v>
      </c>
      <c r="AD701" s="2">
        <f>SUMIFS('Growth rates'!I$4:I$999,'Growth rates'!$B$4:$B$999,Demands!$A701,'Growth rates'!$C$4:$C$999,$W701)</f>
        <v>1.4086117662476088</v>
      </c>
      <c r="AE701" s="2">
        <f>SUMIFS('Growth rates'!J$4:J$999,'Growth rates'!$B$4:$B$999,Demands!$A701,'Growth rates'!$C$4:$C$999,$W701)</f>
        <v>1.5034694068925827</v>
      </c>
      <c r="AF701" s="2">
        <f>SUMIFS('Growth rates'!K$4:K$999,'Growth rates'!$B$4:$B$999,Demands!$A701,'Growth rates'!$C$4:$C$999,$W701)</f>
        <v>1.6030094180057486</v>
      </c>
      <c r="AG701" s="2">
        <f>SUMIFS('Growth rates'!L$4:L$999,'Growth rates'!$B$4:$B$999,Demands!$A701,'Growth rates'!$C$4:$C$999,$W701)</f>
        <v>1.7077304394955095</v>
      </c>
      <c r="AH701" s="2">
        <f>SUMIFS('Growth rates'!M$4:M$999,'Growth rates'!$B$4:$B$999,Demands!$A701,'Growth rates'!$C$4:$C$999,$W701)</f>
        <v>1.8189202560862552</v>
      </c>
      <c r="AI701" s="2">
        <f>SUMIFS('Growth rates'!N$4:N$999,'Growth rates'!$B$4:$B$999,Demands!$A701,'Growth rates'!$C$4:$C$999,$W701)</f>
        <v>1.9357030429186526</v>
      </c>
      <c r="AJ701" s="2">
        <f>SUMIFS('Growth rates'!O$4:O$999,'Growth rates'!$B$4:$B$999,Demands!$A701,'Growth rates'!$C$4:$C$999,$W701)</f>
        <v>2.0548590200515382</v>
      </c>
      <c r="AK701" s="2">
        <f>SUMIFS('Growth rates'!P$4:P$999,'Growth rates'!$B$4:$B$999,Demands!$A701,'Growth rates'!$C$4:$C$999,$W701)</f>
        <v>2.1778556392296013</v>
      </c>
      <c r="AL701" s="2">
        <f>SUMIFS('Growth rates'!Q$4:Q$999,'Growth rates'!$B$4:$B$999,Demands!$A701,'Growth rates'!$C$4:$C$999,$W701)</f>
        <v>2.305901634299389</v>
      </c>
      <c r="AM701" s="2">
        <f>SUMIFS('Growth rates'!R$4:R$999,'Growth rates'!$B$4:$B$999,Demands!$A701,'Growth rates'!$C$4:$C$999,$W701)</f>
        <v>2.4393462437891178</v>
      </c>
      <c r="AN701" s="2">
        <f>SUMIFS('Growth rates'!S$4:S$999,'Growth rates'!$B$4:$B$999,Demands!$A701,'Growth rates'!$C$4:$C$999,$W701)</f>
        <v>2.5776522526899837</v>
      </c>
      <c r="AO701" s="2">
        <f>SUMIFS('Growth rates'!T$4:T$999,'Growth rates'!$B$4:$B$999,Demands!$A701,'Growth rates'!$C$4:$C$999,$W701)</f>
        <v>2.7191559430915095</v>
      </c>
      <c r="AP701" s="2">
        <f>SUMIFS('Growth rates'!U$4:U$999,'Growth rates'!$B$4:$B$999,Demands!$A701,'Growth rates'!$C$4:$C$999,$W701)</f>
        <v>2.8600800547662448</v>
      </c>
      <c r="AR701">
        <f>VLOOKUP(C701&amp;A701,Driver_elast!$A$2:$E$1161,5,FALSE)</f>
        <v>0.37103199999999997</v>
      </c>
      <c r="AS701">
        <f t="shared" si="221"/>
        <v>0.37103199999999997</v>
      </c>
      <c r="AT701">
        <f t="shared" si="222"/>
        <v>7.4206399999999992E-2</v>
      </c>
      <c r="AV701" s="2" cm="1">
        <f t="array" ref="AV701">TREND($AR701:$AS701,$AR$3:$AS$3,AV$1)</f>
        <v>0.37103199999999997</v>
      </c>
      <c r="AW701" s="2" cm="1">
        <f t="array" ref="AW701">TREND($AR701:$AS701,$AR$3:$AS$3,AW$1)</f>
        <v>0.37103199999999997</v>
      </c>
      <c r="AX701" s="2" cm="1">
        <f t="array" ref="AX701">TREND($AR701:$AS701,$AR$3:$AS$3,AX$1)</f>
        <v>0.37103199999999997</v>
      </c>
      <c r="AY701" s="2" cm="1">
        <f t="array" ref="AY701">TREND($AR701:$AS701,$AR$3:$AS$3,AY$1)</f>
        <v>0.37103199999999997</v>
      </c>
      <c r="AZ701" s="2" cm="1">
        <f t="array" ref="AZ701">TREND($AR701:$AS701,$AR$3:$AS$3,AZ$1)</f>
        <v>0.37103199999999997</v>
      </c>
      <c r="BA701" s="2" cm="1">
        <f t="array" ref="BA701">TREND($AR701:$AS701,$AR$3:$AS$3,BA$1)</f>
        <v>0.37103199999999997</v>
      </c>
      <c r="BB701" s="2" cm="1">
        <f t="array" ref="BB701">TREND($AR701:$AS701,$AR$3:$AS$3,BB$1)</f>
        <v>0.37103199999999997</v>
      </c>
      <c r="BC701" s="2" cm="1">
        <f t="array" ref="BC701">TREND($AR701:$AS701,$AR$3:$AS$3,BC$1)</f>
        <v>0.37103199999999997</v>
      </c>
      <c r="BD701" s="2" cm="1">
        <f t="array" ref="BD701">TREND($AR701:$AS701,$AR$3:$AS$3,BD$1)</f>
        <v>0.37103199999999997</v>
      </c>
      <c r="BE701" s="2" cm="1">
        <f t="array" ref="BE701">TREND($AR701:$AS701,$AR$3:$AS$3,BE$1)</f>
        <v>0.37103199999999997</v>
      </c>
      <c r="BF701" s="20" cm="1">
        <f t="array" ref="BF701">TREND($AS701:$AT701,$AS$3:$AT$3,BF$1)</f>
        <v>0.33392879999999892</v>
      </c>
      <c r="BG701" s="20" cm="1">
        <f t="array" ref="BG701">TREND($AS701:$AT701,$AS$3:$AT$3,BG$1)</f>
        <v>0.29682560000000002</v>
      </c>
      <c r="BH701" s="20" cm="1">
        <f t="array" ref="BH701">TREND($AS701:$AT701,$AS$3:$AT$3,BH$1)</f>
        <v>0.25972239999999935</v>
      </c>
      <c r="BI701" s="20" cm="1">
        <f t="array" ref="BI701">TREND($AS701:$AT701,$AS$3:$AT$3,BI$1)</f>
        <v>0.22261920000000046</v>
      </c>
      <c r="BJ701" s="20" cm="1">
        <f t="array" ref="BJ701">TREND($AS701:$AT701,$AS$3:$AT$3,BJ$1)</f>
        <v>0.18551599999999979</v>
      </c>
      <c r="BK701" s="20" cm="1">
        <f t="array" ref="BK701">TREND($AS701:$AT701,$AS$3:$AT$3,BK$1)</f>
        <v>0.14841279999999912</v>
      </c>
      <c r="BL701" s="20" cm="1">
        <f t="array" ref="BL701">TREND($AS701:$AT701,$AS$3:$AT$3,BL$1)</f>
        <v>0.11130960000000023</v>
      </c>
      <c r="BM701" s="20" cm="1">
        <f t="array" ref="BM701">TREND($AS701:$AT701,$AS$3:$AT$3,BM$1)</f>
        <v>7.4206399999999562E-2</v>
      </c>
    </row>
    <row r="702" spans="1:65" x14ac:dyDescent="0.35">
      <c r="A702" t="str">
        <f>IF(BYDem!B700="","\I:",BYDem!B700)</f>
        <v>France</v>
      </c>
      <c r="B702" t="str">
        <f>BYDem!E700</f>
        <v>NEU</v>
      </c>
      <c r="C702" t="str">
        <f t="shared" si="223"/>
        <v>NEU</v>
      </c>
      <c r="D702" s="4">
        <f>SUMIFS(BYDem!$M$2:$M$2000,BYDem!$B$2:$B$2000,Demands!$A702,BYDem!$E$2:$E$2000,Demands!$B702)</f>
        <v>12.396298374000001</v>
      </c>
      <c r="E702" s="4">
        <f t="shared" si="204"/>
        <v>12.396840893593128</v>
      </c>
      <c r="F702" s="4">
        <f t="shared" si="205"/>
        <v>12.423842625910723</v>
      </c>
      <c r="G702" s="4">
        <f t="shared" si="206"/>
        <v>12.442239791564319</v>
      </c>
      <c r="H702" s="4">
        <f t="shared" si="207"/>
        <v>12.457873524901878</v>
      </c>
      <c r="I702" s="4">
        <f t="shared" si="208"/>
        <v>12.472850857505485</v>
      </c>
      <c r="J702" s="4">
        <f t="shared" si="209"/>
        <v>12.487290215245656</v>
      </c>
      <c r="K702" s="4">
        <f t="shared" si="210"/>
        <v>12.501502779301777</v>
      </c>
      <c r="L702" s="4">
        <f t="shared" si="211"/>
        <v>12.515542586956473</v>
      </c>
      <c r="M702" s="4">
        <f t="shared" si="212"/>
        <v>12.529551244445342</v>
      </c>
      <c r="N702" s="4">
        <f t="shared" si="213"/>
        <v>12.541997661286567</v>
      </c>
      <c r="O702" s="4">
        <f t="shared" si="214"/>
        <v>12.552615471110817</v>
      </c>
      <c r="P702" s="4">
        <f t="shared" si="215"/>
        <v>12.561657055673258</v>
      </c>
      <c r="Q702" s="4">
        <f t="shared" si="216"/>
        <v>12.569274972627339</v>
      </c>
      <c r="R702" s="4">
        <f t="shared" si="217"/>
        <v>12.575527298851103</v>
      </c>
      <c r="S702" s="4">
        <f t="shared" si="218"/>
        <v>12.580430220307914</v>
      </c>
      <c r="T702" s="4">
        <f t="shared" si="219"/>
        <v>12.583991953041741</v>
      </c>
      <c r="U702" s="4">
        <f t="shared" si="220"/>
        <v>12.586234289399689</v>
      </c>
      <c r="W702" s="5" t="str">
        <f>VLOOKUP(C702&amp;A702,Driver_elast!$A$2:$D$1161,4,FALSE)</f>
        <v>GDP</v>
      </c>
      <c r="X702" s="5">
        <v>1</v>
      </c>
      <c r="Y702" s="2">
        <f>SUMIFS('Growth rates'!D$4:D$999,'Growth rates'!$B$4:$B$999,Demands!$A702,'Growth rates'!$C$4:$C$999,$W702)</f>
        <v>1</v>
      </c>
      <c r="Z702" s="2">
        <f>SUMIFS('Growth rates'!E$4:E$999,'Growth rates'!$B$4:$B$999,Demands!$A702,'Growth rates'!$C$4:$C$999,$W702)</f>
        <v>1.0025457881818998</v>
      </c>
      <c r="AA702" s="2">
        <f>SUMIFS('Growth rates'!F$4:F$999,'Growth rates'!$B$4:$B$999,Demands!$A702,'Growth rates'!$C$4:$C$999,$W702)</f>
        <v>1.1295691716651499</v>
      </c>
      <c r="AB702" s="2">
        <f>SUMIFS('Growth rates'!G$4:G$999,'Growth rates'!$B$4:$B$999,Demands!$A702,'Growth rates'!$C$4:$C$999,$W702)</f>
        <v>1.2268677888573403</v>
      </c>
      <c r="AC702" s="2">
        <f>SUMIFS('Growth rates'!H$4:H$999,'Growth rates'!$B$4:$B$999,Demands!$A702,'Growth rates'!$C$4:$C$999,$W702)</f>
        <v>1.3165405942955557</v>
      </c>
      <c r="AD702" s="2">
        <f>SUMIFS('Growth rates'!I$4:I$999,'Growth rates'!$B$4:$B$999,Demands!$A702,'Growth rates'!$C$4:$C$999,$W702)</f>
        <v>1.4086117662476088</v>
      </c>
      <c r="AE702" s="2">
        <f>SUMIFS('Growth rates'!J$4:J$999,'Growth rates'!$B$4:$B$999,Demands!$A702,'Growth rates'!$C$4:$C$999,$W702)</f>
        <v>1.5034694068925827</v>
      </c>
      <c r="AF702" s="2">
        <f>SUMIFS('Growth rates'!K$4:K$999,'Growth rates'!$B$4:$B$999,Demands!$A702,'Growth rates'!$C$4:$C$999,$W702)</f>
        <v>1.6030094180057486</v>
      </c>
      <c r="AG702" s="2">
        <f>SUMIFS('Growth rates'!L$4:L$999,'Growth rates'!$B$4:$B$999,Demands!$A702,'Growth rates'!$C$4:$C$999,$W702)</f>
        <v>1.7077304394955095</v>
      </c>
      <c r="AH702" s="2">
        <f>SUMIFS('Growth rates'!M$4:M$999,'Growth rates'!$B$4:$B$999,Demands!$A702,'Growth rates'!$C$4:$C$999,$W702)</f>
        <v>1.8189202560862552</v>
      </c>
      <c r="AI702" s="2">
        <f>SUMIFS('Growth rates'!N$4:N$999,'Growth rates'!$B$4:$B$999,Demands!$A702,'Growth rates'!$C$4:$C$999,$W702)</f>
        <v>1.9357030429186526</v>
      </c>
      <c r="AJ702" s="2">
        <f>SUMIFS('Growth rates'!O$4:O$999,'Growth rates'!$B$4:$B$999,Demands!$A702,'Growth rates'!$C$4:$C$999,$W702)</f>
        <v>2.0548590200515382</v>
      </c>
      <c r="AK702" s="2">
        <f>SUMIFS('Growth rates'!P$4:P$999,'Growth rates'!$B$4:$B$999,Demands!$A702,'Growth rates'!$C$4:$C$999,$W702)</f>
        <v>2.1778556392296013</v>
      </c>
      <c r="AL702" s="2">
        <f>SUMIFS('Growth rates'!Q$4:Q$999,'Growth rates'!$B$4:$B$999,Demands!$A702,'Growth rates'!$C$4:$C$999,$W702)</f>
        <v>2.305901634299389</v>
      </c>
      <c r="AM702" s="2">
        <f>SUMIFS('Growth rates'!R$4:R$999,'Growth rates'!$B$4:$B$999,Demands!$A702,'Growth rates'!$C$4:$C$999,$W702)</f>
        <v>2.4393462437891178</v>
      </c>
      <c r="AN702" s="2">
        <f>SUMIFS('Growth rates'!S$4:S$999,'Growth rates'!$B$4:$B$999,Demands!$A702,'Growth rates'!$C$4:$C$999,$W702)</f>
        <v>2.5776522526899837</v>
      </c>
      <c r="AO702" s="2">
        <f>SUMIFS('Growth rates'!T$4:T$999,'Growth rates'!$B$4:$B$999,Demands!$A702,'Growth rates'!$C$4:$C$999,$W702)</f>
        <v>2.7191559430915095</v>
      </c>
      <c r="AP702" s="2">
        <f>SUMIFS('Growth rates'!U$4:U$999,'Growth rates'!$B$4:$B$999,Demands!$A702,'Growth rates'!$C$4:$C$999,$W702)</f>
        <v>2.8600800547662448</v>
      </c>
      <c r="AR702">
        <f>VLOOKUP(C702&amp;A702,Driver_elast!$A$2:$E$1161,5,FALSE)</f>
        <v>1.7190999999999956E-2</v>
      </c>
      <c r="AS702">
        <f t="shared" si="221"/>
        <v>1.7190999999999956E-2</v>
      </c>
      <c r="AT702">
        <f t="shared" si="222"/>
        <v>3.4381999999999911E-3</v>
      </c>
      <c r="AV702" s="2" cm="1">
        <f t="array" ref="AV702">TREND($AR702:$AS702,$AR$3:$AS$3,AV$1)</f>
        <v>1.7190999999999956E-2</v>
      </c>
      <c r="AW702" s="2" cm="1">
        <f t="array" ref="AW702">TREND($AR702:$AS702,$AR$3:$AS$3,AW$1)</f>
        <v>1.7190999999999956E-2</v>
      </c>
      <c r="AX702" s="2" cm="1">
        <f t="array" ref="AX702">TREND($AR702:$AS702,$AR$3:$AS$3,AX$1)</f>
        <v>1.7190999999999956E-2</v>
      </c>
      <c r="AY702" s="2" cm="1">
        <f t="array" ref="AY702">TREND($AR702:$AS702,$AR$3:$AS$3,AY$1)</f>
        <v>1.7190999999999956E-2</v>
      </c>
      <c r="AZ702" s="2" cm="1">
        <f t="array" ref="AZ702">TREND($AR702:$AS702,$AR$3:$AS$3,AZ$1)</f>
        <v>1.7190999999999956E-2</v>
      </c>
      <c r="BA702" s="2" cm="1">
        <f t="array" ref="BA702">TREND($AR702:$AS702,$AR$3:$AS$3,BA$1)</f>
        <v>1.7190999999999956E-2</v>
      </c>
      <c r="BB702" s="2" cm="1">
        <f t="array" ref="BB702">TREND($AR702:$AS702,$AR$3:$AS$3,BB$1)</f>
        <v>1.7190999999999956E-2</v>
      </c>
      <c r="BC702" s="2" cm="1">
        <f t="array" ref="BC702">TREND($AR702:$AS702,$AR$3:$AS$3,BC$1)</f>
        <v>1.7190999999999956E-2</v>
      </c>
      <c r="BD702" s="2" cm="1">
        <f t="array" ref="BD702">TREND($AR702:$AS702,$AR$3:$AS$3,BD$1)</f>
        <v>1.7190999999999956E-2</v>
      </c>
      <c r="BE702" s="2" cm="1">
        <f t="array" ref="BE702">TREND($AR702:$AS702,$AR$3:$AS$3,BE$1)</f>
        <v>1.7190999999999956E-2</v>
      </c>
      <c r="BF702" s="20" cm="1">
        <f t="array" ref="BF702">TREND($AS702:$AT702,$AS$3:$AT$3,BF$1)</f>
        <v>1.5471899999999872E-2</v>
      </c>
      <c r="BG702" s="20" cm="1">
        <f t="array" ref="BG702">TREND($AS702:$AT702,$AS$3:$AT$3,BG$1)</f>
        <v>1.3752799999999898E-2</v>
      </c>
      <c r="BH702" s="20" cm="1">
        <f t="array" ref="BH702">TREND($AS702:$AT702,$AS$3:$AT$3,BH$1)</f>
        <v>1.2033699999999925E-2</v>
      </c>
      <c r="BI702" s="20" cm="1">
        <f t="array" ref="BI702">TREND($AS702:$AT702,$AS$3:$AT$3,BI$1)</f>
        <v>1.0314599999999952E-2</v>
      </c>
      <c r="BJ702" s="20" cm="1">
        <f t="array" ref="BJ702">TREND($AS702:$AT702,$AS$3:$AT$3,BJ$1)</f>
        <v>8.5954999999999782E-3</v>
      </c>
      <c r="BK702" s="20" cm="1">
        <f t="array" ref="BK702">TREND($AS702:$AT702,$AS$3:$AT$3,BK$1)</f>
        <v>6.8763999999998937E-3</v>
      </c>
      <c r="BL702" s="20" cm="1">
        <f t="array" ref="BL702">TREND($AS702:$AT702,$AS$3:$AT$3,BL$1)</f>
        <v>5.1572999999999203E-3</v>
      </c>
      <c r="BM702" s="20" cm="1">
        <f t="array" ref="BM702">TREND($AS702:$AT702,$AS$3:$AT$3,BM$1)</f>
        <v>3.4381999999999469E-3</v>
      </c>
    </row>
    <row r="703" spans="1:65" x14ac:dyDescent="0.35">
      <c r="A703" t="str">
        <f>IF(BYDem!B701="","\I:",BYDem!B701)</f>
        <v>France</v>
      </c>
      <c r="B703" t="str">
        <f>BYDem!E701</f>
        <v>ONO</v>
      </c>
      <c r="C703" t="str">
        <f t="shared" si="223"/>
        <v>ONO</v>
      </c>
      <c r="D703" s="4">
        <f>SUMIFS(BYDem!$M$2:$M$2000,BYDem!$B$2:$B$2000,Demands!$A703,BYDem!$E$2:$E$2000,Demands!$B703)</f>
        <v>26.795804702400002</v>
      </c>
      <c r="E703" s="4">
        <f t="shared" si="204"/>
        <v>26.82111518565538</v>
      </c>
      <c r="F703" s="4">
        <f t="shared" si="205"/>
        <v>28.081977483080948</v>
      </c>
      <c r="G703" s="4">
        <f t="shared" si="206"/>
        <v>28.979474246755675</v>
      </c>
      <c r="H703" s="4">
        <f t="shared" si="207"/>
        <v>29.765369855585323</v>
      </c>
      <c r="I703" s="4">
        <f t="shared" si="208"/>
        <v>30.537716149973715</v>
      </c>
      <c r="J703" s="4">
        <f t="shared" si="209"/>
        <v>31.300723862765384</v>
      </c>
      <c r="K703" s="4">
        <f t="shared" si="210"/>
        <v>32.069622051918898</v>
      </c>
      <c r="L703" s="4">
        <f t="shared" si="211"/>
        <v>32.84694771316785</v>
      </c>
      <c r="M703" s="4">
        <f t="shared" si="212"/>
        <v>33.640457122258454</v>
      </c>
      <c r="N703" s="4">
        <f t="shared" si="213"/>
        <v>34.361699008842081</v>
      </c>
      <c r="O703" s="4">
        <f t="shared" si="214"/>
        <v>34.989544938881671</v>
      </c>
      <c r="P703" s="4">
        <f t="shared" si="215"/>
        <v>35.533494767932304</v>
      </c>
      <c r="Q703" s="4">
        <f t="shared" si="216"/>
        <v>35.998585249482701</v>
      </c>
      <c r="R703" s="4">
        <f t="shared" si="217"/>
        <v>36.385065283709558</v>
      </c>
      <c r="S703" s="4">
        <f t="shared" si="218"/>
        <v>36.691234919277029</v>
      </c>
      <c r="T703" s="4">
        <f t="shared" si="219"/>
        <v>36.915436355631407</v>
      </c>
      <c r="U703" s="4">
        <f t="shared" si="220"/>
        <v>37.057407656006284</v>
      </c>
      <c r="W703" s="5" t="str">
        <f>VLOOKUP(C703&amp;A703,Driver_elast!$A$2:$D$1161,4,FALSE)</f>
        <v>GDP</v>
      </c>
      <c r="X703" s="5">
        <v>1</v>
      </c>
      <c r="Y703" s="2">
        <f>SUMIFS('Growth rates'!D$4:D$999,'Growth rates'!$B$4:$B$999,Demands!$A703,'Growth rates'!$C$4:$C$999,$W703)</f>
        <v>1</v>
      </c>
      <c r="Z703" s="2">
        <f>SUMIFS('Growth rates'!E$4:E$999,'Growth rates'!$B$4:$B$999,Demands!$A703,'Growth rates'!$C$4:$C$999,$W703)</f>
        <v>1.0025457881818998</v>
      </c>
      <c r="AA703" s="2">
        <f>SUMIFS('Growth rates'!F$4:F$999,'Growth rates'!$B$4:$B$999,Demands!$A703,'Growth rates'!$C$4:$C$999,$W703)</f>
        <v>1.1295691716651499</v>
      </c>
      <c r="AB703" s="2">
        <f>SUMIFS('Growth rates'!G$4:G$999,'Growth rates'!$B$4:$B$999,Demands!$A703,'Growth rates'!$C$4:$C$999,$W703)</f>
        <v>1.2268677888573403</v>
      </c>
      <c r="AC703" s="2">
        <f>SUMIFS('Growth rates'!H$4:H$999,'Growth rates'!$B$4:$B$999,Demands!$A703,'Growth rates'!$C$4:$C$999,$W703)</f>
        <v>1.3165405942955557</v>
      </c>
      <c r="AD703" s="2">
        <f>SUMIFS('Growth rates'!I$4:I$999,'Growth rates'!$B$4:$B$999,Demands!$A703,'Growth rates'!$C$4:$C$999,$W703)</f>
        <v>1.4086117662476088</v>
      </c>
      <c r="AE703" s="2">
        <f>SUMIFS('Growth rates'!J$4:J$999,'Growth rates'!$B$4:$B$999,Demands!$A703,'Growth rates'!$C$4:$C$999,$W703)</f>
        <v>1.5034694068925827</v>
      </c>
      <c r="AF703" s="2">
        <f>SUMIFS('Growth rates'!K$4:K$999,'Growth rates'!$B$4:$B$999,Demands!$A703,'Growth rates'!$C$4:$C$999,$W703)</f>
        <v>1.6030094180057486</v>
      </c>
      <c r="AG703" s="2">
        <f>SUMIFS('Growth rates'!L$4:L$999,'Growth rates'!$B$4:$B$999,Demands!$A703,'Growth rates'!$C$4:$C$999,$W703)</f>
        <v>1.7077304394955095</v>
      </c>
      <c r="AH703" s="2">
        <f>SUMIFS('Growth rates'!M$4:M$999,'Growth rates'!$B$4:$B$999,Demands!$A703,'Growth rates'!$C$4:$C$999,$W703)</f>
        <v>1.8189202560862552</v>
      </c>
      <c r="AI703" s="2">
        <f>SUMIFS('Growth rates'!N$4:N$999,'Growth rates'!$B$4:$B$999,Demands!$A703,'Growth rates'!$C$4:$C$999,$W703)</f>
        <v>1.9357030429186526</v>
      </c>
      <c r="AJ703" s="2">
        <f>SUMIFS('Growth rates'!O$4:O$999,'Growth rates'!$B$4:$B$999,Demands!$A703,'Growth rates'!$C$4:$C$999,$W703)</f>
        <v>2.0548590200515382</v>
      </c>
      <c r="AK703" s="2">
        <f>SUMIFS('Growth rates'!P$4:P$999,'Growth rates'!$B$4:$B$999,Demands!$A703,'Growth rates'!$C$4:$C$999,$W703)</f>
        <v>2.1778556392296013</v>
      </c>
      <c r="AL703" s="2">
        <f>SUMIFS('Growth rates'!Q$4:Q$999,'Growth rates'!$B$4:$B$999,Demands!$A703,'Growth rates'!$C$4:$C$999,$W703)</f>
        <v>2.305901634299389</v>
      </c>
      <c r="AM703" s="2">
        <f>SUMIFS('Growth rates'!R$4:R$999,'Growth rates'!$B$4:$B$999,Demands!$A703,'Growth rates'!$C$4:$C$999,$W703)</f>
        <v>2.4393462437891178</v>
      </c>
      <c r="AN703" s="2">
        <f>SUMIFS('Growth rates'!S$4:S$999,'Growth rates'!$B$4:$B$999,Demands!$A703,'Growth rates'!$C$4:$C$999,$W703)</f>
        <v>2.5776522526899837</v>
      </c>
      <c r="AO703" s="2">
        <f>SUMIFS('Growth rates'!T$4:T$999,'Growth rates'!$B$4:$B$999,Demands!$A703,'Growth rates'!$C$4:$C$999,$W703)</f>
        <v>2.7191559430915095</v>
      </c>
      <c r="AP703" s="2">
        <f>SUMIFS('Growth rates'!U$4:U$999,'Growth rates'!$B$4:$B$999,Demands!$A703,'Growth rates'!$C$4:$C$999,$W703)</f>
        <v>2.8600800547662448</v>
      </c>
      <c r="AR703">
        <f>VLOOKUP(C703&amp;A703,Driver_elast!$A$2:$E$1161,5,FALSE)</f>
        <v>0.37103199999999997</v>
      </c>
      <c r="AS703">
        <f t="shared" si="221"/>
        <v>0.37103199999999997</v>
      </c>
      <c r="AT703">
        <f t="shared" si="222"/>
        <v>7.4206399999999992E-2</v>
      </c>
      <c r="AV703" s="2" cm="1">
        <f t="array" ref="AV703">TREND($AR703:$AS703,$AR$3:$AS$3,AV$1)</f>
        <v>0.37103199999999997</v>
      </c>
      <c r="AW703" s="2" cm="1">
        <f t="array" ref="AW703">TREND($AR703:$AS703,$AR$3:$AS$3,AW$1)</f>
        <v>0.37103199999999997</v>
      </c>
      <c r="AX703" s="2" cm="1">
        <f t="array" ref="AX703">TREND($AR703:$AS703,$AR$3:$AS$3,AX$1)</f>
        <v>0.37103199999999997</v>
      </c>
      <c r="AY703" s="2" cm="1">
        <f t="array" ref="AY703">TREND($AR703:$AS703,$AR$3:$AS$3,AY$1)</f>
        <v>0.37103199999999997</v>
      </c>
      <c r="AZ703" s="2" cm="1">
        <f t="array" ref="AZ703">TREND($AR703:$AS703,$AR$3:$AS$3,AZ$1)</f>
        <v>0.37103199999999997</v>
      </c>
      <c r="BA703" s="2" cm="1">
        <f t="array" ref="BA703">TREND($AR703:$AS703,$AR$3:$AS$3,BA$1)</f>
        <v>0.37103199999999997</v>
      </c>
      <c r="BB703" s="2" cm="1">
        <f t="array" ref="BB703">TREND($AR703:$AS703,$AR$3:$AS$3,BB$1)</f>
        <v>0.37103199999999997</v>
      </c>
      <c r="BC703" s="2" cm="1">
        <f t="array" ref="BC703">TREND($AR703:$AS703,$AR$3:$AS$3,BC$1)</f>
        <v>0.37103199999999997</v>
      </c>
      <c r="BD703" s="2" cm="1">
        <f t="array" ref="BD703">TREND($AR703:$AS703,$AR$3:$AS$3,BD$1)</f>
        <v>0.37103199999999997</v>
      </c>
      <c r="BE703" s="2" cm="1">
        <f t="array" ref="BE703">TREND($AR703:$AS703,$AR$3:$AS$3,BE$1)</f>
        <v>0.37103199999999997</v>
      </c>
      <c r="BF703" s="20" cm="1">
        <f t="array" ref="BF703">TREND($AS703:$AT703,$AS$3:$AT$3,BF$1)</f>
        <v>0.33392879999999892</v>
      </c>
      <c r="BG703" s="20" cm="1">
        <f t="array" ref="BG703">TREND($AS703:$AT703,$AS$3:$AT$3,BG$1)</f>
        <v>0.29682560000000002</v>
      </c>
      <c r="BH703" s="20" cm="1">
        <f t="array" ref="BH703">TREND($AS703:$AT703,$AS$3:$AT$3,BH$1)</f>
        <v>0.25972239999999935</v>
      </c>
      <c r="BI703" s="20" cm="1">
        <f t="array" ref="BI703">TREND($AS703:$AT703,$AS$3:$AT$3,BI$1)</f>
        <v>0.22261920000000046</v>
      </c>
      <c r="BJ703" s="20" cm="1">
        <f t="array" ref="BJ703">TREND($AS703:$AT703,$AS$3:$AT$3,BJ$1)</f>
        <v>0.18551599999999979</v>
      </c>
      <c r="BK703" s="20" cm="1">
        <f t="array" ref="BK703">TREND($AS703:$AT703,$AS$3:$AT$3,BK$1)</f>
        <v>0.14841279999999912</v>
      </c>
      <c r="BL703" s="20" cm="1">
        <f t="array" ref="BL703">TREND($AS703:$AT703,$AS$3:$AT$3,BL$1)</f>
        <v>0.11130960000000023</v>
      </c>
      <c r="BM703" s="20" cm="1">
        <f t="array" ref="BM703">TREND($AS703:$AT703,$AS$3:$AT$3,BM$1)</f>
        <v>7.4206399999999562E-2</v>
      </c>
    </row>
    <row r="704" spans="1:65" x14ac:dyDescent="0.35">
      <c r="A704" t="str">
        <f>IF(BYDem!B702="","\I:",BYDem!B702)</f>
        <v>France</v>
      </c>
      <c r="B704" t="str">
        <f>BYDem!E702</f>
        <v>RCK</v>
      </c>
      <c r="C704" t="str">
        <f t="shared" si="223"/>
        <v>RCK</v>
      </c>
      <c r="D704" s="4">
        <f>SUMIFS(BYDem!$M$2:$M$2000,BYDem!$B$2:$B$2000,Demands!$A704,BYDem!$E$2:$E$2000,Demands!$B704)</f>
        <v>60.534654262077503</v>
      </c>
      <c r="E704" s="4">
        <f t="shared" si="204"/>
        <v>60.552397407622259</v>
      </c>
      <c r="F704" s="4">
        <f t="shared" si="205"/>
        <v>68.618995938865538</v>
      </c>
      <c r="G704" s="4">
        <f t="shared" si="206"/>
        <v>74.408921103297388</v>
      </c>
      <c r="H704" s="4">
        <f t="shared" si="207"/>
        <v>79.375888921297815</v>
      </c>
      <c r="I704" s="4">
        <f t="shared" si="208"/>
        <v>84.25031377789692</v>
      </c>
      <c r="J704" s="4">
        <f t="shared" si="209"/>
        <v>89.201088707804772</v>
      </c>
      <c r="K704" s="4">
        <f t="shared" si="210"/>
        <v>94.373830306964862</v>
      </c>
      <c r="L704" s="4">
        <f t="shared" si="211"/>
        <v>99.801664840364168</v>
      </c>
      <c r="M704" s="4">
        <f t="shared" si="212"/>
        <v>105.41896312460014</v>
      </c>
      <c r="N704" s="4">
        <f t="shared" si="213"/>
        <v>110.66813839212682</v>
      </c>
      <c r="O704" s="4">
        <f t="shared" si="214"/>
        <v>115.30381819350825</v>
      </c>
      <c r="P704" s="4">
        <f t="shared" si="215"/>
        <v>119.34409759688143</v>
      </c>
      <c r="Q704" s="4">
        <f t="shared" si="216"/>
        <v>122.8384487267309</v>
      </c>
      <c r="R704" s="4">
        <f t="shared" si="217"/>
        <v>125.81493036745056</v>
      </c>
      <c r="S704" s="4">
        <f t="shared" si="218"/>
        <v>128.22974686213865</v>
      </c>
      <c r="T704" s="4">
        <f t="shared" si="219"/>
        <v>130.03351399563627</v>
      </c>
      <c r="U704" s="4">
        <f t="shared" si="220"/>
        <v>131.21154581160147</v>
      </c>
      <c r="W704" s="5" t="str">
        <f>VLOOKUP(C704&amp;A704,Driver_elast!$A$2:$D$1161,4,FALSE)</f>
        <v>GDPPCAP</v>
      </c>
      <c r="X704" s="5">
        <v>1</v>
      </c>
      <c r="Y704" s="2">
        <f>SUMIFS('Growth rates'!D$4:D$999,'Growth rates'!$B$4:$B$999,Demands!$A704,'Growth rates'!$C$4:$C$999,$W704)</f>
        <v>1</v>
      </c>
      <c r="Z704" s="2">
        <f>SUMIFS('Growth rates'!E$4:E$999,'Growth rates'!$B$4:$B$999,Demands!$A704,'Growth rates'!$C$4:$C$999,$W704)</f>
        <v>1.0002456400065871</v>
      </c>
      <c r="AA704" s="2">
        <f>SUMIFS('Growth rates'!F$4:F$999,'Growth rates'!$B$4:$B$999,Demands!$A704,'Growth rates'!$C$4:$C$999,$W704)</f>
        <v>1.1142233681683249</v>
      </c>
      <c r="AB704" s="2">
        <f>SUMIFS('Growth rates'!G$4:G$999,'Growth rates'!$B$4:$B$999,Demands!$A704,'Growth rates'!$C$4:$C$999,$W704)</f>
        <v>1.1963383112910402</v>
      </c>
      <c r="AC704" s="2">
        <f>SUMIFS('Growth rates'!H$4:H$999,'Growth rates'!$B$4:$B$999,Demands!$A704,'Growth rates'!$C$4:$C$999,$W704)</f>
        <v>1.2675911466041208</v>
      </c>
      <c r="AD704" s="2">
        <f>SUMIFS('Growth rates'!I$4:I$999,'Growth rates'!$B$4:$B$999,Demands!$A704,'Growth rates'!$C$4:$C$999,$W704)</f>
        <v>1.3385747441184574</v>
      </c>
      <c r="AE704" s="2">
        <f>SUMIFS('Growth rates'!J$4:J$999,'Growth rates'!$B$4:$B$999,Demands!$A704,'Growth rates'!$C$4:$C$999,$W704)</f>
        <v>1.4119181887276597</v>
      </c>
      <c r="AF704" s="2">
        <f>SUMIFS('Growth rates'!K$4:K$999,'Growth rates'!$B$4:$B$999,Demands!$A704,'Growth rates'!$C$4:$C$999,$W704)</f>
        <v>1.4900216956287955</v>
      </c>
      <c r="AG704" s="2">
        <f>SUMIFS('Growth rates'!L$4:L$999,'Growth rates'!$B$4:$B$999,Demands!$A704,'Growth rates'!$C$4:$C$999,$W704)</f>
        <v>1.5736979000136897</v>
      </c>
      <c r="AH704" s="2">
        <f>SUMIFS('Growth rates'!M$4:M$999,'Growth rates'!$B$4:$B$999,Demands!$A704,'Growth rates'!$C$4:$C$999,$W704)</f>
        <v>1.6622728804791198</v>
      </c>
      <c r="AI704" s="2">
        <f>SUMIFS('Growth rates'!N$4:N$999,'Growth rates'!$B$4:$B$999,Demands!$A704,'Growth rates'!$C$4:$C$999,$W704)</f>
        <v>1.7542399067086321</v>
      </c>
      <c r="AJ704" s="2">
        <f>SUMIFS('Growth rates'!O$4:O$999,'Growth rates'!$B$4:$B$999,Demands!$A704,'Growth rates'!$C$4:$C$999,$W704)</f>
        <v>1.8460921622500173</v>
      </c>
      <c r="AK704" s="2">
        <f>SUMIFS('Growth rates'!P$4:P$999,'Growth rates'!$B$4:$B$999,Demands!$A704,'Growth rates'!$C$4:$C$999,$W704)</f>
        <v>1.9385030301730026</v>
      </c>
      <c r="AL704" s="2">
        <f>SUMIFS('Growth rates'!Q$4:Q$999,'Growth rates'!$B$4:$B$999,Demands!$A704,'Growth rates'!$C$4:$C$999,$W704)</f>
        <v>2.0331007856003684</v>
      </c>
      <c r="AM704" s="2">
        <f>SUMIFS('Growth rates'!R$4:R$999,'Growth rates'!$B$4:$B$999,Demands!$A704,'Growth rates'!$C$4:$C$999,$W704)</f>
        <v>2.1316283594145653</v>
      </c>
      <c r="AN704" s="2">
        <f>SUMIFS('Growth rates'!S$4:S$999,'Growth rates'!$B$4:$B$999,Demands!$A704,'Growth rates'!$C$4:$C$999,$W704)</f>
        <v>2.2339113577007303</v>
      </c>
      <c r="AO704" s="2">
        <f>SUMIFS('Growth rates'!T$4:T$999,'Growth rates'!$B$4:$B$999,Demands!$A704,'Growth rates'!$C$4:$C$999,$W704)</f>
        <v>2.3386570968855609</v>
      </c>
      <c r="AP704" s="2">
        <f>SUMIFS('Growth rates'!U$4:U$999,'Growth rates'!$B$4:$B$999,Demands!$A704,'Growth rates'!$C$4:$C$999,$W704)</f>
        <v>2.4445918048738582</v>
      </c>
      <c r="AR704">
        <f>VLOOKUP(C704&amp;A704,Driver_elast!$A$2:$E$1161,5,FALSE)</f>
        <v>1.19807</v>
      </c>
      <c r="AS704">
        <f t="shared" si="221"/>
        <v>1</v>
      </c>
      <c r="AT704">
        <f t="shared" si="222"/>
        <v>0.2</v>
      </c>
      <c r="AV704" s="2" cm="1">
        <f t="array" ref="AV704">TREND($AR704:$AS704,$AR$3:$AS$3,AV$1)</f>
        <v>1.1980700000000013</v>
      </c>
      <c r="AW704" s="2" cm="1">
        <f t="array" ref="AW704">TREND($AR704:$AS704,$AR$3:$AS$3,AW$1)</f>
        <v>1.1932390243902447</v>
      </c>
      <c r="AX704" s="2" cm="1">
        <f t="array" ref="AX704">TREND($AR704:$AS704,$AR$3:$AS$3,AX$1)</f>
        <v>1.169084146341465</v>
      </c>
      <c r="AY704" s="2" cm="1">
        <f t="array" ref="AY704">TREND($AR704:$AS704,$AR$3:$AS$3,AY$1)</f>
        <v>1.1449292682926835</v>
      </c>
      <c r="AZ704" s="2" cm="1">
        <f t="array" ref="AZ704">TREND($AR704:$AS704,$AR$3:$AS$3,AZ$1)</f>
        <v>1.1207743902439038</v>
      </c>
      <c r="BA704" s="2" cm="1">
        <f t="array" ref="BA704">TREND($AR704:$AS704,$AR$3:$AS$3,BA$1)</f>
        <v>1.0966195121951241</v>
      </c>
      <c r="BB704" s="2" cm="1">
        <f t="array" ref="BB704">TREND($AR704:$AS704,$AR$3:$AS$3,BB$1)</f>
        <v>1.0724646341463426</v>
      </c>
      <c r="BC704" s="2" cm="1">
        <f t="array" ref="BC704">TREND($AR704:$AS704,$AR$3:$AS$3,BC$1)</f>
        <v>1.0483097560975629</v>
      </c>
      <c r="BD704" s="2" cm="1">
        <f t="array" ref="BD704">TREND($AR704:$AS704,$AR$3:$AS$3,BD$1)</f>
        <v>1.0241548780487815</v>
      </c>
      <c r="BE704" s="2" cm="1">
        <f t="array" ref="BE704">TREND($AR704:$AS704,$AR$3:$AS$3,BE$1)</f>
        <v>1.0000000000000018</v>
      </c>
      <c r="BF704" s="20" cm="1">
        <f t="array" ref="BF704">TREND($AS704:$AT704,$AS$3:$AT$3,BF$1)</f>
        <v>0.90000000000000568</v>
      </c>
      <c r="BG704" s="20" cm="1">
        <f t="array" ref="BG704">TREND($AS704:$AT704,$AS$3:$AT$3,BG$1)</f>
        <v>0.80000000000000426</v>
      </c>
      <c r="BH704" s="20" cm="1">
        <f t="array" ref="BH704">TREND($AS704:$AT704,$AS$3:$AT$3,BH$1)</f>
        <v>0.70000000000000284</v>
      </c>
      <c r="BI704" s="20" cm="1">
        <f t="array" ref="BI704">TREND($AS704:$AT704,$AS$3:$AT$3,BI$1)</f>
        <v>0.60000000000000142</v>
      </c>
      <c r="BJ704" s="20" cm="1">
        <f t="array" ref="BJ704">TREND($AS704:$AT704,$AS$3:$AT$3,BJ$1)</f>
        <v>0.5</v>
      </c>
      <c r="BK704" s="20" cm="1">
        <f t="array" ref="BK704">TREND($AS704:$AT704,$AS$3:$AT$3,BK$1)</f>
        <v>0.40000000000000568</v>
      </c>
      <c r="BL704" s="20" cm="1">
        <f t="array" ref="BL704">TREND($AS704:$AT704,$AS$3:$AT$3,BL$1)</f>
        <v>0.30000000000000426</v>
      </c>
      <c r="BM704" s="20" cm="1">
        <f t="array" ref="BM704">TREND($AS704:$AT704,$AS$3:$AT$3,BM$1)</f>
        <v>0.20000000000000284</v>
      </c>
    </row>
    <row r="705" spans="1:65" x14ac:dyDescent="0.35">
      <c r="A705" t="str">
        <f>IF(BYDem!B703="","\I:",BYDem!B703)</f>
        <v>France</v>
      </c>
      <c r="B705" t="str">
        <f>BYDem!E703</f>
        <v>REA</v>
      </c>
      <c r="C705" t="str">
        <f t="shared" si="223"/>
        <v>REA</v>
      </c>
      <c r="D705" s="4">
        <f>SUMIFS(BYDem!$M$2:$M$2000,BYDem!$B$2:$B$2000,Demands!$A705,BYDem!$E$2:$E$2000,Demands!$B705)</f>
        <v>230.12668094934</v>
      </c>
      <c r="E705" s="4">
        <f t="shared" si="204"/>
        <v>231.00678565594441</v>
      </c>
      <c r="F705" s="4">
        <f t="shared" si="205"/>
        <v>274.97606025427609</v>
      </c>
      <c r="G705" s="4">
        <f t="shared" si="206"/>
        <v>310.55834460668444</v>
      </c>
      <c r="H705" s="4">
        <f t="shared" si="207"/>
        <v>344.65810280521725</v>
      </c>
      <c r="I705" s="4">
        <f t="shared" si="208"/>
        <v>380.86764326993153</v>
      </c>
      <c r="J705" s="4">
        <f t="shared" si="209"/>
        <v>419.39774794747746</v>
      </c>
      <c r="K705" s="4">
        <f t="shared" si="210"/>
        <v>461.11102282054884</v>
      </c>
      <c r="L705" s="4">
        <f t="shared" si="211"/>
        <v>506.3641299447392</v>
      </c>
      <c r="M705" s="4">
        <f t="shared" si="212"/>
        <v>555.89246525890246</v>
      </c>
      <c r="N705" s="4">
        <f t="shared" si="213"/>
        <v>604.14760481269218</v>
      </c>
      <c r="O705" s="4">
        <f t="shared" si="214"/>
        <v>648.84222472164629</v>
      </c>
      <c r="P705" s="4">
        <f t="shared" si="215"/>
        <v>689.68294486141565</v>
      </c>
      <c r="Q705" s="4">
        <f t="shared" si="216"/>
        <v>726.23255519017061</v>
      </c>
      <c r="R705" s="4">
        <f t="shared" si="217"/>
        <v>757.80084677211755</v>
      </c>
      <c r="S705" s="4">
        <f t="shared" si="218"/>
        <v>783.6191550007419</v>
      </c>
      <c r="T705" s="4">
        <f t="shared" si="219"/>
        <v>803.00634387204082</v>
      </c>
      <c r="U705" s="4">
        <f t="shared" si="220"/>
        <v>815.51023738581785</v>
      </c>
      <c r="W705" s="5" t="str">
        <f>VLOOKUP(C705&amp;A705,Driver_elast!$A$2:$D$1161,4,FALSE)</f>
        <v>GDP</v>
      </c>
      <c r="X705" s="5">
        <v>0</v>
      </c>
      <c r="Y705" s="2">
        <f>SUMIFS('Growth rates'!D$4:D$999,'Growth rates'!$B$4:$B$999,Demands!$A705,'Growth rates'!$C$4:$C$999,$W705)</f>
        <v>1</v>
      </c>
      <c r="Z705" s="2">
        <f>SUMIFS('Growth rates'!E$4:E$999,'Growth rates'!$B$4:$B$999,Demands!$A705,'Growth rates'!$C$4:$C$999,$W705)</f>
        <v>1.0025457881818998</v>
      </c>
      <c r="AA705" s="2">
        <f>SUMIFS('Growth rates'!F$4:F$999,'Growth rates'!$B$4:$B$999,Demands!$A705,'Growth rates'!$C$4:$C$999,$W705)</f>
        <v>1.1295691716651499</v>
      </c>
      <c r="AB705" s="2">
        <f>SUMIFS('Growth rates'!G$4:G$999,'Growth rates'!$B$4:$B$999,Demands!$A705,'Growth rates'!$C$4:$C$999,$W705)</f>
        <v>1.2268677888573403</v>
      </c>
      <c r="AC705" s="2">
        <f>SUMIFS('Growth rates'!H$4:H$999,'Growth rates'!$B$4:$B$999,Demands!$A705,'Growth rates'!$C$4:$C$999,$W705)</f>
        <v>1.3165405942955557</v>
      </c>
      <c r="AD705" s="2">
        <f>SUMIFS('Growth rates'!I$4:I$999,'Growth rates'!$B$4:$B$999,Demands!$A705,'Growth rates'!$C$4:$C$999,$W705)</f>
        <v>1.4086117662476088</v>
      </c>
      <c r="AE705" s="2">
        <f>SUMIFS('Growth rates'!J$4:J$999,'Growth rates'!$B$4:$B$999,Demands!$A705,'Growth rates'!$C$4:$C$999,$W705)</f>
        <v>1.5034694068925827</v>
      </c>
      <c r="AF705" s="2">
        <f>SUMIFS('Growth rates'!K$4:K$999,'Growth rates'!$B$4:$B$999,Demands!$A705,'Growth rates'!$C$4:$C$999,$W705)</f>
        <v>1.6030094180057486</v>
      </c>
      <c r="AG705" s="2">
        <f>SUMIFS('Growth rates'!L$4:L$999,'Growth rates'!$B$4:$B$999,Demands!$A705,'Growth rates'!$C$4:$C$999,$W705)</f>
        <v>1.7077304394955095</v>
      </c>
      <c r="AH705" s="2">
        <f>SUMIFS('Growth rates'!M$4:M$999,'Growth rates'!$B$4:$B$999,Demands!$A705,'Growth rates'!$C$4:$C$999,$W705)</f>
        <v>1.8189202560862552</v>
      </c>
      <c r="AI705" s="2">
        <f>SUMIFS('Growth rates'!N$4:N$999,'Growth rates'!$B$4:$B$999,Demands!$A705,'Growth rates'!$C$4:$C$999,$W705)</f>
        <v>1.9357030429186526</v>
      </c>
      <c r="AJ705" s="2">
        <f>SUMIFS('Growth rates'!O$4:O$999,'Growth rates'!$B$4:$B$999,Demands!$A705,'Growth rates'!$C$4:$C$999,$W705)</f>
        <v>2.0548590200515382</v>
      </c>
      <c r="AK705" s="2">
        <f>SUMIFS('Growth rates'!P$4:P$999,'Growth rates'!$B$4:$B$999,Demands!$A705,'Growth rates'!$C$4:$C$999,$W705)</f>
        <v>2.1778556392296013</v>
      </c>
      <c r="AL705" s="2">
        <f>SUMIFS('Growth rates'!Q$4:Q$999,'Growth rates'!$B$4:$B$999,Demands!$A705,'Growth rates'!$C$4:$C$999,$W705)</f>
        <v>2.305901634299389</v>
      </c>
      <c r="AM705" s="2">
        <f>SUMIFS('Growth rates'!R$4:R$999,'Growth rates'!$B$4:$B$999,Demands!$A705,'Growth rates'!$C$4:$C$999,$W705)</f>
        <v>2.4393462437891178</v>
      </c>
      <c r="AN705" s="2">
        <f>SUMIFS('Growth rates'!S$4:S$999,'Growth rates'!$B$4:$B$999,Demands!$A705,'Growth rates'!$C$4:$C$999,$W705)</f>
        <v>2.5776522526899837</v>
      </c>
      <c r="AO705" s="2">
        <f>SUMIFS('Growth rates'!T$4:T$999,'Growth rates'!$B$4:$B$999,Demands!$A705,'Growth rates'!$C$4:$C$999,$W705)</f>
        <v>2.7191559430915095</v>
      </c>
      <c r="AP705" s="2">
        <f>SUMIFS('Growth rates'!U$4:U$999,'Growth rates'!$B$4:$B$999,Demands!$A705,'Growth rates'!$C$4:$C$999,$W705)</f>
        <v>2.8600800547662448</v>
      </c>
      <c r="AR705">
        <f>VLOOKUP(C705&amp;A705,Driver_elast!$A$2:$E$1161,5,FALSE)</f>
        <v>1.5022599999999999</v>
      </c>
      <c r="AS705">
        <f t="shared" si="221"/>
        <v>1.5022599999999999</v>
      </c>
      <c r="AT705">
        <f t="shared" si="222"/>
        <v>0.300452</v>
      </c>
      <c r="AV705" s="2" cm="1">
        <f t="array" ref="AV705">TREND($AR705:$AS705,$AR$3:$AS$3,AV$1)</f>
        <v>1.5022599999999999</v>
      </c>
      <c r="AW705" s="2" cm="1">
        <f t="array" ref="AW705">TREND($AR705:$AS705,$AR$3:$AS$3,AW$1)</f>
        <v>1.5022599999999999</v>
      </c>
      <c r="AX705" s="2" cm="1">
        <f t="array" ref="AX705">TREND($AR705:$AS705,$AR$3:$AS$3,AX$1)</f>
        <v>1.5022599999999999</v>
      </c>
      <c r="AY705" s="2" cm="1">
        <f t="array" ref="AY705">TREND($AR705:$AS705,$AR$3:$AS$3,AY$1)</f>
        <v>1.5022599999999999</v>
      </c>
      <c r="AZ705" s="2" cm="1">
        <f t="array" ref="AZ705">TREND($AR705:$AS705,$AR$3:$AS$3,AZ$1)</f>
        <v>1.5022599999999999</v>
      </c>
      <c r="BA705" s="2" cm="1">
        <f t="array" ref="BA705">TREND($AR705:$AS705,$AR$3:$AS$3,BA$1)</f>
        <v>1.5022599999999999</v>
      </c>
      <c r="BB705" s="2" cm="1">
        <f t="array" ref="BB705">TREND($AR705:$AS705,$AR$3:$AS$3,BB$1)</f>
        <v>1.5022599999999999</v>
      </c>
      <c r="BC705" s="2" cm="1">
        <f t="array" ref="BC705">TREND($AR705:$AS705,$AR$3:$AS$3,BC$1)</f>
        <v>1.5022599999999999</v>
      </c>
      <c r="BD705" s="2" cm="1">
        <f t="array" ref="BD705">TREND($AR705:$AS705,$AR$3:$AS$3,BD$1)</f>
        <v>1.5022599999999999</v>
      </c>
      <c r="BE705" s="2" cm="1">
        <f t="array" ref="BE705">TREND($AR705:$AS705,$AR$3:$AS$3,BE$1)</f>
        <v>1.5022599999999999</v>
      </c>
      <c r="BF705" s="20" cm="1">
        <f t="array" ref="BF705">TREND($AS705:$AT705,$AS$3:$AT$3,BF$1)</f>
        <v>1.3520340000000033</v>
      </c>
      <c r="BG705" s="20" cm="1">
        <f t="array" ref="BG705">TREND($AS705:$AT705,$AS$3:$AT$3,BG$1)</f>
        <v>1.2018079999999998</v>
      </c>
      <c r="BH705" s="20" cm="1">
        <f t="array" ref="BH705">TREND($AS705:$AT705,$AS$3:$AT$3,BH$1)</f>
        <v>1.0515820000000033</v>
      </c>
      <c r="BI705" s="20" cm="1">
        <f t="array" ref="BI705">TREND($AS705:$AT705,$AS$3:$AT$3,BI$1)</f>
        <v>0.90135599999999982</v>
      </c>
      <c r="BJ705" s="20" cm="1">
        <f t="array" ref="BJ705">TREND($AS705:$AT705,$AS$3:$AT$3,BJ$1)</f>
        <v>0.75113000000000341</v>
      </c>
      <c r="BK705" s="20" cm="1">
        <f t="array" ref="BK705">TREND($AS705:$AT705,$AS$3:$AT$3,BK$1)</f>
        <v>0.60090399999999988</v>
      </c>
      <c r="BL705" s="20" cm="1">
        <f t="array" ref="BL705">TREND($AS705:$AT705,$AS$3:$AT$3,BL$1)</f>
        <v>0.45067800000000346</v>
      </c>
      <c r="BM705" s="20" cm="1">
        <f t="array" ref="BM705">TREND($AS705:$AT705,$AS$3:$AT$3,BM$1)</f>
        <v>0.30045199999999994</v>
      </c>
    </row>
    <row r="706" spans="1:65" x14ac:dyDescent="0.35">
      <c r="A706" t="str">
        <f>IF(BYDem!B704="","\I:",BYDem!B704)</f>
        <v>France</v>
      </c>
      <c r="B706" t="str">
        <f>BYDem!E704</f>
        <v>RHW</v>
      </c>
      <c r="C706" t="str">
        <f t="shared" si="223"/>
        <v>RHW</v>
      </c>
      <c r="D706" s="4">
        <f>SUMIFS(BYDem!$M$2:$M$2000,BYDem!$B$2:$B$2000,Demands!$A706,BYDem!$E$2:$E$2000,Demands!$B706)</f>
        <v>145.151704748452</v>
      </c>
      <c r="E706" s="4">
        <f t="shared" si="204"/>
        <v>145.19424976427504</v>
      </c>
      <c r="F706" s="4">
        <f t="shared" si="205"/>
        <v>164.53656769116259</v>
      </c>
      <c r="G706" s="4">
        <f t="shared" si="206"/>
        <v>178.4198138784582</v>
      </c>
      <c r="H706" s="4">
        <f t="shared" si="207"/>
        <v>190.32974968303279</v>
      </c>
      <c r="I706" s="4">
        <f t="shared" si="208"/>
        <v>202.01778335941952</v>
      </c>
      <c r="J706" s="4">
        <f t="shared" si="209"/>
        <v>213.88889139930149</v>
      </c>
      <c r="K706" s="4">
        <f t="shared" si="210"/>
        <v>226.29223739167608</v>
      </c>
      <c r="L706" s="4">
        <f t="shared" si="211"/>
        <v>239.30725243090444</v>
      </c>
      <c r="M706" s="4">
        <f t="shared" si="212"/>
        <v>252.77656900628955</v>
      </c>
      <c r="N706" s="4">
        <f t="shared" si="213"/>
        <v>265.36318980875154</v>
      </c>
      <c r="O706" s="4">
        <f t="shared" si="214"/>
        <v>276.47875384460679</v>
      </c>
      <c r="P706" s="4">
        <f t="shared" si="215"/>
        <v>286.16664997961561</v>
      </c>
      <c r="Q706" s="4">
        <f t="shared" si="216"/>
        <v>294.54550387198975</v>
      </c>
      <c r="R706" s="4">
        <f t="shared" si="217"/>
        <v>301.68259566791306</v>
      </c>
      <c r="S706" s="4">
        <f t="shared" si="218"/>
        <v>307.47291090356549</v>
      </c>
      <c r="T706" s="4">
        <f t="shared" si="219"/>
        <v>311.7980347122006</v>
      </c>
      <c r="U706" s="4">
        <f t="shared" si="220"/>
        <v>314.62275269266462</v>
      </c>
      <c r="W706" s="5" t="str">
        <f>VLOOKUP(C706&amp;A706,Driver_elast!$A$2:$D$1161,4,FALSE)</f>
        <v>GDPPCAP</v>
      </c>
      <c r="X706" s="5">
        <v>1</v>
      </c>
      <c r="Y706" s="2">
        <f>SUMIFS('Growth rates'!D$4:D$999,'Growth rates'!$B$4:$B$999,Demands!$A706,'Growth rates'!$C$4:$C$999,$W706)</f>
        <v>1</v>
      </c>
      <c r="Z706" s="2">
        <f>SUMIFS('Growth rates'!E$4:E$999,'Growth rates'!$B$4:$B$999,Demands!$A706,'Growth rates'!$C$4:$C$999,$W706)</f>
        <v>1.0002456400065871</v>
      </c>
      <c r="AA706" s="2">
        <f>SUMIFS('Growth rates'!F$4:F$999,'Growth rates'!$B$4:$B$999,Demands!$A706,'Growth rates'!$C$4:$C$999,$W706)</f>
        <v>1.1142233681683249</v>
      </c>
      <c r="AB706" s="2">
        <f>SUMIFS('Growth rates'!G$4:G$999,'Growth rates'!$B$4:$B$999,Demands!$A706,'Growth rates'!$C$4:$C$999,$W706)</f>
        <v>1.1963383112910402</v>
      </c>
      <c r="AC706" s="2">
        <f>SUMIFS('Growth rates'!H$4:H$999,'Growth rates'!$B$4:$B$999,Demands!$A706,'Growth rates'!$C$4:$C$999,$W706)</f>
        <v>1.2675911466041208</v>
      </c>
      <c r="AD706" s="2">
        <f>SUMIFS('Growth rates'!I$4:I$999,'Growth rates'!$B$4:$B$999,Demands!$A706,'Growth rates'!$C$4:$C$999,$W706)</f>
        <v>1.3385747441184574</v>
      </c>
      <c r="AE706" s="2">
        <f>SUMIFS('Growth rates'!J$4:J$999,'Growth rates'!$B$4:$B$999,Demands!$A706,'Growth rates'!$C$4:$C$999,$W706)</f>
        <v>1.4119181887276597</v>
      </c>
      <c r="AF706" s="2">
        <f>SUMIFS('Growth rates'!K$4:K$999,'Growth rates'!$B$4:$B$999,Demands!$A706,'Growth rates'!$C$4:$C$999,$W706)</f>
        <v>1.4900216956287955</v>
      </c>
      <c r="AG706" s="2">
        <f>SUMIFS('Growth rates'!L$4:L$999,'Growth rates'!$B$4:$B$999,Demands!$A706,'Growth rates'!$C$4:$C$999,$W706)</f>
        <v>1.5736979000136897</v>
      </c>
      <c r="AH706" s="2">
        <f>SUMIFS('Growth rates'!M$4:M$999,'Growth rates'!$B$4:$B$999,Demands!$A706,'Growth rates'!$C$4:$C$999,$W706)</f>
        <v>1.6622728804791198</v>
      </c>
      <c r="AI706" s="2">
        <f>SUMIFS('Growth rates'!N$4:N$999,'Growth rates'!$B$4:$B$999,Demands!$A706,'Growth rates'!$C$4:$C$999,$W706)</f>
        <v>1.7542399067086321</v>
      </c>
      <c r="AJ706" s="2">
        <f>SUMIFS('Growth rates'!O$4:O$999,'Growth rates'!$B$4:$B$999,Demands!$A706,'Growth rates'!$C$4:$C$999,$W706)</f>
        <v>1.8460921622500173</v>
      </c>
      <c r="AK706" s="2">
        <f>SUMIFS('Growth rates'!P$4:P$999,'Growth rates'!$B$4:$B$999,Demands!$A706,'Growth rates'!$C$4:$C$999,$W706)</f>
        <v>1.9385030301730026</v>
      </c>
      <c r="AL706" s="2">
        <f>SUMIFS('Growth rates'!Q$4:Q$999,'Growth rates'!$B$4:$B$999,Demands!$A706,'Growth rates'!$C$4:$C$999,$W706)</f>
        <v>2.0331007856003684</v>
      </c>
      <c r="AM706" s="2">
        <f>SUMIFS('Growth rates'!R$4:R$999,'Growth rates'!$B$4:$B$999,Demands!$A706,'Growth rates'!$C$4:$C$999,$W706)</f>
        <v>2.1316283594145653</v>
      </c>
      <c r="AN706" s="2">
        <f>SUMIFS('Growth rates'!S$4:S$999,'Growth rates'!$B$4:$B$999,Demands!$A706,'Growth rates'!$C$4:$C$999,$W706)</f>
        <v>2.2339113577007303</v>
      </c>
      <c r="AO706" s="2">
        <f>SUMIFS('Growth rates'!T$4:T$999,'Growth rates'!$B$4:$B$999,Demands!$A706,'Growth rates'!$C$4:$C$999,$W706)</f>
        <v>2.3386570968855609</v>
      </c>
      <c r="AP706" s="2">
        <f>SUMIFS('Growth rates'!U$4:U$999,'Growth rates'!$B$4:$B$999,Demands!$A706,'Growth rates'!$C$4:$C$999,$W706)</f>
        <v>2.4445918048738582</v>
      </c>
      <c r="AR706">
        <f>VLOOKUP(C706&amp;A706,Driver_elast!$A$2:$E$1161,5,FALSE)</f>
        <v>1.19807</v>
      </c>
      <c r="AS706">
        <f t="shared" si="221"/>
        <v>1</v>
      </c>
      <c r="AT706">
        <f t="shared" si="222"/>
        <v>0.2</v>
      </c>
      <c r="AV706" s="2" cm="1">
        <f t="array" ref="AV706">TREND($AR706:$AS706,$AR$3:$AS$3,AV$1)</f>
        <v>1.1980700000000013</v>
      </c>
      <c r="AW706" s="2" cm="1">
        <f t="array" ref="AW706">TREND($AR706:$AS706,$AR$3:$AS$3,AW$1)</f>
        <v>1.1932390243902447</v>
      </c>
      <c r="AX706" s="2" cm="1">
        <f t="array" ref="AX706">TREND($AR706:$AS706,$AR$3:$AS$3,AX$1)</f>
        <v>1.169084146341465</v>
      </c>
      <c r="AY706" s="2" cm="1">
        <f t="array" ref="AY706">TREND($AR706:$AS706,$AR$3:$AS$3,AY$1)</f>
        <v>1.1449292682926835</v>
      </c>
      <c r="AZ706" s="2" cm="1">
        <f t="array" ref="AZ706">TREND($AR706:$AS706,$AR$3:$AS$3,AZ$1)</f>
        <v>1.1207743902439038</v>
      </c>
      <c r="BA706" s="2" cm="1">
        <f t="array" ref="BA706">TREND($AR706:$AS706,$AR$3:$AS$3,BA$1)</f>
        <v>1.0966195121951241</v>
      </c>
      <c r="BB706" s="2" cm="1">
        <f t="array" ref="BB706">TREND($AR706:$AS706,$AR$3:$AS$3,BB$1)</f>
        <v>1.0724646341463426</v>
      </c>
      <c r="BC706" s="2" cm="1">
        <f t="array" ref="BC706">TREND($AR706:$AS706,$AR$3:$AS$3,BC$1)</f>
        <v>1.0483097560975629</v>
      </c>
      <c r="BD706" s="2" cm="1">
        <f t="array" ref="BD706">TREND($AR706:$AS706,$AR$3:$AS$3,BD$1)</f>
        <v>1.0241548780487815</v>
      </c>
      <c r="BE706" s="2" cm="1">
        <f t="array" ref="BE706">TREND($AR706:$AS706,$AR$3:$AS$3,BE$1)</f>
        <v>1.0000000000000018</v>
      </c>
      <c r="BF706" s="20" cm="1">
        <f t="array" ref="BF706">TREND($AS706:$AT706,$AS$3:$AT$3,BF$1)</f>
        <v>0.90000000000000568</v>
      </c>
      <c r="BG706" s="20" cm="1">
        <f t="array" ref="BG706">TREND($AS706:$AT706,$AS$3:$AT$3,BG$1)</f>
        <v>0.80000000000000426</v>
      </c>
      <c r="BH706" s="20" cm="1">
        <f t="array" ref="BH706">TREND($AS706:$AT706,$AS$3:$AT$3,BH$1)</f>
        <v>0.70000000000000284</v>
      </c>
      <c r="BI706" s="20" cm="1">
        <f t="array" ref="BI706">TREND($AS706:$AT706,$AS$3:$AT$3,BI$1)</f>
        <v>0.60000000000000142</v>
      </c>
      <c r="BJ706" s="20" cm="1">
        <f t="array" ref="BJ706">TREND($AS706:$AT706,$AS$3:$AT$3,BJ$1)</f>
        <v>0.5</v>
      </c>
      <c r="BK706" s="20" cm="1">
        <f t="array" ref="BK706">TREND($AS706:$AT706,$AS$3:$AT$3,BK$1)</f>
        <v>0.40000000000000568</v>
      </c>
      <c r="BL706" s="20" cm="1">
        <f t="array" ref="BL706">TREND($AS706:$AT706,$AS$3:$AT$3,BL$1)</f>
        <v>0.30000000000000426</v>
      </c>
      <c r="BM706" s="20" cm="1">
        <f t="array" ref="BM706">TREND($AS706:$AT706,$AS$3:$AT$3,BM$1)</f>
        <v>0.20000000000000284</v>
      </c>
    </row>
    <row r="707" spans="1:65" x14ac:dyDescent="0.35">
      <c r="A707" t="str">
        <f>IF(BYDem!B705="","\I:",BYDem!B705)</f>
        <v>France</v>
      </c>
      <c r="B707" t="str">
        <f>BYDem!E705</f>
        <v>RLI</v>
      </c>
      <c r="C707" t="str">
        <f t="shared" si="223"/>
        <v>RLI</v>
      </c>
      <c r="D707" s="4">
        <f>SUMIFS(BYDem!$M$2:$M$2000,BYDem!$B$2:$B$2000,Demands!$A707,BYDem!$E$2:$E$2000,Demands!$B707)</f>
        <v>51.872520887924303</v>
      </c>
      <c r="E707" s="4">
        <f t="shared" si="204"/>
        <v>52.004868506935345</v>
      </c>
      <c r="F707" s="4">
        <f t="shared" si="205"/>
        <v>58.606640575743917</v>
      </c>
      <c r="G707" s="4">
        <f t="shared" si="206"/>
        <v>63.663236454250516</v>
      </c>
      <c r="H707" s="4">
        <f t="shared" si="207"/>
        <v>68.322848644749641</v>
      </c>
      <c r="I707" s="4">
        <f t="shared" si="208"/>
        <v>73.106217830001171</v>
      </c>
      <c r="J707" s="4">
        <f t="shared" si="209"/>
        <v>78.033350561166472</v>
      </c>
      <c r="K707" s="4">
        <f t="shared" si="210"/>
        <v>83.202542638661129</v>
      </c>
      <c r="L707" s="4">
        <f t="shared" si="211"/>
        <v>88.639476795630998</v>
      </c>
      <c r="M707" s="4">
        <f t="shared" si="212"/>
        <v>94.410766537656912</v>
      </c>
      <c r="N707" s="4">
        <f t="shared" si="213"/>
        <v>99.866199313075342</v>
      </c>
      <c r="O707" s="4">
        <f t="shared" si="214"/>
        <v>104.78416629369433</v>
      </c>
      <c r="P707" s="4">
        <f t="shared" si="215"/>
        <v>109.17457393247979</v>
      </c>
      <c r="Q707" s="4">
        <f t="shared" si="216"/>
        <v>113.02589448018595</v>
      </c>
      <c r="R707" s="4">
        <f t="shared" si="217"/>
        <v>116.29634976040833</v>
      </c>
      <c r="S707" s="4">
        <f t="shared" si="218"/>
        <v>118.93385708862047</v>
      </c>
      <c r="T707" s="4">
        <f t="shared" si="219"/>
        <v>120.89256734608419</v>
      </c>
      <c r="U707" s="4">
        <f t="shared" si="220"/>
        <v>122.14565308429717</v>
      </c>
      <c r="W707" s="5" t="str">
        <f>VLOOKUP(C707&amp;A707,Driver_elast!$A$2:$D$1161,4,FALSE)</f>
        <v>GDP</v>
      </c>
      <c r="X707" s="5">
        <v>1</v>
      </c>
      <c r="Y707" s="2">
        <f>SUMIFS('Growth rates'!D$4:D$999,'Growth rates'!$B$4:$B$999,Demands!$A707,'Growth rates'!$C$4:$C$999,$W707)</f>
        <v>1</v>
      </c>
      <c r="Z707" s="2">
        <f>SUMIFS('Growth rates'!E$4:E$999,'Growth rates'!$B$4:$B$999,Demands!$A707,'Growth rates'!$C$4:$C$999,$W707)</f>
        <v>1.0025457881818998</v>
      </c>
      <c r="AA707" s="2">
        <f>SUMIFS('Growth rates'!F$4:F$999,'Growth rates'!$B$4:$B$999,Demands!$A707,'Growth rates'!$C$4:$C$999,$W707)</f>
        <v>1.1295691716651499</v>
      </c>
      <c r="AB707" s="2">
        <f>SUMIFS('Growth rates'!G$4:G$999,'Growth rates'!$B$4:$B$999,Demands!$A707,'Growth rates'!$C$4:$C$999,$W707)</f>
        <v>1.2268677888573403</v>
      </c>
      <c r="AC707" s="2">
        <f>SUMIFS('Growth rates'!H$4:H$999,'Growth rates'!$B$4:$B$999,Demands!$A707,'Growth rates'!$C$4:$C$999,$W707)</f>
        <v>1.3165405942955557</v>
      </c>
      <c r="AD707" s="2">
        <f>SUMIFS('Growth rates'!I$4:I$999,'Growth rates'!$B$4:$B$999,Demands!$A707,'Growth rates'!$C$4:$C$999,$W707)</f>
        <v>1.4086117662476088</v>
      </c>
      <c r="AE707" s="2">
        <f>SUMIFS('Growth rates'!J$4:J$999,'Growth rates'!$B$4:$B$999,Demands!$A707,'Growth rates'!$C$4:$C$999,$W707)</f>
        <v>1.5034694068925827</v>
      </c>
      <c r="AF707" s="2">
        <f>SUMIFS('Growth rates'!K$4:K$999,'Growth rates'!$B$4:$B$999,Demands!$A707,'Growth rates'!$C$4:$C$999,$W707)</f>
        <v>1.6030094180057486</v>
      </c>
      <c r="AG707" s="2">
        <f>SUMIFS('Growth rates'!L$4:L$999,'Growth rates'!$B$4:$B$999,Demands!$A707,'Growth rates'!$C$4:$C$999,$W707)</f>
        <v>1.7077304394955095</v>
      </c>
      <c r="AH707" s="2">
        <f>SUMIFS('Growth rates'!M$4:M$999,'Growth rates'!$B$4:$B$999,Demands!$A707,'Growth rates'!$C$4:$C$999,$W707)</f>
        <v>1.8189202560862552</v>
      </c>
      <c r="AI707" s="2">
        <f>SUMIFS('Growth rates'!N$4:N$999,'Growth rates'!$B$4:$B$999,Demands!$A707,'Growth rates'!$C$4:$C$999,$W707)</f>
        <v>1.9357030429186526</v>
      </c>
      <c r="AJ707" s="2">
        <f>SUMIFS('Growth rates'!O$4:O$999,'Growth rates'!$B$4:$B$999,Demands!$A707,'Growth rates'!$C$4:$C$999,$W707)</f>
        <v>2.0548590200515382</v>
      </c>
      <c r="AK707" s="2">
        <f>SUMIFS('Growth rates'!P$4:P$999,'Growth rates'!$B$4:$B$999,Demands!$A707,'Growth rates'!$C$4:$C$999,$W707)</f>
        <v>2.1778556392296013</v>
      </c>
      <c r="AL707" s="2">
        <f>SUMIFS('Growth rates'!Q$4:Q$999,'Growth rates'!$B$4:$B$999,Demands!$A707,'Growth rates'!$C$4:$C$999,$W707)</f>
        <v>2.305901634299389</v>
      </c>
      <c r="AM707" s="2">
        <f>SUMIFS('Growth rates'!R$4:R$999,'Growth rates'!$B$4:$B$999,Demands!$A707,'Growth rates'!$C$4:$C$999,$W707)</f>
        <v>2.4393462437891178</v>
      </c>
      <c r="AN707" s="2">
        <f>SUMIFS('Growth rates'!S$4:S$999,'Growth rates'!$B$4:$B$999,Demands!$A707,'Growth rates'!$C$4:$C$999,$W707)</f>
        <v>2.5776522526899837</v>
      </c>
      <c r="AO707" s="2">
        <f>SUMIFS('Growth rates'!T$4:T$999,'Growth rates'!$B$4:$B$999,Demands!$A707,'Growth rates'!$C$4:$C$999,$W707)</f>
        <v>2.7191559430915095</v>
      </c>
      <c r="AP707" s="2">
        <f>SUMIFS('Growth rates'!U$4:U$999,'Growth rates'!$B$4:$B$999,Demands!$A707,'Growth rates'!$C$4:$C$999,$W707)</f>
        <v>2.8600800547662448</v>
      </c>
      <c r="AR707">
        <f>VLOOKUP(C707&amp;A707,Driver_elast!$A$2:$E$1161,5,FALSE)</f>
        <v>1.0022599999999999</v>
      </c>
      <c r="AS707">
        <f t="shared" si="221"/>
        <v>1</v>
      </c>
      <c r="AT707">
        <f t="shared" si="222"/>
        <v>0.2</v>
      </c>
      <c r="AV707" s="2" cm="1">
        <f t="array" ref="AV707">TREND($AR707:$AS707,$AR$3:$AS$3,AV$1)</f>
        <v>1.0022599999999997</v>
      </c>
      <c r="AW707" s="2" cm="1">
        <f t="array" ref="AW707">TREND($AR707:$AS707,$AR$3:$AS$3,AW$1)</f>
        <v>1.0022048780487802</v>
      </c>
      <c r="AX707" s="2" cm="1">
        <f t="array" ref="AX707">TREND($AR707:$AS707,$AR$3:$AS$3,AX$1)</f>
        <v>1.0019292682926826</v>
      </c>
      <c r="AY707" s="2" cm="1">
        <f t="array" ref="AY707">TREND($AR707:$AS707,$AR$3:$AS$3,AY$1)</f>
        <v>1.0016536585365852</v>
      </c>
      <c r="AZ707" s="2" cm="1">
        <f t="array" ref="AZ707">TREND($AR707:$AS707,$AR$3:$AS$3,AZ$1)</f>
        <v>1.0013780487804875</v>
      </c>
      <c r="BA707" s="2" cm="1">
        <f t="array" ref="BA707">TREND($AR707:$AS707,$AR$3:$AS$3,BA$1)</f>
        <v>1.0011024390243899</v>
      </c>
      <c r="BB707" s="2" cm="1">
        <f t="array" ref="BB707">TREND($AR707:$AS707,$AR$3:$AS$3,BB$1)</f>
        <v>1.0008268292682925</v>
      </c>
      <c r="BC707" s="2" cm="1">
        <f t="array" ref="BC707">TREND($AR707:$AS707,$AR$3:$AS$3,BC$1)</f>
        <v>1.0005512195121948</v>
      </c>
      <c r="BD707" s="2" cm="1">
        <f t="array" ref="BD707">TREND($AR707:$AS707,$AR$3:$AS$3,BD$1)</f>
        <v>1.0002756097560974</v>
      </c>
      <c r="BE707" s="2" cm="1">
        <f t="array" ref="BE707">TREND($AR707:$AS707,$AR$3:$AS$3,BE$1)</f>
        <v>0.99999999999999978</v>
      </c>
      <c r="BF707" s="20" cm="1">
        <f t="array" ref="BF707">TREND($AS707:$AT707,$AS$3:$AT$3,BF$1)</f>
        <v>0.90000000000000568</v>
      </c>
      <c r="BG707" s="20" cm="1">
        <f t="array" ref="BG707">TREND($AS707:$AT707,$AS$3:$AT$3,BG$1)</f>
        <v>0.80000000000000426</v>
      </c>
      <c r="BH707" s="20" cm="1">
        <f t="array" ref="BH707">TREND($AS707:$AT707,$AS$3:$AT$3,BH$1)</f>
        <v>0.70000000000000284</v>
      </c>
      <c r="BI707" s="20" cm="1">
        <f t="array" ref="BI707">TREND($AS707:$AT707,$AS$3:$AT$3,BI$1)</f>
        <v>0.60000000000000142</v>
      </c>
      <c r="BJ707" s="20" cm="1">
        <f t="array" ref="BJ707">TREND($AS707:$AT707,$AS$3:$AT$3,BJ$1)</f>
        <v>0.5</v>
      </c>
      <c r="BK707" s="20" cm="1">
        <f t="array" ref="BK707">TREND($AS707:$AT707,$AS$3:$AT$3,BK$1)</f>
        <v>0.40000000000000568</v>
      </c>
      <c r="BL707" s="20" cm="1">
        <f t="array" ref="BL707">TREND($AS707:$AT707,$AS$3:$AT$3,BL$1)</f>
        <v>0.30000000000000426</v>
      </c>
      <c r="BM707" s="20" cm="1">
        <f t="array" ref="BM707">TREND($AS707:$AT707,$AS$3:$AT$3,BM$1)</f>
        <v>0.20000000000000284</v>
      </c>
    </row>
    <row r="708" spans="1:65" x14ac:dyDescent="0.35">
      <c r="A708" t="str">
        <f>IF(BYDem!B706="","\I:",BYDem!B706)</f>
        <v>France</v>
      </c>
      <c r="B708" t="str">
        <f>BYDem!E706</f>
        <v>ROT</v>
      </c>
      <c r="C708" t="str">
        <f t="shared" si="223"/>
        <v>ROT</v>
      </c>
      <c r="D708" s="4">
        <f>SUMIFS(BYDem!$M$2:$M$2000,BYDem!$B$2:$B$2000,Demands!$A708,BYDem!$E$2:$E$2000,Demands!$B708)</f>
        <v>1.17681360950626</v>
      </c>
      <c r="E708" s="4">
        <f t="shared" ref="E708:E771" si="224">(1+(Z708-Y708)/Y708*AW708)*D708</f>
        <v>1.1771585420974684</v>
      </c>
      <c r="F708" s="4">
        <f t="shared" ref="F708:F771" si="225">(1+(AA708-Z708)/Z708*AX708)*E708</f>
        <v>1.3339758734213081</v>
      </c>
      <c r="G708" s="4">
        <f t="shared" ref="G708:G771" si="226">(1+(AB708-AA708)/AA708*AY708)*F708</f>
        <v>1.4465339249140488</v>
      </c>
      <c r="H708" s="4">
        <f t="shared" ref="H708:H771" si="227">(1+(AC708-AB708)/AB708*AZ708)*G708</f>
        <v>1.543093414638669</v>
      </c>
      <c r="I708" s="4">
        <f t="shared" ref="I708:I771" si="228">(1+(AD708-AC708)/AC708*BA708)*H708</f>
        <v>1.6378538387244637</v>
      </c>
      <c r="J708" s="4">
        <f t="shared" ref="J708:J771" si="229">(1+(AE708-AD708)/AD708*BB708)*I708</f>
        <v>1.7340985333731584</v>
      </c>
      <c r="K708" s="4">
        <f t="shared" ref="K708:K771" si="230">(1+(AF708-AE708)/AE708*BC708)*J708</f>
        <v>1.8346583331532365</v>
      </c>
      <c r="L708" s="4">
        <f t="shared" ref="L708:L771" si="231">(1+(AG708-AF708)/AF708*BD708)*K708</f>
        <v>1.9401772235626575</v>
      </c>
      <c r="M708" s="4">
        <f t="shared" ref="M708:M771" si="232">(1+(AH708-AG708)/AG708*BE708)*L708</f>
        <v>2.0493793516680836</v>
      </c>
      <c r="N708" s="4">
        <f t="shared" ref="N708:N771" si="233">(1+(AI708-AH708)/AH708*BF708)*M708</f>
        <v>2.1514250471265095</v>
      </c>
      <c r="O708" s="4">
        <f t="shared" ref="O708:O771" si="234">(1+(AJ708-AI708)/AI708*BG708)*N708</f>
        <v>2.2415441887335756</v>
      </c>
      <c r="P708" s="4">
        <f t="shared" ref="P708:P771" si="235">(1+(AK708-AJ708)/AJ708*BH708)*O708</f>
        <v>2.3200885505715516</v>
      </c>
      <c r="Q708" s="4">
        <f t="shared" ref="Q708:Q771" si="236">(1+(AL708-AK708)/AK708*BI708)*P708</f>
        <v>2.388019887028801</v>
      </c>
      <c r="R708" s="4">
        <f t="shared" ref="R708:R771" si="237">(1+(AM708-AL708)/AL708*BJ708)*Q708</f>
        <v>2.4458836701121176</v>
      </c>
      <c r="S708" s="4">
        <f t="shared" ref="S708:S771" si="238">(1+(AN708-AM708)/AM708*BK708)*R708</f>
        <v>2.4928284978318893</v>
      </c>
      <c r="T708" s="4">
        <f t="shared" ref="T708:T771" si="239">(1+(AO708-AN708)/AN708*BL708)*S708</f>
        <v>2.527894324785986</v>
      </c>
      <c r="U708" s="4">
        <f t="shared" ref="U708:U771" si="240">(1+(AP708-AO708)/AO708*BM708)*T708</f>
        <v>2.5507956511478627</v>
      </c>
      <c r="W708" s="5" t="str">
        <f>VLOOKUP(C708&amp;A708,Driver_elast!$A$2:$D$1161,4,FALSE)</f>
        <v>GDPPCAP</v>
      </c>
      <c r="X708" s="5">
        <v>1</v>
      </c>
      <c r="Y708" s="2">
        <f>SUMIFS('Growth rates'!D$4:D$999,'Growth rates'!$B$4:$B$999,Demands!$A708,'Growth rates'!$C$4:$C$999,$W708)</f>
        <v>1</v>
      </c>
      <c r="Z708" s="2">
        <f>SUMIFS('Growth rates'!E$4:E$999,'Growth rates'!$B$4:$B$999,Demands!$A708,'Growth rates'!$C$4:$C$999,$W708)</f>
        <v>1.0002456400065871</v>
      </c>
      <c r="AA708" s="2">
        <f>SUMIFS('Growth rates'!F$4:F$999,'Growth rates'!$B$4:$B$999,Demands!$A708,'Growth rates'!$C$4:$C$999,$W708)</f>
        <v>1.1142233681683249</v>
      </c>
      <c r="AB708" s="2">
        <f>SUMIFS('Growth rates'!G$4:G$999,'Growth rates'!$B$4:$B$999,Demands!$A708,'Growth rates'!$C$4:$C$999,$W708)</f>
        <v>1.1963383112910402</v>
      </c>
      <c r="AC708" s="2">
        <f>SUMIFS('Growth rates'!H$4:H$999,'Growth rates'!$B$4:$B$999,Demands!$A708,'Growth rates'!$C$4:$C$999,$W708)</f>
        <v>1.2675911466041208</v>
      </c>
      <c r="AD708" s="2">
        <f>SUMIFS('Growth rates'!I$4:I$999,'Growth rates'!$B$4:$B$999,Demands!$A708,'Growth rates'!$C$4:$C$999,$W708)</f>
        <v>1.3385747441184574</v>
      </c>
      <c r="AE708" s="2">
        <f>SUMIFS('Growth rates'!J$4:J$999,'Growth rates'!$B$4:$B$999,Demands!$A708,'Growth rates'!$C$4:$C$999,$W708)</f>
        <v>1.4119181887276597</v>
      </c>
      <c r="AF708" s="2">
        <f>SUMIFS('Growth rates'!K$4:K$999,'Growth rates'!$B$4:$B$999,Demands!$A708,'Growth rates'!$C$4:$C$999,$W708)</f>
        <v>1.4900216956287955</v>
      </c>
      <c r="AG708" s="2">
        <f>SUMIFS('Growth rates'!L$4:L$999,'Growth rates'!$B$4:$B$999,Demands!$A708,'Growth rates'!$C$4:$C$999,$W708)</f>
        <v>1.5736979000136897</v>
      </c>
      <c r="AH708" s="2">
        <f>SUMIFS('Growth rates'!M$4:M$999,'Growth rates'!$B$4:$B$999,Demands!$A708,'Growth rates'!$C$4:$C$999,$W708)</f>
        <v>1.6622728804791198</v>
      </c>
      <c r="AI708" s="2">
        <f>SUMIFS('Growth rates'!N$4:N$999,'Growth rates'!$B$4:$B$999,Demands!$A708,'Growth rates'!$C$4:$C$999,$W708)</f>
        <v>1.7542399067086321</v>
      </c>
      <c r="AJ708" s="2">
        <f>SUMIFS('Growth rates'!O$4:O$999,'Growth rates'!$B$4:$B$999,Demands!$A708,'Growth rates'!$C$4:$C$999,$W708)</f>
        <v>1.8460921622500173</v>
      </c>
      <c r="AK708" s="2">
        <f>SUMIFS('Growth rates'!P$4:P$999,'Growth rates'!$B$4:$B$999,Demands!$A708,'Growth rates'!$C$4:$C$999,$W708)</f>
        <v>1.9385030301730026</v>
      </c>
      <c r="AL708" s="2">
        <f>SUMIFS('Growth rates'!Q$4:Q$999,'Growth rates'!$B$4:$B$999,Demands!$A708,'Growth rates'!$C$4:$C$999,$W708)</f>
        <v>2.0331007856003684</v>
      </c>
      <c r="AM708" s="2">
        <f>SUMIFS('Growth rates'!R$4:R$999,'Growth rates'!$B$4:$B$999,Demands!$A708,'Growth rates'!$C$4:$C$999,$W708)</f>
        <v>2.1316283594145653</v>
      </c>
      <c r="AN708" s="2">
        <f>SUMIFS('Growth rates'!S$4:S$999,'Growth rates'!$B$4:$B$999,Demands!$A708,'Growth rates'!$C$4:$C$999,$W708)</f>
        <v>2.2339113577007303</v>
      </c>
      <c r="AO708" s="2">
        <f>SUMIFS('Growth rates'!T$4:T$999,'Growth rates'!$B$4:$B$999,Demands!$A708,'Growth rates'!$C$4:$C$999,$W708)</f>
        <v>2.3386570968855609</v>
      </c>
      <c r="AP708" s="2">
        <f>SUMIFS('Growth rates'!U$4:U$999,'Growth rates'!$B$4:$B$999,Demands!$A708,'Growth rates'!$C$4:$C$999,$W708)</f>
        <v>2.4445918048738582</v>
      </c>
      <c r="AR708">
        <f>VLOOKUP(C708&amp;A708,Driver_elast!$A$2:$E$1161,5,FALSE)</f>
        <v>1.19807</v>
      </c>
      <c r="AS708">
        <f t="shared" si="221"/>
        <v>1</v>
      </c>
      <c r="AT708">
        <f t="shared" si="222"/>
        <v>0.2</v>
      </c>
      <c r="AV708" s="2" cm="1">
        <f t="array" ref="AV708">TREND($AR708:$AS708,$AR$3:$AS$3,AV$1)</f>
        <v>1.1980700000000013</v>
      </c>
      <c r="AW708" s="2" cm="1">
        <f t="array" ref="AW708">TREND($AR708:$AS708,$AR$3:$AS$3,AW$1)</f>
        <v>1.1932390243902447</v>
      </c>
      <c r="AX708" s="2" cm="1">
        <f t="array" ref="AX708">TREND($AR708:$AS708,$AR$3:$AS$3,AX$1)</f>
        <v>1.169084146341465</v>
      </c>
      <c r="AY708" s="2" cm="1">
        <f t="array" ref="AY708">TREND($AR708:$AS708,$AR$3:$AS$3,AY$1)</f>
        <v>1.1449292682926835</v>
      </c>
      <c r="AZ708" s="2" cm="1">
        <f t="array" ref="AZ708">TREND($AR708:$AS708,$AR$3:$AS$3,AZ$1)</f>
        <v>1.1207743902439038</v>
      </c>
      <c r="BA708" s="2" cm="1">
        <f t="array" ref="BA708">TREND($AR708:$AS708,$AR$3:$AS$3,BA$1)</f>
        <v>1.0966195121951241</v>
      </c>
      <c r="BB708" s="2" cm="1">
        <f t="array" ref="BB708">TREND($AR708:$AS708,$AR$3:$AS$3,BB$1)</f>
        <v>1.0724646341463426</v>
      </c>
      <c r="BC708" s="2" cm="1">
        <f t="array" ref="BC708">TREND($AR708:$AS708,$AR$3:$AS$3,BC$1)</f>
        <v>1.0483097560975629</v>
      </c>
      <c r="BD708" s="2" cm="1">
        <f t="array" ref="BD708">TREND($AR708:$AS708,$AR$3:$AS$3,BD$1)</f>
        <v>1.0241548780487815</v>
      </c>
      <c r="BE708" s="2" cm="1">
        <f t="array" ref="BE708">TREND($AR708:$AS708,$AR$3:$AS$3,BE$1)</f>
        <v>1.0000000000000018</v>
      </c>
      <c r="BF708" s="20" cm="1">
        <f t="array" ref="BF708">TREND($AS708:$AT708,$AS$3:$AT$3,BF$1)</f>
        <v>0.90000000000000568</v>
      </c>
      <c r="BG708" s="20" cm="1">
        <f t="array" ref="BG708">TREND($AS708:$AT708,$AS$3:$AT$3,BG$1)</f>
        <v>0.80000000000000426</v>
      </c>
      <c r="BH708" s="20" cm="1">
        <f t="array" ref="BH708">TREND($AS708:$AT708,$AS$3:$AT$3,BH$1)</f>
        <v>0.70000000000000284</v>
      </c>
      <c r="BI708" s="20" cm="1">
        <f t="array" ref="BI708">TREND($AS708:$AT708,$AS$3:$AT$3,BI$1)</f>
        <v>0.60000000000000142</v>
      </c>
      <c r="BJ708" s="20" cm="1">
        <f t="array" ref="BJ708">TREND($AS708:$AT708,$AS$3:$AT$3,BJ$1)</f>
        <v>0.5</v>
      </c>
      <c r="BK708" s="20" cm="1">
        <f t="array" ref="BK708">TREND($AS708:$AT708,$AS$3:$AT$3,BK$1)</f>
        <v>0.40000000000000568</v>
      </c>
      <c r="BL708" s="20" cm="1">
        <f t="array" ref="BL708">TREND($AS708:$AT708,$AS$3:$AT$3,BL$1)</f>
        <v>0.30000000000000426</v>
      </c>
      <c r="BM708" s="20" cm="1">
        <f t="array" ref="BM708">TREND($AS708:$AT708,$AS$3:$AT$3,BM$1)</f>
        <v>0.20000000000000284</v>
      </c>
    </row>
    <row r="709" spans="1:65" x14ac:dyDescent="0.35">
      <c r="A709" t="str">
        <f>IF(BYDem!B707="","\I:",BYDem!B707)</f>
        <v>France</v>
      </c>
      <c r="B709" t="str">
        <f>BYDem!E707</f>
        <v>RRF</v>
      </c>
      <c r="C709" t="str">
        <f t="shared" si="223"/>
        <v>RRF</v>
      </c>
      <c r="D709" s="4">
        <f>SUMIFS(BYDem!$M$2:$M$2000,BYDem!$B$2:$B$2000,Demands!$A709,BYDem!$E$2:$E$2000,Demands!$B709)</f>
        <v>62.628943197000098</v>
      </c>
      <c r="E709" s="4">
        <f t="shared" si="224"/>
        <v>62.788734766243657</v>
      </c>
      <c r="F709" s="4">
        <f t="shared" si="225"/>
        <v>70.759467647922548</v>
      </c>
      <c r="G709" s="4">
        <f t="shared" si="226"/>
        <v>76.864612542064336</v>
      </c>
      <c r="H709" s="4">
        <f t="shared" si="227"/>
        <v>82.49045416694581</v>
      </c>
      <c r="I709" s="4">
        <f t="shared" si="228"/>
        <v>88.265715362380377</v>
      </c>
      <c r="J709" s="4">
        <f t="shared" si="229"/>
        <v>94.214551290577333</v>
      </c>
      <c r="K709" s="4">
        <f t="shared" si="230"/>
        <v>100.45564062755538</v>
      </c>
      <c r="L709" s="4">
        <f t="shared" si="231"/>
        <v>107.01999174552785</v>
      </c>
      <c r="M709" s="4">
        <f t="shared" si="232"/>
        <v>113.98803130172598</v>
      </c>
      <c r="N709" s="4">
        <f t="shared" si="233"/>
        <v>120.57471696030311</v>
      </c>
      <c r="O709" s="4">
        <f t="shared" si="234"/>
        <v>126.51248650382284</v>
      </c>
      <c r="P709" s="4">
        <f t="shared" si="235"/>
        <v>131.81330061338312</v>
      </c>
      <c r="Q709" s="4">
        <f t="shared" si="236"/>
        <v>136.46324111534705</v>
      </c>
      <c r="R709" s="4">
        <f t="shared" si="237"/>
        <v>140.41186660081212</v>
      </c>
      <c r="S709" s="4">
        <f t="shared" si="238"/>
        <v>143.59629438285816</v>
      </c>
      <c r="T709" s="4">
        <f t="shared" si="239"/>
        <v>145.9611679489438</v>
      </c>
      <c r="U709" s="4">
        <f t="shared" si="240"/>
        <v>147.47409684031336</v>
      </c>
      <c r="W709" s="5" t="str">
        <f>VLOOKUP(C709&amp;A709,Driver_elast!$A$2:$D$1161,4,FALSE)</f>
        <v>GDP</v>
      </c>
      <c r="X709" s="5">
        <v>1</v>
      </c>
      <c r="Y709" s="2">
        <f>SUMIFS('Growth rates'!D$4:D$999,'Growth rates'!$B$4:$B$999,Demands!$A709,'Growth rates'!$C$4:$C$999,$W709)</f>
        <v>1</v>
      </c>
      <c r="Z709" s="2">
        <f>SUMIFS('Growth rates'!E$4:E$999,'Growth rates'!$B$4:$B$999,Demands!$A709,'Growth rates'!$C$4:$C$999,$W709)</f>
        <v>1.0025457881818998</v>
      </c>
      <c r="AA709" s="2">
        <f>SUMIFS('Growth rates'!F$4:F$999,'Growth rates'!$B$4:$B$999,Demands!$A709,'Growth rates'!$C$4:$C$999,$W709)</f>
        <v>1.1295691716651499</v>
      </c>
      <c r="AB709" s="2">
        <f>SUMIFS('Growth rates'!G$4:G$999,'Growth rates'!$B$4:$B$999,Demands!$A709,'Growth rates'!$C$4:$C$999,$W709)</f>
        <v>1.2268677888573403</v>
      </c>
      <c r="AC709" s="2">
        <f>SUMIFS('Growth rates'!H$4:H$999,'Growth rates'!$B$4:$B$999,Demands!$A709,'Growth rates'!$C$4:$C$999,$W709)</f>
        <v>1.3165405942955557</v>
      </c>
      <c r="AD709" s="2">
        <f>SUMIFS('Growth rates'!I$4:I$999,'Growth rates'!$B$4:$B$999,Demands!$A709,'Growth rates'!$C$4:$C$999,$W709)</f>
        <v>1.4086117662476088</v>
      </c>
      <c r="AE709" s="2">
        <f>SUMIFS('Growth rates'!J$4:J$999,'Growth rates'!$B$4:$B$999,Demands!$A709,'Growth rates'!$C$4:$C$999,$W709)</f>
        <v>1.5034694068925827</v>
      </c>
      <c r="AF709" s="2">
        <f>SUMIFS('Growth rates'!K$4:K$999,'Growth rates'!$B$4:$B$999,Demands!$A709,'Growth rates'!$C$4:$C$999,$W709)</f>
        <v>1.6030094180057486</v>
      </c>
      <c r="AG709" s="2">
        <f>SUMIFS('Growth rates'!L$4:L$999,'Growth rates'!$B$4:$B$999,Demands!$A709,'Growth rates'!$C$4:$C$999,$W709)</f>
        <v>1.7077304394955095</v>
      </c>
      <c r="AH709" s="2">
        <f>SUMIFS('Growth rates'!M$4:M$999,'Growth rates'!$B$4:$B$999,Demands!$A709,'Growth rates'!$C$4:$C$999,$W709)</f>
        <v>1.8189202560862552</v>
      </c>
      <c r="AI709" s="2">
        <f>SUMIFS('Growth rates'!N$4:N$999,'Growth rates'!$B$4:$B$999,Demands!$A709,'Growth rates'!$C$4:$C$999,$W709)</f>
        <v>1.9357030429186526</v>
      </c>
      <c r="AJ709" s="2">
        <f>SUMIFS('Growth rates'!O$4:O$999,'Growth rates'!$B$4:$B$999,Demands!$A709,'Growth rates'!$C$4:$C$999,$W709)</f>
        <v>2.0548590200515382</v>
      </c>
      <c r="AK709" s="2">
        <f>SUMIFS('Growth rates'!P$4:P$999,'Growth rates'!$B$4:$B$999,Demands!$A709,'Growth rates'!$C$4:$C$999,$W709)</f>
        <v>2.1778556392296013</v>
      </c>
      <c r="AL709" s="2">
        <f>SUMIFS('Growth rates'!Q$4:Q$999,'Growth rates'!$B$4:$B$999,Demands!$A709,'Growth rates'!$C$4:$C$999,$W709)</f>
        <v>2.305901634299389</v>
      </c>
      <c r="AM709" s="2">
        <f>SUMIFS('Growth rates'!R$4:R$999,'Growth rates'!$B$4:$B$999,Demands!$A709,'Growth rates'!$C$4:$C$999,$W709)</f>
        <v>2.4393462437891178</v>
      </c>
      <c r="AN709" s="2">
        <f>SUMIFS('Growth rates'!S$4:S$999,'Growth rates'!$B$4:$B$999,Demands!$A709,'Growth rates'!$C$4:$C$999,$W709)</f>
        <v>2.5776522526899837</v>
      </c>
      <c r="AO709" s="2">
        <f>SUMIFS('Growth rates'!T$4:T$999,'Growth rates'!$B$4:$B$999,Demands!$A709,'Growth rates'!$C$4:$C$999,$W709)</f>
        <v>2.7191559430915095</v>
      </c>
      <c r="AP709" s="2">
        <f>SUMIFS('Growth rates'!U$4:U$999,'Growth rates'!$B$4:$B$999,Demands!$A709,'Growth rates'!$C$4:$C$999,$W709)</f>
        <v>2.8600800547662448</v>
      </c>
      <c r="AR709">
        <f>VLOOKUP(C709&amp;A709,Driver_elast!$A$2:$E$1161,5,FALSE)</f>
        <v>1.0022599999999999</v>
      </c>
      <c r="AS709">
        <f t="shared" ref="AS709:AS772" si="241">IF(AND(LEFT(W709,3)="GDP",AR709&gt;1,X709),1,AR709)</f>
        <v>1</v>
      </c>
      <c r="AT709">
        <f t="shared" ref="AT709:AT772" si="242">AS709/$AT$1</f>
        <v>0.2</v>
      </c>
      <c r="AV709" s="2" cm="1">
        <f t="array" ref="AV709">TREND($AR709:$AS709,$AR$3:$AS$3,AV$1)</f>
        <v>1.0022599999999997</v>
      </c>
      <c r="AW709" s="2" cm="1">
        <f t="array" ref="AW709">TREND($AR709:$AS709,$AR$3:$AS$3,AW$1)</f>
        <v>1.0022048780487802</v>
      </c>
      <c r="AX709" s="2" cm="1">
        <f t="array" ref="AX709">TREND($AR709:$AS709,$AR$3:$AS$3,AX$1)</f>
        <v>1.0019292682926826</v>
      </c>
      <c r="AY709" s="2" cm="1">
        <f t="array" ref="AY709">TREND($AR709:$AS709,$AR$3:$AS$3,AY$1)</f>
        <v>1.0016536585365852</v>
      </c>
      <c r="AZ709" s="2" cm="1">
        <f t="array" ref="AZ709">TREND($AR709:$AS709,$AR$3:$AS$3,AZ$1)</f>
        <v>1.0013780487804875</v>
      </c>
      <c r="BA709" s="2" cm="1">
        <f t="array" ref="BA709">TREND($AR709:$AS709,$AR$3:$AS$3,BA$1)</f>
        <v>1.0011024390243899</v>
      </c>
      <c r="BB709" s="2" cm="1">
        <f t="array" ref="BB709">TREND($AR709:$AS709,$AR$3:$AS$3,BB$1)</f>
        <v>1.0008268292682925</v>
      </c>
      <c r="BC709" s="2" cm="1">
        <f t="array" ref="BC709">TREND($AR709:$AS709,$AR$3:$AS$3,BC$1)</f>
        <v>1.0005512195121948</v>
      </c>
      <c r="BD709" s="2" cm="1">
        <f t="array" ref="BD709">TREND($AR709:$AS709,$AR$3:$AS$3,BD$1)</f>
        <v>1.0002756097560974</v>
      </c>
      <c r="BE709" s="2" cm="1">
        <f t="array" ref="BE709">TREND($AR709:$AS709,$AR$3:$AS$3,BE$1)</f>
        <v>0.99999999999999978</v>
      </c>
      <c r="BF709" s="20" cm="1">
        <f t="array" ref="BF709">TREND($AS709:$AT709,$AS$3:$AT$3,BF$1)</f>
        <v>0.90000000000000568</v>
      </c>
      <c r="BG709" s="20" cm="1">
        <f t="array" ref="BG709">TREND($AS709:$AT709,$AS$3:$AT$3,BG$1)</f>
        <v>0.80000000000000426</v>
      </c>
      <c r="BH709" s="20" cm="1">
        <f t="array" ref="BH709">TREND($AS709:$AT709,$AS$3:$AT$3,BH$1)</f>
        <v>0.70000000000000284</v>
      </c>
      <c r="BI709" s="20" cm="1">
        <f t="array" ref="BI709">TREND($AS709:$AT709,$AS$3:$AT$3,BI$1)</f>
        <v>0.60000000000000142</v>
      </c>
      <c r="BJ709" s="20" cm="1">
        <f t="array" ref="BJ709">TREND($AS709:$AT709,$AS$3:$AT$3,BJ$1)</f>
        <v>0.5</v>
      </c>
      <c r="BK709" s="20" cm="1">
        <f t="array" ref="BK709">TREND($AS709:$AT709,$AS$3:$AT$3,BK$1)</f>
        <v>0.40000000000000568</v>
      </c>
      <c r="BL709" s="20" cm="1">
        <f t="array" ref="BL709">TREND($AS709:$AT709,$AS$3:$AT$3,BL$1)</f>
        <v>0.30000000000000426</v>
      </c>
      <c r="BM709" s="20" cm="1">
        <f t="array" ref="BM709">TREND($AS709:$AT709,$AS$3:$AT$3,BM$1)</f>
        <v>0.20000000000000284</v>
      </c>
    </row>
    <row r="710" spans="1:65" x14ac:dyDescent="0.35">
      <c r="A710" t="str">
        <f>IF(BYDem!B708="","\I:",BYDem!B708)</f>
        <v>France</v>
      </c>
      <c r="B710" t="str">
        <f>BYDem!E708</f>
        <v>RSC</v>
      </c>
      <c r="C710" t="str">
        <f t="shared" si="223"/>
        <v>RSC</v>
      </c>
      <c r="D710" s="4">
        <f>SUMIFS(BYDem!$M$2:$M$2000,BYDem!$B$2:$B$2000,Demands!$A710,BYDem!$E$2:$E$2000,Demands!$B710)</f>
        <v>33.929951102638199</v>
      </c>
      <c r="E710" s="4">
        <f t="shared" si="224"/>
        <v>34.059714020771381</v>
      </c>
      <c r="F710" s="4">
        <f t="shared" si="225"/>
        <v>40.542557865672123</v>
      </c>
      <c r="G710" s="4">
        <f t="shared" si="226"/>
        <v>45.788821198619424</v>
      </c>
      <c r="H710" s="4">
        <f t="shared" si="227"/>
        <v>50.816500403460111</v>
      </c>
      <c r="I710" s="4">
        <f t="shared" si="228"/>
        <v>56.15524657729997</v>
      </c>
      <c r="J710" s="4">
        <f t="shared" si="229"/>
        <v>61.836137477457946</v>
      </c>
      <c r="K710" s="4">
        <f t="shared" si="230"/>
        <v>67.986356004642928</v>
      </c>
      <c r="L710" s="4">
        <f t="shared" si="231"/>
        <v>74.658488525879079</v>
      </c>
      <c r="M710" s="4">
        <f t="shared" si="232"/>
        <v>81.960962052512741</v>
      </c>
      <c r="N710" s="4">
        <f t="shared" si="233"/>
        <v>89.075715190900468</v>
      </c>
      <c r="O710" s="4">
        <f t="shared" si="234"/>
        <v>95.665504179321374</v>
      </c>
      <c r="P710" s="4">
        <f t="shared" si="235"/>
        <v>101.6870729588405</v>
      </c>
      <c r="Q710" s="4">
        <f t="shared" si="236"/>
        <v>107.07595914169966</v>
      </c>
      <c r="R710" s="4">
        <f t="shared" si="237"/>
        <v>111.7303981026695</v>
      </c>
      <c r="S710" s="4">
        <f t="shared" si="238"/>
        <v>115.53705768745232</v>
      </c>
      <c r="T710" s="4">
        <f t="shared" si="239"/>
        <v>118.3955109867705</v>
      </c>
      <c r="U710" s="4">
        <f t="shared" si="240"/>
        <v>120.23908902719967</v>
      </c>
      <c r="W710" s="5" t="str">
        <f>VLOOKUP(C710&amp;A710,Driver_elast!$A$2:$D$1161,4,FALSE)</f>
        <v>GDP</v>
      </c>
      <c r="X710" s="5">
        <v>0</v>
      </c>
      <c r="Y710" s="2">
        <f>SUMIFS('Growth rates'!D$4:D$999,'Growth rates'!$B$4:$B$999,Demands!$A710,'Growth rates'!$C$4:$C$999,$W710)</f>
        <v>1</v>
      </c>
      <c r="Z710" s="2">
        <f>SUMIFS('Growth rates'!E$4:E$999,'Growth rates'!$B$4:$B$999,Demands!$A710,'Growth rates'!$C$4:$C$999,$W710)</f>
        <v>1.0025457881818998</v>
      </c>
      <c r="AA710" s="2">
        <f>SUMIFS('Growth rates'!F$4:F$999,'Growth rates'!$B$4:$B$999,Demands!$A710,'Growth rates'!$C$4:$C$999,$W710)</f>
        <v>1.1295691716651499</v>
      </c>
      <c r="AB710" s="2">
        <f>SUMIFS('Growth rates'!G$4:G$999,'Growth rates'!$B$4:$B$999,Demands!$A710,'Growth rates'!$C$4:$C$999,$W710)</f>
        <v>1.2268677888573403</v>
      </c>
      <c r="AC710" s="2">
        <f>SUMIFS('Growth rates'!H$4:H$999,'Growth rates'!$B$4:$B$999,Demands!$A710,'Growth rates'!$C$4:$C$999,$W710)</f>
        <v>1.3165405942955557</v>
      </c>
      <c r="AD710" s="2">
        <f>SUMIFS('Growth rates'!I$4:I$999,'Growth rates'!$B$4:$B$999,Demands!$A710,'Growth rates'!$C$4:$C$999,$W710)</f>
        <v>1.4086117662476088</v>
      </c>
      <c r="AE710" s="2">
        <f>SUMIFS('Growth rates'!J$4:J$999,'Growth rates'!$B$4:$B$999,Demands!$A710,'Growth rates'!$C$4:$C$999,$W710)</f>
        <v>1.5034694068925827</v>
      </c>
      <c r="AF710" s="2">
        <f>SUMIFS('Growth rates'!K$4:K$999,'Growth rates'!$B$4:$B$999,Demands!$A710,'Growth rates'!$C$4:$C$999,$W710)</f>
        <v>1.6030094180057486</v>
      </c>
      <c r="AG710" s="2">
        <f>SUMIFS('Growth rates'!L$4:L$999,'Growth rates'!$B$4:$B$999,Demands!$A710,'Growth rates'!$C$4:$C$999,$W710)</f>
        <v>1.7077304394955095</v>
      </c>
      <c r="AH710" s="2">
        <f>SUMIFS('Growth rates'!M$4:M$999,'Growth rates'!$B$4:$B$999,Demands!$A710,'Growth rates'!$C$4:$C$999,$W710)</f>
        <v>1.8189202560862552</v>
      </c>
      <c r="AI710" s="2">
        <f>SUMIFS('Growth rates'!N$4:N$999,'Growth rates'!$B$4:$B$999,Demands!$A710,'Growth rates'!$C$4:$C$999,$W710)</f>
        <v>1.9357030429186526</v>
      </c>
      <c r="AJ710" s="2">
        <f>SUMIFS('Growth rates'!O$4:O$999,'Growth rates'!$B$4:$B$999,Demands!$A710,'Growth rates'!$C$4:$C$999,$W710)</f>
        <v>2.0548590200515382</v>
      </c>
      <c r="AK710" s="2">
        <f>SUMIFS('Growth rates'!P$4:P$999,'Growth rates'!$B$4:$B$999,Demands!$A710,'Growth rates'!$C$4:$C$999,$W710)</f>
        <v>2.1778556392296013</v>
      </c>
      <c r="AL710" s="2">
        <f>SUMIFS('Growth rates'!Q$4:Q$999,'Growth rates'!$B$4:$B$999,Demands!$A710,'Growth rates'!$C$4:$C$999,$W710)</f>
        <v>2.305901634299389</v>
      </c>
      <c r="AM710" s="2">
        <f>SUMIFS('Growth rates'!R$4:R$999,'Growth rates'!$B$4:$B$999,Demands!$A710,'Growth rates'!$C$4:$C$999,$W710)</f>
        <v>2.4393462437891178</v>
      </c>
      <c r="AN710" s="2">
        <f>SUMIFS('Growth rates'!S$4:S$999,'Growth rates'!$B$4:$B$999,Demands!$A710,'Growth rates'!$C$4:$C$999,$W710)</f>
        <v>2.5776522526899837</v>
      </c>
      <c r="AO710" s="2">
        <f>SUMIFS('Growth rates'!T$4:T$999,'Growth rates'!$B$4:$B$999,Demands!$A710,'Growth rates'!$C$4:$C$999,$W710)</f>
        <v>2.7191559430915095</v>
      </c>
      <c r="AP710" s="2">
        <f>SUMIFS('Growth rates'!U$4:U$999,'Growth rates'!$B$4:$B$999,Demands!$A710,'Growth rates'!$C$4:$C$999,$W710)</f>
        <v>2.8600800547662448</v>
      </c>
      <c r="AR710">
        <f>VLOOKUP(C710&amp;A710,Driver_elast!$A$2:$E$1161,5,FALSE)</f>
        <v>1.5022599999999999</v>
      </c>
      <c r="AS710">
        <f t="shared" si="241"/>
        <v>1.5022599999999999</v>
      </c>
      <c r="AT710">
        <f t="shared" si="242"/>
        <v>0.300452</v>
      </c>
      <c r="AV710" s="2" cm="1">
        <f t="array" ref="AV710">TREND($AR710:$AS710,$AR$3:$AS$3,AV$1)</f>
        <v>1.5022599999999999</v>
      </c>
      <c r="AW710" s="2" cm="1">
        <f t="array" ref="AW710">TREND($AR710:$AS710,$AR$3:$AS$3,AW$1)</f>
        <v>1.5022599999999999</v>
      </c>
      <c r="AX710" s="2" cm="1">
        <f t="array" ref="AX710">TREND($AR710:$AS710,$AR$3:$AS$3,AX$1)</f>
        <v>1.5022599999999999</v>
      </c>
      <c r="AY710" s="2" cm="1">
        <f t="array" ref="AY710">TREND($AR710:$AS710,$AR$3:$AS$3,AY$1)</f>
        <v>1.5022599999999999</v>
      </c>
      <c r="AZ710" s="2" cm="1">
        <f t="array" ref="AZ710">TREND($AR710:$AS710,$AR$3:$AS$3,AZ$1)</f>
        <v>1.5022599999999999</v>
      </c>
      <c r="BA710" s="2" cm="1">
        <f t="array" ref="BA710">TREND($AR710:$AS710,$AR$3:$AS$3,BA$1)</f>
        <v>1.5022599999999999</v>
      </c>
      <c r="BB710" s="2" cm="1">
        <f t="array" ref="BB710">TREND($AR710:$AS710,$AR$3:$AS$3,BB$1)</f>
        <v>1.5022599999999999</v>
      </c>
      <c r="BC710" s="2" cm="1">
        <f t="array" ref="BC710">TREND($AR710:$AS710,$AR$3:$AS$3,BC$1)</f>
        <v>1.5022599999999999</v>
      </c>
      <c r="BD710" s="2" cm="1">
        <f t="array" ref="BD710">TREND($AR710:$AS710,$AR$3:$AS$3,BD$1)</f>
        <v>1.5022599999999999</v>
      </c>
      <c r="BE710" s="2" cm="1">
        <f t="array" ref="BE710">TREND($AR710:$AS710,$AR$3:$AS$3,BE$1)</f>
        <v>1.5022599999999999</v>
      </c>
      <c r="BF710" s="20" cm="1">
        <f t="array" ref="BF710">TREND($AS710:$AT710,$AS$3:$AT$3,BF$1)</f>
        <v>1.3520340000000033</v>
      </c>
      <c r="BG710" s="20" cm="1">
        <f t="array" ref="BG710">TREND($AS710:$AT710,$AS$3:$AT$3,BG$1)</f>
        <v>1.2018079999999998</v>
      </c>
      <c r="BH710" s="20" cm="1">
        <f t="array" ref="BH710">TREND($AS710:$AT710,$AS$3:$AT$3,BH$1)</f>
        <v>1.0515820000000033</v>
      </c>
      <c r="BI710" s="20" cm="1">
        <f t="array" ref="BI710">TREND($AS710:$AT710,$AS$3:$AT$3,BI$1)</f>
        <v>0.90135599999999982</v>
      </c>
      <c r="BJ710" s="20" cm="1">
        <f t="array" ref="BJ710">TREND($AS710:$AT710,$AS$3:$AT$3,BJ$1)</f>
        <v>0.75113000000000341</v>
      </c>
      <c r="BK710" s="20" cm="1">
        <f t="array" ref="BK710">TREND($AS710:$AT710,$AS$3:$AT$3,BK$1)</f>
        <v>0.60090399999999988</v>
      </c>
      <c r="BL710" s="20" cm="1">
        <f t="array" ref="BL710">TREND($AS710:$AT710,$AS$3:$AT$3,BL$1)</f>
        <v>0.45067800000000346</v>
      </c>
      <c r="BM710" s="20" cm="1">
        <f t="array" ref="BM710">TREND($AS710:$AT710,$AS$3:$AT$3,BM$1)</f>
        <v>0.30045199999999994</v>
      </c>
    </row>
    <row r="711" spans="1:65" x14ac:dyDescent="0.35">
      <c r="A711" t="str">
        <f>IF(BYDem!B709="","\I:",BYDem!B709)</f>
        <v>France</v>
      </c>
      <c r="B711" t="str">
        <f>BYDem!E709</f>
        <v>RSH</v>
      </c>
      <c r="C711" t="str">
        <f t="shared" si="223"/>
        <v>RSH</v>
      </c>
      <c r="D711" s="4">
        <f>SUMIFS(BYDem!$M$2:$M$2000,BYDem!$B$2:$B$2000,Demands!$A711,BYDem!$E$2:$E$2000,Demands!$B711)</f>
        <v>595.26398897046795</v>
      </c>
      <c r="E711" s="4">
        <f t="shared" si="224"/>
        <v>595.43846515642463</v>
      </c>
      <c r="F711" s="4">
        <f t="shared" si="225"/>
        <v>674.76089092501934</v>
      </c>
      <c r="G711" s="4">
        <f t="shared" si="226"/>
        <v>731.69578204207846</v>
      </c>
      <c r="H711" s="4">
        <f t="shared" si="227"/>
        <v>780.53817013321031</v>
      </c>
      <c r="I711" s="4">
        <f t="shared" si="228"/>
        <v>828.47054241560556</v>
      </c>
      <c r="J711" s="4">
        <f t="shared" si="229"/>
        <v>877.15369868694029</v>
      </c>
      <c r="K711" s="4">
        <f t="shared" si="230"/>
        <v>928.01955124304334</v>
      </c>
      <c r="L711" s="4">
        <f t="shared" si="231"/>
        <v>981.39384527691561</v>
      </c>
      <c r="M711" s="4">
        <f t="shared" si="232"/>
        <v>1036.6312200446775</v>
      </c>
      <c r="N711" s="4">
        <f t="shared" si="233"/>
        <v>1088.2486786168415</v>
      </c>
      <c r="O711" s="4">
        <f t="shared" si="234"/>
        <v>1133.8333653355169</v>
      </c>
      <c r="P711" s="4">
        <f t="shared" si="235"/>
        <v>1173.5632169969278</v>
      </c>
      <c r="Q711" s="4">
        <f t="shared" si="236"/>
        <v>1207.9247148492536</v>
      </c>
      <c r="R711" s="4">
        <f t="shared" si="237"/>
        <v>1237.1937733108975</v>
      </c>
      <c r="S711" s="4">
        <f t="shared" si="238"/>
        <v>1260.9397303462915</v>
      </c>
      <c r="T711" s="4">
        <f t="shared" si="239"/>
        <v>1278.676969158478</v>
      </c>
      <c r="U711" s="4">
        <f t="shared" si="240"/>
        <v>1290.2610762530626</v>
      </c>
      <c r="W711" s="5" t="str">
        <f>VLOOKUP(C711&amp;A711,Driver_elast!$A$2:$D$1161,4,FALSE)</f>
        <v>GDPPCAP</v>
      </c>
      <c r="X711" s="5">
        <v>1</v>
      </c>
      <c r="Y711" s="2">
        <f>SUMIFS('Growth rates'!D$4:D$999,'Growth rates'!$B$4:$B$999,Demands!$A711,'Growth rates'!$C$4:$C$999,$W711)</f>
        <v>1</v>
      </c>
      <c r="Z711" s="2">
        <f>SUMIFS('Growth rates'!E$4:E$999,'Growth rates'!$B$4:$B$999,Demands!$A711,'Growth rates'!$C$4:$C$999,$W711)</f>
        <v>1.0002456400065871</v>
      </c>
      <c r="AA711" s="2">
        <f>SUMIFS('Growth rates'!F$4:F$999,'Growth rates'!$B$4:$B$999,Demands!$A711,'Growth rates'!$C$4:$C$999,$W711)</f>
        <v>1.1142233681683249</v>
      </c>
      <c r="AB711" s="2">
        <f>SUMIFS('Growth rates'!G$4:G$999,'Growth rates'!$B$4:$B$999,Demands!$A711,'Growth rates'!$C$4:$C$999,$W711)</f>
        <v>1.1963383112910402</v>
      </c>
      <c r="AC711" s="2">
        <f>SUMIFS('Growth rates'!H$4:H$999,'Growth rates'!$B$4:$B$999,Demands!$A711,'Growth rates'!$C$4:$C$999,$W711)</f>
        <v>1.2675911466041208</v>
      </c>
      <c r="AD711" s="2">
        <f>SUMIFS('Growth rates'!I$4:I$999,'Growth rates'!$B$4:$B$999,Demands!$A711,'Growth rates'!$C$4:$C$999,$W711)</f>
        <v>1.3385747441184574</v>
      </c>
      <c r="AE711" s="2">
        <f>SUMIFS('Growth rates'!J$4:J$999,'Growth rates'!$B$4:$B$999,Demands!$A711,'Growth rates'!$C$4:$C$999,$W711)</f>
        <v>1.4119181887276597</v>
      </c>
      <c r="AF711" s="2">
        <f>SUMIFS('Growth rates'!K$4:K$999,'Growth rates'!$B$4:$B$999,Demands!$A711,'Growth rates'!$C$4:$C$999,$W711)</f>
        <v>1.4900216956287955</v>
      </c>
      <c r="AG711" s="2">
        <f>SUMIFS('Growth rates'!L$4:L$999,'Growth rates'!$B$4:$B$999,Demands!$A711,'Growth rates'!$C$4:$C$999,$W711)</f>
        <v>1.5736979000136897</v>
      </c>
      <c r="AH711" s="2">
        <f>SUMIFS('Growth rates'!M$4:M$999,'Growth rates'!$B$4:$B$999,Demands!$A711,'Growth rates'!$C$4:$C$999,$W711)</f>
        <v>1.6622728804791198</v>
      </c>
      <c r="AI711" s="2">
        <f>SUMIFS('Growth rates'!N$4:N$999,'Growth rates'!$B$4:$B$999,Demands!$A711,'Growth rates'!$C$4:$C$999,$W711)</f>
        <v>1.7542399067086321</v>
      </c>
      <c r="AJ711" s="2">
        <f>SUMIFS('Growth rates'!O$4:O$999,'Growth rates'!$B$4:$B$999,Demands!$A711,'Growth rates'!$C$4:$C$999,$W711)</f>
        <v>1.8460921622500173</v>
      </c>
      <c r="AK711" s="2">
        <f>SUMIFS('Growth rates'!P$4:P$999,'Growth rates'!$B$4:$B$999,Demands!$A711,'Growth rates'!$C$4:$C$999,$W711)</f>
        <v>1.9385030301730026</v>
      </c>
      <c r="AL711" s="2">
        <f>SUMIFS('Growth rates'!Q$4:Q$999,'Growth rates'!$B$4:$B$999,Demands!$A711,'Growth rates'!$C$4:$C$999,$W711)</f>
        <v>2.0331007856003684</v>
      </c>
      <c r="AM711" s="2">
        <f>SUMIFS('Growth rates'!R$4:R$999,'Growth rates'!$B$4:$B$999,Demands!$A711,'Growth rates'!$C$4:$C$999,$W711)</f>
        <v>2.1316283594145653</v>
      </c>
      <c r="AN711" s="2">
        <f>SUMIFS('Growth rates'!S$4:S$999,'Growth rates'!$B$4:$B$999,Demands!$A711,'Growth rates'!$C$4:$C$999,$W711)</f>
        <v>2.2339113577007303</v>
      </c>
      <c r="AO711" s="2">
        <f>SUMIFS('Growth rates'!T$4:T$999,'Growth rates'!$B$4:$B$999,Demands!$A711,'Growth rates'!$C$4:$C$999,$W711)</f>
        <v>2.3386570968855609</v>
      </c>
      <c r="AP711" s="2">
        <f>SUMIFS('Growth rates'!U$4:U$999,'Growth rates'!$B$4:$B$999,Demands!$A711,'Growth rates'!$C$4:$C$999,$W711)</f>
        <v>2.4445918048738582</v>
      </c>
      <c r="AR711">
        <f>VLOOKUP(C711&amp;A711,Driver_elast!$A$2:$E$1161,5,FALSE)</f>
        <v>1.19807</v>
      </c>
      <c r="AS711">
        <f t="shared" si="241"/>
        <v>1</v>
      </c>
      <c r="AT711">
        <f t="shared" si="242"/>
        <v>0.2</v>
      </c>
      <c r="AV711" s="2" cm="1">
        <f t="array" ref="AV711">TREND($AR711:$AS711,$AR$3:$AS$3,AV$1)</f>
        <v>1.1980700000000013</v>
      </c>
      <c r="AW711" s="2" cm="1">
        <f t="array" ref="AW711">TREND($AR711:$AS711,$AR$3:$AS$3,AW$1)</f>
        <v>1.1932390243902447</v>
      </c>
      <c r="AX711" s="2" cm="1">
        <f t="array" ref="AX711">TREND($AR711:$AS711,$AR$3:$AS$3,AX$1)</f>
        <v>1.169084146341465</v>
      </c>
      <c r="AY711" s="2" cm="1">
        <f t="array" ref="AY711">TREND($AR711:$AS711,$AR$3:$AS$3,AY$1)</f>
        <v>1.1449292682926835</v>
      </c>
      <c r="AZ711" s="2" cm="1">
        <f t="array" ref="AZ711">TREND($AR711:$AS711,$AR$3:$AS$3,AZ$1)</f>
        <v>1.1207743902439038</v>
      </c>
      <c r="BA711" s="2" cm="1">
        <f t="array" ref="BA711">TREND($AR711:$AS711,$AR$3:$AS$3,BA$1)</f>
        <v>1.0966195121951241</v>
      </c>
      <c r="BB711" s="2" cm="1">
        <f t="array" ref="BB711">TREND($AR711:$AS711,$AR$3:$AS$3,BB$1)</f>
        <v>1.0724646341463426</v>
      </c>
      <c r="BC711" s="2" cm="1">
        <f t="array" ref="BC711">TREND($AR711:$AS711,$AR$3:$AS$3,BC$1)</f>
        <v>1.0483097560975629</v>
      </c>
      <c r="BD711" s="2" cm="1">
        <f t="array" ref="BD711">TREND($AR711:$AS711,$AR$3:$AS$3,BD$1)</f>
        <v>1.0241548780487815</v>
      </c>
      <c r="BE711" s="2" cm="1">
        <f t="array" ref="BE711">TREND($AR711:$AS711,$AR$3:$AS$3,BE$1)</f>
        <v>1.0000000000000018</v>
      </c>
      <c r="BF711" s="20" cm="1">
        <f t="array" ref="BF711">TREND($AS711:$AT711,$AS$3:$AT$3,BF$1)</f>
        <v>0.90000000000000568</v>
      </c>
      <c r="BG711" s="20" cm="1">
        <f t="array" ref="BG711">TREND($AS711:$AT711,$AS$3:$AT$3,BG$1)</f>
        <v>0.80000000000000426</v>
      </c>
      <c r="BH711" s="20" cm="1">
        <f t="array" ref="BH711">TREND($AS711:$AT711,$AS$3:$AT$3,BH$1)</f>
        <v>0.70000000000000284</v>
      </c>
      <c r="BI711" s="20" cm="1">
        <f t="array" ref="BI711">TREND($AS711:$AT711,$AS$3:$AT$3,BI$1)</f>
        <v>0.60000000000000142</v>
      </c>
      <c r="BJ711" s="20" cm="1">
        <f t="array" ref="BJ711">TREND($AS711:$AT711,$AS$3:$AT$3,BJ$1)</f>
        <v>0.5</v>
      </c>
      <c r="BK711" s="20" cm="1">
        <f t="array" ref="BK711">TREND($AS711:$AT711,$AS$3:$AT$3,BK$1)</f>
        <v>0.40000000000000568</v>
      </c>
      <c r="BL711" s="20" cm="1">
        <f t="array" ref="BL711">TREND($AS711:$AT711,$AS$3:$AT$3,BL$1)</f>
        <v>0.30000000000000426</v>
      </c>
      <c r="BM711" s="20" cm="1">
        <f t="array" ref="BM711">TREND($AS711:$AT711,$AS$3:$AT$3,BM$1)</f>
        <v>0.20000000000000284</v>
      </c>
    </row>
    <row r="712" spans="1:65" x14ac:dyDescent="0.35">
      <c r="A712" t="str">
        <f>IF(BYDem!B710="","\I:",BYDem!B710)</f>
        <v>France</v>
      </c>
      <c r="B712" t="str">
        <f>BYDem!E710</f>
        <v>TAD</v>
      </c>
      <c r="C712" t="str">
        <f t="shared" si="223"/>
        <v>TAD</v>
      </c>
      <c r="D712" s="4">
        <f>SUMIFS(BYDem!$M$2:$M$2000,BYDem!$B$2:$B$2000,Demands!$A712,BYDem!$E$2:$E$2000,Demands!$B712)</f>
        <v>67.799230502399993</v>
      </c>
      <c r="E712" s="4">
        <f t="shared" si="224"/>
        <v>67.671880900523874</v>
      </c>
      <c r="F712" s="4">
        <f t="shared" si="225"/>
        <v>75.468436194106758</v>
      </c>
      <c r="G712" s="4">
        <f t="shared" si="226"/>
        <v>80.979778418323889</v>
      </c>
      <c r="H712" s="4">
        <f t="shared" si="227"/>
        <v>85.816018754051171</v>
      </c>
      <c r="I712" s="4">
        <f t="shared" si="228"/>
        <v>90.651964824523276</v>
      </c>
      <c r="J712" s="4">
        <f t="shared" si="229"/>
        <v>95.493177213433142</v>
      </c>
      <c r="K712" s="4">
        <f t="shared" si="230"/>
        <v>100.43256571461089</v>
      </c>
      <c r="L712" s="4">
        <f t="shared" si="231"/>
        <v>105.53925697578204</v>
      </c>
      <c r="M712" s="4">
        <f t="shared" si="232"/>
        <v>110.86149204959715</v>
      </c>
      <c r="N712" s="4">
        <f t="shared" si="233"/>
        <v>115.77607316546094</v>
      </c>
      <c r="O712" s="4">
        <f t="shared" si="234"/>
        <v>120.04664964850897</v>
      </c>
      <c r="P712" s="4">
        <f t="shared" si="235"/>
        <v>123.71713319328963</v>
      </c>
      <c r="Q712" s="4">
        <f t="shared" si="236"/>
        <v>126.84218129183489</v>
      </c>
      <c r="R712" s="4">
        <f t="shared" si="237"/>
        <v>129.42699446522317</v>
      </c>
      <c r="S712" s="4">
        <f t="shared" si="238"/>
        <v>131.45831856650594</v>
      </c>
      <c r="T712" s="4">
        <f t="shared" si="239"/>
        <v>132.91309816572567</v>
      </c>
      <c r="U712" s="4">
        <f t="shared" si="240"/>
        <v>133.78977071467006</v>
      </c>
      <c r="W712" s="5" t="str">
        <f>VLOOKUP(C712&amp;A712,Driver_elast!$A$2:$D$1161,4,FALSE)</f>
        <v>GDPSER</v>
      </c>
      <c r="X712" s="5">
        <v>1</v>
      </c>
      <c r="Y712" s="2">
        <f>SUMIFS('Growth rates'!D$4:D$999,'Growth rates'!$B$4:$B$999,Demands!$A712,'Growth rates'!$C$4:$C$999,$W712)</f>
        <v>1</v>
      </c>
      <c r="Z712" s="2">
        <f>SUMIFS('Growth rates'!E$4:E$999,'Growth rates'!$B$4:$B$999,Demands!$A712,'Growth rates'!$C$4:$C$999,$W712)</f>
        <v>0.99817646109018121</v>
      </c>
      <c r="AA712" s="2">
        <f>SUMIFS('Growth rates'!F$4:F$999,'Growth rates'!$B$4:$B$999,Demands!$A712,'Growth rates'!$C$4:$C$999,$W712)</f>
        <v>1.1102312978494639</v>
      </c>
      <c r="AB712" s="2">
        <f>SUMIFS('Growth rates'!G$4:G$999,'Growth rates'!$B$4:$B$999,Demands!$A712,'Growth rates'!$C$4:$C$999,$W712)</f>
        <v>1.1895227987698878</v>
      </c>
      <c r="AC712" s="2">
        <f>SUMIFS('Growth rates'!H$4:H$999,'Growth rates'!$B$4:$B$999,Demands!$A712,'Growth rates'!$C$4:$C$999,$W712)</f>
        <v>1.2592534052553628</v>
      </c>
      <c r="AD712" s="2">
        <f>SUMIFS('Growth rates'!I$4:I$999,'Growth rates'!$B$4:$B$999,Demands!$A712,'Growth rates'!$C$4:$C$999,$W712)</f>
        <v>1.3291650858746389</v>
      </c>
      <c r="AE712" s="2">
        <f>SUMIFS('Growth rates'!J$4:J$999,'Growth rates'!$B$4:$B$999,Demands!$A712,'Growth rates'!$C$4:$C$999,$W712)</f>
        <v>1.3993573819037659</v>
      </c>
      <c r="AF712" s="2">
        <f>SUMIFS('Growth rates'!K$4:K$999,'Growth rates'!$B$4:$B$999,Demands!$A712,'Growth rates'!$C$4:$C$999,$W712)</f>
        <v>1.4711995077101185</v>
      </c>
      <c r="AG712" s="2">
        <f>SUMIFS('Growth rates'!L$4:L$999,'Growth rates'!$B$4:$B$999,Demands!$A712,'Growth rates'!$C$4:$C$999,$W712)</f>
        <v>1.5457256118422702</v>
      </c>
      <c r="AH712" s="2">
        <f>SUMIFS('Growth rates'!M$4:M$999,'Growth rates'!$B$4:$B$999,Demands!$A712,'Growth rates'!$C$4:$C$999,$W712)</f>
        <v>1.6236749484358473</v>
      </c>
      <c r="AI712" s="2">
        <f>SUMIFS('Growth rates'!N$4:N$999,'Growth rates'!$B$4:$B$999,Demands!$A712,'Growth rates'!$C$4:$C$999,$W712)</f>
        <v>1.7036514437540264</v>
      </c>
      <c r="AJ712" s="2">
        <f>SUMIFS('Growth rates'!O$4:O$999,'Growth rates'!$B$4:$B$999,Demands!$A712,'Growth rates'!$C$4:$C$999,$W712)</f>
        <v>1.7822036608927188</v>
      </c>
      <c r="AK712" s="2">
        <f>SUMIFS('Growth rates'!P$4:P$999,'Growth rates'!$B$4:$B$999,Demands!$A712,'Growth rates'!$C$4:$C$999,$W712)</f>
        <v>1.860048984593462</v>
      </c>
      <c r="AL712" s="2">
        <f>SUMIFS('Growth rates'!Q$4:Q$999,'Growth rates'!$B$4:$B$999,Demands!$A712,'Growth rates'!$C$4:$C$999,$W712)</f>
        <v>1.9383558769975415</v>
      </c>
      <c r="AM712" s="2">
        <f>SUMIFS('Growth rates'!R$4:R$999,'Growth rates'!$B$4:$B$999,Demands!$A712,'Growth rates'!$C$4:$C$999,$W712)</f>
        <v>2.0173562182807041</v>
      </c>
      <c r="AN712" s="2">
        <f>SUMIFS('Growth rates'!S$4:S$999,'Growth rates'!$B$4:$B$999,Demands!$A712,'Growth rates'!$C$4:$C$999,$W712)</f>
        <v>2.0965109634711925</v>
      </c>
      <c r="AO712" s="2">
        <f>SUMIFS('Growth rates'!T$4:T$999,'Growth rates'!$B$4:$B$999,Demands!$A712,'Growth rates'!$C$4:$C$999,$W712)</f>
        <v>2.1738475522966296</v>
      </c>
      <c r="AP712" s="2">
        <f>SUMIFS('Growth rates'!U$4:U$999,'Growth rates'!$B$4:$B$999,Demands!$A712,'Growth rates'!$C$4:$C$999,$W712)</f>
        <v>2.2455392253141429</v>
      </c>
      <c r="AR712">
        <f>VLOOKUP(C712&amp;A712,Driver_elast!$A$2:$E$1161,5,FALSE)</f>
        <v>1.0307999999999999</v>
      </c>
      <c r="AS712">
        <f t="shared" si="241"/>
        <v>1</v>
      </c>
      <c r="AT712">
        <f t="shared" si="242"/>
        <v>0.2</v>
      </c>
      <c r="AV712" s="2" cm="1">
        <f t="array" ref="AV712">TREND($AR712:$AS712,$AR$3:$AS$3,AV$1)</f>
        <v>1.0307999999999999</v>
      </c>
      <c r="AW712" s="2" cm="1">
        <f t="array" ref="AW712">TREND($AR712:$AS712,$AR$3:$AS$3,AW$1)</f>
        <v>1.0300487804878049</v>
      </c>
      <c r="AX712" s="2" cm="1">
        <f t="array" ref="AX712">TREND($AR712:$AS712,$AR$3:$AS$3,AX$1)</f>
        <v>1.0262926829268293</v>
      </c>
      <c r="AY712" s="2" cm="1">
        <f t="array" ref="AY712">TREND($AR712:$AS712,$AR$3:$AS$3,AY$1)</f>
        <v>1.0225365853658537</v>
      </c>
      <c r="AZ712" s="2" cm="1">
        <f t="array" ref="AZ712">TREND($AR712:$AS712,$AR$3:$AS$3,AZ$1)</f>
        <v>1.0187804878048781</v>
      </c>
      <c r="BA712" s="2" cm="1">
        <f t="array" ref="BA712">TREND($AR712:$AS712,$AR$3:$AS$3,BA$1)</f>
        <v>1.0150243902439025</v>
      </c>
      <c r="BB712" s="2" cm="1">
        <f t="array" ref="BB712">TREND($AR712:$AS712,$AR$3:$AS$3,BB$1)</f>
        <v>1.0112682926829268</v>
      </c>
      <c r="BC712" s="2" cm="1">
        <f t="array" ref="BC712">TREND($AR712:$AS712,$AR$3:$AS$3,BC$1)</f>
        <v>1.0075121951219512</v>
      </c>
      <c r="BD712" s="2" cm="1">
        <f t="array" ref="BD712">TREND($AR712:$AS712,$AR$3:$AS$3,BD$1)</f>
        <v>1.0037560975609756</v>
      </c>
      <c r="BE712" s="2" cm="1">
        <f t="array" ref="BE712">TREND($AR712:$AS712,$AR$3:$AS$3,BE$1)</f>
        <v>1</v>
      </c>
      <c r="BF712" s="20" cm="1">
        <f t="array" ref="BF712">TREND($AS712:$AT712,$AS$3:$AT$3,BF$1)</f>
        <v>0.90000000000000568</v>
      </c>
      <c r="BG712" s="20" cm="1">
        <f t="array" ref="BG712">TREND($AS712:$AT712,$AS$3:$AT$3,BG$1)</f>
        <v>0.80000000000000426</v>
      </c>
      <c r="BH712" s="20" cm="1">
        <f t="array" ref="BH712">TREND($AS712:$AT712,$AS$3:$AT$3,BH$1)</f>
        <v>0.70000000000000284</v>
      </c>
      <c r="BI712" s="20" cm="1">
        <f t="array" ref="BI712">TREND($AS712:$AT712,$AS$3:$AT$3,BI$1)</f>
        <v>0.60000000000000142</v>
      </c>
      <c r="BJ712" s="20" cm="1">
        <f t="array" ref="BJ712">TREND($AS712:$AT712,$AS$3:$AT$3,BJ$1)</f>
        <v>0.5</v>
      </c>
      <c r="BK712" s="20" cm="1">
        <f t="array" ref="BK712">TREND($AS712:$AT712,$AS$3:$AT$3,BK$1)</f>
        <v>0.40000000000000568</v>
      </c>
      <c r="BL712" s="20" cm="1">
        <f t="array" ref="BL712">TREND($AS712:$AT712,$AS$3:$AT$3,BL$1)</f>
        <v>0.30000000000000426</v>
      </c>
      <c r="BM712" s="20" cm="1">
        <f t="array" ref="BM712">TREND($AS712:$AT712,$AS$3:$AT$3,BM$1)</f>
        <v>0.20000000000000284</v>
      </c>
    </row>
    <row r="713" spans="1:65" x14ac:dyDescent="0.35">
      <c r="A713" t="str">
        <f>IF(BYDem!B711="","\I:",BYDem!B711)</f>
        <v>France</v>
      </c>
      <c r="B713" t="str">
        <f>BYDem!E711</f>
        <v>TAI</v>
      </c>
      <c r="C713" t="str">
        <f t="shared" si="223"/>
        <v>TAI</v>
      </c>
      <c r="D713" s="4">
        <f>SUMIFS(BYDem!$M$2:$M$2000,BYDem!$B$2:$B$2000,Demands!$A713,BYDem!$E$2:$E$2000,Demands!$B713)</f>
        <v>260.04602497680003</v>
      </c>
      <c r="E713" s="4">
        <f t="shared" si="224"/>
        <v>259.57004116316898</v>
      </c>
      <c r="F713" s="4">
        <f t="shared" si="225"/>
        <v>288.8049501388569</v>
      </c>
      <c r="G713" s="4">
        <f t="shared" si="226"/>
        <v>309.48914279003623</v>
      </c>
      <c r="H713" s="4">
        <f t="shared" si="227"/>
        <v>327.67415662126518</v>
      </c>
      <c r="I713" s="4">
        <f t="shared" si="228"/>
        <v>345.90022627306638</v>
      </c>
      <c r="J713" s="4">
        <f t="shared" si="229"/>
        <v>364.192689186081</v>
      </c>
      <c r="K713" s="4">
        <f t="shared" si="230"/>
        <v>382.90765591039161</v>
      </c>
      <c r="L713" s="4">
        <f t="shared" si="231"/>
        <v>402.31359204391509</v>
      </c>
      <c r="M713" s="4">
        <f t="shared" si="232"/>
        <v>422.60184848616018</v>
      </c>
      <c r="N713" s="4">
        <f t="shared" si="233"/>
        <v>441.33613598041518</v>
      </c>
      <c r="O713" s="4">
        <f t="shared" si="234"/>
        <v>457.61549035740853</v>
      </c>
      <c r="P713" s="4">
        <f t="shared" si="235"/>
        <v>471.60730214150743</v>
      </c>
      <c r="Q713" s="4">
        <f t="shared" si="236"/>
        <v>483.51992462779475</v>
      </c>
      <c r="R713" s="4">
        <f t="shared" si="237"/>
        <v>493.37318210133276</v>
      </c>
      <c r="S713" s="4">
        <f t="shared" si="238"/>
        <v>501.11655001209965</v>
      </c>
      <c r="T713" s="4">
        <f t="shared" si="239"/>
        <v>506.66214151013918</v>
      </c>
      <c r="U713" s="4">
        <f t="shared" si="240"/>
        <v>510.00400019209906</v>
      </c>
      <c r="W713" s="5" t="str">
        <f>VLOOKUP(C713&amp;A713,Driver_elast!$A$2:$D$1161,4,FALSE)</f>
        <v>GDPSER</v>
      </c>
      <c r="X713" s="5">
        <v>1</v>
      </c>
      <c r="Y713" s="2">
        <f>SUMIFS('Growth rates'!D$4:D$999,'Growth rates'!$B$4:$B$999,Demands!$A713,'Growth rates'!$C$4:$C$999,$W713)</f>
        <v>1</v>
      </c>
      <c r="Z713" s="2">
        <f>SUMIFS('Growth rates'!E$4:E$999,'Growth rates'!$B$4:$B$999,Demands!$A713,'Growth rates'!$C$4:$C$999,$W713)</f>
        <v>0.99817646109018121</v>
      </c>
      <c r="AA713" s="2">
        <f>SUMIFS('Growth rates'!F$4:F$999,'Growth rates'!$B$4:$B$999,Demands!$A713,'Growth rates'!$C$4:$C$999,$W713)</f>
        <v>1.1102312978494639</v>
      </c>
      <c r="AB713" s="2">
        <f>SUMIFS('Growth rates'!G$4:G$999,'Growth rates'!$B$4:$B$999,Demands!$A713,'Growth rates'!$C$4:$C$999,$W713)</f>
        <v>1.1895227987698878</v>
      </c>
      <c r="AC713" s="2">
        <f>SUMIFS('Growth rates'!H$4:H$999,'Growth rates'!$B$4:$B$999,Demands!$A713,'Growth rates'!$C$4:$C$999,$W713)</f>
        <v>1.2592534052553628</v>
      </c>
      <c r="AD713" s="2">
        <f>SUMIFS('Growth rates'!I$4:I$999,'Growth rates'!$B$4:$B$999,Demands!$A713,'Growth rates'!$C$4:$C$999,$W713)</f>
        <v>1.3291650858746389</v>
      </c>
      <c r="AE713" s="2">
        <f>SUMIFS('Growth rates'!J$4:J$999,'Growth rates'!$B$4:$B$999,Demands!$A713,'Growth rates'!$C$4:$C$999,$W713)</f>
        <v>1.3993573819037659</v>
      </c>
      <c r="AF713" s="2">
        <f>SUMIFS('Growth rates'!K$4:K$999,'Growth rates'!$B$4:$B$999,Demands!$A713,'Growth rates'!$C$4:$C$999,$W713)</f>
        <v>1.4711995077101185</v>
      </c>
      <c r="AG713" s="2">
        <f>SUMIFS('Growth rates'!L$4:L$999,'Growth rates'!$B$4:$B$999,Demands!$A713,'Growth rates'!$C$4:$C$999,$W713)</f>
        <v>1.5457256118422702</v>
      </c>
      <c r="AH713" s="2">
        <f>SUMIFS('Growth rates'!M$4:M$999,'Growth rates'!$B$4:$B$999,Demands!$A713,'Growth rates'!$C$4:$C$999,$W713)</f>
        <v>1.6236749484358473</v>
      </c>
      <c r="AI713" s="2">
        <f>SUMIFS('Growth rates'!N$4:N$999,'Growth rates'!$B$4:$B$999,Demands!$A713,'Growth rates'!$C$4:$C$999,$W713)</f>
        <v>1.7036514437540264</v>
      </c>
      <c r="AJ713" s="2">
        <f>SUMIFS('Growth rates'!O$4:O$999,'Growth rates'!$B$4:$B$999,Demands!$A713,'Growth rates'!$C$4:$C$999,$W713)</f>
        <v>1.7822036608927188</v>
      </c>
      <c r="AK713" s="2">
        <f>SUMIFS('Growth rates'!P$4:P$999,'Growth rates'!$B$4:$B$999,Demands!$A713,'Growth rates'!$C$4:$C$999,$W713)</f>
        <v>1.860048984593462</v>
      </c>
      <c r="AL713" s="2">
        <f>SUMIFS('Growth rates'!Q$4:Q$999,'Growth rates'!$B$4:$B$999,Demands!$A713,'Growth rates'!$C$4:$C$999,$W713)</f>
        <v>1.9383558769975415</v>
      </c>
      <c r="AM713" s="2">
        <f>SUMIFS('Growth rates'!R$4:R$999,'Growth rates'!$B$4:$B$999,Demands!$A713,'Growth rates'!$C$4:$C$999,$W713)</f>
        <v>2.0173562182807041</v>
      </c>
      <c r="AN713" s="2">
        <f>SUMIFS('Growth rates'!S$4:S$999,'Growth rates'!$B$4:$B$999,Demands!$A713,'Growth rates'!$C$4:$C$999,$W713)</f>
        <v>2.0965109634711925</v>
      </c>
      <c r="AO713" s="2">
        <f>SUMIFS('Growth rates'!T$4:T$999,'Growth rates'!$B$4:$B$999,Demands!$A713,'Growth rates'!$C$4:$C$999,$W713)</f>
        <v>2.1738475522966296</v>
      </c>
      <c r="AP713" s="2">
        <f>SUMIFS('Growth rates'!U$4:U$999,'Growth rates'!$B$4:$B$999,Demands!$A713,'Growth rates'!$C$4:$C$999,$W713)</f>
        <v>2.2455392253141429</v>
      </c>
      <c r="AR713">
        <f>VLOOKUP(C713&amp;A713,Driver_elast!$A$2:$E$1161,5,FALSE)</f>
        <v>1.0038469999999999</v>
      </c>
      <c r="AS713">
        <f t="shared" si="241"/>
        <v>1</v>
      </c>
      <c r="AT713">
        <f t="shared" si="242"/>
        <v>0.2</v>
      </c>
      <c r="AV713" s="2" cm="1">
        <f t="array" ref="AV713">TREND($AR713:$AS713,$AR$3:$AS$3,AV$1)</f>
        <v>1.0038469999999999</v>
      </c>
      <c r="AW713" s="2" cm="1">
        <f t="array" ref="AW713">TREND($AR713:$AS713,$AR$3:$AS$3,AW$1)</f>
        <v>1.0037531707317073</v>
      </c>
      <c r="AX713" s="2" cm="1">
        <f t="array" ref="AX713">TREND($AR713:$AS713,$AR$3:$AS$3,AX$1)</f>
        <v>1.0032840243902439</v>
      </c>
      <c r="AY713" s="2" cm="1">
        <f t="array" ref="AY713">TREND($AR713:$AS713,$AR$3:$AS$3,AY$1)</f>
        <v>1.0028148780487804</v>
      </c>
      <c r="AZ713" s="2" cm="1">
        <f t="array" ref="AZ713">TREND($AR713:$AS713,$AR$3:$AS$3,AZ$1)</f>
        <v>1.002345731707317</v>
      </c>
      <c r="BA713" s="2" cm="1">
        <f t="array" ref="BA713">TREND($AR713:$AS713,$AR$3:$AS$3,BA$1)</f>
        <v>1.0018765853658538</v>
      </c>
      <c r="BB713" s="2" cm="1">
        <f t="array" ref="BB713">TREND($AR713:$AS713,$AR$3:$AS$3,BB$1)</f>
        <v>1.0014074390243903</v>
      </c>
      <c r="BC713" s="2" cm="1">
        <f t="array" ref="BC713">TREND($AR713:$AS713,$AR$3:$AS$3,BC$1)</f>
        <v>1.0009382926829269</v>
      </c>
      <c r="BD713" s="2" cm="1">
        <f t="array" ref="BD713">TREND($AR713:$AS713,$AR$3:$AS$3,BD$1)</f>
        <v>1.0004691463414634</v>
      </c>
      <c r="BE713" s="2" cm="1">
        <f t="array" ref="BE713">TREND($AR713:$AS713,$AR$3:$AS$3,BE$1)</f>
        <v>1</v>
      </c>
      <c r="BF713" s="20" cm="1">
        <f t="array" ref="BF713">TREND($AS713:$AT713,$AS$3:$AT$3,BF$1)</f>
        <v>0.90000000000000568</v>
      </c>
      <c r="BG713" s="20" cm="1">
        <f t="array" ref="BG713">TREND($AS713:$AT713,$AS$3:$AT$3,BG$1)</f>
        <v>0.80000000000000426</v>
      </c>
      <c r="BH713" s="20" cm="1">
        <f t="array" ref="BH713">TREND($AS713:$AT713,$AS$3:$AT$3,BH$1)</f>
        <v>0.70000000000000284</v>
      </c>
      <c r="BI713" s="20" cm="1">
        <f t="array" ref="BI713">TREND($AS713:$AT713,$AS$3:$AT$3,BI$1)</f>
        <v>0.60000000000000142</v>
      </c>
      <c r="BJ713" s="20" cm="1">
        <f t="array" ref="BJ713">TREND($AS713:$AT713,$AS$3:$AT$3,BJ$1)</f>
        <v>0.5</v>
      </c>
      <c r="BK713" s="20" cm="1">
        <f t="array" ref="BK713">TREND($AS713:$AT713,$AS$3:$AT$3,BK$1)</f>
        <v>0.40000000000000568</v>
      </c>
      <c r="BL713" s="20" cm="1">
        <f t="array" ref="BL713">TREND($AS713:$AT713,$AS$3:$AT$3,BL$1)</f>
        <v>0.30000000000000426</v>
      </c>
      <c r="BM713" s="20" cm="1">
        <f t="array" ref="BM713">TREND($AS713:$AT713,$AS$3:$AT$3,BM$1)</f>
        <v>0.20000000000000284</v>
      </c>
    </row>
    <row r="714" spans="1:65" x14ac:dyDescent="0.35">
      <c r="A714" t="str">
        <f>IF(BYDem!B712="","\I:",BYDem!B712)</f>
        <v>France</v>
      </c>
      <c r="B714" t="str">
        <f>BYDem!E712</f>
        <v>TTF</v>
      </c>
      <c r="C714" t="str">
        <f t="shared" si="223"/>
        <v>TTF</v>
      </c>
      <c r="D714" s="4">
        <f>SUMIFS(BYDem!$M$2:$M$2000,BYDem!$B$2:$B$2000,Demands!$A714,BYDem!$E$2:$E$2000,Demands!$B714)</f>
        <v>4.7294540787599999</v>
      </c>
      <c r="E714" s="4">
        <f t="shared" si="224"/>
        <v>4.7294540787599999</v>
      </c>
      <c r="F714" s="4">
        <f t="shared" si="225"/>
        <v>4.7294540787599999</v>
      </c>
      <c r="G714" s="4">
        <f t="shared" si="226"/>
        <v>4.7294540787599999</v>
      </c>
      <c r="H714" s="4">
        <f t="shared" si="227"/>
        <v>4.7294540787599999</v>
      </c>
      <c r="I714" s="4">
        <f t="shared" si="228"/>
        <v>4.7294540787599999</v>
      </c>
      <c r="J714" s="4">
        <f t="shared" si="229"/>
        <v>4.7294540787599999</v>
      </c>
      <c r="K714" s="4">
        <f t="shared" si="230"/>
        <v>4.7294540787599999</v>
      </c>
      <c r="L714" s="4">
        <f t="shared" si="231"/>
        <v>4.7294540787599999</v>
      </c>
      <c r="M714" s="4">
        <f t="shared" si="232"/>
        <v>4.7294540787599999</v>
      </c>
      <c r="N714" s="4">
        <f t="shared" si="233"/>
        <v>4.7294540787599999</v>
      </c>
      <c r="O714" s="4">
        <f t="shared" si="234"/>
        <v>4.7294540787599999</v>
      </c>
      <c r="P714" s="4">
        <f t="shared" si="235"/>
        <v>4.7294540787599999</v>
      </c>
      <c r="Q714" s="4">
        <f t="shared" si="236"/>
        <v>4.7294540787599999</v>
      </c>
      <c r="R714" s="4">
        <f t="shared" si="237"/>
        <v>4.7294540787599999</v>
      </c>
      <c r="S714" s="4">
        <f t="shared" si="238"/>
        <v>4.7294540787599999</v>
      </c>
      <c r="T714" s="4">
        <f t="shared" si="239"/>
        <v>4.7294540787599999</v>
      </c>
      <c r="U714" s="4">
        <f t="shared" si="240"/>
        <v>4.7294540787599999</v>
      </c>
      <c r="W714" s="5" t="str">
        <f>VLOOKUP(C714&amp;A714,Driver_elast!$A$2:$D$1161,4,FALSE)</f>
        <v>GDP</v>
      </c>
      <c r="X714" s="5">
        <v>1</v>
      </c>
      <c r="Y714" s="2">
        <f>SUMIFS('Growth rates'!D$4:D$999,'Growth rates'!$B$4:$B$999,Demands!$A714,'Growth rates'!$C$4:$C$999,$W714)</f>
        <v>1</v>
      </c>
      <c r="Z714" s="2">
        <f>SUMIFS('Growth rates'!E$4:E$999,'Growth rates'!$B$4:$B$999,Demands!$A714,'Growth rates'!$C$4:$C$999,$W714)</f>
        <v>1.0025457881818998</v>
      </c>
      <c r="AA714" s="2">
        <f>SUMIFS('Growth rates'!F$4:F$999,'Growth rates'!$B$4:$B$999,Demands!$A714,'Growth rates'!$C$4:$C$999,$W714)</f>
        <v>1.1295691716651499</v>
      </c>
      <c r="AB714" s="2">
        <f>SUMIFS('Growth rates'!G$4:G$999,'Growth rates'!$B$4:$B$999,Demands!$A714,'Growth rates'!$C$4:$C$999,$W714)</f>
        <v>1.2268677888573403</v>
      </c>
      <c r="AC714" s="2">
        <f>SUMIFS('Growth rates'!H$4:H$999,'Growth rates'!$B$4:$B$999,Demands!$A714,'Growth rates'!$C$4:$C$999,$W714)</f>
        <v>1.3165405942955557</v>
      </c>
      <c r="AD714" s="2">
        <f>SUMIFS('Growth rates'!I$4:I$999,'Growth rates'!$B$4:$B$999,Demands!$A714,'Growth rates'!$C$4:$C$999,$W714)</f>
        <v>1.4086117662476088</v>
      </c>
      <c r="AE714" s="2">
        <f>SUMIFS('Growth rates'!J$4:J$999,'Growth rates'!$B$4:$B$999,Demands!$A714,'Growth rates'!$C$4:$C$999,$W714)</f>
        <v>1.5034694068925827</v>
      </c>
      <c r="AF714" s="2">
        <f>SUMIFS('Growth rates'!K$4:K$999,'Growth rates'!$B$4:$B$999,Demands!$A714,'Growth rates'!$C$4:$C$999,$W714)</f>
        <v>1.6030094180057486</v>
      </c>
      <c r="AG714" s="2">
        <f>SUMIFS('Growth rates'!L$4:L$999,'Growth rates'!$B$4:$B$999,Demands!$A714,'Growth rates'!$C$4:$C$999,$W714)</f>
        <v>1.7077304394955095</v>
      </c>
      <c r="AH714" s="2">
        <f>SUMIFS('Growth rates'!M$4:M$999,'Growth rates'!$B$4:$B$999,Demands!$A714,'Growth rates'!$C$4:$C$999,$W714)</f>
        <v>1.8189202560862552</v>
      </c>
      <c r="AI714" s="2">
        <f>SUMIFS('Growth rates'!N$4:N$999,'Growth rates'!$B$4:$B$999,Demands!$A714,'Growth rates'!$C$4:$C$999,$W714)</f>
        <v>1.9357030429186526</v>
      </c>
      <c r="AJ714" s="2">
        <f>SUMIFS('Growth rates'!O$4:O$999,'Growth rates'!$B$4:$B$999,Demands!$A714,'Growth rates'!$C$4:$C$999,$W714)</f>
        <v>2.0548590200515382</v>
      </c>
      <c r="AK714" s="2">
        <f>SUMIFS('Growth rates'!P$4:P$999,'Growth rates'!$B$4:$B$999,Demands!$A714,'Growth rates'!$C$4:$C$999,$W714)</f>
        <v>2.1778556392296013</v>
      </c>
      <c r="AL714" s="2">
        <f>SUMIFS('Growth rates'!Q$4:Q$999,'Growth rates'!$B$4:$B$999,Demands!$A714,'Growth rates'!$C$4:$C$999,$W714)</f>
        <v>2.305901634299389</v>
      </c>
      <c r="AM714" s="2">
        <f>SUMIFS('Growth rates'!R$4:R$999,'Growth rates'!$B$4:$B$999,Demands!$A714,'Growth rates'!$C$4:$C$999,$W714)</f>
        <v>2.4393462437891178</v>
      </c>
      <c r="AN714" s="2">
        <f>SUMIFS('Growth rates'!S$4:S$999,'Growth rates'!$B$4:$B$999,Demands!$A714,'Growth rates'!$C$4:$C$999,$W714)</f>
        <v>2.5776522526899837</v>
      </c>
      <c r="AO714" s="2">
        <f>SUMIFS('Growth rates'!T$4:T$999,'Growth rates'!$B$4:$B$999,Demands!$A714,'Growth rates'!$C$4:$C$999,$W714)</f>
        <v>2.7191559430915095</v>
      </c>
      <c r="AP714" s="2">
        <f>SUMIFS('Growth rates'!U$4:U$999,'Growth rates'!$B$4:$B$999,Demands!$A714,'Growth rates'!$C$4:$C$999,$W714)</f>
        <v>2.8600800547662448</v>
      </c>
      <c r="AR714">
        <f>VLOOKUP(C714&amp;A714,Driver_elast!$A$2:$E$1161,5,FALSE)</f>
        <v>0</v>
      </c>
      <c r="AS714">
        <f t="shared" si="241"/>
        <v>0</v>
      </c>
      <c r="AT714">
        <f t="shared" si="242"/>
        <v>0</v>
      </c>
      <c r="AV714" s="2" cm="1">
        <f t="array" ref="AV714">TREND($AR714:$AS714,$AR$3:$AS$3,AV$1)</f>
        <v>0</v>
      </c>
      <c r="AW714" s="2" cm="1">
        <f t="array" ref="AW714">TREND($AR714:$AS714,$AR$3:$AS$3,AW$1)</f>
        <v>0</v>
      </c>
      <c r="AX714" s="2" cm="1">
        <f t="array" ref="AX714">TREND($AR714:$AS714,$AR$3:$AS$3,AX$1)</f>
        <v>0</v>
      </c>
      <c r="AY714" s="2" cm="1">
        <f t="array" ref="AY714">TREND($AR714:$AS714,$AR$3:$AS$3,AY$1)</f>
        <v>0</v>
      </c>
      <c r="AZ714" s="2" cm="1">
        <f t="array" ref="AZ714">TREND($AR714:$AS714,$AR$3:$AS$3,AZ$1)</f>
        <v>0</v>
      </c>
      <c r="BA714" s="2" cm="1">
        <f t="array" ref="BA714">TREND($AR714:$AS714,$AR$3:$AS$3,BA$1)</f>
        <v>0</v>
      </c>
      <c r="BB714" s="2" cm="1">
        <f t="array" ref="BB714">TREND($AR714:$AS714,$AR$3:$AS$3,BB$1)</f>
        <v>0</v>
      </c>
      <c r="BC714" s="2" cm="1">
        <f t="array" ref="BC714">TREND($AR714:$AS714,$AR$3:$AS$3,BC$1)</f>
        <v>0</v>
      </c>
      <c r="BD714" s="2" cm="1">
        <f t="array" ref="BD714">TREND($AR714:$AS714,$AR$3:$AS$3,BD$1)</f>
        <v>0</v>
      </c>
      <c r="BE714" s="2" cm="1">
        <f t="array" ref="BE714">TREND($AR714:$AS714,$AR$3:$AS$3,BE$1)</f>
        <v>0</v>
      </c>
      <c r="BF714" s="20" cm="1">
        <f t="array" ref="BF714">TREND($AS714:$AT714,$AS$3:$AT$3,BF$1)</f>
        <v>0</v>
      </c>
      <c r="BG714" s="20" cm="1">
        <f t="array" ref="BG714">TREND($AS714:$AT714,$AS$3:$AT$3,BG$1)</f>
        <v>0</v>
      </c>
      <c r="BH714" s="20" cm="1">
        <f t="array" ref="BH714">TREND($AS714:$AT714,$AS$3:$AT$3,BH$1)</f>
        <v>0</v>
      </c>
      <c r="BI714" s="20" cm="1">
        <f t="array" ref="BI714">TREND($AS714:$AT714,$AS$3:$AT$3,BI$1)</f>
        <v>0</v>
      </c>
      <c r="BJ714" s="20" cm="1">
        <f t="array" ref="BJ714">TREND($AS714:$AT714,$AS$3:$AT$3,BJ$1)</f>
        <v>0</v>
      </c>
      <c r="BK714" s="20" cm="1">
        <f t="array" ref="BK714">TREND($AS714:$AT714,$AS$3:$AT$3,BK$1)</f>
        <v>0</v>
      </c>
      <c r="BL714" s="20" cm="1">
        <f t="array" ref="BL714">TREND($AS714:$AT714,$AS$3:$AT$3,BL$1)</f>
        <v>0</v>
      </c>
      <c r="BM714" s="20" cm="1">
        <f t="array" ref="BM714">TREND($AS714:$AT714,$AS$3:$AT$3,BM$1)</f>
        <v>0</v>
      </c>
    </row>
    <row r="715" spans="1:65" x14ac:dyDescent="0.35">
      <c r="A715" t="str">
        <f>IF(BYDem!B713="","\I:",BYDem!B713)</f>
        <v>France</v>
      </c>
      <c r="B715" t="str">
        <f>BYDem!E713</f>
        <v>TTP</v>
      </c>
      <c r="C715" t="str">
        <f t="shared" si="223"/>
        <v>TTP</v>
      </c>
      <c r="D715" s="4">
        <f>SUMIFS(BYDem!$M$2:$M$2000,BYDem!$B$2:$B$2000,Demands!$A715,BYDem!$E$2:$E$2000,Demands!$B715)</f>
        <v>31.01840309844</v>
      </c>
      <c r="E715" s="4">
        <f t="shared" si="224"/>
        <v>31.01840309844</v>
      </c>
      <c r="F715" s="4">
        <f t="shared" si="225"/>
        <v>31.01840309844</v>
      </c>
      <c r="G715" s="4">
        <f t="shared" si="226"/>
        <v>31.01840309844</v>
      </c>
      <c r="H715" s="4">
        <f t="shared" si="227"/>
        <v>31.01840309844</v>
      </c>
      <c r="I715" s="4">
        <f t="shared" si="228"/>
        <v>31.01840309844</v>
      </c>
      <c r="J715" s="4">
        <f t="shared" si="229"/>
        <v>31.01840309844</v>
      </c>
      <c r="K715" s="4">
        <f t="shared" si="230"/>
        <v>31.01840309844</v>
      </c>
      <c r="L715" s="4">
        <f t="shared" si="231"/>
        <v>31.01840309844</v>
      </c>
      <c r="M715" s="4">
        <f t="shared" si="232"/>
        <v>31.01840309844</v>
      </c>
      <c r="N715" s="4">
        <f t="shared" si="233"/>
        <v>31.01840309844</v>
      </c>
      <c r="O715" s="4">
        <f t="shared" si="234"/>
        <v>31.01840309844</v>
      </c>
      <c r="P715" s="4">
        <f t="shared" si="235"/>
        <v>31.01840309844</v>
      </c>
      <c r="Q715" s="4">
        <f t="shared" si="236"/>
        <v>31.01840309844</v>
      </c>
      <c r="R715" s="4">
        <f t="shared" si="237"/>
        <v>31.01840309844</v>
      </c>
      <c r="S715" s="4">
        <f t="shared" si="238"/>
        <v>31.01840309844</v>
      </c>
      <c r="T715" s="4">
        <f t="shared" si="239"/>
        <v>31.01840309844</v>
      </c>
      <c r="U715" s="4">
        <f t="shared" si="240"/>
        <v>31.01840309844</v>
      </c>
      <c r="W715" s="5" t="str">
        <f>VLOOKUP(C715&amp;A715,Driver_elast!$A$2:$D$1161,4,FALSE)</f>
        <v>GDP</v>
      </c>
      <c r="X715" s="5">
        <v>1</v>
      </c>
      <c r="Y715" s="2">
        <f>SUMIFS('Growth rates'!D$4:D$999,'Growth rates'!$B$4:$B$999,Demands!$A715,'Growth rates'!$C$4:$C$999,$W715)</f>
        <v>1</v>
      </c>
      <c r="Z715" s="2">
        <f>SUMIFS('Growth rates'!E$4:E$999,'Growth rates'!$B$4:$B$999,Demands!$A715,'Growth rates'!$C$4:$C$999,$W715)</f>
        <v>1.0025457881818998</v>
      </c>
      <c r="AA715" s="2">
        <f>SUMIFS('Growth rates'!F$4:F$999,'Growth rates'!$B$4:$B$999,Demands!$A715,'Growth rates'!$C$4:$C$999,$W715)</f>
        <v>1.1295691716651499</v>
      </c>
      <c r="AB715" s="2">
        <f>SUMIFS('Growth rates'!G$4:G$999,'Growth rates'!$B$4:$B$999,Demands!$A715,'Growth rates'!$C$4:$C$999,$W715)</f>
        <v>1.2268677888573403</v>
      </c>
      <c r="AC715" s="2">
        <f>SUMIFS('Growth rates'!H$4:H$999,'Growth rates'!$B$4:$B$999,Demands!$A715,'Growth rates'!$C$4:$C$999,$W715)</f>
        <v>1.3165405942955557</v>
      </c>
      <c r="AD715" s="2">
        <f>SUMIFS('Growth rates'!I$4:I$999,'Growth rates'!$B$4:$B$999,Demands!$A715,'Growth rates'!$C$4:$C$999,$W715)</f>
        <v>1.4086117662476088</v>
      </c>
      <c r="AE715" s="2">
        <f>SUMIFS('Growth rates'!J$4:J$999,'Growth rates'!$B$4:$B$999,Demands!$A715,'Growth rates'!$C$4:$C$999,$W715)</f>
        <v>1.5034694068925827</v>
      </c>
      <c r="AF715" s="2">
        <f>SUMIFS('Growth rates'!K$4:K$999,'Growth rates'!$B$4:$B$999,Demands!$A715,'Growth rates'!$C$4:$C$999,$W715)</f>
        <v>1.6030094180057486</v>
      </c>
      <c r="AG715" s="2">
        <f>SUMIFS('Growth rates'!L$4:L$999,'Growth rates'!$B$4:$B$999,Demands!$A715,'Growth rates'!$C$4:$C$999,$W715)</f>
        <v>1.7077304394955095</v>
      </c>
      <c r="AH715" s="2">
        <f>SUMIFS('Growth rates'!M$4:M$999,'Growth rates'!$B$4:$B$999,Demands!$A715,'Growth rates'!$C$4:$C$999,$W715)</f>
        <v>1.8189202560862552</v>
      </c>
      <c r="AI715" s="2">
        <f>SUMIFS('Growth rates'!N$4:N$999,'Growth rates'!$B$4:$B$999,Demands!$A715,'Growth rates'!$C$4:$C$999,$W715)</f>
        <v>1.9357030429186526</v>
      </c>
      <c r="AJ715" s="2">
        <f>SUMIFS('Growth rates'!O$4:O$999,'Growth rates'!$B$4:$B$999,Demands!$A715,'Growth rates'!$C$4:$C$999,$W715)</f>
        <v>2.0548590200515382</v>
      </c>
      <c r="AK715" s="2">
        <f>SUMIFS('Growth rates'!P$4:P$999,'Growth rates'!$B$4:$B$999,Demands!$A715,'Growth rates'!$C$4:$C$999,$W715)</f>
        <v>2.1778556392296013</v>
      </c>
      <c r="AL715" s="2">
        <f>SUMIFS('Growth rates'!Q$4:Q$999,'Growth rates'!$B$4:$B$999,Demands!$A715,'Growth rates'!$C$4:$C$999,$W715)</f>
        <v>2.305901634299389</v>
      </c>
      <c r="AM715" s="2">
        <f>SUMIFS('Growth rates'!R$4:R$999,'Growth rates'!$B$4:$B$999,Demands!$A715,'Growth rates'!$C$4:$C$999,$W715)</f>
        <v>2.4393462437891178</v>
      </c>
      <c r="AN715" s="2">
        <f>SUMIFS('Growth rates'!S$4:S$999,'Growth rates'!$B$4:$B$999,Demands!$A715,'Growth rates'!$C$4:$C$999,$W715)</f>
        <v>2.5776522526899837</v>
      </c>
      <c r="AO715" s="2">
        <f>SUMIFS('Growth rates'!T$4:T$999,'Growth rates'!$B$4:$B$999,Demands!$A715,'Growth rates'!$C$4:$C$999,$W715)</f>
        <v>2.7191559430915095</v>
      </c>
      <c r="AP715" s="2">
        <f>SUMIFS('Growth rates'!U$4:U$999,'Growth rates'!$B$4:$B$999,Demands!$A715,'Growth rates'!$C$4:$C$999,$W715)</f>
        <v>2.8600800547662448</v>
      </c>
      <c r="AR715">
        <f>VLOOKUP(C715&amp;A715,Driver_elast!$A$2:$E$1161,5,FALSE)</f>
        <v>0</v>
      </c>
      <c r="AS715">
        <f t="shared" si="241"/>
        <v>0</v>
      </c>
      <c r="AT715">
        <f t="shared" si="242"/>
        <v>0</v>
      </c>
      <c r="AV715" s="2" cm="1">
        <f t="array" ref="AV715">TREND($AR715:$AS715,$AR$3:$AS$3,AV$1)</f>
        <v>0</v>
      </c>
      <c r="AW715" s="2" cm="1">
        <f t="array" ref="AW715">TREND($AR715:$AS715,$AR$3:$AS$3,AW$1)</f>
        <v>0</v>
      </c>
      <c r="AX715" s="2" cm="1">
        <f t="array" ref="AX715">TREND($AR715:$AS715,$AR$3:$AS$3,AX$1)</f>
        <v>0</v>
      </c>
      <c r="AY715" s="2" cm="1">
        <f t="array" ref="AY715">TREND($AR715:$AS715,$AR$3:$AS$3,AY$1)</f>
        <v>0</v>
      </c>
      <c r="AZ715" s="2" cm="1">
        <f t="array" ref="AZ715">TREND($AR715:$AS715,$AR$3:$AS$3,AZ$1)</f>
        <v>0</v>
      </c>
      <c r="BA715" s="2" cm="1">
        <f t="array" ref="BA715">TREND($AR715:$AS715,$AR$3:$AS$3,BA$1)</f>
        <v>0</v>
      </c>
      <c r="BB715" s="2" cm="1">
        <f t="array" ref="BB715">TREND($AR715:$AS715,$AR$3:$AS$3,BB$1)</f>
        <v>0</v>
      </c>
      <c r="BC715" s="2" cm="1">
        <f t="array" ref="BC715">TREND($AR715:$AS715,$AR$3:$AS$3,BC$1)</f>
        <v>0</v>
      </c>
      <c r="BD715" s="2" cm="1">
        <f t="array" ref="BD715">TREND($AR715:$AS715,$AR$3:$AS$3,BD$1)</f>
        <v>0</v>
      </c>
      <c r="BE715" s="2" cm="1">
        <f t="array" ref="BE715">TREND($AR715:$AS715,$AR$3:$AS$3,BE$1)</f>
        <v>0</v>
      </c>
      <c r="BF715" s="20" cm="1">
        <f t="array" ref="BF715">TREND($AS715:$AT715,$AS$3:$AT$3,BF$1)</f>
        <v>0</v>
      </c>
      <c r="BG715" s="20" cm="1">
        <f t="array" ref="BG715">TREND($AS715:$AT715,$AS$3:$AT$3,BG$1)</f>
        <v>0</v>
      </c>
      <c r="BH715" s="20" cm="1">
        <f t="array" ref="BH715">TREND($AS715:$AT715,$AS$3:$AT$3,BH$1)</f>
        <v>0</v>
      </c>
      <c r="BI715" s="20" cm="1">
        <f t="array" ref="BI715">TREND($AS715:$AT715,$AS$3:$AT$3,BI$1)</f>
        <v>0</v>
      </c>
      <c r="BJ715" s="20" cm="1">
        <f t="array" ref="BJ715">TREND($AS715:$AT715,$AS$3:$AT$3,BJ$1)</f>
        <v>0</v>
      </c>
      <c r="BK715" s="20" cm="1">
        <f t="array" ref="BK715">TREND($AS715:$AT715,$AS$3:$AT$3,BK$1)</f>
        <v>0</v>
      </c>
      <c r="BL715" s="20" cm="1">
        <f t="array" ref="BL715">TREND($AS715:$AT715,$AS$3:$AT$3,BL$1)</f>
        <v>0</v>
      </c>
      <c r="BM715" s="20" cm="1">
        <f t="array" ref="BM715">TREND($AS715:$AT715,$AS$3:$AT$3,BM$1)</f>
        <v>0</v>
      </c>
    </row>
    <row r="716" spans="1:65" x14ac:dyDescent="0.35">
      <c r="A716" t="str">
        <f>IF(BYDem!B714="","\I:",BYDem!B714)</f>
        <v>France</v>
      </c>
      <c r="B716" t="str">
        <f>BYDem!E714</f>
        <v>TWD</v>
      </c>
      <c r="C716" t="str">
        <f t="shared" si="223"/>
        <v>TWD</v>
      </c>
      <c r="D716" s="4">
        <f>SUMIFS(BYDem!$M$2:$M$2000,BYDem!$B$2:$B$2000,Demands!$A716,BYDem!$E$2:$E$2000,Demands!$B716)</f>
        <v>21.093370541999999</v>
      </c>
      <c r="E716" s="4">
        <f t="shared" si="224"/>
        <v>21.062948788763698</v>
      </c>
      <c r="F716" s="4">
        <f t="shared" si="225"/>
        <v>22.933052438583076</v>
      </c>
      <c r="G716" s="4">
        <f t="shared" si="226"/>
        <v>24.228435636531206</v>
      </c>
      <c r="H716" s="4">
        <f t="shared" si="227"/>
        <v>25.351744715369158</v>
      </c>
      <c r="I716" s="4">
        <f t="shared" si="228"/>
        <v>26.464930583296759</v>
      </c>
      <c r="J716" s="4">
        <f t="shared" si="229"/>
        <v>27.570292520974469</v>
      </c>
      <c r="K716" s="4">
        <f t="shared" si="230"/>
        <v>28.689769399986755</v>
      </c>
      <c r="L716" s="4">
        <f t="shared" si="231"/>
        <v>29.839211576021956</v>
      </c>
      <c r="M716" s="4">
        <f t="shared" si="232"/>
        <v>31.029331119756907</v>
      </c>
      <c r="N716" s="4">
        <f t="shared" si="233"/>
        <v>32.117262302772744</v>
      </c>
      <c r="O716" s="4">
        <f t="shared" si="234"/>
        <v>33.054240381536964</v>
      </c>
      <c r="P716" s="4">
        <f t="shared" si="235"/>
        <v>33.85356583266303</v>
      </c>
      <c r="Q716" s="4">
        <f t="shared" si="236"/>
        <v>34.529889368893436</v>
      </c>
      <c r="R716" s="4">
        <f t="shared" si="237"/>
        <v>35.08641332824628</v>
      </c>
      <c r="S716" s="4">
        <f t="shared" si="238"/>
        <v>35.521941801920839</v>
      </c>
      <c r="T716" s="4">
        <f t="shared" si="239"/>
        <v>35.832847764023541</v>
      </c>
      <c r="U716" s="4">
        <f t="shared" si="240"/>
        <v>36.019775684136832</v>
      </c>
      <c r="W716" s="5" t="str">
        <f>VLOOKUP(C716&amp;A716,Driver_elast!$A$2:$D$1161,4,FALSE)</f>
        <v>GDPSER</v>
      </c>
      <c r="X716" s="5">
        <v>1</v>
      </c>
      <c r="Y716" s="2">
        <f>SUMIFS('Growth rates'!D$4:D$999,'Growth rates'!$B$4:$B$999,Demands!$A716,'Growth rates'!$C$4:$C$999,$W716)</f>
        <v>1</v>
      </c>
      <c r="Z716" s="2">
        <f>SUMIFS('Growth rates'!E$4:E$999,'Growth rates'!$B$4:$B$999,Demands!$A716,'Growth rates'!$C$4:$C$999,$W716)</f>
        <v>0.99817646109018121</v>
      </c>
      <c r="AA716" s="2">
        <f>SUMIFS('Growth rates'!F$4:F$999,'Growth rates'!$B$4:$B$999,Demands!$A716,'Growth rates'!$C$4:$C$999,$W716)</f>
        <v>1.1102312978494639</v>
      </c>
      <c r="AB716" s="2">
        <f>SUMIFS('Growth rates'!G$4:G$999,'Growth rates'!$B$4:$B$999,Demands!$A716,'Growth rates'!$C$4:$C$999,$W716)</f>
        <v>1.1895227987698878</v>
      </c>
      <c r="AC716" s="2">
        <f>SUMIFS('Growth rates'!H$4:H$999,'Growth rates'!$B$4:$B$999,Demands!$A716,'Growth rates'!$C$4:$C$999,$W716)</f>
        <v>1.2592534052553628</v>
      </c>
      <c r="AD716" s="2">
        <f>SUMIFS('Growth rates'!I$4:I$999,'Growth rates'!$B$4:$B$999,Demands!$A716,'Growth rates'!$C$4:$C$999,$W716)</f>
        <v>1.3291650858746389</v>
      </c>
      <c r="AE716" s="2">
        <f>SUMIFS('Growth rates'!J$4:J$999,'Growth rates'!$B$4:$B$999,Demands!$A716,'Growth rates'!$C$4:$C$999,$W716)</f>
        <v>1.3993573819037659</v>
      </c>
      <c r="AF716" s="2">
        <f>SUMIFS('Growth rates'!K$4:K$999,'Growth rates'!$B$4:$B$999,Demands!$A716,'Growth rates'!$C$4:$C$999,$W716)</f>
        <v>1.4711995077101185</v>
      </c>
      <c r="AG716" s="2">
        <f>SUMIFS('Growth rates'!L$4:L$999,'Growth rates'!$B$4:$B$999,Demands!$A716,'Growth rates'!$C$4:$C$999,$W716)</f>
        <v>1.5457256118422702</v>
      </c>
      <c r="AH716" s="2">
        <f>SUMIFS('Growth rates'!M$4:M$999,'Growth rates'!$B$4:$B$999,Demands!$A716,'Growth rates'!$C$4:$C$999,$W716)</f>
        <v>1.6236749484358473</v>
      </c>
      <c r="AI716" s="2">
        <f>SUMIFS('Growth rates'!N$4:N$999,'Growth rates'!$B$4:$B$999,Demands!$A716,'Growth rates'!$C$4:$C$999,$W716)</f>
        <v>1.7036514437540264</v>
      </c>
      <c r="AJ716" s="2">
        <f>SUMIFS('Growth rates'!O$4:O$999,'Growth rates'!$B$4:$B$999,Demands!$A716,'Growth rates'!$C$4:$C$999,$W716)</f>
        <v>1.7822036608927188</v>
      </c>
      <c r="AK716" s="2">
        <f>SUMIFS('Growth rates'!P$4:P$999,'Growth rates'!$B$4:$B$999,Demands!$A716,'Growth rates'!$C$4:$C$999,$W716)</f>
        <v>1.860048984593462</v>
      </c>
      <c r="AL716" s="2">
        <f>SUMIFS('Growth rates'!Q$4:Q$999,'Growth rates'!$B$4:$B$999,Demands!$A716,'Growth rates'!$C$4:$C$999,$W716)</f>
        <v>1.9383558769975415</v>
      </c>
      <c r="AM716" s="2">
        <f>SUMIFS('Growth rates'!R$4:R$999,'Growth rates'!$B$4:$B$999,Demands!$A716,'Growth rates'!$C$4:$C$999,$W716)</f>
        <v>2.0173562182807041</v>
      </c>
      <c r="AN716" s="2">
        <f>SUMIFS('Growth rates'!S$4:S$999,'Growth rates'!$B$4:$B$999,Demands!$A716,'Growth rates'!$C$4:$C$999,$W716)</f>
        <v>2.0965109634711925</v>
      </c>
      <c r="AO716" s="2">
        <f>SUMIFS('Growth rates'!T$4:T$999,'Growth rates'!$B$4:$B$999,Demands!$A716,'Growth rates'!$C$4:$C$999,$W716)</f>
        <v>2.1738475522966296</v>
      </c>
      <c r="AP716" s="2">
        <f>SUMIFS('Growth rates'!U$4:U$999,'Growth rates'!$B$4:$B$999,Demands!$A716,'Growth rates'!$C$4:$C$999,$W716)</f>
        <v>2.2455392253141429</v>
      </c>
      <c r="AR716">
        <f>VLOOKUP(C716&amp;A716,Driver_elast!$A$2:$E$1161,5,FALSE)</f>
        <v>0.79090300000000002</v>
      </c>
      <c r="AS716">
        <f t="shared" si="241"/>
        <v>0.79090300000000002</v>
      </c>
      <c r="AT716">
        <f t="shared" si="242"/>
        <v>0.1581806</v>
      </c>
      <c r="AV716" s="2" cm="1">
        <f t="array" ref="AV716">TREND($AR716:$AS716,$AR$3:$AS$3,AV$1)</f>
        <v>0.79090300000000002</v>
      </c>
      <c r="AW716" s="2" cm="1">
        <f t="array" ref="AW716">TREND($AR716:$AS716,$AR$3:$AS$3,AW$1)</f>
        <v>0.79090300000000002</v>
      </c>
      <c r="AX716" s="2" cm="1">
        <f t="array" ref="AX716">TREND($AR716:$AS716,$AR$3:$AS$3,AX$1)</f>
        <v>0.79090300000000002</v>
      </c>
      <c r="AY716" s="2" cm="1">
        <f t="array" ref="AY716">TREND($AR716:$AS716,$AR$3:$AS$3,AY$1)</f>
        <v>0.79090300000000002</v>
      </c>
      <c r="AZ716" s="2" cm="1">
        <f t="array" ref="AZ716">TREND($AR716:$AS716,$AR$3:$AS$3,AZ$1)</f>
        <v>0.79090300000000002</v>
      </c>
      <c r="BA716" s="2" cm="1">
        <f t="array" ref="BA716">TREND($AR716:$AS716,$AR$3:$AS$3,BA$1)</f>
        <v>0.79090300000000002</v>
      </c>
      <c r="BB716" s="2" cm="1">
        <f t="array" ref="BB716">TREND($AR716:$AS716,$AR$3:$AS$3,BB$1)</f>
        <v>0.79090300000000002</v>
      </c>
      <c r="BC716" s="2" cm="1">
        <f t="array" ref="BC716">TREND($AR716:$AS716,$AR$3:$AS$3,BC$1)</f>
        <v>0.79090300000000002</v>
      </c>
      <c r="BD716" s="2" cm="1">
        <f t="array" ref="BD716">TREND($AR716:$AS716,$AR$3:$AS$3,BD$1)</f>
        <v>0.79090300000000002</v>
      </c>
      <c r="BE716" s="2" cm="1">
        <f t="array" ref="BE716">TREND($AR716:$AS716,$AR$3:$AS$3,BE$1)</f>
        <v>0.79090300000000002</v>
      </c>
      <c r="BF716" s="20" cm="1">
        <f t="array" ref="BF716">TREND($AS716:$AT716,$AS$3:$AT$3,BF$1)</f>
        <v>0.71181269999999586</v>
      </c>
      <c r="BG716" s="20" cm="1">
        <f t="array" ref="BG716">TREND($AS716:$AT716,$AS$3:$AT$3,BG$1)</f>
        <v>0.63272239999999869</v>
      </c>
      <c r="BH716" s="20" cm="1">
        <f t="array" ref="BH716">TREND($AS716:$AT716,$AS$3:$AT$3,BH$1)</f>
        <v>0.55363209999999441</v>
      </c>
      <c r="BI716" s="20" cm="1">
        <f t="array" ref="BI716">TREND($AS716:$AT716,$AS$3:$AT$3,BI$1)</f>
        <v>0.47454179999999724</v>
      </c>
      <c r="BJ716" s="20" cm="1">
        <f t="array" ref="BJ716">TREND($AS716:$AT716,$AS$3:$AT$3,BJ$1)</f>
        <v>0.39545149999999296</v>
      </c>
      <c r="BK716" s="20" cm="1">
        <f t="array" ref="BK716">TREND($AS716:$AT716,$AS$3:$AT$3,BK$1)</f>
        <v>0.31636119999999579</v>
      </c>
      <c r="BL716" s="20" cm="1">
        <f t="array" ref="BL716">TREND($AS716:$AT716,$AS$3:$AT$3,BL$1)</f>
        <v>0.23727089999999862</v>
      </c>
      <c r="BM716" s="20" cm="1">
        <f t="array" ref="BM716">TREND($AS716:$AT716,$AS$3:$AT$3,BM$1)</f>
        <v>0.15818059999999434</v>
      </c>
    </row>
    <row r="717" spans="1:65" x14ac:dyDescent="0.35">
      <c r="A717" t="str">
        <f>IF(BYDem!B715="","\I:",BYDem!B715)</f>
        <v>France</v>
      </c>
      <c r="B717" t="str">
        <f>BYDem!E715</f>
        <v>TWI</v>
      </c>
      <c r="C717" t="str">
        <f t="shared" si="223"/>
        <v>TWI</v>
      </c>
      <c r="D717" s="4">
        <f>SUMIFS(BYDem!$M$2:$M$2000,BYDem!$B$2:$B$2000,Demands!$A717,BYDem!$E$2:$E$2000,Demands!$B717)</f>
        <v>71.088116814000003</v>
      </c>
      <c r="E717" s="4">
        <f t="shared" si="224"/>
        <v>71.088116814000003</v>
      </c>
      <c r="F717" s="4">
        <f t="shared" si="225"/>
        <v>71.088116814000003</v>
      </c>
      <c r="G717" s="4">
        <f t="shared" si="226"/>
        <v>71.088116814000003</v>
      </c>
      <c r="H717" s="4">
        <f t="shared" si="227"/>
        <v>71.088116814000003</v>
      </c>
      <c r="I717" s="4">
        <f t="shared" si="228"/>
        <v>71.088116814000003</v>
      </c>
      <c r="J717" s="4">
        <f t="shared" si="229"/>
        <v>71.088116814000003</v>
      </c>
      <c r="K717" s="4">
        <f t="shared" si="230"/>
        <v>71.088116814000003</v>
      </c>
      <c r="L717" s="4">
        <f t="shared" si="231"/>
        <v>71.088116814000003</v>
      </c>
      <c r="M717" s="4">
        <f t="shared" si="232"/>
        <v>71.088116814000003</v>
      </c>
      <c r="N717" s="4">
        <f t="shared" si="233"/>
        <v>71.088116814000003</v>
      </c>
      <c r="O717" s="4">
        <f t="shared" si="234"/>
        <v>71.088116814000003</v>
      </c>
      <c r="P717" s="4">
        <f t="shared" si="235"/>
        <v>71.088116814000003</v>
      </c>
      <c r="Q717" s="4">
        <f t="shared" si="236"/>
        <v>71.088116814000003</v>
      </c>
      <c r="R717" s="4">
        <f t="shared" si="237"/>
        <v>71.088116814000003</v>
      </c>
      <c r="S717" s="4">
        <f t="shared" si="238"/>
        <v>71.088116814000003</v>
      </c>
      <c r="T717" s="4">
        <f t="shared" si="239"/>
        <v>71.088116814000003</v>
      </c>
      <c r="U717" s="4">
        <f t="shared" si="240"/>
        <v>71.088116814000003</v>
      </c>
      <c r="W717" s="5" t="str">
        <f>VLOOKUP(C717&amp;A717,Driver_elast!$A$2:$D$1161,4,FALSE)</f>
        <v>GDPSER</v>
      </c>
      <c r="X717" s="5">
        <v>1</v>
      </c>
      <c r="Y717" s="2">
        <f>SUMIFS('Growth rates'!D$4:D$999,'Growth rates'!$B$4:$B$999,Demands!$A717,'Growth rates'!$C$4:$C$999,$W717)</f>
        <v>1</v>
      </c>
      <c r="Z717" s="2">
        <f>SUMIFS('Growth rates'!E$4:E$999,'Growth rates'!$B$4:$B$999,Demands!$A717,'Growth rates'!$C$4:$C$999,$W717)</f>
        <v>0.99817646109018121</v>
      </c>
      <c r="AA717" s="2">
        <f>SUMIFS('Growth rates'!F$4:F$999,'Growth rates'!$B$4:$B$999,Demands!$A717,'Growth rates'!$C$4:$C$999,$W717)</f>
        <v>1.1102312978494639</v>
      </c>
      <c r="AB717" s="2">
        <f>SUMIFS('Growth rates'!G$4:G$999,'Growth rates'!$B$4:$B$999,Demands!$A717,'Growth rates'!$C$4:$C$999,$W717)</f>
        <v>1.1895227987698878</v>
      </c>
      <c r="AC717" s="2">
        <f>SUMIFS('Growth rates'!H$4:H$999,'Growth rates'!$B$4:$B$999,Demands!$A717,'Growth rates'!$C$4:$C$999,$W717)</f>
        <v>1.2592534052553628</v>
      </c>
      <c r="AD717" s="2">
        <f>SUMIFS('Growth rates'!I$4:I$999,'Growth rates'!$B$4:$B$999,Demands!$A717,'Growth rates'!$C$4:$C$999,$W717)</f>
        <v>1.3291650858746389</v>
      </c>
      <c r="AE717" s="2">
        <f>SUMIFS('Growth rates'!J$4:J$999,'Growth rates'!$B$4:$B$999,Demands!$A717,'Growth rates'!$C$4:$C$999,$W717)</f>
        <v>1.3993573819037659</v>
      </c>
      <c r="AF717" s="2">
        <f>SUMIFS('Growth rates'!K$4:K$999,'Growth rates'!$B$4:$B$999,Demands!$A717,'Growth rates'!$C$4:$C$999,$W717)</f>
        <v>1.4711995077101185</v>
      </c>
      <c r="AG717" s="2">
        <f>SUMIFS('Growth rates'!L$4:L$999,'Growth rates'!$B$4:$B$999,Demands!$A717,'Growth rates'!$C$4:$C$999,$W717)</f>
        <v>1.5457256118422702</v>
      </c>
      <c r="AH717" s="2">
        <f>SUMIFS('Growth rates'!M$4:M$999,'Growth rates'!$B$4:$B$999,Demands!$A717,'Growth rates'!$C$4:$C$999,$W717)</f>
        <v>1.6236749484358473</v>
      </c>
      <c r="AI717" s="2">
        <f>SUMIFS('Growth rates'!N$4:N$999,'Growth rates'!$B$4:$B$999,Demands!$A717,'Growth rates'!$C$4:$C$999,$W717)</f>
        <v>1.7036514437540264</v>
      </c>
      <c r="AJ717" s="2">
        <f>SUMIFS('Growth rates'!O$4:O$999,'Growth rates'!$B$4:$B$999,Demands!$A717,'Growth rates'!$C$4:$C$999,$W717)</f>
        <v>1.7822036608927188</v>
      </c>
      <c r="AK717" s="2">
        <f>SUMIFS('Growth rates'!P$4:P$999,'Growth rates'!$B$4:$B$999,Demands!$A717,'Growth rates'!$C$4:$C$999,$W717)</f>
        <v>1.860048984593462</v>
      </c>
      <c r="AL717" s="2">
        <f>SUMIFS('Growth rates'!Q$4:Q$999,'Growth rates'!$B$4:$B$999,Demands!$A717,'Growth rates'!$C$4:$C$999,$W717)</f>
        <v>1.9383558769975415</v>
      </c>
      <c r="AM717" s="2">
        <f>SUMIFS('Growth rates'!R$4:R$999,'Growth rates'!$B$4:$B$999,Demands!$A717,'Growth rates'!$C$4:$C$999,$W717)</f>
        <v>2.0173562182807041</v>
      </c>
      <c r="AN717" s="2">
        <f>SUMIFS('Growth rates'!S$4:S$999,'Growth rates'!$B$4:$B$999,Demands!$A717,'Growth rates'!$C$4:$C$999,$W717)</f>
        <v>2.0965109634711925</v>
      </c>
      <c r="AO717" s="2">
        <f>SUMIFS('Growth rates'!T$4:T$999,'Growth rates'!$B$4:$B$999,Demands!$A717,'Growth rates'!$C$4:$C$999,$W717)</f>
        <v>2.1738475522966296</v>
      </c>
      <c r="AP717" s="2">
        <f>SUMIFS('Growth rates'!U$4:U$999,'Growth rates'!$B$4:$B$999,Demands!$A717,'Growth rates'!$C$4:$C$999,$W717)</f>
        <v>2.2455392253141429</v>
      </c>
      <c r="AR717">
        <f>VLOOKUP(C717&amp;A717,Driver_elast!$A$2:$E$1161,5,FALSE)</f>
        <v>0</v>
      </c>
      <c r="AS717">
        <f t="shared" si="241"/>
        <v>0</v>
      </c>
      <c r="AT717">
        <f t="shared" si="242"/>
        <v>0</v>
      </c>
      <c r="AV717" s="2" cm="1">
        <f t="array" ref="AV717">TREND($AR717:$AS717,$AR$3:$AS$3,AV$1)</f>
        <v>0</v>
      </c>
      <c r="AW717" s="2" cm="1">
        <f t="array" ref="AW717">TREND($AR717:$AS717,$AR$3:$AS$3,AW$1)</f>
        <v>0</v>
      </c>
      <c r="AX717" s="2" cm="1">
        <f t="array" ref="AX717">TREND($AR717:$AS717,$AR$3:$AS$3,AX$1)</f>
        <v>0</v>
      </c>
      <c r="AY717" s="2" cm="1">
        <f t="array" ref="AY717">TREND($AR717:$AS717,$AR$3:$AS$3,AY$1)</f>
        <v>0</v>
      </c>
      <c r="AZ717" s="2" cm="1">
        <f t="array" ref="AZ717">TREND($AR717:$AS717,$AR$3:$AS$3,AZ$1)</f>
        <v>0</v>
      </c>
      <c r="BA717" s="2" cm="1">
        <f t="array" ref="BA717">TREND($AR717:$AS717,$AR$3:$AS$3,BA$1)</f>
        <v>0</v>
      </c>
      <c r="BB717" s="2" cm="1">
        <f t="array" ref="BB717">TREND($AR717:$AS717,$AR$3:$AS$3,BB$1)</f>
        <v>0</v>
      </c>
      <c r="BC717" s="2" cm="1">
        <f t="array" ref="BC717">TREND($AR717:$AS717,$AR$3:$AS$3,BC$1)</f>
        <v>0</v>
      </c>
      <c r="BD717" s="2" cm="1">
        <f t="array" ref="BD717">TREND($AR717:$AS717,$AR$3:$AS$3,BD$1)</f>
        <v>0</v>
      </c>
      <c r="BE717" s="2" cm="1">
        <f t="array" ref="BE717">TREND($AR717:$AS717,$AR$3:$AS$3,BE$1)</f>
        <v>0</v>
      </c>
      <c r="BF717" s="20" cm="1">
        <f t="array" ref="BF717">TREND($AS717:$AT717,$AS$3:$AT$3,BF$1)</f>
        <v>0</v>
      </c>
      <c r="BG717" s="20" cm="1">
        <f t="array" ref="BG717">TREND($AS717:$AT717,$AS$3:$AT$3,BG$1)</f>
        <v>0</v>
      </c>
      <c r="BH717" s="20" cm="1">
        <f t="array" ref="BH717">TREND($AS717:$AT717,$AS$3:$AT$3,BH$1)</f>
        <v>0</v>
      </c>
      <c r="BI717" s="20" cm="1">
        <f t="array" ref="BI717">TREND($AS717:$AT717,$AS$3:$AT$3,BI$1)</f>
        <v>0</v>
      </c>
      <c r="BJ717" s="20" cm="1">
        <f t="array" ref="BJ717">TREND($AS717:$AT717,$AS$3:$AT$3,BJ$1)</f>
        <v>0</v>
      </c>
      <c r="BK717" s="20" cm="1">
        <f t="array" ref="BK717">TREND($AS717:$AT717,$AS$3:$AT$3,BK$1)</f>
        <v>0</v>
      </c>
      <c r="BL717" s="20" cm="1">
        <f t="array" ref="BL717">TREND($AS717:$AT717,$AS$3:$AT$3,BL$1)</f>
        <v>0</v>
      </c>
      <c r="BM717" s="20" cm="1">
        <f t="array" ref="BM717">TREND($AS717:$AT717,$AS$3:$AT$3,BM$1)</f>
        <v>0</v>
      </c>
    </row>
    <row r="718" spans="1:65" x14ac:dyDescent="0.35">
      <c r="A718" t="str">
        <f>IF(BYDem!B716="","\I:",BYDem!B716)</f>
        <v>France</v>
      </c>
      <c r="B718" t="str">
        <f>BYDem!E716</f>
        <v>Trd_2w</v>
      </c>
      <c r="C718" t="str">
        <f t="shared" si="223"/>
        <v>Trd_2w</v>
      </c>
      <c r="D718" s="4">
        <f>SUMIFS(BYDem!$M$2:$M$2000,BYDem!$B$2:$B$2000,Demands!$A718,BYDem!$E$2:$E$2000,Demands!$B718)</f>
        <v>5.18</v>
      </c>
      <c r="E718" s="4">
        <f t="shared" si="224"/>
        <v>5.1868202922503288</v>
      </c>
      <c r="F718" s="4">
        <f t="shared" si="225"/>
        <v>5.5267049960459476</v>
      </c>
      <c r="G718" s="4">
        <f t="shared" si="226"/>
        <v>5.7729180524450161</v>
      </c>
      <c r="H718" s="4">
        <f t="shared" si="227"/>
        <v>5.991145485472182</v>
      </c>
      <c r="I718" s="4">
        <f t="shared" si="228"/>
        <v>6.2078411593797949</v>
      </c>
      <c r="J718" s="4">
        <f t="shared" si="229"/>
        <v>6.424049558698127</v>
      </c>
      <c r="K718" s="4">
        <f t="shared" si="230"/>
        <v>6.6440192934031472</v>
      </c>
      <c r="L718" s="4">
        <f t="shared" si="231"/>
        <v>6.8685003199167678</v>
      </c>
      <c r="M718" s="4">
        <f t="shared" si="232"/>
        <v>7.0997912358096578</v>
      </c>
      <c r="N718" s="4">
        <f t="shared" si="233"/>
        <v>7.3119711270173955</v>
      </c>
      <c r="O718" s="4">
        <f t="shared" si="234"/>
        <v>7.4982023577112926</v>
      </c>
      <c r="P718" s="4">
        <f t="shared" si="235"/>
        <v>7.6606888631767012</v>
      </c>
      <c r="Q718" s="4">
        <f t="shared" si="236"/>
        <v>7.8004566034809297</v>
      </c>
      <c r="R718" s="4">
        <f t="shared" si="237"/>
        <v>7.9171916461006457</v>
      </c>
      <c r="S718" s="4">
        <f t="shared" si="238"/>
        <v>8.0100561425105976</v>
      </c>
      <c r="T718" s="4">
        <f t="shared" si="239"/>
        <v>8.078282347225052</v>
      </c>
      <c r="U718" s="4">
        <f t="shared" si="240"/>
        <v>8.1215886565544508</v>
      </c>
      <c r="W718" s="5" t="str">
        <f>VLOOKUP(C718&amp;A718,Driver_elast!$A$2:$D$1161,4,FALSE)</f>
        <v>GDP</v>
      </c>
      <c r="X718" s="5">
        <v>1</v>
      </c>
      <c r="Y718" s="2">
        <f>SUMIFS('Growth rates'!D$4:D$999,'Growth rates'!$B$4:$B$999,Demands!$A718,'Growth rates'!$C$4:$C$999,$W718)</f>
        <v>1</v>
      </c>
      <c r="Z718" s="2">
        <f>SUMIFS('Growth rates'!E$4:E$999,'Growth rates'!$B$4:$B$999,Demands!$A718,'Growth rates'!$C$4:$C$999,$W718)</f>
        <v>1.0025457881818998</v>
      </c>
      <c r="AA718" s="2">
        <f>SUMIFS('Growth rates'!F$4:F$999,'Growth rates'!$B$4:$B$999,Demands!$A718,'Growth rates'!$C$4:$C$999,$W718)</f>
        <v>1.1295691716651499</v>
      </c>
      <c r="AB718" s="2">
        <f>SUMIFS('Growth rates'!G$4:G$999,'Growth rates'!$B$4:$B$999,Demands!$A718,'Growth rates'!$C$4:$C$999,$W718)</f>
        <v>1.2268677888573403</v>
      </c>
      <c r="AC718" s="2">
        <f>SUMIFS('Growth rates'!H$4:H$999,'Growth rates'!$B$4:$B$999,Demands!$A718,'Growth rates'!$C$4:$C$999,$W718)</f>
        <v>1.3165405942955557</v>
      </c>
      <c r="AD718" s="2">
        <f>SUMIFS('Growth rates'!I$4:I$999,'Growth rates'!$B$4:$B$999,Demands!$A718,'Growth rates'!$C$4:$C$999,$W718)</f>
        <v>1.4086117662476088</v>
      </c>
      <c r="AE718" s="2">
        <f>SUMIFS('Growth rates'!J$4:J$999,'Growth rates'!$B$4:$B$999,Demands!$A718,'Growth rates'!$C$4:$C$999,$W718)</f>
        <v>1.5034694068925827</v>
      </c>
      <c r="AF718" s="2">
        <f>SUMIFS('Growth rates'!K$4:K$999,'Growth rates'!$B$4:$B$999,Demands!$A718,'Growth rates'!$C$4:$C$999,$W718)</f>
        <v>1.6030094180057486</v>
      </c>
      <c r="AG718" s="2">
        <f>SUMIFS('Growth rates'!L$4:L$999,'Growth rates'!$B$4:$B$999,Demands!$A718,'Growth rates'!$C$4:$C$999,$W718)</f>
        <v>1.7077304394955095</v>
      </c>
      <c r="AH718" s="2">
        <f>SUMIFS('Growth rates'!M$4:M$999,'Growth rates'!$B$4:$B$999,Demands!$A718,'Growth rates'!$C$4:$C$999,$W718)</f>
        <v>1.8189202560862552</v>
      </c>
      <c r="AI718" s="2">
        <f>SUMIFS('Growth rates'!N$4:N$999,'Growth rates'!$B$4:$B$999,Demands!$A718,'Growth rates'!$C$4:$C$999,$W718)</f>
        <v>1.9357030429186526</v>
      </c>
      <c r="AJ718" s="2">
        <f>SUMIFS('Growth rates'!O$4:O$999,'Growth rates'!$B$4:$B$999,Demands!$A718,'Growth rates'!$C$4:$C$999,$W718)</f>
        <v>2.0548590200515382</v>
      </c>
      <c r="AK718" s="2">
        <f>SUMIFS('Growth rates'!P$4:P$999,'Growth rates'!$B$4:$B$999,Demands!$A718,'Growth rates'!$C$4:$C$999,$W718)</f>
        <v>2.1778556392296013</v>
      </c>
      <c r="AL718" s="2">
        <f>SUMIFS('Growth rates'!Q$4:Q$999,'Growth rates'!$B$4:$B$999,Demands!$A718,'Growth rates'!$C$4:$C$999,$W718)</f>
        <v>2.305901634299389</v>
      </c>
      <c r="AM718" s="2">
        <f>SUMIFS('Growth rates'!R$4:R$999,'Growth rates'!$B$4:$B$999,Demands!$A718,'Growth rates'!$C$4:$C$999,$W718)</f>
        <v>2.4393462437891178</v>
      </c>
      <c r="AN718" s="2">
        <f>SUMIFS('Growth rates'!S$4:S$999,'Growth rates'!$B$4:$B$999,Demands!$A718,'Growth rates'!$C$4:$C$999,$W718)</f>
        <v>2.5776522526899837</v>
      </c>
      <c r="AO718" s="2">
        <f>SUMIFS('Growth rates'!T$4:T$999,'Growth rates'!$B$4:$B$999,Demands!$A718,'Growth rates'!$C$4:$C$999,$W718)</f>
        <v>2.7191559430915095</v>
      </c>
      <c r="AP718" s="2">
        <f>SUMIFS('Growth rates'!U$4:U$999,'Growth rates'!$B$4:$B$999,Demands!$A718,'Growth rates'!$C$4:$C$999,$W718)</f>
        <v>2.8600800547662448</v>
      </c>
      <c r="AR718">
        <f>VLOOKUP(C718&amp;A718,Driver_elast!$A$2:$E$1161,5,FALSE)</f>
        <v>0.51719099999999996</v>
      </c>
      <c r="AS718">
        <f t="shared" si="241"/>
        <v>0.51719099999999996</v>
      </c>
      <c r="AT718">
        <f t="shared" si="242"/>
        <v>0.10343819999999999</v>
      </c>
      <c r="AV718" s="2" cm="1">
        <f t="array" ref="AV718">TREND($AR718:$AS718,$AR$3:$AS$3,AV$1)</f>
        <v>0.51719099999999996</v>
      </c>
      <c r="AW718" s="2" cm="1">
        <f t="array" ref="AW718">TREND($AR718:$AS718,$AR$3:$AS$3,AW$1)</f>
        <v>0.51719099999999996</v>
      </c>
      <c r="AX718" s="2" cm="1">
        <f t="array" ref="AX718">TREND($AR718:$AS718,$AR$3:$AS$3,AX$1)</f>
        <v>0.51719099999999996</v>
      </c>
      <c r="AY718" s="2" cm="1">
        <f t="array" ref="AY718">TREND($AR718:$AS718,$AR$3:$AS$3,AY$1)</f>
        <v>0.51719099999999996</v>
      </c>
      <c r="AZ718" s="2" cm="1">
        <f t="array" ref="AZ718">TREND($AR718:$AS718,$AR$3:$AS$3,AZ$1)</f>
        <v>0.51719099999999996</v>
      </c>
      <c r="BA718" s="2" cm="1">
        <f t="array" ref="BA718">TREND($AR718:$AS718,$AR$3:$AS$3,BA$1)</f>
        <v>0.51719099999999996</v>
      </c>
      <c r="BB718" s="2" cm="1">
        <f t="array" ref="BB718">TREND($AR718:$AS718,$AR$3:$AS$3,BB$1)</f>
        <v>0.51719099999999996</v>
      </c>
      <c r="BC718" s="2" cm="1">
        <f t="array" ref="BC718">TREND($AR718:$AS718,$AR$3:$AS$3,BC$1)</f>
        <v>0.51719099999999996</v>
      </c>
      <c r="BD718" s="2" cm="1">
        <f t="array" ref="BD718">TREND($AR718:$AS718,$AR$3:$AS$3,BD$1)</f>
        <v>0.51719099999999996</v>
      </c>
      <c r="BE718" s="2" cm="1">
        <f t="array" ref="BE718">TREND($AR718:$AS718,$AR$3:$AS$3,BE$1)</f>
        <v>0.51719099999999996</v>
      </c>
      <c r="BF718" s="20" cm="1">
        <f t="array" ref="BF718">TREND($AS718:$AT718,$AS$3:$AT$3,BF$1)</f>
        <v>0.46547190000000072</v>
      </c>
      <c r="BG718" s="20" cm="1">
        <f t="array" ref="BG718">TREND($AS718:$AT718,$AS$3:$AT$3,BG$1)</f>
        <v>0.41375280000000103</v>
      </c>
      <c r="BH718" s="20" cm="1">
        <f t="array" ref="BH718">TREND($AS718:$AT718,$AS$3:$AT$3,BH$1)</f>
        <v>0.36203370000000135</v>
      </c>
      <c r="BI718" s="20" cm="1">
        <f t="array" ref="BI718">TREND($AS718:$AT718,$AS$3:$AT$3,BI$1)</f>
        <v>0.31031460000000166</v>
      </c>
      <c r="BJ718" s="20" cm="1">
        <f t="array" ref="BJ718">TREND($AS718:$AT718,$AS$3:$AT$3,BJ$1)</f>
        <v>0.25859550000000198</v>
      </c>
      <c r="BK718" s="20" cm="1">
        <f t="array" ref="BK718">TREND($AS718:$AT718,$AS$3:$AT$3,BK$1)</f>
        <v>0.20687640000000229</v>
      </c>
      <c r="BL718" s="20" cm="1">
        <f t="array" ref="BL718">TREND($AS718:$AT718,$AS$3:$AT$3,BL$1)</f>
        <v>0.15515730000000261</v>
      </c>
      <c r="BM718" s="20" cm="1">
        <f t="array" ref="BM718">TREND($AS718:$AT718,$AS$3:$AT$3,BM$1)</f>
        <v>0.10343820000000292</v>
      </c>
    </row>
    <row r="719" spans="1:65" x14ac:dyDescent="0.35">
      <c r="A719" t="str">
        <f>IF(BYDem!B717="","\I:",BYDem!B717)</f>
        <v>France</v>
      </c>
      <c r="B719" t="str">
        <f>BYDem!E717</f>
        <v>Trd_3w</v>
      </c>
      <c r="C719" t="str">
        <f t="shared" si="223"/>
        <v>Trd_3w</v>
      </c>
      <c r="D719" s="4">
        <f>SUMIFS(BYDem!$M$2:$M$2000,BYDem!$B$2:$B$2000,Demands!$A719,BYDem!$E$2:$E$2000,Demands!$B719)</f>
        <v>1.05</v>
      </c>
      <c r="E719" s="4">
        <f t="shared" si="224"/>
        <v>1.0513824916723642</v>
      </c>
      <c r="F719" s="4">
        <f t="shared" si="225"/>
        <v>1.1202780397390437</v>
      </c>
      <c r="G719" s="4">
        <f t="shared" si="226"/>
        <v>1.1701860917118279</v>
      </c>
      <c r="H719" s="4">
        <f t="shared" si="227"/>
        <v>1.2144213821903074</v>
      </c>
      <c r="I719" s="4">
        <f t="shared" si="228"/>
        <v>1.258346180955364</v>
      </c>
      <c r="J719" s="4">
        <f t="shared" si="229"/>
        <v>1.3021722078442153</v>
      </c>
      <c r="K719" s="4">
        <f t="shared" si="230"/>
        <v>1.3467606675817194</v>
      </c>
      <c r="L719" s="4">
        <f t="shared" si="231"/>
        <v>1.3922635783615074</v>
      </c>
      <c r="M719" s="4">
        <f t="shared" si="232"/>
        <v>1.4391468721235798</v>
      </c>
      <c r="N719" s="4">
        <f t="shared" si="233"/>
        <v>1.4821563095305537</v>
      </c>
      <c r="O719" s="4">
        <f t="shared" si="234"/>
        <v>1.5199058833198571</v>
      </c>
      <c r="P719" s="4">
        <f t="shared" si="235"/>
        <v>1.552842337130413</v>
      </c>
      <c r="Q719" s="4">
        <f t="shared" si="236"/>
        <v>1.5811736358407296</v>
      </c>
      <c r="R719" s="4">
        <f t="shared" si="237"/>
        <v>1.6048361444798611</v>
      </c>
      <c r="S719" s="4">
        <f t="shared" si="238"/>
        <v>1.623660028887284</v>
      </c>
      <c r="T719" s="4">
        <f t="shared" si="239"/>
        <v>1.6374896649780519</v>
      </c>
      <c r="U719" s="4">
        <f t="shared" si="240"/>
        <v>1.6462679709232002</v>
      </c>
      <c r="W719" s="5" t="str">
        <f>VLOOKUP(C719&amp;A719,Driver_elast!$A$2:$D$1161,4,FALSE)</f>
        <v>GDP</v>
      </c>
      <c r="X719" s="5">
        <v>1</v>
      </c>
      <c r="Y719" s="2">
        <f>SUMIFS('Growth rates'!D$4:D$999,'Growth rates'!$B$4:$B$999,Demands!$A719,'Growth rates'!$C$4:$C$999,$W719)</f>
        <v>1</v>
      </c>
      <c r="Z719" s="2">
        <f>SUMIFS('Growth rates'!E$4:E$999,'Growth rates'!$B$4:$B$999,Demands!$A719,'Growth rates'!$C$4:$C$999,$W719)</f>
        <v>1.0025457881818998</v>
      </c>
      <c r="AA719" s="2">
        <f>SUMIFS('Growth rates'!F$4:F$999,'Growth rates'!$B$4:$B$999,Demands!$A719,'Growth rates'!$C$4:$C$999,$W719)</f>
        <v>1.1295691716651499</v>
      </c>
      <c r="AB719" s="2">
        <f>SUMIFS('Growth rates'!G$4:G$999,'Growth rates'!$B$4:$B$999,Demands!$A719,'Growth rates'!$C$4:$C$999,$W719)</f>
        <v>1.2268677888573403</v>
      </c>
      <c r="AC719" s="2">
        <f>SUMIFS('Growth rates'!H$4:H$999,'Growth rates'!$B$4:$B$999,Demands!$A719,'Growth rates'!$C$4:$C$999,$W719)</f>
        <v>1.3165405942955557</v>
      </c>
      <c r="AD719" s="2">
        <f>SUMIFS('Growth rates'!I$4:I$999,'Growth rates'!$B$4:$B$999,Demands!$A719,'Growth rates'!$C$4:$C$999,$W719)</f>
        <v>1.4086117662476088</v>
      </c>
      <c r="AE719" s="2">
        <f>SUMIFS('Growth rates'!J$4:J$999,'Growth rates'!$B$4:$B$999,Demands!$A719,'Growth rates'!$C$4:$C$999,$W719)</f>
        <v>1.5034694068925827</v>
      </c>
      <c r="AF719" s="2">
        <f>SUMIFS('Growth rates'!K$4:K$999,'Growth rates'!$B$4:$B$999,Demands!$A719,'Growth rates'!$C$4:$C$999,$W719)</f>
        <v>1.6030094180057486</v>
      </c>
      <c r="AG719" s="2">
        <f>SUMIFS('Growth rates'!L$4:L$999,'Growth rates'!$B$4:$B$999,Demands!$A719,'Growth rates'!$C$4:$C$999,$W719)</f>
        <v>1.7077304394955095</v>
      </c>
      <c r="AH719" s="2">
        <f>SUMIFS('Growth rates'!M$4:M$999,'Growth rates'!$B$4:$B$999,Demands!$A719,'Growth rates'!$C$4:$C$999,$W719)</f>
        <v>1.8189202560862552</v>
      </c>
      <c r="AI719" s="2">
        <f>SUMIFS('Growth rates'!N$4:N$999,'Growth rates'!$B$4:$B$999,Demands!$A719,'Growth rates'!$C$4:$C$999,$W719)</f>
        <v>1.9357030429186526</v>
      </c>
      <c r="AJ719" s="2">
        <f>SUMIFS('Growth rates'!O$4:O$999,'Growth rates'!$B$4:$B$999,Demands!$A719,'Growth rates'!$C$4:$C$999,$W719)</f>
        <v>2.0548590200515382</v>
      </c>
      <c r="AK719" s="2">
        <f>SUMIFS('Growth rates'!P$4:P$999,'Growth rates'!$B$4:$B$999,Demands!$A719,'Growth rates'!$C$4:$C$999,$W719)</f>
        <v>2.1778556392296013</v>
      </c>
      <c r="AL719" s="2">
        <f>SUMIFS('Growth rates'!Q$4:Q$999,'Growth rates'!$B$4:$B$999,Demands!$A719,'Growth rates'!$C$4:$C$999,$W719)</f>
        <v>2.305901634299389</v>
      </c>
      <c r="AM719" s="2">
        <f>SUMIFS('Growth rates'!R$4:R$999,'Growth rates'!$B$4:$B$999,Demands!$A719,'Growth rates'!$C$4:$C$999,$W719)</f>
        <v>2.4393462437891178</v>
      </c>
      <c r="AN719" s="2">
        <f>SUMIFS('Growth rates'!S$4:S$999,'Growth rates'!$B$4:$B$999,Demands!$A719,'Growth rates'!$C$4:$C$999,$W719)</f>
        <v>2.5776522526899837</v>
      </c>
      <c r="AO719" s="2">
        <f>SUMIFS('Growth rates'!T$4:T$999,'Growth rates'!$B$4:$B$999,Demands!$A719,'Growth rates'!$C$4:$C$999,$W719)</f>
        <v>2.7191559430915095</v>
      </c>
      <c r="AP719" s="2">
        <f>SUMIFS('Growth rates'!U$4:U$999,'Growth rates'!$B$4:$B$999,Demands!$A719,'Growth rates'!$C$4:$C$999,$W719)</f>
        <v>2.8600800547662448</v>
      </c>
      <c r="AR719">
        <f>VLOOKUP(C719&amp;A719,Driver_elast!$A$2:$E$1161,5,FALSE)</f>
        <v>0.51719099999999996</v>
      </c>
      <c r="AS719">
        <f t="shared" si="241"/>
        <v>0.51719099999999996</v>
      </c>
      <c r="AT719">
        <f t="shared" si="242"/>
        <v>0.10343819999999999</v>
      </c>
      <c r="AV719" s="2" cm="1">
        <f t="array" ref="AV719">TREND($AR719:$AS719,$AR$3:$AS$3,AV$1)</f>
        <v>0.51719099999999996</v>
      </c>
      <c r="AW719" s="2" cm="1">
        <f t="array" ref="AW719">TREND($AR719:$AS719,$AR$3:$AS$3,AW$1)</f>
        <v>0.51719099999999996</v>
      </c>
      <c r="AX719" s="2" cm="1">
        <f t="array" ref="AX719">TREND($AR719:$AS719,$AR$3:$AS$3,AX$1)</f>
        <v>0.51719099999999996</v>
      </c>
      <c r="AY719" s="2" cm="1">
        <f t="array" ref="AY719">TREND($AR719:$AS719,$AR$3:$AS$3,AY$1)</f>
        <v>0.51719099999999996</v>
      </c>
      <c r="AZ719" s="2" cm="1">
        <f t="array" ref="AZ719">TREND($AR719:$AS719,$AR$3:$AS$3,AZ$1)</f>
        <v>0.51719099999999996</v>
      </c>
      <c r="BA719" s="2" cm="1">
        <f t="array" ref="BA719">TREND($AR719:$AS719,$AR$3:$AS$3,BA$1)</f>
        <v>0.51719099999999996</v>
      </c>
      <c r="BB719" s="2" cm="1">
        <f t="array" ref="BB719">TREND($AR719:$AS719,$AR$3:$AS$3,BB$1)</f>
        <v>0.51719099999999996</v>
      </c>
      <c r="BC719" s="2" cm="1">
        <f t="array" ref="BC719">TREND($AR719:$AS719,$AR$3:$AS$3,BC$1)</f>
        <v>0.51719099999999996</v>
      </c>
      <c r="BD719" s="2" cm="1">
        <f t="array" ref="BD719">TREND($AR719:$AS719,$AR$3:$AS$3,BD$1)</f>
        <v>0.51719099999999996</v>
      </c>
      <c r="BE719" s="2" cm="1">
        <f t="array" ref="BE719">TREND($AR719:$AS719,$AR$3:$AS$3,BE$1)</f>
        <v>0.51719099999999996</v>
      </c>
      <c r="BF719" s="20" cm="1">
        <f t="array" ref="BF719">TREND($AS719:$AT719,$AS$3:$AT$3,BF$1)</f>
        <v>0.46547190000000072</v>
      </c>
      <c r="BG719" s="20" cm="1">
        <f t="array" ref="BG719">TREND($AS719:$AT719,$AS$3:$AT$3,BG$1)</f>
        <v>0.41375280000000103</v>
      </c>
      <c r="BH719" s="20" cm="1">
        <f t="array" ref="BH719">TREND($AS719:$AT719,$AS$3:$AT$3,BH$1)</f>
        <v>0.36203370000000135</v>
      </c>
      <c r="BI719" s="20" cm="1">
        <f t="array" ref="BI719">TREND($AS719:$AT719,$AS$3:$AT$3,BI$1)</f>
        <v>0.31031460000000166</v>
      </c>
      <c r="BJ719" s="20" cm="1">
        <f t="array" ref="BJ719">TREND($AS719:$AT719,$AS$3:$AT$3,BJ$1)</f>
        <v>0.25859550000000198</v>
      </c>
      <c r="BK719" s="20" cm="1">
        <f t="array" ref="BK719">TREND($AS719:$AT719,$AS$3:$AT$3,BK$1)</f>
        <v>0.20687640000000229</v>
      </c>
      <c r="BL719" s="20" cm="1">
        <f t="array" ref="BL719">TREND($AS719:$AT719,$AS$3:$AT$3,BL$1)</f>
        <v>0.15515730000000261</v>
      </c>
      <c r="BM719" s="20" cm="1">
        <f t="array" ref="BM719">TREND($AS719:$AT719,$AS$3:$AT$3,BM$1)</f>
        <v>0.10343820000000292</v>
      </c>
    </row>
    <row r="720" spans="1:65" x14ac:dyDescent="0.35">
      <c r="A720" t="str">
        <f>IF(BYDem!B718="","\I:",BYDem!B718)</f>
        <v>France</v>
      </c>
      <c r="B720" t="str">
        <f>BYDem!E718</f>
        <v>Trd_Bus</v>
      </c>
      <c r="C720" t="str">
        <f t="shared" si="223"/>
        <v>Trd_Bus</v>
      </c>
      <c r="D720" s="4">
        <f>SUMIFS(BYDem!$M$2:$M$2000,BYDem!$B$2:$B$2000,Demands!$A720,BYDem!$E$2:$E$2000,Demands!$B720)</f>
        <v>5.95</v>
      </c>
      <c r="E720" s="4">
        <f t="shared" si="224"/>
        <v>5.9578341194767299</v>
      </c>
      <c r="F720" s="4">
        <f t="shared" si="225"/>
        <v>6.3482422251879136</v>
      </c>
      <c r="G720" s="4">
        <f t="shared" si="226"/>
        <v>6.6310545197003572</v>
      </c>
      <c r="H720" s="4">
        <f t="shared" si="227"/>
        <v>6.8817211657450743</v>
      </c>
      <c r="I720" s="4">
        <f t="shared" si="228"/>
        <v>7.130628358747062</v>
      </c>
      <c r="J720" s="4">
        <f t="shared" si="229"/>
        <v>7.3789758444505518</v>
      </c>
      <c r="K720" s="4">
        <f t="shared" si="230"/>
        <v>7.6316437829630752</v>
      </c>
      <c r="L720" s="4">
        <f t="shared" si="231"/>
        <v>7.8894936107152072</v>
      </c>
      <c r="M720" s="4">
        <f t="shared" si="232"/>
        <v>8.1551656087002833</v>
      </c>
      <c r="N720" s="4">
        <f t="shared" si="233"/>
        <v>8.3988857540064679</v>
      </c>
      <c r="O720" s="4">
        <f t="shared" si="234"/>
        <v>8.6128000054791869</v>
      </c>
      <c r="P720" s="4">
        <f t="shared" si="235"/>
        <v>8.7994399104056704</v>
      </c>
      <c r="Q720" s="4">
        <f t="shared" si="236"/>
        <v>8.9599839364307989</v>
      </c>
      <c r="R720" s="4">
        <f t="shared" si="237"/>
        <v>9.0940714853858786</v>
      </c>
      <c r="S720" s="4">
        <f t="shared" si="238"/>
        <v>9.2007401636946078</v>
      </c>
      <c r="T720" s="4">
        <f t="shared" si="239"/>
        <v>9.2791081015422918</v>
      </c>
      <c r="U720" s="4">
        <f t="shared" si="240"/>
        <v>9.3288518352314664</v>
      </c>
      <c r="W720" s="5" t="str">
        <f>VLOOKUP(C720&amp;A720,Driver_elast!$A$2:$D$1161,4,FALSE)</f>
        <v>GDP</v>
      </c>
      <c r="X720" s="5">
        <v>1</v>
      </c>
      <c r="Y720" s="2">
        <f>SUMIFS('Growth rates'!D$4:D$999,'Growth rates'!$B$4:$B$999,Demands!$A720,'Growth rates'!$C$4:$C$999,$W720)</f>
        <v>1</v>
      </c>
      <c r="Z720" s="2">
        <f>SUMIFS('Growth rates'!E$4:E$999,'Growth rates'!$B$4:$B$999,Demands!$A720,'Growth rates'!$C$4:$C$999,$W720)</f>
        <v>1.0025457881818998</v>
      </c>
      <c r="AA720" s="2">
        <f>SUMIFS('Growth rates'!F$4:F$999,'Growth rates'!$B$4:$B$999,Demands!$A720,'Growth rates'!$C$4:$C$999,$W720)</f>
        <v>1.1295691716651499</v>
      </c>
      <c r="AB720" s="2">
        <f>SUMIFS('Growth rates'!G$4:G$999,'Growth rates'!$B$4:$B$999,Demands!$A720,'Growth rates'!$C$4:$C$999,$W720)</f>
        <v>1.2268677888573403</v>
      </c>
      <c r="AC720" s="2">
        <f>SUMIFS('Growth rates'!H$4:H$999,'Growth rates'!$B$4:$B$999,Demands!$A720,'Growth rates'!$C$4:$C$999,$W720)</f>
        <v>1.3165405942955557</v>
      </c>
      <c r="AD720" s="2">
        <f>SUMIFS('Growth rates'!I$4:I$999,'Growth rates'!$B$4:$B$999,Demands!$A720,'Growth rates'!$C$4:$C$999,$W720)</f>
        <v>1.4086117662476088</v>
      </c>
      <c r="AE720" s="2">
        <f>SUMIFS('Growth rates'!J$4:J$999,'Growth rates'!$B$4:$B$999,Demands!$A720,'Growth rates'!$C$4:$C$999,$W720)</f>
        <v>1.5034694068925827</v>
      </c>
      <c r="AF720" s="2">
        <f>SUMIFS('Growth rates'!K$4:K$999,'Growth rates'!$B$4:$B$999,Demands!$A720,'Growth rates'!$C$4:$C$999,$W720)</f>
        <v>1.6030094180057486</v>
      </c>
      <c r="AG720" s="2">
        <f>SUMIFS('Growth rates'!L$4:L$999,'Growth rates'!$B$4:$B$999,Demands!$A720,'Growth rates'!$C$4:$C$999,$W720)</f>
        <v>1.7077304394955095</v>
      </c>
      <c r="AH720" s="2">
        <f>SUMIFS('Growth rates'!M$4:M$999,'Growth rates'!$B$4:$B$999,Demands!$A720,'Growth rates'!$C$4:$C$999,$W720)</f>
        <v>1.8189202560862552</v>
      </c>
      <c r="AI720" s="2">
        <f>SUMIFS('Growth rates'!N$4:N$999,'Growth rates'!$B$4:$B$999,Demands!$A720,'Growth rates'!$C$4:$C$999,$W720)</f>
        <v>1.9357030429186526</v>
      </c>
      <c r="AJ720" s="2">
        <f>SUMIFS('Growth rates'!O$4:O$999,'Growth rates'!$B$4:$B$999,Demands!$A720,'Growth rates'!$C$4:$C$999,$W720)</f>
        <v>2.0548590200515382</v>
      </c>
      <c r="AK720" s="2">
        <f>SUMIFS('Growth rates'!P$4:P$999,'Growth rates'!$B$4:$B$999,Demands!$A720,'Growth rates'!$C$4:$C$999,$W720)</f>
        <v>2.1778556392296013</v>
      </c>
      <c r="AL720" s="2">
        <f>SUMIFS('Growth rates'!Q$4:Q$999,'Growth rates'!$B$4:$B$999,Demands!$A720,'Growth rates'!$C$4:$C$999,$W720)</f>
        <v>2.305901634299389</v>
      </c>
      <c r="AM720" s="2">
        <f>SUMIFS('Growth rates'!R$4:R$999,'Growth rates'!$B$4:$B$999,Demands!$A720,'Growth rates'!$C$4:$C$999,$W720)</f>
        <v>2.4393462437891178</v>
      </c>
      <c r="AN720" s="2">
        <f>SUMIFS('Growth rates'!S$4:S$999,'Growth rates'!$B$4:$B$999,Demands!$A720,'Growth rates'!$C$4:$C$999,$W720)</f>
        <v>2.5776522526899837</v>
      </c>
      <c r="AO720" s="2">
        <f>SUMIFS('Growth rates'!T$4:T$999,'Growth rates'!$B$4:$B$999,Demands!$A720,'Growth rates'!$C$4:$C$999,$W720)</f>
        <v>2.7191559430915095</v>
      </c>
      <c r="AP720" s="2">
        <f>SUMIFS('Growth rates'!U$4:U$999,'Growth rates'!$B$4:$B$999,Demands!$A720,'Growth rates'!$C$4:$C$999,$W720)</f>
        <v>2.8600800547662448</v>
      </c>
      <c r="AR720">
        <f>VLOOKUP(C720&amp;A720,Driver_elast!$A$2:$E$1161,5,FALSE)</f>
        <v>0.51719099999999996</v>
      </c>
      <c r="AS720">
        <f t="shared" si="241"/>
        <v>0.51719099999999996</v>
      </c>
      <c r="AT720">
        <f t="shared" si="242"/>
        <v>0.10343819999999999</v>
      </c>
      <c r="AV720" s="2" cm="1">
        <f t="array" ref="AV720">TREND($AR720:$AS720,$AR$3:$AS$3,AV$1)</f>
        <v>0.51719099999999996</v>
      </c>
      <c r="AW720" s="2" cm="1">
        <f t="array" ref="AW720">TREND($AR720:$AS720,$AR$3:$AS$3,AW$1)</f>
        <v>0.51719099999999996</v>
      </c>
      <c r="AX720" s="2" cm="1">
        <f t="array" ref="AX720">TREND($AR720:$AS720,$AR$3:$AS$3,AX$1)</f>
        <v>0.51719099999999996</v>
      </c>
      <c r="AY720" s="2" cm="1">
        <f t="array" ref="AY720">TREND($AR720:$AS720,$AR$3:$AS$3,AY$1)</f>
        <v>0.51719099999999996</v>
      </c>
      <c r="AZ720" s="2" cm="1">
        <f t="array" ref="AZ720">TREND($AR720:$AS720,$AR$3:$AS$3,AZ$1)</f>
        <v>0.51719099999999996</v>
      </c>
      <c r="BA720" s="2" cm="1">
        <f t="array" ref="BA720">TREND($AR720:$AS720,$AR$3:$AS$3,BA$1)</f>
        <v>0.51719099999999996</v>
      </c>
      <c r="BB720" s="2" cm="1">
        <f t="array" ref="BB720">TREND($AR720:$AS720,$AR$3:$AS$3,BB$1)</f>
        <v>0.51719099999999996</v>
      </c>
      <c r="BC720" s="2" cm="1">
        <f t="array" ref="BC720">TREND($AR720:$AS720,$AR$3:$AS$3,BC$1)</f>
        <v>0.51719099999999996</v>
      </c>
      <c r="BD720" s="2" cm="1">
        <f t="array" ref="BD720">TREND($AR720:$AS720,$AR$3:$AS$3,BD$1)</f>
        <v>0.51719099999999996</v>
      </c>
      <c r="BE720" s="2" cm="1">
        <f t="array" ref="BE720">TREND($AR720:$AS720,$AR$3:$AS$3,BE$1)</f>
        <v>0.51719099999999996</v>
      </c>
      <c r="BF720" s="20" cm="1">
        <f t="array" ref="BF720">TREND($AS720:$AT720,$AS$3:$AT$3,BF$1)</f>
        <v>0.46547190000000072</v>
      </c>
      <c r="BG720" s="20" cm="1">
        <f t="array" ref="BG720">TREND($AS720:$AT720,$AS$3:$AT$3,BG$1)</f>
        <v>0.41375280000000103</v>
      </c>
      <c r="BH720" s="20" cm="1">
        <f t="array" ref="BH720">TREND($AS720:$AT720,$AS$3:$AT$3,BH$1)</f>
        <v>0.36203370000000135</v>
      </c>
      <c r="BI720" s="20" cm="1">
        <f t="array" ref="BI720">TREND($AS720:$AT720,$AS$3:$AT$3,BI$1)</f>
        <v>0.31031460000000166</v>
      </c>
      <c r="BJ720" s="20" cm="1">
        <f t="array" ref="BJ720">TREND($AS720:$AT720,$AS$3:$AT$3,BJ$1)</f>
        <v>0.25859550000000198</v>
      </c>
      <c r="BK720" s="20" cm="1">
        <f t="array" ref="BK720">TREND($AS720:$AT720,$AS$3:$AT$3,BK$1)</f>
        <v>0.20687640000000229</v>
      </c>
      <c r="BL720" s="20" cm="1">
        <f t="array" ref="BL720">TREND($AS720:$AT720,$AS$3:$AT$3,BL$1)</f>
        <v>0.15515730000000261</v>
      </c>
      <c r="BM720" s="20" cm="1">
        <f t="array" ref="BM720">TREND($AS720:$AT720,$AS$3:$AT$3,BM$1)</f>
        <v>0.10343820000000292</v>
      </c>
    </row>
    <row r="721" spans="1:65" x14ac:dyDescent="0.35">
      <c r="A721" t="str">
        <f>IF(BYDem!B719="","\I:",BYDem!B719)</f>
        <v>France</v>
      </c>
      <c r="B721" t="str">
        <f>BYDem!E719</f>
        <v>Trd_Car</v>
      </c>
      <c r="C721" t="str">
        <f t="shared" si="223"/>
        <v>Trd_Car</v>
      </c>
      <c r="D721" s="4">
        <f>SUMIFS(BYDem!$M$2:$M$2000,BYDem!$B$2:$B$2000,Demands!$A721,BYDem!$E$2:$E$2000,Demands!$B721)</f>
        <v>495.24</v>
      </c>
      <c r="E721" s="4">
        <f t="shared" si="224"/>
        <v>495.89206207221105</v>
      </c>
      <c r="F721" s="4">
        <f t="shared" si="225"/>
        <v>528.38713942891809</v>
      </c>
      <c r="G721" s="4">
        <f t="shared" si="226"/>
        <v>551.92662862796726</v>
      </c>
      <c r="H721" s="4">
        <f t="shared" si="227"/>
        <v>572.7905193485027</v>
      </c>
      <c r="I721" s="4">
        <f t="shared" si="228"/>
        <v>593.50796443460422</v>
      </c>
      <c r="J721" s="4">
        <f t="shared" si="229"/>
        <v>614.17882305978014</v>
      </c>
      <c r="K721" s="4">
        <f t="shared" si="230"/>
        <v>635.20928858397212</v>
      </c>
      <c r="L721" s="4">
        <f t="shared" si="231"/>
        <v>656.67106147405036</v>
      </c>
      <c r="M721" s="4">
        <f t="shared" si="232"/>
        <v>678.78390185760156</v>
      </c>
      <c r="N721" s="4">
        <f t="shared" si="233"/>
        <v>699.06961022086796</v>
      </c>
      <c r="O721" s="4">
        <f t="shared" si="234"/>
        <v>716.87446633840568</v>
      </c>
      <c r="P721" s="4">
        <f t="shared" si="235"/>
        <v>732.40918003853869</v>
      </c>
      <c r="Q721" s="4">
        <f t="shared" si="236"/>
        <v>745.77183944167894</v>
      </c>
      <c r="R721" s="4">
        <f t="shared" si="237"/>
        <v>756.93243065924423</v>
      </c>
      <c r="S721" s="4">
        <f t="shared" si="238"/>
        <v>765.81085019632235</v>
      </c>
      <c r="T721" s="4">
        <f t="shared" si="239"/>
        <v>772.33369684164791</v>
      </c>
      <c r="U721" s="4">
        <f t="shared" si="240"/>
        <v>776.47404754286242</v>
      </c>
      <c r="W721" s="5" t="str">
        <f>VLOOKUP(C721&amp;A721,Driver_elast!$A$2:$D$1161,4,FALSE)</f>
        <v>GDP</v>
      </c>
      <c r="X721" s="5">
        <v>1</v>
      </c>
      <c r="Y721" s="2">
        <f>SUMIFS('Growth rates'!D$4:D$999,'Growth rates'!$B$4:$B$999,Demands!$A721,'Growth rates'!$C$4:$C$999,$W721)</f>
        <v>1</v>
      </c>
      <c r="Z721" s="2">
        <f>SUMIFS('Growth rates'!E$4:E$999,'Growth rates'!$B$4:$B$999,Demands!$A721,'Growth rates'!$C$4:$C$999,$W721)</f>
        <v>1.0025457881818998</v>
      </c>
      <c r="AA721" s="2">
        <f>SUMIFS('Growth rates'!F$4:F$999,'Growth rates'!$B$4:$B$999,Demands!$A721,'Growth rates'!$C$4:$C$999,$W721)</f>
        <v>1.1295691716651499</v>
      </c>
      <c r="AB721" s="2">
        <f>SUMIFS('Growth rates'!G$4:G$999,'Growth rates'!$B$4:$B$999,Demands!$A721,'Growth rates'!$C$4:$C$999,$W721)</f>
        <v>1.2268677888573403</v>
      </c>
      <c r="AC721" s="2">
        <f>SUMIFS('Growth rates'!H$4:H$999,'Growth rates'!$B$4:$B$999,Demands!$A721,'Growth rates'!$C$4:$C$999,$W721)</f>
        <v>1.3165405942955557</v>
      </c>
      <c r="AD721" s="2">
        <f>SUMIFS('Growth rates'!I$4:I$999,'Growth rates'!$B$4:$B$999,Demands!$A721,'Growth rates'!$C$4:$C$999,$W721)</f>
        <v>1.4086117662476088</v>
      </c>
      <c r="AE721" s="2">
        <f>SUMIFS('Growth rates'!J$4:J$999,'Growth rates'!$B$4:$B$999,Demands!$A721,'Growth rates'!$C$4:$C$999,$W721)</f>
        <v>1.5034694068925827</v>
      </c>
      <c r="AF721" s="2">
        <f>SUMIFS('Growth rates'!K$4:K$999,'Growth rates'!$B$4:$B$999,Demands!$A721,'Growth rates'!$C$4:$C$999,$W721)</f>
        <v>1.6030094180057486</v>
      </c>
      <c r="AG721" s="2">
        <f>SUMIFS('Growth rates'!L$4:L$999,'Growth rates'!$B$4:$B$999,Demands!$A721,'Growth rates'!$C$4:$C$999,$W721)</f>
        <v>1.7077304394955095</v>
      </c>
      <c r="AH721" s="2">
        <f>SUMIFS('Growth rates'!M$4:M$999,'Growth rates'!$B$4:$B$999,Demands!$A721,'Growth rates'!$C$4:$C$999,$W721)</f>
        <v>1.8189202560862552</v>
      </c>
      <c r="AI721" s="2">
        <f>SUMIFS('Growth rates'!N$4:N$999,'Growth rates'!$B$4:$B$999,Demands!$A721,'Growth rates'!$C$4:$C$999,$W721)</f>
        <v>1.9357030429186526</v>
      </c>
      <c r="AJ721" s="2">
        <f>SUMIFS('Growth rates'!O$4:O$999,'Growth rates'!$B$4:$B$999,Demands!$A721,'Growth rates'!$C$4:$C$999,$W721)</f>
        <v>2.0548590200515382</v>
      </c>
      <c r="AK721" s="2">
        <f>SUMIFS('Growth rates'!P$4:P$999,'Growth rates'!$B$4:$B$999,Demands!$A721,'Growth rates'!$C$4:$C$999,$W721)</f>
        <v>2.1778556392296013</v>
      </c>
      <c r="AL721" s="2">
        <f>SUMIFS('Growth rates'!Q$4:Q$999,'Growth rates'!$B$4:$B$999,Demands!$A721,'Growth rates'!$C$4:$C$999,$W721)</f>
        <v>2.305901634299389</v>
      </c>
      <c r="AM721" s="2">
        <f>SUMIFS('Growth rates'!R$4:R$999,'Growth rates'!$B$4:$B$999,Demands!$A721,'Growth rates'!$C$4:$C$999,$W721)</f>
        <v>2.4393462437891178</v>
      </c>
      <c r="AN721" s="2">
        <f>SUMIFS('Growth rates'!S$4:S$999,'Growth rates'!$B$4:$B$999,Demands!$A721,'Growth rates'!$C$4:$C$999,$W721)</f>
        <v>2.5776522526899837</v>
      </c>
      <c r="AO721" s="2">
        <f>SUMIFS('Growth rates'!T$4:T$999,'Growth rates'!$B$4:$B$999,Demands!$A721,'Growth rates'!$C$4:$C$999,$W721)</f>
        <v>2.7191559430915095</v>
      </c>
      <c r="AP721" s="2">
        <f>SUMIFS('Growth rates'!U$4:U$999,'Growth rates'!$B$4:$B$999,Demands!$A721,'Growth rates'!$C$4:$C$999,$W721)</f>
        <v>2.8600800547662448</v>
      </c>
      <c r="AR721">
        <f>VLOOKUP(C721&amp;A721,Driver_elast!$A$2:$E$1161,5,FALSE)</f>
        <v>0.51719099999999996</v>
      </c>
      <c r="AS721">
        <f t="shared" si="241"/>
        <v>0.51719099999999996</v>
      </c>
      <c r="AT721">
        <f t="shared" si="242"/>
        <v>0.10343819999999999</v>
      </c>
      <c r="AV721" s="2" cm="1">
        <f t="array" ref="AV721">TREND($AR721:$AS721,$AR$3:$AS$3,AV$1)</f>
        <v>0.51719099999999996</v>
      </c>
      <c r="AW721" s="2" cm="1">
        <f t="array" ref="AW721">TREND($AR721:$AS721,$AR$3:$AS$3,AW$1)</f>
        <v>0.51719099999999996</v>
      </c>
      <c r="AX721" s="2" cm="1">
        <f t="array" ref="AX721">TREND($AR721:$AS721,$AR$3:$AS$3,AX$1)</f>
        <v>0.51719099999999996</v>
      </c>
      <c r="AY721" s="2" cm="1">
        <f t="array" ref="AY721">TREND($AR721:$AS721,$AR$3:$AS$3,AY$1)</f>
        <v>0.51719099999999996</v>
      </c>
      <c r="AZ721" s="2" cm="1">
        <f t="array" ref="AZ721">TREND($AR721:$AS721,$AR$3:$AS$3,AZ$1)</f>
        <v>0.51719099999999996</v>
      </c>
      <c r="BA721" s="2" cm="1">
        <f t="array" ref="BA721">TREND($AR721:$AS721,$AR$3:$AS$3,BA$1)</f>
        <v>0.51719099999999996</v>
      </c>
      <c r="BB721" s="2" cm="1">
        <f t="array" ref="BB721">TREND($AR721:$AS721,$AR$3:$AS$3,BB$1)</f>
        <v>0.51719099999999996</v>
      </c>
      <c r="BC721" s="2" cm="1">
        <f t="array" ref="BC721">TREND($AR721:$AS721,$AR$3:$AS$3,BC$1)</f>
        <v>0.51719099999999996</v>
      </c>
      <c r="BD721" s="2" cm="1">
        <f t="array" ref="BD721">TREND($AR721:$AS721,$AR$3:$AS$3,BD$1)</f>
        <v>0.51719099999999996</v>
      </c>
      <c r="BE721" s="2" cm="1">
        <f t="array" ref="BE721">TREND($AR721:$AS721,$AR$3:$AS$3,BE$1)</f>
        <v>0.51719099999999996</v>
      </c>
      <c r="BF721" s="20" cm="1">
        <f t="array" ref="BF721">TREND($AS721:$AT721,$AS$3:$AT$3,BF$1)</f>
        <v>0.46547190000000072</v>
      </c>
      <c r="BG721" s="20" cm="1">
        <f t="array" ref="BG721">TREND($AS721:$AT721,$AS$3:$AT$3,BG$1)</f>
        <v>0.41375280000000103</v>
      </c>
      <c r="BH721" s="20" cm="1">
        <f t="array" ref="BH721">TREND($AS721:$AT721,$AS$3:$AT$3,BH$1)</f>
        <v>0.36203370000000135</v>
      </c>
      <c r="BI721" s="20" cm="1">
        <f t="array" ref="BI721">TREND($AS721:$AT721,$AS$3:$AT$3,BI$1)</f>
        <v>0.31031460000000166</v>
      </c>
      <c r="BJ721" s="20" cm="1">
        <f t="array" ref="BJ721">TREND($AS721:$AT721,$AS$3:$AT$3,BJ$1)</f>
        <v>0.25859550000000198</v>
      </c>
      <c r="BK721" s="20" cm="1">
        <f t="array" ref="BK721">TREND($AS721:$AT721,$AS$3:$AT$3,BK$1)</f>
        <v>0.20687640000000229</v>
      </c>
      <c r="BL721" s="20" cm="1">
        <f t="array" ref="BL721">TREND($AS721:$AT721,$AS$3:$AT$3,BL$1)</f>
        <v>0.15515730000000261</v>
      </c>
      <c r="BM721" s="20" cm="1">
        <f t="array" ref="BM721">TREND($AS721:$AT721,$AS$3:$AT$3,BM$1)</f>
        <v>0.10343820000000292</v>
      </c>
    </row>
    <row r="722" spans="1:65" x14ac:dyDescent="0.35">
      <c r="A722" t="str">
        <f>IF(BYDem!B720="","\I:",BYDem!B720)</f>
        <v>France</v>
      </c>
      <c r="B722" t="str">
        <f>BYDem!E720</f>
        <v>Trd_Hdt</v>
      </c>
      <c r="C722" t="str">
        <f t="shared" si="223"/>
        <v>Trd_Hdt</v>
      </c>
      <c r="D722" s="4">
        <f>SUMIFS(BYDem!$M$2:$M$2000,BYDem!$B$2:$B$2000,Demands!$A722,BYDem!$E$2:$E$2000,Demands!$B722)</f>
        <v>61</v>
      </c>
      <c r="E722" s="4">
        <f t="shared" si="224"/>
        <v>61.080316182870675</v>
      </c>
      <c r="F722" s="4">
        <f t="shared" si="225"/>
        <v>65.082819451506339</v>
      </c>
      <c r="G722" s="4">
        <f t="shared" si="226"/>
        <v>67.982239613734748</v>
      </c>
      <c r="H722" s="4">
        <f t="shared" si="227"/>
        <v>70.552099346294028</v>
      </c>
      <c r="I722" s="4">
        <f t="shared" si="228"/>
        <v>73.103920988835412</v>
      </c>
      <c r="J722" s="4">
        <f t="shared" si="229"/>
        <v>75.650004455711525</v>
      </c>
      <c r="K722" s="4">
        <f t="shared" si="230"/>
        <v>78.240381640461763</v>
      </c>
      <c r="L722" s="4">
        <f t="shared" si="231"/>
        <v>80.883884076239923</v>
      </c>
      <c r="M722" s="4">
        <f t="shared" si="232"/>
        <v>83.607580190036501</v>
      </c>
      <c r="N722" s="4">
        <f t="shared" si="233"/>
        <v>86.106223696536887</v>
      </c>
      <c r="O722" s="4">
        <f t="shared" si="234"/>
        <v>88.299294173820229</v>
      </c>
      <c r="P722" s="4">
        <f t="shared" si="235"/>
        <v>90.212745299957277</v>
      </c>
      <c r="Q722" s="4">
        <f t="shared" si="236"/>
        <v>91.858658844080438</v>
      </c>
      <c r="R722" s="4">
        <f t="shared" si="237"/>
        <v>93.233337917401414</v>
      </c>
      <c r="S722" s="4">
        <f t="shared" si="238"/>
        <v>94.326915963927888</v>
      </c>
      <c r="T722" s="4">
        <f t="shared" si="239"/>
        <v>95.13035196539154</v>
      </c>
      <c r="U722" s="4">
        <f t="shared" si="240"/>
        <v>95.640329739347777</v>
      </c>
      <c r="W722" s="5" t="str">
        <f>VLOOKUP(C722&amp;A722,Driver_elast!$A$2:$D$1161,4,FALSE)</f>
        <v>GDP</v>
      </c>
      <c r="X722" s="5">
        <v>1</v>
      </c>
      <c r="Y722" s="2">
        <f>SUMIFS('Growth rates'!D$4:D$999,'Growth rates'!$B$4:$B$999,Demands!$A722,'Growth rates'!$C$4:$C$999,$W722)</f>
        <v>1</v>
      </c>
      <c r="Z722" s="2">
        <f>SUMIFS('Growth rates'!E$4:E$999,'Growth rates'!$B$4:$B$999,Demands!$A722,'Growth rates'!$C$4:$C$999,$W722)</f>
        <v>1.0025457881818998</v>
      </c>
      <c r="AA722" s="2">
        <f>SUMIFS('Growth rates'!F$4:F$999,'Growth rates'!$B$4:$B$999,Demands!$A722,'Growth rates'!$C$4:$C$999,$W722)</f>
        <v>1.1295691716651499</v>
      </c>
      <c r="AB722" s="2">
        <f>SUMIFS('Growth rates'!G$4:G$999,'Growth rates'!$B$4:$B$999,Demands!$A722,'Growth rates'!$C$4:$C$999,$W722)</f>
        <v>1.2268677888573403</v>
      </c>
      <c r="AC722" s="2">
        <f>SUMIFS('Growth rates'!H$4:H$999,'Growth rates'!$B$4:$B$999,Demands!$A722,'Growth rates'!$C$4:$C$999,$W722)</f>
        <v>1.3165405942955557</v>
      </c>
      <c r="AD722" s="2">
        <f>SUMIFS('Growth rates'!I$4:I$999,'Growth rates'!$B$4:$B$999,Demands!$A722,'Growth rates'!$C$4:$C$999,$W722)</f>
        <v>1.4086117662476088</v>
      </c>
      <c r="AE722" s="2">
        <f>SUMIFS('Growth rates'!J$4:J$999,'Growth rates'!$B$4:$B$999,Demands!$A722,'Growth rates'!$C$4:$C$999,$W722)</f>
        <v>1.5034694068925827</v>
      </c>
      <c r="AF722" s="2">
        <f>SUMIFS('Growth rates'!K$4:K$999,'Growth rates'!$B$4:$B$999,Demands!$A722,'Growth rates'!$C$4:$C$999,$W722)</f>
        <v>1.6030094180057486</v>
      </c>
      <c r="AG722" s="2">
        <f>SUMIFS('Growth rates'!L$4:L$999,'Growth rates'!$B$4:$B$999,Demands!$A722,'Growth rates'!$C$4:$C$999,$W722)</f>
        <v>1.7077304394955095</v>
      </c>
      <c r="AH722" s="2">
        <f>SUMIFS('Growth rates'!M$4:M$999,'Growth rates'!$B$4:$B$999,Demands!$A722,'Growth rates'!$C$4:$C$999,$W722)</f>
        <v>1.8189202560862552</v>
      </c>
      <c r="AI722" s="2">
        <f>SUMIFS('Growth rates'!N$4:N$999,'Growth rates'!$B$4:$B$999,Demands!$A722,'Growth rates'!$C$4:$C$999,$W722)</f>
        <v>1.9357030429186526</v>
      </c>
      <c r="AJ722" s="2">
        <f>SUMIFS('Growth rates'!O$4:O$999,'Growth rates'!$B$4:$B$999,Demands!$A722,'Growth rates'!$C$4:$C$999,$W722)</f>
        <v>2.0548590200515382</v>
      </c>
      <c r="AK722" s="2">
        <f>SUMIFS('Growth rates'!P$4:P$999,'Growth rates'!$B$4:$B$999,Demands!$A722,'Growth rates'!$C$4:$C$999,$W722)</f>
        <v>2.1778556392296013</v>
      </c>
      <c r="AL722" s="2">
        <f>SUMIFS('Growth rates'!Q$4:Q$999,'Growth rates'!$B$4:$B$999,Demands!$A722,'Growth rates'!$C$4:$C$999,$W722)</f>
        <v>2.305901634299389</v>
      </c>
      <c r="AM722" s="2">
        <f>SUMIFS('Growth rates'!R$4:R$999,'Growth rates'!$B$4:$B$999,Demands!$A722,'Growth rates'!$C$4:$C$999,$W722)</f>
        <v>2.4393462437891178</v>
      </c>
      <c r="AN722" s="2">
        <f>SUMIFS('Growth rates'!S$4:S$999,'Growth rates'!$B$4:$B$999,Demands!$A722,'Growth rates'!$C$4:$C$999,$W722)</f>
        <v>2.5776522526899837</v>
      </c>
      <c r="AO722" s="2">
        <f>SUMIFS('Growth rates'!T$4:T$999,'Growth rates'!$B$4:$B$999,Demands!$A722,'Growth rates'!$C$4:$C$999,$W722)</f>
        <v>2.7191559430915095</v>
      </c>
      <c r="AP722" s="2">
        <f>SUMIFS('Growth rates'!U$4:U$999,'Growth rates'!$B$4:$B$999,Demands!$A722,'Growth rates'!$C$4:$C$999,$W722)</f>
        <v>2.8600800547662448</v>
      </c>
      <c r="AR722">
        <f>VLOOKUP(C722&amp;A722,Driver_elast!$A$2:$E$1161,5,FALSE)</f>
        <v>0.51719099999999996</v>
      </c>
      <c r="AS722">
        <f t="shared" si="241"/>
        <v>0.51719099999999996</v>
      </c>
      <c r="AT722">
        <f t="shared" si="242"/>
        <v>0.10343819999999999</v>
      </c>
      <c r="AV722" s="2" cm="1">
        <f t="array" ref="AV722">TREND($AR722:$AS722,$AR$3:$AS$3,AV$1)</f>
        <v>0.51719099999999996</v>
      </c>
      <c r="AW722" s="2" cm="1">
        <f t="array" ref="AW722">TREND($AR722:$AS722,$AR$3:$AS$3,AW$1)</f>
        <v>0.51719099999999996</v>
      </c>
      <c r="AX722" s="2" cm="1">
        <f t="array" ref="AX722">TREND($AR722:$AS722,$AR$3:$AS$3,AX$1)</f>
        <v>0.51719099999999996</v>
      </c>
      <c r="AY722" s="2" cm="1">
        <f t="array" ref="AY722">TREND($AR722:$AS722,$AR$3:$AS$3,AY$1)</f>
        <v>0.51719099999999996</v>
      </c>
      <c r="AZ722" s="2" cm="1">
        <f t="array" ref="AZ722">TREND($AR722:$AS722,$AR$3:$AS$3,AZ$1)</f>
        <v>0.51719099999999996</v>
      </c>
      <c r="BA722" s="2" cm="1">
        <f t="array" ref="BA722">TREND($AR722:$AS722,$AR$3:$AS$3,BA$1)</f>
        <v>0.51719099999999996</v>
      </c>
      <c r="BB722" s="2" cm="1">
        <f t="array" ref="BB722">TREND($AR722:$AS722,$AR$3:$AS$3,BB$1)</f>
        <v>0.51719099999999996</v>
      </c>
      <c r="BC722" s="2" cm="1">
        <f t="array" ref="BC722">TREND($AR722:$AS722,$AR$3:$AS$3,BC$1)</f>
        <v>0.51719099999999996</v>
      </c>
      <c r="BD722" s="2" cm="1">
        <f t="array" ref="BD722">TREND($AR722:$AS722,$AR$3:$AS$3,BD$1)</f>
        <v>0.51719099999999996</v>
      </c>
      <c r="BE722" s="2" cm="1">
        <f t="array" ref="BE722">TREND($AR722:$AS722,$AR$3:$AS$3,BE$1)</f>
        <v>0.51719099999999996</v>
      </c>
      <c r="BF722" s="20" cm="1">
        <f t="array" ref="BF722">TREND($AS722:$AT722,$AS$3:$AT$3,BF$1)</f>
        <v>0.46547190000000072</v>
      </c>
      <c r="BG722" s="20" cm="1">
        <f t="array" ref="BG722">TREND($AS722:$AT722,$AS$3:$AT$3,BG$1)</f>
        <v>0.41375280000000103</v>
      </c>
      <c r="BH722" s="20" cm="1">
        <f t="array" ref="BH722">TREND($AS722:$AT722,$AS$3:$AT$3,BH$1)</f>
        <v>0.36203370000000135</v>
      </c>
      <c r="BI722" s="20" cm="1">
        <f t="array" ref="BI722">TREND($AS722:$AT722,$AS$3:$AT$3,BI$1)</f>
        <v>0.31031460000000166</v>
      </c>
      <c r="BJ722" s="20" cm="1">
        <f t="array" ref="BJ722">TREND($AS722:$AT722,$AS$3:$AT$3,BJ$1)</f>
        <v>0.25859550000000198</v>
      </c>
      <c r="BK722" s="20" cm="1">
        <f t="array" ref="BK722">TREND($AS722:$AT722,$AS$3:$AT$3,BK$1)</f>
        <v>0.20687640000000229</v>
      </c>
      <c r="BL722" s="20" cm="1">
        <f t="array" ref="BL722">TREND($AS722:$AT722,$AS$3:$AT$3,BL$1)</f>
        <v>0.15515730000000261</v>
      </c>
      <c r="BM722" s="20" cm="1">
        <f t="array" ref="BM722">TREND($AS722:$AT722,$AS$3:$AT$3,BM$1)</f>
        <v>0.10343820000000292</v>
      </c>
    </row>
    <row r="723" spans="1:65" x14ac:dyDescent="0.35">
      <c r="A723" t="str">
        <f>IF(BYDem!B721="","\I:",BYDem!B721)</f>
        <v>France</v>
      </c>
      <c r="B723" t="str">
        <f>BYDem!E721</f>
        <v>Trd_Lcv</v>
      </c>
      <c r="C723" t="str">
        <f t="shared" si="223"/>
        <v>Trd_Lcv</v>
      </c>
      <c r="D723" s="4">
        <f>SUMIFS(BYDem!$M$2:$M$2000,BYDem!$B$2:$B$2000,Demands!$A723,BYDem!$E$2:$E$2000,Demands!$B723)</f>
        <v>95</v>
      </c>
      <c r="E723" s="4">
        <f t="shared" si="224"/>
        <v>95.125082579880555</v>
      </c>
      <c r="F723" s="4">
        <f t="shared" si="225"/>
        <v>101.35848930972298</v>
      </c>
      <c r="G723" s="4">
        <f t="shared" si="226"/>
        <v>105.87397972630822</v>
      </c>
      <c r="H723" s="4">
        <f t="shared" si="227"/>
        <v>109.87622029340875</v>
      </c>
      <c r="I723" s="4">
        <f t="shared" si="228"/>
        <v>113.85036875310435</v>
      </c>
      <c r="J723" s="4">
        <f t="shared" si="229"/>
        <v>117.81558070971469</v>
      </c>
      <c r="K723" s="4">
        <f t="shared" si="230"/>
        <v>121.84977468596507</v>
      </c>
      <c r="L723" s="4">
        <f t="shared" si="231"/>
        <v>125.96670470889826</v>
      </c>
      <c r="M723" s="4">
        <f t="shared" si="232"/>
        <v>130.20852652546671</v>
      </c>
      <c r="N723" s="4">
        <f t="shared" si="233"/>
        <v>134.09985657657387</v>
      </c>
      <c r="O723" s="4">
        <f t="shared" si="234"/>
        <v>137.51529420512989</v>
      </c>
      <c r="P723" s="4">
        <f t="shared" si="235"/>
        <v>140.49525907370398</v>
      </c>
      <c r="Q723" s="4">
        <f t="shared" si="236"/>
        <v>143.05856705225645</v>
      </c>
      <c r="R723" s="4">
        <f t="shared" si="237"/>
        <v>145.19946069103503</v>
      </c>
      <c r="S723" s="4">
        <f t="shared" si="238"/>
        <v>146.90257404218281</v>
      </c>
      <c r="T723" s="4">
        <f t="shared" si="239"/>
        <v>148.15382683134752</v>
      </c>
      <c r="U723" s="4">
        <f t="shared" si="240"/>
        <v>148.94805451209902</v>
      </c>
      <c r="W723" s="5" t="str">
        <f>VLOOKUP(C723&amp;A723,Driver_elast!$A$2:$D$1161,4,FALSE)</f>
        <v>GDP</v>
      </c>
      <c r="X723" s="5">
        <v>1</v>
      </c>
      <c r="Y723" s="2">
        <f>SUMIFS('Growth rates'!D$4:D$999,'Growth rates'!$B$4:$B$999,Demands!$A723,'Growth rates'!$C$4:$C$999,$W723)</f>
        <v>1</v>
      </c>
      <c r="Z723" s="2">
        <f>SUMIFS('Growth rates'!E$4:E$999,'Growth rates'!$B$4:$B$999,Demands!$A723,'Growth rates'!$C$4:$C$999,$W723)</f>
        <v>1.0025457881818998</v>
      </c>
      <c r="AA723" s="2">
        <f>SUMIFS('Growth rates'!F$4:F$999,'Growth rates'!$B$4:$B$999,Demands!$A723,'Growth rates'!$C$4:$C$999,$W723)</f>
        <v>1.1295691716651499</v>
      </c>
      <c r="AB723" s="2">
        <f>SUMIFS('Growth rates'!G$4:G$999,'Growth rates'!$B$4:$B$999,Demands!$A723,'Growth rates'!$C$4:$C$999,$W723)</f>
        <v>1.2268677888573403</v>
      </c>
      <c r="AC723" s="2">
        <f>SUMIFS('Growth rates'!H$4:H$999,'Growth rates'!$B$4:$B$999,Demands!$A723,'Growth rates'!$C$4:$C$999,$W723)</f>
        <v>1.3165405942955557</v>
      </c>
      <c r="AD723" s="2">
        <f>SUMIFS('Growth rates'!I$4:I$999,'Growth rates'!$B$4:$B$999,Demands!$A723,'Growth rates'!$C$4:$C$999,$W723)</f>
        <v>1.4086117662476088</v>
      </c>
      <c r="AE723" s="2">
        <f>SUMIFS('Growth rates'!J$4:J$999,'Growth rates'!$B$4:$B$999,Demands!$A723,'Growth rates'!$C$4:$C$999,$W723)</f>
        <v>1.5034694068925827</v>
      </c>
      <c r="AF723" s="2">
        <f>SUMIFS('Growth rates'!K$4:K$999,'Growth rates'!$B$4:$B$999,Demands!$A723,'Growth rates'!$C$4:$C$999,$W723)</f>
        <v>1.6030094180057486</v>
      </c>
      <c r="AG723" s="2">
        <f>SUMIFS('Growth rates'!L$4:L$999,'Growth rates'!$B$4:$B$999,Demands!$A723,'Growth rates'!$C$4:$C$999,$W723)</f>
        <v>1.7077304394955095</v>
      </c>
      <c r="AH723" s="2">
        <f>SUMIFS('Growth rates'!M$4:M$999,'Growth rates'!$B$4:$B$999,Demands!$A723,'Growth rates'!$C$4:$C$999,$W723)</f>
        <v>1.8189202560862552</v>
      </c>
      <c r="AI723" s="2">
        <f>SUMIFS('Growth rates'!N$4:N$999,'Growth rates'!$B$4:$B$999,Demands!$A723,'Growth rates'!$C$4:$C$999,$W723)</f>
        <v>1.9357030429186526</v>
      </c>
      <c r="AJ723" s="2">
        <f>SUMIFS('Growth rates'!O$4:O$999,'Growth rates'!$B$4:$B$999,Demands!$A723,'Growth rates'!$C$4:$C$999,$W723)</f>
        <v>2.0548590200515382</v>
      </c>
      <c r="AK723" s="2">
        <f>SUMIFS('Growth rates'!P$4:P$999,'Growth rates'!$B$4:$B$999,Demands!$A723,'Growth rates'!$C$4:$C$999,$W723)</f>
        <v>2.1778556392296013</v>
      </c>
      <c r="AL723" s="2">
        <f>SUMIFS('Growth rates'!Q$4:Q$999,'Growth rates'!$B$4:$B$999,Demands!$A723,'Growth rates'!$C$4:$C$999,$W723)</f>
        <v>2.305901634299389</v>
      </c>
      <c r="AM723" s="2">
        <f>SUMIFS('Growth rates'!R$4:R$999,'Growth rates'!$B$4:$B$999,Demands!$A723,'Growth rates'!$C$4:$C$999,$W723)</f>
        <v>2.4393462437891178</v>
      </c>
      <c r="AN723" s="2">
        <f>SUMIFS('Growth rates'!S$4:S$999,'Growth rates'!$B$4:$B$999,Demands!$A723,'Growth rates'!$C$4:$C$999,$W723)</f>
        <v>2.5776522526899837</v>
      </c>
      <c r="AO723" s="2">
        <f>SUMIFS('Growth rates'!T$4:T$999,'Growth rates'!$B$4:$B$999,Demands!$A723,'Growth rates'!$C$4:$C$999,$W723)</f>
        <v>2.7191559430915095</v>
      </c>
      <c r="AP723" s="2">
        <f>SUMIFS('Growth rates'!U$4:U$999,'Growth rates'!$B$4:$B$999,Demands!$A723,'Growth rates'!$C$4:$C$999,$W723)</f>
        <v>2.8600800547662448</v>
      </c>
      <c r="AR723">
        <f>VLOOKUP(C723&amp;A723,Driver_elast!$A$2:$E$1161,5,FALSE)</f>
        <v>0.51719099999999996</v>
      </c>
      <c r="AS723">
        <f t="shared" si="241"/>
        <v>0.51719099999999996</v>
      </c>
      <c r="AT723">
        <f t="shared" si="242"/>
        <v>0.10343819999999999</v>
      </c>
      <c r="AV723" s="2" cm="1">
        <f t="array" ref="AV723">TREND($AR723:$AS723,$AR$3:$AS$3,AV$1)</f>
        <v>0.51719099999999996</v>
      </c>
      <c r="AW723" s="2" cm="1">
        <f t="array" ref="AW723">TREND($AR723:$AS723,$AR$3:$AS$3,AW$1)</f>
        <v>0.51719099999999996</v>
      </c>
      <c r="AX723" s="2" cm="1">
        <f t="array" ref="AX723">TREND($AR723:$AS723,$AR$3:$AS$3,AX$1)</f>
        <v>0.51719099999999996</v>
      </c>
      <c r="AY723" s="2" cm="1">
        <f t="array" ref="AY723">TREND($AR723:$AS723,$AR$3:$AS$3,AY$1)</f>
        <v>0.51719099999999996</v>
      </c>
      <c r="AZ723" s="2" cm="1">
        <f t="array" ref="AZ723">TREND($AR723:$AS723,$AR$3:$AS$3,AZ$1)</f>
        <v>0.51719099999999996</v>
      </c>
      <c r="BA723" s="2" cm="1">
        <f t="array" ref="BA723">TREND($AR723:$AS723,$AR$3:$AS$3,BA$1)</f>
        <v>0.51719099999999996</v>
      </c>
      <c r="BB723" s="2" cm="1">
        <f t="array" ref="BB723">TREND($AR723:$AS723,$AR$3:$AS$3,BB$1)</f>
        <v>0.51719099999999996</v>
      </c>
      <c r="BC723" s="2" cm="1">
        <f t="array" ref="BC723">TREND($AR723:$AS723,$AR$3:$AS$3,BC$1)</f>
        <v>0.51719099999999996</v>
      </c>
      <c r="BD723" s="2" cm="1">
        <f t="array" ref="BD723">TREND($AR723:$AS723,$AR$3:$AS$3,BD$1)</f>
        <v>0.51719099999999996</v>
      </c>
      <c r="BE723" s="2" cm="1">
        <f t="array" ref="BE723">TREND($AR723:$AS723,$AR$3:$AS$3,BE$1)</f>
        <v>0.51719099999999996</v>
      </c>
      <c r="BF723" s="20" cm="1">
        <f t="array" ref="BF723">TREND($AS723:$AT723,$AS$3:$AT$3,BF$1)</f>
        <v>0.46547190000000072</v>
      </c>
      <c r="BG723" s="20" cm="1">
        <f t="array" ref="BG723">TREND($AS723:$AT723,$AS$3:$AT$3,BG$1)</f>
        <v>0.41375280000000103</v>
      </c>
      <c r="BH723" s="20" cm="1">
        <f t="array" ref="BH723">TREND($AS723:$AT723,$AS$3:$AT$3,BH$1)</f>
        <v>0.36203370000000135</v>
      </c>
      <c r="BI723" s="20" cm="1">
        <f t="array" ref="BI723">TREND($AS723:$AT723,$AS$3:$AT$3,BI$1)</f>
        <v>0.31031460000000166</v>
      </c>
      <c r="BJ723" s="20" cm="1">
        <f t="array" ref="BJ723">TREND($AS723:$AT723,$AS$3:$AT$3,BJ$1)</f>
        <v>0.25859550000000198</v>
      </c>
      <c r="BK723" s="20" cm="1">
        <f t="array" ref="BK723">TREND($AS723:$AT723,$AS$3:$AT$3,BK$1)</f>
        <v>0.20687640000000229</v>
      </c>
      <c r="BL723" s="20" cm="1">
        <f t="array" ref="BL723">TREND($AS723:$AT723,$AS$3:$AT$3,BL$1)</f>
        <v>0.15515730000000261</v>
      </c>
      <c r="BM723" s="20" cm="1">
        <f t="array" ref="BM723">TREND($AS723:$AT723,$AS$3:$AT$3,BM$1)</f>
        <v>0.10343820000000292</v>
      </c>
    </row>
    <row r="724" spans="1:65" x14ac:dyDescent="0.35">
      <c r="A724" t="str">
        <f>IF(BYDem!B722="","\I:",BYDem!B722)</f>
        <v>Germany</v>
      </c>
      <c r="B724" t="str">
        <f>BYDem!E722</f>
        <v>AGR</v>
      </c>
      <c r="C724" t="str">
        <f t="shared" si="223"/>
        <v>AGR</v>
      </c>
      <c r="D724" s="4">
        <f>SUMIFS(BYDem!$M$2:$M$2000,BYDem!$B$2:$B$2000,Demands!$A724,BYDem!$E$2:$E$2000,Demands!$B724)</f>
        <v>150.60844045440001</v>
      </c>
      <c r="E724" s="4">
        <f t="shared" si="224"/>
        <v>150.76700018678943</v>
      </c>
      <c r="F724" s="4">
        <f t="shared" si="225"/>
        <v>151.55999584279382</v>
      </c>
      <c r="G724" s="4">
        <f t="shared" si="226"/>
        <v>150.17347759771161</v>
      </c>
      <c r="H724" s="4">
        <f t="shared" si="227"/>
        <v>148.77149632882745</v>
      </c>
      <c r="I724" s="4">
        <f t="shared" si="228"/>
        <v>147.50912341506313</v>
      </c>
      <c r="J724" s="4">
        <f t="shared" si="229"/>
        <v>146.41096738571355</v>
      </c>
      <c r="K724" s="4">
        <f t="shared" si="230"/>
        <v>145.3161871798674</v>
      </c>
      <c r="L724" s="4">
        <f t="shared" si="231"/>
        <v>144.08926939719538</v>
      </c>
      <c r="M724" s="4">
        <f t="shared" si="232"/>
        <v>142.7797918652482</v>
      </c>
      <c r="N724" s="4">
        <f t="shared" si="233"/>
        <v>141.52454620131419</v>
      </c>
      <c r="O724" s="4">
        <f t="shared" si="234"/>
        <v>140.50458564433137</v>
      </c>
      <c r="P724" s="4">
        <f t="shared" si="235"/>
        <v>139.60601889031446</v>
      </c>
      <c r="Q724" s="4">
        <f t="shared" si="236"/>
        <v>138.65214494664556</v>
      </c>
      <c r="R724" s="4">
        <f t="shared" si="237"/>
        <v>137.63836879550809</v>
      </c>
      <c r="S724" s="4">
        <f t="shared" si="238"/>
        <v>136.70069971922786</v>
      </c>
      <c r="T724" s="4">
        <f t="shared" si="239"/>
        <v>135.94658000593148</v>
      </c>
      <c r="U724" s="4">
        <f t="shared" si="240"/>
        <v>135.41085406486596</v>
      </c>
      <c r="W724" s="5" t="str">
        <f>VLOOKUP(C724&amp;A724,Driver_elast!$A$2:$D$1161,4,FALSE)</f>
        <v>POP</v>
      </c>
      <c r="X724" s="5">
        <v>1</v>
      </c>
      <c r="Y724" s="2">
        <f>SUMIFS('Growth rates'!D$4:D$999,'Growth rates'!$B$4:$B$999,Demands!$A724,'Growth rates'!$C$4:$C$999,$W724)</f>
        <v>1</v>
      </c>
      <c r="Z724" s="2">
        <f>SUMIFS('Growth rates'!E$4:E$999,'Growth rates'!$B$4:$B$999,Demands!$A724,'Growth rates'!$C$4:$C$999,$W724)</f>
        <v>1.0008041153571827</v>
      </c>
      <c r="AA724" s="2">
        <f>SUMIFS('Growth rates'!F$4:F$999,'Growth rates'!$B$4:$B$999,Demands!$A724,'Growth rates'!$C$4:$C$999,$W724)</f>
        <v>1.0048246921430959</v>
      </c>
      <c r="AB724" s="2">
        <f>SUMIFS('Growth rates'!G$4:G$999,'Growth rates'!$B$4:$B$999,Demands!$A724,'Growth rates'!$C$4:$C$999,$W724)</f>
        <v>0.99780357746538917</v>
      </c>
      <c r="AC724" s="2">
        <f>SUMIFS('Growth rates'!H$4:H$999,'Growth rates'!$B$4:$B$999,Demands!$A724,'Growth rates'!$C$4:$C$999,$W724)</f>
        <v>0.99068867757428603</v>
      </c>
      <c r="AD724" s="2">
        <f>SUMIFS('Growth rates'!I$4:I$999,'Growth rates'!$B$4:$B$999,Demands!$A724,'Growth rates'!$C$4:$C$999,$W724)</f>
        <v>0.98426801422184429</v>
      </c>
      <c r="AE724" s="2">
        <f>SUMIFS('Growth rates'!J$4:J$999,'Growth rates'!$B$4:$B$999,Demands!$A724,'Growth rates'!$C$4:$C$999,$W724)</f>
        <v>0.97867129777882056</v>
      </c>
      <c r="AF724" s="2">
        <f>SUMIFS('Growth rates'!K$4:K$999,'Growth rates'!$B$4:$B$999,Demands!$A724,'Growth rates'!$C$4:$C$999,$W724)</f>
        <v>0.97308190098144554</v>
      </c>
      <c r="AG724" s="2">
        <f>SUMIFS('Growth rates'!L$4:L$999,'Growth rates'!$B$4:$B$999,Demands!$A724,'Growth rates'!$C$4:$C$999,$W724)</f>
        <v>0.96680672910769105</v>
      </c>
      <c r="AH724" s="2">
        <f>SUMIFS('Growth rates'!M$4:M$999,'Growth rates'!$B$4:$B$999,Demands!$A724,'Growth rates'!$C$4:$C$999,$W724)</f>
        <v>0.96009582798347159</v>
      </c>
      <c r="AI724" s="2">
        <f>SUMIFS('Growth rates'!N$4:N$999,'Growth rates'!$B$4:$B$999,Demands!$A724,'Growth rates'!$C$4:$C$999,$W724)</f>
        <v>0.9529325992005192</v>
      </c>
      <c r="AJ724" s="2">
        <f>SUMIFS('Growth rates'!O$4:O$999,'Growth rates'!$B$4:$B$999,Demands!$A724,'Growth rates'!$C$4:$C$999,$W724)</f>
        <v>0.94637569909376651</v>
      </c>
      <c r="AK724" s="2">
        <f>SUMIFS('Growth rates'!P$4:P$999,'Growth rates'!$B$4:$B$999,Demands!$A724,'Growth rates'!$C$4:$C$999,$W724)</f>
        <v>0.93977180421777207</v>
      </c>
      <c r="AL724" s="2">
        <f>SUMIFS('Growth rates'!Q$4:Q$999,'Growth rates'!$B$4:$B$999,Demands!$A724,'Growth rates'!$C$4:$C$999,$W724)</f>
        <v>0.93159783934156648</v>
      </c>
      <c r="AM724" s="2">
        <f>SUMIFS('Growth rates'!R$4:R$999,'Growth rates'!$B$4:$B$999,Demands!$A724,'Growth rates'!$C$4:$C$999,$W724)</f>
        <v>0.92119268060916137</v>
      </c>
      <c r="AN724" s="2">
        <f>SUMIFS('Growth rates'!S$4:S$999,'Growth rates'!$B$4:$B$999,Demands!$A724,'Growth rates'!$C$4:$C$999,$W724)</f>
        <v>0.90920941108354691</v>
      </c>
      <c r="AO724" s="2">
        <f>SUMIFS('Growth rates'!T$4:T$999,'Growth rates'!$B$4:$B$999,Demands!$A724,'Growth rates'!$C$4:$C$999,$W724)</f>
        <v>0.89643952604320787</v>
      </c>
      <c r="AP724" s="2">
        <f>SUMIFS('Growth rates'!U$4:U$999,'Growth rates'!$B$4:$B$999,Demands!$A724,'Growth rates'!$C$4:$C$999,$W724)</f>
        <v>0.88294864989737054</v>
      </c>
      <c r="AR724">
        <f>VLOOKUP(C724&amp;A724,Driver_elast!$A$2:$E$1161,5,FALSE)</f>
        <v>1.309258</v>
      </c>
      <c r="AS724">
        <f t="shared" si="241"/>
        <v>1.309258</v>
      </c>
      <c r="AT724">
        <f t="shared" si="242"/>
        <v>0.26185160000000002</v>
      </c>
      <c r="AV724" s="2" cm="1">
        <f t="array" ref="AV724">TREND($AR724:$AS724,$AR$3:$AS$3,AV$1)</f>
        <v>1.309258</v>
      </c>
      <c r="AW724" s="2" cm="1">
        <f t="array" ref="AW724">TREND($AR724:$AS724,$AR$3:$AS$3,AW$1)</f>
        <v>1.309258</v>
      </c>
      <c r="AX724" s="2" cm="1">
        <f t="array" ref="AX724">TREND($AR724:$AS724,$AR$3:$AS$3,AX$1)</f>
        <v>1.309258</v>
      </c>
      <c r="AY724" s="2" cm="1">
        <f t="array" ref="AY724">TREND($AR724:$AS724,$AR$3:$AS$3,AY$1)</f>
        <v>1.309258</v>
      </c>
      <c r="AZ724" s="2" cm="1">
        <f t="array" ref="AZ724">TREND($AR724:$AS724,$AR$3:$AS$3,AZ$1)</f>
        <v>1.309258</v>
      </c>
      <c r="BA724" s="2" cm="1">
        <f t="array" ref="BA724">TREND($AR724:$AS724,$AR$3:$AS$3,BA$1)</f>
        <v>1.309258</v>
      </c>
      <c r="BB724" s="2" cm="1">
        <f t="array" ref="BB724">TREND($AR724:$AS724,$AR$3:$AS$3,BB$1)</f>
        <v>1.309258</v>
      </c>
      <c r="BC724" s="2" cm="1">
        <f t="array" ref="BC724">TREND($AR724:$AS724,$AR$3:$AS$3,BC$1)</f>
        <v>1.309258</v>
      </c>
      <c r="BD724" s="2" cm="1">
        <f t="array" ref="BD724">TREND($AR724:$AS724,$AR$3:$AS$3,BD$1)</f>
        <v>1.309258</v>
      </c>
      <c r="BE724" s="2" cm="1">
        <f t="array" ref="BE724">TREND($AR724:$AS724,$AR$3:$AS$3,BE$1)</f>
        <v>1.309258</v>
      </c>
      <c r="BF724" s="20" cm="1">
        <f t="array" ref="BF724">TREND($AS724:$AT724,$AS$3:$AT$3,BF$1)</f>
        <v>1.1783321999999998</v>
      </c>
      <c r="BG724" s="20" cm="1">
        <f t="array" ref="BG724">TREND($AS724:$AT724,$AS$3:$AT$3,BG$1)</f>
        <v>1.0474063999999998</v>
      </c>
      <c r="BH724" s="20" cm="1">
        <f t="array" ref="BH724">TREND($AS724:$AT724,$AS$3:$AT$3,BH$1)</f>
        <v>0.91648059999999987</v>
      </c>
      <c r="BI724" s="20" cm="1">
        <f t="array" ref="BI724">TREND($AS724:$AT724,$AS$3:$AT$3,BI$1)</f>
        <v>0.78555479999999989</v>
      </c>
      <c r="BJ724" s="20" cm="1">
        <f t="array" ref="BJ724">TREND($AS724:$AT724,$AS$3:$AT$3,BJ$1)</f>
        <v>0.65462899999999991</v>
      </c>
      <c r="BK724" s="20" cm="1">
        <f t="array" ref="BK724">TREND($AS724:$AT724,$AS$3:$AT$3,BK$1)</f>
        <v>0.52370319999999992</v>
      </c>
      <c r="BL724" s="20" cm="1">
        <f t="array" ref="BL724">TREND($AS724:$AT724,$AS$3:$AT$3,BL$1)</f>
        <v>0.39277739999999994</v>
      </c>
      <c r="BM724" s="20" cm="1">
        <f t="array" ref="BM724">TREND($AS724:$AT724,$AS$3:$AT$3,BM$1)</f>
        <v>0.26185159999999996</v>
      </c>
    </row>
    <row r="725" spans="1:65" x14ac:dyDescent="0.35">
      <c r="A725" t="str">
        <f>IF(BYDem!B723="","\I:",BYDem!B723)</f>
        <v>Germany</v>
      </c>
      <c r="B725" t="str">
        <f>BYDem!E723</f>
        <v>CCK</v>
      </c>
      <c r="C725" t="str">
        <f t="shared" si="223"/>
        <v>CCK</v>
      </c>
      <c r="D725" s="4">
        <f>SUMIFS(BYDem!$M$2:$M$2000,BYDem!$B$2:$B$2000,Demands!$A725,BYDem!$E$2:$E$2000,Demands!$B725)</f>
        <v>62.815860263235599</v>
      </c>
      <c r="E725" s="4">
        <f t="shared" si="224"/>
        <v>62.933045450501872</v>
      </c>
      <c r="F725" s="4">
        <f t="shared" si="225"/>
        <v>64.365630291722866</v>
      </c>
      <c r="G725" s="4">
        <f t="shared" si="226"/>
        <v>65.478711957484919</v>
      </c>
      <c r="H725" s="4">
        <f t="shared" si="227"/>
        <v>66.624323972582843</v>
      </c>
      <c r="I725" s="4">
        <f t="shared" si="228"/>
        <v>67.92105825725622</v>
      </c>
      <c r="J725" s="4">
        <f t="shared" si="229"/>
        <v>69.245088989745952</v>
      </c>
      <c r="K725" s="4">
        <f t="shared" si="230"/>
        <v>70.47072377311774</v>
      </c>
      <c r="L725" s="4">
        <f t="shared" si="231"/>
        <v>71.598389561528094</v>
      </c>
      <c r="M725" s="4">
        <f t="shared" si="232"/>
        <v>72.671762834263774</v>
      </c>
      <c r="N725" s="4">
        <f t="shared" si="233"/>
        <v>73.619748277529453</v>
      </c>
      <c r="O725" s="4">
        <f t="shared" si="234"/>
        <v>74.432787705944236</v>
      </c>
      <c r="P725" s="4">
        <f t="shared" si="235"/>
        <v>75.099540575892163</v>
      </c>
      <c r="Q725" s="4">
        <f t="shared" si="236"/>
        <v>75.595813259564565</v>
      </c>
      <c r="R725" s="4">
        <f t="shared" si="237"/>
        <v>75.930229850483201</v>
      </c>
      <c r="S725" s="4">
        <f t="shared" si="238"/>
        <v>76.139891651625561</v>
      </c>
      <c r="T725" s="4">
        <f t="shared" si="239"/>
        <v>76.262682549584639</v>
      </c>
      <c r="U725" s="4">
        <f t="shared" si="240"/>
        <v>76.324702127350022</v>
      </c>
      <c r="W725" s="5" t="str">
        <f>VLOOKUP(C725&amp;A725,Driver_elast!$A$2:$D$1161,4,FALSE)</f>
        <v>GDP</v>
      </c>
      <c r="X725" s="5">
        <v>1</v>
      </c>
      <c r="Y725" s="2">
        <f>SUMIFS('Growth rates'!D$4:D$999,'Growth rates'!$B$4:$B$999,Demands!$A725,'Growth rates'!$C$4:$C$999,$W725)</f>
        <v>1</v>
      </c>
      <c r="Z725" s="2">
        <f>SUMIFS('Growth rates'!E$4:E$999,'Growth rates'!$B$4:$B$999,Demands!$A725,'Growth rates'!$C$4:$C$999,$W725)</f>
        <v>1.0056875027351018</v>
      </c>
      <c r="AA725" s="2">
        <f>SUMIFS('Growth rates'!F$4:F$999,'Growth rates'!$B$4:$B$999,Demands!$A725,'Growth rates'!$C$4:$C$999,$W725)</f>
        <v>1.075482270755713</v>
      </c>
      <c r="AB725" s="2">
        <f>SUMIFS('Growth rates'!G$4:G$999,'Growth rates'!$B$4:$B$999,Demands!$A725,'Growth rates'!$C$4:$C$999,$W725)</f>
        <v>1.1321837606128238</v>
      </c>
      <c r="AC725" s="2">
        <f>SUMIFS('Growth rates'!H$4:H$999,'Growth rates'!$B$4:$B$999,Demands!$A725,'Growth rates'!$C$4:$C$999,$W725)</f>
        <v>1.1925748084925729</v>
      </c>
      <c r="AD725" s="2">
        <f>SUMIFS('Growth rates'!I$4:I$999,'Growth rates'!$B$4:$B$999,Demands!$A725,'Growth rates'!$C$4:$C$999,$W725)</f>
        <v>1.2633403804646077</v>
      </c>
      <c r="AE725" s="2">
        <f>SUMIFS('Growth rates'!J$4:J$999,'Growth rates'!$B$4:$B$999,Demands!$A725,'Growth rates'!$C$4:$C$999,$W725)</f>
        <v>1.3384217544590336</v>
      </c>
      <c r="AF725" s="2">
        <f>SUMIFS('Growth rates'!K$4:K$999,'Growth rates'!$B$4:$B$999,Demands!$A725,'Growth rates'!$C$4:$C$999,$W725)</f>
        <v>1.4106460473943472</v>
      </c>
      <c r="AG725" s="2">
        <f>SUMIFS('Growth rates'!L$4:L$999,'Growth rates'!$B$4:$B$999,Demands!$A725,'Growth rates'!$C$4:$C$999,$W725)</f>
        <v>1.4794649813912475</v>
      </c>
      <c r="AH725" s="2">
        <f>SUMIFS('Growth rates'!M$4:M$999,'Growth rates'!$B$4:$B$999,Demands!$A725,'Growth rates'!$C$4:$C$999,$W725)</f>
        <v>1.5470842431476584</v>
      </c>
      <c r="AI725" s="2">
        <f>SUMIFS('Growth rates'!N$4:N$999,'Growth rates'!$B$4:$B$999,Demands!$A725,'Growth rates'!$C$4:$C$999,$W725)</f>
        <v>1.61544795560257</v>
      </c>
      <c r="AJ725" s="2">
        <f>SUMIFS('Growth rates'!O$4:O$999,'Growth rates'!$B$4:$B$999,Demands!$A725,'Growth rates'!$C$4:$C$999,$W725)</f>
        <v>1.6834369276720875</v>
      </c>
      <c r="AK725" s="2">
        <f>SUMIFS('Growth rates'!P$4:P$999,'Growth rates'!$B$4:$B$999,Demands!$A725,'Growth rates'!$C$4:$C$999,$W725)</f>
        <v>1.7491145815256512</v>
      </c>
      <c r="AL725" s="2">
        <f>SUMIFS('Growth rates'!Q$4:Q$999,'Growth rates'!$B$4:$B$999,Demands!$A725,'Growth rates'!$C$4:$C$999,$W725)</f>
        <v>1.8078457055506345</v>
      </c>
      <c r="AM725" s="2">
        <f>SUMIFS('Growth rates'!R$4:R$999,'Growth rates'!$B$4:$B$999,Demands!$A725,'Growth rates'!$C$4:$C$999,$W725)</f>
        <v>1.8566097413385929</v>
      </c>
      <c r="AN725" s="2">
        <f>SUMIFS('Growth rates'!S$4:S$999,'Growth rates'!$B$4:$B$999,Demands!$A725,'Growth rates'!$C$4:$C$999,$W725)</f>
        <v>1.8956833428653204</v>
      </c>
      <c r="AO725" s="2">
        <f>SUMIFS('Growth rates'!T$4:T$999,'Growth rates'!$B$4:$B$999,Demands!$A725,'Growth rates'!$C$4:$C$999,$W725)</f>
        <v>1.9267515843470189</v>
      </c>
      <c r="AP725" s="2">
        <f>SUMIFS('Growth rates'!U$4:U$999,'Growth rates'!$B$4:$B$999,Demands!$A725,'Growth rates'!$C$4:$C$999,$W725)</f>
        <v>1.9506368826026399</v>
      </c>
      <c r="AR725">
        <f>VLOOKUP(C725&amp;A725,Driver_elast!$A$2:$E$1161,5,FALSE)</f>
        <v>0.32800600000000002</v>
      </c>
      <c r="AS725">
        <f t="shared" si="241"/>
        <v>0.32800600000000002</v>
      </c>
      <c r="AT725">
        <f t="shared" si="242"/>
        <v>6.5601199999999998E-2</v>
      </c>
      <c r="AV725" s="2" cm="1">
        <f t="array" ref="AV725">TREND($AR725:$AS725,$AR$3:$AS$3,AV$1)</f>
        <v>0.32800600000000002</v>
      </c>
      <c r="AW725" s="2" cm="1">
        <f t="array" ref="AW725">TREND($AR725:$AS725,$AR$3:$AS$3,AW$1)</f>
        <v>0.32800600000000002</v>
      </c>
      <c r="AX725" s="2" cm="1">
        <f t="array" ref="AX725">TREND($AR725:$AS725,$AR$3:$AS$3,AX$1)</f>
        <v>0.32800600000000002</v>
      </c>
      <c r="AY725" s="2" cm="1">
        <f t="array" ref="AY725">TREND($AR725:$AS725,$AR$3:$AS$3,AY$1)</f>
        <v>0.32800600000000002</v>
      </c>
      <c r="AZ725" s="2" cm="1">
        <f t="array" ref="AZ725">TREND($AR725:$AS725,$AR$3:$AS$3,AZ$1)</f>
        <v>0.32800600000000002</v>
      </c>
      <c r="BA725" s="2" cm="1">
        <f t="array" ref="BA725">TREND($AR725:$AS725,$AR$3:$AS$3,BA$1)</f>
        <v>0.32800600000000002</v>
      </c>
      <c r="BB725" s="2" cm="1">
        <f t="array" ref="BB725">TREND($AR725:$AS725,$AR$3:$AS$3,BB$1)</f>
        <v>0.32800600000000002</v>
      </c>
      <c r="BC725" s="2" cm="1">
        <f t="array" ref="BC725">TREND($AR725:$AS725,$AR$3:$AS$3,BC$1)</f>
        <v>0.32800600000000002</v>
      </c>
      <c r="BD725" s="2" cm="1">
        <f t="array" ref="BD725">TREND($AR725:$AS725,$AR$3:$AS$3,BD$1)</f>
        <v>0.32800600000000002</v>
      </c>
      <c r="BE725" s="2" cm="1">
        <f t="array" ref="BE725">TREND($AR725:$AS725,$AR$3:$AS$3,BE$1)</f>
        <v>0.32800600000000002</v>
      </c>
      <c r="BF725" s="20" cm="1">
        <f t="array" ref="BF725">TREND($AS725:$AT725,$AS$3:$AT$3,BF$1)</f>
        <v>0.2952054000000004</v>
      </c>
      <c r="BG725" s="20" cm="1">
        <f t="array" ref="BG725">TREND($AS725:$AT725,$AS$3:$AT$3,BG$1)</f>
        <v>0.26240480000000055</v>
      </c>
      <c r="BH725" s="20" cm="1">
        <f t="array" ref="BH725">TREND($AS725:$AT725,$AS$3:$AT$3,BH$1)</f>
        <v>0.2296042000000007</v>
      </c>
      <c r="BI725" s="20" cm="1">
        <f t="array" ref="BI725">TREND($AS725:$AT725,$AS$3:$AT$3,BI$1)</f>
        <v>0.19680360000000086</v>
      </c>
      <c r="BJ725" s="20" cm="1">
        <f t="array" ref="BJ725">TREND($AS725:$AT725,$AS$3:$AT$3,BJ$1)</f>
        <v>0.16400300000000101</v>
      </c>
      <c r="BK725" s="20" cm="1">
        <f t="array" ref="BK725">TREND($AS725:$AT725,$AS$3:$AT$3,BK$1)</f>
        <v>0.13120240000000116</v>
      </c>
      <c r="BL725" s="20" cm="1">
        <f t="array" ref="BL725">TREND($AS725:$AT725,$AS$3:$AT$3,BL$1)</f>
        <v>9.8401800000001316E-2</v>
      </c>
      <c r="BM725" s="20" cm="1">
        <f t="array" ref="BM725">TREND($AS725:$AT725,$AS$3:$AT$3,BM$1)</f>
        <v>6.5601200000001469E-2</v>
      </c>
    </row>
    <row r="726" spans="1:65" x14ac:dyDescent="0.35">
      <c r="A726" t="str">
        <f>IF(BYDem!B724="","\I:",BYDem!B724)</f>
        <v>Germany</v>
      </c>
      <c r="B726" t="str">
        <f>BYDem!E724</f>
        <v>CHW</v>
      </c>
      <c r="C726" t="str">
        <f t="shared" si="223"/>
        <v>CHW</v>
      </c>
      <c r="D726" s="4">
        <f>SUMIFS(BYDem!$M$2:$M$2000,BYDem!$B$2:$B$2000,Demands!$A726,BYDem!$E$2:$E$2000,Demands!$B726)</f>
        <v>126.04357147216</v>
      </c>
      <c r="E726" s="4">
        <f t="shared" si="224"/>
        <v>126.27871016905561</v>
      </c>
      <c r="F726" s="4">
        <f t="shared" si="225"/>
        <v>129.15327256568099</v>
      </c>
      <c r="G726" s="4">
        <f t="shared" si="226"/>
        <v>131.38673379513648</v>
      </c>
      <c r="H726" s="4">
        <f t="shared" si="227"/>
        <v>133.68546900785589</v>
      </c>
      <c r="I726" s="4">
        <f t="shared" si="228"/>
        <v>136.28743958989836</v>
      </c>
      <c r="J726" s="4">
        <f t="shared" si="229"/>
        <v>138.94418203619387</v>
      </c>
      <c r="K726" s="4">
        <f t="shared" si="230"/>
        <v>141.40348745315879</v>
      </c>
      <c r="L726" s="4">
        <f t="shared" si="231"/>
        <v>143.66621254842264</v>
      </c>
      <c r="M726" s="4">
        <f t="shared" si="232"/>
        <v>145.8199966445317</v>
      </c>
      <c r="N726" s="4">
        <f t="shared" si="233"/>
        <v>147.72218297887628</v>
      </c>
      <c r="O726" s="4">
        <f t="shared" si="234"/>
        <v>149.35359251264111</v>
      </c>
      <c r="P726" s="4">
        <f t="shared" si="235"/>
        <v>150.69146980454434</v>
      </c>
      <c r="Q726" s="4">
        <f t="shared" si="236"/>
        <v>151.68726897392628</v>
      </c>
      <c r="R726" s="4">
        <f t="shared" si="237"/>
        <v>152.35829475152912</v>
      </c>
      <c r="S726" s="4">
        <f t="shared" si="238"/>
        <v>152.77899299726715</v>
      </c>
      <c r="T726" s="4">
        <f t="shared" si="239"/>
        <v>153.0253798692797</v>
      </c>
      <c r="U726" s="4">
        <f t="shared" si="240"/>
        <v>153.14982565494569</v>
      </c>
      <c r="W726" s="5" t="str">
        <f>VLOOKUP(C726&amp;A726,Driver_elast!$A$2:$D$1161,4,FALSE)</f>
        <v>GDP</v>
      </c>
      <c r="X726" s="5">
        <v>1</v>
      </c>
      <c r="Y726" s="2">
        <f>SUMIFS('Growth rates'!D$4:D$999,'Growth rates'!$B$4:$B$999,Demands!$A726,'Growth rates'!$C$4:$C$999,$W726)</f>
        <v>1</v>
      </c>
      <c r="Z726" s="2">
        <f>SUMIFS('Growth rates'!E$4:E$999,'Growth rates'!$B$4:$B$999,Demands!$A726,'Growth rates'!$C$4:$C$999,$W726)</f>
        <v>1.0056875027351018</v>
      </c>
      <c r="AA726" s="2">
        <f>SUMIFS('Growth rates'!F$4:F$999,'Growth rates'!$B$4:$B$999,Demands!$A726,'Growth rates'!$C$4:$C$999,$W726)</f>
        <v>1.075482270755713</v>
      </c>
      <c r="AB726" s="2">
        <f>SUMIFS('Growth rates'!G$4:G$999,'Growth rates'!$B$4:$B$999,Demands!$A726,'Growth rates'!$C$4:$C$999,$W726)</f>
        <v>1.1321837606128238</v>
      </c>
      <c r="AC726" s="2">
        <f>SUMIFS('Growth rates'!H$4:H$999,'Growth rates'!$B$4:$B$999,Demands!$A726,'Growth rates'!$C$4:$C$999,$W726)</f>
        <v>1.1925748084925729</v>
      </c>
      <c r="AD726" s="2">
        <f>SUMIFS('Growth rates'!I$4:I$999,'Growth rates'!$B$4:$B$999,Demands!$A726,'Growth rates'!$C$4:$C$999,$W726)</f>
        <v>1.2633403804646077</v>
      </c>
      <c r="AE726" s="2">
        <f>SUMIFS('Growth rates'!J$4:J$999,'Growth rates'!$B$4:$B$999,Demands!$A726,'Growth rates'!$C$4:$C$999,$W726)</f>
        <v>1.3384217544590336</v>
      </c>
      <c r="AF726" s="2">
        <f>SUMIFS('Growth rates'!K$4:K$999,'Growth rates'!$B$4:$B$999,Demands!$A726,'Growth rates'!$C$4:$C$999,$W726)</f>
        <v>1.4106460473943472</v>
      </c>
      <c r="AG726" s="2">
        <f>SUMIFS('Growth rates'!L$4:L$999,'Growth rates'!$B$4:$B$999,Demands!$A726,'Growth rates'!$C$4:$C$999,$W726)</f>
        <v>1.4794649813912475</v>
      </c>
      <c r="AH726" s="2">
        <f>SUMIFS('Growth rates'!M$4:M$999,'Growth rates'!$B$4:$B$999,Demands!$A726,'Growth rates'!$C$4:$C$999,$W726)</f>
        <v>1.5470842431476584</v>
      </c>
      <c r="AI726" s="2">
        <f>SUMIFS('Growth rates'!N$4:N$999,'Growth rates'!$B$4:$B$999,Demands!$A726,'Growth rates'!$C$4:$C$999,$W726)</f>
        <v>1.61544795560257</v>
      </c>
      <c r="AJ726" s="2">
        <f>SUMIFS('Growth rates'!O$4:O$999,'Growth rates'!$B$4:$B$999,Demands!$A726,'Growth rates'!$C$4:$C$999,$W726)</f>
        <v>1.6834369276720875</v>
      </c>
      <c r="AK726" s="2">
        <f>SUMIFS('Growth rates'!P$4:P$999,'Growth rates'!$B$4:$B$999,Demands!$A726,'Growth rates'!$C$4:$C$999,$W726)</f>
        <v>1.7491145815256512</v>
      </c>
      <c r="AL726" s="2">
        <f>SUMIFS('Growth rates'!Q$4:Q$999,'Growth rates'!$B$4:$B$999,Demands!$A726,'Growth rates'!$C$4:$C$999,$W726)</f>
        <v>1.8078457055506345</v>
      </c>
      <c r="AM726" s="2">
        <f>SUMIFS('Growth rates'!R$4:R$999,'Growth rates'!$B$4:$B$999,Demands!$A726,'Growth rates'!$C$4:$C$999,$W726)</f>
        <v>1.8566097413385929</v>
      </c>
      <c r="AN726" s="2">
        <f>SUMIFS('Growth rates'!S$4:S$999,'Growth rates'!$B$4:$B$999,Demands!$A726,'Growth rates'!$C$4:$C$999,$W726)</f>
        <v>1.8956833428653204</v>
      </c>
      <c r="AO726" s="2">
        <f>SUMIFS('Growth rates'!T$4:T$999,'Growth rates'!$B$4:$B$999,Demands!$A726,'Growth rates'!$C$4:$C$999,$W726)</f>
        <v>1.9267515843470189</v>
      </c>
      <c r="AP726" s="2">
        <f>SUMIFS('Growth rates'!U$4:U$999,'Growth rates'!$B$4:$B$999,Demands!$A726,'Growth rates'!$C$4:$C$999,$W726)</f>
        <v>1.9506368826026399</v>
      </c>
      <c r="AR726">
        <f>VLOOKUP(C726&amp;A726,Driver_elast!$A$2:$E$1161,5,FALSE)</f>
        <v>0.32800600000000002</v>
      </c>
      <c r="AS726">
        <f t="shared" si="241"/>
        <v>0.32800600000000002</v>
      </c>
      <c r="AT726">
        <f t="shared" si="242"/>
        <v>6.5601199999999998E-2</v>
      </c>
      <c r="AV726" s="2" cm="1">
        <f t="array" ref="AV726">TREND($AR726:$AS726,$AR$3:$AS$3,AV$1)</f>
        <v>0.32800600000000002</v>
      </c>
      <c r="AW726" s="2" cm="1">
        <f t="array" ref="AW726">TREND($AR726:$AS726,$AR$3:$AS$3,AW$1)</f>
        <v>0.32800600000000002</v>
      </c>
      <c r="AX726" s="2" cm="1">
        <f t="array" ref="AX726">TREND($AR726:$AS726,$AR$3:$AS$3,AX$1)</f>
        <v>0.32800600000000002</v>
      </c>
      <c r="AY726" s="2" cm="1">
        <f t="array" ref="AY726">TREND($AR726:$AS726,$AR$3:$AS$3,AY$1)</f>
        <v>0.32800600000000002</v>
      </c>
      <c r="AZ726" s="2" cm="1">
        <f t="array" ref="AZ726">TREND($AR726:$AS726,$AR$3:$AS$3,AZ$1)</f>
        <v>0.32800600000000002</v>
      </c>
      <c r="BA726" s="2" cm="1">
        <f t="array" ref="BA726">TREND($AR726:$AS726,$AR$3:$AS$3,BA$1)</f>
        <v>0.32800600000000002</v>
      </c>
      <c r="BB726" s="2" cm="1">
        <f t="array" ref="BB726">TREND($AR726:$AS726,$AR$3:$AS$3,BB$1)</f>
        <v>0.32800600000000002</v>
      </c>
      <c r="BC726" s="2" cm="1">
        <f t="array" ref="BC726">TREND($AR726:$AS726,$AR$3:$AS$3,BC$1)</f>
        <v>0.32800600000000002</v>
      </c>
      <c r="BD726" s="2" cm="1">
        <f t="array" ref="BD726">TREND($AR726:$AS726,$AR$3:$AS$3,BD$1)</f>
        <v>0.32800600000000002</v>
      </c>
      <c r="BE726" s="2" cm="1">
        <f t="array" ref="BE726">TREND($AR726:$AS726,$AR$3:$AS$3,BE$1)</f>
        <v>0.32800600000000002</v>
      </c>
      <c r="BF726" s="20" cm="1">
        <f t="array" ref="BF726">TREND($AS726:$AT726,$AS$3:$AT$3,BF$1)</f>
        <v>0.2952054000000004</v>
      </c>
      <c r="BG726" s="20" cm="1">
        <f t="array" ref="BG726">TREND($AS726:$AT726,$AS$3:$AT$3,BG$1)</f>
        <v>0.26240480000000055</v>
      </c>
      <c r="BH726" s="20" cm="1">
        <f t="array" ref="BH726">TREND($AS726:$AT726,$AS$3:$AT$3,BH$1)</f>
        <v>0.2296042000000007</v>
      </c>
      <c r="BI726" s="20" cm="1">
        <f t="array" ref="BI726">TREND($AS726:$AT726,$AS$3:$AT$3,BI$1)</f>
        <v>0.19680360000000086</v>
      </c>
      <c r="BJ726" s="20" cm="1">
        <f t="array" ref="BJ726">TREND($AS726:$AT726,$AS$3:$AT$3,BJ$1)</f>
        <v>0.16400300000000101</v>
      </c>
      <c r="BK726" s="20" cm="1">
        <f t="array" ref="BK726">TREND($AS726:$AT726,$AS$3:$AT$3,BK$1)</f>
        <v>0.13120240000000116</v>
      </c>
      <c r="BL726" s="20" cm="1">
        <f t="array" ref="BL726">TREND($AS726:$AT726,$AS$3:$AT$3,BL$1)</f>
        <v>9.8401800000001316E-2</v>
      </c>
      <c r="BM726" s="20" cm="1">
        <f t="array" ref="BM726">TREND($AS726:$AT726,$AS$3:$AT$3,BM$1)</f>
        <v>6.5601200000001469E-2</v>
      </c>
    </row>
    <row r="727" spans="1:65" x14ac:dyDescent="0.35">
      <c r="A727" t="str">
        <f>IF(BYDem!B725="","\I:",BYDem!B725)</f>
        <v>Germany</v>
      </c>
      <c r="B727" t="str">
        <f>BYDem!E725</f>
        <v>CLA</v>
      </c>
      <c r="C727" t="str">
        <f t="shared" si="223"/>
        <v>CLA</v>
      </c>
      <c r="D727" s="4">
        <f>SUMIFS(BYDem!$M$2:$M$2000,BYDem!$B$2:$B$2000,Demands!$A727,BYDem!$E$2:$E$2000,Demands!$B727)</f>
        <v>316.79135006018601</v>
      </c>
      <c r="E727" s="4">
        <f t="shared" si="224"/>
        <v>318.66787706112211</v>
      </c>
      <c r="F727" s="4">
        <f t="shared" si="225"/>
        <v>341.58654515058987</v>
      </c>
      <c r="G727" s="4">
        <f t="shared" si="226"/>
        <v>360.1561964887328</v>
      </c>
      <c r="H727" s="4">
        <f t="shared" si="227"/>
        <v>379.86534340528902</v>
      </c>
      <c r="I727" s="4">
        <f t="shared" si="228"/>
        <v>402.87370864957398</v>
      </c>
      <c r="J727" s="4">
        <f t="shared" si="229"/>
        <v>427.18945760803803</v>
      </c>
      <c r="K727" s="4">
        <f t="shared" si="230"/>
        <v>450.48074999820034</v>
      </c>
      <c r="L727" s="4">
        <f t="shared" si="231"/>
        <v>472.57164342644791</v>
      </c>
      <c r="M727" s="4">
        <f t="shared" si="232"/>
        <v>494.17063093709652</v>
      </c>
      <c r="N727" s="4">
        <f t="shared" si="233"/>
        <v>513.82373331986025</v>
      </c>
      <c r="O727" s="4">
        <f t="shared" si="234"/>
        <v>531.12387466192308</v>
      </c>
      <c r="P727" s="4">
        <f t="shared" si="235"/>
        <v>545.62877151550049</v>
      </c>
      <c r="Q727" s="4">
        <f t="shared" si="236"/>
        <v>556.62132445283521</v>
      </c>
      <c r="R727" s="4">
        <f t="shared" si="237"/>
        <v>564.12835398047173</v>
      </c>
      <c r="S727" s="4">
        <f t="shared" si="238"/>
        <v>568.87733833029415</v>
      </c>
      <c r="T727" s="4">
        <f t="shared" si="239"/>
        <v>571.67432738237892</v>
      </c>
      <c r="U727" s="4">
        <f t="shared" si="240"/>
        <v>573.09169866423395</v>
      </c>
      <c r="W727" s="5" t="str">
        <f>VLOOKUP(C727&amp;A727,Driver_elast!$A$2:$D$1161,4,FALSE)</f>
        <v>GDPSER</v>
      </c>
      <c r="X727" s="5">
        <v>1</v>
      </c>
      <c r="Y727" s="2">
        <f>SUMIFS('Growth rates'!D$4:D$999,'Growth rates'!$B$4:$B$999,Demands!$A727,'Growth rates'!$C$4:$C$999,$W727)</f>
        <v>1</v>
      </c>
      <c r="Z727" s="2">
        <f>SUMIFS('Growth rates'!E$4:E$999,'Growth rates'!$B$4:$B$999,Demands!$A727,'Growth rates'!$C$4:$C$999,$W727)</f>
        <v>1.0056875027351035</v>
      </c>
      <c r="AA727" s="2">
        <f>SUMIFS('Growth rates'!F$4:F$999,'Growth rates'!$B$4:$B$999,Demands!$A727,'Growth rates'!$C$4:$C$999,$W727)</f>
        <v>1.0754822707557135</v>
      </c>
      <c r="AB727" s="2">
        <f>SUMIFS('Growth rates'!G$4:G$999,'Growth rates'!$B$4:$B$999,Demands!$A727,'Growth rates'!$C$4:$C$999,$W727)</f>
        <v>1.132183760612824</v>
      </c>
      <c r="AC727" s="2">
        <f>SUMIFS('Growth rates'!H$4:H$999,'Growth rates'!$B$4:$B$999,Demands!$A727,'Growth rates'!$C$4:$C$999,$W727)</f>
        <v>1.1925748084925727</v>
      </c>
      <c r="AD727" s="2">
        <f>SUMIFS('Growth rates'!I$4:I$999,'Growth rates'!$B$4:$B$999,Demands!$A727,'Growth rates'!$C$4:$C$999,$W727)</f>
        <v>1.2633403804646095</v>
      </c>
      <c r="AE727" s="2">
        <f>SUMIFS('Growth rates'!J$4:J$999,'Growth rates'!$B$4:$B$999,Demands!$A727,'Growth rates'!$C$4:$C$999,$W727)</f>
        <v>1.3384217544590349</v>
      </c>
      <c r="AF727" s="2">
        <f>SUMIFS('Growth rates'!K$4:K$999,'Growth rates'!$B$4:$B$999,Demands!$A727,'Growth rates'!$C$4:$C$999,$W727)</f>
        <v>1.410646047394349</v>
      </c>
      <c r="AG727" s="2">
        <f>SUMIFS('Growth rates'!L$4:L$999,'Growth rates'!$B$4:$B$999,Demands!$A727,'Growth rates'!$C$4:$C$999,$W727)</f>
        <v>1.479464981391247</v>
      </c>
      <c r="AH727" s="2">
        <f>SUMIFS('Growth rates'!M$4:M$999,'Growth rates'!$B$4:$B$999,Demands!$A727,'Growth rates'!$C$4:$C$999,$W727)</f>
        <v>1.5470842431476606</v>
      </c>
      <c r="AI727" s="2">
        <f>SUMIFS('Growth rates'!N$4:N$999,'Growth rates'!$B$4:$B$999,Demands!$A727,'Growth rates'!$C$4:$C$999,$W727)</f>
        <v>1.615447955602572</v>
      </c>
      <c r="AJ727" s="2">
        <f>SUMIFS('Growth rates'!O$4:O$999,'Growth rates'!$B$4:$B$999,Demands!$A727,'Growth rates'!$C$4:$C$999,$W727)</f>
        <v>1.6834369276720884</v>
      </c>
      <c r="AK727" s="2">
        <f>SUMIFS('Growth rates'!P$4:P$999,'Growth rates'!$B$4:$B$999,Demands!$A727,'Growth rates'!$C$4:$C$999,$W727)</f>
        <v>1.7491145815256524</v>
      </c>
      <c r="AL727" s="2">
        <f>SUMIFS('Growth rates'!Q$4:Q$999,'Growth rates'!$B$4:$B$999,Demands!$A727,'Growth rates'!$C$4:$C$999,$W727)</f>
        <v>1.8078457055506334</v>
      </c>
      <c r="AM727" s="2">
        <f>SUMIFS('Growth rates'!R$4:R$999,'Growth rates'!$B$4:$B$999,Demands!$A727,'Growth rates'!$C$4:$C$999,$W727)</f>
        <v>1.8566097413385925</v>
      </c>
      <c r="AN727" s="2">
        <f>SUMIFS('Growth rates'!S$4:S$999,'Growth rates'!$B$4:$B$999,Demands!$A727,'Growth rates'!$C$4:$C$999,$W727)</f>
        <v>1.8956833428653197</v>
      </c>
      <c r="AO727" s="2">
        <f>SUMIFS('Growth rates'!T$4:T$999,'Growth rates'!$B$4:$B$999,Demands!$A727,'Growth rates'!$C$4:$C$999,$W727)</f>
        <v>1.9267515843470198</v>
      </c>
      <c r="AP727" s="2">
        <f>SUMIFS('Growth rates'!U$4:U$999,'Growth rates'!$B$4:$B$999,Demands!$A727,'Growth rates'!$C$4:$C$999,$W727)</f>
        <v>1.9506368826026412</v>
      </c>
      <c r="AR727">
        <f>VLOOKUP(C727&amp;A727,Driver_elast!$A$2:$E$1161,5,FALSE)</f>
        <v>1.0425390000000001</v>
      </c>
      <c r="AS727">
        <f t="shared" si="241"/>
        <v>1</v>
      </c>
      <c r="AT727">
        <f t="shared" si="242"/>
        <v>0.2</v>
      </c>
      <c r="AV727" s="2" cm="1">
        <f t="array" ref="AV727">TREND($AR727:$AS727,$AR$3:$AS$3,AV$1)</f>
        <v>1.0425389999999997</v>
      </c>
      <c r="AW727" s="2" cm="1">
        <f t="array" ref="AW727">TREND($AR727:$AS727,$AR$3:$AS$3,AW$1)</f>
        <v>1.041501463414634</v>
      </c>
      <c r="AX727" s="2" cm="1">
        <f t="array" ref="AX727">TREND($AR727:$AS727,$AR$3:$AS$3,AX$1)</f>
        <v>1.0363137804878049</v>
      </c>
      <c r="AY727" s="2" cm="1">
        <f t="array" ref="AY727">TREND($AR727:$AS727,$AR$3:$AS$3,AY$1)</f>
        <v>1.0311260975609753</v>
      </c>
      <c r="AZ727" s="2" cm="1">
        <f t="array" ref="AZ727">TREND($AR727:$AS727,$AR$3:$AS$3,AZ$1)</f>
        <v>1.0259384146341461</v>
      </c>
      <c r="BA727" s="2" cm="1">
        <f t="array" ref="BA727">TREND($AR727:$AS727,$AR$3:$AS$3,BA$1)</f>
        <v>1.020750731707317</v>
      </c>
      <c r="BB727" s="2" cm="1">
        <f t="array" ref="BB727">TREND($AR727:$AS727,$AR$3:$AS$3,BB$1)</f>
        <v>1.0155630487804874</v>
      </c>
      <c r="BC727" s="2" cm="1">
        <f t="array" ref="BC727">TREND($AR727:$AS727,$AR$3:$AS$3,BC$1)</f>
        <v>1.0103753658536583</v>
      </c>
      <c r="BD727" s="2" cm="1">
        <f t="array" ref="BD727">TREND($AR727:$AS727,$AR$3:$AS$3,BD$1)</f>
        <v>1.0051876829268291</v>
      </c>
      <c r="BE727" s="2" cm="1">
        <f t="array" ref="BE727">TREND($AR727:$AS727,$AR$3:$AS$3,BE$1)</f>
        <v>0.99999999999999956</v>
      </c>
      <c r="BF727" s="20" cm="1">
        <f t="array" ref="BF727">TREND($AS727:$AT727,$AS$3:$AT$3,BF$1)</f>
        <v>0.90000000000000568</v>
      </c>
      <c r="BG727" s="20" cm="1">
        <f t="array" ref="BG727">TREND($AS727:$AT727,$AS$3:$AT$3,BG$1)</f>
        <v>0.80000000000000426</v>
      </c>
      <c r="BH727" s="20" cm="1">
        <f t="array" ref="BH727">TREND($AS727:$AT727,$AS$3:$AT$3,BH$1)</f>
        <v>0.70000000000000284</v>
      </c>
      <c r="BI727" s="20" cm="1">
        <f t="array" ref="BI727">TREND($AS727:$AT727,$AS$3:$AT$3,BI$1)</f>
        <v>0.60000000000000142</v>
      </c>
      <c r="BJ727" s="20" cm="1">
        <f t="array" ref="BJ727">TREND($AS727:$AT727,$AS$3:$AT$3,BJ$1)</f>
        <v>0.5</v>
      </c>
      <c r="BK727" s="20" cm="1">
        <f t="array" ref="BK727">TREND($AS727:$AT727,$AS$3:$AT$3,BK$1)</f>
        <v>0.40000000000000568</v>
      </c>
      <c r="BL727" s="20" cm="1">
        <f t="array" ref="BL727">TREND($AS727:$AT727,$AS$3:$AT$3,BL$1)</f>
        <v>0.30000000000000426</v>
      </c>
      <c r="BM727" s="20" cm="1">
        <f t="array" ref="BM727">TREND($AS727:$AT727,$AS$3:$AT$3,BM$1)</f>
        <v>0.20000000000000284</v>
      </c>
    </row>
    <row r="728" spans="1:65" x14ac:dyDescent="0.35">
      <c r="A728" t="str">
        <f>IF(BYDem!B726="","\I:",BYDem!B726)</f>
        <v>Germany</v>
      </c>
      <c r="B728" t="str">
        <f>BYDem!E726</f>
        <v>COE</v>
      </c>
      <c r="C728" t="str">
        <f t="shared" si="223"/>
        <v>COE</v>
      </c>
      <c r="D728" s="4">
        <f>SUMIFS(BYDem!$M$2:$M$2000,BYDem!$B$2:$B$2000,Demands!$A728,BYDem!$E$2:$E$2000,Demands!$B728)</f>
        <v>79.544088252143993</v>
      </c>
      <c r="E728" s="4">
        <f t="shared" si="224"/>
        <v>80.456643930376444</v>
      </c>
      <c r="F728" s="4">
        <f t="shared" si="225"/>
        <v>91.009673881300756</v>
      </c>
      <c r="G728" s="4">
        <f t="shared" si="226"/>
        <v>99.468109479946136</v>
      </c>
      <c r="H728" s="4">
        <f t="shared" si="227"/>
        <v>108.14655026144516</v>
      </c>
      <c r="I728" s="4">
        <f t="shared" si="228"/>
        <v>117.82733102033724</v>
      </c>
      <c r="J728" s="4">
        <f t="shared" si="229"/>
        <v>127.50080746218275</v>
      </c>
      <c r="K728" s="4">
        <f t="shared" si="230"/>
        <v>136.13053301633059</v>
      </c>
      <c r="L728" s="4">
        <f t="shared" si="231"/>
        <v>143.61606842833351</v>
      </c>
      <c r="M728" s="4">
        <f t="shared" si="232"/>
        <v>150.18007139266891</v>
      </c>
      <c r="N728" s="4">
        <f t="shared" si="233"/>
        <v>156.15271350078842</v>
      </c>
      <c r="O728" s="4">
        <f t="shared" si="234"/>
        <v>161.41028305106181</v>
      </c>
      <c r="P728" s="4">
        <f t="shared" si="235"/>
        <v>165.81836865680236</v>
      </c>
      <c r="Q728" s="4">
        <f t="shared" si="236"/>
        <v>169.15904145596505</v>
      </c>
      <c r="R728" s="4">
        <f t="shared" si="237"/>
        <v>171.44045228823049</v>
      </c>
      <c r="S728" s="4">
        <f t="shared" si="238"/>
        <v>172.88368416817153</v>
      </c>
      <c r="T728" s="4">
        <f t="shared" si="239"/>
        <v>173.73369829128939</v>
      </c>
      <c r="U728" s="4">
        <f t="shared" si="240"/>
        <v>174.164442060694</v>
      </c>
      <c r="W728" s="5" t="str">
        <f>VLOOKUP(C728&amp;A728,Driver_elast!$A$2:$D$1161,4,FALSE)</f>
        <v>GDPSER</v>
      </c>
      <c r="X728" s="5">
        <v>1</v>
      </c>
      <c r="Y728" s="2">
        <f>SUMIFS('Growth rates'!D$4:D$999,'Growth rates'!$B$4:$B$999,Demands!$A728,'Growth rates'!$C$4:$C$999,$W728)</f>
        <v>1</v>
      </c>
      <c r="Z728" s="2">
        <f>SUMIFS('Growth rates'!E$4:E$999,'Growth rates'!$B$4:$B$999,Demands!$A728,'Growth rates'!$C$4:$C$999,$W728)</f>
        <v>1.0056875027351035</v>
      </c>
      <c r="AA728" s="2">
        <f>SUMIFS('Growth rates'!F$4:F$999,'Growth rates'!$B$4:$B$999,Demands!$A728,'Growth rates'!$C$4:$C$999,$W728)</f>
        <v>1.0754822707557135</v>
      </c>
      <c r="AB728" s="2">
        <f>SUMIFS('Growth rates'!G$4:G$999,'Growth rates'!$B$4:$B$999,Demands!$A728,'Growth rates'!$C$4:$C$999,$W728)</f>
        <v>1.132183760612824</v>
      </c>
      <c r="AC728" s="2">
        <f>SUMIFS('Growth rates'!H$4:H$999,'Growth rates'!$B$4:$B$999,Demands!$A728,'Growth rates'!$C$4:$C$999,$W728)</f>
        <v>1.1925748084925727</v>
      </c>
      <c r="AD728" s="2">
        <f>SUMIFS('Growth rates'!I$4:I$999,'Growth rates'!$B$4:$B$999,Demands!$A728,'Growth rates'!$C$4:$C$999,$W728)</f>
        <v>1.2633403804646095</v>
      </c>
      <c r="AE728" s="2">
        <f>SUMIFS('Growth rates'!J$4:J$999,'Growth rates'!$B$4:$B$999,Demands!$A728,'Growth rates'!$C$4:$C$999,$W728)</f>
        <v>1.3384217544590349</v>
      </c>
      <c r="AF728" s="2">
        <f>SUMIFS('Growth rates'!K$4:K$999,'Growth rates'!$B$4:$B$999,Demands!$A728,'Growth rates'!$C$4:$C$999,$W728)</f>
        <v>1.410646047394349</v>
      </c>
      <c r="AG728" s="2">
        <f>SUMIFS('Growth rates'!L$4:L$999,'Growth rates'!$B$4:$B$999,Demands!$A728,'Growth rates'!$C$4:$C$999,$W728)</f>
        <v>1.479464981391247</v>
      </c>
      <c r="AH728" s="2">
        <f>SUMIFS('Growth rates'!M$4:M$999,'Growth rates'!$B$4:$B$999,Demands!$A728,'Growth rates'!$C$4:$C$999,$W728)</f>
        <v>1.5470842431476606</v>
      </c>
      <c r="AI728" s="2">
        <f>SUMIFS('Growth rates'!N$4:N$999,'Growth rates'!$B$4:$B$999,Demands!$A728,'Growth rates'!$C$4:$C$999,$W728)</f>
        <v>1.615447955602572</v>
      </c>
      <c r="AJ728" s="2">
        <f>SUMIFS('Growth rates'!O$4:O$999,'Growth rates'!$B$4:$B$999,Demands!$A728,'Growth rates'!$C$4:$C$999,$W728)</f>
        <v>1.6834369276720884</v>
      </c>
      <c r="AK728" s="2">
        <f>SUMIFS('Growth rates'!P$4:P$999,'Growth rates'!$B$4:$B$999,Demands!$A728,'Growth rates'!$C$4:$C$999,$W728)</f>
        <v>1.7491145815256524</v>
      </c>
      <c r="AL728" s="2">
        <f>SUMIFS('Growth rates'!Q$4:Q$999,'Growth rates'!$B$4:$B$999,Demands!$A728,'Growth rates'!$C$4:$C$999,$W728)</f>
        <v>1.8078457055506334</v>
      </c>
      <c r="AM728" s="2">
        <f>SUMIFS('Growth rates'!R$4:R$999,'Growth rates'!$B$4:$B$999,Demands!$A728,'Growth rates'!$C$4:$C$999,$W728)</f>
        <v>1.8566097413385925</v>
      </c>
      <c r="AN728" s="2">
        <f>SUMIFS('Growth rates'!S$4:S$999,'Growth rates'!$B$4:$B$999,Demands!$A728,'Growth rates'!$C$4:$C$999,$W728)</f>
        <v>1.8956833428653197</v>
      </c>
      <c r="AO728" s="2">
        <f>SUMIFS('Growth rates'!T$4:T$999,'Growth rates'!$B$4:$B$999,Demands!$A728,'Growth rates'!$C$4:$C$999,$W728)</f>
        <v>1.9267515843470198</v>
      </c>
      <c r="AP728" s="2">
        <f>SUMIFS('Growth rates'!U$4:U$999,'Growth rates'!$B$4:$B$999,Demands!$A728,'Growth rates'!$C$4:$C$999,$W728)</f>
        <v>1.9506368826026412</v>
      </c>
      <c r="AR728">
        <f>VLOOKUP(C728&amp;A728,Driver_elast!$A$2:$E$1161,5,FALSE)</f>
        <v>2.0425390000000001</v>
      </c>
      <c r="AS728">
        <f t="shared" si="241"/>
        <v>1</v>
      </c>
      <c r="AT728">
        <f t="shared" si="242"/>
        <v>0.2</v>
      </c>
      <c r="AV728" s="2" cm="1">
        <f t="array" ref="AV728">TREND($AR728:$AS728,$AR$3:$AS$3,AV$1)</f>
        <v>2.042539000000005</v>
      </c>
      <c r="AW728" s="2" cm="1">
        <f t="array" ref="AW728">TREND($AR728:$AS728,$AR$3:$AS$3,AW$1)</f>
        <v>2.0171112195122021</v>
      </c>
      <c r="AX728" s="2" cm="1">
        <f t="array" ref="AX728">TREND($AR728:$AS728,$AR$3:$AS$3,AX$1)</f>
        <v>1.8899723170731733</v>
      </c>
      <c r="AY728" s="2" cm="1">
        <f t="array" ref="AY728">TREND($AR728:$AS728,$AR$3:$AS$3,AY$1)</f>
        <v>1.7628334146341516</v>
      </c>
      <c r="AZ728" s="2" cm="1">
        <f t="array" ref="AZ728">TREND($AR728:$AS728,$AR$3:$AS$3,AZ$1)</f>
        <v>1.6356945121951298</v>
      </c>
      <c r="BA728" s="2" cm="1">
        <f t="array" ref="BA728">TREND($AR728:$AS728,$AR$3:$AS$3,BA$1)</f>
        <v>1.508555609756101</v>
      </c>
      <c r="BB728" s="2" cm="1">
        <f t="array" ref="BB728">TREND($AR728:$AS728,$AR$3:$AS$3,BB$1)</f>
        <v>1.3814167073170793</v>
      </c>
      <c r="BC728" s="2" cm="1">
        <f t="array" ref="BC728">TREND($AR728:$AS728,$AR$3:$AS$3,BC$1)</f>
        <v>1.2542778048780505</v>
      </c>
      <c r="BD728" s="2" cm="1">
        <f t="array" ref="BD728">TREND($AR728:$AS728,$AR$3:$AS$3,BD$1)</f>
        <v>1.1271389024390288</v>
      </c>
      <c r="BE728" s="2" cm="1">
        <f t="array" ref="BE728">TREND($AR728:$AS728,$AR$3:$AS$3,BE$1)</f>
        <v>1.0000000000000071</v>
      </c>
      <c r="BF728" s="20" cm="1">
        <f t="array" ref="BF728">TREND($AS728:$AT728,$AS$3:$AT$3,BF$1)</f>
        <v>0.90000000000000568</v>
      </c>
      <c r="BG728" s="20" cm="1">
        <f t="array" ref="BG728">TREND($AS728:$AT728,$AS$3:$AT$3,BG$1)</f>
        <v>0.80000000000000426</v>
      </c>
      <c r="BH728" s="20" cm="1">
        <f t="array" ref="BH728">TREND($AS728:$AT728,$AS$3:$AT$3,BH$1)</f>
        <v>0.70000000000000284</v>
      </c>
      <c r="BI728" s="20" cm="1">
        <f t="array" ref="BI728">TREND($AS728:$AT728,$AS$3:$AT$3,BI$1)</f>
        <v>0.60000000000000142</v>
      </c>
      <c r="BJ728" s="20" cm="1">
        <f t="array" ref="BJ728">TREND($AS728:$AT728,$AS$3:$AT$3,BJ$1)</f>
        <v>0.5</v>
      </c>
      <c r="BK728" s="20" cm="1">
        <f t="array" ref="BK728">TREND($AS728:$AT728,$AS$3:$AT$3,BK$1)</f>
        <v>0.40000000000000568</v>
      </c>
      <c r="BL728" s="20" cm="1">
        <f t="array" ref="BL728">TREND($AS728:$AT728,$AS$3:$AT$3,BL$1)</f>
        <v>0.30000000000000426</v>
      </c>
      <c r="BM728" s="20" cm="1">
        <f t="array" ref="BM728">TREND($AS728:$AT728,$AS$3:$AT$3,BM$1)</f>
        <v>0.20000000000000284</v>
      </c>
    </row>
    <row r="729" spans="1:65" x14ac:dyDescent="0.35">
      <c r="A729" t="str">
        <f>IF(BYDem!B727="","\I:",BYDem!B727)</f>
        <v>Germany</v>
      </c>
      <c r="B729" t="str">
        <f>BYDem!E727</f>
        <v>COT</v>
      </c>
      <c r="C729" t="str">
        <f t="shared" si="223"/>
        <v>COT</v>
      </c>
      <c r="D729" s="4">
        <f>SUMIFS(BYDem!$M$2:$M$2000,BYDem!$B$2:$B$2000,Demands!$A729,BYDem!$E$2:$E$2000,Demands!$B729)</f>
        <v>0</v>
      </c>
      <c r="E729" s="4">
        <f t="shared" si="224"/>
        <v>0</v>
      </c>
      <c r="F729" s="4">
        <f t="shared" si="225"/>
        <v>0</v>
      </c>
      <c r="G729" s="4">
        <f t="shared" si="226"/>
        <v>0</v>
      </c>
      <c r="H729" s="4">
        <f t="shared" si="227"/>
        <v>0</v>
      </c>
      <c r="I729" s="4">
        <f t="shared" si="228"/>
        <v>0</v>
      </c>
      <c r="J729" s="4">
        <f t="shared" si="229"/>
        <v>0</v>
      </c>
      <c r="K729" s="4">
        <f t="shared" si="230"/>
        <v>0</v>
      </c>
      <c r="L729" s="4">
        <f t="shared" si="231"/>
        <v>0</v>
      </c>
      <c r="M729" s="4">
        <f t="shared" si="232"/>
        <v>0</v>
      </c>
      <c r="N729" s="4">
        <f t="shared" si="233"/>
        <v>0</v>
      </c>
      <c r="O729" s="4">
        <f t="shared" si="234"/>
        <v>0</v>
      </c>
      <c r="P729" s="4">
        <f t="shared" si="235"/>
        <v>0</v>
      </c>
      <c r="Q729" s="4">
        <f t="shared" si="236"/>
        <v>0</v>
      </c>
      <c r="R729" s="4">
        <f t="shared" si="237"/>
        <v>0</v>
      </c>
      <c r="S729" s="4">
        <f t="shared" si="238"/>
        <v>0</v>
      </c>
      <c r="T729" s="4">
        <f t="shared" si="239"/>
        <v>0</v>
      </c>
      <c r="U729" s="4">
        <f t="shared" si="240"/>
        <v>0</v>
      </c>
      <c r="W729" s="5" t="str">
        <f>VLOOKUP(C729&amp;A729,Driver_elast!$A$2:$D$1161,4,FALSE)</f>
        <v>GDP</v>
      </c>
      <c r="X729" s="5">
        <v>1</v>
      </c>
      <c r="Y729" s="2">
        <f>SUMIFS('Growth rates'!D$4:D$999,'Growth rates'!$B$4:$B$999,Demands!$A729,'Growth rates'!$C$4:$C$999,$W729)</f>
        <v>1</v>
      </c>
      <c r="Z729" s="2">
        <f>SUMIFS('Growth rates'!E$4:E$999,'Growth rates'!$B$4:$B$999,Demands!$A729,'Growth rates'!$C$4:$C$999,$W729)</f>
        <v>1.0056875027351018</v>
      </c>
      <c r="AA729" s="2">
        <f>SUMIFS('Growth rates'!F$4:F$999,'Growth rates'!$B$4:$B$999,Demands!$A729,'Growth rates'!$C$4:$C$999,$W729)</f>
        <v>1.075482270755713</v>
      </c>
      <c r="AB729" s="2">
        <f>SUMIFS('Growth rates'!G$4:G$999,'Growth rates'!$B$4:$B$999,Demands!$A729,'Growth rates'!$C$4:$C$999,$W729)</f>
        <v>1.1321837606128238</v>
      </c>
      <c r="AC729" s="2">
        <f>SUMIFS('Growth rates'!H$4:H$999,'Growth rates'!$B$4:$B$999,Demands!$A729,'Growth rates'!$C$4:$C$999,$W729)</f>
        <v>1.1925748084925729</v>
      </c>
      <c r="AD729" s="2">
        <f>SUMIFS('Growth rates'!I$4:I$999,'Growth rates'!$B$4:$B$999,Demands!$A729,'Growth rates'!$C$4:$C$999,$W729)</f>
        <v>1.2633403804646077</v>
      </c>
      <c r="AE729" s="2">
        <f>SUMIFS('Growth rates'!J$4:J$999,'Growth rates'!$B$4:$B$999,Demands!$A729,'Growth rates'!$C$4:$C$999,$W729)</f>
        <v>1.3384217544590336</v>
      </c>
      <c r="AF729" s="2">
        <f>SUMIFS('Growth rates'!K$4:K$999,'Growth rates'!$B$4:$B$999,Demands!$A729,'Growth rates'!$C$4:$C$999,$W729)</f>
        <v>1.4106460473943472</v>
      </c>
      <c r="AG729" s="2">
        <f>SUMIFS('Growth rates'!L$4:L$999,'Growth rates'!$B$4:$B$999,Demands!$A729,'Growth rates'!$C$4:$C$999,$W729)</f>
        <v>1.4794649813912475</v>
      </c>
      <c r="AH729" s="2">
        <f>SUMIFS('Growth rates'!M$4:M$999,'Growth rates'!$B$4:$B$999,Demands!$A729,'Growth rates'!$C$4:$C$999,$W729)</f>
        <v>1.5470842431476584</v>
      </c>
      <c r="AI729" s="2">
        <f>SUMIFS('Growth rates'!N$4:N$999,'Growth rates'!$B$4:$B$999,Demands!$A729,'Growth rates'!$C$4:$C$999,$W729)</f>
        <v>1.61544795560257</v>
      </c>
      <c r="AJ729" s="2">
        <f>SUMIFS('Growth rates'!O$4:O$999,'Growth rates'!$B$4:$B$999,Demands!$A729,'Growth rates'!$C$4:$C$999,$W729)</f>
        <v>1.6834369276720875</v>
      </c>
      <c r="AK729" s="2">
        <f>SUMIFS('Growth rates'!P$4:P$999,'Growth rates'!$B$4:$B$999,Demands!$A729,'Growth rates'!$C$4:$C$999,$W729)</f>
        <v>1.7491145815256512</v>
      </c>
      <c r="AL729" s="2">
        <f>SUMIFS('Growth rates'!Q$4:Q$999,'Growth rates'!$B$4:$B$999,Demands!$A729,'Growth rates'!$C$4:$C$999,$W729)</f>
        <v>1.8078457055506345</v>
      </c>
      <c r="AM729" s="2">
        <f>SUMIFS('Growth rates'!R$4:R$999,'Growth rates'!$B$4:$B$999,Demands!$A729,'Growth rates'!$C$4:$C$999,$W729)</f>
        <v>1.8566097413385929</v>
      </c>
      <c r="AN729" s="2">
        <f>SUMIFS('Growth rates'!S$4:S$999,'Growth rates'!$B$4:$B$999,Demands!$A729,'Growth rates'!$C$4:$C$999,$W729)</f>
        <v>1.8956833428653204</v>
      </c>
      <c r="AO729" s="2">
        <f>SUMIFS('Growth rates'!T$4:T$999,'Growth rates'!$B$4:$B$999,Demands!$A729,'Growth rates'!$C$4:$C$999,$W729)</f>
        <v>1.9267515843470189</v>
      </c>
      <c r="AP729" s="2">
        <f>SUMIFS('Growth rates'!U$4:U$999,'Growth rates'!$B$4:$B$999,Demands!$A729,'Growth rates'!$C$4:$C$999,$W729)</f>
        <v>1.9506368826026399</v>
      </c>
      <c r="AR729">
        <f>VLOOKUP(C729&amp;A729,Driver_elast!$A$2:$E$1161,5,FALSE)</f>
        <v>0.32800600000000002</v>
      </c>
      <c r="AS729">
        <f t="shared" si="241"/>
        <v>0.32800600000000002</v>
      </c>
      <c r="AT729">
        <f t="shared" si="242"/>
        <v>6.5601199999999998E-2</v>
      </c>
      <c r="AV729" s="2" cm="1">
        <f t="array" ref="AV729">TREND($AR729:$AS729,$AR$3:$AS$3,AV$1)</f>
        <v>0.32800600000000002</v>
      </c>
      <c r="AW729" s="2" cm="1">
        <f t="array" ref="AW729">TREND($AR729:$AS729,$AR$3:$AS$3,AW$1)</f>
        <v>0.32800600000000002</v>
      </c>
      <c r="AX729" s="2" cm="1">
        <f t="array" ref="AX729">TREND($AR729:$AS729,$AR$3:$AS$3,AX$1)</f>
        <v>0.32800600000000002</v>
      </c>
      <c r="AY729" s="2" cm="1">
        <f t="array" ref="AY729">TREND($AR729:$AS729,$AR$3:$AS$3,AY$1)</f>
        <v>0.32800600000000002</v>
      </c>
      <c r="AZ729" s="2" cm="1">
        <f t="array" ref="AZ729">TREND($AR729:$AS729,$AR$3:$AS$3,AZ$1)</f>
        <v>0.32800600000000002</v>
      </c>
      <c r="BA729" s="2" cm="1">
        <f t="array" ref="BA729">TREND($AR729:$AS729,$AR$3:$AS$3,BA$1)</f>
        <v>0.32800600000000002</v>
      </c>
      <c r="BB729" s="2" cm="1">
        <f t="array" ref="BB729">TREND($AR729:$AS729,$AR$3:$AS$3,BB$1)</f>
        <v>0.32800600000000002</v>
      </c>
      <c r="BC729" s="2" cm="1">
        <f t="array" ref="BC729">TREND($AR729:$AS729,$AR$3:$AS$3,BC$1)</f>
        <v>0.32800600000000002</v>
      </c>
      <c r="BD729" s="2" cm="1">
        <f t="array" ref="BD729">TREND($AR729:$AS729,$AR$3:$AS$3,BD$1)</f>
        <v>0.32800600000000002</v>
      </c>
      <c r="BE729" s="2" cm="1">
        <f t="array" ref="BE729">TREND($AR729:$AS729,$AR$3:$AS$3,BE$1)</f>
        <v>0.32800600000000002</v>
      </c>
      <c r="BF729" s="20" cm="1">
        <f t="array" ref="BF729">TREND($AS729:$AT729,$AS$3:$AT$3,BF$1)</f>
        <v>0.2952054000000004</v>
      </c>
      <c r="BG729" s="20" cm="1">
        <f t="array" ref="BG729">TREND($AS729:$AT729,$AS$3:$AT$3,BG$1)</f>
        <v>0.26240480000000055</v>
      </c>
      <c r="BH729" s="20" cm="1">
        <f t="array" ref="BH729">TREND($AS729:$AT729,$AS$3:$AT$3,BH$1)</f>
        <v>0.2296042000000007</v>
      </c>
      <c r="BI729" s="20" cm="1">
        <f t="array" ref="BI729">TREND($AS729:$AT729,$AS$3:$AT$3,BI$1)</f>
        <v>0.19680360000000086</v>
      </c>
      <c r="BJ729" s="20" cm="1">
        <f t="array" ref="BJ729">TREND($AS729:$AT729,$AS$3:$AT$3,BJ$1)</f>
        <v>0.16400300000000101</v>
      </c>
      <c r="BK729" s="20" cm="1">
        <f t="array" ref="BK729">TREND($AS729:$AT729,$AS$3:$AT$3,BK$1)</f>
        <v>0.13120240000000116</v>
      </c>
      <c r="BL729" s="20" cm="1">
        <f t="array" ref="BL729">TREND($AS729:$AT729,$AS$3:$AT$3,BL$1)</f>
        <v>9.8401800000001316E-2</v>
      </c>
      <c r="BM729" s="20" cm="1">
        <f t="array" ref="BM729">TREND($AS729:$AT729,$AS$3:$AT$3,BM$1)</f>
        <v>6.5601200000001469E-2</v>
      </c>
    </row>
    <row r="730" spans="1:65" x14ac:dyDescent="0.35">
      <c r="A730" t="str">
        <f>IF(BYDem!B728="","\I:",BYDem!B728)</f>
        <v>Germany</v>
      </c>
      <c r="B730" t="str">
        <f>BYDem!E728</f>
        <v>CRF</v>
      </c>
      <c r="C730" t="str">
        <f t="shared" si="223"/>
        <v>CRF</v>
      </c>
      <c r="D730" s="4">
        <f>SUMIFS(BYDem!$M$2:$M$2000,BYDem!$B$2:$B$2000,Demands!$A730,BYDem!$E$2:$E$2000,Demands!$B730)</f>
        <v>105.27894033372</v>
      </c>
      <c r="E730" s="4">
        <f t="shared" si="224"/>
        <v>105.90256460290738</v>
      </c>
      <c r="F730" s="4">
        <f t="shared" si="225"/>
        <v>113.51910176486271</v>
      </c>
      <c r="G730" s="4">
        <f t="shared" si="226"/>
        <v>119.69033470690772</v>
      </c>
      <c r="H730" s="4">
        <f t="shared" si="227"/>
        <v>126.24025503100253</v>
      </c>
      <c r="I730" s="4">
        <f t="shared" si="228"/>
        <v>133.88660115525533</v>
      </c>
      <c r="J730" s="4">
        <f t="shared" si="229"/>
        <v>141.96742875134183</v>
      </c>
      <c r="K730" s="4">
        <f t="shared" si="230"/>
        <v>149.70779976012494</v>
      </c>
      <c r="L730" s="4">
        <f t="shared" si="231"/>
        <v>157.04924342867585</v>
      </c>
      <c r="M730" s="4">
        <f t="shared" si="232"/>
        <v>164.22721251454365</v>
      </c>
      <c r="N730" s="4">
        <f t="shared" si="233"/>
        <v>170.75850761693323</v>
      </c>
      <c r="O730" s="4">
        <f t="shared" si="234"/>
        <v>176.50784562054326</v>
      </c>
      <c r="P730" s="4">
        <f t="shared" si="235"/>
        <v>181.32824292654425</v>
      </c>
      <c r="Q730" s="4">
        <f t="shared" si="236"/>
        <v>184.98138662691693</v>
      </c>
      <c r="R730" s="4">
        <f t="shared" si="237"/>
        <v>187.47618995274439</v>
      </c>
      <c r="S730" s="4">
        <f t="shared" si="238"/>
        <v>189.05441498924154</v>
      </c>
      <c r="T730" s="4">
        <f t="shared" si="239"/>
        <v>189.98393545585955</v>
      </c>
      <c r="U730" s="4">
        <f t="shared" si="240"/>
        <v>190.45496898182165</v>
      </c>
      <c r="W730" s="5" t="str">
        <f>VLOOKUP(C730&amp;A730,Driver_elast!$A$2:$D$1161,4,FALSE)</f>
        <v>GDPSER</v>
      </c>
      <c r="X730" s="5">
        <v>1</v>
      </c>
      <c r="Y730" s="2">
        <f>SUMIFS('Growth rates'!D$4:D$999,'Growth rates'!$B$4:$B$999,Demands!$A730,'Growth rates'!$C$4:$C$999,$W730)</f>
        <v>1</v>
      </c>
      <c r="Z730" s="2">
        <f>SUMIFS('Growth rates'!E$4:E$999,'Growth rates'!$B$4:$B$999,Demands!$A730,'Growth rates'!$C$4:$C$999,$W730)</f>
        <v>1.0056875027351035</v>
      </c>
      <c r="AA730" s="2">
        <f>SUMIFS('Growth rates'!F$4:F$999,'Growth rates'!$B$4:$B$999,Demands!$A730,'Growth rates'!$C$4:$C$999,$W730)</f>
        <v>1.0754822707557135</v>
      </c>
      <c r="AB730" s="2">
        <f>SUMIFS('Growth rates'!G$4:G$999,'Growth rates'!$B$4:$B$999,Demands!$A730,'Growth rates'!$C$4:$C$999,$W730)</f>
        <v>1.132183760612824</v>
      </c>
      <c r="AC730" s="2">
        <f>SUMIFS('Growth rates'!H$4:H$999,'Growth rates'!$B$4:$B$999,Demands!$A730,'Growth rates'!$C$4:$C$999,$W730)</f>
        <v>1.1925748084925727</v>
      </c>
      <c r="AD730" s="2">
        <f>SUMIFS('Growth rates'!I$4:I$999,'Growth rates'!$B$4:$B$999,Demands!$A730,'Growth rates'!$C$4:$C$999,$W730)</f>
        <v>1.2633403804646095</v>
      </c>
      <c r="AE730" s="2">
        <f>SUMIFS('Growth rates'!J$4:J$999,'Growth rates'!$B$4:$B$999,Demands!$A730,'Growth rates'!$C$4:$C$999,$W730)</f>
        <v>1.3384217544590349</v>
      </c>
      <c r="AF730" s="2">
        <f>SUMIFS('Growth rates'!K$4:K$999,'Growth rates'!$B$4:$B$999,Demands!$A730,'Growth rates'!$C$4:$C$999,$W730)</f>
        <v>1.410646047394349</v>
      </c>
      <c r="AG730" s="2">
        <f>SUMIFS('Growth rates'!L$4:L$999,'Growth rates'!$B$4:$B$999,Demands!$A730,'Growth rates'!$C$4:$C$999,$W730)</f>
        <v>1.479464981391247</v>
      </c>
      <c r="AH730" s="2">
        <f>SUMIFS('Growth rates'!M$4:M$999,'Growth rates'!$B$4:$B$999,Demands!$A730,'Growth rates'!$C$4:$C$999,$W730)</f>
        <v>1.5470842431476606</v>
      </c>
      <c r="AI730" s="2">
        <f>SUMIFS('Growth rates'!N$4:N$999,'Growth rates'!$B$4:$B$999,Demands!$A730,'Growth rates'!$C$4:$C$999,$W730)</f>
        <v>1.615447955602572</v>
      </c>
      <c r="AJ730" s="2">
        <f>SUMIFS('Growth rates'!O$4:O$999,'Growth rates'!$B$4:$B$999,Demands!$A730,'Growth rates'!$C$4:$C$999,$W730)</f>
        <v>1.6834369276720884</v>
      </c>
      <c r="AK730" s="2">
        <f>SUMIFS('Growth rates'!P$4:P$999,'Growth rates'!$B$4:$B$999,Demands!$A730,'Growth rates'!$C$4:$C$999,$W730)</f>
        <v>1.7491145815256524</v>
      </c>
      <c r="AL730" s="2">
        <f>SUMIFS('Growth rates'!Q$4:Q$999,'Growth rates'!$B$4:$B$999,Demands!$A730,'Growth rates'!$C$4:$C$999,$W730)</f>
        <v>1.8078457055506334</v>
      </c>
      <c r="AM730" s="2">
        <f>SUMIFS('Growth rates'!R$4:R$999,'Growth rates'!$B$4:$B$999,Demands!$A730,'Growth rates'!$C$4:$C$999,$W730)</f>
        <v>1.8566097413385925</v>
      </c>
      <c r="AN730" s="2">
        <f>SUMIFS('Growth rates'!S$4:S$999,'Growth rates'!$B$4:$B$999,Demands!$A730,'Growth rates'!$C$4:$C$999,$W730)</f>
        <v>1.8956833428653197</v>
      </c>
      <c r="AO730" s="2">
        <f>SUMIFS('Growth rates'!T$4:T$999,'Growth rates'!$B$4:$B$999,Demands!$A730,'Growth rates'!$C$4:$C$999,$W730)</f>
        <v>1.9267515843470198</v>
      </c>
      <c r="AP730" s="2">
        <f>SUMIFS('Growth rates'!U$4:U$999,'Growth rates'!$B$4:$B$999,Demands!$A730,'Growth rates'!$C$4:$C$999,$W730)</f>
        <v>1.9506368826026412</v>
      </c>
      <c r="AR730">
        <f>VLOOKUP(C730&amp;A730,Driver_elast!$A$2:$E$1161,5,FALSE)</f>
        <v>1.0425390000000001</v>
      </c>
      <c r="AS730">
        <f t="shared" si="241"/>
        <v>1</v>
      </c>
      <c r="AT730">
        <f t="shared" si="242"/>
        <v>0.2</v>
      </c>
      <c r="AV730" s="2" cm="1">
        <f t="array" ref="AV730">TREND($AR730:$AS730,$AR$3:$AS$3,AV$1)</f>
        <v>1.0425389999999997</v>
      </c>
      <c r="AW730" s="2" cm="1">
        <f t="array" ref="AW730">TREND($AR730:$AS730,$AR$3:$AS$3,AW$1)</f>
        <v>1.041501463414634</v>
      </c>
      <c r="AX730" s="2" cm="1">
        <f t="array" ref="AX730">TREND($AR730:$AS730,$AR$3:$AS$3,AX$1)</f>
        <v>1.0363137804878049</v>
      </c>
      <c r="AY730" s="2" cm="1">
        <f t="array" ref="AY730">TREND($AR730:$AS730,$AR$3:$AS$3,AY$1)</f>
        <v>1.0311260975609753</v>
      </c>
      <c r="AZ730" s="2" cm="1">
        <f t="array" ref="AZ730">TREND($AR730:$AS730,$AR$3:$AS$3,AZ$1)</f>
        <v>1.0259384146341461</v>
      </c>
      <c r="BA730" s="2" cm="1">
        <f t="array" ref="BA730">TREND($AR730:$AS730,$AR$3:$AS$3,BA$1)</f>
        <v>1.020750731707317</v>
      </c>
      <c r="BB730" s="2" cm="1">
        <f t="array" ref="BB730">TREND($AR730:$AS730,$AR$3:$AS$3,BB$1)</f>
        <v>1.0155630487804874</v>
      </c>
      <c r="BC730" s="2" cm="1">
        <f t="array" ref="BC730">TREND($AR730:$AS730,$AR$3:$AS$3,BC$1)</f>
        <v>1.0103753658536583</v>
      </c>
      <c r="BD730" s="2" cm="1">
        <f t="array" ref="BD730">TREND($AR730:$AS730,$AR$3:$AS$3,BD$1)</f>
        <v>1.0051876829268291</v>
      </c>
      <c r="BE730" s="2" cm="1">
        <f t="array" ref="BE730">TREND($AR730:$AS730,$AR$3:$AS$3,BE$1)</f>
        <v>0.99999999999999956</v>
      </c>
      <c r="BF730" s="20" cm="1">
        <f t="array" ref="BF730">TREND($AS730:$AT730,$AS$3:$AT$3,BF$1)</f>
        <v>0.90000000000000568</v>
      </c>
      <c r="BG730" s="20" cm="1">
        <f t="array" ref="BG730">TREND($AS730:$AT730,$AS$3:$AT$3,BG$1)</f>
        <v>0.80000000000000426</v>
      </c>
      <c r="BH730" s="20" cm="1">
        <f t="array" ref="BH730">TREND($AS730:$AT730,$AS$3:$AT$3,BH$1)</f>
        <v>0.70000000000000284</v>
      </c>
      <c r="BI730" s="20" cm="1">
        <f t="array" ref="BI730">TREND($AS730:$AT730,$AS$3:$AT$3,BI$1)</f>
        <v>0.60000000000000142</v>
      </c>
      <c r="BJ730" s="20" cm="1">
        <f t="array" ref="BJ730">TREND($AS730:$AT730,$AS$3:$AT$3,BJ$1)</f>
        <v>0.5</v>
      </c>
      <c r="BK730" s="20" cm="1">
        <f t="array" ref="BK730">TREND($AS730:$AT730,$AS$3:$AT$3,BK$1)</f>
        <v>0.40000000000000568</v>
      </c>
      <c r="BL730" s="20" cm="1">
        <f t="array" ref="BL730">TREND($AS730:$AT730,$AS$3:$AT$3,BL$1)</f>
        <v>0.30000000000000426</v>
      </c>
      <c r="BM730" s="20" cm="1">
        <f t="array" ref="BM730">TREND($AS730:$AT730,$AS$3:$AT$3,BM$1)</f>
        <v>0.20000000000000284</v>
      </c>
    </row>
    <row r="731" spans="1:65" x14ac:dyDescent="0.35">
      <c r="A731" t="str">
        <f>IF(BYDem!B729="","\I:",BYDem!B729)</f>
        <v>Germany</v>
      </c>
      <c r="B731" t="str">
        <f>BYDem!E729</f>
        <v>CSC</v>
      </c>
      <c r="C731" t="str">
        <f t="shared" si="223"/>
        <v>CSC</v>
      </c>
      <c r="D731" s="4">
        <f>SUMIFS(BYDem!$M$2:$M$2000,BYDem!$B$2:$B$2000,Demands!$A731,BYDem!$E$2:$E$2000,Demands!$B731)</f>
        <v>145.752082640662</v>
      </c>
      <c r="E731" s="4">
        <f t="shared" si="224"/>
        <v>147.42419798638485</v>
      </c>
      <c r="F731" s="4">
        <f t="shared" si="225"/>
        <v>166.76097243831961</v>
      </c>
      <c r="G731" s="4">
        <f t="shared" si="226"/>
        <v>182.25973081840888</v>
      </c>
      <c r="H731" s="4">
        <f t="shared" si="227"/>
        <v>198.16161423641441</v>
      </c>
      <c r="I731" s="4">
        <f t="shared" si="228"/>
        <v>215.90012866533729</v>
      </c>
      <c r="J731" s="4">
        <f t="shared" si="229"/>
        <v>233.62525907735582</v>
      </c>
      <c r="K731" s="4">
        <f t="shared" si="230"/>
        <v>249.43787947156198</v>
      </c>
      <c r="L731" s="4">
        <f t="shared" si="231"/>
        <v>263.15395064609635</v>
      </c>
      <c r="M731" s="4">
        <f t="shared" si="232"/>
        <v>275.18145795095978</v>
      </c>
      <c r="N731" s="4">
        <f t="shared" si="233"/>
        <v>286.12538911233389</v>
      </c>
      <c r="O731" s="4">
        <f t="shared" si="234"/>
        <v>295.75906181408641</v>
      </c>
      <c r="P731" s="4">
        <f t="shared" si="235"/>
        <v>303.83618824312299</v>
      </c>
      <c r="Q731" s="4">
        <f t="shared" si="236"/>
        <v>309.95744789419268</v>
      </c>
      <c r="R731" s="4">
        <f t="shared" si="237"/>
        <v>314.13777590433477</v>
      </c>
      <c r="S731" s="4">
        <f t="shared" si="238"/>
        <v>316.78227226926901</v>
      </c>
      <c r="T731" s="4">
        <f t="shared" si="239"/>
        <v>318.33979001119957</v>
      </c>
      <c r="U731" s="4">
        <f t="shared" si="240"/>
        <v>319.12906050074497</v>
      </c>
      <c r="W731" s="5" t="str">
        <f>VLOOKUP(C731&amp;A731,Driver_elast!$A$2:$D$1161,4,FALSE)</f>
        <v>GDPSER</v>
      </c>
      <c r="X731" s="5">
        <v>1</v>
      </c>
      <c r="Y731" s="2">
        <f>SUMIFS('Growth rates'!D$4:D$999,'Growth rates'!$B$4:$B$999,Demands!$A731,'Growth rates'!$C$4:$C$999,$W731)</f>
        <v>1</v>
      </c>
      <c r="Z731" s="2">
        <f>SUMIFS('Growth rates'!E$4:E$999,'Growth rates'!$B$4:$B$999,Demands!$A731,'Growth rates'!$C$4:$C$999,$W731)</f>
        <v>1.0056875027351035</v>
      </c>
      <c r="AA731" s="2">
        <f>SUMIFS('Growth rates'!F$4:F$999,'Growth rates'!$B$4:$B$999,Demands!$A731,'Growth rates'!$C$4:$C$999,$W731)</f>
        <v>1.0754822707557135</v>
      </c>
      <c r="AB731" s="2">
        <f>SUMIFS('Growth rates'!G$4:G$999,'Growth rates'!$B$4:$B$999,Demands!$A731,'Growth rates'!$C$4:$C$999,$W731)</f>
        <v>1.132183760612824</v>
      </c>
      <c r="AC731" s="2">
        <f>SUMIFS('Growth rates'!H$4:H$999,'Growth rates'!$B$4:$B$999,Demands!$A731,'Growth rates'!$C$4:$C$999,$W731)</f>
        <v>1.1925748084925727</v>
      </c>
      <c r="AD731" s="2">
        <f>SUMIFS('Growth rates'!I$4:I$999,'Growth rates'!$B$4:$B$999,Demands!$A731,'Growth rates'!$C$4:$C$999,$W731)</f>
        <v>1.2633403804646095</v>
      </c>
      <c r="AE731" s="2">
        <f>SUMIFS('Growth rates'!J$4:J$999,'Growth rates'!$B$4:$B$999,Demands!$A731,'Growth rates'!$C$4:$C$999,$W731)</f>
        <v>1.3384217544590349</v>
      </c>
      <c r="AF731" s="2">
        <f>SUMIFS('Growth rates'!K$4:K$999,'Growth rates'!$B$4:$B$999,Demands!$A731,'Growth rates'!$C$4:$C$999,$W731)</f>
        <v>1.410646047394349</v>
      </c>
      <c r="AG731" s="2">
        <f>SUMIFS('Growth rates'!L$4:L$999,'Growth rates'!$B$4:$B$999,Demands!$A731,'Growth rates'!$C$4:$C$999,$W731)</f>
        <v>1.479464981391247</v>
      </c>
      <c r="AH731" s="2">
        <f>SUMIFS('Growth rates'!M$4:M$999,'Growth rates'!$B$4:$B$999,Demands!$A731,'Growth rates'!$C$4:$C$999,$W731)</f>
        <v>1.5470842431476606</v>
      </c>
      <c r="AI731" s="2">
        <f>SUMIFS('Growth rates'!N$4:N$999,'Growth rates'!$B$4:$B$999,Demands!$A731,'Growth rates'!$C$4:$C$999,$W731)</f>
        <v>1.615447955602572</v>
      </c>
      <c r="AJ731" s="2">
        <f>SUMIFS('Growth rates'!O$4:O$999,'Growth rates'!$B$4:$B$999,Demands!$A731,'Growth rates'!$C$4:$C$999,$W731)</f>
        <v>1.6834369276720884</v>
      </c>
      <c r="AK731" s="2">
        <f>SUMIFS('Growth rates'!P$4:P$999,'Growth rates'!$B$4:$B$999,Demands!$A731,'Growth rates'!$C$4:$C$999,$W731)</f>
        <v>1.7491145815256524</v>
      </c>
      <c r="AL731" s="2">
        <f>SUMIFS('Growth rates'!Q$4:Q$999,'Growth rates'!$B$4:$B$999,Demands!$A731,'Growth rates'!$C$4:$C$999,$W731)</f>
        <v>1.8078457055506334</v>
      </c>
      <c r="AM731" s="2">
        <f>SUMIFS('Growth rates'!R$4:R$999,'Growth rates'!$B$4:$B$999,Demands!$A731,'Growth rates'!$C$4:$C$999,$W731)</f>
        <v>1.8566097413385925</v>
      </c>
      <c r="AN731" s="2">
        <f>SUMIFS('Growth rates'!S$4:S$999,'Growth rates'!$B$4:$B$999,Demands!$A731,'Growth rates'!$C$4:$C$999,$W731)</f>
        <v>1.8956833428653197</v>
      </c>
      <c r="AO731" s="2">
        <f>SUMIFS('Growth rates'!T$4:T$999,'Growth rates'!$B$4:$B$999,Demands!$A731,'Growth rates'!$C$4:$C$999,$W731)</f>
        <v>1.9267515843470198</v>
      </c>
      <c r="AP731" s="2">
        <f>SUMIFS('Growth rates'!U$4:U$999,'Growth rates'!$B$4:$B$999,Demands!$A731,'Growth rates'!$C$4:$C$999,$W731)</f>
        <v>1.9506368826026412</v>
      </c>
      <c r="AR731">
        <f>VLOOKUP(C731&amp;A731,Driver_elast!$A$2:$E$1161,5,FALSE)</f>
        <v>2.0425390000000001</v>
      </c>
      <c r="AS731">
        <f t="shared" si="241"/>
        <v>1</v>
      </c>
      <c r="AT731">
        <f t="shared" si="242"/>
        <v>0.2</v>
      </c>
      <c r="AV731" s="2" cm="1">
        <f t="array" ref="AV731">TREND($AR731:$AS731,$AR$3:$AS$3,AV$1)</f>
        <v>2.042539000000005</v>
      </c>
      <c r="AW731" s="2" cm="1">
        <f t="array" ref="AW731">TREND($AR731:$AS731,$AR$3:$AS$3,AW$1)</f>
        <v>2.0171112195122021</v>
      </c>
      <c r="AX731" s="2" cm="1">
        <f t="array" ref="AX731">TREND($AR731:$AS731,$AR$3:$AS$3,AX$1)</f>
        <v>1.8899723170731733</v>
      </c>
      <c r="AY731" s="2" cm="1">
        <f t="array" ref="AY731">TREND($AR731:$AS731,$AR$3:$AS$3,AY$1)</f>
        <v>1.7628334146341516</v>
      </c>
      <c r="AZ731" s="2" cm="1">
        <f t="array" ref="AZ731">TREND($AR731:$AS731,$AR$3:$AS$3,AZ$1)</f>
        <v>1.6356945121951298</v>
      </c>
      <c r="BA731" s="2" cm="1">
        <f t="array" ref="BA731">TREND($AR731:$AS731,$AR$3:$AS$3,BA$1)</f>
        <v>1.508555609756101</v>
      </c>
      <c r="BB731" s="2" cm="1">
        <f t="array" ref="BB731">TREND($AR731:$AS731,$AR$3:$AS$3,BB$1)</f>
        <v>1.3814167073170793</v>
      </c>
      <c r="BC731" s="2" cm="1">
        <f t="array" ref="BC731">TREND($AR731:$AS731,$AR$3:$AS$3,BC$1)</f>
        <v>1.2542778048780505</v>
      </c>
      <c r="BD731" s="2" cm="1">
        <f t="array" ref="BD731">TREND($AR731:$AS731,$AR$3:$AS$3,BD$1)</f>
        <v>1.1271389024390288</v>
      </c>
      <c r="BE731" s="2" cm="1">
        <f t="array" ref="BE731">TREND($AR731:$AS731,$AR$3:$AS$3,BE$1)</f>
        <v>1.0000000000000071</v>
      </c>
      <c r="BF731" s="20" cm="1">
        <f t="array" ref="BF731">TREND($AS731:$AT731,$AS$3:$AT$3,BF$1)</f>
        <v>0.90000000000000568</v>
      </c>
      <c r="BG731" s="20" cm="1">
        <f t="array" ref="BG731">TREND($AS731:$AT731,$AS$3:$AT$3,BG$1)</f>
        <v>0.80000000000000426</v>
      </c>
      <c r="BH731" s="20" cm="1">
        <f t="array" ref="BH731">TREND($AS731:$AT731,$AS$3:$AT$3,BH$1)</f>
        <v>0.70000000000000284</v>
      </c>
      <c r="BI731" s="20" cm="1">
        <f t="array" ref="BI731">TREND($AS731:$AT731,$AS$3:$AT$3,BI$1)</f>
        <v>0.60000000000000142</v>
      </c>
      <c r="BJ731" s="20" cm="1">
        <f t="array" ref="BJ731">TREND($AS731:$AT731,$AS$3:$AT$3,BJ$1)</f>
        <v>0.5</v>
      </c>
      <c r="BK731" s="20" cm="1">
        <f t="array" ref="BK731">TREND($AS731:$AT731,$AS$3:$AT$3,BK$1)</f>
        <v>0.40000000000000568</v>
      </c>
      <c r="BL731" s="20" cm="1">
        <f t="array" ref="BL731">TREND($AS731:$AT731,$AS$3:$AT$3,BL$1)</f>
        <v>0.30000000000000426</v>
      </c>
      <c r="BM731" s="20" cm="1">
        <f t="array" ref="BM731">TREND($AS731:$AT731,$AS$3:$AT$3,BM$1)</f>
        <v>0.20000000000000284</v>
      </c>
    </row>
    <row r="732" spans="1:65" x14ac:dyDescent="0.35">
      <c r="A732" t="str">
        <f>IF(BYDem!B730="","\I:",BYDem!B730)</f>
        <v>Germany</v>
      </c>
      <c r="B732" t="str">
        <f>BYDem!E730</f>
        <v>CSH</v>
      </c>
      <c r="C732" t="str">
        <f t="shared" si="223"/>
        <v>CSH</v>
      </c>
      <c r="D732" s="4">
        <f>SUMIFS(BYDem!$M$2:$M$2000,BYDem!$B$2:$B$2000,Demands!$A732,BYDem!$E$2:$E$2000,Demands!$B732)</f>
        <v>390.084487041155</v>
      </c>
      <c r="E732" s="4">
        <f t="shared" si="224"/>
        <v>390.8122033133198</v>
      </c>
      <c r="F732" s="4">
        <f t="shared" si="225"/>
        <v>399.70850944665625</v>
      </c>
      <c r="G732" s="4">
        <f t="shared" si="226"/>
        <v>406.62071105949997</v>
      </c>
      <c r="H732" s="4">
        <f t="shared" si="227"/>
        <v>413.73492510329311</v>
      </c>
      <c r="I732" s="4">
        <f t="shared" si="228"/>
        <v>421.78760361705923</v>
      </c>
      <c r="J732" s="4">
        <f t="shared" si="229"/>
        <v>430.00979220041398</v>
      </c>
      <c r="K732" s="4">
        <f t="shared" si="230"/>
        <v>437.62094508071931</v>
      </c>
      <c r="L732" s="4">
        <f t="shared" si="231"/>
        <v>444.62371362965797</v>
      </c>
      <c r="M732" s="4">
        <f t="shared" si="232"/>
        <v>451.28932738937016</v>
      </c>
      <c r="N732" s="4">
        <f t="shared" si="233"/>
        <v>457.17628673067532</v>
      </c>
      <c r="O732" s="4">
        <f t="shared" si="234"/>
        <v>462.22523562747227</v>
      </c>
      <c r="P732" s="4">
        <f t="shared" si="235"/>
        <v>466.3657496659161</v>
      </c>
      <c r="Q732" s="4">
        <f t="shared" si="236"/>
        <v>469.4475871896185</v>
      </c>
      <c r="R732" s="4">
        <f t="shared" si="237"/>
        <v>471.52430354405323</v>
      </c>
      <c r="S732" s="4">
        <f t="shared" si="238"/>
        <v>472.82629663637118</v>
      </c>
      <c r="T732" s="4">
        <f t="shared" si="239"/>
        <v>473.58882419299408</v>
      </c>
      <c r="U732" s="4">
        <f t="shared" si="240"/>
        <v>473.9739637911423</v>
      </c>
      <c r="W732" s="5" t="str">
        <f>VLOOKUP(C732&amp;A732,Driver_elast!$A$2:$D$1161,4,FALSE)</f>
        <v>GDP</v>
      </c>
      <c r="X732" s="5">
        <v>1</v>
      </c>
      <c r="Y732" s="2">
        <f>SUMIFS('Growth rates'!D$4:D$999,'Growth rates'!$B$4:$B$999,Demands!$A732,'Growth rates'!$C$4:$C$999,$W732)</f>
        <v>1</v>
      </c>
      <c r="Z732" s="2">
        <f>SUMIFS('Growth rates'!E$4:E$999,'Growth rates'!$B$4:$B$999,Demands!$A732,'Growth rates'!$C$4:$C$999,$W732)</f>
        <v>1.0056875027351018</v>
      </c>
      <c r="AA732" s="2">
        <f>SUMIFS('Growth rates'!F$4:F$999,'Growth rates'!$B$4:$B$999,Demands!$A732,'Growth rates'!$C$4:$C$999,$W732)</f>
        <v>1.075482270755713</v>
      </c>
      <c r="AB732" s="2">
        <f>SUMIFS('Growth rates'!G$4:G$999,'Growth rates'!$B$4:$B$999,Demands!$A732,'Growth rates'!$C$4:$C$999,$W732)</f>
        <v>1.1321837606128238</v>
      </c>
      <c r="AC732" s="2">
        <f>SUMIFS('Growth rates'!H$4:H$999,'Growth rates'!$B$4:$B$999,Demands!$A732,'Growth rates'!$C$4:$C$999,$W732)</f>
        <v>1.1925748084925729</v>
      </c>
      <c r="AD732" s="2">
        <f>SUMIFS('Growth rates'!I$4:I$999,'Growth rates'!$B$4:$B$999,Demands!$A732,'Growth rates'!$C$4:$C$999,$W732)</f>
        <v>1.2633403804646077</v>
      </c>
      <c r="AE732" s="2">
        <f>SUMIFS('Growth rates'!J$4:J$999,'Growth rates'!$B$4:$B$999,Demands!$A732,'Growth rates'!$C$4:$C$999,$W732)</f>
        <v>1.3384217544590336</v>
      </c>
      <c r="AF732" s="2">
        <f>SUMIFS('Growth rates'!K$4:K$999,'Growth rates'!$B$4:$B$999,Demands!$A732,'Growth rates'!$C$4:$C$999,$W732)</f>
        <v>1.4106460473943472</v>
      </c>
      <c r="AG732" s="2">
        <f>SUMIFS('Growth rates'!L$4:L$999,'Growth rates'!$B$4:$B$999,Demands!$A732,'Growth rates'!$C$4:$C$999,$W732)</f>
        <v>1.4794649813912475</v>
      </c>
      <c r="AH732" s="2">
        <f>SUMIFS('Growth rates'!M$4:M$999,'Growth rates'!$B$4:$B$999,Demands!$A732,'Growth rates'!$C$4:$C$999,$W732)</f>
        <v>1.5470842431476584</v>
      </c>
      <c r="AI732" s="2">
        <f>SUMIFS('Growth rates'!N$4:N$999,'Growth rates'!$B$4:$B$999,Demands!$A732,'Growth rates'!$C$4:$C$999,$W732)</f>
        <v>1.61544795560257</v>
      </c>
      <c r="AJ732" s="2">
        <f>SUMIFS('Growth rates'!O$4:O$999,'Growth rates'!$B$4:$B$999,Demands!$A732,'Growth rates'!$C$4:$C$999,$W732)</f>
        <v>1.6834369276720875</v>
      </c>
      <c r="AK732" s="2">
        <f>SUMIFS('Growth rates'!P$4:P$999,'Growth rates'!$B$4:$B$999,Demands!$A732,'Growth rates'!$C$4:$C$999,$W732)</f>
        <v>1.7491145815256512</v>
      </c>
      <c r="AL732" s="2">
        <f>SUMIFS('Growth rates'!Q$4:Q$999,'Growth rates'!$B$4:$B$999,Demands!$A732,'Growth rates'!$C$4:$C$999,$W732)</f>
        <v>1.8078457055506345</v>
      </c>
      <c r="AM732" s="2">
        <f>SUMIFS('Growth rates'!R$4:R$999,'Growth rates'!$B$4:$B$999,Demands!$A732,'Growth rates'!$C$4:$C$999,$W732)</f>
        <v>1.8566097413385929</v>
      </c>
      <c r="AN732" s="2">
        <f>SUMIFS('Growth rates'!S$4:S$999,'Growth rates'!$B$4:$B$999,Demands!$A732,'Growth rates'!$C$4:$C$999,$W732)</f>
        <v>1.8956833428653204</v>
      </c>
      <c r="AO732" s="2">
        <f>SUMIFS('Growth rates'!T$4:T$999,'Growth rates'!$B$4:$B$999,Demands!$A732,'Growth rates'!$C$4:$C$999,$W732)</f>
        <v>1.9267515843470189</v>
      </c>
      <c r="AP732" s="2">
        <f>SUMIFS('Growth rates'!U$4:U$999,'Growth rates'!$B$4:$B$999,Demands!$A732,'Growth rates'!$C$4:$C$999,$W732)</f>
        <v>1.9506368826026399</v>
      </c>
      <c r="AR732">
        <f>VLOOKUP(C732&amp;A732,Driver_elast!$A$2:$E$1161,5,FALSE)</f>
        <v>0.32800600000000002</v>
      </c>
      <c r="AS732">
        <f t="shared" si="241"/>
        <v>0.32800600000000002</v>
      </c>
      <c r="AT732">
        <f t="shared" si="242"/>
        <v>6.5601199999999998E-2</v>
      </c>
      <c r="AV732" s="2" cm="1">
        <f t="array" ref="AV732">TREND($AR732:$AS732,$AR$3:$AS$3,AV$1)</f>
        <v>0.32800600000000002</v>
      </c>
      <c r="AW732" s="2" cm="1">
        <f t="array" ref="AW732">TREND($AR732:$AS732,$AR$3:$AS$3,AW$1)</f>
        <v>0.32800600000000002</v>
      </c>
      <c r="AX732" s="2" cm="1">
        <f t="array" ref="AX732">TREND($AR732:$AS732,$AR$3:$AS$3,AX$1)</f>
        <v>0.32800600000000002</v>
      </c>
      <c r="AY732" s="2" cm="1">
        <f t="array" ref="AY732">TREND($AR732:$AS732,$AR$3:$AS$3,AY$1)</f>
        <v>0.32800600000000002</v>
      </c>
      <c r="AZ732" s="2" cm="1">
        <f t="array" ref="AZ732">TREND($AR732:$AS732,$AR$3:$AS$3,AZ$1)</f>
        <v>0.32800600000000002</v>
      </c>
      <c r="BA732" s="2" cm="1">
        <f t="array" ref="BA732">TREND($AR732:$AS732,$AR$3:$AS$3,BA$1)</f>
        <v>0.32800600000000002</v>
      </c>
      <c r="BB732" s="2" cm="1">
        <f t="array" ref="BB732">TREND($AR732:$AS732,$AR$3:$AS$3,BB$1)</f>
        <v>0.32800600000000002</v>
      </c>
      <c r="BC732" s="2" cm="1">
        <f t="array" ref="BC732">TREND($AR732:$AS732,$AR$3:$AS$3,BC$1)</f>
        <v>0.32800600000000002</v>
      </c>
      <c r="BD732" s="2" cm="1">
        <f t="array" ref="BD732">TREND($AR732:$AS732,$AR$3:$AS$3,BD$1)</f>
        <v>0.32800600000000002</v>
      </c>
      <c r="BE732" s="2" cm="1">
        <f t="array" ref="BE732">TREND($AR732:$AS732,$AR$3:$AS$3,BE$1)</f>
        <v>0.32800600000000002</v>
      </c>
      <c r="BF732" s="20" cm="1">
        <f t="array" ref="BF732">TREND($AS732:$AT732,$AS$3:$AT$3,BF$1)</f>
        <v>0.2952054000000004</v>
      </c>
      <c r="BG732" s="20" cm="1">
        <f t="array" ref="BG732">TREND($AS732:$AT732,$AS$3:$AT$3,BG$1)</f>
        <v>0.26240480000000055</v>
      </c>
      <c r="BH732" s="20" cm="1">
        <f t="array" ref="BH732">TREND($AS732:$AT732,$AS$3:$AT$3,BH$1)</f>
        <v>0.2296042000000007</v>
      </c>
      <c r="BI732" s="20" cm="1">
        <f t="array" ref="BI732">TREND($AS732:$AT732,$AS$3:$AT$3,BI$1)</f>
        <v>0.19680360000000086</v>
      </c>
      <c r="BJ732" s="20" cm="1">
        <f t="array" ref="BJ732">TREND($AS732:$AT732,$AS$3:$AT$3,BJ$1)</f>
        <v>0.16400300000000101</v>
      </c>
      <c r="BK732" s="20" cm="1">
        <f t="array" ref="BK732">TREND($AS732:$AT732,$AS$3:$AT$3,BK$1)</f>
        <v>0.13120240000000116</v>
      </c>
      <c r="BL732" s="20" cm="1">
        <f t="array" ref="BL732">TREND($AS732:$AT732,$AS$3:$AT$3,BL$1)</f>
        <v>9.8401800000001316E-2</v>
      </c>
      <c r="BM732" s="20" cm="1">
        <f t="array" ref="BM732">TREND($AS732:$AT732,$AS$3:$AT$3,BM$1)</f>
        <v>6.5601200000001469E-2</v>
      </c>
    </row>
    <row r="733" spans="1:65" x14ac:dyDescent="0.35">
      <c r="A733" t="str">
        <f>IF(BYDem!B731="","\I:",BYDem!B731)</f>
        <v>Germany</v>
      </c>
      <c r="B733" t="str">
        <f>BYDem!E731</f>
        <v>ICH</v>
      </c>
      <c r="C733" t="str">
        <f t="shared" si="223"/>
        <v>ICH</v>
      </c>
      <c r="D733" s="4">
        <f>SUMIFS(BYDem!$M$2:$M$2000,BYDem!$B$2:$B$2000,Demands!$A733,BYDem!$E$2:$E$2000,Demands!$B733)</f>
        <v>560.93608706194004</v>
      </c>
      <c r="E733" s="4">
        <f t="shared" si="224"/>
        <v>562.67095099123708</v>
      </c>
      <c r="F733" s="4">
        <f t="shared" si="225"/>
        <v>583.90558242483223</v>
      </c>
      <c r="G733" s="4">
        <f t="shared" si="226"/>
        <v>600.64592188805227</v>
      </c>
      <c r="H733" s="4">
        <f t="shared" si="227"/>
        <v>618.06818607718378</v>
      </c>
      <c r="I733" s="4">
        <f t="shared" si="228"/>
        <v>638.01176967397498</v>
      </c>
      <c r="J733" s="4">
        <f t="shared" si="229"/>
        <v>658.63092843011611</v>
      </c>
      <c r="K733" s="4">
        <f t="shared" si="230"/>
        <v>677.95785741569466</v>
      </c>
      <c r="L733" s="4">
        <f t="shared" si="231"/>
        <v>695.9433775330117</v>
      </c>
      <c r="M733" s="4">
        <f t="shared" si="232"/>
        <v>713.2403486327928</v>
      </c>
      <c r="N733" s="4">
        <f t="shared" si="233"/>
        <v>728.66518292732133</v>
      </c>
      <c r="O733" s="4">
        <f t="shared" si="234"/>
        <v>742.00635322350911</v>
      </c>
      <c r="P733" s="4">
        <f t="shared" si="235"/>
        <v>753.02572569085305</v>
      </c>
      <c r="Q733" s="4">
        <f t="shared" si="236"/>
        <v>761.27548986875888</v>
      </c>
      <c r="R733" s="4">
        <f t="shared" si="237"/>
        <v>766.85865598186012</v>
      </c>
      <c r="S733" s="4">
        <f t="shared" si="238"/>
        <v>770.3691525442548</v>
      </c>
      <c r="T733" s="4">
        <f t="shared" si="239"/>
        <v>772.42884052796683</v>
      </c>
      <c r="U733" s="4">
        <f t="shared" si="240"/>
        <v>773.47025555181312</v>
      </c>
      <c r="W733" s="5" t="str">
        <f>VLOOKUP(C733&amp;A733,Driver_elast!$A$2:$D$1161,4,FALSE)</f>
        <v>GDP</v>
      </c>
      <c r="X733" s="5">
        <v>1</v>
      </c>
      <c r="Y733" s="2">
        <f>SUMIFS('Growth rates'!D$4:D$999,'Growth rates'!$B$4:$B$999,Demands!$A733,'Growth rates'!$C$4:$C$999,$W733)</f>
        <v>1</v>
      </c>
      <c r="Z733" s="2">
        <f>SUMIFS('Growth rates'!E$4:E$999,'Growth rates'!$B$4:$B$999,Demands!$A733,'Growth rates'!$C$4:$C$999,$W733)</f>
        <v>1.0056875027351018</v>
      </c>
      <c r="AA733" s="2">
        <f>SUMIFS('Growth rates'!F$4:F$999,'Growth rates'!$B$4:$B$999,Demands!$A733,'Growth rates'!$C$4:$C$999,$W733)</f>
        <v>1.075482270755713</v>
      </c>
      <c r="AB733" s="2">
        <f>SUMIFS('Growth rates'!G$4:G$999,'Growth rates'!$B$4:$B$999,Demands!$A733,'Growth rates'!$C$4:$C$999,$W733)</f>
        <v>1.1321837606128238</v>
      </c>
      <c r="AC733" s="2">
        <f>SUMIFS('Growth rates'!H$4:H$999,'Growth rates'!$B$4:$B$999,Demands!$A733,'Growth rates'!$C$4:$C$999,$W733)</f>
        <v>1.1925748084925729</v>
      </c>
      <c r="AD733" s="2">
        <f>SUMIFS('Growth rates'!I$4:I$999,'Growth rates'!$B$4:$B$999,Demands!$A733,'Growth rates'!$C$4:$C$999,$W733)</f>
        <v>1.2633403804646077</v>
      </c>
      <c r="AE733" s="2">
        <f>SUMIFS('Growth rates'!J$4:J$999,'Growth rates'!$B$4:$B$999,Demands!$A733,'Growth rates'!$C$4:$C$999,$W733)</f>
        <v>1.3384217544590336</v>
      </c>
      <c r="AF733" s="2">
        <f>SUMIFS('Growth rates'!K$4:K$999,'Growth rates'!$B$4:$B$999,Demands!$A733,'Growth rates'!$C$4:$C$999,$W733)</f>
        <v>1.4106460473943472</v>
      </c>
      <c r="AG733" s="2">
        <f>SUMIFS('Growth rates'!L$4:L$999,'Growth rates'!$B$4:$B$999,Demands!$A733,'Growth rates'!$C$4:$C$999,$W733)</f>
        <v>1.4794649813912475</v>
      </c>
      <c r="AH733" s="2">
        <f>SUMIFS('Growth rates'!M$4:M$999,'Growth rates'!$B$4:$B$999,Demands!$A733,'Growth rates'!$C$4:$C$999,$W733)</f>
        <v>1.5470842431476584</v>
      </c>
      <c r="AI733" s="2">
        <f>SUMIFS('Growth rates'!N$4:N$999,'Growth rates'!$B$4:$B$999,Demands!$A733,'Growth rates'!$C$4:$C$999,$W733)</f>
        <v>1.61544795560257</v>
      </c>
      <c r="AJ733" s="2">
        <f>SUMIFS('Growth rates'!O$4:O$999,'Growth rates'!$B$4:$B$999,Demands!$A733,'Growth rates'!$C$4:$C$999,$W733)</f>
        <v>1.6834369276720875</v>
      </c>
      <c r="AK733" s="2">
        <f>SUMIFS('Growth rates'!P$4:P$999,'Growth rates'!$B$4:$B$999,Demands!$A733,'Growth rates'!$C$4:$C$999,$W733)</f>
        <v>1.7491145815256512</v>
      </c>
      <c r="AL733" s="2">
        <f>SUMIFS('Growth rates'!Q$4:Q$999,'Growth rates'!$B$4:$B$999,Demands!$A733,'Growth rates'!$C$4:$C$999,$W733)</f>
        <v>1.8078457055506345</v>
      </c>
      <c r="AM733" s="2">
        <f>SUMIFS('Growth rates'!R$4:R$999,'Growth rates'!$B$4:$B$999,Demands!$A733,'Growth rates'!$C$4:$C$999,$W733)</f>
        <v>1.8566097413385929</v>
      </c>
      <c r="AN733" s="2">
        <f>SUMIFS('Growth rates'!S$4:S$999,'Growth rates'!$B$4:$B$999,Demands!$A733,'Growth rates'!$C$4:$C$999,$W733)</f>
        <v>1.8956833428653204</v>
      </c>
      <c r="AO733" s="2">
        <f>SUMIFS('Growth rates'!T$4:T$999,'Growth rates'!$B$4:$B$999,Demands!$A733,'Growth rates'!$C$4:$C$999,$W733)</f>
        <v>1.9267515843470189</v>
      </c>
      <c r="AP733" s="2">
        <f>SUMIFS('Growth rates'!U$4:U$999,'Growth rates'!$B$4:$B$999,Demands!$A733,'Growth rates'!$C$4:$C$999,$W733)</f>
        <v>1.9506368826026399</v>
      </c>
      <c r="AR733">
        <f>VLOOKUP(C733&amp;A733,Driver_elast!$A$2:$E$1161,5,FALSE)</f>
        <v>0.54378899999999997</v>
      </c>
      <c r="AS733">
        <f t="shared" si="241"/>
        <v>0.54378899999999997</v>
      </c>
      <c r="AT733">
        <f t="shared" si="242"/>
        <v>0.10875779999999999</v>
      </c>
      <c r="AV733" s="2" cm="1">
        <f t="array" ref="AV733">TREND($AR733:$AS733,$AR$3:$AS$3,AV$1)</f>
        <v>0.54378899999999997</v>
      </c>
      <c r="AW733" s="2" cm="1">
        <f t="array" ref="AW733">TREND($AR733:$AS733,$AR$3:$AS$3,AW$1)</f>
        <v>0.54378899999999997</v>
      </c>
      <c r="AX733" s="2" cm="1">
        <f t="array" ref="AX733">TREND($AR733:$AS733,$AR$3:$AS$3,AX$1)</f>
        <v>0.54378899999999997</v>
      </c>
      <c r="AY733" s="2" cm="1">
        <f t="array" ref="AY733">TREND($AR733:$AS733,$AR$3:$AS$3,AY$1)</f>
        <v>0.54378899999999997</v>
      </c>
      <c r="AZ733" s="2" cm="1">
        <f t="array" ref="AZ733">TREND($AR733:$AS733,$AR$3:$AS$3,AZ$1)</f>
        <v>0.54378899999999997</v>
      </c>
      <c r="BA733" s="2" cm="1">
        <f t="array" ref="BA733">TREND($AR733:$AS733,$AR$3:$AS$3,BA$1)</f>
        <v>0.54378899999999997</v>
      </c>
      <c r="BB733" s="2" cm="1">
        <f t="array" ref="BB733">TREND($AR733:$AS733,$AR$3:$AS$3,BB$1)</f>
        <v>0.54378899999999997</v>
      </c>
      <c r="BC733" s="2" cm="1">
        <f t="array" ref="BC733">TREND($AR733:$AS733,$AR$3:$AS$3,BC$1)</f>
        <v>0.54378899999999997</v>
      </c>
      <c r="BD733" s="2" cm="1">
        <f t="array" ref="BD733">TREND($AR733:$AS733,$AR$3:$AS$3,BD$1)</f>
        <v>0.54378899999999997</v>
      </c>
      <c r="BE733" s="2" cm="1">
        <f t="array" ref="BE733">TREND($AR733:$AS733,$AR$3:$AS$3,BE$1)</f>
        <v>0.54378899999999997</v>
      </c>
      <c r="BF733" s="20" cm="1">
        <f t="array" ref="BF733">TREND($AS733:$AT733,$AS$3:$AT$3,BF$1)</f>
        <v>0.48941010000000063</v>
      </c>
      <c r="BG733" s="20" cm="1">
        <f t="array" ref="BG733">TREND($AS733:$AT733,$AS$3:$AT$3,BG$1)</f>
        <v>0.43503120000000095</v>
      </c>
      <c r="BH733" s="20" cm="1">
        <f t="array" ref="BH733">TREND($AS733:$AT733,$AS$3:$AT$3,BH$1)</f>
        <v>0.38065230000000128</v>
      </c>
      <c r="BI733" s="20" cm="1">
        <f t="array" ref="BI733">TREND($AS733:$AT733,$AS$3:$AT$3,BI$1)</f>
        <v>0.3262734000000016</v>
      </c>
      <c r="BJ733" s="20" cm="1">
        <f t="array" ref="BJ733">TREND($AS733:$AT733,$AS$3:$AT$3,BJ$1)</f>
        <v>0.27189450000000193</v>
      </c>
      <c r="BK733" s="20" cm="1">
        <f t="array" ref="BK733">TREND($AS733:$AT733,$AS$3:$AT$3,BK$1)</f>
        <v>0.21751560000000225</v>
      </c>
      <c r="BL733" s="20" cm="1">
        <f t="array" ref="BL733">TREND($AS733:$AT733,$AS$3:$AT$3,BL$1)</f>
        <v>0.16313670000000258</v>
      </c>
      <c r="BM733" s="20" cm="1">
        <f t="array" ref="BM733">TREND($AS733:$AT733,$AS$3:$AT$3,BM$1)</f>
        <v>0.1087578000000029</v>
      </c>
    </row>
    <row r="734" spans="1:65" x14ac:dyDescent="0.35">
      <c r="A734" t="str">
        <f>IF(BYDem!B732="","\I:",BYDem!B732)</f>
        <v>Germany</v>
      </c>
      <c r="B734" t="str">
        <f>BYDem!E732</f>
        <v>ICH_Feedstock</v>
      </c>
      <c r="C734" t="str">
        <f t="shared" si="223"/>
        <v>ICH_Feedstock</v>
      </c>
      <c r="D734" s="4">
        <f>SUMIFS(BYDem!$M$2:$M$2000,BYDem!$B$2:$B$2000,Demands!$A734,BYDem!$E$2:$E$2000,Demands!$B734)</f>
        <v>903.55446774359996</v>
      </c>
      <c r="E734" s="4">
        <f t="shared" si="224"/>
        <v>906.34898228883822</v>
      </c>
      <c r="F734" s="4">
        <f t="shared" si="225"/>
        <v>940.553674312147</v>
      </c>
      <c r="G734" s="4">
        <f t="shared" si="226"/>
        <v>967.51897189669478</v>
      </c>
      <c r="H734" s="4">
        <f t="shared" si="227"/>
        <v>995.58271215051241</v>
      </c>
      <c r="I734" s="4">
        <f t="shared" si="228"/>
        <v>1027.7077874974811</v>
      </c>
      <c r="J734" s="4">
        <f t="shared" si="229"/>
        <v>1060.9210776475381</v>
      </c>
      <c r="K734" s="4">
        <f t="shared" si="230"/>
        <v>1092.0528472652675</v>
      </c>
      <c r="L734" s="4">
        <f t="shared" si="231"/>
        <v>1121.0238787811979</v>
      </c>
      <c r="M734" s="4">
        <f t="shared" si="232"/>
        <v>1148.8857972352221</v>
      </c>
      <c r="N734" s="4">
        <f t="shared" si="233"/>
        <v>1173.732082333451</v>
      </c>
      <c r="O734" s="4">
        <f t="shared" si="234"/>
        <v>1195.2220065941406</v>
      </c>
      <c r="P734" s="4">
        <f t="shared" si="235"/>
        <v>1212.971984629517</v>
      </c>
      <c r="Q734" s="4">
        <f t="shared" si="236"/>
        <v>1226.2606844523807</v>
      </c>
      <c r="R734" s="4">
        <f t="shared" si="237"/>
        <v>1235.2540346789106</v>
      </c>
      <c r="S734" s="4">
        <f t="shared" si="238"/>
        <v>1240.9087338970767</v>
      </c>
      <c r="T734" s="4">
        <f t="shared" si="239"/>
        <v>1244.2264742292928</v>
      </c>
      <c r="U734" s="4">
        <f t="shared" si="240"/>
        <v>1245.9039829852372</v>
      </c>
      <c r="W734" s="5" t="str">
        <f>VLOOKUP(C734&amp;A734,Driver_elast!$A$2:$D$1161,4,FALSE)</f>
        <v>GDP</v>
      </c>
      <c r="X734" s="5">
        <v>1</v>
      </c>
      <c r="Y734" s="2">
        <f>SUMIFS('Growth rates'!D$4:D$999,'Growth rates'!$B$4:$B$999,Demands!$A734,'Growth rates'!$C$4:$C$999,$W734)</f>
        <v>1</v>
      </c>
      <c r="Z734" s="2">
        <f>SUMIFS('Growth rates'!E$4:E$999,'Growth rates'!$B$4:$B$999,Demands!$A734,'Growth rates'!$C$4:$C$999,$W734)</f>
        <v>1.0056875027351018</v>
      </c>
      <c r="AA734" s="2">
        <f>SUMIFS('Growth rates'!F$4:F$999,'Growth rates'!$B$4:$B$999,Demands!$A734,'Growth rates'!$C$4:$C$999,$W734)</f>
        <v>1.075482270755713</v>
      </c>
      <c r="AB734" s="2">
        <f>SUMIFS('Growth rates'!G$4:G$999,'Growth rates'!$B$4:$B$999,Demands!$A734,'Growth rates'!$C$4:$C$999,$W734)</f>
        <v>1.1321837606128238</v>
      </c>
      <c r="AC734" s="2">
        <f>SUMIFS('Growth rates'!H$4:H$999,'Growth rates'!$B$4:$B$999,Demands!$A734,'Growth rates'!$C$4:$C$999,$W734)</f>
        <v>1.1925748084925729</v>
      </c>
      <c r="AD734" s="2">
        <f>SUMIFS('Growth rates'!I$4:I$999,'Growth rates'!$B$4:$B$999,Demands!$A734,'Growth rates'!$C$4:$C$999,$W734)</f>
        <v>1.2633403804646077</v>
      </c>
      <c r="AE734" s="2">
        <f>SUMIFS('Growth rates'!J$4:J$999,'Growth rates'!$B$4:$B$999,Demands!$A734,'Growth rates'!$C$4:$C$999,$W734)</f>
        <v>1.3384217544590336</v>
      </c>
      <c r="AF734" s="2">
        <f>SUMIFS('Growth rates'!K$4:K$999,'Growth rates'!$B$4:$B$999,Demands!$A734,'Growth rates'!$C$4:$C$999,$W734)</f>
        <v>1.4106460473943472</v>
      </c>
      <c r="AG734" s="2">
        <f>SUMIFS('Growth rates'!L$4:L$999,'Growth rates'!$B$4:$B$999,Demands!$A734,'Growth rates'!$C$4:$C$999,$W734)</f>
        <v>1.4794649813912475</v>
      </c>
      <c r="AH734" s="2">
        <f>SUMIFS('Growth rates'!M$4:M$999,'Growth rates'!$B$4:$B$999,Demands!$A734,'Growth rates'!$C$4:$C$999,$W734)</f>
        <v>1.5470842431476584</v>
      </c>
      <c r="AI734" s="2">
        <f>SUMIFS('Growth rates'!N$4:N$999,'Growth rates'!$B$4:$B$999,Demands!$A734,'Growth rates'!$C$4:$C$999,$W734)</f>
        <v>1.61544795560257</v>
      </c>
      <c r="AJ734" s="2">
        <f>SUMIFS('Growth rates'!O$4:O$999,'Growth rates'!$B$4:$B$999,Demands!$A734,'Growth rates'!$C$4:$C$999,$W734)</f>
        <v>1.6834369276720875</v>
      </c>
      <c r="AK734" s="2">
        <f>SUMIFS('Growth rates'!P$4:P$999,'Growth rates'!$B$4:$B$999,Demands!$A734,'Growth rates'!$C$4:$C$999,$W734)</f>
        <v>1.7491145815256512</v>
      </c>
      <c r="AL734" s="2">
        <f>SUMIFS('Growth rates'!Q$4:Q$999,'Growth rates'!$B$4:$B$999,Demands!$A734,'Growth rates'!$C$4:$C$999,$W734)</f>
        <v>1.8078457055506345</v>
      </c>
      <c r="AM734" s="2">
        <f>SUMIFS('Growth rates'!R$4:R$999,'Growth rates'!$B$4:$B$999,Demands!$A734,'Growth rates'!$C$4:$C$999,$W734)</f>
        <v>1.8566097413385929</v>
      </c>
      <c r="AN734" s="2">
        <f>SUMIFS('Growth rates'!S$4:S$999,'Growth rates'!$B$4:$B$999,Demands!$A734,'Growth rates'!$C$4:$C$999,$W734)</f>
        <v>1.8956833428653204</v>
      </c>
      <c r="AO734" s="2">
        <f>SUMIFS('Growth rates'!T$4:T$999,'Growth rates'!$B$4:$B$999,Demands!$A734,'Growth rates'!$C$4:$C$999,$W734)</f>
        <v>1.9267515843470189</v>
      </c>
      <c r="AP734" s="2">
        <f>SUMIFS('Growth rates'!U$4:U$999,'Growth rates'!$B$4:$B$999,Demands!$A734,'Growth rates'!$C$4:$C$999,$W734)</f>
        <v>1.9506368826026399</v>
      </c>
      <c r="AR734">
        <f>VLOOKUP(C734&amp;A734,Driver_elast!$A$2:$E$1161,5,FALSE)</f>
        <v>0.54378899999999997</v>
      </c>
      <c r="AS734">
        <f t="shared" si="241"/>
        <v>0.54378899999999997</v>
      </c>
      <c r="AT734">
        <f t="shared" si="242"/>
        <v>0.10875779999999999</v>
      </c>
      <c r="AV734" s="2" cm="1">
        <f t="array" ref="AV734">TREND($AR734:$AS734,$AR$3:$AS$3,AV$1)</f>
        <v>0.54378899999999997</v>
      </c>
      <c r="AW734" s="2" cm="1">
        <f t="array" ref="AW734">TREND($AR734:$AS734,$AR$3:$AS$3,AW$1)</f>
        <v>0.54378899999999997</v>
      </c>
      <c r="AX734" s="2" cm="1">
        <f t="array" ref="AX734">TREND($AR734:$AS734,$AR$3:$AS$3,AX$1)</f>
        <v>0.54378899999999997</v>
      </c>
      <c r="AY734" s="2" cm="1">
        <f t="array" ref="AY734">TREND($AR734:$AS734,$AR$3:$AS$3,AY$1)</f>
        <v>0.54378899999999997</v>
      </c>
      <c r="AZ734" s="2" cm="1">
        <f t="array" ref="AZ734">TREND($AR734:$AS734,$AR$3:$AS$3,AZ$1)</f>
        <v>0.54378899999999997</v>
      </c>
      <c r="BA734" s="2" cm="1">
        <f t="array" ref="BA734">TREND($AR734:$AS734,$AR$3:$AS$3,BA$1)</f>
        <v>0.54378899999999997</v>
      </c>
      <c r="BB734" s="2" cm="1">
        <f t="array" ref="BB734">TREND($AR734:$AS734,$AR$3:$AS$3,BB$1)</f>
        <v>0.54378899999999997</v>
      </c>
      <c r="BC734" s="2" cm="1">
        <f t="array" ref="BC734">TREND($AR734:$AS734,$AR$3:$AS$3,BC$1)</f>
        <v>0.54378899999999997</v>
      </c>
      <c r="BD734" s="2" cm="1">
        <f t="array" ref="BD734">TREND($AR734:$AS734,$AR$3:$AS$3,BD$1)</f>
        <v>0.54378899999999997</v>
      </c>
      <c r="BE734" s="2" cm="1">
        <f t="array" ref="BE734">TREND($AR734:$AS734,$AR$3:$AS$3,BE$1)</f>
        <v>0.54378899999999997</v>
      </c>
      <c r="BF734" s="20" cm="1">
        <f t="array" ref="BF734">TREND($AS734:$AT734,$AS$3:$AT$3,BF$1)</f>
        <v>0.48941010000000063</v>
      </c>
      <c r="BG734" s="20" cm="1">
        <f t="array" ref="BG734">TREND($AS734:$AT734,$AS$3:$AT$3,BG$1)</f>
        <v>0.43503120000000095</v>
      </c>
      <c r="BH734" s="20" cm="1">
        <f t="array" ref="BH734">TREND($AS734:$AT734,$AS$3:$AT$3,BH$1)</f>
        <v>0.38065230000000128</v>
      </c>
      <c r="BI734" s="20" cm="1">
        <f t="array" ref="BI734">TREND($AS734:$AT734,$AS$3:$AT$3,BI$1)</f>
        <v>0.3262734000000016</v>
      </c>
      <c r="BJ734" s="20" cm="1">
        <f t="array" ref="BJ734">TREND($AS734:$AT734,$AS$3:$AT$3,BJ$1)</f>
        <v>0.27189450000000193</v>
      </c>
      <c r="BK734" s="20" cm="1">
        <f t="array" ref="BK734">TREND($AS734:$AT734,$AS$3:$AT$3,BK$1)</f>
        <v>0.21751560000000225</v>
      </c>
      <c r="BL734" s="20" cm="1">
        <f t="array" ref="BL734">TREND($AS734:$AT734,$AS$3:$AT$3,BL$1)</f>
        <v>0.16313670000000258</v>
      </c>
      <c r="BM734" s="20" cm="1">
        <f t="array" ref="BM734">TREND($AS734:$AT734,$AS$3:$AT$3,BM$1)</f>
        <v>0.1087578000000029</v>
      </c>
    </row>
    <row r="735" spans="1:65" x14ac:dyDescent="0.35">
      <c r="A735" t="str">
        <f>IF(BYDem!B733="","\I:",BYDem!B733)</f>
        <v>Germany</v>
      </c>
      <c r="B735" t="str">
        <f>BYDem!E733</f>
        <v>IFP</v>
      </c>
      <c r="C735" t="str">
        <f t="shared" si="223"/>
        <v>IFP</v>
      </c>
      <c r="D735" s="4">
        <f>SUMIFS(BYDem!$M$2:$M$2000,BYDem!$B$2:$B$2000,Demands!$A735,BYDem!$E$2:$E$2000,Demands!$B735)</f>
        <v>222.54410012730401</v>
      </c>
      <c r="E735" s="4">
        <f t="shared" si="224"/>
        <v>223.01372281644515</v>
      </c>
      <c r="F735" s="4">
        <f t="shared" si="225"/>
        <v>228.75624616463202</v>
      </c>
      <c r="G735" s="4">
        <f t="shared" si="226"/>
        <v>233.23106588652414</v>
      </c>
      <c r="H735" s="4">
        <f t="shared" si="227"/>
        <v>237.8469341803941</v>
      </c>
      <c r="I735" s="4">
        <f t="shared" si="228"/>
        <v>243.08348491021184</v>
      </c>
      <c r="J735" s="4">
        <f t="shared" si="229"/>
        <v>248.44365603732317</v>
      </c>
      <c r="K735" s="4">
        <f t="shared" si="230"/>
        <v>253.41792874130815</v>
      </c>
      <c r="L735" s="4">
        <f t="shared" si="231"/>
        <v>258.00503276746707</v>
      </c>
      <c r="M735" s="4">
        <f t="shared" si="232"/>
        <v>262.38030701153048</v>
      </c>
      <c r="N735" s="4">
        <f t="shared" si="233"/>
        <v>266.25196324058209</v>
      </c>
      <c r="O735" s="4">
        <f t="shared" si="234"/>
        <v>269.5780967467382</v>
      </c>
      <c r="P735" s="4">
        <f t="shared" si="235"/>
        <v>272.30968219879412</v>
      </c>
      <c r="Q735" s="4">
        <f t="shared" si="236"/>
        <v>274.3452039776169</v>
      </c>
      <c r="R735" s="4">
        <f t="shared" si="237"/>
        <v>275.71803480701266</v>
      </c>
      <c r="S735" s="4">
        <f t="shared" si="238"/>
        <v>276.57922554724331</v>
      </c>
      <c r="T735" s="4">
        <f t="shared" si="239"/>
        <v>277.08377420642813</v>
      </c>
      <c r="U735" s="4">
        <f t="shared" si="240"/>
        <v>277.33866690870246</v>
      </c>
      <c r="W735" s="5" t="str">
        <f>VLOOKUP(C735&amp;A735,Driver_elast!$A$2:$D$1161,4,FALSE)</f>
        <v>GDP</v>
      </c>
      <c r="X735" s="5">
        <v>1</v>
      </c>
      <c r="Y735" s="2">
        <f>SUMIFS('Growth rates'!D$4:D$999,'Growth rates'!$B$4:$B$999,Demands!$A735,'Growth rates'!$C$4:$C$999,$W735)</f>
        <v>1</v>
      </c>
      <c r="Z735" s="2">
        <f>SUMIFS('Growth rates'!E$4:E$999,'Growth rates'!$B$4:$B$999,Demands!$A735,'Growth rates'!$C$4:$C$999,$W735)</f>
        <v>1.0056875027351018</v>
      </c>
      <c r="AA735" s="2">
        <f>SUMIFS('Growth rates'!F$4:F$999,'Growth rates'!$B$4:$B$999,Demands!$A735,'Growth rates'!$C$4:$C$999,$W735)</f>
        <v>1.075482270755713</v>
      </c>
      <c r="AB735" s="2">
        <f>SUMIFS('Growth rates'!G$4:G$999,'Growth rates'!$B$4:$B$999,Demands!$A735,'Growth rates'!$C$4:$C$999,$W735)</f>
        <v>1.1321837606128238</v>
      </c>
      <c r="AC735" s="2">
        <f>SUMIFS('Growth rates'!H$4:H$999,'Growth rates'!$B$4:$B$999,Demands!$A735,'Growth rates'!$C$4:$C$999,$W735)</f>
        <v>1.1925748084925729</v>
      </c>
      <c r="AD735" s="2">
        <f>SUMIFS('Growth rates'!I$4:I$999,'Growth rates'!$B$4:$B$999,Demands!$A735,'Growth rates'!$C$4:$C$999,$W735)</f>
        <v>1.2633403804646077</v>
      </c>
      <c r="AE735" s="2">
        <f>SUMIFS('Growth rates'!J$4:J$999,'Growth rates'!$B$4:$B$999,Demands!$A735,'Growth rates'!$C$4:$C$999,$W735)</f>
        <v>1.3384217544590336</v>
      </c>
      <c r="AF735" s="2">
        <f>SUMIFS('Growth rates'!K$4:K$999,'Growth rates'!$B$4:$B$999,Demands!$A735,'Growth rates'!$C$4:$C$999,$W735)</f>
        <v>1.4106460473943472</v>
      </c>
      <c r="AG735" s="2">
        <f>SUMIFS('Growth rates'!L$4:L$999,'Growth rates'!$B$4:$B$999,Demands!$A735,'Growth rates'!$C$4:$C$999,$W735)</f>
        <v>1.4794649813912475</v>
      </c>
      <c r="AH735" s="2">
        <f>SUMIFS('Growth rates'!M$4:M$999,'Growth rates'!$B$4:$B$999,Demands!$A735,'Growth rates'!$C$4:$C$999,$W735)</f>
        <v>1.5470842431476584</v>
      </c>
      <c r="AI735" s="2">
        <f>SUMIFS('Growth rates'!N$4:N$999,'Growth rates'!$B$4:$B$999,Demands!$A735,'Growth rates'!$C$4:$C$999,$W735)</f>
        <v>1.61544795560257</v>
      </c>
      <c r="AJ735" s="2">
        <f>SUMIFS('Growth rates'!O$4:O$999,'Growth rates'!$B$4:$B$999,Demands!$A735,'Growth rates'!$C$4:$C$999,$W735)</f>
        <v>1.6834369276720875</v>
      </c>
      <c r="AK735" s="2">
        <f>SUMIFS('Growth rates'!P$4:P$999,'Growth rates'!$B$4:$B$999,Demands!$A735,'Growth rates'!$C$4:$C$999,$W735)</f>
        <v>1.7491145815256512</v>
      </c>
      <c r="AL735" s="2">
        <f>SUMIFS('Growth rates'!Q$4:Q$999,'Growth rates'!$B$4:$B$999,Demands!$A735,'Growth rates'!$C$4:$C$999,$W735)</f>
        <v>1.8078457055506345</v>
      </c>
      <c r="AM735" s="2">
        <f>SUMIFS('Growth rates'!R$4:R$999,'Growth rates'!$B$4:$B$999,Demands!$A735,'Growth rates'!$C$4:$C$999,$W735)</f>
        <v>1.8566097413385929</v>
      </c>
      <c r="AN735" s="2">
        <f>SUMIFS('Growth rates'!S$4:S$999,'Growth rates'!$B$4:$B$999,Demands!$A735,'Growth rates'!$C$4:$C$999,$W735)</f>
        <v>1.8956833428653204</v>
      </c>
      <c r="AO735" s="2">
        <f>SUMIFS('Growth rates'!T$4:T$999,'Growth rates'!$B$4:$B$999,Demands!$A735,'Growth rates'!$C$4:$C$999,$W735)</f>
        <v>1.9267515843470189</v>
      </c>
      <c r="AP735" s="2">
        <f>SUMIFS('Growth rates'!U$4:U$999,'Growth rates'!$B$4:$B$999,Demands!$A735,'Growth rates'!$C$4:$C$999,$W735)</f>
        <v>1.9506368826026399</v>
      </c>
      <c r="AR735">
        <f>VLOOKUP(C735&amp;A735,Driver_elast!$A$2:$E$1161,5,FALSE)</f>
        <v>0.37103199999999997</v>
      </c>
      <c r="AS735">
        <f t="shared" si="241"/>
        <v>0.37103199999999997</v>
      </c>
      <c r="AT735">
        <f t="shared" si="242"/>
        <v>7.4206399999999992E-2</v>
      </c>
      <c r="AV735" s="2" cm="1">
        <f t="array" ref="AV735">TREND($AR735:$AS735,$AR$3:$AS$3,AV$1)</f>
        <v>0.37103199999999997</v>
      </c>
      <c r="AW735" s="2" cm="1">
        <f t="array" ref="AW735">TREND($AR735:$AS735,$AR$3:$AS$3,AW$1)</f>
        <v>0.37103199999999997</v>
      </c>
      <c r="AX735" s="2" cm="1">
        <f t="array" ref="AX735">TREND($AR735:$AS735,$AR$3:$AS$3,AX$1)</f>
        <v>0.37103199999999997</v>
      </c>
      <c r="AY735" s="2" cm="1">
        <f t="array" ref="AY735">TREND($AR735:$AS735,$AR$3:$AS$3,AY$1)</f>
        <v>0.37103199999999997</v>
      </c>
      <c r="AZ735" s="2" cm="1">
        <f t="array" ref="AZ735">TREND($AR735:$AS735,$AR$3:$AS$3,AZ$1)</f>
        <v>0.37103199999999997</v>
      </c>
      <c r="BA735" s="2" cm="1">
        <f t="array" ref="BA735">TREND($AR735:$AS735,$AR$3:$AS$3,BA$1)</f>
        <v>0.37103199999999997</v>
      </c>
      <c r="BB735" s="2" cm="1">
        <f t="array" ref="BB735">TREND($AR735:$AS735,$AR$3:$AS$3,BB$1)</f>
        <v>0.37103199999999997</v>
      </c>
      <c r="BC735" s="2" cm="1">
        <f t="array" ref="BC735">TREND($AR735:$AS735,$AR$3:$AS$3,BC$1)</f>
        <v>0.37103199999999997</v>
      </c>
      <c r="BD735" s="2" cm="1">
        <f t="array" ref="BD735">TREND($AR735:$AS735,$AR$3:$AS$3,BD$1)</f>
        <v>0.37103199999999997</v>
      </c>
      <c r="BE735" s="2" cm="1">
        <f t="array" ref="BE735">TREND($AR735:$AS735,$AR$3:$AS$3,BE$1)</f>
        <v>0.37103199999999997</v>
      </c>
      <c r="BF735" s="20" cm="1">
        <f t="array" ref="BF735">TREND($AS735:$AT735,$AS$3:$AT$3,BF$1)</f>
        <v>0.33392879999999892</v>
      </c>
      <c r="BG735" s="20" cm="1">
        <f t="array" ref="BG735">TREND($AS735:$AT735,$AS$3:$AT$3,BG$1)</f>
        <v>0.29682560000000002</v>
      </c>
      <c r="BH735" s="20" cm="1">
        <f t="array" ref="BH735">TREND($AS735:$AT735,$AS$3:$AT$3,BH$1)</f>
        <v>0.25972239999999935</v>
      </c>
      <c r="BI735" s="20" cm="1">
        <f t="array" ref="BI735">TREND($AS735:$AT735,$AS$3:$AT$3,BI$1)</f>
        <v>0.22261920000000046</v>
      </c>
      <c r="BJ735" s="20" cm="1">
        <f t="array" ref="BJ735">TREND($AS735:$AT735,$AS$3:$AT$3,BJ$1)</f>
        <v>0.18551599999999979</v>
      </c>
      <c r="BK735" s="20" cm="1">
        <f t="array" ref="BK735">TREND($AS735:$AT735,$AS$3:$AT$3,BK$1)</f>
        <v>0.14841279999999912</v>
      </c>
      <c r="BL735" s="20" cm="1">
        <f t="array" ref="BL735">TREND($AS735:$AT735,$AS$3:$AT$3,BL$1)</f>
        <v>0.11130960000000023</v>
      </c>
      <c r="BM735" s="20" cm="1">
        <f t="array" ref="BM735">TREND($AS735:$AT735,$AS$3:$AT$3,BM$1)</f>
        <v>7.4206399999999562E-2</v>
      </c>
    </row>
    <row r="736" spans="1:65" x14ac:dyDescent="0.35">
      <c r="A736" t="str">
        <f>IF(BYDem!B734="","\I:",BYDem!B734)</f>
        <v>Germany</v>
      </c>
      <c r="B736" t="str">
        <f>BYDem!E734</f>
        <v>ILP</v>
      </c>
      <c r="C736" t="str">
        <f t="shared" si="223"/>
        <v>ILP</v>
      </c>
      <c r="D736" s="4">
        <f>SUMIFS(BYDem!$M$2:$M$2000,BYDem!$B$2:$B$2000,Demands!$A736,BYDem!$E$2:$E$2000,Demands!$B736)</f>
        <v>25.163931999999999</v>
      </c>
      <c r="E736" s="4">
        <f t="shared" si="224"/>
        <v>25.163931999999999</v>
      </c>
      <c r="F736" s="4">
        <f t="shared" si="225"/>
        <v>25.163931999999999</v>
      </c>
      <c r="G736" s="4">
        <f t="shared" si="226"/>
        <v>25.163931999999999</v>
      </c>
      <c r="H736" s="4">
        <f t="shared" si="227"/>
        <v>25.163931999999999</v>
      </c>
      <c r="I736" s="4">
        <f t="shared" si="228"/>
        <v>25.163931999999999</v>
      </c>
      <c r="J736" s="4">
        <f t="shared" si="229"/>
        <v>25.163931999999999</v>
      </c>
      <c r="K736" s="4">
        <f t="shared" si="230"/>
        <v>25.163931999999999</v>
      </c>
      <c r="L736" s="4">
        <f t="shared" si="231"/>
        <v>25.163931999999999</v>
      </c>
      <c r="M736" s="4">
        <f t="shared" si="232"/>
        <v>25.163931999999999</v>
      </c>
      <c r="N736" s="4">
        <f t="shared" si="233"/>
        <v>25.163931999999999</v>
      </c>
      <c r="O736" s="4">
        <f t="shared" si="234"/>
        <v>25.163931999999999</v>
      </c>
      <c r="P736" s="4">
        <f t="shared" si="235"/>
        <v>25.163931999999999</v>
      </c>
      <c r="Q736" s="4">
        <f t="shared" si="236"/>
        <v>25.163931999999999</v>
      </c>
      <c r="R736" s="4">
        <f t="shared" si="237"/>
        <v>25.163931999999999</v>
      </c>
      <c r="S736" s="4">
        <f t="shared" si="238"/>
        <v>25.163931999999999</v>
      </c>
      <c r="T736" s="4">
        <f t="shared" si="239"/>
        <v>25.163931999999999</v>
      </c>
      <c r="U736" s="4">
        <f t="shared" si="240"/>
        <v>25.163931999999999</v>
      </c>
      <c r="W736" s="5" t="str">
        <f>VLOOKUP(C736&amp;A736,Driver_elast!$A$2:$D$1161,4,FALSE)</f>
        <v>GDP</v>
      </c>
      <c r="X736" s="5">
        <v>1</v>
      </c>
      <c r="Y736" s="2">
        <f>SUMIFS('Growth rates'!D$4:D$999,'Growth rates'!$B$4:$B$999,Demands!$A736,'Growth rates'!$C$4:$C$999,$W736)</f>
        <v>1</v>
      </c>
      <c r="Z736" s="2">
        <f>SUMIFS('Growth rates'!E$4:E$999,'Growth rates'!$B$4:$B$999,Demands!$A736,'Growth rates'!$C$4:$C$999,$W736)</f>
        <v>1.0056875027351018</v>
      </c>
      <c r="AA736" s="2">
        <f>SUMIFS('Growth rates'!F$4:F$999,'Growth rates'!$B$4:$B$999,Demands!$A736,'Growth rates'!$C$4:$C$999,$W736)</f>
        <v>1.075482270755713</v>
      </c>
      <c r="AB736" s="2">
        <f>SUMIFS('Growth rates'!G$4:G$999,'Growth rates'!$B$4:$B$999,Demands!$A736,'Growth rates'!$C$4:$C$999,$W736)</f>
        <v>1.1321837606128238</v>
      </c>
      <c r="AC736" s="2">
        <f>SUMIFS('Growth rates'!H$4:H$999,'Growth rates'!$B$4:$B$999,Demands!$A736,'Growth rates'!$C$4:$C$999,$W736)</f>
        <v>1.1925748084925729</v>
      </c>
      <c r="AD736" s="2">
        <f>SUMIFS('Growth rates'!I$4:I$999,'Growth rates'!$B$4:$B$999,Demands!$A736,'Growth rates'!$C$4:$C$999,$W736)</f>
        <v>1.2633403804646077</v>
      </c>
      <c r="AE736" s="2">
        <f>SUMIFS('Growth rates'!J$4:J$999,'Growth rates'!$B$4:$B$999,Demands!$A736,'Growth rates'!$C$4:$C$999,$W736)</f>
        <v>1.3384217544590336</v>
      </c>
      <c r="AF736" s="2">
        <f>SUMIFS('Growth rates'!K$4:K$999,'Growth rates'!$B$4:$B$999,Demands!$A736,'Growth rates'!$C$4:$C$999,$W736)</f>
        <v>1.4106460473943472</v>
      </c>
      <c r="AG736" s="2">
        <f>SUMIFS('Growth rates'!L$4:L$999,'Growth rates'!$B$4:$B$999,Demands!$A736,'Growth rates'!$C$4:$C$999,$W736)</f>
        <v>1.4794649813912475</v>
      </c>
      <c r="AH736" s="2">
        <f>SUMIFS('Growth rates'!M$4:M$999,'Growth rates'!$B$4:$B$999,Demands!$A736,'Growth rates'!$C$4:$C$999,$W736)</f>
        <v>1.5470842431476584</v>
      </c>
      <c r="AI736" s="2">
        <f>SUMIFS('Growth rates'!N$4:N$999,'Growth rates'!$B$4:$B$999,Demands!$A736,'Growth rates'!$C$4:$C$999,$W736)</f>
        <v>1.61544795560257</v>
      </c>
      <c r="AJ736" s="2">
        <f>SUMIFS('Growth rates'!O$4:O$999,'Growth rates'!$B$4:$B$999,Demands!$A736,'Growth rates'!$C$4:$C$999,$W736)</f>
        <v>1.6834369276720875</v>
      </c>
      <c r="AK736" s="2">
        <f>SUMIFS('Growth rates'!P$4:P$999,'Growth rates'!$B$4:$B$999,Demands!$A736,'Growth rates'!$C$4:$C$999,$W736)</f>
        <v>1.7491145815256512</v>
      </c>
      <c r="AL736" s="2">
        <f>SUMIFS('Growth rates'!Q$4:Q$999,'Growth rates'!$B$4:$B$999,Demands!$A736,'Growth rates'!$C$4:$C$999,$W736)</f>
        <v>1.8078457055506345</v>
      </c>
      <c r="AM736" s="2">
        <f>SUMIFS('Growth rates'!R$4:R$999,'Growth rates'!$B$4:$B$999,Demands!$A736,'Growth rates'!$C$4:$C$999,$W736)</f>
        <v>1.8566097413385929</v>
      </c>
      <c r="AN736" s="2">
        <f>SUMIFS('Growth rates'!S$4:S$999,'Growth rates'!$B$4:$B$999,Demands!$A736,'Growth rates'!$C$4:$C$999,$W736)</f>
        <v>1.8956833428653204</v>
      </c>
      <c r="AO736" s="2">
        <f>SUMIFS('Growth rates'!T$4:T$999,'Growth rates'!$B$4:$B$999,Demands!$A736,'Growth rates'!$C$4:$C$999,$W736)</f>
        <v>1.9267515843470189</v>
      </c>
      <c r="AP736" s="2">
        <f>SUMIFS('Growth rates'!U$4:U$999,'Growth rates'!$B$4:$B$999,Demands!$A736,'Growth rates'!$C$4:$C$999,$W736)</f>
        <v>1.9506368826026399</v>
      </c>
      <c r="AR736">
        <f>VLOOKUP(C736&amp;A736,Driver_elast!$A$2:$E$1161,5,FALSE)</f>
        <v>0</v>
      </c>
      <c r="AS736">
        <f t="shared" si="241"/>
        <v>0</v>
      </c>
      <c r="AT736">
        <f t="shared" si="242"/>
        <v>0</v>
      </c>
      <c r="AV736" s="2" cm="1">
        <f t="array" ref="AV736">TREND($AR736:$AS736,$AR$3:$AS$3,AV$1)</f>
        <v>0</v>
      </c>
      <c r="AW736" s="2" cm="1">
        <f t="array" ref="AW736">TREND($AR736:$AS736,$AR$3:$AS$3,AW$1)</f>
        <v>0</v>
      </c>
      <c r="AX736" s="2" cm="1">
        <f t="array" ref="AX736">TREND($AR736:$AS736,$AR$3:$AS$3,AX$1)</f>
        <v>0</v>
      </c>
      <c r="AY736" s="2" cm="1">
        <f t="array" ref="AY736">TREND($AR736:$AS736,$AR$3:$AS$3,AY$1)</f>
        <v>0</v>
      </c>
      <c r="AZ736" s="2" cm="1">
        <f t="array" ref="AZ736">TREND($AR736:$AS736,$AR$3:$AS$3,AZ$1)</f>
        <v>0</v>
      </c>
      <c r="BA736" s="2" cm="1">
        <f t="array" ref="BA736">TREND($AR736:$AS736,$AR$3:$AS$3,BA$1)</f>
        <v>0</v>
      </c>
      <c r="BB736" s="2" cm="1">
        <f t="array" ref="BB736">TREND($AR736:$AS736,$AR$3:$AS$3,BB$1)</f>
        <v>0</v>
      </c>
      <c r="BC736" s="2" cm="1">
        <f t="array" ref="BC736">TREND($AR736:$AS736,$AR$3:$AS$3,BC$1)</f>
        <v>0</v>
      </c>
      <c r="BD736" s="2" cm="1">
        <f t="array" ref="BD736">TREND($AR736:$AS736,$AR$3:$AS$3,BD$1)</f>
        <v>0</v>
      </c>
      <c r="BE736" s="2" cm="1">
        <f t="array" ref="BE736">TREND($AR736:$AS736,$AR$3:$AS$3,BE$1)</f>
        <v>0</v>
      </c>
      <c r="BF736" s="20" cm="1">
        <f t="array" ref="BF736">TREND($AS736:$AT736,$AS$3:$AT$3,BF$1)</f>
        <v>0</v>
      </c>
      <c r="BG736" s="20" cm="1">
        <f t="array" ref="BG736">TREND($AS736:$AT736,$AS$3:$AT$3,BG$1)</f>
        <v>0</v>
      </c>
      <c r="BH736" s="20" cm="1">
        <f t="array" ref="BH736">TREND($AS736:$AT736,$AS$3:$AT$3,BH$1)</f>
        <v>0</v>
      </c>
      <c r="BI736" s="20" cm="1">
        <f t="array" ref="BI736">TREND($AS736:$AT736,$AS$3:$AT$3,BI$1)</f>
        <v>0</v>
      </c>
      <c r="BJ736" s="20" cm="1">
        <f t="array" ref="BJ736">TREND($AS736:$AT736,$AS$3:$AT$3,BJ$1)</f>
        <v>0</v>
      </c>
      <c r="BK736" s="20" cm="1">
        <f t="array" ref="BK736">TREND($AS736:$AT736,$AS$3:$AT$3,BK$1)</f>
        <v>0</v>
      </c>
      <c r="BL736" s="20" cm="1">
        <f t="array" ref="BL736">TREND($AS736:$AT736,$AS$3:$AT$3,BL$1)</f>
        <v>0</v>
      </c>
      <c r="BM736" s="20" cm="1">
        <f t="array" ref="BM736">TREND($AS736:$AT736,$AS$3:$AT$3,BM$1)</f>
        <v>0</v>
      </c>
    </row>
    <row r="737" spans="1:65" x14ac:dyDescent="0.35">
      <c r="A737" t="str">
        <f>IF(BYDem!B735="","\I:",BYDem!B735)</f>
        <v>Germany</v>
      </c>
      <c r="B737" t="str">
        <f>BYDem!E735</f>
        <v>IMC</v>
      </c>
      <c r="C737" t="str">
        <f t="shared" si="223"/>
        <v>IMC</v>
      </c>
      <c r="D737" s="4">
        <f>SUMIFS(BYDem!$M$2:$M$2000,BYDem!$B$2:$B$2000,Demands!$A737,BYDem!$E$2:$E$2000,Demands!$B737)</f>
        <v>123.863489835255</v>
      </c>
      <c r="E737" s="4">
        <f t="shared" si="224"/>
        <v>124.1248722091286</v>
      </c>
      <c r="F737" s="4">
        <f t="shared" si="225"/>
        <v>127.32104313417209</v>
      </c>
      <c r="G737" s="4">
        <f t="shared" si="226"/>
        <v>129.81163617537209</v>
      </c>
      <c r="H737" s="4">
        <f t="shared" si="227"/>
        <v>132.38073396395234</v>
      </c>
      <c r="I737" s="4">
        <f t="shared" si="228"/>
        <v>135.29529088873059</v>
      </c>
      <c r="J737" s="4">
        <f t="shared" si="229"/>
        <v>138.27865239567859</v>
      </c>
      <c r="K737" s="4">
        <f t="shared" si="230"/>
        <v>141.04723074107341</v>
      </c>
      <c r="L737" s="4">
        <f t="shared" si="231"/>
        <v>143.60031892715594</v>
      </c>
      <c r="M737" s="4">
        <f t="shared" si="232"/>
        <v>146.03550699345828</v>
      </c>
      <c r="N737" s="4">
        <f t="shared" si="233"/>
        <v>148.19039158351666</v>
      </c>
      <c r="O737" s="4">
        <f t="shared" si="234"/>
        <v>150.04164939486637</v>
      </c>
      <c r="P737" s="4">
        <f t="shared" si="235"/>
        <v>151.56199393188763</v>
      </c>
      <c r="Q737" s="4">
        <f t="shared" si="236"/>
        <v>152.6949236793688</v>
      </c>
      <c r="R737" s="4">
        <f t="shared" si="237"/>
        <v>153.45901321211809</v>
      </c>
      <c r="S737" s="4">
        <f t="shared" si="238"/>
        <v>153.93833434639106</v>
      </c>
      <c r="T737" s="4">
        <f t="shared" si="239"/>
        <v>154.21915580012799</v>
      </c>
      <c r="U737" s="4">
        <f t="shared" si="240"/>
        <v>154.36102385962351</v>
      </c>
      <c r="W737" s="5" t="str">
        <f>VLOOKUP(C737&amp;A737,Driver_elast!$A$2:$D$1161,4,FALSE)</f>
        <v>GDP</v>
      </c>
      <c r="X737" s="5">
        <v>1</v>
      </c>
      <c r="Y737" s="2">
        <f>SUMIFS('Growth rates'!D$4:D$999,'Growth rates'!$B$4:$B$999,Demands!$A737,'Growth rates'!$C$4:$C$999,$W737)</f>
        <v>1</v>
      </c>
      <c r="Z737" s="2">
        <f>SUMIFS('Growth rates'!E$4:E$999,'Growth rates'!$B$4:$B$999,Demands!$A737,'Growth rates'!$C$4:$C$999,$W737)</f>
        <v>1.0056875027351018</v>
      </c>
      <c r="AA737" s="2">
        <f>SUMIFS('Growth rates'!F$4:F$999,'Growth rates'!$B$4:$B$999,Demands!$A737,'Growth rates'!$C$4:$C$999,$W737)</f>
        <v>1.075482270755713</v>
      </c>
      <c r="AB737" s="2">
        <f>SUMIFS('Growth rates'!G$4:G$999,'Growth rates'!$B$4:$B$999,Demands!$A737,'Growth rates'!$C$4:$C$999,$W737)</f>
        <v>1.1321837606128238</v>
      </c>
      <c r="AC737" s="2">
        <f>SUMIFS('Growth rates'!H$4:H$999,'Growth rates'!$B$4:$B$999,Demands!$A737,'Growth rates'!$C$4:$C$999,$W737)</f>
        <v>1.1925748084925729</v>
      </c>
      <c r="AD737" s="2">
        <f>SUMIFS('Growth rates'!I$4:I$999,'Growth rates'!$B$4:$B$999,Demands!$A737,'Growth rates'!$C$4:$C$999,$W737)</f>
        <v>1.2633403804646077</v>
      </c>
      <c r="AE737" s="2">
        <f>SUMIFS('Growth rates'!J$4:J$999,'Growth rates'!$B$4:$B$999,Demands!$A737,'Growth rates'!$C$4:$C$999,$W737)</f>
        <v>1.3384217544590336</v>
      </c>
      <c r="AF737" s="2">
        <f>SUMIFS('Growth rates'!K$4:K$999,'Growth rates'!$B$4:$B$999,Demands!$A737,'Growth rates'!$C$4:$C$999,$W737)</f>
        <v>1.4106460473943472</v>
      </c>
      <c r="AG737" s="2">
        <f>SUMIFS('Growth rates'!L$4:L$999,'Growth rates'!$B$4:$B$999,Demands!$A737,'Growth rates'!$C$4:$C$999,$W737)</f>
        <v>1.4794649813912475</v>
      </c>
      <c r="AH737" s="2">
        <f>SUMIFS('Growth rates'!M$4:M$999,'Growth rates'!$B$4:$B$999,Demands!$A737,'Growth rates'!$C$4:$C$999,$W737)</f>
        <v>1.5470842431476584</v>
      </c>
      <c r="AI737" s="2">
        <f>SUMIFS('Growth rates'!N$4:N$999,'Growth rates'!$B$4:$B$999,Demands!$A737,'Growth rates'!$C$4:$C$999,$W737)</f>
        <v>1.61544795560257</v>
      </c>
      <c r="AJ737" s="2">
        <f>SUMIFS('Growth rates'!O$4:O$999,'Growth rates'!$B$4:$B$999,Demands!$A737,'Growth rates'!$C$4:$C$999,$W737)</f>
        <v>1.6834369276720875</v>
      </c>
      <c r="AK737" s="2">
        <f>SUMIFS('Growth rates'!P$4:P$999,'Growth rates'!$B$4:$B$999,Demands!$A737,'Growth rates'!$C$4:$C$999,$W737)</f>
        <v>1.7491145815256512</v>
      </c>
      <c r="AL737" s="2">
        <f>SUMIFS('Growth rates'!Q$4:Q$999,'Growth rates'!$B$4:$B$999,Demands!$A737,'Growth rates'!$C$4:$C$999,$W737)</f>
        <v>1.8078457055506345</v>
      </c>
      <c r="AM737" s="2">
        <f>SUMIFS('Growth rates'!R$4:R$999,'Growth rates'!$B$4:$B$999,Demands!$A737,'Growth rates'!$C$4:$C$999,$W737)</f>
        <v>1.8566097413385929</v>
      </c>
      <c r="AN737" s="2">
        <f>SUMIFS('Growth rates'!S$4:S$999,'Growth rates'!$B$4:$B$999,Demands!$A737,'Growth rates'!$C$4:$C$999,$W737)</f>
        <v>1.8956833428653204</v>
      </c>
      <c r="AO737" s="2">
        <f>SUMIFS('Growth rates'!T$4:T$999,'Growth rates'!$B$4:$B$999,Demands!$A737,'Growth rates'!$C$4:$C$999,$W737)</f>
        <v>1.9267515843470189</v>
      </c>
      <c r="AP737" s="2">
        <f>SUMIFS('Growth rates'!U$4:U$999,'Growth rates'!$B$4:$B$999,Demands!$A737,'Growth rates'!$C$4:$C$999,$W737)</f>
        <v>1.9506368826026399</v>
      </c>
      <c r="AR737">
        <f>VLOOKUP(C737&amp;A737,Driver_elast!$A$2:$E$1161,5,FALSE)</f>
        <v>0.37103199999999997</v>
      </c>
      <c r="AS737">
        <f t="shared" si="241"/>
        <v>0.37103199999999997</v>
      </c>
      <c r="AT737">
        <f t="shared" si="242"/>
        <v>7.4206399999999992E-2</v>
      </c>
      <c r="AV737" s="2" cm="1">
        <f t="array" ref="AV737">TREND($AR737:$AS737,$AR$3:$AS$3,AV$1)</f>
        <v>0.37103199999999997</v>
      </c>
      <c r="AW737" s="2" cm="1">
        <f t="array" ref="AW737">TREND($AR737:$AS737,$AR$3:$AS$3,AW$1)</f>
        <v>0.37103199999999997</v>
      </c>
      <c r="AX737" s="2" cm="1">
        <f t="array" ref="AX737">TREND($AR737:$AS737,$AR$3:$AS$3,AX$1)</f>
        <v>0.37103199999999997</v>
      </c>
      <c r="AY737" s="2" cm="1">
        <f t="array" ref="AY737">TREND($AR737:$AS737,$AR$3:$AS$3,AY$1)</f>
        <v>0.37103199999999997</v>
      </c>
      <c r="AZ737" s="2" cm="1">
        <f t="array" ref="AZ737">TREND($AR737:$AS737,$AR$3:$AS$3,AZ$1)</f>
        <v>0.37103199999999997</v>
      </c>
      <c r="BA737" s="2" cm="1">
        <f t="array" ref="BA737">TREND($AR737:$AS737,$AR$3:$AS$3,BA$1)</f>
        <v>0.37103199999999997</v>
      </c>
      <c r="BB737" s="2" cm="1">
        <f t="array" ref="BB737">TREND($AR737:$AS737,$AR$3:$AS$3,BB$1)</f>
        <v>0.37103199999999997</v>
      </c>
      <c r="BC737" s="2" cm="1">
        <f t="array" ref="BC737">TREND($AR737:$AS737,$AR$3:$AS$3,BC$1)</f>
        <v>0.37103199999999997</v>
      </c>
      <c r="BD737" s="2" cm="1">
        <f t="array" ref="BD737">TREND($AR737:$AS737,$AR$3:$AS$3,BD$1)</f>
        <v>0.37103199999999997</v>
      </c>
      <c r="BE737" s="2" cm="1">
        <f t="array" ref="BE737">TREND($AR737:$AS737,$AR$3:$AS$3,BE$1)</f>
        <v>0.37103199999999997</v>
      </c>
      <c r="BF737" s="20" cm="1">
        <f t="array" ref="BF737">TREND($AS737:$AT737,$AS$3:$AT$3,BF$1)</f>
        <v>0.33392879999999892</v>
      </c>
      <c r="BG737" s="20" cm="1">
        <f t="array" ref="BG737">TREND($AS737:$AT737,$AS$3:$AT$3,BG$1)</f>
        <v>0.29682560000000002</v>
      </c>
      <c r="BH737" s="20" cm="1">
        <f t="array" ref="BH737">TREND($AS737:$AT737,$AS$3:$AT$3,BH$1)</f>
        <v>0.25972239999999935</v>
      </c>
      <c r="BI737" s="20" cm="1">
        <f t="array" ref="BI737">TREND($AS737:$AT737,$AS$3:$AT$3,BI$1)</f>
        <v>0.22261920000000046</v>
      </c>
      <c r="BJ737" s="20" cm="1">
        <f t="array" ref="BJ737">TREND($AS737:$AT737,$AS$3:$AT$3,BJ$1)</f>
        <v>0.18551599999999979</v>
      </c>
      <c r="BK737" s="20" cm="1">
        <f t="array" ref="BK737">TREND($AS737:$AT737,$AS$3:$AT$3,BK$1)</f>
        <v>0.14841279999999912</v>
      </c>
      <c r="BL737" s="20" cm="1">
        <f t="array" ref="BL737">TREND($AS737:$AT737,$AS$3:$AT$3,BL$1)</f>
        <v>0.11130960000000023</v>
      </c>
      <c r="BM737" s="20" cm="1">
        <f t="array" ref="BM737">TREND($AS737:$AT737,$AS$3:$AT$3,BM$1)</f>
        <v>7.4206399999999562E-2</v>
      </c>
    </row>
    <row r="738" spans="1:65" x14ac:dyDescent="0.35">
      <c r="A738" t="str">
        <f>IF(BYDem!B736="","\I:",BYDem!B736)</f>
        <v>Germany</v>
      </c>
      <c r="B738" t="str">
        <f>BYDem!E736</f>
        <v>INF</v>
      </c>
      <c r="C738" t="str">
        <f t="shared" si="223"/>
        <v>INF</v>
      </c>
      <c r="D738" s="4">
        <f>SUMIFS(BYDem!$M$2:$M$2000,BYDem!$B$2:$B$2000,Demands!$A738,BYDem!$E$2:$E$2000,Demands!$B738)</f>
        <v>1773.4</v>
      </c>
      <c r="E738" s="4">
        <f t="shared" si="224"/>
        <v>1783.3506686754572</v>
      </c>
      <c r="F738" s="4">
        <f t="shared" si="225"/>
        <v>1905.452030274364</v>
      </c>
      <c r="G738" s="4">
        <f t="shared" si="226"/>
        <v>2004.561049404876</v>
      </c>
      <c r="H738" s="4">
        <f t="shared" si="227"/>
        <v>2110.0480331933622</v>
      </c>
      <c r="I738" s="4">
        <f t="shared" si="228"/>
        <v>2233.5724109909174</v>
      </c>
      <c r="J738" s="4">
        <f t="shared" si="229"/>
        <v>2364.5315507585506</v>
      </c>
      <c r="K738" s="4">
        <f t="shared" si="230"/>
        <v>2490.4123142978951</v>
      </c>
      <c r="L738" s="4">
        <f t="shared" si="231"/>
        <v>2610.2752977192863</v>
      </c>
      <c r="M738" s="4">
        <f t="shared" si="232"/>
        <v>2727.9751700413453</v>
      </c>
      <c r="N738" s="4">
        <f t="shared" si="233"/>
        <v>2835.0083778851786</v>
      </c>
      <c r="O738" s="4">
        <f t="shared" si="234"/>
        <v>2929.1786403666588</v>
      </c>
      <c r="P738" s="4">
        <f t="shared" si="235"/>
        <v>3008.0989213364805</v>
      </c>
      <c r="Q738" s="4">
        <f t="shared" si="236"/>
        <v>3067.8873803307788</v>
      </c>
      <c r="R738" s="4">
        <f t="shared" si="237"/>
        <v>3108.7072524626724</v>
      </c>
      <c r="S738" s="4">
        <f t="shared" si="238"/>
        <v>3134.5254892424168</v>
      </c>
      <c r="T738" s="4">
        <f t="shared" si="239"/>
        <v>3149.7298400636005</v>
      </c>
      <c r="U738" s="4">
        <f t="shared" si="240"/>
        <v>3157.4341223622755</v>
      </c>
      <c r="W738" s="5" t="str">
        <f>VLOOKUP(C738&amp;A738,Driver_elast!$A$2:$D$1161,4,FALSE)</f>
        <v>GDP</v>
      </c>
      <c r="X738" s="5">
        <v>1</v>
      </c>
      <c r="Y738" s="2">
        <f>SUMIFS('Growth rates'!D$4:D$999,'Growth rates'!$B$4:$B$999,Demands!$A738,'Growth rates'!$C$4:$C$999,$W738)</f>
        <v>1</v>
      </c>
      <c r="Z738" s="2">
        <f>SUMIFS('Growth rates'!E$4:E$999,'Growth rates'!$B$4:$B$999,Demands!$A738,'Growth rates'!$C$4:$C$999,$W738)</f>
        <v>1.0056875027351018</v>
      </c>
      <c r="AA738" s="2">
        <f>SUMIFS('Growth rates'!F$4:F$999,'Growth rates'!$B$4:$B$999,Demands!$A738,'Growth rates'!$C$4:$C$999,$W738)</f>
        <v>1.075482270755713</v>
      </c>
      <c r="AB738" s="2">
        <f>SUMIFS('Growth rates'!G$4:G$999,'Growth rates'!$B$4:$B$999,Demands!$A738,'Growth rates'!$C$4:$C$999,$W738)</f>
        <v>1.1321837606128238</v>
      </c>
      <c r="AC738" s="2">
        <f>SUMIFS('Growth rates'!H$4:H$999,'Growth rates'!$B$4:$B$999,Demands!$A738,'Growth rates'!$C$4:$C$999,$W738)</f>
        <v>1.1925748084925729</v>
      </c>
      <c r="AD738" s="2">
        <f>SUMIFS('Growth rates'!I$4:I$999,'Growth rates'!$B$4:$B$999,Demands!$A738,'Growth rates'!$C$4:$C$999,$W738)</f>
        <v>1.2633403804646077</v>
      </c>
      <c r="AE738" s="2">
        <f>SUMIFS('Growth rates'!J$4:J$999,'Growth rates'!$B$4:$B$999,Demands!$A738,'Growth rates'!$C$4:$C$999,$W738)</f>
        <v>1.3384217544590336</v>
      </c>
      <c r="AF738" s="2">
        <f>SUMIFS('Growth rates'!K$4:K$999,'Growth rates'!$B$4:$B$999,Demands!$A738,'Growth rates'!$C$4:$C$999,$W738)</f>
        <v>1.4106460473943472</v>
      </c>
      <c r="AG738" s="2">
        <f>SUMIFS('Growth rates'!L$4:L$999,'Growth rates'!$B$4:$B$999,Demands!$A738,'Growth rates'!$C$4:$C$999,$W738)</f>
        <v>1.4794649813912475</v>
      </c>
      <c r="AH738" s="2">
        <f>SUMIFS('Growth rates'!M$4:M$999,'Growth rates'!$B$4:$B$999,Demands!$A738,'Growth rates'!$C$4:$C$999,$W738)</f>
        <v>1.5470842431476584</v>
      </c>
      <c r="AI738" s="2">
        <f>SUMIFS('Growth rates'!N$4:N$999,'Growth rates'!$B$4:$B$999,Demands!$A738,'Growth rates'!$C$4:$C$999,$W738)</f>
        <v>1.61544795560257</v>
      </c>
      <c r="AJ738" s="2">
        <f>SUMIFS('Growth rates'!O$4:O$999,'Growth rates'!$B$4:$B$999,Demands!$A738,'Growth rates'!$C$4:$C$999,$W738)</f>
        <v>1.6834369276720875</v>
      </c>
      <c r="AK738" s="2">
        <f>SUMIFS('Growth rates'!P$4:P$999,'Growth rates'!$B$4:$B$999,Demands!$A738,'Growth rates'!$C$4:$C$999,$W738)</f>
        <v>1.7491145815256512</v>
      </c>
      <c r="AL738" s="2">
        <f>SUMIFS('Growth rates'!Q$4:Q$999,'Growth rates'!$B$4:$B$999,Demands!$A738,'Growth rates'!$C$4:$C$999,$W738)</f>
        <v>1.8078457055506345</v>
      </c>
      <c r="AM738" s="2">
        <f>SUMIFS('Growth rates'!R$4:R$999,'Growth rates'!$B$4:$B$999,Demands!$A738,'Growth rates'!$C$4:$C$999,$W738)</f>
        <v>1.8566097413385929</v>
      </c>
      <c r="AN738" s="2">
        <f>SUMIFS('Growth rates'!S$4:S$999,'Growth rates'!$B$4:$B$999,Demands!$A738,'Growth rates'!$C$4:$C$999,$W738)</f>
        <v>1.8956833428653204</v>
      </c>
      <c r="AO738" s="2">
        <f>SUMIFS('Growth rates'!T$4:T$999,'Growth rates'!$B$4:$B$999,Demands!$A738,'Growth rates'!$C$4:$C$999,$W738)</f>
        <v>1.9267515843470189</v>
      </c>
      <c r="AP738" s="2">
        <f>SUMIFS('Growth rates'!U$4:U$999,'Growth rates'!$B$4:$B$999,Demands!$A738,'Growth rates'!$C$4:$C$999,$W738)</f>
        <v>1.9506368826026399</v>
      </c>
      <c r="AR738">
        <f>VLOOKUP(C738&amp;A738,Driver_elast!$A$2:$E$1161,5,FALSE)</f>
        <v>0.98656100000000002</v>
      </c>
      <c r="AS738">
        <f t="shared" si="241"/>
        <v>0.98656100000000002</v>
      </c>
      <c r="AT738">
        <f t="shared" si="242"/>
        <v>0.19731219999999999</v>
      </c>
      <c r="AV738" s="2" cm="1">
        <f t="array" ref="AV738">TREND($AR738:$AS738,$AR$3:$AS$3,AV$1)</f>
        <v>0.98656100000000002</v>
      </c>
      <c r="AW738" s="2" cm="1">
        <f t="array" ref="AW738">TREND($AR738:$AS738,$AR$3:$AS$3,AW$1)</f>
        <v>0.98656100000000002</v>
      </c>
      <c r="AX738" s="2" cm="1">
        <f t="array" ref="AX738">TREND($AR738:$AS738,$AR$3:$AS$3,AX$1)</f>
        <v>0.98656100000000002</v>
      </c>
      <c r="AY738" s="2" cm="1">
        <f t="array" ref="AY738">TREND($AR738:$AS738,$AR$3:$AS$3,AY$1)</f>
        <v>0.98656100000000002</v>
      </c>
      <c r="AZ738" s="2" cm="1">
        <f t="array" ref="AZ738">TREND($AR738:$AS738,$AR$3:$AS$3,AZ$1)</f>
        <v>0.98656100000000002</v>
      </c>
      <c r="BA738" s="2" cm="1">
        <f t="array" ref="BA738">TREND($AR738:$AS738,$AR$3:$AS$3,BA$1)</f>
        <v>0.98656100000000002</v>
      </c>
      <c r="BB738" s="2" cm="1">
        <f t="array" ref="BB738">TREND($AR738:$AS738,$AR$3:$AS$3,BB$1)</f>
        <v>0.98656100000000002</v>
      </c>
      <c r="BC738" s="2" cm="1">
        <f t="array" ref="BC738">TREND($AR738:$AS738,$AR$3:$AS$3,BC$1)</f>
        <v>0.98656100000000002</v>
      </c>
      <c r="BD738" s="2" cm="1">
        <f t="array" ref="BD738">TREND($AR738:$AS738,$AR$3:$AS$3,BD$1)</f>
        <v>0.98656100000000002</v>
      </c>
      <c r="BE738" s="2" cm="1">
        <f t="array" ref="BE738">TREND($AR738:$AS738,$AR$3:$AS$3,BE$1)</f>
        <v>0.98656100000000002</v>
      </c>
      <c r="BF738" s="20" cm="1">
        <f t="array" ref="BF738">TREND($AS738:$AT738,$AS$3:$AT$3,BF$1)</f>
        <v>0.88790489999999522</v>
      </c>
      <c r="BG738" s="20" cm="1">
        <f t="array" ref="BG738">TREND($AS738:$AT738,$AS$3:$AT$3,BG$1)</f>
        <v>0.78924879999999575</v>
      </c>
      <c r="BH738" s="20" cm="1">
        <f t="array" ref="BH738">TREND($AS738:$AT738,$AS$3:$AT$3,BH$1)</f>
        <v>0.69059269999999628</v>
      </c>
      <c r="BI738" s="20" cm="1">
        <f t="array" ref="BI738">TREND($AS738:$AT738,$AS$3:$AT$3,BI$1)</f>
        <v>0.59193659999999682</v>
      </c>
      <c r="BJ738" s="20" cm="1">
        <f t="array" ref="BJ738">TREND($AS738:$AT738,$AS$3:$AT$3,BJ$1)</f>
        <v>0.49328049999999735</v>
      </c>
      <c r="BK738" s="20" cm="1">
        <f t="array" ref="BK738">TREND($AS738:$AT738,$AS$3:$AT$3,BK$1)</f>
        <v>0.39462439999999788</v>
      </c>
      <c r="BL738" s="20" cm="1">
        <f t="array" ref="BL738">TREND($AS738:$AT738,$AS$3:$AT$3,BL$1)</f>
        <v>0.29596829999999841</v>
      </c>
      <c r="BM738" s="20" cm="1">
        <f t="array" ref="BM738">TREND($AS738:$AT738,$AS$3:$AT$3,BM$1)</f>
        <v>0.19731219999999183</v>
      </c>
    </row>
    <row r="739" spans="1:65" x14ac:dyDescent="0.35">
      <c r="A739" t="str">
        <f>IF(BYDem!B737="","\I:",BYDem!B737)</f>
        <v>Germany</v>
      </c>
      <c r="B739" t="str">
        <f>BYDem!E737</f>
        <v>INM</v>
      </c>
      <c r="C739" t="str">
        <f t="shared" si="223"/>
        <v>INM</v>
      </c>
      <c r="D739" s="4">
        <f>SUMIFS(BYDem!$M$2:$M$2000,BYDem!$B$2:$B$2000,Demands!$A739,BYDem!$E$2:$E$2000,Demands!$B739)</f>
        <v>40.991</v>
      </c>
      <c r="E739" s="4">
        <f t="shared" si="224"/>
        <v>41.111540157573529</v>
      </c>
      <c r="F739" s="4">
        <f t="shared" si="225"/>
        <v>42.586720731802451</v>
      </c>
      <c r="G739" s="4">
        <f t="shared" si="226"/>
        <v>43.747599952706949</v>
      </c>
      <c r="H739" s="4">
        <f t="shared" si="227"/>
        <v>44.954111545354969</v>
      </c>
      <c r="I739" s="4">
        <f t="shared" si="228"/>
        <v>46.333312127898104</v>
      </c>
      <c r="J739" s="4">
        <f t="shared" si="229"/>
        <v>47.757039398007258</v>
      </c>
      <c r="K739" s="4">
        <f t="shared" si="230"/>
        <v>49.089484518236766</v>
      </c>
      <c r="L739" s="4">
        <f t="shared" si="231"/>
        <v>50.327710690723002</v>
      </c>
      <c r="M739" s="4">
        <f t="shared" si="232"/>
        <v>51.5170192204925</v>
      </c>
      <c r="N739" s="4">
        <f t="shared" si="233"/>
        <v>52.576337667385118</v>
      </c>
      <c r="O739" s="4">
        <f t="shared" si="234"/>
        <v>53.49160391060871</v>
      </c>
      <c r="P739" s="4">
        <f t="shared" si="235"/>
        <v>54.246915353111447</v>
      </c>
      <c r="Q739" s="4">
        <f t="shared" si="236"/>
        <v>54.811979787950634</v>
      </c>
      <c r="R739" s="4">
        <f t="shared" si="237"/>
        <v>55.194192736260476</v>
      </c>
      <c r="S739" s="4">
        <f t="shared" si="238"/>
        <v>55.434428587161037</v>
      </c>
      <c r="T739" s="4">
        <f t="shared" si="239"/>
        <v>55.575348813175978</v>
      </c>
      <c r="U739" s="4">
        <f t="shared" si="240"/>
        <v>55.646591248988891</v>
      </c>
      <c r="W739" s="5" t="str">
        <f>VLOOKUP(C739&amp;A739,Driver_elast!$A$2:$D$1161,4,FALSE)</f>
        <v>GDPIND</v>
      </c>
      <c r="X739" s="5">
        <v>1</v>
      </c>
      <c r="Y739" s="2">
        <f>SUMIFS('Growth rates'!D$4:D$999,'Growth rates'!$B$4:$B$999,Demands!$A739,'Growth rates'!$C$4:$C$999,$W739)</f>
        <v>1</v>
      </c>
      <c r="Z739" s="2">
        <f>SUMIFS('Growth rates'!E$4:E$999,'Growth rates'!$B$4:$B$999,Demands!$A739,'Growth rates'!$C$4:$C$999,$W739)</f>
        <v>1.005687502735106</v>
      </c>
      <c r="AA739" s="2">
        <f>SUMIFS('Growth rates'!F$4:F$999,'Growth rates'!$B$4:$B$999,Demands!$A739,'Growth rates'!$C$4:$C$999,$W739)</f>
        <v>1.0754822707557181</v>
      </c>
      <c r="AB739" s="2">
        <f>SUMIFS('Growth rates'!G$4:G$999,'Growth rates'!$B$4:$B$999,Demands!$A739,'Growth rates'!$C$4:$C$999,$W739)</f>
        <v>1.1321837606128273</v>
      </c>
      <c r="AC739" s="2">
        <f>SUMIFS('Growth rates'!H$4:H$999,'Growth rates'!$B$4:$B$999,Demands!$A739,'Growth rates'!$C$4:$C$999,$W739)</f>
        <v>1.1925748084925769</v>
      </c>
      <c r="AD739" s="2">
        <f>SUMIFS('Growth rates'!I$4:I$999,'Growth rates'!$B$4:$B$999,Demands!$A739,'Growth rates'!$C$4:$C$999,$W739)</f>
        <v>1.2633403804646099</v>
      </c>
      <c r="AE739" s="2">
        <f>SUMIFS('Growth rates'!J$4:J$999,'Growth rates'!$B$4:$B$999,Demands!$A739,'Growth rates'!$C$4:$C$999,$W739)</f>
        <v>1.3384217544590369</v>
      </c>
      <c r="AF739" s="2">
        <f>SUMIFS('Growth rates'!K$4:K$999,'Growth rates'!$B$4:$B$999,Demands!$A739,'Growth rates'!$C$4:$C$999,$W739)</f>
        <v>1.410646047394353</v>
      </c>
      <c r="AG739" s="2">
        <f>SUMIFS('Growth rates'!L$4:L$999,'Growth rates'!$B$4:$B$999,Demands!$A739,'Growth rates'!$C$4:$C$999,$W739)</f>
        <v>1.4794649813912488</v>
      </c>
      <c r="AH739" s="2">
        <f>SUMIFS('Growth rates'!M$4:M$999,'Growth rates'!$B$4:$B$999,Demands!$A739,'Growth rates'!$C$4:$C$999,$W739)</f>
        <v>1.547084243147663</v>
      </c>
      <c r="AI739" s="2">
        <f>SUMIFS('Growth rates'!N$4:N$999,'Growth rates'!$B$4:$B$999,Demands!$A739,'Growth rates'!$C$4:$C$999,$W739)</f>
        <v>1.615447955602572</v>
      </c>
      <c r="AJ739" s="2">
        <f>SUMIFS('Growth rates'!O$4:O$999,'Growth rates'!$B$4:$B$999,Demands!$A739,'Growth rates'!$C$4:$C$999,$W739)</f>
        <v>1.68343692767209</v>
      </c>
      <c r="AK739" s="2">
        <f>SUMIFS('Growth rates'!P$4:P$999,'Growth rates'!$B$4:$B$999,Demands!$A739,'Growth rates'!$C$4:$C$999,$W739)</f>
        <v>1.7491145815256544</v>
      </c>
      <c r="AL739" s="2">
        <f>SUMIFS('Growth rates'!Q$4:Q$999,'Growth rates'!$B$4:$B$999,Demands!$A739,'Growth rates'!$C$4:$C$999,$W739)</f>
        <v>1.8078457055506396</v>
      </c>
      <c r="AM739" s="2">
        <f>SUMIFS('Growth rates'!R$4:R$999,'Growth rates'!$B$4:$B$999,Demands!$A739,'Growth rates'!$C$4:$C$999,$W739)</f>
        <v>1.8566097413385916</v>
      </c>
      <c r="AN739" s="2">
        <f>SUMIFS('Growth rates'!S$4:S$999,'Growth rates'!$B$4:$B$999,Demands!$A739,'Growth rates'!$C$4:$C$999,$W739)</f>
        <v>1.895683342865325</v>
      </c>
      <c r="AO739" s="2">
        <f>SUMIFS('Growth rates'!T$4:T$999,'Growth rates'!$B$4:$B$999,Demands!$A739,'Growth rates'!$C$4:$C$999,$W739)</f>
        <v>1.9267515843470235</v>
      </c>
      <c r="AP739" s="2">
        <f>SUMIFS('Growth rates'!U$4:U$999,'Growth rates'!$B$4:$B$999,Demands!$A739,'Growth rates'!$C$4:$C$999,$W739)</f>
        <v>1.9506368826026428</v>
      </c>
      <c r="AR739">
        <f>VLOOKUP(C739&amp;A739,Driver_elast!$A$2:$E$1161,5,FALSE)</f>
        <v>0.51703699999999997</v>
      </c>
      <c r="AS739">
        <f t="shared" si="241"/>
        <v>0.51703699999999997</v>
      </c>
      <c r="AT739">
        <f t="shared" si="242"/>
        <v>0.1034074</v>
      </c>
      <c r="AV739" s="2" cm="1">
        <f t="array" ref="AV739">TREND($AR739:$AS739,$AR$3:$AS$3,AV$1)</f>
        <v>0.51703699999999997</v>
      </c>
      <c r="AW739" s="2" cm="1">
        <f t="array" ref="AW739">TREND($AR739:$AS739,$AR$3:$AS$3,AW$1)</f>
        <v>0.51703699999999997</v>
      </c>
      <c r="AX739" s="2" cm="1">
        <f t="array" ref="AX739">TREND($AR739:$AS739,$AR$3:$AS$3,AX$1)</f>
        <v>0.51703699999999997</v>
      </c>
      <c r="AY739" s="2" cm="1">
        <f t="array" ref="AY739">TREND($AR739:$AS739,$AR$3:$AS$3,AY$1)</f>
        <v>0.51703699999999997</v>
      </c>
      <c r="AZ739" s="2" cm="1">
        <f t="array" ref="AZ739">TREND($AR739:$AS739,$AR$3:$AS$3,AZ$1)</f>
        <v>0.51703699999999997</v>
      </c>
      <c r="BA739" s="2" cm="1">
        <f t="array" ref="BA739">TREND($AR739:$AS739,$AR$3:$AS$3,BA$1)</f>
        <v>0.51703699999999997</v>
      </c>
      <c r="BB739" s="2" cm="1">
        <f t="array" ref="BB739">TREND($AR739:$AS739,$AR$3:$AS$3,BB$1)</f>
        <v>0.51703699999999997</v>
      </c>
      <c r="BC739" s="2" cm="1">
        <f t="array" ref="BC739">TREND($AR739:$AS739,$AR$3:$AS$3,BC$1)</f>
        <v>0.51703699999999997</v>
      </c>
      <c r="BD739" s="2" cm="1">
        <f t="array" ref="BD739">TREND($AR739:$AS739,$AR$3:$AS$3,BD$1)</f>
        <v>0.51703699999999997</v>
      </c>
      <c r="BE739" s="2" cm="1">
        <f t="array" ref="BE739">TREND($AR739:$AS739,$AR$3:$AS$3,BE$1)</f>
        <v>0.51703699999999997</v>
      </c>
      <c r="BF739" s="20" cm="1">
        <f t="array" ref="BF739">TREND($AS739:$AT739,$AS$3:$AT$3,BF$1)</f>
        <v>0.46533329999999751</v>
      </c>
      <c r="BG739" s="20" cm="1">
        <f t="array" ref="BG739">TREND($AS739:$AT739,$AS$3:$AT$3,BG$1)</f>
        <v>0.4136295999999966</v>
      </c>
      <c r="BH739" s="20" cm="1">
        <f t="array" ref="BH739">TREND($AS739:$AT739,$AS$3:$AT$3,BH$1)</f>
        <v>0.36192589999999569</v>
      </c>
      <c r="BI739" s="20" cm="1">
        <f t="array" ref="BI739">TREND($AS739:$AT739,$AS$3:$AT$3,BI$1)</f>
        <v>0.31022219999999834</v>
      </c>
      <c r="BJ739" s="20" cm="1">
        <f t="array" ref="BJ739">TREND($AS739:$AT739,$AS$3:$AT$3,BJ$1)</f>
        <v>0.25851849999999743</v>
      </c>
      <c r="BK739" s="20" cm="1">
        <f t="array" ref="BK739">TREND($AS739:$AT739,$AS$3:$AT$3,BK$1)</f>
        <v>0.20681479999999652</v>
      </c>
      <c r="BL739" s="20" cm="1">
        <f t="array" ref="BL739">TREND($AS739:$AT739,$AS$3:$AT$3,BL$1)</f>
        <v>0.15511109999999562</v>
      </c>
      <c r="BM739" s="20" cm="1">
        <f t="array" ref="BM739">TREND($AS739:$AT739,$AS$3:$AT$3,BM$1)</f>
        <v>0.10340739999999826</v>
      </c>
    </row>
    <row r="740" spans="1:65" x14ac:dyDescent="0.35">
      <c r="A740" t="str">
        <f>IF(BYDem!B738="","\I:",BYDem!B738)</f>
        <v>Germany</v>
      </c>
      <c r="B740" t="str">
        <f>BYDem!E738</f>
        <v>IOI</v>
      </c>
      <c r="C740" t="str">
        <f t="shared" ref="C740:C803" si="243">B740</f>
        <v>IOI</v>
      </c>
      <c r="D740" s="4">
        <f>SUMIFS(BYDem!$M$2:$M$2000,BYDem!$B$2:$B$2000,Demands!$A740,BYDem!$E$2:$E$2000,Demands!$B740)</f>
        <v>191.01768588756701</v>
      </c>
      <c r="E740" s="4">
        <f t="shared" si="224"/>
        <v>191.4207801024607</v>
      </c>
      <c r="F740" s="4">
        <f t="shared" si="225"/>
        <v>196.34979651088713</v>
      </c>
      <c r="G740" s="4">
        <f t="shared" si="226"/>
        <v>200.19069684278051</v>
      </c>
      <c r="H740" s="4">
        <f t="shared" si="227"/>
        <v>204.15266428812038</v>
      </c>
      <c r="I740" s="4">
        <f t="shared" si="228"/>
        <v>208.64738601684937</v>
      </c>
      <c r="J740" s="4">
        <f t="shared" si="229"/>
        <v>213.24821562354958</v>
      </c>
      <c r="K740" s="4">
        <f t="shared" si="230"/>
        <v>217.51781459447429</v>
      </c>
      <c r="L740" s="4">
        <f t="shared" si="231"/>
        <v>221.45509262386796</v>
      </c>
      <c r="M740" s="4">
        <f t="shared" si="232"/>
        <v>225.21054945577851</v>
      </c>
      <c r="N740" s="4">
        <f t="shared" si="233"/>
        <v>228.53373264959299</v>
      </c>
      <c r="O740" s="4">
        <f t="shared" si="234"/>
        <v>231.38867387218929</v>
      </c>
      <c r="P740" s="4">
        <f t="shared" si="235"/>
        <v>233.73329290076558</v>
      </c>
      <c r="Q740" s="4">
        <f t="shared" si="236"/>
        <v>235.48045519148479</v>
      </c>
      <c r="R740" s="4">
        <f t="shared" si="237"/>
        <v>236.65880576557899</v>
      </c>
      <c r="S740" s="4">
        <f t="shared" si="238"/>
        <v>237.39799706389945</v>
      </c>
      <c r="T740" s="4">
        <f t="shared" si="239"/>
        <v>237.83106950769834</v>
      </c>
      <c r="U740" s="4">
        <f t="shared" si="240"/>
        <v>238.04985317399289</v>
      </c>
      <c r="W740" s="5" t="str">
        <f>VLOOKUP(C740&amp;A740,Driver_elast!$A$2:$D$1161,4,FALSE)</f>
        <v>GDP</v>
      </c>
      <c r="X740" s="5">
        <v>1</v>
      </c>
      <c r="Y740" s="2">
        <f>SUMIFS('Growth rates'!D$4:D$999,'Growth rates'!$B$4:$B$999,Demands!$A740,'Growth rates'!$C$4:$C$999,$W740)</f>
        <v>1</v>
      </c>
      <c r="Z740" s="2">
        <f>SUMIFS('Growth rates'!E$4:E$999,'Growth rates'!$B$4:$B$999,Demands!$A740,'Growth rates'!$C$4:$C$999,$W740)</f>
        <v>1.0056875027351018</v>
      </c>
      <c r="AA740" s="2">
        <f>SUMIFS('Growth rates'!F$4:F$999,'Growth rates'!$B$4:$B$999,Demands!$A740,'Growth rates'!$C$4:$C$999,$W740)</f>
        <v>1.075482270755713</v>
      </c>
      <c r="AB740" s="2">
        <f>SUMIFS('Growth rates'!G$4:G$999,'Growth rates'!$B$4:$B$999,Demands!$A740,'Growth rates'!$C$4:$C$999,$W740)</f>
        <v>1.1321837606128238</v>
      </c>
      <c r="AC740" s="2">
        <f>SUMIFS('Growth rates'!H$4:H$999,'Growth rates'!$B$4:$B$999,Demands!$A740,'Growth rates'!$C$4:$C$999,$W740)</f>
        <v>1.1925748084925729</v>
      </c>
      <c r="AD740" s="2">
        <f>SUMIFS('Growth rates'!I$4:I$999,'Growth rates'!$B$4:$B$999,Demands!$A740,'Growth rates'!$C$4:$C$999,$W740)</f>
        <v>1.2633403804646077</v>
      </c>
      <c r="AE740" s="2">
        <f>SUMIFS('Growth rates'!J$4:J$999,'Growth rates'!$B$4:$B$999,Demands!$A740,'Growth rates'!$C$4:$C$999,$W740)</f>
        <v>1.3384217544590336</v>
      </c>
      <c r="AF740" s="2">
        <f>SUMIFS('Growth rates'!K$4:K$999,'Growth rates'!$B$4:$B$999,Demands!$A740,'Growth rates'!$C$4:$C$999,$W740)</f>
        <v>1.4106460473943472</v>
      </c>
      <c r="AG740" s="2">
        <f>SUMIFS('Growth rates'!L$4:L$999,'Growth rates'!$B$4:$B$999,Demands!$A740,'Growth rates'!$C$4:$C$999,$W740)</f>
        <v>1.4794649813912475</v>
      </c>
      <c r="AH740" s="2">
        <f>SUMIFS('Growth rates'!M$4:M$999,'Growth rates'!$B$4:$B$999,Demands!$A740,'Growth rates'!$C$4:$C$999,$W740)</f>
        <v>1.5470842431476584</v>
      </c>
      <c r="AI740" s="2">
        <f>SUMIFS('Growth rates'!N$4:N$999,'Growth rates'!$B$4:$B$999,Demands!$A740,'Growth rates'!$C$4:$C$999,$W740)</f>
        <v>1.61544795560257</v>
      </c>
      <c r="AJ740" s="2">
        <f>SUMIFS('Growth rates'!O$4:O$999,'Growth rates'!$B$4:$B$999,Demands!$A740,'Growth rates'!$C$4:$C$999,$W740)</f>
        <v>1.6834369276720875</v>
      </c>
      <c r="AK740" s="2">
        <f>SUMIFS('Growth rates'!P$4:P$999,'Growth rates'!$B$4:$B$999,Demands!$A740,'Growth rates'!$C$4:$C$999,$W740)</f>
        <v>1.7491145815256512</v>
      </c>
      <c r="AL740" s="2">
        <f>SUMIFS('Growth rates'!Q$4:Q$999,'Growth rates'!$B$4:$B$999,Demands!$A740,'Growth rates'!$C$4:$C$999,$W740)</f>
        <v>1.8078457055506345</v>
      </c>
      <c r="AM740" s="2">
        <f>SUMIFS('Growth rates'!R$4:R$999,'Growth rates'!$B$4:$B$999,Demands!$A740,'Growth rates'!$C$4:$C$999,$W740)</f>
        <v>1.8566097413385929</v>
      </c>
      <c r="AN740" s="2">
        <f>SUMIFS('Growth rates'!S$4:S$999,'Growth rates'!$B$4:$B$999,Demands!$A740,'Growth rates'!$C$4:$C$999,$W740)</f>
        <v>1.8956833428653204</v>
      </c>
      <c r="AO740" s="2">
        <f>SUMIFS('Growth rates'!T$4:T$999,'Growth rates'!$B$4:$B$999,Demands!$A740,'Growth rates'!$C$4:$C$999,$W740)</f>
        <v>1.9267515843470189</v>
      </c>
      <c r="AP740" s="2">
        <f>SUMIFS('Growth rates'!U$4:U$999,'Growth rates'!$B$4:$B$999,Demands!$A740,'Growth rates'!$C$4:$C$999,$W740)</f>
        <v>1.9506368826026399</v>
      </c>
      <c r="AR740">
        <f>VLOOKUP(C740&amp;A740,Driver_elast!$A$2:$E$1161,5,FALSE)</f>
        <v>0.37103199999999997</v>
      </c>
      <c r="AS740">
        <f t="shared" si="241"/>
        <v>0.37103199999999997</v>
      </c>
      <c r="AT740">
        <f t="shared" si="242"/>
        <v>7.4206399999999992E-2</v>
      </c>
      <c r="AV740" s="2" cm="1">
        <f t="array" ref="AV740">TREND($AR740:$AS740,$AR$3:$AS$3,AV$1)</f>
        <v>0.37103199999999997</v>
      </c>
      <c r="AW740" s="2" cm="1">
        <f t="array" ref="AW740">TREND($AR740:$AS740,$AR$3:$AS$3,AW$1)</f>
        <v>0.37103199999999997</v>
      </c>
      <c r="AX740" s="2" cm="1">
        <f t="array" ref="AX740">TREND($AR740:$AS740,$AR$3:$AS$3,AX$1)</f>
        <v>0.37103199999999997</v>
      </c>
      <c r="AY740" s="2" cm="1">
        <f t="array" ref="AY740">TREND($AR740:$AS740,$AR$3:$AS$3,AY$1)</f>
        <v>0.37103199999999997</v>
      </c>
      <c r="AZ740" s="2" cm="1">
        <f t="array" ref="AZ740">TREND($AR740:$AS740,$AR$3:$AS$3,AZ$1)</f>
        <v>0.37103199999999997</v>
      </c>
      <c r="BA740" s="2" cm="1">
        <f t="array" ref="BA740">TREND($AR740:$AS740,$AR$3:$AS$3,BA$1)</f>
        <v>0.37103199999999997</v>
      </c>
      <c r="BB740" s="2" cm="1">
        <f t="array" ref="BB740">TREND($AR740:$AS740,$AR$3:$AS$3,BB$1)</f>
        <v>0.37103199999999997</v>
      </c>
      <c r="BC740" s="2" cm="1">
        <f t="array" ref="BC740">TREND($AR740:$AS740,$AR$3:$AS$3,BC$1)</f>
        <v>0.37103199999999997</v>
      </c>
      <c r="BD740" s="2" cm="1">
        <f t="array" ref="BD740">TREND($AR740:$AS740,$AR$3:$AS$3,BD$1)</f>
        <v>0.37103199999999997</v>
      </c>
      <c r="BE740" s="2" cm="1">
        <f t="array" ref="BE740">TREND($AR740:$AS740,$AR$3:$AS$3,BE$1)</f>
        <v>0.37103199999999997</v>
      </c>
      <c r="BF740" s="20" cm="1">
        <f t="array" ref="BF740">TREND($AS740:$AT740,$AS$3:$AT$3,BF$1)</f>
        <v>0.33392879999999892</v>
      </c>
      <c r="BG740" s="20" cm="1">
        <f t="array" ref="BG740">TREND($AS740:$AT740,$AS$3:$AT$3,BG$1)</f>
        <v>0.29682560000000002</v>
      </c>
      <c r="BH740" s="20" cm="1">
        <f t="array" ref="BH740">TREND($AS740:$AT740,$AS$3:$AT$3,BH$1)</f>
        <v>0.25972239999999935</v>
      </c>
      <c r="BI740" s="20" cm="1">
        <f t="array" ref="BI740">TREND($AS740:$AT740,$AS$3:$AT$3,BI$1)</f>
        <v>0.22261920000000046</v>
      </c>
      <c r="BJ740" s="20" cm="1">
        <f t="array" ref="BJ740">TREND($AS740:$AT740,$AS$3:$AT$3,BJ$1)</f>
        <v>0.18551599999999979</v>
      </c>
      <c r="BK740" s="20" cm="1">
        <f t="array" ref="BK740">TREND($AS740:$AT740,$AS$3:$AT$3,BK$1)</f>
        <v>0.14841279999999912</v>
      </c>
      <c r="BL740" s="20" cm="1">
        <f t="array" ref="BL740">TREND($AS740:$AT740,$AS$3:$AT$3,BL$1)</f>
        <v>0.11130960000000023</v>
      </c>
      <c r="BM740" s="20" cm="1">
        <f t="array" ref="BM740">TREND($AS740:$AT740,$AS$3:$AT$3,BM$1)</f>
        <v>7.4206399999999562E-2</v>
      </c>
    </row>
    <row r="741" spans="1:65" x14ac:dyDescent="0.35">
      <c r="A741" t="str">
        <f>IF(BYDem!B739="","\I:",BYDem!B739)</f>
        <v>Germany</v>
      </c>
      <c r="B741" t="str">
        <f>BYDem!E739</f>
        <v>ITM</v>
      </c>
      <c r="C741" t="str">
        <f t="shared" si="243"/>
        <v>ITM</v>
      </c>
      <c r="D741" s="4">
        <f>SUMIFS(BYDem!$M$2:$M$2000,BYDem!$B$2:$B$2000,Demands!$A741,BYDem!$E$2:$E$2000,Demands!$B741)</f>
        <v>366.43562150543301</v>
      </c>
      <c r="E741" s="4">
        <f t="shared" si="224"/>
        <v>367.20889063218158</v>
      </c>
      <c r="F741" s="4">
        <f t="shared" si="225"/>
        <v>376.66438781632883</v>
      </c>
      <c r="G741" s="4">
        <f t="shared" si="226"/>
        <v>384.03251550418179</v>
      </c>
      <c r="H741" s="4">
        <f t="shared" si="227"/>
        <v>391.6328902887027</v>
      </c>
      <c r="I741" s="4">
        <f t="shared" si="228"/>
        <v>400.25526544997558</v>
      </c>
      <c r="J741" s="4">
        <f t="shared" si="229"/>
        <v>409.08119090571648</v>
      </c>
      <c r="K741" s="4">
        <f t="shared" si="230"/>
        <v>417.27170554429625</v>
      </c>
      <c r="L741" s="4">
        <f t="shared" si="231"/>
        <v>424.82471779568414</v>
      </c>
      <c r="M741" s="4">
        <f t="shared" si="232"/>
        <v>432.02893635714213</v>
      </c>
      <c r="N741" s="4">
        <f t="shared" si="233"/>
        <v>438.40390992748775</v>
      </c>
      <c r="O741" s="4">
        <f t="shared" si="234"/>
        <v>443.88063924918686</v>
      </c>
      <c r="P741" s="4">
        <f t="shared" si="235"/>
        <v>448.37840042212616</v>
      </c>
      <c r="Q741" s="4">
        <f t="shared" si="236"/>
        <v>451.7300403338744</v>
      </c>
      <c r="R741" s="4">
        <f t="shared" si="237"/>
        <v>453.99050968760554</v>
      </c>
      <c r="S741" s="4">
        <f t="shared" si="238"/>
        <v>455.40852510095789</v>
      </c>
      <c r="T741" s="4">
        <f t="shared" si="239"/>
        <v>456.2393024677915</v>
      </c>
      <c r="U741" s="4">
        <f t="shared" si="240"/>
        <v>456.6590024990287</v>
      </c>
      <c r="W741" s="5" t="str">
        <f>VLOOKUP(C741&amp;A741,Driver_elast!$A$2:$D$1161,4,FALSE)</f>
        <v>GDP</v>
      </c>
      <c r="X741" s="5">
        <v>1</v>
      </c>
      <c r="Y741" s="2">
        <f>SUMIFS('Growth rates'!D$4:D$999,'Growth rates'!$B$4:$B$999,Demands!$A741,'Growth rates'!$C$4:$C$999,$W741)</f>
        <v>1</v>
      </c>
      <c r="Z741" s="2">
        <f>SUMIFS('Growth rates'!E$4:E$999,'Growth rates'!$B$4:$B$999,Demands!$A741,'Growth rates'!$C$4:$C$999,$W741)</f>
        <v>1.0056875027351018</v>
      </c>
      <c r="AA741" s="2">
        <f>SUMIFS('Growth rates'!F$4:F$999,'Growth rates'!$B$4:$B$999,Demands!$A741,'Growth rates'!$C$4:$C$999,$W741)</f>
        <v>1.075482270755713</v>
      </c>
      <c r="AB741" s="2">
        <f>SUMIFS('Growth rates'!G$4:G$999,'Growth rates'!$B$4:$B$999,Demands!$A741,'Growth rates'!$C$4:$C$999,$W741)</f>
        <v>1.1321837606128238</v>
      </c>
      <c r="AC741" s="2">
        <f>SUMIFS('Growth rates'!H$4:H$999,'Growth rates'!$B$4:$B$999,Demands!$A741,'Growth rates'!$C$4:$C$999,$W741)</f>
        <v>1.1925748084925729</v>
      </c>
      <c r="AD741" s="2">
        <f>SUMIFS('Growth rates'!I$4:I$999,'Growth rates'!$B$4:$B$999,Demands!$A741,'Growth rates'!$C$4:$C$999,$W741)</f>
        <v>1.2633403804646077</v>
      </c>
      <c r="AE741" s="2">
        <f>SUMIFS('Growth rates'!J$4:J$999,'Growth rates'!$B$4:$B$999,Demands!$A741,'Growth rates'!$C$4:$C$999,$W741)</f>
        <v>1.3384217544590336</v>
      </c>
      <c r="AF741" s="2">
        <f>SUMIFS('Growth rates'!K$4:K$999,'Growth rates'!$B$4:$B$999,Demands!$A741,'Growth rates'!$C$4:$C$999,$W741)</f>
        <v>1.4106460473943472</v>
      </c>
      <c r="AG741" s="2">
        <f>SUMIFS('Growth rates'!L$4:L$999,'Growth rates'!$B$4:$B$999,Demands!$A741,'Growth rates'!$C$4:$C$999,$W741)</f>
        <v>1.4794649813912475</v>
      </c>
      <c r="AH741" s="2">
        <f>SUMIFS('Growth rates'!M$4:M$999,'Growth rates'!$B$4:$B$999,Demands!$A741,'Growth rates'!$C$4:$C$999,$W741)</f>
        <v>1.5470842431476584</v>
      </c>
      <c r="AI741" s="2">
        <f>SUMIFS('Growth rates'!N$4:N$999,'Growth rates'!$B$4:$B$999,Demands!$A741,'Growth rates'!$C$4:$C$999,$W741)</f>
        <v>1.61544795560257</v>
      </c>
      <c r="AJ741" s="2">
        <f>SUMIFS('Growth rates'!O$4:O$999,'Growth rates'!$B$4:$B$999,Demands!$A741,'Growth rates'!$C$4:$C$999,$W741)</f>
        <v>1.6834369276720875</v>
      </c>
      <c r="AK741" s="2">
        <f>SUMIFS('Growth rates'!P$4:P$999,'Growth rates'!$B$4:$B$999,Demands!$A741,'Growth rates'!$C$4:$C$999,$W741)</f>
        <v>1.7491145815256512</v>
      </c>
      <c r="AL741" s="2">
        <f>SUMIFS('Growth rates'!Q$4:Q$999,'Growth rates'!$B$4:$B$999,Demands!$A741,'Growth rates'!$C$4:$C$999,$W741)</f>
        <v>1.8078457055506345</v>
      </c>
      <c r="AM741" s="2">
        <f>SUMIFS('Growth rates'!R$4:R$999,'Growth rates'!$B$4:$B$999,Demands!$A741,'Growth rates'!$C$4:$C$999,$W741)</f>
        <v>1.8566097413385929</v>
      </c>
      <c r="AN741" s="2">
        <f>SUMIFS('Growth rates'!S$4:S$999,'Growth rates'!$B$4:$B$999,Demands!$A741,'Growth rates'!$C$4:$C$999,$W741)</f>
        <v>1.8956833428653204</v>
      </c>
      <c r="AO741" s="2">
        <f>SUMIFS('Growth rates'!T$4:T$999,'Growth rates'!$B$4:$B$999,Demands!$A741,'Growth rates'!$C$4:$C$999,$W741)</f>
        <v>1.9267515843470189</v>
      </c>
      <c r="AP741" s="2">
        <f>SUMIFS('Growth rates'!U$4:U$999,'Growth rates'!$B$4:$B$999,Demands!$A741,'Growth rates'!$C$4:$C$999,$W741)</f>
        <v>1.9506368826026399</v>
      </c>
      <c r="AR741">
        <f>VLOOKUP(C741&amp;A741,Driver_elast!$A$2:$E$1161,5,FALSE)</f>
        <v>0.37103199999999997</v>
      </c>
      <c r="AS741">
        <f t="shared" si="241"/>
        <v>0.37103199999999997</v>
      </c>
      <c r="AT741">
        <f t="shared" si="242"/>
        <v>7.4206399999999992E-2</v>
      </c>
      <c r="AV741" s="2" cm="1">
        <f t="array" ref="AV741">TREND($AR741:$AS741,$AR$3:$AS$3,AV$1)</f>
        <v>0.37103199999999997</v>
      </c>
      <c r="AW741" s="2" cm="1">
        <f t="array" ref="AW741">TREND($AR741:$AS741,$AR$3:$AS$3,AW$1)</f>
        <v>0.37103199999999997</v>
      </c>
      <c r="AX741" s="2" cm="1">
        <f t="array" ref="AX741">TREND($AR741:$AS741,$AR$3:$AS$3,AX$1)</f>
        <v>0.37103199999999997</v>
      </c>
      <c r="AY741" s="2" cm="1">
        <f t="array" ref="AY741">TREND($AR741:$AS741,$AR$3:$AS$3,AY$1)</f>
        <v>0.37103199999999997</v>
      </c>
      <c r="AZ741" s="2" cm="1">
        <f t="array" ref="AZ741">TREND($AR741:$AS741,$AR$3:$AS$3,AZ$1)</f>
        <v>0.37103199999999997</v>
      </c>
      <c r="BA741" s="2" cm="1">
        <f t="array" ref="BA741">TREND($AR741:$AS741,$AR$3:$AS$3,BA$1)</f>
        <v>0.37103199999999997</v>
      </c>
      <c r="BB741" s="2" cm="1">
        <f t="array" ref="BB741">TREND($AR741:$AS741,$AR$3:$AS$3,BB$1)</f>
        <v>0.37103199999999997</v>
      </c>
      <c r="BC741" s="2" cm="1">
        <f t="array" ref="BC741">TREND($AR741:$AS741,$AR$3:$AS$3,BC$1)</f>
        <v>0.37103199999999997</v>
      </c>
      <c r="BD741" s="2" cm="1">
        <f t="array" ref="BD741">TREND($AR741:$AS741,$AR$3:$AS$3,BD$1)</f>
        <v>0.37103199999999997</v>
      </c>
      <c r="BE741" s="2" cm="1">
        <f t="array" ref="BE741">TREND($AR741:$AS741,$AR$3:$AS$3,BE$1)</f>
        <v>0.37103199999999997</v>
      </c>
      <c r="BF741" s="20" cm="1">
        <f t="array" ref="BF741">TREND($AS741:$AT741,$AS$3:$AT$3,BF$1)</f>
        <v>0.33392879999999892</v>
      </c>
      <c r="BG741" s="20" cm="1">
        <f t="array" ref="BG741">TREND($AS741:$AT741,$AS$3:$AT$3,BG$1)</f>
        <v>0.29682560000000002</v>
      </c>
      <c r="BH741" s="20" cm="1">
        <f t="array" ref="BH741">TREND($AS741:$AT741,$AS$3:$AT$3,BH$1)</f>
        <v>0.25972239999999935</v>
      </c>
      <c r="BI741" s="20" cm="1">
        <f t="array" ref="BI741">TREND($AS741:$AT741,$AS$3:$AT$3,BI$1)</f>
        <v>0.22261920000000046</v>
      </c>
      <c r="BJ741" s="20" cm="1">
        <f t="array" ref="BJ741">TREND($AS741:$AT741,$AS$3:$AT$3,BJ$1)</f>
        <v>0.18551599999999979</v>
      </c>
      <c r="BK741" s="20" cm="1">
        <f t="array" ref="BK741">TREND($AS741:$AT741,$AS$3:$AT$3,BK$1)</f>
        <v>0.14841279999999912</v>
      </c>
      <c r="BL741" s="20" cm="1">
        <f t="array" ref="BL741">TREND($AS741:$AT741,$AS$3:$AT$3,BL$1)</f>
        <v>0.11130960000000023</v>
      </c>
      <c r="BM741" s="20" cm="1">
        <f t="array" ref="BM741">TREND($AS741:$AT741,$AS$3:$AT$3,BM$1)</f>
        <v>7.4206399999999562E-2</v>
      </c>
    </row>
    <row r="742" spans="1:65" x14ac:dyDescent="0.35">
      <c r="A742" t="str">
        <f>IF(BYDem!B740="","\I:",BYDem!B740)</f>
        <v>Germany</v>
      </c>
      <c r="B742" t="str">
        <f>BYDem!E740</f>
        <v>NEU</v>
      </c>
      <c r="C742" t="str">
        <f t="shared" si="243"/>
        <v>NEU</v>
      </c>
      <c r="D742" s="4">
        <f>SUMIFS(BYDem!$M$2:$M$2000,BYDem!$B$2:$B$2000,Demands!$A742,BYDem!$E$2:$E$2000,Demands!$B742)</f>
        <v>13.18800132</v>
      </c>
      <c r="E742" s="4">
        <f t="shared" si="224"/>
        <v>13.189290761788399</v>
      </c>
      <c r="F742" s="4">
        <f t="shared" si="225"/>
        <v>13.205026328828517</v>
      </c>
      <c r="G742" s="4">
        <f t="shared" si="226"/>
        <v>13.216994605675929</v>
      </c>
      <c r="H742" s="4">
        <f t="shared" si="227"/>
        <v>13.229114239461332</v>
      </c>
      <c r="I742" s="4">
        <f t="shared" si="228"/>
        <v>13.242609096781225</v>
      </c>
      <c r="J742" s="4">
        <f t="shared" si="229"/>
        <v>13.256138745899037</v>
      </c>
      <c r="K742" s="4">
        <f t="shared" si="230"/>
        <v>13.268436009801915</v>
      </c>
      <c r="L742" s="4">
        <f t="shared" si="231"/>
        <v>13.279563846902377</v>
      </c>
      <c r="M742" s="4">
        <f t="shared" si="232"/>
        <v>13.289997843401352</v>
      </c>
      <c r="N742" s="4">
        <f t="shared" si="233"/>
        <v>13.299084000388786</v>
      </c>
      <c r="O742" s="4">
        <f t="shared" si="234"/>
        <v>13.306781653933296</v>
      </c>
      <c r="P742" s="4">
        <f t="shared" si="235"/>
        <v>13.313028963001374</v>
      </c>
      <c r="Q742" s="4">
        <f t="shared" si="236"/>
        <v>13.317639795227656</v>
      </c>
      <c r="R742" s="4">
        <f t="shared" si="237"/>
        <v>13.320727506535823</v>
      </c>
      <c r="S742" s="4">
        <f t="shared" si="238"/>
        <v>13.322655261785217</v>
      </c>
      <c r="T742" s="4">
        <f t="shared" si="239"/>
        <v>13.323781328349366</v>
      </c>
      <c r="U742" s="4">
        <f t="shared" si="240"/>
        <v>13.324349217506002</v>
      </c>
      <c r="W742" s="5" t="str">
        <f>VLOOKUP(C742&amp;A742,Driver_elast!$A$2:$D$1161,4,FALSE)</f>
        <v>GDP</v>
      </c>
      <c r="X742" s="5">
        <v>1</v>
      </c>
      <c r="Y742" s="2">
        <f>SUMIFS('Growth rates'!D$4:D$999,'Growth rates'!$B$4:$B$999,Demands!$A742,'Growth rates'!$C$4:$C$999,$W742)</f>
        <v>1</v>
      </c>
      <c r="Z742" s="2">
        <f>SUMIFS('Growth rates'!E$4:E$999,'Growth rates'!$B$4:$B$999,Demands!$A742,'Growth rates'!$C$4:$C$999,$W742)</f>
        <v>1.0056875027351018</v>
      </c>
      <c r="AA742" s="2">
        <f>SUMIFS('Growth rates'!F$4:F$999,'Growth rates'!$B$4:$B$999,Demands!$A742,'Growth rates'!$C$4:$C$999,$W742)</f>
        <v>1.075482270755713</v>
      </c>
      <c r="AB742" s="2">
        <f>SUMIFS('Growth rates'!G$4:G$999,'Growth rates'!$B$4:$B$999,Demands!$A742,'Growth rates'!$C$4:$C$999,$W742)</f>
        <v>1.1321837606128238</v>
      </c>
      <c r="AC742" s="2">
        <f>SUMIFS('Growth rates'!H$4:H$999,'Growth rates'!$B$4:$B$999,Demands!$A742,'Growth rates'!$C$4:$C$999,$W742)</f>
        <v>1.1925748084925729</v>
      </c>
      <c r="AD742" s="2">
        <f>SUMIFS('Growth rates'!I$4:I$999,'Growth rates'!$B$4:$B$999,Demands!$A742,'Growth rates'!$C$4:$C$999,$W742)</f>
        <v>1.2633403804646077</v>
      </c>
      <c r="AE742" s="2">
        <f>SUMIFS('Growth rates'!J$4:J$999,'Growth rates'!$B$4:$B$999,Demands!$A742,'Growth rates'!$C$4:$C$999,$W742)</f>
        <v>1.3384217544590336</v>
      </c>
      <c r="AF742" s="2">
        <f>SUMIFS('Growth rates'!K$4:K$999,'Growth rates'!$B$4:$B$999,Demands!$A742,'Growth rates'!$C$4:$C$999,$W742)</f>
        <v>1.4106460473943472</v>
      </c>
      <c r="AG742" s="2">
        <f>SUMIFS('Growth rates'!L$4:L$999,'Growth rates'!$B$4:$B$999,Demands!$A742,'Growth rates'!$C$4:$C$999,$W742)</f>
        <v>1.4794649813912475</v>
      </c>
      <c r="AH742" s="2">
        <f>SUMIFS('Growth rates'!M$4:M$999,'Growth rates'!$B$4:$B$999,Demands!$A742,'Growth rates'!$C$4:$C$999,$W742)</f>
        <v>1.5470842431476584</v>
      </c>
      <c r="AI742" s="2">
        <f>SUMIFS('Growth rates'!N$4:N$999,'Growth rates'!$B$4:$B$999,Demands!$A742,'Growth rates'!$C$4:$C$999,$W742)</f>
        <v>1.61544795560257</v>
      </c>
      <c r="AJ742" s="2">
        <f>SUMIFS('Growth rates'!O$4:O$999,'Growth rates'!$B$4:$B$999,Demands!$A742,'Growth rates'!$C$4:$C$999,$W742)</f>
        <v>1.6834369276720875</v>
      </c>
      <c r="AK742" s="2">
        <f>SUMIFS('Growth rates'!P$4:P$999,'Growth rates'!$B$4:$B$999,Demands!$A742,'Growth rates'!$C$4:$C$999,$W742)</f>
        <v>1.7491145815256512</v>
      </c>
      <c r="AL742" s="2">
        <f>SUMIFS('Growth rates'!Q$4:Q$999,'Growth rates'!$B$4:$B$999,Demands!$A742,'Growth rates'!$C$4:$C$999,$W742)</f>
        <v>1.8078457055506345</v>
      </c>
      <c r="AM742" s="2">
        <f>SUMIFS('Growth rates'!R$4:R$999,'Growth rates'!$B$4:$B$999,Demands!$A742,'Growth rates'!$C$4:$C$999,$W742)</f>
        <v>1.8566097413385929</v>
      </c>
      <c r="AN742" s="2">
        <f>SUMIFS('Growth rates'!S$4:S$999,'Growth rates'!$B$4:$B$999,Demands!$A742,'Growth rates'!$C$4:$C$999,$W742)</f>
        <v>1.8956833428653204</v>
      </c>
      <c r="AO742" s="2">
        <f>SUMIFS('Growth rates'!T$4:T$999,'Growth rates'!$B$4:$B$999,Demands!$A742,'Growth rates'!$C$4:$C$999,$W742)</f>
        <v>1.9267515843470189</v>
      </c>
      <c r="AP742" s="2">
        <f>SUMIFS('Growth rates'!U$4:U$999,'Growth rates'!$B$4:$B$999,Demands!$A742,'Growth rates'!$C$4:$C$999,$W742)</f>
        <v>1.9506368826026399</v>
      </c>
      <c r="AR742">
        <f>VLOOKUP(C742&amp;A742,Driver_elast!$A$2:$E$1161,5,FALSE)</f>
        <v>1.7190999999999956E-2</v>
      </c>
      <c r="AS742">
        <f t="shared" si="241"/>
        <v>1.7190999999999956E-2</v>
      </c>
      <c r="AT742">
        <f t="shared" si="242"/>
        <v>3.4381999999999911E-3</v>
      </c>
      <c r="AV742" s="2" cm="1">
        <f t="array" ref="AV742">TREND($AR742:$AS742,$AR$3:$AS$3,AV$1)</f>
        <v>1.7190999999999956E-2</v>
      </c>
      <c r="AW742" s="2" cm="1">
        <f t="array" ref="AW742">TREND($AR742:$AS742,$AR$3:$AS$3,AW$1)</f>
        <v>1.7190999999999956E-2</v>
      </c>
      <c r="AX742" s="2" cm="1">
        <f t="array" ref="AX742">TREND($AR742:$AS742,$AR$3:$AS$3,AX$1)</f>
        <v>1.7190999999999956E-2</v>
      </c>
      <c r="AY742" s="2" cm="1">
        <f t="array" ref="AY742">TREND($AR742:$AS742,$AR$3:$AS$3,AY$1)</f>
        <v>1.7190999999999956E-2</v>
      </c>
      <c r="AZ742" s="2" cm="1">
        <f t="array" ref="AZ742">TREND($AR742:$AS742,$AR$3:$AS$3,AZ$1)</f>
        <v>1.7190999999999956E-2</v>
      </c>
      <c r="BA742" s="2" cm="1">
        <f t="array" ref="BA742">TREND($AR742:$AS742,$AR$3:$AS$3,BA$1)</f>
        <v>1.7190999999999956E-2</v>
      </c>
      <c r="BB742" s="2" cm="1">
        <f t="array" ref="BB742">TREND($AR742:$AS742,$AR$3:$AS$3,BB$1)</f>
        <v>1.7190999999999956E-2</v>
      </c>
      <c r="BC742" s="2" cm="1">
        <f t="array" ref="BC742">TREND($AR742:$AS742,$AR$3:$AS$3,BC$1)</f>
        <v>1.7190999999999956E-2</v>
      </c>
      <c r="BD742" s="2" cm="1">
        <f t="array" ref="BD742">TREND($AR742:$AS742,$AR$3:$AS$3,BD$1)</f>
        <v>1.7190999999999956E-2</v>
      </c>
      <c r="BE742" s="2" cm="1">
        <f t="array" ref="BE742">TREND($AR742:$AS742,$AR$3:$AS$3,BE$1)</f>
        <v>1.7190999999999956E-2</v>
      </c>
      <c r="BF742" s="20" cm="1">
        <f t="array" ref="BF742">TREND($AS742:$AT742,$AS$3:$AT$3,BF$1)</f>
        <v>1.5471899999999872E-2</v>
      </c>
      <c r="BG742" s="20" cm="1">
        <f t="array" ref="BG742">TREND($AS742:$AT742,$AS$3:$AT$3,BG$1)</f>
        <v>1.3752799999999898E-2</v>
      </c>
      <c r="BH742" s="20" cm="1">
        <f t="array" ref="BH742">TREND($AS742:$AT742,$AS$3:$AT$3,BH$1)</f>
        <v>1.2033699999999925E-2</v>
      </c>
      <c r="BI742" s="20" cm="1">
        <f t="array" ref="BI742">TREND($AS742:$AT742,$AS$3:$AT$3,BI$1)</f>
        <v>1.0314599999999952E-2</v>
      </c>
      <c r="BJ742" s="20" cm="1">
        <f t="array" ref="BJ742">TREND($AS742:$AT742,$AS$3:$AT$3,BJ$1)</f>
        <v>8.5954999999999782E-3</v>
      </c>
      <c r="BK742" s="20" cm="1">
        <f t="array" ref="BK742">TREND($AS742:$AT742,$AS$3:$AT$3,BK$1)</f>
        <v>6.8763999999998937E-3</v>
      </c>
      <c r="BL742" s="20" cm="1">
        <f t="array" ref="BL742">TREND($AS742:$AT742,$AS$3:$AT$3,BL$1)</f>
        <v>5.1572999999999203E-3</v>
      </c>
      <c r="BM742" s="20" cm="1">
        <f t="array" ref="BM742">TREND($AS742:$AT742,$AS$3:$AT$3,BM$1)</f>
        <v>3.4381999999999469E-3</v>
      </c>
    </row>
    <row r="743" spans="1:65" x14ac:dyDescent="0.35">
      <c r="A743" t="str">
        <f>IF(BYDem!B741="","\I:",BYDem!B741)</f>
        <v>Germany</v>
      </c>
      <c r="B743" t="str">
        <f>BYDem!E741</f>
        <v>ONO</v>
      </c>
      <c r="C743" t="str">
        <f t="shared" si="243"/>
        <v>ONO</v>
      </c>
      <c r="D743" s="4">
        <f>SUMIFS(BYDem!$M$2:$M$2000,BYDem!$B$2:$B$2000,Demands!$A743,BYDem!$E$2:$E$2000,Demands!$B743)</f>
        <v>2.6343973620000001</v>
      </c>
      <c r="E743" s="4">
        <f t="shared" si="224"/>
        <v>2.6399565872173887</v>
      </c>
      <c r="F743" s="4">
        <f t="shared" si="225"/>
        <v>2.7079345221571738</v>
      </c>
      <c r="G743" s="4">
        <f t="shared" si="226"/>
        <v>2.7609058355464513</v>
      </c>
      <c r="H743" s="4">
        <f t="shared" si="227"/>
        <v>2.8155468314198733</v>
      </c>
      <c r="I743" s="4">
        <f t="shared" si="228"/>
        <v>2.8775352436973485</v>
      </c>
      <c r="J743" s="4">
        <f t="shared" si="229"/>
        <v>2.9409870299682628</v>
      </c>
      <c r="K743" s="4">
        <f t="shared" si="230"/>
        <v>2.9998706889003599</v>
      </c>
      <c r="L743" s="4">
        <f t="shared" si="231"/>
        <v>3.0541711836733958</v>
      </c>
      <c r="M743" s="4">
        <f t="shared" si="232"/>
        <v>3.105964113344386</v>
      </c>
      <c r="N743" s="4">
        <f t="shared" si="233"/>
        <v>3.1517953933044027</v>
      </c>
      <c r="O743" s="4">
        <f t="shared" si="234"/>
        <v>3.1911689706280209</v>
      </c>
      <c r="P743" s="4">
        <f t="shared" si="235"/>
        <v>3.2235045010009098</v>
      </c>
      <c r="Q743" s="4">
        <f t="shared" si="236"/>
        <v>3.2476002788775498</v>
      </c>
      <c r="R743" s="4">
        <f t="shared" si="237"/>
        <v>3.2638513586112454</v>
      </c>
      <c r="S743" s="4">
        <f t="shared" si="238"/>
        <v>3.2740458261929275</v>
      </c>
      <c r="T743" s="4">
        <f t="shared" si="239"/>
        <v>3.2800184925363474</v>
      </c>
      <c r="U743" s="4">
        <f t="shared" si="240"/>
        <v>3.2830358210661998</v>
      </c>
      <c r="W743" s="5" t="str">
        <f>VLOOKUP(C743&amp;A743,Driver_elast!$A$2:$D$1161,4,FALSE)</f>
        <v>GDP</v>
      </c>
      <c r="X743" s="5">
        <v>1</v>
      </c>
      <c r="Y743" s="2">
        <f>SUMIFS('Growth rates'!D$4:D$999,'Growth rates'!$B$4:$B$999,Demands!$A743,'Growth rates'!$C$4:$C$999,$W743)</f>
        <v>1</v>
      </c>
      <c r="Z743" s="2">
        <f>SUMIFS('Growth rates'!E$4:E$999,'Growth rates'!$B$4:$B$999,Demands!$A743,'Growth rates'!$C$4:$C$999,$W743)</f>
        <v>1.0056875027351018</v>
      </c>
      <c r="AA743" s="2">
        <f>SUMIFS('Growth rates'!F$4:F$999,'Growth rates'!$B$4:$B$999,Demands!$A743,'Growth rates'!$C$4:$C$999,$W743)</f>
        <v>1.075482270755713</v>
      </c>
      <c r="AB743" s="2">
        <f>SUMIFS('Growth rates'!G$4:G$999,'Growth rates'!$B$4:$B$999,Demands!$A743,'Growth rates'!$C$4:$C$999,$W743)</f>
        <v>1.1321837606128238</v>
      </c>
      <c r="AC743" s="2">
        <f>SUMIFS('Growth rates'!H$4:H$999,'Growth rates'!$B$4:$B$999,Demands!$A743,'Growth rates'!$C$4:$C$999,$W743)</f>
        <v>1.1925748084925729</v>
      </c>
      <c r="AD743" s="2">
        <f>SUMIFS('Growth rates'!I$4:I$999,'Growth rates'!$B$4:$B$999,Demands!$A743,'Growth rates'!$C$4:$C$999,$W743)</f>
        <v>1.2633403804646077</v>
      </c>
      <c r="AE743" s="2">
        <f>SUMIFS('Growth rates'!J$4:J$999,'Growth rates'!$B$4:$B$999,Demands!$A743,'Growth rates'!$C$4:$C$999,$W743)</f>
        <v>1.3384217544590336</v>
      </c>
      <c r="AF743" s="2">
        <f>SUMIFS('Growth rates'!K$4:K$999,'Growth rates'!$B$4:$B$999,Demands!$A743,'Growth rates'!$C$4:$C$999,$W743)</f>
        <v>1.4106460473943472</v>
      </c>
      <c r="AG743" s="2">
        <f>SUMIFS('Growth rates'!L$4:L$999,'Growth rates'!$B$4:$B$999,Demands!$A743,'Growth rates'!$C$4:$C$999,$W743)</f>
        <v>1.4794649813912475</v>
      </c>
      <c r="AH743" s="2">
        <f>SUMIFS('Growth rates'!M$4:M$999,'Growth rates'!$B$4:$B$999,Demands!$A743,'Growth rates'!$C$4:$C$999,$W743)</f>
        <v>1.5470842431476584</v>
      </c>
      <c r="AI743" s="2">
        <f>SUMIFS('Growth rates'!N$4:N$999,'Growth rates'!$B$4:$B$999,Demands!$A743,'Growth rates'!$C$4:$C$999,$W743)</f>
        <v>1.61544795560257</v>
      </c>
      <c r="AJ743" s="2">
        <f>SUMIFS('Growth rates'!O$4:O$999,'Growth rates'!$B$4:$B$999,Demands!$A743,'Growth rates'!$C$4:$C$999,$W743)</f>
        <v>1.6834369276720875</v>
      </c>
      <c r="AK743" s="2">
        <f>SUMIFS('Growth rates'!P$4:P$999,'Growth rates'!$B$4:$B$999,Demands!$A743,'Growth rates'!$C$4:$C$999,$W743)</f>
        <v>1.7491145815256512</v>
      </c>
      <c r="AL743" s="2">
        <f>SUMIFS('Growth rates'!Q$4:Q$999,'Growth rates'!$B$4:$B$999,Demands!$A743,'Growth rates'!$C$4:$C$999,$W743)</f>
        <v>1.8078457055506345</v>
      </c>
      <c r="AM743" s="2">
        <f>SUMIFS('Growth rates'!R$4:R$999,'Growth rates'!$B$4:$B$999,Demands!$A743,'Growth rates'!$C$4:$C$999,$W743)</f>
        <v>1.8566097413385929</v>
      </c>
      <c r="AN743" s="2">
        <f>SUMIFS('Growth rates'!S$4:S$999,'Growth rates'!$B$4:$B$999,Demands!$A743,'Growth rates'!$C$4:$C$999,$W743)</f>
        <v>1.8956833428653204</v>
      </c>
      <c r="AO743" s="2">
        <f>SUMIFS('Growth rates'!T$4:T$999,'Growth rates'!$B$4:$B$999,Demands!$A743,'Growth rates'!$C$4:$C$999,$W743)</f>
        <v>1.9267515843470189</v>
      </c>
      <c r="AP743" s="2">
        <f>SUMIFS('Growth rates'!U$4:U$999,'Growth rates'!$B$4:$B$999,Demands!$A743,'Growth rates'!$C$4:$C$999,$W743)</f>
        <v>1.9506368826026399</v>
      </c>
      <c r="AR743">
        <f>VLOOKUP(C743&amp;A743,Driver_elast!$A$2:$E$1161,5,FALSE)</f>
        <v>0.37103199999999997</v>
      </c>
      <c r="AS743">
        <f t="shared" si="241"/>
        <v>0.37103199999999997</v>
      </c>
      <c r="AT743">
        <f t="shared" si="242"/>
        <v>7.4206399999999992E-2</v>
      </c>
      <c r="AV743" s="2" cm="1">
        <f t="array" ref="AV743">TREND($AR743:$AS743,$AR$3:$AS$3,AV$1)</f>
        <v>0.37103199999999997</v>
      </c>
      <c r="AW743" s="2" cm="1">
        <f t="array" ref="AW743">TREND($AR743:$AS743,$AR$3:$AS$3,AW$1)</f>
        <v>0.37103199999999997</v>
      </c>
      <c r="AX743" s="2" cm="1">
        <f t="array" ref="AX743">TREND($AR743:$AS743,$AR$3:$AS$3,AX$1)</f>
        <v>0.37103199999999997</v>
      </c>
      <c r="AY743" s="2" cm="1">
        <f t="array" ref="AY743">TREND($AR743:$AS743,$AR$3:$AS$3,AY$1)</f>
        <v>0.37103199999999997</v>
      </c>
      <c r="AZ743" s="2" cm="1">
        <f t="array" ref="AZ743">TREND($AR743:$AS743,$AR$3:$AS$3,AZ$1)</f>
        <v>0.37103199999999997</v>
      </c>
      <c r="BA743" s="2" cm="1">
        <f t="array" ref="BA743">TREND($AR743:$AS743,$AR$3:$AS$3,BA$1)</f>
        <v>0.37103199999999997</v>
      </c>
      <c r="BB743" s="2" cm="1">
        <f t="array" ref="BB743">TREND($AR743:$AS743,$AR$3:$AS$3,BB$1)</f>
        <v>0.37103199999999997</v>
      </c>
      <c r="BC743" s="2" cm="1">
        <f t="array" ref="BC743">TREND($AR743:$AS743,$AR$3:$AS$3,BC$1)</f>
        <v>0.37103199999999997</v>
      </c>
      <c r="BD743" s="2" cm="1">
        <f t="array" ref="BD743">TREND($AR743:$AS743,$AR$3:$AS$3,BD$1)</f>
        <v>0.37103199999999997</v>
      </c>
      <c r="BE743" s="2" cm="1">
        <f t="array" ref="BE743">TREND($AR743:$AS743,$AR$3:$AS$3,BE$1)</f>
        <v>0.37103199999999997</v>
      </c>
      <c r="BF743" s="20" cm="1">
        <f t="array" ref="BF743">TREND($AS743:$AT743,$AS$3:$AT$3,BF$1)</f>
        <v>0.33392879999999892</v>
      </c>
      <c r="BG743" s="20" cm="1">
        <f t="array" ref="BG743">TREND($AS743:$AT743,$AS$3:$AT$3,BG$1)</f>
        <v>0.29682560000000002</v>
      </c>
      <c r="BH743" s="20" cm="1">
        <f t="array" ref="BH743">TREND($AS743:$AT743,$AS$3:$AT$3,BH$1)</f>
        <v>0.25972239999999935</v>
      </c>
      <c r="BI743" s="20" cm="1">
        <f t="array" ref="BI743">TREND($AS743:$AT743,$AS$3:$AT$3,BI$1)</f>
        <v>0.22261920000000046</v>
      </c>
      <c r="BJ743" s="20" cm="1">
        <f t="array" ref="BJ743">TREND($AS743:$AT743,$AS$3:$AT$3,BJ$1)</f>
        <v>0.18551599999999979</v>
      </c>
      <c r="BK743" s="20" cm="1">
        <f t="array" ref="BK743">TREND($AS743:$AT743,$AS$3:$AT$3,BK$1)</f>
        <v>0.14841279999999912</v>
      </c>
      <c r="BL743" s="20" cm="1">
        <f t="array" ref="BL743">TREND($AS743:$AT743,$AS$3:$AT$3,BL$1)</f>
        <v>0.11130960000000023</v>
      </c>
      <c r="BM743" s="20" cm="1">
        <f t="array" ref="BM743">TREND($AS743:$AT743,$AS$3:$AT$3,BM$1)</f>
        <v>7.4206399999999562E-2</v>
      </c>
    </row>
    <row r="744" spans="1:65" x14ac:dyDescent="0.35">
      <c r="A744" t="str">
        <f>IF(BYDem!B742="","\I:",BYDem!B742)</f>
        <v>Germany</v>
      </c>
      <c r="B744" t="str">
        <f>BYDem!E742</f>
        <v>RCK</v>
      </c>
      <c r="C744" t="str">
        <f t="shared" si="243"/>
        <v>RCK</v>
      </c>
      <c r="D744" s="4">
        <f>SUMIFS(BYDem!$M$2:$M$2000,BYDem!$B$2:$B$2000,Demands!$A744,BYDem!$E$2:$E$2000,Demands!$B744)</f>
        <v>63.956852079331803</v>
      </c>
      <c r="E744" s="4">
        <f t="shared" si="224"/>
        <v>63.981352911511465</v>
      </c>
      <c r="F744" s="4">
        <f t="shared" si="225"/>
        <v>64.103805535730203</v>
      </c>
      <c r="G744" s="4">
        <f t="shared" si="226"/>
        <v>63.890415085676096</v>
      </c>
      <c r="H744" s="4">
        <f t="shared" si="227"/>
        <v>63.673377551795511</v>
      </c>
      <c r="I744" s="4">
        <f t="shared" si="228"/>
        <v>63.476780958937667</v>
      </c>
      <c r="J744" s="4">
        <f t="shared" si="229"/>
        <v>63.30482777338262</v>
      </c>
      <c r="K744" s="4">
        <f t="shared" si="230"/>
        <v>63.132585273152834</v>
      </c>
      <c r="L744" s="4">
        <f t="shared" si="231"/>
        <v>62.938628386728482</v>
      </c>
      <c r="M744" s="4">
        <f t="shared" si="232"/>
        <v>62.730498786967743</v>
      </c>
      <c r="N744" s="4">
        <f t="shared" si="233"/>
        <v>62.529824887897163</v>
      </c>
      <c r="O744" s="4">
        <f t="shared" si="234"/>
        <v>62.365845605360633</v>
      </c>
      <c r="P744" s="4">
        <f t="shared" si="235"/>
        <v>62.220715728814213</v>
      </c>
      <c r="Q744" s="4">
        <f t="shared" si="236"/>
        <v>62.066022249157804</v>
      </c>
      <c r="R744" s="4">
        <f t="shared" si="237"/>
        <v>61.900894692966602</v>
      </c>
      <c r="S744" s="4">
        <f t="shared" si="238"/>
        <v>61.747448129808767</v>
      </c>
      <c r="T744" s="4">
        <f t="shared" si="239"/>
        <v>61.623500355364072</v>
      </c>
      <c r="U744" s="4">
        <f t="shared" si="240"/>
        <v>61.535137260891211</v>
      </c>
      <c r="W744" s="5" t="str">
        <f>VLOOKUP(C744&amp;A744,Driver_elast!$A$2:$D$1161,4,FALSE)</f>
        <v>POP</v>
      </c>
      <c r="X744" s="5">
        <v>1</v>
      </c>
      <c r="Y744" s="2">
        <f>SUMIFS('Growth rates'!D$4:D$999,'Growth rates'!$B$4:$B$999,Demands!$A744,'Growth rates'!$C$4:$C$999,$W744)</f>
        <v>1</v>
      </c>
      <c r="Z744" s="2">
        <f>SUMIFS('Growth rates'!E$4:E$999,'Growth rates'!$B$4:$B$999,Demands!$A744,'Growth rates'!$C$4:$C$999,$W744)</f>
        <v>1.0008041153571827</v>
      </c>
      <c r="AA744" s="2">
        <f>SUMIFS('Growth rates'!F$4:F$999,'Growth rates'!$B$4:$B$999,Demands!$A744,'Growth rates'!$C$4:$C$999,$W744)</f>
        <v>1.0048246921430959</v>
      </c>
      <c r="AB744" s="2">
        <f>SUMIFS('Growth rates'!G$4:G$999,'Growth rates'!$B$4:$B$999,Demands!$A744,'Growth rates'!$C$4:$C$999,$W744)</f>
        <v>0.99780357746538917</v>
      </c>
      <c r="AC744" s="2">
        <f>SUMIFS('Growth rates'!H$4:H$999,'Growth rates'!$B$4:$B$999,Demands!$A744,'Growth rates'!$C$4:$C$999,$W744)</f>
        <v>0.99068867757428603</v>
      </c>
      <c r="AD744" s="2">
        <f>SUMIFS('Growth rates'!I$4:I$999,'Growth rates'!$B$4:$B$999,Demands!$A744,'Growth rates'!$C$4:$C$999,$W744)</f>
        <v>0.98426801422184429</v>
      </c>
      <c r="AE744" s="2">
        <f>SUMIFS('Growth rates'!J$4:J$999,'Growth rates'!$B$4:$B$999,Demands!$A744,'Growth rates'!$C$4:$C$999,$W744)</f>
        <v>0.97867129777882056</v>
      </c>
      <c r="AF744" s="2">
        <f>SUMIFS('Growth rates'!K$4:K$999,'Growth rates'!$B$4:$B$999,Demands!$A744,'Growth rates'!$C$4:$C$999,$W744)</f>
        <v>0.97308190098144554</v>
      </c>
      <c r="AG744" s="2">
        <f>SUMIFS('Growth rates'!L$4:L$999,'Growth rates'!$B$4:$B$999,Demands!$A744,'Growth rates'!$C$4:$C$999,$W744)</f>
        <v>0.96680672910769105</v>
      </c>
      <c r="AH744" s="2">
        <f>SUMIFS('Growth rates'!M$4:M$999,'Growth rates'!$B$4:$B$999,Demands!$A744,'Growth rates'!$C$4:$C$999,$W744)</f>
        <v>0.96009582798347159</v>
      </c>
      <c r="AI744" s="2">
        <f>SUMIFS('Growth rates'!N$4:N$999,'Growth rates'!$B$4:$B$999,Demands!$A744,'Growth rates'!$C$4:$C$999,$W744)</f>
        <v>0.9529325992005192</v>
      </c>
      <c r="AJ744" s="2">
        <f>SUMIFS('Growth rates'!O$4:O$999,'Growth rates'!$B$4:$B$999,Demands!$A744,'Growth rates'!$C$4:$C$999,$W744)</f>
        <v>0.94637569909376651</v>
      </c>
      <c r="AK744" s="2">
        <f>SUMIFS('Growth rates'!P$4:P$999,'Growth rates'!$B$4:$B$999,Demands!$A744,'Growth rates'!$C$4:$C$999,$W744)</f>
        <v>0.93977180421777207</v>
      </c>
      <c r="AL744" s="2">
        <f>SUMIFS('Growth rates'!Q$4:Q$999,'Growth rates'!$B$4:$B$999,Demands!$A744,'Growth rates'!$C$4:$C$999,$W744)</f>
        <v>0.93159783934156648</v>
      </c>
      <c r="AM744" s="2">
        <f>SUMIFS('Growth rates'!R$4:R$999,'Growth rates'!$B$4:$B$999,Demands!$A744,'Growth rates'!$C$4:$C$999,$W744)</f>
        <v>0.92119268060916137</v>
      </c>
      <c r="AN744" s="2">
        <f>SUMIFS('Growth rates'!S$4:S$999,'Growth rates'!$B$4:$B$999,Demands!$A744,'Growth rates'!$C$4:$C$999,$W744)</f>
        <v>0.90920941108354691</v>
      </c>
      <c r="AO744" s="2">
        <f>SUMIFS('Growth rates'!T$4:T$999,'Growth rates'!$B$4:$B$999,Demands!$A744,'Growth rates'!$C$4:$C$999,$W744)</f>
        <v>0.89643952604320787</v>
      </c>
      <c r="AP744" s="2">
        <f>SUMIFS('Growth rates'!U$4:U$999,'Growth rates'!$B$4:$B$999,Demands!$A744,'Growth rates'!$C$4:$C$999,$W744)</f>
        <v>0.88294864989737054</v>
      </c>
      <c r="AR744">
        <f>VLOOKUP(C744&amp;A744,Driver_elast!$A$2:$E$1161,5,FALSE)</f>
        <v>0.47640399999999999</v>
      </c>
      <c r="AS744">
        <f t="shared" si="241"/>
        <v>0.47640399999999999</v>
      </c>
      <c r="AT744">
        <f t="shared" si="242"/>
        <v>9.5280799999999999E-2</v>
      </c>
      <c r="AV744" s="2" cm="1">
        <f t="array" ref="AV744">TREND($AR744:$AS744,$AR$3:$AS$3,AV$1)</f>
        <v>0.47640399999999999</v>
      </c>
      <c r="AW744" s="2" cm="1">
        <f t="array" ref="AW744">TREND($AR744:$AS744,$AR$3:$AS$3,AW$1)</f>
        <v>0.47640399999999999</v>
      </c>
      <c r="AX744" s="2" cm="1">
        <f t="array" ref="AX744">TREND($AR744:$AS744,$AR$3:$AS$3,AX$1)</f>
        <v>0.47640399999999999</v>
      </c>
      <c r="AY744" s="2" cm="1">
        <f t="array" ref="AY744">TREND($AR744:$AS744,$AR$3:$AS$3,AY$1)</f>
        <v>0.47640399999999999</v>
      </c>
      <c r="AZ744" s="2" cm="1">
        <f t="array" ref="AZ744">TREND($AR744:$AS744,$AR$3:$AS$3,AZ$1)</f>
        <v>0.47640399999999999</v>
      </c>
      <c r="BA744" s="2" cm="1">
        <f t="array" ref="BA744">TREND($AR744:$AS744,$AR$3:$AS$3,BA$1)</f>
        <v>0.47640399999999999</v>
      </c>
      <c r="BB744" s="2" cm="1">
        <f t="array" ref="BB744">TREND($AR744:$AS744,$AR$3:$AS$3,BB$1)</f>
        <v>0.47640399999999999</v>
      </c>
      <c r="BC744" s="2" cm="1">
        <f t="array" ref="BC744">TREND($AR744:$AS744,$AR$3:$AS$3,BC$1)</f>
        <v>0.47640399999999999</v>
      </c>
      <c r="BD744" s="2" cm="1">
        <f t="array" ref="BD744">TREND($AR744:$AS744,$AR$3:$AS$3,BD$1)</f>
        <v>0.47640399999999999</v>
      </c>
      <c r="BE744" s="2" cm="1">
        <f t="array" ref="BE744">TREND($AR744:$AS744,$AR$3:$AS$3,BE$1)</f>
        <v>0.47640399999999999</v>
      </c>
      <c r="BF744" s="20" cm="1">
        <f t="array" ref="BF744">TREND($AS744:$AT744,$AS$3:$AT$3,BF$1)</f>
        <v>0.42876359999999991</v>
      </c>
      <c r="BG744" s="20" cm="1">
        <f t="array" ref="BG744">TREND($AS744:$AT744,$AS$3:$AT$3,BG$1)</f>
        <v>0.38112320000000111</v>
      </c>
      <c r="BH744" s="20" cm="1">
        <f t="array" ref="BH744">TREND($AS744:$AT744,$AS$3:$AT$3,BH$1)</f>
        <v>0.3334828000000023</v>
      </c>
      <c r="BI744" s="20" cm="1">
        <f t="array" ref="BI744">TREND($AS744:$AT744,$AS$3:$AT$3,BI$1)</f>
        <v>0.28584239999999994</v>
      </c>
      <c r="BJ744" s="20" cm="1">
        <f t="array" ref="BJ744">TREND($AS744:$AT744,$AS$3:$AT$3,BJ$1)</f>
        <v>0.23820200000000114</v>
      </c>
      <c r="BK744" s="20" cm="1">
        <f t="array" ref="BK744">TREND($AS744:$AT744,$AS$3:$AT$3,BK$1)</f>
        <v>0.19056160000000233</v>
      </c>
      <c r="BL744" s="20" cm="1">
        <f t="array" ref="BL744">TREND($AS744:$AT744,$AS$3:$AT$3,BL$1)</f>
        <v>0.14292119999999997</v>
      </c>
      <c r="BM744" s="20" cm="1">
        <f t="array" ref="BM744">TREND($AS744:$AT744,$AS$3:$AT$3,BM$1)</f>
        <v>9.5280800000001165E-2</v>
      </c>
    </row>
    <row r="745" spans="1:65" x14ac:dyDescent="0.35">
      <c r="A745" t="str">
        <f>IF(BYDem!B743="","\I:",BYDem!B743)</f>
        <v>Germany</v>
      </c>
      <c r="B745" t="str">
        <f>BYDem!E743</f>
        <v>REA</v>
      </c>
      <c r="C745" t="str">
        <f t="shared" si="243"/>
        <v>REA</v>
      </c>
      <c r="D745" s="4">
        <f>SUMIFS(BYDem!$M$2:$M$2000,BYDem!$B$2:$B$2000,Demands!$A745,BYDem!$E$2:$E$2000,Demands!$B745)</f>
        <v>182.31668711825401</v>
      </c>
      <c r="E745" s="4">
        <f t="shared" si="224"/>
        <v>183.64931103878777</v>
      </c>
      <c r="F745" s="4">
        <f t="shared" si="225"/>
        <v>200.02911439202302</v>
      </c>
      <c r="G745" s="4">
        <f t="shared" si="226"/>
        <v>213.5823813410625</v>
      </c>
      <c r="H745" s="4">
        <f t="shared" si="227"/>
        <v>228.22371486487853</v>
      </c>
      <c r="I745" s="4">
        <f t="shared" si="228"/>
        <v>245.62802147619919</v>
      </c>
      <c r="J745" s="4">
        <f t="shared" si="229"/>
        <v>264.38873315961706</v>
      </c>
      <c r="K745" s="4">
        <f t="shared" si="230"/>
        <v>282.72423585011092</v>
      </c>
      <c r="L745" s="4">
        <f t="shared" si="231"/>
        <v>300.45030703913966</v>
      </c>
      <c r="M745" s="4">
        <f t="shared" si="232"/>
        <v>318.0984069012834</v>
      </c>
      <c r="N745" s="4">
        <f t="shared" si="233"/>
        <v>334.35671108911163</v>
      </c>
      <c r="O745" s="4">
        <f t="shared" si="234"/>
        <v>348.82459785465448</v>
      </c>
      <c r="P745" s="4">
        <f t="shared" si="235"/>
        <v>361.06753129728793</v>
      </c>
      <c r="Q745" s="4">
        <f t="shared" si="236"/>
        <v>370.41618999397991</v>
      </c>
      <c r="R745" s="4">
        <f t="shared" si="237"/>
        <v>376.83652677147637</v>
      </c>
      <c r="S745" s="4">
        <f t="shared" si="238"/>
        <v>380.91347660463356</v>
      </c>
      <c r="T745" s="4">
        <f t="shared" si="239"/>
        <v>383.32037654598054</v>
      </c>
      <c r="U745" s="4">
        <f t="shared" si="240"/>
        <v>384.54177231447528</v>
      </c>
      <c r="W745" s="5" t="str">
        <f>VLOOKUP(C745&amp;A745,Driver_elast!$A$2:$D$1161,4,FALSE)</f>
        <v>GDP</v>
      </c>
      <c r="X745" s="5">
        <v>0</v>
      </c>
      <c r="Y745" s="2">
        <f>SUMIFS('Growth rates'!D$4:D$999,'Growth rates'!$B$4:$B$999,Demands!$A745,'Growth rates'!$C$4:$C$999,$W745)</f>
        <v>1</v>
      </c>
      <c r="Z745" s="2">
        <f>SUMIFS('Growth rates'!E$4:E$999,'Growth rates'!$B$4:$B$999,Demands!$A745,'Growth rates'!$C$4:$C$999,$W745)</f>
        <v>1.0056875027351018</v>
      </c>
      <c r="AA745" s="2">
        <f>SUMIFS('Growth rates'!F$4:F$999,'Growth rates'!$B$4:$B$999,Demands!$A745,'Growth rates'!$C$4:$C$999,$W745)</f>
        <v>1.075482270755713</v>
      </c>
      <c r="AB745" s="2">
        <f>SUMIFS('Growth rates'!G$4:G$999,'Growth rates'!$B$4:$B$999,Demands!$A745,'Growth rates'!$C$4:$C$999,$W745)</f>
        <v>1.1321837606128238</v>
      </c>
      <c r="AC745" s="2">
        <f>SUMIFS('Growth rates'!H$4:H$999,'Growth rates'!$B$4:$B$999,Demands!$A745,'Growth rates'!$C$4:$C$999,$W745)</f>
        <v>1.1925748084925729</v>
      </c>
      <c r="AD745" s="2">
        <f>SUMIFS('Growth rates'!I$4:I$999,'Growth rates'!$B$4:$B$999,Demands!$A745,'Growth rates'!$C$4:$C$999,$W745)</f>
        <v>1.2633403804646077</v>
      </c>
      <c r="AE745" s="2">
        <f>SUMIFS('Growth rates'!J$4:J$999,'Growth rates'!$B$4:$B$999,Demands!$A745,'Growth rates'!$C$4:$C$999,$W745)</f>
        <v>1.3384217544590336</v>
      </c>
      <c r="AF745" s="2">
        <f>SUMIFS('Growth rates'!K$4:K$999,'Growth rates'!$B$4:$B$999,Demands!$A745,'Growth rates'!$C$4:$C$999,$W745)</f>
        <v>1.4106460473943472</v>
      </c>
      <c r="AG745" s="2">
        <f>SUMIFS('Growth rates'!L$4:L$999,'Growth rates'!$B$4:$B$999,Demands!$A745,'Growth rates'!$C$4:$C$999,$W745)</f>
        <v>1.4794649813912475</v>
      </c>
      <c r="AH745" s="2">
        <f>SUMIFS('Growth rates'!M$4:M$999,'Growth rates'!$B$4:$B$999,Demands!$A745,'Growth rates'!$C$4:$C$999,$W745)</f>
        <v>1.5470842431476584</v>
      </c>
      <c r="AI745" s="2">
        <f>SUMIFS('Growth rates'!N$4:N$999,'Growth rates'!$B$4:$B$999,Demands!$A745,'Growth rates'!$C$4:$C$999,$W745)</f>
        <v>1.61544795560257</v>
      </c>
      <c r="AJ745" s="2">
        <f>SUMIFS('Growth rates'!O$4:O$999,'Growth rates'!$B$4:$B$999,Demands!$A745,'Growth rates'!$C$4:$C$999,$W745)</f>
        <v>1.6834369276720875</v>
      </c>
      <c r="AK745" s="2">
        <f>SUMIFS('Growth rates'!P$4:P$999,'Growth rates'!$B$4:$B$999,Demands!$A745,'Growth rates'!$C$4:$C$999,$W745)</f>
        <v>1.7491145815256512</v>
      </c>
      <c r="AL745" s="2">
        <f>SUMIFS('Growth rates'!Q$4:Q$999,'Growth rates'!$B$4:$B$999,Demands!$A745,'Growth rates'!$C$4:$C$999,$W745)</f>
        <v>1.8078457055506345</v>
      </c>
      <c r="AM745" s="2">
        <f>SUMIFS('Growth rates'!R$4:R$999,'Growth rates'!$B$4:$B$999,Demands!$A745,'Growth rates'!$C$4:$C$999,$W745)</f>
        <v>1.8566097413385929</v>
      </c>
      <c r="AN745" s="2">
        <f>SUMIFS('Growth rates'!S$4:S$999,'Growth rates'!$B$4:$B$999,Demands!$A745,'Growth rates'!$C$4:$C$999,$W745)</f>
        <v>1.8956833428653204</v>
      </c>
      <c r="AO745" s="2">
        <f>SUMIFS('Growth rates'!T$4:T$999,'Growth rates'!$B$4:$B$999,Demands!$A745,'Growth rates'!$C$4:$C$999,$W745)</f>
        <v>1.9267515843470189</v>
      </c>
      <c r="AP745" s="2">
        <f>SUMIFS('Growth rates'!U$4:U$999,'Growth rates'!$B$4:$B$999,Demands!$A745,'Growth rates'!$C$4:$C$999,$W745)</f>
        <v>1.9506368826026399</v>
      </c>
      <c r="AR745">
        <f>VLOOKUP(C745&amp;A745,Driver_elast!$A$2:$E$1161,5,FALSE)</f>
        <v>1.2851669999999999</v>
      </c>
      <c r="AS745">
        <f t="shared" si="241"/>
        <v>1.2851669999999999</v>
      </c>
      <c r="AT745">
        <f t="shared" si="242"/>
        <v>0.25703339999999997</v>
      </c>
      <c r="AV745" s="2" cm="1">
        <f t="array" ref="AV745">TREND($AR745:$AS745,$AR$3:$AS$3,AV$1)</f>
        <v>1.2851669999999999</v>
      </c>
      <c r="AW745" s="2" cm="1">
        <f t="array" ref="AW745">TREND($AR745:$AS745,$AR$3:$AS$3,AW$1)</f>
        <v>1.2851669999999999</v>
      </c>
      <c r="AX745" s="2" cm="1">
        <f t="array" ref="AX745">TREND($AR745:$AS745,$AR$3:$AS$3,AX$1)</f>
        <v>1.2851669999999999</v>
      </c>
      <c r="AY745" s="2" cm="1">
        <f t="array" ref="AY745">TREND($AR745:$AS745,$AR$3:$AS$3,AY$1)</f>
        <v>1.2851669999999999</v>
      </c>
      <c r="AZ745" s="2" cm="1">
        <f t="array" ref="AZ745">TREND($AR745:$AS745,$AR$3:$AS$3,AZ$1)</f>
        <v>1.2851669999999999</v>
      </c>
      <c r="BA745" s="2" cm="1">
        <f t="array" ref="BA745">TREND($AR745:$AS745,$AR$3:$AS$3,BA$1)</f>
        <v>1.2851669999999999</v>
      </c>
      <c r="BB745" s="2" cm="1">
        <f t="array" ref="BB745">TREND($AR745:$AS745,$AR$3:$AS$3,BB$1)</f>
        <v>1.2851669999999999</v>
      </c>
      <c r="BC745" s="2" cm="1">
        <f t="array" ref="BC745">TREND($AR745:$AS745,$AR$3:$AS$3,BC$1)</f>
        <v>1.2851669999999999</v>
      </c>
      <c r="BD745" s="2" cm="1">
        <f t="array" ref="BD745">TREND($AR745:$AS745,$AR$3:$AS$3,BD$1)</f>
        <v>1.2851669999999999</v>
      </c>
      <c r="BE745" s="2" cm="1">
        <f t="array" ref="BE745">TREND($AR745:$AS745,$AR$3:$AS$3,BE$1)</f>
        <v>1.2851669999999999</v>
      </c>
      <c r="BF745" s="20" cm="1">
        <f t="array" ref="BF745">TREND($AS745:$AT745,$AS$3:$AT$3,BF$1)</f>
        <v>1.1566502999999955</v>
      </c>
      <c r="BG745" s="20" cm="1">
        <f t="array" ref="BG745">TREND($AS745:$AT745,$AS$3:$AT$3,BG$1)</f>
        <v>1.0281335999999968</v>
      </c>
      <c r="BH745" s="20" cm="1">
        <f t="array" ref="BH745">TREND($AS745:$AT745,$AS$3:$AT$3,BH$1)</f>
        <v>0.89961689999999805</v>
      </c>
      <c r="BI745" s="20" cm="1">
        <f t="array" ref="BI745">TREND($AS745:$AT745,$AS$3:$AT$3,BI$1)</f>
        <v>0.77110019999999935</v>
      </c>
      <c r="BJ745" s="20" cm="1">
        <f t="array" ref="BJ745">TREND($AS745:$AT745,$AS$3:$AT$3,BJ$1)</f>
        <v>0.64258350000000064</v>
      </c>
      <c r="BK745" s="20" cm="1">
        <f t="array" ref="BK745">TREND($AS745:$AT745,$AS$3:$AT$3,BK$1)</f>
        <v>0.51406679999999483</v>
      </c>
      <c r="BL745" s="20" cm="1">
        <f t="array" ref="BL745">TREND($AS745:$AT745,$AS$3:$AT$3,BL$1)</f>
        <v>0.38555009999999612</v>
      </c>
      <c r="BM745" s="20" cm="1">
        <f t="array" ref="BM745">TREND($AS745:$AT745,$AS$3:$AT$3,BM$1)</f>
        <v>0.25703339999999741</v>
      </c>
    </row>
    <row r="746" spans="1:65" x14ac:dyDescent="0.35">
      <c r="A746" t="str">
        <f>IF(BYDem!B744="","\I:",BYDem!B744)</f>
        <v>Germany</v>
      </c>
      <c r="B746" t="str">
        <f>BYDem!E744</f>
        <v>RHW</v>
      </c>
      <c r="C746" t="str">
        <f t="shared" si="243"/>
        <v>RHW</v>
      </c>
      <c r="D746" s="4">
        <f>SUMIFS(BYDem!$M$2:$M$2000,BYDem!$B$2:$B$2000,Demands!$A746,BYDem!$E$2:$E$2000,Demands!$B746)</f>
        <v>255.556432063004</v>
      </c>
      <c r="E746" s="4">
        <f t="shared" si="224"/>
        <v>256.24887475149177</v>
      </c>
      <c r="F746" s="4">
        <f t="shared" si="225"/>
        <v>264.72109389950538</v>
      </c>
      <c r="G746" s="4">
        <f t="shared" si="226"/>
        <v>271.37007598613832</v>
      </c>
      <c r="H746" s="4">
        <f t="shared" si="227"/>
        <v>278.26600845060381</v>
      </c>
      <c r="I746" s="4">
        <f t="shared" si="228"/>
        <v>286.1323345773481</v>
      </c>
      <c r="J746" s="4">
        <f t="shared" si="229"/>
        <v>294.23362443952124</v>
      </c>
      <c r="K746" s="4">
        <f t="shared" si="230"/>
        <v>301.79773751942707</v>
      </c>
      <c r="L746" s="4">
        <f t="shared" si="231"/>
        <v>308.8119878898824</v>
      </c>
      <c r="M746" s="4">
        <f t="shared" si="232"/>
        <v>315.53610525733444</v>
      </c>
      <c r="N746" s="4">
        <f t="shared" si="233"/>
        <v>321.51441820295531</v>
      </c>
      <c r="O746" s="4">
        <f t="shared" si="234"/>
        <v>326.67158696964276</v>
      </c>
      <c r="P746" s="4">
        <f t="shared" si="235"/>
        <v>330.92174993336937</v>
      </c>
      <c r="Q746" s="4">
        <f t="shared" si="236"/>
        <v>334.09790731681261</v>
      </c>
      <c r="R746" s="4">
        <f t="shared" si="237"/>
        <v>336.24453852213736</v>
      </c>
      <c r="S746" s="4">
        <f t="shared" si="238"/>
        <v>337.59304627623749</v>
      </c>
      <c r="T746" s="4">
        <f t="shared" si="239"/>
        <v>338.383799597257</v>
      </c>
      <c r="U746" s="4">
        <f t="shared" si="240"/>
        <v>338.78348648556289</v>
      </c>
      <c r="W746" s="5" t="str">
        <f>VLOOKUP(C746&amp;A746,Driver_elast!$A$2:$D$1161,4,FALSE)</f>
        <v>GDP</v>
      </c>
      <c r="X746" s="5">
        <v>1</v>
      </c>
      <c r="Y746" s="2">
        <f>SUMIFS('Growth rates'!D$4:D$999,'Growth rates'!$B$4:$B$999,Demands!$A746,'Growth rates'!$C$4:$C$999,$W746)</f>
        <v>1</v>
      </c>
      <c r="Z746" s="2">
        <f>SUMIFS('Growth rates'!E$4:E$999,'Growth rates'!$B$4:$B$999,Demands!$A746,'Growth rates'!$C$4:$C$999,$W746)</f>
        <v>1.0056875027351018</v>
      </c>
      <c r="AA746" s="2">
        <f>SUMIFS('Growth rates'!F$4:F$999,'Growth rates'!$B$4:$B$999,Demands!$A746,'Growth rates'!$C$4:$C$999,$W746)</f>
        <v>1.075482270755713</v>
      </c>
      <c r="AB746" s="2">
        <f>SUMIFS('Growth rates'!G$4:G$999,'Growth rates'!$B$4:$B$999,Demands!$A746,'Growth rates'!$C$4:$C$999,$W746)</f>
        <v>1.1321837606128238</v>
      </c>
      <c r="AC746" s="2">
        <f>SUMIFS('Growth rates'!H$4:H$999,'Growth rates'!$B$4:$B$999,Demands!$A746,'Growth rates'!$C$4:$C$999,$W746)</f>
        <v>1.1925748084925729</v>
      </c>
      <c r="AD746" s="2">
        <f>SUMIFS('Growth rates'!I$4:I$999,'Growth rates'!$B$4:$B$999,Demands!$A746,'Growth rates'!$C$4:$C$999,$W746)</f>
        <v>1.2633403804646077</v>
      </c>
      <c r="AE746" s="2">
        <f>SUMIFS('Growth rates'!J$4:J$999,'Growth rates'!$B$4:$B$999,Demands!$A746,'Growth rates'!$C$4:$C$999,$W746)</f>
        <v>1.3384217544590336</v>
      </c>
      <c r="AF746" s="2">
        <f>SUMIFS('Growth rates'!K$4:K$999,'Growth rates'!$B$4:$B$999,Demands!$A746,'Growth rates'!$C$4:$C$999,$W746)</f>
        <v>1.4106460473943472</v>
      </c>
      <c r="AG746" s="2">
        <f>SUMIFS('Growth rates'!L$4:L$999,'Growth rates'!$B$4:$B$999,Demands!$A746,'Growth rates'!$C$4:$C$999,$W746)</f>
        <v>1.4794649813912475</v>
      </c>
      <c r="AH746" s="2">
        <f>SUMIFS('Growth rates'!M$4:M$999,'Growth rates'!$B$4:$B$999,Demands!$A746,'Growth rates'!$C$4:$C$999,$W746)</f>
        <v>1.5470842431476584</v>
      </c>
      <c r="AI746" s="2">
        <f>SUMIFS('Growth rates'!N$4:N$999,'Growth rates'!$B$4:$B$999,Demands!$A746,'Growth rates'!$C$4:$C$999,$W746)</f>
        <v>1.61544795560257</v>
      </c>
      <c r="AJ746" s="2">
        <f>SUMIFS('Growth rates'!O$4:O$999,'Growth rates'!$B$4:$B$999,Demands!$A746,'Growth rates'!$C$4:$C$999,$W746)</f>
        <v>1.6834369276720875</v>
      </c>
      <c r="AK746" s="2">
        <f>SUMIFS('Growth rates'!P$4:P$999,'Growth rates'!$B$4:$B$999,Demands!$A746,'Growth rates'!$C$4:$C$999,$W746)</f>
        <v>1.7491145815256512</v>
      </c>
      <c r="AL746" s="2">
        <f>SUMIFS('Growth rates'!Q$4:Q$999,'Growth rates'!$B$4:$B$999,Demands!$A746,'Growth rates'!$C$4:$C$999,$W746)</f>
        <v>1.8078457055506345</v>
      </c>
      <c r="AM746" s="2">
        <f>SUMIFS('Growth rates'!R$4:R$999,'Growth rates'!$B$4:$B$999,Demands!$A746,'Growth rates'!$C$4:$C$999,$W746)</f>
        <v>1.8566097413385929</v>
      </c>
      <c r="AN746" s="2">
        <f>SUMIFS('Growth rates'!S$4:S$999,'Growth rates'!$B$4:$B$999,Demands!$A746,'Growth rates'!$C$4:$C$999,$W746)</f>
        <v>1.8956833428653204</v>
      </c>
      <c r="AO746" s="2">
        <f>SUMIFS('Growth rates'!T$4:T$999,'Growth rates'!$B$4:$B$999,Demands!$A746,'Growth rates'!$C$4:$C$999,$W746)</f>
        <v>1.9267515843470189</v>
      </c>
      <c r="AP746" s="2">
        <f>SUMIFS('Growth rates'!U$4:U$999,'Growth rates'!$B$4:$B$999,Demands!$A746,'Growth rates'!$C$4:$C$999,$W746)</f>
        <v>1.9506368826026399</v>
      </c>
      <c r="AR746">
        <f>VLOOKUP(C746&amp;A746,Driver_elast!$A$2:$E$1161,5,FALSE)</f>
        <v>0.47640399999999999</v>
      </c>
      <c r="AS746">
        <f t="shared" si="241"/>
        <v>0.47640399999999999</v>
      </c>
      <c r="AT746">
        <f t="shared" si="242"/>
        <v>9.5280799999999999E-2</v>
      </c>
      <c r="AV746" s="2" cm="1">
        <f t="array" ref="AV746">TREND($AR746:$AS746,$AR$3:$AS$3,AV$1)</f>
        <v>0.47640399999999999</v>
      </c>
      <c r="AW746" s="2" cm="1">
        <f t="array" ref="AW746">TREND($AR746:$AS746,$AR$3:$AS$3,AW$1)</f>
        <v>0.47640399999999999</v>
      </c>
      <c r="AX746" s="2" cm="1">
        <f t="array" ref="AX746">TREND($AR746:$AS746,$AR$3:$AS$3,AX$1)</f>
        <v>0.47640399999999999</v>
      </c>
      <c r="AY746" s="2" cm="1">
        <f t="array" ref="AY746">TREND($AR746:$AS746,$AR$3:$AS$3,AY$1)</f>
        <v>0.47640399999999999</v>
      </c>
      <c r="AZ746" s="2" cm="1">
        <f t="array" ref="AZ746">TREND($AR746:$AS746,$AR$3:$AS$3,AZ$1)</f>
        <v>0.47640399999999999</v>
      </c>
      <c r="BA746" s="2" cm="1">
        <f t="array" ref="BA746">TREND($AR746:$AS746,$AR$3:$AS$3,BA$1)</f>
        <v>0.47640399999999999</v>
      </c>
      <c r="BB746" s="2" cm="1">
        <f t="array" ref="BB746">TREND($AR746:$AS746,$AR$3:$AS$3,BB$1)</f>
        <v>0.47640399999999999</v>
      </c>
      <c r="BC746" s="2" cm="1">
        <f t="array" ref="BC746">TREND($AR746:$AS746,$AR$3:$AS$3,BC$1)</f>
        <v>0.47640399999999999</v>
      </c>
      <c r="BD746" s="2" cm="1">
        <f t="array" ref="BD746">TREND($AR746:$AS746,$AR$3:$AS$3,BD$1)</f>
        <v>0.47640399999999999</v>
      </c>
      <c r="BE746" s="2" cm="1">
        <f t="array" ref="BE746">TREND($AR746:$AS746,$AR$3:$AS$3,BE$1)</f>
        <v>0.47640399999999999</v>
      </c>
      <c r="BF746" s="20" cm="1">
        <f t="array" ref="BF746">TREND($AS746:$AT746,$AS$3:$AT$3,BF$1)</f>
        <v>0.42876359999999991</v>
      </c>
      <c r="BG746" s="20" cm="1">
        <f t="array" ref="BG746">TREND($AS746:$AT746,$AS$3:$AT$3,BG$1)</f>
        <v>0.38112320000000111</v>
      </c>
      <c r="BH746" s="20" cm="1">
        <f t="array" ref="BH746">TREND($AS746:$AT746,$AS$3:$AT$3,BH$1)</f>
        <v>0.3334828000000023</v>
      </c>
      <c r="BI746" s="20" cm="1">
        <f t="array" ref="BI746">TREND($AS746:$AT746,$AS$3:$AT$3,BI$1)</f>
        <v>0.28584239999999994</v>
      </c>
      <c r="BJ746" s="20" cm="1">
        <f t="array" ref="BJ746">TREND($AS746:$AT746,$AS$3:$AT$3,BJ$1)</f>
        <v>0.23820200000000114</v>
      </c>
      <c r="BK746" s="20" cm="1">
        <f t="array" ref="BK746">TREND($AS746:$AT746,$AS$3:$AT$3,BK$1)</f>
        <v>0.19056160000000233</v>
      </c>
      <c r="BL746" s="20" cm="1">
        <f t="array" ref="BL746">TREND($AS746:$AT746,$AS$3:$AT$3,BL$1)</f>
        <v>0.14292119999999997</v>
      </c>
      <c r="BM746" s="20" cm="1">
        <f t="array" ref="BM746">TREND($AS746:$AT746,$AS$3:$AT$3,BM$1)</f>
        <v>9.5280800000001165E-2</v>
      </c>
    </row>
    <row r="747" spans="1:65" x14ac:dyDescent="0.35">
      <c r="A747" t="str">
        <f>IF(BYDem!B745="","\I:",BYDem!B745)</f>
        <v>Germany</v>
      </c>
      <c r="B747" t="str">
        <f>BYDem!E745</f>
        <v>RLI</v>
      </c>
      <c r="C747" t="str">
        <f t="shared" si="243"/>
        <v>RLI</v>
      </c>
      <c r="D747" s="4">
        <f>SUMIFS(BYDem!$M$2:$M$2000,BYDem!$B$2:$B$2000,Demands!$A747,BYDem!$E$2:$E$2000,Demands!$B747)</f>
        <v>41.095739623693198</v>
      </c>
      <c r="E747" s="4">
        <f t="shared" si="224"/>
        <v>41.279258380195124</v>
      </c>
      <c r="F747" s="4">
        <f t="shared" si="225"/>
        <v>43.528591299029216</v>
      </c>
      <c r="G747" s="4">
        <f t="shared" si="226"/>
        <v>45.33047959989824</v>
      </c>
      <c r="H747" s="4">
        <f t="shared" si="227"/>
        <v>47.228968211175932</v>
      </c>
      <c r="I747" s="4">
        <f t="shared" si="228"/>
        <v>49.429394810205913</v>
      </c>
      <c r="J747" s="4">
        <f t="shared" si="229"/>
        <v>51.73592511607378</v>
      </c>
      <c r="K747" s="4">
        <f t="shared" si="230"/>
        <v>53.927945404435789</v>
      </c>
      <c r="L747" s="4">
        <f t="shared" si="231"/>
        <v>55.9936384980317</v>
      </c>
      <c r="M747" s="4">
        <f t="shared" si="232"/>
        <v>58.003038796146939</v>
      </c>
      <c r="N747" s="4">
        <f t="shared" si="233"/>
        <v>59.814241135921833</v>
      </c>
      <c r="O747" s="4">
        <f t="shared" si="234"/>
        <v>61.395496917614395</v>
      </c>
      <c r="P747" s="4">
        <f t="shared" si="235"/>
        <v>62.711986351739093</v>
      </c>
      <c r="Q747" s="4">
        <f t="shared" si="236"/>
        <v>63.703991435705035</v>
      </c>
      <c r="R747" s="4">
        <f t="shared" si="237"/>
        <v>64.378576880343459</v>
      </c>
      <c r="S747" s="4">
        <f t="shared" si="238"/>
        <v>64.804102997115763</v>
      </c>
      <c r="T747" s="4">
        <f t="shared" si="239"/>
        <v>65.054273830115037</v>
      </c>
      <c r="U747" s="4">
        <f t="shared" si="240"/>
        <v>65.180914386884638</v>
      </c>
      <c r="W747" s="5" t="str">
        <f>VLOOKUP(C747&amp;A747,Driver_elast!$A$2:$D$1161,4,FALSE)</f>
        <v>GDP</v>
      </c>
      <c r="X747" s="5">
        <v>1</v>
      </c>
      <c r="Y747" s="2">
        <f>SUMIFS('Growth rates'!D$4:D$999,'Growth rates'!$B$4:$B$999,Demands!$A747,'Growth rates'!$C$4:$C$999,$W747)</f>
        <v>1</v>
      </c>
      <c r="Z747" s="2">
        <f>SUMIFS('Growth rates'!E$4:E$999,'Growth rates'!$B$4:$B$999,Demands!$A747,'Growth rates'!$C$4:$C$999,$W747)</f>
        <v>1.0056875027351018</v>
      </c>
      <c r="AA747" s="2">
        <f>SUMIFS('Growth rates'!F$4:F$999,'Growth rates'!$B$4:$B$999,Demands!$A747,'Growth rates'!$C$4:$C$999,$W747)</f>
        <v>1.075482270755713</v>
      </c>
      <c r="AB747" s="2">
        <f>SUMIFS('Growth rates'!G$4:G$999,'Growth rates'!$B$4:$B$999,Demands!$A747,'Growth rates'!$C$4:$C$999,$W747)</f>
        <v>1.1321837606128238</v>
      </c>
      <c r="AC747" s="2">
        <f>SUMIFS('Growth rates'!H$4:H$999,'Growth rates'!$B$4:$B$999,Demands!$A747,'Growth rates'!$C$4:$C$999,$W747)</f>
        <v>1.1925748084925729</v>
      </c>
      <c r="AD747" s="2">
        <f>SUMIFS('Growth rates'!I$4:I$999,'Growth rates'!$B$4:$B$999,Demands!$A747,'Growth rates'!$C$4:$C$999,$W747)</f>
        <v>1.2633403804646077</v>
      </c>
      <c r="AE747" s="2">
        <f>SUMIFS('Growth rates'!J$4:J$999,'Growth rates'!$B$4:$B$999,Demands!$A747,'Growth rates'!$C$4:$C$999,$W747)</f>
        <v>1.3384217544590336</v>
      </c>
      <c r="AF747" s="2">
        <f>SUMIFS('Growth rates'!K$4:K$999,'Growth rates'!$B$4:$B$999,Demands!$A747,'Growth rates'!$C$4:$C$999,$W747)</f>
        <v>1.4106460473943472</v>
      </c>
      <c r="AG747" s="2">
        <f>SUMIFS('Growth rates'!L$4:L$999,'Growth rates'!$B$4:$B$999,Demands!$A747,'Growth rates'!$C$4:$C$999,$W747)</f>
        <v>1.4794649813912475</v>
      </c>
      <c r="AH747" s="2">
        <f>SUMIFS('Growth rates'!M$4:M$999,'Growth rates'!$B$4:$B$999,Demands!$A747,'Growth rates'!$C$4:$C$999,$W747)</f>
        <v>1.5470842431476584</v>
      </c>
      <c r="AI747" s="2">
        <f>SUMIFS('Growth rates'!N$4:N$999,'Growth rates'!$B$4:$B$999,Demands!$A747,'Growth rates'!$C$4:$C$999,$W747)</f>
        <v>1.61544795560257</v>
      </c>
      <c r="AJ747" s="2">
        <f>SUMIFS('Growth rates'!O$4:O$999,'Growth rates'!$B$4:$B$999,Demands!$A747,'Growth rates'!$C$4:$C$999,$W747)</f>
        <v>1.6834369276720875</v>
      </c>
      <c r="AK747" s="2">
        <f>SUMIFS('Growth rates'!P$4:P$999,'Growth rates'!$B$4:$B$999,Demands!$A747,'Growth rates'!$C$4:$C$999,$W747)</f>
        <v>1.7491145815256512</v>
      </c>
      <c r="AL747" s="2">
        <f>SUMIFS('Growth rates'!Q$4:Q$999,'Growth rates'!$B$4:$B$999,Demands!$A747,'Growth rates'!$C$4:$C$999,$W747)</f>
        <v>1.8078457055506345</v>
      </c>
      <c r="AM747" s="2">
        <f>SUMIFS('Growth rates'!R$4:R$999,'Growth rates'!$B$4:$B$999,Demands!$A747,'Growth rates'!$C$4:$C$999,$W747)</f>
        <v>1.8566097413385929</v>
      </c>
      <c r="AN747" s="2">
        <f>SUMIFS('Growth rates'!S$4:S$999,'Growth rates'!$B$4:$B$999,Demands!$A747,'Growth rates'!$C$4:$C$999,$W747)</f>
        <v>1.8956833428653204</v>
      </c>
      <c r="AO747" s="2">
        <f>SUMIFS('Growth rates'!T$4:T$999,'Growth rates'!$B$4:$B$999,Demands!$A747,'Growth rates'!$C$4:$C$999,$W747)</f>
        <v>1.9267515843470189</v>
      </c>
      <c r="AP747" s="2">
        <f>SUMIFS('Growth rates'!U$4:U$999,'Growth rates'!$B$4:$B$999,Demands!$A747,'Growth rates'!$C$4:$C$999,$W747)</f>
        <v>1.9506368826026399</v>
      </c>
      <c r="AR747">
        <f>VLOOKUP(C747&amp;A747,Driver_elast!$A$2:$E$1161,5,FALSE)</f>
        <v>0.78516699999999995</v>
      </c>
      <c r="AS747">
        <f t="shared" si="241"/>
        <v>0.78516699999999995</v>
      </c>
      <c r="AT747">
        <f t="shared" si="242"/>
        <v>0.15703339999999999</v>
      </c>
      <c r="AV747" s="2" cm="1">
        <f t="array" ref="AV747">TREND($AR747:$AS747,$AR$3:$AS$3,AV$1)</f>
        <v>0.78516699999999995</v>
      </c>
      <c r="AW747" s="2" cm="1">
        <f t="array" ref="AW747">TREND($AR747:$AS747,$AR$3:$AS$3,AW$1)</f>
        <v>0.78516699999999995</v>
      </c>
      <c r="AX747" s="2" cm="1">
        <f t="array" ref="AX747">TREND($AR747:$AS747,$AR$3:$AS$3,AX$1)</f>
        <v>0.78516699999999995</v>
      </c>
      <c r="AY747" s="2" cm="1">
        <f t="array" ref="AY747">TREND($AR747:$AS747,$AR$3:$AS$3,AY$1)</f>
        <v>0.78516699999999995</v>
      </c>
      <c r="AZ747" s="2" cm="1">
        <f t="array" ref="AZ747">TREND($AR747:$AS747,$AR$3:$AS$3,AZ$1)</f>
        <v>0.78516699999999995</v>
      </c>
      <c r="BA747" s="2" cm="1">
        <f t="array" ref="BA747">TREND($AR747:$AS747,$AR$3:$AS$3,BA$1)</f>
        <v>0.78516699999999995</v>
      </c>
      <c r="BB747" s="2" cm="1">
        <f t="array" ref="BB747">TREND($AR747:$AS747,$AR$3:$AS$3,BB$1)</f>
        <v>0.78516699999999995</v>
      </c>
      <c r="BC747" s="2" cm="1">
        <f t="array" ref="BC747">TREND($AR747:$AS747,$AR$3:$AS$3,BC$1)</f>
        <v>0.78516699999999995</v>
      </c>
      <c r="BD747" s="2" cm="1">
        <f t="array" ref="BD747">TREND($AR747:$AS747,$AR$3:$AS$3,BD$1)</f>
        <v>0.78516699999999995</v>
      </c>
      <c r="BE747" s="2" cm="1">
        <f t="array" ref="BE747">TREND($AR747:$AS747,$AR$3:$AS$3,BE$1)</f>
        <v>0.78516699999999995</v>
      </c>
      <c r="BF747" s="20" cm="1">
        <f t="array" ref="BF747">TREND($AS747:$AT747,$AS$3:$AT$3,BF$1)</f>
        <v>0.70665029999999973</v>
      </c>
      <c r="BG747" s="20" cm="1">
        <f t="array" ref="BG747">TREND($AS747:$AT747,$AS$3:$AT$3,BG$1)</f>
        <v>0.62813359999999818</v>
      </c>
      <c r="BH747" s="20" cm="1">
        <f t="array" ref="BH747">TREND($AS747:$AT747,$AS$3:$AT$3,BH$1)</f>
        <v>0.54961690000000374</v>
      </c>
      <c r="BI747" s="20" cm="1">
        <f t="array" ref="BI747">TREND($AS747:$AT747,$AS$3:$AT$3,BI$1)</f>
        <v>0.47110020000000219</v>
      </c>
      <c r="BJ747" s="20" cm="1">
        <f t="array" ref="BJ747">TREND($AS747:$AT747,$AS$3:$AT$3,BJ$1)</f>
        <v>0.39258350000000064</v>
      </c>
      <c r="BK747" s="20" cm="1">
        <f t="array" ref="BK747">TREND($AS747:$AT747,$AS$3:$AT$3,BK$1)</f>
        <v>0.31406679999999909</v>
      </c>
      <c r="BL747" s="20" cm="1">
        <f t="array" ref="BL747">TREND($AS747:$AT747,$AS$3:$AT$3,BL$1)</f>
        <v>0.23555009999999754</v>
      </c>
      <c r="BM747" s="20" cm="1">
        <f t="array" ref="BM747">TREND($AS747:$AT747,$AS$3:$AT$3,BM$1)</f>
        <v>0.1570334000000031</v>
      </c>
    </row>
    <row r="748" spans="1:65" x14ac:dyDescent="0.35">
      <c r="A748" t="str">
        <f>IF(BYDem!B746="","\I:",BYDem!B746)</f>
        <v>Germany</v>
      </c>
      <c r="B748" t="str">
        <f>BYDem!E746</f>
        <v>ROT</v>
      </c>
      <c r="C748" t="str">
        <f t="shared" si="243"/>
        <v>ROT</v>
      </c>
      <c r="D748" s="4">
        <f>SUMIFS(BYDem!$M$2:$M$2000,BYDem!$B$2:$B$2000,Demands!$A748,BYDem!$E$2:$E$2000,Demands!$B748)</f>
        <v>1.9932333884094799</v>
      </c>
      <c r="E748" s="4">
        <f t="shared" si="224"/>
        <v>1.9986341520494795</v>
      </c>
      <c r="F748" s="4">
        <f t="shared" si="225"/>
        <v>2.0647139213725212</v>
      </c>
      <c r="G748" s="4">
        <f t="shared" si="226"/>
        <v>2.1165732034380413</v>
      </c>
      <c r="H748" s="4">
        <f t="shared" si="227"/>
        <v>2.1703585952649265</v>
      </c>
      <c r="I748" s="4">
        <f t="shared" si="228"/>
        <v>2.2317126521883655</v>
      </c>
      <c r="J748" s="4">
        <f t="shared" si="229"/>
        <v>2.2948993280709185</v>
      </c>
      <c r="K748" s="4">
        <f t="shared" si="230"/>
        <v>2.3538962495056963</v>
      </c>
      <c r="L748" s="4">
        <f t="shared" si="231"/>
        <v>2.4086044715613566</v>
      </c>
      <c r="M748" s="4">
        <f t="shared" si="232"/>
        <v>2.4610497774227453</v>
      </c>
      <c r="N748" s="4">
        <f t="shared" si="233"/>
        <v>2.507678120420719</v>
      </c>
      <c r="O748" s="4">
        <f t="shared" si="234"/>
        <v>2.5479018819298394</v>
      </c>
      <c r="P748" s="4">
        <f t="shared" si="235"/>
        <v>2.581051377159107</v>
      </c>
      <c r="Q748" s="4">
        <f t="shared" si="236"/>
        <v>2.605824077624582</v>
      </c>
      <c r="R748" s="4">
        <f t="shared" si="237"/>
        <v>2.6225669040778801</v>
      </c>
      <c r="S748" s="4">
        <f t="shared" si="238"/>
        <v>2.6330847010994738</v>
      </c>
      <c r="T748" s="4">
        <f t="shared" si="239"/>
        <v>2.6392522465951131</v>
      </c>
      <c r="U748" s="4">
        <f t="shared" si="240"/>
        <v>2.6423696373187573</v>
      </c>
      <c r="W748" s="5" t="str">
        <f>VLOOKUP(C748&amp;A748,Driver_elast!$A$2:$D$1161,4,FALSE)</f>
        <v>GDP</v>
      </c>
      <c r="X748" s="5">
        <v>1</v>
      </c>
      <c r="Y748" s="2">
        <f>SUMIFS('Growth rates'!D$4:D$999,'Growth rates'!$B$4:$B$999,Demands!$A748,'Growth rates'!$C$4:$C$999,$W748)</f>
        <v>1</v>
      </c>
      <c r="Z748" s="2">
        <f>SUMIFS('Growth rates'!E$4:E$999,'Growth rates'!$B$4:$B$999,Demands!$A748,'Growth rates'!$C$4:$C$999,$W748)</f>
        <v>1.0056875027351018</v>
      </c>
      <c r="AA748" s="2">
        <f>SUMIFS('Growth rates'!F$4:F$999,'Growth rates'!$B$4:$B$999,Demands!$A748,'Growth rates'!$C$4:$C$999,$W748)</f>
        <v>1.075482270755713</v>
      </c>
      <c r="AB748" s="2">
        <f>SUMIFS('Growth rates'!G$4:G$999,'Growth rates'!$B$4:$B$999,Demands!$A748,'Growth rates'!$C$4:$C$999,$W748)</f>
        <v>1.1321837606128238</v>
      </c>
      <c r="AC748" s="2">
        <f>SUMIFS('Growth rates'!H$4:H$999,'Growth rates'!$B$4:$B$999,Demands!$A748,'Growth rates'!$C$4:$C$999,$W748)</f>
        <v>1.1925748084925729</v>
      </c>
      <c r="AD748" s="2">
        <f>SUMIFS('Growth rates'!I$4:I$999,'Growth rates'!$B$4:$B$999,Demands!$A748,'Growth rates'!$C$4:$C$999,$W748)</f>
        <v>1.2633403804646077</v>
      </c>
      <c r="AE748" s="2">
        <f>SUMIFS('Growth rates'!J$4:J$999,'Growth rates'!$B$4:$B$999,Demands!$A748,'Growth rates'!$C$4:$C$999,$W748)</f>
        <v>1.3384217544590336</v>
      </c>
      <c r="AF748" s="2">
        <f>SUMIFS('Growth rates'!K$4:K$999,'Growth rates'!$B$4:$B$999,Demands!$A748,'Growth rates'!$C$4:$C$999,$W748)</f>
        <v>1.4106460473943472</v>
      </c>
      <c r="AG748" s="2">
        <f>SUMIFS('Growth rates'!L$4:L$999,'Growth rates'!$B$4:$B$999,Demands!$A748,'Growth rates'!$C$4:$C$999,$W748)</f>
        <v>1.4794649813912475</v>
      </c>
      <c r="AH748" s="2">
        <f>SUMIFS('Growth rates'!M$4:M$999,'Growth rates'!$B$4:$B$999,Demands!$A748,'Growth rates'!$C$4:$C$999,$W748)</f>
        <v>1.5470842431476584</v>
      </c>
      <c r="AI748" s="2">
        <f>SUMIFS('Growth rates'!N$4:N$999,'Growth rates'!$B$4:$B$999,Demands!$A748,'Growth rates'!$C$4:$C$999,$W748)</f>
        <v>1.61544795560257</v>
      </c>
      <c r="AJ748" s="2">
        <f>SUMIFS('Growth rates'!O$4:O$999,'Growth rates'!$B$4:$B$999,Demands!$A748,'Growth rates'!$C$4:$C$999,$W748)</f>
        <v>1.6834369276720875</v>
      </c>
      <c r="AK748" s="2">
        <f>SUMIFS('Growth rates'!P$4:P$999,'Growth rates'!$B$4:$B$999,Demands!$A748,'Growth rates'!$C$4:$C$999,$W748)</f>
        <v>1.7491145815256512</v>
      </c>
      <c r="AL748" s="2">
        <f>SUMIFS('Growth rates'!Q$4:Q$999,'Growth rates'!$B$4:$B$999,Demands!$A748,'Growth rates'!$C$4:$C$999,$W748)</f>
        <v>1.8078457055506345</v>
      </c>
      <c r="AM748" s="2">
        <f>SUMIFS('Growth rates'!R$4:R$999,'Growth rates'!$B$4:$B$999,Demands!$A748,'Growth rates'!$C$4:$C$999,$W748)</f>
        <v>1.8566097413385929</v>
      </c>
      <c r="AN748" s="2">
        <f>SUMIFS('Growth rates'!S$4:S$999,'Growth rates'!$B$4:$B$999,Demands!$A748,'Growth rates'!$C$4:$C$999,$W748)</f>
        <v>1.8956833428653204</v>
      </c>
      <c r="AO748" s="2">
        <f>SUMIFS('Growth rates'!T$4:T$999,'Growth rates'!$B$4:$B$999,Demands!$A748,'Growth rates'!$C$4:$C$999,$W748)</f>
        <v>1.9267515843470189</v>
      </c>
      <c r="AP748" s="2">
        <f>SUMIFS('Growth rates'!U$4:U$999,'Growth rates'!$B$4:$B$999,Demands!$A748,'Growth rates'!$C$4:$C$999,$W748)</f>
        <v>1.9506368826026399</v>
      </c>
      <c r="AR748">
        <f>VLOOKUP(C748&amp;A748,Driver_elast!$A$2:$E$1161,5,FALSE)</f>
        <v>0.47640399999999999</v>
      </c>
      <c r="AS748">
        <f t="shared" si="241"/>
        <v>0.47640399999999999</v>
      </c>
      <c r="AT748">
        <f t="shared" si="242"/>
        <v>9.5280799999999999E-2</v>
      </c>
      <c r="AV748" s="2" cm="1">
        <f t="array" ref="AV748">TREND($AR748:$AS748,$AR$3:$AS$3,AV$1)</f>
        <v>0.47640399999999999</v>
      </c>
      <c r="AW748" s="2" cm="1">
        <f t="array" ref="AW748">TREND($AR748:$AS748,$AR$3:$AS$3,AW$1)</f>
        <v>0.47640399999999999</v>
      </c>
      <c r="AX748" s="2" cm="1">
        <f t="array" ref="AX748">TREND($AR748:$AS748,$AR$3:$AS$3,AX$1)</f>
        <v>0.47640399999999999</v>
      </c>
      <c r="AY748" s="2" cm="1">
        <f t="array" ref="AY748">TREND($AR748:$AS748,$AR$3:$AS$3,AY$1)</f>
        <v>0.47640399999999999</v>
      </c>
      <c r="AZ748" s="2" cm="1">
        <f t="array" ref="AZ748">TREND($AR748:$AS748,$AR$3:$AS$3,AZ$1)</f>
        <v>0.47640399999999999</v>
      </c>
      <c r="BA748" s="2" cm="1">
        <f t="array" ref="BA748">TREND($AR748:$AS748,$AR$3:$AS$3,BA$1)</f>
        <v>0.47640399999999999</v>
      </c>
      <c r="BB748" s="2" cm="1">
        <f t="array" ref="BB748">TREND($AR748:$AS748,$AR$3:$AS$3,BB$1)</f>
        <v>0.47640399999999999</v>
      </c>
      <c r="BC748" s="2" cm="1">
        <f t="array" ref="BC748">TREND($AR748:$AS748,$AR$3:$AS$3,BC$1)</f>
        <v>0.47640399999999999</v>
      </c>
      <c r="BD748" s="2" cm="1">
        <f t="array" ref="BD748">TREND($AR748:$AS748,$AR$3:$AS$3,BD$1)</f>
        <v>0.47640399999999999</v>
      </c>
      <c r="BE748" s="2" cm="1">
        <f t="array" ref="BE748">TREND($AR748:$AS748,$AR$3:$AS$3,BE$1)</f>
        <v>0.47640399999999999</v>
      </c>
      <c r="BF748" s="20" cm="1">
        <f t="array" ref="BF748">TREND($AS748:$AT748,$AS$3:$AT$3,BF$1)</f>
        <v>0.42876359999999991</v>
      </c>
      <c r="BG748" s="20" cm="1">
        <f t="array" ref="BG748">TREND($AS748:$AT748,$AS$3:$AT$3,BG$1)</f>
        <v>0.38112320000000111</v>
      </c>
      <c r="BH748" s="20" cm="1">
        <f t="array" ref="BH748">TREND($AS748:$AT748,$AS$3:$AT$3,BH$1)</f>
        <v>0.3334828000000023</v>
      </c>
      <c r="BI748" s="20" cm="1">
        <f t="array" ref="BI748">TREND($AS748:$AT748,$AS$3:$AT$3,BI$1)</f>
        <v>0.28584239999999994</v>
      </c>
      <c r="BJ748" s="20" cm="1">
        <f t="array" ref="BJ748">TREND($AS748:$AT748,$AS$3:$AT$3,BJ$1)</f>
        <v>0.23820200000000114</v>
      </c>
      <c r="BK748" s="20" cm="1">
        <f t="array" ref="BK748">TREND($AS748:$AT748,$AS$3:$AT$3,BK$1)</f>
        <v>0.19056160000000233</v>
      </c>
      <c r="BL748" s="20" cm="1">
        <f t="array" ref="BL748">TREND($AS748:$AT748,$AS$3:$AT$3,BL$1)</f>
        <v>0.14292119999999997</v>
      </c>
      <c r="BM748" s="20" cm="1">
        <f t="array" ref="BM748">TREND($AS748:$AT748,$AS$3:$AT$3,BM$1)</f>
        <v>9.5280800000001165E-2</v>
      </c>
    </row>
    <row r="749" spans="1:65" x14ac:dyDescent="0.35">
      <c r="A749" t="str">
        <f>IF(BYDem!B747="","\I:",BYDem!B747)</f>
        <v>Germany</v>
      </c>
      <c r="B749" t="str">
        <f>BYDem!E747</f>
        <v>RRF</v>
      </c>
      <c r="C749" t="str">
        <f t="shared" si="243"/>
        <v>RRF</v>
      </c>
      <c r="D749" s="4">
        <f>SUMIFS(BYDem!$M$2:$M$2000,BYDem!$B$2:$B$2000,Demands!$A749,BYDem!$E$2:$E$2000,Demands!$B749)</f>
        <v>49.617460236642501</v>
      </c>
      <c r="E749" s="4">
        <f t="shared" si="224"/>
        <v>49.839033924980804</v>
      </c>
      <c r="F749" s="4">
        <f t="shared" si="225"/>
        <v>52.554794431572986</v>
      </c>
      <c r="G749" s="4">
        <f t="shared" si="226"/>
        <v>54.730327027844709</v>
      </c>
      <c r="H749" s="4">
        <f t="shared" si="227"/>
        <v>57.022491228862783</v>
      </c>
      <c r="I749" s="4">
        <f t="shared" si="228"/>
        <v>59.679204072596946</v>
      </c>
      <c r="J749" s="4">
        <f t="shared" si="229"/>
        <v>62.464022566775554</v>
      </c>
      <c r="K749" s="4">
        <f t="shared" si="230"/>
        <v>65.110585945160651</v>
      </c>
      <c r="L749" s="4">
        <f t="shared" si="231"/>
        <v>67.604626589546825</v>
      </c>
      <c r="M749" s="4">
        <f t="shared" si="232"/>
        <v>70.030701416382385</v>
      </c>
      <c r="N749" s="4">
        <f t="shared" si="233"/>
        <v>72.217479435154985</v>
      </c>
      <c r="O749" s="4">
        <f t="shared" si="234"/>
        <v>74.12662857301008</v>
      </c>
      <c r="P749" s="4">
        <f t="shared" si="235"/>
        <v>75.71610871736992</v>
      </c>
      <c r="Q749" s="4">
        <f t="shared" si="236"/>
        <v>76.913818583622088</v>
      </c>
      <c r="R749" s="4">
        <f t="shared" si="237"/>
        <v>77.728287839609578</v>
      </c>
      <c r="S749" s="4">
        <f t="shared" si="238"/>
        <v>78.242052170704142</v>
      </c>
      <c r="T749" s="4">
        <f t="shared" si="239"/>
        <v>78.544099085356891</v>
      </c>
      <c r="U749" s="4">
        <f t="shared" si="240"/>
        <v>78.697000160928212</v>
      </c>
      <c r="W749" s="5" t="str">
        <f>VLOOKUP(C749&amp;A749,Driver_elast!$A$2:$D$1161,4,FALSE)</f>
        <v>GDP</v>
      </c>
      <c r="X749" s="5">
        <v>1</v>
      </c>
      <c r="Y749" s="2">
        <f>SUMIFS('Growth rates'!D$4:D$999,'Growth rates'!$B$4:$B$999,Demands!$A749,'Growth rates'!$C$4:$C$999,$W749)</f>
        <v>1</v>
      </c>
      <c r="Z749" s="2">
        <f>SUMIFS('Growth rates'!E$4:E$999,'Growth rates'!$B$4:$B$999,Demands!$A749,'Growth rates'!$C$4:$C$999,$W749)</f>
        <v>1.0056875027351018</v>
      </c>
      <c r="AA749" s="2">
        <f>SUMIFS('Growth rates'!F$4:F$999,'Growth rates'!$B$4:$B$999,Demands!$A749,'Growth rates'!$C$4:$C$999,$W749)</f>
        <v>1.075482270755713</v>
      </c>
      <c r="AB749" s="2">
        <f>SUMIFS('Growth rates'!G$4:G$999,'Growth rates'!$B$4:$B$999,Demands!$A749,'Growth rates'!$C$4:$C$999,$W749)</f>
        <v>1.1321837606128238</v>
      </c>
      <c r="AC749" s="2">
        <f>SUMIFS('Growth rates'!H$4:H$999,'Growth rates'!$B$4:$B$999,Demands!$A749,'Growth rates'!$C$4:$C$999,$W749)</f>
        <v>1.1925748084925729</v>
      </c>
      <c r="AD749" s="2">
        <f>SUMIFS('Growth rates'!I$4:I$999,'Growth rates'!$B$4:$B$999,Demands!$A749,'Growth rates'!$C$4:$C$999,$W749)</f>
        <v>1.2633403804646077</v>
      </c>
      <c r="AE749" s="2">
        <f>SUMIFS('Growth rates'!J$4:J$999,'Growth rates'!$B$4:$B$999,Demands!$A749,'Growth rates'!$C$4:$C$999,$W749)</f>
        <v>1.3384217544590336</v>
      </c>
      <c r="AF749" s="2">
        <f>SUMIFS('Growth rates'!K$4:K$999,'Growth rates'!$B$4:$B$999,Demands!$A749,'Growth rates'!$C$4:$C$999,$W749)</f>
        <v>1.4106460473943472</v>
      </c>
      <c r="AG749" s="2">
        <f>SUMIFS('Growth rates'!L$4:L$999,'Growth rates'!$B$4:$B$999,Demands!$A749,'Growth rates'!$C$4:$C$999,$W749)</f>
        <v>1.4794649813912475</v>
      </c>
      <c r="AH749" s="2">
        <f>SUMIFS('Growth rates'!M$4:M$999,'Growth rates'!$B$4:$B$999,Demands!$A749,'Growth rates'!$C$4:$C$999,$W749)</f>
        <v>1.5470842431476584</v>
      </c>
      <c r="AI749" s="2">
        <f>SUMIFS('Growth rates'!N$4:N$999,'Growth rates'!$B$4:$B$999,Demands!$A749,'Growth rates'!$C$4:$C$999,$W749)</f>
        <v>1.61544795560257</v>
      </c>
      <c r="AJ749" s="2">
        <f>SUMIFS('Growth rates'!O$4:O$999,'Growth rates'!$B$4:$B$999,Demands!$A749,'Growth rates'!$C$4:$C$999,$W749)</f>
        <v>1.6834369276720875</v>
      </c>
      <c r="AK749" s="2">
        <f>SUMIFS('Growth rates'!P$4:P$999,'Growth rates'!$B$4:$B$999,Demands!$A749,'Growth rates'!$C$4:$C$999,$W749)</f>
        <v>1.7491145815256512</v>
      </c>
      <c r="AL749" s="2">
        <f>SUMIFS('Growth rates'!Q$4:Q$999,'Growth rates'!$B$4:$B$999,Demands!$A749,'Growth rates'!$C$4:$C$999,$W749)</f>
        <v>1.8078457055506345</v>
      </c>
      <c r="AM749" s="2">
        <f>SUMIFS('Growth rates'!R$4:R$999,'Growth rates'!$B$4:$B$999,Demands!$A749,'Growth rates'!$C$4:$C$999,$W749)</f>
        <v>1.8566097413385929</v>
      </c>
      <c r="AN749" s="2">
        <f>SUMIFS('Growth rates'!S$4:S$999,'Growth rates'!$B$4:$B$999,Demands!$A749,'Growth rates'!$C$4:$C$999,$W749)</f>
        <v>1.8956833428653204</v>
      </c>
      <c r="AO749" s="2">
        <f>SUMIFS('Growth rates'!T$4:T$999,'Growth rates'!$B$4:$B$999,Demands!$A749,'Growth rates'!$C$4:$C$999,$W749)</f>
        <v>1.9267515843470189</v>
      </c>
      <c r="AP749" s="2">
        <f>SUMIFS('Growth rates'!U$4:U$999,'Growth rates'!$B$4:$B$999,Demands!$A749,'Growth rates'!$C$4:$C$999,$W749)</f>
        <v>1.9506368826026399</v>
      </c>
      <c r="AR749">
        <f>VLOOKUP(C749&amp;A749,Driver_elast!$A$2:$E$1161,5,FALSE)</f>
        <v>0.78516699999999995</v>
      </c>
      <c r="AS749">
        <f t="shared" si="241"/>
        <v>0.78516699999999995</v>
      </c>
      <c r="AT749">
        <f t="shared" si="242"/>
        <v>0.15703339999999999</v>
      </c>
      <c r="AV749" s="2" cm="1">
        <f t="array" ref="AV749">TREND($AR749:$AS749,$AR$3:$AS$3,AV$1)</f>
        <v>0.78516699999999995</v>
      </c>
      <c r="AW749" s="2" cm="1">
        <f t="array" ref="AW749">TREND($AR749:$AS749,$AR$3:$AS$3,AW$1)</f>
        <v>0.78516699999999995</v>
      </c>
      <c r="AX749" s="2" cm="1">
        <f t="array" ref="AX749">TREND($AR749:$AS749,$AR$3:$AS$3,AX$1)</f>
        <v>0.78516699999999995</v>
      </c>
      <c r="AY749" s="2" cm="1">
        <f t="array" ref="AY749">TREND($AR749:$AS749,$AR$3:$AS$3,AY$1)</f>
        <v>0.78516699999999995</v>
      </c>
      <c r="AZ749" s="2" cm="1">
        <f t="array" ref="AZ749">TREND($AR749:$AS749,$AR$3:$AS$3,AZ$1)</f>
        <v>0.78516699999999995</v>
      </c>
      <c r="BA749" s="2" cm="1">
        <f t="array" ref="BA749">TREND($AR749:$AS749,$AR$3:$AS$3,BA$1)</f>
        <v>0.78516699999999995</v>
      </c>
      <c r="BB749" s="2" cm="1">
        <f t="array" ref="BB749">TREND($AR749:$AS749,$AR$3:$AS$3,BB$1)</f>
        <v>0.78516699999999995</v>
      </c>
      <c r="BC749" s="2" cm="1">
        <f t="array" ref="BC749">TREND($AR749:$AS749,$AR$3:$AS$3,BC$1)</f>
        <v>0.78516699999999995</v>
      </c>
      <c r="BD749" s="2" cm="1">
        <f t="array" ref="BD749">TREND($AR749:$AS749,$AR$3:$AS$3,BD$1)</f>
        <v>0.78516699999999995</v>
      </c>
      <c r="BE749" s="2" cm="1">
        <f t="array" ref="BE749">TREND($AR749:$AS749,$AR$3:$AS$3,BE$1)</f>
        <v>0.78516699999999995</v>
      </c>
      <c r="BF749" s="20" cm="1">
        <f t="array" ref="BF749">TREND($AS749:$AT749,$AS$3:$AT$3,BF$1)</f>
        <v>0.70665029999999973</v>
      </c>
      <c r="BG749" s="20" cm="1">
        <f t="array" ref="BG749">TREND($AS749:$AT749,$AS$3:$AT$3,BG$1)</f>
        <v>0.62813359999999818</v>
      </c>
      <c r="BH749" s="20" cm="1">
        <f t="array" ref="BH749">TREND($AS749:$AT749,$AS$3:$AT$3,BH$1)</f>
        <v>0.54961690000000374</v>
      </c>
      <c r="BI749" s="20" cm="1">
        <f t="array" ref="BI749">TREND($AS749:$AT749,$AS$3:$AT$3,BI$1)</f>
        <v>0.47110020000000219</v>
      </c>
      <c r="BJ749" s="20" cm="1">
        <f t="array" ref="BJ749">TREND($AS749:$AT749,$AS$3:$AT$3,BJ$1)</f>
        <v>0.39258350000000064</v>
      </c>
      <c r="BK749" s="20" cm="1">
        <f t="array" ref="BK749">TREND($AS749:$AT749,$AS$3:$AT$3,BK$1)</f>
        <v>0.31406679999999909</v>
      </c>
      <c r="BL749" s="20" cm="1">
        <f t="array" ref="BL749">TREND($AS749:$AT749,$AS$3:$AT$3,BL$1)</f>
        <v>0.23555009999999754</v>
      </c>
      <c r="BM749" s="20" cm="1">
        <f t="array" ref="BM749">TREND($AS749:$AT749,$AS$3:$AT$3,BM$1)</f>
        <v>0.1570334000000031</v>
      </c>
    </row>
    <row r="750" spans="1:65" x14ac:dyDescent="0.35">
      <c r="A750" t="str">
        <f>IF(BYDem!B748="","\I:",BYDem!B748)</f>
        <v>Germany</v>
      </c>
      <c r="B750" t="str">
        <f>BYDem!E748</f>
        <v>RSC</v>
      </c>
      <c r="C750" t="str">
        <f t="shared" si="243"/>
        <v>RSC</v>
      </c>
      <c r="D750" s="4">
        <f>SUMIFS(BYDem!$M$2:$M$2000,BYDem!$B$2:$B$2000,Demands!$A750,BYDem!$E$2:$E$2000,Demands!$B750)</f>
        <v>26.880830391323201</v>
      </c>
      <c r="E750" s="4">
        <f t="shared" si="224"/>
        <v>27.077312886422803</v>
      </c>
      <c r="F750" s="4">
        <f t="shared" si="225"/>
        <v>29.492356307522019</v>
      </c>
      <c r="G750" s="4">
        <f t="shared" si="226"/>
        <v>31.490654301326337</v>
      </c>
      <c r="H750" s="4">
        <f t="shared" si="227"/>
        <v>33.649377177314179</v>
      </c>
      <c r="I750" s="4">
        <f t="shared" si="228"/>
        <v>36.215473684947867</v>
      </c>
      <c r="J750" s="4">
        <f t="shared" si="229"/>
        <v>38.981558988238675</v>
      </c>
      <c r="K750" s="4">
        <f t="shared" si="230"/>
        <v>41.684951342242606</v>
      </c>
      <c r="L750" s="4">
        <f t="shared" si="231"/>
        <v>44.298488921651021</v>
      </c>
      <c r="M750" s="4">
        <f t="shared" si="232"/>
        <v>46.900530383800437</v>
      </c>
      <c r="N750" s="4">
        <f t="shared" si="233"/>
        <v>49.297659929271383</v>
      </c>
      <c r="O750" s="4">
        <f t="shared" si="234"/>
        <v>51.430809760000663</v>
      </c>
      <c r="P750" s="4">
        <f t="shared" si="235"/>
        <v>53.235911764460774</v>
      </c>
      <c r="Q750" s="4">
        <f t="shared" si="236"/>
        <v>54.61428097895373</v>
      </c>
      <c r="R750" s="4">
        <f t="shared" si="237"/>
        <v>55.560897477415637</v>
      </c>
      <c r="S750" s="4">
        <f t="shared" si="238"/>
        <v>56.162004258760064</v>
      </c>
      <c r="T750" s="4">
        <f t="shared" si="239"/>
        <v>56.516878352376459</v>
      </c>
      <c r="U750" s="4">
        <f t="shared" si="240"/>
        <v>56.696961333328673</v>
      </c>
      <c r="W750" s="5" t="str">
        <f>VLOOKUP(C750&amp;A750,Driver_elast!$A$2:$D$1161,4,FALSE)</f>
        <v>GDP</v>
      </c>
      <c r="X750" s="5">
        <v>0</v>
      </c>
      <c r="Y750" s="2">
        <f>SUMIFS('Growth rates'!D$4:D$999,'Growth rates'!$B$4:$B$999,Demands!$A750,'Growth rates'!$C$4:$C$999,$W750)</f>
        <v>1</v>
      </c>
      <c r="Z750" s="2">
        <f>SUMIFS('Growth rates'!E$4:E$999,'Growth rates'!$B$4:$B$999,Demands!$A750,'Growth rates'!$C$4:$C$999,$W750)</f>
        <v>1.0056875027351018</v>
      </c>
      <c r="AA750" s="2">
        <f>SUMIFS('Growth rates'!F$4:F$999,'Growth rates'!$B$4:$B$999,Demands!$A750,'Growth rates'!$C$4:$C$999,$W750)</f>
        <v>1.075482270755713</v>
      </c>
      <c r="AB750" s="2">
        <f>SUMIFS('Growth rates'!G$4:G$999,'Growth rates'!$B$4:$B$999,Demands!$A750,'Growth rates'!$C$4:$C$999,$W750)</f>
        <v>1.1321837606128238</v>
      </c>
      <c r="AC750" s="2">
        <f>SUMIFS('Growth rates'!H$4:H$999,'Growth rates'!$B$4:$B$999,Demands!$A750,'Growth rates'!$C$4:$C$999,$W750)</f>
        <v>1.1925748084925729</v>
      </c>
      <c r="AD750" s="2">
        <f>SUMIFS('Growth rates'!I$4:I$999,'Growth rates'!$B$4:$B$999,Demands!$A750,'Growth rates'!$C$4:$C$999,$W750)</f>
        <v>1.2633403804646077</v>
      </c>
      <c r="AE750" s="2">
        <f>SUMIFS('Growth rates'!J$4:J$999,'Growth rates'!$B$4:$B$999,Demands!$A750,'Growth rates'!$C$4:$C$999,$W750)</f>
        <v>1.3384217544590336</v>
      </c>
      <c r="AF750" s="2">
        <f>SUMIFS('Growth rates'!K$4:K$999,'Growth rates'!$B$4:$B$999,Demands!$A750,'Growth rates'!$C$4:$C$999,$W750)</f>
        <v>1.4106460473943472</v>
      </c>
      <c r="AG750" s="2">
        <f>SUMIFS('Growth rates'!L$4:L$999,'Growth rates'!$B$4:$B$999,Demands!$A750,'Growth rates'!$C$4:$C$999,$W750)</f>
        <v>1.4794649813912475</v>
      </c>
      <c r="AH750" s="2">
        <f>SUMIFS('Growth rates'!M$4:M$999,'Growth rates'!$B$4:$B$999,Demands!$A750,'Growth rates'!$C$4:$C$999,$W750)</f>
        <v>1.5470842431476584</v>
      </c>
      <c r="AI750" s="2">
        <f>SUMIFS('Growth rates'!N$4:N$999,'Growth rates'!$B$4:$B$999,Demands!$A750,'Growth rates'!$C$4:$C$999,$W750)</f>
        <v>1.61544795560257</v>
      </c>
      <c r="AJ750" s="2">
        <f>SUMIFS('Growth rates'!O$4:O$999,'Growth rates'!$B$4:$B$999,Demands!$A750,'Growth rates'!$C$4:$C$999,$W750)</f>
        <v>1.6834369276720875</v>
      </c>
      <c r="AK750" s="2">
        <f>SUMIFS('Growth rates'!P$4:P$999,'Growth rates'!$B$4:$B$999,Demands!$A750,'Growth rates'!$C$4:$C$999,$W750)</f>
        <v>1.7491145815256512</v>
      </c>
      <c r="AL750" s="2">
        <f>SUMIFS('Growth rates'!Q$4:Q$999,'Growth rates'!$B$4:$B$999,Demands!$A750,'Growth rates'!$C$4:$C$999,$W750)</f>
        <v>1.8078457055506345</v>
      </c>
      <c r="AM750" s="2">
        <f>SUMIFS('Growth rates'!R$4:R$999,'Growth rates'!$B$4:$B$999,Demands!$A750,'Growth rates'!$C$4:$C$999,$W750)</f>
        <v>1.8566097413385929</v>
      </c>
      <c r="AN750" s="2">
        <f>SUMIFS('Growth rates'!S$4:S$999,'Growth rates'!$B$4:$B$999,Demands!$A750,'Growth rates'!$C$4:$C$999,$W750)</f>
        <v>1.8956833428653204</v>
      </c>
      <c r="AO750" s="2">
        <f>SUMIFS('Growth rates'!T$4:T$999,'Growth rates'!$B$4:$B$999,Demands!$A750,'Growth rates'!$C$4:$C$999,$W750)</f>
        <v>1.9267515843470189</v>
      </c>
      <c r="AP750" s="2">
        <f>SUMIFS('Growth rates'!U$4:U$999,'Growth rates'!$B$4:$B$999,Demands!$A750,'Growth rates'!$C$4:$C$999,$W750)</f>
        <v>1.9506368826026399</v>
      </c>
      <c r="AR750">
        <f>VLOOKUP(C750&amp;A750,Driver_elast!$A$2:$E$1161,5,FALSE)</f>
        <v>1.2851669999999999</v>
      </c>
      <c r="AS750">
        <f t="shared" si="241"/>
        <v>1.2851669999999999</v>
      </c>
      <c r="AT750">
        <f t="shared" si="242"/>
        <v>0.25703339999999997</v>
      </c>
      <c r="AV750" s="2" cm="1">
        <f t="array" ref="AV750">TREND($AR750:$AS750,$AR$3:$AS$3,AV$1)</f>
        <v>1.2851669999999999</v>
      </c>
      <c r="AW750" s="2" cm="1">
        <f t="array" ref="AW750">TREND($AR750:$AS750,$AR$3:$AS$3,AW$1)</f>
        <v>1.2851669999999999</v>
      </c>
      <c r="AX750" s="2" cm="1">
        <f t="array" ref="AX750">TREND($AR750:$AS750,$AR$3:$AS$3,AX$1)</f>
        <v>1.2851669999999999</v>
      </c>
      <c r="AY750" s="2" cm="1">
        <f t="array" ref="AY750">TREND($AR750:$AS750,$AR$3:$AS$3,AY$1)</f>
        <v>1.2851669999999999</v>
      </c>
      <c r="AZ750" s="2" cm="1">
        <f t="array" ref="AZ750">TREND($AR750:$AS750,$AR$3:$AS$3,AZ$1)</f>
        <v>1.2851669999999999</v>
      </c>
      <c r="BA750" s="2" cm="1">
        <f t="array" ref="BA750">TREND($AR750:$AS750,$AR$3:$AS$3,BA$1)</f>
        <v>1.2851669999999999</v>
      </c>
      <c r="BB750" s="2" cm="1">
        <f t="array" ref="BB750">TREND($AR750:$AS750,$AR$3:$AS$3,BB$1)</f>
        <v>1.2851669999999999</v>
      </c>
      <c r="BC750" s="2" cm="1">
        <f t="array" ref="BC750">TREND($AR750:$AS750,$AR$3:$AS$3,BC$1)</f>
        <v>1.2851669999999999</v>
      </c>
      <c r="BD750" s="2" cm="1">
        <f t="array" ref="BD750">TREND($AR750:$AS750,$AR$3:$AS$3,BD$1)</f>
        <v>1.2851669999999999</v>
      </c>
      <c r="BE750" s="2" cm="1">
        <f t="array" ref="BE750">TREND($AR750:$AS750,$AR$3:$AS$3,BE$1)</f>
        <v>1.2851669999999999</v>
      </c>
      <c r="BF750" s="20" cm="1">
        <f t="array" ref="BF750">TREND($AS750:$AT750,$AS$3:$AT$3,BF$1)</f>
        <v>1.1566502999999955</v>
      </c>
      <c r="BG750" s="20" cm="1">
        <f t="array" ref="BG750">TREND($AS750:$AT750,$AS$3:$AT$3,BG$1)</f>
        <v>1.0281335999999968</v>
      </c>
      <c r="BH750" s="20" cm="1">
        <f t="array" ref="BH750">TREND($AS750:$AT750,$AS$3:$AT$3,BH$1)</f>
        <v>0.89961689999999805</v>
      </c>
      <c r="BI750" s="20" cm="1">
        <f t="array" ref="BI750">TREND($AS750:$AT750,$AS$3:$AT$3,BI$1)</f>
        <v>0.77110019999999935</v>
      </c>
      <c r="BJ750" s="20" cm="1">
        <f t="array" ref="BJ750">TREND($AS750:$AT750,$AS$3:$AT$3,BJ$1)</f>
        <v>0.64258350000000064</v>
      </c>
      <c r="BK750" s="20" cm="1">
        <f t="array" ref="BK750">TREND($AS750:$AT750,$AS$3:$AT$3,BK$1)</f>
        <v>0.51406679999999483</v>
      </c>
      <c r="BL750" s="20" cm="1">
        <f t="array" ref="BL750">TREND($AS750:$AT750,$AS$3:$AT$3,BL$1)</f>
        <v>0.38555009999999612</v>
      </c>
      <c r="BM750" s="20" cm="1">
        <f t="array" ref="BM750">TREND($AS750:$AT750,$AS$3:$AT$3,BM$1)</f>
        <v>0.25703339999999741</v>
      </c>
    </row>
    <row r="751" spans="1:65" x14ac:dyDescent="0.35">
      <c r="A751" t="str">
        <f>IF(BYDem!B749="","\I:",BYDem!B749)</f>
        <v>Germany</v>
      </c>
      <c r="B751" t="str">
        <f>BYDem!E749</f>
        <v>RSH</v>
      </c>
      <c r="C751" t="str">
        <f t="shared" si="243"/>
        <v>RSH</v>
      </c>
      <c r="D751" s="4">
        <f>SUMIFS(BYDem!$M$2:$M$2000,BYDem!$B$2:$B$2000,Demands!$A751,BYDem!$E$2:$E$2000,Demands!$B751)</f>
        <v>1136.02051284757</v>
      </c>
      <c r="E751" s="4">
        <f t="shared" si="224"/>
        <v>1139.0986161523599</v>
      </c>
      <c r="F751" s="4">
        <f t="shared" si="225"/>
        <v>1176.7600229257596</v>
      </c>
      <c r="G751" s="4">
        <f t="shared" si="226"/>
        <v>1206.3166260564092</v>
      </c>
      <c r="H751" s="4">
        <f t="shared" si="227"/>
        <v>1236.9709933583949</v>
      </c>
      <c r="I751" s="4">
        <f t="shared" si="228"/>
        <v>1271.9390345404975</v>
      </c>
      <c r="J751" s="4">
        <f t="shared" si="229"/>
        <v>1307.9515558832738</v>
      </c>
      <c r="K751" s="4">
        <f t="shared" si="230"/>
        <v>1341.5761747234412</v>
      </c>
      <c r="L751" s="4">
        <f t="shared" si="231"/>
        <v>1372.7564985320059</v>
      </c>
      <c r="M751" s="4">
        <f t="shared" si="232"/>
        <v>1402.6470992050381</v>
      </c>
      <c r="N751" s="4">
        <f t="shared" si="233"/>
        <v>1429.2223885985491</v>
      </c>
      <c r="O751" s="4">
        <f t="shared" si="234"/>
        <v>1452.1474602153314</v>
      </c>
      <c r="P751" s="4">
        <f t="shared" si="235"/>
        <v>1471.0406348881884</v>
      </c>
      <c r="Q751" s="4">
        <f t="shared" si="236"/>
        <v>1485.159551444099</v>
      </c>
      <c r="R751" s="4">
        <f t="shared" si="237"/>
        <v>1494.7019333872245</v>
      </c>
      <c r="S751" s="4">
        <f t="shared" si="238"/>
        <v>1500.6964311896279</v>
      </c>
      <c r="T751" s="4">
        <f t="shared" si="239"/>
        <v>1504.2115530201716</v>
      </c>
      <c r="U751" s="4">
        <f t="shared" si="240"/>
        <v>1505.9882741152594</v>
      </c>
      <c r="W751" s="5" t="str">
        <f>VLOOKUP(C751&amp;A751,Driver_elast!$A$2:$D$1161,4,FALSE)</f>
        <v>GDP</v>
      </c>
      <c r="X751" s="5">
        <v>1</v>
      </c>
      <c r="Y751" s="2">
        <f>SUMIFS('Growth rates'!D$4:D$999,'Growth rates'!$B$4:$B$999,Demands!$A751,'Growth rates'!$C$4:$C$999,$W751)</f>
        <v>1</v>
      </c>
      <c r="Z751" s="2">
        <f>SUMIFS('Growth rates'!E$4:E$999,'Growth rates'!$B$4:$B$999,Demands!$A751,'Growth rates'!$C$4:$C$999,$W751)</f>
        <v>1.0056875027351018</v>
      </c>
      <c r="AA751" s="2">
        <f>SUMIFS('Growth rates'!F$4:F$999,'Growth rates'!$B$4:$B$999,Demands!$A751,'Growth rates'!$C$4:$C$999,$W751)</f>
        <v>1.075482270755713</v>
      </c>
      <c r="AB751" s="2">
        <f>SUMIFS('Growth rates'!G$4:G$999,'Growth rates'!$B$4:$B$999,Demands!$A751,'Growth rates'!$C$4:$C$999,$W751)</f>
        <v>1.1321837606128238</v>
      </c>
      <c r="AC751" s="2">
        <f>SUMIFS('Growth rates'!H$4:H$999,'Growth rates'!$B$4:$B$999,Demands!$A751,'Growth rates'!$C$4:$C$999,$W751)</f>
        <v>1.1925748084925729</v>
      </c>
      <c r="AD751" s="2">
        <f>SUMIFS('Growth rates'!I$4:I$999,'Growth rates'!$B$4:$B$999,Demands!$A751,'Growth rates'!$C$4:$C$999,$W751)</f>
        <v>1.2633403804646077</v>
      </c>
      <c r="AE751" s="2">
        <f>SUMIFS('Growth rates'!J$4:J$999,'Growth rates'!$B$4:$B$999,Demands!$A751,'Growth rates'!$C$4:$C$999,$W751)</f>
        <v>1.3384217544590336</v>
      </c>
      <c r="AF751" s="2">
        <f>SUMIFS('Growth rates'!K$4:K$999,'Growth rates'!$B$4:$B$999,Demands!$A751,'Growth rates'!$C$4:$C$999,$W751)</f>
        <v>1.4106460473943472</v>
      </c>
      <c r="AG751" s="2">
        <f>SUMIFS('Growth rates'!L$4:L$999,'Growth rates'!$B$4:$B$999,Demands!$A751,'Growth rates'!$C$4:$C$999,$W751)</f>
        <v>1.4794649813912475</v>
      </c>
      <c r="AH751" s="2">
        <f>SUMIFS('Growth rates'!M$4:M$999,'Growth rates'!$B$4:$B$999,Demands!$A751,'Growth rates'!$C$4:$C$999,$W751)</f>
        <v>1.5470842431476584</v>
      </c>
      <c r="AI751" s="2">
        <f>SUMIFS('Growth rates'!N$4:N$999,'Growth rates'!$B$4:$B$999,Demands!$A751,'Growth rates'!$C$4:$C$999,$W751)</f>
        <v>1.61544795560257</v>
      </c>
      <c r="AJ751" s="2">
        <f>SUMIFS('Growth rates'!O$4:O$999,'Growth rates'!$B$4:$B$999,Demands!$A751,'Growth rates'!$C$4:$C$999,$W751)</f>
        <v>1.6834369276720875</v>
      </c>
      <c r="AK751" s="2">
        <f>SUMIFS('Growth rates'!P$4:P$999,'Growth rates'!$B$4:$B$999,Demands!$A751,'Growth rates'!$C$4:$C$999,$W751)</f>
        <v>1.7491145815256512</v>
      </c>
      <c r="AL751" s="2">
        <f>SUMIFS('Growth rates'!Q$4:Q$999,'Growth rates'!$B$4:$B$999,Demands!$A751,'Growth rates'!$C$4:$C$999,$W751)</f>
        <v>1.8078457055506345</v>
      </c>
      <c r="AM751" s="2">
        <f>SUMIFS('Growth rates'!R$4:R$999,'Growth rates'!$B$4:$B$999,Demands!$A751,'Growth rates'!$C$4:$C$999,$W751)</f>
        <v>1.8566097413385929</v>
      </c>
      <c r="AN751" s="2">
        <f>SUMIFS('Growth rates'!S$4:S$999,'Growth rates'!$B$4:$B$999,Demands!$A751,'Growth rates'!$C$4:$C$999,$W751)</f>
        <v>1.8956833428653204</v>
      </c>
      <c r="AO751" s="2">
        <f>SUMIFS('Growth rates'!T$4:T$999,'Growth rates'!$B$4:$B$999,Demands!$A751,'Growth rates'!$C$4:$C$999,$W751)</f>
        <v>1.9267515843470189</v>
      </c>
      <c r="AP751" s="2">
        <f>SUMIFS('Growth rates'!U$4:U$999,'Growth rates'!$B$4:$B$999,Demands!$A751,'Growth rates'!$C$4:$C$999,$W751)</f>
        <v>1.9506368826026399</v>
      </c>
      <c r="AR751">
        <f>VLOOKUP(C751&amp;A751,Driver_elast!$A$2:$E$1161,5,FALSE)</f>
        <v>0.47640399999999999</v>
      </c>
      <c r="AS751">
        <f t="shared" si="241"/>
        <v>0.47640399999999999</v>
      </c>
      <c r="AT751">
        <f t="shared" si="242"/>
        <v>9.5280799999999999E-2</v>
      </c>
      <c r="AV751" s="2" cm="1">
        <f t="array" ref="AV751">TREND($AR751:$AS751,$AR$3:$AS$3,AV$1)</f>
        <v>0.47640399999999999</v>
      </c>
      <c r="AW751" s="2" cm="1">
        <f t="array" ref="AW751">TREND($AR751:$AS751,$AR$3:$AS$3,AW$1)</f>
        <v>0.47640399999999999</v>
      </c>
      <c r="AX751" s="2" cm="1">
        <f t="array" ref="AX751">TREND($AR751:$AS751,$AR$3:$AS$3,AX$1)</f>
        <v>0.47640399999999999</v>
      </c>
      <c r="AY751" s="2" cm="1">
        <f t="array" ref="AY751">TREND($AR751:$AS751,$AR$3:$AS$3,AY$1)</f>
        <v>0.47640399999999999</v>
      </c>
      <c r="AZ751" s="2" cm="1">
        <f t="array" ref="AZ751">TREND($AR751:$AS751,$AR$3:$AS$3,AZ$1)</f>
        <v>0.47640399999999999</v>
      </c>
      <c r="BA751" s="2" cm="1">
        <f t="array" ref="BA751">TREND($AR751:$AS751,$AR$3:$AS$3,BA$1)</f>
        <v>0.47640399999999999</v>
      </c>
      <c r="BB751" s="2" cm="1">
        <f t="array" ref="BB751">TREND($AR751:$AS751,$AR$3:$AS$3,BB$1)</f>
        <v>0.47640399999999999</v>
      </c>
      <c r="BC751" s="2" cm="1">
        <f t="array" ref="BC751">TREND($AR751:$AS751,$AR$3:$AS$3,BC$1)</f>
        <v>0.47640399999999999</v>
      </c>
      <c r="BD751" s="2" cm="1">
        <f t="array" ref="BD751">TREND($AR751:$AS751,$AR$3:$AS$3,BD$1)</f>
        <v>0.47640399999999999</v>
      </c>
      <c r="BE751" s="2" cm="1">
        <f t="array" ref="BE751">TREND($AR751:$AS751,$AR$3:$AS$3,BE$1)</f>
        <v>0.47640399999999999</v>
      </c>
      <c r="BF751" s="20" cm="1">
        <f t="array" ref="BF751">TREND($AS751:$AT751,$AS$3:$AT$3,BF$1)</f>
        <v>0.42876359999999991</v>
      </c>
      <c r="BG751" s="20" cm="1">
        <f t="array" ref="BG751">TREND($AS751:$AT751,$AS$3:$AT$3,BG$1)</f>
        <v>0.38112320000000111</v>
      </c>
      <c r="BH751" s="20" cm="1">
        <f t="array" ref="BH751">TREND($AS751:$AT751,$AS$3:$AT$3,BH$1)</f>
        <v>0.3334828000000023</v>
      </c>
      <c r="BI751" s="20" cm="1">
        <f t="array" ref="BI751">TREND($AS751:$AT751,$AS$3:$AT$3,BI$1)</f>
        <v>0.28584239999999994</v>
      </c>
      <c r="BJ751" s="20" cm="1">
        <f t="array" ref="BJ751">TREND($AS751:$AT751,$AS$3:$AT$3,BJ$1)</f>
        <v>0.23820200000000114</v>
      </c>
      <c r="BK751" s="20" cm="1">
        <f t="array" ref="BK751">TREND($AS751:$AT751,$AS$3:$AT$3,BK$1)</f>
        <v>0.19056160000000233</v>
      </c>
      <c r="BL751" s="20" cm="1">
        <f t="array" ref="BL751">TREND($AS751:$AT751,$AS$3:$AT$3,BL$1)</f>
        <v>0.14292119999999997</v>
      </c>
      <c r="BM751" s="20" cm="1">
        <f t="array" ref="BM751">TREND($AS751:$AT751,$AS$3:$AT$3,BM$1)</f>
        <v>9.5280800000001165E-2</v>
      </c>
    </row>
    <row r="752" spans="1:65" x14ac:dyDescent="0.35">
      <c r="A752" t="str">
        <f>IF(BYDem!B750="","\I:",BYDem!B750)</f>
        <v>Germany</v>
      </c>
      <c r="B752" t="str">
        <f>BYDem!E750</f>
        <v>TAD</v>
      </c>
      <c r="C752" t="str">
        <f t="shared" si="243"/>
        <v>TAD</v>
      </c>
      <c r="D752" s="4">
        <f>SUMIFS(BYDem!$M$2:$M$2000,BYDem!$B$2:$B$2000,Demands!$A752,BYDem!$E$2:$E$2000,Demands!$B752)</f>
        <v>30.753000590399999</v>
      </c>
      <c r="E752" s="4">
        <f t="shared" si="224"/>
        <v>30.933164130706238</v>
      </c>
      <c r="F752" s="4">
        <f t="shared" si="225"/>
        <v>33.136371589824272</v>
      </c>
      <c r="G752" s="4">
        <f t="shared" si="226"/>
        <v>34.922756420389653</v>
      </c>
      <c r="H752" s="4">
        <f t="shared" si="227"/>
        <v>36.820531665940813</v>
      </c>
      <c r="I752" s="4">
        <f t="shared" si="228"/>
        <v>39.038232313672843</v>
      </c>
      <c r="J752" s="4">
        <f t="shared" si="229"/>
        <v>41.384450347445792</v>
      </c>
      <c r="K752" s="4">
        <f t="shared" si="230"/>
        <v>43.634425981493003</v>
      </c>
      <c r="L752" s="4">
        <f t="shared" si="231"/>
        <v>45.771144669677014</v>
      </c>
      <c r="M752" s="4">
        <f t="shared" si="232"/>
        <v>47.863124575412336</v>
      </c>
      <c r="N752" s="4">
        <f t="shared" si="233"/>
        <v>49.766634878838865</v>
      </c>
      <c r="O752" s="4">
        <f t="shared" si="234"/>
        <v>51.442248054508944</v>
      </c>
      <c r="P752" s="4">
        <f t="shared" si="235"/>
        <v>52.847126534923234</v>
      </c>
      <c r="Q752" s="4">
        <f t="shared" si="236"/>
        <v>53.911815323983305</v>
      </c>
      <c r="R752" s="4">
        <f t="shared" si="237"/>
        <v>54.638912134231234</v>
      </c>
      <c r="S752" s="4">
        <f t="shared" si="238"/>
        <v>55.098877205630153</v>
      </c>
      <c r="T752" s="4">
        <f t="shared" si="239"/>
        <v>55.36978087139866</v>
      </c>
      <c r="U752" s="4">
        <f t="shared" si="240"/>
        <v>55.507061021180917</v>
      </c>
      <c r="W752" s="5" t="str">
        <f>VLOOKUP(C752&amp;A752,Driver_elast!$A$2:$D$1161,4,FALSE)</f>
        <v>GDPSER</v>
      </c>
      <c r="X752" s="5">
        <v>1</v>
      </c>
      <c r="Y752" s="2">
        <f>SUMIFS('Growth rates'!D$4:D$999,'Growth rates'!$B$4:$B$999,Demands!$A752,'Growth rates'!$C$4:$C$999,$W752)</f>
        <v>1</v>
      </c>
      <c r="Z752" s="2">
        <f>SUMIFS('Growth rates'!E$4:E$999,'Growth rates'!$B$4:$B$999,Demands!$A752,'Growth rates'!$C$4:$C$999,$W752)</f>
        <v>1.0056875027351035</v>
      </c>
      <c r="AA752" s="2">
        <f>SUMIFS('Growth rates'!F$4:F$999,'Growth rates'!$B$4:$B$999,Demands!$A752,'Growth rates'!$C$4:$C$999,$W752)</f>
        <v>1.0754822707557135</v>
      </c>
      <c r="AB752" s="2">
        <f>SUMIFS('Growth rates'!G$4:G$999,'Growth rates'!$B$4:$B$999,Demands!$A752,'Growth rates'!$C$4:$C$999,$W752)</f>
        <v>1.132183760612824</v>
      </c>
      <c r="AC752" s="2">
        <f>SUMIFS('Growth rates'!H$4:H$999,'Growth rates'!$B$4:$B$999,Demands!$A752,'Growth rates'!$C$4:$C$999,$W752)</f>
        <v>1.1925748084925727</v>
      </c>
      <c r="AD752" s="2">
        <f>SUMIFS('Growth rates'!I$4:I$999,'Growth rates'!$B$4:$B$999,Demands!$A752,'Growth rates'!$C$4:$C$999,$W752)</f>
        <v>1.2633403804646095</v>
      </c>
      <c r="AE752" s="2">
        <f>SUMIFS('Growth rates'!J$4:J$999,'Growth rates'!$B$4:$B$999,Demands!$A752,'Growth rates'!$C$4:$C$999,$W752)</f>
        <v>1.3384217544590349</v>
      </c>
      <c r="AF752" s="2">
        <f>SUMIFS('Growth rates'!K$4:K$999,'Growth rates'!$B$4:$B$999,Demands!$A752,'Growth rates'!$C$4:$C$999,$W752)</f>
        <v>1.410646047394349</v>
      </c>
      <c r="AG752" s="2">
        <f>SUMIFS('Growth rates'!L$4:L$999,'Growth rates'!$B$4:$B$999,Demands!$A752,'Growth rates'!$C$4:$C$999,$W752)</f>
        <v>1.479464981391247</v>
      </c>
      <c r="AH752" s="2">
        <f>SUMIFS('Growth rates'!M$4:M$999,'Growth rates'!$B$4:$B$999,Demands!$A752,'Growth rates'!$C$4:$C$999,$W752)</f>
        <v>1.5470842431476606</v>
      </c>
      <c r="AI752" s="2">
        <f>SUMIFS('Growth rates'!N$4:N$999,'Growth rates'!$B$4:$B$999,Demands!$A752,'Growth rates'!$C$4:$C$999,$W752)</f>
        <v>1.615447955602572</v>
      </c>
      <c r="AJ752" s="2">
        <f>SUMIFS('Growth rates'!O$4:O$999,'Growth rates'!$B$4:$B$999,Demands!$A752,'Growth rates'!$C$4:$C$999,$W752)</f>
        <v>1.6834369276720884</v>
      </c>
      <c r="AK752" s="2">
        <f>SUMIFS('Growth rates'!P$4:P$999,'Growth rates'!$B$4:$B$999,Demands!$A752,'Growth rates'!$C$4:$C$999,$W752)</f>
        <v>1.7491145815256524</v>
      </c>
      <c r="AL752" s="2">
        <f>SUMIFS('Growth rates'!Q$4:Q$999,'Growth rates'!$B$4:$B$999,Demands!$A752,'Growth rates'!$C$4:$C$999,$W752)</f>
        <v>1.8078457055506334</v>
      </c>
      <c r="AM752" s="2">
        <f>SUMIFS('Growth rates'!R$4:R$999,'Growth rates'!$B$4:$B$999,Demands!$A752,'Growth rates'!$C$4:$C$999,$W752)</f>
        <v>1.8566097413385925</v>
      </c>
      <c r="AN752" s="2">
        <f>SUMIFS('Growth rates'!S$4:S$999,'Growth rates'!$B$4:$B$999,Demands!$A752,'Growth rates'!$C$4:$C$999,$W752)</f>
        <v>1.8956833428653197</v>
      </c>
      <c r="AO752" s="2">
        <f>SUMIFS('Growth rates'!T$4:T$999,'Growth rates'!$B$4:$B$999,Demands!$A752,'Growth rates'!$C$4:$C$999,$W752)</f>
        <v>1.9267515843470198</v>
      </c>
      <c r="AP752" s="2">
        <f>SUMIFS('Growth rates'!U$4:U$999,'Growth rates'!$B$4:$B$999,Demands!$A752,'Growth rates'!$C$4:$C$999,$W752)</f>
        <v>1.9506368826026412</v>
      </c>
      <c r="AR752">
        <f>VLOOKUP(C752&amp;A752,Driver_elast!$A$2:$E$1161,5,FALSE)</f>
        <v>1.0307999999999999</v>
      </c>
      <c r="AS752">
        <f t="shared" si="241"/>
        <v>1</v>
      </c>
      <c r="AT752">
        <f t="shared" si="242"/>
        <v>0.2</v>
      </c>
      <c r="AV752" s="2" cm="1">
        <f t="array" ref="AV752">TREND($AR752:$AS752,$AR$3:$AS$3,AV$1)</f>
        <v>1.0307999999999999</v>
      </c>
      <c r="AW752" s="2" cm="1">
        <f t="array" ref="AW752">TREND($AR752:$AS752,$AR$3:$AS$3,AW$1)</f>
        <v>1.0300487804878049</v>
      </c>
      <c r="AX752" s="2" cm="1">
        <f t="array" ref="AX752">TREND($AR752:$AS752,$AR$3:$AS$3,AX$1)</f>
        <v>1.0262926829268293</v>
      </c>
      <c r="AY752" s="2" cm="1">
        <f t="array" ref="AY752">TREND($AR752:$AS752,$AR$3:$AS$3,AY$1)</f>
        <v>1.0225365853658537</v>
      </c>
      <c r="AZ752" s="2" cm="1">
        <f t="array" ref="AZ752">TREND($AR752:$AS752,$AR$3:$AS$3,AZ$1)</f>
        <v>1.0187804878048781</v>
      </c>
      <c r="BA752" s="2" cm="1">
        <f t="array" ref="BA752">TREND($AR752:$AS752,$AR$3:$AS$3,BA$1)</f>
        <v>1.0150243902439025</v>
      </c>
      <c r="BB752" s="2" cm="1">
        <f t="array" ref="BB752">TREND($AR752:$AS752,$AR$3:$AS$3,BB$1)</f>
        <v>1.0112682926829268</v>
      </c>
      <c r="BC752" s="2" cm="1">
        <f t="array" ref="BC752">TREND($AR752:$AS752,$AR$3:$AS$3,BC$1)</f>
        <v>1.0075121951219512</v>
      </c>
      <c r="BD752" s="2" cm="1">
        <f t="array" ref="BD752">TREND($AR752:$AS752,$AR$3:$AS$3,BD$1)</f>
        <v>1.0037560975609756</v>
      </c>
      <c r="BE752" s="2" cm="1">
        <f t="array" ref="BE752">TREND($AR752:$AS752,$AR$3:$AS$3,BE$1)</f>
        <v>1</v>
      </c>
      <c r="BF752" s="20" cm="1">
        <f t="array" ref="BF752">TREND($AS752:$AT752,$AS$3:$AT$3,BF$1)</f>
        <v>0.90000000000000568</v>
      </c>
      <c r="BG752" s="20" cm="1">
        <f t="array" ref="BG752">TREND($AS752:$AT752,$AS$3:$AT$3,BG$1)</f>
        <v>0.80000000000000426</v>
      </c>
      <c r="BH752" s="20" cm="1">
        <f t="array" ref="BH752">TREND($AS752:$AT752,$AS$3:$AT$3,BH$1)</f>
        <v>0.70000000000000284</v>
      </c>
      <c r="BI752" s="20" cm="1">
        <f t="array" ref="BI752">TREND($AS752:$AT752,$AS$3:$AT$3,BI$1)</f>
        <v>0.60000000000000142</v>
      </c>
      <c r="BJ752" s="20" cm="1">
        <f t="array" ref="BJ752">TREND($AS752:$AT752,$AS$3:$AT$3,BJ$1)</f>
        <v>0.5</v>
      </c>
      <c r="BK752" s="20" cm="1">
        <f t="array" ref="BK752">TREND($AS752:$AT752,$AS$3:$AT$3,BK$1)</f>
        <v>0.40000000000000568</v>
      </c>
      <c r="BL752" s="20" cm="1">
        <f t="array" ref="BL752">TREND($AS752:$AT752,$AS$3:$AT$3,BL$1)</f>
        <v>0.30000000000000426</v>
      </c>
      <c r="BM752" s="20" cm="1">
        <f t="array" ref="BM752">TREND($AS752:$AT752,$AS$3:$AT$3,BM$1)</f>
        <v>0.20000000000000284</v>
      </c>
    </row>
    <row r="753" spans="1:65" x14ac:dyDescent="0.35">
      <c r="A753" t="str">
        <f>IF(BYDem!B751="","\I:",BYDem!B751)</f>
        <v>Germany</v>
      </c>
      <c r="B753" t="str">
        <f>BYDem!E751</f>
        <v>TAI</v>
      </c>
      <c r="C753" t="str">
        <f t="shared" si="243"/>
        <v>TAI</v>
      </c>
      <c r="D753" s="4">
        <f>SUMIFS(BYDem!$M$2:$M$2000,BYDem!$B$2:$B$2000,Demands!$A753,BYDem!$E$2:$E$2000,Demands!$B753)</f>
        <v>409.87600114679998</v>
      </c>
      <c r="E753" s="4">
        <f t="shared" si="224"/>
        <v>413.10569170448832</v>
      </c>
      <c r="F753" s="4">
        <f t="shared" si="225"/>
        <v>451.44427105580132</v>
      </c>
      <c r="G753" s="4">
        <f t="shared" si="226"/>
        <v>482.12562295289996</v>
      </c>
      <c r="H753" s="4">
        <f t="shared" si="227"/>
        <v>514.03747438478581</v>
      </c>
      <c r="I753" s="4">
        <f t="shared" si="228"/>
        <v>550.41801429778559</v>
      </c>
      <c r="J753" s="4">
        <f t="shared" si="229"/>
        <v>587.85794461841408</v>
      </c>
      <c r="K753" s="4">
        <f t="shared" si="230"/>
        <v>622.63682493897147</v>
      </c>
      <c r="L753" s="4">
        <f t="shared" si="231"/>
        <v>654.47589721741872</v>
      </c>
      <c r="M753" s="4">
        <f t="shared" si="232"/>
        <v>684.38885735087865</v>
      </c>
      <c r="N753" s="4">
        <f t="shared" si="233"/>
        <v>711.60691411324353</v>
      </c>
      <c r="O753" s="4">
        <f t="shared" si="234"/>
        <v>735.56629822850562</v>
      </c>
      <c r="P753" s="4">
        <f t="shared" si="235"/>
        <v>755.65448065405269</v>
      </c>
      <c r="Q753" s="4">
        <f t="shared" si="236"/>
        <v>770.87833305071513</v>
      </c>
      <c r="R753" s="4">
        <f t="shared" si="237"/>
        <v>781.27499978660705</v>
      </c>
      <c r="S753" s="4">
        <f t="shared" si="238"/>
        <v>787.85198305772713</v>
      </c>
      <c r="T753" s="4">
        <f t="shared" si="239"/>
        <v>791.72560083575888</v>
      </c>
      <c r="U753" s="4">
        <f t="shared" si="240"/>
        <v>793.68855260039766</v>
      </c>
      <c r="W753" s="5" t="str">
        <f>VLOOKUP(C753&amp;A753,Driver_elast!$A$2:$D$1161,4,FALSE)</f>
        <v>GDP</v>
      </c>
      <c r="X753" s="5">
        <v>1</v>
      </c>
      <c r="Y753" s="2">
        <f>SUMIFS('Growth rates'!D$4:D$999,'Growth rates'!$B$4:$B$999,Demands!$A753,'Growth rates'!$C$4:$C$999,$W753)</f>
        <v>1</v>
      </c>
      <c r="Z753" s="2">
        <f>SUMIFS('Growth rates'!E$4:E$999,'Growth rates'!$B$4:$B$999,Demands!$A753,'Growth rates'!$C$4:$C$999,$W753)</f>
        <v>1.0056875027351018</v>
      </c>
      <c r="AA753" s="2">
        <f>SUMIFS('Growth rates'!F$4:F$999,'Growth rates'!$B$4:$B$999,Demands!$A753,'Growth rates'!$C$4:$C$999,$W753)</f>
        <v>1.075482270755713</v>
      </c>
      <c r="AB753" s="2">
        <f>SUMIFS('Growth rates'!G$4:G$999,'Growth rates'!$B$4:$B$999,Demands!$A753,'Growth rates'!$C$4:$C$999,$W753)</f>
        <v>1.1321837606128238</v>
      </c>
      <c r="AC753" s="2">
        <f>SUMIFS('Growth rates'!H$4:H$999,'Growth rates'!$B$4:$B$999,Demands!$A753,'Growth rates'!$C$4:$C$999,$W753)</f>
        <v>1.1925748084925729</v>
      </c>
      <c r="AD753" s="2">
        <f>SUMIFS('Growth rates'!I$4:I$999,'Growth rates'!$B$4:$B$999,Demands!$A753,'Growth rates'!$C$4:$C$999,$W753)</f>
        <v>1.2633403804646077</v>
      </c>
      <c r="AE753" s="2">
        <f>SUMIFS('Growth rates'!J$4:J$999,'Growth rates'!$B$4:$B$999,Demands!$A753,'Growth rates'!$C$4:$C$999,$W753)</f>
        <v>1.3384217544590336</v>
      </c>
      <c r="AF753" s="2">
        <f>SUMIFS('Growth rates'!K$4:K$999,'Growth rates'!$B$4:$B$999,Demands!$A753,'Growth rates'!$C$4:$C$999,$W753)</f>
        <v>1.4106460473943472</v>
      </c>
      <c r="AG753" s="2">
        <f>SUMIFS('Growth rates'!L$4:L$999,'Growth rates'!$B$4:$B$999,Demands!$A753,'Growth rates'!$C$4:$C$999,$W753)</f>
        <v>1.4794649813912475</v>
      </c>
      <c r="AH753" s="2">
        <f>SUMIFS('Growth rates'!M$4:M$999,'Growth rates'!$B$4:$B$999,Demands!$A753,'Growth rates'!$C$4:$C$999,$W753)</f>
        <v>1.5470842431476584</v>
      </c>
      <c r="AI753" s="2">
        <f>SUMIFS('Growth rates'!N$4:N$999,'Growth rates'!$B$4:$B$999,Demands!$A753,'Growth rates'!$C$4:$C$999,$W753)</f>
        <v>1.61544795560257</v>
      </c>
      <c r="AJ753" s="2">
        <f>SUMIFS('Growth rates'!O$4:O$999,'Growth rates'!$B$4:$B$999,Demands!$A753,'Growth rates'!$C$4:$C$999,$W753)</f>
        <v>1.6834369276720875</v>
      </c>
      <c r="AK753" s="2">
        <f>SUMIFS('Growth rates'!P$4:P$999,'Growth rates'!$B$4:$B$999,Demands!$A753,'Growth rates'!$C$4:$C$999,$W753)</f>
        <v>1.7491145815256512</v>
      </c>
      <c r="AL753" s="2">
        <f>SUMIFS('Growth rates'!Q$4:Q$999,'Growth rates'!$B$4:$B$999,Demands!$A753,'Growth rates'!$C$4:$C$999,$W753)</f>
        <v>1.8078457055506345</v>
      </c>
      <c r="AM753" s="2">
        <f>SUMIFS('Growth rates'!R$4:R$999,'Growth rates'!$B$4:$B$999,Demands!$A753,'Growth rates'!$C$4:$C$999,$W753)</f>
        <v>1.8566097413385929</v>
      </c>
      <c r="AN753" s="2">
        <f>SUMIFS('Growth rates'!S$4:S$999,'Growth rates'!$B$4:$B$999,Demands!$A753,'Growth rates'!$C$4:$C$999,$W753)</f>
        <v>1.8956833428653204</v>
      </c>
      <c r="AO753" s="2">
        <f>SUMIFS('Growth rates'!T$4:T$999,'Growth rates'!$B$4:$B$999,Demands!$A753,'Growth rates'!$C$4:$C$999,$W753)</f>
        <v>1.9267515843470189</v>
      </c>
      <c r="AP753" s="2">
        <f>SUMIFS('Growth rates'!U$4:U$999,'Growth rates'!$B$4:$B$999,Demands!$A753,'Growth rates'!$C$4:$C$999,$W753)</f>
        <v>1.9506368826026399</v>
      </c>
      <c r="AR753">
        <f>VLOOKUP(C753&amp;A753,Driver_elast!$A$2:$E$1161,5,FALSE)</f>
        <v>1.395073</v>
      </c>
      <c r="AS753">
        <f t="shared" si="241"/>
        <v>1</v>
      </c>
      <c r="AT753">
        <f t="shared" si="242"/>
        <v>0.2</v>
      </c>
      <c r="AV753" s="2" cm="1">
        <f t="array" ref="AV753">TREND($AR753:$AS753,$AR$3:$AS$3,AV$1)</f>
        <v>1.3950729999999965</v>
      </c>
      <c r="AW753" s="2" cm="1">
        <f t="array" ref="AW753">TREND($AR753:$AS753,$AR$3:$AS$3,AW$1)</f>
        <v>1.3854370731707313</v>
      </c>
      <c r="AX753" s="2" cm="1">
        <f t="array" ref="AX753">TREND($AR753:$AS753,$AR$3:$AS$3,AX$1)</f>
        <v>1.3372574390243877</v>
      </c>
      <c r="AY753" s="2" cm="1">
        <f t="array" ref="AY753">TREND($AR753:$AS753,$AR$3:$AS$3,AY$1)</f>
        <v>1.2890778048780476</v>
      </c>
      <c r="AZ753" s="2" cm="1">
        <f t="array" ref="AZ753">TREND($AR753:$AS753,$AR$3:$AS$3,AZ$1)</f>
        <v>1.2408981707317039</v>
      </c>
      <c r="BA753" s="2" cm="1">
        <f t="array" ref="BA753">TREND($AR753:$AS753,$AR$3:$AS$3,BA$1)</f>
        <v>1.1927185365853639</v>
      </c>
      <c r="BB753" s="2" cm="1">
        <f t="array" ref="BB753">TREND($AR753:$AS753,$AR$3:$AS$3,BB$1)</f>
        <v>1.1445389024390238</v>
      </c>
      <c r="BC753" s="2" cm="1">
        <f t="array" ref="BC753">TREND($AR753:$AS753,$AR$3:$AS$3,BC$1)</f>
        <v>1.0963592682926802</v>
      </c>
      <c r="BD753" s="2" cm="1">
        <f t="array" ref="BD753">TREND($AR753:$AS753,$AR$3:$AS$3,BD$1)</f>
        <v>1.0481796341463401</v>
      </c>
      <c r="BE753" s="2" cm="1">
        <f t="array" ref="BE753">TREND($AR753:$AS753,$AR$3:$AS$3,BE$1)</f>
        <v>0.99999999999999645</v>
      </c>
      <c r="BF753" s="20" cm="1">
        <f t="array" ref="BF753">TREND($AS753:$AT753,$AS$3:$AT$3,BF$1)</f>
        <v>0.90000000000000568</v>
      </c>
      <c r="BG753" s="20" cm="1">
        <f t="array" ref="BG753">TREND($AS753:$AT753,$AS$3:$AT$3,BG$1)</f>
        <v>0.80000000000000426</v>
      </c>
      <c r="BH753" s="20" cm="1">
        <f t="array" ref="BH753">TREND($AS753:$AT753,$AS$3:$AT$3,BH$1)</f>
        <v>0.70000000000000284</v>
      </c>
      <c r="BI753" s="20" cm="1">
        <f t="array" ref="BI753">TREND($AS753:$AT753,$AS$3:$AT$3,BI$1)</f>
        <v>0.60000000000000142</v>
      </c>
      <c r="BJ753" s="20" cm="1">
        <f t="array" ref="BJ753">TREND($AS753:$AT753,$AS$3:$AT$3,BJ$1)</f>
        <v>0.5</v>
      </c>
      <c r="BK753" s="20" cm="1">
        <f t="array" ref="BK753">TREND($AS753:$AT753,$AS$3:$AT$3,BK$1)</f>
        <v>0.40000000000000568</v>
      </c>
      <c r="BL753" s="20" cm="1">
        <f t="array" ref="BL753">TREND($AS753:$AT753,$AS$3:$AT$3,BL$1)</f>
        <v>0.30000000000000426</v>
      </c>
      <c r="BM753" s="20" cm="1">
        <f t="array" ref="BM753">TREND($AS753:$AT753,$AS$3:$AT$3,BM$1)</f>
        <v>0.20000000000000284</v>
      </c>
    </row>
    <row r="754" spans="1:65" x14ac:dyDescent="0.35">
      <c r="A754" t="str">
        <f>IF(BYDem!B752="","\I:",BYDem!B752)</f>
        <v>Germany</v>
      </c>
      <c r="B754" t="str">
        <f>BYDem!E752</f>
        <v>TTF</v>
      </c>
      <c r="C754" t="str">
        <f t="shared" si="243"/>
        <v>TTF</v>
      </c>
      <c r="D754" s="4">
        <f>SUMIFS(BYDem!$M$2:$M$2000,BYDem!$B$2:$B$2000,Demands!$A754,BYDem!$E$2:$E$2000,Demands!$B754)</f>
        <v>10.19603156004</v>
      </c>
      <c r="E754" s="4">
        <f t="shared" si="224"/>
        <v>10.251932661169949</v>
      </c>
      <c r="F754" s="4">
        <f t="shared" si="225"/>
        <v>10.937788961850154</v>
      </c>
      <c r="G754" s="4">
        <f t="shared" si="226"/>
        <v>11.493678278385591</v>
      </c>
      <c r="H754" s="4">
        <f t="shared" si="227"/>
        <v>12.084671165029171</v>
      </c>
      <c r="I754" s="4">
        <f t="shared" si="228"/>
        <v>12.77592698432835</v>
      </c>
      <c r="J754" s="4">
        <f t="shared" si="229"/>
        <v>13.507860826501027</v>
      </c>
      <c r="K754" s="4">
        <f t="shared" si="230"/>
        <v>14.210519582247024</v>
      </c>
      <c r="L754" s="4">
        <f t="shared" si="231"/>
        <v>14.878813356432079</v>
      </c>
      <c r="M754" s="4">
        <f t="shared" si="232"/>
        <v>15.534356989901811</v>
      </c>
      <c r="N754" s="4">
        <f t="shared" si="233"/>
        <v>16.129902616417407</v>
      </c>
      <c r="O754" s="4">
        <f t="shared" si="234"/>
        <v>16.653424462897128</v>
      </c>
      <c r="P754" s="4">
        <f t="shared" si="235"/>
        <v>17.091844046678293</v>
      </c>
      <c r="Q754" s="4">
        <f t="shared" si="236"/>
        <v>17.423782676704075</v>
      </c>
      <c r="R754" s="4">
        <f t="shared" si="237"/>
        <v>17.650308805047928</v>
      </c>
      <c r="S754" s="4">
        <f t="shared" si="238"/>
        <v>17.793541673990738</v>
      </c>
      <c r="T754" s="4">
        <f t="shared" si="239"/>
        <v>17.877875558656019</v>
      </c>
      <c r="U754" s="4">
        <f t="shared" si="240"/>
        <v>17.92060413496208</v>
      </c>
      <c r="W754" s="5" t="str">
        <f>VLOOKUP(C754&amp;A754,Driver_elast!$A$2:$D$1161,4,FALSE)</f>
        <v>GDP</v>
      </c>
      <c r="X754" s="5">
        <v>1</v>
      </c>
      <c r="Y754" s="2">
        <f>SUMIFS('Growth rates'!D$4:D$999,'Growth rates'!$B$4:$B$999,Demands!$A754,'Growth rates'!$C$4:$C$999,$W754)</f>
        <v>1</v>
      </c>
      <c r="Z754" s="2">
        <f>SUMIFS('Growth rates'!E$4:E$999,'Growth rates'!$B$4:$B$999,Demands!$A754,'Growth rates'!$C$4:$C$999,$W754)</f>
        <v>1.0056875027351018</v>
      </c>
      <c r="AA754" s="2">
        <f>SUMIFS('Growth rates'!F$4:F$999,'Growth rates'!$B$4:$B$999,Demands!$A754,'Growth rates'!$C$4:$C$999,$W754)</f>
        <v>1.075482270755713</v>
      </c>
      <c r="AB754" s="2">
        <f>SUMIFS('Growth rates'!G$4:G$999,'Growth rates'!$B$4:$B$999,Demands!$A754,'Growth rates'!$C$4:$C$999,$W754)</f>
        <v>1.1321837606128238</v>
      </c>
      <c r="AC754" s="2">
        <f>SUMIFS('Growth rates'!H$4:H$999,'Growth rates'!$B$4:$B$999,Demands!$A754,'Growth rates'!$C$4:$C$999,$W754)</f>
        <v>1.1925748084925729</v>
      </c>
      <c r="AD754" s="2">
        <f>SUMIFS('Growth rates'!I$4:I$999,'Growth rates'!$B$4:$B$999,Demands!$A754,'Growth rates'!$C$4:$C$999,$W754)</f>
        <v>1.2633403804646077</v>
      </c>
      <c r="AE754" s="2">
        <f>SUMIFS('Growth rates'!J$4:J$999,'Growth rates'!$B$4:$B$999,Demands!$A754,'Growth rates'!$C$4:$C$999,$W754)</f>
        <v>1.3384217544590336</v>
      </c>
      <c r="AF754" s="2">
        <f>SUMIFS('Growth rates'!K$4:K$999,'Growth rates'!$B$4:$B$999,Demands!$A754,'Growth rates'!$C$4:$C$999,$W754)</f>
        <v>1.4106460473943472</v>
      </c>
      <c r="AG754" s="2">
        <f>SUMIFS('Growth rates'!L$4:L$999,'Growth rates'!$B$4:$B$999,Demands!$A754,'Growth rates'!$C$4:$C$999,$W754)</f>
        <v>1.4794649813912475</v>
      </c>
      <c r="AH754" s="2">
        <f>SUMIFS('Growth rates'!M$4:M$999,'Growth rates'!$B$4:$B$999,Demands!$A754,'Growth rates'!$C$4:$C$999,$W754)</f>
        <v>1.5470842431476584</v>
      </c>
      <c r="AI754" s="2">
        <f>SUMIFS('Growth rates'!N$4:N$999,'Growth rates'!$B$4:$B$999,Demands!$A754,'Growth rates'!$C$4:$C$999,$W754)</f>
        <v>1.61544795560257</v>
      </c>
      <c r="AJ754" s="2">
        <f>SUMIFS('Growth rates'!O$4:O$999,'Growth rates'!$B$4:$B$999,Demands!$A754,'Growth rates'!$C$4:$C$999,$W754)</f>
        <v>1.6834369276720875</v>
      </c>
      <c r="AK754" s="2">
        <f>SUMIFS('Growth rates'!P$4:P$999,'Growth rates'!$B$4:$B$999,Demands!$A754,'Growth rates'!$C$4:$C$999,$W754)</f>
        <v>1.7491145815256512</v>
      </c>
      <c r="AL754" s="2">
        <f>SUMIFS('Growth rates'!Q$4:Q$999,'Growth rates'!$B$4:$B$999,Demands!$A754,'Growth rates'!$C$4:$C$999,$W754)</f>
        <v>1.8078457055506345</v>
      </c>
      <c r="AM754" s="2">
        <f>SUMIFS('Growth rates'!R$4:R$999,'Growth rates'!$B$4:$B$999,Demands!$A754,'Growth rates'!$C$4:$C$999,$W754)</f>
        <v>1.8566097413385929</v>
      </c>
      <c r="AN754" s="2">
        <f>SUMIFS('Growth rates'!S$4:S$999,'Growth rates'!$B$4:$B$999,Demands!$A754,'Growth rates'!$C$4:$C$999,$W754)</f>
        <v>1.8956833428653204</v>
      </c>
      <c r="AO754" s="2">
        <f>SUMIFS('Growth rates'!T$4:T$999,'Growth rates'!$B$4:$B$999,Demands!$A754,'Growth rates'!$C$4:$C$999,$W754)</f>
        <v>1.9267515843470189</v>
      </c>
      <c r="AP754" s="2">
        <f>SUMIFS('Growth rates'!U$4:U$999,'Growth rates'!$B$4:$B$999,Demands!$A754,'Growth rates'!$C$4:$C$999,$W754)</f>
        <v>1.9506368826026399</v>
      </c>
      <c r="AR754">
        <f>VLOOKUP(C754&amp;A754,Driver_elast!$A$2:$E$1161,5,FALSE)</f>
        <v>0.96397900000000003</v>
      </c>
      <c r="AS754">
        <f t="shared" si="241"/>
        <v>0.96397900000000003</v>
      </c>
      <c r="AT754">
        <f t="shared" si="242"/>
        <v>0.19279580000000002</v>
      </c>
      <c r="AV754" s="2" cm="1">
        <f t="array" ref="AV754">TREND($AR754:$AS754,$AR$3:$AS$3,AV$1)</f>
        <v>0.96397900000000003</v>
      </c>
      <c r="AW754" s="2" cm="1">
        <f t="array" ref="AW754">TREND($AR754:$AS754,$AR$3:$AS$3,AW$1)</f>
        <v>0.96397900000000003</v>
      </c>
      <c r="AX754" s="2" cm="1">
        <f t="array" ref="AX754">TREND($AR754:$AS754,$AR$3:$AS$3,AX$1)</f>
        <v>0.96397900000000003</v>
      </c>
      <c r="AY754" s="2" cm="1">
        <f t="array" ref="AY754">TREND($AR754:$AS754,$AR$3:$AS$3,AY$1)</f>
        <v>0.96397900000000003</v>
      </c>
      <c r="AZ754" s="2" cm="1">
        <f t="array" ref="AZ754">TREND($AR754:$AS754,$AR$3:$AS$3,AZ$1)</f>
        <v>0.96397900000000003</v>
      </c>
      <c r="BA754" s="2" cm="1">
        <f t="array" ref="BA754">TREND($AR754:$AS754,$AR$3:$AS$3,BA$1)</f>
        <v>0.96397900000000003</v>
      </c>
      <c r="BB754" s="2" cm="1">
        <f t="array" ref="BB754">TREND($AR754:$AS754,$AR$3:$AS$3,BB$1)</f>
        <v>0.96397900000000003</v>
      </c>
      <c r="BC754" s="2" cm="1">
        <f t="array" ref="BC754">TREND($AR754:$AS754,$AR$3:$AS$3,BC$1)</f>
        <v>0.96397900000000003</v>
      </c>
      <c r="BD754" s="2" cm="1">
        <f t="array" ref="BD754">TREND($AR754:$AS754,$AR$3:$AS$3,BD$1)</f>
        <v>0.96397900000000003</v>
      </c>
      <c r="BE754" s="2" cm="1">
        <f t="array" ref="BE754">TREND($AR754:$AS754,$AR$3:$AS$3,BE$1)</f>
        <v>0.96397900000000003</v>
      </c>
      <c r="BF754" s="20" cm="1">
        <f t="array" ref="BF754">TREND($AS754:$AT754,$AS$3:$AT$3,BF$1)</f>
        <v>0.86758110000000244</v>
      </c>
      <c r="BG754" s="20" cm="1">
        <f t="array" ref="BG754">TREND($AS754:$AT754,$AS$3:$AT$3,BG$1)</f>
        <v>0.77118319999999585</v>
      </c>
      <c r="BH754" s="20" cm="1">
        <f t="array" ref="BH754">TREND($AS754:$AT754,$AS$3:$AT$3,BH$1)</f>
        <v>0.67478529999999637</v>
      </c>
      <c r="BI754" s="20" cm="1">
        <f t="array" ref="BI754">TREND($AS754:$AT754,$AS$3:$AT$3,BI$1)</f>
        <v>0.57838739999999689</v>
      </c>
      <c r="BJ754" s="20" cm="1">
        <f t="array" ref="BJ754">TREND($AS754:$AT754,$AS$3:$AT$3,BJ$1)</f>
        <v>0.48198949999999741</v>
      </c>
      <c r="BK754" s="20" cm="1">
        <f t="array" ref="BK754">TREND($AS754:$AT754,$AS$3:$AT$3,BK$1)</f>
        <v>0.38559159999999792</v>
      </c>
      <c r="BL754" s="20" cm="1">
        <f t="array" ref="BL754">TREND($AS754:$AT754,$AS$3:$AT$3,BL$1)</f>
        <v>0.28919369999999844</v>
      </c>
      <c r="BM754" s="20" cm="1">
        <f t="array" ref="BM754">TREND($AS754:$AT754,$AS$3:$AT$3,BM$1)</f>
        <v>0.19279579999999896</v>
      </c>
    </row>
    <row r="755" spans="1:65" x14ac:dyDescent="0.35">
      <c r="A755" t="str">
        <f>IF(BYDem!B753="","\I:",BYDem!B753)</f>
        <v>Germany</v>
      </c>
      <c r="B755" t="str">
        <f>BYDem!E753</f>
        <v>TTP</v>
      </c>
      <c r="C755" t="str">
        <f t="shared" si="243"/>
        <v>TTP</v>
      </c>
      <c r="D755" s="4">
        <f>SUMIFS(BYDem!$M$2:$M$2000,BYDem!$B$2:$B$2000,Demands!$A755,BYDem!$E$2:$E$2000,Demands!$B755)</f>
        <v>41.701292928359997</v>
      </c>
      <c r="E755" s="4">
        <f t="shared" si="224"/>
        <v>41.929925821413612</v>
      </c>
      <c r="F755" s="4">
        <f t="shared" si="225"/>
        <v>44.73504606187258</v>
      </c>
      <c r="G755" s="4">
        <f t="shared" si="226"/>
        <v>47.00860740660611</v>
      </c>
      <c r="H755" s="4">
        <f t="shared" si="227"/>
        <v>49.425740713753733</v>
      </c>
      <c r="I755" s="4">
        <f t="shared" si="228"/>
        <v>52.252944733208096</v>
      </c>
      <c r="J755" s="4">
        <f t="shared" si="229"/>
        <v>55.246519966561245</v>
      </c>
      <c r="K755" s="4">
        <f t="shared" si="230"/>
        <v>58.12036146356872</v>
      </c>
      <c r="L755" s="4">
        <f t="shared" si="231"/>
        <v>60.853651790828252</v>
      </c>
      <c r="M755" s="4">
        <f t="shared" si="232"/>
        <v>63.534794637990593</v>
      </c>
      <c r="N755" s="4">
        <f t="shared" si="233"/>
        <v>65.970548438602904</v>
      </c>
      <c r="O755" s="4">
        <f t="shared" si="234"/>
        <v>68.111728342361573</v>
      </c>
      <c r="P755" s="4">
        <f t="shared" si="235"/>
        <v>69.904843965938198</v>
      </c>
      <c r="Q755" s="4">
        <f t="shared" si="236"/>
        <v>71.262457461290055</v>
      </c>
      <c r="R755" s="4">
        <f t="shared" si="237"/>
        <v>72.188938747501112</v>
      </c>
      <c r="S755" s="4">
        <f t="shared" si="238"/>
        <v>72.774754492536928</v>
      </c>
      <c r="T755" s="4">
        <f t="shared" si="239"/>
        <v>73.11967614244594</v>
      </c>
      <c r="U755" s="4">
        <f t="shared" si="240"/>
        <v>73.294434024123561</v>
      </c>
      <c r="W755" s="5" t="str">
        <f>VLOOKUP(C755&amp;A755,Driver_elast!$A$2:$D$1161,4,FALSE)</f>
        <v>GDP</v>
      </c>
      <c r="X755" s="5">
        <v>1</v>
      </c>
      <c r="Y755" s="2">
        <f>SUMIFS('Growth rates'!D$4:D$999,'Growth rates'!$B$4:$B$999,Demands!$A755,'Growth rates'!$C$4:$C$999,$W755)</f>
        <v>1</v>
      </c>
      <c r="Z755" s="2">
        <f>SUMIFS('Growth rates'!E$4:E$999,'Growth rates'!$B$4:$B$999,Demands!$A755,'Growth rates'!$C$4:$C$999,$W755)</f>
        <v>1.0056875027351018</v>
      </c>
      <c r="AA755" s="2">
        <f>SUMIFS('Growth rates'!F$4:F$999,'Growth rates'!$B$4:$B$999,Demands!$A755,'Growth rates'!$C$4:$C$999,$W755)</f>
        <v>1.075482270755713</v>
      </c>
      <c r="AB755" s="2">
        <f>SUMIFS('Growth rates'!G$4:G$999,'Growth rates'!$B$4:$B$999,Demands!$A755,'Growth rates'!$C$4:$C$999,$W755)</f>
        <v>1.1321837606128238</v>
      </c>
      <c r="AC755" s="2">
        <f>SUMIFS('Growth rates'!H$4:H$999,'Growth rates'!$B$4:$B$999,Demands!$A755,'Growth rates'!$C$4:$C$999,$W755)</f>
        <v>1.1925748084925729</v>
      </c>
      <c r="AD755" s="2">
        <f>SUMIFS('Growth rates'!I$4:I$999,'Growth rates'!$B$4:$B$999,Demands!$A755,'Growth rates'!$C$4:$C$999,$W755)</f>
        <v>1.2633403804646077</v>
      </c>
      <c r="AE755" s="2">
        <f>SUMIFS('Growth rates'!J$4:J$999,'Growth rates'!$B$4:$B$999,Demands!$A755,'Growth rates'!$C$4:$C$999,$W755)</f>
        <v>1.3384217544590336</v>
      </c>
      <c r="AF755" s="2">
        <f>SUMIFS('Growth rates'!K$4:K$999,'Growth rates'!$B$4:$B$999,Demands!$A755,'Growth rates'!$C$4:$C$999,$W755)</f>
        <v>1.4106460473943472</v>
      </c>
      <c r="AG755" s="2">
        <f>SUMIFS('Growth rates'!L$4:L$999,'Growth rates'!$B$4:$B$999,Demands!$A755,'Growth rates'!$C$4:$C$999,$W755)</f>
        <v>1.4794649813912475</v>
      </c>
      <c r="AH755" s="2">
        <f>SUMIFS('Growth rates'!M$4:M$999,'Growth rates'!$B$4:$B$999,Demands!$A755,'Growth rates'!$C$4:$C$999,$W755)</f>
        <v>1.5470842431476584</v>
      </c>
      <c r="AI755" s="2">
        <f>SUMIFS('Growth rates'!N$4:N$999,'Growth rates'!$B$4:$B$999,Demands!$A755,'Growth rates'!$C$4:$C$999,$W755)</f>
        <v>1.61544795560257</v>
      </c>
      <c r="AJ755" s="2">
        <f>SUMIFS('Growth rates'!O$4:O$999,'Growth rates'!$B$4:$B$999,Demands!$A755,'Growth rates'!$C$4:$C$999,$W755)</f>
        <v>1.6834369276720875</v>
      </c>
      <c r="AK755" s="2">
        <f>SUMIFS('Growth rates'!P$4:P$999,'Growth rates'!$B$4:$B$999,Demands!$A755,'Growth rates'!$C$4:$C$999,$W755)</f>
        <v>1.7491145815256512</v>
      </c>
      <c r="AL755" s="2">
        <f>SUMIFS('Growth rates'!Q$4:Q$999,'Growth rates'!$B$4:$B$999,Demands!$A755,'Growth rates'!$C$4:$C$999,$W755)</f>
        <v>1.8078457055506345</v>
      </c>
      <c r="AM755" s="2">
        <f>SUMIFS('Growth rates'!R$4:R$999,'Growth rates'!$B$4:$B$999,Demands!$A755,'Growth rates'!$C$4:$C$999,$W755)</f>
        <v>1.8566097413385929</v>
      </c>
      <c r="AN755" s="2">
        <f>SUMIFS('Growth rates'!S$4:S$999,'Growth rates'!$B$4:$B$999,Demands!$A755,'Growth rates'!$C$4:$C$999,$W755)</f>
        <v>1.8956833428653204</v>
      </c>
      <c r="AO755" s="2">
        <f>SUMIFS('Growth rates'!T$4:T$999,'Growth rates'!$B$4:$B$999,Demands!$A755,'Growth rates'!$C$4:$C$999,$W755)</f>
        <v>1.9267515843470189</v>
      </c>
      <c r="AP755" s="2">
        <f>SUMIFS('Growth rates'!U$4:U$999,'Growth rates'!$B$4:$B$999,Demands!$A755,'Growth rates'!$C$4:$C$999,$W755)</f>
        <v>1.9506368826026399</v>
      </c>
      <c r="AR755">
        <f>VLOOKUP(C755&amp;A755,Driver_elast!$A$2:$E$1161,5,FALSE)</f>
        <v>0.96397900000000003</v>
      </c>
      <c r="AS755">
        <f t="shared" si="241"/>
        <v>0.96397900000000003</v>
      </c>
      <c r="AT755">
        <f t="shared" si="242"/>
        <v>0.19279580000000002</v>
      </c>
      <c r="AV755" s="2" cm="1">
        <f t="array" ref="AV755">TREND($AR755:$AS755,$AR$3:$AS$3,AV$1)</f>
        <v>0.96397900000000003</v>
      </c>
      <c r="AW755" s="2" cm="1">
        <f t="array" ref="AW755">TREND($AR755:$AS755,$AR$3:$AS$3,AW$1)</f>
        <v>0.96397900000000003</v>
      </c>
      <c r="AX755" s="2" cm="1">
        <f t="array" ref="AX755">TREND($AR755:$AS755,$AR$3:$AS$3,AX$1)</f>
        <v>0.96397900000000003</v>
      </c>
      <c r="AY755" s="2" cm="1">
        <f t="array" ref="AY755">TREND($AR755:$AS755,$AR$3:$AS$3,AY$1)</f>
        <v>0.96397900000000003</v>
      </c>
      <c r="AZ755" s="2" cm="1">
        <f t="array" ref="AZ755">TREND($AR755:$AS755,$AR$3:$AS$3,AZ$1)</f>
        <v>0.96397900000000003</v>
      </c>
      <c r="BA755" s="2" cm="1">
        <f t="array" ref="BA755">TREND($AR755:$AS755,$AR$3:$AS$3,BA$1)</f>
        <v>0.96397900000000003</v>
      </c>
      <c r="BB755" s="2" cm="1">
        <f t="array" ref="BB755">TREND($AR755:$AS755,$AR$3:$AS$3,BB$1)</f>
        <v>0.96397900000000003</v>
      </c>
      <c r="BC755" s="2" cm="1">
        <f t="array" ref="BC755">TREND($AR755:$AS755,$AR$3:$AS$3,BC$1)</f>
        <v>0.96397900000000003</v>
      </c>
      <c r="BD755" s="2" cm="1">
        <f t="array" ref="BD755">TREND($AR755:$AS755,$AR$3:$AS$3,BD$1)</f>
        <v>0.96397900000000003</v>
      </c>
      <c r="BE755" s="2" cm="1">
        <f t="array" ref="BE755">TREND($AR755:$AS755,$AR$3:$AS$3,BE$1)</f>
        <v>0.96397900000000003</v>
      </c>
      <c r="BF755" s="20" cm="1">
        <f t="array" ref="BF755">TREND($AS755:$AT755,$AS$3:$AT$3,BF$1)</f>
        <v>0.86758110000000244</v>
      </c>
      <c r="BG755" s="20" cm="1">
        <f t="array" ref="BG755">TREND($AS755:$AT755,$AS$3:$AT$3,BG$1)</f>
        <v>0.77118319999999585</v>
      </c>
      <c r="BH755" s="20" cm="1">
        <f t="array" ref="BH755">TREND($AS755:$AT755,$AS$3:$AT$3,BH$1)</f>
        <v>0.67478529999999637</v>
      </c>
      <c r="BI755" s="20" cm="1">
        <f t="array" ref="BI755">TREND($AS755:$AT755,$AS$3:$AT$3,BI$1)</f>
        <v>0.57838739999999689</v>
      </c>
      <c r="BJ755" s="20" cm="1">
        <f t="array" ref="BJ755">TREND($AS755:$AT755,$AS$3:$AT$3,BJ$1)</f>
        <v>0.48198949999999741</v>
      </c>
      <c r="BK755" s="20" cm="1">
        <f t="array" ref="BK755">TREND($AS755:$AT755,$AS$3:$AT$3,BK$1)</f>
        <v>0.38559159999999792</v>
      </c>
      <c r="BL755" s="20" cm="1">
        <f t="array" ref="BL755">TREND($AS755:$AT755,$AS$3:$AT$3,BL$1)</f>
        <v>0.28919369999999844</v>
      </c>
      <c r="BM755" s="20" cm="1">
        <f t="array" ref="BM755">TREND($AS755:$AT755,$AS$3:$AT$3,BM$1)</f>
        <v>0.19279579999999896</v>
      </c>
    </row>
    <row r="756" spans="1:65" x14ac:dyDescent="0.35">
      <c r="A756" t="str">
        <f>IF(BYDem!B754="","\I:",BYDem!B754)</f>
        <v>Germany</v>
      </c>
      <c r="B756" t="str">
        <f>BYDem!E754</f>
        <v>TWD</v>
      </c>
      <c r="C756" t="str">
        <f t="shared" si="243"/>
        <v>TWD</v>
      </c>
      <c r="D756" s="4">
        <f>SUMIFS(BYDem!$M$2:$M$2000,BYDem!$B$2:$B$2000,Demands!$A756,BYDem!$E$2:$E$2000,Demands!$B756)</f>
        <v>11.2463979408</v>
      </c>
      <c r="E756" s="4">
        <f t="shared" si="224"/>
        <v>11.296987196267107</v>
      </c>
      <c r="F756" s="4">
        <f t="shared" si="225"/>
        <v>11.917064269717569</v>
      </c>
      <c r="G756" s="4">
        <f t="shared" si="226"/>
        <v>12.413981114849648</v>
      </c>
      <c r="H756" s="4">
        <f t="shared" si="227"/>
        <v>12.937690006225576</v>
      </c>
      <c r="I756" s="4">
        <f t="shared" si="228"/>
        <v>13.54486846287219</v>
      </c>
      <c r="J756" s="4">
        <f t="shared" si="229"/>
        <v>14.181531810617631</v>
      </c>
      <c r="K756" s="4">
        <f t="shared" si="230"/>
        <v>14.786784430864627</v>
      </c>
      <c r="L756" s="4">
        <f t="shared" si="231"/>
        <v>15.357325418086713</v>
      </c>
      <c r="M756" s="4">
        <f t="shared" si="232"/>
        <v>15.912468005019225</v>
      </c>
      <c r="N756" s="4">
        <f t="shared" si="233"/>
        <v>16.412980532056821</v>
      </c>
      <c r="O756" s="4">
        <f t="shared" si="234"/>
        <v>16.850045671483514</v>
      </c>
      <c r="P756" s="4">
        <f t="shared" si="235"/>
        <v>17.213996846742734</v>
      </c>
      <c r="Q756" s="4">
        <f t="shared" si="236"/>
        <v>17.488284491107251</v>
      </c>
      <c r="R756" s="4">
        <f t="shared" si="237"/>
        <v>17.674827387730669</v>
      </c>
      <c r="S756" s="4">
        <f t="shared" si="238"/>
        <v>17.792506995941132</v>
      </c>
      <c r="T756" s="4">
        <f t="shared" si="239"/>
        <v>17.86169527062804</v>
      </c>
      <c r="U756" s="4">
        <f t="shared" si="240"/>
        <v>17.896720487919886</v>
      </c>
      <c r="W756" s="5" t="str">
        <f>VLOOKUP(C756&amp;A756,Driver_elast!$A$2:$D$1161,4,FALSE)</f>
        <v>GDPSER</v>
      </c>
      <c r="X756" s="5">
        <v>1</v>
      </c>
      <c r="Y756" s="2">
        <f>SUMIFS('Growth rates'!D$4:D$999,'Growth rates'!$B$4:$B$999,Demands!$A756,'Growth rates'!$C$4:$C$999,$W756)</f>
        <v>1</v>
      </c>
      <c r="Z756" s="2">
        <f>SUMIFS('Growth rates'!E$4:E$999,'Growth rates'!$B$4:$B$999,Demands!$A756,'Growth rates'!$C$4:$C$999,$W756)</f>
        <v>1.0056875027351035</v>
      </c>
      <c r="AA756" s="2">
        <f>SUMIFS('Growth rates'!F$4:F$999,'Growth rates'!$B$4:$B$999,Demands!$A756,'Growth rates'!$C$4:$C$999,$W756)</f>
        <v>1.0754822707557135</v>
      </c>
      <c r="AB756" s="2">
        <f>SUMIFS('Growth rates'!G$4:G$999,'Growth rates'!$B$4:$B$999,Demands!$A756,'Growth rates'!$C$4:$C$999,$W756)</f>
        <v>1.132183760612824</v>
      </c>
      <c r="AC756" s="2">
        <f>SUMIFS('Growth rates'!H$4:H$999,'Growth rates'!$B$4:$B$999,Demands!$A756,'Growth rates'!$C$4:$C$999,$W756)</f>
        <v>1.1925748084925727</v>
      </c>
      <c r="AD756" s="2">
        <f>SUMIFS('Growth rates'!I$4:I$999,'Growth rates'!$B$4:$B$999,Demands!$A756,'Growth rates'!$C$4:$C$999,$W756)</f>
        <v>1.2633403804646095</v>
      </c>
      <c r="AE756" s="2">
        <f>SUMIFS('Growth rates'!J$4:J$999,'Growth rates'!$B$4:$B$999,Demands!$A756,'Growth rates'!$C$4:$C$999,$W756)</f>
        <v>1.3384217544590349</v>
      </c>
      <c r="AF756" s="2">
        <f>SUMIFS('Growth rates'!K$4:K$999,'Growth rates'!$B$4:$B$999,Demands!$A756,'Growth rates'!$C$4:$C$999,$W756)</f>
        <v>1.410646047394349</v>
      </c>
      <c r="AG756" s="2">
        <f>SUMIFS('Growth rates'!L$4:L$999,'Growth rates'!$B$4:$B$999,Demands!$A756,'Growth rates'!$C$4:$C$999,$W756)</f>
        <v>1.479464981391247</v>
      </c>
      <c r="AH756" s="2">
        <f>SUMIFS('Growth rates'!M$4:M$999,'Growth rates'!$B$4:$B$999,Demands!$A756,'Growth rates'!$C$4:$C$999,$W756)</f>
        <v>1.5470842431476606</v>
      </c>
      <c r="AI756" s="2">
        <f>SUMIFS('Growth rates'!N$4:N$999,'Growth rates'!$B$4:$B$999,Demands!$A756,'Growth rates'!$C$4:$C$999,$W756)</f>
        <v>1.615447955602572</v>
      </c>
      <c r="AJ756" s="2">
        <f>SUMIFS('Growth rates'!O$4:O$999,'Growth rates'!$B$4:$B$999,Demands!$A756,'Growth rates'!$C$4:$C$999,$W756)</f>
        <v>1.6834369276720884</v>
      </c>
      <c r="AK756" s="2">
        <f>SUMIFS('Growth rates'!P$4:P$999,'Growth rates'!$B$4:$B$999,Demands!$A756,'Growth rates'!$C$4:$C$999,$W756)</f>
        <v>1.7491145815256524</v>
      </c>
      <c r="AL756" s="2">
        <f>SUMIFS('Growth rates'!Q$4:Q$999,'Growth rates'!$B$4:$B$999,Demands!$A756,'Growth rates'!$C$4:$C$999,$W756)</f>
        <v>1.8078457055506334</v>
      </c>
      <c r="AM756" s="2">
        <f>SUMIFS('Growth rates'!R$4:R$999,'Growth rates'!$B$4:$B$999,Demands!$A756,'Growth rates'!$C$4:$C$999,$W756)</f>
        <v>1.8566097413385925</v>
      </c>
      <c r="AN756" s="2">
        <f>SUMIFS('Growth rates'!S$4:S$999,'Growth rates'!$B$4:$B$999,Demands!$A756,'Growth rates'!$C$4:$C$999,$W756)</f>
        <v>1.8956833428653197</v>
      </c>
      <c r="AO756" s="2">
        <f>SUMIFS('Growth rates'!T$4:T$999,'Growth rates'!$B$4:$B$999,Demands!$A756,'Growth rates'!$C$4:$C$999,$W756)</f>
        <v>1.9267515843470198</v>
      </c>
      <c r="AP756" s="2">
        <f>SUMIFS('Growth rates'!U$4:U$999,'Growth rates'!$B$4:$B$999,Demands!$A756,'Growth rates'!$C$4:$C$999,$W756)</f>
        <v>1.9506368826026412</v>
      </c>
      <c r="AR756">
        <f>VLOOKUP(C756&amp;A756,Driver_elast!$A$2:$E$1161,5,FALSE)</f>
        <v>0.79090300000000002</v>
      </c>
      <c r="AS756">
        <f t="shared" si="241"/>
        <v>0.79090300000000002</v>
      </c>
      <c r="AT756">
        <f t="shared" si="242"/>
        <v>0.1581806</v>
      </c>
      <c r="AV756" s="2" cm="1">
        <f t="array" ref="AV756">TREND($AR756:$AS756,$AR$3:$AS$3,AV$1)</f>
        <v>0.79090300000000002</v>
      </c>
      <c r="AW756" s="2" cm="1">
        <f t="array" ref="AW756">TREND($AR756:$AS756,$AR$3:$AS$3,AW$1)</f>
        <v>0.79090300000000002</v>
      </c>
      <c r="AX756" s="2" cm="1">
        <f t="array" ref="AX756">TREND($AR756:$AS756,$AR$3:$AS$3,AX$1)</f>
        <v>0.79090300000000002</v>
      </c>
      <c r="AY756" s="2" cm="1">
        <f t="array" ref="AY756">TREND($AR756:$AS756,$AR$3:$AS$3,AY$1)</f>
        <v>0.79090300000000002</v>
      </c>
      <c r="AZ756" s="2" cm="1">
        <f t="array" ref="AZ756">TREND($AR756:$AS756,$AR$3:$AS$3,AZ$1)</f>
        <v>0.79090300000000002</v>
      </c>
      <c r="BA756" s="2" cm="1">
        <f t="array" ref="BA756">TREND($AR756:$AS756,$AR$3:$AS$3,BA$1)</f>
        <v>0.79090300000000002</v>
      </c>
      <c r="BB756" s="2" cm="1">
        <f t="array" ref="BB756">TREND($AR756:$AS756,$AR$3:$AS$3,BB$1)</f>
        <v>0.79090300000000002</v>
      </c>
      <c r="BC756" s="2" cm="1">
        <f t="array" ref="BC756">TREND($AR756:$AS756,$AR$3:$AS$3,BC$1)</f>
        <v>0.79090300000000002</v>
      </c>
      <c r="BD756" s="2" cm="1">
        <f t="array" ref="BD756">TREND($AR756:$AS756,$AR$3:$AS$3,BD$1)</f>
        <v>0.79090300000000002</v>
      </c>
      <c r="BE756" s="2" cm="1">
        <f t="array" ref="BE756">TREND($AR756:$AS756,$AR$3:$AS$3,BE$1)</f>
        <v>0.79090300000000002</v>
      </c>
      <c r="BF756" s="20" cm="1">
        <f t="array" ref="BF756">TREND($AS756:$AT756,$AS$3:$AT$3,BF$1)</f>
        <v>0.71181269999999586</v>
      </c>
      <c r="BG756" s="20" cm="1">
        <f t="array" ref="BG756">TREND($AS756:$AT756,$AS$3:$AT$3,BG$1)</f>
        <v>0.63272239999999869</v>
      </c>
      <c r="BH756" s="20" cm="1">
        <f t="array" ref="BH756">TREND($AS756:$AT756,$AS$3:$AT$3,BH$1)</f>
        <v>0.55363209999999441</v>
      </c>
      <c r="BI756" s="20" cm="1">
        <f t="array" ref="BI756">TREND($AS756:$AT756,$AS$3:$AT$3,BI$1)</f>
        <v>0.47454179999999724</v>
      </c>
      <c r="BJ756" s="20" cm="1">
        <f t="array" ref="BJ756">TREND($AS756:$AT756,$AS$3:$AT$3,BJ$1)</f>
        <v>0.39545149999999296</v>
      </c>
      <c r="BK756" s="20" cm="1">
        <f t="array" ref="BK756">TREND($AS756:$AT756,$AS$3:$AT$3,BK$1)</f>
        <v>0.31636119999999579</v>
      </c>
      <c r="BL756" s="20" cm="1">
        <f t="array" ref="BL756">TREND($AS756:$AT756,$AS$3:$AT$3,BL$1)</f>
        <v>0.23727089999999862</v>
      </c>
      <c r="BM756" s="20" cm="1">
        <f t="array" ref="BM756">TREND($AS756:$AT756,$AS$3:$AT$3,BM$1)</f>
        <v>0.15818059999999434</v>
      </c>
    </row>
    <row r="757" spans="1:65" x14ac:dyDescent="0.35">
      <c r="A757" t="str">
        <f>IF(BYDem!B755="","\I:",BYDem!B755)</f>
        <v>Germany</v>
      </c>
      <c r="B757" t="str">
        <f>BYDem!E755</f>
        <v>TWI</v>
      </c>
      <c r="C757" t="str">
        <f t="shared" si="243"/>
        <v>TWI</v>
      </c>
      <c r="D757" s="4">
        <f>SUMIFS(BYDem!$M$2:$M$2000,BYDem!$B$2:$B$2000,Demands!$A757,BYDem!$E$2:$E$2000,Demands!$B757)</f>
        <v>56.795599972799998</v>
      </c>
      <c r="E757" s="4">
        <f t="shared" si="224"/>
        <v>56.795599972799998</v>
      </c>
      <c r="F757" s="4">
        <f t="shared" si="225"/>
        <v>56.795599972799998</v>
      </c>
      <c r="G757" s="4">
        <f t="shared" si="226"/>
        <v>56.795599972799998</v>
      </c>
      <c r="H757" s="4">
        <f t="shared" si="227"/>
        <v>56.795599972799998</v>
      </c>
      <c r="I757" s="4">
        <f t="shared" si="228"/>
        <v>56.795599972799998</v>
      </c>
      <c r="J757" s="4">
        <f t="shared" si="229"/>
        <v>56.795599972799998</v>
      </c>
      <c r="K757" s="4">
        <f t="shared" si="230"/>
        <v>56.795599972799998</v>
      </c>
      <c r="L757" s="4">
        <f t="shared" si="231"/>
        <v>56.795599972799998</v>
      </c>
      <c r="M757" s="4">
        <f t="shared" si="232"/>
        <v>56.795599972799998</v>
      </c>
      <c r="N757" s="4">
        <f t="shared" si="233"/>
        <v>56.795599972799998</v>
      </c>
      <c r="O757" s="4">
        <f t="shared" si="234"/>
        <v>56.795599972799998</v>
      </c>
      <c r="P757" s="4">
        <f t="shared" si="235"/>
        <v>56.795599972799998</v>
      </c>
      <c r="Q757" s="4">
        <f t="shared" si="236"/>
        <v>56.795599972799998</v>
      </c>
      <c r="R757" s="4">
        <f t="shared" si="237"/>
        <v>56.795599972799998</v>
      </c>
      <c r="S757" s="4">
        <f t="shared" si="238"/>
        <v>56.795599972799998</v>
      </c>
      <c r="T757" s="4">
        <f t="shared" si="239"/>
        <v>56.795599972799998</v>
      </c>
      <c r="U757" s="4">
        <f t="shared" si="240"/>
        <v>56.795599972799998</v>
      </c>
      <c r="W757" s="5" t="str">
        <f>VLOOKUP(C757&amp;A757,Driver_elast!$A$2:$D$1161,4,FALSE)</f>
        <v>GDPSER</v>
      </c>
      <c r="X757" s="5">
        <v>1</v>
      </c>
      <c r="Y757" s="2">
        <f>SUMIFS('Growth rates'!D$4:D$999,'Growth rates'!$B$4:$B$999,Demands!$A757,'Growth rates'!$C$4:$C$999,$W757)</f>
        <v>1</v>
      </c>
      <c r="Z757" s="2">
        <f>SUMIFS('Growth rates'!E$4:E$999,'Growth rates'!$B$4:$B$999,Demands!$A757,'Growth rates'!$C$4:$C$999,$W757)</f>
        <v>1.0056875027351035</v>
      </c>
      <c r="AA757" s="2">
        <f>SUMIFS('Growth rates'!F$4:F$999,'Growth rates'!$B$4:$B$999,Demands!$A757,'Growth rates'!$C$4:$C$999,$W757)</f>
        <v>1.0754822707557135</v>
      </c>
      <c r="AB757" s="2">
        <f>SUMIFS('Growth rates'!G$4:G$999,'Growth rates'!$B$4:$B$999,Demands!$A757,'Growth rates'!$C$4:$C$999,$W757)</f>
        <v>1.132183760612824</v>
      </c>
      <c r="AC757" s="2">
        <f>SUMIFS('Growth rates'!H$4:H$999,'Growth rates'!$B$4:$B$999,Demands!$A757,'Growth rates'!$C$4:$C$999,$W757)</f>
        <v>1.1925748084925727</v>
      </c>
      <c r="AD757" s="2">
        <f>SUMIFS('Growth rates'!I$4:I$999,'Growth rates'!$B$4:$B$999,Demands!$A757,'Growth rates'!$C$4:$C$999,$W757)</f>
        <v>1.2633403804646095</v>
      </c>
      <c r="AE757" s="2">
        <f>SUMIFS('Growth rates'!J$4:J$999,'Growth rates'!$B$4:$B$999,Demands!$A757,'Growth rates'!$C$4:$C$999,$W757)</f>
        <v>1.3384217544590349</v>
      </c>
      <c r="AF757" s="2">
        <f>SUMIFS('Growth rates'!K$4:K$999,'Growth rates'!$B$4:$B$999,Demands!$A757,'Growth rates'!$C$4:$C$999,$W757)</f>
        <v>1.410646047394349</v>
      </c>
      <c r="AG757" s="2">
        <f>SUMIFS('Growth rates'!L$4:L$999,'Growth rates'!$B$4:$B$999,Demands!$A757,'Growth rates'!$C$4:$C$999,$W757)</f>
        <v>1.479464981391247</v>
      </c>
      <c r="AH757" s="2">
        <f>SUMIFS('Growth rates'!M$4:M$999,'Growth rates'!$B$4:$B$999,Demands!$A757,'Growth rates'!$C$4:$C$999,$W757)</f>
        <v>1.5470842431476606</v>
      </c>
      <c r="AI757" s="2">
        <f>SUMIFS('Growth rates'!N$4:N$999,'Growth rates'!$B$4:$B$999,Demands!$A757,'Growth rates'!$C$4:$C$999,$W757)</f>
        <v>1.615447955602572</v>
      </c>
      <c r="AJ757" s="2">
        <f>SUMIFS('Growth rates'!O$4:O$999,'Growth rates'!$B$4:$B$999,Demands!$A757,'Growth rates'!$C$4:$C$999,$W757)</f>
        <v>1.6834369276720884</v>
      </c>
      <c r="AK757" s="2">
        <f>SUMIFS('Growth rates'!P$4:P$999,'Growth rates'!$B$4:$B$999,Demands!$A757,'Growth rates'!$C$4:$C$999,$W757)</f>
        <v>1.7491145815256524</v>
      </c>
      <c r="AL757" s="2">
        <f>SUMIFS('Growth rates'!Q$4:Q$999,'Growth rates'!$B$4:$B$999,Demands!$A757,'Growth rates'!$C$4:$C$999,$W757)</f>
        <v>1.8078457055506334</v>
      </c>
      <c r="AM757" s="2">
        <f>SUMIFS('Growth rates'!R$4:R$999,'Growth rates'!$B$4:$B$999,Demands!$A757,'Growth rates'!$C$4:$C$999,$W757)</f>
        <v>1.8566097413385925</v>
      </c>
      <c r="AN757" s="2">
        <f>SUMIFS('Growth rates'!S$4:S$999,'Growth rates'!$B$4:$B$999,Demands!$A757,'Growth rates'!$C$4:$C$999,$W757)</f>
        <v>1.8956833428653197</v>
      </c>
      <c r="AO757" s="2">
        <f>SUMIFS('Growth rates'!T$4:T$999,'Growth rates'!$B$4:$B$999,Demands!$A757,'Growth rates'!$C$4:$C$999,$W757)</f>
        <v>1.9267515843470198</v>
      </c>
      <c r="AP757" s="2">
        <f>SUMIFS('Growth rates'!U$4:U$999,'Growth rates'!$B$4:$B$999,Demands!$A757,'Growth rates'!$C$4:$C$999,$W757)</f>
        <v>1.9506368826026412</v>
      </c>
      <c r="AR757">
        <f>VLOOKUP(C757&amp;A757,Driver_elast!$A$2:$E$1161,5,FALSE)</f>
        <v>0</v>
      </c>
      <c r="AS757">
        <f t="shared" si="241"/>
        <v>0</v>
      </c>
      <c r="AT757">
        <f t="shared" si="242"/>
        <v>0</v>
      </c>
      <c r="AV757" s="2" cm="1">
        <f t="array" ref="AV757">TREND($AR757:$AS757,$AR$3:$AS$3,AV$1)</f>
        <v>0</v>
      </c>
      <c r="AW757" s="2" cm="1">
        <f t="array" ref="AW757">TREND($AR757:$AS757,$AR$3:$AS$3,AW$1)</f>
        <v>0</v>
      </c>
      <c r="AX757" s="2" cm="1">
        <f t="array" ref="AX757">TREND($AR757:$AS757,$AR$3:$AS$3,AX$1)</f>
        <v>0</v>
      </c>
      <c r="AY757" s="2" cm="1">
        <f t="array" ref="AY757">TREND($AR757:$AS757,$AR$3:$AS$3,AY$1)</f>
        <v>0</v>
      </c>
      <c r="AZ757" s="2" cm="1">
        <f t="array" ref="AZ757">TREND($AR757:$AS757,$AR$3:$AS$3,AZ$1)</f>
        <v>0</v>
      </c>
      <c r="BA757" s="2" cm="1">
        <f t="array" ref="BA757">TREND($AR757:$AS757,$AR$3:$AS$3,BA$1)</f>
        <v>0</v>
      </c>
      <c r="BB757" s="2" cm="1">
        <f t="array" ref="BB757">TREND($AR757:$AS757,$AR$3:$AS$3,BB$1)</f>
        <v>0</v>
      </c>
      <c r="BC757" s="2" cm="1">
        <f t="array" ref="BC757">TREND($AR757:$AS757,$AR$3:$AS$3,BC$1)</f>
        <v>0</v>
      </c>
      <c r="BD757" s="2" cm="1">
        <f t="array" ref="BD757">TREND($AR757:$AS757,$AR$3:$AS$3,BD$1)</f>
        <v>0</v>
      </c>
      <c r="BE757" s="2" cm="1">
        <f t="array" ref="BE757">TREND($AR757:$AS757,$AR$3:$AS$3,BE$1)</f>
        <v>0</v>
      </c>
      <c r="BF757" s="20" cm="1">
        <f t="array" ref="BF757">TREND($AS757:$AT757,$AS$3:$AT$3,BF$1)</f>
        <v>0</v>
      </c>
      <c r="BG757" s="20" cm="1">
        <f t="array" ref="BG757">TREND($AS757:$AT757,$AS$3:$AT$3,BG$1)</f>
        <v>0</v>
      </c>
      <c r="BH757" s="20" cm="1">
        <f t="array" ref="BH757">TREND($AS757:$AT757,$AS$3:$AT$3,BH$1)</f>
        <v>0</v>
      </c>
      <c r="BI757" s="20" cm="1">
        <f t="array" ref="BI757">TREND($AS757:$AT757,$AS$3:$AT$3,BI$1)</f>
        <v>0</v>
      </c>
      <c r="BJ757" s="20" cm="1">
        <f t="array" ref="BJ757">TREND($AS757:$AT757,$AS$3:$AT$3,BJ$1)</f>
        <v>0</v>
      </c>
      <c r="BK757" s="20" cm="1">
        <f t="array" ref="BK757">TREND($AS757:$AT757,$AS$3:$AT$3,BK$1)</f>
        <v>0</v>
      </c>
      <c r="BL757" s="20" cm="1">
        <f t="array" ref="BL757">TREND($AS757:$AT757,$AS$3:$AT$3,BL$1)</f>
        <v>0</v>
      </c>
      <c r="BM757" s="20" cm="1">
        <f t="array" ref="BM757">TREND($AS757:$AT757,$AS$3:$AT$3,BM$1)</f>
        <v>0</v>
      </c>
    </row>
    <row r="758" spans="1:65" x14ac:dyDescent="0.35">
      <c r="A758" t="str">
        <f>IF(BYDem!B756="","\I:",BYDem!B756)</f>
        <v>Germany</v>
      </c>
      <c r="B758" t="str">
        <f>BYDem!E756</f>
        <v>Trd_2w</v>
      </c>
      <c r="C758" t="str">
        <f t="shared" si="243"/>
        <v>Trd_2w</v>
      </c>
      <c r="D758" s="4">
        <f>SUMIFS(BYDem!$M$2:$M$2000,BYDem!$B$2:$B$2000,Demands!$A758,BYDem!$E$2:$E$2000,Demands!$B758)</f>
        <v>10.85</v>
      </c>
      <c r="E758" s="4">
        <f t="shared" si="224"/>
        <v>10.881915548713708</v>
      </c>
      <c r="F758" s="4">
        <f t="shared" si="225"/>
        <v>11.272501056004028</v>
      </c>
      <c r="G758" s="4">
        <f t="shared" si="226"/>
        <v>11.579871750454183</v>
      </c>
      <c r="H758" s="4">
        <f t="shared" si="227"/>
        <v>11.899327237712541</v>
      </c>
      <c r="I758" s="4">
        <f t="shared" si="228"/>
        <v>12.264509569060284</v>
      </c>
      <c r="J758" s="4">
        <f t="shared" si="229"/>
        <v>12.641484941570724</v>
      </c>
      <c r="K758" s="4">
        <f t="shared" si="230"/>
        <v>12.994293703654481</v>
      </c>
      <c r="L758" s="4">
        <f t="shared" si="231"/>
        <v>13.322157544564769</v>
      </c>
      <c r="M758" s="4">
        <f t="shared" si="232"/>
        <v>13.637071030259609</v>
      </c>
      <c r="N758" s="4">
        <f t="shared" si="233"/>
        <v>13.917566755337516</v>
      </c>
      <c r="O758" s="4">
        <f t="shared" si="234"/>
        <v>14.159920515864547</v>
      </c>
      <c r="P758" s="4">
        <f t="shared" si="235"/>
        <v>14.359920791979256</v>
      </c>
      <c r="Q758" s="4">
        <f t="shared" si="236"/>
        <v>14.509545841082717</v>
      </c>
      <c r="R758" s="4">
        <f t="shared" si="237"/>
        <v>14.610753425980288</v>
      </c>
      <c r="S758" s="4">
        <f t="shared" si="238"/>
        <v>14.674366499613548</v>
      </c>
      <c r="T758" s="4">
        <f t="shared" si="239"/>
        <v>14.711681414317018</v>
      </c>
      <c r="U758" s="4">
        <f t="shared" si="240"/>
        <v>14.730546040769596</v>
      </c>
      <c r="W758" s="5" t="str">
        <f>VLOOKUP(C758&amp;A758,Driver_elast!$A$2:$D$1161,4,FALSE)</f>
        <v>GDP</v>
      </c>
      <c r="X758" s="5">
        <v>1</v>
      </c>
      <c r="Y758" s="2">
        <f>SUMIFS('Growth rates'!D$4:D$999,'Growth rates'!$B$4:$B$999,Demands!$A758,'Growth rates'!$C$4:$C$999,$W758)</f>
        <v>1</v>
      </c>
      <c r="Z758" s="2">
        <f>SUMIFS('Growth rates'!E$4:E$999,'Growth rates'!$B$4:$B$999,Demands!$A758,'Growth rates'!$C$4:$C$999,$W758)</f>
        <v>1.0056875027351018</v>
      </c>
      <c r="AA758" s="2">
        <f>SUMIFS('Growth rates'!F$4:F$999,'Growth rates'!$B$4:$B$999,Demands!$A758,'Growth rates'!$C$4:$C$999,$W758)</f>
        <v>1.075482270755713</v>
      </c>
      <c r="AB758" s="2">
        <f>SUMIFS('Growth rates'!G$4:G$999,'Growth rates'!$B$4:$B$999,Demands!$A758,'Growth rates'!$C$4:$C$999,$W758)</f>
        <v>1.1321837606128238</v>
      </c>
      <c r="AC758" s="2">
        <f>SUMIFS('Growth rates'!H$4:H$999,'Growth rates'!$B$4:$B$999,Demands!$A758,'Growth rates'!$C$4:$C$999,$W758)</f>
        <v>1.1925748084925729</v>
      </c>
      <c r="AD758" s="2">
        <f>SUMIFS('Growth rates'!I$4:I$999,'Growth rates'!$B$4:$B$999,Demands!$A758,'Growth rates'!$C$4:$C$999,$W758)</f>
        <v>1.2633403804646077</v>
      </c>
      <c r="AE758" s="2">
        <f>SUMIFS('Growth rates'!J$4:J$999,'Growth rates'!$B$4:$B$999,Demands!$A758,'Growth rates'!$C$4:$C$999,$W758)</f>
        <v>1.3384217544590336</v>
      </c>
      <c r="AF758" s="2">
        <f>SUMIFS('Growth rates'!K$4:K$999,'Growth rates'!$B$4:$B$999,Demands!$A758,'Growth rates'!$C$4:$C$999,$W758)</f>
        <v>1.4106460473943472</v>
      </c>
      <c r="AG758" s="2">
        <f>SUMIFS('Growth rates'!L$4:L$999,'Growth rates'!$B$4:$B$999,Demands!$A758,'Growth rates'!$C$4:$C$999,$W758)</f>
        <v>1.4794649813912475</v>
      </c>
      <c r="AH758" s="2">
        <f>SUMIFS('Growth rates'!M$4:M$999,'Growth rates'!$B$4:$B$999,Demands!$A758,'Growth rates'!$C$4:$C$999,$W758)</f>
        <v>1.5470842431476584</v>
      </c>
      <c r="AI758" s="2">
        <f>SUMIFS('Growth rates'!N$4:N$999,'Growth rates'!$B$4:$B$999,Demands!$A758,'Growth rates'!$C$4:$C$999,$W758)</f>
        <v>1.61544795560257</v>
      </c>
      <c r="AJ758" s="2">
        <f>SUMIFS('Growth rates'!O$4:O$999,'Growth rates'!$B$4:$B$999,Demands!$A758,'Growth rates'!$C$4:$C$999,$W758)</f>
        <v>1.6834369276720875</v>
      </c>
      <c r="AK758" s="2">
        <f>SUMIFS('Growth rates'!P$4:P$999,'Growth rates'!$B$4:$B$999,Demands!$A758,'Growth rates'!$C$4:$C$999,$W758)</f>
        <v>1.7491145815256512</v>
      </c>
      <c r="AL758" s="2">
        <f>SUMIFS('Growth rates'!Q$4:Q$999,'Growth rates'!$B$4:$B$999,Demands!$A758,'Growth rates'!$C$4:$C$999,$W758)</f>
        <v>1.8078457055506345</v>
      </c>
      <c r="AM758" s="2">
        <f>SUMIFS('Growth rates'!R$4:R$999,'Growth rates'!$B$4:$B$999,Demands!$A758,'Growth rates'!$C$4:$C$999,$W758)</f>
        <v>1.8566097413385929</v>
      </c>
      <c r="AN758" s="2">
        <f>SUMIFS('Growth rates'!S$4:S$999,'Growth rates'!$B$4:$B$999,Demands!$A758,'Growth rates'!$C$4:$C$999,$W758)</f>
        <v>1.8956833428653204</v>
      </c>
      <c r="AO758" s="2">
        <f>SUMIFS('Growth rates'!T$4:T$999,'Growth rates'!$B$4:$B$999,Demands!$A758,'Growth rates'!$C$4:$C$999,$W758)</f>
        <v>1.9267515843470189</v>
      </c>
      <c r="AP758" s="2">
        <f>SUMIFS('Growth rates'!U$4:U$999,'Growth rates'!$B$4:$B$999,Demands!$A758,'Growth rates'!$C$4:$C$999,$W758)</f>
        <v>1.9506368826026399</v>
      </c>
      <c r="AR758">
        <f>VLOOKUP(C758&amp;A758,Driver_elast!$A$2:$E$1161,5,FALSE)</f>
        <v>0.51719099999999996</v>
      </c>
      <c r="AS758">
        <f t="shared" si="241"/>
        <v>0.51719099999999996</v>
      </c>
      <c r="AT758">
        <f t="shared" si="242"/>
        <v>0.10343819999999999</v>
      </c>
      <c r="AV758" s="2" cm="1">
        <f t="array" ref="AV758">TREND($AR758:$AS758,$AR$3:$AS$3,AV$1)</f>
        <v>0.51719099999999996</v>
      </c>
      <c r="AW758" s="2" cm="1">
        <f t="array" ref="AW758">TREND($AR758:$AS758,$AR$3:$AS$3,AW$1)</f>
        <v>0.51719099999999996</v>
      </c>
      <c r="AX758" s="2" cm="1">
        <f t="array" ref="AX758">TREND($AR758:$AS758,$AR$3:$AS$3,AX$1)</f>
        <v>0.51719099999999996</v>
      </c>
      <c r="AY758" s="2" cm="1">
        <f t="array" ref="AY758">TREND($AR758:$AS758,$AR$3:$AS$3,AY$1)</f>
        <v>0.51719099999999996</v>
      </c>
      <c r="AZ758" s="2" cm="1">
        <f t="array" ref="AZ758">TREND($AR758:$AS758,$AR$3:$AS$3,AZ$1)</f>
        <v>0.51719099999999996</v>
      </c>
      <c r="BA758" s="2" cm="1">
        <f t="array" ref="BA758">TREND($AR758:$AS758,$AR$3:$AS$3,BA$1)</f>
        <v>0.51719099999999996</v>
      </c>
      <c r="BB758" s="2" cm="1">
        <f t="array" ref="BB758">TREND($AR758:$AS758,$AR$3:$AS$3,BB$1)</f>
        <v>0.51719099999999996</v>
      </c>
      <c r="BC758" s="2" cm="1">
        <f t="array" ref="BC758">TREND($AR758:$AS758,$AR$3:$AS$3,BC$1)</f>
        <v>0.51719099999999996</v>
      </c>
      <c r="BD758" s="2" cm="1">
        <f t="array" ref="BD758">TREND($AR758:$AS758,$AR$3:$AS$3,BD$1)</f>
        <v>0.51719099999999996</v>
      </c>
      <c r="BE758" s="2" cm="1">
        <f t="array" ref="BE758">TREND($AR758:$AS758,$AR$3:$AS$3,BE$1)</f>
        <v>0.51719099999999996</v>
      </c>
      <c r="BF758" s="20" cm="1">
        <f t="array" ref="BF758">TREND($AS758:$AT758,$AS$3:$AT$3,BF$1)</f>
        <v>0.46547190000000072</v>
      </c>
      <c r="BG758" s="20" cm="1">
        <f t="array" ref="BG758">TREND($AS758:$AT758,$AS$3:$AT$3,BG$1)</f>
        <v>0.41375280000000103</v>
      </c>
      <c r="BH758" s="20" cm="1">
        <f t="array" ref="BH758">TREND($AS758:$AT758,$AS$3:$AT$3,BH$1)</f>
        <v>0.36203370000000135</v>
      </c>
      <c r="BI758" s="20" cm="1">
        <f t="array" ref="BI758">TREND($AS758:$AT758,$AS$3:$AT$3,BI$1)</f>
        <v>0.31031460000000166</v>
      </c>
      <c r="BJ758" s="20" cm="1">
        <f t="array" ref="BJ758">TREND($AS758:$AT758,$AS$3:$AT$3,BJ$1)</f>
        <v>0.25859550000000198</v>
      </c>
      <c r="BK758" s="20" cm="1">
        <f t="array" ref="BK758">TREND($AS758:$AT758,$AS$3:$AT$3,BK$1)</f>
        <v>0.20687640000000229</v>
      </c>
      <c r="BL758" s="20" cm="1">
        <f t="array" ref="BL758">TREND($AS758:$AT758,$AS$3:$AT$3,BL$1)</f>
        <v>0.15515730000000261</v>
      </c>
      <c r="BM758" s="20" cm="1">
        <f t="array" ref="BM758">TREND($AS758:$AT758,$AS$3:$AT$3,BM$1)</f>
        <v>0.10343820000000292</v>
      </c>
    </row>
    <row r="759" spans="1:65" x14ac:dyDescent="0.35">
      <c r="A759" t="str">
        <f>IF(BYDem!B757="","\I:",BYDem!B757)</f>
        <v>Germany</v>
      </c>
      <c r="B759" t="str">
        <f>BYDem!E757</f>
        <v>Trd_3w</v>
      </c>
      <c r="C759" t="str">
        <f t="shared" si="243"/>
        <v>Trd_3w</v>
      </c>
      <c r="D759" s="4">
        <f>SUMIFS(BYDem!$M$2:$M$2000,BYDem!$B$2:$B$2000,Demands!$A759,BYDem!$E$2:$E$2000,Demands!$B759)</f>
        <v>2.25</v>
      </c>
      <c r="E759" s="4">
        <f t="shared" si="224"/>
        <v>2.2566184317609075</v>
      </c>
      <c r="F759" s="4">
        <f t="shared" si="225"/>
        <v>2.3376154263602826</v>
      </c>
      <c r="G759" s="4">
        <f t="shared" si="226"/>
        <v>2.4013558929513286</v>
      </c>
      <c r="H759" s="4">
        <f t="shared" si="227"/>
        <v>2.4676024225671167</v>
      </c>
      <c r="I759" s="4">
        <f t="shared" si="228"/>
        <v>2.5433314774548976</v>
      </c>
      <c r="J759" s="4">
        <f t="shared" si="229"/>
        <v>2.6215060938741135</v>
      </c>
      <c r="K759" s="4">
        <f t="shared" si="230"/>
        <v>2.6946692012186717</v>
      </c>
      <c r="L759" s="4">
        <f t="shared" si="231"/>
        <v>2.7626593986424641</v>
      </c>
      <c r="M759" s="4">
        <f t="shared" si="232"/>
        <v>2.8279640385330991</v>
      </c>
      <c r="N759" s="4">
        <f t="shared" si="233"/>
        <v>2.8861313547934944</v>
      </c>
      <c r="O759" s="4">
        <f t="shared" si="234"/>
        <v>2.9363890470686851</v>
      </c>
      <c r="P759" s="4">
        <f t="shared" si="235"/>
        <v>2.977863758705376</v>
      </c>
      <c r="Q759" s="4">
        <f t="shared" si="236"/>
        <v>3.0088919946945731</v>
      </c>
      <c r="R759" s="4">
        <f t="shared" si="237"/>
        <v>3.0298797427148068</v>
      </c>
      <c r="S759" s="4">
        <f t="shared" si="238"/>
        <v>3.0430713939290772</v>
      </c>
      <c r="T759" s="4">
        <f t="shared" si="239"/>
        <v>3.0508095098814101</v>
      </c>
      <c r="U759" s="4">
        <f t="shared" si="240"/>
        <v>3.0547215291918528</v>
      </c>
      <c r="W759" s="5" t="str">
        <f>VLOOKUP(C759&amp;A759,Driver_elast!$A$2:$D$1161,4,FALSE)</f>
        <v>GDP</v>
      </c>
      <c r="X759" s="5">
        <v>1</v>
      </c>
      <c r="Y759" s="2">
        <f>SUMIFS('Growth rates'!D$4:D$999,'Growth rates'!$B$4:$B$999,Demands!$A759,'Growth rates'!$C$4:$C$999,$W759)</f>
        <v>1</v>
      </c>
      <c r="Z759" s="2">
        <f>SUMIFS('Growth rates'!E$4:E$999,'Growth rates'!$B$4:$B$999,Demands!$A759,'Growth rates'!$C$4:$C$999,$W759)</f>
        <v>1.0056875027351018</v>
      </c>
      <c r="AA759" s="2">
        <f>SUMIFS('Growth rates'!F$4:F$999,'Growth rates'!$B$4:$B$999,Demands!$A759,'Growth rates'!$C$4:$C$999,$W759)</f>
        <v>1.075482270755713</v>
      </c>
      <c r="AB759" s="2">
        <f>SUMIFS('Growth rates'!G$4:G$999,'Growth rates'!$B$4:$B$999,Demands!$A759,'Growth rates'!$C$4:$C$999,$W759)</f>
        <v>1.1321837606128238</v>
      </c>
      <c r="AC759" s="2">
        <f>SUMIFS('Growth rates'!H$4:H$999,'Growth rates'!$B$4:$B$999,Demands!$A759,'Growth rates'!$C$4:$C$999,$W759)</f>
        <v>1.1925748084925729</v>
      </c>
      <c r="AD759" s="2">
        <f>SUMIFS('Growth rates'!I$4:I$999,'Growth rates'!$B$4:$B$999,Demands!$A759,'Growth rates'!$C$4:$C$999,$W759)</f>
        <v>1.2633403804646077</v>
      </c>
      <c r="AE759" s="2">
        <f>SUMIFS('Growth rates'!J$4:J$999,'Growth rates'!$B$4:$B$999,Demands!$A759,'Growth rates'!$C$4:$C$999,$W759)</f>
        <v>1.3384217544590336</v>
      </c>
      <c r="AF759" s="2">
        <f>SUMIFS('Growth rates'!K$4:K$999,'Growth rates'!$B$4:$B$999,Demands!$A759,'Growth rates'!$C$4:$C$999,$W759)</f>
        <v>1.4106460473943472</v>
      </c>
      <c r="AG759" s="2">
        <f>SUMIFS('Growth rates'!L$4:L$999,'Growth rates'!$B$4:$B$999,Demands!$A759,'Growth rates'!$C$4:$C$999,$W759)</f>
        <v>1.4794649813912475</v>
      </c>
      <c r="AH759" s="2">
        <f>SUMIFS('Growth rates'!M$4:M$999,'Growth rates'!$B$4:$B$999,Demands!$A759,'Growth rates'!$C$4:$C$999,$W759)</f>
        <v>1.5470842431476584</v>
      </c>
      <c r="AI759" s="2">
        <f>SUMIFS('Growth rates'!N$4:N$999,'Growth rates'!$B$4:$B$999,Demands!$A759,'Growth rates'!$C$4:$C$999,$W759)</f>
        <v>1.61544795560257</v>
      </c>
      <c r="AJ759" s="2">
        <f>SUMIFS('Growth rates'!O$4:O$999,'Growth rates'!$B$4:$B$999,Demands!$A759,'Growth rates'!$C$4:$C$999,$W759)</f>
        <v>1.6834369276720875</v>
      </c>
      <c r="AK759" s="2">
        <f>SUMIFS('Growth rates'!P$4:P$999,'Growth rates'!$B$4:$B$999,Demands!$A759,'Growth rates'!$C$4:$C$999,$W759)</f>
        <v>1.7491145815256512</v>
      </c>
      <c r="AL759" s="2">
        <f>SUMIFS('Growth rates'!Q$4:Q$999,'Growth rates'!$B$4:$B$999,Demands!$A759,'Growth rates'!$C$4:$C$999,$W759)</f>
        <v>1.8078457055506345</v>
      </c>
      <c r="AM759" s="2">
        <f>SUMIFS('Growth rates'!R$4:R$999,'Growth rates'!$B$4:$B$999,Demands!$A759,'Growth rates'!$C$4:$C$999,$W759)</f>
        <v>1.8566097413385929</v>
      </c>
      <c r="AN759" s="2">
        <f>SUMIFS('Growth rates'!S$4:S$999,'Growth rates'!$B$4:$B$999,Demands!$A759,'Growth rates'!$C$4:$C$999,$W759)</f>
        <v>1.8956833428653204</v>
      </c>
      <c r="AO759" s="2">
        <f>SUMIFS('Growth rates'!T$4:T$999,'Growth rates'!$B$4:$B$999,Demands!$A759,'Growth rates'!$C$4:$C$999,$W759)</f>
        <v>1.9267515843470189</v>
      </c>
      <c r="AP759" s="2">
        <f>SUMIFS('Growth rates'!U$4:U$999,'Growth rates'!$B$4:$B$999,Demands!$A759,'Growth rates'!$C$4:$C$999,$W759)</f>
        <v>1.9506368826026399</v>
      </c>
      <c r="AR759">
        <f>VLOOKUP(C759&amp;A759,Driver_elast!$A$2:$E$1161,5,FALSE)</f>
        <v>0.51719099999999996</v>
      </c>
      <c r="AS759">
        <f t="shared" si="241"/>
        <v>0.51719099999999996</v>
      </c>
      <c r="AT759">
        <f t="shared" si="242"/>
        <v>0.10343819999999999</v>
      </c>
      <c r="AV759" s="2" cm="1">
        <f t="array" ref="AV759">TREND($AR759:$AS759,$AR$3:$AS$3,AV$1)</f>
        <v>0.51719099999999996</v>
      </c>
      <c r="AW759" s="2" cm="1">
        <f t="array" ref="AW759">TREND($AR759:$AS759,$AR$3:$AS$3,AW$1)</f>
        <v>0.51719099999999996</v>
      </c>
      <c r="AX759" s="2" cm="1">
        <f t="array" ref="AX759">TREND($AR759:$AS759,$AR$3:$AS$3,AX$1)</f>
        <v>0.51719099999999996</v>
      </c>
      <c r="AY759" s="2" cm="1">
        <f t="array" ref="AY759">TREND($AR759:$AS759,$AR$3:$AS$3,AY$1)</f>
        <v>0.51719099999999996</v>
      </c>
      <c r="AZ759" s="2" cm="1">
        <f t="array" ref="AZ759">TREND($AR759:$AS759,$AR$3:$AS$3,AZ$1)</f>
        <v>0.51719099999999996</v>
      </c>
      <c r="BA759" s="2" cm="1">
        <f t="array" ref="BA759">TREND($AR759:$AS759,$AR$3:$AS$3,BA$1)</f>
        <v>0.51719099999999996</v>
      </c>
      <c r="BB759" s="2" cm="1">
        <f t="array" ref="BB759">TREND($AR759:$AS759,$AR$3:$AS$3,BB$1)</f>
        <v>0.51719099999999996</v>
      </c>
      <c r="BC759" s="2" cm="1">
        <f t="array" ref="BC759">TREND($AR759:$AS759,$AR$3:$AS$3,BC$1)</f>
        <v>0.51719099999999996</v>
      </c>
      <c r="BD759" s="2" cm="1">
        <f t="array" ref="BD759">TREND($AR759:$AS759,$AR$3:$AS$3,BD$1)</f>
        <v>0.51719099999999996</v>
      </c>
      <c r="BE759" s="2" cm="1">
        <f t="array" ref="BE759">TREND($AR759:$AS759,$AR$3:$AS$3,BE$1)</f>
        <v>0.51719099999999996</v>
      </c>
      <c r="BF759" s="20" cm="1">
        <f t="array" ref="BF759">TREND($AS759:$AT759,$AS$3:$AT$3,BF$1)</f>
        <v>0.46547190000000072</v>
      </c>
      <c r="BG759" s="20" cm="1">
        <f t="array" ref="BG759">TREND($AS759:$AT759,$AS$3:$AT$3,BG$1)</f>
        <v>0.41375280000000103</v>
      </c>
      <c r="BH759" s="20" cm="1">
        <f t="array" ref="BH759">TREND($AS759:$AT759,$AS$3:$AT$3,BH$1)</f>
        <v>0.36203370000000135</v>
      </c>
      <c r="BI759" s="20" cm="1">
        <f t="array" ref="BI759">TREND($AS759:$AT759,$AS$3:$AT$3,BI$1)</f>
        <v>0.31031460000000166</v>
      </c>
      <c r="BJ759" s="20" cm="1">
        <f t="array" ref="BJ759">TREND($AS759:$AT759,$AS$3:$AT$3,BJ$1)</f>
        <v>0.25859550000000198</v>
      </c>
      <c r="BK759" s="20" cm="1">
        <f t="array" ref="BK759">TREND($AS759:$AT759,$AS$3:$AT$3,BK$1)</f>
        <v>0.20687640000000229</v>
      </c>
      <c r="BL759" s="20" cm="1">
        <f t="array" ref="BL759">TREND($AS759:$AT759,$AS$3:$AT$3,BL$1)</f>
        <v>0.15515730000000261</v>
      </c>
      <c r="BM759" s="20" cm="1">
        <f t="array" ref="BM759">TREND($AS759:$AT759,$AS$3:$AT$3,BM$1)</f>
        <v>0.10343820000000292</v>
      </c>
    </row>
    <row r="760" spans="1:65" x14ac:dyDescent="0.35">
      <c r="A760" t="str">
        <f>IF(BYDem!B758="","\I:",BYDem!B758)</f>
        <v>Germany</v>
      </c>
      <c r="B760" t="str">
        <f>BYDem!E758</f>
        <v>Trd_Bus</v>
      </c>
      <c r="C760" t="str">
        <f t="shared" si="243"/>
        <v>Trd_Bus</v>
      </c>
      <c r="D760" s="4">
        <f>SUMIFS(BYDem!$M$2:$M$2000,BYDem!$B$2:$B$2000,Demands!$A760,BYDem!$E$2:$E$2000,Demands!$B760)</f>
        <v>6.3</v>
      </c>
      <c r="E760" s="4">
        <f t="shared" si="224"/>
        <v>6.3185316089305399</v>
      </c>
      <c r="F760" s="4">
        <f t="shared" si="225"/>
        <v>6.5453231938087901</v>
      </c>
      <c r="G760" s="4">
        <f t="shared" si="226"/>
        <v>6.7237965002637194</v>
      </c>
      <c r="H760" s="4">
        <f t="shared" si="227"/>
        <v>6.9092867831879268</v>
      </c>
      <c r="I760" s="4">
        <f t="shared" si="228"/>
        <v>7.1213281368737125</v>
      </c>
      <c r="J760" s="4">
        <f t="shared" si="229"/>
        <v>7.3402170628475165</v>
      </c>
      <c r="K760" s="4">
        <f t="shared" si="230"/>
        <v>7.5450737634122795</v>
      </c>
      <c r="L760" s="4">
        <f t="shared" si="231"/>
        <v>7.7354463161988987</v>
      </c>
      <c r="M760" s="4">
        <f t="shared" si="232"/>
        <v>7.9182993078926769</v>
      </c>
      <c r="N760" s="4">
        <f t="shared" si="233"/>
        <v>8.081167793421784</v>
      </c>
      <c r="O760" s="4">
        <f t="shared" si="234"/>
        <v>8.2218893317923172</v>
      </c>
      <c r="P760" s="4">
        <f t="shared" si="235"/>
        <v>8.3380185243750518</v>
      </c>
      <c r="Q760" s="4">
        <f t="shared" si="236"/>
        <v>8.4248975851448034</v>
      </c>
      <c r="R760" s="4">
        <f t="shared" si="237"/>
        <v>8.4836632796014584</v>
      </c>
      <c r="S760" s="4">
        <f t="shared" si="238"/>
        <v>8.5205999030014166</v>
      </c>
      <c r="T760" s="4">
        <f t="shared" si="239"/>
        <v>8.5422666276679475</v>
      </c>
      <c r="U760" s="4">
        <f t="shared" si="240"/>
        <v>8.5532202817371861</v>
      </c>
      <c r="W760" s="5" t="str">
        <f>VLOOKUP(C760&amp;A760,Driver_elast!$A$2:$D$1161,4,FALSE)</f>
        <v>GDP</v>
      </c>
      <c r="X760" s="5">
        <v>1</v>
      </c>
      <c r="Y760" s="2">
        <f>SUMIFS('Growth rates'!D$4:D$999,'Growth rates'!$B$4:$B$999,Demands!$A760,'Growth rates'!$C$4:$C$999,$W760)</f>
        <v>1</v>
      </c>
      <c r="Z760" s="2">
        <f>SUMIFS('Growth rates'!E$4:E$999,'Growth rates'!$B$4:$B$999,Demands!$A760,'Growth rates'!$C$4:$C$999,$W760)</f>
        <v>1.0056875027351018</v>
      </c>
      <c r="AA760" s="2">
        <f>SUMIFS('Growth rates'!F$4:F$999,'Growth rates'!$B$4:$B$999,Demands!$A760,'Growth rates'!$C$4:$C$999,$W760)</f>
        <v>1.075482270755713</v>
      </c>
      <c r="AB760" s="2">
        <f>SUMIFS('Growth rates'!G$4:G$999,'Growth rates'!$B$4:$B$999,Demands!$A760,'Growth rates'!$C$4:$C$999,$W760)</f>
        <v>1.1321837606128238</v>
      </c>
      <c r="AC760" s="2">
        <f>SUMIFS('Growth rates'!H$4:H$999,'Growth rates'!$B$4:$B$999,Demands!$A760,'Growth rates'!$C$4:$C$999,$W760)</f>
        <v>1.1925748084925729</v>
      </c>
      <c r="AD760" s="2">
        <f>SUMIFS('Growth rates'!I$4:I$999,'Growth rates'!$B$4:$B$999,Demands!$A760,'Growth rates'!$C$4:$C$999,$W760)</f>
        <v>1.2633403804646077</v>
      </c>
      <c r="AE760" s="2">
        <f>SUMIFS('Growth rates'!J$4:J$999,'Growth rates'!$B$4:$B$999,Demands!$A760,'Growth rates'!$C$4:$C$999,$W760)</f>
        <v>1.3384217544590336</v>
      </c>
      <c r="AF760" s="2">
        <f>SUMIFS('Growth rates'!K$4:K$999,'Growth rates'!$B$4:$B$999,Demands!$A760,'Growth rates'!$C$4:$C$999,$W760)</f>
        <v>1.4106460473943472</v>
      </c>
      <c r="AG760" s="2">
        <f>SUMIFS('Growth rates'!L$4:L$999,'Growth rates'!$B$4:$B$999,Demands!$A760,'Growth rates'!$C$4:$C$999,$W760)</f>
        <v>1.4794649813912475</v>
      </c>
      <c r="AH760" s="2">
        <f>SUMIFS('Growth rates'!M$4:M$999,'Growth rates'!$B$4:$B$999,Demands!$A760,'Growth rates'!$C$4:$C$999,$W760)</f>
        <v>1.5470842431476584</v>
      </c>
      <c r="AI760" s="2">
        <f>SUMIFS('Growth rates'!N$4:N$999,'Growth rates'!$B$4:$B$999,Demands!$A760,'Growth rates'!$C$4:$C$999,$W760)</f>
        <v>1.61544795560257</v>
      </c>
      <c r="AJ760" s="2">
        <f>SUMIFS('Growth rates'!O$4:O$999,'Growth rates'!$B$4:$B$999,Demands!$A760,'Growth rates'!$C$4:$C$999,$W760)</f>
        <v>1.6834369276720875</v>
      </c>
      <c r="AK760" s="2">
        <f>SUMIFS('Growth rates'!P$4:P$999,'Growth rates'!$B$4:$B$999,Demands!$A760,'Growth rates'!$C$4:$C$999,$W760)</f>
        <v>1.7491145815256512</v>
      </c>
      <c r="AL760" s="2">
        <f>SUMIFS('Growth rates'!Q$4:Q$999,'Growth rates'!$B$4:$B$999,Demands!$A760,'Growth rates'!$C$4:$C$999,$W760)</f>
        <v>1.8078457055506345</v>
      </c>
      <c r="AM760" s="2">
        <f>SUMIFS('Growth rates'!R$4:R$999,'Growth rates'!$B$4:$B$999,Demands!$A760,'Growth rates'!$C$4:$C$999,$W760)</f>
        <v>1.8566097413385929</v>
      </c>
      <c r="AN760" s="2">
        <f>SUMIFS('Growth rates'!S$4:S$999,'Growth rates'!$B$4:$B$999,Demands!$A760,'Growth rates'!$C$4:$C$999,$W760)</f>
        <v>1.8956833428653204</v>
      </c>
      <c r="AO760" s="2">
        <f>SUMIFS('Growth rates'!T$4:T$999,'Growth rates'!$B$4:$B$999,Demands!$A760,'Growth rates'!$C$4:$C$999,$W760)</f>
        <v>1.9267515843470189</v>
      </c>
      <c r="AP760" s="2">
        <f>SUMIFS('Growth rates'!U$4:U$999,'Growth rates'!$B$4:$B$999,Demands!$A760,'Growth rates'!$C$4:$C$999,$W760)</f>
        <v>1.9506368826026399</v>
      </c>
      <c r="AR760">
        <f>VLOOKUP(C760&amp;A760,Driver_elast!$A$2:$E$1161,5,FALSE)</f>
        <v>0.51719099999999996</v>
      </c>
      <c r="AS760">
        <f t="shared" si="241"/>
        <v>0.51719099999999996</v>
      </c>
      <c r="AT760">
        <f t="shared" si="242"/>
        <v>0.10343819999999999</v>
      </c>
      <c r="AV760" s="2" cm="1">
        <f t="array" ref="AV760">TREND($AR760:$AS760,$AR$3:$AS$3,AV$1)</f>
        <v>0.51719099999999996</v>
      </c>
      <c r="AW760" s="2" cm="1">
        <f t="array" ref="AW760">TREND($AR760:$AS760,$AR$3:$AS$3,AW$1)</f>
        <v>0.51719099999999996</v>
      </c>
      <c r="AX760" s="2" cm="1">
        <f t="array" ref="AX760">TREND($AR760:$AS760,$AR$3:$AS$3,AX$1)</f>
        <v>0.51719099999999996</v>
      </c>
      <c r="AY760" s="2" cm="1">
        <f t="array" ref="AY760">TREND($AR760:$AS760,$AR$3:$AS$3,AY$1)</f>
        <v>0.51719099999999996</v>
      </c>
      <c r="AZ760" s="2" cm="1">
        <f t="array" ref="AZ760">TREND($AR760:$AS760,$AR$3:$AS$3,AZ$1)</f>
        <v>0.51719099999999996</v>
      </c>
      <c r="BA760" s="2" cm="1">
        <f t="array" ref="BA760">TREND($AR760:$AS760,$AR$3:$AS$3,BA$1)</f>
        <v>0.51719099999999996</v>
      </c>
      <c r="BB760" s="2" cm="1">
        <f t="array" ref="BB760">TREND($AR760:$AS760,$AR$3:$AS$3,BB$1)</f>
        <v>0.51719099999999996</v>
      </c>
      <c r="BC760" s="2" cm="1">
        <f t="array" ref="BC760">TREND($AR760:$AS760,$AR$3:$AS$3,BC$1)</f>
        <v>0.51719099999999996</v>
      </c>
      <c r="BD760" s="2" cm="1">
        <f t="array" ref="BD760">TREND($AR760:$AS760,$AR$3:$AS$3,BD$1)</f>
        <v>0.51719099999999996</v>
      </c>
      <c r="BE760" s="2" cm="1">
        <f t="array" ref="BE760">TREND($AR760:$AS760,$AR$3:$AS$3,BE$1)</f>
        <v>0.51719099999999996</v>
      </c>
      <c r="BF760" s="20" cm="1">
        <f t="array" ref="BF760">TREND($AS760:$AT760,$AS$3:$AT$3,BF$1)</f>
        <v>0.46547190000000072</v>
      </c>
      <c r="BG760" s="20" cm="1">
        <f t="array" ref="BG760">TREND($AS760:$AT760,$AS$3:$AT$3,BG$1)</f>
        <v>0.41375280000000103</v>
      </c>
      <c r="BH760" s="20" cm="1">
        <f t="array" ref="BH760">TREND($AS760:$AT760,$AS$3:$AT$3,BH$1)</f>
        <v>0.36203370000000135</v>
      </c>
      <c r="BI760" s="20" cm="1">
        <f t="array" ref="BI760">TREND($AS760:$AT760,$AS$3:$AT$3,BI$1)</f>
        <v>0.31031460000000166</v>
      </c>
      <c r="BJ760" s="20" cm="1">
        <f t="array" ref="BJ760">TREND($AS760:$AT760,$AS$3:$AT$3,BJ$1)</f>
        <v>0.25859550000000198</v>
      </c>
      <c r="BK760" s="20" cm="1">
        <f t="array" ref="BK760">TREND($AS760:$AT760,$AS$3:$AT$3,BK$1)</f>
        <v>0.20687640000000229</v>
      </c>
      <c r="BL760" s="20" cm="1">
        <f t="array" ref="BL760">TREND($AS760:$AT760,$AS$3:$AT$3,BL$1)</f>
        <v>0.15515730000000261</v>
      </c>
      <c r="BM760" s="20" cm="1">
        <f t="array" ref="BM760">TREND($AS760:$AT760,$AS$3:$AT$3,BM$1)</f>
        <v>0.10343820000000292</v>
      </c>
    </row>
    <row r="761" spans="1:65" x14ac:dyDescent="0.35">
      <c r="A761" t="str">
        <f>IF(BYDem!B759="","\I:",BYDem!B759)</f>
        <v>Germany</v>
      </c>
      <c r="B761" t="str">
        <f>BYDem!E759</f>
        <v>Trd_Car</v>
      </c>
      <c r="C761" t="str">
        <f t="shared" si="243"/>
        <v>Trd_Car</v>
      </c>
      <c r="D761" s="4">
        <f>SUMIFS(BYDem!$M$2:$M$2000,BYDem!$B$2:$B$2000,Demands!$A761,BYDem!$E$2:$E$2000,Demands!$B761)</f>
        <v>624.84</v>
      </c>
      <c r="E761" s="4">
        <f t="shared" si="224"/>
        <v>626.67798262288238</v>
      </c>
      <c r="F761" s="4">
        <f t="shared" si="225"/>
        <v>649.17138800309283</v>
      </c>
      <c r="G761" s="4">
        <f t="shared" si="226"/>
        <v>666.87254051187028</v>
      </c>
      <c r="H761" s="4">
        <f t="shared" si="227"/>
        <v>685.26964342970552</v>
      </c>
      <c r="I761" s="4">
        <f t="shared" si="228"/>
        <v>706.30010683240812</v>
      </c>
      <c r="J761" s="4">
        <f t="shared" si="229"/>
        <v>728.00971897613374</v>
      </c>
      <c r="K761" s="4">
        <f t="shared" si="230"/>
        <v>748.3276016397665</v>
      </c>
      <c r="L761" s="4">
        <f t="shared" si="231"/>
        <v>767.20893273233651</v>
      </c>
      <c r="M761" s="4">
        <f t="shared" si="232"/>
        <v>785.34446659423179</v>
      </c>
      <c r="N761" s="4">
        <f t="shared" si="233"/>
        <v>801.49791810185195</v>
      </c>
      <c r="O761" s="4">
        <f t="shared" si="234"/>
        <v>815.45481429795427</v>
      </c>
      <c r="P761" s="4">
        <f t="shared" si="235"/>
        <v>826.97261821754091</v>
      </c>
      <c r="Q761" s="4">
        <f t="shared" si="236"/>
        <v>835.58936620664758</v>
      </c>
      <c r="R761" s="4">
        <f t="shared" si="237"/>
        <v>841.41780375018664</v>
      </c>
      <c r="S761" s="4">
        <f t="shared" si="238"/>
        <v>845.08121323673095</v>
      </c>
      <c r="T761" s="4">
        <f t="shared" si="239"/>
        <v>847.23013962413347</v>
      </c>
      <c r="U761" s="4">
        <f t="shared" si="240"/>
        <v>848.31653346677206</v>
      </c>
      <c r="W761" s="5" t="str">
        <f>VLOOKUP(C761&amp;A761,Driver_elast!$A$2:$D$1161,4,FALSE)</f>
        <v>GDP</v>
      </c>
      <c r="X761" s="5">
        <v>1</v>
      </c>
      <c r="Y761" s="2">
        <f>SUMIFS('Growth rates'!D$4:D$999,'Growth rates'!$B$4:$B$999,Demands!$A761,'Growth rates'!$C$4:$C$999,$W761)</f>
        <v>1</v>
      </c>
      <c r="Z761" s="2">
        <f>SUMIFS('Growth rates'!E$4:E$999,'Growth rates'!$B$4:$B$999,Demands!$A761,'Growth rates'!$C$4:$C$999,$W761)</f>
        <v>1.0056875027351018</v>
      </c>
      <c r="AA761" s="2">
        <f>SUMIFS('Growth rates'!F$4:F$999,'Growth rates'!$B$4:$B$999,Demands!$A761,'Growth rates'!$C$4:$C$999,$W761)</f>
        <v>1.075482270755713</v>
      </c>
      <c r="AB761" s="2">
        <f>SUMIFS('Growth rates'!G$4:G$999,'Growth rates'!$B$4:$B$999,Demands!$A761,'Growth rates'!$C$4:$C$999,$W761)</f>
        <v>1.1321837606128238</v>
      </c>
      <c r="AC761" s="2">
        <f>SUMIFS('Growth rates'!H$4:H$999,'Growth rates'!$B$4:$B$999,Demands!$A761,'Growth rates'!$C$4:$C$999,$W761)</f>
        <v>1.1925748084925729</v>
      </c>
      <c r="AD761" s="2">
        <f>SUMIFS('Growth rates'!I$4:I$999,'Growth rates'!$B$4:$B$999,Demands!$A761,'Growth rates'!$C$4:$C$999,$W761)</f>
        <v>1.2633403804646077</v>
      </c>
      <c r="AE761" s="2">
        <f>SUMIFS('Growth rates'!J$4:J$999,'Growth rates'!$B$4:$B$999,Demands!$A761,'Growth rates'!$C$4:$C$999,$W761)</f>
        <v>1.3384217544590336</v>
      </c>
      <c r="AF761" s="2">
        <f>SUMIFS('Growth rates'!K$4:K$999,'Growth rates'!$B$4:$B$999,Demands!$A761,'Growth rates'!$C$4:$C$999,$W761)</f>
        <v>1.4106460473943472</v>
      </c>
      <c r="AG761" s="2">
        <f>SUMIFS('Growth rates'!L$4:L$999,'Growth rates'!$B$4:$B$999,Demands!$A761,'Growth rates'!$C$4:$C$999,$W761)</f>
        <v>1.4794649813912475</v>
      </c>
      <c r="AH761" s="2">
        <f>SUMIFS('Growth rates'!M$4:M$999,'Growth rates'!$B$4:$B$999,Demands!$A761,'Growth rates'!$C$4:$C$999,$W761)</f>
        <v>1.5470842431476584</v>
      </c>
      <c r="AI761" s="2">
        <f>SUMIFS('Growth rates'!N$4:N$999,'Growth rates'!$B$4:$B$999,Demands!$A761,'Growth rates'!$C$4:$C$999,$W761)</f>
        <v>1.61544795560257</v>
      </c>
      <c r="AJ761" s="2">
        <f>SUMIFS('Growth rates'!O$4:O$999,'Growth rates'!$B$4:$B$999,Demands!$A761,'Growth rates'!$C$4:$C$999,$W761)</f>
        <v>1.6834369276720875</v>
      </c>
      <c r="AK761" s="2">
        <f>SUMIFS('Growth rates'!P$4:P$999,'Growth rates'!$B$4:$B$999,Demands!$A761,'Growth rates'!$C$4:$C$999,$W761)</f>
        <v>1.7491145815256512</v>
      </c>
      <c r="AL761" s="2">
        <f>SUMIFS('Growth rates'!Q$4:Q$999,'Growth rates'!$B$4:$B$999,Demands!$A761,'Growth rates'!$C$4:$C$999,$W761)</f>
        <v>1.8078457055506345</v>
      </c>
      <c r="AM761" s="2">
        <f>SUMIFS('Growth rates'!R$4:R$999,'Growth rates'!$B$4:$B$999,Demands!$A761,'Growth rates'!$C$4:$C$999,$W761)</f>
        <v>1.8566097413385929</v>
      </c>
      <c r="AN761" s="2">
        <f>SUMIFS('Growth rates'!S$4:S$999,'Growth rates'!$B$4:$B$999,Demands!$A761,'Growth rates'!$C$4:$C$999,$W761)</f>
        <v>1.8956833428653204</v>
      </c>
      <c r="AO761" s="2">
        <f>SUMIFS('Growth rates'!T$4:T$999,'Growth rates'!$B$4:$B$999,Demands!$A761,'Growth rates'!$C$4:$C$999,$W761)</f>
        <v>1.9267515843470189</v>
      </c>
      <c r="AP761" s="2">
        <f>SUMIFS('Growth rates'!U$4:U$999,'Growth rates'!$B$4:$B$999,Demands!$A761,'Growth rates'!$C$4:$C$999,$W761)</f>
        <v>1.9506368826026399</v>
      </c>
      <c r="AR761">
        <f>VLOOKUP(C761&amp;A761,Driver_elast!$A$2:$E$1161,5,FALSE)</f>
        <v>0.51719099999999996</v>
      </c>
      <c r="AS761">
        <f t="shared" si="241"/>
        <v>0.51719099999999996</v>
      </c>
      <c r="AT761">
        <f t="shared" si="242"/>
        <v>0.10343819999999999</v>
      </c>
      <c r="AV761" s="2" cm="1">
        <f t="array" ref="AV761">TREND($AR761:$AS761,$AR$3:$AS$3,AV$1)</f>
        <v>0.51719099999999996</v>
      </c>
      <c r="AW761" s="2" cm="1">
        <f t="array" ref="AW761">TREND($AR761:$AS761,$AR$3:$AS$3,AW$1)</f>
        <v>0.51719099999999996</v>
      </c>
      <c r="AX761" s="2" cm="1">
        <f t="array" ref="AX761">TREND($AR761:$AS761,$AR$3:$AS$3,AX$1)</f>
        <v>0.51719099999999996</v>
      </c>
      <c r="AY761" s="2" cm="1">
        <f t="array" ref="AY761">TREND($AR761:$AS761,$AR$3:$AS$3,AY$1)</f>
        <v>0.51719099999999996</v>
      </c>
      <c r="AZ761" s="2" cm="1">
        <f t="array" ref="AZ761">TREND($AR761:$AS761,$AR$3:$AS$3,AZ$1)</f>
        <v>0.51719099999999996</v>
      </c>
      <c r="BA761" s="2" cm="1">
        <f t="array" ref="BA761">TREND($AR761:$AS761,$AR$3:$AS$3,BA$1)</f>
        <v>0.51719099999999996</v>
      </c>
      <c r="BB761" s="2" cm="1">
        <f t="array" ref="BB761">TREND($AR761:$AS761,$AR$3:$AS$3,BB$1)</f>
        <v>0.51719099999999996</v>
      </c>
      <c r="BC761" s="2" cm="1">
        <f t="array" ref="BC761">TREND($AR761:$AS761,$AR$3:$AS$3,BC$1)</f>
        <v>0.51719099999999996</v>
      </c>
      <c r="BD761" s="2" cm="1">
        <f t="array" ref="BD761">TREND($AR761:$AS761,$AR$3:$AS$3,BD$1)</f>
        <v>0.51719099999999996</v>
      </c>
      <c r="BE761" s="2" cm="1">
        <f t="array" ref="BE761">TREND($AR761:$AS761,$AR$3:$AS$3,BE$1)</f>
        <v>0.51719099999999996</v>
      </c>
      <c r="BF761" s="20" cm="1">
        <f t="array" ref="BF761">TREND($AS761:$AT761,$AS$3:$AT$3,BF$1)</f>
        <v>0.46547190000000072</v>
      </c>
      <c r="BG761" s="20" cm="1">
        <f t="array" ref="BG761">TREND($AS761:$AT761,$AS$3:$AT$3,BG$1)</f>
        <v>0.41375280000000103</v>
      </c>
      <c r="BH761" s="20" cm="1">
        <f t="array" ref="BH761">TREND($AS761:$AT761,$AS$3:$AT$3,BH$1)</f>
        <v>0.36203370000000135</v>
      </c>
      <c r="BI761" s="20" cm="1">
        <f t="array" ref="BI761">TREND($AS761:$AT761,$AS$3:$AT$3,BI$1)</f>
        <v>0.31031460000000166</v>
      </c>
      <c r="BJ761" s="20" cm="1">
        <f t="array" ref="BJ761">TREND($AS761:$AT761,$AS$3:$AT$3,BJ$1)</f>
        <v>0.25859550000000198</v>
      </c>
      <c r="BK761" s="20" cm="1">
        <f t="array" ref="BK761">TREND($AS761:$AT761,$AS$3:$AT$3,BK$1)</f>
        <v>0.20687640000000229</v>
      </c>
      <c r="BL761" s="20" cm="1">
        <f t="array" ref="BL761">TREND($AS761:$AT761,$AS$3:$AT$3,BL$1)</f>
        <v>0.15515730000000261</v>
      </c>
      <c r="BM761" s="20" cm="1">
        <f t="array" ref="BM761">TREND($AS761:$AT761,$AS$3:$AT$3,BM$1)</f>
        <v>0.10343820000000292</v>
      </c>
    </row>
    <row r="762" spans="1:65" x14ac:dyDescent="0.35">
      <c r="A762" t="str">
        <f>IF(BYDem!B760="","\I:",BYDem!B760)</f>
        <v>Germany</v>
      </c>
      <c r="B762" t="str">
        <f>BYDem!E760</f>
        <v>Trd_Hdt</v>
      </c>
      <c r="C762" t="str">
        <f t="shared" si="243"/>
        <v>Trd_Hdt</v>
      </c>
      <c r="D762" s="4">
        <f>SUMIFS(BYDem!$M$2:$M$2000,BYDem!$B$2:$B$2000,Demands!$A762,BYDem!$E$2:$E$2000,Demands!$B762)</f>
        <v>64.5</v>
      </c>
      <c r="E762" s="4">
        <f t="shared" si="224"/>
        <v>64.689728377146011</v>
      </c>
      <c r="F762" s="4">
        <f t="shared" si="225"/>
        <v>67.011642222328092</v>
      </c>
      <c r="G762" s="4">
        <f t="shared" si="226"/>
        <v>68.838868931271421</v>
      </c>
      <c r="H762" s="4">
        <f t="shared" si="227"/>
        <v>70.737936113590692</v>
      </c>
      <c r="I762" s="4">
        <f t="shared" si="228"/>
        <v>72.908835687040408</v>
      </c>
      <c r="J762" s="4">
        <f t="shared" si="229"/>
        <v>75.149841357724597</v>
      </c>
      <c r="K762" s="4">
        <f t="shared" si="230"/>
        <v>77.247183768268599</v>
      </c>
      <c r="L762" s="4">
        <f t="shared" si="231"/>
        <v>79.196236094417316</v>
      </c>
      <c r="M762" s="4">
        <f t="shared" si="232"/>
        <v>81.068302437948859</v>
      </c>
      <c r="N762" s="4">
        <f t="shared" si="233"/>
        <v>82.735765504080192</v>
      </c>
      <c r="O762" s="4">
        <f t="shared" si="234"/>
        <v>84.17648601596899</v>
      </c>
      <c r="P762" s="4">
        <f t="shared" si="235"/>
        <v>85.365427749554129</v>
      </c>
      <c r="Q762" s="4">
        <f t="shared" si="236"/>
        <v>86.254903847911109</v>
      </c>
      <c r="R762" s="4">
        <f t="shared" si="237"/>
        <v>86.856552624491144</v>
      </c>
      <c r="S762" s="4">
        <f t="shared" si="238"/>
        <v>87.234713292633572</v>
      </c>
      <c r="T762" s="4">
        <f t="shared" si="239"/>
        <v>87.456539283267105</v>
      </c>
      <c r="U762" s="4">
        <f t="shared" si="240"/>
        <v>87.568683836833131</v>
      </c>
      <c r="W762" s="5" t="str">
        <f>VLOOKUP(C762&amp;A762,Driver_elast!$A$2:$D$1161,4,FALSE)</f>
        <v>GDP</v>
      </c>
      <c r="X762" s="5">
        <v>1</v>
      </c>
      <c r="Y762" s="2">
        <f>SUMIFS('Growth rates'!D$4:D$999,'Growth rates'!$B$4:$B$999,Demands!$A762,'Growth rates'!$C$4:$C$999,$W762)</f>
        <v>1</v>
      </c>
      <c r="Z762" s="2">
        <f>SUMIFS('Growth rates'!E$4:E$999,'Growth rates'!$B$4:$B$999,Demands!$A762,'Growth rates'!$C$4:$C$999,$W762)</f>
        <v>1.0056875027351018</v>
      </c>
      <c r="AA762" s="2">
        <f>SUMIFS('Growth rates'!F$4:F$999,'Growth rates'!$B$4:$B$999,Demands!$A762,'Growth rates'!$C$4:$C$999,$W762)</f>
        <v>1.075482270755713</v>
      </c>
      <c r="AB762" s="2">
        <f>SUMIFS('Growth rates'!G$4:G$999,'Growth rates'!$B$4:$B$999,Demands!$A762,'Growth rates'!$C$4:$C$999,$W762)</f>
        <v>1.1321837606128238</v>
      </c>
      <c r="AC762" s="2">
        <f>SUMIFS('Growth rates'!H$4:H$999,'Growth rates'!$B$4:$B$999,Demands!$A762,'Growth rates'!$C$4:$C$999,$W762)</f>
        <v>1.1925748084925729</v>
      </c>
      <c r="AD762" s="2">
        <f>SUMIFS('Growth rates'!I$4:I$999,'Growth rates'!$B$4:$B$999,Demands!$A762,'Growth rates'!$C$4:$C$999,$W762)</f>
        <v>1.2633403804646077</v>
      </c>
      <c r="AE762" s="2">
        <f>SUMIFS('Growth rates'!J$4:J$999,'Growth rates'!$B$4:$B$999,Demands!$A762,'Growth rates'!$C$4:$C$999,$W762)</f>
        <v>1.3384217544590336</v>
      </c>
      <c r="AF762" s="2">
        <f>SUMIFS('Growth rates'!K$4:K$999,'Growth rates'!$B$4:$B$999,Demands!$A762,'Growth rates'!$C$4:$C$999,$W762)</f>
        <v>1.4106460473943472</v>
      </c>
      <c r="AG762" s="2">
        <f>SUMIFS('Growth rates'!L$4:L$999,'Growth rates'!$B$4:$B$999,Demands!$A762,'Growth rates'!$C$4:$C$999,$W762)</f>
        <v>1.4794649813912475</v>
      </c>
      <c r="AH762" s="2">
        <f>SUMIFS('Growth rates'!M$4:M$999,'Growth rates'!$B$4:$B$999,Demands!$A762,'Growth rates'!$C$4:$C$999,$W762)</f>
        <v>1.5470842431476584</v>
      </c>
      <c r="AI762" s="2">
        <f>SUMIFS('Growth rates'!N$4:N$999,'Growth rates'!$B$4:$B$999,Demands!$A762,'Growth rates'!$C$4:$C$999,$W762)</f>
        <v>1.61544795560257</v>
      </c>
      <c r="AJ762" s="2">
        <f>SUMIFS('Growth rates'!O$4:O$999,'Growth rates'!$B$4:$B$999,Demands!$A762,'Growth rates'!$C$4:$C$999,$W762)</f>
        <v>1.6834369276720875</v>
      </c>
      <c r="AK762" s="2">
        <f>SUMIFS('Growth rates'!P$4:P$999,'Growth rates'!$B$4:$B$999,Demands!$A762,'Growth rates'!$C$4:$C$999,$W762)</f>
        <v>1.7491145815256512</v>
      </c>
      <c r="AL762" s="2">
        <f>SUMIFS('Growth rates'!Q$4:Q$999,'Growth rates'!$B$4:$B$999,Demands!$A762,'Growth rates'!$C$4:$C$999,$W762)</f>
        <v>1.8078457055506345</v>
      </c>
      <c r="AM762" s="2">
        <f>SUMIFS('Growth rates'!R$4:R$999,'Growth rates'!$B$4:$B$999,Demands!$A762,'Growth rates'!$C$4:$C$999,$W762)</f>
        <v>1.8566097413385929</v>
      </c>
      <c r="AN762" s="2">
        <f>SUMIFS('Growth rates'!S$4:S$999,'Growth rates'!$B$4:$B$999,Demands!$A762,'Growth rates'!$C$4:$C$999,$W762)</f>
        <v>1.8956833428653204</v>
      </c>
      <c r="AO762" s="2">
        <f>SUMIFS('Growth rates'!T$4:T$999,'Growth rates'!$B$4:$B$999,Demands!$A762,'Growth rates'!$C$4:$C$999,$W762)</f>
        <v>1.9267515843470189</v>
      </c>
      <c r="AP762" s="2">
        <f>SUMIFS('Growth rates'!U$4:U$999,'Growth rates'!$B$4:$B$999,Demands!$A762,'Growth rates'!$C$4:$C$999,$W762)</f>
        <v>1.9506368826026399</v>
      </c>
      <c r="AR762">
        <f>VLOOKUP(C762&amp;A762,Driver_elast!$A$2:$E$1161,5,FALSE)</f>
        <v>0.51719099999999996</v>
      </c>
      <c r="AS762">
        <f t="shared" si="241"/>
        <v>0.51719099999999996</v>
      </c>
      <c r="AT762">
        <f t="shared" si="242"/>
        <v>0.10343819999999999</v>
      </c>
      <c r="AV762" s="2" cm="1">
        <f t="array" ref="AV762">TREND($AR762:$AS762,$AR$3:$AS$3,AV$1)</f>
        <v>0.51719099999999996</v>
      </c>
      <c r="AW762" s="2" cm="1">
        <f t="array" ref="AW762">TREND($AR762:$AS762,$AR$3:$AS$3,AW$1)</f>
        <v>0.51719099999999996</v>
      </c>
      <c r="AX762" s="2" cm="1">
        <f t="array" ref="AX762">TREND($AR762:$AS762,$AR$3:$AS$3,AX$1)</f>
        <v>0.51719099999999996</v>
      </c>
      <c r="AY762" s="2" cm="1">
        <f t="array" ref="AY762">TREND($AR762:$AS762,$AR$3:$AS$3,AY$1)</f>
        <v>0.51719099999999996</v>
      </c>
      <c r="AZ762" s="2" cm="1">
        <f t="array" ref="AZ762">TREND($AR762:$AS762,$AR$3:$AS$3,AZ$1)</f>
        <v>0.51719099999999996</v>
      </c>
      <c r="BA762" s="2" cm="1">
        <f t="array" ref="BA762">TREND($AR762:$AS762,$AR$3:$AS$3,BA$1)</f>
        <v>0.51719099999999996</v>
      </c>
      <c r="BB762" s="2" cm="1">
        <f t="array" ref="BB762">TREND($AR762:$AS762,$AR$3:$AS$3,BB$1)</f>
        <v>0.51719099999999996</v>
      </c>
      <c r="BC762" s="2" cm="1">
        <f t="array" ref="BC762">TREND($AR762:$AS762,$AR$3:$AS$3,BC$1)</f>
        <v>0.51719099999999996</v>
      </c>
      <c r="BD762" s="2" cm="1">
        <f t="array" ref="BD762">TREND($AR762:$AS762,$AR$3:$AS$3,BD$1)</f>
        <v>0.51719099999999996</v>
      </c>
      <c r="BE762" s="2" cm="1">
        <f t="array" ref="BE762">TREND($AR762:$AS762,$AR$3:$AS$3,BE$1)</f>
        <v>0.51719099999999996</v>
      </c>
      <c r="BF762" s="20" cm="1">
        <f t="array" ref="BF762">TREND($AS762:$AT762,$AS$3:$AT$3,BF$1)</f>
        <v>0.46547190000000072</v>
      </c>
      <c r="BG762" s="20" cm="1">
        <f t="array" ref="BG762">TREND($AS762:$AT762,$AS$3:$AT$3,BG$1)</f>
        <v>0.41375280000000103</v>
      </c>
      <c r="BH762" s="20" cm="1">
        <f t="array" ref="BH762">TREND($AS762:$AT762,$AS$3:$AT$3,BH$1)</f>
        <v>0.36203370000000135</v>
      </c>
      <c r="BI762" s="20" cm="1">
        <f t="array" ref="BI762">TREND($AS762:$AT762,$AS$3:$AT$3,BI$1)</f>
        <v>0.31031460000000166</v>
      </c>
      <c r="BJ762" s="20" cm="1">
        <f t="array" ref="BJ762">TREND($AS762:$AT762,$AS$3:$AT$3,BJ$1)</f>
        <v>0.25859550000000198</v>
      </c>
      <c r="BK762" s="20" cm="1">
        <f t="array" ref="BK762">TREND($AS762:$AT762,$AS$3:$AT$3,BK$1)</f>
        <v>0.20687640000000229</v>
      </c>
      <c r="BL762" s="20" cm="1">
        <f t="array" ref="BL762">TREND($AS762:$AT762,$AS$3:$AT$3,BL$1)</f>
        <v>0.15515730000000261</v>
      </c>
      <c r="BM762" s="20" cm="1">
        <f t="array" ref="BM762">TREND($AS762:$AT762,$AS$3:$AT$3,BM$1)</f>
        <v>0.10343820000000292</v>
      </c>
    </row>
    <row r="763" spans="1:65" x14ac:dyDescent="0.35">
      <c r="A763" t="str">
        <f>IF(BYDem!B761="","\I:",BYDem!B761)</f>
        <v>Germany</v>
      </c>
      <c r="B763" t="str">
        <f>BYDem!E761</f>
        <v>Trd_Lcv</v>
      </c>
      <c r="C763" t="str">
        <f t="shared" si="243"/>
        <v>Trd_Lcv</v>
      </c>
      <c r="D763" s="4">
        <f>SUMIFS(BYDem!$M$2:$M$2000,BYDem!$B$2:$B$2000,Demands!$A763,BYDem!$E$2:$E$2000,Demands!$B763)</f>
        <v>105.75</v>
      </c>
      <c r="E763" s="4">
        <f t="shared" si="224"/>
        <v>106.06106629276265</v>
      </c>
      <c r="F763" s="4">
        <f t="shared" si="225"/>
        <v>109.86792503893328</v>
      </c>
      <c r="G763" s="4">
        <f t="shared" si="226"/>
        <v>112.86372696871244</v>
      </c>
      <c r="H763" s="4">
        <f t="shared" si="227"/>
        <v>115.97731386065449</v>
      </c>
      <c r="I763" s="4">
        <f t="shared" si="228"/>
        <v>119.53657944038018</v>
      </c>
      <c r="J763" s="4">
        <f t="shared" si="229"/>
        <v>123.21078641208332</v>
      </c>
      <c r="K763" s="4">
        <f t="shared" si="230"/>
        <v>126.64945245727756</v>
      </c>
      <c r="L763" s="4">
        <f t="shared" si="231"/>
        <v>129.84499173619579</v>
      </c>
      <c r="M763" s="4">
        <f t="shared" si="232"/>
        <v>132.91430981105563</v>
      </c>
      <c r="N763" s="4">
        <f t="shared" si="233"/>
        <v>135.6481736752942</v>
      </c>
      <c r="O763" s="4">
        <f t="shared" si="234"/>
        <v>138.01028521222815</v>
      </c>
      <c r="P763" s="4">
        <f t="shared" si="235"/>
        <v>139.95959665915262</v>
      </c>
      <c r="Q763" s="4">
        <f t="shared" si="236"/>
        <v>141.41792375064489</v>
      </c>
      <c r="R763" s="4">
        <f t="shared" si="237"/>
        <v>142.40434790759588</v>
      </c>
      <c r="S763" s="4">
        <f t="shared" si="238"/>
        <v>143.02435551466658</v>
      </c>
      <c r="T763" s="4">
        <f t="shared" si="239"/>
        <v>143.38804696442622</v>
      </c>
      <c r="U763" s="4">
        <f t="shared" si="240"/>
        <v>143.57191187201701</v>
      </c>
      <c r="W763" s="5" t="str">
        <f>VLOOKUP(C763&amp;A763,Driver_elast!$A$2:$D$1161,4,FALSE)</f>
        <v>GDP</v>
      </c>
      <c r="X763" s="5">
        <v>1</v>
      </c>
      <c r="Y763" s="2">
        <f>SUMIFS('Growth rates'!D$4:D$999,'Growth rates'!$B$4:$B$999,Demands!$A763,'Growth rates'!$C$4:$C$999,$W763)</f>
        <v>1</v>
      </c>
      <c r="Z763" s="2">
        <f>SUMIFS('Growth rates'!E$4:E$999,'Growth rates'!$B$4:$B$999,Demands!$A763,'Growth rates'!$C$4:$C$999,$W763)</f>
        <v>1.0056875027351018</v>
      </c>
      <c r="AA763" s="2">
        <f>SUMIFS('Growth rates'!F$4:F$999,'Growth rates'!$B$4:$B$999,Demands!$A763,'Growth rates'!$C$4:$C$999,$W763)</f>
        <v>1.075482270755713</v>
      </c>
      <c r="AB763" s="2">
        <f>SUMIFS('Growth rates'!G$4:G$999,'Growth rates'!$B$4:$B$999,Demands!$A763,'Growth rates'!$C$4:$C$999,$W763)</f>
        <v>1.1321837606128238</v>
      </c>
      <c r="AC763" s="2">
        <f>SUMIFS('Growth rates'!H$4:H$999,'Growth rates'!$B$4:$B$999,Demands!$A763,'Growth rates'!$C$4:$C$999,$W763)</f>
        <v>1.1925748084925729</v>
      </c>
      <c r="AD763" s="2">
        <f>SUMIFS('Growth rates'!I$4:I$999,'Growth rates'!$B$4:$B$999,Demands!$A763,'Growth rates'!$C$4:$C$999,$W763)</f>
        <v>1.2633403804646077</v>
      </c>
      <c r="AE763" s="2">
        <f>SUMIFS('Growth rates'!J$4:J$999,'Growth rates'!$B$4:$B$999,Demands!$A763,'Growth rates'!$C$4:$C$999,$W763)</f>
        <v>1.3384217544590336</v>
      </c>
      <c r="AF763" s="2">
        <f>SUMIFS('Growth rates'!K$4:K$999,'Growth rates'!$B$4:$B$999,Demands!$A763,'Growth rates'!$C$4:$C$999,$W763)</f>
        <v>1.4106460473943472</v>
      </c>
      <c r="AG763" s="2">
        <f>SUMIFS('Growth rates'!L$4:L$999,'Growth rates'!$B$4:$B$999,Demands!$A763,'Growth rates'!$C$4:$C$999,$W763)</f>
        <v>1.4794649813912475</v>
      </c>
      <c r="AH763" s="2">
        <f>SUMIFS('Growth rates'!M$4:M$999,'Growth rates'!$B$4:$B$999,Demands!$A763,'Growth rates'!$C$4:$C$999,$W763)</f>
        <v>1.5470842431476584</v>
      </c>
      <c r="AI763" s="2">
        <f>SUMIFS('Growth rates'!N$4:N$999,'Growth rates'!$B$4:$B$999,Demands!$A763,'Growth rates'!$C$4:$C$999,$W763)</f>
        <v>1.61544795560257</v>
      </c>
      <c r="AJ763" s="2">
        <f>SUMIFS('Growth rates'!O$4:O$999,'Growth rates'!$B$4:$B$999,Demands!$A763,'Growth rates'!$C$4:$C$999,$W763)</f>
        <v>1.6834369276720875</v>
      </c>
      <c r="AK763" s="2">
        <f>SUMIFS('Growth rates'!P$4:P$999,'Growth rates'!$B$4:$B$999,Demands!$A763,'Growth rates'!$C$4:$C$999,$W763)</f>
        <v>1.7491145815256512</v>
      </c>
      <c r="AL763" s="2">
        <f>SUMIFS('Growth rates'!Q$4:Q$999,'Growth rates'!$B$4:$B$999,Demands!$A763,'Growth rates'!$C$4:$C$999,$W763)</f>
        <v>1.8078457055506345</v>
      </c>
      <c r="AM763" s="2">
        <f>SUMIFS('Growth rates'!R$4:R$999,'Growth rates'!$B$4:$B$999,Demands!$A763,'Growth rates'!$C$4:$C$999,$W763)</f>
        <v>1.8566097413385929</v>
      </c>
      <c r="AN763" s="2">
        <f>SUMIFS('Growth rates'!S$4:S$999,'Growth rates'!$B$4:$B$999,Demands!$A763,'Growth rates'!$C$4:$C$999,$W763)</f>
        <v>1.8956833428653204</v>
      </c>
      <c r="AO763" s="2">
        <f>SUMIFS('Growth rates'!T$4:T$999,'Growth rates'!$B$4:$B$999,Demands!$A763,'Growth rates'!$C$4:$C$999,$W763)</f>
        <v>1.9267515843470189</v>
      </c>
      <c r="AP763" s="2">
        <f>SUMIFS('Growth rates'!U$4:U$999,'Growth rates'!$B$4:$B$999,Demands!$A763,'Growth rates'!$C$4:$C$999,$W763)</f>
        <v>1.9506368826026399</v>
      </c>
      <c r="AR763">
        <f>VLOOKUP(C763&amp;A763,Driver_elast!$A$2:$E$1161,5,FALSE)</f>
        <v>0.51719099999999996</v>
      </c>
      <c r="AS763">
        <f t="shared" si="241"/>
        <v>0.51719099999999996</v>
      </c>
      <c r="AT763">
        <f t="shared" si="242"/>
        <v>0.10343819999999999</v>
      </c>
      <c r="AV763" s="2" cm="1">
        <f t="array" ref="AV763">TREND($AR763:$AS763,$AR$3:$AS$3,AV$1)</f>
        <v>0.51719099999999996</v>
      </c>
      <c r="AW763" s="2" cm="1">
        <f t="array" ref="AW763">TREND($AR763:$AS763,$AR$3:$AS$3,AW$1)</f>
        <v>0.51719099999999996</v>
      </c>
      <c r="AX763" s="2" cm="1">
        <f t="array" ref="AX763">TREND($AR763:$AS763,$AR$3:$AS$3,AX$1)</f>
        <v>0.51719099999999996</v>
      </c>
      <c r="AY763" s="2" cm="1">
        <f t="array" ref="AY763">TREND($AR763:$AS763,$AR$3:$AS$3,AY$1)</f>
        <v>0.51719099999999996</v>
      </c>
      <c r="AZ763" s="2" cm="1">
        <f t="array" ref="AZ763">TREND($AR763:$AS763,$AR$3:$AS$3,AZ$1)</f>
        <v>0.51719099999999996</v>
      </c>
      <c r="BA763" s="2" cm="1">
        <f t="array" ref="BA763">TREND($AR763:$AS763,$AR$3:$AS$3,BA$1)</f>
        <v>0.51719099999999996</v>
      </c>
      <c r="BB763" s="2" cm="1">
        <f t="array" ref="BB763">TREND($AR763:$AS763,$AR$3:$AS$3,BB$1)</f>
        <v>0.51719099999999996</v>
      </c>
      <c r="BC763" s="2" cm="1">
        <f t="array" ref="BC763">TREND($AR763:$AS763,$AR$3:$AS$3,BC$1)</f>
        <v>0.51719099999999996</v>
      </c>
      <c r="BD763" s="2" cm="1">
        <f t="array" ref="BD763">TREND($AR763:$AS763,$AR$3:$AS$3,BD$1)</f>
        <v>0.51719099999999996</v>
      </c>
      <c r="BE763" s="2" cm="1">
        <f t="array" ref="BE763">TREND($AR763:$AS763,$AR$3:$AS$3,BE$1)</f>
        <v>0.51719099999999996</v>
      </c>
      <c r="BF763" s="20" cm="1">
        <f t="array" ref="BF763">TREND($AS763:$AT763,$AS$3:$AT$3,BF$1)</f>
        <v>0.46547190000000072</v>
      </c>
      <c r="BG763" s="20" cm="1">
        <f t="array" ref="BG763">TREND($AS763:$AT763,$AS$3:$AT$3,BG$1)</f>
        <v>0.41375280000000103</v>
      </c>
      <c r="BH763" s="20" cm="1">
        <f t="array" ref="BH763">TREND($AS763:$AT763,$AS$3:$AT$3,BH$1)</f>
        <v>0.36203370000000135</v>
      </c>
      <c r="BI763" s="20" cm="1">
        <f t="array" ref="BI763">TREND($AS763:$AT763,$AS$3:$AT$3,BI$1)</f>
        <v>0.31031460000000166</v>
      </c>
      <c r="BJ763" s="20" cm="1">
        <f t="array" ref="BJ763">TREND($AS763:$AT763,$AS$3:$AT$3,BJ$1)</f>
        <v>0.25859550000000198</v>
      </c>
      <c r="BK763" s="20" cm="1">
        <f t="array" ref="BK763">TREND($AS763:$AT763,$AS$3:$AT$3,BK$1)</f>
        <v>0.20687640000000229</v>
      </c>
      <c r="BL763" s="20" cm="1">
        <f t="array" ref="BL763">TREND($AS763:$AT763,$AS$3:$AT$3,BL$1)</f>
        <v>0.15515730000000261</v>
      </c>
      <c r="BM763" s="20" cm="1">
        <f t="array" ref="BM763">TREND($AS763:$AT763,$AS$3:$AT$3,BM$1)</f>
        <v>0.10343820000000292</v>
      </c>
    </row>
    <row r="764" spans="1:65" x14ac:dyDescent="0.35">
      <c r="A764" t="str">
        <f>IF(BYDem!B762="","\I:",BYDem!B762)</f>
        <v>India</v>
      </c>
      <c r="B764" t="str">
        <f>BYDem!E762</f>
        <v>AGR</v>
      </c>
      <c r="C764" t="str">
        <f t="shared" si="243"/>
        <v>AGR</v>
      </c>
      <c r="D764" s="4">
        <f>SUMIFS(BYDem!$M$2:$M$2000,BYDem!$B$2:$B$2000,Demands!$A764,BYDem!$E$2:$E$2000,Demands!$B764)</f>
        <v>1221.0019519607999</v>
      </c>
      <c r="E764" s="4">
        <f t="shared" si="224"/>
        <v>1256.7300862038571</v>
      </c>
      <c r="F764" s="4">
        <f t="shared" si="225"/>
        <v>1439.1293383409215</v>
      </c>
      <c r="G764" s="4">
        <f t="shared" si="226"/>
        <v>1642.6308354004275</v>
      </c>
      <c r="H764" s="4">
        <f t="shared" si="227"/>
        <v>1826.8413976796535</v>
      </c>
      <c r="I764" s="4">
        <f t="shared" si="228"/>
        <v>1979.5936987076609</v>
      </c>
      <c r="J764" s="4">
        <f t="shared" si="229"/>
        <v>2088.6488409651556</v>
      </c>
      <c r="K764" s="4">
        <f t="shared" si="230"/>
        <v>2148.4346538537211</v>
      </c>
      <c r="L764" s="4">
        <f t="shared" si="231"/>
        <v>2171.1005128374409</v>
      </c>
      <c r="M764" s="4">
        <f t="shared" si="232"/>
        <v>2159.0097909761084</v>
      </c>
      <c r="N764" s="4">
        <f t="shared" si="233"/>
        <v>2113.6227595926443</v>
      </c>
      <c r="O764" s="4">
        <f t="shared" si="234"/>
        <v>2047.0472029585312</v>
      </c>
      <c r="P764" s="4">
        <f t="shared" si="235"/>
        <v>1966.5471318655309</v>
      </c>
      <c r="Q764" s="4">
        <f t="shared" si="236"/>
        <v>1883.1645083561802</v>
      </c>
      <c r="R764" s="4">
        <f t="shared" si="237"/>
        <v>1806.4559184925429</v>
      </c>
      <c r="S764" s="4">
        <f t="shared" si="238"/>
        <v>1742.3878746288412</v>
      </c>
      <c r="T764" s="4">
        <f t="shared" si="239"/>
        <v>1693.1026376037528</v>
      </c>
      <c r="U764" s="4">
        <f t="shared" si="240"/>
        <v>1659.92561543038</v>
      </c>
      <c r="W764" s="5" t="str">
        <f>VLOOKUP(C764&amp;A764,Driver_elast!$A$2:$D$1161,4,FALSE)</f>
        <v>POP</v>
      </c>
      <c r="X764" s="5">
        <v>1</v>
      </c>
      <c r="Y764" s="2">
        <f>SUMIFS('Growth rates'!D$4:D$999,'Growth rates'!$B$4:$B$999,Demands!$A764,'Growth rates'!$C$4:$C$999,$W764)</f>
        <v>1</v>
      </c>
      <c r="Z764" s="2">
        <f>SUMIFS('Growth rates'!E$4:E$999,'Growth rates'!$B$4:$B$999,Demands!$A764,'Growth rates'!$C$4:$C$999,$W764)</f>
        <v>1.0080520160987902</v>
      </c>
      <c r="AA764" s="2">
        <f>SUMIFS('Growth rates'!F$4:F$999,'Growth rates'!$B$4:$B$999,Demands!$A764,'Growth rates'!$C$4:$C$999,$W764)</f>
        <v>1.0483120965927413</v>
      </c>
      <c r="AB764" s="2">
        <f>SUMIFS('Growth rates'!G$4:G$999,'Growth rates'!$B$4:$B$999,Demands!$A764,'Growth rates'!$C$4:$C$999,$W764)</f>
        <v>1.0891035363266908</v>
      </c>
      <c r="AC764" s="2">
        <f>SUMIFS('Growth rates'!H$4:H$999,'Growth rates'!$B$4:$B$999,Demands!$A764,'Growth rates'!$C$4:$C$999,$W764)</f>
        <v>1.1227124426722406</v>
      </c>
      <c r="AD764" s="2">
        <f>SUMIFS('Growth rates'!I$4:I$999,'Growth rates'!$B$4:$B$999,Demands!$A764,'Growth rates'!$C$4:$C$999,$W764)</f>
        <v>1.1485449230177491</v>
      </c>
      <c r="AE764" s="2">
        <f>SUMIFS('Growth rates'!J$4:J$999,'Growth rates'!$B$4:$B$999,Demands!$A764,'Growth rates'!$C$4:$C$999,$W764)</f>
        <v>1.1659561239518219</v>
      </c>
      <c r="AF764" s="2">
        <f>SUMIFS('Growth rates'!K$4:K$999,'Growth rates'!$B$4:$B$999,Demands!$A764,'Growth rates'!$C$4:$C$999,$W764)</f>
        <v>1.1751399906687576</v>
      </c>
      <c r="AG764" s="2">
        <f>SUMIFS('Growth rates'!L$4:L$999,'Growth rates'!$B$4:$B$999,Demands!$A764,'Growth rates'!$C$4:$C$999,$W764)</f>
        <v>1.1785515293092907</v>
      </c>
      <c r="AH764" s="2">
        <f>SUMIFS('Growth rates'!M$4:M$999,'Growth rates'!$B$4:$B$999,Demands!$A764,'Growth rates'!$C$4:$C$999,$W764)</f>
        <v>1.1767454719809329</v>
      </c>
      <c r="AI764" s="2">
        <f>SUMIFS('Growth rates'!N$4:N$999,'Growth rates'!$B$4:$B$999,Demands!$A764,'Growth rates'!$C$4:$C$999,$W764)</f>
        <v>1.1691818842672714</v>
      </c>
      <c r="AJ764" s="2">
        <f>SUMIFS('Growth rates'!O$4:O$999,'Growth rates'!$B$4:$B$999,Demands!$A764,'Growth rates'!$C$4:$C$999,$W764)</f>
        <v>1.1565144087003842</v>
      </c>
      <c r="AK764" s="2">
        <f>SUMIFS('Growth rates'!P$4:P$999,'Growth rates'!$B$4:$B$999,Demands!$A764,'Growth rates'!$C$4:$C$999,$W764)</f>
        <v>1.138635867904086</v>
      </c>
      <c r="AL764" s="2">
        <f>SUMIFS('Growth rates'!Q$4:Q$999,'Growth rates'!$B$4:$B$999,Demands!$A764,'Growth rates'!$C$4:$C$999,$W764)</f>
        <v>1.1164939385358892</v>
      </c>
      <c r="AM764" s="2">
        <f>SUMIFS('Growth rates'!R$4:R$999,'Growth rates'!$B$4:$B$999,Demands!$A764,'Growth rates'!$C$4:$C$999,$W764)</f>
        <v>1.0914644048131548</v>
      </c>
      <c r="AN764" s="2">
        <f>SUMIFS('Growth rates'!S$4:S$999,'Growth rates'!$B$4:$B$999,Demands!$A764,'Growth rates'!$C$4:$C$999,$W764)</f>
        <v>1.0648342104140389</v>
      </c>
      <c r="AO764" s="2">
        <f>SUMIFS('Growth rates'!T$4:T$999,'Growth rates'!$B$4:$B$999,Demands!$A764,'Growth rates'!$C$4:$C$999,$W764)</f>
        <v>1.0372065947764375</v>
      </c>
      <c r="AP764" s="2">
        <f>SUMIFS('Growth rates'!U$4:U$999,'Growth rates'!$B$4:$B$999,Demands!$A764,'Growth rates'!$C$4:$C$999,$W764)</f>
        <v>1.0092425463358368</v>
      </c>
      <c r="AR764">
        <f>VLOOKUP(C764&amp;A764,Driver_elast!$A$2:$E$1161,5,FALSE)</f>
        <v>3.6340370000000002</v>
      </c>
      <c r="AS764">
        <f t="shared" si="241"/>
        <v>3.6340370000000002</v>
      </c>
      <c r="AT764">
        <f t="shared" si="242"/>
        <v>0.72680739999999999</v>
      </c>
      <c r="AV764" s="2" cm="1">
        <f t="array" ref="AV764">TREND($AR764:$AS764,$AR$3:$AS$3,AV$1)</f>
        <v>3.6340370000000002</v>
      </c>
      <c r="AW764" s="2" cm="1">
        <f t="array" ref="AW764">TREND($AR764:$AS764,$AR$3:$AS$3,AW$1)</f>
        <v>3.6340370000000002</v>
      </c>
      <c r="AX764" s="2" cm="1">
        <f t="array" ref="AX764">TREND($AR764:$AS764,$AR$3:$AS$3,AX$1)</f>
        <v>3.6340370000000002</v>
      </c>
      <c r="AY764" s="2" cm="1">
        <f t="array" ref="AY764">TREND($AR764:$AS764,$AR$3:$AS$3,AY$1)</f>
        <v>3.6340370000000002</v>
      </c>
      <c r="AZ764" s="2" cm="1">
        <f t="array" ref="AZ764">TREND($AR764:$AS764,$AR$3:$AS$3,AZ$1)</f>
        <v>3.6340370000000002</v>
      </c>
      <c r="BA764" s="2" cm="1">
        <f t="array" ref="BA764">TREND($AR764:$AS764,$AR$3:$AS$3,BA$1)</f>
        <v>3.6340370000000002</v>
      </c>
      <c r="BB764" s="2" cm="1">
        <f t="array" ref="BB764">TREND($AR764:$AS764,$AR$3:$AS$3,BB$1)</f>
        <v>3.6340370000000002</v>
      </c>
      <c r="BC764" s="2" cm="1">
        <f t="array" ref="BC764">TREND($AR764:$AS764,$AR$3:$AS$3,BC$1)</f>
        <v>3.6340370000000002</v>
      </c>
      <c r="BD764" s="2" cm="1">
        <f t="array" ref="BD764">TREND($AR764:$AS764,$AR$3:$AS$3,BD$1)</f>
        <v>3.6340370000000002</v>
      </c>
      <c r="BE764" s="2" cm="1">
        <f t="array" ref="BE764">TREND($AR764:$AS764,$AR$3:$AS$3,BE$1)</f>
        <v>3.6340370000000002</v>
      </c>
      <c r="BF764" s="20" cm="1">
        <f t="array" ref="BF764">TREND($AS764:$AT764,$AS$3:$AT$3,BF$1)</f>
        <v>3.2706333000000143</v>
      </c>
      <c r="BG764" s="20" cm="1">
        <f t="array" ref="BG764">TREND($AS764:$AT764,$AS$3:$AT$3,BG$1)</f>
        <v>2.9072296000000222</v>
      </c>
      <c r="BH764" s="20" cm="1">
        <f t="array" ref="BH764">TREND($AS764:$AT764,$AS$3:$AT$3,BH$1)</f>
        <v>2.5438259000000016</v>
      </c>
      <c r="BI764" s="20" cm="1">
        <f t="array" ref="BI764">TREND($AS764:$AT764,$AS$3:$AT$3,BI$1)</f>
        <v>2.1804222000000095</v>
      </c>
      <c r="BJ764" s="20" cm="1">
        <f t="array" ref="BJ764">TREND($AS764:$AT764,$AS$3:$AT$3,BJ$1)</f>
        <v>1.8170185000000174</v>
      </c>
      <c r="BK764" s="20" cm="1">
        <f t="array" ref="BK764">TREND($AS764:$AT764,$AS$3:$AT$3,BK$1)</f>
        <v>1.4536147999999969</v>
      </c>
      <c r="BL764" s="20" cm="1">
        <f t="array" ref="BL764">TREND($AS764:$AT764,$AS$3:$AT$3,BL$1)</f>
        <v>1.0902111000000048</v>
      </c>
      <c r="BM764" s="20" cm="1">
        <f t="array" ref="BM764">TREND($AS764:$AT764,$AS$3:$AT$3,BM$1)</f>
        <v>0.72680740000001265</v>
      </c>
    </row>
    <row r="765" spans="1:65" x14ac:dyDescent="0.35">
      <c r="A765" t="str">
        <f>IF(BYDem!B763="","\I:",BYDem!B763)</f>
        <v>India</v>
      </c>
      <c r="B765" t="str">
        <f>BYDem!E763</f>
        <v>CCK</v>
      </c>
      <c r="C765" t="str">
        <f t="shared" si="243"/>
        <v>CCK</v>
      </c>
      <c r="D765" s="4">
        <f>SUMIFS(BYDem!$M$2:$M$2000,BYDem!$B$2:$B$2000,Demands!$A765,BYDem!$E$2:$E$2000,Demands!$B765)</f>
        <v>137.111214902195</v>
      </c>
      <c r="E765" s="4">
        <f t="shared" si="224"/>
        <v>141.71966027431645</v>
      </c>
      <c r="F765" s="4">
        <f t="shared" si="225"/>
        <v>193.13410198876088</v>
      </c>
      <c r="G765" s="4">
        <f t="shared" si="226"/>
        <v>251.26804799748908</v>
      </c>
      <c r="H765" s="4">
        <f t="shared" si="227"/>
        <v>312.35284345525196</v>
      </c>
      <c r="I765" s="4">
        <f t="shared" si="228"/>
        <v>377.73714637985353</v>
      </c>
      <c r="J765" s="4">
        <f t="shared" si="229"/>
        <v>447.5646346641102</v>
      </c>
      <c r="K765" s="4">
        <f t="shared" si="230"/>
        <v>522.04267434516805</v>
      </c>
      <c r="L765" s="4">
        <f t="shared" si="231"/>
        <v>601.73288958858996</v>
      </c>
      <c r="M765" s="4">
        <f t="shared" si="232"/>
        <v>686.0121539971318</v>
      </c>
      <c r="N765" s="4">
        <f t="shared" si="233"/>
        <v>764.77130072669411</v>
      </c>
      <c r="O765" s="4">
        <f t="shared" si="234"/>
        <v>834.25841064980341</v>
      </c>
      <c r="P765" s="4">
        <f t="shared" si="235"/>
        <v>893.68477710039519</v>
      </c>
      <c r="Q765" s="4">
        <f t="shared" si="236"/>
        <v>941.76730224554751</v>
      </c>
      <c r="R765" s="4">
        <f t="shared" si="237"/>
        <v>979.1005774274181</v>
      </c>
      <c r="S765" s="4">
        <f t="shared" si="238"/>
        <v>1006.7574894311699</v>
      </c>
      <c r="T765" s="4">
        <f t="shared" si="239"/>
        <v>1025.9141402187158</v>
      </c>
      <c r="U765" s="4">
        <f t="shared" si="240"/>
        <v>1037.7637354670685</v>
      </c>
      <c r="W765" s="5" t="str">
        <f>VLOOKUP(C765&amp;A765,Driver_elast!$A$2:$D$1161,4,FALSE)</f>
        <v>GDPSER</v>
      </c>
      <c r="X765" s="5">
        <v>1</v>
      </c>
      <c r="Y765" s="2">
        <f>SUMIFS('Growth rates'!D$4:D$999,'Growth rates'!$B$4:$B$999,Demands!$A765,'Growth rates'!$C$4:$C$999,$W765)</f>
        <v>1</v>
      </c>
      <c r="Z765" s="2">
        <f>SUMIFS('Growth rates'!E$4:E$999,'Growth rates'!$B$4:$B$999,Demands!$A765,'Growth rates'!$C$4:$C$999,$W765)</f>
        <v>1.0376238914016556</v>
      </c>
      <c r="AA765" s="2">
        <f>SUMIFS('Growth rates'!F$4:F$999,'Growth rates'!$B$4:$B$999,Demands!$A765,'Growth rates'!$C$4:$C$999,$W765)</f>
        <v>1.4590071061416652</v>
      </c>
      <c r="AB765" s="2">
        <f>SUMIFS('Growth rates'!G$4:G$999,'Growth rates'!$B$4:$B$999,Demands!$A765,'Growth rates'!$C$4:$C$999,$W765)</f>
        <v>1.9506055425548559</v>
      </c>
      <c r="AC765" s="2">
        <f>SUMIFS('Growth rates'!H$4:H$999,'Growth rates'!$B$4:$B$999,Demands!$A765,'Growth rates'!$C$4:$C$999,$W765)</f>
        <v>2.4814258869072305</v>
      </c>
      <c r="AD765" s="2">
        <f>SUMIFS('Growth rates'!I$4:I$999,'Growth rates'!$B$4:$B$999,Demands!$A765,'Growth rates'!$C$4:$C$999,$W765)</f>
        <v>3.0628748363336022</v>
      </c>
      <c r="AE765" s="2">
        <f>SUMIFS('Growth rates'!J$4:J$999,'Growth rates'!$B$4:$B$999,Demands!$A765,'Growth rates'!$C$4:$C$999,$W765)</f>
        <v>3.6966689811671416</v>
      </c>
      <c r="AF765" s="2">
        <f>SUMIFS('Growth rates'!K$4:K$999,'Growth rates'!$B$4:$B$999,Demands!$A765,'Growth rates'!$C$4:$C$999,$W765)</f>
        <v>4.3852662335472123</v>
      </c>
      <c r="AG765" s="2">
        <f>SUMIFS('Growth rates'!L$4:L$999,'Growth rates'!$B$4:$B$999,Demands!$A765,'Growth rates'!$C$4:$C$999,$W765)</f>
        <v>5.1346032837168822</v>
      </c>
      <c r="AH765" s="2">
        <f>SUMIFS('Growth rates'!M$4:M$999,'Growth rates'!$B$4:$B$999,Demands!$A765,'Growth rates'!$C$4:$C$999,$W765)</f>
        <v>5.9396222790911262</v>
      </c>
      <c r="AI765" s="2">
        <f>SUMIFS('Growth rates'!N$4:N$999,'Growth rates'!$B$4:$B$999,Demands!$A765,'Growth rates'!$C$4:$C$999,$W765)</f>
        <v>6.787762692941838</v>
      </c>
      <c r="AJ765" s="2">
        <f>SUMIFS('Growth rates'!O$4:O$999,'Growth rates'!$B$4:$B$999,Demands!$A765,'Growth rates'!$C$4:$C$999,$W765)</f>
        <v>7.6507245057670783</v>
      </c>
      <c r="AK765" s="2">
        <f>SUMIFS('Growth rates'!P$4:P$999,'Growth rates'!$B$4:$B$999,Demands!$A765,'Growth rates'!$C$4:$C$999,$W765)</f>
        <v>8.5222204174857552</v>
      </c>
      <c r="AL765" s="2">
        <f>SUMIFS('Growth rates'!Q$4:Q$999,'Growth rates'!$B$4:$B$999,Demands!$A765,'Growth rates'!$C$4:$C$999,$W765)</f>
        <v>9.3776547306247569</v>
      </c>
      <c r="AM765" s="2">
        <f>SUMIFS('Growth rates'!R$4:R$999,'Growth rates'!$B$4:$B$999,Demands!$A765,'Growth rates'!$C$4:$C$999,$W765)</f>
        <v>10.209914621956694</v>
      </c>
      <c r="AN765" s="2">
        <f>SUMIFS('Growth rates'!S$4:S$999,'Growth rates'!$B$4:$B$999,Demands!$A765,'Growth rates'!$C$4:$C$999,$W765)</f>
        <v>11.01700235722649</v>
      </c>
      <c r="AO765" s="2">
        <f>SUMIFS('Growth rates'!T$4:T$999,'Growth rates'!$B$4:$B$999,Demands!$A765,'Growth rates'!$C$4:$C$999,$W765)</f>
        <v>11.79920476486495</v>
      </c>
      <c r="AP765" s="2">
        <f>SUMIFS('Growth rates'!U$4:U$999,'Growth rates'!$B$4:$B$999,Demands!$A765,'Growth rates'!$C$4:$C$999,$W765)</f>
        <v>12.561981590812438</v>
      </c>
      <c r="AR765">
        <f>VLOOKUP(C765&amp;A765,Driver_elast!$A$2:$E$1161,5,FALSE)</f>
        <v>0.89334199999999997</v>
      </c>
      <c r="AS765">
        <f t="shared" si="241"/>
        <v>0.89334199999999997</v>
      </c>
      <c r="AT765">
        <f t="shared" si="242"/>
        <v>0.1786684</v>
      </c>
      <c r="AV765" s="2" cm="1">
        <f t="array" ref="AV765">TREND($AR765:$AS765,$AR$3:$AS$3,AV$1)</f>
        <v>0.89334199999999997</v>
      </c>
      <c r="AW765" s="2" cm="1">
        <f t="array" ref="AW765">TREND($AR765:$AS765,$AR$3:$AS$3,AW$1)</f>
        <v>0.89334199999999997</v>
      </c>
      <c r="AX765" s="2" cm="1">
        <f t="array" ref="AX765">TREND($AR765:$AS765,$AR$3:$AS$3,AX$1)</f>
        <v>0.89334199999999997</v>
      </c>
      <c r="AY765" s="2" cm="1">
        <f t="array" ref="AY765">TREND($AR765:$AS765,$AR$3:$AS$3,AY$1)</f>
        <v>0.89334199999999997</v>
      </c>
      <c r="AZ765" s="2" cm="1">
        <f t="array" ref="AZ765">TREND($AR765:$AS765,$AR$3:$AS$3,AZ$1)</f>
        <v>0.89334199999999997</v>
      </c>
      <c r="BA765" s="2" cm="1">
        <f t="array" ref="BA765">TREND($AR765:$AS765,$AR$3:$AS$3,BA$1)</f>
        <v>0.89334199999999997</v>
      </c>
      <c r="BB765" s="2" cm="1">
        <f t="array" ref="BB765">TREND($AR765:$AS765,$AR$3:$AS$3,BB$1)</f>
        <v>0.89334199999999997</v>
      </c>
      <c r="BC765" s="2" cm="1">
        <f t="array" ref="BC765">TREND($AR765:$AS765,$AR$3:$AS$3,BC$1)</f>
        <v>0.89334199999999997</v>
      </c>
      <c r="BD765" s="2" cm="1">
        <f t="array" ref="BD765">TREND($AR765:$AS765,$AR$3:$AS$3,BD$1)</f>
        <v>0.89334199999999997</v>
      </c>
      <c r="BE765" s="2" cm="1">
        <f t="array" ref="BE765">TREND($AR765:$AS765,$AR$3:$AS$3,BE$1)</f>
        <v>0.89334199999999997</v>
      </c>
      <c r="BF765" s="20" cm="1">
        <f t="array" ref="BF765">TREND($AS765:$AT765,$AS$3:$AT$3,BF$1)</f>
        <v>0.80400779999999372</v>
      </c>
      <c r="BG765" s="20" cm="1">
        <f t="array" ref="BG765">TREND($AS765:$AT765,$AS$3:$AT$3,BG$1)</f>
        <v>0.71467359999999758</v>
      </c>
      <c r="BH765" s="20" cm="1">
        <f t="array" ref="BH765">TREND($AS765:$AT765,$AS$3:$AT$3,BH$1)</f>
        <v>0.62533939999999433</v>
      </c>
      <c r="BI765" s="20" cm="1">
        <f t="array" ref="BI765">TREND($AS765:$AT765,$AS$3:$AT$3,BI$1)</f>
        <v>0.53600519999999818</v>
      </c>
      <c r="BJ765" s="20" cm="1">
        <f t="array" ref="BJ765">TREND($AS765:$AT765,$AS$3:$AT$3,BJ$1)</f>
        <v>0.44667099999999493</v>
      </c>
      <c r="BK765" s="20" cm="1">
        <f t="array" ref="BK765">TREND($AS765:$AT765,$AS$3:$AT$3,BK$1)</f>
        <v>0.35733679999999879</v>
      </c>
      <c r="BL765" s="20" cm="1">
        <f t="array" ref="BL765">TREND($AS765:$AT765,$AS$3:$AT$3,BL$1)</f>
        <v>0.26800259999999554</v>
      </c>
      <c r="BM765" s="20" cm="1">
        <f t="array" ref="BM765">TREND($AS765:$AT765,$AS$3:$AT$3,BM$1)</f>
        <v>0.17866839999999939</v>
      </c>
    </row>
    <row r="766" spans="1:65" x14ac:dyDescent="0.35">
      <c r="A766" t="str">
        <f>IF(BYDem!B764="","\I:",BYDem!B764)</f>
        <v>India</v>
      </c>
      <c r="B766" t="str">
        <f>BYDem!E764</f>
        <v>CHW</v>
      </c>
      <c r="C766" t="str">
        <f t="shared" si="243"/>
        <v>CHW</v>
      </c>
      <c r="D766" s="4">
        <f>SUMIFS(BYDem!$M$2:$M$2000,BYDem!$B$2:$B$2000,Demands!$A766,BYDem!$E$2:$E$2000,Demands!$B766)</f>
        <v>75.044715964094905</v>
      </c>
      <c r="E766" s="4">
        <f t="shared" si="224"/>
        <v>77.567044091911413</v>
      </c>
      <c r="F766" s="4">
        <f t="shared" si="225"/>
        <v>105.70757349838833</v>
      </c>
      <c r="G766" s="4">
        <f t="shared" si="226"/>
        <v>137.52587128831766</v>
      </c>
      <c r="H766" s="4">
        <f t="shared" si="227"/>
        <v>170.95924964560669</v>
      </c>
      <c r="I766" s="4">
        <f t="shared" si="228"/>
        <v>206.74586597007857</v>
      </c>
      <c r="J766" s="4">
        <f t="shared" si="229"/>
        <v>244.96435910002543</v>
      </c>
      <c r="K766" s="4">
        <f t="shared" si="230"/>
        <v>285.72822613609895</v>
      </c>
      <c r="L766" s="4">
        <f t="shared" si="231"/>
        <v>329.34485933657135</v>
      </c>
      <c r="M766" s="4">
        <f t="shared" si="232"/>
        <v>375.47320459055697</v>
      </c>
      <c r="N766" s="4">
        <f t="shared" si="233"/>
        <v>418.58023854186843</v>
      </c>
      <c r="O766" s="4">
        <f t="shared" si="234"/>
        <v>456.61243329023614</v>
      </c>
      <c r="P766" s="4">
        <f t="shared" si="235"/>
        <v>489.13810811737591</v>
      </c>
      <c r="Q766" s="4">
        <f t="shared" si="236"/>
        <v>515.45498850479225</v>
      </c>
      <c r="R766" s="4">
        <f t="shared" si="237"/>
        <v>535.88851054769282</v>
      </c>
      <c r="S766" s="4">
        <f t="shared" si="238"/>
        <v>551.02589451184213</v>
      </c>
      <c r="T766" s="4">
        <f t="shared" si="239"/>
        <v>561.51085315071214</v>
      </c>
      <c r="U766" s="4">
        <f t="shared" si="240"/>
        <v>567.99646054859306</v>
      </c>
      <c r="W766" s="5" t="str">
        <f>VLOOKUP(C766&amp;A766,Driver_elast!$A$2:$D$1161,4,FALSE)</f>
        <v>GDPSER</v>
      </c>
      <c r="X766" s="5">
        <v>1</v>
      </c>
      <c r="Y766" s="2">
        <f>SUMIFS('Growth rates'!D$4:D$999,'Growth rates'!$B$4:$B$999,Demands!$A766,'Growth rates'!$C$4:$C$999,$W766)</f>
        <v>1</v>
      </c>
      <c r="Z766" s="2">
        <f>SUMIFS('Growth rates'!E$4:E$999,'Growth rates'!$B$4:$B$999,Demands!$A766,'Growth rates'!$C$4:$C$999,$W766)</f>
        <v>1.0376238914016556</v>
      </c>
      <c r="AA766" s="2">
        <f>SUMIFS('Growth rates'!F$4:F$999,'Growth rates'!$B$4:$B$999,Demands!$A766,'Growth rates'!$C$4:$C$999,$W766)</f>
        <v>1.4590071061416652</v>
      </c>
      <c r="AB766" s="2">
        <f>SUMIFS('Growth rates'!G$4:G$999,'Growth rates'!$B$4:$B$999,Demands!$A766,'Growth rates'!$C$4:$C$999,$W766)</f>
        <v>1.9506055425548559</v>
      </c>
      <c r="AC766" s="2">
        <f>SUMIFS('Growth rates'!H$4:H$999,'Growth rates'!$B$4:$B$999,Demands!$A766,'Growth rates'!$C$4:$C$999,$W766)</f>
        <v>2.4814258869072305</v>
      </c>
      <c r="AD766" s="2">
        <f>SUMIFS('Growth rates'!I$4:I$999,'Growth rates'!$B$4:$B$999,Demands!$A766,'Growth rates'!$C$4:$C$999,$W766)</f>
        <v>3.0628748363336022</v>
      </c>
      <c r="AE766" s="2">
        <f>SUMIFS('Growth rates'!J$4:J$999,'Growth rates'!$B$4:$B$999,Demands!$A766,'Growth rates'!$C$4:$C$999,$W766)</f>
        <v>3.6966689811671416</v>
      </c>
      <c r="AF766" s="2">
        <f>SUMIFS('Growth rates'!K$4:K$999,'Growth rates'!$B$4:$B$999,Demands!$A766,'Growth rates'!$C$4:$C$999,$W766)</f>
        <v>4.3852662335472123</v>
      </c>
      <c r="AG766" s="2">
        <f>SUMIFS('Growth rates'!L$4:L$999,'Growth rates'!$B$4:$B$999,Demands!$A766,'Growth rates'!$C$4:$C$999,$W766)</f>
        <v>5.1346032837168822</v>
      </c>
      <c r="AH766" s="2">
        <f>SUMIFS('Growth rates'!M$4:M$999,'Growth rates'!$B$4:$B$999,Demands!$A766,'Growth rates'!$C$4:$C$999,$W766)</f>
        <v>5.9396222790911262</v>
      </c>
      <c r="AI766" s="2">
        <f>SUMIFS('Growth rates'!N$4:N$999,'Growth rates'!$B$4:$B$999,Demands!$A766,'Growth rates'!$C$4:$C$999,$W766)</f>
        <v>6.787762692941838</v>
      </c>
      <c r="AJ766" s="2">
        <f>SUMIFS('Growth rates'!O$4:O$999,'Growth rates'!$B$4:$B$999,Demands!$A766,'Growth rates'!$C$4:$C$999,$W766)</f>
        <v>7.6507245057670783</v>
      </c>
      <c r="AK766" s="2">
        <f>SUMIFS('Growth rates'!P$4:P$999,'Growth rates'!$B$4:$B$999,Demands!$A766,'Growth rates'!$C$4:$C$999,$W766)</f>
        <v>8.5222204174857552</v>
      </c>
      <c r="AL766" s="2">
        <f>SUMIFS('Growth rates'!Q$4:Q$999,'Growth rates'!$B$4:$B$999,Demands!$A766,'Growth rates'!$C$4:$C$999,$W766)</f>
        <v>9.3776547306247569</v>
      </c>
      <c r="AM766" s="2">
        <f>SUMIFS('Growth rates'!R$4:R$999,'Growth rates'!$B$4:$B$999,Demands!$A766,'Growth rates'!$C$4:$C$999,$W766)</f>
        <v>10.209914621956694</v>
      </c>
      <c r="AN766" s="2">
        <f>SUMIFS('Growth rates'!S$4:S$999,'Growth rates'!$B$4:$B$999,Demands!$A766,'Growth rates'!$C$4:$C$999,$W766)</f>
        <v>11.01700235722649</v>
      </c>
      <c r="AO766" s="2">
        <f>SUMIFS('Growth rates'!T$4:T$999,'Growth rates'!$B$4:$B$999,Demands!$A766,'Growth rates'!$C$4:$C$999,$W766)</f>
        <v>11.79920476486495</v>
      </c>
      <c r="AP766" s="2">
        <f>SUMIFS('Growth rates'!U$4:U$999,'Growth rates'!$B$4:$B$999,Demands!$A766,'Growth rates'!$C$4:$C$999,$W766)</f>
        <v>12.561981590812438</v>
      </c>
      <c r="AR766">
        <f>VLOOKUP(C766&amp;A766,Driver_elast!$A$2:$E$1161,5,FALSE)</f>
        <v>0.89334199999999997</v>
      </c>
      <c r="AS766">
        <f t="shared" si="241"/>
        <v>0.89334199999999997</v>
      </c>
      <c r="AT766">
        <f t="shared" si="242"/>
        <v>0.1786684</v>
      </c>
      <c r="AV766" s="2" cm="1">
        <f t="array" ref="AV766">TREND($AR766:$AS766,$AR$3:$AS$3,AV$1)</f>
        <v>0.89334199999999997</v>
      </c>
      <c r="AW766" s="2" cm="1">
        <f t="array" ref="AW766">TREND($AR766:$AS766,$AR$3:$AS$3,AW$1)</f>
        <v>0.89334199999999997</v>
      </c>
      <c r="AX766" s="2" cm="1">
        <f t="array" ref="AX766">TREND($AR766:$AS766,$AR$3:$AS$3,AX$1)</f>
        <v>0.89334199999999997</v>
      </c>
      <c r="AY766" s="2" cm="1">
        <f t="array" ref="AY766">TREND($AR766:$AS766,$AR$3:$AS$3,AY$1)</f>
        <v>0.89334199999999997</v>
      </c>
      <c r="AZ766" s="2" cm="1">
        <f t="array" ref="AZ766">TREND($AR766:$AS766,$AR$3:$AS$3,AZ$1)</f>
        <v>0.89334199999999997</v>
      </c>
      <c r="BA766" s="2" cm="1">
        <f t="array" ref="BA766">TREND($AR766:$AS766,$AR$3:$AS$3,BA$1)</f>
        <v>0.89334199999999997</v>
      </c>
      <c r="BB766" s="2" cm="1">
        <f t="array" ref="BB766">TREND($AR766:$AS766,$AR$3:$AS$3,BB$1)</f>
        <v>0.89334199999999997</v>
      </c>
      <c r="BC766" s="2" cm="1">
        <f t="array" ref="BC766">TREND($AR766:$AS766,$AR$3:$AS$3,BC$1)</f>
        <v>0.89334199999999997</v>
      </c>
      <c r="BD766" s="2" cm="1">
        <f t="array" ref="BD766">TREND($AR766:$AS766,$AR$3:$AS$3,BD$1)</f>
        <v>0.89334199999999997</v>
      </c>
      <c r="BE766" s="2" cm="1">
        <f t="array" ref="BE766">TREND($AR766:$AS766,$AR$3:$AS$3,BE$1)</f>
        <v>0.89334199999999997</v>
      </c>
      <c r="BF766" s="20" cm="1">
        <f t="array" ref="BF766">TREND($AS766:$AT766,$AS$3:$AT$3,BF$1)</f>
        <v>0.80400779999999372</v>
      </c>
      <c r="BG766" s="20" cm="1">
        <f t="array" ref="BG766">TREND($AS766:$AT766,$AS$3:$AT$3,BG$1)</f>
        <v>0.71467359999999758</v>
      </c>
      <c r="BH766" s="20" cm="1">
        <f t="array" ref="BH766">TREND($AS766:$AT766,$AS$3:$AT$3,BH$1)</f>
        <v>0.62533939999999433</v>
      </c>
      <c r="BI766" s="20" cm="1">
        <f t="array" ref="BI766">TREND($AS766:$AT766,$AS$3:$AT$3,BI$1)</f>
        <v>0.53600519999999818</v>
      </c>
      <c r="BJ766" s="20" cm="1">
        <f t="array" ref="BJ766">TREND($AS766:$AT766,$AS$3:$AT$3,BJ$1)</f>
        <v>0.44667099999999493</v>
      </c>
      <c r="BK766" s="20" cm="1">
        <f t="array" ref="BK766">TREND($AS766:$AT766,$AS$3:$AT$3,BK$1)</f>
        <v>0.35733679999999879</v>
      </c>
      <c r="BL766" s="20" cm="1">
        <f t="array" ref="BL766">TREND($AS766:$AT766,$AS$3:$AT$3,BL$1)</f>
        <v>0.26800259999999554</v>
      </c>
      <c r="BM766" s="20" cm="1">
        <f t="array" ref="BM766">TREND($AS766:$AT766,$AS$3:$AT$3,BM$1)</f>
        <v>0.17866839999999939</v>
      </c>
    </row>
    <row r="767" spans="1:65" x14ac:dyDescent="0.35">
      <c r="A767" t="str">
        <f>IF(BYDem!B765="","\I:",BYDem!B765)</f>
        <v>India</v>
      </c>
      <c r="B767" t="str">
        <f>BYDem!E765</f>
        <v>CLA</v>
      </c>
      <c r="C767" t="str">
        <f t="shared" si="243"/>
        <v>CLA</v>
      </c>
      <c r="D767" s="4">
        <f>SUMIFS(BYDem!$M$2:$M$2000,BYDem!$B$2:$B$2000,Demands!$A767,BYDem!$E$2:$E$2000,Demands!$B767)</f>
        <v>267.53929707094602</v>
      </c>
      <c r="E767" s="4">
        <f t="shared" si="224"/>
        <v>275.09667133356169</v>
      </c>
      <c r="F767" s="4">
        <f t="shared" si="225"/>
        <v>358.97354622641842</v>
      </c>
      <c r="G767" s="4">
        <f t="shared" si="226"/>
        <v>449.78385816512395</v>
      </c>
      <c r="H767" s="4">
        <f t="shared" si="227"/>
        <v>541.68091600098444</v>
      </c>
      <c r="I767" s="4">
        <f t="shared" si="228"/>
        <v>636.97664861130761</v>
      </c>
      <c r="J767" s="4">
        <f t="shared" si="229"/>
        <v>735.93720327656058</v>
      </c>
      <c r="K767" s="4">
        <f t="shared" si="230"/>
        <v>838.86083841076459</v>
      </c>
      <c r="L767" s="4">
        <f t="shared" si="231"/>
        <v>946.48029578754324</v>
      </c>
      <c r="M767" s="4">
        <f t="shared" si="232"/>
        <v>1057.8919050686306</v>
      </c>
      <c r="N767" s="4">
        <f t="shared" si="233"/>
        <v>1159.9652554565505</v>
      </c>
      <c r="O767" s="4">
        <f t="shared" si="234"/>
        <v>1248.5419627193148</v>
      </c>
      <c r="P767" s="4">
        <f t="shared" si="235"/>
        <v>1323.2872146541977</v>
      </c>
      <c r="Q767" s="4">
        <f t="shared" si="236"/>
        <v>1383.1227122977846</v>
      </c>
      <c r="R767" s="4">
        <f t="shared" si="237"/>
        <v>1429.2029892224878</v>
      </c>
      <c r="S767" s="4">
        <f t="shared" si="238"/>
        <v>1463.1320768104406</v>
      </c>
      <c r="T767" s="4">
        <f t="shared" si="239"/>
        <v>1486.5301518123968</v>
      </c>
      <c r="U767" s="4">
        <f t="shared" si="240"/>
        <v>1500.9602108137578</v>
      </c>
      <c r="W767" s="5" t="str">
        <f>VLOOKUP(C767&amp;A767,Driver_elast!$A$2:$D$1161,4,FALSE)</f>
        <v>GDPSER</v>
      </c>
      <c r="X767" s="5">
        <v>1</v>
      </c>
      <c r="Y767" s="2">
        <f>SUMIFS('Growth rates'!D$4:D$999,'Growth rates'!$B$4:$B$999,Demands!$A767,'Growth rates'!$C$4:$C$999,$W767)</f>
        <v>1</v>
      </c>
      <c r="Z767" s="2">
        <f>SUMIFS('Growth rates'!E$4:E$999,'Growth rates'!$B$4:$B$999,Demands!$A767,'Growth rates'!$C$4:$C$999,$W767)</f>
        <v>1.0376238914016556</v>
      </c>
      <c r="AA767" s="2">
        <f>SUMIFS('Growth rates'!F$4:F$999,'Growth rates'!$B$4:$B$999,Demands!$A767,'Growth rates'!$C$4:$C$999,$W767)</f>
        <v>1.4590071061416652</v>
      </c>
      <c r="AB767" s="2">
        <f>SUMIFS('Growth rates'!G$4:G$999,'Growth rates'!$B$4:$B$999,Demands!$A767,'Growth rates'!$C$4:$C$999,$W767)</f>
        <v>1.9506055425548559</v>
      </c>
      <c r="AC767" s="2">
        <f>SUMIFS('Growth rates'!H$4:H$999,'Growth rates'!$B$4:$B$999,Demands!$A767,'Growth rates'!$C$4:$C$999,$W767)</f>
        <v>2.4814258869072305</v>
      </c>
      <c r="AD767" s="2">
        <f>SUMIFS('Growth rates'!I$4:I$999,'Growth rates'!$B$4:$B$999,Demands!$A767,'Growth rates'!$C$4:$C$999,$W767)</f>
        <v>3.0628748363336022</v>
      </c>
      <c r="AE767" s="2">
        <f>SUMIFS('Growth rates'!J$4:J$999,'Growth rates'!$B$4:$B$999,Demands!$A767,'Growth rates'!$C$4:$C$999,$W767)</f>
        <v>3.6966689811671416</v>
      </c>
      <c r="AF767" s="2">
        <f>SUMIFS('Growth rates'!K$4:K$999,'Growth rates'!$B$4:$B$999,Demands!$A767,'Growth rates'!$C$4:$C$999,$W767)</f>
        <v>4.3852662335472123</v>
      </c>
      <c r="AG767" s="2">
        <f>SUMIFS('Growth rates'!L$4:L$999,'Growth rates'!$B$4:$B$999,Demands!$A767,'Growth rates'!$C$4:$C$999,$W767)</f>
        <v>5.1346032837168822</v>
      </c>
      <c r="AH767" s="2">
        <f>SUMIFS('Growth rates'!M$4:M$999,'Growth rates'!$B$4:$B$999,Demands!$A767,'Growth rates'!$C$4:$C$999,$W767)</f>
        <v>5.9396222790911262</v>
      </c>
      <c r="AI767" s="2">
        <f>SUMIFS('Growth rates'!N$4:N$999,'Growth rates'!$B$4:$B$999,Demands!$A767,'Growth rates'!$C$4:$C$999,$W767)</f>
        <v>6.787762692941838</v>
      </c>
      <c r="AJ767" s="2">
        <f>SUMIFS('Growth rates'!O$4:O$999,'Growth rates'!$B$4:$B$999,Demands!$A767,'Growth rates'!$C$4:$C$999,$W767)</f>
        <v>7.6507245057670783</v>
      </c>
      <c r="AK767" s="2">
        <f>SUMIFS('Growth rates'!P$4:P$999,'Growth rates'!$B$4:$B$999,Demands!$A767,'Growth rates'!$C$4:$C$999,$W767)</f>
        <v>8.5222204174857552</v>
      </c>
      <c r="AL767" s="2">
        <f>SUMIFS('Growth rates'!Q$4:Q$999,'Growth rates'!$B$4:$B$999,Demands!$A767,'Growth rates'!$C$4:$C$999,$W767)</f>
        <v>9.3776547306247569</v>
      </c>
      <c r="AM767" s="2">
        <f>SUMIFS('Growth rates'!R$4:R$999,'Growth rates'!$B$4:$B$999,Demands!$A767,'Growth rates'!$C$4:$C$999,$W767)</f>
        <v>10.209914621956694</v>
      </c>
      <c r="AN767" s="2">
        <f>SUMIFS('Growth rates'!S$4:S$999,'Growth rates'!$B$4:$B$999,Demands!$A767,'Growth rates'!$C$4:$C$999,$W767)</f>
        <v>11.01700235722649</v>
      </c>
      <c r="AO767" s="2">
        <f>SUMIFS('Growth rates'!T$4:T$999,'Growth rates'!$B$4:$B$999,Demands!$A767,'Growth rates'!$C$4:$C$999,$W767)</f>
        <v>11.79920476486495</v>
      </c>
      <c r="AP767" s="2">
        <f>SUMIFS('Growth rates'!U$4:U$999,'Growth rates'!$B$4:$B$999,Demands!$A767,'Growth rates'!$C$4:$C$999,$W767)</f>
        <v>12.561981590812438</v>
      </c>
      <c r="AR767">
        <f>VLOOKUP(C767&amp;A767,Driver_elast!$A$2:$E$1161,5,FALSE)</f>
        <v>0.75079200000000001</v>
      </c>
      <c r="AS767">
        <f t="shared" si="241"/>
        <v>0.75079200000000001</v>
      </c>
      <c r="AT767">
        <f t="shared" si="242"/>
        <v>0.1501584</v>
      </c>
      <c r="AV767" s="2" cm="1">
        <f t="array" ref="AV767">TREND($AR767:$AS767,$AR$3:$AS$3,AV$1)</f>
        <v>0.75079200000000001</v>
      </c>
      <c r="AW767" s="2" cm="1">
        <f t="array" ref="AW767">TREND($AR767:$AS767,$AR$3:$AS$3,AW$1)</f>
        <v>0.75079200000000001</v>
      </c>
      <c r="AX767" s="2" cm="1">
        <f t="array" ref="AX767">TREND($AR767:$AS767,$AR$3:$AS$3,AX$1)</f>
        <v>0.75079200000000001</v>
      </c>
      <c r="AY767" s="2" cm="1">
        <f t="array" ref="AY767">TREND($AR767:$AS767,$AR$3:$AS$3,AY$1)</f>
        <v>0.75079200000000001</v>
      </c>
      <c r="AZ767" s="2" cm="1">
        <f t="array" ref="AZ767">TREND($AR767:$AS767,$AR$3:$AS$3,AZ$1)</f>
        <v>0.75079200000000001</v>
      </c>
      <c r="BA767" s="2" cm="1">
        <f t="array" ref="BA767">TREND($AR767:$AS767,$AR$3:$AS$3,BA$1)</f>
        <v>0.75079200000000001</v>
      </c>
      <c r="BB767" s="2" cm="1">
        <f t="array" ref="BB767">TREND($AR767:$AS767,$AR$3:$AS$3,BB$1)</f>
        <v>0.75079200000000001</v>
      </c>
      <c r="BC767" s="2" cm="1">
        <f t="array" ref="BC767">TREND($AR767:$AS767,$AR$3:$AS$3,BC$1)</f>
        <v>0.75079200000000001</v>
      </c>
      <c r="BD767" s="2" cm="1">
        <f t="array" ref="BD767">TREND($AR767:$AS767,$AR$3:$AS$3,BD$1)</f>
        <v>0.75079200000000001</v>
      </c>
      <c r="BE767" s="2" cm="1">
        <f t="array" ref="BE767">TREND($AR767:$AS767,$AR$3:$AS$3,BE$1)</f>
        <v>0.75079200000000001</v>
      </c>
      <c r="BF767" s="20" cm="1">
        <f t="array" ref="BF767">TREND($AS767:$AT767,$AS$3:$AT$3,BF$1)</f>
        <v>0.67571279999999945</v>
      </c>
      <c r="BG767" s="20" cm="1">
        <f t="array" ref="BG767">TREND($AS767:$AT767,$AS$3:$AT$3,BG$1)</f>
        <v>0.60063359999999832</v>
      </c>
      <c r="BH767" s="20" cm="1">
        <f t="array" ref="BH767">TREND($AS767:$AT767,$AS$3:$AT$3,BH$1)</f>
        <v>0.52555440000000075</v>
      </c>
      <c r="BI767" s="20" cm="1">
        <f t="array" ref="BI767">TREND($AS767:$AT767,$AS$3:$AT$3,BI$1)</f>
        <v>0.45047519999999963</v>
      </c>
      <c r="BJ767" s="20" cm="1">
        <f t="array" ref="BJ767">TREND($AS767:$AT767,$AS$3:$AT$3,BJ$1)</f>
        <v>0.37539599999999851</v>
      </c>
      <c r="BK767" s="20" cm="1">
        <f t="array" ref="BK767">TREND($AS767:$AT767,$AS$3:$AT$3,BK$1)</f>
        <v>0.30031680000000094</v>
      </c>
      <c r="BL767" s="20" cm="1">
        <f t="array" ref="BL767">TREND($AS767:$AT767,$AS$3:$AT$3,BL$1)</f>
        <v>0.22523759999999982</v>
      </c>
      <c r="BM767" s="20" cm="1">
        <f t="array" ref="BM767">TREND($AS767:$AT767,$AS$3:$AT$3,BM$1)</f>
        <v>0.15015839999999869</v>
      </c>
    </row>
    <row r="768" spans="1:65" x14ac:dyDescent="0.35">
      <c r="A768" t="str">
        <f>IF(BYDem!B766="","\I:",BYDem!B766)</f>
        <v>India</v>
      </c>
      <c r="B768" t="str">
        <f>BYDem!E766</f>
        <v>COE</v>
      </c>
      <c r="C768" t="str">
        <f t="shared" si="243"/>
        <v>COE</v>
      </c>
      <c r="D768" s="4">
        <f>SUMIFS(BYDem!$M$2:$M$2000,BYDem!$B$2:$B$2000,Demands!$A768,BYDem!$E$2:$E$2000,Demands!$B768)</f>
        <v>130.935733716096</v>
      </c>
      <c r="E768" s="4">
        <f t="shared" si="224"/>
        <v>139.47047042828405</v>
      </c>
      <c r="F768" s="4">
        <f t="shared" si="225"/>
        <v>232.41138532560177</v>
      </c>
      <c r="G768" s="4">
        <f t="shared" si="226"/>
        <v>353.73988428580964</v>
      </c>
      <c r="H768" s="4">
        <f t="shared" si="227"/>
        <v>494.07297193601153</v>
      </c>
      <c r="I768" s="4">
        <f t="shared" si="228"/>
        <v>652.24452335988667</v>
      </c>
      <c r="J768" s="4">
        <f t="shared" si="229"/>
        <v>824.28497967405235</v>
      </c>
      <c r="K768" s="4">
        <f t="shared" si="230"/>
        <v>1005.9456465492358</v>
      </c>
      <c r="L768" s="4">
        <f t="shared" si="231"/>
        <v>1193.5761178955217</v>
      </c>
      <c r="M768" s="4">
        <f t="shared" si="232"/>
        <v>1380.7086759994836</v>
      </c>
      <c r="N768" s="4">
        <f t="shared" si="233"/>
        <v>1558.1494787240301</v>
      </c>
      <c r="O768" s="4">
        <f t="shared" si="234"/>
        <v>1716.625672974084</v>
      </c>
      <c r="P768" s="4">
        <f t="shared" si="235"/>
        <v>1853.5045500496312</v>
      </c>
      <c r="Q768" s="4">
        <f t="shared" si="236"/>
        <v>1965.1340067404146</v>
      </c>
      <c r="R768" s="4">
        <f t="shared" si="237"/>
        <v>2052.3360984084616</v>
      </c>
      <c r="S768" s="4">
        <f t="shared" si="238"/>
        <v>2117.2304821524663</v>
      </c>
      <c r="T768" s="4">
        <f t="shared" si="239"/>
        <v>2162.3272170073583</v>
      </c>
      <c r="U768" s="4">
        <f t="shared" si="240"/>
        <v>2190.2845772552314</v>
      </c>
      <c r="W768" s="5" t="str">
        <f>VLOOKUP(C768&amp;A768,Driver_elast!$A$2:$D$1161,4,FALSE)</f>
        <v>GDPSER</v>
      </c>
      <c r="X768" s="5">
        <v>1</v>
      </c>
      <c r="Y768" s="2">
        <f>SUMIFS('Growth rates'!D$4:D$999,'Growth rates'!$B$4:$B$999,Demands!$A768,'Growth rates'!$C$4:$C$999,$W768)</f>
        <v>1</v>
      </c>
      <c r="Z768" s="2">
        <f>SUMIFS('Growth rates'!E$4:E$999,'Growth rates'!$B$4:$B$999,Demands!$A768,'Growth rates'!$C$4:$C$999,$W768)</f>
        <v>1.0376238914016556</v>
      </c>
      <c r="AA768" s="2">
        <f>SUMIFS('Growth rates'!F$4:F$999,'Growth rates'!$B$4:$B$999,Demands!$A768,'Growth rates'!$C$4:$C$999,$W768)</f>
        <v>1.4590071061416652</v>
      </c>
      <c r="AB768" s="2">
        <f>SUMIFS('Growth rates'!G$4:G$999,'Growth rates'!$B$4:$B$999,Demands!$A768,'Growth rates'!$C$4:$C$999,$W768)</f>
        <v>1.9506055425548559</v>
      </c>
      <c r="AC768" s="2">
        <f>SUMIFS('Growth rates'!H$4:H$999,'Growth rates'!$B$4:$B$999,Demands!$A768,'Growth rates'!$C$4:$C$999,$W768)</f>
        <v>2.4814258869072305</v>
      </c>
      <c r="AD768" s="2">
        <f>SUMIFS('Growth rates'!I$4:I$999,'Growth rates'!$B$4:$B$999,Demands!$A768,'Growth rates'!$C$4:$C$999,$W768)</f>
        <v>3.0628748363336022</v>
      </c>
      <c r="AE768" s="2">
        <f>SUMIFS('Growth rates'!J$4:J$999,'Growth rates'!$B$4:$B$999,Demands!$A768,'Growth rates'!$C$4:$C$999,$W768)</f>
        <v>3.6966689811671416</v>
      </c>
      <c r="AF768" s="2">
        <f>SUMIFS('Growth rates'!K$4:K$999,'Growth rates'!$B$4:$B$999,Demands!$A768,'Growth rates'!$C$4:$C$999,$W768)</f>
        <v>4.3852662335472123</v>
      </c>
      <c r="AG768" s="2">
        <f>SUMIFS('Growth rates'!L$4:L$999,'Growth rates'!$B$4:$B$999,Demands!$A768,'Growth rates'!$C$4:$C$999,$W768)</f>
        <v>5.1346032837168822</v>
      </c>
      <c r="AH768" s="2">
        <f>SUMIFS('Growth rates'!M$4:M$999,'Growth rates'!$B$4:$B$999,Demands!$A768,'Growth rates'!$C$4:$C$999,$W768)</f>
        <v>5.9396222790911262</v>
      </c>
      <c r="AI768" s="2">
        <f>SUMIFS('Growth rates'!N$4:N$999,'Growth rates'!$B$4:$B$999,Demands!$A768,'Growth rates'!$C$4:$C$999,$W768)</f>
        <v>6.787762692941838</v>
      </c>
      <c r="AJ768" s="2">
        <f>SUMIFS('Growth rates'!O$4:O$999,'Growth rates'!$B$4:$B$999,Demands!$A768,'Growth rates'!$C$4:$C$999,$W768)</f>
        <v>7.6507245057670783</v>
      </c>
      <c r="AK768" s="2">
        <f>SUMIFS('Growth rates'!P$4:P$999,'Growth rates'!$B$4:$B$999,Demands!$A768,'Growth rates'!$C$4:$C$999,$W768)</f>
        <v>8.5222204174857552</v>
      </c>
      <c r="AL768" s="2">
        <f>SUMIFS('Growth rates'!Q$4:Q$999,'Growth rates'!$B$4:$B$999,Demands!$A768,'Growth rates'!$C$4:$C$999,$W768)</f>
        <v>9.3776547306247569</v>
      </c>
      <c r="AM768" s="2">
        <f>SUMIFS('Growth rates'!R$4:R$999,'Growth rates'!$B$4:$B$999,Demands!$A768,'Growth rates'!$C$4:$C$999,$W768)</f>
        <v>10.209914621956694</v>
      </c>
      <c r="AN768" s="2">
        <f>SUMIFS('Growth rates'!S$4:S$999,'Growth rates'!$B$4:$B$999,Demands!$A768,'Growth rates'!$C$4:$C$999,$W768)</f>
        <v>11.01700235722649</v>
      </c>
      <c r="AO768" s="2">
        <f>SUMIFS('Growth rates'!T$4:T$999,'Growth rates'!$B$4:$B$999,Demands!$A768,'Growth rates'!$C$4:$C$999,$W768)</f>
        <v>11.79920476486495</v>
      </c>
      <c r="AP768" s="2">
        <f>SUMIFS('Growth rates'!U$4:U$999,'Growth rates'!$B$4:$B$999,Demands!$A768,'Growth rates'!$C$4:$C$999,$W768)</f>
        <v>12.561981590812438</v>
      </c>
      <c r="AR768">
        <f>VLOOKUP(C768&amp;A768,Driver_elast!$A$2:$E$1161,5,FALSE)</f>
        <v>1.7507920000000001</v>
      </c>
      <c r="AS768">
        <f t="shared" si="241"/>
        <v>1</v>
      </c>
      <c r="AT768">
        <f t="shared" si="242"/>
        <v>0.2</v>
      </c>
      <c r="AV768" s="2" cm="1">
        <f t="array" ref="AV768">TREND($AR768:$AS768,$AR$3:$AS$3,AV$1)</f>
        <v>1.750791999999997</v>
      </c>
      <c r="AW768" s="2" cm="1">
        <f t="array" ref="AW768">TREND($AR768:$AS768,$AR$3:$AS$3,AW$1)</f>
        <v>1.7324799999999954</v>
      </c>
      <c r="AX768" s="2" cm="1">
        <f t="array" ref="AX768">TREND($AR768:$AS768,$AR$3:$AS$3,AX$1)</f>
        <v>1.6409200000000013</v>
      </c>
      <c r="AY768" s="2" cm="1">
        <f t="array" ref="AY768">TREND($AR768:$AS768,$AR$3:$AS$3,AY$1)</f>
        <v>1.5493600000000001</v>
      </c>
      <c r="AZ768" s="2" cm="1">
        <f t="array" ref="AZ768">TREND($AR768:$AS768,$AR$3:$AS$3,AZ$1)</f>
        <v>1.4577999999999989</v>
      </c>
      <c r="BA768" s="2" cm="1">
        <f t="array" ref="BA768">TREND($AR768:$AS768,$AR$3:$AS$3,BA$1)</f>
        <v>1.3662399999999977</v>
      </c>
      <c r="BB768" s="2" cm="1">
        <f t="array" ref="BB768">TREND($AR768:$AS768,$AR$3:$AS$3,BB$1)</f>
        <v>1.2746799999999965</v>
      </c>
      <c r="BC768" s="2" cm="1">
        <f t="array" ref="BC768">TREND($AR768:$AS768,$AR$3:$AS$3,BC$1)</f>
        <v>1.1831199999999953</v>
      </c>
      <c r="BD768" s="2" cm="1">
        <f t="array" ref="BD768">TREND($AR768:$AS768,$AR$3:$AS$3,BD$1)</f>
        <v>1.0915600000000012</v>
      </c>
      <c r="BE768" s="2" cm="1">
        <f t="array" ref="BE768">TREND($AR768:$AS768,$AR$3:$AS$3,BE$1)</f>
        <v>1</v>
      </c>
      <c r="BF768" s="20" cm="1">
        <f t="array" ref="BF768">TREND($AS768:$AT768,$AS$3:$AT$3,BF$1)</f>
        <v>0.90000000000000568</v>
      </c>
      <c r="BG768" s="20" cm="1">
        <f t="array" ref="BG768">TREND($AS768:$AT768,$AS$3:$AT$3,BG$1)</f>
        <v>0.80000000000000426</v>
      </c>
      <c r="BH768" s="20" cm="1">
        <f t="array" ref="BH768">TREND($AS768:$AT768,$AS$3:$AT$3,BH$1)</f>
        <v>0.70000000000000284</v>
      </c>
      <c r="BI768" s="20" cm="1">
        <f t="array" ref="BI768">TREND($AS768:$AT768,$AS$3:$AT$3,BI$1)</f>
        <v>0.60000000000000142</v>
      </c>
      <c r="BJ768" s="20" cm="1">
        <f t="array" ref="BJ768">TREND($AS768:$AT768,$AS$3:$AT$3,BJ$1)</f>
        <v>0.5</v>
      </c>
      <c r="BK768" s="20" cm="1">
        <f t="array" ref="BK768">TREND($AS768:$AT768,$AS$3:$AT$3,BK$1)</f>
        <v>0.40000000000000568</v>
      </c>
      <c r="BL768" s="20" cm="1">
        <f t="array" ref="BL768">TREND($AS768:$AT768,$AS$3:$AT$3,BL$1)</f>
        <v>0.30000000000000426</v>
      </c>
      <c r="BM768" s="20" cm="1">
        <f t="array" ref="BM768">TREND($AS768:$AT768,$AS$3:$AT$3,BM$1)</f>
        <v>0.20000000000000284</v>
      </c>
    </row>
    <row r="769" spans="1:65" x14ac:dyDescent="0.35">
      <c r="A769" t="str">
        <f>IF(BYDem!B767="","\I:",BYDem!B767)</f>
        <v>India</v>
      </c>
      <c r="B769" t="str">
        <f>BYDem!E767</f>
        <v>COT</v>
      </c>
      <c r="C769" t="str">
        <f t="shared" si="243"/>
        <v>COT</v>
      </c>
      <c r="D769" s="4">
        <f>SUMIFS(BYDem!$M$2:$M$2000,BYDem!$B$2:$B$2000,Demands!$A769,BYDem!$E$2:$E$2000,Demands!$B769)</f>
        <v>0</v>
      </c>
      <c r="E769" s="4">
        <f t="shared" si="224"/>
        <v>0</v>
      </c>
      <c r="F769" s="4">
        <f t="shared" si="225"/>
        <v>0</v>
      </c>
      <c r="G769" s="4">
        <f t="shared" si="226"/>
        <v>0</v>
      </c>
      <c r="H769" s="4">
        <f t="shared" si="227"/>
        <v>0</v>
      </c>
      <c r="I769" s="4">
        <f t="shared" si="228"/>
        <v>0</v>
      </c>
      <c r="J769" s="4">
        <f t="shared" si="229"/>
        <v>0</v>
      </c>
      <c r="K769" s="4">
        <f t="shared" si="230"/>
        <v>0</v>
      </c>
      <c r="L769" s="4">
        <f t="shared" si="231"/>
        <v>0</v>
      </c>
      <c r="M769" s="4">
        <f t="shared" si="232"/>
        <v>0</v>
      </c>
      <c r="N769" s="4">
        <f t="shared" si="233"/>
        <v>0</v>
      </c>
      <c r="O769" s="4">
        <f t="shared" si="234"/>
        <v>0</v>
      </c>
      <c r="P769" s="4">
        <f t="shared" si="235"/>
        <v>0</v>
      </c>
      <c r="Q769" s="4">
        <f t="shared" si="236"/>
        <v>0</v>
      </c>
      <c r="R769" s="4">
        <f t="shared" si="237"/>
        <v>0</v>
      </c>
      <c r="S769" s="4">
        <f t="shared" si="238"/>
        <v>0</v>
      </c>
      <c r="T769" s="4">
        <f t="shared" si="239"/>
        <v>0</v>
      </c>
      <c r="U769" s="4">
        <f t="shared" si="240"/>
        <v>0</v>
      </c>
      <c r="W769" s="5" t="str">
        <f>VLOOKUP(C769&amp;A769,Driver_elast!$A$2:$D$1161,4,FALSE)</f>
        <v>GDPSER</v>
      </c>
      <c r="X769" s="5">
        <v>1</v>
      </c>
      <c r="Y769" s="2">
        <f>SUMIFS('Growth rates'!D$4:D$999,'Growth rates'!$B$4:$B$999,Demands!$A769,'Growth rates'!$C$4:$C$999,$W769)</f>
        <v>1</v>
      </c>
      <c r="Z769" s="2">
        <f>SUMIFS('Growth rates'!E$4:E$999,'Growth rates'!$B$4:$B$999,Demands!$A769,'Growth rates'!$C$4:$C$999,$W769)</f>
        <v>1.0376238914016556</v>
      </c>
      <c r="AA769" s="2">
        <f>SUMIFS('Growth rates'!F$4:F$999,'Growth rates'!$B$4:$B$999,Demands!$A769,'Growth rates'!$C$4:$C$999,$W769)</f>
        <v>1.4590071061416652</v>
      </c>
      <c r="AB769" s="2">
        <f>SUMIFS('Growth rates'!G$4:G$999,'Growth rates'!$B$4:$B$999,Demands!$A769,'Growth rates'!$C$4:$C$999,$W769)</f>
        <v>1.9506055425548559</v>
      </c>
      <c r="AC769" s="2">
        <f>SUMIFS('Growth rates'!H$4:H$999,'Growth rates'!$B$4:$B$999,Demands!$A769,'Growth rates'!$C$4:$C$999,$W769)</f>
        <v>2.4814258869072305</v>
      </c>
      <c r="AD769" s="2">
        <f>SUMIFS('Growth rates'!I$4:I$999,'Growth rates'!$B$4:$B$999,Demands!$A769,'Growth rates'!$C$4:$C$999,$W769)</f>
        <v>3.0628748363336022</v>
      </c>
      <c r="AE769" s="2">
        <f>SUMIFS('Growth rates'!J$4:J$999,'Growth rates'!$B$4:$B$999,Demands!$A769,'Growth rates'!$C$4:$C$999,$W769)</f>
        <v>3.6966689811671416</v>
      </c>
      <c r="AF769" s="2">
        <f>SUMIFS('Growth rates'!K$4:K$999,'Growth rates'!$B$4:$B$999,Demands!$A769,'Growth rates'!$C$4:$C$999,$W769)</f>
        <v>4.3852662335472123</v>
      </c>
      <c r="AG769" s="2">
        <f>SUMIFS('Growth rates'!L$4:L$999,'Growth rates'!$B$4:$B$999,Demands!$A769,'Growth rates'!$C$4:$C$999,$W769)</f>
        <v>5.1346032837168822</v>
      </c>
      <c r="AH769" s="2">
        <f>SUMIFS('Growth rates'!M$4:M$999,'Growth rates'!$B$4:$B$999,Demands!$A769,'Growth rates'!$C$4:$C$999,$W769)</f>
        <v>5.9396222790911262</v>
      </c>
      <c r="AI769" s="2">
        <f>SUMIFS('Growth rates'!N$4:N$999,'Growth rates'!$B$4:$B$999,Demands!$A769,'Growth rates'!$C$4:$C$999,$W769)</f>
        <v>6.787762692941838</v>
      </c>
      <c r="AJ769" s="2">
        <f>SUMIFS('Growth rates'!O$4:O$999,'Growth rates'!$B$4:$B$999,Demands!$A769,'Growth rates'!$C$4:$C$999,$W769)</f>
        <v>7.6507245057670783</v>
      </c>
      <c r="AK769" s="2">
        <f>SUMIFS('Growth rates'!P$4:P$999,'Growth rates'!$B$4:$B$999,Demands!$A769,'Growth rates'!$C$4:$C$999,$W769)</f>
        <v>8.5222204174857552</v>
      </c>
      <c r="AL769" s="2">
        <f>SUMIFS('Growth rates'!Q$4:Q$999,'Growth rates'!$B$4:$B$999,Demands!$A769,'Growth rates'!$C$4:$C$999,$W769)</f>
        <v>9.3776547306247569</v>
      </c>
      <c r="AM769" s="2">
        <f>SUMIFS('Growth rates'!R$4:R$999,'Growth rates'!$B$4:$B$999,Demands!$A769,'Growth rates'!$C$4:$C$999,$W769)</f>
        <v>10.209914621956694</v>
      </c>
      <c r="AN769" s="2">
        <f>SUMIFS('Growth rates'!S$4:S$999,'Growth rates'!$B$4:$B$999,Demands!$A769,'Growth rates'!$C$4:$C$999,$W769)</f>
        <v>11.01700235722649</v>
      </c>
      <c r="AO769" s="2">
        <f>SUMIFS('Growth rates'!T$4:T$999,'Growth rates'!$B$4:$B$999,Demands!$A769,'Growth rates'!$C$4:$C$999,$W769)</f>
        <v>11.79920476486495</v>
      </c>
      <c r="AP769" s="2">
        <f>SUMIFS('Growth rates'!U$4:U$999,'Growth rates'!$B$4:$B$999,Demands!$A769,'Growth rates'!$C$4:$C$999,$W769)</f>
        <v>12.561981590812438</v>
      </c>
      <c r="AR769">
        <f>VLOOKUP(C769&amp;A769,Driver_elast!$A$2:$E$1161,5,FALSE)</f>
        <v>0.89334199999999997</v>
      </c>
      <c r="AS769">
        <f t="shared" si="241"/>
        <v>0.89334199999999997</v>
      </c>
      <c r="AT769">
        <f t="shared" si="242"/>
        <v>0.1786684</v>
      </c>
      <c r="AV769" s="2" cm="1">
        <f t="array" ref="AV769">TREND($AR769:$AS769,$AR$3:$AS$3,AV$1)</f>
        <v>0.89334199999999997</v>
      </c>
      <c r="AW769" s="2" cm="1">
        <f t="array" ref="AW769">TREND($AR769:$AS769,$AR$3:$AS$3,AW$1)</f>
        <v>0.89334199999999997</v>
      </c>
      <c r="AX769" s="2" cm="1">
        <f t="array" ref="AX769">TREND($AR769:$AS769,$AR$3:$AS$3,AX$1)</f>
        <v>0.89334199999999997</v>
      </c>
      <c r="AY769" s="2" cm="1">
        <f t="array" ref="AY769">TREND($AR769:$AS769,$AR$3:$AS$3,AY$1)</f>
        <v>0.89334199999999997</v>
      </c>
      <c r="AZ769" s="2" cm="1">
        <f t="array" ref="AZ769">TREND($AR769:$AS769,$AR$3:$AS$3,AZ$1)</f>
        <v>0.89334199999999997</v>
      </c>
      <c r="BA769" s="2" cm="1">
        <f t="array" ref="BA769">TREND($AR769:$AS769,$AR$3:$AS$3,BA$1)</f>
        <v>0.89334199999999997</v>
      </c>
      <c r="BB769" s="2" cm="1">
        <f t="array" ref="BB769">TREND($AR769:$AS769,$AR$3:$AS$3,BB$1)</f>
        <v>0.89334199999999997</v>
      </c>
      <c r="BC769" s="2" cm="1">
        <f t="array" ref="BC769">TREND($AR769:$AS769,$AR$3:$AS$3,BC$1)</f>
        <v>0.89334199999999997</v>
      </c>
      <c r="BD769" s="2" cm="1">
        <f t="array" ref="BD769">TREND($AR769:$AS769,$AR$3:$AS$3,BD$1)</f>
        <v>0.89334199999999997</v>
      </c>
      <c r="BE769" s="2" cm="1">
        <f t="array" ref="BE769">TREND($AR769:$AS769,$AR$3:$AS$3,BE$1)</f>
        <v>0.89334199999999997</v>
      </c>
      <c r="BF769" s="20" cm="1">
        <f t="array" ref="BF769">TREND($AS769:$AT769,$AS$3:$AT$3,BF$1)</f>
        <v>0.80400779999999372</v>
      </c>
      <c r="BG769" s="20" cm="1">
        <f t="array" ref="BG769">TREND($AS769:$AT769,$AS$3:$AT$3,BG$1)</f>
        <v>0.71467359999999758</v>
      </c>
      <c r="BH769" s="20" cm="1">
        <f t="array" ref="BH769">TREND($AS769:$AT769,$AS$3:$AT$3,BH$1)</f>
        <v>0.62533939999999433</v>
      </c>
      <c r="BI769" s="20" cm="1">
        <f t="array" ref="BI769">TREND($AS769:$AT769,$AS$3:$AT$3,BI$1)</f>
        <v>0.53600519999999818</v>
      </c>
      <c r="BJ769" s="20" cm="1">
        <f t="array" ref="BJ769">TREND($AS769:$AT769,$AS$3:$AT$3,BJ$1)</f>
        <v>0.44667099999999493</v>
      </c>
      <c r="BK769" s="20" cm="1">
        <f t="array" ref="BK769">TREND($AS769:$AT769,$AS$3:$AT$3,BK$1)</f>
        <v>0.35733679999999879</v>
      </c>
      <c r="BL769" s="20" cm="1">
        <f t="array" ref="BL769">TREND($AS769:$AT769,$AS$3:$AT$3,BL$1)</f>
        <v>0.26800259999999554</v>
      </c>
      <c r="BM769" s="20" cm="1">
        <f t="array" ref="BM769">TREND($AS769:$AT769,$AS$3:$AT$3,BM$1)</f>
        <v>0.17866839999999939</v>
      </c>
    </row>
    <row r="770" spans="1:65" x14ac:dyDescent="0.35">
      <c r="A770" t="str">
        <f>IF(BYDem!B768="","\I:",BYDem!B768)</f>
        <v>India</v>
      </c>
      <c r="B770" t="str">
        <f>BYDem!E768</f>
        <v>CRF</v>
      </c>
      <c r="C770" t="str">
        <f t="shared" si="243"/>
        <v>CRF</v>
      </c>
      <c r="D770" s="4">
        <f>SUMIFS(BYDem!$M$2:$M$2000,BYDem!$B$2:$B$2000,Demands!$A770,BYDem!$E$2:$E$2000,Demands!$B770)</f>
        <v>173.89902134169</v>
      </c>
      <c r="E770" s="4">
        <f t="shared" si="224"/>
        <v>178.81127162630236</v>
      </c>
      <c r="F770" s="4">
        <f t="shared" si="225"/>
        <v>233.33076321784682</v>
      </c>
      <c r="G770" s="4">
        <f t="shared" si="226"/>
        <v>292.3569494520388</v>
      </c>
      <c r="H770" s="4">
        <f t="shared" si="227"/>
        <v>352.0895143380078</v>
      </c>
      <c r="I770" s="4">
        <f t="shared" si="228"/>
        <v>414.03119849583101</v>
      </c>
      <c r="J770" s="4">
        <f t="shared" si="229"/>
        <v>478.35499614397537</v>
      </c>
      <c r="K770" s="4">
        <f t="shared" si="230"/>
        <v>545.25477355507098</v>
      </c>
      <c r="L770" s="4">
        <f t="shared" si="231"/>
        <v>615.20680871416278</v>
      </c>
      <c r="M770" s="4">
        <f t="shared" si="232"/>
        <v>687.62372104142423</v>
      </c>
      <c r="N770" s="4">
        <f t="shared" si="233"/>
        <v>753.97081820382584</v>
      </c>
      <c r="O770" s="4">
        <f t="shared" si="234"/>
        <v>811.54517410332357</v>
      </c>
      <c r="P770" s="4">
        <f t="shared" si="235"/>
        <v>860.12916271254596</v>
      </c>
      <c r="Q770" s="4">
        <f t="shared" si="236"/>
        <v>899.02189583860138</v>
      </c>
      <c r="R770" s="4">
        <f t="shared" si="237"/>
        <v>928.97381373661005</v>
      </c>
      <c r="S770" s="4">
        <f t="shared" si="238"/>
        <v>951.02752768128278</v>
      </c>
      <c r="T770" s="4">
        <f t="shared" si="239"/>
        <v>966.23614334509921</v>
      </c>
      <c r="U770" s="4">
        <f t="shared" si="240"/>
        <v>975.61559961829903</v>
      </c>
      <c r="W770" s="5" t="str">
        <f>VLOOKUP(C770&amp;A770,Driver_elast!$A$2:$D$1161,4,FALSE)</f>
        <v>GDPSER</v>
      </c>
      <c r="X770" s="5">
        <v>1</v>
      </c>
      <c r="Y770" s="2">
        <f>SUMIFS('Growth rates'!D$4:D$999,'Growth rates'!$B$4:$B$999,Demands!$A770,'Growth rates'!$C$4:$C$999,$W770)</f>
        <v>1</v>
      </c>
      <c r="Z770" s="2">
        <f>SUMIFS('Growth rates'!E$4:E$999,'Growth rates'!$B$4:$B$999,Demands!$A770,'Growth rates'!$C$4:$C$999,$W770)</f>
        <v>1.0376238914016556</v>
      </c>
      <c r="AA770" s="2">
        <f>SUMIFS('Growth rates'!F$4:F$999,'Growth rates'!$B$4:$B$999,Demands!$A770,'Growth rates'!$C$4:$C$999,$W770)</f>
        <v>1.4590071061416652</v>
      </c>
      <c r="AB770" s="2">
        <f>SUMIFS('Growth rates'!G$4:G$999,'Growth rates'!$B$4:$B$999,Demands!$A770,'Growth rates'!$C$4:$C$999,$W770)</f>
        <v>1.9506055425548559</v>
      </c>
      <c r="AC770" s="2">
        <f>SUMIFS('Growth rates'!H$4:H$999,'Growth rates'!$B$4:$B$999,Demands!$A770,'Growth rates'!$C$4:$C$999,$W770)</f>
        <v>2.4814258869072305</v>
      </c>
      <c r="AD770" s="2">
        <f>SUMIFS('Growth rates'!I$4:I$999,'Growth rates'!$B$4:$B$999,Demands!$A770,'Growth rates'!$C$4:$C$999,$W770)</f>
        <v>3.0628748363336022</v>
      </c>
      <c r="AE770" s="2">
        <f>SUMIFS('Growth rates'!J$4:J$999,'Growth rates'!$B$4:$B$999,Demands!$A770,'Growth rates'!$C$4:$C$999,$W770)</f>
        <v>3.6966689811671416</v>
      </c>
      <c r="AF770" s="2">
        <f>SUMIFS('Growth rates'!K$4:K$999,'Growth rates'!$B$4:$B$999,Demands!$A770,'Growth rates'!$C$4:$C$999,$W770)</f>
        <v>4.3852662335472123</v>
      </c>
      <c r="AG770" s="2">
        <f>SUMIFS('Growth rates'!L$4:L$999,'Growth rates'!$B$4:$B$999,Demands!$A770,'Growth rates'!$C$4:$C$999,$W770)</f>
        <v>5.1346032837168822</v>
      </c>
      <c r="AH770" s="2">
        <f>SUMIFS('Growth rates'!M$4:M$999,'Growth rates'!$B$4:$B$999,Demands!$A770,'Growth rates'!$C$4:$C$999,$W770)</f>
        <v>5.9396222790911262</v>
      </c>
      <c r="AI770" s="2">
        <f>SUMIFS('Growth rates'!N$4:N$999,'Growth rates'!$B$4:$B$999,Demands!$A770,'Growth rates'!$C$4:$C$999,$W770)</f>
        <v>6.787762692941838</v>
      </c>
      <c r="AJ770" s="2">
        <f>SUMIFS('Growth rates'!O$4:O$999,'Growth rates'!$B$4:$B$999,Demands!$A770,'Growth rates'!$C$4:$C$999,$W770)</f>
        <v>7.6507245057670783</v>
      </c>
      <c r="AK770" s="2">
        <f>SUMIFS('Growth rates'!P$4:P$999,'Growth rates'!$B$4:$B$999,Demands!$A770,'Growth rates'!$C$4:$C$999,$W770)</f>
        <v>8.5222204174857552</v>
      </c>
      <c r="AL770" s="2">
        <f>SUMIFS('Growth rates'!Q$4:Q$999,'Growth rates'!$B$4:$B$999,Demands!$A770,'Growth rates'!$C$4:$C$999,$W770)</f>
        <v>9.3776547306247569</v>
      </c>
      <c r="AM770" s="2">
        <f>SUMIFS('Growth rates'!R$4:R$999,'Growth rates'!$B$4:$B$999,Demands!$A770,'Growth rates'!$C$4:$C$999,$W770)</f>
        <v>10.209914621956694</v>
      </c>
      <c r="AN770" s="2">
        <f>SUMIFS('Growth rates'!S$4:S$999,'Growth rates'!$B$4:$B$999,Demands!$A770,'Growth rates'!$C$4:$C$999,$W770)</f>
        <v>11.01700235722649</v>
      </c>
      <c r="AO770" s="2">
        <f>SUMIFS('Growth rates'!T$4:T$999,'Growth rates'!$B$4:$B$999,Demands!$A770,'Growth rates'!$C$4:$C$999,$W770)</f>
        <v>11.79920476486495</v>
      </c>
      <c r="AP770" s="2">
        <f>SUMIFS('Growth rates'!U$4:U$999,'Growth rates'!$B$4:$B$999,Demands!$A770,'Growth rates'!$C$4:$C$999,$W770)</f>
        <v>12.561981590812438</v>
      </c>
      <c r="AR770">
        <f>VLOOKUP(C770&amp;A770,Driver_elast!$A$2:$E$1161,5,FALSE)</f>
        <v>0.75079200000000001</v>
      </c>
      <c r="AS770">
        <f t="shared" si="241"/>
        <v>0.75079200000000001</v>
      </c>
      <c r="AT770">
        <f t="shared" si="242"/>
        <v>0.1501584</v>
      </c>
      <c r="AV770" s="2" cm="1">
        <f t="array" ref="AV770">TREND($AR770:$AS770,$AR$3:$AS$3,AV$1)</f>
        <v>0.75079200000000001</v>
      </c>
      <c r="AW770" s="2" cm="1">
        <f t="array" ref="AW770">TREND($AR770:$AS770,$AR$3:$AS$3,AW$1)</f>
        <v>0.75079200000000001</v>
      </c>
      <c r="AX770" s="2" cm="1">
        <f t="array" ref="AX770">TREND($AR770:$AS770,$AR$3:$AS$3,AX$1)</f>
        <v>0.75079200000000001</v>
      </c>
      <c r="AY770" s="2" cm="1">
        <f t="array" ref="AY770">TREND($AR770:$AS770,$AR$3:$AS$3,AY$1)</f>
        <v>0.75079200000000001</v>
      </c>
      <c r="AZ770" s="2" cm="1">
        <f t="array" ref="AZ770">TREND($AR770:$AS770,$AR$3:$AS$3,AZ$1)</f>
        <v>0.75079200000000001</v>
      </c>
      <c r="BA770" s="2" cm="1">
        <f t="array" ref="BA770">TREND($AR770:$AS770,$AR$3:$AS$3,BA$1)</f>
        <v>0.75079200000000001</v>
      </c>
      <c r="BB770" s="2" cm="1">
        <f t="array" ref="BB770">TREND($AR770:$AS770,$AR$3:$AS$3,BB$1)</f>
        <v>0.75079200000000001</v>
      </c>
      <c r="BC770" s="2" cm="1">
        <f t="array" ref="BC770">TREND($AR770:$AS770,$AR$3:$AS$3,BC$1)</f>
        <v>0.75079200000000001</v>
      </c>
      <c r="BD770" s="2" cm="1">
        <f t="array" ref="BD770">TREND($AR770:$AS770,$AR$3:$AS$3,BD$1)</f>
        <v>0.75079200000000001</v>
      </c>
      <c r="BE770" s="2" cm="1">
        <f t="array" ref="BE770">TREND($AR770:$AS770,$AR$3:$AS$3,BE$1)</f>
        <v>0.75079200000000001</v>
      </c>
      <c r="BF770" s="20" cm="1">
        <f t="array" ref="BF770">TREND($AS770:$AT770,$AS$3:$AT$3,BF$1)</f>
        <v>0.67571279999999945</v>
      </c>
      <c r="BG770" s="20" cm="1">
        <f t="array" ref="BG770">TREND($AS770:$AT770,$AS$3:$AT$3,BG$1)</f>
        <v>0.60063359999999832</v>
      </c>
      <c r="BH770" s="20" cm="1">
        <f t="array" ref="BH770">TREND($AS770:$AT770,$AS$3:$AT$3,BH$1)</f>
        <v>0.52555440000000075</v>
      </c>
      <c r="BI770" s="20" cm="1">
        <f t="array" ref="BI770">TREND($AS770:$AT770,$AS$3:$AT$3,BI$1)</f>
        <v>0.45047519999999963</v>
      </c>
      <c r="BJ770" s="20" cm="1">
        <f t="array" ref="BJ770">TREND($AS770:$AT770,$AS$3:$AT$3,BJ$1)</f>
        <v>0.37539599999999851</v>
      </c>
      <c r="BK770" s="20" cm="1">
        <f t="array" ref="BK770">TREND($AS770:$AT770,$AS$3:$AT$3,BK$1)</f>
        <v>0.30031680000000094</v>
      </c>
      <c r="BL770" s="20" cm="1">
        <f t="array" ref="BL770">TREND($AS770:$AT770,$AS$3:$AT$3,BL$1)</f>
        <v>0.22523759999999982</v>
      </c>
      <c r="BM770" s="20" cm="1">
        <f t="array" ref="BM770">TREND($AS770:$AT770,$AS$3:$AT$3,BM$1)</f>
        <v>0.15015839999999869</v>
      </c>
    </row>
    <row r="771" spans="1:65" x14ac:dyDescent="0.35">
      <c r="A771" t="str">
        <f>IF(BYDem!B769="","\I:",BYDem!B769)</f>
        <v>India</v>
      </c>
      <c r="B771" t="str">
        <f>BYDem!E769</f>
        <v>CSC</v>
      </c>
      <c r="C771" t="str">
        <f t="shared" si="243"/>
        <v>CSC</v>
      </c>
      <c r="D771" s="4">
        <f>SUMIFS(BYDem!$M$2:$M$2000,BYDem!$B$2:$B$2000,Demands!$A771,BYDem!$E$2:$E$2000,Demands!$B771)</f>
        <v>61.887592889248502</v>
      </c>
      <c r="E771" s="4">
        <f t="shared" si="224"/>
        <v>65.921589538368636</v>
      </c>
      <c r="F771" s="4">
        <f t="shared" si="225"/>
        <v>109.85069384530398</v>
      </c>
      <c r="G771" s="4">
        <f t="shared" si="226"/>
        <v>167.19736718196475</v>
      </c>
      <c r="H771" s="4">
        <f t="shared" si="227"/>
        <v>233.5266781416305</v>
      </c>
      <c r="I771" s="4">
        <f t="shared" si="228"/>
        <v>308.28745049432149</v>
      </c>
      <c r="J771" s="4">
        <f t="shared" si="229"/>
        <v>389.60344742406386</v>
      </c>
      <c r="K771" s="4">
        <f t="shared" si="230"/>
        <v>475.46649700178727</v>
      </c>
      <c r="L771" s="4">
        <f t="shared" si="231"/>
        <v>564.15121197405529</v>
      </c>
      <c r="M771" s="4">
        <f t="shared" si="232"/>
        <v>652.60058514038099</v>
      </c>
      <c r="N771" s="4">
        <f t="shared" si="233"/>
        <v>736.46908955315496</v>
      </c>
      <c r="O771" s="4">
        <f t="shared" si="234"/>
        <v>811.373853241657</v>
      </c>
      <c r="P771" s="4">
        <f t="shared" si="235"/>
        <v>876.07050998439615</v>
      </c>
      <c r="Q771" s="4">
        <f t="shared" si="236"/>
        <v>928.83287037339926</v>
      </c>
      <c r="R771" s="4">
        <f t="shared" si="237"/>
        <v>970.04948401337469</v>
      </c>
      <c r="S771" s="4">
        <f t="shared" si="238"/>
        <v>1000.7222200798769</v>
      </c>
      <c r="T771" s="4">
        <f t="shared" si="239"/>
        <v>1022.0374736636345</v>
      </c>
      <c r="U771" s="4">
        <f t="shared" si="240"/>
        <v>1035.2516947182933</v>
      </c>
      <c r="W771" s="5" t="str">
        <f>VLOOKUP(C771&amp;A771,Driver_elast!$A$2:$D$1161,4,FALSE)</f>
        <v>GDPSER</v>
      </c>
      <c r="X771" s="5">
        <v>1</v>
      </c>
      <c r="Y771" s="2">
        <f>SUMIFS('Growth rates'!D$4:D$999,'Growth rates'!$B$4:$B$999,Demands!$A771,'Growth rates'!$C$4:$C$999,$W771)</f>
        <v>1</v>
      </c>
      <c r="Z771" s="2">
        <f>SUMIFS('Growth rates'!E$4:E$999,'Growth rates'!$B$4:$B$999,Demands!$A771,'Growth rates'!$C$4:$C$999,$W771)</f>
        <v>1.0376238914016556</v>
      </c>
      <c r="AA771" s="2">
        <f>SUMIFS('Growth rates'!F$4:F$999,'Growth rates'!$B$4:$B$999,Demands!$A771,'Growth rates'!$C$4:$C$999,$W771)</f>
        <v>1.4590071061416652</v>
      </c>
      <c r="AB771" s="2">
        <f>SUMIFS('Growth rates'!G$4:G$999,'Growth rates'!$B$4:$B$999,Demands!$A771,'Growth rates'!$C$4:$C$999,$W771)</f>
        <v>1.9506055425548559</v>
      </c>
      <c r="AC771" s="2">
        <f>SUMIFS('Growth rates'!H$4:H$999,'Growth rates'!$B$4:$B$999,Demands!$A771,'Growth rates'!$C$4:$C$999,$W771)</f>
        <v>2.4814258869072305</v>
      </c>
      <c r="AD771" s="2">
        <f>SUMIFS('Growth rates'!I$4:I$999,'Growth rates'!$B$4:$B$999,Demands!$A771,'Growth rates'!$C$4:$C$999,$W771)</f>
        <v>3.0628748363336022</v>
      </c>
      <c r="AE771" s="2">
        <f>SUMIFS('Growth rates'!J$4:J$999,'Growth rates'!$B$4:$B$999,Demands!$A771,'Growth rates'!$C$4:$C$999,$W771)</f>
        <v>3.6966689811671416</v>
      </c>
      <c r="AF771" s="2">
        <f>SUMIFS('Growth rates'!K$4:K$999,'Growth rates'!$B$4:$B$999,Demands!$A771,'Growth rates'!$C$4:$C$999,$W771)</f>
        <v>4.3852662335472123</v>
      </c>
      <c r="AG771" s="2">
        <f>SUMIFS('Growth rates'!L$4:L$999,'Growth rates'!$B$4:$B$999,Demands!$A771,'Growth rates'!$C$4:$C$999,$W771)</f>
        <v>5.1346032837168822</v>
      </c>
      <c r="AH771" s="2">
        <f>SUMIFS('Growth rates'!M$4:M$999,'Growth rates'!$B$4:$B$999,Demands!$A771,'Growth rates'!$C$4:$C$999,$W771)</f>
        <v>5.9396222790911262</v>
      </c>
      <c r="AI771" s="2">
        <f>SUMIFS('Growth rates'!N$4:N$999,'Growth rates'!$B$4:$B$999,Demands!$A771,'Growth rates'!$C$4:$C$999,$W771)</f>
        <v>6.787762692941838</v>
      </c>
      <c r="AJ771" s="2">
        <f>SUMIFS('Growth rates'!O$4:O$999,'Growth rates'!$B$4:$B$999,Demands!$A771,'Growth rates'!$C$4:$C$999,$W771)</f>
        <v>7.6507245057670783</v>
      </c>
      <c r="AK771" s="2">
        <f>SUMIFS('Growth rates'!P$4:P$999,'Growth rates'!$B$4:$B$999,Demands!$A771,'Growth rates'!$C$4:$C$999,$W771)</f>
        <v>8.5222204174857552</v>
      </c>
      <c r="AL771" s="2">
        <f>SUMIFS('Growth rates'!Q$4:Q$999,'Growth rates'!$B$4:$B$999,Demands!$A771,'Growth rates'!$C$4:$C$999,$W771)</f>
        <v>9.3776547306247569</v>
      </c>
      <c r="AM771" s="2">
        <f>SUMIFS('Growth rates'!R$4:R$999,'Growth rates'!$B$4:$B$999,Demands!$A771,'Growth rates'!$C$4:$C$999,$W771)</f>
        <v>10.209914621956694</v>
      </c>
      <c r="AN771" s="2">
        <f>SUMIFS('Growth rates'!S$4:S$999,'Growth rates'!$B$4:$B$999,Demands!$A771,'Growth rates'!$C$4:$C$999,$W771)</f>
        <v>11.01700235722649</v>
      </c>
      <c r="AO771" s="2">
        <f>SUMIFS('Growth rates'!T$4:T$999,'Growth rates'!$B$4:$B$999,Demands!$A771,'Growth rates'!$C$4:$C$999,$W771)</f>
        <v>11.79920476486495</v>
      </c>
      <c r="AP771" s="2">
        <f>SUMIFS('Growth rates'!U$4:U$999,'Growth rates'!$B$4:$B$999,Demands!$A771,'Growth rates'!$C$4:$C$999,$W771)</f>
        <v>12.561981590812438</v>
      </c>
      <c r="AR771">
        <f>VLOOKUP(C771&amp;A771,Driver_elast!$A$2:$E$1161,5,FALSE)</f>
        <v>1.7507920000000001</v>
      </c>
      <c r="AS771">
        <f t="shared" si="241"/>
        <v>1</v>
      </c>
      <c r="AT771">
        <f t="shared" si="242"/>
        <v>0.2</v>
      </c>
      <c r="AV771" s="2" cm="1">
        <f t="array" ref="AV771">TREND($AR771:$AS771,$AR$3:$AS$3,AV$1)</f>
        <v>1.750791999999997</v>
      </c>
      <c r="AW771" s="2" cm="1">
        <f t="array" ref="AW771">TREND($AR771:$AS771,$AR$3:$AS$3,AW$1)</f>
        <v>1.7324799999999954</v>
      </c>
      <c r="AX771" s="2" cm="1">
        <f t="array" ref="AX771">TREND($AR771:$AS771,$AR$3:$AS$3,AX$1)</f>
        <v>1.6409200000000013</v>
      </c>
      <c r="AY771" s="2" cm="1">
        <f t="array" ref="AY771">TREND($AR771:$AS771,$AR$3:$AS$3,AY$1)</f>
        <v>1.5493600000000001</v>
      </c>
      <c r="AZ771" s="2" cm="1">
        <f t="array" ref="AZ771">TREND($AR771:$AS771,$AR$3:$AS$3,AZ$1)</f>
        <v>1.4577999999999989</v>
      </c>
      <c r="BA771" s="2" cm="1">
        <f t="array" ref="BA771">TREND($AR771:$AS771,$AR$3:$AS$3,BA$1)</f>
        <v>1.3662399999999977</v>
      </c>
      <c r="BB771" s="2" cm="1">
        <f t="array" ref="BB771">TREND($AR771:$AS771,$AR$3:$AS$3,BB$1)</f>
        <v>1.2746799999999965</v>
      </c>
      <c r="BC771" s="2" cm="1">
        <f t="array" ref="BC771">TREND($AR771:$AS771,$AR$3:$AS$3,BC$1)</f>
        <v>1.1831199999999953</v>
      </c>
      <c r="BD771" s="2" cm="1">
        <f t="array" ref="BD771">TREND($AR771:$AS771,$AR$3:$AS$3,BD$1)</f>
        <v>1.0915600000000012</v>
      </c>
      <c r="BE771" s="2" cm="1">
        <f t="array" ref="BE771">TREND($AR771:$AS771,$AR$3:$AS$3,BE$1)</f>
        <v>1</v>
      </c>
      <c r="BF771" s="20" cm="1">
        <f t="array" ref="BF771">TREND($AS771:$AT771,$AS$3:$AT$3,BF$1)</f>
        <v>0.90000000000000568</v>
      </c>
      <c r="BG771" s="20" cm="1">
        <f t="array" ref="BG771">TREND($AS771:$AT771,$AS$3:$AT$3,BG$1)</f>
        <v>0.80000000000000426</v>
      </c>
      <c r="BH771" s="20" cm="1">
        <f t="array" ref="BH771">TREND($AS771:$AT771,$AS$3:$AT$3,BH$1)</f>
        <v>0.70000000000000284</v>
      </c>
      <c r="BI771" s="20" cm="1">
        <f t="array" ref="BI771">TREND($AS771:$AT771,$AS$3:$AT$3,BI$1)</f>
        <v>0.60000000000000142</v>
      </c>
      <c r="BJ771" s="20" cm="1">
        <f t="array" ref="BJ771">TREND($AS771:$AT771,$AS$3:$AT$3,BJ$1)</f>
        <v>0.5</v>
      </c>
      <c r="BK771" s="20" cm="1">
        <f t="array" ref="BK771">TREND($AS771:$AT771,$AS$3:$AT$3,BK$1)</f>
        <v>0.40000000000000568</v>
      </c>
      <c r="BL771" s="20" cm="1">
        <f t="array" ref="BL771">TREND($AS771:$AT771,$AS$3:$AT$3,BL$1)</f>
        <v>0.30000000000000426</v>
      </c>
      <c r="BM771" s="20" cm="1">
        <f t="array" ref="BM771">TREND($AS771:$AT771,$AS$3:$AT$3,BM$1)</f>
        <v>0.20000000000000284</v>
      </c>
    </row>
    <row r="772" spans="1:65" x14ac:dyDescent="0.35">
      <c r="A772" t="str">
        <f>IF(BYDem!B770="","\I:",BYDem!B770)</f>
        <v>India</v>
      </c>
      <c r="B772" t="str">
        <f>BYDem!E770</f>
        <v>CSH</v>
      </c>
      <c r="C772" t="str">
        <f t="shared" si="243"/>
        <v>CSH</v>
      </c>
      <c r="D772" s="4">
        <f>SUMIFS(BYDem!$M$2:$M$2000,BYDem!$B$2:$B$2000,Demands!$A772,BYDem!$E$2:$E$2000,Demands!$B772)</f>
        <v>42.8325076393307</v>
      </c>
      <c r="E772" s="4">
        <f t="shared" ref="E772:E835" si="244">(1+(Z772-Y772)/Y772*AW772)*D772</f>
        <v>44.272151156074635</v>
      </c>
      <c r="F772" s="4">
        <f t="shared" ref="F772:F835" si="245">(1+(AA772-Z772)/Z772*AX772)*E772</f>
        <v>60.333634303727855</v>
      </c>
      <c r="G772" s="4">
        <f t="shared" ref="G772:G835" si="246">(1+(AB772-AA772)/AA772*AY772)*F772</f>
        <v>78.49423982603679</v>
      </c>
      <c r="H772" s="4">
        <f t="shared" ref="H772:H835" si="247">(1+(AC772-AB772)/AB772*AZ772)*G772</f>
        <v>97.576668422107062</v>
      </c>
      <c r="I772" s="4">
        <f t="shared" ref="I772:I835" si="248">(1+(AD772-AC772)/AC772*BA772)*H772</f>
        <v>118.00223066738387</v>
      </c>
      <c r="J772" s="4">
        <f t="shared" ref="J772:J835" si="249">(1+(AE772-AD772)/AD772*BB772)*I772</f>
        <v>139.81581045007471</v>
      </c>
      <c r="K772" s="4">
        <f t="shared" ref="K772:K835" si="250">(1+(AF772-AE772)/AE772*BC772)*J772</f>
        <v>163.08218735350201</v>
      </c>
      <c r="L772" s="4">
        <f t="shared" ref="L772:L835" si="251">(1+(AG772-AF772)/AF772*BD772)*K772</f>
        <v>187.97680852383149</v>
      </c>
      <c r="M772" s="4">
        <f t="shared" ref="M772:M835" si="252">(1+(AH772-AG772)/AG772*BE772)*L772</f>
        <v>214.30501398237891</v>
      </c>
      <c r="N772" s="4">
        <f t="shared" ref="N772:N835" si="253">(1+(AI772-AH772)/AH772*BF772)*M772</f>
        <v>238.90877638334308</v>
      </c>
      <c r="O772" s="4">
        <f t="shared" ref="O772:O835" si="254">(1+(AJ772-AI772)/AI772*BG772)*N772</f>
        <v>260.61602453762185</v>
      </c>
      <c r="P772" s="4">
        <f t="shared" ref="P772:P835" si="255">(1+(AK772-AJ772)/AJ772*BH772)*O772</f>
        <v>279.18037244153567</v>
      </c>
      <c r="Q772" s="4">
        <f t="shared" ref="Q772:Q835" si="256">(1+(AL772-AK772)/AK772*BI772)*P772</f>
        <v>294.20099002607924</v>
      </c>
      <c r="R772" s="4">
        <f t="shared" ref="R772:R835" si="257">(1+(AM772-AL772)/AL772*BJ772)*Q772</f>
        <v>305.86362313431459</v>
      </c>
      <c r="S772" s="4">
        <f t="shared" ref="S772:S835" si="258">(1+(AN772-AM772)/AM772*BK772)*R772</f>
        <v>314.50343349210345</v>
      </c>
      <c r="T772" s="4">
        <f t="shared" ref="T772:T835" si="259">(1+(AO772-AN772)/AN772*BL772)*S772</f>
        <v>320.48782646671793</v>
      </c>
      <c r="U772" s="4">
        <f t="shared" ref="U772:U835" si="260">(1+(AP772-AO772)/AO772*BM772)*T772</f>
        <v>324.18955049680613</v>
      </c>
      <c r="W772" s="5" t="str">
        <f>VLOOKUP(C772&amp;A772,Driver_elast!$A$2:$D$1161,4,FALSE)</f>
        <v>GDPSER</v>
      </c>
      <c r="X772" s="5">
        <v>1</v>
      </c>
      <c r="Y772" s="2">
        <f>SUMIFS('Growth rates'!D$4:D$999,'Growth rates'!$B$4:$B$999,Demands!$A772,'Growth rates'!$C$4:$C$999,$W772)</f>
        <v>1</v>
      </c>
      <c r="Z772" s="2">
        <f>SUMIFS('Growth rates'!E$4:E$999,'Growth rates'!$B$4:$B$999,Demands!$A772,'Growth rates'!$C$4:$C$999,$W772)</f>
        <v>1.0376238914016556</v>
      </c>
      <c r="AA772" s="2">
        <f>SUMIFS('Growth rates'!F$4:F$999,'Growth rates'!$B$4:$B$999,Demands!$A772,'Growth rates'!$C$4:$C$999,$W772)</f>
        <v>1.4590071061416652</v>
      </c>
      <c r="AB772" s="2">
        <f>SUMIFS('Growth rates'!G$4:G$999,'Growth rates'!$B$4:$B$999,Demands!$A772,'Growth rates'!$C$4:$C$999,$W772)</f>
        <v>1.9506055425548559</v>
      </c>
      <c r="AC772" s="2">
        <f>SUMIFS('Growth rates'!H$4:H$999,'Growth rates'!$B$4:$B$999,Demands!$A772,'Growth rates'!$C$4:$C$999,$W772)</f>
        <v>2.4814258869072305</v>
      </c>
      <c r="AD772" s="2">
        <f>SUMIFS('Growth rates'!I$4:I$999,'Growth rates'!$B$4:$B$999,Demands!$A772,'Growth rates'!$C$4:$C$999,$W772)</f>
        <v>3.0628748363336022</v>
      </c>
      <c r="AE772" s="2">
        <f>SUMIFS('Growth rates'!J$4:J$999,'Growth rates'!$B$4:$B$999,Demands!$A772,'Growth rates'!$C$4:$C$999,$W772)</f>
        <v>3.6966689811671416</v>
      </c>
      <c r="AF772" s="2">
        <f>SUMIFS('Growth rates'!K$4:K$999,'Growth rates'!$B$4:$B$999,Demands!$A772,'Growth rates'!$C$4:$C$999,$W772)</f>
        <v>4.3852662335472123</v>
      </c>
      <c r="AG772" s="2">
        <f>SUMIFS('Growth rates'!L$4:L$999,'Growth rates'!$B$4:$B$999,Demands!$A772,'Growth rates'!$C$4:$C$999,$W772)</f>
        <v>5.1346032837168822</v>
      </c>
      <c r="AH772" s="2">
        <f>SUMIFS('Growth rates'!M$4:M$999,'Growth rates'!$B$4:$B$999,Demands!$A772,'Growth rates'!$C$4:$C$999,$W772)</f>
        <v>5.9396222790911262</v>
      </c>
      <c r="AI772" s="2">
        <f>SUMIFS('Growth rates'!N$4:N$999,'Growth rates'!$B$4:$B$999,Demands!$A772,'Growth rates'!$C$4:$C$999,$W772)</f>
        <v>6.787762692941838</v>
      </c>
      <c r="AJ772" s="2">
        <f>SUMIFS('Growth rates'!O$4:O$999,'Growth rates'!$B$4:$B$999,Demands!$A772,'Growth rates'!$C$4:$C$999,$W772)</f>
        <v>7.6507245057670783</v>
      </c>
      <c r="AK772" s="2">
        <f>SUMIFS('Growth rates'!P$4:P$999,'Growth rates'!$B$4:$B$999,Demands!$A772,'Growth rates'!$C$4:$C$999,$W772)</f>
        <v>8.5222204174857552</v>
      </c>
      <c r="AL772" s="2">
        <f>SUMIFS('Growth rates'!Q$4:Q$999,'Growth rates'!$B$4:$B$999,Demands!$A772,'Growth rates'!$C$4:$C$999,$W772)</f>
        <v>9.3776547306247569</v>
      </c>
      <c r="AM772" s="2">
        <f>SUMIFS('Growth rates'!R$4:R$999,'Growth rates'!$B$4:$B$999,Demands!$A772,'Growth rates'!$C$4:$C$999,$W772)</f>
        <v>10.209914621956694</v>
      </c>
      <c r="AN772" s="2">
        <f>SUMIFS('Growth rates'!S$4:S$999,'Growth rates'!$B$4:$B$999,Demands!$A772,'Growth rates'!$C$4:$C$999,$W772)</f>
        <v>11.01700235722649</v>
      </c>
      <c r="AO772" s="2">
        <f>SUMIFS('Growth rates'!T$4:T$999,'Growth rates'!$B$4:$B$999,Demands!$A772,'Growth rates'!$C$4:$C$999,$W772)</f>
        <v>11.79920476486495</v>
      </c>
      <c r="AP772" s="2">
        <f>SUMIFS('Growth rates'!U$4:U$999,'Growth rates'!$B$4:$B$999,Demands!$A772,'Growth rates'!$C$4:$C$999,$W772)</f>
        <v>12.561981590812438</v>
      </c>
      <c r="AR772">
        <f>VLOOKUP(C772&amp;A772,Driver_elast!$A$2:$E$1161,5,FALSE)</f>
        <v>0.89334199999999997</v>
      </c>
      <c r="AS772">
        <f t="shared" si="241"/>
        <v>0.89334199999999997</v>
      </c>
      <c r="AT772">
        <f t="shared" si="242"/>
        <v>0.1786684</v>
      </c>
      <c r="AV772" s="2" cm="1">
        <f t="array" ref="AV772">TREND($AR772:$AS772,$AR$3:$AS$3,AV$1)</f>
        <v>0.89334199999999997</v>
      </c>
      <c r="AW772" s="2" cm="1">
        <f t="array" ref="AW772">TREND($AR772:$AS772,$AR$3:$AS$3,AW$1)</f>
        <v>0.89334199999999997</v>
      </c>
      <c r="AX772" s="2" cm="1">
        <f t="array" ref="AX772">TREND($AR772:$AS772,$AR$3:$AS$3,AX$1)</f>
        <v>0.89334199999999997</v>
      </c>
      <c r="AY772" s="2" cm="1">
        <f t="array" ref="AY772">TREND($AR772:$AS772,$AR$3:$AS$3,AY$1)</f>
        <v>0.89334199999999997</v>
      </c>
      <c r="AZ772" s="2" cm="1">
        <f t="array" ref="AZ772">TREND($AR772:$AS772,$AR$3:$AS$3,AZ$1)</f>
        <v>0.89334199999999997</v>
      </c>
      <c r="BA772" s="2" cm="1">
        <f t="array" ref="BA772">TREND($AR772:$AS772,$AR$3:$AS$3,BA$1)</f>
        <v>0.89334199999999997</v>
      </c>
      <c r="BB772" s="2" cm="1">
        <f t="array" ref="BB772">TREND($AR772:$AS772,$AR$3:$AS$3,BB$1)</f>
        <v>0.89334199999999997</v>
      </c>
      <c r="BC772" s="2" cm="1">
        <f t="array" ref="BC772">TREND($AR772:$AS772,$AR$3:$AS$3,BC$1)</f>
        <v>0.89334199999999997</v>
      </c>
      <c r="BD772" s="2" cm="1">
        <f t="array" ref="BD772">TREND($AR772:$AS772,$AR$3:$AS$3,BD$1)</f>
        <v>0.89334199999999997</v>
      </c>
      <c r="BE772" s="2" cm="1">
        <f t="array" ref="BE772">TREND($AR772:$AS772,$AR$3:$AS$3,BE$1)</f>
        <v>0.89334199999999997</v>
      </c>
      <c r="BF772" s="20" cm="1">
        <f t="array" ref="BF772">TREND($AS772:$AT772,$AS$3:$AT$3,BF$1)</f>
        <v>0.80400779999999372</v>
      </c>
      <c r="BG772" s="20" cm="1">
        <f t="array" ref="BG772">TREND($AS772:$AT772,$AS$3:$AT$3,BG$1)</f>
        <v>0.71467359999999758</v>
      </c>
      <c r="BH772" s="20" cm="1">
        <f t="array" ref="BH772">TREND($AS772:$AT772,$AS$3:$AT$3,BH$1)</f>
        <v>0.62533939999999433</v>
      </c>
      <c r="BI772" s="20" cm="1">
        <f t="array" ref="BI772">TREND($AS772:$AT772,$AS$3:$AT$3,BI$1)</f>
        <v>0.53600519999999818</v>
      </c>
      <c r="BJ772" s="20" cm="1">
        <f t="array" ref="BJ772">TREND($AS772:$AT772,$AS$3:$AT$3,BJ$1)</f>
        <v>0.44667099999999493</v>
      </c>
      <c r="BK772" s="20" cm="1">
        <f t="array" ref="BK772">TREND($AS772:$AT772,$AS$3:$AT$3,BK$1)</f>
        <v>0.35733679999999879</v>
      </c>
      <c r="BL772" s="20" cm="1">
        <f t="array" ref="BL772">TREND($AS772:$AT772,$AS$3:$AT$3,BL$1)</f>
        <v>0.26800259999999554</v>
      </c>
      <c r="BM772" s="20" cm="1">
        <f t="array" ref="BM772">TREND($AS772:$AT772,$AS$3:$AT$3,BM$1)</f>
        <v>0.17866839999999939</v>
      </c>
    </row>
    <row r="773" spans="1:65" x14ac:dyDescent="0.35">
      <c r="A773" t="str">
        <f>IF(BYDem!B771="","\I:",BYDem!B771)</f>
        <v>India</v>
      </c>
      <c r="B773" t="str">
        <f>BYDem!E771</f>
        <v>ICH</v>
      </c>
      <c r="C773" t="str">
        <f t="shared" si="243"/>
        <v>ICH</v>
      </c>
      <c r="D773" s="4">
        <f>SUMIFS(BYDem!$M$2:$M$2000,BYDem!$B$2:$B$2000,Demands!$A773,BYDem!$E$2:$E$2000,Demands!$B773)</f>
        <v>316.61500619736302</v>
      </c>
      <c r="E773" s="4">
        <f t="shared" si="244"/>
        <v>320.88919491182429</v>
      </c>
      <c r="F773" s="4">
        <f t="shared" si="245"/>
        <v>366.2335506094193</v>
      </c>
      <c r="G773" s="4">
        <f t="shared" si="246"/>
        <v>408.98950354658427</v>
      </c>
      <c r="H773" s="4">
        <f t="shared" si="247"/>
        <v>447.32254750634644</v>
      </c>
      <c r="I773" s="4">
        <f t="shared" si="248"/>
        <v>483.24626704047444</v>
      </c>
      <c r="J773" s="4">
        <f t="shared" si="249"/>
        <v>517.36073098454426</v>
      </c>
      <c r="K773" s="4">
        <f t="shared" si="250"/>
        <v>550.09753936858863</v>
      </c>
      <c r="L773" s="4">
        <f t="shared" si="251"/>
        <v>581.90785280674982</v>
      </c>
      <c r="M773" s="4">
        <f t="shared" si="252"/>
        <v>612.65604300869302</v>
      </c>
      <c r="N773" s="4">
        <f t="shared" si="253"/>
        <v>639.06193183446703</v>
      </c>
      <c r="O773" s="4">
        <f t="shared" si="254"/>
        <v>660.71015691531113</v>
      </c>
      <c r="P773" s="4">
        <f t="shared" si="255"/>
        <v>678.12920143564486</v>
      </c>
      <c r="Q773" s="4">
        <f t="shared" si="256"/>
        <v>691.50384983602748</v>
      </c>
      <c r="R773" s="4">
        <f t="shared" si="257"/>
        <v>701.44669868575613</v>
      </c>
      <c r="S773" s="4">
        <f t="shared" si="258"/>
        <v>708.55327967621724</v>
      </c>
      <c r="T773" s="4">
        <f t="shared" si="259"/>
        <v>713.33304866886215</v>
      </c>
      <c r="U773" s="4">
        <f t="shared" si="260"/>
        <v>716.22164575488875</v>
      </c>
      <c r="W773" s="5" t="str">
        <f>VLOOKUP(C773&amp;A773,Driver_elast!$A$2:$D$1161,4,FALSE)</f>
        <v>GDP</v>
      </c>
      <c r="X773" s="5">
        <v>1</v>
      </c>
      <c r="Y773" s="2">
        <f>SUMIFS('Growth rates'!D$4:D$999,'Growth rates'!$B$4:$B$999,Demands!$A773,'Growth rates'!$C$4:$C$999,$W773)</f>
        <v>1</v>
      </c>
      <c r="Z773" s="2">
        <f>SUMIFS('Growth rates'!E$4:E$999,'Growth rates'!$B$4:$B$999,Demands!$A773,'Growth rates'!$C$4:$C$999,$W773)</f>
        <v>1.0376238914016549</v>
      </c>
      <c r="AA773" s="2">
        <f>SUMIFS('Growth rates'!F$4:F$999,'Growth rates'!$B$4:$B$999,Demands!$A773,'Growth rates'!$C$4:$C$999,$W773)</f>
        <v>1.4462721176687061</v>
      </c>
      <c r="AB773" s="2">
        <f>SUMIFS('Growth rates'!G$4:G$999,'Growth rates'!$B$4:$B$999,Demands!$A773,'Growth rates'!$C$4:$C$999,$W773)</f>
        <v>1.9168483520924449</v>
      </c>
      <c r="AC773" s="2">
        <f>SUMIFS('Growth rates'!H$4:H$999,'Growth rates'!$B$4:$B$999,Demands!$A773,'Growth rates'!$C$4:$C$999,$W773)</f>
        <v>2.4175631359905037</v>
      </c>
      <c r="AD773" s="2">
        <f>SUMIFS('Growth rates'!I$4:I$999,'Growth rates'!$B$4:$B$999,Demands!$A773,'Growth rates'!$C$4:$C$999,$W773)</f>
        <v>2.9586660165525305</v>
      </c>
      <c r="AE773" s="2">
        <f>SUMIFS('Growth rates'!J$4:J$999,'Growth rates'!$B$4:$B$999,Demands!$A773,'Growth rates'!$C$4:$C$999,$W773)</f>
        <v>3.540779287715039</v>
      </c>
      <c r="AF773" s="2">
        <f>SUMIFS('Growth rates'!K$4:K$999,'Growth rates'!$B$4:$B$999,Demands!$A773,'Growth rates'!$C$4:$C$999,$W773)</f>
        <v>4.1652085465605202</v>
      </c>
      <c r="AG773" s="2">
        <f>SUMIFS('Growth rates'!L$4:L$999,'Growth rates'!$B$4:$B$999,Demands!$A773,'Growth rates'!$C$4:$C$999,$W773)</f>
        <v>4.8364928782729608</v>
      </c>
      <c r="AH773" s="2">
        <f>SUMIFS('Growth rates'!M$4:M$999,'Growth rates'!$B$4:$B$999,Demands!$A773,'Growth rates'!$C$4:$C$999,$W773)</f>
        <v>5.5487509950602059</v>
      </c>
      <c r="AI773" s="2">
        <f>SUMIFS('Growth rates'!N$4:N$999,'Growth rates'!$B$4:$B$999,Demands!$A773,'Growth rates'!$C$4:$C$999,$W773)</f>
        <v>6.28934178872169</v>
      </c>
      <c r="AJ773" s="2">
        <f>SUMIFS('Growth rates'!O$4:O$999,'Growth rates'!$B$4:$B$999,Demands!$A773,'Growth rates'!$C$4:$C$999,$W773)</f>
        <v>7.0315676291967621</v>
      </c>
      <c r="AK773" s="2">
        <f>SUMIFS('Growth rates'!P$4:P$999,'Growth rates'!$B$4:$B$999,Demands!$A773,'Growth rates'!$C$4:$C$999,$W773)</f>
        <v>7.7696570452702973</v>
      </c>
      <c r="AL773" s="2">
        <f>SUMIFS('Growth rates'!Q$4:Q$999,'Growth rates'!$B$4:$B$999,Demands!$A773,'Growth rates'!$C$4:$C$999,$W773)</f>
        <v>8.4814636939075214</v>
      </c>
      <c r="AM773" s="2">
        <f>SUMIFS('Growth rates'!R$4:R$999,'Growth rates'!$B$4:$B$999,Demands!$A773,'Growth rates'!$C$4:$C$999,$W773)</f>
        <v>9.1612283057352073</v>
      </c>
      <c r="AN773" s="2">
        <f>SUMIFS('Growth rates'!S$4:S$999,'Growth rates'!$B$4:$B$999,Demands!$A773,'Growth rates'!$C$4:$C$999,$W773)</f>
        <v>9.8079259260343861</v>
      </c>
      <c r="AO773" s="2">
        <f>SUMIFS('Growth rates'!T$4:T$999,'Growth rates'!$B$4:$B$999,Demands!$A773,'Growth rates'!$C$4:$C$999,$W773)</f>
        <v>10.422581509524026</v>
      </c>
      <c r="AP773" s="2">
        <f>SUMIFS('Growth rates'!U$4:U$999,'Growth rates'!$B$4:$B$999,Demands!$A773,'Growth rates'!$C$4:$C$999,$W773)</f>
        <v>11.010722490581397</v>
      </c>
      <c r="AR773">
        <f>VLOOKUP(C773&amp;A773,Driver_elast!$A$2:$E$1161,5,FALSE)</f>
        <v>0.35880499999999999</v>
      </c>
      <c r="AS773">
        <f t="shared" ref="AS773:AS836" si="261">IF(AND(LEFT(W773,3)="GDP",AR773&gt;1,X773),1,AR773)</f>
        <v>0.35880499999999999</v>
      </c>
      <c r="AT773">
        <f t="shared" ref="AT773:AT836" si="262">AS773/$AT$1</f>
        <v>7.1760999999999991E-2</v>
      </c>
      <c r="AV773" s="2" cm="1">
        <f t="array" ref="AV773">TREND($AR773:$AS773,$AR$3:$AS$3,AV$1)</f>
        <v>0.35880499999999999</v>
      </c>
      <c r="AW773" s="2" cm="1">
        <f t="array" ref="AW773">TREND($AR773:$AS773,$AR$3:$AS$3,AW$1)</f>
        <v>0.35880499999999999</v>
      </c>
      <c r="AX773" s="2" cm="1">
        <f t="array" ref="AX773">TREND($AR773:$AS773,$AR$3:$AS$3,AX$1)</f>
        <v>0.35880499999999999</v>
      </c>
      <c r="AY773" s="2" cm="1">
        <f t="array" ref="AY773">TREND($AR773:$AS773,$AR$3:$AS$3,AY$1)</f>
        <v>0.35880499999999999</v>
      </c>
      <c r="AZ773" s="2" cm="1">
        <f t="array" ref="AZ773">TREND($AR773:$AS773,$AR$3:$AS$3,AZ$1)</f>
        <v>0.35880499999999999</v>
      </c>
      <c r="BA773" s="2" cm="1">
        <f t="array" ref="BA773">TREND($AR773:$AS773,$AR$3:$AS$3,BA$1)</f>
        <v>0.35880499999999999</v>
      </c>
      <c r="BB773" s="2" cm="1">
        <f t="array" ref="BB773">TREND($AR773:$AS773,$AR$3:$AS$3,BB$1)</f>
        <v>0.35880499999999999</v>
      </c>
      <c r="BC773" s="2" cm="1">
        <f t="array" ref="BC773">TREND($AR773:$AS773,$AR$3:$AS$3,BC$1)</f>
        <v>0.35880499999999999</v>
      </c>
      <c r="BD773" s="2" cm="1">
        <f t="array" ref="BD773">TREND($AR773:$AS773,$AR$3:$AS$3,BD$1)</f>
        <v>0.35880499999999999</v>
      </c>
      <c r="BE773" s="2" cm="1">
        <f t="array" ref="BE773">TREND($AR773:$AS773,$AR$3:$AS$3,BE$1)</f>
        <v>0.35880499999999999</v>
      </c>
      <c r="BF773" s="20" cm="1">
        <f t="array" ref="BF773">TREND($AS773:$AT773,$AS$3:$AT$3,BF$1)</f>
        <v>0.32292450000000095</v>
      </c>
      <c r="BG773" s="20" cm="1">
        <f t="array" ref="BG773">TREND($AS773:$AT773,$AS$3:$AT$3,BG$1)</f>
        <v>0.28704399999999985</v>
      </c>
      <c r="BH773" s="20" cm="1">
        <f t="array" ref="BH773">TREND($AS773:$AT773,$AS$3:$AT$3,BH$1)</f>
        <v>0.25116350000000054</v>
      </c>
      <c r="BI773" s="20" cm="1">
        <f t="array" ref="BI773">TREND($AS773:$AT773,$AS$3:$AT$3,BI$1)</f>
        <v>0.21528299999999945</v>
      </c>
      <c r="BJ773" s="20" cm="1">
        <f t="array" ref="BJ773">TREND($AS773:$AT773,$AS$3:$AT$3,BJ$1)</f>
        <v>0.17940250000000013</v>
      </c>
      <c r="BK773" s="20" cm="1">
        <f t="array" ref="BK773">TREND($AS773:$AT773,$AS$3:$AT$3,BK$1)</f>
        <v>0.14352200000000082</v>
      </c>
      <c r="BL773" s="20" cm="1">
        <f t="array" ref="BL773">TREND($AS773:$AT773,$AS$3:$AT$3,BL$1)</f>
        <v>0.10764149999999972</v>
      </c>
      <c r="BM773" s="20" cm="1">
        <f t="array" ref="BM773">TREND($AS773:$AT773,$AS$3:$AT$3,BM$1)</f>
        <v>7.1761000000000408E-2</v>
      </c>
    </row>
    <row r="774" spans="1:65" x14ac:dyDescent="0.35">
      <c r="A774" t="str">
        <f>IF(BYDem!B772="","\I:",BYDem!B772)</f>
        <v>India</v>
      </c>
      <c r="B774" t="str">
        <f>BYDem!E772</f>
        <v>ICH_Feedstock</v>
      </c>
      <c r="C774" t="str">
        <f t="shared" si="243"/>
        <v>ICH_Feedstock</v>
      </c>
      <c r="D774" s="4">
        <f>SUMIFS(BYDem!$M$2:$M$2000,BYDem!$B$2:$B$2000,Demands!$A774,BYDem!$E$2:$E$2000,Demands!$B774)</f>
        <v>2150.7061886063998</v>
      </c>
      <c r="E774" s="4">
        <f t="shared" si="244"/>
        <v>2179.7399486605059</v>
      </c>
      <c r="F774" s="4">
        <f t="shared" si="245"/>
        <v>2487.7556286134536</v>
      </c>
      <c r="G774" s="4">
        <f t="shared" si="246"/>
        <v>2778.1887754378463</v>
      </c>
      <c r="H774" s="4">
        <f t="shared" si="247"/>
        <v>3038.5779334330628</v>
      </c>
      <c r="I774" s="4">
        <f t="shared" si="248"/>
        <v>3282.6010037471988</v>
      </c>
      <c r="J774" s="4">
        <f t="shared" si="249"/>
        <v>3514.3341411202437</v>
      </c>
      <c r="K774" s="4">
        <f t="shared" si="250"/>
        <v>3736.7091233814995</v>
      </c>
      <c r="L774" s="4">
        <f t="shared" si="251"/>
        <v>3952.7905997292</v>
      </c>
      <c r="M774" s="4">
        <f t="shared" si="252"/>
        <v>4161.6572726958739</v>
      </c>
      <c r="N774" s="4">
        <f t="shared" si="253"/>
        <v>4341.0275091079911</v>
      </c>
      <c r="O774" s="4">
        <f t="shared" si="254"/>
        <v>4488.079830515313</v>
      </c>
      <c r="P774" s="4">
        <f t="shared" si="255"/>
        <v>4606.4041237932488</v>
      </c>
      <c r="Q774" s="4">
        <f t="shared" si="256"/>
        <v>4697.2555948925274</v>
      </c>
      <c r="R774" s="4">
        <f t="shared" si="257"/>
        <v>4764.7954970921082</v>
      </c>
      <c r="S774" s="4">
        <f t="shared" si="258"/>
        <v>4813.0691651648394</v>
      </c>
      <c r="T774" s="4">
        <f t="shared" si="259"/>
        <v>4845.537236959839</v>
      </c>
      <c r="U774" s="4">
        <f t="shared" si="260"/>
        <v>4865.1589336820571</v>
      </c>
      <c r="W774" s="5" t="str">
        <f>VLOOKUP(C774&amp;A774,Driver_elast!$A$2:$D$1161,4,FALSE)</f>
        <v>GDP</v>
      </c>
      <c r="X774" s="5">
        <v>1</v>
      </c>
      <c r="Y774" s="2">
        <f>SUMIFS('Growth rates'!D$4:D$999,'Growth rates'!$B$4:$B$999,Demands!$A774,'Growth rates'!$C$4:$C$999,$W774)</f>
        <v>1</v>
      </c>
      <c r="Z774" s="2">
        <f>SUMIFS('Growth rates'!E$4:E$999,'Growth rates'!$B$4:$B$999,Demands!$A774,'Growth rates'!$C$4:$C$999,$W774)</f>
        <v>1.0376238914016549</v>
      </c>
      <c r="AA774" s="2">
        <f>SUMIFS('Growth rates'!F$4:F$999,'Growth rates'!$B$4:$B$999,Demands!$A774,'Growth rates'!$C$4:$C$999,$W774)</f>
        <v>1.4462721176687061</v>
      </c>
      <c r="AB774" s="2">
        <f>SUMIFS('Growth rates'!G$4:G$999,'Growth rates'!$B$4:$B$999,Demands!$A774,'Growth rates'!$C$4:$C$999,$W774)</f>
        <v>1.9168483520924449</v>
      </c>
      <c r="AC774" s="2">
        <f>SUMIFS('Growth rates'!H$4:H$999,'Growth rates'!$B$4:$B$999,Demands!$A774,'Growth rates'!$C$4:$C$999,$W774)</f>
        <v>2.4175631359905037</v>
      </c>
      <c r="AD774" s="2">
        <f>SUMIFS('Growth rates'!I$4:I$999,'Growth rates'!$B$4:$B$999,Demands!$A774,'Growth rates'!$C$4:$C$999,$W774)</f>
        <v>2.9586660165525305</v>
      </c>
      <c r="AE774" s="2">
        <f>SUMIFS('Growth rates'!J$4:J$999,'Growth rates'!$B$4:$B$999,Demands!$A774,'Growth rates'!$C$4:$C$999,$W774)</f>
        <v>3.540779287715039</v>
      </c>
      <c r="AF774" s="2">
        <f>SUMIFS('Growth rates'!K$4:K$999,'Growth rates'!$B$4:$B$999,Demands!$A774,'Growth rates'!$C$4:$C$999,$W774)</f>
        <v>4.1652085465605202</v>
      </c>
      <c r="AG774" s="2">
        <f>SUMIFS('Growth rates'!L$4:L$999,'Growth rates'!$B$4:$B$999,Demands!$A774,'Growth rates'!$C$4:$C$999,$W774)</f>
        <v>4.8364928782729608</v>
      </c>
      <c r="AH774" s="2">
        <f>SUMIFS('Growth rates'!M$4:M$999,'Growth rates'!$B$4:$B$999,Demands!$A774,'Growth rates'!$C$4:$C$999,$W774)</f>
        <v>5.5487509950602059</v>
      </c>
      <c r="AI774" s="2">
        <f>SUMIFS('Growth rates'!N$4:N$999,'Growth rates'!$B$4:$B$999,Demands!$A774,'Growth rates'!$C$4:$C$999,$W774)</f>
        <v>6.28934178872169</v>
      </c>
      <c r="AJ774" s="2">
        <f>SUMIFS('Growth rates'!O$4:O$999,'Growth rates'!$B$4:$B$999,Demands!$A774,'Growth rates'!$C$4:$C$999,$W774)</f>
        <v>7.0315676291967621</v>
      </c>
      <c r="AK774" s="2">
        <f>SUMIFS('Growth rates'!P$4:P$999,'Growth rates'!$B$4:$B$999,Demands!$A774,'Growth rates'!$C$4:$C$999,$W774)</f>
        <v>7.7696570452702973</v>
      </c>
      <c r="AL774" s="2">
        <f>SUMIFS('Growth rates'!Q$4:Q$999,'Growth rates'!$B$4:$B$999,Demands!$A774,'Growth rates'!$C$4:$C$999,$W774)</f>
        <v>8.4814636939075214</v>
      </c>
      <c r="AM774" s="2">
        <f>SUMIFS('Growth rates'!R$4:R$999,'Growth rates'!$B$4:$B$999,Demands!$A774,'Growth rates'!$C$4:$C$999,$W774)</f>
        <v>9.1612283057352073</v>
      </c>
      <c r="AN774" s="2">
        <f>SUMIFS('Growth rates'!S$4:S$999,'Growth rates'!$B$4:$B$999,Demands!$A774,'Growth rates'!$C$4:$C$999,$W774)</f>
        <v>9.8079259260343861</v>
      </c>
      <c r="AO774" s="2">
        <f>SUMIFS('Growth rates'!T$4:T$999,'Growth rates'!$B$4:$B$999,Demands!$A774,'Growth rates'!$C$4:$C$999,$W774)</f>
        <v>10.422581509524026</v>
      </c>
      <c r="AP774" s="2">
        <f>SUMIFS('Growth rates'!U$4:U$999,'Growth rates'!$B$4:$B$999,Demands!$A774,'Growth rates'!$C$4:$C$999,$W774)</f>
        <v>11.010722490581397</v>
      </c>
      <c r="AR774">
        <f>VLOOKUP(C774&amp;A774,Driver_elast!$A$2:$E$1161,5,FALSE)</f>
        <v>0.35880499999999999</v>
      </c>
      <c r="AS774">
        <f t="shared" si="261"/>
        <v>0.35880499999999999</v>
      </c>
      <c r="AT774">
        <f t="shared" si="262"/>
        <v>7.1760999999999991E-2</v>
      </c>
      <c r="AV774" s="2" cm="1">
        <f t="array" ref="AV774">TREND($AR774:$AS774,$AR$3:$AS$3,AV$1)</f>
        <v>0.35880499999999999</v>
      </c>
      <c r="AW774" s="2" cm="1">
        <f t="array" ref="AW774">TREND($AR774:$AS774,$AR$3:$AS$3,AW$1)</f>
        <v>0.35880499999999999</v>
      </c>
      <c r="AX774" s="2" cm="1">
        <f t="array" ref="AX774">TREND($AR774:$AS774,$AR$3:$AS$3,AX$1)</f>
        <v>0.35880499999999999</v>
      </c>
      <c r="AY774" s="2" cm="1">
        <f t="array" ref="AY774">TREND($AR774:$AS774,$AR$3:$AS$3,AY$1)</f>
        <v>0.35880499999999999</v>
      </c>
      <c r="AZ774" s="2" cm="1">
        <f t="array" ref="AZ774">TREND($AR774:$AS774,$AR$3:$AS$3,AZ$1)</f>
        <v>0.35880499999999999</v>
      </c>
      <c r="BA774" s="2" cm="1">
        <f t="array" ref="BA774">TREND($AR774:$AS774,$AR$3:$AS$3,BA$1)</f>
        <v>0.35880499999999999</v>
      </c>
      <c r="BB774" s="2" cm="1">
        <f t="array" ref="BB774">TREND($AR774:$AS774,$AR$3:$AS$3,BB$1)</f>
        <v>0.35880499999999999</v>
      </c>
      <c r="BC774" s="2" cm="1">
        <f t="array" ref="BC774">TREND($AR774:$AS774,$AR$3:$AS$3,BC$1)</f>
        <v>0.35880499999999999</v>
      </c>
      <c r="BD774" s="2" cm="1">
        <f t="array" ref="BD774">TREND($AR774:$AS774,$AR$3:$AS$3,BD$1)</f>
        <v>0.35880499999999999</v>
      </c>
      <c r="BE774" s="2" cm="1">
        <f t="array" ref="BE774">TREND($AR774:$AS774,$AR$3:$AS$3,BE$1)</f>
        <v>0.35880499999999999</v>
      </c>
      <c r="BF774" s="20" cm="1">
        <f t="array" ref="BF774">TREND($AS774:$AT774,$AS$3:$AT$3,BF$1)</f>
        <v>0.32292450000000095</v>
      </c>
      <c r="BG774" s="20" cm="1">
        <f t="array" ref="BG774">TREND($AS774:$AT774,$AS$3:$AT$3,BG$1)</f>
        <v>0.28704399999999985</v>
      </c>
      <c r="BH774" s="20" cm="1">
        <f t="array" ref="BH774">TREND($AS774:$AT774,$AS$3:$AT$3,BH$1)</f>
        <v>0.25116350000000054</v>
      </c>
      <c r="BI774" s="20" cm="1">
        <f t="array" ref="BI774">TREND($AS774:$AT774,$AS$3:$AT$3,BI$1)</f>
        <v>0.21528299999999945</v>
      </c>
      <c r="BJ774" s="20" cm="1">
        <f t="array" ref="BJ774">TREND($AS774:$AT774,$AS$3:$AT$3,BJ$1)</f>
        <v>0.17940250000000013</v>
      </c>
      <c r="BK774" s="20" cm="1">
        <f t="array" ref="BK774">TREND($AS774:$AT774,$AS$3:$AT$3,BK$1)</f>
        <v>0.14352200000000082</v>
      </c>
      <c r="BL774" s="20" cm="1">
        <f t="array" ref="BL774">TREND($AS774:$AT774,$AS$3:$AT$3,BL$1)</f>
        <v>0.10764149999999972</v>
      </c>
      <c r="BM774" s="20" cm="1">
        <f t="array" ref="BM774">TREND($AS774:$AT774,$AS$3:$AT$3,BM$1)</f>
        <v>7.1761000000000408E-2</v>
      </c>
    </row>
    <row r="775" spans="1:65" x14ac:dyDescent="0.35">
      <c r="A775" t="str">
        <f>IF(BYDem!B773="","\I:",BYDem!B773)</f>
        <v>India</v>
      </c>
      <c r="B775" t="str">
        <f>BYDem!E773</f>
        <v>IFP</v>
      </c>
      <c r="C775" t="str">
        <f t="shared" si="243"/>
        <v>IFP</v>
      </c>
      <c r="D775" s="4">
        <f>SUMIFS(BYDem!$M$2:$M$2000,BYDem!$B$2:$B$2000,Demands!$A775,BYDem!$E$2:$E$2000,Demands!$B775)</f>
        <v>664.90374658189398</v>
      </c>
      <c r="E775" s="4">
        <f t="shared" si="244"/>
        <v>691.14341818806361</v>
      </c>
      <c r="F775" s="4">
        <f t="shared" si="245"/>
        <v>974.98449671035974</v>
      </c>
      <c r="G775" s="4">
        <f t="shared" si="246"/>
        <v>1303.8525528814646</v>
      </c>
      <c r="H775" s="4">
        <f t="shared" si="247"/>
        <v>1654.8521612430768</v>
      </c>
      <c r="I775" s="4">
        <f t="shared" si="248"/>
        <v>2034.3007308347162</v>
      </c>
      <c r="J775" s="4">
        <f t="shared" si="249"/>
        <v>2441.8866304388739</v>
      </c>
      <c r="K775" s="4">
        <f t="shared" si="250"/>
        <v>2877.7871792146379</v>
      </c>
      <c r="L775" s="4">
        <f t="shared" si="251"/>
        <v>3344.4199279707759</v>
      </c>
      <c r="M775" s="4">
        <f t="shared" si="252"/>
        <v>3836.9442218332342</v>
      </c>
      <c r="N775" s="4">
        <f t="shared" si="253"/>
        <v>4297.8488492189072</v>
      </c>
      <c r="O775" s="4">
        <f t="shared" si="254"/>
        <v>4703.6114337954668</v>
      </c>
      <c r="P775" s="4">
        <f t="shared" si="255"/>
        <v>5049.2214314201992</v>
      </c>
      <c r="Q775" s="4">
        <f t="shared" si="256"/>
        <v>5326.7679973279692</v>
      </c>
      <c r="R775" s="4">
        <f t="shared" si="257"/>
        <v>5540.2304674085053</v>
      </c>
      <c r="S775" s="4">
        <f t="shared" si="258"/>
        <v>5696.6659906642317</v>
      </c>
      <c r="T775" s="4">
        <f t="shared" si="259"/>
        <v>5803.7677648265826</v>
      </c>
      <c r="U775" s="4">
        <f t="shared" si="260"/>
        <v>5869.2684982852788</v>
      </c>
      <c r="W775" s="5" t="str">
        <f>VLOOKUP(C775&amp;A775,Driver_elast!$A$2:$D$1161,4,FALSE)</f>
        <v>GDP</v>
      </c>
      <c r="X775" s="5">
        <v>1</v>
      </c>
      <c r="Y775" s="2">
        <f>SUMIFS('Growth rates'!D$4:D$999,'Growth rates'!$B$4:$B$999,Demands!$A775,'Growth rates'!$C$4:$C$999,$W775)</f>
        <v>1</v>
      </c>
      <c r="Z775" s="2">
        <f>SUMIFS('Growth rates'!E$4:E$999,'Growth rates'!$B$4:$B$999,Demands!$A775,'Growth rates'!$C$4:$C$999,$W775)</f>
        <v>1.0376238914016549</v>
      </c>
      <c r="AA775" s="2">
        <f>SUMIFS('Growth rates'!F$4:F$999,'Growth rates'!$B$4:$B$999,Demands!$A775,'Growth rates'!$C$4:$C$999,$W775)</f>
        <v>1.4462721176687061</v>
      </c>
      <c r="AB775" s="2">
        <f>SUMIFS('Growth rates'!G$4:G$999,'Growth rates'!$B$4:$B$999,Demands!$A775,'Growth rates'!$C$4:$C$999,$W775)</f>
        <v>1.9168483520924449</v>
      </c>
      <c r="AC775" s="2">
        <f>SUMIFS('Growth rates'!H$4:H$999,'Growth rates'!$B$4:$B$999,Demands!$A775,'Growth rates'!$C$4:$C$999,$W775)</f>
        <v>2.4175631359905037</v>
      </c>
      <c r="AD775" s="2">
        <f>SUMIFS('Growth rates'!I$4:I$999,'Growth rates'!$B$4:$B$999,Demands!$A775,'Growth rates'!$C$4:$C$999,$W775)</f>
        <v>2.9586660165525305</v>
      </c>
      <c r="AE775" s="2">
        <f>SUMIFS('Growth rates'!J$4:J$999,'Growth rates'!$B$4:$B$999,Demands!$A775,'Growth rates'!$C$4:$C$999,$W775)</f>
        <v>3.540779287715039</v>
      </c>
      <c r="AF775" s="2">
        <f>SUMIFS('Growth rates'!K$4:K$999,'Growth rates'!$B$4:$B$999,Demands!$A775,'Growth rates'!$C$4:$C$999,$W775)</f>
        <v>4.1652085465605202</v>
      </c>
      <c r="AG775" s="2">
        <f>SUMIFS('Growth rates'!L$4:L$999,'Growth rates'!$B$4:$B$999,Demands!$A775,'Growth rates'!$C$4:$C$999,$W775)</f>
        <v>4.8364928782729608</v>
      </c>
      <c r="AH775" s="2">
        <f>SUMIFS('Growth rates'!M$4:M$999,'Growth rates'!$B$4:$B$999,Demands!$A775,'Growth rates'!$C$4:$C$999,$W775)</f>
        <v>5.5487509950602059</v>
      </c>
      <c r="AI775" s="2">
        <f>SUMIFS('Growth rates'!N$4:N$999,'Growth rates'!$B$4:$B$999,Demands!$A775,'Growth rates'!$C$4:$C$999,$W775)</f>
        <v>6.28934178872169</v>
      </c>
      <c r="AJ775" s="2">
        <f>SUMIFS('Growth rates'!O$4:O$999,'Growth rates'!$B$4:$B$999,Demands!$A775,'Growth rates'!$C$4:$C$999,$W775)</f>
        <v>7.0315676291967621</v>
      </c>
      <c r="AK775" s="2">
        <f>SUMIFS('Growth rates'!P$4:P$999,'Growth rates'!$B$4:$B$999,Demands!$A775,'Growth rates'!$C$4:$C$999,$W775)</f>
        <v>7.7696570452702973</v>
      </c>
      <c r="AL775" s="2">
        <f>SUMIFS('Growth rates'!Q$4:Q$999,'Growth rates'!$B$4:$B$999,Demands!$A775,'Growth rates'!$C$4:$C$999,$W775)</f>
        <v>8.4814636939075214</v>
      </c>
      <c r="AM775" s="2">
        <f>SUMIFS('Growth rates'!R$4:R$999,'Growth rates'!$B$4:$B$999,Demands!$A775,'Growth rates'!$C$4:$C$999,$W775)</f>
        <v>9.1612283057352073</v>
      </c>
      <c r="AN775" s="2">
        <f>SUMIFS('Growth rates'!S$4:S$999,'Growth rates'!$B$4:$B$999,Demands!$A775,'Growth rates'!$C$4:$C$999,$W775)</f>
        <v>9.8079259260343861</v>
      </c>
      <c r="AO775" s="2">
        <f>SUMIFS('Growth rates'!T$4:T$999,'Growth rates'!$B$4:$B$999,Demands!$A775,'Growth rates'!$C$4:$C$999,$W775)</f>
        <v>10.422581509524026</v>
      </c>
      <c r="AP775" s="2">
        <f>SUMIFS('Growth rates'!U$4:U$999,'Growth rates'!$B$4:$B$999,Demands!$A775,'Growth rates'!$C$4:$C$999,$W775)</f>
        <v>11.010722490581397</v>
      </c>
      <c r="AR775">
        <f>VLOOKUP(C775&amp;A775,Driver_elast!$A$2:$E$1161,5,FALSE)</f>
        <v>1.050127</v>
      </c>
      <c r="AS775">
        <f t="shared" si="261"/>
        <v>1</v>
      </c>
      <c r="AT775">
        <f t="shared" si="262"/>
        <v>0.2</v>
      </c>
      <c r="AV775" s="2" cm="1">
        <f t="array" ref="AV775">TREND($AR775:$AS775,$AR$3:$AS$3,AV$1)</f>
        <v>1.0501269999999998</v>
      </c>
      <c r="AW775" s="2" cm="1">
        <f t="array" ref="AW775">TREND($AR775:$AS775,$AR$3:$AS$3,AW$1)</f>
        <v>1.0489043902439024</v>
      </c>
      <c r="AX775" s="2" cm="1">
        <f t="array" ref="AX775">TREND($AR775:$AS775,$AR$3:$AS$3,AX$1)</f>
        <v>1.0427913414634147</v>
      </c>
      <c r="AY775" s="2" cm="1">
        <f t="array" ref="AY775">TREND($AR775:$AS775,$AR$3:$AS$3,AY$1)</f>
        <v>1.036678292682927</v>
      </c>
      <c r="AZ775" s="2" cm="1">
        <f t="array" ref="AZ775">TREND($AR775:$AS775,$AR$3:$AS$3,AZ$1)</f>
        <v>1.0305652439024389</v>
      </c>
      <c r="BA775" s="2" cm="1">
        <f t="array" ref="BA775">TREND($AR775:$AS775,$AR$3:$AS$3,BA$1)</f>
        <v>1.0244521951219512</v>
      </c>
      <c r="BB775" s="2" cm="1">
        <f t="array" ref="BB775">TREND($AR775:$AS775,$AR$3:$AS$3,BB$1)</f>
        <v>1.0183391463414635</v>
      </c>
      <c r="BC775" s="2" cm="1">
        <f t="array" ref="BC775">TREND($AR775:$AS775,$AR$3:$AS$3,BC$1)</f>
        <v>1.0122260975609754</v>
      </c>
      <c r="BD775" s="2" cm="1">
        <f t="array" ref="BD775">TREND($AR775:$AS775,$AR$3:$AS$3,BD$1)</f>
        <v>1.0061130487804877</v>
      </c>
      <c r="BE775" s="2" cm="1">
        <f t="array" ref="BE775">TREND($AR775:$AS775,$AR$3:$AS$3,BE$1)</f>
        <v>1</v>
      </c>
      <c r="BF775" s="20" cm="1">
        <f t="array" ref="BF775">TREND($AS775:$AT775,$AS$3:$AT$3,BF$1)</f>
        <v>0.90000000000000568</v>
      </c>
      <c r="BG775" s="20" cm="1">
        <f t="array" ref="BG775">TREND($AS775:$AT775,$AS$3:$AT$3,BG$1)</f>
        <v>0.80000000000000426</v>
      </c>
      <c r="BH775" s="20" cm="1">
        <f t="array" ref="BH775">TREND($AS775:$AT775,$AS$3:$AT$3,BH$1)</f>
        <v>0.70000000000000284</v>
      </c>
      <c r="BI775" s="20" cm="1">
        <f t="array" ref="BI775">TREND($AS775:$AT775,$AS$3:$AT$3,BI$1)</f>
        <v>0.60000000000000142</v>
      </c>
      <c r="BJ775" s="20" cm="1">
        <f t="array" ref="BJ775">TREND($AS775:$AT775,$AS$3:$AT$3,BJ$1)</f>
        <v>0.5</v>
      </c>
      <c r="BK775" s="20" cm="1">
        <f t="array" ref="BK775">TREND($AS775:$AT775,$AS$3:$AT$3,BK$1)</f>
        <v>0.40000000000000568</v>
      </c>
      <c r="BL775" s="20" cm="1">
        <f t="array" ref="BL775">TREND($AS775:$AT775,$AS$3:$AT$3,BL$1)</f>
        <v>0.30000000000000426</v>
      </c>
      <c r="BM775" s="20" cm="1">
        <f t="array" ref="BM775">TREND($AS775:$AT775,$AS$3:$AT$3,BM$1)</f>
        <v>0.20000000000000284</v>
      </c>
    </row>
    <row r="776" spans="1:65" x14ac:dyDescent="0.35">
      <c r="A776" t="str">
        <f>IF(BYDem!B774="","\I:",BYDem!B774)</f>
        <v>India</v>
      </c>
      <c r="B776" t="str">
        <f>BYDem!E774</f>
        <v>ILP</v>
      </c>
      <c r="C776" t="str">
        <f t="shared" si="243"/>
        <v>ILP</v>
      </c>
      <c r="D776" s="4">
        <f>SUMIFS(BYDem!$M$2:$M$2000,BYDem!$B$2:$B$2000,Demands!$A776,BYDem!$E$2:$E$2000,Demands!$B776)</f>
        <v>23.410799999999998</v>
      </c>
      <c r="E776" s="4">
        <f t="shared" si="244"/>
        <v>23.75608011958272</v>
      </c>
      <c r="F776" s="4">
        <f t="shared" si="245"/>
        <v>27.423630117682855</v>
      </c>
      <c r="G776" s="4">
        <f t="shared" si="246"/>
        <v>30.921442619206278</v>
      </c>
      <c r="H776" s="4">
        <f t="shared" si="247"/>
        <v>34.087756847130287</v>
      </c>
      <c r="I776" s="4">
        <f t="shared" si="248"/>
        <v>37.078589069318227</v>
      </c>
      <c r="J776" s="4">
        <f t="shared" si="249"/>
        <v>39.938327840597111</v>
      </c>
      <c r="K776" s="4">
        <f t="shared" si="250"/>
        <v>42.699324445160826</v>
      </c>
      <c r="L776" s="4">
        <f t="shared" si="251"/>
        <v>45.396954367272372</v>
      </c>
      <c r="M776" s="4">
        <f t="shared" si="252"/>
        <v>48.017701856654</v>
      </c>
      <c r="N776" s="4">
        <f t="shared" si="253"/>
        <v>50.278795555526024</v>
      </c>
      <c r="O776" s="4">
        <f t="shared" si="254"/>
        <v>52.13958542231115</v>
      </c>
      <c r="P776" s="4">
        <f t="shared" si="255"/>
        <v>53.64139212995876</v>
      </c>
      <c r="Q776" s="4">
        <f t="shared" si="256"/>
        <v>54.797246416852786</v>
      </c>
      <c r="R776" s="4">
        <f t="shared" si="257"/>
        <v>55.658057977068886</v>
      </c>
      <c r="S776" s="4">
        <f t="shared" si="258"/>
        <v>56.274123923133288</v>
      </c>
      <c r="T776" s="4">
        <f t="shared" si="259"/>
        <v>56.688864242420301</v>
      </c>
      <c r="U776" s="4">
        <f t="shared" si="260"/>
        <v>56.939663068635468</v>
      </c>
      <c r="W776" s="5" t="str">
        <f>VLOOKUP(C776&amp;A776,Driver_elast!$A$2:$D$1161,4,FALSE)</f>
        <v>GDP</v>
      </c>
      <c r="X776" s="5">
        <v>1</v>
      </c>
      <c r="Y776" s="2">
        <f>SUMIFS('Growth rates'!D$4:D$999,'Growth rates'!$B$4:$B$999,Demands!$A776,'Growth rates'!$C$4:$C$999,$W776)</f>
        <v>1</v>
      </c>
      <c r="Z776" s="2">
        <f>SUMIFS('Growth rates'!E$4:E$999,'Growth rates'!$B$4:$B$999,Demands!$A776,'Growth rates'!$C$4:$C$999,$W776)</f>
        <v>1.0376238914016549</v>
      </c>
      <c r="AA776" s="2">
        <f>SUMIFS('Growth rates'!F$4:F$999,'Growth rates'!$B$4:$B$999,Demands!$A776,'Growth rates'!$C$4:$C$999,$W776)</f>
        <v>1.4462721176687061</v>
      </c>
      <c r="AB776" s="2">
        <f>SUMIFS('Growth rates'!G$4:G$999,'Growth rates'!$B$4:$B$999,Demands!$A776,'Growth rates'!$C$4:$C$999,$W776)</f>
        <v>1.9168483520924449</v>
      </c>
      <c r="AC776" s="2">
        <f>SUMIFS('Growth rates'!H$4:H$999,'Growth rates'!$B$4:$B$999,Demands!$A776,'Growth rates'!$C$4:$C$999,$W776)</f>
        <v>2.4175631359905037</v>
      </c>
      <c r="AD776" s="2">
        <f>SUMIFS('Growth rates'!I$4:I$999,'Growth rates'!$B$4:$B$999,Demands!$A776,'Growth rates'!$C$4:$C$999,$W776)</f>
        <v>2.9586660165525305</v>
      </c>
      <c r="AE776" s="2">
        <f>SUMIFS('Growth rates'!J$4:J$999,'Growth rates'!$B$4:$B$999,Demands!$A776,'Growth rates'!$C$4:$C$999,$W776)</f>
        <v>3.540779287715039</v>
      </c>
      <c r="AF776" s="2">
        <f>SUMIFS('Growth rates'!K$4:K$999,'Growth rates'!$B$4:$B$999,Demands!$A776,'Growth rates'!$C$4:$C$999,$W776)</f>
        <v>4.1652085465605202</v>
      </c>
      <c r="AG776" s="2">
        <f>SUMIFS('Growth rates'!L$4:L$999,'Growth rates'!$B$4:$B$999,Demands!$A776,'Growth rates'!$C$4:$C$999,$W776)</f>
        <v>4.8364928782729608</v>
      </c>
      <c r="AH776" s="2">
        <f>SUMIFS('Growth rates'!M$4:M$999,'Growth rates'!$B$4:$B$999,Demands!$A776,'Growth rates'!$C$4:$C$999,$W776)</f>
        <v>5.5487509950602059</v>
      </c>
      <c r="AI776" s="2">
        <f>SUMIFS('Growth rates'!N$4:N$999,'Growth rates'!$B$4:$B$999,Demands!$A776,'Growth rates'!$C$4:$C$999,$W776)</f>
        <v>6.28934178872169</v>
      </c>
      <c r="AJ776" s="2">
        <f>SUMIFS('Growth rates'!O$4:O$999,'Growth rates'!$B$4:$B$999,Demands!$A776,'Growth rates'!$C$4:$C$999,$W776)</f>
        <v>7.0315676291967621</v>
      </c>
      <c r="AK776" s="2">
        <f>SUMIFS('Growth rates'!P$4:P$999,'Growth rates'!$B$4:$B$999,Demands!$A776,'Growth rates'!$C$4:$C$999,$W776)</f>
        <v>7.7696570452702973</v>
      </c>
      <c r="AL776" s="2">
        <f>SUMIFS('Growth rates'!Q$4:Q$999,'Growth rates'!$B$4:$B$999,Demands!$A776,'Growth rates'!$C$4:$C$999,$W776)</f>
        <v>8.4814636939075214</v>
      </c>
      <c r="AM776" s="2">
        <f>SUMIFS('Growth rates'!R$4:R$999,'Growth rates'!$B$4:$B$999,Demands!$A776,'Growth rates'!$C$4:$C$999,$W776)</f>
        <v>9.1612283057352073</v>
      </c>
      <c r="AN776" s="2">
        <f>SUMIFS('Growth rates'!S$4:S$999,'Growth rates'!$B$4:$B$999,Demands!$A776,'Growth rates'!$C$4:$C$999,$W776)</f>
        <v>9.8079259260343861</v>
      </c>
      <c r="AO776" s="2">
        <f>SUMIFS('Growth rates'!T$4:T$999,'Growth rates'!$B$4:$B$999,Demands!$A776,'Growth rates'!$C$4:$C$999,$W776)</f>
        <v>10.422581509524026</v>
      </c>
      <c r="AP776" s="2">
        <f>SUMIFS('Growth rates'!U$4:U$999,'Growth rates'!$B$4:$B$999,Demands!$A776,'Growth rates'!$C$4:$C$999,$W776)</f>
        <v>11.010722490581397</v>
      </c>
      <c r="AR776">
        <f>VLOOKUP(C776&amp;A776,Driver_elast!$A$2:$E$1161,5,FALSE)</f>
        <v>0.39200499999999999</v>
      </c>
      <c r="AS776">
        <f t="shared" si="261"/>
        <v>0.39200499999999999</v>
      </c>
      <c r="AT776">
        <f t="shared" si="262"/>
        <v>7.8400999999999998E-2</v>
      </c>
      <c r="AV776" s="2" cm="1">
        <f t="array" ref="AV776">TREND($AR776:$AS776,$AR$3:$AS$3,AV$1)</f>
        <v>0.39200499999999999</v>
      </c>
      <c r="AW776" s="2" cm="1">
        <f t="array" ref="AW776">TREND($AR776:$AS776,$AR$3:$AS$3,AW$1)</f>
        <v>0.39200499999999999</v>
      </c>
      <c r="AX776" s="2" cm="1">
        <f t="array" ref="AX776">TREND($AR776:$AS776,$AR$3:$AS$3,AX$1)</f>
        <v>0.39200499999999999</v>
      </c>
      <c r="AY776" s="2" cm="1">
        <f t="array" ref="AY776">TREND($AR776:$AS776,$AR$3:$AS$3,AY$1)</f>
        <v>0.39200499999999999</v>
      </c>
      <c r="AZ776" s="2" cm="1">
        <f t="array" ref="AZ776">TREND($AR776:$AS776,$AR$3:$AS$3,AZ$1)</f>
        <v>0.39200499999999999</v>
      </c>
      <c r="BA776" s="2" cm="1">
        <f t="array" ref="BA776">TREND($AR776:$AS776,$AR$3:$AS$3,BA$1)</f>
        <v>0.39200499999999999</v>
      </c>
      <c r="BB776" s="2" cm="1">
        <f t="array" ref="BB776">TREND($AR776:$AS776,$AR$3:$AS$3,BB$1)</f>
        <v>0.39200499999999999</v>
      </c>
      <c r="BC776" s="2" cm="1">
        <f t="array" ref="BC776">TREND($AR776:$AS776,$AR$3:$AS$3,BC$1)</f>
        <v>0.39200499999999999</v>
      </c>
      <c r="BD776" s="2" cm="1">
        <f t="array" ref="BD776">TREND($AR776:$AS776,$AR$3:$AS$3,BD$1)</f>
        <v>0.39200499999999999</v>
      </c>
      <c r="BE776" s="2" cm="1">
        <f t="array" ref="BE776">TREND($AR776:$AS776,$AR$3:$AS$3,BE$1)</f>
        <v>0.39200499999999999</v>
      </c>
      <c r="BF776" s="20" cm="1">
        <f t="array" ref="BF776">TREND($AS776:$AT776,$AS$3:$AT$3,BF$1)</f>
        <v>0.35280449999999774</v>
      </c>
      <c r="BG776" s="20" cm="1">
        <f t="array" ref="BG776">TREND($AS776:$AT776,$AS$3:$AT$3,BG$1)</f>
        <v>0.313603999999998</v>
      </c>
      <c r="BH776" s="20" cm="1">
        <f t="array" ref="BH776">TREND($AS776:$AT776,$AS$3:$AT$3,BH$1)</f>
        <v>0.27440349999999825</v>
      </c>
      <c r="BI776" s="20" cm="1">
        <f t="array" ref="BI776">TREND($AS776:$AT776,$AS$3:$AT$3,BI$1)</f>
        <v>0.2352029999999985</v>
      </c>
      <c r="BJ776" s="20" cm="1">
        <f t="array" ref="BJ776">TREND($AS776:$AT776,$AS$3:$AT$3,BJ$1)</f>
        <v>0.19600249999999875</v>
      </c>
      <c r="BK776" s="20" cm="1">
        <f t="array" ref="BK776">TREND($AS776:$AT776,$AS$3:$AT$3,BK$1)</f>
        <v>0.156801999999999</v>
      </c>
      <c r="BL776" s="20" cm="1">
        <f t="array" ref="BL776">TREND($AS776:$AT776,$AS$3:$AT$3,BL$1)</f>
        <v>0.11760149999999925</v>
      </c>
      <c r="BM776" s="20" cm="1">
        <f t="array" ref="BM776">TREND($AS776:$AT776,$AS$3:$AT$3,BM$1)</f>
        <v>7.8400999999999499E-2</v>
      </c>
    </row>
    <row r="777" spans="1:65" x14ac:dyDescent="0.35">
      <c r="A777" t="str">
        <f>IF(BYDem!B775="","\I:",BYDem!B775)</f>
        <v>India</v>
      </c>
      <c r="B777" t="str">
        <f>BYDem!E775</f>
        <v>IMC</v>
      </c>
      <c r="C777" t="str">
        <f t="shared" si="243"/>
        <v>IMC</v>
      </c>
      <c r="D777" s="4">
        <f>SUMIFS(BYDem!$M$2:$M$2000,BYDem!$B$2:$B$2000,Demands!$A777,BYDem!$E$2:$E$2000,Demands!$B777)</f>
        <v>478.48365017383099</v>
      </c>
      <c r="E777" s="4">
        <f t="shared" si="244"/>
        <v>497.36646428643922</v>
      </c>
      <c r="F777" s="4">
        <f t="shared" si="245"/>
        <v>701.62657865458345</v>
      </c>
      <c r="G777" s="4">
        <f t="shared" si="246"/>
        <v>938.28938699528146</v>
      </c>
      <c r="H777" s="4">
        <f t="shared" si="247"/>
        <v>1190.8786898557728</v>
      </c>
      <c r="I777" s="4">
        <f t="shared" si="248"/>
        <v>1463.9406744885882</v>
      </c>
      <c r="J777" s="4">
        <f t="shared" si="249"/>
        <v>1757.251082204815</v>
      </c>
      <c r="K777" s="4">
        <f t="shared" si="250"/>
        <v>2070.9375169154287</v>
      </c>
      <c r="L777" s="4">
        <f t="shared" si="251"/>
        <v>2406.7397169530923</v>
      </c>
      <c r="M777" s="4">
        <f t="shared" si="252"/>
        <v>2761.1742093711186</v>
      </c>
      <c r="N777" s="4">
        <f t="shared" si="253"/>
        <v>3092.8542903260295</v>
      </c>
      <c r="O777" s="4">
        <f t="shared" si="254"/>
        <v>3384.8525886816055</v>
      </c>
      <c r="P777" s="4">
        <f t="shared" si="255"/>
        <v>3633.5633743406893</v>
      </c>
      <c r="Q777" s="4">
        <f t="shared" si="256"/>
        <v>3833.2937783750494</v>
      </c>
      <c r="R777" s="4">
        <f t="shared" si="257"/>
        <v>3986.9074440888089</v>
      </c>
      <c r="S777" s="4">
        <f t="shared" si="258"/>
        <v>4099.4828966547602</v>
      </c>
      <c r="T777" s="4">
        <f t="shared" si="259"/>
        <v>4176.5563800044038</v>
      </c>
      <c r="U777" s="4">
        <f t="shared" si="260"/>
        <v>4223.6925710628784</v>
      </c>
      <c r="W777" s="5" t="str">
        <f>VLOOKUP(C777&amp;A777,Driver_elast!$A$2:$D$1161,4,FALSE)</f>
        <v>GDP</v>
      </c>
      <c r="X777" s="5">
        <v>1</v>
      </c>
      <c r="Y777" s="2">
        <f>SUMIFS('Growth rates'!D$4:D$999,'Growth rates'!$B$4:$B$999,Demands!$A777,'Growth rates'!$C$4:$C$999,$W777)</f>
        <v>1</v>
      </c>
      <c r="Z777" s="2">
        <f>SUMIFS('Growth rates'!E$4:E$999,'Growth rates'!$B$4:$B$999,Demands!$A777,'Growth rates'!$C$4:$C$999,$W777)</f>
        <v>1.0376238914016549</v>
      </c>
      <c r="AA777" s="2">
        <f>SUMIFS('Growth rates'!F$4:F$999,'Growth rates'!$B$4:$B$999,Demands!$A777,'Growth rates'!$C$4:$C$999,$W777)</f>
        <v>1.4462721176687061</v>
      </c>
      <c r="AB777" s="2">
        <f>SUMIFS('Growth rates'!G$4:G$999,'Growth rates'!$B$4:$B$999,Demands!$A777,'Growth rates'!$C$4:$C$999,$W777)</f>
        <v>1.9168483520924449</v>
      </c>
      <c r="AC777" s="2">
        <f>SUMIFS('Growth rates'!H$4:H$999,'Growth rates'!$B$4:$B$999,Demands!$A777,'Growth rates'!$C$4:$C$999,$W777)</f>
        <v>2.4175631359905037</v>
      </c>
      <c r="AD777" s="2">
        <f>SUMIFS('Growth rates'!I$4:I$999,'Growth rates'!$B$4:$B$999,Demands!$A777,'Growth rates'!$C$4:$C$999,$W777)</f>
        <v>2.9586660165525305</v>
      </c>
      <c r="AE777" s="2">
        <f>SUMIFS('Growth rates'!J$4:J$999,'Growth rates'!$B$4:$B$999,Demands!$A777,'Growth rates'!$C$4:$C$999,$W777)</f>
        <v>3.540779287715039</v>
      </c>
      <c r="AF777" s="2">
        <f>SUMIFS('Growth rates'!K$4:K$999,'Growth rates'!$B$4:$B$999,Demands!$A777,'Growth rates'!$C$4:$C$999,$W777)</f>
        <v>4.1652085465605202</v>
      </c>
      <c r="AG777" s="2">
        <f>SUMIFS('Growth rates'!L$4:L$999,'Growth rates'!$B$4:$B$999,Demands!$A777,'Growth rates'!$C$4:$C$999,$W777)</f>
        <v>4.8364928782729608</v>
      </c>
      <c r="AH777" s="2">
        <f>SUMIFS('Growth rates'!M$4:M$999,'Growth rates'!$B$4:$B$999,Demands!$A777,'Growth rates'!$C$4:$C$999,$W777)</f>
        <v>5.5487509950602059</v>
      </c>
      <c r="AI777" s="2">
        <f>SUMIFS('Growth rates'!N$4:N$999,'Growth rates'!$B$4:$B$999,Demands!$A777,'Growth rates'!$C$4:$C$999,$W777)</f>
        <v>6.28934178872169</v>
      </c>
      <c r="AJ777" s="2">
        <f>SUMIFS('Growth rates'!O$4:O$999,'Growth rates'!$B$4:$B$999,Demands!$A777,'Growth rates'!$C$4:$C$999,$W777)</f>
        <v>7.0315676291967621</v>
      </c>
      <c r="AK777" s="2">
        <f>SUMIFS('Growth rates'!P$4:P$999,'Growth rates'!$B$4:$B$999,Demands!$A777,'Growth rates'!$C$4:$C$999,$W777)</f>
        <v>7.7696570452702973</v>
      </c>
      <c r="AL777" s="2">
        <f>SUMIFS('Growth rates'!Q$4:Q$999,'Growth rates'!$B$4:$B$999,Demands!$A777,'Growth rates'!$C$4:$C$999,$W777)</f>
        <v>8.4814636939075214</v>
      </c>
      <c r="AM777" s="2">
        <f>SUMIFS('Growth rates'!R$4:R$999,'Growth rates'!$B$4:$B$999,Demands!$A777,'Growth rates'!$C$4:$C$999,$W777)</f>
        <v>9.1612283057352073</v>
      </c>
      <c r="AN777" s="2">
        <f>SUMIFS('Growth rates'!S$4:S$999,'Growth rates'!$B$4:$B$999,Demands!$A777,'Growth rates'!$C$4:$C$999,$W777)</f>
        <v>9.8079259260343861</v>
      </c>
      <c r="AO777" s="2">
        <f>SUMIFS('Growth rates'!T$4:T$999,'Growth rates'!$B$4:$B$999,Demands!$A777,'Growth rates'!$C$4:$C$999,$W777)</f>
        <v>10.422581509524026</v>
      </c>
      <c r="AP777" s="2">
        <f>SUMIFS('Growth rates'!U$4:U$999,'Growth rates'!$B$4:$B$999,Demands!$A777,'Growth rates'!$C$4:$C$999,$W777)</f>
        <v>11.010722490581397</v>
      </c>
      <c r="AR777">
        <f>VLOOKUP(C777&amp;A777,Driver_elast!$A$2:$E$1161,5,FALSE)</f>
        <v>1.050127</v>
      </c>
      <c r="AS777">
        <f t="shared" si="261"/>
        <v>1</v>
      </c>
      <c r="AT777">
        <f t="shared" si="262"/>
        <v>0.2</v>
      </c>
      <c r="AV777" s="2" cm="1">
        <f t="array" ref="AV777">TREND($AR777:$AS777,$AR$3:$AS$3,AV$1)</f>
        <v>1.0501269999999998</v>
      </c>
      <c r="AW777" s="2" cm="1">
        <f t="array" ref="AW777">TREND($AR777:$AS777,$AR$3:$AS$3,AW$1)</f>
        <v>1.0489043902439024</v>
      </c>
      <c r="AX777" s="2" cm="1">
        <f t="array" ref="AX777">TREND($AR777:$AS777,$AR$3:$AS$3,AX$1)</f>
        <v>1.0427913414634147</v>
      </c>
      <c r="AY777" s="2" cm="1">
        <f t="array" ref="AY777">TREND($AR777:$AS777,$AR$3:$AS$3,AY$1)</f>
        <v>1.036678292682927</v>
      </c>
      <c r="AZ777" s="2" cm="1">
        <f t="array" ref="AZ777">TREND($AR777:$AS777,$AR$3:$AS$3,AZ$1)</f>
        <v>1.0305652439024389</v>
      </c>
      <c r="BA777" s="2" cm="1">
        <f t="array" ref="BA777">TREND($AR777:$AS777,$AR$3:$AS$3,BA$1)</f>
        <v>1.0244521951219512</v>
      </c>
      <c r="BB777" s="2" cm="1">
        <f t="array" ref="BB777">TREND($AR777:$AS777,$AR$3:$AS$3,BB$1)</f>
        <v>1.0183391463414635</v>
      </c>
      <c r="BC777" s="2" cm="1">
        <f t="array" ref="BC777">TREND($AR777:$AS777,$AR$3:$AS$3,BC$1)</f>
        <v>1.0122260975609754</v>
      </c>
      <c r="BD777" s="2" cm="1">
        <f t="array" ref="BD777">TREND($AR777:$AS777,$AR$3:$AS$3,BD$1)</f>
        <v>1.0061130487804877</v>
      </c>
      <c r="BE777" s="2" cm="1">
        <f t="array" ref="BE777">TREND($AR777:$AS777,$AR$3:$AS$3,BE$1)</f>
        <v>1</v>
      </c>
      <c r="BF777" s="20" cm="1">
        <f t="array" ref="BF777">TREND($AS777:$AT777,$AS$3:$AT$3,BF$1)</f>
        <v>0.90000000000000568</v>
      </c>
      <c r="BG777" s="20" cm="1">
        <f t="array" ref="BG777">TREND($AS777:$AT777,$AS$3:$AT$3,BG$1)</f>
        <v>0.80000000000000426</v>
      </c>
      <c r="BH777" s="20" cm="1">
        <f t="array" ref="BH777">TREND($AS777:$AT777,$AS$3:$AT$3,BH$1)</f>
        <v>0.70000000000000284</v>
      </c>
      <c r="BI777" s="20" cm="1">
        <f t="array" ref="BI777">TREND($AS777:$AT777,$AS$3:$AT$3,BI$1)</f>
        <v>0.60000000000000142</v>
      </c>
      <c r="BJ777" s="20" cm="1">
        <f t="array" ref="BJ777">TREND($AS777:$AT777,$AS$3:$AT$3,BJ$1)</f>
        <v>0.5</v>
      </c>
      <c r="BK777" s="20" cm="1">
        <f t="array" ref="BK777">TREND($AS777:$AT777,$AS$3:$AT$3,BK$1)</f>
        <v>0.40000000000000568</v>
      </c>
      <c r="BL777" s="20" cm="1">
        <f t="array" ref="BL777">TREND($AS777:$AT777,$AS$3:$AT$3,BL$1)</f>
        <v>0.30000000000000426</v>
      </c>
      <c r="BM777" s="20" cm="1">
        <f t="array" ref="BM777">TREND($AS777:$AT777,$AS$3:$AT$3,BM$1)</f>
        <v>0.20000000000000284</v>
      </c>
    </row>
    <row r="778" spans="1:65" x14ac:dyDescent="0.35">
      <c r="A778" t="str">
        <f>IF(BYDem!B776="","\I:",BYDem!B776)</f>
        <v>India</v>
      </c>
      <c r="B778" t="str">
        <f>BYDem!E776</f>
        <v>INF</v>
      </c>
      <c r="C778" t="str">
        <f t="shared" si="243"/>
        <v>INF</v>
      </c>
      <c r="D778" s="4">
        <f>SUMIFS(BYDem!$M$2:$M$2000,BYDem!$B$2:$B$2000,Demands!$A778,BYDem!$E$2:$E$2000,Demands!$B778)</f>
        <v>5870.4769999999999</v>
      </c>
      <c r="E778" s="4">
        <f t="shared" si="244"/>
        <v>6088.3789146522759</v>
      </c>
      <c r="F778" s="4">
        <f t="shared" si="245"/>
        <v>8453.9460167361703</v>
      </c>
      <c r="G778" s="4">
        <f t="shared" si="246"/>
        <v>11167.655735886376</v>
      </c>
      <c r="H778" s="4">
        <f t="shared" si="247"/>
        <v>14045.641354005982</v>
      </c>
      <c r="I778" s="4">
        <f t="shared" si="248"/>
        <v>17147.11102951565</v>
      </c>
      <c r="J778" s="4">
        <f t="shared" si="249"/>
        <v>20475.441648941134</v>
      </c>
      <c r="K778" s="4">
        <f t="shared" si="250"/>
        <v>24037.832853324147</v>
      </c>
      <c r="L778" s="4">
        <f t="shared" si="251"/>
        <v>27859.818167303631</v>
      </c>
      <c r="M778" s="4">
        <f t="shared" si="252"/>
        <v>31907.525237070451</v>
      </c>
      <c r="N778" s="4">
        <f t="shared" si="253"/>
        <v>35688.838406053394</v>
      </c>
      <c r="O778" s="4">
        <f t="shared" si="254"/>
        <v>39012.962410779932</v>
      </c>
      <c r="P778" s="4">
        <f t="shared" si="255"/>
        <v>41841.01663462288</v>
      </c>
      <c r="Q778" s="4">
        <f t="shared" si="256"/>
        <v>44110.03291917358</v>
      </c>
      <c r="R778" s="4">
        <f t="shared" si="257"/>
        <v>45853.922865026543</v>
      </c>
      <c r="S778" s="4">
        <f t="shared" si="258"/>
        <v>47131.267202929135</v>
      </c>
      <c r="T778" s="4">
        <f t="shared" si="259"/>
        <v>48005.463511956528</v>
      </c>
      <c r="U778" s="4">
        <f t="shared" si="260"/>
        <v>48539.967251129106</v>
      </c>
      <c r="W778" s="5" t="str">
        <f>VLOOKUP(C778&amp;A778,Driver_elast!$A$2:$D$1161,4,FALSE)</f>
        <v>GDP</v>
      </c>
      <c r="X778" s="5">
        <v>1</v>
      </c>
      <c r="Y778" s="2">
        <f>SUMIFS('Growth rates'!D$4:D$999,'Growth rates'!$B$4:$B$999,Demands!$A778,'Growth rates'!$C$4:$C$999,$W778)</f>
        <v>1</v>
      </c>
      <c r="Z778" s="2">
        <f>SUMIFS('Growth rates'!E$4:E$999,'Growth rates'!$B$4:$B$999,Demands!$A778,'Growth rates'!$C$4:$C$999,$W778)</f>
        <v>1.0376238914016549</v>
      </c>
      <c r="AA778" s="2">
        <f>SUMIFS('Growth rates'!F$4:F$999,'Growth rates'!$B$4:$B$999,Demands!$A778,'Growth rates'!$C$4:$C$999,$W778)</f>
        <v>1.4462721176687061</v>
      </c>
      <c r="AB778" s="2">
        <f>SUMIFS('Growth rates'!G$4:G$999,'Growth rates'!$B$4:$B$999,Demands!$A778,'Growth rates'!$C$4:$C$999,$W778)</f>
        <v>1.9168483520924449</v>
      </c>
      <c r="AC778" s="2">
        <f>SUMIFS('Growth rates'!H$4:H$999,'Growth rates'!$B$4:$B$999,Demands!$A778,'Growth rates'!$C$4:$C$999,$W778)</f>
        <v>2.4175631359905037</v>
      </c>
      <c r="AD778" s="2">
        <f>SUMIFS('Growth rates'!I$4:I$999,'Growth rates'!$B$4:$B$999,Demands!$A778,'Growth rates'!$C$4:$C$999,$W778)</f>
        <v>2.9586660165525305</v>
      </c>
      <c r="AE778" s="2">
        <f>SUMIFS('Growth rates'!J$4:J$999,'Growth rates'!$B$4:$B$999,Demands!$A778,'Growth rates'!$C$4:$C$999,$W778)</f>
        <v>3.540779287715039</v>
      </c>
      <c r="AF778" s="2">
        <f>SUMIFS('Growth rates'!K$4:K$999,'Growth rates'!$B$4:$B$999,Demands!$A778,'Growth rates'!$C$4:$C$999,$W778)</f>
        <v>4.1652085465605202</v>
      </c>
      <c r="AG778" s="2">
        <f>SUMIFS('Growth rates'!L$4:L$999,'Growth rates'!$B$4:$B$999,Demands!$A778,'Growth rates'!$C$4:$C$999,$W778)</f>
        <v>4.8364928782729608</v>
      </c>
      <c r="AH778" s="2">
        <f>SUMIFS('Growth rates'!M$4:M$999,'Growth rates'!$B$4:$B$999,Demands!$A778,'Growth rates'!$C$4:$C$999,$W778)</f>
        <v>5.5487509950602059</v>
      </c>
      <c r="AI778" s="2">
        <f>SUMIFS('Growth rates'!N$4:N$999,'Growth rates'!$B$4:$B$999,Demands!$A778,'Growth rates'!$C$4:$C$999,$W778)</f>
        <v>6.28934178872169</v>
      </c>
      <c r="AJ778" s="2">
        <f>SUMIFS('Growth rates'!O$4:O$999,'Growth rates'!$B$4:$B$999,Demands!$A778,'Growth rates'!$C$4:$C$999,$W778)</f>
        <v>7.0315676291967621</v>
      </c>
      <c r="AK778" s="2">
        <f>SUMIFS('Growth rates'!P$4:P$999,'Growth rates'!$B$4:$B$999,Demands!$A778,'Growth rates'!$C$4:$C$999,$W778)</f>
        <v>7.7696570452702973</v>
      </c>
      <c r="AL778" s="2">
        <f>SUMIFS('Growth rates'!Q$4:Q$999,'Growth rates'!$B$4:$B$999,Demands!$A778,'Growth rates'!$C$4:$C$999,$W778)</f>
        <v>8.4814636939075214</v>
      </c>
      <c r="AM778" s="2">
        <f>SUMIFS('Growth rates'!R$4:R$999,'Growth rates'!$B$4:$B$999,Demands!$A778,'Growth rates'!$C$4:$C$999,$W778)</f>
        <v>9.1612283057352073</v>
      </c>
      <c r="AN778" s="2">
        <f>SUMIFS('Growth rates'!S$4:S$999,'Growth rates'!$B$4:$B$999,Demands!$A778,'Growth rates'!$C$4:$C$999,$W778)</f>
        <v>9.8079259260343861</v>
      </c>
      <c r="AO778" s="2">
        <f>SUMIFS('Growth rates'!T$4:T$999,'Growth rates'!$B$4:$B$999,Demands!$A778,'Growth rates'!$C$4:$C$999,$W778)</f>
        <v>10.422581509524026</v>
      </c>
      <c r="AP778" s="2">
        <f>SUMIFS('Growth rates'!U$4:U$999,'Growth rates'!$B$4:$B$999,Demands!$A778,'Growth rates'!$C$4:$C$999,$W778)</f>
        <v>11.010722490581397</v>
      </c>
      <c r="AR778">
        <f>VLOOKUP(C778&amp;A778,Driver_elast!$A$2:$E$1161,5,FALSE)</f>
        <v>0.98656100000000002</v>
      </c>
      <c r="AS778">
        <f t="shared" si="261"/>
        <v>0.98656100000000002</v>
      </c>
      <c r="AT778">
        <f t="shared" si="262"/>
        <v>0.19731219999999999</v>
      </c>
      <c r="AV778" s="2" cm="1">
        <f t="array" ref="AV778">TREND($AR778:$AS778,$AR$3:$AS$3,AV$1)</f>
        <v>0.98656100000000002</v>
      </c>
      <c r="AW778" s="2" cm="1">
        <f t="array" ref="AW778">TREND($AR778:$AS778,$AR$3:$AS$3,AW$1)</f>
        <v>0.98656100000000002</v>
      </c>
      <c r="AX778" s="2" cm="1">
        <f t="array" ref="AX778">TREND($AR778:$AS778,$AR$3:$AS$3,AX$1)</f>
        <v>0.98656100000000002</v>
      </c>
      <c r="AY778" s="2" cm="1">
        <f t="array" ref="AY778">TREND($AR778:$AS778,$AR$3:$AS$3,AY$1)</f>
        <v>0.98656100000000002</v>
      </c>
      <c r="AZ778" s="2" cm="1">
        <f t="array" ref="AZ778">TREND($AR778:$AS778,$AR$3:$AS$3,AZ$1)</f>
        <v>0.98656100000000002</v>
      </c>
      <c r="BA778" s="2" cm="1">
        <f t="array" ref="BA778">TREND($AR778:$AS778,$AR$3:$AS$3,BA$1)</f>
        <v>0.98656100000000002</v>
      </c>
      <c r="BB778" s="2" cm="1">
        <f t="array" ref="BB778">TREND($AR778:$AS778,$AR$3:$AS$3,BB$1)</f>
        <v>0.98656100000000002</v>
      </c>
      <c r="BC778" s="2" cm="1">
        <f t="array" ref="BC778">TREND($AR778:$AS778,$AR$3:$AS$3,BC$1)</f>
        <v>0.98656100000000002</v>
      </c>
      <c r="BD778" s="2" cm="1">
        <f t="array" ref="BD778">TREND($AR778:$AS778,$AR$3:$AS$3,BD$1)</f>
        <v>0.98656100000000002</v>
      </c>
      <c r="BE778" s="2" cm="1">
        <f t="array" ref="BE778">TREND($AR778:$AS778,$AR$3:$AS$3,BE$1)</f>
        <v>0.98656100000000002</v>
      </c>
      <c r="BF778" s="20" cm="1">
        <f t="array" ref="BF778">TREND($AS778:$AT778,$AS$3:$AT$3,BF$1)</f>
        <v>0.88790489999999522</v>
      </c>
      <c r="BG778" s="20" cm="1">
        <f t="array" ref="BG778">TREND($AS778:$AT778,$AS$3:$AT$3,BG$1)</f>
        <v>0.78924879999999575</v>
      </c>
      <c r="BH778" s="20" cm="1">
        <f t="array" ref="BH778">TREND($AS778:$AT778,$AS$3:$AT$3,BH$1)</f>
        <v>0.69059269999999628</v>
      </c>
      <c r="BI778" s="20" cm="1">
        <f t="array" ref="BI778">TREND($AS778:$AT778,$AS$3:$AT$3,BI$1)</f>
        <v>0.59193659999999682</v>
      </c>
      <c r="BJ778" s="20" cm="1">
        <f t="array" ref="BJ778">TREND($AS778:$AT778,$AS$3:$AT$3,BJ$1)</f>
        <v>0.49328049999999735</v>
      </c>
      <c r="BK778" s="20" cm="1">
        <f t="array" ref="BK778">TREND($AS778:$AT778,$AS$3:$AT$3,BK$1)</f>
        <v>0.39462439999999788</v>
      </c>
      <c r="BL778" s="20" cm="1">
        <f t="array" ref="BL778">TREND($AS778:$AT778,$AS$3:$AT$3,BL$1)</f>
        <v>0.29596829999999841</v>
      </c>
      <c r="BM778" s="20" cm="1">
        <f t="array" ref="BM778">TREND($AS778:$AT778,$AS$3:$AT$3,BM$1)</f>
        <v>0.19731219999999183</v>
      </c>
    </row>
    <row r="779" spans="1:65" x14ac:dyDescent="0.35">
      <c r="A779" t="str">
        <f>IF(BYDem!B777="","\I:",BYDem!B777)</f>
        <v>India</v>
      </c>
      <c r="B779" t="str">
        <f>BYDem!E777</f>
        <v>INM</v>
      </c>
      <c r="C779" t="str">
        <f t="shared" si="243"/>
        <v>INM</v>
      </c>
      <c r="D779" s="4">
        <f>SUMIFS(BYDem!$M$2:$M$2000,BYDem!$B$2:$B$2000,Demands!$A779,BYDem!$E$2:$E$2000,Demands!$B779)</f>
        <v>314</v>
      </c>
      <c r="E779" s="4">
        <f t="shared" si="244"/>
        <v>320.23816550373198</v>
      </c>
      <c r="F779" s="4">
        <f t="shared" si="245"/>
        <v>387.03932903393064</v>
      </c>
      <c r="G779" s="4">
        <f t="shared" si="246"/>
        <v>453.77170653853113</v>
      </c>
      <c r="H779" s="4">
        <f t="shared" si="247"/>
        <v>516.62447488881605</v>
      </c>
      <c r="I779" s="4">
        <f t="shared" si="248"/>
        <v>577.9724438347946</v>
      </c>
      <c r="J779" s="4">
        <f t="shared" si="249"/>
        <v>638.33545106670192</v>
      </c>
      <c r="K779" s="4">
        <f t="shared" si="250"/>
        <v>698.12205501591995</v>
      </c>
      <c r="L779" s="4">
        <f t="shared" si="251"/>
        <v>757.90393065746707</v>
      </c>
      <c r="M779" s="4">
        <f t="shared" si="252"/>
        <v>817.23825386591818</v>
      </c>
      <c r="N779" s="4">
        <f t="shared" si="253"/>
        <v>869.45607935901933</v>
      </c>
      <c r="O779" s="4">
        <f t="shared" si="254"/>
        <v>913.15553557953604</v>
      </c>
      <c r="P779" s="4">
        <f t="shared" si="255"/>
        <v>948.90717201072482</v>
      </c>
      <c r="Q779" s="4">
        <f t="shared" si="256"/>
        <v>976.73272620833654</v>
      </c>
      <c r="R779" s="4">
        <f t="shared" si="257"/>
        <v>997.64094612507097</v>
      </c>
      <c r="S779" s="4">
        <f t="shared" si="258"/>
        <v>1012.7099883900564</v>
      </c>
      <c r="T779" s="4">
        <f t="shared" si="259"/>
        <v>1022.9104675493343</v>
      </c>
      <c r="U779" s="4">
        <f t="shared" si="260"/>
        <v>1029.104554914438</v>
      </c>
      <c r="W779" s="5" t="str">
        <f>VLOOKUP(C779&amp;A779,Driver_elast!$A$2:$D$1161,4,FALSE)</f>
        <v>GDPIND</v>
      </c>
      <c r="X779" s="5">
        <v>1</v>
      </c>
      <c r="Y779" s="2">
        <f>SUMIFS('Growth rates'!D$4:D$999,'Growth rates'!$B$4:$B$999,Demands!$A779,'Growth rates'!$C$4:$C$999,$W779)</f>
        <v>1</v>
      </c>
      <c r="Z779" s="2">
        <f>SUMIFS('Growth rates'!E$4:E$999,'Growth rates'!$B$4:$B$999,Demands!$A779,'Growth rates'!$C$4:$C$999,$W779)</f>
        <v>1.0376238914016571</v>
      </c>
      <c r="AA779" s="2">
        <f>SUMIFS('Growth rates'!F$4:F$999,'Growth rates'!$B$4:$B$999,Demands!$A779,'Growth rates'!$C$4:$C$999,$W779)</f>
        <v>1.4475328105089831</v>
      </c>
      <c r="AB779" s="2">
        <f>SUMIFS('Growth rates'!G$4:G$999,'Growth rates'!$B$4:$B$999,Demands!$A779,'Growth rates'!$C$4:$C$999,$W779)</f>
        <v>1.9201901256962548</v>
      </c>
      <c r="AC779" s="2">
        <f>SUMIFS('Growth rates'!H$4:H$999,'Growth rates'!$B$4:$B$999,Demands!$A779,'Growth rates'!$C$4:$C$999,$W779)</f>
        <v>2.4238851921911713</v>
      </c>
      <c r="AD779" s="2">
        <f>SUMIFS('Growth rates'!I$4:I$999,'Growth rates'!$B$4:$B$999,Demands!$A779,'Growth rates'!$C$4:$C$999,$W779)</f>
        <v>2.9689821085749397</v>
      </c>
      <c r="AE779" s="2">
        <f>SUMIFS('Growth rates'!J$4:J$999,'Growth rates'!$B$4:$B$999,Demands!$A779,'Growth rates'!$C$4:$C$999,$W779)</f>
        <v>3.556211498024838</v>
      </c>
      <c r="AF779" s="2">
        <f>SUMIFS('Growth rates'!K$4:K$999,'Growth rates'!$B$4:$B$999,Demands!$A779,'Growth rates'!$C$4:$C$999,$W779)</f>
        <v>4.1869930303879235</v>
      </c>
      <c r="AG779" s="2">
        <f>SUMIFS('Growth rates'!L$4:L$999,'Growth rates'!$B$4:$B$999,Demands!$A779,'Growth rates'!$C$4:$C$999,$W779)</f>
        <v>4.8660041459551042</v>
      </c>
      <c r="AH779" s="2">
        <f>SUMIFS('Growth rates'!M$4:M$999,'Growth rates'!$B$4:$B$999,Demands!$A779,'Growth rates'!$C$4:$C$999,$W779)</f>
        <v>5.5874450724276716</v>
      </c>
      <c r="AI779" s="2">
        <f>SUMIFS('Growth rates'!N$4:N$999,'Growth rates'!$B$4:$B$999,Demands!$A779,'Growth rates'!$C$4:$C$999,$W779)</f>
        <v>6.3386826787215069</v>
      </c>
      <c r="AJ779" s="2">
        <f>SUMIFS('Growth rates'!O$4:O$999,'Growth rates'!$B$4:$B$999,Demands!$A779,'Growth rates'!$C$4:$C$999,$W779)</f>
        <v>7.092860707157195</v>
      </c>
      <c r="AK779" s="2">
        <f>SUMIFS('Growth rates'!P$4:P$999,'Growth rates'!$B$4:$B$999,Demands!$A779,'Growth rates'!$C$4:$C$999,$W779)</f>
        <v>7.8441566223385353</v>
      </c>
      <c r="AL779" s="2">
        <f>SUMIFS('Growth rates'!Q$4:Q$999,'Growth rates'!$B$4:$B$999,Demands!$A779,'Growth rates'!$C$4:$C$999,$W779)</f>
        <v>8.5701816088004854</v>
      </c>
      <c r="AM779" s="2">
        <f>SUMIFS('Growth rates'!R$4:R$999,'Growth rates'!$B$4:$B$999,Demands!$A779,'Growth rates'!$C$4:$C$999,$W779)</f>
        <v>9.2650424028865856</v>
      </c>
      <c r="AN779" s="2">
        <f>SUMIFS('Growth rates'!S$4:S$999,'Growth rates'!$B$4:$B$999,Demands!$A779,'Growth rates'!$C$4:$C$999,$W779)</f>
        <v>9.927617750128606</v>
      </c>
      <c r="AO779" s="2">
        <f>SUMIFS('Growth rates'!T$4:T$999,'Growth rates'!$B$4:$B$999,Demands!$A779,'Growth rates'!$C$4:$C$999,$W779)</f>
        <v>10.558859534859291</v>
      </c>
      <c r="AP779" s="2">
        <f>SUMIFS('Growth rates'!U$4:U$999,'Growth rates'!$B$4:$B$999,Demands!$A779,'Growth rates'!$C$4:$C$999,$W779)</f>
        <v>11.164288490678137</v>
      </c>
      <c r="AR779">
        <f>VLOOKUP(C779&amp;A779,Driver_elast!$A$2:$E$1161,5,FALSE)</f>
        <v>0.52803599999999995</v>
      </c>
      <c r="AS779">
        <f t="shared" si="261"/>
        <v>0.52803599999999995</v>
      </c>
      <c r="AT779">
        <f t="shared" si="262"/>
        <v>0.10560719999999998</v>
      </c>
      <c r="AV779" s="2" cm="1">
        <f t="array" ref="AV779">TREND($AR779:$AS779,$AR$3:$AS$3,AV$1)</f>
        <v>0.52803599999999995</v>
      </c>
      <c r="AW779" s="2" cm="1">
        <f t="array" ref="AW779">TREND($AR779:$AS779,$AR$3:$AS$3,AW$1)</f>
        <v>0.52803599999999995</v>
      </c>
      <c r="AX779" s="2" cm="1">
        <f t="array" ref="AX779">TREND($AR779:$AS779,$AR$3:$AS$3,AX$1)</f>
        <v>0.52803599999999995</v>
      </c>
      <c r="AY779" s="2" cm="1">
        <f t="array" ref="AY779">TREND($AR779:$AS779,$AR$3:$AS$3,AY$1)</f>
        <v>0.52803599999999995</v>
      </c>
      <c r="AZ779" s="2" cm="1">
        <f t="array" ref="AZ779">TREND($AR779:$AS779,$AR$3:$AS$3,AZ$1)</f>
        <v>0.52803599999999995</v>
      </c>
      <c r="BA779" s="2" cm="1">
        <f t="array" ref="BA779">TREND($AR779:$AS779,$AR$3:$AS$3,BA$1)</f>
        <v>0.52803599999999995</v>
      </c>
      <c r="BB779" s="2" cm="1">
        <f t="array" ref="BB779">TREND($AR779:$AS779,$AR$3:$AS$3,BB$1)</f>
        <v>0.52803599999999995</v>
      </c>
      <c r="BC779" s="2" cm="1">
        <f t="array" ref="BC779">TREND($AR779:$AS779,$AR$3:$AS$3,BC$1)</f>
        <v>0.52803599999999995</v>
      </c>
      <c r="BD779" s="2" cm="1">
        <f t="array" ref="BD779">TREND($AR779:$AS779,$AR$3:$AS$3,BD$1)</f>
        <v>0.52803599999999995</v>
      </c>
      <c r="BE779" s="2" cm="1">
        <f t="array" ref="BE779">TREND($AR779:$AS779,$AR$3:$AS$3,BE$1)</f>
        <v>0.52803599999999995</v>
      </c>
      <c r="BF779" s="20" cm="1">
        <f t="array" ref="BF779">TREND($AS779:$AT779,$AS$3:$AT$3,BF$1)</f>
        <v>0.47523239999999944</v>
      </c>
      <c r="BG779" s="20" cm="1">
        <f t="array" ref="BG779">TREND($AS779:$AT779,$AS$3:$AT$3,BG$1)</f>
        <v>0.42242879999999872</v>
      </c>
      <c r="BH779" s="20" cm="1">
        <f t="array" ref="BH779">TREND($AS779:$AT779,$AS$3:$AT$3,BH$1)</f>
        <v>0.36962520000000154</v>
      </c>
      <c r="BI779" s="20" cm="1">
        <f t="array" ref="BI779">TREND($AS779:$AT779,$AS$3:$AT$3,BI$1)</f>
        <v>0.31682160000000081</v>
      </c>
      <c r="BJ779" s="20" cm="1">
        <f t="array" ref="BJ779">TREND($AS779:$AT779,$AS$3:$AT$3,BJ$1)</f>
        <v>0.26401800000000009</v>
      </c>
      <c r="BK779" s="20" cm="1">
        <f t="array" ref="BK779">TREND($AS779:$AT779,$AS$3:$AT$3,BK$1)</f>
        <v>0.21121439999999936</v>
      </c>
      <c r="BL779" s="20" cm="1">
        <f t="array" ref="BL779">TREND($AS779:$AT779,$AS$3:$AT$3,BL$1)</f>
        <v>0.15841079999999863</v>
      </c>
      <c r="BM779" s="20" cm="1">
        <f t="array" ref="BM779">TREND($AS779:$AT779,$AS$3:$AT$3,BM$1)</f>
        <v>0.10560720000000146</v>
      </c>
    </row>
    <row r="780" spans="1:65" x14ac:dyDescent="0.35">
      <c r="A780" t="str">
        <f>IF(BYDem!B778="","\I:",BYDem!B778)</f>
        <v>India</v>
      </c>
      <c r="B780" t="str">
        <f>BYDem!E778</f>
        <v>IOI</v>
      </c>
      <c r="C780" t="str">
        <f t="shared" si="243"/>
        <v>IOI</v>
      </c>
      <c r="D780" s="4">
        <f>SUMIFS(BYDem!$M$2:$M$2000,BYDem!$B$2:$B$2000,Demands!$A780,BYDem!$E$2:$E$2000,Demands!$B780)</f>
        <v>4225.9572393594999</v>
      </c>
      <c r="E780" s="4">
        <f t="shared" si="244"/>
        <v>4392.7298447968351</v>
      </c>
      <c r="F780" s="4">
        <f t="shared" si="245"/>
        <v>6196.7507527481594</v>
      </c>
      <c r="G780" s="4">
        <f t="shared" si="246"/>
        <v>8286.9515523599766</v>
      </c>
      <c r="H780" s="4">
        <f t="shared" si="247"/>
        <v>10517.814806768502</v>
      </c>
      <c r="I780" s="4">
        <f t="shared" si="248"/>
        <v>12929.492343364987</v>
      </c>
      <c r="J780" s="4">
        <f t="shared" si="249"/>
        <v>15520.003514264065</v>
      </c>
      <c r="K780" s="4">
        <f t="shared" si="250"/>
        <v>18290.475314444895</v>
      </c>
      <c r="L780" s="4">
        <f t="shared" si="251"/>
        <v>21256.273075196936</v>
      </c>
      <c r="M780" s="4">
        <f t="shared" si="252"/>
        <v>24386.630838870817</v>
      </c>
      <c r="N780" s="4">
        <f t="shared" si="253"/>
        <v>27316.022133126182</v>
      </c>
      <c r="O780" s="4">
        <f t="shared" si="254"/>
        <v>29894.944782558621</v>
      </c>
      <c r="P780" s="4">
        <f t="shared" si="255"/>
        <v>32091.553057012628</v>
      </c>
      <c r="Q780" s="4">
        <f t="shared" si="256"/>
        <v>33855.567661362351</v>
      </c>
      <c r="R780" s="4">
        <f t="shared" si="257"/>
        <v>35212.280231273093</v>
      </c>
      <c r="S780" s="4">
        <f t="shared" si="258"/>
        <v>36206.544191122965</v>
      </c>
      <c r="T780" s="4">
        <f t="shared" si="259"/>
        <v>36887.25552745755</v>
      </c>
      <c r="U780" s="4">
        <f t="shared" si="260"/>
        <v>37303.561346406699</v>
      </c>
      <c r="W780" s="5" t="str">
        <f>VLOOKUP(C780&amp;A780,Driver_elast!$A$2:$D$1161,4,FALSE)</f>
        <v>GDP</v>
      </c>
      <c r="X780" s="5">
        <v>1</v>
      </c>
      <c r="Y780" s="2">
        <f>SUMIFS('Growth rates'!D$4:D$999,'Growth rates'!$B$4:$B$999,Demands!$A780,'Growth rates'!$C$4:$C$999,$W780)</f>
        <v>1</v>
      </c>
      <c r="Z780" s="2">
        <f>SUMIFS('Growth rates'!E$4:E$999,'Growth rates'!$B$4:$B$999,Demands!$A780,'Growth rates'!$C$4:$C$999,$W780)</f>
        <v>1.0376238914016549</v>
      </c>
      <c r="AA780" s="2">
        <f>SUMIFS('Growth rates'!F$4:F$999,'Growth rates'!$B$4:$B$999,Demands!$A780,'Growth rates'!$C$4:$C$999,$W780)</f>
        <v>1.4462721176687061</v>
      </c>
      <c r="AB780" s="2">
        <f>SUMIFS('Growth rates'!G$4:G$999,'Growth rates'!$B$4:$B$999,Demands!$A780,'Growth rates'!$C$4:$C$999,$W780)</f>
        <v>1.9168483520924449</v>
      </c>
      <c r="AC780" s="2">
        <f>SUMIFS('Growth rates'!H$4:H$999,'Growth rates'!$B$4:$B$999,Demands!$A780,'Growth rates'!$C$4:$C$999,$W780)</f>
        <v>2.4175631359905037</v>
      </c>
      <c r="AD780" s="2">
        <f>SUMIFS('Growth rates'!I$4:I$999,'Growth rates'!$B$4:$B$999,Demands!$A780,'Growth rates'!$C$4:$C$999,$W780)</f>
        <v>2.9586660165525305</v>
      </c>
      <c r="AE780" s="2">
        <f>SUMIFS('Growth rates'!J$4:J$999,'Growth rates'!$B$4:$B$999,Demands!$A780,'Growth rates'!$C$4:$C$999,$W780)</f>
        <v>3.540779287715039</v>
      </c>
      <c r="AF780" s="2">
        <f>SUMIFS('Growth rates'!K$4:K$999,'Growth rates'!$B$4:$B$999,Demands!$A780,'Growth rates'!$C$4:$C$999,$W780)</f>
        <v>4.1652085465605202</v>
      </c>
      <c r="AG780" s="2">
        <f>SUMIFS('Growth rates'!L$4:L$999,'Growth rates'!$B$4:$B$999,Demands!$A780,'Growth rates'!$C$4:$C$999,$W780)</f>
        <v>4.8364928782729608</v>
      </c>
      <c r="AH780" s="2">
        <f>SUMIFS('Growth rates'!M$4:M$999,'Growth rates'!$B$4:$B$999,Demands!$A780,'Growth rates'!$C$4:$C$999,$W780)</f>
        <v>5.5487509950602059</v>
      </c>
      <c r="AI780" s="2">
        <f>SUMIFS('Growth rates'!N$4:N$999,'Growth rates'!$B$4:$B$999,Demands!$A780,'Growth rates'!$C$4:$C$999,$W780)</f>
        <v>6.28934178872169</v>
      </c>
      <c r="AJ780" s="2">
        <f>SUMIFS('Growth rates'!O$4:O$999,'Growth rates'!$B$4:$B$999,Demands!$A780,'Growth rates'!$C$4:$C$999,$W780)</f>
        <v>7.0315676291967621</v>
      </c>
      <c r="AK780" s="2">
        <f>SUMIFS('Growth rates'!P$4:P$999,'Growth rates'!$B$4:$B$999,Demands!$A780,'Growth rates'!$C$4:$C$999,$W780)</f>
        <v>7.7696570452702973</v>
      </c>
      <c r="AL780" s="2">
        <f>SUMIFS('Growth rates'!Q$4:Q$999,'Growth rates'!$B$4:$B$999,Demands!$A780,'Growth rates'!$C$4:$C$999,$W780)</f>
        <v>8.4814636939075214</v>
      </c>
      <c r="AM780" s="2">
        <f>SUMIFS('Growth rates'!R$4:R$999,'Growth rates'!$B$4:$B$999,Demands!$A780,'Growth rates'!$C$4:$C$999,$W780)</f>
        <v>9.1612283057352073</v>
      </c>
      <c r="AN780" s="2">
        <f>SUMIFS('Growth rates'!S$4:S$999,'Growth rates'!$B$4:$B$999,Demands!$A780,'Growth rates'!$C$4:$C$999,$W780)</f>
        <v>9.8079259260343861</v>
      </c>
      <c r="AO780" s="2">
        <f>SUMIFS('Growth rates'!T$4:T$999,'Growth rates'!$B$4:$B$999,Demands!$A780,'Growth rates'!$C$4:$C$999,$W780)</f>
        <v>10.422581509524026</v>
      </c>
      <c r="AP780" s="2">
        <f>SUMIFS('Growth rates'!U$4:U$999,'Growth rates'!$B$4:$B$999,Demands!$A780,'Growth rates'!$C$4:$C$999,$W780)</f>
        <v>11.010722490581397</v>
      </c>
      <c r="AR780">
        <f>VLOOKUP(C780&amp;A780,Driver_elast!$A$2:$E$1161,5,FALSE)</f>
        <v>1.050127</v>
      </c>
      <c r="AS780">
        <f t="shared" si="261"/>
        <v>1</v>
      </c>
      <c r="AT780">
        <f t="shared" si="262"/>
        <v>0.2</v>
      </c>
      <c r="AV780" s="2" cm="1">
        <f t="array" ref="AV780">TREND($AR780:$AS780,$AR$3:$AS$3,AV$1)</f>
        <v>1.0501269999999998</v>
      </c>
      <c r="AW780" s="2" cm="1">
        <f t="array" ref="AW780">TREND($AR780:$AS780,$AR$3:$AS$3,AW$1)</f>
        <v>1.0489043902439024</v>
      </c>
      <c r="AX780" s="2" cm="1">
        <f t="array" ref="AX780">TREND($AR780:$AS780,$AR$3:$AS$3,AX$1)</f>
        <v>1.0427913414634147</v>
      </c>
      <c r="AY780" s="2" cm="1">
        <f t="array" ref="AY780">TREND($AR780:$AS780,$AR$3:$AS$3,AY$1)</f>
        <v>1.036678292682927</v>
      </c>
      <c r="AZ780" s="2" cm="1">
        <f t="array" ref="AZ780">TREND($AR780:$AS780,$AR$3:$AS$3,AZ$1)</f>
        <v>1.0305652439024389</v>
      </c>
      <c r="BA780" s="2" cm="1">
        <f t="array" ref="BA780">TREND($AR780:$AS780,$AR$3:$AS$3,BA$1)</f>
        <v>1.0244521951219512</v>
      </c>
      <c r="BB780" s="2" cm="1">
        <f t="array" ref="BB780">TREND($AR780:$AS780,$AR$3:$AS$3,BB$1)</f>
        <v>1.0183391463414635</v>
      </c>
      <c r="BC780" s="2" cm="1">
        <f t="array" ref="BC780">TREND($AR780:$AS780,$AR$3:$AS$3,BC$1)</f>
        <v>1.0122260975609754</v>
      </c>
      <c r="BD780" s="2" cm="1">
        <f t="array" ref="BD780">TREND($AR780:$AS780,$AR$3:$AS$3,BD$1)</f>
        <v>1.0061130487804877</v>
      </c>
      <c r="BE780" s="2" cm="1">
        <f t="array" ref="BE780">TREND($AR780:$AS780,$AR$3:$AS$3,BE$1)</f>
        <v>1</v>
      </c>
      <c r="BF780" s="20" cm="1">
        <f t="array" ref="BF780">TREND($AS780:$AT780,$AS$3:$AT$3,BF$1)</f>
        <v>0.90000000000000568</v>
      </c>
      <c r="BG780" s="20" cm="1">
        <f t="array" ref="BG780">TREND($AS780:$AT780,$AS$3:$AT$3,BG$1)</f>
        <v>0.80000000000000426</v>
      </c>
      <c r="BH780" s="20" cm="1">
        <f t="array" ref="BH780">TREND($AS780:$AT780,$AS$3:$AT$3,BH$1)</f>
        <v>0.70000000000000284</v>
      </c>
      <c r="BI780" s="20" cm="1">
        <f t="array" ref="BI780">TREND($AS780:$AT780,$AS$3:$AT$3,BI$1)</f>
        <v>0.60000000000000142</v>
      </c>
      <c r="BJ780" s="20" cm="1">
        <f t="array" ref="BJ780">TREND($AS780:$AT780,$AS$3:$AT$3,BJ$1)</f>
        <v>0.5</v>
      </c>
      <c r="BK780" s="20" cm="1">
        <f t="array" ref="BK780">TREND($AS780:$AT780,$AS$3:$AT$3,BK$1)</f>
        <v>0.40000000000000568</v>
      </c>
      <c r="BL780" s="20" cm="1">
        <f t="array" ref="BL780">TREND($AS780:$AT780,$AS$3:$AT$3,BL$1)</f>
        <v>0.30000000000000426</v>
      </c>
      <c r="BM780" s="20" cm="1">
        <f t="array" ref="BM780">TREND($AS780:$AT780,$AS$3:$AT$3,BM$1)</f>
        <v>0.20000000000000284</v>
      </c>
    </row>
    <row r="781" spans="1:65" x14ac:dyDescent="0.35">
      <c r="A781" t="str">
        <f>IF(BYDem!B779="","\I:",BYDem!B779)</f>
        <v>India</v>
      </c>
      <c r="B781" t="str">
        <f>BYDem!E779</f>
        <v>ITM</v>
      </c>
      <c r="C781" t="str">
        <f t="shared" si="243"/>
        <v>ITM</v>
      </c>
      <c r="D781" s="4">
        <f>SUMIFS(BYDem!$M$2:$M$2000,BYDem!$B$2:$B$2000,Demands!$A781,BYDem!$E$2:$E$2000,Demands!$B781)</f>
        <v>96.251997129172807</v>
      </c>
      <c r="E781" s="4">
        <f t="shared" si="244"/>
        <v>100.05047293727446</v>
      </c>
      <c r="F781" s="4">
        <f t="shared" si="245"/>
        <v>141.1395340465194</v>
      </c>
      <c r="G781" s="4">
        <f t="shared" si="246"/>
        <v>188.74673638397695</v>
      </c>
      <c r="H781" s="4">
        <f t="shared" si="247"/>
        <v>239.55771988352859</v>
      </c>
      <c r="I781" s="4">
        <f t="shared" si="248"/>
        <v>294.48699772074531</v>
      </c>
      <c r="J781" s="4">
        <f t="shared" si="249"/>
        <v>353.48945791181416</v>
      </c>
      <c r="K781" s="4">
        <f t="shared" si="250"/>
        <v>416.59076931975352</v>
      </c>
      <c r="L781" s="4">
        <f t="shared" si="251"/>
        <v>484.14089852950349</v>
      </c>
      <c r="M781" s="4">
        <f t="shared" si="252"/>
        <v>555.4391084773373</v>
      </c>
      <c r="N781" s="4">
        <f t="shared" si="253"/>
        <v>622.16003026490034</v>
      </c>
      <c r="O781" s="4">
        <f t="shared" si="254"/>
        <v>680.89854591707285</v>
      </c>
      <c r="P781" s="4">
        <f t="shared" si="255"/>
        <v>730.92932506397904</v>
      </c>
      <c r="Q781" s="4">
        <f t="shared" si="256"/>
        <v>771.10718750241256</v>
      </c>
      <c r="R781" s="4">
        <f t="shared" si="257"/>
        <v>802.00818507236283</v>
      </c>
      <c r="S781" s="4">
        <f t="shared" si="258"/>
        <v>824.65391629694432</v>
      </c>
      <c r="T781" s="4">
        <f t="shared" si="259"/>
        <v>840.1580546210231</v>
      </c>
      <c r="U781" s="4">
        <f t="shared" si="260"/>
        <v>849.63999308389896</v>
      </c>
      <c r="W781" s="5" t="str">
        <f>VLOOKUP(C781&amp;A781,Driver_elast!$A$2:$D$1161,4,FALSE)</f>
        <v>GDP</v>
      </c>
      <c r="X781" s="5">
        <v>1</v>
      </c>
      <c r="Y781" s="2">
        <f>SUMIFS('Growth rates'!D$4:D$999,'Growth rates'!$B$4:$B$999,Demands!$A781,'Growth rates'!$C$4:$C$999,$W781)</f>
        <v>1</v>
      </c>
      <c r="Z781" s="2">
        <f>SUMIFS('Growth rates'!E$4:E$999,'Growth rates'!$B$4:$B$999,Demands!$A781,'Growth rates'!$C$4:$C$999,$W781)</f>
        <v>1.0376238914016549</v>
      </c>
      <c r="AA781" s="2">
        <f>SUMIFS('Growth rates'!F$4:F$999,'Growth rates'!$B$4:$B$999,Demands!$A781,'Growth rates'!$C$4:$C$999,$W781)</f>
        <v>1.4462721176687061</v>
      </c>
      <c r="AB781" s="2">
        <f>SUMIFS('Growth rates'!G$4:G$999,'Growth rates'!$B$4:$B$999,Demands!$A781,'Growth rates'!$C$4:$C$999,$W781)</f>
        <v>1.9168483520924449</v>
      </c>
      <c r="AC781" s="2">
        <f>SUMIFS('Growth rates'!H$4:H$999,'Growth rates'!$B$4:$B$999,Demands!$A781,'Growth rates'!$C$4:$C$999,$W781)</f>
        <v>2.4175631359905037</v>
      </c>
      <c r="AD781" s="2">
        <f>SUMIFS('Growth rates'!I$4:I$999,'Growth rates'!$B$4:$B$999,Demands!$A781,'Growth rates'!$C$4:$C$999,$W781)</f>
        <v>2.9586660165525305</v>
      </c>
      <c r="AE781" s="2">
        <f>SUMIFS('Growth rates'!J$4:J$999,'Growth rates'!$B$4:$B$999,Demands!$A781,'Growth rates'!$C$4:$C$999,$W781)</f>
        <v>3.540779287715039</v>
      </c>
      <c r="AF781" s="2">
        <f>SUMIFS('Growth rates'!K$4:K$999,'Growth rates'!$B$4:$B$999,Demands!$A781,'Growth rates'!$C$4:$C$999,$W781)</f>
        <v>4.1652085465605202</v>
      </c>
      <c r="AG781" s="2">
        <f>SUMIFS('Growth rates'!L$4:L$999,'Growth rates'!$B$4:$B$999,Demands!$A781,'Growth rates'!$C$4:$C$999,$W781)</f>
        <v>4.8364928782729608</v>
      </c>
      <c r="AH781" s="2">
        <f>SUMIFS('Growth rates'!M$4:M$999,'Growth rates'!$B$4:$B$999,Demands!$A781,'Growth rates'!$C$4:$C$999,$W781)</f>
        <v>5.5487509950602059</v>
      </c>
      <c r="AI781" s="2">
        <f>SUMIFS('Growth rates'!N$4:N$999,'Growth rates'!$B$4:$B$999,Demands!$A781,'Growth rates'!$C$4:$C$999,$W781)</f>
        <v>6.28934178872169</v>
      </c>
      <c r="AJ781" s="2">
        <f>SUMIFS('Growth rates'!O$4:O$999,'Growth rates'!$B$4:$B$999,Demands!$A781,'Growth rates'!$C$4:$C$999,$W781)</f>
        <v>7.0315676291967621</v>
      </c>
      <c r="AK781" s="2">
        <f>SUMIFS('Growth rates'!P$4:P$999,'Growth rates'!$B$4:$B$999,Demands!$A781,'Growth rates'!$C$4:$C$999,$W781)</f>
        <v>7.7696570452702973</v>
      </c>
      <c r="AL781" s="2">
        <f>SUMIFS('Growth rates'!Q$4:Q$999,'Growth rates'!$B$4:$B$999,Demands!$A781,'Growth rates'!$C$4:$C$999,$W781)</f>
        <v>8.4814636939075214</v>
      </c>
      <c r="AM781" s="2">
        <f>SUMIFS('Growth rates'!R$4:R$999,'Growth rates'!$B$4:$B$999,Demands!$A781,'Growth rates'!$C$4:$C$999,$W781)</f>
        <v>9.1612283057352073</v>
      </c>
      <c r="AN781" s="2">
        <f>SUMIFS('Growth rates'!S$4:S$999,'Growth rates'!$B$4:$B$999,Demands!$A781,'Growth rates'!$C$4:$C$999,$W781)</f>
        <v>9.8079259260343861</v>
      </c>
      <c r="AO781" s="2">
        <f>SUMIFS('Growth rates'!T$4:T$999,'Growth rates'!$B$4:$B$999,Demands!$A781,'Growth rates'!$C$4:$C$999,$W781)</f>
        <v>10.422581509524026</v>
      </c>
      <c r="AP781" s="2">
        <f>SUMIFS('Growth rates'!U$4:U$999,'Growth rates'!$B$4:$B$999,Demands!$A781,'Growth rates'!$C$4:$C$999,$W781)</f>
        <v>11.010722490581397</v>
      </c>
      <c r="AR781">
        <f>VLOOKUP(C781&amp;A781,Driver_elast!$A$2:$E$1161,5,FALSE)</f>
        <v>1.050127</v>
      </c>
      <c r="AS781">
        <f t="shared" si="261"/>
        <v>1</v>
      </c>
      <c r="AT781">
        <f t="shared" si="262"/>
        <v>0.2</v>
      </c>
      <c r="AV781" s="2" cm="1">
        <f t="array" ref="AV781">TREND($AR781:$AS781,$AR$3:$AS$3,AV$1)</f>
        <v>1.0501269999999998</v>
      </c>
      <c r="AW781" s="2" cm="1">
        <f t="array" ref="AW781">TREND($AR781:$AS781,$AR$3:$AS$3,AW$1)</f>
        <v>1.0489043902439024</v>
      </c>
      <c r="AX781" s="2" cm="1">
        <f t="array" ref="AX781">TREND($AR781:$AS781,$AR$3:$AS$3,AX$1)</f>
        <v>1.0427913414634147</v>
      </c>
      <c r="AY781" s="2" cm="1">
        <f t="array" ref="AY781">TREND($AR781:$AS781,$AR$3:$AS$3,AY$1)</f>
        <v>1.036678292682927</v>
      </c>
      <c r="AZ781" s="2" cm="1">
        <f t="array" ref="AZ781">TREND($AR781:$AS781,$AR$3:$AS$3,AZ$1)</f>
        <v>1.0305652439024389</v>
      </c>
      <c r="BA781" s="2" cm="1">
        <f t="array" ref="BA781">TREND($AR781:$AS781,$AR$3:$AS$3,BA$1)</f>
        <v>1.0244521951219512</v>
      </c>
      <c r="BB781" s="2" cm="1">
        <f t="array" ref="BB781">TREND($AR781:$AS781,$AR$3:$AS$3,BB$1)</f>
        <v>1.0183391463414635</v>
      </c>
      <c r="BC781" s="2" cm="1">
        <f t="array" ref="BC781">TREND($AR781:$AS781,$AR$3:$AS$3,BC$1)</f>
        <v>1.0122260975609754</v>
      </c>
      <c r="BD781" s="2" cm="1">
        <f t="array" ref="BD781">TREND($AR781:$AS781,$AR$3:$AS$3,BD$1)</f>
        <v>1.0061130487804877</v>
      </c>
      <c r="BE781" s="2" cm="1">
        <f t="array" ref="BE781">TREND($AR781:$AS781,$AR$3:$AS$3,BE$1)</f>
        <v>1</v>
      </c>
      <c r="BF781" s="20" cm="1">
        <f t="array" ref="BF781">TREND($AS781:$AT781,$AS$3:$AT$3,BF$1)</f>
        <v>0.90000000000000568</v>
      </c>
      <c r="BG781" s="20" cm="1">
        <f t="array" ref="BG781">TREND($AS781:$AT781,$AS$3:$AT$3,BG$1)</f>
        <v>0.80000000000000426</v>
      </c>
      <c r="BH781" s="20" cm="1">
        <f t="array" ref="BH781">TREND($AS781:$AT781,$AS$3:$AT$3,BH$1)</f>
        <v>0.70000000000000284</v>
      </c>
      <c r="BI781" s="20" cm="1">
        <f t="array" ref="BI781">TREND($AS781:$AT781,$AS$3:$AT$3,BI$1)</f>
        <v>0.60000000000000142</v>
      </c>
      <c r="BJ781" s="20" cm="1">
        <f t="array" ref="BJ781">TREND($AS781:$AT781,$AS$3:$AT$3,BJ$1)</f>
        <v>0.5</v>
      </c>
      <c r="BK781" s="20" cm="1">
        <f t="array" ref="BK781">TREND($AS781:$AT781,$AS$3:$AT$3,BK$1)</f>
        <v>0.40000000000000568</v>
      </c>
      <c r="BL781" s="20" cm="1">
        <f t="array" ref="BL781">TREND($AS781:$AT781,$AS$3:$AT$3,BL$1)</f>
        <v>0.30000000000000426</v>
      </c>
      <c r="BM781" s="20" cm="1">
        <f t="array" ref="BM781">TREND($AS781:$AT781,$AS$3:$AT$3,BM$1)</f>
        <v>0.20000000000000284</v>
      </c>
    </row>
    <row r="782" spans="1:65" x14ac:dyDescent="0.35">
      <c r="A782" t="str">
        <f>IF(BYDem!B780="","\I:",BYDem!B780)</f>
        <v>India</v>
      </c>
      <c r="B782" t="str">
        <f>BYDem!E780</f>
        <v>NEU</v>
      </c>
      <c r="C782" t="str">
        <f t="shared" si="243"/>
        <v>NEU</v>
      </c>
      <c r="D782" s="4">
        <f>SUMIFS(BYDem!$M$2:$M$2000,BYDem!$B$2:$B$2000,Demands!$A782,BYDem!$E$2:$E$2000,Demands!$B782)</f>
        <v>0</v>
      </c>
      <c r="E782" s="4">
        <f t="shared" si="244"/>
        <v>0</v>
      </c>
      <c r="F782" s="4">
        <f t="shared" si="245"/>
        <v>0</v>
      </c>
      <c r="G782" s="4">
        <f t="shared" si="246"/>
        <v>0</v>
      </c>
      <c r="H782" s="4">
        <f t="shared" si="247"/>
        <v>0</v>
      </c>
      <c r="I782" s="4">
        <f t="shared" si="248"/>
        <v>0</v>
      </c>
      <c r="J782" s="4">
        <f t="shared" si="249"/>
        <v>0</v>
      </c>
      <c r="K782" s="4">
        <f t="shared" si="250"/>
        <v>0</v>
      </c>
      <c r="L782" s="4">
        <f t="shared" si="251"/>
        <v>0</v>
      </c>
      <c r="M782" s="4">
        <f t="shared" si="252"/>
        <v>0</v>
      </c>
      <c r="N782" s="4">
        <f t="shared" si="253"/>
        <v>0</v>
      </c>
      <c r="O782" s="4">
        <f t="shared" si="254"/>
        <v>0</v>
      </c>
      <c r="P782" s="4">
        <f t="shared" si="255"/>
        <v>0</v>
      </c>
      <c r="Q782" s="4">
        <f t="shared" si="256"/>
        <v>0</v>
      </c>
      <c r="R782" s="4">
        <f t="shared" si="257"/>
        <v>0</v>
      </c>
      <c r="S782" s="4">
        <f t="shared" si="258"/>
        <v>0</v>
      </c>
      <c r="T782" s="4">
        <f t="shared" si="259"/>
        <v>0</v>
      </c>
      <c r="U782" s="4">
        <f t="shared" si="260"/>
        <v>0</v>
      </c>
      <c r="W782" s="5" t="str">
        <f>VLOOKUP(C782&amp;A782,Driver_elast!$A$2:$D$1161,4,FALSE)</f>
        <v>GDP</v>
      </c>
      <c r="X782" s="5">
        <v>1</v>
      </c>
      <c r="Y782" s="2">
        <f>SUMIFS('Growth rates'!D$4:D$999,'Growth rates'!$B$4:$B$999,Demands!$A782,'Growth rates'!$C$4:$C$999,$W782)</f>
        <v>1</v>
      </c>
      <c r="Z782" s="2">
        <f>SUMIFS('Growth rates'!E$4:E$999,'Growth rates'!$B$4:$B$999,Demands!$A782,'Growth rates'!$C$4:$C$999,$W782)</f>
        <v>1.0376238914016549</v>
      </c>
      <c r="AA782" s="2">
        <f>SUMIFS('Growth rates'!F$4:F$999,'Growth rates'!$B$4:$B$999,Demands!$A782,'Growth rates'!$C$4:$C$999,$W782)</f>
        <v>1.4462721176687061</v>
      </c>
      <c r="AB782" s="2">
        <f>SUMIFS('Growth rates'!G$4:G$999,'Growth rates'!$B$4:$B$999,Demands!$A782,'Growth rates'!$C$4:$C$999,$W782)</f>
        <v>1.9168483520924449</v>
      </c>
      <c r="AC782" s="2">
        <f>SUMIFS('Growth rates'!H$4:H$999,'Growth rates'!$B$4:$B$999,Demands!$A782,'Growth rates'!$C$4:$C$999,$W782)</f>
        <v>2.4175631359905037</v>
      </c>
      <c r="AD782" s="2">
        <f>SUMIFS('Growth rates'!I$4:I$999,'Growth rates'!$B$4:$B$999,Demands!$A782,'Growth rates'!$C$4:$C$999,$W782)</f>
        <v>2.9586660165525305</v>
      </c>
      <c r="AE782" s="2">
        <f>SUMIFS('Growth rates'!J$4:J$999,'Growth rates'!$B$4:$B$999,Demands!$A782,'Growth rates'!$C$4:$C$999,$W782)</f>
        <v>3.540779287715039</v>
      </c>
      <c r="AF782" s="2">
        <f>SUMIFS('Growth rates'!K$4:K$999,'Growth rates'!$B$4:$B$999,Demands!$A782,'Growth rates'!$C$4:$C$999,$W782)</f>
        <v>4.1652085465605202</v>
      </c>
      <c r="AG782" s="2">
        <f>SUMIFS('Growth rates'!L$4:L$999,'Growth rates'!$B$4:$B$999,Demands!$A782,'Growth rates'!$C$4:$C$999,$W782)</f>
        <v>4.8364928782729608</v>
      </c>
      <c r="AH782" s="2">
        <f>SUMIFS('Growth rates'!M$4:M$999,'Growth rates'!$B$4:$B$999,Demands!$A782,'Growth rates'!$C$4:$C$999,$W782)</f>
        <v>5.5487509950602059</v>
      </c>
      <c r="AI782" s="2">
        <f>SUMIFS('Growth rates'!N$4:N$999,'Growth rates'!$B$4:$B$999,Demands!$A782,'Growth rates'!$C$4:$C$999,$W782)</f>
        <v>6.28934178872169</v>
      </c>
      <c r="AJ782" s="2">
        <f>SUMIFS('Growth rates'!O$4:O$999,'Growth rates'!$B$4:$B$999,Demands!$A782,'Growth rates'!$C$4:$C$999,$W782)</f>
        <v>7.0315676291967621</v>
      </c>
      <c r="AK782" s="2">
        <f>SUMIFS('Growth rates'!P$4:P$999,'Growth rates'!$B$4:$B$999,Demands!$A782,'Growth rates'!$C$4:$C$999,$W782)</f>
        <v>7.7696570452702973</v>
      </c>
      <c r="AL782" s="2">
        <f>SUMIFS('Growth rates'!Q$4:Q$999,'Growth rates'!$B$4:$B$999,Demands!$A782,'Growth rates'!$C$4:$C$999,$W782)</f>
        <v>8.4814636939075214</v>
      </c>
      <c r="AM782" s="2">
        <f>SUMIFS('Growth rates'!R$4:R$999,'Growth rates'!$B$4:$B$999,Demands!$A782,'Growth rates'!$C$4:$C$999,$W782)</f>
        <v>9.1612283057352073</v>
      </c>
      <c r="AN782" s="2">
        <f>SUMIFS('Growth rates'!S$4:S$999,'Growth rates'!$B$4:$B$999,Demands!$A782,'Growth rates'!$C$4:$C$999,$W782)</f>
        <v>9.8079259260343861</v>
      </c>
      <c r="AO782" s="2">
        <f>SUMIFS('Growth rates'!T$4:T$999,'Growth rates'!$B$4:$B$999,Demands!$A782,'Growth rates'!$C$4:$C$999,$W782)</f>
        <v>10.422581509524026</v>
      </c>
      <c r="AP782" s="2">
        <f>SUMIFS('Growth rates'!U$4:U$999,'Growth rates'!$B$4:$B$999,Demands!$A782,'Growth rates'!$C$4:$C$999,$W782)</f>
        <v>11.010722490581397</v>
      </c>
      <c r="AR782">
        <f>VLOOKUP(C782&amp;A782,Driver_elast!$A$2:$E$1161,5,FALSE)</f>
        <v>0.32658799999999999</v>
      </c>
      <c r="AS782">
        <f t="shared" si="261"/>
        <v>0.32658799999999999</v>
      </c>
      <c r="AT782">
        <f t="shared" si="262"/>
        <v>6.5317600000000003E-2</v>
      </c>
      <c r="AV782" s="2" cm="1">
        <f t="array" ref="AV782">TREND($AR782:$AS782,$AR$3:$AS$3,AV$1)</f>
        <v>0.32658799999999999</v>
      </c>
      <c r="AW782" s="2" cm="1">
        <f t="array" ref="AW782">TREND($AR782:$AS782,$AR$3:$AS$3,AW$1)</f>
        <v>0.32658799999999999</v>
      </c>
      <c r="AX782" s="2" cm="1">
        <f t="array" ref="AX782">TREND($AR782:$AS782,$AR$3:$AS$3,AX$1)</f>
        <v>0.32658799999999999</v>
      </c>
      <c r="AY782" s="2" cm="1">
        <f t="array" ref="AY782">TREND($AR782:$AS782,$AR$3:$AS$3,AY$1)</f>
        <v>0.32658799999999999</v>
      </c>
      <c r="AZ782" s="2" cm="1">
        <f t="array" ref="AZ782">TREND($AR782:$AS782,$AR$3:$AS$3,AZ$1)</f>
        <v>0.32658799999999999</v>
      </c>
      <c r="BA782" s="2" cm="1">
        <f t="array" ref="BA782">TREND($AR782:$AS782,$AR$3:$AS$3,BA$1)</f>
        <v>0.32658799999999999</v>
      </c>
      <c r="BB782" s="2" cm="1">
        <f t="array" ref="BB782">TREND($AR782:$AS782,$AR$3:$AS$3,BB$1)</f>
        <v>0.32658799999999999</v>
      </c>
      <c r="BC782" s="2" cm="1">
        <f t="array" ref="BC782">TREND($AR782:$AS782,$AR$3:$AS$3,BC$1)</f>
        <v>0.32658799999999999</v>
      </c>
      <c r="BD782" s="2" cm="1">
        <f t="array" ref="BD782">TREND($AR782:$AS782,$AR$3:$AS$3,BD$1)</f>
        <v>0.32658799999999999</v>
      </c>
      <c r="BE782" s="2" cm="1">
        <f t="array" ref="BE782">TREND($AR782:$AS782,$AR$3:$AS$3,BE$1)</f>
        <v>0.32658799999999999</v>
      </c>
      <c r="BF782" s="20" cm="1">
        <f t="array" ref="BF782">TREND($AS782:$AT782,$AS$3:$AT$3,BF$1)</f>
        <v>0.29392920000000089</v>
      </c>
      <c r="BG782" s="20" cm="1">
        <f t="array" ref="BG782">TREND($AS782:$AT782,$AS$3:$AT$3,BG$1)</f>
        <v>0.26127040000000079</v>
      </c>
      <c r="BH782" s="20" cm="1">
        <f t="array" ref="BH782">TREND($AS782:$AT782,$AS$3:$AT$3,BH$1)</f>
        <v>0.22861160000000069</v>
      </c>
      <c r="BI782" s="20" cm="1">
        <f t="array" ref="BI782">TREND($AS782:$AT782,$AS$3:$AT$3,BI$1)</f>
        <v>0.19595280000000059</v>
      </c>
      <c r="BJ782" s="20" cm="1">
        <f t="array" ref="BJ782">TREND($AS782:$AT782,$AS$3:$AT$3,BJ$1)</f>
        <v>0.16329400000000049</v>
      </c>
      <c r="BK782" s="20" cm="1">
        <f t="array" ref="BK782">TREND($AS782:$AT782,$AS$3:$AT$3,BK$1)</f>
        <v>0.1306352000000004</v>
      </c>
      <c r="BL782" s="20" cm="1">
        <f t="array" ref="BL782">TREND($AS782:$AT782,$AS$3:$AT$3,BL$1)</f>
        <v>9.7976400000000297E-2</v>
      </c>
      <c r="BM782" s="20" cm="1">
        <f t="array" ref="BM782">TREND($AS782:$AT782,$AS$3:$AT$3,BM$1)</f>
        <v>6.5317600000000198E-2</v>
      </c>
    </row>
    <row r="783" spans="1:65" x14ac:dyDescent="0.35">
      <c r="A783" t="str">
        <f>IF(BYDem!B781="","\I:",BYDem!B781)</f>
        <v>India</v>
      </c>
      <c r="B783" t="str">
        <f>BYDem!E781</f>
        <v>ONO</v>
      </c>
      <c r="C783" t="str">
        <f t="shared" si="243"/>
        <v>ONO</v>
      </c>
      <c r="D783" s="4">
        <f>SUMIFS(BYDem!$M$2:$M$2000,BYDem!$B$2:$B$2000,Demands!$A783,BYDem!$E$2:$E$2000,Demands!$B783)</f>
        <v>699.54893661239998</v>
      </c>
      <c r="E783" s="4">
        <f t="shared" si="244"/>
        <v>727.15584131630317</v>
      </c>
      <c r="F783" s="4">
        <f t="shared" si="245"/>
        <v>1025.7866215877946</v>
      </c>
      <c r="G783" s="4">
        <f t="shared" si="246"/>
        <v>1371.7905359332342</v>
      </c>
      <c r="H783" s="4">
        <f t="shared" si="247"/>
        <v>1741.0791796549797</v>
      </c>
      <c r="I783" s="4">
        <f t="shared" si="248"/>
        <v>2140.2991340040171</v>
      </c>
      <c r="J783" s="4">
        <f t="shared" si="249"/>
        <v>2569.122530040001</v>
      </c>
      <c r="K783" s="4">
        <f t="shared" si="250"/>
        <v>3027.7359262382274</v>
      </c>
      <c r="L783" s="4">
        <f t="shared" si="251"/>
        <v>3518.6828412751574</v>
      </c>
      <c r="M783" s="4">
        <f t="shared" si="252"/>
        <v>4036.8703951857437</v>
      </c>
      <c r="N783" s="4">
        <f t="shared" si="253"/>
        <v>4521.7907218118016</v>
      </c>
      <c r="O783" s="4">
        <f t="shared" si="254"/>
        <v>4948.6957979477656</v>
      </c>
      <c r="P783" s="4">
        <f t="shared" si="255"/>
        <v>5312.3140021824111</v>
      </c>
      <c r="Q783" s="4">
        <f t="shared" si="256"/>
        <v>5604.32229065923</v>
      </c>
      <c r="R783" s="4">
        <f t="shared" si="257"/>
        <v>5828.907344840607</v>
      </c>
      <c r="S783" s="4">
        <f t="shared" si="258"/>
        <v>5993.4940305143191</v>
      </c>
      <c r="T783" s="4">
        <f t="shared" si="259"/>
        <v>6106.1764038799893</v>
      </c>
      <c r="U783" s="4">
        <f t="shared" si="260"/>
        <v>6175.0900905209764</v>
      </c>
      <c r="W783" s="5" t="str">
        <f>VLOOKUP(C783&amp;A783,Driver_elast!$A$2:$D$1161,4,FALSE)</f>
        <v>GDP</v>
      </c>
      <c r="X783" s="5">
        <v>1</v>
      </c>
      <c r="Y783" s="2">
        <f>SUMIFS('Growth rates'!D$4:D$999,'Growth rates'!$B$4:$B$999,Demands!$A783,'Growth rates'!$C$4:$C$999,$W783)</f>
        <v>1</v>
      </c>
      <c r="Z783" s="2">
        <f>SUMIFS('Growth rates'!E$4:E$999,'Growth rates'!$B$4:$B$999,Demands!$A783,'Growth rates'!$C$4:$C$999,$W783)</f>
        <v>1.0376238914016549</v>
      </c>
      <c r="AA783" s="2">
        <f>SUMIFS('Growth rates'!F$4:F$999,'Growth rates'!$B$4:$B$999,Demands!$A783,'Growth rates'!$C$4:$C$999,$W783)</f>
        <v>1.4462721176687061</v>
      </c>
      <c r="AB783" s="2">
        <f>SUMIFS('Growth rates'!G$4:G$999,'Growth rates'!$B$4:$B$999,Demands!$A783,'Growth rates'!$C$4:$C$999,$W783)</f>
        <v>1.9168483520924449</v>
      </c>
      <c r="AC783" s="2">
        <f>SUMIFS('Growth rates'!H$4:H$999,'Growth rates'!$B$4:$B$999,Demands!$A783,'Growth rates'!$C$4:$C$999,$W783)</f>
        <v>2.4175631359905037</v>
      </c>
      <c r="AD783" s="2">
        <f>SUMIFS('Growth rates'!I$4:I$999,'Growth rates'!$B$4:$B$999,Demands!$A783,'Growth rates'!$C$4:$C$999,$W783)</f>
        <v>2.9586660165525305</v>
      </c>
      <c r="AE783" s="2">
        <f>SUMIFS('Growth rates'!J$4:J$999,'Growth rates'!$B$4:$B$999,Demands!$A783,'Growth rates'!$C$4:$C$999,$W783)</f>
        <v>3.540779287715039</v>
      </c>
      <c r="AF783" s="2">
        <f>SUMIFS('Growth rates'!K$4:K$999,'Growth rates'!$B$4:$B$999,Demands!$A783,'Growth rates'!$C$4:$C$999,$W783)</f>
        <v>4.1652085465605202</v>
      </c>
      <c r="AG783" s="2">
        <f>SUMIFS('Growth rates'!L$4:L$999,'Growth rates'!$B$4:$B$999,Demands!$A783,'Growth rates'!$C$4:$C$999,$W783)</f>
        <v>4.8364928782729608</v>
      </c>
      <c r="AH783" s="2">
        <f>SUMIFS('Growth rates'!M$4:M$999,'Growth rates'!$B$4:$B$999,Demands!$A783,'Growth rates'!$C$4:$C$999,$W783)</f>
        <v>5.5487509950602059</v>
      </c>
      <c r="AI783" s="2">
        <f>SUMIFS('Growth rates'!N$4:N$999,'Growth rates'!$B$4:$B$999,Demands!$A783,'Growth rates'!$C$4:$C$999,$W783)</f>
        <v>6.28934178872169</v>
      </c>
      <c r="AJ783" s="2">
        <f>SUMIFS('Growth rates'!O$4:O$999,'Growth rates'!$B$4:$B$999,Demands!$A783,'Growth rates'!$C$4:$C$999,$W783)</f>
        <v>7.0315676291967621</v>
      </c>
      <c r="AK783" s="2">
        <f>SUMIFS('Growth rates'!P$4:P$999,'Growth rates'!$B$4:$B$999,Demands!$A783,'Growth rates'!$C$4:$C$999,$W783)</f>
        <v>7.7696570452702973</v>
      </c>
      <c r="AL783" s="2">
        <f>SUMIFS('Growth rates'!Q$4:Q$999,'Growth rates'!$B$4:$B$999,Demands!$A783,'Growth rates'!$C$4:$C$999,$W783)</f>
        <v>8.4814636939075214</v>
      </c>
      <c r="AM783" s="2">
        <f>SUMIFS('Growth rates'!R$4:R$999,'Growth rates'!$B$4:$B$999,Demands!$A783,'Growth rates'!$C$4:$C$999,$W783)</f>
        <v>9.1612283057352073</v>
      </c>
      <c r="AN783" s="2">
        <f>SUMIFS('Growth rates'!S$4:S$999,'Growth rates'!$B$4:$B$999,Demands!$A783,'Growth rates'!$C$4:$C$999,$W783)</f>
        <v>9.8079259260343861</v>
      </c>
      <c r="AO783" s="2">
        <f>SUMIFS('Growth rates'!T$4:T$999,'Growth rates'!$B$4:$B$999,Demands!$A783,'Growth rates'!$C$4:$C$999,$W783)</f>
        <v>10.422581509524026</v>
      </c>
      <c r="AP783" s="2">
        <f>SUMIFS('Growth rates'!U$4:U$999,'Growth rates'!$B$4:$B$999,Demands!$A783,'Growth rates'!$C$4:$C$999,$W783)</f>
        <v>11.010722490581397</v>
      </c>
      <c r="AR783">
        <f>VLOOKUP(C783&amp;A783,Driver_elast!$A$2:$E$1161,5,FALSE)</f>
        <v>1.050127</v>
      </c>
      <c r="AS783">
        <f t="shared" si="261"/>
        <v>1</v>
      </c>
      <c r="AT783">
        <f t="shared" si="262"/>
        <v>0.2</v>
      </c>
      <c r="AV783" s="2" cm="1">
        <f t="array" ref="AV783">TREND($AR783:$AS783,$AR$3:$AS$3,AV$1)</f>
        <v>1.0501269999999998</v>
      </c>
      <c r="AW783" s="2" cm="1">
        <f t="array" ref="AW783">TREND($AR783:$AS783,$AR$3:$AS$3,AW$1)</f>
        <v>1.0489043902439024</v>
      </c>
      <c r="AX783" s="2" cm="1">
        <f t="array" ref="AX783">TREND($AR783:$AS783,$AR$3:$AS$3,AX$1)</f>
        <v>1.0427913414634147</v>
      </c>
      <c r="AY783" s="2" cm="1">
        <f t="array" ref="AY783">TREND($AR783:$AS783,$AR$3:$AS$3,AY$1)</f>
        <v>1.036678292682927</v>
      </c>
      <c r="AZ783" s="2" cm="1">
        <f t="array" ref="AZ783">TREND($AR783:$AS783,$AR$3:$AS$3,AZ$1)</f>
        <v>1.0305652439024389</v>
      </c>
      <c r="BA783" s="2" cm="1">
        <f t="array" ref="BA783">TREND($AR783:$AS783,$AR$3:$AS$3,BA$1)</f>
        <v>1.0244521951219512</v>
      </c>
      <c r="BB783" s="2" cm="1">
        <f t="array" ref="BB783">TREND($AR783:$AS783,$AR$3:$AS$3,BB$1)</f>
        <v>1.0183391463414635</v>
      </c>
      <c r="BC783" s="2" cm="1">
        <f t="array" ref="BC783">TREND($AR783:$AS783,$AR$3:$AS$3,BC$1)</f>
        <v>1.0122260975609754</v>
      </c>
      <c r="BD783" s="2" cm="1">
        <f t="array" ref="BD783">TREND($AR783:$AS783,$AR$3:$AS$3,BD$1)</f>
        <v>1.0061130487804877</v>
      </c>
      <c r="BE783" s="2" cm="1">
        <f t="array" ref="BE783">TREND($AR783:$AS783,$AR$3:$AS$3,BE$1)</f>
        <v>1</v>
      </c>
      <c r="BF783" s="20" cm="1">
        <f t="array" ref="BF783">TREND($AS783:$AT783,$AS$3:$AT$3,BF$1)</f>
        <v>0.90000000000000568</v>
      </c>
      <c r="BG783" s="20" cm="1">
        <f t="array" ref="BG783">TREND($AS783:$AT783,$AS$3:$AT$3,BG$1)</f>
        <v>0.80000000000000426</v>
      </c>
      <c r="BH783" s="20" cm="1">
        <f t="array" ref="BH783">TREND($AS783:$AT783,$AS$3:$AT$3,BH$1)</f>
        <v>0.70000000000000284</v>
      </c>
      <c r="BI783" s="20" cm="1">
        <f t="array" ref="BI783">TREND($AS783:$AT783,$AS$3:$AT$3,BI$1)</f>
        <v>0.60000000000000142</v>
      </c>
      <c r="BJ783" s="20" cm="1">
        <f t="array" ref="BJ783">TREND($AS783:$AT783,$AS$3:$AT$3,BJ$1)</f>
        <v>0.5</v>
      </c>
      <c r="BK783" s="20" cm="1">
        <f t="array" ref="BK783">TREND($AS783:$AT783,$AS$3:$AT$3,BK$1)</f>
        <v>0.40000000000000568</v>
      </c>
      <c r="BL783" s="20" cm="1">
        <f t="array" ref="BL783">TREND($AS783:$AT783,$AS$3:$AT$3,BL$1)</f>
        <v>0.30000000000000426</v>
      </c>
      <c r="BM783" s="20" cm="1">
        <f t="array" ref="BM783">TREND($AS783:$AT783,$AS$3:$AT$3,BM$1)</f>
        <v>0.20000000000000284</v>
      </c>
    </row>
    <row r="784" spans="1:65" x14ac:dyDescent="0.35">
      <c r="A784" t="str">
        <f>IF(BYDem!B782="","\I:",BYDem!B782)</f>
        <v>India</v>
      </c>
      <c r="B784" t="str">
        <f>BYDem!E782</f>
        <v>RCK</v>
      </c>
      <c r="C784" t="str">
        <f t="shared" si="243"/>
        <v>RCK</v>
      </c>
      <c r="D784" s="4">
        <f>SUMIFS(BYDem!$M$2:$M$2000,BYDem!$B$2:$B$2000,Demands!$A784,BYDem!$E$2:$E$2000,Demands!$B784)</f>
        <v>1422.3235177935701</v>
      </c>
      <c r="E784" s="4">
        <f t="shared" si="244"/>
        <v>1431.1109273005866</v>
      </c>
      <c r="F784" s="4">
        <f t="shared" si="245"/>
        <v>1474.9663028326499</v>
      </c>
      <c r="G784" s="4">
        <f t="shared" si="246"/>
        <v>1519.0033687640209</v>
      </c>
      <c r="H784" s="4">
        <f t="shared" si="247"/>
        <v>1554.9701678903853</v>
      </c>
      <c r="I784" s="4">
        <f t="shared" si="248"/>
        <v>1582.4223880652751</v>
      </c>
      <c r="J784" s="4">
        <f t="shared" si="249"/>
        <v>1600.8284551209408</v>
      </c>
      <c r="K784" s="4">
        <f t="shared" si="250"/>
        <v>1610.5033443193663</v>
      </c>
      <c r="L784" s="4">
        <f t="shared" si="251"/>
        <v>1614.0907472611286</v>
      </c>
      <c r="M784" s="4">
        <f t="shared" si="252"/>
        <v>1612.1928672839649</v>
      </c>
      <c r="N784" s="4">
        <f t="shared" si="253"/>
        <v>1605.0369937479493</v>
      </c>
      <c r="O784" s="4">
        <f t="shared" si="254"/>
        <v>1594.3626576905408</v>
      </c>
      <c r="P784" s="4">
        <f t="shared" si="255"/>
        <v>1581.1246077223527</v>
      </c>
      <c r="Q784" s="4">
        <f t="shared" si="256"/>
        <v>1566.9697408526993</v>
      </c>
      <c r="R784" s="4">
        <f t="shared" si="257"/>
        <v>1553.4930010321673</v>
      </c>
      <c r="S784" s="4">
        <f t="shared" si="258"/>
        <v>1541.8599966353734</v>
      </c>
      <c r="T784" s="4">
        <f t="shared" si="259"/>
        <v>1532.6515697201044</v>
      </c>
      <c r="U784" s="4">
        <f t="shared" si="260"/>
        <v>1526.3104486320215</v>
      </c>
      <c r="W784" s="5" t="str">
        <f>VLOOKUP(C784&amp;A784,Driver_elast!$A$2:$D$1161,4,FALSE)</f>
        <v>POP</v>
      </c>
      <c r="X784" s="5">
        <v>1</v>
      </c>
      <c r="Y784" s="2">
        <f>SUMIFS('Growth rates'!D$4:D$999,'Growth rates'!$B$4:$B$999,Demands!$A784,'Growth rates'!$C$4:$C$999,$W784)</f>
        <v>1</v>
      </c>
      <c r="Z784" s="2">
        <f>SUMIFS('Growth rates'!E$4:E$999,'Growth rates'!$B$4:$B$999,Demands!$A784,'Growth rates'!$C$4:$C$999,$W784)</f>
        <v>1.0080520160987902</v>
      </c>
      <c r="AA784" s="2">
        <f>SUMIFS('Growth rates'!F$4:F$999,'Growth rates'!$B$4:$B$999,Demands!$A784,'Growth rates'!$C$4:$C$999,$W784)</f>
        <v>1.0483120965927413</v>
      </c>
      <c r="AB784" s="2">
        <f>SUMIFS('Growth rates'!G$4:G$999,'Growth rates'!$B$4:$B$999,Demands!$A784,'Growth rates'!$C$4:$C$999,$W784)</f>
        <v>1.0891035363266908</v>
      </c>
      <c r="AC784" s="2">
        <f>SUMIFS('Growth rates'!H$4:H$999,'Growth rates'!$B$4:$B$999,Demands!$A784,'Growth rates'!$C$4:$C$999,$W784)</f>
        <v>1.1227124426722406</v>
      </c>
      <c r="AD784" s="2">
        <f>SUMIFS('Growth rates'!I$4:I$999,'Growth rates'!$B$4:$B$999,Demands!$A784,'Growth rates'!$C$4:$C$999,$W784)</f>
        <v>1.1485449230177491</v>
      </c>
      <c r="AE784" s="2">
        <f>SUMIFS('Growth rates'!J$4:J$999,'Growth rates'!$B$4:$B$999,Demands!$A784,'Growth rates'!$C$4:$C$999,$W784)</f>
        <v>1.1659561239518219</v>
      </c>
      <c r="AF784" s="2">
        <f>SUMIFS('Growth rates'!K$4:K$999,'Growth rates'!$B$4:$B$999,Demands!$A784,'Growth rates'!$C$4:$C$999,$W784)</f>
        <v>1.1751399906687576</v>
      </c>
      <c r="AG784" s="2">
        <f>SUMIFS('Growth rates'!L$4:L$999,'Growth rates'!$B$4:$B$999,Demands!$A784,'Growth rates'!$C$4:$C$999,$W784)</f>
        <v>1.1785515293092907</v>
      </c>
      <c r="AH784" s="2">
        <f>SUMIFS('Growth rates'!M$4:M$999,'Growth rates'!$B$4:$B$999,Demands!$A784,'Growth rates'!$C$4:$C$999,$W784)</f>
        <v>1.1767454719809329</v>
      </c>
      <c r="AI784" s="2">
        <f>SUMIFS('Growth rates'!N$4:N$999,'Growth rates'!$B$4:$B$999,Demands!$A784,'Growth rates'!$C$4:$C$999,$W784)</f>
        <v>1.1691818842672714</v>
      </c>
      <c r="AJ784" s="2">
        <f>SUMIFS('Growth rates'!O$4:O$999,'Growth rates'!$B$4:$B$999,Demands!$A784,'Growth rates'!$C$4:$C$999,$W784)</f>
        <v>1.1565144087003842</v>
      </c>
      <c r="AK784" s="2">
        <f>SUMIFS('Growth rates'!P$4:P$999,'Growth rates'!$B$4:$B$999,Demands!$A784,'Growth rates'!$C$4:$C$999,$W784)</f>
        <v>1.138635867904086</v>
      </c>
      <c r="AL784" s="2">
        <f>SUMIFS('Growth rates'!Q$4:Q$999,'Growth rates'!$B$4:$B$999,Demands!$A784,'Growth rates'!$C$4:$C$999,$W784)</f>
        <v>1.1164939385358892</v>
      </c>
      <c r="AM784" s="2">
        <f>SUMIFS('Growth rates'!R$4:R$999,'Growth rates'!$B$4:$B$999,Demands!$A784,'Growth rates'!$C$4:$C$999,$W784)</f>
        <v>1.0914644048131548</v>
      </c>
      <c r="AN784" s="2">
        <f>SUMIFS('Growth rates'!S$4:S$999,'Growth rates'!$B$4:$B$999,Demands!$A784,'Growth rates'!$C$4:$C$999,$W784)</f>
        <v>1.0648342104140389</v>
      </c>
      <c r="AO784" s="2">
        <f>SUMIFS('Growth rates'!T$4:T$999,'Growth rates'!$B$4:$B$999,Demands!$A784,'Growth rates'!$C$4:$C$999,$W784)</f>
        <v>1.0372065947764375</v>
      </c>
      <c r="AP784" s="2">
        <f>SUMIFS('Growth rates'!U$4:U$999,'Growth rates'!$B$4:$B$999,Demands!$A784,'Growth rates'!$C$4:$C$999,$W784)</f>
        <v>1.0092425463358368</v>
      </c>
      <c r="AR784">
        <f>VLOOKUP(C784&amp;A784,Driver_elast!$A$2:$E$1161,5,FALSE)</f>
        <v>0.76728700000000005</v>
      </c>
      <c r="AS784">
        <f t="shared" si="261"/>
        <v>0.76728700000000005</v>
      </c>
      <c r="AT784">
        <f t="shared" si="262"/>
        <v>0.15345740000000002</v>
      </c>
      <c r="AV784" s="2" cm="1">
        <f t="array" ref="AV784">TREND($AR784:$AS784,$AR$3:$AS$3,AV$1)</f>
        <v>0.76728700000000005</v>
      </c>
      <c r="AW784" s="2" cm="1">
        <f t="array" ref="AW784">TREND($AR784:$AS784,$AR$3:$AS$3,AW$1)</f>
        <v>0.76728700000000005</v>
      </c>
      <c r="AX784" s="2" cm="1">
        <f t="array" ref="AX784">TREND($AR784:$AS784,$AR$3:$AS$3,AX$1)</f>
        <v>0.76728700000000005</v>
      </c>
      <c r="AY784" s="2" cm="1">
        <f t="array" ref="AY784">TREND($AR784:$AS784,$AR$3:$AS$3,AY$1)</f>
        <v>0.76728700000000005</v>
      </c>
      <c r="AZ784" s="2" cm="1">
        <f t="array" ref="AZ784">TREND($AR784:$AS784,$AR$3:$AS$3,AZ$1)</f>
        <v>0.76728700000000005</v>
      </c>
      <c r="BA784" s="2" cm="1">
        <f t="array" ref="BA784">TREND($AR784:$AS784,$AR$3:$AS$3,BA$1)</f>
        <v>0.76728700000000005</v>
      </c>
      <c r="BB784" s="2" cm="1">
        <f t="array" ref="BB784">TREND($AR784:$AS784,$AR$3:$AS$3,BB$1)</f>
        <v>0.76728700000000005</v>
      </c>
      <c r="BC784" s="2" cm="1">
        <f t="array" ref="BC784">TREND($AR784:$AS784,$AR$3:$AS$3,BC$1)</f>
        <v>0.76728700000000005</v>
      </c>
      <c r="BD784" s="2" cm="1">
        <f t="array" ref="BD784">TREND($AR784:$AS784,$AR$3:$AS$3,BD$1)</f>
        <v>0.76728700000000005</v>
      </c>
      <c r="BE784" s="2" cm="1">
        <f t="array" ref="BE784">TREND($AR784:$AS784,$AR$3:$AS$3,BE$1)</f>
        <v>0.76728700000000005</v>
      </c>
      <c r="BF784" s="20" cm="1">
        <f t="array" ref="BF784">TREND($AS784:$AT784,$AS$3:$AT$3,BF$1)</f>
        <v>0.69055830000000284</v>
      </c>
      <c r="BG784" s="20" cm="1">
        <f t="array" ref="BG784">TREND($AS784:$AT784,$AS$3:$AT$3,BG$1)</f>
        <v>0.61382960000000253</v>
      </c>
      <c r="BH784" s="20" cm="1">
        <f t="array" ref="BH784">TREND($AS784:$AT784,$AS$3:$AT$3,BH$1)</f>
        <v>0.53710090000000221</v>
      </c>
      <c r="BI784" s="20" cm="1">
        <f t="array" ref="BI784">TREND($AS784:$AT784,$AS$3:$AT$3,BI$1)</f>
        <v>0.4603722000000019</v>
      </c>
      <c r="BJ784" s="20" cm="1">
        <f t="array" ref="BJ784">TREND($AS784:$AT784,$AS$3:$AT$3,BJ$1)</f>
        <v>0.38364350000000158</v>
      </c>
      <c r="BK784" s="20" cm="1">
        <f t="array" ref="BK784">TREND($AS784:$AT784,$AS$3:$AT$3,BK$1)</f>
        <v>0.30691480000000126</v>
      </c>
      <c r="BL784" s="20" cm="1">
        <f t="array" ref="BL784">TREND($AS784:$AT784,$AS$3:$AT$3,BL$1)</f>
        <v>0.2301861000000045</v>
      </c>
      <c r="BM784" s="20" cm="1">
        <f t="array" ref="BM784">TREND($AS784:$AT784,$AS$3:$AT$3,BM$1)</f>
        <v>0.15345740000000063</v>
      </c>
    </row>
    <row r="785" spans="1:65" x14ac:dyDescent="0.35">
      <c r="A785" t="str">
        <f>IF(BYDem!B783="","\I:",BYDem!B783)</f>
        <v>India</v>
      </c>
      <c r="B785" t="str">
        <f>BYDem!E783</f>
        <v>REA</v>
      </c>
      <c r="C785" t="str">
        <f t="shared" si="243"/>
        <v>REA</v>
      </c>
      <c r="D785" s="4">
        <f>SUMIFS(BYDem!$M$2:$M$2000,BYDem!$B$2:$B$2000,Demands!$A785,BYDem!$E$2:$E$2000,Demands!$B785)</f>
        <v>503.01982083112398</v>
      </c>
      <c r="E785" s="4">
        <f t="shared" si="244"/>
        <v>535.26453286635126</v>
      </c>
      <c r="F785" s="4">
        <f t="shared" si="245"/>
        <v>894.42441082514381</v>
      </c>
      <c r="G785" s="4">
        <f t="shared" si="246"/>
        <v>1390.2549958915176</v>
      </c>
      <c r="H785" s="4">
        <f t="shared" si="247"/>
        <v>2008.9930331746282</v>
      </c>
      <c r="I785" s="4">
        <f t="shared" si="248"/>
        <v>2775.1012921779425</v>
      </c>
      <c r="J785" s="4">
        <f t="shared" si="249"/>
        <v>3705.3521714551262</v>
      </c>
      <c r="K785" s="4">
        <f t="shared" si="250"/>
        <v>4818.6813008946583</v>
      </c>
      <c r="L785" s="4">
        <f t="shared" si="251"/>
        <v>6141.8269586105316</v>
      </c>
      <c r="M785" s="4">
        <f t="shared" si="252"/>
        <v>7682.8677094932464</v>
      </c>
      <c r="N785" s="4">
        <f t="shared" si="253"/>
        <v>9255.2517607469417</v>
      </c>
      <c r="O785" s="4">
        <f t="shared" si="254"/>
        <v>10743.991529145074</v>
      </c>
      <c r="P785" s="4">
        <f t="shared" si="255"/>
        <v>12089.016072734903</v>
      </c>
      <c r="Q785" s="4">
        <f t="shared" si="256"/>
        <v>13221.187234864283</v>
      </c>
      <c r="R785" s="4">
        <f t="shared" si="257"/>
        <v>14123.875707851228</v>
      </c>
      <c r="S785" s="4">
        <f t="shared" si="258"/>
        <v>14803.347023411972</v>
      </c>
      <c r="T785" s="4">
        <f t="shared" si="259"/>
        <v>15277.529522387096</v>
      </c>
      <c r="U785" s="4">
        <f t="shared" si="260"/>
        <v>15571.293784879359</v>
      </c>
      <c r="W785" s="5" t="str">
        <f>VLOOKUP(C785&amp;A785,Driver_elast!$A$2:$D$1161,4,FALSE)</f>
        <v>GDP</v>
      </c>
      <c r="X785" s="5">
        <v>0</v>
      </c>
      <c r="Y785" s="2">
        <f>SUMIFS('Growth rates'!D$4:D$999,'Growth rates'!$B$4:$B$999,Demands!$A785,'Growth rates'!$C$4:$C$999,$W785)</f>
        <v>1</v>
      </c>
      <c r="Z785" s="2">
        <f>SUMIFS('Growth rates'!E$4:E$999,'Growth rates'!$B$4:$B$999,Demands!$A785,'Growth rates'!$C$4:$C$999,$W785)</f>
        <v>1.0376238914016549</v>
      </c>
      <c r="AA785" s="2">
        <f>SUMIFS('Growth rates'!F$4:F$999,'Growth rates'!$B$4:$B$999,Demands!$A785,'Growth rates'!$C$4:$C$999,$W785)</f>
        <v>1.4462721176687061</v>
      </c>
      <c r="AB785" s="2">
        <f>SUMIFS('Growth rates'!G$4:G$999,'Growth rates'!$B$4:$B$999,Demands!$A785,'Growth rates'!$C$4:$C$999,$W785)</f>
        <v>1.9168483520924449</v>
      </c>
      <c r="AC785" s="2">
        <f>SUMIFS('Growth rates'!H$4:H$999,'Growth rates'!$B$4:$B$999,Demands!$A785,'Growth rates'!$C$4:$C$999,$W785)</f>
        <v>2.4175631359905037</v>
      </c>
      <c r="AD785" s="2">
        <f>SUMIFS('Growth rates'!I$4:I$999,'Growth rates'!$B$4:$B$999,Demands!$A785,'Growth rates'!$C$4:$C$999,$W785)</f>
        <v>2.9586660165525305</v>
      </c>
      <c r="AE785" s="2">
        <f>SUMIFS('Growth rates'!J$4:J$999,'Growth rates'!$B$4:$B$999,Demands!$A785,'Growth rates'!$C$4:$C$999,$W785)</f>
        <v>3.540779287715039</v>
      </c>
      <c r="AF785" s="2">
        <f>SUMIFS('Growth rates'!K$4:K$999,'Growth rates'!$B$4:$B$999,Demands!$A785,'Growth rates'!$C$4:$C$999,$W785)</f>
        <v>4.1652085465605202</v>
      </c>
      <c r="AG785" s="2">
        <f>SUMIFS('Growth rates'!L$4:L$999,'Growth rates'!$B$4:$B$999,Demands!$A785,'Growth rates'!$C$4:$C$999,$W785)</f>
        <v>4.8364928782729608</v>
      </c>
      <c r="AH785" s="2">
        <f>SUMIFS('Growth rates'!M$4:M$999,'Growth rates'!$B$4:$B$999,Demands!$A785,'Growth rates'!$C$4:$C$999,$W785)</f>
        <v>5.5487509950602059</v>
      </c>
      <c r="AI785" s="2">
        <f>SUMIFS('Growth rates'!N$4:N$999,'Growth rates'!$B$4:$B$999,Demands!$A785,'Growth rates'!$C$4:$C$999,$W785)</f>
        <v>6.28934178872169</v>
      </c>
      <c r="AJ785" s="2">
        <f>SUMIFS('Growth rates'!O$4:O$999,'Growth rates'!$B$4:$B$999,Demands!$A785,'Growth rates'!$C$4:$C$999,$W785)</f>
        <v>7.0315676291967621</v>
      </c>
      <c r="AK785" s="2">
        <f>SUMIFS('Growth rates'!P$4:P$999,'Growth rates'!$B$4:$B$999,Demands!$A785,'Growth rates'!$C$4:$C$999,$W785)</f>
        <v>7.7696570452702973</v>
      </c>
      <c r="AL785" s="2">
        <f>SUMIFS('Growth rates'!Q$4:Q$999,'Growth rates'!$B$4:$B$999,Demands!$A785,'Growth rates'!$C$4:$C$999,$W785)</f>
        <v>8.4814636939075214</v>
      </c>
      <c r="AM785" s="2">
        <f>SUMIFS('Growth rates'!R$4:R$999,'Growth rates'!$B$4:$B$999,Demands!$A785,'Growth rates'!$C$4:$C$999,$W785)</f>
        <v>9.1612283057352073</v>
      </c>
      <c r="AN785" s="2">
        <f>SUMIFS('Growth rates'!S$4:S$999,'Growth rates'!$B$4:$B$999,Demands!$A785,'Growth rates'!$C$4:$C$999,$W785)</f>
        <v>9.8079259260343861</v>
      </c>
      <c r="AO785" s="2">
        <f>SUMIFS('Growth rates'!T$4:T$999,'Growth rates'!$B$4:$B$999,Demands!$A785,'Growth rates'!$C$4:$C$999,$W785)</f>
        <v>10.422581509524026</v>
      </c>
      <c r="AP785" s="2">
        <f>SUMIFS('Growth rates'!U$4:U$999,'Growth rates'!$B$4:$B$999,Demands!$A785,'Growth rates'!$C$4:$C$999,$W785)</f>
        <v>11.010722490581397</v>
      </c>
      <c r="AR785">
        <f>VLOOKUP(C785&amp;A785,Driver_elast!$A$2:$E$1161,5,FALSE)</f>
        <v>1.703765</v>
      </c>
      <c r="AS785">
        <f t="shared" si="261"/>
        <v>1.703765</v>
      </c>
      <c r="AT785">
        <f t="shared" si="262"/>
        <v>0.34075299999999997</v>
      </c>
      <c r="AV785" s="2" cm="1">
        <f t="array" ref="AV785">TREND($AR785:$AS785,$AR$3:$AS$3,AV$1)</f>
        <v>1.703765</v>
      </c>
      <c r="AW785" s="2" cm="1">
        <f t="array" ref="AW785">TREND($AR785:$AS785,$AR$3:$AS$3,AW$1)</f>
        <v>1.703765</v>
      </c>
      <c r="AX785" s="2" cm="1">
        <f t="array" ref="AX785">TREND($AR785:$AS785,$AR$3:$AS$3,AX$1)</f>
        <v>1.703765</v>
      </c>
      <c r="AY785" s="2" cm="1">
        <f t="array" ref="AY785">TREND($AR785:$AS785,$AR$3:$AS$3,AY$1)</f>
        <v>1.703765</v>
      </c>
      <c r="AZ785" s="2" cm="1">
        <f t="array" ref="AZ785">TREND($AR785:$AS785,$AR$3:$AS$3,AZ$1)</f>
        <v>1.703765</v>
      </c>
      <c r="BA785" s="2" cm="1">
        <f t="array" ref="BA785">TREND($AR785:$AS785,$AR$3:$AS$3,BA$1)</f>
        <v>1.703765</v>
      </c>
      <c r="BB785" s="2" cm="1">
        <f t="array" ref="BB785">TREND($AR785:$AS785,$AR$3:$AS$3,BB$1)</f>
        <v>1.703765</v>
      </c>
      <c r="BC785" s="2" cm="1">
        <f t="array" ref="BC785">TREND($AR785:$AS785,$AR$3:$AS$3,BC$1)</f>
        <v>1.703765</v>
      </c>
      <c r="BD785" s="2" cm="1">
        <f t="array" ref="BD785">TREND($AR785:$AS785,$AR$3:$AS$3,BD$1)</f>
        <v>1.703765</v>
      </c>
      <c r="BE785" s="2" cm="1">
        <f t="array" ref="BE785">TREND($AR785:$AS785,$AR$3:$AS$3,BE$1)</f>
        <v>1.703765</v>
      </c>
      <c r="BF785" s="20" cm="1">
        <f t="array" ref="BF785">TREND($AS785:$AT785,$AS$3:$AT$3,BF$1)</f>
        <v>1.5333885000000009</v>
      </c>
      <c r="BG785" s="20" cm="1">
        <f t="array" ref="BG785">TREND($AS785:$AT785,$AS$3:$AT$3,BG$1)</f>
        <v>1.3630120000000119</v>
      </c>
      <c r="BH785" s="20" cm="1">
        <f t="array" ref="BH785">TREND($AS785:$AT785,$AS$3:$AT$3,BH$1)</f>
        <v>1.1926355000000086</v>
      </c>
      <c r="BI785" s="20" cm="1">
        <f t="array" ref="BI785">TREND($AS785:$AT785,$AS$3:$AT$3,BI$1)</f>
        <v>1.0222590000000054</v>
      </c>
      <c r="BJ785" s="20" cm="1">
        <f t="array" ref="BJ785">TREND($AS785:$AT785,$AS$3:$AT$3,BJ$1)</f>
        <v>0.8518825000000021</v>
      </c>
      <c r="BK785" s="20" cm="1">
        <f t="array" ref="BK785">TREND($AS785:$AT785,$AS$3:$AT$3,BK$1)</f>
        <v>0.68150600000001305</v>
      </c>
      <c r="BL785" s="20" cm="1">
        <f t="array" ref="BL785">TREND($AS785:$AT785,$AS$3:$AT$3,BL$1)</f>
        <v>0.51112950000000978</v>
      </c>
      <c r="BM785" s="20" cm="1">
        <f t="array" ref="BM785">TREND($AS785:$AT785,$AS$3:$AT$3,BM$1)</f>
        <v>0.34075300000000652</v>
      </c>
    </row>
    <row r="786" spans="1:65" x14ac:dyDescent="0.35">
      <c r="A786" t="str">
        <f>IF(BYDem!B784="","\I:",BYDem!B784)</f>
        <v>India</v>
      </c>
      <c r="B786" t="str">
        <f>BYDem!E784</f>
        <v>RHW</v>
      </c>
      <c r="C786" t="str">
        <f t="shared" si="243"/>
        <v>RHW</v>
      </c>
      <c r="D786" s="4">
        <f>SUMIFS(BYDem!$M$2:$M$2000,BYDem!$B$2:$B$2000,Demands!$A786,BYDem!$E$2:$E$2000,Demands!$B786)</f>
        <v>153.97832565961801</v>
      </c>
      <c r="E786" s="4">
        <f t="shared" si="244"/>
        <v>158.42342166309706</v>
      </c>
      <c r="F786" s="4">
        <f t="shared" si="245"/>
        <v>206.29600727396891</v>
      </c>
      <c r="G786" s="4">
        <f t="shared" si="246"/>
        <v>257.79854621944412</v>
      </c>
      <c r="H786" s="4">
        <f t="shared" si="247"/>
        <v>309.46884378135894</v>
      </c>
      <c r="I786" s="4">
        <f t="shared" si="248"/>
        <v>362.61560377382904</v>
      </c>
      <c r="J786" s="4">
        <f t="shared" si="249"/>
        <v>417.35700193173454</v>
      </c>
      <c r="K786" s="4">
        <f t="shared" si="250"/>
        <v>473.83118177742085</v>
      </c>
      <c r="L786" s="4">
        <f t="shared" si="251"/>
        <v>532.42492413099717</v>
      </c>
      <c r="M786" s="4">
        <f t="shared" si="252"/>
        <v>592.58703591372944</v>
      </c>
      <c r="N786" s="4">
        <f t="shared" si="253"/>
        <v>647.20500769839816</v>
      </c>
      <c r="O786" s="4">
        <f t="shared" si="254"/>
        <v>694.08856640440968</v>
      </c>
      <c r="P786" s="4">
        <f t="shared" si="255"/>
        <v>733.22016501451151</v>
      </c>
      <c r="Q786" s="4">
        <f t="shared" si="256"/>
        <v>764.14473588310011</v>
      </c>
      <c r="R786" s="4">
        <f t="shared" si="257"/>
        <v>787.64058877591754</v>
      </c>
      <c r="S786" s="4">
        <f t="shared" si="258"/>
        <v>804.7050851779627</v>
      </c>
      <c r="T786" s="4">
        <f t="shared" si="259"/>
        <v>816.31343519281938</v>
      </c>
      <c r="U786" s="4">
        <f t="shared" si="260"/>
        <v>823.38232027642084</v>
      </c>
      <c r="W786" s="5" t="str">
        <f>VLOOKUP(C786&amp;A786,Driver_elast!$A$2:$D$1161,4,FALSE)</f>
        <v>GDP</v>
      </c>
      <c r="X786" s="5">
        <v>1</v>
      </c>
      <c r="Y786" s="2">
        <f>SUMIFS('Growth rates'!D$4:D$999,'Growth rates'!$B$4:$B$999,Demands!$A786,'Growth rates'!$C$4:$C$999,$W786)</f>
        <v>1</v>
      </c>
      <c r="Z786" s="2">
        <f>SUMIFS('Growth rates'!E$4:E$999,'Growth rates'!$B$4:$B$999,Demands!$A786,'Growth rates'!$C$4:$C$999,$W786)</f>
        <v>1.0376238914016549</v>
      </c>
      <c r="AA786" s="2">
        <f>SUMIFS('Growth rates'!F$4:F$999,'Growth rates'!$B$4:$B$999,Demands!$A786,'Growth rates'!$C$4:$C$999,$W786)</f>
        <v>1.4462721176687061</v>
      </c>
      <c r="AB786" s="2">
        <f>SUMIFS('Growth rates'!G$4:G$999,'Growth rates'!$B$4:$B$999,Demands!$A786,'Growth rates'!$C$4:$C$999,$W786)</f>
        <v>1.9168483520924449</v>
      </c>
      <c r="AC786" s="2">
        <f>SUMIFS('Growth rates'!H$4:H$999,'Growth rates'!$B$4:$B$999,Demands!$A786,'Growth rates'!$C$4:$C$999,$W786)</f>
        <v>2.4175631359905037</v>
      </c>
      <c r="AD786" s="2">
        <f>SUMIFS('Growth rates'!I$4:I$999,'Growth rates'!$B$4:$B$999,Demands!$A786,'Growth rates'!$C$4:$C$999,$W786)</f>
        <v>2.9586660165525305</v>
      </c>
      <c r="AE786" s="2">
        <f>SUMIFS('Growth rates'!J$4:J$999,'Growth rates'!$B$4:$B$999,Demands!$A786,'Growth rates'!$C$4:$C$999,$W786)</f>
        <v>3.540779287715039</v>
      </c>
      <c r="AF786" s="2">
        <f>SUMIFS('Growth rates'!K$4:K$999,'Growth rates'!$B$4:$B$999,Demands!$A786,'Growth rates'!$C$4:$C$999,$W786)</f>
        <v>4.1652085465605202</v>
      </c>
      <c r="AG786" s="2">
        <f>SUMIFS('Growth rates'!L$4:L$999,'Growth rates'!$B$4:$B$999,Demands!$A786,'Growth rates'!$C$4:$C$999,$W786)</f>
        <v>4.8364928782729608</v>
      </c>
      <c r="AH786" s="2">
        <f>SUMIFS('Growth rates'!M$4:M$999,'Growth rates'!$B$4:$B$999,Demands!$A786,'Growth rates'!$C$4:$C$999,$W786)</f>
        <v>5.5487509950602059</v>
      </c>
      <c r="AI786" s="2">
        <f>SUMIFS('Growth rates'!N$4:N$999,'Growth rates'!$B$4:$B$999,Demands!$A786,'Growth rates'!$C$4:$C$999,$W786)</f>
        <v>6.28934178872169</v>
      </c>
      <c r="AJ786" s="2">
        <f>SUMIFS('Growth rates'!O$4:O$999,'Growth rates'!$B$4:$B$999,Demands!$A786,'Growth rates'!$C$4:$C$999,$W786)</f>
        <v>7.0315676291967621</v>
      </c>
      <c r="AK786" s="2">
        <f>SUMIFS('Growth rates'!P$4:P$999,'Growth rates'!$B$4:$B$999,Demands!$A786,'Growth rates'!$C$4:$C$999,$W786)</f>
        <v>7.7696570452702973</v>
      </c>
      <c r="AL786" s="2">
        <f>SUMIFS('Growth rates'!Q$4:Q$999,'Growth rates'!$B$4:$B$999,Demands!$A786,'Growth rates'!$C$4:$C$999,$W786)</f>
        <v>8.4814636939075214</v>
      </c>
      <c r="AM786" s="2">
        <f>SUMIFS('Growth rates'!R$4:R$999,'Growth rates'!$B$4:$B$999,Demands!$A786,'Growth rates'!$C$4:$C$999,$W786)</f>
        <v>9.1612283057352073</v>
      </c>
      <c r="AN786" s="2">
        <f>SUMIFS('Growth rates'!S$4:S$999,'Growth rates'!$B$4:$B$999,Demands!$A786,'Growth rates'!$C$4:$C$999,$W786)</f>
        <v>9.8079259260343861</v>
      </c>
      <c r="AO786" s="2">
        <f>SUMIFS('Growth rates'!T$4:T$999,'Growth rates'!$B$4:$B$999,Demands!$A786,'Growth rates'!$C$4:$C$999,$W786)</f>
        <v>10.422581509524026</v>
      </c>
      <c r="AP786" s="2">
        <f>SUMIFS('Growth rates'!U$4:U$999,'Growth rates'!$B$4:$B$999,Demands!$A786,'Growth rates'!$C$4:$C$999,$W786)</f>
        <v>11.010722490581397</v>
      </c>
      <c r="AR786">
        <f>VLOOKUP(C786&amp;A786,Driver_elast!$A$2:$E$1161,5,FALSE)</f>
        <v>0.76728700000000005</v>
      </c>
      <c r="AS786">
        <f t="shared" si="261"/>
        <v>0.76728700000000005</v>
      </c>
      <c r="AT786">
        <f t="shared" si="262"/>
        <v>0.15345740000000002</v>
      </c>
      <c r="AV786" s="2" cm="1">
        <f t="array" ref="AV786">TREND($AR786:$AS786,$AR$3:$AS$3,AV$1)</f>
        <v>0.76728700000000005</v>
      </c>
      <c r="AW786" s="2" cm="1">
        <f t="array" ref="AW786">TREND($AR786:$AS786,$AR$3:$AS$3,AW$1)</f>
        <v>0.76728700000000005</v>
      </c>
      <c r="AX786" s="2" cm="1">
        <f t="array" ref="AX786">TREND($AR786:$AS786,$AR$3:$AS$3,AX$1)</f>
        <v>0.76728700000000005</v>
      </c>
      <c r="AY786" s="2" cm="1">
        <f t="array" ref="AY786">TREND($AR786:$AS786,$AR$3:$AS$3,AY$1)</f>
        <v>0.76728700000000005</v>
      </c>
      <c r="AZ786" s="2" cm="1">
        <f t="array" ref="AZ786">TREND($AR786:$AS786,$AR$3:$AS$3,AZ$1)</f>
        <v>0.76728700000000005</v>
      </c>
      <c r="BA786" s="2" cm="1">
        <f t="array" ref="BA786">TREND($AR786:$AS786,$AR$3:$AS$3,BA$1)</f>
        <v>0.76728700000000005</v>
      </c>
      <c r="BB786" s="2" cm="1">
        <f t="array" ref="BB786">TREND($AR786:$AS786,$AR$3:$AS$3,BB$1)</f>
        <v>0.76728700000000005</v>
      </c>
      <c r="BC786" s="2" cm="1">
        <f t="array" ref="BC786">TREND($AR786:$AS786,$AR$3:$AS$3,BC$1)</f>
        <v>0.76728700000000005</v>
      </c>
      <c r="BD786" s="2" cm="1">
        <f t="array" ref="BD786">TREND($AR786:$AS786,$AR$3:$AS$3,BD$1)</f>
        <v>0.76728700000000005</v>
      </c>
      <c r="BE786" s="2" cm="1">
        <f t="array" ref="BE786">TREND($AR786:$AS786,$AR$3:$AS$3,BE$1)</f>
        <v>0.76728700000000005</v>
      </c>
      <c r="BF786" s="20" cm="1">
        <f t="array" ref="BF786">TREND($AS786:$AT786,$AS$3:$AT$3,BF$1)</f>
        <v>0.69055830000000284</v>
      </c>
      <c r="BG786" s="20" cm="1">
        <f t="array" ref="BG786">TREND($AS786:$AT786,$AS$3:$AT$3,BG$1)</f>
        <v>0.61382960000000253</v>
      </c>
      <c r="BH786" s="20" cm="1">
        <f t="array" ref="BH786">TREND($AS786:$AT786,$AS$3:$AT$3,BH$1)</f>
        <v>0.53710090000000221</v>
      </c>
      <c r="BI786" s="20" cm="1">
        <f t="array" ref="BI786">TREND($AS786:$AT786,$AS$3:$AT$3,BI$1)</f>
        <v>0.4603722000000019</v>
      </c>
      <c r="BJ786" s="20" cm="1">
        <f t="array" ref="BJ786">TREND($AS786:$AT786,$AS$3:$AT$3,BJ$1)</f>
        <v>0.38364350000000158</v>
      </c>
      <c r="BK786" s="20" cm="1">
        <f t="array" ref="BK786">TREND($AS786:$AT786,$AS$3:$AT$3,BK$1)</f>
        <v>0.30691480000000126</v>
      </c>
      <c r="BL786" s="20" cm="1">
        <f t="array" ref="BL786">TREND($AS786:$AT786,$AS$3:$AT$3,BL$1)</f>
        <v>0.2301861000000045</v>
      </c>
      <c r="BM786" s="20" cm="1">
        <f t="array" ref="BM786">TREND($AS786:$AT786,$AS$3:$AT$3,BM$1)</f>
        <v>0.15345740000000063</v>
      </c>
    </row>
    <row r="787" spans="1:65" x14ac:dyDescent="0.35">
      <c r="A787" t="str">
        <f>IF(BYDem!B785="","\I:",BYDem!B785)</f>
        <v>India</v>
      </c>
      <c r="B787" t="str">
        <f>BYDem!E785</f>
        <v>RLI</v>
      </c>
      <c r="C787" t="str">
        <f t="shared" si="243"/>
        <v>RLI</v>
      </c>
      <c r="D787" s="4">
        <f>SUMIFS(BYDem!$M$2:$M$2000,BYDem!$B$2:$B$2000,Demands!$A787,BYDem!$E$2:$E$2000,Demands!$B787)</f>
        <v>299.95523067104699</v>
      </c>
      <c r="E787" s="4">
        <f t="shared" si="244"/>
        <v>313.48421266923231</v>
      </c>
      <c r="F787" s="4">
        <f t="shared" si="245"/>
        <v>458.4192379987104</v>
      </c>
      <c r="G787" s="4">
        <f t="shared" si="246"/>
        <v>629.81467409569359</v>
      </c>
      <c r="H787" s="4">
        <f t="shared" si="247"/>
        <v>814.77439104900088</v>
      </c>
      <c r="I787" s="4">
        <f t="shared" si="248"/>
        <v>1015.2650580426799</v>
      </c>
      <c r="J787" s="4">
        <f t="shared" si="249"/>
        <v>1229.908135199368</v>
      </c>
      <c r="K787" s="4">
        <f t="shared" si="250"/>
        <v>1457.5864956133003</v>
      </c>
      <c r="L787" s="4">
        <f t="shared" si="251"/>
        <v>1698.3353020563877</v>
      </c>
      <c r="M787" s="4">
        <f t="shared" si="252"/>
        <v>1948.4448616817351</v>
      </c>
      <c r="N787" s="4">
        <f t="shared" si="253"/>
        <v>2182.4975872451719</v>
      </c>
      <c r="O787" s="4">
        <f t="shared" si="254"/>
        <v>2388.5485427118006</v>
      </c>
      <c r="P787" s="4">
        <f t="shared" si="255"/>
        <v>2564.0533155427192</v>
      </c>
      <c r="Q787" s="4">
        <f t="shared" si="256"/>
        <v>2704.9946868410557</v>
      </c>
      <c r="R787" s="4">
        <f t="shared" si="257"/>
        <v>2813.3934096120611</v>
      </c>
      <c r="S787" s="4">
        <f t="shared" si="258"/>
        <v>2892.8331861242364</v>
      </c>
      <c r="T787" s="4">
        <f t="shared" si="259"/>
        <v>2947.22071158165</v>
      </c>
      <c r="U787" s="4">
        <f t="shared" si="260"/>
        <v>2980.4827451597675</v>
      </c>
      <c r="W787" s="5" t="str">
        <f>VLOOKUP(C787&amp;A787,Driver_elast!$A$2:$D$1161,4,FALSE)</f>
        <v>GDP</v>
      </c>
      <c r="X787" s="5">
        <v>1</v>
      </c>
      <c r="Y787" s="2">
        <f>SUMIFS('Growth rates'!D$4:D$999,'Growth rates'!$B$4:$B$999,Demands!$A787,'Growth rates'!$C$4:$C$999,$W787)</f>
        <v>1</v>
      </c>
      <c r="Z787" s="2">
        <f>SUMIFS('Growth rates'!E$4:E$999,'Growth rates'!$B$4:$B$999,Demands!$A787,'Growth rates'!$C$4:$C$999,$W787)</f>
        <v>1.0376238914016549</v>
      </c>
      <c r="AA787" s="2">
        <f>SUMIFS('Growth rates'!F$4:F$999,'Growth rates'!$B$4:$B$999,Demands!$A787,'Growth rates'!$C$4:$C$999,$W787)</f>
        <v>1.4462721176687061</v>
      </c>
      <c r="AB787" s="2">
        <f>SUMIFS('Growth rates'!G$4:G$999,'Growth rates'!$B$4:$B$999,Demands!$A787,'Growth rates'!$C$4:$C$999,$W787)</f>
        <v>1.9168483520924449</v>
      </c>
      <c r="AC787" s="2">
        <f>SUMIFS('Growth rates'!H$4:H$999,'Growth rates'!$B$4:$B$999,Demands!$A787,'Growth rates'!$C$4:$C$999,$W787)</f>
        <v>2.4175631359905037</v>
      </c>
      <c r="AD787" s="2">
        <f>SUMIFS('Growth rates'!I$4:I$999,'Growth rates'!$B$4:$B$999,Demands!$A787,'Growth rates'!$C$4:$C$999,$W787)</f>
        <v>2.9586660165525305</v>
      </c>
      <c r="AE787" s="2">
        <f>SUMIFS('Growth rates'!J$4:J$999,'Growth rates'!$B$4:$B$999,Demands!$A787,'Growth rates'!$C$4:$C$999,$W787)</f>
        <v>3.540779287715039</v>
      </c>
      <c r="AF787" s="2">
        <f>SUMIFS('Growth rates'!K$4:K$999,'Growth rates'!$B$4:$B$999,Demands!$A787,'Growth rates'!$C$4:$C$999,$W787)</f>
        <v>4.1652085465605202</v>
      </c>
      <c r="AG787" s="2">
        <f>SUMIFS('Growth rates'!L$4:L$999,'Growth rates'!$B$4:$B$999,Demands!$A787,'Growth rates'!$C$4:$C$999,$W787)</f>
        <v>4.8364928782729608</v>
      </c>
      <c r="AH787" s="2">
        <f>SUMIFS('Growth rates'!M$4:M$999,'Growth rates'!$B$4:$B$999,Demands!$A787,'Growth rates'!$C$4:$C$999,$W787)</f>
        <v>5.5487509950602059</v>
      </c>
      <c r="AI787" s="2">
        <f>SUMIFS('Growth rates'!N$4:N$999,'Growth rates'!$B$4:$B$999,Demands!$A787,'Growth rates'!$C$4:$C$999,$W787)</f>
        <v>6.28934178872169</v>
      </c>
      <c r="AJ787" s="2">
        <f>SUMIFS('Growth rates'!O$4:O$999,'Growth rates'!$B$4:$B$999,Demands!$A787,'Growth rates'!$C$4:$C$999,$W787)</f>
        <v>7.0315676291967621</v>
      </c>
      <c r="AK787" s="2">
        <f>SUMIFS('Growth rates'!P$4:P$999,'Growth rates'!$B$4:$B$999,Demands!$A787,'Growth rates'!$C$4:$C$999,$W787)</f>
        <v>7.7696570452702973</v>
      </c>
      <c r="AL787" s="2">
        <f>SUMIFS('Growth rates'!Q$4:Q$999,'Growth rates'!$B$4:$B$999,Demands!$A787,'Growth rates'!$C$4:$C$999,$W787)</f>
        <v>8.4814636939075214</v>
      </c>
      <c r="AM787" s="2">
        <f>SUMIFS('Growth rates'!R$4:R$999,'Growth rates'!$B$4:$B$999,Demands!$A787,'Growth rates'!$C$4:$C$999,$W787)</f>
        <v>9.1612283057352073</v>
      </c>
      <c r="AN787" s="2">
        <f>SUMIFS('Growth rates'!S$4:S$999,'Growth rates'!$B$4:$B$999,Demands!$A787,'Growth rates'!$C$4:$C$999,$W787)</f>
        <v>9.8079259260343861</v>
      </c>
      <c r="AO787" s="2">
        <f>SUMIFS('Growth rates'!T$4:T$999,'Growth rates'!$B$4:$B$999,Demands!$A787,'Growth rates'!$C$4:$C$999,$W787)</f>
        <v>10.422581509524026</v>
      </c>
      <c r="AP787" s="2">
        <f>SUMIFS('Growth rates'!U$4:U$999,'Growth rates'!$B$4:$B$999,Demands!$A787,'Growth rates'!$C$4:$C$999,$W787)</f>
        <v>11.010722490581397</v>
      </c>
      <c r="AR787">
        <f>VLOOKUP(C787&amp;A787,Driver_elast!$A$2:$E$1161,5,FALSE)</f>
        <v>1.203765</v>
      </c>
      <c r="AS787">
        <f t="shared" si="261"/>
        <v>1</v>
      </c>
      <c r="AT787">
        <f t="shared" si="262"/>
        <v>0.2</v>
      </c>
      <c r="AV787" s="2" cm="1">
        <f t="array" ref="AV787">TREND($AR787:$AS787,$AR$3:$AS$3,AV$1)</f>
        <v>1.2037650000000006</v>
      </c>
      <c r="AW787" s="2" cm="1">
        <f t="array" ref="AW787">TREND($AR787:$AS787,$AR$3:$AS$3,AW$1)</f>
        <v>1.1987951219512194</v>
      </c>
      <c r="AX787" s="2" cm="1">
        <f t="array" ref="AX787">TREND($AR787:$AS787,$AR$3:$AS$3,AX$1)</f>
        <v>1.1739457317073168</v>
      </c>
      <c r="AY787" s="2" cm="1">
        <f t="array" ref="AY787">TREND($AR787:$AS787,$AR$3:$AS$3,AY$1)</f>
        <v>1.1490963414634141</v>
      </c>
      <c r="AZ787" s="2" cm="1">
        <f t="array" ref="AZ787">TREND($AR787:$AS787,$AR$3:$AS$3,AZ$1)</f>
        <v>1.1242469512195115</v>
      </c>
      <c r="BA787" s="2" cm="1">
        <f t="array" ref="BA787">TREND($AR787:$AS787,$AR$3:$AS$3,BA$1)</f>
        <v>1.0993975609756106</v>
      </c>
      <c r="BB787" s="2" cm="1">
        <f t="array" ref="BB787">TREND($AR787:$AS787,$AR$3:$AS$3,BB$1)</f>
        <v>1.0745481707317079</v>
      </c>
      <c r="BC787" s="2" cm="1">
        <f t="array" ref="BC787">TREND($AR787:$AS787,$AR$3:$AS$3,BC$1)</f>
        <v>1.0496987804878053</v>
      </c>
      <c r="BD787" s="2" cm="1">
        <f t="array" ref="BD787">TREND($AR787:$AS787,$AR$3:$AS$3,BD$1)</f>
        <v>1.0248493902439026</v>
      </c>
      <c r="BE787" s="2" cm="1">
        <f t="array" ref="BE787">TREND($AR787:$AS787,$AR$3:$AS$3,BE$1)</f>
        <v>1</v>
      </c>
      <c r="BF787" s="20" cm="1">
        <f t="array" ref="BF787">TREND($AS787:$AT787,$AS$3:$AT$3,BF$1)</f>
        <v>0.90000000000000568</v>
      </c>
      <c r="BG787" s="20" cm="1">
        <f t="array" ref="BG787">TREND($AS787:$AT787,$AS$3:$AT$3,BG$1)</f>
        <v>0.80000000000000426</v>
      </c>
      <c r="BH787" s="20" cm="1">
        <f t="array" ref="BH787">TREND($AS787:$AT787,$AS$3:$AT$3,BH$1)</f>
        <v>0.70000000000000284</v>
      </c>
      <c r="BI787" s="20" cm="1">
        <f t="array" ref="BI787">TREND($AS787:$AT787,$AS$3:$AT$3,BI$1)</f>
        <v>0.60000000000000142</v>
      </c>
      <c r="BJ787" s="20" cm="1">
        <f t="array" ref="BJ787">TREND($AS787:$AT787,$AS$3:$AT$3,BJ$1)</f>
        <v>0.5</v>
      </c>
      <c r="BK787" s="20" cm="1">
        <f t="array" ref="BK787">TREND($AS787:$AT787,$AS$3:$AT$3,BK$1)</f>
        <v>0.40000000000000568</v>
      </c>
      <c r="BL787" s="20" cm="1">
        <f t="array" ref="BL787">TREND($AS787:$AT787,$AS$3:$AT$3,BL$1)</f>
        <v>0.30000000000000426</v>
      </c>
      <c r="BM787" s="20" cm="1">
        <f t="array" ref="BM787">TREND($AS787:$AT787,$AS$3:$AT$3,BM$1)</f>
        <v>0.20000000000000284</v>
      </c>
    </row>
    <row r="788" spans="1:65" x14ac:dyDescent="0.35">
      <c r="A788" t="str">
        <f>IF(BYDem!B786="","\I:",BYDem!B786)</f>
        <v>India</v>
      </c>
      <c r="B788" t="str">
        <f>BYDem!E786</f>
        <v>ROT</v>
      </c>
      <c r="C788" t="str">
        <f t="shared" si="243"/>
        <v>ROT</v>
      </c>
      <c r="D788" s="4">
        <f>SUMIFS(BYDem!$M$2:$M$2000,BYDem!$B$2:$B$2000,Demands!$A788,BYDem!$E$2:$E$2000,Demands!$B788)</f>
        <v>0</v>
      </c>
      <c r="E788" s="4">
        <f t="shared" si="244"/>
        <v>0</v>
      </c>
      <c r="F788" s="4">
        <f t="shared" si="245"/>
        <v>0</v>
      </c>
      <c r="G788" s="4">
        <f t="shared" si="246"/>
        <v>0</v>
      </c>
      <c r="H788" s="4">
        <f t="shared" si="247"/>
        <v>0</v>
      </c>
      <c r="I788" s="4">
        <f t="shared" si="248"/>
        <v>0</v>
      </c>
      <c r="J788" s="4">
        <f t="shared" si="249"/>
        <v>0</v>
      </c>
      <c r="K788" s="4">
        <f t="shared" si="250"/>
        <v>0</v>
      </c>
      <c r="L788" s="4">
        <f t="shared" si="251"/>
        <v>0</v>
      </c>
      <c r="M788" s="4">
        <f t="shared" si="252"/>
        <v>0</v>
      </c>
      <c r="N788" s="4">
        <f t="shared" si="253"/>
        <v>0</v>
      </c>
      <c r="O788" s="4">
        <f t="shared" si="254"/>
        <v>0</v>
      </c>
      <c r="P788" s="4">
        <f t="shared" si="255"/>
        <v>0</v>
      </c>
      <c r="Q788" s="4">
        <f t="shared" si="256"/>
        <v>0</v>
      </c>
      <c r="R788" s="4">
        <f t="shared" si="257"/>
        <v>0</v>
      </c>
      <c r="S788" s="4">
        <f t="shared" si="258"/>
        <v>0</v>
      </c>
      <c r="T788" s="4">
        <f t="shared" si="259"/>
        <v>0</v>
      </c>
      <c r="U788" s="4">
        <f t="shared" si="260"/>
        <v>0</v>
      </c>
      <c r="W788" s="5" t="str">
        <f>VLOOKUP(C788&amp;A788,Driver_elast!$A$2:$D$1161,4,FALSE)</f>
        <v>GDP</v>
      </c>
      <c r="X788" s="5">
        <v>1</v>
      </c>
      <c r="Y788" s="2">
        <f>SUMIFS('Growth rates'!D$4:D$999,'Growth rates'!$B$4:$B$999,Demands!$A788,'Growth rates'!$C$4:$C$999,$W788)</f>
        <v>1</v>
      </c>
      <c r="Z788" s="2">
        <f>SUMIFS('Growth rates'!E$4:E$999,'Growth rates'!$B$4:$B$999,Demands!$A788,'Growth rates'!$C$4:$C$999,$W788)</f>
        <v>1.0376238914016549</v>
      </c>
      <c r="AA788" s="2">
        <f>SUMIFS('Growth rates'!F$4:F$999,'Growth rates'!$B$4:$B$999,Demands!$A788,'Growth rates'!$C$4:$C$999,$W788)</f>
        <v>1.4462721176687061</v>
      </c>
      <c r="AB788" s="2">
        <f>SUMIFS('Growth rates'!G$4:G$999,'Growth rates'!$B$4:$B$999,Demands!$A788,'Growth rates'!$C$4:$C$999,$W788)</f>
        <v>1.9168483520924449</v>
      </c>
      <c r="AC788" s="2">
        <f>SUMIFS('Growth rates'!H$4:H$999,'Growth rates'!$B$4:$B$999,Demands!$A788,'Growth rates'!$C$4:$C$999,$W788)</f>
        <v>2.4175631359905037</v>
      </c>
      <c r="AD788" s="2">
        <f>SUMIFS('Growth rates'!I$4:I$999,'Growth rates'!$B$4:$B$999,Demands!$A788,'Growth rates'!$C$4:$C$999,$W788)</f>
        <v>2.9586660165525305</v>
      </c>
      <c r="AE788" s="2">
        <f>SUMIFS('Growth rates'!J$4:J$999,'Growth rates'!$B$4:$B$999,Demands!$A788,'Growth rates'!$C$4:$C$999,$W788)</f>
        <v>3.540779287715039</v>
      </c>
      <c r="AF788" s="2">
        <f>SUMIFS('Growth rates'!K$4:K$999,'Growth rates'!$B$4:$B$999,Demands!$A788,'Growth rates'!$C$4:$C$999,$W788)</f>
        <v>4.1652085465605202</v>
      </c>
      <c r="AG788" s="2">
        <f>SUMIFS('Growth rates'!L$4:L$999,'Growth rates'!$B$4:$B$999,Demands!$A788,'Growth rates'!$C$4:$C$999,$W788)</f>
        <v>4.8364928782729608</v>
      </c>
      <c r="AH788" s="2">
        <f>SUMIFS('Growth rates'!M$4:M$999,'Growth rates'!$B$4:$B$999,Demands!$A788,'Growth rates'!$C$4:$C$999,$W788)</f>
        <v>5.5487509950602059</v>
      </c>
      <c r="AI788" s="2">
        <f>SUMIFS('Growth rates'!N$4:N$999,'Growth rates'!$B$4:$B$999,Demands!$A788,'Growth rates'!$C$4:$C$999,$W788)</f>
        <v>6.28934178872169</v>
      </c>
      <c r="AJ788" s="2">
        <f>SUMIFS('Growth rates'!O$4:O$999,'Growth rates'!$B$4:$B$999,Demands!$A788,'Growth rates'!$C$4:$C$999,$W788)</f>
        <v>7.0315676291967621</v>
      </c>
      <c r="AK788" s="2">
        <f>SUMIFS('Growth rates'!P$4:P$999,'Growth rates'!$B$4:$B$999,Demands!$A788,'Growth rates'!$C$4:$C$999,$W788)</f>
        <v>7.7696570452702973</v>
      </c>
      <c r="AL788" s="2">
        <f>SUMIFS('Growth rates'!Q$4:Q$999,'Growth rates'!$B$4:$B$999,Demands!$A788,'Growth rates'!$C$4:$C$999,$W788)</f>
        <v>8.4814636939075214</v>
      </c>
      <c r="AM788" s="2">
        <f>SUMIFS('Growth rates'!R$4:R$999,'Growth rates'!$B$4:$B$999,Demands!$A788,'Growth rates'!$C$4:$C$999,$W788)</f>
        <v>9.1612283057352073</v>
      </c>
      <c r="AN788" s="2">
        <f>SUMIFS('Growth rates'!S$4:S$999,'Growth rates'!$B$4:$B$999,Demands!$A788,'Growth rates'!$C$4:$C$999,$W788)</f>
        <v>9.8079259260343861</v>
      </c>
      <c r="AO788" s="2">
        <f>SUMIFS('Growth rates'!T$4:T$999,'Growth rates'!$B$4:$B$999,Demands!$A788,'Growth rates'!$C$4:$C$999,$W788)</f>
        <v>10.422581509524026</v>
      </c>
      <c r="AP788" s="2">
        <f>SUMIFS('Growth rates'!U$4:U$999,'Growth rates'!$B$4:$B$999,Demands!$A788,'Growth rates'!$C$4:$C$999,$W788)</f>
        <v>11.010722490581397</v>
      </c>
      <c r="AR788">
        <f>VLOOKUP(C788&amp;A788,Driver_elast!$A$2:$E$1161,5,FALSE)</f>
        <v>0.76728700000000005</v>
      </c>
      <c r="AS788">
        <f t="shared" si="261"/>
        <v>0.76728700000000005</v>
      </c>
      <c r="AT788">
        <f t="shared" si="262"/>
        <v>0.15345740000000002</v>
      </c>
      <c r="AV788" s="2" cm="1">
        <f t="array" ref="AV788">TREND($AR788:$AS788,$AR$3:$AS$3,AV$1)</f>
        <v>0.76728700000000005</v>
      </c>
      <c r="AW788" s="2" cm="1">
        <f t="array" ref="AW788">TREND($AR788:$AS788,$AR$3:$AS$3,AW$1)</f>
        <v>0.76728700000000005</v>
      </c>
      <c r="AX788" s="2" cm="1">
        <f t="array" ref="AX788">TREND($AR788:$AS788,$AR$3:$AS$3,AX$1)</f>
        <v>0.76728700000000005</v>
      </c>
      <c r="AY788" s="2" cm="1">
        <f t="array" ref="AY788">TREND($AR788:$AS788,$AR$3:$AS$3,AY$1)</f>
        <v>0.76728700000000005</v>
      </c>
      <c r="AZ788" s="2" cm="1">
        <f t="array" ref="AZ788">TREND($AR788:$AS788,$AR$3:$AS$3,AZ$1)</f>
        <v>0.76728700000000005</v>
      </c>
      <c r="BA788" s="2" cm="1">
        <f t="array" ref="BA788">TREND($AR788:$AS788,$AR$3:$AS$3,BA$1)</f>
        <v>0.76728700000000005</v>
      </c>
      <c r="BB788" s="2" cm="1">
        <f t="array" ref="BB788">TREND($AR788:$AS788,$AR$3:$AS$3,BB$1)</f>
        <v>0.76728700000000005</v>
      </c>
      <c r="BC788" s="2" cm="1">
        <f t="array" ref="BC788">TREND($AR788:$AS788,$AR$3:$AS$3,BC$1)</f>
        <v>0.76728700000000005</v>
      </c>
      <c r="BD788" s="2" cm="1">
        <f t="array" ref="BD788">TREND($AR788:$AS788,$AR$3:$AS$3,BD$1)</f>
        <v>0.76728700000000005</v>
      </c>
      <c r="BE788" s="2" cm="1">
        <f t="array" ref="BE788">TREND($AR788:$AS788,$AR$3:$AS$3,BE$1)</f>
        <v>0.76728700000000005</v>
      </c>
      <c r="BF788" s="20" cm="1">
        <f t="array" ref="BF788">TREND($AS788:$AT788,$AS$3:$AT$3,BF$1)</f>
        <v>0.69055830000000284</v>
      </c>
      <c r="BG788" s="20" cm="1">
        <f t="array" ref="BG788">TREND($AS788:$AT788,$AS$3:$AT$3,BG$1)</f>
        <v>0.61382960000000253</v>
      </c>
      <c r="BH788" s="20" cm="1">
        <f t="array" ref="BH788">TREND($AS788:$AT788,$AS$3:$AT$3,BH$1)</f>
        <v>0.53710090000000221</v>
      </c>
      <c r="BI788" s="20" cm="1">
        <f t="array" ref="BI788">TREND($AS788:$AT788,$AS$3:$AT$3,BI$1)</f>
        <v>0.4603722000000019</v>
      </c>
      <c r="BJ788" s="20" cm="1">
        <f t="array" ref="BJ788">TREND($AS788:$AT788,$AS$3:$AT$3,BJ$1)</f>
        <v>0.38364350000000158</v>
      </c>
      <c r="BK788" s="20" cm="1">
        <f t="array" ref="BK788">TREND($AS788:$AT788,$AS$3:$AT$3,BK$1)</f>
        <v>0.30691480000000126</v>
      </c>
      <c r="BL788" s="20" cm="1">
        <f t="array" ref="BL788">TREND($AS788:$AT788,$AS$3:$AT$3,BL$1)</f>
        <v>0.2301861000000045</v>
      </c>
      <c r="BM788" s="20" cm="1">
        <f t="array" ref="BM788">TREND($AS788:$AT788,$AS$3:$AT$3,BM$1)</f>
        <v>0.15345740000000063</v>
      </c>
    </row>
    <row r="789" spans="1:65" x14ac:dyDescent="0.35">
      <c r="A789" t="str">
        <f>IF(BYDem!B787="","\I:",BYDem!B787)</f>
        <v>India</v>
      </c>
      <c r="B789" t="str">
        <f>BYDem!E787</f>
        <v>RRF</v>
      </c>
      <c r="C789" t="str">
        <f t="shared" si="243"/>
        <v>RRF</v>
      </c>
      <c r="D789" s="4">
        <f>SUMIFS(BYDem!$M$2:$M$2000,BYDem!$B$2:$B$2000,Demands!$A789,BYDem!$E$2:$E$2000,Demands!$B789)</f>
        <v>154.50140606222101</v>
      </c>
      <c r="E789" s="4">
        <f t="shared" si="244"/>
        <v>161.4699351211539</v>
      </c>
      <c r="F789" s="4">
        <f t="shared" si="245"/>
        <v>236.12329306051063</v>
      </c>
      <c r="G789" s="4">
        <f t="shared" si="246"/>
        <v>324.4059204725736</v>
      </c>
      <c r="H789" s="4">
        <f t="shared" si="247"/>
        <v>419.6752587342408</v>
      </c>
      <c r="I789" s="4">
        <f t="shared" si="248"/>
        <v>522.94430286318482</v>
      </c>
      <c r="J789" s="4">
        <f t="shared" si="249"/>
        <v>633.50299239841979</v>
      </c>
      <c r="K789" s="4">
        <f t="shared" si="250"/>
        <v>750.77591587836048</v>
      </c>
      <c r="L789" s="4">
        <f t="shared" si="251"/>
        <v>874.78118499817265</v>
      </c>
      <c r="M789" s="4">
        <f t="shared" si="252"/>
        <v>1003.6080054049055</v>
      </c>
      <c r="N789" s="4">
        <f t="shared" si="253"/>
        <v>1124.1642467858182</v>
      </c>
      <c r="O789" s="4">
        <f t="shared" si="254"/>
        <v>1230.2972929368655</v>
      </c>
      <c r="P789" s="4">
        <f t="shared" si="255"/>
        <v>1320.6965638958864</v>
      </c>
      <c r="Q789" s="4">
        <f t="shared" si="256"/>
        <v>1393.2928643145024</v>
      </c>
      <c r="R789" s="4">
        <f t="shared" si="257"/>
        <v>1449.1270467890065</v>
      </c>
      <c r="S789" s="4">
        <f t="shared" si="258"/>
        <v>1490.0450102495595</v>
      </c>
      <c r="T789" s="4">
        <f t="shared" si="259"/>
        <v>1518.0590213292012</v>
      </c>
      <c r="U789" s="4">
        <f t="shared" si="260"/>
        <v>1535.1916812425195</v>
      </c>
      <c r="W789" s="5" t="str">
        <f>VLOOKUP(C789&amp;A789,Driver_elast!$A$2:$D$1161,4,FALSE)</f>
        <v>GDP</v>
      </c>
      <c r="X789" s="5">
        <v>1</v>
      </c>
      <c r="Y789" s="2">
        <f>SUMIFS('Growth rates'!D$4:D$999,'Growth rates'!$B$4:$B$999,Demands!$A789,'Growth rates'!$C$4:$C$999,$W789)</f>
        <v>1</v>
      </c>
      <c r="Z789" s="2">
        <f>SUMIFS('Growth rates'!E$4:E$999,'Growth rates'!$B$4:$B$999,Demands!$A789,'Growth rates'!$C$4:$C$999,$W789)</f>
        <v>1.0376238914016549</v>
      </c>
      <c r="AA789" s="2">
        <f>SUMIFS('Growth rates'!F$4:F$999,'Growth rates'!$B$4:$B$999,Demands!$A789,'Growth rates'!$C$4:$C$999,$W789)</f>
        <v>1.4462721176687061</v>
      </c>
      <c r="AB789" s="2">
        <f>SUMIFS('Growth rates'!G$4:G$999,'Growth rates'!$B$4:$B$999,Demands!$A789,'Growth rates'!$C$4:$C$999,$W789)</f>
        <v>1.9168483520924449</v>
      </c>
      <c r="AC789" s="2">
        <f>SUMIFS('Growth rates'!H$4:H$999,'Growth rates'!$B$4:$B$999,Demands!$A789,'Growth rates'!$C$4:$C$999,$W789)</f>
        <v>2.4175631359905037</v>
      </c>
      <c r="AD789" s="2">
        <f>SUMIFS('Growth rates'!I$4:I$999,'Growth rates'!$B$4:$B$999,Demands!$A789,'Growth rates'!$C$4:$C$999,$W789)</f>
        <v>2.9586660165525305</v>
      </c>
      <c r="AE789" s="2">
        <f>SUMIFS('Growth rates'!J$4:J$999,'Growth rates'!$B$4:$B$999,Demands!$A789,'Growth rates'!$C$4:$C$999,$W789)</f>
        <v>3.540779287715039</v>
      </c>
      <c r="AF789" s="2">
        <f>SUMIFS('Growth rates'!K$4:K$999,'Growth rates'!$B$4:$B$999,Demands!$A789,'Growth rates'!$C$4:$C$999,$W789)</f>
        <v>4.1652085465605202</v>
      </c>
      <c r="AG789" s="2">
        <f>SUMIFS('Growth rates'!L$4:L$999,'Growth rates'!$B$4:$B$999,Demands!$A789,'Growth rates'!$C$4:$C$999,$W789)</f>
        <v>4.8364928782729608</v>
      </c>
      <c r="AH789" s="2">
        <f>SUMIFS('Growth rates'!M$4:M$999,'Growth rates'!$B$4:$B$999,Demands!$A789,'Growth rates'!$C$4:$C$999,$W789)</f>
        <v>5.5487509950602059</v>
      </c>
      <c r="AI789" s="2">
        <f>SUMIFS('Growth rates'!N$4:N$999,'Growth rates'!$B$4:$B$999,Demands!$A789,'Growth rates'!$C$4:$C$999,$W789)</f>
        <v>6.28934178872169</v>
      </c>
      <c r="AJ789" s="2">
        <f>SUMIFS('Growth rates'!O$4:O$999,'Growth rates'!$B$4:$B$999,Demands!$A789,'Growth rates'!$C$4:$C$999,$W789)</f>
        <v>7.0315676291967621</v>
      </c>
      <c r="AK789" s="2">
        <f>SUMIFS('Growth rates'!P$4:P$999,'Growth rates'!$B$4:$B$999,Demands!$A789,'Growth rates'!$C$4:$C$999,$W789)</f>
        <v>7.7696570452702973</v>
      </c>
      <c r="AL789" s="2">
        <f>SUMIFS('Growth rates'!Q$4:Q$999,'Growth rates'!$B$4:$B$999,Demands!$A789,'Growth rates'!$C$4:$C$999,$W789)</f>
        <v>8.4814636939075214</v>
      </c>
      <c r="AM789" s="2">
        <f>SUMIFS('Growth rates'!R$4:R$999,'Growth rates'!$B$4:$B$999,Demands!$A789,'Growth rates'!$C$4:$C$999,$W789)</f>
        <v>9.1612283057352073</v>
      </c>
      <c r="AN789" s="2">
        <f>SUMIFS('Growth rates'!S$4:S$999,'Growth rates'!$B$4:$B$999,Demands!$A789,'Growth rates'!$C$4:$C$999,$W789)</f>
        <v>9.8079259260343861</v>
      </c>
      <c r="AO789" s="2">
        <f>SUMIFS('Growth rates'!T$4:T$999,'Growth rates'!$B$4:$B$999,Demands!$A789,'Growth rates'!$C$4:$C$999,$W789)</f>
        <v>10.422581509524026</v>
      </c>
      <c r="AP789" s="2">
        <f>SUMIFS('Growth rates'!U$4:U$999,'Growth rates'!$B$4:$B$999,Demands!$A789,'Growth rates'!$C$4:$C$999,$W789)</f>
        <v>11.010722490581397</v>
      </c>
      <c r="AR789">
        <f>VLOOKUP(C789&amp;A789,Driver_elast!$A$2:$E$1161,5,FALSE)</f>
        <v>1.203765</v>
      </c>
      <c r="AS789">
        <f t="shared" si="261"/>
        <v>1</v>
      </c>
      <c r="AT789">
        <f t="shared" si="262"/>
        <v>0.2</v>
      </c>
      <c r="AV789" s="2" cm="1">
        <f t="array" ref="AV789">TREND($AR789:$AS789,$AR$3:$AS$3,AV$1)</f>
        <v>1.2037650000000006</v>
      </c>
      <c r="AW789" s="2" cm="1">
        <f t="array" ref="AW789">TREND($AR789:$AS789,$AR$3:$AS$3,AW$1)</f>
        <v>1.1987951219512194</v>
      </c>
      <c r="AX789" s="2" cm="1">
        <f t="array" ref="AX789">TREND($AR789:$AS789,$AR$3:$AS$3,AX$1)</f>
        <v>1.1739457317073168</v>
      </c>
      <c r="AY789" s="2" cm="1">
        <f t="array" ref="AY789">TREND($AR789:$AS789,$AR$3:$AS$3,AY$1)</f>
        <v>1.1490963414634141</v>
      </c>
      <c r="AZ789" s="2" cm="1">
        <f t="array" ref="AZ789">TREND($AR789:$AS789,$AR$3:$AS$3,AZ$1)</f>
        <v>1.1242469512195115</v>
      </c>
      <c r="BA789" s="2" cm="1">
        <f t="array" ref="BA789">TREND($AR789:$AS789,$AR$3:$AS$3,BA$1)</f>
        <v>1.0993975609756106</v>
      </c>
      <c r="BB789" s="2" cm="1">
        <f t="array" ref="BB789">TREND($AR789:$AS789,$AR$3:$AS$3,BB$1)</f>
        <v>1.0745481707317079</v>
      </c>
      <c r="BC789" s="2" cm="1">
        <f t="array" ref="BC789">TREND($AR789:$AS789,$AR$3:$AS$3,BC$1)</f>
        <v>1.0496987804878053</v>
      </c>
      <c r="BD789" s="2" cm="1">
        <f t="array" ref="BD789">TREND($AR789:$AS789,$AR$3:$AS$3,BD$1)</f>
        <v>1.0248493902439026</v>
      </c>
      <c r="BE789" s="2" cm="1">
        <f t="array" ref="BE789">TREND($AR789:$AS789,$AR$3:$AS$3,BE$1)</f>
        <v>1</v>
      </c>
      <c r="BF789" s="20" cm="1">
        <f t="array" ref="BF789">TREND($AS789:$AT789,$AS$3:$AT$3,BF$1)</f>
        <v>0.90000000000000568</v>
      </c>
      <c r="BG789" s="20" cm="1">
        <f t="array" ref="BG789">TREND($AS789:$AT789,$AS$3:$AT$3,BG$1)</f>
        <v>0.80000000000000426</v>
      </c>
      <c r="BH789" s="20" cm="1">
        <f t="array" ref="BH789">TREND($AS789:$AT789,$AS$3:$AT$3,BH$1)</f>
        <v>0.70000000000000284</v>
      </c>
      <c r="BI789" s="20" cm="1">
        <f t="array" ref="BI789">TREND($AS789:$AT789,$AS$3:$AT$3,BI$1)</f>
        <v>0.60000000000000142</v>
      </c>
      <c r="BJ789" s="20" cm="1">
        <f t="array" ref="BJ789">TREND($AS789:$AT789,$AS$3:$AT$3,BJ$1)</f>
        <v>0.5</v>
      </c>
      <c r="BK789" s="20" cm="1">
        <f t="array" ref="BK789">TREND($AS789:$AT789,$AS$3:$AT$3,BK$1)</f>
        <v>0.40000000000000568</v>
      </c>
      <c r="BL789" s="20" cm="1">
        <f t="array" ref="BL789">TREND($AS789:$AT789,$AS$3:$AT$3,BL$1)</f>
        <v>0.30000000000000426</v>
      </c>
      <c r="BM789" s="20" cm="1">
        <f t="array" ref="BM789">TREND($AS789:$AT789,$AS$3:$AT$3,BM$1)</f>
        <v>0.20000000000000284</v>
      </c>
    </row>
    <row r="790" spans="1:65" x14ac:dyDescent="0.35">
      <c r="A790" t="str">
        <f>IF(BYDem!B788="","\I:",BYDem!B788)</f>
        <v>India</v>
      </c>
      <c r="B790" t="str">
        <f>BYDem!E788</f>
        <v>RSC</v>
      </c>
      <c r="C790" t="str">
        <f t="shared" si="243"/>
        <v>RSC</v>
      </c>
      <c r="D790" s="4">
        <f>SUMIFS(BYDem!$M$2:$M$2000,BYDem!$B$2:$B$2000,Demands!$A790,BYDem!$E$2:$E$2000,Demands!$B790)</f>
        <v>719.32487951606004</v>
      </c>
      <c r="E790" s="4">
        <f t="shared" si="244"/>
        <v>765.4352366814029</v>
      </c>
      <c r="F790" s="4">
        <f t="shared" si="245"/>
        <v>1279.0385287203592</v>
      </c>
      <c r="G790" s="4">
        <f t="shared" si="246"/>
        <v>1988.0827076832145</v>
      </c>
      <c r="H790" s="4">
        <f t="shared" si="247"/>
        <v>2872.8861402503362</v>
      </c>
      <c r="I790" s="4">
        <f t="shared" si="248"/>
        <v>3968.4309046560093</v>
      </c>
      <c r="J790" s="4">
        <f t="shared" si="249"/>
        <v>5298.7017487554513</v>
      </c>
      <c r="K790" s="4">
        <f t="shared" si="250"/>
        <v>6890.7768693194876</v>
      </c>
      <c r="L790" s="4">
        <f t="shared" si="251"/>
        <v>8782.8923514610979</v>
      </c>
      <c r="M790" s="4">
        <f t="shared" si="252"/>
        <v>10986.600647938349</v>
      </c>
      <c r="N790" s="4">
        <f t="shared" si="253"/>
        <v>13235.130271189044</v>
      </c>
      <c r="O790" s="4">
        <f t="shared" si="254"/>
        <v>15364.047483167609</v>
      </c>
      <c r="P790" s="4">
        <f t="shared" si="255"/>
        <v>17287.450056380949</v>
      </c>
      <c r="Q790" s="4">
        <f t="shared" si="256"/>
        <v>18906.469528505659</v>
      </c>
      <c r="R790" s="4">
        <f t="shared" si="257"/>
        <v>20197.325773492204</v>
      </c>
      <c r="S790" s="4">
        <f t="shared" si="258"/>
        <v>21168.978583102744</v>
      </c>
      <c r="T790" s="4">
        <f t="shared" si="259"/>
        <v>21847.065717681915</v>
      </c>
      <c r="U790" s="4">
        <f t="shared" si="260"/>
        <v>22267.152429919668</v>
      </c>
      <c r="W790" s="5" t="str">
        <f>VLOOKUP(C790&amp;A790,Driver_elast!$A$2:$D$1161,4,FALSE)</f>
        <v>GDP</v>
      </c>
      <c r="X790" s="5">
        <v>0</v>
      </c>
      <c r="Y790" s="2">
        <f>SUMIFS('Growth rates'!D$4:D$999,'Growth rates'!$B$4:$B$999,Demands!$A790,'Growth rates'!$C$4:$C$999,$W790)</f>
        <v>1</v>
      </c>
      <c r="Z790" s="2">
        <f>SUMIFS('Growth rates'!E$4:E$999,'Growth rates'!$B$4:$B$999,Demands!$A790,'Growth rates'!$C$4:$C$999,$W790)</f>
        <v>1.0376238914016549</v>
      </c>
      <c r="AA790" s="2">
        <f>SUMIFS('Growth rates'!F$4:F$999,'Growth rates'!$B$4:$B$999,Demands!$A790,'Growth rates'!$C$4:$C$999,$W790)</f>
        <v>1.4462721176687061</v>
      </c>
      <c r="AB790" s="2">
        <f>SUMIFS('Growth rates'!G$4:G$999,'Growth rates'!$B$4:$B$999,Demands!$A790,'Growth rates'!$C$4:$C$999,$W790)</f>
        <v>1.9168483520924449</v>
      </c>
      <c r="AC790" s="2">
        <f>SUMIFS('Growth rates'!H$4:H$999,'Growth rates'!$B$4:$B$999,Demands!$A790,'Growth rates'!$C$4:$C$999,$W790)</f>
        <v>2.4175631359905037</v>
      </c>
      <c r="AD790" s="2">
        <f>SUMIFS('Growth rates'!I$4:I$999,'Growth rates'!$B$4:$B$999,Demands!$A790,'Growth rates'!$C$4:$C$999,$W790)</f>
        <v>2.9586660165525305</v>
      </c>
      <c r="AE790" s="2">
        <f>SUMIFS('Growth rates'!J$4:J$999,'Growth rates'!$B$4:$B$999,Demands!$A790,'Growth rates'!$C$4:$C$999,$W790)</f>
        <v>3.540779287715039</v>
      </c>
      <c r="AF790" s="2">
        <f>SUMIFS('Growth rates'!K$4:K$999,'Growth rates'!$B$4:$B$999,Demands!$A790,'Growth rates'!$C$4:$C$999,$W790)</f>
        <v>4.1652085465605202</v>
      </c>
      <c r="AG790" s="2">
        <f>SUMIFS('Growth rates'!L$4:L$999,'Growth rates'!$B$4:$B$999,Demands!$A790,'Growth rates'!$C$4:$C$999,$W790)</f>
        <v>4.8364928782729608</v>
      </c>
      <c r="AH790" s="2">
        <f>SUMIFS('Growth rates'!M$4:M$999,'Growth rates'!$B$4:$B$999,Demands!$A790,'Growth rates'!$C$4:$C$999,$W790)</f>
        <v>5.5487509950602059</v>
      </c>
      <c r="AI790" s="2">
        <f>SUMIFS('Growth rates'!N$4:N$999,'Growth rates'!$B$4:$B$999,Demands!$A790,'Growth rates'!$C$4:$C$999,$W790)</f>
        <v>6.28934178872169</v>
      </c>
      <c r="AJ790" s="2">
        <f>SUMIFS('Growth rates'!O$4:O$999,'Growth rates'!$B$4:$B$999,Demands!$A790,'Growth rates'!$C$4:$C$999,$W790)</f>
        <v>7.0315676291967621</v>
      </c>
      <c r="AK790" s="2">
        <f>SUMIFS('Growth rates'!P$4:P$999,'Growth rates'!$B$4:$B$999,Demands!$A790,'Growth rates'!$C$4:$C$999,$W790)</f>
        <v>7.7696570452702973</v>
      </c>
      <c r="AL790" s="2">
        <f>SUMIFS('Growth rates'!Q$4:Q$999,'Growth rates'!$B$4:$B$999,Demands!$A790,'Growth rates'!$C$4:$C$999,$W790)</f>
        <v>8.4814636939075214</v>
      </c>
      <c r="AM790" s="2">
        <f>SUMIFS('Growth rates'!R$4:R$999,'Growth rates'!$B$4:$B$999,Demands!$A790,'Growth rates'!$C$4:$C$999,$W790)</f>
        <v>9.1612283057352073</v>
      </c>
      <c r="AN790" s="2">
        <f>SUMIFS('Growth rates'!S$4:S$999,'Growth rates'!$B$4:$B$999,Demands!$A790,'Growth rates'!$C$4:$C$999,$W790)</f>
        <v>9.8079259260343861</v>
      </c>
      <c r="AO790" s="2">
        <f>SUMIFS('Growth rates'!T$4:T$999,'Growth rates'!$B$4:$B$999,Demands!$A790,'Growth rates'!$C$4:$C$999,$W790)</f>
        <v>10.422581509524026</v>
      </c>
      <c r="AP790" s="2">
        <f>SUMIFS('Growth rates'!U$4:U$999,'Growth rates'!$B$4:$B$999,Demands!$A790,'Growth rates'!$C$4:$C$999,$W790)</f>
        <v>11.010722490581397</v>
      </c>
      <c r="AR790">
        <f>VLOOKUP(C790&amp;A790,Driver_elast!$A$2:$E$1161,5,FALSE)</f>
        <v>1.703765</v>
      </c>
      <c r="AS790">
        <f t="shared" si="261"/>
        <v>1.703765</v>
      </c>
      <c r="AT790">
        <f t="shared" si="262"/>
        <v>0.34075299999999997</v>
      </c>
      <c r="AV790" s="2" cm="1">
        <f t="array" ref="AV790">TREND($AR790:$AS790,$AR$3:$AS$3,AV$1)</f>
        <v>1.703765</v>
      </c>
      <c r="AW790" s="2" cm="1">
        <f t="array" ref="AW790">TREND($AR790:$AS790,$AR$3:$AS$3,AW$1)</f>
        <v>1.703765</v>
      </c>
      <c r="AX790" s="2" cm="1">
        <f t="array" ref="AX790">TREND($AR790:$AS790,$AR$3:$AS$3,AX$1)</f>
        <v>1.703765</v>
      </c>
      <c r="AY790" s="2" cm="1">
        <f t="array" ref="AY790">TREND($AR790:$AS790,$AR$3:$AS$3,AY$1)</f>
        <v>1.703765</v>
      </c>
      <c r="AZ790" s="2" cm="1">
        <f t="array" ref="AZ790">TREND($AR790:$AS790,$AR$3:$AS$3,AZ$1)</f>
        <v>1.703765</v>
      </c>
      <c r="BA790" s="2" cm="1">
        <f t="array" ref="BA790">TREND($AR790:$AS790,$AR$3:$AS$3,BA$1)</f>
        <v>1.703765</v>
      </c>
      <c r="BB790" s="2" cm="1">
        <f t="array" ref="BB790">TREND($AR790:$AS790,$AR$3:$AS$3,BB$1)</f>
        <v>1.703765</v>
      </c>
      <c r="BC790" s="2" cm="1">
        <f t="array" ref="BC790">TREND($AR790:$AS790,$AR$3:$AS$3,BC$1)</f>
        <v>1.703765</v>
      </c>
      <c r="BD790" s="2" cm="1">
        <f t="array" ref="BD790">TREND($AR790:$AS790,$AR$3:$AS$3,BD$1)</f>
        <v>1.703765</v>
      </c>
      <c r="BE790" s="2" cm="1">
        <f t="array" ref="BE790">TREND($AR790:$AS790,$AR$3:$AS$3,BE$1)</f>
        <v>1.703765</v>
      </c>
      <c r="BF790" s="20" cm="1">
        <f t="array" ref="BF790">TREND($AS790:$AT790,$AS$3:$AT$3,BF$1)</f>
        <v>1.5333885000000009</v>
      </c>
      <c r="BG790" s="20" cm="1">
        <f t="array" ref="BG790">TREND($AS790:$AT790,$AS$3:$AT$3,BG$1)</f>
        <v>1.3630120000000119</v>
      </c>
      <c r="BH790" s="20" cm="1">
        <f t="array" ref="BH790">TREND($AS790:$AT790,$AS$3:$AT$3,BH$1)</f>
        <v>1.1926355000000086</v>
      </c>
      <c r="BI790" s="20" cm="1">
        <f t="array" ref="BI790">TREND($AS790:$AT790,$AS$3:$AT$3,BI$1)</f>
        <v>1.0222590000000054</v>
      </c>
      <c r="BJ790" s="20" cm="1">
        <f t="array" ref="BJ790">TREND($AS790:$AT790,$AS$3:$AT$3,BJ$1)</f>
        <v>0.8518825000000021</v>
      </c>
      <c r="BK790" s="20" cm="1">
        <f t="array" ref="BK790">TREND($AS790:$AT790,$AS$3:$AT$3,BK$1)</f>
        <v>0.68150600000001305</v>
      </c>
      <c r="BL790" s="20" cm="1">
        <f t="array" ref="BL790">TREND($AS790:$AT790,$AS$3:$AT$3,BL$1)</f>
        <v>0.51112950000000978</v>
      </c>
      <c r="BM790" s="20" cm="1">
        <f t="array" ref="BM790">TREND($AS790:$AT790,$AS$3:$AT$3,BM$1)</f>
        <v>0.34075300000000652</v>
      </c>
    </row>
    <row r="791" spans="1:65" x14ac:dyDescent="0.35">
      <c r="A791" t="str">
        <f>IF(BYDem!B789="","\I:",BYDem!B789)</f>
        <v>India</v>
      </c>
      <c r="B791" t="str">
        <f>BYDem!E789</f>
        <v>RSH</v>
      </c>
      <c r="C791" t="str">
        <f t="shared" si="243"/>
        <v>RSH</v>
      </c>
      <c r="D791" s="4">
        <f>SUMIFS(BYDem!$M$2:$M$2000,BYDem!$B$2:$B$2000,Demands!$A791,BYDem!$E$2:$E$2000,Demands!$B791)</f>
        <v>0</v>
      </c>
      <c r="E791" s="4">
        <f t="shared" si="244"/>
        <v>0</v>
      </c>
      <c r="F791" s="4">
        <f t="shared" si="245"/>
        <v>0</v>
      </c>
      <c r="G791" s="4">
        <f t="shared" si="246"/>
        <v>0</v>
      </c>
      <c r="H791" s="4">
        <f t="shared" si="247"/>
        <v>0</v>
      </c>
      <c r="I791" s="4">
        <f t="shared" si="248"/>
        <v>0</v>
      </c>
      <c r="J791" s="4">
        <f t="shared" si="249"/>
        <v>0</v>
      </c>
      <c r="K791" s="4">
        <f t="shared" si="250"/>
        <v>0</v>
      </c>
      <c r="L791" s="4">
        <f t="shared" si="251"/>
        <v>0</v>
      </c>
      <c r="M791" s="4">
        <f t="shared" si="252"/>
        <v>0</v>
      </c>
      <c r="N791" s="4">
        <f t="shared" si="253"/>
        <v>0</v>
      </c>
      <c r="O791" s="4">
        <f t="shared" si="254"/>
        <v>0</v>
      </c>
      <c r="P791" s="4">
        <f t="shared" si="255"/>
        <v>0</v>
      </c>
      <c r="Q791" s="4">
        <f t="shared" si="256"/>
        <v>0</v>
      </c>
      <c r="R791" s="4">
        <f t="shared" si="257"/>
        <v>0</v>
      </c>
      <c r="S791" s="4">
        <f t="shared" si="258"/>
        <v>0</v>
      </c>
      <c r="T791" s="4">
        <f t="shared" si="259"/>
        <v>0</v>
      </c>
      <c r="U791" s="4">
        <f t="shared" si="260"/>
        <v>0</v>
      </c>
      <c r="W791" s="5" t="str">
        <f>VLOOKUP(C791&amp;A791,Driver_elast!$A$2:$D$1161,4,FALSE)</f>
        <v>GDP</v>
      </c>
      <c r="X791" s="5">
        <v>1</v>
      </c>
      <c r="Y791" s="2">
        <f>SUMIFS('Growth rates'!D$4:D$999,'Growth rates'!$B$4:$B$999,Demands!$A791,'Growth rates'!$C$4:$C$999,$W791)</f>
        <v>1</v>
      </c>
      <c r="Z791" s="2">
        <f>SUMIFS('Growth rates'!E$4:E$999,'Growth rates'!$B$4:$B$999,Demands!$A791,'Growth rates'!$C$4:$C$999,$W791)</f>
        <v>1.0376238914016549</v>
      </c>
      <c r="AA791" s="2">
        <f>SUMIFS('Growth rates'!F$4:F$999,'Growth rates'!$B$4:$B$999,Demands!$A791,'Growth rates'!$C$4:$C$999,$W791)</f>
        <v>1.4462721176687061</v>
      </c>
      <c r="AB791" s="2">
        <f>SUMIFS('Growth rates'!G$4:G$999,'Growth rates'!$B$4:$B$999,Demands!$A791,'Growth rates'!$C$4:$C$999,$W791)</f>
        <v>1.9168483520924449</v>
      </c>
      <c r="AC791" s="2">
        <f>SUMIFS('Growth rates'!H$4:H$999,'Growth rates'!$B$4:$B$999,Demands!$A791,'Growth rates'!$C$4:$C$999,$W791)</f>
        <v>2.4175631359905037</v>
      </c>
      <c r="AD791" s="2">
        <f>SUMIFS('Growth rates'!I$4:I$999,'Growth rates'!$B$4:$B$999,Demands!$A791,'Growth rates'!$C$4:$C$999,$W791)</f>
        <v>2.9586660165525305</v>
      </c>
      <c r="AE791" s="2">
        <f>SUMIFS('Growth rates'!J$4:J$999,'Growth rates'!$B$4:$B$999,Demands!$A791,'Growth rates'!$C$4:$C$999,$W791)</f>
        <v>3.540779287715039</v>
      </c>
      <c r="AF791" s="2">
        <f>SUMIFS('Growth rates'!K$4:K$999,'Growth rates'!$B$4:$B$999,Demands!$A791,'Growth rates'!$C$4:$C$999,$W791)</f>
        <v>4.1652085465605202</v>
      </c>
      <c r="AG791" s="2">
        <f>SUMIFS('Growth rates'!L$4:L$999,'Growth rates'!$B$4:$B$999,Demands!$A791,'Growth rates'!$C$4:$C$999,$W791)</f>
        <v>4.8364928782729608</v>
      </c>
      <c r="AH791" s="2">
        <f>SUMIFS('Growth rates'!M$4:M$999,'Growth rates'!$B$4:$B$999,Demands!$A791,'Growth rates'!$C$4:$C$999,$W791)</f>
        <v>5.5487509950602059</v>
      </c>
      <c r="AI791" s="2">
        <f>SUMIFS('Growth rates'!N$4:N$999,'Growth rates'!$B$4:$B$999,Demands!$A791,'Growth rates'!$C$4:$C$999,$W791)</f>
        <v>6.28934178872169</v>
      </c>
      <c r="AJ791" s="2">
        <f>SUMIFS('Growth rates'!O$4:O$999,'Growth rates'!$B$4:$B$999,Demands!$A791,'Growth rates'!$C$4:$C$999,$W791)</f>
        <v>7.0315676291967621</v>
      </c>
      <c r="AK791" s="2">
        <f>SUMIFS('Growth rates'!P$4:P$999,'Growth rates'!$B$4:$B$999,Demands!$A791,'Growth rates'!$C$4:$C$999,$W791)</f>
        <v>7.7696570452702973</v>
      </c>
      <c r="AL791" s="2">
        <f>SUMIFS('Growth rates'!Q$4:Q$999,'Growth rates'!$B$4:$B$999,Demands!$A791,'Growth rates'!$C$4:$C$999,$W791)</f>
        <v>8.4814636939075214</v>
      </c>
      <c r="AM791" s="2">
        <f>SUMIFS('Growth rates'!R$4:R$999,'Growth rates'!$B$4:$B$999,Demands!$A791,'Growth rates'!$C$4:$C$999,$W791)</f>
        <v>9.1612283057352073</v>
      </c>
      <c r="AN791" s="2">
        <f>SUMIFS('Growth rates'!S$4:S$999,'Growth rates'!$B$4:$B$999,Demands!$A791,'Growth rates'!$C$4:$C$999,$W791)</f>
        <v>9.8079259260343861</v>
      </c>
      <c r="AO791" s="2">
        <f>SUMIFS('Growth rates'!T$4:T$999,'Growth rates'!$B$4:$B$999,Demands!$A791,'Growth rates'!$C$4:$C$999,$W791)</f>
        <v>10.422581509524026</v>
      </c>
      <c r="AP791" s="2">
        <f>SUMIFS('Growth rates'!U$4:U$999,'Growth rates'!$B$4:$B$999,Demands!$A791,'Growth rates'!$C$4:$C$999,$W791)</f>
        <v>11.010722490581397</v>
      </c>
      <c r="AR791">
        <f>VLOOKUP(C791&amp;A791,Driver_elast!$A$2:$E$1161,5,FALSE)</f>
        <v>0.76728700000000005</v>
      </c>
      <c r="AS791">
        <f t="shared" si="261"/>
        <v>0.76728700000000005</v>
      </c>
      <c r="AT791">
        <f t="shared" si="262"/>
        <v>0.15345740000000002</v>
      </c>
      <c r="AV791" s="2" cm="1">
        <f t="array" ref="AV791">TREND($AR791:$AS791,$AR$3:$AS$3,AV$1)</f>
        <v>0.76728700000000005</v>
      </c>
      <c r="AW791" s="2" cm="1">
        <f t="array" ref="AW791">TREND($AR791:$AS791,$AR$3:$AS$3,AW$1)</f>
        <v>0.76728700000000005</v>
      </c>
      <c r="AX791" s="2" cm="1">
        <f t="array" ref="AX791">TREND($AR791:$AS791,$AR$3:$AS$3,AX$1)</f>
        <v>0.76728700000000005</v>
      </c>
      <c r="AY791" s="2" cm="1">
        <f t="array" ref="AY791">TREND($AR791:$AS791,$AR$3:$AS$3,AY$1)</f>
        <v>0.76728700000000005</v>
      </c>
      <c r="AZ791" s="2" cm="1">
        <f t="array" ref="AZ791">TREND($AR791:$AS791,$AR$3:$AS$3,AZ$1)</f>
        <v>0.76728700000000005</v>
      </c>
      <c r="BA791" s="2" cm="1">
        <f t="array" ref="BA791">TREND($AR791:$AS791,$AR$3:$AS$3,BA$1)</f>
        <v>0.76728700000000005</v>
      </c>
      <c r="BB791" s="2" cm="1">
        <f t="array" ref="BB791">TREND($AR791:$AS791,$AR$3:$AS$3,BB$1)</f>
        <v>0.76728700000000005</v>
      </c>
      <c r="BC791" s="2" cm="1">
        <f t="array" ref="BC791">TREND($AR791:$AS791,$AR$3:$AS$3,BC$1)</f>
        <v>0.76728700000000005</v>
      </c>
      <c r="BD791" s="2" cm="1">
        <f t="array" ref="BD791">TREND($AR791:$AS791,$AR$3:$AS$3,BD$1)</f>
        <v>0.76728700000000005</v>
      </c>
      <c r="BE791" s="2" cm="1">
        <f t="array" ref="BE791">TREND($AR791:$AS791,$AR$3:$AS$3,BE$1)</f>
        <v>0.76728700000000005</v>
      </c>
      <c r="BF791" s="20" cm="1">
        <f t="array" ref="BF791">TREND($AS791:$AT791,$AS$3:$AT$3,BF$1)</f>
        <v>0.69055830000000284</v>
      </c>
      <c r="BG791" s="20" cm="1">
        <f t="array" ref="BG791">TREND($AS791:$AT791,$AS$3:$AT$3,BG$1)</f>
        <v>0.61382960000000253</v>
      </c>
      <c r="BH791" s="20" cm="1">
        <f t="array" ref="BH791">TREND($AS791:$AT791,$AS$3:$AT$3,BH$1)</f>
        <v>0.53710090000000221</v>
      </c>
      <c r="BI791" s="20" cm="1">
        <f t="array" ref="BI791">TREND($AS791:$AT791,$AS$3:$AT$3,BI$1)</f>
        <v>0.4603722000000019</v>
      </c>
      <c r="BJ791" s="20" cm="1">
        <f t="array" ref="BJ791">TREND($AS791:$AT791,$AS$3:$AT$3,BJ$1)</f>
        <v>0.38364350000000158</v>
      </c>
      <c r="BK791" s="20" cm="1">
        <f t="array" ref="BK791">TREND($AS791:$AT791,$AS$3:$AT$3,BK$1)</f>
        <v>0.30691480000000126</v>
      </c>
      <c r="BL791" s="20" cm="1">
        <f t="array" ref="BL791">TREND($AS791:$AT791,$AS$3:$AT$3,BL$1)</f>
        <v>0.2301861000000045</v>
      </c>
      <c r="BM791" s="20" cm="1">
        <f t="array" ref="BM791">TREND($AS791:$AT791,$AS$3:$AT$3,BM$1)</f>
        <v>0.15345740000000063</v>
      </c>
    </row>
    <row r="792" spans="1:65" x14ac:dyDescent="0.35">
      <c r="A792" t="str">
        <f>IF(BYDem!B790="","\I:",BYDem!B790)</f>
        <v>India</v>
      </c>
      <c r="B792" t="str">
        <f>BYDem!E790</f>
        <v>TAD</v>
      </c>
      <c r="C792" t="str">
        <f t="shared" si="243"/>
        <v>TAD</v>
      </c>
      <c r="D792" s="4">
        <f>SUMIFS(BYDem!$M$2:$M$2000,BYDem!$B$2:$B$2000,Demands!$A792,BYDem!$E$2:$E$2000,Demands!$B792)</f>
        <v>179.28629130600001</v>
      </c>
      <c r="E792" s="4">
        <f t="shared" si="244"/>
        <v>187.4999304283119</v>
      </c>
      <c r="F792" s="4">
        <f t="shared" si="245"/>
        <v>275.40658399953753</v>
      </c>
      <c r="G792" s="4">
        <f t="shared" si="246"/>
        <v>379.64421517339446</v>
      </c>
      <c r="H792" s="4">
        <f t="shared" si="247"/>
        <v>492.30461724350266</v>
      </c>
      <c r="I792" s="4">
        <f t="shared" si="248"/>
        <v>614.48464766437064</v>
      </c>
      <c r="J792" s="4">
        <f t="shared" si="249"/>
        <v>745.25153697016367</v>
      </c>
      <c r="K792" s="4">
        <f t="shared" si="250"/>
        <v>883.83087828436692</v>
      </c>
      <c r="L792" s="4">
        <f t="shared" si="251"/>
        <v>1030.1486003636649</v>
      </c>
      <c r="M792" s="4">
        <f t="shared" si="252"/>
        <v>1181.8559884593224</v>
      </c>
      <c r="N792" s="4">
        <f t="shared" si="253"/>
        <v>1323.8238833494152</v>
      </c>
      <c r="O792" s="4">
        <f t="shared" si="254"/>
        <v>1448.8069200445423</v>
      </c>
      <c r="P792" s="4">
        <f t="shared" si="255"/>
        <v>1555.2617501773207</v>
      </c>
      <c r="Q792" s="4">
        <f t="shared" si="256"/>
        <v>1640.7516744581835</v>
      </c>
      <c r="R792" s="4">
        <f t="shared" si="257"/>
        <v>1706.5024083730655</v>
      </c>
      <c r="S792" s="4">
        <f t="shared" si="258"/>
        <v>1754.687695747197</v>
      </c>
      <c r="T792" s="4">
        <f t="shared" si="259"/>
        <v>1787.6771962064752</v>
      </c>
      <c r="U792" s="4">
        <f t="shared" si="260"/>
        <v>1807.8527394541827</v>
      </c>
      <c r="W792" s="5" t="str">
        <f>VLOOKUP(C792&amp;A792,Driver_elast!$A$2:$D$1161,4,FALSE)</f>
        <v>GDP</v>
      </c>
      <c r="X792" s="5">
        <v>1</v>
      </c>
      <c r="Y792" s="2">
        <f>SUMIFS('Growth rates'!D$4:D$999,'Growth rates'!$B$4:$B$999,Demands!$A792,'Growth rates'!$C$4:$C$999,$W792)</f>
        <v>1</v>
      </c>
      <c r="Z792" s="2">
        <f>SUMIFS('Growth rates'!E$4:E$999,'Growth rates'!$B$4:$B$999,Demands!$A792,'Growth rates'!$C$4:$C$999,$W792)</f>
        <v>1.0376238914016549</v>
      </c>
      <c r="AA792" s="2">
        <f>SUMIFS('Growth rates'!F$4:F$999,'Growth rates'!$B$4:$B$999,Demands!$A792,'Growth rates'!$C$4:$C$999,$W792)</f>
        <v>1.4462721176687061</v>
      </c>
      <c r="AB792" s="2">
        <f>SUMIFS('Growth rates'!G$4:G$999,'Growth rates'!$B$4:$B$999,Demands!$A792,'Growth rates'!$C$4:$C$999,$W792)</f>
        <v>1.9168483520924449</v>
      </c>
      <c r="AC792" s="2">
        <f>SUMIFS('Growth rates'!H$4:H$999,'Growth rates'!$B$4:$B$999,Demands!$A792,'Growth rates'!$C$4:$C$999,$W792)</f>
        <v>2.4175631359905037</v>
      </c>
      <c r="AD792" s="2">
        <f>SUMIFS('Growth rates'!I$4:I$999,'Growth rates'!$B$4:$B$999,Demands!$A792,'Growth rates'!$C$4:$C$999,$W792)</f>
        <v>2.9586660165525305</v>
      </c>
      <c r="AE792" s="2">
        <f>SUMIFS('Growth rates'!J$4:J$999,'Growth rates'!$B$4:$B$999,Demands!$A792,'Growth rates'!$C$4:$C$999,$W792)</f>
        <v>3.540779287715039</v>
      </c>
      <c r="AF792" s="2">
        <f>SUMIFS('Growth rates'!K$4:K$999,'Growth rates'!$B$4:$B$999,Demands!$A792,'Growth rates'!$C$4:$C$999,$W792)</f>
        <v>4.1652085465605202</v>
      </c>
      <c r="AG792" s="2">
        <f>SUMIFS('Growth rates'!L$4:L$999,'Growth rates'!$B$4:$B$999,Demands!$A792,'Growth rates'!$C$4:$C$999,$W792)</f>
        <v>4.8364928782729608</v>
      </c>
      <c r="AH792" s="2">
        <f>SUMIFS('Growth rates'!M$4:M$999,'Growth rates'!$B$4:$B$999,Demands!$A792,'Growth rates'!$C$4:$C$999,$W792)</f>
        <v>5.5487509950602059</v>
      </c>
      <c r="AI792" s="2">
        <f>SUMIFS('Growth rates'!N$4:N$999,'Growth rates'!$B$4:$B$999,Demands!$A792,'Growth rates'!$C$4:$C$999,$W792)</f>
        <v>6.28934178872169</v>
      </c>
      <c r="AJ792" s="2">
        <f>SUMIFS('Growth rates'!O$4:O$999,'Growth rates'!$B$4:$B$999,Demands!$A792,'Growth rates'!$C$4:$C$999,$W792)</f>
        <v>7.0315676291967621</v>
      </c>
      <c r="AK792" s="2">
        <f>SUMIFS('Growth rates'!P$4:P$999,'Growth rates'!$B$4:$B$999,Demands!$A792,'Growth rates'!$C$4:$C$999,$W792)</f>
        <v>7.7696570452702973</v>
      </c>
      <c r="AL792" s="2">
        <f>SUMIFS('Growth rates'!Q$4:Q$999,'Growth rates'!$B$4:$B$999,Demands!$A792,'Growth rates'!$C$4:$C$999,$W792)</f>
        <v>8.4814636939075214</v>
      </c>
      <c r="AM792" s="2">
        <f>SUMIFS('Growth rates'!R$4:R$999,'Growth rates'!$B$4:$B$999,Demands!$A792,'Growth rates'!$C$4:$C$999,$W792)</f>
        <v>9.1612283057352073</v>
      </c>
      <c r="AN792" s="2">
        <f>SUMIFS('Growth rates'!S$4:S$999,'Growth rates'!$B$4:$B$999,Demands!$A792,'Growth rates'!$C$4:$C$999,$W792)</f>
        <v>9.8079259260343861</v>
      </c>
      <c r="AO792" s="2">
        <f>SUMIFS('Growth rates'!T$4:T$999,'Growth rates'!$B$4:$B$999,Demands!$A792,'Growth rates'!$C$4:$C$999,$W792)</f>
        <v>10.422581509524026</v>
      </c>
      <c r="AP792" s="2">
        <f>SUMIFS('Growth rates'!U$4:U$999,'Growth rates'!$B$4:$B$999,Demands!$A792,'Growth rates'!$C$4:$C$999,$W792)</f>
        <v>11.010722490581397</v>
      </c>
      <c r="AR792">
        <f>VLOOKUP(C792&amp;A792,Driver_elast!$A$2:$E$1161,5,FALSE)</f>
        <v>1.223098</v>
      </c>
      <c r="AS792">
        <f t="shared" si="261"/>
        <v>1</v>
      </c>
      <c r="AT792">
        <f t="shared" si="262"/>
        <v>0.2</v>
      </c>
      <c r="AV792" s="2" cm="1">
        <f t="array" ref="AV792">TREND($AR792:$AS792,$AR$3:$AS$3,AV$1)</f>
        <v>1.2230980000000002</v>
      </c>
      <c r="AW792" s="2" cm="1">
        <f t="array" ref="AW792">TREND($AR792:$AS792,$AR$3:$AS$3,AW$1)</f>
        <v>1.2176565853658534</v>
      </c>
      <c r="AX792" s="2" cm="1">
        <f t="array" ref="AX792">TREND($AR792:$AS792,$AR$3:$AS$3,AX$1)</f>
        <v>1.1904495121951228</v>
      </c>
      <c r="AY792" s="2" cm="1">
        <f t="array" ref="AY792">TREND($AR792:$AS792,$AR$3:$AS$3,AY$1)</f>
        <v>1.1632424390243905</v>
      </c>
      <c r="AZ792" s="2" cm="1">
        <f t="array" ref="AZ792">TREND($AR792:$AS792,$AR$3:$AS$3,AZ$1)</f>
        <v>1.1360353658536582</v>
      </c>
      <c r="BA792" s="2" cm="1">
        <f t="array" ref="BA792">TREND($AR792:$AS792,$AR$3:$AS$3,BA$1)</f>
        <v>1.1088282926829276</v>
      </c>
      <c r="BB792" s="2" cm="1">
        <f t="array" ref="BB792">TREND($AR792:$AS792,$AR$3:$AS$3,BB$1)</f>
        <v>1.0816212195121953</v>
      </c>
      <c r="BC792" s="2" cm="1">
        <f t="array" ref="BC792">TREND($AR792:$AS792,$AR$3:$AS$3,BC$1)</f>
        <v>1.0544141463414647</v>
      </c>
      <c r="BD792" s="2" cm="1">
        <f t="array" ref="BD792">TREND($AR792:$AS792,$AR$3:$AS$3,BD$1)</f>
        <v>1.0272070731707323</v>
      </c>
      <c r="BE792" s="2" cm="1">
        <f t="array" ref="BE792">TREND($AR792:$AS792,$AR$3:$AS$3,BE$1)</f>
        <v>1</v>
      </c>
      <c r="BF792" s="20" cm="1">
        <f t="array" ref="BF792">TREND($AS792:$AT792,$AS$3:$AT$3,BF$1)</f>
        <v>0.90000000000000568</v>
      </c>
      <c r="BG792" s="20" cm="1">
        <f t="array" ref="BG792">TREND($AS792:$AT792,$AS$3:$AT$3,BG$1)</f>
        <v>0.80000000000000426</v>
      </c>
      <c r="BH792" s="20" cm="1">
        <f t="array" ref="BH792">TREND($AS792:$AT792,$AS$3:$AT$3,BH$1)</f>
        <v>0.70000000000000284</v>
      </c>
      <c r="BI792" s="20" cm="1">
        <f t="array" ref="BI792">TREND($AS792:$AT792,$AS$3:$AT$3,BI$1)</f>
        <v>0.60000000000000142</v>
      </c>
      <c r="BJ792" s="20" cm="1">
        <f t="array" ref="BJ792">TREND($AS792:$AT792,$AS$3:$AT$3,BJ$1)</f>
        <v>0.5</v>
      </c>
      <c r="BK792" s="20" cm="1">
        <f t="array" ref="BK792">TREND($AS792:$AT792,$AS$3:$AT$3,BK$1)</f>
        <v>0.40000000000000568</v>
      </c>
      <c r="BL792" s="20" cm="1">
        <f t="array" ref="BL792">TREND($AS792:$AT792,$AS$3:$AT$3,BL$1)</f>
        <v>0.30000000000000426</v>
      </c>
      <c r="BM792" s="20" cm="1">
        <f t="array" ref="BM792">TREND($AS792:$AT792,$AS$3:$AT$3,BM$1)</f>
        <v>0.20000000000000284</v>
      </c>
    </row>
    <row r="793" spans="1:65" x14ac:dyDescent="0.35">
      <c r="A793" t="str">
        <f>IF(BYDem!B791="","\I:",BYDem!B791)</f>
        <v>India</v>
      </c>
      <c r="B793" t="str">
        <f>BYDem!E791</f>
        <v>TAI</v>
      </c>
      <c r="C793" t="str">
        <f t="shared" si="243"/>
        <v>TAI</v>
      </c>
      <c r="D793" s="4">
        <f>SUMIFS(BYDem!$M$2:$M$2000,BYDem!$B$2:$B$2000,Demands!$A793,BYDem!$E$2:$E$2000,Demands!$B793)</f>
        <v>177.46910706240001</v>
      </c>
      <c r="E793" s="4">
        <f t="shared" si="244"/>
        <v>182.07520947946981</v>
      </c>
      <c r="F793" s="4">
        <f t="shared" si="245"/>
        <v>231.54129996636073</v>
      </c>
      <c r="G793" s="4">
        <f t="shared" si="246"/>
        <v>283.5116399310898</v>
      </c>
      <c r="H793" s="4">
        <f t="shared" si="247"/>
        <v>334.59984760819037</v>
      </c>
      <c r="I793" s="4">
        <f t="shared" si="248"/>
        <v>386.26228285708243</v>
      </c>
      <c r="J793" s="4">
        <f t="shared" si="249"/>
        <v>438.6875888502916</v>
      </c>
      <c r="K793" s="4">
        <f t="shared" si="250"/>
        <v>492.05631663798215</v>
      </c>
      <c r="L793" s="4">
        <f t="shared" si="251"/>
        <v>546.76190395752121</v>
      </c>
      <c r="M793" s="4">
        <f t="shared" si="252"/>
        <v>602.30783051707647</v>
      </c>
      <c r="N793" s="4">
        <f t="shared" si="253"/>
        <v>652.21824837980455</v>
      </c>
      <c r="O793" s="4">
        <f t="shared" si="254"/>
        <v>694.69594121849298</v>
      </c>
      <c r="P793" s="4">
        <f t="shared" si="255"/>
        <v>729.90843109263426</v>
      </c>
      <c r="Q793" s="4">
        <f t="shared" si="256"/>
        <v>757.58593593322348</v>
      </c>
      <c r="R793" s="4">
        <f t="shared" si="257"/>
        <v>778.52883339246716</v>
      </c>
      <c r="S793" s="4">
        <f t="shared" si="258"/>
        <v>793.69337767007721</v>
      </c>
      <c r="T793" s="4">
        <f t="shared" si="259"/>
        <v>803.98717893257128</v>
      </c>
      <c r="U793" s="4">
        <f t="shared" si="260"/>
        <v>810.24657415778915</v>
      </c>
      <c r="W793" s="5" t="str">
        <f>VLOOKUP(C793&amp;A793,Driver_elast!$A$2:$D$1161,4,FALSE)</f>
        <v>GDP</v>
      </c>
      <c r="X793" s="5">
        <v>1</v>
      </c>
      <c r="Y793" s="2">
        <f>SUMIFS('Growth rates'!D$4:D$999,'Growth rates'!$B$4:$B$999,Demands!$A793,'Growth rates'!$C$4:$C$999,$W793)</f>
        <v>1</v>
      </c>
      <c r="Z793" s="2">
        <f>SUMIFS('Growth rates'!E$4:E$999,'Growth rates'!$B$4:$B$999,Demands!$A793,'Growth rates'!$C$4:$C$999,$W793)</f>
        <v>1.0376238914016549</v>
      </c>
      <c r="AA793" s="2">
        <f>SUMIFS('Growth rates'!F$4:F$999,'Growth rates'!$B$4:$B$999,Demands!$A793,'Growth rates'!$C$4:$C$999,$W793)</f>
        <v>1.4462721176687061</v>
      </c>
      <c r="AB793" s="2">
        <f>SUMIFS('Growth rates'!G$4:G$999,'Growth rates'!$B$4:$B$999,Demands!$A793,'Growth rates'!$C$4:$C$999,$W793)</f>
        <v>1.9168483520924449</v>
      </c>
      <c r="AC793" s="2">
        <f>SUMIFS('Growth rates'!H$4:H$999,'Growth rates'!$B$4:$B$999,Demands!$A793,'Growth rates'!$C$4:$C$999,$W793)</f>
        <v>2.4175631359905037</v>
      </c>
      <c r="AD793" s="2">
        <f>SUMIFS('Growth rates'!I$4:I$999,'Growth rates'!$B$4:$B$999,Demands!$A793,'Growth rates'!$C$4:$C$999,$W793)</f>
        <v>2.9586660165525305</v>
      </c>
      <c r="AE793" s="2">
        <f>SUMIFS('Growth rates'!J$4:J$999,'Growth rates'!$B$4:$B$999,Demands!$A793,'Growth rates'!$C$4:$C$999,$W793)</f>
        <v>3.540779287715039</v>
      </c>
      <c r="AF793" s="2">
        <f>SUMIFS('Growth rates'!K$4:K$999,'Growth rates'!$B$4:$B$999,Demands!$A793,'Growth rates'!$C$4:$C$999,$W793)</f>
        <v>4.1652085465605202</v>
      </c>
      <c r="AG793" s="2">
        <f>SUMIFS('Growth rates'!L$4:L$999,'Growth rates'!$B$4:$B$999,Demands!$A793,'Growth rates'!$C$4:$C$999,$W793)</f>
        <v>4.8364928782729608</v>
      </c>
      <c r="AH793" s="2">
        <f>SUMIFS('Growth rates'!M$4:M$999,'Growth rates'!$B$4:$B$999,Demands!$A793,'Growth rates'!$C$4:$C$999,$W793)</f>
        <v>5.5487509950602059</v>
      </c>
      <c r="AI793" s="2">
        <f>SUMIFS('Growth rates'!N$4:N$999,'Growth rates'!$B$4:$B$999,Demands!$A793,'Growth rates'!$C$4:$C$999,$W793)</f>
        <v>6.28934178872169</v>
      </c>
      <c r="AJ793" s="2">
        <f>SUMIFS('Growth rates'!O$4:O$999,'Growth rates'!$B$4:$B$999,Demands!$A793,'Growth rates'!$C$4:$C$999,$W793)</f>
        <v>7.0315676291967621</v>
      </c>
      <c r="AK793" s="2">
        <f>SUMIFS('Growth rates'!P$4:P$999,'Growth rates'!$B$4:$B$999,Demands!$A793,'Growth rates'!$C$4:$C$999,$W793)</f>
        <v>7.7696570452702973</v>
      </c>
      <c r="AL793" s="2">
        <f>SUMIFS('Growth rates'!Q$4:Q$999,'Growth rates'!$B$4:$B$999,Demands!$A793,'Growth rates'!$C$4:$C$999,$W793)</f>
        <v>8.4814636939075214</v>
      </c>
      <c r="AM793" s="2">
        <f>SUMIFS('Growth rates'!R$4:R$999,'Growth rates'!$B$4:$B$999,Demands!$A793,'Growth rates'!$C$4:$C$999,$W793)</f>
        <v>9.1612283057352073</v>
      </c>
      <c r="AN793" s="2">
        <f>SUMIFS('Growth rates'!S$4:S$999,'Growth rates'!$B$4:$B$999,Demands!$A793,'Growth rates'!$C$4:$C$999,$W793)</f>
        <v>9.8079259260343861</v>
      </c>
      <c r="AO793" s="2">
        <f>SUMIFS('Growth rates'!T$4:T$999,'Growth rates'!$B$4:$B$999,Demands!$A793,'Growth rates'!$C$4:$C$999,$W793)</f>
        <v>10.422581509524026</v>
      </c>
      <c r="AP793" s="2">
        <f>SUMIFS('Growth rates'!U$4:U$999,'Growth rates'!$B$4:$B$999,Demands!$A793,'Growth rates'!$C$4:$C$999,$W793)</f>
        <v>11.010722490581397</v>
      </c>
      <c r="AR793">
        <f>VLOOKUP(C793&amp;A793,Driver_elast!$A$2:$E$1161,5,FALSE)</f>
        <v>0.68983799999999995</v>
      </c>
      <c r="AS793">
        <f t="shared" si="261"/>
        <v>0.68983799999999995</v>
      </c>
      <c r="AT793">
        <f t="shared" si="262"/>
        <v>0.1379676</v>
      </c>
      <c r="AV793" s="2" cm="1">
        <f t="array" ref="AV793">TREND($AR793:$AS793,$AR$3:$AS$3,AV$1)</f>
        <v>0.68983799999999995</v>
      </c>
      <c r="AW793" s="2" cm="1">
        <f t="array" ref="AW793">TREND($AR793:$AS793,$AR$3:$AS$3,AW$1)</f>
        <v>0.68983799999999995</v>
      </c>
      <c r="AX793" s="2" cm="1">
        <f t="array" ref="AX793">TREND($AR793:$AS793,$AR$3:$AS$3,AX$1)</f>
        <v>0.68983799999999995</v>
      </c>
      <c r="AY793" s="2" cm="1">
        <f t="array" ref="AY793">TREND($AR793:$AS793,$AR$3:$AS$3,AY$1)</f>
        <v>0.68983799999999995</v>
      </c>
      <c r="AZ793" s="2" cm="1">
        <f t="array" ref="AZ793">TREND($AR793:$AS793,$AR$3:$AS$3,AZ$1)</f>
        <v>0.68983799999999995</v>
      </c>
      <c r="BA793" s="2" cm="1">
        <f t="array" ref="BA793">TREND($AR793:$AS793,$AR$3:$AS$3,BA$1)</f>
        <v>0.68983799999999995</v>
      </c>
      <c r="BB793" s="2" cm="1">
        <f t="array" ref="BB793">TREND($AR793:$AS793,$AR$3:$AS$3,BB$1)</f>
        <v>0.68983799999999995</v>
      </c>
      <c r="BC793" s="2" cm="1">
        <f t="array" ref="BC793">TREND($AR793:$AS793,$AR$3:$AS$3,BC$1)</f>
        <v>0.68983799999999995</v>
      </c>
      <c r="BD793" s="2" cm="1">
        <f t="array" ref="BD793">TREND($AR793:$AS793,$AR$3:$AS$3,BD$1)</f>
        <v>0.68983799999999995</v>
      </c>
      <c r="BE793" s="2" cm="1">
        <f t="array" ref="BE793">TREND($AR793:$AS793,$AR$3:$AS$3,BE$1)</f>
        <v>0.68983799999999995</v>
      </c>
      <c r="BF793" s="20" cm="1">
        <f t="array" ref="BF793">TREND($AS793:$AT793,$AS$3:$AT$3,BF$1)</f>
        <v>0.62085419999999658</v>
      </c>
      <c r="BG793" s="20" cm="1">
        <f t="array" ref="BG793">TREND($AS793:$AT793,$AS$3:$AT$3,BG$1)</f>
        <v>0.55187039999999854</v>
      </c>
      <c r="BH793" s="20" cm="1">
        <f t="array" ref="BH793">TREND($AS793:$AT793,$AS$3:$AT$3,BH$1)</f>
        <v>0.48288659999999695</v>
      </c>
      <c r="BI793" s="20" cm="1">
        <f t="array" ref="BI793">TREND($AS793:$AT793,$AS$3:$AT$3,BI$1)</f>
        <v>0.4139027999999989</v>
      </c>
      <c r="BJ793" s="20" cm="1">
        <f t="array" ref="BJ793">TREND($AS793:$AT793,$AS$3:$AT$3,BJ$1)</f>
        <v>0.34491899999999731</v>
      </c>
      <c r="BK793" s="20" cm="1">
        <f t="array" ref="BK793">TREND($AS793:$AT793,$AS$3:$AT$3,BK$1)</f>
        <v>0.27593519999999927</v>
      </c>
      <c r="BL793" s="20" cm="1">
        <f t="array" ref="BL793">TREND($AS793:$AT793,$AS$3:$AT$3,BL$1)</f>
        <v>0.20695139999999768</v>
      </c>
      <c r="BM793" s="20" cm="1">
        <f t="array" ref="BM793">TREND($AS793:$AT793,$AS$3:$AT$3,BM$1)</f>
        <v>0.13796759999999963</v>
      </c>
    </row>
    <row r="794" spans="1:65" x14ac:dyDescent="0.35">
      <c r="A794" t="str">
        <f>IF(BYDem!B792="","\I:",BYDem!B792)</f>
        <v>India</v>
      </c>
      <c r="B794" t="str">
        <f>BYDem!E792</f>
        <v>TTF</v>
      </c>
      <c r="C794" t="str">
        <f t="shared" si="243"/>
        <v>TTF</v>
      </c>
      <c r="D794" s="4">
        <f>SUMIFS(BYDem!$M$2:$M$2000,BYDem!$B$2:$B$2000,Demands!$A794,BYDem!$E$2:$E$2000,Demands!$B794)</f>
        <v>75.657849078240005</v>
      </c>
      <c r="E794" s="4">
        <f t="shared" si="244"/>
        <v>77.497478534204959</v>
      </c>
      <c r="F794" s="4">
        <f t="shared" si="245"/>
        <v>97.836848404434932</v>
      </c>
      <c r="G794" s="4">
        <f t="shared" si="246"/>
        <v>119.14119370421027</v>
      </c>
      <c r="H794" s="4">
        <f t="shared" si="247"/>
        <v>140.09450691576541</v>
      </c>
      <c r="I794" s="4">
        <f t="shared" si="248"/>
        <v>161.30955599984605</v>
      </c>
      <c r="J794" s="4">
        <f t="shared" si="249"/>
        <v>182.8816210420535</v>
      </c>
      <c r="K794" s="4">
        <f t="shared" si="250"/>
        <v>204.89757138798248</v>
      </c>
      <c r="L794" s="4">
        <f t="shared" si="251"/>
        <v>227.52476560634065</v>
      </c>
      <c r="M794" s="4">
        <f t="shared" si="252"/>
        <v>250.57846160344565</v>
      </c>
      <c r="N794" s="4">
        <f t="shared" si="253"/>
        <v>271.39017471866259</v>
      </c>
      <c r="O794" s="4">
        <f t="shared" si="254"/>
        <v>289.22881251421006</v>
      </c>
      <c r="P794" s="4">
        <f t="shared" si="255"/>
        <v>304.13323103572674</v>
      </c>
      <c r="Q794" s="4">
        <f t="shared" si="256"/>
        <v>315.97077711747573</v>
      </c>
      <c r="R794" s="4">
        <f t="shared" si="257"/>
        <v>325.03215624578974</v>
      </c>
      <c r="S794" s="4">
        <f t="shared" si="258"/>
        <v>331.67413695474937</v>
      </c>
      <c r="T794" s="4">
        <f t="shared" si="259"/>
        <v>336.23977229103758</v>
      </c>
      <c r="U794" s="4">
        <f t="shared" si="260"/>
        <v>339.04932046472356</v>
      </c>
      <c r="W794" s="5" t="str">
        <f>VLOOKUP(C794&amp;A794,Driver_elast!$A$2:$D$1161,4,FALSE)</f>
        <v>GDPSER</v>
      </c>
      <c r="X794" s="5">
        <v>1</v>
      </c>
      <c r="Y794" s="2">
        <f>SUMIFS('Growth rates'!D$4:D$999,'Growth rates'!$B$4:$B$999,Demands!$A794,'Growth rates'!$C$4:$C$999,$W794)</f>
        <v>1</v>
      </c>
      <c r="Z794" s="2">
        <f>SUMIFS('Growth rates'!E$4:E$999,'Growth rates'!$B$4:$B$999,Demands!$A794,'Growth rates'!$C$4:$C$999,$W794)</f>
        <v>1.0376238914016556</v>
      </c>
      <c r="AA794" s="2">
        <f>SUMIFS('Growth rates'!F$4:F$999,'Growth rates'!$B$4:$B$999,Demands!$A794,'Growth rates'!$C$4:$C$999,$W794)</f>
        <v>1.4590071061416652</v>
      </c>
      <c r="AB794" s="2">
        <f>SUMIFS('Growth rates'!G$4:G$999,'Growth rates'!$B$4:$B$999,Demands!$A794,'Growth rates'!$C$4:$C$999,$W794)</f>
        <v>1.9506055425548559</v>
      </c>
      <c r="AC794" s="2">
        <f>SUMIFS('Growth rates'!H$4:H$999,'Growth rates'!$B$4:$B$999,Demands!$A794,'Growth rates'!$C$4:$C$999,$W794)</f>
        <v>2.4814258869072305</v>
      </c>
      <c r="AD794" s="2">
        <f>SUMIFS('Growth rates'!I$4:I$999,'Growth rates'!$B$4:$B$999,Demands!$A794,'Growth rates'!$C$4:$C$999,$W794)</f>
        <v>3.0628748363336022</v>
      </c>
      <c r="AE794" s="2">
        <f>SUMIFS('Growth rates'!J$4:J$999,'Growth rates'!$B$4:$B$999,Demands!$A794,'Growth rates'!$C$4:$C$999,$W794)</f>
        <v>3.6966689811671416</v>
      </c>
      <c r="AF794" s="2">
        <f>SUMIFS('Growth rates'!K$4:K$999,'Growth rates'!$B$4:$B$999,Demands!$A794,'Growth rates'!$C$4:$C$999,$W794)</f>
        <v>4.3852662335472123</v>
      </c>
      <c r="AG794" s="2">
        <f>SUMIFS('Growth rates'!L$4:L$999,'Growth rates'!$B$4:$B$999,Demands!$A794,'Growth rates'!$C$4:$C$999,$W794)</f>
        <v>5.1346032837168822</v>
      </c>
      <c r="AH794" s="2">
        <f>SUMIFS('Growth rates'!M$4:M$999,'Growth rates'!$B$4:$B$999,Demands!$A794,'Growth rates'!$C$4:$C$999,$W794)</f>
        <v>5.9396222790911262</v>
      </c>
      <c r="AI794" s="2">
        <f>SUMIFS('Growth rates'!N$4:N$999,'Growth rates'!$B$4:$B$999,Demands!$A794,'Growth rates'!$C$4:$C$999,$W794)</f>
        <v>6.787762692941838</v>
      </c>
      <c r="AJ794" s="2">
        <f>SUMIFS('Growth rates'!O$4:O$999,'Growth rates'!$B$4:$B$999,Demands!$A794,'Growth rates'!$C$4:$C$999,$W794)</f>
        <v>7.6507245057670783</v>
      </c>
      <c r="AK794" s="2">
        <f>SUMIFS('Growth rates'!P$4:P$999,'Growth rates'!$B$4:$B$999,Demands!$A794,'Growth rates'!$C$4:$C$999,$W794)</f>
        <v>8.5222204174857552</v>
      </c>
      <c r="AL794" s="2">
        <f>SUMIFS('Growth rates'!Q$4:Q$999,'Growth rates'!$B$4:$B$999,Demands!$A794,'Growth rates'!$C$4:$C$999,$W794)</f>
        <v>9.3776547306247569</v>
      </c>
      <c r="AM794" s="2">
        <f>SUMIFS('Growth rates'!R$4:R$999,'Growth rates'!$B$4:$B$999,Demands!$A794,'Growth rates'!$C$4:$C$999,$W794)</f>
        <v>10.209914621956694</v>
      </c>
      <c r="AN794" s="2">
        <f>SUMIFS('Growth rates'!S$4:S$999,'Growth rates'!$B$4:$B$999,Demands!$A794,'Growth rates'!$C$4:$C$999,$W794)</f>
        <v>11.01700235722649</v>
      </c>
      <c r="AO794" s="2">
        <f>SUMIFS('Growth rates'!T$4:T$999,'Growth rates'!$B$4:$B$999,Demands!$A794,'Growth rates'!$C$4:$C$999,$W794)</f>
        <v>11.79920476486495</v>
      </c>
      <c r="AP794" s="2">
        <f>SUMIFS('Growth rates'!U$4:U$999,'Growth rates'!$B$4:$B$999,Demands!$A794,'Growth rates'!$C$4:$C$999,$W794)</f>
        <v>12.561981590812438</v>
      </c>
      <c r="AR794">
        <f>VLOOKUP(C794&amp;A794,Driver_elast!$A$2:$E$1161,5,FALSE)</f>
        <v>0.64626799999999995</v>
      </c>
      <c r="AS794">
        <f t="shared" si="261"/>
        <v>0.64626799999999995</v>
      </c>
      <c r="AT794">
        <f t="shared" si="262"/>
        <v>0.1292536</v>
      </c>
      <c r="AV794" s="2" cm="1">
        <f t="array" ref="AV794">TREND($AR794:$AS794,$AR$3:$AS$3,AV$1)</f>
        <v>0.64626799999999995</v>
      </c>
      <c r="AW794" s="2" cm="1">
        <f t="array" ref="AW794">TREND($AR794:$AS794,$AR$3:$AS$3,AW$1)</f>
        <v>0.64626799999999995</v>
      </c>
      <c r="AX794" s="2" cm="1">
        <f t="array" ref="AX794">TREND($AR794:$AS794,$AR$3:$AS$3,AX$1)</f>
        <v>0.64626799999999995</v>
      </c>
      <c r="AY794" s="2" cm="1">
        <f t="array" ref="AY794">TREND($AR794:$AS794,$AR$3:$AS$3,AY$1)</f>
        <v>0.64626799999999995</v>
      </c>
      <c r="AZ794" s="2" cm="1">
        <f t="array" ref="AZ794">TREND($AR794:$AS794,$AR$3:$AS$3,AZ$1)</f>
        <v>0.64626799999999995</v>
      </c>
      <c r="BA794" s="2" cm="1">
        <f t="array" ref="BA794">TREND($AR794:$AS794,$AR$3:$AS$3,BA$1)</f>
        <v>0.64626799999999995</v>
      </c>
      <c r="BB794" s="2" cm="1">
        <f t="array" ref="BB794">TREND($AR794:$AS794,$AR$3:$AS$3,BB$1)</f>
        <v>0.64626799999999995</v>
      </c>
      <c r="BC794" s="2" cm="1">
        <f t="array" ref="BC794">TREND($AR794:$AS794,$AR$3:$AS$3,BC$1)</f>
        <v>0.64626799999999995</v>
      </c>
      <c r="BD794" s="2" cm="1">
        <f t="array" ref="BD794">TREND($AR794:$AS794,$AR$3:$AS$3,BD$1)</f>
        <v>0.64626799999999995</v>
      </c>
      <c r="BE794" s="2" cm="1">
        <f t="array" ref="BE794">TREND($AR794:$AS794,$AR$3:$AS$3,BE$1)</f>
        <v>0.64626799999999995</v>
      </c>
      <c r="BF794" s="20" cm="1">
        <f t="array" ref="BF794">TREND($AS794:$AT794,$AS$3:$AT$3,BF$1)</f>
        <v>0.58164119999999997</v>
      </c>
      <c r="BG794" s="20" cm="1">
        <f t="array" ref="BG794">TREND($AS794:$AT794,$AS$3:$AT$3,BG$1)</f>
        <v>0.51701439999999721</v>
      </c>
      <c r="BH794" s="20" cm="1">
        <f t="array" ref="BH794">TREND($AS794:$AT794,$AS$3:$AT$3,BH$1)</f>
        <v>0.452387599999998</v>
      </c>
      <c r="BI794" s="20" cm="1">
        <f t="array" ref="BI794">TREND($AS794:$AT794,$AS$3:$AT$3,BI$1)</f>
        <v>0.3877607999999988</v>
      </c>
      <c r="BJ794" s="20" cm="1">
        <f t="array" ref="BJ794">TREND($AS794:$AT794,$AS$3:$AT$3,BJ$1)</f>
        <v>0.32313399999999959</v>
      </c>
      <c r="BK794" s="20" cm="1">
        <f t="array" ref="BK794">TREND($AS794:$AT794,$AS$3:$AT$3,BK$1)</f>
        <v>0.25850720000000038</v>
      </c>
      <c r="BL794" s="20" cm="1">
        <f t="array" ref="BL794">TREND($AS794:$AT794,$AS$3:$AT$3,BL$1)</f>
        <v>0.19388039999999762</v>
      </c>
      <c r="BM794" s="20" cm="1">
        <f t="array" ref="BM794">TREND($AS794:$AT794,$AS$3:$AT$3,BM$1)</f>
        <v>0.12925359999999841</v>
      </c>
    </row>
    <row r="795" spans="1:65" x14ac:dyDescent="0.35">
      <c r="A795" t="str">
        <f>IF(BYDem!B793="","\I:",BYDem!B793)</f>
        <v>India</v>
      </c>
      <c r="B795" t="str">
        <f>BYDem!E793</f>
        <v>TTP</v>
      </c>
      <c r="C795" t="str">
        <f t="shared" si="243"/>
        <v>TTP</v>
      </c>
      <c r="D795" s="4">
        <f>SUMIFS(BYDem!$M$2:$M$2000,BYDem!$B$2:$B$2000,Demands!$A795,BYDem!$E$2:$E$2000,Demands!$B795)</f>
        <v>103.23096836976001</v>
      </c>
      <c r="E795" s="4">
        <f t="shared" si="244"/>
        <v>105.7410414486868</v>
      </c>
      <c r="F795" s="4">
        <f t="shared" si="245"/>
        <v>133.49299148844074</v>
      </c>
      <c r="G795" s="4">
        <f t="shared" si="246"/>
        <v>162.5615973578096</v>
      </c>
      <c r="H795" s="4">
        <f t="shared" si="247"/>
        <v>191.1512392751587</v>
      </c>
      <c r="I795" s="4">
        <f t="shared" si="248"/>
        <v>220.09800537601413</v>
      </c>
      <c r="J795" s="4">
        <f t="shared" si="249"/>
        <v>249.53190008982781</v>
      </c>
      <c r="K795" s="4">
        <f t="shared" si="250"/>
        <v>279.57145185451662</v>
      </c>
      <c r="L795" s="4">
        <f t="shared" si="251"/>
        <v>310.44501222015958</v>
      </c>
      <c r="M795" s="4">
        <f t="shared" si="252"/>
        <v>341.90051077421083</v>
      </c>
      <c r="N795" s="4">
        <f t="shared" si="253"/>
        <v>370.29694715843505</v>
      </c>
      <c r="O795" s="4">
        <f t="shared" si="254"/>
        <v>394.63678600486344</v>
      </c>
      <c r="P795" s="4">
        <f t="shared" si="255"/>
        <v>414.97304424785472</v>
      </c>
      <c r="Q795" s="4">
        <f t="shared" si="256"/>
        <v>431.12472394835612</v>
      </c>
      <c r="R795" s="4">
        <f t="shared" si="257"/>
        <v>443.48847673247303</v>
      </c>
      <c r="S795" s="4">
        <f t="shared" si="258"/>
        <v>452.55109361667905</v>
      </c>
      <c r="T795" s="4">
        <f t="shared" si="259"/>
        <v>458.78065159024538</v>
      </c>
      <c r="U795" s="4">
        <f t="shared" si="260"/>
        <v>462.61412534326155</v>
      </c>
      <c r="W795" s="5" t="str">
        <f>VLOOKUP(C795&amp;A795,Driver_elast!$A$2:$D$1161,4,FALSE)</f>
        <v>GDPSER</v>
      </c>
      <c r="X795" s="5">
        <v>1</v>
      </c>
      <c r="Y795" s="2">
        <f>SUMIFS('Growth rates'!D$4:D$999,'Growth rates'!$B$4:$B$999,Demands!$A795,'Growth rates'!$C$4:$C$999,$W795)</f>
        <v>1</v>
      </c>
      <c r="Z795" s="2">
        <f>SUMIFS('Growth rates'!E$4:E$999,'Growth rates'!$B$4:$B$999,Demands!$A795,'Growth rates'!$C$4:$C$999,$W795)</f>
        <v>1.0376238914016556</v>
      </c>
      <c r="AA795" s="2">
        <f>SUMIFS('Growth rates'!F$4:F$999,'Growth rates'!$B$4:$B$999,Demands!$A795,'Growth rates'!$C$4:$C$999,$W795)</f>
        <v>1.4590071061416652</v>
      </c>
      <c r="AB795" s="2">
        <f>SUMIFS('Growth rates'!G$4:G$999,'Growth rates'!$B$4:$B$999,Demands!$A795,'Growth rates'!$C$4:$C$999,$W795)</f>
        <v>1.9506055425548559</v>
      </c>
      <c r="AC795" s="2">
        <f>SUMIFS('Growth rates'!H$4:H$999,'Growth rates'!$B$4:$B$999,Demands!$A795,'Growth rates'!$C$4:$C$999,$W795)</f>
        <v>2.4814258869072305</v>
      </c>
      <c r="AD795" s="2">
        <f>SUMIFS('Growth rates'!I$4:I$999,'Growth rates'!$B$4:$B$999,Demands!$A795,'Growth rates'!$C$4:$C$999,$W795)</f>
        <v>3.0628748363336022</v>
      </c>
      <c r="AE795" s="2">
        <f>SUMIFS('Growth rates'!J$4:J$999,'Growth rates'!$B$4:$B$999,Demands!$A795,'Growth rates'!$C$4:$C$999,$W795)</f>
        <v>3.6966689811671416</v>
      </c>
      <c r="AF795" s="2">
        <f>SUMIFS('Growth rates'!K$4:K$999,'Growth rates'!$B$4:$B$999,Demands!$A795,'Growth rates'!$C$4:$C$999,$W795)</f>
        <v>4.3852662335472123</v>
      </c>
      <c r="AG795" s="2">
        <f>SUMIFS('Growth rates'!L$4:L$999,'Growth rates'!$B$4:$B$999,Demands!$A795,'Growth rates'!$C$4:$C$999,$W795)</f>
        <v>5.1346032837168822</v>
      </c>
      <c r="AH795" s="2">
        <f>SUMIFS('Growth rates'!M$4:M$999,'Growth rates'!$B$4:$B$999,Demands!$A795,'Growth rates'!$C$4:$C$999,$W795)</f>
        <v>5.9396222790911262</v>
      </c>
      <c r="AI795" s="2">
        <f>SUMIFS('Growth rates'!N$4:N$999,'Growth rates'!$B$4:$B$999,Demands!$A795,'Growth rates'!$C$4:$C$999,$W795)</f>
        <v>6.787762692941838</v>
      </c>
      <c r="AJ795" s="2">
        <f>SUMIFS('Growth rates'!O$4:O$999,'Growth rates'!$B$4:$B$999,Demands!$A795,'Growth rates'!$C$4:$C$999,$W795)</f>
        <v>7.6507245057670783</v>
      </c>
      <c r="AK795" s="2">
        <f>SUMIFS('Growth rates'!P$4:P$999,'Growth rates'!$B$4:$B$999,Demands!$A795,'Growth rates'!$C$4:$C$999,$W795)</f>
        <v>8.5222204174857552</v>
      </c>
      <c r="AL795" s="2">
        <f>SUMIFS('Growth rates'!Q$4:Q$999,'Growth rates'!$B$4:$B$999,Demands!$A795,'Growth rates'!$C$4:$C$999,$W795)</f>
        <v>9.3776547306247569</v>
      </c>
      <c r="AM795" s="2">
        <f>SUMIFS('Growth rates'!R$4:R$999,'Growth rates'!$B$4:$B$999,Demands!$A795,'Growth rates'!$C$4:$C$999,$W795)</f>
        <v>10.209914621956694</v>
      </c>
      <c r="AN795" s="2">
        <f>SUMIFS('Growth rates'!S$4:S$999,'Growth rates'!$B$4:$B$999,Demands!$A795,'Growth rates'!$C$4:$C$999,$W795)</f>
        <v>11.01700235722649</v>
      </c>
      <c r="AO795" s="2">
        <f>SUMIFS('Growth rates'!T$4:T$999,'Growth rates'!$B$4:$B$999,Demands!$A795,'Growth rates'!$C$4:$C$999,$W795)</f>
        <v>11.79920476486495</v>
      </c>
      <c r="AP795" s="2">
        <f>SUMIFS('Growth rates'!U$4:U$999,'Growth rates'!$B$4:$B$999,Demands!$A795,'Growth rates'!$C$4:$C$999,$W795)</f>
        <v>12.561981590812438</v>
      </c>
      <c r="AR795">
        <f>VLOOKUP(C795&amp;A795,Driver_elast!$A$2:$E$1161,5,FALSE)</f>
        <v>0.64626799999999995</v>
      </c>
      <c r="AS795">
        <f t="shared" si="261"/>
        <v>0.64626799999999995</v>
      </c>
      <c r="AT795">
        <f t="shared" si="262"/>
        <v>0.1292536</v>
      </c>
      <c r="AV795" s="2" cm="1">
        <f t="array" ref="AV795">TREND($AR795:$AS795,$AR$3:$AS$3,AV$1)</f>
        <v>0.64626799999999995</v>
      </c>
      <c r="AW795" s="2" cm="1">
        <f t="array" ref="AW795">TREND($AR795:$AS795,$AR$3:$AS$3,AW$1)</f>
        <v>0.64626799999999995</v>
      </c>
      <c r="AX795" s="2" cm="1">
        <f t="array" ref="AX795">TREND($AR795:$AS795,$AR$3:$AS$3,AX$1)</f>
        <v>0.64626799999999995</v>
      </c>
      <c r="AY795" s="2" cm="1">
        <f t="array" ref="AY795">TREND($AR795:$AS795,$AR$3:$AS$3,AY$1)</f>
        <v>0.64626799999999995</v>
      </c>
      <c r="AZ795" s="2" cm="1">
        <f t="array" ref="AZ795">TREND($AR795:$AS795,$AR$3:$AS$3,AZ$1)</f>
        <v>0.64626799999999995</v>
      </c>
      <c r="BA795" s="2" cm="1">
        <f t="array" ref="BA795">TREND($AR795:$AS795,$AR$3:$AS$3,BA$1)</f>
        <v>0.64626799999999995</v>
      </c>
      <c r="BB795" s="2" cm="1">
        <f t="array" ref="BB795">TREND($AR795:$AS795,$AR$3:$AS$3,BB$1)</f>
        <v>0.64626799999999995</v>
      </c>
      <c r="BC795" s="2" cm="1">
        <f t="array" ref="BC795">TREND($AR795:$AS795,$AR$3:$AS$3,BC$1)</f>
        <v>0.64626799999999995</v>
      </c>
      <c r="BD795" s="2" cm="1">
        <f t="array" ref="BD795">TREND($AR795:$AS795,$AR$3:$AS$3,BD$1)</f>
        <v>0.64626799999999995</v>
      </c>
      <c r="BE795" s="2" cm="1">
        <f t="array" ref="BE795">TREND($AR795:$AS795,$AR$3:$AS$3,BE$1)</f>
        <v>0.64626799999999995</v>
      </c>
      <c r="BF795" s="20" cm="1">
        <f t="array" ref="BF795">TREND($AS795:$AT795,$AS$3:$AT$3,BF$1)</f>
        <v>0.58164119999999997</v>
      </c>
      <c r="BG795" s="20" cm="1">
        <f t="array" ref="BG795">TREND($AS795:$AT795,$AS$3:$AT$3,BG$1)</f>
        <v>0.51701439999999721</v>
      </c>
      <c r="BH795" s="20" cm="1">
        <f t="array" ref="BH795">TREND($AS795:$AT795,$AS$3:$AT$3,BH$1)</f>
        <v>0.452387599999998</v>
      </c>
      <c r="BI795" s="20" cm="1">
        <f t="array" ref="BI795">TREND($AS795:$AT795,$AS$3:$AT$3,BI$1)</f>
        <v>0.3877607999999988</v>
      </c>
      <c r="BJ795" s="20" cm="1">
        <f t="array" ref="BJ795">TREND($AS795:$AT795,$AS$3:$AT$3,BJ$1)</f>
        <v>0.32313399999999959</v>
      </c>
      <c r="BK795" s="20" cm="1">
        <f t="array" ref="BK795">TREND($AS795:$AT795,$AS$3:$AT$3,BK$1)</f>
        <v>0.25850720000000038</v>
      </c>
      <c r="BL795" s="20" cm="1">
        <f t="array" ref="BL795">TREND($AS795:$AT795,$AS$3:$AT$3,BL$1)</f>
        <v>0.19388039999999762</v>
      </c>
      <c r="BM795" s="20" cm="1">
        <f t="array" ref="BM795">TREND($AS795:$AT795,$AS$3:$AT$3,BM$1)</f>
        <v>0.12925359999999841</v>
      </c>
    </row>
    <row r="796" spans="1:65" x14ac:dyDescent="0.35">
      <c r="A796" t="str">
        <f>IF(BYDem!B794="","\I:",BYDem!B794)</f>
        <v>India</v>
      </c>
      <c r="B796" t="str">
        <f>BYDem!E794</f>
        <v>TWD</v>
      </c>
      <c r="C796" t="str">
        <f t="shared" si="243"/>
        <v>TWD</v>
      </c>
      <c r="D796" s="4">
        <f>SUMIFS(BYDem!$M$2:$M$2000,BYDem!$B$2:$B$2000,Demands!$A796,BYDem!$E$2:$E$2000,Demands!$B796)</f>
        <v>64.375403626799994</v>
      </c>
      <c r="E796" s="4">
        <f t="shared" si="244"/>
        <v>66.291012764879127</v>
      </c>
      <c r="F796" s="4">
        <f t="shared" si="245"/>
        <v>87.582948471075156</v>
      </c>
      <c r="G796" s="4">
        <f t="shared" si="246"/>
        <v>110.92268075522291</v>
      </c>
      <c r="H796" s="4">
        <f t="shared" si="247"/>
        <v>134.79648812332829</v>
      </c>
      <c r="I796" s="4">
        <f t="shared" si="248"/>
        <v>159.77761827440341</v>
      </c>
      <c r="J796" s="4">
        <f t="shared" si="249"/>
        <v>185.92680214445298</v>
      </c>
      <c r="K796" s="4">
        <f t="shared" si="250"/>
        <v>213.31856257739756</v>
      </c>
      <c r="L796" s="4">
        <f t="shared" si="251"/>
        <v>242.14779721902897</v>
      </c>
      <c r="M796" s="4">
        <f t="shared" si="252"/>
        <v>272.17417742710512</v>
      </c>
      <c r="N796" s="4">
        <f t="shared" si="253"/>
        <v>299.83859820322976</v>
      </c>
      <c r="O796" s="4">
        <f t="shared" si="254"/>
        <v>323.95795245237684</v>
      </c>
      <c r="P796" s="4">
        <f t="shared" si="255"/>
        <v>344.3881562384492</v>
      </c>
      <c r="Q796" s="4">
        <f t="shared" si="256"/>
        <v>360.7924139980878</v>
      </c>
      <c r="R796" s="4">
        <f t="shared" si="257"/>
        <v>373.45479425477453</v>
      </c>
      <c r="S796" s="4">
        <f t="shared" si="258"/>
        <v>382.79421391576875</v>
      </c>
      <c r="T796" s="4">
        <f t="shared" si="259"/>
        <v>389.24281553903018</v>
      </c>
      <c r="U796" s="4">
        <f t="shared" si="260"/>
        <v>393.22314092111088</v>
      </c>
      <c r="W796" s="5" t="str">
        <f>VLOOKUP(C796&amp;A796,Driver_elast!$A$2:$D$1161,4,FALSE)</f>
        <v>GDPSER</v>
      </c>
      <c r="X796" s="5">
        <v>1</v>
      </c>
      <c r="Y796" s="2">
        <f>SUMIFS('Growth rates'!D$4:D$999,'Growth rates'!$B$4:$B$999,Demands!$A796,'Growth rates'!$C$4:$C$999,$W796)</f>
        <v>1</v>
      </c>
      <c r="Z796" s="2">
        <f>SUMIFS('Growth rates'!E$4:E$999,'Growth rates'!$B$4:$B$999,Demands!$A796,'Growth rates'!$C$4:$C$999,$W796)</f>
        <v>1.0376238914016556</v>
      </c>
      <c r="AA796" s="2">
        <f>SUMIFS('Growth rates'!F$4:F$999,'Growth rates'!$B$4:$B$999,Demands!$A796,'Growth rates'!$C$4:$C$999,$W796)</f>
        <v>1.4590071061416652</v>
      </c>
      <c r="AB796" s="2">
        <f>SUMIFS('Growth rates'!G$4:G$999,'Growth rates'!$B$4:$B$999,Demands!$A796,'Growth rates'!$C$4:$C$999,$W796)</f>
        <v>1.9506055425548559</v>
      </c>
      <c r="AC796" s="2">
        <f>SUMIFS('Growth rates'!H$4:H$999,'Growth rates'!$B$4:$B$999,Demands!$A796,'Growth rates'!$C$4:$C$999,$W796)</f>
        <v>2.4814258869072305</v>
      </c>
      <c r="AD796" s="2">
        <f>SUMIFS('Growth rates'!I$4:I$999,'Growth rates'!$B$4:$B$999,Demands!$A796,'Growth rates'!$C$4:$C$999,$W796)</f>
        <v>3.0628748363336022</v>
      </c>
      <c r="AE796" s="2">
        <f>SUMIFS('Growth rates'!J$4:J$999,'Growth rates'!$B$4:$B$999,Demands!$A796,'Growth rates'!$C$4:$C$999,$W796)</f>
        <v>3.6966689811671416</v>
      </c>
      <c r="AF796" s="2">
        <f>SUMIFS('Growth rates'!K$4:K$999,'Growth rates'!$B$4:$B$999,Demands!$A796,'Growth rates'!$C$4:$C$999,$W796)</f>
        <v>4.3852662335472123</v>
      </c>
      <c r="AG796" s="2">
        <f>SUMIFS('Growth rates'!L$4:L$999,'Growth rates'!$B$4:$B$999,Demands!$A796,'Growth rates'!$C$4:$C$999,$W796)</f>
        <v>5.1346032837168822</v>
      </c>
      <c r="AH796" s="2">
        <f>SUMIFS('Growth rates'!M$4:M$999,'Growth rates'!$B$4:$B$999,Demands!$A796,'Growth rates'!$C$4:$C$999,$W796)</f>
        <v>5.9396222790911262</v>
      </c>
      <c r="AI796" s="2">
        <f>SUMIFS('Growth rates'!N$4:N$999,'Growth rates'!$B$4:$B$999,Demands!$A796,'Growth rates'!$C$4:$C$999,$W796)</f>
        <v>6.787762692941838</v>
      </c>
      <c r="AJ796" s="2">
        <f>SUMIFS('Growth rates'!O$4:O$999,'Growth rates'!$B$4:$B$999,Demands!$A796,'Growth rates'!$C$4:$C$999,$W796)</f>
        <v>7.6507245057670783</v>
      </c>
      <c r="AK796" s="2">
        <f>SUMIFS('Growth rates'!P$4:P$999,'Growth rates'!$B$4:$B$999,Demands!$A796,'Growth rates'!$C$4:$C$999,$W796)</f>
        <v>8.5222204174857552</v>
      </c>
      <c r="AL796" s="2">
        <f>SUMIFS('Growth rates'!Q$4:Q$999,'Growth rates'!$B$4:$B$999,Demands!$A796,'Growth rates'!$C$4:$C$999,$W796)</f>
        <v>9.3776547306247569</v>
      </c>
      <c r="AM796" s="2">
        <f>SUMIFS('Growth rates'!R$4:R$999,'Growth rates'!$B$4:$B$999,Demands!$A796,'Growth rates'!$C$4:$C$999,$W796)</f>
        <v>10.209914621956694</v>
      </c>
      <c r="AN796" s="2">
        <f>SUMIFS('Growth rates'!S$4:S$999,'Growth rates'!$B$4:$B$999,Demands!$A796,'Growth rates'!$C$4:$C$999,$W796)</f>
        <v>11.01700235722649</v>
      </c>
      <c r="AO796" s="2">
        <f>SUMIFS('Growth rates'!T$4:T$999,'Growth rates'!$B$4:$B$999,Demands!$A796,'Growth rates'!$C$4:$C$999,$W796)</f>
        <v>11.79920476486495</v>
      </c>
      <c r="AP796" s="2">
        <f>SUMIFS('Growth rates'!U$4:U$999,'Growth rates'!$B$4:$B$999,Demands!$A796,'Growth rates'!$C$4:$C$999,$W796)</f>
        <v>12.561981590812438</v>
      </c>
      <c r="AR796">
        <f>VLOOKUP(C796&amp;A796,Driver_elast!$A$2:$E$1161,5,FALSE)</f>
        <v>0.79090300000000002</v>
      </c>
      <c r="AS796">
        <f t="shared" si="261"/>
        <v>0.79090300000000002</v>
      </c>
      <c r="AT796">
        <f t="shared" si="262"/>
        <v>0.1581806</v>
      </c>
      <c r="AV796" s="2" cm="1">
        <f t="array" ref="AV796">TREND($AR796:$AS796,$AR$3:$AS$3,AV$1)</f>
        <v>0.79090300000000002</v>
      </c>
      <c r="AW796" s="2" cm="1">
        <f t="array" ref="AW796">TREND($AR796:$AS796,$AR$3:$AS$3,AW$1)</f>
        <v>0.79090300000000002</v>
      </c>
      <c r="AX796" s="2" cm="1">
        <f t="array" ref="AX796">TREND($AR796:$AS796,$AR$3:$AS$3,AX$1)</f>
        <v>0.79090300000000002</v>
      </c>
      <c r="AY796" s="2" cm="1">
        <f t="array" ref="AY796">TREND($AR796:$AS796,$AR$3:$AS$3,AY$1)</f>
        <v>0.79090300000000002</v>
      </c>
      <c r="AZ796" s="2" cm="1">
        <f t="array" ref="AZ796">TREND($AR796:$AS796,$AR$3:$AS$3,AZ$1)</f>
        <v>0.79090300000000002</v>
      </c>
      <c r="BA796" s="2" cm="1">
        <f t="array" ref="BA796">TREND($AR796:$AS796,$AR$3:$AS$3,BA$1)</f>
        <v>0.79090300000000002</v>
      </c>
      <c r="BB796" s="2" cm="1">
        <f t="array" ref="BB796">TREND($AR796:$AS796,$AR$3:$AS$3,BB$1)</f>
        <v>0.79090300000000002</v>
      </c>
      <c r="BC796" s="2" cm="1">
        <f t="array" ref="BC796">TREND($AR796:$AS796,$AR$3:$AS$3,BC$1)</f>
        <v>0.79090300000000002</v>
      </c>
      <c r="BD796" s="2" cm="1">
        <f t="array" ref="BD796">TREND($AR796:$AS796,$AR$3:$AS$3,BD$1)</f>
        <v>0.79090300000000002</v>
      </c>
      <c r="BE796" s="2" cm="1">
        <f t="array" ref="BE796">TREND($AR796:$AS796,$AR$3:$AS$3,BE$1)</f>
        <v>0.79090300000000002</v>
      </c>
      <c r="BF796" s="20" cm="1">
        <f t="array" ref="BF796">TREND($AS796:$AT796,$AS$3:$AT$3,BF$1)</f>
        <v>0.71181269999999586</v>
      </c>
      <c r="BG796" s="20" cm="1">
        <f t="array" ref="BG796">TREND($AS796:$AT796,$AS$3:$AT$3,BG$1)</f>
        <v>0.63272239999999869</v>
      </c>
      <c r="BH796" s="20" cm="1">
        <f t="array" ref="BH796">TREND($AS796:$AT796,$AS$3:$AT$3,BH$1)</f>
        <v>0.55363209999999441</v>
      </c>
      <c r="BI796" s="20" cm="1">
        <f t="array" ref="BI796">TREND($AS796:$AT796,$AS$3:$AT$3,BI$1)</f>
        <v>0.47454179999999724</v>
      </c>
      <c r="BJ796" s="20" cm="1">
        <f t="array" ref="BJ796">TREND($AS796:$AT796,$AS$3:$AT$3,BJ$1)</f>
        <v>0.39545149999999296</v>
      </c>
      <c r="BK796" s="20" cm="1">
        <f t="array" ref="BK796">TREND($AS796:$AT796,$AS$3:$AT$3,BK$1)</f>
        <v>0.31636119999999579</v>
      </c>
      <c r="BL796" s="20" cm="1">
        <f t="array" ref="BL796">TREND($AS796:$AT796,$AS$3:$AT$3,BL$1)</f>
        <v>0.23727089999999862</v>
      </c>
      <c r="BM796" s="20" cm="1">
        <f t="array" ref="BM796">TREND($AS796:$AT796,$AS$3:$AT$3,BM$1)</f>
        <v>0.15818059999999434</v>
      </c>
    </row>
    <row r="797" spans="1:65" x14ac:dyDescent="0.35">
      <c r="A797" t="str">
        <f>IF(BYDem!B795="","\I:",BYDem!B795)</f>
        <v>India</v>
      </c>
      <c r="B797" t="str">
        <f>BYDem!E795</f>
        <v>TWI</v>
      </c>
      <c r="C797" t="str">
        <f t="shared" si="243"/>
        <v>TWI</v>
      </c>
      <c r="D797" s="4">
        <f>SUMIFS(BYDem!$M$2:$M$2000,BYDem!$B$2:$B$2000,Demands!$A797,BYDem!$E$2:$E$2000,Demands!$B797)</f>
        <v>68.148941346000001</v>
      </c>
      <c r="E797" s="4">
        <f t="shared" si="244"/>
        <v>69.443029539756338</v>
      </c>
      <c r="F797" s="4">
        <f t="shared" si="245"/>
        <v>83.246216287501724</v>
      </c>
      <c r="G797" s="4">
        <f t="shared" si="246"/>
        <v>96.916751842071562</v>
      </c>
      <c r="H797" s="4">
        <f t="shared" si="247"/>
        <v>109.69415382413631</v>
      </c>
      <c r="I797" s="4">
        <f t="shared" si="248"/>
        <v>122.08573004824494</v>
      </c>
      <c r="J797" s="4">
        <f t="shared" si="249"/>
        <v>134.20893677400102</v>
      </c>
      <c r="K797" s="4">
        <f t="shared" si="250"/>
        <v>146.15450666062821</v>
      </c>
      <c r="L797" s="4">
        <f t="shared" si="251"/>
        <v>158.04289601624319</v>
      </c>
      <c r="M797" s="4">
        <f t="shared" si="252"/>
        <v>169.78978549934459</v>
      </c>
      <c r="N797" s="4">
        <f t="shared" si="253"/>
        <v>180.08364393409002</v>
      </c>
      <c r="O797" s="4">
        <f t="shared" si="254"/>
        <v>188.66460990069174</v>
      </c>
      <c r="P797" s="4">
        <f t="shared" si="255"/>
        <v>195.66119870414474</v>
      </c>
      <c r="Q797" s="4">
        <f t="shared" si="256"/>
        <v>201.08941569754674</v>
      </c>
      <c r="R797" s="4">
        <f t="shared" si="257"/>
        <v>205.15654528364431</v>
      </c>
      <c r="S797" s="4">
        <f t="shared" si="258"/>
        <v>208.08025313672442</v>
      </c>
      <c r="T797" s="4">
        <f t="shared" si="259"/>
        <v>210.05471079704191</v>
      </c>
      <c r="U797" s="4">
        <f t="shared" si="260"/>
        <v>211.25120228131263</v>
      </c>
      <c r="W797" s="5" t="str">
        <f>VLOOKUP(C797&amp;A797,Driver_elast!$A$2:$D$1161,4,FALSE)</f>
        <v>GDP</v>
      </c>
      <c r="X797" s="5">
        <v>1</v>
      </c>
      <c r="Y797" s="2">
        <f>SUMIFS('Growth rates'!D$4:D$999,'Growth rates'!$B$4:$B$999,Demands!$A797,'Growth rates'!$C$4:$C$999,$W797)</f>
        <v>1</v>
      </c>
      <c r="Z797" s="2">
        <f>SUMIFS('Growth rates'!E$4:E$999,'Growth rates'!$B$4:$B$999,Demands!$A797,'Growth rates'!$C$4:$C$999,$W797)</f>
        <v>1.0376238914016549</v>
      </c>
      <c r="AA797" s="2">
        <f>SUMIFS('Growth rates'!F$4:F$999,'Growth rates'!$B$4:$B$999,Demands!$A797,'Growth rates'!$C$4:$C$999,$W797)</f>
        <v>1.4462721176687061</v>
      </c>
      <c r="AB797" s="2">
        <f>SUMIFS('Growth rates'!G$4:G$999,'Growth rates'!$B$4:$B$999,Demands!$A797,'Growth rates'!$C$4:$C$999,$W797)</f>
        <v>1.9168483520924449</v>
      </c>
      <c r="AC797" s="2">
        <f>SUMIFS('Growth rates'!H$4:H$999,'Growth rates'!$B$4:$B$999,Demands!$A797,'Growth rates'!$C$4:$C$999,$W797)</f>
        <v>2.4175631359905037</v>
      </c>
      <c r="AD797" s="2">
        <f>SUMIFS('Growth rates'!I$4:I$999,'Growth rates'!$B$4:$B$999,Demands!$A797,'Growth rates'!$C$4:$C$999,$W797)</f>
        <v>2.9586660165525305</v>
      </c>
      <c r="AE797" s="2">
        <f>SUMIFS('Growth rates'!J$4:J$999,'Growth rates'!$B$4:$B$999,Demands!$A797,'Growth rates'!$C$4:$C$999,$W797)</f>
        <v>3.540779287715039</v>
      </c>
      <c r="AF797" s="2">
        <f>SUMIFS('Growth rates'!K$4:K$999,'Growth rates'!$B$4:$B$999,Demands!$A797,'Growth rates'!$C$4:$C$999,$W797)</f>
        <v>4.1652085465605202</v>
      </c>
      <c r="AG797" s="2">
        <f>SUMIFS('Growth rates'!L$4:L$999,'Growth rates'!$B$4:$B$999,Demands!$A797,'Growth rates'!$C$4:$C$999,$W797)</f>
        <v>4.8364928782729608</v>
      </c>
      <c r="AH797" s="2">
        <f>SUMIFS('Growth rates'!M$4:M$999,'Growth rates'!$B$4:$B$999,Demands!$A797,'Growth rates'!$C$4:$C$999,$W797)</f>
        <v>5.5487509950602059</v>
      </c>
      <c r="AI797" s="2">
        <f>SUMIFS('Growth rates'!N$4:N$999,'Growth rates'!$B$4:$B$999,Demands!$A797,'Growth rates'!$C$4:$C$999,$W797)</f>
        <v>6.28934178872169</v>
      </c>
      <c r="AJ797" s="2">
        <f>SUMIFS('Growth rates'!O$4:O$999,'Growth rates'!$B$4:$B$999,Demands!$A797,'Growth rates'!$C$4:$C$999,$W797)</f>
        <v>7.0315676291967621</v>
      </c>
      <c r="AK797" s="2">
        <f>SUMIFS('Growth rates'!P$4:P$999,'Growth rates'!$B$4:$B$999,Demands!$A797,'Growth rates'!$C$4:$C$999,$W797)</f>
        <v>7.7696570452702973</v>
      </c>
      <c r="AL797" s="2">
        <f>SUMIFS('Growth rates'!Q$4:Q$999,'Growth rates'!$B$4:$B$999,Demands!$A797,'Growth rates'!$C$4:$C$999,$W797)</f>
        <v>8.4814636939075214</v>
      </c>
      <c r="AM797" s="2">
        <f>SUMIFS('Growth rates'!R$4:R$999,'Growth rates'!$B$4:$B$999,Demands!$A797,'Growth rates'!$C$4:$C$999,$W797)</f>
        <v>9.1612283057352073</v>
      </c>
      <c r="AN797" s="2">
        <f>SUMIFS('Growth rates'!S$4:S$999,'Growth rates'!$B$4:$B$999,Demands!$A797,'Growth rates'!$C$4:$C$999,$W797)</f>
        <v>9.8079259260343861</v>
      </c>
      <c r="AO797" s="2">
        <f>SUMIFS('Growth rates'!T$4:T$999,'Growth rates'!$B$4:$B$999,Demands!$A797,'Growth rates'!$C$4:$C$999,$W797)</f>
        <v>10.422581509524026</v>
      </c>
      <c r="AP797" s="2">
        <f>SUMIFS('Growth rates'!U$4:U$999,'Growth rates'!$B$4:$B$999,Demands!$A797,'Growth rates'!$C$4:$C$999,$W797)</f>
        <v>11.010722490581397</v>
      </c>
      <c r="AR797">
        <f>VLOOKUP(C797&amp;A797,Driver_elast!$A$2:$E$1161,5,FALSE)</f>
        <v>0.50470899999999996</v>
      </c>
      <c r="AS797">
        <f t="shared" si="261"/>
        <v>0.50470899999999996</v>
      </c>
      <c r="AT797">
        <f t="shared" si="262"/>
        <v>0.1009418</v>
      </c>
      <c r="AV797" s="2" cm="1">
        <f t="array" ref="AV797">TREND($AR797:$AS797,$AR$3:$AS$3,AV$1)</f>
        <v>0.50470899999999996</v>
      </c>
      <c r="AW797" s="2" cm="1">
        <f t="array" ref="AW797">TREND($AR797:$AS797,$AR$3:$AS$3,AW$1)</f>
        <v>0.50470899999999996</v>
      </c>
      <c r="AX797" s="2" cm="1">
        <f t="array" ref="AX797">TREND($AR797:$AS797,$AR$3:$AS$3,AX$1)</f>
        <v>0.50470899999999996</v>
      </c>
      <c r="AY797" s="2" cm="1">
        <f t="array" ref="AY797">TREND($AR797:$AS797,$AR$3:$AS$3,AY$1)</f>
        <v>0.50470899999999996</v>
      </c>
      <c r="AZ797" s="2" cm="1">
        <f t="array" ref="AZ797">TREND($AR797:$AS797,$AR$3:$AS$3,AZ$1)</f>
        <v>0.50470899999999996</v>
      </c>
      <c r="BA797" s="2" cm="1">
        <f t="array" ref="BA797">TREND($AR797:$AS797,$AR$3:$AS$3,BA$1)</f>
        <v>0.50470899999999996</v>
      </c>
      <c r="BB797" s="2" cm="1">
        <f t="array" ref="BB797">TREND($AR797:$AS797,$AR$3:$AS$3,BB$1)</f>
        <v>0.50470899999999996</v>
      </c>
      <c r="BC797" s="2" cm="1">
        <f t="array" ref="BC797">TREND($AR797:$AS797,$AR$3:$AS$3,BC$1)</f>
        <v>0.50470899999999996</v>
      </c>
      <c r="BD797" s="2" cm="1">
        <f t="array" ref="BD797">TREND($AR797:$AS797,$AR$3:$AS$3,BD$1)</f>
        <v>0.50470899999999996</v>
      </c>
      <c r="BE797" s="2" cm="1">
        <f t="array" ref="BE797">TREND($AR797:$AS797,$AR$3:$AS$3,BE$1)</f>
        <v>0.50470899999999996</v>
      </c>
      <c r="BF797" s="20" cm="1">
        <f t="array" ref="BF797">TREND($AS797:$AT797,$AS$3:$AT$3,BF$1)</f>
        <v>0.45423809999999776</v>
      </c>
      <c r="BG797" s="20" cm="1">
        <f t="array" ref="BG797">TREND($AS797:$AT797,$AS$3:$AT$3,BG$1)</f>
        <v>0.40376719999999722</v>
      </c>
      <c r="BH797" s="20" cm="1">
        <f t="array" ref="BH797">TREND($AS797:$AT797,$AS$3:$AT$3,BH$1)</f>
        <v>0.35329629999999668</v>
      </c>
      <c r="BI797" s="20" cm="1">
        <f t="array" ref="BI797">TREND($AS797:$AT797,$AS$3:$AT$3,BI$1)</f>
        <v>0.30282539999999969</v>
      </c>
      <c r="BJ797" s="20" cm="1">
        <f t="array" ref="BJ797">TREND($AS797:$AT797,$AS$3:$AT$3,BJ$1)</f>
        <v>0.25235449999999915</v>
      </c>
      <c r="BK797" s="20" cm="1">
        <f t="array" ref="BK797">TREND($AS797:$AT797,$AS$3:$AT$3,BK$1)</f>
        <v>0.20188359999999861</v>
      </c>
      <c r="BL797" s="20" cm="1">
        <f t="array" ref="BL797">TREND($AS797:$AT797,$AS$3:$AT$3,BL$1)</f>
        <v>0.15141269999999807</v>
      </c>
      <c r="BM797" s="20" cm="1">
        <f t="array" ref="BM797">TREND($AS797:$AT797,$AS$3:$AT$3,BM$1)</f>
        <v>0.10094179999999753</v>
      </c>
    </row>
    <row r="798" spans="1:65" x14ac:dyDescent="0.35">
      <c r="A798" t="str">
        <f>IF(BYDem!B796="","\I:",BYDem!B796)</f>
        <v>India</v>
      </c>
      <c r="B798" t="str">
        <f>BYDem!E796</f>
        <v>Trd_2w</v>
      </c>
      <c r="C798" t="str">
        <f t="shared" si="243"/>
        <v>Trd_2w</v>
      </c>
      <c r="D798" s="4">
        <f>SUMIFS(BYDem!$M$2:$M$2000,BYDem!$B$2:$B$2000,Demands!$A798,BYDem!$E$2:$E$2000,Demands!$B798)</f>
        <v>546.35</v>
      </c>
      <c r="E798" s="4">
        <f t="shared" si="244"/>
        <v>563.34118841166855</v>
      </c>
      <c r="F798" s="4">
        <f t="shared" si="245"/>
        <v>746.72891093613703</v>
      </c>
      <c r="G798" s="4">
        <f t="shared" si="246"/>
        <v>947.56050656362083</v>
      </c>
      <c r="H798" s="4">
        <f t="shared" si="247"/>
        <v>1152.1572449777</v>
      </c>
      <c r="I798" s="4">
        <f t="shared" si="248"/>
        <v>1365.3158514541444</v>
      </c>
      <c r="J798" s="4">
        <f t="shared" si="249"/>
        <v>1587.3571639053539</v>
      </c>
      <c r="K798" s="4">
        <f t="shared" si="250"/>
        <v>1818.7490579119249</v>
      </c>
      <c r="L798" s="4">
        <f t="shared" si="251"/>
        <v>2061.0369084964</v>
      </c>
      <c r="M798" s="4">
        <f t="shared" si="252"/>
        <v>2311.9259657990124</v>
      </c>
      <c r="N798" s="4">
        <f t="shared" si="253"/>
        <v>2541.4819408126596</v>
      </c>
      <c r="O798" s="4">
        <f t="shared" si="254"/>
        <v>2739.8158557748084</v>
      </c>
      <c r="P798" s="4">
        <f t="shared" si="255"/>
        <v>2906.2204568853285</v>
      </c>
      <c r="Q798" s="4">
        <f t="shared" si="256"/>
        <v>3038.2676253216573</v>
      </c>
      <c r="R798" s="4">
        <f t="shared" si="257"/>
        <v>3138.9081450195399</v>
      </c>
      <c r="S798" s="4">
        <f t="shared" si="258"/>
        <v>3212.1695513229415</v>
      </c>
      <c r="T798" s="4">
        <f t="shared" si="259"/>
        <v>3262.088274193809</v>
      </c>
      <c r="U798" s="4">
        <f t="shared" si="260"/>
        <v>3292.5196048092598</v>
      </c>
      <c r="W798" s="5" t="str">
        <f>VLOOKUP(C798&amp;A798,Driver_elast!$A$2:$D$1161,4,FALSE)</f>
        <v>GDP</v>
      </c>
      <c r="X798" s="5">
        <v>1</v>
      </c>
      <c r="Y798" s="2">
        <f>SUMIFS('Growth rates'!D$4:D$999,'Growth rates'!$B$4:$B$999,Demands!$A798,'Growth rates'!$C$4:$C$999,$W798)</f>
        <v>1</v>
      </c>
      <c r="Z798" s="2">
        <f>SUMIFS('Growth rates'!E$4:E$999,'Growth rates'!$B$4:$B$999,Demands!$A798,'Growth rates'!$C$4:$C$999,$W798)</f>
        <v>1.0376238914016549</v>
      </c>
      <c r="AA798" s="2">
        <f>SUMIFS('Growth rates'!F$4:F$999,'Growth rates'!$B$4:$B$999,Demands!$A798,'Growth rates'!$C$4:$C$999,$W798)</f>
        <v>1.4462721176687061</v>
      </c>
      <c r="AB798" s="2">
        <f>SUMIFS('Growth rates'!G$4:G$999,'Growth rates'!$B$4:$B$999,Demands!$A798,'Growth rates'!$C$4:$C$999,$W798)</f>
        <v>1.9168483520924449</v>
      </c>
      <c r="AC798" s="2">
        <f>SUMIFS('Growth rates'!H$4:H$999,'Growth rates'!$B$4:$B$999,Demands!$A798,'Growth rates'!$C$4:$C$999,$W798)</f>
        <v>2.4175631359905037</v>
      </c>
      <c r="AD798" s="2">
        <f>SUMIFS('Growth rates'!I$4:I$999,'Growth rates'!$B$4:$B$999,Demands!$A798,'Growth rates'!$C$4:$C$999,$W798)</f>
        <v>2.9586660165525305</v>
      </c>
      <c r="AE798" s="2">
        <f>SUMIFS('Growth rates'!J$4:J$999,'Growth rates'!$B$4:$B$999,Demands!$A798,'Growth rates'!$C$4:$C$999,$W798)</f>
        <v>3.540779287715039</v>
      </c>
      <c r="AF798" s="2">
        <f>SUMIFS('Growth rates'!K$4:K$999,'Growth rates'!$B$4:$B$999,Demands!$A798,'Growth rates'!$C$4:$C$999,$W798)</f>
        <v>4.1652085465605202</v>
      </c>
      <c r="AG798" s="2">
        <f>SUMIFS('Growth rates'!L$4:L$999,'Growth rates'!$B$4:$B$999,Demands!$A798,'Growth rates'!$C$4:$C$999,$W798)</f>
        <v>4.8364928782729608</v>
      </c>
      <c r="AH798" s="2">
        <f>SUMIFS('Growth rates'!M$4:M$999,'Growth rates'!$B$4:$B$999,Demands!$A798,'Growth rates'!$C$4:$C$999,$W798)</f>
        <v>5.5487509950602059</v>
      </c>
      <c r="AI798" s="2">
        <f>SUMIFS('Growth rates'!N$4:N$999,'Growth rates'!$B$4:$B$999,Demands!$A798,'Growth rates'!$C$4:$C$999,$W798)</f>
        <v>6.28934178872169</v>
      </c>
      <c r="AJ798" s="2">
        <f>SUMIFS('Growth rates'!O$4:O$999,'Growth rates'!$B$4:$B$999,Demands!$A798,'Growth rates'!$C$4:$C$999,$W798)</f>
        <v>7.0315676291967621</v>
      </c>
      <c r="AK798" s="2">
        <f>SUMIFS('Growth rates'!P$4:P$999,'Growth rates'!$B$4:$B$999,Demands!$A798,'Growth rates'!$C$4:$C$999,$W798)</f>
        <v>7.7696570452702973</v>
      </c>
      <c r="AL798" s="2">
        <f>SUMIFS('Growth rates'!Q$4:Q$999,'Growth rates'!$B$4:$B$999,Demands!$A798,'Growth rates'!$C$4:$C$999,$W798)</f>
        <v>8.4814636939075214</v>
      </c>
      <c r="AM798" s="2">
        <f>SUMIFS('Growth rates'!R$4:R$999,'Growth rates'!$B$4:$B$999,Demands!$A798,'Growth rates'!$C$4:$C$999,$W798)</f>
        <v>9.1612283057352073</v>
      </c>
      <c r="AN798" s="2">
        <f>SUMIFS('Growth rates'!S$4:S$999,'Growth rates'!$B$4:$B$999,Demands!$A798,'Growth rates'!$C$4:$C$999,$W798)</f>
        <v>9.8079259260343861</v>
      </c>
      <c r="AO798" s="2">
        <f>SUMIFS('Growth rates'!T$4:T$999,'Growth rates'!$B$4:$B$999,Demands!$A798,'Growth rates'!$C$4:$C$999,$W798)</f>
        <v>10.422581509524026</v>
      </c>
      <c r="AP798" s="2">
        <f>SUMIFS('Growth rates'!U$4:U$999,'Growth rates'!$B$4:$B$999,Demands!$A798,'Growth rates'!$C$4:$C$999,$W798)</f>
        <v>11.010722490581397</v>
      </c>
      <c r="AR798">
        <f>VLOOKUP(C798&amp;A798,Driver_elast!$A$2:$E$1161,5,FALSE)</f>
        <v>0.82658799999999999</v>
      </c>
      <c r="AS798">
        <f t="shared" si="261"/>
        <v>0.82658799999999999</v>
      </c>
      <c r="AT798">
        <f t="shared" si="262"/>
        <v>0.16531760000000001</v>
      </c>
      <c r="AV798" s="2" cm="1">
        <f t="array" ref="AV798">TREND($AR798:$AS798,$AR$3:$AS$3,AV$1)</f>
        <v>0.82658799999999999</v>
      </c>
      <c r="AW798" s="2" cm="1">
        <f t="array" ref="AW798">TREND($AR798:$AS798,$AR$3:$AS$3,AW$1)</f>
        <v>0.82658799999999999</v>
      </c>
      <c r="AX798" s="2" cm="1">
        <f t="array" ref="AX798">TREND($AR798:$AS798,$AR$3:$AS$3,AX$1)</f>
        <v>0.82658799999999999</v>
      </c>
      <c r="AY798" s="2" cm="1">
        <f t="array" ref="AY798">TREND($AR798:$AS798,$AR$3:$AS$3,AY$1)</f>
        <v>0.82658799999999999</v>
      </c>
      <c r="AZ798" s="2" cm="1">
        <f t="array" ref="AZ798">TREND($AR798:$AS798,$AR$3:$AS$3,AZ$1)</f>
        <v>0.82658799999999999</v>
      </c>
      <c r="BA798" s="2" cm="1">
        <f t="array" ref="BA798">TREND($AR798:$AS798,$AR$3:$AS$3,BA$1)</f>
        <v>0.82658799999999999</v>
      </c>
      <c r="BB798" s="2" cm="1">
        <f t="array" ref="BB798">TREND($AR798:$AS798,$AR$3:$AS$3,BB$1)</f>
        <v>0.82658799999999999</v>
      </c>
      <c r="BC798" s="2" cm="1">
        <f t="array" ref="BC798">TREND($AR798:$AS798,$AR$3:$AS$3,BC$1)</f>
        <v>0.82658799999999999</v>
      </c>
      <c r="BD798" s="2" cm="1">
        <f t="array" ref="BD798">TREND($AR798:$AS798,$AR$3:$AS$3,BD$1)</f>
        <v>0.82658799999999999</v>
      </c>
      <c r="BE798" s="2" cm="1">
        <f t="array" ref="BE798">TREND($AR798:$AS798,$AR$3:$AS$3,BE$1)</f>
        <v>0.82658799999999999</v>
      </c>
      <c r="BF798" s="20" cm="1">
        <f t="array" ref="BF798">TREND($AS798:$AT798,$AS$3:$AT$3,BF$1)</f>
        <v>0.74392919999999663</v>
      </c>
      <c r="BG798" s="20" cm="1">
        <f t="array" ref="BG798">TREND($AS798:$AT798,$AS$3:$AT$3,BG$1)</f>
        <v>0.66127039999999226</v>
      </c>
      <c r="BH798" s="20" cm="1">
        <f t="array" ref="BH798">TREND($AS798:$AT798,$AS$3:$AT$3,BH$1)</f>
        <v>0.57861159999999501</v>
      </c>
      <c r="BI798" s="20" cm="1">
        <f t="array" ref="BI798">TREND($AS798:$AT798,$AS$3:$AT$3,BI$1)</f>
        <v>0.49595279999999775</v>
      </c>
      <c r="BJ798" s="20" cm="1">
        <f t="array" ref="BJ798">TREND($AS798:$AT798,$AS$3:$AT$3,BJ$1)</f>
        <v>0.41329399999999339</v>
      </c>
      <c r="BK798" s="20" cm="1">
        <f t="array" ref="BK798">TREND($AS798:$AT798,$AS$3:$AT$3,BK$1)</f>
        <v>0.33063519999999613</v>
      </c>
      <c r="BL798" s="20" cm="1">
        <f t="array" ref="BL798">TREND($AS798:$AT798,$AS$3:$AT$3,BL$1)</f>
        <v>0.24797639999999177</v>
      </c>
      <c r="BM798" s="20" cm="1">
        <f t="array" ref="BM798">TREND($AS798:$AT798,$AS$3:$AT$3,BM$1)</f>
        <v>0.16531759999999451</v>
      </c>
    </row>
    <row r="799" spans="1:65" x14ac:dyDescent="0.35">
      <c r="A799" t="str">
        <f>IF(BYDem!B797="","\I:",BYDem!B797)</f>
        <v>India</v>
      </c>
      <c r="B799" t="str">
        <f>BYDem!E797</f>
        <v>Trd_3w</v>
      </c>
      <c r="C799" t="str">
        <f t="shared" si="243"/>
        <v>Trd_3w</v>
      </c>
      <c r="D799" s="4">
        <f>SUMIFS(BYDem!$M$2:$M$2000,BYDem!$B$2:$B$2000,Demands!$A799,BYDem!$E$2:$E$2000,Demands!$B799)</f>
        <v>170.1</v>
      </c>
      <c r="E799" s="4">
        <f t="shared" si="244"/>
        <v>175.39001766051948</v>
      </c>
      <c r="F799" s="4">
        <f t="shared" si="245"/>
        <v>232.48574677447957</v>
      </c>
      <c r="G799" s="4">
        <f t="shared" si="246"/>
        <v>295.01243189616895</v>
      </c>
      <c r="H799" s="4">
        <f t="shared" si="247"/>
        <v>358.71135237614493</v>
      </c>
      <c r="I799" s="4">
        <f t="shared" si="248"/>
        <v>425.07591531499952</v>
      </c>
      <c r="J799" s="4">
        <f t="shared" si="249"/>
        <v>494.20601003075086</v>
      </c>
      <c r="K799" s="4">
        <f t="shared" si="250"/>
        <v>566.24730438513484</v>
      </c>
      <c r="L799" s="4">
        <f t="shared" si="251"/>
        <v>641.68093371508667</v>
      </c>
      <c r="M799" s="4">
        <f t="shared" si="252"/>
        <v>719.79245315715559</v>
      </c>
      <c r="N799" s="4">
        <f t="shared" si="253"/>
        <v>791.26215453872669</v>
      </c>
      <c r="O799" s="4">
        <f t="shared" si="254"/>
        <v>853.01121454616066</v>
      </c>
      <c r="P799" s="4">
        <f t="shared" si="255"/>
        <v>904.81943756967939</v>
      </c>
      <c r="Q799" s="4">
        <f t="shared" si="256"/>
        <v>945.93085580161767</v>
      </c>
      <c r="R799" s="4">
        <f t="shared" si="257"/>
        <v>977.26416302337987</v>
      </c>
      <c r="S799" s="4">
        <f t="shared" si="258"/>
        <v>1000.0732875995831</v>
      </c>
      <c r="T799" s="4">
        <f t="shared" si="259"/>
        <v>1015.614927135292</v>
      </c>
      <c r="U799" s="4">
        <f t="shared" si="260"/>
        <v>1025.0893836882126</v>
      </c>
      <c r="W799" s="5" t="str">
        <f>VLOOKUP(C799&amp;A799,Driver_elast!$A$2:$D$1161,4,FALSE)</f>
        <v>GDP</v>
      </c>
      <c r="X799" s="5">
        <v>1</v>
      </c>
      <c r="Y799" s="2">
        <f>SUMIFS('Growth rates'!D$4:D$999,'Growth rates'!$B$4:$B$999,Demands!$A799,'Growth rates'!$C$4:$C$999,$W799)</f>
        <v>1</v>
      </c>
      <c r="Z799" s="2">
        <f>SUMIFS('Growth rates'!E$4:E$999,'Growth rates'!$B$4:$B$999,Demands!$A799,'Growth rates'!$C$4:$C$999,$W799)</f>
        <v>1.0376238914016549</v>
      </c>
      <c r="AA799" s="2">
        <f>SUMIFS('Growth rates'!F$4:F$999,'Growth rates'!$B$4:$B$999,Demands!$A799,'Growth rates'!$C$4:$C$999,$W799)</f>
        <v>1.4462721176687061</v>
      </c>
      <c r="AB799" s="2">
        <f>SUMIFS('Growth rates'!G$4:G$999,'Growth rates'!$B$4:$B$999,Demands!$A799,'Growth rates'!$C$4:$C$999,$W799)</f>
        <v>1.9168483520924449</v>
      </c>
      <c r="AC799" s="2">
        <f>SUMIFS('Growth rates'!H$4:H$999,'Growth rates'!$B$4:$B$999,Demands!$A799,'Growth rates'!$C$4:$C$999,$W799)</f>
        <v>2.4175631359905037</v>
      </c>
      <c r="AD799" s="2">
        <f>SUMIFS('Growth rates'!I$4:I$999,'Growth rates'!$B$4:$B$999,Demands!$A799,'Growth rates'!$C$4:$C$999,$W799)</f>
        <v>2.9586660165525305</v>
      </c>
      <c r="AE799" s="2">
        <f>SUMIFS('Growth rates'!J$4:J$999,'Growth rates'!$B$4:$B$999,Demands!$A799,'Growth rates'!$C$4:$C$999,$W799)</f>
        <v>3.540779287715039</v>
      </c>
      <c r="AF799" s="2">
        <f>SUMIFS('Growth rates'!K$4:K$999,'Growth rates'!$B$4:$B$999,Demands!$A799,'Growth rates'!$C$4:$C$999,$W799)</f>
        <v>4.1652085465605202</v>
      </c>
      <c r="AG799" s="2">
        <f>SUMIFS('Growth rates'!L$4:L$999,'Growth rates'!$B$4:$B$999,Demands!$A799,'Growth rates'!$C$4:$C$999,$W799)</f>
        <v>4.8364928782729608</v>
      </c>
      <c r="AH799" s="2">
        <f>SUMIFS('Growth rates'!M$4:M$999,'Growth rates'!$B$4:$B$999,Demands!$A799,'Growth rates'!$C$4:$C$999,$W799)</f>
        <v>5.5487509950602059</v>
      </c>
      <c r="AI799" s="2">
        <f>SUMIFS('Growth rates'!N$4:N$999,'Growth rates'!$B$4:$B$999,Demands!$A799,'Growth rates'!$C$4:$C$999,$W799)</f>
        <v>6.28934178872169</v>
      </c>
      <c r="AJ799" s="2">
        <f>SUMIFS('Growth rates'!O$4:O$999,'Growth rates'!$B$4:$B$999,Demands!$A799,'Growth rates'!$C$4:$C$999,$W799)</f>
        <v>7.0315676291967621</v>
      </c>
      <c r="AK799" s="2">
        <f>SUMIFS('Growth rates'!P$4:P$999,'Growth rates'!$B$4:$B$999,Demands!$A799,'Growth rates'!$C$4:$C$999,$W799)</f>
        <v>7.7696570452702973</v>
      </c>
      <c r="AL799" s="2">
        <f>SUMIFS('Growth rates'!Q$4:Q$999,'Growth rates'!$B$4:$B$999,Demands!$A799,'Growth rates'!$C$4:$C$999,$W799)</f>
        <v>8.4814636939075214</v>
      </c>
      <c r="AM799" s="2">
        <f>SUMIFS('Growth rates'!R$4:R$999,'Growth rates'!$B$4:$B$999,Demands!$A799,'Growth rates'!$C$4:$C$999,$W799)</f>
        <v>9.1612283057352073</v>
      </c>
      <c r="AN799" s="2">
        <f>SUMIFS('Growth rates'!S$4:S$999,'Growth rates'!$B$4:$B$999,Demands!$A799,'Growth rates'!$C$4:$C$999,$W799)</f>
        <v>9.8079259260343861</v>
      </c>
      <c r="AO799" s="2">
        <f>SUMIFS('Growth rates'!T$4:T$999,'Growth rates'!$B$4:$B$999,Demands!$A799,'Growth rates'!$C$4:$C$999,$W799)</f>
        <v>10.422581509524026</v>
      </c>
      <c r="AP799" s="2">
        <f>SUMIFS('Growth rates'!U$4:U$999,'Growth rates'!$B$4:$B$999,Demands!$A799,'Growth rates'!$C$4:$C$999,$W799)</f>
        <v>11.010722490581397</v>
      </c>
      <c r="AR799">
        <f>VLOOKUP(C799&amp;A799,Driver_elast!$A$2:$E$1161,5,FALSE)</f>
        <v>0.82658799999999999</v>
      </c>
      <c r="AS799">
        <f t="shared" si="261"/>
        <v>0.82658799999999999</v>
      </c>
      <c r="AT799">
        <f t="shared" si="262"/>
        <v>0.16531760000000001</v>
      </c>
      <c r="AV799" s="2" cm="1">
        <f t="array" ref="AV799">TREND($AR799:$AS799,$AR$3:$AS$3,AV$1)</f>
        <v>0.82658799999999999</v>
      </c>
      <c r="AW799" s="2" cm="1">
        <f t="array" ref="AW799">TREND($AR799:$AS799,$AR$3:$AS$3,AW$1)</f>
        <v>0.82658799999999999</v>
      </c>
      <c r="AX799" s="2" cm="1">
        <f t="array" ref="AX799">TREND($AR799:$AS799,$AR$3:$AS$3,AX$1)</f>
        <v>0.82658799999999999</v>
      </c>
      <c r="AY799" s="2" cm="1">
        <f t="array" ref="AY799">TREND($AR799:$AS799,$AR$3:$AS$3,AY$1)</f>
        <v>0.82658799999999999</v>
      </c>
      <c r="AZ799" s="2" cm="1">
        <f t="array" ref="AZ799">TREND($AR799:$AS799,$AR$3:$AS$3,AZ$1)</f>
        <v>0.82658799999999999</v>
      </c>
      <c r="BA799" s="2" cm="1">
        <f t="array" ref="BA799">TREND($AR799:$AS799,$AR$3:$AS$3,BA$1)</f>
        <v>0.82658799999999999</v>
      </c>
      <c r="BB799" s="2" cm="1">
        <f t="array" ref="BB799">TREND($AR799:$AS799,$AR$3:$AS$3,BB$1)</f>
        <v>0.82658799999999999</v>
      </c>
      <c r="BC799" s="2" cm="1">
        <f t="array" ref="BC799">TREND($AR799:$AS799,$AR$3:$AS$3,BC$1)</f>
        <v>0.82658799999999999</v>
      </c>
      <c r="BD799" s="2" cm="1">
        <f t="array" ref="BD799">TREND($AR799:$AS799,$AR$3:$AS$3,BD$1)</f>
        <v>0.82658799999999999</v>
      </c>
      <c r="BE799" s="2" cm="1">
        <f t="array" ref="BE799">TREND($AR799:$AS799,$AR$3:$AS$3,BE$1)</f>
        <v>0.82658799999999999</v>
      </c>
      <c r="BF799" s="20" cm="1">
        <f t="array" ref="BF799">TREND($AS799:$AT799,$AS$3:$AT$3,BF$1)</f>
        <v>0.74392919999999663</v>
      </c>
      <c r="BG799" s="20" cm="1">
        <f t="array" ref="BG799">TREND($AS799:$AT799,$AS$3:$AT$3,BG$1)</f>
        <v>0.66127039999999226</v>
      </c>
      <c r="BH799" s="20" cm="1">
        <f t="array" ref="BH799">TREND($AS799:$AT799,$AS$3:$AT$3,BH$1)</f>
        <v>0.57861159999999501</v>
      </c>
      <c r="BI799" s="20" cm="1">
        <f t="array" ref="BI799">TREND($AS799:$AT799,$AS$3:$AT$3,BI$1)</f>
        <v>0.49595279999999775</v>
      </c>
      <c r="BJ799" s="20" cm="1">
        <f t="array" ref="BJ799">TREND($AS799:$AT799,$AS$3:$AT$3,BJ$1)</f>
        <v>0.41329399999999339</v>
      </c>
      <c r="BK799" s="20" cm="1">
        <f t="array" ref="BK799">TREND($AS799:$AT799,$AS$3:$AT$3,BK$1)</f>
        <v>0.33063519999999613</v>
      </c>
      <c r="BL799" s="20" cm="1">
        <f t="array" ref="BL799">TREND($AS799:$AT799,$AS$3:$AT$3,BL$1)</f>
        <v>0.24797639999999177</v>
      </c>
      <c r="BM799" s="20" cm="1">
        <f t="array" ref="BM799">TREND($AS799:$AT799,$AS$3:$AT$3,BM$1)</f>
        <v>0.16531759999999451</v>
      </c>
    </row>
    <row r="800" spans="1:65" x14ac:dyDescent="0.35">
      <c r="A800" t="str">
        <f>IF(BYDem!B798="","\I:",BYDem!B798)</f>
        <v>India</v>
      </c>
      <c r="B800" t="str">
        <f>BYDem!E798</f>
        <v>Trd_Bus</v>
      </c>
      <c r="C800" t="str">
        <f t="shared" si="243"/>
        <v>Trd_Bus</v>
      </c>
      <c r="D800" s="4">
        <f>SUMIFS(BYDem!$M$2:$M$2000,BYDem!$B$2:$B$2000,Demands!$A800,BYDem!$E$2:$E$2000,Demands!$B800)</f>
        <v>37.799999999999997</v>
      </c>
      <c r="E800" s="4">
        <f t="shared" si="244"/>
        <v>38.975559480115436</v>
      </c>
      <c r="F800" s="4">
        <f t="shared" si="245"/>
        <v>51.663499283217675</v>
      </c>
      <c r="G800" s="4">
        <f t="shared" si="246"/>
        <v>65.558318199148644</v>
      </c>
      <c r="H800" s="4">
        <f t="shared" si="247"/>
        <v>79.713633861365523</v>
      </c>
      <c r="I800" s="4">
        <f t="shared" si="248"/>
        <v>94.461314514444325</v>
      </c>
      <c r="J800" s="4">
        <f t="shared" si="249"/>
        <v>109.8235577846113</v>
      </c>
      <c r="K800" s="4">
        <f t="shared" si="250"/>
        <v>125.83273430780774</v>
      </c>
      <c r="L800" s="4">
        <f t="shared" si="251"/>
        <v>142.59576304779705</v>
      </c>
      <c r="M800" s="4">
        <f t="shared" si="252"/>
        <v>159.95387847936792</v>
      </c>
      <c r="N800" s="4">
        <f t="shared" si="253"/>
        <v>175.83603434193927</v>
      </c>
      <c r="O800" s="4">
        <f t="shared" si="254"/>
        <v>189.55804767692459</v>
      </c>
      <c r="P800" s="4">
        <f t="shared" si="255"/>
        <v>201.07098612659541</v>
      </c>
      <c r="Q800" s="4">
        <f t="shared" si="256"/>
        <v>210.20685684480392</v>
      </c>
      <c r="R800" s="4">
        <f t="shared" si="257"/>
        <v>217.16981400519552</v>
      </c>
      <c r="S800" s="4">
        <f t="shared" si="258"/>
        <v>222.2385083554629</v>
      </c>
      <c r="T800" s="4">
        <f t="shared" si="259"/>
        <v>225.69220603006488</v>
      </c>
      <c r="U800" s="4">
        <f t="shared" si="260"/>
        <v>227.79764081960278</v>
      </c>
      <c r="W800" s="5" t="str">
        <f>VLOOKUP(C800&amp;A800,Driver_elast!$A$2:$D$1161,4,FALSE)</f>
        <v>GDP</v>
      </c>
      <c r="X800" s="5">
        <v>1</v>
      </c>
      <c r="Y800" s="2">
        <f>SUMIFS('Growth rates'!D$4:D$999,'Growth rates'!$B$4:$B$999,Demands!$A800,'Growth rates'!$C$4:$C$999,$W800)</f>
        <v>1</v>
      </c>
      <c r="Z800" s="2">
        <f>SUMIFS('Growth rates'!E$4:E$999,'Growth rates'!$B$4:$B$999,Demands!$A800,'Growth rates'!$C$4:$C$999,$W800)</f>
        <v>1.0376238914016549</v>
      </c>
      <c r="AA800" s="2">
        <f>SUMIFS('Growth rates'!F$4:F$999,'Growth rates'!$B$4:$B$999,Demands!$A800,'Growth rates'!$C$4:$C$999,$W800)</f>
        <v>1.4462721176687061</v>
      </c>
      <c r="AB800" s="2">
        <f>SUMIFS('Growth rates'!G$4:G$999,'Growth rates'!$B$4:$B$999,Demands!$A800,'Growth rates'!$C$4:$C$999,$W800)</f>
        <v>1.9168483520924449</v>
      </c>
      <c r="AC800" s="2">
        <f>SUMIFS('Growth rates'!H$4:H$999,'Growth rates'!$B$4:$B$999,Demands!$A800,'Growth rates'!$C$4:$C$999,$W800)</f>
        <v>2.4175631359905037</v>
      </c>
      <c r="AD800" s="2">
        <f>SUMIFS('Growth rates'!I$4:I$999,'Growth rates'!$B$4:$B$999,Demands!$A800,'Growth rates'!$C$4:$C$999,$W800)</f>
        <v>2.9586660165525305</v>
      </c>
      <c r="AE800" s="2">
        <f>SUMIFS('Growth rates'!J$4:J$999,'Growth rates'!$B$4:$B$999,Demands!$A800,'Growth rates'!$C$4:$C$999,$W800)</f>
        <v>3.540779287715039</v>
      </c>
      <c r="AF800" s="2">
        <f>SUMIFS('Growth rates'!K$4:K$999,'Growth rates'!$B$4:$B$999,Demands!$A800,'Growth rates'!$C$4:$C$999,$W800)</f>
        <v>4.1652085465605202</v>
      </c>
      <c r="AG800" s="2">
        <f>SUMIFS('Growth rates'!L$4:L$999,'Growth rates'!$B$4:$B$999,Demands!$A800,'Growth rates'!$C$4:$C$999,$W800)</f>
        <v>4.8364928782729608</v>
      </c>
      <c r="AH800" s="2">
        <f>SUMIFS('Growth rates'!M$4:M$999,'Growth rates'!$B$4:$B$999,Demands!$A800,'Growth rates'!$C$4:$C$999,$W800)</f>
        <v>5.5487509950602059</v>
      </c>
      <c r="AI800" s="2">
        <f>SUMIFS('Growth rates'!N$4:N$999,'Growth rates'!$B$4:$B$999,Demands!$A800,'Growth rates'!$C$4:$C$999,$W800)</f>
        <v>6.28934178872169</v>
      </c>
      <c r="AJ800" s="2">
        <f>SUMIFS('Growth rates'!O$4:O$999,'Growth rates'!$B$4:$B$999,Demands!$A800,'Growth rates'!$C$4:$C$999,$W800)</f>
        <v>7.0315676291967621</v>
      </c>
      <c r="AK800" s="2">
        <f>SUMIFS('Growth rates'!P$4:P$999,'Growth rates'!$B$4:$B$999,Demands!$A800,'Growth rates'!$C$4:$C$999,$W800)</f>
        <v>7.7696570452702973</v>
      </c>
      <c r="AL800" s="2">
        <f>SUMIFS('Growth rates'!Q$4:Q$999,'Growth rates'!$B$4:$B$999,Demands!$A800,'Growth rates'!$C$4:$C$999,$W800)</f>
        <v>8.4814636939075214</v>
      </c>
      <c r="AM800" s="2">
        <f>SUMIFS('Growth rates'!R$4:R$999,'Growth rates'!$B$4:$B$999,Demands!$A800,'Growth rates'!$C$4:$C$999,$W800)</f>
        <v>9.1612283057352073</v>
      </c>
      <c r="AN800" s="2">
        <f>SUMIFS('Growth rates'!S$4:S$999,'Growth rates'!$B$4:$B$999,Demands!$A800,'Growth rates'!$C$4:$C$999,$W800)</f>
        <v>9.8079259260343861</v>
      </c>
      <c r="AO800" s="2">
        <f>SUMIFS('Growth rates'!T$4:T$999,'Growth rates'!$B$4:$B$999,Demands!$A800,'Growth rates'!$C$4:$C$999,$W800)</f>
        <v>10.422581509524026</v>
      </c>
      <c r="AP800" s="2">
        <f>SUMIFS('Growth rates'!U$4:U$999,'Growth rates'!$B$4:$B$999,Demands!$A800,'Growth rates'!$C$4:$C$999,$W800)</f>
        <v>11.010722490581397</v>
      </c>
      <c r="AR800">
        <f>VLOOKUP(C800&amp;A800,Driver_elast!$A$2:$E$1161,5,FALSE)</f>
        <v>0.82658799999999999</v>
      </c>
      <c r="AS800">
        <f t="shared" si="261"/>
        <v>0.82658799999999999</v>
      </c>
      <c r="AT800">
        <f t="shared" si="262"/>
        <v>0.16531760000000001</v>
      </c>
      <c r="AV800" s="2" cm="1">
        <f t="array" ref="AV800">TREND($AR800:$AS800,$AR$3:$AS$3,AV$1)</f>
        <v>0.82658799999999999</v>
      </c>
      <c r="AW800" s="2" cm="1">
        <f t="array" ref="AW800">TREND($AR800:$AS800,$AR$3:$AS$3,AW$1)</f>
        <v>0.82658799999999999</v>
      </c>
      <c r="AX800" s="2" cm="1">
        <f t="array" ref="AX800">TREND($AR800:$AS800,$AR$3:$AS$3,AX$1)</f>
        <v>0.82658799999999999</v>
      </c>
      <c r="AY800" s="2" cm="1">
        <f t="array" ref="AY800">TREND($AR800:$AS800,$AR$3:$AS$3,AY$1)</f>
        <v>0.82658799999999999</v>
      </c>
      <c r="AZ800" s="2" cm="1">
        <f t="array" ref="AZ800">TREND($AR800:$AS800,$AR$3:$AS$3,AZ$1)</f>
        <v>0.82658799999999999</v>
      </c>
      <c r="BA800" s="2" cm="1">
        <f t="array" ref="BA800">TREND($AR800:$AS800,$AR$3:$AS$3,BA$1)</f>
        <v>0.82658799999999999</v>
      </c>
      <c r="BB800" s="2" cm="1">
        <f t="array" ref="BB800">TREND($AR800:$AS800,$AR$3:$AS$3,BB$1)</f>
        <v>0.82658799999999999</v>
      </c>
      <c r="BC800" s="2" cm="1">
        <f t="array" ref="BC800">TREND($AR800:$AS800,$AR$3:$AS$3,BC$1)</f>
        <v>0.82658799999999999</v>
      </c>
      <c r="BD800" s="2" cm="1">
        <f t="array" ref="BD800">TREND($AR800:$AS800,$AR$3:$AS$3,BD$1)</f>
        <v>0.82658799999999999</v>
      </c>
      <c r="BE800" s="2" cm="1">
        <f t="array" ref="BE800">TREND($AR800:$AS800,$AR$3:$AS$3,BE$1)</f>
        <v>0.82658799999999999</v>
      </c>
      <c r="BF800" s="20" cm="1">
        <f t="array" ref="BF800">TREND($AS800:$AT800,$AS$3:$AT$3,BF$1)</f>
        <v>0.74392919999999663</v>
      </c>
      <c r="BG800" s="20" cm="1">
        <f t="array" ref="BG800">TREND($AS800:$AT800,$AS$3:$AT$3,BG$1)</f>
        <v>0.66127039999999226</v>
      </c>
      <c r="BH800" s="20" cm="1">
        <f t="array" ref="BH800">TREND($AS800:$AT800,$AS$3:$AT$3,BH$1)</f>
        <v>0.57861159999999501</v>
      </c>
      <c r="BI800" s="20" cm="1">
        <f t="array" ref="BI800">TREND($AS800:$AT800,$AS$3:$AT$3,BI$1)</f>
        <v>0.49595279999999775</v>
      </c>
      <c r="BJ800" s="20" cm="1">
        <f t="array" ref="BJ800">TREND($AS800:$AT800,$AS$3:$AT$3,BJ$1)</f>
        <v>0.41329399999999339</v>
      </c>
      <c r="BK800" s="20" cm="1">
        <f t="array" ref="BK800">TREND($AS800:$AT800,$AS$3:$AT$3,BK$1)</f>
        <v>0.33063519999999613</v>
      </c>
      <c r="BL800" s="20" cm="1">
        <f t="array" ref="BL800">TREND($AS800:$AT800,$AS$3:$AT$3,BL$1)</f>
        <v>0.24797639999999177</v>
      </c>
      <c r="BM800" s="20" cm="1">
        <f t="array" ref="BM800">TREND($AS800:$AT800,$AS$3:$AT$3,BM$1)</f>
        <v>0.16531759999999451</v>
      </c>
    </row>
    <row r="801" spans="1:65" x14ac:dyDescent="0.35">
      <c r="A801" t="str">
        <f>IF(BYDem!B799="","\I:",BYDem!B799)</f>
        <v>India</v>
      </c>
      <c r="B801" t="str">
        <f>BYDem!E799</f>
        <v>Trd_Car</v>
      </c>
      <c r="C801" t="str">
        <f t="shared" si="243"/>
        <v>Trd_Car</v>
      </c>
      <c r="D801" s="4">
        <f>SUMIFS(BYDem!$M$2:$M$2000,BYDem!$B$2:$B$2000,Demands!$A801,BYDem!$E$2:$E$2000,Demands!$B801)</f>
        <v>576.72</v>
      </c>
      <c r="E801" s="4">
        <f t="shared" si="244"/>
        <v>594.65567892518993</v>
      </c>
      <c r="F801" s="4">
        <f t="shared" si="245"/>
        <v>788.23738906394988</v>
      </c>
      <c r="G801" s="4">
        <f t="shared" si="246"/>
        <v>1000.2326262384397</v>
      </c>
      <c r="H801" s="4">
        <f t="shared" si="247"/>
        <v>1216.2022994848346</v>
      </c>
      <c r="I801" s="4">
        <f t="shared" si="248"/>
        <v>1441.2097700203799</v>
      </c>
      <c r="J801" s="4">
        <f t="shared" si="249"/>
        <v>1675.5937101994989</v>
      </c>
      <c r="K801" s="4">
        <f t="shared" si="250"/>
        <v>1919.8480034391248</v>
      </c>
      <c r="L801" s="4">
        <f t="shared" si="251"/>
        <v>2175.6039276435331</v>
      </c>
      <c r="M801" s="4">
        <f t="shared" si="252"/>
        <v>2440.4391745137859</v>
      </c>
      <c r="N801" s="4">
        <f t="shared" si="253"/>
        <v>2682.755495388446</v>
      </c>
      <c r="O801" s="4">
        <f t="shared" si="254"/>
        <v>2892.1142131279366</v>
      </c>
      <c r="P801" s="4">
        <f t="shared" si="255"/>
        <v>3067.7687597600575</v>
      </c>
      <c r="Q801" s="4">
        <f t="shared" si="256"/>
        <v>3207.1560444321531</v>
      </c>
      <c r="R801" s="4">
        <f t="shared" si="257"/>
        <v>3313.3908765364135</v>
      </c>
      <c r="S801" s="4">
        <f t="shared" si="258"/>
        <v>3390.7246703376359</v>
      </c>
      <c r="T801" s="4">
        <f t="shared" si="259"/>
        <v>3443.4182291444204</v>
      </c>
      <c r="U801" s="4">
        <f t="shared" si="260"/>
        <v>3475.5411485047989</v>
      </c>
      <c r="W801" s="5" t="str">
        <f>VLOOKUP(C801&amp;A801,Driver_elast!$A$2:$D$1161,4,FALSE)</f>
        <v>GDP</v>
      </c>
      <c r="X801" s="5">
        <v>1</v>
      </c>
      <c r="Y801" s="2">
        <f>SUMIFS('Growth rates'!D$4:D$999,'Growth rates'!$B$4:$B$999,Demands!$A801,'Growth rates'!$C$4:$C$999,$W801)</f>
        <v>1</v>
      </c>
      <c r="Z801" s="2">
        <f>SUMIFS('Growth rates'!E$4:E$999,'Growth rates'!$B$4:$B$999,Demands!$A801,'Growth rates'!$C$4:$C$999,$W801)</f>
        <v>1.0376238914016549</v>
      </c>
      <c r="AA801" s="2">
        <f>SUMIFS('Growth rates'!F$4:F$999,'Growth rates'!$B$4:$B$999,Demands!$A801,'Growth rates'!$C$4:$C$999,$W801)</f>
        <v>1.4462721176687061</v>
      </c>
      <c r="AB801" s="2">
        <f>SUMIFS('Growth rates'!G$4:G$999,'Growth rates'!$B$4:$B$999,Demands!$A801,'Growth rates'!$C$4:$C$999,$W801)</f>
        <v>1.9168483520924449</v>
      </c>
      <c r="AC801" s="2">
        <f>SUMIFS('Growth rates'!H$4:H$999,'Growth rates'!$B$4:$B$999,Demands!$A801,'Growth rates'!$C$4:$C$999,$W801)</f>
        <v>2.4175631359905037</v>
      </c>
      <c r="AD801" s="2">
        <f>SUMIFS('Growth rates'!I$4:I$999,'Growth rates'!$B$4:$B$999,Demands!$A801,'Growth rates'!$C$4:$C$999,$W801)</f>
        <v>2.9586660165525305</v>
      </c>
      <c r="AE801" s="2">
        <f>SUMIFS('Growth rates'!J$4:J$999,'Growth rates'!$B$4:$B$999,Demands!$A801,'Growth rates'!$C$4:$C$999,$W801)</f>
        <v>3.540779287715039</v>
      </c>
      <c r="AF801" s="2">
        <f>SUMIFS('Growth rates'!K$4:K$999,'Growth rates'!$B$4:$B$999,Demands!$A801,'Growth rates'!$C$4:$C$999,$W801)</f>
        <v>4.1652085465605202</v>
      </c>
      <c r="AG801" s="2">
        <f>SUMIFS('Growth rates'!L$4:L$999,'Growth rates'!$B$4:$B$999,Demands!$A801,'Growth rates'!$C$4:$C$999,$W801)</f>
        <v>4.8364928782729608</v>
      </c>
      <c r="AH801" s="2">
        <f>SUMIFS('Growth rates'!M$4:M$999,'Growth rates'!$B$4:$B$999,Demands!$A801,'Growth rates'!$C$4:$C$999,$W801)</f>
        <v>5.5487509950602059</v>
      </c>
      <c r="AI801" s="2">
        <f>SUMIFS('Growth rates'!N$4:N$999,'Growth rates'!$B$4:$B$999,Demands!$A801,'Growth rates'!$C$4:$C$999,$W801)</f>
        <v>6.28934178872169</v>
      </c>
      <c r="AJ801" s="2">
        <f>SUMIFS('Growth rates'!O$4:O$999,'Growth rates'!$B$4:$B$999,Demands!$A801,'Growth rates'!$C$4:$C$999,$W801)</f>
        <v>7.0315676291967621</v>
      </c>
      <c r="AK801" s="2">
        <f>SUMIFS('Growth rates'!P$4:P$999,'Growth rates'!$B$4:$B$999,Demands!$A801,'Growth rates'!$C$4:$C$999,$W801)</f>
        <v>7.7696570452702973</v>
      </c>
      <c r="AL801" s="2">
        <f>SUMIFS('Growth rates'!Q$4:Q$999,'Growth rates'!$B$4:$B$999,Demands!$A801,'Growth rates'!$C$4:$C$999,$W801)</f>
        <v>8.4814636939075214</v>
      </c>
      <c r="AM801" s="2">
        <f>SUMIFS('Growth rates'!R$4:R$999,'Growth rates'!$B$4:$B$999,Demands!$A801,'Growth rates'!$C$4:$C$999,$W801)</f>
        <v>9.1612283057352073</v>
      </c>
      <c r="AN801" s="2">
        <f>SUMIFS('Growth rates'!S$4:S$999,'Growth rates'!$B$4:$B$999,Demands!$A801,'Growth rates'!$C$4:$C$999,$W801)</f>
        <v>9.8079259260343861</v>
      </c>
      <c r="AO801" s="2">
        <f>SUMIFS('Growth rates'!T$4:T$999,'Growth rates'!$B$4:$B$999,Demands!$A801,'Growth rates'!$C$4:$C$999,$W801)</f>
        <v>10.422581509524026</v>
      </c>
      <c r="AP801" s="2">
        <f>SUMIFS('Growth rates'!U$4:U$999,'Growth rates'!$B$4:$B$999,Demands!$A801,'Growth rates'!$C$4:$C$999,$W801)</f>
        <v>11.010722490581397</v>
      </c>
      <c r="AR801">
        <f>VLOOKUP(C801&amp;A801,Driver_elast!$A$2:$E$1161,5,FALSE)</f>
        <v>0.82658799999999999</v>
      </c>
      <c r="AS801">
        <f t="shared" si="261"/>
        <v>0.82658799999999999</v>
      </c>
      <c r="AT801">
        <f t="shared" si="262"/>
        <v>0.16531760000000001</v>
      </c>
      <c r="AV801" s="2" cm="1">
        <f t="array" ref="AV801">TREND($AR801:$AS801,$AR$3:$AS$3,AV$1)</f>
        <v>0.82658799999999999</v>
      </c>
      <c r="AW801" s="2" cm="1">
        <f t="array" ref="AW801">TREND($AR801:$AS801,$AR$3:$AS$3,AW$1)</f>
        <v>0.82658799999999999</v>
      </c>
      <c r="AX801" s="2" cm="1">
        <f t="array" ref="AX801">TREND($AR801:$AS801,$AR$3:$AS$3,AX$1)</f>
        <v>0.82658799999999999</v>
      </c>
      <c r="AY801" s="2" cm="1">
        <f t="array" ref="AY801">TREND($AR801:$AS801,$AR$3:$AS$3,AY$1)</f>
        <v>0.82658799999999999</v>
      </c>
      <c r="AZ801" s="2" cm="1">
        <f t="array" ref="AZ801">TREND($AR801:$AS801,$AR$3:$AS$3,AZ$1)</f>
        <v>0.82658799999999999</v>
      </c>
      <c r="BA801" s="2" cm="1">
        <f t="array" ref="BA801">TREND($AR801:$AS801,$AR$3:$AS$3,BA$1)</f>
        <v>0.82658799999999999</v>
      </c>
      <c r="BB801" s="2" cm="1">
        <f t="array" ref="BB801">TREND($AR801:$AS801,$AR$3:$AS$3,BB$1)</f>
        <v>0.82658799999999999</v>
      </c>
      <c r="BC801" s="2" cm="1">
        <f t="array" ref="BC801">TREND($AR801:$AS801,$AR$3:$AS$3,BC$1)</f>
        <v>0.82658799999999999</v>
      </c>
      <c r="BD801" s="2" cm="1">
        <f t="array" ref="BD801">TREND($AR801:$AS801,$AR$3:$AS$3,BD$1)</f>
        <v>0.82658799999999999</v>
      </c>
      <c r="BE801" s="2" cm="1">
        <f t="array" ref="BE801">TREND($AR801:$AS801,$AR$3:$AS$3,BE$1)</f>
        <v>0.82658799999999999</v>
      </c>
      <c r="BF801" s="20" cm="1">
        <f t="array" ref="BF801">TREND($AS801:$AT801,$AS$3:$AT$3,BF$1)</f>
        <v>0.74392919999999663</v>
      </c>
      <c r="BG801" s="20" cm="1">
        <f t="array" ref="BG801">TREND($AS801:$AT801,$AS$3:$AT$3,BG$1)</f>
        <v>0.66127039999999226</v>
      </c>
      <c r="BH801" s="20" cm="1">
        <f t="array" ref="BH801">TREND($AS801:$AT801,$AS$3:$AT$3,BH$1)</f>
        <v>0.57861159999999501</v>
      </c>
      <c r="BI801" s="20" cm="1">
        <f t="array" ref="BI801">TREND($AS801:$AT801,$AS$3:$AT$3,BI$1)</f>
        <v>0.49595279999999775</v>
      </c>
      <c r="BJ801" s="20" cm="1">
        <f t="array" ref="BJ801">TREND($AS801:$AT801,$AS$3:$AT$3,BJ$1)</f>
        <v>0.41329399999999339</v>
      </c>
      <c r="BK801" s="20" cm="1">
        <f t="array" ref="BK801">TREND($AS801:$AT801,$AS$3:$AT$3,BK$1)</f>
        <v>0.33063519999999613</v>
      </c>
      <c r="BL801" s="20" cm="1">
        <f t="array" ref="BL801">TREND($AS801:$AT801,$AS$3:$AT$3,BL$1)</f>
        <v>0.24797639999999177</v>
      </c>
      <c r="BM801" s="20" cm="1">
        <f t="array" ref="BM801">TREND($AS801:$AT801,$AS$3:$AT$3,BM$1)</f>
        <v>0.16531759999999451</v>
      </c>
    </row>
    <row r="802" spans="1:65" x14ac:dyDescent="0.35">
      <c r="A802" t="str">
        <f>IF(BYDem!B800="","\I:",BYDem!B800)</f>
        <v>India</v>
      </c>
      <c r="B802" t="str">
        <f>BYDem!E800</f>
        <v>Trd_Hdt</v>
      </c>
      <c r="C802" t="str">
        <f t="shared" si="243"/>
        <v>Trd_Hdt</v>
      </c>
      <c r="D802" s="4">
        <f>SUMIFS(BYDem!$M$2:$M$2000,BYDem!$B$2:$B$2000,Demands!$A802,BYDem!$E$2:$E$2000,Demands!$B802)</f>
        <v>127</v>
      </c>
      <c r="E802" s="4">
        <f t="shared" si="244"/>
        <v>130.94963105753072</v>
      </c>
      <c r="F802" s="4">
        <f t="shared" si="245"/>
        <v>173.57842351768906</v>
      </c>
      <c r="G802" s="4">
        <f t="shared" si="246"/>
        <v>220.2620743728011</v>
      </c>
      <c r="H802" s="4">
        <f t="shared" si="247"/>
        <v>267.82093916384724</v>
      </c>
      <c r="I802" s="4">
        <f t="shared" si="248"/>
        <v>317.37002495593742</v>
      </c>
      <c r="J802" s="4">
        <f t="shared" si="249"/>
        <v>368.98391107528147</v>
      </c>
      <c r="K802" s="4">
        <f t="shared" si="250"/>
        <v>422.77135600771402</v>
      </c>
      <c r="L802" s="4">
        <f t="shared" si="251"/>
        <v>479.09158484312786</v>
      </c>
      <c r="M802" s="4">
        <f t="shared" si="252"/>
        <v>537.41117901798236</v>
      </c>
      <c r="N802" s="4">
        <f t="shared" si="253"/>
        <v>590.77186141339405</v>
      </c>
      <c r="O802" s="4">
        <f t="shared" si="254"/>
        <v>636.87492208913841</v>
      </c>
      <c r="P802" s="4">
        <f t="shared" si="255"/>
        <v>675.55595867930231</v>
      </c>
      <c r="Q802" s="4">
        <f t="shared" si="256"/>
        <v>706.25055077487059</v>
      </c>
      <c r="R802" s="4">
        <f t="shared" si="257"/>
        <v>729.6446131920593</v>
      </c>
      <c r="S802" s="4">
        <f t="shared" si="258"/>
        <v>746.67435346941272</v>
      </c>
      <c r="T802" s="4">
        <f t="shared" si="259"/>
        <v>758.27804671476861</v>
      </c>
      <c r="U802" s="4">
        <f t="shared" si="260"/>
        <v>765.35186201295153</v>
      </c>
      <c r="W802" s="5" t="str">
        <f>VLOOKUP(C802&amp;A802,Driver_elast!$A$2:$D$1161,4,FALSE)</f>
        <v>GDP</v>
      </c>
      <c r="X802" s="5">
        <v>1</v>
      </c>
      <c r="Y802" s="2">
        <f>SUMIFS('Growth rates'!D$4:D$999,'Growth rates'!$B$4:$B$999,Demands!$A802,'Growth rates'!$C$4:$C$999,$W802)</f>
        <v>1</v>
      </c>
      <c r="Z802" s="2">
        <f>SUMIFS('Growth rates'!E$4:E$999,'Growth rates'!$B$4:$B$999,Demands!$A802,'Growth rates'!$C$4:$C$999,$W802)</f>
        <v>1.0376238914016549</v>
      </c>
      <c r="AA802" s="2">
        <f>SUMIFS('Growth rates'!F$4:F$999,'Growth rates'!$B$4:$B$999,Demands!$A802,'Growth rates'!$C$4:$C$999,$W802)</f>
        <v>1.4462721176687061</v>
      </c>
      <c r="AB802" s="2">
        <f>SUMIFS('Growth rates'!G$4:G$999,'Growth rates'!$B$4:$B$999,Demands!$A802,'Growth rates'!$C$4:$C$999,$W802)</f>
        <v>1.9168483520924449</v>
      </c>
      <c r="AC802" s="2">
        <f>SUMIFS('Growth rates'!H$4:H$999,'Growth rates'!$B$4:$B$999,Demands!$A802,'Growth rates'!$C$4:$C$999,$W802)</f>
        <v>2.4175631359905037</v>
      </c>
      <c r="AD802" s="2">
        <f>SUMIFS('Growth rates'!I$4:I$999,'Growth rates'!$B$4:$B$999,Demands!$A802,'Growth rates'!$C$4:$C$999,$W802)</f>
        <v>2.9586660165525305</v>
      </c>
      <c r="AE802" s="2">
        <f>SUMIFS('Growth rates'!J$4:J$999,'Growth rates'!$B$4:$B$999,Demands!$A802,'Growth rates'!$C$4:$C$999,$W802)</f>
        <v>3.540779287715039</v>
      </c>
      <c r="AF802" s="2">
        <f>SUMIFS('Growth rates'!K$4:K$999,'Growth rates'!$B$4:$B$999,Demands!$A802,'Growth rates'!$C$4:$C$999,$W802)</f>
        <v>4.1652085465605202</v>
      </c>
      <c r="AG802" s="2">
        <f>SUMIFS('Growth rates'!L$4:L$999,'Growth rates'!$B$4:$B$999,Demands!$A802,'Growth rates'!$C$4:$C$999,$W802)</f>
        <v>4.8364928782729608</v>
      </c>
      <c r="AH802" s="2">
        <f>SUMIFS('Growth rates'!M$4:M$999,'Growth rates'!$B$4:$B$999,Demands!$A802,'Growth rates'!$C$4:$C$999,$W802)</f>
        <v>5.5487509950602059</v>
      </c>
      <c r="AI802" s="2">
        <f>SUMIFS('Growth rates'!N$4:N$999,'Growth rates'!$B$4:$B$999,Demands!$A802,'Growth rates'!$C$4:$C$999,$W802)</f>
        <v>6.28934178872169</v>
      </c>
      <c r="AJ802" s="2">
        <f>SUMIFS('Growth rates'!O$4:O$999,'Growth rates'!$B$4:$B$999,Demands!$A802,'Growth rates'!$C$4:$C$999,$W802)</f>
        <v>7.0315676291967621</v>
      </c>
      <c r="AK802" s="2">
        <f>SUMIFS('Growth rates'!P$4:P$999,'Growth rates'!$B$4:$B$999,Demands!$A802,'Growth rates'!$C$4:$C$999,$W802)</f>
        <v>7.7696570452702973</v>
      </c>
      <c r="AL802" s="2">
        <f>SUMIFS('Growth rates'!Q$4:Q$999,'Growth rates'!$B$4:$B$999,Demands!$A802,'Growth rates'!$C$4:$C$999,$W802)</f>
        <v>8.4814636939075214</v>
      </c>
      <c r="AM802" s="2">
        <f>SUMIFS('Growth rates'!R$4:R$999,'Growth rates'!$B$4:$B$999,Demands!$A802,'Growth rates'!$C$4:$C$999,$W802)</f>
        <v>9.1612283057352073</v>
      </c>
      <c r="AN802" s="2">
        <f>SUMIFS('Growth rates'!S$4:S$999,'Growth rates'!$B$4:$B$999,Demands!$A802,'Growth rates'!$C$4:$C$999,$W802)</f>
        <v>9.8079259260343861</v>
      </c>
      <c r="AO802" s="2">
        <f>SUMIFS('Growth rates'!T$4:T$999,'Growth rates'!$B$4:$B$999,Demands!$A802,'Growth rates'!$C$4:$C$999,$W802)</f>
        <v>10.422581509524026</v>
      </c>
      <c r="AP802" s="2">
        <f>SUMIFS('Growth rates'!U$4:U$999,'Growth rates'!$B$4:$B$999,Demands!$A802,'Growth rates'!$C$4:$C$999,$W802)</f>
        <v>11.010722490581397</v>
      </c>
      <c r="AR802">
        <f>VLOOKUP(C802&amp;A802,Driver_elast!$A$2:$E$1161,5,FALSE)</f>
        <v>0.82658799999999999</v>
      </c>
      <c r="AS802">
        <f t="shared" si="261"/>
        <v>0.82658799999999999</v>
      </c>
      <c r="AT802">
        <f t="shared" si="262"/>
        <v>0.16531760000000001</v>
      </c>
      <c r="AV802" s="2" cm="1">
        <f t="array" ref="AV802">TREND($AR802:$AS802,$AR$3:$AS$3,AV$1)</f>
        <v>0.82658799999999999</v>
      </c>
      <c r="AW802" s="2" cm="1">
        <f t="array" ref="AW802">TREND($AR802:$AS802,$AR$3:$AS$3,AW$1)</f>
        <v>0.82658799999999999</v>
      </c>
      <c r="AX802" s="2" cm="1">
        <f t="array" ref="AX802">TREND($AR802:$AS802,$AR$3:$AS$3,AX$1)</f>
        <v>0.82658799999999999</v>
      </c>
      <c r="AY802" s="2" cm="1">
        <f t="array" ref="AY802">TREND($AR802:$AS802,$AR$3:$AS$3,AY$1)</f>
        <v>0.82658799999999999</v>
      </c>
      <c r="AZ802" s="2" cm="1">
        <f t="array" ref="AZ802">TREND($AR802:$AS802,$AR$3:$AS$3,AZ$1)</f>
        <v>0.82658799999999999</v>
      </c>
      <c r="BA802" s="2" cm="1">
        <f t="array" ref="BA802">TREND($AR802:$AS802,$AR$3:$AS$3,BA$1)</f>
        <v>0.82658799999999999</v>
      </c>
      <c r="BB802" s="2" cm="1">
        <f t="array" ref="BB802">TREND($AR802:$AS802,$AR$3:$AS$3,BB$1)</f>
        <v>0.82658799999999999</v>
      </c>
      <c r="BC802" s="2" cm="1">
        <f t="array" ref="BC802">TREND($AR802:$AS802,$AR$3:$AS$3,BC$1)</f>
        <v>0.82658799999999999</v>
      </c>
      <c r="BD802" s="2" cm="1">
        <f t="array" ref="BD802">TREND($AR802:$AS802,$AR$3:$AS$3,BD$1)</f>
        <v>0.82658799999999999</v>
      </c>
      <c r="BE802" s="2" cm="1">
        <f t="array" ref="BE802">TREND($AR802:$AS802,$AR$3:$AS$3,BE$1)</f>
        <v>0.82658799999999999</v>
      </c>
      <c r="BF802" s="20" cm="1">
        <f t="array" ref="BF802">TREND($AS802:$AT802,$AS$3:$AT$3,BF$1)</f>
        <v>0.74392919999999663</v>
      </c>
      <c r="BG802" s="20" cm="1">
        <f t="array" ref="BG802">TREND($AS802:$AT802,$AS$3:$AT$3,BG$1)</f>
        <v>0.66127039999999226</v>
      </c>
      <c r="BH802" s="20" cm="1">
        <f t="array" ref="BH802">TREND($AS802:$AT802,$AS$3:$AT$3,BH$1)</f>
        <v>0.57861159999999501</v>
      </c>
      <c r="BI802" s="20" cm="1">
        <f t="array" ref="BI802">TREND($AS802:$AT802,$AS$3:$AT$3,BI$1)</f>
        <v>0.49595279999999775</v>
      </c>
      <c r="BJ802" s="20" cm="1">
        <f t="array" ref="BJ802">TREND($AS802:$AT802,$AS$3:$AT$3,BJ$1)</f>
        <v>0.41329399999999339</v>
      </c>
      <c r="BK802" s="20" cm="1">
        <f t="array" ref="BK802">TREND($AS802:$AT802,$AS$3:$AT$3,BK$1)</f>
        <v>0.33063519999999613</v>
      </c>
      <c r="BL802" s="20" cm="1">
        <f t="array" ref="BL802">TREND($AS802:$AT802,$AS$3:$AT$3,BL$1)</f>
        <v>0.24797639999999177</v>
      </c>
      <c r="BM802" s="20" cm="1">
        <f t="array" ref="BM802">TREND($AS802:$AT802,$AS$3:$AT$3,BM$1)</f>
        <v>0.16531759999999451</v>
      </c>
    </row>
    <row r="803" spans="1:65" x14ac:dyDescent="0.35">
      <c r="A803" t="str">
        <f>IF(BYDem!B801="","\I:",BYDem!B801)</f>
        <v>India</v>
      </c>
      <c r="B803" t="str">
        <f>BYDem!E801</f>
        <v>Trd_Lcv</v>
      </c>
      <c r="C803" t="str">
        <f t="shared" si="243"/>
        <v>Trd_Lcv</v>
      </c>
      <c r="D803" s="4">
        <f>SUMIFS(BYDem!$M$2:$M$2000,BYDem!$B$2:$B$2000,Demands!$A803,BYDem!$E$2:$E$2000,Demands!$B803)</f>
        <v>179.75</v>
      </c>
      <c r="E803" s="4">
        <f t="shared" si="244"/>
        <v>185.34012742197751</v>
      </c>
      <c r="F803" s="4">
        <f t="shared" si="245"/>
        <v>245.67497344334333</v>
      </c>
      <c r="G803" s="4">
        <f t="shared" si="246"/>
        <v>311.74888085441722</v>
      </c>
      <c r="H803" s="4">
        <f t="shared" si="247"/>
        <v>379.06152610001209</v>
      </c>
      <c r="I803" s="4">
        <f t="shared" si="248"/>
        <v>449.19103925850192</v>
      </c>
      <c r="J803" s="4">
        <f t="shared" si="249"/>
        <v>522.24297650221922</v>
      </c>
      <c r="K803" s="4">
        <f t="shared" si="250"/>
        <v>598.37126962509126</v>
      </c>
      <c r="L803" s="4">
        <f t="shared" si="251"/>
        <v>678.0843494137971</v>
      </c>
      <c r="M803" s="4">
        <f t="shared" si="252"/>
        <v>760.62723959434913</v>
      </c>
      <c r="N803" s="4">
        <f t="shared" si="253"/>
        <v>836.1515125122645</v>
      </c>
      <c r="O803" s="4">
        <f t="shared" si="254"/>
        <v>901.40367909860345</v>
      </c>
      <c r="P803" s="4">
        <f t="shared" si="255"/>
        <v>956.15105175279211</v>
      </c>
      <c r="Q803" s="4">
        <f t="shared" si="256"/>
        <v>999.5947756045905</v>
      </c>
      <c r="R803" s="4">
        <f t="shared" si="257"/>
        <v>1032.7056631596274</v>
      </c>
      <c r="S803" s="4">
        <f t="shared" si="258"/>
        <v>1056.8087798120232</v>
      </c>
      <c r="T803" s="4">
        <f t="shared" si="259"/>
        <v>1073.2321172990526</v>
      </c>
      <c r="U803" s="4">
        <f t="shared" si="260"/>
        <v>1083.244072415969</v>
      </c>
      <c r="W803" s="5" t="str">
        <f>VLOOKUP(C803&amp;A803,Driver_elast!$A$2:$D$1161,4,FALSE)</f>
        <v>GDP</v>
      </c>
      <c r="X803" s="5">
        <v>1</v>
      </c>
      <c r="Y803" s="2">
        <f>SUMIFS('Growth rates'!D$4:D$999,'Growth rates'!$B$4:$B$999,Demands!$A803,'Growth rates'!$C$4:$C$999,$W803)</f>
        <v>1</v>
      </c>
      <c r="Z803" s="2">
        <f>SUMIFS('Growth rates'!E$4:E$999,'Growth rates'!$B$4:$B$999,Demands!$A803,'Growth rates'!$C$4:$C$999,$W803)</f>
        <v>1.0376238914016549</v>
      </c>
      <c r="AA803" s="2">
        <f>SUMIFS('Growth rates'!F$4:F$999,'Growth rates'!$B$4:$B$999,Demands!$A803,'Growth rates'!$C$4:$C$999,$W803)</f>
        <v>1.4462721176687061</v>
      </c>
      <c r="AB803" s="2">
        <f>SUMIFS('Growth rates'!G$4:G$999,'Growth rates'!$B$4:$B$999,Demands!$A803,'Growth rates'!$C$4:$C$999,$W803)</f>
        <v>1.9168483520924449</v>
      </c>
      <c r="AC803" s="2">
        <f>SUMIFS('Growth rates'!H$4:H$999,'Growth rates'!$B$4:$B$999,Demands!$A803,'Growth rates'!$C$4:$C$999,$W803)</f>
        <v>2.4175631359905037</v>
      </c>
      <c r="AD803" s="2">
        <f>SUMIFS('Growth rates'!I$4:I$999,'Growth rates'!$B$4:$B$999,Demands!$A803,'Growth rates'!$C$4:$C$999,$W803)</f>
        <v>2.9586660165525305</v>
      </c>
      <c r="AE803" s="2">
        <f>SUMIFS('Growth rates'!J$4:J$999,'Growth rates'!$B$4:$B$999,Demands!$A803,'Growth rates'!$C$4:$C$999,$W803)</f>
        <v>3.540779287715039</v>
      </c>
      <c r="AF803" s="2">
        <f>SUMIFS('Growth rates'!K$4:K$999,'Growth rates'!$B$4:$B$999,Demands!$A803,'Growth rates'!$C$4:$C$999,$W803)</f>
        <v>4.1652085465605202</v>
      </c>
      <c r="AG803" s="2">
        <f>SUMIFS('Growth rates'!L$4:L$999,'Growth rates'!$B$4:$B$999,Demands!$A803,'Growth rates'!$C$4:$C$999,$W803)</f>
        <v>4.8364928782729608</v>
      </c>
      <c r="AH803" s="2">
        <f>SUMIFS('Growth rates'!M$4:M$999,'Growth rates'!$B$4:$B$999,Demands!$A803,'Growth rates'!$C$4:$C$999,$W803)</f>
        <v>5.5487509950602059</v>
      </c>
      <c r="AI803" s="2">
        <f>SUMIFS('Growth rates'!N$4:N$999,'Growth rates'!$B$4:$B$999,Demands!$A803,'Growth rates'!$C$4:$C$999,$W803)</f>
        <v>6.28934178872169</v>
      </c>
      <c r="AJ803" s="2">
        <f>SUMIFS('Growth rates'!O$4:O$999,'Growth rates'!$B$4:$B$999,Demands!$A803,'Growth rates'!$C$4:$C$999,$W803)</f>
        <v>7.0315676291967621</v>
      </c>
      <c r="AK803" s="2">
        <f>SUMIFS('Growth rates'!P$4:P$999,'Growth rates'!$B$4:$B$999,Demands!$A803,'Growth rates'!$C$4:$C$999,$W803)</f>
        <v>7.7696570452702973</v>
      </c>
      <c r="AL803" s="2">
        <f>SUMIFS('Growth rates'!Q$4:Q$999,'Growth rates'!$B$4:$B$999,Demands!$A803,'Growth rates'!$C$4:$C$999,$W803)</f>
        <v>8.4814636939075214</v>
      </c>
      <c r="AM803" s="2">
        <f>SUMIFS('Growth rates'!R$4:R$999,'Growth rates'!$B$4:$B$999,Demands!$A803,'Growth rates'!$C$4:$C$999,$W803)</f>
        <v>9.1612283057352073</v>
      </c>
      <c r="AN803" s="2">
        <f>SUMIFS('Growth rates'!S$4:S$999,'Growth rates'!$B$4:$B$999,Demands!$A803,'Growth rates'!$C$4:$C$999,$W803)</f>
        <v>9.8079259260343861</v>
      </c>
      <c r="AO803" s="2">
        <f>SUMIFS('Growth rates'!T$4:T$999,'Growth rates'!$B$4:$B$999,Demands!$A803,'Growth rates'!$C$4:$C$999,$W803)</f>
        <v>10.422581509524026</v>
      </c>
      <c r="AP803" s="2">
        <f>SUMIFS('Growth rates'!U$4:U$999,'Growth rates'!$B$4:$B$999,Demands!$A803,'Growth rates'!$C$4:$C$999,$W803)</f>
        <v>11.010722490581397</v>
      </c>
      <c r="AR803">
        <f>VLOOKUP(C803&amp;A803,Driver_elast!$A$2:$E$1161,5,FALSE)</f>
        <v>0.82658799999999999</v>
      </c>
      <c r="AS803">
        <f t="shared" si="261"/>
        <v>0.82658799999999999</v>
      </c>
      <c r="AT803">
        <f t="shared" si="262"/>
        <v>0.16531760000000001</v>
      </c>
      <c r="AV803" s="2" cm="1">
        <f t="array" ref="AV803">TREND($AR803:$AS803,$AR$3:$AS$3,AV$1)</f>
        <v>0.82658799999999999</v>
      </c>
      <c r="AW803" s="2" cm="1">
        <f t="array" ref="AW803">TREND($AR803:$AS803,$AR$3:$AS$3,AW$1)</f>
        <v>0.82658799999999999</v>
      </c>
      <c r="AX803" s="2" cm="1">
        <f t="array" ref="AX803">TREND($AR803:$AS803,$AR$3:$AS$3,AX$1)</f>
        <v>0.82658799999999999</v>
      </c>
      <c r="AY803" s="2" cm="1">
        <f t="array" ref="AY803">TREND($AR803:$AS803,$AR$3:$AS$3,AY$1)</f>
        <v>0.82658799999999999</v>
      </c>
      <c r="AZ803" s="2" cm="1">
        <f t="array" ref="AZ803">TREND($AR803:$AS803,$AR$3:$AS$3,AZ$1)</f>
        <v>0.82658799999999999</v>
      </c>
      <c r="BA803" s="2" cm="1">
        <f t="array" ref="BA803">TREND($AR803:$AS803,$AR$3:$AS$3,BA$1)</f>
        <v>0.82658799999999999</v>
      </c>
      <c r="BB803" s="2" cm="1">
        <f t="array" ref="BB803">TREND($AR803:$AS803,$AR$3:$AS$3,BB$1)</f>
        <v>0.82658799999999999</v>
      </c>
      <c r="BC803" s="2" cm="1">
        <f t="array" ref="BC803">TREND($AR803:$AS803,$AR$3:$AS$3,BC$1)</f>
        <v>0.82658799999999999</v>
      </c>
      <c r="BD803" s="2" cm="1">
        <f t="array" ref="BD803">TREND($AR803:$AS803,$AR$3:$AS$3,BD$1)</f>
        <v>0.82658799999999999</v>
      </c>
      <c r="BE803" s="2" cm="1">
        <f t="array" ref="BE803">TREND($AR803:$AS803,$AR$3:$AS$3,BE$1)</f>
        <v>0.82658799999999999</v>
      </c>
      <c r="BF803" s="20" cm="1">
        <f t="array" ref="BF803">TREND($AS803:$AT803,$AS$3:$AT$3,BF$1)</f>
        <v>0.74392919999999663</v>
      </c>
      <c r="BG803" s="20" cm="1">
        <f t="array" ref="BG803">TREND($AS803:$AT803,$AS$3:$AT$3,BG$1)</f>
        <v>0.66127039999999226</v>
      </c>
      <c r="BH803" s="20" cm="1">
        <f t="array" ref="BH803">TREND($AS803:$AT803,$AS$3:$AT$3,BH$1)</f>
        <v>0.57861159999999501</v>
      </c>
      <c r="BI803" s="20" cm="1">
        <f t="array" ref="BI803">TREND($AS803:$AT803,$AS$3:$AT$3,BI$1)</f>
        <v>0.49595279999999775</v>
      </c>
      <c r="BJ803" s="20" cm="1">
        <f t="array" ref="BJ803">TREND($AS803:$AT803,$AS$3:$AT$3,BJ$1)</f>
        <v>0.41329399999999339</v>
      </c>
      <c r="BK803" s="20" cm="1">
        <f t="array" ref="BK803">TREND($AS803:$AT803,$AS$3:$AT$3,BK$1)</f>
        <v>0.33063519999999613</v>
      </c>
      <c r="BL803" s="20" cm="1">
        <f t="array" ref="BL803">TREND($AS803:$AT803,$AS$3:$AT$3,BL$1)</f>
        <v>0.24797639999999177</v>
      </c>
      <c r="BM803" s="20" cm="1">
        <f t="array" ref="BM803">TREND($AS803:$AT803,$AS$3:$AT$3,BM$1)</f>
        <v>0.16531759999999451</v>
      </c>
    </row>
    <row r="804" spans="1:65" x14ac:dyDescent="0.35">
      <c r="A804" t="str">
        <f>IF(BYDem!B802="","\I:",BYDem!B802)</f>
        <v>LatAm_other</v>
      </c>
      <c r="B804" t="str">
        <f>BYDem!E802</f>
        <v>AGR</v>
      </c>
      <c r="C804" t="str">
        <f t="shared" ref="C804:C867" si="263">B804</f>
        <v>AGR</v>
      </c>
      <c r="D804" s="4">
        <f>SUMIFS(BYDem!$M$2:$M$2000,BYDem!$B$2:$B$2000,Demands!$A804,BYDem!$E$2:$E$2000,Demands!$B804)</f>
        <v>85.310400085200001</v>
      </c>
      <c r="E804" s="4">
        <f t="shared" si="244"/>
        <v>85.310400085200001</v>
      </c>
      <c r="F804" s="4">
        <f t="shared" si="245"/>
        <v>85.310400085200001</v>
      </c>
      <c r="G804" s="4">
        <f t="shared" si="246"/>
        <v>85.310400085200001</v>
      </c>
      <c r="H804" s="4">
        <f t="shared" si="247"/>
        <v>85.310400085200001</v>
      </c>
      <c r="I804" s="4">
        <f t="shared" si="248"/>
        <v>85.310400085200001</v>
      </c>
      <c r="J804" s="4">
        <f t="shared" si="249"/>
        <v>85.310400085200001</v>
      </c>
      <c r="K804" s="4">
        <f t="shared" si="250"/>
        <v>85.310400085200001</v>
      </c>
      <c r="L804" s="4">
        <f t="shared" si="251"/>
        <v>85.310400085200001</v>
      </c>
      <c r="M804" s="4">
        <f t="shared" si="252"/>
        <v>85.310400085200001</v>
      </c>
      <c r="N804" s="4">
        <f t="shared" si="253"/>
        <v>85.310400085200001</v>
      </c>
      <c r="O804" s="4">
        <f t="shared" si="254"/>
        <v>85.310400085200001</v>
      </c>
      <c r="P804" s="4">
        <f t="shared" si="255"/>
        <v>85.310400085200001</v>
      </c>
      <c r="Q804" s="4">
        <f t="shared" si="256"/>
        <v>85.310400085200001</v>
      </c>
      <c r="R804" s="4">
        <f t="shared" si="257"/>
        <v>85.310400085200001</v>
      </c>
      <c r="S804" s="4">
        <f t="shared" si="258"/>
        <v>85.310400085200001</v>
      </c>
      <c r="T804" s="4">
        <f t="shared" si="259"/>
        <v>85.310400085200001</v>
      </c>
      <c r="U804" s="4">
        <f t="shared" si="260"/>
        <v>85.310400085200001</v>
      </c>
      <c r="W804" s="5" t="str">
        <f>VLOOKUP(C804&amp;A804,Driver_elast!$A$2:$D$1161,4,FALSE)</f>
        <v>POP</v>
      </c>
      <c r="X804" s="5">
        <v>1</v>
      </c>
      <c r="Y804" s="2">
        <f>SUMIFS('Growth rates'!D$4:D$999,'Growth rates'!$B$4:$B$999,Demands!$A804,'Growth rates'!$C$4:$C$999,$W804)</f>
        <v>1</v>
      </c>
      <c r="Z804" s="2">
        <f>SUMIFS('Growth rates'!E$4:E$999,'Growth rates'!$B$4:$B$999,Demands!$A804,'Growth rates'!$C$4:$C$999,$W804)</f>
        <v>1.0089016128269213</v>
      </c>
      <c r="AA804" s="2">
        <f>SUMIFS('Growth rates'!F$4:F$999,'Growth rates'!$B$4:$B$999,Demands!$A804,'Growth rates'!$C$4:$C$999,$W804)</f>
        <v>1.0534035196130451</v>
      </c>
      <c r="AB804" s="2">
        <f>SUMIFS('Growth rates'!G$4:G$999,'Growth rates'!$B$4:$B$999,Demands!$A804,'Growth rates'!$C$4:$C$999,$W804)</f>
        <v>1.0978070465213439</v>
      </c>
      <c r="AC804" s="2">
        <f>SUMIFS('Growth rates'!H$4:H$999,'Growth rates'!$B$4:$B$999,Demands!$A804,'Growth rates'!$C$4:$C$999,$W804)</f>
        <v>1.136025085440852</v>
      </c>
      <c r="AD804" s="2">
        <f>SUMIFS('Growth rates'!I$4:I$999,'Growth rates'!$B$4:$B$999,Demands!$A804,'Growth rates'!$C$4:$C$999,$W804)</f>
        <v>1.1669708886268795</v>
      </c>
      <c r="AE804" s="2">
        <f>SUMIFS('Growth rates'!J$4:J$999,'Growth rates'!$B$4:$B$999,Demands!$A804,'Growth rates'!$C$4:$C$999,$W804)</f>
        <v>1.1906234927387795</v>
      </c>
      <c r="AF804" s="2">
        <f>SUMIFS('Growth rates'!K$4:K$999,'Growth rates'!$B$4:$B$999,Demands!$A804,'Growth rates'!$C$4:$C$999,$W804)</f>
        <v>1.207416396323499</v>
      </c>
      <c r="AG804" s="2">
        <f>SUMIFS('Growth rates'!L$4:L$999,'Growth rates'!$B$4:$B$999,Demands!$A804,'Growth rates'!$C$4:$C$999,$W804)</f>
        <v>1.2180025520018496</v>
      </c>
      <c r="AH804" s="2">
        <f>SUMIFS('Growth rates'!M$4:M$999,'Growth rates'!$B$4:$B$999,Demands!$A804,'Growth rates'!$C$4:$C$999,$W804)</f>
        <v>1.2230931576635073</v>
      </c>
      <c r="AI804" s="2">
        <f>SUMIFS('Growth rates'!N$4:N$999,'Growth rates'!$B$4:$B$999,Demands!$A804,'Growth rates'!$C$4:$C$999,$W804)</f>
        <v>1.2235705535958734</v>
      </c>
      <c r="AJ804" s="2">
        <f>SUMIFS('Growth rates'!O$4:O$999,'Growth rates'!$B$4:$B$999,Demands!$A804,'Growth rates'!$C$4:$C$999,$W804)</f>
        <v>1.219724196639681</v>
      </c>
      <c r="AK804" s="2">
        <f>SUMIFS('Growth rates'!P$4:P$999,'Growth rates'!$B$4:$B$999,Demands!$A804,'Growth rates'!$C$4:$C$999,$W804)</f>
        <v>1.2118221559373801</v>
      </c>
      <c r="AL804" s="2">
        <f>SUMIFS('Growth rates'!Q$4:Q$999,'Growth rates'!$B$4:$B$999,Demands!$A804,'Growth rates'!$C$4:$C$999,$W804)</f>
        <v>1.1999123234599822</v>
      </c>
      <c r="AM804" s="2">
        <f>SUMIFS('Growth rates'!R$4:R$999,'Growth rates'!$B$4:$B$999,Demands!$A804,'Growth rates'!$C$4:$C$999,$W804)</f>
        <v>1.1848460904044613</v>
      </c>
      <c r="AN804" s="2">
        <f>SUMIFS('Growth rates'!S$4:S$999,'Growth rates'!$B$4:$B$999,Demands!$A804,'Growth rates'!$C$4:$C$999,$W804)</f>
        <v>1.1673978571350268</v>
      </c>
      <c r="AO804" s="2">
        <f>SUMIFS('Growth rates'!T$4:T$999,'Growth rates'!$B$4:$B$999,Demands!$A804,'Growth rates'!$C$4:$C$999,$W804)</f>
        <v>1.1482294738253105</v>
      </c>
      <c r="AP804" s="2">
        <f>SUMIFS('Growth rates'!U$4:U$999,'Growth rates'!$B$4:$B$999,Demands!$A804,'Growth rates'!$C$4:$C$999,$W804)</f>
        <v>1.128139642150066</v>
      </c>
      <c r="AR804">
        <f>VLOOKUP(C804&amp;A804,Driver_elast!$A$2:$E$1161,5,FALSE)</f>
        <v>0</v>
      </c>
      <c r="AS804">
        <f t="shared" si="261"/>
        <v>0</v>
      </c>
      <c r="AT804">
        <f t="shared" si="262"/>
        <v>0</v>
      </c>
      <c r="AV804" s="2" cm="1">
        <f t="array" ref="AV804">TREND($AR804:$AS804,$AR$3:$AS$3,AV$1)</f>
        <v>0</v>
      </c>
      <c r="AW804" s="2" cm="1">
        <f t="array" ref="AW804">TREND($AR804:$AS804,$AR$3:$AS$3,AW$1)</f>
        <v>0</v>
      </c>
      <c r="AX804" s="2" cm="1">
        <f t="array" ref="AX804">TREND($AR804:$AS804,$AR$3:$AS$3,AX$1)</f>
        <v>0</v>
      </c>
      <c r="AY804" s="2" cm="1">
        <f t="array" ref="AY804">TREND($AR804:$AS804,$AR$3:$AS$3,AY$1)</f>
        <v>0</v>
      </c>
      <c r="AZ804" s="2" cm="1">
        <f t="array" ref="AZ804">TREND($AR804:$AS804,$AR$3:$AS$3,AZ$1)</f>
        <v>0</v>
      </c>
      <c r="BA804" s="2" cm="1">
        <f t="array" ref="BA804">TREND($AR804:$AS804,$AR$3:$AS$3,BA$1)</f>
        <v>0</v>
      </c>
      <c r="BB804" s="2" cm="1">
        <f t="array" ref="BB804">TREND($AR804:$AS804,$AR$3:$AS$3,BB$1)</f>
        <v>0</v>
      </c>
      <c r="BC804" s="2" cm="1">
        <f t="array" ref="BC804">TREND($AR804:$AS804,$AR$3:$AS$3,BC$1)</f>
        <v>0</v>
      </c>
      <c r="BD804" s="2" cm="1">
        <f t="array" ref="BD804">TREND($AR804:$AS804,$AR$3:$AS$3,BD$1)</f>
        <v>0</v>
      </c>
      <c r="BE804" s="2" cm="1">
        <f t="array" ref="BE804">TREND($AR804:$AS804,$AR$3:$AS$3,BE$1)</f>
        <v>0</v>
      </c>
      <c r="BF804" s="20" cm="1">
        <f t="array" ref="BF804">TREND($AS804:$AT804,$AS$3:$AT$3,BF$1)</f>
        <v>0</v>
      </c>
      <c r="BG804" s="20" cm="1">
        <f t="array" ref="BG804">TREND($AS804:$AT804,$AS$3:$AT$3,BG$1)</f>
        <v>0</v>
      </c>
      <c r="BH804" s="20" cm="1">
        <f t="array" ref="BH804">TREND($AS804:$AT804,$AS$3:$AT$3,BH$1)</f>
        <v>0</v>
      </c>
      <c r="BI804" s="20" cm="1">
        <f t="array" ref="BI804">TREND($AS804:$AT804,$AS$3:$AT$3,BI$1)</f>
        <v>0</v>
      </c>
      <c r="BJ804" s="20" cm="1">
        <f t="array" ref="BJ804">TREND($AS804:$AT804,$AS$3:$AT$3,BJ$1)</f>
        <v>0</v>
      </c>
      <c r="BK804" s="20" cm="1">
        <f t="array" ref="BK804">TREND($AS804:$AT804,$AS$3:$AT$3,BK$1)</f>
        <v>0</v>
      </c>
      <c r="BL804" s="20" cm="1">
        <f t="array" ref="BL804">TREND($AS804:$AT804,$AS$3:$AT$3,BL$1)</f>
        <v>0</v>
      </c>
      <c r="BM804" s="20" cm="1">
        <f t="array" ref="BM804">TREND($AS804:$AT804,$AS$3:$AT$3,BM$1)</f>
        <v>0</v>
      </c>
    </row>
    <row r="805" spans="1:65" x14ac:dyDescent="0.35">
      <c r="A805" t="str">
        <f>IF(BYDem!B803="","\I:",BYDem!B803)</f>
        <v>LatAm_other</v>
      </c>
      <c r="B805" t="str">
        <f>BYDem!E803</f>
        <v>CCK</v>
      </c>
      <c r="C805" t="str">
        <f t="shared" si="263"/>
        <v>CCK</v>
      </c>
      <c r="D805" s="4">
        <f>SUMIFS(BYDem!$M$2:$M$2000,BYDem!$B$2:$B$2000,Demands!$A805,BYDem!$E$2:$E$2000,Demands!$B805)</f>
        <v>41.9967751283748</v>
      </c>
      <c r="E805" s="4">
        <f t="shared" si="244"/>
        <v>42.375442439388003</v>
      </c>
      <c r="F805" s="4">
        <f t="shared" si="245"/>
        <v>51.913759908524455</v>
      </c>
      <c r="G805" s="4">
        <f t="shared" si="246"/>
        <v>60.571342498099767</v>
      </c>
      <c r="H805" s="4">
        <f t="shared" si="247"/>
        <v>70.863925367778094</v>
      </c>
      <c r="I805" s="4">
        <f t="shared" si="248"/>
        <v>82.580345505411103</v>
      </c>
      <c r="J805" s="4">
        <f t="shared" si="249"/>
        <v>95.327277161759639</v>
      </c>
      <c r="K805" s="4">
        <f t="shared" si="250"/>
        <v>108.79364588492864</v>
      </c>
      <c r="L805" s="4">
        <f t="shared" si="251"/>
        <v>123.06759158640206</v>
      </c>
      <c r="M805" s="4">
        <f t="shared" si="252"/>
        <v>138.31507297505641</v>
      </c>
      <c r="N805" s="4">
        <f t="shared" si="253"/>
        <v>153.09138433362634</v>
      </c>
      <c r="O805" s="4">
        <f t="shared" si="254"/>
        <v>166.75088017861762</v>
      </c>
      <c r="P805" s="4">
        <f t="shared" si="255"/>
        <v>178.90688161418859</v>
      </c>
      <c r="Q805" s="4">
        <f t="shared" si="256"/>
        <v>189.19664043044378</v>
      </c>
      <c r="R805" s="4">
        <f t="shared" si="257"/>
        <v>197.56374513226541</v>
      </c>
      <c r="S805" s="4">
        <f t="shared" si="258"/>
        <v>204.06491274874256</v>
      </c>
      <c r="T805" s="4">
        <f t="shared" si="259"/>
        <v>208.77920966501941</v>
      </c>
      <c r="U805" s="4">
        <f t="shared" si="260"/>
        <v>211.81079333987375</v>
      </c>
      <c r="W805" s="5" t="str">
        <f>VLOOKUP(C805&amp;A805,Driver_elast!$A$2:$D$1161,4,FALSE)</f>
        <v>GDP</v>
      </c>
      <c r="X805" s="5">
        <v>1</v>
      </c>
      <c r="Y805" s="2">
        <f>SUMIFS('Growth rates'!D$4:D$999,'Growth rates'!$B$4:$B$999,Demands!$A805,'Growth rates'!$C$4:$C$999,$W805)</f>
        <v>1</v>
      </c>
      <c r="Z805" s="2">
        <f>SUMIFS('Growth rates'!E$4:E$999,'Growth rates'!$B$4:$B$999,Demands!$A805,'Growth rates'!$C$4:$C$999,$W805)</f>
        <v>1.0094605352102988</v>
      </c>
      <c r="AA805" s="2">
        <f>SUMIFS('Growth rates'!F$4:F$999,'Growth rates'!$B$4:$B$999,Demands!$A805,'Growth rates'!$C$4:$C$999,$W805)</f>
        <v>1.2478684701860967</v>
      </c>
      <c r="AB805" s="2">
        <f>SUMIFS('Growth rates'!G$4:G$999,'Growth rates'!$B$4:$B$999,Demands!$A805,'Growth rates'!$C$4:$C$999,$W805)</f>
        <v>1.4662202841167047</v>
      </c>
      <c r="AC805" s="2">
        <f>SUMIFS('Growth rates'!H$4:H$999,'Growth rates'!$B$4:$B$999,Demands!$A805,'Growth rates'!$C$4:$C$999,$W805)</f>
        <v>1.7276351192425732</v>
      </c>
      <c r="AD805" s="2">
        <f>SUMIFS('Growth rates'!I$4:I$999,'Growth rates'!$B$4:$B$999,Demands!$A805,'Growth rates'!$C$4:$C$999,$W805)</f>
        <v>2.0273412234228849</v>
      </c>
      <c r="AE805" s="2">
        <f>SUMIFS('Growth rates'!J$4:J$999,'Growth rates'!$B$4:$B$999,Demands!$A805,'Growth rates'!$C$4:$C$999,$W805)</f>
        <v>2.3556856483283735</v>
      </c>
      <c r="AF805" s="2">
        <f>SUMIFS('Growth rates'!K$4:K$999,'Growth rates'!$B$4:$B$999,Demands!$A805,'Growth rates'!$C$4:$C$999,$W805)</f>
        <v>2.7048456468360103</v>
      </c>
      <c r="AG805" s="2">
        <f>SUMIFS('Growth rates'!L$4:L$999,'Growth rates'!$B$4:$B$999,Demands!$A805,'Growth rates'!$C$4:$C$999,$W805)</f>
        <v>3.0772003380964117</v>
      </c>
      <c r="AH805" s="2">
        <f>SUMIFS('Growth rates'!M$4:M$999,'Growth rates'!$B$4:$B$999,Demands!$A805,'Growth rates'!$C$4:$C$999,$W805)</f>
        <v>3.4772224656844184</v>
      </c>
      <c r="AI805" s="2">
        <f>SUMIFS('Growth rates'!N$4:N$999,'Growth rates'!$B$4:$B$999,Demands!$A805,'Growth rates'!$C$4:$C$999,$W805)</f>
        <v>3.9102946840139454</v>
      </c>
      <c r="AJ805" s="2">
        <f>SUMIFS('Growth rates'!O$4:O$999,'Growth rates'!$B$4:$B$999,Demands!$A805,'Growth rates'!$C$4:$C$999,$W805)</f>
        <v>4.3678854524600617</v>
      </c>
      <c r="AK805" s="2">
        <f>SUMIFS('Growth rates'!P$4:P$999,'Growth rates'!$B$4:$B$999,Demands!$A805,'Growth rates'!$C$4:$C$999,$W805)</f>
        <v>4.8451615025009955</v>
      </c>
      <c r="AL805" s="2">
        <f>SUMIFS('Growth rates'!Q$4:Q$999,'Growth rates'!$B$4:$B$999,Demands!$A805,'Growth rates'!$C$4:$C$999,$W805)</f>
        <v>5.3324756170908669</v>
      </c>
      <c r="AM805" s="2">
        <f>SUMIFS('Growth rates'!R$4:R$999,'Growth rates'!$B$4:$B$999,Demands!$A805,'Growth rates'!$C$4:$C$999,$W805)</f>
        <v>5.8273494502557011</v>
      </c>
      <c r="AN805" s="2">
        <f>SUMIFS('Growth rates'!S$4:S$999,'Growth rates'!$B$4:$B$999,Demands!$A805,'Growth rates'!$C$4:$C$999,$W805)</f>
        <v>6.3303506462328327</v>
      </c>
      <c r="AO805" s="2">
        <f>SUMIFS('Growth rates'!T$4:T$999,'Growth rates'!$B$4:$B$999,Demands!$A805,'Growth rates'!$C$4:$C$999,$W805)</f>
        <v>6.8418309797170789</v>
      </c>
      <c r="AP805" s="2">
        <f>SUMIFS('Growth rates'!U$4:U$999,'Growth rates'!$B$4:$B$999,Demands!$A805,'Growth rates'!$C$4:$C$999,$W805)</f>
        <v>7.363023878201675</v>
      </c>
      <c r="AR805">
        <f>VLOOKUP(C805&amp;A805,Driver_elast!$A$2:$E$1161,5,FALSE)</f>
        <v>0.95307299999999995</v>
      </c>
      <c r="AS805">
        <f t="shared" si="261"/>
        <v>0.95307299999999995</v>
      </c>
      <c r="AT805">
        <f t="shared" si="262"/>
        <v>0.1906146</v>
      </c>
      <c r="AV805" s="2" cm="1">
        <f t="array" ref="AV805">TREND($AR805:$AS805,$AR$3:$AS$3,AV$1)</f>
        <v>0.95307299999999995</v>
      </c>
      <c r="AW805" s="2" cm="1">
        <f t="array" ref="AW805">TREND($AR805:$AS805,$AR$3:$AS$3,AW$1)</f>
        <v>0.95307299999999995</v>
      </c>
      <c r="AX805" s="2" cm="1">
        <f t="array" ref="AX805">TREND($AR805:$AS805,$AR$3:$AS$3,AX$1)</f>
        <v>0.95307299999999995</v>
      </c>
      <c r="AY805" s="2" cm="1">
        <f t="array" ref="AY805">TREND($AR805:$AS805,$AR$3:$AS$3,AY$1)</f>
        <v>0.95307299999999995</v>
      </c>
      <c r="AZ805" s="2" cm="1">
        <f t="array" ref="AZ805">TREND($AR805:$AS805,$AR$3:$AS$3,AZ$1)</f>
        <v>0.95307299999999995</v>
      </c>
      <c r="BA805" s="2" cm="1">
        <f t="array" ref="BA805">TREND($AR805:$AS805,$AR$3:$AS$3,BA$1)</f>
        <v>0.95307299999999995</v>
      </c>
      <c r="BB805" s="2" cm="1">
        <f t="array" ref="BB805">TREND($AR805:$AS805,$AR$3:$AS$3,BB$1)</f>
        <v>0.95307299999999995</v>
      </c>
      <c r="BC805" s="2" cm="1">
        <f t="array" ref="BC805">TREND($AR805:$AS805,$AR$3:$AS$3,BC$1)</f>
        <v>0.95307299999999995</v>
      </c>
      <c r="BD805" s="2" cm="1">
        <f t="array" ref="BD805">TREND($AR805:$AS805,$AR$3:$AS$3,BD$1)</f>
        <v>0.95307299999999995</v>
      </c>
      <c r="BE805" s="2" cm="1">
        <f t="array" ref="BE805">TREND($AR805:$AS805,$AR$3:$AS$3,BE$1)</f>
        <v>0.95307299999999995</v>
      </c>
      <c r="BF805" s="20" cm="1">
        <f t="array" ref="BF805">TREND($AS805:$AT805,$AS$3:$AT$3,BF$1)</f>
        <v>0.85776570000000874</v>
      </c>
      <c r="BG805" s="20" cm="1">
        <f t="array" ref="BG805">TREND($AS805:$AT805,$AS$3:$AT$3,BG$1)</f>
        <v>0.76245840000000698</v>
      </c>
      <c r="BH805" s="20" cm="1">
        <f t="array" ref="BH805">TREND($AS805:$AT805,$AS$3:$AT$3,BH$1)</f>
        <v>0.66715110000000521</v>
      </c>
      <c r="BI805" s="20" cm="1">
        <f t="array" ref="BI805">TREND($AS805:$AT805,$AS$3:$AT$3,BI$1)</f>
        <v>0.57184380000000345</v>
      </c>
      <c r="BJ805" s="20" cm="1">
        <f t="array" ref="BJ805">TREND($AS805:$AT805,$AS$3:$AT$3,BJ$1)</f>
        <v>0.4765365000000088</v>
      </c>
      <c r="BK805" s="20" cm="1">
        <f t="array" ref="BK805">TREND($AS805:$AT805,$AS$3:$AT$3,BK$1)</f>
        <v>0.38122920000000704</v>
      </c>
      <c r="BL805" s="20" cm="1">
        <f t="array" ref="BL805">TREND($AS805:$AT805,$AS$3:$AT$3,BL$1)</f>
        <v>0.28592190000000528</v>
      </c>
      <c r="BM805" s="20" cm="1">
        <f t="array" ref="BM805">TREND($AS805:$AT805,$AS$3:$AT$3,BM$1)</f>
        <v>0.19061460000000352</v>
      </c>
    </row>
    <row r="806" spans="1:65" x14ac:dyDescent="0.35">
      <c r="A806" t="str">
        <f>IF(BYDem!B804="","\I:",BYDem!B804)</f>
        <v>LatAm_other</v>
      </c>
      <c r="B806" t="str">
        <f>BYDem!E804</f>
        <v>CHW</v>
      </c>
      <c r="C806" t="str">
        <f t="shared" si="263"/>
        <v>CHW</v>
      </c>
      <c r="D806" s="4">
        <f>SUMIFS(BYDem!$M$2:$M$2000,BYDem!$B$2:$B$2000,Demands!$A806,BYDem!$E$2:$E$2000,Demands!$B806)</f>
        <v>21.797594563324999</v>
      </c>
      <c r="E806" s="4">
        <f t="shared" si="244"/>
        <v>21.994134333214937</v>
      </c>
      <c r="F806" s="4">
        <f t="shared" si="245"/>
        <v>26.944809149863946</v>
      </c>
      <c r="G806" s="4">
        <f t="shared" si="246"/>
        <v>31.438355966475598</v>
      </c>
      <c r="H806" s="4">
        <f t="shared" si="247"/>
        <v>36.780517304265786</v>
      </c>
      <c r="I806" s="4">
        <f t="shared" si="248"/>
        <v>42.861693182961979</v>
      </c>
      <c r="J806" s="4">
        <f t="shared" si="249"/>
        <v>49.47773566056091</v>
      </c>
      <c r="K806" s="4">
        <f t="shared" si="250"/>
        <v>56.467187702309566</v>
      </c>
      <c r="L806" s="4">
        <f t="shared" si="251"/>
        <v>63.875796584028571</v>
      </c>
      <c r="M806" s="4">
        <f t="shared" si="252"/>
        <v>71.789699887455683</v>
      </c>
      <c r="N806" s="4">
        <f t="shared" si="253"/>
        <v>79.459051716280868</v>
      </c>
      <c r="O806" s="4">
        <f t="shared" si="254"/>
        <v>86.548742566552221</v>
      </c>
      <c r="P806" s="4">
        <f t="shared" si="255"/>
        <v>92.858074413909875</v>
      </c>
      <c r="Q806" s="4">
        <f t="shared" si="256"/>
        <v>98.198769982689114</v>
      </c>
      <c r="R806" s="4">
        <f t="shared" si="257"/>
        <v>102.54155000333819</v>
      </c>
      <c r="S806" s="4">
        <f t="shared" si="258"/>
        <v>105.91585232676687</v>
      </c>
      <c r="T806" s="4">
        <f t="shared" si="259"/>
        <v>108.36271479461162</v>
      </c>
      <c r="U806" s="4">
        <f t="shared" si="260"/>
        <v>109.93619827345671</v>
      </c>
      <c r="W806" s="5" t="str">
        <f>VLOOKUP(C806&amp;A806,Driver_elast!$A$2:$D$1161,4,FALSE)</f>
        <v>GDP</v>
      </c>
      <c r="X806" s="5">
        <v>1</v>
      </c>
      <c r="Y806" s="2">
        <f>SUMIFS('Growth rates'!D$4:D$999,'Growth rates'!$B$4:$B$999,Demands!$A806,'Growth rates'!$C$4:$C$999,$W806)</f>
        <v>1</v>
      </c>
      <c r="Z806" s="2">
        <f>SUMIFS('Growth rates'!E$4:E$999,'Growth rates'!$B$4:$B$999,Demands!$A806,'Growth rates'!$C$4:$C$999,$W806)</f>
        <v>1.0094605352102988</v>
      </c>
      <c r="AA806" s="2">
        <f>SUMIFS('Growth rates'!F$4:F$999,'Growth rates'!$B$4:$B$999,Demands!$A806,'Growth rates'!$C$4:$C$999,$W806)</f>
        <v>1.2478684701860967</v>
      </c>
      <c r="AB806" s="2">
        <f>SUMIFS('Growth rates'!G$4:G$999,'Growth rates'!$B$4:$B$999,Demands!$A806,'Growth rates'!$C$4:$C$999,$W806)</f>
        <v>1.4662202841167047</v>
      </c>
      <c r="AC806" s="2">
        <f>SUMIFS('Growth rates'!H$4:H$999,'Growth rates'!$B$4:$B$999,Demands!$A806,'Growth rates'!$C$4:$C$999,$W806)</f>
        <v>1.7276351192425732</v>
      </c>
      <c r="AD806" s="2">
        <f>SUMIFS('Growth rates'!I$4:I$999,'Growth rates'!$B$4:$B$999,Demands!$A806,'Growth rates'!$C$4:$C$999,$W806)</f>
        <v>2.0273412234228849</v>
      </c>
      <c r="AE806" s="2">
        <f>SUMIFS('Growth rates'!J$4:J$999,'Growth rates'!$B$4:$B$999,Demands!$A806,'Growth rates'!$C$4:$C$999,$W806)</f>
        <v>2.3556856483283735</v>
      </c>
      <c r="AF806" s="2">
        <f>SUMIFS('Growth rates'!K$4:K$999,'Growth rates'!$B$4:$B$999,Demands!$A806,'Growth rates'!$C$4:$C$999,$W806)</f>
        <v>2.7048456468360103</v>
      </c>
      <c r="AG806" s="2">
        <f>SUMIFS('Growth rates'!L$4:L$999,'Growth rates'!$B$4:$B$999,Demands!$A806,'Growth rates'!$C$4:$C$999,$W806)</f>
        <v>3.0772003380964117</v>
      </c>
      <c r="AH806" s="2">
        <f>SUMIFS('Growth rates'!M$4:M$999,'Growth rates'!$B$4:$B$999,Demands!$A806,'Growth rates'!$C$4:$C$999,$W806)</f>
        <v>3.4772224656844184</v>
      </c>
      <c r="AI806" s="2">
        <f>SUMIFS('Growth rates'!N$4:N$999,'Growth rates'!$B$4:$B$999,Demands!$A806,'Growth rates'!$C$4:$C$999,$W806)</f>
        <v>3.9102946840139454</v>
      </c>
      <c r="AJ806" s="2">
        <f>SUMIFS('Growth rates'!O$4:O$999,'Growth rates'!$B$4:$B$999,Demands!$A806,'Growth rates'!$C$4:$C$999,$W806)</f>
        <v>4.3678854524600617</v>
      </c>
      <c r="AK806" s="2">
        <f>SUMIFS('Growth rates'!P$4:P$999,'Growth rates'!$B$4:$B$999,Demands!$A806,'Growth rates'!$C$4:$C$999,$W806)</f>
        <v>4.8451615025009955</v>
      </c>
      <c r="AL806" s="2">
        <f>SUMIFS('Growth rates'!Q$4:Q$999,'Growth rates'!$B$4:$B$999,Demands!$A806,'Growth rates'!$C$4:$C$999,$W806)</f>
        <v>5.3324756170908669</v>
      </c>
      <c r="AM806" s="2">
        <f>SUMIFS('Growth rates'!R$4:R$999,'Growth rates'!$B$4:$B$999,Demands!$A806,'Growth rates'!$C$4:$C$999,$W806)</f>
        <v>5.8273494502557011</v>
      </c>
      <c r="AN806" s="2">
        <f>SUMIFS('Growth rates'!S$4:S$999,'Growth rates'!$B$4:$B$999,Demands!$A806,'Growth rates'!$C$4:$C$999,$W806)</f>
        <v>6.3303506462328327</v>
      </c>
      <c r="AO806" s="2">
        <f>SUMIFS('Growth rates'!T$4:T$999,'Growth rates'!$B$4:$B$999,Demands!$A806,'Growth rates'!$C$4:$C$999,$W806)</f>
        <v>6.8418309797170789</v>
      </c>
      <c r="AP806" s="2">
        <f>SUMIFS('Growth rates'!U$4:U$999,'Growth rates'!$B$4:$B$999,Demands!$A806,'Growth rates'!$C$4:$C$999,$W806)</f>
        <v>7.363023878201675</v>
      </c>
      <c r="AR806">
        <f>VLOOKUP(C806&amp;A806,Driver_elast!$A$2:$E$1161,5,FALSE)</f>
        <v>0.95307299999999995</v>
      </c>
      <c r="AS806">
        <f t="shared" si="261"/>
        <v>0.95307299999999995</v>
      </c>
      <c r="AT806">
        <f t="shared" si="262"/>
        <v>0.1906146</v>
      </c>
      <c r="AV806" s="2" cm="1">
        <f t="array" ref="AV806">TREND($AR806:$AS806,$AR$3:$AS$3,AV$1)</f>
        <v>0.95307299999999995</v>
      </c>
      <c r="AW806" s="2" cm="1">
        <f t="array" ref="AW806">TREND($AR806:$AS806,$AR$3:$AS$3,AW$1)</f>
        <v>0.95307299999999995</v>
      </c>
      <c r="AX806" s="2" cm="1">
        <f t="array" ref="AX806">TREND($AR806:$AS806,$AR$3:$AS$3,AX$1)</f>
        <v>0.95307299999999995</v>
      </c>
      <c r="AY806" s="2" cm="1">
        <f t="array" ref="AY806">TREND($AR806:$AS806,$AR$3:$AS$3,AY$1)</f>
        <v>0.95307299999999995</v>
      </c>
      <c r="AZ806" s="2" cm="1">
        <f t="array" ref="AZ806">TREND($AR806:$AS806,$AR$3:$AS$3,AZ$1)</f>
        <v>0.95307299999999995</v>
      </c>
      <c r="BA806" s="2" cm="1">
        <f t="array" ref="BA806">TREND($AR806:$AS806,$AR$3:$AS$3,BA$1)</f>
        <v>0.95307299999999995</v>
      </c>
      <c r="BB806" s="2" cm="1">
        <f t="array" ref="BB806">TREND($AR806:$AS806,$AR$3:$AS$3,BB$1)</f>
        <v>0.95307299999999995</v>
      </c>
      <c r="BC806" s="2" cm="1">
        <f t="array" ref="BC806">TREND($AR806:$AS806,$AR$3:$AS$3,BC$1)</f>
        <v>0.95307299999999995</v>
      </c>
      <c r="BD806" s="2" cm="1">
        <f t="array" ref="BD806">TREND($AR806:$AS806,$AR$3:$AS$3,BD$1)</f>
        <v>0.95307299999999995</v>
      </c>
      <c r="BE806" s="2" cm="1">
        <f t="array" ref="BE806">TREND($AR806:$AS806,$AR$3:$AS$3,BE$1)</f>
        <v>0.95307299999999995</v>
      </c>
      <c r="BF806" s="20" cm="1">
        <f t="array" ref="BF806">TREND($AS806:$AT806,$AS$3:$AT$3,BF$1)</f>
        <v>0.85776570000000874</v>
      </c>
      <c r="BG806" s="20" cm="1">
        <f t="array" ref="BG806">TREND($AS806:$AT806,$AS$3:$AT$3,BG$1)</f>
        <v>0.76245840000000698</v>
      </c>
      <c r="BH806" s="20" cm="1">
        <f t="array" ref="BH806">TREND($AS806:$AT806,$AS$3:$AT$3,BH$1)</f>
        <v>0.66715110000000521</v>
      </c>
      <c r="BI806" s="20" cm="1">
        <f t="array" ref="BI806">TREND($AS806:$AT806,$AS$3:$AT$3,BI$1)</f>
        <v>0.57184380000000345</v>
      </c>
      <c r="BJ806" s="20" cm="1">
        <f t="array" ref="BJ806">TREND($AS806:$AT806,$AS$3:$AT$3,BJ$1)</f>
        <v>0.4765365000000088</v>
      </c>
      <c r="BK806" s="20" cm="1">
        <f t="array" ref="BK806">TREND($AS806:$AT806,$AS$3:$AT$3,BK$1)</f>
        <v>0.38122920000000704</v>
      </c>
      <c r="BL806" s="20" cm="1">
        <f t="array" ref="BL806">TREND($AS806:$AT806,$AS$3:$AT$3,BL$1)</f>
        <v>0.28592190000000528</v>
      </c>
      <c r="BM806" s="20" cm="1">
        <f t="array" ref="BM806">TREND($AS806:$AT806,$AS$3:$AT$3,BM$1)</f>
        <v>0.19061460000000352</v>
      </c>
    </row>
    <row r="807" spans="1:65" x14ac:dyDescent="0.35">
      <c r="A807" t="str">
        <f>IF(BYDem!B805="","\I:",BYDem!B805)</f>
        <v>LatAm_other</v>
      </c>
      <c r="B807" t="str">
        <f>BYDem!E805</f>
        <v>CLA</v>
      </c>
      <c r="C807" t="str">
        <f t="shared" si="263"/>
        <v>CLA</v>
      </c>
      <c r="D807" s="4">
        <f>SUMIFS(BYDem!$M$2:$M$2000,BYDem!$B$2:$B$2000,Demands!$A807,BYDem!$E$2:$E$2000,Demands!$B807)</f>
        <v>233.78794657915799</v>
      </c>
      <c r="E807" s="4">
        <f t="shared" si="244"/>
        <v>236.2648643073467</v>
      </c>
      <c r="F807" s="4">
        <f t="shared" si="245"/>
        <v>297.91776632392947</v>
      </c>
      <c r="G807" s="4">
        <f t="shared" si="246"/>
        <v>354.73456793696243</v>
      </c>
      <c r="H807" s="4">
        <f t="shared" si="247"/>
        <v>422.71973351238915</v>
      </c>
      <c r="I807" s="4">
        <f t="shared" si="248"/>
        <v>500.44792586549443</v>
      </c>
      <c r="J807" s="4">
        <f t="shared" si="249"/>
        <v>585.14339727959452</v>
      </c>
      <c r="K807" s="4">
        <f t="shared" si="250"/>
        <v>674.47284479315033</v>
      </c>
      <c r="L807" s="4">
        <f t="shared" si="251"/>
        <v>768.71359813125605</v>
      </c>
      <c r="M807" s="4">
        <f t="shared" si="252"/>
        <v>868.64288944952011</v>
      </c>
      <c r="N807" s="4">
        <f t="shared" si="253"/>
        <v>966.00985291080917</v>
      </c>
      <c r="O807" s="4">
        <f t="shared" si="254"/>
        <v>1056.4454290789408</v>
      </c>
      <c r="P807" s="4">
        <f t="shared" si="255"/>
        <v>1137.2514105712969</v>
      </c>
      <c r="Q807" s="4">
        <f t="shared" si="256"/>
        <v>1205.8805364226314</v>
      </c>
      <c r="R807" s="4">
        <f t="shared" si="257"/>
        <v>1261.8356655455561</v>
      </c>
      <c r="S807" s="4">
        <f t="shared" si="258"/>
        <v>1305.4029754736177</v>
      </c>
      <c r="T807" s="4">
        <f t="shared" si="259"/>
        <v>1337.0452013094293</v>
      </c>
      <c r="U807" s="4">
        <f t="shared" si="260"/>
        <v>1357.4157268585482</v>
      </c>
      <c r="W807" s="5" t="str">
        <f>VLOOKUP(C807&amp;A807,Driver_elast!$A$2:$D$1161,4,FALSE)</f>
        <v>GDP</v>
      </c>
      <c r="X807" s="5">
        <v>1</v>
      </c>
      <c r="Y807" s="2">
        <f>SUMIFS('Growth rates'!D$4:D$999,'Growth rates'!$B$4:$B$999,Demands!$A807,'Growth rates'!$C$4:$C$999,$W807)</f>
        <v>1</v>
      </c>
      <c r="Z807" s="2">
        <f>SUMIFS('Growth rates'!E$4:E$999,'Growth rates'!$B$4:$B$999,Demands!$A807,'Growth rates'!$C$4:$C$999,$W807)</f>
        <v>1.0094605352102988</v>
      </c>
      <c r="AA807" s="2">
        <f>SUMIFS('Growth rates'!F$4:F$999,'Growth rates'!$B$4:$B$999,Demands!$A807,'Growth rates'!$C$4:$C$999,$W807)</f>
        <v>1.2478684701860967</v>
      </c>
      <c r="AB807" s="2">
        <f>SUMIFS('Growth rates'!G$4:G$999,'Growth rates'!$B$4:$B$999,Demands!$A807,'Growth rates'!$C$4:$C$999,$W807)</f>
        <v>1.4662202841167047</v>
      </c>
      <c r="AC807" s="2">
        <f>SUMIFS('Growth rates'!H$4:H$999,'Growth rates'!$B$4:$B$999,Demands!$A807,'Growth rates'!$C$4:$C$999,$W807)</f>
        <v>1.7276351192425732</v>
      </c>
      <c r="AD807" s="2">
        <f>SUMIFS('Growth rates'!I$4:I$999,'Growth rates'!$B$4:$B$999,Demands!$A807,'Growth rates'!$C$4:$C$999,$W807)</f>
        <v>2.0273412234228849</v>
      </c>
      <c r="AE807" s="2">
        <f>SUMIFS('Growth rates'!J$4:J$999,'Growth rates'!$B$4:$B$999,Demands!$A807,'Growth rates'!$C$4:$C$999,$W807)</f>
        <v>2.3556856483283735</v>
      </c>
      <c r="AF807" s="2">
        <f>SUMIFS('Growth rates'!K$4:K$999,'Growth rates'!$B$4:$B$999,Demands!$A807,'Growth rates'!$C$4:$C$999,$W807)</f>
        <v>2.7048456468360103</v>
      </c>
      <c r="AG807" s="2">
        <f>SUMIFS('Growth rates'!L$4:L$999,'Growth rates'!$B$4:$B$999,Demands!$A807,'Growth rates'!$C$4:$C$999,$W807)</f>
        <v>3.0772003380964117</v>
      </c>
      <c r="AH807" s="2">
        <f>SUMIFS('Growth rates'!M$4:M$999,'Growth rates'!$B$4:$B$999,Demands!$A807,'Growth rates'!$C$4:$C$999,$W807)</f>
        <v>3.4772224656844184</v>
      </c>
      <c r="AI807" s="2">
        <f>SUMIFS('Growth rates'!N$4:N$999,'Growth rates'!$B$4:$B$999,Demands!$A807,'Growth rates'!$C$4:$C$999,$W807)</f>
        <v>3.9102946840139454</v>
      </c>
      <c r="AJ807" s="2">
        <f>SUMIFS('Growth rates'!O$4:O$999,'Growth rates'!$B$4:$B$999,Demands!$A807,'Growth rates'!$C$4:$C$999,$W807)</f>
        <v>4.3678854524600617</v>
      </c>
      <c r="AK807" s="2">
        <f>SUMIFS('Growth rates'!P$4:P$999,'Growth rates'!$B$4:$B$999,Demands!$A807,'Growth rates'!$C$4:$C$999,$W807)</f>
        <v>4.8451615025009955</v>
      </c>
      <c r="AL807" s="2">
        <f>SUMIFS('Growth rates'!Q$4:Q$999,'Growth rates'!$B$4:$B$999,Demands!$A807,'Growth rates'!$C$4:$C$999,$W807)</f>
        <v>5.3324756170908669</v>
      </c>
      <c r="AM807" s="2">
        <f>SUMIFS('Growth rates'!R$4:R$999,'Growth rates'!$B$4:$B$999,Demands!$A807,'Growth rates'!$C$4:$C$999,$W807)</f>
        <v>5.8273494502557011</v>
      </c>
      <c r="AN807" s="2">
        <f>SUMIFS('Growth rates'!S$4:S$999,'Growth rates'!$B$4:$B$999,Demands!$A807,'Growth rates'!$C$4:$C$999,$W807)</f>
        <v>6.3303506462328327</v>
      </c>
      <c r="AO807" s="2">
        <f>SUMIFS('Growth rates'!T$4:T$999,'Growth rates'!$B$4:$B$999,Demands!$A807,'Growth rates'!$C$4:$C$999,$W807)</f>
        <v>6.8418309797170789</v>
      </c>
      <c r="AP807" s="2">
        <f>SUMIFS('Growth rates'!U$4:U$999,'Growth rates'!$B$4:$B$999,Demands!$A807,'Growth rates'!$C$4:$C$999,$W807)</f>
        <v>7.363023878201675</v>
      </c>
      <c r="AR807">
        <f>VLOOKUP(C807&amp;A807,Driver_elast!$A$2:$E$1161,5,FALSE)</f>
        <v>1.1228830000000001</v>
      </c>
      <c r="AS807">
        <f t="shared" si="261"/>
        <v>1</v>
      </c>
      <c r="AT807">
        <f t="shared" si="262"/>
        <v>0.2</v>
      </c>
      <c r="AV807" s="2" cm="1">
        <f t="array" ref="AV807">TREND($AR807:$AS807,$AR$3:$AS$3,AV$1)</f>
        <v>1.1228829999999999</v>
      </c>
      <c r="AW807" s="2" cm="1">
        <f t="array" ref="AW807">TREND($AR807:$AS807,$AR$3:$AS$3,AW$1)</f>
        <v>1.1198858536585359</v>
      </c>
      <c r="AX807" s="2" cm="1">
        <f t="array" ref="AX807">TREND($AR807:$AS807,$AR$3:$AS$3,AX$1)</f>
        <v>1.1049001219512196</v>
      </c>
      <c r="AY807" s="2" cm="1">
        <f t="array" ref="AY807">TREND($AR807:$AS807,$AR$3:$AS$3,AY$1)</f>
        <v>1.0899143902439024</v>
      </c>
      <c r="AZ807" s="2" cm="1">
        <f t="array" ref="AZ807">TREND($AR807:$AS807,$AR$3:$AS$3,AZ$1)</f>
        <v>1.0749286585365851</v>
      </c>
      <c r="BA807" s="2" cm="1">
        <f t="array" ref="BA807">TREND($AR807:$AS807,$AR$3:$AS$3,BA$1)</f>
        <v>1.0599429268292679</v>
      </c>
      <c r="BB807" s="2" cm="1">
        <f t="array" ref="BB807">TREND($AR807:$AS807,$AR$3:$AS$3,BB$1)</f>
        <v>1.0449571951219507</v>
      </c>
      <c r="BC807" s="2" cm="1">
        <f t="array" ref="BC807">TREND($AR807:$AS807,$AR$3:$AS$3,BC$1)</f>
        <v>1.0299714634146335</v>
      </c>
      <c r="BD807" s="2" cm="1">
        <f t="array" ref="BD807">TREND($AR807:$AS807,$AR$3:$AS$3,BD$1)</f>
        <v>1.0149857317073163</v>
      </c>
      <c r="BE807" s="2" cm="1">
        <f t="array" ref="BE807">TREND($AR807:$AS807,$AR$3:$AS$3,BE$1)</f>
        <v>1</v>
      </c>
      <c r="BF807" s="20" cm="1">
        <f t="array" ref="BF807">TREND($AS807:$AT807,$AS$3:$AT$3,BF$1)</f>
        <v>0.90000000000000568</v>
      </c>
      <c r="BG807" s="20" cm="1">
        <f t="array" ref="BG807">TREND($AS807:$AT807,$AS$3:$AT$3,BG$1)</f>
        <v>0.80000000000000426</v>
      </c>
      <c r="BH807" s="20" cm="1">
        <f t="array" ref="BH807">TREND($AS807:$AT807,$AS$3:$AT$3,BH$1)</f>
        <v>0.70000000000000284</v>
      </c>
      <c r="BI807" s="20" cm="1">
        <f t="array" ref="BI807">TREND($AS807:$AT807,$AS$3:$AT$3,BI$1)</f>
        <v>0.60000000000000142</v>
      </c>
      <c r="BJ807" s="20" cm="1">
        <f t="array" ref="BJ807">TREND($AS807:$AT807,$AS$3:$AT$3,BJ$1)</f>
        <v>0.5</v>
      </c>
      <c r="BK807" s="20" cm="1">
        <f t="array" ref="BK807">TREND($AS807:$AT807,$AS$3:$AT$3,BK$1)</f>
        <v>0.40000000000000568</v>
      </c>
      <c r="BL807" s="20" cm="1">
        <f t="array" ref="BL807">TREND($AS807:$AT807,$AS$3:$AT$3,BL$1)</f>
        <v>0.30000000000000426</v>
      </c>
      <c r="BM807" s="20" cm="1">
        <f t="array" ref="BM807">TREND($AS807:$AT807,$AS$3:$AT$3,BM$1)</f>
        <v>0.20000000000000284</v>
      </c>
    </row>
    <row r="808" spans="1:65" x14ac:dyDescent="0.35">
      <c r="A808" t="str">
        <f>IF(BYDem!B806="","\I:",BYDem!B806)</f>
        <v>LatAm_other</v>
      </c>
      <c r="B808" t="str">
        <f>BYDem!E806</f>
        <v>COE</v>
      </c>
      <c r="C808" t="str">
        <f t="shared" si="263"/>
        <v>COE</v>
      </c>
      <c r="D808" s="4">
        <f>SUMIFS(BYDem!$M$2:$M$2000,BYDem!$B$2:$B$2000,Demands!$A808,BYDem!$E$2:$E$2000,Demands!$B808)</f>
        <v>64.335272311439994</v>
      </c>
      <c r="E808" s="4">
        <f t="shared" si="244"/>
        <v>65.610687560674506</v>
      </c>
      <c r="F808" s="4">
        <f t="shared" si="245"/>
        <v>95.959558108675623</v>
      </c>
      <c r="G808" s="4">
        <f t="shared" si="246"/>
        <v>126.54638497703721</v>
      </c>
      <c r="H808" s="4">
        <f t="shared" si="247"/>
        <v>164.55651856486264</v>
      </c>
      <c r="I808" s="4">
        <f t="shared" si="248"/>
        <v>208.73989001561486</v>
      </c>
      <c r="J808" s="4">
        <f t="shared" si="249"/>
        <v>256.43534958143437</v>
      </c>
      <c r="K808" s="4">
        <f t="shared" si="250"/>
        <v>304.85386617127466</v>
      </c>
      <c r="L808" s="4">
        <f t="shared" si="251"/>
        <v>352.5674932216574</v>
      </c>
      <c r="M808" s="4">
        <f t="shared" si="252"/>
        <v>398.39967288537832</v>
      </c>
      <c r="N808" s="4">
        <f t="shared" si="253"/>
        <v>443.05665087250361</v>
      </c>
      <c r="O808" s="4">
        <f t="shared" si="254"/>
        <v>484.53457511524635</v>
      </c>
      <c r="P808" s="4">
        <f t="shared" si="255"/>
        <v>521.59592332260706</v>
      </c>
      <c r="Q808" s="4">
        <f t="shared" si="256"/>
        <v>553.07240418910942</v>
      </c>
      <c r="R808" s="4">
        <f t="shared" si="257"/>
        <v>578.73600589424689</v>
      </c>
      <c r="S808" s="4">
        <f t="shared" si="258"/>
        <v>598.71798264747326</v>
      </c>
      <c r="T808" s="4">
        <f t="shared" si="259"/>
        <v>613.23056609858691</v>
      </c>
      <c r="U808" s="4">
        <f t="shared" si="260"/>
        <v>622.57342818131826</v>
      </c>
      <c r="W808" s="5" t="str">
        <f>VLOOKUP(C808&amp;A808,Driver_elast!$A$2:$D$1161,4,FALSE)</f>
        <v>GDP</v>
      </c>
      <c r="X808" s="5">
        <v>1</v>
      </c>
      <c r="Y808" s="2">
        <f>SUMIFS('Growth rates'!D$4:D$999,'Growth rates'!$B$4:$B$999,Demands!$A808,'Growth rates'!$C$4:$C$999,$W808)</f>
        <v>1</v>
      </c>
      <c r="Z808" s="2">
        <f>SUMIFS('Growth rates'!E$4:E$999,'Growth rates'!$B$4:$B$999,Demands!$A808,'Growth rates'!$C$4:$C$999,$W808)</f>
        <v>1.0094605352102988</v>
      </c>
      <c r="AA808" s="2">
        <f>SUMIFS('Growth rates'!F$4:F$999,'Growth rates'!$B$4:$B$999,Demands!$A808,'Growth rates'!$C$4:$C$999,$W808)</f>
        <v>1.2478684701860967</v>
      </c>
      <c r="AB808" s="2">
        <f>SUMIFS('Growth rates'!G$4:G$999,'Growth rates'!$B$4:$B$999,Demands!$A808,'Growth rates'!$C$4:$C$999,$W808)</f>
        <v>1.4662202841167047</v>
      </c>
      <c r="AC808" s="2">
        <f>SUMIFS('Growth rates'!H$4:H$999,'Growth rates'!$B$4:$B$999,Demands!$A808,'Growth rates'!$C$4:$C$999,$W808)</f>
        <v>1.7276351192425732</v>
      </c>
      <c r="AD808" s="2">
        <f>SUMIFS('Growth rates'!I$4:I$999,'Growth rates'!$B$4:$B$999,Demands!$A808,'Growth rates'!$C$4:$C$999,$W808)</f>
        <v>2.0273412234228849</v>
      </c>
      <c r="AE808" s="2">
        <f>SUMIFS('Growth rates'!J$4:J$999,'Growth rates'!$B$4:$B$999,Demands!$A808,'Growth rates'!$C$4:$C$999,$W808)</f>
        <v>2.3556856483283735</v>
      </c>
      <c r="AF808" s="2">
        <f>SUMIFS('Growth rates'!K$4:K$999,'Growth rates'!$B$4:$B$999,Demands!$A808,'Growth rates'!$C$4:$C$999,$W808)</f>
        <v>2.7048456468360103</v>
      </c>
      <c r="AG808" s="2">
        <f>SUMIFS('Growth rates'!L$4:L$999,'Growth rates'!$B$4:$B$999,Demands!$A808,'Growth rates'!$C$4:$C$999,$W808)</f>
        <v>3.0772003380964117</v>
      </c>
      <c r="AH808" s="2">
        <f>SUMIFS('Growth rates'!M$4:M$999,'Growth rates'!$B$4:$B$999,Demands!$A808,'Growth rates'!$C$4:$C$999,$W808)</f>
        <v>3.4772224656844184</v>
      </c>
      <c r="AI808" s="2">
        <f>SUMIFS('Growth rates'!N$4:N$999,'Growth rates'!$B$4:$B$999,Demands!$A808,'Growth rates'!$C$4:$C$999,$W808)</f>
        <v>3.9102946840139454</v>
      </c>
      <c r="AJ808" s="2">
        <f>SUMIFS('Growth rates'!O$4:O$999,'Growth rates'!$B$4:$B$999,Demands!$A808,'Growth rates'!$C$4:$C$999,$W808)</f>
        <v>4.3678854524600617</v>
      </c>
      <c r="AK808" s="2">
        <f>SUMIFS('Growth rates'!P$4:P$999,'Growth rates'!$B$4:$B$999,Demands!$A808,'Growth rates'!$C$4:$C$999,$W808)</f>
        <v>4.8451615025009955</v>
      </c>
      <c r="AL808" s="2">
        <f>SUMIFS('Growth rates'!Q$4:Q$999,'Growth rates'!$B$4:$B$999,Demands!$A808,'Growth rates'!$C$4:$C$999,$W808)</f>
        <v>5.3324756170908669</v>
      </c>
      <c r="AM808" s="2">
        <f>SUMIFS('Growth rates'!R$4:R$999,'Growth rates'!$B$4:$B$999,Demands!$A808,'Growth rates'!$C$4:$C$999,$W808)</f>
        <v>5.8273494502557011</v>
      </c>
      <c r="AN808" s="2">
        <f>SUMIFS('Growth rates'!S$4:S$999,'Growth rates'!$B$4:$B$999,Demands!$A808,'Growth rates'!$C$4:$C$999,$W808)</f>
        <v>6.3303506462328327</v>
      </c>
      <c r="AO808" s="2">
        <f>SUMIFS('Growth rates'!T$4:T$999,'Growth rates'!$B$4:$B$999,Demands!$A808,'Growth rates'!$C$4:$C$999,$W808)</f>
        <v>6.8418309797170789</v>
      </c>
      <c r="AP808" s="2">
        <f>SUMIFS('Growth rates'!U$4:U$999,'Growth rates'!$B$4:$B$999,Demands!$A808,'Growth rates'!$C$4:$C$999,$W808)</f>
        <v>7.363023878201675</v>
      </c>
      <c r="AR808">
        <f>VLOOKUP(C808&amp;A808,Driver_elast!$A$2:$E$1161,5,FALSE)</f>
        <v>2.1228829999999999</v>
      </c>
      <c r="AS808">
        <f t="shared" si="261"/>
        <v>1</v>
      </c>
      <c r="AT808">
        <f t="shared" si="262"/>
        <v>0.2</v>
      </c>
      <c r="AV808" s="2" cm="1">
        <f t="array" ref="AV808">TREND($AR808:$AS808,$AR$3:$AS$3,AV$1)</f>
        <v>2.1228830000000016</v>
      </c>
      <c r="AW808" s="2" cm="1">
        <f t="array" ref="AW808">TREND($AR808:$AS808,$AR$3:$AS$3,AW$1)</f>
        <v>2.0954956097560995</v>
      </c>
      <c r="AX808" s="2" cm="1">
        <f t="array" ref="AX808">TREND($AR808:$AS808,$AR$3:$AS$3,AX$1)</f>
        <v>1.9585586585365888</v>
      </c>
      <c r="AY808" s="2" cm="1">
        <f t="array" ref="AY808">TREND($AR808:$AS808,$AR$3:$AS$3,AY$1)</f>
        <v>1.8216217073170782</v>
      </c>
      <c r="AZ808" s="2" cm="1">
        <f t="array" ref="AZ808">TREND($AR808:$AS808,$AR$3:$AS$3,AZ$1)</f>
        <v>1.6846847560975675</v>
      </c>
      <c r="BA808" s="2" cm="1">
        <f t="array" ref="BA808">TREND($AR808:$AS808,$AR$3:$AS$3,BA$1)</f>
        <v>1.5477478048780497</v>
      </c>
      <c r="BB808" s="2" cm="1">
        <f t="array" ref="BB808">TREND($AR808:$AS808,$AR$3:$AS$3,BB$1)</f>
        <v>1.4108108536585391</v>
      </c>
      <c r="BC808" s="2" cm="1">
        <f t="array" ref="BC808">TREND($AR808:$AS808,$AR$3:$AS$3,BC$1)</f>
        <v>1.2738739024390284</v>
      </c>
      <c r="BD808" s="2" cm="1">
        <f t="array" ref="BD808">TREND($AR808:$AS808,$AR$3:$AS$3,BD$1)</f>
        <v>1.1369369512195178</v>
      </c>
      <c r="BE808" s="2" cm="1">
        <f t="array" ref="BE808">TREND($AR808:$AS808,$AR$3:$AS$3,BE$1)</f>
        <v>1</v>
      </c>
      <c r="BF808" s="20" cm="1">
        <f t="array" ref="BF808">TREND($AS808:$AT808,$AS$3:$AT$3,BF$1)</f>
        <v>0.90000000000000568</v>
      </c>
      <c r="BG808" s="20" cm="1">
        <f t="array" ref="BG808">TREND($AS808:$AT808,$AS$3:$AT$3,BG$1)</f>
        <v>0.80000000000000426</v>
      </c>
      <c r="BH808" s="20" cm="1">
        <f t="array" ref="BH808">TREND($AS808:$AT808,$AS$3:$AT$3,BH$1)</f>
        <v>0.70000000000000284</v>
      </c>
      <c r="BI808" s="20" cm="1">
        <f t="array" ref="BI808">TREND($AS808:$AT808,$AS$3:$AT$3,BI$1)</f>
        <v>0.60000000000000142</v>
      </c>
      <c r="BJ808" s="20" cm="1">
        <f t="array" ref="BJ808">TREND($AS808:$AT808,$AS$3:$AT$3,BJ$1)</f>
        <v>0.5</v>
      </c>
      <c r="BK808" s="20" cm="1">
        <f t="array" ref="BK808">TREND($AS808:$AT808,$AS$3:$AT$3,BK$1)</f>
        <v>0.40000000000000568</v>
      </c>
      <c r="BL808" s="20" cm="1">
        <f t="array" ref="BL808">TREND($AS808:$AT808,$AS$3:$AT$3,BL$1)</f>
        <v>0.30000000000000426</v>
      </c>
      <c r="BM808" s="20" cm="1">
        <f t="array" ref="BM808">TREND($AS808:$AT808,$AS$3:$AT$3,BM$1)</f>
        <v>0.20000000000000284</v>
      </c>
    </row>
    <row r="809" spans="1:65" x14ac:dyDescent="0.35">
      <c r="A809" t="str">
        <f>IF(BYDem!B807="","\I:",BYDem!B807)</f>
        <v>LatAm_other</v>
      </c>
      <c r="B809" t="str">
        <f>BYDem!E807</f>
        <v>COT</v>
      </c>
      <c r="C809" t="str">
        <f t="shared" si="263"/>
        <v>COT</v>
      </c>
      <c r="D809" s="4">
        <f>SUMIFS(BYDem!$M$2:$M$2000,BYDem!$B$2:$B$2000,Demands!$A809,BYDem!$E$2:$E$2000,Demands!$B809)</f>
        <v>0</v>
      </c>
      <c r="E809" s="4">
        <f t="shared" si="244"/>
        <v>0</v>
      </c>
      <c r="F809" s="4">
        <f t="shared" si="245"/>
        <v>0</v>
      </c>
      <c r="G809" s="4">
        <f t="shared" si="246"/>
        <v>0</v>
      </c>
      <c r="H809" s="4">
        <f t="shared" si="247"/>
        <v>0</v>
      </c>
      <c r="I809" s="4">
        <f t="shared" si="248"/>
        <v>0</v>
      </c>
      <c r="J809" s="4">
        <f t="shared" si="249"/>
        <v>0</v>
      </c>
      <c r="K809" s="4">
        <f t="shared" si="250"/>
        <v>0</v>
      </c>
      <c r="L809" s="4">
        <f t="shared" si="251"/>
        <v>0</v>
      </c>
      <c r="M809" s="4">
        <f t="shared" si="252"/>
        <v>0</v>
      </c>
      <c r="N809" s="4">
        <f t="shared" si="253"/>
        <v>0</v>
      </c>
      <c r="O809" s="4">
        <f t="shared" si="254"/>
        <v>0</v>
      </c>
      <c r="P809" s="4">
        <f t="shared" si="255"/>
        <v>0</v>
      </c>
      <c r="Q809" s="4">
        <f t="shared" si="256"/>
        <v>0</v>
      </c>
      <c r="R809" s="4">
        <f t="shared" si="257"/>
        <v>0</v>
      </c>
      <c r="S809" s="4">
        <f t="shared" si="258"/>
        <v>0</v>
      </c>
      <c r="T809" s="4">
        <f t="shared" si="259"/>
        <v>0</v>
      </c>
      <c r="U809" s="4">
        <f t="shared" si="260"/>
        <v>0</v>
      </c>
      <c r="W809" s="5" t="str">
        <f>VLOOKUP(C809&amp;A809,Driver_elast!$A$2:$D$1161,4,FALSE)</f>
        <v>GDP</v>
      </c>
      <c r="X809" s="5">
        <v>1</v>
      </c>
      <c r="Y809" s="2">
        <f>SUMIFS('Growth rates'!D$4:D$999,'Growth rates'!$B$4:$B$999,Demands!$A809,'Growth rates'!$C$4:$C$999,$W809)</f>
        <v>1</v>
      </c>
      <c r="Z809" s="2">
        <f>SUMIFS('Growth rates'!E$4:E$999,'Growth rates'!$B$4:$B$999,Demands!$A809,'Growth rates'!$C$4:$C$999,$W809)</f>
        <v>1.0094605352102988</v>
      </c>
      <c r="AA809" s="2">
        <f>SUMIFS('Growth rates'!F$4:F$999,'Growth rates'!$B$4:$B$999,Demands!$A809,'Growth rates'!$C$4:$C$999,$W809)</f>
        <v>1.2478684701860967</v>
      </c>
      <c r="AB809" s="2">
        <f>SUMIFS('Growth rates'!G$4:G$999,'Growth rates'!$B$4:$B$999,Demands!$A809,'Growth rates'!$C$4:$C$999,$W809)</f>
        <v>1.4662202841167047</v>
      </c>
      <c r="AC809" s="2">
        <f>SUMIFS('Growth rates'!H$4:H$999,'Growth rates'!$B$4:$B$999,Demands!$A809,'Growth rates'!$C$4:$C$999,$W809)</f>
        <v>1.7276351192425732</v>
      </c>
      <c r="AD809" s="2">
        <f>SUMIFS('Growth rates'!I$4:I$999,'Growth rates'!$B$4:$B$999,Demands!$A809,'Growth rates'!$C$4:$C$999,$W809)</f>
        <v>2.0273412234228849</v>
      </c>
      <c r="AE809" s="2">
        <f>SUMIFS('Growth rates'!J$4:J$999,'Growth rates'!$B$4:$B$999,Demands!$A809,'Growth rates'!$C$4:$C$999,$W809)</f>
        <v>2.3556856483283735</v>
      </c>
      <c r="AF809" s="2">
        <f>SUMIFS('Growth rates'!K$4:K$999,'Growth rates'!$B$4:$B$999,Demands!$A809,'Growth rates'!$C$4:$C$999,$W809)</f>
        <v>2.7048456468360103</v>
      </c>
      <c r="AG809" s="2">
        <f>SUMIFS('Growth rates'!L$4:L$999,'Growth rates'!$B$4:$B$999,Demands!$A809,'Growth rates'!$C$4:$C$999,$W809)</f>
        <v>3.0772003380964117</v>
      </c>
      <c r="AH809" s="2">
        <f>SUMIFS('Growth rates'!M$4:M$999,'Growth rates'!$B$4:$B$999,Demands!$A809,'Growth rates'!$C$4:$C$999,$W809)</f>
        <v>3.4772224656844184</v>
      </c>
      <c r="AI809" s="2">
        <f>SUMIFS('Growth rates'!N$4:N$999,'Growth rates'!$B$4:$B$999,Demands!$A809,'Growth rates'!$C$4:$C$999,$W809)</f>
        <v>3.9102946840139454</v>
      </c>
      <c r="AJ809" s="2">
        <f>SUMIFS('Growth rates'!O$4:O$999,'Growth rates'!$B$4:$B$999,Demands!$A809,'Growth rates'!$C$4:$C$999,$W809)</f>
        <v>4.3678854524600617</v>
      </c>
      <c r="AK809" s="2">
        <f>SUMIFS('Growth rates'!P$4:P$999,'Growth rates'!$B$4:$B$999,Demands!$A809,'Growth rates'!$C$4:$C$999,$W809)</f>
        <v>4.8451615025009955</v>
      </c>
      <c r="AL809" s="2">
        <f>SUMIFS('Growth rates'!Q$4:Q$999,'Growth rates'!$B$4:$B$999,Demands!$A809,'Growth rates'!$C$4:$C$999,$W809)</f>
        <v>5.3324756170908669</v>
      </c>
      <c r="AM809" s="2">
        <f>SUMIFS('Growth rates'!R$4:R$999,'Growth rates'!$B$4:$B$999,Demands!$A809,'Growth rates'!$C$4:$C$999,$W809)</f>
        <v>5.8273494502557011</v>
      </c>
      <c r="AN809" s="2">
        <f>SUMIFS('Growth rates'!S$4:S$999,'Growth rates'!$B$4:$B$999,Demands!$A809,'Growth rates'!$C$4:$C$999,$W809)</f>
        <v>6.3303506462328327</v>
      </c>
      <c r="AO809" s="2">
        <f>SUMIFS('Growth rates'!T$4:T$999,'Growth rates'!$B$4:$B$999,Demands!$A809,'Growth rates'!$C$4:$C$999,$W809)</f>
        <v>6.8418309797170789</v>
      </c>
      <c r="AP809" s="2">
        <f>SUMIFS('Growth rates'!U$4:U$999,'Growth rates'!$B$4:$B$999,Demands!$A809,'Growth rates'!$C$4:$C$999,$W809)</f>
        <v>7.363023878201675</v>
      </c>
      <c r="AR809">
        <f>VLOOKUP(C809&amp;A809,Driver_elast!$A$2:$E$1161,5,FALSE)</f>
        <v>0.95307299999999995</v>
      </c>
      <c r="AS809">
        <f t="shared" si="261"/>
        <v>0.95307299999999995</v>
      </c>
      <c r="AT809">
        <f t="shared" si="262"/>
        <v>0.1906146</v>
      </c>
      <c r="AV809" s="2" cm="1">
        <f t="array" ref="AV809">TREND($AR809:$AS809,$AR$3:$AS$3,AV$1)</f>
        <v>0.95307299999999995</v>
      </c>
      <c r="AW809" s="2" cm="1">
        <f t="array" ref="AW809">TREND($AR809:$AS809,$AR$3:$AS$3,AW$1)</f>
        <v>0.95307299999999995</v>
      </c>
      <c r="AX809" s="2" cm="1">
        <f t="array" ref="AX809">TREND($AR809:$AS809,$AR$3:$AS$3,AX$1)</f>
        <v>0.95307299999999995</v>
      </c>
      <c r="AY809" s="2" cm="1">
        <f t="array" ref="AY809">TREND($AR809:$AS809,$AR$3:$AS$3,AY$1)</f>
        <v>0.95307299999999995</v>
      </c>
      <c r="AZ809" s="2" cm="1">
        <f t="array" ref="AZ809">TREND($AR809:$AS809,$AR$3:$AS$3,AZ$1)</f>
        <v>0.95307299999999995</v>
      </c>
      <c r="BA809" s="2" cm="1">
        <f t="array" ref="BA809">TREND($AR809:$AS809,$AR$3:$AS$3,BA$1)</f>
        <v>0.95307299999999995</v>
      </c>
      <c r="BB809" s="2" cm="1">
        <f t="array" ref="BB809">TREND($AR809:$AS809,$AR$3:$AS$3,BB$1)</f>
        <v>0.95307299999999995</v>
      </c>
      <c r="BC809" s="2" cm="1">
        <f t="array" ref="BC809">TREND($AR809:$AS809,$AR$3:$AS$3,BC$1)</f>
        <v>0.95307299999999995</v>
      </c>
      <c r="BD809" s="2" cm="1">
        <f t="array" ref="BD809">TREND($AR809:$AS809,$AR$3:$AS$3,BD$1)</f>
        <v>0.95307299999999995</v>
      </c>
      <c r="BE809" s="2" cm="1">
        <f t="array" ref="BE809">TREND($AR809:$AS809,$AR$3:$AS$3,BE$1)</f>
        <v>0.95307299999999995</v>
      </c>
      <c r="BF809" s="20" cm="1">
        <f t="array" ref="BF809">TREND($AS809:$AT809,$AS$3:$AT$3,BF$1)</f>
        <v>0.85776570000000874</v>
      </c>
      <c r="BG809" s="20" cm="1">
        <f t="array" ref="BG809">TREND($AS809:$AT809,$AS$3:$AT$3,BG$1)</f>
        <v>0.76245840000000698</v>
      </c>
      <c r="BH809" s="20" cm="1">
        <f t="array" ref="BH809">TREND($AS809:$AT809,$AS$3:$AT$3,BH$1)</f>
        <v>0.66715110000000521</v>
      </c>
      <c r="BI809" s="20" cm="1">
        <f t="array" ref="BI809">TREND($AS809:$AT809,$AS$3:$AT$3,BI$1)</f>
        <v>0.57184380000000345</v>
      </c>
      <c r="BJ809" s="20" cm="1">
        <f t="array" ref="BJ809">TREND($AS809:$AT809,$AS$3:$AT$3,BJ$1)</f>
        <v>0.4765365000000088</v>
      </c>
      <c r="BK809" s="20" cm="1">
        <f t="array" ref="BK809">TREND($AS809:$AT809,$AS$3:$AT$3,BK$1)</f>
        <v>0.38122920000000704</v>
      </c>
      <c r="BL809" s="20" cm="1">
        <f t="array" ref="BL809">TREND($AS809:$AT809,$AS$3:$AT$3,BL$1)</f>
        <v>0.28592190000000528</v>
      </c>
      <c r="BM809" s="20" cm="1">
        <f t="array" ref="BM809">TREND($AS809:$AT809,$AS$3:$AT$3,BM$1)</f>
        <v>0.19061460000000352</v>
      </c>
    </row>
    <row r="810" spans="1:65" x14ac:dyDescent="0.35">
      <c r="A810" t="str">
        <f>IF(BYDem!B808="","\I:",BYDem!B808)</f>
        <v>LatAm_other</v>
      </c>
      <c r="B810" t="str">
        <f>BYDem!E808</f>
        <v>CRF</v>
      </c>
      <c r="C810" t="str">
        <f t="shared" si="263"/>
        <v>CRF</v>
      </c>
      <c r="D810" s="4">
        <f>SUMIFS(BYDem!$M$2:$M$2000,BYDem!$B$2:$B$2000,Demands!$A810,BYDem!$E$2:$E$2000,Demands!$B810)</f>
        <v>193.00581693431999</v>
      </c>
      <c r="E810" s="4">
        <f t="shared" si="244"/>
        <v>195.05065943626778</v>
      </c>
      <c r="F810" s="4">
        <f t="shared" si="245"/>
        <v>245.94878696677819</v>
      </c>
      <c r="G810" s="4">
        <f t="shared" si="246"/>
        <v>292.85442676290711</v>
      </c>
      <c r="H810" s="4">
        <f t="shared" si="247"/>
        <v>348.98021345677944</v>
      </c>
      <c r="I810" s="4">
        <f t="shared" si="248"/>
        <v>413.14944665914021</v>
      </c>
      <c r="J810" s="4">
        <f t="shared" si="249"/>
        <v>483.07058198756448</v>
      </c>
      <c r="K810" s="4">
        <f t="shared" si="250"/>
        <v>556.8173394484229</v>
      </c>
      <c r="L810" s="4">
        <f t="shared" si="251"/>
        <v>634.61867117947611</v>
      </c>
      <c r="M810" s="4">
        <f t="shared" si="252"/>
        <v>717.11622842637576</v>
      </c>
      <c r="N810" s="4">
        <f t="shared" si="253"/>
        <v>797.49843204394881</v>
      </c>
      <c r="O810" s="4">
        <f t="shared" si="254"/>
        <v>872.15836431871321</v>
      </c>
      <c r="P810" s="4">
        <f t="shared" si="255"/>
        <v>938.86849501328732</v>
      </c>
      <c r="Q810" s="4">
        <f t="shared" si="256"/>
        <v>995.52590911115306</v>
      </c>
      <c r="R810" s="4">
        <f t="shared" si="257"/>
        <v>1041.720187156958</v>
      </c>
      <c r="S810" s="4">
        <f t="shared" si="258"/>
        <v>1077.6875856791446</v>
      </c>
      <c r="T810" s="4">
        <f t="shared" si="259"/>
        <v>1103.8101199518567</v>
      </c>
      <c r="U810" s="4">
        <f t="shared" si="260"/>
        <v>1120.6271970617661</v>
      </c>
      <c r="W810" s="5" t="str">
        <f>VLOOKUP(C810&amp;A810,Driver_elast!$A$2:$D$1161,4,FALSE)</f>
        <v>GDP</v>
      </c>
      <c r="X810" s="5">
        <v>1</v>
      </c>
      <c r="Y810" s="2">
        <f>SUMIFS('Growth rates'!D$4:D$999,'Growth rates'!$B$4:$B$999,Demands!$A810,'Growth rates'!$C$4:$C$999,$W810)</f>
        <v>1</v>
      </c>
      <c r="Z810" s="2">
        <f>SUMIFS('Growth rates'!E$4:E$999,'Growth rates'!$B$4:$B$999,Demands!$A810,'Growth rates'!$C$4:$C$999,$W810)</f>
        <v>1.0094605352102988</v>
      </c>
      <c r="AA810" s="2">
        <f>SUMIFS('Growth rates'!F$4:F$999,'Growth rates'!$B$4:$B$999,Demands!$A810,'Growth rates'!$C$4:$C$999,$W810)</f>
        <v>1.2478684701860967</v>
      </c>
      <c r="AB810" s="2">
        <f>SUMIFS('Growth rates'!G$4:G$999,'Growth rates'!$B$4:$B$999,Demands!$A810,'Growth rates'!$C$4:$C$999,$W810)</f>
        <v>1.4662202841167047</v>
      </c>
      <c r="AC810" s="2">
        <f>SUMIFS('Growth rates'!H$4:H$999,'Growth rates'!$B$4:$B$999,Demands!$A810,'Growth rates'!$C$4:$C$999,$W810)</f>
        <v>1.7276351192425732</v>
      </c>
      <c r="AD810" s="2">
        <f>SUMIFS('Growth rates'!I$4:I$999,'Growth rates'!$B$4:$B$999,Demands!$A810,'Growth rates'!$C$4:$C$999,$W810)</f>
        <v>2.0273412234228849</v>
      </c>
      <c r="AE810" s="2">
        <f>SUMIFS('Growth rates'!J$4:J$999,'Growth rates'!$B$4:$B$999,Demands!$A810,'Growth rates'!$C$4:$C$999,$W810)</f>
        <v>2.3556856483283735</v>
      </c>
      <c r="AF810" s="2">
        <f>SUMIFS('Growth rates'!K$4:K$999,'Growth rates'!$B$4:$B$999,Demands!$A810,'Growth rates'!$C$4:$C$999,$W810)</f>
        <v>2.7048456468360103</v>
      </c>
      <c r="AG810" s="2">
        <f>SUMIFS('Growth rates'!L$4:L$999,'Growth rates'!$B$4:$B$999,Demands!$A810,'Growth rates'!$C$4:$C$999,$W810)</f>
        <v>3.0772003380964117</v>
      </c>
      <c r="AH810" s="2">
        <f>SUMIFS('Growth rates'!M$4:M$999,'Growth rates'!$B$4:$B$999,Demands!$A810,'Growth rates'!$C$4:$C$999,$W810)</f>
        <v>3.4772224656844184</v>
      </c>
      <c r="AI810" s="2">
        <f>SUMIFS('Growth rates'!N$4:N$999,'Growth rates'!$B$4:$B$999,Demands!$A810,'Growth rates'!$C$4:$C$999,$W810)</f>
        <v>3.9102946840139454</v>
      </c>
      <c r="AJ810" s="2">
        <f>SUMIFS('Growth rates'!O$4:O$999,'Growth rates'!$B$4:$B$999,Demands!$A810,'Growth rates'!$C$4:$C$999,$W810)</f>
        <v>4.3678854524600617</v>
      </c>
      <c r="AK810" s="2">
        <f>SUMIFS('Growth rates'!P$4:P$999,'Growth rates'!$B$4:$B$999,Demands!$A810,'Growth rates'!$C$4:$C$999,$W810)</f>
        <v>4.8451615025009955</v>
      </c>
      <c r="AL810" s="2">
        <f>SUMIFS('Growth rates'!Q$4:Q$999,'Growth rates'!$B$4:$B$999,Demands!$A810,'Growth rates'!$C$4:$C$999,$W810)</f>
        <v>5.3324756170908669</v>
      </c>
      <c r="AM810" s="2">
        <f>SUMIFS('Growth rates'!R$4:R$999,'Growth rates'!$B$4:$B$999,Demands!$A810,'Growth rates'!$C$4:$C$999,$W810)</f>
        <v>5.8273494502557011</v>
      </c>
      <c r="AN810" s="2">
        <f>SUMIFS('Growth rates'!S$4:S$999,'Growth rates'!$B$4:$B$999,Demands!$A810,'Growth rates'!$C$4:$C$999,$W810)</f>
        <v>6.3303506462328327</v>
      </c>
      <c r="AO810" s="2">
        <f>SUMIFS('Growth rates'!T$4:T$999,'Growth rates'!$B$4:$B$999,Demands!$A810,'Growth rates'!$C$4:$C$999,$W810)</f>
        <v>6.8418309797170789</v>
      </c>
      <c r="AP810" s="2">
        <f>SUMIFS('Growth rates'!U$4:U$999,'Growth rates'!$B$4:$B$999,Demands!$A810,'Growth rates'!$C$4:$C$999,$W810)</f>
        <v>7.363023878201675</v>
      </c>
      <c r="AR810">
        <f>VLOOKUP(C810&amp;A810,Driver_elast!$A$2:$E$1161,5,FALSE)</f>
        <v>1.1228830000000001</v>
      </c>
      <c r="AS810">
        <f t="shared" si="261"/>
        <v>1</v>
      </c>
      <c r="AT810">
        <f t="shared" si="262"/>
        <v>0.2</v>
      </c>
      <c r="AV810" s="2" cm="1">
        <f t="array" ref="AV810">TREND($AR810:$AS810,$AR$3:$AS$3,AV$1)</f>
        <v>1.1228829999999999</v>
      </c>
      <c r="AW810" s="2" cm="1">
        <f t="array" ref="AW810">TREND($AR810:$AS810,$AR$3:$AS$3,AW$1)</f>
        <v>1.1198858536585359</v>
      </c>
      <c r="AX810" s="2" cm="1">
        <f t="array" ref="AX810">TREND($AR810:$AS810,$AR$3:$AS$3,AX$1)</f>
        <v>1.1049001219512196</v>
      </c>
      <c r="AY810" s="2" cm="1">
        <f t="array" ref="AY810">TREND($AR810:$AS810,$AR$3:$AS$3,AY$1)</f>
        <v>1.0899143902439024</v>
      </c>
      <c r="AZ810" s="2" cm="1">
        <f t="array" ref="AZ810">TREND($AR810:$AS810,$AR$3:$AS$3,AZ$1)</f>
        <v>1.0749286585365851</v>
      </c>
      <c r="BA810" s="2" cm="1">
        <f t="array" ref="BA810">TREND($AR810:$AS810,$AR$3:$AS$3,BA$1)</f>
        <v>1.0599429268292679</v>
      </c>
      <c r="BB810" s="2" cm="1">
        <f t="array" ref="BB810">TREND($AR810:$AS810,$AR$3:$AS$3,BB$1)</f>
        <v>1.0449571951219507</v>
      </c>
      <c r="BC810" s="2" cm="1">
        <f t="array" ref="BC810">TREND($AR810:$AS810,$AR$3:$AS$3,BC$1)</f>
        <v>1.0299714634146335</v>
      </c>
      <c r="BD810" s="2" cm="1">
        <f t="array" ref="BD810">TREND($AR810:$AS810,$AR$3:$AS$3,BD$1)</f>
        <v>1.0149857317073163</v>
      </c>
      <c r="BE810" s="2" cm="1">
        <f t="array" ref="BE810">TREND($AR810:$AS810,$AR$3:$AS$3,BE$1)</f>
        <v>1</v>
      </c>
      <c r="BF810" s="20" cm="1">
        <f t="array" ref="BF810">TREND($AS810:$AT810,$AS$3:$AT$3,BF$1)</f>
        <v>0.90000000000000568</v>
      </c>
      <c r="BG810" s="20" cm="1">
        <f t="array" ref="BG810">TREND($AS810:$AT810,$AS$3:$AT$3,BG$1)</f>
        <v>0.80000000000000426</v>
      </c>
      <c r="BH810" s="20" cm="1">
        <f t="array" ref="BH810">TREND($AS810:$AT810,$AS$3:$AT$3,BH$1)</f>
        <v>0.70000000000000284</v>
      </c>
      <c r="BI810" s="20" cm="1">
        <f t="array" ref="BI810">TREND($AS810:$AT810,$AS$3:$AT$3,BI$1)</f>
        <v>0.60000000000000142</v>
      </c>
      <c r="BJ810" s="20" cm="1">
        <f t="array" ref="BJ810">TREND($AS810:$AT810,$AS$3:$AT$3,BJ$1)</f>
        <v>0.5</v>
      </c>
      <c r="BK810" s="20" cm="1">
        <f t="array" ref="BK810">TREND($AS810:$AT810,$AS$3:$AT$3,BK$1)</f>
        <v>0.40000000000000568</v>
      </c>
      <c r="BL810" s="20" cm="1">
        <f t="array" ref="BL810">TREND($AS810:$AT810,$AS$3:$AT$3,BL$1)</f>
        <v>0.30000000000000426</v>
      </c>
      <c r="BM810" s="20" cm="1">
        <f t="array" ref="BM810">TREND($AS810:$AT810,$AS$3:$AT$3,BM$1)</f>
        <v>0.20000000000000284</v>
      </c>
    </row>
    <row r="811" spans="1:65" x14ac:dyDescent="0.35">
      <c r="A811" t="str">
        <f>IF(BYDem!B809="","\I:",BYDem!B809)</f>
        <v>LatAm_other</v>
      </c>
      <c r="B811" t="str">
        <f>BYDem!E809</f>
        <v>CSC</v>
      </c>
      <c r="C811" t="str">
        <f t="shared" si="263"/>
        <v>CSC</v>
      </c>
      <c r="D811" s="4">
        <f>SUMIFS(BYDem!$M$2:$M$2000,BYDem!$B$2:$B$2000,Demands!$A811,BYDem!$E$2:$E$2000,Demands!$B811)</f>
        <v>77.253794991577095</v>
      </c>
      <c r="E811" s="4">
        <f t="shared" si="244"/>
        <v>78.785313622857899</v>
      </c>
      <c r="F811" s="4">
        <f t="shared" si="245"/>
        <v>115.22823737689761</v>
      </c>
      <c r="G811" s="4">
        <f t="shared" si="246"/>
        <v>151.95689908042615</v>
      </c>
      <c r="H811" s="4">
        <f t="shared" si="247"/>
        <v>197.5994674926869</v>
      </c>
      <c r="I811" s="4">
        <f t="shared" si="248"/>
        <v>250.65485993075009</v>
      </c>
      <c r="J811" s="4">
        <f t="shared" si="249"/>
        <v>307.92756777738612</v>
      </c>
      <c r="K811" s="4">
        <f t="shared" si="250"/>
        <v>366.06852249846634</v>
      </c>
      <c r="L811" s="4">
        <f t="shared" si="251"/>
        <v>423.36304586056588</v>
      </c>
      <c r="M811" s="4">
        <f t="shared" si="252"/>
        <v>478.39832720076191</v>
      </c>
      <c r="N811" s="4">
        <f t="shared" si="253"/>
        <v>532.022426367702</v>
      </c>
      <c r="O811" s="4">
        <f t="shared" si="254"/>
        <v>581.82911779838741</v>
      </c>
      <c r="P811" s="4">
        <f t="shared" si="255"/>
        <v>626.33238472578614</v>
      </c>
      <c r="Q811" s="4">
        <f t="shared" si="256"/>
        <v>664.12934295028208</v>
      </c>
      <c r="R811" s="4">
        <f t="shared" si="257"/>
        <v>694.94619587781119</v>
      </c>
      <c r="S811" s="4">
        <f t="shared" si="258"/>
        <v>718.94055356308536</v>
      </c>
      <c r="T811" s="4">
        <f t="shared" si="259"/>
        <v>736.36726377118259</v>
      </c>
      <c r="U811" s="4">
        <f t="shared" si="260"/>
        <v>747.58617256012644</v>
      </c>
      <c r="W811" s="5" t="str">
        <f>VLOOKUP(C811&amp;A811,Driver_elast!$A$2:$D$1161,4,FALSE)</f>
        <v>GDP</v>
      </c>
      <c r="X811" s="5">
        <v>1</v>
      </c>
      <c r="Y811" s="2">
        <f>SUMIFS('Growth rates'!D$4:D$999,'Growth rates'!$B$4:$B$999,Demands!$A811,'Growth rates'!$C$4:$C$999,$W811)</f>
        <v>1</v>
      </c>
      <c r="Z811" s="2">
        <f>SUMIFS('Growth rates'!E$4:E$999,'Growth rates'!$B$4:$B$999,Demands!$A811,'Growth rates'!$C$4:$C$999,$W811)</f>
        <v>1.0094605352102988</v>
      </c>
      <c r="AA811" s="2">
        <f>SUMIFS('Growth rates'!F$4:F$999,'Growth rates'!$B$4:$B$999,Demands!$A811,'Growth rates'!$C$4:$C$999,$W811)</f>
        <v>1.2478684701860967</v>
      </c>
      <c r="AB811" s="2">
        <f>SUMIFS('Growth rates'!G$4:G$999,'Growth rates'!$B$4:$B$999,Demands!$A811,'Growth rates'!$C$4:$C$999,$W811)</f>
        <v>1.4662202841167047</v>
      </c>
      <c r="AC811" s="2">
        <f>SUMIFS('Growth rates'!H$4:H$999,'Growth rates'!$B$4:$B$999,Demands!$A811,'Growth rates'!$C$4:$C$999,$W811)</f>
        <v>1.7276351192425732</v>
      </c>
      <c r="AD811" s="2">
        <f>SUMIFS('Growth rates'!I$4:I$999,'Growth rates'!$B$4:$B$999,Demands!$A811,'Growth rates'!$C$4:$C$999,$W811)</f>
        <v>2.0273412234228849</v>
      </c>
      <c r="AE811" s="2">
        <f>SUMIFS('Growth rates'!J$4:J$999,'Growth rates'!$B$4:$B$999,Demands!$A811,'Growth rates'!$C$4:$C$999,$W811)</f>
        <v>2.3556856483283735</v>
      </c>
      <c r="AF811" s="2">
        <f>SUMIFS('Growth rates'!K$4:K$999,'Growth rates'!$B$4:$B$999,Demands!$A811,'Growth rates'!$C$4:$C$999,$W811)</f>
        <v>2.7048456468360103</v>
      </c>
      <c r="AG811" s="2">
        <f>SUMIFS('Growth rates'!L$4:L$999,'Growth rates'!$B$4:$B$999,Demands!$A811,'Growth rates'!$C$4:$C$999,$W811)</f>
        <v>3.0772003380964117</v>
      </c>
      <c r="AH811" s="2">
        <f>SUMIFS('Growth rates'!M$4:M$999,'Growth rates'!$B$4:$B$999,Demands!$A811,'Growth rates'!$C$4:$C$999,$W811)</f>
        <v>3.4772224656844184</v>
      </c>
      <c r="AI811" s="2">
        <f>SUMIFS('Growth rates'!N$4:N$999,'Growth rates'!$B$4:$B$999,Demands!$A811,'Growth rates'!$C$4:$C$999,$W811)</f>
        <v>3.9102946840139454</v>
      </c>
      <c r="AJ811" s="2">
        <f>SUMIFS('Growth rates'!O$4:O$999,'Growth rates'!$B$4:$B$999,Demands!$A811,'Growth rates'!$C$4:$C$999,$W811)</f>
        <v>4.3678854524600617</v>
      </c>
      <c r="AK811" s="2">
        <f>SUMIFS('Growth rates'!P$4:P$999,'Growth rates'!$B$4:$B$999,Demands!$A811,'Growth rates'!$C$4:$C$999,$W811)</f>
        <v>4.8451615025009955</v>
      </c>
      <c r="AL811" s="2">
        <f>SUMIFS('Growth rates'!Q$4:Q$999,'Growth rates'!$B$4:$B$999,Demands!$A811,'Growth rates'!$C$4:$C$999,$W811)</f>
        <v>5.3324756170908669</v>
      </c>
      <c r="AM811" s="2">
        <f>SUMIFS('Growth rates'!R$4:R$999,'Growth rates'!$B$4:$B$999,Demands!$A811,'Growth rates'!$C$4:$C$999,$W811)</f>
        <v>5.8273494502557011</v>
      </c>
      <c r="AN811" s="2">
        <f>SUMIFS('Growth rates'!S$4:S$999,'Growth rates'!$B$4:$B$999,Demands!$A811,'Growth rates'!$C$4:$C$999,$W811)</f>
        <v>6.3303506462328327</v>
      </c>
      <c r="AO811" s="2">
        <f>SUMIFS('Growth rates'!T$4:T$999,'Growth rates'!$B$4:$B$999,Demands!$A811,'Growth rates'!$C$4:$C$999,$W811)</f>
        <v>6.8418309797170789</v>
      </c>
      <c r="AP811" s="2">
        <f>SUMIFS('Growth rates'!U$4:U$999,'Growth rates'!$B$4:$B$999,Demands!$A811,'Growth rates'!$C$4:$C$999,$W811)</f>
        <v>7.363023878201675</v>
      </c>
      <c r="AR811">
        <f>VLOOKUP(C811&amp;A811,Driver_elast!$A$2:$E$1161,5,FALSE)</f>
        <v>2.1228829999999999</v>
      </c>
      <c r="AS811">
        <f t="shared" si="261"/>
        <v>1</v>
      </c>
      <c r="AT811">
        <f t="shared" si="262"/>
        <v>0.2</v>
      </c>
      <c r="AV811" s="2" cm="1">
        <f t="array" ref="AV811">TREND($AR811:$AS811,$AR$3:$AS$3,AV$1)</f>
        <v>2.1228830000000016</v>
      </c>
      <c r="AW811" s="2" cm="1">
        <f t="array" ref="AW811">TREND($AR811:$AS811,$AR$3:$AS$3,AW$1)</f>
        <v>2.0954956097560995</v>
      </c>
      <c r="AX811" s="2" cm="1">
        <f t="array" ref="AX811">TREND($AR811:$AS811,$AR$3:$AS$3,AX$1)</f>
        <v>1.9585586585365888</v>
      </c>
      <c r="AY811" s="2" cm="1">
        <f t="array" ref="AY811">TREND($AR811:$AS811,$AR$3:$AS$3,AY$1)</f>
        <v>1.8216217073170782</v>
      </c>
      <c r="AZ811" s="2" cm="1">
        <f t="array" ref="AZ811">TREND($AR811:$AS811,$AR$3:$AS$3,AZ$1)</f>
        <v>1.6846847560975675</v>
      </c>
      <c r="BA811" s="2" cm="1">
        <f t="array" ref="BA811">TREND($AR811:$AS811,$AR$3:$AS$3,BA$1)</f>
        <v>1.5477478048780497</v>
      </c>
      <c r="BB811" s="2" cm="1">
        <f t="array" ref="BB811">TREND($AR811:$AS811,$AR$3:$AS$3,BB$1)</f>
        <v>1.4108108536585391</v>
      </c>
      <c r="BC811" s="2" cm="1">
        <f t="array" ref="BC811">TREND($AR811:$AS811,$AR$3:$AS$3,BC$1)</f>
        <v>1.2738739024390284</v>
      </c>
      <c r="BD811" s="2" cm="1">
        <f t="array" ref="BD811">TREND($AR811:$AS811,$AR$3:$AS$3,BD$1)</f>
        <v>1.1369369512195178</v>
      </c>
      <c r="BE811" s="2" cm="1">
        <f t="array" ref="BE811">TREND($AR811:$AS811,$AR$3:$AS$3,BE$1)</f>
        <v>1</v>
      </c>
      <c r="BF811" s="20" cm="1">
        <f t="array" ref="BF811">TREND($AS811:$AT811,$AS$3:$AT$3,BF$1)</f>
        <v>0.90000000000000568</v>
      </c>
      <c r="BG811" s="20" cm="1">
        <f t="array" ref="BG811">TREND($AS811:$AT811,$AS$3:$AT$3,BG$1)</f>
        <v>0.80000000000000426</v>
      </c>
      <c r="BH811" s="20" cm="1">
        <f t="array" ref="BH811">TREND($AS811:$AT811,$AS$3:$AT$3,BH$1)</f>
        <v>0.70000000000000284</v>
      </c>
      <c r="BI811" s="20" cm="1">
        <f t="array" ref="BI811">TREND($AS811:$AT811,$AS$3:$AT$3,BI$1)</f>
        <v>0.60000000000000142</v>
      </c>
      <c r="BJ811" s="20" cm="1">
        <f t="array" ref="BJ811">TREND($AS811:$AT811,$AS$3:$AT$3,BJ$1)</f>
        <v>0.5</v>
      </c>
      <c r="BK811" s="20" cm="1">
        <f t="array" ref="BK811">TREND($AS811:$AT811,$AS$3:$AT$3,BK$1)</f>
        <v>0.40000000000000568</v>
      </c>
      <c r="BL811" s="20" cm="1">
        <f t="array" ref="BL811">TREND($AS811:$AT811,$AS$3:$AT$3,BL$1)</f>
        <v>0.30000000000000426</v>
      </c>
      <c r="BM811" s="20" cm="1">
        <f t="array" ref="BM811">TREND($AS811:$AT811,$AS$3:$AT$3,BM$1)</f>
        <v>0.20000000000000284</v>
      </c>
    </row>
    <row r="812" spans="1:65" x14ac:dyDescent="0.35">
      <c r="A812" t="str">
        <f>IF(BYDem!B810="","\I:",BYDem!B810)</f>
        <v>LatAm_other</v>
      </c>
      <c r="B812" t="str">
        <f>BYDem!E810</f>
        <v>CSH</v>
      </c>
      <c r="C812" t="str">
        <f t="shared" si="263"/>
        <v>CSH</v>
      </c>
      <c r="D812" s="4">
        <f>SUMIFS(BYDem!$M$2:$M$2000,BYDem!$B$2:$B$2000,Demands!$A812,BYDem!$E$2:$E$2000,Demands!$B812)</f>
        <v>12.6224023873514</v>
      </c>
      <c r="E812" s="4">
        <f t="shared" si="244"/>
        <v>12.736213296782767</v>
      </c>
      <c r="F812" s="4">
        <f t="shared" si="245"/>
        <v>15.603016303102139</v>
      </c>
      <c r="G812" s="4">
        <f t="shared" si="246"/>
        <v>18.205108745040938</v>
      </c>
      <c r="H812" s="4">
        <f t="shared" si="247"/>
        <v>21.298611095855069</v>
      </c>
      <c r="I812" s="4">
        <f t="shared" si="248"/>
        <v>24.820056946504462</v>
      </c>
      <c r="J812" s="4">
        <f t="shared" si="249"/>
        <v>28.651229699142558</v>
      </c>
      <c r="K812" s="4">
        <f t="shared" si="250"/>
        <v>32.69863391531625</v>
      </c>
      <c r="L812" s="4">
        <f t="shared" si="251"/>
        <v>36.988760615484495</v>
      </c>
      <c r="M812" s="4">
        <f t="shared" si="252"/>
        <v>41.571489762971169</v>
      </c>
      <c r="N812" s="4">
        <f t="shared" si="253"/>
        <v>46.01260571052984</v>
      </c>
      <c r="O812" s="4">
        <f t="shared" si="254"/>
        <v>50.11805553225539</v>
      </c>
      <c r="P812" s="4">
        <f t="shared" si="255"/>
        <v>53.771620385079743</v>
      </c>
      <c r="Q812" s="4">
        <f t="shared" si="256"/>
        <v>56.864273948372421</v>
      </c>
      <c r="R812" s="4">
        <f t="shared" si="257"/>
        <v>59.379061382423181</v>
      </c>
      <c r="S812" s="4">
        <f t="shared" si="258"/>
        <v>61.333029357153443</v>
      </c>
      <c r="T812" s="4">
        <f t="shared" si="259"/>
        <v>62.749941785995908</v>
      </c>
      <c r="U812" s="4">
        <f t="shared" si="260"/>
        <v>63.661103866845373</v>
      </c>
      <c r="W812" s="5" t="str">
        <f>VLOOKUP(C812&amp;A812,Driver_elast!$A$2:$D$1161,4,FALSE)</f>
        <v>GDP</v>
      </c>
      <c r="X812" s="5">
        <v>1</v>
      </c>
      <c r="Y812" s="2">
        <f>SUMIFS('Growth rates'!D$4:D$999,'Growth rates'!$B$4:$B$999,Demands!$A812,'Growth rates'!$C$4:$C$999,$W812)</f>
        <v>1</v>
      </c>
      <c r="Z812" s="2">
        <f>SUMIFS('Growth rates'!E$4:E$999,'Growth rates'!$B$4:$B$999,Demands!$A812,'Growth rates'!$C$4:$C$999,$W812)</f>
        <v>1.0094605352102988</v>
      </c>
      <c r="AA812" s="2">
        <f>SUMIFS('Growth rates'!F$4:F$999,'Growth rates'!$B$4:$B$999,Demands!$A812,'Growth rates'!$C$4:$C$999,$W812)</f>
        <v>1.2478684701860967</v>
      </c>
      <c r="AB812" s="2">
        <f>SUMIFS('Growth rates'!G$4:G$999,'Growth rates'!$B$4:$B$999,Demands!$A812,'Growth rates'!$C$4:$C$999,$W812)</f>
        <v>1.4662202841167047</v>
      </c>
      <c r="AC812" s="2">
        <f>SUMIFS('Growth rates'!H$4:H$999,'Growth rates'!$B$4:$B$999,Demands!$A812,'Growth rates'!$C$4:$C$999,$W812)</f>
        <v>1.7276351192425732</v>
      </c>
      <c r="AD812" s="2">
        <f>SUMIFS('Growth rates'!I$4:I$999,'Growth rates'!$B$4:$B$999,Demands!$A812,'Growth rates'!$C$4:$C$999,$W812)</f>
        <v>2.0273412234228849</v>
      </c>
      <c r="AE812" s="2">
        <f>SUMIFS('Growth rates'!J$4:J$999,'Growth rates'!$B$4:$B$999,Demands!$A812,'Growth rates'!$C$4:$C$999,$W812)</f>
        <v>2.3556856483283735</v>
      </c>
      <c r="AF812" s="2">
        <f>SUMIFS('Growth rates'!K$4:K$999,'Growth rates'!$B$4:$B$999,Demands!$A812,'Growth rates'!$C$4:$C$999,$W812)</f>
        <v>2.7048456468360103</v>
      </c>
      <c r="AG812" s="2">
        <f>SUMIFS('Growth rates'!L$4:L$999,'Growth rates'!$B$4:$B$999,Demands!$A812,'Growth rates'!$C$4:$C$999,$W812)</f>
        <v>3.0772003380964117</v>
      </c>
      <c r="AH812" s="2">
        <f>SUMIFS('Growth rates'!M$4:M$999,'Growth rates'!$B$4:$B$999,Demands!$A812,'Growth rates'!$C$4:$C$999,$W812)</f>
        <v>3.4772224656844184</v>
      </c>
      <c r="AI812" s="2">
        <f>SUMIFS('Growth rates'!N$4:N$999,'Growth rates'!$B$4:$B$999,Demands!$A812,'Growth rates'!$C$4:$C$999,$W812)</f>
        <v>3.9102946840139454</v>
      </c>
      <c r="AJ812" s="2">
        <f>SUMIFS('Growth rates'!O$4:O$999,'Growth rates'!$B$4:$B$999,Demands!$A812,'Growth rates'!$C$4:$C$999,$W812)</f>
        <v>4.3678854524600617</v>
      </c>
      <c r="AK812" s="2">
        <f>SUMIFS('Growth rates'!P$4:P$999,'Growth rates'!$B$4:$B$999,Demands!$A812,'Growth rates'!$C$4:$C$999,$W812)</f>
        <v>4.8451615025009955</v>
      </c>
      <c r="AL812" s="2">
        <f>SUMIFS('Growth rates'!Q$4:Q$999,'Growth rates'!$B$4:$B$999,Demands!$A812,'Growth rates'!$C$4:$C$999,$W812)</f>
        <v>5.3324756170908669</v>
      </c>
      <c r="AM812" s="2">
        <f>SUMIFS('Growth rates'!R$4:R$999,'Growth rates'!$B$4:$B$999,Demands!$A812,'Growth rates'!$C$4:$C$999,$W812)</f>
        <v>5.8273494502557011</v>
      </c>
      <c r="AN812" s="2">
        <f>SUMIFS('Growth rates'!S$4:S$999,'Growth rates'!$B$4:$B$999,Demands!$A812,'Growth rates'!$C$4:$C$999,$W812)</f>
        <v>6.3303506462328327</v>
      </c>
      <c r="AO812" s="2">
        <f>SUMIFS('Growth rates'!T$4:T$999,'Growth rates'!$B$4:$B$999,Demands!$A812,'Growth rates'!$C$4:$C$999,$W812)</f>
        <v>6.8418309797170789</v>
      </c>
      <c r="AP812" s="2">
        <f>SUMIFS('Growth rates'!U$4:U$999,'Growth rates'!$B$4:$B$999,Demands!$A812,'Growth rates'!$C$4:$C$999,$W812)</f>
        <v>7.363023878201675</v>
      </c>
      <c r="AR812">
        <f>VLOOKUP(C812&amp;A812,Driver_elast!$A$2:$E$1161,5,FALSE)</f>
        <v>0.95307299999999995</v>
      </c>
      <c r="AS812">
        <f t="shared" si="261"/>
        <v>0.95307299999999995</v>
      </c>
      <c r="AT812">
        <f t="shared" si="262"/>
        <v>0.1906146</v>
      </c>
      <c r="AV812" s="2" cm="1">
        <f t="array" ref="AV812">TREND($AR812:$AS812,$AR$3:$AS$3,AV$1)</f>
        <v>0.95307299999999995</v>
      </c>
      <c r="AW812" s="2" cm="1">
        <f t="array" ref="AW812">TREND($AR812:$AS812,$AR$3:$AS$3,AW$1)</f>
        <v>0.95307299999999995</v>
      </c>
      <c r="AX812" s="2" cm="1">
        <f t="array" ref="AX812">TREND($AR812:$AS812,$AR$3:$AS$3,AX$1)</f>
        <v>0.95307299999999995</v>
      </c>
      <c r="AY812" s="2" cm="1">
        <f t="array" ref="AY812">TREND($AR812:$AS812,$AR$3:$AS$3,AY$1)</f>
        <v>0.95307299999999995</v>
      </c>
      <c r="AZ812" s="2" cm="1">
        <f t="array" ref="AZ812">TREND($AR812:$AS812,$AR$3:$AS$3,AZ$1)</f>
        <v>0.95307299999999995</v>
      </c>
      <c r="BA812" s="2" cm="1">
        <f t="array" ref="BA812">TREND($AR812:$AS812,$AR$3:$AS$3,BA$1)</f>
        <v>0.95307299999999995</v>
      </c>
      <c r="BB812" s="2" cm="1">
        <f t="array" ref="BB812">TREND($AR812:$AS812,$AR$3:$AS$3,BB$1)</f>
        <v>0.95307299999999995</v>
      </c>
      <c r="BC812" s="2" cm="1">
        <f t="array" ref="BC812">TREND($AR812:$AS812,$AR$3:$AS$3,BC$1)</f>
        <v>0.95307299999999995</v>
      </c>
      <c r="BD812" s="2" cm="1">
        <f t="array" ref="BD812">TREND($AR812:$AS812,$AR$3:$AS$3,BD$1)</f>
        <v>0.95307299999999995</v>
      </c>
      <c r="BE812" s="2" cm="1">
        <f t="array" ref="BE812">TREND($AR812:$AS812,$AR$3:$AS$3,BE$1)</f>
        <v>0.95307299999999995</v>
      </c>
      <c r="BF812" s="20" cm="1">
        <f t="array" ref="BF812">TREND($AS812:$AT812,$AS$3:$AT$3,BF$1)</f>
        <v>0.85776570000000874</v>
      </c>
      <c r="BG812" s="20" cm="1">
        <f t="array" ref="BG812">TREND($AS812:$AT812,$AS$3:$AT$3,BG$1)</f>
        <v>0.76245840000000698</v>
      </c>
      <c r="BH812" s="20" cm="1">
        <f t="array" ref="BH812">TREND($AS812:$AT812,$AS$3:$AT$3,BH$1)</f>
        <v>0.66715110000000521</v>
      </c>
      <c r="BI812" s="20" cm="1">
        <f t="array" ref="BI812">TREND($AS812:$AT812,$AS$3:$AT$3,BI$1)</f>
        <v>0.57184380000000345</v>
      </c>
      <c r="BJ812" s="20" cm="1">
        <f t="array" ref="BJ812">TREND($AS812:$AT812,$AS$3:$AT$3,BJ$1)</f>
        <v>0.4765365000000088</v>
      </c>
      <c r="BK812" s="20" cm="1">
        <f t="array" ref="BK812">TREND($AS812:$AT812,$AS$3:$AT$3,BK$1)</f>
        <v>0.38122920000000704</v>
      </c>
      <c r="BL812" s="20" cm="1">
        <f t="array" ref="BL812">TREND($AS812:$AT812,$AS$3:$AT$3,BL$1)</f>
        <v>0.28592190000000528</v>
      </c>
      <c r="BM812" s="20" cm="1">
        <f t="array" ref="BM812">TREND($AS812:$AT812,$AS$3:$AT$3,BM$1)</f>
        <v>0.19061460000000352</v>
      </c>
    </row>
    <row r="813" spans="1:65" x14ac:dyDescent="0.35">
      <c r="A813" t="str">
        <f>IF(BYDem!B811="","\I:",BYDem!B811)</f>
        <v>LatAm_other</v>
      </c>
      <c r="B813" t="str">
        <f>BYDem!E811</f>
        <v>ICH</v>
      </c>
      <c r="C813" t="str">
        <f t="shared" si="263"/>
        <v>ICH</v>
      </c>
      <c r="D813" s="4">
        <f>SUMIFS(BYDem!$M$2:$M$2000,BYDem!$B$2:$B$2000,Demands!$A813,BYDem!$E$2:$E$2000,Demands!$B813)</f>
        <v>114.24933575918401</v>
      </c>
      <c r="E813" s="4">
        <f t="shared" si="244"/>
        <v>114.8370954636072</v>
      </c>
      <c r="F813" s="4">
        <f t="shared" si="245"/>
        <v>129.58546391551801</v>
      </c>
      <c r="G813" s="4">
        <f t="shared" si="246"/>
        <v>141.91579387983569</v>
      </c>
      <c r="H813" s="4">
        <f t="shared" si="247"/>
        <v>155.67496131951256</v>
      </c>
      <c r="I813" s="4">
        <f t="shared" si="248"/>
        <v>170.3605969757603</v>
      </c>
      <c r="J813" s="4">
        <f t="shared" si="249"/>
        <v>185.3644349930164</v>
      </c>
      <c r="K813" s="4">
        <f t="shared" si="250"/>
        <v>200.30489526006014</v>
      </c>
      <c r="L813" s="4">
        <f t="shared" si="251"/>
        <v>215.29954495776039</v>
      </c>
      <c r="M813" s="4">
        <f t="shared" si="252"/>
        <v>230.51909363797645</v>
      </c>
      <c r="N813" s="4">
        <f t="shared" si="253"/>
        <v>244.57010803305113</v>
      </c>
      <c r="O813" s="4">
        <f t="shared" si="254"/>
        <v>257.02074434531568</v>
      </c>
      <c r="P813" s="4">
        <f t="shared" si="255"/>
        <v>267.71117095828987</v>
      </c>
      <c r="Q813" s="4">
        <f t="shared" si="256"/>
        <v>276.49631516813417</v>
      </c>
      <c r="R813" s="4">
        <f t="shared" si="257"/>
        <v>283.47310086174832</v>
      </c>
      <c r="S813" s="4">
        <f t="shared" si="258"/>
        <v>288.79541150782279</v>
      </c>
      <c r="T813" s="4">
        <f t="shared" si="259"/>
        <v>292.60206314522958</v>
      </c>
      <c r="U813" s="4">
        <f t="shared" si="260"/>
        <v>295.02623802359176</v>
      </c>
      <c r="W813" s="5" t="str">
        <f>VLOOKUP(C813&amp;A813,Driver_elast!$A$2:$D$1161,4,FALSE)</f>
        <v>GDP</v>
      </c>
      <c r="X813" s="5">
        <v>1</v>
      </c>
      <c r="Y813" s="2">
        <f>SUMIFS('Growth rates'!D$4:D$999,'Growth rates'!$B$4:$B$999,Demands!$A813,'Growth rates'!$C$4:$C$999,$W813)</f>
        <v>1</v>
      </c>
      <c r="Z813" s="2">
        <f>SUMIFS('Growth rates'!E$4:E$999,'Growth rates'!$B$4:$B$999,Demands!$A813,'Growth rates'!$C$4:$C$999,$W813)</f>
        <v>1.0094605352102988</v>
      </c>
      <c r="AA813" s="2">
        <f>SUMIFS('Growth rates'!F$4:F$999,'Growth rates'!$B$4:$B$999,Demands!$A813,'Growth rates'!$C$4:$C$999,$W813)</f>
        <v>1.2478684701860967</v>
      </c>
      <c r="AB813" s="2">
        <f>SUMIFS('Growth rates'!G$4:G$999,'Growth rates'!$B$4:$B$999,Demands!$A813,'Growth rates'!$C$4:$C$999,$W813)</f>
        <v>1.4662202841167047</v>
      </c>
      <c r="AC813" s="2">
        <f>SUMIFS('Growth rates'!H$4:H$999,'Growth rates'!$B$4:$B$999,Demands!$A813,'Growth rates'!$C$4:$C$999,$W813)</f>
        <v>1.7276351192425732</v>
      </c>
      <c r="AD813" s="2">
        <f>SUMIFS('Growth rates'!I$4:I$999,'Growth rates'!$B$4:$B$999,Demands!$A813,'Growth rates'!$C$4:$C$999,$W813)</f>
        <v>2.0273412234228849</v>
      </c>
      <c r="AE813" s="2">
        <f>SUMIFS('Growth rates'!J$4:J$999,'Growth rates'!$B$4:$B$999,Demands!$A813,'Growth rates'!$C$4:$C$999,$W813)</f>
        <v>2.3556856483283735</v>
      </c>
      <c r="AF813" s="2">
        <f>SUMIFS('Growth rates'!K$4:K$999,'Growth rates'!$B$4:$B$999,Demands!$A813,'Growth rates'!$C$4:$C$999,$W813)</f>
        <v>2.7048456468360103</v>
      </c>
      <c r="AG813" s="2">
        <f>SUMIFS('Growth rates'!L$4:L$999,'Growth rates'!$B$4:$B$999,Demands!$A813,'Growth rates'!$C$4:$C$999,$W813)</f>
        <v>3.0772003380964117</v>
      </c>
      <c r="AH813" s="2">
        <f>SUMIFS('Growth rates'!M$4:M$999,'Growth rates'!$B$4:$B$999,Demands!$A813,'Growth rates'!$C$4:$C$999,$W813)</f>
        <v>3.4772224656844184</v>
      </c>
      <c r="AI813" s="2">
        <f>SUMIFS('Growth rates'!N$4:N$999,'Growth rates'!$B$4:$B$999,Demands!$A813,'Growth rates'!$C$4:$C$999,$W813)</f>
        <v>3.9102946840139454</v>
      </c>
      <c r="AJ813" s="2">
        <f>SUMIFS('Growth rates'!O$4:O$999,'Growth rates'!$B$4:$B$999,Demands!$A813,'Growth rates'!$C$4:$C$999,$W813)</f>
        <v>4.3678854524600617</v>
      </c>
      <c r="AK813" s="2">
        <f>SUMIFS('Growth rates'!P$4:P$999,'Growth rates'!$B$4:$B$999,Demands!$A813,'Growth rates'!$C$4:$C$999,$W813)</f>
        <v>4.8451615025009955</v>
      </c>
      <c r="AL813" s="2">
        <f>SUMIFS('Growth rates'!Q$4:Q$999,'Growth rates'!$B$4:$B$999,Demands!$A813,'Growth rates'!$C$4:$C$999,$W813)</f>
        <v>5.3324756170908669</v>
      </c>
      <c r="AM813" s="2">
        <f>SUMIFS('Growth rates'!R$4:R$999,'Growth rates'!$B$4:$B$999,Demands!$A813,'Growth rates'!$C$4:$C$999,$W813)</f>
        <v>5.8273494502557011</v>
      </c>
      <c r="AN813" s="2">
        <f>SUMIFS('Growth rates'!S$4:S$999,'Growth rates'!$B$4:$B$999,Demands!$A813,'Growth rates'!$C$4:$C$999,$W813)</f>
        <v>6.3303506462328327</v>
      </c>
      <c r="AO813" s="2">
        <f>SUMIFS('Growth rates'!T$4:T$999,'Growth rates'!$B$4:$B$999,Demands!$A813,'Growth rates'!$C$4:$C$999,$W813)</f>
        <v>6.8418309797170789</v>
      </c>
      <c r="AP813" s="2">
        <f>SUMIFS('Growth rates'!U$4:U$999,'Growth rates'!$B$4:$B$999,Demands!$A813,'Growth rates'!$C$4:$C$999,$W813)</f>
        <v>7.363023878201675</v>
      </c>
      <c r="AR813">
        <f>VLOOKUP(C813&amp;A813,Driver_elast!$A$2:$E$1161,5,FALSE)</f>
        <v>0.54378899999999997</v>
      </c>
      <c r="AS813">
        <f t="shared" si="261"/>
        <v>0.54378899999999997</v>
      </c>
      <c r="AT813">
        <f t="shared" si="262"/>
        <v>0.10875779999999999</v>
      </c>
      <c r="AV813" s="2" cm="1">
        <f t="array" ref="AV813">TREND($AR813:$AS813,$AR$3:$AS$3,AV$1)</f>
        <v>0.54378899999999997</v>
      </c>
      <c r="AW813" s="2" cm="1">
        <f t="array" ref="AW813">TREND($AR813:$AS813,$AR$3:$AS$3,AW$1)</f>
        <v>0.54378899999999997</v>
      </c>
      <c r="AX813" s="2" cm="1">
        <f t="array" ref="AX813">TREND($AR813:$AS813,$AR$3:$AS$3,AX$1)</f>
        <v>0.54378899999999997</v>
      </c>
      <c r="AY813" s="2" cm="1">
        <f t="array" ref="AY813">TREND($AR813:$AS813,$AR$3:$AS$3,AY$1)</f>
        <v>0.54378899999999997</v>
      </c>
      <c r="AZ813" s="2" cm="1">
        <f t="array" ref="AZ813">TREND($AR813:$AS813,$AR$3:$AS$3,AZ$1)</f>
        <v>0.54378899999999997</v>
      </c>
      <c r="BA813" s="2" cm="1">
        <f t="array" ref="BA813">TREND($AR813:$AS813,$AR$3:$AS$3,BA$1)</f>
        <v>0.54378899999999997</v>
      </c>
      <c r="BB813" s="2" cm="1">
        <f t="array" ref="BB813">TREND($AR813:$AS813,$AR$3:$AS$3,BB$1)</f>
        <v>0.54378899999999997</v>
      </c>
      <c r="BC813" s="2" cm="1">
        <f t="array" ref="BC813">TREND($AR813:$AS813,$AR$3:$AS$3,BC$1)</f>
        <v>0.54378899999999997</v>
      </c>
      <c r="BD813" s="2" cm="1">
        <f t="array" ref="BD813">TREND($AR813:$AS813,$AR$3:$AS$3,BD$1)</f>
        <v>0.54378899999999997</v>
      </c>
      <c r="BE813" s="2" cm="1">
        <f t="array" ref="BE813">TREND($AR813:$AS813,$AR$3:$AS$3,BE$1)</f>
        <v>0.54378899999999997</v>
      </c>
      <c r="BF813" s="20" cm="1">
        <f t="array" ref="BF813">TREND($AS813:$AT813,$AS$3:$AT$3,BF$1)</f>
        <v>0.48941010000000063</v>
      </c>
      <c r="BG813" s="20" cm="1">
        <f t="array" ref="BG813">TREND($AS813:$AT813,$AS$3:$AT$3,BG$1)</f>
        <v>0.43503120000000095</v>
      </c>
      <c r="BH813" s="20" cm="1">
        <f t="array" ref="BH813">TREND($AS813:$AT813,$AS$3:$AT$3,BH$1)</f>
        <v>0.38065230000000128</v>
      </c>
      <c r="BI813" s="20" cm="1">
        <f t="array" ref="BI813">TREND($AS813:$AT813,$AS$3:$AT$3,BI$1)</f>
        <v>0.3262734000000016</v>
      </c>
      <c r="BJ813" s="20" cm="1">
        <f t="array" ref="BJ813">TREND($AS813:$AT813,$AS$3:$AT$3,BJ$1)</f>
        <v>0.27189450000000193</v>
      </c>
      <c r="BK813" s="20" cm="1">
        <f t="array" ref="BK813">TREND($AS813:$AT813,$AS$3:$AT$3,BK$1)</f>
        <v>0.21751560000000225</v>
      </c>
      <c r="BL813" s="20" cm="1">
        <f t="array" ref="BL813">TREND($AS813:$AT813,$AS$3:$AT$3,BL$1)</f>
        <v>0.16313670000000258</v>
      </c>
      <c r="BM813" s="20" cm="1">
        <f t="array" ref="BM813">TREND($AS813:$AT813,$AS$3:$AT$3,BM$1)</f>
        <v>0.1087578000000029</v>
      </c>
    </row>
    <row r="814" spans="1:65" x14ac:dyDescent="0.35">
      <c r="A814" t="str">
        <f>IF(BYDem!B812="","\I:",BYDem!B812)</f>
        <v>LatAm_other</v>
      </c>
      <c r="B814" t="str">
        <f>BYDem!E812</f>
        <v>ICH_Feedstock</v>
      </c>
      <c r="C814" t="str">
        <f t="shared" si="263"/>
        <v>ICH_Feedstock</v>
      </c>
      <c r="D814" s="4">
        <f>SUMIFS(BYDem!$M$2:$M$2000,BYDem!$B$2:$B$2000,Demands!$A814,BYDem!$E$2:$E$2000,Demands!$B814)</f>
        <v>588.72462112799997</v>
      </c>
      <c r="E814" s="4">
        <f t="shared" si="244"/>
        <v>591.75333553584744</v>
      </c>
      <c r="F814" s="4">
        <f t="shared" si="245"/>
        <v>667.75139339247153</v>
      </c>
      <c r="G814" s="4">
        <f t="shared" si="246"/>
        <v>731.28934561240487</v>
      </c>
      <c r="H814" s="4">
        <f t="shared" si="247"/>
        <v>802.19006975345815</v>
      </c>
      <c r="I814" s="4">
        <f t="shared" si="248"/>
        <v>877.86486672533715</v>
      </c>
      <c r="J814" s="4">
        <f t="shared" si="249"/>
        <v>955.17935431932676</v>
      </c>
      <c r="K814" s="4">
        <f t="shared" si="250"/>
        <v>1032.1672575902321</v>
      </c>
      <c r="L814" s="4">
        <f t="shared" si="251"/>
        <v>1109.4343979509677</v>
      </c>
      <c r="M814" s="4">
        <f t="shared" si="252"/>
        <v>1187.8604384260352</v>
      </c>
      <c r="N814" s="4">
        <f t="shared" si="253"/>
        <v>1260.2650442929839</v>
      </c>
      <c r="O814" s="4">
        <f t="shared" si="254"/>
        <v>1324.4229328008935</v>
      </c>
      <c r="P814" s="4">
        <f t="shared" si="255"/>
        <v>1379.5104947162283</v>
      </c>
      <c r="Q814" s="4">
        <f t="shared" si="256"/>
        <v>1424.7801731973102</v>
      </c>
      <c r="R814" s="4">
        <f t="shared" si="257"/>
        <v>1460.7314151618314</v>
      </c>
      <c r="S814" s="4">
        <f t="shared" si="258"/>
        <v>1488.1571791526198</v>
      </c>
      <c r="T814" s="4">
        <f t="shared" si="259"/>
        <v>1507.7727815375856</v>
      </c>
      <c r="U814" s="4">
        <f t="shared" si="260"/>
        <v>1520.2645078774219</v>
      </c>
      <c r="W814" s="5" t="str">
        <f>VLOOKUP(C814&amp;A814,Driver_elast!$A$2:$D$1161,4,FALSE)</f>
        <v>GDP</v>
      </c>
      <c r="X814" s="5">
        <v>1</v>
      </c>
      <c r="Y814" s="2">
        <f>SUMIFS('Growth rates'!D$4:D$999,'Growth rates'!$B$4:$B$999,Demands!$A814,'Growth rates'!$C$4:$C$999,$W814)</f>
        <v>1</v>
      </c>
      <c r="Z814" s="2">
        <f>SUMIFS('Growth rates'!E$4:E$999,'Growth rates'!$B$4:$B$999,Demands!$A814,'Growth rates'!$C$4:$C$999,$W814)</f>
        <v>1.0094605352102988</v>
      </c>
      <c r="AA814" s="2">
        <f>SUMIFS('Growth rates'!F$4:F$999,'Growth rates'!$B$4:$B$999,Demands!$A814,'Growth rates'!$C$4:$C$999,$W814)</f>
        <v>1.2478684701860967</v>
      </c>
      <c r="AB814" s="2">
        <f>SUMIFS('Growth rates'!G$4:G$999,'Growth rates'!$B$4:$B$999,Demands!$A814,'Growth rates'!$C$4:$C$999,$W814)</f>
        <v>1.4662202841167047</v>
      </c>
      <c r="AC814" s="2">
        <f>SUMIFS('Growth rates'!H$4:H$999,'Growth rates'!$B$4:$B$999,Demands!$A814,'Growth rates'!$C$4:$C$999,$W814)</f>
        <v>1.7276351192425732</v>
      </c>
      <c r="AD814" s="2">
        <f>SUMIFS('Growth rates'!I$4:I$999,'Growth rates'!$B$4:$B$999,Demands!$A814,'Growth rates'!$C$4:$C$999,$W814)</f>
        <v>2.0273412234228849</v>
      </c>
      <c r="AE814" s="2">
        <f>SUMIFS('Growth rates'!J$4:J$999,'Growth rates'!$B$4:$B$999,Demands!$A814,'Growth rates'!$C$4:$C$999,$W814)</f>
        <v>2.3556856483283735</v>
      </c>
      <c r="AF814" s="2">
        <f>SUMIFS('Growth rates'!K$4:K$999,'Growth rates'!$B$4:$B$999,Demands!$A814,'Growth rates'!$C$4:$C$999,$W814)</f>
        <v>2.7048456468360103</v>
      </c>
      <c r="AG814" s="2">
        <f>SUMIFS('Growth rates'!L$4:L$999,'Growth rates'!$B$4:$B$999,Demands!$A814,'Growth rates'!$C$4:$C$999,$W814)</f>
        <v>3.0772003380964117</v>
      </c>
      <c r="AH814" s="2">
        <f>SUMIFS('Growth rates'!M$4:M$999,'Growth rates'!$B$4:$B$999,Demands!$A814,'Growth rates'!$C$4:$C$999,$W814)</f>
        <v>3.4772224656844184</v>
      </c>
      <c r="AI814" s="2">
        <f>SUMIFS('Growth rates'!N$4:N$999,'Growth rates'!$B$4:$B$999,Demands!$A814,'Growth rates'!$C$4:$C$999,$W814)</f>
        <v>3.9102946840139454</v>
      </c>
      <c r="AJ814" s="2">
        <f>SUMIFS('Growth rates'!O$4:O$999,'Growth rates'!$B$4:$B$999,Demands!$A814,'Growth rates'!$C$4:$C$999,$W814)</f>
        <v>4.3678854524600617</v>
      </c>
      <c r="AK814" s="2">
        <f>SUMIFS('Growth rates'!P$4:P$999,'Growth rates'!$B$4:$B$999,Demands!$A814,'Growth rates'!$C$4:$C$999,$W814)</f>
        <v>4.8451615025009955</v>
      </c>
      <c r="AL814" s="2">
        <f>SUMIFS('Growth rates'!Q$4:Q$999,'Growth rates'!$B$4:$B$999,Demands!$A814,'Growth rates'!$C$4:$C$999,$W814)</f>
        <v>5.3324756170908669</v>
      </c>
      <c r="AM814" s="2">
        <f>SUMIFS('Growth rates'!R$4:R$999,'Growth rates'!$B$4:$B$999,Demands!$A814,'Growth rates'!$C$4:$C$999,$W814)</f>
        <v>5.8273494502557011</v>
      </c>
      <c r="AN814" s="2">
        <f>SUMIFS('Growth rates'!S$4:S$999,'Growth rates'!$B$4:$B$999,Demands!$A814,'Growth rates'!$C$4:$C$999,$W814)</f>
        <v>6.3303506462328327</v>
      </c>
      <c r="AO814" s="2">
        <f>SUMIFS('Growth rates'!T$4:T$999,'Growth rates'!$B$4:$B$999,Demands!$A814,'Growth rates'!$C$4:$C$999,$W814)</f>
        <v>6.8418309797170789</v>
      </c>
      <c r="AP814" s="2">
        <f>SUMIFS('Growth rates'!U$4:U$999,'Growth rates'!$B$4:$B$999,Demands!$A814,'Growth rates'!$C$4:$C$999,$W814)</f>
        <v>7.363023878201675</v>
      </c>
      <c r="AR814">
        <f>VLOOKUP(C814&amp;A814,Driver_elast!$A$2:$E$1161,5,FALSE)</f>
        <v>0.54378899999999997</v>
      </c>
      <c r="AS814">
        <f t="shared" si="261"/>
        <v>0.54378899999999997</v>
      </c>
      <c r="AT814">
        <f t="shared" si="262"/>
        <v>0.10875779999999999</v>
      </c>
      <c r="AV814" s="2" cm="1">
        <f t="array" ref="AV814">TREND($AR814:$AS814,$AR$3:$AS$3,AV$1)</f>
        <v>0.54378899999999997</v>
      </c>
      <c r="AW814" s="2" cm="1">
        <f t="array" ref="AW814">TREND($AR814:$AS814,$AR$3:$AS$3,AW$1)</f>
        <v>0.54378899999999997</v>
      </c>
      <c r="AX814" s="2" cm="1">
        <f t="array" ref="AX814">TREND($AR814:$AS814,$AR$3:$AS$3,AX$1)</f>
        <v>0.54378899999999997</v>
      </c>
      <c r="AY814" s="2" cm="1">
        <f t="array" ref="AY814">TREND($AR814:$AS814,$AR$3:$AS$3,AY$1)</f>
        <v>0.54378899999999997</v>
      </c>
      <c r="AZ814" s="2" cm="1">
        <f t="array" ref="AZ814">TREND($AR814:$AS814,$AR$3:$AS$3,AZ$1)</f>
        <v>0.54378899999999997</v>
      </c>
      <c r="BA814" s="2" cm="1">
        <f t="array" ref="BA814">TREND($AR814:$AS814,$AR$3:$AS$3,BA$1)</f>
        <v>0.54378899999999997</v>
      </c>
      <c r="BB814" s="2" cm="1">
        <f t="array" ref="BB814">TREND($AR814:$AS814,$AR$3:$AS$3,BB$1)</f>
        <v>0.54378899999999997</v>
      </c>
      <c r="BC814" s="2" cm="1">
        <f t="array" ref="BC814">TREND($AR814:$AS814,$AR$3:$AS$3,BC$1)</f>
        <v>0.54378899999999997</v>
      </c>
      <c r="BD814" s="2" cm="1">
        <f t="array" ref="BD814">TREND($AR814:$AS814,$AR$3:$AS$3,BD$1)</f>
        <v>0.54378899999999997</v>
      </c>
      <c r="BE814" s="2" cm="1">
        <f t="array" ref="BE814">TREND($AR814:$AS814,$AR$3:$AS$3,BE$1)</f>
        <v>0.54378899999999997</v>
      </c>
      <c r="BF814" s="20" cm="1">
        <f t="array" ref="BF814">TREND($AS814:$AT814,$AS$3:$AT$3,BF$1)</f>
        <v>0.48941010000000063</v>
      </c>
      <c r="BG814" s="20" cm="1">
        <f t="array" ref="BG814">TREND($AS814:$AT814,$AS$3:$AT$3,BG$1)</f>
        <v>0.43503120000000095</v>
      </c>
      <c r="BH814" s="20" cm="1">
        <f t="array" ref="BH814">TREND($AS814:$AT814,$AS$3:$AT$3,BH$1)</f>
        <v>0.38065230000000128</v>
      </c>
      <c r="BI814" s="20" cm="1">
        <f t="array" ref="BI814">TREND($AS814:$AT814,$AS$3:$AT$3,BI$1)</f>
        <v>0.3262734000000016</v>
      </c>
      <c r="BJ814" s="20" cm="1">
        <f t="array" ref="BJ814">TREND($AS814:$AT814,$AS$3:$AT$3,BJ$1)</f>
        <v>0.27189450000000193</v>
      </c>
      <c r="BK814" s="20" cm="1">
        <f t="array" ref="BK814">TREND($AS814:$AT814,$AS$3:$AT$3,BK$1)</f>
        <v>0.21751560000000225</v>
      </c>
      <c r="BL814" s="20" cm="1">
        <f t="array" ref="BL814">TREND($AS814:$AT814,$AS$3:$AT$3,BL$1)</f>
        <v>0.16313670000000258</v>
      </c>
      <c r="BM814" s="20" cm="1">
        <f t="array" ref="BM814">TREND($AS814:$AT814,$AS$3:$AT$3,BM$1)</f>
        <v>0.1087578000000029</v>
      </c>
    </row>
    <row r="815" spans="1:65" x14ac:dyDescent="0.35">
      <c r="A815" t="str">
        <f>IF(BYDem!B813="","\I:",BYDem!B813)</f>
        <v>LatAm_other</v>
      </c>
      <c r="B815" t="str">
        <f>BYDem!E813</f>
        <v>IFP</v>
      </c>
      <c r="C815" t="str">
        <f t="shared" si="263"/>
        <v>IFP</v>
      </c>
      <c r="D815" s="4">
        <f>SUMIFS(BYDem!$M$2:$M$2000,BYDem!$B$2:$B$2000,Demands!$A815,BYDem!$E$2:$E$2000,Demands!$B815)</f>
        <v>181.93476878726699</v>
      </c>
      <c r="E815" s="4">
        <f t="shared" si="244"/>
        <v>182.57338917181536</v>
      </c>
      <c r="F815" s="4">
        <f t="shared" si="245"/>
        <v>198.5719238152071</v>
      </c>
      <c r="G815" s="4">
        <f t="shared" si="246"/>
        <v>211.46383198410899</v>
      </c>
      <c r="H815" s="4">
        <f t="shared" si="247"/>
        <v>225.45256790878346</v>
      </c>
      <c r="I815" s="4">
        <f t="shared" si="248"/>
        <v>239.96399480321725</v>
      </c>
      <c r="J815" s="4">
        <f t="shared" si="249"/>
        <v>254.38382830806455</v>
      </c>
      <c r="K815" s="4">
        <f t="shared" si="250"/>
        <v>268.37351580016161</v>
      </c>
      <c r="L815" s="4">
        <f t="shared" si="251"/>
        <v>282.08124025539666</v>
      </c>
      <c r="M815" s="4">
        <f t="shared" si="252"/>
        <v>295.68671861006669</v>
      </c>
      <c r="N815" s="4">
        <f t="shared" si="253"/>
        <v>307.98412547817679</v>
      </c>
      <c r="O815" s="4">
        <f t="shared" si="254"/>
        <v>318.68199885695515</v>
      </c>
      <c r="P815" s="4">
        <f t="shared" si="255"/>
        <v>327.7260985553101</v>
      </c>
      <c r="Q815" s="4">
        <f t="shared" si="256"/>
        <v>335.06404230548202</v>
      </c>
      <c r="R815" s="4">
        <f t="shared" si="257"/>
        <v>340.83270051283284</v>
      </c>
      <c r="S815" s="4">
        <f t="shared" si="258"/>
        <v>345.19897032863952</v>
      </c>
      <c r="T815" s="4">
        <f t="shared" si="259"/>
        <v>348.30355341080724</v>
      </c>
      <c r="U815" s="4">
        <f t="shared" si="260"/>
        <v>350.27246137916507</v>
      </c>
      <c r="W815" s="5" t="str">
        <f>VLOOKUP(C815&amp;A815,Driver_elast!$A$2:$D$1161,4,FALSE)</f>
        <v>GDP</v>
      </c>
      <c r="X815" s="5">
        <v>1</v>
      </c>
      <c r="Y815" s="2">
        <f>SUMIFS('Growth rates'!D$4:D$999,'Growth rates'!$B$4:$B$999,Demands!$A815,'Growth rates'!$C$4:$C$999,$W815)</f>
        <v>1</v>
      </c>
      <c r="Z815" s="2">
        <f>SUMIFS('Growth rates'!E$4:E$999,'Growth rates'!$B$4:$B$999,Demands!$A815,'Growth rates'!$C$4:$C$999,$W815)</f>
        <v>1.0094605352102988</v>
      </c>
      <c r="AA815" s="2">
        <f>SUMIFS('Growth rates'!F$4:F$999,'Growth rates'!$B$4:$B$999,Demands!$A815,'Growth rates'!$C$4:$C$999,$W815)</f>
        <v>1.2478684701860967</v>
      </c>
      <c r="AB815" s="2">
        <f>SUMIFS('Growth rates'!G$4:G$999,'Growth rates'!$B$4:$B$999,Demands!$A815,'Growth rates'!$C$4:$C$999,$W815)</f>
        <v>1.4662202841167047</v>
      </c>
      <c r="AC815" s="2">
        <f>SUMIFS('Growth rates'!H$4:H$999,'Growth rates'!$B$4:$B$999,Demands!$A815,'Growth rates'!$C$4:$C$999,$W815)</f>
        <v>1.7276351192425732</v>
      </c>
      <c r="AD815" s="2">
        <f>SUMIFS('Growth rates'!I$4:I$999,'Growth rates'!$B$4:$B$999,Demands!$A815,'Growth rates'!$C$4:$C$999,$W815)</f>
        <v>2.0273412234228849</v>
      </c>
      <c r="AE815" s="2">
        <f>SUMIFS('Growth rates'!J$4:J$999,'Growth rates'!$B$4:$B$999,Demands!$A815,'Growth rates'!$C$4:$C$999,$W815)</f>
        <v>2.3556856483283735</v>
      </c>
      <c r="AF815" s="2">
        <f>SUMIFS('Growth rates'!K$4:K$999,'Growth rates'!$B$4:$B$999,Demands!$A815,'Growth rates'!$C$4:$C$999,$W815)</f>
        <v>2.7048456468360103</v>
      </c>
      <c r="AG815" s="2">
        <f>SUMIFS('Growth rates'!L$4:L$999,'Growth rates'!$B$4:$B$999,Demands!$A815,'Growth rates'!$C$4:$C$999,$W815)</f>
        <v>3.0772003380964117</v>
      </c>
      <c r="AH815" s="2">
        <f>SUMIFS('Growth rates'!M$4:M$999,'Growth rates'!$B$4:$B$999,Demands!$A815,'Growth rates'!$C$4:$C$999,$W815)</f>
        <v>3.4772224656844184</v>
      </c>
      <c r="AI815" s="2">
        <f>SUMIFS('Growth rates'!N$4:N$999,'Growth rates'!$B$4:$B$999,Demands!$A815,'Growth rates'!$C$4:$C$999,$W815)</f>
        <v>3.9102946840139454</v>
      </c>
      <c r="AJ815" s="2">
        <f>SUMIFS('Growth rates'!O$4:O$999,'Growth rates'!$B$4:$B$999,Demands!$A815,'Growth rates'!$C$4:$C$999,$W815)</f>
        <v>4.3678854524600617</v>
      </c>
      <c r="AK815" s="2">
        <f>SUMIFS('Growth rates'!P$4:P$999,'Growth rates'!$B$4:$B$999,Demands!$A815,'Growth rates'!$C$4:$C$999,$W815)</f>
        <v>4.8451615025009955</v>
      </c>
      <c r="AL815" s="2">
        <f>SUMIFS('Growth rates'!Q$4:Q$999,'Growth rates'!$B$4:$B$999,Demands!$A815,'Growth rates'!$C$4:$C$999,$W815)</f>
        <v>5.3324756170908669</v>
      </c>
      <c r="AM815" s="2">
        <f>SUMIFS('Growth rates'!R$4:R$999,'Growth rates'!$B$4:$B$999,Demands!$A815,'Growth rates'!$C$4:$C$999,$W815)</f>
        <v>5.8273494502557011</v>
      </c>
      <c r="AN815" s="2">
        <f>SUMIFS('Growth rates'!S$4:S$999,'Growth rates'!$B$4:$B$999,Demands!$A815,'Growth rates'!$C$4:$C$999,$W815)</f>
        <v>6.3303506462328327</v>
      </c>
      <c r="AO815" s="2">
        <f>SUMIFS('Growth rates'!T$4:T$999,'Growth rates'!$B$4:$B$999,Demands!$A815,'Growth rates'!$C$4:$C$999,$W815)</f>
        <v>6.8418309797170789</v>
      </c>
      <c r="AP815" s="2">
        <f>SUMIFS('Growth rates'!U$4:U$999,'Growth rates'!$B$4:$B$999,Demands!$A815,'Growth rates'!$C$4:$C$999,$W815)</f>
        <v>7.363023878201675</v>
      </c>
      <c r="AR815">
        <f>VLOOKUP(C815&amp;A815,Driver_elast!$A$2:$E$1161,5,FALSE)</f>
        <v>0.37103199999999997</v>
      </c>
      <c r="AS815">
        <f t="shared" si="261"/>
        <v>0.37103199999999997</v>
      </c>
      <c r="AT815">
        <f t="shared" si="262"/>
        <v>7.4206399999999992E-2</v>
      </c>
      <c r="AV815" s="2" cm="1">
        <f t="array" ref="AV815">TREND($AR815:$AS815,$AR$3:$AS$3,AV$1)</f>
        <v>0.37103199999999997</v>
      </c>
      <c r="AW815" s="2" cm="1">
        <f t="array" ref="AW815">TREND($AR815:$AS815,$AR$3:$AS$3,AW$1)</f>
        <v>0.37103199999999997</v>
      </c>
      <c r="AX815" s="2" cm="1">
        <f t="array" ref="AX815">TREND($AR815:$AS815,$AR$3:$AS$3,AX$1)</f>
        <v>0.37103199999999997</v>
      </c>
      <c r="AY815" s="2" cm="1">
        <f t="array" ref="AY815">TREND($AR815:$AS815,$AR$3:$AS$3,AY$1)</f>
        <v>0.37103199999999997</v>
      </c>
      <c r="AZ815" s="2" cm="1">
        <f t="array" ref="AZ815">TREND($AR815:$AS815,$AR$3:$AS$3,AZ$1)</f>
        <v>0.37103199999999997</v>
      </c>
      <c r="BA815" s="2" cm="1">
        <f t="array" ref="BA815">TREND($AR815:$AS815,$AR$3:$AS$3,BA$1)</f>
        <v>0.37103199999999997</v>
      </c>
      <c r="BB815" s="2" cm="1">
        <f t="array" ref="BB815">TREND($AR815:$AS815,$AR$3:$AS$3,BB$1)</f>
        <v>0.37103199999999997</v>
      </c>
      <c r="BC815" s="2" cm="1">
        <f t="array" ref="BC815">TREND($AR815:$AS815,$AR$3:$AS$3,BC$1)</f>
        <v>0.37103199999999997</v>
      </c>
      <c r="BD815" s="2" cm="1">
        <f t="array" ref="BD815">TREND($AR815:$AS815,$AR$3:$AS$3,BD$1)</f>
        <v>0.37103199999999997</v>
      </c>
      <c r="BE815" s="2" cm="1">
        <f t="array" ref="BE815">TREND($AR815:$AS815,$AR$3:$AS$3,BE$1)</f>
        <v>0.37103199999999997</v>
      </c>
      <c r="BF815" s="20" cm="1">
        <f t="array" ref="BF815">TREND($AS815:$AT815,$AS$3:$AT$3,BF$1)</f>
        <v>0.33392879999999892</v>
      </c>
      <c r="BG815" s="20" cm="1">
        <f t="array" ref="BG815">TREND($AS815:$AT815,$AS$3:$AT$3,BG$1)</f>
        <v>0.29682560000000002</v>
      </c>
      <c r="BH815" s="20" cm="1">
        <f t="array" ref="BH815">TREND($AS815:$AT815,$AS$3:$AT$3,BH$1)</f>
        <v>0.25972239999999935</v>
      </c>
      <c r="BI815" s="20" cm="1">
        <f t="array" ref="BI815">TREND($AS815:$AT815,$AS$3:$AT$3,BI$1)</f>
        <v>0.22261920000000046</v>
      </c>
      <c r="BJ815" s="20" cm="1">
        <f t="array" ref="BJ815">TREND($AS815:$AT815,$AS$3:$AT$3,BJ$1)</f>
        <v>0.18551599999999979</v>
      </c>
      <c r="BK815" s="20" cm="1">
        <f t="array" ref="BK815">TREND($AS815:$AT815,$AS$3:$AT$3,BK$1)</f>
        <v>0.14841279999999912</v>
      </c>
      <c r="BL815" s="20" cm="1">
        <f t="array" ref="BL815">TREND($AS815:$AT815,$AS$3:$AT$3,BL$1)</f>
        <v>0.11130960000000023</v>
      </c>
      <c r="BM815" s="20" cm="1">
        <f t="array" ref="BM815">TREND($AS815:$AT815,$AS$3:$AT$3,BM$1)</f>
        <v>7.4206399999999562E-2</v>
      </c>
    </row>
    <row r="816" spans="1:65" x14ac:dyDescent="0.35">
      <c r="A816" t="str">
        <f>IF(BYDem!B814="","\I:",BYDem!B814)</f>
        <v>LatAm_other</v>
      </c>
      <c r="B816" t="str">
        <f>BYDem!E814</f>
        <v>ILP</v>
      </c>
      <c r="C816" t="str">
        <f t="shared" si="263"/>
        <v>ILP</v>
      </c>
      <c r="D816" s="4">
        <f>SUMIFS(BYDem!$M$2:$M$2000,BYDem!$B$2:$B$2000,Demands!$A816,BYDem!$E$2:$E$2000,Demands!$B816)</f>
        <v>6.4495690000000003</v>
      </c>
      <c r="E816" s="4">
        <f t="shared" si="244"/>
        <v>6.5497370522594398</v>
      </c>
      <c r="F816" s="4">
        <f t="shared" si="245"/>
        <v>8.9651069381624868</v>
      </c>
      <c r="G816" s="4">
        <f t="shared" si="246"/>
        <v>11.288753350439903</v>
      </c>
      <c r="H816" s="4">
        <f t="shared" si="247"/>
        <v>14.10860633690787</v>
      </c>
      <c r="I816" s="4">
        <f t="shared" si="248"/>
        <v>17.341373040297736</v>
      </c>
      <c r="J816" s="4">
        <f t="shared" si="249"/>
        <v>20.825754844989468</v>
      </c>
      <c r="K816" s="4">
        <f t="shared" si="250"/>
        <v>24.407717846796587</v>
      </c>
      <c r="L816" s="4">
        <f t="shared" si="251"/>
        <v>28.037233150106889</v>
      </c>
      <c r="M816" s="4">
        <f t="shared" si="252"/>
        <v>31.681946663730372</v>
      </c>
      <c r="N816" s="4">
        <f t="shared" si="253"/>
        <v>35.233204586471025</v>
      </c>
      <c r="O816" s="4">
        <f t="shared" si="254"/>
        <v>38.53165454267593</v>
      </c>
      <c r="P816" s="4">
        <f t="shared" si="255"/>
        <v>41.478885017760575</v>
      </c>
      <c r="Q816" s="4">
        <f t="shared" si="256"/>
        <v>43.981989954449027</v>
      </c>
      <c r="R816" s="4">
        <f t="shared" si="257"/>
        <v>46.022837163315366</v>
      </c>
      <c r="S816" s="4">
        <f t="shared" si="258"/>
        <v>47.611864375980154</v>
      </c>
      <c r="T816" s="4">
        <f t="shared" si="259"/>
        <v>48.765948894978742</v>
      </c>
      <c r="U816" s="4">
        <f t="shared" si="260"/>
        <v>49.508921538625579</v>
      </c>
      <c r="W816" s="5" t="str">
        <f>VLOOKUP(C816&amp;A816,Driver_elast!$A$2:$D$1161,4,FALSE)</f>
        <v>GDP</v>
      </c>
      <c r="X816" s="5">
        <v>1</v>
      </c>
      <c r="Y816" s="2">
        <f>SUMIFS('Growth rates'!D$4:D$999,'Growth rates'!$B$4:$B$999,Demands!$A816,'Growth rates'!$C$4:$C$999,$W816)</f>
        <v>1</v>
      </c>
      <c r="Z816" s="2">
        <f>SUMIFS('Growth rates'!E$4:E$999,'Growth rates'!$B$4:$B$999,Demands!$A816,'Growth rates'!$C$4:$C$999,$W816)</f>
        <v>1.0094605352102988</v>
      </c>
      <c r="AA816" s="2">
        <f>SUMIFS('Growth rates'!F$4:F$999,'Growth rates'!$B$4:$B$999,Demands!$A816,'Growth rates'!$C$4:$C$999,$W816)</f>
        <v>1.2478684701860967</v>
      </c>
      <c r="AB816" s="2">
        <f>SUMIFS('Growth rates'!G$4:G$999,'Growth rates'!$B$4:$B$999,Demands!$A816,'Growth rates'!$C$4:$C$999,$W816)</f>
        <v>1.4662202841167047</v>
      </c>
      <c r="AC816" s="2">
        <f>SUMIFS('Growth rates'!H$4:H$999,'Growth rates'!$B$4:$B$999,Demands!$A816,'Growth rates'!$C$4:$C$999,$W816)</f>
        <v>1.7276351192425732</v>
      </c>
      <c r="AD816" s="2">
        <f>SUMIFS('Growth rates'!I$4:I$999,'Growth rates'!$B$4:$B$999,Demands!$A816,'Growth rates'!$C$4:$C$999,$W816)</f>
        <v>2.0273412234228849</v>
      </c>
      <c r="AE816" s="2">
        <f>SUMIFS('Growth rates'!J$4:J$999,'Growth rates'!$B$4:$B$999,Demands!$A816,'Growth rates'!$C$4:$C$999,$W816)</f>
        <v>2.3556856483283735</v>
      </c>
      <c r="AF816" s="2">
        <f>SUMIFS('Growth rates'!K$4:K$999,'Growth rates'!$B$4:$B$999,Demands!$A816,'Growth rates'!$C$4:$C$999,$W816)</f>
        <v>2.7048456468360103</v>
      </c>
      <c r="AG816" s="2">
        <f>SUMIFS('Growth rates'!L$4:L$999,'Growth rates'!$B$4:$B$999,Demands!$A816,'Growth rates'!$C$4:$C$999,$W816)</f>
        <v>3.0772003380964117</v>
      </c>
      <c r="AH816" s="2">
        <f>SUMIFS('Growth rates'!M$4:M$999,'Growth rates'!$B$4:$B$999,Demands!$A816,'Growth rates'!$C$4:$C$999,$W816)</f>
        <v>3.4772224656844184</v>
      </c>
      <c r="AI816" s="2">
        <f>SUMIFS('Growth rates'!N$4:N$999,'Growth rates'!$B$4:$B$999,Demands!$A816,'Growth rates'!$C$4:$C$999,$W816)</f>
        <v>3.9102946840139454</v>
      </c>
      <c r="AJ816" s="2">
        <f>SUMIFS('Growth rates'!O$4:O$999,'Growth rates'!$B$4:$B$999,Demands!$A816,'Growth rates'!$C$4:$C$999,$W816)</f>
        <v>4.3678854524600617</v>
      </c>
      <c r="AK816" s="2">
        <f>SUMIFS('Growth rates'!P$4:P$999,'Growth rates'!$B$4:$B$999,Demands!$A816,'Growth rates'!$C$4:$C$999,$W816)</f>
        <v>4.8451615025009955</v>
      </c>
      <c r="AL816" s="2">
        <f>SUMIFS('Growth rates'!Q$4:Q$999,'Growth rates'!$B$4:$B$999,Demands!$A816,'Growth rates'!$C$4:$C$999,$W816)</f>
        <v>5.3324756170908669</v>
      </c>
      <c r="AM816" s="2">
        <f>SUMIFS('Growth rates'!R$4:R$999,'Growth rates'!$B$4:$B$999,Demands!$A816,'Growth rates'!$C$4:$C$999,$W816)</f>
        <v>5.8273494502557011</v>
      </c>
      <c r="AN816" s="2">
        <f>SUMIFS('Growth rates'!S$4:S$999,'Growth rates'!$B$4:$B$999,Demands!$A816,'Growth rates'!$C$4:$C$999,$W816)</f>
        <v>6.3303506462328327</v>
      </c>
      <c r="AO816" s="2">
        <f>SUMIFS('Growth rates'!T$4:T$999,'Growth rates'!$B$4:$B$999,Demands!$A816,'Growth rates'!$C$4:$C$999,$W816)</f>
        <v>6.8418309797170789</v>
      </c>
      <c r="AP816" s="2">
        <f>SUMIFS('Growth rates'!U$4:U$999,'Growth rates'!$B$4:$B$999,Demands!$A816,'Growth rates'!$C$4:$C$999,$W816)</f>
        <v>7.363023878201675</v>
      </c>
      <c r="AR816">
        <f>VLOOKUP(C816&amp;A816,Driver_elast!$A$2:$E$1161,5,FALSE)</f>
        <v>1.6577</v>
      </c>
      <c r="AS816">
        <f t="shared" si="261"/>
        <v>1</v>
      </c>
      <c r="AT816">
        <f t="shared" si="262"/>
        <v>0.2</v>
      </c>
      <c r="AV816" s="2" cm="1">
        <f t="array" ref="AV816">TREND($AR816:$AS816,$AR$3:$AS$3,AV$1)</f>
        <v>1.6576999999999984</v>
      </c>
      <c r="AW816" s="2" cm="1">
        <f t="array" ref="AW816">TREND($AR816:$AS816,$AR$3:$AS$3,AW$1)</f>
        <v>1.6416585365853678</v>
      </c>
      <c r="AX816" s="2" cm="1">
        <f t="array" ref="AX816">TREND($AR816:$AS816,$AR$3:$AS$3,AX$1)</f>
        <v>1.5614512195121932</v>
      </c>
      <c r="AY816" s="2" cm="1">
        <f t="array" ref="AY816">TREND($AR816:$AS816,$AR$3:$AS$3,AY$1)</f>
        <v>1.4812439024390258</v>
      </c>
      <c r="AZ816" s="2" cm="1">
        <f t="array" ref="AZ816">TREND($AR816:$AS816,$AR$3:$AS$3,AZ$1)</f>
        <v>1.4010365853658513</v>
      </c>
      <c r="BA816" s="2" cm="1">
        <f t="array" ref="BA816">TREND($AR816:$AS816,$AR$3:$AS$3,BA$1)</f>
        <v>1.3208292682926839</v>
      </c>
      <c r="BB816" s="2" cm="1">
        <f t="array" ref="BB816">TREND($AR816:$AS816,$AR$3:$AS$3,BB$1)</f>
        <v>1.2406219512195094</v>
      </c>
      <c r="BC816" s="2" cm="1">
        <f t="array" ref="BC816">TREND($AR816:$AS816,$AR$3:$AS$3,BC$1)</f>
        <v>1.1604146341463419</v>
      </c>
      <c r="BD816" s="2" cm="1">
        <f t="array" ref="BD816">TREND($AR816:$AS816,$AR$3:$AS$3,BD$1)</f>
        <v>1.0802073170731745</v>
      </c>
      <c r="BE816" s="2" cm="1">
        <f t="array" ref="BE816">TREND($AR816:$AS816,$AR$3:$AS$3,BE$1)</f>
        <v>1</v>
      </c>
      <c r="BF816" s="20" cm="1">
        <f t="array" ref="BF816">TREND($AS816:$AT816,$AS$3:$AT$3,BF$1)</f>
        <v>0.90000000000000568</v>
      </c>
      <c r="BG816" s="20" cm="1">
        <f t="array" ref="BG816">TREND($AS816:$AT816,$AS$3:$AT$3,BG$1)</f>
        <v>0.80000000000000426</v>
      </c>
      <c r="BH816" s="20" cm="1">
        <f t="array" ref="BH816">TREND($AS816:$AT816,$AS$3:$AT$3,BH$1)</f>
        <v>0.70000000000000284</v>
      </c>
      <c r="BI816" s="20" cm="1">
        <f t="array" ref="BI816">TREND($AS816:$AT816,$AS$3:$AT$3,BI$1)</f>
        <v>0.60000000000000142</v>
      </c>
      <c r="BJ816" s="20" cm="1">
        <f t="array" ref="BJ816">TREND($AS816:$AT816,$AS$3:$AT$3,BJ$1)</f>
        <v>0.5</v>
      </c>
      <c r="BK816" s="20" cm="1">
        <f t="array" ref="BK816">TREND($AS816:$AT816,$AS$3:$AT$3,BK$1)</f>
        <v>0.40000000000000568</v>
      </c>
      <c r="BL816" s="20" cm="1">
        <f t="array" ref="BL816">TREND($AS816:$AT816,$AS$3:$AT$3,BL$1)</f>
        <v>0.30000000000000426</v>
      </c>
      <c r="BM816" s="20" cm="1">
        <f t="array" ref="BM816">TREND($AS816:$AT816,$AS$3:$AT$3,BM$1)</f>
        <v>0.20000000000000284</v>
      </c>
    </row>
    <row r="817" spans="1:65" x14ac:dyDescent="0.35">
      <c r="A817" t="str">
        <f>IF(BYDem!B815="","\I:",BYDem!B815)</f>
        <v>LatAm_other</v>
      </c>
      <c r="B817" t="str">
        <f>BYDem!E815</f>
        <v>IMC</v>
      </c>
      <c r="C817" t="str">
        <f t="shared" si="263"/>
        <v>IMC</v>
      </c>
      <c r="D817" s="4">
        <f>SUMIFS(BYDem!$M$2:$M$2000,BYDem!$B$2:$B$2000,Demands!$A817,BYDem!$E$2:$E$2000,Demands!$B817)</f>
        <v>117.534523367709</v>
      </c>
      <c r="E817" s="4">
        <f t="shared" si="244"/>
        <v>117.94708850306563</v>
      </c>
      <c r="F817" s="4">
        <f t="shared" si="245"/>
        <v>128.28255190254109</v>
      </c>
      <c r="G817" s="4">
        <f t="shared" si="246"/>
        <v>136.6110549810478</v>
      </c>
      <c r="H817" s="4">
        <f t="shared" si="247"/>
        <v>145.64813689992965</v>
      </c>
      <c r="I817" s="4">
        <f t="shared" si="248"/>
        <v>155.02289058110725</v>
      </c>
      <c r="J817" s="4">
        <f t="shared" si="249"/>
        <v>164.33847258520279</v>
      </c>
      <c r="K817" s="4">
        <f t="shared" si="250"/>
        <v>173.37616924102696</v>
      </c>
      <c r="L817" s="4">
        <f t="shared" si="251"/>
        <v>182.2317105487239</v>
      </c>
      <c r="M817" s="4">
        <f t="shared" si="252"/>
        <v>191.02119825503271</v>
      </c>
      <c r="N817" s="4">
        <f t="shared" si="253"/>
        <v>198.96563825699934</v>
      </c>
      <c r="O817" s="4">
        <f t="shared" si="254"/>
        <v>205.87673863107372</v>
      </c>
      <c r="P817" s="4">
        <f t="shared" si="255"/>
        <v>211.71945882371119</v>
      </c>
      <c r="Q817" s="4">
        <f t="shared" si="256"/>
        <v>216.45995854745544</v>
      </c>
      <c r="R817" s="4">
        <f t="shared" si="257"/>
        <v>220.18665959196551</v>
      </c>
      <c r="S817" s="4">
        <f t="shared" si="258"/>
        <v>223.00738179430451</v>
      </c>
      <c r="T817" s="4">
        <f t="shared" si="259"/>
        <v>225.01302203146392</v>
      </c>
      <c r="U817" s="4">
        <f t="shared" si="260"/>
        <v>226.28498703935315</v>
      </c>
      <c r="W817" s="5" t="str">
        <f>VLOOKUP(C817&amp;A817,Driver_elast!$A$2:$D$1161,4,FALSE)</f>
        <v>GDP</v>
      </c>
      <c r="X817" s="5">
        <v>1</v>
      </c>
      <c r="Y817" s="2">
        <f>SUMIFS('Growth rates'!D$4:D$999,'Growth rates'!$B$4:$B$999,Demands!$A817,'Growth rates'!$C$4:$C$999,$W817)</f>
        <v>1</v>
      </c>
      <c r="Z817" s="2">
        <f>SUMIFS('Growth rates'!E$4:E$999,'Growth rates'!$B$4:$B$999,Demands!$A817,'Growth rates'!$C$4:$C$999,$W817)</f>
        <v>1.0094605352102988</v>
      </c>
      <c r="AA817" s="2">
        <f>SUMIFS('Growth rates'!F$4:F$999,'Growth rates'!$B$4:$B$999,Demands!$A817,'Growth rates'!$C$4:$C$999,$W817)</f>
        <v>1.2478684701860967</v>
      </c>
      <c r="AB817" s="2">
        <f>SUMIFS('Growth rates'!G$4:G$999,'Growth rates'!$B$4:$B$999,Demands!$A817,'Growth rates'!$C$4:$C$999,$W817)</f>
        <v>1.4662202841167047</v>
      </c>
      <c r="AC817" s="2">
        <f>SUMIFS('Growth rates'!H$4:H$999,'Growth rates'!$B$4:$B$999,Demands!$A817,'Growth rates'!$C$4:$C$999,$W817)</f>
        <v>1.7276351192425732</v>
      </c>
      <c r="AD817" s="2">
        <f>SUMIFS('Growth rates'!I$4:I$999,'Growth rates'!$B$4:$B$999,Demands!$A817,'Growth rates'!$C$4:$C$999,$W817)</f>
        <v>2.0273412234228849</v>
      </c>
      <c r="AE817" s="2">
        <f>SUMIFS('Growth rates'!J$4:J$999,'Growth rates'!$B$4:$B$999,Demands!$A817,'Growth rates'!$C$4:$C$999,$W817)</f>
        <v>2.3556856483283735</v>
      </c>
      <c r="AF817" s="2">
        <f>SUMIFS('Growth rates'!K$4:K$999,'Growth rates'!$B$4:$B$999,Demands!$A817,'Growth rates'!$C$4:$C$999,$W817)</f>
        <v>2.7048456468360103</v>
      </c>
      <c r="AG817" s="2">
        <f>SUMIFS('Growth rates'!L$4:L$999,'Growth rates'!$B$4:$B$999,Demands!$A817,'Growth rates'!$C$4:$C$999,$W817)</f>
        <v>3.0772003380964117</v>
      </c>
      <c r="AH817" s="2">
        <f>SUMIFS('Growth rates'!M$4:M$999,'Growth rates'!$B$4:$B$999,Demands!$A817,'Growth rates'!$C$4:$C$999,$W817)</f>
        <v>3.4772224656844184</v>
      </c>
      <c r="AI817" s="2">
        <f>SUMIFS('Growth rates'!N$4:N$999,'Growth rates'!$B$4:$B$999,Demands!$A817,'Growth rates'!$C$4:$C$999,$W817)</f>
        <v>3.9102946840139454</v>
      </c>
      <c r="AJ817" s="2">
        <f>SUMIFS('Growth rates'!O$4:O$999,'Growth rates'!$B$4:$B$999,Demands!$A817,'Growth rates'!$C$4:$C$999,$W817)</f>
        <v>4.3678854524600617</v>
      </c>
      <c r="AK817" s="2">
        <f>SUMIFS('Growth rates'!P$4:P$999,'Growth rates'!$B$4:$B$999,Demands!$A817,'Growth rates'!$C$4:$C$999,$W817)</f>
        <v>4.8451615025009955</v>
      </c>
      <c r="AL817" s="2">
        <f>SUMIFS('Growth rates'!Q$4:Q$999,'Growth rates'!$B$4:$B$999,Demands!$A817,'Growth rates'!$C$4:$C$999,$W817)</f>
        <v>5.3324756170908669</v>
      </c>
      <c r="AM817" s="2">
        <f>SUMIFS('Growth rates'!R$4:R$999,'Growth rates'!$B$4:$B$999,Demands!$A817,'Growth rates'!$C$4:$C$999,$W817)</f>
        <v>5.8273494502557011</v>
      </c>
      <c r="AN817" s="2">
        <f>SUMIFS('Growth rates'!S$4:S$999,'Growth rates'!$B$4:$B$999,Demands!$A817,'Growth rates'!$C$4:$C$999,$W817)</f>
        <v>6.3303506462328327</v>
      </c>
      <c r="AO817" s="2">
        <f>SUMIFS('Growth rates'!T$4:T$999,'Growth rates'!$B$4:$B$999,Demands!$A817,'Growth rates'!$C$4:$C$999,$W817)</f>
        <v>6.8418309797170789</v>
      </c>
      <c r="AP817" s="2">
        <f>SUMIFS('Growth rates'!U$4:U$999,'Growth rates'!$B$4:$B$999,Demands!$A817,'Growth rates'!$C$4:$C$999,$W817)</f>
        <v>7.363023878201675</v>
      </c>
      <c r="AR817">
        <f>VLOOKUP(C817&amp;A817,Driver_elast!$A$2:$E$1161,5,FALSE)</f>
        <v>0.37103199999999997</v>
      </c>
      <c r="AS817">
        <f t="shared" si="261"/>
        <v>0.37103199999999997</v>
      </c>
      <c r="AT817">
        <f t="shared" si="262"/>
        <v>7.4206399999999992E-2</v>
      </c>
      <c r="AV817" s="2" cm="1">
        <f t="array" ref="AV817">TREND($AR817:$AS817,$AR$3:$AS$3,AV$1)</f>
        <v>0.37103199999999997</v>
      </c>
      <c r="AW817" s="2" cm="1">
        <f t="array" ref="AW817">TREND($AR817:$AS817,$AR$3:$AS$3,AW$1)</f>
        <v>0.37103199999999997</v>
      </c>
      <c r="AX817" s="2" cm="1">
        <f t="array" ref="AX817">TREND($AR817:$AS817,$AR$3:$AS$3,AX$1)</f>
        <v>0.37103199999999997</v>
      </c>
      <c r="AY817" s="2" cm="1">
        <f t="array" ref="AY817">TREND($AR817:$AS817,$AR$3:$AS$3,AY$1)</f>
        <v>0.37103199999999997</v>
      </c>
      <c r="AZ817" s="2" cm="1">
        <f t="array" ref="AZ817">TREND($AR817:$AS817,$AR$3:$AS$3,AZ$1)</f>
        <v>0.37103199999999997</v>
      </c>
      <c r="BA817" s="2" cm="1">
        <f t="array" ref="BA817">TREND($AR817:$AS817,$AR$3:$AS$3,BA$1)</f>
        <v>0.37103199999999997</v>
      </c>
      <c r="BB817" s="2" cm="1">
        <f t="array" ref="BB817">TREND($AR817:$AS817,$AR$3:$AS$3,BB$1)</f>
        <v>0.37103199999999997</v>
      </c>
      <c r="BC817" s="2" cm="1">
        <f t="array" ref="BC817">TREND($AR817:$AS817,$AR$3:$AS$3,BC$1)</f>
        <v>0.37103199999999997</v>
      </c>
      <c r="BD817" s="2" cm="1">
        <f t="array" ref="BD817">TREND($AR817:$AS817,$AR$3:$AS$3,BD$1)</f>
        <v>0.37103199999999997</v>
      </c>
      <c r="BE817" s="2" cm="1">
        <f t="array" ref="BE817">TREND($AR817:$AS817,$AR$3:$AS$3,BE$1)</f>
        <v>0.37103199999999997</v>
      </c>
      <c r="BF817" s="20" cm="1">
        <f t="array" ref="BF817">TREND($AS817:$AT817,$AS$3:$AT$3,BF$1)</f>
        <v>0.33392879999999892</v>
      </c>
      <c r="BG817" s="20" cm="1">
        <f t="array" ref="BG817">TREND($AS817:$AT817,$AS$3:$AT$3,BG$1)</f>
        <v>0.29682560000000002</v>
      </c>
      <c r="BH817" s="20" cm="1">
        <f t="array" ref="BH817">TREND($AS817:$AT817,$AS$3:$AT$3,BH$1)</f>
        <v>0.25972239999999935</v>
      </c>
      <c r="BI817" s="20" cm="1">
        <f t="array" ref="BI817">TREND($AS817:$AT817,$AS$3:$AT$3,BI$1)</f>
        <v>0.22261920000000046</v>
      </c>
      <c r="BJ817" s="20" cm="1">
        <f t="array" ref="BJ817">TREND($AS817:$AT817,$AS$3:$AT$3,BJ$1)</f>
        <v>0.18551599999999979</v>
      </c>
      <c r="BK817" s="20" cm="1">
        <f t="array" ref="BK817">TREND($AS817:$AT817,$AS$3:$AT$3,BK$1)</f>
        <v>0.14841279999999912</v>
      </c>
      <c r="BL817" s="20" cm="1">
        <f t="array" ref="BL817">TREND($AS817:$AT817,$AS$3:$AT$3,BL$1)</f>
        <v>0.11130960000000023</v>
      </c>
      <c r="BM817" s="20" cm="1">
        <f t="array" ref="BM817">TREND($AS817:$AT817,$AS$3:$AT$3,BM$1)</f>
        <v>7.4206399999999562E-2</v>
      </c>
    </row>
    <row r="818" spans="1:65" x14ac:dyDescent="0.35">
      <c r="A818" t="str">
        <f>IF(BYDem!B816="","\I:",BYDem!B816)</f>
        <v>LatAm_other</v>
      </c>
      <c r="B818" t="str">
        <f>BYDem!E816</f>
        <v>INF</v>
      </c>
      <c r="C818" t="str">
        <f t="shared" si="263"/>
        <v>INF</v>
      </c>
      <c r="D818" s="4">
        <f>SUMIFS(BYDem!$M$2:$M$2000,BYDem!$B$2:$B$2000,Demands!$A818,BYDem!$E$2:$E$2000,Demands!$B818)</f>
        <v>878.33900000000006</v>
      </c>
      <c r="E818" s="4">
        <f t="shared" si="244"/>
        <v>902.98156292587771</v>
      </c>
      <c r="F818" s="4">
        <f t="shared" si="245"/>
        <v>1483.0227321483865</v>
      </c>
      <c r="G818" s="4">
        <f t="shared" si="246"/>
        <v>2125.0692474714101</v>
      </c>
      <c r="H818" s="4">
        <f t="shared" si="247"/>
        <v>2969.4006246072481</v>
      </c>
      <c r="I818" s="4">
        <f t="shared" si="248"/>
        <v>3990.7818048733675</v>
      </c>
      <c r="J818" s="4">
        <f t="shared" si="249"/>
        <v>5113.5307924610997</v>
      </c>
      <c r="K818" s="4">
        <f t="shared" si="250"/>
        <v>6243.8988808639087</v>
      </c>
      <c r="L818" s="4">
        <f t="shared" si="251"/>
        <v>7314.6346423724872</v>
      </c>
      <c r="M818" s="4">
        <f t="shared" si="252"/>
        <v>8265.5040660970553</v>
      </c>
      <c r="N818" s="4">
        <f t="shared" si="253"/>
        <v>9191.9918577634562</v>
      </c>
      <c r="O818" s="4">
        <f t="shared" si="254"/>
        <v>10052.524571052836</v>
      </c>
      <c r="P818" s="4">
        <f t="shared" si="255"/>
        <v>10821.427622815912</v>
      </c>
      <c r="Q818" s="4">
        <f t="shared" si="256"/>
        <v>11474.462748834585</v>
      </c>
      <c r="R818" s="4">
        <f t="shared" si="257"/>
        <v>12006.899441636635</v>
      </c>
      <c r="S818" s="4">
        <f t="shared" si="258"/>
        <v>12421.460801354335</v>
      </c>
      <c r="T818" s="4">
        <f t="shared" si="259"/>
        <v>12722.549947979371</v>
      </c>
      <c r="U818" s="4">
        <f t="shared" si="260"/>
        <v>12916.384104454739</v>
      </c>
      <c r="W818" s="5" t="str">
        <f>VLOOKUP(C818&amp;A818,Driver_elast!$A$2:$D$1161,4,FALSE)</f>
        <v>GDP</v>
      </c>
      <c r="X818" s="5">
        <v>1</v>
      </c>
      <c r="Y818" s="2">
        <f>SUMIFS('Growth rates'!D$4:D$999,'Growth rates'!$B$4:$B$999,Demands!$A818,'Growth rates'!$C$4:$C$999,$W818)</f>
        <v>1</v>
      </c>
      <c r="Z818" s="2">
        <f>SUMIFS('Growth rates'!E$4:E$999,'Growth rates'!$B$4:$B$999,Demands!$A818,'Growth rates'!$C$4:$C$999,$W818)</f>
        <v>1.0094605352102988</v>
      </c>
      <c r="AA818" s="2">
        <f>SUMIFS('Growth rates'!F$4:F$999,'Growth rates'!$B$4:$B$999,Demands!$A818,'Growth rates'!$C$4:$C$999,$W818)</f>
        <v>1.2478684701860967</v>
      </c>
      <c r="AB818" s="2">
        <f>SUMIFS('Growth rates'!G$4:G$999,'Growth rates'!$B$4:$B$999,Demands!$A818,'Growth rates'!$C$4:$C$999,$W818)</f>
        <v>1.4662202841167047</v>
      </c>
      <c r="AC818" s="2">
        <f>SUMIFS('Growth rates'!H$4:H$999,'Growth rates'!$B$4:$B$999,Demands!$A818,'Growth rates'!$C$4:$C$999,$W818)</f>
        <v>1.7276351192425732</v>
      </c>
      <c r="AD818" s="2">
        <f>SUMIFS('Growth rates'!I$4:I$999,'Growth rates'!$B$4:$B$999,Demands!$A818,'Growth rates'!$C$4:$C$999,$W818)</f>
        <v>2.0273412234228849</v>
      </c>
      <c r="AE818" s="2">
        <f>SUMIFS('Growth rates'!J$4:J$999,'Growth rates'!$B$4:$B$999,Demands!$A818,'Growth rates'!$C$4:$C$999,$W818)</f>
        <v>2.3556856483283735</v>
      </c>
      <c r="AF818" s="2">
        <f>SUMIFS('Growth rates'!K$4:K$999,'Growth rates'!$B$4:$B$999,Demands!$A818,'Growth rates'!$C$4:$C$999,$W818)</f>
        <v>2.7048456468360103</v>
      </c>
      <c r="AG818" s="2">
        <f>SUMIFS('Growth rates'!L$4:L$999,'Growth rates'!$B$4:$B$999,Demands!$A818,'Growth rates'!$C$4:$C$999,$W818)</f>
        <v>3.0772003380964117</v>
      </c>
      <c r="AH818" s="2">
        <f>SUMIFS('Growth rates'!M$4:M$999,'Growth rates'!$B$4:$B$999,Demands!$A818,'Growth rates'!$C$4:$C$999,$W818)</f>
        <v>3.4772224656844184</v>
      </c>
      <c r="AI818" s="2">
        <f>SUMIFS('Growth rates'!N$4:N$999,'Growth rates'!$B$4:$B$999,Demands!$A818,'Growth rates'!$C$4:$C$999,$W818)</f>
        <v>3.9102946840139454</v>
      </c>
      <c r="AJ818" s="2">
        <f>SUMIFS('Growth rates'!O$4:O$999,'Growth rates'!$B$4:$B$999,Demands!$A818,'Growth rates'!$C$4:$C$999,$W818)</f>
        <v>4.3678854524600617</v>
      </c>
      <c r="AK818" s="2">
        <f>SUMIFS('Growth rates'!P$4:P$999,'Growth rates'!$B$4:$B$999,Demands!$A818,'Growth rates'!$C$4:$C$999,$W818)</f>
        <v>4.8451615025009955</v>
      </c>
      <c r="AL818" s="2">
        <f>SUMIFS('Growth rates'!Q$4:Q$999,'Growth rates'!$B$4:$B$999,Demands!$A818,'Growth rates'!$C$4:$C$999,$W818)</f>
        <v>5.3324756170908669</v>
      </c>
      <c r="AM818" s="2">
        <f>SUMIFS('Growth rates'!R$4:R$999,'Growth rates'!$B$4:$B$999,Demands!$A818,'Growth rates'!$C$4:$C$999,$W818)</f>
        <v>5.8273494502557011</v>
      </c>
      <c r="AN818" s="2">
        <f>SUMIFS('Growth rates'!S$4:S$999,'Growth rates'!$B$4:$B$999,Demands!$A818,'Growth rates'!$C$4:$C$999,$W818)</f>
        <v>6.3303506462328327</v>
      </c>
      <c r="AO818" s="2">
        <f>SUMIFS('Growth rates'!T$4:T$999,'Growth rates'!$B$4:$B$999,Demands!$A818,'Growth rates'!$C$4:$C$999,$W818)</f>
        <v>6.8418309797170789</v>
      </c>
      <c r="AP818" s="2">
        <f>SUMIFS('Growth rates'!U$4:U$999,'Growth rates'!$B$4:$B$999,Demands!$A818,'Growth rates'!$C$4:$C$999,$W818)</f>
        <v>7.363023878201675</v>
      </c>
      <c r="AR818">
        <f>VLOOKUP(C818&amp;A818,Driver_elast!$A$2:$E$1161,5,FALSE)</f>
        <v>3.0147080000000002</v>
      </c>
      <c r="AS818">
        <f t="shared" si="261"/>
        <v>1</v>
      </c>
      <c r="AT818">
        <f t="shared" si="262"/>
        <v>0.2</v>
      </c>
      <c r="AV818" s="2" cm="1">
        <f t="array" ref="AV818">TREND($AR818:$AS818,$AR$3:$AS$3,AV$1)</f>
        <v>3.0147079999999988</v>
      </c>
      <c r="AW818" s="2" cm="1">
        <f t="array" ref="AW818">TREND($AR818:$AS818,$AR$3:$AS$3,AW$1)</f>
        <v>2.9655687804878141</v>
      </c>
      <c r="AX818" s="2" cm="1">
        <f t="array" ref="AX818">TREND($AR818:$AS818,$AR$3:$AS$3,AX$1)</f>
        <v>2.7198726829268338</v>
      </c>
      <c r="AY818" s="2" cm="1">
        <f t="array" ref="AY818">TREND($AR818:$AS818,$AR$3:$AS$3,AY$1)</f>
        <v>2.4741765853658535</v>
      </c>
      <c r="AZ818" s="2" cm="1">
        <f t="array" ref="AZ818">TREND($AR818:$AS818,$AR$3:$AS$3,AZ$1)</f>
        <v>2.2284804878048874</v>
      </c>
      <c r="BA818" s="2" cm="1">
        <f t="array" ref="BA818">TREND($AR818:$AS818,$AR$3:$AS$3,BA$1)</f>
        <v>1.9827843902439071</v>
      </c>
      <c r="BB818" s="2" cm="1">
        <f t="array" ref="BB818">TREND($AR818:$AS818,$AR$3:$AS$3,BB$1)</f>
        <v>1.7370882926829267</v>
      </c>
      <c r="BC818" s="2" cm="1">
        <f t="array" ref="BC818">TREND($AR818:$AS818,$AR$3:$AS$3,BC$1)</f>
        <v>1.4913921951219606</v>
      </c>
      <c r="BD818" s="2" cm="1">
        <f t="array" ref="BD818">TREND($AR818:$AS818,$AR$3:$AS$3,BD$1)</f>
        <v>1.2456960975609803</v>
      </c>
      <c r="BE818" s="2" cm="1">
        <f t="array" ref="BE818">TREND($AR818:$AS818,$AR$3:$AS$3,BE$1)</f>
        <v>1</v>
      </c>
      <c r="BF818" s="20" cm="1">
        <f t="array" ref="BF818">TREND($AS818:$AT818,$AS$3:$AT$3,BF$1)</f>
        <v>0.90000000000000568</v>
      </c>
      <c r="BG818" s="20" cm="1">
        <f t="array" ref="BG818">TREND($AS818:$AT818,$AS$3:$AT$3,BG$1)</f>
        <v>0.80000000000000426</v>
      </c>
      <c r="BH818" s="20" cm="1">
        <f t="array" ref="BH818">TREND($AS818:$AT818,$AS$3:$AT$3,BH$1)</f>
        <v>0.70000000000000284</v>
      </c>
      <c r="BI818" s="20" cm="1">
        <f t="array" ref="BI818">TREND($AS818:$AT818,$AS$3:$AT$3,BI$1)</f>
        <v>0.60000000000000142</v>
      </c>
      <c r="BJ818" s="20" cm="1">
        <f t="array" ref="BJ818">TREND($AS818:$AT818,$AS$3:$AT$3,BJ$1)</f>
        <v>0.5</v>
      </c>
      <c r="BK818" s="20" cm="1">
        <f t="array" ref="BK818">TREND($AS818:$AT818,$AS$3:$AT$3,BK$1)</f>
        <v>0.40000000000000568</v>
      </c>
      <c r="BL818" s="20" cm="1">
        <f t="array" ref="BL818">TREND($AS818:$AT818,$AS$3:$AT$3,BL$1)</f>
        <v>0.30000000000000426</v>
      </c>
      <c r="BM818" s="20" cm="1">
        <f t="array" ref="BM818">TREND($AS818:$AT818,$AS$3:$AT$3,BM$1)</f>
        <v>0.20000000000000284</v>
      </c>
    </row>
    <row r="819" spans="1:65" x14ac:dyDescent="0.35">
      <c r="A819" t="str">
        <f>IF(BYDem!B817="","\I:",BYDem!B817)</f>
        <v>LatAm_other</v>
      </c>
      <c r="B819" t="str">
        <f>BYDem!E817</f>
        <v>INM</v>
      </c>
      <c r="C819" t="str">
        <f t="shared" si="263"/>
        <v>INM</v>
      </c>
      <c r="D819" s="4">
        <f>SUMIFS(BYDem!$M$2:$M$2000,BYDem!$B$2:$B$2000,Demands!$A819,BYDem!$E$2:$E$2000,Demands!$B819)</f>
        <v>12.79</v>
      </c>
      <c r="E819" s="4">
        <f t="shared" si="244"/>
        <v>12.861913228811039</v>
      </c>
      <c r="F819" s="4">
        <f t="shared" si="245"/>
        <v>14.66725517975423</v>
      </c>
      <c r="G819" s="4">
        <f t="shared" si="246"/>
        <v>16.192569606710844</v>
      </c>
      <c r="H819" s="4">
        <f t="shared" si="247"/>
        <v>17.908380088966759</v>
      </c>
      <c r="I819" s="4">
        <f t="shared" si="248"/>
        <v>19.754765693602405</v>
      </c>
      <c r="J819" s="4">
        <f t="shared" si="249"/>
        <v>21.656269573393814</v>
      </c>
      <c r="K819" s="4">
        <f t="shared" si="250"/>
        <v>23.563983865204989</v>
      </c>
      <c r="L819" s="4">
        <f t="shared" si="251"/>
        <v>25.491888720823514</v>
      </c>
      <c r="M819" s="4">
        <f t="shared" si="252"/>
        <v>27.461374255846561</v>
      </c>
      <c r="N819" s="4">
        <f t="shared" si="253"/>
        <v>29.290801581056602</v>
      </c>
      <c r="O819" s="4">
        <f t="shared" si="254"/>
        <v>30.920516150897107</v>
      </c>
      <c r="P819" s="4">
        <f t="shared" si="255"/>
        <v>32.326128984672756</v>
      </c>
      <c r="Q819" s="4">
        <f t="shared" si="256"/>
        <v>33.485515439186322</v>
      </c>
      <c r="R819" s="4">
        <f t="shared" si="257"/>
        <v>34.408969175357349</v>
      </c>
      <c r="S819" s="4">
        <f t="shared" si="258"/>
        <v>35.115046307992365</v>
      </c>
      <c r="T819" s="4">
        <f t="shared" si="259"/>
        <v>35.620915476018169</v>
      </c>
      <c r="U819" s="4">
        <f t="shared" si="260"/>
        <v>35.943455607386646</v>
      </c>
      <c r="W819" s="5" t="str">
        <f>VLOOKUP(C819&amp;A819,Driver_elast!$A$2:$D$1161,4,FALSE)</f>
        <v>GDP</v>
      </c>
      <c r="X819" s="5">
        <v>1</v>
      </c>
      <c r="Y819" s="2">
        <f>SUMIFS('Growth rates'!D$4:D$999,'Growth rates'!$B$4:$B$999,Demands!$A819,'Growth rates'!$C$4:$C$999,$W819)</f>
        <v>1</v>
      </c>
      <c r="Z819" s="2">
        <f>SUMIFS('Growth rates'!E$4:E$999,'Growth rates'!$B$4:$B$999,Demands!$A819,'Growth rates'!$C$4:$C$999,$W819)</f>
        <v>1.0094605352102988</v>
      </c>
      <c r="AA819" s="2">
        <f>SUMIFS('Growth rates'!F$4:F$999,'Growth rates'!$B$4:$B$999,Demands!$A819,'Growth rates'!$C$4:$C$999,$W819)</f>
        <v>1.2478684701860967</v>
      </c>
      <c r="AB819" s="2">
        <f>SUMIFS('Growth rates'!G$4:G$999,'Growth rates'!$B$4:$B$999,Demands!$A819,'Growth rates'!$C$4:$C$999,$W819)</f>
        <v>1.4662202841167047</v>
      </c>
      <c r="AC819" s="2">
        <f>SUMIFS('Growth rates'!H$4:H$999,'Growth rates'!$B$4:$B$999,Demands!$A819,'Growth rates'!$C$4:$C$999,$W819)</f>
        <v>1.7276351192425732</v>
      </c>
      <c r="AD819" s="2">
        <f>SUMIFS('Growth rates'!I$4:I$999,'Growth rates'!$B$4:$B$999,Demands!$A819,'Growth rates'!$C$4:$C$999,$W819)</f>
        <v>2.0273412234228849</v>
      </c>
      <c r="AE819" s="2">
        <f>SUMIFS('Growth rates'!J$4:J$999,'Growth rates'!$B$4:$B$999,Demands!$A819,'Growth rates'!$C$4:$C$999,$W819)</f>
        <v>2.3556856483283735</v>
      </c>
      <c r="AF819" s="2">
        <f>SUMIFS('Growth rates'!K$4:K$999,'Growth rates'!$B$4:$B$999,Demands!$A819,'Growth rates'!$C$4:$C$999,$W819)</f>
        <v>2.7048456468360103</v>
      </c>
      <c r="AG819" s="2">
        <f>SUMIFS('Growth rates'!L$4:L$999,'Growth rates'!$B$4:$B$999,Demands!$A819,'Growth rates'!$C$4:$C$999,$W819)</f>
        <v>3.0772003380964117</v>
      </c>
      <c r="AH819" s="2">
        <f>SUMIFS('Growth rates'!M$4:M$999,'Growth rates'!$B$4:$B$999,Demands!$A819,'Growth rates'!$C$4:$C$999,$W819)</f>
        <v>3.4772224656844184</v>
      </c>
      <c r="AI819" s="2">
        <f>SUMIFS('Growth rates'!N$4:N$999,'Growth rates'!$B$4:$B$999,Demands!$A819,'Growth rates'!$C$4:$C$999,$W819)</f>
        <v>3.9102946840139454</v>
      </c>
      <c r="AJ819" s="2">
        <f>SUMIFS('Growth rates'!O$4:O$999,'Growth rates'!$B$4:$B$999,Demands!$A819,'Growth rates'!$C$4:$C$999,$W819)</f>
        <v>4.3678854524600617</v>
      </c>
      <c r="AK819" s="2">
        <f>SUMIFS('Growth rates'!P$4:P$999,'Growth rates'!$B$4:$B$999,Demands!$A819,'Growth rates'!$C$4:$C$999,$W819)</f>
        <v>4.8451615025009955</v>
      </c>
      <c r="AL819" s="2">
        <f>SUMIFS('Growth rates'!Q$4:Q$999,'Growth rates'!$B$4:$B$999,Demands!$A819,'Growth rates'!$C$4:$C$999,$W819)</f>
        <v>5.3324756170908669</v>
      </c>
      <c r="AM819" s="2">
        <f>SUMIFS('Growth rates'!R$4:R$999,'Growth rates'!$B$4:$B$999,Demands!$A819,'Growth rates'!$C$4:$C$999,$W819)</f>
        <v>5.8273494502557011</v>
      </c>
      <c r="AN819" s="2">
        <f>SUMIFS('Growth rates'!S$4:S$999,'Growth rates'!$B$4:$B$999,Demands!$A819,'Growth rates'!$C$4:$C$999,$W819)</f>
        <v>6.3303506462328327</v>
      </c>
      <c r="AO819" s="2">
        <f>SUMIFS('Growth rates'!T$4:T$999,'Growth rates'!$B$4:$B$999,Demands!$A819,'Growth rates'!$C$4:$C$999,$W819)</f>
        <v>6.8418309797170789</v>
      </c>
      <c r="AP819" s="2">
        <f>SUMIFS('Growth rates'!U$4:U$999,'Growth rates'!$B$4:$B$999,Demands!$A819,'Growth rates'!$C$4:$C$999,$W819)</f>
        <v>7.363023878201675</v>
      </c>
      <c r="AR819">
        <f>VLOOKUP(C819&amp;A819,Driver_elast!$A$2:$E$1161,5,FALSE)</f>
        <v>0.59432300000000005</v>
      </c>
      <c r="AS819">
        <f t="shared" si="261"/>
        <v>0.59432300000000005</v>
      </c>
      <c r="AT819">
        <f t="shared" si="262"/>
        <v>0.11886460000000001</v>
      </c>
      <c r="AV819" s="2" cm="1">
        <f t="array" ref="AV819">TREND($AR819:$AS819,$AR$3:$AS$3,AV$1)</f>
        <v>0.59432300000000005</v>
      </c>
      <c r="AW819" s="2" cm="1">
        <f t="array" ref="AW819">TREND($AR819:$AS819,$AR$3:$AS$3,AW$1)</f>
        <v>0.59432300000000005</v>
      </c>
      <c r="AX819" s="2" cm="1">
        <f t="array" ref="AX819">TREND($AR819:$AS819,$AR$3:$AS$3,AX$1)</f>
        <v>0.59432300000000005</v>
      </c>
      <c r="AY819" s="2" cm="1">
        <f t="array" ref="AY819">TREND($AR819:$AS819,$AR$3:$AS$3,AY$1)</f>
        <v>0.59432300000000005</v>
      </c>
      <c r="AZ819" s="2" cm="1">
        <f t="array" ref="AZ819">TREND($AR819:$AS819,$AR$3:$AS$3,AZ$1)</f>
        <v>0.59432300000000005</v>
      </c>
      <c r="BA819" s="2" cm="1">
        <f t="array" ref="BA819">TREND($AR819:$AS819,$AR$3:$AS$3,BA$1)</f>
        <v>0.59432300000000005</v>
      </c>
      <c r="BB819" s="2" cm="1">
        <f t="array" ref="BB819">TREND($AR819:$AS819,$AR$3:$AS$3,BB$1)</f>
        <v>0.59432300000000005</v>
      </c>
      <c r="BC819" s="2" cm="1">
        <f t="array" ref="BC819">TREND($AR819:$AS819,$AR$3:$AS$3,BC$1)</f>
        <v>0.59432300000000005</v>
      </c>
      <c r="BD819" s="2" cm="1">
        <f t="array" ref="BD819">TREND($AR819:$AS819,$AR$3:$AS$3,BD$1)</f>
        <v>0.59432300000000005</v>
      </c>
      <c r="BE819" s="2" cm="1">
        <f t="array" ref="BE819">TREND($AR819:$AS819,$AR$3:$AS$3,BE$1)</f>
        <v>0.59432300000000005</v>
      </c>
      <c r="BF819" s="20" cm="1">
        <f t="array" ref="BF819">TREND($AS819:$AT819,$AS$3:$AT$3,BF$1)</f>
        <v>0.53489070000000183</v>
      </c>
      <c r="BG819" s="20" cm="1">
        <f t="array" ref="BG819">TREND($AS819:$AT819,$AS$3:$AT$3,BG$1)</f>
        <v>0.47545840000000084</v>
      </c>
      <c r="BH819" s="20" cm="1">
        <f t="array" ref="BH819">TREND($AS819:$AT819,$AS$3:$AT$3,BH$1)</f>
        <v>0.41602609999999984</v>
      </c>
      <c r="BI819" s="20" cm="1">
        <f t="array" ref="BI819">TREND($AS819:$AT819,$AS$3:$AT$3,BI$1)</f>
        <v>0.35659379999999885</v>
      </c>
      <c r="BJ819" s="20" cm="1">
        <f t="array" ref="BJ819">TREND($AS819:$AT819,$AS$3:$AT$3,BJ$1)</f>
        <v>0.29716150000000141</v>
      </c>
      <c r="BK819" s="20" cm="1">
        <f t="array" ref="BK819">TREND($AS819:$AT819,$AS$3:$AT$3,BK$1)</f>
        <v>0.23772920000000042</v>
      </c>
      <c r="BL819" s="20" cm="1">
        <f t="array" ref="BL819">TREND($AS819:$AT819,$AS$3:$AT$3,BL$1)</f>
        <v>0.17829689999999943</v>
      </c>
      <c r="BM819" s="20" cm="1">
        <f t="array" ref="BM819">TREND($AS819:$AT819,$AS$3:$AT$3,BM$1)</f>
        <v>0.11886460000000199</v>
      </c>
    </row>
    <row r="820" spans="1:65" x14ac:dyDescent="0.35">
      <c r="A820" t="str">
        <f>IF(BYDem!B818="","\I:",BYDem!B818)</f>
        <v>LatAm_other</v>
      </c>
      <c r="B820" t="str">
        <f>BYDem!E818</f>
        <v>IOI</v>
      </c>
      <c r="C820" t="str">
        <f t="shared" si="263"/>
        <v>IOI</v>
      </c>
      <c r="D820" s="4">
        <f>SUMIFS(BYDem!$M$2:$M$2000,BYDem!$B$2:$B$2000,Demands!$A820,BYDem!$E$2:$E$2000,Demands!$B820)</f>
        <v>821.66396744671204</v>
      </c>
      <c r="E820" s="4">
        <f t="shared" si="244"/>
        <v>824.54814050696916</v>
      </c>
      <c r="F820" s="4">
        <f t="shared" si="245"/>
        <v>896.80161649755144</v>
      </c>
      <c r="G820" s="4">
        <f t="shared" si="246"/>
        <v>955.02477243760484</v>
      </c>
      <c r="H820" s="4">
        <f t="shared" si="247"/>
        <v>1018.2014831677685</v>
      </c>
      <c r="I820" s="4">
        <f t="shared" si="248"/>
        <v>1083.7388000581718</v>
      </c>
      <c r="J820" s="4">
        <f t="shared" si="249"/>
        <v>1148.8624577652251</v>
      </c>
      <c r="K820" s="4">
        <f t="shared" si="250"/>
        <v>1212.0434660173464</v>
      </c>
      <c r="L820" s="4">
        <f t="shared" si="251"/>
        <v>1273.9510570491877</v>
      </c>
      <c r="M820" s="4">
        <f t="shared" si="252"/>
        <v>1335.3968785291936</v>
      </c>
      <c r="N820" s="4">
        <f t="shared" si="253"/>
        <v>1390.9351144799734</v>
      </c>
      <c r="O820" s="4">
        <f t="shared" si="254"/>
        <v>1439.2494479207003</v>
      </c>
      <c r="P820" s="4">
        <f t="shared" si="255"/>
        <v>1480.0949162699806</v>
      </c>
      <c r="Q820" s="4">
        <f t="shared" si="256"/>
        <v>1513.234947803574</v>
      </c>
      <c r="R820" s="4">
        <f t="shared" si="257"/>
        <v>1539.2876842930914</v>
      </c>
      <c r="S820" s="4">
        <f t="shared" si="258"/>
        <v>1559.0068759776311</v>
      </c>
      <c r="T820" s="4">
        <f t="shared" si="259"/>
        <v>1573.0279675455911</v>
      </c>
      <c r="U820" s="4">
        <f t="shared" si="260"/>
        <v>1581.9200597146805</v>
      </c>
      <c r="W820" s="5" t="str">
        <f>VLOOKUP(C820&amp;A820,Driver_elast!$A$2:$D$1161,4,FALSE)</f>
        <v>GDP</v>
      </c>
      <c r="X820" s="5">
        <v>1</v>
      </c>
      <c r="Y820" s="2">
        <f>SUMIFS('Growth rates'!D$4:D$999,'Growth rates'!$B$4:$B$999,Demands!$A820,'Growth rates'!$C$4:$C$999,$W820)</f>
        <v>1</v>
      </c>
      <c r="Z820" s="2">
        <f>SUMIFS('Growth rates'!E$4:E$999,'Growth rates'!$B$4:$B$999,Demands!$A820,'Growth rates'!$C$4:$C$999,$W820)</f>
        <v>1.0094605352102988</v>
      </c>
      <c r="AA820" s="2">
        <f>SUMIFS('Growth rates'!F$4:F$999,'Growth rates'!$B$4:$B$999,Demands!$A820,'Growth rates'!$C$4:$C$999,$W820)</f>
        <v>1.2478684701860967</v>
      </c>
      <c r="AB820" s="2">
        <f>SUMIFS('Growth rates'!G$4:G$999,'Growth rates'!$B$4:$B$999,Demands!$A820,'Growth rates'!$C$4:$C$999,$W820)</f>
        <v>1.4662202841167047</v>
      </c>
      <c r="AC820" s="2">
        <f>SUMIFS('Growth rates'!H$4:H$999,'Growth rates'!$B$4:$B$999,Demands!$A820,'Growth rates'!$C$4:$C$999,$W820)</f>
        <v>1.7276351192425732</v>
      </c>
      <c r="AD820" s="2">
        <f>SUMIFS('Growth rates'!I$4:I$999,'Growth rates'!$B$4:$B$999,Demands!$A820,'Growth rates'!$C$4:$C$999,$W820)</f>
        <v>2.0273412234228849</v>
      </c>
      <c r="AE820" s="2">
        <f>SUMIFS('Growth rates'!J$4:J$999,'Growth rates'!$B$4:$B$999,Demands!$A820,'Growth rates'!$C$4:$C$999,$W820)</f>
        <v>2.3556856483283735</v>
      </c>
      <c r="AF820" s="2">
        <f>SUMIFS('Growth rates'!K$4:K$999,'Growth rates'!$B$4:$B$999,Demands!$A820,'Growth rates'!$C$4:$C$999,$W820)</f>
        <v>2.7048456468360103</v>
      </c>
      <c r="AG820" s="2">
        <f>SUMIFS('Growth rates'!L$4:L$999,'Growth rates'!$B$4:$B$999,Demands!$A820,'Growth rates'!$C$4:$C$999,$W820)</f>
        <v>3.0772003380964117</v>
      </c>
      <c r="AH820" s="2">
        <f>SUMIFS('Growth rates'!M$4:M$999,'Growth rates'!$B$4:$B$999,Demands!$A820,'Growth rates'!$C$4:$C$999,$W820)</f>
        <v>3.4772224656844184</v>
      </c>
      <c r="AI820" s="2">
        <f>SUMIFS('Growth rates'!N$4:N$999,'Growth rates'!$B$4:$B$999,Demands!$A820,'Growth rates'!$C$4:$C$999,$W820)</f>
        <v>3.9102946840139454</v>
      </c>
      <c r="AJ820" s="2">
        <f>SUMIFS('Growth rates'!O$4:O$999,'Growth rates'!$B$4:$B$999,Demands!$A820,'Growth rates'!$C$4:$C$999,$W820)</f>
        <v>4.3678854524600617</v>
      </c>
      <c r="AK820" s="2">
        <f>SUMIFS('Growth rates'!P$4:P$999,'Growth rates'!$B$4:$B$999,Demands!$A820,'Growth rates'!$C$4:$C$999,$W820)</f>
        <v>4.8451615025009955</v>
      </c>
      <c r="AL820" s="2">
        <f>SUMIFS('Growth rates'!Q$4:Q$999,'Growth rates'!$B$4:$B$999,Demands!$A820,'Growth rates'!$C$4:$C$999,$W820)</f>
        <v>5.3324756170908669</v>
      </c>
      <c r="AM820" s="2">
        <f>SUMIFS('Growth rates'!R$4:R$999,'Growth rates'!$B$4:$B$999,Demands!$A820,'Growth rates'!$C$4:$C$999,$W820)</f>
        <v>5.8273494502557011</v>
      </c>
      <c r="AN820" s="2">
        <f>SUMIFS('Growth rates'!S$4:S$999,'Growth rates'!$B$4:$B$999,Demands!$A820,'Growth rates'!$C$4:$C$999,$W820)</f>
        <v>6.3303506462328327</v>
      </c>
      <c r="AO820" s="2">
        <f>SUMIFS('Growth rates'!T$4:T$999,'Growth rates'!$B$4:$B$999,Demands!$A820,'Growth rates'!$C$4:$C$999,$W820)</f>
        <v>6.8418309797170789</v>
      </c>
      <c r="AP820" s="2">
        <f>SUMIFS('Growth rates'!U$4:U$999,'Growth rates'!$B$4:$B$999,Demands!$A820,'Growth rates'!$C$4:$C$999,$W820)</f>
        <v>7.363023878201675</v>
      </c>
      <c r="AR820">
        <f>VLOOKUP(C820&amp;A820,Driver_elast!$A$2:$E$1161,5,FALSE)</f>
        <v>0.37103199999999997</v>
      </c>
      <c r="AS820">
        <f t="shared" si="261"/>
        <v>0.37103199999999997</v>
      </c>
      <c r="AT820">
        <f t="shared" si="262"/>
        <v>7.4206399999999992E-2</v>
      </c>
      <c r="AV820" s="2" cm="1">
        <f t="array" ref="AV820">TREND($AR820:$AS820,$AR$3:$AS$3,AV$1)</f>
        <v>0.37103199999999997</v>
      </c>
      <c r="AW820" s="2" cm="1">
        <f t="array" ref="AW820">TREND($AR820:$AS820,$AR$3:$AS$3,AW$1)</f>
        <v>0.37103199999999997</v>
      </c>
      <c r="AX820" s="2" cm="1">
        <f t="array" ref="AX820">TREND($AR820:$AS820,$AR$3:$AS$3,AX$1)</f>
        <v>0.37103199999999997</v>
      </c>
      <c r="AY820" s="2" cm="1">
        <f t="array" ref="AY820">TREND($AR820:$AS820,$AR$3:$AS$3,AY$1)</f>
        <v>0.37103199999999997</v>
      </c>
      <c r="AZ820" s="2" cm="1">
        <f t="array" ref="AZ820">TREND($AR820:$AS820,$AR$3:$AS$3,AZ$1)</f>
        <v>0.37103199999999997</v>
      </c>
      <c r="BA820" s="2" cm="1">
        <f t="array" ref="BA820">TREND($AR820:$AS820,$AR$3:$AS$3,BA$1)</f>
        <v>0.37103199999999997</v>
      </c>
      <c r="BB820" s="2" cm="1">
        <f t="array" ref="BB820">TREND($AR820:$AS820,$AR$3:$AS$3,BB$1)</f>
        <v>0.37103199999999997</v>
      </c>
      <c r="BC820" s="2" cm="1">
        <f t="array" ref="BC820">TREND($AR820:$AS820,$AR$3:$AS$3,BC$1)</f>
        <v>0.37103199999999997</v>
      </c>
      <c r="BD820" s="2" cm="1">
        <f t="array" ref="BD820">TREND($AR820:$AS820,$AR$3:$AS$3,BD$1)</f>
        <v>0.37103199999999997</v>
      </c>
      <c r="BE820" s="2" cm="1">
        <f t="array" ref="BE820">TREND($AR820:$AS820,$AR$3:$AS$3,BE$1)</f>
        <v>0.37103199999999997</v>
      </c>
      <c r="BF820" s="20" cm="1">
        <f t="array" ref="BF820">TREND($AS820:$AT820,$AS$3:$AT$3,BF$1)</f>
        <v>0.33392879999999892</v>
      </c>
      <c r="BG820" s="20" cm="1">
        <f t="array" ref="BG820">TREND($AS820:$AT820,$AS$3:$AT$3,BG$1)</f>
        <v>0.29682560000000002</v>
      </c>
      <c r="BH820" s="20" cm="1">
        <f t="array" ref="BH820">TREND($AS820:$AT820,$AS$3:$AT$3,BH$1)</f>
        <v>0.25972239999999935</v>
      </c>
      <c r="BI820" s="20" cm="1">
        <f t="array" ref="BI820">TREND($AS820:$AT820,$AS$3:$AT$3,BI$1)</f>
        <v>0.22261920000000046</v>
      </c>
      <c r="BJ820" s="20" cm="1">
        <f t="array" ref="BJ820">TREND($AS820:$AT820,$AS$3:$AT$3,BJ$1)</f>
        <v>0.18551599999999979</v>
      </c>
      <c r="BK820" s="20" cm="1">
        <f t="array" ref="BK820">TREND($AS820:$AT820,$AS$3:$AT$3,BK$1)</f>
        <v>0.14841279999999912</v>
      </c>
      <c r="BL820" s="20" cm="1">
        <f t="array" ref="BL820">TREND($AS820:$AT820,$AS$3:$AT$3,BL$1)</f>
        <v>0.11130960000000023</v>
      </c>
      <c r="BM820" s="20" cm="1">
        <f t="array" ref="BM820">TREND($AS820:$AT820,$AS$3:$AT$3,BM$1)</f>
        <v>7.4206399999999562E-2</v>
      </c>
    </row>
    <row r="821" spans="1:65" x14ac:dyDescent="0.35">
      <c r="A821" t="str">
        <f>IF(BYDem!B819="","\I:",BYDem!B819)</f>
        <v>LatAm_other</v>
      </c>
      <c r="B821" t="str">
        <f>BYDem!E819</f>
        <v>ITM</v>
      </c>
      <c r="C821" t="str">
        <f t="shared" si="263"/>
        <v>ITM</v>
      </c>
      <c r="D821" s="4">
        <f>SUMIFS(BYDem!$M$2:$M$2000,BYDem!$B$2:$B$2000,Demands!$A821,BYDem!$E$2:$E$2000,Demands!$B821)</f>
        <v>3.1228875525287201</v>
      </c>
      <c r="E821" s="4">
        <f t="shared" si="244"/>
        <v>3.1338493915603189</v>
      </c>
      <c r="F821" s="4">
        <f t="shared" si="245"/>
        <v>3.4084622378545135</v>
      </c>
      <c r="G821" s="4">
        <f t="shared" si="246"/>
        <v>3.6297502292448911</v>
      </c>
      <c r="H821" s="4">
        <f t="shared" si="247"/>
        <v>3.8698651318881434</v>
      </c>
      <c r="I821" s="4">
        <f t="shared" si="248"/>
        <v>4.118951959656874</v>
      </c>
      <c r="J821" s="4">
        <f t="shared" si="249"/>
        <v>4.366466598348496</v>
      </c>
      <c r="K821" s="4">
        <f t="shared" si="250"/>
        <v>4.6065978345275491</v>
      </c>
      <c r="L821" s="4">
        <f t="shared" si="251"/>
        <v>4.8418892104426234</v>
      </c>
      <c r="M821" s="4">
        <f t="shared" si="252"/>
        <v>5.0754255448289269</v>
      </c>
      <c r="N821" s="4">
        <f t="shared" si="253"/>
        <v>5.2865089957426257</v>
      </c>
      <c r="O821" s="4">
        <f t="shared" si="254"/>
        <v>5.4701366543578898</v>
      </c>
      <c r="P821" s="4">
        <f t="shared" si="255"/>
        <v>5.6253774945781903</v>
      </c>
      <c r="Q821" s="4">
        <f t="shared" si="256"/>
        <v>5.7513323813286306</v>
      </c>
      <c r="R821" s="4">
        <f t="shared" si="257"/>
        <v>5.8503506779995273</v>
      </c>
      <c r="S821" s="4">
        <f t="shared" si="258"/>
        <v>5.9252971533195264</v>
      </c>
      <c r="T821" s="4">
        <f t="shared" si="259"/>
        <v>5.9785869336496917</v>
      </c>
      <c r="U821" s="4">
        <f t="shared" si="260"/>
        <v>6.0123829926847234</v>
      </c>
      <c r="W821" s="5" t="str">
        <f>VLOOKUP(C821&amp;A821,Driver_elast!$A$2:$D$1161,4,FALSE)</f>
        <v>GDP</v>
      </c>
      <c r="X821" s="5">
        <v>1</v>
      </c>
      <c r="Y821" s="2">
        <f>SUMIFS('Growth rates'!D$4:D$999,'Growth rates'!$B$4:$B$999,Demands!$A821,'Growth rates'!$C$4:$C$999,$W821)</f>
        <v>1</v>
      </c>
      <c r="Z821" s="2">
        <f>SUMIFS('Growth rates'!E$4:E$999,'Growth rates'!$B$4:$B$999,Demands!$A821,'Growth rates'!$C$4:$C$999,$W821)</f>
        <v>1.0094605352102988</v>
      </c>
      <c r="AA821" s="2">
        <f>SUMIFS('Growth rates'!F$4:F$999,'Growth rates'!$B$4:$B$999,Demands!$A821,'Growth rates'!$C$4:$C$999,$W821)</f>
        <v>1.2478684701860967</v>
      </c>
      <c r="AB821" s="2">
        <f>SUMIFS('Growth rates'!G$4:G$999,'Growth rates'!$B$4:$B$999,Demands!$A821,'Growth rates'!$C$4:$C$999,$W821)</f>
        <v>1.4662202841167047</v>
      </c>
      <c r="AC821" s="2">
        <f>SUMIFS('Growth rates'!H$4:H$999,'Growth rates'!$B$4:$B$999,Demands!$A821,'Growth rates'!$C$4:$C$999,$W821)</f>
        <v>1.7276351192425732</v>
      </c>
      <c r="AD821" s="2">
        <f>SUMIFS('Growth rates'!I$4:I$999,'Growth rates'!$B$4:$B$999,Demands!$A821,'Growth rates'!$C$4:$C$999,$W821)</f>
        <v>2.0273412234228849</v>
      </c>
      <c r="AE821" s="2">
        <f>SUMIFS('Growth rates'!J$4:J$999,'Growth rates'!$B$4:$B$999,Demands!$A821,'Growth rates'!$C$4:$C$999,$W821)</f>
        <v>2.3556856483283735</v>
      </c>
      <c r="AF821" s="2">
        <f>SUMIFS('Growth rates'!K$4:K$999,'Growth rates'!$B$4:$B$999,Demands!$A821,'Growth rates'!$C$4:$C$999,$W821)</f>
        <v>2.7048456468360103</v>
      </c>
      <c r="AG821" s="2">
        <f>SUMIFS('Growth rates'!L$4:L$999,'Growth rates'!$B$4:$B$999,Demands!$A821,'Growth rates'!$C$4:$C$999,$W821)</f>
        <v>3.0772003380964117</v>
      </c>
      <c r="AH821" s="2">
        <f>SUMIFS('Growth rates'!M$4:M$999,'Growth rates'!$B$4:$B$999,Demands!$A821,'Growth rates'!$C$4:$C$999,$W821)</f>
        <v>3.4772224656844184</v>
      </c>
      <c r="AI821" s="2">
        <f>SUMIFS('Growth rates'!N$4:N$999,'Growth rates'!$B$4:$B$999,Demands!$A821,'Growth rates'!$C$4:$C$999,$W821)</f>
        <v>3.9102946840139454</v>
      </c>
      <c r="AJ821" s="2">
        <f>SUMIFS('Growth rates'!O$4:O$999,'Growth rates'!$B$4:$B$999,Demands!$A821,'Growth rates'!$C$4:$C$999,$W821)</f>
        <v>4.3678854524600617</v>
      </c>
      <c r="AK821" s="2">
        <f>SUMIFS('Growth rates'!P$4:P$999,'Growth rates'!$B$4:$B$999,Demands!$A821,'Growth rates'!$C$4:$C$999,$W821)</f>
        <v>4.8451615025009955</v>
      </c>
      <c r="AL821" s="2">
        <f>SUMIFS('Growth rates'!Q$4:Q$999,'Growth rates'!$B$4:$B$999,Demands!$A821,'Growth rates'!$C$4:$C$999,$W821)</f>
        <v>5.3324756170908669</v>
      </c>
      <c r="AM821" s="2">
        <f>SUMIFS('Growth rates'!R$4:R$999,'Growth rates'!$B$4:$B$999,Demands!$A821,'Growth rates'!$C$4:$C$999,$W821)</f>
        <v>5.8273494502557011</v>
      </c>
      <c r="AN821" s="2">
        <f>SUMIFS('Growth rates'!S$4:S$999,'Growth rates'!$B$4:$B$999,Demands!$A821,'Growth rates'!$C$4:$C$999,$W821)</f>
        <v>6.3303506462328327</v>
      </c>
      <c r="AO821" s="2">
        <f>SUMIFS('Growth rates'!T$4:T$999,'Growth rates'!$B$4:$B$999,Demands!$A821,'Growth rates'!$C$4:$C$999,$W821)</f>
        <v>6.8418309797170789</v>
      </c>
      <c r="AP821" s="2">
        <f>SUMIFS('Growth rates'!U$4:U$999,'Growth rates'!$B$4:$B$999,Demands!$A821,'Growth rates'!$C$4:$C$999,$W821)</f>
        <v>7.363023878201675</v>
      </c>
      <c r="AR821">
        <f>VLOOKUP(C821&amp;A821,Driver_elast!$A$2:$E$1161,5,FALSE)</f>
        <v>0.37103199999999997</v>
      </c>
      <c r="AS821">
        <f t="shared" si="261"/>
        <v>0.37103199999999997</v>
      </c>
      <c r="AT821">
        <f t="shared" si="262"/>
        <v>7.4206399999999992E-2</v>
      </c>
      <c r="AV821" s="2" cm="1">
        <f t="array" ref="AV821">TREND($AR821:$AS821,$AR$3:$AS$3,AV$1)</f>
        <v>0.37103199999999997</v>
      </c>
      <c r="AW821" s="2" cm="1">
        <f t="array" ref="AW821">TREND($AR821:$AS821,$AR$3:$AS$3,AW$1)</f>
        <v>0.37103199999999997</v>
      </c>
      <c r="AX821" s="2" cm="1">
        <f t="array" ref="AX821">TREND($AR821:$AS821,$AR$3:$AS$3,AX$1)</f>
        <v>0.37103199999999997</v>
      </c>
      <c r="AY821" s="2" cm="1">
        <f t="array" ref="AY821">TREND($AR821:$AS821,$AR$3:$AS$3,AY$1)</f>
        <v>0.37103199999999997</v>
      </c>
      <c r="AZ821" s="2" cm="1">
        <f t="array" ref="AZ821">TREND($AR821:$AS821,$AR$3:$AS$3,AZ$1)</f>
        <v>0.37103199999999997</v>
      </c>
      <c r="BA821" s="2" cm="1">
        <f t="array" ref="BA821">TREND($AR821:$AS821,$AR$3:$AS$3,BA$1)</f>
        <v>0.37103199999999997</v>
      </c>
      <c r="BB821" s="2" cm="1">
        <f t="array" ref="BB821">TREND($AR821:$AS821,$AR$3:$AS$3,BB$1)</f>
        <v>0.37103199999999997</v>
      </c>
      <c r="BC821" s="2" cm="1">
        <f t="array" ref="BC821">TREND($AR821:$AS821,$AR$3:$AS$3,BC$1)</f>
        <v>0.37103199999999997</v>
      </c>
      <c r="BD821" s="2" cm="1">
        <f t="array" ref="BD821">TREND($AR821:$AS821,$AR$3:$AS$3,BD$1)</f>
        <v>0.37103199999999997</v>
      </c>
      <c r="BE821" s="2" cm="1">
        <f t="array" ref="BE821">TREND($AR821:$AS821,$AR$3:$AS$3,BE$1)</f>
        <v>0.37103199999999997</v>
      </c>
      <c r="BF821" s="20" cm="1">
        <f t="array" ref="BF821">TREND($AS821:$AT821,$AS$3:$AT$3,BF$1)</f>
        <v>0.33392879999999892</v>
      </c>
      <c r="BG821" s="20" cm="1">
        <f t="array" ref="BG821">TREND($AS821:$AT821,$AS$3:$AT$3,BG$1)</f>
        <v>0.29682560000000002</v>
      </c>
      <c r="BH821" s="20" cm="1">
        <f t="array" ref="BH821">TREND($AS821:$AT821,$AS$3:$AT$3,BH$1)</f>
        <v>0.25972239999999935</v>
      </c>
      <c r="BI821" s="20" cm="1">
        <f t="array" ref="BI821">TREND($AS821:$AT821,$AS$3:$AT$3,BI$1)</f>
        <v>0.22261920000000046</v>
      </c>
      <c r="BJ821" s="20" cm="1">
        <f t="array" ref="BJ821">TREND($AS821:$AT821,$AS$3:$AT$3,BJ$1)</f>
        <v>0.18551599999999979</v>
      </c>
      <c r="BK821" s="20" cm="1">
        <f t="array" ref="BK821">TREND($AS821:$AT821,$AS$3:$AT$3,BK$1)</f>
        <v>0.14841279999999912</v>
      </c>
      <c r="BL821" s="20" cm="1">
        <f t="array" ref="BL821">TREND($AS821:$AT821,$AS$3:$AT$3,BL$1)</f>
        <v>0.11130960000000023</v>
      </c>
      <c r="BM821" s="20" cm="1">
        <f t="array" ref="BM821">TREND($AS821:$AT821,$AS$3:$AT$3,BM$1)</f>
        <v>7.4206399999999562E-2</v>
      </c>
    </row>
    <row r="822" spans="1:65" x14ac:dyDescent="0.35">
      <c r="A822" t="str">
        <f>IF(BYDem!B820="","\I:",BYDem!B820)</f>
        <v>LatAm_other</v>
      </c>
      <c r="B822" t="str">
        <f>BYDem!E820</f>
        <v>NEU</v>
      </c>
      <c r="C822" t="str">
        <f t="shared" si="263"/>
        <v>NEU</v>
      </c>
      <c r="D822" s="4">
        <f>SUMIFS(BYDem!$M$2:$M$2000,BYDem!$B$2:$B$2000,Demands!$A822,BYDem!$E$2:$E$2000,Demands!$B822)</f>
        <v>2.902561902</v>
      </c>
      <c r="E822" s="4">
        <f t="shared" si="244"/>
        <v>2.9236103246013805</v>
      </c>
      <c r="F822" s="4">
        <f t="shared" si="245"/>
        <v>3.4528753617701464</v>
      </c>
      <c r="G822" s="4">
        <f t="shared" si="246"/>
        <v>3.9159929258570574</v>
      </c>
      <c r="H822" s="4">
        <f t="shared" si="247"/>
        <v>4.4511672421039341</v>
      </c>
      <c r="I822" s="4">
        <f t="shared" si="248"/>
        <v>5.043055650219447</v>
      </c>
      <c r="J822" s="4">
        <f t="shared" si="249"/>
        <v>5.66911991268754</v>
      </c>
      <c r="K822" s="4">
        <f t="shared" si="250"/>
        <v>6.3132078237206866</v>
      </c>
      <c r="L822" s="4">
        <f t="shared" si="251"/>
        <v>6.9793804555224028</v>
      </c>
      <c r="M822" s="4">
        <f t="shared" si="252"/>
        <v>7.6748329586752275</v>
      </c>
      <c r="N822" s="4">
        <f t="shared" si="253"/>
        <v>8.3342522477511185</v>
      </c>
      <c r="O822" s="4">
        <f t="shared" si="254"/>
        <v>8.9323149962558386</v>
      </c>
      <c r="P822" s="4">
        <f t="shared" si="255"/>
        <v>9.4560153039290764</v>
      </c>
      <c r="Q822" s="4">
        <f t="shared" si="256"/>
        <v>9.8934190591076163</v>
      </c>
      <c r="R822" s="4">
        <f t="shared" si="257"/>
        <v>10.24530699648939</v>
      </c>
      <c r="S822" s="4">
        <f t="shared" si="258"/>
        <v>10.516454294370519</v>
      </c>
      <c r="T822" s="4">
        <f t="shared" si="259"/>
        <v>10.7118495992954</v>
      </c>
      <c r="U822" s="4">
        <f t="shared" si="260"/>
        <v>10.836945468229297</v>
      </c>
      <c r="W822" s="5" t="str">
        <f>VLOOKUP(C822&amp;A822,Driver_elast!$A$2:$D$1161,4,FALSE)</f>
        <v>GDP</v>
      </c>
      <c r="X822" s="5">
        <v>1</v>
      </c>
      <c r="Y822" s="2">
        <f>SUMIFS('Growth rates'!D$4:D$999,'Growth rates'!$B$4:$B$999,Demands!$A822,'Growth rates'!$C$4:$C$999,$W822)</f>
        <v>1</v>
      </c>
      <c r="Z822" s="2">
        <f>SUMIFS('Growth rates'!E$4:E$999,'Growth rates'!$B$4:$B$999,Demands!$A822,'Growth rates'!$C$4:$C$999,$W822)</f>
        <v>1.0094605352102988</v>
      </c>
      <c r="AA822" s="2">
        <f>SUMIFS('Growth rates'!F$4:F$999,'Growth rates'!$B$4:$B$999,Demands!$A822,'Growth rates'!$C$4:$C$999,$W822)</f>
        <v>1.2478684701860967</v>
      </c>
      <c r="AB822" s="2">
        <f>SUMIFS('Growth rates'!G$4:G$999,'Growth rates'!$B$4:$B$999,Demands!$A822,'Growth rates'!$C$4:$C$999,$W822)</f>
        <v>1.4662202841167047</v>
      </c>
      <c r="AC822" s="2">
        <f>SUMIFS('Growth rates'!H$4:H$999,'Growth rates'!$B$4:$B$999,Demands!$A822,'Growth rates'!$C$4:$C$999,$W822)</f>
        <v>1.7276351192425732</v>
      </c>
      <c r="AD822" s="2">
        <f>SUMIFS('Growth rates'!I$4:I$999,'Growth rates'!$B$4:$B$999,Demands!$A822,'Growth rates'!$C$4:$C$999,$W822)</f>
        <v>2.0273412234228849</v>
      </c>
      <c r="AE822" s="2">
        <f>SUMIFS('Growth rates'!J$4:J$999,'Growth rates'!$B$4:$B$999,Demands!$A822,'Growth rates'!$C$4:$C$999,$W822)</f>
        <v>2.3556856483283735</v>
      </c>
      <c r="AF822" s="2">
        <f>SUMIFS('Growth rates'!K$4:K$999,'Growth rates'!$B$4:$B$999,Demands!$A822,'Growth rates'!$C$4:$C$999,$W822)</f>
        <v>2.7048456468360103</v>
      </c>
      <c r="AG822" s="2">
        <f>SUMIFS('Growth rates'!L$4:L$999,'Growth rates'!$B$4:$B$999,Demands!$A822,'Growth rates'!$C$4:$C$999,$W822)</f>
        <v>3.0772003380964117</v>
      </c>
      <c r="AH822" s="2">
        <f>SUMIFS('Growth rates'!M$4:M$999,'Growth rates'!$B$4:$B$999,Demands!$A822,'Growth rates'!$C$4:$C$999,$W822)</f>
        <v>3.4772224656844184</v>
      </c>
      <c r="AI822" s="2">
        <f>SUMIFS('Growth rates'!N$4:N$999,'Growth rates'!$B$4:$B$999,Demands!$A822,'Growth rates'!$C$4:$C$999,$W822)</f>
        <v>3.9102946840139454</v>
      </c>
      <c r="AJ822" s="2">
        <f>SUMIFS('Growth rates'!O$4:O$999,'Growth rates'!$B$4:$B$999,Demands!$A822,'Growth rates'!$C$4:$C$999,$W822)</f>
        <v>4.3678854524600617</v>
      </c>
      <c r="AK822" s="2">
        <f>SUMIFS('Growth rates'!P$4:P$999,'Growth rates'!$B$4:$B$999,Demands!$A822,'Growth rates'!$C$4:$C$999,$W822)</f>
        <v>4.8451615025009955</v>
      </c>
      <c r="AL822" s="2">
        <f>SUMIFS('Growth rates'!Q$4:Q$999,'Growth rates'!$B$4:$B$999,Demands!$A822,'Growth rates'!$C$4:$C$999,$W822)</f>
        <v>5.3324756170908669</v>
      </c>
      <c r="AM822" s="2">
        <f>SUMIFS('Growth rates'!R$4:R$999,'Growth rates'!$B$4:$B$999,Demands!$A822,'Growth rates'!$C$4:$C$999,$W822)</f>
        <v>5.8273494502557011</v>
      </c>
      <c r="AN822" s="2">
        <f>SUMIFS('Growth rates'!S$4:S$999,'Growth rates'!$B$4:$B$999,Demands!$A822,'Growth rates'!$C$4:$C$999,$W822)</f>
        <v>6.3303506462328327</v>
      </c>
      <c r="AO822" s="2">
        <f>SUMIFS('Growth rates'!T$4:T$999,'Growth rates'!$B$4:$B$999,Demands!$A822,'Growth rates'!$C$4:$C$999,$W822)</f>
        <v>6.8418309797170789</v>
      </c>
      <c r="AP822" s="2">
        <f>SUMIFS('Growth rates'!U$4:U$999,'Growth rates'!$B$4:$B$999,Demands!$A822,'Growth rates'!$C$4:$C$999,$W822)</f>
        <v>7.363023878201675</v>
      </c>
      <c r="AR822">
        <f>VLOOKUP(C822&amp;A822,Driver_elast!$A$2:$E$1161,5,FALSE)</f>
        <v>0.76651800000000003</v>
      </c>
      <c r="AS822">
        <f t="shared" si="261"/>
        <v>0.76651800000000003</v>
      </c>
      <c r="AT822">
        <f t="shared" si="262"/>
        <v>0.15330360000000001</v>
      </c>
      <c r="AV822" s="2" cm="1">
        <f t="array" ref="AV822">TREND($AR822:$AS822,$AR$3:$AS$3,AV$1)</f>
        <v>0.76651800000000003</v>
      </c>
      <c r="AW822" s="2" cm="1">
        <f t="array" ref="AW822">TREND($AR822:$AS822,$AR$3:$AS$3,AW$1)</f>
        <v>0.76651800000000003</v>
      </c>
      <c r="AX822" s="2" cm="1">
        <f t="array" ref="AX822">TREND($AR822:$AS822,$AR$3:$AS$3,AX$1)</f>
        <v>0.76651800000000003</v>
      </c>
      <c r="AY822" s="2" cm="1">
        <f t="array" ref="AY822">TREND($AR822:$AS822,$AR$3:$AS$3,AY$1)</f>
        <v>0.76651800000000003</v>
      </c>
      <c r="AZ822" s="2" cm="1">
        <f t="array" ref="AZ822">TREND($AR822:$AS822,$AR$3:$AS$3,AZ$1)</f>
        <v>0.76651800000000003</v>
      </c>
      <c r="BA822" s="2" cm="1">
        <f t="array" ref="BA822">TREND($AR822:$AS822,$AR$3:$AS$3,BA$1)</f>
        <v>0.76651800000000003</v>
      </c>
      <c r="BB822" s="2" cm="1">
        <f t="array" ref="BB822">TREND($AR822:$AS822,$AR$3:$AS$3,BB$1)</f>
        <v>0.76651800000000003</v>
      </c>
      <c r="BC822" s="2" cm="1">
        <f t="array" ref="BC822">TREND($AR822:$AS822,$AR$3:$AS$3,BC$1)</f>
        <v>0.76651800000000003</v>
      </c>
      <c r="BD822" s="2" cm="1">
        <f t="array" ref="BD822">TREND($AR822:$AS822,$AR$3:$AS$3,BD$1)</f>
        <v>0.76651800000000003</v>
      </c>
      <c r="BE822" s="2" cm="1">
        <f t="array" ref="BE822">TREND($AR822:$AS822,$AR$3:$AS$3,BE$1)</f>
        <v>0.76651800000000003</v>
      </c>
      <c r="BF822" s="20" cm="1">
        <f t="array" ref="BF822">TREND($AS822:$AT822,$AS$3:$AT$3,BF$1)</f>
        <v>0.68986619999999732</v>
      </c>
      <c r="BG822" s="20" cm="1">
        <f t="array" ref="BG822">TREND($AS822:$AT822,$AS$3:$AT$3,BG$1)</f>
        <v>0.61321440000000038</v>
      </c>
      <c r="BH822" s="20" cm="1">
        <f t="array" ref="BH822">TREND($AS822:$AT822,$AS$3:$AT$3,BH$1)</f>
        <v>0.53656259999999989</v>
      </c>
      <c r="BI822" s="20" cm="1">
        <f t="array" ref="BI822">TREND($AS822:$AT822,$AS$3:$AT$3,BI$1)</f>
        <v>0.4599107999999994</v>
      </c>
      <c r="BJ822" s="20" cm="1">
        <f t="array" ref="BJ822">TREND($AS822:$AT822,$AS$3:$AT$3,BJ$1)</f>
        <v>0.38325899999999891</v>
      </c>
      <c r="BK822" s="20" cm="1">
        <f t="array" ref="BK822">TREND($AS822:$AT822,$AS$3:$AT$3,BK$1)</f>
        <v>0.30660720000000197</v>
      </c>
      <c r="BL822" s="20" cm="1">
        <f t="array" ref="BL822">TREND($AS822:$AT822,$AS$3:$AT$3,BL$1)</f>
        <v>0.22995540000000148</v>
      </c>
      <c r="BM822" s="20" cm="1">
        <f t="array" ref="BM822">TREND($AS822:$AT822,$AS$3:$AT$3,BM$1)</f>
        <v>0.15330360000000098</v>
      </c>
    </row>
    <row r="823" spans="1:65" x14ac:dyDescent="0.35">
      <c r="A823" t="str">
        <f>IF(BYDem!B821="","\I:",BYDem!B821)</f>
        <v>LatAm_other</v>
      </c>
      <c r="B823" t="str">
        <f>BYDem!E821</f>
        <v>ONO</v>
      </c>
      <c r="C823" t="str">
        <f t="shared" si="263"/>
        <v>ONO</v>
      </c>
      <c r="D823" s="4">
        <f>SUMIFS(BYDem!$M$2:$M$2000,BYDem!$B$2:$B$2000,Demands!$A823,BYDem!$E$2:$E$2000,Demands!$B823)</f>
        <v>128.22671200319999</v>
      </c>
      <c r="E823" s="4">
        <f t="shared" si="244"/>
        <v>128.67680844531878</v>
      </c>
      <c r="F823" s="4">
        <f t="shared" si="245"/>
        <v>139.95249537347334</v>
      </c>
      <c r="G823" s="4">
        <f t="shared" si="246"/>
        <v>149.03864755298559</v>
      </c>
      <c r="H823" s="4">
        <f t="shared" si="247"/>
        <v>158.89783843034573</v>
      </c>
      <c r="I823" s="4">
        <f t="shared" si="248"/>
        <v>169.12541928007212</v>
      </c>
      <c r="J823" s="4">
        <f t="shared" si="249"/>
        <v>179.28844556847861</v>
      </c>
      <c r="K823" s="4">
        <f t="shared" si="250"/>
        <v>189.14830710578275</v>
      </c>
      <c r="L823" s="4">
        <f t="shared" si="251"/>
        <v>198.80944250973562</v>
      </c>
      <c r="M823" s="4">
        <f t="shared" si="252"/>
        <v>208.39851537513144</v>
      </c>
      <c r="N823" s="4">
        <f t="shared" si="253"/>
        <v>217.06566602134529</v>
      </c>
      <c r="O823" s="4">
        <f t="shared" si="254"/>
        <v>224.60547349152313</v>
      </c>
      <c r="P823" s="4">
        <f t="shared" si="255"/>
        <v>230.9797095711875</v>
      </c>
      <c r="Q823" s="4">
        <f t="shared" si="256"/>
        <v>236.15145550090133</v>
      </c>
      <c r="R823" s="4">
        <f t="shared" si="257"/>
        <v>240.21717685548083</v>
      </c>
      <c r="S823" s="4">
        <f t="shared" si="258"/>
        <v>243.29450190957402</v>
      </c>
      <c r="T823" s="4">
        <f t="shared" si="259"/>
        <v>245.48259648556245</v>
      </c>
      <c r="U823" s="4">
        <f t="shared" si="260"/>
        <v>246.87027294071342</v>
      </c>
      <c r="W823" s="5" t="str">
        <f>VLOOKUP(C823&amp;A823,Driver_elast!$A$2:$D$1161,4,FALSE)</f>
        <v>GDP</v>
      </c>
      <c r="X823" s="5">
        <v>1</v>
      </c>
      <c r="Y823" s="2">
        <f>SUMIFS('Growth rates'!D$4:D$999,'Growth rates'!$B$4:$B$999,Demands!$A823,'Growth rates'!$C$4:$C$999,$W823)</f>
        <v>1</v>
      </c>
      <c r="Z823" s="2">
        <f>SUMIFS('Growth rates'!E$4:E$999,'Growth rates'!$B$4:$B$999,Demands!$A823,'Growth rates'!$C$4:$C$999,$W823)</f>
        <v>1.0094605352102988</v>
      </c>
      <c r="AA823" s="2">
        <f>SUMIFS('Growth rates'!F$4:F$999,'Growth rates'!$B$4:$B$999,Demands!$A823,'Growth rates'!$C$4:$C$999,$W823)</f>
        <v>1.2478684701860967</v>
      </c>
      <c r="AB823" s="2">
        <f>SUMIFS('Growth rates'!G$4:G$999,'Growth rates'!$B$4:$B$999,Demands!$A823,'Growth rates'!$C$4:$C$999,$W823)</f>
        <v>1.4662202841167047</v>
      </c>
      <c r="AC823" s="2">
        <f>SUMIFS('Growth rates'!H$4:H$999,'Growth rates'!$B$4:$B$999,Demands!$A823,'Growth rates'!$C$4:$C$999,$W823)</f>
        <v>1.7276351192425732</v>
      </c>
      <c r="AD823" s="2">
        <f>SUMIFS('Growth rates'!I$4:I$999,'Growth rates'!$B$4:$B$999,Demands!$A823,'Growth rates'!$C$4:$C$999,$W823)</f>
        <v>2.0273412234228849</v>
      </c>
      <c r="AE823" s="2">
        <f>SUMIFS('Growth rates'!J$4:J$999,'Growth rates'!$B$4:$B$999,Demands!$A823,'Growth rates'!$C$4:$C$999,$W823)</f>
        <v>2.3556856483283735</v>
      </c>
      <c r="AF823" s="2">
        <f>SUMIFS('Growth rates'!K$4:K$999,'Growth rates'!$B$4:$B$999,Demands!$A823,'Growth rates'!$C$4:$C$999,$W823)</f>
        <v>2.7048456468360103</v>
      </c>
      <c r="AG823" s="2">
        <f>SUMIFS('Growth rates'!L$4:L$999,'Growth rates'!$B$4:$B$999,Demands!$A823,'Growth rates'!$C$4:$C$999,$W823)</f>
        <v>3.0772003380964117</v>
      </c>
      <c r="AH823" s="2">
        <f>SUMIFS('Growth rates'!M$4:M$999,'Growth rates'!$B$4:$B$999,Demands!$A823,'Growth rates'!$C$4:$C$999,$W823)</f>
        <v>3.4772224656844184</v>
      </c>
      <c r="AI823" s="2">
        <f>SUMIFS('Growth rates'!N$4:N$999,'Growth rates'!$B$4:$B$999,Demands!$A823,'Growth rates'!$C$4:$C$999,$W823)</f>
        <v>3.9102946840139454</v>
      </c>
      <c r="AJ823" s="2">
        <f>SUMIFS('Growth rates'!O$4:O$999,'Growth rates'!$B$4:$B$999,Demands!$A823,'Growth rates'!$C$4:$C$999,$W823)</f>
        <v>4.3678854524600617</v>
      </c>
      <c r="AK823" s="2">
        <f>SUMIFS('Growth rates'!P$4:P$999,'Growth rates'!$B$4:$B$999,Demands!$A823,'Growth rates'!$C$4:$C$999,$W823)</f>
        <v>4.8451615025009955</v>
      </c>
      <c r="AL823" s="2">
        <f>SUMIFS('Growth rates'!Q$4:Q$999,'Growth rates'!$B$4:$B$999,Demands!$A823,'Growth rates'!$C$4:$C$999,$W823)</f>
        <v>5.3324756170908669</v>
      </c>
      <c r="AM823" s="2">
        <f>SUMIFS('Growth rates'!R$4:R$999,'Growth rates'!$B$4:$B$999,Demands!$A823,'Growth rates'!$C$4:$C$999,$W823)</f>
        <v>5.8273494502557011</v>
      </c>
      <c r="AN823" s="2">
        <f>SUMIFS('Growth rates'!S$4:S$999,'Growth rates'!$B$4:$B$999,Demands!$A823,'Growth rates'!$C$4:$C$999,$W823)</f>
        <v>6.3303506462328327</v>
      </c>
      <c r="AO823" s="2">
        <f>SUMIFS('Growth rates'!T$4:T$999,'Growth rates'!$B$4:$B$999,Demands!$A823,'Growth rates'!$C$4:$C$999,$W823)</f>
        <v>6.8418309797170789</v>
      </c>
      <c r="AP823" s="2">
        <f>SUMIFS('Growth rates'!U$4:U$999,'Growth rates'!$B$4:$B$999,Demands!$A823,'Growth rates'!$C$4:$C$999,$W823)</f>
        <v>7.363023878201675</v>
      </c>
      <c r="AR823">
        <f>VLOOKUP(C823&amp;A823,Driver_elast!$A$2:$E$1161,5,FALSE)</f>
        <v>0.37103199999999997</v>
      </c>
      <c r="AS823">
        <f t="shared" si="261"/>
        <v>0.37103199999999997</v>
      </c>
      <c r="AT823">
        <f t="shared" si="262"/>
        <v>7.4206399999999992E-2</v>
      </c>
      <c r="AV823" s="2" cm="1">
        <f t="array" ref="AV823">TREND($AR823:$AS823,$AR$3:$AS$3,AV$1)</f>
        <v>0.37103199999999997</v>
      </c>
      <c r="AW823" s="2" cm="1">
        <f t="array" ref="AW823">TREND($AR823:$AS823,$AR$3:$AS$3,AW$1)</f>
        <v>0.37103199999999997</v>
      </c>
      <c r="AX823" s="2" cm="1">
        <f t="array" ref="AX823">TREND($AR823:$AS823,$AR$3:$AS$3,AX$1)</f>
        <v>0.37103199999999997</v>
      </c>
      <c r="AY823" s="2" cm="1">
        <f t="array" ref="AY823">TREND($AR823:$AS823,$AR$3:$AS$3,AY$1)</f>
        <v>0.37103199999999997</v>
      </c>
      <c r="AZ823" s="2" cm="1">
        <f t="array" ref="AZ823">TREND($AR823:$AS823,$AR$3:$AS$3,AZ$1)</f>
        <v>0.37103199999999997</v>
      </c>
      <c r="BA823" s="2" cm="1">
        <f t="array" ref="BA823">TREND($AR823:$AS823,$AR$3:$AS$3,BA$1)</f>
        <v>0.37103199999999997</v>
      </c>
      <c r="BB823" s="2" cm="1">
        <f t="array" ref="BB823">TREND($AR823:$AS823,$AR$3:$AS$3,BB$1)</f>
        <v>0.37103199999999997</v>
      </c>
      <c r="BC823" s="2" cm="1">
        <f t="array" ref="BC823">TREND($AR823:$AS823,$AR$3:$AS$3,BC$1)</f>
        <v>0.37103199999999997</v>
      </c>
      <c r="BD823" s="2" cm="1">
        <f t="array" ref="BD823">TREND($AR823:$AS823,$AR$3:$AS$3,BD$1)</f>
        <v>0.37103199999999997</v>
      </c>
      <c r="BE823" s="2" cm="1">
        <f t="array" ref="BE823">TREND($AR823:$AS823,$AR$3:$AS$3,BE$1)</f>
        <v>0.37103199999999997</v>
      </c>
      <c r="BF823" s="20" cm="1">
        <f t="array" ref="BF823">TREND($AS823:$AT823,$AS$3:$AT$3,BF$1)</f>
        <v>0.33392879999999892</v>
      </c>
      <c r="BG823" s="20" cm="1">
        <f t="array" ref="BG823">TREND($AS823:$AT823,$AS$3:$AT$3,BG$1)</f>
        <v>0.29682560000000002</v>
      </c>
      <c r="BH823" s="20" cm="1">
        <f t="array" ref="BH823">TREND($AS823:$AT823,$AS$3:$AT$3,BH$1)</f>
        <v>0.25972239999999935</v>
      </c>
      <c r="BI823" s="20" cm="1">
        <f t="array" ref="BI823">TREND($AS823:$AT823,$AS$3:$AT$3,BI$1)</f>
        <v>0.22261920000000046</v>
      </c>
      <c r="BJ823" s="20" cm="1">
        <f t="array" ref="BJ823">TREND($AS823:$AT823,$AS$3:$AT$3,BJ$1)</f>
        <v>0.18551599999999979</v>
      </c>
      <c r="BK823" s="20" cm="1">
        <f t="array" ref="BK823">TREND($AS823:$AT823,$AS$3:$AT$3,BK$1)</f>
        <v>0.14841279999999912</v>
      </c>
      <c r="BL823" s="20" cm="1">
        <f t="array" ref="BL823">TREND($AS823:$AT823,$AS$3:$AT$3,BL$1)</f>
        <v>0.11130960000000023</v>
      </c>
      <c r="BM823" s="20" cm="1">
        <f t="array" ref="BM823">TREND($AS823:$AT823,$AS$3:$AT$3,BM$1)</f>
        <v>7.4206399999999562E-2</v>
      </c>
    </row>
    <row r="824" spans="1:65" x14ac:dyDescent="0.35">
      <c r="A824" t="str">
        <f>IF(BYDem!B822="","\I:",BYDem!B822)</f>
        <v>LatAm_other</v>
      </c>
      <c r="B824" t="str">
        <f>BYDem!E822</f>
        <v>RCK</v>
      </c>
      <c r="C824" t="str">
        <f t="shared" si="263"/>
        <v>RCK</v>
      </c>
      <c r="D824" s="4">
        <f>SUMIFS(BYDem!$M$2:$M$2000,BYDem!$B$2:$B$2000,Demands!$A824,BYDem!$E$2:$E$2000,Demands!$B824)</f>
        <v>229.4676215097</v>
      </c>
      <c r="E824" s="4">
        <f t="shared" si="244"/>
        <v>231.22382332866013</v>
      </c>
      <c r="F824" s="4">
        <f t="shared" si="245"/>
        <v>239.9927550637679</v>
      </c>
      <c r="G824" s="4">
        <f t="shared" si="246"/>
        <v>248.69046942115239</v>
      </c>
      <c r="H824" s="4">
        <f t="shared" si="247"/>
        <v>256.13411752964885</v>
      </c>
      <c r="I824" s="4">
        <f t="shared" si="248"/>
        <v>262.13293401761314</v>
      </c>
      <c r="J824" s="4">
        <f t="shared" si="249"/>
        <v>266.7009207810778</v>
      </c>
      <c r="K824" s="4">
        <f t="shared" si="250"/>
        <v>269.93507086377315</v>
      </c>
      <c r="L824" s="4">
        <f t="shared" si="251"/>
        <v>271.96988538440053</v>
      </c>
      <c r="M824" s="4">
        <f t="shared" si="252"/>
        <v>272.9471819754047</v>
      </c>
      <c r="N824" s="4">
        <f t="shared" si="253"/>
        <v>273.02961943682436</v>
      </c>
      <c r="O824" s="4">
        <f t="shared" si="254"/>
        <v>272.43927615182162</v>
      </c>
      <c r="P824" s="4">
        <f t="shared" si="255"/>
        <v>271.37701893958518</v>
      </c>
      <c r="Q824" s="4">
        <f t="shared" si="256"/>
        <v>270.00115531188277</v>
      </c>
      <c r="R824" s="4">
        <f t="shared" si="257"/>
        <v>268.54376760489498</v>
      </c>
      <c r="S824" s="4">
        <f t="shared" si="258"/>
        <v>267.18373632927683</v>
      </c>
      <c r="T824" s="4">
        <f t="shared" si="259"/>
        <v>266.05216437567003</v>
      </c>
      <c r="U824" s="4">
        <f t="shared" si="260"/>
        <v>265.2517245160679</v>
      </c>
      <c r="W824" s="5" t="str">
        <f>VLOOKUP(C824&amp;A824,Driver_elast!$A$2:$D$1161,4,FALSE)</f>
        <v>POP</v>
      </c>
      <c r="X824" s="5">
        <v>1</v>
      </c>
      <c r="Y824" s="2">
        <f>SUMIFS('Growth rates'!D$4:D$999,'Growth rates'!$B$4:$B$999,Demands!$A824,'Growth rates'!$C$4:$C$999,$W824)</f>
        <v>1</v>
      </c>
      <c r="Z824" s="2">
        <f>SUMIFS('Growth rates'!E$4:E$999,'Growth rates'!$B$4:$B$999,Demands!$A824,'Growth rates'!$C$4:$C$999,$W824)</f>
        <v>1.0089016128269213</v>
      </c>
      <c r="AA824" s="2">
        <f>SUMIFS('Growth rates'!F$4:F$999,'Growth rates'!$B$4:$B$999,Demands!$A824,'Growth rates'!$C$4:$C$999,$W824)</f>
        <v>1.0534035196130451</v>
      </c>
      <c r="AB824" s="2">
        <f>SUMIFS('Growth rates'!G$4:G$999,'Growth rates'!$B$4:$B$999,Demands!$A824,'Growth rates'!$C$4:$C$999,$W824)</f>
        <v>1.0978070465213439</v>
      </c>
      <c r="AC824" s="2">
        <f>SUMIFS('Growth rates'!H$4:H$999,'Growth rates'!$B$4:$B$999,Demands!$A824,'Growth rates'!$C$4:$C$999,$W824)</f>
        <v>1.136025085440852</v>
      </c>
      <c r="AD824" s="2">
        <f>SUMIFS('Growth rates'!I$4:I$999,'Growth rates'!$B$4:$B$999,Demands!$A824,'Growth rates'!$C$4:$C$999,$W824)</f>
        <v>1.1669708886268795</v>
      </c>
      <c r="AE824" s="2">
        <f>SUMIFS('Growth rates'!J$4:J$999,'Growth rates'!$B$4:$B$999,Demands!$A824,'Growth rates'!$C$4:$C$999,$W824)</f>
        <v>1.1906234927387795</v>
      </c>
      <c r="AF824" s="2">
        <f>SUMIFS('Growth rates'!K$4:K$999,'Growth rates'!$B$4:$B$999,Demands!$A824,'Growth rates'!$C$4:$C$999,$W824)</f>
        <v>1.207416396323499</v>
      </c>
      <c r="AG824" s="2">
        <f>SUMIFS('Growth rates'!L$4:L$999,'Growth rates'!$B$4:$B$999,Demands!$A824,'Growth rates'!$C$4:$C$999,$W824)</f>
        <v>1.2180025520018496</v>
      </c>
      <c r="AH824" s="2">
        <f>SUMIFS('Growth rates'!M$4:M$999,'Growth rates'!$B$4:$B$999,Demands!$A824,'Growth rates'!$C$4:$C$999,$W824)</f>
        <v>1.2230931576635073</v>
      </c>
      <c r="AI824" s="2">
        <f>SUMIFS('Growth rates'!N$4:N$999,'Growth rates'!$B$4:$B$999,Demands!$A824,'Growth rates'!$C$4:$C$999,$W824)</f>
        <v>1.2235705535958734</v>
      </c>
      <c r="AJ824" s="2">
        <f>SUMIFS('Growth rates'!O$4:O$999,'Growth rates'!$B$4:$B$999,Demands!$A824,'Growth rates'!$C$4:$C$999,$W824)</f>
        <v>1.219724196639681</v>
      </c>
      <c r="AK824" s="2">
        <f>SUMIFS('Growth rates'!P$4:P$999,'Growth rates'!$B$4:$B$999,Demands!$A824,'Growth rates'!$C$4:$C$999,$W824)</f>
        <v>1.2118221559373801</v>
      </c>
      <c r="AL824" s="2">
        <f>SUMIFS('Growth rates'!Q$4:Q$999,'Growth rates'!$B$4:$B$999,Demands!$A824,'Growth rates'!$C$4:$C$999,$W824)</f>
        <v>1.1999123234599822</v>
      </c>
      <c r="AM824" s="2">
        <f>SUMIFS('Growth rates'!R$4:R$999,'Growth rates'!$B$4:$B$999,Demands!$A824,'Growth rates'!$C$4:$C$999,$W824)</f>
        <v>1.1848460904044613</v>
      </c>
      <c r="AN824" s="2">
        <f>SUMIFS('Growth rates'!S$4:S$999,'Growth rates'!$B$4:$B$999,Demands!$A824,'Growth rates'!$C$4:$C$999,$W824)</f>
        <v>1.1673978571350268</v>
      </c>
      <c r="AO824" s="2">
        <f>SUMIFS('Growth rates'!T$4:T$999,'Growth rates'!$B$4:$B$999,Demands!$A824,'Growth rates'!$C$4:$C$999,$W824)</f>
        <v>1.1482294738253105</v>
      </c>
      <c r="AP824" s="2">
        <f>SUMIFS('Growth rates'!U$4:U$999,'Growth rates'!$B$4:$B$999,Demands!$A824,'Growth rates'!$C$4:$C$999,$W824)</f>
        <v>1.128139642150066</v>
      </c>
      <c r="AR824">
        <f>VLOOKUP(C824&amp;A824,Driver_elast!$A$2:$E$1161,5,FALSE)</f>
        <v>0.85977400000000004</v>
      </c>
      <c r="AS824">
        <f t="shared" si="261"/>
        <v>0.85977400000000004</v>
      </c>
      <c r="AT824">
        <f t="shared" si="262"/>
        <v>0.17195480000000002</v>
      </c>
      <c r="AV824" s="2" cm="1">
        <f t="array" ref="AV824">TREND($AR824:$AS824,$AR$3:$AS$3,AV$1)</f>
        <v>0.85977400000000004</v>
      </c>
      <c r="AW824" s="2" cm="1">
        <f t="array" ref="AW824">TREND($AR824:$AS824,$AR$3:$AS$3,AW$1)</f>
        <v>0.85977400000000004</v>
      </c>
      <c r="AX824" s="2" cm="1">
        <f t="array" ref="AX824">TREND($AR824:$AS824,$AR$3:$AS$3,AX$1)</f>
        <v>0.85977400000000004</v>
      </c>
      <c r="AY824" s="2" cm="1">
        <f t="array" ref="AY824">TREND($AR824:$AS824,$AR$3:$AS$3,AY$1)</f>
        <v>0.85977400000000004</v>
      </c>
      <c r="AZ824" s="2" cm="1">
        <f t="array" ref="AZ824">TREND($AR824:$AS824,$AR$3:$AS$3,AZ$1)</f>
        <v>0.85977400000000004</v>
      </c>
      <c r="BA824" s="2" cm="1">
        <f t="array" ref="BA824">TREND($AR824:$AS824,$AR$3:$AS$3,BA$1)</f>
        <v>0.85977400000000004</v>
      </c>
      <c r="BB824" s="2" cm="1">
        <f t="array" ref="BB824">TREND($AR824:$AS824,$AR$3:$AS$3,BB$1)</f>
        <v>0.85977400000000004</v>
      </c>
      <c r="BC824" s="2" cm="1">
        <f t="array" ref="BC824">TREND($AR824:$AS824,$AR$3:$AS$3,BC$1)</f>
        <v>0.85977400000000004</v>
      </c>
      <c r="BD824" s="2" cm="1">
        <f t="array" ref="BD824">TREND($AR824:$AS824,$AR$3:$AS$3,BD$1)</f>
        <v>0.85977400000000004</v>
      </c>
      <c r="BE824" s="2" cm="1">
        <f t="array" ref="BE824">TREND($AR824:$AS824,$AR$3:$AS$3,BE$1)</f>
        <v>0.85977400000000004</v>
      </c>
      <c r="BF824" s="20" cm="1">
        <f t="array" ref="BF824">TREND($AS824:$AT824,$AS$3:$AT$3,BF$1)</f>
        <v>0.77379659999999717</v>
      </c>
      <c r="BG824" s="20" cm="1">
        <f t="array" ref="BG824">TREND($AS824:$AT824,$AS$3:$AT$3,BG$1)</f>
        <v>0.68781919999999985</v>
      </c>
      <c r="BH824" s="20" cm="1">
        <f t="array" ref="BH824">TREND($AS824:$AT824,$AS$3:$AT$3,BH$1)</f>
        <v>0.60184180000000254</v>
      </c>
      <c r="BI824" s="20" cm="1">
        <f t="array" ref="BI824">TREND($AS824:$AT824,$AS$3:$AT$3,BI$1)</f>
        <v>0.51586439999999811</v>
      </c>
      <c r="BJ824" s="20" cm="1">
        <f t="array" ref="BJ824">TREND($AS824:$AT824,$AS$3:$AT$3,BJ$1)</f>
        <v>0.4298870000000008</v>
      </c>
      <c r="BK824" s="20" cm="1">
        <f t="array" ref="BK824">TREND($AS824:$AT824,$AS$3:$AT$3,BK$1)</f>
        <v>0.34390959999999637</v>
      </c>
      <c r="BL824" s="20" cm="1">
        <f t="array" ref="BL824">TREND($AS824:$AT824,$AS$3:$AT$3,BL$1)</f>
        <v>0.25793219999999906</v>
      </c>
      <c r="BM824" s="20" cm="1">
        <f t="array" ref="BM824">TREND($AS824:$AT824,$AS$3:$AT$3,BM$1)</f>
        <v>0.17195480000000174</v>
      </c>
    </row>
    <row r="825" spans="1:65" x14ac:dyDescent="0.35">
      <c r="A825" t="str">
        <f>IF(BYDem!B823="","\I:",BYDem!B823)</f>
        <v>LatAm_other</v>
      </c>
      <c r="B825" t="str">
        <f>BYDem!E823</f>
        <v>REA</v>
      </c>
      <c r="C825" t="str">
        <f t="shared" si="263"/>
        <v>REA</v>
      </c>
      <c r="D825" s="4">
        <f>SUMIFS(BYDem!$M$2:$M$2000,BYDem!$B$2:$B$2000,Demands!$A825,BYDem!$E$2:$E$2000,Demands!$B825)</f>
        <v>174.03557938748801</v>
      </c>
      <c r="E825" s="4">
        <f t="shared" si="244"/>
        <v>176.62086121284906</v>
      </c>
      <c r="F825" s="4">
        <f t="shared" si="245"/>
        <v>242.11878031131312</v>
      </c>
      <c r="G825" s="4">
        <f t="shared" si="246"/>
        <v>308.64159448544359</v>
      </c>
      <c r="H825" s="4">
        <f t="shared" si="247"/>
        <v>395.04673955866679</v>
      </c>
      <c r="I825" s="4">
        <f t="shared" si="248"/>
        <v>502.65514343549688</v>
      </c>
      <c r="J825" s="4">
        <f t="shared" si="249"/>
        <v>630.48345997743797</v>
      </c>
      <c r="K825" s="4">
        <f t="shared" si="250"/>
        <v>777.21888961365391</v>
      </c>
      <c r="L825" s="4">
        <f t="shared" si="251"/>
        <v>945.21987667619726</v>
      </c>
      <c r="M825" s="4">
        <f t="shared" si="252"/>
        <v>1138.1567485085584</v>
      </c>
      <c r="N825" s="4">
        <f t="shared" si="253"/>
        <v>1338.4777940224722</v>
      </c>
      <c r="O825" s="4">
        <f t="shared" si="254"/>
        <v>1535.2315662140365</v>
      </c>
      <c r="P825" s="4">
        <f t="shared" si="255"/>
        <v>1719.6160942597774</v>
      </c>
      <c r="Q825" s="4">
        <f t="shared" si="256"/>
        <v>1882.5598144063702</v>
      </c>
      <c r="R825" s="4">
        <f t="shared" si="257"/>
        <v>2019.7233098214549</v>
      </c>
      <c r="S825" s="4">
        <f t="shared" si="258"/>
        <v>2129.2207503231425</v>
      </c>
      <c r="T825" s="4">
        <f t="shared" si="259"/>
        <v>2210.2603451050422</v>
      </c>
      <c r="U825" s="4">
        <f t="shared" si="260"/>
        <v>2263.1357516168</v>
      </c>
      <c r="W825" s="5" t="str">
        <f>VLOOKUP(C825&amp;A825,Driver_elast!$A$2:$D$1161,4,FALSE)</f>
        <v>GDP</v>
      </c>
      <c r="X825" s="5">
        <v>0</v>
      </c>
      <c r="Y825" s="2">
        <f>SUMIFS('Growth rates'!D$4:D$999,'Growth rates'!$B$4:$B$999,Demands!$A825,'Growth rates'!$C$4:$C$999,$W825)</f>
        <v>1</v>
      </c>
      <c r="Z825" s="2">
        <f>SUMIFS('Growth rates'!E$4:E$999,'Growth rates'!$B$4:$B$999,Demands!$A825,'Growth rates'!$C$4:$C$999,$W825)</f>
        <v>1.0094605352102988</v>
      </c>
      <c r="AA825" s="2">
        <f>SUMIFS('Growth rates'!F$4:F$999,'Growth rates'!$B$4:$B$999,Demands!$A825,'Growth rates'!$C$4:$C$999,$W825)</f>
        <v>1.2478684701860967</v>
      </c>
      <c r="AB825" s="2">
        <f>SUMIFS('Growth rates'!G$4:G$999,'Growth rates'!$B$4:$B$999,Demands!$A825,'Growth rates'!$C$4:$C$999,$W825)</f>
        <v>1.4662202841167047</v>
      </c>
      <c r="AC825" s="2">
        <f>SUMIFS('Growth rates'!H$4:H$999,'Growth rates'!$B$4:$B$999,Demands!$A825,'Growth rates'!$C$4:$C$999,$W825)</f>
        <v>1.7276351192425732</v>
      </c>
      <c r="AD825" s="2">
        <f>SUMIFS('Growth rates'!I$4:I$999,'Growth rates'!$B$4:$B$999,Demands!$A825,'Growth rates'!$C$4:$C$999,$W825)</f>
        <v>2.0273412234228849</v>
      </c>
      <c r="AE825" s="2">
        <f>SUMIFS('Growth rates'!J$4:J$999,'Growth rates'!$B$4:$B$999,Demands!$A825,'Growth rates'!$C$4:$C$999,$W825)</f>
        <v>2.3556856483283735</v>
      </c>
      <c r="AF825" s="2">
        <f>SUMIFS('Growth rates'!K$4:K$999,'Growth rates'!$B$4:$B$999,Demands!$A825,'Growth rates'!$C$4:$C$999,$W825)</f>
        <v>2.7048456468360103</v>
      </c>
      <c r="AG825" s="2">
        <f>SUMIFS('Growth rates'!L$4:L$999,'Growth rates'!$B$4:$B$999,Demands!$A825,'Growth rates'!$C$4:$C$999,$W825)</f>
        <v>3.0772003380964117</v>
      </c>
      <c r="AH825" s="2">
        <f>SUMIFS('Growth rates'!M$4:M$999,'Growth rates'!$B$4:$B$999,Demands!$A825,'Growth rates'!$C$4:$C$999,$W825)</f>
        <v>3.4772224656844184</v>
      </c>
      <c r="AI825" s="2">
        <f>SUMIFS('Growth rates'!N$4:N$999,'Growth rates'!$B$4:$B$999,Demands!$A825,'Growth rates'!$C$4:$C$999,$W825)</f>
        <v>3.9102946840139454</v>
      </c>
      <c r="AJ825" s="2">
        <f>SUMIFS('Growth rates'!O$4:O$999,'Growth rates'!$B$4:$B$999,Demands!$A825,'Growth rates'!$C$4:$C$999,$W825)</f>
        <v>4.3678854524600617</v>
      </c>
      <c r="AK825" s="2">
        <f>SUMIFS('Growth rates'!P$4:P$999,'Growth rates'!$B$4:$B$999,Demands!$A825,'Growth rates'!$C$4:$C$999,$W825)</f>
        <v>4.8451615025009955</v>
      </c>
      <c r="AL825" s="2">
        <f>SUMIFS('Growth rates'!Q$4:Q$999,'Growth rates'!$B$4:$B$999,Demands!$A825,'Growth rates'!$C$4:$C$999,$W825)</f>
        <v>5.3324756170908669</v>
      </c>
      <c r="AM825" s="2">
        <f>SUMIFS('Growth rates'!R$4:R$999,'Growth rates'!$B$4:$B$999,Demands!$A825,'Growth rates'!$C$4:$C$999,$W825)</f>
        <v>5.8273494502557011</v>
      </c>
      <c r="AN825" s="2">
        <f>SUMIFS('Growth rates'!S$4:S$999,'Growth rates'!$B$4:$B$999,Demands!$A825,'Growth rates'!$C$4:$C$999,$W825)</f>
        <v>6.3303506462328327</v>
      </c>
      <c r="AO825" s="2">
        <f>SUMIFS('Growth rates'!T$4:T$999,'Growth rates'!$B$4:$B$999,Demands!$A825,'Growth rates'!$C$4:$C$999,$W825)</f>
        <v>6.8418309797170789</v>
      </c>
      <c r="AP825" s="2">
        <f>SUMIFS('Growth rates'!U$4:U$999,'Growth rates'!$B$4:$B$999,Demands!$A825,'Growth rates'!$C$4:$C$999,$W825)</f>
        <v>7.363023878201675</v>
      </c>
      <c r="AR825">
        <f>VLOOKUP(C825&amp;A825,Driver_elast!$A$2:$E$1161,5,FALSE)</f>
        <v>1.5701970000000001</v>
      </c>
      <c r="AS825">
        <f t="shared" si="261"/>
        <v>1.5701970000000001</v>
      </c>
      <c r="AT825">
        <f t="shared" si="262"/>
        <v>0.31403940000000002</v>
      </c>
      <c r="AV825" s="2" cm="1">
        <f t="array" ref="AV825">TREND($AR825:$AS825,$AR$3:$AS$3,AV$1)</f>
        <v>1.5701970000000001</v>
      </c>
      <c r="AW825" s="2" cm="1">
        <f t="array" ref="AW825">TREND($AR825:$AS825,$AR$3:$AS$3,AW$1)</f>
        <v>1.5701970000000001</v>
      </c>
      <c r="AX825" s="2" cm="1">
        <f t="array" ref="AX825">TREND($AR825:$AS825,$AR$3:$AS$3,AX$1)</f>
        <v>1.5701970000000001</v>
      </c>
      <c r="AY825" s="2" cm="1">
        <f t="array" ref="AY825">TREND($AR825:$AS825,$AR$3:$AS$3,AY$1)</f>
        <v>1.5701970000000001</v>
      </c>
      <c r="AZ825" s="2" cm="1">
        <f t="array" ref="AZ825">TREND($AR825:$AS825,$AR$3:$AS$3,AZ$1)</f>
        <v>1.5701970000000001</v>
      </c>
      <c r="BA825" s="2" cm="1">
        <f t="array" ref="BA825">TREND($AR825:$AS825,$AR$3:$AS$3,BA$1)</f>
        <v>1.5701970000000001</v>
      </c>
      <c r="BB825" s="2" cm="1">
        <f t="array" ref="BB825">TREND($AR825:$AS825,$AR$3:$AS$3,BB$1)</f>
        <v>1.5701970000000001</v>
      </c>
      <c r="BC825" s="2" cm="1">
        <f t="array" ref="BC825">TREND($AR825:$AS825,$AR$3:$AS$3,BC$1)</f>
        <v>1.5701970000000001</v>
      </c>
      <c r="BD825" s="2" cm="1">
        <f t="array" ref="BD825">TREND($AR825:$AS825,$AR$3:$AS$3,BD$1)</f>
        <v>1.5701970000000001</v>
      </c>
      <c r="BE825" s="2" cm="1">
        <f t="array" ref="BE825">TREND($AR825:$AS825,$AR$3:$AS$3,BE$1)</f>
        <v>1.5701970000000001</v>
      </c>
      <c r="BF825" s="20" cm="1">
        <f t="array" ref="BF825">TREND($AS825:$AT825,$AS$3:$AT$3,BF$1)</f>
        <v>1.413177300000001</v>
      </c>
      <c r="BG825" s="20" cm="1">
        <f t="array" ref="BG825">TREND($AS825:$AT825,$AS$3:$AT$3,BG$1)</f>
        <v>1.2561575999999945</v>
      </c>
      <c r="BH825" s="20" cm="1">
        <f t="array" ref="BH825">TREND($AS825:$AT825,$AS$3:$AT$3,BH$1)</f>
        <v>1.0991379000000023</v>
      </c>
      <c r="BI825" s="20" cm="1">
        <f t="array" ref="BI825">TREND($AS825:$AT825,$AS$3:$AT$3,BI$1)</f>
        <v>0.94211819999999591</v>
      </c>
      <c r="BJ825" s="20" cm="1">
        <f t="array" ref="BJ825">TREND($AS825:$AT825,$AS$3:$AT$3,BJ$1)</f>
        <v>0.7850985000000037</v>
      </c>
      <c r="BK825" s="20" cm="1">
        <f t="array" ref="BK825">TREND($AS825:$AT825,$AS$3:$AT$3,BK$1)</f>
        <v>0.62807879999999727</v>
      </c>
      <c r="BL825" s="20" cm="1">
        <f t="array" ref="BL825">TREND($AS825:$AT825,$AS$3:$AT$3,BL$1)</f>
        <v>0.47105910000000506</v>
      </c>
      <c r="BM825" s="20" cm="1">
        <f t="array" ref="BM825">TREND($AS825:$AT825,$AS$3:$AT$3,BM$1)</f>
        <v>0.31403939999999864</v>
      </c>
    </row>
    <row r="826" spans="1:65" x14ac:dyDescent="0.35">
      <c r="A826" t="str">
        <f>IF(BYDem!B824="","\I:",BYDem!B824)</f>
        <v>LatAm_other</v>
      </c>
      <c r="B826" t="str">
        <f>BYDem!E824</f>
        <v>RHW</v>
      </c>
      <c r="C826" t="str">
        <f t="shared" si="263"/>
        <v>RHW</v>
      </c>
      <c r="D826" s="4">
        <f>SUMIFS(BYDem!$M$2:$M$2000,BYDem!$B$2:$B$2000,Demands!$A826,BYDem!$E$2:$E$2000,Demands!$B826)</f>
        <v>108.661920734668</v>
      </c>
      <c r="E826" s="4">
        <f t="shared" si="244"/>
        <v>109.54576834401544</v>
      </c>
      <c r="F826" s="4">
        <f t="shared" si="245"/>
        <v>131.78968579058423</v>
      </c>
      <c r="G826" s="4">
        <f t="shared" si="246"/>
        <v>151.61653587538359</v>
      </c>
      <c r="H826" s="4">
        <f t="shared" si="247"/>
        <v>174.85791439671985</v>
      </c>
      <c r="I826" s="4">
        <f t="shared" si="248"/>
        <v>200.93824944627855</v>
      </c>
      <c r="J826" s="4">
        <f t="shared" si="249"/>
        <v>228.91837876794924</v>
      </c>
      <c r="K826" s="4">
        <f t="shared" si="250"/>
        <v>258.09077583267498</v>
      </c>
      <c r="L826" s="4">
        <f t="shared" si="251"/>
        <v>288.63795651610405</v>
      </c>
      <c r="M826" s="4">
        <f t="shared" si="252"/>
        <v>320.89807757451553</v>
      </c>
      <c r="N826" s="4">
        <f t="shared" si="253"/>
        <v>351.82393719321931</v>
      </c>
      <c r="O826" s="4">
        <f t="shared" si="254"/>
        <v>380.14225464008643</v>
      </c>
      <c r="P826" s="4">
        <f t="shared" si="255"/>
        <v>405.14149977985801</v>
      </c>
      <c r="Q826" s="4">
        <f t="shared" si="256"/>
        <v>426.16199881688794</v>
      </c>
      <c r="R826" s="4">
        <f t="shared" si="257"/>
        <v>443.16378872331359</v>
      </c>
      <c r="S826" s="4">
        <f t="shared" si="258"/>
        <v>456.31926334043254</v>
      </c>
      <c r="T826" s="4">
        <f t="shared" si="259"/>
        <v>465.82915431435379</v>
      </c>
      <c r="U826" s="4">
        <f t="shared" si="260"/>
        <v>471.93108285740306</v>
      </c>
      <c r="W826" s="5" t="str">
        <f>VLOOKUP(C826&amp;A826,Driver_elast!$A$2:$D$1161,4,FALSE)</f>
        <v>GDP</v>
      </c>
      <c r="X826" s="5">
        <v>1</v>
      </c>
      <c r="Y826" s="2">
        <f>SUMIFS('Growth rates'!D$4:D$999,'Growth rates'!$B$4:$B$999,Demands!$A826,'Growth rates'!$C$4:$C$999,$W826)</f>
        <v>1</v>
      </c>
      <c r="Z826" s="2">
        <f>SUMIFS('Growth rates'!E$4:E$999,'Growth rates'!$B$4:$B$999,Demands!$A826,'Growth rates'!$C$4:$C$999,$W826)</f>
        <v>1.0094605352102988</v>
      </c>
      <c r="AA826" s="2">
        <f>SUMIFS('Growth rates'!F$4:F$999,'Growth rates'!$B$4:$B$999,Demands!$A826,'Growth rates'!$C$4:$C$999,$W826)</f>
        <v>1.2478684701860967</v>
      </c>
      <c r="AB826" s="2">
        <f>SUMIFS('Growth rates'!G$4:G$999,'Growth rates'!$B$4:$B$999,Demands!$A826,'Growth rates'!$C$4:$C$999,$W826)</f>
        <v>1.4662202841167047</v>
      </c>
      <c r="AC826" s="2">
        <f>SUMIFS('Growth rates'!H$4:H$999,'Growth rates'!$B$4:$B$999,Demands!$A826,'Growth rates'!$C$4:$C$999,$W826)</f>
        <v>1.7276351192425732</v>
      </c>
      <c r="AD826" s="2">
        <f>SUMIFS('Growth rates'!I$4:I$999,'Growth rates'!$B$4:$B$999,Demands!$A826,'Growth rates'!$C$4:$C$999,$W826)</f>
        <v>2.0273412234228849</v>
      </c>
      <c r="AE826" s="2">
        <f>SUMIFS('Growth rates'!J$4:J$999,'Growth rates'!$B$4:$B$999,Demands!$A826,'Growth rates'!$C$4:$C$999,$W826)</f>
        <v>2.3556856483283735</v>
      </c>
      <c r="AF826" s="2">
        <f>SUMIFS('Growth rates'!K$4:K$999,'Growth rates'!$B$4:$B$999,Demands!$A826,'Growth rates'!$C$4:$C$999,$W826)</f>
        <v>2.7048456468360103</v>
      </c>
      <c r="AG826" s="2">
        <f>SUMIFS('Growth rates'!L$4:L$999,'Growth rates'!$B$4:$B$999,Demands!$A826,'Growth rates'!$C$4:$C$999,$W826)</f>
        <v>3.0772003380964117</v>
      </c>
      <c r="AH826" s="2">
        <f>SUMIFS('Growth rates'!M$4:M$999,'Growth rates'!$B$4:$B$999,Demands!$A826,'Growth rates'!$C$4:$C$999,$W826)</f>
        <v>3.4772224656844184</v>
      </c>
      <c r="AI826" s="2">
        <f>SUMIFS('Growth rates'!N$4:N$999,'Growth rates'!$B$4:$B$999,Demands!$A826,'Growth rates'!$C$4:$C$999,$W826)</f>
        <v>3.9102946840139454</v>
      </c>
      <c r="AJ826" s="2">
        <f>SUMIFS('Growth rates'!O$4:O$999,'Growth rates'!$B$4:$B$999,Demands!$A826,'Growth rates'!$C$4:$C$999,$W826)</f>
        <v>4.3678854524600617</v>
      </c>
      <c r="AK826" s="2">
        <f>SUMIFS('Growth rates'!P$4:P$999,'Growth rates'!$B$4:$B$999,Demands!$A826,'Growth rates'!$C$4:$C$999,$W826)</f>
        <v>4.8451615025009955</v>
      </c>
      <c r="AL826" s="2">
        <f>SUMIFS('Growth rates'!Q$4:Q$999,'Growth rates'!$B$4:$B$999,Demands!$A826,'Growth rates'!$C$4:$C$999,$W826)</f>
        <v>5.3324756170908669</v>
      </c>
      <c r="AM826" s="2">
        <f>SUMIFS('Growth rates'!R$4:R$999,'Growth rates'!$B$4:$B$999,Demands!$A826,'Growth rates'!$C$4:$C$999,$W826)</f>
        <v>5.8273494502557011</v>
      </c>
      <c r="AN826" s="2">
        <f>SUMIFS('Growth rates'!S$4:S$999,'Growth rates'!$B$4:$B$999,Demands!$A826,'Growth rates'!$C$4:$C$999,$W826)</f>
        <v>6.3303506462328327</v>
      </c>
      <c r="AO826" s="2">
        <f>SUMIFS('Growth rates'!T$4:T$999,'Growth rates'!$B$4:$B$999,Demands!$A826,'Growth rates'!$C$4:$C$999,$W826)</f>
        <v>6.8418309797170789</v>
      </c>
      <c r="AP826" s="2">
        <f>SUMIFS('Growth rates'!U$4:U$999,'Growth rates'!$B$4:$B$999,Demands!$A826,'Growth rates'!$C$4:$C$999,$W826)</f>
        <v>7.363023878201675</v>
      </c>
      <c r="AR826">
        <f>VLOOKUP(C826&amp;A826,Driver_elast!$A$2:$E$1161,5,FALSE)</f>
        <v>0.85977400000000004</v>
      </c>
      <c r="AS826">
        <f t="shared" si="261"/>
        <v>0.85977400000000004</v>
      </c>
      <c r="AT826">
        <f t="shared" si="262"/>
        <v>0.17195480000000002</v>
      </c>
      <c r="AV826" s="2" cm="1">
        <f t="array" ref="AV826">TREND($AR826:$AS826,$AR$3:$AS$3,AV$1)</f>
        <v>0.85977400000000004</v>
      </c>
      <c r="AW826" s="2" cm="1">
        <f t="array" ref="AW826">TREND($AR826:$AS826,$AR$3:$AS$3,AW$1)</f>
        <v>0.85977400000000004</v>
      </c>
      <c r="AX826" s="2" cm="1">
        <f t="array" ref="AX826">TREND($AR826:$AS826,$AR$3:$AS$3,AX$1)</f>
        <v>0.85977400000000004</v>
      </c>
      <c r="AY826" s="2" cm="1">
        <f t="array" ref="AY826">TREND($AR826:$AS826,$AR$3:$AS$3,AY$1)</f>
        <v>0.85977400000000004</v>
      </c>
      <c r="AZ826" s="2" cm="1">
        <f t="array" ref="AZ826">TREND($AR826:$AS826,$AR$3:$AS$3,AZ$1)</f>
        <v>0.85977400000000004</v>
      </c>
      <c r="BA826" s="2" cm="1">
        <f t="array" ref="BA826">TREND($AR826:$AS826,$AR$3:$AS$3,BA$1)</f>
        <v>0.85977400000000004</v>
      </c>
      <c r="BB826" s="2" cm="1">
        <f t="array" ref="BB826">TREND($AR826:$AS826,$AR$3:$AS$3,BB$1)</f>
        <v>0.85977400000000004</v>
      </c>
      <c r="BC826" s="2" cm="1">
        <f t="array" ref="BC826">TREND($AR826:$AS826,$AR$3:$AS$3,BC$1)</f>
        <v>0.85977400000000004</v>
      </c>
      <c r="BD826" s="2" cm="1">
        <f t="array" ref="BD826">TREND($AR826:$AS826,$AR$3:$AS$3,BD$1)</f>
        <v>0.85977400000000004</v>
      </c>
      <c r="BE826" s="2" cm="1">
        <f t="array" ref="BE826">TREND($AR826:$AS826,$AR$3:$AS$3,BE$1)</f>
        <v>0.85977400000000004</v>
      </c>
      <c r="BF826" s="20" cm="1">
        <f t="array" ref="BF826">TREND($AS826:$AT826,$AS$3:$AT$3,BF$1)</f>
        <v>0.77379659999999717</v>
      </c>
      <c r="BG826" s="20" cm="1">
        <f t="array" ref="BG826">TREND($AS826:$AT826,$AS$3:$AT$3,BG$1)</f>
        <v>0.68781919999999985</v>
      </c>
      <c r="BH826" s="20" cm="1">
        <f t="array" ref="BH826">TREND($AS826:$AT826,$AS$3:$AT$3,BH$1)</f>
        <v>0.60184180000000254</v>
      </c>
      <c r="BI826" s="20" cm="1">
        <f t="array" ref="BI826">TREND($AS826:$AT826,$AS$3:$AT$3,BI$1)</f>
        <v>0.51586439999999811</v>
      </c>
      <c r="BJ826" s="20" cm="1">
        <f t="array" ref="BJ826">TREND($AS826:$AT826,$AS$3:$AT$3,BJ$1)</f>
        <v>0.4298870000000008</v>
      </c>
      <c r="BK826" s="20" cm="1">
        <f t="array" ref="BK826">TREND($AS826:$AT826,$AS$3:$AT$3,BK$1)</f>
        <v>0.34390959999999637</v>
      </c>
      <c r="BL826" s="20" cm="1">
        <f t="array" ref="BL826">TREND($AS826:$AT826,$AS$3:$AT$3,BL$1)</f>
        <v>0.25793219999999906</v>
      </c>
      <c r="BM826" s="20" cm="1">
        <f t="array" ref="BM826">TREND($AS826:$AT826,$AS$3:$AT$3,BM$1)</f>
        <v>0.17195480000000174</v>
      </c>
    </row>
    <row r="827" spans="1:65" x14ac:dyDescent="0.35">
      <c r="A827" t="str">
        <f>IF(BYDem!B825="","\I:",BYDem!B825)</f>
        <v>LatAm_other</v>
      </c>
      <c r="B827" t="str">
        <f>BYDem!E825</f>
        <v>RLI</v>
      </c>
      <c r="C827" t="str">
        <f t="shared" si="263"/>
        <v>RLI</v>
      </c>
      <c r="D827" s="4">
        <f>SUMIFS(BYDem!$M$2:$M$2000,BYDem!$B$2:$B$2000,Demands!$A827,BYDem!$E$2:$E$2000,Demands!$B827)</f>
        <v>58.886848415023898</v>
      </c>
      <c r="E827" s="4">
        <f t="shared" si="244"/>
        <v>59.482102518967544</v>
      </c>
      <c r="F827" s="4">
        <f t="shared" si="245"/>
        <v>74.372027451467133</v>
      </c>
      <c r="G827" s="4">
        <f t="shared" si="246"/>
        <v>88.054058593237471</v>
      </c>
      <c r="H827" s="4">
        <f t="shared" si="247"/>
        <v>104.42534012622083</v>
      </c>
      <c r="I827" s="4">
        <f t="shared" si="248"/>
        <v>123.16112183305475</v>
      </c>
      <c r="J827" s="4">
        <f t="shared" si="249"/>
        <v>143.6203428112843</v>
      </c>
      <c r="K827" s="4">
        <f t="shared" si="250"/>
        <v>165.27223324374521</v>
      </c>
      <c r="L827" s="4">
        <f t="shared" si="251"/>
        <v>188.21872205746371</v>
      </c>
      <c r="M827" s="4">
        <f t="shared" si="252"/>
        <v>212.686304722523</v>
      </c>
      <c r="N827" s="4">
        <f t="shared" si="253"/>
        <v>236.5265040865655</v>
      </c>
      <c r="O827" s="4">
        <f t="shared" si="254"/>
        <v>258.66956050741697</v>
      </c>
      <c r="P827" s="4">
        <f t="shared" si="255"/>
        <v>278.45482072404889</v>
      </c>
      <c r="Q827" s="4">
        <f t="shared" si="256"/>
        <v>295.25859054815629</v>
      </c>
      <c r="R827" s="4">
        <f t="shared" si="257"/>
        <v>308.95914550344793</v>
      </c>
      <c r="S827" s="4">
        <f t="shared" si="258"/>
        <v>319.62655586027768</v>
      </c>
      <c r="T827" s="4">
        <f t="shared" si="259"/>
        <v>327.37412182548024</v>
      </c>
      <c r="U827" s="4">
        <f t="shared" si="260"/>
        <v>332.36182374179185</v>
      </c>
      <c r="W827" s="5" t="str">
        <f>VLOOKUP(C827&amp;A827,Driver_elast!$A$2:$D$1161,4,FALSE)</f>
        <v>GDP</v>
      </c>
      <c r="X827" s="5">
        <v>1</v>
      </c>
      <c r="Y827" s="2">
        <f>SUMIFS('Growth rates'!D$4:D$999,'Growth rates'!$B$4:$B$999,Demands!$A827,'Growth rates'!$C$4:$C$999,$W827)</f>
        <v>1</v>
      </c>
      <c r="Z827" s="2">
        <f>SUMIFS('Growth rates'!E$4:E$999,'Growth rates'!$B$4:$B$999,Demands!$A827,'Growth rates'!$C$4:$C$999,$W827)</f>
        <v>1.0094605352102988</v>
      </c>
      <c r="AA827" s="2">
        <f>SUMIFS('Growth rates'!F$4:F$999,'Growth rates'!$B$4:$B$999,Demands!$A827,'Growth rates'!$C$4:$C$999,$W827)</f>
        <v>1.2478684701860967</v>
      </c>
      <c r="AB827" s="2">
        <f>SUMIFS('Growth rates'!G$4:G$999,'Growth rates'!$B$4:$B$999,Demands!$A827,'Growth rates'!$C$4:$C$999,$W827)</f>
        <v>1.4662202841167047</v>
      </c>
      <c r="AC827" s="2">
        <f>SUMIFS('Growth rates'!H$4:H$999,'Growth rates'!$B$4:$B$999,Demands!$A827,'Growth rates'!$C$4:$C$999,$W827)</f>
        <v>1.7276351192425732</v>
      </c>
      <c r="AD827" s="2">
        <f>SUMIFS('Growth rates'!I$4:I$999,'Growth rates'!$B$4:$B$999,Demands!$A827,'Growth rates'!$C$4:$C$999,$W827)</f>
        <v>2.0273412234228849</v>
      </c>
      <c r="AE827" s="2">
        <f>SUMIFS('Growth rates'!J$4:J$999,'Growth rates'!$B$4:$B$999,Demands!$A827,'Growth rates'!$C$4:$C$999,$W827)</f>
        <v>2.3556856483283735</v>
      </c>
      <c r="AF827" s="2">
        <f>SUMIFS('Growth rates'!K$4:K$999,'Growth rates'!$B$4:$B$999,Demands!$A827,'Growth rates'!$C$4:$C$999,$W827)</f>
        <v>2.7048456468360103</v>
      </c>
      <c r="AG827" s="2">
        <f>SUMIFS('Growth rates'!L$4:L$999,'Growth rates'!$B$4:$B$999,Demands!$A827,'Growth rates'!$C$4:$C$999,$W827)</f>
        <v>3.0772003380964117</v>
      </c>
      <c r="AH827" s="2">
        <f>SUMIFS('Growth rates'!M$4:M$999,'Growth rates'!$B$4:$B$999,Demands!$A827,'Growth rates'!$C$4:$C$999,$W827)</f>
        <v>3.4772224656844184</v>
      </c>
      <c r="AI827" s="2">
        <f>SUMIFS('Growth rates'!N$4:N$999,'Growth rates'!$B$4:$B$999,Demands!$A827,'Growth rates'!$C$4:$C$999,$W827)</f>
        <v>3.9102946840139454</v>
      </c>
      <c r="AJ827" s="2">
        <f>SUMIFS('Growth rates'!O$4:O$999,'Growth rates'!$B$4:$B$999,Demands!$A827,'Growth rates'!$C$4:$C$999,$W827)</f>
        <v>4.3678854524600617</v>
      </c>
      <c r="AK827" s="2">
        <f>SUMIFS('Growth rates'!P$4:P$999,'Growth rates'!$B$4:$B$999,Demands!$A827,'Growth rates'!$C$4:$C$999,$W827)</f>
        <v>4.8451615025009955</v>
      </c>
      <c r="AL827" s="2">
        <f>SUMIFS('Growth rates'!Q$4:Q$999,'Growth rates'!$B$4:$B$999,Demands!$A827,'Growth rates'!$C$4:$C$999,$W827)</f>
        <v>5.3324756170908669</v>
      </c>
      <c r="AM827" s="2">
        <f>SUMIFS('Growth rates'!R$4:R$999,'Growth rates'!$B$4:$B$999,Demands!$A827,'Growth rates'!$C$4:$C$999,$W827)</f>
        <v>5.8273494502557011</v>
      </c>
      <c r="AN827" s="2">
        <f>SUMIFS('Growth rates'!S$4:S$999,'Growth rates'!$B$4:$B$999,Demands!$A827,'Growth rates'!$C$4:$C$999,$W827)</f>
        <v>6.3303506462328327</v>
      </c>
      <c r="AO827" s="2">
        <f>SUMIFS('Growth rates'!T$4:T$999,'Growth rates'!$B$4:$B$999,Demands!$A827,'Growth rates'!$C$4:$C$999,$W827)</f>
        <v>6.8418309797170789</v>
      </c>
      <c r="AP827" s="2">
        <f>SUMIFS('Growth rates'!U$4:U$999,'Growth rates'!$B$4:$B$999,Demands!$A827,'Growth rates'!$C$4:$C$999,$W827)</f>
        <v>7.363023878201675</v>
      </c>
      <c r="AR827">
        <f>VLOOKUP(C827&amp;A827,Driver_elast!$A$2:$E$1161,5,FALSE)</f>
        <v>1.0701970000000001</v>
      </c>
      <c r="AS827">
        <f t="shared" si="261"/>
        <v>1</v>
      </c>
      <c r="AT827">
        <f t="shared" si="262"/>
        <v>0.2</v>
      </c>
      <c r="AV827" s="2" cm="1">
        <f t="array" ref="AV827">TREND($AR827:$AS827,$AR$3:$AS$3,AV$1)</f>
        <v>1.0701970000000007</v>
      </c>
      <c r="AW827" s="2" cm="1">
        <f t="array" ref="AW827">TREND($AR827:$AS827,$AR$3:$AS$3,AW$1)</f>
        <v>1.0684848780487815</v>
      </c>
      <c r="AX827" s="2" cm="1">
        <f t="array" ref="AX827">TREND($AR827:$AS827,$AR$3:$AS$3,AX$1)</f>
        <v>1.0599242682926837</v>
      </c>
      <c r="AY827" s="2" cm="1">
        <f t="array" ref="AY827">TREND($AR827:$AS827,$AR$3:$AS$3,AY$1)</f>
        <v>1.051363658536586</v>
      </c>
      <c r="AZ827" s="2" cm="1">
        <f t="array" ref="AZ827">TREND($AR827:$AS827,$AR$3:$AS$3,AZ$1)</f>
        <v>1.0428030487804887</v>
      </c>
      <c r="BA827" s="2" cm="1">
        <f t="array" ref="BA827">TREND($AR827:$AS827,$AR$3:$AS$3,BA$1)</f>
        <v>1.0342424390243909</v>
      </c>
      <c r="BB827" s="2" cm="1">
        <f t="array" ref="BB827">TREND($AR827:$AS827,$AR$3:$AS$3,BB$1)</f>
        <v>1.0256818292682937</v>
      </c>
      <c r="BC827" s="2" cm="1">
        <f t="array" ref="BC827">TREND($AR827:$AS827,$AR$3:$AS$3,BC$1)</f>
        <v>1.0171212195121959</v>
      </c>
      <c r="BD827" s="2" cm="1">
        <f t="array" ref="BD827">TREND($AR827:$AS827,$AR$3:$AS$3,BD$1)</f>
        <v>1.0085606097560982</v>
      </c>
      <c r="BE827" s="2" cm="1">
        <f t="array" ref="BE827">TREND($AR827:$AS827,$AR$3:$AS$3,BE$1)</f>
        <v>1.0000000000000009</v>
      </c>
      <c r="BF827" s="20" cm="1">
        <f t="array" ref="BF827">TREND($AS827:$AT827,$AS$3:$AT$3,BF$1)</f>
        <v>0.90000000000000568</v>
      </c>
      <c r="BG827" s="20" cm="1">
        <f t="array" ref="BG827">TREND($AS827:$AT827,$AS$3:$AT$3,BG$1)</f>
        <v>0.80000000000000426</v>
      </c>
      <c r="BH827" s="20" cm="1">
        <f t="array" ref="BH827">TREND($AS827:$AT827,$AS$3:$AT$3,BH$1)</f>
        <v>0.70000000000000284</v>
      </c>
      <c r="BI827" s="20" cm="1">
        <f t="array" ref="BI827">TREND($AS827:$AT827,$AS$3:$AT$3,BI$1)</f>
        <v>0.60000000000000142</v>
      </c>
      <c r="BJ827" s="20" cm="1">
        <f t="array" ref="BJ827">TREND($AS827:$AT827,$AS$3:$AT$3,BJ$1)</f>
        <v>0.5</v>
      </c>
      <c r="BK827" s="20" cm="1">
        <f t="array" ref="BK827">TREND($AS827:$AT827,$AS$3:$AT$3,BK$1)</f>
        <v>0.40000000000000568</v>
      </c>
      <c r="BL827" s="20" cm="1">
        <f t="array" ref="BL827">TREND($AS827:$AT827,$AS$3:$AT$3,BL$1)</f>
        <v>0.30000000000000426</v>
      </c>
      <c r="BM827" s="20" cm="1">
        <f t="array" ref="BM827">TREND($AS827:$AT827,$AS$3:$AT$3,BM$1)</f>
        <v>0.20000000000000284</v>
      </c>
    </row>
    <row r="828" spans="1:65" x14ac:dyDescent="0.35">
      <c r="A828" t="str">
        <f>IF(BYDem!B826="","\I:",BYDem!B826)</f>
        <v>LatAm_other</v>
      </c>
      <c r="B828" t="str">
        <f>BYDem!E826</f>
        <v>ROT</v>
      </c>
      <c r="C828" t="str">
        <f t="shared" si="263"/>
        <v>ROT</v>
      </c>
      <c r="D828" s="4">
        <f>SUMIFS(BYDem!$M$2:$M$2000,BYDem!$B$2:$B$2000,Demands!$A828,BYDem!$E$2:$E$2000,Demands!$B828)</f>
        <v>5.5552832937948198</v>
      </c>
      <c r="E828" s="4">
        <f t="shared" si="244"/>
        <v>5.6004695359049483</v>
      </c>
      <c r="F828" s="4">
        <f t="shared" si="245"/>
        <v>6.7376780643756771</v>
      </c>
      <c r="G828" s="4">
        <f t="shared" si="246"/>
        <v>7.7513153008608553</v>
      </c>
      <c r="H828" s="4">
        <f t="shared" si="247"/>
        <v>8.9395184998417516</v>
      </c>
      <c r="I828" s="4">
        <f t="shared" si="248"/>
        <v>10.272861851568099</v>
      </c>
      <c r="J828" s="4">
        <f t="shared" si="249"/>
        <v>11.703331181835553</v>
      </c>
      <c r="K828" s="4">
        <f t="shared" si="250"/>
        <v>13.194754570617189</v>
      </c>
      <c r="L828" s="4">
        <f t="shared" si="251"/>
        <v>14.756463045636293</v>
      </c>
      <c r="M828" s="4">
        <f t="shared" si="252"/>
        <v>16.405744692416665</v>
      </c>
      <c r="N828" s="4">
        <f t="shared" si="253"/>
        <v>17.986812927953721</v>
      </c>
      <c r="O828" s="4">
        <f t="shared" si="254"/>
        <v>19.434571947464299</v>
      </c>
      <c r="P828" s="4">
        <f t="shared" si="255"/>
        <v>20.712645148669424</v>
      </c>
      <c r="Q828" s="4">
        <f t="shared" si="256"/>
        <v>21.787307057258214</v>
      </c>
      <c r="R828" s="4">
        <f t="shared" si="257"/>
        <v>22.656514584542812</v>
      </c>
      <c r="S828" s="4">
        <f t="shared" si="258"/>
        <v>23.32908127458758</v>
      </c>
      <c r="T828" s="4">
        <f t="shared" si="259"/>
        <v>23.815269426757613</v>
      </c>
      <c r="U828" s="4">
        <f t="shared" si="260"/>
        <v>24.127227300002868</v>
      </c>
      <c r="W828" s="5" t="str">
        <f>VLOOKUP(C828&amp;A828,Driver_elast!$A$2:$D$1161,4,FALSE)</f>
        <v>GDP</v>
      </c>
      <c r="X828" s="5">
        <v>1</v>
      </c>
      <c r="Y828" s="2">
        <f>SUMIFS('Growth rates'!D$4:D$999,'Growth rates'!$B$4:$B$999,Demands!$A828,'Growth rates'!$C$4:$C$999,$W828)</f>
        <v>1</v>
      </c>
      <c r="Z828" s="2">
        <f>SUMIFS('Growth rates'!E$4:E$999,'Growth rates'!$B$4:$B$999,Demands!$A828,'Growth rates'!$C$4:$C$999,$W828)</f>
        <v>1.0094605352102988</v>
      </c>
      <c r="AA828" s="2">
        <f>SUMIFS('Growth rates'!F$4:F$999,'Growth rates'!$B$4:$B$999,Demands!$A828,'Growth rates'!$C$4:$C$999,$W828)</f>
        <v>1.2478684701860967</v>
      </c>
      <c r="AB828" s="2">
        <f>SUMIFS('Growth rates'!G$4:G$999,'Growth rates'!$B$4:$B$999,Demands!$A828,'Growth rates'!$C$4:$C$999,$W828)</f>
        <v>1.4662202841167047</v>
      </c>
      <c r="AC828" s="2">
        <f>SUMIFS('Growth rates'!H$4:H$999,'Growth rates'!$B$4:$B$999,Demands!$A828,'Growth rates'!$C$4:$C$999,$W828)</f>
        <v>1.7276351192425732</v>
      </c>
      <c r="AD828" s="2">
        <f>SUMIFS('Growth rates'!I$4:I$999,'Growth rates'!$B$4:$B$999,Demands!$A828,'Growth rates'!$C$4:$C$999,$W828)</f>
        <v>2.0273412234228849</v>
      </c>
      <c r="AE828" s="2">
        <f>SUMIFS('Growth rates'!J$4:J$999,'Growth rates'!$B$4:$B$999,Demands!$A828,'Growth rates'!$C$4:$C$999,$W828)</f>
        <v>2.3556856483283735</v>
      </c>
      <c r="AF828" s="2">
        <f>SUMIFS('Growth rates'!K$4:K$999,'Growth rates'!$B$4:$B$999,Demands!$A828,'Growth rates'!$C$4:$C$999,$W828)</f>
        <v>2.7048456468360103</v>
      </c>
      <c r="AG828" s="2">
        <f>SUMIFS('Growth rates'!L$4:L$999,'Growth rates'!$B$4:$B$999,Demands!$A828,'Growth rates'!$C$4:$C$999,$W828)</f>
        <v>3.0772003380964117</v>
      </c>
      <c r="AH828" s="2">
        <f>SUMIFS('Growth rates'!M$4:M$999,'Growth rates'!$B$4:$B$999,Demands!$A828,'Growth rates'!$C$4:$C$999,$W828)</f>
        <v>3.4772224656844184</v>
      </c>
      <c r="AI828" s="2">
        <f>SUMIFS('Growth rates'!N$4:N$999,'Growth rates'!$B$4:$B$999,Demands!$A828,'Growth rates'!$C$4:$C$999,$W828)</f>
        <v>3.9102946840139454</v>
      </c>
      <c r="AJ828" s="2">
        <f>SUMIFS('Growth rates'!O$4:O$999,'Growth rates'!$B$4:$B$999,Demands!$A828,'Growth rates'!$C$4:$C$999,$W828)</f>
        <v>4.3678854524600617</v>
      </c>
      <c r="AK828" s="2">
        <f>SUMIFS('Growth rates'!P$4:P$999,'Growth rates'!$B$4:$B$999,Demands!$A828,'Growth rates'!$C$4:$C$999,$W828)</f>
        <v>4.8451615025009955</v>
      </c>
      <c r="AL828" s="2">
        <f>SUMIFS('Growth rates'!Q$4:Q$999,'Growth rates'!$B$4:$B$999,Demands!$A828,'Growth rates'!$C$4:$C$999,$W828)</f>
        <v>5.3324756170908669</v>
      </c>
      <c r="AM828" s="2">
        <f>SUMIFS('Growth rates'!R$4:R$999,'Growth rates'!$B$4:$B$999,Demands!$A828,'Growth rates'!$C$4:$C$999,$W828)</f>
        <v>5.8273494502557011</v>
      </c>
      <c r="AN828" s="2">
        <f>SUMIFS('Growth rates'!S$4:S$999,'Growth rates'!$B$4:$B$999,Demands!$A828,'Growth rates'!$C$4:$C$999,$W828)</f>
        <v>6.3303506462328327</v>
      </c>
      <c r="AO828" s="2">
        <f>SUMIFS('Growth rates'!T$4:T$999,'Growth rates'!$B$4:$B$999,Demands!$A828,'Growth rates'!$C$4:$C$999,$W828)</f>
        <v>6.8418309797170789</v>
      </c>
      <c r="AP828" s="2">
        <f>SUMIFS('Growth rates'!U$4:U$999,'Growth rates'!$B$4:$B$999,Demands!$A828,'Growth rates'!$C$4:$C$999,$W828)</f>
        <v>7.363023878201675</v>
      </c>
      <c r="AR828">
        <f>VLOOKUP(C828&amp;A828,Driver_elast!$A$2:$E$1161,5,FALSE)</f>
        <v>0.85977400000000004</v>
      </c>
      <c r="AS828">
        <f t="shared" si="261"/>
        <v>0.85977400000000004</v>
      </c>
      <c r="AT828">
        <f t="shared" si="262"/>
        <v>0.17195480000000002</v>
      </c>
      <c r="AV828" s="2" cm="1">
        <f t="array" ref="AV828">TREND($AR828:$AS828,$AR$3:$AS$3,AV$1)</f>
        <v>0.85977400000000004</v>
      </c>
      <c r="AW828" s="2" cm="1">
        <f t="array" ref="AW828">TREND($AR828:$AS828,$AR$3:$AS$3,AW$1)</f>
        <v>0.85977400000000004</v>
      </c>
      <c r="AX828" s="2" cm="1">
        <f t="array" ref="AX828">TREND($AR828:$AS828,$AR$3:$AS$3,AX$1)</f>
        <v>0.85977400000000004</v>
      </c>
      <c r="AY828" s="2" cm="1">
        <f t="array" ref="AY828">TREND($AR828:$AS828,$AR$3:$AS$3,AY$1)</f>
        <v>0.85977400000000004</v>
      </c>
      <c r="AZ828" s="2" cm="1">
        <f t="array" ref="AZ828">TREND($AR828:$AS828,$AR$3:$AS$3,AZ$1)</f>
        <v>0.85977400000000004</v>
      </c>
      <c r="BA828" s="2" cm="1">
        <f t="array" ref="BA828">TREND($AR828:$AS828,$AR$3:$AS$3,BA$1)</f>
        <v>0.85977400000000004</v>
      </c>
      <c r="BB828" s="2" cm="1">
        <f t="array" ref="BB828">TREND($AR828:$AS828,$AR$3:$AS$3,BB$1)</f>
        <v>0.85977400000000004</v>
      </c>
      <c r="BC828" s="2" cm="1">
        <f t="array" ref="BC828">TREND($AR828:$AS828,$AR$3:$AS$3,BC$1)</f>
        <v>0.85977400000000004</v>
      </c>
      <c r="BD828" s="2" cm="1">
        <f t="array" ref="BD828">TREND($AR828:$AS828,$AR$3:$AS$3,BD$1)</f>
        <v>0.85977400000000004</v>
      </c>
      <c r="BE828" s="2" cm="1">
        <f t="array" ref="BE828">TREND($AR828:$AS828,$AR$3:$AS$3,BE$1)</f>
        <v>0.85977400000000004</v>
      </c>
      <c r="BF828" s="20" cm="1">
        <f t="array" ref="BF828">TREND($AS828:$AT828,$AS$3:$AT$3,BF$1)</f>
        <v>0.77379659999999717</v>
      </c>
      <c r="BG828" s="20" cm="1">
        <f t="array" ref="BG828">TREND($AS828:$AT828,$AS$3:$AT$3,BG$1)</f>
        <v>0.68781919999999985</v>
      </c>
      <c r="BH828" s="20" cm="1">
        <f t="array" ref="BH828">TREND($AS828:$AT828,$AS$3:$AT$3,BH$1)</f>
        <v>0.60184180000000254</v>
      </c>
      <c r="BI828" s="20" cm="1">
        <f t="array" ref="BI828">TREND($AS828:$AT828,$AS$3:$AT$3,BI$1)</f>
        <v>0.51586439999999811</v>
      </c>
      <c r="BJ828" s="20" cm="1">
        <f t="array" ref="BJ828">TREND($AS828:$AT828,$AS$3:$AT$3,BJ$1)</f>
        <v>0.4298870000000008</v>
      </c>
      <c r="BK828" s="20" cm="1">
        <f t="array" ref="BK828">TREND($AS828:$AT828,$AS$3:$AT$3,BK$1)</f>
        <v>0.34390959999999637</v>
      </c>
      <c r="BL828" s="20" cm="1">
        <f t="array" ref="BL828">TREND($AS828:$AT828,$AS$3:$AT$3,BL$1)</f>
        <v>0.25793219999999906</v>
      </c>
      <c r="BM828" s="20" cm="1">
        <f t="array" ref="BM828">TREND($AS828:$AT828,$AS$3:$AT$3,BM$1)</f>
        <v>0.17195480000000174</v>
      </c>
    </row>
    <row r="829" spans="1:65" x14ac:dyDescent="0.35">
      <c r="A829" t="str">
        <f>IF(BYDem!B827="","\I:",BYDem!B827)</f>
        <v>LatAm_other</v>
      </c>
      <c r="B829" t="str">
        <f>BYDem!E827</f>
        <v>RRF</v>
      </c>
      <c r="C829" t="str">
        <f t="shared" si="263"/>
        <v>RRF</v>
      </c>
      <c r="D829" s="4">
        <f>SUMIFS(BYDem!$M$2:$M$2000,BYDem!$B$2:$B$2000,Demands!$A829,BYDem!$E$2:$E$2000,Demands!$B829)</f>
        <v>65.523020143015401</v>
      </c>
      <c r="E829" s="4">
        <f t="shared" si="244"/>
        <v>66.185355582807105</v>
      </c>
      <c r="F829" s="4">
        <f t="shared" si="245"/>
        <v>82.753279958791254</v>
      </c>
      <c r="G829" s="4">
        <f t="shared" si="246"/>
        <v>97.977188628199002</v>
      </c>
      <c r="H829" s="4">
        <f t="shared" si="247"/>
        <v>116.19340903266823</v>
      </c>
      <c r="I829" s="4">
        <f t="shared" si="248"/>
        <v>137.04059367939848</v>
      </c>
      <c r="J829" s="4">
        <f t="shared" si="249"/>
        <v>159.80543819644555</v>
      </c>
      <c r="K829" s="4">
        <f t="shared" si="250"/>
        <v>183.89735839807997</v>
      </c>
      <c r="L829" s="4">
        <f t="shared" si="251"/>
        <v>209.42976995042173</v>
      </c>
      <c r="M829" s="4">
        <f t="shared" si="252"/>
        <v>236.65469291649018</v>
      </c>
      <c r="N829" s="4">
        <f t="shared" si="253"/>
        <v>263.18153049038085</v>
      </c>
      <c r="O829" s="4">
        <f t="shared" si="254"/>
        <v>287.81996795040311</v>
      </c>
      <c r="P829" s="4">
        <f t="shared" si="255"/>
        <v>309.83490063235701</v>
      </c>
      <c r="Q829" s="4">
        <f t="shared" si="256"/>
        <v>328.53234799621822</v>
      </c>
      <c r="R829" s="4">
        <f t="shared" si="257"/>
        <v>343.7768679946264</v>
      </c>
      <c r="S829" s="4">
        <f t="shared" si="258"/>
        <v>355.64642736989157</v>
      </c>
      <c r="T829" s="4">
        <f t="shared" si="259"/>
        <v>364.2670945385525</v>
      </c>
      <c r="U829" s="4">
        <f t="shared" si="260"/>
        <v>369.8168786062368</v>
      </c>
      <c r="W829" s="5" t="str">
        <f>VLOOKUP(C829&amp;A829,Driver_elast!$A$2:$D$1161,4,FALSE)</f>
        <v>GDP</v>
      </c>
      <c r="X829" s="5">
        <v>1</v>
      </c>
      <c r="Y829" s="2">
        <f>SUMIFS('Growth rates'!D$4:D$999,'Growth rates'!$B$4:$B$999,Demands!$A829,'Growth rates'!$C$4:$C$999,$W829)</f>
        <v>1</v>
      </c>
      <c r="Z829" s="2">
        <f>SUMIFS('Growth rates'!E$4:E$999,'Growth rates'!$B$4:$B$999,Demands!$A829,'Growth rates'!$C$4:$C$999,$W829)</f>
        <v>1.0094605352102988</v>
      </c>
      <c r="AA829" s="2">
        <f>SUMIFS('Growth rates'!F$4:F$999,'Growth rates'!$B$4:$B$999,Demands!$A829,'Growth rates'!$C$4:$C$999,$W829)</f>
        <v>1.2478684701860967</v>
      </c>
      <c r="AB829" s="2">
        <f>SUMIFS('Growth rates'!G$4:G$999,'Growth rates'!$B$4:$B$999,Demands!$A829,'Growth rates'!$C$4:$C$999,$W829)</f>
        <v>1.4662202841167047</v>
      </c>
      <c r="AC829" s="2">
        <f>SUMIFS('Growth rates'!H$4:H$999,'Growth rates'!$B$4:$B$999,Demands!$A829,'Growth rates'!$C$4:$C$999,$W829)</f>
        <v>1.7276351192425732</v>
      </c>
      <c r="AD829" s="2">
        <f>SUMIFS('Growth rates'!I$4:I$999,'Growth rates'!$B$4:$B$999,Demands!$A829,'Growth rates'!$C$4:$C$999,$W829)</f>
        <v>2.0273412234228849</v>
      </c>
      <c r="AE829" s="2">
        <f>SUMIFS('Growth rates'!J$4:J$999,'Growth rates'!$B$4:$B$999,Demands!$A829,'Growth rates'!$C$4:$C$999,$W829)</f>
        <v>2.3556856483283735</v>
      </c>
      <c r="AF829" s="2">
        <f>SUMIFS('Growth rates'!K$4:K$999,'Growth rates'!$B$4:$B$999,Demands!$A829,'Growth rates'!$C$4:$C$999,$W829)</f>
        <v>2.7048456468360103</v>
      </c>
      <c r="AG829" s="2">
        <f>SUMIFS('Growth rates'!L$4:L$999,'Growth rates'!$B$4:$B$999,Demands!$A829,'Growth rates'!$C$4:$C$999,$W829)</f>
        <v>3.0772003380964117</v>
      </c>
      <c r="AH829" s="2">
        <f>SUMIFS('Growth rates'!M$4:M$999,'Growth rates'!$B$4:$B$999,Demands!$A829,'Growth rates'!$C$4:$C$999,$W829)</f>
        <v>3.4772224656844184</v>
      </c>
      <c r="AI829" s="2">
        <f>SUMIFS('Growth rates'!N$4:N$999,'Growth rates'!$B$4:$B$999,Demands!$A829,'Growth rates'!$C$4:$C$999,$W829)</f>
        <v>3.9102946840139454</v>
      </c>
      <c r="AJ829" s="2">
        <f>SUMIFS('Growth rates'!O$4:O$999,'Growth rates'!$B$4:$B$999,Demands!$A829,'Growth rates'!$C$4:$C$999,$W829)</f>
        <v>4.3678854524600617</v>
      </c>
      <c r="AK829" s="2">
        <f>SUMIFS('Growth rates'!P$4:P$999,'Growth rates'!$B$4:$B$999,Demands!$A829,'Growth rates'!$C$4:$C$999,$W829)</f>
        <v>4.8451615025009955</v>
      </c>
      <c r="AL829" s="2">
        <f>SUMIFS('Growth rates'!Q$4:Q$999,'Growth rates'!$B$4:$B$999,Demands!$A829,'Growth rates'!$C$4:$C$999,$W829)</f>
        <v>5.3324756170908669</v>
      </c>
      <c r="AM829" s="2">
        <f>SUMIFS('Growth rates'!R$4:R$999,'Growth rates'!$B$4:$B$999,Demands!$A829,'Growth rates'!$C$4:$C$999,$W829)</f>
        <v>5.8273494502557011</v>
      </c>
      <c r="AN829" s="2">
        <f>SUMIFS('Growth rates'!S$4:S$999,'Growth rates'!$B$4:$B$999,Demands!$A829,'Growth rates'!$C$4:$C$999,$W829)</f>
        <v>6.3303506462328327</v>
      </c>
      <c r="AO829" s="2">
        <f>SUMIFS('Growth rates'!T$4:T$999,'Growth rates'!$B$4:$B$999,Demands!$A829,'Growth rates'!$C$4:$C$999,$W829)</f>
        <v>6.8418309797170789</v>
      </c>
      <c r="AP829" s="2">
        <f>SUMIFS('Growth rates'!U$4:U$999,'Growth rates'!$B$4:$B$999,Demands!$A829,'Growth rates'!$C$4:$C$999,$W829)</f>
        <v>7.363023878201675</v>
      </c>
      <c r="AR829">
        <f>VLOOKUP(C829&amp;A829,Driver_elast!$A$2:$E$1161,5,FALSE)</f>
        <v>1.0701970000000001</v>
      </c>
      <c r="AS829">
        <f t="shared" si="261"/>
        <v>1</v>
      </c>
      <c r="AT829">
        <f t="shared" si="262"/>
        <v>0.2</v>
      </c>
      <c r="AV829" s="2" cm="1">
        <f t="array" ref="AV829">TREND($AR829:$AS829,$AR$3:$AS$3,AV$1)</f>
        <v>1.0701970000000007</v>
      </c>
      <c r="AW829" s="2" cm="1">
        <f t="array" ref="AW829">TREND($AR829:$AS829,$AR$3:$AS$3,AW$1)</f>
        <v>1.0684848780487815</v>
      </c>
      <c r="AX829" s="2" cm="1">
        <f t="array" ref="AX829">TREND($AR829:$AS829,$AR$3:$AS$3,AX$1)</f>
        <v>1.0599242682926837</v>
      </c>
      <c r="AY829" s="2" cm="1">
        <f t="array" ref="AY829">TREND($AR829:$AS829,$AR$3:$AS$3,AY$1)</f>
        <v>1.051363658536586</v>
      </c>
      <c r="AZ829" s="2" cm="1">
        <f t="array" ref="AZ829">TREND($AR829:$AS829,$AR$3:$AS$3,AZ$1)</f>
        <v>1.0428030487804887</v>
      </c>
      <c r="BA829" s="2" cm="1">
        <f t="array" ref="BA829">TREND($AR829:$AS829,$AR$3:$AS$3,BA$1)</f>
        <v>1.0342424390243909</v>
      </c>
      <c r="BB829" s="2" cm="1">
        <f t="array" ref="BB829">TREND($AR829:$AS829,$AR$3:$AS$3,BB$1)</f>
        <v>1.0256818292682937</v>
      </c>
      <c r="BC829" s="2" cm="1">
        <f t="array" ref="BC829">TREND($AR829:$AS829,$AR$3:$AS$3,BC$1)</f>
        <v>1.0171212195121959</v>
      </c>
      <c r="BD829" s="2" cm="1">
        <f t="array" ref="BD829">TREND($AR829:$AS829,$AR$3:$AS$3,BD$1)</f>
        <v>1.0085606097560982</v>
      </c>
      <c r="BE829" s="2" cm="1">
        <f t="array" ref="BE829">TREND($AR829:$AS829,$AR$3:$AS$3,BE$1)</f>
        <v>1.0000000000000009</v>
      </c>
      <c r="BF829" s="20" cm="1">
        <f t="array" ref="BF829">TREND($AS829:$AT829,$AS$3:$AT$3,BF$1)</f>
        <v>0.90000000000000568</v>
      </c>
      <c r="BG829" s="20" cm="1">
        <f t="array" ref="BG829">TREND($AS829:$AT829,$AS$3:$AT$3,BG$1)</f>
        <v>0.80000000000000426</v>
      </c>
      <c r="BH829" s="20" cm="1">
        <f t="array" ref="BH829">TREND($AS829:$AT829,$AS$3:$AT$3,BH$1)</f>
        <v>0.70000000000000284</v>
      </c>
      <c r="BI829" s="20" cm="1">
        <f t="array" ref="BI829">TREND($AS829:$AT829,$AS$3:$AT$3,BI$1)</f>
        <v>0.60000000000000142</v>
      </c>
      <c r="BJ829" s="20" cm="1">
        <f t="array" ref="BJ829">TREND($AS829:$AT829,$AS$3:$AT$3,BJ$1)</f>
        <v>0.5</v>
      </c>
      <c r="BK829" s="20" cm="1">
        <f t="array" ref="BK829">TREND($AS829:$AT829,$AS$3:$AT$3,BK$1)</f>
        <v>0.40000000000000568</v>
      </c>
      <c r="BL829" s="20" cm="1">
        <f t="array" ref="BL829">TREND($AS829:$AT829,$AS$3:$AT$3,BL$1)</f>
        <v>0.30000000000000426</v>
      </c>
      <c r="BM829" s="20" cm="1">
        <f t="array" ref="BM829">TREND($AS829:$AT829,$AS$3:$AT$3,BM$1)</f>
        <v>0.20000000000000284</v>
      </c>
    </row>
    <row r="830" spans="1:65" x14ac:dyDescent="0.35">
      <c r="A830" t="str">
        <f>IF(BYDem!B828="","\I:",BYDem!B828)</f>
        <v>LatAm_other</v>
      </c>
      <c r="B830" t="str">
        <f>BYDem!E828</f>
        <v>RSC</v>
      </c>
      <c r="C830" t="str">
        <f t="shared" si="263"/>
        <v>RSC</v>
      </c>
      <c r="D830" s="4">
        <f>SUMIFS(BYDem!$M$2:$M$2000,BYDem!$B$2:$B$2000,Demands!$A830,BYDem!$E$2:$E$2000,Demands!$B830)</f>
        <v>120.119516926034</v>
      </c>
      <c r="E830" s="4">
        <f t="shared" si="244"/>
        <v>121.90388081916993</v>
      </c>
      <c r="F830" s="4">
        <f t="shared" si="245"/>
        <v>167.11060480892891</v>
      </c>
      <c r="G830" s="4">
        <f t="shared" si="246"/>
        <v>213.02471232234555</v>
      </c>
      <c r="H830" s="4">
        <f t="shared" si="247"/>
        <v>272.66162290492741</v>
      </c>
      <c r="I830" s="4">
        <f t="shared" si="248"/>
        <v>346.93304221101715</v>
      </c>
      <c r="J830" s="4">
        <f t="shared" si="249"/>
        <v>435.16026383159812</v>
      </c>
      <c r="K830" s="4">
        <f t="shared" si="250"/>
        <v>536.43719229570672</v>
      </c>
      <c r="L830" s="4">
        <f t="shared" si="251"/>
        <v>652.39162805001092</v>
      </c>
      <c r="M830" s="4">
        <f t="shared" si="252"/>
        <v>785.55683440200312</v>
      </c>
      <c r="N830" s="4">
        <f t="shared" si="253"/>
        <v>923.81860421905083</v>
      </c>
      <c r="O830" s="4">
        <f t="shared" si="254"/>
        <v>1059.6182387087601</v>
      </c>
      <c r="P830" s="4">
        <f t="shared" si="255"/>
        <v>1186.8806095149994</v>
      </c>
      <c r="Q830" s="4">
        <f t="shared" si="256"/>
        <v>1299.3445149935519</v>
      </c>
      <c r="R830" s="4">
        <f t="shared" si="257"/>
        <v>1394.0148856564531</v>
      </c>
      <c r="S830" s="4">
        <f t="shared" si="258"/>
        <v>1469.5901197780654</v>
      </c>
      <c r="T830" s="4">
        <f t="shared" si="259"/>
        <v>1525.5237226157342</v>
      </c>
      <c r="U830" s="4">
        <f t="shared" si="260"/>
        <v>1562.0183768112349</v>
      </c>
      <c r="W830" s="5" t="str">
        <f>VLOOKUP(C830&amp;A830,Driver_elast!$A$2:$D$1161,4,FALSE)</f>
        <v>GDP</v>
      </c>
      <c r="X830" s="5">
        <v>0</v>
      </c>
      <c r="Y830" s="2">
        <f>SUMIFS('Growth rates'!D$4:D$999,'Growth rates'!$B$4:$B$999,Demands!$A830,'Growth rates'!$C$4:$C$999,$W830)</f>
        <v>1</v>
      </c>
      <c r="Z830" s="2">
        <f>SUMIFS('Growth rates'!E$4:E$999,'Growth rates'!$B$4:$B$999,Demands!$A830,'Growth rates'!$C$4:$C$999,$W830)</f>
        <v>1.0094605352102988</v>
      </c>
      <c r="AA830" s="2">
        <f>SUMIFS('Growth rates'!F$4:F$999,'Growth rates'!$B$4:$B$999,Demands!$A830,'Growth rates'!$C$4:$C$999,$W830)</f>
        <v>1.2478684701860967</v>
      </c>
      <c r="AB830" s="2">
        <f>SUMIFS('Growth rates'!G$4:G$999,'Growth rates'!$B$4:$B$999,Demands!$A830,'Growth rates'!$C$4:$C$999,$W830)</f>
        <v>1.4662202841167047</v>
      </c>
      <c r="AC830" s="2">
        <f>SUMIFS('Growth rates'!H$4:H$999,'Growth rates'!$B$4:$B$999,Demands!$A830,'Growth rates'!$C$4:$C$999,$W830)</f>
        <v>1.7276351192425732</v>
      </c>
      <c r="AD830" s="2">
        <f>SUMIFS('Growth rates'!I$4:I$999,'Growth rates'!$B$4:$B$999,Demands!$A830,'Growth rates'!$C$4:$C$999,$W830)</f>
        <v>2.0273412234228849</v>
      </c>
      <c r="AE830" s="2">
        <f>SUMIFS('Growth rates'!J$4:J$999,'Growth rates'!$B$4:$B$999,Demands!$A830,'Growth rates'!$C$4:$C$999,$W830)</f>
        <v>2.3556856483283735</v>
      </c>
      <c r="AF830" s="2">
        <f>SUMIFS('Growth rates'!K$4:K$999,'Growth rates'!$B$4:$B$999,Demands!$A830,'Growth rates'!$C$4:$C$999,$W830)</f>
        <v>2.7048456468360103</v>
      </c>
      <c r="AG830" s="2">
        <f>SUMIFS('Growth rates'!L$4:L$999,'Growth rates'!$B$4:$B$999,Demands!$A830,'Growth rates'!$C$4:$C$999,$W830)</f>
        <v>3.0772003380964117</v>
      </c>
      <c r="AH830" s="2">
        <f>SUMIFS('Growth rates'!M$4:M$999,'Growth rates'!$B$4:$B$999,Demands!$A830,'Growth rates'!$C$4:$C$999,$W830)</f>
        <v>3.4772224656844184</v>
      </c>
      <c r="AI830" s="2">
        <f>SUMIFS('Growth rates'!N$4:N$999,'Growth rates'!$B$4:$B$999,Demands!$A830,'Growth rates'!$C$4:$C$999,$W830)</f>
        <v>3.9102946840139454</v>
      </c>
      <c r="AJ830" s="2">
        <f>SUMIFS('Growth rates'!O$4:O$999,'Growth rates'!$B$4:$B$999,Demands!$A830,'Growth rates'!$C$4:$C$999,$W830)</f>
        <v>4.3678854524600617</v>
      </c>
      <c r="AK830" s="2">
        <f>SUMIFS('Growth rates'!P$4:P$999,'Growth rates'!$B$4:$B$999,Demands!$A830,'Growth rates'!$C$4:$C$999,$W830)</f>
        <v>4.8451615025009955</v>
      </c>
      <c r="AL830" s="2">
        <f>SUMIFS('Growth rates'!Q$4:Q$999,'Growth rates'!$B$4:$B$999,Demands!$A830,'Growth rates'!$C$4:$C$999,$W830)</f>
        <v>5.3324756170908669</v>
      </c>
      <c r="AM830" s="2">
        <f>SUMIFS('Growth rates'!R$4:R$999,'Growth rates'!$B$4:$B$999,Demands!$A830,'Growth rates'!$C$4:$C$999,$W830)</f>
        <v>5.8273494502557011</v>
      </c>
      <c r="AN830" s="2">
        <f>SUMIFS('Growth rates'!S$4:S$999,'Growth rates'!$B$4:$B$999,Demands!$A830,'Growth rates'!$C$4:$C$999,$W830)</f>
        <v>6.3303506462328327</v>
      </c>
      <c r="AO830" s="2">
        <f>SUMIFS('Growth rates'!T$4:T$999,'Growth rates'!$B$4:$B$999,Demands!$A830,'Growth rates'!$C$4:$C$999,$W830)</f>
        <v>6.8418309797170789</v>
      </c>
      <c r="AP830" s="2">
        <f>SUMIFS('Growth rates'!U$4:U$999,'Growth rates'!$B$4:$B$999,Demands!$A830,'Growth rates'!$C$4:$C$999,$W830)</f>
        <v>7.363023878201675</v>
      </c>
      <c r="AR830">
        <f>VLOOKUP(C830&amp;A830,Driver_elast!$A$2:$E$1161,5,FALSE)</f>
        <v>1.5701970000000001</v>
      </c>
      <c r="AS830">
        <f t="shared" si="261"/>
        <v>1.5701970000000001</v>
      </c>
      <c r="AT830">
        <f t="shared" si="262"/>
        <v>0.31403940000000002</v>
      </c>
      <c r="AV830" s="2" cm="1">
        <f t="array" ref="AV830">TREND($AR830:$AS830,$AR$3:$AS$3,AV$1)</f>
        <v>1.5701970000000001</v>
      </c>
      <c r="AW830" s="2" cm="1">
        <f t="array" ref="AW830">TREND($AR830:$AS830,$AR$3:$AS$3,AW$1)</f>
        <v>1.5701970000000001</v>
      </c>
      <c r="AX830" s="2" cm="1">
        <f t="array" ref="AX830">TREND($AR830:$AS830,$AR$3:$AS$3,AX$1)</f>
        <v>1.5701970000000001</v>
      </c>
      <c r="AY830" s="2" cm="1">
        <f t="array" ref="AY830">TREND($AR830:$AS830,$AR$3:$AS$3,AY$1)</f>
        <v>1.5701970000000001</v>
      </c>
      <c r="AZ830" s="2" cm="1">
        <f t="array" ref="AZ830">TREND($AR830:$AS830,$AR$3:$AS$3,AZ$1)</f>
        <v>1.5701970000000001</v>
      </c>
      <c r="BA830" s="2" cm="1">
        <f t="array" ref="BA830">TREND($AR830:$AS830,$AR$3:$AS$3,BA$1)</f>
        <v>1.5701970000000001</v>
      </c>
      <c r="BB830" s="2" cm="1">
        <f t="array" ref="BB830">TREND($AR830:$AS830,$AR$3:$AS$3,BB$1)</f>
        <v>1.5701970000000001</v>
      </c>
      <c r="BC830" s="2" cm="1">
        <f t="array" ref="BC830">TREND($AR830:$AS830,$AR$3:$AS$3,BC$1)</f>
        <v>1.5701970000000001</v>
      </c>
      <c r="BD830" s="2" cm="1">
        <f t="array" ref="BD830">TREND($AR830:$AS830,$AR$3:$AS$3,BD$1)</f>
        <v>1.5701970000000001</v>
      </c>
      <c r="BE830" s="2" cm="1">
        <f t="array" ref="BE830">TREND($AR830:$AS830,$AR$3:$AS$3,BE$1)</f>
        <v>1.5701970000000001</v>
      </c>
      <c r="BF830" s="20" cm="1">
        <f t="array" ref="BF830">TREND($AS830:$AT830,$AS$3:$AT$3,BF$1)</f>
        <v>1.413177300000001</v>
      </c>
      <c r="BG830" s="20" cm="1">
        <f t="array" ref="BG830">TREND($AS830:$AT830,$AS$3:$AT$3,BG$1)</f>
        <v>1.2561575999999945</v>
      </c>
      <c r="BH830" s="20" cm="1">
        <f t="array" ref="BH830">TREND($AS830:$AT830,$AS$3:$AT$3,BH$1)</f>
        <v>1.0991379000000023</v>
      </c>
      <c r="BI830" s="20" cm="1">
        <f t="array" ref="BI830">TREND($AS830:$AT830,$AS$3:$AT$3,BI$1)</f>
        <v>0.94211819999999591</v>
      </c>
      <c r="BJ830" s="20" cm="1">
        <f t="array" ref="BJ830">TREND($AS830:$AT830,$AS$3:$AT$3,BJ$1)</f>
        <v>0.7850985000000037</v>
      </c>
      <c r="BK830" s="20" cm="1">
        <f t="array" ref="BK830">TREND($AS830:$AT830,$AS$3:$AT$3,BK$1)</f>
        <v>0.62807879999999727</v>
      </c>
      <c r="BL830" s="20" cm="1">
        <f t="array" ref="BL830">TREND($AS830:$AT830,$AS$3:$AT$3,BL$1)</f>
        <v>0.47105910000000506</v>
      </c>
      <c r="BM830" s="20" cm="1">
        <f t="array" ref="BM830">TREND($AS830:$AT830,$AS$3:$AT$3,BM$1)</f>
        <v>0.31403939999999864</v>
      </c>
    </row>
    <row r="831" spans="1:65" x14ac:dyDescent="0.35">
      <c r="A831" t="str">
        <f>IF(BYDem!B829="","\I:",BYDem!B829)</f>
        <v>LatAm_other</v>
      </c>
      <c r="B831" t="str">
        <f>BYDem!E829</f>
        <v>RSH</v>
      </c>
      <c r="C831" t="str">
        <f t="shared" si="263"/>
        <v>RSH</v>
      </c>
      <c r="D831" s="4">
        <f>SUMIFS(BYDem!$M$2:$M$2000,BYDem!$B$2:$B$2000,Demands!$A831,BYDem!$E$2:$E$2000,Demands!$B831)</f>
        <v>47.651287272333299</v>
      </c>
      <c r="E831" s="4">
        <f t="shared" si="244"/>
        <v>48.03887913573152</v>
      </c>
      <c r="F831" s="4">
        <f t="shared" si="245"/>
        <v>57.793458229696903</v>
      </c>
      <c r="G831" s="4">
        <f t="shared" si="246"/>
        <v>66.488085774549745</v>
      </c>
      <c r="H831" s="4">
        <f t="shared" si="247"/>
        <v>76.680079409831549</v>
      </c>
      <c r="I831" s="4">
        <f t="shared" si="248"/>
        <v>88.117034777478835</v>
      </c>
      <c r="J831" s="4">
        <f t="shared" si="249"/>
        <v>100.38710299649742</v>
      </c>
      <c r="K831" s="4">
        <f t="shared" si="250"/>
        <v>113.18001392201094</v>
      </c>
      <c r="L831" s="4">
        <f t="shared" si="251"/>
        <v>126.57580586333214</v>
      </c>
      <c r="M831" s="4">
        <f t="shared" si="252"/>
        <v>140.72277000312729</v>
      </c>
      <c r="N831" s="4">
        <f t="shared" si="253"/>
        <v>154.28462323442716</v>
      </c>
      <c r="O831" s="4">
        <f t="shared" si="254"/>
        <v>166.70299639225846</v>
      </c>
      <c r="P831" s="4">
        <f t="shared" si="255"/>
        <v>177.6658636386008</v>
      </c>
      <c r="Q831" s="4">
        <f t="shared" si="256"/>
        <v>186.88393958875051</v>
      </c>
      <c r="R831" s="4">
        <f t="shared" si="257"/>
        <v>194.33969933878473</v>
      </c>
      <c r="S831" s="4">
        <f t="shared" si="258"/>
        <v>200.1087424032354</v>
      </c>
      <c r="T831" s="4">
        <f t="shared" si="259"/>
        <v>204.27909521554596</v>
      </c>
      <c r="U831" s="4">
        <f t="shared" si="260"/>
        <v>206.95496131430639</v>
      </c>
      <c r="W831" s="5" t="str">
        <f>VLOOKUP(C831&amp;A831,Driver_elast!$A$2:$D$1161,4,FALSE)</f>
        <v>GDP</v>
      </c>
      <c r="X831" s="5">
        <v>1</v>
      </c>
      <c r="Y831" s="2">
        <f>SUMIFS('Growth rates'!D$4:D$999,'Growth rates'!$B$4:$B$999,Demands!$A831,'Growth rates'!$C$4:$C$999,$W831)</f>
        <v>1</v>
      </c>
      <c r="Z831" s="2">
        <f>SUMIFS('Growth rates'!E$4:E$999,'Growth rates'!$B$4:$B$999,Demands!$A831,'Growth rates'!$C$4:$C$999,$W831)</f>
        <v>1.0094605352102988</v>
      </c>
      <c r="AA831" s="2">
        <f>SUMIFS('Growth rates'!F$4:F$999,'Growth rates'!$B$4:$B$999,Demands!$A831,'Growth rates'!$C$4:$C$999,$W831)</f>
        <v>1.2478684701860967</v>
      </c>
      <c r="AB831" s="2">
        <f>SUMIFS('Growth rates'!G$4:G$999,'Growth rates'!$B$4:$B$999,Demands!$A831,'Growth rates'!$C$4:$C$999,$W831)</f>
        <v>1.4662202841167047</v>
      </c>
      <c r="AC831" s="2">
        <f>SUMIFS('Growth rates'!H$4:H$999,'Growth rates'!$B$4:$B$999,Demands!$A831,'Growth rates'!$C$4:$C$999,$W831)</f>
        <v>1.7276351192425732</v>
      </c>
      <c r="AD831" s="2">
        <f>SUMIFS('Growth rates'!I$4:I$999,'Growth rates'!$B$4:$B$999,Demands!$A831,'Growth rates'!$C$4:$C$999,$W831)</f>
        <v>2.0273412234228849</v>
      </c>
      <c r="AE831" s="2">
        <f>SUMIFS('Growth rates'!J$4:J$999,'Growth rates'!$B$4:$B$999,Demands!$A831,'Growth rates'!$C$4:$C$999,$W831)</f>
        <v>2.3556856483283735</v>
      </c>
      <c r="AF831" s="2">
        <f>SUMIFS('Growth rates'!K$4:K$999,'Growth rates'!$B$4:$B$999,Demands!$A831,'Growth rates'!$C$4:$C$999,$W831)</f>
        <v>2.7048456468360103</v>
      </c>
      <c r="AG831" s="2">
        <f>SUMIFS('Growth rates'!L$4:L$999,'Growth rates'!$B$4:$B$999,Demands!$A831,'Growth rates'!$C$4:$C$999,$W831)</f>
        <v>3.0772003380964117</v>
      </c>
      <c r="AH831" s="2">
        <f>SUMIFS('Growth rates'!M$4:M$999,'Growth rates'!$B$4:$B$999,Demands!$A831,'Growth rates'!$C$4:$C$999,$W831)</f>
        <v>3.4772224656844184</v>
      </c>
      <c r="AI831" s="2">
        <f>SUMIFS('Growth rates'!N$4:N$999,'Growth rates'!$B$4:$B$999,Demands!$A831,'Growth rates'!$C$4:$C$999,$W831)</f>
        <v>3.9102946840139454</v>
      </c>
      <c r="AJ831" s="2">
        <f>SUMIFS('Growth rates'!O$4:O$999,'Growth rates'!$B$4:$B$999,Demands!$A831,'Growth rates'!$C$4:$C$999,$W831)</f>
        <v>4.3678854524600617</v>
      </c>
      <c r="AK831" s="2">
        <f>SUMIFS('Growth rates'!P$4:P$999,'Growth rates'!$B$4:$B$999,Demands!$A831,'Growth rates'!$C$4:$C$999,$W831)</f>
        <v>4.8451615025009955</v>
      </c>
      <c r="AL831" s="2">
        <f>SUMIFS('Growth rates'!Q$4:Q$999,'Growth rates'!$B$4:$B$999,Demands!$A831,'Growth rates'!$C$4:$C$999,$W831)</f>
        <v>5.3324756170908669</v>
      </c>
      <c r="AM831" s="2">
        <f>SUMIFS('Growth rates'!R$4:R$999,'Growth rates'!$B$4:$B$999,Demands!$A831,'Growth rates'!$C$4:$C$999,$W831)</f>
        <v>5.8273494502557011</v>
      </c>
      <c r="AN831" s="2">
        <f>SUMIFS('Growth rates'!S$4:S$999,'Growth rates'!$B$4:$B$999,Demands!$A831,'Growth rates'!$C$4:$C$999,$W831)</f>
        <v>6.3303506462328327</v>
      </c>
      <c r="AO831" s="2">
        <f>SUMIFS('Growth rates'!T$4:T$999,'Growth rates'!$B$4:$B$999,Demands!$A831,'Growth rates'!$C$4:$C$999,$W831)</f>
        <v>6.8418309797170789</v>
      </c>
      <c r="AP831" s="2">
        <f>SUMIFS('Growth rates'!U$4:U$999,'Growth rates'!$B$4:$B$999,Demands!$A831,'Growth rates'!$C$4:$C$999,$W831)</f>
        <v>7.363023878201675</v>
      </c>
      <c r="AR831">
        <f>VLOOKUP(C831&amp;A831,Driver_elast!$A$2:$E$1161,5,FALSE)</f>
        <v>0.85977400000000004</v>
      </c>
      <c r="AS831">
        <f t="shared" si="261"/>
        <v>0.85977400000000004</v>
      </c>
      <c r="AT831">
        <f t="shared" si="262"/>
        <v>0.17195480000000002</v>
      </c>
      <c r="AV831" s="2" cm="1">
        <f t="array" ref="AV831">TREND($AR831:$AS831,$AR$3:$AS$3,AV$1)</f>
        <v>0.85977400000000004</v>
      </c>
      <c r="AW831" s="2" cm="1">
        <f t="array" ref="AW831">TREND($AR831:$AS831,$AR$3:$AS$3,AW$1)</f>
        <v>0.85977400000000004</v>
      </c>
      <c r="AX831" s="2" cm="1">
        <f t="array" ref="AX831">TREND($AR831:$AS831,$AR$3:$AS$3,AX$1)</f>
        <v>0.85977400000000004</v>
      </c>
      <c r="AY831" s="2" cm="1">
        <f t="array" ref="AY831">TREND($AR831:$AS831,$AR$3:$AS$3,AY$1)</f>
        <v>0.85977400000000004</v>
      </c>
      <c r="AZ831" s="2" cm="1">
        <f t="array" ref="AZ831">TREND($AR831:$AS831,$AR$3:$AS$3,AZ$1)</f>
        <v>0.85977400000000004</v>
      </c>
      <c r="BA831" s="2" cm="1">
        <f t="array" ref="BA831">TREND($AR831:$AS831,$AR$3:$AS$3,BA$1)</f>
        <v>0.85977400000000004</v>
      </c>
      <c r="BB831" s="2" cm="1">
        <f t="array" ref="BB831">TREND($AR831:$AS831,$AR$3:$AS$3,BB$1)</f>
        <v>0.85977400000000004</v>
      </c>
      <c r="BC831" s="2" cm="1">
        <f t="array" ref="BC831">TREND($AR831:$AS831,$AR$3:$AS$3,BC$1)</f>
        <v>0.85977400000000004</v>
      </c>
      <c r="BD831" s="2" cm="1">
        <f t="array" ref="BD831">TREND($AR831:$AS831,$AR$3:$AS$3,BD$1)</f>
        <v>0.85977400000000004</v>
      </c>
      <c r="BE831" s="2" cm="1">
        <f t="array" ref="BE831">TREND($AR831:$AS831,$AR$3:$AS$3,BE$1)</f>
        <v>0.85977400000000004</v>
      </c>
      <c r="BF831" s="20" cm="1">
        <f t="array" ref="BF831">TREND($AS831:$AT831,$AS$3:$AT$3,BF$1)</f>
        <v>0.77379659999999717</v>
      </c>
      <c r="BG831" s="20" cm="1">
        <f t="array" ref="BG831">TREND($AS831:$AT831,$AS$3:$AT$3,BG$1)</f>
        <v>0.68781919999999985</v>
      </c>
      <c r="BH831" s="20" cm="1">
        <f t="array" ref="BH831">TREND($AS831:$AT831,$AS$3:$AT$3,BH$1)</f>
        <v>0.60184180000000254</v>
      </c>
      <c r="BI831" s="20" cm="1">
        <f t="array" ref="BI831">TREND($AS831:$AT831,$AS$3:$AT$3,BI$1)</f>
        <v>0.51586439999999811</v>
      </c>
      <c r="BJ831" s="20" cm="1">
        <f t="array" ref="BJ831">TREND($AS831:$AT831,$AS$3:$AT$3,BJ$1)</f>
        <v>0.4298870000000008</v>
      </c>
      <c r="BK831" s="20" cm="1">
        <f t="array" ref="BK831">TREND($AS831:$AT831,$AS$3:$AT$3,BK$1)</f>
        <v>0.34390959999999637</v>
      </c>
      <c r="BL831" s="20" cm="1">
        <f t="array" ref="BL831">TREND($AS831:$AT831,$AS$3:$AT$3,BL$1)</f>
        <v>0.25793219999999906</v>
      </c>
      <c r="BM831" s="20" cm="1">
        <f t="array" ref="BM831">TREND($AS831:$AT831,$AS$3:$AT$3,BM$1)</f>
        <v>0.17195480000000174</v>
      </c>
    </row>
    <row r="832" spans="1:65" x14ac:dyDescent="0.35">
      <c r="A832" t="str">
        <f>IF(BYDem!B830="","\I:",BYDem!B830)</f>
        <v>LatAm_other</v>
      </c>
      <c r="B832" t="str">
        <f>BYDem!E830</f>
        <v>TAD</v>
      </c>
      <c r="C832" t="str">
        <f t="shared" si="263"/>
        <v>TAD</v>
      </c>
      <c r="D832" s="4">
        <f>SUMIFS(BYDem!$M$2:$M$2000,BYDem!$B$2:$B$2000,Demands!$A832,BYDem!$E$2:$E$2000,Demands!$B832)</f>
        <v>37.480932795599998</v>
      </c>
      <c r="E832" s="4">
        <f t="shared" si="244"/>
        <v>37.873992520288184</v>
      </c>
      <c r="F832" s="4">
        <f t="shared" si="245"/>
        <v>47.667965512951099</v>
      </c>
      <c r="G832" s="4">
        <f t="shared" si="246"/>
        <v>56.687589568377959</v>
      </c>
      <c r="H832" s="4">
        <f t="shared" si="247"/>
        <v>67.47983689721832</v>
      </c>
      <c r="I832" s="4">
        <f t="shared" si="248"/>
        <v>79.821096571111383</v>
      </c>
      <c r="J832" s="4">
        <f t="shared" si="249"/>
        <v>93.274727992932938</v>
      </c>
      <c r="K832" s="4">
        <f t="shared" si="250"/>
        <v>107.47489857696739</v>
      </c>
      <c r="L832" s="4">
        <f t="shared" si="251"/>
        <v>122.47076201283498</v>
      </c>
      <c r="M832" s="4">
        <f t="shared" si="252"/>
        <v>138.39140721138745</v>
      </c>
      <c r="N832" s="4">
        <f t="shared" si="253"/>
        <v>153.90382463052595</v>
      </c>
      <c r="O832" s="4">
        <f t="shared" si="254"/>
        <v>168.31193963370259</v>
      </c>
      <c r="P832" s="4">
        <f t="shared" si="255"/>
        <v>181.1858762371684</v>
      </c>
      <c r="Q832" s="4">
        <f t="shared" si="256"/>
        <v>192.11980710520612</v>
      </c>
      <c r="R832" s="4">
        <f t="shared" si="257"/>
        <v>201.03452816500067</v>
      </c>
      <c r="S832" s="4">
        <f t="shared" si="258"/>
        <v>207.97563296490301</v>
      </c>
      <c r="T832" s="4">
        <f t="shared" si="259"/>
        <v>213.01684404704699</v>
      </c>
      <c r="U832" s="4">
        <f t="shared" si="260"/>
        <v>216.26225793417913</v>
      </c>
      <c r="W832" s="5" t="str">
        <f>VLOOKUP(C832&amp;A832,Driver_elast!$A$2:$D$1161,4,FALSE)</f>
        <v>GDP</v>
      </c>
      <c r="X832" s="5">
        <v>1</v>
      </c>
      <c r="Y832" s="2">
        <f>SUMIFS('Growth rates'!D$4:D$999,'Growth rates'!$B$4:$B$999,Demands!$A832,'Growth rates'!$C$4:$C$999,$W832)</f>
        <v>1</v>
      </c>
      <c r="Z832" s="2">
        <f>SUMIFS('Growth rates'!E$4:E$999,'Growth rates'!$B$4:$B$999,Demands!$A832,'Growth rates'!$C$4:$C$999,$W832)</f>
        <v>1.0094605352102988</v>
      </c>
      <c r="AA832" s="2">
        <f>SUMIFS('Growth rates'!F$4:F$999,'Growth rates'!$B$4:$B$999,Demands!$A832,'Growth rates'!$C$4:$C$999,$W832)</f>
        <v>1.2478684701860967</v>
      </c>
      <c r="AB832" s="2">
        <f>SUMIFS('Growth rates'!G$4:G$999,'Growth rates'!$B$4:$B$999,Demands!$A832,'Growth rates'!$C$4:$C$999,$W832)</f>
        <v>1.4662202841167047</v>
      </c>
      <c r="AC832" s="2">
        <f>SUMIFS('Growth rates'!H$4:H$999,'Growth rates'!$B$4:$B$999,Demands!$A832,'Growth rates'!$C$4:$C$999,$W832)</f>
        <v>1.7276351192425732</v>
      </c>
      <c r="AD832" s="2">
        <f>SUMIFS('Growth rates'!I$4:I$999,'Growth rates'!$B$4:$B$999,Demands!$A832,'Growth rates'!$C$4:$C$999,$W832)</f>
        <v>2.0273412234228849</v>
      </c>
      <c r="AE832" s="2">
        <f>SUMIFS('Growth rates'!J$4:J$999,'Growth rates'!$B$4:$B$999,Demands!$A832,'Growth rates'!$C$4:$C$999,$W832)</f>
        <v>2.3556856483283735</v>
      </c>
      <c r="AF832" s="2">
        <f>SUMIFS('Growth rates'!K$4:K$999,'Growth rates'!$B$4:$B$999,Demands!$A832,'Growth rates'!$C$4:$C$999,$W832)</f>
        <v>2.7048456468360103</v>
      </c>
      <c r="AG832" s="2">
        <f>SUMIFS('Growth rates'!L$4:L$999,'Growth rates'!$B$4:$B$999,Demands!$A832,'Growth rates'!$C$4:$C$999,$W832)</f>
        <v>3.0772003380964117</v>
      </c>
      <c r="AH832" s="2">
        <f>SUMIFS('Growth rates'!M$4:M$999,'Growth rates'!$B$4:$B$999,Demands!$A832,'Growth rates'!$C$4:$C$999,$W832)</f>
        <v>3.4772224656844184</v>
      </c>
      <c r="AI832" s="2">
        <f>SUMIFS('Growth rates'!N$4:N$999,'Growth rates'!$B$4:$B$999,Demands!$A832,'Growth rates'!$C$4:$C$999,$W832)</f>
        <v>3.9102946840139454</v>
      </c>
      <c r="AJ832" s="2">
        <f>SUMIFS('Growth rates'!O$4:O$999,'Growth rates'!$B$4:$B$999,Demands!$A832,'Growth rates'!$C$4:$C$999,$W832)</f>
        <v>4.3678854524600617</v>
      </c>
      <c r="AK832" s="2">
        <f>SUMIFS('Growth rates'!P$4:P$999,'Growth rates'!$B$4:$B$999,Demands!$A832,'Growth rates'!$C$4:$C$999,$W832)</f>
        <v>4.8451615025009955</v>
      </c>
      <c r="AL832" s="2">
        <f>SUMIFS('Growth rates'!Q$4:Q$999,'Growth rates'!$B$4:$B$999,Demands!$A832,'Growth rates'!$C$4:$C$999,$W832)</f>
        <v>5.3324756170908669</v>
      </c>
      <c r="AM832" s="2">
        <f>SUMIFS('Growth rates'!R$4:R$999,'Growth rates'!$B$4:$B$999,Demands!$A832,'Growth rates'!$C$4:$C$999,$W832)</f>
        <v>5.8273494502557011</v>
      </c>
      <c r="AN832" s="2">
        <f>SUMIFS('Growth rates'!S$4:S$999,'Growth rates'!$B$4:$B$999,Demands!$A832,'Growth rates'!$C$4:$C$999,$W832)</f>
        <v>6.3303506462328327</v>
      </c>
      <c r="AO832" s="2">
        <f>SUMIFS('Growth rates'!T$4:T$999,'Growth rates'!$B$4:$B$999,Demands!$A832,'Growth rates'!$C$4:$C$999,$W832)</f>
        <v>6.8418309797170789</v>
      </c>
      <c r="AP832" s="2">
        <f>SUMIFS('Growth rates'!U$4:U$999,'Growth rates'!$B$4:$B$999,Demands!$A832,'Growth rates'!$C$4:$C$999,$W832)</f>
        <v>7.363023878201675</v>
      </c>
      <c r="AR832">
        <f>VLOOKUP(C832&amp;A832,Driver_elast!$A$2:$E$1161,5,FALSE)</f>
        <v>1.1112040000000001</v>
      </c>
      <c r="AS832">
        <f t="shared" si="261"/>
        <v>1</v>
      </c>
      <c r="AT832">
        <f t="shared" si="262"/>
        <v>0.2</v>
      </c>
      <c r="AV832" s="2" cm="1">
        <f t="array" ref="AV832">TREND($AR832:$AS832,$AR$3:$AS$3,AV$1)</f>
        <v>1.111203999999999</v>
      </c>
      <c r="AW832" s="2" cm="1">
        <f t="array" ref="AW832">TREND($AR832:$AS832,$AR$3:$AS$3,AW$1)</f>
        <v>1.1084917073170724</v>
      </c>
      <c r="AX832" s="2" cm="1">
        <f t="array" ref="AX832">TREND($AR832:$AS832,$AR$3:$AS$3,AX$1)</f>
        <v>1.0949302439024384</v>
      </c>
      <c r="AY832" s="2" cm="1">
        <f t="array" ref="AY832">TREND($AR832:$AS832,$AR$3:$AS$3,AY$1)</f>
        <v>1.0813687804878036</v>
      </c>
      <c r="AZ832" s="2" cm="1">
        <f t="array" ref="AZ832">TREND($AR832:$AS832,$AR$3:$AS$3,AZ$1)</f>
        <v>1.0678073170731697</v>
      </c>
      <c r="BA832" s="2" cm="1">
        <f t="array" ref="BA832">TREND($AR832:$AS832,$AR$3:$AS$3,BA$1)</f>
        <v>1.0542458536585357</v>
      </c>
      <c r="BB832" s="2" cm="1">
        <f t="array" ref="BB832">TREND($AR832:$AS832,$AR$3:$AS$3,BB$1)</f>
        <v>1.0406843902439018</v>
      </c>
      <c r="BC832" s="2" cm="1">
        <f t="array" ref="BC832">TREND($AR832:$AS832,$AR$3:$AS$3,BC$1)</f>
        <v>1.0271229268292679</v>
      </c>
      <c r="BD832" s="2" cm="1">
        <f t="array" ref="BD832">TREND($AR832:$AS832,$AR$3:$AS$3,BD$1)</f>
        <v>1.013561463414633</v>
      </c>
      <c r="BE832" s="2" cm="1">
        <f t="array" ref="BE832">TREND($AR832:$AS832,$AR$3:$AS$3,BE$1)</f>
        <v>0.99999999999999911</v>
      </c>
      <c r="BF832" s="20" cm="1">
        <f t="array" ref="BF832">TREND($AS832:$AT832,$AS$3:$AT$3,BF$1)</f>
        <v>0.90000000000000568</v>
      </c>
      <c r="BG832" s="20" cm="1">
        <f t="array" ref="BG832">TREND($AS832:$AT832,$AS$3:$AT$3,BG$1)</f>
        <v>0.80000000000000426</v>
      </c>
      <c r="BH832" s="20" cm="1">
        <f t="array" ref="BH832">TREND($AS832:$AT832,$AS$3:$AT$3,BH$1)</f>
        <v>0.70000000000000284</v>
      </c>
      <c r="BI832" s="20" cm="1">
        <f t="array" ref="BI832">TREND($AS832:$AT832,$AS$3:$AT$3,BI$1)</f>
        <v>0.60000000000000142</v>
      </c>
      <c r="BJ832" s="20" cm="1">
        <f t="array" ref="BJ832">TREND($AS832:$AT832,$AS$3:$AT$3,BJ$1)</f>
        <v>0.5</v>
      </c>
      <c r="BK832" s="20" cm="1">
        <f t="array" ref="BK832">TREND($AS832:$AT832,$AS$3:$AT$3,BK$1)</f>
        <v>0.40000000000000568</v>
      </c>
      <c r="BL832" s="20" cm="1">
        <f t="array" ref="BL832">TREND($AS832:$AT832,$AS$3:$AT$3,BL$1)</f>
        <v>0.30000000000000426</v>
      </c>
      <c r="BM832" s="20" cm="1">
        <f t="array" ref="BM832">TREND($AS832:$AT832,$AS$3:$AT$3,BM$1)</f>
        <v>0.20000000000000284</v>
      </c>
    </row>
    <row r="833" spans="1:65" x14ac:dyDescent="0.35">
      <c r="A833" t="str">
        <f>IF(BYDem!B831="","\I:",BYDem!B831)</f>
        <v>LatAm_other</v>
      </c>
      <c r="B833" t="str">
        <f>BYDem!E831</f>
        <v>TAI</v>
      </c>
      <c r="C833" t="str">
        <f t="shared" si="263"/>
        <v>TAI</v>
      </c>
      <c r="D833" s="4">
        <f>SUMIFS(BYDem!$M$2:$M$2000,BYDem!$B$2:$B$2000,Demands!$A833,BYDem!$E$2:$E$2000,Demands!$B833)</f>
        <v>242.4319689708</v>
      </c>
      <c r="E833" s="4">
        <f t="shared" si="244"/>
        <v>243.34968392096613</v>
      </c>
      <c r="F833" s="4">
        <f t="shared" si="245"/>
        <v>307.05931017270927</v>
      </c>
      <c r="G833" s="4">
        <f t="shared" si="246"/>
        <v>364.25952202918376</v>
      </c>
      <c r="H833" s="4">
        <f t="shared" si="247"/>
        <v>433.20059662309859</v>
      </c>
      <c r="I833" s="4">
        <f t="shared" si="248"/>
        <v>512.60564161748482</v>
      </c>
      <c r="J833" s="4">
        <f t="shared" si="249"/>
        <v>599.96242426220613</v>
      </c>
      <c r="K833" s="4">
        <f t="shared" si="250"/>
        <v>693.07588495240861</v>
      </c>
      <c r="L833" s="4">
        <f t="shared" si="251"/>
        <v>792.0030308699811</v>
      </c>
      <c r="M833" s="4">
        <f t="shared" si="252"/>
        <v>897.31723637806726</v>
      </c>
      <c r="N833" s="4">
        <f t="shared" si="253"/>
        <v>999.35025407236526</v>
      </c>
      <c r="O833" s="4">
        <f t="shared" si="254"/>
        <v>1093.6286123057316</v>
      </c>
      <c r="P833" s="4">
        <f t="shared" si="255"/>
        <v>1177.4548920067468</v>
      </c>
      <c r="Q833" s="4">
        <f t="shared" si="256"/>
        <v>1248.2509117803349</v>
      </c>
      <c r="R833" s="4">
        <f t="shared" si="257"/>
        <v>1305.684093380931</v>
      </c>
      <c r="S833" s="4">
        <f t="shared" si="258"/>
        <v>1350.205383942548</v>
      </c>
      <c r="T833" s="4">
        <f t="shared" si="259"/>
        <v>1382.4282753169111</v>
      </c>
      <c r="U833" s="4">
        <f t="shared" si="260"/>
        <v>1403.4261844696007</v>
      </c>
      <c r="W833" s="5" t="str">
        <f>VLOOKUP(C833&amp;A833,Driver_elast!$A$2:$D$1161,4,FALSE)</f>
        <v>GDPSER</v>
      </c>
      <c r="X833" s="5">
        <v>1</v>
      </c>
      <c r="Y833" s="2">
        <f>SUMIFS('Growth rates'!D$4:D$999,'Growth rates'!$B$4:$B$999,Demands!$A833,'Growth rates'!$C$4:$C$999,$W833)</f>
        <v>1</v>
      </c>
      <c r="Z833" s="2">
        <f>SUMIFS('Growth rates'!E$4:E$999,'Growth rates'!$B$4:$B$999,Demands!$A833,'Growth rates'!$C$4:$C$999,$W833)</f>
        <v>1.0036139344285688</v>
      </c>
      <c r="AA833" s="2">
        <f>SUMIFS('Growth rates'!F$4:F$999,'Growth rates'!$B$4:$B$999,Demands!$A833,'Growth rates'!$C$4:$C$999,$W833)</f>
        <v>1.2558865058857116</v>
      </c>
      <c r="AB833" s="2">
        <f>SUMIFS('Growth rates'!G$4:G$999,'Growth rates'!$B$4:$B$999,Demands!$A833,'Growth rates'!$C$4:$C$999,$W833)</f>
        <v>1.4817966138633716</v>
      </c>
      <c r="AC833" s="2">
        <f>SUMIFS('Growth rates'!H$4:H$999,'Growth rates'!$B$4:$B$999,Demands!$A833,'Growth rates'!$C$4:$C$999,$W833)</f>
        <v>1.7541675154600125</v>
      </c>
      <c r="AD833" s="2">
        <f>SUMIFS('Growth rates'!I$4:I$999,'Growth rates'!$B$4:$B$999,Demands!$A833,'Growth rates'!$C$4:$C$999,$W833)</f>
        <v>2.0682506240124421</v>
      </c>
      <c r="AE833" s="2">
        <f>SUMIFS('Growth rates'!J$4:J$999,'Growth rates'!$B$4:$B$999,Demands!$A833,'Growth rates'!$C$4:$C$999,$W833)</f>
        <v>2.414552588444459</v>
      </c>
      <c r="AF833" s="2">
        <f>SUMIFS('Growth rates'!K$4:K$999,'Growth rates'!$B$4:$B$999,Demands!$A833,'Growth rates'!$C$4:$C$999,$W833)</f>
        <v>2.7848941547623043</v>
      </c>
      <c r="AG833" s="2">
        <f>SUMIFS('Growth rates'!L$4:L$999,'Growth rates'!$B$4:$B$999,Demands!$A833,'Growth rates'!$C$4:$C$999,$W833)</f>
        <v>3.1800555581671253</v>
      </c>
      <c r="AH833" s="2">
        <f>SUMIFS('Growth rates'!M$4:M$999,'Growth rates'!$B$4:$B$999,Demands!$A833,'Growth rates'!$C$4:$C$999,$W833)</f>
        <v>3.6029138194695673</v>
      </c>
      <c r="AI833" s="2">
        <f>SUMIFS('Growth rates'!N$4:N$999,'Growth rates'!$B$4:$B$999,Demands!$A833,'Growth rates'!$C$4:$C$999,$W833)</f>
        <v>4.0581178364975461</v>
      </c>
      <c r="AJ833" s="2">
        <f>SUMIFS('Growth rates'!O$4:O$999,'Growth rates'!$B$4:$B$999,Demands!$A833,'Growth rates'!$C$4:$C$999,$W833)</f>
        <v>4.5366696325063236</v>
      </c>
      <c r="AK833" s="2">
        <f>SUMIFS('Growth rates'!P$4:P$999,'Growth rates'!$B$4:$B$999,Demands!$A833,'Growth rates'!$C$4:$C$999,$W833)</f>
        <v>5.0334328627897662</v>
      </c>
      <c r="AL833" s="2">
        <f>SUMIFS('Growth rates'!Q$4:Q$999,'Growth rates'!$B$4:$B$999,Demands!$A833,'Growth rates'!$C$4:$C$999,$W833)</f>
        <v>5.5378357842975374</v>
      </c>
      <c r="AM833" s="2">
        <f>SUMIFS('Growth rates'!R$4:R$999,'Growth rates'!$B$4:$B$999,Demands!$A833,'Growth rates'!$C$4:$C$999,$W833)</f>
        <v>6.0474377005023641</v>
      </c>
      <c r="AN833" s="2">
        <f>SUMIFS('Growth rates'!S$4:S$999,'Growth rates'!$B$4:$B$999,Demands!$A833,'Growth rates'!$C$4:$C$999,$W833)</f>
        <v>6.5629523881328362</v>
      </c>
      <c r="AO833" s="2">
        <f>SUMIFS('Growth rates'!T$4:T$999,'Growth rates'!$B$4:$B$999,Demands!$A833,'Growth rates'!$C$4:$C$999,$W833)</f>
        <v>7.085039137336409</v>
      </c>
      <c r="AP833" s="2">
        <f>SUMIFS('Growth rates'!U$4:U$999,'Growth rates'!$B$4:$B$999,Demands!$A833,'Growth rates'!$C$4:$C$999,$W833)</f>
        <v>7.6231177154634828</v>
      </c>
      <c r="AR833">
        <f>VLOOKUP(C833&amp;A833,Driver_elast!$A$2:$E$1161,5,FALSE)</f>
        <v>1.0486470000000001</v>
      </c>
      <c r="AS833">
        <f t="shared" si="261"/>
        <v>1</v>
      </c>
      <c r="AT833">
        <f t="shared" si="262"/>
        <v>0.2</v>
      </c>
      <c r="AV833" s="2" cm="1">
        <f t="array" ref="AV833">TREND($AR833:$AS833,$AR$3:$AS$3,AV$1)</f>
        <v>1.0486469999999999</v>
      </c>
      <c r="AW833" s="2" cm="1">
        <f t="array" ref="AW833">TREND($AR833:$AS833,$AR$3:$AS$3,AW$1)</f>
        <v>1.0474604878048779</v>
      </c>
      <c r="AX833" s="2" cm="1">
        <f t="array" ref="AX833">TREND($AR833:$AS833,$AR$3:$AS$3,AX$1)</f>
        <v>1.0415279268292679</v>
      </c>
      <c r="AY833" s="2" cm="1">
        <f t="array" ref="AY833">TREND($AR833:$AS833,$AR$3:$AS$3,AY$1)</f>
        <v>1.0355953658536583</v>
      </c>
      <c r="AZ833" s="2" cm="1">
        <f t="array" ref="AZ833">TREND($AR833:$AS833,$AR$3:$AS$3,AZ$1)</f>
        <v>1.0296628048780487</v>
      </c>
      <c r="BA833" s="2" cm="1">
        <f t="array" ref="BA833">TREND($AR833:$AS833,$AR$3:$AS$3,BA$1)</f>
        <v>1.0237302439024387</v>
      </c>
      <c r="BB833" s="2" cm="1">
        <f t="array" ref="BB833">TREND($AR833:$AS833,$AR$3:$AS$3,BB$1)</f>
        <v>1.0177976829268292</v>
      </c>
      <c r="BC833" s="2" cm="1">
        <f t="array" ref="BC833">TREND($AR833:$AS833,$AR$3:$AS$3,BC$1)</f>
        <v>1.0118651219512191</v>
      </c>
      <c r="BD833" s="2" cm="1">
        <f t="array" ref="BD833">TREND($AR833:$AS833,$AR$3:$AS$3,BD$1)</f>
        <v>1.0059325609756096</v>
      </c>
      <c r="BE833" s="2" cm="1">
        <f t="array" ref="BE833">TREND($AR833:$AS833,$AR$3:$AS$3,BE$1)</f>
        <v>0.99999999999999956</v>
      </c>
      <c r="BF833" s="20" cm="1">
        <f t="array" ref="BF833">TREND($AS833:$AT833,$AS$3:$AT$3,BF$1)</f>
        <v>0.90000000000000568</v>
      </c>
      <c r="BG833" s="20" cm="1">
        <f t="array" ref="BG833">TREND($AS833:$AT833,$AS$3:$AT$3,BG$1)</f>
        <v>0.80000000000000426</v>
      </c>
      <c r="BH833" s="20" cm="1">
        <f t="array" ref="BH833">TREND($AS833:$AT833,$AS$3:$AT$3,BH$1)</f>
        <v>0.70000000000000284</v>
      </c>
      <c r="BI833" s="20" cm="1">
        <f t="array" ref="BI833">TREND($AS833:$AT833,$AS$3:$AT$3,BI$1)</f>
        <v>0.60000000000000142</v>
      </c>
      <c r="BJ833" s="20" cm="1">
        <f t="array" ref="BJ833">TREND($AS833:$AT833,$AS$3:$AT$3,BJ$1)</f>
        <v>0.5</v>
      </c>
      <c r="BK833" s="20" cm="1">
        <f t="array" ref="BK833">TREND($AS833:$AT833,$AS$3:$AT$3,BK$1)</f>
        <v>0.40000000000000568</v>
      </c>
      <c r="BL833" s="20" cm="1">
        <f t="array" ref="BL833">TREND($AS833:$AT833,$AS$3:$AT$3,BL$1)</f>
        <v>0.30000000000000426</v>
      </c>
      <c r="BM833" s="20" cm="1">
        <f t="array" ref="BM833">TREND($AS833:$AT833,$AS$3:$AT$3,BM$1)</f>
        <v>0.20000000000000284</v>
      </c>
    </row>
    <row r="834" spans="1:65" x14ac:dyDescent="0.35">
      <c r="A834" t="str">
        <f>IF(BYDem!B832="","\I:",BYDem!B832)</f>
        <v>LatAm_other</v>
      </c>
      <c r="B834" t="str">
        <f>BYDem!E832</f>
        <v>TTF</v>
      </c>
      <c r="C834" t="str">
        <f t="shared" si="263"/>
        <v>TTF</v>
      </c>
      <c r="D834" s="4">
        <f>SUMIFS(BYDem!$M$2:$M$2000,BYDem!$B$2:$B$2000,Demands!$A834,BYDem!$E$2:$E$2000,Demands!$B834)</f>
        <v>0.1626802074</v>
      </c>
      <c r="E834" s="4">
        <f t="shared" si="244"/>
        <v>0.16346786575094008</v>
      </c>
      <c r="F834" s="4">
        <f t="shared" si="245"/>
        <v>0.21677300709232988</v>
      </c>
      <c r="G834" s="4">
        <f t="shared" si="246"/>
        <v>0.26570226298897515</v>
      </c>
      <c r="H834" s="4">
        <f t="shared" si="247"/>
        <v>0.32491191939978248</v>
      </c>
      <c r="I834" s="4">
        <f t="shared" si="248"/>
        <v>0.39296975327004557</v>
      </c>
      <c r="J834" s="4">
        <f t="shared" si="249"/>
        <v>0.46715045986589299</v>
      </c>
      <c r="K834" s="4">
        <f t="shared" si="250"/>
        <v>0.54488732501021031</v>
      </c>
      <c r="L834" s="4">
        <f t="shared" si="251"/>
        <v>0.62548739824999589</v>
      </c>
      <c r="M834" s="4">
        <f t="shared" si="252"/>
        <v>0.70865969158031306</v>
      </c>
      <c r="N834" s="4">
        <f t="shared" si="253"/>
        <v>0.78924065438685476</v>
      </c>
      <c r="O834" s="4">
        <f t="shared" si="254"/>
        <v>0.86369734546528842</v>
      </c>
      <c r="P834" s="4">
        <f t="shared" si="255"/>
        <v>0.92989946787076694</v>
      </c>
      <c r="Q834" s="4">
        <f t="shared" si="256"/>
        <v>0.98581089306568703</v>
      </c>
      <c r="R834" s="4">
        <f t="shared" si="257"/>
        <v>1.0311689661189123</v>
      </c>
      <c r="S834" s="4">
        <f t="shared" si="258"/>
        <v>1.0663298242402868</v>
      </c>
      <c r="T834" s="4">
        <f t="shared" si="259"/>
        <v>1.0917779749471133</v>
      </c>
      <c r="U834" s="4">
        <f t="shared" si="260"/>
        <v>1.1083611533601789</v>
      </c>
      <c r="W834" s="5" t="str">
        <f>VLOOKUP(C834&amp;A834,Driver_elast!$A$2:$D$1161,4,FALSE)</f>
        <v>GDPSER</v>
      </c>
      <c r="X834" s="5">
        <v>1</v>
      </c>
      <c r="Y834" s="2">
        <f>SUMIFS('Growth rates'!D$4:D$999,'Growth rates'!$B$4:$B$999,Demands!$A834,'Growth rates'!$C$4:$C$999,$W834)</f>
        <v>1</v>
      </c>
      <c r="Z834" s="2">
        <f>SUMIFS('Growth rates'!E$4:E$999,'Growth rates'!$B$4:$B$999,Demands!$A834,'Growth rates'!$C$4:$C$999,$W834)</f>
        <v>1.0036139344285688</v>
      </c>
      <c r="AA834" s="2">
        <f>SUMIFS('Growth rates'!F$4:F$999,'Growth rates'!$B$4:$B$999,Demands!$A834,'Growth rates'!$C$4:$C$999,$W834)</f>
        <v>1.2558865058857116</v>
      </c>
      <c r="AB834" s="2">
        <f>SUMIFS('Growth rates'!G$4:G$999,'Growth rates'!$B$4:$B$999,Demands!$A834,'Growth rates'!$C$4:$C$999,$W834)</f>
        <v>1.4817966138633716</v>
      </c>
      <c r="AC834" s="2">
        <f>SUMIFS('Growth rates'!H$4:H$999,'Growth rates'!$B$4:$B$999,Demands!$A834,'Growth rates'!$C$4:$C$999,$W834)</f>
        <v>1.7541675154600125</v>
      </c>
      <c r="AD834" s="2">
        <f>SUMIFS('Growth rates'!I$4:I$999,'Growth rates'!$B$4:$B$999,Demands!$A834,'Growth rates'!$C$4:$C$999,$W834)</f>
        <v>2.0682506240124421</v>
      </c>
      <c r="AE834" s="2">
        <f>SUMIFS('Growth rates'!J$4:J$999,'Growth rates'!$B$4:$B$999,Demands!$A834,'Growth rates'!$C$4:$C$999,$W834)</f>
        <v>2.414552588444459</v>
      </c>
      <c r="AF834" s="2">
        <f>SUMIFS('Growth rates'!K$4:K$999,'Growth rates'!$B$4:$B$999,Demands!$A834,'Growth rates'!$C$4:$C$999,$W834)</f>
        <v>2.7848941547623043</v>
      </c>
      <c r="AG834" s="2">
        <f>SUMIFS('Growth rates'!L$4:L$999,'Growth rates'!$B$4:$B$999,Demands!$A834,'Growth rates'!$C$4:$C$999,$W834)</f>
        <v>3.1800555581671253</v>
      </c>
      <c r="AH834" s="2">
        <f>SUMIFS('Growth rates'!M$4:M$999,'Growth rates'!$B$4:$B$999,Demands!$A834,'Growth rates'!$C$4:$C$999,$W834)</f>
        <v>3.6029138194695673</v>
      </c>
      <c r="AI834" s="2">
        <f>SUMIFS('Growth rates'!N$4:N$999,'Growth rates'!$B$4:$B$999,Demands!$A834,'Growth rates'!$C$4:$C$999,$W834)</f>
        <v>4.0581178364975461</v>
      </c>
      <c r="AJ834" s="2">
        <f>SUMIFS('Growth rates'!O$4:O$999,'Growth rates'!$B$4:$B$999,Demands!$A834,'Growth rates'!$C$4:$C$999,$W834)</f>
        <v>4.5366696325063236</v>
      </c>
      <c r="AK834" s="2">
        <f>SUMIFS('Growth rates'!P$4:P$999,'Growth rates'!$B$4:$B$999,Demands!$A834,'Growth rates'!$C$4:$C$999,$W834)</f>
        <v>5.0334328627897662</v>
      </c>
      <c r="AL834" s="2">
        <f>SUMIFS('Growth rates'!Q$4:Q$999,'Growth rates'!$B$4:$B$999,Demands!$A834,'Growth rates'!$C$4:$C$999,$W834)</f>
        <v>5.5378357842975374</v>
      </c>
      <c r="AM834" s="2">
        <f>SUMIFS('Growth rates'!R$4:R$999,'Growth rates'!$B$4:$B$999,Demands!$A834,'Growth rates'!$C$4:$C$999,$W834)</f>
        <v>6.0474377005023641</v>
      </c>
      <c r="AN834" s="2">
        <f>SUMIFS('Growth rates'!S$4:S$999,'Growth rates'!$B$4:$B$999,Demands!$A834,'Growth rates'!$C$4:$C$999,$W834)</f>
        <v>6.5629523881328362</v>
      </c>
      <c r="AO834" s="2">
        <f>SUMIFS('Growth rates'!T$4:T$999,'Growth rates'!$B$4:$B$999,Demands!$A834,'Growth rates'!$C$4:$C$999,$W834)</f>
        <v>7.085039137336409</v>
      </c>
      <c r="AP834" s="2">
        <f>SUMIFS('Growth rates'!U$4:U$999,'Growth rates'!$B$4:$B$999,Demands!$A834,'Growth rates'!$C$4:$C$999,$W834)</f>
        <v>7.6231177154634828</v>
      </c>
      <c r="AR834">
        <f>VLOOKUP(C834&amp;A834,Driver_elast!$A$2:$E$1161,5,FALSE)</f>
        <v>1.348241</v>
      </c>
      <c r="AS834">
        <f t="shared" si="261"/>
        <v>1</v>
      </c>
      <c r="AT834">
        <f t="shared" si="262"/>
        <v>0.2</v>
      </c>
      <c r="AV834" s="2" cm="1">
        <f t="array" ref="AV834">TREND($AR834:$AS834,$AR$3:$AS$3,AV$1)</f>
        <v>1.3482410000000016</v>
      </c>
      <c r="AW834" s="2" cm="1">
        <f t="array" ref="AW834">TREND($AR834:$AS834,$AR$3:$AS$3,AW$1)</f>
        <v>1.3397473170731722</v>
      </c>
      <c r="AX834" s="2" cm="1">
        <f t="array" ref="AX834">TREND($AR834:$AS834,$AR$3:$AS$3,AX$1)</f>
        <v>1.2972789024390252</v>
      </c>
      <c r="AY834" s="2" cm="1">
        <f t="array" ref="AY834">TREND($AR834:$AS834,$AR$3:$AS$3,AY$1)</f>
        <v>1.2548104878048782</v>
      </c>
      <c r="AZ834" s="2" cm="1">
        <f t="array" ref="AZ834">TREND($AR834:$AS834,$AR$3:$AS$3,AZ$1)</f>
        <v>1.2123420731707348</v>
      </c>
      <c r="BA834" s="2" cm="1">
        <f t="array" ref="BA834">TREND($AR834:$AS834,$AR$3:$AS$3,BA$1)</f>
        <v>1.1698736585365879</v>
      </c>
      <c r="BB834" s="2" cm="1">
        <f t="array" ref="BB834">TREND($AR834:$AS834,$AR$3:$AS$3,BB$1)</f>
        <v>1.1274052439024409</v>
      </c>
      <c r="BC834" s="2" cm="1">
        <f t="array" ref="BC834">TREND($AR834:$AS834,$AR$3:$AS$3,BC$1)</f>
        <v>1.0849368292682939</v>
      </c>
      <c r="BD834" s="2" cm="1">
        <f t="array" ref="BD834">TREND($AR834:$AS834,$AR$3:$AS$3,BD$1)</f>
        <v>1.042468414634147</v>
      </c>
      <c r="BE834" s="2" cm="1">
        <f t="array" ref="BE834">TREND($AR834:$AS834,$AR$3:$AS$3,BE$1)</f>
        <v>1</v>
      </c>
      <c r="BF834" s="20" cm="1">
        <f t="array" ref="BF834">TREND($AS834:$AT834,$AS$3:$AT$3,BF$1)</f>
        <v>0.90000000000000568</v>
      </c>
      <c r="BG834" s="20" cm="1">
        <f t="array" ref="BG834">TREND($AS834:$AT834,$AS$3:$AT$3,BG$1)</f>
        <v>0.80000000000000426</v>
      </c>
      <c r="BH834" s="20" cm="1">
        <f t="array" ref="BH834">TREND($AS834:$AT834,$AS$3:$AT$3,BH$1)</f>
        <v>0.70000000000000284</v>
      </c>
      <c r="BI834" s="20" cm="1">
        <f t="array" ref="BI834">TREND($AS834:$AT834,$AS$3:$AT$3,BI$1)</f>
        <v>0.60000000000000142</v>
      </c>
      <c r="BJ834" s="20" cm="1">
        <f t="array" ref="BJ834">TREND($AS834:$AT834,$AS$3:$AT$3,BJ$1)</f>
        <v>0.5</v>
      </c>
      <c r="BK834" s="20" cm="1">
        <f t="array" ref="BK834">TREND($AS834:$AT834,$AS$3:$AT$3,BK$1)</f>
        <v>0.40000000000000568</v>
      </c>
      <c r="BL834" s="20" cm="1">
        <f t="array" ref="BL834">TREND($AS834:$AT834,$AS$3:$AT$3,BL$1)</f>
        <v>0.30000000000000426</v>
      </c>
      <c r="BM834" s="20" cm="1">
        <f t="array" ref="BM834">TREND($AS834:$AT834,$AS$3:$AT$3,BM$1)</f>
        <v>0.20000000000000284</v>
      </c>
    </row>
    <row r="835" spans="1:65" x14ac:dyDescent="0.35">
      <c r="A835" t="str">
        <f>IF(BYDem!B833="","\I:",BYDem!B833)</f>
        <v>LatAm_other</v>
      </c>
      <c r="B835" t="str">
        <f>BYDem!E833</f>
        <v>TTP</v>
      </c>
      <c r="C835" t="str">
        <f t="shared" si="263"/>
        <v>TTP</v>
      </c>
      <c r="D835" s="4">
        <f>SUMIFS(BYDem!$M$2:$M$2000,BYDem!$B$2:$B$2000,Demands!$A835,BYDem!$E$2:$E$2000,Demands!$B835)</f>
        <v>1.5069193362</v>
      </c>
      <c r="E835" s="4">
        <f t="shared" si="244"/>
        <v>1.5142154763901372</v>
      </c>
      <c r="F835" s="4">
        <f t="shared" si="245"/>
        <v>2.0079851210814943</v>
      </c>
      <c r="G835" s="4">
        <f t="shared" si="246"/>
        <v>2.4612206006456332</v>
      </c>
      <c r="H835" s="4">
        <f t="shared" si="247"/>
        <v>3.0096842248394378</v>
      </c>
      <c r="I835" s="4">
        <f t="shared" si="248"/>
        <v>3.6401092007974336</v>
      </c>
      <c r="J835" s="4">
        <f t="shared" si="249"/>
        <v>4.3272508201058271</v>
      </c>
      <c r="K835" s="4">
        <f t="shared" si="250"/>
        <v>5.0473334109369938</v>
      </c>
      <c r="L835" s="4">
        <f t="shared" si="251"/>
        <v>5.7939381196802469</v>
      </c>
      <c r="M835" s="4">
        <f t="shared" si="252"/>
        <v>6.5643695019527115</v>
      </c>
      <c r="N835" s="4">
        <f t="shared" si="253"/>
        <v>7.310797189275605</v>
      </c>
      <c r="O835" s="4">
        <f t="shared" si="254"/>
        <v>8.0004952741795812</v>
      </c>
      <c r="P835" s="4">
        <f t="shared" si="255"/>
        <v>8.6137306513942207</v>
      </c>
      <c r="Q835" s="4">
        <f t="shared" si="256"/>
        <v>9.1316425048845478</v>
      </c>
      <c r="R835" s="4">
        <f t="shared" si="257"/>
        <v>9.5517978417204237</v>
      </c>
      <c r="S835" s="4">
        <f t="shared" si="258"/>
        <v>9.8774955884057647</v>
      </c>
      <c r="T835" s="4">
        <f t="shared" si="259"/>
        <v>10.113223775525402</v>
      </c>
      <c r="U835" s="4">
        <f t="shared" si="260"/>
        <v>10.266835039032452</v>
      </c>
      <c r="W835" s="5" t="str">
        <f>VLOOKUP(C835&amp;A835,Driver_elast!$A$2:$D$1161,4,FALSE)</f>
        <v>GDPSER</v>
      </c>
      <c r="X835" s="5">
        <v>1</v>
      </c>
      <c r="Y835" s="2">
        <f>SUMIFS('Growth rates'!D$4:D$999,'Growth rates'!$B$4:$B$999,Demands!$A835,'Growth rates'!$C$4:$C$999,$W835)</f>
        <v>1</v>
      </c>
      <c r="Z835" s="2">
        <f>SUMIFS('Growth rates'!E$4:E$999,'Growth rates'!$B$4:$B$999,Demands!$A835,'Growth rates'!$C$4:$C$999,$W835)</f>
        <v>1.0036139344285688</v>
      </c>
      <c r="AA835" s="2">
        <f>SUMIFS('Growth rates'!F$4:F$999,'Growth rates'!$B$4:$B$999,Demands!$A835,'Growth rates'!$C$4:$C$999,$W835)</f>
        <v>1.2558865058857116</v>
      </c>
      <c r="AB835" s="2">
        <f>SUMIFS('Growth rates'!G$4:G$999,'Growth rates'!$B$4:$B$999,Demands!$A835,'Growth rates'!$C$4:$C$999,$W835)</f>
        <v>1.4817966138633716</v>
      </c>
      <c r="AC835" s="2">
        <f>SUMIFS('Growth rates'!H$4:H$999,'Growth rates'!$B$4:$B$999,Demands!$A835,'Growth rates'!$C$4:$C$999,$W835)</f>
        <v>1.7541675154600125</v>
      </c>
      <c r="AD835" s="2">
        <f>SUMIFS('Growth rates'!I$4:I$999,'Growth rates'!$B$4:$B$999,Demands!$A835,'Growth rates'!$C$4:$C$999,$W835)</f>
        <v>2.0682506240124421</v>
      </c>
      <c r="AE835" s="2">
        <f>SUMIFS('Growth rates'!J$4:J$999,'Growth rates'!$B$4:$B$999,Demands!$A835,'Growth rates'!$C$4:$C$999,$W835)</f>
        <v>2.414552588444459</v>
      </c>
      <c r="AF835" s="2">
        <f>SUMIFS('Growth rates'!K$4:K$999,'Growth rates'!$B$4:$B$999,Demands!$A835,'Growth rates'!$C$4:$C$999,$W835)</f>
        <v>2.7848941547623043</v>
      </c>
      <c r="AG835" s="2">
        <f>SUMIFS('Growth rates'!L$4:L$999,'Growth rates'!$B$4:$B$999,Demands!$A835,'Growth rates'!$C$4:$C$999,$W835)</f>
        <v>3.1800555581671253</v>
      </c>
      <c r="AH835" s="2">
        <f>SUMIFS('Growth rates'!M$4:M$999,'Growth rates'!$B$4:$B$999,Demands!$A835,'Growth rates'!$C$4:$C$999,$W835)</f>
        <v>3.6029138194695673</v>
      </c>
      <c r="AI835" s="2">
        <f>SUMIFS('Growth rates'!N$4:N$999,'Growth rates'!$B$4:$B$999,Demands!$A835,'Growth rates'!$C$4:$C$999,$W835)</f>
        <v>4.0581178364975461</v>
      </c>
      <c r="AJ835" s="2">
        <f>SUMIFS('Growth rates'!O$4:O$999,'Growth rates'!$B$4:$B$999,Demands!$A835,'Growth rates'!$C$4:$C$999,$W835)</f>
        <v>4.5366696325063236</v>
      </c>
      <c r="AK835" s="2">
        <f>SUMIFS('Growth rates'!P$4:P$999,'Growth rates'!$B$4:$B$999,Demands!$A835,'Growth rates'!$C$4:$C$999,$W835)</f>
        <v>5.0334328627897662</v>
      </c>
      <c r="AL835" s="2">
        <f>SUMIFS('Growth rates'!Q$4:Q$999,'Growth rates'!$B$4:$B$999,Demands!$A835,'Growth rates'!$C$4:$C$999,$W835)</f>
        <v>5.5378357842975374</v>
      </c>
      <c r="AM835" s="2">
        <f>SUMIFS('Growth rates'!R$4:R$999,'Growth rates'!$B$4:$B$999,Demands!$A835,'Growth rates'!$C$4:$C$999,$W835)</f>
        <v>6.0474377005023641</v>
      </c>
      <c r="AN835" s="2">
        <f>SUMIFS('Growth rates'!S$4:S$999,'Growth rates'!$B$4:$B$999,Demands!$A835,'Growth rates'!$C$4:$C$999,$W835)</f>
        <v>6.5629523881328362</v>
      </c>
      <c r="AO835" s="2">
        <f>SUMIFS('Growth rates'!T$4:T$999,'Growth rates'!$B$4:$B$999,Demands!$A835,'Growth rates'!$C$4:$C$999,$W835)</f>
        <v>7.085039137336409</v>
      </c>
      <c r="AP835" s="2">
        <f>SUMIFS('Growth rates'!U$4:U$999,'Growth rates'!$B$4:$B$999,Demands!$A835,'Growth rates'!$C$4:$C$999,$W835)</f>
        <v>7.6231177154634828</v>
      </c>
      <c r="AR835">
        <f>VLOOKUP(C835&amp;A835,Driver_elast!$A$2:$E$1161,5,FALSE)</f>
        <v>1.348241</v>
      </c>
      <c r="AS835">
        <f t="shared" si="261"/>
        <v>1</v>
      </c>
      <c r="AT835">
        <f t="shared" si="262"/>
        <v>0.2</v>
      </c>
      <c r="AV835" s="2" cm="1">
        <f t="array" ref="AV835">TREND($AR835:$AS835,$AR$3:$AS$3,AV$1)</f>
        <v>1.3482410000000016</v>
      </c>
      <c r="AW835" s="2" cm="1">
        <f t="array" ref="AW835">TREND($AR835:$AS835,$AR$3:$AS$3,AW$1)</f>
        <v>1.3397473170731722</v>
      </c>
      <c r="AX835" s="2" cm="1">
        <f t="array" ref="AX835">TREND($AR835:$AS835,$AR$3:$AS$3,AX$1)</f>
        <v>1.2972789024390252</v>
      </c>
      <c r="AY835" s="2" cm="1">
        <f t="array" ref="AY835">TREND($AR835:$AS835,$AR$3:$AS$3,AY$1)</f>
        <v>1.2548104878048782</v>
      </c>
      <c r="AZ835" s="2" cm="1">
        <f t="array" ref="AZ835">TREND($AR835:$AS835,$AR$3:$AS$3,AZ$1)</f>
        <v>1.2123420731707348</v>
      </c>
      <c r="BA835" s="2" cm="1">
        <f t="array" ref="BA835">TREND($AR835:$AS835,$AR$3:$AS$3,BA$1)</f>
        <v>1.1698736585365879</v>
      </c>
      <c r="BB835" s="2" cm="1">
        <f t="array" ref="BB835">TREND($AR835:$AS835,$AR$3:$AS$3,BB$1)</f>
        <v>1.1274052439024409</v>
      </c>
      <c r="BC835" s="2" cm="1">
        <f t="array" ref="BC835">TREND($AR835:$AS835,$AR$3:$AS$3,BC$1)</f>
        <v>1.0849368292682939</v>
      </c>
      <c r="BD835" s="2" cm="1">
        <f t="array" ref="BD835">TREND($AR835:$AS835,$AR$3:$AS$3,BD$1)</f>
        <v>1.042468414634147</v>
      </c>
      <c r="BE835" s="2" cm="1">
        <f t="array" ref="BE835">TREND($AR835:$AS835,$AR$3:$AS$3,BE$1)</f>
        <v>1</v>
      </c>
      <c r="BF835" s="20" cm="1">
        <f t="array" ref="BF835">TREND($AS835:$AT835,$AS$3:$AT$3,BF$1)</f>
        <v>0.90000000000000568</v>
      </c>
      <c r="BG835" s="20" cm="1">
        <f t="array" ref="BG835">TREND($AS835:$AT835,$AS$3:$AT$3,BG$1)</f>
        <v>0.80000000000000426</v>
      </c>
      <c r="BH835" s="20" cm="1">
        <f t="array" ref="BH835">TREND($AS835:$AT835,$AS$3:$AT$3,BH$1)</f>
        <v>0.70000000000000284</v>
      </c>
      <c r="BI835" s="20" cm="1">
        <f t="array" ref="BI835">TREND($AS835:$AT835,$AS$3:$AT$3,BI$1)</f>
        <v>0.60000000000000142</v>
      </c>
      <c r="BJ835" s="20" cm="1">
        <f t="array" ref="BJ835">TREND($AS835:$AT835,$AS$3:$AT$3,BJ$1)</f>
        <v>0.5</v>
      </c>
      <c r="BK835" s="20" cm="1">
        <f t="array" ref="BK835">TREND($AS835:$AT835,$AS$3:$AT$3,BK$1)</f>
        <v>0.40000000000000568</v>
      </c>
      <c r="BL835" s="20" cm="1">
        <f t="array" ref="BL835">TREND($AS835:$AT835,$AS$3:$AT$3,BL$1)</f>
        <v>0.30000000000000426</v>
      </c>
      <c r="BM835" s="20" cm="1">
        <f t="array" ref="BM835">TREND($AS835:$AT835,$AS$3:$AT$3,BM$1)</f>
        <v>0.20000000000000284</v>
      </c>
    </row>
    <row r="836" spans="1:65" x14ac:dyDescent="0.35">
      <c r="A836" t="str">
        <f>IF(BYDem!B834="","\I:",BYDem!B834)</f>
        <v>LatAm_other</v>
      </c>
      <c r="B836" t="str">
        <f>BYDem!E834</f>
        <v>TWD</v>
      </c>
      <c r="C836" t="str">
        <f t="shared" si="263"/>
        <v>TWD</v>
      </c>
      <c r="D836" s="4">
        <f>SUMIFS(BYDem!$M$2:$M$2000,BYDem!$B$2:$B$2000,Demands!$A836,BYDem!$E$2:$E$2000,Demands!$B836)</f>
        <v>24.831383263199999</v>
      </c>
      <c r="E836" s="4">
        <f t="shared" ref="E836:E899" si="264">(1+(Z836-Y836)/Y836*AW836)*D836</f>
        <v>24.902358100307019</v>
      </c>
      <c r="F836" s="4">
        <f t="shared" ref="F836:F899" si="265">(1+(AA836-Z836)/Z836*AX836)*E836</f>
        <v>29.853063098850551</v>
      </c>
      <c r="G836" s="4">
        <f t="shared" ref="G836:G899" si="266">(1+(AB836-AA836)/AA836*AY836)*F836</f>
        <v>34.100211057352276</v>
      </c>
      <c r="H836" s="4">
        <f t="shared" ref="H836:H899" si="267">(1+(AC836-AB836)/AB836*AZ836)*G836</f>
        <v>39.057593225495403</v>
      </c>
      <c r="I836" s="4">
        <f t="shared" ref="I836:I899" si="268">(1+(AD836-AC836)/AC836*BA836)*H836</f>
        <v>44.588574870685449</v>
      </c>
      <c r="J836" s="4">
        <f t="shared" ref="J836:J899" si="269">(1+(AE836-AD836)/AD836*BB836)*I836</f>
        <v>50.493285318236275</v>
      </c>
      <c r="K836" s="4">
        <f t="shared" ref="K836:K899" si="270">(1+(AF836-AE836)/AE836*BC836)*J836</f>
        <v>56.618518718039681</v>
      </c>
      <c r="L836" s="4">
        <f t="shared" ref="L836:L899" si="271">(1+(AG836-AF836)/AF836*BD836)*K836</f>
        <v>62.9725237049757</v>
      </c>
      <c r="M836" s="4">
        <f t="shared" ref="M836:M899" si="272">(1+(AH836-AG836)/AG836*BE836)*L836</f>
        <v>69.595213810529302</v>
      </c>
      <c r="N836" s="4">
        <f t="shared" ref="N836:N899" si="273">(1+(AI836-AH836)/AH836*BF836)*M836</f>
        <v>75.854103791652449</v>
      </c>
      <c r="O836" s="4">
        <f t="shared" ref="O836:O899" si="274">(1+(AJ836-AI836)/AI836*BG836)*N836</f>
        <v>81.513845192999042</v>
      </c>
      <c r="P836" s="4">
        <f t="shared" ref="P836:P899" si="275">(1+(AK836-AJ836)/AJ836*BH836)*O836</f>
        <v>86.455414959738675</v>
      </c>
      <c r="Q836" s="4">
        <f t="shared" ref="Q836:Q899" si="276">(1+(AL836-AK836)/AK836*BI836)*P836</f>
        <v>90.566722700909324</v>
      </c>
      <c r="R836" s="4">
        <f t="shared" ref="R836:R899" si="277">(1+(AM836-AL836)/AL836*BJ836)*Q836</f>
        <v>93.862462061058778</v>
      </c>
      <c r="S836" s="4">
        <f t="shared" ref="S836:S899" si="278">(1+(AN836-AM836)/AM836*BK836)*R836</f>
        <v>96.393768922402259</v>
      </c>
      <c r="T836" s="4">
        <f t="shared" ref="T836:T899" si="279">(1+(AO836-AN836)/AN836*BL836)*S836</f>
        <v>98.213205225570675</v>
      </c>
      <c r="U836" s="4">
        <f t="shared" ref="U836:U899" si="280">(1+(AP836-AO836)/AO836*BM836)*T836</f>
        <v>99.393054560129684</v>
      </c>
      <c r="W836" s="5" t="str">
        <f>VLOOKUP(C836&amp;A836,Driver_elast!$A$2:$D$1161,4,FALSE)</f>
        <v>GDPSER</v>
      </c>
      <c r="X836" s="5">
        <v>1</v>
      </c>
      <c r="Y836" s="2">
        <f>SUMIFS('Growth rates'!D$4:D$999,'Growth rates'!$B$4:$B$999,Demands!$A836,'Growth rates'!$C$4:$C$999,$W836)</f>
        <v>1</v>
      </c>
      <c r="Z836" s="2">
        <f>SUMIFS('Growth rates'!E$4:E$999,'Growth rates'!$B$4:$B$999,Demands!$A836,'Growth rates'!$C$4:$C$999,$W836)</f>
        <v>1.0036139344285688</v>
      </c>
      <c r="AA836" s="2">
        <f>SUMIFS('Growth rates'!F$4:F$999,'Growth rates'!$B$4:$B$999,Demands!$A836,'Growth rates'!$C$4:$C$999,$W836)</f>
        <v>1.2558865058857116</v>
      </c>
      <c r="AB836" s="2">
        <f>SUMIFS('Growth rates'!G$4:G$999,'Growth rates'!$B$4:$B$999,Demands!$A836,'Growth rates'!$C$4:$C$999,$W836)</f>
        <v>1.4817966138633716</v>
      </c>
      <c r="AC836" s="2">
        <f>SUMIFS('Growth rates'!H$4:H$999,'Growth rates'!$B$4:$B$999,Demands!$A836,'Growth rates'!$C$4:$C$999,$W836)</f>
        <v>1.7541675154600125</v>
      </c>
      <c r="AD836" s="2">
        <f>SUMIFS('Growth rates'!I$4:I$999,'Growth rates'!$B$4:$B$999,Demands!$A836,'Growth rates'!$C$4:$C$999,$W836)</f>
        <v>2.0682506240124421</v>
      </c>
      <c r="AE836" s="2">
        <f>SUMIFS('Growth rates'!J$4:J$999,'Growth rates'!$B$4:$B$999,Demands!$A836,'Growth rates'!$C$4:$C$999,$W836)</f>
        <v>2.414552588444459</v>
      </c>
      <c r="AF836" s="2">
        <f>SUMIFS('Growth rates'!K$4:K$999,'Growth rates'!$B$4:$B$999,Demands!$A836,'Growth rates'!$C$4:$C$999,$W836)</f>
        <v>2.7848941547623043</v>
      </c>
      <c r="AG836" s="2">
        <f>SUMIFS('Growth rates'!L$4:L$999,'Growth rates'!$B$4:$B$999,Demands!$A836,'Growth rates'!$C$4:$C$999,$W836)</f>
        <v>3.1800555581671253</v>
      </c>
      <c r="AH836" s="2">
        <f>SUMIFS('Growth rates'!M$4:M$999,'Growth rates'!$B$4:$B$999,Demands!$A836,'Growth rates'!$C$4:$C$999,$W836)</f>
        <v>3.6029138194695673</v>
      </c>
      <c r="AI836" s="2">
        <f>SUMIFS('Growth rates'!N$4:N$999,'Growth rates'!$B$4:$B$999,Demands!$A836,'Growth rates'!$C$4:$C$999,$W836)</f>
        <v>4.0581178364975461</v>
      </c>
      <c r="AJ836" s="2">
        <f>SUMIFS('Growth rates'!O$4:O$999,'Growth rates'!$B$4:$B$999,Demands!$A836,'Growth rates'!$C$4:$C$999,$W836)</f>
        <v>4.5366696325063236</v>
      </c>
      <c r="AK836" s="2">
        <f>SUMIFS('Growth rates'!P$4:P$999,'Growth rates'!$B$4:$B$999,Demands!$A836,'Growth rates'!$C$4:$C$999,$W836)</f>
        <v>5.0334328627897662</v>
      </c>
      <c r="AL836" s="2">
        <f>SUMIFS('Growth rates'!Q$4:Q$999,'Growth rates'!$B$4:$B$999,Demands!$A836,'Growth rates'!$C$4:$C$999,$W836)</f>
        <v>5.5378357842975374</v>
      </c>
      <c r="AM836" s="2">
        <f>SUMIFS('Growth rates'!R$4:R$999,'Growth rates'!$B$4:$B$999,Demands!$A836,'Growth rates'!$C$4:$C$999,$W836)</f>
        <v>6.0474377005023641</v>
      </c>
      <c r="AN836" s="2">
        <f>SUMIFS('Growth rates'!S$4:S$999,'Growth rates'!$B$4:$B$999,Demands!$A836,'Growth rates'!$C$4:$C$999,$W836)</f>
        <v>6.5629523881328362</v>
      </c>
      <c r="AO836" s="2">
        <f>SUMIFS('Growth rates'!T$4:T$999,'Growth rates'!$B$4:$B$999,Demands!$A836,'Growth rates'!$C$4:$C$999,$W836)</f>
        <v>7.085039137336409</v>
      </c>
      <c r="AP836" s="2">
        <f>SUMIFS('Growth rates'!U$4:U$999,'Growth rates'!$B$4:$B$999,Demands!$A836,'Growth rates'!$C$4:$C$999,$W836)</f>
        <v>7.6231177154634828</v>
      </c>
      <c r="AR836">
        <f>VLOOKUP(C836&amp;A836,Driver_elast!$A$2:$E$1161,5,FALSE)</f>
        <v>0.79090300000000002</v>
      </c>
      <c r="AS836">
        <f t="shared" si="261"/>
        <v>0.79090300000000002</v>
      </c>
      <c r="AT836">
        <f t="shared" si="262"/>
        <v>0.1581806</v>
      </c>
      <c r="AV836" s="2" cm="1">
        <f t="array" ref="AV836">TREND($AR836:$AS836,$AR$3:$AS$3,AV$1)</f>
        <v>0.79090300000000002</v>
      </c>
      <c r="AW836" s="2" cm="1">
        <f t="array" ref="AW836">TREND($AR836:$AS836,$AR$3:$AS$3,AW$1)</f>
        <v>0.79090300000000002</v>
      </c>
      <c r="AX836" s="2" cm="1">
        <f t="array" ref="AX836">TREND($AR836:$AS836,$AR$3:$AS$3,AX$1)</f>
        <v>0.79090300000000002</v>
      </c>
      <c r="AY836" s="2" cm="1">
        <f t="array" ref="AY836">TREND($AR836:$AS836,$AR$3:$AS$3,AY$1)</f>
        <v>0.79090300000000002</v>
      </c>
      <c r="AZ836" s="2" cm="1">
        <f t="array" ref="AZ836">TREND($AR836:$AS836,$AR$3:$AS$3,AZ$1)</f>
        <v>0.79090300000000002</v>
      </c>
      <c r="BA836" s="2" cm="1">
        <f t="array" ref="BA836">TREND($AR836:$AS836,$AR$3:$AS$3,BA$1)</f>
        <v>0.79090300000000002</v>
      </c>
      <c r="BB836" s="2" cm="1">
        <f t="array" ref="BB836">TREND($AR836:$AS836,$AR$3:$AS$3,BB$1)</f>
        <v>0.79090300000000002</v>
      </c>
      <c r="BC836" s="2" cm="1">
        <f t="array" ref="BC836">TREND($AR836:$AS836,$AR$3:$AS$3,BC$1)</f>
        <v>0.79090300000000002</v>
      </c>
      <c r="BD836" s="2" cm="1">
        <f t="array" ref="BD836">TREND($AR836:$AS836,$AR$3:$AS$3,BD$1)</f>
        <v>0.79090300000000002</v>
      </c>
      <c r="BE836" s="2" cm="1">
        <f t="array" ref="BE836">TREND($AR836:$AS836,$AR$3:$AS$3,BE$1)</f>
        <v>0.79090300000000002</v>
      </c>
      <c r="BF836" s="20" cm="1">
        <f t="array" ref="BF836">TREND($AS836:$AT836,$AS$3:$AT$3,BF$1)</f>
        <v>0.71181269999999586</v>
      </c>
      <c r="BG836" s="20" cm="1">
        <f t="array" ref="BG836">TREND($AS836:$AT836,$AS$3:$AT$3,BG$1)</f>
        <v>0.63272239999999869</v>
      </c>
      <c r="BH836" s="20" cm="1">
        <f t="array" ref="BH836">TREND($AS836:$AT836,$AS$3:$AT$3,BH$1)</f>
        <v>0.55363209999999441</v>
      </c>
      <c r="BI836" s="20" cm="1">
        <f t="array" ref="BI836">TREND($AS836:$AT836,$AS$3:$AT$3,BI$1)</f>
        <v>0.47454179999999724</v>
      </c>
      <c r="BJ836" s="20" cm="1">
        <f t="array" ref="BJ836">TREND($AS836:$AT836,$AS$3:$AT$3,BJ$1)</f>
        <v>0.39545149999999296</v>
      </c>
      <c r="BK836" s="20" cm="1">
        <f t="array" ref="BK836">TREND($AS836:$AT836,$AS$3:$AT$3,BK$1)</f>
        <v>0.31636119999999579</v>
      </c>
      <c r="BL836" s="20" cm="1">
        <f t="array" ref="BL836">TREND($AS836:$AT836,$AS$3:$AT$3,BL$1)</f>
        <v>0.23727089999999862</v>
      </c>
      <c r="BM836" s="20" cm="1">
        <f t="array" ref="BM836">TREND($AS836:$AT836,$AS$3:$AT$3,BM$1)</f>
        <v>0.15818059999999434</v>
      </c>
    </row>
    <row r="837" spans="1:65" x14ac:dyDescent="0.35">
      <c r="A837" t="str">
        <f>IF(BYDem!B835="","\I:",BYDem!B835)</f>
        <v>LatAm_other</v>
      </c>
      <c r="B837" t="str">
        <f>BYDem!E835</f>
        <v>TWI</v>
      </c>
      <c r="C837" t="str">
        <f t="shared" si="263"/>
        <v>TWI</v>
      </c>
      <c r="D837" s="4">
        <f>SUMIFS(BYDem!$M$2:$M$2000,BYDem!$B$2:$B$2000,Demands!$A837,BYDem!$E$2:$E$2000,Demands!$B837)</f>
        <v>338.07709548359998</v>
      </c>
      <c r="E837" s="4">
        <f t="shared" si="264"/>
        <v>339.11101441492588</v>
      </c>
      <c r="F837" s="4">
        <f t="shared" si="265"/>
        <v>411.24430061889564</v>
      </c>
      <c r="G837" s="4">
        <f t="shared" si="266"/>
        <v>473.84448777881119</v>
      </c>
      <c r="H837" s="4">
        <f t="shared" si="267"/>
        <v>547.54973609436536</v>
      </c>
      <c r="I837" s="4">
        <f t="shared" si="268"/>
        <v>630.5133307095067</v>
      </c>
      <c r="J837" s="4">
        <f t="shared" si="269"/>
        <v>719.85139425912428</v>
      </c>
      <c r="K837" s="4">
        <f t="shared" si="270"/>
        <v>813.28413981755193</v>
      </c>
      <c r="L837" s="4">
        <f t="shared" si="271"/>
        <v>910.94006503280434</v>
      </c>
      <c r="M837" s="4">
        <f t="shared" si="272"/>
        <v>1013.4439642914399</v>
      </c>
      <c r="N837" s="4">
        <f t="shared" si="273"/>
        <v>1110.9619971887123</v>
      </c>
      <c r="O837" s="4">
        <f t="shared" si="274"/>
        <v>1199.6538969617256</v>
      </c>
      <c r="P837" s="4">
        <f t="shared" si="275"/>
        <v>1277.4677226287436</v>
      </c>
      <c r="Q837" s="4">
        <f t="shared" si="276"/>
        <v>1342.4664673798547</v>
      </c>
      <c r="R837" s="4">
        <f t="shared" si="277"/>
        <v>1394.7367562700435</v>
      </c>
      <c r="S837" s="4">
        <f t="shared" si="278"/>
        <v>1434.9817948767777</v>
      </c>
      <c r="T837" s="4">
        <f t="shared" si="279"/>
        <v>1463.9620052419552</v>
      </c>
      <c r="U837" s="4">
        <f t="shared" si="280"/>
        <v>1482.7791497574776</v>
      </c>
      <c r="W837" s="5" t="str">
        <f>VLOOKUP(C837&amp;A837,Driver_elast!$A$2:$D$1161,4,FALSE)</f>
        <v>GDPSER</v>
      </c>
      <c r="X837" s="5">
        <v>1</v>
      </c>
      <c r="Y837" s="2">
        <f>SUMIFS('Growth rates'!D$4:D$999,'Growth rates'!$B$4:$B$999,Demands!$A837,'Growth rates'!$C$4:$C$999,$W837)</f>
        <v>1</v>
      </c>
      <c r="Z837" s="2">
        <f>SUMIFS('Growth rates'!E$4:E$999,'Growth rates'!$B$4:$B$999,Demands!$A837,'Growth rates'!$C$4:$C$999,$W837)</f>
        <v>1.0036139344285688</v>
      </c>
      <c r="AA837" s="2">
        <f>SUMIFS('Growth rates'!F$4:F$999,'Growth rates'!$B$4:$B$999,Demands!$A837,'Growth rates'!$C$4:$C$999,$W837)</f>
        <v>1.2558865058857116</v>
      </c>
      <c r="AB837" s="2">
        <f>SUMIFS('Growth rates'!G$4:G$999,'Growth rates'!$B$4:$B$999,Demands!$A837,'Growth rates'!$C$4:$C$999,$W837)</f>
        <v>1.4817966138633716</v>
      </c>
      <c r="AC837" s="2">
        <f>SUMIFS('Growth rates'!H$4:H$999,'Growth rates'!$B$4:$B$999,Demands!$A837,'Growth rates'!$C$4:$C$999,$W837)</f>
        <v>1.7541675154600125</v>
      </c>
      <c r="AD837" s="2">
        <f>SUMIFS('Growth rates'!I$4:I$999,'Growth rates'!$B$4:$B$999,Demands!$A837,'Growth rates'!$C$4:$C$999,$W837)</f>
        <v>2.0682506240124421</v>
      </c>
      <c r="AE837" s="2">
        <f>SUMIFS('Growth rates'!J$4:J$999,'Growth rates'!$B$4:$B$999,Demands!$A837,'Growth rates'!$C$4:$C$999,$W837)</f>
        <v>2.414552588444459</v>
      </c>
      <c r="AF837" s="2">
        <f>SUMIFS('Growth rates'!K$4:K$999,'Growth rates'!$B$4:$B$999,Demands!$A837,'Growth rates'!$C$4:$C$999,$W837)</f>
        <v>2.7848941547623043</v>
      </c>
      <c r="AG837" s="2">
        <f>SUMIFS('Growth rates'!L$4:L$999,'Growth rates'!$B$4:$B$999,Demands!$A837,'Growth rates'!$C$4:$C$999,$W837)</f>
        <v>3.1800555581671253</v>
      </c>
      <c r="AH837" s="2">
        <f>SUMIFS('Growth rates'!M$4:M$999,'Growth rates'!$B$4:$B$999,Demands!$A837,'Growth rates'!$C$4:$C$999,$W837)</f>
        <v>3.6029138194695673</v>
      </c>
      <c r="AI837" s="2">
        <f>SUMIFS('Growth rates'!N$4:N$999,'Growth rates'!$B$4:$B$999,Demands!$A837,'Growth rates'!$C$4:$C$999,$W837)</f>
        <v>4.0581178364975461</v>
      </c>
      <c r="AJ837" s="2">
        <f>SUMIFS('Growth rates'!O$4:O$999,'Growth rates'!$B$4:$B$999,Demands!$A837,'Growth rates'!$C$4:$C$999,$W837)</f>
        <v>4.5366696325063236</v>
      </c>
      <c r="AK837" s="2">
        <f>SUMIFS('Growth rates'!P$4:P$999,'Growth rates'!$B$4:$B$999,Demands!$A837,'Growth rates'!$C$4:$C$999,$W837)</f>
        <v>5.0334328627897662</v>
      </c>
      <c r="AL837" s="2">
        <f>SUMIFS('Growth rates'!Q$4:Q$999,'Growth rates'!$B$4:$B$999,Demands!$A837,'Growth rates'!$C$4:$C$999,$W837)</f>
        <v>5.5378357842975374</v>
      </c>
      <c r="AM837" s="2">
        <f>SUMIFS('Growth rates'!R$4:R$999,'Growth rates'!$B$4:$B$999,Demands!$A837,'Growth rates'!$C$4:$C$999,$W837)</f>
        <v>6.0474377005023641</v>
      </c>
      <c r="AN837" s="2">
        <f>SUMIFS('Growth rates'!S$4:S$999,'Growth rates'!$B$4:$B$999,Demands!$A837,'Growth rates'!$C$4:$C$999,$W837)</f>
        <v>6.5629523881328362</v>
      </c>
      <c r="AO837" s="2">
        <f>SUMIFS('Growth rates'!T$4:T$999,'Growth rates'!$B$4:$B$999,Demands!$A837,'Growth rates'!$C$4:$C$999,$W837)</f>
        <v>7.085039137336409</v>
      </c>
      <c r="AP837" s="2">
        <f>SUMIFS('Growth rates'!U$4:U$999,'Growth rates'!$B$4:$B$999,Demands!$A837,'Growth rates'!$C$4:$C$999,$W837)</f>
        <v>7.6231177154634828</v>
      </c>
      <c r="AR837">
        <f>VLOOKUP(C837&amp;A837,Driver_elast!$A$2:$E$1161,5,FALSE)</f>
        <v>0.84623400000000004</v>
      </c>
      <c r="AS837">
        <f t="shared" ref="AS837:AS900" si="281">IF(AND(LEFT(W837,3)="GDP",AR837&gt;1,X837),1,AR837)</f>
        <v>0.84623400000000004</v>
      </c>
      <c r="AT837">
        <f t="shared" ref="AT837:AT900" si="282">AS837/$AT$1</f>
        <v>0.1692468</v>
      </c>
      <c r="AV837" s="2" cm="1">
        <f t="array" ref="AV837">TREND($AR837:$AS837,$AR$3:$AS$3,AV$1)</f>
        <v>0.84623400000000004</v>
      </c>
      <c r="AW837" s="2" cm="1">
        <f t="array" ref="AW837">TREND($AR837:$AS837,$AR$3:$AS$3,AW$1)</f>
        <v>0.84623400000000004</v>
      </c>
      <c r="AX837" s="2" cm="1">
        <f t="array" ref="AX837">TREND($AR837:$AS837,$AR$3:$AS$3,AX$1)</f>
        <v>0.84623400000000004</v>
      </c>
      <c r="AY837" s="2" cm="1">
        <f t="array" ref="AY837">TREND($AR837:$AS837,$AR$3:$AS$3,AY$1)</f>
        <v>0.84623400000000004</v>
      </c>
      <c r="AZ837" s="2" cm="1">
        <f t="array" ref="AZ837">TREND($AR837:$AS837,$AR$3:$AS$3,AZ$1)</f>
        <v>0.84623400000000004</v>
      </c>
      <c r="BA837" s="2" cm="1">
        <f t="array" ref="BA837">TREND($AR837:$AS837,$AR$3:$AS$3,BA$1)</f>
        <v>0.84623400000000004</v>
      </c>
      <c r="BB837" s="2" cm="1">
        <f t="array" ref="BB837">TREND($AR837:$AS837,$AR$3:$AS$3,BB$1)</f>
        <v>0.84623400000000004</v>
      </c>
      <c r="BC837" s="2" cm="1">
        <f t="array" ref="BC837">TREND($AR837:$AS837,$AR$3:$AS$3,BC$1)</f>
        <v>0.84623400000000004</v>
      </c>
      <c r="BD837" s="2" cm="1">
        <f t="array" ref="BD837">TREND($AR837:$AS837,$AR$3:$AS$3,BD$1)</f>
        <v>0.84623400000000004</v>
      </c>
      <c r="BE837" s="2" cm="1">
        <f t="array" ref="BE837">TREND($AR837:$AS837,$AR$3:$AS$3,BE$1)</f>
        <v>0.84623400000000004</v>
      </c>
      <c r="BF837" s="20" cm="1">
        <f t="array" ref="BF837">TREND($AS837:$AT837,$AS$3:$AT$3,BF$1)</f>
        <v>0.76161060000000447</v>
      </c>
      <c r="BG837" s="20" cm="1">
        <f t="array" ref="BG837">TREND($AS837:$AT837,$AS$3:$AT$3,BG$1)</f>
        <v>0.67698720000000634</v>
      </c>
      <c r="BH837" s="20" cm="1">
        <f t="array" ref="BH837">TREND($AS837:$AT837,$AS$3:$AT$3,BH$1)</f>
        <v>0.59236380000000111</v>
      </c>
      <c r="BI837" s="20" cm="1">
        <f t="array" ref="BI837">TREND($AS837:$AT837,$AS$3:$AT$3,BI$1)</f>
        <v>0.50774040000000298</v>
      </c>
      <c r="BJ837" s="20" cm="1">
        <f t="array" ref="BJ837">TREND($AS837:$AT837,$AS$3:$AT$3,BJ$1)</f>
        <v>0.42311700000000485</v>
      </c>
      <c r="BK837" s="20" cm="1">
        <f t="array" ref="BK837">TREND($AS837:$AT837,$AS$3:$AT$3,BK$1)</f>
        <v>0.33849360000000672</v>
      </c>
      <c r="BL837" s="20" cm="1">
        <f t="array" ref="BL837">TREND($AS837:$AT837,$AS$3:$AT$3,BL$1)</f>
        <v>0.25387020000000149</v>
      </c>
      <c r="BM837" s="20" cm="1">
        <f t="array" ref="BM837">TREND($AS837:$AT837,$AS$3:$AT$3,BM$1)</f>
        <v>0.16924680000000336</v>
      </c>
    </row>
    <row r="838" spans="1:65" x14ac:dyDescent="0.35">
      <c r="A838" t="str">
        <f>IF(BYDem!B836="","\I:",BYDem!B836)</f>
        <v>LatAm_other</v>
      </c>
      <c r="B838" t="str">
        <f>BYDem!E836</f>
        <v>Trd_2w</v>
      </c>
      <c r="C838" t="str">
        <f t="shared" si="263"/>
        <v>Trd_2w</v>
      </c>
      <c r="D838" s="4">
        <f>SUMIFS(BYDem!$M$2:$M$2000,BYDem!$B$2:$B$2000,Demands!$A838,BYDem!$E$2:$E$2000,Demands!$B838)</f>
        <v>17.78</v>
      </c>
      <c r="E838" s="4">
        <f t="shared" si="264"/>
        <v>17.991945432111418</v>
      </c>
      <c r="F838" s="4">
        <f t="shared" si="265"/>
        <v>23.207931511102629</v>
      </c>
      <c r="G838" s="4">
        <f t="shared" si="266"/>
        <v>28.060784315065863</v>
      </c>
      <c r="H838" s="4">
        <f t="shared" si="267"/>
        <v>33.876830867788001</v>
      </c>
      <c r="I838" s="4">
        <f t="shared" si="268"/>
        <v>40.517749492825089</v>
      </c>
      <c r="J838" s="4">
        <f t="shared" si="269"/>
        <v>47.719784784128343</v>
      </c>
      <c r="K838" s="4">
        <f t="shared" si="270"/>
        <v>55.25259492163763</v>
      </c>
      <c r="L838" s="4">
        <f t="shared" si="271"/>
        <v>63.106000126004851</v>
      </c>
      <c r="M838" s="4">
        <f t="shared" si="272"/>
        <v>71.309494751119033</v>
      </c>
      <c r="N838" s="4">
        <f t="shared" si="273"/>
        <v>79.302640213088168</v>
      </c>
      <c r="O838" s="4">
        <f t="shared" si="274"/>
        <v>86.726767345657734</v>
      </c>
      <c r="P838" s="4">
        <f t="shared" si="275"/>
        <v>93.360372228718319</v>
      </c>
      <c r="Q838" s="4">
        <f t="shared" si="276"/>
        <v>98.994342585363967</v>
      </c>
      <c r="R838" s="4">
        <f t="shared" si="277"/>
        <v>103.58786661572589</v>
      </c>
      <c r="S838" s="4">
        <f t="shared" si="278"/>
        <v>107.16443749009788</v>
      </c>
      <c r="T838" s="4">
        <f t="shared" si="279"/>
        <v>109.76204251807717</v>
      </c>
      <c r="U838" s="4">
        <f t="shared" si="280"/>
        <v>111.43431993192092</v>
      </c>
      <c r="W838" s="5" t="str">
        <f>VLOOKUP(C838&amp;A838,Driver_elast!$A$2:$D$1161,4,FALSE)</f>
        <v>GDP</v>
      </c>
      <c r="X838" s="5">
        <v>1</v>
      </c>
      <c r="Y838" s="2">
        <f>SUMIFS('Growth rates'!D$4:D$999,'Growth rates'!$B$4:$B$999,Demands!$A838,'Growth rates'!$C$4:$C$999,$W838)</f>
        <v>1</v>
      </c>
      <c r="Z838" s="2">
        <f>SUMIFS('Growth rates'!E$4:E$999,'Growth rates'!$B$4:$B$999,Demands!$A838,'Growth rates'!$C$4:$C$999,$W838)</f>
        <v>1.0094605352102988</v>
      </c>
      <c r="AA838" s="2">
        <f>SUMIFS('Growth rates'!F$4:F$999,'Growth rates'!$B$4:$B$999,Demands!$A838,'Growth rates'!$C$4:$C$999,$W838)</f>
        <v>1.2478684701860967</v>
      </c>
      <c r="AB838" s="2">
        <f>SUMIFS('Growth rates'!G$4:G$999,'Growth rates'!$B$4:$B$999,Demands!$A838,'Growth rates'!$C$4:$C$999,$W838)</f>
        <v>1.4662202841167047</v>
      </c>
      <c r="AC838" s="2">
        <f>SUMIFS('Growth rates'!H$4:H$999,'Growth rates'!$B$4:$B$999,Demands!$A838,'Growth rates'!$C$4:$C$999,$W838)</f>
        <v>1.7276351192425732</v>
      </c>
      <c r="AD838" s="2">
        <f>SUMIFS('Growth rates'!I$4:I$999,'Growth rates'!$B$4:$B$999,Demands!$A838,'Growth rates'!$C$4:$C$999,$W838)</f>
        <v>2.0273412234228849</v>
      </c>
      <c r="AE838" s="2">
        <f>SUMIFS('Growth rates'!J$4:J$999,'Growth rates'!$B$4:$B$999,Demands!$A838,'Growth rates'!$C$4:$C$999,$W838)</f>
        <v>2.3556856483283735</v>
      </c>
      <c r="AF838" s="2">
        <f>SUMIFS('Growth rates'!K$4:K$999,'Growth rates'!$B$4:$B$999,Demands!$A838,'Growth rates'!$C$4:$C$999,$W838)</f>
        <v>2.7048456468360103</v>
      </c>
      <c r="AG838" s="2">
        <f>SUMIFS('Growth rates'!L$4:L$999,'Growth rates'!$B$4:$B$999,Demands!$A838,'Growth rates'!$C$4:$C$999,$W838)</f>
        <v>3.0772003380964117</v>
      </c>
      <c r="AH838" s="2">
        <f>SUMIFS('Growth rates'!M$4:M$999,'Growth rates'!$B$4:$B$999,Demands!$A838,'Growth rates'!$C$4:$C$999,$W838)</f>
        <v>3.4772224656844184</v>
      </c>
      <c r="AI838" s="2">
        <f>SUMIFS('Growth rates'!N$4:N$999,'Growth rates'!$B$4:$B$999,Demands!$A838,'Growth rates'!$C$4:$C$999,$W838)</f>
        <v>3.9102946840139454</v>
      </c>
      <c r="AJ838" s="2">
        <f>SUMIFS('Growth rates'!O$4:O$999,'Growth rates'!$B$4:$B$999,Demands!$A838,'Growth rates'!$C$4:$C$999,$W838)</f>
        <v>4.3678854524600617</v>
      </c>
      <c r="AK838" s="2">
        <f>SUMIFS('Growth rates'!P$4:P$999,'Growth rates'!$B$4:$B$999,Demands!$A838,'Growth rates'!$C$4:$C$999,$W838)</f>
        <v>4.8451615025009955</v>
      </c>
      <c r="AL838" s="2">
        <f>SUMIFS('Growth rates'!Q$4:Q$999,'Growth rates'!$B$4:$B$999,Demands!$A838,'Growth rates'!$C$4:$C$999,$W838)</f>
        <v>5.3324756170908669</v>
      </c>
      <c r="AM838" s="2">
        <f>SUMIFS('Growth rates'!R$4:R$999,'Growth rates'!$B$4:$B$999,Demands!$A838,'Growth rates'!$C$4:$C$999,$W838)</f>
        <v>5.8273494502557011</v>
      </c>
      <c r="AN838" s="2">
        <f>SUMIFS('Growth rates'!S$4:S$999,'Growth rates'!$B$4:$B$999,Demands!$A838,'Growth rates'!$C$4:$C$999,$W838)</f>
        <v>6.3303506462328327</v>
      </c>
      <c r="AO838" s="2">
        <f>SUMIFS('Growth rates'!T$4:T$999,'Growth rates'!$B$4:$B$999,Demands!$A838,'Growth rates'!$C$4:$C$999,$W838)</f>
        <v>6.8418309797170789</v>
      </c>
      <c r="AP838" s="2">
        <f>SUMIFS('Growth rates'!U$4:U$999,'Growth rates'!$B$4:$B$999,Demands!$A838,'Growth rates'!$C$4:$C$999,$W838)</f>
        <v>7.363023878201675</v>
      </c>
      <c r="AR838">
        <f>VLOOKUP(C838&amp;A838,Driver_elast!$A$2:$E$1161,5,FALSE)</f>
        <v>1.266518</v>
      </c>
      <c r="AS838">
        <f t="shared" si="281"/>
        <v>1</v>
      </c>
      <c r="AT838">
        <f t="shared" si="282"/>
        <v>0.2</v>
      </c>
      <c r="AV838" s="2" cm="1">
        <f t="array" ref="AV838">TREND($AR838:$AS838,$AR$3:$AS$3,AV$1)</f>
        <v>1.2665179999999996</v>
      </c>
      <c r="AW838" s="2" cm="1">
        <f t="array" ref="AW838">TREND($AR838:$AS838,$AR$3:$AS$3,AW$1)</f>
        <v>1.2600175609756104</v>
      </c>
      <c r="AX838" s="2" cm="1">
        <f t="array" ref="AX838">TREND($AR838:$AS838,$AR$3:$AS$3,AX$1)</f>
        <v>1.2275153658536588</v>
      </c>
      <c r="AY838" s="2" cm="1">
        <f t="array" ref="AY838">TREND($AR838:$AS838,$AR$3:$AS$3,AY$1)</f>
        <v>1.1950131707317073</v>
      </c>
      <c r="AZ838" s="2" cm="1">
        <f t="array" ref="AZ838">TREND($AR838:$AS838,$AR$3:$AS$3,AZ$1)</f>
        <v>1.1625109756097558</v>
      </c>
      <c r="BA838" s="2" cm="1">
        <f t="array" ref="BA838">TREND($AR838:$AS838,$AR$3:$AS$3,BA$1)</f>
        <v>1.1300087804878061</v>
      </c>
      <c r="BB838" s="2" cm="1">
        <f t="array" ref="BB838">TREND($AR838:$AS838,$AR$3:$AS$3,BB$1)</f>
        <v>1.0975065853658545</v>
      </c>
      <c r="BC838" s="2" cm="1">
        <f t="array" ref="BC838">TREND($AR838:$AS838,$AR$3:$AS$3,BC$1)</f>
        <v>1.065004390243903</v>
      </c>
      <c r="BD838" s="2" cm="1">
        <f t="array" ref="BD838">TREND($AR838:$AS838,$AR$3:$AS$3,BD$1)</f>
        <v>1.0325021951219515</v>
      </c>
      <c r="BE838" s="2" cm="1">
        <f t="array" ref="BE838">TREND($AR838:$AS838,$AR$3:$AS$3,BE$1)</f>
        <v>1</v>
      </c>
      <c r="BF838" s="20" cm="1">
        <f t="array" ref="BF838">TREND($AS838:$AT838,$AS$3:$AT$3,BF$1)</f>
        <v>0.90000000000000568</v>
      </c>
      <c r="BG838" s="20" cm="1">
        <f t="array" ref="BG838">TREND($AS838:$AT838,$AS$3:$AT$3,BG$1)</f>
        <v>0.80000000000000426</v>
      </c>
      <c r="BH838" s="20" cm="1">
        <f t="array" ref="BH838">TREND($AS838:$AT838,$AS$3:$AT$3,BH$1)</f>
        <v>0.70000000000000284</v>
      </c>
      <c r="BI838" s="20" cm="1">
        <f t="array" ref="BI838">TREND($AS838:$AT838,$AS$3:$AT$3,BI$1)</f>
        <v>0.60000000000000142</v>
      </c>
      <c r="BJ838" s="20" cm="1">
        <f t="array" ref="BJ838">TREND($AS838:$AT838,$AS$3:$AT$3,BJ$1)</f>
        <v>0.5</v>
      </c>
      <c r="BK838" s="20" cm="1">
        <f t="array" ref="BK838">TREND($AS838:$AT838,$AS$3:$AT$3,BK$1)</f>
        <v>0.40000000000000568</v>
      </c>
      <c r="BL838" s="20" cm="1">
        <f t="array" ref="BL838">TREND($AS838:$AT838,$AS$3:$AT$3,BL$1)</f>
        <v>0.30000000000000426</v>
      </c>
      <c r="BM838" s="20" cm="1">
        <f t="array" ref="BM838">TREND($AS838:$AT838,$AS$3:$AT$3,BM$1)</f>
        <v>0.20000000000000284</v>
      </c>
    </row>
    <row r="839" spans="1:65" x14ac:dyDescent="0.35">
      <c r="A839" t="str">
        <f>IF(BYDem!B837="","\I:",BYDem!B837)</f>
        <v>LatAm_other</v>
      </c>
      <c r="B839" t="str">
        <f>BYDem!E837</f>
        <v>Trd_3w</v>
      </c>
      <c r="C839" t="str">
        <f t="shared" si="263"/>
        <v>Trd_3w</v>
      </c>
      <c r="D839" s="4">
        <f>SUMIFS(BYDem!$M$2:$M$2000,BYDem!$B$2:$B$2000,Demands!$A839,BYDem!$E$2:$E$2000,Demands!$B839)</f>
        <v>4.05</v>
      </c>
      <c r="E839" s="4">
        <f t="shared" si="264"/>
        <v>4.0982777840298779</v>
      </c>
      <c r="F839" s="4">
        <f t="shared" si="265"/>
        <v>5.286396097860834</v>
      </c>
      <c r="G839" s="4">
        <f t="shared" si="266"/>
        <v>6.3917984519694446</v>
      </c>
      <c r="H839" s="4">
        <f t="shared" si="267"/>
        <v>7.7166009569483345</v>
      </c>
      <c r="I839" s="4">
        <f t="shared" si="268"/>
        <v>9.2292961443161747</v>
      </c>
      <c r="J839" s="4">
        <f t="shared" si="269"/>
        <v>10.869804745541044</v>
      </c>
      <c r="K839" s="4">
        <f t="shared" si="270"/>
        <v>12.585658573263913</v>
      </c>
      <c r="L839" s="4">
        <f t="shared" si="271"/>
        <v>14.374538836350935</v>
      </c>
      <c r="M839" s="4">
        <f t="shared" si="272"/>
        <v>16.243163877504614</v>
      </c>
      <c r="N839" s="4">
        <f t="shared" si="273"/>
        <v>18.063874739201747</v>
      </c>
      <c r="O839" s="4">
        <f t="shared" si="274"/>
        <v>19.754972314393353</v>
      </c>
      <c r="P839" s="4">
        <f t="shared" si="275"/>
        <v>21.26600154816137</v>
      </c>
      <c r="Q839" s="4">
        <f t="shared" si="276"/>
        <v>22.54933000397773</v>
      </c>
      <c r="R839" s="4">
        <f t="shared" si="277"/>
        <v>23.595661405719337</v>
      </c>
      <c r="S839" s="4">
        <f t="shared" si="278"/>
        <v>24.410347122322634</v>
      </c>
      <c r="T839" s="4">
        <f t="shared" si="279"/>
        <v>25.002040056142437</v>
      </c>
      <c r="U839" s="4">
        <f t="shared" si="280"/>
        <v>25.382958139723272</v>
      </c>
      <c r="W839" s="5" t="str">
        <f>VLOOKUP(C839&amp;A839,Driver_elast!$A$2:$D$1161,4,FALSE)</f>
        <v>GDP</v>
      </c>
      <c r="X839" s="5">
        <v>1</v>
      </c>
      <c r="Y839" s="2">
        <f>SUMIFS('Growth rates'!D$4:D$999,'Growth rates'!$B$4:$B$999,Demands!$A839,'Growth rates'!$C$4:$C$999,$W839)</f>
        <v>1</v>
      </c>
      <c r="Z839" s="2">
        <f>SUMIFS('Growth rates'!E$4:E$999,'Growth rates'!$B$4:$B$999,Demands!$A839,'Growth rates'!$C$4:$C$999,$W839)</f>
        <v>1.0094605352102988</v>
      </c>
      <c r="AA839" s="2">
        <f>SUMIFS('Growth rates'!F$4:F$999,'Growth rates'!$B$4:$B$999,Demands!$A839,'Growth rates'!$C$4:$C$999,$W839)</f>
        <v>1.2478684701860967</v>
      </c>
      <c r="AB839" s="2">
        <f>SUMIFS('Growth rates'!G$4:G$999,'Growth rates'!$B$4:$B$999,Demands!$A839,'Growth rates'!$C$4:$C$999,$W839)</f>
        <v>1.4662202841167047</v>
      </c>
      <c r="AC839" s="2">
        <f>SUMIFS('Growth rates'!H$4:H$999,'Growth rates'!$B$4:$B$999,Demands!$A839,'Growth rates'!$C$4:$C$999,$W839)</f>
        <v>1.7276351192425732</v>
      </c>
      <c r="AD839" s="2">
        <f>SUMIFS('Growth rates'!I$4:I$999,'Growth rates'!$B$4:$B$999,Demands!$A839,'Growth rates'!$C$4:$C$999,$W839)</f>
        <v>2.0273412234228849</v>
      </c>
      <c r="AE839" s="2">
        <f>SUMIFS('Growth rates'!J$4:J$999,'Growth rates'!$B$4:$B$999,Demands!$A839,'Growth rates'!$C$4:$C$999,$W839)</f>
        <v>2.3556856483283735</v>
      </c>
      <c r="AF839" s="2">
        <f>SUMIFS('Growth rates'!K$4:K$999,'Growth rates'!$B$4:$B$999,Demands!$A839,'Growth rates'!$C$4:$C$999,$W839)</f>
        <v>2.7048456468360103</v>
      </c>
      <c r="AG839" s="2">
        <f>SUMIFS('Growth rates'!L$4:L$999,'Growth rates'!$B$4:$B$999,Demands!$A839,'Growth rates'!$C$4:$C$999,$W839)</f>
        <v>3.0772003380964117</v>
      </c>
      <c r="AH839" s="2">
        <f>SUMIFS('Growth rates'!M$4:M$999,'Growth rates'!$B$4:$B$999,Demands!$A839,'Growth rates'!$C$4:$C$999,$W839)</f>
        <v>3.4772224656844184</v>
      </c>
      <c r="AI839" s="2">
        <f>SUMIFS('Growth rates'!N$4:N$999,'Growth rates'!$B$4:$B$999,Demands!$A839,'Growth rates'!$C$4:$C$999,$W839)</f>
        <v>3.9102946840139454</v>
      </c>
      <c r="AJ839" s="2">
        <f>SUMIFS('Growth rates'!O$4:O$999,'Growth rates'!$B$4:$B$999,Demands!$A839,'Growth rates'!$C$4:$C$999,$W839)</f>
        <v>4.3678854524600617</v>
      </c>
      <c r="AK839" s="2">
        <f>SUMIFS('Growth rates'!P$4:P$999,'Growth rates'!$B$4:$B$999,Demands!$A839,'Growth rates'!$C$4:$C$999,$W839)</f>
        <v>4.8451615025009955</v>
      </c>
      <c r="AL839" s="2">
        <f>SUMIFS('Growth rates'!Q$4:Q$999,'Growth rates'!$B$4:$B$999,Demands!$A839,'Growth rates'!$C$4:$C$999,$W839)</f>
        <v>5.3324756170908669</v>
      </c>
      <c r="AM839" s="2">
        <f>SUMIFS('Growth rates'!R$4:R$999,'Growth rates'!$B$4:$B$999,Demands!$A839,'Growth rates'!$C$4:$C$999,$W839)</f>
        <v>5.8273494502557011</v>
      </c>
      <c r="AN839" s="2">
        <f>SUMIFS('Growth rates'!S$4:S$999,'Growth rates'!$B$4:$B$999,Demands!$A839,'Growth rates'!$C$4:$C$999,$W839)</f>
        <v>6.3303506462328327</v>
      </c>
      <c r="AO839" s="2">
        <f>SUMIFS('Growth rates'!T$4:T$999,'Growth rates'!$B$4:$B$999,Demands!$A839,'Growth rates'!$C$4:$C$999,$W839)</f>
        <v>6.8418309797170789</v>
      </c>
      <c r="AP839" s="2">
        <f>SUMIFS('Growth rates'!U$4:U$999,'Growth rates'!$B$4:$B$999,Demands!$A839,'Growth rates'!$C$4:$C$999,$W839)</f>
        <v>7.363023878201675</v>
      </c>
      <c r="AR839">
        <f>VLOOKUP(C839&amp;A839,Driver_elast!$A$2:$E$1161,5,FALSE)</f>
        <v>1.266518</v>
      </c>
      <c r="AS839">
        <f t="shared" si="281"/>
        <v>1</v>
      </c>
      <c r="AT839">
        <f t="shared" si="282"/>
        <v>0.2</v>
      </c>
      <c r="AV839" s="2" cm="1">
        <f t="array" ref="AV839">TREND($AR839:$AS839,$AR$3:$AS$3,AV$1)</f>
        <v>1.2665179999999996</v>
      </c>
      <c r="AW839" s="2" cm="1">
        <f t="array" ref="AW839">TREND($AR839:$AS839,$AR$3:$AS$3,AW$1)</f>
        <v>1.2600175609756104</v>
      </c>
      <c r="AX839" s="2" cm="1">
        <f t="array" ref="AX839">TREND($AR839:$AS839,$AR$3:$AS$3,AX$1)</f>
        <v>1.2275153658536588</v>
      </c>
      <c r="AY839" s="2" cm="1">
        <f t="array" ref="AY839">TREND($AR839:$AS839,$AR$3:$AS$3,AY$1)</f>
        <v>1.1950131707317073</v>
      </c>
      <c r="AZ839" s="2" cm="1">
        <f t="array" ref="AZ839">TREND($AR839:$AS839,$AR$3:$AS$3,AZ$1)</f>
        <v>1.1625109756097558</v>
      </c>
      <c r="BA839" s="2" cm="1">
        <f t="array" ref="BA839">TREND($AR839:$AS839,$AR$3:$AS$3,BA$1)</f>
        <v>1.1300087804878061</v>
      </c>
      <c r="BB839" s="2" cm="1">
        <f t="array" ref="BB839">TREND($AR839:$AS839,$AR$3:$AS$3,BB$1)</f>
        <v>1.0975065853658545</v>
      </c>
      <c r="BC839" s="2" cm="1">
        <f t="array" ref="BC839">TREND($AR839:$AS839,$AR$3:$AS$3,BC$1)</f>
        <v>1.065004390243903</v>
      </c>
      <c r="BD839" s="2" cm="1">
        <f t="array" ref="BD839">TREND($AR839:$AS839,$AR$3:$AS$3,BD$1)</f>
        <v>1.0325021951219515</v>
      </c>
      <c r="BE839" s="2" cm="1">
        <f t="array" ref="BE839">TREND($AR839:$AS839,$AR$3:$AS$3,BE$1)</f>
        <v>1</v>
      </c>
      <c r="BF839" s="20" cm="1">
        <f t="array" ref="BF839">TREND($AS839:$AT839,$AS$3:$AT$3,BF$1)</f>
        <v>0.90000000000000568</v>
      </c>
      <c r="BG839" s="20" cm="1">
        <f t="array" ref="BG839">TREND($AS839:$AT839,$AS$3:$AT$3,BG$1)</f>
        <v>0.80000000000000426</v>
      </c>
      <c r="BH839" s="20" cm="1">
        <f t="array" ref="BH839">TREND($AS839:$AT839,$AS$3:$AT$3,BH$1)</f>
        <v>0.70000000000000284</v>
      </c>
      <c r="BI839" s="20" cm="1">
        <f t="array" ref="BI839">TREND($AS839:$AT839,$AS$3:$AT$3,BI$1)</f>
        <v>0.60000000000000142</v>
      </c>
      <c r="BJ839" s="20" cm="1">
        <f t="array" ref="BJ839">TREND($AS839:$AT839,$AS$3:$AT$3,BJ$1)</f>
        <v>0.5</v>
      </c>
      <c r="BK839" s="20" cm="1">
        <f t="array" ref="BK839">TREND($AS839:$AT839,$AS$3:$AT$3,BK$1)</f>
        <v>0.40000000000000568</v>
      </c>
      <c r="BL839" s="20" cm="1">
        <f t="array" ref="BL839">TREND($AS839:$AT839,$AS$3:$AT$3,BL$1)</f>
        <v>0.30000000000000426</v>
      </c>
      <c r="BM839" s="20" cm="1">
        <f t="array" ref="BM839">TREND($AS839:$AT839,$AS$3:$AT$3,BM$1)</f>
        <v>0.20000000000000284</v>
      </c>
    </row>
    <row r="840" spans="1:65" x14ac:dyDescent="0.35">
      <c r="A840" t="str">
        <f>IF(BYDem!B838="","\I:",BYDem!B838)</f>
        <v>LatAm_other</v>
      </c>
      <c r="B840" t="str">
        <f>BYDem!E838</f>
        <v>Trd_Bus</v>
      </c>
      <c r="C840" t="str">
        <f t="shared" si="263"/>
        <v>Trd_Bus</v>
      </c>
      <c r="D840" s="4">
        <f>SUMIFS(BYDem!$M$2:$M$2000,BYDem!$B$2:$B$2000,Demands!$A840,BYDem!$E$2:$E$2000,Demands!$B840)</f>
        <v>11.2</v>
      </c>
      <c r="E840" s="4">
        <f t="shared" si="264"/>
        <v>11.333508933613491</v>
      </c>
      <c r="F840" s="4">
        <f t="shared" si="265"/>
        <v>14.619169455812678</v>
      </c>
      <c r="G840" s="4">
        <f t="shared" si="266"/>
        <v>17.676084607915502</v>
      </c>
      <c r="H840" s="4">
        <f t="shared" si="267"/>
        <v>21.339735979708976</v>
      </c>
      <c r="I840" s="4">
        <f t="shared" si="268"/>
        <v>25.522991806503992</v>
      </c>
      <c r="J840" s="4">
        <f t="shared" si="269"/>
        <v>30.059706950632027</v>
      </c>
      <c r="K840" s="4">
        <f t="shared" si="270"/>
        <v>34.804784202606378</v>
      </c>
      <c r="L840" s="4">
        <f t="shared" si="271"/>
        <v>39.751811102995177</v>
      </c>
      <c r="M840" s="4">
        <f t="shared" si="272"/>
        <v>44.919366772358444</v>
      </c>
      <c r="N840" s="4">
        <f t="shared" si="273"/>
        <v>49.954419031866564</v>
      </c>
      <c r="O840" s="4">
        <f t="shared" si="274"/>
        <v>54.631034548445818</v>
      </c>
      <c r="P840" s="4">
        <f t="shared" si="275"/>
        <v>58.809683293680827</v>
      </c>
      <c r="Q840" s="4">
        <f t="shared" si="276"/>
        <v>62.358640998654465</v>
      </c>
      <c r="R840" s="4">
        <f t="shared" si="277"/>
        <v>65.252199442976931</v>
      </c>
      <c r="S840" s="4">
        <f t="shared" si="278"/>
        <v>67.505157474077407</v>
      </c>
      <c r="T840" s="4">
        <f t="shared" si="279"/>
        <v>69.141444105875379</v>
      </c>
      <c r="U840" s="4">
        <f t="shared" si="280"/>
        <v>70.194847201210038</v>
      </c>
      <c r="W840" s="5" t="str">
        <f>VLOOKUP(C840&amp;A840,Driver_elast!$A$2:$D$1161,4,FALSE)</f>
        <v>GDP</v>
      </c>
      <c r="X840" s="5">
        <v>1</v>
      </c>
      <c r="Y840" s="2">
        <f>SUMIFS('Growth rates'!D$4:D$999,'Growth rates'!$B$4:$B$999,Demands!$A840,'Growth rates'!$C$4:$C$999,$W840)</f>
        <v>1</v>
      </c>
      <c r="Z840" s="2">
        <f>SUMIFS('Growth rates'!E$4:E$999,'Growth rates'!$B$4:$B$999,Demands!$A840,'Growth rates'!$C$4:$C$999,$W840)</f>
        <v>1.0094605352102988</v>
      </c>
      <c r="AA840" s="2">
        <f>SUMIFS('Growth rates'!F$4:F$999,'Growth rates'!$B$4:$B$999,Demands!$A840,'Growth rates'!$C$4:$C$999,$W840)</f>
        <v>1.2478684701860967</v>
      </c>
      <c r="AB840" s="2">
        <f>SUMIFS('Growth rates'!G$4:G$999,'Growth rates'!$B$4:$B$999,Demands!$A840,'Growth rates'!$C$4:$C$999,$W840)</f>
        <v>1.4662202841167047</v>
      </c>
      <c r="AC840" s="2">
        <f>SUMIFS('Growth rates'!H$4:H$999,'Growth rates'!$B$4:$B$999,Demands!$A840,'Growth rates'!$C$4:$C$999,$W840)</f>
        <v>1.7276351192425732</v>
      </c>
      <c r="AD840" s="2">
        <f>SUMIFS('Growth rates'!I$4:I$999,'Growth rates'!$B$4:$B$999,Demands!$A840,'Growth rates'!$C$4:$C$999,$W840)</f>
        <v>2.0273412234228849</v>
      </c>
      <c r="AE840" s="2">
        <f>SUMIFS('Growth rates'!J$4:J$999,'Growth rates'!$B$4:$B$999,Demands!$A840,'Growth rates'!$C$4:$C$999,$W840)</f>
        <v>2.3556856483283735</v>
      </c>
      <c r="AF840" s="2">
        <f>SUMIFS('Growth rates'!K$4:K$999,'Growth rates'!$B$4:$B$999,Demands!$A840,'Growth rates'!$C$4:$C$999,$W840)</f>
        <v>2.7048456468360103</v>
      </c>
      <c r="AG840" s="2">
        <f>SUMIFS('Growth rates'!L$4:L$999,'Growth rates'!$B$4:$B$999,Demands!$A840,'Growth rates'!$C$4:$C$999,$W840)</f>
        <v>3.0772003380964117</v>
      </c>
      <c r="AH840" s="2">
        <f>SUMIFS('Growth rates'!M$4:M$999,'Growth rates'!$B$4:$B$999,Demands!$A840,'Growth rates'!$C$4:$C$999,$W840)</f>
        <v>3.4772224656844184</v>
      </c>
      <c r="AI840" s="2">
        <f>SUMIFS('Growth rates'!N$4:N$999,'Growth rates'!$B$4:$B$999,Demands!$A840,'Growth rates'!$C$4:$C$999,$W840)</f>
        <v>3.9102946840139454</v>
      </c>
      <c r="AJ840" s="2">
        <f>SUMIFS('Growth rates'!O$4:O$999,'Growth rates'!$B$4:$B$999,Demands!$A840,'Growth rates'!$C$4:$C$999,$W840)</f>
        <v>4.3678854524600617</v>
      </c>
      <c r="AK840" s="2">
        <f>SUMIFS('Growth rates'!P$4:P$999,'Growth rates'!$B$4:$B$999,Demands!$A840,'Growth rates'!$C$4:$C$999,$W840)</f>
        <v>4.8451615025009955</v>
      </c>
      <c r="AL840" s="2">
        <f>SUMIFS('Growth rates'!Q$4:Q$999,'Growth rates'!$B$4:$B$999,Demands!$A840,'Growth rates'!$C$4:$C$999,$W840)</f>
        <v>5.3324756170908669</v>
      </c>
      <c r="AM840" s="2">
        <f>SUMIFS('Growth rates'!R$4:R$999,'Growth rates'!$B$4:$B$999,Demands!$A840,'Growth rates'!$C$4:$C$999,$W840)</f>
        <v>5.8273494502557011</v>
      </c>
      <c r="AN840" s="2">
        <f>SUMIFS('Growth rates'!S$4:S$999,'Growth rates'!$B$4:$B$999,Demands!$A840,'Growth rates'!$C$4:$C$999,$W840)</f>
        <v>6.3303506462328327</v>
      </c>
      <c r="AO840" s="2">
        <f>SUMIFS('Growth rates'!T$4:T$999,'Growth rates'!$B$4:$B$999,Demands!$A840,'Growth rates'!$C$4:$C$999,$W840)</f>
        <v>6.8418309797170789</v>
      </c>
      <c r="AP840" s="2">
        <f>SUMIFS('Growth rates'!U$4:U$999,'Growth rates'!$B$4:$B$999,Demands!$A840,'Growth rates'!$C$4:$C$999,$W840)</f>
        <v>7.363023878201675</v>
      </c>
      <c r="AR840">
        <f>VLOOKUP(C840&amp;A840,Driver_elast!$A$2:$E$1161,5,FALSE)</f>
        <v>1.266518</v>
      </c>
      <c r="AS840">
        <f t="shared" si="281"/>
        <v>1</v>
      </c>
      <c r="AT840">
        <f t="shared" si="282"/>
        <v>0.2</v>
      </c>
      <c r="AV840" s="2" cm="1">
        <f t="array" ref="AV840">TREND($AR840:$AS840,$AR$3:$AS$3,AV$1)</f>
        <v>1.2665179999999996</v>
      </c>
      <c r="AW840" s="2" cm="1">
        <f t="array" ref="AW840">TREND($AR840:$AS840,$AR$3:$AS$3,AW$1)</f>
        <v>1.2600175609756104</v>
      </c>
      <c r="AX840" s="2" cm="1">
        <f t="array" ref="AX840">TREND($AR840:$AS840,$AR$3:$AS$3,AX$1)</f>
        <v>1.2275153658536588</v>
      </c>
      <c r="AY840" s="2" cm="1">
        <f t="array" ref="AY840">TREND($AR840:$AS840,$AR$3:$AS$3,AY$1)</f>
        <v>1.1950131707317073</v>
      </c>
      <c r="AZ840" s="2" cm="1">
        <f t="array" ref="AZ840">TREND($AR840:$AS840,$AR$3:$AS$3,AZ$1)</f>
        <v>1.1625109756097558</v>
      </c>
      <c r="BA840" s="2" cm="1">
        <f t="array" ref="BA840">TREND($AR840:$AS840,$AR$3:$AS$3,BA$1)</f>
        <v>1.1300087804878061</v>
      </c>
      <c r="BB840" s="2" cm="1">
        <f t="array" ref="BB840">TREND($AR840:$AS840,$AR$3:$AS$3,BB$1)</f>
        <v>1.0975065853658545</v>
      </c>
      <c r="BC840" s="2" cm="1">
        <f t="array" ref="BC840">TREND($AR840:$AS840,$AR$3:$AS$3,BC$1)</f>
        <v>1.065004390243903</v>
      </c>
      <c r="BD840" s="2" cm="1">
        <f t="array" ref="BD840">TREND($AR840:$AS840,$AR$3:$AS$3,BD$1)</f>
        <v>1.0325021951219515</v>
      </c>
      <c r="BE840" s="2" cm="1">
        <f t="array" ref="BE840">TREND($AR840:$AS840,$AR$3:$AS$3,BE$1)</f>
        <v>1</v>
      </c>
      <c r="BF840" s="20" cm="1">
        <f t="array" ref="BF840">TREND($AS840:$AT840,$AS$3:$AT$3,BF$1)</f>
        <v>0.90000000000000568</v>
      </c>
      <c r="BG840" s="20" cm="1">
        <f t="array" ref="BG840">TREND($AS840:$AT840,$AS$3:$AT$3,BG$1)</f>
        <v>0.80000000000000426</v>
      </c>
      <c r="BH840" s="20" cm="1">
        <f t="array" ref="BH840">TREND($AS840:$AT840,$AS$3:$AT$3,BH$1)</f>
        <v>0.70000000000000284</v>
      </c>
      <c r="BI840" s="20" cm="1">
        <f t="array" ref="BI840">TREND($AS840:$AT840,$AS$3:$AT$3,BI$1)</f>
        <v>0.60000000000000142</v>
      </c>
      <c r="BJ840" s="20" cm="1">
        <f t="array" ref="BJ840">TREND($AS840:$AT840,$AS$3:$AT$3,BJ$1)</f>
        <v>0.5</v>
      </c>
      <c r="BK840" s="20" cm="1">
        <f t="array" ref="BK840">TREND($AS840:$AT840,$AS$3:$AT$3,BK$1)</f>
        <v>0.40000000000000568</v>
      </c>
      <c r="BL840" s="20" cm="1">
        <f t="array" ref="BL840">TREND($AS840:$AT840,$AS$3:$AT$3,BL$1)</f>
        <v>0.30000000000000426</v>
      </c>
      <c r="BM840" s="20" cm="1">
        <f t="array" ref="BM840">TREND($AS840:$AT840,$AS$3:$AT$3,BM$1)</f>
        <v>0.20000000000000284</v>
      </c>
    </row>
    <row r="841" spans="1:65" x14ac:dyDescent="0.35">
      <c r="A841" t="str">
        <f>IF(BYDem!B839="","\I:",BYDem!B839)</f>
        <v>LatAm_other</v>
      </c>
      <c r="B841" t="str">
        <f>BYDem!E839</f>
        <v>Trd_Car</v>
      </c>
      <c r="C841" t="str">
        <f t="shared" si="263"/>
        <v>Trd_Car</v>
      </c>
      <c r="D841" s="4">
        <f>SUMIFS(BYDem!$M$2:$M$2000,BYDem!$B$2:$B$2000,Demands!$A841,BYDem!$E$2:$E$2000,Demands!$B841)</f>
        <v>608.28</v>
      </c>
      <c r="E841" s="4">
        <f t="shared" si="264"/>
        <v>615.53096554807269</v>
      </c>
      <c r="F841" s="4">
        <f t="shared" si="265"/>
        <v>793.97753540908354</v>
      </c>
      <c r="G841" s="4">
        <f t="shared" si="266"/>
        <v>960.00078083061089</v>
      </c>
      <c r="H841" s="4">
        <f t="shared" si="267"/>
        <v>1158.9763037265514</v>
      </c>
      <c r="I841" s="4">
        <f t="shared" si="268"/>
        <v>1386.1719157196649</v>
      </c>
      <c r="J841" s="4">
        <f t="shared" si="269"/>
        <v>1632.5641557080755</v>
      </c>
      <c r="K841" s="4">
        <f t="shared" si="270"/>
        <v>1890.2726906036969</v>
      </c>
      <c r="L841" s="4">
        <f t="shared" si="271"/>
        <v>2158.9492551544558</v>
      </c>
      <c r="M841" s="4">
        <f t="shared" si="272"/>
        <v>2439.602894668767</v>
      </c>
      <c r="N841" s="4">
        <f t="shared" si="273"/>
        <v>2713.0601793485525</v>
      </c>
      <c r="O841" s="4">
        <f t="shared" si="274"/>
        <v>2967.0505084936267</v>
      </c>
      <c r="P841" s="4">
        <f t="shared" si="275"/>
        <v>3193.995906596444</v>
      </c>
      <c r="Q841" s="4">
        <f t="shared" si="276"/>
        <v>3386.7423345233515</v>
      </c>
      <c r="R841" s="4">
        <f t="shared" si="277"/>
        <v>3543.8935604619651</v>
      </c>
      <c r="S841" s="4">
        <f t="shared" si="278"/>
        <v>3666.2533203867683</v>
      </c>
      <c r="T841" s="4">
        <f t="shared" si="279"/>
        <v>3755.1212161358822</v>
      </c>
      <c r="U841" s="4">
        <f t="shared" si="280"/>
        <v>3812.3322906742897</v>
      </c>
      <c r="W841" s="5" t="str">
        <f>VLOOKUP(C841&amp;A841,Driver_elast!$A$2:$D$1161,4,FALSE)</f>
        <v>GDP</v>
      </c>
      <c r="X841" s="5">
        <v>1</v>
      </c>
      <c r="Y841" s="2">
        <f>SUMIFS('Growth rates'!D$4:D$999,'Growth rates'!$B$4:$B$999,Demands!$A841,'Growth rates'!$C$4:$C$999,$W841)</f>
        <v>1</v>
      </c>
      <c r="Z841" s="2">
        <f>SUMIFS('Growth rates'!E$4:E$999,'Growth rates'!$B$4:$B$999,Demands!$A841,'Growth rates'!$C$4:$C$999,$W841)</f>
        <v>1.0094605352102988</v>
      </c>
      <c r="AA841" s="2">
        <f>SUMIFS('Growth rates'!F$4:F$999,'Growth rates'!$B$4:$B$999,Demands!$A841,'Growth rates'!$C$4:$C$999,$W841)</f>
        <v>1.2478684701860967</v>
      </c>
      <c r="AB841" s="2">
        <f>SUMIFS('Growth rates'!G$4:G$999,'Growth rates'!$B$4:$B$999,Demands!$A841,'Growth rates'!$C$4:$C$999,$W841)</f>
        <v>1.4662202841167047</v>
      </c>
      <c r="AC841" s="2">
        <f>SUMIFS('Growth rates'!H$4:H$999,'Growth rates'!$B$4:$B$999,Demands!$A841,'Growth rates'!$C$4:$C$999,$W841)</f>
        <v>1.7276351192425732</v>
      </c>
      <c r="AD841" s="2">
        <f>SUMIFS('Growth rates'!I$4:I$999,'Growth rates'!$B$4:$B$999,Demands!$A841,'Growth rates'!$C$4:$C$999,$W841)</f>
        <v>2.0273412234228849</v>
      </c>
      <c r="AE841" s="2">
        <f>SUMIFS('Growth rates'!J$4:J$999,'Growth rates'!$B$4:$B$999,Demands!$A841,'Growth rates'!$C$4:$C$999,$W841)</f>
        <v>2.3556856483283735</v>
      </c>
      <c r="AF841" s="2">
        <f>SUMIFS('Growth rates'!K$4:K$999,'Growth rates'!$B$4:$B$999,Demands!$A841,'Growth rates'!$C$4:$C$999,$W841)</f>
        <v>2.7048456468360103</v>
      </c>
      <c r="AG841" s="2">
        <f>SUMIFS('Growth rates'!L$4:L$999,'Growth rates'!$B$4:$B$999,Demands!$A841,'Growth rates'!$C$4:$C$999,$W841)</f>
        <v>3.0772003380964117</v>
      </c>
      <c r="AH841" s="2">
        <f>SUMIFS('Growth rates'!M$4:M$999,'Growth rates'!$B$4:$B$999,Demands!$A841,'Growth rates'!$C$4:$C$999,$W841)</f>
        <v>3.4772224656844184</v>
      </c>
      <c r="AI841" s="2">
        <f>SUMIFS('Growth rates'!N$4:N$999,'Growth rates'!$B$4:$B$999,Demands!$A841,'Growth rates'!$C$4:$C$999,$W841)</f>
        <v>3.9102946840139454</v>
      </c>
      <c r="AJ841" s="2">
        <f>SUMIFS('Growth rates'!O$4:O$999,'Growth rates'!$B$4:$B$999,Demands!$A841,'Growth rates'!$C$4:$C$999,$W841)</f>
        <v>4.3678854524600617</v>
      </c>
      <c r="AK841" s="2">
        <f>SUMIFS('Growth rates'!P$4:P$999,'Growth rates'!$B$4:$B$999,Demands!$A841,'Growth rates'!$C$4:$C$999,$W841)</f>
        <v>4.8451615025009955</v>
      </c>
      <c r="AL841" s="2">
        <f>SUMIFS('Growth rates'!Q$4:Q$999,'Growth rates'!$B$4:$B$999,Demands!$A841,'Growth rates'!$C$4:$C$999,$W841)</f>
        <v>5.3324756170908669</v>
      </c>
      <c r="AM841" s="2">
        <f>SUMIFS('Growth rates'!R$4:R$999,'Growth rates'!$B$4:$B$999,Demands!$A841,'Growth rates'!$C$4:$C$999,$W841)</f>
        <v>5.8273494502557011</v>
      </c>
      <c r="AN841" s="2">
        <f>SUMIFS('Growth rates'!S$4:S$999,'Growth rates'!$B$4:$B$999,Demands!$A841,'Growth rates'!$C$4:$C$999,$W841)</f>
        <v>6.3303506462328327</v>
      </c>
      <c r="AO841" s="2">
        <f>SUMIFS('Growth rates'!T$4:T$999,'Growth rates'!$B$4:$B$999,Demands!$A841,'Growth rates'!$C$4:$C$999,$W841)</f>
        <v>6.8418309797170789</v>
      </c>
      <c r="AP841" s="2">
        <f>SUMIFS('Growth rates'!U$4:U$999,'Growth rates'!$B$4:$B$999,Demands!$A841,'Growth rates'!$C$4:$C$999,$W841)</f>
        <v>7.363023878201675</v>
      </c>
      <c r="AR841">
        <f>VLOOKUP(C841&amp;A841,Driver_elast!$A$2:$E$1161,5,FALSE)</f>
        <v>1.266518</v>
      </c>
      <c r="AS841">
        <f t="shared" si="281"/>
        <v>1</v>
      </c>
      <c r="AT841">
        <f t="shared" si="282"/>
        <v>0.2</v>
      </c>
      <c r="AV841" s="2" cm="1">
        <f t="array" ref="AV841">TREND($AR841:$AS841,$AR$3:$AS$3,AV$1)</f>
        <v>1.2665179999999996</v>
      </c>
      <c r="AW841" s="2" cm="1">
        <f t="array" ref="AW841">TREND($AR841:$AS841,$AR$3:$AS$3,AW$1)</f>
        <v>1.2600175609756104</v>
      </c>
      <c r="AX841" s="2" cm="1">
        <f t="array" ref="AX841">TREND($AR841:$AS841,$AR$3:$AS$3,AX$1)</f>
        <v>1.2275153658536588</v>
      </c>
      <c r="AY841" s="2" cm="1">
        <f t="array" ref="AY841">TREND($AR841:$AS841,$AR$3:$AS$3,AY$1)</f>
        <v>1.1950131707317073</v>
      </c>
      <c r="AZ841" s="2" cm="1">
        <f t="array" ref="AZ841">TREND($AR841:$AS841,$AR$3:$AS$3,AZ$1)</f>
        <v>1.1625109756097558</v>
      </c>
      <c r="BA841" s="2" cm="1">
        <f t="array" ref="BA841">TREND($AR841:$AS841,$AR$3:$AS$3,BA$1)</f>
        <v>1.1300087804878061</v>
      </c>
      <c r="BB841" s="2" cm="1">
        <f t="array" ref="BB841">TREND($AR841:$AS841,$AR$3:$AS$3,BB$1)</f>
        <v>1.0975065853658545</v>
      </c>
      <c r="BC841" s="2" cm="1">
        <f t="array" ref="BC841">TREND($AR841:$AS841,$AR$3:$AS$3,BC$1)</f>
        <v>1.065004390243903</v>
      </c>
      <c r="BD841" s="2" cm="1">
        <f t="array" ref="BD841">TREND($AR841:$AS841,$AR$3:$AS$3,BD$1)</f>
        <v>1.0325021951219515</v>
      </c>
      <c r="BE841" s="2" cm="1">
        <f t="array" ref="BE841">TREND($AR841:$AS841,$AR$3:$AS$3,BE$1)</f>
        <v>1</v>
      </c>
      <c r="BF841" s="20" cm="1">
        <f t="array" ref="BF841">TREND($AS841:$AT841,$AS$3:$AT$3,BF$1)</f>
        <v>0.90000000000000568</v>
      </c>
      <c r="BG841" s="20" cm="1">
        <f t="array" ref="BG841">TREND($AS841:$AT841,$AS$3:$AT$3,BG$1)</f>
        <v>0.80000000000000426</v>
      </c>
      <c r="BH841" s="20" cm="1">
        <f t="array" ref="BH841">TREND($AS841:$AT841,$AS$3:$AT$3,BH$1)</f>
        <v>0.70000000000000284</v>
      </c>
      <c r="BI841" s="20" cm="1">
        <f t="array" ref="BI841">TREND($AS841:$AT841,$AS$3:$AT$3,BI$1)</f>
        <v>0.60000000000000142</v>
      </c>
      <c r="BJ841" s="20" cm="1">
        <f t="array" ref="BJ841">TREND($AS841:$AT841,$AS$3:$AT$3,BJ$1)</f>
        <v>0.5</v>
      </c>
      <c r="BK841" s="20" cm="1">
        <f t="array" ref="BK841">TREND($AS841:$AT841,$AS$3:$AT$3,BK$1)</f>
        <v>0.40000000000000568</v>
      </c>
      <c r="BL841" s="20" cm="1">
        <f t="array" ref="BL841">TREND($AS841:$AT841,$AS$3:$AT$3,BL$1)</f>
        <v>0.30000000000000426</v>
      </c>
      <c r="BM841" s="20" cm="1">
        <f t="array" ref="BM841">TREND($AS841:$AT841,$AS$3:$AT$3,BM$1)</f>
        <v>0.20000000000000284</v>
      </c>
    </row>
    <row r="842" spans="1:65" x14ac:dyDescent="0.35">
      <c r="A842" t="str">
        <f>IF(BYDem!B840="","\I:",BYDem!B840)</f>
        <v>LatAm_other</v>
      </c>
      <c r="B842" t="str">
        <f>BYDem!E840</f>
        <v>Trd_Hdt</v>
      </c>
      <c r="C842" t="str">
        <f t="shared" si="263"/>
        <v>Trd_Hdt</v>
      </c>
      <c r="D842" s="4">
        <f>SUMIFS(BYDem!$M$2:$M$2000,BYDem!$B$2:$B$2000,Demands!$A842,BYDem!$E$2:$E$2000,Demands!$B842)</f>
        <v>112.5</v>
      </c>
      <c r="E842" s="4">
        <f t="shared" si="264"/>
        <v>113.84104955638551</v>
      </c>
      <c r="F842" s="4">
        <f t="shared" si="265"/>
        <v>146.84433605168985</v>
      </c>
      <c r="G842" s="4">
        <f t="shared" si="266"/>
        <v>177.54995699915128</v>
      </c>
      <c r="H842" s="4">
        <f t="shared" si="267"/>
        <v>214.35002658189822</v>
      </c>
      <c r="I842" s="4">
        <f t="shared" si="268"/>
        <v>256.36933734211601</v>
      </c>
      <c r="J842" s="4">
        <f t="shared" si="269"/>
        <v>301.93902070947348</v>
      </c>
      <c r="K842" s="4">
        <f t="shared" si="270"/>
        <v>349.60162703510872</v>
      </c>
      <c r="L842" s="4">
        <f t="shared" si="271"/>
        <v>399.29274545419264</v>
      </c>
      <c r="M842" s="4">
        <f t="shared" si="272"/>
        <v>451.19899659735046</v>
      </c>
      <c r="N842" s="4">
        <f t="shared" si="273"/>
        <v>501.77429831115967</v>
      </c>
      <c r="O842" s="4">
        <f t="shared" si="274"/>
        <v>548.74923095537088</v>
      </c>
      <c r="P842" s="4">
        <f t="shared" si="275"/>
        <v>590.72226522670474</v>
      </c>
      <c r="Q842" s="4">
        <f t="shared" si="276"/>
        <v>626.37027788827027</v>
      </c>
      <c r="R842" s="4">
        <f t="shared" si="277"/>
        <v>655.43503904775935</v>
      </c>
      <c r="S842" s="4">
        <f t="shared" si="278"/>
        <v>678.06519784229533</v>
      </c>
      <c r="T842" s="4">
        <f t="shared" si="279"/>
        <v>694.50111267062323</v>
      </c>
      <c r="U842" s="4">
        <f t="shared" si="280"/>
        <v>705.0821705478686</v>
      </c>
      <c r="W842" s="5" t="str">
        <f>VLOOKUP(C842&amp;A842,Driver_elast!$A$2:$D$1161,4,FALSE)</f>
        <v>GDP</v>
      </c>
      <c r="X842" s="5">
        <v>1</v>
      </c>
      <c r="Y842" s="2">
        <f>SUMIFS('Growth rates'!D$4:D$999,'Growth rates'!$B$4:$B$999,Demands!$A842,'Growth rates'!$C$4:$C$999,$W842)</f>
        <v>1</v>
      </c>
      <c r="Z842" s="2">
        <f>SUMIFS('Growth rates'!E$4:E$999,'Growth rates'!$B$4:$B$999,Demands!$A842,'Growth rates'!$C$4:$C$999,$W842)</f>
        <v>1.0094605352102988</v>
      </c>
      <c r="AA842" s="2">
        <f>SUMIFS('Growth rates'!F$4:F$999,'Growth rates'!$B$4:$B$999,Demands!$A842,'Growth rates'!$C$4:$C$999,$W842)</f>
        <v>1.2478684701860967</v>
      </c>
      <c r="AB842" s="2">
        <f>SUMIFS('Growth rates'!G$4:G$999,'Growth rates'!$B$4:$B$999,Demands!$A842,'Growth rates'!$C$4:$C$999,$W842)</f>
        <v>1.4662202841167047</v>
      </c>
      <c r="AC842" s="2">
        <f>SUMIFS('Growth rates'!H$4:H$999,'Growth rates'!$B$4:$B$999,Demands!$A842,'Growth rates'!$C$4:$C$999,$W842)</f>
        <v>1.7276351192425732</v>
      </c>
      <c r="AD842" s="2">
        <f>SUMIFS('Growth rates'!I$4:I$999,'Growth rates'!$B$4:$B$999,Demands!$A842,'Growth rates'!$C$4:$C$999,$W842)</f>
        <v>2.0273412234228849</v>
      </c>
      <c r="AE842" s="2">
        <f>SUMIFS('Growth rates'!J$4:J$999,'Growth rates'!$B$4:$B$999,Demands!$A842,'Growth rates'!$C$4:$C$999,$W842)</f>
        <v>2.3556856483283735</v>
      </c>
      <c r="AF842" s="2">
        <f>SUMIFS('Growth rates'!K$4:K$999,'Growth rates'!$B$4:$B$999,Demands!$A842,'Growth rates'!$C$4:$C$999,$W842)</f>
        <v>2.7048456468360103</v>
      </c>
      <c r="AG842" s="2">
        <f>SUMIFS('Growth rates'!L$4:L$999,'Growth rates'!$B$4:$B$999,Demands!$A842,'Growth rates'!$C$4:$C$999,$W842)</f>
        <v>3.0772003380964117</v>
      </c>
      <c r="AH842" s="2">
        <f>SUMIFS('Growth rates'!M$4:M$999,'Growth rates'!$B$4:$B$999,Demands!$A842,'Growth rates'!$C$4:$C$999,$W842)</f>
        <v>3.4772224656844184</v>
      </c>
      <c r="AI842" s="2">
        <f>SUMIFS('Growth rates'!N$4:N$999,'Growth rates'!$B$4:$B$999,Demands!$A842,'Growth rates'!$C$4:$C$999,$W842)</f>
        <v>3.9102946840139454</v>
      </c>
      <c r="AJ842" s="2">
        <f>SUMIFS('Growth rates'!O$4:O$999,'Growth rates'!$B$4:$B$999,Demands!$A842,'Growth rates'!$C$4:$C$999,$W842)</f>
        <v>4.3678854524600617</v>
      </c>
      <c r="AK842" s="2">
        <f>SUMIFS('Growth rates'!P$4:P$999,'Growth rates'!$B$4:$B$999,Demands!$A842,'Growth rates'!$C$4:$C$999,$W842)</f>
        <v>4.8451615025009955</v>
      </c>
      <c r="AL842" s="2">
        <f>SUMIFS('Growth rates'!Q$4:Q$999,'Growth rates'!$B$4:$B$999,Demands!$A842,'Growth rates'!$C$4:$C$999,$W842)</f>
        <v>5.3324756170908669</v>
      </c>
      <c r="AM842" s="2">
        <f>SUMIFS('Growth rates'!R$4:R$999,'Growth rates'!$B$4:$B$999,Demands!$A842,'Growth rates'!$C$4:$C$999,$W842)</f>
        <v>5.8273494502557011</v>
      </c>
      <c r="AN842" s="2">
        <f>SUMIFS('Growth rates'!S$4:S$999,'Growth rates'!$B$4:$B$999,Demands!$A842,'Growth rates'!$C$4:$C$999,$W842)</f>
        <v>6.3303506462328327</v>
      </c>
      <c r="AO842" s="2">
        <f>SUMIFS('Growth rates'!T$4:T$999,'Growth rates'!$B$4:$B$999,Demands!$A842,'Growth rates'!$C$4:$C$999,$W842)</f>
        <v>6.8418309797170789</v>
      </c>
      <c r="AP842" s="2">
        <f>SUMIFS('Growth rates'!U$4:U$999,'Growth rates'!$B$4:$B$999,Demands!$A842,'Growth rates'!$C$4:$C$999,$W842)</f>
        <v>7.363023878201675</v>
      </c>
      <c r="AR842">
        <f>VLOOKUP(C842&amp;A842,Driver_elast!$A$2:$E$1161,5,FALSE)</f>
        <v>1.266518</v>
      </c>
      <c r="AS842">
        <f t="shared" si="281"/>
        <v>1</v>
      </c>
      <c r="AT842">
        <f t="shared" si="282"/>
        <v>0.2</v>
      </c>
      <c r="AV842" s="2" cm="1">
        <f t="array" ref="AV842">TREND($AR842:$AS842,$AR$3:$AS$3,AV$1)</f>
        <v>1.2665179999999996</v>
      </c>
      <c r="AW842" s="2" cm="1">
        <f t="array" ref="AW842">TREND($AR842:$AS842,$AR$3:$AS$3,AW$1)</f>
        <v>1.2600175609756104</v>
      </c>
      <c r="AX842" s="2" cm="1">
        <f t="array" ref="AX842">TREND($AR842:$AS842,$AR$3:$AS$3,AX$1)</f>
        <v>1.2275153658536588</v>
      </c>
      <c r="AY842" s="2" cm="1">
        <f t="array" ref="AY842">TREND($AR842:$AS842,$AR$3:$AS$3,AY$1)</f>
        <v>1.1950131707317073</v>
      </c>
      <c r="AZ842" s="2" cm="1">
        <f t="array" ref="AZ842">TREND($AR842:$AS842,$AR$3:$AS$3,AZ$1)</f>
        <v>1.1625109756097558</v>
      </c>
      <c r="BA842" s="2" cm="1">
        <f t="array" ref="BA842">TREND($AR842:$AS842,$AR$3:$AS$3,BA$1)</f>
        <v>1.1300087804878061</v>
      </c>
      <c r="BB842" s="2" cm="1">
        <f t="array" ref="BB842">TREND($AR842:$AS842,$AR$3:$AS$3,BB$1)</f>
        <v>1.0975065853658545</v>
      </c>
      <c r="BC842" s="2" cm="1">
        <f t="array" ref="BC842">TREND($AR842:$AS842,$AR$3:$AS$3,BC$1)</f>
        <v>1.065004390243903</v>
      </c>
      <c r="BD842" s="2" cm="1">
        <f t="array" ref="BD842">TREND($AR842:$AS842,$AR$3:$AS$3,BD$1)</f>
        <v>1.0325021951219515</v>
      </c>
      <c r="BE842" s="2" cm="1">
        <f t="array" ref="BE842">TREND($AR842:$AS842,$AR$3:$AS$3,BE$1)</f>
        <v>1</v>
      </c>
      <c r="BF842" s="20" cm="1">
        <f t="array" ref="BF842">TREND($AS842:$AT842,$AS$3:$AT$3,BF$1)</f>
        <v>0.90000000000000568</v>
      </c>
      <c r="BG842" s="20" cm="1">
        <f t="array" ref="BG842">TREND($AS842:$AT842,$AS$3:$AT$3,BG$1)</f>
        <v>0.80000000000000426</v>
      </c>
      <c r="BH842" s="20" cm="1">
        <f t="array" ref="BH842">TREND($AS842:$AT842,$AS$3:$AT$3,BH$1)</f>
        <v>0.70000000000000284</v>
      </c>
      <c r="BI842" s="20" cm="1">
        <f t="array" ref="BI842">TREND($AS842:$AT842,$AS$3:$AT$3,BI$1)</f>
        <v>0.60000000000000142</v>
      </c>
      <c r="BJ842" s="20" cm="1">
        <f t="array" ref="BJ842">TREND($AS842:$AT842,$AS$3:$AT$3,BJ$1)</f>
        <v>0.5</v>
      </c>
      <c r="BK842" s="20" cm="1">
        <f t="array" ref="BK842">TREND($AS842:$AT842,$AS$3:$AT$3,BK$1)</f>
        <v>0.40000000000000568</v>
      </c>
      <c r="BL842" s="20" cm="1">
        <f t="array" ref="BL842">TREND($AS842:$AT842,$AS$3:$AT$3,BL$1)</f>
        <v>0.30000000000000426</v>
      </c>
      <c r="BM842" s="20" cm="1">
        <f t="array" ref="BM842">TREND($AS842:$AT842,$AS$3:$AT$3,BM$1)</f>
        <v>0.20000000000000284</v>
      </c>
    </row>
    <row r="843" spans="1:65" x14ac:dyDescent="0.35">
      <c r="A843" t="str">
        <f>IF(BYDem!B841="","\I:",BYDem!B841)</f>
        <v>LatAm_other</v>
      </c>
      <c r="B843" t="str">
        <f>BYDem!E841</f>
        <v>Trd_Lcv</v>
      </c>
      <c r="C843" t="str">
        <f t="shared" si="263"/>
        <v>Trd_Lcv</v>
      </c>
      <c r="D843" s="4">
        <f>SUMIFS(BYDem!$M$2:$M$2000,BYDem!$B$2:$B$2000,Demands!$A843,BYDem!$E$2:$E$2000,Demands!$B843)</f>
        <v>70.25</v>
      </c>
      <c r="E843" s="4">
        <f t="shared" si="264"/>
        <v>71.087410945209626</v>
      </c>
      <c r="F843" s="4">
        <f t="shared" si="265"/>
        <v>91.696129845610784</v>
      </c>
      <c r="G843" s="4">
        <f t="shared" si="266"/>
        <v>110.87008425947002</v>
      </c>
      <c r="H843" s="4">
        <f t="shared" si="267"/>
        <v>133.84968326558533</v>
      </c>
      <c r="I843" s="4">
        <f t="shared" si="268"/>
        <v>160.08840842918801</v>
      </c>
      <c r="J843" s="4">
        <f t="shared" si="269"/>
        <v>188.54414404302679</v>
      </c>
      <c r="K843" s="4">
        <f t="shared" si="270"/>
        <v>218.30679377081236</v>
      </c>
      <c r="L843" s="4">
        <f t="shared" si="271"/>
        <v>249.33613660584032</v>
      </c>
      <c r="M843" s="4">
        <f t="shared" si="272"/>
        <v>281.74870676412331</v>
      </c>
      <c r="N843" s="4">
        <f t="shared" si="273"/>
        <v>313.3301729454131</v>
      </c>
      <c r="O843" s="4">
        <f t="shared" si="274"/>
        <v>342.66340866324282</v>
      </c>
      <c r="P843" s="4">
        <f t="shared" si="275"/>
        <v>368.87323673045353</v>
      </c>
      <c r="Q843" s="4">
        <f t="shared" si="276"/>
        <v>391.13344019245335</v>
      </c>
      <c r="R843" s="4">
        <f t="shared" si="277"/>
        <v>409.28276882760099</v>
      </c>
      <c r="S843" s="4">
        <f t="shared" si="278"/>
        <v>423.41404576374458</v>
      </c>
      <c r="T843" s="4">
        <f t="shared" si="279"/>
        <v>433.677361467656</v>
      </c>
      <c r="U843" s="4">
        <f t="shared" si="280"/>
        <v>440.28464427544702</v>
      </c>
      <c r="W843" s="5" t="str">
        <f>VLOOKUP(C843&amp;A843,Driver_elast!$A$2:$D$1161,4,FALSE)</f>
        <v>GDP</v>
      </c>
      <c r="X843" s="5">
        <v>1</v>
      </c>
      <c r="Y843" s="2">
        <f>SUMIFS('Growth rates'!D$4:D$999,'Growth rates'!$B$4:$B$999,Demands!$A843,'Growth rates'!$C$4:$C$999,$W843)</f>
        <v>1</v>
      </c>
      <c r="Z843" s="2">
        <f>SUMIFS('Growth rates'!E$4:E$999,'Growth rates'!$B$4:$B$999,Demands!$A843,'Growth rates'!$C$4:$C$999,$W843)</f>
        <v>1.0094605352102988</v>
      </c>
      <c r="AA843" s="2">
        <f>SUMIFS('Growth rates'!F$4:F$999,'Growth rates'!$B$4:$B$999,Demands!$A843,'Growth rates'!$C$4:$C$999,$W843)</f>
        <v>1.2478684701860967</v>
      </c>
      <c r="AB843" s="2">
        <f>SUMIFS('Growth rates'!G$4:G$999,'Growth rates'!$B$4:$B$999,Demands!$A843,'Growth rates'!$C$4:$C$999,$W843)</f>
        <v>1.4662202841167047</v>
      </c>
      <c r="AC843" s="2">
        <f>SUMIFS('Growth rates'!H$4:H$999,'Growth rates'!$B$4:$B$999,Demands!$A843,'Growth rates'!$C$4:$C$999,$W843)</f>
        <v>1.7276351192425732</v>
      </c>
      <c r="AD843" s="2">
        <f>SUMIFS('Growth rates'!I$4:I$999,'Growth rates'!$B$4:$B$999,Demands!$A843,'Growth rates'!$C$4:$C$999,$W843)</f>
        <v>2.0273412234228849</v>
      </c>
      <c r="AE843" s="2">
        <f>SUMIFS('Growth rates'!J$4:J$999,'Growth rates'!$B$4:$B$999,Demands!$A843,'Growth rates'!$C$4:$C$999,$W843)</f>
        <v>2.3556856483283735</v>
      </c>
      <c r="AF843" s="2">
        <f>SUMIFS('Growth rates'!K$4:K$999,'Growth rates'!$B$4:$B$999,Demands!$A843,'Growth rates'!$C$4:$C$999,$W843)</f>
        <v>2.7048456468360103</v>
      </c>
      <c r="AG843" s="2">
        <f>SUMIFS('Growth rates'!L$4:L$999,'Growth rates'!$B$4:$B$999,Demands!$A843,'Growth rates'!$C$4:$C$999,$W843)</f>
        <v>3.0772003380964117</v>
      </c>
      <c r="AH843" s="2">
        <f>SUMIFS('Growth rates'!M$4:M$999,'Growth rates'!$B$4:$B$999,Demands!$A843,'Growth rates'!$C$4:$C$999,$W843)</f>
        <v>3.4772224656844184</v>
      </c>
      <c r="AI843" s="2">
        <f>SUMIFS('Growth rates'!N$4:N$999,'Growth rates'!$B$4:$B$999,Demands!$A843,'Growth rates'!$C$4:$C$999,$W843)</f>
        <v>3.9102946840139454</v>
      </c>
      <c r="AJ843" s="2">
        <f>SUMIFS('Growth rates'!O$4:O$999,'Growth rates'!$B$4:$B$999,Demands!$A843,'Growth rates'!$C$4:$C$999,$W843)</f>
        <v>4.3678854524600617</v>
      </c>
      <c r="AK843" s="2">
        <f>SUMIFS('Growth rates'!P$4:P$999,'Growth rates'!$B$4:$B$999,Demands!$A843,'Growth rates'!$C$4:$C$999,$W843)</f>
        <v>4.8451615025009955</v>
      </c>
      <c r="AL843" s="2">
        <f>SUMIFS('Growth rates'!Q$4:Q$999,'Growth rates'!$B$4:$B$999,Demands!$A843,'Growth rates'!$C$4:$C$999,$W843)</f>
        <v>5.3324756170908669</v>
      </c>
      <c r="AM843" s="2">
        <f>SUMIFS('Growth rates'!R$4:R$999,'Growth rates'!$B$4:$B$999,Demands!$A843,'Growth rates'!$C$4:$C$999,$W843)</f>
        <v>5.8273494502557011</v>
      </c>
      <c r="AN843" s="2">
        <f>SUMIFS('Growth rates'!S$4:S$999,'Growth rates'!$B$4:$B$999,Demands!$A843,'Growth rates'!$C$4:$C$999,$W843)</f>
        <v>6.3303506462328327</v>
      </c>
      <c r="AO843" s="2">
        <f>SUMIFS('Growth rates'!T$4:T$999,'Growth rates'!$B$4:$B$999,Demands!$A843,'Growth rates'!$C$4:$C$999,$W843)</f>
        <v>6.8418309797170789</v>
      </c>
      <c r="AP843" s="2">
        <f>SUMIFS('Growth rates'!U$4:U$999,'Growth rates'!$B$4:$B$999,Demands!$A843,'Growth rates'!$C$4:$C$999,$W843)</f>
        <v>7.363023878201675</v>
      </c>
      <c r="AR843">
        <f>VLOOKUP(C843&amp;A843,Driver_elast!$A$2:$E$1161,5,FALSE)</f>
        <v>1.266518</v>
      </c>
      <c r="AS843">
        <f t="shared" si="281"/>
        <v>1</v>
      </c>
      <c r="AT843">
        <f t="shared" si="282"/>
        <v>0.2</v>
      </c>
      <c r="AV843" s="2" cm="1">
        <f t="array" ref="AV843">TREND($AR843:$AS843,$AR$3:$AS$3,AV$1)</f>
        <v>1.2665179999999996</v>
      </c>
      <c r="AW843" s="2" cm="1">
        <f t="array" ref="AW843">TREND($AR843:$AS843,$AR$3:$AS$3,AW$1)</f>
        <v>1.2600175609756104</v>
      </c>
      <c r="AX843" s="2" cm="1">
        <f t="array" ref="AX843">TREND($AR843:$AS843,$AR$3:$AS$3,AX$1)</f>
        <v>1.2275153658536588</v>
      </c>
      <c r="AY843" s="2" cm="1">
        <f t="array" ref="AY843">TREND($AR843:$AS843,$AR$3:$AS$3,AY$1)</f>
        <v>1.1950131707317073</v>
      </c>
      <c r="AZ843" s="2" cm="1">
        <f t="array" ref="AZ843">TREND($AR843:$AS843,$AR$3:$AS$3,AZ$1)</f>
        <v>1.1625109756097558</v>
      </c>
      <c r="BA843" s="2" cm="1">
        <f t="array" ref="BA843">TREND($AR843:$AS843,$AR$3:$AS$3,BA$1)</f>
        <v>1.1300087804878061</v>
      </c>
      <c r="BB843" s="2" cm="1">
        <f t="array" ref="BB843">TREND($AR843:$AS843,$AR$3:$AS$3,BB$1)</f>
        <v>1.0975065853658545</v>
      </c>
      <c r="BC843" s="2" cm="1">
        <f t="array" ref="BC843">TREND($AR843:$AS843,$AR$3:$AS$3,BC$1)</f>
        <v>1.065004390243903</v>
      </c>
      <c r="BD843" s="2" cm="1">
        <f t="array" ref="BD843">TREND($AR843:$AS843,$AR$3:$AS$3,BD$1)</f>
        <v>1.0325021951219515</v>
      </c>
      <c r="BE843" s="2" cm="1">
        <f t="array" ref="BE843">TREND($AR843:$AS843,$AR$3:$AS$3,BE$1)</f>
        <v>1</v>
      </c>
      <c r="BF843" s="20" cm="1">
        <f t="array" ref="BF843">TREND($AS843:$AT843,$AS$3:$AT$3,BF$1)</f>
        <v>0.90000000000000568</v>
      </c>
      <c r="BG843" s="20" cm="1">
        <f t="array" ref="BG843">TREND($AS843:$AT843,$AS$3:$AT$3,BG$1)</f>
        <v>0.80000000000000426</v>
      </c>
      <c r="BH843" s="20" cm="1">
        <f t="array" ref="BH843">TREND($AS843:$AT843,$AS$3:$AT$3,BH$1)</f>
        <v>0.70000000000000284</v>
      </c>
      <c r="BI843" s="20" cm="1">
        <f t="array" ref="BI843">TREND($AS843:$AT843,$AS$3:$AT$3,BI$1)</f>
        <v>0.60000000000000142</v>
      </c>
      <c r="BJ843" s="20" cm="1">
        <f t="array" ref="BJ843">TREND($AS843:$AT843,$AS$3:$AT$3,BJ$1)</f>
        <v>0.5</v>
      </c>
      <c r="BK843" s="20" cm="1">
        <f t="array" ref="BK843">TREND($AS843:$AT843,$AS$3:$AT$3,BK$1)</f>
        <v>0.40000000000000568</v>
      </c>
      <c r="BL843" s="20" cm="1">
        <f t="array" ref="BL843">TREND($AS843:$AT843,$AS$3:$AT$3,BL$1)</f>
        <v>0.30000000000000426</v>
      </c>
      <c r="BM843" s="20" cm="1">
        <f t="array" ref="BM843">TREND($AS843:$AT843,$AS$3:$AT$3,BM$1)</f>
        <v>0.20000000000000284</v>
      </c>
    </row>
    <row r="844" spans="1:65" x14ac:dyDescent="0.35">
      <c r="A844" t="str">
        <f>IF(BYDem!B842="","\I:",BYDem!B842)</f>
        <v>Mexico</v>
      </c>
      <c r="B844" t="str">
        <f>BYDem!E842</f>
        <v>AGR</v>
      </c>
      <c r="C844" t="str">
        <f t="shared" si="263"/>
        <v>AGR</v>
      </c>
      <c r="D844" s="4">
        <f>SUMIFS(BYDem!$M$2:$M$2000,BYDem!$B$2:$B$2000,Demands!$A844,BYDem!$E$2:$E$2000,Demands!$B844)</f>
        <v>176.22902295719999</v>
      </c>
      <c r="E844" s="4">
        <f t="shared" si="264"/>
        <v>178.21067027469053</v>
      </c>
      <c r="F844" s="4">
        <f t="shared" si="265"/>
        <v>188.15374434449598</v>
      </c>
      <c r="G844" s="4">
        <f t="shared" si="266"/>
        <v>199.12460563258122</v>
      </c>
      <c r="H844" s="4">
        <f t="shared" si="267"/>
        <v>209.00054954824262</v>
      </c>
      <c r="I844" s="4">
        <f t="shared" si="268"/>
        <v>217.43155423744162</v>
      </c>
      <c r="J844" s="4">
        <f t="shared" si="269"/>
        <v>224.16626194530204</v>
      </c>
      <c r="K844" s="4">
        <f t="shared" si="270"/>
        <v>229.19534820615362</v>
      </c>
      <c r="L844" s="4">
        <f t="shared" si="271"/>
        <v>232.85516577958671</v>
      </c>
      <c r="M844" s="4">
        <f t="shared" si="272"/>
        <v>235.15745386937516</v>
      </c>
      <c r="N844" s="4">
        <f t="shared" si="273"/>
        <v>236.17745816135306</v>
      </c>
      <c r="O844" s="4">
        <f t="shared" si="274"/>
        <v>236.20866294101029</v>
      </c>
      <c r="P844" s="4">
        <f t="shared" si="275"/>
        <v>235.51462613401304</v>
      </c>
      <c r="Q844" s="4">
        <f t="shared" si="276"/>
        <v>234.40768137832865</v>
      </c>
      <c r="R844" s="4">
        <f t="shared" si="277"/>
        <v>233.15517078230789</v>
      </c>
      <c r="S844" s="4">
        <f t="shared" si="278"/>
        <v>231.93867601696255</v>
      </c>
      <c r="T844" s="4">
        <f t="shared" si="279"/>
        <v>230.92908190950737</v>
      </c>
      <c r="U844" s="4">
        <f t="shared" si="280"/>
        <v>230.16382840557699</v>
      </c>
      <c r="W844" s="5" t="str">
        <f>VLOOKUP(C844&amp;A844,Driver_elast!$A$2:$D$1161,4,FALSE)</f>
        <v>POP</v>
      </c>
      <c r="X844" s="5">
        <v>1</v>
      </c>
      <c r="Y844" s="2">
        <f>SUMIFS('Growth rates'!D$4:D$999,'Growth rates'!$B$4:$B$999,Demands!$A844,'Growth rates'!$C$4:$C$999,$W844)</f>
        <v>1</v>
      </c>
      <c r="Z844" s="2">
        <f>SUMIFS('Growth rates'!E$4:E$999,'Growth rates'!$B$4:$B$999,Demands!$A844,'Growth rates'!$C$4:$C$999,$W844)</f>
        <v>1.007701635956207</v>
      </c>
      <c r="AA844" s="2">
        <f>SUMIFS('Growth rates'!F$4:F$999,'Growth rates'!$B$4:$B$999,Demands!$A844,'Growth rates'!$C$4:$C$999,$W844)</f>
        <v>1.0462098157372421</v>
      </c>
      <c r="AB844" s="2">
        <f>SUMIFS('Growth rates'!G$4:G$999,'Growth rates'!$B$4:$B$999,Demands!$A844,'Growth rates'!$C$4:$C$999,$W844)</f>
        <v>1.0879909960951959</v>
      </c>
      <c r="AC844" s="2">
        <f>SUMIFS('Growth rates'!H$4:H$999,'Growth rates'!$B$4:$B$999,Demands!$A844,'Growth rates'!$C$4:$C$999,$W844)</f>
        <v>1.1249493860638369</v>
      </c>
      <c r="AD844" s="2">
        <f>SUMIFS('Growth rates'!I$4:I$999,'Growth rates'!$B$4:$B$999,Demands!$A844,'Growth rates'!$C$4:$C$999,$W844)</f>
        <v>1.1560306693666245</v>
      </c>
      <c r="AE844" s="2">
        <f>SUMIFS('Growth rates'!J$4:J$999,'Growth rates'!$B$4:$B$999,Demands!$A844,'Growth rates'!$C$4:$C$999,$W844)</f>
        <v>1.1805551372747696</v>
      </c>
      <c r="AF844" s="2">
        <f>SUMIFS('Growth rates'!K$4:K$999,'Growth rates'!$B$4:$B$999,Demands!$A844,'Growth rates'!$C$4:$C$999,$W844)</f>
        <v>1.198695215958608</v>
      </c>
      <c r="AG844" s="2">
        <f>SUMIFS('Growth rates'!L$4:L$999,'Growth rates'!$B$4:$B$999,Demands!$A844,'Growth rates'!$C$4:$C$999,$W844)</f>
        <v>1.2118050280693888</v>
      </c>
      <c r="AH844" s="2">
        <f>SUMIFS('Growth rates'!M$4:M$999,'Growth rates'!$B$4:$B$999,Demands!$A844,'Growth rates'!$C$4:$C$999,$W844)</f>
        <v>1.2200111997027054</v>
      </c>
      <c r="AI844" s="2">
        <f>SUMIFS('Growth rates'!N$4:N$999,'Growth rates'!$B$4:$B$999,Demands!$A844,'Growth rates'!$C$4:$C$999,$W844)</f>
        <v>1.2240383571943674</v>
      </c>
      <c r="AJ844" s="2">
        <f>SUMIFS('Growth rates'!O$4:O$999,'Growth rates'!$B$4:$B$999,Demands!$A844,'Growth rates'!$C$4:$C$999,$W844)</f>
        <v>1.2241768163798614</v>
      </c>
      <c r="AK844" s="2">
        <f>SUMIFS('Growth rates'!P$4:P$999,'Growth rates'!$B$4:$B$999,Demands!$A844,'Growth rates'!$C$4:$C$999,$W844)</f>
        <v>1.2206574308151161</v>
      </c>
      <c r="AL844" s="2">
        <f>SUMIFS('Growth rates'!Q$4:Q$999,'Growth rates'!$B$4:$B$999,Demands!$A844,'Growth rates'!$C$4:$C$999,$W844)</f>
        <v>1.2141082848672167</v>
      </c>
      <c r="AM844" s="2">
        <f>SUMIFS('Growth rates'!R$4:R$999,'Growth rates'!$B$4:$B$999,Demands!$A844,'Growth rates'!$C$4:$C$999,$W844)</f>
        <v>1.2052217787552724</v>
      </c>
      <c r="AN844" s="2">
        <f>SUMIFS('Growth rates'!S$4:S$999,'Growth rates'!$B$4:$B$999,Demands!$A844,'Growth rates'!$C$4:$C$999,$W844)</f>
        <v>1.1944544932559236</v>
      </c>
      <c r="AO844" s="2">
        <f>SUMIFS('Growth rates'!T$4:T$999,'Growth rates'!$B$4:$B$999,Demands!$A844,'Growth rates'!$C$4:$C$999,$W844)</f>
        <v>1.1825843477329208</v>
      </c>
      <c r="AP844" s="2">
        <f>SUMIFS('Growth rates'!U$4:U$999,'Growth rates'!$B$4:$B$999,Demands!$A844,'Growth rates'!$C$4:$C$999,$W844)</f>
        <v>1.1691640273207002</v>
      </c>
      <c r="AR844">
        <f>VLOOKUP(C844&amp;A844,Driver_elast!$A$2:$E$1161,5,FALSE)</f>
        <v>1.4600439999999999</v>
      </c>
      <c r="AS844">
        <f t="shared" si="281"/>
        <v>1.4600439999999999</v>
      </c>
      <c r="AT844">
        <f t="shared" si="282"/>
        <v>0.29200879999999996</v>
      </c>
      <c r="AV844" s="2" cm="1">
        <f t="array" ref="AV844">TREND($AR844:$AS844,$AR$3:$AS$3,AV$1)</f>
        <v>1.4600439999999999</v>
      </c>
      <c r="AW844" s="2" cm="1">
        <f t="array" ref="AW844">TREND($AR844:$AS844,$AR$3:$AS$3,AW$1)</f>
        <v>1.4600439999999999</v>
      </c>
      <c r="AX844" s="2" cm="1">
        <f t="array" ref="AX844">TREND($AR844:$AS844,$AR$3:$AS$3,AX$1)</f>
        <v>1.4600439999999999</v>
      </c>
      <c r="AY844" s="2" cm="1">
        <f t="array" ref="AY844">TREND($AR844:$AS844,$AR$3:$AS$3,AY$1)</f>
        <v>1.4600439999999999</v>
      </c>
      <c r="AZ844" s="2" cm="1">
        <f t="array" ref="AZ844">TREND($AR844:$AS844,$AR$3:$AS$3,AZ$1)</f>
        <v>1.4600439999999999</v>
      </c>
      <c r="BA844" s="2" cm="1">
        <f t="array" ref="BA844">TREND($AR844:$AS844,$AR$3:$AS$3,BA$1)</f>
        <v>1.4600439999999999</v>
      </c>
      <c r="BB844" s="2" cm="1">
        <f t="array" ref="BB844">TREND($AR844:$AS844,$AR$3:$AS$3,BB$1)</f>
        <v>1.4600439999999999</v>
      </c>
      <c r="BC844" s="2" cm="1">
        <f t="array" ref="BC844">TREND($AR844:$AS844,$AR$3:$AS$3,BC$1)</f>
        <v>1.4600439999999999</v>
      </c>
      <c r="BD844" s="2" cm="1">
        <f t="array" ref="BD844">TREND($AR844:$AS844,$AR$3:$AS$3,BD$1)</f>
        <v>1.4600439999999999</v>
      </c>
      <c r="BE844" s="2" cm="1">
        <f t="array" ref="BE844">TREND($AR844:$AS844,$AR$3:$AS$3,BE$1)</f>
        <v>1.4600439999999999</v>
      </c>
      <c r="BF844" s="20" cm="1">
        <f t="array" ref="BF844">TREND($AS844:$AT844,$AS$3:$AT$3,BF$1)</f>
        <v>1.314039600000001</v>
      </c>
      <c r="BG844" s="20" cm="1">
        <f t="array" ref="BG844">TREND($AS844:$AT844,$AS$3:$AT$3,BG$1)</f>
        <v>1.1680352000000056</v>
      </c>
      <c r="BH844" s="20" cm="1">
        <f t="array" ref="BH844">TREND($AS844:$AT844,$AS$3:$AT$3,BH$1)</f>
        <v>1.0220308000000031</v>
      </c>
      <c r="BI844" s="20" cm="1">
        <f t="array" ref="BI844">TREND($AS844:$AT844,$AS$3:$AT$3,BI$1)</f>
        <v>0.87602640000000065</v>
      </c>
      <c r="BJ844" s="20" cm="1">
        <f t="array" ref="BJ844">TREND($AS844:$AT844,$AS$3:$AT$3,BJ$1)</f>
        <v>0.73002200000000528</v>
      </c>
      <c r="BK844" s="20" cm="1">
        <f t="array" ref="BK844">TREND($AS844:$AT844,$AS$3:$AT$3,BK$1)</f>
        <v>0.5840176000000028</v>
      </c>
      <c r="BL844" s="20" cm="1">
        <f t="array" ref="BL844">TREND($AS844:$AT844,$AS$3:$AT$3,BL$1)</f>
        <v>0.43801320000000743</v>
      </c>
      <c r="BM844" s="20" cm="1">
        <f t="array" ref="BM844">TREND($AS844:$AT844,$AS$3:$AT$3,BM$1)</f>
        <v>0.29200880000000495</v>
      </c>
    </row>
    <row r="845" spans="1:65" x14ac:dyDescent="0.35">
      <c r="A845" t="str">
        <f>IF(BYDem!B843="","\I:",BYDem!B843)</f>
        <v>Mexico</v>
      </c>
      <c r="B845" t="str">
        <f>BYDem!E843</f>
        <v>CCK</v>
      </c>
      <c r="C845" t="str">
        <f t="shared" si="263"/>
        <v>CCK</v>
      </c>
      <c r="D845" s="4">
        <f>SUMIFS(BYDem!$M$2:$M$2000,BYDem!$B$2:$B$2000,Demands!$A845,BYDem!$E$2:$E$2000,Demands!$B845)</f>
        <v>35.601329707002002</v>
      </c>
      <c r="E845" s="4">
        <f t="shared" si="264"/>
        <v>35.379665068690322</v>
      </c>
      <c r="F845" s="4">
        <f t="shared" si="265"/>
        <v>40.870183339616041</v>
      </c>
      <c r="G845" s="4">
        <f t="shared" si="266"/>
        <v>45.660968377317069</v>
      </c>
      <c r="H845" s="4">
        <f t="shared" si="267"/>
        <v>51.06706104167268</v>
      </c>
      <c r="I845" s="4">
        <f t="shared" si="268"/>
        <v>56.946996570394546</v>
      </c>
      <c r="J845" s="4">
        <f t="shared" si="269"/>
        <v>63.289844633075248</v>
      </c>
      <c r="K845" s="4">
        <f t="shared" si="270"/>
        <v>69.967644795684322</v>
      </c>
      <c r="L845" s="4">
        <f t="shared" si="271"/>
        <v>76.821710567536513</v>
      </c>
      <c r="M845" s="4">
        <f t="shared" si="272"/>
        <v>83.61649915668059</v>
      </c>
      <c r="N845" s="4">
        <f t="shared" si="273"/>
        <v>89.707446422447731</v>
      </c>
      <c r="O845" s="4">
        <f t="shared" si="274"/>
        <v>95.016496033741504</v>
      </c>
      <c r="P845" s="4">
        <f t="shared" si="275"/>
        <v>99.441956692742394</v>
      </c>
      <c r="Q845" s="4">
        <f t="shared" si="276"/>
        <v>102.94740567128574</v>
      </c>
      <c r="R845" s="4">
        <f t="shared" si="277"/>
        <v>105.60867433155929</v>
      </c>
      <c r="S845" s="4">
        <f t="shared" si="278"/>
        <v>107.51785216729782</v>
      </c>
      <c r="T845" s="4">
        <f t="shared" si="279"/>
        <v>108.78179598764703</v>
      </c>
      <c r="U845" s="4">
        <f t="shared" si="280"/>
        <v>109.51211457404183</v>
      </c>
      <c r="W845" s="5" t="str">
        <f>VLOOKUP(C845&amp;A845,Driver_elast!$A$2:$D$1161,4,FALSE)</f>
        <v>GDPSER</v>
      </c>
      <c r="X845" s="5">
        <v>1</v>
      </c>
      <c r="Y845" s="2">
        <f>SUMIFS('Growth rates'!D$4:D$999,'Growth rates'!$B$4:$B$999,Demands!$A845,'Growth rates'!$C$4:$C$999,$W845)</f>
        <v>1</v>
      </c>
      <c r="Z845" s="2">
        <f>SUMIFS('Growth rates'!E$4:E$999,'Growth rates'!$B$4:$B$999,Demands!$A845,'Growth rates'!$C$4:$C$999,$W845)</f>
        <v>0.99238862551627027</v>
      </c>
      <c r="AA845" s="2">
        <f>SUMIFS('Growth rates'!F$4:F$999,'Growth rates'!$B$4:$B$999,Demands!$A845,'Growth rates'!$C$4:$C$999,$W845)</f>
        <v>1.1806556654172964</v>
      </c>
      <c r="AB845" s="2">
        <f>SUMIFS('Growth rates'!G$4:G$999,'Growth rates'!$B$4:$B$999,Demands!$A845,'Growth rates'!$C$4:$C$999,$W845)</f>
        <v>1.3498384803315604</v>
      </c>
      <c r="AC845" s="2">
        <f>SUMIFS('Growth rates'!H$4:H$999,'Growth rates'!$B$4:$B$999,Demands!$A845,'Growth rates'!$C$4:$C$999,$W845)</f>
        <v>1.5452063158251821</v>
      </c>
      <c r="AD845" s="2">
        <f>SUMIFS('Growth rates'!I$4:I$999,'Growth rates'!$B$4:$B$999,Demands!$A845,'Growth rates'!$C$4:$C$999,$W845)</f>
        <v>1.7627022120027156</v>
      </c>
      <c r="AE845" s="2">
        <f>SUMIFS('Growth rates'!J$4:J$999,'Growth rates'!$B$4:$B$999,Demands!$A845,'Growth rates'!$C$4:$C$999,$W845)</f>
        <v>2.0027099956529435</v>
      </c>
      <c r="AF845" s="2">
        <f>SUMIFS('Growth rates'!K$4:K$999,'Growth rates'!$B$4:$B$999,Demands!$A845,'Growth rates'!$C$4:$C$999,$W845)</f>
        <v>2.2610254245079693</v>
      </c>
      <c r="AG845" s="2">
        <f>SUMIFS('Growth rates'!L$4:L$999,'Growth rates'!$B$4:$B$999,Demands!$A845,'Growth rates'!$C$4:$C$999,$W845)</f>
        <v>2.5317884453854731</v>
      </c>
      <c r="AH845" s="2">
        <f>SUMIFS('Growth rates'!M$4:M$999,'Growth rates'!$B$4:$B$999,Demands!$A845,'Growth rates'!$C$4:$C$999,$W845)</f>
        <v>2.8055372816315711</v>
      </c>
      <c r="AI845" s="2">
        <f>SUMIFS('Growth rates'!N$4:N$999,'Growth rates'!$B$4:$B$999,Demands!$A845,'Growth rates'!$C$4:$C$999,$W845)</f>
        <v>3.0831243857655708</v>
      </c>
      <c r="AJ845" s="2">
        <f>SUMIFS('Growth rates'!O$4:O$999,'Growth rates'!$B$4:$B$999,Demands!$A845,'Growth rates'!$C$4:$C$999,$W845)</f>
        <v>3.3619433061054456</v>
      </c>
      <c r="AK845" s="2">
        <f>SUMIFS('Growth rates'!P$4:P$999,'Growth rates'!$B$4:$B$999,Demands!$A845,'Growth rates'!$C$4:$C$999,$W845)</f>
        <v>3.6353975776066636</v>
      </c>
      <c r="AL845" s="2">
        <f>SUMIFS('Growth rates'!Q$4:Q$999,'Growth rates'!$B$4:$B$999,Demands!$A845,'Growth rates'!$C$4:$C$999,$W845)</f>
        <v>3.896497982231506</v>
      </c>
      <c r="AM845" s="2">
        <f>SUMIFS('Growth rates'!R$4:R$999,'Growth rates'!$B$4:$B$999,Demands!$A845,'Growth rates'!$C$4:$C$999,$W845)</f>
        <v>4.1427674982616303</v>
      </c>
      <c r="AN845" s="2">
        <f>SUMIFS('Growth rates'!S$4:S$999,'Growth rates'!$B$4:$B$999,Demands!$A845,'Growth rates'!$C$4:$C$999,$W845)</f>
        <v>4.3716487681391776</v>
      </c>
      <c r="AO845" s="2">
        <f>SUMIFS('Growth rates'!T$4:T$999,'Growth rates'!$B$4:$B$999,Demands!$A845,'Growth rates'!$C$4:$C$999,$W845)</f>
        <v>4.5810619862411599</v>
      </c>
      <c r="AP845" s="2">
        <f>SUMIFS('Growth rates'!U$4:U$999,'Growth rates'!$B$4:$B$999,Demands!$A845,'Growth rates'!$C$4:$C$999,$W845)</f>
        <v>4.7690478507038865</v>
      </c>
      <c r="AR845">
        <f>VLOOKUP(C845&amp;A845,Driver_elast!$A$2:$E$1161,5,FALSE)</f>
        <v>0.81802600000000003</v>
      </c>
      <c r="AS845">
        <f t="shared" si="281"/>
        <v>0.81802600000000003</v>
      </c>
      <c r="AT845">
        <f t="shared" si="282"/>
        <v>0.16360520000000001</v>
      </c>
      <c r="AV845" s="2" cm="1">
        <f t="array" ref="AV845">TREND($AR845:$AS845,$AR$3:$AS$3,AV$1)</f>
        <v>0.81802600000000003</v>
      </c>
      <c r="AW845" s="2" cm="1">
        <f t="array" ref="AW845">TREND($AR845:$AS845,$AR$3:$AS$3,AW$1)</f>
        <v>0.81802600000000003</v>
      </c>
      <c r="AX845" s="2" cm="1">
        <f t="array" ref="AX845">TREND($AR845:$AS845,$AR$3:$AS$3,AX$1)</f>
        <v>0.81802600000000003</v>
      </c>
      <c r="AY845" s="2" cm="1">
        <f t="array" ref="AY845">TREND($AR845:$AS845,$AR$3:$AS$3,AY$1)</f>
        <v>0.81802600000000003</v>
      </c>
      <c r="AZ845" s="2" cm="1">
        <f t="array" ref="AZ845">TREND($AR845:$AS845,$AR$3:$AS$3,AZ$1)</f>
        <v>0.81802600000000003</v>
      </c>
      <c r="BA845" s="2" cm="1">
        <f t="array" ref="BA845">TREND($AR845:$AS845,$AR$3:$AS$3,BA$1)</f>
        <v>0.81802600000000003</v>
      </c>
      <c r="BB845" s="2" cm="1">
        <f t="array" ref="BB845">TREND($AR845:$AS845,$AR$3:$AS$3,BB$1)</f>
        <v>0.81802600000000003</v>
      </c>
      <c r="BC845" s="2" cm="1">
        <f t="array" ref="BC845">TREND($AR845:$AS845,$AR$3:$AS$3,BC$1)</f>
        <v>0.81802600000000003</v>
      </c>
      <c r="BD845" s="2" cm="1">
        <f t="array" ref="BD845">TREND($AR845:$AS845,$AR$3:$AS$3,BD$1)</f>
        <v>0.81802600000000003</v>
      </c>
      <c r="BE845" s="2" cm="1">
        <f t="array" ref="BE845">TREND($AR845:$AS845,$AR$3:$AS$3,BE$1)</f>
        <v>0.81802600000000003</v>
      </c>
      <c r="BF845" s="20" cm="1">
        <f t="array" ref="BF845">TREND($AS845:$AT845,$AS$3:$AT$3,BF$1)</f>
        <v>0.73622340000000008</v>
      </c>
      <c r="BG845" s="20" cm="1">
        <f t="array" ref="BG845">TREND($AS845:$AT845,$AS$3:$AT$3,BG$1)</f>
        <v>0.65442080000000402</v>
      </c>
      <c r="BH845" s="20" cm="1">
        <f t="array" ref="BH845">TREND($AS845:$AT845,$AS$3:$AT$3,BH$1)</f>
        <v>0.57261820000000085</v>
      </c>
      <c r="BI845" s="20" cm="1">
        <f t="array" ref="BI845">TREND($AS845:$AT845,$AS$3:$AT$3,BI$1)</f>
        <v>0.49081559999999769</v>
      </c>
      <c r="BJ845" s="20" cm="1">
        <f t="array" ref="BJ845">TREND($AS845:$AT845,$AS$3:$AT$3,BJ$1)</f>
        <v>0.40901300000000163</v>
      </c>
      <c r="BK845" s="20" cm="1">
        <f t="array" ref="BK845">TREND($AS845:$AT845,$AS$3:$AT$3,BK$1)</f>
        <v>0.32721039999999846</v>
      </c>
      <c r="BL845" s="20" cm="1">
        <f t="array" ref="BL845">TREND($AS845:$AT845,$AS$3:$AT$3,BL$1)</f>
        <v>0.2454078000000024</v>
      </c>
      <c r="BM845" s="20" cm="1">
        <f t="array" ref="BM845">TREND($AS845:$AT845,$AS$3:$AT$3,BM$1)</f>
        <v>0.16360519999999923</v>
      </c>
    </row>
    <row r="846" spans="1:65" x14ac:dyDescent="0.35">
      <c r="A846" t="str">
        <f>IF(BYDem!B844="","\I:",BYDem!B844)</f>
        <v>Mexico</v>
      </c>
      <c r="B846" t="str">
        <f>BYDem!E844</f>
        <v>CHW</v>
      </c>
      <c r="C846" t="str">
        <f t="shared" si="263"/>
        <v>CHW</v>
      </c>
      <c r="D846" s="4">
        <f>SUMIFS(BYDem!$M$2:$M$2000,BYDem!$B$2:$B$2000,Demands!$A846,BYDem!$E$2:$E$2000,Demands!$B846)</f>
        <v>15.052575042171</v>
      </c>
      <c r="E846" s="4">
        <f t="shared" si="264"/>
        <v>14.958853160717622</v>
      </c>
      <c r="F846" s="4">
        <f t="shared" si="265"/>
        <v>17.280295617325237</v>
      </c>
      <c r="G846" s="4">
        <f t="shared" si="266"/>
        <v>19.305884321016872</v>
      </c>
      <c r="H846" s="4">
        <f t="shared" si="267"/>
        <v>21.591630841859274</v>
      </c>
      <c r="I846" s="4">
        <f t="shared" si="268"/>
        <v>24.077722555782131</v>
      </c>
      <c r="J846" s="4">
        <f t="shared" si="269"/>
        <v>26.759538016899924</v>
      </c>
      <c r="K846" s="4">
        <f t="shared" si="270"/>
        <v>29.582974357383719</v>
      </c>
      <c r="L846" s="4">
        <f t="shared" si="271"/>
        <v>32.480937445388527</v>
      </c>
      <c r="M846" s="4">
        <f t="shared" si="272"/>
        <v>35.353837586353272</v>
      </c>
      <c r="N846" s="4">
        <f t="shared" si="273"/>
        <v>37.929147035478536</v>
      </c>
      <c r="O846" s="4">
        <f t="shared" si="274"/>
        <v>40.173862846216657</v>
      </c>
      <c r="P846" s="4">
        <f t="shared" si="275"/>
        <v>42.044988987122707</v>
      </c>
      <c r="Q846" s="4">
        <f t="shared" si="276"/>
        <v>43.527125588207227</v>
      </c>
      <c r="R846" s="4">
        <f t="shared" si="277"/>
        <v>44.652334858361726</v>
      </c>
      <c r="S846" s="4">
        <f t="shared" si="278"/>
        <v>45.459553096495448</v>
      </c>
      <c r="T846" s="4">
        <f t="shared" si="279"/>
        <v>45.993960360535162</v>
      </c>
      <c r="U846" s="4">
        <f t="shared" si="280"/>
        <v>46.302745886718412</v>
      </c>
      <c r="W846" s="5" t="str">
        <f>VLOOKUP(C846&amp;A846,Driver_elast!$A$2:$D$1161,4,FALSE)</f>
        <v>GDPSER</v>
      </c>
      <c r="X846" s="5">
        <v>1</v>
      </c>
      <c r="Y846" s="2">
        <f>SUMIFS('Growth rates'!D$4:D$999,'Growth rates'!$B$4:$B$999,Demands!$A846,'Growth rates'!$C$4:$C$999,$W846)</f>
        <v>1</v>
      </c>
      <c r="Z846" s="2">
        <f>SUMIFS('Growth rates'!E$4:E$999,'Growth rates'!$B$4:$B$999,Demands!$A846,'Growth rates'!$C$4:$C$999,$W846)</f>
        <v>0.99238862551627027</v>
      </c>
      <c r="AA846" s="2">
        <f>SUMIFS('Growth rates'!F$4:F$999,'Growth rates'!$B$4:$B$999,Demands!$A846,'Growth rates'!$C$4:$C$999,$W846)</f>
        <v>1.1806556654172964</v>
      </c>
      <c r="AB846" s="2">
        <f>SUMIFS('Growth rates'!G$4:G$999,'Growth rates'!$B$4:$B$999,Demands!$A846,'Growth rates'!$C$4:$C$999,$W846)</f>
        <v>1.3498384803315604</v>
      </c>
      <c r="AC846" s="2">
        <f>SUMIFS('Growth rates'!H$4:H$999,'Growth rates'!$B$4:$B$999,Demands!$A846,'Growth rates'!$C$4:$C$999,$W846)</f>
        <v>1.5452063158251821</v>
      </c>
      <c r="AD846" s="2">
        <f>SUMIFS('Growth rates'!I$4:I$999,'Growth rates'!$B$4:$B$999,Demands!$A846,'Growth rates'!$C$4:$C$999,$W846)</f>
        <v>1.7627022120027156</v>
      </c>
      <c r="AE846" s="2">
        <f>SUMIFS('Growth rates'!J$4:J$999,'Growth rates'!$B$4:$B$999,Demands!$A846,'Growth rates'!$C$4:$C$999,$W846)</f>
        <v>2.0027099956529435</v>
      </c>
      <c r="AF846" s="2">
        <f>SUMIFS('Growth rates'!K$4:K$999,'Growth rates'!$B$4:$B$999,Demands!$A846,'Growth rates'!$C$4:$C$999,$W846)</f>
        <v>2.2610254245079693</v>
      </c>
      <c r="AG846" s="2">
        <f>SUMIFS('Growth rates'!L$4:L$999,'Growth rates'!$B$4:$B$999,Demands!$A846,'Growth rates'!$C$4:$C$999,$W846)</f>
        <v>2.5317884453854731</v>
      </c>
      <c r="AH846" s="2">
        <f>SUMIFS('Growth rates'!M$4:M$999,'Growth rates'!$B$4:$B$999,Demands!$A846,'Growth rates'!$C$4:$C$999,$W846)</f>
        <v>2.8055372816315711</v>
      </c>
      <c r="AI846" s="2">
        <f>SUMIFS('Growth rates'!N$4:N$999,'Growth rates'!$B$4:$B$999,Demands!$A846,'Growth rates'!$C$4:$C$999,$W846)</f>
        <v>3.0831243857655708</v>
      </c>
      <c r="AJ846" s="2">
        <f>SUMIFS('Growth rates'!O$4:O$999,'Growth rates'!$B$4:$B$999,Demands!$A846,'Growth rates'!$C$4:$C$999,$W846)</f>
        <v>3.3619433061054456</v>
      </c>
      <c r="AK846" s="2">
        <f>SUMIFS('Growth rates'!P$4:P$999,'Growth rates'!$B$4:$B$999,Demands!$A846,'Growth rates'!$C$4:$C$999,$W846)</f>
        <v>3.6353975776066636</v>
      </c>
      <c r="AL846" s="2">
        <f>SUMIFS('Growth rates'!Q$4:Q$999,'Growth rates'!$B$4:$B$999,Demands!$A846,'Growth rates'!$C$4:$C$999,$W846)</f>
        <v>3.896497982231506</v>
      </c>
      <c r="AM846" s="2">
        <f>SUMIFS('Growth rates'!R$4:R$999,'Growth rates'!$B$4:$B$999,Demands!$A846,'Growth rates'!$C$4:$C$999,$W846)</f>
        <v>4.1427674982616303</v>
      </c>
      <c r="AN846" s="2">
        <f>SUMIFS('Growth rates'!S$4:S$999,'Growth rates'!$B$4:$B$999,Demands!$A846,'Growth rates'!$C$4:$C$999,$W846)</f>
        <v>4.3716487681391776</v>
      </c>
      <c r="AO846" s="2">
        <f>SUMIFS('Growth rates'!T$4:T$999,'Growth rates'!$B$4:$B$999,Demands!$A846,'Growth rates'!$C$4:$C$999,$W846)</f>
        <v>4.5810619862411599</v>
      </c>
      <c r="AP846" s="2">
        <f>SUMIFS('Growth rates'!U$4:U$999,'Growth rates'!$B$4:$B$999,Demands!$A846,'Growth rates'!$C$4:$C$999,$W846)</f>
        <v>4.7690478507038865</v>
      </c>
      <c r="AR846">
        <f>VLOOKUP(C846&amp;A846,Driver_elast!$A$2:$E$1161,5,FALSE)</f>
        <v>0.81802600000000003</v>
      </c>
      <c r="AS846">
        <f t="shared" si="281"/>
        <v>0.81802600000000003</v>
      </c>
      <c r="AT846">
        <f t="shared" si="282"/>
        <v>0.16360520000000001</v>
      </c>
      <c r="AV846" s="2" cm="1">
        <f t="array" ref="AV846">TREND($AR846:$AS846,$AR$3:$AS$3,AV$1)</f>
        <v>0.81802600000000003</v>
      </c>
      <c r="AW846" s="2" cm="1">
        <f t="array" ref="AW846">TREND($AR846:$AS846,$AR$3:$AS$3,AW$1)</f>
        <v>0.81802600000000003</v>
      </c>
      <c r="AX846" s="2" cm="1">
        <f t="array" ref="AX846">TREND($AR846:$AS846,$AR$3:$AS$3,AX$1)</f>
        <v>0.81802600000000003</v>
      </c>
      <c r="AY846" s="2" cm="1">
        <f t="array" ref="AY846">TREND($AR846:$AS846,$AR$3:$AS$3,AY$1)</f>
        <v>0.81802600000000003</v>
      </c>
      <c r="AZ846" s="2" cm="1">
        <f t="array" ref="AZ846">TREND($AR846:$AS846,$AR$3:$AS$3,AZ$1)</f>
        <v>0.81802600000000003</v>
      </c>
      <c r="BA846" s="2" cm="1">
        <f t="array" ref="BA846">TREND($AR846:$AS846,$AR$3:$AS$3,BA$1)</f>
        <v>0.81802600000000003</v>
      </c>
      <c r="BB846" s="2" cm="1">
        <f t="array" ref="BB846">TREND($AR846:$AS846,$AR$3:$AS$3,BB$1)</f>
        <v>0.81802600000000003</v>
      </c>
      <c r="BC846" s="2" cm="1">
        <f t="array" ref="BC846">TREND($AR846:$AS846,$AR$3:$AS$3,BC$1)</f>
        <v>0.81802600000000003</v>
      </c>
      <c r="BD846" s="2" cm="1">
        <f t="array" ref="BD846">TREND($AR846:$AS846,$AR$3:$AS$3,BD$1)</f>
        <v>0.81802600000000003</v>
      </c>
      <c r="BE846" s="2" cm="1">
        <f t="array" ref="BE846">TREND($AR846:$AS846,$AR$3:$AS$3,BE$1)</f>
        <v>0.81802600000000003</v>
      </c>
      <c r="BF846" s="20" cm="1">
        <f t="array" ref="BF846">TREND($AS846:$AT846,$AS$3:$AT$3,BF$1)</f>
        <v>0.73622340000000008</v>
      </c>
      <c r="BG846" s="20" cm="1">
        <f t="array" ref="BG846">TREND($AS846:$AT846,$AS$3:$AT$3,BG$1)</f>
        <v>0.65442080000000402</v>
      </c>
      <c r="BH846" s="20" cm="1">
        <f t="array" ref="BH846">TREND($AS846:$AT846,$AS$3:$AT$3,BH$1)</f>
        <v>0.57261820000000085</v>
      </c>
      <c r="BI846" s="20" cm="1">
        <f t="array" ref="BI846">TREND($AS846:$AT846,$AS$3:$AT$3,BI$1)</f>
        <v>0.49081559999999769</v>
      </c>
      <c r="BJ846" s="20" cm="1">
        <f t="array" ref="BJ846">TREND($AS846:$AT846,$AS$3:$AT$3,BJ$1)</f>
        <v>0.40901300000000163</v>
      </c>
      <c r="BK846" s="20" cm="1">
        <f t="array" ref="BK846">TREND($AS846:$AT846,$AS$3:$AT$3,BK$1)</f>
        <v>0.32721039999999846</v>
      </c>
      <c r="BL846" s="20" cm="1">
        <f t="array" ref="BL846">TREND($AS846:$AT846,$AS$3:$AT$3,BL$1)</f>
        <v>0.2454078000000024</v>
      </c>
      <c r="BM846" s="20" cm="1">
        <f t="array" ref="BM846">TREND($AS846:$AT846,$AS$3:$AT$3,BM$1)</f>
        <v>0.16360519999999923</v>
      </c>
    </row>
    <row r="847" spans="1:65" x14ac:dyDescent="0.35">
      <c r="A847" t="str">
        <f>IF(BYDem!B845="","\I:",BYDem!B845)</f>
        <v>Mexico</v>
      </c>
      <c r="B847" t="str">
        <f>BYDem!E845</f>
        <v>CLA</v>
      </c>
      <c r="C847" t="str">
        <f t="shared" si="263"/>
        <v>CLA</v>
      </c>
      <c r="D847" s="4">
        <f>SUMIFS(BYDem!$M$2:$M$2000,BYDem!$B$2:$B$2000,Demands!$A847,BYDem!$E$2:$E$2000,Demands!$B847)</f>
        <v>61.322591285471901</v>
      </c>
      <c r="E847" s="4">
        <f t="shared" si="264"/>
        <v>60.827262911124912</v>
      </c>
      <c r="F847" s="4">
        <f t="shared" si="265"/>
        <v>72.985114877504088</v>
      </c>
      <c r="G847" s="4">
        <f t="shared" si="266"/>
        <v>83.923844019805074</v>
      </c>
      <c r="H847" s="4">
        <f t="shared" si="267"/>
        <v>96.535336195200102</v>
      </c>
      <c r="I847" s="4">
        <f t="shared" si="268"/>
        <v>110.53918509581482</v>
      </c>
      <c r="J847" s="4">
        <f t="shared" si="269"/>
        <v>125.93567981070588</v>
      </c>
      <c r="K847" s="4">
        <f t="shared" si="270"/>
        <v>142.42788360108815</v>
      </c>
      <c r="L847" s="4">
        <f t="shared" si="271"/>
        <v>159.61449528270614</v>
      </c>
      <c r="M847" s="4">
        <f t="shared" si="272"/>
        <v>176.8727628173763</v>
      </c>
      <c r="N847" s="4">
        <f t="shared" si="273"/>
        <v>192.6229859624747</v>
      </c>
      <c r="O847" s="4">
        <f t="shared" si="274"/>
        <v>206.55870214094847</v>
      </c>
      <c r="P847" s="4">
        <f t="shared" si="275"/>
        <v>218.31947500095731</v>
      </c>
      <c r="Q847" s="4">
        <f t="shared" si="276"/>
        <v>227.72751943791724</v>
      </c>
      <c r="R847" s="4">
        <f t="shared" si="277"/>
        <v>234.92402592328673</v>
      </c>
      <c r="S847" s="4">
        <f t="shared" si="278"/>
        <v>240.11569640932112</v>
      </c>
      <c r="T847" s="4">
        <f t="shared" si="279"/>
        <v>243.56634421078749</v>
      </c>
      <c r="U847" s="4">
        <f t="shared" si="280"/>
        <v>245.56531431457609</v>
      </c>
      <c r="W847" s="5" t="str">
        <f>VLOOKUP(C847&amp;A847,Driver_elast!$A$2:$D$1161,4,FALSE)</f>
        <v>GDPSER</v>
      </c>
      <c r="X847" s="5">
        <v>1</v>
      </c>
      <c r="Y847" s="2">
        <f>SUMIFS('Growth rates'!D$4:D$999,'Growth rates'!$B$4:$B$999,Demands!$A847,'Growth rates'!$C$4:$C$999,$W847)</f>
        <v>1</v>
      </c>
      <c r="Z847" s="2">
        <f>SUMIFS('Growth rates'!E$4:E$999,'Growth rates'!$B$4:$B$999,Demands!$A847,'Growth rates'!$C$4:$C$999,$W847)</f>
        <v>0.99238862551627027</v>
      </c>
      <c r="AA847" s="2">
        <f>SUMIFS('Growth rates'!F$4:F$999,'Growth rates'!$B$4:$B$999,Demands!$A847,'Growth rates'!$C$4:$C$999,$W847)</f>
        <v>1.1806556654172964</v>
      </c>
      <c r="AB847" s="2">
        <f>SUMIFS('Growth rates'!G$4:G$999,'Growth rates'!$B$4:$B$999,Demands!$A847,'Growth rates'!$C$4:$C$999,$W847)</f>
        <v>1.3498384803315604</v>
      </c>
      <c r="AC847" s="2">
        <f>SUMIFS('Growth rates'!H$4:H$999,'Growth rates'!$B$4:$B$999,Demands!$A847,'Growth rates'!$C$4:$C$999,$W847)</f>
        <v>1.5452063158251821</v>
      </c>
      <c r="AD847" s="2">
        <f>SUMIFS('Growth rates'!I$4:I$999,'Growth rates'!$B$4:$B$999,Demands!$A847,'Growth rates'!$C$4:$C$999,$W847)</f>
        <v>1.7627022120027156</v>
      </c>
      <c r="AE847" s="2">
        <f>SUMIFS('Growth rates'!J$4:J$999,'Growth rates'!$B$4:$B$999,Demands!$A847,'Growth rates'!$C$4:$C$999,$W847)</f>
        <v>2.0027099956529435</v>
      </c>
      <c r="AF847" s="2">
        <f>SUMIFS('Growth rates'!K$4:K$999,'Growth rates'!$B$4:$B$999,Demands!$A847,'Growth rates'!$C$4:$C$999,$W847)</f>
        <v>2.2610254245079693</v>
      </c>
      <c r="AG847" s="2">
        <f>SUMIFS('Growth rates'!L$4:L$999,'Growth rates'!$B$4:$B$999,Demands!$A847,'Growth rates'!$C$4:$C$999,$W847)</f>
        <v>2.5317884453854731</v>
      </c>
      <c r="AH847" s="2">
        <f>SUMIFS('Growth rates'!M$4:M$999,'Growth rates'!$B$4:$B$999,Demands!$A847,'Growth rates'!$C$4:$C$999,$W847)</f>
        <v>2.8055372816315711</v>
      </c>
      <c r="AI847" s="2">
        <f>SUMIFS('Growth rates'!N$4:N$999,'Growth rates'!$B$4:$B$999,Demands!$A847,'Growth rates'!$C$4:$C$999,$W847)</f>
        <v>3.0831243857655708</v>
      </c>
      <c r="AJ847" s="2">
        <f>SUMIFS('Growth rates'!O$4:O$999,'Growth rates'!$B$4:$B$999,Demands!$A847,'Growth rates'!$C$4:$C$999,$W847)</f>
        <v>3.3619433061054456</v>
      </c>
      <c r="AK847" s="2">
        <f>SUMIFS('Growth rates'!P$4:P$999,'Growth rates'!$B$4:$B$999,Demands!$A847,'Growth rates'!$C$4:$C$999,$W847)</f>
        <v>3.6353975776066636</v>
      </c>
      <c r="AL847" s="2">
        <f>SUMIFS('Growth rates'!Q$4:Q$999,'Growth rates'!$B$4:$B$999,Demands!$A847,'Growth rates'!$C$4:$C$999,$W847)</f>
        <v>3.896497982231506</v>
      </c>
      <c r="AM847" s="2">
        <f>SUMIFS('Growth rates'!R$4:R$999,'Growth rates'!$B$4:$B$999,Demands!$A847,'Growth rates'!$C$4:$C$999,$W847)</f>
        <v>4.1427674982616303</v>
      </c>
      <c r="AN847" s="2">
        <f>SUMIFS('Growth rates'!S$4:S$999,'Growth rates'!$B$4:$B$999,Demands!$A847,'Growth rates'!$C$4:$C$999,$W847)</f>
        <v>4.3716487681391776</v>
      </c>
      <c r="AO847" s="2">
        <f>SUMIFS('Growth rates'!T$4:T$999,'Growth rates'!$B$4:$B$999,Demands!$A847,'Growth rates'!$C$4:$C$999,$W847)</f>
        <v>4.5810619862411599</v>
      </c>
      <c r="AP847" s="2">
        <f>SUMIFS('Growth rates'!U$4:U$999,'Growth rates'!$B$4:$B$999,Demands!$A847,'Growth rates'!$C$4:$C$999,$W847)</f>
        <v>4.7690478507038865</v>
      </c>
      <c r="AR847">
        <f>VLOOKUP(C847&amp;A847,Driver_elast!$A$2:$E$1161,5,FALSE)</f>
        <v>1.0627610000000001</v>
      </c>
      <c r="AS847">
        <f t="shared" si="281"/>
        <v>1</v>
      </c>
      <c r="AT847">
        <f t="shared" si="282"/>
        <v>0.2</v>
      </c>
      <c r="AV847" s="2" cm="1">
        <f t="array" ref="AV847">TREND($AR847:$AS847,$AR$3:$AS$3,AV$1)</f>
        <v>1.0627609999999996</v>
      </c>
      <c r="AW847" s="2" cm="1">
        <f t="array" ref="AW847">TREND($AR847:$AS847,$AR$3:$AS$3,AW$1)</f>
        <v>1.0612302439024384</v>
      </c>
      <c r="AX847" s="2" cm="1">
        <f t="array" ref="AX847">TREND($AR847:$AS847,$AR$3:$AS$3,AX$1)</f>
        <v>1.0535764634146334</v>
      </c>
      <c r="AY847" s="2" cm="1">
        <f t="array" ref="AY847">TREND($AR847:$AS847,$AR$3:$AS$3,AY$1)</f>
        <v>1.0459226829268289</v>
      </c>
      <c r="AZ847" s="2" cm="1">
        <f t="array" ref="AZ847">TREND($AR847:$AS847,$AR$3:$AS$3,AZ$1)</f>
        <v>1.0382689024390239</v>
      </c>
      <c r="BA847" s="2" cm="1">
        <f t="array" ref="BA847">TREND($AR847:$AS847,$AR$3:$AS$3,BA$1)</f>
        <v>1.030615121951219</v>
      </c>
      <c r="BB847" s="2" cm="1">
        <f t="array" ref="BB847">TREND($AR847:$AS847,$AR$3:$AS$3,BB$1)</f>
        <v>1.022961341463414</v>
      </c>
      <c r="BC847" s="2" cm="1">
        <f t="array" ref="BC847">TREND($AR847:$AS847,$AR$3:$AS$3,BC$1)</f>
        <v>1.015307560975609</v>
      </c>
      <c r="BD847" s="2" cm="1">
        <f t="array" ref="BD847">TREND($AR847:$AS847,$AR$3:$AS$3,BD$1)</f>
        <v>1.0076537804878041</v>
      </c>
      <c r="BE847" s="2" cm="1">
        <f t="array" ref="BE847">TREND($AR847:$AS847,$AR$3:$AS$3,BE$1)</f>
        <v>0.99999999999999956</v>
      </c>
      <c r="BF847" s="20" cm="1">
        <f t="array" ref="BF847">TREND($AS847:$AT847,$AS$3:$AT$3,BF$1)</f>
        <v>0.90000000000000568</v>
      </c>
      <c r="BG847" s="20" cm="1">
        <f t="array" ref="BG847">TREND($AS847:$AT847,$AS$3:$AT$3,BG$1)</f>
        <v>0.80000000000000426</v>
      </c>
      <c r="BH847" s="20" cm="1">
        <f t="array" ref="BH847">TREND($AS847:$AT847,$AS$3:$AT$3,BH$1)</f>
        <v>0.70000000000000284</v>
      </c>
      <c r="BI847" s="20" cm="1">
        <f t="array" ref="BI847">TREND($AS847:$AT847,$AS$3:$AT$3,BI$1)</f>
        <v>0.60000000000000142</v>
      </c>
      <c r="BJ847" s="20" cm="1">
        <f t="array" ref="BJ847">TREND($AS847:$AT847,$AS$3:$AT$3,BJ$1)</f>
        <v>0.5</v>
      </c>
      <c r="BK847" s="20" cm="1">
        <f t="array" ref="BK847">TREND($AS847:$AT847,$AS$3:$AT$3,BK$1)</f>
        <v>0.40000000000000568</v>
      </c>
      <c r="BL847" s="20" cm="1">
        <f t="array" ref="BL847">TREND($AS847:$AT847,$AS$3:$AT$3,BL$1)</f>
        <v>0.30000000000000426</v>
      </c>
      <c r="BM847" s="20" cm="1">
        <f t="array" ref="BM847">TREND($AS847:$AT847,$AS$3:$AT$3,BM$1)</f>
        <v>0.20000000000000284</v>
      </c>
    </row>
    <row r="848" spans="1:65" x14ac:dyDescent="0.35">
      <c r="A848" t="str">
        <f>IF(BYDem!B846="","\I:",BYDem!B846)</f>
        <v>Mexico</v>
      </c>
      <c r="B848" t="str">
        <f>BYDem!E846</f>
        <v>COE</v>
      </c>
      <c r="C848" t="str">
        <f t="shared" si="263"/>
        <v>COE</v>
      </c>
      <c r="D848" s="4">
        <f>SUMIFS(BYDem!$M$2:$M$2000,BYDem!$B$2:$B$2000,Demands!$A848,BYDem!$E$2:$E$2000,Demands!$B848)</f>
        <v>20.675879593200001</v>
      </c>
      <c r="E848" s="4">
        <f t="shared" si="264"/>
        <v>20.355338289061798</v>
      </c>
      <c r="F848" s="4">
        <f t="shared" si="265"/>
        <v>27.720377253082255</v>
      </c>
      <c r="G848" s="4">
        <f t="shared" si="266"/>
        <v>34.781495731106091</v>
      </c>
      <c r="H848" s="4">
        <f t="shared" si="267"/>
        <v>43.077773994393574</v>
      </c>
      <c r="I848" s="4">
        <f t="shared" si="268"/>
        <v>52.284596299063097</v>
      </c>
      <c r="J848" s="4">
        <f t="shared" si="269"/>
        <v>62.171596307697165</v>
      </c>
      <c r="K848" s="4">
        <f t="shared" si="270"/>
        <v>72.269296307112569</v>
      </c>
      <c r="L848" s="4">
        <f t="shared" si="271"/>
        <v>82.045367080713447</v>
      </c>
      <c r="M848" s="4">
        <f t="shared" si="272"/>
        <v>90.916496814584107</v>
      </c>
      <c r="N848" s="4">
        <f t="shared" si="273"/>
        <v>99.012458508125604</v>
      </c>
      <c r="O848" s="4">
        <f t="shared" si="274"/>
        <v>106.17572364498187</v>
      </c>
      <c r="P848" s="4">
        <f t="shared" si="275"/>
        <v>112.2210199994469</v>
      </c>
      <c r="Q848" s="4">
        <f t="shared" si="276"/>
        <v>117.05696211093802</v>
      </c>
      <c r="R848" s="4">
        <f t="shared" si="277"/>
        <v>120.75612499238622</v>
      </c>
      <c r="S848" s="4">
        <f t="shared" si="278"/>
        <v>123.42475800115123</v>
      </c>
      <c r="T848" s="4">
        <f t="shared" si="279"/>
        <v>125.19846699315805</v>
      </c>
      <c r="U848" s="4">
        <f t="shared" si="280"/>
        <v>126.22598166629736</v>
      </c>
      <c r="W848" s="5" t="str">
        <f>VLOOKUP(C848&amp;A848,Driver_elast!$A$2:$D$1161,4,FALSE)</f>
        <v>GDPSER</v>
      </c>
      <c r="X848" s="5">
        <v>1</v>
      </c>
      <c r="Y848" s="2">
        <f>SUMIFS('Growth rates'!D$4:D$999,'Growth rates'!$B$4:$B$999,Demands!$A848,'Growth rates'!$C$4:$C$999,$W848)</f>
        <v>1</v>
      </c>
      <c r="Z848" s="2">
        <f>SUMIFS('Growth rates'!E$4:E$999,'Growth rates'!$B$4:$B$999,Demands!$A848,'Growth rates'!$C$4:$C$999,$W848)</f>
        <v>0.99238862551627027</v>
      </c>
      <c r="AA848" s="2">
        <f>SUMIFS('Growth rates'!F$4:F$999,'Growth rates'!$B$4:$B$999,Demands!$A848,'Growth rates'!$C$4:$C$999,$W848)</f>
        <v>1.1806556654172964</v>
      </c>
      <c r="AB848" s="2">
        <f>SUMIFS('Growth rates'!G$4:G$999,'Growth rates'!$B$4:$B$999,Demands!$A848,'Growth rates'!$C$4:$C$999,$W848)</f>
        <v>1.3498384803315604</v>
      </c>
      <c r="AC848" s="2">
        <f>SUMIFS('Growth rates'!H$4:H$999,'Growth rates'!$B$4:$B$999,Demands!$A848,'Growth rates'!$C$4:$C$999,$W848)</f>
        <v>1.5452063158251821</v>
      </c>
      <c r="AD848" s="2">
        <f>SUMIFS('Growth rates'!I$4:I$999,'Growth rates'!$B$4:$B$999,Demands!$A848,'Growth rates'!$C$4:$C$999,$W848)</f>
        <v>1.7627022120027156</v>
      </c>
      <c r="AE848" s="2">
        <f>SUMIFS('Growth rates'!J$4:J$999,'Growth rates'!$B$4:$B$999,Demands!$A848,'Growth rates'!$C$4:$C$999,$W848)</f>
        <v>2.0027099956529435</v>
      </c>
      <c r="AF848" s="2">
        <f>SUMIFS('Growth rates'!K$4:K$999,'Growth rates'!$B$4:$B$999,Demands!$A848,'Growth rates'!$C$4:$C$999,$W848)</f>
        <v>2.2610254245079693</v>
      </c>
      <c r="AG848" s="2">
        <f>SUMIFS('Growth rates'!L$4:L$999,'Growth rates'!$B$4:$B$999,Demands!$A848,'Growth rates'!$C$4:$C$999,$W848)</f>
        <v>2.5317884453854731</v>
      </c>
      <c r="AH848" s="2">
        <f>SUMIFS('Growth rates'!M$4:M$999,'Growth rates'!$B$4:$B$999,Demands!$A848,'Growth rates'!$C$4:$C$999,$W848)</f>
        <v>2.8055372816315711</v>
      </c>
      <c r="AI848" s="2">
        <f>SUMIFS('Growth rates'!N$4:N$999,'Growth rates'!$B$4:$B$999,Demands!$A848,'Growth rates'!$C$4:$C$999,$W848)</f>
        <v>3.0831243857655708</v>
      </c>
      <c r="AJ848" s="2">
        <f>SUMIFS('Growth rates'!O$4:O$999,'Growth rates'!$B$4:$B$999,Demands!$A848,'Growth rates'!$C$4:$C$999,$W848)</f>
        <v>3.3619433061054456</v>
      </c>
      <c r="AK848" s="2">
        <f>SUMIFS('Growth rates'!P$4:P$999,'Growth rates'!$B$4:$B$999,Demands!$A848,'Growth rates'!$C$4:$C$999,$W848)</f>
        <v>3.6353975776066636</v>
      </c>
      <c r="AL848" s="2">
        <f>SUMIFS('Growth rates'!Q$4:Q$999,'Growth rates'!$B$4:$B$999,Demands!$A848,'Growth rates'!$C$4:$C$999,$W848)</f>
        <v>3.896497982231506</v>
      </c>
      <c r="AM848" s="2">
        <f>SUMIFS('Growth rates'!R$4:R$999,'Growth rates'!$B$4:$B$999,Demands!$A848,'Growth rates'!$C$4:$C$999,$W848)</f>
        <v>4.1427674982616303</v>
      </c>
      <c r="AN848" s="2">
        <f>SUMIFS('Growth rates'!S$4:S$999,'Growth rates'!$B$4:$B$999,Demands!$A848,'Growth rates'!$C$4:$C$999,$W848)</f>
        <v>4.3716487681391776</v>
      </c>
      <c r="AO848" s="2">
        <f>SUMIFS('Growth rates'!T$4:T$999,'Growth rates'!$B$4:$B$999,Demands!$A848,'Growth rates'!$C$4:$C$999,$W848)</f>
        <v>4.5810619862411599</v>
      </c>
      <c r="AP848" s="2">
        <f>SUMIFS('Growth rates'!U$4:U$999,'Growth rates'!$B$4:$B$999,Demands!$A848,'Growth rates'!$C$4:$C$999,$W848)</f>
        <v>4.7690478507038865</v>
      </c>
      <c r="AR848">
        <f>VLOOKUP(C848&amp;A848,Driver_elast!$A$2:$E$1161,5,FALSE)</f>
        <v>2.0627610000000001</v>
      </c>
      <c r="AS848">
        <f t="shared" si="281"/>
        <v>1</v>
      </c>
      <c r="AT848">
        <f t="shared" si="282"/>
        <v>0.2</v>
      </c>
      <c r="AV848" s="2" cm="1">
        <f t="array" ref="AV848">TREND($AR848:$AS848,$AR$3:$AS$3,AV$1)</f>
        <v>2.0627609999999947</v>
      </c>
      <c r="AW848" s="2" cm="1">
        <f t="array" ref="AW848">TREND($AR848:$AS848,$AR$3:$AS$3,AW$1)</f>
        <v>2.036839999999998</v>
      </c>
      <c r="AX848" s="2" cm="1">
        <f t="array" ref="AX848">TREND($AR848:$AS848,$AR$3:$AS$3,AX$1)</f>
        <v>1.907235</v>
      </c>
      <c r="AY848" s="2" cm="1">
        <f t="array" ref="AY848">TREND($AR848:$AS848,$AR$3:$AS$3,AY$1)</f>
        <v>1.7776299999999949</v>
      </c>
      <c r="AZ848" s="2" cm="1">
        <f t="array" ref="AZ848">TREND($AR848:$AS848,$AR$3:$AS$3,AZ$1)</f>
        <v>1.648024999999997</v>
      </c>
      <c r="BA848" s="2" cm="1">
        <f t="array" ref="BA848">TREND($AR848:$AS848,$AR$3:$AS$3,BA$1)</f>
        <v>1.518419999999999</v>
      </c>
      <c r="BB848" s="2" cm="1">
        <f t="array" ref="BB848">TREND($AR848:$AS848,$AR$3:$AS$3,BB$1)</f>
        <v>1.3888149999999939</v>
      </c>
      <c r="BC848" s="2" cm="1">
        <f t="array" ref="BC848">TREND($AR848:$AS848,$AR$3:$AS$3,BC$1)</f>
        <v>1.2592099999999959</v>
      </c>
      <c r="BD848" s="2" cm="1">
        <f t="array" ref="BD848">TREND($AR848:$AS848,$AR$3:$AS$3,BD$1)</f>
        <v>1.129604999999998</v>
      </c>
      <c r="BE848" s="2" cm="1">
        <f t="array" ref="BE848">TREND($AR848:$AS848,$AR$3:$AS$3,BE$1)</f>
        <v>1</v>
      </c>
      <c r="BF848" s="20" cm="1">
        <f t="array" ref="BF848">TREND($AS848:$AT848,$AS$3:$AT$3,BF$1)</f>
        <v>0.90000000000000568</v>
      </c>
      <c r="BG848" s="20" cm="1">
        <f t="array" ref="BG848">TREND($AS848:$AT848,$AS$3:$AT$3,BG$1)</f>
        <v>0.80000000000000426</v>
      </c>
      <c r="BH848" s="20" cm="1">
        <f t="array" ref="BH848">TREND($AS848:$AT848,$AS$3:$AT$3,BH$1)</f>
        <v>0.70000000000000284</v>
      </c>
      <c r="BI848" s="20" cm="1">
        <f t="array" ref="BI848">TREND($AS848:$AT848,$AS$3:$AT$3,BI$1)</f>
        <v>0.60000000000000142</v>
      </c>
      <c r="BJ848" s="20" cm="1">
        <f t="array" ref="BJ848">TREND($AS848:$AT848,$AS$3:$AT$3,BJ$1)</f>
        <v>0.5</v>
      </c>
      <c r="BK848" s="20" cm="1">
        <f t="array" ref="BK848">TREND($AS848:$AT848,$AS$3:$AT$3,BK$1)</f>
        <v>0.40000000000000568</v>
      </c>
      <c r="BL848" s="20" cm="1">
        <f t="array" ref="BL848">TREND($AS848:$AT848,$AS$3:$AT$3,BL$1)</f>
        <v>0.30000000000000426</v>
      </c>
      <c r="BM848" s="20" cm="1">
        <f t="array" ref="BM848">TREND($AS848:$AT848,$AS$3:$AT$3,BM$1)</f>
        <v>0.20000000000000284</v>
      </c>
    </row>
    <row r="849" spans="1:65" x14ac:dyDescent="0.35">
      <c r="A849" t="str">
        <f>IF(BYDem!B847="","\I:",BYDem!B847)</f>
        <v>Mexico</v>
      </c>
      <c r="B849" t="str">
        <f>BYDem!E847</f>
        <v>COT</v>
      </c>
      <c r="C849" t="str">
        <f t="shared" si="263"/>
        <v>COT</v>
      </c>
      <c r="D849" s="4">
        <f>SUMIFS(BYDem!$M$2:$M$2000,BYDem!$B$2:$B$2000,Demands!$A849,BYDem!$E$2:$E$2000,Demands!$B849)</f>
        <v>0</v>
      </c>
      <c r="E849" s="4">
        <f t="shared" si="264"/>
        <v>0</v>
      </c>
      <c r="F849" s="4">
        <f t="shared" si="265"/>
        <v>0</v>
      </c>
      <c r="G849" s="4">
        <f t="shared" si="266"/>
        <v>0</v>
      </c>
      <c r="H849" s="4">
        <f t="shared" si="267"/>
        <v>0</v>
      </c>
      <c r="I849" s="4">
        <f t="shared" si="268"/>
        <v>0</v>
      </c>
      <c r="J849" s="4">
        <f t="shared" si="269"/>
        <v>0</v>
      </c>
      <c r="K849" s="4">
        <f t="shared" si="270"/>
        <v>0</v>
      </c>
      <c r="L849" s="4">
        <f t="shared" si="271"/>
        <v>0</v>
      </c>
      <c r="M849" s="4">
        <f t="shared" si="272"/>
        <v>0</v>
      </c>
      <c r="N849" s="4">
        <f t="shared" si="273"/>
        <v>0</v>
      </c>
      <c r="O849" s="4">
        <f t="shared" si="274"/>
        <v>0</v>
      </c>
      <c r="P849" s="4">
        <f t="shared" si="275"/>
        <v>0</v>
      </c>
      <c r="Q849" s="4">
        <f t="shared" si="276"/>
        <v>0</v>
      </c>
      <c r="R849" s="4">
        <f t="shared" si="277"/>
        <v>0</v>
      </c>
      <c r="S849" s="4">
        <f t="shared" si="278"/>
        <v>0</v>
      </c>
      <c r="T849" s="4">
        <f t="shared" si="279"/>
        <v>0</v>
      </c>
      <c r="U849" s="4">
        <f t="shared" si="280"/>
        <v>0</v>
      </c>
      <c r="W849" s="5" t="str">
        <f>VLOOKUP(C849&amp;A849,Driver_elast!$A$2:$D$1161,4,FALSE)</f>
        <v>GDPSER</v>
      </c>
      <c r="X849" s="5">
        <v>1</v>
      </c>
      <c r="Y849" s="2">
        <f>SUMIFS('Growth rates'!D$4:D$999,'Growth rates'!$B$4:$B$999,Demands!$A849,'Growth rates'!$C$4:$C$999,$W849)</f>
        <v>1</v>
      </c>
      <c r="Z849" s="2">
        <f>SUMIFS('Growth rates'!E$4:E$999,'Growth rates'!$B$4:$B$999,Demands!$A849,'Growth rates'!$C$4:$C$999,$W849)</f>
        <v>0.99238862551627027</v>
      </c>
      <c r="AA849" s="2">
        <f>SUMIFS('Growth rates'!F$4:F$999,'Growth rates'!$B$4:$B$999,Demands!$A849,'Growth rates'!$C$4:$C$999,$W849)</f>
        <v>1.1806556654172964</v>
      </c>
      <c r="AB849" s="2">
        <f>SUMIFS('Growth rates'!G$4:G$999,'Growth rates'!$B$4:$B$999,Demands!$A849,'Growth rates'!$C$4:$C$999,$W849)</f>
        <v>1.3498384803315604</v>
      </c>
      <c r="AC849" s="2">
        <f>SUMIFS('Growth rates'!H$4:H$999,'Growth rates'!$B$4:$B$999,Demands!$A849,'Growth rates'!$C$4:$C$999,$W849)</f>
        <v>1.5452063158251821</v>
      </c>
      <c r="AD849" s="2">
        <f>SUMIFS('Growth rates'!I$4:I$999,'Growth rates'!$B$4:$B$999,Demands!$A849,'Growth rates'!$C$4:$C$999,$W849)</f>
        <v>1.7627022120027156</v>
      </c>
      <c r="AE849" s="2">
        <f>SUMIFS('Growth rates'!J$4:J$999,'Growth rates'!$B$4:$B$999,Demands!$A849,'Growth rates'!$C$4:$C$999,$W849)</f>
        <v>2.0027099956529435</v>
      </c>
      <c r="AF849" s="2">
        <f>SUMIFS('Growth rates'!K$4:K$999,'Growth rates'!$B$4:$B$999,Demands!$A849,'Growth rates'!$C$4:$C$999,$W849)</f>
        <v>2.2610254245079693</v>
      </c>
      <c r="AG849" s="2">
        <f>SUMIFS('Growth rates'!L$4:L$999,'Growth rates'!$B$4:$B$999,Demands!$A849,'Growth rates'!$C$4:$C$999,$W849)</f>
        <v>2.5317884453854731</v>
      </c>
      <c r="AH849" s="2">
        <f>SUMIFS('Growth rates'!M$4:M$999,'Growth rates'!$B$4:$B$999,Demands!$A849,'Growth rates'!$C$4:$C$999,$W849)</f>
        <v>2.8055372816315711</v>
      </c>
      <c r="AI849" s="2">
        <f>SUMIFS('Growth rates'!N$4:N$999,'Growth rates'!$B$4:$B$999,Demands!$A849,'Growth rates'!$C$4:$C$999,$W849)</f>
        <v>3.0831243857655708</v>
      </c>
      <c r="AJ849" s="2">
        <f>SUMIFS('Growth rates'!O$4:O$999,'Growth rates'!$B$4:$B$999,Demands!$A849,'Growth rates'!$C$4:$C$999,$W849)</f>
        <v>3.3619433061054456</v>
      </c>
      <c r="AK849" s="2">
        <f>SUMIFS('Growth rates'!P$4:P$999,'Growth rates'!$B$4:$B$999,Demands!$A849,'Growth rates'!$C$4:$C$999,$W849)</f>
        <v>3.6353975776066636</v>
      </c>
      <c r="AL849" s="2">
        <f>SUMIFS('Growth rates'!Q$4:Q$999,'Growth rates'!$B$4:$B$999,Demands!$A849,'Growth rates'!$C$4:$C$999,$W849)</f>
        <v>3.896497982231506</v>
      </c>
      <c r="AM849" s="2">
        <f>SUMIFS('Growth rates'!R$4:R$999,'Growth rates'!$B$4:$B$999,Demands!$A849,'Growth rates'!$C$4:$C$999,$W849)</f>
        <v>4.1427674982616303</v>
      </c>
      <c r="AN849" s="2">
        <f>SUMIFS('Growth rates'!S$4:S$999,'Growth rates'!$B$4:$B$999,Demands!$A849,'Growth rates'!$C$4:$C$999,$W849)</f>
        <v>4.3716487681391776</v>
      </c>
      <c r="AO849" s="2">
        <f>SUMIFS('Growth rates'!T$4:T$999,'Growth rates'!$B$4:$B$999,Demands!$A849,'Growth rates'!$C$4:$C$999,$W849)</f>
        <v>4.5810619862411599</v>
      </c>
      <c r="AP849" s="2">
        <f>SUMIFS('Growth rates'!U$4:U$999,'Growth rates'!$B$4:$B$999,Demands!$A849,'Growth rates'!$C$4:$C$999,$W849)</f>
        <v>4.7690478507038865</v>
      </c>
      <c r="AR849">
        <f>VLOOKUP(C849&amp;A849,Driver_elast!$A$2:$E$1161,5,FALSE)</f>
        <v>0.81802600000000003</v>
      </c>
      <c r="AS849">
        <f t="shared" si="281"/>
        <v>0.81802600000000003</v>
      </c>
      <c r="AT849">
        <f t="shared" si="282"/>
        <v>0.16360520000000001</v>
      </c>
      <c r="AV849" s="2" cm="1">
        <f t="array" ref="AV849">TREND($AR849:$AS849,$AR$3:$AS$3,AV$1)</f>
        <v>0.81802600000000003</v>
      </c>
      <c r="AW849" s="2" cm="1">
        <f t="array" ref="AW849">TREND($AR849:$AS849,$AR$3:$AS$3,AW$1)</f>
        <v>0.81802600000000003</v>
      </c>
      <c r="AX849" s="2" cm="1">
        <f t="array" ref="AX849">TREND($AR849:$AS849,$AR$3:$AS$3,AX$1)</f>
        <v>0.81802600000000003</v>
      </c>
      <c r="AY849" s="2" cm="1">
        <f t="array" ref="AY849">TREND($AR849:$AS849,$AR$3:$AS$3,AY$1)</f>
        <v>0.81802600000000003</v>
      </c>
      <c r="AZ849" s="2" cm="1">
        <f t="array" ref="AZ849">TREND($AR849:$AS849,$AR$3:$AS$3,AZ$1)</f>
        <v>0.81802600000000003</v>
      </c>
      <c r="BA849" s="2" cm="1">
        <f t="array" ref="BA849">TREND($AR849:$AS849,$AR$3:$AS$3,BA$1)</f>
        <v>0.81802600000000003</v>
      </c>
      <c r="BB849" s="2" cm="1">
        <f t="array" ref="BB849">TREND($AR849:$AS849,$AR$3:$AS$3,BB$1)</f>
        <v>0.81802600000000003</v>
      </c>
      <c r="BC849" s="2" cm="1">
        <f t="array" ref="BC849">TREND($AR849:$AS849,$AR$3:$AS$3,BC$1)</f>
        <v>0.81802600000000003</v>
      </c>
      <c r="BD849" s="2" cm="1">
        <f t="array" ref="BD849">TREND($AR849:$AS849,$AR$3:$AS$3,BD$1)</f>
        <v>0.81802600000000003</v>
      </c>
      <c r="BE849" s="2" cm="1">
        <f t="array" ref="BE849">TREND($AR849:$AS849,$AR$3:$AS$3,BE$1)</f>
        <v>0.81802600000000003</v>
      </c>
      <c r="BF849" s="20" cm="1">
        <f t="array" ref="BF849">TREND($AS849:$AT849,$AS$3:$AT$3,BF$1)</f>
        <v>0.73622340000000008</v>
      </c>
      <c r="BG849" s="20" cm="1">
        <f t="array" ref="BG849">TREND($AS849:$AT849,$AS$3:$AT$3,BG$1)</f>
        <v>0.65442080000000402</v>
      </c>
      <c r="BH849" s="20" cm="1">
        <f t="array" ref="BH849">TREND($AS849:$AT849,$AS$3:$AT$3,BH$1)</f>
        <v>0.57261820000000085</v>
      </c>
      <c r="BI849" s="20" cm="1">
        <f t="array" ref="BI849">TREND($AS849:$AT849,$AS$3:$AT$3,BI$1)</f>
        <v>0.49081559999999769</v>
      </c>
      <c r="BJ849" s="20" cm="1">
        <f t="array" ref="BJ849">TREND($AS849:$AT849,$AS$3:$AT$3,BJ$1)</f>
        <v>0.40901300000000163</v>
      </c>
      <c r="BK849" s="20" cm="1">
        <f t="array" ref="BK849">TREND($AS849:$AT849,$AS$3:$AT$3,BK$1)</f>
        <v>0.32721039999999846</v>
      </c>
      <c r="BL849" s="20" cm="1">
        <f t="array" ref="BL849">TREND($AS849:$AT849,$AS$3:$AT$3,BL$1)</f>
        <v>0.2454078000000024</v>
      </c>
      <c r="BM849" s="20" cm="1">
        <f t="array" ref="BM849">TREND($AS849:$AT849,$AS$3:$AT$3,BM$1)</f>
        <v>0.16360519999999923</v>
      </c>
    </row>
    <row r="850" spans="1:65" x14ac:dyDescent="0.35">
      <c r="A850" t="str">
        <f>IF(BYDem!B848="","\I:",BYDem!B848)</f>
        <v>Mexico</v>
      </c>
      <c r="B850" t="str">
        <f>BYDem!E848</f>
        <v>CRF</v>
      </c>
      <c r="C850" t="str">
        <f t="shared" si="263"/>
        <v>CRF</v>
      </c>
      <c r="D850" s="4">
        <f>SUMIFS(BYDem!$M$2:$M$2000,BYDem!$B$2:$B$2000,Demands!$A850,BYDem!$E$2:$E$2000,Demands!$B850)</f>
        <v>51.689698983</v>
      </c>
      <c r="E850" s="4">
        <f t="shared" si="264"/>
        <v>51.272179533299244</v>
      </c>
      <c r="F850" s="4">
        <f t="shared" si="265"/>
        <v>61.52020877094985</v>
      </c>
      <c r="G850" s="4">
        <f t="shared" si="266"/>
        <v>70.740621750400422</v>
      </c>
      <c r="H850" s="4">
        <f t="shared" si="267"/>
        <v>81.37103088033993</v>
      </c>
      <c r="I850" s="4">
        <f t="shared" si="268"/>
        <v>93.175077628894087</v>
      </c>
      <c r="J850" s="4">
        <f t="shared" si="269"/>
        <v>106.1530056734093</v>
      </c>
      <c r="K850" s="4">
        <f t="shared" si="270"/>
        <v>120.05452274274936</v>
      </c>
      <c r="L850" s="4">
        <f t="shared" si="271"/>
        <v>134.54136626547262</v>
      </c>
      <c r="M850" s="4">
        <f t="shared" si="272"/>
        <v>149.08860954295176</v>
      </c>
      <c r="N850" s="4">
        <f t="shared" si="273"/>
        <v>162.3647003965699</v>
      </c>
      <c r="O850" s="4">
        <f t="shared" si="274"/>
        <v>174.1113170883614</v>
      </c>
      <c r="P850" s="4">
        <f t="shared" si="275"/>
        <v>184.02464260507543</v>
      </c>
      <c r="Q850" s="4">
        <f t="shared" si="276"/>
        <v>191.95481931110049</v>
      </c>
      <c r="R850" s="4">
        <f t="shared" si="277"/>
        <v>198.02085869659015</v>
      </c>
      <c r="S850" s="4">
        <f t="shared" si="278"/>
        <v>202.39699282622567</v>
      </c>
      <c r="T850" s="4">
        <f t="shared" si="279"/>
        <v>205.30559375803927</v>
      </c>
      <c r="U850" s="4">
        <f t="shared" si="280"/>
        <v>206.99055456571028</v>
      </c>
      <c r="W850" s="5" t="str">
        <f>VLOOKUP(C850&amp;A850,Driver_elast!$A$2:$D$1161,4,FALSE)</f>
        <v>GDPSER</v>
      </c>
      <c r="X850" s="5">
        <v>1</v>
      </c>
      <c r="Y850" s="2">
        <f>SUMIFS('Growth rates'!D$4:D$999,'Growth rates'!$B$4:$B$999,Demands!$A850,'Growth rates'!$C$4:$C$999,$W850)</f>
        <v>1</v>
      </c>
      <c r="Z850" s="2">
        <f>SUMIFS('Growth rates'!E$4:E$999,'Growth rates'!$B$4:$B$999,Demands!$A850,'Growth rates'!$C$4:$C$999,$W850)</f>
        <v>0.99238862551627027</v>
      </c>
      <c r="AA850" s="2">
        <f>SUMIFS('Growth rates'!F$4:F$999,'Growth rates'!$B$4:$B$999,Demands!$A850,'Growth rates'!$C$4:$C$999,$W850)</f>
        <v>1.1806556654172964</v>
      </c>
      <c r="AB850" s="2">
        <f>SUMIFS('Growth rates'!G$4:G$999,'Growth rates'!$B$4:$B$999,Demands!$A850,'Growth rates'!$C$4:$C$999,$W850)</f>
        <v>1.3498384803315604</v>
      </c>
      <c r="AC850" s="2">
        <f>SUMIFS('Growth rates'!H$4:H$999,'Growth rates'!$B$4:$B$999,Demands!$A850,'Growth rates'!$C$4:$C$999,$W850)</f>
        <v>1.5452063158251821</v>
      </c>
      <c r="AD850" s="2">
        <f>SUMIFS('Growth rates'!I$4:I$999,'Growth rates'!$B$4:$B$999,Demands!$A850,'Growth rates'!$C$4:$C$999,$W850)</f>
        <v>1.7627022120027156</v>
      </c>
      <c r="AE850" s="2">
        <f>SUMIFS('Growth rates'!J$4:J$999,'Growth rates'!$B$4:$B$999,Demands!$A850,'Growth rates'!$C$4:$C$999,$W850)</f>
        <v>2.0027099956529435</v>
      </c>
      <c r="AF850" s="2">
        <f>SUMIFS('Growth rates'!K$4:K$999,'Growth rates'!$B$4:$B$999,Demands!$A850,'Growth rates'!$C$4:$C$999,$W850)</f>
        <v>2.2610254245079693</v>
      </c>
      <c r="AG850" s="2">
        <f>SUMIFS('Growth rates'!L$4:L$999,'Growth rates'!$B$4:$B$999,Demands!$A850,'Growth rates'!$C$4:$C$999,$W850)</f>
        <v>2.5317884453854731</v>
      </c>
      <c r="AH850" s="2">
        <f>SUMIFS('Growth rates'!M$4:M$999,'Growth rates'!$B$4:$B$999,Demands!$A850,'Growth rates'!$C$4:$C$999,$W850)</f>
        <v>2.8055372816315711</v>
      </c>
      <c r="AI850" s="2">
        <f>SUMIFS('Growth rates'!N$4:N$999,'Growth rates'!$B$4:$B$999,Demands!$A850,'Growth rates'!$C$4:$C$999,$W850)</f>
        <v>3.0831243857655708</v>
      </c>
      <c r="AJ850" s="2">
        <f>SUMIFS('Growth rates'!O$4:O$999,'Growth rates'!$B$4:$B$999,Demands!$A850,'Growth rates'!$C$4:$C$999,$W850)</f>
        <v>3.3619433061054456</v>
      </c>
      <c r="AK850" s="2">
        <f>SUMIFS('Growth rates'!P$4:P$999,'Growth rates'!$B$4:$B$999,Demands!$A850,'Growth rates'!$C$4:$C$999,$W850)</f>
        <v>3.6353975776066636</v>
      </c>
      <c r="AL850" s="2">
        <f>SUMIFS('Growth rates'!Q$4:Q$999,'Growth rates'!$B$4:$B$999,Demands!$A850,'Growth rates'!$C$4:$C$999,$W850)</f>
        <v>3.896497982231506</v>
      </c>
      <c r="AM850" s="2">
        <f>SUMIFS('Growth rates'!R$4:R$999,'Growth rates'!$B$4:$B$999,Demands!$A850,'Growth rates'!$C$4:$C$999,$W850)</f>
        <v>4.1427674982616303</v>
      </c>
      <c r="AN850" s="2">
        <f>SUMIFS('Growth rates'!S$4:S$999,'Growth rates'!$B$4:$B$999,Demands!$A850,'Growth rates'!$C$4:$C$999,$W850)</f>
        <v>4.3716487681391776</v>
      </c>
      <c r="AO850" s="2">
        <f>SUMIFS('Growth rates'!T$4:T$999,'Growth rates'!$B$4:$B$999,Demands!$A850,'Growth rates'!$C$4:$C$999,$W850)</f>
        <v>4.5810619862411599</v>
      </c>
      <c r="AP850" s="2">
        <f>SUMIFS('Growth rates'!U$4:U$999,'Growth rates'!$B$4:$B$999,Demands!$A850,'Growth rates'!$C$4:$C$999,$W850)</f>
        <v>4.7690478507038865</v>
      </c>
      <c r="AR850">
        <f>VLOOKUP(C850&amp;A850,Driver_elast!$A$2:$E$1161,5,FALSE)</f>
        <v>1.0627610000000001</v>
      </c>
      <c r="AS850">
        <f t="shared" si="281"/>
        <v>1</v>
      </c>
      <c r="AT850">
        <f t="shared" si="282"/>
        <v>0.2</v>
      </c>
      <c r="AV850" s="2" cm="1">
        <f t="array" ref="AV850">TREND($AR850:$AS850,$AR$3:$AS$3,AV$1)</f>
        <v>1.0627609999999996</v>
      </c>
      <c r="AW850" s="2" cm="1">
        <f t="array" ref="AW850">TREND($AR850:$AS850,$AR$3:$AS$3,AW$1)</f>
        <v>1.0612302439024384</v>
      </c>
      <c r="AX850" s="2" cm="1">
        <f t="array" ref="AX850">TREND($AR850:$AS850,$AR$3:$AS$3,AX$1)</f>
        <v>1.0535764634146334</v>
      </c>
      <c r="AY850" s="2" cm="1">
        <f t="array" ref="AY850">TREND($AR850:$AS850,$AR$3:$AS$3,AY$1)</f>
        <v>1.0459226829268289</v>
      </c>
      <c r="AZ850" s="2" cm="1">
        <f t="array" ref="AZ850">TREND($AR850:$AS850,$AR$3:$AS$3,AZ$1)</f>
        <v>1.0382689024390239</v>
      </c>
      <c r="BA850" s="2" cm="1">
        <f t="array" ref="BA850">TREND($AR850:$AS850,$AR$3:$AS$3,BA$1)</f>
        <v>1.030615121951219</v>
      </c>
      <c r="BB850" s="2" cm="1">
        <f t="array" ref="BB850">TREND($AR850:$AS850,$AR$3:$AS$3,BB$1)</f>
        <v>1.022961341463414</v>
      </c>
      <c r="BC850" s="2" cm="1">
        <f t="array" ref="BC850">TREND($AR850:$AS850,$AR$3:$AS$3,BC$1)</f>
        <v>1.015307560975609</v>
      </c>
      <c r="BD850" s="2" cm="1">
        <f t="array" ref="BD850">TREND($AR850:$AS850,$AR$3:$AS$3,BD$1)</f>
        <v>1.0076537804878041</v>
      </c>
      <c r="BE850" s="2" cm="1">
        <f t="array" ref="BE850">TREND($AR850:$AS850,$AR$3:$AS$3,BE$1)</f>
        <v>0.99999999999999956</v>
      </c>
      <c r="BF850" s="20" cm="1">
        <f t="array" ref="BF850">TREND($AS850:$AT850,$AS$3:$AT$3,BF$1)</f>
        <v>0.90000000000000568</v>
      </c>
      <c r="BG850" s="20" cm="1">
        <f t="array" ref="BG850">TREND($AS850:$AT850,$AS$3:$AT$3,BG$1)</f>
        <v>0.80000000000000426</v>
      </c>
      <c r="BH850" s="20" cm="1">
        <f t="array" ref="BH850">TREND($AS850:$AT850,$AS$3:$AT$3,BH$1)</f>
        <v>0.70000000000000284</v>
      </c>
      <c r="BI850" s="20" cm="1">
        <f t="array" ref="BI850">TREND($AS850:$AT850,$AS$3:$AT$3,BI$1)</f>
        <v>0.60000000000000142</v>
      </c>
      <c r="BJ850" s="20" cm="1">
        <f t="array" ref="BJ850">TREND($AS850:$AT850,$AS$3:$AT$3,BJ$1)</f>
        <v>0.5</v>
      </c>
      <c r="BK850" s="20" cm="1">
        <f t="array" ref="BK850">TREND($AS850:$AT850,$AS$3:$AT$3,BK$1)</f>
        <v>0.40000000000000568</v>
      </c>
      <c r="BL850" s="20" cm="1">
        <f t="array" ref="BL850">TREND($AS850:$AT850,$AS$3:$AT$3,BL$1)</f>
        <v>0.30000000000000426</v>
      </c>
      <c r="BM850" s="20" cm="1">
        <f t="array" ref="BM850">TREND($AS850:$AT850,$AS$3:$AT$3,BM$1)</f>
        <v>0.20000000000000284</v>
      </c>
    </row>
    <row r="851" spans="1:65" x14ac:dyDescent="0.35">
      <c r="A851" t="str">
        <f>IF(BYDem!B849="","\I:",BYDem!B849)</f>
        <v>Mexico</v>
      </c>
      <c r="B851" t="str">
        <f>BYDem!E849</f>
        <v>CSC</v>
      </c>
      <c r="C851" t="str">
        <f t="shared" si="263"/>
        <v>CSC</v>
      </c>
      <c r="D851" s="4">
        <f>SUMIFS(BYDem!$M$2:$M$2000,BYDem!$B$2:$B$2000,Demands!$A851,BYDem!$E$2:$E$2000,Demands!$B851)</f>
        <v>31.272267884714999</v>
      </c>
      <c r="E851" s="4">
        <f t="shared" si="264"/>
        <v>30.787449162205967</v>
      </c>
      <c r="F851" s="4">
        <f t="shared" si="265"/>
        <v>41.927070595286906</v>
      </c>
      <c r="G851" s="4">
        <f t="shared" si="266"/>
        <v>52.607012293297956</v>
      </c>
      <c r="H851" s="4">
        <f t="shared" si="267"/>
        <v>65.155133166520272</v>
      </c>
      <c r="I851" s="4">
        <f t="shared" si="268"/>
        <v>79.080451902332925</v>
      </c>
      <c r="J851" s="4">
        <f t="shared" si="269"/>
        <v>94.034539415391947</v>
      </c>
      <c r="K851" s="4">
        <f t="shared" si="270"/>
        <v>109.30731066450775</v>
      </c>
      <c r="L851" s="4">
        <f t="shared" si="271"/>
        <v>124.09361770957908</v>
      </c>
      <c r="M851" s="4">
        <f t="shared" si="272"/>
        <v>137.51120143205844</v>
      </c>
      <c r="N851" s="4">
        <f t="shared" si="273"/>
        <v>149.75634349353996</v>
      </c>
      <c r="O851" s="4">
        <f t="shared" si="274"/>
        <v>160.59078201303504</v>
      </c>
      <c r="P851" s="4">
        <f t="shared" si="275"/>
        <v>169.73429274916339</v>
      </c>
      <c r="Q851" s="4">
        <f t="shared" si="276"/>
        <v>177.04865519279372</v>
      </c>
      <c r="R851" s="4">
        <f t="shared" si="277"/>
        <v>182.64363905098412</v>
      </c>
      <c r="S851" s="4">
        <f t="shared" si="278"/>
        <v>186.67994647674121</v>
      </c>
      <c r="T851" s="4">
        <f t="shared" si="279"/>
        <v>189.36268132715153</v>
      </c>
      <c r="U851" s="4">
        <f t="shared" si="280"/>
        <v>190.91679727027474</v>
      </c>
      <c r="W851" s="5" t="str">
        <f>VLOOKUP(C851&amp;A851,Driver_elast!$A$2:$D$1161,4,FALSE)</f>
        <v>GDPSER</v>
      </c>
      <c r="X851" s="5">
        <v>1</v>
      </c>
      <c r="Y851" s="2">
        <f>SUMIFS('Growth rates'!D$4:D$999,'Growth rates'!$B$4:$B$999,Demands!$A851,'Growth rates'!$C$4:$C$999,$W851)</f>
        <v>1</v>
      </c>
      <c r="Z851" s="2">
        <f>SUMIFS('Growth rates'!E$4:E$999,'Growth rates'!$B$4:$B$999,Demands!$A851,'Growth rates'!$C$4:$C$999,$W851)</f>
        <v>0.99238862551627027</v>
      </c>
      <c r="AA851" s="2">
        <f>SUMIFS('Growth rates'!F$4:F$999,'Growth rates'!$B$4:$B$999,Demands!$A851,'Growth rates'!$C$4:$C$999,$W851)</f>
        <v>1.1806556654172964</v>
      </c>
      <c r="AB851" s="2">
        <f>SUMIFS('Growth rates'!G$4:G$999,'Growth rates'!$B$4:$B$999,Demands!$A851,'Growth rates'!$C$4:$C$999,$W851)</f>
        <v>1.3498384803315604</v>
      </c>
      <c r="AC851" s="2">
        <f>SUMIFS('Growth rates'!H$4:H$999,'Growth rates'!$B$4:$B$999,Demands!$A851,'Growth rates'!$C$4:$C$999,$W851)</f>
        <v>1.5452063158251821</v>
      </c>
      <c r="AD851" s="2">
        <f>SUMIFS('Growth rates'!I$4:I$999,'Growth rates'!$B$4:$B$999,Demands!$A851,'Growth rates'!$C$4:$C$999,$W851)</f>
        <v>1.7627022120027156</v>
      </c>
      <c r="AE851" s="2">
        <f>SUMIFS('Growth rates'!J$4:J$999,'Growth rates'!$B$4:$B$999,Demands!$A851,'Growth rates'!$C$4:$C$999,$W851)</f>
        <v>2.0027099956529435</v>
      </c>
      <c r="AF851" s="2">
        <f>SUMIFS('Growth rates'!K$4:K$999,'Growth rates'!$B$4:$B$999,Demands!$A851,'Growth rates'!$C$4:$C$999,$W851)</f>
        <v>2.2610254245079693</v>
      </c>
      <c r="AG851" s="2">
        <f>SUMIFS('Growth rates'!L$4:L$999,'Growth rates'!$B$4:$B$999,Demands!$A851,'Growth rates'!$C$4:$C$999,$W851)</f>
        <v>2.5317884453854731</v>
      </c>
      <c r="AH851" s="2">
        <f>SUMIFS('Growth rates'!M$4:M$999,'Growth rates'!$B$4:$B$999,Demands!$A851,'Growth rates'!$C$4:$C$999,$W851)</f>
        <v>2.8055372816315711</v>
      </c>
      <c r="AI851" s="2">
        <f>SUMIFS('Growth rates'!N$4:N$999,'Growth rates'!$B$4:$B$999,Demands!$A851,'Growth rates'!$C$4:$C$999,$W851)</f>
        <v>3.0831243857655708</v>
      </c>
      <c r="AJ851" s="2">
        <f>SUMIFS('Growth rates'!O$4:O$999,'Growth rates'!$B$4:$B$999,Demands!$A851,'Growth rates'!$C$4:$C$999,$W851)</f>
        <v>3.3619433061054456</v>
      </c>
      <c r="AK851" s="2">
        <f>SUMIFS('Growth rates'!P$4:P$999,'Growth rates'!$B$4:$B$999,Demands!$A851,'Growth rates'!$C$4:$C$999,$W851)</f>
        <v>3.6353975776066636</v>
      </c>
      <c r="AL851" s="2">
        <f>SUMIFS('Growth rates'!Q$4:Q$999,'Growth rates'!$B$4:$B$999,Demands!$A851,'Growth rates'!$C$4:$C$999,$W851)</f>
        <v>3.896497982231506</v>
      </c>
      <c r="AM851" s="2">
        <f>SUMIFS('Growth rates'!R$4:R$999,'Growth rates'!$B$4:$B$999,Demands!$A851,'Growth rates'!$C$4:$C$999,$W851)</f>
        <v>4.1427674982616303</v>
      </c>
      <c r="AN851" s="2">
        <f>SUMIFS('Growth rates'!S$4:S$999,'Growth rates'!$B$4:$B$999,Demands!$A851,'Growth rates'!$C$4:$C$999,$W851)</f>
        <v>4.3716487681391776</v>
      </c>
      <c r="AO851" s="2">
        <f>SUMIFS('Growth rates'!T$4:T$999,'Growth rates'!$B$4:$B$999,Demands!$A851,'Growth rates'!$C$4:$C$999,$W851)</f>
        <v>4.5810619862411599</v>
      </c>
      <c r="AP851" s="2">
        <f>SUMIFS('Growth rates'!U$4:U$999,'Growth rates'!$B$4:$B$999,Demands!$A851,'Growth rates'!$C$4:$C$999,$W851)</f>
        <v>4.7690478507038865</v>
      </c>
      <c r="AR851">
        <f>VLOOKUP(C851&amp;A851,Driver_elast!$A$2:$E$1161,5,FALSE)</f>
        <v>2.0627610000000001</v>
      </c>
      <c r="AS851">
        <f t="shared" si="281"/>
        <v>1</v>
      </c>
      <c r="AT851">
        <f t="shared" si="282"/>
        <v>0.2</v>
      </c>
      <c r="AV851" s="2" cm="1">
        <f t="array" ref="AV851">TREND($AR851:$AS851,$AR$3:$AS$3,AV$1)</f>
        <v>2.0627609999999947</v>
      </c>
      <c r="AW851" s="2" cm="1">
        <f t="array" ref="AW851">TREND($AR851:$AS851,$AR$3:$AS$3,AW$1)</f>
        <v>2.036839999999998</v>
      </c>
      <c r="AX851" s="2" cm="1">
        <f t="array" ref="AX851">TREND($AR851:$AS851,$AR$3:$AS$3,AX$1)</f>
        <v>1.907235</v>
      </c>
      <c r="AY851" s="2" cm="1">
        <f t="array" ref="AY851">TREND($AR851:$AS851,$AR$3:$AS$3,AY$1)</f>
        <v>1.7776299999999949</v>
      </c>
      <c r="AZ851" s="2" cm="1">
        <f t="array" ref="AZ851">TREND($AR851:$AS851,$AR$3:$AS$3,AZ$1)</f>
        <v>1.648024999999997</v>
      </c>
      <c r="BA851" s="2" cm="1">
        <f t="array" ref="BA851">TREND($AR851:$AS851,$AR$3:$AS$3,BA$1)</f>
        <v>1.518419999999999</v>
      </c>
      <c r="BB851" s="2" cm="1">
        <f t="array" ref="BB851">TREND($AR851:$AS851,$AR$3:$AS$3,BB$1)</f>
        <v>1.3888149999999939</v>
      </c>
      <c r="BC851" s="2" cm="1">
        <f t="array" ref="BC851">TREND($AR851:$AS851,$AR$3:$AS$3,BC$1)</f>
        <v>1.2592099999999959</v>
      </c>
      <c r="BD851" s="2" cm="1">
        <f t="array" ref="BD851">TREND($AR851:$AS851,$AR$3:$AS$3,BD$1)</f>
        <v>1.129604999999998</v>
      </c>
      <c r="BE851" s="2" cm="1">
        <f t="array" ref="BE851">TREND($AR851:$AS851,$AR$3:$AS$3,BE$1)</f>
        <v>1</v>
      </c>
      <c r="BF851" s="20" cm="1">
        <f t="array" ref="BF851">TREND($AS851:$AT851,$AS$3:$AT$3,BF$1)</f>
        <v>0.90000000000000568</v>
      </c>
      <c r="BG851" s="20" cm="1">
        <f t="array" ref="BG851">TREND($AS851:$AT851,$AS$3:$AT$3,BG$1)</f>
        <v>0.80000000000000426</v>
      </c>
      <c r="BH851" s="20" cm="1">
        <f t="array" ref="BH851">TREND($AS851:$AT851,$AS$3:$AT$3,BH$1)</f>
        <v>0.70000000000000284</v>
      </c>
      <c r="BI851" s="20" cm="1">
        <f t="array" ref="BI851">TREND($AS851:$AT851,$AS$3:$AT$3,BI$1)</f>
        <v>0.60000000000000142</v>
      </c>
      <c r="BJ851" s="20" cm="1">
        <f t="array" ref="BJ851">TREND($AS851:$AT851,$AS$3:$AT$3,BJ$1)</f>
        <v>0.5</v>
      </c>
      <c r="BK851" s="20" cm="1">
        <f t="array" ref="BK851">TREND($AS851:$AT851,$AS$3:$AT$3,BK$1)</f>
        <v>0.40000000000000568</v>
      </c>
      <c r="BL851" s="20" cm="1">
        <f t="array" ref="BL851">TREND($AS851:$AT851,$AS$3:$AT$3,BL$1)</f>
        <v>0.30000000000000426</v>
      </c>
      <c r="BM851" s="20" cm="1">
        <f t="array" ref="BM851">TREND($AS851:$AT851,$AS$3:$AT$3,BM$1)</f>
        <v>0.20000000000000284</v>
      </c>
    </row>
    <row r="852" spans="1:65" x14ac:dyDescent="0.35">
      <c r="A852" t="str">
        <f>IF(BYDem!B850="","\I:",BYDem!B850)</f>
        <v>Mexico</v>
      </c>
      <c r="B852" t="str">
        <f>BYDem!E850</f>
        <v>CSH</v>
      </c>
      <c r="C852" t="str">
        <f t="shared" si="263"/>
        <v>CSH</v>
      </c>
      <c r="D852" s="4">
        <f>SUMIFS(BYDem!$M$2:$M$2000,BYDem!$B$2:$B$2000,Demands!$A852,BYDem!$E$2:$E$2000,Demands!$B852)</f>
        <v>6.7351647320986903</v>
      </c>
      <c r="E852" s="4">
        <f t="shared" si="264"/>
        <v>6.6932295609520738</v>
      </c>
      <c r="F852" s="4">
        <f t="shared" si="265"/>
        <v>7.7319420282566114</v>
      </c>
      <c r="G852" s="4">
        <f t="shared" si="266"/>
        <v>8.6382768952558031</v>
      </c>
      <c r="H852" s="4">
        <f t="shared" si="267"/>
        <v>9.6610174768881834</v>
      </c>
      <c r="I852" s="4">
        <f t="shared" si="268"/>
        <v>10.773401051490248</v>
      </c>
      <c r="J852" s="4">
        <f t="shared" si="269"/>
        <v>11.973359786863703</v>
      </c>
      <c r="K852" s="4">
        <f t="shared" si="270"/>
        <v>13.236685750061131</v>
      </c>
      <c r="L852" s="4">
        <f t="shared" si="271"/>
        <v>14.533358161962205</v>
      </c>
      <c r="M852" s="4">
        <f t="shared" si="272"/>
        <v>15.818816341314113</v>
      </c>
      <c r="N852" s="4">
        <f t="shared" si="273"/>
        <v>16.971119739729012</v>
      </c>
      <c r="O852" s="4">
        <f t="shared" si="274"/>
        <v>17.97550142988581</v>
      </c>
      <c r="P852" s="4">
        <f t="shared" si="275"/>
        <v>18.812723151633211</v>
      </c>
      <c r="Q852" s="4">
        <f t="shared" si="276"/>
        <v>19.475894345652208</v>
      </c>
      <c r="R852" s="4">
        <f t="shared" si="277"/>
        <v>19.979361013072459</v>
      </c>
      <c r="S852" s="4">
        <f t="shared" si="278"/>
        <v>20.340544916381599</v>
      </c>
      <c r="T852" s="4">
        <f t="shared" si="279"/>
        <v>20.579661542424244</v>
      </c>
      <c r="U852" s="4">
        <f t="shared" si="280"/>
        <v>20.717825370201581</v>
      </c>
      <c r="W852" s="5" t="str">
        <f>VLOOKUP(C852&amp;A852,Driver_elast!$A$2:$D$1161,4,FALSE)</f>
        <v>GDPSER</v>
      </c>
      <c r="X852" s="5">
        <v>1</v>
      </c>
      <c r="Y852" s="2">
        <f>SUMIFS('Growth rates'!D$4:D$999,'Growth rates'!$B$4:$B$999,Demands!$A852,'Growth rates'!$C$4:$C$999,$W852)</f>
        <v>1</v>
      </c>
      <c r="Z852" s="2">
        <f>SUMIFS('Growth rates'!E$4:E$999,'Growth rates'!$B$4:$B$999,Demands!$A852,'Growth rates'!$C$4:$C$999,$W852)</f>
        <v>0.99238862551627027</v>
      </c>
      <c r="AA852" s="2">
        <f>SUMIFS('Growth rates'!F$4:F$999,'Growth rates'!$B$4:$B$999,Demands!$A852,'Growth rates'!$C$4:$C$999,$W852)</f>
        <v>1.1806556654172964</v>
      </c>
      <c r="AB852" s="2">
        <f>SUMIFS('Growth rates'!G$4:G$999,'Growth rates'!$B$4:$B$999,Demands!$A852,'Growth rates'!$C$4:$C$999,$W852)</f>
        <v>1.3498384803315604</v>
      </c>
      <c r="AC852" s="2">
        <f>SUMIFS('Growth rates'!H$4:H$999,'Growth rates'!$B$4:$B$999,Demands!$A852,'Growth rates'!$C$4:$C$999,$W852)</f>
        <v>1.5452063158251821</v>
      </c>
      <c r="AD852" s="2">
        <f>SUMIFS('Growth rates'!I$4:I$999,'Growth rates'!$B$4:$B$999,Demands!$A852,'Growth rates'!$C$4:$C$999,$W852)</f>
        <v>1.7627022120027156</v>
      </c>
      <c r="AE852" s="2">
        <f>SUMIFS('Growth rates'!J$4:J$999,'Growth rates'!$B$4:$B$999,Demands!$A852,'Growth rates'!$C$4:$C$999,$W852)</f>
        <v>2.0027099956529435</v>
      </c>
      <c r="AF852" s="2">
        <f>SUMIFS('Growth rates'!K$4:K$999,'Growth rates'!$B$4:$B$999,Demands!$A852,'Growth rates'!$C$4:$C$999,$W852)</f>
        <v>2.2610254245079693</v>
      </c>
      <c r="AG852" s="2">
        <f>SUMIFS('Growth rates'!L$4:L$999,'Growth rates'!$B$4:$B$999,Demands!$A852,'Growth rates'!$C$4:$C$999,$W852)</f>
        <v>2.5317884453854731</v>
      </c>
      <c r="AH852" s="2">
        <f>SUMIFS('Growth rates'!M$4:M$999,'Growth rates'!$B$4:$B$999,Demands!$A852,'Growth rates'!$C$4:$C$999,$W852)</f>
        <v>2.8055372816315711</v>
      </c>
      <c r="AI852" s="2">
        <f>SUMIFS('Growth rates'!N$4:N$999,'Growth rates'!$B$4:$B$999,Demands!$A852,'Growth rates'!$C$4:$C$999,$W852)</f>
        <v>3.0831243857655708</v>
      </c>
      <c r="AJ852" s="2">
        <f>SUMIFS('Growth rates'!O$4:O$999,'Growth rates'!$B$4:$B$999,Demands!$A852,'Growth rates'!$C$4:$C$999,$W852)</f>
        <v>3.3619433061054456</v>
      </c>
      <c r="AK852" s="2">
        <f>SUMIFS('Growth rates'!P$4:P$999,'Growth rates'!$B$4:$B$999,Demands!$A852,'Growth rates'!$C$4:$C$999,$W852)</f>
        <v>3.6353975776066636</v>
      </c>
      <c r="AL852" s="2">
        <f>SUMIFS('Growth rates'!Q$4:Q$999,'Growth rates'!$B$4:$B$999,Demands!$A852,'Growth rates'!$C$4:$C$999,$W852)</f>
        <v>3.896497982231506</v>
      </c>
      <c r="AM852" s="2">
        <f>SUMIFS('Growth rates'!R$4:R$999,'Growth rates'!$B$4:$B$999,Demands!$A852,'Growth rates'!$C$4:$C$999,$W852)</f>
        <v>4.1427674982616303</v>
      </c>
      <c r="AN852" s="2">
        <f>SUMIFS('Growth rates'!S$4:S$999,'Growth rates'!$B$4:$B$999,Demands!$A852,'Growth rates'!$C$4:$C$999,$W852)</f>
        <v>4.3716487681391776</v>
      </c>
      <c r="AO852" s="2">
        <f>SUMIFS('Growth rates'!T$4:T$999,'Growth rates'!$B$4:$B$999,Demands!$A852,'Growth rates'!$C$4:$C$999,$W852)</f>
        <v>4.5810619862411599</v>
      </c>
      <c r="AP852" s="2">
        <f>SUMIFS('Growth rates'!U$4:U$999,'Growth rates'!$B$4:$B$999,Demands!$A852,'Growth rates'!$C$4:$C$999,$W852)</f>
        <v>4.7690478507038865</v>
      </c>
      <c r="AR852">
        <f>VLOOKUP(C852&amp;A852,Driver_elast!$A$2:$E$1161,5,FALSE)</f>
        <v>0.81802600000000003</v>
      </c>
      <c r="AS852">
        <f t="shared" si="281"/>
        <v>0.81802600000000003</v>
      </c>
      <c r="AT852">
        <f t="shared" si="282"/>
        <v>0.16360520000000001</v>
      </c>
      <c r="AV852" s="2" cm="1">
        <f t="array" ref="AV852">TREND($AR852:$AS852,$AR$3:$AS$3,AV$1)</f>
        <v>0.81802600000000003</v>
      </c>
      <c r="AW852" s="2" cm="1">
        <f t="array" ref="AW852">TREND($AR852:$AS852,$AR$3:$AS$3,AW$1)</f>
        <v>0.81802600000000003</v>
      </c>
      <c r="AX852" s="2" cm="1">
        <f t="array" ref="AX852">TREND($AR852:$AS852,$AR$3:$AS$3,AX$1)</f>
        <v>0.81802600000000003</v>
      </c>
      <c r="AY852" s="2" cm="1">
        <f t="array" ref="AY852">TREND($AR852:$AS852,$AR$3:$AS$3,AY$1)</f>
        <v>0.81802600000000003</v>
      </c>
      <c r="AZ852" s="2" cm="1">
        <f t="array" ref="AZ852">TREND($AR852:$AS852,$AR$3:$AS$3,AZ$1)</f>
        <v>0.81802600000000003</v>
      </c>
      <c r="BA852" s="2" cm="1">
        <f t="array" ref="BA852">TREND($AR852:$AS852,$AR$3:$AS$3,BA$1)</f>
        <v>0.81802600000000003</v>
      </c>
      <c r="BB852" s="2" cm="1">
        <f t="array" ref="BB852">TREND($AR852:$AS852,$AR$3:$AS$3,BB$1)</f>
        <v>0.81802600000000003</v>
      </c>
      <c r="BC852" s="2" cm="1">
        <f t="array" ref="BC852">TREND($AR852:$AS852,$AR$3:$AS$3,BC$1)</f>
        <v>0.81802600000000003</v>
      </c>
      <c r="BD852" s="2" cm="1">
        <f t="array" ref="BD852">TREND($AR852:$AS852,$AR$3:$AS$3,BD$1)</f>
        <v>0.81802600000000003</v>
      </c>
      <c r="BE852" s="2" cm="1">
        <f t="array" ref="BE852">TREND($AR852:$AS852,$AR$3:$AS$3,BE$1)</f>
        <v>0.81802600000000003</v>
      </c>
      <c r="BF852" s="20" cm="1">
        <f t="array" ref="BF852">TREND($AS852:$AT852,$AS$3:$AT$3,BF$1)</f>
        <v>0.73622340000000008</v>
      </c>
      <c r="BG852" s="20" cm="1">
        <f t="array" ref="BG852">TREND($AS852:$AT852,$AS$3:$AT$3,BG$1)</f>
        <v>0.65442080000000402</v>
      </c>
      <c r="BH852" s="20" cm="1">
        <f t="array" ref="BH852">TREND($AS852:$AT852,$AS$3:$AT$3,BH$1)</f>
        <v>0.57261820000000085</v>
      </c>
      <c r="BI852" s="20" cm="1">
        <f t="array" ref="BI852">TREND($AS852:$AT852,$AS$3:$AT$3,BI$1)</f>
        <v>0.49081559999999769</v>
      </c>
      <c r="BJ852" s="20" cm="1">
        <f t="array" ref="BJ852">TREND($AS852:$AT852,$AS$3:$AT$3,BJ$1)</f>
        <v>0.40901300000000163</v>
      </c>
      <c r="BK852" s="20" cm="1">
        <f t="array" ref="BK852">TREND($AS852:$AT852,$AS$3:$AT$3,BK$1)</f>
        <v>0.32721039999999846</v>
      </c>
      <c r="BL852" s="20" cm="1">
        <f t="array" ref="BL852">TREND($AS852:$AT852,$AS$3:$AT$3,BL$1)</f>
        <v>0.2454078000000024</v>
      </c>
      <c r="BM852" s="20" cm="1">
        <f t="array" ref="BM852">TREND($AS852:$AT852,$AS$3:$AT$3,BM$1)</f>
        <v>0.16360519999999923</v>
      </c>
    </row>
    <row r="853" spans="1:65" x14ac:dyDescent="0.35">
      <c r="A853" t="str">
        <f>IF(BYDem!B851="","\I:",BYDem!B851)</f>
        <v>Mexico</v>
      </c>
      <c r="B853" t="str">
        <f>BYDem!E851</f>
        <v>ICH</v>
      </c>
      <c r="C853" t="str">
        <f t="shared" si="263"/>
        <v>ICH</v>
      </c>
      <c r="D853" s="4">
        <f>SUMIFS(BYDem!$M$2:$M$2000,BYDem!$B$2:$B$2000,Demands!$A853,BYDem!$E$2:$E$2000,Demands!$B853)</f>
        <v>133.18722562504101</v>
      </c>
      <c r="E853" s="4">
        <f t="shared" si="264"/>
        <v>133.18722562504101</v>
      </c>
      <c r="F853" s="4">
        <f t="shared" si="265"/>
        <v>133.18722562504101</v>
      </c>
      <c r="G853" s="4">
        <f t="shared" si="266"/>
        <v>133.18722562504101</v>
      </c>
      <c r="H853" s="4">
        <f t="shared" si="267"/>
        <v>133.18722562504101</v>
      </c>
      <c r="I853" s="4">
        <f t="shared" si="268"/>
        <v>133.18722562504101</v>
      </c>
      <c r="J853" s="4">
        <f t="shared" si="269"/>
        <v>133.18722562504101</v>
      </c>
      <c r="K853" s="4">
        <f t="shared" si="270"/>
        <v>133.18722562504101</v>
      </c>
      <c r="L853" s="4">
        <f t="shared" si="271"/>
        <v>133.18722562504101</v>
      </c>
      <c r="M853" s="4">
        <f t="shared" si="272"/>
        <v>133.18722562504101</v>
      </c>
      <c r="N853" s="4">
        <f t="shared" si="273"/>
        <v>133.18722562504101</v>
      </c>
      <c r="O853" s="4">
        <f t="shared" si="274"/>
        <v>133.18722562504101</v>
      </c>
      <c r="P853" s="4">
        <f t="shared" si="275"/>
        <v>133.18722562504101</v>
      </c>
      <c r="Q853" s="4">
        <f t="shared" si="276"/>
        <v>133.18722562504101</v>
      </c>
      <c r="R853" s="4">
        <f t="shared" si="277"/>
        <v>133.18722562504101</v>
      </c>
      <c r="S853" s="4">
        <f t="shared" si="278"/>
        <v>133.18722562504101</v>
      </c>
      <c r="T853" s="4">
        <f t="shared" si="279"/>
        <v>133.18722562504101</v>
      </c>
      <c r="U853" s="4">
        <f t="shared" si="280"/>
        <v>133.18722562504101</v>
      </c>
      <c r="W853" s="5" t="str">
        <f>VLOOKUP(C853&amp;A853,Driver_elast!$A$2:$D$1161,4,FALSE)</f>
        <v>GDP</v>
      </c>
      <c r="X853" s="5">
        <v>1</v>
      </c>
      <c r="Y853" s="2">
        <f>SUMIFS('Growth rates'!D$4:D$999,'Growth rates'!$B$4:$B$999,Demands!$A853,'Growth rates'!$C$4:$C$999,$W853)</f>
        <v>1</v>
      </c>
      <c r="Z853" s="2">
        <f>SUMIFS('Growth rates'!E$4:E$999,'Growth rates'!$B$4:$B$999,Demands!$A853,'Growth rates'!$C$4:$C$999,$W853)</f>
        <v>0.99238862551626927</v>
      </c>
      <c r="AA853" s="2">
        <f>SUMIFS('Growth rates'!F$4:F$999,'Growth rates'!$B$4:$B$999,Demands!$A853,'Growth rates'!$C$4:$C$999,$W853)</f>
        <v>1.1806556654172955</v>
      </c>
      <c r="AB853" s="2">
        <f>SUMIFS('Growth rates'!G$4:G$999,'Growth rates'!$B$4:$B$999,Demands!$A853,'Growth rates'!$C$4:$C$999,$W853)</f>
        <v>1.3498384803315548</v>
      </c>
      <c r="AC853" s="2">
        <f>SUMIFS('Growth rates'!H$4:H$999,'Growth rates'!$B$4:$B$999,Demands!$A853,'Growth rates'!$C$4:$C$999,$W853)</f>
        <v>1.5452063158251783</v>
      </c>
      <c r="AD853" s="2">
        <f>SUMIFS('Growth rates'!I$4:I$999,'Growth rates'!$B$4:$B$999,Demands!$A853,'Growth rates'!$C$4:$C$999,$W853)</f>
        <v>1.76270221200271</v>
      </c>
      <c r="AE853" s="2">
        <f>SUMIFS('Growth rates'!J$4:J$999,'Growth rates'!$B$4:$B$999,Demands!$A853,'Growth rates'!$C$4:$C$999,$W853)</f>
        <v>2.0027099956529386</v>
      </c>
      <c r="AF853" s="2">
        <f>SUMIFS('Growth rates'!K$4:K$999,'Growth rates'!$B$4:$B$999,Demands!$A853,'Growth rates'!$C$4:$C$999,$W853)</f>
        <v>2.2610254245079653</v>
      </c>
      <c r="AG853" s="2">
        <f>SUMIFS('Growth rates'!L$4:L$999,'Growth rates'!$B$4:$B$999,Demands!$A853,'Growth rates'!$C$4:$C$999,$W853)</f>
        <v>2.5317884453854647</v>
      </c>
      <c r="AH853" s="2">
        <f>SUMIFS('Growth rates'!M$4:M$999,'Growth rates'!$B$4:$B$999,Demands!$A853,'Growth rates'!$C$4:$C$999,$W853)</f>
        <v>2.8055372816315671</v>
      </c>
      <c r="AI853" s="2">
        <f>SUMIFS('Growth rates'!N$4:N$999,'Growth rates'!$B$4:$B$999,Demands!$A853,'Growth rates'!$C$4:$C$999,$W853)</f>
        <v>3.0831243857655601</v>
      </c>
      <c r="AJ853" s="2">
        <f>SUMIFS('Growth rates'!O$4:O$999,'Growth rates'!$B$4:$B$999,Demands!$A853,'Growth rates'!$C$4:$C$999,$W853)</f>
        <v>3.3619433061054345</v>
      </c>
      <c r="AK853" s="2">
        <f>SUMIFS('Growth rates'!P$4:P$999,'Growth rates'!$B$4:$B$999,Demands!$A853,'Growth rates'!$C$4:$C$999,$W853)</f>
        <v>3.6353975776066525</v>
      </c>
      <c r="AL853" s="2">
        <f>SUMIFS('Growth rates'!Q$4:Q$999,'Growth rates'!$B$4:$B$999,Demands!$A853,'Growth rates'!$C$4:$C$999,$W853)</f>
        <v>3.8964979822314971</v>
      </c>
      <c r="AM853" s="2">
        <f>SUMIFS('Growth rates'!R$4:R$999,'Growth rates'!$B$4:$B$999,Demands!$A853,'Growth rates'!$C$4:$C$999,$W853)</f>
        <v>4.1427674982616214</v>
      </c>
      <c r="AN853" s="2">
        <f>SUMIFS('Growth rates'!S$4:S$999,'Growth rates'!$B$4:$B$999,Demands!$A853,'Growth rates'!$C$4:$C$999,$W853)</f>
        <v>4.3716487681391634</v>
      </c>
      <c r="AO853" s="2">
        <f>SUMIFS('Growth rates'!T$4:T$999,'Growth rates'!$B$4:$B$999,Demands!$A853,'Growth rates'!$C$4:$C$999,$W853)</f>
        <v>4.5810619862411484</v>
      </c>
      <c r="AP853" s="2">
        <f>SUMIFS('Growth rates'!U$4:U$999,'Growth rates'!$B$4:$B$999,Demands!$A853,'Growth rates'!$C$4:$C$999,$W853)</f>
        <v>4.7690478507038758</v>
      </c>
      <c r="AR853">
        <f>VLOOKUP(C853&amp;A853,Driver_elast!$A$2:$E$1161,5,FALSE)</f>
        <v>0</v>
      </c>
      <c r="AS853">
        <f t="shared" si="281"/>
        <v>0</v>
      </c>
      <c r="AT853">
        <f t="shared" si="282"/>
        <v>0</v>
      </c>
      <c r="AV853" s="2" cm="1">
        <f t="array" ref="AV853">TREND($AR853:$AS853,$AR$3:$AS$3,AV$1)</f>
        <v>0</v>
      </c>
      <c r="AW853" s="2" cm="1">
        <f t="array" ref="AW853">TREND($AR853:$AS853,$AR$3:$AS$3,AW$1)</f>
        <v>0</v>
      </c>
      <c r="AX853" s="2" cm="1">
        <f t="array" ref="AX853">TREND($AR853:$AS853,$AR$3:$AS$3,AX$1)</f>
        <v>0</v>
      </c>
      <c r="AY853" s="2" cm="1">
        <f t="array" ref="AY853">TREND($AR853:$AS853,$AR$3:$AS$3,AY$1)</f>
        <v>0</v>
      </c>
      <c r="AZ853" s="2" cm="1">
        <f t="array" ref="AZ853">TREND($AR853:$AS853,$AR$3:$AS$3,AZ$1)</f>
        <v>0</v>
      </c>
      <c r="BA853" s="2" cm="1">
        <f t="array" ref="BA853">TREND($AR853:$AS853,$AR$3:$AS$3,BA$1)</f>
        <v>0</v>
      </c>
      <c r="BB853" s="2" cm="1">
        <f t="array" ref="BB853">TREND($AR853:$AS853,$AR$3:$AS$3,BB$1)</f>
        <v>0</v>
      </c>
      <c r="BC853" s="2" cm="1">
        <f t="array" ref="BC853">TREND($AR853:$AS853,$AR$3:$AS$3,BC$1)</f>
        <v>0</v>
      </c>
      <c r="BD853" s="2" cm="1">
        <f t="array" ref="BD853">TREND($AR853:$AS853,$AR$3:$AS$3,BD$1)</f>
        <v>0</v>
      </c>
      <c r="BE853" s="2" cm="1">
        <f t="array" ref="BE853">TREND($AR853:$AS853,$AR$3:$AS$3,BE$1)</f>
        <v>0</v>
      </c>
      <c r="BF853" s="20" cm="1">
        <f t="array" ref="BF853">TREND($AS853:$AT853,$AS$3:$AT$3,BF$1)</f>
        <v>0</v>
      </c>
      <c r="BG853" s="20" cm="1">
        <f t="array" ref="BG853">TREND($AS853:$AT853,$AS$3:$AT$3,BG$1)</f>
        <v>0</v>
      </c>
      <c r="BH853" s="20" cm="1">
        <f t="array" ref="BH853">TREND($AS853:$AT853,$AS$3:$AT$3,BH$1)</f>
        <v>0</v>
      </c>
      <c r="BI853" s="20" cm="1">
        <f t="array" ref="BI853">TREND($AS853:$AT853,$AS$3:$AT$3,BI$1)</f>
        <v>0</v>
      </c>
      <c r="BJ853" s="20" cm="1">
        <f t="array" ref="BJ853">TREND($AS853:$AT853,$AS$3:$AT$3,BJ$1)</f>
        <v>0</v>
      </c>
      <c r="BK853" s="20" cm="1">
        <f t="array" ref="BK853">TREND($AS853:$AT853,$AS$3:$AT$3,BK$1)</f>
        <v>0</v>
      </c>
      <c r="BL853" s="20" cm="1">
        <f t="array" ref="BL853">TREND($AS853:$AT853,$AS$3:$AT$3,BL$1)</f>
        <v>0</v>
      </c>
      <c r="BM853" s="20" cm="1">
        <f t="array" ref="BM853">TREND($AS853:$AT853,$AS$3:$AT$3,BM$1)</f>
        <v>0</v>
      </c>
    </row>
    <row r="854" spans="1:65" x14ac:dyDescent="0.35">
      <c r="A854" t="str">
        <f>IF(BYDem!B852="","\I:",BYDem!B852)</f>
        <v>Mexico</v>
      </c>
      <c r="B854" t="str">
        <f>BYDem!E852</f>
        <v>ICH_Feedstock</v>
      </c>
      <c r="C854" t="str">
        <f t="shared" si="263"/>
        <v>ICH_Feedstock</v>
      </c>
      <c r="D854" s="4">
        <f>SUMIFS(BYDem!$M$2:$M$2000,BYDem!$B$2:$B$2000,Demands!$A854,BYDem!$E$2:$E$2000,Demands!$B854)</f>
        <v>174.29561314559999</v>
      </c>
      <c r="E854" s="4">
        <f t="shared" si="264"/>
        <v>174.29561314559999</v>
      </c>
      <c r="F854" s="4">
        <f t="shared" si="265"/>
        <v>174.29561314559999</v>
      </c>
      <c r="G854" s="4">
        <f t="shared" si="266"/>
        <v>174.29561314559999</v>
      </c>
      <c r="H854" s="4">
        <f t="shared" si="267"/>
        <v>174.29561314559999</v>
      </c>
      <c r="I854" s="4">
        <f t="shared" si="268"/>
        <v>174.29561314559999</v>
      </c>
      <c r="J854" s="4">
        <f t="shared" si="269"/>
        <v>174.29561314559999</v>
      </c>
      <c r="K854" s="4">
        <f t="shared" si="270"/>
        <v>174.29561314559999</v>
      </c>
      <c r="L854" s="4">
        <f t="shared" si="271"/>
        <v>174.29561314559999</v>
      </c>
      <c r="M854" s="4">
        <f t="shared" si="272"/>
        <v>174.29561314559999</v>
      </c>
      <c r="N854" s="4">
        <f t="shared" si="273"/>
        <v>174.29561314559999</v>
      </c>
      <c r="O854" s="4">
        <f t="shared" si="274"/>
        <v>174.29561314559999</v>
      </c>
      <c r="P854" s="4">
        <f t="shared" si="275"/>
        <v>174.29561314559999</v>
      </c>
      <c r="Q854" s="4">
        <f t="shared" si="276"/>
        <v>174.29561314559999</v>
      </c>
      <c r="R854" s="4">
        <f t="shared" si="277"/>
        <v>174.29561314559999</v>
      </c>
      <c r="S854" s="4">
        <f t="shared" si="278"/>
        <v>174.29561314559999</v>
      </c>
      <c r="T854" s="4">
        <f t="shared" si="279"/>
        <v>174.29561314559999</v>
      </c>
      <c r="U854" s="4">
        <f t="shared" si="280"/>
        <v>174.29561314559999</v>
      </c>
      <c r="W854" s="5" t="str">
        <f>VLOOKUP(C854&amp;A854,Driver_elast!$A$2:$D$1161,4,FALSE)</f>
        <v>GDP</v>
      </c>
      <c r="X854" s="5">
        <v>1</v>
      </c>
      <c r="Y854" s="2">
        <f>SUMIFS('Growth rates'!D$4:D$999,'Growth rates'!$B$4:$B$999,Demands!$A854,'Growth rates'!$C$4:$C$999,$W854)</f>
        <v>1</v>
      </c>
      <c r="Z854" s="2">
        <f>SUMIFS('Growth rates'!E$4:E$999,'Growth rates'!$B$4:$B$999,Demands!$A854,'Growth rates'!$C$4:$C$999,$W854)</f>
        <v>0.99238862551626927</v>
      </c>
      <c r="AA854" s="2">
        <f>SUMIFS('Growth rates'!F$4:F$999,'Growth rates'!$B$4:$B$999,Demands!$A854,'Growth rates'!$C$4:$C$999,$W854)</f>
        <v>1.1806556654172955</v>
      </c>
      <c r="AB854" s="2">
        <f>SUMIFS('Growth rates'!G$4:G$999,'Growth rates'!$B$4:$B$999,Demands!$A854,'Growth rates'!$C$4:$C$999,$W854)</f>
        <v>1.3498384803315548</v>
      </c>
      <c r="AC854" s="2">
        <f>SUMIFS('Growth rates'!H$4:H$999,'Growth rates'!$B$4:$B$999,Demands!$A854,'Growth rates'!$C$4:$C$999,$W854)</f>
        <v>1.5452063158251783</v>
      </c>
      <c r="AD854" s="2">
        <f>SUMIFS('Growth rates'!I$4:I$999,'Growth rates'!$B$4:$B$999,Demands!$A854,'Growth rates'!$C$4:$C$999,$W854)</f>
        <v>1.76270221200271</v>
      </c>
      <c r="AE854" s="2">
        <f>SUMIFS('Growth rates'!J$4:J$999,'Growth rates'!$B$4:$B$999,Demands!$A854,'Growth rates'!$C$4:$C$999,$W854)</f>
        <v>2.0027099956529386</v>
      </c>
      <c r="AF854" s="2">
        <f>SUMIFS('Growth rates'!K$4:K$999,'Growth rates'!$B$4:$B$999,Demands!$A854,'Growth rates'!$C$4:$C$999,$W854)</f>
        <v>2.2610254245079653</v>
      </c>
      <c r="AG854" s="2">
        <f>SUMIFS('Growth rates'!L$4:L$999,'Growth rates'!$B$4:$B$999,Demands!$A854,'Growth rates'!$C$4:$C$999,$W854)</f>
        <v>2.5317884453854647</v>
      </c>
      <c r="AH854" s="2">
        <f>SUMIFS('Growth rates'!M$4:M$999,'Growth rates'!$B$4:$B$999,Demands!$A854,'Growth rates'!$C$4:$C$999,$W854)</f>
        <v>2.8055372816315671</v>
      </c>
      <c r="AI854" s="2">
        <f>SUMIFS('Growth rates'!N$4:N$999,'Growth rates'!$B$4:$B$999,Demands!$A854,'Growth rates'!$C$4:$C$999,$W854)</f>
        <v>3.0831243857655601</v>
      </c>
      <c r="AJ854" s="2">
        <f>SUMIFS('Growth rates'!O$4:O$999,'Growth rates'!$B$4:$B$999,Demands!$A854,'Growth rates'!$C$4:$C$999,$W854)</f>
        <v>3.3619433061054345</v>
      </c>
      <c r="AK854" s="2">
        <f>SUMIFS('Growth rates'!P$4:P$999,'Growth rates'!$B$4:$B$999,Demands!$A854,'Growth rates'!$C$4:$C$999,$W854)</f>
        <v>3.6353975776066525</v>
      </c>
      <c r="AL854" s="2">
        <f>SUMIFS('Growth rates'!Q$4:Q$999,'Growth rates'!$B$4:$B$999,Demands!$A854,'Growth rates'!$C$4:$C$999,$W854)</f>
        <v>3.8964979822314971</v>
      </c>
      <c r="AM854" s="2">
        <f>SUMIFS('Growth rates'!R$4:R$999,'Growth rates'!$B$4:$B$999,Demands!$A854,'Growth rates'!$C$4:$C$999,$W854)</f>
        <v>4.1427674982616214</v>
      </c>
      <c r="AN854" s="2">
        <f>SUMIFS('Growth rates'!S$4:S$999,'Growth rates'!$B$4:$B$999,Demands!$A854,'Growth rates'!$C$4:$C$999,$W854)</f>
        <v>4.3716487681391634</v>
      </c>
      <c r="AO854" s="2">
        <f>SUMIFS('Growth rates'!T$4:T$999,'Growth rates'!$B$4:$B$999,Demands!$A854,'Growth rates'!$C$4:$C$999,$W854)</f>
        <v>4.5810619862411484</v>
      </c>
      <c r="AP854" s="2">
        <f>SUMIFS('Growth rates'!U$4:U$999,'Growth rates'!$B$4:$B$999,Demands!$A854,'Growth rates'!$C$4:$C$999,$W854)</f>
        <v>4.7690478507038758</v>
      </c>
      <c r="AR854">
        <f>VLOOKUP(C854&amp;A854,Driver_elast!$A$2:$E$1161,5,FALSE)</f>
        <v>0</v>
      </c>
      <c r="AS854">
        <f t="shared" si="281"/>
        <v>0</v>
      </c>
      <c r="AT854">
        <f t="shared" si="282"/>
        <v>0</v>
      </c>
      <c r="AV854" s="2" cm="1">
        <f t="array" ref="AV854">TREND($AR854:$AS854,$AR$3:$AS$3,AV$1)</f>
        <v>0</v>
      </c>
      <c r="AW854" s="2" cm="1">
        <f t="array" ref="AW854">TREND($AR854:$AS854,$AR$3:$AS$3,AW$1)</f>
        <v>0</v>
      </c>
      <c r="AX854" s="2" cm="1">
        <f t="array" ref="AX854">TREND($AR854:$AS854,$AR$3:$AS$3,AX$1)</f>
        <v>0</v>
      </c>
      <c r="AY854" s="2" cm="1">
        <f t="array" ref="AY854">TREND($AR854:$AS854,$AR$3:$AS$3,AY$1)</f>
        <v>0</v>
      </c>
      <c r="AZ854" s="2" cm="1">
        <f t="array" ref="AZ854">TREND($AR854:$AS854,$AR$3:$AS$3,AZ$1)</f>
        <v>0</v>
      </c>
      <c r="BA854" s="2" cm="1">
        <f t="array" ref="BA854">TREND($AR854:$AS854,$AR$3:$AS$3,BA$1)</f>
        <v>0</v>
      </c>
      <c r="BB854" s="2" cm="1">
        <f t="array" ref="BB854">TREND($AR854:$AS854,$AR$3:$AS$3,BB$1)</f>
        <v>0</v>
      </c>
      <c r="BC854" s="2" cm="1">
        <f t="array" ref="BC854">TREND($AR854:$AS854,$AR$3:$AS$3,BC$1)</f>
        <v>0</v>
      </c>
      <c r="BD854" s="2" cm="1">
        <f t="array" ref="BD854">TREND($AR854:$AS854,$AR$3:$AS$3,BD$1)</f>
        <v>0</v>
      </c>
      <c r="BE854" s="2" cm="1">
        <f t="array" ref="BE854">TREND($AR854:$AS854,$AR$3:$AS$3,BE$1)</f>
        <v>0</v>
      </c>
      <c r="BF854" s="20" cm="1">
        <f t="array" ref="BF854">TREND($AS854:$AT854,$AS$3:$AT$3,BF$1)</f>
        <v>0</v>
      </c>
      <c r="BG854" s="20" cm="1">
        <f t="array" ref="BG854">TREND($AS854:$AT854,$AS$3:$AT$3,BG$1)</f>
        <v>0</v>
      </c>
      <c r="BH854" s="20" cm="1">
        <f t="array" ref="BH854">TREND($AS854:$AT854,$AS$3:$AT$3,BH$1)</f>
        <v>0</v>
      </c>
      <c r="BI854" s="20" cm="1">
        <f t="array" ref="BI854">TREND($AS854:$AT854,$AS$3:$AT$3,BI$1)</f>
        <v>0</v>
      </c>
      <c r="BJ854" s="20" cm="1">
        <f t="array" ref="BJ854">TREND($AS854:$AT854,$AS$3:$AT$3,BJ$1)</f>
        <v>0</v>
      </c>
      <c r="BK854" s="20" cm="1">
        <f t="array" ref="BK854">TREND($AS854:$AT854,$AS$3:$AT$3,BK$1)</f>
        <v>0</v>
      </c>
      <c r="BL854" s="20" cm="1">
        <f t="array" ref="BL854">TREND($AS854:$AT854,$AS$3:$AT$3,BL$1)</f>
        <v>0</v>
      </c>
      <c r="BM854" s="20" cm="1">
        <f t="array" ref="BM854">TREND($AS854:$AT854,$AS$3:$AT$3,BM$1)</f>
        <v>0</v>
      </c>
    </row>
    <row r="855" spans="1:65" x14ac:dyDescent="0.35">
      <c r="A855" t="str">
        <f>IF(BYDem!B853="","\I:",BYDem!B853)</f>
        <v>Mexico</v>
      </c>
      <c r="B855" t="str">
        <f>BYDem!E853</f>
        <v>IFP</v>
      </c>
      <c r="C855" t="str">
        <f t="shared" si="263"/>
        <v>IFP</v>
      </c>
      <c r="D855" s="4">
        <f>SUMIFS(BYDem!$M$2:$M$2000,BYDem!$B$2:$B$2000,Demands!$A855,BYDem!$E$2:$E$2000,Demands!$B855)</f>
        <v>90.5509733970746</v>
      </c>
      <c r="E855" s="4">
        <f t="shared" si="264"/>
        <v>90.026629918332347</v>
      </c>
      <c r="F855" s="4">
        <f t="shared" si="265"/>
        <v>103.02004065559285</v>
      </c>
      <c r="G855" s="4">
        <f t="shared" si="266"/>
        <v>114.25093562972482</v>
      </c>
      <c r="H855" s="4">
        <f t="shared" si="267"/>
        <v>126.83122652632235</v>
      </c>
      <c r="I855" s="4">
        <f t="shared" si="268"/>
        <v>140.41281110320432</v>
      </c>
      <c r="J855" s="4">
        <f t="shared" si="269"/>
        <v>154.95777906428779</v>
      </c>
      <c r="K855" s="4">
        <f t="shared" si="270"/>
        <v>170.16344071230492</v>
      </c>
      <c r="L855" s="4">
        <f t="shared" si="271"/>
        <v>185.66622918102834</v>
      </c>
      <c r="M855" s="4">
        <f t="shared" si="272"/>
        <v>200.93898622260113</v>
      </c>
      <c r="N855" s="4">
        <f t="shared" si="273"/>
        <v>214.55185368327423</v>
      </c>
      <c r="O855" s="4">
        <f t="shared" si="274"/>
        <v>226.36085336283233</v>
      </c>
      <c r="P855" s="4">
        <f t="shared" si="275"/>
        <v>236.16598314863083</v>
      </c>
      <c r="Q855" s="4">
        <f t="shared" si="276"/>
        <v>243.90853072168929</v>
      </c>
      <c r="R855" s="4">
        <f t="shared" si="277"/>
        <v>249.77251575903077</v>
      </c>
      <c r="S855" s="4">
        <f t="shared" si="278"/>
        <v>253.9718843085243</v>
      </c>
      <c r="T855" s="4">
        <f t="shared" si="279"/>
        <v>256.7485614329957</v>
      </c>
      <c r="U855" s="4">
        <f t="shared" si="280"/>
        <v>258.351646977754</v>
      </c>
      <c r="W855" s="5" t="str">
        <f>VLOOKUP(C855&amp;A855,Driver_elast!$A$2:$D$1161,4,FALSE)</f>
        <v>GDPIND</v>
      </c>
      <c r="X855" s="5">
        <v>1</v>
      </c>
      <c r="Y855" s="2">
        <f>SUMIFS('Growth rates'!D$4:D$999,'Growth rates'!$B$4:$B$999,Demands!$A855,'Growth rates'!$C$4:$C$999,$W855)</f>
        <v>1</v>
      </c>
      <c r="Z855" s="2">
        <f>SUMIFS('Growth rates'!E$4:E$999,'Growth rates'!$B$4:$B$999,Demands!$A855,'Growth rates'!$C$4:$C$999,$W855)</f>
        <v>0.99238862551626905</v>
      </c>
      <c r="AA855" s="2">
        <f>SUMIFS('Growth rates'!F$4:F$999,'Growth rates'!$B$4:$B$999,Demands!$A855,'Growth rates'!$C$4:$C$999,$W855)</f>
        <v>1.1806556654172953</v>
      </c>
      <c r="AB855" s="2">
        <f>SUMIFS('Growth rates'!G$4:G$999,'Growth rates'!$B$4:$B$999,Demands!$A855,'Growth rates'!$C$4:$C$999,$W855)</f>
        <v>1.3498384803315544</v>
      </c>
      <c r="AC855" s="2">
        <f>SUMIFS('Growth rates'!H$4:H$999,'Growth rates'!$B$4:$B$999,Demands!$A855,'Growth rates'!$C$4:$C$999,$W855)</f>
        <v>1.5452063158251765</v>
      </c>
      <c r="AD855" s="2">
        <f>SUMIFS('Growth rates'!I$4:I$999,'Growth rates'!$B$4:$B$999,Demands!$A855,'Growth rates'!$C$4:$C$999,$W855)</f>
        <v>1.7627022120027072</v>
      </c>
      <c r="AE855" s="2">
        <f>SUMIFS('Growth rates'!J$4:J$999,'Growth rates'!$B$4:$B$999,Demands!$A855,'Growth rates'!$C$4:$C$999,$W855)</f>
        <v>2.0027099956529346</v>
      </c>
      <c r="AF855" s="2">
        <f>SUMIFS('Growth rates'!K$4:K$999,'Growth rates'!$B$4:$B$999,Demands!$A855,'Growth rates'!$C$4:$C$999,$W855)</f>
        <v>2.2610254245079693</v>
      </c>
      <c r="AG855" s="2">
        <f>SUMIFS('Growth rates'!L$4:L$999,'Growth rates'!$B$4:$B$999,Demands!$A855,'Growth rates'!$C$4:$C$999,$W855)</f>
        <v>2.5317884453854589</v>
      </c>
      <c r="AH855" s="2">
        <f>SUMIFS('Growth rates'!M$4:M$999,'Growth rates'!$B$4:$B$999,Demands!$A855,'Growth rates'!$C$4:$C$999,$W855)</f>
        <v>2.8055372816315693</v>
      </c>
      <c r="AI855" s="2">
        <f>SUMIFS('Growth rates'!N$4:N$999,'Growth rates'!$B$4:$B$999,Demands!$A855,'Growth rates'!$C$4:$C$999,$W855)</f>
        <v>3.0831243857655588</v>
      </c>
      <c r="AJ855" s="2">
        <f>SUMIFS('Growth rates'!O$4:O$999,'Growth rates'!$B$4:$B$999,Demands!$A855,'Growth rates'!$C$4:$C$999,$W855)</f>
        <v>3.3619433061054349</v>
      </c>
      <c r="AK855" s="2">
        <f>SUMIFS('Growth rates'!P$4:P$999,'Growth rates'!$B$4:$B$999,Demands!$A855,'Growth rates'!$C$4:$C$999,$W855)</f>
        <v>3.6353975776066512</v>
      </c>
      <c r="AL855" s="2">
        <f>SUMIFS('Growth rates'!Q$4:Q$999,'Growth rates'!$B$4:$B$999,Demands!$A855,'Growth rates'!$C$4:$C$999,$W855)</f>
        <v>3.8964979822314949</v>
      </c>
      <c r="AM855" s="2">
        <f>SUMIFS('Growth rates'!R$4:R$999,'Growth rates'!$B$4:$B$999,Demands!$A855,'Growth rates'!$C$4:$C$999,$W855)</f>
        <v>4.1427674982616152</v>
      </c>
      <c r="AN855" s="2">
        <f>SUMIFS('Growth rates'!S$4:S$999,'Growth rates'!$B$4:$B$999,Demands!$A855,'Growth rates'!$C$4:$C$999,$W855)</f>
        <v>4.3716487681391563</v>
      </c>
      <c r="AO855" s="2">
        <f>SUMIFS('Growth rates'!T$4:T$999,'Growth rates'!$B$4:$B$999,Demands!$A855,'Growth rates'!$C$4:$C$999,$W855)</f>
        <v>4.5810619862411457</v>
      </c>
      <c r="AP855" s="2">
        <f>SUMIFS('Growth rates'!U$4:U$999,'Growth rates'!$B$4:$B$999,Demands!$A855,'Growth rates'!$C$4:$C$999,$W855)</f>
        <v>4.7690478507038776</v>
      </c>
      <c r="AR855">
        <f>VLOOKUP(C855&amp;A855,Driver_elast!$A$2:$E$1161,5,FALSE)</f>
        <v>0.76078100000000004</v>
      </c>
      <c r="AS855">
        <f t="shared" si="281"/>
        <v>0.76078100000000004</v>
      </c>
      <c r="AT855">
        <f t="shared" si="282"/>
        <v>0.15215620000000002</v>
      </c>
      <c r="AV855" s="2" cm="1">
        <f t="array" ref="AV855">TREND($AR855:$AS855,$AR$3:$AS$3,AV$1)</f>
        <v>0.76078100000000004</v>
      </c>
      <c r="AW855" s="2" cm="1">
        <f t="array" ref="AW855">TREND($AR855:$AS855,$AR$3:$AS$3,AW$1)</f>
        <v>0.76078100000000004</v>
      </c>
      <c r="AX855" s="2" cm="1">
        <f t="array" ref="AX855">TREND($AR855:$AS855,$AR$3:$AS$3,AX$1)</f>
        <v>0.76078100000000004</v>
      </c>
      <c r="AY855" s="2" cm="1">
        <f t="array" ref="AY855">TREND($AR855:$AS855,$AR$3:$AS$3,AY$1)</f>
        <v>0.76078100000000004</v>
      </c>
      <c r="AZ855" s="2" cm="1">
        <f t="array" ref="AZ855">TREND($AR855:$AS855,$AR$3:$AS$3,AZ$1)</f>
        <v>0.76078100000000004</v>
      </c>
      <c r="BA855" s="2" cm="1">
        <f t="array" ref="BA855">TREND($AR855:$AS855,$AR$3:$AS$3,BA$1)</f>
        <v>0.76078100000000004</v>
      </c>
      <c r="BB855" s="2" cm="1">
        <f t="array" ref="BB855">TREND($AR855:$AS855,$AR$3:$AS$3,BB$1)</f>
        <v>0.76078100000000004</v>
      </c>
      <c r="BC855" s="2" cm="1">
        <f t="array" ref="BC855">TREND($AR855:$AS855,$AR$3:$AS$3,BC$1)</f>
        <v>0.76078100000000004</v>
      </c>
      <c r="BD855" s="2" cm="1">
        <f t="array" ref="BD855">TREND($AR855:$AS855,$AR$3:$AS$3,BD$1)</f>
        <v>0.76078100000000004</v>
      </c>
      <c r="BE855" s="2" cm="1">
        <f t="array" ref="BE855">TREND($AR855:$AS855,$AR$3:$AS$3,BE$1)</f>
        <v>0.76078100000000004</v>
      </c>
      <c r="BF855" s="20" cm="1">
        <f t="array" ref="BF855">TREND($AS855:$AT855,$AS$3:$AT$3,BF$1)</f>
        <v>0.68470290000000134</v>
      </c>
      <c r="BG855" s="20" cm="1">
        <f t="array" ref="BG855">TREND($AS855:$AT855,$AS$3:$AT$3,BG$1)</f>
        <v>0.60862480000000119</v>
      </c>
      <c r="BH855" s="20" cm="1">
        <f t="array" ref="BH855">TREND($AS855:$AT855,$AS$3:$AT$3,BH$1)</f>
        <v>0.53254670000000104</v>
      </c>
      <c r="BI855" s="20" cm="1">
        <f t="array" ref="BI855">TREND($AS855:$AT855,$AS$3:$AT$3,BI$1)</f>
        <v>0.45646860000000089</v>
      </c>
      <c r="BJ855" s="20" cm="1">
        <f t="array" ref="BJ855">TREND($AS855:$AT855,$AS$3:$AT$3,BJ$1)</f>
        <v>0.38039050000000074</v>
      </c>
      <c r="BK855" s="20" cm="1">
        <f t="array" ref="BK855">TREND($AS855:$AT855,$AS$3:$AT$3,BK$1)</f>
        <v>0.30431240000000059</v>
      </c>
      <c r="BL855" s="20" cm="1">
        <f t="array" ref="BL855">TREND($AS855:$AT855,$AS$3:$AT$3,BL$1)</f>
        <v>0.22823430000000045</v>
      </c>
      <c r="BM855" s="20" cm="1">
        <f t="array" ref="BM855">TREND($AS855:$AT855,$AS$3:$AT$3,BM$1)</f>
        <v>0.1521562000000003</v>
      </c>
    </row>
    <row r="856" spans="1:65" x14ac:dyDescent="0.35">
      <c r="A856" t="str">
        <f>IF(BYDem!B854="","\I:",BYDem!B854)</f>
        <v>Mexico</v>
      </c>
      <c r="B856" t="str">
        <f>BYDem!E854</f>
        <v>ILP</v>
      </c>
      <c r="C856" t="str">
        <f t="shared" si="263"/>
        <v>ILP</v>
      </c>
      <c r="D856" s="4">
        <f>SUMIFS(BYDem!$M$2:$M$2000,BYDem!$B$2:$B$2000,Demands!$A856,BYDem!$E$2:$E$2000,Demands!$B856)</f>
        <v>6.0979999999999999</v>
      </c>
      <c r="E856" s="4">
        <f t="shared" si="264"/>
        <v>6.0355551567768027</v>
      </c>
      <c r="F856" s="4">
        <f t="shared" si="265"/>
        <v>7.5266007665481345</v>
      </c>
      <c r="G856" s="4">
        <f t="shared" si="266"/>
        <v>8.8845094270505172</v>
      </c>
      <c r="H856" s="4">
        <f t="shared" si="267"/>
        <v>10.447980819567009</v>
      </c>
      <c r="I856" s="4">
        <f t="shared" si="268"/>
        <v>12.172550763924862</v>
      </c>
      <c r="J856" s="4">
        <f t="shared" si="269"/>
        <v>14.044617935871614</v>
      </c>
      <c r="K856" s="4">
        <f t="shared" si="270"/>
        <v>16.012550996601803</v>
      </c>
      <c r="L856" s="4">
        <f t="shared" si="271"/>
        <v>18.012876804847156</v>
      </c>
      <c r="M856" s="4">
        <f t="shared" si="272"/>
        <v>19.960513492959372</v>
      </c>
      <c r="N856" s="4">
        <f t="shared" si="273"/>
        <v>21.737963771889291</v>
      </c>
      <c r="O856" s="4">
        <f t="shared" si="274"/>
        <v>23.31064260826664</v>
      </c>
      <c r="P856" s="4">
        <f t="shared" si="275"/>
        <v>24.637873899396645</v>
      </c>
      <c r="Q856" s="4">
        <f t="shared" si="276"/>
        <v>25.699594171840157</v>
      </c>
      <c r="R856" s="4">
        <f t="shared" si="277"/>
        <v>26.511737107333879</v>
      </c>
      <c r="S856" s="4">
        <f t="shared" si="278"/>
        <v>27.097629514603415</v>
      </c>
      <c r="T856" s="4">
        <f t="shared" si="279"/>
        <v>27.487043355963138</v>
      </c>
      <c r="U856" s="4">
        <f t="shared" si="280"/>
        <v>27.712631903872531</v>
      </c>
      <c r="W856" s="5" t="str">
        <f>VLOOKUP(C856&amp;A856,Driver_elast!$A$2:$D$1161,4,FALSE)</f>
        <v>GDP</v>
      </c>
      <c r="X856" s="5">
        <v>1</v>
      </c>
      <c r="Y856" s="2">
        <f>SUMIFS('Growth rates'!D$4:D$999,'Growth rates'!$B$4:$B$999,Demands!$A856,'Growth rates'!$C$4:$C$999,$W856)</f>
        <v>1</v>
      </c>
      <c r="Z856" s="2">
        <f>SUMIFS('Growth rates'!E$4:E$999,'Growth rates'!$B$4:$B$999,Demands!$A856,'Growth rates'!$C$4:$C$999,$W856)</f>
        <v>0.99238862551626927</v>
      </c>
      <c r="AA856" s="2">
        <f>SUMIFS('Growth rates'!F$4:F$999,'Growth rates'!$B$4:$B$999,Demands!$A856,'Growth rates'!$C$4:$C$999,$W856)</f>
        <v>1.1806556654172955</v>
      </c>
      <c r="AB856" s="2">
        <f>SUMIFS('Growth rates'!G$4:G$999,'Growth rates'!$B$4:$B$999,Demands!$A856,'Growth rates'!$C$4:$C$999,$W856)</f>
        <v>1.3498384803315548</v>
      </c>
      <c r="AC856" s="2">
        <f>SUMIFS('Growth rates'!H$4:H$999,'Growth rates'!$B$4:$B$999,Demands!$A856,'Growth rates'!$C$4:$C$999,$W856)</f>
        <v>1.5452063158251783</v>
      </c>
      <c r="AD856" s="2">
        <f>SUMIFS('Growth rates'!I$4:I$999,'Growth rates'!$B$4:$B$999,Demands!$A856,'Growth rates'!$C$4:$C$999,$W856)</f>
        <v>1.76270221200271</v>
      </c>
      <c r="AE856" s="2">
        <f>SUMIFS('Growth rates'!J$4:J$999,'Growth rates'!$B$4:$B$999,Demands!$A856,'Growth rates'!$C$4:$C$999,$W856)</f>
        <v>2.0027099956529386</v>
      </c>
      <c r="AF856" s="2">
        <f>SUMIFS('Growth rates'!K$4:K$999,'Growth rates'!$B$4:$B$999,Demands!$A856,'Growth rates'!$C$4:$C$999,$W856)</f>
        <v>2.2610254245079653</v>
      </c>
      <c r="AG856" s="2">
        <f>SUMIFS('Growth rates'!L$4:L$999,'Growth rates'!$B$4:$B$999,Demands!$A856,'Growth rates'!$C$4:$C$999,$W856)</f>
        <v>2.5317884453854647</v>
      </c>
      <c r="AH856" s="2">
        <f>SUMIFS('Growth rates'!M$4:M$999,'Growth rates'!$B$4:$B$999,Demands!$A856,'Growth rates'!$C$4:$C$999,$W856)</f>
        <v>2.8055372816315671</v>
      </c>
      <c r="AI856" s="2">
        <f>SUMIFS('Growth rates'!N$4:N$999,'Growth rates'!$B$4:$B$999,Demands!$A856,'Growth rates'!$C$4:$C$999,$W856)</f>
        <v>3.0831243857655601</v>
      </c>
      <c r="AJ856" s="2">
        <f>SUMIFS('Growth rates'!O$4:O$999,'Growth rates'!$B$4:$B$999,Demands!$A856,'Growth rates'!$C$4:$C$999,$W856)</f>
        <v>3.3619433061054345</v>
      </c>
      <c r="AK856" s="2">
        <f>SUMIFS('Growth rates'!P$4:P$999,'Growth rates'!$B$4:$B$999,Demands!$A856,'Growth rates'!$C$4:$C$999,$W856)</f>
        <v>3.6353975776066525</v>
      </c>
      <c r="AL856" s="2">
        <f>SUMIFS('Growth rates'!Q$4:Q$999,'Growth rates'!$B$4:$B$999,Demands!$A856,'Growth rates'!$C$4:$C$999,$W856)</f>
        <v>3.8964979822314971</v>
      </c>
      <c r="AM856" s="2">
        <f>SUMIFS('Growth rates'!R$4:R$999,'Growth rates'!$B$4:$B$999,Demands!$A856,'Growth rates'!$C$4:$C$999,$W856)</f>
        <v>4.1427674982616214</v>
      </c>
      <c r="AN856" s="2">
        <f>SUMIFS('Growth rates'!S$4:S$999,'Growth rates'!$B$4:$B$999,Demands!$A856,'Growth rates'!$C$4:$C$999,$W856)</f>
        <v>4.3716487681391634</v>
      </c>
      <c r="AO856" s="2">
        <f>SUMIFS('Growth rates'!T$4:T$999,'Growth rates'!$B$4:$B$999,Demands!$A856,'Growth rates'!$C$4:$C$999,$W856)</f>
        <v>4.5810619862411484</v>
      </c>
      <c r="AP856" s="2">
        <f>SUMIFS('Growth rates'!U$4:U$999,'Growth rates'!$B$4:$B$999,Demands!$A856,'Growth rates'!$C$4:$C$999,$W856)</f>
        <v>4.7690478507038758</v>
      </c>
      <c r="AR856">
        <f>VLOOKUP(C856&amp;A856,Driver_elast!$A$2:$E$1161,5,FALSE)</f>
        <v>1.3540179999999999</v>
      </c>
      <c r="AS856">
        <f t="shared" si="281"/>
        <v>1</v>
      </c>
      <c r="AT856">
        <f t="shared" si="282"/>
        <v>0.2</v>
      </c>
      <c r="AV856" s="2" cm="1">
        <f t="array" ref="AV856">TREND($AR856:$AS856,$AR$3:$AS$3,AV$1)</f>
        <v>1.3540179999999999</v>
      </c>
      <c r="AW856" s="2" cm="1">
        <f t="array" ref="AW856">TREND($AR856:$AS856,$AR$3:$AS$3,AW$1)</f>
        <v>1.3453834146341457</v>
      </c>
      <c r="AX856" s="2" cm="1">
        <f t="array" ref="AX856">TREND($AR856:$AS856,$AR$3:$AS$3,AX$1)</f>
        <v>1.3022104878048779</v>
      </c>
      <c r="AY856" s="2" cm="1">
        <f t="array" ref="AY856">TREND($AR856:$AS856,$AR$3:$AS$3,AY$1)</f>
        <v>1.2590375609756101</v>
      </c>
      <c r="AZ856" s="2" cm="1">
        <f t="array" ref="AZ856">TREND($AR856:$AS856,$AR$3:$AS$3,AZ$1)</f>
        <v>1.2158646341463424</v>
      </c>
      <c r="BA856" s="2" cm="1">
        <f t="array" ref="BA856">TREND($AR856:$AS856,$AR$3:$AS$3,BA$1)</f>
        <v>1.1726917073170746</v>
      </c>
      <c r="BB856" s="2" cm="1">
        <f t="array" ref="BB856">TREND($AR856:$AS856,$AR$3:$AS$3,BB$1)</f>
        <v>1.1295187804878033</v>
      </c>
      <c r="BC856" s="2" cm="1">
        <f t="array" ref="BC856">TREND($AR856:$AS856,$AR$3:$AS$3,BC$1)</f>
        <v>1.0863458536585355</v>
      </c>
      <c r="BD856" s="2" cm="1">
        <f t="array" ref="BD856">TREND($AR856:$AS856,$AR$3:$AS$3,BD$1)</f>
        <v>1.0431729268292678</v>
      </c>
      <c r="BE856" s="2" cm="1">
        <f t="array" ref="BE856">TREND($AR856:$AS856,$AR$3:$AS$3,BE$1)</f>
        <v>1</v>
      </c>
      <c r="BF856" s="20" cm="1">
        <f t="array" ref="BF856">TREND($AS856:$AT856,$AS$3:$AT$3,BF$1)</f>
        <v>0.90000000000000568</v>
      </c>
      <c r="BG856" s="20" cm="1">
        <f t="array" ref="BG856">TREND($AS856:$AT856,$AS$3:$AT$3,BG$1)</f>
        <v>0.80000000000000426</v>
      </c>
      <c r="BH856" s="20" cm="1">
        <f t="array" ref="BH856">TREND($AS856:$AT856,$AS$3:$AT$3,BH$1)</f>
        <v>0.70000000000000284</v>
      </c>
      <c r="BI856" s="20" cm="1">
        <f t="array" ref="BI856">TREND($AS856:$AT856,$AS$3:$AT$3,BI$1)</f>
        <v>0.60000000000000142</v>
      </c>
      <c r="BJ856" s="20" cm="1">
        <f t="array" ref="BJ856">TREND($AS856:$AT856,$AS$3:$AT$3,BJ$1)</f>
        <v>0.5</v>
      </c>
      <c r="BK856" s="20" cm="1">
        <f t="array" ref="BK856">TREND($AS856:$AT856,$AS$3:$AT$3,BK$1)</f>
        <v>0.40000000000000568</v>
      </c>
      <c r="BL856" s="20" cm="1">
        <f t="array" ref="BL856">TREND($AS856:$AT856,$AS$3:$AT$3,BL$1)</f>
        <v>0.30000000000000426</v>
      </c>
      <c r="BM856" s="20" cm="1">
        <f t="array" ref="BM856">TREND($AS856:$AT856,$AS$3:$AT$3,BM$1)</f>
        <v>0.20000000000000284</v>
      </c>
    </row>
    <row r="857" spans="1:65" x14ac:dyDescent="0.35">
      <c r="A857" t="str">
        <f>IF(BYDem!B855="","\I:",BYDem!B855)</f>
        <v>Mexico</v>
      </c>
      <c r="B857" t="str">
        <f>BYDem!E855</f>
        <v>IMC</v>
      </c>
      <c r="C857" t="str">
        <f t="shared" si="263"/>
        <v>IMC</v>
      </c>
      <c r="D857" s="4">
        <f>SUMIFS(BYDem!$M$2:$M$2000,BYDem!$B$2:$B$2000,Demands!$A857,BYDem!$E$2:$E$2000,Demands!$B857)</f>
        <v>78.051439739571407</v>
      </c>
      <c r="E857" s="4">
        <f t="shared" si="264"/>
        <v>77.599475924070219</v>
      </c>
      <c r="F857" s="4">
        <f t="shared" si="265"/>
        <v>88.799293851190939</v>
      </c>
      <c r="G857" s="4">
        <f t="shared" si="266"/>
        <v>98.479891302650643</v>
      </c>
      <c r="H857" s="4">
        <f t="shared" si="267"/>
        <v>109.3236158920738</v>
      </c>
      <c r="I857" s="4">
        <f t="shared" si="268"/>
        <v>121.03041693905894</v>
      </c>
      <c r="J857" s="4">
        <f t="shared" si="269"/>
        <v>133.56761723342021</v>
      </c>
      <c r="K857" s="4">
        <f t="shared" si="270"/>
        <v>146.6743099535104</v>
      </c>
      <c r="L857" s="4">
        <f t="shared" si="271"/>
        <v>160.03711451062827</v>
      </c>
      <c r="M857" s="4">
        <f t="shared" si="272"/>
        <v>173.20164086707209</v>
      </c>
      <c r="N857" s="4">
        <f t="shared" si="273"/>
        <v>184.93540655096285</v>
      </c>
      <c r="O857" s="4">
        <f t="shared" si="274"/>
        <v>195.11430791773074</v>
      </c>
      <c r="P857" s="4">
        <f t="shared" si="275"/>
        <v>203.56595087532762</v>
      </c>
      <c r="Q857" s="4">
        <f t="shared" si="276"/>
        <v>210.23972767372103</v>
      </c>
      <c r="R857" s="4">
        <f t="shared" si="277"/>
        <v>215.29425616309223</v>
      </c>
      <c r="S857" s="4">
        <f t="shared" si="278"/>
        <v>218.91394956879154</v>
      </c>
      <c r="T857" s="4">
        <f t="shared" si="279"/>
        <v>221.3073379458173</v>
      </c>
      <c r="U857" s="4">
        <f t="shared" si="280"/>
        <v>222.68913573439994</v>
      </c>
      <c r="W857" s="5" t="str">
        <f>VLOOKUP(C857&amp;A857,Driver_elast!$A$2:$D$1161,4,FALSE)</f>
        <v>GDPIND</v>
      </c>
      <c r="X857" s="5">
        <v>1</v>
      </c>
      <c r="Y857" s="2">
        <f>SUMIFS('Growth rates'!D$4:D$999,'Growth rates'!$B$4:$B$999,Demands!$A857,'Growth rates'!$C$4:$C$999,$W857)</f>
        <v>1</v>
      </c>
      <c r="Z857" s="2">
        <f>SUMIFS('Growth rates'!E$4:E$999,'Growth rates'!$B$4:$B$999,Demands!$A857,'Growth rates'!$C$4:$C$999,$W857)</f>
        <v>0.99238862551626905</v>
      </c>
      <c r="AA857" s="2">
        <f>SUMIFS('Growth rates'!F$4:F$999,'Growth rates'!$B$4:$B$999,Demands!$A857,'Growth rates'!$C$4:$C$999,$W857)</f>
        <v>1.1806556654172953</v>
      </c>
      <c r="AB857" s="2">
        <f>SUMIFS('Growth rates'!G$4:G$999,'Growth rates'!$B$4:$B$999,Demands!$A857,'Growth rates'!$C$4:$C$999,$W857)</f>
        <v>1.3498384803315544</v>
      </c>
      <c r="AC857" s="2">
        <f>SUMIFS('Growth rates'!H$4:H$999,'Growth rates'!$B$4:$B$999,Demands!$A857,'Growth rates'!$C$4:$C$999,$W857)</f>
        <v>1.5452063158251765</v>
      </c>
      <c r="AD857" s="2">
        <f>SUMIFS('Growth rates'!I$4:I$999,'Growth rates'!$B$4:$B$999,Demands!$A857,'Growth rates'!$C$4:$C$999,$W857)</f>
        <v>1.7627022120027072</v>
      </c>
      <c r="AE857" s="2">
        <f>SUMIFS('Growth rates'!J$4:J$999,'Growth rates'!$B$4:$B$999,Demands!$A857,'Growth rates'!$C$4:$C$999,$W857)</f>
        <v>2.0027099956529346</v>
      </c>
      <c r="AF857" s="2">
        <f>SUMIFS('Growth rates'!K$4:K$999,'Growth rates'!$B$4:$B$999,Demands!$A857,'Growth rates'!$C$4:$C$999,$W857)</f>
        <v>2.2610254245079693</v>
      </c>
      <c r="AG857" s="2">
        <f>SUMIFS('Growth rates'!L$4:L$999,'Growth rates'!$B$4:$B$999,Demands!$A857,'Growth rates'!$C$4:$C$999,$W857)</f>
        <v>2.5317884453854589</v>
      </c>
      <c r="AH857" s="2">
        <f>SUMIFS('Growth rates'!M$4:M$999,'Growth rates'!$B$4:$B$999,Demands!$A857,'Growth rates'!$C$4:$C$999,$W857)</f>
        <v>2.8055372816315693</v>
      </c>
      <c r="AI857" s="2">
        <f>SUMIFS('Growth rates'!N$4:N$999,'Growth rates'!$B$4:$B$999,Demands!$A857,'Growth rates'!$C$4:$C$999,$W857)</f>
        <v>3.0831243857655588</v>
      </c>
      <c r="AJ857" s="2">
        <f>SUMIFS('Growth rates'!O$4:O$999,'Growth rates'!$B$4:$B$999,Demands!$A857,'Growth rates'!$C$4:$C$999,$W857)</f>
        <v>3.3619433061054349</v>
      </c>
      <c r="AK857" s="2">
        <f>SUMIFS('Growth rates'!P$4:P$999,'Growth rates'!$B$4:$B$999,Demands!$A857,'Growth rates'!$C$4:$C$999,$W857)</f>
        <v>3.6353975776066512</v>
      </c>
      <c r="AL857" s="2">
        <f>SUMIFS('Growth rates'!Q$4:Q$999,'Growth rates'!$B$4:$B$999,Demands!$A857,'Growth rates'!$C$4:$C$999,$W857)</f>
        <v>3.8964979822314949</v>
      </c>
      <c r="AM857" s="2">
        <f>SUMIFS('Growth rates'!R$4:R$999,'Growth rates'!$B$4:$B$999,Demands!$A857,'Growth rates'!$C$4:$C$999,$W857)</f>
        <v>4.1427674982616152</v>
      </c>
      <c r="AN857" s="2">
        <f>SUMIFS('Growth rates'!S$4:S$999,'Growth rates'!$B$4:$B$999,Demands!$A857,'Growth rates'!$C$4:$C$999,$W857)</f>
        <v>4.3716487681391563</v>
      </c>
      <c r="AO857" s="2">
        <f>SUMIFS('Growth rates'!T$4:T$999,'Growth rates'!$B$4:$B$999,Demands!$A857,'Growth rates'!$C$4:$C$999,$W857)</f>
        <v>4.5810619862411457</v>
      </c>
      <c r="AP857" s="2">
        <f>SUMIFS('Growth rates'!U$4:U$999,'Growth rates'!$B$4:$B$999,Demands!$A857,'Growth rates'!$C$4:$C$999,$W857)</f>
        <v>4.7690478507038776</v>
      </c>
      <c r="AR857">
        <f>VLOOKUP(C857&amp;A857,Driver_elast!$A$2:$E$1161,5,FALSE)</f>
        <v>0.76078100000000004</v>
      </c>
      <c r="AS857">
        <f t="shared" si="281"/>
        <v>0.76078100000000004</v>
      </c>
      <c r="AT857">
        <f t="shared" si="282"/>
        <v>0.15215620000000002</v>
      </c>
      <c r="AV857" s="2" cm="1">
        <f t="array" ref="AV857">TREND($AR857:$AS857,$AR$3:$AS$3,AV$1)</f>
        <v>0.76078100000000004</v>
      </c>
      <c r="AW857" s="2" cm="1">
        <f t="array" ref="AW857">TREND($AR857:$AS857,$AR$3:$AS$3,AW$1)</f>
        <v>0.76078100000000004</v>
      </c>
      <c r="AX857" s="2" cm="1">
        <f t="array" ref="AX857">TREND($AR857:$AS857,$AR$3:$AS$3,AX$1)</f>
        <v>0.76078100000000004</v>
      </c>
      <c r="AY857" s="2" cm="1">
        <f t="array" ref="AY857">TREND($AR857:$AS857,$AR$3:$AS$3,AY$1)</f>
        <v>0.76078100000000004</v>
      </c>
      <c r="AZ857" s="2" cm="1">
        <f t="array" ref="AZ857">TREND($AR857:$AS857,$AR$3:$AS$3,AZ$1)</f>
        <v>0.76078100000000004</v>
      </c>
      <c r="BA857" s="2" cm="1">
        <f t="array" ref="BA857">TREND($AR857:$AS857,$AR$3:$AS$3,BA$1)</f>
        <v>0.76078100000000004</v>
      </c>
      <c r="BB857" s="2" cm="1">
        <f t="array" ref="BB857">TREND($AR857:$AS857,$AR$3:$AS$3,BB$1)</f>
        <v>0.76078100000000004</v>
      </c>
      <c r="BC857" s="2" cm="1">
        <f t="array" ref="BC857">TREND($AR857:$AS857,$AR$3:$AS$3,BC$1)</f>
        <v>0.76078100000000004</v>
      </c>
      <c r="BD857" s="2" cm="1">
        <f t="array" ref="BD857">TREND($AR857:$AS857,$AR$3:$AS$3,BD$1)</f>
        <v>0.76078100000000004</v>
      </c>
      <c r="BE857" s="2" cm="1">
        <f t="array" ref="BE857">TREND($AR857:$AS857,$AR$3:$AS$3,BE$1)</f>
        <v>0.76078100000000004</v>
      </c>
      <c r="BF857" s="20" cm="1">
        <f t="array" ref="BF857">TREND($AS857:$AT857,$AS$3:$AT$3,BF$1)</f>
        <v>0.68470290000000134</v>
      </c>
      <c r="BG857" s="20" cm="1">
        <f t="array" ref="BG857">TREND($AS857:$AT857,$AS$3:$AT$3,BG$1)</f>
        <v>0.60862480000000119</v>
      </c>
      <c r="BH857" s="20" cm="1">
        <f t="array" ref="BH857">TREND($AS857:$AT857,$AS$3:$AT$3,BH$1)</f>
        <v>0.53254670000000104</v>
      </c>
      <c r="BI857" s="20" cm="1">
        <f t="array" ref="BI857">TREND($AS857:$AT857,$AS$3:$AT$3,BI$1)</f>
        <v>0.45646860000000089</v>
      </c>
      <c r="BJ857" s="20" cm="1">
        <f t="array" ref="BJ857">TREND($AS857:$AT857,$AS$3:$AT$3,BJ$1)</f>
        <v>0.38039050000000074</v>
      </c>
      <c r="BK857" s="20" cm="1">
        <f t="array" ref="BK857">TREND($AS857:$AT857,$AS$3:$AT$3,BK$1)</f>
        <v>0.30431240000000059</v>
      </c>
      <c r="BL857" s="20" cm="1">
        <f t="array" ref="BL857">TREND($AS857:$AT857,$AS$3:$AT$3,BL$1)</f>
        <v>0.22823430000000045</v>
      </c>
      <c r="BM857" s="20" cm="1">
        <f t="array" ref="BM857">TREND($AS857:$AT857,$AS$3:$AT$3,BM$1)</f>
        <v>0.1521562000000003</v>
      </c>
    </row>
    <row r="858" spans="1:65" x14ac:dyDescent="0.35">
      <c r="A858" t="str">
        <f>IF(BYDem!B856="","\I:",BYDem!B856)</f>
        <v>Mexico</v>
      </c>
      <c r="B858" t="str">
        <f>BYDem!E856</f>
        <v>INF</v>
      </c>
      <c r="C858" t="str">
        <f t="shared" si="263"/>
        <v>INF</v>
      </c>
      <c r="D858" s="4">
        <f>SUMIFS(BYDem!$M$2:$M$2000,BYDem!$B$2:$B$2000,Demands!$A858,BYDem!$E$2:$E$2000,Demands!$B858)</f>
        <v>1105.3</v>
      </c>
      <c r="E858" s="4">
        <f t="shared" si="264"/>
        <v>1097.0002081040748</v>
      </c>
      <c r="F858" s="4">
        <f t="shared" si="265"/>
        <v>1302.3163853790127</v>
      </c>
      <c r="G858" s="4">
        <f t="shared" si="266"/>
        <v>1486.4247156104175</v>
      </c>
      <c r="H858" s="4">
        <f t="shared" si="267"/>
        <v>1698.6700349883874</v>
      </c>
      <c r="I858" s="4">
        <f t="shared" si="268"/>
        <v>1934.5535339976036</v>
      </c>
      <c r="J858" s="4">
        <f t="shared" si="269"/>
        <v>2194.4204979005262</v>
      </c>
      <c r="K858" s="4">
        <f t="shared" si="270"/>
        <v>2473.6594991329812</v>
      </c>
      <c r="L858" s="4">
        <f t="shared" si="271"/>
        <v>2765.9049547791933</v>
      </c>
      <c r="M858" s="4">
        <f t="shared" si="272"/>
        <v>3060.9484631791038</v>
      </c>
      <c r="N858" s="4">
        <f t="shared" si="273"/>
        <v>3329.8576950644051</v>
      </c>
      <c r="O858" s="4">
        <f t="shared" si="274"/>
        <v>3567.5257429184253</v>
      </c>
      <c r="P858" s="4">
        <f t="shared" si="275"/>
        <v>3767.9191481102825</v>
      </c>
      <c r="Q858" s="4">
        <f t="shared" si="276"/>
        <v>3928.1080411002649</v>
      </c>
      <c r="R858" s="4">
        <f t="shared" si="277"/>
        <v>4050.5734884357248</v>
      </c>
      <c r="S858" s="4">
        <f t="shared" si="278"/>
        <v>4138.8855746749905</v>
      </c>
      <c r="T858" s="4">
        <f t="shared" si="279"/>
        <v>4197.5652154480649</v>
      </c>
      <c r="U858" s="4">
        <f t="shared" si="280"/>
        <v>4231.5520264785528</v>
      </c>
      <c r="W858" s="5" t="str">
        <f>VLOOKUP(C858&amp;A858,Driver_elast!$A$2:$D$1161,4,FALSE)</f>
        <v>GDP</v>
      </c>
      <c r="X858" s="5">
        <v>1</v>
      </c>
      <c r="Y858" s="2">
        <f>SUMIFS('Growth rates'!D$4:D$999,'Growth rates'!$B$4:$B$999,Demands!$A858,'Growth rates'!$C$4:$C$999,$W858)</f>
        <v>1</v>
      </c>
      <c r="Z858" s="2">
        <f>SUMIFS('Growth rates'!E$4:E$999,'Growth rates'!$B$4:$B$999,Demands!$A858,'Growth rates'!$C$4:$C$999,$W858)</f>
        <v>0.99238862551626927</v>
      </c>
      <c r="AA858" s="2">
        <f>SUMIFS('Growth rates'!F$4:F$999,'Growth rates'!$B$4:$B$999,Demands!$A858,'Growth rates'!$C$4:$C$999,$W858)</f>
        <v>1.1806556654172955</v>
      </c>
      <c r="AB858" s="2">
        <f>SUMIFS('Growth rates'!G$4:G$999,'Growth rates'!$B$4:$B$999,Demands!$A858,'Growth rates'!$C$4:$C$999,$W858)</f>
        <v>1.3498384803315548</v>
      </c>
      <c r="AC858" s="2">
        <f>SUMIFS('Growth rates'!H$4:H$999,'Growth rates'!$B$4:$B$999,Demands!$A858,'Growth rates'!$C$4:$C$999,$W858)</f>
        <v>1.5452063158251783</v>
      </c>
      <c r="AD858" s="2">
        <f>SUMIFS('Growth rates'!I$4:I$999,'Growth rates'!$B$4:$B$999,Demands!$A858,'Growth rates'!$C$4:$C$999,$W858)</f>
        <v>1.76270221200271</v>
      </c>
      <c r="AE858" s="2">
        <f>SUMIFS('Growth rates'!J$4:J$999,'Growth rates'!$B$4:$B$999,Demands!$A858,'Growth rates'!$C$4:$C$999,$W858)</f>
        <v>2.0027099956529386</v>
      </c>
      <c r="AF858" s="2">
        <f>SUMIFS('Growth rates'!K$4:K$999,'Growth rates'!$B$4:$B$999,Demands!$A858,'Growth rates'!$C$4:$C$999,$W858)</f>
        <v>2.2610254245079653</v>
      </c>
      <c r="AG858" s="2">
        <f>SUMIFS('Growth rates'!L$4:L$999,'Growth rates'!$B$4:$B$999,Demands!$A858,'Growth rates'!$C$4:$C$999,$W858)</f>
        <v>2.5317884453854647</v>
      </c>
      <c r="AH858" s="2">
        <f>SUMIFS('Growth rates'!M$4:M$999,'Growth rates'!$B$4:$B$999,Demands!$A858,'Growth rates'!$C$4:$C$999,$W858)</f>
        <v>2.8055372816315671</v>
      </c>
      <c r="AI858" s="2">
        <f>SUMIFS('Growth rates'!N$4:N$999,'Growth rates'!$B$4:$B$999,Demands!$A858,'Growth rates'!$C$4:$C$999,$W858)</f>
        <v>3.0831243857655601</v>
      </c>
      <c r="AJ858" s="2">
        <f>SUMIFS('Growth rates'!O$4:O$999,'Growth rates'!$B$4:$B$999,Demands!$A858,'Growth rates'!$C$4:$C$999,$W858)</f>
        <v>3.3619433061054345</v>
      </c>
      <c r="AK858" s="2">
        <f>SUMIFS('Growth rates'!P$4:P$999,'Growth rates'!$B$4:$B$999,Demands!$A858,'Growth rates'!$C$4:$C$999,$W858)</f>
        <v>3.6353975776066525</v>
      </c>
      <c r="AL858" s="2">
        <f>SUMIFS('Growth rates'!Q$4:Q$999,'Growth rates'!$B$4:$B$999,Demands!$A858,'Growth rates'!$C$4:$C$999,$W858)</f>
        <v>3.8964979822314971</v>
      </c>
      <c r="AM858" s="2">
        <f>SUMIFS('Growth rates'!R$4:R$999,'Growth rates'!$B$4:$B$999,Demands!$A858,'Growth rates'!$C$4:$C$999,$W858)</f>
        <v>4.1427674982616214</v>
      </c>
      <c r="AN858" s="2">
        <f>SUMIFS('Growth rates'!S$4:S$999,'Growth rates'!$B$4:$B$999,Demands!$A858,'Growth rates'!$C$4:$C$999,$W858)</f>
        <v>4.3716487681391634</v>
      </c>
      <c r="AO858" s="2">
        <f>SUMIFS('Growth rates'!T$4:T$999,'Growth rates'!$B$4:$B$999,Demands!$A858,'Growth rates'!$C$4:$C$999,$W858)</f>
        <v>4.5810619862411484</v>
      </c>
      <c r="AP858" s="2">
        <f>SUMIFS('Growth rates'!U$4:U$999,'Growth rates'!$B$4:$B$999,Demands!$A858,'Growth rates'!$C$4:$C$999,$W858)</f>
        <v>4.7690478507038758</v>
      </c>
      <c r="AR858">
        <f>VLOOKUP(C858&amp;A858,Driver_elast!$A$2:$E$1161,5,FALSE)</f>
        <v>0.98656100000000002</v>
      </c>
      <c r="AS858">
        <f t="shared" si="281"/>
        <v>0.98656100000000002</v>
      </c>
      <c r="AT858">
        <f t="shared" si="282"/>
        <v>0.19731219999999999</v>
      </c>
      <c r="AV858" s="2" cm="1">
        <f t="array" ref="AV858">TREND($AR858:$AS858,$AR$3:$AS$3,AV$1)</f>
        <v>0.98656100000000002</v>
      </c>
      <c r="AW858" s="2" cm="1">
        <f t="array" ref="AW858">TREND($AR858:$AS858,$AR$3:$AS$3,AW$1)</f>
        <v>0.98656100000000002</v>
      </c>
      <c r="AX858" s="2" cm="1">
        <f t="array" ref="AX858">TREND($AR858:$AS858,$AR$3:$AS$3,AX$1)</f>
        <v>0.98656100000000002</v>
      </c>
      <c r="AY858" s="2" cm="1">
        <f t="array" ref="AY858">TREND($AR858:$AS858,$AR$3:$AS$3,AY$1)</f>
        <v>0.98656100000000002</v>
      </c>
      <c r="AZ858" s="2" cm="1">
        <f t="array" ref="AZ858">TREND($AR858:$AS858,$AR$3:$AS$3,AZ$1)</f>
        <v>0.98656100000000002</v>
      </c>
      <c r="BA858" s="2" cm="1">
        <f t="array" ref="BA858">TREND($AR858:$AS858,$AR$3:$AS$3,BA$1)</f>
        <v>0.98656100000000002</v>
      </c>
      <c r="BB858" s="2" cm="1">
        <f t="array" ref="BB858">TREND($AR858:$AS858,$AR$3:$AS$3,BB$1)</f>
        <v>0.98656100000000002</v>
      </c>
      <c r="BC858" s="2" cm="1">
        <f t="array" ref="BC858">TREND($AR858:$AS858,$AR$3:$AS$3,BC$1)</f>
        <v>0.98656100000000002</v>
      </c>
      <c r="BD858" s="2" cm="1">
        <f t="array" ref="BD858">TREND($AR858:$AS858,$AR$3:$AS$3,BD$1)</f>
        <v>0.98656100000000002</v>
      </c>
      <c r="BE858" s="2" cm="1">
        <f t="array" ref="BE858">TREND($AR858:$AS858,$AR$3:$AS$3,BE$1)</f>
        <v>0.98656100000000002</v>
      </c>
      <c r="BF858" s="20" cm="1">
        <f t="array" ref="BF858">TREND($AS858:$AT858,$AS$3:$AT$3,BF$1)</f>
        <v>0.88790489999999522</v>
      </c>
      <c r="BG858" s="20" cm="1">
        <f t="array" ref="BG858">TREND($AS858:$AT858,$AS$3:$AT$3,BG$1)</f>
        <v>0.78924879999999575</v>
      </c>
      <c r="BH858" s="20" cm="1">
        <f t="array" ref="BH858">TREND($AS858:$AT858,$AS$3:$AT$3,BH$1)</f>
        <v>0.69059269999999628</v>
      </c>
      <c r="BI858" s="20" cm="1">
        <f t="array" ref="BI858">TREND($AS858:$AT858,$AS$3:$AT$3,BI$1)</f>
        <v>0.59193659999999682</v>
      </c>
      <c r="BJ858" s="20" cm="1">
        <f t="array" ref="BJ858">TREND($AS858:$AT858,$AS$3:$AT$3,BJ$1)</f>
        <v>0.49328049999999735</v>
      </c>
      <c r="BK858" s="20" cm="1">
        <f t="array" ref="BK858">TREND($AS858:$AT858,$AS$3:$AT$3,BK$1)</f>
        <v>0.39462439999999788</v>
      </c>
      <c r="BL858" s="20" cm="1">
        <f t="array" ref="BL858">TREND($AS858:$AT858,$AS$3:$AT$3,BL$1)</f>
        <v>0.29596829999999841</v>
      </c>
      <c r="BM858" s="20" cm="1">
        <f t="array" ref="BM858">TREND($AS858:$AT858,$AS$3:$AT$3,BM$1)</f>
        <v>0.19731219999999183</v>
      </c>
    </row>
    <row r="859" spans="1:65" x14ac:dyDescent="0.35">
      <c r="A859" t="str">
        <f>IF(BYDem!B857="","\I:",BYDem!B857)</f>
        <v>Mexico</v>
      </c>
      <c r="B859" t="str">
        <f>BYDem!E857</f>
        <v>INM</v>
      </c>
      <c r="C859" t="str">
        <f t="shared" si="263"/>
        <v>INM</v>
      </c>
      <c r="D859" s="4">
        <f>SUMIFS(BYDem!$M$2:$M$2000,BYDem!$B$2:$B$2000,Demands!$A859,BYDem!$E$2:$E$2000,Demands!$B859)</f>
        <v>48.328000000000003</v>
      </c>
      <c r="E859" s="4">
        <f t="shared" si="264"/>
        <v>48.109382738277006</v>
      </c>
      <c r="F859" s="4">
        <f t="shared" si="265"/>
        <v>53.533696950122447</v>
      </c>
      <c r="G859" s="4">
        <f t="shared" si="266"/>
        <v>58.092835231606273</v>
      </c>
      <c r="H859" s="4">
        <f t="shared" si="267"/>
        <v>63.089916019302358</v>
      </c>
      <c r="I859" s="4">
        <f t="shared" si="268"/>
        <v>68.36764493152593</v>
      </c>
      <c r="J859" s="4">
        <f t="shared" si="269"/>
        <v>73.900120878827281</v>
      </c>
      <c r="K859" s="4">
        <f t="shared" si="270"/>
        <v>79.565121577057127</v>
      </c>
      <c r="L859" s="4">
        <f t="shared" si="271"/>
        <v>85.227894845113497</v>
      </c>
      <c r="M859" s="4">
        <f t="shared" si="272"/>
        <v>90.704723663804586</v>
      </c>
      <c r="N859" s="4">
        <f t="shared" si="273"/>
        <v>95.505132135985548</v>
      </c>
      <c r="O859" s="4">
        <f t="shared" si="274"/>
        <v>99.61161891765542</v>
      </c>
      <c r="P859" s="4">
        <f t="shared" si="275"/>
        <v>102.98235618135435</v>
      </c>
      <c r="Q859" s="4">
        <f t="shared" si="276"/>
        <v>105.61985481503781</v>
      </c>
      <c r="R859" s="4">
        <f t="shared" si="277"/>
        <v>107.60354712303172</v>
      </c>
      <c r="S859" s="4">
        <f t="shared" si="278"/>
        <v>109.01682906824247</v>
      </c>
      <c r="T859" s="4">
        <f t="shared" si="279"/>
        <v>109.94792872518467</v>
      </c>
      <c r="U859" s="4">
        <f t="shared" si="280"/>
        <v>110.48421738186427</v>
      </c>
      <c r="W859" s="5" t="str">
        <f>VLOOKUP(C859&amp;A859,Driver_elast!$A$2:$D$1161,4,FALSE)</f>
        <v>GDP</v>
      </c>
      <c r="X859" s="5">
        <v>1</v>
      </c>
      <c r="Y859" s="2">
        <f>SUMIFS('Growth rates'!D$4:D$999,'Growth rates'!$B$4:$B$999,Demands!$A859,'Growth rates'!$C$4:$C$999,$W859)</f>
        <v>1</v>
      </c>
      <c r="Z859" s="2">
        <f>SUMIFS('Growth rates'!E$4:E$999,'Growth rates'!$B$4:$B$999,Demands!$A859,'Growth rates'!$C$4:$C$999,$W859)</f>
        <v>0.99238862551626927</v>
      </c>
      <c r="AA859" s="2">
        <f>SUMIFS('Growth rates'!F$4:F$999,'Growth rates'!$B$4:$B$999,Demands!$A859,'Growth rates'!$C$4:$C$999,$W859)</f>
        <v>1.1806556654172955</v>
      </c>
      <c r="AB859" s="2">
        <f>SUMIFS('Growth rates'!G$4:G$999,'Growth rates'!$B$4:$B$999,Demands!$A859,'Growth rates'!$C$4:$C$999,$W859)</f>
        <v>1.3498384803315548</v>
      </c>
      <c r="AC859" s="2">
        <f>SUMIFS('Growth rates'!H$4:H$999,'Growth rates'!$B$4:$B$999,Demands!$A859,'Growth rates'!$C$4:$C$999,$W859)</f>
        <v>1.5452063158251783</v>
      </c>
      <c r="AD859" s="2">
        <f>SUMIFS('Growth rates'!I$4:I$999,'Growth rates'!$B$4:$B$999,Demands!$A859,'Growth rates'!$C$4:$C$999,$W859)</f>
        <v>1.76270221200271</v>
      </c>
      <c r="AE859" s="2">
        <f>SUMIFS('Growth rates'!J$4:J$999,'Growth rates'!$B$4:$B$999,Demands!$A859,'Growth rates'!$C$4:$C$999,$W859)</f>
        <v>2.0027099956529386</v>
      </c>
      <c r="AF859" s="2">
        <f>SUMIFS('Growth rates'!K$4:K$999,'Growth rates'!$B$4:$B$999,Demands!$A859,'Growth rates'!$C$4:$C$999,$W859)</f>
        <v>2.2610254245079653</v>
      </c>
      <c r="AG859" s="2">
        <f>SUMIFS('Growth rates'!L$4:L$999,'Growth rates'!$B$4:$B$999,Demands!$A859,'Growth rates'!$C$4:$C$999,$W859)</f>
        <v>2.5317884453854647</v>
      </c>
      <c r="AH859" s="2">
        <f>SUMIFS('Growth rates'!M$4:M$999,'Growth rates'!$B$4:$B$999,Demands!$A859,'Growth rates'!$C$4:$C$999,$W859)</f>
        <v>2.8055372816315671</v>
      </c>
      <c r="AI859" s="2">
        <f>SUMIFS('Growth rates'!N$4:N$999,'Growth rates'!$B$4:$B$999,Demands!$A859,'Growth rates'!$C$4:$C$999,$W859)</f>
        <v>3.0831243857655601</v>
      </c>
      <c r="AJ859" s="2">
        <f>SUMIFS('Growth rates'!O$4:O$999,'Growth rates'!$B$4:$B$999,Demands!$A859,'Growth rates'!$C$4:$C$999,$W859)</f>
        <v>3.3619433061054345</v>
      </c>
      <c r="AK859" s="2">
        <f>SUMIFS('Growth rates'!P$4:P$999,'Growth rates'!$B$4:$B$999,Demands!$A859,'Growth rates'!$C$4:$C$999,$W859)</f>
        <v>3.6353975776066525</v>
      </c>
      <c r="AL859" s="2">
        <f>SUMIFS('Growth rates'!Q$4:Q$999,'Growth rates'!$B$4:$B$999,Demands!$A859,'Growth rates'!$C$4:$C$999,$W859)</f>
        <v>3.8964979822314971</v>
      </c>
      <c r="AM859" s="2">
        <f>SUMIFS('Growth rates'!R$4:R$999,'Growth rates'!$B$4:$B$999,Demands!$A859,'Growth rates'!$C$4:$C$999,$W859)</f>
        <v>4.1427674982616214</v>
      </c>
      <c r="AN859" s="2">
        <f>SUMIFS('Growth rates'!S$4:S$999,'Growth rates'!$B$4:$B$999,Demands!$A859,'Growth rates'!$C$4:$C$999,$W859)</f>
        <v>4.3716487681391634</v>
      </c>
      <c r="AO859" s="2">
        <f>SUMIFS('Growth rates'!T$4:T$999,'Growth rates'!$B$4:$B$999,Demands!$A859,'Growth rates'!$C$4:$C$999,$W859)</f>
        <v>4.5810619862411484</v>
      </c>
      <c r="AP859" s="2">
        <f>SUMIFS('Growth rates'!U$4:U$999,'Growth rates'!$B$4:$B$999,Demands!$A859,'Growth rates'!$C$4:$C$999,$W859)</f>
        <v>4.7690478507038758</v>
      </c>
      <c r="AR859">
        <f>VLOOKUP(C859&amp;A859,Driver_elast!$A$2:$E$1161,5,FALSE)</f>
        <v>0.59432300000000005</v>
      </c>
      <c r="AS859">
        <f t="shared" si="281"/>
        <v>0.59432300000000005</v>
      </c>
      <c r="AT859">
        <f t="shared" si="282"/>
        <v>0.11886460000000001</v>
      </c>
      <c r="AV859" s="2" cm="1">
        <f t="array" ref="AV859">TREND($AR859:$AS859,$AR$3:$AS$3,AV$1)</f>
        <v>0.59432300000000005</v>
      </c>
      <c r="AW859" s="2" cm="1">
        <f t="array" ref="AW859">TREND($AR859:$AS859,$AR$3:$AS$3,AW$1)</f>
        <v>0.59432300000000005</v>
      </c>
      <c r="AX859" s="2" cm="1">
        <f t="array" ref="AX859">TREND($AR859:$AS859,$AR$3:$AS$3,AX$1)</f>
        <v>0.59432300000000005</v>
      </c>
      <c r="AY859" s="2" cm="1">
        <f t="array" ref="AY859">TREND($AR859:$AS859,$AR$3:$AS$3,AY$1)</f>
        <v>0.59432300000000005</v>
      </c>
      <c r="AZ859" s="2" cm="1">
        <f t="array" ref="AZ859">TREND($AR859:$AS859,$AR$3:$AS$3,AZ$1)</f>
        <v>0.59432300000000005</v>
      </c>
      <c r="BA859" s="2" cm="1">
        <f t="array" ref="BA859">TREND($AR859:$AS859,$AR$3:$AS$3,BA$1)</f>
        <v>0.59432300000000005</v>
      </c>
      <c r="BB859" s="2" cm="1">
        <f t="array" ref="BB859">TREND($AR859:$AS859,$AR$3:$AS$3,BB$1)</f>
        <v>0.59432300000000005</v>
      </c>
      <c r="BC859" s="2" cm="1">
        <f t="array" ref="BC859">TREND($AR859:$AS859,$AR$3:$AS$3,BC$1)</f>
        <v>0.59432300000000005</v>
      </c>
      <c r="BD859" s="2" cm="1">
        <f t="array" ref="BD859">TREND($AR859:$AS859,$AR$3:$AS$3,BD$1)</f>
        <v>0.59432300000000005</v>
      </c>
      <c r="BE859" s="2" cm="1">
        <f t="array" ref="BE859">TREND($AR859:$AS859,$AR$3:$AS$3,BE$1)</f>
        <v>0.59432300000000005</v>
      </c>
      <c r="BF859" s="20" cm="1">
        <f t="array" ref="BF859">TREND($AS859:$AT859,$AS$3:$AT$3,BF$1)</f>
        <v>0.53489070000000183</v>
      </c>
      <c r="BG859" s="20" cm="1">
        <f t="array" ref="BG859">TREND($AS859:$AT859,$AS$3:$AT$3,BG$1)</f>
        <v>0.47545840000000084</v>
      </c>
      <c r="BH859" s="20" cm="1">
        <f t="array" ref="BH859">TREND($AS859:$AT859,$AS$3:$AT$3,BH$1)</f>
        <v>0.41602609999999984</v>
      </c>
      <c r="BI859" s="20" cm="1">
        <f t="array" ref="BI859">TREND($AS859:$AT859,$AS$3:$AT$3,BI$1)</f>
        <v>0.35659379999999885</v>
      </c>
      <c r="BJ859" s="20" cm="1">
        <f t="array" ref="BJ859">TREND($AS859:$AT859,$AS$3:$AT$3,BJ$1)</f>
        <v>0.29716150000000141</v>
      </c>
      <c r="BK859" s="20" cm="1">
        <f t="array" ref="BK859">TREND($AS859:$AT859,$AS$3:$AT$3,BK$1)</f>
        <v>0.23772920000000042</v>
      </c>
      <c r="BL859" s="20" cm="1">
        <f t="array" ref="BL859">TREND($AS859:$AT859,$AS$3:$AT$3,BL$1)</f>
        <v>0.17829689999999943</v>
      </c>
      <c r="BM859" s="20" cm="1">
        <f t="array" ref="BM859">TREND($AS859:$AT859,$AS$3:$AT$3,BM$1)</f>
        <v>0.11886460000000199</v>
      </c>
    </row>
    <row r="860" spans="1:65" x14ac:dyDescent="0.35">
      <c r="A860" t="str">
        <f>IF(BYDem!B858="","\I:",BYDem!B858)</f>
        <v>Mexico</v>
      </c>
      <c r="B860" t="str">
        <f>BYDem!E858</f>
        <v>IOI</v>
      </c>
      <c r="C860" t="str">
        <f t="shared" si="263"/>
        <v>IOI</v>
      </c>
      <c r="D860" s="4">
        <f>SUMIFS(BYDem!$M$2:$M$2000,BYDem!$B$2:$B$2000,Demands!$A860,BYDem!$E$2:$E$2000,Demands!$B860)</f>
        <v>600.73297044337403</v>
      </c>
      <c r="E860" s="4">
        <f t="shared" si="264"/>
        <v>597.25437265805613</v>
      </c>
      <c r="F860" s="4">
        <f t="shared" si="265"/>
        <v>683.4552155154505</v>
      </c>
      <c r="G860" s="4">
        <f t="shared" si="266"/>
        <v>757.963182083216</v>
      </c>
      <c r="H860" s="4">
        <f t="shared" si="267"/>
        <v>841.42330664990482</v>
      </c>
      <c r="I860" s="4">
        <f t="shared" si="268"/>
        <v>931.52621046321497</v>
      </c>
      <c r="J860" s="4">
        <f t="shared" si="269"/>
        <v>1028.0203891613278</v>
      </c>
      <c r="K860" s="4">
        <f t="shared" si="270"/>
        <v>1128.8977397483213</v>
      </c>
      <c r="L860" s="4">
        <f t="shared" si="271"/>
        <v>1231.7462881138144</v>
      </c>
      <c r="M860" s="4">
        <f t="shared" si="272"/>
        <v>1333.0687627404691</v>
      </c>
      <c r="N860" s="4">
        <f t="shared" si="273"/>
        <v>1423.3792033587285</v>
      </c>
      <c r="O860" s="4">
        <f t="shared" si="274"/>
        <v>1501.7224302653867</v>
      </c>
      <c r="P860" s="4">
        <f t="shared" si="275"/>
        <v>1566.7715901013187</v>
      </c>
      <c r="Q860" s="4">
        <f t="shared" si="276"/>
        <v>1618.1371737926897</v>
      </c>
      <c r="R860" s="4">
        <f t="shared" si="277"/>
        <v>1657.0400040766924</v>
      </c>
      <c r="S860" s="4">
        <f t="shared" si="278"/>
        <v>1684.8994411217416</v>
      </c>
      <c r="T860" s="4">
        <f t="shared" si="279"/>
        <v>1703.3204633854268</v>
      </c>
      <c r="U860" s="4">
        <f t="shared" si="280"/>
        <v>1713.9556482437335</v>
      </c>
      <c r="W860" s="5" t="str">
        <f>VLOOKUP(C860&amp;A860,Driver_elast!$A$2:$D$1161,4,FALSE)</f>
        <v>GDPIND</v>
      </c>
      <c r="X860" s="5">
        <v>1</v>
      </c>
      <c r="Y860" s="2">
        <f>SUMIFS('Growth rates'!D$4:D$999,'Growth rates'!$B$4:$B$999,Demands!$A860,'Growth rates'!$C$4:$C$999,$W860)</f>
        <v>1</v>
      </c>
      <c r="Z860" s="2">
        <f>SUMIFS('Growth rates'!E$4:E$999,'Growth rates'!$B$4:$B$999,Demands!$A860,'Growth rates'!$C$4:$C$999,$W860)</f>
        <v>0.99238862551626905</v>
      </c>
      <c r="AA860" s="2">
        <f>SUMIFS('Growth rates'!F$4:F$999,'Growth rates'!$B$4:$B$999,Demands!$A860,'Growth rates'!$C$4:$C$999,$W860)</f>
        <v>1.1806556654172953</v>
      </c>
      <c r="AB860" s="2">
        <f>SUMIFS('Growth rates'!G$4:G$999,'Growth rates'!$B$4:$B$999,Demands!$A860,'Growth rates'!$C$4:$C$999,$W860)</f>
        <v>1.3498384803315544</v>
      </c>
      <c r="AC860" s="2">
        <f>SUMIFS('Growth rates'!H$4:H$999,'Growth rates'!$B$4:$B$999,Demands!$A860,'Growth rates'!$C$4:$C$999,$W860)</f>
        <v>1.5452063158251765</v>
      </c>
      <c r="AD860" s="2">
        <f>SUMIFS('Growth rates'!I$4:I$999,'Growth rates'!$B$4:$B$999,Demands!$A860,'Growth rates'!$C$4:$C$999,$W860)</f>
        <v>1.7627022120027072</v>
      </c>
      <c r="AE860" s="2">
        <f>SUMIFS('Growth rates'!J$4:J$999,'Growth rates'!$B$4:$B$999,Demands!$A860,'Growth rates'!$C$4:$C$999,$W860)</f>
        <v>2.0027099956529346</v>
      </c>
      <c r="AF860" s="2">
        <f>SUMIFS('Growth rates'!K$4:K$999,'Growth rates'!$B$4:$B$999,Demands!$A860,'Growth rates'!$C$4:$C$999,$W860)</f>
        <v>2.2610254245079693</v>
      </c>
      <c r="AG860" s="2">
        <f>SUMIFS('Growth rates'!L$4:L$999,'Growth rates'!$B$4:$B$999,Demands!$A860,'Growth rates'!$C$4:$C$999,$W860)</f>
        <v>2.5317884453854589</v>
      </c>
      <c r="AH860" s="2">
        <f>SUMIFS('Growth rates'!M$4:M$999,'Growth rates'!$B$4:$B$999,Demands!$A860,'Growth rates'!$C$4:$C$999,$W860)</f>
        <v>2.8055372816315693</v>
      </c>
      <c r="AI860" s="2">
        <f>SUMIFS('Growth rates'!N$4:N$999,'Growth rates'!$B$4:$B$999,Demands!$A860,'Growth rates'!$C$4:$C$999,$W860)</f>
        <v>3.0831243857655588</v>
      </c>
      <c r="AJ860" s="2">
        <f>SUMIFS('Growth rates'!O$4:O$999,'Growth rates'!$B$4:$B$999,Demands!$A860,'Growth rates'!$C$4:$C$999,$W860)</f>
        <v>3.3619433061054349</v>
      </c>
      <c r="AK860" s="2">
        <f>SUMIFS('Growth rates'!P$4:P$999,'Growth rates'!$B$4:$B$999,Demands!$A860,'Growth rates'!$C$4:$C$999,$W860)</f>
        <v>3.6353975776066512</v>
      </c>
      <c r="AL860" s="2">
        <f>SUMIFS('Growth rates'!Q$4:Q$999,'Growth rates'!$B$4:$B$999,Demands!$A860,'Growth rates'!$C$4:$C$999,$W860)</f>
        <v>3.8964979822314949</v>
      </c>
      <c r="AM860" s="2">
        <f>SUMIFS('Growth rates'!R$4:R$999,'Growth rates'!$B$4:$B$999,Demands!$A860,'Growth rates'!$C$4:$C$999,$W860)</f>
        <v>4.1427674982616152</v>
      </c>
      <c r="AN860" s="2">
        <f>SUMIFS('Growth rates'!S$4:S$999,'Growth rates'!$B$4:$B$999,Demands!$A860,'Growth rates'!$C$4:$C$999,$W860)</f>
        <v>4.3716487681391563</v>
      </c>
      <c r="AO860" s="2">
        <f>SUMIFS('Growth rates'!T$4:T$999,'Growth rates'!$B$4:$B$999,Demands!$A860,'Growth rates'!$C$4:$C$999,$W860)</f>
        <v>4.5810619862411457</v>
      </c>
      <c r="AP860" s="2">
        <f>SUMIFS('Growth rates'!U$4:U$999,'Growth rates'!$B$4:$B$999,Demands!$A860,'Growth rates'!$C$4:$C$999,$W860)</f>
        <v>4.7690478507038776</v>
      </c>
      <c r="AR860">
        <f>VLOOKUP(C860&amp;A860,Driver_elast!$A$2:$E$1161,5,FALSE)</f>
        <v>0.76078100000000004</v>
      </c>
      <c r="AS860">
        <f t="shared" si="281"/>
        <v>0.76078100000000004</v>
      </c>
      <c r="AT860">
        <f t="shared" si="282"/>
        <v>0.15215620000000002</v>
      </c>
      <c r="AV860" s="2" cm="1">
        <f t="array" ref="AV860">TREND($AR860:$AS860,$AR$3:$AS$3,AV$1)</f>
        <v>0.76078100000000004</v>
      </c>
      <c r="AW860" s="2" cm="1">
        <f t="array" ref="AW860">TREND($AR860:$AS860,$AR$3:$AS$3,AW$1)</f>
        <v>0.76078100000000004</v>
      </c>
      <c r="AX860" s="2" cm="1">
        <f t="array" ref="AX860">TREND($AR860:$AS860,$AR$3:$AS$3,AX$1)</f>
        <v>0.76078100000000004</v>
      </c>
      <c r="AY860" s="2" cm="1">
        <f t="array" ref="AY860">TREND($AR860:$AS860,$AR$3:$AS$3,AY$1)</f>
        <v>0.76078100000000004</v>
      </c>
      <c r="AZ860" s="2" cm="1">
        <f t="array" ref="AZ860">TREND($AR860:$AS860,$AR$3:$AS$3,AZ$1)</f>
        <v>0.76078100000000004</v>
      </c>
      <c r="BA860" s="2" cm="1">
        <f t="array" ref="BA860">TREND($AR860:$AS860,$AR$3:$AS$3,BA$1)</f>
        <v>0.76078100000000004</v>
      </c>
      <c r="BB860" s="2" cm="1">
        <f t="array" ref="BB860">TREND($AR860:$AS860,$AR$3:$AS$3,BB$1)</f>
        <v>0.76078100000000004</v>
      </c>
      <c r="BC860" s="2" cm="1">
        <f t="array" ref="BC860">TREND($AR860:$AS860,$AR$3:$AS$3,BC$1)</f>
        <v>0.76078100000000004</v>
      </c>
      <c r="BD860" s="2" cm="1">
        <f t="array" ref="BD860">TREND($AR860:$AS860,$AR$3:$AS$3,BD$1)</f>
        <v>0.76078100000000004</v>
      </c>
      <c r="BE860" s="2" cm="1">
        <f t="array" ref="BE860">TREND($AR860:$AS860,$AR$3:$AS$3,BE$1)</f>
        <v>0.76078100000000004</v>
      </c>
      <c r="BF860" s="20" cm="1">
        <f t="array" ref="BF860">TREND($AS860:$AT860,$AS$3:$AT$3,BF$1)</f>
        <v>0.68470290000000134</v>
      </c>
      <c r="BG860" s="20" cm="1">
        <f t="array" ref="BG860">TREND($AS860:$AT860,$AS$3:$AT$3,BG$1)</f>
        <v>0.60862480000000119</v>
      </c>
      <c r="BH860" s="20" cm="1">
        <f t="array" ref="BH860">TREND($AS860:$AT860,$AS$3:$AT$3,BH$1)</f>
        <v>0.53254670000000104</v>
      </c>
      <c r="BI860" s="20" cm="1">
        <f t="array" ref="BI860">TREND($AS860:$AT860,$AS$3:$AT$3,BI$1)</f>
        <v>0.45646860000000089</v>
      </c>
      <c r="BJ860" s="20" cm="1">
        <f t="array" ref="BJ860">TREND($AS860:$AT860,$AS$3:$AT$3,BJ$1)</f>
        <v>0.38039050000000074</v>
      </c>
      <c r="BK860" s="20" cm="1">
        <f t="array" ref="BK860">TREND($AS860:$AT860,$AS$3:$AT$3,BK$1)</f>
        <v>0.30431240000000059</v>
      </c>
      <c r="BL860" s="20" cm="1">
        <f t="array" ref="BL860">TREND($AS860:$AT860,$AS$3:$AT$3,BL$1)</f>
        <v>0.22823430000000045</v>
      </c>
      <c r="BM860" s="20" cm="1">
        <f t="array" ref="BM860">TREND($AS860:$AT860,$AS$3:$AT$3,BM$1)</f>
        <v>0.1521562000000003</v>
      </c>
    </row>
    <row r="861" spans="1:65" x14ac:dyDescent="0.35">
      <c r="A861" t="str">
        <f>IF(BYDem!B859="","\I:",BYDem!B859)</f>
        <v>Mexico</v>
      </c>
      <c r="B861" t="str">
        <f>BYDem!E859</f>
        <v>ITM</v>
      </c>
      <c r="C861" t="str">
        <f t="shared" si="263"/>
        <v>ITM</v>
      </c>
      <c r="D861" s="4">
        <f>SUMIFS(BYDem!$M$2:$M$2000,BYDem!$B$2:$B$2000,Demands!$A861,BYDem!$E$2:$E$2000,Demands!$B861)</f>
        <v>21.6285794654165</v>
      </c>
      <c r="E861" s="4">
        <f t="shared" si="264"/>
        <v>21.503337249107911</v>
      </c>
      <c r="F861" s="4">
        <f t="shared" si="265"/>
        <v>24.606882204116797</v>
      </c>
      <c r="G861" s="4">
        <f t="shared" si="266"/>
        <v>27.289440936540181</v>
      </c>
      <c r="H861" s="4">
        <f t="shared" si="267"/>
        <v>30.294310030127484</v>
      </c>
      <c r="I861" s="4">
        <f t="shared" si="268"/>
        <v>33.538343421124218</v>
      </c>
      <c r="J861" s="4">
        <f t="shared" si="269"/>
        <v>37.012486034575069</v>
      </c>
      <c r="K861" s="4">
        <f t="shared" si="270"/>
        <v>40.644438833538565</v>
      </c>
      <c r="L861" s="4">
        <f t="shared" si="271"/>
        <v>44.347361946921239</v>
      </c>
      <c r="M861" s="4">
        <f t="shared" si="272"/>
        <v>47.995340835907186</v>
      </c>
      <c r="N861" s="4">
        <f t="shared" si="273"/>
        <v>51.246846309341031</v>
      </c>
      <c r="O861" s="4">
        <f t="shared" si="274"/>
        <v>54.0674884117334</v>
      </c>
      <c r="P861" s="4">
        <f t="shared" si="275"/>
        <v>56.409495579463268</v>
      </c>
      <c r="Q861" s="4">
        <f t="shared" si="276"/>
        <v>58.258844064259044</v>
      </c>
      <c r="R861" s="4">
        <f t="shared" si="277"/>
        <v>59.659487940366191</v>
      </c>
      <c r="S861" s="4">
        <f t="shared" si="278"/>
        <v>60.662529354167553</v>
      </c>
      <c r="T861" s="4">
        <f t="shared" si="279"/>
        <v>61.325753387917963</v>
      </c>
      <c r="U861" s="4">
        <f t="shared" si="280"/>
        <v>61.708658858659</v>
      </c>
      <c r="W861" s="5" t="str">
        <f>VLOOKUP(C861&amp;A861,Driver_elast!$A$2:$D$1161,4,FALSE)</f>
        <v>GDPIND</v>
      </c>
      <c r="X861" s="5">
        <v>1</v>
      </c>
      <c r="Y861" s="2">
        <f>SUMIFS('Growth rates'!D$4:D$999,'Growth rates'!$B$4:$B$999,Demands!$A861,'Growth rates'!$C$4:$C$999,$W861)</f>
        <v>1</v>
      </c>
      <c r="Z861" s="2">
        <f>SUMIFS('Growth rates'!E$4:E$999,'Growth rates'!$B$4:$B$999,Demands!$A861,'Growth rates'!$C$4:$C$999,$W861)</f>
        <v>0.99238862551626905</v>
      </c>
      <c r="AA861" s="2">
        <f>SUMIFS('Growth rates'!F$4:F$999,'Growth rates'!$B$4:$B$999,Demands!$A861,'Growth rates'!$C$4:$C$999,$W861)</f>
        <v>1.1806556654172953</v>
      </c>
      <c r="AB861" s="2">
        <f>SUMIFS('Growth rates'!G$4:G$999,'Growth rates'!$B$4:$B$999,Demands!$A861,'Growth rates'!$C$4:$C$999,$W861)</f>
        <v>1.3498384803315544</v>
      </c>
      <c r="AC861" s="2">
        <f>SUMIFS('Growth rates'!H$4:H$999,'Growth rates'!$B$4:$B$999,Demands!$A861,'Growth rates'!$C$4:$C$999,$W861)</f>
        <v>1.5452063158251765</v>
      </c>
      <c r="AD861" s="2">
        <f>SUMIFS('Growth rates'!I$4:I$999,'Growth rates'!$B$4:$B$999,Demands!$A861,'Growth rates'!$C$4:$C$999,$W861)</f>
        <v>1.7627022120027072</v>
      </c>
      <c r="AE861" s="2">
        <f>SUMIFS('Growth rates'!J$4:J$999,'Growth rates'!$B$4:$B$999,Demands!$A861,'Growth rates'!$C$4:$C$999,$W861)</f>
        <v>2.0027099956529346</v>
      </c>
      <c r="AF861" s="2">
        <f>SUMIFS('Growth rates'!K$4:K$999,'Growth rates'!$B$4:$B$999,Demands!$A861,'Growth rates'!$C$4:$C$999,$W861)</f>
        <v>2.2610254245079693</v>
      </c>
      <c r="AG861" s="2">
        <f>SUMIFS('Growth rates'!L$4:L$999,'Growth rates'!$B$4:$B$999,Demands!$A861,'Growth rates'!$C$4:$C$999,$W861)</f>
        <v>2.5317884453854589</v>
      </c>
      <c r="AH861" s="2">
        <f>SUMIFS('Growth rates'!M$4:M$999,'Growth rates'!$B$4:$B$999,Demands!$A861,'Growth rates'!$C$4:$C$999,$W861)</f>
        <v>2.8055372816315693</v>
      </c>
      <c r="AI861" s="2">
        <f>SUMIFS('Growth rates'!N$4:N$999,'Growth rates'!$B$4:$B$999,Demands!$A861,'Growth rates'!$C$4:$C$999,$W861)</f>
        <v>3.0831243857655588</v>
      </c>
      <c r="AJ861" s="2">
        <f>SUMIFS('Growth rates'!O$4:O$999,'Growth rates'!$B$4:$B$999,Demands!$A861,'Growth rates'!$C$4:$C$999,$W861)</f>
        <v>3.3619433061054349</v>
      </c>
      <c r="AK861" s="2">
        <f>SUMIFS('Growth rates'!P$4:P$999,'Growth rates'!$B$4:$B$999,Demands!$A861,'Growth rates'!$C$4:$C$999,$W861)</f>
        <v>3.6353975776066512</v>
      </c>
      <c r="AL861" s="2">
        <f>SUMIFS('Growth rates'!Q$4:Q$999,'Growth rates'!$B$4:$B$999,Demands!$A861,'Growth rates'!$C$4:$C$999,$W861)</f>
        <v>3.8964979822314949</v>
      </c>
      <c r="AM861" s="2">
        <f>SUMIFS('Growth rates'!R$4:R$999,'Growth rates'!$B$4:$B$999,Demands!$A861,'Growth rates'!$C$4:$C$999,$W861)</f>
        <v>4.1427674982616152</v>
      </c>
      <c r="AN861" s="2">
        <f>SUMIFS('Growth rates'!S$4:S$999,'Growth rates'!$B$4:$B$999,Demands!$A861,'Growth rates'!$C$4:$C$999,$W861)</f>
        <v>4.3716487681391563</v>
      </c>
      <c r="AO861" s="2">
        <f>SUMIFS('Growth rates'!T$4:T$999,'Growth rates'!$B$4:$B$999,Demands!$A861,'Growth rates'!$C$4:$C$999,$W861)</f>
        <v>4.5810619862411457</v>
      </c>
      <c r="AP861" s="2">
        <f>SUMIFS('Growth rates'!U$4:U$999,'Growth rates'!$B$4:$B$999,Demands!$A861,'Growth rates'!$C$4:$C$999,$W861)</f>
        <v>4.7690478507038776</v>
      </c>
      <c r="AR861">
        <f>VLOOKUP(C861&amp;A861,Driver_elast!$A$2:$E$1161,5,FALSE)</f>
        <v>0.76078100000000004</v>
      </c>
      <c r="AS861">
        <f t="shared" si="281"/>
        <v>0.76078100000000004</v>
      </c>
      <c r="AT861">
        <f t="shared" si="282"/>
        <v>0.15215620000000002</v>
      </c>
      <c r="AV861" s="2" cm="1">
        <f t="array" ref="AV861">TREND($AR861:$AS861,$AR$3:$AS$3,AV$1)</f>
        <v>0.76078100000000004</v>
      </c>
      <c r="AW861" s="2" cm="1">
        <f t="array" ref="AW861">TREND($AR861:$AS861,$AR$3:$AS$3,AW$1)</f>
        <v>0.76078100000000004</v>
      </c>
      <c r="AX861" s="2" cm="1">
        <f t="array" ref="AX861">TREND($AR861:$AS861,$AR$3:$AS$3,AX$1)</f>
        <v>0.76078100000000004</v>
      </c>
      <c r="AY861" s="2" cm="1">
        <f t="array" ref="AY861">TREND($AR861:$AS861,$AR$3:$AS$3,AY$1)</f>
        <v>0.76078100000000004</v>
      </c>
      <c r="AZ861" s="2" cm="1">
        <f t="array" ref="AZ861">TREND($AR861:$AS861,$AR$3:$AS$3,AZ$1)</f>
        <v>0.76078100000000004</v>
      </c>
      <c r="BA861" s="2" cm="1">
        <f t="array" ref="BA861">TREND($AR861:$AS861,$AR$3:$AS$3,BA$1)</f>
        <v>0.76078100000000004</v>
      </c>
      <c r="BB861" s="2" cm="1">
        <f t="array" ref="BB861">TREND($AR861:$AS861,$AR$3:$AS$3,BB$1)</f>
        <v>0.76078100000000004</v>
      </c>
      <c r="BC861" s="2" cm="1">
        <f t="array" ref="BC861">TREND($AR861:$AS861,$AR$3:$AS$3,BC$1)</f>
        <v>0.76078100000000004</v>
      </c>
      <c r="BD861" s="2" cm="1">
        <f t="array" ref="BD861">TREND($AR861:$AS861,$AR$3:$AS$3,BD$1)</f>
        <v>0.76078100000000004</v>
      </c>
      <c r="BE861" s="2" cm="1">
        <f t="array" ref="BE861">TREND($AR861:$AS861,$AR$3:$AS$3,BE$1)</f>
        <v>0.76078100000000004</v>
      </c>
      <c r="BF861" s="20" cm="1">
        <f t="array" ref="BF861">TREND($AS861:$AT861,$AS$3:$AT$3,BF$1)</f>
        <v>0.68470290000000134</v>
      </c>
      <c r="BG861" s="20" cm="1">
        <f t="array" ref="BG861">TREND($AS861:$AT861,$AS$3:$AT$3,BG$1)</f>
        <v>0.60862480000000119</v>
      </c>
      <c r="BH861" s="20" cm="1">
        <f t="array" ref="BH861">TREND($AS861:$AT861,$AS$3:$AT$3,BH$1)</f>
        <v>0.53254670000000104</v>
      </c>
      <c r="BI861" s="20" cm="1">
        <f t="array" ref="BI861">TREND($AS861:$AT861,$AS$3:$AT$3,BI$1)</f>
        <v>0.45646860000000089</v>
      </c>
      <c r="BJ861" s="20" cm="1">
        <f t="array" ref="BJ861">TREND($AS861:$AT861,$AS$3:$AT$3,BJ$1)</f>
        <v>0.38039050000000074</v>
      </c>
      <c r="BK861" s="20" cm="1">
        <f t="array" ref="BK861">TREND($AS861:$AT861,$AS$3:$AT$3,BK$1)</f>
        <v>0.30431240000000059</v>
      </c>
      <c r="BL861" s="20" cm="1">
        <f t="array" ref="BL861">TREND($AS861:$AT861,$AS$3:$AT$3,BL$1)</f>
        <v>0.22823430000000045</v>
      </c>
      <c r="BM861" s="20" cm="1">
        <f t="array" ref="BM861">TREND($AS861:$AT861,$AS$3:$AT$3,BM$1)</f>
        <v>0.1521562000000003</v>
      </c>
    </row>
    <row r="862" spans="1:65" x14ac:dyDescent="0.35">
      <c r="A862" t="str">
        <f>IF(BYDem!B860="","\I:",BYDem!B860)</f>
        <v>Mexico</v>
      </c>
      <c r="B862" t="str">
        <f>BYDem!E860</f>
        <v>NEU</v>
      </c>
      <c r="C862" t="str">
        <f t="shared" si="263"/>
        <v>NEU</v>
      </c>
      <c r="D862" s="4">
        <f>SUMIFS(BYDem!$M$2:$M$2000,BYDem!$B$2:$B$2000,Demands!$A862,BYDem!$E$2:$E$2000,Demands!$B862)</f>
        <v>2.5819618788000001</v>
      </c>
      <c r="E862" s="4">
        <f t="shared" si="264"/>
        <v>2.5714858778647578</v>
      </c>
      <c r="F862" s="4">
        <f t="shared" si="265"/>
        <v>2.831537323695096</v>
      </c>
      <c r="G862" s="4">
        <f t="shared" si="266"/>
        <v>3.0478280477387067</v>
      </c>
      <c r="H862" s="4">
        <f t="shared" si="267"/>
        <v>3.2829776964905122</v>
      </c>
      <c r="I862" s="4">
        <f t="shared" si="268"/>
        <v>3.529306465895524</v>
      </c>
      <c r="J862" s="4">
        <f t="shared" si="269"/>
        <v>3.7854706223679266</v>
      </c>
      <c r="K862" s="4">
        <f t="shared" si="270"/>
        <v>4.0457470121894712</v>
      </c>
      <c r="L862" s="4">
        <f t="shared" si="271"/>
        <v>4.3040118248687653</v>
      </c>
      <c r="M862" s="4">
        <f t="shared" si="272"/>
        <v>4.5520856462182824</v>
      </c>
      <c r="N862" s="4">
        <f t="shared" si="273"/>
        <v>4.7681677446205439</v>
      </c>
      <c r="O862" s="4">
        <f t="shared" si="274"/>
        <v>4.9520565621173693</v>
      </c>
      <c r="P862" s="4">
        <f t="shared" si="275"/>
        <v>5.1023571140539765</v>
      </c>
      <c r="Q862" s="4">
        <f t="shared" si="276"/>
        <v>5.2195659481721384</v>
      </c>
      <c r="R862" s="4">
        <f t="shared" si="277"/>
        <v>5.3074931408709771</v>
      </c>
      <c r="S862" s="4">
        <f t="shared" si="278"/>
        <v>5.3700178585710985</v>
      </c>
      <c r="T862" s="4">
        <f t="shared" si="279"/>
        <v>5.411155408842439</v>
      </c>
      <c r="U862" s="4">
        <f t="shared" si="280"/>
        <v>5.4348288636123057</v>
      </c>
      <c r="W862" s="5" t="str">
        <f>VLOOKUP(C862&amp;A862,Driver_elast!$A$2:$D$1161,4,FALSE)</f>
        <v>GDP</v>
      </c>
      <c r="X862" s="5">
        <v>1</v>
      </c>
      <c r="Y862" s="2">
        <f>SUMIFS('Growth rates'!D$4:D$999,'Growth rates'!$B$4:$B$999,Demands!$A862,'Growth rates'!$C$4:$C$999,$W862)</f>
        <v>1</v>
      </c>
      <c r="Z862" s="2">
        <f>SUMIFS('Growth rates'!E$4:E$999,'Growth rates'!$B$4:$B$999,Demands!$A862,'Growth rates'!$C$4:$C$999,$W862)</f>
        <v>0.99238862551626927</v>
      </c>
      <c r="AA862" s="2">
        <f>SUMIFS('Growth rates'!F$4:F$999,'Growth rates'!$B$4:$B$999,Demands!$A862,'Growth rates'!$C$4:$C$999,$W862)</f>
        <v>1.1806556654172955</v>
      </c>
      <c r="AB862" s="2">
        <f>SUMIFS('Growth rates'!G$4:G$999,'Growth rates'!$B$4:$B$999,Demands!$A862,'Growth rates'!$C$4:$C$999,$W862)</f>
        <v>1.3498384803315548</v>
      </c>
      <c r="AC862" s="2">
        <f>SUMIFS('Growth rates'!H$4:H$999,'Growth rates'!$B$4:$B$999,Demands!$A862,'Growth rates'!$C$4:$C$999,$W862)</f>
        <v>1.5452063158251783</v>
      </c>
      <c r="AD862" s="2">
        <f>SUMIFS('Growth rates'!I$4:I$999,'Growth rates'!$B$4:$B$999,Demands!$A862,'Growth rates'!$C$4:$C$999,$W862)</f>
        <v>1.76270221200271</v>
      </c>
      <c r="AE862" s="2">
        <f>SUMIFS('Growth rates'!J$4:J$999,'Growth rates'!$B$4:$B$999,Demands!$A862,'Growth rates'!$C$4:$C$999,$W862)</f>
        <v>2.0027099956529386</v>
      </c>
      <c r="AF862" s="2">
        <f>SUMIFS('Growth rates'!K$4:K$999,'Growth rates'!$B$4:$B$999,Demands!$A862,'Growth rates'!$C$4:$C$999,$W862)</f>
        <v>2.2610254245079653</v>
      </c>
      <c r="AG862" s="2">
        <f>SUMIFS('Growth rates'!L$4:L$999,'Growth rates'!$B$4:$B$999,Demands!$A862,'Growth rates'!$C$4:$C$999,$W862)</f>
        <v>2.5317884453854647</v>
      </c>
      <c r="AH862" s="2">
        <f>SUMIFS('Growth rates'!M$4:M$999,'Growth rates'!$B$4:$B$999,Demands!$A862,'Growth rates'!$C$4:$C$999,$W862)</f>
        <v>2.8055372816315671</v>
      </c>
      <c r="AI862" s="2">
        <f>SUMIFS('Growth rates'!N$4:N$999,'Growth rates'!$B$4:$B$999,Demands!$A862,'Growth rates'!$C$4:$C$999,$W862)</f>
        <v>3.0831243857655601</v>
      </c>
      <c r="AJ862" s="2">
        <f>SUMIFS('Growth rates'!O$4:O$999,'Growth rates'!$B$4:$B$999,Demands!$A862,'Growth rates'!$C$4:$C$999,$W862)</f>
        <v>3.3619433061054345</v>
      </c>
      <c r="AK862" s="2">
        <f>SUMIFS('Growth rates'!P$4:P$999,'Growth rates'!$B$4:$B$999,Demands!$A862,'Growth rates'!$C$4:$C$999,$W862)</f>
        <v>3.6353975776066525</v>
      </c>
      <c r="AL862" s="2">
        <f>SUMIFS('Growth rates'!Q$4:Q$999,'Growth rates'!$B$4:$B$999,Demands!$A862,'Growth rates'!$C$4:$C$999,$W862)</f>
        <v>3.8964979822314971</v>
      </c>
      <c r="AM862" s="2">
        <f>SUMIFS('Growth rates'!R$4:R$999,'Growth rates'!$B$4:$B$999,Demands!$A862,'Growth rates'!$C$4:$C$999,$W862)</f>
        <v>4.1427674982616214</v>
      </c>
      <c r="AN862" s="2">
        <f>SUMIFS('Growth rates'!S$4:S$999,'Growth rates'!$B$4:$B$999,Demands!$A862,'Growth rates'!$C$4:$C$999,$W862)</f>
        <v>4.3716487681391634</v>
      </c>
      <c r="AO862" s="2">
        <f>SUMIFS('Growth rates'!T$4:T$999,'Growth rates'!$B$4:$B$999,Demands!$A862,'Growth rates'!$C$4:$C$999,$W862)</f>
        <v>4.5810619862411484</v>
      </c>
      <c r="AP862" s="2">
        <f>SUMIFS('Growth rates'!U$4:U$999,'Growth rates'!$B$4:$B$999,Demands!$A862,'Growth rates'!$C$4:$C$999,$W862)</f>
        <v>4.7690478507038758</v>
      </c>
      <c r="AR862">
        <f>VLOOKUP(C862&amp;A862,Driver_elast!$A$2:$E$1161,5,FALSE)</f>
        <v>0.5330680000000001</v>
      </c>
      <c r="AS862">
        <f t="shared" si="281"/>
        <v>0.5330680000000001</v>
      </c>
      <c r="AT862">
        <f t="shared" si="282"/>
        <v>0.10661360000000002</v>
      </c>
      <c r="AV862" s="2" cm="1">
        <f t="array" ref="AV862">TREND($AR862:$AS862,$AR$3:$AS$3,AV$1)</f>
        <v>0.5330680000000001</v>
      </c>
      <c r="AW862" s="2" cm="1">
        <f t="array" ref="AW862">TREND($AR862:$AS862,$AR$3:$AS$3,AW$1)</f>
        <v>0.5330680000000001</v>
      </c>
      <c r="AX862" s="2" cm="1">
        <f t="array" ref="AX862">TREND($AR862:$AS862,$AR$3:$AS$3,AX$1)</f>
        <v>0.5330680000000001</v>
      </c>
      <c r="AY862" s="2" cm="1">
        <f t="array" ref="AY862">TREND($AR862:$AS862,$AR$3:$AS$3,AY$1)</f>
        <v>0.5330680000000001</v>
      </c>
      <c r="AZ862" s="2" cm="1">
        <f t="array" ref="AZ862">TREND($AR862:$AS862,$AR$3:$AS$3,AZ$1)</f>
        <v>0.5330680000000001</v>
      </c>
      <c r="BA862" s="2" cm="1">
        <f t="array" ref="BA862">TREND($AR862:$AS862,$AR$3:$AS$3,BA$1)</f>
        <v>0.5330680000000001</v>
      </c>
      <c r="BB862" s="2" cm="1">
        <f t="array" ref="BB862">TREND($AR862:$AS862,$AR$3:$AS$3,BB$1)</f>
        <v>0.5330680000000001</v>
      </c>
      <c r="BC862" s="2" cm="1">
        <f t="array" ref="BC862">TREND($AR862:$AS862,$AR$3:$AS$3,BC$1)</f>
        <v>0.5330680000000001</v>
      </c>
      <c r="BD862" s="2" cm="1">
        <f t="array" ref="BD862">TREND($AR862:$AS862,$AR$3:$AS$3,BD$1)</f>
        <v>0.5330680000000001</v>
      </c>
      <c r="BE862" s="2" cm="1">
        <f t="array" ref="BE862">TREND($AR862:$AS862,$AR$3:$AS$3,BE$1)</f>
        <v>0.5330680000000001</v>
      </c>
      <c r="BF862" s="20" cm="1">
        <f t="array" ref="BF862">TREND($AS862:$AT862,$AS$3:$AT$3,BF$1)</f>
        <v>0.47976119999999867</v>
      </c>
      <c r="BG862" s="20" cm="1">
        <f t="array" ref="BG862">TREND($AS862:$AT862,$AS$3:$AT$3,BG$1)</f>
        <v>0.42645440000000079</v>
      </c>
      <c r="BH862" s="20" cm="1">
        <f t="array" ref="BH862">TREND($AS862:$AT862,$AS$3:$AT$3,BH$1)</f>
        <v>0.37314759999999936</v>
      </c>
      <c r="BI862" s="20" cm="1">
        <f t="array" ref="BI862">TREND($AS862:$AT862,$AS$3:$AT$3,BI$1)</f>
        <v>0.31984080000000148</v>
      </c>
      <c r="BJ862" s="20" cm="1">
        <f t="array" ref="BJ862">TREND($AS862:$AT862,$AS$3:$AT$3,BJ$1)</f>
        <v>0.26653400000000005</v>
      </c>
      <c r="BK862" s="20" cm="1">
        <f t="array" ref="BK862">TREND($AS862:$AT862,$AS$3:$AT$3,BK$1)</f>
        <v>0.21322719999999862</v>
      </c>
      <c r="BL862" s="20" cm="1">
        <f t="array" ref="BL862">TREND($AS862:$AT862,$AS$3:$AT$3,BL$1)</f>
        <v>0.15992040000000074</v>
      </c>
      <c r="BM862" s="20" cm="1">
        <f t="array" ref="BM862">TREND($AS862:$AT862,$AS$3:$AT$3,BM$1)</f>
        <v>0.10661359999999931</v>
      </c>
    </row>
    <row r="863" spans="1:65" x14ac:dyDescent="0.35">
      <c r="A863" t="str">
        <f>IF(BYDem!B861="","\I:",BYDem!B861)</f>
        <v>Mexico</v>
      </c>
      <c r="B863" t="str">
        <f>BYDem!E861</f>
        <v>ONO</v>
      </c>
      <c r="C863" t="str">
        <f t="shared" si="263"/>
        <v>ONO</v>
      </c>
      <c r="D863" s="4">
        <f>SUMIFS(BYDem!$M$2:$M$2000,BYDem!$B$2:$B$2000,Demands!$A863,BYDem!$E$2:$E$2000,Demands!$B863)</f>
        <v>69.130800374399996</v>
      </c>
      <c r="E863" s="4">
        <f t="shared" si="264"/>
        <v>68.730492315892477</v>
      </c>
      <c r="F863" s="4">
        <f t="shared" si="265"/>
        <v>78.650262917598241</v>
      </c>
      <c r="G863" s="4">
        <f t="shared" si="266"/>
        <v>87.224447482991906</v>
      </c>
      <c r="H863" s="4">
        <f t="shared" si="267"/>
        <v>96.828823294734008</v>
      </c>
      <c r="I863" s="4">
        <f t="shared" si="268"/>
        <v>107.19763300410364</v>
      </c>
      <c r="J863" s="4">
        <f t="shared" si="269"/>
        <v>118.30193413801271</v>
      </c>
      <c r="K863" s="4">
        <f t="shared" si="270"/>
        <v>129.91063938450651</v>
      </c>
      <c r="L863" s="4">
        <f t="shared" si="271"/>
        <v>141.74618498574785</v>
      </c>
      <c r="M863" s="4">
        <f t="shared" si="272"/>
        <v>153.40611395832573</v>
      </c>
      <c r="N863" s="4">
        <f t="shared" si="273"/>
        <v>163.79880646777323</v>
      </c>
      <c r="O863" s="4">
        <f t="shared" si="274"/>
        <v>172.81434289816636</v>
      </c>
      <c r="P863" s="4">
        <f t="shared" si="275"/>
        <v>180.30003238815939</v>
      </c>
      <c r="Q863" s="4">
        <f t="shared" si="276"/>
        <v>186.21105123845143</v>
      </c>
      <c r="R863" s="4">
        <f t="shared" si="277"/>
        <v>190.68788857997049</v>
      </c>
      <c r="S863" s="4">
        <f t="shared" si="278"/>
        <v>193.89388071901192</v>
      </c>
      <c r="T863" s="4">
        <f t="shared" si="279"/>
        <v>196.01372443570241</v>
      </c>
      <c r="U863" s="4">
        <f t="shared" si="280"/>
        <v>197.2375940708946</v>
      </c>
      <c r="W863" s="5" t="str">
        <f>VLOOKUP(C863&amp;A863,Driver_elast!$A$2:$D$1161,4,FALSE)</f>
        <v>GDPIND</v>
      </c>
      <c r="X863" s="5">
        <v>1</v>
      </c>
      <c r="Y863" s="2">
        <f>SUMIFS('Growth rates'!D$4:D$999,'Growth rates'!$B$4:$B$999,Demands!$A863,'Growth rates'!$C$4:$C$999,$W863)</f>
        <v>1</v>
      </c>
      <c r="Z863" s="2">
        <f>SUMIFS('Growth rates'!E$4:E$999,'Growth rates'!$B$4:$B$999,Demands!$A863,'Growth rates'!$C$4:$C$999,$W863)</f>
        <v>0.99238862551626905</v>
      </c>
      <c r="AA863" s="2">
        <f>SUMIFS('Growth rates'!F$4:F$999,'Growth rates'!$B$4:$B$999,Demands!$A863,'Growth rates'!$C$4:$C$999,$W863)</f>
        <v>1.1806556654172953</v>
      </c>
      <c r="AB863" s="2">
        <f>SUMIFS('Growth rates'!G$4:G$999,'Growth rates'!$B$4:$B$999,Demands!$A863,'Growth rates'!$C$4:$C$999,$W863)</f>
        <v>1.3498384803315544</v>
      </c>
      <c r="AC863" s="2">
        <f>SUMIFS('Growth rates'!H$4:H$999,'Growth rates'!$B$4:$B$999,Demands!$A863,'Growth rates'!$C$4:$C$999,$W863)</f>
        <v>1.5452063158251765</v>
      </c>
      <c r="AD863" s="2">
        <f>SUMIFS('Growth rates'!I$4:I$999,'Growth rates'!$B$4:$B$999,Demands!$A863,'Growth rates'!$C$4:$C$999,$W863)</f>
        <v>1.7627022120027072</v>
      </c>
      <c r="AE863" s="2">
        <f>SUMIFS('Growth rates'!J$4:J$999,'Growth rates'!$B$4:$B$999,Demands!$A863,'Growth rates'!$C$4:$C$999,$W863)</f>
        <v>2.0027099956529346</v>
      </c>
      <c r="AF863" s="2">
        <f>SUMIFS('Growth rates'!K$4:K$999,'Growth rates'!$B$4:$B$999,Demands!$A863,'Growth rates'!$C$4:$C$999,$W863)</f>
        <v>2.2610254245079693</v>
      </c>
      <c r="AG863" s="2">
        <f>SUMIFS('Growth rates'!L$4:L$999,'Growth rates'!$B$4:$B$999,Demands!$A863,'Growth rates'!$C$4:$C$999,$W863)</f>
        <v>2.5317884453854589</v>
      </c>
      <c r="AH863" s="2">
        <f>SUMIFS('Growth rates'!M$4:M$999,'Growth rates'!$B$4:$B$999,Demands!$A863,'Growth rates'!$C$4:$C$999,$W863)</f>
        <v>2.8055372816315693</v>
      </c>
      <c r="AI863" s="2">
        <f>SUMIFS('Growth rates'!N$4:N$999,'Growth rates'!$B$4:$B$999,Demands!$A863,'Growth rates'!$C$4:$C$999,$W863)</f>
        <v>3.0831243857655588</v>
      </c>
      <c r="AJ863" s="2">
        <f>SUMIFS('Growth rates'!O$4:O$999,'Growth rates'!$B$4:$B$999,Demands!$A863,'Growth rates'!$C$4:$C$999,$W863)</f>
        <v>3.3619433061054349</v>
      </c>
      <c r="AK863" s="2">
        <f>SUMIFS('Growth rates'!P$4:P$999,'Growth rates'!$B$4:$B$999,Demands!$A863,'Growth rates'!$C$4:$C$999,$W863)</f>
        <v>3.6353975776066512</v>
      </c>
      <c r="AL863" s="2">
        <f>SUMIFS('Growth rates'!Q$4:Q$999,'Growth rates'!$B$4:$B$999,Demands!$A863,'Growth rates'!$C$4:$C$999,$W863)</f>
        <v>3.8964979822314949</v>
      </c>
      <c r="AM863" s="2">
        <f>SUMIFS('Growth rates'!R$4:R$999,'Growth rates'!$B$4:$B$999,Demands!$A863,'Growth rates'!$C$4:$C$999,$W863)</f>
        <v>4.1427674982616152</v>
      </c>
      <c r="AN863" s="2">
        <f>SUMIFS('Growth rates'!S$4:S$999,'Growth rates'!$B$4:$B$999,Demands!$A863,'Growth rates'!$C$4:$C$999,$W863)</f>
        <v>4.3716487681391563</v>
      </c>
      <c r="AO863" s="2">
        <f>SUMIFS('Growth rates'!T$4:T$999,'Growth rates'!$B$4:$B$999,Demands!$A863,'Growth rates'!$C$4:$C$999,$W863)</f>
        <v>4.5810619862411457</v>
      </c>
      <c r="AP863" s="2">
        <f>SUMIFS('Growth rates'!U$4:U$999,'Growth rates'!$B$4:$B$999,Demands!$A863,'Growth rates'!$C$4:$C$999,$W863)</f>
        <v>4.7690478507038776</v>
      </c>
      <c r="AR863">
        <f>VLOOKUP(C863&amp;A863,Driver_elast!$A$2:$E$1161,5,FALSE)</f>
        <v>0.76078100000000004</v>
      </c>
      <c r="AS863">
        <f t="shared" si="281"/>
        <v>0.76078100000000004</v>
      </c>
      <c r="AT863">
        <f t="shared" si="282"/>
        <v>0.15215620000000002</v>
      </c>
      <c r="AV863" s="2" cm="1">
        <f t="array" ref="AV863">TREND($AR863:$AS863,$AR$3:$AS$3,AV$1)</f>
        <v>0.76078100000000004</v>
      </c>
      <c r="AW863" s="2" cm="1">
        <f t="array" ref="AW863">TREND($AR863:$AS863,$AR$3:$AS$3,AW$1)</f>
        <v>0.76078100000000004</v>
      </c>
      <c r="AX863" s="2" cm="1">
        <f t="array" ref="AX863">TREND($AR863:$AS863,$AR$3:$AS$3,AX$1)</f>
        <v>0.76078100000000004</v>
      </c>
      <c r="AY863" s="2" cm="1">
        <f t="array" ref="AY863">TREND($AR863:$AS863,$AR$3:$AS$3,AY$1)</f>
        <v>0.76078100000000004</v>
      </c>
      <c r="AZ863" s="2" cm="1">
        <f t="array" ref="AZ863">TREND($AR863:$AS863,$AR$3:$AS$3,AZ$1)</f>
        <v>0.76078100000000004</v>
      </c>
      <c r="BA863" s="2" cm="1">
        <f t="array" ref="BA863">TREND($AR863:$AS863,$AR$3:$AS$3,BA$1)</f>
        <v>0.76078100000000004</v>
      </c>
      <c r="BB863" s="2" cm="1">
        <f t="array" ref="BB863">TREND($AR863:$AS863,$AR$3:$AS$3,BB$1)</f>
        <v>0.76078100000000004</v>
      </c>
      <c r="BC863" s="2" cm="1">
        <f t="array" ref="BC863">TREND($AR863:$AS863,$AR$3:$AS$3,BC$1)</f>
        <v>0.76078100000000004</v>
      </c>
      <c r="BD863" s="2" cm="1">
        <f t="array" ref="BD863">TREND($AR863:$AS863,$AR$3:$AS$3,BD$1)</f>
        <v>0.76078100000000004</v>
      </c>
      <c r="BE863" s="2" cm="1">
        <f t="array" ref="BE863">TREND($AR863:$AS863,$AR$3:$AS$3,BE$1)</f>
        <v>0.76078100000000004</v>
      </c>
      <c r="BF863" s="20" cm="1">
        <f t="array" ref="BF863">TREND($AS863:$AT863,$AS$3:$AT$3,BF$1)</f>
        <v>0.68470290000000134</v>
      </c>
      <c r="BG863" s="20" cm="1">
        <f t="array" ref="BG863">TREND($AS863:$AT863,$AS$3:$AT$3,BG$1)</f>
        <v>0.60862480000000119</v>
      </c>
      <c r="BH863" s="20" cm="1">
        <f t="array" ref="BH863">TREND($AS863:$AT863,$AS$3:$AT$3,BH$1)</f>
        <v>0.53254670000000104</v>
      </c>
      <c r="BI863" s="20" cm="1">
        <f t="array" ref="BI863">TREND($AS863:$AT863,$AS$3:$AT$3,BI$1)</f>
        <v>0.45646860000000089</v>
      </c>
      <c r="BJ863" s="20" cm="1">
        <f t="array" ref="BJ863">TREND($AS863:$AT863,$AS$3:$AT$3,BJ$1)</f>
        <v>0.38039050000000074</v>
      </c>
      <c r="BK863" s="20" cm="1">
        <f t="array" ref="BK863">TREND($AS863:$AT863,$AS$3:$AT$3,BK$1)</f>
        <v>0.30431240000000059</v>
      </c>
      <c r="BL863" s="20" cm="1">
        <f t="array" ref="BL863">TREND($AS863:$AT863,$AS$3:$AT$3,BL$1)</f>
        <v>0.22823430000000045</v>
      </c>
      <c r="BM863" s="20" cm="1">
        <f t="array" ref="BM863">TREND($AS863:$AT863,$AS$3:$AT$3,BM$1)</f>
        <v>0.1521562000000003</v>
      </c>
    </row>
    <row r="864" spans="1:65" x14ac:dyDescent="0.35">
      <c r="A864" t="str">
        <f>IF(BYDem!B862="","\I:",BYDem!B862)</f>
        <v>Mexico</v>
      </c>
      <c r="B864" t="str">
        <f>BYDem!E862</f>
        <v>RCK</v>
      </c>
      <c r="C864" t="str">
        <f t="shared" si="263"/>
        <v>RCK</v>
      </c>
      <c r="D864" s="4">
        <f>SUMIFS(BYDem!$M$2:$M$2000,BYDem!$B$2:$B$2000,Demands!$A864,BYDem!$E$2:$E$2000,Demands!$B864)</f>
        <v>86.673113620541301</v>
      </c>
      <c r="E864" s="4">
        <f t="shared" si="264"/>
        <v>87.555979208991019</v>
      </c>
      <c r="F864" s="4">
        <f t="shared" si="265"/>
        <v>91.981190801932399</v>
      </c>
      <c r="G864" s="4">
        <f t="shared" si="266"/>
        <v>96.839533516658051</v>
      </c>
      <c r="H864" s="4">
        <f t="shared" si="267"/>
        <v>101.19031865135982</v>
      </c>
      <c r="I864" s="4">
        <f t="shared" si="268"/>
        <v>104.88802251707578</v>
      </c>
      <c r="J864" s="4">
        <f t="shared" si="269"/>
        <v>107.83097561008042</v>
      </c>
      <c r="K864" s="4">
        <f t="shared" si="270"/>
        <v>110.02238556685467</v>
      </c>
      <c r="L864" s="4">
        <f t="shared" si="271"/>
        <v>111.61384641031466</v>
      </c>
      <c r="M864" s="4">
        <f t="shared" si="272"/>
        <v>112.61350827706079</v>
      </c>
      <c r="N864" s="4">
        <f t="shared" si="273"/>
        <v>113.05598965638721</v>
      </c>
      <c r="O864" s="4">
        <f t="shared" si="274"/>
        <v>113.06952089376991</v>
      </c>
      <c r="P864" s="4">
        <f t="shared" si="275"/>
        <v>112.76857148481112</v>
      </c>
      <c r="Q864" s="4">
        <f t="shared" si="276"/>
        <v>112.28844307575739</v>
      </c>
      <c r="R864" s="4">
        <f t="shared" si="277"/>
        <v>111.7449351386195</v>
      </c>
      <c r="S864" s="4">
        <f t="shared" si="278"/>
        <v>111.21678876544058</v>
      </c>
      <c r="T864" s="4">
        <f t="shared" si="279"/>
        <v>110.77825277082516</v>
      </c>
      <c r="U864" s="4">
        <f t="shared" si="280"/>
        <v>110.44571386008646</v>
      </c>
      <c r="W864" s="5" t="str">
        <f>VLOOKUP(C864&amp;A864,Driver_elast!$A$2:$D$1161,4,FALSE)</f>
        <v>POP</v>
      </c>
      <c r="X864" s="5">
        <v>1</v>
      </c>
      <c r="Y864" s="2">
        <f>SUMIFS('Growth rates'!D$4:D$999,'Growth rates'!$B$4:$B$999,Demands!$A864,'Growth rates'!$C$4:$C$999,$W864)</f>
        <v>1</v>
      </c>
      <c r="Z864" s="2">
        <f>SUMIFS('Growth rates'!E$4:E$999,'Growth rates'!$B$4:$B$999,Demands!$A864,'Growth rates'!$C$4:$C$999,$W864)</f>
        <v>1.007701635956207</v>
      </c>
      <c r="AA864" s="2">
        <f>SUMIFS('Growth rates'!F$4:F$999,'Growth rates'!$B$4:$B$999,Demands!$A864,'Growth rates'!$C$4:$C$999,$W864)</f>
        <v>1.0462098157372421</v>
      </c>
      <c r="AB864" s="2">
        <f>SUMIFS('Growth rates'!G$4:G$999,'Growth rates'!$B$4:$B$999,Demands!$A864,'Growth rates'!$C$4:$C$999,$W864)</f>
        <v>1.0879909960951959</v>
      </c>
      <c r="AC864" s="2">
        <f>SUMIFS('Growth rates'!H$4:H$999,'Growth rates'!$B$4:$B$999,Demands!$A864,'Growth rates'!$C$4:$C$999,$W864)</f>
        <v>1.1249493860638369</v>
      </c>
      <c r="AD864" s="2">
        <f>SUMIFS('Growth rates'!I$4:I$999,'Growth rates'!$B$4:$B$999,Demands!$A864,'Growth rates'!$C$4:$C$999,$W864)</f>
        <v>1.1560306693666245</v>
      </c>
      <c r="AE864" s="2">
        <f>SUMIFS('Growth rates'!J$4:J$999,'Growth rates'!$B$4:$B$999,Demands!$A864,'Growth rates'!$C$4:$C$999,$W864)</f>
        <v>1.1805551372747696</v>
      </c>
      <c r="AF864" s="2">
        <f>SUMIFS('Growth rates'!K$4:K$999,'Growth rates'!$B$4:$B$999,Demands!$A864,'Growth rates'!$C$4:$C$999,$W864)</f>
        <v>1.198695215958608</v>
      </c>
      <c r="AG864" s="2">
        <f>SUMIFS('Growth rates'!L$4:L$999,'Growth rates'!$B$4:$B$999,Demands!$A864,'Growth rates'!$C$4:$C$999,$W864)</f>
        <v>1.2118050280693888</v>
      </c>
      <c r="AH864" s="2">
        <f>SUMIFS('Growth rates'!M$4:M$999,'Growth rates'!$B$4:$B$999,Demands!$A864,'Growth rates'!$C$4:$C$999,$W864)</f>
        <v>1.2200111997027054</v>
      </c>
      <c r="AI864" s="2">
        <f>SUMIFS('Growth rates'!N$4:N$999,'Growth rates'!$B$4:$B$999,Demands!$A864,'Growth rates'!$C$4:$C$999,$W864)</f>
        <v>1.2240383571943674</v>
      </c>
      <c r="AJ864" s="2">
        <f>SUMIFS('Growth rates'!O$4:O$999,'Growth rates'!$B$4:$B$999,Demands!$A864,'Growth rates'!$C$4:$C$999,$W864)</f>
        <v>1.2241768163798614</v>
      </c>
      <c r="AK864" s="2">
        <f>SUMIFS('Growth rates'!P$4:P$999,'Growth rates'!$B$4:$B$999,Demands!$A864,'Growth rates'!$C$4:$C$999,$W864)</f>
        <v>1.2206574308151161</v>
      </c>
      <c r="AL864" s="2">
        <f>SUMIFS('Growth rates'!Q$4:Q$999,'Growth rates'!$B$4:$B$999,Demands!$A864,'Growth rates'!$C$4:$C$999,$W864)</f>
        <v>1.2141082848672167</v>
      </c>
      <c r="AM864" s="2">
        <f>SUMIFS('Growth rates'!R$4:R$999,'Growth rates'!$B$4:$B$999,Demands!$A864,'Growth rates'!$C$4:$C$999,$W864)</f>
        <v>1.2052217787552724</v>
      </c>
      <c r="AN864" s="2">
        <f>SUMIFS('Growth rates'!S$4:S$999,'Growth rates'!$B$4:$B$999,Demands!$A864,'Growth rates'!$C$4:$C$999,$W864)</f>
        <v>1.1944544932559236</v>
      </c>
      <c r="AO864" s="2">
        <f>SUMIFS('Growth rates'!T$4:T$999,'Growth rates'!$B$4:$B$999,Demands!$A864,'Growth rates'!$C$4:$C$999,$W864)</f>
        <v>1.1825843477329208</v>
      </c>
      <c r="AP864" s="2">
        <f>SUMIFS('Growth rates'!U$4:U$999,'Growth rates'!$B$4:$B$999,Demands!$A864,'Growth rates'!$C$4:$C$999,$W864)</f>
        <v>1.1691640273207002</v>
      </c>
      <c r="AR864">
        <f>VLOOKUP(C864&amp;A864,Driver_elast!$A$2:$E$1161,5,FALSE)</f>
        <v>1.3225960000000001</v>
      </c>
      <c r="AS864">
        <f t="shared" si="281"/>
        <v>1.3225960000000001</v>
      </c>
      <c r="AT864">
        <f t="shared" si="282"/>
        <v>0.26451920000000001</v>
      </c>
      <c r="AV864" s="2" cm="1">
        <f t="array" ref="AV864">TREND($AR864:$AS864,$AR$3:$AS$3,AV$1)</f>
        <v>1.3225960000000001</v>
      </c>
      <c r="AW864" s="2" cm="1">
        <f t="array" ref="AW864">TREND($AR864:$AS864,$AR$3:$AS$3,AW$1)</f>
        <v>1.3225960000000001</v>
      </c>
      <c r="AX864" s="2" cm="1">
        <f t="array" ref="AX864">TREND($AR864:$AS864,$AR$3:$AS$3,AX$1)</f>
        <v>1.3225960000000001</v>
      </c>
      <c r="AY864" s="2" cm="1">
        <f t="array" ref="AY864">TREND($AR864:$AS864,$AR$3:$AS$3,AY$1)</f>
        <v>1.3225960000000001</v>
      </c>
      <c r="AZ864" s="2" cm="1">
        <f t="array" ref="AZ864">TREND($AR864:$AS864,$AR$3:$AS$3,AZ$1)</f>
        <v>1.3225960000000001</v>
      </c>
      <c r="BA864" s="2" cm="1">
        <f t="array" ref="BA864">TREND($AR864:$AS864,$AR$3:$AS$3,BA$1)</f>
        <v>1.3225960000000001</v>
      </c>
      <c r="BB864" s="2" cm="1">
        <f t="array" ref="BB864">TREND($AR864:$AS864,$AR$3:$AS$3,BB$1)</f>
        <v>1.3225960000000001</v>
      </c>
      <c r="BC864" s="2" cm="1">
        <f t="array" ref="BC864">TREND($AR864:$AS864,$AR$3:$AS$3,BC$1)</f>
        <v>1.3225960000000001</v>
      </c>
      <c r="BD864" s="2" cm="1">
        <f t="array" ref="BD864">TREND($AR864:$AS864,$AR$3:$AS$3,BD$1)</f>
        <v>1.3225960000000001</v>
      </c>
      <c r="BE864" s="2" cm="1">
        <f t="array" ref="BE864">TREND($AR864:$AS864,$AR$3:$AS$3,BE$1)</f>
        <v>1.3225960000000001</v>
      </c>
      <c r="BF864" s="20" cm="1">
        <f t="array" ref="BF864">TREND($AS864:$AT864,$AS$3:$AT$3,BF$1)</f>
        <v>1.1903363999999996</v>
      </c>
      <c r="BG864" s="20" cm="1">
        <f t="array" ref="BG864">TREND($AS864:$AT864,$AS$3:$AT$3,BG$1)</f>
        <v>1.058076800000002</v>
      </c>
      <c r="BH864" s="20" cm="1">
        <f t="array" ref="BH864">TREND($AS864:$AT864,$AS$3:$AT$3,BH$1)</f>
        <v>0.92581719999999734</v>
      </c>
      <c r="BI864" s="20" cm="1">
        <f t="array" ref="BI864">TREND($AS864:$AT864,$AS$3:$AT$3,BI$1)</f>
        <v>0.79355759999999975</v>
      </c>
      <c r="BJ864" s="20" cm="1">
        <f t="array" ref="BJ864">TREND($AS864:$AT864,$AS$3:$AT$3,BJ$1)</f>
        <v>0.66129800000000216</v>
      </c>
      <c r="BK864" s="20" cm="1">
        <f t="array" ref="BK864">TREND($AS864:$AT864,$AS$3:$AT$3,BK$1)</f>
        <v>0.52903839999999747</v>
      </c>
      <c r="BL864" s="20" cm="1">
        <f t="array" ref="BL864">TREND($AS864:$AT864,$AS$3:$AT$3,BL$1)</f>
        <v>0.39677879999999988</v>
      </c>
      <c r="BM864" s="20" cm="1">
        <f t="array" ref="BM864">TREND($AS864:$AT864,$AS$3:$AT$3,BM$1)</f>
        <v>0.26451920000000229</v>
      </c>
    </row>
    <row r="865" spans="1:65" x14ac:dyDescent="0.35">
      <c r="A865" t="str">
        <f>IF(BYDem!B863="","\I:",BYDem!B863)</f>
        <v>Mexico</v>
      </c>
      <c r="B865" t="str">
        <f>BYDem!E863</f>
        <v>REA</v>
      </c>
      <c r="C865" t="str">
        <f t="shared" si="263"/>
        <v>REA</v>
      </c>
      <c r="D865" s="4">
        <f>SUMIFS(BYDem!$M$2:$M$2000,BYDem!$B$2:$B$2000,Demands!$A865,BYDem!$E$2:$E$2000,Demands!$B865)</f>
        <v>77.247435508886596</v>
      </c>
      <c r="E865" s="4">
        <f t="shared" si="264"/>
        <v>71.659742951903596</v>
      </c>
      <c r="F865" s="4">
        <f t="shared" si="265"/>
        <v>121.43490064036399</v>
      </c>
      <c r="G865" s="4">
        <f t="shared" si="266"/>
        <v>178.88739117558751</v>
      </c>
      <c r="H865" s="4">
        <f t="shared" si="267"/>
        <v>270.10817491088574</v>
      </c>
      <c r="I865" s="4">
        <f t="shared" si="268"/>
        <v>411.64985859443181</v>
      </c>
      <c r="J865" s="4">
        <f t="shared" si="269"/>
        <v>632.20620809964066</v>
      </c>
      <c r="K865" s="4">
        <f t="shared" si="270"/>
        <v>968.95050511901161</v>
      </c>
      <c r="L865" s="4">
        <f t="shared" si="271"/>
        <v>1465.4153475619114</v>
      </c>
      <c r="M865" s="4">
        <f t="shared" si="272"/>
        <v>2167.6550278470354</v>
      </c>
      <c r="N865" s="4">
        <f t="shared" si="273"/>
        <v>3052.9100681782597</v>
      </c>
      <c r="O865" s="4">
        <f t="shared" si="274"/>
        <v>4102.8448469073646</v>
      </c>
      <c r="P865" s="4">
        <f t="shared" si="275"/>
        <v>5257.4479816730309</v>
      </c>
      <c r="Q865" s="4">
        <f t="shared" si="276"/>
        <v>6422.7173388675565</v>
      </c>
      <c r="R865" s="4">
        <f t="shared" si="277"/>
        <v>7508.7043630347371</v>
      </c>
      <c r="S865" s="4">
        <f t="shared" si="278"/>
        <v>8434.5896610410491</v>
      </c>
      <c r="T865" s="4">
        <f t="shared" si="279"/>
        <v>9138.2659730696578</v>
      </c>
      <c r="U865" s="4">
        <f t="shared" si="280"/>
        <v>9599.2296725551423</v>
      </c>
      <c r="W865" s="5" t="str">
        <f>VLOOKUP(C865&amp;A865,Driver_elast!$A$2:$D$1161,4,FALSE)</f>
        <v>GDPPCAP</v>
      </c>
      <c r="X865" s="5">
        <v>0</v>
      </c>
      <c r="Y865" s="2">
        <f>SUMIFS('Growth rates'!D$4:D$999,'Growth rates'!$B$4:$B$999,Demands!$A865,'Growth rates'!$C$4:$C$999,$W865)</f>
        <v>1</v>
      </c>
      <c r="Z865" s="2">
        <f>SUMIFS('Growth rates'!E$4:E$999,'Growth rates'!$B$4:$B$999,Demands!$A865,'Growth rates'!$C$4:$C$999,$W865)</f>
        <v>0.98480402343953366</v>
      </c>
      <c r="AA865" s="2">
        <f>SUMIFS('Growth rates'!F$4:F$999,'Growth rates'!$B$4:$B$999,Demands!$A865,'Growth rates'!$C$4:$C$999,$W865)</f>
        <v>1.1285075399386459</v>
      </c>
      <c r="AB865" s="2">
        <f>SUMIFS('Growth rates'!G$4:G$999,'Growth rates'!$B$4:$B$999,Demands!$A865,'Growth rates'!$C$4:$C$999,$W865)</f>
        <v>1.2406706353050101</v>
      </c>
      <c r="AC865" s="2">
        <f>SUMIFS('Growth rates'!H$4:H$999,'Growth rates'!$B$4:$B$999,Demands!$A865,'Growth rates'!$C$4:$C$999,$W865)</f>
        <v>1.3735785227029726</v>
      </c>
      <c r="AD865" s="2">
        <f>SUMIFS('Growth rates'!I$4:I$999,'Growth rates'!$B$4:$B$999,Demands!$A865,'Growth rates'!$C$4:$C$999,$W865)</f>
        <v>1.5247884495732908</v>
      </c>
      <c r="AE865" s="2">
        <f>SUMIFS('Growth rates'!J$4:J$999,'Growth rates'!$B$4:$B$999,Demands!$A865,'Growth rates'!$C$4:$C$999,$W865)</f>
        <v>1.6964137738420733</v>
      </c>
      <c r="AF865" s="2">
        <f>SUMIFS('Growth rates'!K$4:K$999,'Growth rates'!$B$4:$B$999,Demands!$A865,'Growth rates'!$C$4:$C$999,$W865)</f>
        <v>1.8862387989926237</v>
      </c>
      <c r="AG865" s="2">
        <f>SUMIFS('Growth rates'!L$4:L$999,'Growth rates'!$B$4:$B$999,Demands!$A865,'Growth rates'!$C$4:$C$999,$W865)</f>
        <v>2.0892704574918577</v>
      </c>
      <c r="AH865" s="2">
        <f>SUMIFS('Growth rates'!M$4:M$999,'Growth rates'!$B$4:$B$999,Demands!$A865,'Growth rates'!$C$4:$C$999,$W865)</f>
        <v>2.2995996121307969</v>
      </c>
      <c r="AI865" s="2">
        <f>SUMIFS('Growth rates'!N$4:N$999,'Growth rates'!$B$4:$B$999,Demands!$A865,'Growth rates'!$C$4:$C$999,$W865)</f>
        <v>2.5188135385172319</v>
      </c>
      <c r="AJ865" s="2">
        <f>SUMIFS('Growth rates'!O$4:O$999,'Growth rates'!$B$4:$B$999,Demands!$A865,'Growth rates'!$C$4:$C$999,$W865)</f>
        <v>2.7462889846643135</v>
      </c>
      <c r="AK865" s="2">
        <f>SUMIFS('Growth rates'!P$4:P$999,'Growth rates'!$B$4:$B$999,Demands!$A865,'Growth rates'!$C$4:$C$999,$W865)</f>
        <v>2.978229178664038</v>
      </c>
      <c r="AL865" s="2">
        <f>SUMIFS('Growth rates'!Q$4:Q$999,'Growth rates'!$B$4:$B$999,Demands!$A865,'Growth rates'!$C$4:$C$999,$W865)</f>
        <v>3.2093496361056855</v>
      </c>
      <c r="AM865" s="2">
        <f>SUMIFS('Growth rates'!R$4:R$999,'Growth rates'!$B$4:$B$999,Demands!$A865,'Growth rates'!$C$4:$C$999,$W865)</f>
        <v>3.4373486865962435</v>
      </c>
      <c r="AN865" s="2">
        <f>SUMIFS('Growth rates'!S$4:S$999,'Growth rates'!$B$4:$B$999,Demands!$A865,'Growth rates'!$C$4:$C$999,$W865)</f>
        <v>3.6599542241434704</v>
      </c>
      <c r="AO865" s="2">
        <f>SUMIFS('Growth rates'!T$4:T$999,'Growth rates'!$B$4:$B$999,Demands!$A865,'Growth rates'!$C$4:$C$999,$W865)</f>
        <v>3.87377187515064</v>
      </c>
      <c r="AP865" s="2">
        <f>SUMIFS('Growth rates'!U$4:U$999,'Growth rates'!$B$4:$B$999,Demands!$A865,'Growth rates'!$C$4:$C$999,$W865)</f>
        <v>4.0790237633574877</v>
      </c>
      <c r="AR865">
        <f>VLOOKUP(C865&amp;A865,Driver_elast!$A$2:$E$1161,5,FALSE)</f>
        <v>4.760141</v>
      </c>
      <c r="AS865">
        <f t="shared" si="281"/>
        <v>4.760141</v>
      </c>
      <c r="AT865">
        <f t="shared" si="282"/>
        <v>0.95202819999999999</v>
      </c>
      <c r="AV865" s="2" cm="1">
        <f t="array" ref="AV865">TREND($AR865:$AS865,$AR$3:$AS$3,AV$1)</f>
        <v>4.760141</v>
      </c>
      <c r="AW865" s="2" cm="1">
        <f t="array" ref="AW865">TREND($AR865:$AS865,$AR$3:$AS$3,AW$1)</f>
        <v>4.760141</v>
      </c>
      <c r="AX865" s="2" cm="1">
        <f t="array" ref="AX865">TREND($AR865:$AS865,$AR$3:$AS$3,AX$1)</f>
        <v>4.760141</v>
      </c>
      <c r="AY865" s="2" cm="1">
        <f t="array" ref="AY865">TREND($AR865:$AS865,$AR$3:$AS$3,AY$1)</f>
        <v>4.760141</v>
      </c>
      <c r="AZ865" s="2" cm="1">
        <f t="array" ref="AZ865">TREND($AR865:$AS865,$AR$3:$AS$3,AZ$1)</f>
        <v>4.760141</v>
      </c>
      <c r="BA865" s="2" cm="1">
        <f t="array" ref="BA865">TREND($AR865:$AS865,$AR$3:$AS$3,BA$1)</f>
        <v>4.760141</v>
      </c>
      <c r="BB865" s="2" cm="1">
        <f t="array" ref="BB865">TREND($AR865:$AS865,$AR$3:$AS$3,BB$1)</f>
        <v>4.760141</v>
      </c>
      <c r="BC865" s="2" cm="1">
        <f t="array" ref="BC865">TREND($AR865:$AS865,$AR$3:$AS$3,BC$1)</f>
        <v>4.760141</v>
      </c>
      <c r="BD865" s="2" cm="1">
        <f t="array" ref="BD865">TREND($AR865:$AS865,$AR$3:$AS$3,BD$1)</f>
        <v>4.760141</v>
      </c>
      <c r="BE865" s="2" cm="1">
        <f t="array" ref="BE865">TREND($AR865:$AS865,$AR$3:$AS$3,BE$1)</f>
        <v>4.760141</v>
      </c>
      <c r="BF865" s="20" cm="1">
        <f t="array" ref="BF865">TREND($AS865:$AT865,$AS$3:$AT$3,BF$1)</f>
        <v>4.2841268999999897</v>
      </c>
      <c r="BG865" s="20" cm="1">
        <f t="array" ref="BG865">TREND($AS865:$AT865,$AS$3:$AT$3,BG$1)</f>
        <v>3.8081128000000035</v>
      </c>
      <c r="BH865" s="20" cm="1">
        <f t="array" ref="BH865">TREND($AS865:$AT865,$AS$3:$AT$3,BH$1)</f>
        <v>3.3320986999999889</v>
      </c>
      <c r="BI865" s="20" cm="1">
        <f t="array" ref="BI865">TREND($AS865:$AT865,$AS$3:$AT$3,BI$1)</f>
        <v>2.8560846000000026</v>
      </c>
      <c r="BJ865" s="20" cm="1">
        <f t="array" ref="BJ865">TREND($AS865:$AT865,$AS$3:$AT$3,BJ$1)</f>
        <v>2.380070499999988</v>
      </c>
      <c r="BK865" s="20" cm="1">
        <f t="array" ref="BK865">TREND($AS865:$AT865,$AS$3:$AT$3,BK$1)</f>
        <v>1.9040564000000018</v>
      </c>
      <c r="BL865" s="20" cm="1">
        <f t="array" ref="BL865">TREND($AS865:$AT865,$AS$3:$AT$3,BL$1)</f>
        <v>1.4280422999999871</v>
      </c>
      <c r="BM865" s="20" cm="1">
        <f t="array" ref="BM865">TREND($AS865:$AT865,$AS$3:$AT$3,BM$1)</f>
        <v>0.95202820000000088</v>
      </c>
    </row>
    <row r="866" spans="1:65" x14ac:dyDescent="0.35">
      <c r="A866" t="str">
        <f>IF(BYDem!B864="","\I:",BYDem!B864)</f>
        <v>Mexico</v>
      </c>
      <c r="B866" t="str">
        <f>BYDem!E864</f>
        <v>RHW</v>
      </c>
      <c r="C866" t="str">
        <f t="shared" si="263"/>
        <v>RHW</v>
      </c>
      <c r="D866" s="4">
        <f>SUMIFS(BYDem!$M$2:$M$2000,BYDem!$B$2:$B$2000,Demands!$A866,BYDem!$E$2:$E$2000,Demands!$B866)</f>
        <v>89.903804179477405</v>
      </c>
      <c r="E866" s="4">
        <f t="shared" si="264"/>
        <v>90.819578075962539</v>
      </c>
      <c r="F866" s="4">
        <f t="shared" si="265"/>
        <v>95.40973689091328</v>
      </c>
      <c r="G866" s="4">
        <f t="shared" si="266"/>
        <v>100.44917154159103</v>
      </c>
      <c r="H866" s="4">
        <f t="shared" si="267"/>
        <v>104.96212969479285</v>
      </c>
      <c r="I866" s="4">
        <f t="shared" si="268"/>
        <v>108.79766334958286</v>
      </c>
      <c r="J866" s="4">
        <f t="shared" si="269"/>
        <v>111.85031332984353</v>
      </c>
      <c r="K866" s="4">
        <f t="shared" si="270"/>
        <v>114.12340683486441</v>
      </c>
      <c r="L866" s="4">
        <f t="shared" si="271"/>
        <v>115.77418846774928</v>
      </c>
      <c r="M866" s="4">
        <f t="shared" si="272"/>
        <v>116.81111215676205</v>
      </c>
      <c r="N866" s="4">
        <f t="shared" si="273"/>
        <v>117.27008677551395</v>
      </c>
      <c r="O866" s="4">
        <f t="shared" si="274"/>
        <v>117.28412238200301</v>
      </c>
      <c r="P866" s="4">
        <f t="shared" si="275"/>
        <v>116.97195525657337</v>
      </c>
      <c r="Q866" s="4">
        <f t="shared" si="276"/>
        <v>116.47393033667086</v>
      </c>
      <c r="R866" s="4">
        <f t="shared" si="277"/>
        <v>115.91016345315538</v>
      </c>
      <c r="S866" s="4">
        <f t="shared" si="278"/>
        <v>115.36233072707773</v>
      </c>
      <c r="T866" s="4">
        <f t="shared" si="279"/>
        <v>114.90744855498725</v>
      </c>
      <c r="U866" s="4">
        <f t="shared" si="280"/>
        <v>114.56251444723156</v>
      </c>
      <c r="W866" s="5" t="str">
        <f>VLOOKUP(C866&amp;A866,Driver_elast!$A$2:$D$1161,4,FALSE)</f>
        <v>POP</v>
      </c>
      <c r="X866" s="5">
        <v>1</v>
      </c>
      <c r="Y866" s="2">
        <f>SUMIFS('Growth rates'!D$4:D$999,'Growth rates'!$B$4:$B$999,Demands!$A866,'Growth rates'!$C$4:$C$999,$W866)</f>
        <v>1</v>
      </c>
      <c r="Z866" s="2">
        <f>SUMIFS('Growth rates'!E$4:E$999,'Growth rates'!$B$4:$B$999,Demands!$A866,'Growth rates'!$C$4:$C$999,$W866)</f>
        <v>1.007701635956207</v>
      </c>
      <c r="AA866" s="2">
        <f>SUMIFS('Growth rates'!F$4:F$999,'Growth rates'!$B$4:$B$999,Demands!$A866,'Growth rates'!$C$4:$C$999,$W866)</f>
        <v>1.0462098157372421</v>
      </c>
      <c r="AB866" s="2">
        <f>SUMIFS('Growth rates'!G$4:G$999,'Growth rates'!$B$4:$B$999,Demands!$A866,'Growth rates'!$C$4:$C$999,$W866)</f>
        <v>1.0879909960951959</v>
      </c>
      <c r="AC866" s="2">
        <f>SUMIFS('Growth rates'!H$4:H$999,'Growth rates'!$B$4:$B$999,Demands!$A866,'Growth rates'!$C$4:$C$999,$W866)</f>
        <v>1.1249493860638369</v>
      </c>
      <c r="AD866" s="2">
        <f>SUMIFS('Growth rates'!I$4:I$999,'Growth rates'!$B$4:$B$999,Demands!$A866,'Growth rates'!$C$4:$C$999,$W866)</f>
        <v>1.1560306693666245</v>
      </c>
      <c r="AE866" s="2">
        <f>SUMIFS('Growth rates'!J$4:J$999,'Growth rates'!$B$4:$B$999,Demands!$A866,'Growth rates'!$C$4:$C$999,$W866)</f>
        <v>1.1805551372747696</v>
      </c>
      <c r="AF866" s="2">
        <f>SUMIFS('Growth rates'!K$4:K$999,'Growth rates'!$B$4:$B$999,Demands!$A866,'Growth rates'!$C$4:$C$999,$W866)</f>
        <v>1.198695215958608</v>
      </c>
      <c r="AG866" s="2">
        <f>SUMIFS('Growth rates'!L$4:L$999,'Growth rates'!$B$4:$B$999,Demands!$A866,'Growth rates'!$C$4:$C$999,$W866)</f>
        <v>1.2118050280693888</v>
      </c>
      <c r="AH866" s="2">
        <f>SUMIFS('Growth rates'!M$4:M$999,'Growth rates'!$B$4:$B$999,Demands!$A866,'Growth rates'!$C$4:$C$999,$W866)</f>
        <v>1.2200111997027054</v>
      </c>
      <c r="AI866" s="2">
        <f>SUMIFS('Growth rates'!N$4:N$999,'Growth rates'!$B$4:$B$999,Demands!$A866,'Growth rates'!$C$4:$C$999,$W866)</f>
        <v>1.2240383571943674</v>
      </c>
      <c r="AJ866" s="2">
        <f>SUMIFS('Growth rates'!O$4:O$999,'Growth rates'!$B$4:$B$999,Demands!$A866,'Growth rates'!$C$4:$C$999,$W866)</f>
        <v>1.2241768163798614</v>
      </c>
      <c r="AK866" s="2">
        <f>SUMIFS('Growth rates'!P$4:P$999,'Growth rates'!$B$4:$B$999,Demands!$A866,'Growth rates'!$C$4:$C$999,$W866)</f>
        <v>1.2206574308151161</v>
      </c>
      <c r="AL866" s="2">
        <f>SUMIFS('Growth rates'!Q$4:Q$999,'Growth rates'!$B$4:$B$999,Demands!$A866,'Growth rates'!$C$4:$C$999,$W866)</f>
        <v>1.2141082848672167</v>
      </c>
      <c r="AM866" s="2">
        <f>SUMIFS('Growth rates'!R$4:R$999,'Growth rates'!$B$4:$B$999,Demands!$A866,'Growth rates'!$C$4:$C$999,$W866)</f>
        <v>1.2052217787552724</v>
      </c>
      <c r="AN866" s="2">
        <f>SUMIFS('Growth rates'!S$4:S$999,'Growth rates'!$B$4:$B$999,Demands!$A866,'Growth rates'!$C$4:$C$999,$W866)</f>
        <v>1.1944544932559236</v>
      </c>
      <c r="AO866" s="2">
        <f>SUMIFS('Growth rates'!T$4:T$999,'Growth rates'!$B$4:$B$999,Demands!$A866,'Growth rates'!$C$4:$C$999,$W866)</f>
        <v>1.1825843477329208</v>
      </c>
      <c r="AP866" s="2">
        <f>SUMIFS('Growth rates'!U$4:U$999,'Growth rates'!$B$4:$B$999,Demands!$A866,'Growth rates'!$C$4:$C$999,$W866)</f>
        <v>1.1691640273207002</v>
      </c>
      <c r="AR866">
        <f>VLOOKUP(C866&amp;A866,Driver_elast!$A$2:$E$1161,5,FALSE)</f>
        <v>1.3225960000000001</v>
      </c>
      <c r="AS866">
        <f t="shared" si="281"/>
        <v>1.3225960000000001</v>
      </c>
      <c r="AT866">
        <f t="shared" si="282"/>
        <v>0.26451920000000001</v>
      </c>
      <c r="AV866" s="2" cm="1">
        <f t="array" ref="AV866">TREND($AR866:$AS866,$AR$3:$AS$3,AV$1)</f>
        <v>1.3225960000000001</v>
      </c>
      <c r="AW866" s="2" cm="1">
        <f t="array" ref="AW866">TREND($AR866:$AS866,$AR$3:$AS$3,AW$1)</f>
        <v>1.3225960000000001</v>
      </c>
      <c r="AX866" s="2" cm="1">
        <f t="array" ref="AX866">TREND($AR866:$AS866,$AR$3:$AS$3,AX$1)</f>
        <v>1.3225960000000001</v>
      </c>
      <c r="AY866" s="2" cm="1">
        <f t="array" ref="AY866">TREND($AR866:$AS866,$AR$3:$AS$3,AY$1)</f>
        <v>1.3225960000000001</v>
      </c>
      <c r="AZ866" s="2" cm="1">
        <f t="array" ref="AZ866">TREND($AR866:$AS866,$AR$3:$AS$3,AZ$1)</f>
        <v>1.3225960000000001</v>
      </c>
      <c r="BA866" s="2" cm="1">
        <f t="array" ref="BA866">TREND($AR866:$AS866,$AR$3:$AS$3,BA$1)</f>
        <v>1.3225960000000001</v>
      </c>
      <c r="BB866" s="2" cm="1">
        <f t="array" ref="BB866">TREND($AR866:$AS866,$AR$3:$AS$3,BB$1)</f>
        <v>1.3225960000000001</v>
      </c>
      <c r="BC866" s="2" cm="1">
        <f t="array" ref="BC866">TREND($AR866:$AS866,$AR$3:$AS$3,BC$1)</f>
        <v>1.3225960000000001</v>
      </c>
      <c r="BD866" s="2" cm="1">
        <f t="array" ref="BD866">TREND($AR866:$AS866,$AR$3:$AS$3,BD$1)</f>
        <v>1.3225960000000001</v>
      </c>
      <c r="BE866" s="2" cm="1">
        <f t="array" ref="BE866">TREND($AR866:$AS866,$AR$3:$AS$3,BE$1)</f>
        <v>1.3225960000000001</v>
      </c>
      <c r="BF866" s="20" cm="1">
        <f t="array" ref="BF866">TREND($AS866:$AT866,$AS$3:$AT$3,BF$1)</f>
        <v>1.1903363999999996</v>
      </c>
      <c r="BG866" s="20" cm="1">
        <f t="array" ref="BG866">TREND($AS866:$AT866,$AS$3:$AT$3,BG$1)</f>
        <v>1.058076800000002</v>
      </c>
      <c r="BH866" s="20" cm="1">
        <f t="array" ref="BH866">TREND($AS866:$AT866,$AS$3:$AT$3,BH$1)</f>
        <v>0.92581719999999734</v>
      </c>
      <c r="BI866" s="20" cm="1">
        <f t="array" ref="BI866">TREND($AS866:$AT866,$AS$3:$AT$3,BI$1)</f>
        <v>0.79355759999999975</v>
      </c>
      <c r="BJ866" s="20" cm="1">
        <f t="array" ref="BJ866">TREND($AS866:$AT866,$AS$3:$AT$3,BJ$1)</f>
        <v>0.66129800000000216</v>
      </c>
      <c r="BK866" s="20" cm="1">
        <f t="array" ref="BK866">TREND($AS866:$AT866,$AS$3:$AT$3,BK$1)</f>
        <v>0.52903839999999747</v>
      </c>
      <c r="BL866" s="20" cm="1">
        <f t="array" ref="BL866">TREND($AS866:$AT866,$AS$3:$AT$3,BL$1)</f>
        <v>0.39677879999999988</v>
      </c>
      <c r="BM866" s="20" cm="1">
        <f t="array" ref="BM866">TREND($AS866:$AT866,$AS$3:$AT$3,BM$1)</f>
        <v>0.26451920000000229</v>
      </c>
    </row>
    <row r="867" spans="1:65" x14ac:dyDescent="0.35">
      <c r="A867" t="str">
        <f>IF(BYDem!B865="","\I:",BYDem!B865)</f>
        <v>Mexico</v>
      </c>
      <c r="B867" t="str">
        <f>BYDem!E865</f>
        <v>RLI</v>
      </c>
      <c r="C867" t="str">
        <f t="shared" si="263"/>
        <v>RLI</v>
      </c>
      <c r="D867" s="4">
        <f>SUMIFS(BYDem!$M$2:$M$2000,BYDem!$B$2:$B$2000,Demands!$A867,BYDem!$E$2:$E$2000,Demands!$B867)</f>
        <v>58.518289846832701</v>
      </c>
      <c r="E867" s="4">
        <f t="shared" si="264"/>
        <v>54.800699840458556</v>
      </c>
      <c r="F867" s="4">
        <f t="shared" si="265"/>
        <v>85.052097569728332</v>
      </c>
      <c r="G867" s="4">
        <f t="shared" si="266"/>
        <v>113.67076409953238</v>
      </c>
      <c r="H867" s="4">
        <f t="shared" si="267"/>
        <v>150.05453930429508</v>
      </c>
      <c r="I867" s="4">
        <f t="shared" si="268"/>
        <v>192.84314566413474</v>
      </c>
      <c r="J867" s="4">
        <f t="shared" si="269"/>
        <v>240.43822297278683</v>
      </c>
      <c r="K867" s="4">
        <f t="shared" si="270"/>
        <v>288.73603569795659</v>
      </c>
      <c r="L867" s="4">
        <f t="shared" si="271"/>
        <v>332.17147181353585</v>
      </c>
      <c r="M867" s="4">
        <f t="shared" si="272"/>
        <v>365.61153918785925</v>
      </c>
      <c r="N867" s="4">
        <f t="shared" si="273"/>
        <v>396.97892442887763</v>
      </c>
      <c r="O867" s="4">
        <f t="shared" si="274"/>
        <v>425.66003370975199</v>
      </c>
      <c r="P867" s="4">
        <f t="shared" si="275"/>
        <v>450.82467222504141</v>
      </c>
      <c r="Q867" s="4">
        <f t="shared" si="276"/>
        <v>471.81596568568204</v>
      </c>
      <c r="R867" s="4">
        <f t="shared" si="277"/>
        <v>488.5753724783234</v>
      </c>
      <c r="S867" s="4">
        <f t="shared" si="278"/>
        <v>501.23159020182379</v>
      </c>
      <c r="T867" s="4">
        <f t="shared" si="279"/>
        <v>510.01630345210697</v>
      </c>
      <c r="U867" s="4">
        <f t="shared" si="280"/>
        <v>515.42094846857435</v>
      </c>
      <c r="W867" s="5" t="str">
        <f>VLOOKUP(C867&amp;A867,Driver_elast!$A$2:$D$1161,4,FALSE)</f>
        <v>GDPPCAP</v>
      </c>
      <c r="X867" s="5">
        <v>1</v>
      </c>
      <c r="Y867" s="2">
        <f>SUMIFS('Growth rates'!D$4:D$999,'Growth rates'!$B$4:$B$999,Demands!$A867,'Growth rates'!$C$4:$C$999,$W867)</f>
        <v>1</v>
      </c>
      <c r="Z867" s="2">
        <f>SUMIFS('Growth rates'!E$4:E$999,'Growth rates'!$B$4:$B$999,Demands!$A867,'Growth rates'!$C$4:$C$999,$W867)</f>
        <v>0.98480402343953366</v>
      </c>
      <c r="AA867" s="2">
        <f>SUMIFS('Growth rates'!F$4:F$999,'Growth rates'!$B$4:$B$999,Demands!$A867,'Growth rates'!$C$4:$C$999,$W867)</f>
        <v>1.1285075399386459</v>
      </c>
      <c r="AB867" s="2">
        <f>SUMIFS('Growth rates'!G$4:G$999,'Growth rates'!$B$4:$B$999,Demands!$A867,'Growth rates'!$C$4:$C$999,$W867)</f>
        <v>1.2406706353050101</v>
      </c>
      <c r="AC867" s="2">
        <f>SUMIFS('Growth rates'!H$4:H$999,'Growth rates'!$B$4:$B$999,Demands!$A867,'Growth rates'!$C$4:$C$999,$W867)</f>
        <v>1.3735785227029726</v>
      </c>
      <c r="AD867" s="2">
        <f>SUMIFS('Growth rates'!I$4:I$999,'Growth rates'!$B$4:$B$999,Demands!$A867,'Growth rates'!$C$4:$C$999,$W867)</f>
        <v>1.5247884495732908</v>
      </c>
      <c r="AE867" s="2">
        <f>SUMIFS('Growth rates'!J$4:J$999,'Growth rates'!$B$4:$B$999,Demands!$A867,'Growth rates'!$C$4:$C$999,$W867)</f>
        <v>1.6964137738420733</v>
      </c>
      <c r="AF867" s="2">
        <f>SUMIFS('Growth rates'!K$4:K$999,'Growth rates'!$B$4:$B$999,Demands!$A867,'Growth rates'!$C$4:$C$999,$W867)</f>
        <v>1.8862387989926237</v>
      </c>
      <c r="AG867" s="2">
        <f>SUMIFS('Growth rates'!L$4:L$999,'Growth rates'!$B$4:$B$999,Demands!$A867,'Growth rates'!$C$4:$C$999,$W867)</f>
        <v>2.0892704574918577</v>
      </c>
      <c r="AH867" s="2">
        <f>SUMIFS('Growth rates'!M$4:M$999,'Growth rates'!$B$4:$B$999,Demands!$A867,'Growth rates'!$C$4:$C$999,$W867)</f>
        <v>2.2995996121307969</v>
      </c>
      <c r="AI867" s="2">
        <f>SUMIFS('Growth rates'!N$4:N$999,'Growth rates'!$B$4:$B$999,Demands!$A867,'Growth rates'!$C$4:$C$999,$W867)</f>
        <v>2.5188135385172319</v>
      </c>
      <c r="AJ867" s="2">
        <f>SUMIFS('Growth rates'!O$4:O$999,'Growth rates'!$B$4:$B$999,Demands!$A867,'Growth rates'!$C$4:$C$999,$W867)</f>
        <v>2.7462889846643135</v>
      </c>
      <c r="AK867" s="2">
        <f>SUMIFS('Growth rates'!P$4:P$999,'Growth rates'!$B$4:$B$999,Demands!$A867,'Growth rates'!$C$4:$C$999,$W867)</f>
        <v>2.978229178664038</v>
      </c>
      <c r="AL867" s="2">
        <f>SUMIFS('Growth rates'!Q$4:Q$999,'Growth rates'!$B$4:$B$999,Demands!$A867,'Growth rates'!$C$4:$C$999,$W867)</f>
        <v>3.2093496361056855</v>
      </c>
      <c r="AM867" s="2">
        <f>SUMIFS('Growth rates'!R$4:R$999,'Growth rates'!$B$4:$B$999,Demands!$A867,'Growth rates'!$C$4:$C$999,$W867)</f>
        <v>3.4373486865962435</v>
      </c>
      <c r="AN867" s="2">
        <f>SUMIFS('Growth rates'!S$4:S$999,'Growth rates'!$B$4:$B$999,Demands!$A867,'Growth rates'!$C$4:$C$999,$W867)</f>
        <v>3.6599542241434704</v>
      </c>
      <c r="AO867" s="2">
        <f>SUMIFS('Growth rates'!T$4:T$999,'Growth rates'!$B$4:$B$999,Demands!$A867,'Growth rates'!$C$4:$C$999,$W867)</f>
        <v>3.87377187515064</v>
      </c>
      <c r="AP867" s="2">
        <f>SUMIFS('Growth rates'!U$4:U$999,'Growth rates'!$B$4:$B$999,Demands!$A867,'Growth rates'!$C$4:$C$999,$W867)</f>
        <v>4.0790237633574877</v>
      </c>
      <c r="AR867">
        <f>VLOOKUP(C867&amp;A867,Driver_elast!$A$2:$E$1161,5,FALSE)</f>
        <v>4.260141</v>
      </c>
      <c r="AS867">
        <f t="shared" si="281"/>
        <v>1</v>
      </c>
      <c r="AT867">
        <f t="shared" si="282"/>
        <v>0.2</v>
      </c>
      <c r="AV867" s="2" cm="1">
        <f t="array" ref="AV867">TREND($AR867:$AS867,$AR$3:$AS$3,AV$1)</f>
        <v>4.260140999999976</v>
      </c>
      <c r="AW867" s="2" cm="1">
        <f t="array" ref="AW867">TREND($AR867:$AS867,$AR$3:$AS$3,AW$1)</f>
        <v>4.1806253658536434</v>
      </c>
      <c r="AX867" s="2" cm="1">
        <f t="array" ref="AX867">TREND($AR867:$AS867,$AR$3:$AS$3,AX$1)</f>
        <v>3.7830471951219238</v>
      </c>
      <c r="AY867" s="2" cm="1">
        <f t="array" ref="AY867">TREND($AR867:$AS867,$AR$3:$AS$3,AY$1)</f>
        <v>3.3854690243902326</v>
      </c>
      <c r="AZ867" s="2" cm="1">
        <f t="array" ref="AZ867">TREND($AR867:$AS867,$AR$3:$AS$3,AZ$1)</f>
        <v>2.9878908536585129</v>
      </c>
      <c r="BA867" s="2" cm="1">
        <f t="array" ref="BA867">TREND($AR867:$AS867,$AR$3:$AS$3,BA$1)</f>
        <v>2.5903126829268217</v>
      </c>
      <c r="BB867" s="2" cm="1">
        <f t="array" ref="BB867">TREND($AR867:$AS867,$AR$3:$AS$3,BB$1)</f>
        <v>2.1927345121951021</v>
      </c>
      <c r="BC867" s="2" cm="1">
        <f t="array" ref="BC867">TREND($AR867:$AS867,$AR$3:$AS$3,BC$1)</f>
        <v>1.7951563414633824</v>
      </c>
      <c r="BD867" s="2" cm="1">
        <f t="array" ref="BD867">TREND($AR867:$AS867,$AR$3:$AS$3,BD$1)</f>
        <v>1.3975781707316912</v>
      </c>
      <c r="BE867" s="2" cm="1">
        <f t="array" ref="BE867">TREND($AR867:$AS867,$AR$3:$AS$3,BE$1)</f>
        <v>0.99999999999997158</v>
      </c>
      <c r="BF867" s="20" cm="1">
        <f t="array" ref="BF867">TREND($AS867:$AT867,$AS$3:$AT$3,BF$1)</f>
        <v>0.90000000000000568</v>
      </c>
      <c r="BG867" s="20" cm="1">
        <f t="array" ref="BG867">TREND($AS867:$AT867,$AS$3:$AT$3,BG$1)</f>
        <v>0.80000000000000426</v>
      </c>
      <c r="BH867" s="20" cm="1">
        <f t="array" ref="BH867">TREND($AS867:$AT867,$AS$3:$AT$3,BH$1)</f>
        <v>0.70000000000000284</v>
      </c>
      <c r="BI867" s="20" cm="1">
        <f t="array" ref="BI867">TREND($AS867:$AT867,$AS$3:$AT$3,BI$1)</f>
        <v>0.60000000000000142</v>
      </c>
      <c r="BJ867" s="20" cm="1">
        <f t="array" ref="BJ867">TREND($AS867:$AT867,$AS$3:$AT$3,BJ$1)</f>
        <v>0.5</v>
      </c>
      <c r="BK867" s="20" cm="1">
        <f t="array" ref="BK867">TREND($AS867:$AT867,$AS$3:$AT$3,BK$1)</f>
        <v>0.40000000000000568</v>
      </c>
      <c r="BL867" s="20" cm="1">
        <f t="array" ref="BL867">TREND($AS867:$AT867,$AS$3:$AT$3,BL$1)</f>
        <v>0.30000000000000426</v>
      </c>
      <c r="BM867" s="20" cm="1">
        <f t="array" ref="BM867">TREND($AS867:$AT867,$AS$3:$AT$3,BM$1)</f>
        <v>0.20000000000000284</v>
      </c>
    </row>
    <row r="868" spans="1:65" x14ac:dyDescent="0.35">
      <c r="A868" t="str">
        <f>IF(BYDem!B866="","\I:",BYDem!B866)</f>
        <v>Mexico</v>
      </c>
      <c r="B868" t="str">
        <f>BYDem!E866</f>
        <v>ROT</v>
      </c>
      <c r="C868" t="str">
        <f t="shared" ref="C868:C931" si="283">B868</f>
        <v>ROT</v>
      </c>
      <c r="D868" s="4">
        <f>SUMIFS(BYDem!$M$2:$M$2000,BYDem!$B$2:$B$2000,Demands!$A868,BYDem!$E$2:$E$2000,Demands!$B868)</f>
        <v>0.474844844253271</v>
      </c>
      <c r="E868" s="4">
        <f t="shared" si="264"/>
        <v>0.47968168644494952</v>
      </c>
      <c r="F868" s="4">
        <f t="shared" si="265"/>
        <v>0.50392552426110959</v>
      </c>
      <c r="G868" s="4">
        <f t="shared" si="266"/>
        <v>0.5305423018676334</v>
      </c>
      <c r="H868" s="4">
        <f t="shared" si="267"/>
        <v>0.55437838901585468</v>
      </c>
      <c r="I868" s="4">
        <f t="shared" si="268"/>
        <v>0.57463652378066477</v>
      </c>
      <c r="J868" s="4">
        <f t="shared" si="269"/>
        <v>0.59075970252338939</v>
      </c>
      <c r="K868" s="4">
        <f t="shared" si="270"/>
        <v>0.60276549850961925</v>
      </c>
      <c r="L868" s="4">
        <f t="shared" si="271"/>
        <v>0.61148443042265066</v>
      </c>
      <c r="M868" s="4">
        <f t="shared" si="272"/>
        <v>0.61696114936803426</v>
      </c>
      <c r="N868" s="4">
        <f t="shared" si="273"/>
        <v>0.61938531521225559</v>
      </c>
      <c r="O868" s="4">
        <f t="shared" si="274"/>
        <v>0.61945944706282774</v>
      </c>
      <c r="P868" s="4">
        <f t="shared" si="275"/>
        <v>0.61781067422825764</v>
      </c>
      <c r="Q868" s="4">
        <f t="shared" si="276"/>
        <v>0.61518025644245122</v>
      </c>
      <c r="R868" s="4">
        <f t="shared" si="277"/>
        <v>0.6122026093846733</v>
      </c>
      <c r="S868" s="4">
        <f t="shared" si="278"/>
        <v>0.60930912175236063</v>
      </c>
      <c r="T868" s="4">
        <f t="shared" si="279"/>
        <v>0.60690657098010758</v>
      </c>
      <c r="U868" s="4">
        <f t="shared" si="280"/>
        <v>0.60508473280351704</v>
      </c>
      <c r="W868" s="5" t="str">
        <f>VLOOKUP(C868&amp;A868,Driver_elast!$A$2:$D$1161,4,FALSE)</f>
        <v>POP</v>
      </c>
      <c r="X868" s="5">
        <v>1</v>
      </c>
      <c r="Y868" s="2">
        <f>SUMIFS('Growth rates'!D$4:D$999,'Growth rates'!$B$4:$B$999,Demands!$A868,'Growth rates'!$C$4:$C$999,$W868)</f>
        <v>1</v>
      </c>
      <c r="Z868" s="2">
        <f>SUMIFS('Growth rates'!E$4:E$999,'Growth rates'!$B$4:$B$999,Demands!$A868,'Growth rates'!$C$4:$C$999,$W868)</f>
        <v>1.007701635956207</v>
      </c>
      <c r="AA868" s="2">
        <f>SUMIFS('Growth rates'!F$4:F$999,'Growth rates'!$B$4:$B$999,Demands!$A868,'Growth rates'!$C$4:$C$999,$W868)</f>
        <v>1.0462098157372421</v>
      </c>
      <c r="AB868" s="2">
        <f>SUMIFS('Growth rates'!G$4:G$999,'Growth rates'!$B$4:$B$999,Demands!$A868,'Growth rates'!$C$4:$C$999,$W868)</f>
        <v>1.0879909960951959</v>
      </c>
      <c r="AC868" s="2">
        <f>SUMIFS('Growth rates'!H$4:H$999,'Growth rates'!$B$4:$B$999,Demands!$A868,'Growth rates'!$C$4:$C$999,$W868)</f>
        <v>1.1249493860638369</v>
      </c>
      <c r="AD868" s="2">
        <f>SUMIFS('Growth rates'!I$4:I$999,'Growth rates'!$B$4:$B$999,Demands!$A868,'Growth rates'!$C$4:$C$999,$W868)</f>
        <v>1.1560306693666245</v>
      </c>
      <c r="AE868" s="2">
        <f>SUMIFS('Growth rates'!J$4:J$999,'Growth rates'!$B$4:$B$999,Demands!$A868,'Growth rates'!$C$4:$C$999,$W868)</f>
        <v>1.1805551372747696</v>
      </c>
      <c r="AF868" s="2">
        <f>SUMIFS('Growth rates'!K$4:K$999,'Growth rates'!$B$4:$B$999,Demands!$A868,'Growth rates'!$C$4:$C$999,$W868)</f>
        <v>1.198695215958608</v>
      </c>
      <c r="AG868" s="2">
        <f>SUMIFS('Growth rates'!L$4:L$999,'Growth rates'!$B$4:$B$999,Demands!$A868,'Growth rates'!$C$4:$C$999,$W868)</f>
        <v>1.2118050280693888</v>
      </c>
      <c r="AH868" s="2">
        <f>SUMIFS('Growth rates'!M$4:M$999,'Growth rates'!$B$4:$B$999,Demands!$A868,'Growth rates'!$C$4:$C$999,$W868)</f>
        <v>1.2200111997027054</v>
      </c>
      <c r="AI868" s="2">
        <f>SUMIFS('Growth rates'!N$4:N$999,'Growth rates'!$B$4:$B$999,Demands!$A868,'Growth rates'!$C$4:$C$999,$W868)</f>
        <v>1.2240383571943674</v>
      </c>
      <c r="AJ868" s="2">
        <f>SUMIFS('Growth rates'!O$4:O$999,'Growth rates'!$B$4:$B$999,Demands!$A868,'Growth rates'!$C$4:$C$999,$W868)</f>
        <v>1.2241768163798614</v>
      </c>
      <c r="AK868" s="2">
        <f>SUMIFS('Growth rates'!P$4:P$999,'Growth rates'!$B$4:$B$999,Demands!$A868,'Growth rates'!$C$4:$C$999,$W868)</f>
        <v>1.2206574308151161</v>
      </c>
      <c r="AL868" s="2">
        <f>SUMIFS('Growth rates'!Q$4:Q$999,'Growth rates'!$B$4:$B$999,Demands!$A868,'Growth rates'!$C$4:$C$999,$W868)</f>
        <v>1.2141082848672167</v>
      </c>
      <c r="AM868" s="2">
        <f>SUMIFS('Growth rates'!R$4:R$999,'Growth rates'!$B$4:$B$999,Demands!$A868,'Growth rates'!$C$4:$C$999,$W868)</f>
        <v>1.2052217787552724</v>
      </c>
      <c r="AN868" s="2">
        <f>SUMIFS('Growth rates'!S$4:S$999,'Growth rates'!$B$4:$B$999,Demands!$A868,'Growth rates'!$C$4:$C$999,$W868)</f>
        <v>1.1944544932559236</v>
      </c>
      <c r="AO868" s="2">
        <f>SUMIFS('Growth rates'!T$4:T$999,'Growth rates'!$B$4:$B$999,Demands!$A868,'Growth rates'!$C$4:$C$999,$W868)</f>
        <v>1.1825843477329208</v>
      </c>
      <c r="AP868" s="2">
        <f>SUMIFS('Growth rates'!U$4:U$999,'Growth rates'!$B$4:$B$999,Demands!$A868,'Growth rates'!$C$4:$C$999,$W868)</f>
        <v>1.1691640273207002</v>
      </c>
      <c r="AR868">
        <f>VLOOKUP(C868&amp;A868,Driver_elast!$A$2:$E$1161,5,FALSE)</f>
        <v>1.3225960000000001</v>
      </c>
      <c r="AS868">
        <f t="shared" si="281"/>
        <v>1.3225960000000001</v>
      </c>
      <c r="AT868">
        <f t="shared" si="282"/>
        <v>0.26451920000000001</v>
      </c>
      <c r="AV868" s="2" cm="1">
        <f t="array" ref="AV868">TREND($AR868:$AS868,$AR$3:$AS$3,AV$1)</f>
        <v>1.3225960000000001</v>
      </c>
      <c r="AW868" s="2" cm="1">
        <f t="array" ref="AW868">TREND($AR868:$AS868,$AR$3:$AS$3,AW$1)</f>
        <v>1.3225960000000001</v>
      </c>
      <c r="AX868" s="2" cm="1">
        <f t="array" ref="AX868">TREND($AR868:$AS868,$AR$3:$AS$3,AX$1)</f>
        <v>1.3225960000000001</v>
      </c>
      <c r="AY868" s="2" cm="1">
        <f t="array" ref="AY868">TREND($AR868:$AS868,$AR$3:$AS$3,AY$1)</f>
        <v>1.3225960000000001</v>
      </c>
      <c r="AZ868" s="2" cm="1">
        <f t="array" ref="AZ868">TREND($AR868:$AS868,$AR$3:$AS$3,AZ$1)</f>
        <v>1.3225960000000001</v>
      </c>
      <c r="BA868" s="2" cm="1">
        <f t="array" ref="BA868">TREND($AR868:$AS868,$AR$3:$AS$3,BA$1)</f>
        <v>1.3225960000000001</v>
      </c>
      <c r="BB868" s="2" cm="1">
        <f t="array" ref="BB868">TREND($AR868:$AS868,$AR$3:$AS$3,BB$1)</f>
        <v>1.3225960000000001</v>
      </c>
      <c r="BC868" s="2" cm="1">
        <f t="array" ref="BC868">TREND($AR868:$AS868,$AR$3:$AS$3,BC$1)</f>
        <v>1.3225960000000001</v>
      </c>
      <c r="BD868" s="2" cm="1">
        <f t="array" ref="BD868">TREND($AR868:$AS868,$AR$3:$AS$3,BD$1)</f>
        <v>1.3225960000000001</v>
      </c>
      <c r="BE868" s="2" cm="1">
        <f t="array" ref="BE868">TREND($AR868:$AS868,$AR$3:$AS$3,BE$1)</f>
        <v>1.3225960000000001</v>
      </c>
      <c r="BF868" s="20" cm="1">
        <f t="array" ref="BF868">TREND($AS868:$AT868,$AS$3:$AT$3,BF$1)</f>
        <v>1.1903363999999996</v>
      </c>
      <c r="BG868" s="20" cm="1">
        <f t="array" ref="BG868">TREND($AS868:$AT868,$AS$3:$AT$3,BG$1)</f>
        <v>1.058076800000002</v>
      </c>
      <c r="BH868" s="20" cm="1">
        <f t="array" ref="BH868">TREND($AS868:$AT868,$AS$3:$AT$3,BH$1)</f>
        <v>0.92581719999999734</v>
      </c>
      <c r="BI868" s="20" cm="1">
        <f t="array" ref="BI868">TREND($AS868:$AT868,$AS$3:$AT$3,BI$1)</f>
        <v>0.79355759999999975</v>
      </c>
      <c r="BJ868" s="20" cm="1">
        <f t="array" ref="BJ868">TREND($AS868:$AT868,$AS$3:$AT$3,BJ$1)</f>
        <v>0.66129800000000216</v>
      </c>
      <c r="BK868" s="20" cm="1">
        <f t="array" ref="BK868">TREND($AS868:$AT868,$AS$3:$AT$3,BK$1)</f>
        <v>0.52903839999999747</v>
      </c>
      <c r="BL868" s="20" cm="1">
        <f t="array" ref="BL868">TREND($AS868:$AT868,$AS$3:$AT$3,BL$1)</f>
        <v>0.39677879999999988</v>
      </c>
      <c r="BM868" s="20" cm="1">
        <f t="array" ref="BM868">TREND($AS868:$AT868,$AS$3:$AT$3,BM$1)</f>
        <v>0.26451920000000229</v>
      </c>
    </row>
    <row r="869" spans="1:65" x14ac:dyDescent="0.35">
      <c r="A869" t="str">
        <f>IF(BYDem!B867="","\I:",BYDem!B867)</f>
        <v>Mexico</v>
      </c>
      <c r="B869" t="str">
        <f>BYDem!E867</f>
        <v>RRF</v>
      </c>
      <c r="C869" t="str">
        <f t="shared" si="283"/>
        <v>RRF</v>
      </c>
      <c r="D869" s="4">
        <f>SUMIFS(BYDem!$M$2:$M$2000,BYDem!$B$2:$B$2000,Demands!$A869,BYDem!$E$2:$E$2000,Demands!$B869)</f>
        <v>37.051075916961103</v>
      </c>
      <c r="E869" s="4">
        <f t="shared" si="264"/>
        <v>34.697269783616633</v>
      </c>
      <c r="F869" s="4">
        <f t="shared" si="265"/>
        <v>53.851056348382841</v>
      </c>
      <c r="G869" s="4">
        <f t="shared" si="266"/>
        <v>71.971072996397623</v>
      </c>
      <c r="H869" s="4">
        <f t="shared" si="267"/>
        <v>95.007597487898508</v>
      </c>
      <c r="I869" s="4">
        <f t="shared" si="268"/>
        <v>122.09936498091575</v>
      </c>
      <c r="J869" s="4">
        <f t="shared" si="269"/>
        <v>152.23436768267271</v>
      </c>
      <c r="K869" s="4">
        <f t="shared" si="270"/>
        <v>182.81430996374894</v>
      </c>
      <c r="L869" s="4">
        <f t="shared" si="271"/>
        <v>210.31562015611686</v>
      </c>
      <c r="M869" s="4">
        <f t="shared" si="272"/>
        <v>231.48832493264601</v>
      </c>
      <c r="N869" s="4">
        <f t="shared" si="273"/>
        <v>251.34870319939813</v>
      </c>
      <c r="O869" s="4">
        <f t="shared" si="274"/>
        <v>269.50825571075455</v>
      </c>
      <c r="P869" s="4">
        <f t="shared" si="275"/>
        <v>285.44134149458898</v>
      </c>
      <c r="Q869" s="4">
        <f t="shared" si="276"/>
        <v>298.73205811739371</v>
      </c>
      <c r="R869" s="4">
        <f t="shared" si="277"/>
        <v>309.34333973588753</v>
      </c>
      <c r="S869" s="4">
        <f t="shared" si="278"/>
        <v>317.3566717201677</v>
      </c>
      <c r="T869" s="4">
        <f t="shared" si="279"/>
        <v>322.91874604593664</v>
      </c>
      <c r="U869" s="4">
        <f t="shared" si="280"/>
        <v>326.3407174216124</v>
      </c>
      <c r="W869" s="5" t="str">
        <f>VLOOKUP(C869&amp;A869,Driver_elast!$A$2:$D$1161,4,FALSE)</f>
        <v>GDPPCAP</v>
      </c>
      <c r="X869" s="5">
        <v>1</v>
      </c>
      <c r="Y869" s="2">
        <f>SUMIFS('Growth rates'!D$4:D$999,'Growth rates'!$B$4:$B$999,Demands!$A869,'Growth rates'!$C$4:$C$999,$W869)</f>
        <v>1</v>
      </c>
      <c r="Z869" s="2">
        <f>SUMIFS('Growth rates'!E$4:E$999,'Growth rates'!$B$4:$B$999,Demands!$A869,'Growth rates'!$C$4:$C$999,$W869)</f>
        <v>0.98480402343953366</v>
      </c>
      <c r="AA869" s="2">
        <f>SUMIFS('Growth rates'!F$4:F$999,'Growth rates'!$B$4:$B$999,Demands!$A869,'Growth rates'!$C$4:$C$999,$W869)</f>
        <v>1.1285075399386459</v>
      </c>
      <c r="AB869" s="2">
        <f>SUMIFS('Growth rates'!G$4:G$999,'Growth rates'!$B$4:$B$999,Demands!$A869,'Growth rates'!$C$4:$C$999,$W869)</f>
        <v>1.2406706353050101</v>
      </c>
      <c r="AC869" s="2">
        <f>SUMIFS('Growth rates'!H$4:H$999,'Growth rates'!$B$4:$B$999,Demands!$A869,'Growth rates'!$C$4:$C$999,$W869)</f>
        <v>1.3735785227029726</v>
      </c>
      <c r="AD869" s="2">
        <f>SUMIFS('Growth rates'!I$4:I$999,'Growth rates'!$B$4:$B$999,Demands!$A869,'Growth rates'!$C$4:$C$999,$W869)</f>
        <v>1.5247884495732908</v>
      </c>
      <c r="AE869" s="2">
        <f>SUMIFS('Growth rates'!J$4:J$999,'Growth rates'!$B$4:$B$999,Demands!$A869,'Growth rates'!$C$4:$C$999,$W869)</f>
        <v>1.6964137738420733</v>
      </c>
      <c r="AF869" s="2">
        <f>SUMIFS('Growth rates'!K$4:K$999,'Growth rates'!$B$4:$B$999,Demands!$A869,'Growth rates'!$C$4:$C$999,$W869)</f>
        <v>1.8862387989926237</v>
      </c>
      <c r="AG869" s="2">
        <f>SUMIFS('Growth rates'!L$4:L$999,'Growth rates'!$B$4:$B$999,Demands!$A869,'Growth rates'!$C$4:$C$999,$W869)</f>
        <v>2.0892704574918577</v>
      </c>
      <c r="AH869" s="2">
        <f>SUMIFS('Growth rates'!M$4:M$999,'Growth rates'!$B$4:$B$999,Demands!$A869,'Growth rates'!$C$4:$C$999,$W869)</f>
        <v>2.2995996121307969</v>
      </c>
      <c r="AI869" s="2">
        <f>SUMIFS('Growth rates'!N$4:N$999,'Growth rates'!$B$4:$B$999,Demands!$A869,'Growth rates'!$C$4:$C$999,$W869)</f>
        <v>2.5188135385172319</v>
      </c>
      <c r="AJ869" s="2">
        <f>SUMIFS('Growth rates'!O$4:O$999,'Growth rates'!$B$4:$B$999,Demands!$A869,'Growth rates'!$C$4:$C$999,$W869)</f>
        <v>2.7462889846643135</v>
      </c>
      <c r="AK869" s="2">
        <f>SUMIFS('Growth rates'!P$4:P$999,'Growth rates'!$B$4:$B$999,Demands!$A869,'Growth rates'!$C$4:$C$999,$W869)</f>
        <v>2.978229178664038</v>
      </c>
      <c r="AL869" s="2">
        <f>SUMIFS('Growth rates'!Q$4:Q$999,'Growth rates'!$B$4:$B$999,Demands!$A869,'Growth rates'!$C$4:$C$999,$W869)</f>
        <v>3.2093496361056855</v>
      </c>
      <c r="AM869" s="2">
        <f>SUMIFS('Growth rates'!R$4:R$999,'Growth rates'!$B$4:$B$999,Demands!$A869,'Growth rates'!$C$4:$C$999,$W869)</f>
        <v>3.4373486865962435</v>
      </c>
      <c r="AN869" s="2">
        <f>SUMIFS('Growth rates'!S$4:S$999,'Growth rates'!$B$4:$B$999,Demands!$A869,'Growth rates'!$C$4:$C$999,$W869)</f>
        <v>3.6599542241434704</v>
      </c>
      <c r="AO869" s="2">
        <f>SUMIFS('Growth rates'!T$4:T$999,'Growth rates'!$B$4:$B$999,Demands!$A869,'Growth rates'!$C$4:$C$999,$W869)</f>
        <v>3.87377187515064</v>
      </c>
      <c r="AP869" s="2">
        <f>SUMIFS('Growth rates'!U$4:U$999,'Growth rates'!$B$4:$B$999,Demands!$A869,'Growth rates'!$C$4:$C$999,$W869)</f>
        <v>4.0790237633574877</v>
      </c>
      <c r="AR869">
        <f>VLOOKUP(C869&amp;A869,Driver_elast!$A$2:$E$1161,5,FALSE)</f>
        <v>4.260141</v>
      </c>
      <c r="AS869">
        <f t="shared" si="281"/>
        <v>1</v>
      </c>
      <c r="AT869">
        <f t="shared" si="282"/>
        <v>0.2</v>
      </c>
      <c r="AV869" s="2" cm="1">
        <f t="array" ref="AV869">TREND($AR869:$AS869,$AR$3:$AS$3,AV$1)</f>
        <v>4.260140999999976</v>
      </c>
      <c r="AW869" s="2" cm="1">
        <f t="array" ref="AW869">TREND($AR869:$AS869,$AR$3:$AS$3,AW$1)</f>
        <v>4.1806253658536434</v>
      </c>
      <c r="AX869" s="2" cm="1">
        <f t="array" ref="AX869">TREND($AR869:$AS869,$AR$3:$AS$3,AX$1)</f>
        <v>3.7830471951219238</v>
      </c>
      <c r="AY869" s="2" cm="1">
        <f t="array" ref="AY869">TREND($AR869:$AS869,$AR$3:$AS$3,AY$1)</f>
        <v>3.3854690243902326</v>
      </c>
      <c r="AZ869" s="2" cm="1">
        <f t="array" ref="AZ869">TREND($AR869:$AS869,$AR$3:$AS$3,AZ$1)</f>
        <v>2.9878908536585129</v>
      </c>
      <c r="BA869" s="2" cm="1">
        <f t="array" ref="BA869">TREND($AR869:$AS869,$AR$3:$AS$3,BA$1)</f>
        <v>2.5903126829268217</v>
      </c>
      <c r="BB869" s="2" cm="1">
        <f t="array" ref="BB869">TREND($AR869:$AS869,$AR$3:$AS$3,BB$1)</f>
        <v>2.1927345121951021</v>
      </c>
      <c r="BC869" s="2" cm="1">
        <f t="array" ref="BC869">TREND($AR869:$AS869,$AR$3:$AS$3,BC$1)</f>
        <v>1.7951563414633824</v>
      </c>
      <c r="BD869" s="2" cm="1">
        <f t="array" ref="BD869">TREND($AR869:$AS869,$AR$3:$AS$3,BD$1)</f>
        <v>1.3975781707316912</v>
      </c>
      <c r="BE869" s="2" cm="1">
        <f t="array" ref="BE869">TREND($AR869:$AS869,$AR$3:$AS$3,BE$1)</f>
        <v>0.99999999999997158</v>
      </c>
      <c r="BF869" s="20" cm="1">
        <f t="array" ref="BF869">TREND($AS869:$AT869,$AS$3:$AT$3,BF$1)</f>
        <v>0.90000000000000568</v>
      </c>
      <c r="BG869" s="20" cm="1">
        <f t="array" ref="BG869">TREND($AS869:$AT869,$AS$3:$AT$3,BG$1)</f>
        <v>0.80000000000000426</v>
      </c>
      <c r="BH869" s="20" cm="1">
        <f t="array" ref="BH869">TREND($AS869:$AT869,$AS$3:$AT$3,BH$1)</f>
        <v>0.70000000000000284</v>
      </c>
      <c r="BI869" s="20" cm="1">
        <f t="array" ref="BI869">TREND($AS869:$AT869,$AS$3:$AT$3,BI$1)</f>
        <v>0.60000000000000142</v>
      </c>
      <c r="BJ869" s="20" cm="1">
        <f t="array" ref="BJ869">TREND($AS869:$AT869,$AS$3:$AT$3,BJ$1)</f>
        <v>0.5</v>
      </c>
      <c r="BK869" s="20" cm="1">
        <f t="array" ref="BK869">TREND($AS869:$AT869,$AS$3:$AT$3,BK$1)</f>
        <v>0.40000000000000568</v>
      </c>
      <c r="BL869" s="20" cm="1">
        <f t="array" ref="BL869">TREND($AS869:$AT869,$AS$3:$AT$3,BL$1)</f>
        <v>0.30000000000000426</v>
      </c>
      <c r="BM869" s="20" cm="1">
        <f t="array" ref="BM869">TREND($AS869:$AT869,$AS$3:$AT$3,BM$1)</f>
        <v>0.20000000000000284</v>
      </c>
    </row>
    <row r="870" spans="1:65" x14ac:dyDescent="0.35">
      <c r="A870" t="str">
        <f>IF(BYDem!B868="","\I:",BYDem!B868)</f>
        <v>Mexico</v>
      </c>
      <c r="B870" t="str">
        <f>BYDem!E868</f>
        <v>RSC</v>
      </c>
      <c r="C870" t="str">
        <f t="shared" si="283"/>
        <v>RSC</v>
      </c>
      <c r="D870" s="4">
        <f>SUMIFS(BYDem!$M$2:$M$2000,BYDem!$B$2:$B$2000,Demands!$A870,BYDem!$E$2:$E$2000,Demands!$B870)</f>
        <v>115.732671351704</v>
      </c>
      <c r="E870" s="4">
        <f t="shared" si="264"/>
        <v>107.361149604069</v>
      </c>
      <c r="F870" s="4">
        <f t="shared" si="265"/>
        <v>181.93465393192625</v>
      </c>
      <c r="G870" s="4">
        <f t="shared" si="266"/>
        <v>268.0103943322012</v>
      </c>
      <c r="H870" s="4">
        <f t="shared" si="267"/>
        <v>404.67803792365248</v>
      </c>
      <c r="I870" s="4">
        <f t="shared" si="268"/>
        <v>616.73682087742702</v>
      </c>
      <c r="J870" s="4">
        <f t="shared" si="269"/>
        <v>947.17595252835952</v>
      </c>
      <c r="K870" s="4">
        <f t="shared" si="270"/>
        <v>1451.688714664263</v>
      </c>
      <c r="L870" s="4">
        <f t="shared" si="271"/>
        <v>2195.4959630163416</v>
      </c>
      <c r="M870" s="4">
        <f t="shared" si="272"/>
        <v>3247.5965744238792</v>
      </c>
      <c r="N870" s="4">
        <f t="shared" si="273"/>
        <v>4573.8921332364016</v>
      </c>
      <c r="O870" s="4">
        <f t="shared" si="274"/>
        <v>6146.9120773535205</v>
      </c>
      <c r="P870" s="4">
        <f t="shared" si="275"/>
        <v>7876.7469159755701</v>
      </c>
      <c r="Q870" s="4">
        <f t="shared" si="276"/>
        <v>9622.5619668440359</v>
      </c>
      <c r="R870" s="4">
        <f t="shared" si="277"/>
        <v>11249.595648055323</v>
      </c>
      <c r="S870" s="4">
        <f t="shared" si="278"/>
        <v>12636.763755289276</v>
      </c>
      <c r="T870" s="4">
        <f t="shared" si="279"/>
        <v>13691.016738854243</v>
      </c>
      <c r="U870" s="4">
        <f t="shared" si="280"/>
        <v>14381.63591586863</v>
      </c>
      <c r="W870" s="5" t="str">
        <f>VLOOKUP(C870&amp;A870,Driver_elast!$A$2:$D$1161,4,FALSE)</f>
        <v>GDPPCAP</v>
      </c>
      <c r="X870" s="5">
        <v>0</v>
      </c>
      <c r="Y870" s="2">
        <f>SUMIFS('Growth rates'!D$4:D$999,'Growth rates'!$B$4:$B$999,Demands!$A870,'Growth rates'!$C$4:$C$999,$W870)</f>
        <v>1</v>
      </c>
      <c r="Z870" s="2">
        <f>SUMIFS('Growth rates'!E$4:E$999,'Growth rates'!$B$4:$B$999,Demands!$A870,'Growth rates'!$C$4:$C$999,$W870)</f>
        <v>0.98480402343953366</v>
      </c>
      <c r="AA870" s="2">
        <f>SUMIFS('Growth rates'!F$4:F$999,'Growth rates'!$B$4:$B$999,Demands!$A870,'Growth rates'!$C$4:$C$999,$W870)</f>
        <v>1.1285075399386459</v>
      </c>
      <c r="AB870" s="2">
        <f>SUMIFS('Growth rates'!G$4:G$999,'Growth rates'!$B$4:$B$999,Demands!$A870,'Growth rates'!$C$4:$C$999,$W870)</f>
        <v>1.2406706353050101</v>
      </c>
      <c r="AC870" s="2">
        <f>SUMIFS('Growth rates'!H$4:H$999,'Growth rates'!$B$4:$B$999,Demands!$A870,'Growth rates'!$C$4:$C$999,$W870)</f>
        <v>1.3735785227029726</v>
      </c>
      <c r="AD870" s="2">
        <f>SUMIFS('Growth rates'!I$4:I$999,'Growth rates'!$B$4:$B$999,Demands!$A870,'Growth rates'!$C$4:$C$999,$W870)</f>
        <v>1.5247884495732908</v>
      </c>
      <c r="AE870" s="2">
        <f>SUMIFS('Growth rates'!J$4:J$999,'Growth rates'!$B$4:$B$999,Demands!$A870,'Growth rates'!$C$4:$C$999,$W870)</f>
        <v>1.6964137738420733</v>
      </c>
      <c r="AF870" s="2">
        <f>SUMIFS('Growth rates'!K$4:K$999,'Growth rates'!$B$4:$B$999,Demands!$A870,'Growth rates'!$C$4:$C$999,$W870)</f>
        <v>1.8862387989926237</v>
      </c>
      <c r="AG870" s="2">
        <f>SUMIFS('Growth rates'!L$4:L$999,'Growth rates'!$B$4:$B$999,Demands!$A870,'Growth rates'!$C$4:$C$999,$W870)</f>
        <v>2.0892704574918577</v>
      </c>
      <c r="AH870" s="2">
        <f>SUMIFS('Growth rates'!M$4:M$999,'Growth rates'!$B$4:$B$999,Demands!$A870,'Growth rates'!$C$4:$C$999,$W870)</f>
        <v>2.2995996121307969</v>
      </c>
      <c r="AI870" s="2">
        <f>SUMIFS('Growth rates'!N$4:N$999,'Growth rates'!$B$4:$B$999,Demands!$A870,'Growth rates'!$C$4:$C$999,$W870)</f>
        <v>2.5188135385172319</v>
      </c>
      <c r="AJ870" s="2">
        <f>SUMIFS('Growth rates'!O$4:O$999,'Growth rates'!$B$4:$B$999,Demands!$A870,'Growth rates'!$C$4:$C$999,$W870)</f>
        <v>2.7462889846643135</v>
      </c>
      <c r="AK870" s="2">
        <f>SUMIFS('Growth rates'!P$4:P$999,'Growth rates'!$B$4:$B$999,Demands!$A870,'Growth rates'!$C$4:$C$999,$W870)</f>
        <v>2.978229178664038</v>
      </c>
      <c r="AL870" s="2">
        <f>SUMIFS('Growth rates'!Q$4:Q$999,'Growth rates'!$B$4:$B$999,Demands!$A870,'Growth rates'!$C$4:$C$999,$W870)</f>
        <v>3.2093496361056855</v>
      </c>
      <c r="AM870" s="2">
        <f>SUMIFS('Growth rates'!R$4:R$999,'Growth rates'!$B$4:$B$999,Demands!$A870,'Growth rates'!$C$4:$C$999,$W870)</f>
        <v>3.4373486865962435</v>
      </c>
      <c r="AN870" s="2">
        <f>SUMIFS('Growth rates'!S$4:S$999,'Growth rates'!$B$4:$B$999,Demands!$A870,'Growth rates'!$C$4:$C$999,$W870)</f>
        <v>3.6599542241434704</v>
      </c>
      <c r="AO870" s="2">
        <f>SUMIFS('Growth rates'!T$4:T$999,'Growth rates'!$B$4:$B$999,Demands!$A870,'Growth rates'!$C$4:$C$999,$W870)</f>
        <v>3.87377187515064</v>
      </c>
      <c r="AP870" s="2">
        <f>SUMIFS('Growth rates'!U$4:U$999,'Growth rates'!$B$4:$B$999,Demands!$A870,'Growth rates'!$C$4:$C$999,$W870)</f>
        <v>4.0790237633574877</v>
      </c>
      <c r="AR870">
        <f>VLOOKUP(C870&amp;A870,Driver_elast!$A$2:$E$1161,5,FALSE)</f>
        <v>4.760141</v>
      </c>
      <c r="AS870">
        <f t="shared" si="281"/>
        <v>4.760141</v>
      </c>
      <c r="AT870">
        <f t="shared" si="282"/>
        <v>0.95202819999999999</v>
      </c>
      <c r="AV870" s="2" cm="1">
        <f t="array" ref="AV870">TREND($AR870:$AS870,$AR$3:$AS$3,AV$1)</f>
        <v>4.760141</v>
      </c>
      <c r="AW870" s="2" cm="1">
        <f t="array" ref="AW870">TREND($AR870:$AS870,$AR$3:$AS$3,AW$1)</f>
        <v>4.760141</v>
      </c>
      <c r="AX870" s="2" cm="1">
        <f t="array" ref="AX870">TREND($AR870:$AS870,$AR$3:$AS$3,AX$1)</f>
        <v>4.760141</v>
      </c>
      <c r="AY870" s="2" cm="1">
        <f t="array" ref="AY870">TREND($AR870:$AS870,$AR$3:$AS$3,AY$1)</f>
        <v>4.760141</v>
      </c>
      <c r="AZ870" s="2" cm="1">
        <f t="array" ref="AZ870">TREND($AR870:$AS870,$AR$3:$AS$3,AZ$1)</f>
        <v>4.760141</v>
      </c>
      <c r="BA870" s="2" cm="1">
        <f t="array" ref="BA870">TREND($AR870:$AS870,$AR$3:$AS$3,BA$1)</f>
        <v>4.760141</v>
      </c>
      <c r="BB870" s="2" cm="1">
        <f t="array" ref="BB870">TREND($AR870:$AS870,$AR$3:$AS$3,BB$1)</f>
        <v>4.760141</v>
      </c>
      <c r="BC870" s="2" cm="1">
        <f t="array" ref="BC870">TREND($AR870:$AS870,$AR$3:$AS$3,BC$1)</f>
        <v>4.760141</v>
      </c>
      <c r="BD870" s="2" cm="1">
        <f t="array" ref="BD870">TREND($AR870:$AS870,$AR$3:$AS$3,BD$1)</f>
        <v>4.760141</v>
      </c>
      <c r="BE870" s="2" cm="1">
        <f t="array" ref="BE870">TREND($AR870:$AS870,$AR$3:$AS$3,BE$1)</f>
        <v>4.760141</v>
      </c>
      <c r="BF870" s="20" cm="1">
        <f t="array" ref="BF870">TREND($AS870:$AT870,$AS$3:$AT$3,BF$1)</f>
        <v>4.2841268999999897</v>
      </c>
      <c r="BG870" s="20" cm="1">
        <f t="array" ref="BG870">TREND($AS870:$AT870,$AS$3:$AT$3,BG$1)</f>
        <v>3.8081128000000035</v>
      </c>
      <c r="BH870" s="20" cm="1">
        <f t="array" ref="BH870">TREND($AS870:$AT870,$AS$3:$AT$3,BH$1)</f>
        <v>3.3320986999999889</v>
      </c>
      <c r="BI870" s="20" cm="1">
        <f t="array" ref="BI870">TREND($AS870:$AT870,$AS$3:$AT$3,BI$1)</f>
        <v>2.8560846000000026</v>
      </c>
      <c r="BJ870" s="20" cm="1">
        <f t="array" ref="BJ870">TREND($AS870:$AT870,$AS$3:$AT$3,BJ$1)</f>
        <v>2.380070499999988</v>
      </c>
      <c r="BK870" s="20" cm="1">
        <f t="array" ref="BK870">TREND($AS870:$AT870,$AS$3:$AT$3,BK$1)</f>
        <v>1.9040564000000018</v>
      </c>
      <c r="BL870" s="20" cm="1">
        <f t="array" ref="BL870">TREND($AS870:$AT870,$AS$3:$AT$3,BL$1)</f>
        <v>1.4280422999999871</v>
      </c>
      <c r="BM870" s="20" cm="1">
        <f t="array" ref="BM870">TREND($AS870:$AT870,$AS$3:$AT$3,BM$1)</f>
        <v>0.95202820000000088</v>
      </c>
    </row>
    <row r="871" spans="1:65" x14ac:dyDescent="0.35">
      <c r="A871" t="str">
        <f>IF(BYDem!B869="","\I:",BYDem!B869)</f>
        <v>Mexico</v>
      </c>
      <c r="B871" t="str">
        <f>BYDem!E869</f>
        <v>RSH</v>
      </c>
      <c r="C871" t="str">
        <f t="shared" si="283"/>
        <v>RSH</v>
      </c>
      <c r="D871" s="4">
        <f>SUMIFS(BYDem!$M$2:$M$2000,BYDem!$B$2:$B$2000,Demands!$A871,BYDem!$E$2:$E$2000,Demands!$B871)</f>
        <v>31.633603558631101</v>
      </c>
      <c r="E871" s="4">
        <f t="shared" si="264"/>
        <v>31.955828281546292</v>
      </c>
      <c r="F871" s="4">
        <f t="shared" si="265"/>
        <v>33.570924167071169</v>
      </c>
      <c r="G871" s="4">
        <f t="shared" si="266"/>
        <v>35.344102503117142</v>
      </c>
      <c r="H871" s="4">
        <f t="shared" si="267"/>
        <v>36.93203451998798</v>
      </c>
      <c r="I871" s="4">
        <f t="shared" si="268"/>
        <v>38.281607568412014</v>
      </c>
      <c r="J871" s="4">
        <f t="shared" si="269"/>
        <v>39.355714722832872</v>
      </c>
      <c r="K871" s="4">
        <f t="shared" si="270"/>
        <v>40.155526693480759</v>
      </c>
      <c r="L871" s="4">
        <f t="shared" si="271"/>
        <v>40.736371655639438</v>
      </c>
      <c r="M871" s="4">
        <f t="shared" si="272"/>
        <v>41.101224213305414</v>
      </c>
      <c r="N871" s="4">
        <f t="shared" si="273"/>
        <v>41.262719283125669</v>
      </c>
      <c r="O871" s="4">
        <f t="shared" si="274"/>
        <v>41.267657859590059</v>
      </c>
      <c r="P871" s="4">
        <f t="shared" si="275"/>
        <v>41.157818557682823</v>
      </c>
      <c r="Q871" s="4">
        <f t="shared" si="276"/>
        <v>40.982583226738825</v>
      </c>
      <c r="R871" s="4">
        <f t="shared" si="277"/>
        <v>40.784215891169673</v>
      </c>
      <c r="S871" s="4">
        <f t="shared" si="278"/>
        <v>40.591455157279171</v>
      </c>
      <c r="T871" s="4">
        <f t="shared" si="279"/>
        <v>40.431400058063645</v>
      </c>
      <c r="U871" s="4">
        <f t="shared" si="280"/>
        <v>40.310031347160034</v>
      </c>
      <c r="W871" s="5" t="str">
        <f>VLOOKUP(C871&amp;A871,Driver_elast!$A$2:$D$1161,4,FALSE)</f>
        <v>POP</v>
      </c>
      <c r="X871" s="5">
        <v>1</v>
      </c>
      <c r="Y871" s="2">
        <f>SUMIFS('Growth rates'!D$4:D$999,'Growth rates'!$B$4:$B$999,Demands!$A871,'Growth rates'!$C$4:$C$999,$W871)</f>
        <v>1</v>
      </c>
      <c r="Z871" s="2">
        <f>SUMIFS('Growth rates'!E$4:E$999,'Growth rates'!$B$4:$B$999,Demands!$A871,'Growth rates'!$C$4:$C$999,$W871)</f>
        <v>1.007701635956207</v>
      </c>
      <c r="AA871" s="2">
        <f>SUMIFS('Growth rates'!F$4:F$999,'Growth rates'!$B$4:$B$999,Demands!$A871,'Growth rates'!$C$4:$C$999,$W871)</f>
        <v>1.0462098157372421</v>
      </c>
      <c r="AB871" s="2">
        <f>SUMIFS('Growth rates'!G$4:G$999,'Growth rates'!$B$4:$B$999,Demands!$A871,'Growth rates'!$C$4:$C$999,$W871)</f>
        <v>1.0879909960951959</v>
      </c>
      <c r="AC871" s="2">
        <f>SUMIFS('Growth rates'!H$4:H$999,'Growth rates'!$B$4:$B$999,Demands!$A871,'Growth rates'!$C$4:$C$999,$W871)</f>
        <v>1.1249493860638369</v>
      </c>
      <c r="AD871" s="2">
        <f>SUMIFS('Growth rates'!I$4:I$999,'Growth rates'!$B$4:$B$999,Demands!$A871,'Growth rates'!$C$4:$C$999,$W871)</f>
        <v>1.1560306693666245</v>
      </c>
      <c r="AE871" s="2">
        <f>SUMIFS('Growth rates'!J$4:J$999,'Growth rates'!$B$4:$B$999,Demands!$A871,'Growth rates'!$C$4:$C$999,$W871)</f>
        <v>1.1805551372747696</v>
      </c>
      <c r="AF871" s="2">
        <f>SUMIFS('Growth rates'!K$4:K$999,'Growth rates'!$B$4:$B$999,Demands!$A871,'Growth rates'!$C$4:$C$999,$W871)</f>
        <v>1.198695215958608</v>
      </c>
      <c r="AG871" s="2">
        <f>SUMIFS('Growth rates'!L$4:L$999,'Growth rates'!$B$4:$B$999,Demands!$A871,'Growth rates'!$C$4:$C$999,$W871)</f>
        <v>1.2118050280693888</v>
      </c>
      <c r="AH871" s="2">
        <f>SUMIFS('Growth rates'!M$4:M$999,'Growth rates'!$B$4:$B$999,Demands!$A871,'Growth rates'!$C$4:$C$999,$W871)</f>
        <v>1.2200111997027054</v>
      </c>
      <c r="AI871" s="2">
        <f>SUMIFS('Growth rates'!N$4:N$999,'Growth rates'!$B$4:$B$999,Demands!$A871,'Growth rates'!$C$4:$C$999,$W871)</f>
        <v>1.2240383571943674</v>
      </c>
      <c r="AJ871" s="2">
        <f>SUMIFS('Growth rates'!O$4:O$999,'Growth rates'!$B$4:$B$999,Demands!$A871,'Growth rates'!$C$4:$C$999,$W871)</f>
        <v>1.2241768163798614</v>
      </c>
      <c r="AK871" s="2">
        <f>SUMIFS('Growth rates'!P$4:P$999,'Growth rates'!$B$4:$B$999,Demands!$A871,'Growth rates'!$C$4:$C$999,$W871)</f>
        <v>1.2206574308151161</v>
      </c>
      <c r="AL871" s="2">
        <f>SUMIFS('Growth rates'!Q$4:Q$999,'Growth rates'!$B$4:$B$999,Demands!$A871,'Growth rates'!$C$4:$C$999,$W871)</f>
        <v>1.2141082848672167</v>
      </c>
      <c r="AM871" s="2">
        <f>SUMIFS('Growth rates'!R$4:R$999,'Growth rates'!$B$4:$B$999,Demands!$A871,'Growth rates'!$C$4:$C$999,$W871)</f>
        <v>1.2052217787552724</v>
      </c>
      <c r="AN871" s="2">
        <f>SUMIFS('Growth rates'!S$4:S$999,'Growth rates'!$B$4:$B$999,Demands!$A871,'Growth rates'!$C$4:$C$999,$W871)</f>
        <v>1.1944544932559236</v>
      </c>
      <c r="AO871" s="2">
        <f>SUMIFS('Growth rates'!T$4:T$999,'Growth rates'!$B$4:$B$999,Demands!$A871,'Growth rates'!$C$4:$C$999,$W871)</f>
        <v>1.1825843477329208</v>
      </c>
      <c r="AP871" s="2">
        <f>SUMIFS('Growth rates'!U$4:U$999,'Growth rates'!$B$4:$B$999,Demands!$A871,'Growth rates'!$C$4:$C$999,$W871)</f>
        <v>1.1691640273207002</v>
      </c>
      <c r="AR871">
        <f>VLOOKUP(C871&amp;A871,Driver_elast!$A$2:$E$1161,5,FALSE)</f>
        <v>1.3225960000000001</v>
      </c>
      <c r="AS871">
        <f t="shared" si="281"/>
        <v>1.3225960000000001</v>
      </c>
      <c r="AT871">
        <f t="shared" si="282"/>
        <v>0.26451920000000001</v>
      </c>
      <c r="AV871" s="2" cm="1">
        <f t="array" ref="AV871">TREND($AR871:$AS871,$AR$3:$AS$3,AV$1)</f>
        <v>1.3225960000000001</v>
      </c>
      <c r="AW871" s="2" cm="1">
        <f t="array" ref="AW871">TREND($AR871:$AS871,$AR$3:$AS$3,AW$1)</f>
        <v>1.3225960000000001</v>
      </c>
      <c r="AX871" s="2" cm="1">
        <f t="array" ref="AX871">TREND($AR871:$AS871,$AR$3:$AS$3,AX$1)</f>
        <v>1.3225960000000001</v>
      </c>
      <c r="AY871" s="2" cm="1">
        <f t="array" ref="AY871">TREND($AR871:$AS871,$AR$3:$AS$3,AY$1)</f>
        <v>1.3225960000000001</v>
      </c>
      <c r="AZ871" s="2" cm="1">
        <f t="array" ref="AZ871">TREND($AR871:$AS871,$AR$3:$AS$3,AZ$1)</f>
        <v>1.3225960000000001</v>
      </c>
      <c r="BA871" s="2" cm="1">
        <f t="array" ref="BA871">TREND($AR871:$AS871,$AR$3:$AS$3,BA$1)</f>
        <v>1.3225960000000001</v>
      </c>
      <c r="BB871" s="2" cm="1">
        <f t="array" ref="BB871">TREND($AR871:$AS871,$AR$3:$AS$3,BB$1)</f>
        <v>1.3225960000000001</v>
      </c>
      <c r="BC871" s="2" cm="1">
        <f t="array" ref="BC871">TREND($AR871:$AS871,$AR$3:$AS$3,BC$1)</f>
        <v>1.3225960000000001</v>
      </c>
      <c r="BD871" s="2" cm="1">
        <f t="array" ref="BD871">TREND($AR871:$AS871,$AR$3:$AS$3,BD$1)</f>
        <v>1.3225960000000001</v>
      </c>
      <c r="BE871" s="2" cm="1">
        <f t="array" ref="BE871">TREND($AR871:$AS871,$AR$3:$AS$3,BE$1)</f>
        <v>1.3225960000000001</v>
      </c>
      <c r="BF871" s="20" cm="1">
        <f t="array" ref="BF871">TREND($AS871:$AT871,$AS$3:$AT$3,BF$1)</f>
        <v>1.1903363999999996</v>
      </c>
      <c r="BG871" s="20" cm="1">
        <f t="array" ref="BG871">TREND($AS871:$AT871,$AS$3:$AT$3,BG$1)</f>
        <v>1.058076800000002</v>
      </c>
      <c r="BH871" s="20" cm="1">
        <f t="array" ref="BH871">TREND($AS871:$AT871,$AS$3:$AT$3,BH$1)</f>
        <v>0.92581719999999734</v>
      </c>
      <c r="BI871" s="20" cm="1">
        <f t="array" ref="BI871">TREND($AS871:$AT871,$AS$3:$AT$3,BI$1)</f>
        <v>0.79355759999999975</v>
      </c>
      <c r="BJ871" s="20" cm="1">
        <f t="array" ref="BJ871">TREND($AS871:$AT871,$AS$3:$AT$3,BJ$1)</f>
        <v>0.66129800000000216</v>
      </c>
      <c r="BK871" s="20" cm="1">
        <f t="array" ref="BK871">TREND($AS871:$AT871,$AS$3:$AT$3,BK$1)</f>
        <v>0.52903839999999747</v>
      </c>
      <c r="BL871" s="20" cm="1">
        <f t="array" ref="BL871">TREND($AS871:$AT871,$AS$3:$AT$3,BL$1)</f>
        <v>0.39677879999999988</v>
      </c>
      <c r="BM871" s="20" cm="1">
        <f t="array" ref="BM871">TREND($AS871:$AT871,$AS$3:$AT$3,BM$1)</f>
        <v>0.26451920000000229</v>
      </c>
    </row>
    <row r="872" spans="1:65" x14ac:dyDescent="0.35">
      <c r="A872" t="str">
        <f>IF(BYDem!B870="","\I:",BYDem!B870)</f>
        <v>Mexico</v>
      </c>
      <c r="B872" t="str">
        <f>BYDem!E870</f>
        <v>TAD</v>
      </c>
      <c r="C872" t="str">
        <f t="shared" si="283"/>
        <v>TAD</v>
      </c>
      <c r="D872" s="4">
        <f>SUMIFS(BYDem!$M$2:$M$2000,BYDem!$B$2:$B$2000,Demands!$A872,BYDem!$E$2:$E$2000,Demands!$B872)</f>
        <v>0.54145372319999996</v>
      </c>
      <c r="E872" s="4">
        <f t="shared" si="264"/>
        <v>0.53655581135213437</v>
      </c>
      <c r="F872" s="4">
        <f t="shared" si="265"/>
        <v>0.65513234410314347</v>
      </c>
      <c r="G872" s="4">
        <f t="shared" si="266"/>
        <v>0.76227946463608143</v>
      </c>
      <c r="H872" s="4">
        <f t="shared" si="267"/>
        <v>0.88560301873876923</v>
      </c>
      <c r="I872" s="4">
        <f t="shared" si="268"/>
        <v>1.0220027023118894</v>
      </c>
      <c r="J872" s="4">
        <f t="shared" si="269"/>
        <v>1.1709922786992977</v>
      </c>
      <c r="K872" s="4">
        <f t="shared" si="270"/>
        <v>1.3291466682272313</v>
      </c>
      <c r="L872" s="4">
        <f t="shared" si="271"/>
        <v>1.4920647700380676</v>
      </c>
      <c r="M872" s="4">
        <f t="shared" si="272"/>
        <v>1.6533938080728925</v>
      </c>
      <c r="N872" s="4">
        <f t="shared" si="273"/>
        <v>1.8006257561075376</v>
      </c>
      <c r="O872" s="4">
        <f t="shared" si="274"/>
        <v>1.9308958241130911</v>
      </c>
      <c r="P872" s="4">
        <f t="shared" si="275"/>
        <v>2.0408346791134382</v>
      </c>
      <c r="Q872" s="4">
        <f t="shared" si="276"/>
        <v>2.1287803987955867</v>
      </c>
      <c r="R872" s="4">
        <f t="shared" si="277"/>
        <v>2.1960528214859694</v>
      </c>
      <c r="S872" s="4">
        <f t="shared" si="278"/>
        <v>2.2445841821004189</v>
      </c>
      <c r="T872" s="4">
        <f t="shared" si="279"/>
        <v>2.2768405884453329</v>
      </c>
      <c r="U872" s="4">
        <f t="shared" si="280"/>
        <v>2.2955268165534979</v>
      </c>
      <c r="W872" s="5" t="str">
        <f>VLOOKUP(C872&amp;A872,Driver_elast!$A$2:$D$1161,4,FALSE)</f>
        <v>GDPSER</v>
      </c>
      <c r="X872" s="5">
        <v>1</v>
      </c>
      <c r="Y872" s="2">
        <f>SUMIFS('Growth rates'!D$4:D$999,'Growth rates'!$B$4:$B$999,Demands!$A872,'Growth rates'!$C$4:$C$999,$W872)</f>
        <v>1</v>
      </c>
      <c r="Z872" s="2">
        <f>SUMIFS('Growth rates'!E$4:E$999,'Growth rates'!$B$4:$B$999,Demands!$A872,'Growth rates'!$C$4:$C$999,$W872)</f>
        <v>0.99238862551627027</v>
      </c>
      <c r="AA872" s="2">
        <f>SUMIFS('Growth rates'!F$4:F$999,'Growth rates'!$B$4:$B$999,Demands!$A872,'Growth rates'!$C$4:$C$999,$W872)</f>
        <v>1.1806556654172964</v>
      </c>
      <c r="AB872" s="2">
        <f>SUMIFS('Growth rates'!G$4:G$999,'Growth rates'!$B$4:$B$999,Demands!$A872,'Growth rates'!$C$4:$C$999,$W872)</f>
        <v>1.3498384803315604</v>
      </c>
      <c r="AC872" s="2">
        <f>SUMIFS('Growth rates'!H$4:H$999,'Growth rates'!$B$4:$B$999,Demands!$A872,'Growth rates'!$C$4:$C$999,$W872)</f>
        <v>1.5452063158251821</v>
      </c>
      <c r="AD872" s="2">
        <f>SUMIFS('Growth rates'!I$4:I$999,'Growth rates'!$B$4:$B$999,Demands!$A872,'Growth rates'!$C$4:$C$999,$W872)</f>
        <v>1.7627022120027156</v>
      </c>
      <c r="AE872" s="2">
        <f>SUMIFS('Growth rates'!J$4:J$999,'Growth rates'!$B$4:$B$999,Demands!$A872,'Growth rates'!$C$4:$C$999,$W872)</f>
        <v>2.0027099956529435</v>
      </c>
      <c r="AF872" s="2">
        <f>SUMIFS('Growth rates'!K$4:K$999,'Growth rates'!$B$4:$B$999,Demands!$A872,'Growth rates'!$C$4:$C$999,$W872)</f>
        <v>2.2610254245079693</v>
      </c>
      <c r="AG872" s="2">
        <f>SUMIFS('Growth rates'!L$4:L$999,'Growth rates'!$B$4:$B$999,Demands!$A872,'Growth rates'!$C$4:$C$999,$W872)</f>
        <v>2.5317884453854731</v>
      </c>
      <c r="AH872" s="2">
        <f>SUMIFS('Growth rates'!M$4:M$999,'Growth rates'!$B$4:$B$999,Demands!$A872,'Growth rates'!$C$4:$C$999,$W872)</f>
        <v>2.8055372816315711</v>
      </c>
      <c r="AI872" s="2">
        <f>SUMIFS('Growth rates'!N$4:N$999,'Growth rates'!$B$4:$B$999,Demands!$A872,'Growth rates'!$C$4:$C$999,$W872)</f>
        <v>3.0831243857655708</v>
      </c>
      <c r="AJ872" s="2">
        <f>SUMIFS('Growth rates'!O$4:O$999,'Growth rates'!$B$4:$B$999,Demands!$A872,'Growth rates'!$C$4:$C$999,$W872)</f>
        <v>3.3619433061054456</v>
      </c>
      <c r="AK872" s="2">
        <f>SUMIFS('Growth rates'!P$4:P$999,'Growth rates'!$B$4:$B$999,Demands!$A872,'Growth rates'!$C$4:$C$999,$W872)</f>
        <v>3.6353975776066636</v>
      </c>
      <c r="AL872" s="2">
        <f>SUMIFS('Growth rates'!Q$4:Q$999,'Growth rates'!$B$4:$B$999,Demands!$A872,'Growth rates'!$C$4:$C$999,$W872)</f>
        <v>3.896497982231506</v>
      </c>
      <c r="AM872" s="2">
        <f>SUMIFS('Growth rates'!R$4:R$999,'Growth rates'!$B$4:$B$999,Demands!$A872,'Growth rates'!$C$4:$C$999,$W872)</f>
        <v>4.1427674982616303</v>
      </c>
      <c r="AN872" s="2">
        <f>SUMIFS('Growth rates'!S$4:S$999,'Growth rates'!$B$4:$B$999,Demands!$A872,'Growth rates'!$C$4:$C$999,$W872)</f>
        <v>4.3716487681391776</v>
      </c>
      <c r="AO872" s="2">
        <f>SUMIFS('Growth rates'!T$4:T$999,'Growth rates'!$B$4:$B$999,Demands!$A872,'Growth rates'!$C$4:$C$999,$W872)</f>
        <v>4.5810619862411599</v>
      </c>
      <c r="AP872" s="2">
        <f>SUMIFS('Growth rates'!U$4:U$999,'Growth rates'!$B$4:$B$999,Demands!$A872,'Growth rates'!$C$4:$C$999,$W872)</f>
        <v>4.7690478507038865</v>
      </c>
      <c r="AR872">
        <f>VLOOKUP(C872&amp;A872,Driver_elast!$A$2:$E$1161,5,FALSE)</f>
        <v>1.1931769999999999</v>
      </c>
      <c r="AS872">
        <f t="shared" si="281"/>
        <v>1</v>
      </c>
      <c r="AT872">
        <f t="shared" si="282"/>
        <v>0.2</v>
      </c>
      <c r="AV872" s="2" cm="1">
        <f t="array" ref="AV872">TREND($AR872:$AS872,$AR$3:$AS$3,AV$1)</f>
        <v>1.1931769999999986</v>
      </c>
      <c r="AW872" s="2" cm="1">
        <f t="array" ref="AW872">TREND($AR872:$AS872,$AR$3:$AS$3,AW$1)</f>
        <v>1.1884653658536575</v>
      </c>
      <c r="AX872" s="2" cm="1">
        <f t="array" ref="AX872">TREND($AR872:$AS872,$AR$3:$AS$3,AX$1)</f>
        <v>1.1649071951219501</v>
      </c>
      <c r="AY872" s="2" cm="1">
        <f t="array" ref="AY872">TREND($AR872:$AS872,$AR$3:$AS$3,AY$1)</f>
        <v>1.1413490243902427</v>
      </c>
      <c r="AZ872" s="2" cm="1">
        <f t="array" ref="AZ872">TREND($AR872:$AS872,$AR$3:$AS$3,AZ$1)</f>
        <v>1.1177908536585353</v>
      </c>
      <c r="BA872" s="2" cm="1">
        <f t="array" ref="BA872">TREND($AR872:$AS872,$AR$3:$AS$3,BA$1)</f>
        <v>1.0942326829268296</v>
      </c>
      <c r="BB872" s="2" cm="1">
        <f t="array" ref="BB872">TREND($AR872:$AS872,$AR$3:$AS$3,BB$1)</f>
        <v>1.0706745121951222</v>
      </c>
      <c r="BC872" s="2" cm="1">
        <f t="array" ref="BC872">TREND($AR872:$AS872,$AR$3:$AS$3,BC$1)</f>
        <v>1.0471163414634148</v>
      </c>
      <c r="BD872" s="2" cm="1">
        <f t="array" ref="BD872">TREND($AR872:$AS872,$AR$3:$AS$3,BD$1)</f>
        <v>1.0235581707317074</v>
      </c>
      <c r="BE872" s="2" cm="1">
        <f t="array" ref="BE872">TREND($AR872:$AS872,$AR$3:$AS$3,BE$1)</f>
        <v>1</v>
      </c>
      <c r="BF872" s="20" cm="1">
        <f t="array" ref="BF872">TREND($AS872:$AT872,$AS$3:$AT$3,BF$1)</f>
        <v>0.90000000000000568</v>
      </c>
      <c r="BG872" s="20" cm="1">
        <f t="array" ref="BG872">TREND($AS872:$AT872,$AS$3:$AT$3,BG$1)</f>
        <v>0.80000000000000426</v>
      </c>
      <c r="BH872" s="20" cm="1">
        <f t="array" ref="BH872">TREND($AS872:$AT872,$AS$3:$AT$3,BH$1)</f>
        <v>0.70000000000000284</v>
      </c>
      <c r="BI872" s="20" cm="1">
        <f t="array" ref="BI872">TREND($AS872:$AT872,$AS$3:$AT$3,BI$1)</f>
        <v>0.60000000000000142</v>
      </c>
      <c r="BJ872" s="20" cm="1">
        <f t="array" ref="BJ872">TREND($AS872:$AT872,$AS$3:$AT$3,BJ$1)</f>
        <v>0.5</v>
      </c>
      <c r="BK872" s="20" cm="1">
        <f t="array" ref="BK872">TREND($AS872:$AT872,$AS$3:$AT$3,BK$1)</f>
        <v>0.40000000000000568</v>
      </c>
      <c r="BL872" s="20" cm="1">
        <f t="array" ref="BL872">TREND($AS872:$AT872,$AS$3:$AT$3,BL$1)</f>
        <v>0.30000000000000426</v>
      </c>
      <c r="BM872" s="20" cm="1">
        <f t="array" ref="BM872">TREND($AS872:$AT872,$AS$3:$AT$3,BM$1)</f>
        <v>0.20000000000000284</v>
      </c>
    </row>
    <row r="873" spans="1:65" x14ac:dyDescent="0.35">
      <c r="A873" t="str">
        <f>IF(BYDem!B871="","\I:",BYDem!B871)</f>
        <v>Mexico</v>
      </c>
      <c r="B873" t="str">
        <f>BYDem!E871</f>
        <v>TAI</v>
      </c>
      <c r="C873" t="str">
        <f t="shared" si="283"/>
        <v>TAI</v>
      </c>
      <c r="D873" s="4">
        <f>SUMIFS(BYDem!$M$2:$M$2000,BYDem!$B$2:$B$2000,Demands!$A873,BYDem!$E$2:$E$2000,Demands!$B873)</f>
        <v>176.72738613480001</v>
      </c>
      <c r="E873" s="4">
        <f t="shared" si="264"/>
        <v>173.18757263192532</v>
      </c>
      <c r="F873" s="4">
        <f t="shared" si="265"/>
        <v>252.94831852909292</v>
      </c>
      <c r="G873" s="4">
        <f t="shared" si="266"/>
        <v>333.54836047394957</v>
      </c>
      <c r="H873" s="4">
        <f t="shared" si="267"/>
        <v>431.05236279888817</v>
      </c>
      <c r="I873" s="4">
        <f t="shared" si="268"/>
        <v>541.22099746311005</v>
      </c>
      <c r="J873" s="4">
        <f t="shared" si="269"/>
        <v>660.00055272868497</v>
      </c>
      <c r="K873" s="4">
        <f t="shared" si="270"/>
        <v>779.8525788063472</v>
      </c>
      <c r="L873" s="4">
        <f t="shared" si="271"/>
        <v>892.28798908932606</v>
      </c>
      <c r="M873" s="4">
        <f t="shared" si="272"/>
        <v>988.76634969436816</v>
      </c>
      <c r="N873" s="4">
        <f t="shared" si="273"/>
        <v>1076.8143362694973</v>
      </c>
      <c r="O873" s="4">
        <f t="shared" si="274"/>
        <v>1154.718740524173</v>
      </c>
      <c r="P873" s="4">
        <f t="shared" si="275"/>
        <v>1220.4646262396707</v>
      </c>
      <c r="Q873" s="4">
        <f t="shared" si="276"/>
        <v>1273.0581268302628</v>
      </c>
      <c r="R873" s="4">
        <f t="shared" si="277"/>
        <v>1313.2885350330098</v>
      </c>
      <c r="S873" s="4">
        <f t="shared" si="278"/>
        <v>1342.3113703951303</v>
      </c>
      <c r="T873" s="4">
        <f t="shared" si="279"/>
        <v>1361.6014203518876</v>
      </c>
      <c r="U873" s="4">
        <f t="shared" si="280"/>
        <v>1372.7762012575943</v>
      </c>
      <c r="W873" s="5" t="str">
        <f>VLOOKUP(C873&amp;A873,Driver_elast!$A$2:$D$1161,4,FALSE)</f>
        <v>GDP</v>
      </c>
      <c r="X873" s="5">
        <v>1</v>
      </c>
      <c r="Y873" s="2">
        <f>SUMIFS('Growth rates'!D$4:D$999,'Growth rates'!$B$4:$B$999,Demands!$A873,'Growth rates'!$C$4:$C$999,$W873)</f>
        <v>1</v>
      </c>
      <c r="Z873" s="2">
        <f>SUMIFS('Growth rates'!E$4:E$999,'Growth rates'!$B$4:$B$999,Demands!$A873,'Growth rates'!$C$4:$C$999,$W873)</f>
        <v>0.99238862551626927</v>
      </c>
      <c r="AA873" s="2">
        <f>SUMIFS('Growth rates'!F$4:F$999,'Growth rates'!$B$4:$B$999,Demands!$A873,'Growth rates'!$C$4:$C$999,$W873)</f>
        <v>1.1806556654172955</v>
      </c>
      <c r="AB873" s="2">
        <f>SUMIFS('Growth rates'!G$4:G$999,'Growth rates'!$B$4:$B$999,Demands!$A873,'Growth rates'!$C$4:$C$999,$W873)</f>
        <v>1.3498384803315548</v>
      </c>
      <c r="AC873" s="2">
        <f>SUMIFS('Growth rates'!H$4:H$999,'Growth rates'!$B$4:$B$999,Demands!$A873,'Growth rates'!$C$4:$C$999,$W873)</f>
        <v>1.5452063158251783</v>
      </c>
      <c r="AD873" s="2">
        <f>SUMIFS('Growth rates'!I$4:I$999,'Growth rates'!$B$4:$B$999,Demands!$A873,'Growth rates'!$C$4:$C$999,$W873)</f>
        <v>1.76270221200271</v>
      </c>
      <c r="AE873" s="2">
        <f>SUMIFS('Growth rates'!J$4:J$999,'Growth rates'!$B$4:$B$999,Demands!$A873,'Growth rates'!$C$4:$C$999,$W873)</f>
        <v>2.0027099956529386</v>
      </c>
      <c r="AF873" s="2">
        <f>SUMIFS('Growth rates'!K$4:K$999,'Growth rates'!$B$4:$B$999,Demands!$A873,'Growth rates'!$C$4:$C$999,$W873)</f>
        <v>2.2610254245079653</v>
      </c>
      <c r="AG873" s="2">
        <f>SUMIFS('Growth rates'!L$4:L$999,'Growth rates'!$B$4:$B$999,Demands!$A873,'Growth rates'!$C$4:$C$999,$W873)</f>
        <v>2.5317884453854647</v>
      </c>
      <c r="AH873" s="2">
        <f>SUMIFS('Growth rates'!M$4:M$999,'Growth rates'!$B$4:$B$999,Demands!$A873,'Growth rates'!$C$4:$C$999,$W873)</f>
        <v>2.8055372816315671</v>
      </c>
      <c r="AI873" s="2">
        <f>SUMIFS('Growth rates'!N$4:N$999,'Growth rates'!$B$4:$B$999,Demands!$A873,'Growth rates'!$C$4:$C$999,$W873)</f>
        <v>3.0831243857655601</v>
      </c>
      <c r="AJ873" s="2">
        <f>SUMIFS('Growth rates'!O$4:O$999,'Growth rates'!$B$4:$B$999,Demands!$A873,'Growth rates'!$C$4:$C$999,$W873)</f>
        <v>3.3619433061054345</v>
      </c>
      <c r="AK873" s="2">
        <f>SUMIFS('Growth rates'!P$4:P$999,'Growth rates'!$B$4:$B$999,Demands!$A873,'Growth rates'!$C$4:$C$999,$W873)</f>
        <v>3.6353975776066525</v>
      </c>
      <c r="AL873" s="2">
        <f>SUMIFS('Growth rates'!Q$4:Q$999,'Growth rates'!$B$4:$B$999,Demands!$A873,'Growth rates'!$C$4:$C$999,$W873)</f>
        <v>3.8964979822314971</v>
      </c>
      <c r="AM873" s="2">
        <f>SUMIFS('Growth rates'!R$4:R$999,'Growth rates'!$B$4:$B$999,Demands!$A873,'Growth rates'!$C$4:$C$999,$W873)</f>
        <v>4.1427674982616214</v>
      </c>
      <c r="AN873" s="2">
        <f>SUMIFS('Growth rates'!S$4:S$999,'Growth rates'!$B$4:$B$999,Demands!$A873,'Growth rates'!$C$4:$C$999,$W873)</f>
        <v>4.3716487681391634</v>
      </c>
      <c r="AO873" s="2">
        <f>SUMIFS('Growth rates'!T$4:T$999,'Growth rates'!$B$4:$B$999,Demands!$A873,'Growth rates'!$C$4:$C$999,$W873)</f>
        <v>4.5810619862411484</v>
      </c>
      <c r="AP873" s="2">
        <f>SUMIFS('Growth rates'!U$4:U$999,'Growth rates'!$B$4:$B$999,Demands!$A873,'Growth rates'!$C$4:$C$999,$W873)</f>
        <v>4.7690478507038758</v>
      </c>
      <c r="AR873">
        <f>VLOOKUP(C873&amp;A873,Driver_elast!$A$2:$E$1161,5,FALSE)</f>
        <v>2.6723499999999998</v>
      </c>
      <c r="AS873">
        <f t="shared" si="281"/>
        <v>1</v>
      </c>
      <c r="AT873">
        <f t="shared" si="282"/>
        <v>0.2</v>
      </c>
      <c r="AV873" s="2" cm="1">
        <f t="array" ref="AV873">TREND($AR873:$AS873,$AR$3:$AS$3,AV$1)</f>
        <v>2.6723500000000087</v>
      </c>
      <c r="AW873" s="2" cm="1">
        <f t="array" ref="AW873">TREND($AR873:$AS873,$AR$3:$AS$3,AW$1)</f>
        <v>2.6315609756097587</v>
      </c>
      <c r="AX873" s="2" cm="1">
        <f t="array" ref="AX873">TREND($AR873:$AS873,$AR$3:$AS$3,AX$1)</f>
        <v>2.427615853658537</v>
      </c>
      <c r="AY873" s="2" cm="1">
        <f t="array" ref="AY873">TREND($AR873:$AS873,$AR$3:$AS$3,AY$1)</f>
        <v>2.2236707317073154</v>
      </c>
      <c r="AZ873" s="2" cm="1">
        <f t="array" ref="AZ873">TREND($AR873:$AS873,$AR$3:$AS$3,AZ$1)</f>
        <v>2.0197256097560938</v>
      </c>
      <c r="BA873" s="2" cm="1">
        <f t="array" ref="BA873">TREND($AR873:$AS873,$AR$3:$AS$3,BA$1)</f>
        <v>1.8157804878048864</v>
      </c>
      <c r="BB873" s="2" cm="1">
        <f t="array" ref="BB873">TREND($AR873:$AS873,$AR$3:$AS$3,BB$1)</f>
        <v>1.6118353658536648</v>
      </c>
      <c r="BC873" s="2" cm="1">
        <f t="array" ref="BC873">TREND($AR873:$AS873,$AR$3:$AS$3,BC$1)</f>
        <v>1.4078902439024432</v>
      </c>
      <c r="BD873" s="2" cm="1">
        <f t="array" ref="BD873">TREND($AR873:$AS873,$AR$3:$AS$3,BD$1)</f>
        <v>1.2039451219512216</v>
      </c>
      <c r="BE873" s="2" cm="1">
        <f t="array" ref="BE873">TREND($AR873:$AS873,$AR$3:$AS$3,BE$1)</f>
        <v>1</v>
      </c>
      <c r="BF873" s="20" cm="1">
        <f t="array" ref="BF873">TREND($AS873:$AT873,$AS$3:$AT$3,BF$1)</f>
        <v>0.90000000000000568</v>
      </c>
      <c r="BG873" s="20" cm="1">
        <f t="array" ref="BG873">TREND($AS873:$AT873,$AS$3:$AT$3,BG$1)</f>
        <v>0.80000000000000426</v>
      </c>
      <c r="BH873" s="20" cm="1">
        <f t="array" ref="BH873">TREND($AS873:$AT873,$AS$3:$AT$3,BH$1)</f>
        <v>0.70000000000000284</v>
      </c>
      <c r="BI873" s="20" cm="1">
        <f t="array" ref="BI873">TREND($AS873:$AT873,$AS$3:$AT$3,BI$1)</f>
        <v>0.60000000000000142</v>
      </c>
      <c r="BJ873" s="20" cm="1">
        <f t="array" ref="BJ873">TREND($AS873:$AT873,$AS$3:$AT$3,BJ$1)</f>
        <v>0.5</v>
      </c>
      <c r="BK873" s="20" cm="1">
        <f t="array" ref="BK873">TREND($AS873:$AT873,$AS$3:$AT$3,BK$1)</f>
        <v>0.40000000000000568</v>
      </c>
      <c r="BL873" s="20" cm="1">
        <f t="array" ref="BL873">TREND($AS873:$AT873,$AS$3:$AT$3,BL$1)</f>
        <v>0.30000000000000426</v>
      </c>
      <c r="BM873" s="20" cm="1">
        <f t="array" ref="BM873">TREND($AS873:$AT873,$AS$3:$AT$3,BM$1)</f>
        <v>0.20000000000000284</v>
      </c>
    </row>
    <row r="874" spans="1:65" x14ac:dyDescent="0.35">
      <c r="A874" t="str">
        <f>IF(BYDem!B872="","\I:",BYDem!B872)</f>
        <v>Mexico</v>
      </c>
      <c r="B874" t="str">
        <f>BYDem!E872</f>
        <v>TTF</v>
      </c>
      <c r="C874" t="str">
        <f t="shared" si="283"/>
        <v>TTF</v>
      </c>
      <c r="D874" s="4">
        <f>SUMIFS(BYDem!$M$2:$M$2000,BYDem!$B$2:$B$2000,Demands!$A874,BYDem!$E$2:$E$2000,Demands!$B874)</f>
        <v>20.499374362859999</v>
      </c>
      <c r="E874" s="4">
        <f t="shared" si="264"/>
        <v>20.396706885675631</v>
      </c>
      <c r="F874" s="4">
        <f t="shared" si="265"/>
        <v>22.942843867816251</v>
      </c>
      <c r="G874" s="4">
        <f t="shared" si="266"/>
        <v>25.106107426997607</v>
      </c>
      <c r="H874" s="4">
        <f t="shared" si="267"/>
        <v>27.49710886255891</v>
      </c>
      <c r="I874" s="4">
        <f t="shared" si="268"/>
        <v>30.043826634965072</v>
      </c>
      <c r="J874" s="4">
        <f t="shared" si="269"/>
        <v>32.735552439452469</v>
      </c>
      <c r="K874" s="4">
        <f t="shared" si="270"/>
        <v>35.513865301718411</v>
      </c>
      <c r="L874" s="4">
        <f t="shared" si="271"/>
        <v>38.312273354155828</v>
      </c>
      <c r="M874" s="4">
        <f t="shared" si="272"/>
        <v>41.038060784481708</v>
      </c>
      <c r="N874" s="4">
        <f t="shared" si="273"/>
        <v>43.442654875484259</v>
      </c>
      <c r="O874" s="4">
        <f t="shared" si="274"/>
        <v>45.510732013572586</v>
      </c>
      <c r="P874" s="4">
        <f t="shared" si="275"/>
        <v>47.215775189432854</v>
      </c>
      <c r="Q874" s="4">
        <f t="shared" si="276"/>
        <v>48.55459829785292</v>
      </c>
      <c r="R874" s="4">
        <f t="shared" si="277"/>
        <v>49.564236476591816</v>
      </c>
      <c r="S874" s="4">
        <f t="shared" si="278"/>
        <v>50.284974275975351</v>
      </c>
      <c r="T874" s="4">
        <f t="shared" si="279"/>
        <v>50.760470978312661</v>
      </c>
      <c r="U874" s="4">
        <f t="shared" si="280"/>
        <v>51.034592956996114</v>
      </c>
      <c r="W874" s="5" t="str">
        <f>VLOOKUP(C874&amp;A874,Driver_elast!$A$2:$D$1161,4,FALSE)</f>
        <v>GDPSER</v>
      </c>
      <c r="X874" s="5">
        <v>1</v>
      </c>
      <c r="Y874" s="2">
        <f>SUMIFS('Growth rates'!D$4:D$999,'Growth rates'!$B$4:$B$999,Demands!$A874,'Growth rates'!$C$4:$C$999,$W874)</f>
        <v>1</v>
      </c>
      <c r="Z874" s="2">
        <f>SUMIFS('Growth rates'!E$4:E$999,'Growth rates'!$B$4:$B$999,Demands!$A874,'Growth rates'!$C$4:$C$999,$W874)</f>
        <v>0.99238862551627027</v>
      </c>
      <c r="AA874" s="2">
        <f>SUMIFS('Growth rates'!F$4:F$999,'Growth rates'!$B$4:$B$999,Demands!$A874,'Growth rates'!$C$4:$C$999,$W874)</f>
        <v>1.1806556654172964</v>
      </c>
      <c r="AB874" s="2">
        <f>SUMIFS('Growth rates'!G$4:G$999,'Growth rates'!$B$4:$B$999,Demands!$A874,'Growth rates'!$C$4:$C$999,$W874)</f>
        <v>1.3498384803315604</v>
      </c>
      <c r="AC874" s="2">
        <f>SUMIFS('Growth rates'!H$4:H$999,'Growth rates'!$B$4:$B$999,Demands!$A874,'Growth rates'!$C$4:$C$999,$W874)</f>
        <v>1.5452063158251821</v>
      </c>
      <c r="AD874" s="2">
        <f>SUMIFS('Growth rates'!I$4:I$999,'Growth rates'!$B$4:$B$999,Demands!$A874,'Growth rates'!$C$4:$C$999,$W874)</f>
        <v>1.7627022120027156</v>
      </c>
      <c r="AE874" s="2">
        <f>SUMIFS('Growth rates'!J$4:J$999,'Growth rates'!$B$4:$B$999,Demands!$A874,'Growth rates'!$C$4:$C$999,$W874)</f>
        <v>2.0027099956529435</v>
      </c>
      <c r="AF874" s="2">
        <f>SUMIFS('Growth rates'!K$4:K$999,'Growth rates'!$B$4:$B$999,Demands!$A874,'Growth rates'!$C$4:$C$999,$W874)</f>
        <v>2.2610254245079693</v>
      </c>
      <c r="AG874" s="2">
        <f>SUMIFS('Growth rates'!L$4:L$999,'Growth rates'!$B$4:$B$999,Demands!$A874,'Growth rates'!$C$4:$C$999,$W874)</f>
        <v>2.5317884453854731</v>
      </c>
      <c r="AH874" s="2">
        <f>SUMIFS('Growth rates'!M$4:M$999,'Growth rates'!$B$4:$B$999,Demands!$A874,'Growth rates'!$C$4:$C$999,$W874)</f>
        <v>2.8055372816315711</v>
      </c>
      <c r="AI874" s="2">
        <f>SUMIFS('Growth rates'!N$4:N$999,'Growth rates'!$B$4:$B$999,Demands!$A874,'Growth rates'!$C$4:$C$999,$W874)</f>
        <v>3.0831243857655708</v>
      </c>
      <c r="AJ874" s="2">
        <f>SUMIFS('Growth rates'!O$4:O$999,'Growth rates'!$B$4:$B$999,Demands!$A874,'Growth rates'!$C$4:$C$999,$W874)</f>
        <v>3.3619433061054456</v>
      </c>
      <c r="AK874" s="2">
        <f>SUMIFS('Growth rates'!P$4:P$999,'Growth rates'!$B$4:$B$999,Demands!$A874,'Growth rates'!$C$4:$C$999,$W874)</f>
        <v>3.6353975776066636</v>
      </c>
      <c r="AL874" s="2">
        <f>SUMIFS('Growth rates'!Q$4:Q$999,'Growth rates'!$B$4:$B$999,Demands!$A874,'Growth rates'!$C$4:$C$999,$W874)</f>
        <v>3.896497982231506</v>
      </c>
      <c r="AM874" s="2">
        <f>SUMIFS('Growth rates'!R$4:R$999,'Growth rates'!$B$4:$B$999,Demands!$A874,'Growth rates'!$C$4:$C$999,$W874)</f>
        <v>4.1427674982616303</v>
      </c>
      <c r="AN874" s="2">
        <f>SUMIFS('Growth rates'!S$4:S$999,'Growth rates'!$B$4:$B$999,Demands!$A874,'Growth rates'!$C$4:$C$999,$W874)</f>
        <v>4.3716487681391776</v>
      </c>
      <c r="AO874" s="2">
        <f>SUMIFS('Growth rates'!T$4:T$999,'Growth rates'!$B$4:$B$999,Demands!$A874,'Growth rates'!$C$4:$C$999,$W874)</f>
        <v>4.5810619862411599</v>
      </c>
      <c r="AP874" s="2">
        <f>SUMIFS('Growth rates'!U$4:U$999,'Growth rates'!$B$4:$B$999,Demands!$A874,'Growth rates'!$C$4:$C$999,$W874)</f>
        <v>4.7690478507038865</v>
      </c>
      <c r="AR874">
        <f>VLOOKUP(C874&amp;A874,Driver_elast!$A$2:$E$1161,5,FALSE)</f>
        <v>0.65800499999999995</v>
      </c>
      <c r="AS874">
        <f t="shared" si="281"/>
        <v>0.65800499999999995</v>
      </c>
      <c r="AT874">
        <f t="shared" si="282"/>
        <v>0.131601</v>
      </c>
      <c r="AV874" s="2" cm="1">
        <f t="array" ref="AV874">TREND($AR874:$AS874,$AR$3:$AS$3,AV$1)</f>
        <v>0.65800499999999995</v>
      </c>
      <c r="AW874" s="2" cm="1">
        <f t="array" ref="AW874">TREND($AR874:$AS874,$AR$3:$AS$3,AW$1)</f>
        <v>0.65800499999999995</v>
      </c>
      <c r="AX874" s="2" cm="1">
        <f t="array" ref="AX874">TREND($AR874:$AS874,$AR$3:$AS$3,AX$1)</f>
        <v>0.65800499999999995</v>
      </c>
      <c r="AY874" s="2" cm="1">
        <f t="array" ref="AY874">TREND($AR874:$AS874,$AR$3:$AS$3,AY$1)</f>
        <v>0.65800499999999995</v>
      </c>
      <c r="AZ874" s="2" cm="1">
        <f t="array" ref="AZ874">TREND($AR874:$AS874,$AR$3:$AS$3,AZ$1)</f>
        <v>0.65800499999999995</v>
      </c>
      <c r="BA874" s="2" cm="1">
        <f t="array" ref="BA874">TREND($AR874:$AS874,$AR$3:$AS$3,BA$1)</f>
        <v>0.65800499999999995</v>
      </c>
      <c r="BB874" s="2" cm="1">
        <f t="array" ref="BB874">TREND($AR874:$AS874,$AR$3:$AS$3,BB$1)</f>
        <v>0.65800499999999995</v>
      </c>
      <c r="BC874" s="2" cm="1">
        <f t="array" ref="BC874">TREND($AR874:$AS874,$AR$3:$AS$3,BC$1)</f>
        <v>0.65800499999999995</v>
      </c>
      <c r="BD874" s="2" cm="1">
        <f t="array" ref="BD874">TREND($AR874:$AS874,$AR$3:$AS$3,BD$1)</f>
        <v>0.65800499999999995</v>
      </c>
      <c r="BE874" s="2" cm="1">
        <f t="array" ref="BE874">TREND($AR874:$AS874,$AR$3:$AS$3,BE$1)</f>
        <v>0.65800499999999995</v>
      </c>
      <c r="BF874" s="20" cm="1">
        <f t="array" ref="BF874">TREND($AS874:$AT874,$AS$3:$AT$3,BF$1)</f>
        <v>0.59220450000000113</v>
      </c>
      <c r="BG874" s="20" cm="1">
        <f t="array" ref="BG874">TREND($AS874:$AT874,$AS$3:$AT$3,BG$1)</f>
        <v>0.52640399999999943</v>
      </c>
      <c r="BH874" s="20" cm="1">
        <f t="array" ref="BH874">TREND($AS874:$AT874,$AS$3:$AT$3,BH$1)</f>
        <v>0.46060350000000128</v>
      </c>
      <c r="BI874" s="20" cm="1">
        <f t="array" ref="BI874">TREND($AS874:$AT874,$AS$3:$AT$3,BI$1)</f>
        <v>0.39480299999999957</v>
      </c>
      <c r="BJ874" s="20" cm="1">
        <f t="array" ref="BJ874">TREND($AS874:$AT874,$AS$3:$AT$3,BJ$1)</f>
        <v>0.32900250000000142</v>
      </c>
      <c r="BK874" s="20" cm="1">
        <f t="array" ref="BK874">TREND($AS874:$AT874,$AS$3:$AT$3,BK$1)</f>
        <v>0.26320199999999971</v>
      </c>
      <c r="BL874" s="20" cm="1">
        <f t="array" ref="BL874">TREND($AS874:$AT874,$AS$3:$AT$3,BL$1)</f>
        <v>0.19740150000000156</v>
      </c>
      <c r="BM874" s="20" cm="1">
        <f t="array" ref="BM874">TREND($AS874:$AT874,$AS$3:$AT$3,BM$1)</f>
        <v>0.13160099999999986</v>
      </c>
    </row>
    <row r="875" spans="1:65" x14ac:dyDescent="0.35">
      <c r="A875" t="str">
        <f>IF(BYDem!B873="","\I:",BYDem!B873)</f>
        <v>Mexico</v>
      </c>
      <c r="B875" t="str">
        <f>BYDem!E873</f>
        <v>TTP</v>
      </c>
      <c r="C875" t="str">
        <f t="shared" si="283"/>
        <v>TTP</v>
      </c>
      <c r="D875" s="4">
        <f>SUMIFS(BYDem!$M$2:$M$2000,BYDem!$B$2:$B$2000,Demands!$A875,BYDem!$E$2:$E$2000,Demands!$B875)</f>
        <v>10.54928548314</v>
      </c>
      <c r="E875" s="4">
        <f t="shared" si="264"/>
        <v>10.496451259642237</v>
      </c>
      <c r="F875" s="4">
        <f t="shared" si="265"/>
        <v>11.806731535924509</v>
      </c>
      <c r="G875" s="4">
        <f t="shared" si="266"/>
        <v>12.919979406670443</v>
      </c>
      <c r="H875" s="4">
        <f t="shared" si="267"/>
        <v>14.150424604063028</v>
      </c>
      <c r="I875" s="4">
        <f t="shared" si="268"/>
        <v>15.461003763726255</v>
      </c>
      <c r="J875" s="4">
        <f t="shared" si="269"/>
        <v>16.846206231432717</v>
      </c>
      <c r="K875" s="4">
        <f t="shared" si="270"/>
        <v>18.275967697647246</v>
      </c>
      <c r="L875" s="4">
        <f t="shared" si="271"/>
        <v>19.716070450098343</v>
      </c>
      <c r="M875" s="4">
        <f t="shared" si="272"/>
        <v>21.118801541294946</v>
      </c>
      <c r="N875" s="4">
        <f t="shared" si="273"/>
        <v>22.356241723031221</v>
      </c>
      <c r="O875" s="4">
        <f t="shared" si="274"/>
        <v>23.42050523393991</v>
      </c>
      <c r="P875" s="4">
        <f t="shared" si="275"/>
        <v>24.297946023343599</v>
      </c>
      <c r="Q875" s="4">
        <f t="shared" si="276"/>
        <v>24.986924473717032</v>
      </c>
      <c r="R875" s="4">
        <f t="shared" si="277"/>
        <v>25.506499422379424</v>
      </c>
      <c r="S875" s="4">
        <f t="shared" si="278"/>
        <v>25.877401903089385</v>
      </c>
      <c r="T875" s="4">
        <f t="shared" si="279"/>
        <v>26.122099637296142</v>
      </c>
      <c r="U875" s="4">
        <f t="shared" si="280"/>
        <v>26.263166918626162</v>
      </c>
      <c r="W875" s="5" t="str">
        <f>VLOOKUP(C875&amp;A875,Driver_elast!$A$2:$D$1161,4,FALSE)</f>
        <v>GDPSER</v>
      </c>
      <c r="X875" s="5">
        <v>1</v>
      </c>
      <c r="Y875" s="2">
        <f>SUMIFS('Growth rates'!D$4:D$999,'Growth rates'!$B$4:$B$999,Demands!$A875,'Growth rates'!$C$4:$C$999,$W875)</f>
        <v>1</v>
      </c>
      <c r="Z875" s="2">
        <f>SUMIFS('Growth rates'!E$4:E$999,'Growth rates'!$B$4:$B$999,Demands!$A875,'Growth rates'!$C$4:$C$999,$W875)</f>
        <v>0.99238862551627027</v>
      </c>
      <c r="AA875" s="2">
        <f>SUMIFS('Growth rates'!F$4:F$999,'Growth rates'!$B$4:$B$999,Demands!$A875,'Growth rates'!$C$4:$C$999,$W875)</f>
        <v>1.1806556654172964</v>
      </c>
      <c r="AB875" s="2">
        <f>SUMIFS('Growth rates'!G$4:G$999,'Growth rates'!$B$4:$B$999,Demands!$A875,'Growth rates'!$C$4:$C$999,$W875)</f>
        <v>1.3498384803315604</v>
      </c>
      <c r="AC875" s="2">
        <f>SUMIFS('Growth rates'!H$4:H$999,'Growth rates'!$B$4:$B$999,Demands!$A875,'Growth rates'!$C$4:$C$999,$W875)</f>
        <v>1.5452063158251821</v>
      </c>
      <c r="AD875" s="2">
        <f>SUMIFS('Growth rates'!I$4:I$999,'Growth rates'!$B$4:$B$999,Demands!$A875,'Growth rates'!$C$4:$C$999,$W875)</f>
        <v>1.7627022120027156</v>
      </c>
      <c r="AE875" s="2">
        <f>SUMIFS('Growth rates'!J$4:J$999,'Growth rates'!$B$4:$B$999,Demands!$A875,'Growth rates'!$C$4:$C$999,$W875)</f>
        <v>2.0027099956529435</v>
      </c>
      <c r="AF875" s="2">
        <f>SUMIFS('Growth rates'!K$4:K$999,'Growth rates'!$B$4:$B$999,Demands!$A875,'Growth rates'!$C$4:$C$999,$W875)</f>
        <v>2.2610254245079693</v>
      </c>
      <c r="AG875" s="2">
        <f>SUMIFS('Growth rates'!L$4:L$999,'Growth rates'!$B$4:$B$999,Demands!$A875,'Growth rates'!$C$4:$C$999,$W875)</f>
        <v>2.5317884453854731</v>
      </c>
      <c r="AH875" s="2">
        <f>SUMIFS('Growth rates'!M$4:M$999,'Growth rates'!$B$4:$B$999,Demands!$A875,'Growth rates'!$C$4:$C$999,$W875)</f>
        <v>2.8055372816315711</v>
      </c>
      <c r="AI875" s="2">
        <f>SUMIFS('Growth rates'!N$4:N$999,'Growth rates'!$B$4:$B$999,Demands!$A875,'Growth rates'!$C$4:$C$999,$W875)</f>
        <v>3.0831243857655708</v>
      </c>
      <c r="AJ875" s="2">
        <f>SUMIFS('Growth rates'!O$4:O$999,'Growth rates'!$B$4:$B$999,Demands!$A875,'Growth rates'!$C$4:$C$999,$W875)</f>
        <v>3.3619433061054456</v>
      </c>
      <c r="AK875" s="2">
        <f>SUMIFS('Growth rates'!P$4:P$999,'Growth rates'!$B$4:$B$999,Demands!$A875,'Growth rates'!$C$4:$C$999,$W875)</f>
        <v>3.6353975776066636</v>
      </c>
      <c r="AL875" s="2">
        <f>SUMIFS('Growth rates'!Q$4:Q$999,'Growth rates'!$B$4:$B$999,Demands!$A875,'Growth rates'!$C$4:$C$999,$W875)</f>
        <v>3.896497982231506</v>
      </c>
      <c r="AM875" s="2">
        <f>SUMIFS('Growth rates'!R$4:R$999,'Growth rates'!$B$4:$B$999,Demands!$A875,'Growth rates'!$C$4:$C$999,$W875)</f>
        <v>4.1427674982616303</v>
      </c>
      <c r="AN875" s="2">
        <f>SUMIFS('Growth rates'!S$4:S$999,'Growth rates'!$B$4:$B$999,Demands!$A875,'Growth rates'!$C$4:$C$999,$W875)</f>
        <v>4.3716487681391776</v>
      </c>
      <c r="AO875" s="2">
        <f>SUMIFS('Growth rates'!T$4:T$999,'Growth rates'!$B$4:$B$999,Demands!$A875,'Growth rates'!$C$4:$C$999,$W875)</f>
        <v>4.5810619862411599</v>
      </c>
      <c r="AP875" s="2">
        <f>SUMIFS('Growth rates'!U$4:U$999,'Growth rates'!$B$4:$B$999,Demands!$A875,'Growth rates'!$C$4:$C$999,$W875)</f>
        <v>4.7690478507038865</v>
      </c>
      <c r="AR875">
        <f>VLOOKUP(C875&amp;A875,Driver_elast!$A$2:$E$1161,5,FALSE)</f>
        <v>0.65800499999999995</v>
      </c>
      <c r="AS875">
        <f t="shared" si="281"/>
        <v>0.65800499999999995</v>
      </c>
      <c r="AT875">
        <f t="shared" si="282"/>
        <v>0.131601</v>
      </c>
      <c r="AV875" s="2" cm="1">
        <f t="array" ref="AV875">TREND($AR875:$AS875,$AR$3:$AS$3,AV$1)</f>
        <v>0.65800499999999995</v>
      </c>
      <c r="AW875" s="2" cm="1">
        <f t="array" ref="AW875">TREND($AR875:$AS875,$AR$3:$AS$3,AW$1)</f>
        <v>0.65800499999999995</v>
      </c>
      <c r="AX875" s="2" cm="1">
        <f t="array" ref="AX875">TREND($AR875:$AS875,$AR$3:$AS$3,AX$1)</f>
        <v>0.65800499999999995</v>
      </c>
      <c r="AY875" s="2" cm="1">
        <f t="array" ref="AY875">TREND($AR875:$AS875,$AR$3:$AS$3,AY$1)</f>
        <v>0.65800499999999995</v>
      </c>
      <c r="AZ875" s="2" cm="1">
        <f t="array" ref="AZ875">TREND($AR875:$AS875,$AR$3:$AS$3,AZ$1)</f>
        <v>0.65800499999999995</v>
      </c>
      <c r="BA875" s="2" cm="1">
        <f t="array" ref="BA875">TREND($AR875:$AS875,$AR$3:$AS$3,BA$1)</f>
        <v>0.65800499999999995</v>
      </c>
      <c r="BB875" s="2" cm="1">
        <f t="array" ref="BB875">TREND($AR875:$AS875,$AR$3:$AS$3,BB$1)</f>
        <v>0.65800499999999995</v>
      </c>
      <c r="BC875" s="2" cm="1">
        <f t="array" ref="BC875">TREND($AR875:$AS875,$AR$3:$AS$3,BC$1)</f>
        <v>0.65800499999999995</v>
      </c>
      <c r="BD875" s="2" cm="1">
        <f t="array" ref="BD875">TREND($AR875:$AS875,$AR$3:$AS$3,BD$1)</f>
        <v>0.65800499999999995</v>
      </c>
      <c r="BE875" s="2" cm="1">
        <f t="array" ref="BE875">TREND($AR875:$AS875,$AR$3:$AS$3,BE$1)</f>
        <v>0.65800499999999995</v>
      </c>
      <c r="BF875" s="20" cm="1">
        <f t="array" ref="BF875">TREND($AS875:$AT875,$AS$3:$AT$3,BF$1)</f>
        <v>0.59220450000000113</v>
      </c>
      <c r="BG875" s="20" cm="1">
        <f t="array" ref="BG875">TREND($AS875:$AT875,$AS$3:$AT$3,BG$1)</f>
        <v>0.52640399999999943</v>
      </c>
      <c r="BH875" s="20" cm="1">
        <f t="array" ref="BH875">TREND($AS875:$AT875,$AS$3:$AT$3,BH$1)</f>
        <v>0.46060350000000128</v>
      </c>
      <c r="BI875" s="20" cm="1">
        <f t="array" ref="BI875">TREND($AS875:$AT875,$AS$3:$AT$3,BI$1)</f>
        <v>0.39480299999999957</v>
      </c>
      <c r="BJ875" s="20" cm="1">
        <f t="array" ref="BJ875">TREND($AS875:$AT875,$AS$3:$AT$3,BJ$1)</f>
        <v>0.32900250000000142</v>
      </c>
      <c r="BK875" s="20" cm="1">
        <f t="array" ref="BK875">TREND($AS875:$AT875,$AS$3:$AT$3,BK$1)</f>
        <v>0.26320199999999971</v>
      </c>
      <c r="BL875" s="20" cm="1">
        <f t="array" ref="BL875">TREND($AS875:$AT875,$AS$3:$AT$3,BL$1)</f>
        <v>0.19740150000000156</v>
      </c>
      <c r="BM875" s="20" cm="1">
        <f t="array" ref="BM875">TREND($AS875:$AT875,$AS$3:$AT$3,BM$1)</f>
        <v>0.13160099999999986</v>
      </c>
    </row>
    <row r="876" spans="1:65" x14ac:dyDescent="0.35">
      <c r="A876" t="str">
        <f>IF(BYDem!B874="","\I:",BYDem!B874)</f>
        <v>Mexico</v>
      </c>
      <c r="B876" t="str">
        <f>BYDem!E874</f>
        <v>TWD</v>
      </c>
      <c r="C876" t="str">
        <f t="shared" si="283"/>
        <v>TWD</v>
      </c>
      <c r="D876" s="4">
        <f>SUMIFS(BYDem!$M$2:$M$2000,BYDem!$B$2:$B$2000,Demands!$A876,BYDem!$E$2:$E$2000,Demands!$B876)</f>
        <v>28.7770110228</v>
      </c>
      <c r="E876" s="4">
        <f t="shared" si="264"/>
        <v>28.603777476496113</v>
      </c>
      <c r="F876" s="4">
        <f t="shared" si="265"/>
        <v>32.895574063875308</v>
      </c>
      <c r="G876" s="4">
        <f t="shared" si="266"/>
        <v>36.623726691908836</v>
      </c>
      <c r="H876" s="4">
        <f t="shared" si="267"/>
        <v>40.816071719283116</v>
      </c>
      <c r="I876" s="4">
        <f t="shared" si="268"/>
        <v>45.359869755843313</v>
      </c>
      <c r="J876" s="4">
        <f t="shared" si="269"/>
        <v>50.244609151133176</v>
      </c>
      <c r="K876" s="4">
        <f t="shared" si="270"/>
        <v>55.370212284865097</v>
      </c>
      <c r="L876" s="4">
        <f t="shared" si="271"/>
        <v>60.614461433900104</v>
      </c>
      <c r="M876" s="4">
        <f t="shared" si="272"/>
        <v>65.79797622036773</v>
      </c>
      <c r="N876" s="4">
        <f t="shared" si="273"/>
        <v>70.432034702653894</v>
      </c>
      <c r="O876" s="4">
        <f t="shared" si="274"/>
        <v>74.462123725418266</v>
      </c>
      <c r="P876" s="4">
        <f t="shared" si="275"/>
        <v>77.815258484388139</v>
      </c>
      <c r="Q876" s="4">
        <f t="shared" si="276"/>
        <v>80.467388856143472</v>
      </c>
      <c r="R876" s="4">
        <f t="shared" si="277"/>
        <v>82.478561426825465</v>
      </c>
      <c r="S876" s="4">
        <f t="shared" si="278"/>
        <v>83.920158811241905</v>
      </c>
      <c r="T876" s="4">
        <f t="shared" si="279"/>
        <v>84.873985792432791</v>
      </c>
      <c r="U876" s="4">
        <f t="shared" si="280"/>
        <v>85.424903639763073</v>
      </c>
      <c r="W876" s="5" t="str">
        <f>VLOOKUP(C876&amp;A876,Driver_elast!$A$2:$D$1161,4,FALSE)</f>
        <v>GDPSER</v>
      </c>
      <c r="X876" s="5">
        <v>1</v>
      </c>
      <c r="Y876" s="2">
        <f>SUMIFS('Growth rates'!D$4:D$999,'Growth rates'!$B$4:$B$999,Demands!$A876,'Growth rates'!$C$4:$C$999,$W876)</f>
        <v>1</v>
      </c>
      <c r="Z876" s="2">
        <f>SUMIFS('Growth rates'!E$4:E$999,'Growth rates'!$B$4:$B$999,Demands!$A876,'Growth rates'!$C$4:$C$999,$W876)</f>
        <v>0.99238862551627027</v>
      </c>
      <c r="AA876" s="2">
        <f>SUMIFS('Growth rates'!F$4:F$999,'Growth rates'!$B$4:$B$999,Demands!$A876,'Growth rates'!$C$4:$C$999,$W876)</f>
        <v>1.1806556654172964</v>
      </c>
      <c r="AB876" s="2">
        <f>SUMIFS('Growth rates'!G$4:G$999,'Growth rates'!$B$4:$B$999,Demands!$A876,'Growth rates'!$C$4:$C$999,$W876)</f>
        <v>1.3498384803315604</v>
      </c>
      <c r="AC876" s="2">
        <f>SUMIFS('Growth rates'!H$4:H$999,'Growth rates'!$B$4:$B$999,Demands!$A876,'Growth rates'!$C$4:$C$999,$W876)</f>
        <v>1.5452063158251821</v>
      </c>
      <c r="AD876" s="2">
        <f>SUMIFS('Growth rates'!I$4:I$999,'Growth rates'!$B$4:$B$999,Demands!$A876,'Growth rates'!$C$4:$C$999,$W876)</f>
        <v>1.7627022120027156</v>
      </c>
      <c r="AE876" s="2">
        <f>SUMIFS('Growth rates'!J$4:J$999,'Growth rates'!$B$4:$B$999,Demands!$A876,'Growth rates'!$C$4:$C$999,$W876)</f>
        <v>2.0027099956529435</v>
      </c>
      <c r="AF876" s="2">
        <f>SUMIFS('Growth rates'!K$4:K$999,'Growth rates'!$B$4:$B$999,Demands!$A876,'Growth rates'!$C$4:$C$999,$W876)</f>
        <v>2.2610254245079693</v>
      </c>
      <c r="AG876" s="2">
        <f>SUMIFS('Growth rates'!L$4:L$999,'Growth rates'!$B$4:$B$999,Demands!$A876,'Growth rates'!$C$4:$C$999,$W876)</f>
        <v>2.5317884453854731</v>
      </c>
      <c r="AH876" s="2">
        <f>SUMIFS('Growth rates'!M$4:M$999,'Growth rates'!$B$4:$B$999,Demands!$A876,'Growth rates'!$C$4:$C$999,$W876)</f>
        <v>2.8055372816315711</v>
      </c>
      <c r="AI876" s="2">
        <f>SUMIFS('Growth rates'!N$4:N$999,'Growth rates'!$B$4:$B$999,Demands!$A876,'Growth rates'!$C$4:$C$999,$W876)</f>
        <v>3.0831243857655708</v>
      </c>
      <c r="AJ876" s="2">
        <f>SUMIFS('Growth rates'!O$4:O$999,'Growth rates'!$B$4:$B$999,Demands!$A876,'Growth rates'!$C$4:$C$999,$W876)</f>
        <v>3.3619433061054456</v>
      </c>
      <c r="AK876" s="2">
        <f>SUMIFS('Growth rates'!P$4:P$999,'Growth rates'!$B$4:$B$999,Demands!$A876,'Growth rates'!$C$4:$C$999,$W876)</f>
        <v>3.6353975776066636</v>
      </c>
      <c r="AL876" s="2">
        <f>SUMIFS('Growth rates'!Q$4:Q$999,'Growth rates'!$B$4:$B$999,Demands!$A876,'Growth rates'!$C$4:$C$999,$W876)</f>
        <v>3.896497982231506</v>
      </c>
      <c r="AM876" s="2">
        <f>SUMIFS('Growth rates'!R$4:R$999,'Growth rates'!$B$4:$B$999,Demands!$A876,'Growth rates'!$C$4:$C$999,$W876)</f>
        <v>4.1427674982616303</v>
      </c>
      <c r="AN876" s="2">
        <f>SUMIFS('Growth rates'!S$4:S$999,'Growth rates'!$B$4:$B$999,Demands!$A876,'Growth rates'!$C$4:$C$999,$W876)</f>
        <v>4.3716487681391776</v>
      </c>
      <c r="AO876" s="2">
        <f>SUMIFS('Growth rates'!T$4:T$999,'Growth rates'!$B$4:$B$999,Demands!$A876,'Growth rates'!$C$4:$C$999,$W876)</f>
        <v>4.5810619862411599</v>
      </c>
      <c r="AP876" s="2">
        <f>SUMIFS('Growth rates'!U$4:U$999,'Growth rates'!$B$4:$B$999,Demands!$A876,'Growth rates'!$C$4:$C$999,$W876)</f>
        <v>4.7690478507038865</v>
      </c>
      <c r="AR876">
        <f>VLOOKUP(C876&amp;A876,Driver_elast!$A$2:$E$1161,5,FALSE)</f>
        <v>0.79090300000000002</v>
      </c>
      <c r="AS876">
        <f t="shared" si="281"/>
        <v>0.79090300000000002</v>
      </c>
      <c r="AT876">
        <f t="shared" si="282"/>
        <v>0.1581806</v>
      </c>
      <c r="AV876" s="2" cm="1">
        <f t="array" ref="AV876">TREND($AR876:$AS876,$AR$3:$AS$3,AV$1)</f>
        <v>0.79090300000000002</v>
      </c>
      <c r="AW876" s="2" cm="1">
        <f t="array" ref="AW876">TREND($AR876:$AS876,$AR$3:$AS$3,AW$1)</f>
        <v>0.79090300000000002</v>
      </c>
      <c r="AX876" s="2" cm="1">
        <f t="array" ref="AX876">TREND($AR876:$AS876,$AR$3:$AS$3,AX$1)</f>
        <v>0.79090300000000002</v>
      </c>
      <c r="AY876" s="2" cm="1">
        <f t="array" ref="AY876">TREND($AR876:$AS876,$AR$3:$AS$3,AY$1)</f>
        <v>0.79090300000000002</v>
      </c>
      <c r="AZ876" s="2" cm="1">
        <f t="array" ref="AZ876">TREND($AR876:$AS876,$AR$3:$AS$3,AZ$1)</f>
        <v>0.79090300000000002</v>
      </c>
      <c r="BA876" s="2" cm="1">
        <f t="array" ref="BA876">TREND($AR876:$AS876,$AR$3:$AS$3,BA$1)</f>
        <v>0.79090300000000002</v>
      </c>
      <c r="BB876" s="2" cm="1">
        <f t="array" ref="BB876">TREND($AR876:$AS876,$AR$3:$AS$3,BB$1)</f>
        <v>0.79090300000000002</v>
      </c>
      <c r="BC876" s="2" cm="1">
        <f t="array" ref="BC876">TREND($AR876:$AS876,$AR$3:$AS$3,BC$1)</f>
        <v>0.79090300000000002</v>
      </c>
      <c r="BD876" s="2" cm="1">
        <f t="array" ref="BD876">TREND($AR876:$AS876,$AR$3:$AS$3,BD$1)</f>
        <v>0.79090300000000002</v>
      </c>
      <c r="BE876" s="2" cm="1">
        <f t="array" ref="BE876">TREND($AR876:$AS876,$AR$3:$AS$3,BE$1)</f>
        <v>0.79090300000000002</v>
      </c>
      <c r="BF876" s="20" cm="1">
        <f t="array" ref="BF876">TREND($AS876:$AT876,$AS$3:$AT$3,BF$1)</f>
        <v>0.71181269999999586</v>
      </c>
      <c r="BG876" s="20" cm="1">
        <f t="array" ref="BG876">TREND($AS876:$AT876,$AS$3:$AT$3,BG$1)</f>
        <v>0.63272239999999869</v>
      </c>
      <c r="BH876" s="20" cm="1">
        <f t="array" ref="BH876">TREND($AS876:$AT876,$AS$3:$AT$3,BH$1)</f>
        <v>0.55363209999999441</v>
      </c>
      <c r="BI876" s="20" cm="1">
        <f t="array" ref="BI876">TREND($AS876:$AT876,$AS$3:$AT$3,BI$1)</f>
        <v>0.47454179999999724</v>
      </c>
      <c r="BJ876" s="20" cm="1">
        <f t="array" ref="BJ876">TREND($AS876:$AT876,$AS$3:$AT$3,BJ$1)</f>
        <v>0.39545149999999296</v>
      </c>
      <c r="BK876" s="20" cm="1">
        <f t="array" ref="BK876">TREND($AS876:$AT876,$AS$3:$AT$3,BK$1)</f>
        <v>0.31636119999999579</v>
      </c>
      <c r="BL876" s="20" cm="1">
        <f t="array" ref="BL876">TREND($AS876:$AT876,$AS$3:$AT$3,BL$1)</f>
        <v>0.23727089999999862</v>
      </c>
      <c r="BM876" s="20" cm="1">
        <f t="array" ref="BM876">TREND($AS876:$AT876,$AS$3:$AT$3,BM$1)</f>
        <v>0.15818059999999434</v>
      </c>
    </row>
    <row r="877" spans="1:65" x14ac:dyDescent="0.35">
      <c r="A877" t="str">
        <f>IF(BYDem!B875="","\I:",BYDem!B875)</f>
        <v>Mexico</v>
      </c>
      <c r="B877" t="str">
        <f>BYDem!E875</f>
        <v>TWI</v>
      </c>
      <c r="C877" t="str">
        <f t="shared" si="283"/>
        <v>TWI</v>
      </c>
      <c r="D877" s="4">
        <f>SUMIFS(BYDem!$M$2:$M$2000,BYDem!$B$2:$B$2000,Demands!$A877,BYDem!$E$2:$E$2000,Demands!$B877)</f>
        <v>33.049803707999999</v>
      </c>
      <c r="E877" s="4">
        <f t="shared" si="264"/>
        <v>32.940855231671193</v>
      </c>
      <c r="F877" s="4">
        <f t="shared" si="265"/>
        <v>35.647408464914555</v>
      </c>
      <c r="G877" s="4">
        <f t="shared" si="266"/>
        <v>37.859739644703495</v>
      </c>
      <c r="H877" s="4">
        <f t="shared" si="267"/>
        <v>40.232960028659846</v>
      </c>
      <c r="I877" s="4">
        <f t="shared" si="268"/>
        <v>42.685611084376006</v>
      </c>
      <c r="J877" s="4">
        <f t="shared" si="269"/>
        <v>45.202807279307436</v>
      </c>
      <c r="K877" s="4">
        <f t="shared" si="270"/>
        <v>47.727955497978144</v>
      </c>
      <c r="L877" s="4">
        <f t="shared" si="271"/>
        <v>50.203358552617097</v>
      </c>
      <c r="M877" s="4">
        <f t="shared" si="272"/>
        <v>52.554327141303226</v>
      </c>
      <c r="N877" s="4">
        <f t="shared" si="273"/>
        <v>54.581185582857294</v>
      </c>
      <c r="O877" s="4">
        <f t="shared" si="274"/>
        <v>56.291410908364533</v>
      </c>
      <c r="P877" s="4">
        <f t="shared" si="275"/>
        <v>57.679520281614572</v>
      </c>
      <c r="Q877" s="4">
        <f t="shared" si="276"/>
        <v>58.756029387965846</v>
      </c>
      <c r="R877" s="4">
        <f t="shared" si="277"/>
        <v>59.560199321221269</v>
      </c>
      <c r="S877" s="4">
        <f t="shared" si="278"/>
        <v>60.130265156856588</v>
      </c>
      <c r="T877" s="4">
        <f t="shared" si="279"/>
        <v>60.504515656489446</v>
      </c>
      <c r="U877" s="4">
        <f t="shared" si="280"/>
        <v>60.719578803480978</v>
      </c>
      <c r="W877" s="5" t="str">
        <f>VLOOKUP(C877&amp;A877,Driver_elast!$A$2:$D$1161,4,FALSE)</f>
        <v>GDPSER</v>
      </c>
      <c r="X877" s="5">
        <v>1</v>
      </c>
      <c r="Y877" s="2">
        <f>SUMIFS('Growth rates'!D$4:D$999,'Growth rates'!$B$4:$B$999,Demands!$A877,'Growth rates'!$C$4:$C$999,$W877)</f>
        <v>1</v>
      </c>
      <c r="Z877" s="2">
        <f>SUMIFS('Growth rates'!E$4:E$999,'Growth rates'!$B$4:$B$999,Demands!$A877,'Growth rates'!$C$4:$C$999,$W877)</f>
        <v>0.99238862551627027</v>
      </c>
      <c r="AA877" s="2">
        <f>SUMIFS('Growth rates'!F$4:F$999,'Growth rates'!$B$4:$B$999,Demands!$A877,'Growth rates'!$C$4:$C$999,$W877)</f>
        <v>1.1806556654172964</v>
      </c>
      <c r="AB877" s="2">
        <f>SUMIFS('Growth rates'!G$4:G$999,'Growth rates'!$B$4:$B$999,Demands!$A877,'Growth rates'!$C$4:$C$999,$W877)</f>
        <v>1.3498384803315604</v>
      </c>
      <c r="AC877" s="2">
        <f>SUMIFS('Growth rates'!H$4:H$999,'Growth rates'!$B$4:$B$999,Demands!$A877,'Growth rates'!$C$4:$C$999,$W877)</f>
        <v>1.5452063158251821</v>
      </c>
      <c r="AD877" s="2">
        <f>SUMIFS('Growth rates'!I$4:I$999,'Growth rates'!$B$4:$B$999,Demands!$A877,'Growth rates'!$C$4:$C$999,$W877)</f>
        <v>1.7627022120027156</v>
      </c>
      <c r="AE877" s="2">
        <f>SUMIFS('Growth rates'!J$4:J$999,'Growth rates'!$B$4:$B$999,Demands!$A877,'Growth rates'!$C$4:$C$999,$W877)</f>
        <v>2.0027099956529435</v>
      </c>
      <c r="AF877" s="2">
        <f>SUMIFS('Growth rates'!K$4:K$999,'Growth rates'!$B$4:$B$999,Demands!$A877,'Growth rates'!$C$4:$C$999,$W877)</f>
        <v>2.2610254245079693</v>
      </c>
      <c r="AG877" s="2">
        <f>SUMIFS('Growth rates'!L$4:L$999,'Growth rates'!$B$4:$B$999,Demands!$A877,'Growth rates'!$C$4:$C$999,$W877)</f>
        <v>2.5317884453854731</v>
      </c>
      <c r="AH877" s="2">
        <f>SUMIFS('Growth rates'!M$4:M$999,'Growth rates'!$B$4:$B$999,Demands!$A877,'Growth rates'!$C$4:$C$999,$W877)</f>
        <v>2.8055372816315711</v>
      </c>
      <c r="AI877" s="2">
        <f>SUMIFS('Growth rates'!N$4:N$999,'Growth rates'!$B$4:$B$999,Demands!$A877,'Growth rates'!$C$4:$C$999,$W877)</f>
        <v>3.0831243857655708</v>
      </c>
      <c r="AJ877" s="2">
        <f>SUMIFS('Growth rates'!O$4:O$999,'Growth rates'!$B$4:$B$999,Demands!$A877,'Growth rates'!$C$4:$C$999,$W877)</f>
        <v>3.3619433061054456</v>
      </c>
      <c r="AK877" s="2">
        <f>SUMIFS('Growth rates'!P$4:P$999,'Growth rates'!$B$4:$B$999,Demands!$A877,'Growth rates'!$C$4:$C$999,$W877)</f>
        <v>3.6353975776066636</v>
      </c>
      <c r="AL877" s="2">
        <f>SUMIFS('Growth rates'!Q$4:Q$999,'Growth rates'!$B$4:$B$999,Demands!$A877,'Growth rates'!$C$4:$C$999,$W877)</f>
        <v>3.896497982231506</v>
      </c>
      <c r="AM877" s="2">
        <f>SUMIFS('Growth rates'!R$4:R$999,'Growth rates'!$B$4:$B$999,Demands!$A877,'Growth rates'!$C$4:$C$999,$W877)</f>
        <v>4.1427674982616303</v>
      </c>
      <c r="AN877" s="2">
        <f>SUMIFS('Growth rates'!S$4:S$999,'Growth rates'!$B$4:$B$999,Demands!$A877,'Growth rates'!$C$4:$C$999,$W877)</f>
        <v>4.3716487681391776</v>
      </c>
      <c r="AO877" s="2">
        <f>SUMIFS('Growth rates'!T$4:T$999,'Growth rates'!$B$4:$B$999,Demands!$A877,'Growth rates'!$C$4:$C$999,$W877)</f>
        <v>4.5810619862411599</v>
      </c>
      <c r="AP877" s="2">
        <f>SUMIFS('Growth rates'!U$4:U$999,'Growth rates'!$B$4:$B$999,Demands!$A877,'Growth rates'!$C$4:$C$999,$W877)</f>
        <v>4.7690478507038865</v>
      </c>
      <c r="AR877">
        <f>VLOOKUP(C877&amp;A877,Driver_elast!$A$2:$E$1161,5,FALSE)</f>
        <v>0.43310100000000001</v>
      </c>
      <c r="AS877">
        <f t="shared" si="281"/>
        <v>0.43310100000000001</v>
      </c>
      <c r="AT877">
        <f t="shared" si="282"/>
        <v>8.6620200000000008E-2</v>
      </c>
      <c r="AV877" s="2" cm="1">
        <f t="array" ref="AV877">TREND($AR877:$AS877,$AR$3:$AS$3,AV$1)</f>
        <v>0.43310100000000001</v>
      </c>
      <c r="AW877" s="2" cm="1">
        <f t="array" ref="AW877">TREND($AR877:$AS877,$AR$3:$AS$3,AW$1)</f>
        <v>0.43310100000000001</v>
      </c>
      <c r="AX877" s="2" cm="1">
        <f t="array" ref="AX877">TREND($AR877:$AS877,$AR$3:$AS$3,AX$1)</f>
        <v>0.43310100000000001</v>
      </c>
      <c r="AY877" s="2" cm="1">
        <f t="array" ref="AY877">TREND($AR877:$AS877,$AR$3:$AS$3,AY$1)</f>
        <v>0.43310100000000001</v>
      </c>
      <c r="AZ877" s="2" cm="1">
        <f t="array" ref="AZ877">TREND($AR877:$AS877,$AR$3:$AS$3,AZ$1)</f>
        <v>0.43310100000000001</v>
      </c>
      <c r="BA877" s="2" cm="1">
        <f t="array" ref="BA877">TREND($AR877:$AS877,$AR$3:$AS$3,BA$1)</f>
        <v>0.43310100000000001</v>
      </c>
      <c r="BB877" s="2" cm="1">
        <f t="array" ref="BB877">TREND($AR877:$AS877,$AR$3:$AS$3,BB$1)</f>
        <v>0.43310100000000001</v>
      </c>
      <c r="BC877" s="2" cm="1">
        <f t="array" ref="BC877">TREND($AR877:$AS877,$AR$3:$AS$3,BC$1)</f>
        <v>0.43310100000000001</v>
      </c>
      <c r="BD877" s="2" cm="1">
        <f t="array" ref="BD877">TREND($AR877:$AS877,$AR$3:$AS$3,BD$1)</f>
        <v>0.43310100000000001</v>
      </c>
      <c r="BE877" s="2" cm="1">
        <f t="array" ref="BE877">TREND($AR877:$AS877,$AR$3:$AS$3,BE$1)</f>
        <v>0.43310100000000001</v>
      </c>
      <c r="BF877" s="20" cm="1">
        <f t="array" ref="BF877">TREND($AS877:$AT877,$AS$3:$AT$3,BF$1)</f>
        <v>0.38979090000000127</v>
      </c>
      <c r="BG877" s="20" cm="1">
        <f t="array" ref="BG877">TREND($AS877:$AT877,$AS$3:$AT$3,BG$1)</f>
        <v>0.34648080000000192</v>
      </c>
      <c r="BH877" s="20" cm="1">
        <f t="array" ref="BH877">TREND($AS877:$AT877,$AS$3:$AT$3,BH$1)</f>
        <v>0.30317070000000257</v>
      </c>
      <c r="BI877" s="20" cm="1">
        <f t="array" ref="BI877">TREND($AS877:$AT877,$AS$3:$AT$3,BI$1)</f>
        <v>0.25986059999999966</v>
      </c>
      <c r="BJ877" s="20" cm="1">
        <f t="array" ref="BJ877">TREND($AS877:$AT877,$AS$3:$AT$3,BJ$1)</f>
        <v>0.21655050000000031</v>
      </c>
      <c r="BK877" s="20" cm="1">
        <f t="array" ref="BK877">TREND($AS877:$AT877,$AS$3:$AT$3,BK$1)</f>
        <v>0.17324040000000096</v>
      </c>
      <c r="BL877" s="20" cm="1">
        <f t="array" ref="BL877">TREND($AS877:$AT877,$AS$3:$AT$3,BL$1)</f>
        <v>0.12993030000000161</v>
      </c>
      <c r="BM877" s="20" cm="1">
        <f t="array" ref="BM877">TREND($AS877:$AT877,$AS$3:$AT$3,BM$1)</f>
        <v>8.6620200000002257E-2</v>
      </c>
    </row>
    <row r="878" spans="1:65" x14ac:dyDescent="0.35">
      <c r="A878" t="str">
        <f>IF(BYDem!B876="","\I:",BYDem!B876)</f>
        <v>Mexico</v>
      </c>
      <c r="B878" t="str">
        <f>BYDem!E876</f>
        <v>Trd_2w</v>
      </c>
      <c r="C878" t="str">
        <f t="shared" si="283"/>
        <v>Trd_2w</v>
      </c>
      <c r="D878" s="4">
        <f>SUMIFS(BYDem!$M$2:$M$2000,BYDem!$B$2:$B$2000,Demands!$A878,BYDem!$E$2:$E$2000,Demands!$B878)</f>
        <v>91.49</v>
      </c>
      <c r="E878" s="4">
        <f t="shared" si="264"/>
        <v>90.771169605755333</v>
      </c>
      <c r="F878" s="4">
        <f t="shared" si="265"/>
        <v>108.47756685947431</v>
      </c>
      <c r="G878" s="4">
        <f t="shared" si="266"/>
        <v>124.39804267478212</v>
      </c>
      <c r="H878" s="4">
        <f t="shared" si="267"/>
        <v>142.7657331446957</v>
      </c>
      <c r="I878" s="4">
        <f t="shared" si="268"/>
        <v>163.18490660583538</v>
      </c>
      <c r="J878" s="4">
        <f t="shared" si="269"/>
        <v>185.67280921742559</v>
      </c>
      <c r="K878" s="4">
        <f t="shared" si="270"/>
        <v>209.81458897702433</v>
      </c>
      <c r="L878" s="4">
        <f t="shared" si="271"/>
        <v>235.04169529930809</v>
      </c>
      <c r="M878" s="4">
        <f t="shared" si="272"/>
        <v>260.45550531758568</v>
      </c>
      <c r="N878" s="4">
        <f t="shared" si="273"/>
        <v>283.64863162362332</v>
      </c>
      <c r="O878" s="4">
        <f t="shared" si="274"/>
        <v>304.16979011863981</v>
      </c>
      <c r="P878" s="4">
        <f t="shared" si="275"/>
        <v>321.48821715843064</v>
      </c>
      <c r="Q878" s="4">
        <f t="shared" si="276"/>
        <v>335.34211376097744</v>
      </c>
      <c r="R878" s="4">
        <f t="shared" si="277"/>
        <v>345.93939116712914</v>
      </c>
      <c r="S878" s="4">
        <f t="shared" si="278"/>
        <v>353.58443011118987</v>
      </c>
      <c r="T878" s="4">
        <f t="shared" si="279"/>
        <v>358.66571115462511</v>
      </c>
      <c r="U878" s="4">
        <f t="shared" si="280"/>
        <v>361.60931174187084</v>
      </c>
      <c r="W878" s="5" t="str">
        <f>VLOOKUP(C878&amp;A878,Driver_elast!$A$2:$D$1161,4,FALSE)</f>
        <v>GDP</v>
      </c>
      <c r="X878" s="5">
        <v>1</v>
      </c>
      <c r="Y878" s="2">
        <f>SUMIFS('Growth rates'!D$4:D$999,'Growth rates'!$B$4:$B$999,Demands!$A878,'Growth rates'!$C$4:$C$999,$W878)</f>
        <v>1</v>
      </c>
      <c r="Z878" s="2">
        <f>SUMIFS('Growth rates'!E$4:E$999,'Growth rates'!$B$4:$B$999,Demands!$A878,'Growth rates'!$C$4:$C$999,$W878)</f>
        <v>0.99238862551626927</v>
      </c>
      <c r="AA878" s="2">
        <f>SUMIFS('Growth rates'!F$4:F$999,'Growth rates'!$B$4:$B$999,Demands!$A878,'Growth rates'!$C$4:$C$999,$W878)</f>
        <v>1.1806556654172955</v>
      </c>
      <c r="AB878" s="2">
        <f>SUMIFS('Growth rates'!G$4:G$999,'Growth rates'!$B$4:$B$999,Demands!$A878,'Growth rates'!$C$4:$C$999,$W878)</f>
        <v>1.3498384803315548</v>
      </c>
      <c r="AC878" s="2">
        <f>SUMIFS('Growth rates'!H$4:H$999,'Growth rates'!$B$4:$B$999,Demands!$A878,'Growth rates'!$C$4:$C$999,$W878)</f>
        <v>1.5452063158251783</v>
      </c>
      <c r="AD878" s="2">
        <f>SUMIFS('Growth rates'!I$4:I$999,'Growth rates'!$B$4:$B$999,Demands!$A878,'Growth rates'!$C$4:$C$999,$W878)</f>
        <v>1.76270221200271</v>
      </c>
      <c r="AE878" s="2">
        <f>SUMIFS('Growth rates'!J$4:J$999,'Growth rates'!$B$4:$B$999,Demands!$A878,'Growth rates'!$C$4:$C$999,$W878)</f>
        <v>2.0027099956529386</v>
      </c>
      <c r="AF878" s="2">
        <f>SUMIFS('Growth rates'!K$4:K$999,'Growth rates'!$B$4:$B$999,Demands!$A878,'Growth rates'!$C$4:$C$999,$W878)</f>
        <v>2.2610254245079653</v>
      </c>
      <c r="AG878" s="2">
        <f>SUMIFS('Growth rates'!L$4:L$999,'Growth rates'!$B$4:$B$999,Demands!$A878,'Growth rates'!$C$4:$C$999,$W878)</f>
        <v>2.5317884453854647</v>
      </c>
      <c r="AH878" s="2">
        <f>SUMIFS('Growth rates'!M$4:M$999,'Growth rates'!$B$4:$B$999,Demands!$A878,'Growth rates'!$C$4:$C$999,$W878)</f>
        <v>2.8055372816315671</v>
      </c>
      <c r="AI878" s="2">
        <f>SUMIFS('Growth rates'!N$4:N$999,'Growth rates'!$B$4:$B$999,Demands!$A878,'Growth rates'!$C$4:$C$999,$W878)</f>
        <v>3.0831243857655601</v>
      </c>
      <c r="AJ878" s="2">
        <f>SUMIFS('Growth rates'!O$4:O$999,'Growth rates'!$B$4:$B$999,Demands!$A878,'Growth rates'!$C$4:$C$999,$W878)</f>
        <v>3.3619433061054345</v>
      </c>
      <c r="AK878" s="2">
        <f>SUMIFS('Growth rates'!P$4:P$999,'Growth rates'!$B$4:$B$999,Demands!$A878,'Growth rates'!$C$4:$C$999,$W878)</f>
        <v>3.6353975776066525</v>
      </c>
      <c r="AL878" s="2">
        <f>SUMIFS('Growth rates'!Q$4:Q$999,'Growth rates'!$B$4:$B$999,Demands!$A878,'Growth rates'!$C$4:$C$999,$W878)</f>
        <v>3.8964979822314971</v>
      </c>
      <c r="AM878" s="2">
        <f>SUMIFS('Growth rates'!R$4:R$999,'Growth rates'!$B$4:$B$999,Demands!$A878,'Growth rates'!$C$4:$C$999,$W878)</f>
        <v>4.1427674982616214</v>
      </c>
      <c r="AN878" s="2">
        <f>SUMIFS('Growth rates'!S$4:S$999,'Growth rates'!$B$4:$B$999,Demands!$A878,'Growth rates'!$C$4:$C$999,$W878)</f>
        <v>4.3716487681391634</v>
      </c>
      <c r="AO878" s="2">
        <f>SUMIFS('Growth rates'!T$4:T$999,'Growth rates'!$B$4:$B$999,Demands!$A878,'Growth rates'!$C$4:$C$999,$W878)</f>
        <v>4.5810619862411484</v>
      </c>
      <c r="AP878" s="2">
        <f>SUMIFS('Growth rates'!U$4:U$999,'Growth rates'!$B$4:$B$999,Demands!$A878,'Growth rates'!$C$4:$C$999,$W878)</f>
        <v>4.7690478507038758</v>
      </c>
      <c r="AR878">
        <f>VLOOKUP(C878&amp;A878,Driver_elast!$A$2:$E$1161,5,FALSE)</f>
        <v>1.0330680000000001</v>
      </c>
      <c r="AS878">
        <f t="shared" si="281"/>
        <v>1</v>
      </c>
      <c r="AT878">
        <f t="shared" si="282"/>
        <v>0.2</v>
      </c>
      <c r="AV878" s="2" cm="1">
        <f t="array" ref="AV878">TREND($AR878:$AS878,$AR$3:$AS$3,AV$1)</f>
        <v>1.0330679999999999</v>
      </c>
      <c r="AW878" s="2" cm="1">
        <f t="array" ref="AW878">TREND($AR878:$AS878,$AR$3:$AS$3,AW$1)</f>
        <v>1.0322614634146341</v>
      </c>
      <c r="AX878" s="2" cm="1">
        <f t="array" ref="AX878">TREND($AR878:$AS878,$AR$3:$AS$3,AX$1)</f>
        <v>1.0282287804878047</v>
      </c>
      <c r="AY878" s="2" cm="1">
        <f t="array" ref="AY878">TREND($AR878:$AS878,$AR$3:$AS$3,AY$1)</f>
        <v>1.0241960975609754</v>
      </c>
      <c r="AZ878" s="2" cm="1">
        <f t="array" ref="AZ878">TREND($AR878:$AS878,$AR$3:$AS$3,AZ$1)</f>
        <v>1.0201634146341461</v>
      </c>
      <c r="BA878" s="2" cm="1">
        <f t="array" ref="BA878">TREND($AR878:$AS878,$AR$3:$AS$3,BA$1)</f>
        <v>1.0161307317073169</v>
      </c>
      <c r="BB878" s="2" cm="1">
        <f t="array" ref="BB878">TREND($AR878:$AS878,$AR$3:$AS$3,BB$1)</f>
        <v>1.0120980487804876</v>
      </c>
      <c r="BC878" s="2" cm="1">
        <f t="array" ref="BC878">TREND($AR878:$AS878,$AR$3:$AS$3,BC$1)</f>
        <v>1.0080653658536582</v>
      </c>
      <c r="BD878" s="2" cm="1">
        <f t="array" ref="BD878">TREND($AR878:$AS878,$AR$3:$AS$3,BD$1)</f>
        <v>1.0040326829268291</v>
      </c>
      <c r="BE878" s="2" cm="1">
        <f t="array" ref="BE878">TREND($AR878:$AS878,$AR$3:$AS$3,BE$1)</f>
        <v>0.99999999999999978</v>
      </c>
      <c r="BF878" s="20" cm="1">
        <f t="array" ref="BF878">TREND($AS878:$AT878,$AS$3:$AT$3,BF$1)</f>
        <v>0.90000000000000568</v>
      </c>
      <c r="BG878" s="20" cm="1">
        <f t="array" ref="BG878">TREND($AS878:$AT878,$AS$3:$AT$3,BG$1)</f>
        <v>0.80000000000000426</v>
      </c>
      <c r="BH878" s="20" cm="1">
        <f t="array" ref="BH878">TREND($AS878:$AT878,$AS$3:$AT$3,BH$1)</f>
        <v>0.70000000000000284</v>
      </c>
      <c r="BI878" s="20" cm="1">
        <f t="array" ref="BI878">TREND($AS878:$AT878,$AS$3:$AT$3,BI$1)</f>
        <v>0.60000000000000142</v>
      </c>
      <c r="BJ878" s="20" cm="1">
        <f t="array" ref="BJ878">TREND($AS878:$AT878,$AS$3:$AT$3,BJ$1)</f>
        <v>0.5</v>
      </c>
      <c r="BK878" s="20" cm="1">
        <f t="array" ref="BK878">TREND($AS878:$AT878,$AS$3:$AT$3,BK$1)</f>
        <v>0.40000000000000568</v>
      </c>
      <c r="BL878" s="20" cm="1">
        <f t="array" ref="BL878">TREND($AS878:$AT878,$AS$3:$AT$3,BL$1)</f>
        <v>0.30000000000000426</v>
      </c>
      <c r="BM878" s="20" cm="1">
        <f t="array" ref="BM878">TREND($AS878:$AT878,$AS$3:$AT$3,BM$1)</f>
        <v>0.20000000000000284</v>
      </c>
    </row>
    <row r="879" spans="1:65" x14ac:dyDescent="0.35">
      <c r="A879" t="str">
        <f>IF(BYDem!B877="","\I:",BYDem!B877)</f>
        <v>Mexico</v>
      </c>
      <c r="B879" t="str">
        <f>BYDem!E877</f>
        <v>Trd_3w</v>
      </c>
      <c r="C879" t="str">
        <f t="shared" si="283"/>
        <v>Trd_3w</v>
      </c>
      <c r="D879" s="4">
        <f>SUMIFS(BYDem!$M$2:$M$2000,BYDem!$B$2:$B$2000,Demands!$A879,BYDem!$E$2:$E$2000,Demands!$B879)</f>
        <v>4.2</v>
      </c>
      <c r="E879" s="4">
        <f t="shared" si="264"/>
        <v>4.167000900034675</v>
      </c>
      <c r="F879" s="4">
        <f t="shared" si="265"/>
        <v>4.9798423959972906</v>
      </c>
      <c r="G879" s="4">
        <f t="shared" si="266"/>
        <v>5.7106982100129517</v>
      </c>
      <c r="H879" s="4">
        <f t="shared" si="267"/>
        <v>6.5538974664741723</v>
      </c>
      <c r="I879" s="4">
        <f t="shared" si="268"/>
        <v>7.4912734478577843</v>
      </c>
      <c r="J879" s="4">
        <f t="shared" si="269"/>
        <v>8.523617867670648</v>
      </c>
      <c r="K879" s="4">
        <f t="shared" si="270"/>
        <v>9.6318862575527628</v>
      </c>
      <c r="L879" s="4">
        <f t="shared" si="271"/>
        <v>10.789978361100601</v>
      </c>
      <c r="M879" s="4">
        <f t="shared" si="272"/>
        <v>11.956641407081211</v>
      </c>
      <c r="N879" s="4">
        <f t="shared" si="273"/>
        <v>13.021360288766184</v>
      </c>
      <c r="O879" s="4">
        <f t="shared" si="274"/>
        <v>13.963418062064569</v>
      </c>
      <c r="P879" s="4">
        <f t="shared" si="275"/>
        <v>14.758449142697659</v>
      </c>
      <c r="Q879" s="4">
        <f t="shared" si="276"/>
        <v>15.394435214735003</v>
      </c>
      <c r="R879" s="4">
        <f t="shared" si="277"/>
        <v>15.880920788085501</v>
      </c>
      <c r="S879" s="4">
        <f t="shared" si="278"/>
        <v>16.231878964553474</v>
      </c>
      <c r="T879" s="4">
        <f t="shared" si="279"/>
        <v>16.465143587817526</v>
      </c>
      <c r="U879" s="4">
        <f t="shared" si="280"/>
        <v>16.600274448746937</v>
      </c>
      <c r="W879" s="5" t="str">
        <f>VLOOKUP(C879&amp;A879,Driver_elast!$A$2:$D$1161,4,FALSE)</f>
        <v>GDP</v>
      </c>
      <c r="X879" s="5">
        <v>1</v>
      </c>
      <c r="Y879" s="2">
        <f>SUMIFS('Growth rates'!D$4:D$999,'Growth rates'!$B$4:$B$999,Demands!$A879,'Growth rates'!$C$4:$C$999,$W879)</f>
        <v>1</v>
      </c>
      <c r="Z879" s="2">
        <f>SUMIFS('Growth rates'!E$4:E$999,'Growth rates'!$B$4:$B$999,Demands!$A879,'Growth rates'!$C$4:$C$999,$W879)</f>
        <v>0.99238862551626927</v>
      </c>
      <c r="AA879" s="2">
        <f>SUMIFS('Growth rates'!F$4:F$999,'Growth rates'!$B$4:$B$999,Demands!$A879,'Growth rates'!$C$4:$C$999,$W879)</f>
        <v>1.1806556654172955</v>
      </c>
      <c r="AB879" s="2">
        <f>SUMIFS('Growth rates'!G$4:G$999,'Growth rates'!$B$4:$B$999,Demands!$A879,'Growth rates'!$C$4:$C$999,$W879)</f>
        <v>1.3498384803315548</v>
      </c>
      <c r="AC879" s="2">
        <f>SUMIFS('Growth rates'!H$4:H$999,'Growth rates'!$B$4:$B$999,Demands!$A879,'Growth rates'!$C$4:$C$999,$W879)</f>
        <v>1.5452063158251783</v>
      </c>
      <c r="AD879" s="2">
        <f>SUMIFS('Growth rates'!I$4:I$999,'Growth rates'!$B$4:$B$999,Demands!$A879,'Growth rates'!$C$4:$C$999,$W879)</f>
        <v>1.76270221200271</v>
      </c>
      <c r="AE879" s="2">
        <f>SUMIFS('Growth rates'!J$4:J$999,'Growth rates'!$B$4:$B$999,Demands!$A879,'Growth rates'!$C$4:$C$999,$W879)</f>
        <v>2.0027099956529386</v>
      </c>
      <c r="AF879" s="2">
        <f>SUMIFS('Growth rates'!K$4:K$999,'Growth rates'!$B$4:$B$999,Demands!$A879,'Growth rates'!$C$4:$C$999,$W879)</f>
        <v>2.2610254245079653</v>
      </c>
      <c r="AG879" s="2">
        <f>SUMIFS('Growth rates'!L$4:L$999,'Growth rates'!$B$4:$B$999,Demands!$A879,'Growth rates'!$C$4:$C$999,$W879)</f>
        <v>2.5317884453854647</v>
      </c>
      <c r="AH879" s="2">
        <f>SUMIFS('Growth rates'!M$4:M$999,'Growth rates'!$B$4:$B$999,Demands!$A879,'Growth rates'!$C$4:$C$999,$W879)</f>
        <v>2.8055372816315671</v>
      </c>
      <c r="AI879" s="2">
        <f>SUMIFS('Growth rates'!N$4:N$999,'Growth rates'!$B$4:$B$999,Demands!$A879,'Growth rates'!$C$4:$C$999,$W879)</f>
        <v>3.0831243857655601</v>
      </c>
      <c r="AJ879" s="2">
        <f>SUMIFS('Growth rates'!O$4:O$999,'Growth rates'!$B$4:$B$999,Demands!$A879,'Growth rates'!$C$4:$C$999,$W879)</f>
        <v>3.3619433061054345</v>
      </c>
      <c r="AK879" s="2">
        <f>SUMIFS('Growth rates'!P$4:P$999,'Growth rates'!$B$4:$B$999,Demands!$A879,'Growth rates'!$C$4:$C$999,$W879)</f>
        <v>3.6353975776066525</v>
      </c>
      <c r="AL879" s="2">
        <f>SUMIFS('Growth rates'!Q$4:Q$999,'Growth rates'!$B$4:$B$999,Demands!$A879,'Growth rates'!$C$4:$C$999,$W879)</f>
        <v>3.8964979822314971</v>
      </c>
      <c r="AM879" s="2">
        <f>SUMIFS('Growth rates'!R$4:R$999,'Growth rates'!$B$4:$B$999,Demands!$A879,'Growth rates'!$C$4:$C$999,$W879)</f>
        <v>4.1427674982616214</v>
      </c>
      <c r="AN879" s="2">
        <f>SUMIFS('Growth rates'!S$4:S$999,'Growth rates'!$B$4:$B$999,Demands!$A879,'Growth rates'!$C$4:$C$999,$W879)</f>
        <v>4.3716487681391634</v>
      </c>
      <c r="AO879" s="2">
        <f>SUMIFS('Growth rates'!T$4:T$999,'Growth rates'!$B$4:$B$999,Demands!$A879,'Growth rates'!$C$4:$C$999,$W879)</f>
        <v>4.5810619862411484</v>
      </c>
      <c r="AP879" s="2">
        <f>SUMIFS('Growth rates'!U$4:U$999,'Growth rates'!$B$4:$B$999,Demands!$A879,'Growth rates'!$C$4:$C$999,$W879)</f>
        <v>4.7690478507038758</v>
      </c>
      <c r="AR879">
        <f>VLOOKUP(C879&amp;A879,Driver_elast!$A$2:$E$1161,5,FALSE)</f>
        <v>1.0330680000000001</v>
      </c>
      <c r="AS879">
        <f t="shared" si="281"/>
        <v>1</v>
      </c>
      <c r="AT879">
        <f t="shared" si="282"/>
        <v>0.2</v>
      </c>
      <c r="AV879" s="2" cm="1">
        <f t="array" ref="AV879">TREND($AR879:$AS879,$AR$3:$AS$3,AV$1)</f>
        <v>1.0330679999999999</v>
      </c>
      <c r="AW879" s="2" cm="1">
        <f t="array" ref="AW879">TREND($AR879:$AS879,$AR$3:$AS$3,AW$1)</f>
        <v>1.0322614634146341</v>
      </c>
      <c r="AX879" s="2" cm="1">
        <f t="array" ref="AX879">TREND($AR879:$AS879,$AR$3:$AS$3,AX$1)</f>
        <v>1.0282287804878047</v>
      </c>
      <c r="AY879" s="2" cm="1">
        <f t="array" ref="AY879">TREND($AR879:$AS879,$AR$3:$AS$3,AY$1)</f>
        <v>1.0241960975609754</v>
      </c>
      <c r="AZ879" s="2" cm="1">
        <f t="array" ref="AZ879">TREND($AR879:$AS879,$AR$3:$AS$3,AZ$1)</f>
        <v>1.0201634146341461</v>
      </c>
      <c r="BA879" s="2" cm="1">
        <f t="array" ref="BA879">TREND($AR879:$AS879,$AR$3:$AS$3,BA$1)</f>
        <v>1.0161307317073169</v>
      </c>
      <c r="BB879" s="2" cm="1">
        <f t="array" ref="BB879">TREND($AR879:$AS879,$AR$3:$AS$3,BB$1)</f>
        <v>1.0120980487804876</v>
      </c>
      <c r="BC879" s="2" cm="1">
        <f t="array" ref="BC879">TREND($AR879:$AS879,$AR$3:$AS$3,BC$1)</f>
        <v>1.0080653658536582</v>
      </c>
      <c r="BD879" s="2" cm="1">
        <f t="array" ref="BD879">TREND($AR879:$AS879,$AR$3:$AS$3,BD$1)</f>
        <v>1.0040326829268291</v>
      </c>
      <c r="BE879" s="2" cm="1">
        <f t="array" ref="BE879">TREND($AR879:$AS879,$AR$3:$AS$3,BE$1)</f>
        <v>0.99999999999999978</v>
      </c>
      <c r="BF879" s="20" cm="1">
        <f t="array" ref="BF879">TREND($AS879:$AT879,$AS$3:$AT$3,BF$1)</f>
        <v>0.90000000000000568</v>
      </c>
      <c r="BG879" s="20" cm="1">
        <f t="array" ref="BG879">TREND($AS879:$AT879,$AS$3:$AT$3,BG$1)</f>
        <v>0.80000000000000426</v>
      </c>
      <c r="BH879" s="20" cm="1">
        <f t="array" ref="BH879">TREND($AS879:$AT879,$AS$3:$AT$3,BH$1)</f>
        <v>0.70000000000000284</v>
      </c>
      <c r="BI879" s="20" cm="1">
        <f t="array" ref="BI879">TREND($AS879:$AT879,$AS$3:$AT$3,BI$1)</f>
        <v>0.60000000000000142</v>
      </c>
      <c r="BJ879" s="20" cm="1">
        <f t="array" ref="BJ879">TREND($AS879:$AT879,$AS$3:$AT$3,BJ$1)</f>
        <v>0.5</v>
      </c>
      <c r="BK879" s="20" cm="1">
        <f t="array" ref="BK879">TREND($AS879:$AT879,$AS$3:$AT$3,BK$1)</f>
        <v>0.40000000000000568</v>
      </c>
      <c r="BL879" s="20" cm="1">
        <f t="array" ref="BL879">TREND($AS879:$AT879,$AS$3:$AT$3,BL$1)</f>
        <v>0.30000000000000426</v>
      </c>
      <c r="BM879" s="20" cm="1">
        <f t="array" ref="BM879">TREND($AS879:$AT879,$AS$3:$AT$3,BM$1)</f>
        <v>0.20000000000000284</v>
      </c>
    </row>
    <row r="880" spans="1:65" x14ac:dyDescent="0.35">
      <c r="A880" t="str">
        <f>IF(BYDem!B878="","\I:",BYDem!B878)</f>
        <v>Mexico</v>
      </c>
      <c r="B880" t="str">
        <f>BYDem!E878</f>
        <v>Trd_Bus</v>
      </c>
      <c r="C880" t="str">
        <f t="shared" si="283"/>
        <v>Trd_Bus</v>
      </c>
      <c r="D880" s="4">
        <f>SUMIFS(BYDem!$M$2:$M$2000,BYDem!$B$2:$B$2000,Demands!$A880,BYDem!$E$2:$E$2000,Demands!$B880)</f>
        <v>5.25</v>
      </c>
      <c r="E880" s="4">
        <f t="shared" si="264"/>
        <v>5.2087511250433431</v>
      </c>
      <c r="F880" s="4">
        <f t="shared" si="265"/>
        <v>6.2248029949966126</v>
      </c>
      <c r="G880" s="4">
        <f t="shared" si="266"/>
        <v>7.1383727625161892</v>
      </c>
      <c r="H880" s="4">
        <f t="shared" si="267"/>
        <v>8.1923718330927144</v>
      </c>
      <c r="I880" s="4">
        <f t="shared" si="268"/>
        <v>9.364091809822229</v>
      </c>
      <c r="J880" s="4">
        <f t="shared" si="269"/>
        <v>10.654522334588307</v>
      </c>
      <c r="K880" s="4">
        <f t="shared" si="270"/>
        <v>12.03985782194095</v>
      </c>
      <c r="L880" s="4">
        <f t="shared" si="271"/>
        <v>13.487472951375748</v>
      </c>
      <c r="M880" s="4">
        <f t="shared" si="272"/>
        <v>14.945801758851509</v>
      </c>
      <c r="N880" s="4">
        <f t="shared" si="273"/>
        <v>16.276700360957726</v>
      </c>
      <c r="O880" s="4">
        <f t="shared" si="274"/>
        <v>17.45427257758071</v>
      </c>
      <c r="P880" s="4">
        <f t="shared" si="275"/>
        <v>18.448061428372071</v>
      </c>
      <c r="Q880" s="4">
        <f t="shared" si="276"/>
        <v>19.24304401841875</v>
      </c>
      <c r="R880" s="4">
        <f t="shared" si="277"/>
        <v>19.851150985106873</v>
      </c>
      <c r="S880" s="4">
        <f t="shared" si="278"/>
        <v>20.289848705691842</v>
      </c>
      <c r="T880" s="4">
        <f t="shared" si="279"/>
        <v>20.581429484771906</v>
      </c>
      <c r="U880" s="4">
        <f t="shared" si="280"/>
        <v>20.750343060933673</v>
      </c>
      <c r="W880" s="5" t="str">
        <f>VLOOKUP(C880&amp;A880,Driver_elast!$A$2:$D$1161,4,FALSE)</f>
        <v>GDP</v>
      </c>
      <c r="X880" s="5">
        <v>1</v>
      </c>
      <c r="Y880" s="2">
        <f>SUMIFS('Growth rates'!D$4:D$999,'Growth rates'!$B$4:$B$999,Demands!$A880,'Growth rates'!$C$4:$C$999,$W880)</f>
        <v>1</v>
      </c>
      <c r="Z880" s="2">
        <f>SUMIFS('Growth rates'!E$4:E$999,'Growth rates'!$B$4:$B$999,Demands!$A880,'Growth rates'!$C$4:$C$999,$W880)</f>
        <v>0.99238862551626927</v>
      </c>
      <c r="AA880" s="2">
        <f>SUMIFS('Growth rates'!F$4:F$999,'Growth rates'!$B$4:$B$999,Demands!$A880,'Growth rates'!$C$4:$C$999,$W880)</f>
        <v>1.1806556654172955</v>
      </c>
      <c r="AB880" s="2">
        <f>SUMIFS('Growth rates'!G$4:G$999,'Growth rates'!$B$4:$B$999,Demands!$A880,'Growth rates'!$C$4:$C$999,$W880)</f>
        <v>1.3498384803315548</v>
      </c>
      <c r="AC880" s="2">
        <f>SUMIFS('Growth rates'!H$4:H$999,'Growth rates'!$B$4:$B$999,Demands!$A880,'Growth rates'!$C$4:$C$999,$W880)</f>
        <v>1.5452063158251783</v>
      </c>
      <c r="AD880" s="2">
        <f>SUMIFS('Growth rates'!I$4:I$999,'Growth rates'!$B$4:$B$999,Demands!$A880,'Growth rates'!$C$4:$C$999,$W880)</f>
        <v>1.76270221200271</v>
      </c>
      <c r="AE880" s="2">
        <f>SUMIFS('Growth rates'!J$4:J$999,'Growth rates'!$B$4:$B$999,Demands!$A880,'Growth rates'!$C$4:$C$999,$W880)</f>
        <v>2.0027099956529386</v>
      </c>
      <c r="AF880" s="2">
        <f>SUMIFS('Growth rates'!K$4:K$999,'Growth rates'!$B$4:$B$999,Demands!$A880,'Growth rates'!$C$4:$C$999,$W880)</f>
        <v>2.2610254245079653</v>
      </c>
      <c r="AG880" s="2">
        <f>SUMIFS('Growth rates'!L$4:L$999,'Growth rates'!$B$4:$B$999,Demands!$A880,'Growth rates'!$C$4:$C$999,$W880)</f>
        <v>2.5317884453854647</v>
      </c>
      <c r="AH880" s="2">
        <f>SUMIFS('Growth rates'!M$4:M$999,'Growth rates'!$B$4:$B$999,Demands!$A880,'Growth rates'!$C$4:$C$999,$W880)</f>
        <v>2.8055372816315671</v>
      </c>
      <c r="AI880" s="2">
        <f>SUMIFS('Growth rates'!N$4:N$999,'Growth rates'!$B$4:$B$999,Demands!$A880,'Growth rates'!$C$4:$C$999,$W880)</f>
        <v>3.0831243857655601</v>
      </c>
      <c r="AJ880" s="2">
        <f>SUMIFS('Growth rates'!O$4:O$999,'Growth rates'!$B$4:$B$999,Demands!$A880,'Growth rates'!$C$4:$C$999,$W880)</f>
        <v>3.3619433061054345</v>
      </c>
      <c r="AK880" s="2">
        <f>SUMIFS('Growth rates'!P$4:P$999,'Growth rates'!$B$4:$B$999,Demands!$A880,'Growth rates'!$C$4:$C$999,$W880)</f>
        <v>3.6353975776066525</v>
      </c>
      <c r="AL880" s="2">
        <f>SUMIFS('Growth rates'!Q$4:Q$999,'Growth rates'!$B$4:$B$999,Demands!$A880,'Growth rates'!$C$4:$C$999,$W880)</f>
        <v>3.8964979822314971</v>
      </c>
      <c r="AM880" s="2">
        <f>SUMIFS('Growth rates'!R$4:R$999,'Growth rates'!$B$4:$B$999,Demands!$A880,'Growth rates'!$C$4:$C$999,$W880)</f>
        <v>4.1427674982616214</v>
      </c>
      <c r="AN880" s="2">
        <f>SUMIFS('Growth rates'!S$4:S$999,'Growth rates'!$B$4:$B$999,Demands!$A880,'Growth rates'!$C$4:$C$999,$W880)</f>
        <v>4.3716487681391634</v>
      </c>
      <c r="AO880" s="2">
        <f>SUMIFS('Growth rates'!T$4:T$999,'Growth rates'!$B$4:$B$999,Demands!$A880,'Growth rates'!$C$4:$C$999,$W880)</f>
        <v>4.5810619862411484</v>
      </c>
      <c r="AP880" s="2">
        <f>SUMIFS('Growth rates'!U$4:U$999,'Growth rates'!$B$4:$B$999,Demands!$A880,'Growth rates'!$C$4:$C$999,$W880)</f>
        <v>4.7690478507038758</v>
      </c>
      <c r="AR880">
        <f>VLOOKUP(C880&amp;A880,Driver_elast!$A$2:$E$1161,5,FALSE)</f>
        <v>1.0330680000000001</v>
      </c>
      <c r="AS880">
        <f t="shared" si="281"/>
        <v>1</v>
      </c>
      <c r="AT880">
        <f t="shared" si="282"/>
        <v>0.2</v>
      </c>
      <c r="AV880" s="2" cm="1">
        <f t="array" ref="AV880">TREND($AR880:$AS880,$AR$3:$AS$3,AV$1)</f>
        <v>1.0330679999999999</v>
      </c>
      <c r="AW880" s="2" cm="1">
        <f t="array" ref="AW880">TREND($AR880:$AS880,$AR$3:$AS$3,AW$1)</f>
        <v>1.0322614634146341</v>
      </c>
      <c r="AX880" s="2" cm="1">
        <f t="array" ref="AX880">TREND($AR880:$AS880,$AR$3:$AS$3,AX$1)</f>
        <v>1.0282287804878047</v>
      </c>
      <c r="AY880" s="2" cm="1">
        <f t="array" ref="AY880">TREND($AR880:$AS880,$AR$3:$AS$3,AY$1)</f>
        <v>1.0241960975609754</v>
      </c>
      <c r="AZ880" s="2" cm="1">
        <f t="array" ref="AZ880">TREND($AR880:$AS880,$AR$3:$AS$3,AZ$1)</f>
        <v>1.0201634146341461</v>
      </c>
      <c r="BA880" s="2" cm="1">
        <f t="array" ref="BA880">TREND($AR880:$AS880,$AR$3:$AS$3,BA$1)</f>
        <v>1.0161307317073169</v>
      </c>
      <c r="BB880" s="2" cm="1">
        <f t="array" ref="BB880">TREND($AR880:$AS880,$AR$3:$AS$3,BB$1)</f>
        <v>1.0120980487804876</v>
      </c>
      <c r="BC880" s="2" cm="1">
        <f t="array" ref="BC880">TREND($AR880:$AS880,$AR$3:$AS$3,BC$1)</f>
        <v>1.0080653658536582</v>
      </c>
      <c r="BD880" s="2" cm="1">
        <f t="array" ref="BD880">TREND($AR880:$AS880,$AR$3:$AS$3,BD$1)</f>
        <v>1.0040326829268291</v>
      </c>
      <c r="BE880" s="2" cm="1">
        <f t="array" ref="BE880">TREND($AR880:$AS880,$AR$3:$AS$3,BE$1)</f>
        <v>0.99999999999999978</v>
      </c>
      <c r="BF880" s="20" cm="1">
        <f t="array" ref="BF880">TREND($AS880:$AT880,$AS$3:$AT$3,BF$1)</f>
        <v>0.90000000000000568</v>
      </c>
      <c r="BG880" s="20" cm="1">
        <f t="array" ref="BG880">TREND($AS880:$AT880,$AS$3:$AT$3,BG$1)</f>
        <v>0.80000000000000426</v>
      </c>
      <c r="BH880" s="20" cm="1">
        <f t="array" ref="BH880">TREND($AS880:$AT880,$AS$3:$AT$3,BH$1)</f>
        <v>0.70000000000000284</v>
      </c>
      <c r="BI880" s="20" cm="1">
        <f t="array" ref="BI880">TREND($AS880:$AT880,$AS$3:$AT$3,BI$1)</f>
        <v>0.60000000000000142</v>
      </c>
      <c r="BJ880" s="20" cm="1">
        <f t="array" ref="BJ880">TREND($AS880:$AT880,$AS$3:$AT$3,BJ$1)</f>
        <v>0.5</v>
      </c>
      <c r="BK880" s="20" cm="1">
        <f t="array" ref="BK880">TREND($AS880:$AT880,$AS$3:$AT$3,BK$1)</f>
        <v>0.40000000000000568</v>
      </c>
      <c r="BL880" s="20" cm="1">
        <f t="array" ref="BL880">TREND($AS880:$AT880,$AS$3:$AT$3,BL$1)</f>
        <v>0.30000000000000426</v>
      </c>
      <c r="BM880" s="20" cm="1">
        <f t="array" ref="BM880">TREND($AS880:$AT880,$AS$3:$AT$3,BM$1)</f>
        <v>0.20000000000000284</v>
      </c>
    </row>
    <row r="881" spans="1:65" x14ac:dyDescent="0.35">
      <c r="A881" t="str">
        <f>IF(BYDem!B879="","\I:",BYDem!B879)</f>
        <v>Mexico</v>
      </c>
      <c r="B881" t="str">
        <f>BYDem!E879</f>
        <v>Trd_Car</v>
      </c>
      <c r="C881" t="str">
        <f t="shared" si="283"/>
        <v>Trd_Car</v>
      </c>
      <c r="D881" s="4">
        <f>SUMIFS(BYDem!$M$2:$M$2000,BYDem!$B$2:$B$2000,Demands!$A881,BYDem!$E$2:$E$2000,Demands!$B881)</f>
        <v>676.32</v>
      </c>
      <c r="E881" s="4">
        <f t="shared" si="264"/>
        <v>671.00620207415511</v>
      </c>
      <c r="F881" s="4">
        <f t="shared" si="265"/>
        <v>801.89690696687796</v>
      </c>
      <c r="G881" s="4">
        <f t="shared" si="266"/>
        <v>919.5855746180855</v>
      </c>
      <c r="H881" s="4">
        <f t="shared" si="267"/>
        <v>1055.3647463156694</v>
      </c>
      <c r="I881" s="4">
        <f t="shared" si="268"/>
        <v>1206.3090614893276</v>
      </c>
      <c r="J881" s="4">
        <f t="shared" si="269"/>
        <v>1372.5460086340504</v>
      </c>
      <c r="K881" s="4">
        <f t="shared" si="270"/>
        <v>1551.0088842162104</v>
      </c>
      <c r="L881" s="4">
        <f t="shared" si="271"/>
        <v>1737.4948012332281</v>
      </c>
      <c r="M881" s="4">
        <f t="shared" si="272"/>
        <v>1925.3608848659912</v>
      </c>
      <c r="N881" s="4">
        <f t="shared" si="273"/>
        <v>2096.8110453567483</v>
      </c>
      <c r="O881" s="4">
        <f t="shared" si="274"/>
        <v>2248.5092627941685</v>
      </c>
      <c r="P881" s="4">
        <f t="shared" si="275"/>
        <v>2376.5319819498282</v>
      </c>
      <c r="Q881" s="4">
        <f t="shared" si="276"/>
        <v>2478.94391057847</v>
      </c>
      <c r="R881" s="4">
        <f t="shared" si="277"/>
        <v>2557.2819874757101</v>
      </c>
      <c r="S881" s="4">
        <f t="shared" si="278"/>
        <v>2613.7962812635246</v>
      </c>
      <c r="T881" s="4">
        <f t="shared" si="279"/>
        <v>2651.3585503125587</v>
      </c>
      <c r="U881" s="4">
        <f t="shared" si="280"/>
        <v>2673.1184798039349</v>
      </c>
      <c r="W881" s="5" t="str">
        <f>VLOOKUP(C881&amp;A881,Driver_elast!$A$2:$D$1161,4,FALSE)</f>
        <v>GDP</v>
      </c>
      <c r="X881" s="5">
        <v>1</v>
      </c>
      <c r="Y881" s="2">
        <f>SUMIFS('Growth rates'!D$4:D$999,'Growth rates'!$B$4:$B$999,Demands!$A881,'Growth rates'!$C$4:$C$999,$W881)</f>
        <v>1</v>
      </c>
      <c r="Z881" s="2">
        <f>SUMIFS('Growth rates'!E$4:E$999,'Growth rates'!$B$4:$B$999,Demands!$A881,'Growth rates'!$C$4:$C$999,$W881)</f>
        <v>0.99238862551626927</v>
      </c>
      <c r="AA881" s="2">
        <f>SUMIFS('Growth rates'!F$4:F$999,'Growth rates'!$B$4:$B$999,Demands!$A881,'Growth rates'!$C$4:$C$999,$W881)</f>
        <v>1.1806556654172955</v>
      </c>
      <c r="AB881" s="2">
        <f>SUMIFS('Growth rates'!G$4:G$999,'Growth rates'!$B$4:$B$999,Demands!$A881,'Growth rates'!$C$4:$C$999,$W881)</f>
        <v>1.3498384803315548</v>
      </c>
      <c r="AC881" s="2">
        <f>SUMIFS('Growth rates'!H$4:H$999,'Growth rates'!$B$4:$B$999,Demands!$A881,'Growth rates'!$C$4:$C$999,$W881)</f>
        <v>1.5452063158251783</v>
      </c>
      <c r="AD881" s="2">
        <f>SUMIFS('Growth rates'!I$4:I$999,'Growth rates'!$B$4:$B$999,Demands!$A881,'Growth rates'!$C$4:$C$999,$W881)</f>
        <v>1.76270221200271</v>
      </c>
      <c r="AE881" s="2">
        <f>SUMIFS('Growth rates'!J$4:J$999,'Growth rates'!$B$4:$B$999,Demands!$A881,'Growth rates'!$C$4:$C$999,$W881)</f>
        <v>2.0027099956529386</v>
      </c>
      <c r="AF881" s="2">
        <f>SUMIFS('Growth rates'!K$4:K$999,'Growth rates'!$B$4:$B$999,Demands!$A881,'Growth rates'!$C$4:$C$999,$W881)</f>
        <v>2.2610254245079653</v>
      </c>
      <c r="AG881" s="2">
        <f>SUMIFS('Growth rates'!L$4:L$999,'Growth rates'!$B$4:$B$999,Demands!$A881,'Growth rates'!$C$4:$C$999,$W881)</f>
        <v>2.5317884453854647</v>
      </c>
      <c r="AH881" s="2">
        <f>SUMIFS('Growth rates'!M$4:M$999,'Growth rates'!$B$4:$B$999,Demands!$A881,'Growth rates'!$C$4:$C$999,$W881)</f>
        <v>2.8055372816315671</v>
      </c>
      <c r="AI881" s="2">
        <f>SUMIFS('Growth rates'!N$4:N$999,'Growth rates'!$B$4:$B$999,Demands!$A881,'Growth rates'!$C$4:$C$999,$W881)</f>
        <v>3.0831243857655601</v>
      </c>
      <c r="AJ881" s="2">
        <f>SUMIFS('Growth rates'!O$4:O$999,'Growth rates'!$B$4:$B$999,Demands!$A881,'Growth rates'!$C$4:$C$999,$W881)</f>
        <v>3.3619433061054345</v>
      </c>
      <c r="AK881" s="2">
        <f>SUMIFS('Growth rates'!P$4:P$999,'Growth rates'!$B$4:$B$999,Demands!$A881,'Growth rates'!$C$4:$C$999,$W881)</f>
        <v>3.6353975776066525</v>
      </c>
      <c r="AL881" s="2">
        <f>SUMIFS('Growth rates'!Q$4:Q$999,'Growth rates'!$B$4:$B$999,Demands!$A881,'Growth rates'!$C$4:$C$999,$W881)</f>
        <v>3.8964979822314971</v>
      </c>
      <c r="AM881" s="2">
        <f>SUMIFS('Growth rates'!R$4:R$999,'Growth rates'!$B$4:$B$999,Demands!$A881,'Growth rates'!$C$4:$C$999,$W881)</f>
        <v>4.1427674982616214</v>
      </c>
      <c r="AN881" s="2">
        <f>SUMIFS('Growth rates'!S$4:S$999,'Growth rates'!$B$4:$B$999,Demands!$A881,'Growth rates'!$C$4:$C$999,$W881)</f>
        <v>4.3716487681391634</v>
      </c>
      <c r="AO881" s="2">
        <f>SUMIFS('Growth rates'!T$4:T$999,'Growth rates'!$B$4:$B$999,Demands!$A881,'Growth rates'!$C$4:$C$999,$W881)</f>
        <v>4.5810619862411484</v>
      </c>
      <c r="AP881" s="2">
        <f>SUMIFS('Growth rates'!U$4:U$999,'Growth rates'!$B$4:$B$999,Demands!$A881,'Growth rates'!$C$4:$C$999,$W881)</f>
        <v>4.7690478507038758</v>
      </c>
      <c r="AR881">
        <f>VLOOKUP(C881&amp;A881,Driver_elast!$A$2:$E$1161,5,FALSE)</f>
        <v>1.0330680000000001</v>
      </c>
      <c r="AS881">
        <f t="shared" si="281"/>
        <v>1</v>
      </c>
      <c r="AT881">
        <f t="shared" si="282"/>
        <v>0.2</v>
      </c>
      <c r="AV881" s="2" cm="1">
        <f t="array" ref="AV881">TREND($AR881:$AS881,$AR$3:$AS$3,AV$1)</f>
        <v>1.0330679999999999</v>
      </c>
      <c r="AW881" s="2" cm="1">
        <f t="array" ref="AW881">TREND($AR881:$AS881,$AR$3:$AS$3,AW$1)</f>
        <v>1.0322614634146341</v>
      </c>
      <c r="AX881" s="2" cm="1">
        <f t="array" ref="AX881">TREND($AR881:$AS881,$AR$3:$AS$3,AX$1)</f>
        <v>1.0282287804878047</v>
      </c>
      <c r="AY881" s="2" cm="1">
        <f t="array" ref="AY881">TREND($AR881:$AS881,$AR$3:$AS$3,AY$1)</f>
        <v>1.0241960975609754</v>
      </c>
      <c r="AZ881" s="2" cm="1">
        <f t="array" ref="AZ881">TREND($AR881:$AS881,$AR$3:$AS$3,AZ$1)</f>
        <v>1.0201634146341461</v>
      </c>
      <c r="BA881" s="2" cm="1">
        <f t="array" ref="BA881">TREND($AR881:$AS881,$AR$3:$AS$3,BA$1)</f>
        <v>1.0161307317073169</v>
      </c>
      <c r="BB881" s="2" cm="1">
        <f t="array" ref="BB881">TREND($AR881:$AS881,$AR$3:$AS$3,BB$1)</f>
        <v>1.0120980487804876</v>
      </c>
      <c r="BC881" s="2" cm="1">
        <f t="array" ref="BC881">TREND($AR881:$AS881,$AR$3:$AS$3,BC$1)</f>
        <v>1.0080653658536582</v>
      </c>
      <c r="BD881" s="2" cm="1">
        <f t="array" ref="BD881">TREND($AR881:$AS881,$AR$3:$AS$3,BD$1)</f>
        <v>1.0040326829268291</v>
      </c>
      <c r="BE881" s="2" cm="1">
        <f t="array" ref="BE881">TREND($AR881:$AS881,$AR$3:$AS$3,BE$1)</f>
        <v>0.99999999999999978</v>
      </c>
      <c r="BF881" s="20" cm="1">
        <f t="array" ref="BF881">TREND($AS881:$AT881,$AS$3:$AT$3,BF$1)</f>
        <v>0.90000000000000568</v>
      </c>
      <c r="BG881" s="20" cm="1">
        <f t="array" ref="BG881">TREND($AS881:$AT881,$AS$3:$AT$3,BG$1)</f>
        <v>0.80000000000000426</v>
      </c>
      <c r="BH881" s="20" cm="1">
        <f t="array" ref="BH881">TREND($AS881:$AT881,$AS$3:$AT$3,BH$1)</f>
        <v>0.70000000000000284</v>
      </c>
      <c r="BI881" s="20" cm="1">
        <f t="array" ref="BI881">TREND($AS881:$AT881,$AS$3:$AT$3,BI$1)</f>
        <v>0.60000000000000142</v>
      </c>
      <c r="BJ881" s="20" cm="1">
        <f t="array" ref="BJ881">TREND($AS881:$AT881,$AS$3:$AT$3,BJ$1)</f>
        <v>0.5</v>
      </c>
      <c r="BK881" s="20" cm="1">
        <f t="array" ref="BK881">TREND($AS881:$AT881,$AS$3:$AT$3,BK$1)</f>
        <v>0.40000000000000568</v>
      </c>
      <c r="BL881" s="20" cm="1">
        <f t="array" ref="BL881">TREND($AS881:$AT881,$AS$3:$AT$3,BL$1)</f>
        <v>0.30000000000000426</v>
      </c>
      <c r="BM881" s="20" cm="1">
        <f t="array" ref="BM881">TREND($AS881:$AT881,$AS$3:$AT$3,BM$1)</f>
        <v>0.20000000000000284</v>
      </c>
    </row>
    <row r="882" spans="1:65" x14ac:dyDescent="0.35">
      <c r="A882" t="str">
        <f>IF(BYDem!B880="","\I:",BYDem!B880)</f>
        <v>Mexico</v>
      </c>
      <c r="B882" t="str">
        <f>BYDem!E880</f>
        <v>Trd_Hdt</v>
      </c>
      <c r="C882" t="str">
        <f t="shared" si="283"/>
        <v>Trd_Hdt</v>
      </c>
      <c r="D882" s="4">
        <f>SUMIFS(BYDem!$M$2:$M$2000,BYDem!$B$2:$B$2000,Demands!$A882,BYDem!$E$2:$E$2000,Demands!$B882)</f>
        <v>47.5</v>
      </c>
      <c r="E882" s="4">
        <f t="shared" si="264"/>
        <v>47.126795893249302</v>
      </c>
      <c r="F882" s="4">
        <f t="shared" si="265"/>
        <v>56.31964614520745</v>
      </c>
      <c r="G882" s="4">
        <f t="shared" si="266"/>
        <v>64.585277375146475</v>
      </c>
      <c r="H882" s="4">
        <f t="shared" si="267"/>
        <v>74.121459442267422</v>
      </c>
      <c r="I882" s="4">
        <f t="shared" si="268"/>
        <v>84.722735422201126</v>
      </c>
      <c r="J882" s="4">
        <f t="shared" si="269"/>
        <v>96.398059217703747</v>
      </c>
      <c r="K882" s="4">
        <f t="shared" si="270"/>
        <v>108.93204696041813</v>
      </c>
      <c r="L882" s="4">
        <f t="shared" si="271"/>
        <v>122.02951717911394</v>
      </c>
      <c r="M882" s="4">
        <f t="shared" si="272"/>
        <v>135.2239206753232</v>
      </c>
      <c r="N882" s="4">
        <f t="shared" si="273"/>
        <v>147.26538421818896</v>
      </c>
      <c r="O882" s="4">
        <f t="shared" si="274"/>
        <v>157.91960903525404</v>
      </c>
      <c r="P882" s="4">
        <f t="shared" si="275"/>
        <v>166.91103197098542</v>
      </c>
      <c r="Q882" s="4">
        <f t="shared" si="276"/>
        <v>174.10373159521728</v>
      </c>
      <c r="R882" s="4">
        <f t="shared" si="277"/>
        <v>179.60565177001459</v>
      </c>
      <c r="S882" s="4">
        <f t="shared" si="278"/>
        <v>183.57482162292621</v>
      </c>
      <c r="T882" s="4">
        <f t="shared" si="279"/>
        <v>186.21293343365062</v>
      </c>
      <c r="U882" s="4">
        <f t="shared" si="280"/>
        <v>187.74119912273326</v>
      </c>
      <c r="W882" s="5" t="str">
        <f>VLOOKUP(C882&amp;A882,Driver_elast!$A$2:$D$1161,4,FALSE)</f>
        <v>GDP</v>
      </c>
      <c r="X882" s="5">
        <v>1</v>
      </c>
      <c r="Y882" s="2">
        <f>SUMIFS('Growth rates'!D$4:D$999,'Growth rates'!$B$4:$B$999,Demands!$A882,'Growth rates'!$C$4:$C$999,$W882)</f>
        <v>1</v>
      </c>
      <c r="Z882" s="2">
        <f>SUMIFS('Growth rates'!E$4:E$999,'Growth rates'!$B$4:$B$999,Demands!$A882,'Growth rates'!$C$4:$C$999,$W882)</f>
        <v>0.99238862551626927</v>
      </c>
      <c r="AA882" s="2">
        <f>SUMIFS('Growth rates'!F$4:F$999,'Growth rates'!$B$4:$B$999,Demands!$A882,'Growth rates'!$C$4:$C$999,$W882)</f>
        <v>1.1806556654172955</v>
      </c>
      <c r="AB882" s="2">
        <f>SUMIFS('Growth rates'!G$4:G$999,'Growth rates'!$B$4:$B$999,Demands!$A882,'Growth rates'!$C$4:$C$999,$W882)</f>
        <v>1.3498384803315548</v>
      </c>
      <c r="AC882" s="2">
        <f>SUMIFS('Growth rates'!H$4:H$999,'Growth rates'!$B$4:$B$999,Demands!$A882,'Growth rates'!$C$4:$C$999,$W882)</f>
        <v>1.5452063158251783</v>
      </c>
      <c r="AD882" s="2">
        <f>SUMIFS('Growth rates'!I$4:I$999,'Growth rates'!$B$4:$B$999,Demands!$A882,'Growth rates'!$C$4:$C$999,$W882)</f>
        <v>1.76270221200271</v>
      </c>
      <c r="AE882" s="2">
        <f>SUMIFS('Growth rates'!J$4:J$999,'Growth rates'!$B$4:$B$999,Demands!$A882,'Growth rates'!$C$4:$C$999,$W882)</f>
        <v>2.0027099956529386</v>
      </c>
      <c r="AF882" s="2">
        <f>SUMIFS('Growth rates'!K$4:K$999,'Growth rates'!$B$4:$B$999,Demands!$A882,'Growth rates'!$C$4:$C$999,$W882)</f>
        <v>2.2610254245079653</v>
      </c>
      <c r="AG882" s="2">
        <f>SUMIFS('Growth rates'!L$4:L$999,'Growth rates'!$B$4:$B$999,Demands!$A882,'Growth rates'!$C$4:$C$999,$W882)</f>
        <v>2.5317884453854647</v>
      </c>
      <c r="AH882" s="2">
        <f>SUMIFS('Growth rates'!M$4:M$999,'Growth rates'!$B$4:$B$999,Demands!$A882,'Growth rates'!$C$4:$C$999,$W882)</f>
        <v>2.8055372816315671</v>
      </c>
      <c r="AI882" s="2">
        <f>SUMIFS('Growth rates'!N$4:N$999,'Growth rates'!$B$4:$B$999,Demands!$A882,'Growth rates'!$C$4:$C$999,$W882)</f>
        <v>3.0831243857655601</v>
      </c>
      <c r="AJ882" s="2">
        <f>SUMIFS('Growth rates'!O$4:O$999,'Growth rates'!$B$4:$B$999,Demands!$A882,'Growth rates'!$C$4:$C$999,$W882)</f>
        <v>3.3619433061054345</v>
      </c>
      <c r="AK882" s="2">
        <f>SUMIFS('Growth rates'!P$4:P$999,'Growth rates'!$B$4:$B$999,Demands!$A882,'Growth rates'!$C$4:$C$999,$W882)</f>
        <v>3.6353975776066525</v>
      </c>
      <c r="AL882" s="2">
        <f>SUMIFS('Growth rates'!Q$4:Q$999,'Growth rates'!$B$4:$B$999,Demands!$A882,'Growth rates'!$C$4:$C$999,$W882)</f>
        <v>3.8964979822314971</v>
      </c>
      <c r="AM882" s="2">
        <f>SUMIFS('Growth rates'!R$4:R$999,'Growth rates'!$B$4:$B$999,Demands!$A882,'Growth rates'!$C$4:$C$999,$W882)</f>
        <v>4.1427674982616214</v>
      </c>
      <c r="AN882" s="2">
        <f>SUMIFS('Growth rates'!S$4:S$999,'Growth rates'!$B$4:$B$999,Demands!$A882,'Growth rates'!$C$4:$C$999,$W882)</f>
        <v>4.3716487681391634</v>
      </c>
      <c r="AO882" s="2">
        <f>SUMIFS('Growth rates'!T$4:T$999,'Growth rates'!$B$4:$B$999,Demands!$A882,'Growth rates'!$C$4:$C$999,$W882)</f>
        <v>4.5810619862411484</v>
      </c>
      <c r="AP882" s="2">
        <f>SUMIFS('Growth rates'!U$4:U$999,'Growth rates'!$B$4:$B$999,Demands!$A882,'Growth rates'!$C$4:$C$999,$W882)</f>
        <v>4.7690478507038758</v>
      </c>
      <c r="AR882">
        <f>VLOOKUP(C882&amp;A882,Driver_elast!$A$2:$E$1161,5,FALSE)</f>
        <v>1.0330680000000001</v>
      </c>
      <c r="AS882">
        <f t="shared" si="281"/>
        <v>1</v>
      </c>
      <c r="AT882">
        <f t="shared" si="282"/>
        <v>0.2</v>
      </c>
      <c r="AV882" s="2" cm="1">
        <f t="array" ref="AV882">TREND($AR882:$AS882,$AR$3:$AS$3,AV$1)</f>
        <v>1.0330679999999999</v>
      </c>
      <c r="AW882" s="2" cm="1">
        <f t="array" ref="AW882">TREND($AR882:$AS882,$AR$3:$AS$3,AW$1)</f>
        <v>1.0322614634146341</v>
      </c>
      <c r="AX882" s="2" cm="1">
        <f t="array" ref="AX882">TREND($AR882:$AS882,$AR$3:$AS$3,AX$1)</f>
        <v>1.0282287804878047</v>
      </c>
      <c r="AY882" s="2" cm="1">
        <f t="array" ref="AY882">TREND($AR882:$AS882,$AR$3:$AS$3,AY$1)</f>
        <v>1.0241960975609754</v>
      </c>
      <c r="AZ882" s="2" cm="1">
        <f t="array" ref="AZ882">TREND($AR882:$AS882,$AR$3:$AS$3,AZ$1)</f>
        <v>1.0201634146341461</v>
      </c>
      <c r="BA882" s="2" cm="1">
        <f t="array" ref="BA882">TREND($AR882:$AS882,$AR$3:$AS$3,BA$1)</f>
        <v>1.0161307317073169</v>
      </c>
      <c r="BB882" s="2" cm="1">
        <f t="array" ref="BB882">TREND($AR882:$AS882,$AR$3:$AS$3,BB$1)</f>
        <v>1.0120980487804876</v>
      </c>
      <c r="BC882" s="2" cm="1">
        <f t="array" ref="BC882">TREND($AR882:$AS882,$AR$3:$AS$3,BC$1)</f>
        <v>1.0080653658536582</v>
      </c>
      <c r="BD882" s="2" cm="1">
        <f t="array" ref="BD882">TREND($AR882:$AS882,$AR$3:$AS$3,BD$1)</f>
        <v>1.0040326829268291</v>
      </c>
      <c r="BE882" s="2" cm="1">
        <f t="array" ref="BE882">TREND($AR882:$AS882,$AR$3:$AS$3,BE$1)</f>
        <v>0.99999999999999978</v>
      </c>
      <c r="BF882" s="20" cm="1">
        <f t="array" ref="BF882">TREND($AS882:$AT882,$AS$3:$AT$3,BF$1)</f>
        <v>0.90000000000000568</v>
      </c>
      <c r="BG882" s="20" cm="1">
        <f t="array" ref="BG882">TREND($AS882:$AT882,$AS$3:$AT$3,BG$1)</f>
        <v>0.80000000000000426</v>
      </c>
      <c r="BH882" s="20" cm="1">
        <f t="array" ref="BH882">TREND($AS882:$AT882,$AS$3:$AT$3,BH$1)</f>
        <v>0.70000000000000284</v>
      </c>
      <c r="BI882" s="20" cm="1">
        <f t="array" ref="BI882">TREND($AS882:$AT882,$AS$3:$AT$3,BI$1)</f>
        <v>0.60000000000000142</v>
      </c>
      <c r="BJ882" s="20" cm="1">
        <f t="array" ref="BJ882">TREND($AS882:$AT882,$AS$3:$AT$3,BJ$1)</f>
        <v>0.5</v>
      </c>
      <c r="BK882" s="20" cm="1">
        <f t="array" ref="BK882">TREND($AS882:$AT882,$AS$3:$AT$3,BK$1)</f>
        <v>0.40000000000000568</v>
      </c>
      <c r="BL882" s="20" cm="1">
        <f t="array" ref="BL882">TREND($AS882:$AT882,$AS$3:$AT$3,BL$1)</f>
        <v>0.30000000000000426</v>
      </c>
      <c r="BM882" s="20" cm="1">
        <f t="array" ref="BM882">TREND($AS882:$AT882,$AS$3:$AT$3,BM$1)</f>
        <v>0.20000000000000284</v>
      </c>
    </row>
    <row r="883" spans="1:65" x14ac:dyDescent="0.35">
      <c r="A883" t="str">
        <f>IF(BYDem!B881="","\I:",BYDem!B881)</f>
        <v>Mexico</v>
      </c>
      <c r="B883" t="str">
        <f>BYDem!E881</f>
        <v>Trd_Lcv</v>
      </c>
      <c r="C883" t="str">
        <f t="shared" si="283"/>
        <v>Trd_Lcv</v>
      </c>
      <c r="D883" s="4">
        <f>SUMIFS(BYDem!$M$2:$M$2000,BYDem!$B$2:$B$2000,Demands!$A883,BYDem!$E$2:$E$2000,Demands!$B883)</f>
        <v>47.75</v>
      </c>
      <c r="E883" s="4">
        <f t="shared" si="264"/>
        <v>47.374831661108509</v>
      </c>
      <c r="F883" s="4">
        <f t="shared" si="265"/>
        <v>56.616065335445384</v>
      </c>
      <c r="G883" s="4">
        <f t="shared" si="266"/>
        <v>64.925199887647238</v>
      </c>
      <c r="H883" s="4">
        <f t="shared" si="267"/>
        <v>74.511572386700394</v>
      </c>
      <c r="I883" s="4">
        <f t="shared" si="268"/>
        <v>85.168644556002164</v>
      </c>
      <c r="J883" s="4">
        <f t="shared" si="269"/>
        <v>96.905417424112684</v>
      </c>
      <c r="K883" s="4">
        <f t="shared" si="270"/>
        <v>109.50537352336768</v>
      </c>
      <c r="L883" s="4">
        <f t="shared" si="271"/>
        <v>122.67177779584608</v>
      </c>
      <c r="M883" s="4">
        <f t="shared" si="272"/>
        <v>135.93562552098277</v>
      </c>
      <c r="N883" s="4">
        <f t="shared" si="273"/>
        <v>148.04046518775834</v>
      </c>
      <c r="O883" s="4">
        <f t="shared" si="274"/>
        <v>158.75076487228165</v>
      </c>
      <c r="P883" s="4">
        <f t="shared" si="275"/>
        <v>167.78951108662213</v>
      </c>
      <c r="Q883" s="4">
        <f t="shared" si="276"/>
        <v>175.02006702466574</v>
      </c>
      <c r="R883" s="4">
        <f t="shared" si="277"/>
        <v>180.55094467406724</v>
      </c>
      <c r="S883" s="4">
        <f t="shared" si="278"/>
        <v>184.54100489462576</v>
      </c>
      <c r="T883" s="4">
        <f t="shared" si="279"/>
        <v>187.19300150435396</v>
      </c>
      <c r="U883" s="4">
        <f t="shared" si="280"/>
        <v>188.72931069706337</v>
      </c>
      <c r="W883" s="5" t="str">
        <f>VLOOKUP(C883&amp;A883,Driver_elast!$A$2:$D$1161,4,FALSE)</f>
        <v>GDP</v>
      </c>
      <c r="X883" s="5">
        <v>1</v>
      </c>
      <c r="Y883" s="2">
        <f>SUMIFS('Growth rates'!D$4:D$999,'Growth rates'!$B$4:$B$999,Demands!$A883,'Growth rates'!$C$4:$C$999,$W883)</f>
        <v>1</v>
      </c>
      <c r="Z883" s="2">
        <f>SUMIFS('Growth rates'!E$4:E$999,'Growth rates'!$B$4:$B$999,Demands!$A883,'Growth rates'!$C$4:$C$999,$W883)</f>
        <v>0.99238862551626927</v>
      </c>
      <c r="AA883" s="2">
        <f>SUMIFS('Growth rates'!F$4:F$999,'Growth rates'!$B$4:$B$999,Demands!$A883,'Growth rates'!$C$4:$C$999,$W883)</f>
        <v>1.1806556654172955</v>
      </c>
      <c r="AB883" s="2">
        <f>SUMIFS('Growth rates'!G$4:G$999,'Growth rates'!$B$4:$B$999,Demands!$A883,'Growth rates'!$C$4:$C$999,$W883)</f>
        <v>1.3498384803315548</v>
      </c>
      <c r="AC883" s="2">
        <f>SUMIFS('Growth rates'!H$4:H$999,'Growth rates'!$B$4:$B$999,Demands!$A883,'Growth rates'!$C$4:$C$999,$W883)</f>
        <v>1.5452063158251783</v>
      </c>
      <c r="AD883" s="2">
        <f>SUMIFS('Growth rates'!I$4:I$999,'Growth rates'!$B$4:$B$999,Demands!$A883,'Growth rates'!$C$4:$C$999,$W883)</f>
        <v>1.76270221200271</v>
      </c>
      <c r="AE883" s="2">
        <f>SUMIFS('Growth rates'!J$4:J$999,'Growth rates'!$B$4:$B$999,Demands!$A883,'Growth rates'!$C$4:$C$999,$W883)</f>
        <v>2.0027099956529386</v>
      </c>
      <c r="AF883" s="2">
        <f>SUMIFS('Growth rates'!K$4:K$999,'Growth rates'!$B$4:$B$999,Demands!$A883,'Growth rates'!$C$4:$C$999,$W883)</f>
        <v>2.2610254245079653</v>
      </c>
      <c r="AG883" s="2">
        <f>SUMIFS('Growth rates'!L$4:L$999,'Growth rates'!$B$4:$B$999,Demands!$A883,'Growth rates'!$C$4:$C$999,$W883)</f>
        <v>2.5317884453854647</v>
      </c>
      <c r="AH883" s="2">
        <f>SUMIFS('Growth rates'!M$4:M$999,'Growth rates'!$B$4:$B$999,Demands!$A883,'Growth rates'!$C$4:$C$999,$W883)</f>
        <v>2.8055372816315671</v>
      </c>
      <c r="AI883" s="2">
        <f>SUMIFS('Growth rates'!N$4:N$999,'Growth rates'!$B$4:$B$999,Demands!$A883,'Growth rates'!$C$4:$C$999,$W883)</f>
        <v>3.0831243857655601</v>
      </c>
      <c r="AJ883" s="2">
        <f>SUMIFS('Growth rates'!O$4:O$999,'Growth rates'!$B$4:$B$999,Demands!$A883,'Growth rates'!$C$4:$C$999,$W883)</f>
        <v>3.3619433061054345</v>
      </c>
      <c r="AK883" s="2">
        <f>SUMIFS('Growth rates'!P$4:P$999,'Growth rates'!$B$4:$B$999,Demands!$A883,'Growth rates'!$C$4:$C$999,$W883)</f>
        <v>3.6353975776066525</v>
      </c>
      <c r="AL883" s="2">
        <f>SUMIFS('Growth rates'!Q$4:Q$999,'Growth rates'!$B$4:$B$999,Demands!$A883,'Growth rates'!$C$4:$C$999,$W883)</f>
        <v>3.8964979822314971</v>
      </c>
      <c r="AM883" s="2">
        <f>SUMIFS('Growth rates'!R$4:R$999,'Growth rates'!$B$4:$B$999,Demands!$A883,'Growth rates'!$C$4:$C$999,$W883)</f>
        <v>4.1427674982616214</v>
      </c>
      <c r="AN883" s="2">
        <f>SUMIFS('Growth rates'!S$4:S$999,'Growth rates'!$B$4:$B$999,Demands!$A883,'Growth rates'!$C$4:$C$999,$W883)</f>
        <v>4.3716487681391634</v>
      </c>
      <c r="AO883" s="2">
        <f>SUMIFS('Growth rates'!T$4:T$999,'Growth rates'!$B$4:$B$999,Demands!$A883,'Growth rates'!$C$4:$C$999,$W883)</f>
        <v>4.5810619862411484</v>
      </c>
      <c r="AP883" s="2">
        <f>SUMIFS('Growth rates'!U$4:U$999,'Growth rates'!$B$4:$B$999,Demands!$A883,'Growth rates'!$C$4:$C$999,$W883)</f>
        <v>4.7690478507038758</v>
      </c>
      <c r="AR883">
        <f>VLOOKUP(C883&amp;A883,Driver_elast!$A$2:$E$1161,5,FALSE)</f>
        <v>1.0330680000000001</v>
      </c>
      <c r="AS883">
        <f t="shared" si="281"/>
        <v>1</v>
      </c>
      <c r="AT883">
        <f t="shared" si="282"/>
        <v>0.2</v>
      </c>
      <c r="AV883" s="2" cm="1">
        <f t="array" ref="AV883">TREND($AR883:$AS883,$AR$3:$AS$3,AV$1)</f>
        <v>1.0330679999999999</v>
      </c>
      <c r="AW883" s="2" cm="1">
        <f t="array" ref="AW883">TREND($AR883:$AS883,$AR$3:$AS$3,AW$1)</f>
        <v>1.0322614634146341</v>
      </c>
      <c r="AX883" s="2" cm="1">
        <f t="array" ref="AX883">TREND($AR883:$AS883,$AR$3:$AS$3,AX$1)</f>
        <v>1.0282287804878047</v>
      </c>
      <c r="AY883" s="2" cm="1">
        <f t="array" ref="AY883">TREND($AR883:$AS883,$AR$3:$AS$3,AY$1)</f>
        <v>1.0241960975609754</v>
      </c>
      <c r="AZ883" s="2" cm="1">
        <f t="array" ref="AZ883">TREND($AR883:$AS883,$AR$3:$AS$3,AZ$1)</f>
        <v>1.0201634146341461</v>
      </c>
      <c r="BA883" s="2" cm="1">
        <f t="array" ref="BA883">TREND($AR883:$AS883,$AR$3:$AS$3,BA$1)</f>
        <v>1.0161307317073169</v>
      </c>
      <c r="BB883" s="2" cm="1">
        <f t="array" ref="BB883">TREND($AR883:$AS883,$AR$3:$AS$3,BB$1)</f>
        <v>1.0120980487804876</v>
      </c>
      <c r="BC883" s="2" cm="1">
        <f t="array" ref="BC883">TREND($AR883:$AS883,$AR$3:$AS$3,BC$1)</f>
        <v>1.0080653658536582</v>
      </c>
      <c r="BD883" s="2" cm="1">
        <f t="array" ref="BD883">TREND($AR883:$AS883,$AR$3:$AS$3,BD$1)</f>
        <v>1.0040326829268291</v>
      </c>
      <c r="BE883" s="2" cm="1">
        <f t="array" ref="BE883">TREND($AR883:$AS883,$AR$3:$AS$3,BE$1)</f>
        <v>0.99999999999999978</v>
      </c>
      <c r="BF883" s="20" cm="1">
        <f t="array" ref="BF883">TREND($AS883:$AT883,$AS$3:$AT$3,BF$1)</f>
        <v>0.90000000000000568</v>
      </c>
      <c r="BG883" s="20" cm="1">
        <f t="array" ref="BG883">TREND($AS883:$AT883,$AS$3:$AT$3,BG$1)</f>
        <v>0.80000000000000426</v>
      </c>
      <c r="BH883" s="20" cm="1">
        <f t="array" ref="BH883">TREND($AS883:$AT883,$AS$3:$AT$3,BH$1)</f>
        <v>0.70000000000000284</v>
      </c>
      <c r="BI883" s="20" cm="1">
        <f t="array" ref="BI883">TREND($AS883:$AT883,$AS$3:$AT$3,BI$1)</f>
        <v>0.60000000000000142</v>
      </c>
      <c r="BJ883" s="20" cm="1">
        <f t="array" ref="BJ883">TREND($AS883:$AT883,$AS$3:$AT$3,BJ$1)</f>
        <v>0.5</v>
      </c>
      <c r="BK883" s="20" cm="1">
        <f t="array" ref="BK883">TREND($AS883:$AT883,$AS$3:$AT$3,BK$1)</f>
        <v>0.40000000000000568</v>
      </c>
      <c r="BL883" s="20" cm="1">
        <f t="array" ref="BL883">TREND($AS883:$AT883,$AS$3:$AT$3,BL$1)</f>
        <v>0.30000000000000426</v>
      </c>
      <c r="BM883" s="20" cm="1">
        <f t="array" ref="BM883">TREND($AS883:$AT883,$AS$3:$AT$3,BM$1)</f>
        <v>0.20000000000000284</v>
      </c>
    </row>
    <row r="884" spans="1:65" x14ac:dyDescent="0.35">
      <c r="A884" t="str">
        <f>IF(BYDem!B882="","\I:",BYDem!B882)</f>
        <v>MidEast_other</v>
      </c>
      <c r="B884" t="str">
        <f>BYDem!E882</f>
        <v>AGR</v>
      </c>
      <c r="C884" t="str">
        <f t="shared" si="283"/>
        <v>AGR</v>
      </c>
      <c r="D884" s="4">
        <f>SUMIFS(BYDem!$M$2:$M$2000,BYDem!$B$2:$B$2000,Demands!$A884,BYDem!$E$2:$E$2000,Demands!$B884)</f>
        <v>373.58424515519999</v>
      </c>
      <c r="E884" s="4">
        <f t="shared" si="264"/>
        <v>377.17292257137393</v>
      </c>
      <c r="F884" s="4">
        <f t="shared" si="265"/>
        <v>418.2201141727756</v>
      </c>
      <c r="G884" s="4">
        <f t="shared" si="266"/>
        <v>453.54564967760786</v>
      </c>
      <c r="H884" s="4">
        <f t="shared" si="267"/>
        <v>495.68272109987203</v>
      </c>
      <c r="I884" s="4">
        <f t="shared" si="268"/>
        <v>538.5552372625674</v>
      </c>
      <c r="J884" s="4">
        <f t="shared" si="269"/>
        <v>582.67254131196944</v>
      </c>
      <c r="K884" s="4">
        <f t="shared" si="270"/>
        <v>628.30282516559112</v>
      </c>
      <c r="L884" s="4">
        <f t="shared" si="271"/>
        <v>676.60737046309157</v>
      </c>
      <c r="M884" s="4">
        <f t="shared" si="272"/>
        <v>728.9802392190868</v>
      </c>
      <c r="N884" s="4">
        <f t="shared" si="273"/>
        <v>779.19068271654953</v>
      </c>
      <c r="O884" s="4">
        <f t="shared" si="274"/>
        <v>823.36398903928955</v>
      </c>
      <c r="P884" s="4">
        <f t="shared" si="275"/>
        <v>860.70194960250296</v>
      </c>
      <c r="Q884" s="4">
        <f t="shared" si="276"/>
        <v>891.46748481035615</v>
      </c>
      <c r="R884" s="4">
        <f t="shared" si="277"/>
        <v>916.32338763186954</v>
      </c>
      <c r="S884" s="4">
        <f t="shared" si="278"/>
        <v>935.85840447341479</v>
      </c>
      <c r="T884" s="4">
        <f t="shared" si="279"/>
        <v>950.27578264690112</v>
      </c>
      <c r="U884" s="4">
        <f t="shared" si="280"/>
        <v>959.60611310451588</v>
      </c>
      <c r="W884" s="5" t="str">
        <f>VLOOKUP(C884&amp;A884,Driver_elast!$A$2:$D$1161,4,FALSE)</f>
        <v>GDPAGR</v>
      </c>
      <c r="X884" s="5">
        <v>1</v>
      </c>
      <c r="Y884" s="2">
        <f>SUMIFS('Growth rates'!D$4:D$999,'Growth rates'!$B$4:$B$999,Demands!$A884,'Growth rates'!$C$4:$C$999,$W884)</f>
        <v>1</v>
      </c>
      <c r="Z884" s="2">
        <f>SUMIFS('Growth rates'!E$4:E$999,'Growth rates'!$B$4:$B$999,Demands!$A884,'Growth rates'!$C$4:$C$999,$W884)</f>
        <v>1.0135590322905763</v>
      </c>
      <c r="AA884" s="2">
        <f>SUMIFS('Growth rates'!F$4:F$999,'Growth rates'!$B$4:$B$999,Demands!$A884,'Growth rates'!$C$4:$C$999,$W884)</f>
        <v>1.169254086116996</v>
      </c>
      <c r="AB884" s="2">
        <f>SUMIFS('Growth rates'!G$4:G$999,'Growth rates'!$B$4:$B$999,Demands!$A884,'Growth rates'!$C$4:$C$999,$W884)</f>
        <v>1.3086581904082939</v>
      </c>
      <c r="AC884" s="2">
        <f>SUMIFS('Growth rates'!H$4:H$999,'Growth rates'!$B$4:$B$999,Demands!$A884,'Growth rates'!$C$4:$C$999,$W884)</f>
        <v>1.4802720649271122</v>
      </c>
      <c r="AD884" s="2">
        <f>SUMIFS('Growth rates'!I$4:I$999,'Growth rates'!$B$4:$B$999,Demands!$A884,'Growth rates'!$C$4:$C$999,$W884)</f>
        <v>1.6609892953200056</v>
      </c>
      <c r="AE884" s="2">
        <f>SUMIFS('Growth rates'!J$4:J$999,'Growth rates'!$B$4:$B$999,Demands!$A884,'Growth rates'!$C$4:$C$999,$W884)</f>
        <v>1.8530455129182291</v>
      </c>
      <c r="AF884" s="2">
        <f>SUMIFS('Growth rates'!K$4:K$999,'Growth rates'!$B$4:$B$999,Demands!$A884,'Growth rates'!$C$4:$C$999,$W884)</f>
        <v>2.057877383227015</v>
      </c>
      <c r="AG884" s="2">
        <f>SUMIFS('Growth rates'!L$4:L$999,'Growth rates'!$B$4:$B$999,Demands!$A884,'Growth rates'!$C$4:$C$999,$W884)</f>
        <v>2.2811941370029389</v>
      </c>
      <c r="AH884" s="2">
        <f>SUMIFS('Growth rates'!M$4:M$999,'Growth rates'!$B$4:$B$999,Demands!$A884,'Growth rates'!$C$4:$C$999,$W884)</f>
        <v>2.5304323976680938</v>
      </c>
      <c r="AI884" s="2">
        <f>SUMIFS('Growth rates'!N$4:N$999,'Growth rates'!$B$4:$B$999,Demands!$A884,'Growth rates'!$C$4:$C$999,$W884)</f>
        <v>2.8037787970542234</v>
      </c>
      <c r="AJ884" s="2">
        <f>SUMIFS('Growth rates'!O$4:O$999,'Growth rates'!$B$4:$B$999,Demands!$A884,'Growth rates'!$C$4:$C$999,$W884)</f>
        <v>3.08422705232609</v>
      </c>
      <c r="AK884" s="2">
        <f>SUMIFS('Growth rates'!P$4:P$999,'Growth rates'!$B$4:$B$999,Demands!$A884,'Growth rates'!$C$4:$C$999,$W884)</f>
        <v>3.3662535098374802</v>
      </c>
      <c r="AL884" s="2">
        <f>SUMIFS('Growth rates'!Q$4:Q$999,'Growth rates'!$B$4:$B$999,Demands!$A884,'Growth rates'!$C$4:$C$999,$W884)</f>
        <v>3.649321057835373</v>
      </c>
      <c r="AM884" s="2">
        <f>SUMIFS('Growth rates'!R$4:R$999,'Growth rates'!$B$4:$B$999,Demands!$A884,'Growth rates'!$C$4:$C$999,$W884)</f>
        <v>3.9365637112265559</v>
      </c>
      <c r="AN884" s="2">
        <f>SUMIFS('Growth rates'!S$4:S$999,'Growth rates'!$B$4:$B$999,Demands!$A884,'Growth rates'!$C$4:$C$999,$W884)</f>
        <v>4.2327092114387481</v>
      </c>
      <c r="AO884" s="2">
        <f>SUMIFS('Growth rates'!T$4:T$999,'Growth rates'!$B$4:$B$999,Demands!$A884,'Growth rates'!$C$4:$C$999,$W884)</f>
        <v>4.5395097730057463</v>
      </c>
      <c r="AP884" s="2">
        <f>SUMIFS('Growth rates'!U$4:U$999,'Growth rates'!$B$4:$B$999,Demands!$A884,'Growth rates'!$C$4:$C$999,$W884)</f>
        <v>4.8540738681169451</v>
      </c>
      <c r="AR884">
        <f>VLOOKUP(C884&amp;A884,Driver_elast!$A$2:$E$1161,5,FALSE)</f>
        <v>0.70846299999999995</v>
      </c>
      <c r="AS884">
        <f t="shared" si="281"/>
        <v>0.70846299999999995</v>
      </c>
      <c r="AT884">
        <f t="shared" si="282"/>
        <v>0.1416926</v>
      </c>
      <c r="AV884" s="2" cm="1">
        <f t="array" ref="AV884">TREND($AR884:$AS884,$AR$3:$AS$3,AV$1)</f>
        <v>0.70846299999999995</v>
      </c>
      <c r="AW884" s="2" cm="1">
        <f t="array" ref="AW884">TREND($AR884:$AS884,$AR$3:$AS$3,AW$1)</f>
        <v>0.70846299999999995</v>
      </c>
      <c r="AX884" s="2" cm="1">
        <f t="array" ref="AX884">TREND($AR884:$AS884,$AR$3:$AS$3,AX$1)</f>
        <v>0.70846299999999995</v>
      </c>
      <c r="AY884" s="2" cm="1">
        <f t="array" ref="AY884">TREND($AR884:$AS884,$AR$3:$AS$3,AY$1)</f>
        <v>0.70846299999999995</v>
      </c>
      <c r="AZ884" s="2" cm="1">
        <f t="array" ref="AZ884">TREND($AR884:$AS884,$AR$3:$AS$3,AZ$1)</f>
        <v>0.70846299999999995</v>
      </c>
      <c r="BA884" s="2" cm="1">
        <f t="array" ref="BA884">TREND($AR884:$AS884,$AR$3:$AS$3,BA$1)</f>
        <v>0.70846299999999995</v>
      </c>
      <c r="BB884" s="2" cm="1">
        <f t="array" ref="BB884">TREND($AR884:$AS884,$AR$3:$AS$3,BB$1)</f>
        <v>0.70846299999999995</v>
      </c>
      <c r="BC884" s="2" cm="1">
        <f t="array" ref="BC884">TREND($AR884:$AS884,$AR$3:$AS$3,BC$1)</f>
        <v>0.70846299999999995</v>
      </c>
      <c r="BD884" s="2" cm="1">
        <f t="array" ref="BD884">TREND($AR884:$AS884,$AR$3:$AS$3,BD$1)</f>
        <v>0.70846299999999995</v>
      </c>
      <c r="BE884" s="2" cm="1">
        <f t="array" ref="BE884">TREND($AR884:$AS884,$AR$3:$AS$3,BE$1)</f>
        <v>0.70846299999999995</v>
      </c>
      <c r="BF884" s="20" cm="1">
        <f t="array" ref="BF884">TREND($AS884:$AT884,$AS$3:$AT$3,BF$1)</f>
        <v>0.63761669999999881</v>
      </c>
      <c r="BG884" s="20" cm="1">
        <f t="array" ref="BG884">TREND($AS884:$AT884,$AS$3:$AT$3,BG$1)</f>
        <v>0.56677039999999934</v>
      </c>
      <c r="BH884" s="20" cm="1">
        <f t="array" ref="BH884">TREND($AS884:$AT884,$AS$3:$AT$3,BH$1)</f>
        <v>0.49592409999999987</v>
      </c>
      <c r="BI884" s="20" cm="1">
        <f t="array" ref="BI884">TREND($AS884:$AT884,$AS$3:$AT$3,BI$1)</f>
        <v>0.42507780000000039</v>
      </c>
      <c r="BJ884" s="20" cm="1">
        <f t="array" ref="BJ884">TREND($AS884:$AT884,$AS$3:$AT$3,BJ$1)</f>
        <v>0.35423150000000092</v>
      </c>
      <c r="BK884" s="20" cm="1">
        <f t="array" ref="BK884">TREND($AS884:$AT884,$AS$3:$AT$3,BK$1)</f>
        <v>0.28338519999999789</v>
      </c>
      <c r="BL884" s="20" cm="1">
        <f t="array" ref="BL884">TREND($AS884:$AT884,$AS$3:$AT$3,BL$1)</f>
        <v>0.21253889999999842</v>
      </c>
      <c r="BM884" s="20" cm="1">
        <f t="array" ref="BM884">TREND($AS884:$AT884,$AS$3:$AT$3,BM$1)</f>
        <v>0.14169259999999895</v>
      </c>
    </row>
    <row r="885" spans="1:65" x14ac:dyDescent="0.35">
      <c r="A885" t="str">
        <f>IF(BYDem!B883="","\I:",BYDem!B883)</f>
        <v>MidEast_other</v>
      </c>
      <c r="B885" t="str">
        <f>BYDem!E883</f>
        <v>CCK</v>
      </c>
      <c r="C885" t="str">
        <f t="shared" si="283"/>
        <v>CCK</v>
      </c>
      <c r="D885" s="4">
        <f>SUMIFS(BYDem!$M$2:$M$2000,BYDem!$B$2:$B$2000,Demands!$A885,BYDem!$E$2:$E$2000,Demands!$B885)</f>
        <v>264.59133908028298</v>
      </c>
      <c r="E885" s="4">
        <f t="shared" si="264"/>
        <v>267.23582788177117</v>
      </c>
      <c r="F885" s="4">
        <f t="shared" si="265"/>
        <v>317.42664566345866</v>
      </c>
      <c r="G885" s="4">
        <f t="shared" si="266"/>
        <v>369.83624624860232</v>
      </c>
      <c r="H885" s="4">
        <f t="shared" si="267"/>
        <v>429.69181605934051</v>
      </c>
      <c r="I885" s="4">
        <f t="shared" si="268"/>
        <v>495.32531399425716</v>
      </c>
      <c r="J885" s="4">
        <f t="shared" si="269"/>
        <v>564.01431163032885</v>
      </c>
      <c r="K885" s="4">
        <f t="shared" si="270"/>
        <v>634.87193737534267</v>
      </c>
      <c r="L885" s="4">
        <f t="shared" si="271"/>
        <v>709.90214170791103</v>
      </c>
      <c r="M885" s="4">
        <f t="shared" si="272"/>
        <v>790.90202805718127</v>
      </c>
      <c r="N885" s="4">
        <f t="shared" si="273"/>
        <v>868.34210127287099</v>
      </c>
      <c r="O885" s="4">
        <f t="shared" si="274"/>
        <v>936.91610938401345</v>
      </c>
      <c r="P885" s="4">
        <f t="shared" si="275"/>
        <v>995.54766588532527</v>
      </c>
      <c r="Q885" s="4">
        <f t="shared" si="276"/>
        <v>1044.438244119076</v>
      </c>
      <c r="R885" s="4">
        <f t="shared" si="277"/>
        <v>1084.3388522068974</v>
      </c>
      <c r="S885" s="4">
        <f t="shared" si="278"/>
        <v>1116.0172894357804</v>
      </c>
      <c r="T885" s="4">
        <f t="shared" si="279"/>
        <v>1139.6585807596643</v>
      </c>
      <c r="U885" s="4">
        <f t="shared" si="280"/>
        <v>1155.1337481997818</v>
      </c>
      <c r="W885" s="5" t="str">
        <f>VLOOKUP(C885&amp;A885,Driver_elast!$A$2:$D$1161,4,FALSE)</f>
        <v>GDPSER</v>
      </c>
      <c r="X885" s="5">
        <v>1</v>
      </c>
      <c r="Y885" s="2">
        <f>SUMIFS('Growth rates'!D$4:D$999,'Growth rates'!$B$4:$B$999,Demands!$A885,'Growth rates'!$C$4:$C$999,$W885)</f>
        <v>1</v>
      </c>
      <c r="Z885" s="2">
        <f>SUMIFS('Growth rates'!E$4:E$999,'Growth rates'!$B$4:$B$999,Demands!$A885,'Growth rates'!$C$4:$C$999,$W885)</f>
        <v>1.0098412366152363</v>
      </c>
      <c r="AA885" s="2">
        <f>SUMIFS('Growth rates'!F$4:F$999,'Growth rates'!$B$4:$B$999,Demands!$A885,'Growth rates'!$C$4:$C$999,$W885)</f>
        <v>1.1969525949621</v>
      </c>
      <c r="AB885" s="2">
        <f>SUMIFS('Growth rates'!G$4:G$999,'Growth rates'!$B$4:$B$999,Demands!$A885,'Growth rates'!$C$4:$C$999,$W885)</f>
        <v>1.3922953831707909</v>
      </c>
      <c r="AC885" s="2">
        <f>SUMIFS('Growth rates'!H$4:H$999,'Growth rates'!$B$4:$B$999,Demands!$A885,'Growth rates'!$C$4:$C$999,$W885)</f>
        <v>1.6154554856256591</v>
      </c>
      <c r="AD885" s="2">
        <f>SUMIFS('Growth rates'!I$4:I$999,'Growth rates'!$B$4:$B$999,Demands!$A885,'Growth rates'!$C$4:$C$999,$W885)</f>
        <v>1.8603010625407774</v>
      </c>
      <c r="AE885" s="2">
        <f>SUMIFS('Growth rates'!J$4:J$999,'Growth rates'!$B$4:$B$999,Demands!$A885,'Growth rates'!$C$4:$C$999,$W885)</f>
        <v>2.116778424885434</v>
      </c>
      <c r="AF885" s="2">
        <f>SUMIFS('Growth rates'!K$4:K$999,'Growth rates'!$B$4:$B$999,Demands!$A885,'Growth rates'!$C$4:$C$999,$W885)</f>
        <v>2.3816790607811003</v>
      </c>
      <c r="AG885" s="2">
        <f>SUMIFS('Growth rates'!L$4:L$999,'Growth rates'!$B$4:$B$999,Demands!$A885,'Growth rates'!$C$4:$C$999,$W885)</f>
        <v>2.6626025022462958</v>
      </c>
      <c r="AH885" s="2">
        <f>SUMIFS('Growth rates'!M$4:M$999,'Growth rates'!$B$4:$B$999,Demands!$A885,'Growth rates'!$C$4:$C$999,$W885)</f>
        <v>2.9664056427134651</v>
      </c>
      <c r="AI885" s="2">
        <f>SUMIFS('Growth rates'!N$4:N$999,'Growth rates'!$B$4:$B$999,Demands!$A885,'Growth rates'!$C$4:$C$999,$W885)</f>
        <v>3.2891295172121939</v>
      </c>
      <c r="AJ885" s="2">
        <f>SUMIFS('Growth rates'!O$4:O$999,'Growth rates'!$B$4:$B$999,Demands!$A885,'Growth rates'!$C$4:$C$999,$W885)</f>
        <v>3.6138126027456519</v>
      </c>
      <c r="AK885" s="2">
        <f>SUMIFS('Growth rates'!P$4:P$999,'Growth rates'!$B$4:$B$999,Demands!$A885,'Growth rates'!$C$4:$C$999,$W885)</f>
        <v>3.9368838478364645</v>
      </c>
      <c r="AL885" s="2">
        <f>SUMIFS('Growth rates'!Q$4:Q$999,'Growth rates'!$B$4:$B$999,Demands!$A885,'Growth rates'!$C$4:$C$999,$W885)</f>
        <v>4.2591127314206432</v>
      </c>
      <c r="AM885" s="2">
        <f>SUMIFS('Growth rates'!R$4:R$999,'Growth rates'!$B$4:$B$999,Demands!$A885,'Growth rates'!$C$4:$C$999,$W885)</f>
        <v>4.5845339592532222</v>
      </c>
      <c r="AN885" s="2">
        <f>SUMIFS('Growth rates'!S$4:S$999,'Growth rates'!$B$4:$B$999,Demands!$A885,'Growth rates'!$C$4:$C$999,$W885)</f>
        <v>4.9193713372469725</v>
      </c>
      <c r="AO885" s="2">
        <f>SUMIFS('Growth rates'!T$4:T$999,'Growth rates'!$B$4:$B$999,Demands!$A885,'Growth rates'!$C$4:$C$999,$W885)</f>
        <v>5.2667383897562745</v>
      </c>
      <c r="AP885" s="2">
        <f>SUMIFS('Growth rates'!U$4:U$999,'Growth rates'!$B$4:$B$999,Demands!$A885,'Growth rates'!$C$4:$C$999,$W885)</f>
        <v>5.6243176675363094</v>
      </c>
      <c r="AR885">
        <f>VLOOKUP(C885&amp;A885,Driver_elast!$A$2:$E$1161,5,FALSE)</f>
        <v>1.0159750000000001</v>
      </c>
      <c r="AS885">
        <f t="shared" si="281"/>
        <v>1</v>
      </c>
      <c r="AT885">
        <f t="shared" si="282"/>
        <v>0.2</v>
      </c>
      <c r="AV885" s="2" cm="1">
        <f t="array" ref="AV885">TREND($AR885:$AS885,$AR$3:$AS$3,AV$1)</f>
        <v>1.0159750000000001</v>
      </c>
      <c r="AW885" s="2" cm="1">
        <f t="array" ref="AW885">TREND($AR885:$AS885,$AR$3:$AS$3,AW$1)</f>
        <v>1.0155853658536587</v>
      </c>
      <c r="AX885" s="2" cm="1">
        <f t="array" ref="AX885">TREND($AR885:$AS885,$AR$3:$AS$3,AX$1)</f>
        <v>1.0136371951219512</v>
      </c>
      <c r="AY885" s="2" cm="1">
        <f t="array" ref="AY885">TREND($AR885:$AS885,$AR$3:$AS$3,AY$1)</f>
        <v>1.0116890243902439</v>
      </c>
      <c r="AZ885" s="2" cm="1">
        <f t="array" ref="AZ885">TREND($AR885:$AS885,$AR$3:$AS$3,AZ$1)</f>
        <v>1.0097408536585366</v>
      </c>
      <c r="BA885" s="2" cm="1">
        <f t="array" ref="BA885">TREND($AR885:$AS885,$AR$3:$AS$3,BA$1)</f>
        <v>1.0077926829268291</v>
      </c>
      <c r="BB885" s="2" cm="1">
        <f t="array" ref="BB885">TREND($AR885:$AS885,$AR$3:$AS$3,BB$1)</f>
        <v>1.0058445121951218</v>
      </c>
      <c r="BC885" s="2" cm="1">
        <f t="array" ref="BC885">TREND($AR885:$AS885,$AR$3:$AS$3,BC$1)</f>
        <v>1.0038963414634146</v>
      </c>
      <c r="BD885" s="2" cm="1">
        <f t="array" ref="BD885">TREND($AR885:$AS885,$AR$3:$AS$3,BD$1)</f>
        <v>1.0019481707317073</v>
      </c>
      <c r="BE885" s="2" cm="1">
        <f t="array" ref="BE885">TREND($AR885:$AS885,$AR$3:$AS$3,BE$1)</f>
        <v>0.99999999999999989</v>
      </c>
      <c r="BF885" s="20" cm="1">
        <f t="array" ref="BF885">TREND($AS885:$AT885,$AS$3:$AT$3,BF$1)</f>
        <v>0.90000000000000568</v>
      </c>
      <c r="BG885" s="20" cm="1">
        <f t="array" ref="BG885">TREND($AS885:$AT885,$AS$3:$AT$3,BG$1)</f>
        <v>0.80000000000000426</v>
      </c>
      <c r="BH885" s="20" cm="1">
        <f t="array" ref="BH885">TREND($AS885:$AT885,$AS$3:$AT$3,BH$1)</f>
        <v>0.70000000000000284</v>
      </c>
      <c r="BI885" s="20" cm="1">
        <f t="array" ref="BI885">TREND($AS885:$AT885,$AS$3:$AT$3,BI$1)</f>
        <v>0.60000000000000142</v>
      </c>
      <c r="BJ885" s="20" cm="1">
        <f t="array" ref="BJ885">TREND($AS885:$AT885,$AS$3:$AT$3,BJ$1)</f>
        <v>0.5</v>
      </c>
      <c r="BK885" s="20" cm="1">
        <f t="array" ref="BK885">TREND($AS885:$AT885,$AS$3:$AT$3,BK$1)</f>
        <v>0.40000000000000568</v>
      </c>
      <c r="BL885" s="20" cm="1">
        <f t="array" ref="BL885">TREND($AS885:$AT885,$AS$3:$AT$3,BL$1)</f>
        <v>0.30000000000000426</v>
      </c>
      <c r="BM885" s="20" cm="1">
        <f t="array" ref="BM885">TREND($AS885:$AT885,$AS$3:$AT$3,BM$1)</f>
        <v>0.20000000000000284</v>
      </c>
    </row>
    <row r="886" spans="1:65" x14ac:dyDescent="0.35">
      <c r="A886" t="str">
        <f>IF(BYDem!B884="","\I:",BYDem!B884)</f>
        <v>MidEast_other</v>
      </c>
      <c r="B886" t="str">
        <f>BYDem!E884</f>
        <v>CHW</v>
      </c>
      <c r="C886" t="str">
        <f t="shared" si="283"/>
        <v>CHW</v>
      </c>
      <c r="D886" s="4">
        <f>SUMIFS(BYDem!$M$2:$M$2000,BYDem!$B$2:$B$2000,Demands!$A886,BYDem!$E$2:$E$2000,Demands!$B886)</f>
        <v>89.843863522458605</v>
      </c>
      <c r="E886" s="4">
        <f t="shared" si="264"/>
        <v>90.741818428289761</v>
      </c>
      <c r="F886" s="4">
        <f t="shared" si="265"/>
        <v>107.7844661526368</v>
      </c>
      <c r="G886" s="4">
        <f t="shared" si="266"/>
        <v>125.58051729552585</v>
      </c>
      <c r="H886" s="4">
        <f t="shared" si="267"/>
        <v>145.90490003544335</v>
      </c>
      <c r="I886" s="4">
        <f t="shared" si="268"/>
        <v>168.19121920017236</v>
      </c>
      <c r="J886" s="4">
        <f t="shared" si="269"/>
        <v>191.51505493327321</v>
      </c>
      <c r="K886" s="4">
        <f t="shared" si="270"/>
        <v>215.57526370310313</v>
      </c>
      <c r="L886" s="4">
        <f t="shared" si="271"/>
        <v>241.05230109045345</v>
      </c>
      <c r="M886" s="4">
        <f t="shared" si="272"/>
        <v>268.55638629518643</v>
      </c>
      <c r="N886" s="4">
        <f t="shared" si="273"/>
        <v>294.85171173306315</v>
      </c>
      <c r="O886" s="4">
        <f t="shared" si="274"/>
        <v>318.13650195840034</v>
      </c>
      <c r="P886" s="4">
        <f t="shared" si="275"/>
        <v>338.04526230831806</v>
      </c>
      <c r="Q886" s="4">
        <f t="shared" si="276"/>
        <v>354.64640448340032</v>
      </c>
      <c r="R886" s="4">
        <f t="shared" si="277"/>
        <v>368.19493861141132</v>
      </c>
      <c r="S886" s="4">
        <f t="shared" si="278"/>
        <v>378.95157637925968</v>
      </c>
      <c r="T886" s="4">
        <f t="shared" si="279"/>
        <v>386.97914432075316</v>
      </c>
      <c r="U886" s="4">
        <f t="shared" si="280"/>
        <v>392.23384704953463</v>
      </c>
      <c r="W886" s="5" t="str">
        <f>VLOOKUP(C886&amp;A886,Driver_elast!$A$2:$D$1161,4,FALSE)</f>
        <v>GDPSER</v>
      </c>
      <c r="X886" s="5">
        <v>1</v>
      </c>
      <c r="Y886" s="2">
        <f>SUMIFS('Growth rates'!D$4:D$999,'Growth rates'!$B$4:$B$999,Demands!$A886,'Growth rates'!$C$4:$C$999,$W886)</f>
        <v>1</v>
      </c>
      <c r="Z886" s="2">
        <f>SUMIFS('Growth rates'!E$4:E$999,'Growth rates'!$B$4:$B$999,Demands!$A886,'Growth rates'!$C$4:$C$999,$W886)</f>
        <v>1.0098412366152363</v>
      </c>
      <c r="AA886" s="2">
        <f>SUMIFS('Growth rates'!F$4:F$999,'Growth rates'!$B$4:$B$999,Demands!$A886,'Growth rates'!$C$4:$C$999,$W886)</f>
        <v>1.1969525949621</v>
      </c>
      <c r="AB886" s="2">
        <f>SUMIFS('Growth rates'!G$4:G$999,'Growth rates'!$B$4:$B$999,Demands!$A886,'Growth rates'!$C$4:$C$999,$W886)</f>
        <v>1.3922953831707909</v>
      </c>
      <c r="AC886" s="2">
        <f>SUMIFS('Growth rates'!H$4:H$999,'Growth rates'!$B$4:$B$999,Demands!$A886,'Growth rates'!$C$4:$C$999,$W886)</f>
        <v>1.6154554856256591</v>
      </c>
      <c r="AD886" s="2">
        <f>SUMIFS('Growth rates'!I$4:I$999,'Growth rates'!$B$4:$B$999,Demands!$A886,'Growth rates'!$C$4:$C$999,$W886)</f>
        <v>1.8603010625407774</v>
      </c>
      <c r="AE886" s="2">
        <f>SUMIFS('Growth rates'!J$4:J$999,'Growth rates'!$B$4:$B$999,Demands!$A886,'Growth rates'!$C$4:$C$999,$W886)</f>
        <v>2.116778424885434</v>
      </c>
      <c r="AF886" s="2">
        <f>SUMIFS('Growth rates'!K$4:K$999,'Growth rates'!$B$4:$B$999,Demands!$A886,'Growth rates'!$C$4:$C$999,$W886)</f>
        <v>2.3816790607811003</v>
      </c>
      <c r="AG886" s="2">
        <f>SUMIFS('Growth rates'!L$4:L$999,'Growth rates'!$B$4:$B$999,Demands!$A886,'Growth rates'!$C$4:$C$999,$W886)</f>
        <v>2.6626025022462958</v>
      </c>
      <c r="AH886" s="2">
        <f>SUMIFS('Growth rates'!M$4:M$999,'Growth rates'!$B$4:$B$999,Demands!$A886,'Growth rates'!$C$4:$C$999,$W886)</f>
        <v>2.9664056427134651</v>
      </c>
      <c r="AI886" s="2">
        <f>SUMIFS('Growth rates'!N$4:N$999,'Growth rates'!$B$4:$B$999,Demands!$A886,'Growth rates'!$C$4:$C$999,$W886)</f>
        <v>3.2891295172121939</v>
      </c>
      <c r="AJ886" s="2">
        <f>SUMIFS('Growth rates'!O$4:O$999,'Growth rates'!$B$4:$B$999,Demands!$A886,'Growth rates'!$C$4:$C$999,$W886)</f>
        <v>3.6138126027456519</v>
      </c>
      <c r="AK886" s="2">
        <f>SUMIFS('Growth rates'!P$4:P$999,'Growth rates'!$B$4:$B$999,Demands!$A886,'Growth rates'!$C$4:$C$999,$W886)</f>
        <v>3.9368838478364645</v>
      </c>
      <c r="AL886" s="2">
        <f>SUMIFS('Growth rates'!Q$4:Q$999,'Growth rates'!$B$4:$B$999,Demands!$A886,'Growth rates'!$C$4:$C$999,$W886)</f>
        <v>4.2591127314206432</v>
      </c>
      <c r="AM886" s="2">
        <f>SUMIFS('Growth rates'!R$4:R$999,'Growth rates'!$B$4:$B$999,Demands!$A886,'Growth rates'!$C$4:$C$999,$W886)</f>
        <v>4.5845339592532222</v>
      </c>
      <c r="AN886" s="2">
        <f>SUMIFS('Growth rates'!S$4:S$999,'Growth rates'!$B$4:$B$999,Demands!$A886,'Growth rates'!$C$4:$C$999,$W886)</f>
        <v>4.9193713372469725</v>
      </c>
      <c r="AO886" s="2">
        <f>SUMIFS('Growth rates'!T$4:T$999,'Growth rates'!$B$4:$B$999,Demands!$A886,'Growth rates'!$C$4:$C$999,$W886)</f>
        <v>5.2667383897562745</v>
      </c>
      <c r="AP886" s="2">
        <f>SUMIFS('Growth rates'!U$4:U$999,'Growth rates'!$B$4:$B$999,Demands!$A886,'Growth rates'!$C$4:$C$999,$W886)</f>
        <v>5.6243176675363094</v>
      </c>
      <c r="AR886">
        <f>VLOOKUP(C886&amp;A886,Driver_elast!$A$2:$E$1161,5,FALSE)</f>
        <v>1.0159750000000001</v>
      </c>
      <c r="AS886">
        <f t="shared" si="281"/>
        <v>1</v>
      </c>
      <c r="AT886">
        <f t="shared" si="282"/>
        <v>0.2</v>
      </c>
      <c r="AV886" s="2" cm="1">
        <f t="array" ref="AV886">TREND($AR886:$AS886,$AR$3:$AS$3,AV$1)</f>
        <v>1.0159750000000001</v>
      </c>
      <c r="AW886" s="2" cm="1">
        <f t="array" ref="AW886">TREND($AR886:$AS886,$AR$3:$AS$3,AW$1)</f>
        <v>1.0155853658536587</v>
      </c>
      <c r="AX886" s="2" cm="1">
        <f t="array" ref="AX886">TREND($AR886:$AS886,$AR$3:$AS$3,AX$1)</f>
        <v>1.0136371951219512</v>
      </c>
      <c r="AY886" s="2" cm="1">
        <f t="array" ref="AY886">TREND($AR886:$AS886,$AR$3:$AS$3,AY$1)</f>
        <v>1.0116890243902439</v>
      </c>
      <c r="AZ886" s="2" cm="1">
        <f t="array" ref="AZ886">TREND($AR886:$AS886,$AR$3:$AS$3,AZ$1)</f>
        <v>1.0097408536585366</v>
      </c>
      <c r="BA886" s="2" cm="1">
        <f t="array" ref="BA886">TREND($AR886:$AS886,$AR$3:$AS$3,BA$1)</f>
        <v>1.0077926829268291</v>
      </c>
      <c r="BB886" s="2" cm="1">
        <f t="array" ref="BB886">TREND($AR886:$AS886,$AR$3:$AS$3,BB$1)</f>
        <v>1.0058445121951218</v>
      </c>
      <c r="BC886" s="2" cm="1">
        <f t="array" ref="BC886">TREND($AR886:$AS886,$AR$3:$AS$3,BC$1)</f>
        <v>1.0038963414634146</v>
      </c>
      <c r="BD886" s="2" cm="1">
        <f t="array" ref="BD886">TREND($AR886:$AS886,$AR$3:$AS$3,BD$1)</f>
        <v>1.0019481707317073</v>
      </c>
      <c r="BE886" s="2" cm="1">
        <f t="array" ref="BE886">TREND($AR886:$AS886,$AR$3:$AS$3,BE$1)</f>
        <v>0.99999999999999989</v>
      </c>
      <c r="BF886" s="20" cm="1">
        <f t="array" ref="BF886">TREND($AS886:$AT886,$AS$3:$AT$3,BF$1)</f>
        <v>0.90000000000000568</v>
      </c>
      <c r="BG886" s="20" cm="1">
        <f t="array" ref="BG886">TREND($AS886:$AT886,$AS$3:$AT$3,BG$1)</f>
        <v>0.80000000000000426</v>
      </c>
      <c r="BH886" s="20" cm="1">
        <f t="array" ref="BH886">TREND($AS886:$AT886,$AS$3:$AT$3,BH$1)</f>
        <v>0.70000000000000284</v>
      </c>
      <c r="BI886" s="20" cm="1">
        <f t="array" ref="BI886">TREND($AS886:$AT886,$AS$3:$AT$3,BI$1)</f>
        <v>0.60000000000000142</v>
      </c>
      <c r="BJ886" s="20" cm="1">
        <f t="array" ref="BJ886">TREND($AS886:$AT886,$AS$3:$AT$3,BJ$1)</f>
        <v>0.5</v>
      </c>
      <c r="BK886" s="20" cm="1">
        <f t="array" ref="BK886">TREND($AS886:$AT886,$AS$3:$AT$3,BK$1)</f>
        <v>0.40000000000000568</v>
      </c>
      <c r="BL886" s="20" cm="1">
        <f t="array" ref="BL886">TREND($AS886:$AT886,$AS$3:$AT$3,BL$1)</f>
        <v>0.30000000000000426</v>
      </c>
      <c r="BM886" s="20" cm="1">
        <f t="array" ref="BM886">TREND($AS886:$AT886,$AS$3:$AT$3,BM$1)</f>
        <v>0.20000000000000284</v>
      </c>
    </row>
    <row r="887" spans="1:65" x14ac:dyDescent="0.35">
      <c r="A887" t="str">
        <f>IF(BYDem!B885="","\I:",BYDem!B885)</f>
        <v>MidEast_other</v>
      </c>
      <c r="B887" t="str">
        <f>BYDem!E885</f>
        <v>CLA</v>
      </c>
      <c r="C887" t="str">
        <f t="shared" si="283"/>
        <v>CLA</v>
      </c>
      <c r="D887" s="4">
        <f>SUMIFS(BYDem!$M$2:$M$2000,BYDem!$B$2:$B$2000,Demands!$A887,BYDem!$E$2:$E$2000,Demands!$B887)</f>
        <v>310.67434980274101</v>
      </c>
      <c r="E887" s="4">
        <f t="shared" si="264"/>
        <v>316.32102057166338</v>
      </c>
      <c r="F887" s="4">
        <f t="shared" si="265"/>
        <v>423.02656438018698</v>
      </c>
      <c r="G887" s="4">
        <f t="shared" si="266"/>
        <v>543.08398642520615</v>
      </c>
      <c r="H887" s="4">
        <f t="shared" si="267"/>
        <v>686.17511948912772</v>
      </c>
      <c r="I887" s="4">
        <f t="shared" si="268"/>
        <v>849.38831028182892</v>
      </c>
      <c r="J887" s="4">
        <f t="shared" si="269"/>
        <v>1019.6679684707899</v>
      </c>
      <c r="K887" s="4">
        <f t="shared" si="270"/>
        <v>1189.6860296238956</v>
      </c>
      <c r="L887" s="4">
        <f t="shared" si="271"/>
        <v>1358.4395632506564</v>
      </c>
      <c r="M887" s="4">
        <f t="shared" si="272"/>
        <v>1524.4526749533704</v>
      </c>
      <c r="N887" s="4">
        <f t="shared" si="273"/>
        <v>1684.0867187422159</v>
      </c>
      <c r="O887" s="4">
        <f t="shared" si="274"/>
        <v>1826.5947281203339</v>
      </c>
      <c r="P887" s="4">
        <f t="shared" si="275"/>
        <v>1949.419758626384</v>
      </c>
      <c r="Q887" s="4">
        <f t="shared" si="276"/>
        <v>2052.3908698899468</v>
      </c>
      <c r="R887" s="4">
        <f t="shared" si="277"/>
        <v>2136.6196971325412</v>
      </c>
      <c r="S887" s="4">
        <f t="shared" si="278"/>
        <v>2203.4828171138547</v>
      </c>
      <c r="T887" s="4">
        <f t="shared" si="279"/>
        <v>2253.3269933786087</v>
      </c>
      <c r="U887" s="4">
        <f t="shared" si="280"/>
        <v>2285.9420677576413</v>
      </c>
      <c r="W887" s="5" t="str">
        <f>VLOOKUP(C887&amp;A887,Driver_elast!$A$2:$D$1161,4,FALSE)</f>
        <v>GDP</v>
      </c>
      <c r="X887" s="5">
        <v>1</v>
      </c>
      <c r="Y887" s="2">
        <f>SUMIFS('Growth rates'!D$4:D$999,'Growth rates'!$B$4:$B$999,Demands!$A887,'Growth rates'!$C$4:$C$999,$W887)</f>
        <v>1</v>
      </c>
      <c r="Z887" s="2">
        <f>SUMIFS('Growth rates'!E$4:E$999,'Growth rates'!$B$4:$B$999,Demands!$A887,'Growth rates'!$C$4:$C$999,$W887)</f>
        <v>1.0092620493445466</v>
      </c>
      <c r="AA887" s="2">
        <f>SUMIFS('Growth rates'!F$4:F$999,'Growth rates'!$B$4:$B$999,Demands!$A887,'Growth rates'!$C$4:$C$999,$W887)</f>
        <v>1.1940853470700745</v>
      </c>
      <c r="AB887" s="2">
        <f>SUMIFS('Growth rates'!G$4:G$999,'Growth rates'!$B$4:$B$999,Demands!$A887,'Growth rates'!$C$4:$C$999,$W887)</f>
        <v>1.3909104551910914</v>
      </c>
      <c r="AC887" s="2">
        <f>SUMIFS('Growth rates'!H$4:H$999,'Growth rates'!$B$4:$B$999,Demands!$A887,'Growth rates'!$C$4:$C$999,$W887)</f>
        <v>1.6197461357171146</v>
      </c>
      <c r="AD887" s="2">
        <f>SUMIFS('Growth rates'!I$4:I$999,'Growth rates'!$B$4:$B$999,Demands!$A887,'Growth rates'!$C$4:$C$999,$W887)</f>
        <v>1.8798570309001259</v>
      </c>
      <c r="AE887" s="2">
        <f>SUMIFS('Growth rates'!J$4:J$999,'Growth rates'!$B$4:$B$999,Demands!$A887,'Growth rates'!$C$4:$C$999,$W887)</f>
        <v>2.1567801300578422</v>
      </c>
      <c r="AF887" s="2">
        <f>SUMIFS('Growth rates'!K$4:K$999,'Growth rates'!$B$4:$B$999,Demands!$A887,'Growth rates'!$C$4:$C$999,$W887)</f>
        <v>2.4466568696582294</v>
      </c>
      <c r="AG887" s="2">
        <f>SUMIFS('Growth rates'!L$4:L$999,'Growth rates'!$B$4:$B$999,Demands!$A887,'Growth rates'!$C$4:$C$999,$W887)</f>
        <v>2.7564422359828393</v>
      </c>
      <c r="AH887" s="2">
        <f>SUMIFS('Growth rates'!M$4:M$999,'Growth rates'!$B$4:$B$999,Demands!$A887,'Growth rates'!$C$4:$C$999,$W887)</f>
        <v>3.093303414944145</v>
      </c>
      <c r="AI887" s="2">
        <f>SUMIFS('Growth rates'!N$4:N$999,'Growth rates'!$B$4:$B$999,Demands!$A887,'Growth rates'!$C$4:$C$999,$W887)</f>
        <v>3.4532114811172354</v>
      </c>
      <c r="AJ887" s="2">
        <f>SUMIFS('Growth rates'!O$4:O$999,'Growth rates'!$B$4:$B$999,Demands!$A887,'Growth rates'!$C$4:$C$999,$W887)</f>
        <v>3.8184764409460383</v>
      </c>
      <c r="AK887" s="2">
        <f>SUMIFS('Growth rates'!P$4:P$999,'Growth rates'!$B$4:$B$999,Demands!$A887,'Growth rates'!$C$4:$C$999,$W887)</f>
        <v>4.1852827156615966</v>
      </c>
      <c r="AL887" s="2">
        <f>SUMIFS('Growth rates'!Q$4:Q$999,'Growth rates'!$B$4:$B$999,Demands!$A887,'Growth rates'!$C$4:$C$999,$W887)</f>
        <v>4.5537369785918846</v>
      </c>
      <c r="AM887" s="2">
        <f>SUMIFS('Growth rates'!R$4:R$999,'Growth rates'!$B$4:$B$999,Demands!$A887,'Growth rates'!$C$4:$C$999,$W887)</f>
        <v>4.9275019674203486</v>
      </c>
      <c r="AN887" s="2">
        <f>SUMIFS('Growth rates'!S$4:S$999,'Growth rates'!$B$4:$B$999,Demands!$A887,'Growth rates'!$C$4:$C$999,$W887)</f>
        <v>5.3130036031325272</v>
      </c>
      <c r="AO887" s="2">
        <f>SUMIFS('Growth rates'!T$4:T$999,'Growth rates'!$B$4:$B$999,Demands!$A887,'Growth rates'!$C$4:$C$999,$W887)</f>
        <v>5.7136152863475447</v>
      </c>
      <c r="AP887" s="2">
        <f>SUMIFS('Growth rates'!U$4:U$999,'Growth rates'!$B$4:$B$999,Demands!$A887,'Growth rates'!$C$4:$C$999,$W887)</f>
        <v>6.1271149428221499</v>
      </c>
      <c r="AR887">
        <f>VLOOKUP(C887&amp;A887,Driver_elast!$A$2:$E$1161,5,FALSE)</f>
        <v>1.9864250000000001</v>
      </c>
      <c r="AS887">
        <f t="shared" si="281"/>
        <v>1</v>
      </c>
      <c r="AT887">
        <f t="shared" si="282"/>
        <v>0.2</v>
      </c>
      <c r="AV887" s="2" cm="1">
        <f t="array" ref="AV887">TREND($AR887:$AS887,$AR$3:$AS$3,AV$1)</f>
        <v>1.986424999999997</v>
      </c>
      <c r="AW887" s="2" cm="1">
        <f t="array" ref="AW887">TREND($AR887:$AS887,$AR$3:$AS$3,AW$1)</f>
        <v>1.9623658536585395</v>
      </c>
      <c r="AX887" s="2" cm="1">
        <f t="array" ref="AX887">TREND($AR887:$AS887,$AR$3:$AS$3,AX$1)</f>
        <v>1.8420701219512168</v>
      </c>
      <c r="AY887" s="2" cm="1">
        <f t="array" ref="AY887">TREND($AR887:$AS887,$AR$3:$AS$3,AY$1)</f>
        <v>1.7217743902439011</v>
      </c>
      <c r="AZ887" s="2" cm="1">
        <f t="array" ref="AZ887">TREND($AR887:$AS887,$AR$3:$AS$3,AZ$1)</f>
        <v>1.6014786585365854</v>
      </c>
      <c r="BA887" s="2" cm="1">
        <f t="array" ref="BA887">TREND($AR887:$AS887,$AR$3:$AS$3,BA$1)</f>
        <v>1.4811829268292698</v>
      </c>
      <c r="BB887" s="2" cm="1">
        <f t="array" ref="BB887">TREND($AR887:$AS887,$AR$3:$AS$3,BB$1)</f>
        <v>1.3608871951219541</v>
      </c>
      <c r="BC887" s="2" cm="1">
        <f t="array" ref="BC887">TREND($AR887:$AS887,$AR$3:$AS$3,BC$1)</f>
        <v>1.2405914634146313</v>
      </c>
      <c r="BD887" s="2" cm="1">
        <f t="array" ref="BD887">TREND($AR887:$AS887,$AR$3:$AS$3,BD$1)</f>
        <v>1.1202957317073157</v>
      </c>
      <c r="BE887" s="2" cm="1">
        <f t="array" ref="BE887">TREND($AR887:$AS887,$AR$3:$AS$3,BE$1)</f>
        <v>1</v>
      </c>
      <c r="BF887" s="20" cm="1">
        <f t="array" ref="BF887">TREND($AS887:$AT887,$AS$3:$AT$3,BF$1)</f>
        <v>0.90000000000000568</v>
      </c>
      <c r="BG887" s="20" cm="1">
        <f t="array" ref="BG887">TREND($AS887:$AT887,$AS$3:$AT$3,BG$1)</f>
        <v>0.80000000000000426</v>
      </c>
      <c r="BH887" s="20" cm="1">
        <f t="array" ref="BH887">TREND($AS887:$AT887,$AS$3:$AT$3,BH$1)</f>
        <v>0.70000000000000284</v>
      </c>
      <c r="BI887" s="20" cm="1">
        <f t="array" ref="BI887">TREND($AS887:$AT887,$AS$3:$AT$3,BI$1)</f>
        <v>0.60000000000000142</v>
      </c>
      <c r="BJ887" s="20" cm="1">
        <f t="array" ref="BJ887">TREND($AS887:$AT887,$AS$3:$AT$3,BJ$1)</f>
        <v>0.5</v>
      </c>
      <c r="BK887" s="20" cm="1">
        <f t="array" ref="BK887">TREND($AS887:$AT887,$AS$3:$AT$3,BK$1)</f>
        <v>0.40000000000000568</v>
      </c>
      <c r="BL887" s="20" cm="1">
        <f t="array" ref="BL887">TREND($AS887:$AT887,$AS$3:$AT$3,BL$1)</f>
        <v>0.30000000000000426</v>
      </c>
      <c r="BM887" s="20" cm="1">
        <f t="array" ref="BM887">TREND($AS887:$AT887,$AS$3:$AT$3,BM$1)</f>
        <v>0.20000000000000284</v>
      </c>
    </row>
    <row r="888" spans="1:65" x14ac:dyDescent="0.35">
      <c r="A888" t="str">
        <f>IF(BYDem!B886="","\I:",BYDem!B886)</f>
        <v>MidEast_other</v>
      </c>
      <c r="B888" t="str">
        <f>BYDem!E886</f>
        <v>COE</v>
      </c>
      <c r="C888" t="str">
        <f t="shared" si="283"/>
        <v>COE</v>
      </c>
      <c r="D888" s="4">
        <f>SUMIFS(BYDem!$M$2:$M$2000,BYDem!$B$2:$B$2000,Demands!$A888,BYDem!$E$2:$E$2000,Demands!$B888)</f>
        <v>111.51698302584001</v>
      </c>
      <c r="E888" s="4">
        <f t="shared" si="264"/>
        <v>114.55154693279671</v>
      </c>
      <c r="F888" s="4">
        <f t="shared" si="265"/>
        <v>171.10119493016288</v>
      </c>
      <c r="G888" s="4">
        <f t="shared" si="266"/>
        <v>240.29719596882057</v>
      </c>
      <c r="H888" s="4">
        <f t="shared" si="267"/>
        <v>327.71665705242248</v>
      </c>
      <c r="I888" s="4">
        <f t="shared" si="268"/>
        <v>431.33893461474952</v>
      </c>
      <c r="J888" s="4">
        <f t="shared" si="269"/>
        <v>541.05751704848728</v>
      </c>
      <c r="K888" s="4">
        <f t="shared" si="270"/>
        <v>649.0091826133222</v>
      </c>
      <c r="L888" s="4">
        <f t="shared" si="271"/>
        <v>751.09058167129911</v>
      </c>
      <c r="M888" s="4">
        <f t="shared" si="272"/>
        <v>842.88037343463429</v>
      </c>
      <c r="N888" s="4">
        <f t="shared" si="273"/>
        <v>931.14313465530552</v>
      </c>
      <c r="O888" s="4">
        <f t="shared" si="274"/>
        <v>1009.9367936094798</v>
      </c>
      <c r="P888" s="4">
        <f t="shared" si="275"/>
        <v>1077.8475981106603</v>
      </c>
      <c r="Q888" s="4">
        <f t="shared" si="276"/>
        <v>1134.7810340518356</v>
      </c>
      <c r="R888" s="4">
        <f t="shared" si="277"/>
        <v>1181.3517321959225</v>
      </c>
      <c r="S888" s="4">
        <f t="shared" si="278"/>
        <v>1218.3208113053008</v>
      </c>
      <c r="T888" s="4">
        <f t="shared" si="279"/>
        <v>1245.8799993298569</v>
      </c>
      <c r="U888" s="4">
        <f t="shared" si="280"/>
        <v>1263.9130983718055</v>
      </c>
      <c r="W888" s="5" t="str">
        <f>VLOOKUP(C888&amp;A888,Driver_elast!$A$2:$D$1161,4,FALSE)</f>
        <v>GDP</v>
      </c>
      <c r="X888" s="5">
        <v>1</v>
      </c>
      <c r="Y888" s="2">
        <f>SUMIFS('Growth rates'!D$4:D$999,'Growth rates'!$B$4:$B$999,Demands!$A888,'Growth rates'!$C$4:$C$999,$W888)</f>
        <v>1</v>
      </c>
      <c r="Z888" s="2">
        <f>SUMIFS('Growth rates'!E$4:E$999,'Growth rates'!$B$4:$B$999,Demands!$A888,'Growth rates'!$C$4:$C$999,$W888)</f>
        <v>1.0092620493445466</v>
      </c>
      <c r="AA888" s="2">
        <f>SUMIFS('Growth rates'!F$4:F$999,'Growth rates'!$B$4:$B$999,Demands!$A888,'Growth rates'!$C$4:$C$999,$W888)</f>
        <v>1.1940853470700745</v>
      </c>
      <c r="AB888" s="2">
        <f>SUMIFS('Growth rates'!G$4:G$999,'Growth rates'!$B$4:$B$999,Demands!$A888,'Growth rates'!$C$4:$C$999,$W888)</f>
        <v>1.3909104551910914</v>
      </c>
      <c r="AC888" s="2">
        <f>SUMIFS('Growth rates'!H$4:H$999,'Growth rates'!$B$4:$B$999,Demands!$A888,'Growth rates'!$C$4:$C$999,$W888)</f>
        <v>1.6197461357171146</v>
      </c>
      <c r="AD888" s="2">
        <f>SUMIFS('Growth rates'!I$4:I$999,'Growth rates'!$B$4:$B$999,Demands!$A888,'Growth rates'!$C$4:$C$999,$W888)</f>
        <v>1.8798570309001259</v>
      </c>
      <c r="AE888" s="2">
        <f>SUMIFS('Growth rates'!J$4:J$999,'Growth rates'!$B$4:$B$999,Demands!$A888,'Growth rates'!$C$4:$C$999,$W888)</f>
        <v>2.1567801300578422</v>
      </c>
      <c r="AF888" s="2">
        <f>SUMIFS('Growth rates'!K$4:K$999,'Growth rates'!$B$4:$B$999,Demands!$A888,'Growth rates'!$C$4:$C$999,$W888)</f>
        <v>2.4466568696582294</v>
      </c>
      <c r="AG888" s="2">
        <f>SUMIFS('Growth rates'!L$4:L$999,'Growth rates'!$B$4:$B$999,Demands!$A888,'Growth rates'!$C$4:$C$999,$W888)</f>
        <v>2.7564422359828393</v>
      </c>
      <c r="AH888" s="2">
        <f>SUMIFS('Growth rates'!M$4:M$999,'Growth rates'!$B$4:$B$999,Demands!$A888,'Growth rates'!$C$4:$C$999,$W888)</f>
        <v>3.093303414944145</v>
      </c>
      <c r="AI888" s="2">
        <f>SUMIFS('Growth rates'!N$4:N$999,'Growth rates'!$B$4:$B$999,Demands!$A888,'Growth rates'!$C$4:$C$999,$W888)</f>
        <v>3.4532114811172354</v>
      </c>
      <c r="AJ888" s="2">
        <f>SUMIFS('Growth rates'!O$4:O$999,'Growth rates'!$B$4:$B$999,Demands!$A888,'Growth rates'!$C$4:$C$999,$W888)</f>
        <v>3.8184764409460383</v>
      </c>
      <c r="AK888" s="2">
        <f>SUMIFS('Growth rates'!P$4:P$999,'Growth rates'!$B$4:$B$999,Demands!$A888,'Growth rates'!$C$4:$C$999,$W888)</f>
        <v>4.1852827156615966</v>
      </c>
      <c r="AL888" s="2">
        <f>SUMIFS('Growth rates'!Q$4:Q$999,'Growth rates'!$B$4:$B$999,Demands!$A888,'Growth rates'!$C$4:$C$999,$W888)</f>
        <v>4.5537369785918846</v>
      </c>
      <c r="AM888" s="2">
        <f>SUMIFS('Growth rates'!R$4:R$999,'Growth rates'!$B$4:$B$999,Demands!$A888,'Growth rates'!$C$4:$C$999,$W888)</f>
        <v>4.9275019674203486</v>
      </c>
      <c r="AN888" s="2">
        <f>SUMIFS('Growth rates'!S$4:S$999,'Growth rates'!$B$4:$B$999,Demands!$A888,'Growth rates'!$C$4:$C$999,$W888)</f>
        <v>5.3130036031325272</v>
      </c>
      <c r="AO888" s="2">
        <f>SUMIFS('Growth rates'!T$4:T$999,'Growth rates'!$B$4:$B$999,Demands!$A888,'Growth rates'!$C$4:$C$999,$W888)</f>
        <v>5.7136152863475447</v>
      </c>
      <c r="AP888" s="2">
        <f>SUMIFS('Growth rates'!U$4:U$999,'Growth rates'!$B$4:$B$999,Demands!$A888,'Growth rates'!$C$4:$C$999,$W888)</f>
        <v>6.1271149428221499</v>
      </c>
      <c r="AR888">
        <f>VLOOKUP(C888&amp;A888,Driver_elast!$A$2:$E$1161,5,FALSE)</f>
        <v>2.9864250000000001</v>
      </c>
      <c r="AS888">
        <f t="shared" si="281"/>
        <v>1</v>
      </c>
      <c r="AT888">
        <f t="shared" si="282"/>
        <v>0.2</v>
      </c>
      <c r="AV888" s="2" cm="1">
        <f t="array" ref="AV888">TREND($AR888:$AS888,$AR$3:$AS$3,AV$1)</f>
        <v>2.986424999999997</v>
      </c>
      <c r="AW888" s="2" cm="1">
        <f t="array" ref="AW888">TREND($AR888:$AS888,$AR$3:$AS$3,AW$1)</f>
        <v>2.9379756097560943</v>
      </c>
      <c r="AX888" s="2" cm="1">
        <f t="array" ref="AX888">TREND($AR888:$AS888,$AR$3:$AS$3,AX$1)</f>
        <v>2.6957286585365949</v>
      </c>
      <c r="AY888" s="2" cm="1">
        <f t="array" ref="AY888">TREND($AR888:$AS888,$AR$3:$AS$3,AY$1)</f>
        <v>2.4534817073170814</v>
      </c>
      <c r="AZ888" s="2" cm="1">
        <f t="array" ref="AZ888">TREND($AR888:$AS888,$AR$3:$AS$3,AZ$1)</f>
        <v>2.2112347560975678</v>
      </c>
      <c r="BA888" s="2" cm="1">
        <f t="array" ref="BA888">TREND($AR888:$AS888,$AR$3:$AS$3,BA$1)</f>
        <v>1.9689878048780542</v>
      </c>
      <c r="BB888" s="2" cm="1">
        <f t="array" ref="BB888">TREND($AR888:$AS888,$AR$3:$AS$3,BB$1)</f>
        <v>1.7267408536585407</v>
      </c>
      <c r="BC888" s="2" cm="1">
        <f t="array" ref="BC888">TREND($AR888:$AS888,$AR$3:$AS$3,BC$1)</f>
        <v>1.4844939024390271</v>
      </c>
      <c r="BD888" s="2" cm="1">
        <f t="array" ref="BD888">TREND($AR888:$AS888,$AR$3:$AS$3,BD$1)</f>
        <v>1.2422469512195136</v>
      </c>
      <c r="BE888" s="2" cm="1">
        <f t="array" ref="BE888">TREND($AR888:$AS888,$AR$3:$AS$3,BE$1)</f>
        <v>1</v>
      </c>
      <c r="BF888" s="20" cm="1">
        <f t="array" ref="BF888">TREND($AS888:$AT888,$AS$3:$AT$3,BF$1)</f>
        <v>0.90000000000000568</v>
      </c>
      <c r="BG888" s="20" cm="1">
        <f t="array" ref="BG888">TREND($AS888:$AT888,$AS$3:$AT$3,BG$1)</f>
        <v>0.80000000000000426</v>
      </c>
      <c r="BH888" s="20" cm="1">
        <f t="array" ref="BH888">TREND($AS888:$AT888,$AS$3:$AT$3,BH$1)</f>
        <v>0.70000000000000284</v>
      </c>
      <c r="BI888" s="20" cm="1">
        <f t="array" ref="BI888">TREND($AS888:$AT888,$AS$3:$AT$3,BI$1)</f>
        <v>0.60000000000000142</v>
      </c>
      <c r="BJ888" s="20" cm="1">
        <f t="array" ref="BJ888">TREND($AS888:$AT888,$AS$3:$AT$3,BJ$1)</f>
        <v>0.5</v>
      </c>
      <c r="BK888" s="20" cm="1">
        <f t="array" ref="BK888">TREND($AS888:$AT888,$AS$3:$AT$3,BK$1)</f>
        <v>0.40000000000000568</v>
      </c>
      <c r="BL888" s="20" cm="1">
        <f t="array" ref="BL888">TREND($AS888:$AT888,$AS$3:$AT$3,BL$1)</f>
        <v>0.30000000000000426</v>
      </c>
      <c r="BM888" s="20" cm="1">
        <f t="array" ref="BM888">TREND($AS888:$AT888,$AS$3:$AT$3,BM$1)</f>
        <v>0.20000000000000284</v>
      </c>
    </row>
    <row r="889" spans="1:65" x14ac:dyDescent="0.35">
      <c r="A889" t="str">
        <f>IF(BYDem!B887="","\I:",BYDem!B887)</f>
        <v>MidEast_other</v>
      </c>
      <c r="B889" t="str">
        <f>BYDem!E887</f>
        <v>COT</v>
      </c>
      <c r="C889" t="str">
        <f t="shared" si="283"/>
        <v>COT</v>
      </c>
      <c r="D889" s="4">
        <f>SUMIFS(BYDem!$M$2:$M$2000,BYDem!$B$2:$B$2000,Demands!$A889,BYDem!$E$2:$E$2000,Demands!$B889)</f>
        <v>0</v>
      </c>
      <c r="E889" s="4">
        <f t="shared" si="264"/>
        <v>0</v>
      </c>
      <c r="F889" s="4">
        <f t="shared" si="265"/>
        <v>0</v>
      </c>
      <c r="G889" s="4">
        <f t="shared" si="266"/>
        <v>0</v>
      </c>
      <c r="H889" s="4">
        <f t="shared" si="267"/>
        <v>0</v>
      </c>
      <c r="I889" s="4">
        <f t="shared" si="268"/>
        <v>0</v>
      </c>
      <c r="J889" s="4">
        <f t="shared" si="269"/>
        <v>0</v>
      </c>
      <c r="K889" s="4">
        <f t="shared" si="270"/>
        <v>0</v>
      </c>
      <c r="L889" s="4">
        <f t="shared" si="271"/>
        <v>0</v>
      </c>
      <c r="M889" s="4">
        <f t="shared" si="272"/>
        <v>0</v>
      </c>
      <c r="N889" s="4">
        <f t="shared" si="273"/>
        <v>0</v>
      </c>
      <c r="O889" s="4">
        <f t="shared" si="274"/>
        <v>0</v>
      </c>
      <c r="P889" s="4">
        <f t="shared" si="275"/>
        <v>0</v>
      </c>
      <c r="Q889" s="4">
        <f t="shared" si="276"/>
        <v>0</v>
      </c>
      <c r="R889" s="4">
        <f t="shared" si="277"/>
        <v>0</v>
      </c>
      <c r="S889" s="4">
        <f t="shared" si="278"/>
        <v>0</v>
      </c>
      <c r="T889" s="4">
        <f t="shared" si="279"/>
        <v>0</v>
      </c>
      <c r="U889" s="4">
        <f t="shared" si="280"/>
        <v>0</v>
      </c>
      <c r="W889" s="5" t="str">
        <f>VLOOKUP(C889&amp;A889,Driver_elast!$A$2:$D$1161,4,FALSE)</f>
        <v>GDPSER</v>
      </c>
      <c r="X889" s="5">
        <v>1</v>
      </c>
      <c r="Y889" s="2">
        <f>SUMIFS('Growth rates'!D$4:D$999,'Growth rates'!$B$4:$B$999,Demands!$A889,'Growth rates'!$C$4:$C$999,$W889)</f>
        <v>1</v>
      </c>
      <c r="Z889" s="2">
        <f>SUMIFS('Growth rates'!E$4:E$999,'Growth rates'!$B$4:$B$999,Demands!$A889,'Growth rates'!$C$4:$C$999,$W889)</f>
        <v>1.0098412366152363</v>
      </c>
      <c r="AA889" s="2">
        <f>SUMIFS('Growth rates'!F$4:F$999,'Growth rates'!$B$4:$B$999,Demands!$A889,'Growth rates'!$C$4:$C$999,$W889)</f>
        <v>1.1969525949621</v>
      </c>
      <c r="AB889" s="2">
        <f>SUMIFS('Growth rates'!G$4:G$999,'Growth rates'!$B$4:$B$999,Demands!$A889,'Growth rates'!$C$4:$C$999,$W889)</f>
        <v>1.3922953831707909</v>
      </c>
      <c r="AC889" s="2">
        <f>SUMIFS('Growth rates'!H$4:H$999,'Growth rates'!$B$4:$B$999,Demands!$A889,'Growth rates'!$C$4:$C$999,$W889)</f>
        <v>1.6154554856256591</v>
      </c>
      <c r="AD889" s="2">
        <f>SUMIFS('Growth rates'!I$4:I$999,'Growth rates'!$B$4:$B$999,Demands!$A889,'Growth rates'!$C$4:$C$999,$W889)</f>
        <v>1.8603010625407774</v>
      </c>
      <c r="AE889" s="2">
        <f>SUMIFS('Growth rates'!J$4:J$999,'Growth rates'!$B$4:$B$999,Demands!$A889,'Growth rates'!$C$4:$C$999,$W889)</f>
        <v>2.116778424885434</v>
      </c>
      <c r="AF889" s="2">
        <f>SUMIFS('Growth rates'!K$4:K$999,'Growth rates'!$B$4:$B$999,Demands!$A889,'Growth rates'!$C$4:$C$999,$W889)</f>
        <v>2.3816790607811003</v>
      </c>
      <c r="AG889" s="2">
        <f>SUMIFS('Growth rates'!L$4:L$999,'Growth rates'!$B$4:$B$999,Demands!$A889,'Growth rates'!$C$4:$C$999,$W889)</f>
        <v>2.6626025022462958</v>
      </c>
      <c r="AH889" s="2">
        <f>SUMIFS('Growth rates'!M$4:M$999,'Growth rates'!$B$4:$B$999,Demands!$A889,'Growth rates'!$C$4:$C$999,$W889)</f>
        <v>2.9664056427134651</v>
      </c>
      <c r="AI889" s="2">
        <f>SUMIFS('Growth rates'!N$4:N$999,'Growth rates'!$B$4:$B$999,Demands!$A889,'Growth rates'!$C$4:$C$999,$W889)</f>
        <v>3.2891295172121939</v>
      </c>
      <c r="AJ889" s="2">
        <f>SUMIFS('Growth rates'!O$4:O$999,'Growth rates'!$B$4:$B$999,Demands!$A889,'Growth rates'!$C$4:$C$999,$W889)</f>
        <v>3.6138126027456519</v>
      </c>
      <c r="AK889" s="2">
        <f>SUMIFS('Growth rates'!P$4:P$999,'Growth rates'!$B$4:$B$999,Demands!$A889,'Growth rates'!$C$4:$C$999,$W889)</f>
        <v>3.9368838478364645</v>
      </c>
      <c r="AL889" s="2">
        <f>SUMIFS('Growth rates'!Q$4:Q$999,'Growth rates'!$B$4:$B$999,Demands!$A889,'Growth rates'!$C$4:$C$999,$W889)</f>
        <v>4.2591127314206432</v>
      </c>
      <c r="AM889" s="2">
        <f>SUMIFS('Growth rates'!R$4:R$999,'Growth rates'!$B$4:$B$999,Demands!$A889,'Growth rates'!$C$4:$C$999,$W889)</f>
        <v>4.5845339592532222</v>
      </c>
      <c r="AN889" s="2">
        <f>SUMIFS('Growth rates'!S$4:S$999,'Growth rates'!$B$4:$B$999,Demands!$A889,'Growth rates'!$C$4:$C$999,$W889)</f>
        <v>4.9193713372469725</v>
      </c>
      <c r="AO889" s="2">
        <f>SUMIFS('Growth rates'!T$4:T$999,'Growth rates'!$B$4:$B$999,Demands!$A889,'Growth rates'!$C$4:$C$999,$W889)</f>
        <v>5.2667383897562745</v>
      </c>
      <c r="AP889" s="2">
        <f>SUMIFS('Growth rates'!U$4:U$999,'Growth rates'!$B$4:$B$999,Demands!$A889,'Growth rates'!$C$4:$C$999,$W889)</f>
        <v>5.6243176675363094</v>
      </c>
      <c r="AR889">
        <f>VLOOKUP(C889&amp;A889,Driver_elast!$A$2:$E$1161,5,FALSE)</f>
        <v>1.0159750000000001</v>
      </c>
      <c r="AS889">
        <f t="shared" si="281"/>
        <v>1</v>
      </c>
      <c r="AT889">
        <f t="shared" si="282"/>
        <v>0.2</v>
      </c>
      <c r="AV889" s="2" cm="1">
        <f t="array" ref="AV889">TREND($AR889:$AS889,$AR$3:$AS$3,AV$1)</f>
        <v>1.0159750000000001</v>
      </c>
      <c r="AW889" s="2" cm="1">
        <f t="array" ref="AW889">TREND($AR889:$AS889,$AR$3:$AS$3,AW$1)</f>
        <v>1.0155853658536587</v>
      </c>
      <c r="AX889" s="2" cm="1">
        <f t="array" ref="AX889">TREND($AR889:$AS889,$AR$3:$AS$3,AX$1)</f>
        <v>1.0136371951219512</v>
      </c>
      <c r="AY889" s="2" cm="1">
        <f t="array" ref="AY889">TREND($AR889:$AS889,$AR$3:$AS$3,AY$1)</f>
        <v>1.0116890243902439</v>
      </c>
      <c r="AZ889" s="2" cm="1">
        <f t="array" ref="AZ889">TREND($AR889:$AS889,$AR$3:$AS$3,AZ$1)</f>
        <v>1.0097408536585366</v>
      </c>
      <c r="BA889" s="2" cm="1">
        <f t="array" ref="BA889">TREND($AR889:$AS889,$AR$3:$AS$3,BA$1)</f>
        <v>1.0077926829268291</v>
      </c>
      <c r="BB889" s="2" cm="1">
        <f t="array" ref="BB889">TREND($AR889:$AS889,$AR$3:$AS$3,BB$1)</f>
        <v>1.0058445121951218</v>
      </c>
      <c r="BC889" s="2" cm="1">
        <f t="array" ref="BC889">TREND($AR889:$AS889,$AR$3:$AS$3,BC$1)</f>
        <v>1.0038963414634146</v>
      </c>
      <c r="BD889" s="2" cm="1">
        <f t="array" ref="BD889">TREND($AR889:$AS889,$AR$3:$AS$3,BD$1)</f>
        <v>1.0019481707317073</v>
      </c>
      <c r="BE889" s="2" cm="1">
        <f t="array" ref="BE889">TREND($AR889:$AS889,$AR$3:$AS$3,BE$1)</f>
        <v>0.99999999999999989</v>
      </c>
      <c r="BF889" s="20" cm="1">
        <f t="array" ref="BF889">TREND($AS889:$AT889,$AS$3:$AT$3,BF$1)</f>
        <v>0.90000000000000568</v>
      </c>
      <c r="BG889" s="20" cm="1">
        <f t="array" ref="BG889">TREND($AS889:$AT889,$AS$3:$AT$3,BG$1)</f>
        <v>0.80000000000000426</v>
      </c>
      <c r="BH889" s="20" cm="1">
        <f t="array" ref="BH889">TREND($AS889:$AT889,$AS$3:$AT$3,BH$1)</f>
        <v>0.70000000000000284</v>
      </c>
      <c r="BI889" s="20" cm="1">
        <f t="array" ref="BI889">TREND($AS889:$AT889,$AS$3:$AT$3,BI$1)</f>
        <v>0.60000000000000142</v>
      </c>
      <c r="BJ889" s="20" cm="1">
        <f t="array" ref="BJ889">TREND($AS889:$AT889,$AS$3:$AT$3,BJ$1)</f>
        <v>0.5</v>
      </c>
      <c r="BK889" s="20" cm="1">
        <f t="array" ref="BK889">TREND($AS889:$AT889,$AS$3:$AT$3,BK$1)</f>
        <v>0.40000000000000568</v>
      </c>
      <c r="BL889" s="20" cm="1">
        <f t="array" ref="BL889">TREND($AS889:$AT889,$AS$3:$AT$3,BL$1)</f>
        <v>0.30000000000000426</v>
      </c>
      <c r="BM889" s="20" cm="1">
        <f t="array" ref="BM889">TREND($AS889:$AT889,$AS$3:$AT$3,BM$1)</f>
        <v>0.20000000000000284</v>
      </c>
    </row>
    <row r="890" spans="1:65" x14ac:dyDescent="0.35">
      <c r="A890" t="str">
        <f>IF(BYDem!B888="","\I:",BYDem!B888)</f>
        <v>MidEast_other</v>
      </c>
      <c r="B890" t="str">
        <f>BYDem!E888</f>
        <v>CRF</v>
      </c>
      <c r="C890" t="str">
        <f t="shared" si="283"/>
        <v>CRF</v>
      </c>
      <c r="D890" s="4">
        <f>SUMIFS(BYDem!$M$2:$M$2000,BYDem!$B$2:$B$2000,Demands!$A890,BYDem!$E$2:$E$2000,Demands!$B890)</f>
        <v>292.73208044283001</v>
      </c>
      <c r="E890" s="4">
        <f t="shared" si="264"/>
        <v>298.05264096806133</v>
      </c>
      <c r="F890" s="4">
        <f t="shared" si="265"/>
        <v>398.59565603733137</v>
      </c>
      <c r="G890" s="4">
        <f t="shared" si="266"/>
        <v>511.71944289052993</v>
      </c>
      <c r="H890" s="4">
        <f t="shared" si="267"/>
        <v>646.54668273610935</v>
      </c>
      <c r="I890" s="4">
        <f t="shared" si="268"/>
        <v>800.33387799956085</v>
      </c>
      <c r="J890" s="4">
        <f t="shared" si="269"/>
        <v>960.77943338705211</v>
      </c>
      <c r="K890" s="4">
        <f t="shared" si="270"/>
        <v>1120.9784996627379</v>
      </c>
      <c r="L890" s="4">
        <f t="shared" si="271"/>
        <v>1279.9860682373771</v>
      </c>
      <c r="M890" s="4">
        <f t="shared" si="272"/>
        <v>1436.4114815371224</v>
      </c>
      <c r="N890" s="4">
        <f t="shared" si="273"/>
        <v>1586.8262350482548</v>
      </c>
      <c r="O890" s="4">
        <f t="shared" si="274"/>
        <v>1721.1040281506152</v>
      </c>
      <c r="P890" s="4">
        <f t="shared" si="275"/>
        <v>1836.8355867209293</v>
      </c>
      <c r="Q890" s="4">
        <f t="shared" si="276"/>
        <v>1933.8598426494659</v>
      </c>
      <c r="R890" s="4">
        <f t="shared" si="277"/>
        <v>2013.2242312693816</v>
      </c>
      <c r="S890" s="4">
        <f t="shared" si="278"/>
        <v>2076.2258283740543</v>
      </c>
      <c r="T890" s="4">
        <f t="shared" si="279"/>
        <v>2123.1913709919272</v>
      </c>
      <c r="U890" s="4">
        <f t="shared" si="280"/>
        <v>2153.922838146631</v>
      </c>
      <c r="W890" s="5" t="str">
        <f>VLOOKUP(C890&amp;A890,Driver_elast!$A$2:$D$1161,4,FALSE)</f>
        <v>GDP</v>
      </c>
      <c r="X890" s="5">
        <v>1</v>
      </c>
      <c r="Y890" s="2">
        <f>SUMIFS('Growth rates'!D$4:D$999,'Growth rates'!$B$4:$B$999,Demands!$A890,'Growth rates'!$C$4:$C$999,$W890)</f>
        <v>1</v>
      </c>
      <c r="Z890" s="2">
        <f>SUMIFS('Growth rates'!E$4:E$999,'Growth rates'!$B$4:$B$999,Demands!$A890,'Growth rates'!$C$4:$C$999,$W890)</f>
        <v>1.0092620493445466</v>
      </c>
      <c r="AA890" s="2">
        <f>SUMIFS('Growth rates'!F$4:F$999,'Growth rates'!$B$4:$B$999,Demands!$A890,'Growth rates'!$C$4:$C$999,$W890)</f>
        <v>1.1940853470700745</v>
      </c>
      <c r="AB890" s="2">
        <f>SUMIFS('Growth rates'!G$4:G$999,'Growth rates'!$B$4:$B$999,Demands!$A890,'Growth rates'!$C$4:$C$999,$W890)</f>
        <v>1.3909104551910914</v>
      </c>
      <c r="AC890" s="2">
        <f>SUMIFS('Growth rates'!H$4:H$999,'Growth rates'!$B$4:$B$999,Demands!$A890,'Growth rates'!$C$4:$C$999,$W890)</f>
        <v>1.6197461357171146</v>
      </c>
      <c r="AD890" s="2">
        <f>SUMIFS('Growth rates'!I$4:I$999,'Growth rates'!$B$4:$B$999,Demands!$A890,'Growth rates'!$C$4:$C$999,$W890)</f>
        <v>1.8798570309001259</v>
      </c>
      <c r="AE890" s="2">
        <f>SUMIFS('Growth rates'!J$4:J$999,'Growth rates'!$B$4:$B$999,Demands!$A890,'Growth rates'!$C$4:$C$999,$W890)</f>
        <v>2.1567801300578422</v>
      </c>
      <c r="AF890" s="2">
        <f>SUMIFS('Growth rates'!K$4:K$999,'Growth rates'!$B$4:$B$999,Demands!$A890,'Growth rates'!$C$4:$C$999,$W890)</f>
        <v>2.4466568696582294</v>
      </c>
      <c r="AG890" s="2">
        <f>SUMIFS('Growth rates'!L$4:L$999,'Growth rates'!$B$4:$B$999,Demands!$A890,'Growth rates'!$C$4:$C$999,$W890)</f>
        <v>2.7564422359828393</v>
      </c>
      <c r="AH890" s="2">
        <f>SUMIFS('Growth rates'!M$4:M$999,'Growth rates'!$B$4:$B$999,Demands!$A890,'Growth rates'!$C$4:$C$999,$W890)</f>
        <v>3.093303414944145</v>
      </c>
      <c r="AI890" s="2">
        <f>SUMIFS('Growth rates'!N$4:N$999,'Growth rates'!$B$4:$B$999,Demands!$A890,'Growth rates'!$C$4:$C$999,$W890)</f>
        <v>3.4532114811172354</v>
      </c>
      <c r="AJ890" s="2">
        <f>SUMIFS('Growth rates'!O$4:O$999,'Growth rates'!$B$4:$B$999,Demands!$A890,'Growth rates'!$C$4:$C$999,$W890)</f>
        <v>3.8184764409460383</v>
      </c>
      <c r="AK890" s="2">
        <f>SUMIFS('Growth rates'!P$4:P$999,'Growth rates'!$B$4:$B$999,Demands!$A890,'Growth rates'!$C$4:$C$999,$W890)</f>
        <v>4.1852827156615966</v>
      </c>
      <c r="AL890" s="2">
        <f>SUMIFS('Growth rates'!Q$4:Q$999,'Growth rates'!$B$4:$B$999,Demands!$A890,'Growth rates'!$C$4:$C$999,$W890)</f>
        <v>4.5537369785918846</v>
      </c>
      <c r="AM890" s="2">
        <f>SUMIFS('Growth rates'!R$4:R$999,'Growth rates'!$B$4:$B$999,Demands!$A890,'Growth rates'!$C$4:$C$999,$W890)</f>
        <v>4.9275019674203486</v>
      </c>
      <c r="AN890" s="2">
        <f>SUMIFS('Growth rates'!S$4:S$999,'Growth rates'!$B$4:$B$999,Demands!$A890,'Growth rates'!$C$4:$C$999,$W890)</f>
        <v>5.3130036031325272</v>
      </c>
      <c r="AO890" s="2">
        <f>SUMIFS('Growth rates'!T$4:T$999,'Growth rates'!$B$4:$B$999,Demands!$A890,'Growth rates'!$C$4:$C$999,$W890)</f>
        <v>5.7136152863475447</v>
      </c>
      <c r="AP890" s="2">
        <f>SUMIFS('Growth rates'!U$4:U$999,'Growth rates'!$B$4:$B$999,Demands!$A890,'Growth rates'!$C$4:$C$999,$W890)</f>
        <v>6.1271149428221499</v>
      </c>
      <c r="AR890">
        <f>VLOOKUP(C890&amp;A890,Driver_elast!$A$2:$E$1161,5,FALSE)</f>
        <v>1.9864250000000001</v>
      </c>
      <c r="AS890">
        <f t="shared" si="281"/>
        <v>1</v>
      </c>
      <c r="AT890">
        <f t="shared" si="282"/>
        <v>0.2</v>
      </c>
      <c r="AV890" s="2" cm="1">
        <f t="array" ref="AV890">TREND($AR890:$AS890,$AR$3:$AS$3,AV$1)</f>
        <v>1.986424999999997</v>
      </c>
      <c r="AW890" s="2" cm="1">
        <f t="array" ref="AW890">TREND($AR890:$AS890,$AR$3:$AS$3,AW$1)</f>
        <v>1.9623658536585395</v>
      </c>
      <c r="AX890" s="2" cm="1">
        <f t="array" ref="AX890">TREND($AR890:$AS890,$AR$3:$AS$3,AX$1)</f>
        <v>1.8420701219512168</v>
      </c>
      <c r="AY890" s="2" cm="1">
        <f t="array" ref="AY890">TREND($AR890:$AS890,$AR$3:$AS$3,AY$1)</f>
        <v>1.7217743902439011</v>
      </c>
      <c r="AZ890" s="2" cm="1">
        <f t="array" ref="AZ890">TREND($AR890:$AS890,$AR$3:$AS$3,AZ$1)</f>
        <v>1.6014786585365854</v>
      </c>
      <c r="BA890" s="2" cm="1">
        <f t="array" ref="BA890">TREND($AR890:$AS890,$AR$3:$AS$3,BA$1)</f>
        <v>1.4811829268292698</v>
      </c>
      <c r="BB890" s="2" cm="1">
        <f t="array" ref="BB890">TREND($AR890:$AS890,$AR$3:$AS$3,BB$1)</f>
        <v>1.3608871951219541</v>
      </c>
      <c r="BC890" s="2" cm="1">
        <f t="array" ref="BC890">TREND($AR890:$AS890,$AR$3:$AS$3,BC$1)</f>
        <v>1.2405914634146313</v>
      </c>
      <c r="BD890" s="2" cm="1">
        <f t="array" ref="BD890">TREND($AR890:$AS890,$AR$3:$AS$3,BD$1)</f>
        <v>1.1202957317073157</v>
      </c>
      <c r="BE890" s="2" cm="1">
        <f t="array" ref="BE890">TREND($AR890:$AS890,$AR$3:$AS$3,BE$1)</f>
        <v>1</v>
      </c>
      <c r="BF890" s="20" cm="1">
        <f t="array" ref="BF890">TREND($AS890:$AT890,$AS$3:$AT$3,BF$1)</f>
        <v>0.90000000000000568</v>
      </c>
      <c r="BG890" s="20" cm="1">
        <f t="array" ref="BG890">TREND($AS890:$AT890,$AS$3:$AT$3,BG$1)</f>
        <v>0.80000000000000426</v>
      </c>
      <c r="BH890" s="20" cm="1">
        <f t="array" ref="BH890">TREND($AS890:$AT890,$AS$3:$AT$3,BH$1)</f>
        <v>0.70000000000000284</v>
      </c>
      <c r="BI890" s="20" cm="1">
        <f t="array" ref="BI890">TREND($AS890:$AT890,$AS$3:$AT$3,BI$1)</f>
        <v>0.60000000000000142</v>
      </c>
      <c r="BJ890" s="20" cm="1">
        <f t="array" ref="BJ890">TREND($AS890:$AT890,$AS$3:$AT$3,BJ$1)</f>
        <v>0.5</v>
      </c>
      <c r="BK890" s="20" cm="1">
        <f t="array" ref="BK890">TREND($AS890:$AT890,$AS$3:$AT$3,BK$1)</f>
        <v>0.40000000000000568</v>
      </c>
      <c r="BL890" s="20" cm="1">
        <f t="array" ref="BL890">TREND($AS890:$AT890,$AS$3:$AT$3,BL$1)</f>
        <v>0.30000000000000426</v>
      </c>
      <c r="BM890" s="20" cm="1">
        <f t="array" ref="BM890">TREND($AS890:$AT890,$AS$3:$AT$3,BM$1)</f>
        <v>0.20000000000000284</v>
      </c>
    </row>
    <row r="891" spans="1:65" x14ac:dyDescent="0.35">
      <c r="A891" t="str">
        <f>IF(BYDem!B889="","\I:",BYDem!B889)</f>
        <v>MidEast_other</v>
      </c>
      <c r="B891" t="str">
        <f>BYDem!E889</f>
        <v>CSC</v>
      </c>
      <c r="C891" t="str">
        <f t="shared" si="283"/>
        <v>CSC</v>
      </c>
      <c r="D891" s="4">
        <f>SUMIFS(BYDem!$M$2:$M$2000,BYDem!$B$2:$B$2000,Demands!$A891,BYDem!$E$2:$E$2000,Demands!$B891)</f>
        <v>174.597322697745</v>
      </c>
      <c r="E891" s="4">
        <f t="shared" si="264"/>
        <v>179.34840831119888</v>
      </c>
      <c r="F891" s="4">
        <f t="shared" si="265"/>
        <v>267.88574918915486</v>
      </c>
      <c r="G891" s="4">
        <f t="shared" si="266"/>
        <v>376.22293869096001</v>
      </c>
      <c r="H891" s="4">
        <f t="shared" si="267"/>
        <v>513.09181231660239</v>
      </c>
      <c r="I891" s="4">
        <f t="shared" si="268"/>
        <v>675.3287357279246</v>
      </c>
      <c r="J891" s="4">
        <f t="shared" si="269"/>
        <v>847.11038031100679</v>
      </c>
      <c r="K891" s="4">
        <f t="shared" si="270"/>
        <v>1016.1256394847164</v>
      </c>
      <c r="L891" s="4">
        <f t="shared" si="271"/>
        <v>1175.9500759890022</v>
      </c>
      <c r="M891" s="4">
        <f t="shared" si="272"/>
        <v>1319.6613875580065</v>
      </c>
      <c r="N891" s="4">
        <f t="shared" si="273"/>
        <v>1457.8505797769956</v>
      </c>
      <c r="O891" s="4">
        <f t="shared" si="274"/>
        <v>1581.2144076503726</v>
      </c>
      <c r="P891" s="4">
        <f t="shared" si="275"/>
        <v>1687.5394204550018</v>
      </c>
      <c r="Q891" s="4">
        <f t="shared" si="276"/>
        <v>1776.6776415366235</v>
      </c>
      <c r="R891" s="4">
        <f t="shared" si="277"/>
        <v>1849.5913717281792</v>
      </c>
      <c r="S891" s="4">
        <f t="shared" si="278"/>
        <v>1907.4722617949678</v>
      </c>
      <c r="T891" s="4">
        <f t="shared" si="279"/>
        <v>1950.6204919053207</v>
      </c>
      <c r="U891" s="4">
        <f t="shared" si="280"/>
        <v>1978.8541360305203</v>
      </c>
      <c r="W891" s="5" t="str">
        <f>VLOOKUP(C891&amp;A891,Driver_elast!$A$2:$D$1161,4,FALSE)</f>
        <v>GDP</v>
      </c>
      <c r="X891" s="5">
        <v>1</v>
      </c>
      <c r="Y891" s="2">
        <f>SUMIFS('Growth rates'!D$4:D$999,'Growth rates'!$B$4:$B$999,Demands!$A891,'Growth rates'!$C$4:$C$999,$W891)</f>
        <v>1</v>
      </c>
      <c r="Z891" s="2">
        <f>SUMIFS('Growth rates'!E$4:E$999,'Growth rates'!$B$4:$B$999,Demands!$A891,'Growth rates'!$C$4:$C$999,$W891)</f>
        <v>1.0092620493445466</v>
      </c>
      <c r="AA891" s="2">
        <f>SUMIFS('Growth rates'!F$4:F$999,'Growth rates'!$B$4:$B$999,Demands!$A891,'Growth rates'!$C$4:$C$999,$W891)</f>
        <v>1.1940853470700745</v>
      </c>
      <c r="AB891" s="2">
        <f>SUMIFS('Growth rates'!G$4:G$999,'Growth rates'!$B$4:$B$999,Demands!$A891,'Growth rates'!$C$4:$C$999,$W891)</f>
        <v>1.3909104551910914</v>
      </c>
      <c r="AC891" s="2">
        <f>SUMIFS('Growth rates'!H$4:H$999,'Growth rates'!$B$4:$B$999,Demands!$A891,'Growth rates'!$C$4:$C$999,$W891)</f>
        <v>1.6197461357171146</v>
      </c>
      <c r="AD891" s="2">
        <f>SUMIFS('Growth rates'!I$4:I$999,'Growth rates'!$B$4:$B$999,Demands!$A891,'Growth rates'!$C$4:$C$999,$W891)</f>
        <v>1.8798570309001259</v>
      </c>
      <c r="AE891" s="2">
        <f>SUMIFS('Growth rates'!J$4:J$999,'Growth rates'!$B$4:$B$999,Demands!$A891,'Growth rates'!$C$4:$C$999,$W891)</f>
        <v>2.1567801300578422</v>
      </c>
      <c r="AF891" s="2">
        <f>SUMIFS('Growth rates'!K$4:K$999,'Growth rates'!$B$4:$B$999,Demands!$A891,'Growth rates'!$C$4:$C$999,$W891)</f>
        <v>2.4466568696582294</v>
      </c>
      <c r="AG891" s="2">
        <f>SUMIFS('Growth rates'!L$4:L$999,'Growth rates'!$B$4:$B$999,Demands!$A891,'Growth rates'!$C$4:$C$999,$W891)</f>
        <v>2.7564422359828393</v>
      </c>
      <c r="AH891" s="2">
        <f>SUMIFS('Growth rates'!M$4:M$999,'Growth rates'!$B$4:$B$999,Demands!$A891,'Growth rates'!$C$4:$C$999,$W891)</f>
        <v>3.093303414944145</v>
      </c>
      <c r="AI891" s="2">
        <f>SUMIFS('Growth rates'!N$4:N$999,'Growth rates'!$B$4:$B$999,Demands!$A891,'Growth rates'!$C$4:$C$999,$W891)</f>
        <v>3.4532114811172354</v>
      </c>
      <c r="AJ891" s="2">
        <f>SUMIFS('Growth rates'!O$4:O$999,'Growth rates'!$B$4:$B$999,Demands!$A891,'Growth rates'!$C$4:$C$999,$W891)</f>
        <v>3.8184764409460383</v>
      </c>
      <c r="AK891" s="2">
        <f>SUMIFS('Growth rates'!P$4:P$999,'Growth rates'!$B$4:$B$999,Demands!$A891,'Growth rates'!$C$4:$C$999,$W891)</f>
        <v>4.1852827156615966</v>
      </c>
      <c r="AL891" s="2">
        <f>SUMIFS('Growth rates'!Q$4:Q$999,'Growth rates'!$B$4:$B$999,Demands!$A891,'Growth rates'!$C$4:$C$999,$W891)</f>
        <v>4.5537369785918846</v>
      </c>
      <c r="AM891" s="2">
        <f>SUMIFS('Growth rates'!R$4:R$999,'Growth rates'!$B$4:$B$999,Demands!$A891,'Growth rates'!$C$4:$C$999,$W891)</f>
        <v>4.9275019674203486</v>
      </c>
      <c r="AN891" s="2">
        <f>SUMIFS('Growth rates'!S$4:S$999,'Growth rates'!$B$4:$B$999,Demands!$A891,'Growth rates'!$C$4:$C$999,$W891)</f>
        <v>5.3130036031325272</v>
      </c>
      <c r="AO891" s="2">
        <f>SUMIFS('Growth rates'!T$4:T$999,'Growth rates'!$B$4:$B$999,Demands!$A891,'Growth rates'!$C$4:$C$999,$W891)</f>
        <v>5.7136152863475447</v>
      </c>
      <c r="AP891" s="2">
        <f>SUMIFS('Growth rates'!U$4:U$999,'Growth rates'!$B$4:$B$999,Demands!$A891,'Growth rates'!$C$4:$C$999,$W891)</f>
        <v>6.1271149428221499</v>
      </c>
      <c r="AR891">
        <f>VLOOKUP(C891&amp;A891,Driver_elast!$A$2:$E$1161,5,FALSE)</f>
        <v>2.9864250000000001</v>
      </c>
      <c r="AS891">
        <f t="shared" si="281"/>
        <v>1</v>
      </c>
      <c r="AT891">
        <f t="shared" si="282"/>
        <v>0.2</v>
      </c>
      <c r="AV891" s="2" cm="1">
        <f t="array" ref="AV891">TREND($AR891:$AS891,$AR$3:$AS$3,AV$1)</f>
        <v>2.986424999999997</v>
      </c>
      <c r="AW891" s="2" cm="1">
        <f t="array" ref="AW891">TREND($AR891:$AS891,$AR$3:$AS$3,AW$1)</f>
        <v>2.9379756097560943</v>
      </c>
      <c r="AX891" s="2" cm="1">
        <f t="array" ref="AX891">TREND($AR891:$AS891,$AR$3:$AS$3,AX$1)</f>
        <v>2.6957286585365949</v>
      </c>
      <c r="AY891" s="2" cm="1">
        <f t="array" ref="AY891">TREND($AR891:$AS891,$AR$3:$AS$3,AY$1)</f>
        <v>2.4534817073170814</v>
      </c>
      <c r="AZ891" s="2" cm="1">
        <f t="array" ref="AZ891">TREND($AR891:$AS891,$AR$3:$AS$3,AZ$1)</f>
        <v>2.2112347560975678</v>
      </c>
      <c r="BA891" s="2" cm="1">
        <f t="array" ref="BA891">TREND($AR891:$AS891,$AR$3:$AS$3,BA$1)</f>
        <v>1.9689878048780542</v>
      </c>
      <c r="BB891" s="2" cm="1">
        <f t="array" ref="BB891">TREND($AR891:$AS891,$AR$3:$AS$3,BB$1)</f>
        <v>1.7267408536585407</v>
      </c>
      <c r="BC891" s="2" cm="1">
        <f t="array" ref="BC891">TREND($AR891:$AS891,$AR$3:$AS$3,BC$1)</f>
        <v>1.4844939024390271</v>
      </c>
      <c r="BD891" s="2" cm="1">
        <f t="array" ref="BD891">TREND($AR891:$AS891,$AR$3:$AS$3,BD$1)</f>
        <v>1.2422469512195136</v>
      </c>
      <c r="BE891" s="2" cm="1">
        <f t="array" ref="BE891">TREND($AR891:$AS891,$AR$3:$AS$3,BE$1)</f>
        <v>1</v>
      </c>
      <c r="BF891" s="20" cm="1">
        <f t="array" ref="BF891">TREND($AS891:$AT891,$AS$3:$AT$3,BF$1)</f>
        <v>0.90000000000000568</v>
      </c>
      <c r="BG891" s="20" cm="1">
        <f t="array" ref="BG891">TREND($AS891:$AT891,$AS$3:$AT$3,BG$1)</f>
        <v>0.80000000000000426</v>
      </c>
      <c r="BH891" s="20" cm="1">
        <f t="array" ref="BH891">TREND($AS891:$AT891,$AS$3:$AT$3,BH$1)</f>
        <v>0.70000000000000284</v>
      </c>
      <c r="BI891" s="20" cm="1">
        <f t="array" ref="BI891">TREND($AS891:$AT891,$AS$3:$AT$3,BI$1)</f>
        <v>0.60000000000000142</v>
      </c>
      <c r="BJ891" s="20" cm="1">
        <f t="array" ref="BJ891">TREND($AS891:$AT891,$AS$3:$AT$3,BJ$1)</f>
        <v>0.5</v>
      </c>
      <c r="BK891" s="20" cm="1">
        <f t="array" ref="BK891">TREND($AS891:$AT891,$AS$3:$AT$3,BK$1)</f>
        <v>0.40000000000000568</v>
      </c>
      <c r="BL891" s="20" cm="1">
        <f t="array" ref="BL891">TREND($AS891:$AT891,$AS$3:$AT$3,BL$1)</f>
        <v>0.30000000000000426</v>
      </c>
      <c r="BM891" s="20" cm="1">
        <f t="array" ref="BM891">TREND($AS891:$AT891,$AS$3:$AT$3,BM$1)</f>
        <v>0.20000000000000284</v>
      </c>
    </row>
    <row r="892" spans="1:65" x14ac:dyDescent="0.35">
      <c r="A892" t="str">
        <f>IF(BYDem!B890="","\I:",BYDem!B890)</f>
        <v>MidEast_other</v>
      </c>
      <c r="B892" t="str">
        <f>BYDem!E890</f>
        <v>CSH</v>
      </c>
      <c r="C892" t="str">
        <f t="shared" si="283"/>
        <v>CSH</v>
      </c>
      <c r="D892" s="4">
        <f>SUMIFS(BYDem!$M$2:$M$2000,BYDem!$B$2:$B$2000,Demands!$A892,BYDem!$E$2:$E$2000,Demands!$B892)</f>
        <v>61.355504890181003</v>
      </c>
      <c r="E892" s="4">
        <f t="shared" si="264"/>
        <v>61.968729594193348</v>
      </c>
      <c r="F892" s="4">
        <f t="shared" si="265"/>
        <v>73.607368170009039</v>
      </c>
      <c r="G892" s="4">
        <f t="shared" si="266"/>
        <v>85.760515420299512</v>
      </c>
      <c r="H892" s="4">
        <f t="shared" si="267"/>
        <v>99.640292131785174</v>
      </c>
      <c r="I892" s="4">
        <f t="shared" si="268"/>
        <v>114.85989991450096</v>
      </c>
      <c r="J892" s="4">
        <f t="shared" si="269"/>
        <v>130.78804081665976</v>
      </c>
      <c r="K892" s="4">
        <f t="shared" si="270"/>
        <v>147.21906013126278</v>
      </c>
      <c r="L892" s="4">
        <f t="shared" si="271"/>
        <v>164.6176495364941</v>
      </c>
      <c r="M892" s="4">
        <f t="shared" si="272"/>
        <v>183.4005354022284</v>
      </c>
      <c r="N892" s="4">
        <f t="shared" si="273"/>
        <v>201.3579440135494</v>
      </c>
      <c r="O892" s="4">
        <f t="shared" si="274"/>
        <v>217.25942024715314</v>
      </c>
      <c r="P892" s="4">
        <f t="shared" si="275"/>
        <v>230.85536319879918</v>
      </c>
      <c r="Q892" s="4">
        <f t="shared" si="276"/>
        <v>242.19249207962957</v>
      </c>
      <c r="R892" s="4">
        <f t="shared" si="277"/>
        <v>251.44495651464538</v>
      </c>
      <c r="S892" s="4">
        <f t="shared" si="278"/>
        <v>258.79079979532918</v>
      </c>
      <c r="T892" s="4">
        <f t="shared" si="279"/>
        <v>264.27292695215436</v>
      </c>
      <c r="U892" s="4">
        <f t="shared" si="280"/>
        <v>267.86142956470741</v>
      </c>
      <c r="W892" s="5" t="str">
        <f>VLOOKUP(C892&amp;A892,Driver_elast!$A$2:$D$1161,4,FALSE)</f>
        <v>GDPSER</v>
      </c>
      <c r="X892" s="5">
        <v>1</v>
      </c>
      <c r="Y892" s="2">
        <f>SUMIFS('Growth rates'!D$4:D$999,'Growth rates'!$B$4:$B$999,Demands!$A892,'Growth rates'!$C$4:$C$999,$W892)</f>
        <v>1</v>
      </c>
      <c r="Z892" s="2">
        <f>SUMIFS('Growth rates'!E$4:E$999,'Growth rates'!$B$4:$B$999,Demands!$A892,'Growth rates'!$C$4:$C$999,$W892)</f>
        <v>1.0098412366152363</v>
      </c>
      <c r="AA892" s="2">
        <f>SUMIFS('Growth rates'!F$4:F$999,'Growth rates'!$B$4:$B$999,Demands!$A892,'Growth rates'!$C$4:$C$999,$W892)</f>
        <v>1.1969525949621</v>
      </c>
      <c r="AB892" s="2">
        <f>SUMIFS('Growth rates'!G$4:G$999,'Growth rates'!$B$4:$B$999,Demands!$A892,'Growth rates'!$C$4:$C$999,$W892)</f>
        <v>1.3922953831707909</v>
      </c>
      <c r="AC892" s="2">
        <f>SUMIFS('Growth rates'!H$4:H$999,'Growth rates'!$B$4:$B$999,Demands!$A892,'Growth rates'!$C$4:$C$999,$W892)</f>
        <v>1.6154554856256591</v>
      </c>
      <c r="AD892" s="2">
        <f>SUMIFS('Growth rates'!I$4:I$999,'Growth rates'!$B$4:$B$999,Demands!$A892,'Growth rates'!$C$4:$C$999,$W892)</f>
        <v>1.8603010625407774</v>
      </c>
      <c r="AE892" s="2">
        <f>SUMIFS('Growth rates'!J$4:J$999,'Growth rates'!$B$4:$B$999,Demands!$A892,'Growth rates'!$C$4:$C$999,$W892)</f>
        <v>2.116778424885434</v>
      </c>
      <c r="AF892" s="2">
        <f>SUMIFS('Growth rates'!K$4:K$999,'Growth rates'!$B$4:$B$999,Demands!$A892,'Growth rates'!$C$4:$C$999,$W892)</f>
        <v>2.3816790607811003</v>
      </c>
      <c r="AG892" s="2">
        <f>SUMIFS('Growth rates'!L$4:L$999,'Growth rates'!$B$4:$B$999,Demands!$A892,'Growth rates'!$C$4:$C$999,$W892)</f>
        <v>2.6626025022462958</v>
      </c>
      <c r="AH892" s="2">
        <f>SUMIFS('Growth rates'!M$4:M$999,'Growth rates'!$B$4:$B$999,Demands!$A892,'Growth rates'!$C$4:$C$999,$W892)</f>
        <v>2.9664056427134651</v>
      </c>
      <c r="AI892" s="2">
        <f>SUMIFS('Growth rates'!N$4:N$999,'Growth rates'!$B$4:$B$999,Demands!$A892,'Growth rates'!$C$4:$C$999,$W892)</f>
        <v>3.2891295172121939</v>
      </c>
      <c r="AJ892" s="2">
        <f>SUMIFS('Growth rates'!O$4:O$999,'Growth rates'!$B$4:$B$999,Demands!$A892,'Growth rates'!$C$4:$C$999,$W892)</f>
        <v>3.6138126027456519</v>
      </c>
      <c r="AK892" s="2">
        <f>SUMIFS('Growth rates'!P$4:P$999,'Growth rates'!$B$4:$B$999,Demands!$A892,'Growth rates'!$C$4:$C$999,$W892)</f>
        <v>3.9368838478364645</v>
      </c>
      <c r="AL892" s="2">
        <f>SUMIFS('Growth rates'!Q$4:Q$999,'Growth rates'!$B$4:$B$999,Demands!$A892,'Growth rates'!$C$4:$C$999,$W892)</f>
        <v>4.2591127314206432</v>
      </c>
      <c r="AM892" s="2">
        <f>SUMIFS('Growth rates'!R$4:R$999,'Growth rates'!$B$4:$B$999,Demands!$A892,'Growth rates'!$C$4:$C$999,$W892)</f>
        <v>4.5845339592532222</v>
      </c>
      <c r="AN892" s="2">
        <f>SUMIFS('Growth rates'!S$4:S$999,'Growth rates'!$B$4:$B$999,Demands!$A892,'Growth rates'!$C$4:$C$999,$W892)</f>
        <v>4.9193713372469725</v>
      </c>
      <c r="AO892" s="2">
        <f>SUMIFS('Growth rates'!T$4:T$999,'Growth rates'!$B$4:$B$999,Demands!$A892,'Growth rates'!$C$4:$C$999,$W892)</f>
        <v>5.2667383897562745</v>
      </c>
      <c r="AP892" s="2">
        <f>SUMIFS('Growth rates'!U$4:U$999,'Growth rates'!$B$4:$B$999,Demands!$A892,'Growth rates'!$C$4:$C$999,$W892)</f>
        <v>5.6243176675363094</v>
      </c>
      <c r="AR892">
        <f>VLOOKUP(C892&amp;A892,Driver_elast!$A$2:$E$1161,5,FALSE)</f>
        <v>1.0159750000000001</v>
      </c>
      <c r="AS892">
        <f t="shared" si="281"/>
        <v>1</v>
      </c>
      <c r="AT892">
        <f t="shared" si="282"/>
        <v>0.2</v>
      </c>
      <c r="AV892" s="2" cm="1">
        <f t="array" ref="AV892">TREND($AR892:$AS892,$AR$3:$AS$3,AV$1)</f>
        <v>1.0159750000000001</v>
      </c>
      <c r="AW892" s="2" cm="1">
        <f t="array" ref="AW892">TREND($AR892:$AS892,$AR$3:$AS$3,AW$1)</f>
        <v>1.0155853658536587</v>
      </c>
      <c r="AX892" s="2" cm="1">
        <f t="array" ref="AX892">TREND($AR892:$AS892,$AR$3:$AS$3,AX$1)</f>
        <v>1.0136371951219512</v>
      </c>
      <c r="AY892" s="2" cm="1">
        <f t="array" ref="AY892">TREND($AR892:$AS892,$AR$3:$AS$3,AY$1)</f>
        <v>1.0116890243902439</v>
      </c>
      <c r="AZ892" s="2" cm="1">
        <f t="array" ref="AZ892">TREND($AR892:$AS892,$AR$3:$AS$3,AZ$1)</f>
        <v>1.0097408536585366</v>
      </c>
      <c r="BA892" s="2" cm="1">
        <f t="array" ref="BA892">TREND($AR892:$AS892,$AR$3:$AS$3,BA$1)</f>
        <v>1.0077926829268291</v>
      </c>
      <c r="BB892" s="2" cm="1">
        <f t="array" ref="BB892">TREND($AR892:$AS892,$AR$3:$AS$3,BB$1)</f>
        <v>1.0058445121951218</v>
      </c>
      <c r="BC892" s="2" cm="1">
        <f t="array" ref="BC892">TREND($AR892:$AS892,$AR$3:$AS$3,BC$1)</f>
        <v>1.0038963414634146</v>
      </c>
      <c r="BD892" s="2" cm="1">
        <f t="array" ref="BD892">TREND($AR892:$AS892,$AR$3:$AS$3,BD$1)</f>
        <v>1.0019481707317073</v>
      </c>
      <c r="BE892" s="2" cm="1">
        <f t="array" ref="BE892">TREND($AR892:$AS892,$AR$3:$AS$3,BE$1)</f>
        <v>0.99999999999999989</v>
      </c>
      <c r="BF892" s="20" cm="1">
        <f t="array" ref="BF892">TREND($AS892:$AT892,$AS$3:$AT$3,BF$1)</f>
        <v>0.90000000000000568</v>
      </c>
      <c r="BG892" s="20" cm="1">
        <f t="array" ref="BG892">TREND($AS892:$AT892,$AS$3:$AT$3,BG$1)</f>
        <v>0.80000000000000426</v>
      </c>
      <c r="BH892" s="20" cm="1">
        <f t="array" ref="BH892">TREND($AS892:$AT892,$AS$3:$AT$3,BH$1)</f>
        <v>0.70000000000000284</v>
      </c>
      <c r="BI892" s="20" cm="1">
        <f t="array" ref="BI892">TREND($AS892:$AT892,$AS$3:$AT$3,BI$1)</f>
        <v>0.60000000000000142</v>
      </c>
      <c r="BJ892" s="20" cm="1">
        <f t="array" ref="BJ892">TREND($AS892:$AT892,$AS$3:$AT$3,BJ$1)</f>
        <v>0.5</v>
      </c>
      <c r="BK892" s="20" cm="1">
        <f t="array" ref="BK892">TREND($AS892:$AT892,$AS$3:$AT$3,BK$1)</f>
        <v>0.40000000000000568</v>
      </c>
      <c r="BL892" s="20" cm="1">
        <f t="array" ref="BL892">TREND($AS892:$AT892,$AS$3:$AT$3,BL$1)</f>
        <v>0.30000000000000426</v>
      </c>
      <c r="BM892" s="20" cm="1">
        <f t="array" ref="BM892">TREND($AS892:$AT892,$AS$3:$AT$3,BM$1)</f>
        <v>0.20000000000000284</v>
      </c>
    </row>
    <row r="893" spans="1:65" x14ac:dyDescent="0.35">
      <c r="A893" t="str">
        <f>IF(BYDem!B891="","\I:",BYDem!B891)</f>
        <v>MidEast_other</v>
      </c>
      <c r="B893" t="str">
        <f>BYDem!E891</f>
        <v>ICH</v>
      </c>
      <c r="C893" t="str">
        <f t="shared" si="283"/>
        <v>ICH</v>
      </c>
      <c r="D893" s="4">
        <f>SUMIFS(BYDem!$M$2:$M$2000,BYDem!$B$2:$B$2000,Demands!$A893,BYDem!$E$2:$E$2000,Demands!$B893)</f>
        <v>705.35470189928503</v>
      </c>
      <c r="E893" s="4">
        <f t="shared" si="264"/>
        <v>717.44237541440236</v>
      </c>
      <c r="F893" s="4">
        <f t="shared" si="265"/>
        <v>978.71380225528969</v>
      </c>
      <c r="G893" s="4">
        <f t="shared" si="266"/>
        <v>1288.5799287315779</v>
      </c>
      <c r="H893" s="4">
        <f t="shared" si="267"/>
        <v>1668.9892434216804</v>
      </c>
      <c r="I893" s="4">
        <f t="shared" si="268"/>
        <v>2127.4540260386657</v>
      </c>
      <c r="J893" s="4">
        <f t="shared" si="269"/>
        <v>2617.5565251299613</v>
      </c>
      <c r="K893" s="4">
        <f t="shared" si="270"/>
        <v>3113.357955325313</v>
      </c>
      <c r="L893" s="4">
        <f t="shared" si="271"/>
        <v>3605.355993278667</v>
      </c>
      <c r="M893" s="4">
        <f t="shared" si="272"/>
        <v>4084.2190266712487</v>
      </c>
      <c r="N893" s="4">
        <f t="shared" si="273"/>
        <v>4546.5373641476826</v>
      </c>
      <c r="O893" s="4">
        <f t="shared" si="274"/>
        <v>4962.2227847515078</v>
      </c>
      <c r="P893" s="4">
        <f t="shared" si="275"/>
        <v>5323.179988245498</v>
      </c>
      <c r="Q893" s="4">
        <f t="shared" si="276"/>
        <v>5627.268143545768</v>
      </c>
      <c r="R893" s="4">
        <f t="shared" si="277"/>
        <v>5876.4352809876937</v>
      </c>
      <c r="S893" s="4">
        <f t="shared" si="278"/>
        <v>6074.1169998339719</v>
      </c>
      <c r="T893" s="4">
        <f t="shared" si="279"/>
        <v>6221.285284820553</v>
      </c>
      <c r="U893" s="4">
        <f t="shared" si="280"/>
        <v>6317.5413159314294</v>
      </c>
      <c r="W893" s="5" t="str">
        <f>VLOOKUP(C893&amp;A893,Driver_elast!$A$2:$D$1161,4,FALSE)</f>
        <v>GDPIND</v>
      </c>
      <c r="X893" s="5">
        <v>1</v>
      </c>
      <c r="Y893" s="2">
        <f>SUMIFS('Growth rates'!D$4:D$999,'Growth rates'!$B$4:$B$999,Demands!$A893,'Growth rates'!$C$4:$C$999,$W893)</f>
        <v>1</v>
      </c>
      <c r="Z893" s="2">
        <f>SUMIFS('Growth rates'!E$4:E$999,'Growth rates'!$B$4:$B$999,Demands!$A893,'Growth rates'!$C$4:$C$999,$W893)</f>
        <v>1.0080607024843369</v>
      </c>
      <c r="AA893" s="2">
        <f>SUMIFS('Growth rates'!F$4:F$999,'Growth rates'!$B$4:$B$999,Demands!$A893,'Growth rates'!$C$4:$C$999,$W893)</f>
        <v>1.1929779014784612</v>
      </c>
      <c r="AB893" s="2">
        <f>SUMIFS('Growth rates'!G$4:G$999,'Growth rates'!$B$4:$B$999,Demands!$A893,'Growth rates'!$C$4:$C$999,$W893)</f>
        <v>1.3977510420526349</v>
      </c>
      <c r="AC893" s="2">
        <f>SUMIFS('Growth rates'!H$4:H$999,'Growth rates'!$B$4:$B$999,Demands!$A893,'Growth rates'!$C$4:$C$999,$W893)</f>
        <v>1.6399456740197063</v>
      </c>
      <c r="AD893" s="2">
        <f>SUMIFS('Growth rates'!I$4:I$999,'Growth rates'!$B$4:$B$999,Demands!$A893,'Growth rates'!$C$4:$C$999,$W893)</f>
        <v>1.9281653357457753</v>
      </c>
      <c r="AE893" s="2">
        <f>SUMIFS('Growth rates'!J$4:J$999,'Growth rates'!$B$4:$B$999,Demands!$A893,'Growth rates'!$C$4:$C$999,$W893)</f>
        <v>2.2404823328258652</v>
      </c>
      <c r="AF893" s="2">
        <f>SUMIFS('Growth rates'!K$4:K$999,'Growth rates'!$B$4:$B$999,Demands!$A893,'Growth rates'!$C$4:$C$999,$W893)</f>
        <v>2.5716401663790478</v>
      </c>
      <c r="AG893" s="2">
        <f>SUMIFS('Growth rates'!L$4:L$999,'Growth rates'!$B$4:$B$999,Demands!$A893,'Growth rates'!$C$4:$C$999,$W893)</f>
        <v>2.9278896715393192</v>
      </c>
      <c r="AH893" s="2">
        <f>SUMIFS('Growth rates'!M$4:M$999,'Growth rates'!$B$4:$B$999,Demands!$A893,'Growth rates'!$C$4:$C$999,$W893)</f>
        <v>3.3167716937767717</v>
      </c>
      <c r="AI893" s="2">
        <f>SUMIFS('Growth rates'!N$4:N$999,'Growth rates'!$B$4:$B$999,Demands!$A893,'Growth rates'!$C$4:$C$999,$W893)</f>
        <v>3.7339341006033466</v>
      </c>
      <c r="AJ893" s="2">
        <f>SUMIFS('Growth rates'!O$4:O$999,'Growth rates'!$B$4:$B$999,Demands!$A893,'Growth rates'!$C$4:$C$999,$W893)</f>
        <v>4.1606714841328101</v>
      </c>
      <c r="AK893" s="2">
        <f>SUMIFS('Growth rates'!P$4:P$999,'Growth rates'!$B$4:$B$999,Demands!$A893,'Growth rates'!$C$4:$C$999,$W893)</f>
        <v>4.5930308200638033</v>
      </c>
      <c r="AL893" s="2">
        <f>SUMIFS('Growth rates'!Q$4:Q$999,'Growth rates'!$B$4:$B$999,Demands!$A893,'Growth rates'!$C$4:$C$999,$W893)</f>
        <v>5.0303277842827514</v>
      </c>
      <c r="AM893" s="2">
        <f>SUMIFS('Growth rates'!R$4:R$999,'Growth rates'!$B$4:$B$999,Demands!$A893,'Growth rates'!$C$4:$C$999,$W893)</f>
        <v>5.4757987810192059</v>
      </c>
      <c r="AN893" s="2">
        <f>SUMIFS('Growth rates'!S$4:S$999,'Growth rates'!$B$4:$B$999,Demands!$A893,'Growth rates'!$C$4:$C$999,$W893)</f>
        <v>5.9363098150598477</v>
      </c>
      <c r="AO893" s="2">
        <f>SUMIFS('Growth rates'!T$4:T$999,'Growth rates'!$B$4:$B$999,Demands!$A893,'Growth rates'!$C$4:$C$999,$W893)</f>
        <v>6.4157411105360627</v>
      </c>
      <c r="AP893" s="2">
        <f>SUMIFS('Growth rates'!U$4:U$999,'Growth rates'!$B$4:$B$999,Demands!$A893,'Growth rates'!$C$4:$C$999,$W893)</f>
        <v>6.9120644164627825</v>
      </c>
      <c r="AR893">
        <f>VLOOKUP(C893&amp;A893,Driver_elast!$A$2:$E$1161,5,FALSE)</f>
        <v>2.1541450000000002</v>
      </c>
      <c r="AS893">
        <f t="shared" si="281"/>
        <v>1</v>
      </c>
      <c r="AT893">
        <f t="shared" si="282"/>
        <v>0.2</v>
      </c>
      <c r="AV893" s="2" cm="1">
        <f t="array" ref="AV893">TREND($AR893:$AS893,$AR$3:$AS$3,AV$1)</f>
        <v>2.1541449999999998</v>
      </c>
      <c r="AW893" s="2" cm="1">
        <f t="array" ref="AW893">TREND($AR893:$AS893,$AR$3:$AS$3,AW$1)</f>
        <v>2.1259951219512203</v>
      </c>
      <c r="AX893" s="2" cm="1">
        <f t="array" ref="AX893">TREND($AR893:$AS893,$AR$3:$AS$3,AX$1)</f>
        <v>1.985245731707316</v>
      </c>
      <c r="AY893" s="2" cm="1">
        <f t="array" ref="AY893">TREND($AR893:$AS893,$AR$3:$AS$3,AY$1)</f>
        <v>1.8444963414634188</v>
      </c>
      <c r="AZ893" s="2" cm="1">
        <f t="array" ref="AZ893">TREND($AR893:$AS893,$AR$3:$AS$3,AZ$1)</f>
        <v>1.7037469512195145</v>
      </c>
      <c r="BA893" s="2" cm="1">
        <f t="array" ref="BA893">TREND($AR893:$AS893,$AR$3:$AS$3,BA$1)</f>
        <v>1.5629975609756102</v>
      </c>
      <c r="BB893" s="2" cm="1">
        <f t="array" ref="BB893">TREND($AR893:$AS893,$AR$3:$AS$3,BB$1)</f>
        <v>1.4222481707317058</v>
      </c>
      <c r="BC893" s="2" cm="1">
        <f t="array" ref="BC893">TREND($AR893:$AS893,$AR$3:$AS$3,BC$1)</f>
        <v>1.2814987804878086</v>
      </c>
      <c r="BD893" s="2" cm="1">
        <f t="array" ref="BD893">TREND($AR893:$AS893,$AR$3:$AS$3,BD$1)</f>
        <v>1.1407493902439043</v>
      </c>
      <c r="BE893" s="2" cm="1">
        <f t="array" ref="BE893">TREND($AR893:$AS893,$AR$3:$AS$3,BE$1)</f>
        <v>1</v>
      </c>
      <c r="BF893" s="20" cm="1">
        <f t="array" ref="BF893">TREND($AS893:$AT893,$AS$3:$AT$3,BF$1)</f>
        <v>0.90000000000000568</v>
      </c>
      <c r="BG893" s="20" cm="1">
        <f t="array" ref="BG893">TREND($AS893:$AT893,$AS$3:$AT$3,BG$1)</f>
        <v>0.80000000000000426</v>
      </c>
      <c r="BH893" s="20" cm="1">
        <f t="array" ref="BH893">TREND($AS893:$AT893,$AS$3:$AT$3,BH$1)</f>
        <v>0.70000000000000284</v>
      </c>
      <c r="BI893" s="20" cm="1">
        <f t="array" ref="BI893">TREND($AS893:$AT893,$AS$3:$AT$3,BI$1)</f>
        <v>0.60000000000000142</v>
      </c>
      <c r="BJ893" s="20" cm="1">
        <f t="array" ref="BJ893">TREND($AS893:$AT893,$AS$3:$AT$3,BJ$1)</f>
        <v>0.5</v>
      </c>
      <c r="BK893" s="20" cm="1">
        <f t="array" ref="BK893">TREND($AS893:$AT893,$AS$3:$AT$3,BK$1)</f>
        <v>0.40000000000000568</v>
      </c>
      <c r="BL893" s="20" cm="1">
        <f t="array" ref="BL893">TREND($AS893:$AT893,$AS$3:$AT$3,BL$1)</f>
        <v>0.30000000000000426</v>
      </c>
      <c r="BM893" s="20" cm="1">
        <f t="array" ref="BM893">TREND($AS893:$AT893,$AS$3:$AT$3,BM$1)</f>
        <v>0.20000000000000284</v>
      </c>
    </row>
    <row r="894" spans="1:65" x14ac:dyDescent="0.35">
      <c r="A894" t="str">
        <f>IF(BYDem!B892="","\I:",BYDem!B892)</f>
        <v>MidEast_other</v>
      </c>
      <c r="B894" t="str">
        <f>BYDem!E892</f>
        <v>ICH_Feedstock</v>
      </c>
      <c r="C894" t="str">
        <f t="shared" si="283"/>
        <v>ICH_Feedstock</v>
      </c>
      <c r="D894" s="4">
        <f>SUMIFS(BYDem!$M$2:$M$2000,BYDem!$B$2:$B$2000,Demands!$A894,BYDem!$E$2:$E$2000,Demands!$B894)</f>
        <v>2303.4782165759998</v>
      </c>
      <c r="E894" s="4">
        <f t="shared" si="264"/>
        <v>2342.9529553934794</v>
      </c>
      <c r="F894" s="4">
        <f t="shared" si="265"/>
        <v>3196.1875602258824</v>
      </c>
      <c r="G894" s="4">
        <f t="shared" si="266"/>
        <v>4208.1179698070046</v>
      </c>
      <c r="H894" s="4">
        <f t="shared" si="267"/>
        <v>5450.421405811283</v>
      </c>
      <c r="I894" s="4">
        <f t="shared" si="268"/>
        <v>6947.6307346522899</v>
      </c>
      <c r="J894" s="4">
        <f t="shared" si="269"/>
        <v>8548.1594154796785</v>
      </c>
      <c r="K894" s="4">
        <f t="shared" si="270"/>
        <v>10167.299106654928</v>
      </c>
      <c r="L894" s="4">
        <f t="shared" si="271"/>
        <v>11774.018052416635</v>
      </c>
      <c r="M894" s="4">
        <f t="shared" si="272"/>
        <v>13337.841988335926</v>
      </c>
      <c r="N894" s="4">
        <f t="shared" si="273"/>
        <v>14847.635878747471</v>
      </c>
      <c r="O894" s="4">
        <f t="shared" si="274"/>
        <v>16205.140562179586</v>
      </c>
      <c r="P894" s="4">
        <f t="shared" si="275"/>
        <v>17383.919200963392</v>
      </c>
      <c r="Q894" s="4">
        <f t="shared" si="276"/>
        <v>18376.980478880512</v>
      </c>
      <c r="R894" s="4">
        <f t="shared" si="277"/>
        <v>19190.686082371372</v>
      </c>
      <c r="S894" s="4">
        <f t="shared" si="278"/>
        <v>19836.25565460444</v>
      </c>
      <c r="T894" s="4">
        <f t="shared" si="279"/>
        <v>20316.863408015066</v>
      </c>
      <c r="U894" s="4">
        <f t="shared" si="280"/>
        <v>20631.20691530429</v>
      </c>
      <c r="W894" s="5" t="str">
        <f>VLOOKUP(C894&amp;A894,Driver_elast!$A$2:$D$1161,4,FALSE)</f>
        <v>GDPIND</v>
      </c>
      <c r="X894" s="5">
        <v>1</v>
      </c>
      <c r="Y894" s="2">
        <f>SUMIFS('Growth rates'!D$4:D$999,'Growth rates'!$B$4:$B$999,Demands!$A894,'Growth rates'!$C$4:$C$999,$W894)</f>
        <v>1</v>
      </c>
      <c r="Z894" s="2">
        <f>SUMIFS('Growth rates'!E$4:E$999,'Growth rates'!$B$4:$B$999,Demands!$A894,'Growth rates'!$C$4:$C$999,$W894)</f>
        <v>1.0080607024843369</v>
      </c>
      <c r="AA894" s="2">
        <f>SUMIFS('Growth rates'!F$4:F$999,'Growth rates'!$B$4:$B$999,Demands!$A894,'Growth rates'!$C$4:$C$999,$W894)</f>
        <v>1.1929779014784612</v>
      </c>
      <c r="AB894" s="2">
        <f>SUMIFS('Growth rates'!G$4:G$999,'Growth rates'!$B$4:$B$999,Demands!$A894,'Growth rates'!$C$4:$C$999,$W894)</f>
        <v>1.3977510420526349</v>
      </c>
      <c r="AC894" s="2">
        <f>SUMIFS('Growth rates'!H$4:H$999,'Growth rates'!$B$4:$B$999,Demands!$A894,'Growth rates'!$C$4:$C$999,$W894)</f>
        <v>1.6399456740197063</v>
      </c>
      <c r="AD894" s="2">
        <f>SUMIFS('Growth rates'!I$4:I$999,'Growth rates'!$B$4:$B$999,Demands!$A894,'Growth rates'!$C$4:$C$999,$W894)</f>
        <v>1.9281653357457753</v>
      </c>
      <c r="AE894" s="2">
        <f>SUMIFS('Growth rates'!J$4:J$999,'Growth rates'!$B$4:$B$999,Demands!$A894,'Growth rates'!$C$4:$C$999,$W894)</f>
        <v>2.2404823328258652</v>
      </c>
      <c r="AF894" s="2">
        <f>SUMIFS('Growth rates'!K$4:K$999,'Growth rates'!$B$4:$B$999,Demands!$A894,'Growth rates'!$C$4:$C$999,$W894)</f>
        <v>2.5716401663790478</v>
      </c>
      <c r="AG894" s="2">
        <f>SUMIFS('Growth rates'!L$4:L$999,'Growth rates'!$B$4:$B$999,Demands!$A894,'Growth rates'!$C$4:$C$999,$W894)</f>
        <v>2.9278896715393192</v>
      </c>
      <c r="AH894" s="2">
        <f>SUMIFS('Growth rates'!M$4:M$999,'Growth rates'!$B$4:$B$999,Demands!$A894,'Growth rates'!$C$4:$C$999,$W894)</f>
        <v>3.3167716937767717</v>
      </c>
      <c r="AI894" s="2">
        <f>SUMIFS('Growth rates'!N$4:N$999,'Growth rates'!$B$4:$B$999,Demands!$A894,'Growth rates'!$C$4:$C$999,$W894)</f>
        <v>3.7339341006033466</v>
      </c>
      <c r="AJ894" s="2">
        <f>SUMIFS('Growth rates'!O$4:O$999,'Growth rates'!$B$4:$B$999,Demands!$A894,'Growth rates'!$C$4:$C$999,$W894)</f>
        <v>4.1606714841328101</v>
      </c>
      <c r="AK894" s="2">
        <f>SUMIFS('Growth rates'!P$4:P$999,'Growth rates'!$B$4:$B$999,Demands!$A894,'Growth rates'!$C$4:$C$999,$W894)</f>
        <v>4.5930308200638033</v>
      </c>
      <c r="AL894" s="2">
        <f>SUMIFS('Growth rates'!Q$4:Q$999,'Growth rates'!$B$4:$B$999,Demands!$A894,'Growth rates'!$C$4:$C$999,$W894)</f>
        <v>5.0303277842827514</v>
      </c>
      <c r="AM894" s="2">
        <f>SUMIFS('Growth rates'!R$4:R$999,'Growth rates'!$B$4:$B$999,Demands!$A894,'Growth rates'!$C$4:$C$999,$W894)</f>
        <v>5.4757987810192059</v>
      </c>
      <c r="AN894" s="2">
        <f>SUMIFS('Growth rates'!S$4:S$999,'Growth rates'!$B$4:$B$999,Demands!$A894,'Growth rates'!$C$4:$C$999,$W894)</f>
        <v>5.9363098150598477</v>
      </c>
      <c r="AO894" s="2">
        <f>SUMIFS('Growth rates'!T$4:T$999,'Growth rates'!$B$4:$B$999,Demands!$A894,'Growth rates'!$C$4:$C$999,$W894)</f>
        <v>6.4157411105360627</v>
      </c>
      <c r="AP894" s="2">
        <f>SUMIFS('Growth rates'!U$4:U$999,'Growth rates'!$B$4:$B$999,Demands!$A894,'Growth rates'!$C$4:$C$999,$W894)</f>
        <v>6.9120644164627825</v>
      </c>
      <c r="AR894">
        <f>VLOOKUP(C894&amp;A894,Driver_elast!$A$2:$E$1161,5,FALSE)</f>
        <v>2.1541450000000002</v>
      </c>
      <c r="AS894">
        <f t="shared" si="281"/>
        <v>1</v>
      </c>
      <c r="AT894">
        <f t="shared" si="282"/>
        <v>0.2</v>
      </c>
      <c r="AV894" s="2" cm="1">
        <f t="array" ref="AV894">TREND($AR894:$AS894,$AR$3:$AS$3,AV$1)</f>
        <v>2.1541449999999998</v>
      </c>
      <c r="AW894" s="2" cm="1">
        <f t="array" ref="AW894">TREND($AR894:$AS894,$AR$3:$AS$3,AW$1)</f>
        <v>2.1259951219512203</v>
      </c>
      <c r="AX894" s="2" cm="1">
        <f t="array" ref="AX894">TREND($AR894:$AS894,$AR$3:$AS$3,AX$1)</f>
        <v>1.985245731707316</v>
      </c>
      <c r="AY894" s="2" cm="1">
        <f t="array" ref="AY894">TREND($AR894:$AS894,$AR$3:$AS$3,AY$1)</f>
        <v>1.8444963414634188</v>
      </c>
      <c r="AZ894" s="2" cm="1">
        <f t="array" ref="AZ894">TREND($AR894:$AS894,$AR$3:$AS$3,AZ$1)</f>
        <v>1.7037469512195145</v>
      </c>
      <c r="BA894" s="2" cm="1">
        <f t="array" ref="BA894">TREND($AR894:$AS894,$AR$3:$AS$3,BA$1)</f>
        <v>1.5629975609756102</v>
      </c>
      <c r="BB894" s="2" cm="1">
        <f t="array" ref="BB894">TREND($AR894:$AS894,$AR$3:$AS$3,BB$1)</f>
        <v>1.4222481707317058</v>
      </c>
      <c r="BC894" s="2" cm="1">
        <f t="array" ref="BC894">TREND($AR894:$AS894,$AR$3:$AS$3,BC$1)</f>
        <v>1.2814987804878086</v>
      </c>
      <c r="BD894" s="2" cm="1">
        <f t="array" ref="BD894">TREND($AR894:$AS894,$AR$3:$AS$3,BD$1)</f>
        <v>1.1407493902439043</v>
      </c>
      <c r="BE894" s="2" cm="1">
        <f t="array" ref="BE894">TREND($AR894:$AS894,$AR$3:$AS$3,BE$1)</f>
        <v>1</v>
      </c>
      <c r="BF894" s="20" cm="1">
        <f t="array" ref="BF894">TREND($AS894:$AT894,$AS$3:$AT$3,BF$1)</f>
        <v>0.90000000000000568</v>
      </c>
      <c r="BG894" s="20" cm="1">
        <f t="array" ref="BG894">TREND($AS894:$AT894,$AS$3:$AT$3,BG$1)</f>
        <v>0.80000000000000426</v>
      </c>
      <c r="BH894" s="20" cm="1">
        <f t="array" ref="BH894">TREND($AS894:$AT894,$AS$3:$AT$3,BH$1)</f>
        <v>0.70000000000000284</v>
      </c>
      <c r="BI894" s="20" cm="1">
        <f t="array" ref="BI894">TREND($AS894:$AT894,$AS$3:$AT$3,BI$1)</f>
        <v>0.60000000000000142</v>
      </c>
      <c r="BJ894" s="20" cm="1">
        <f t="array" ref="BJ894">TREND($AS894:$AT894,$AS$3:$AT$3,BJ$1)</f>
        <v>0.5</v>
      </c>
      <c r="BK894" s="20" cm="1">
        <f t="array" ref="BK894">TREND($AS894:$AT894,$AS$3:$AT$3,BK$1)</f>
        <v>0.40000000000000568</v>
      </c>
      <c r="BL894" s="20" cm="1">
        <f t="array" ref="BL894">TREND($AS894:$AT894,$AS$3:$AT$3,BL$1)</f>
        <v>0.30000000000000426</v>
      </c>
      <c r="BM894" s="20" cm="1">
        <f t="array" ref="BM894">TREND($AS894:$AT894,$AS$3:$AT$3,BM$1)</f>
        <v>0.20000000000000284</v>
      </c>
    </row>
    <row r="895" spans="1:65" x14ac:dyDescent="0.35">
      <c r="A895" t="str">
        <f>IF(BYDem!B893="","\I:",BYDem!B893)</f>
        <v>MidEast_other</v>
      </c>
      <c r="B895" t="str">
        <f>BYDem!E893</f>
        <v>IFP</v>
      </c>
      <c r="C895" t="str">
        <f t="shared" si="283"/>
        <v>IFP</v>
      </c>
      <c r="D895" s="4">
        <f>SUMIFS(BYDem!$M$2:$M$2000,BYDem!$B$2:$B$2000,Demands!$A895,BYDem!$E$2:$E$2000,Demands!$B895)</f>
        <v>6.7955242348885996</v>
      </c>
      <c r="E895" s="4">
        <f t="shared" si="264"/>
        <v>6.8709607038106579</v>
      </c>
      <c r="F895" s="4">
        <f t="shared" si="265"/>
        <v>8.3478044934479847</v>
      </c>
      <c r="G895" s="4">
        <f t="shared" si="266"/>
        <v>9.9286904821341917</v>
      </c>
      <c r="H895" s="4">
        <f t="shared" si="267"/>
        <v>11.764872948055114</v>
      </c>
      <c r="I895" s="4">
        <f t="shared" si="268"/>
        <v>13.841710529884391</v>
      </c>
      <c r="J895" s="4">
        <f t="shared" si="269"/>
        <v>16.032551369662293</v>
      </c>
      <c r="K895" s="4">
        <f t="shared" si="270"/>
        <v>18.294319523425813</v>
      </c>
      <c r="L895" s="4">
        <f t="shared" si="271"/>
        <v>20.668154062968039</v>
      </c>
      <c r="M895" s="4">
        <f t="shared" si="272"/>
        <v>23.193981977559854</v>
      </c>
      <c r="N895" s="4">
        <f t="shared" si="273"/>
        <v>25.622754740057541</v>
      </c>
      <c r="O895" s="4">
        <f t="shared" si="274"/>
        <v>27.790961241630377</v>
      </c>
      <c r="P895" s="4">
        <f t="shared" si="275"/>
        <v>29.659698520757594</v>
      </c>
      <c r="Q895" s="4">
        <f t="shared" si="276"/>
        <v>31.226365783110907</v>
      </c>
      <c r="R895" s="4">
        <f t="shared" si="277"/>
        <v>32.507876146242047</v>
      </c>
      <c r="S895" s="4">
        <f t="shared" si="278"/>
        <v>33.525173714930069</v>
      </c>
      <c r="T895" s="4">
        <f t="shared" si="279"/>
        <v>34.283534367881387</v>
      </c>
      <c r="U895" s="4">
        <f t="shared" si="280"/>
        <v>34.779760626507091</v>
      </c>
      <c r="W895" s="5" t="str">
        <f>VLOOKUP(C895&amp;A895,Driver_elast!$A$2:$D$1161,4,FALSE)</f>
        <v>GDP</v>
      </c>
      <c r="X895" s="5">
        <v>1</v>
      </c>
      <c r="Y895" s="2">
        <f>SUMIFS('Growth rates'!D$4:D$999,'Growth rates'!$B$4:$B$999,Demands!$A895,'Growth rates'!$C$4:$C$999,$W895)</f>
        <v>1</v>
      </c>
      <c r="Z895" s="2">
        <f>SUMIFS('Growth rates'!E$4:E$999,'Growth rates'!$B$4:$B$999,Demands!$A895,'Growth rates'!$C$4:$C$999,$W895)</f>
        <v>1.0092620493445466</v>
      </c>
      <c r="AA895" s="2">
        <f>SUMIFS('Growth rates'!F$4:F$999,'Growth rates'!$B$4:$B$999,Demands!$A895,'Growth rates'!$C$4:$C$999,$W895)</f>
        <v>1.1940853470700745</v>
      </c>
      <c r="AB895" s="2">
        <f>SUMIFS('Growth rates'!G$4:G$999,'Growth rates'!$B$4:$B$999,Demands!$A895,'Growth rates'!$C$4:$C$999,$W895)</f>
        <v>1.3909104551910914</v>
      </c>
      <c r="AC895" s="2">
        <f>SUMIFS('Growth rates'!H$4:H$999,'Growth rates'!$B$4:$B$999,Demands!$A895,'Growth rates'!$C$4:$C$999,$W895)</f>
        <v>1.6197461357171146</v>
      </c>
      <c r="AD895" s="2">
        <f>SUMIFS('Growth rates'!I$4:I$999,'Growth rates'!$B$4:$B$999,Demands!$A895,'Growth rates'!$C$4:$C$999,$W895)</f>
        <v>1.8798570309001259</v>
      </c>
      <c r="AE895" s="2">
        <f>SUMIFS('Growth rates'!J$4:J$999,'Growth rates'!$B$4:$B$999,Demands!$A895,'Growth rates'!$C$4:$C$999,$W895)</f>
        <v>2.1567801300578422</v>
      </c>
      <c r="AF895" s="2">
        <f>SUMIFS('Growth rates'!K$4:K$999,'Growth rates'!$B$4:$B$999,Demands!$A895,'Growth rates'!$C$4:$C$999,$W895)</f>
        <v>2.4466568696582294</v>
      </c>
      <c r="AG895" s="2">
        <f>SUMIFS('Growth rates'!L$4:L$999,'Growth rates'!$B$4:$B$999,Demands!$A895,'Growth rates'!$C$4:$C$999,$W895)</f>
        <v>2.7564422359828393</v>
      </c>
      <c r="AH895" s="2">
        <f>SUMIFS('Growth rates'!M$4:M$999,'Growth rates'!$B$4:$B$999,Demands!$A895,'Growth rates'!$C$4:$C$999,$W895)</f>
        <v>3.093303414944145</v>
      </c>
      <c r="AI895" s="2">
        <f>SUMIFS('Growth rates'!N$4:N$999,'Growth rates'!$B$4:$B$999,Demands!$A895,'Growth rates'!$C$4:$C$999,$W895)</f>
        <v>3.4532114811172354</v>
      </c>
      <c r="AJ895" s="2">
        <f>SUMIFS('Growth rates'!O$4:O$999,'Growth rates'!$B$4:$B$999,Demands!$A895,'Growth rates'!$C$4:$C$999,$W895)</f>
        <v>3.8184764409460383</v>
      </c>
      <c r="AK895" s="2">
        <f>SUMIFS('Growth rates'!P$4:P$999,'Growth rates'!$B$4:$B$999,Demands!$A895,'Growth rates'!$C$4:$C$999,$W895)</f>
        <v>4.1852827156615966</v>
      </c>
      <c r="AL895" s="2">
        <f>SUMIFS('Growth rates'!Q$4:Q$999,'Growth rates'!$B$4:$B$999,Demands!$A895,'Growth rates'!$C$4:$C$999,$W895)</f>
        <v>4.5537369785918846</v>
      </c>
      <c r="AM895" s="2">
        <f>SUMIFS('Growth rates'!R$4:R$999,'Growth rates'!$B$4:$B$999,Demands!$A895,'Growth rates'!$C$4:$C$999,$W895)</f>
        <v>4.9275019674203486</v>
      </c>
      <c r="AN895" s="2">
        <f>SUMIFS('Growth rates'!S$4:S$999,'Growth rates'!$B$4:$B$999,Demands!$A895,'Growth rates'!$C$4:$C$999,$W895)</f>
        <v>5.3130036031325272</v>
      </c>
      <c r="AO895" s="2">
        <f>SUMIFS('Growth rates'!T$4:T$999,'Growth rates'!$B$4:$B$999,Demands!$A895,'Growth rates'!$C$4:$C$999,$W895)</f>
        <v>5.7136152863475447</v>
      </c>
      <c r="AP895" s="2">
        <f>SUMIFS('Growth rates'!U$4:U$999,'Growth rates'!$B$4:$B$999,Demands!$A895,'Growth rates'!$C$4:$C$999,$W895)</f>
        <v>6.1271149428221499</v>
      </c>
      <c r="AR895">
        <f>VLOOKUP(C895&amp;A895,Driver_elast!$A$2:$E$1161,5,FALSE)</f>
        <v>1.2035</v>
      </c>
      <c r="AS895">
        <f t="shared" si="281"/>
        <v>1</v>
      </c>
      <c r="AT895">
        <f t="shared" si="282"/>
        <v>0.2</v>
      </c>
      <c r="AV895" s="2" cm="1">
        <f t="array" ref="AV895">TREND($AR895:$AS895,$AR$3:$AS$3,AV$1)</f>
        <v>1.2035000000000018</v>
      </c>
      <c r="AW895" s="2" cm="1">
        <f t="array" ref="AW895">TREND($AR895:$AS895,$AR$3:$AS$3,AW$1)</f>
        <v>1.1985365853658561</v>
      </c>
      <c r="AX895" s="2" cm="1">
        <f t="array" ref="AX895">TREND($AR895:$AS895,$AR$3:$AS$3,AX$1)</f>
        <v>1.1737195121951238</v>
      </c>
      <c r="AY895" s="2" cm="1">
        <f t="array" ref="AY895">TREND($AR895:$AS895,$AR$3:$AS$3,AY$1)</f>
        <v>1.1489024390243916</v>
      </c>
      <c r="AZ895" s="2" cm="1">
        <f t="array" ref="AZ895">TREND($AR895:$AS895,$AR$3:$AS$3,AZ$1)</f>
        <v>1.1240853658536594</v>
      </c>
      <c r="BA895" s="2" cm="1">
        <f t="array" ref="BA895">TREND($AR895:$AS895,$AR$3:$AS$3,BA$1)</f>
        <v>1.0992682926829289</v>
      </c>
      <c r="BB895" s="2" cm="1">
        <f t="array" ref="BB895">TREND($AR895:$AS895,$AR$3:$AS$3,BB$1)</f>
        <v>1.0744512195121967</v>
      </c>
      <c r="BC895" s="2" cm="1">
        <f t="array" ref="BC895">TREND($AR895:$AS895,$AR$3:$AS$3,BC$1)</f>
        <v>1.0496341463414645</v>
      </c>
      <c r="BD895" s="2" cm="1">
        <f t="array" ref="BD895">TREND($AR895:$AS895,$AR$3:$AS$3,BD$1)</f>
        <v>1.024817073170734</v>
      </c>
      <c r="BE895" s="2" cm="1">
        <f t="array" ref="BE895">TREND($AR895:$AS895,$AR$3:$AS$3,BE$1)</f>
        <v>1.0000000000000018</v>
      </c>
      <c r="BF895" s="20" cm="1">
        <f t="array" ref="BF895">TREND($AS895:$AT895,$AS$3:$AT$3,BF$1)</f>
        <v>0.90000000000000568</v>
      </c>
      <c r="BG895" s="20" cm="1">
        <f t="array" ref="BG895">TREND($AS895:$AT895,$AS$3:$AT$3,BG$1)</f>
        <v>0.80000000000000426</v>
      </c>
      <c r="BH895" s="20" cm="1">
        <f t="array" ref="BH895">TREND($AS895:$AT895,$AS$3:$AT$3,BH$1)</f>
        <v>0.70000000000000284</v>
      </c>
      <c r="BI895" s="20" cm="1">
        <f t="array" ref="BI895">TREND($AS895:$AT895,$AS$3:$AT$3,BI$1)</f>
        <v>0.60000000000000142</v>
      </c>
      <c r="BJ895" s="20" cm="1">
        <f t="array" ref="BJ895">TREND($AS895:$AT895,$AS$3:$AT$3,BJ$1)</f>
        <v>0.5</v>
      </c>
      <c r="BK895" s="20" cm="1">
        <f t="array" ref="BK895">TREND($AS895:$AT895,$AS$3:$AT$3,BK$1)</f>
        <v>0.40000000000000568</v>
      </c>
      <c r="BL895" s="20" cm="1">
        <f t="array" ref="BL895">TREND($AS895:$AT895,$AS$3:$AT$3,BL$1)</f>
        <v>0.30000000000000426</v>
      </c>
      <c r="BM895" s="20" cm="1">
        <f t="array" ref="BM895">TREND($AS895:$AT895,$AS$3:$AT$3,BM$1)</f>
        <v>0.20000000000000284</v>
      </c>
    </row>
    <row r="896" spans="1:65" x14ac:dyDescent="0.35">
      <c r="A896" t="str">
        <f>IF(BYDem!B894="","\I:",BYDem!B894)</f>
        <v>MidEast_other</v>
      </c>
      <c r="B896" t="str">
        <f>BYDem!E894</f>
        <v>ILP</v>
      </c>
      <c r="C896" t="str">
        <f t="shared" si="283"/>
        <v>ILP</v>
      </c>
      <c r="D896" s="4">
        <f>SUMIFS(BYDem!$M$2:$M$2000,BYDem!$B$2:$B$2000,Demands!$A896,BYDem!$E$2:$E$2000,Demands!$B896)</f>
        <v>2.0009999999999999</v>
      </c>
      <c r="E896" s="4">
        <f t="shared" si="264"/>
        <v>2.0009999999999999</v>
      </c>
      <c r="F896" s="4">
        <f t="shared" si="265"/>
        <v>2.0009999999999999</v>
      </c>
      <c r="G896" s="4">
        <f t="shared" si="266"/>
        <v>2.0009999999999999</v>
      </c>
      <c r="H896" s="4">
        <f t="shared" si="267"/>
        <v>2.0009999999999999</v>
      </c>
      <c r="I896" s="4">
        <f t="shared" si="268"/>
        <v>2.0009999999999999</v>
      </c>
      <c r="J896" s="4">
        <f t="shared" si="269"/>
        <v>2.0009999999999999</v>
      </c>
      <c r="K896" s="4">
        <f t="shared" si="270"/>
        <v>2.0009999999999999</v>
      </c>
      <c r="L896" s="4">
        <f t="shared" si="271"/>
        <v>2.0009999999999999</v>
      </c>
      <c r="M896" s="4">
        <f t="shared" si="272"/>
        <v>2.0009999999999999</v>
      </c>
      <c r="N896" s="4">
        <f t="shared" si="273"/>
        <v>2.0009999999999999</v>
      </c>
      <c r="O896" s="4">
        <f t="shared" si="274"/>
        <v>2.0009999999999999</v>
      </c>
      <c r="P896" s="4">
        <f t="shared" si="275"/>
        <v>2.0009999999999999</v>
      </c>
      <c r="Q896" s="4">
        <f t="shared" si="276"/>
        <v>2.0009999999999999</v>
      </c>
      <c r="R896" s="4">
        <f t="shared" si="277"/>
        <v>2.0009999999999999</v>
      </c>
      <c r="S896" s="4">
        <f t="shared" si="278"/>
        <v>2.0009999999999999</v>
      </c>
      <c r="T896" s="4">
        <f t="shared" si="279"/>
        <v>2.0009999999999999</v>
      </c>
      <c r="U896" s="4">
        <f t="shared" si="280"/>
        <v>2.0009999999999999</v>
      </c>
      <c r="W896" s="5" t="str">
        <f>VLOOKUP(C896&amp;A896,Driver_elast!$A$2:$D$1161,4,FALSE)</f>
        <v>GDP</v>
      </c>
      <c r="X896" s="5">
        <v>1</v>
      </c>
      <c r="Y896" s="2">
        <f>SUMIFS('Growth rates'!D$4:D$999,'Growth rates'!$B$4:$B$999,Demands!$A896,'Growth rates'!$C$4:$C$999,$W896)</f>
        <v>1</v>
      </c>
      <c r="Z896" s="2">
        <f>SUMIFS('Growth rates'!E$4:E$999,'Growth rates'!$B$4:$B$999,Demands!$A896,'Growth rates'!$C$4:$C$999,$W896)</f>
        <v>1.0092620493445466</v>
      </c>
      <c r="AA896" s="2">
        <f>SUMIFS('Growth rates'!F$4:F$999,'Growth rates'!$B$4:$B$999,Demands!$A896,'Growth rates'!$C$4:$C$999,$W896)</f>
        <v>1.1940853470700745</v>
      </c>
      <c r="AB896" s="2">
        <f>SUMIFS('Growth rates'!G$4:G$999,'Growth rates'!$B$4:$B$999,Demands!$A896,'Growth rates'!$C$4:$C$999,$W896)</f>
        <v>1.3909104551910914</v>
      </c>
      <c r="AC896" s="2">
        <f>SUMIFS('Growth rates'!H$4:H$999,'Growth rates'!$B$4:$B$999,Demands!$A896,'Growth rates'!$C$4:$C$999,$W896)</f>
        <v>1.6197461357171146</v>
      </c>
      <c r="AD896" s="2">
        <f>SUMIFS('Growth rates'!I$4:I$999,'Growth rates'!$B$4:$B$999,Demands!$A896,'Growth rates'!$C$4:$C$999,$W896)</f>
        <v>1.8798570309001259</v>
      </c>
      <c r="AE896" s="2">
        <f>SUMIFS('Growth rates'!J$4:J$999,'Growth rates'!$B$4:$B$999,Demands!$A896,'Growth rates'!$C$4:$C$999,$W896)</f>
        <v>2.1567801300578422</v>
      </c>
      <c r="AF896" s="2">
        <f>SUMIFS('Growth rates'!K$4:K$999,'Growth rates'!$B$4:$B$999,Demands!$A896,'Growth rates'!$C$4:$C$999,$W896)</f>
        <v>2.4466568696582294</v>
      </c>
      <c r="AG896" s="2">
        <f>SUMIFS('Growth rates'!L$4:L$999,'Growth rates'!$B$4:$B$999,Demands!$A896,'Growth rates'!$C$4:$C$999,$W896)</f>
        <v>2.7564422359828393</v>
      </c>
      <c r="AH896" s="2">
        <f>SUMIFS('Growth rates'!M$4:M$999,'Growth rates'!$B$4:$B$999,Demands!$A896,'Growth rates'!$C$4:$C$999,$W896)</f>
        <v>3.093303414944145</v>
      </c>
      <c r="AI896" s="2">
        <f>SUMIFS('Growth rates'!N$4:N$999,'Growth rates'!$B$4:$B$999,Demands!$A896,'Growth rates'!$C$4:$C$999,$W896)</f>
        <v>3.4532114811172354</v>
      </c>
      <c r="AJ896" s="2">
        <f>SUMIFS('Growth rates'!O$4:O$999,'Growth rates'!$B$4:$B$999,Demands!$A896,'Growth rates'!$C$4:$C$999,$W896)</f>
        <v>3.8184764409460383</v>
      </c>
      <c r="AK896" s="2">
        <f>SUMIFS('Growth rates'!P$4:P$999,'Growth rates'!$B$4:$B$999,Demands!$A896,'Growth rates'!$C$4:$C$999,$W896)</f>
        <v>4.1852827156615966</v>
      </c>
      <c r="AL896" s="2">
        <f>SUMIFS('Growth rates'!Q$4:Q$999,'Growth rates'!$B$4:$B$999,Demands!$A896,'Growth rates'!$C$4:$C$999,$W896)</f>
        <v>4.5537369785918846</v>
      </c>
      <c r="AM896" s="2">
        <f>SUMIFS('Growth rates'!R$4:R$999,'Growth rates'!$B$4:$B$999,Demands!$A896,'Growth rates'!$C$4:$C$999,$W896)</f>
        <v>4.9275019674203486</v>
      </c>
      <c r="AN896" s="2">
        <f>SUMIFS('Growth rates'!S$4:S$999,'Growth rates'!$B$4:$B$999,Demands!$A896,'Growth rates'!$C$4:$C$999,$W896)</f>
        <v>5.3130036031325272</v>
      </c>
      <c r="AO896" s="2">
        <f>SUMIFS('Growth rates'!T$4:T$999,'Growth rates'!$B$4:$B$999,Demands!$A896,'Growth rates'!$C$4:$C$999,$W896)</f>
        <v>5.7136152863475447</v>
      </c>
      <c r="AP896" s="2">
        <f>SUMIFS('Growth rates'!U$4:U$999,'Growth rates'!$B$4:$B$999,Demands!$A896,'Growth rates'!$C$4:$C$999,$W896)</f>
        <v>6.1271149428221499</v>
      </c>
      <c r="AR896">
        <f>VLOOKUP(C896&amp;A896,Driver_elast!$A$2:$E$1161,5,FALSE)</f>
        <v>0</v>
      </c>
      <c r="AS896">
        <f t="shared" si="281"/>
        <v>0</v>
      </c>
      <c r="AT896">
        <f t="shared" si="282"/>
        <v>0</v>
      </c>
      <c r="AV896" s="2" cm="1">
        <f t="array" ref="AV896">TREND($AR896:$AS896,$AR$3:$AS$3,AV$1)</f>
        <v>0</v>
      </c>
      <c r="AW896" s="2" cm="1">
        <f t="array" ref="AW896">TREND($AR896:$AS896,$AR$3:$AS$3,AW$1)</f>
        <v>0</v>
      </c>
      <c r="AX896" s="2" cm="1">
        <f t="array" ref="AX896">TREND($AR896:$AS896,$AR$3:$AS$3,AX$1)</f>
        <v>0</v>
      </c>
      <c r="AY896" s="2" cm="1">
        <f t="array" ref="AY896">TREND($AR896:$AS896,$AR$3:$AS$3,AY$1)</f>
        <v>0</v>
      </c>
      <c r="AZ896" s="2" cm="1">
        <f t="array" ref="AZ896">TREND($AR896:$AS896,$AR$3:$AS$3,AZ$1)</f>
        <v>0</v>
      </c>
      <c r="BA896" s="2" cm="1">
        <f t="array" ref="BA896">TREND($AR896:$AS896,$AR$3:$AS$3,BA$1)</f>
        <v>0</v>
      </c>
      <c r="BB896" s="2" cm="1">
        <f t="array" ref="BB896">TREND($AR896:$AS896,$AR$3:$AS$3,BB$1)</f>
        <v>0</v>
      </c>
      <c r="BC896" s="2" cm="1">
        <f t="array" ref="BC896">TREND($AR896:$AS896,$AR$3:$AS$3,BC$1)</f>
        <v>0</v>
      </c>
      <c r="BD896" s="2" cm="1">
        <f t="array" ref="BD896">TREND($AR896:$AS896,$AR$3:$AS$3,BD$1)</f>
        <v>0</v>
      </c>
      <c r="BE896" s="2" cm="1">
        <f t="array" ref="BE896">TREND($AR896:$AS896,$AR$3:$AS$3,BE$1)</f>
        <v>0</v>
      </c>
      <c r="BF896" s="20" cm="1">
        <f t="array" ref="BF896">TREND($AS896:$AT896,$AS$3:$AT$3,BF$1)</f>
        <v>0</v>
      </c>
      <c r="BG896" s="20" cm="1">
        <f t="array" ref="BG896">TREND($AS896:$AT896,$AS$3:$AT$3,BG$1)</f>
        <v>0</v>
      </c>
      <c r="BH896" s="20" cm="1">
        <f t="array" ref="BH896">TREND($AS896:$AT896,$AS$3:$AT$3,BH$1)</f>
        <v>0</v>
      </c>
      <c r="BI896" s="20" cm="1">
        <f t="array" ref="BI896">TREND($AS896:$AT896,$AS$3:$AT$3,BI$1)</f>
        <v>0</v>
      </c>
      <c r="BJ896" s="20" cm="1">
        <f t="array" ref="BJ896">TREND($AS896:$AT896,$AS$3:$AT$3,BJ$1)</f>
        <v>0</v>
      </c>
      <c r="BK896" s="20" cm="1">
        <f t="array" ref="BK896">TREND($AS896:$AT896,$AS$3:$AT$3,BK$1)</f>
        <v>0</v>
      </c>
      <c r="BL896" s="20" cm="1">
        <f t="array" ref="BL896">TREND($AS896:$AT896,$AS$3:$AT$3,BL$1)</f>
        <v>0</v>
      </c>
      <c r="BM896" s="20" cm="1">
        <f t="array" ref="BM896">TREND($AS896:$AT896,$AS$3:$AT$3,BM$1)</f>
        <v>0</v>
      </c>
    </row>
    <row r="897" spans="1:65" x14ac:dyDescent="0.35">
      <c r="A897" t="str">
        <f>IF(BYDem!B895="","\I:",BYDem!B895)</f>
        <v>MidEast_other</v>
      </c>
      <c r="B897" t="str">
        <f>BYDem!E895</f>
        <v>IMC</v>
      </c>
      <c r="C897" t="str">
        <f t="shared" si="283"/>
        <v>IMC</v>
      </c>
      <c r="D897" s="4">
        <f>SUMIFS(BYDem!$M$2:$M$2000,BYDem!$B$2:$B$2000,Demands!$A897,BYDem!$E$2:$E$2000,Demands!$B897)</f>
        <v>29.735600764052801</v>
      </c>
      <c r="E897" s="4">
        <f t="shared" si="264"/>
        <v>30.065692843100912</v>
      </c>
      <c r="F897" s="4">
        <f t="shared" si="265"/>
        <v>36.528010657238802</v>
      </c>
      <c r="G897" s="4">
        <f t="shared" si="266"/>
        <v>43.445592434331616</v>
      </c>
      <c r="H897" s="4">
        <f t="shared" si="267"/>
        <v>51.480290987279034</v>
      </c>
      <c r="I897" s="4">
        <f t="shared" si="268"/>
        <v>60.568039194841511</v>
      </c>
      <c r="J897" s="4">
        <f t="shared" si="269"/>
        <v>70.154638594304302</v>
      </c>
      <c r="K897" s="4">
        <f t="shared" si="270"/>
        <v>80.051599081306861</v>
      </c>
      <c r="L897" s="4">
        <f t="shared" si="271"/>
        <v>90.438935467416286</v>
      </c>
      <c r="M897" s="4">
        <f t="shared" si="272"/>
        <v>101.49135877883627</v>
      </c>
      <c r="N897" s="4">
        <f t="shared" si="273"/>
        <v>112.11909178601915</v>
      </c>
      <c r="O897" s="4">
        <f t="shared" si="274"/>
        <v>121.6066486949896</v>
      </c>
      <c r="P897" s="4">
        <f t="shared" si="275"/>
        <v>129.78379938186964</v>
      </c>
      <c r="Q897" s="4">
        <f t="shared" si="276"/>
        <v>136.63916338811887</v>
      </c>
      <c r="R897" s="4">
        <f t="shared" si="277"/>
        <v>142.246748500894</v>
      </c>
      <c r="S897" s="4">
        <f t="shared" si="278"/>
        <v>146.6982011504841</v>
      </c>
      <c r="T897" s="4">
        <f t="shared" si="279"/>
        <v>150.01660732959124</v>
      </c>
      <c r="U897" s="4">
        <f t="shared" si="280"/>
        <v>152.18797563100611</v>
      </c>
      <c r="W897" s="5" t="str">
        <f>VLOOKUP(C897&amp;A897,Driver_elast!$A$2:$D$1161,4,FALSE)</f>
        <v>GDP</v>
      </c>
      <c r="X897" s="5">
        <v>1</v>
      </c>
      <c r="Y897" s="2">
        <f>SUMIFS('Growth rates'!D$4:D$999,'Growth rates'!$B$4:$B$999,Demands!$A897,'Growth rates'!$C$4:$C$999,$W897)</f>
        <v>1</v>
      </c>
      <c r="Z897" s="2">
        <f>SUMIFS('Growth rates'!E$4:E$999,'Growth rates'!$B$4:$B$999,Demands!$A897,'Growth rates'!$C$4:$C$999,$W897)</f>
        <v>1.0092620493445466</v>
      </c>
      <c r="AA897" s="2">
        <f>SUMIFS('Growth rates'!F$4:F$999,'Growth rates'!$B$4:$B$999,Demands!$A897,'Growth rates'!$C$4:$C$999,$W897)</f>
        <v>1.1940853470700745</v>
      </c>
      <c r="AB897" s="2">
        <f>SUMIFS('Growth rates'!G$4:G$999,'Growth rates'!$B$4:$B$999,Demands!$A897,'Growth rates'!$C$4:$C$999,$W897)</f>
        <v>1.3909104551910914</v>
      </c>
      <c r="AC897" s="2">
        <f>SUMIFS('Growth rates'!H$4:H$999,'Growth rates'!$B$4:$B$999,Demands!$A897,'Growth rates'!$C$4:$C$999,$W897)</f>
        <v>1.6197461357171146</v>
      </c>
      <c r="AD897" s="2">
        <f>SUMIFS('Growth rates'!I$4:I$999,'Growth rates'!$B$4:$B$999,Demands!$A897,'Growth rates'!$C$4:$C$999,$W897)</f>
        <v>1.8798570309001259</v>
      </c>
      <c r="AE897" s="2">
        <f>SUMIFS('Growth rates'!J$4:J$999,'Growth rates'!$B$4:$B$999,Demands!$A897,'Growth rates'!$C$4:$C$999,$W897)</f>
        <v>2.1567801300578422</v>
      </c>
      <c r="AF897" s="2">
        <f>SUMIFS('Growth rates'!K$4:K$999,'Growth rates'!$B$4:$B$999,Demands!$A897,'Growth rates'!$C$4:$C$999,$W897)</f>
        <v>2.4466568696582294</v>
      </c>
      <c r="AG897" s="2">
        <f>SUMIFS('Growth rates'!L$4:L$999,'Growth rates'!$B$4:$B$999,Demands!$A897,'Growth rates'!$C$4:$C$999,$W897)</f>
        <v>2.7564422359828393</v>
      </c>
      <c r="AH897" s="2">
        <f>SUMIFS('Growth rates'!M$4:M$999,'Growth rates'!$B$4:$B$999,Demands!$A897,'Growth rates'!$C$4:$C$999,$W897)</f>
        <v>3.093303414944145</v>
      </c>
      <c r="AI897" s="2">
        <f>SUMIFS('Growth rates'!N$4:N$999,'Growth rates'!$B$4:$B$999,Demands!$A897,'Growth rates'!$C$4:$C$999,$W897)</f>
        <v>3.4532114811172354</v>
      </c>
      <c r="AJ897" s="2">
        <f>SUMIFS('Growth rates'!O$4:O$999,'Growth rates'!$B$4:$B$999,Demands!$A897,'Growth rates'!$C$4:$C$999,$W897)</f>
        <v>3.8184764409460383</v>
      </c>
      <c r="AK897" s="2">
        <f>SUMIFS('Growth rates'!P$4:P$999,'Growth rates'!$B$4:$B$999,Demands!$A897,'Growth rates'!$C$4:$C$999,$W897)</f>
        <v>4.1852827156615966</v>
      </c>
      <c r="AL897" s="2">
        <f>SUMIFS('Growth rates'!Q$4:Q$999,'Growth rates'!$B$4:$B$999,Demands!$A897,'Growth rates'!$C$4:$C$999,$W897)</f>
        <v>4.5537369785918846</v>
      </c>
      <c r="AM897" s="2">
        <f>SUMIFS('Growth rates'!R$4:R$999,'Growth rates'!$B$4:$B$999,Demands!$A897,'Growth rates'!$C$4:$C$999,$W897)</f>
        <v>4.9275019674203486</v>
      </c>
      <c r="AN897" s="2">
        <f>SUMIFS('Growth rates'!S$4:S$999,'Growth rates'!$B$4:$B$999,Demands!$A897,'Growth rates'!$C$4:$C$999,$W897)</f>
        <v>5.3130036031325272</v>
      </c>
      <c r="AO897" s="2">
        <f>SUMIFS('Growth rates'!T$4:T$999,'Growth rates'!$B$4:$B$999,Demands!$A897,'Growth rates'!$C$4:$C$999,$W897)</f>
        <v>5.7136152863475447</v>
      </c>
      <c r="AP897" s="2">
        <f>SUMIFS('Growth rates'!U$4:U$999,'Growth rates'!$B$4:$B$999,Demands!$A897,'Growth rates'!$C$4:$C$999,$W897)</f>
        <v>6.1271149428221499</v>
      </c>
      <c r="AR897">
        <f>VLOOKUP(C897&amp;A897,Driver_elast!$A$2:$E$1161,5,FALSE)</f>
        <v>1.2035</v>
      </c>
      <c r="AS897">
        <f t="shared" si="281"/>
        <v>1</v>
      </c>
      <c r="AT897">
        <f t="shared" si="282"/>
        <v>0.2</v>
      </c>
      <c r="AV897" s="2" cm="1">
        <f t="array" ref="AV897">TREND($AR897:$AS897,$AR$3:$AS$3,AV$1)</f>
        <v>1.2035000000000018</v>
      </c>
      <c r="AW897" s="2" cm="1">
        <f t="array" ref="AW897">TREND($AR897:$AS897,$AR$3:$AS$3,AW$1)</f>
        <v>1.1985365853658561</v>
      </c>
      <c r="AX897" s="2" cm="1">
        <f t="array" ref="AX897">TREND($AR897:$AS897,$AR$3:$AS$3,AX$1)</f>
        <v>1.1737195121951238</v>
      </c>
      <c r="AY897" s="2" cm="1">
        <f t="array" ref="AY897">TREND($AR897:$AS897,$AR$3:$AS$3,AY$1)</f>
        <v>1.1489024390243916</v>
      </c>
      <c r="AZ897" s="2" cm="1">
        <f t="array" ref="AZ897">TREND($AR897:$AS897,$AR$3:$AS$3,AZ$1)</f>
        <v>1.1240853658536594</v>
      </c>
      <c r="BA897" s="2" cm="1">
        <f t="array" ref="BA897">TREND($AR897:$AS897,$AR$3:$AS$3,BA$1)</f>
        <v>1.0992682926829289</v>
      </c>
      <c r="BB897" s="2" cm="1">
        <f t="array" ref="BB897">TREND($AR897:$AS897,$AR$3:$AS$3,BB$1)</f>
        <v>1.0744512195121967</v>
      </c>
      <c r="BC897" s="2" cm="1">
        <f t="array" ref="BC897">TREND($AR897:$AS897,$AR$3:$AS$3,BC$1)</f>
        <v>1.0496341463414645</v>
      </c>
      <c r="BD897" s="2" cm="1">
        <f t="array" ref="BD897">TREND($AR897:$AS897,$AR$3:$AS$3,BD$1)</f>
        <v>1.024817073170734</v>
      </c>
      <c r="BE897" s="2" cm="1">
        <f t="array" ref="BE897">TREND($AR897:$AS897,$AR$3:$AS$3,BE$1)</f>
        <v>1.0000000000000018</v>
      </c>
      <c r="BF897" s="20" cm="1">
        <f t="array" ref="BF897">TREND($AS897:$AT897,$AS$3:$AT$3,BF$1)</f>
        <v>0.90000000000000568</v>
      </c>
      <c r="BG897" s="20" cm="1">
        <f t="array" ref="BG897">TREND($AS897:$AT897,$AS$3:$AT$3,BG$1)</f>
        <v>0.80000000000000426</v>
      </c>
      <c r="BH897" s="20" cm="1">
        <f t="array" ref="BH897">TREND($AS897:$AT897,$AS$3:$AT$3,BH$1)</f>
        <v>0.70000000000000284</v>
      </c>
      <c r="BI897" s="20" cm="1">
        <f t="array" ref="BI897">TREND($AS897:$AT897,$AS$3:$AT$3,BI$1)</f>
        <v>0.60000000000000142</v>
      </c>
      <c r="BJ897" s="20" cm="1">
        <f t="array" ref="BJ897">TREND($AS897:$AT897,$AS$3:$AT$3,BJ$1)</f>
        <v>0.5</v>
      </c>
      <c r="BK897" s="20" cm="1">
        <f t="array" ref="BK897">TREND($AS897:$AT897,$AS$3:$AT$3,BK$1)</f>
        <v>0.40000000000000568</v>
      </c>
      <c r="BL897" s="20" cm="1">
        <f t="array" ref="BL897">TREND($AS897:$AT897,$AS$3:$AT$3,BL$1)</f>
        <v>0.30000000000000426</v>
      </c>
      <c r="BM897" s="20" cm="1">
        <f t="array" ref="BM897">TREND($AS897:$AT897,$AS$3:$AT$3,BM$1)</f>
        <v>0.20000000000000284</v>
      </c>
    </row>
    <row r="898" spans="1:65" x14ac:dyDescent="0.35">
      <c r="A898" t="str">
        <f>IF(BYDem!B896="","\I:",BYDem!B896)</f>
        <v>MidEast_other</v>
      </c>
      <c r="B898" t="str">
        <f>BYDem!E896</f>
        <v>INF</v>
      </c>
      <c r="C898" t="str">
        <f t="shared" si="283"/>
        <v>INF</v>
      </c>
      <c r="D898" s="4">
        <f>SUMIFS(BYDem!$M$2:$M$2000,BYDem!$B$2:$B$2000,Demands!$A898,BYDem!$E$2:$E$2000,Demands!$B898)</f>
        <v>3030.1</v>
      </c>
      <c r="E898" s="4">
        <f t="shared" si="264"/>
        <v>3046.718707815824</v>
      </c>
      <c r="F898" s="4">
        <f t="shared" si="265"/>
        <v>3377.1021940643705</v>
      </c>
      <c r="G898" s="4">
        <f t="shared" si="266"/>
        <v>3706.7290082548884</v>
      </c>
      <c r="H898" s="4">
        <f t="shared" si="267"/>
        <v>4067.8465680547183</v>
      </c>
      <c r="I898" s="4">
        <f t="shared" si="268"/>
        <v>4454.6669553488755</v>
      </c>
      <c r="J898" s="4">
        <f t="shared" si="269"/>
        <v>4843.2490662128675</v>
      </c>
      <c r="K898" s="4">
        <f t="shared" si="270"/>
        <v>5228.707451672034</v>
      </c>
      <c r="L898" s="4">
        <f t="shared" si="271"/>
        <v>5620.7339076792423</v>
      </c>
      <c r="M898" s="4">
        <f t="shared" si="272"/>
        <v>6027.4845942311658</v>
      </c>
      <c r="N898" s="4">
        <f t="shared" si="273"/>
        <v>6401.2343159376078</v>
      </c>
      <c r="O898" s="4">
        <f t="shared" si="274"/>
        <v>6721.9880700011927</v>
      </c>
      <c r="P898" s="4">
        <f t="shared" si="275"/>
        <v>6989.6432289295171</v>
      </c>
      <c r="Q898" s="4">
        <f t="shared" si="276"/>
        <v>7208.2674349285544</v>
      </c>
      <c r="R898" s="4">
        <f t="shared" si="277"/>
        <v>7383.4394683585342</v>
      </c>
      <c r="S898" s="4">
        <f t="shared" si="278"/>
        <v>7520.2600175456328</v>
      </c>
      <c r="T898" s="4">
        <f t="shared" si="279"/>
        <v>7620.992795822418</v>
      </c>
      <c r="U898" s="4">
        <f t="shared" si="280"/>
        <v>7686.3117023058958</v>
      </c>
      <c r="W898" s="5" t="str">
        <f>VLOOKUP(C898&amp;A898,Driver_elast!$A$2:$D$1161,4,FALSE)</f>
        <v>GDP</v>
      </c>
      <c r="X898" s="5">
        <v>1</v>
      </c>
      <c r="Y898" s="2">
        <f>SUMIFS('Growth rates'!D$4:D$999,'Growth rates'!$B$4:$B$999,Demands!$A898,'Growth rates'!$C$4:$C$999,$W898)</f>
        <v>1</v>
      </c>
      <c r="Z898" s="2">
        <f>SUMIFS('Growth rates'!E$4:E$999,'Growth rates'!$B$4:$B$999,Demands!$A898,'Growth rates'!$C$4:$C$999,$W898)</f>
        <v>1.0092620493445466</v>
      </c>
      <c r="AA898" s="2">
        <f>SUMIFS('Growth rates'!F$4:F$999,'Growth rates'!$B$4:$B$999,Demands!$A898,'Growth rates'!$C$4:$C$999,$W898)</f>
        <v>1.1940853470700745</v>
      </c>
      <c r="AB898" s="2">
        <f>SUMIFS('Growth rates'!G$4:G$999,'Growth rates'!$B$4:$B$999,Demands!$A898,'Growth rates'!$C$4:$C$999,$W898)</f>
        <v>1.3909104551910914</v>
      </c>
      <c r="AC898" s="2">
        <f>SUMIFS('Growth rates'!H$4:H$999,'Growth rates'!$B$4:$B$999,Demands!$A898,'Growth rates'!$C$4:$C$999,$W898)</f>
        <v>1.6197461357171146</v>
      </c>
      <c r="AD898" s="2">
        <f>SUMIFS('Growth rates'!I$4:I$999,'Growth rates'!$B$4:$B$999,Demands!$A898,'Growth rates'!$C$4:$C$999,$W898)</f>
        <v>1.8798570309001259</v>
      </c>
      <c r="AE898" s="2">
        <f>SUMIFS('Growth rates'!J$4:J$999,'Growth rates'!$B$4:$B$999,Demands!$A898,'Growth rates'!$C$4:$C$999,$W898)</f>
        <v>2.1567801300578422</v>
      </c>
      <c r="AF898" s="2">
        <f>SUMIFS('Growth rates'!K$4:K$999,'Growth rates'!$B$4:$B$999,Demands!$A898,'Growth rates'!$C$4:$C$999,$W898)</f>
        <v>2.4466568696582294</v>
      </c>
      <c r="AG898" s="2">
        <f>SUMIFS('Growth rates'!L$4:L$999,'Growth rates'!$B$4:$B$999,Demands!$A898,'Growth rates'!$C$4:$C$999,$W898)</f>
        <v>2.7564422359828393</v>
      </c>
      <c r="AH898" s="2">
        <f>SUMIFS('Growth rates'!M$4:M$999,'Growth rates'!$B$4:$B$999,Demands!$A898,'Growth rates'!$C$4:$C$999,$W898)</f>
        <v>3.093303414944145</v>
      </c>
      <c r="AI898" s="2">
        <f>SUMIFS('Growth rates'!N$4:N$999,'Growth rates'!$B$4:$B$999,Demands!$A898,'Growth rates'!$C$4:$C$999,$W898)</f>
        <v>3.4532114811172354</v>
      </c>
      <c r="AJ898" s="2">
        <f>SUMIFS('Growth rates'!O$4:O$999,'Growth rates'!$B$4:$B$999,Demands!$A898,'Growth rates'!$C$4:$C$999,$W898)</f>
        <v>3.8184764409460383</v>
      </c>
      <c r="AK898" s="2">
        <f>SUMIFS('Growth rates'!P$4:P$999,'Growth rates'!$B$4:$B$999,Demands!$A898,'Growth rates'!$C$4:$C$999,$W898)</f>
        <v>4.1852827156615966</v>
      </c>
      <c r="AL898" s="2">
        <f>SUMIFS('Growth rates'!Q$4:Q$999,'Growth rates'!$B$4:$B$999,Demands!$A898,'Growth rates'!$C$4:$C$999,$W898)</f>
        <v>4.5537369785918846</v>
      </c>
      <c r="AM898" s="2">
        <f>SUMIFS('Growth rates'!R$4:R$999,'Growth rates'!$B$4:$B$999,Demands!$A898,'Growth rates'!$C$4:$C$999,$W898)</f>
        <v>4.9275019674203486</v>
      </c>
      <c r="AN898" s="2">
        <f>SUMIFS('Growth rates'!S$4:S$999,'Growth rates'!$B$4:$B$999,Demands!$A898,'Growth rates'!$C$4:$C$999,$W898)</f>
        <v>5.3130036031325272</v>
      </c>
      <c r="AO898" s="2">
        <f>SUMIFS('Growth rates'!T$4:T$999,'Growth rates'!$B$4:$B$999,Demands!$A898,'Growth rates'!$C$4:$C$999,$W898)</f>
        <v>5.7136152863475447</v>
      </c>
      <c r="AP898" s="2">
        <f>SUMIFS('Growth rates'!U$4:U$999,'Growth rates'!$B$4:$B$999,Demands!$A898,'Growth rates'!$C$4:$C$999,$W898)</f>
        <v>6.1271149428221499</v>
      </c>
      <c r="AR898">
        <f>VLOOKUP(C898&amp;A898,Driver_elast!$A$2:$E$1161,5,FALSE)</f>
        <v>0.59215200000000001</v>
      </c>
      <c r="AS898">
        <f t="shared" si="281"/>
        <v>0.59215200000000001</v>
      </c>
      <c r="AT898">
        <f t="shared" si="282"/>
        <v>0.11843040000000001</v>
      </c>
      <c r="AV898" s="2" cm="1">
        <f t="array" ref="AV898">TREND($AR898:$AS898,$AR$3:$AS$3,AV$1)</f>
        <v>0.59215200000000001</v>
      </c>
      <c r="AW898" s="2" cm="1">
        <f t="array" ref="AW898">TREND($AR898:$AS898,$AR$3:$AS$3,AW$1)</f>
        <v>0.59215200000000001</v>
      </c>
      <c r="AX898" s="2" cm="1">
        <f t="array" ref="AX898">TREND($AR898:$AS898,$AR$3:$AS$3,AX$1)</f>
        <v>0.59215200000000001</v>
      </c>
      <c r="AY898" s="2" cm="1">
        <f t="array" ref="AY898">TREND($AR898:$AS898,$AR$3:$AS$3,AY$1)</f>
        <v>0.59215200000000001</v>
      </c>
      <c r="AZ898" s="2" cm="1">
        <f t="array" ref="AZ898">TREND($AR898:$AS898,$AR$3:$AS$3,AZ$1)</f>
        <v>0.59215200000000001</v>
      </c>
      <c r="BA898" s="2" cm="1">
        <f t="array" ref="BA898">TREND($AR898:$AS898,$AR$3:$AS$3,BA$1)</f>
        <v>0.59215200000000001</v>
      </c>
      <c r="BB898" s="2" cm="1">
        <f t="array" ref="BB898">TREND($AR898:$AS898,$AR$3:$AS$3,BB$1)</f>
        <v>0.59215200000000001</v>
      </c>
      <c r="BC898" s="2" cm="1">
        <f t="array" ref="BC898">TREND($AR898:$AS898,$AR$3:$AS$3,BC$1)</f>
        <v>0.59215200000000001</v>
      </c>
      <c r="BD898" s="2" cm="1">
        <f t="array" ref="BD898">TREND($AR898:$AS898,$AR$3:$AS$3,BD$1)</f>
        <v>0.59215200000000001</v>
      </c>
      <c r="BE898" s="2" cm="1">
        <f t="array" ref="BE898">TREND($AR898:$AS898,$AR$3:$AS$3,BE$1)</f>
        <v>0.59215200000000001</v>
      </c>
      <c r="BF898" s="20" cm="1">
        <f t="array" ref="BF898">TREND($AS898:$AT898,$AS$3:$AT$3,BF$1)</f>
        <v>0.53293680000000165</v>
      </c>
      <c r="BG898" s="20" cm="1">
        <f t="array" ref="BG898">TREND($AS898:$AT898,$AS$3:$AT$3,BG$1)</f>
        <v>0.47372160000000108</v>
      </c>
      <c r="BH898" s="20" cm="1">
        <f t="array" ref="BH898">TREND($AS898:$AT898,$AS$3:$AT$3,BH$1)</f>
        <v>0.4145064000000005</v>
      </c>
      <c r="BI898" s="20" cm="1">
        <f t="array" ref="BI898">TREND($AS898:$AT898,$AS$3:$AT$3,BI$1)</f>
        <v>0.35529119999999992</v>
      </c>
      <c r="BJ898" s="20" cm="1">
        <f t="array" ref="BJ898">TREND($AS898:$AT898,$AS$3:$AT$3,BJ$1)</f>
        <v>0.29607599999999934</v>
      </c>
      <c r="BK898" s="20" cm="1">
        <f t="array" ref="BK898">TREND($AS898:$AT898,$AS$3:$AT$3,BK$1)</f>
        <v>0.23686080000000231</v>
      </c>
      <c r="BL898" s="20" cm="1">
        <f t="array" ref="BL898">TREND($AS898:$AT898,$AS$3:$AT$3,BL$1)</f>
        <v>0.17764560000000174</v>
      </c>
      <c r="BM898" s="20" cm="1">
        <f t="array" ref="BM898">TREND($AS898:$AT898,$AS$3:$AT$3,BM$1)</f>
        <v>0.11843040000000116</v>
      </c>
    </row>
    <row r="899" spans="1:65" x14ac:dyDescent="0.35">
      <c r="A899" t="str">
        <f>IF(BYDem!B897="","\I:",BYDem!B897)</f>
        <v>MidEast_other</v>
      </c>
      <c r="B899" t="str">
        <f>BYDem!E897</f>
        <v>INM</v>
      </c>
      <c r="C899" t="str">
        <f t="shared" si="283"/>
        <v>INM</v>
      </c>
      <c r="D899" s="4">
        <f>SUMIFS(BYDem!$M$2:$M$2000,BYDem!$B$2:$B$2000,Demands!$A899,BYDem!$E$2:$E$2000,Demands!$B899)</f>
        <v>61.3</v>
      </c>
      <c r="E899" s="4">
        <f t="shared" si="264"/>
        <v>61.805641555115798</v>
      </c>
      <c r="F899" s="4">
        <f t="shared" si="265"/>
        <v>73.374473218834424</v>
      </c>
      <c r="G899" s="4">
        <f t="shared" si="266"/>
        <v>86.189342381090697</v>
      </c>
      <c r="H899" s="4">
        <f t="shared" si="267"/>
        <v>101.34138234798428</v>
      </c>
      <c r="I899" s="4">
        <f t="shared" si="268"/>
        <v>119.35971075806775</v>
      </c>
      <c r="J899" s="4">
        <f t="shared" si="269"/>
        <v>138.86218507319899</v>
      </c>
      <c r="K899" s="4">
        <f t="shared" si="270"/>
        <v>159.50655165228892</v>
      </c>
      <c r="L899" s="4">
        <f t="shared" si="271"/>
        <v>181.66740390968792</v>
      </c>
      <c r="M899" s="4">
        <f t="shared" si="272"/>
        <v>205.79645087950945</v>
      </c>
      <c r="N899" s="4">
        <f t="shared" si="273"/>
        <v>229.09184037939875</v>
      </c>
      <c r="O899" s="4">
        <f t="shared" si="274"/>
        <v>250.03748107202</v>
      </c>
      <c r="P899" s="4">
        <f t="shared" si="275"/>
        <v>268.22546533862271</v>
      </c>
      <c r="Q899" s="4">
        <f t="shared" si="276"/>
        <v>283.54792055138768</v>
      </c>
      <c r="R899" s="4">
        <f t="shared" si="277"/>
        <v>296.103004455188</v>
      </c>
      <c r="S899" s="4">
        <f t="shared" si="278"/>
        <v>306.06383071760376</v>
      </c>
      <c r="T899" s="4">
        <f t="shared" si="279"/>
        <v>313.47937590126821</v>
      </c>
      <c r="U899" s="4">
        <f t="shared" si="280"/>
        <v>318.32954418289216</v>
      </c>
      <c r="W899" s="5" t="str">
        <f>VLOOKUP(C899&amp;A899,Driver_elast!$A$2:$D$1161,4,FALSE)</f>
        <v>GDPIND</v>
      </c>
      <c r="X899" s="5">
        <v>1</v>
      </c>
      <c r="Y899" s="2">
        <f>SUMIFS('Growth rates'!D$4:D$999,'Growth rates'!$B$4:$B$999,Demands!$A899,'Growth rates'!$C$4:$C$999,$W899)</f>
        <v>1</v>
      </c>
      <c r="Z899" s="2">
        <f>SUMIFS('Growth rates'!E$4:E$999,'Growth rates'!$B$4:$B$999,Demands!$A899,'Growth rates'!$C$4:$C$999,$W899)</f>
        <v>1.0080607024843369</v>
      </c>
      <c r="AA899" s="2">
        <f>SUMIFS('Growth rates'!F$4:F$999,'Growth rates'!$B$4:$B$999,Demands!$A899,'Growth rates'!$C$4:$C$999,$W899)</f>
        <v>1.1929779014784612</v>
      </c>
      <c r="AB899" s="2">
        <f>SUMIFS('Growth rates'!G$4:G$999,'Growth rates'!$B$4:$B$999,Demands!$A899,'Growth rates'!$C$4:$C$999,$W899)</f>
        <v>1.3977510420526349</v>
      </c>
      <c r="AC899" s="2">
        <f>SUMIFS('Growth rates'!H$4:H$999,'Growth rates'!$B$4:$B$999,Demands!$A899,'Growth rates'!$C$4:$C$999,$W899)</f>
        <v>1.6399456740197063</v>
      </c>
      <c r="AD899" s="2">
        <f>SUMIFS('Growth rates'!I$4:I$999,'Growth rates'!$B$4:$B$999,Demands!$A899,'Growth rates'!$C$4:$C$999,$W899)</f>
        <v>1.9281653357457753</v>
      </c>
      <c r="AE899" s="2">
        <f>SUMIFS('Growth rates'!J$4:J$999,'Growth rates'!$B$4:$B$999,Demands!$A899,'Growth rates'!$C$4:$C$999,$W899)</f>
        <v>2.2404823328258652</v>
      </c>
      <c r="AF899" s="2">
        <f>SUMIFS('Growth rates'!K$4:K$999,'Growth rates'!$B$4:$B$999,Demands!$A899,'Growth rates'!$C$4:$C$999,$W899)</f>
        <v>2.5716401663790478</v>
      </c>
      <c r="AG899" s="2">
        <f>SUMIFS('Growth rates'!L$4:L$999,'Growth rates'!$B$4:$B$999,Demands!$A899,'Growth rates'!$C$4:$C$999,$W899)</f>
        <v>2.9278896715393192</v>
      </c>
      <c r="AH899" s="2">
        <f>SUMIFS('Growth rates'!M$4:M$999,'Growth rates'!$B$4:$B$999,Demands!$A899,'Growth rates'!$C$4:$C$999,$W899)</f>
        <v>3.3167716937767717</v>
      </c>
      <c r="AI899" s="2">
        <f>SUMIFS('Growth rates'!N$4:N$999,'Growth rates'!$B$4:$B$999,Demands!$A899,'Growth rates'!$C$4:$C$999,$W899)</f>
        <v>3.7339341006033466</v>
      </c>
      <c r="AJ899" s="2">
        <f>SUMIFS('Growth rates'!O$4:O$999,'Growth rates'!$B$4:$B$999,Demands!$A899,'Growth rates'!$C$4:$C$999,$W899)</f>
        <v>4.1606714841328101</v>
      </c>
      <c r="AK899" s="2">
        <f>SUMIFS('Growth rates'!P$4:P$999,'Growth rates'!$B$4:$B$999,Demands!$A899,'Growth rates'!$C$4:$C$999,$W899)</f>
        <v>4.5930308200638033</v>
      </c>
      <c r="AL899" s="2">
        <f>SUMIFS('Growth rates'!Q$4:Q$999,'Growth rates'!$B$4:$B$999,Demands!$A899,'Growth rates'!$C$4:$C$999,$W899)</f>
        <v>5.0303277842827514</v>
      </c>
      <c r="AM899" s="2">
        <f>SUMIFS('Growth rates'!R$4:R$999,'Growth rates'!$B$4:$B$999,Demands!$A899,'Growth rates'!$C$4:$C$999,$W899)</f>
        <v>5.4757987810192059</v>
      </c>
      <c r="AN899" s="2">
        <f>SUMIFS('Growth rates'!S$4:S$999,'Growth rates'!$B$4:$B$999,Demands!$A899,'Growth rates'!$C$4:$C$999,$W899)</f>
        <v>5.9363098150598477</v>
      </c>
      <c r="AO899" s="2">
        <f>SUMIFS('Growth rates'!T$4:T$999,'Growth rates'!$B$4:$B$999,Demands!$A899,'Growth rates'!$C$4:$C$999,$W899)</f>
        <v>6.4157411105360627</v>
      </c>
      <c r="AP899" s="2">
        <f>SUMIFS('Growth rates'!U$4:U$999,'Growth rates'!$B$4:$B$999,Demands!$A899,'Growth rates'!$C$4:$C$999,$W899)</f>
        <v>6.9120644164627825</v>
      </c>
      <c r="AR899">
        <f>VLOOKUP(C899&amp;A899,Driver_elast!$A$2:$E$1161,5,FALSE)</f>
        <v>1.023898</v>
      </c>
      <c r="AS899">
        <f t="shared" si="281"/>
        <v>1</v>
      </c>
      <c r="AT899">
        <f t="shared" si="282"/>
        <v>0.2</v>
      </c>
      <c r="AV899" s="2" cm="1">
        <f t="array" ref="AV899">TREND($AR899:$AS899,$AR$3:$AS$3,AV$1)</f>
        <v>1.023898</v>
      </c>
      <c r="AW899" s="2" cm="1">
        <f t="array" ref="AW899">TREND($AR899:$AS899,$AR$3:$AS$3,AW$1)</f>
        <v>1.0233151219512195</v>
      </c>
      <c r="AX899" s="2" cm="1">
        <f t="array" ref="AX899">TREND($AR899:$AS899,$AR$3:$AS$3,AX$1)</f>
        <v>1.0204007317073172</v>
      </c>
      <c r="AY899" s="2" cm="1">
        <f t="array" ref="AY899">TREND($AR899:$AS899,$AR$3:$AS$3,AY$1)</f>
        <v>1.0174863414634145</v>
      </c>
      <c r="AZ899" s="2" cm="1">
        <f t="array" ref="AZ899">TREND($AR899:$AS899,$AR$3:$AS$3,AZ$1)</f>
        <v>1.0145719512195122</v>
      </c>
      <c r="BA899" s="2" cm="1">
        <f t="array" ref="BA899">TREND($AR899:$AS899,$AR$3:$AS$3,BA$1)</f>
        <v>1.0116575609756098</v>
      </c>
      <c r="BB899" s="2" cm="1">
        <f t="array" ref="BB899">TREND($AR899:$AS899,$AR$3:$AS$3,BB$1)</f>
        <v>1.0087431707317074</v>
      </c>
      <c r="BC899" s="2" cm="1">
        <f t="array" ref="BC899">TREND($AR899:$AS899,$AR$3:$AS$3,BC$1)</f>
        <v>1.005828780487805</v>
      </c>
      <c r="BD899" s="2" cm="1">
        <f t="array" ref="BD899">TREND($AR899:$AS899,$AR$3:$AS$3,BD$1)</f>
        <v>1.0029143902439024</v>
      </c>
      <c r="BE899" s="2" cm="1">
        <f t="array" ref="BE899">TREND($AR899:$AS899,$AR$3:$AS$3,BE$1)</f>
        <v>1</v>
      </c>
      <c r="BF899" s="20" cm="1">
        <f t="array" ref="BF899">TREND($AS899:$AT899,$AS$3:$AT$3,BF$1)</f>
        <v>0.90000000000000568</v>
      </c>
      <c r="BG899" s="20" cm="1">
        <f t="array" ref="BG899">TREND($AS899:$AT899,$AS$3:$AT$3,BG$1)</f>
        <v>0.80000000000000426</v>
      </c>
      <c r="BH899" s="20" cm="1">
        <f t="array" ref="BH899">TREND($AS899:$AT899,$AS$3:$AT$3,BH$1)</f>
        <v>0.70000000000000284</v>
      </c>
      <c r="BI899" s="20" cm="1">
        <f t="array" ref="BI899">TREND($AS899:$AT899,$AS$3:$AT$3,BI$1)</f>
        <v>0.60000000000000142</v>
      </c>
      <c r="BJ899" s="20" cm="1">
        <f t="array" ref="BJ899">TREND($AS899:$AT899,$AS$3:$AT$3,BJ$1)</f>
        <v>0.5</v>
      </c>
      <c r="BK899" s="20" cm="1">
        <f t="array" ref="BK899">TREND($AS899:$AT899,$AS$3:$AT$3,BK$1)</f>
        <v>0.40000000000000568</v>
      </c>
      <c r="BL899" s="20" cm="1">
        <f t="array" ref="BL899">TREND($AS899:$AT899,$AS$3:$AT$3,BL$1)</f>
        <v>0.30000000000000426</v>
      </c>
      <c r="BM899" s="20" cm="1">
        <f t="array" ref="BM899">TREND($AS899:$AT899,$AS$3:$AT$3,BM$1)</f>
        <v>0.20000000000000284</v>
      </c>
    </row>
    <row r="900" spans="1:65" x14ac:dyDescent="0.35">
      <c r="A900" t="str">
        <f>IF(BYDem!B898="","\I:",BYDem!B898)</f>
        <v>MidEast_other</v>
      </c>
      <c r="B900" t="str">
        <f>BYDem!E898</f>
        <v>IOI</v>
      </c>
      <c r="C900" t="str">
        <f t="shared" si="283"/>
        <v>IOI</v>
      </c>
      <c r="D900" s="4">
        <f>SUMIFS(BYDem!$M$2:$M$2000,BYDem!$B$2:$B$2000,Demands!$A900,BYDem!$E$2:$E$2000,Demands!$B900)</f>
        <v>3602.5919876441599</v>
      </c>
      <c r="E900" s="4">
        <f t="shared" ref="E900:E963" si="284">(1+(Z900-Y900)/Y900*AW900)*D900</f>
        <v>3642.5840190343961</v>
      </c>
      <c r="F900" s="4">
        <f t="shared" ref="F900:F963" si="285">(1+(AA900-Z900)/Z900*AX900)*E900</f>
        <v>4425.5207608730771</v>
      </c>
      <c r="G900" s="4">
        <f t="shared" ref="G900:G963" si="286">(1+(AB900-AA900)/AA900*AY900)*F900</f>
        <v>5263.6146296256784</v>
      </c>
      <c r="H900" s="4">
        <f t="shared" ref="H900:H963" si="287">(1+(AC900-AB900)/AB900*AZ900)*G900</f>
        <v>6237.0518525580237</v>
      </c>
      <c r="I900" s="4">
        <f t="shared" ref="I900:I963" si="288">(1+(AD900-AC900)/AC900*BA900)*H900</f>
        <v>7338.0704308633485</v>
      </c>
      <c r="J900" s="4">
        <f t="shared" ref="J900:J963" si="289">(1+(AE900-AD900)/AD900*BB900)*I900</f>
        <v>8499.5269105659572</v>
      </c>
      <c r="K900" s="4">
        <f t="shared" ref="K900:K963" si="290">(1+(AF900-AE900)/AE900*BC900)*J900</f>
        <v>9698.5849297874502</v>
      </c>
      <c r="L900" s="4">
        <f t="shared" ref="L900:L963" si="291">(1+(AG900-AF900)/AF900*BD900)*K900</f>
        <v>10957.054033354409</v>
      </c>
      <c r="M900" s="4">
        <f t="shared" ref="M900:M963" si="292">(1+(AH900-AG900)/AG900*BE900)*L900</f>
        <v>12296.101190387408</v>
      </c>
      <c r="N900" s="4">
        <f t="shared" ref="N900:N963" si="293">(1+(AI900-AH900)/AH900*BF900)*M900</f>
        <v>13583.695346708737</v>
      </c>
      <c r="O900" s="4">
        <f t="shared" ref="O900:O963" si="294">(1+(AJ900-AI900)/AI900*BG900)*N900</f>
        <v>14733.152415822158</v>
      </c>
      <c r="P900" s="4">
        <f t="shared" ref="P900:P963" si="295">(1+(AK900-AJ900)/AJ900*BH900)*O900</f>
        <v>15723.84830860283</v>
      </c>
      <c r="Q900" s="4">
        <f t="shared" ref="Q900:Q963" si="296">(1+(AL900-AK900)/AK900*BI900)*P900</f>
        <v>16554.404235058293</v>
      </c>
      <c r="R900" s="4">
        <f t="shared" ref="R900:R963" si="297">(1+(AM900-AL900)/AL900*BJ900)*Q900</f>
        <v>17233.786547109587</v>
      </c>
      <c r="S900" s="4">
        <f t="shared" ref="S900:S963" si="298">(1+(AN900-AM900)/AM900*BK900)*R900</f>
        <v>17773.098591821235</v>
      </c>
      <c r="T900" s="4">
        <f t="shared" ref="T900:T963" si="299">(1+(AO900-AN900)/AN900*BL900)*S900</f>
        <v>18175.137333444793</v>
      </c>
      <c r="U900" s="4">
        <f t="shared" ref="U900:U963" si="300">(1+(AP900-AO900)/AO900*BM900)*T900</f>
        <v>18438.207654672617</v>
      </c>
      <c r="W900" s="5" t="str">
        <f>VLOOKUP(C900&amp;A900,Driver_elast!$A$2:$D$1161,4,FALSE)</f>
        <v>GDP</v>
      </c>
      <c r="X900" s="5">
        <v>1</v>
      </c>
      <c r="Y900" s="2">
        <f>SUMIFS('Growth rates'!D$4:D$999,'Growth rates'!$B$4:$B$999,Demands!$A900,'Growth rates'!$C$4:$C$999,$W900)</f>
        <v>1</v>
      </c>
      <c r="Z900" s="2">
        <f>SUMIFS('Growth rates'!E$4:E$999,'Growth rates'!$B$4:$B$999,Demands!$A900,'Growth rates'!$C$4:$C$999,$W900)</f>
        <v>1.0092620493445466</v>
      </c>
      <c r="AA900" s="2">
        <f>SUMIFS('Growth rates'!F$4:F$999,'Growth rates'!$B$4:$B$999,Demands!$A900,'Growth rates'!$C$4:$C$999,$W900)</f>
        <v>1.1940853470700745</v>
      </c>
      <c r="AB900" s="2">
        <f>SUMIFS('Growth rates'!G$4:G$999,'Growth rates'!$B$4:$B$999,Demands!$A900,'Growth rates'!$C$4:$C$999,$W900)</f>
        <v>1.3909104551910914</v>
      </c>
      <c r="AC900" s="2">
        <f>SUMIFS('Growth rates'!H$4:H$999,'Growth rates'!$B$4:$B$999,Demands!$A900,'Growth rates'!$C$4:$C$999,$W900)</f>
        <v>1.6197461357171146</v>
      </c>
      <c r="AD900" s="2">
        <f>SUMIFS('Growth rates'!I$4:I$999,'Growth rates'!$B$4:$B$999,Demands!$A900,'Growth rates'!$C$4:$C$999,$W900)</f>
        <v>1.8798570309001259</v>
      </c>
      <c r="AE900" s="2">
        <f>SUMIFS('Growth rates'!J$4:J$999,'Growth rates'!$B$4:$B$999,Demands!$A900,'Growth rates'!$C$4:$C$999,$W900)</f>
        <v>2.1567801300578422</v>
      </c>
      <c r="AF900" s="2">
        <f>SUMIFS('Growth rates'!K$4:K$999,'Growth rates'!$B$4:$B$999,Demands!$A900,'Growth rates'!$C$4:$C$999,$W900)</f>
        <v>2.4466568696582294</v>
      </c>
      <c r="AG900" s="2">
        <f>SUMIFS('Growth rates'!L$4:L$999,'Growth rates'!$B$4:$B$999,Demands!$A900,'Growth rates'!$C$4:$C$999,$W900)</f>
        <v>2.7564422359828393</v>
      </c>
      <c r="AH900" s="2">
        <f>SUMIFS('Growth rates'!M$4:M$999,'Growth rates'!$B$4:$B$999,Demands!$A900,'Growth rates'!$C$4:$C$999,$W900)</f>
        <v>3.093303414944145</v>
      </c>
      <c r="AI900" s="2">
        <f>SUMIFS('Growth rates'!N$4:N$999,'Growth rates'!$B$4:$B$999,Demands!$A900,'Growth rates'!$C$4:$C$999,$W900)</f>
        <v>3.4532114811172354</v>
      </c>
      <c r="AJ900" s="2">
        <f>SUMIFS('Growth rates'!O$4:O$999,'Growth rates'!$B$4:$B$999,Demands!$A900,'Growth rates'!$C$4:$C$999,$W900)</f>
        <v>3.8184764409460383</v>
      </c>
      <c r="AK900" s="2">
        <f>SUMIFS('Growth rates'!P$4:P$999,'Growth rates'!$B$4:$B$999,Demands!$A900,'Growth rates'!$C$4:$C$999,$W900)</f>
        <v>4.1852827156615966</v>
      </c>
      <c r="AL900" s="2">
        <f>SUMIFS('Growth rates'!Q$4:Q$999,'Growth rates'!$B$4:$B$999,Demands!$A900,'Growth rates'!$C$4:$C$999,$W900)</f>
        <v>4.5537369785918846</v>
      </c>
      <c r="AM900" s="2">
        <f>SUMIFS('Growth rates'!R$4:R$999,'Growth rates'!$B$4:$B$999,Demands!$A900,'Growth rates'!$C$4:$C$999,$W900)</f>
        <v>4.9275019674203486</v>
      </c>
      <c r="AN900" s="2">
        <f>SUMIFS('Growth rates'!S$4:S$999,'Growth rates'!$B$4:$B$999,Demands!$A900,'Growth rates'!$C$4:$C$999,$W900)</f>
        <v>5.3130036031325272</v>
      </c>
      <c r="AO900" s="2">
        <f>SUMIFS('Growth rates'!T$4:T$999,'Growth rates'!$B$4:$B$999,Demands!$A900,'Growth rates'!$C$4:$C$999,$W900)</f>
        <v>5.7136152863475447</v>
      </c>
      <c r="AP900" s="2">
        <f>SUMIFS('Growth rates'!U$4:U$999,'Growth rates'!$B$4:$B$999,Demands!$A900,'Growth rates'!$C$4:$C$999,$W900)</f>
        <v>6.1271149428221499</v>
      </c>
      <c r="AR900">
        <f>VLOOKUP(C900&amp;A900,Driver_elast!$A$2:$E$1161,5,FALSE)</f>
        <v>1.2035</v>
      </c>
      <c r="AS900">
        <f t="shared" si="281"/>
        <v>1</v>
      </c>
      <c r="AT900">
        <f t="shared" si="282"/>
        <v>0.2</v>
      </c>
      <c r="AV900" s="2" cm="1">
        <f t="array" ref="AV900">TREND($AR900:$AS900,$AR$3:$AS$3,AV$1)</f>
        <v>1.2035000000000018</v>
      </c>
      <c r="AW900" s="2" cm="1">
        <f t="array" ref="AW900">TREND($AR900:$AS900,$AR$3:$AS$3,AW$1)</f>
        <v>1.1985365853658561</v>
      </c>
      <c r="AX900" s="2" cm="1">
        <f t="array" ref="AX900">TREND($AR900:$AS900,$AR$3:$AS$3,AX$1)</f>
        <v>1.1737195121951238</v>
      </c>
      <c r="AY900" s="2" cm="1">
        <f t="array" ref="AY900">TREND($AR900:$AS900,$AR$3:$AS$3,AY$1)</f>
        <v>1.1489024390243916</v>
      </c>
      <c r="AZ900" s="2" cm="1">
        <f t="array" ref="AZ900">TREND($AR900:$AS900,$AR$3:$AS$3,AZ$1)</f>
        <v>1.1240853658536594</v>
      </c>
      <c r="BA900" s="2" cm="1">
        <f t="array" ref="BA900">TREND($AR900:$AS900,$AR$3:$AS$3,BA$1)</f>
        <v>1.0992682926829289</v>
      </c>
      <c r="BB900" s="2" cm="1">
        <f t="array" ref="BB900">TREND($AR900:$AS900,$AR$3:$AS$3,BB$1)</f>
        <v>1.0744512195121967</v>
      </c>
      <c r="BC900" s="2" cm="1">
        <f t="array" ref="BC900">TREND($AR900:$AS900,$AR$3:$AS$3,BC$1)</f>
        <v>1.0496341463414645</v>
      </c>
      <c r="BD900" s="2" cm="1">
        <f t="array" ref="BD900">TREND($AR900:$AS900,$AR$3:$AS$3,BD$1)</f>
        <v>1.024817073170734</v>
      </c>
      <c r="BE900" s="2" cm="1">
        <f t="array" ref="BE900">TREND($AR900:$AS900,$AR$3:$AS$3,BE$1)</f>
        <v>1.0000000000000018</v>
      </c>
      <c r="BF900" s="20" cm="1">
        <f t="array" ref="BF900">TREND($AS900:$AT900,$AS$3:$AT$3,BF$1)</f>
        <v>0.90000000000000568</v>
      </c>
      <c r="BG900" s="20" cm="1">
        <f t="array" ref="BG900">TREND($AS900:$AT900,$AS$3:$AT$3,BG$1)</f>
        <v>0.80000000000000426</v>
      </c>
      <c r="BH900" s="20" cm="1">
        <f t="array" ref="BH900">TREND($AS900:$AT900,$AS$3:$AT$3,BH$1)</f>
        <v>0.70000000000000284</v>
      </c>
      <c r="BI900" s="20" cm="1">
        <f t="array" ref="BI900">TREND($AS900:$AT900,$AS$3:$AT$3,BI$1)</f>
        <v>0.60000000000000142</v>
      </c>
      <c r="BJ900" s="20" cm="1">
        <f t="array" ref="BJ900">TREND($AS900:$AT900,$AS$3:$AT$3,BJ$1)</f>
        <v>0.5</v>
      </c>
      <c r="BK900" s="20" cm="1">
        <f t="array" ref="BK900">TREND($AS900:$AT900,$AS$3:$AT$3,BK$1)</f>
        <v>0.40000000000000568</v>
      </c>
      <c r="BL900" s="20" cm="1">
        <f t="array" ref="BL900">TREND($AS900:$AT900,$AS$3:$AT$3,BL$1)</f>
        <v>0.30000000000000426</v>
      </c>
      <c r="BM900" s="20" cm="1">
        <f t="array" ref="BM900">TREND($AS900:$AT900,$AS$3:$AT$3,BM$1)</f>
        <v>0.20000000000000284</v>
      </c>
    </row>
    <row r="901" spans="1:65" x14ac:dyDescent="0.35">
      <c r="A901" t="str">
        <f>IF(BYDem!B899="","\I:",BYDem!B899)</f>
        <v>MidEast_other</v>
      </c>
      <c r="B901" t="str">
        <f>BYDem!E899</f>
        <v>ITM</v>
      </c>
      <c r="C901" t="str">
        <f t="shared" si="283"/>
        <v>ITM</v>
      </c>
      <c r="D901" s="4">
        <f>SUMIFS(BYDem!$M$2:$M$2000,BYDem!$B$2:$B$2000,Demands!$A901,BYDem!$E$2:$E$2000,Demands!$B901)</f>
        <v>15.7024146577488</v>
      </c>
      <c r="E901" s="4">
        <f t="shared" si="284"/>
        <v>15.876725671055041</v>
      </c>
      <c r="F901" s="4">
        <f t="shared" si="285"/>
        <v>19.289267922107232</v>
      </c>
      <c r="G901" s="4">
        <f t="shared" si="286"/>
        <v>22.942220433633807</v>
      </c>
      <c r="H901" s="4">
        <f t="shared" si="287"/>
        <v>27.185086395195739</v>
      </c>
      <c r="I901" s="4">
        <f t="shared" si="288"/>
        <v>31.984034020053151</v>
      </c>
      <c r="J901" s="4">
        <f t="shared" si="289"/>
        <v>37.04640891950595</v>
      </c>
      <c r="K901" s="4">
        <f t="shared" si="290"/>
        <v>42.272675530071268</v>
      </c>
      <c r="L901" s="4">
        <f t="shared" si="291"/>
        <v>47.757893885618685</v>
      </c>
      <c r="M901" s="4">
        <f t="shared" si="292"/>
        <v>53.594323261503</v>
      </c>
      <c r="N901" s="4">
        <f t="shared" si="293"/>
        <v>59.206487343029508</v>
      </c>
      <c r="O901" s="4">
        <f t="shared" si="294"/>
        <v>64.216561087823038</v>
      </c>
      <c r="P901" s="4">
        <f t="shared" si="295"/>
        <v>68.534651440969995</v>
      </c>
      <c r="Q901" s="4">
        <f t="shared" si="296"/>
        <v>72.15474874823758</v>
      </c>
      <c r="R901" s="4">
        <f t="shared" si="297"/>
        <v>75.115934142408619</v>
      </c>
      <c r="S901" s="4">
        <f t="shared" si="298"/>
        <v>77.466603156558762</v>
      </c>
      <c r="T901" s="4">
        <f t="shared" si="299"/>
        <v>79.218946761136891</v>
      </c>
      <c r="U901" s="4">
        <f t="shared" si="300"/>
        <v>80.365576543869452</v>
      </c>
      <c r="W901" s="5" t="str">
        <f>VLOOKUP(C901&amp;A901,Driver_elast!$A$2:$D$1161,4,FALSE)</f>
        <v>GDP</v>
      </c>
      <c r="X901" s="5">
        <v>1</v>
      </c>
      <c r="Y901" s="2">
        <f>SUMIFS('Growth rates'!D$4:D$999,'Growth rates'!$B$4:$B$999,Demands!$A901,'Growth rates'!$C$4:$C$999,$W901)</f>
        <v>1</v>
      </c>
      <c r="Z901" s="2">
        <f>SUMIFS('Growth rates'!E$4:E$999,'Growth rates'!$B$4:$B$999,Demands!$A901,'Growth rates'!$C$4:$C$999,$W901)</f>
        <v>1.0092620493445466</v>
      </c>
      <c r="AA901" s="2">
        <f>SUMIFS('Growth rates'!F$4:F$999,'Growth rates'!$B$4:$B$999,Demands!$A901,'Growth rates'!$C$4:$C$999,$W901)</f>
        <v>1.1940853470700745</v>
      </c>
      <c r="AB901" s="2">
        <f>SUMIFS('Growth rates'!G$4:G$999,'Growth rates'!$B$4:$B$999,Demands!$A901,'Growth rates'!$C$4:$C$999,$W901)</f>
        <v>1.3909104551910914</v>
      </c>
      <c r="AC901" s="2">
        <f>SUMIFS('Growth rates'!H$4:H$999,'Growth rates'!$B$4:$B$999,Demands!$A901,'Growth rates'!$C$4:$C$999,$W901)</f>
        <v>1.6197461357171146</v>
      </c>
      <c r="AD901" s="2">
        <f>SUMIFS('Growth rates'!I$4:I$999,'Growth rates'!$B$4:$B$999,Demands!$A901,'Growth rates'!$C$4:$C$999,$W901)</f>
        <v>1.8798570309001259</v>
      </c>
      <c r="AE901" s="2">
        <f>SUMIFS('Growth rates'!J$4:J$999,'Growth rates'!$B$4:$B$999,Demands!$A901,'Growth rates'!$C$4:$C$999,$W901)</f>
        <v>2.1567801300578422</v>
      </c>
      <c r="AF901" s="2">
        <f>SUMIFS('Growth rates'!K$4:K$999,'Growth rates'!$B$4:$B$999,Demands!$A901,'Growth rates'!$C$4:$C$999,$W901)</f>
        <v>2.4466568696582294</v>
      </c>
      <c r="AG901" s="2">
        <f>SUMIFS('Growth rates'!L$4:L$999,'Growth rates'!$B$4:$B$999,Demands!$A901,'Growth rates'!$C$4:$C$999,$W901)</f>
        <v>2.7564422359828393</v>
      </c>
      <c r="AH901" s="2">
        <f>SUMIFS('Growth rates'!M$4:M$999,'Growth rates'!$B$4:$B$999,Demands!$A901,'Growth rates'!$C$4:$C$999,$W901)</f>
        <v>3.093303414944145</v>
      </c>
      <c r="AI901" s="2">
        <f>SUMIFS('Growth rates'!N$4:N$999,'Growth rates'!$B$4:$B$999,Demands!$A901,'Growth rates'!$C$4:$C$999,$W901)</f>
        <v>3.4532114811172354</v>
      </c>
      <c r="AJ901" s="2">
        <f>SUMIFS('Growth rates'!O$4:O$999,'Growth rates'!$B$4:$B$999,Demands!$A901,'Growth rates'!$C$4:$C$999,$W901)</f>
        <v>3.8184764409460383</v>
      </c>
      <c r="AK901" s="2">
        <f>SUMIFS('Growth rates'!P$4:P$999,'Growth rates'!$B$4:$B$999,Demands!$A901,'Growth rates'!$C$4:$C$999,$W901)</f>
        <v>4.1852827156615966</v>
      </c>
      <c r="AL901" s="2">
        <f>SUMIFS('Growth rates'!Q$4:Q$999,'Growth rates'!$B$4:$B$999,Demands!$A901,'Growth rates'!$C$4:$C$999,$W901)</f>
        <v>4.5537369785918846</v>
      </c>
      <c r="AM901" s="2">
        <f>SUMIFS('Growth rates'!R$4:R$999,'Growth rates'!$B$4:$B$999,Demands!$A901,'Growth rates'!$C$4:$C$999,$W901)</f>
        <v>4.9275019674203486</v>
      </c>
      <c r="AN901" s="2">
        <f>SUMIFS('Growth rates'!S$4:S$999,'Growth rates'!$B$4:$B$999,Demands!$A901,'Growth rates'!$C$4:$C$999,$W901)</f>
        <v>5.3130036031325272</v>
      </c>
      <c r="AO901" s="2">
        <f>SUMIFS('Growth rates'!T$4:T$999,'Growth rates'!$B$4:$B$999,Demands!$A901,'Growth rates'!$C$4:$C$999,$W901)</f>
        <v>5.7136152863475447</v>
      </c>
      <c r="AP901" s="2">
        <f>SUMIFS('Growth rates'!U$4:U$999,'Growth rates'!$B$4:$B$999,Demands!$A901,'Growth rates'!$C$4:$C$999,$W901)</f>
        <v>6.1271149428221499</v>
      </c>
      <c r="AR901">
        <f>VLOOKUP(C901&amp;A901,Driver_elast!$A$2:$E$1161,5,FALSE)</f>
        <v>1.2035</v>
      </c>
      <c r="AS901">
        <f t="shared" ref="AS901:AS964" si="301">IF(AND(LEFT(W901,3)="GDP",AR901&gt;1,X901),1,AR901)</f>
        <v>1</v>
      </c>
      <c r="AT901">
        <f t="shared" ref="AT901:AT964" si="302">AS901/$AT$1</f>
        <v>0.2</v>
      </c>
      <c r="AV901" s="2" cm="1">
        <f t="array" ref="AV901">TREND($AR901:$AS901,$AR$3:$AS$3,AV$1)</f>
        <v>1.2035000000000018</v>
      </c>
      <c r="AW901" s="2" cm="1">
        <f t="array" ref="AW901">TREND($AR901:$AS901,$AR$3:$AS$3,AW$1)</f>
        <v>1.1985365853658561</v>
      </c>
      <c r="AX901" s="2" cm="1">
        <f t="array" ref="AX901">TREND($AR901:$AS901,$AR$3:$AS$3,AX$1)</f>
        <v>1.1737195121951238</v>
      </c>
      <c r="AY901" s="2" cm="1">
        <f t="array" ref="AY901">TREND($AR901:$AS901,$AR$3:$AS$3,AY$1)</f>
        <v>1.1489024390243916</v>
      </c>
      <c r="AZ901" s="2" cm="1">
        <f t="array" ref="AZ901">TREND($AR901:$AS901,$AR$3:$AS$3,AZ$1)</f>
        <v>1.1240853658536594</v>
      </c>
      <c r="BA901" s="2" cm="1">
        <f t="array" ref="BA901">TREND($AR901:$AS901,$AR$3:$AS$3,BA$1)</f>
        <v>1.0992682926829289</v>
      </c>
      <c r="BB901" s="2" cm="1">
        <f t="array" ref="BB901">TREND($AR901:$AS901,$AR$3:$AS$3,BB$1)</f>
        <v>1.0744512195121967</v>
      </c>
      <c r="BC901" s="2" cm="1">
        <f t="array" ref="BC901">TREND($AR901:$AS901,$AR$3:$AS$3,BC$1)</f>
        <v>1.0496341463414645</v>
      </c>
      <c r="BD901" s="2" cm="1">
        <f t="array" ref="BD901">TREND($AR901:$AS901,$AR$3:$AS$3,BD$1)</f>
        <v>1.024817073170734</v>
      </c>
      <c r="BE901" s="2" cm="1">
        <f t="array" ref="BE901">TREND($AR901:$AS901,$AR$3:$AS$3,BE$1)</f>
        <v>1.0000000000000018</v>
      </c>
      <c r="BF901" s="20" cm="1">
        <f t="array" ref="BF901">TREND($AS901:$AT901,$AS$3:$AT$3,BF$1)</f>
        <v>0.90000000000000568</v>
      </c>
      <c r="BG901" s="20" cm="1">
        <f t="array" ref="BG901">TREND($AS901:$AT901,$AS$3:$AT$3,BG$1)</f>
        <v>0.80000000000000426</v>
      </c>
      <c r="BH901" s="20" cm="1">
        <f t="array" ref="BH901">TREND($AS901:$AT901,$AS$3:$AT$3,BH$1)</f>
        <v>0.70000000000000284</v>
      </c>
      <c r="BI901" s="20" cm="1">
        <f t="array" ref="BI901">TREND($AS901:$AT901,$AS$3:$AT$3,BI$1)</f>
        <v>0.60000000000000142</v>
      </c>
      <c r="BJ901" s="20" cm="1">
        <f t="array" ref="BJ901">TREND($AS901:$AT901,$AS$3:$AT$3,BJ$1)</f>
        <v>0.5</v>
      </c>
      <c r="BK901" s="20" cm="1">
        <f t="array" ref="BK901">TREND($AS901:$AT901,$AS$3:$AT$3,BK$1)</f>
        <v>0.40000000000000568</v>
      </c>
      <c r="BL901" s="20" cm="1">
        <f t="array" ref="BL901">TREND($AS901:$AT901,$AS$3:$AT$3,BL$1)</f>
        <v>0.30000000000000426</v>
      </c>
      <c r="BM901" s="20" cm="1">
        <f t="array" ref="BM901">TREND($AS901:$AT901,$AS$3:$AT$3,BM$1)</f>
        <v>0.20000000000000284</v>
      </c>
    </row>
    <row r="902" spans="1:65" x14ac:dyDescent="0.35">
      <c r="A902" t="str">
        <f>IF(BYDem!B900="","\I:",BYDem!B900)</f>
        <v>MidEast_other</v>
      </c>
      <c r="B902" t="str">
        <f>BYDem!E900</f>
        <v>NEU</v>
      </c>
      <c r="C902" t="str">
        <f t="shared" si="283"/>
        <v>NEU</v>
      </c>
      <c r="D902" s="4">
        <f>SUMIFS(BYDem!$M$2:$M$2000,BYDem!$B$2:$B$2000,Demands!$A902,BYDem!$E$2:$E$2000,Demands!$B902)</f>
        <v>9.9543221531999997</v>
      </c>
      <c r="E902" s="4">
        <f t="shared" si="284"/>
        <v>9.9026400973030722</v>
      </c>
      <c r="F902" s="4">
        <f t="shared" si="285"/>
        <v>10.665410583946615</v>
      </c>
      <c r="G902" s="4">
        <f t="shared" si="286"/>
        <v>11.394047150880622</v>
      </c>
      <c r="H902" s="4">
        <f t="shared" si="287"/>
        <v>12.242335662414831</v>
      </c>
      <c r="I902" s="4">
        <f t="shared" si="288"/>
        <v>13.18970024262058</v>
      </c>
      <c r="J902" s="4">
        <f t="shared" si="289"/>
        <v>14.156953646325757</v>
      </c>
      <c r="K902" s="4">
        <f t="shared" si="290"/>
        <v>15.148873096682136</v>
      </c>
      <c r="L902" s="4">
        <f t="shared" si="291"/>
        <v>16.214745528861762</v>
      </c>
      <c r="M902" s="4">
        <f t="shared" si="292"/>
        <v>17.402063351431522</v>
      </c>
      <c r="N902" s="4">
        <f t="shared" si="293"/>
        <v>18.574326614825726</v>
      </c>
      <c r="O902" s="4">
        <f t="shared" si="294"/>
        <v>19.64579588926027</v>
      </c>
      <c r="P902" s="4">
        <f t="shared" si="295"/>
        <v>20.595667007510293</v>
      </c>
      <c r="Q902" s="4">
        <f t="shared" si="296"/>
        <v>21.416244573178986</v>
      </c>
      <c r="R902" s="4">
        <f t="shared" si="297"/>
        <v>22.105651610454956</v>
      </c>
      <c r="S902" s="4">
        <f t="shared" si="298"/>
        <v>22.664877294450203</v>
      </c>
      <c r="T902" s="4">
        <f t="shared" si="299"/>
        <v>23.091432702450078</v>
      </c>
      <c r="U902" s="4">
        <f t="shared" si="300"/>
        <v>23.379399600526718</v>
      </c>
      <c r="W902" s="5" t="str">
        <f>VLOOKUP(C902&amp;A902,Driver_elast!$A$2:$D$1161,4,FALSE)</f>
        <v>GDPPCAP</v>
      </c>
      <c r="X902" s="5">
        <v>1</v>
      </c>
      <c r="Y902" s="2">
        <f>SUMIFS('Growth rates'!D$4:D$999,'Growth rates'!$B$4:$B$999,Demands!$A902,'Growth rates'!$C$4:$C$999,$W902)</f>
        <v>1</v>
      </c>
      <c r="Z902" s="2">
        <f>SUMIFS('Growth rates'!E$4:E$999,'Growth rates'!$B$4:$B$999,Demands!$A902,'Growth rates'!$C$4:$C$999,$W902)</f>
        <v>0.99344977093069387</v>
      </c>
      <c r="AA902" s="2">
        <f>SUMIFS('Growth rates'!F$4:F$999,'Growth rates'!$B$4:$B$999,Demands!$A902,'Growth rates'!$C$4:$C$999,$W902)</f>
        <v>1.0899919724024494</v>
      </c>
      <c r="AB902" s="2">
        <f>SUMIFS('Growth rates'!G$4:G$999,'Growth rates'!$B$4:$B$999,Demands!$A902,'Growth rates'!$C$4:$C$999,$W902)</f>
        <v>1.1839394407646067</v>
      </c>
      <c r="AC902" s="2">
        <f>SUMIFS('Growth rates'!H$4:H$999,'Growth rates'!$B$4:$B$999,Demands!$A902,'Growth rates'!$C$4:$C$999,$W902)</f>
        <v>1.2951442219608642</v>
      </c>
      <c r="AD902" s="2">
        <f>SUMIFS('Growth rates'!I$4:I$999,'Growth rates'!$B$4:$B$999,Demands!$A902,'Growth rates'!$C$4:$C$999,$W902)</f>
        <v>1.4215885612035797</v>
      </c>
      <c r="AE902" s="2">
        <f>SUMIFS('Growth rates'!J$4:J$999,'Growth rates'!$B$4:$B$999,Demands!$A902,'Growth rates'!$C$4:$C$999,$W902)</f>
        <v>1.553113364118085</v>
      </c>
      <c r="AF902" s="2">
        <f>SUMIFS('Growth rates'!K$4:K$999,'Growth rates'!$B$4:$B$999,Demands!$A902,'Growth rates'!$C$4:$C$999,$W902)</f>
        <v>1.6904031258703702</v>
      </c>
      <c r="AG902" s="2">
        <f>SUMIFS('Growth rates'!L$4:L$999,'Growth rates'!$B$4:$B$999,Demands!$A902,'Growth rates'!$C$4:$C$999,$W902)</f>
        <v>1.8404557475692556</v>
      </c>
      <c r="AH902" s="2">
        <f>SUMIFS('Growth rates'!M$4:M$999,'Growth rates'!$B$4:$B$999,Demands!$A902,'Growth rates'!$C$4:$C$999,$W902)</f>
        <v>2.0104799035446064</v>
      </c>
      <c r="AI902" s="2">
        <f>SUMIFS('Growth rates'!N$4:N$999,'Growth rates'!$B$4:$B$999,Demands!$A902,'Growth rates'!$C$4:$C$999,$W902)</f>
        <v>2.2003296559608847</v>
      </c>
      <c r="AJ902" s="2">
        <f>SUMIFS('Growth rates'!O$4:O$999,'Growth rates'!$B$4:$B$999,Demands!$A902,'Growth rates'!$C$4:$C$999,$W902)</f>
        <v>2.4004968066930283</v>
      </c>
      <c r="AK902" s="2">
        <f>SUMIFS('Growth rates'!P$4:P$999,'Growth rates'!$B$4:$B$999,Demands!$A902,'Growth rates'!$C$4:$C$999,$W902)</f>
        <v>2.6096798832392789</v>
      </c>
      <c r="AL902" s="2">
        <f>SUMIFS('Growth rates'!Q$4:Q$999,'Growth rates'!$B$4:$B$999,Demands!$A902,'Growth rates'!$C$4:$C$999,$W902)</f>
        <v>2.8283090822337962</v>
      </c>
      <c r="AM902" s="2">
        <f>SUMIFS('Growth rates'!R$4:R$999,'Growth rates'!$B$4:$B$999,Demands!$A902,'Growth rates'!$C$4:$C$999,$W902)</f>
        <v>3.0580390526148888</v>
      </c>
      <c r="AN902" s="2">
        <f>SUMIFS('Growth rates'!S$4:S$999,'Growth rates'!$B$4:$B$999,Demands!$A902,'Growth rates'!$C$4:$C$999,$W902)</f>
        <v>3.302042084377061</v>
      </c>
      <c r="AO902" s="2">
        <f>SUMIFS('Growth rates'!T$4:T$999,'Growth rates'!$B$4:$B$999,Demands!$A902,'Growth rates'!$C$4:$C$999,$W902)</f>
        <v>3.5633856595656641</v>
      </c>
      <c r="AP902" s="2">
        <f>SUMIFS('Growth rates'!U$4:U$999,'Growth rates'!$B$4:$B$999,Demands!$A902,'Growth rates'!$C$4:$C$999,$W902)</f>
        <v>3.8437049075820608</v>
      </c>
      <c r="AR902">
        <f>VLOOKUP(C902&amp;A902,Driver_elast!$A$2:$E$1161,5,FALSE)</f>
        <v>0.792632</v>
      </c>
      <c r="AS902">
        <f t="shared" si="301"/>
        <v>0.792632</v>
      </c>
      <c r="AT902">
        <f t="shared" si="302"/>
        <v>0.15852640000000001</v>
      </c>
      <c r="AV902" s="2" cm="1">
        <f t="array" ref="AV902">TREND($AR902:$AS902,$AR$3:$AS$3,AV$1)</f>
        <v>0.792632</v>
      </c>
      <c r="AW902" s="2" cm="1">
        <f t="array" ref="AW902">TREND($AR902:$AS902,$AR$3:$AS$3,AW$1)</f>
        <v>0.792632</v>
      </c>
      <c r="AX902" s="2" cm="1">
        <f t="array" ref="AX902">TREND($AR902:$AS902,$AR$3:$AS$3,AX$1)</f>
        <v>0.792632</v>
      </c>
      <c r="AY902" s="2" cm="1">
        <f t="array" ref="AY902">TREND($AR902:$AS902,$AR$3:$AS$3,AY$1)</f>
        <v>0.792632</v>
      </c>
      <c r="AZ902" s="2" cm="1">
        <f t="array" ref="AZ902">TREND($AR902:$AS902,$AR$3:$AS$3,AZ$1)</f>
        <v>0.792632</v>
      </c>
      <c r="BA902" s="2" cm="1">
        <f t="array" ref="BA902">TREND($AR902:$AS902,$AR$3:$AS$3,BA$1)</f>
        <v>0.792632</v>
      </c>
      <c r="BB902" s="2" cm="1">
        <f t="array" ref="BB902">TREND($AR902:$AS902,$AR$3:$AS$3,BB$1)</f>
        <v>0.792632</v>
      </c>
      <c r="BC902" s="2" cm="1">
        <f t="array" ref="BC902">TREND($AR902:$AS902,$AR$3:$AS$3,BC$1)</f>
        <v>0.792632</v>
      </c>
      <c r="BD902" s="2" cm="1">
        <f t="array" ref="BD902">TREND($AR902:$AS902,$AR$3:$AS$3,BD$1)</f>
        <v>0.792632</v>
      </c>
      <c r="BE902" s="2" cm="1">
        <f t="array" ref="BE902">TREND($AR902:$AS902,$AR$3:$AS$3,BE$1)</f>
        <v>0.792632</v>
      </c>
      <c r="BF902" s="20" cm="1">
        <f t="array" ref="BF902">TREND($AS902:$AT902,$AS$3:$AT$3,BF$1)</f>
        <v>0.71336880000000491</v>
      </c>
      <c r="BG902" s="20" cm="1">
        <f t="array" ref="BG902">TREND($AS902:$AT902,$AS$3:$AT$3,BG$1)</f>
        <v>0.63410559999999805</v>
      </c>
      <c r="BH902" s="20" cm="1">
        <f t="array" ref="BH902">TREND($AS902:$AT902,$AS$3:$AT$3,BH$1)</f>
        <v>0.55484239999999829</v>
      </c>
      <c r="BI902" s="20" cm="1">
        <f t="array" ref="BI902">TREND($AS902:$AT902,$AS$3:$AT$3,BI$1)</f>
        <v>0.47557919999999854</v>
      </c>
      <c r="BJ902" s="20" cm="1">
        <f t="array" ref="BJ902">TREND($AS902:$AT902,$AS$3:$AT$3,BJ$1)</f>
        <v>0.39631599999999878</v>
      </c>
      <c r="BK902" s="20" cm="1">
        <f t="array" ref="BK902">TREND($AS902:$AT902,$AS$3:$AT$3,BK$1)</f>
        <v>0.31705279999999902</v>
      </c>
      <c r="BL902" s="20" cm="1">
        <f t="array" ref="BL902">TREND($AS902:$AT902,$AS$3:$AT$3,BL$1)</f>
        <v>0.23778959999999927</v>
      </c>
      <c r="BM902" s="20" cm="1">
        <f t="array" ref="BM902">TREND($AS902:$AT902,$AS$3:$AT$3,BM$1)</f>
        <v>0.15852639999999951</v>
      </c>
    </row>
    <row r="903" spans="1:65" x14ac:dyDescent="0.35">
      <c r="A903" t="str">
        <f>IF(BYDem!B901="","\I:",BYDem!B901)</f>
        <v>MidEast_other</v>
      </c>
      <c r="B903" t="str">
        <f>BYDem!E901</f>
        <v>ONO</v>
      </c>
      <c r="C903" t="str">
        <f t="shared" si="283"/>
        <v>ONO</v>
      </c>
      <c r="D903" s="4">
        <f>SUMIFS(BYDem!$M$2:$M$2000,BYDem!$B$2:$B$2000,Demands!$A903,BYDem!$E$2:$E$2000,Demands!$B903)</f>
        <v>280.79733814560001</v>
      </c>
      <c r="E903" s="4">
        <f t="shared" si="284"/>
        <v>283.91444271917595</v>
      </c>
      <c r="F903" s="4">
        <f t="shared" si="285"/>
        <v>344.93899220984821</v>
      </c>
      <c r="G903" s="4">
        <f t="shared" si="286"/>
        <v>410.26266146493094</v>
      </c>
      <c r="H903" s="4">
        <f t="shared" si="287"/>
        <v>486.13541696672502</v>
      </c>
      <c r="I903" s="4">
        <f t="shared" si="288"/>
        <v>571.9522641415723</v>
      </c>
      <c r="J903" s="4">
        <f t="shared" si="289"/>
        <v>662.47983123520817</v>
      </c>
      <c r="K903" s="4">
        <f t="shared" si="290"/>
        <v>755.93818045551609</v>
      </c>
      <c r="L903" s="4">
        <f t="shared" si="291"/>
        <v>854.02721624753849</v>
      </c>
      <c r="M903" s="4">
        <f t="shared" si="292"/>
        <v>958.39675868694678</v>
      </c>
      <c r="N903" s="4">
        <f t="shared" si="293"/>
        <v>1058.7558925957769</v>
      </c>
      <c r="O903" s="4">
        <f t="shared" si="294"/>
        <v>1148.3481879283263</v>
      </c>
      <c r="P903" s="4">
        <f t="shared" si="295"/>
        <v>1225.5661383814124</v>
      </c>
      <c r="Q903" s="4">
        <f t="shared" si="296"/>
        <v>1290.3022767311386</v>
      </c>
      <c r="R903" s="4">
        <f t="shared" si="297"/>
        <v>1343.2554686167275</v>
      </c>
      <c r="S903" s="4">
        <f t="shared" si="298"/>
        <v>1385.2911437929001</v>
      </c>
      <c r="T903" s="4">
        <f t="shared" si="299"/>
        <v>1416.6273064409286</v>
      </c>
      <c r="U903" s="4">
        <f t="shared" si="300"/>
        <v>1437.1318337921334</v>
      </c>
      <c r="W903" s="5" t="str">
        <f>VLOOKUP(C903&amp;A903,Driver_elast!$A$2:$D$1161,4,FALSE)</f>
        <v>GDP</v>
      </c>
      <c r="X903" s="5">
        <v>1</v>
      </c>
      <c r="Y903" s="2">
        <f>SUMIFS('Growth rates'!D$4:D$999,'Growth rates'!$B$4:$B$999,Demands!$A903,'Growth rates'!$C$4:$C$999,$W903)</f>
        <v>1</v>
      </c>
      <c r="Z903" s="2">
        <f>SUMIFS('Growth rates'!E$4:E$999,'Growth rates'!$B$4:$B$999,Demands!$A903,'Growth rates'!$C$4:$C$999,$W903)</f>
        <v>1.0092620493445466</v>
      </c>
      <c r="AA903" s="2">
        <f>SUMIFS('Growth rates'!F$4:F$999,'Growth rates'!$B$4:$B$999,Demands!$A903,'Growth rates'!$C$4:$C$999,$W903)</f>
        <v>1.1940853470700745</v>
      </c>
      <c r="AB903" s="2">
        <f>SUMIFS('Growth rates'!G$4:G$999,'Growth rates'!$B$4:$B$999,Demands!$A903,'Growth rates'!$C$4:$C$999,$W903)</f>
        <v>1.3909104551910914</v>
      </c>
      <c r="AC903" s="2">
        <f>SUMIFS('Growth rates'!H$4:H$999,'Growth rates'!$B$4:$B$999,Demands!$A903,'Growth rates'!$C$4:$C$999,$W903)</f>
        <v>1.6197461357171146</v>
      </c>
      <c r="AD903" s="2">
        <f>SUMIFS('Growth rates'!I$4:I$999,'Growth rates'!$B$4:$B$999,Demands!$A903,'Growth rates'!$C$4:$C$999,$W903)</f>
        <v>1.8798570309001259</v>
      </c>
      <c r="AE903" s="2">
        <f>SUMIFS('Growth rates'!J$4:J$999,'Growth rates'!$B$4:$B$999,Demands!$A903,'Growth rates'!$C$4:$C$999,$W903)</f>
        <v>2.1567801300578422</v>
      </c>
      <c r="AF903" s="2">
        <f>SUMIFS('Growth rates'!K$4:K$999,'Growth rates'!$B$4:$B$999,Demands!$A903,'Growth rates'!$C$4:$C$999,$W903)</f>
        <v>2.4466568696582294</v>
      </c>
      <c r="AG903" s="2">
        <f>SUMIFS('Growth rates'!L$4:L$999,'Growth rates'!$B$4:$B$999,Demands!$A903,'Growth rates'!$C$4:$C$999,$W903)</f>
        <v>2.7564422359828393</v>
      </c>
      <c r="AH903" s="2">
        <f>SUMIFS('Growth rates'!M$4:M$999,'Growth rates'!$B$4:$B$999,Demands!$A903,'Growth rates'!$C$4:$C$999,$W903)</f>
        <v>3.093303414944145</v>
      </c>
      <c r="AI903" s="2">
        <f>SUMIFS('Growth rates'!N$4:N$999,'Growth rates'!$B$4:$B$999,Demands!$A903,'Growth rates'!$C$4:$C$999,$W903)</f>
        <v>3.4532114811172354</v>
      </c>
      <c r="AJ903" s="2">
        <f>SUMIFS('Growth rates'!O$4:O$999,'Growth rates'!$B$4:$B$999,Demands!$A903,'Growth rates'!$C$4:$C$999,$W903)</f>
        <v>3.8184764409460383</v>
      </c>
      <c r="AK903" s="2">
        <f>SUMIFS('Growth rates'!P$4:P$999,'Growth rates'!$B$4:$B$999,Demands!$A903,'Growth rates'!$C$4:$C$999,$W903)</f>
        <v>4.1852827156615966</v>
      </c>
      <c r="AL903" s="2">
        <f>SUMIFS('Growth rates'!Q$4:Q$999,'Growth rates'!$B$4:$B$999,Demands!$A903,'Growth rates'!$C$4:$C$999,$W903)</f>
        <v>4.5537369785918846</v>
      </c>
      <c r="AM903" s="2">
        <f>SUMIFS('Growth rates'!R$4:R$999,'Growth rates'!$B$4:$B$999,Demands!$A903,'Growth rates'!$C$4:$C$999,$W903)</f>
        <v>4.9275019674203486</v>
      </c>
      <c r="AN903" s="2">
        <f>SUMIFS('Growth rates'!S$4:S$999,'Growth rates'!$B$4:$B$999,Demands!$A903,'Growth rates'!$C$4:$C$999,$W903)</f>
        <v>5.3130036031325272</v>
      </c>
      <c r="AO903" s="2">
        <f>SUMIFS('Growth rates'!T$4:T$999,'Growth rates'!$B$4:$B$999,Demands!$A903,'Growth rates'!$C$4:$C$999,$W903)</f>
        <v>5.7136152863475447</v>
      </c>
      <c r="AP903" s="2">
        <f>SUMIFS('Growth rates'!U$4:U$999,'Growth rates'!$B$4:$B$999,Demands!$A903,'Growth rates'!$C$4:$C$999,$W903)</f>
        <v>6.1271149428221499</v>
      </c>
      <c r="AR903">
        <f>VLOOKUP(C903&amp;A903,Driver_elast!$A$2:$E$1161,5,FALSE)</f>
        <v>1.2035</v>
      </c>
      <c r="AS903">
        <f t="shared" si="301"/>
        <v>1</v>
      </c>
      <c r="AT903">
        <f t="shared" si="302"/>
        <v>0.2</v>
      </c>
      <c r="AV903" s="2" cm="1">
        <f t="array" ref="AV903">TREND($AR903:$AS903,$AR$3:$AS$3,AV$1)</f>
        <v>1.2035000000000018</v>
      </c>
      <c r="AW903" s="2" cm="1">
        <f t="array" ref="AW903">TREND($AR903:$AS903,$AR$3:$AS$3,AW$1)</f>
        <v>1.1985365853658561</v>
      </c>
      <c r="AX903" s="2" cm="1">
        <f t="array" ref="AX903">TREND($AR903:$AS903,$AR$3:$AS$3,AX$1)</f>
        <v>1.1737195121951238</v>
      </c>
      <c r="AY903" s="2" cm="1">
        <f t="array" ref="AY903">TREND($AR903:$AS903,$AR$3:$AS$3,AY$1)</f>
        <v>1.1489024390243916</v>
      </c>
      <c r="AZ903" s="2" cm="1">
        <f t="array" ref="AZ903">TREND($AR903:$AS903,$AR$3:$AS$3,AZ$1)</f>
        <v>1.1240853658536594</v>
      </c>
      <c r="BA903" s="2" cm="1">
        <f t="array" ref="BA903">TREND($AR903:$AS903,$AR$3:$AS$3,BA$1)</f>
        <v>1.0992682926829289</v>
      </c>
      <c r="BB903" s="2" cm="1">
        <f t="array" ref="BB903">TREND($AR903:$AS903,$AR$3:$AS$3,BB$1)</f>
        <v>1.0744512195121967</v>
      </c>
      <c r="BC903" s="2" cm="1">
        <f t="array" ref="BC903">TREND($AR903:$AS903,$AR$3:$AS$3,BC$1)</f>
        <v>1.0496341463414645</v>
      </c>
      <c r="BD903" s="2" cm="1">
        <f t="array" ref="BD903">TREND($AR903:$AS903,$AR$3:$AS$3,BD$1)</f>
        <v>1.024817073170734</v>
      </c>
      <c r="BE903" s="2" cm="1">
        <f t="array" ref="BE903">TREND($AR903:$AS903,$AR$3:$AS$3,BE$1)</f>
        <v>1.0000000000000018</v>
      </c>
      <c r="BF903" s="20" cm="1">
        <f t="array" ref="BF903">TREND($AS903:$AT903,$AS$3:$AT$3,BF$1)</f>
        <v>0.90000000000000568</v>
      </c>
      <c r="BG903" s="20" cm="1">
        <f t="array" ref="BG903">TREND($AS903:$AT903,$AS$3:$AT$3,BG$1)</f>
        <v>0.80000000000000426</v>
      </c>
      <c r="BH903" s="20" cm="1">
        <f t="array" ref="BH903">TREND($AS903:$AT903,$AS$3:$AT$3,BH$1)</f>
        <v>0.70000000000000284</v>
      </c>
      <c r="BI903" s="20" cm="1">
        <f t="array" ref="BI903">TREND($AS903:$AT903,$AS$3:$AT$3,BI$1)</f>
        <v>0.60000000000000142</v>
      </c>
      <c r="BJ903" s="20" cm="1">
        <f t="array" ref="BJ903">TREND($AS903:$AT903,$AS$3:$AT$3,BJ$1)</f>
        <v>0.5</v>
      </c>
      <c r="BK903" s="20" cm="1">
        <f t="array" ref="BK903">TREND($AS903:$AT903,$AS$3:$AT$3,BK$1)</f>
        <v>0.40000000000000568</v>
      </c>
      <c r="BL903" s="20" cm="1">
        <f t="array" ref="BL903">TREND($AS903:$AT903,$AS$3:$AT$3,BL$1)</f>
        <v>0.30000000000000426</v>
      </c>
      <c r="BM903" s="20" cm="1">
        <f t="array" ref="BM903">TREND($AS903:$AT903,$AS$3:$AT$3,BM$1)</f>
        <v>0.20000000000000284</v>
      </c>
    </row>
    <row r="904" spans="1:65" x14ac:dyDescent="0.35">
      <c r="A904" t="str">
        <f>IF(BYDem!B902="","\I:",BYDem!B902)</f>
        <v>MidEast_other</v>
      </c>
      <c r="B904" t="str">
        <f>BYDem!E902</f>
        <v>RCK</v>
      </c>
      <c r="C904" t="str">
        <f t="shared" si="283"/>
        <v>RCK</v>
      </c>
      <c r="D904" s="4">
        <f>SUMIFS(BYDem!$M$2:$M$2000,BYDem!$B$2:$B$2000,Demands!$A904,BYDem!$E$2:$E$2000,Demands!$B904)</f>
        <v>214.446903641256</v>
      </c>
      <c r="E904" s="4">
        <f t="shared" si="284"/>
        <v>212.77078901327985</v>
      </c>
      <c r="F904" s="4">
        <f t="shared" si="285"/>
        <v>236.94370592110653</v>
      </c>
      <c r="G904" s="4">
        <f t="shared" si="286"/>
        <v>260.32591913497066</v>
      </c>
      <c r="H904" s="4">
        <f t="shared" si="287"/>
        <v>287.730904884599</v>
      </c>
      <c r="I904" s="4">
        <f t="shared" si="288"/>
        <v>318.53608408210312</v>
      </c>
      <c r="J904" s="4">
        <f t="shared" si="289"/>
        <v>350.14250764701114</v>
      </c>
      <c r="K904" s="4">
        <f t="shared" si="290"/>
        <v>382.5891274546027</v>
      </c>
      <c r="L904" s="4">
        <f t="shared" si="291"/>
        <v>417.37088812668202</v>
      </c>
      <c r="M904" s="4">
        <f t="shared" si="292"/>
        <v>455.92825799343643</v>
      </c>
      <c r="N904" s="4">
        <f t="shared" si="293"/>
        <v>494.67626043421149</v>
      </c>
      <c r="O904" s="4">
        <f t="shared" si="294"/>
        <v>530.67738865341266</v>
      </c>
      <c r="P904" s="4">
        <f t="shared" si="295"/>
        <v>563.04823370172812</v>
      </c>
      <c r="Q904" s="4">
        <f t="shared" si="296"/>
        <v>591.35027606027745</v>
      </c>
      <c r="R904" s="4">
        <f t="shared" si="297"/>
        <v>615.36654823108347</v>
      </c>
      <c r="S904" s="4">
        <f t="shared" si="298"/>
        <v>635.00675567513383</v>
      </c>
      <c r="T904" s="4">
        <f t="shared" si="299"/>
        <v>650.08423787158188</v>
      </c>
      <c r="U904" s="4">
        <f t="shared" si="300"/>
        <v>660.31221441508569</v>
      </c>
      <c r="W904" s="5" t="str">
        <f>VLOOKUP(C904&amp;A904,Driver_elast!$A$2:$D$1161,4,FALSE)</f>
        <v>GDPPCAP</v>
      </c>
      <c r="X904" s="5">
        <v>1</v>
      </c>
      <c r="Y904" s="2">
        <f>SUMIFS('Growth rates'!D$4:D$999,'Growth rates'!$B$4:$B$999,Demands!$A904,'Growth rates'!$C$4:$C$999,$W904)</f>
        <v>1</v>
      </c>
      <c r="Z904" s="2">
        <f>SUMIFS('Growth rates'!E$4:E$999,'Growth rates'!$B$4:$B$999,Demands!$A904,'Growth rates'!$C$4:$C$999,$W904)</f>
        <v>0.99344977093069387</v>
      </c>
      <c r="AA904" s="2">
        <f>SUMIFS('Growth rates'!F$4:F$999,'Growth rates'!$B$4:$B$999,Demands!$A904,'Growth rates'!$C$4:$C$999,$W904)</f>
        <v>1.0899919724024494</v>
      </c>
      <c r="AB904" s="2">
        <f>SUMIFS('Growth rates'!G$4:G$999,'Growth rates'!$B$4:$B$999,Demands!$A904,'Growth rates'!$C$4:$C$999,$W904)</f>
        <v>1.1839394407646067</v>
      </c>
      <c r="AC904" s="2">
        <f>SUMIFS('Growth rates'!H$4:H$999,'Growth rates'!$B$4:$B$999,Demands!$A904,'Growth rates'!$C$4:$C$999,$W904)</f>
        <v>1.2951442219608642</v>
      </c>
      <c r="AD904" s="2">
        <f>SUMIFS('Growth rates'!I$4:I$999,'Growth rates'!$B$4:$B$999,Demands!$A904,'Growth rates'!$C$4:$C$999,$W904)</f>
        <v>1.4215885612035797</v>
      </c>
      <c r="AE904" s="2">
        <f>SUMIFS('Growth rates'!J$4:J$999,'Growth rates'!$B$4:$B$999,Demands!$A904,'Growth rates'!$C$4:$C$999,$W904)</f>
        <v>1.553113364118085</v>
      </c>
      <c r="AF904" s="2">
        <f>SUMIFS('Growth rates'!K$4:K$999,'Growth rates'!$B$4:$B$999,Demands!$A904,'Growth rates'!$C$4:$C$999,$W904)</f>
        <v>1.6904031258703702</v>
      </c>
      <c r="AG904" s="2">
        <f>SUMIFS('Growth rates'!L$4:L$999,'Growth rates'!$B$4:$B$999,Demands!$A904,'Growth rates'!$C$4:$C$999,$W904)</f>
        <v>1.8404557475692556</v>
      </c>
      <c r="AH904" s="2">
        <f>SUMIFS('Growth rates'!M$4:M$999,'Growth rates'!$B$4:$B$999,Demands!$A904,'Growth rates'!$C$4:$C$999,$W904)</f>
        <v>2.0104799035446064</v>
      </c>
      <c r="AI904" s="2">
        <f>SUMIFS('Growth rates'!N$4:N$999,'Growth rates'!$B$4:$B$999,Demands!$A904,'Growth rates'!$C$4:$C$999,$W904)</f>
        <v>2.2003296559608847</v>
      </c>
      <c r="AJ904" s="2">
        <f>SUMIFS('Growth rates'!O$4:O$999,'Growth rates'!$B$4:$B$999,Demands!$A904,'Growth rates'!$C$4:$C$999,$W904)</f>
        <v>2.4004968066930283</v>
      </c>
      <c r="AK904" s="2">
        <f>SUMIFS('Growth rates'!P$4:P$999,'Growth rates'!$B$4:$B$999,Demands!$A904,'Growth rates'!$C$4:$C$999,$W904)</f>
        <v>2.6096798832392789</v>
      </c>
      <c r="AL904" s="2">
        <f>SUMIFS('Growth rates'!Q$4:Q$999,'Growth rates'!$B$4:$B$999,Demands!$A904,'Growth rates'!$C$4:$C$999,$W904)</f>
        <v>2.8283090822337962</v>
      </c>
      <c r="AM904" s="2">
        <f>SUMIFS('Growth rates'!R$4:R$999,'Growth rates'!$B$4:$B$999,Demands!$A904,'Growth rates'!$C$4:$C$999,$W904)</f>
        <v>3.0580390526148888</v>
      </c>
      <c r="AN904" s="2">
        <f>SUMIFS('Growth rates'!S$4:S$999,'Growth rates'!$B$4:$B$999,Demands!$A904,'Growth rates'!$C$4:$C$999,$W904)</f>
        <v>3.302042084377061</v>
      </c>
      <c r="AO904" s="2">
        <f>SUMIFS('Growth rates'!T$4:T$999,'Growth rates'!$B$4:$B$999,Demands!$A904,'Growth rates'!$C$4:$C$999,$W904)</f>
        <v>3.5633856595656641</v>
      </c>
      <c r="AP904" s="2">
        <f>SUMIFS('Growth rates'!U$4:U$999,'Growth rates'!$B$4:$B$999,Demands!$A904,'Growth rates'!$C$4:$C$999,$W904)</f>
        <v>3.8437049075820608</v>
      </c>
      <c r="AR904">
        <f>VLOOKUP(C904&amp;A904,Driver_elast!$A$2:$E$1161,5,FALSE)</f>
        <v>1.19807</v>
      </c>
      <c r="AS904">
        <f t="shared" si="301"/>
        <v>1</v>
      </c>
      <c r="AT904">
        <f t="shared" si="302"/>
        <v>0.2</v>
      </c>
      <c r="AV904" s="2" cm="1">
        <f t="array" ref="AV904">TREND($AR904:$AS904,$AR$3:$AS$3,AV$1)</f>
        <v>1.1980700000000013</v>
      </c>
      <c r="AW904" s="2" cm="1">
        <f t="array" ref="AW904">TREND($AR904:$AS904,$AR$3:$AS$3,AW$1)</f>
        <v>1.1932390243902447</v>
      </c>
      <c r="AX904" s="2" cm="1">
        <f t="array" ref="AX904">TREND($AR904:$AS904,$AR$3:$AS$3,AX$1)</f>
        <v>1.169084146341465</v>
      </c>
      <c r="AY904" s="2" cm="1">
        <f t="array" ref="AY904">TREND($AR904:$AS904,$AR$3:$AS$3,AY$1)</f>
        <v>1.1449292682926835</v>
      </c>
      <c r="AZ904" s="2" cm="1">
        <f t="array" ref="AZ904">TREND($AR904:$AS904,$AR$3:$AS$3,AZ$1)</f>
        <v>1.1207743902439038</v>
      </c>
      <c r="BA904" s="2" cm="1">
        <f t="array" ref="BA904">TREND($AR904:$AS904,$AR$3:$AS$3,BA$1)</f>
        <v>1.0966195121951241</v>
      </c>
      <c r="BB904" s="2" cm="1">
        <f t="array" ref="BB904">TREND($AR904:$AS904,$AR$3:$AS$3,BB$1)</f>
        <v>1.0724646341463426</v>
      </c>
      <c r="BC904" s="2" cm="1">
        <f t="array" ref="BC904">TREND($AR904:$AS904,$AR$3:$AS$3,BC$1)</f>
        <v>1.0483097560975629</v>
      </c>
      <c r="BD904" s="2" cm="1">
        <f t="array" ref="BD904">TREND($AR904:$AS904,$AR$3:$AS$3,BD$1)</f>
        <v>1.0241548780487815</v>
      </c>
      <c r="BE904" s="2" cm="1">
        <f t="array" ref="BE904">TREND($AR904:$AS904,$AR$3:$AS$3,BE$1)</f>
        <v>1.0000000000000018</v>
      </c>
      <c r="BF904" s="20" cm="1">
        <f t="array" ref="BF904">TREND($AS904:$AT904,$AS$3:$AT$3,BF$1)</f>
        <v>0.90000000000000568</v>
      </c>
      <c r="BG904" s="20" cm="1">
        <f t="array" ref="BG904">TREND($AS904:$AT904,$AS$3:$AT$3,BG$1)</f>
        <v>0.80000000000000426</v>
      </c>
      <c r="BH904" s="20" cm="1">
        <f t="array" ref="BH904">TREND($AS904:$AT904,$AS$3:$AT$3,BH$1)</f>
        <v>0.70000000000000284</v>
      </c>
      <c r="BI904" s="20" cm="1">
        <f t="array" ref="BI904">TREND($AS904:$AT904,$AS$3:$AT$3,BI$1)</f>
        <v>0.60000000000000142</v>
      </c>
      <c r="BJ904" s="20" cm="1">
        <f t="array" ref="BJ904">TREND($AS904:$AT904,$AS$3:$AT$3,BJ$1)</f>
        <v>0.5</v>
      </c>
      <c r="BK904" s="20" cm="1">
        <f t="array" ref="BK904">TREND($AS904:$AT904,$AS$3:$AT$3,BK$1)</f>
        <v>0.40000000000000568</v>
      </c>
      <c r="BL904" s="20" cm="1">
        <f t="array" ref="BL904">TREND($AS904:$AT904,$AS$3:$AT$3,BL$1)</f>
        <v>0.30000000000000426</v>
      </c>
      <c r="BM904" s="20" cm="1">
        <f t="array" ref="BM904">TREND($AS904:$AT904,$AS$3:$AT$3,BM$1)</f>
        <v>0.20000000000000284</v>
      </c>
    </row>
    <row r="905" spans="1:65" x14ac:dyDescent="0.35">
      <c r="A905" t="str">
        <f>IF(BYDem!B903="","\I:",BYDem!B903)</f>
        <v>MidEast_other</v>
      </c>
      <c r="B905" t="str">
        <f>BYDem!E903</f>
        <v>REA</v>
      </c>
      <c r="C905" t="str">
        <f t="shared" si="283"/>
        <v>REA</v>
      </c>
      <c r="D905" s="4">
        <f>SUMIFS(BYDem!$M$2:$M$2000,BYDem!$B$2:$B$2000,Demands!$A905,BYDem!$E$2:$E$2000,Demands!$B905)</f>
        <v>223.205659234693</v>
      </c>
      <c r="E905" s="4">
        <f t="shared" si="284"/>
        <v>219.61685432295579</v>
      </c>
      <c r="F905" s="4">
        <f t="shared" si="285"/>
        <v>272.00404523702593</v>
      </c>
      <c r="G905" s="4">
        <f t="shared" si="286"/>
        <v>329.55139209333339</v>
      </c>
      <c r="H905" s="4">
        <f t="shared" si="287"/>
        <v>405.53244068910982</v>
      </c>
      <c r="I905" s="4">
        <f t="shared" si="288"/>
        <v>502.71649686781728</v>
      </c>
      <c r="J905" s="4">
        <f t="shared" si="289"/>
        <v>616.88466622723513</v>
      </c>
      <c r="K905" s="4">
        <f t="shared" si="290"/>
        <v>750.73736463558373</v>
      </c>
      <c r="L905" s="4">
        <f t="shared" si="291"/>
        <v>914.31709689964998</v>
      </c>
      <c r="M905" s="4">
        <f t="shared" si="292"/>
        <v>1121.6509647869068</v>
      </c>
      <c r="N905" s="4">
        <f t="shared" si="293"/>
        <v>1355.6417222962682</v>
      </c>
      <c r="O905" s="4">
        <f t="shared" si="294"/>
        <v>1597.8160649261974</v>
      </c>
      <c r="P905" s="4">
        <f t="shared" si="295"/>
        <v>1837.0586011748312</v>
      </c>
      <c r="Q905" s="4">
        <f t="shared" si="296"/>
        <v>2063.7230180768497</v>
      </c>
      <c r="R905" s="4">
        <f t="shared" si="297"/>
        <v>2269.4543140568962</v>
      </c>
      <c r="S905" s="4">
        <f t="shared" si="298"/>
        <v>2447.250234576868</v>
      </c>
      <c r="T905" s="4">
        <f t="shared" si="299"/>
        <v>2589.882249820399</v>
      </c>
      <c r="U905" s="4">
        <f t="shared" si="300"/>
        <v>2689.9025761754247</v>
      </c>
      <c r="W905" s="5" t="str">
        <f>VLOOKUP(C905&amp;A905,Driver_elast!$A$2:$D$1161,4,FALSE)</f>
        <v>GDPPCAP</v>
      </c>
      <c r="X905" s="5">
        <v>0</v>
      </c>
      <c r="Y905" s="2">
        <f>SUMIFS('Growth rates'!D$4:D$999,'Growth rates'!$B$4:$B$999,Demands!$A905,'Growth rates'!$C$4:$C$999,$W905)</f>
        <v>1</v>
      </c>
      <c r="Z905" s="2">
        <f>SUMIFS('Growth rates'!E$4:E$999,'Growth rates'!$B$4:$B$999,Demands!$A905,'Growth rates'!$C$4:$C$999,$W905)</f>
        <v>0.99344977093069387</v>
      </c>
      <c r="AA905" s="2">
        <f>SUMIFS('Growth rates'!F$4:F$999,'Growth rates'!$B$4:$B$999,Demands!$A905,'Growth rates'!$C$4:$C$999,$W905)</f>
        <v>1.0899919724024494</v>
      </c>
      <c r="AB905" s="2">
        <f>SUMIFS('Growth rates'!G$4:G$999,'Growth rates'!$B$4:$B$999,Demands!$A905,'Growth rates'!$C$4:$C$999,$W905)</f>
        <v>1.1839394407646067</v>
      </c>
      <c r="AC905" s="2">
        <f>SUMIFS('Growth rates'!H$4:H$999,'Growth rates'!$B$4:$B$999,Demands!$A905,'Growth rates'!$C$4:$C$999,$W905)</f>
        <v>1.2951442219608642</v>
      </c>
      <c r="AD905" s="2">
        <f>SUMIFS('Growth rates'!I$4:I$999,'Growth rates'!$B$4:$B$999,Demands!$A905,'Growth rates'!$C$4:$C$999,$W905)</f>
        <v>1.4215885612035797</v>
      </c>
      <c r="AE905" s="2">
        <f>SUMIFS('Growth rates'!J$4:J$999,'Growth rates'!$B$4:$B$999,Demands!$A905,'Growth rates'!$C$4:$C$999,$W905)</f>
        <v>1.553113364118085</v>
      </c>
      <c r="AF905" s="2">
        <f>SUMIFS('Growth rates'!K$4:K$999,'Growth rates'!$B$4:$B$999,Demands!$A905,'Growth rates'!$C$4:$C$999,$W905)</f>
        <v>1.6904031258703702</v>
      </c>
      <c r="AG905" s="2">
        <f>SUMIFS('Growth rates'!L$4:L$999,'Growth rates'!$B$4:$B$999,Demands!$A905,'Growth rates'!$C$4:$C$999,$W905)</f>
        <v>1.8404557475692556</v>
      </c>
      <c r="AH905" s="2">
        <f>SUMIFS('Growth rates'!M$4:M$999,'Growth rates'!$B$4:$B$999,Demands!$A905,'Growth rates'!$C$4:$C$999,$W905)</f>
        <v>2.0104799035446064</v>
      </c>
      <c r="AI905" s="2">
        <f>SUMIFS('Growth rates'!N$4:N$999,'Growth rates'!$B$4:$B$999,Demands!$A905,'Growth rates'!$C$4:$C$999,$W905)</f>
        <v>2.2003296559608847</v>
      </c>
      <c r="AJ905" s="2">
        <f>SUMIFS('Growth rates'!O$4:O$999,'Growth rates'!$B$4:$B$999,Demands!$A905,'Growth rates'!$C$4:$C$999,$W905)</f>
        <v>2.4004968066930283</v>
      </c>
      <c r="AK905" s="2">
        <f>SUMIFS('Growth rates'!P$4:P$999,'Growth rates'!$B$4:$B$999,Demands!$A905,'Growth rates'!$C$4:$C$999,$W905)</f>
        <v>2.6096798832392789</v>
      </c>
      <c r="AL905" s="2">
        <f>SUMIFS('Growth rates'!Q$4:Q$999,'Growth rates'!$B$4:$B$999,Demands!$A905,'Growth rates'!$C$4:$C$999,$W905)</f>
        <v>2.8283090822337962</v>
      </c>
      <c r="AM905" s="2">
        <f>SUMIFS('Growth rates'!R$4:R$999,'Growth rates'!$B$4:$B$999,Demands!$A905,'Growth rates'!$C$4:$C$999,$W905)</f>
        <v>3.0580390526148888</v>
      </c>
      <c r="AN905" s="2">
        <f>SUMIFS('Growth rates'!S$4:S$999,'Growth rates'!$B$4:$B$999,Demands!$A905,'Growth rates'!$C$4:$C$999,$W905)</f>
        <v>3.302042084377061</v>
      </c>
      <c r="AO905" s="2">
        <f>SUMIFS('Growth rates'!T$4:T$999,'Growth rates'!$B$4:$B$999,Demands!$A905,'Growth rates'!$C$4:$C$999,$W905)</f>
        <v>3.5633856595656641</v>
      </c>
      <c r="AP905" s="2">
        <f>SUMIFS('Growth rates'!U$4:U$999,'Growth rates'!$B$4:$B$999,Demands!$A905,'Growth rates'!$C$4:$C$999,$W905)</f>
        <v>3.8437049075820608</v>
      </c>
      <c r="AR905">
        <f>VLOOKUP(C905&amp;A905,Driver_elast!$A$2:$E$1161,5,FALSE)</f>
        <v>2.4546419999999998</v>
      </c>
      <c r="AS905">
        <f t="shared" si="301"/>
        <v>2.4546419999999998</v>
      </c>
      <c r="AT905">
        <f t="shared" si="302"/>
        <v>0.49092839999999993</v>
      </c>
      <c r="AV905" s="2" cm="1">
        <f t="array" ref="AV905">TREND($AR905:$AS905,$AR$3:$AS$3,AV$1)</f>
        <v>2.4546419999999998</v>
      </c>
      <c r="AW905" s="2" cm="1">
        <f t="array" ref="AW905">TREND($AR905:$AS905,$AR$3:$AS$3,AW$1)</f>
        <v>2.4546419999999998</v>
      </c>
      <c r="AX905" s="2" cm="1">
        <f t="array" ref="AX905">TREND($AR905:$AS905,$AR$3:$AS$3,AX$1)</f>
        <v>2.4546419999999998</v>
      </c>
      <c r="AY905" s="2" cm="1">
        <f t="array" ref="AY905">TREND($AR905:$AS905,$AR$3:$AS$3,AY$1)</f>
        <v>2.4546419999999998</v>
      </c>
      <c r="AZ905" s="2" cm="1">
        <f t="array" ref="AZ905">TREND($AR905:$AS905,$AR$3:$AS$3,AZ$1)</f>
        <v>2.4546419999999998</v>
      </c>
      <c r="BA905" s="2" cm="1">
        <f t="array" ref="BA905">TREND($AR905:$AS905,$AR$3:$AS$3,BA$1)</f>
        <v>2.4546419999999998</v>
      </c>
      <c r="BB905" s="2" cm="1">
        <f t="array" ref="BB905">TREND($AR905:$AS905,$AR$3:$AS$3,BB$1)</f>
        <v>2.4546419999999998</v>
      </c>
      <c r="BC905" s="2" cm="1">
        <f t="array" ref="BC905">TREND($AR905:$AS905,$AR$3:$AS$3,BC$1)</f>
        <v>2.4546419999999998</v>
      </c>
      <c r="BD905" s="2" cm="1">
        <f t="array" ref="BD905">TREND($AR905:$AS905,$AR$3:$AS$3,BD$1)</f>
        <v>2.4546419999999998</v>
      </c>
      <c r="BE905" s="2" cm="1">
        <f t="array" ref="BE905">TREND($AR905:$AS905,$AR$3:$AS$3,BE$1)</f>
        <v>2.4546419999999998</v>
      </c>
      <c r="BF905" s="20" cm="1">
        <f t="array" ref="BF905">TREND($AS905:$AT905,$AS$3:$AT$3,BF$1)</f>
        <v>2.2091778000000062</v>
      </c>
      <c r="BG905" s="20" cm="1">
        <f t="array" ref="BG905">TREND($AS905:$AT905,$AS$3:$AT$3,BG$1)</f>
        <v>1.9637136000000055</v>
      </c>
      <c r="BH905" s="20" cm="1">
        <f t="array" ref="BH905">TREND($AS905:$AT905,$AS$3:$AT$3,BH$1)</f>
        <v>1.7182494000000048</v>
      </c>
      <c r="BI905" s="20" cm="1">
        <f t="array" ref="BI905">TREND($AS905:$AT905,$AS$3:$AT$3,BI$1)</f>
        <v>1.4727852000000041</v>
      </c>
      <c r="BJ905" s="20" cm="1">
        <f t="array" ref="BJ905">TREND($AS905:$AT905,$AS$3:$AT$3,BJ$1)</f>
        <v>1.2273210000000034</v>
      </c>
      <c r="BK905" s="20" cm="1">
        <f t="array" ref="BK905">TREND($AS905:$AT905,$AS$3:$AT$3,BK$1)</f>
        <v>0.98185680000000275</v>
      </c>
      <c r="BL905" s="20" cm="1">
        <f t="array" ref="BL905">TREND($AS905:$AT905,$AS$3:$AT$3,BL$1)</f>
        <v>0.73639260000000206</v>
      </c>
      <c r="BM905" s="20" cm="1">
        <f t="array" ref="BM905">TREND($AS905:$AT905,$AS$3:$AT$3,BM$1)</f>
        <v>0.49092840000001559</v>
      </c>
    </row>
    <row r="906" spans="1:65" x14ac:dyDescent="0.35">
      <c r="A906" t="str">
        <f>IF(BYDem!B904="","\I:",BYDem!B904)</f>
        <v>MidEast_other</v>
      </c>
      <c r="B906" t="str">
        <f>BYDem!E904</f>
        <v>RHW</v>
      </c>
      <c r="C906" t="str">
        <f t="shared" si="283"/>
        <v>RHW</v>
      </c>
      <c r="D906" s="4">
        <f>SUMIFS(BYDem!$M$2:$M$2000,BYDem!$B$2:$B$2000,Demands!$A906,BYDem!$E$2:$E$2000,Demands!$B906)</f>
        <v>390.164171722508</v>
      </c>
      <c r="E906" s="4">
        <f t="shared" si="284"/>
        <v>387.11465286990529</v>
      </c>
      <c r="F906" s="4">
        <f t="shared" si="285"/>
        <v>431.09479873965779</v>
      </c>
      <c r="G906" s="4">
        <f t="shared" si="286"/>
        <v>473.63634024350677</v>
      </c>
      <c r="H906" s="4">
        <f t="shared" si="287"/>
        <v>523.49690425499773</v>
      </c>
      <c r="I906" s="4">
        <f t="shared" si="288"/>
        <v>579.543771905109</v>
      </c>
      <c r="J906" s="4">
        <f t="shared" si="289"/>
        <v>637.04842159658949</v>
      </c>
      <c r="K906" s="4">
        <f t="shared" si="290"/>
        <v>696.08172227600585</v>
      </c>
      <c r="L906" s="4">
        <f t="shared" si="291"/>
        <v>759.36357253006361</v>
      </c>
      <c r="M906" s="4">
        <f t="shared" si="292"/>
        <v>829.5147569138071</v>
      </c>
      <c r="N906" s="4">
        <f t="shared" si="293"/>
        <v>900.01277773623633</v>
      </c>
      <c r="O906" s="4">
        <f t="shared" si="294"/>
        <v>965.51314232167385</v>
      </c>
      <c r="P906" s="4">
        <f t="shared" si="295"/>
        <v>1024.4085785894879</v>
      </c>
      <c r="Q906" s="4">
        <f t="shared" si="296"/>
        <v>1075.901245200107</v>
      </c>
      <c r="R906" s="4">
        <f t="shared" si="297"/>
        <v>1119.5963920186418</v>
      </c>
      <c r="S906" s="4">
        <f t="shared" si="298"/>
        <v>1155.3297373817686</v>
      </c>
      <c r="T906" s="4">
        <f t="shared" si="299"/>
        <v>1182.7616715946265</v>
      </c>
      <c r="U906" s="4">
        <f t="shared" si="300"/>
        <v>1201.3704270895028</v>
      </c>
      <c r="W906" s="5" t="str">
        <f>VLOOKUP(C906&amp;A906,Driver_elast!$A$2:$D$1161,4,FALSE)</f>
        <v>GDPPCAP</v>
      </c>
      <c r="X906" s="5">
        <v>1</v>
      </c>
      <c r="Y906" s="2">
        <f>SUMIFS('Growth rates'!D$4:D$999,'Growth rates'!$B$4:$B$999,Demands!$A906,'Growth rates'!$C$4:$C$999,$W906)</f>
        <v>1</v>
      </c>
      <c r="Z906" s="2">
        <f>SUMIFS('Growth rates'!E$4:E$999,'Growth rates'!$B$4:$B$999,Demands!$A906,'Growth rates'!$C$4:$C$999,$W906)</f>
        <v>0.99344977093069387</v>
      </c>
      <c r="AA906" s="2">
        <f>SUMIFS('Growth rates'!F$4:F$999,'Growth rates'!$B$4:$B$999,Demands!$A906,'Growth rates'!$C$4:$C$999,$W906)</f>
        <v>1.0899919724024494</v>
      </c>
      <c r="AB906" s="2">
        <f>SUMIFS('Growth rates'!G$4:G$999,'Growth rates'!$B$4:$B$999,Demands!$A906,'Growth rates'!$C$4:$C$999,$W906)</f>
        <v>1.1839394407646067</v>
      </c>
      <c r="AC906" s="2">
        <f>SUMIFS('Growth rates'!H$4:H$999,'Growth rates'!$B$4:$B$999,Demands!$A906,'Growth rates'!$C$4:$C$999,$W906)</f>
        <v>1.2951442219608642</v>
      </c>
      <c r="AD906" s="2">
        <f>SUMIFS('Growth rates'!I$4:I$999,'Growth rates'!$B$4:$B$999,Demands!$A906,'Growth rates'!$C$4:$C$999,$W906)</f>
        <v>1.4215885612035797</v>
      </c>
      <c r="AE906" s="2">
        <f>SUMIFS('Growth rates'!J$4:J$999,'Growth rates'!$B$4:$B$999,Demands!$A906,'Growth rates'!$C$4:$C$999,$W906)</f>
        <v>1.553113364118085</v>
      </c>
      <c r="AF906" s="2">
        <f>SUMIFS('Growth rates'!K$4:K$999,'Growth rates'!$B$4:$B$999,Demands!$A906,'Growth rates'!$C$4:$C$999,$W906)</f>
        <v>1.6904031258703702</v>
      </c>
      <c r="AG906" s="2">
        <f>SUMIFS('Growth rates'!L$4:L$999,'Growth rates'!$B$4:$B$999,Demands!$A906,'Growth rates'!$C$4:$C$999,$W906)</f>
        <v>1.8404557475692556</v>
      </c>
      <c r="AH906" s="2">
        <f>SUMIFS('Growth rates'!M$4:M$999,'Growth rates'!$B$4:$B$999,Demands!$A906,'Growth rates'!$C$4:$C$999,$W906)</f>
        <v>2.0104799035446064</v>
      </c>
      <c r="AI906" s="2">
        <f>SUMIFS('Growth rates'!N$4:N$999,'Growth rates'!$B$4:$B$999,Demands!$A906,'Growth rates'!$C$4:$C$999,$W906)</f>
        <v>2.2003296559608847</v>
      </c>
      <c r="AJ906" s="2">
        <f>SUMIFS('Growth rates'!O$4:O$999,'Growth rates'!$B$4:$B$999,Demands!$A906,'Growth rates'!$C$4:$C$999,$W906)</f>
        <v>2.4004968066930283</v>
      </c>
      <c r="AK906" s="2">
        <f>SUMIFS('Growth rates'!P$4:P$999,'Growth rates'!$B$4:$B$999,Demands!$A906,'Growth rates'!$C$4:$C$999,$W906)</f>
        <v>2.6096798832392789</v>
      </c>
      <c r="AL906" s="2">
        <f>SUMIFS('Growth rates'!Q$4:Q$999,'Growth rates'!$B$4:$B$999,Demands!$A906,'Growth rates'!$C$4:$C$999,$W906)</f>
        <v>2.8283090822337962</v>
      </c>
      <c r="AM906" s="2">
        <f>SUMIFS('Growth rates'!R$4:R$999,'Growth rates'!$B$4:$B$999,Demands!$A906,'Growth rates'!$C$4:$C$999,$W906)</f>
        <v>3.0580390526148888</v>
      </c>
      <c r="AN906" s="2">
        <f>SUMIFS('Growth rates'!S$4:S$999,'Growth rates'!$B$4:$B$999,Demands!$A906,'Growth rates'!$C$4:$C$999,$W906)</f>
        <v>3.302042084377061</v>
      </c>
      <c r="AO906" s="2">
        <f>SUMIFS('Growth rates'!T$4:T$999,'Growth rates'!$B$4:$B$999,Demands!$A906,'Growth rates'!$C$4:$C$999,$W906)</f>
        <v>3.5633856595656641</v>
      </c>
      <c r="AP906" s="2">
        <f>SUMIFS('Growth rates'!U$4:U$999,'Growth rates'!$B$4:$B$999,Demands!$A906,'Growth rates'!$C$4:$C$999,$W906)</f>
        <v>3.8437049075820608</v>
      </c>
      <c r="AR906">
        <f>VLOOKUP(C906&amp;A906,Driver_elast!$A$2:$E$1161,5,FALSE)</f>
        <v>1.19807</v>
      </c>
      <c r="AS906">
        <f t="shared" si="301"/>
        <v>1</v>
      </c>
      <c r="AT906">
        <f t="shared" si="302"/>
        <v>0.2</v>
      </c>
      <c r="AV906" s="2" cm="1">
        <f t="array" ref="AV906">TREND($AR906:$AS906,$AR$3:$AS$3,AV$1)</f>
        <v>1.1980700000000013</v>
      </c>
      <c r="AW906" s="2" cm="1">
        <f t="array" ref="AW906">TREND($AR906:$AS906,$AR$3:$AS$3,AW$1)</f>
        <v>1.1932390243902447</v>
      </c>
      <c r="AX906" s="2" cm="1">
        <f t="array" ref="AX906">TREND($AR906:$AS906,$AR$3:$AS$3,AX$1)</f>
        <v>1.169084146341465</v>
      </c>
      <c r="AY906" s="2" cm="1">
        <f t="array" ref="AY906">TREND($AR906:$AS906,$AR$3:$AS$3,AY$1)</f>
        <v>1.1449292682926835</v>
      </c>
      <c r="AZ906" s="2" cm="1">
        <f t="array" ref="AZ906">TREND($AR906:$AS906,$AR$3:$AS$3,AZ$1)</f>
        <v>1.1207743902439038</v>
      </c>
      <c r="BA906" s="2" cm="1">
        <f t="array" ref="BA906">TREND($AR906:$AS906,$AR$3:$AS$3,BA$1)</f>
        <v>1.0966195121951241</v>
      </c>
      <c r="BB906" s="2" cm="1">
        <f t="array" ref="BB906">TREND($AR906:$AS906,$AR$3:$AS$3,BB$1)</f>
        <v>1.0724646341463426</v>
      </c>
      <c r="BC906" s="2" cm="1">
        <f t="array" ref="BC906">TREND($AR906:$AS906,$AR$3:$AS$3,BC$1)</f>
        <v>1.0483097560975629</v>
      </c>
      <c r="BD906" s="2" cm="1">
        <f t="array" ref="BD906">TREND($AR906:$AS906,$AR$3:$AS$3,BD$1)</f>
        <v>1.0241548780487815</v>
      </c>
      <c r="BE906" s="2" cm="1">
        <f t="array" ref="BE906">TREND($AR906:$AS906,$AR$3:$AS$3,BE$1)</f>
        <v>1.0000000000000018</v>
      </c>
      <c r="BF906" s="20" cm="1">
        <f t="array" ref="BF906">TREND($AS906:$AT906,$AS$3:$AT$3,BF$1)</f>
        <v>0.90000000000000568</v>
      </c>
      <c r="BG906" s="20" cm="1">
        <f t="array" ref="BG906">TREND($AS906:$AT906,$AS$3:$AT$3,BG$1)</f>
        <v>0.80000000000000426</v>
      </c>
      <c r="BH906" s="20" cm="1">
        <f t="array" ref="BH906">TREND($AS906:$AT906,$AS$3:$AT$3,BH$1)</f>
        <v>0.70000000000000284</v>
      </c>
      <c r="BI906" s="20" cm="1">
        <f t="array" ref="BI906">TREND($AS906:$AT906,$AS$3:$AT$3,BI$1)</f>
        <v>0.60000000000000142</v>
      </c>
      <c r="BJ906" s="20" cm="1">
        <f t="array" ref="BJ906">TREND($AS906:$AT906,$AS$3:$AT$3,BJ$1)</f>
        <v>0.5</v>
      </c>
      <c r="BK906" s="20" cm="1">
        <f t="array" ref="BK906">TREND($AS906:$AT906,$AS$3:$AT$3,BK$1)</f>
        <v>0.40000000000000568</v>
      </c>
      <c r="BL906" s="20" cm="1">
        <f t="array" ref="BL906">TREND($AS906:$AT906,$AS$3:$AT$3,BL$1)</f>
        <v>0.30000000000000426</v>
      </c>
      <c r="BM906" s="20" cm="1">
        <f t="array" ref="BM906">TREND($AS906:$AT906,$AS$3:$AT$3,BM$1)</f>
        <v>0.20000000000000284</v>
      </c>
    </row>
    <row r="907" spans="1:65" x14ac:dyDescent="0.35">
      <c r="A907" t="str">
        <f>IF(BYDem!B905="","\I:",BYDem!B905)</f>
        <v>MidEast_other</v>
      </c>
      <c r="B907" t="str">
        <f>BYDem!E905</f>
        <v>RLI</v>
      </c>
      <c r="C907" t="str">
        <f t="shared" si="283"/>
        <v>RLI</v>
      </c>
      <c r="D907" s="4">
        <f>SUMIFS(BYDem!$M$2:$M$2000,BYDem!$B$2:$B$2000,Demands!$A907,BYDem!$E$2:$E$2000,Demands!$B907)</f>
        <v>87.929211064873101</v>
      </c>
      <c r="E907" s="4">
        <f t="shared" si="284"/>
        <v>86.816832892373995</v>
      </c>
      <c r="F907" s="4">
        <f t="shared" si="285"/>
        <v>102.12901502636142</v>
      </c>
      <c r="G907" s="4">
        <f t="shared" si="286"/>
        <v>117.0803928500723</v>
      </c>
      <c r="H907" s="4">
        <f t="shared" si="287"/>
        <v>134.47889007311747</v>
      </c>
      <c r="I907" s="4">
        <f t="shared" si="288"/>
        <v>153.72195510356775</v>
      </c>
      <c r="J907" s="4">
        <f t="shared" si="289"/>
        <v>172.91151651493968</v>
      </c>
      <c r="K907" s="4">
        <f t="shared" si="290"/>
        <v>191.75518518523933</v>
      </c>
      <c r="L907" s="4">
        <f t="shared" si="291"/>
        <v>210.75843730000219</v>
      </c>
      <c r="M907" s="4">
        <f t="shared" si="292"/>
        <v>230.22862856319543</v>
      </c>
      <c r="N907" s="4">
        <f t="shared" si="293"/>
        <v>249.79508294521671</v>
      </c>
      <c r="O907" s="4">
        <f t="shared" si="294"/>
        <v>267.97445707112092</v>
      </c>
      <c r="P907" s="4">
        <f t="shared" si="295"/>
        <v>284.32065876018726</v>
      </c>
      <c r="Q907" s="4">
        <f t="shared" si="296"/>
        <v>298.61225021894717</v>
      </c>
      <c r="R907" s="4">
        <f t="shared" si="297"/>
        <v>310.73967006657745</v>
      </c>
      <c r="S907" s="4">
        <f t="shared" si="298"/>
        <v>320.65732255962706</v>
      </c>
      <c r="T907" s="4">
        <f t="shared" si="299"/>
        <v>328.27095033420602</v>
      </c>
      <c r="U907" s="4">
        <f t="shared" si="300"/>
        <v>333.4357388098116</v>
      </c>
      <c r="W907" s="5" t="str">
        <f>VLOOKUP(C907&amp;A907,Driver_elast!$A$2:$D$1161,4,FALSE)</f>
        <v>GDPPCAP</v>
      </c>
      <c r="X907" s="5">
        <v>1</v>
      </c>
      <c r="Y907" s="2">
        <f>SUMIFS('Growth rates'!D$4:D$999,'Growth rates'!$B$4:$B$999,Demands!$A907,'Growth rates'!$C$4:$C$999,$W907)</f>
        <v>1</v>
      </c>
      <c r="Z907" s="2">
        <f>SUMIFS('Growth rates'!E$4:E$999,'Growth rates'!$B$4:$B$999,Demands!$A907,'Growth rates'!$C$4:$C$999,$W907)</f>
        <v>0.99344977093069387</v>
      </c>
      <c r="AA907" s="2">
        <f>SUMIFS('Growth rates'!F$4:F$999,'Growth rates'!$B$4:$B$999,Demands!$A907,'Growth rates'!$C$4:$C$999,$W907)</f>
        <v>1.0899919724024494</v>
      </c>
      <c r="AB907" s="2">
        <f>SUMIFS('Growth rates'!G$4:G$999,'Growth rates'!$B$4:$B$999,Demands!$A907,'Growth rates'!$C$4:$C$999,$W907)</f>
        <v>1.1839394407646067</v>
      </c>
      <c r="AC907" s="2">
        <f>SUMIFS('Growth rates'!H$4:H$999,'Growth rates'!$B$4:$B$999,Demands!$A907,'Growth rates'!$C$4:$C$999,$W907)</f>
        <v>1.2951442219608642</v>
      </c>
      <c r="AD907" s="2">
        <f>SUMIFS('Growth rates'!I$4:I$999,'Growth rates'!$B$4:$B$999,Demands!$A907,'Growth rates'!$C$4:$C$999,$W907)</f>
        <v>1.4215885612035797</v>
      </c>
      <c r="AE907" s="2">
        <f>SUMIFS('Growth rates'!J$4:J$999,'Growth rates'!$B$4:$B$999,Demands!$A907,'Growth rates'!$C$4:$C$999,$W907)</f>
        <v>1.553113364118085</v>
      </c>
      <c r="AF907" s="2">
        <f>SUMIFS('Growth rates'!K$4:K$999,'Growth rates'!$B$4:$B$999,Demands!$A907,'Growth rates'!$C$4:$C$999,$W907)</f>
        <v>1.6904031258703702</v>
      </c>
      <c r="AG907" s="2">
        <f>SUMIFS('Growth rates'!L$4:L$999,'Growth rates'!$B$4:$B$999,Demands!$A907,'Growth rates'!$C$4:$C$999,$W907)</f>
        <v>1.8404557475692556</v>
      </c>
      <c r="AH907" s="2">
        <f>SUMIFS('Growth rates'!M$4:M$999,'Growth rates'!$B$4:$B$999,Demands!$A907,'Growth rates'!$C$4:$C$999,$W907)</f>
        <v>2.0104799035446064</v>
      </c>
      <c r="AI907" s="2">
        <f>SUMIFS('Growth rates'!N$4:N$999,'Growth rates'!$B$4:$B$999,Demands!$A907,'Growth rates'!$C$4:$C$999,$W907)</f>
        <v>2.2003296559608847</v>
      </c>
      <c r="AJ907" s="2">
        <f>SUMIFS('Growth rates'!O$4:O$999,'Growth rates'!$B$4:$B$999,Demands!$A907,'Growth rates'!$C$4:$C$999,$W907)</f>
        <v>2.4004968066930283</v>
      </c>
      <c r="AK907" s="2">
        <f>SUMIFS('Growth rates'!P$4:P$999,'Growth rates'!$B$4:$B$999,Demands!$A907,'Growth rates'!$C$4:$C$999,$W907)</f>
        <v>2.6096798832392789</v>
      </c>
      <c r="AL907" s="2">
        <f>SUMIFS('Growth rates'!Q$4:Q$999,'Growth rates'!$B$4:$B$999,Demands!$A907,'Growth rates'!$C$4:$C$999,$W907)</f>
        <v>2.8283090822337962</v>
      </c>
      <c r="AM907" s="2">
        <f>SUMIFS('Growth rates'!R$4:R$999,'Growth rates'!$B$4:$B$999,Demands!$A907,'Growth rates'!$C$4:$C$999,$W907)</f>
        <v>3.0580390526148888</v>
      </c>
      <c r="AN907" s="2">
        <f>SUMIFS('Growth rates'!S$4:S$999,'Growth rates'!$B$4:$B$999,Demands!$A907,'Growth rates'!$C$4:$C$999,$W907)</f>
        <v>3.302042084377061</v>
      </c>
      <c r="AO907" s="2">
        <f>SUMIFS('Growth rates'!T$4:T$999,'Growth rates'!$B$4:$B$999,Demands!$A907,'Growth rates'!$C$4:$C$999,$W907)</f>
        <v>3.5633856595656641</v>
      </c>
      <c r="AP907" s="2">
        <f>SUMIFS('Growth rates'!U$4:U$999,'Growth rates'!$B$4:$B$999,Demands!$A907,'Growth rates'!$C$4:$C$999,$W907)</f>
        <v>3.8437049075820608</v>
      </c>
      <c r="AR907">
        <f>VLOOKUP(C907&amp;A907,Driver_elast!$A$2:$E$1161,5,FALSE)</f>
        <v>1.954642</v>
      </c>
      <c r="AS907">
        <f t="shared" si="301"/>
        <v>1</v>
      </c>
      <c r="AT907">
        <f t="shared" si="302"/>
        <v>0.2</v>
      </c>
      <c r="AV907" s="2" cm="1">
        <f t="array" ref="AV907">TREND($AR907:$AS907,$AR$3:$AS$3,AV$1)</f>
        <v>1.9546419999999998</v>
      </c>
      <c r="AW907" s="2" cm="1">
        <f t="array" ref="AW907">TREND($AR907:$AS907,$AR$3:$AS$3,AW$1)</f>
        <v>1.9313580487804813</v>
      </c>
      <c r="AX907" s="2" cm="1">
        <f t="array" ref="AX907">TREND($AR907:$AS907,$AR$3:$AS$3,AX$1)</f>
        <v>1.8149382926829247</v>
      </c>
      <c r="AY907" s="2" cm="1">
        <f t="array" ref="AY907">TREND($AR907:$AS907,$AR$3:$AS$3,AY$1)</f>
        <v>1.698518536585361</v>
      </c>
      <c r="AZ907" s="2" cm="1">
        <f t="array" ref="AZ907">TREND($AR907:$AS907,$AR$3:$AS$3,AZ$1)</f>
        <v>1.5820987804878044</v>
      </c>
      <c r="BA907" s="2" cm="1">
        <f t="array" ref="BA907">TREND($AR907:$AS907,$AR$3:$AS$3,BA$1)</f>
        <v>1.4656790243902407</v>
      </c>
      <c r="BB907" s="2" cm="1">
        <f t="array" ref="BB907">TREND($AR907:$AS907,$AR$3:$AS$3,BB$1)</f>
        <v>1.3492592682926769</v>
      </c>
      <c r="BC907" s="2" cm="1">
        <f t="array" ref="BC907">TREND($AR907:$AS907,$AR$3:$AS$3,BC$1)</f>
        <v>1.2328395121951203</v>
      </c>
      <c r="BD907" s="2" cm="1">
        <f t="array" ref="BD907">TREND($AR907:$AS907,$AR$3:$AS$3,BD$1)</f>
        <v>1.1164197560975566</v>
      </c>
      <c r="BE907" s="2" cm="1">
        <f t="array" ref="BE907">TREND($AR907:$AS907,$AR$3:$AS$3,BE$1)</f>
        <v>1</v>
      </c>
      <c r="BF907" s="20" cm="1">
        <f t="array" ref="BF907">TREND($AS907:$AT907,$AS$3:$AT$3,BF$1)</f>
        <v>0.90000000000000568</v>
      </c>
      <c r="BG907" s="20" cm="1">
        <f t="array" ref="BG907">TREND($AS907:$AT907,$AS$3:$AT$3,BG$1)</f>
        <v>0.80000000000000426</v>
      </c>
      <c r="BH907" s="20" cm="1">
        <f t="array" ref="BH907">TREND($AS907:$AT907,$AS$3:$AT$3,BH$1)</f>
        <v>0.70000000000000284</v>
      </c>
      <c r="BI907" s="20" cm="1">
        <f t="array" ref="BI907">TREND($AS907:$AT907,$AS$3:$AT$3,BI$1)</f>
        <v>0.60000000000000142</v>
      </c>
      <c r="BJ907" s="20" cm="1">
        <f t="array" ref="BJ907">TREND($AS907:$AT907,$AS$3:$AT$3,BJ$1)</f>
        <v>0.5</v>
      </c>
      <c r="BK907" s="20" cm="1">
        <f t="array" ref="BK907">TREND($AS907:$AT907,$AS$3:$AT$3,BK$1)</f>
        <v>0.40000000000000568</v>
      </c>
      <c r="BL907" s="20" cm="1">
        <f t="array" ref="BL907">TREND($AS907:$AT907,$AS$3:$AT$3,BL$1)</f>
        <v>0.30000000000000426</v>
      </c>
      <c r="BM907" s="20" cm="1">
        <f t="array" ref="BM907">TREND($AS907:$AT907,$AS$3:$AT$3,BM$1)</f>
        <v>0.20000000000000284</v>
      </c>
    </row>
    <row r="908" spans="1:65" x14ac:dyDescent="0.35">
      <c r="A908" t="str">
        <f>IF(BYDem!B906="","\I:",BYDem!B906)</f>
        <v>MidEast_other</v>
      </c>
      <c r="B908" t="str">
        <f>BYDem!E906</f>
        <v>ROT</v>
      </c>
      <c r="C908" t="str">
        <f t="shared" si="283"/>
        <v>ROT</v>
      </c>
      <c r="D908" s="4">
        <f>SUMIFS(BYDem!$M$2:$M$2000,BYDem!$B$2:$B$2000,Demands!$A908,BYDem!$E$2:$E$2000,Demands!$B908)</f>
        <v>8.1242878324962794E-3</v>
      </c>
      <c r="E908" s="4">
        <f t="shared" si="284"/>
        <v>8.0607884886180602E-3</v>
      </c>
      <c r="F908" s="4">
        <f t="shared" si="285"/>
        <v>8.9765757132204398E-3</v>
      </c>
      <c r="G908" s="4">
        <f t="shared" si="286"/>
        <v>9.8624072504666805E-3</v>
      </c>
      <c r="H908" s="4">
        <f t="shared" si="287"/>
        <v>1.0900640904088928E-2</v>
      </c>
      <c r="I908" s="4">
        <f t="shared" si="288"/>
        <v>1.2067690361472665E-2</v>
      </c>
      <c r="J908" s="4">
        <f t="shared" si="289"/>
        <v>1.3265094837998322E-2</v>
      </c>
      <c r="K908" s="4">
        <f t="shared" si="290"/>
        <v>1.4494330019446451E-2</v>
      </c>
      <c r="L908" s="4">
        <f t="shared" si="291"/>
        <v>1.5812031651985241E-2</v>
      </c>
      <c r="M908" s="4">
        <f t="shared" si="292"/>
        <v>1.7272771655886456E-2</v>
      </c>
      <c r="N908" s="4">
        <f t="shared" si="293"/>
        <v>1.8740733745419572E-2</v>
      </c>
      <c r="O908" s="4">
        <f t="shared" si="294"/>
        <v>2.0104630929203046E-2</v>
      </c>
      <c r="P908" s="4">
        <f t="shared" si="295"/>
        <v>2.1330995395596099E-2</v>
      </c>
      <c r="Q908" s="4">
        <f t="shared" si="296"/>
        <v>2.240321390033613E-2</v>
      </c>
      <c r="R908" s="4">
        <f t="shared" si="297"/>
        <v>2.3313066663263417E-2</v>
      </c>
      <c r="S908" s="4">
        <f t="shared" si="298"/>
        <v>2.4057132889709523E-2</v>
      </c>
      <c r="T908" s="4">
        <f t="shared" si="299"/>
        <v>2.4628340974663734E-2</v>
      </c>
      <c r="U908" s="4">
        <f t="shared" si="300"/>
        <v>2.5015826286750371E-2</v>
      </c>
      <c r="W908" s="5" t="str">
        <f>VLOOKUP(C908&amp;A908,Driver_elast!$A$2:$D$1161,4,FALSE)</f>
        <v>GDPPCAP</v>
      </c>
      <c r="X908" s="5">
        <v>1</v>
      </c>
      <c r="Y908" s="2">
        <f>SUMIFS('Growth rates'!D$4:D$999,'Growth rates'!$B$4:$B$999,Demands!$A908,'Growth rates'!$C$4:$C$999,$W908)</f>
        <v>1</v>
      </c>
      <c r="Z908" s="2">
        <f>SUMIFS('Growth rates'!E$4:E$999,'Growth rates'!$B$4:$B$999,Demands!$A908,'Growth rates'!$C$4:$C$999,$W908)</f>
        <v>0.99344977093069387</v>
      </c>
      <c r="AA908" s="2">
        <f>SUMIFS('Growth rates'!F$4:F$999,'Growth rates'!$B$4:$B$999,Demands!$A908,'Growth rates'!$C$4:$C$999,$W908)</f>
        <v>1.0899919724024494</v>
      </c>
      <c r="AB908" s="2">
        <f>SUMIFS('Growth rates'!G$4:G$999,'Growth rates'!$B$4:$B$999,Demands!$A908,'Growth rates'!$C$4:$C$999,$W908)</f>
        <v>1.1839394407646067</v>
      </c>
      <c r="AC908" s="2">
        <f>SUMIFS('Growth rates'!H$4:H$999,'Growth rates'!$B$4:$B$999,Demands!$A908,'Growth rates'!$C$4:$C$999,$W908)</f>
        <v>1.2951442219608642</v>
      </c>
      <c r="AD908" s="2">
        <f>SUMIFS('Growth rates'!I$4:I$999,'Growth rates'!$B$4:$B$999,Demands!$A908,'Growth rates'!$C$4:$C$999,$W908)</f>
        <v>1.4215885612035797</v>
      </c>
      <c r="AE908" s="2">
        <f>SUMIFS('Growth rates'!J$4:J$999,'Growth rates'!$B$4:$B$999,Demands!$A908,'Growth rates'!$C$4:$C$999,$W908)</f>
        <v>1.553113364118085</v>
      </c>
      <c r="AF908" s="2">
        <f>SUMIFS('Growth rates'!K$4:K$999,'Growth rates'!$B$4:$B$999,Demands!$A908,'Growth rates'!$C$4:$C$999,$W908)</f>
        <v>1.6904031258703702</v>
      </c>
      <c r="AG908" s="2">
        <f>SUMIFS('Growth rates'!L$4:L$999,'Growth rates'!$B$4:$B$999,Demands!$A908,'Growth rates'!$C$4:$C$999,$W908)</f>
        <v>1.8404557475692556</v>
      </c>
      <c r="AH908" s="2">
        <f>SUMIFS('Growth rates'!M$4:M$999,'Growth rates'!$B$4:$B$999,Demands!$A908,'Growth rates'!$C$4:$C$999,$W908)</f>
        <v>2.0104799035446064</v>
      </c>
      <c r="AI908" s="2">
        <f>SUMIFS('Growth rates'!N$4:N$999,'Growth rates'!$B$4:$B$999,Demands!$A908,'Growth rates'!$C$4:$C$999,$W908)</f>
        <v>2.2003296559608847</v>
      </c>
      <c r="AJ908" s="2">
        <f>SUMIFS('Growth rates'!O$4:O$999,'Growth rates'!$B$4:$B$999,Demands!$A908,'Growth rates'!$C$4:$C$999,$W908)</f>
        <v>2.4004968066930283</v>
      </c>
      <c r="AK908" s="2">
        <f>SUMIFS('Growth rates'!P$4:P$999,'Growth rates'!$B$4:$B$999,Demands!$A908,'Growth rates'!$C$4:$C$999,$W908)</f>
        <v>2.6096798832392789</v>
      </c>
      <c r="AL908" s="2">
        <f>SUMIFS('Growth rates'!Q$4:Q$999,'Growth rates'!$B$4:$B$999,Demands!$A908,'Growth rates'!$C$4:$C$999,$W908)</f>
        <v>2.8283090822337962</v>
      </c>
      <c r="AM908" s="2">
        <f>SUMIFS('Growth rates'!R$4:R$999,'Growth rates'!$B$4:$B$999,Demands!$A908,'Growth rates'!$C$4:$C$999,$W908)</f>
        <v>3.0580390526148888</v>
      </c>
      <c r="AN908" s="2">
        <f>SUMIFS('Growth rates'!S$4:S$999,'Growth rates'!$B$4:$B$999,Demands!$A908,'Growth rates'!$C$4:$C$999,$W908)</f>
        <v>3.302042084377061</v>
      </c>
      <c r="AO908" s="2">
        <f>SUMIFS('Growth rates'!T$4:T$999,'Growth rates'!$B$4:$B$999,Demands!$A908,'Growth rates'!$C$4:$C$999,$W908)</f>
        <v>3.5633856595656641</v>
      </c>
      <c r="AP908" s="2">
        <f>SUMIFS('Growth rates'!U$4:U$999,'Growth rates'!$B$4:$B$999,Demands!$A908,'Growth rates'!$C$4:$C$999,$W908)</f>
        <v>3.8437049075820608</v>
      </c>
      <c r="AR908">
        <f>VLOOKUP(C908&amp;A908,Driver_elast!$A$2:$E$1161,5,FALSE)</f>
        <v>1.19807</v>
      </c>
      <c r="AS908">
        <f t="shared" si="301"/>
        <v>1</v>
      </c>
      <c r="AT908">
        <f t="shared" si="302"/>
        <v>0.2</v>
      </c>
      <c r="AV908" s="2" cm="1">
        <f t="array" ref="AV908">TREND($AR908:$AS908,$AR$3:$AS$3,AV$1)</f>
        <v>1.1980700000000013</v>
      </c>
      <c r="AW908" s="2" cm="1">
        <f t="array" ref="AW908">TREND($AR908:$AS908,$AR$3:$AS$3,AW$1)</f>
        <v>1.1932390243902447</v>
      </c>
      <c r="AX908" s="2" cm="1">
        <f t="array" ref="AX908">TREND($AR908:$AS908,$AR$3:$AS$3,AX$1)</f>
        <v>1.169084146341465</v>
      </c>
      <c r="AY908" s="2" cm="1">
        <f t="array" ref="AY908">TREND($AR908:$AS908,$AR$3:$AS$3,AY$1)</f>
        <v>1.1449292682926835</v>
      </c>
      <c r="AZ908" s="2" cm="1">
        <f t="array" ref="AZ908">TREND($AR908:$AS908,$AR$3:$AS$3,AZ$1)</f>
        <v>1.1207743902439038</v>
      </c>
      <c r="BA908" s="2" cm="1">
        <f t="array" ref="BA908">TREND($AR908:$AS908,$AR$3:$AS$3,BA$1)</f>
        <v>1.0966195121951241</v>
      </c>
      <c r="BB908" s="2" cm="1">
        <f t="array" ref="BB908">TREND($AR908:$AS908,$AR$3:$AS$3,BB$1)</f>
        <v>1.0724646341463426</v>
      </c>
      <c r="BC908" s="2" cm="1">
        <f t="array" ref="BC908">TREND($AR908:$AS908,$AR$3:$AS$3,BC$1)</f>
        <v>1.0483097560975629</v>
      </c>
      <c r="BD908" s="2" cm="1">
        <f t="array" ref="BD908">TREND($AR908:$AS908,$AR$3:$AS$3,BD$1)</f>
        <v>1.0241548780487815</v>
      </c>
      <c r="BE908" s="2" cm="1">
        <f t="array" ref="BE908">TREND($AR908:$AS908,$AR$3:$AS$3,BE$1)</f>
        <v>1.0000000000000018</v>
      </c>
      <c r="BF908" s="20" cm="1">
        <f t="array" ref="BF908">TREND($AS908:$AT908,$AS$3:$AT$3,BF$1)</f>
        <v>0.90000000000000568</v>
      </c>
      <c r="BG908" s="20" cm="1">
        <f t="array" ref="BG908">TREND($AS908:$AT908,$AS$3:$AT$3,BG$1)</f>
        <v>0.80000000000000426</v>
      </c>
      <c r="BH908" s="20" cm="1">
        <f t="array" ref="BH908">TREND($AS908:$AT908,$AS$3:$AT$3,BH$1)</f>
        <v>0.70000000000000284</v>
      </c>
      <c r="BI908" s="20" cm="1">
        <f t="array" ref="BI908">TREND($AS908:$AT908,$AS$3:$AT$3,BI$1)</f>
        <v>0.60000000000000142</v>
      </c>
      <c r="BJ908" s="20" cm="1">
        <f t="array" ref="BJ908">TREND($AS908:$AT908,$AS$3:$AT$3,BJ$1)</f>
        <v>0.5</v>
      </c>
      <c r="BK908" s="20" cm="1">
        <f t="array" ref="BK908">TREND($AS908:$AT908,$AS$3:$AT$3,BK$1)</f>
        <v>0.40000000000000568</v>
      </c>
      <c r="BL908" s="20" cm="1">
        <f t="array" ref="BL908">TREND($AS908:$AT908,$AS$3:$AT$3,BL$1)</f>
        <v>0.30000000000000426</v>
      </c>
      <c r="BM908" s="20" cm="1">
        <f t="array" ref="BM908">TREND($AS908:$AT908,$AS$3:$AT$3,BM$1)</f>
        <v>0.20000000000000284</v>
      </c>
    </row>
    <row r="909" spans="1:65" x14ac:dyDescent="0.35">
      <c r="A909" t="str">
        <f>IF(BYDem!B907="","\I:",BYDem!B907)</f>
        <v>MidEast_other</v>
      </c>
      <c r="B909" t="str">
        <f>BYDem!E907</f>
        <v>RRF</v>
      </c>
      <c r="C909" t="str">
        <f t="shared" si="283"/>
        <v>RRF</v>
      </c>
      <c r="D909" s="4">
        <f>SUMIFS(BYDem!$M$2:$M$2000,BYDem!$B$2:$B$2000,Demands!$A909,BYDem!$E$2:$E$2000,Demands!$B909)</f>
        <v>149.926417331122</v>
      </c>
      <c r="E909" s="4">
        <f t="shared" si="284"/>
        <v>148.02972256836463</v>
      </c>
      <c r="F909" s="4">
        <f t="shared" si="285"/>
        <v>174.13823168687145</v>
      </c>
      <c r="G909" s="4">
        <f t="shared" si="286"/>
        <v>199.63154027142284</v>
      </c>
      <c r="H909" s="4">
        <f t="shared" si="287"/>
        <v>229.2973853757548</v>
      </c>
      <c r="I909" s="4">
        <f t="shared" si="288"/>
        <v>262.10836779610952</v>
      </c>
      <c r="J909" s="4">
        <f t="shared" si="289"/>
        <v>294.82812221810599</v>
      </c>
      <c r="K909" s="4">
        <f t="shared" si="290"/>
        <v>326.95810153781537</v>
      </c>
      <c r="L909" s="4">
        <f t="shared" si="291"/>
        <v>359.36018353880638</v>
      </c>
      <c r="M909" s="4">
        <f t="shared" si="292"/>
        <v>392.55843455789721</v>
      </c>
      <c r="N909" s="4">
        <f t="shared" si="293"/>
        <v>425.92082198117299</v>
      </c>
      <c r="O909" s="4">
        <f t="shared" si="294"/>
        <v>456.91812536887227</v>
      </c>
      <c r="P909" s="4">
        <f t="shared" si="295"/>
        <v>484.78972146912082</v>
      </c>
      <c r="Q909" s="4">
        <f t="shared" si="296"/>
        <v>509.15804093227501</v>
      </c>
      <c r="R909" s="4">
        <f t="shared" si="297"/>
        <v>529.83627274177104</v>
      </c>
      <c r="S909" s="4">
        <f t="shared" si="298"/>
        <v>546.74667246685181</v>
      </c>
      <c r="T909" s="4">
        <f t="shared" si="299"/>
        <v>559.72852367774431</v>
      </c>
      <c r="U909" s="4">
        <f t="shared" si="300"/>
        <v>568.53490580085133</v>
      </c>
      <c r="W909" s="5" t="str">
        <f>VLOOKUP(C909&amp;A909,Driver_elast!$A$2:$D$1161,4,FALSE)</f>
        <v>GDPPCAP</v>
      </c>
      <c r="X909" s="5">
        <v>1</v>
      </c>
      <c r="Y909" s="2">
        <f>SUMIFS('Growth rates'!D$4:D$999,'Growth rates'!$B$4:$B$999,Demands!$A909,'Growth rates'!$C$4:$C$999,$W909)</f>
        <v>1</v>
      </c>
      <c r="Z909" s="2">
        <f>SUMIFS('Growth rates'!E$4:E$999,'Growth rates'!$B$4:$B$999,Demands!$A909,'Growth rates'!$C$4:$C$999,$W909)</f>
        <v>0.99344977093069387</v>
      </c>
      <c r="AA909" s="2">
        <f>SUMIFS('Growth rates'!F$4:F$999,'Growth rates'!$B$4:$B$999,Demands!$A909,'Growth rates'!$C$4:$C$999,$W909)</f>
        <v>1.0899919724024494</v>
      </c>
      <c r="AB909" s="2">
        <f>SUMIFS('Growth rates'!G$4:G$999,'Growth rates'!$B$4:$B$999,Demands!$A909,'Growth rates'!$C$4:$C$999,$W909)</f>
        <v>1.1839394407646067</v>
      </c>
      <c r="AC909" s="2">
        <f>SUMIFS('Growth rates'!H$4:H$999,'Growth rates'!$B$4:$B$999,Demands!$A909,'Growth rates'!$C$4:$C$999,$W909)</f>
        <v>1.2951442219608642</v>
      </c>
      <c r="AD909" s="2">
        <f>SUMIFS('Growth rates'!I$4:I$999,'Growth rates'!$B$4:$B$999,Demands!$A909,'Growth rates'!$C$4:$C$999,$W909)</f>
        <v>1.4215885612035797</v>
      </c>
      <c r="AE909" s="2">
        <f>SUMIFS('Growth rates'!J$4:J$999,'Growth rates'!$B$4:$B$999,Demands!$A909,'Growth rates'!$C$4:$C$999,$W909)</f>
        <v>1.553113364118085</v>
      </c>
      <c r="AF909" s="2">
        <f>SUMIFS('Growth rates'!K$4:K$999,'Growth rates'!$B$4:$B$999,Demands!$A909,'Growth rates'!$C$4:$C$999,$W909)</f>
        <v>1.6904031258703702</v>
      </c>
      <c r="AG909" s="2">
        <f>SUMIFS('Growth rates'!L$4:L$999,'Growth rates'!$B$4:$B$999,Demands!$A909,'Growth rates'!$C$4:$C$999,$W909)</f>
        <v>1.8404557475692556</v>
      </c>
      <c r="AH909" s="2">
        <f>SUMIFS('Growth rates'!M$4:M$999,'Growth rates'!$B$4:$B$999,Demands!$A909,'Growth rates'!$C$4:$C$999,$W909)</f>
        <v>2.0104799035446064</v>
      </c>
      <c r="AI909" s="2">
        <f>SUMIFS('Growth rates'!N$4:N$999,'Growth rates'!$B$4:$B$999,Demands!$A909,'Growth rates'!$C$4:$C$999,$W909)</f>
        <v>2.2003296559608847</v>
      </c>
      <c r="AJ909" s="2">
        <f>SUMIFS('Growth rates'!O$4:O$999,'Growth rates'!$B$4:$B$999,Demands!$A909,'Growth rates'!$C$4:$C$999,$W909)</f>
        <v>2.4004968066930283</v>
      </c>
      <c r="AK909" s="2">
        <f>SUMIFS('Growth rates'!P$4:P$999,'Growth rates'!$B$4:$B$999,Demands!$A909,'Growth rates'!$C$4:$C$999,$W909)</f>
        <v>2.6096798832392789</v>
      </c>
      <c r="AL909" s="2">
        <f>SUMIFS('Growth rates'!Q$4:Q$999,'Growth rates'!$B$4:$B$999,Demands!$A909,'Growth rates'!$C$4:$C$999,$W909)</f>
        <v>2.8283090822337962</v>
      </c>
      <c r="AM909" s="2">
        <f>SUMIFS('Growth rates'!R$4:R$999,'Growth rates'!$B$4:$B$999,Demands!$A909,'Growth rates'!$C$4:$C$999,$W909)</f>
        <v>3.0580390526148888</v>
      </c>
      <c r="AN909" s="2">
        <f>SUMIFS('Growth rates'!S$4:S$999,'Growth rates'!$B$4:$B$999,Demands!$A909,'Growth rates'!$C$4:$C$999,$W909)</f>
        <v>3.302042084377061</v>
      </c>
      <c r="AO909" s="2">
        <f>SUMIFS('Growth rates'!T$4:T$999,'Growth rates'!$B$4:$B$999,Demands!$A909,'Growth rates'!$C$4:$C$999,$W909)</f>
        <v>3.5633856595656641</v>
      </c>
      <c r="AP909" s="2">
        <f>SUMIFS('Growth rates'!U$4:U$999,'Growth rates'!$B$4:$B$999,Demands!$A909,'Growth rates'!$C$4:$C$999,$W909)</f>
        <v>3.8437049075820608</v>
      </c>
      <c r="AR909">
        <f>VLOOKUP(C909&amp;A909,Driver_elast!$A$2:$E$1161,5,FALSE)</f>
        <v>1.954642</v>
      </c>
      <c r="AS909">
        <f t="shared" si="301"/>
        <v>1</v>
      </c>
      <c r="AT909">
        <f t="shared" si="302"/>
        <v>0.2</v>
      </c>
      <c r="AV909" s="2" cm="1">
        <f t="array" ref="AV909">TREND($AR909:$AS909,$AR$3:$AS$3,AV$1)</f>
        <v>1.9546419999999998</v>
      </c>
      <c r="AW909" s="2" cm="1">
        <f t="array" ref="AW909">TREND($AR909:$AS909,$AR$3:$AS$3,AW$1)</f>
        <v>1.9313580487804813</v>
      </c>
      <c r="AX909" s="2" cm="1">
        <f t="array" ref="AX909">TREND($AR909:$AS909,$AR$3:$AS$3,AX$1)</f>
        <v>1.8149382926829247</v>
      </c>
      <c r="AY909" s="2" cm="1">
        <f t="array" ref="AY909">TREND($AR909:$AS909,$AR$3:$AS$3,AY$1)</f>
        <v>1.698518536585361</v>
      </c>
      <c r="AZ909" s="2" cm="1">
        <f t="array" ref="AZ909">TREND($AR909:$AS909,$AR$3:$AS$3,AZ$1)</f>
        <v>1.5820987804878044</v>
      </c>
      <c r="BA909" s="2" cm="1">
        <f t="array" ref="BA909">TREND($AR909:$AS909,$AR$3:$AS$3,BA$1)</f>
        <v>1.4656790243902407</v>
      </c>
      <c r="BB909" s="2" cm="1">
        <f t="array" ref="BB909">TREND($AR909:$AS909,$AR$3:$AS$3,BB$1)</f>
        <v>1.3492592682926769</v>
      </c>
      <c r="BC909" s="2" cm="1">
        <f t="array" ref="BC909">TREND($AR909:$AS909,$AR$3:$AS$3,BC$1)</f>
        <v>1.2328395121951203</v>
      </c>
      <c r="BD909" s="2" cm="1">
        <f t="array" ref="BD909">TREND($AR909:$AS909,$AR$3:$AS$3,BD$1)</f>
        <v>1.1164197560975566</v>
      </c>
      <c r="BE909" s="2" cm="1">
        <f t="array" ref="BE909">TREND($AR909:$AS909,$AR$3:$AS$3,BE$1)</f>
        <v>1</v>
      </c>
      <c r="BF909" s="20" cm="1">
        <f t="array" ref="BF909">TREND($AS909:$AT909,$AS$3:$AT$3,BF$1)</f>
        <v>0.90000000000000568</v>
      </c>
      <c r="BG909" s="20" cm="1">
        <f t="array" ref="BG909">TREND($AS909:$AT909,$AS$3:$AT$3,BG$1)</f>
        <v>0.80000000000000426</v>
      </c>
      <c r="BH909" s="20" cm="1">
        <f t="array" ref="BH909">TREND($AS909:$AT909,$AS$3:$AT$3,BH$1)</f>
        <v>0.70000000000000284</v>
      </c>
      <c r="BI909" s="20" cm="1">
        <f t="array" ref="BI909">TREND($AS909:$AT909,$AS$3:$AT$3,BI$1)</f>
        <v>0.60000000000000142</v>
      </c>
      <c r="BJ909" s="20" cm="1">
        <f t="array" ref="BJ909">TREND($AS909:$AT909,$AS$3:$AT$3,BJ$1)</f>
        <v>0.5</v>
      </c>
      <c r="BK909" s="20" cm="1">
        <f t="array" ref="BK909">TREND($AS909:$AT909,$AS$3:$AT$3,BK$1)</f>
        <v>0.40000000000000568</v>
      </c>
      <c r="BL909" s="20" cm="1">
        <f t="array" ref="BL909">TREND($AS909:$AT909,$AS$3:$AT$3,BL$1)</f>
        <v>0.30000000000000426</v>
      </c>
      <c r="BM909" s="20" cm="1">
        <f t="array" ref="BM909">TREND($AS909:$AT909,$AS$3:$AT$3,BM$1)</f>
        <v>0.20000000000000284</v>
      </c>
    </row>
    <row r="910" spans="1:65" x14ac:dyDescent="0.35">
      <c r="A910" t="str">
        <f>IF(BYDem!B908="","\I:",BYDem!B908)</f>
        <v>MidEast_other</v>
      </c>
      <c r="B910" t="str">
        <f>BYDem!E908</f>
        <v>RSC</v>
      </c>
      <c r="C910" t="str">
        <f t="shared" si="283"/>
        <v>RSC</v>
      </c>
      <c r="D910" s="4">
        <f>SUMIFS(BYDem!$M$2:$M$2000,BYDem!$B$2:$B$2000,Demands!$A910,BYDem!$E$2:$E$2000,Demands!$B910)</f>
        <v>1116.11620338073</v>
      </c>
      <c r="E910" s="4">
        <f t="shared" si="284"/>
        <v>1098.1707654088791</v>
      </c>
      <c r="F910" s="4">
        <f t="shared" si="285"/>
        <v>1360.1273521247836</v>
      </c>
      <c r="G910" s="4">
        <f t="shared" si="286"/>
        <v>1647.8867508251576</v>
      </c>
      <c r="H910" s="4">
        <f t="shared" si="287"/>
        <v>2027.821918142921</v>
      </c>
      <c r="I910" s="4">
        <f t="shared" si="288"/>
        <v>2513.7804739574381</v>
      </c>
      <c r="J910" s="4">
        <f t="shared" si="289"/>
        <v>3084.6662846903046</v>
      </c>
      <c r="K910" s="4">
        <f t="shared" si="290"/>
        <v>3753.9824932130828</v>
      </c>
      <c r="L910" s="4">
        <f t="shared" si="291"/>
        <v>4571.9455786948702</v>
      </c>
      <c r="M910" s="4">
        <f t="shared" si="292"/>
        <v>5608.6965743999062</v>
      </c>
      <c r="N910" s="4">
        <f t="shared" si="293"/>
        <v>6778.7425167517886</v>
      </c>
      <c r="O910" s="4">
        <f t="shared" si="294"/>
        <v>7989.7096077256565</v>
      </c>
      <c r="P910" s="4">
        <f t="shared" si="295"/>
        <v>9186.0165121318605</v>
      </c>
      <c r="Q910" s="4">
        <f t="shared" si="296"/>
        <v>10319.42786604464</v>
      </c>
      <c r="R910" s="4">
        <f t="shared" si="297"/>
        <v>11348.16537105749</v>
      </c>
      <c r="S910" s="4">
        <f t="shared" si="298"/>
        <v>12237.214996715409</v>
      </c>
      <c r="T910" s="4">
        <f t="shared" si="299"/>
        <v>12950.431247055931</v>
      </c>
      <c r="U910" s="4">
        <f t="shared" si="300"/>
        <v>13450.572270787292</v>
      </c>
      <c r="W910" s="5" t="str">
        <f>VLOOKUP(C910&amp;A910,Driver_elast!$A$2:$D$1161,4,FALSE)</f>
        <v>GDPPCAP</v>
      </c>
      <c r="X910" s="5">
        <v>0</v>
      </c>
      <c r="Y910" s="2">
        <f>SUMIFS('Growth rates'!D$4:D$999,'Growth rates'!$B$4:$B$999,Demands!$A910,'Growth rates'!$C$4:$C$999,$W910)</f>
        <v>1</v>
      </c>
      <c r="Z910" s="2">
        <f>SUMIFS('Growth rates'!E$4:E$999,'Growth rates'!$B$4:$B$999,Demands!$A910,'Growth rates'!$C$4:$C$999,$W910)</f>
        <v>0.99344977093069387</v>
      </c>
      <c r="AA910" s="2">
        <f>SUMIFS('Growth rates'!F$4:F$999,'Growth rates'!$B$4:$B$999,Demands!$A910,'Growth rates'!$C$4:$C$999,$W910)</f>
        <v>1.0899919724024494</v>
      </c>
      <c r="AB910" s="2">
        <f>SUMIFS('Growth rates'!G$4:G$999,'Growth rates'!$B$4:$B$999,Demands!$A910,'Growth rates'!$C$4:$C$999,$W910)</f>
        <v>1.1839394407646067</v>
      </c>
      <c r="AC910" s="2">
        <f>SUMIFS('Growth rates'!H$4:H$999,'Growth rates'!$B$4:$B$999,Demands!$A910,'Growth rates'!$C$4:$C$999,$W910)</f>
        <v>1.2951442219608642</v>
      </c>
      <c r="AD910" s="2">
        <f>SUMIFS('Growth rates'!I$4:I$999,'Growth rates'!$B$4:$B$999,Demands!$A910,'Growth rates'!$C$4:$C$999,$W910)</f>
        <v>1.4215885612035797</v>
      </c>
      <c r="AE910" s="2">
        <f>SUMIFS('Growth rates'!J$4:J$999,'Growth rates'!$B$4:$B$999,Demands!$A910,'Growth rates'!$C$4:$C$999,$W910)</f>
        <v>1.553113364118085</v>
      </c>
      <c r="AF910" s="2">
        <f>SUMIFS('Growth rates'!K$4:K$999,'Growth rates'!$B$4:$B$999,Demands!$A910,'Growth rates'!$C$4:$C$999,$W910)</f>
        <v>1.6904031258703702</v>
      </c>
      <c r="AG910" s="2">
        <f>SUMIFS('Growth rates'!L$4:L$999,'Growth rates'!$B$4:$B$999,Demands!$A910,'Growth rates'!$C$4:$C$999,$W910)</f>
        <v>1.8404557475692556</v>
      </c>
      <c r="AH910" s="2">
        <f>SUMIFS('Growth rates'!M$4:M$999,'Growth rates'!$B$4:$B$999,Demands!$A910,'Growth rates'!$C$4:$C$999,$W910)</f>
        <v>2.0104799035446064</v>
      </c>
      <c r="AI910" s="2">
        <f>SUMIFS('Growth rates'!N$4:N$999,'Growth rates'!$B$4:$B$999,Demands!$A910,'Growth rates'!$C$4:$C$999,$W910)</f>
        <v>2.2003296559608847</v>
      </c>
      <c r="AJ910" s="2">
        <f>SUMIFS('Growth rates'!O$4:O$999,'Growth rates'!$B$4:$B$999,Demands!$A910,'Growth rates'!$C$4:$C$999,$W910)</f>
        <v>2.4004968066930283</v>
      </c>
      <c r="AK910" s="2">
        <f>SUMIFS('Growth rates'!P$4:P$999,'Growth rates'!$B$4:$B$999,Demands!$A910,'Growth rates'!$C$4:$C$999,$W910)</f>
        <v>2.6096798832392789</v>
      </c>
      <c r="AL910" s="2">
        <f>SUMIFS('Growth rates'!Q$4:Q$999,'Growth rates'!$B$4:$B$999,Demands!$A910,'Growth rates'!$C$4:$C$999,$W910)</f>
        <v>2.8283090822337962</v>
      </c>
      <c r="AM910" s="2">
        <f>SUMIFS('Growth rates'!R$4:R$999,'Growth rates'!$B$4:$B$999,Demands!$A910,'Growth rates'!$C$4:$C$999,$W910)</f>
        <v>3.0580390526148888</v>
      </c>
      <c r="AN910" s="2">
        <f>SUMIFS('Growth rates'!S$4:S$999,'Growth rates'!$B$4:$B$999,Demands!$A910,'Growth rates'!$C$4:$C$999,$W910)</f>
        <v>3.302042084377061</v>
      </c>
      <c r="AO910" s="2">
        <f>SUMIFS('Growth rates'!T$4:T$999,'Growth rates'!$B$4:$B$999,Demands!$A910,'Growth rates'!$C$4:$C$999,$W910)</f>
        <v>3.5633856595656641</v>
      </c>
      <c r="AP910" s="2">
        <f>SUMIFS('Growth rates'!U$4:U$999,'Growth rates'!$B$4:$B$999,Demands!$A910,'Growth rates'!$C$4:$C$999,$W910)</f>
        <v>3.8437049075820608</v>
      </c>
      <c r="AR910">
        <f>VLOOKUP(C910&amp;A910,Driver_elast!$A$2:$E$1161,5,FALSE)</f>
        <v>2.4546419999999998</v>
      </c>
      <c r="AS910">
        <f t="shared" si="301"/>
        <v>2.4546419999999998</v>
      </c>
      <c r="AT910">
        <f t="shared" si="302"/>
        <v>0.49092839999999993</v>
      </c>
      <c r="AV910" s="2" cm="1">
        <f t="array" ref="AV910">TREND($AR910:$AS910,$AR$3:$AS$3,AV$1)</f>
        <v>2.4546419999999998</v>
      </c>
      <c r="AW910" s="2" cm="1">
        <f t="array" ref="AW910">TREND($AR910:$AS910,$AR$3:$AS$3,AW$1)</f>
        <v>2.4546419999999998</v>
      </c>
      <c r="AX910" s="2" cm="1">
        <f t="array" ref="AX910">TREND($AR910:$AS910,$AR$3:$AS$3,AX$1)</f>
        <v>2.4546419999999998</v>
      </c>
      <c r="AY910" s="2" cm="1">
        <f t="array" ref="AY910">TREND($AR910:$AS910,$AR$3:$AS$3,AY$1)</f>
        <v>2.4546419999999998</v>
      </c>
      <c r="AZ910" s="2" cm="1">
        <f t="array" ref="AZ910">TREND($AR910:$AS910,$AR$3:$AS$3,AZ$1)</f>
        <v>2.4546419999999998</v>
      </c>
      <c r="BA910" s="2" cm="1">
        <f t="array" ref="BA910">TREND($AR910:$AS910,$AR$3:$AS$3,BA$1)</f>
        <v>2.4546419999999998</v>
      </c>
      <c r="BB910" s="2" cm="1">
        <f t="array" ref="BB910">TREND($AR910:$AS910,$AR$3:$AS$3,BB$1)</f>
        <v>2.4546419999999998</v>
      </c>
      <c r="BC910" s="2" cm="1">
        <f t="array" ref="BC910">TREND($AR910:$AS910,$AR$3:$AS$3,BC$1)</f>
        <v>2.4546419999999998</v>
      </c>
      <c r="BD910" s="2" cm="1">
        <f t="array" ref="BD910">TREND($AR910:$AS910,$AR$3:$AS$3,BD$1)</f>
        <v>2.4546419999999998</v>
      </c>
      <c r="BE910" s="2" cm="1">
        <f t="array" ref="BE910">TREND($AR910:$AS910,$AR$3:$AS$3,BE$1)</f>
        <v>2.4546419999999998</v>
      </c>
      <c r="BF910" s="20" cm="1">
        <f t="array" ref="BF910">TREND($AS910:$AT910,$AS$3:$AT$3,BF$1)</f>
        <v>2.2091778000000062</v>
      </c>
      <c r="BG910" s="20" cm="1">
        <f t="array" ref="BG910">TREND($AS910:$AT910,$AS$3:$AT$3,BG$1)</f>
        <v>1.9637136000000055</v>
      </c>
      <c r="BH910" s="20" cm="1">
        <f t="array" ref="BH910">TREND($AS910:$AT910,$AS$3:$AT$3,BH$1)</f>
        <v>1.7182494000000048</v>
      </c>
      <c r="BI910" s="20" cm="1">
        <f t="array" ref="BI910">TREND($AS910:$AT910,$AS$3:$AT$3,BI$1)</f>
        <v>1.4727852000000041</v>
      </c>
      <c r="BJ910" s="20" cm="1">
        <f t="array" ref="BJ910">TREND($AS910:$AT910,$AS$3:$AT$3,BJ$1)</f>
        <v>1.2273210000000034</v>
      </c>
      <c r="BK910" s="20" cm="1">
        <f t="array" ref="BK910">TREND($AS910:$AT910,$AS$3:$AT$3,BK$1)</f>
        <v>0.98185680000000275</v>
      </c>
      <c r="BL910" s="20" cm="1">
        <f t="array" ref="BL910">TREND($AS910:$AT910,$AS$3:$AT$3,BL$1)</f>
        <v>0.73639260000000206</v>
      </c>
      <c r="BM910" s="20" cm="1">
        <f t="array" ref="BM910">TREND($AS910:$AT910,$AS$3:$AT$3,BM$1)</f>
        <v>0.49092840000001559</v>
      </c>
    </row>
    <row r="911" spans="1:65" x14ac:dyDescent="0.35">
      <c r="A911" t="str">
        <f>IF(BYDem!B909="","\I:",BYDem!B909)</f>
        <v>MidEast_other</v>
      </c>
      <c r="B911" t="str">
        <f>BYDem!E909</f>
        <v>RSH</v>
      </c>
      <c r="C911" t="str">
        <f t="shared" si="283"/>
        <v>RSH</v>
      </c>
      <c r="D911" s="4">
        <f>SUMIFS(BYDem!$M$2:$M$2000,BYDem!$B$2:$B$2000,Demands!$A911,BYDem!$E$2:$E$2000,Demands!$B911)</f>
        <v>973.77710324248596</v>
      </c>
      <c r="E911" s="4">
        <f t="shared" si="284"/>
        <v>966.16607216943589</v>
      </c>
      <c r="F911" s="4">
        <f t="shared" si="285"/>
        <v>1075.9323248116411</v>
      </c>
      <c r="G911" s="4">
        <f t="shared" si="286"/>
        <v>1182.1080889014072</v>
      </c>
      <c r="H911" s="4">
        <f t="shared" si="287"/>
        <v>1306.5507699779209</v>
      </c>
      <c r="I911" s="4">
        <f t="shared" si="288"/>
        <v>1446.4333127167672</v>
      </c>
      <c r="J911" s="4">
        <f t="shared" si="289"/>
        <v>1589.9542079141092</v>
      </c>
      <c r="K911" s="4">
        <f t="shared" si="290"/>
        <v>1737.2903312609994</v>
      </c>
      <c r="L911" s="4">
        <f t="shared" si="291"/>
        <v>1895.2300430396815</v>
      </c>
      <c r="M911" s="4">
        <f t="shared" si="292"/>
        <v>2070.3143333696908</v>
      </c>
      <c r="N911" s="4">
        <f t="shared" si="293"/>
        <v>2246.2642628512172</v>
      </c>
      <c r="O911" s="4">
        <f t="shared" si="294"/>
        <v>2409.7409731953376</v>
      </c>
      <c r="P911" s="4">
        <f t="shared" si="295"/>
        <v>2556.7330126485745</v>
      </c>
      <c r="Q911" s="4">
        <f t="shared" si="296"/>
        <v>2685.2491178279652</v>
      </c>
      <c r="R911" s="4">
        <f t="shared" si="297"/>
        <v>2794.3040659203534</v>
      </c>
      <c r="S911" s="4">
        <f t="shared" si="298"/>
        <v>2883.487840492091</v>
      </c>
      <c r="T911" s="4">
        <f t="shared" si="299"/>
        <v>2951.952838998242</v>
      </c>
      <c r="U911" s="4">
        <f t="shared" si="300"/>
        <v>2998.3968267707432</v>
      </c>
      <c r="W911" s="5" t="str">
        <f>VLOOKUP(C911&amp;A911,Driver_elast!$A$2:$D$1161,4,FALSE)</f>
        <v>GDPPCAP</v>
      </c>
      <c r="X911" s="5">
        <v>1</v>
      </c>
      <c r="Y911" s="2">
        <f>SUMIFS('Growth rates'!D$4:D$999,'Growth rates'!$B$4:$B$999,Demands!$A911,'Growth rates'!$C$4:$C$999,$W911)</f>
        <v>1</v>
      </c>
      <c r="Z911" s="2">
        <f>SUMIFS('Growth rates'!E$4:E$999,'Growth rates'!$B$4:$B$999,Demands!$A911,'Growth rates'!$C$4:$C$999,$W911)</f>
        <v>0.99344977093069387</v>
      </c>
      <c r="AA911" s="2">
        <f>SUMIFS('Growth rates'!F$4:F$999,'Growth rates'!$B$4:$B$999,Demands!$A911,'Growth rates'!$C$4:$C$999,$W911)</f>
        <v>1.0899919724024494</v>
      </c>
      <c r="AB911" s="2">
        <f>SUMIFS('Growth rates'!G$4:G$999,'Growth rates'!$B$4:$B$999,Demands!$A911,'Growth rates'!$C$4:$C$999,$W911)</f>
        <v>1.1839394407646067</v>
      </c>
      <c r="AC911" s="2">
        <f>SUMIFS('Growth rates'!H$4:H$999,'Growth rates'!$B$4:$B$999,Demands!$A911,'Growth rates'!$C$4:$C$999,$W911)</f>
        <v>1.2951442219608642</v>
      </c>
      <c r="AD911" s="2">
        <f>SUMIFS('Growth rates'!I$4:I$999,'Growth rates'!$B$4:$B$999,Demands!$A911,'Growth rates'!$C$4:$C$999,$W911)</f>
        <v>1.4215885612035797</v>
      </c>
      <c r="AE911" s="2">
        <f>SUMIFS('Growth rates'!J$4:J$999,'Growth rates'!$B$4:$B$999,Demands!$A911,'Growth rates'!$C$4:$C$999,$W911)</f>
        <v>1.553113364118085</v>
      </c>
      <c r="AF911" s="2">
        <f>SUMIFS('Growth rates'!K$4:K$999,'Growth rates'!$B$4:$B$999,Demands!$A911,'Growth rates'!$C$4:$C$999,$W911)</f>
        <v>1.6904031258703702</v>
      </c>
      <c r="AG911" s="2">
        <f>SUMIFS('Growth rates'!L$4:L$999,'Growth rates'!$B$4:$B$999,Demands!$A911,'Growth rates'!$C$4:$C$999,$W911)</f>
        <v>1.8404557475692556</v>
      </c>
      <c r="AH911" s="2">
        <f>SUMIFS('Growth rates'!M$4:M$999,'Growth rates'!$B$4:$B$999,Demands!$A911,'Growth rates'!$C$4:$C$999,$W911)</f>
        <v>2.0104799035446064</v>
      </c>
      <c r="AI911" s="2">
        <f>SUMIFS('Growth rates'!N$4:N$999,'Growth rates'!$B$4:$B$999,Demands!$A911,'Growth rates'!$C$4:$C$999,$W911)</f>
        <v>2.2003296559608847</v>
      </c>
      <c r="AJ911" s="2">
        <f>SUMIFS('Growth rates'!O$4:O$999,'Growth rates'!$B$4:$B$999,Demands!$A911,'Growth rates'!$C$4:$C$999,$W911)</f>
        <v>2.4004968066930283</v>
      </c>
      <c r="AK911" s="2">
        <f>SUMIFS('Growth rates'!P$4:P$999,'Growth rates'!$B$4:$B$999,Demands!$A911,'Growth rates'!$C$4:$C$999,$W911)</f>
        <v>2.6096798832392789</v>
      </c>
      <c r="AL911" s="2">
        <f>SUMIFS('Growth rates'!Q$4:Q$999,'Growth rates'!$B$4:$B$999,Demands!$A911,'Growth rates'!$C$4:$C$999,$W911)</f>
        <v>2.8283090822337962</v>
      </c>
      <c r="AM911" s="2">
        <f>SUMIFS('Growth rates'!R$4:R$999,'Growth rates'!$B$4:$B$999,Demands!$A911,'Growth rates'!$C$4:$C$999,$W911)</f>
        <v>3.0580390526148888</v>
      </c>
      <c r="AN911" s="2">
        <f>SUMIFS('Growth rates'!S$4:S$999,'Growth rates'!$B$4:$B$999,Demands!$A911,'Growth rates'!$C$4:$C$999,$W911)</f>
        <v>3.302042084377061</v>
      </c>
      <c r="AO911" s="2">
        <f>SUMIFS('Growth rates'!T$4:T$999,'Growth rates'!$B$4:$B$999,Demands!$A911,'Growth rates'!$C$4:$C$999,$W911)</f>
        <v>3.5633856595656641</v>
      </c>
      <c r="AP911" s="2">
        <f>SUMIFS('Growth rates'!U$4:U$999,'Growth rates'!$B$4:$B$999,Demands!$A911,'Growth rates'!$C$4:$C$999,$W911)</f>
        <v>3.8437049075820608</v>
      </c>
      <c r="AR911">
        <f>VLOOKUP(C911&amp;A911,Driver_elast!$A$2:$E$1161,5,FALSE)</f>
        <v>1.19807</v>
      </c>
      <c r="AS911">
        <f t="shared" si="301"/>
        <v>1</v>
      </c>
      <c r="AT911">
        <f t="shared" si="302"/>
        <v>0.2</v>
      </c>
      <c r="AV911" s="2" cm="1">
        <f t="array" ref="AV911">TREND($AR911:$AS911,$AR$3:$AS$3,AV$1)</f>
        <v>1.1980700000000013</v>
      </c>
      <c r="AW911" s="2" cm="1">
        <f t="array" ref="AW911">TREND($AR911:$AS911,$AR$3:$AS$3,AW$1)</f>
        <v>1.1932390243902447</v>
      </c>
      <c r="AX911" s="2" cm="1">
        <f t="array" ref="AX911">TREND($AR911:$AS911,$AR$3:$AS$3,AX$1)</f>
        <v>1.169084146341465</v>
      </c>
      <c r="AY911" s="2" cm="1">
        <f t="array" ref="AY911">TREND($AR911:$AS911,$AR$3:$AS$3,AY$1)</f>
        <v>1.1449292682926835</v>
      </c>
      <c r="AZ911" s="2" cm="1">
        <f t="array" ref="AZ911">TREND($AR911:$AS911,$AR$3:$AS$3,AZ$1)</f>
        <v>1.1207743902439038</v>
      </c>
      <c r="BA911" s="2" cm="1">
        <f t="array" ref="BA911">TREND($AR911:$AS911,$AR$3:$AS$3,BA$1)</f>
        <v>1.0966195121951241</v>
      </c>
      <c r="BB911" s="2" cm="1">
        <f t="array" ref="BB911">TREND($AR911:$AS911,$AR$3:$AS$3,BB$1)</f>
        <v>1.0724646341463426</v>
      </c>
      <c r="BC911" s="2" cm="1">
        <f t="array" ref="BC911">TREND($AR911:$AS911,$AR$3:$AS$3,BC$1)</f>
        <v>1.0483097560975629</v>
      </c>
      <c r="BD911" s="2" cm="1">
        <f t="array" ref="BD911">TREND($AR911:$AS911,$AR$3:$AS$3,BD$1)</f>
        <v>1.0241548780487815</v>
      </c>
      <c r="BE911" s="2" cm="1">
        <f t="array" ref="BE911">TREND($AR911:$AS911,$AR$3:$AS$3,BE$1)</f>
        <v>1.0000000000000018</v>
      </c>
      <c r="BF911" s="20" cm="1">
        <f t="array" ref="BF911">TREND($AS911:$AT911,$AS$3:$AT$3,BF$1)</f>
        <v>0.90000000000000568</v>
      </c>
      <c r="BG911" s="20" cm="1">
        <f t="array" ref="BG911">TREND($AS911:$AT911,$AS$3:$AT$3,BG$1)</f>
        <v>0.80000000000000426</v>
      </c>
      <c r="BH911" s="20" cm="1">
        <f t="array" ref="BH911">TREND($AS911:$AT911,$AS$3:$AT$3,BH$1)</f>
        <v>0.70000000000000284</v>
      </c>
      <c r="BI911" s="20" cm="1">
        <f t="array" ref="BI911">TREND($AS911:$AT911,$AS$3:$AT$3,BI$1)</f>
        <v>0.60000000000000142</v>
      </c>
      <c r="BJ911" s="20" cm="1">
        <f t="array" ref="BJ911">TREND($AS911:$AT911,$AS$3:$AT$3,BJ$1)</f>
        <v>0.5</v>
      </c>
      <c r="BK911" s="20" cm="1">
        <f t="array" ref="BK911">TREND($AS911:$AT911,$AS$3:$AT$3,BK$1)</f>
        <v>0.40000000000000568</v>
      </c>
      <c r="BL911" s="20" cm="1">
        <f t="array" ref="BL911">TREND($AS911:$AT911,$AS$3:$AT$3,BL$1)</f>
        <v>0.30000000000000426</v>
      </c>
      <c r="BM911" s="20" cm="1">
        <f t="array" ref="BM911">TREND($AS911:$AT911,$AS$3:$AT$3,BM$1)</f>
        <v>0.20000000000000284</v>
      </c>
    </row>
    <row r="912" spans="1:65" x14ac:dyDescent="0.35">
      <c r="A912" t="str">
        <f>IF(BYDem!B910="","\I:",BYDem!B910)</f>
        <v>MidEast_other</v>
      </c>
      <c r="B912" t="str">
        <f>BYDem!E910</f>
        <v>TAD</v>
      </c>
      <c r="C912" t="str">
        <f t="shared" si="283"/>
        <v>TAD</v>
      </c>
      <c r="D912" s="4">
        <f>SUMIFS(BYDem!$M$2:$M$2000,BYDem!$B$2:$B$2000,Demands!$A912,BYDem!$E$2:$E$2000,Demands!$B912)</f>
        <v>60.200674171199999</v>
      </c>
      <c r="E912" s="4">
        <f t="shared" si="284"/>
        <v>60.664779821251898</v>
      </c>
      <c r="F912" s="4">
        <f t="shared" si="285"/>
        <v>69.470188213175689</v>
      </c>
      <c r="G912" s="4">
        <f t="shared" si="286"/>
        <v>78.351655778997497</v>
      </c>
      <c r="H912" s="4">
        <f t="shared" si="287"/>
        <v>88.189482634586099</v>
      </c>
      <c r="I912" s="4">
        <f t="shared" si="288"/>
        <v>98.660283238291555</v>
      </c>
      <c r="J912" s="4">
        <f t="shared" si="289"/>
        <v>109.31578706645197</v>
      </c>
      <c r="K912" s="4">
        <f t="shared" si="290"/>
        <v>120.03236961088547</v>
      </c>
      <c r="L912" s="4">
        <f t="shared" si="291"/>
        <v>131.12332474378874</v>
      </c>
      <c r="M912" s="4">
        <f t="shared" si="292"/>
        <v>142.84343514565001</v>
      </c>
      <c r="N912" s="4">
        <f t="shared" si="293"/>
        <v>153.79986792086629</v>
      </c>
      <c r="O912" s="4">
        <f t="shared" si="294"/>
        <v>163.31446640492015</v>
      </c>
      <c r="P912" s="4">
        <f t="shared" si="295"/>
        <v>171.3205699115388</v>
      </c>
      <c r="Q912" s="4">
        <f t="shared" si="296"/>
        <v>177.91137476243628</v>
      </c>
      <c r="R912" s="4">
        <f t="shared" si="297"/>
        <v>183.2357210182083</v>
      </c>
      <c r="S912" s="4">
        <f t="shared" si="298"/>
        <v>187.42920219671817</v>
      </c>
      <c r="T912" s="4">
        <f t="shared" si="299"/>
        <v>190.53950989632801</v>
      </c>
      <c r="U912" s="4">
        <f t="shared" si="300"/>
        <v>192.56631254309218</v>
      </c>
      <c r="W912" s="5" t="str">
        <f>VLOOKUP(C912&amp;A912,Driver_elast!$A$2:$D$1161,4,FALSE)</f>
        <v>GDPSER</v>
      </c>
      <c r="X912" s="5">
        <v>1</v>
      </c>
      <c r="Y912" s="2">
        <f>SUMIFS('Growth rates'!D$4:D$999,'Growth rates'!$B$4:$B$999,Demands!$A912,'Growth rates'!$C$4:$C$999,$W912)</f>
        <v>1</v>
      </c>
      <c r="Z912" s="2">
        <f>SUMIFS('Growth rates'!E$4:E$999,'Growth rates'!$B$4:$B$999,Demands!$A912,'Growth rates'!$C$4:$C$999,$W912)</f>
        <v>1.0098412366152363</v>
      </c>
      <c r="AA912" s="2">
        <f>SUMIFS('Growth rates'!F$4:F$999,'Growth rates'!$B$4:$B$999,Demands!$A912,'Growth rates'!$C$4:$C$999,$W912)</f>
        <v>1.1969525949621</v>
      </c>
      <c r="AB912" s="2">
        <f>SUMIFS('Growth rates'!G$4:G$999,'Growth rates'!$B$4:$B$999,Demands!$A912,'Growth rates'!$C$4:$C$999,$W912)</f>
        <v>1.3922953831707909</v>
      </c>
      <c r="AC912" s="2">
        <f>SUMIFS('Growth rates'!H$4:H$999,'Growth rates'!$B$4:$B$999,Demands!$A912,'Growth rates'!$C$4:$C$999,$W912)</f>
        <v>1.6154554856256591</v>
      </c>
      <c r="AD912" s="2">
        <f>SUMIFS('Growth rates'!I$4:I$999,'Growth rates'!$B$4:$B$999,Demands!$A912,'Growth rates'!$C$4:$C$999,$W912)</f>
        <v>1.8603010625407774</v>
      </c>
      <c r="AE912" s="2">
        <f>SUMIFS('Growth rates'!J$4:J$999,'Growth rates'!$B$4:$B$999,Demands!$A912,'Growth rates'!$C$4:$C$999,$W912)</f>
        <v>2.116778424885434</v>
      </c>
      <c r="AF912" s="2">
        <f>SUMIFS('Growth rates'!K$4:K$999,'Growth rates'!$B$4:$B$999,Demands!$A912,'Growth rates'!$C$4:$C$999,$W912)</f>
        <v>2.3816790607811003</v>
      </c>
      <c r="AG912" s="2">
        <f>SUMIFS('Growth rates'!L$4:L$999,'Growth rates'!$B$4:$B$999,Demands!$A912,'Growth rates'!$C$4:$C$999,$W912)</f>
        <v>2.6626025022462958</v>
      </c>
      <c r="AH912" s="2">
        <f>SUMIFS('Growth rates'!M$4:M$999,'Growth rates'!$B$4:$B$999,Demands!$A912,'Growth rates'!$C$4:$C$999,$W912)</f>
        <v>2.9664056427134651</v>
      </c>
      <c r="AI912" s="2">
        <f>SUMIFS('Growth rates'!N$4:N$999,'Growth rates'!$B$4:$B$999,Demands!$A912,'Growth rates'!$C$4:$C$999,$W912)</f>
        <v>3.2891295172121939</v>
      </c>
      <c r="AJ912" s="2">
        <f>SUMIFS('Growth rates'!O$4:O$999,'Growth rates'!$B$4:$B$999,Demands!$A912,'Growth rates'!$C$4:$C$999,$W912)</f>
        <v>3.6138126027456519</v>
      </c>
      <c r="AK912" s="2">
        <f>SUMIFS('Growth rates'!P$4:P$999,'Growth rates'!$B$4:$B$999,Demands!$A912,'Growth rates'!$C$4:$C$999,$W912)</f>
        <v>3.9368838478364645</v>
      </c>
      <c r="AL912" s="2">
        <f>SUMIFS('Growth rates'!Q$4:Q$999,'Growth rates'!$B$4:$B$999,Demands!$A912,'Growth rates'!$C$4:$C$999,$W912)</f>
        <v>4.2591127314206432</v>
      </c>
      <c r="AM912" s="2">
        <f>SUMIFS('Growth rates'!R$4:R$999,'Growth rates'!$B$4:$B$999,Demands!$A912,'Growth rates'!$C$4:$C$999,$W912)</f>
        <v>4.5845339592532222</v>
      </c>
      <c r="AN912" s="2">
        <f>SUMIFS('Growth rates'!S$4:S$999,'Growth rates'!$B$4:$B$999,Demands!$A912,'Growth rates'!$C$4:$C$999,$W912)</f>
        <v>4.9193713372469725</v>
      </c>
      <c r="AO912" s="2">
        <f>SUMIFS('Growth rates'!T$4:T$999,'Growth rates'!$B$4:$B$999,Demands!$A912,'Growth rates'!$C$4:$C$999,$W912)</f>
        <v>5.2667383897562745</v>
      </c>
      <c r="AP912" s="2">
        <f>SUMIFS('Growth rates'!U$4:U$999,'Growth rates'!$B$4:$B$999,Demands!$A912,'Growth rates'!$C$4:$C$999,$W912)</f>
        <v>5.6243176675363094</v>
      </c>
      <c r="AR912">
        <f>VLOOKUP(C912&amp;A912,Driver_elast!$A$2:$E$1161,5,FALSE)</f>
        <v>0.78336799999999995</v>
      </c>
      <c r="AS912">
        <f t="shared" si="301"/>
        <v>0.78336799999999995</v>
      </c>
      <c r="AT912">
        <f t="shared" si="302"/>
        <v>0.1566736</v>
      </c>
      <c r="AV912" s="2" cm="1">
        <f t="array" ref="AV912">TREND($AR912:$AS912,$AR$3:$AS$3,AV$1)</f>
        <v>0.78336799999999995</v>
      </c>
      <c r="AW912" s="2" cm="1">
        <f t="array" ref="AW912">TREND($AR912:$AS912,$AR$3:$AS$3,AW$1)</f>
        <v>0.78336799999999995</v>
      </c>
      <c r="AX912" s="2" cm="1">
        <f t="array" ref="AX912">TREND($AR912:$AS912,$AR$3:$AS$3,AX$1)</f>
        <v>0.78336799999999995</v>
      </c>
      <c r="AY912" s="2" cm="1">
        <f t="array" ref="AY912">TREND($AR912:$AS912,$AR$3:$AS$3,AY$1)</f>
        <v>0.78336799999999995</v>
      </c>
      <c r="AZ912" s="2" cm="1">
        <f t="array" ref="AZ912">TREND($AR912:$AS912,$AR$3:$AS$3,AZ$1)</f>
        <v>0.78336799999999995</v>
      </c>
      <c r="BA912" s="2" cm="1">
        <f t="array" ref="BA912">TREND($AR912:$AS912,$AR$3:$AS$3,BA$1)</f>
        <v>0.78336799999999995</v>
      </c>
      <c r="BB912" s="2" cm="1">
        <f t="array" ref="BB912">TREND($AR912:$AS912,$AR$3:$AS$3,BB$1)</f>
        <v>0.78336799999999995</v>
      </c>
      <c r="BC912" s="2" cm="1">
        <f t="array" ref="BC912">TREND($AR912:$AS912,$AR$3:$AS$3,BC$1)</f>
        <v>0.78336799999999995</v>
      </c>
      <c r="BD912" s="2" cm="1">
        <f t="array" ref="BD912">TREND($AR912:$AS912,$AR$3:$AS$3,BD$1)</f>
        <v>0.78336799999999995</v>
      </c>
      <c r="BE912" s="2" cm="1">
        <f t="array" ref="BE912">TREND($AR912:$AS912,$AR$3:$AS$3,BE$1)</f>
        <v>0.78336799999999995</v>
      </c>
      <c r="BF912" s="20" cm="1">
        <f t="array" ref="BF912">TREND($AS912:$AT912,$AS$3:$AT$3,BF$1)</f>
        <v>0.70503120000000052</v>
      </c>
      <c r="BG912" s="20" cm="1">
        <f t="array" ref="BG912">TREND($AS912:$AT912,$AS$3:$AT$3,BG$1)</f>
        <v>0.6266943999999981</v>
      </c>
      <c r="BH912" s="20" cm="1">
        <f t="array" ref="BH912">TREND($AS912:$AT912,$AS$3:$AT$3,BH$1)</f>
        <v>0.54835759999999567</v>
      </c>
      <c r="BI912" s="20" cm="1">
        <f t="array" ref="BI912">TREND($AS912:$AT912,$AS$3:$AT$3,BI$1)</f>
        <v>0.47002080000000035</v>
      </c>
      <c r="BJ912" s="20" cm="1">
        <f t="array" ref="BJ912">TREND($AS912:$AT912,$AS$3:$AT$3,BJ$1)</f>
        <v>0.39168399999999792</v>
      </c>
      <c r="BK912" s="20" cm="1">
        <f t="array" ref="BK912">TREND($AS912:$AT912,$AS$3:$AT$3,BK$1)</f>
        <v>0.3133471999999955</v>
      </c>
      <c r="BL912" s="20" cm="1">
        <f t="array" ref="BL912">TREND($AS912:$AT912,$AS$3:$AT$3,BL$1)</f>
        <v>0.23501040000000017</v>
      </c>
      <c r="BM912" s="20" cm="1">
        <f t="array" ref="BM912">TREND($AS912:$AT912,$AS$3:$AT$3,BM$1)</f>
        <v>0.15667359999999775</v>
      </c>
    </row>
    <row r="913" spans="1:65" x14ac:dyDescent="0.35">
      <c r="A913" t="str">
        <f>IF(BYDem!B911="","\I:",BYDem!B911)</f>
        <v>MidEast_other</v>
      </c>
      <c r="B913" t="str">
        <f>BYDem!E911</f>
        <v>TAI</v>
      </c>
      <c r="C913" t="str">
        <f t="shared" si="283"/>
        <v>TAI</v>
      </c>
      <c r="D913" s="4">
        <f>SUMIFS(BYDem!$M$2:$M$2000,BYDem!$B$2:$B$2000,Demands!$A913,BYDem!$E$2:$E$2000,Demands!$B913)</f>
        <v>762.82424179199995</v>
      </c>
      <c r="E913" s="4">
        <f t="shared" si="284"/>
        <v>769.96003527496237</v>
      </c>
      <c r="F913" s="4">
        <f t="shared" si="285"/>
        <v>905.56742208742867</v>
      </c>
      <c r="G913" s="4">
        <f t="shared" si="286"/>
        <v>1046.0457517948921</v>
      </c>
      <c r="H913" s="4">
        <f t="shared" si="287"/>
        <v>1205.4147937777952</v>
      </c>
      <c r="I913" s="4">
        <f t="shared" si="288"/>
        <v>1379.0756338490314</v>
      </c>
      <c r="J913" s="4">
        <f t="shared" si="289"/>
        <v>1559.8022023386434</v>
      </c>
      <c r="K913" s="4">
        <f t="shared" si="290"/>
        <v>1745.3454877994945</v>
      </c>
      <c r="L913" s="4">
        <f t="shared" si="291"/>
        <v>1941.0290123476093</v>
      </c>
      <c r="M913" s="4">
        <f t="shared" si="292"/>
        <v>2151.5454744411581</v>
      </c>
      <c r="N913" s="4">
        <f t="shared" si="293"/>
        <v>2351.7904870594316</v>
      </c>
      <c r="O913" s="4">
        <f t="shared" si="294"/>
        <v>2528.3273555048409</v>
      </c>
      <c r="P913" s="4">
        <f t="shared" si="295"/>
        <v>2678.7219176784124</v>
      </c>
      <c r="Q913" s="4">
        <f t="shared" si="296"/>
        <v>2803.7647664091592</v>
      </c>
      <c r="R913" s="4">
        <f t="shared" si="297"/>
        <v>2905.5785167526315</v>
      </c>
      <c r="S913" s="4">
        <f t="shared" si="298"/>
        <v>2986.2647531495891</v>
      </c>
      <c r="T913" s="4">
        <f t="shared" si="299"/>
        <v>3046.3955131589905</v>
      </c>
      <c r="U913" s="4">
        <f t="shared" si="300"/>
        <v>3085.7156473999748</v>
      </c>
      <c r="W913" s="5" t="str">
        <f>VLOOKUP(C913&amp;A913,Driver_elast!$A$2:$D$1161,4,FALSE)</f>
        <v>GDPSER</v>
      </c>
      <c r="X913" s="5">
        <v>1</v>
      </c>
      <c r="Y913" s="2">
        <f>SUMIFS('Growth rates'!D$4:D$999,'Growth rates'!$B$4:$B$999,Demands!$A913,'Growth rates'!$C$4:$C$999,$W913)</f>
        <v>1</v>
      </c>
      <c r="Z913" s="2">
        <f>SUMIFS('Growth rates'!E$4:E$999,'Growth rates'!$B$4:$B$999,Demands!$A913,'Growth rates'!$C$4:$C$999,$W913)</f>
        <v>1.0098412366152363</v>
      </c>
      <c r="AA913" s="2">
        <f>SUMIFS('Growth rates'!F$4:F$999,'Growth rates'!$B$4:$B$999,Demands!$A913,'Growth rates'!$C$4:$C$999,$W913)</f>
        <v>1.1969525949621</v>
      </c>
      <c r="AB913" s="2">
        <f>SUMIFS('Growth rates'!G$4:G$999,'Growth rates'!$B$4:$B$999,Demands!$A913,'Growth rates'!$C$4:$C$999,$W913)</f>
        <v>1.3922953831707909</v>
      </c>
      <c r="AC913" s="2">
        <f>SUMIFS('Growth rates'!H$4:H$999,'Growth rates'!$B$4:$B$999,Demands!$A913,'Growth rates'!$C$4:$C$999,$W913)</f>
        <v>1.6154554856256591</v>
      </c>
      <c r="AD913" s="2">
        <f>SUMIFS('Growth rates'!I$4:I$999,'Growth rates'!$B$4:$B$999,Demands!$A913,'Growth rates'!$C$4:$C$999,$W913)</f>
        <v>1.8603010625407774</v>
      </c>
      <c r="AE913" s="2">
        <f>SUMIFS('Growth rates'!J$4:J$999,'Growth rates'!$B$4:$B$999,Demands!$A913,'Growth rates'!$C$4:$C$999,$W913)</f>
        <v>2.116778424885434</v>
      </c>
      <c r="AF913" s="2">
        <f>SUMIFS('Growth rates'!K$4:K$999,'Growth rates'!$B$4:$B$999,Demands!$A913,'Growth rates'!$C$4:$C$999,$W913)</f>
        <v>2.3816790607811003</v>
      </c>
      <c r="AG913" s="2">
        <f>SUMIFS('Growth rates'!L$4:L$999,'Growth rates'!$B$4:$B$999,Demands!$A913,'Growth rates'!$C$4:$C$999,$W913)</f>
        <v>2.6626025022462958</v>
      </c>
      <c r="AH913" s="2">
        <f>SUMIFS('Growth rates'!M$4:M$999,'Growth rates'!$B$4:$B$999,Demands!$A913,'Growth rates'!$C$4:$C$999,$W913)</f>
        <v>2.9664056427134651</v>
      </c>
      <c r="AI913" s="2">
        <f>SUMIFS('Growth rates'!N$4:N$999,'Growth rates'!$B$4:$B$999,Demands!$A913,'Growth rates'!$C$4:$C$999,$W913)</f>
        <v>3.2891295172121939</v>
      </c>
      <c r="AJ913" s="2">
        <f>SUMIFS('Growth rates'!O$4:O$999,'Growth rates'!$B$4:$B$999,Demands!$A913,'Growth rates'!$C$4:$C$999,$W913)</f>
        <v>3.6138126027456519</v>
      </c>
      <c r="AK913" s="2">
        <f>SUMIFS('Growth rates'!P$4:P$999,'Growth rates'!$B$4:$B$999,Demands!$A913,'Growth rates'!$C$4:$C$999,$W913)</f>
        <v>3.9368838478364645</v>
      </c>
      <c r="AL913" s="2">
        <f>SUMIFS('Growth rates'!Q$4:Q$999,'Growth rates'!$B$4:$B$999,Demands!$A913,'Growth rates'!$C$4:$C$999,$W913)</f>
        <v>4.2591127314206432</v>
      </c>
      <c r="AM913" s="2">
        <f>SUMIFS('Growth rates'!R$4:R$999,'Growth rates'!$B$4:$B$999,Demands!$A913,'Growth rates'!$C$4:$C$999,$W913)</f>
        <v>4.5845339592532222</v>
      </c>
      <c r="AN913" s="2">
        <f>SUMIFS('Growth rates'!S$4:S$999,'Growth rates'!$B$4:$B$999,Demands!$A913,'Growth rates'!$C$4:$C$999,$W913)</f>
        <v>4.9193713372469725</v>
      </c>
      <c r="AO913" s="2">
        <f>SUMIFS('Growth rates'!T$4:T$999,'Growth rates'!$B$4:$B$999,Demands!$A913,'Growth rates'!$C$4:$C$999,$W913)</f>
        <v>5.2667383897562745</v>
      </c>
      <c r="AP913" s="2">
        <f>SUMIFS('Growth rates'!U$4:U$999,'Growth rates'!$B$4:$B$999,Demands!$A913,'Growth rates'!$C$4:$C$999,$W913)</f>
        <v>5.6243176675363094</v>
      </c>
      <c r="AR913">
        <f>VLOOKUP(C913&amp;A913,Driver_elast!$A$2:$E$1161,5,FALSE)</f>
        <v>0.95053500000000002</v>
      </c>
      <c r="AS913">
        <f t="shared" si="301"/>
        <v>0.95053500000000002</v>
      </c>
      <c r="AT913">
        <f t="shared" si="302"/>
        <v>0.190107</v>
      </c>
      <c r="AV913" s="2" cm="1">
        <f t="array" ref="AV913">TREND($AR913:$AS913,$AR$3:$AS$3,AV$1)</f>
        <v>0.95053500000000002</v>
      </c>
      <c r="AW913" s="2" cm="1">
        <f t="array" ref="AW913">TREND($AR913:$AS913,$AR$3:$AS$3,AW$1)</f>
        <v>0.95053500000000002</v>
      </c>
      <c r="AX913" s="2" cm="1">
        <f t="array" ref="AX913">TREND($AR913:$AS913,$AR$3:$AS$3,AX$1)</f>
        <v>0.95053500000000002</v>
      </c>
      <c r="AY913" s="2" cm="1">
        <f t="array" ref="AY913">TREND($AR913:$AS913,$AR$3:$AS$3,AY$1)</f>
        <v>0.95053500000000002</v>
      </c>
      <c r="AZ913" s="2" cm="1">
        <f t="array" ref="AZ913">TREND($AR913:$AS913,$AR$3:$AS$3,AZ$1)</f>
        <v>0.95053500000000002</v>
      </c>
      <c r="BA913" s="2" cm="1">
        <f t="array" ref="BA913">TREND($AR913:$AS913,$AR$3:$AS$3,BA$1)</f>
        <v>0.95053500000000002</v>
      </c>
      <c r="BB913" s="2" cm="1">
        <f t="array" ref="BB913">TREND($AR913:$AS913,$AR$3:$AS$3,BB$1)</f>
        <v>0.95053500000000002</v>
      </c>
      <c r="BC913" s="2" cm="1">
        <f t="array" ref="BC913">TREND($AR913:$AS913,$AR$3:$AS$3,BC$1)</f>
        <v>0.95053500000000002</v>
      </c>
      <c r="BD913" s="2" cm="1">
        <f t="array" ref="BD913">TREND($AR913:$AS913,$AR$3:$AS$3,BD$1)</f>
        <v>0.95053500000000002</v>
      </c>
      <c r="BE913" s="2" cm="1">
        <f t="array" ref="BE913">TREND($AR913:$AS913,$AR$3:$AS$3,BE$1)</f>
        <v>0.95053500000000002</v>
      </c>
      <c r="BF913" s="20" cm="1">
        <f t="array" ref="BF913">TREND($AS913:$AT913,$AS$3:$AT$3,BF$1)</f>
        <v>0.85548149999999623</v>
      </c>
      <c r="BG913" s="20" cm="1">
        <f t="array" ref="BG913">TREND($AS913:$AT913,$AS$3:$AT$3,BG$1)</f>
        <v>0.76042799999999744</v>
      </c>
      <c r="BH913" s="20" cm="1">
        <f t="array" ref="BH913">TREND($AS913:$AT913,$AS$3:$AT$3,BH$1)</f>
        <v>0.66537449999999865</v>
      </c>
      <c r="BI913" s="20" cm="1">
        <f t="array" ref="BI913">TREND($AS913:$AT913,$AS$3:$AT$3,BI$1)</f>
        <v>0.57032099999999986</v>
      </c>
      <c r="BJ913" s="20" cm="1">
        <f t="array" ref="BJ913">TREND($AS913:$AT913,$AS$3:$AT$3,BJ$1)</f>
        <v>0.47526750000000106</v>
      </c>
      <c r="BK913" s="20" cm="1">
        <f t="array" ref="BK913">TREND($AS913:$AT913,$AS$3:$AT$3,BK$1)</f>
        <v>0.38021399999999517</v>
      </c>
      <c r="BL913" s="20" cm="1">
        <f t="array" ref="BL913">TREND($AS913:$AT913,$AS$3:$AT$3,BL$1)</f>
        <v>0.28516049999999638</v>
      </c>
      <c r="BM913" s="20" cm="1">
        <f t="array" ref="BM913">TREND($AS913:$AT913,$AS$3:$AT$3,BM$1)</f>
        <v>0.19010699999999758</v>
      </c>
    </row>
    <row r="914" spans="1:65" x14ac:dyDescent="0.35">
      <c r="A914" t="str">
        <f>IF(BYDem!B912="","\I:",BYDem!B912)</f>
        <v>MidEast_other</v>
      </c>
      <c r="B914" t="str">
        <f>BYDem!E912</f>
        <v>TTF</v>
      </c>
      <c r="C914" t="str">
        <f t="shared" si="283"/>
        <v>TTF</v>
      </c>
      <c r="D914" s="4">
        <f>SUMIFS(BYDem!$M$2:$M$2000,BYDem!$B$2:$B$2000,Demands!$A914,BYDem!$E$2:$E$2000,Demands!$B914)</f>
        <v>2.40085514592</v>
      </c>
      <c r="E914" s="4">
        <f t="shared" si="284"/>
        <v>2.4165588015021835</v>
      </c>
      <c r="F914" s="4">
        <f t="shared" si="285"/>
        <v>2.7290788278602105</v>
      </c>
      <c r="G914" s="4">
        <f t="shared" si="286"/>
        <v>3.0467581322291069</v>
      </c>
      <c r="H914" s="4">
        <f t="shared" si="287"/>
        <v>3.4007475359256834</v>
      </c>
      <c r="I914" s="4">
        <f t="shared" si="288"/>
        <v>3.7864156165835858</v>
      </c>
      <c r="J914" s="4">
        <f t="shared" si="289"/>
        <v>4.1803195868173209</v>
      </c>
      <c r="K914" s="4">
        <f t="shared" si="290"/>
        <v>4.5770949449774356</v>
      </c>
      <c r="L914" s="4">
        <f t="shared" si="291"/>
        <v>4.986360756621373</v>
      </c>
      <c r="M914" s="4">
        <f t="shared" si="292"/>
        <v>5.4167025026620621</v>
      </c>
      <c r="N914" s="4">
        <f t="shared" si="293"/>
        <v>5.8172686704123038</v>
      </c>
      <c r="O914" s="4">
        <f t="shared" si="294"/>
        <v>6.1649022002040619</v>
      </c>
      <c r="P914" s="4">
        <f t="shared" si="295"/>
        <v>6.4576533337738447</v>
      </c>
      <c r="Q914" s="4">
        <f t="shared" si="296"/>
        <v>6.698539842009481</v>
      </c>
      <c r="R914" s="4">
        <f t="shared" si="297"/>
        <v>6.8926769420124403</v>
      </c>
      <c r="S914" s="4">
        <f t="shared" si="298"/>
        <v>7.045003295964154</v>
      </c>
      <c r="T914" s="4">
        <f t="shared" si="299"/>
        <v>7.1575450471938309</v>
      </c>
      <c r="U914" s="4">
        <f t="shared" si="300"/>
        <v>7.2307071125760922</v>
      </c>
      <c r="W914" s="5" t="str">
        <f>VLOOKUP(C914&amp;A914,Driver_elast!$A$2:$D$1161,4,FALSE)</f>
        <v>GDP</v>
      </c>
      <c r="X914" s="5">
        <v>1</v>
      </c>
      <c r="Y914" s="2">
        <f>SUMIFS('Growth rates'!D$4:D$999,'Growth rates'!$B$4:$B$999,Demands!$A914,'Growth rates'!$C$4:$C$999,$W914)</f>
        <v>1</v>
      </c>
      <c r="Z914" s="2">
        <f>SUMIFS('Growth rates'!E$4:E$999,'Growth rates'!$B$4:$B$999,Demands!$A914,'Growth rates'!$C$4:$C$999,$W914)</f>
        <v>1.0092620493445466</v>
      </c>
      <c r="AA914" s="2">
        <f>SUMIFS('Growth rates'!F$4:F$999,'Growth rates'!$B$4:$B$999,Demands!$A914,'Growth rates'!$C$4:$C$999,$W914)</f>
        <v>1.1940853470700745</v>
      </c>
      <c r="AB914" s="2">
        <f>SUMIFS('Growth rates'!G$4:G$999,'Growth rates'!$B$4:$B$999,Demands!$A914,'Growth rates'!$C$4:$C$999,$W914)</f>
        <v>1.3909104551910914</v>
      </c>
      <c r="AC914" s="2">
        <f>SUMIFS('Growth rates'!H$4:H$999,'Growth rates'!$B$4:$B$999,Demands!$A914,'Growth rates'!$C$4:$C$999,$W914)</f>
        <v>1.6197461357171146</v>
      </c>
      <c r="AD914" s="2">
        <f>SUMIFS('Growth rates'!I$4:I$999,'Growth rates'!$B$4:$B$999,Demands!$A914,'Growth rates'!$C$4:$C$999,$W914)</f>
        <v>1.8798570309001259</v>
      </c>
      <c r="AE914" s="2">
        <f>SUMIFS('Growth rates'!J$4:J$999,'Growth rates'!$B$4:$B$999,Demands!$A914,'Growth rates'!$C$4:$C$999,$W914)</f>
        <v>2.1567801300578422</v>
      </c>
      <c r="AF914" s="2">
        <f>SUMIFS('Growth rates'!K$4:K$999,'Growth rates'!$B$4:$B$999,Demands!$A914,'Growth rates'!$C$4:$C$999,$W914)</f>
        <v>2.4466568696582294</v>
      </c>
      <c r="AG914" s="2">
        <f>SUMIFS('Growth rates'!L$4:L$999,'Growth rates'!$B$4:$B$999,Demands!$A914,'Growth rates'!$C$4:$C$999,$W914)</f>
        <v>2.7564422359828393</v>
      </c>
      <c r="AH914" s="2">
        <f>SUMIFS('Growth rates'!M$4:M$999,'Growth rates'!$B$4:$B$999,Demands!$A914,'Growth rates'!$C$4:$C$999,$W914)</f>
        <v>3.093303414944145</v>
      </c>
      <c r="AI914" s="2">
        <f>SUMIFS('Growth rates'!N$4:N$999,'Growth rates'!$B$4:$B$999,Demands!$A914,'Growth rates'!$C$4:$C$999,$W914)</f>
        <v>3.4532114811172354</v>
      </c>
      <c r="AJ914" s="2">
        <f>SUMIFS('Growth rates'!O$4:O$999,'Growth rates'!$B$4:$B$999,Demands!$A914,'Growth rates'!$C$4:$C$999,$W914)</f>
        <v>3.8184764409460383</v>
      </c>
      <c r="AK914" s="2">
        <f>SUMIFS('Growth rates'!P$4:P$999,'Growth rates'!$B$4:$B$999,Demands!$A914,'Growth rates'!$C$4:$C$999,$W914)</f>
        <v>4.1852827156615966</v>
      </c>
      <c r="AL914" s="2">
        <f>SUMIFS('Growth rates'!Q$4:Q$999,'Growth rates'!$B$4:$B$999,Demands!$A914,'Growth rates'!$C$4:$C$999,$W914)</f>
        <v>4.5537369785918846</v>
      </c>
      <c r="AM914" s="2">
        <f>SUMIFS('Growth rates'!R$4:R$999,'Growth rates'!$B$4:$B$999,Demands!$A914,'Growth rates'!$C$4:$C$999,$W914)</f>
        <v>4.9275019674203486</v>
      </c>
      <c r="AN914" s="2">
        <f>SUMIFS('Growth rates'!S$4:S$999,'Growth rates'!$B$4:$B$999,Demands!$A914,'Growth rates'!$C$4:$C$999,$W914)</f>
        <v>5.3130036031325272</v>
      </c>
      <c r="AO914" s="2">
        <f>SUMIFS('Growth rates'!T$4:T$999,'Growth rates'!$B$4:$B$999,Demands!$A914,'Growth rates'!$C$4:$C$999,$W914)</f>
        <v>5.7136152863475447</v>
      </c>
      <c r="AP914" s="2">
        <f>SUMIFS('Growth rates'!U$4:U$999,'Growth rates'!$B$4:$B$999,Demands!$A914,'Growth rates'!$C$4:$C$999,$W914)</f>
        <v>6.1271149428221499</v>
      </c>
      <c r="AR914">
        <f>VLOOKUP(C914&amp;A914,Driver_elast!$A$2:$E$1161,5,FALSE)</f>
        <v>0.70620000000000005</v>
      </c>
      <c r="AS914">
        <f t="shared" si="301"/>
        <v>0.70620000000000005</v>
      </c>
      <c r="AT914">
        <f t="shared" si="302"/>
        <v>0.14124</v>
      </c>
      <c r="AV914" s="2" cm="1">
        <f t="array" ref="AV914">TREND($AR914:$AS914,$AR$3:$AS$3,AV$1)</f>
        <v>0.70620000000000005</v>
      </c>
      <c r="AW914" s="2" cm="1">
        <f t="array" ref="AW914">TREND($AR914:$AS914,$AR$3:$AS$3,AW$1)</f>
        <v>0.70620000000000005</v>
      </c>
      <c r="AX914" s="2" cm="1">
        <f t="array" ref="AX914">TREND($AR914:$AS914,$AR$3:$AS$3,AX$1)</f>
        <v>0.70620000000000005</v>
      </c>
      <c r="AY914" s="2" cm="1">
        <f t="array" ref="AY914">TREND($AR914:$AS914,$AR$3:$AS$3,AY$1)</f>
        <v>0.70620000000000005</v>
      </c>
      <c r="AZ914" s="2" cm="1">
        <f t="array" ref="AZ914">TREND($AR914:$AS914,$AR$3:$AS$3,AZ$1)</f>
        <v>0.70620000000000005</v>
      </c>
      <c r="BA914" s="2" cm="1">
        <f t="array" ref="BA914">TREND($AR914:$AS914,$AR$3:$AS$3,BA$1)</f>
        <v>0.70620000000000005</v>
      </c>
      <c r="BB914" s="2" cm="1">
        <f t="array" ref="BB914">TREND($AR914:$AS914,$AR$3:$AS$3,BB$1)</f>
        <v>0.70620000000000005</v>
      </c>
      <c r="BC914" s="2" cm="1">
        <f t="array" ref="BC914">TREND($AR914:$AS914,$AR$3:$AS$3,BC$1)</f>
        <v>0.70620000000000005</v>
      </c>
      <c r="BD914" s="2" cm="1">
        <f t="array" ref="BD914">TREND($AR914:$AS914,$AR$3:$AS$3,BD$1)</f>
        <v>0.70620000000000005</v>
      </c>
      <c r="BE914" s="2" cm="1">
        <f t="array" ref="BE914">TREND($AR914:$AS914,$AR$3:$AS$3,BE$1)</f>
        <v>0.70620000000000005</v>
      </c>
      <c r="BF914" s="20" cm="1">
        <f t="array" ref="BF914">TREND($AS914:$AT914,$AS$3:$AT$3,BF$1)</f>
        <v>0.63558000000000092</v>
      </c>
      <c r="BG914" s="20" cm="1">
        <f t="array" ref="BG914">TREND($AS914:$AT914,$AS$3:$AT$3,BG$1)</f>
        <v>0.56495999999999924</v>
      </c>
      <c r="BH914" s="20" cm="1">
        <f t="array" ref="BH914">TREND($AS914:$AT914,$AS$3:$AT$3,BH$1)</f>
        <v>0.49434000000000111</v>
      </c>
      <c r="BI914" s="20" cm="1">
        <f t="array" ref="BI914">TREND($AS914:$AT914,$AS$3:$AT$3,BI$1)</f>
        <v>0.42371999999999943</v>
      </c>
      <c r="BJ914" s="20" cm="1">
        <f t="array" ref="BJ914">TREND($AS914:$AT914,$AS$3:$AT$3,BJ$1)</f>
        <v>0.3531000000000013</v>
      </c>
      <c r="BK914" s="20" cm="1">
        <f t="array" ref="BK914">TREND($AS914:$AT914,$AS$3:$AT$3,BK$1)</f>
        <v>0.28247999999999962</v>
      </c>
      <c r="BL914" s="20" cm="1">
        <f t="array" ref="BL914">TREND($AS914:$AT914,$AS$3:$AT$3,BL$1)</f>
        <v>0.21186000000000149</v>
      </c>
      <c r="BM914" s="20" cm="1">
        <f t="array" ref="BM914">TREND($AS914:$AT914,$AS$3:$AT$3,BM$1)</f>
        <v>0.14123999999999981</v>
      </c>
    </row>
    <row r="915" spans="1:65" x14ac:dyDescent="0.35">
      <c r="A915" t="str">
        <f>IF(BYDem!B913="","\I:",BYDem!B913)</f>
        <v>MidEast_other</v>
      </c>
      <c r="B915" t="str">
        <f>BYDem!E913</f>
        <v>TTP</v>
      </c>
      <c r="C915" t="str">
        <f t="shared" si="283"/>
        <v>TTP</v>
      </c>
      <c r="D915" s="4">
        <f>SUMIFS(BYDem!$M$2:$M$2000,BYDem!$B$2:$B$2000,Demands!$A915,BYDem!$E$2:$E$2000,Demands!$B915)</f>
        <v>1.0289379196799999</v>
      </c>
      <c r="E915" s="4">
        <f t="shared" si="284"/>
        <v>1.0356680577866499</v>
      </c>
      <c r="F915" s="4">
        <f t="shared" si="285"/>
        <v>1.1696052119400902</v>
      </c>
      <c r="G915" s="4">
        <f t="shared" si="286"/>
        <v>1.3057534852410457</v>
      </c>
      <c r="H915" s="4">
        <f t="shared" si="287"/>
        <v>1.4574632296824357</v>
      </c>
      <c r="I915" s="4">
        <f t="shared" si="288"/>
        <v>1.6227495499643938</v>
      </c>
      <c r="J915" s="4">
        <f t="shared" si="289"/>
        <v>1.7915655372074231</v>
      </c>
      <c r="K915" s="4">
        <f t="shared" si="290"/>
        <v>1.9616121192760434</v>
      </c>
      <c r="L915" s="4">
        <f t="shared" si="291"/>
        <v>2.1370117528377306</v>
      </c>
      <c r="M915" s="4">
        <f t="shared" si="292"/>
        <v>2.3214439297123115</v>
      </c>
      <c r="N915" s="4">
        <f t="shared" si="293"/>
        <v>2.4931151444624153</v>
      </c>
      <c r="O915" s="4">
        <f t="shared" si="294"/>
        <v>2.6421009429445972</v>
      </c>
      <c r="P915" s="4">
        <f t="shared" si="295"/>
        <v>2.7675657144745038</v>
      </c>
      <c r="Q915" s="4">
        <f t="shared" si="296"/>
        <v>2.8708027894326338</v>
      </c>
      <c r="R915" s="4">
        <f t="shared" si="297"/>
        <v>2.9540044037196163</v>
      </c>
      <c r="S915" s="4">
        <f t="shared" si="298"/>
        <v>3.0192871268417791</v>
      </c>
      <c r="T915" s="4">
        <f t="shared" si="299"/>
        <v>3.0675193059402122</v>
      </c>
      <c r="U915" s="4">
        <f t="shared" si="300"/>
        <v>3.0988744768183243</v>
      </c>
      <c r="W915" s="5" t="str">
        <f>VLOOKUP(C915&amp;A915,Driver_elast!$A$2:$D$1161,4,FALSE)</f>
        <v>GDP</v>
      </c>
      <c r="X915" s="5">
        <v>1</v>
      </c>
      <c r="Y915" s="2">
        <f>SUMIFS('Growth rates'!D$4:D$999,'Growth rates'!$B$4:$B$999,Demands!$A915,'Growth rates'!$C$4:$C$999,$W915)</f>
        <v>1</v>
      </c>
      <c r="Z915" s="2">
        <f>SUMIFS('Growth rates'!E$4:E$999,'Growth rates'!$B$4:$B$999,Demands!$A915,'Growth rates'!$C$4:$C$999,$W915)</f>
        <v>1.0092620493445466</v>
      </c>
      <c r="AA915" s="2">
        <f>SUMIFS('Growth rates'!F$4:F$999,'Growth rates'!$B$4:$B$999,Demands!$A915,'Growth rates'!$C$4:$C$999,$W915)</f>
        <v>1.1940853470700745</v>
      </c>
      <c r="AB915" s="2">
        <f>SUMIFS('Growth rates'!G$4:G$999,'Growth rates'!$B$4:$B$999,Demands!$A915,'Growth rates'!$C$4:$C$999,$W915)</f>
        <v>1.3909104551910914</v>
      </c>
      <c r="AC915" s="2">
        <f>SUMIFS('Growth rates'!H$4:H$999,'Growth rates'!$B$4:$B$999,Demands!$A915,'Growth rates'!$C$4:$C$999,$W915)</f>
        <v>1.6197461357171146</v>
      </c>
      <c r="AD915" s="2">
        <f>SUMIFS('Growth rates'!I$4:I$999,'Growth rates'!$B$4:$B$999,Demands!$A915,'Growth rates'!$C$4:$C$999,$W915)</f>
        <v>1.8798570309001259</v>
      </c>
      <c r="AE915" s="2">
        <f>SUMIFS('Growth rates'!J$4:J$999,'Growth rates'!$B$4:$B$999,Demands!$A915,'Growth rates'!$C$4:$C$999,$W915)</f>
        <v>2.1567801300578422</v>
      </c>
      <c r="AF915" s="2">
        <f>SUMIFS('Growth rates'!K$4:K$999,'Growth rates'!$B$4:$B$999,Demands!$A915,'Growth rates'!$C$4:$C$999,$W915)</f>
        <v>2.4466568696582294</v>
      </c>
      <c r="AG915" s="2">
        <f>SUMIFS('Growth rates'!L$4:L$999,'Growth rates'!$B$4:$B$999,Demands!$A915,'Growth rates'!$C$4:$C$999,$W915)</f>
        <v>2.7564422359828393</v>
      </c>
      <c r="AH915" s="2">
        <f>SUMIFS('Growth rates'!M$4:M$999,'Growth rates'!$B$4:$B$999,Demands!$A915,'Growth rates'!$C$4:$C$999,$W915)</f>
        <v>3.093303414944145</v>
      </c>
      <c r="AI915" s="2">
        <f>SUMIFS('Growth rates'!N$4:N$999,'Growth rates'!$B$4:$B$999,Demands!$A915,'Growth rates'!$C$4:$C$999,$W915)</f>
        <v>3.4532114811172354</v>
      </c>
      <c r="AJ915" s="2">
        <f>SUMIFS('Growth rates'!O$4:O$999,'Growth rates'!$B$4:$B$999,Demands!$A915,'Growth rates'!$C$4:$C$999,$W915)</f>
        <v>3.8184764409460383</v>
      </c>
      <c r="AK915" s="2">
        <f>SUMIFS('Growth rates'!P$4:P$999,'Growth rates'!$B$4:$B$999,Demands!$A915,'Growth rates'!$C$4:$C$999,$W915)</f>
        <v>4.1852827156615966</v>
      </c>
      <c r="AL915" s="2">
        <f>SUMIFS('Growth rates'!Q$4:Q$999,'Growth rates'!$B$4:$B$999,Demands!$A915,'Growth rates'!$C$4:$C$999,$W915)</f>
        <v>4.5537369785918846</v>
      </c>
      <c r="AM915" s="2">
        <f>SUMIFS('Growth rates'!R$4:R$999,'Growth rates'!$B$4:$B$999,Demands!$A915,'Growth rates'!$C$4:$C$999,$W915)</f>
        <v>4.9275019674203486</v>
      </c>
      <c r="AN915" s="2">
        <f>SUMIFS('Growth rates'!S$4:S$999,'Growth rates'!$B$4:$B$999,Demands!$A915,'Growth rates'!$C$4:$C$999,$W915)</f>
        <v>5.3130036031325272</v>
      </c>
      <c r="AO915" s="2">
        <f>SUMIFS('Growth rates'!T$4:T$999,'Growth rates'!$B$4:$B$999,Demands!$A915,'Growth rates'!$C$4:$C$999,$W915)</f>
        <v>5.7136152863475447</v>
      </c>
      <c r="AP915" s="2">
        <f>SUMIFS('Growth rates'!U$4:U$999,'Growth rates'!$B$4:$B$999,Demands!$A915,'Growth rates'!$C$4:$C$999,$W915)</f>
        <v>6.1271149428221499</v>
      </c>
      <c r="AR915">
        <f>VLOOKUP(C915&amp;A915,Driver_elast!$A$2:$E$1161,5,FALSE)</f>
        <v>0.70620000000000005</v>
      </c>
      <c r="AS915">
        <f t="shared" si="301"/>
        <v>0.70620000000000005</v>
      </c>
      <c r="AT915">
        <f t="shared" si="302"/>
        <v>0.14124</v>
      </c>
      <c r="AV915" s="2" cm="1">
        <f t="array" ref="AV915">TREND($AR915:$AS915,$AR$3:$AS$3,AV$1)</f>
        <v>0.70620000000000005</v>
      </c>
      <c r="AW915" s="2" cm="1">
        <f t="array" ref="AW915">TREND($AR915:$AS915,$AR$3:$AS$3,AW$1)</f>
        <v>0.70620000000000005</v>
      </c>
      <c r="AX915" s="2" cm="1">
        <f t="array" ref="AX915">TREND($AR915:$AS915,$AR$3:$AS$3,AX$1)</f>
        <v>0.70620000000000005</v>
      </c>
      <c r="AY915" s="2" cm="1">
        <f t="array" ref="AY915">TREND($AR915:$AS915,$AR$3:$AS$3,AY$1)</f>
        <v>0.70620000000000005</v>
      </c>
      <c r="AZ915" s="2" cm="1">
        <f t="array" ref="AZ915">TREND($AR915:$AS915,$AR$3:$AS$3,AZ$1)</f>
        <v>0.70620000000000005</v>
      </c>
      <c r="BA915" s="2" cm="1">
        <f t="array" ref="BA915">TREND($AR915:$AS915,$AR$3:$AS$3,BA$1)</f>
        <v>0.70620000000000005</v>
      </c>
      <c r="BB915" s="2" cm="1">
        <f t="array" ref="BB915">TREND($AR915:$AS915,$AR$3:$AS$3,BB$1)</f>
        <v>0.70620000000000005</v>
      </c>
      <c r="BC915" s="2" cm="1">
        <f t="array" ref="BC915">TREND($AR915:$AS915,$AR$3:$AS$3,BC$1)</f>
        <v>0.70620000000000005</v>
      </c>
      <c r="BD915" s="2" cm="1">
        <f t="array" ref="BD915">TREND($AR915:$AS915,$AR$3:$AS$3,BD$1)</f>
        <v>0.70620000000000005</v>
      </c>
      <c r="BE915" s="2" cm="1">
        <f t="array" ref="BE915">TREND($AR915:$AS915,$AR$3:$AS$3,BE$1)</f>
        <v>0.70620000000000005</v>
      </c>
      <c r="BF915" s="20" cm="1">
        <f t="array" ref="BF915">TREND($AS915:$AT915,$AS$3:$AT$3,BF$1)</f>
        <v>0.63558000000000092</v>
      </c>
      <c r="BG915" s="20" cm="1">
        <f t="array" ref="BG915">TREND($AS915:$AT915,$AS$3:$AT$3,BG$1)</f>
        <v>0.56495999999999924</v>
      </c>
      <c r="BH915" s="20" cm="1">
        <f t="array" ref="BH915">TREND($AS915:$AT915,$AS$3:$AT$3,BH$1)</f>
        <v>0.49434000000000111</v>
      </c>
      <c r="BI915" s="20" cm="1">
        <f t="array" ref="BI915">TREND($AS915:$AT915,$AS$3:$AT$3,BI$1)</f>
        <v>0.42371999999999943</v>
      </c>
      <c r="BJ915" s="20" cm="1">
        <f t="array" ref="BJ915">TREND($AS915:$AT915,$AS$3:$AT$3,BJ$1)</f>
        <v>0.3531000000000013</v>
      </c>
      <c r="BK915" s="20" cm="1">
        <f t="array" ref="BK915">TREND($AS915:$AT915,$AS$3:$AT$3,BK$1)</f>
        <v>0.28247999999999962</v>
      </c>
      <c r="BL915" s="20" cm="1">
        <f t="array" ref="BL915">TREND($AS915:$AT915,$AS$3:$AT$3,BL$1)</f>
        <v>0.21186000000000149</v>
      </c>
      <c r="BM915" s="20" cm="1">
        <f t="array" ref="BM915">TREND($AS915:$AT915,$AS$3:$AT$3,BM$1)</f>
        <v>0.14123999999999981</v>
      </c>
    </row>
    <row r="916" spans="1:65" x14ac:dyDescent="0.35">
      <c r="A916" t="str">
        <f>IF(BYDem!B914="","\I:",BYDem!B914)</f>
        <v>MidEast_other</v>
      </c>
      <c r="B916" t="str">
        <f>BYDem!E914</f>
        <v>TWD</v>
      </c>
      <c r="C916" t="str">
        <f t="shared" si="283"/>
        <v>TWD</v>
      </c>
      <c r="D916" s="4">
        <f>SUMIFS(BYDem!$M$2:$M$2000,BYDem!$B$2:$B$2000,Demands!$A916,BYDem!$E$2:$E$2000,Demands!$B916)</f>
        <v>0</v>
      </c>
      <c r="E916" s="4">
        <f t="shared" si="284"/>
        <v>0</v>
      </c>
      <c r="F916" s="4">
        <f t="shared" si="285"/>
        <v>0</v>
      </c>
      <c r="G916" s="4">
        <f t="shared" si="286"/>
        <v>0</v>
      </c>
      <c r="H916" s="4">
        <f t="shared" si="287"/>
        <v>0</v>
      </c>
      <c r="I916" s="4">
        <f t="shared" si="288"/>
        <v>0</v>
      </c>
      <c r="J916" s="4">
        <f t="shared" si="289"/>
        <v>0</v>
      </c>
      <c r="K916" s="4">
        <f t="shared" si="290"/>
        <v>0</v>
      </c>
      <c r="L916" s="4">
        <f t="shared" si="291"/>
        <v>0</v>
      </c>
      <c r="M916" s="4">
        <f t="shared" si="292"/>
        <v>0</v>
      </c>
      <c r="N916" s="4">
        <f t="shared" si="293"/>
        <v>0</v>
      </c>
      <c r="O916" s="4">
        <f t="shared" si="294"/>
        <v>0</v>
      </c>
      <c r="P916" s="4">
        <f t="shared" si="295"/>
        <v>0</v>
      </c>
      <c r="Q916" s="4">
        <f t="shared" si="296"/>
        <v>0</v>
      </c>
      <c r="R916" s="4">
        <f t="shared" si="297"/>
        <v>0</v>
      </c>
      <c r="S916" s="4">
        <f t="shared" si="298"/>
        <v>0</v>
      </c>
      <c r="T916" s="4">
        <f t="shared" si="299"/>
        <v>0</v>
      </c>
      <c r="U916" s="4">
        <f t="shared" si="300"/>
        <v>0</v>
      </c>
      <c r="W916" s="5" t="str">
        <f>VLOOKUP(C916&amp;A916,Driver_elast!$A$2:$D$1161,4,FALSE)</f>
        <v>GDPSER</v>
      </c>
      <c r="X916" s="5">
        <v>1</v>
      </c>
      <c r="Y916" s="2">
        <f>SUMIFS('Growth rates'!D$4:D$999,'Growth rates'!$B$4:$B$999,Demands!$A916,'Growth rates'!$C$4:$C$999,$W916)</f>
        <v>1</v>
      </c>
      <c r="Z916" s="2">
        <f>SUMIFS('Growth rates'!E$4:E$999,'Growth rates'!$B$4:$B$999,Demands!$A916,'Growth rates'!$C$4:$C$999,$W916)</f>
        <v>1.0098412366152363</v>
      </c>
      <c r="AA916" s="2">
        <f>SUMIFS('Growth rates'!F$4:F$999,'Growth rates'!$B$4:$B$999,Demands!$A916,'Growth rates'!$C$4:$C$999,$W916)</f>
        <v>1.1969525949621</v>
      </c>
      <c r="AB916" s="2">
        <f>SUMIFS('Growth rates'!G$4:G$999,'Growth rates'!$B$4:$B$999,Demands!$A916,'Growth rates'!$C$4:$C$999,$W916)</f>
        <v>1.3922953831707909</v>
      </c>
      <c r="AC916" s="2">
        <f>SUMIFS('Growth rates'!H$4:H$999,'Growth rates'!$B$4:$B$999,Demands!$A916,'Growth rates'!$C$4:$C$999,$W916)</f>
        <v>1.6154554856256591</v>
      </c>
      <c r="AD916" s="2">
        <f>SUMIFS('Growth rates'!I$4:I$999,'Growth rates'!$B$4:$B$999,Demands!$A916,'Growth rates'!$C$4:$C$999,$W916)</f>
        <v>1.8603010625407774</v>
      </c>
      <c r="AE916" s="2">
        <f>SUMIFS('Growth rates'!J$4:J$999,'Growth rates'!$B$4:$B$999,Demands!$A916,'Growth rates'!$C$4:$C$999,$W916)</f>
        <v>2.116778424885434</v>
      </c>
      <c r="AF916" s="2">
        <f>SUMIFS('Growth rates'!K$4:K$999,'Growth rates'!$B$4:$B$999,Demands!$A916,'Growth rates'!$C$4:$C$999,$W916)</f>
        <v>2.3816790607811003</v>
      </c>
      <c r="AG916" s="2">
        <f>SUMIFS('Growth rates'!L$4:L$999,'Growth rates'!$B$4:$B$999,Demands!$A916,'Growth rates'!$C$4:$C$999,$W916)</f>
        <v>2.6626025022462958</v>
      </c>
      <c r="AH916" s="2">
        <f>SUMIFS('Growth rates'!M$4:M$999,'Growth rates'!$B$4:$B$999,Demands!$A916,'Growth rates'!$C$4:$C$999,$W916)</f>
        <v>2.9664056427134651</v>
      </c>
      <c r="AI916" s="2">
        <f>SUMIFS('Growth rates'!N$4:N$999,'Growth rates'!$B$4:$B$999,Demands!$A916,'Growth rates'!$C$4:$C$999,$W916)</f>
        <v>3.2891295172121939</v>
      </c>
      <c r="AJ916" s="2">
        <f>SUMIFS('Growth rates'!O$4:O$999,'Growth rates'!$B$4:$B$999,Demands!$A916,'Growth rates'!$C$4:$C$999,$W916)</f>
        <v>3.6138126027456519</v>
      </c>
      <c r="AK916" s="2">
        <f>SUMIFS('Growth rates'!P$4:P$999,'Growth rates'!$B$4:$B$999,Demands!$A916,'Growth rates'!$C$4:$C$999,$W916)</f>
        <v>3.9368838478364645</v>
      </c>
      <c r="AL916" s="2">
        <f>SUMIFS('Growth rates'!Q$4:Q$999,'Growth rates'!$B$4:$B$999,Demands!$A916,'Growth rates'!$C$4:$C$999,$W916)</f>
        <v>4.2591127314206432</v>
      </c>
      <c r="AM916" s="2">
        <f>SUMIFS('Growth rates'!R$4:R$999,'Growth rates'!$B$4:$B$999,Demands!$A916,'Growth rates'!$C$4:$C$999,$W916)</f>
        <v>4.5845339592532222</v>
      </c>
      <c r="AN916" s="2">
        <f>SUMIFS('Growth rates'!S$4:S$999,'Growth rates'!$B$4:$B$999,Demands!$A916,'Growth rates'!$C$4:$C$999,$W916)</f>
        <v>4.9193713372469725</v>
      </c>
      <c r="AO916" s="2">
        <f>SUMIFS('Growth rates'!T$4:T$999,'Growth rates'!$B$4:$B$999,Demands!$A916,'Growth rates'!$C$4:$C$999,$W916)</f>
        <v>5.2667383897562745</v>
      </c>
      <c r="AP916" s="2">
        <f>SUMIFS('Growth rates'!U$4:U$999,'Growth rates'!$B$4:$B$999,Demands!$A916,'Growth rates'!$C$4:$C$999,$W916)</f>
        <v>5.6243176675363094</v>
      </c>
      <c r="AR916">
        <f>VLOOKUP(C916&amp;A916,Driver_elast!$A$2:$E$1161,5,FALSE)</f>
        <v>0.79090300000000002</v>
      </c>
      <c r="AS916">
        <f t="shared" si="301"/>
        <v>0.79090300000000002</v>
      </c>
      <c r="AT916">
        <f t="shared" si="302"/>
        <v>0.1581806</v>
      </c>
      <c r="AV916" s="2" cm="1">
        <f t="array" ref="AV916">TREND($AR916:$AS916,$AR$3:$AS$3,AV$1)</f>
        <v>0.79090300000000002</v>
      </c>
      <c r="AW916" s="2" cm="1">
        <f t="array" ref="AW916">TREND($AR916:$AS916,$AR$3:$AS$3,AW$1)</f>
        <v>0.79090300000000002</v>
      </c>
      <c r="AX916" s="2" cm="1">
        <f t="array" ref="AX916">TREND($AR916:$AS916,$AR$3:$AS$3,AX$1)</f>
        <v>0.79090300000000002</v>
      </c>
      <c r="AY916" s="2" cm="1">
        <f t="array" ref="AY916">TREND($AR916:$AS916,$AR$3:$AS$3,AY$1)</f>
        <v>0.79090300000000002</v>
      </c>
      <c r="AZ916" s="2" cm="1">
        <f t="array" ref="AZ916">TREND($AR916:$AS916,$AR$3:$AS$3,AZ$1)</f>
        <v>0.79090300000000002</v>
      </c>
      <c r="BA916" s="2" cm="1">
        <f t="array" ref="BA916">TREND($AR916:$AS916,$AR$3:$AS$3,BA$1)</f>
        <v>0.79090300000000002</v>
      </c>
      <c r="BB916" s="2" cm="1">
        <f t="array" ref="BB916">TREND($AR916:$AS916,$AR$3:$AS$3,BB$1)</f>
        <v>0.79090300000000002</v>
      </c>
      <c r="BC916" s="2" cm="1">
        <f t="array" ref="BC916">TREND($AR916:$AS916,$AR$3:$AS$3,BC$1)</f>
        <v>0.79090300000000002</v>
      </c>
      <c r="BD916" s="2" cm="1">
        <f t="array" ref="BD916">TREND($AR916:$AS916,$AR$3:$AS$3,BD$1)</f>
        <v>0.79090300000000002</v>
      </c>
      <c r="BE916" s="2" cm="1">
        <f t="array" ref="BE916">TREND($AR916:$AS916,$AR$3:$AS$3,BE$1)</f>
        <v>0.79090300000000002</v>
      </c>
      <c r="BF916" s="20" cm="1">
        <f t="array" ref="BF916">TREND($AS916:$AT916,$AS$3:$AT$3,BF$1)</f>
        <v>0.71181269999999586</v>
      </c>
      <c r="BG916" s="20" cm="1">
        <f t="array" ref="BG916">TREND($AS916:$AT916,$AS$3:$AT$3,BG$1)</f>
        <v>0.63272239999999869</v>
      </c>
      <c r="BH916" s="20" cm="1">
        <f t="array" ref="BH916">TREND($AS916:$AT916,$AS$3:$AT$3,BH$1)</f>
        <v>0.55363209999999441</v>
      </c>
      <c r="BI916" s="20" cm="1">
        <f t="array" ref="BI916">TREND($AS916:$AT916,$AS$3:$AT$3,BI$1)</f>
        <v>0.47454179999999724</v>
      </c>
      <c r="BJ916" s="20" cm="1">
        <f t="array" ref="BJ916">TREND($AS916:$AT916,$AS$3:$AT$3,BJ$1)</f>
        <v>0.39545149999999296</v>
      </c>
      <c r="BK916" s="20" cm="1">
        <f t="array" ref="BK916">TREND($AS916:$AT916,$AS$3:$AT$3,BK$1)</f>
        <v>0.31636119999999579</v>
      </c>
      <c r="BL916" s="20" cm="1">
        <f t="array" ref="BL916">TREND($AS916:$AT916,$AS$3:$AT$3,BL$1)</f>
        <v>0.23727089999999862</v>
      </c>
      <c r="BM916" s="20" cm="1">
        <f t="array" ref="BM916">TREND($AS916:$AT916,$AS$3:$AT$3,BM$1)</f>
        <v>0.15818059999999434</v>
      </c>
    </row>
    <row r="917" spans="1:65" x14ac:dyDescent="0.35">
      <c r="A917" t="str">
        <f>IF(BYDem!B915="","\I:",BYDem!B915)</f>
        <v>MidEast_other</v>
      </c>
      <c r="B917" t="str">
        <f>BYDem!E915</f>
        <v>TWI</v>
      </c>
      <c r="C917" t="str">
        <f t="shared" si="283"/>
        <v>TWI</v>
      </c>
      <c r="D917" s="4">
        <f>SUMIFS(BYDem!$M$2:$M$2000,BYDem!$B$2:$B$2000,Demands!$A917,BYDem!$E$2:$E$2000,Demands!$B917)</f>
        <v>869.30892232919996</v>
      </c>
      <c r="E917" s="4">
        <f t="shared" si="284"/>
        <v>878.05521853561834</v>
      </c>
      <c r="F917" s="4">
        <f t="shared" si="285"/>
        <v>1050.9906692266884</v>
      </c>
      <c r="G917" s="4">
        <f t="shared" si="286"/>
        <v>1235.4396324651505</v>
      </c>
      <c r="H917" s="4">
        <f t="shared" si="287"/>
        <v>1449.6579279474183</v>
      </c>
      <c r="I917" s="4">
        <f t="shared" si="288"/>
        <v>1692.4979896455825</v>
      </c>
      <c r="J917" s="4">
        <f t="shared" si="289"/>
        <v>1949.8882155488243</v>
      </c>
      <c r="K917" s="4">
        <f t="shared" si="290"/>
        <v>2217.6111955489041</v>
      </c>
      <c r="L917" s="4">
        <f t="shared" si="291"/>
        <v>2501.4241296534315</v>
      </c>
      <c r="M917" s="4">
        <f t="shared" si="292"/>
        <v>2807.1198813719011</v>
      </c>
      <c r="N917" s="4">
        <f t="shared" si="293"/>
        <v>3101.069247873008</v>
      </c>
      <c r="O917" s="4">
        <f t="shared" si="294"/>
        <v>3363.4828163311331</v>
      </c>
      <c r="P917" s="4">
        <f t="shared" si="295"/>
        <v>3589.6522414162314</v>
      </c>
      <c r="Q917" s="4">
        <f t="shared" si="296"/>
        <v>3779.2627543458943</v>
      </c>
      <c r="R917" s="4">
        <f t="shared" si="297"/>
        <v>3934.3613149125958</v>
      </c>
      <c r="S917" s="4">
        <f t="shared" si="298"/>
        <v>4057.482744992963</v>
      </c>
      <c r="T917" s="4">
        <f t="shared" si="299"/>
        <v>4149.2655733235806</v>
      </c>
      <c r="U917" s="4">
        <f t="shared" si="300"/>
        <v>4209.3228156545747</v>
      </c>
      <c r="W917" s="5" t="str">
        <f>VLOOKUP(C917&amp;A917,Driver_elast!$A$2:$D$1161,4,FALSE)</f>
        <v>GDP</v>
      </c>
      <c r="X917" s="5">
        <v>1</v>
      </c>
      <c r="Y917" s="2">
        <f>SUMIFS('Growth rates'!D$4:D$999,'Growth rates'!$B$4:$B$999,Demands!$A917,'Growth rates'!$C$4:$C$999,$W917)</f>
        <v>1</v>
      </c>
      <c r="Z917" s="2">
        <f>SUMIFS('Growth rates'!E$4:E$999,'Growth rates'!$B$4:$B$999,Demands!$A917,'Growth rates'!$C$4:$C$999,$W917)</f>
        <v>1.0092620493445466</v>
      </c>
      <c r="AA917" s="2">
        <f>SUMIFS('Growth rates'!F$4:F$999,'Growth rates'!$B$4:$B$999,Demands!$A917,'Growth rates'!$C$4:$C$999,$W917)</f>
        <v>1.1940853470700745</v>
      </c>
      <c r="AB917" s="2">
        <f>SUMIFS('Growth rates'!G$4:G$999,'Growth rates'!$B$4:$B$999,Demands!$A917,'Growth rates'!$C$4:$C$999,$W917)</f>
        <v>1.3909104551910914</v>
      </c>
      <c r="AC917" s="2">
        <f>SUMIFS('Growth rates'!H$4:H$999,'Growth rates'!$B$4:$B$999,Demands!$A917,'Growth rates'!$C$4:$C$999,$W917)</f>
        <v>1.6197461357171146</v>
      </c>
      <c r="AD917" s="2">
        <f>SUMIFS('Growth rates'!I$4:I$999,'Growth rates'!$B$4:$B$999,Demands!$A917,'Growth rates'!$C$4:$C$999,$W917)</f>
        <v>1.8798570309001259</v>
      </c>
      <c r="AE917" s="2">
        <f>SUMIFS('Growth rates'!J$4:J$999,'Growth rates'!$B$4:$B$999,Demands!$A917,'Growth rates'!$C$4:$C$999,$W917)</f>
        <v>2.1567801300578422</v>
      </c>
      <c r="AF917" s="2">
        <f>SUMIFS('Growth rates'!K$4:K$999,'Growth rates'!$B$4:$B$999,Demands!$A917,'Growth rates'!$C$4:$C$999,$W917)</f>
        <v>2.4466568696582294</v>
      </c>
      <c r="AG917" s="2">
        <f>SUMIFS('Growth rates'!L$4:L$999,'Growth rates'!$B$4:$B$999,Demands!$A917,'Growth rates'!$C$4:$C$999,$W917)</f>
        <v>2.7564422359828393</v>
      </c>
      <c r="AH917" s="2">
        <f>SUMIFS('Growth rates'!M$4:M$999,'Growth rates'!$B$4:$B$999,Demands!$A917,'Growth rates'!$C$4:$C$999,$W917)</f>
        <v>3.093303414944145</v>
      </c>
      <c r="AI917" s="2">
        <f>SUMIFS('Growth rates'!N$4:N$999,'Growth rates'!$B$4:$B$999,Demands!$A917,'Growth rates'!$C$4:$C$999,$W917)</f>
        <v>3.4532114811172354</v>
      </c>
      <c r="AJ917" s="2">
        <f>SUMIFS('Growth rates'!O$4:O$999,'Growth rates'!$B$4:$B$999,Demands!$A917,'Growth rates'!$C$4:$C$999,$W917)</f>
        <v>3.8184764409460383</v>
      </c>
      <c r="AK917" s="2">
        <f>SUMIFS('Growth rates'!P$4:P$999,'Growth rates'!$B$4:$B$999,Demands!$A917,'Growth rates'!$C$4:$C$999,$W917)</f>
        <v>4.1852827156615966</v>
      </c>
      <c r="AL917" s="2">
        <f>SUMIFS('Growth rates'!Q$4:Q$999,'Growth rates'!$B$4:$B$999,Demands!$A917,'Growth rates'!$C$4:$C$999,$W917)</f>
        <v>4.5537369785918846</v>
      </c>
      <c r="AM917" s="2">
        <f>SUMIFS('Growth rates'!R$4:R$999,'Growth rates'!$B$4:$B$999,Demands!$A917,'Growth rates'!$C$4:$C$999,$W917)</f>
        <v>4.9275019674203486</v>
      </c>
      <c r="AN917" s="2">
        <f>SUMIFS('Growth rates'!S$4:S$999,'Growth rates'!$B$4:$B$999,Demands!$A917,'Growth rates'!$C$4:$C$999,$W917)</f>
        <v>5.3130036031325272</v>
      </c>
      <c r="AO917" s="2">
        <f>SUMIFS('Growth rates'!T$4:T$999,'Growth rates'!$B$4:$B$999,Demands!$A917,'Growth rates'!$C$4:$C$999,$W917)</f>
        <v>5.7136152863475447</v>
      </c>
      <c r="AP917" s="2">
        <f>SUMIFS('Growth rates'!U$4:U$999,'Growth rates'!$B$4:$B$999,Demands!$A917,'Growth rates'!$C$4:$C$999,$W917)</f>
        <v>6.1271149428221499</v>
      </c>
      <c r="AR917">
        <f>VLOOKUP(C917&amp;A917,Driver_elast!$A$2:$E$1161,5,FALSE)</f>
        <v>1.0884400000000001</v>
      </c>
      <c r="AS917">
        <f t="shared" si="301"/>
        <v>1</v>
      </c>
      <c r="AT917">
        <f t="shared" si="302"/>
        <v>0.2</v>
      </c>
      <c r="AV917" s="2" cm="1">
        <f t="array" ref="AV917">TREND($AR917:$AS917,$AR$3:$AS$3,AV$1)</f>
        <v>1.0884400000000003</v>
      </c>
      <c r="AW917" s="2" cm="1">
        <f t="array" ref="AW917">TREND($AR917:$AS917,$AR$3:$AS$3,AW$1)</f>
        <v>1.0862829268292691</v>
      </c>
      <c r="AX917" s="2" cm="1">
        <f t="array" ref="AX917">TREND($AR917:$AS917,$AR$3:$AS$3,AX$1)</f>
        <v>1.0754975609756103</v>
      </c>
      <c r="AY917" s="2" cm="1">
        <f t="array" ref="AY917">TREND($AR917:$AS917,$AR$3:$AS$3,AY$1)</f>
        <v>1.0647121951219516</v>
      </c>
      <c r="AZ917" s="2" cm="1">
        <f t="array" ref="AZ917">TREND($AR917:$AS917,$AR$3:$AS$3,AZ$1)</f>
        <v>1.0539268292682928</v>
      </c>
      <c r="BA917" s="2" cm="1">
        <f t="array" ref="BA917">TREND($AR917:$AS917,$AR$3:$AS$3,BA$1)</f>
        <v>1.0431414634146341</v>
      </c>
      <c r="BB917" s="2" cm="1">
        <f t="array" ref="BB917">TREND($AR917:$AS917,$AR$3:$AS$3,BB$1)</f>
        <v>1.0323560975609762</v>
      </c>
      <c r="BC917" s="2" cm="1">
        <f t="array" ref="BC917">TREND($AR917:$AS917,$AR$3:$AS$3,BC$1)</f>
        <v>1.0215707317073175</v>
      </c>
      <c r="BD917" s="2" cm="1">
        <f t="array" ref="BD917">TREND($AR917:$AS917,$AR$3:$AS$3,BD$1)</f>
        <v>1.0107853658536587</v>
      </c>
      <c r="BE917" s="2" cm="1">
        <f t="array" ref="BE917">TREND($AR917:$AS917,$AR$3:$AS$3,BE$1)</f>
        <v>1</v>
      </c>
      <c r="BF917" s="20" cm="1">
        <f t="array" ref="BF917">TREND($AS917:$AT917,$AS$3:$AT$3,BF$1)</f>
        <v>0.90000000000000568</v>
      </c>
      <c r="BG917" s="20" cm="1">
        <f t="array" ref="BG917">TREND($AS917:$AT917,$AS$3:$AT$3,BG$1)</f>
        <v>0.80000000000000426</v>
      </c>
      <c r="BH917" s="20" cm="1">
        <f t="array" ref="BH917">TREND($AS917:$AT917,$AS$3:$AT$3,BH$1)</f>
        <v>0.70000000000000284</v>
      </c>
      <c r="BI917" s="20" cm="1">
        <f t="array" ref="BI917">TREND($AS917:$AT917,$AS$3:$AT$3,BI$1)</f>
        <v>0.60000000000000142</v>
      </c>
      <c r="BJ917" s="20" cm="1">
        <f t="array" ref="BJ917">TREND($AS917:$AT917,$AS$3:$AT$3,BJ$1)</f>
        <v>0.5</v>
      </c>
      <c r="BK917" s="20" cm="1">
        <f t="array" ref="BK917">TREND($AS917:$AT917,$AS$3:$AT$3,BK$1)</f>
        <v>0.40000000000000568</v>
      </c>
      <c r="BL917" s="20" cm="1">
        <f t="array" ref="BL917">TREND($AS917:$AT917,$AS$3:$AT$3,BL$1)</f>
        <v>0.30000000000000426</v>
      </c>
      <c r="BM917" s="20" cm="1">
        <f t="array" ref="BM917">TREND($AS917:$AT917,$AS$3:$AT$3,BM$1)</f>
        <v>0.20000000000000284</v>
      </c>
    </row>
    <row r="918" spans="1:65" x14ac:dyDescent="0.35">
      <c r="A918" t="str">
        <f>IF(BYDem!B916="","\I:",BYDem!B916)</f>
        <v>MidEast_other</v>
      </c>
      <c r="B918" t="str">
        <f>BYDem!E916</f>
        <v>Trd_2w</v>
      </c>
      <c r="C918" t="str">
        <f t="shared" si="283"/>
        <v>Trd_2w</v>
      </c>
      <c r="D918" s="4">
        <f>SUMIFS(BYDem!$M$2:$M$2000,BYDem!$B$2:$B$2000,Demands!$A918,BYDem!$E$2:$E$2000,Demands!$B918)</f>
        <v>32.69</v>
      </c>
      <c r="E918" s="4">
        <f t="shared" si="284"/>
        <v>32.414740905545777</v>
      </c>
      <c r="F918" s="4">
        <f t="shared" si="285"/>
        <v>36.351665267312704</v>
      </c>
      <c r="G918" s="4">
        <f t="shared" si="286"/>
        <v>40.155731369188658</v>
      </c>
      <c r="H918" s="4">
        <f t="shared" si="287"/>
        <v>44.600476161966533</v>
      </c>
      <c r="I918" s="4">
        <f t="shared" si="288"/>
        <v>49.576368379805182</v>
      </c>
      <c r="J918" s="4">
        <f t="shared" si="289"/>
        <v>54.65421759162367</v>
      </c>
      <c r="K918" s="4">
        <f t="shared" si="290"/>
        <v>59.830281626325345</v>
      </c>
      <c r="L918" s="4">
        <f t="shared" si="291"/>
        <v>65.330789632323516</v>
      </c>
      <c r="M918" s="4">
        <f t="shared" si="292"/>
        <v>71.366149287729215</v>
      </c>
      <c r="N918" s="4">
        <f t="shared" si="293"/>
        <v>77.43134853411911</v>
      </c>
      <c r="O918" s="4">
        <f t="shared" si="294"/>
        <v>83.066581371683611</v>
      </c>
      <c r="P918" s="4">
        <f t="shared" si="295"/>
        <v>88.13356838068205</v>
      </c>
      <c r="Q918" s="4">
        <f t="shared" si="296"/>
        <v>92.563668390269413</v>
      </c>
      <c r="R918" s="4">
        <f t="shared" si="297"/>
        <v>96.322919621196959</v>
      </c>
      <c r="S918" s="4">
        <f t="shared" si="298"/>
        <v>99.397188328872119</v>
      </c>
      <c r="T918" s="4">
        <f t="shared" si="299"/>
        <v>101.75725666517225</v>
      </c>
      <c r="U918" s="4">
        <f t="shared" si="300"/>
        <v>103.35823508253894</v>
      </c>
      <c r="W918" s="5" t="str">
        <f>VLOOKUP(C918&amp;A918,Driver_elast!$A$2:$D$1161,4,FALSE)</f>
        <v>GDPPCAP</v>
      </c>
      <c r="X918" s="5">
        <v>1</v>
      </c>
      <c r="Y918" s="2">
        <f>SUMIFS('Growth rates'!D$4:D$999,'Growth rates'!$B$4:$B$999,Demands!$A918,'Growth rates'!$C$4:$C$999,$W918)</f>
        <v>1</v>
      </c>
      <c r="Z918" s="2">
        <f>SUMIFS('Growth rates'!E$4:E$999,'Growth rates'!$B$4:$B$999,Demands!$A918,'Growth rates'!$C$4:$C$999,$W918)</f>
        <v>0.99344977093069387</v>
      </c>
      <c r="AA918" s="2">
        <f>SUMIFS('Growth rates'!F$4:F$999,'Growth rates'!$B$4:$B$999,Demands!$A918,'Growth rates'!$C$4:$C$999,$W918)</f>
        <v>1.0899919724024494</v>
      </c>
      <c r="AB918" s="2">
        <f>SUMIFS('Growth rates'!G$4:G$999,'Growth rates'!$B$4:$B$999,Demands!$A918,'Growth rates'!$C$4:$C$999,$W918)</f>
        <v>1.1839394407646067</v>
      </c>
      <c r="AC918" s="2">
        <f>SUMIFS('Growth rates'!H$4:H$999,'Growth rates'!$B$4:$B$999,Demands!$A918,'Growth rates'!$C$4:$C$999,$W918)</f>
        <v>1.2951442219608642</v>
      </c>
      <c r="AD918" s="2">
        <f>SUMIFS('Growth rates'!I$4:I$999,'Growth rates'!$B$4:$B$999,Demands!$A918,'Growth rates'!$C$4:$C$999,$W918)</f>
        <v>1.4215885612035797</v>
      </c>
      <c r="AE918" s="2">
        <f>SUMIFS('Growth rates'!J$4:J$999,'Growth rates'!$B$4:$B$999,Demands!$A918,'Growth rates'!$C$4:$C$999,$W918)</f>
        <v>1.553113364118085</v>
      </c>
      <c r="AF918" s="2">
        <f>SUMIFS('Growth rates'!K$4:K$999,'Growth rates'!$B$4:$B$999,Demands!$A918,'Growth rates'!$C$4:$C$999,$W918)</f>
        <v>1.6904031258703702</v>
      </c>
      <c r="AG918" s="2">
        <f>SUMIFS('Growth rates'!L$4:L$999,'Growth rates'!$B$4:$B$999,Demands!$A918,'Growth rates'!$C$4:$C$999,$W918)</f>
        <v>1.8404557475692556</v>
      </c>
      <c r="AH918" s="2">
        <f>SUMIFS('Growth rates'!M$4:M$999,'Growth rates'!$B$4:$B$999,Demands!$A918,'Growth rates'!$C$4:$C$999,$W918)</f>
        <v>2.0104799035446064</v>
      </c>
      <c r="AI918" s="2">
        <f>SUMIFS('Growth rates'!N$4:N$999,'Growth rates'!$B$4:$B$999,Demands!$A918,'Growth rates'!$C$4:$C$999,$W918)</f>
        <v>2.2003296559608847</v>
      </c>
      <c r="AJ918" s="2">
        <f>SUMIFS('Growth rates'!O$4:O$999,'Growth rates'!$B$4:$B$999,Demands!$A918,'Growth rates'!$C$4:$C$999,$W918)</f>
        <v>2.4004968066930283</v>
      </c>
      <c r="AK918" s="2">
        <f>SUMIFS('Growth rates'!P$4:P$999,'Growth rates'!$B$4:$B$999,Demands!$A918,'Growth rates'!$C$4:$C$999,$W918)</f>
        <v>2.6096798832392789</v>
      </c>
      <c r="AL918" s="2">
        <f>SUMIFS('Growth rates'!Q$4:Q$999,'Growth rates'!$B$4:$B$999,Demands!$A918,'Growth rates'!$C$4:$C$999,$W918)</f>
        <v>2.8283090822337962</v>
      </c>
      <c r="AM918" s="2">
        <f>SUMIFS('Growth rates'!R$4:R$999,'Growth rates'!$B$4:$B$999,Demands!$A918,'Growth rates'!$C$4:$C$999,$W918)</f>
        <v>3.0580390526148888</v>
      </c>
      <c r="AN918" s="2">
        <f>SUMIFS('Growth rates'!S$4:S$999,'Growth rates'!$B$4:$B$999,Demands!$A918,'Growth rates'!$C$4:$C$999,$W918)</f>
        <v>3.302042084377061</v>
      </c>
      <c r="AO918" s="2">
        <f>SUMIFS('Growth rates'!T$4:T$999,'Growth rates'!$B$4:$B$999,Demands!$A918,'Growth rates'!$C$4:$C$999,$W918)</f>
        <v>3.5633856595656641</v>
      </c>
      <c r="AP918" s="2">
        <f>SUMIFS('Growth rates'!U$4:U$999,'Growth rates'!$B$4:$B$999,Demands!$A918,'Growth rates'!$C$4:$C$999,$W918)</f>
        <v>3.8437049075820608</v>
      </c>
      <c r="AR918">
        <f>VLOOKUP(C918&amp;A918,Driver_elast!$A$2:$E$1161,5,FALSE)</f>
        <v>1.292632</v>
      </c>
      <c r="AS918">
        <f t="shared" si="301"/>
        <v>1</v>
      </c>
      <c r="AT918">
        <f t="shared" si="302"/>
        <v>0.2</v>
      </c>
      <c r="AV918" s="2" cm="1">
        <f t="array" ref="AV918">TREND($AR918:$AS918,$AR$3:$AS$3,AV$1)</f>
        <v>1.2926320000000011</v>
      </c>
      <c r="AW918" s="2" cm="1">
        <f t="array" ref="AW918">TREND($AR918:$AS918,$AR$3:$AS$3,AW$1)</f>
        <v>1.2854946341463425</v>
      </c>
      <c r="AX918" s="2" cm="1">
        <f t="array" ref="AX918">TREND($AR918:$AS918,$AR$3:$AS$3,AX$1)</f>
        <v>1.249807804878051</v>
      </c>
      <c r="AY918" s="2" cm="1">
        <f t="array" ref="AY918">TREND($AR918:$AS918,$AR$3:$AS$3,AY$1)</f>
        <v>1.2141209756097577</v>
      </c>
      <c r="AZ918" s="2" cm="1">
        <f t="array" ref="AZ918">TREND($AR918:$AS918,$AR$3:$AS$3,AZ$1)</f>
        <v>1.1784341463414645</v>
      </c>
      <c r="BA918" s="2" cm="1">
        <f t="array" ref="BA918">TREND($AR918:$AS918,$AR$3:$AS$3,BA$1)</f>
        <v>1.142747317073173</v>
      </c>
      <c r="BB918" s="2" cm="1">
        <f t="array" ref="BB918">TREND($AR918:$AS918,$AR$3:$AS$3,BB$1)</f>
        <v>1.1070604878048798</v>
      </c>
      <c r="BC918" s="2" cm="1">
        <f t="array" ref="BC918">TREND($AR918:$AS918,$AR$3:$AS$3,BC$1)</f>
        <v>1.0713736585365865</v>
      </c>
      <c r="BD918" s="2" cm="1">
        <f t="array" ref="BD918">TREND($AR918:$AS918,$AR$3:$AS$3,BD$1)</f>
        <v>1.0356868292682933</v>
      </c>
      <c r="BE918" s="2" cm="1">
        <f t="array" ref="BE918">TREND($AR918:$AS918,$AR$3:$AS$3,BE$1)</f>
        <v>1.0000000000000018</v>
      </c>
      <c r="BF918" s="20" cm="1">
        <f t="array" ref="BF918">TREND($AS918:$AT918,$AS$3:$AT$3,BF$1)</f>
        <v>0.90000000000000568</v>
      </c>
      <c r="BG918" s="20" cm="1">
        <f t="array" ref="BG918">TREND($AS918:$AT918,$AS$3:$AT$3,BG$1)</f>
        <v>0.80000000000000426</v>
      </c>
      <c r="BH918" s="20" cm="1">
        <f t="array" ref="BH918">TREND($AS918:$AT918,$AS$3:$AT$3,BH$1)</f>
        <v>0.70000000000000284</v>
      </c>
      <c r="BI918" s="20" cm="1">
        <f t="array" ref="BI918">TREND($AS918:$AT918,$AS$3:$AT$3,BI$1)</f>
        <v>0.60000000000000142</v>
      </c>
      <c r="BJ918" s="20" cm="1">
        <f t="array" ref="BJ918">TREND($AS918:$AT918,$AS$3:$AT$3,BJ$1)</f>
        <v>0.5</v>
      </c>
      <c r="BK918" s="20" cm="1">
        <f t="array" ref="BK918">TREND($AS918:$AT918,$AS$3:$AT$3,BK$1)</f>
        <v>0.40000000000000568</v>
      </c>
      <c r="BL918" s="20" cm="1">
        <f t="array" ref="BL918">TREND($AS918:$AT918,$AS$3:$AT$3,BL$1)</f>
        <v>0.30000000000000426</v>
      </c>
      <c r="BM918" s="20" cm="1">
        <f t="array" ref="BM918">TREND($AS918:$AT918,$AS$3:$AT$3,BM$1)</f>
        <v>0.20000000000000284</v>
      </c>
    </row>
    <row r="919" spans="1:65" x14ac:dyDescent="0.35">
      <c r="A919" t="str">
        <f>IF(BYDem!B917="","\I:",BYDem!B917)</f>
        <v>MidEast_other</v>
      </c>
      <c r="B919" t="str">
        <f>BYDem!E917</f>
        <v>Trd_3w</v>
      </c>
      <c r="C919" t="str">
        <f t="shared" si="283"/>
        <v>Trd_3w</v>
      </c>
      <c r="D919" s="4">
        <f>SUMIFS(BYDem!$M$2:$M$2000,BYDem!$B$2:$B$2000,Demands!$A919,BYDem!$E$2:$E$2000,Demands!$B919)</f>
        <v>9.75</v>
      </c>
      <c r="E919" s="4">
        <f t="shared" si="284"/>
        <v>9.667902227870032</v>
      </c>
      <c r="F919" s="4">
        <f t="shared" si="285"/>
        <v>10.842114908421502</v>
      </c>
      <c r="G919" s="4">
        <f t="shared" si="286"/>
        <v>11.976701769641769</v>
      </c>
      <c r="H919" s="4">
        <f t="shared" si="287"/>
        <v>13.302375117135936</v>
      </c>
      <c r="I919" s="4">
        <f t="shared" si="288"/>
        <v>14.786466555616414</v>
      </c>
      <c r="J919" s="4">
        <f t="shared" si="289"/>
        <v>16.300967314724101</v>
      </c>
      <c r="K919" s="4">
        <f t="shared" si="290"/>
        <v>17.844761268175962</v>
      </c>
      <c r="L919" s="4">
        <f t="shared" si="291"/>
        <v>19.485322695477343</v>
      </c>
      <c r="M919" s="4">
        <f t="shared" si="292"/>
        <v>21.285407022189048</v>
      </c>
      <c r="N919" s="4">
        <f t="shared" si="293"/>
        <v>23.094391196318799</v>
      </c>
      <c r="O919" s="4">
        <f t="shared" si="294"/>
        <v>24.775135159801636</v>
      </c>
      <c r="P919" s="4">
        <f t="shared" si="295"/>
        <v>26.286396197970333</v>
      </c>
      <c r="Q919" s="4">
        <f t="shared" si="296"/>
        <v>27.607701645920066</v>
      </c>
      <c r="R919" s="4">
        <f t="shared" si="297"/>
        <v>28.728922187417268</v>
      </c>
      <c r="S919" s="4">
        <f t="shared" si="298"/>
        <v>29.645842343423165</v>
      </c>
      <c r="T919" s="4">
        <f t="shared" si="299"/>
        <v>30.349747705274691</v>
      </c>
      <c r="U919" s="4">
        <f t="shared" si="300"/>
        <v>30.82724968047583</v>
      </c>
      <c r="W919" s="5" t="str">
        <f>VLOOKUP(C919&amp;A919,Driver_elast!$A$2:$D$1161,4,FALSE)</f>
        <v>GDPPCAP</v>
      </c>
      <c r="X919" s="5">
        <v>1</v>
      </c>
      <c r="Y919" s="2">
        <f>SUMIFS('Growth rates'!D$4:D$999,'Growth rates'!$B$4:$B$999,Demands!$A919,'Growth rates'!$C$4:$C$999,$W919)</f>
        <v>1</v>
      </c>
      <c r="Z919" s="2">
        <f>SUMIFS('Growth rates'!E$4:E$999,'Growth rates'!$B$4:$B$999,Demands!$A919,'Growth rates'!$C$4:$C$999,$W919)</f>
        <v>0.99344977093069387</v>
      </c>
      <c r="AA919" s="2">
        <f>SUMIFS('Growth rates'!F$4:F$999,'Growth rates'!$B$4:$B$999,Demands!$A919,'Growth rates'!$C$4:$C$999,$W919)</f>
        <v>1.0899919724024494</v>
      </c>
      <c r="AB919" s="2">
        <f>SUMIFS('Growth rates'!G$4:G$999,'Growth rates'!$B$4:$B$999,Demands!$A919,'Growth rates'!$C$4:$C$999,$W919)</f>
        <v>1.1839394407646067</v>
      </c>
      <c r="AC919" s="2">
        <f>SUMIFS('Growth rates'!H$4:H$999,'Growth rates'!$B$4:$B$999,Demands!$A919,'Growth rates'!$C$4:$C$999,$W919)</f>
        <v>1.2951442219608642</v>
      </c>
      <c r="AD919" s="2">
        <f>SUMIFS('Growth rates'!I$4:I$999,'Growth rates'!$B$4:$B$999,Demands!$A919,'Growth rates'!$C$4:$C$999,$W919)</f>
        <v>1.4215885612035797</v>
      </c>
      <c r="AE919" s="2">
        <f>SUMIFS('Growth rates'!J$4:J$999,'Growth rates'!$B$4:$B$999,Demands!$A919,'Growth rates'!$C$4:$C$999,$W919)</f>
        <v>1.553113364118085</v>
      </c>
      <c r="AF919" s="2">
        <f>SUMIFS('Growth rates'!K$4:K$999,'Growth rates'!$B$4:$B$999,Demands!$A919,'Growth rates'!$C$4:$C$999,$W919)</f>
        <v>1.6904031258703702</v>
      </c>
      <c r="AG919" s="2">
        <f>SUMIFS('Growth rates'!L$4:L$999,'Growth rates'!$B$4:$B$999,Demands!$A919,'Growth rates'!$C$4:$C$999,$W919)</f>
        <v>1.8404557475692556</v>
      </c>
      <c r="AH919" s="2">
        <f>SUMIFS('Growth rates'!M$4:M$999,'Growth rates'!$B$4:$B$999,Demands!$A919,'Growth rates'!$C$4:$C$999,$W919)</f>
        <v>2.0104799035446064</v>
      </c>
      <c r="AI919" s="2">
        <f>SUMIFS('Growth rates'!N$4:N$999,'Growth rates'!$B$4:$B$999,Demands!$A919,'Growth rates'!$C$4:$C$999,$W919)</f>
        <v>2.2003296559608847</v>
      </c>
      <c r="AJ919" s="2">
        <f>SUMIFS('Growth rates'!O$4:O$999,'Growth rates'!$B$4:$B$999,Demands!$A919,'Growth rates'!$C$4:$C$999,$W919)</f>
        <v>2.4004968066930283</v>
      </c>
      <c r="AK919" s="2">
        <f>SUMIFS('Growth rates'!P$4:P$999,'Growth rates'!$B$4:$B$999,Demands!$A919,'Growth rates'!$C$4:$C$999,$W919)</f>
        <v>2.6096798832392789</v>
      </c>
      <c r="AL919" s="2">
        <f>SUMIFS('Growth rates'!Q$4:Q$999,'Growth rates'!$B$4:$B$999,Demands!$A919,'Growth rates'!$C$4:$C$999,$W919)</f>
        <v>2.8283090822337962</v>
      </c>
      <c r="AM919" s="2">
        <f>SUMIFS('Growth rates'!R$4:R$999,'Growth rates'!$B$4:$B$999,Demands!$A919,'Growth rates'!$C$4:$C$999,$W919)</f>
        <v>3.0580390526148888</v>
      </c>
      <c r="AN919" s="2">
        <f>SUMIFS('Growth rates'!S$4:S$999,'Growth rates'!$B$4:$B$999,Demands!$A919,'Growth rates'!$C$4:$C$999,$W919)</f>
        <v>3.302042084377061</v>
      </c>
      <c r="AO919" s="2">
        <f>SUMIFS('Growth rates'!T$4:T$999,'Growth rates'!$B$4:$B$999,Demands!$A919,'Growth rates'!$C$4:$C$999,$W919)</f>
        <v>3.5633856595656641</v>
      </c>
      <c r="AP919" s="2">
        <f>SUMIFS('Growth rates'!U$4:U$999,'Growth rates'!$B$4:$B$999,Demands!$A919,'Growth rates'!$C$4:$C$999,$W919)</f>
        <v>3.8437049075820608</v>
      </c>
      <c r="AR919">
        <f>VLOOKUP(C919&amp;A919,Driver_elast!$A$2:$E$1161,5,FALSE)</f>
        <v>1.292632</v>
      </c>
      <c r="AS919">
        <f t="shared" si="301"/>
        <v>1</v>
      </c>
      <c r="AT919">
        <f t="shared" si="302"/>
        <v>0.2</v>
      </c>
      <c r="AV919" s="2" cm="1">
        <f t="array" ref="AV919">TREND($AR919:$AS919,$AR$3:$AS$3,AV$1)</f>
        <v>1.2926320000000011</v>
      </c>
      <c r="AW919" s="2" cm="1">
        <f t="array" ref="AW919">TREND($AR919:$AS919,$AR$3:$AS$3,AW$1)</f>
        <v>1.2854946341463425</v>
      </c>
      <c r="AX919" s="2" cm="1">
        <f t="array" ref="AX919">TREND($AR919:$AS919,$AR$3:$AS$3,AX$1)</f>
        <v>1.249807804878051</v>
      </c>
      <c r="AY919" s="2" cm="1">
        <f t="array" ref="AY919">TREND($AR919:$AS919,$AR$3:$AS$3,AY$1)</f>
        <v>1.2141209756097577</v>
      </c>
      <c r="AZ919" s="2" cm="1">
        <f t="array" ref="AZ919">TREND($AR919:$AS919,$AR$3:$AS$3,AZ$1)</f>
        <v>1.1784341463414645</v>
      </c>
      <c r="BA919" s="2" cm="1">
        <f t="array" ref="BA919">TREND($AR919:$AS919,$AR$3:$AS$3,BA$1)</f>
        <v>1.142747317073173</v>
      </c>
      <c r="BB919" s="2" cm="1">
        <f t="array" ref="BB919">TREND($AR919:$AS919,$AR$3:$AS$3,BB$1)</f>
        <v>1.1070604878048798</v>
      </c>
      <c r="BC919" s="2" cm="1">
        <f t="array" ref="BC919">TREND($AR919:$AS919,$AR$3:$AS$3,BC$1)</f>
        <v>1.0713736585365865</v>
      </c>
      <c r="BD919" s="2" cm="1">
        <f t="array" ref="BD919">TREND($AR919:$AS919,$AR$3:$AS$3,BD$1)</f>
        <v>1.0356868292682933</v>
      </c>
      <c r="BE919" s="2" cm="1">
        <f t="array" ref="BE919">TREND($AR919:$AS919,$AR$3:$AS$3,BE$1)</f>
        <v>1.0000000000000018</v>
      </c>
      <c r="BF919" s="20" cm="1">
        <f t="array" ref="BF919">TREND($AS919:$AT919,$AS$3:$AT$3,BF$1)</f>
        <v>0.90000000000000568</v>
      </c>
      <c r="BG919" s="20" cm="1">
        <f t="array" ref="BG919">TREND($AS919:$AT919,$AS$3:$AT$3,BG$1)</f>
        <v>0.80000000000000426</v>
      </c>
      <c r="BH919" s="20" cm="1">
        <f t="array" ref="BH919">TREND($AS919:$AT919,$AS$3:$AT$3,BH$1)</f>
        <v>0.70000000000000284</v>
      </c>
      <c r="BI919" s="20" cm="1">
        <f t="array" ref="BI919">TREND($AS919:$AT919,$AS$3:$AT$3,BI$1)</f>
        <v>0.60000000000000142</v>
      </c>
      <c r="BJ919" s="20" cm="1">
        <f t="array" ref="BJ919">TREND($AS919:$AT919,$AS$3:$AT$3,BJ$1)</f>
        <v>0.5</v>
      </c>
      <c r="BK919" s="20" cm="1">
        <f t="array" ref="BK919">TREND($AS919:$AT919,$AS$3:$AT$3,BK$1)</f>
        <v>0.40000000000000568</v>
      </c>
      <c r="BL919" s="20" cm="1">
        <f t="array" ref="BL919">TREND($AS919:$AT919,$AS$3:$AT$3,BL$1)</f>
        <v>0.30000000000000426</v>
      </c>
      <c r="BM919" s="20" cm="1">
        <f t="array" ref="BM919">TREND($AS919:$AT919,$AS$3:$AT$3,BM$1)</f>
        <v>0.20000000000000284</v>
      </c>
    </row>
    <row r="920" spans="1:65" x14ac:dyDescent="0.35">
      <c r="A920" t="str">
        <f>IF(BYDem!B918="","\I:",BYDem!B918)</f>
        <v>MidEast_other</v>
      </c>
      <c r="B920" t="str">
        <f>BYDem!E918</f>
        <v>Trd_Bus</v>
      </c>
      <c r="C920" t="str">
        <f t="shared" si="283"/>
        <v>Trd_Bus</v>
      </c>
      <c r="D920" s="4">
        <f>SUMIFS(BYDem!$M$2:$M$2000,BYDem!$B$2:$B$2000,Demands!$A920,BYDem!$E$2:$E$2000,Demands!$B920)</f>
        <v>21</v>
      </c>
      <c r="E920" s="4">
        <f t="shared" si="284"/>
        <v>20.823174029258531</v>
      </c>
      <c r="F920" s="4">
        <f t="shared" si="285"/>
        <v>23.352247495061697</v>
      </c>
      <c r="G920" s="4">
        <f t="shared" si="286"/>
        <v>25.795973042305349</v>
      </c>
      <c r="H920" s="4">
        <f t="shared" si="287"/>
        <v>28.651269483062016</v>
      </c>
      <c r="I920" s="4">
        <f t="shared" si="288"/>
        <v>31.8477741197892</v>
      </c>
      <c r="J920" s="4">
        <f t="shared" si="289"/>
        <v>35.10977575479037</v>
      </c>
      <c r="K920" s="4">
        <f t="shared" si="290"/>
        <v>38.434870423763606</v>
      </c>
      <c r="L920" s="4">
        <f t="shared" si="291"/>
        <v>41.968387344105039</v>
      </c>
      <c r="M920" s="4">
        <f t="shared" si="292"/>
        <v>45.845492047791787</v>
      </c>
      <c r="N920" s="4">
        <f t="shared" si="293"/>
        <v>49.741765653609711</v>
      </c>
      <c r="O920" s="4">
        <f t="shared" si="294"/>
        <v>53.361829574957362</v>
      </c>
      <c r="P920" s="4">
        <f t="shared" si="295"/>
        <v>56.61685334947456</v>
      </c>
      <c r="Q920" s="4">
        <f t="shared" si="296"/>
        <v>59.462742006597061</v>
      </c>
      <c r="R920" s="4">
        <f t="shared" si="297"/>
        <v>61.877678557514116</v>
      </c>
      <c r="S920" s="4">
        <f t="shared" si="298"/>
        <v>63.852583508911437</v>
      </c>
      <c r="T920" s="4">
        <f t="shared" si="299"/>
        <v>65.368687365207023</v>
      </c>
      <c r="U920" s="4">
        <f t="shared" si="300"/>
        <v>66.39715315794794</v>
      </c>
      <c r="W920" s="5" t="str">
        <f>VLOOKUP(C920&amp;A920,Driver_elast!$A$2:$D$1161,4,FALSE)</f>
        <v>GDPPCAP</v>
      </c>
      <c r="X920" s="5">
        <v>1</v>
      </c>
      <c r="Y920" s="2">
        <f>SUMIFS('Growth rates'!D$4:D$999,'Growth rates'!$B$4:$B$999,Demands!$A920,'Growth rates'!$C$4:$C$999,$W920)</f>
        <v>1</v>
      </c>
      <c r="Z920" s="2">
        <f>SUMIFS('Growth rates'!E$4:E$999,'Growth rates'!$B$4:$B$999,Demands!$A920,'Growth rates'!$C$4:$C$999,$W920)</f>
        <v>0.99344977093069387</v>
      </c>
      <c r="AA920" s="2">
        <f>SUMIFS('Growth rates'!F$4:F$999,'Growth rates'!$B$4:$B$999,Demands!$A920,'Growth rates'!$C$4:$C$999,$W920)</f>
        <v>1.0899919724024494</v>
      </c>
      <c r="AB920" s="2">
        <f>SUMIFS('Growth rates'!G$4:G$999,'Growth rates'!$B$4:$B$999,Demands!$A920,'Growth rates'!$C$4:$C$999,$W920)</f>
        <v>1.1839394407646067</v>
      </c>
      <c r="AC920" s="2">
        <f>SUMIFS('Growth rates'!H$4:H$999,'Growth rates'!$B$4:$B$999,Demands!$A920,'Growth rates'!$C$4:$C$999,$W920)</f>
        <v>1.2951442219608642</v>
      </c>
      <c r="AD920" s="2">
        <f>SUMIFS('Growth rates'!I$4:I$999,'Growth rates'!$B$4:$B$999,Demands!$A920,'Growth rates'!$C$4:$C$999,$W920)</f>
        <v>1.4215885612035797</v>
      </c>
      <c r="AE920" s="2">
        <f>SUMIFS('Growth rates'!J$4:J$999,'Growth rates'!$B$4:$B$999,Demands!$A920,'Growth rates'!$C$4:$C$999,$W920)</f>
        <v>1.553113364118085</v>
      </c>
      <c r="AF920" s="2">
        <f>SUMIFS('Growth rates'!K$4:K$999,'Growth rates'!$B$4:$B$999,Demands!$A920,'Growth rates'!$C$4:$C$999,$W920)</f>
        <v>1.6904031258703702</v>
      </c>
      <c r="AG920" s="2">
        <f>SUMIFS('Growth rates'!L$4:L$999,'Growth rates'!$B$4:$B$999,Demands!$A920,'Growth rates'!$C$4:$C$999,$W920)</f>
        <v>1.8404557475692556</v>
      </c>
      <c r="AH920" s="2">
        <f>SUMIFS('Growth rates'!M$4:M$999,'Growth rates'!$B$4:$B$999,Demands!$A920,'Growth rates'!$C$4:$C$999,$W920)</f>
        <v>2.0104799035446064</v>
      </c>
      <c r="AI920" s="2">
        <f>SUMIFS('Growth rates'!N$4:N$999,'Growth rates'!$B$4:$B$999,Demands!$A920,'Growth rates'!$C$4:$C$999,$W920)</f>
        <v>2.2003296559608847</v>
      </c>
      <c r="AJ920" s="2">
        <f>SUMIFS('Growth rates'!O$4:O$999,'Growth rates'!$B$4:$B$999,Demands!$A920,'Growth rates'!$C$4:$C$999,$W920)</f>
        <v>2.4004968066930283</v>
      </c>
      <c r="AK920" s="2">
        <f>SUMIFS('Growth rates'!P$4:P$999,'Growth rates'!$B$4:$B$999,Demands!$A920,'Growth rates'!$C$4:$C$999,$W920)</f>
        <v>2.6096798832392789</v>
      </c>
      <c r="AL920" s="2">
        <f>SUMIFS('Growth rates'!Q$4:Q$999,'Growth rates'!$B$4:$B$999,Demands!$A920,'Growth rates'!$C$4:$C$999,$W920)</f>
        <v>2.8283090822337962</v>
      </c>
      <c r="AM920" s="2">
        <f>SUMIFS('Growth rates'!R$4:R$999,'Growth rates'!$B$4:$B$999,Demands!$A920,'Growth rates'!$C$4:$C$999,$W920)</f>
        <v>3.0580390526148888</v>
      </c>
      <c r="AN920" s="2">
        <f>SUMIFS('Growth rates'!S$4:S$999,'Growth rates'!$B$4:$B$999,Demands!$A920,'Growth rates'!$C$4:$C$999,$W920)</f>
        <v>3.302042084377061</v>
      </c>
      <c r="AO920" s="2">
        <f>SUMIFS('Growth rates'!T$4:T$999,'Growth rates'!$B$4:$B$999,Demands!$A920,'Growth rates'!$C$4:$C$999,$W920)</f>
        <v>3.5633856595656641</v>
      </c>
      <c r="AP920" s="2">
        <f>SUMIFS('Growth rates'!U$4:U$999,'Growth rates'!$B$4:$B$999,Demands!$A920,'Growth rates'!$C$4:$C$999,$W920)</f>
        <v>3.8437049075820608</v>
      </c>
      <c r="AR920">
        <f>VLOOKUP(C920&amp;A920,Driver_elast!$A$2:$E$1161,5,FALSE)</f>
        <v>1.292632</v>
      </c>
      <c r="AS920">
        <f t="shared" si="301"/>
        <v>1</v>
      </c>
      <c r="AT920">
        <f t="shared" si="302"/>
        <v>0.2</v>
      </c>
      <c r="AV920" s="2" cm="1">
        <f t="array" ref="AV920">TREND($AR920:$AS920,$AR$3:$AS$3,AV$1)</f>
        <v>1.2926320000000011</v>
      </c>
      <c r="AW920" s="2" cm="1">
        <f t="array" ref="AW920">TREND($AR920:$AS920,$AR$3:$AS$3,AW$1)</f>
        <v>1.2854946341463425</v>
      </c>
      <c r="AX920" s="2" cm="1">
        <f t="array" ref="AX920">TREND($AR920:$AS920,$AR$3:$AS$3,AX$1)</f>
        <v>1.249807804878051</v>
      </c>
      <c r="AY920" s="2" cm="1">
        <f t="array" ref="AY920">TREND($AR920:$AS920,$AR$3:$AS$3,AY$1)</f>
        <v>1.2141209756097577</v>
      </c>
      <c r="AZ920" s="2" cm="1">
        <f t="array" ref="AZ920">TREND($AR920:$AS920,$AR$3:$AS$3,AZ$1)</f>
        <v>1.1784341463414645</v>
      </c>
      <c r="BA920" s="2" cm="1">
        <f t="array" ref="BA920">TREND($AR920:$AS920,$AR$3:$AS$3,BA$1)</f>
        <v>1.142747317073173</v>
      </c>
      <c r="BB920" s="2" cm="1">
        <f t="array" ref="BB920">TREND($AR920:$AS920,$AR$3:$AS$3,BB$1)</f>
        <v>1.1070604878048798</v>
      </c>
      <c r="BC920" s="2" cm="1">
        <f t="array" ref="BC920">TREND($AR920:$AS920,$AR$3:$AS$3,BC$1)</f>
        <v>1.0713736585365865</v>
      </c>
      <c r="BD920" s="2" cm="1">
        <f t="array" ref="BD920">TREND($AR920:$AS920,$AR$3:$AS$3,BD$1)</f>
        <v>1.0356868292682933</v>
      </c>
      <c r="BE920" s="2" cm="1">
        <f t="array" ref="BE920">TREND($AR920:$AS920,$AR$3:$AS$3,BE$1)</f>
        <v>1.0000000000000018</v>
      </c>
      <c r="BF920" s="20" cm="1">
        <f t="array" ref="BF920">TREND($AS920:$AT920,$AS$3:$AT$3,BF$1)</f>
        <v>0.90000000000000568</v>
      </c>
      <c r="BG920" s="20" cm="1">
        <f t="array" ref="BG920">TREND($AS920:$AT920,$AS$3:$AT$3,BG$1)</f>
        <v>0.80000000000000426</v>
      </c>
      <c r="BH920" s="20" cm="1">
        <f t="array" ref="BH920">TREND($AS920:$AT920,$AS$3:$AT$3,BH$1)</f>
        <v>0.70000000000000284</v>
      </c>
      <c r="BI920" s="20" cm="1">
        <f t="array" ref="BI920">TREND($AS920:$AT920,$AS$3:$AT$3,BI$1)</f>
        <v>0.60000000000000142</v>
      </c>
      <c r="BJ920" s="20" cm="1">
        <f t="array" ref="BJ920">TREND($AS920:$AT920,$AS$3:$AT$3,BJ$1)</f>
        <v>0.5</v>
      </c>
      <c r="BK920" s="20" cm="1">
        <f t="array" ref="BK920">TREND($AS920:$AT920,$AS$3:$AT$3,BK$1)</f>
        <v>0.40000000000000568</v>
      </c>
      <c r="BL920" s="20" cm="1">
        <f t="array" ref="BL920">TREND($AS920:$AT920,$AS$3:$AT$3,BL$1)</f>
        <v>0.30000000000000426</v>
      </c>
      <c r="BM920" s="20" cm="1">
        <f t="array" ref="BM920">TREND($AS920:$AT920,$AS$3:$AT$3,BM$1)</f>
        <v>0.20000000000000284</v>
      </c>
    </row>
    <row r="921" spans="1:65" x14ac:dyDescent="0.35">
      <c r="A921" t="str">
        <f>IF(BYDem!B919="","\I:",BYDem!B919)</f>
        <v>MidEast_other</v>
      </c>
      <c r="B921" t="str">
        <f>BYDem!E919</f>
        <v>Trd_Car</v>
      </c>
      <c r="C921" t="str">
        <f t="shared" si="283"/>
        <v>Trd_Car</v>
      </c>
      <c r="D921" s="4">
        <f>SUMIFS(BYDem!$M$2:$M$2000,BYDem!$B$2:$B$2000,Demands!$A921,BYDem!$E$2:$E$2000,Demands!$B921)</f>
        <v>908.52</v>
      </c>
      <c r="E921" s="4">
        <f t="shared" si="284"/>
        <v>900.87000328866475</v>
      </c>
      <c r="F921" s="4">
        <f t="shared" si="285"/>
        <v>1010.2849473434977</v>
      </c>
      <c r="G921" s="4">
        <f t="shared" si="286"/>
        <v>1116.0074965902502</v>
      </c>
      <c r="H921" s="4">
        <f t="shared" si="287"/>
        <v>1239.5357786072143</v>
      </c>
      <c r="I921" s="4">
        <f t="shared" si="288"/>
        <v>1377.8257020624228</v>
      </c>
      <c r="J921" s="4">
        <f t="shared" si="289"/>
        <v>1518.9492127972449</v>
      </c>
      <c r="K921" s="4">
        <f t="shared" si="290"/>
        <v>1662.8023084475099</v>
      </c>
      <c r="L921" s="4">
        <f t="shared" si="291"/>
        <v>1815.6723461841098</v>
      </c>
      <c r="M921" s="4">
        <f t="shared" si="292"/>
        <v>1983.4069731076088</v>
      </c>
      <c r="N921" s="4">
        <f t="shared" si="293"/>
        <v>2151.9709015055946</v>
      </c>
      <c r="O921" s="4">
        <f t="shared" si="294"/>
        <v>2308.5852097828692</v>
      </c>
      <c r="P921" s="4">
        <f t="shared" si="295"/>
        <v>2449.4068383364101</v>
      </c>
      <c r="Q921" s="4">
        <f t="shared" si="296"/>
        <v>2572.5281127539783</v>
      </c>
      <c r="R921" s="4">
        <f t="shared" si="297"/>
        <v>2677.0051677653669</v>
      </c>
      <c r="S921" s="4">
        <f t="shared" si="298"/>
        <v>2762.4451985483902</v>
      </c>
      <c r="T921" s="4">
        <f t="shared" si="299"/>
        <v>2828.036183097041</v>
      </c>
      <c r="U921" s="4">
        <f t="shared" si="300"/>
        <v>2872.5305517647066</v>
      </c>
      <c r="W921" s="5" t="str">
        <f>VLOOKUP(C921&amp;A921,Driver_elast!$A$2:$D$1161,4,FALSE)</f>
        <v>GDPPCAP</v>
      </c>
      <c r="X921" s="5">
        <v>1</v>
      </c>
      <c r="Y921" s="2">
        <f>SUMIFS('Growth rates'!D$4:D$999,'Growth rates'!$B$4:$B$999,Demands!$A921,'Growth rates'!$C$4:$C$999,$W921)</f>
        <v>1</v>
      </c>
      <c r="Z921" s="2">
        <f>SUMIFS('Growth rates'!E$4:E$999,'Growth rates'!$B$4:$B$999,Demands!$A921,'Growth rates'!$C$4:$C$999,$W921)</f>
        <v>0.99344977093069387</v>
      </c>
      <c r="AA921" s="2">
        <f>SUMIFS('Growth rates'!F$4:F$999,'Growth rates'!$B$4:$B$999,Demands!$A921,'Growth rates'!$C$4:$C$999,$W921)</f>
        <v>1.0899919724024494</v>
      </c>
      <c r="AB921" s="2">
        <f>SUMIFS('Growth rates'!G$4:G$999,'Growth rates'!$B$4:$B$999,Demands!$A921,'Growth rates'!$C$4:$C$999,$W921)</f>
        <v>1.1839394407646067</v>
      </c>
      <c r="AC921" s="2">
        <f>SUMIFS('Growth rates'!H$4:H$999,'Growth rates'!$B$4:$B$999,Demands!$A921,'Growth rates'!$C$4:$C$999,$W921)</f>
        <v>1.2951442219608642</v>
      </c>
      <c r="AD921" s="2">
        <f>SUMIFS('Growth rates'!I$4:I$999,'Growth rates'!$B$4:$B$999,Demands!$A921,'Growth rates'!$C$4:$C$999,$W921)</f>
        <v>1.4215885612035797</v>
      </c>
      <c r="AE921" s="2">
        <f>SUMIFS('Growth rates'!J$4:J$999,'Growth rates'!$B$4:$B$999,Demands!$A921,'Growth rates'!$C$4:$C$999,$W921)</f>
        <v>1.553113364118085</v>
      </c>
      <c r="AF921" s="2">
        <f>SUMIFS('Growth rates'!K$4:K$999,'Growth rates'!$B$4:$B$999,Demands!$A921,'Growth rates'!$C$4:$C$999,$W921)</f>
        <v>1.6904031258703702</v>
      </c>
      <c r="AG921" s="2">
        <f>SUMIFS('Growth rates'!L$4:L$999,'Growth rates'!$B$4:$B$999,Demands!$A921,'Growth rates'!$C$4:$C$999,$W921)</f>
        <v>1.8404557475692556</v>
      </c>
      <c r="AH921" s="2">
        <f>SUMIFS('Growth rates'!M$4:M$999,'Growth rates'!$B$4:$B$999,Demands!$A921,'Growth rates'!$C$4:$C$999,$W921)</f>
        <v>2.0104799035446064</v>
      </c>
      <c r="AI921" s="2">
        <f>SUMIFS('Growth rates'!N$4:N$999,'Growth rates'!$B$4:$B$999,Demands!$A921,'Growth rates'!$C$4:$C$999,$W921)</f>
        <v>2.2003296559608847</v>
      </c>
      <c r="AJ921" s="2">
        <f>SUMIFS('Growth rates'!O$4:O$999,'Growth rates'!$B$4:$B$999,Demands!$A921,'Growth rates'!$C$4:$C$999,$W921)</f>
        <v>2.4004968066930283</v>
      </c>
      <c r="AK921" s="2">
        <f>SUMIFS('Growth rates'!P$4:P$999,'Growth rates'!$B$4:$B$999,Demands!$A921,'Growth rates'!$C$4:$C$999,$W921)</f>
        <v>2.6096798832392789</v>
      </c>
      <c r="AL921" s="2">
        <f>SUMIFS('Growth rates'!Q$4:Q$999,'Growth rates'!$B$4:$B$999,Demands!$A921,'Growth rates'!$C$4:$C$999,$W921)</f>
        <v>2.8283090822337962</v>
      </c>
      <c r="AM921" s="2">
        <f>SUMIFS('Growth rates'!R$4:R$999,'Growth rates'!$B$4:$B$999,Demands!$A921,'Growth rates'!$C$4:$C$999,$W921)</f>
        <v>3.0580390526148888</v>
      </c>
      <c r="AN921" s="2">
        <f>SUMIFS('Growth rates'!S$4:S$999,'Growth rates'!$B$4:$B$999,Demands!$A921,'Growth rates'!$C$4:$C$999,$W921)</f>
        <v>3.302042084377061</v>
      </c>
      <c r="AO921" s="2">
        <f>SUMIFS('Growth rates'!T$4:T$999,'Growth rates'!$B$4:$B$999,Demands!$A921,'Growth rates'!$C$4:$C$999,$W921)</f>
        <v>3.5633856595656641</v>
      </c>
      <c r="AP921" s="2">
        <f>SUMIFS('Growth rates'!U$4:U$999,'Growth rates'!$B$4:$B$999,Demands!$A921,'Growth rates'!$C$4:$C$999,$W921)</f>
        <v>3.8437049075820608</v>
      </c>
      <c r="AR921">
        <f>VLOOKUP(C921&amp;A921,Driver_elast!$A$2:$E$1161,5,FALSE)</f>
        <v>1.292632</v>
      </c>
      <c r="AS921">
        <f t="shared" si="301"/>
        <v>1</v>
      </c>
      <c r="AT921">
        <f t="shared" si="302"/>
        <v>0.2</v>
      </c>
      <c r="AV921" s="2" cm="1">
        <f t="array" ref="AV921">TREND($AR921:$AS921,$AR$3:$AS$3,AV$1)</f>
        <v>1.2926320000000011</v>
      </c>
      <c r="AW921" s="2" cm="1">
        <f t="array" ref="AW921">TREND($AR921:$AS921,$AR$3:$AS$3,AW$1)</f>
        <v>1.2854946341463425</v>
      </c>
      <c r="AX921" s="2" cm="1">
        <f t="array" ref="AX921">TREND($AR921:$AS921,$AR$3:$AS$3,AX$1)</f>
        <v>1.249807804878051</v>
      </c>
      <c r="AY921" s="2" cm="1">
        <f t="array" ref="AY921">TREND($AR921:$AS921,$AR$3:$AS$3,AY$1)</f>
        <v>1.2141209756097577</v>
      </c>
      <c r="AZ921" s="2" cm="1">
        <f t="array" ref="AZ921">TREND($AR921:$AS921,$AR$3:$AS$3,AZ$1)</f>
        <v>1.1784341463414645</v>
      </c>
      <c r="BA921" s="2" cm="1">
        <f t="array" ref="BA921">TREND($AR921:$AS921,$AR$3:$AS$3,BA$1)</f>
        <v>1.142747317073173</v>
      </c>
      <c r="BB921" s="2" cm="1">
        <f t="array" ref="BB921">TREND($AR921:$AS921,$AR$3:$AS$3,BB$1)</f>
        <v>1.1070604878048798</v>
      </c>
      <c r="BC921" s="2" cm="1">
        <f t="array" ref="BC921">TREND($AR921:$AS921,$AR$3:$AS$3,BC$1)</f>
        <v>1.0713736585365865</v>
      </c>
      <c r="BD921" s="2" cm="1">
        <f t="array" ref="BD921">TREND($AR921:$AS921,$AR$3:$AS$3,BD$1)</f>
        <v>1.0356868292682933</v>
      </c>
      <c r="BE921" s="2" cm="1">
        <f t="array" ref="BE921">TREND($AR921:$AS921,$AR$3:$AS$3,BE$1)</f>
        <v>1.0000000000000018</v>
      </c>
      <c r="BF921" s="20" cm="1">
        <f t="array" ref="BF921">TREND($AS921:$AT921,$AS$3:$AT$3,BF$1)</f>
        <v>0.90000000000000568</v>
      </c>
      <c r="BG921" s="20" cm="1">
        <f t="array" ref="BG921">TREND($AS921:$AT921,$AS$3:$AT$3,BG$1)</f>
        <v>0.80000000000000426</v>
      </c>
      <c r="BH921" s="20" cm="1">
        <f t="array" ref="BH921">TREND($AS921:$AT921,$AS$3:$AT$3,BH$1)</f>
        <v>0.70000000000000284</v>
      </c>
      <c r="BI921" s="20" cm="1">
        <f t="array" ref="BI921">TREND($AS921:$AT921,$AS$3:$AT$3,BI$1)</f>
        <v>0.60000000000000142</v>
      </c>
      <c r="BJ921" s="20" cm="1">
        <f t="array" ref="BJ921">TREND($AS921:$AT921,$AS$3:$AT$3,BJ$1)</f>
        <v>0.5</v>
      </c>
      <c r="BK921" s="20" cm="1">
        <f t="array" ref="BK921">TREND($AS921:$AT921,$AS$3:$AT$3,BK$1)</f>
        <v>0.40000000000000568</v>
      </c>
      <c r="BL921" s="20" cm="1">
        <f t="array" ref="BL921">TREND($AS921:$AT921,$AS$3:$AT$3,BL$1)</f>
        <v>0.30000000000000426</v>
      </c>
      <c r="BM921" s="20" cm="1">
        <f t="array" ref="BM921">TREND($AS921:$AT921,$AS$3:$AT$3,BM$1)</f>
        <v>0.20000000000000284</v>
      </c>
    </row>
    <row r="922" spans="1:65" x14ac:dyDescent="0.35">
      <c r="A922" t="str">
        <f>IF(BYDem!B920="","\I:",BYDem!B920)</f>
        <v>MidEast_other</v>
      </c>
      <c r="B922" t="str">
        <f>BYDem!E920</f>
        <v>Trd_Hdt</v>
      </c>
      <c r="C922" t="str">
        <f t="shared" si="283"/>
        <v>Trd_Hdt</v>
      </c>
      <c r="D922" s="4">
        <f>SUMIFS(BYDem!$M$2:$M$2000,BYDem!$B$2:$B$2000,Demands!$A922,BYDem!$E$2:$E$2000,Demands!$B922)</f>
        <v>175.5</v>
      </c>
      <c r="E922" s="4">
        <f t="shared" si="284"/>
        <v>174.02224010166057</v>
      </c>
      <c r="F922" s="4">
        <f t="shared" si="285"/>
        <v>195.15806835158705</v>
      </c>
      <c r="G922" s="4">
        <f t="shared" si="286"/>
        <v>215.58063185355186</v>
      </c>
      <c r="H922" s="4">
        <f t="shared" si="287"/>
        <v>239.44275210844685</v>
      </c>
      <c r="I922" s="4">
        <f t="shared" si="288"/>
        <v>266.15639800109545</v>
      </c>
      <c r="J922" s="4">
        <f t="shared" si="289"/>
        <v>293.4174116650338</v>
      </c>
      <c r="K922" s="4">
        <f t="shared" si="290"/>
        <v>321.20570282716727</v>
      </c>
      <c r="L922" s="4">
        <f t="shared" si="291"/>
        <v>350.73580851859214</v>
      </c>
      <c r="M922" s="4">
        <f t="shared" si="292"/>
        <v>383.13732639940281</v>
      </c>
      <c r="N922" s="4">
        <f t="shared" si="293"/>
        <v>415.6990415337383</v>
      </c>
      <c r="O922" s="4">
        <f t="shared" si="294"/>
        <v>445.95243287642938</v>
      </c>
      <c r="P922" s="4">
        <f t="shared" si="295"/>
        <v>473.15513156346594</v>
      </c>
      <c r="Q922" s="4">
        <f t="shared" si="296"/>
        <v>496.93862962656112</v>
      </c>
      <c r="R922" s="4">
        <f t="shared" si="297"/>
        <v>517.1205993735108</v>
      </c>
      <c r="S922" s="4">
        <f t="shared" si="298"/>
        <v>533.62516218161693</v>
      </c>
      <c r="T922" s="4">
        <f t="shared" si="299"/>
        <v>546.29545869494439</v>
      </c>
      <c r="U922" s="4">
        <f t="shared" si="300"/>
        <v>554.89049424856489</v>
      </c>
      <c r="W922" s="5" t="str">
        <f>VLOOKUP(C922&amp;A922,Driver_elast!$A$2:$D$1161,4,FALSE)</f>
        <v>GDPPCAP</v>
      </c>
      <c r="X922" s="5">
        <v>1</v>
      </c>
      <c r="Y922" s="2">
        <f>SUMIFS('Growth rates'!D$4:D$999,'Growth rates'!$B$4:$B$999,Demands!$A922,'Growth rates'!$C$4:$C$999,$W922)</f>
        <v>1</v>
      </c>
      <c r="Z922" s="2">
        <f>SUMIFS('Growth rates'!E$4:E$999,'Growth rates'!$B$4:$B$999,Demands!$A922,'Growth rates'!$C$4:$C$999,$W922)</f>
        <v>0.99344977093069387</v>
      </c>
      <c r="AA922" s="2">
        <f>SUMIFS('Growth rates'!F$4:F$999,'Growth rates'!$B$4:$B$999,Demands!$A922,'Growth rates'!$C$4:$C$999,$W922)</f>
        <v>1.0899919724024494</v>
      </c>
      <c r="AB922" s="2">
        <f>SUMIFS('Growth rates'!G$4:G$999,'Growth rates'!$B$4:$B$999,Demands!$A922,'Growth rates'!$C$4:$C$999,$W922)</f>
        <v>1.1839394407646067</v>
      </c>
      <c r="AC922" s="2">
        <f>SUMIFS('Growth rates'!H$4:H$999,'Growth rates'!$B$4:$B$999,Demands!$A922,'Growth rates'!$C$4:$C$999,$W922)</f>
        <v>1.2951442219608642</v>
      </c>
      <c r="AD922" s="2">
        <f>SUMIFS('Growth rates'!I$4:I$999,'Growth rates'!$B$4:$B$999,Demands!$A922,'Growth rates'!$C$4:$C$999,$W922)</f>
        <v>1.4215885612035797</v>
      </c>
      <c r="AE922" s="2">
        <f>SUMIFS('Growth rates'!J$4:J$999,'Growth rates'!$B$4:$B$999,Demands!$A922,'Growth rates'!$C$4:$C$999,$W922)</f>
        <v>1.553113364118085</v>
      </c>
      <c r="AF922" s="2">
        <f>SUMIFS('Growth rates'!K$4:K$999,'Growth rates'!$B$4:$B$999,Demands!$A922,'Growth rates'!$C$4:$C$999,$W922)</f>
        <v>1.6904031258703702</v>
      </c>
      <c r="AG922" s="2">
        <f>SUMIFS('Growth rates'!L$4:L$999,'Growth rates'!$B$4:$B$999,Demands!$A922,'Growth rates'!$C$4:$C$999,$W922)</f>
        <v>1.8404557475692556</v>
      </c>
      <c r="AH922" s="2">
        <f>SUMIFS('Growth rates'!M$4:M$999,'Growth rates'!$B$4:$B$999,Demands!$A922,'Growth rates'!$C$4:$C$999,$W922)</f>
        <v>2.0104799035446064</v>
      </c>
      <c r="AI922" s="2">
        <f>SUMIFS('Growth rates'!N$4:N$999,'Growth rates'!$B$4:$B$999,Demands!$A922,'Growth rates'!$C$4:$C$999,$W922)</f>
        <v>2.2003296559608847</v>
      </c>
      <c r="AJ922" s="2">
        <f>SUMIFS('Growth rates'!O$4:O$999,'Growth rates'!$B$4:$B$999,Demands!$A922,'Growth rates'!$C$4:$C$999,$W922)</f>
        <v>2.4004968066930283</v>
      </c>
      <c r="AK922" s="2">
        <f>SUMIFS('Growth rates'!P$4:P$999,'Growth rates'!$B$4:$B$999,Demands!$A922,'Growth rates'!$C$4:$C$999,$W922)</f>
        <v>2.6096798832392789</v>
      </c>
      <c r="AL922" s="2">
        <f>SUMIFS('Growth rates'!Q$4:Q$999,'Growth rates'!$B$4:$B$999,Demands!$A922,'Growth rates'!$C$4:$C$999,$W922)</f>
        <v>2.8283090822337962</v>
      </c>
      <c r="AM922" s="2">
        <f>SUMIFS('Growth rates'!R$4:R$999,'Growth rates'!$B$4:$B$999,Demands!$A922,'Growth rates'!$C$4:$C$999,$W922)</f>
        <v>3.0580390526148888</v>
      </c>
      <c r="AN922" s="2">
        <f>SUMIFS('Growth rates'!S$4:S$999,'Growth rates'!$B$4:$B$999,Demands!$A922,'Growth rates'!$C$4:$C$999,$W922)</f>
        <v>3.302042084377061</v>
      </c>
      <c r="AO922" s="2">
        <f>SUMIFS('Growth rates'!T$4:T$999,'Growth rates'!$B$4:$B$999,Demands!$A922,'Growth rates'!$C$4:$C$999,$W922)</f>
        <v>3.5633856595656641</v>
      </c>
      <c r="AP922" s="2">
        <f>SUMIFS('Growth rates'!U$4:U$999,'Growth rates'!$B$4:$B$999,Demands!$A922,'Growth rates'!$C$4:$C$999,$W922)</f>
        <v>3.8437049075820608</v>
      </c>
      <c r="AR922">
        <f>VLOOKUP(C922&amp;A922,Driver_elast!$A$2:$E$1161,5,FALSE)</f>
        <v>1.292632</v>
      </c>
      <c r="AS922">
        <f t="shared" si="301"/>
        <v>1</v>
      </c>
      <c r="AT922">
        <f t="shared" si="302"/>
        <v>0.2</v>
      </c>
      <c r="AV922" s="2" cm="1">
        <f t="array" ref="AV922">TREND($AR922:$AS922,$AR$3:$AS$3,AV$1)</f>
        <v>1.2926320000000011</v>
      </c>
      <c r="AW922" s="2" cm="1">
        <f t="array" ref="AW922">TREND($AR922:$AS922,$AR$3:$AS$3,AW$1)</f>
        <v>1.2854946341463425</v>
      </c>
      <c r="AX922" s="2" cm="1">
        <f t="array" ref="AX922">TREND($AR922:$AS922,$AR$3:$AS$3,AX$1)</f>
        <v>1.249807804878051</v>
      </c>
      <c r="AY922" s="2" cm="1">
        <f t="array" ref="AY922">TREND($AR922:$AS922,$AR$3:$AS$3,AY$1)</f>
        <v>1.2141209756097577</v>
      </c>
      <c r="AZ922" s="2" cm="1">
        <f t="array" ref="AZ922">TREND($AR922:$AS922,$AR$3:$AS$3,AZ$1)</f>
        <v>1.1784341463414645</v>
      </c>
      <c r="BA922" s="2" cm="1">
        <f t="array" ref="BA922">TREND($AR922:$AS922,$AR$3:$AS$3,BA$1)</f>
        <v>1.142747317073173</v>
      </c>
      <c r="BB922" s="2" cm="1">
        <f t="array" ref="BB922">TREND($AR922:$AS922,$AR$3:$AS$3,BB$1)</f>
        <v>1.1070604878048798</v>
      </c>
      <c r="BC922" s="2" cm="1">
        <f t="array" ref="BC922">TREND($AR922:$AS922,$AR$3:$AS$3,BC$1)</f>
        <v>1.0713736585365865</v>
      </c>
      <c r="BD922" s="2" cm="1">
        <f t="array" ref="BD922">TREND($AR922:$AS922,$AR$3:$AS$3,BD$1)</f>
        <v>1.0356868292682933</v>
      </c>
      <c r="BE922" s="2" cm="1">
        <f t="array" ref="BE922">TREND($AR922:$AS922,$AR$3:$AS$3,BE$1)</f>
        <v>1.0000000000000018</v>
      </c>
      <c r="BF922" s="20" cm="1">
        <f t="array" ref="BF922">TREND($AS922:$AT922,$AS$3:$AT$3,BF$1)</f>
        <v>0.90000000000000568</v>
      </c>
      <c r="BG922" s="20" cm="1">
        <f t="array" ref="BG922">TREND($AS922:$AT922,$AS$3:$AT$3,BG$1)</f>
        <v>0.80000000000000426</v>
      </c>
      <c r="BH922" s="20" cm="1">
        <f t="array" ref="BH922">TREND($AS922:$AT922,$AS$3:$AT$3,BH$1)</f>
        <v>0.70000000000000284</v>
      </c>
      <c r="BI922" s="20" cm="1">
        <f t="array" ref="BI922">TREND($AS922:$AT922,$AS$3:$AT$3,BI$1)</f>
        <v>0.60000000000000142</v>
      </c>
      <c r="BJ922" s="20" cm="1">
        <f t="array" ref="BJ922">TREND($AS922:$AT922,$AS$3:$AT$3,BJ$1)</f>
        <v>0.5</v>
      </c>
      <c r="BK922" s="20" cm="1">
        <f t="array" ref="BK922">TREND($AS922:$AT922,$AS$3:$AT$3,BK$1)</f>
        <v>0.40000000000000568</v>
      </c>
      <c r="BL922" s="20" cm="1">
        <f t="array" ref="BL922">TREND($AS922:$AT922,$AS$3:$AT$3,BL$1)</f>
        <v>0.30000000000000426</v>
      </c>
      <c r="BM922" s="20" cm="1">
        <f t="array" ref="BM922">TREND($AS922:$AT922,$AS$3:$AT$3,BM$1)</f>
        <v>0.20000000000000284</v>
      </c>
    </row>
    <row r="923" spans="1:65" x14ac:dyDescent="0.35">
      <c r="A923" t="str">
        <f>IF(BYDem!B921="","\I:",BYDem!B921)</f>
        <v>MidEast_other</v>
      </c>
      <c r="B923" t="str">
        <f>BYDem!E921</f>
        <v>Trd_Lcv</v>
      </c>
      <c r="C923" t="str">
        <f t="shared" si="283"/>
        <v>Trd_Lcv</v>
      </c>
      <c r="D923" s="4">
        <f>SUMIFS(BYDem!$M$2:$M$2000,BYDem!$B$2:$B$2000,Demands!$A923,BYDem!$E$2:$E$2000,Demands!$B923)</f>
        <v>222</v>
      </c>
      <c r="E923" s="4">
        <f t="shared" si="284"/>
        <v>220.13069688073304</v>
      </c>
      <c r="F923" s="4">
        <f t="shared" si="285"/>
        <v>246.86661637636652</v>
      </c>
      <c r="G923" s="4">
        <f t="shared" si="286"/>
        <v>272.700286447228</v>
      </c>
      <c r="H923" s="4">
        <f t="shared" si="287"/>
        <v>302.88484882094133</v>
      </c>
      <c r="I923" s="4">
        <f t="shared" si="288"/>
        <v>336.67646926634296</v>
      </c>
      <c r="J923" s="4">
        <f t="shared" si="289"/>
        <v>371.16048655064105</v>
      </c>
      <c r="K923" s="4">
        <f t="shared" si="290"/>
        <v>406.31148733692953</v>
      </c>
      <c r="L923" s="4">
        <f t="shared" si="291"/>
        <v>443.66580906625325</v>
      </c>
      <c r="M923" s="4">
        <f t="shared" si="292"/>
        <v>484.6523445052274</v>
      </c>
      <c r="N923" s="4">
        <f t="shared" si="293"/>
        <v>525.84152262387397</v>
      </c>
      <c r="O923" s="4">
        <f t="shared" si="294"/>
        <v>564.11076979240624</v>
      </c>
      <c r="P923" s="4">
        <f t="shared" si="295"/>
        <v>598.52102112301657</v>
      </c>
      <c r="Q923" s="4">
        <f t="shared" si="296"/>
        <v>628.60612978402582</v>
      </c>
      <c r="R923" s="4">
        <f t="shared" si="297"/>
        <v>654.13545903657757</v>
      </c>
      <c r="S923" s="4">
        <f t="shared" si="298"/>
        <v>675.01302566563493</v>
      </c>
      <c r="T923" s="4">
        <f t="shared" si="299"/>
        <v>691.04040928933114</v>
      </c>
      <c r="U923" s="4">
        <f t="shared" si="300"/>
        <v>701.91276195544935</v>
      </c>
      <c r="W923" s="5" t="str">
        <f>VLOOKUP(C923&amp;A923,Driver_elast!$A$2:$D$1161,4,FALSE)</f>
        <v>GDPPCAP</v>
      </c>
      <c r="X923" s="5">
        <v>1</v>
      </c>
      <c r="Y923" s="2">
        <f>SUMIFS('Growth rates'!D$4:D$999,'Growth rates'!$B$4:$B$999,Demands!$A923,'Growth rates'!$C$4:$C$999,$W923)</f>
        <v>1</v>
      </c>
      <c r="Z923" s="2">
        <f>SUMIFS('Growth rates'!E$4:E$999,'Growth rates'!$B$4:$B$999,Demands!$A923,'Growth rates'!$C$4:$C$999,$W923)</f>
        <v>0.99344977093069387</v>
      </c>
      <c r="AA923" s="2">
        <f>SUMIFS('Growth rates'!F$4:F$999,'Growth rates'!$B$4:$B$999,Demands!$A923,'Growth rates'!$C$4:$C$999,$W923)</f>
        <v>1.0899919724024494</v>
      </c>
      <c r="AB923" s="2">
        <f>SUMIFS('Growth rates'!G$4:G$999,'Growth rates'!$B$4:$B$999,Demands!$A923,'Growth rates'!$C$4:$C$999,$W923)</f>
        <v>1.1839394407646067</v>
      </c>
      <c r="AC923" s="2">
        <f>SUMIFS('Growth rates'!H$4:H$999,'Growth rates'!$B$4:$B$999,Demands!$A923,'Growth rates'!$C$4:$C$999,$W923)</f>
        <v>1.2951442219608642</v>
      </c>
      <c r="AD923" s="2">
        <f>SUMIFS('Growth rates'!I$4:I$999,'Growth rates'!$B$4:$B$999,Demands!$A923,'Growth rates'!$C$4:$C$999,$W923)</f>
        <v>1.4215885612035797</v>
      </c>
      <c r="AE923" s="2">
        <f>SUMIFS('Growth rates'!J$4:J$999,'Growth rates'!$B$4:$B$999,Demands!$A923,'Growth rates'!$C$4:$C$999,$W923)</f>
        <v>1.553113364118085</v>
      </c>
      <c r="AF923" s="2">
        <f>SUMIFS('Growth rates'!K$4:K$999,'Growth rates'!$B$4:$B$999,Demands!$A923,'Growth rates'!$C$4:$C$999,$W923)</f>
        <v>1.6904031258703702</v>
      </c>
      <c r="AG923" s="2">
        <f>SUMIFS('Growth rates'!L$4:L$999,'Growth rates'!$B$4:$B$999,Demands!$A923,'Growth rates'!$C$4:$C$999,$W923)</f>
        <v>1.8404557475692556</v>
      </c>
      <c r="AH923" s="2">
        <f>SUMIFS('Growth rates'!M$4:M$999,'Growth rates'!$B$4:$B$999,Demands!$A923,'Growth rates'!$C$4:$C$999,$W923)</f>
        <v>2.0104799035446064</v>
      </c>
      <c r="AI923" s="2">
        <f>SUMIFS('Growth rates'!N$4:N$999,'Growth rates'!$B$4:$B$999,Demands!$A923,'Growth rates'!$C$4:$C$999,$W923)</f>
        <v>2.2003296559608847</v>
      </c>
      <c r="AJ923" s="2">
        <f>SUMIFS('Growth rates'!O$4:O$999,'Growth rates'!$B$4:$B$999,Demands!$A923,'Growth rates'!$C$4:$C$999,$W923)</f>
        <v>2.4004968066930283</v>
      </c>
      <c r="AK923" s="2">
        <f>SUMIFS('Growth rates'!P$4:P$999,'Growth rates'!$B$4:$B$999,Demands!$A923,'Growth rates'!$C$4:$C$999,$W923)</f>
        <v>2.6096798832392789</v>
      </c>
      <c r="AL923" s="2">
        <f>SUMIFS('Growth rates'!Q$4:Q$999,'Growth rates'!$B$4:$B$999,Demands!$A923,'Growth rates'!$C$4:$C$999,$W923)</f>
        <v>2.8283090822337962</v>
      </c>
      <c r="AM923" s="2">
        <f>SUMIFS('Growth rates'!R$4:R$999,'Growth rates'!$B$4:$B$999,Demands!$A923,'Growth rates'!$C$4:$C$999,$W923)</f>
        <v>3.0580390526148888</v>
      </c>
      <c r="AN923" s="2">
        <f>SUMIFS('Growth rates'!S$4:S$999,'Growth rates'!$B$4:$B$999,Demands!$A923,'Growth rates'!$C$4:$C$999,$W923)</f>
        <v>3.302042084377061</v>
      </c>
      <c r="AO923" s="2">
        <f>SUMIFS('Growth rates'!T$4:T$999,'Growth rates'!$B$4:$B$999,Demands!$A923,'Growth rates'!$C$4:$C$999,$W923)</f>
        <v>3.5633856595656641</v>
      </c>
      <c r="AP923" s="2">
        <f>SUMIFS('Growth rates'!U$4:U$999,'Growth rates'!$B$4:$B$999,Demands!$A923,'Growth rates'!$C$4:$C$999,$W923)</f>
        <v>3.8437049075820608</v>
      </c>
      <c r="AR923">
        <f>VLOOKUP(C923&amp;A923,Driver_elast!$A$2:$E$1161,5,FALSE)</f>
        <v>1.292632</v>
      </c>
      <c r="AS923">
        <f t="shared" si="301"/>
        <v>1</v>
      </c>
      <c r="AT923">
        <f t="shared" si="302"/>
        <v>0.2</v>
      </c>
      <c r="AV923" s="2" cm="1">
        <f t="array" ref="AV923">TREND($AR923:$AS923,$AR$3:$AS$3,AV$1)</f>
        <v>1.2926320000000011</v>
      </c>
      <c r="AW923" s="2" cm="1">
        <f t="array" ref="AW923">TREND($AR923:$AS923,$AR$3:$AS$3,AW$1)</f>
        <v>1.2854946341463425</v>
      </c>
      <c r="AX923" s="2" cm="1">
        <f t="array" ref="AX923">TREND($AR923:$AS923,$AR$3:$AS$3,AX$1)</f>
        <v>1.249807804878051</v>
      </c>
      <c r="AY923" s="2" cm="1">
        <f t="array" ref="AY923">TREND($AR923:$AS923,$AR$3:$AS$3,AY$1)</f>
        <v>1.2141209756097577</v>
      </c>
      <c r="AZ923" s="2" cm="1">
        <f t="array" ref="AZ923">TREND($AR923:$AS923,$AR$3:$AS$3,AZ$1)</f>
        <v>1.1784341463414645</v>
      </c>
      <c r="BA923" s="2" cm="1">
        <f t="array" ref="BA923">TREND($AR923:$AS923,$AR$3:$AS$3,BA$1)</f>
        <v>1.142747317073173</v>
      </c>
      <c r="BB923" s="2" cm="1">
        <f t="array" ref="BB923">TREND($AR923:$AS923,$AR$3:$AS$3,BB$1)</f>
        <v>1.1070604878048798</v>
      </c>
      <c r="BC923" s="2" cm="1">
        <f t="array" ref="BC923">TREND($AR923:$AS923,$AR$3:$AS$3,BC$1)</f>
        <v>1.0713736585365865</v>
      </c>
      <c r="BD923" s="2" cm="1">
        <f t="array" ref="BD923">TREND($AR923:$AS923,$AR$3:$AS$3,BD$1)</f>
        <v>1.0356868292682933</v>
      </c>
      <c r="BE923" s="2" cm="1">
        <f t="array" ref="BE923">TREND($AR923:$AS923,$AR$3:$AS$3,BE$1)</f>
        <v>1.0000000000000018</v>
      </c>
      <c r="BF923" s="20" cm="1">
        <f t="array" ref="BF923">TREND($AS923:$AT923,$AS$3:$AT$3,BF$1)</f>
        <v>0.90000000000000568</v>
      </c>
      <c r="BG923" s="20" cm="1">
        <f t="array" ref="BG923">TREND($AS923:$AT923,$AS$3:$AT$3,BG$1)</f>
        <v>0.80000000000000426</v>
      </c>
      <c r="BH923" s="20" cm="1">
        <f t="array" ref="BH923">TREND($AS923:$AT923,$AS$3:$AT$3,BH$1)</f>
        <v>0.70000000000000284</v>
      </c>
      <c r="BI923" s="20" cm="1">
        <f t="array" ref="BI923">TREND($AS923:$AT923,$AS$3:$AT$3,BI$1)</f>
        <v>0.60000000000000142</v>
      </c>
      <c r="BJ923" s="20" cm="1">
        <f t="array" ref="BJ923">TREND($AS923:$AT923,$AS$3:$AT$3,BJ$1)</f>
        <v>0.5</v>
      </c>
      <c r="BK923" s="20" cm="1">
        <f t="array" ref="BK923">TREND($AS923:$AT923,$AS$3:$AT$3,BK$1)</f>
        <v>0.40000000000000568</v>
      </c>
      <c r="BL923" s="20" cm="1">
        <f t="array" ref="BL923">TREND($AS923:$AT923,$AS$3:$AT$3,BL$1)</f>
        <v>0.30000000000000426</v>
      </c>
      <c r="BM923" s="20" cm="1">
        <f t="array" ref="BM923">TREND($AS923:$AT923,$AS$3:$AT$3,BM$1)</f>
        <v>0.20000000000000284</v>
      </c>
    </row>
    <row r="924" spans="1:65" x14ac:dyDescent="0.35">
      <c r="A924" t="str">
        <f>IF(BYDem!B922="","\I:",BYDem!B922)</f>
        <v>Nor-Ice</v>
      </c>
      <c r="B924" t="str">
        <f>BYDem!E922</f>
        <v>AGR</v>
      </c>
      <c r="C924" t="str">
        <f t="shared" si="283"/>
        <v>AGR</v>
      </c>
      <c r="D924" s="4">
        <f>SUMIFS(BYDem!$M$2:$M$2000,BYDem!$B$2:$B$2000,Demands!$A924,BYDem!$E$2:$E$2000,Demands!$B924)</f>
        <v>34.908989929199997</v>
      </c>
      <c r="E924" s="4">
        <f t="shared" si="284"/>
        <v>35.275538042886431</v>
      </c>
      <c r="F924" s="4">
        <f t="shared" si="285"/>
        <v>37.117760977961751</v>
      </c>
      <c r="G924" s="4">
        <f t="shared" si="286"/>
        <v>38.722239370505612</v>
      </c>
      <c r="H924" s="4">
        <f t="shared" si="287"/>
        <v>40.338335640627875</v>
      </c>
      <c r="I924" s="4">
        <f t="shared" si="288"/>
        <v>41.965550044875499</v>
      </c>
      <c r="J924" s="4">
        <f t="shared" si="289"/>
        <v>43.624046921838811</v>
      </c>
      <c r="K924" s="4">
        <f t="shared" si="290"/>
        <v>45.414771117972542</v>
      </c>
      <c r="L924" s="4">
        <f t="shared" si="291"/>
        <v>46.948229042744721</v>
      </c>
      <c r="M924" s="4">
        <f t="shared" si="292"/>
        <v>48.30980388017943</v>
      </c>
      <c r="N924" s="4">
        <f t="shared" si="293"/>
        <v>49.382105271579462</v>
      </c>
      <c r="O924" s="4">
        <f t="shared" si="294"/>
        <v>50.287536135506343</v>
      </c>
      <c r="P924" s="4">
        <f t="shared" si="295"/>
        <v>51.053022440961769</v>
      </c>
      <c r="Q924" s="4">
        <f t="shared" si="296"/>
        <v>51.610425303423497</v>
      </c>
      <c r="R924" s="4">
        <f t="shared" si="297"/>
        <v>51.911391642724332</v>
      </c>
      <c r="S924" s="4">
        <f t="shared" si="298"/>
        <v>52.014867114237269</v>
      </c>
      <c r="T924" s="4">
        <f t="shared" si="299"/>
        <v>52.027715589355424</v>
      </c>
      <c r="U924" s="4">
        <f t="shared" si="300"/>
        <v>52.01220640868501</v>
      </c>
      <c r="W924" s="5" t="str">
        <f>VLOOKUP(C924&amp;A924,Driver_elast!$A$2:$D$1161,4,FALSE)</f>
        <v>POP</v>
      </c>
      <c r="X924" s="5">
        <v>1</v>
      </c>
      <c r="Y924" s="2">
        <f>SUMIFS('Growth rates'!D$4:D$999,'Growth rates'!$B$4:$B$999,Demands!$A924,'Growth rates'!$C$4:$C$999,$W924)</f>
        <v>1</v>
      </c>
      <c r="Z924" s="2">
        <f>SUMIFS('Growth rates'!E$4:E$999,'Growth rates'!$B$4:$B$999,Demands!$A924,'Growth rates'!$C$4:$C$999,$W924)</f>
        <v>1.0052988182980345</v>
      </c>
      <c r="AA924" s="2">
        <f>SUMIFS('Growth rates'!F$4:F$999,'Growth rates'!$B$4:$B$999,Demands!$A924,'Growth rates'!$C$4:$C$999,$W924)</f>
        <v>1.0317929097882068</v>
      </c>
      <c r="AB924" s="2">
        <f>SUMIFS('Growth rates'!G$4:G$999,'Growth rates'!$B$4:$B$999,Demands!$A924,'Growth rates'!$C$4:$C$999,$W924)</f>
        <v>1.0543005499166809</v>
      </c>
      <c r="AC924" s="2">
        <f>SUMIFS('Growth rates'!H$4:H$999,'Growth rates'!$B$4:$B$999,Demands!$A924,'Growth rates'!$C$4:$C$999,$W924)</f>
        <v>1.0765058433755159</v>
      </c>
      <c r="AD924" s="2">
        <f>SUMIFS('Growth rates'!I$4:I$999,'Growth rates'!$B$4:$B$999,Demands!$A924,'Growth rates'!$C$4:$C$999,$W924)</f>
        <v>1.0984201895461079</v>
      </c>
      <c r="AE924" s="2">
        <f>SUMIFS('Growth rates'!J$4:J$999,'Growth rates'!$B$4:$B$999,Demands!$A924,'Growth rates'!$C$4:$C$999,$W924)</f>
        <v>1.1203268192123683</v>
      </c>
      <c r="AF924" s="2">
        <f>SUMIFS('Growth rates'!K$4:K$999,'Growth rates'!$B$4:$B$999,Demands!$A924,'Growth rates'!$C$4:$C$999,$W924)</f>
        <v>1.1435345567336515</v>
      </c>
      <c r="AG924" s="2">
        <f>SUMIFS('Growth rates'!L$4:L$999,'Growth rates'!$B$4:$B$999,Demands!$A924,'Growth rates'!$C$4:$C$999,$W924)</f>
        <v>1.1630199577914226</v>
      </c>
      <c r="AH924" s="2">
        <f>SUMIFS('Growth rates'!M$4:M$999,'Growth rates'!$B$4:$B$999,Demands!$A924,'Growth rates'!$C$4:$C$999,$W924)</f>
        <v>1.1800413387166941</v>
      </c>
      <c r="AI924" s="2">
        <f>SUMIFS('Growth rates'!N$4:N$999,'Growth rates'!$B$4:$B$999,Demands!$A924,'Growth rates'!$C$4:$C$999,$W924)</f>
        <v>1.1947279509569868</v>
      </c>
      <c r="AJ924" s="2">
        <f>SUMIFS('Growth rates'!O$4:O$999,'Growth rates'!$B$4:$B$999,Demands!$A924,'Growth rates'!$C$4:$C$999,$W924)</f>
        <v>1.208546105710008</v>
      </c>
      <c r="AK924" s="2">
        <f>SUMIFS('Growth rates'!P$4:P$999,'Growth rates'!$B$4:$B$999,Demands!$A924,'Growth rates'!$C$4:$C$999,$W924)</f>
        <v>1.2218086721513006</v>
      </c>
      <c r="AL924" s="2">
        <f>SUMIFS('Growth rates'!Q$4:Q$999,'Growth rates'!$B$4:$B$999,Demands!$A924,'Growth rates'!$C$4:$C$999,$W924)</f>
        <v>1.2330284694464484</v>
      </c>
      <c r="AM924" s="2">
        <f>SUMIFS('Growth rates'!R$4:R$999,'Growth rates'!$B$4:$B$999,Demands!$A924,'Growth rates'!$C$4:$C$999,$W924)</f>
        <v>1.2402856663932802</v>
      </c>
      <c r="AN924" s="2">
        <f>SUMIFS('Growth rates'!S$4:S$999,'Growth rates'!$B$4:$B$999,Demands!$A924,'Growth rates'!$C$4:$C$999,$W924)</f>
        <v>1.243404712518299</v>
      </c>
      <c r="AO924" s="2">
        <f>SUMIFS('Growth rates'!T$4:T$999,'Growth rates'!$B$4:$B$999,Demands!$A924,'Growth rates'!$C$4:$C$999,$W924)</f>
        <v>1.2439213675581813</v>
      </c>
      <c r="AP924" s="2">
        <f>SUMIFS('Growth rates'!U$4:U$999,'Growth rates'!$B$4:$B$999,Demands!$A924,'Growth rates'!$C$4:$C$999,$W924)</f>
        <v>1.2429857414082248</v>
      </c>
      <c r="AR924">
        <f>VLOOKUP(C924&amp;A924,Driver_elast!$A$2:$E$1161,5,FALSE)</f>
        <v>1.9815940000000001</v>
      </c>
      <c r="AS924">
        <f t="shared" si="301"/>
        <v>1.9815940000000001</v>
      </c>
      <c r="AT924">
        <f t="shared" si="302"/>
        <v>0.39631880000000003</v>
      </c>
      <c r="AV924" s="2" cm="1">
        <f t="array" ref="AV924">TREND($AR924:$AS924,$AR$3:$AS$3,AV$1)</f>
        <v>1.9815940000000001</v>
      </c>
      <c r="AW924" s="2" cm="1">
        <f t="array" ref="AW924">TREND($AR924:$AS924,$AR$3:$AS$3,AW$1)</f>
        <v>1.9815940000000001</v>
      </c>
      <c r="AX924" s="2" cm="1">
        <f t="array" ref="AX924">TREND($AR924:$AS924,$AR$3:$AS$3,AX$1)</f>
        <v>1.9815940000000001</v>
      </c>
      <c r="AY924" s="2" cm="1">
        <f t="array" ref="AY924">TREND($AR924:$AS924,$AR$3:$AS$3,AY$1)</f>
        <v>1.9815940000000001</v>
      </c>
      <c r="AZ924" s="2" cm="1">
        <f t="array" ref="AZ924">TREND($AR924:$AS924,$AR$3:$AS$3,AZ$1)</f>
        <v>1.9815940000000001</v>
      </c>
      <c r="BA924" s="2" cm="1">
        <f t="array" ref="BA924">TREND($AR924:$AS924,$AR$3:$AS$3,BA$1)</f>
        <v>1.9815940000000001</v>
      </c>
      <c r="BB924" s="2" cm="1">
        <f t="array" ref="BB924">TREND($AR924:$AS924,$AR$3:$AS$3,BB$1)</f>
        <v>1.9815940000000001</v>
      </c>
      <c r="BC924" s="2" cm="1">
        <f t="array" ref="BC924">TREND($AR924:$AS924,$AR$3:$AS$3,BC$1)</f>
        <v>1.9815940000000001</v>
      </c>
      <c r="BD924" s="2" cm="1">
        <f t="array" ref="BD924">TREND($AR924:$AS924,$AR$3:$AS$3,BD$1)</f>
        <v>1.9815940000000001</v>
      </c>
      <c r="BE924" s="2" cm="1">
        <f t="array" ref="BE924">TREND($AR924:$AS924,$AR$3:$AS$3,BE$1)</f>
        <v>1.9815940000000001</v>
      </c>
      <c r="BF924" s="20" cm="1">
        <f t="array" ref="BF924">TREND($AS924:$AT924,$AS$3:$AT$3,BF$1)</f>
        <v>1.7834345999999925</v>
      </c>
      <c r="BG924" s="20" cm="1">
        <f t="array" ref="BG924">TREND($AS924:$AT924,$AS$3:$AT$3,BG$1)</f>
        <v>1.5852751999999981</v>
      </c>
      <c r="BH924" s="20" cm="1">
        <f t="array" ref="BH924">TREND($AS924:$AT924,$AS$3:$AT$3,BH$1)</f>
        <v>1.3871157999999895</v>
      </c>
      <c r="BI924" s="20" cm="1">
        <f t="array" ref="BI924">TREND($AS924:$AT924,$AS$3:$AT$3,BI$1)</f>
        <v>1.188956399999995</v>
      </c>
      <c r="BJ924" s="20" cm="1">
        <f t="array" ref="BJ924">TREND($AS924:$AT924,$AS$3:$AT$3,BJ$1)</f>
        <v>0.99079700000000059</v>
      </c>
      <c r="BK924" s="20" cm="1">
        <f t="array" ref="BK924">TREND($AS924:$AT924,$AS$3:$AT$3,BK$1)</f>
        <v>0.79263759999999195</v>
      </c>
      <c r="BL924" s="20" cm="1">
        <f t="array" ref="BL924">TREND($AS924:$AT924,$AS$3:$AT$3,BL$1)</f>
        <v>0.59447819999999751</v>
      </c>
      <c r="BM924" s="20" cm="1">
        <f t="array" ref="BM924">TREND($AS924:$AT924,$AS$3:$AT$3,BM$1)</f>
        <v>0.39631879999998887</v>
      </c>
    </row>
    <row r="925" spans="1:65" x14ac:dyDescent="0.35">
      <c r="A925" t="str">
        <f>IF(BYDem!B923="","\I:",BYDem!B923)</f>
        <v>Nor-Ice</v>
      </c>
      <c r="B925" t="str">
        <f>BYDem!E923</f>
        <v>CCK</v>
      </c>
      <c r="C925" t="str">
        <f t="shared" si="283"/>
        <v>CCK</v>
      </c>
      <c r="D925" s="4">
        <f>SUMIFS(BYDem!$M$2:$M$2000,BYDem!$B$2:$B$2000,Demands!$A925,BYDem!$E$2:$E$2000,Demands!$B925)</f>
        <v>3.4951280000508</v>
      </c>
      <c r="E925" s="4">
        <f t="shared" si="284"/>
        <v>3.5206463112301831</v>
      </c>
      <c r="F925" s="4">
        <f t="shared" si="285"/>
        <v>3.858196424880914</v>
      </c>
      <c r="G925" s="4">
        <f t="shared" si="286"/>
        <v>4.1548032510176158</v>
      </c>
      <c r="H925" s="4">
        <f t="shared" si="287"/>
        <v>4.4446253158602209</v>
      </c>
      <c r="I925" s="4">
        <f t="shared" si="288"/>
        <v>4.7389458901521433</v>
      </c>
      <c r="J925" s="4">
        <f t="shared" si="289"/>
        <v>5.0382092325106251</v>
      </c>
      <c r="K925" s="4">
        <f t="shared" si="290"/>
        <v>5.3394768147108698</v>
      </c>
      <c r="L925" s="4">
        <f t="shared" si="291"/>
        <v>5.634951781083803</v>
      </c>
      <c r="M925" s="4">
        <f t="shared" si="292"/>
        <v>5.9302191726673863</v>
      </c>
      <c r="N925" s="4">
        <f t="shared" si="293"/>
        <v>6.1975070428505843</v>
      </c>
      <c r="O925" s="4">
        <f t="shared" si="294"/>
        <v>6.4215686824111433</v>
      </c>
      <c r="P925" s="4">
        <f t="shared" si="295"/>
        <v>6.6047555011265473</v>
      </c>
      <c r="Q925" s="4">
        <f t="shared" si="296"/>
        <v>6.7489855992198171</v>
      </c>
      <c r="R925" s="4">
        <f t="shared" si="297"/>
        <v>6.8571560680948647</v>
      </c>
      <c r="S925" s="4">
        <f t="shared" si="298"/>
        <v>6.9342481284439952</v>
      </c>
      <c r="T925" s="4">
        <f t="shared" si="299"/>
        <v>6.9853942215277902</v>
      </c>
      <c r="U925" s="4">
        <f t="shared" si="300"/>
        <v>7.014692730760185</v>
      </c>
      <c r="W925" s="5" t="str">
        <f>VLOOKUP(C925&amp;A925,Driver_elast!$A$2:$D$1161,4,FALSE)</f>
        <v>GDPSER</v>
      </c>
      <c r="X925" s="5">
        <v>1</v>
      </c>
      <c r="Y925" s="2">
        <f>SUMIFS('Growth rates'!D$4:D$999,'Growth rates'!$B$4:$B$999,Demands!$A925,'Growth rates'!$C$4:$C$999,$W925)</f>
        <v>1</v>
      </c>
      <c r="Z925" s="2">
        <f>SUMIFS('Growth rates'!E$4:E$999,'Growth rates'!$B$4:$B$999,Demands!$A925,'Growth rates'!$C$4:$C$999,$W925)</f>
        <v>1.0089666457007733</v>
      </c>
      <c r="AA925" s="2">
        <f>SUMIFS('Growth rates'!F$4:F$999,'Growth rates'!$B$4:$B$999,Demands!$A925,'Growth rates'!$C$4:$C$999,$W925)</f>
        <v>1.1277714044452578</v>
      </c>
      <c r="AB925" s="2">
        <f>SUMIFS('Growth rates'!G$4:G$999,'Growth rates'!$B$4:$B$999,Demands!$A925,'Growth rates'!$C$4:$C$999,$W925)</f>
        <v>1.2342492001847687</v>
      </c>
      <c r="AC925" s="2">
        <f>SUMIFS('Growth rates'!H$4:H$999,'Growth rates'!$B$4:$B$999,Demands!$A925,'Growth rates'!$C$4:$C$999,$W925)</f>
        <v>1.3399857180367865</v>
      </c>
      <c r="AD925" s="2">
        <f>SUMIFS('Growth rates'!I$4:I$999,'Growth rates'!$B$4:$B$999,Demands!$A925,'Growth rates'!$C$4:$C$999,$W925)</f>
        <v>1.4489606990977264</v>
      </c>
      <c r="AE925" s="2">
        <f>SUMIFS('Growth rates'!J$4:J$999,'Growth rates'!$B$4:$B$999,Demands!$A925,'Growth rates'!$C$4:$C$999,$W925)</f>
        <v>1.5613356575739903</v>
      </c>
      <c r="AF925" s="2">
        <f>SUMIFS('Growth rates'!K$4:K$999,'Growth rates'!$B$4:$B$999,Demands!$A925,'Growth rates'!$C$4:$C$999,$W925)</f>
        <v>1.6759961088890953</v>
      </c>
      <c r="AG925" s="2">
        <f>SUMIFS('Growth rates'!L$4:L$999,'Growth rates'!$B$4:$B$999,Demands!$A925,'Growth rates'!$C$4:$C$999,$W925)</f>
        <v>1.7898993701447354</v>
      </c>
      <c r="AH925" s="2">
        <f>SUMIFS('Growth rates'!M$4:M$999,'Growth rates'!$B$4:$B$999,Demands!$A925,'Growth rates'!$C$4:$C$999,$W925)</f>
        <v>1.9050841415182316</v>
      </c>
      <c r="AI925" s="2">
        <f>SUMIFS('Growth rates'!N$4:N$999,'Growth rates'!$B$4:$B$999,Demands!$A925,'Growth rates'!$C$4:$C$999,$W925)</f>
        <v>2.0222554619976942</v>
      </c>
      <c r="AJ925" s="2">
        <f>SUMIFS('Growth rates'!O$4:O$999,'Growth rates'!$B$4:$B$999,Demands!$A925,'Growth rates'!$C$4:$C$999,$W925)</f>
        <v>2.1344928824430141</v>
      </c>
      <c r="AK925" s="2">
        <f>SUMIFS('Growth rates'!P$4:P$999,'Growth rates'!$B$4:$B$999,Demands!$A925,'Growth rates'!$C$4:$C$999,$W925)</f>
        <v>2.2413223160039841</v>
      </c>
      <c r="AL925" s="2">
        <f>SUMIFS('Growth rates'!Q$4:Q$999,'Growth rates'!$B$4:$B$999,Demands!$A925,'Growth rates'!$C$4:$C$999,$W925)</f>
        <v>2.341505166508377</v>
      </c>
      <c r="AM925" s="2">
        <f>SUMIFS('Growth rates'!R$4:R$999,'Growth rates'!$B$4:$B$999,Demands!$A925,'Growth rates'!$C$4:$C$999,$W925)</f>
        <v>2.4336851217304725</v>
      </c>
      <c r="AN925" s="2">
        <f>SUMIFS('Growth rates'!S$4:S$999,'Growth rates'!$B$4:$B$999,Demands!$A925,'Growth rates'!$C$4:$C$999,$W925)</f>
        <v>2.5176912908691906</v>
      </c>
      <c r="AO925" s="2">
        <f>SUMIFS('Growth rates'!T$4:T$999,'Growth rates'!$B$4:$B$999,Demands!$A925,'Growth rates'!$C$4:$C$999,$W925)</f>
        <v>2.5937126230188303</v>
      </c>
      <c r="AP925" s="2">
        <f>SUMIFS('Growth rates'!U$4:U$999,'Growth rates'!$B$4:$B$999,Demands!$A925,'Growth rates'!$C$4:$C$999,$W925)</f>
        <v>2.6605143405246459</v>
      </c>
      <c r="AR925">
        <f>VLOOKUP(C925&amp;A925,Driver_elast!$A$2:$E$1161,5,FALSE)</f>
        <v>0.81425199999999998</v>
      </c>
      <c r="AS925">
        <f t="shared" si="301"/>
        <v>0.81425199999999998</v>
      </c>
      <c r="AT925">
        <f t="shared" si="302"/>
        <v>0.16285040000000001</v>
      </c>
      <c r="AV925" s="2" cm="1">
        <f t="array" ref="AV925">TREND($AR925:$AS925,$AR$3:$AS$3,AV$1)</f>
        <v>0.81425199999999998</v>
      </c>
      <c r="AW925" s="2" cm="1">
        <f t="array" ref="AW925">TREND($AR925:$AS925,$AR$3:$AS$3,AW$1)</f>
        <v>0.81425199999999998</v>
      </c>
      <c r="AX925" s="2" cm="1">
        <f t="array" ref="AX925">TREND($AR925:$AS925,$AR$3:$AS$3,AX$1)</f>
        <v>0.81425199999999998</v>
      </c>
      <c r="AY925" s="2" cm="1">
        <f t="array" ref="AY925">TREND($AR925:$AS925,$AR$3:$AS$3,AY$1)</f>
        <v>0.81425199999999998</v>
      </c>
      <c r="AZ925" s="2" cm="1">
        <f t="array" ref="AZ925">TREND($AR925:$AS925,$AR$3:$AS$3,AZ$1)</f>
        <v>0.81425199999999998</v>
      </c>
      <c r="BA925" s="2" cm="1">
        <f t="array" ref="BA925">TREND($AR925:$AS925,$AR$3:$AS$3,BA$1)</f>
        <v>0.81425199999999998</v>
      </c>
      <c r="BB925" s="2" cm="1">
        <f t="array" ref="BB925">TREND($AR925:$AS925,$AR$3:$AS$3,BB$1)</f>
        <v>0.81425199999999998</v>
      </c>
      <c r="BC925" s="2" cm="1">
        <f t="array" ref="BC925">TREND($AR925:$AS925,$AR$3:$AS$3,BC$1)</f>
        <v>0.81425199999999998</v>
      </c>
      <c r="BD925" s="2" cm="1">
        <f t="array" ref="BD925">TREND($AR925:$AS925,$AR$3:$AS$3,BD$1)</f>
        <v>0.81425199999999998</v>
      </c>
      <c r="BE925" s="2" cm="1">
        <f t="array" ref="BE925">TREND($AR925:$AS925,$AR$3:$AS$3,BE$1)</f>
        <v>0.81425199999999998</v>
      </c>
      <c r="BF925" s="20" cm="1">
        <f t="array" ref="BF925">TREND($AS925:$AT925,$AS$3:$AT$3,BF$1)</f>
        <v>0.73282680000000511</v>
      </c>
      <c r="BG925" s="20" cm="1">
        <f t="array" ref="BG925">TREND($AS925:$AT925,$AS$3:$AT$3,BG$1)</f>
        <v>0.65140160000000691</v>
      </c>
      <c r="BH925" s="20" cm="1">
        <f t="array" ref="BH925">TREND($AS925:$AT925,$AS$3:$AT$3,BH$1)</f>
        <v>0.56997640000000871</v>
      </c>
      <c r="BI925" s="20" cm="1">
        <f t="array" ref="BI925">TREND($AS925:$AT925,$AS$3:$AT$3,BI$1)</f>
        <v>0.4885512000000034</v>
      </c>
      <c r="BJ925" s="20" cm="1">
        <f t="array" ref="BJ925">TREND($AS925:$AT925,$AS$3:$AT$3,BJ$1)</f>
        <v>0.40712600000000521</v>
      </c>
      <c r="BK925" s="20" cm="1">
        <f t="array" ref="BK925">TREND($AS925:$AT925,$AS$3:$AT$3,BK$1)</f>
        <v>0.32570080000000701</v>
      </c>
      <c r="BL925" s="20" cm="1">
        <f t="array" ref="BL925">TREND($AS925:$AT925,$AS$3:$AT$3,BL$1)</f>
        <v>0.24427560000000881</v>
      </c>
      <c r="BM925" s="20" cm="1">
        <f t="array" ref="BM925">TREND($AS925:$AT925,$AS$3:$AT$3,BM$1)</f>
        <v>0.1628504000000035</v>
      </c>
    </row>
    <row r="926" spans="1:65" x14ac:dyDescent="0.35">
      <c r="A926" t="str">
        <f>IF(BYDem!B924="","\I:",BYDem!B924)</f>
        <v>Nor-Ice</v>
      </c>
      <c r="B926" t="str">
        <f>BYDem!E924</f>
        <v>CHW</v>
      </c>
      <c r="C926" t="str">
        <f t="shared" si="283"/>
        <v>CHW</v>
      </c>
      <c r="D926" s="4">
        <f>SUMIFS(BYDem!$M$2:$M$2000,BYDem!$B$2:$B$2000,Demands!$A926,BYDem!$E$2:$E$2000,Demands!$B926)</f>
        <v>8.4263933643744604</v>
      </c>
      <c r="E926" s="4">
        <f t="shared" si="284"/>
        <v>8.4879153824490121</v>
      </c>
      <c r="F926" s="4">
        <f t="shared" si="285"/>
        <v>9.3017139150833028</v>
      </c>
      <c r="G926" s="4">
        <f t="shared" si="286"/>
        <v>10.016802401556514</v>
      </c>
      <c r="H926" s="4">
        <f t="shared" si="287"/>
        <v>10.715533527856763</v>
      </c>
      <c r="I926" s="4">
        <f t="shared" si="288"/>
        <v>11.425110096776782</v>
      </c>
      <c r="J926" s="4">
        <f t="shared" si="289"/>
        <v>12.146603170052892</v>
      </c>
      <c r="K926" s="4">
        <f t="shared" si="290"/>
        <v>12.872928259009973</v>
      </c>
      <c r="L926" s="4">
        <f t="shared" si="291"/>
        <v>13.585287948253818</v>
      </c>
      <c r="M926" s="4">
        <f t="shared" si="292"/>
        <v>14.297147196075327</v>
      </c>
      <c r="N926" s="4">
        <f t="shared" si="293"/>
        <v>14.941550701657023</v>
      </c>
      <c r="O926" s="4">
        <f t="shared" si="294"/>
        <v>15.481740220546323</v>
      </c>
      <c r="P926" s="4">
        <f t="shared" si="295"/>
        <v>15.92338475935632</v>
      </c>
      <c r="Q926" s="4">
        <f t="shared" si="296"/>
        <v>16.271108660025636</v>
      </c>
      <c r="R926" s="4">
        <f t="shared" si="297"/>
        <v>16.53189651132514</v>
      </c>
      <c r="S926" s="4">
        <f t="shared" si="298"/>
        <v>16.71775752292827</v>
      </c>
      <c r="T926" s="4">
        <f t="shared" si="299"/>
        <v>16.841065481712242</v>
      </c>
      <c r="U926" s="4">
        <f t="shared" si="300"/>
        <v>16.911701167666614</v>
      </c>
      <c r="W926" s="5" t="str">
        <f>VLOOKUP(C926&amp;A926,Driver_elast!$A$2:$D$1161,4,FALSE)</f>
        <v>GDPSER</v>
      </c>
      <c r="X926" s="5">
        <v>1</v>
      </c>
      <c r="Y926" s="2">
        <f>SUMIFS('Growth rates'!D$4:D$999,'Growth rates'!$B$4:$B$999,Demands!$A926,'Growth rates'!$C$4:$C$999,$W926)</f>
        <v>1</v>
      </c>
      <c r="Z926" s="2">
        <f>SUMIFS('Growth rates'!E$4:E$999,'Growth rates'!$B$4:$B$999,Demands!$A926,'Growth rates'!$C$4:$C$999,$W926)</f>
        <v>1.0089666457007733</v>
      </c>
      <c r="AA926" s="2">
        <f>SUMIFS('Growth rates'!F$4:F$999,'Growth rates'!$B$4:$B$999,Demands!$A926,'Growth rates'!$C$4:$C$999,$W926)</f>
        <v>1.1277714044452578</v>
      </c>
      <c r="AB926" s="2">
        <f>SUMIFS('Growth rates'!G$4:G$999,'Growth rates'!$B$4:$B$999,Demands!$A926,'Growth rates'!$C$4:$C$999,$W926)</f>
        <v>1.2342492001847687</v>
      </c>
      <c r="AC926" s="2">
        <f>SUMIFS('Growth rates'!H$4:H$999,'Growth rates'!$B$4:$B$999,Demands!$A926,'Growth rates'!$C$4:$C$999,$W926)</f>
        <v>1.3399857180367865</v>
      </c>
      <c r="AD926" s="2">
        <f>SUMIFS('Growth rates'!I$4:I$999,'Growth rates'!$B$4:$B$999,Demands!$A926,'Growth rates'!$C$4:$C$999,$W926)</f>
        <v>1.4489606990977264</v>
      </c>
      <c r="AE926" s="2">
        <f>SUMIFS('Growth rates'!J$4:J$999,'Growth rates'!$B$4:$B$999,Demands!$A926,'Growth rates'!$C$4:$C$999,$W926)</f>
        <v>1.5613356575739903</v>
      </c>
      <c r="AF926" s="2">
        <f>SUMIFS('Growth rates'!K$4:K$999,'Growth rates'!$B$4:$B$999,Demands!$A926,'Growth rates'!$C$4:$C$999,$W926)</f>
        <v>1.6759961088890953</v>
      </c>
      <c r="AG926" s="2">
        <f>SUMIFS('Growth rates'!L$4:L$999,'Growth rates'!$B$4:$B$999,Demands!$A926,'Growth rates'!$C$4:$C$999,$W926)</f>
        <v>1.7898993701447354</v>
      </c>
      <c r="AH926" s="2">
        <f>SUMIFS('Growth rates'!M$4:M$999,'Growth rates'!$B$4:$B$999,Demands!$A926,'Growth rates'!$C$4:$C$999,$W926)</f>
        <v>1.9050841415182316</v>
      </c>
      <c r="AI926" s="2">
        <f>SUMIFS('Growth rates'!N$4:N$999,'Growth rates'!$B$4:$B$999,Demands!$A926,'Growth rates'!$C$4:$C$999,$W926)</f>
        <v>2.0222554619976942</v>
      </c>
      <c r="AJ926" s="2">
        <f>SUMIFS('Growth rates'!O$4:O$999,'Growth rates'!$B$4:$B$999,Demands!$A926,'Growth rates'!$C$4:$C$999,$W926)</f>
        <v>2.1344928824430141</v>
      </c>
      <c r="AK926" s="2">
        <f>SUMIFS('Growth rates'!P$4:P$999,'Growth rates'!$B$4:$B$999,Demands!$A926,'Growth rates'!$C$4:$C$999,$W926)</f>
        <v>2.2413223160039841</v>
      </c>
      <c r="AL926" s="2">
        <f>SUMIFS('Growth rates'!Q$4:Q$999,'Growth rates'!$B$4:$B$999,Demands!$A926,'Growth rates'!$C$4:$C$999,$W926)</f>
        <v>2.341505166508377</v>
      </c>
      <c r="AM926" s="2">
        <f>SUMIFS('Growth rates'!R$4:R$999,'Growth rates'!$B$4:$B$999,Demands!$A926,'Growth rates'!$C$4:$C$999,$W926)</f>
        <v>2.4336851217304725</v>
      </c>
      <c r="AN926" s="2">
        <f>SUMIFS('Growth rates'!S$4:S$999,'Growth rates'!$B$4:$B$999,Demands!$A926,'Growth rates'!$C$4:$C$999,$W926)</f>
        <v>2.5176912908691906</v>
      </c>
      <c r="AO926" s="2">
        <f>SUMIFS('Growth rates'!T$4:T$999,'Growth rates'!$B$4:$B$999,Demands!$A926,'Growth rates'!$C$4:$C$999,$W926)</f>
        <v>2.5937126230188303</v>
      </c>
      <c r="AP926" s="2">
        <f>SUMIFS('Growth rates'!U$4:U$999,'Growth rates'!$B$4:$B$999,Demands!$A926,'Growth rates'!$C$4:$C$999,$W926)</f>
        <v>2.6605143405246459</v>
      </c>
      <c r="AR926">
        <f>VLOOKUP(C926&amp;A926,Driver_elast!$A$2:$E$1161,5,FALSE)</f>
        <v>0.81425199999999998</v>
      </c>
      <c r="AS926">
        <f t="shared" si="301"/>
        <v>0.81425199999999998</v>
      </c>
      <c r="AT926">
        <f t="shared" si="302"/>
        <v>0.16285040000000001</v>
      </c>
      <c r="AV926" s="2" cm="1">
        <f t="array" ref="AV926">TREND($AR926:$AS926,$AR$3:$AS$3,AV$1)</f>
        <v>0.81425199999999998</v>
      </c>
      <c r="AW926" s="2" cm="1">
        <f t="array" ref="AW926">TREND($AR926:$AS926,$AR$3:$AS$3,AW$1)</f>
        <v>0.81425199999999998</v>
      </c>
      <c r="AX926" s="2" cm="1">
        <f t="array" ref="AX926">TREND($AR926:$AS926,$AR$3:$AS$3,AX$1)</f>
        <v>0.81425199999999998</v>
      </c>
      <c r="AY926" s="2" cm="1">
        <f t="array" ref="AY926">TREND($AR926:$AS926,$AR$3:$AS$3,AY$1)</f>
        <v>0.81425199999999998</v>
      </c>
      <c r="AZ926" s="2" cm="1">
        <f t="array" ref="AZ926">TREND($AR926:$AS926,$AR$3:$AS$3,AZ$1)</f>
        <v>0.81425199999999998</v>
      </c>
      <c r="BA926" s="2" cm="1">
        <f t="array" ref="BA926">TREND($AR926:$AS926,$AR$3:$AS$3,BA$1)</f>
        <v>0.81425199999999998</v>
      </c>
      <c r="BB926" s="2" cm="1">
        <f t="array" ref="BB926">TREND($AR926:$AS926,$AR$3:$AS$3,BB$1)</f>
        <v>0.81425199999999998</v>
      </c>
      <c r="BC926" s="2" cm="1">
        <f t="array" ref="BC926">TREND($AR926:$AS926,$AR$3:$AS$3,BC$1)</f>
        <v>0.81425199999999998</v>
      </c>
      <c r="BD926" s="2" cm="1">
        <f t="array" ref="BD926">TREND($AR926:$AS926,$AR$3:$AS$3,BD$1)</f>
        <v>0.81425199999999998</v>
      </c>
      <c r="BE926" s="2" cm="1">
        <f t="array" ref="BE926">TREND($AR926:$AS926,$AR$3:$AS$3,BE$1)</f>
        <v>0.81425199999999998</v>
      </c>
      <c r="BF926" s="20" cm="1">
        <f t="array" ref="BF926">TREND($AS926:$AT926,$AS$3:$AT$3,BF$1)</f>
        <v>0.73282680000000511</v>
      </c>
      <c r="BG926" s="20" cm="1">
        <f t="array" ref="BG926">TREND($AS926:$AT926,$AS$3:$AT$3,BG$1)</f>
        <v>0.65140160000000691</v>
      </c>
      <c r="BH926" s="20" cm="1">
        <f t="array" ref="BH926">TREND($AS926:$AT926,$AS$3:$AT$3,BH$1)</f>
        <v>0.56997640000000871</v>
      </c>
      <c r="BI926" s="20" cm="1">
        <f t="array" ref="BI926">TREND($AS926:$AT926,$AS$3:$AT$3,BI$1)</f>
        <v>0.4885512000000034</v>
      </c>
      <c r="BJ926" s="20" cm="1">
        <f t="array" ref="BJ926">TREND($AS926:$AT926,$AS$3:$AT$3,BJ$1)</f>
        <v>0.40712600000000521</v>
      </c>
      <c r="BK926" s="20" cm="1">
        <f t="array" ref="BK926">TREND($AS926:$AT926,$AS$3:$AT$3,BK$1)</f>
        <v>0.32570080000000701</v>
      </c>
      <c r="BL926" s="20" cm="1">
        <f t="array" ref="BL926">TREND($AS926:$AT926,$AS$3:$AT$3,BL$1)</f>
        <v>0.24427560000000881</v>
      </c>
      <c r="BM926" s="20" cm="1">
        <f t="array" ref="BM926">TREND($AS926:$AT926,$AS$3:$AT$3,BM$1)</f>
        <v>0.1628504000000035</v>
      </c>
    </row>
    <row r="927" spans="1:65" x14ac:dyDescent="0.35">
      <c r="A927" t="str">
        <f>IF(BYDem!B925="","\I:",BYDem!B925)</f>
        <v>Nor-Ice</v>
      </c>
      <c r="B927" t="str">
        <f>BYDem!E925</f>
        <v>CLA</v>
      </c>
      <c r="C927" t="str">
        <f t="shared" si="283"/>
        <v>CLA</v>
      </c>
      <c r="D927" s="4">
        <f>SUMIFS(BYDem!$M$2:$M$2000,BYDem!$B$2:$B$2000,Demands!$A927,BYDem!$E$2:$E$2000,Demands!$B927)</f>
        <v>67.163570038210494</v>
      </c>
      <c r="E927" s="4">
        <f t="shared" si="284"/>
        <v>67.45561015392127</v>
      </c>
      <c r="F927" s="4">
        <f t="shared" si="285"/>
        <v>71.325601786418517</v>
      </c>
      <c r="G927" s="4">
        <f t="shared" si="286"/>
        <v>74.621354717993853</v>
      </c>
      <c r="H927" s="4">
        <f t="shared" si="287"/>
        <v>77.753755295638868</v>
      </c>
      <c r="I927" s="4">
        <f t="shared" si="288"/>
        <v>80.856132258714723</v>
      </c>
      <c r="J927" s="4">
        <f t="shared" si="289"/>
        <v>83.937424713284003</v>
      </c>
      <c r="K927" s="4">
        <f t="shared" si="290"/>
        <v>86.971280124402085</v>
      </c>
      <c r="L927" s="4">
        <f t="shared" si="291"/>
        <v>89.884409972454591</v>
      </c>
      <c r="M927" s="4">
        <f t="shared" si="292"/>
        <v>92.73768024267666</v>
      </c>
      <c r="N927" s="4">
        <f t="shared" si="293"/>
        <v>95.271203405770478</v>
      </c>
      <c r="O927" s="4">
        <f t="shared" si="294"/>
        <v>97.360723138123831</v>
      </c>
      <c r="P927" s="4">
        <f t="shared" si="295"/>
        <v>99.047306099899188</v>
      </c>
      <c r="Q927" s="4">
        <f t="shared" si="296"/>
        <v>100.36226558528188</v>
      </c>
      <c r="R927" s="4">
        <f t="shared" si="297"/>
        <v>101.34153897590694</v>
      </c>
      <c r="S927" s="4">
        <f t="shared" si="298"/>
        <v>102.03618349147285</v>
      </c>
      <c r="T927" s="4">
        <f t="shared" si="299"/>
        <v>102.49576372783386</v>
      </c>
      <c r="U927" s="4">
        <f t="shared" si="300"/>
        <v>102.75881585178026</v>
      </c>
      <c r="W927" s="5" t="str">
        <f>VLOOKUP(C927&amp;A927,Driver_elast!$A$2:$D$1161,4,FALSE)</f>
        <v>GDP</v>
      </c>
      <c r="X927" s="5">
        <v>1</v>
      </c>
      <c r="Y927" s="2">
        <f>SUMIFS('Growth rates'!D$4:D$999,'Growth rates'!$B$4:$B$999,Demands!$A927,'Growth rates'!$C$4:$C$999,$W927)</f>
        <v>1</v>
      </c>
      <c r="Z927" s="2">
        <f>SUMIFS('Growth rates'!E$4:E$999,'Growth rates'!$B$4:$B$999,Demands!$A927,'Growth rates'!$C$4:$C$999,$W927)</f>
        <v>1.0088889548472404</v>
      </c>
      <c r="AA927" s="2">
        <f>SUMIFS('Growth rates'!F$4:F$999,'Growth rates'!$B$4:$B$999,Demands!$A927,'Growth rates'!$C$4:$C$999,$W927)</f>
        <v>1.1272141636636217</v>
      </c>
      <c r="AB927" s="2">
        <f>SUMIFS('Growth rates'!G$4:G$999,'Growth rates'!$B$4:$B$999,Demands!$A927,'Growth rates'!$C$4:$C$999,$W927)</f>
        <v>1.2336916035794434</v>
      </c>
      <c r="AC927" s="2">
        <f>SUMIFS('Growth rates'!H$4:H$999,'Growth rates'!$B$4:$B$999,Demands!$A927,'Growth rates'!$C$4:$C$999,$W927)</f>
        <v>1.3395591227384045</v>
      </c>
      <c r="AD927" s="2">
        <f>SUMIFS('Growth rates'!I$4:I$999,'Growth rates'!$B$4:$B$999,Demands!$A927,'Growth rates'!$C$4:$C$999,$W927)</f>
        <v>1.4488231090128594</v>
      </c>
      <c r="AE927" s="2">
        <f>SUMIFS('Growth rates'!J$4:J$999,'Growth rates'!$B$4:$B$999,Demands!$A927,'Growth rates'!$C$4:$C$999,$W927)</f>
        <v>1.5616927861738878</v>
      </c>
      <c r="AF927" s="2">
        <f>SUMIFS('Growth rates'!K$4:K$999,'Growth rates'!$B$4:$B$999,Demands!$A927,'Growth rates'!$C$4:$C$999,$W927)</f>
        <v>1.6770850792896983</v>
      </c>
      <c r="AG927" s="2">
        <f>SUMIFS('Growth rates'!L$4:L$999,'Growth rates'!$B$4:$B$999,Demands!$A927,'Growth rates'!$C$4:$C$999,$W927)</f>
        <v>1.7919218672886927</v>
      </c>
      <c r="AH927" s="2">
        <f>SUMIFS('Growth rates'!M$4:M$999,'Growth rates'!$B$4:$B$999,Demands!$A927,'Growth rates'!$C$4:$C$999,$W927)</f>
        <v>1.9082057621215931</v>
      </c>
      <c r="AI927" s="2">
        <f>SUMIFS('Growth rates'!N$4:N$999,'Growth rates'!$B$4:$B$999,Demands!$A927,'Growth rates'!$C$4:$C$999,$W927)</f>
        <v>2.0266171047853172</v>
      </c>
      <c r="AJ927" s="2">
        <f>SUMIFS('Growth rates'!O$4:O$999,'Growth rates'!$B$4:$B$999,Demands!$A927,'Growth rates'!$C$4:$C$999,$W927)</f>
        <v>2.1401988411505619</v>
      </c>
      <c r="AK927" s="2">
        <f>SUMIFS('Growth rates'!P$4:P$999,'Growth rates'!$B$4:$B$999,Demands!$A927,'Growth rates'!$C$4:$C$999,$W927)</f>
        <v>2.2484722881805737</v>
      </c>
      <c r="AL927" s="2">
        <f>SUMIFS('Growth rates'!Q$4:Q$999,'Growth rates'!$B$4:$B$999,Demands!$A927,'Growth rates'!$C$4:$C$999,$W927)</f>
        <v>2.3501786113361454</v>
      </c>
      <c r="AM927" s="2">
        <f>SUMIFS('Growth rates'!R$4:R$999,'Growth rates'!$B$4:$B$999,Demands!$A927,'Growth rates'!$C$4:$C$999,$W927)</f>
        <v>2.4439361771470605</v>
      </c>
      <c r="AN927" s="2">
        <f>SUMIFS('Growth rates'!S$4:S$999,'Growth rates'!$B$4:$B$999,Demands!$A927,'Growth rates'!$C$4:$C$999,$W927)</f>
        <v>2.529550602471343</v>
      </c>
      <c r="AO927" s="2">
        <f>SUMIFS('Growth rates'!T$4:T$999,'Growth rates'!$B$4:$B$999,Demands!$A927,'Growth rates'!$C$4:$C$999,$W927)</f>
        <v>2.6071880441564002</v>
      </c>
      <c r="AP927" s="2">
        <f>SUMIFS('Growth rates'!U$4:U$999,'Growth rates'!$B$4:$B$999,Demands!$A927,'Growth rates'!$C$4:$C$999,$W927)</f>
        <v>2.6755823928448379</v>
      </c>
      <c r="AR927">
        <f>VLOOKUP(C927&amp;A927,Driver_elast!$A$2:$E$1161,5,FALSE)</f>
        <v>0.48916799999999999</v>
      </c>
      <c r="AS927">
        <f t="shared" si="301"/>
        <v>0.48916799999999999</v>
      </c>
      <c r="AT927">
        <f t="shared" si="302"/>
        <v>9.7833599999999993E-2</v>
      </c>
      <c r="AV927" s="2" cm="1">
        <f t="array" ref="AV927">TREND($AR927:$AS927,$AR$3:$AS$3,AV$1)</f>
        <v>0.48916799999999999</v>
      </c>
      <c r="AW927" s="2" cm="1">
        <f t="array" ref="AW927">TREND($AR927:$AS927,$AR$3:$AS$3,AW$1)</f>
        <v>0.48916799999999999</v>
      </c>
      <c r="AX927" s="2" cm="1">
        <f t="array" ref="AX927">TREND($AR927:$AS927,$AR$3:$AS$3,AX$1)</f>
        <v>0.48916799999999999</v>
      </c>
      <c r="AY927" s="2" cm="1">
        <f t="array" ref="AY927">TREND($AR927:$AS927,$AR$3:$AS$3,AY$1)</f>
        <v>0.48916799999999999</v>
      </c>
      <c r="AZ927" s="2" cm="1">
        <f t="array" ref="AZ927">TREND($AR927:$AS927,$AR$3:$AS$3,AZ$1)</f>
        <v>0.48916799999999999</v>
      </c>
      <c r="BA927" s="2" cm="1">
        <f t="array" ref="BA927">TREND($AR927:$AS927,$AR$3:$AS$3,BA$1)</f>
        <v>0.48916799999999999</v>
      </c>
      <c r="BB927" s="2" cm="1">
        <f t="array" ref="BB927">TREND($AR927:$AS927,$AR$3:$AS$3,BB$1)</f>
        <v>0.48916799999999999</v>
      </c>
      <c r="BC927" s="2" cm="1">
        <f t="array" ref="BC927">TREND($AR927:$AS927,$AR$3:$AS$3,BC$1)</f>
        <v>0.48916799999999999</v>
      </c>
      <c r="BD927" s="2" cm="1">
        <f t="array" ref="BD927">TREND($AR927:$AS927,$AR$3:$AS$3,BD$1)</f>
        <v>0.48916799999999999</v>
      </c>
      <c r="BE927" s="2" cm="1">
        <f t="array" ref="BE927">TREND($AR927:$AS927,$AR$3:$AS$3,BE$1)</f>
        <v>0.48916799999999999</v>
      </c>
      <c r="BF927" s="20" cm="1">
        <f t="array" ref="BF927">TREND($AS927:$AT927,$AS$3:$AT$3,BF$1)</f>
        <v>0.44025120000000229</v>
      </c>
      <c r="BG927" s="20" cm="1">
        <f t="array" ref="BG927">TREND($AS927:$AT927,$AS$3:$AT$3,BG$1)</f>
        <v>0.39133440000000164</v>
      </c>
      <c r="BH927" s="20" cm="1">
        <f t="array" ref="BH927">TREND($AS927:$AT927,$AS$3:$AT$3,BH$1)</f>
        <v>0.34241760000000099</v>
      </c>
      <c r="BI927" s="20" cm="1">
        <f t="array" ref="BI927">TREND($AS927:$AT927,$AS$3:$AT$3,BI$1)</f>
        <v>0.29350080000000034</v>
      </c>
      <c r="BJ927" s="20" cm="1">
        <f t="array" ref="BJ927">TREND($AS927:$AT927,$AS$3:$AT$3,BJ$1)</f>
        <v>0.24458399999999969</v>
      </c>
      <c r="BK927" s="20" cm="1">
        <f t="array" ref="BK927">TREND($AS927:$AT927,$AS$3:$AT$3,BK$1)</f>
        <v>0.19566720000000259</v>
      </c>
      <c r="BL927" s="20" cm="1">
        <f t="array" ref="BL927">TREND($AS927:$AT927,$AS$3:$AT$3,BL$1)</f>
        <v>0.14675040000000195</v>
      </c>
      <c r="BM927" s="20" cm="1">
        <f t="array" ref="BM927">TREND($AS927:$AT927,$AS$3:$AT$3,BM$1)</f>
        <v>9.7833600000001297E-2</v>
      </c>
    </row>
    <row r="928" spans="1:65" x14ac:dyDescent="0.35">
      <c r="A928" t="str">
        <f>IF(BYDem!B926="","\I:",BYDem!B926)</f>
        <v>Nor-Ice</v>
      </c>
      <c r="B928" t="str">
        <f>BYDem!E926</f>
        <v>COE</v>
      </c>
      <c r="C928" t="str">
        <f t="shared" si="283"/>
        <v>COE</v>
      </c>
      <c r="D928" s="4">
        <f>SUMIFS(BYDem!$M$2:$M$2000,BYDem!$B$2:$B$2000,Demands!$A928,BYDem!$E$2:$E$2000,Demands!$B928)</f>
        <v>16.864301823371999</v>
      </c>
      <c r="E928" s="4">
        <f t="shared" si="284"/>
        <v>17.085748549823066</v>
      </c>
      <c r="F928" s="4">
        <f t="shared" si="285"/>
        <v>19.926388870476071</v>
      </c>
      <c r="G928" s="4">
        <f t="shared" si="286"/>
        <v>22.48236295435289</v>
      </c>
      <c r="H928" s="4">
        <f t="shared" si="287"/>
        <v>24.987111680018977</v>
      </c>
      <c r="I928" s="4">
        <f t="shared" si="288"/>
        <v>27.511573387833081</v>
      </c>
      <c r="J928" s="4">
        <f t="shared" si="289"/>
        <v>30.03841403767278</v>
      </c>
      <c r="K928" s="4">
        <f t="shared" si="290"/>
        <v>32.522738402706473</v>
      </c>
      <c r="L928" s="4">
        <f t="shared" si="291"/>
        <v>34.882550315729084</v>
      </c>
      <c r="M928" s="4">
        <f t="shared" si="292"/>
        <v>37.146197457082991</v>
      </c>
      <c r="N928" s="4">
        <f t="shared" si="293"/>
        <v>39.220752561543613</v>
      </c>
      <c r="O928" s="4">
        <f t="shared" si="294"/>
        <v>40.979253925012038</v>
      </c>
      <c r="P928" s="4">
        <f t="shared" si="295"/>
        <v>42.430462801359127</v>
      </c>
      <c r="Q928" s="4">
        <f t="shared" si="296"/>
        <v>43.58203039256324</v>
      </c>
      <c r="R928" s="4">
        <f t="shared" si="297"/>
        <v>44.451356890343966</v>
      </c>
      <c r="S928" s="4">
        <f t="shared" si="298"/>
        <v>45.07423361038893</v>
      </c>
      <c r="T928" s="4">
        <f t="shared" si="299"/>
        <v>45.489261660826784</v>
      </c>
      <c r="U928" s="4">
        <f t="shared" si="300"/>
        <v>45.727925567757737</v>
      </c>
      <c r="W928" s="5" t="str">
        <f>VLOOKUP(C928&amp;A928,Driver_elast!$A$2:$D$1161,4,FALSE)</f>
        <v>GDP</v>
      </c>
      <c r="X928" s="5">
        <v>1</v>
      </c>
      <c r="Y928" s="2">
        <f>SUMIFS('Growth rates'!D$4:D$999,'Growth rates'!$B$4:$B$999,Demands!$A928,'Growth rates'!$C$4:$C$999,$W928)</f>
        <v>1</v>
      </c>
      <c r="Z928" s="2">
        <f>SUMIFS('Growth rates'!E$4:E$999,'Growth rates'!$B$4:$B$999,Demands!$A928,'Growth rates'!$C$4:$C$999,$W928)</f>
        <v>1.0088889548472404</v>
      </c>
      <c r="AA928" s="2">
        <f>SUMIFS('Growth rates'!F$4:F$999,'Growth rates'!$B$4:$B$999,Demands!$A928,'Growth rates'!$C$4:$C$999,$W928)</f>
        <v>1.1272141636636217</v>
      </c>
      <c r="AB928" s="2">
        <f>SUMIFS('Growth rates'!G$4:G$999,'Growth rates'!$B$4:$B$999,Demands!$A928,'Growth rates'!$C$4:$C$999,$W928)</f>
        <v>1.2336916035794434</v>
      </c>
      <c r="AC928" s="2">
        <f>SUMIFS('Growth rates'!H$4:H$999,'Growth rates'!$B$4:$B$999,Demands!$A928,'Growth rates'!$C$4:$C$999,$W928)</f>
        <v>1.3395591227384045</v>
      </c>
      <c r="AD928" s="2">
        <f>SUMIFS('Growth rates'!I$4:I$999,'Growth rates'!$B$4:$B$999,Demands!$A928,'Growth rates'!$C$4:$C$999,$W928)</f>
        <v>1.4488231090128594</v>
      </c>
      <c r="AE928" s="2">
        <f>SUMIFS('Growth rates'!J$4:J$999,'Growth rates'!$B$4:$B$999,Demands!$A928,'Growth rates'!$C$4:$C$999,$W928)</f>
        <v>1.5616927861738878</v>
      </c>
      <c r="AF928" s="2">
        <f>SUMIFS('Growth rates'!K$4:K$999,'Growth rates'!$B$4:$B$999,Demands!$A928,'Growth rates'!$C$4:$C$999,$W928)</f>
        <v>1.6770850792896983</v>
      </c>
      <c r="AG928" s="2">
        <f>SUMIFS('Growth rates'!L$4:L$999,'Growth rates'!$B$4:$B$999,Demands!$A928,'Growth rates'!$C$4:$C$999,$W928)</f>
        <v>1.7919218672886927</v>
      </c>
      <c r="AH928" s="2">
        <f>SUMIFS('Growth rates'!M$4:M$999,'Growth rates'!$B$4:$B$999,Demands!$A928,'Growth rates'!$C$4:$C$999,$W928)</f>
        <v>1.9082057621215931</v>
      </c>
      <c r="AI928" s="2">
        <f>SUMIFS('Growth rates'!N$4:N$999,'Growth rates'!$B$4:$B$999,Demands!$A928,'Growth rates'!$C$4:$C$999,$W928)</f>
        <v>2.0266171047853172</v>
      </c>
      <c r="AJ928" s="2">
        <f>SUMIFS('Growth rates'!O$4:O$999,'Growth rates'!$B$4:$B$999,Demands!$A928,'Growth rates'!$C$4:$C$999,$W928)</f>
        <v>2.1401988411505619</v>
      </c>
      <c r="AK928" s="2">
        <f>SUMIFS('Growth rates'!P$4:P$999,'Growth rates'!$B$4:$B$999,Demands!$A928,'Growth rates'!$C$4:$C$999,$W928)</f>
        <v>2.2484722881805737</v>
      </c>
      <c r="AL928" s="2">
        <f>SUMIFS('Growth rates'!Q$4:Q$999,'Growth rates'!$B$4:$B$999,Demands!$A928,'Growth rates'!$C$4:$C$999,$W928)</f>
        <v>2.3501786113361454</v>
      </c>
      <c r="AM928" s="2">
        <f>SUMIFS('Growth rates'!R$4:R$999,'Growth rates'!$B$4:$B$999,Demands!$A928,'Growth rates'!$C$4:$C$999,$W928)</f>
        <v>2.4439361771470605</v>
      </c>
      <c r="AN928" s="2">
        <f>SUMIFS('Growth rates'!S$4:S$999,'Growth rates'!$B$4:$B$999,Demands!$A928,'Growth rates'!$C$4:$C$999,$W928)</f>
        <v>2.529550602471343</v>
      </c>
      <c r="AO928" s="2">
        <f>SUMIFS('Growth rates'!T$4:T$999,'Growth rates'!$B$4:$B$999,Demands!$A928,'Growth rates'!$C$4:$C$999,$W928)</f>
        <v>2.6071880441564002</v>
      </c>
      <c r="AP928" s="2">
        <f>SUMIFS('Growth rates'!U$4:U$999,'Growth rates'!$B$4:$B$999,Demands!$A928,'Growth rates'!$C$4:$C$999,$W928)</f>
        <v>2.6755823928448379</v>
      </c>
      <c r="AR928">
        <f>VLOOKUP(C928&amp;A928,Driver_elast!$A$2:$E$1161,5,FALSE)</f>
        <v>1.489168</v>
      </c>
      <c r="AS928">
        <f t="shared" si="301"/>
        <v>1</v>
      </c>
      <c r="AT928">
        <f t="shared" si="302"/>
        <v>0.2</v>
      </c>
      <c r="AV928" s="2" cm="1">
        <f t="array" ref="AV928">TREND($AR928:$AS928,$AR$3:$AS$3,AV$1)</f>
        <v>1.4891679999999994</v>
      </c>
      <c r="AW928" s="2" cm="1">
        <f t="array" ref="AW928">TREND($AR928:$AS928,$AR$3:$AS$3,AW$1)</f>
        <v>1.4772370731707305</v>
      </c>
      <c r="AX928" s="2" cm="1">
        <f t="array" ref="AX928">TREND($AR928:$AS928,$AR$3:$AS$3,AX$1)</f>
        <v>1.4175824390243896</v>
      </c>
      <c r="AY928" s="2" cm="1">
        <f t="array" ref="AY928">TREND($AR928:$AS928,$AR$3:$AS$3,AY$1)</f>
        <v>1.3579278048780488</v>
      </c>
      <c r="AZ928" s="2" cm="1">
        <f t="array" ref="AZ928">TREND($AR928:$AS928,$AR$3:$AS$3,AZ$1)</f>
        <v>1.2982731707317079</v>
      </c>
      <c r="BA928" s="2" cm="1">
        <f t="array" ref="BA928">TREND($AR928:$AS928,$AR$3:$AS$3,BA$1)</f>
        <v>1.238618536585367</v>
      </c>
      <c r="BB928" s="2" cm="1">
        <f t="array" ref="BB928">TREND($AR928:$AS928,$AR$3:$AS$3,BB$1)</f>
        <v>1.1789639024390262</v>
      </c>
      <c r="BC928" s="2" cm="1">
        <f t="array" ref="BC928">TREND($AR928:$AS928,$AR$3:$AS$3,BC$1)</f>
        <v>1.1193092682926817</v>
      </c>
      <c r="BD928" s="2" cm="1">
        <f t="array" ref="BD928">TREND($AR928:$AS928,$AR$3:$AS$3,BD$1)</f>
        <v>1.0596546341463409</v>
      </c>
      <c r="BE928" s="2" cm="1">
        <f t="array" ref="BE928">TREND($AR928:$AS928,$AR$3:$AS$3,BE$1)</f>
        <v>1</v>
      </c>
      <c r="BF928" s="20" cm="1">
        <f t="array" ref="BF928">TREND($AS928:$AT928,$AS$3:$AT$3,BF$1)</f>
        <v>0.90000000000000568</v>
      </c>
      <c r="BG928" s="20" cm="1">
        <f t="array" ref="BG928">TREND($AS928:$AT928,$AS$3:$AT$3,BG$1)</f>
        <v>0.80000000000000426</v>
      </c>
      <c r="BH928" s="20" cm="1">
        <f t="array" ref="BH928">TREND($AS928:$AT928,$AS$3:$AT$3,BH$1)</f>
        <v>0.70000000000000284</v>
      </c>
      <c r="BI928" s="20" cm="1">
        <f t="array" ref="BI928">TREND($AS928:$AT928,$AS$3:$AT$3,BI$1)</f>
        <v>0.60000000000000142</v>
      </c>
      <c r="BJ928" s="20" cm="1">
        <f t="array" ref="BJ928">TREND($AS928:$AT928,$AS$3:$AT$3,BJ$1)</f>
        <v>0.5</v>
      </c>
      <c r="BK928" s="20" cm="1">
        <f t="array" ref="BK928">TREND($AS928:$AT928,$AS$3:$AT$3,BK$1)</f>
        <v>0.40000000000000568</v>
      </c>
      <c r="BL928" s="20" cm="1">
        <f t="array" ref="BL928">TREND($AS928:$AT928,$AS$3:$AT$3,BL$1)</f>
        <v>0.30000000000000426</v>
      </c>
      <c r="BM928" s="20" cm="1">
        <f t="array" ref="BM928">TREND($AS928:$AT928,$AS$3:$AT$3,BM$1)</f>
        <v>0.20000000000000284</v>
      </c>
    </row>
    <row r="929" spans="1:65" x14ac:dyDescent="0.35">
      <c r="A929" t="str">
        <f>IF(BYDem!B927="","\I:",BYDem!B927)</f>
        <v>Nor-Ice</v>
      </c>
      <c r="B929" t="str">
        <f>BYDem!E927</f>
        <v>COT</v>
      </c>
      <c r="C929" t="str">
        <f t="shared" si="283"/>
        <v>COT</v>
      </c>
      <c r="D929" s="4">
        <f>SUMIFS(BYDem!$M$2:$M$2000,BYDem!$B$2:$B$2000,Demands!$A929,BYDem!$E$2:$E$2000,Demands!$B929)</f>
        <v>0</v>
      </c>
      <c r="E929" s="4">
        <f t="shared" si="284"/>
        <v>0</v>
      </c>
      <c r="F929" s="4">
        <f t="shared" si="285"/>
        <v>0</v>
      </c>
      <c r="G929" s="4">
        <f t="shared" si="286"/>
        <v>0</v>
      </c>
      <c r="H929" s="4">
        <f t="shared" si="287"/>
        <v>0</v>
      </c>
      <c r="I929" s="4">
        <f t="shared" si="288"/>
        <v>0</v>
      </c>
      <c r="J929" s="4">
        <f t="shared" si="289"/>
        <v>0</v>
      </c>
      <c r="K929" s="4">
        <f t="shared" si="290"/>
        <v>0</v>
      </c>
      <c r="L929" s="4">
        <f t="shared" si="291"/>
        <v>0</v>
      </c>
      <c r="M929" s="4">
        <f t="shared" si="292"/>
        <v>0</v>
      </c>
      <c r="N929" s="4">
        <f t="shared" si="293"/>
        <v>0</v>
      </c>
      <c r="O929" s="4">
        <f t="shared" si="294"/>
        <v>0</v>
      </c>
      <c r="P929" s="4">
        <f t="shared" si="295"/>
        <v>0</v>
      </c>
      <c r="Q929" s="4">
        <f t="shared" si="296"/>
        <v>0</v>
      </c>
      <c r="R929" s="4">
        <f t="shared" si="297"/>
        <v>0</v>
      </c>
      <c r="S929" s="4">
        <f t="shared" si="298"/>
        <v>0</v>
      </c>
      <c r="T929" s="4">
        <f t="shared" si="299"/>
        <v>0</v>
      </c>
      <c r="U929" s="4">
        <f t="shared" si="300"/>
        <v>0</v>
      </c>
      <c r="W929" s="5" t="str">
        <f>VLOOKUP(C929&amp;A929,Driver_elast!$A$2:$D$1161,4,FALSE)</f>
        <v>GDPSER</v>
      </c>
      <c r="X929" s="5">
        <v>1</v>
      </c>
      <c r="Y929" s="2">
        <f>SUMIFS('Growth rates'!D$4:D$999,'Growth rates'!$B$4:$B$999,Demands!$A929,'Growth rates'!$C$4:$C$999,$W929)</f>
        <v>1</v>
      </c>
      <c r="Z929" s="2">
        <f>SUMIFS('Growth rates'!E$4:E$999,'Growth rates'!$B$4:$B$999,Demands!$A929,'Growth rates'!$C$4:$C$999,$W929)</f>
        <v>1.0089666457007733</v>
      </c>
      <c r="AA929" s="2">
        <f>SUMIFS('Growth rates'!F$4:F$999,'Growth rates'!$B$4:$B$999,Demands!$A929,'Growth rates'!$C$4:$C$999,$W929)</f>
        <v>1.1277714044452578</v>
      </c>
      <c r="AB929" s="2">
        <f>SUMIFS('Growth rates'!G$4:G$999,'Growth rates'!$B$4:$B$999,Demands!$A929,'Growth rates'!$C$4:$C$999,$W929)</f>
        <v>1.2342492001847687</v>
      </c>
      <c r="AC929" s="2">
        <f>SUMIFS('Growth rates'!H$4:H$999,'Growth rates'!$B$4:$B$999,Demands!$A929,'Growth rates'!$C$4:$C$999,$W929)</f>
        <v>1.3399857180367865</v>
      </c>
      <c r="AD929" s="2">
        <f>SUMIFS('Growth rates'!I$4:I$999,'Growth rates'!$B$4:$B$999,Demands!$A929,'Growth rates'!$C$4:$C$999,$W929)</f>
        <v>1.4489606990977264</v>
      </c>
      <c r="AE929" s="2">
        <f>SUMIFS('Growth rates'!J$4:J$999,'Growth rates'!$B$4:$B$999,Demands!$A929,'Growth rates'!$C$4:$C$999,$W929)</f>
        <v>1.5613356575739903</v>
      </c>
      <c r="AF929" s="2">
        <f>SUMIFS('Growth rates'!K$4:K$999,'Growth rates'!$B$4:$B$999,Demands!$A929,'Growth rates'!$C$4:$C$999,$W929)</f>
        <v>1.6759961088890953</v>
      </c>
      <c r="AG929" s="2">
        <f>SUMIFS('Growth rates'!L$4:L$999,'Growth rates'!$B$4:$B$999,Demands!$A929,'Growth rates'!$C$4:$C$999,$W929)</f>
        <v>1.7898993701447354</v>
      </c>
      <c r="AH929" s="2">
        <f>SUMIFS('Growth rates'!M$4:M$999,'Growth rates'!$B$4:$B$999,Demands!$A929,'Growth rates'!$C$4:$C$999,$W929)</f>
        <v>1.9050841415182316</v>
      </c>
      <c r="AI929" s="2">
        <f>SUMIFS('Growth rates'!N$4:N$999,'Growth rates'!$B$4:$B$999,Demands!$A929,'Growth rates'!$C$4:$C$999,$W929)</f>
        <v>2.0222554619976942</v>
      </c>
      <c r="AJ929" s="2">
        <f>SUMIFS('Growth rates'!O$4:O$999,'Growth rates'!$B$4:$B$999,Demands!$A929,'Growth rates'!$C$4:$C$999,$W929)</f>
        <v>2.1344928824430141</v>
      </c>
      <c r="AK929" s="2">
        <f>SUMIFS('Growth rates'!P$4:P$999,'Growth rates'!$B$4:$B$999,Demands!$A929,'Growth rates'!$C$4:$C$999,$W929)</f>
        <v>2.2413223160039841</v>
      </c>
      <c r="AL929" s="2">
        <f>SUMIFS('Growth rates'!Q$4:Q$999,'Growth rates'!$B$4:$B$999,Demands!$A929,'Growth rates'!$C$4:$C$999,$W929)</f>
        <v>2.341505166508377</v>
      </c>
      <c r="AM929" s="2">
        <f>SUMIFS('Growth rates'!R$4:R$999,'Growth rates'!$B$4:$B$999,Demands!$A929,'Growth rates'!$C$4:$C$999,$W929)</f>
        <v>2.4336851217304725</v>
      </c>
      <c r="AN929" s="2">
        <f>SUMIFS('Growth rates'!S$4:S$999,'Growth rates'!$B$4:$B$999,Demands!$A929,'Growth rates'!$C$4:$C$999,$W929)</f>
        <v>2.5176912908691906</v>
      </c>
      <c r="AO929" s="2">
        <f>SUMIFS('Growth rates'!T$4:T$999,'Growth rates'!$B$4:$B$999,Demands!$A929,'Growth rates'!$C$4:$C$999,$W929)</f>
        <v>2.5937126230188303</v>
      </c>
      <c r="AP929" s="2">
        <f>SUMIFS('Growth rates'!U$4:U$999,'Growth rates'!$B$4:$B$999,Demands!$A929,'Growth rates'!$C$4:$C$999,$W929)</f>
        <v>2.6605143405246459</v>
      </c>
      <c r="AR929">
        <f>VLOOKUP(C929&amp;A929,Driver_elast!$A$2:$E$1161,5,FALSE)</f>
        <v>0.81425199999999998</v>
      </c>
      <c r="AS929">
        <f t="shared" si="301"/>
        <v>0.81425199999999998</v>
      </c>
      <c r="AT929">
        <f t="shared" si="302"/>
        <v>0.16285040000000001</v>
      </c>
      <c r="AV929" s="2" cm="1">
        <f t="array" ref="AV929">TREND($AR929:$AS929,$AR$3:$AS$3,AV$1)</f>
        <v>0.81425199999999998</v>
      </c>
      <c r="AW929" s="2" cm="1">
        <f t="array" ref="AW929">TREND($AR929:$AS929,$AR$3:$AS$3,AW$1)</f>
        <v>0.81425199999999998</v>
      </c>
      <c r="AX929" s="2" cm="1">
        <f t="array" ref="AX929">TREND($AR929:$AS929,$AR$3:$AS$3,AX$1)</f>
        <v>0.81425199999999998</v>
      </c>
      <c r="AY929" s="2" cm="1">
        <f t="array" ref="AY929">TREND($AR929:$AS929,$AR$3:$AS$3,AY$1)</f>
        <v>0.81425199999999998</v>
      </c>
      <c r="AZ929" s="2" cm="1">
        <f t="array" ref="AZ929">TREND($AR929:$AS929,$AR$3:$AS$3,AZ$1)</f>
        <v>0.81425199999999998</v>
      </c>
      <c r="BA929" s="2" cm="1">
        <f t="array" ref="BA929">TREND($AR929:$AS929,$AR$3:$AS$3,BA$1)</f>
        <v>0.81425199999999998</v>
      </c>
      <c r="BB929" s="2" cm="1">
        <f t="array" ref="BB929">TREND($AR929:$AS929,$AR$3:$AS$3,BB$1)</f>
        <v>0.81425199999999998</v>
      </c>
      <c r="BC929" s="2" cm="1">
        <f t="array" ref="BC929">TREND($AR929:$AS929,$AR$3:$AS$3,BC$1)</f>
        <v>0.81425199999999998</v>
      </c>
      <c r="BD929" s="2" cm="1">
        <f t="array" ref="BD929">TREND($AR929:$AS929,$AR$3:$AS$3,BD$1)</f>
        <v>0.81425199999999998</v>
      </c>
      <c r="BE929" s="2" cm="1">
        <f t="array" ref="BE929">TREND($AR929:$AS929,$AR$3:$AS$3,BE$1)</f>
        <v>0.81425199999999998</v>
      </c>
      <c r="BF929" s="20" cm="1">
        <f t="array" ref="BF929">TREND($AS929:$AT929,$AS$3:$AT$3,BF$1)</f>
        <v>0.73282680000000511</v>
      </c>
      <c r="BG929" s="20" cm="1">
        <f t="array" ref="BG929">TREND($AS929:$AT929,$AS$3:$AT$3,BG$1)</f>
        <v>0.65140160000000691</v>
      </c>
      <c r="BH929" s="20" cm="1">
        <f t="array" ref="BH929">TREND($AS929:$AT929,$AS$3:$AT$3,BH$1)</f>
        <v>0.56997640000000871</v>
      </c>
      <c r="BI929" s="20" cm="1">
        <f t="array" ref="BI929">TREND($AS929:$AT929,$AS$3:$AT$3,BI$1)</f>
        <v>0.4885512000000034</v>
      </c>
      <c r="BJ929" s="20" cm="1">
        <f t="array" ref="BJ929">TREND($AS929:$AT929,$AS$3:$AT$3,BJ$1)</f>
        <v>0.40712600000000521</v>
      </c>
      <c r="BK929" s="20" cm="1">
        <f t="array" ref="BK929">TREND($AS929:$AT929,$AS$3:$AT$3,BK$1)</f>
        <v>0.32570080000000701</v>
      </c>
      <c r="BL929" s="20" cm="1">
        <f t="array" ref="BL929">TREND($AS929:$AT929,$AS$3:$AT$3,BL$1)</f>
        <v>0.24427560000000881</v>
      </c>
      <c r="BM929" s="20" cm="1">
        <f t="array" ref="BM929">TREND($AS929:$AT929,$AS$3:$AT$3,BM$1)</f>
        <v>0.1628504000000035</v>
      </c>
    </row>
    <row r="930" spans="1:65" x14ac:dyDescent="0.35">
      <c r="A930" t="str">
        <f>IF(BYDem!B928="","\I:",BYDem!B928)</f>
        <v>Nor-Ice</v>
      </c>
      <c r="B930" t="str">
        <f>BYDem!E928</f>
        <v>CRF</v>
      </c>
      <c r="C930" t="str">
        <f t="shared" si="283"/>
        <v>CRF</v>
      </c>
      <c r="D930" s="4">
        <f>SUMIFS(BYDem!$M$2:$M$2000,BYDem!$B$2:$B$2000,Demands!$A930,BYDem!$E$2:$E$2000,Demands!$B930)</f>
        <v>22.320399472110001</v>
      </c>
      <c r="E930" s="4">
        <f t="shared" si="284"/>
        <v>22.417452860439976</v>
      </c>
      <c r="F930" s="4">
        <f t="shared" si="285"/>
        <v>23.703563160144395</v>
      </c>
      <c r="G930" s="4">
        <f t="shared" si="286"/>
        <v>24.798837308798021</v>
      </c>
      <c r="H930" s="4">
        <f t="shared" si="287"/>
        <v>25.83982473933407</v>
      </c>
      <c r="I930" s="4">
        <f t="shared" si="288"/>
        <v>26.870834453224042</v>
      </c>
      <c r="J930" s="4">
        <f t="shared" si="289"/>
        <v>27.894837174301209</v>
      </c>
      <c r="K930" s="4">
        <f t="shared" si="290"/>
        <v>28.903075191998195</v>
      </c>
      <c r="L930" s="4">
        <f t="shared" si="291"/>
        <v>29.871192608711848</v>
      </c>
      <c r="M930" s="4">
        <f t="shared" si="292"/>
        <v>30.819416954097594</v>
      </c>
      <c r="N930" s="4">
        <f t="shared" si="293"/>
        <v>31.661380075473154</v>
      </c>
      <c r="O930" s="4">
        <f t="shared" si="294"/>
        <v>32.355787997869918</v>
      </c>
      <c r="P930" s="4">
        <f t="shared" si="295"/>
        <v>32.916288361806252</v>
      </c>
      <c r="Q930" s="4">
        <f t="shared" si="296"/>
        <v>33.353287481815563</v>
      </c>
      <c r="R930" s="4">
        <f t="shared" si="297"/>
        <v>33.678728390610672</v>
      </c>
      <c r="S930" s="4">
        <f t="shared" si="298"/>
        <v>33.909578880983958</v>
      </c>
      <c r="T930" s="4">
        <f t="shared" si="299"/>
        <v>34.062310703595955</v>
      </c>
      <c r="U930" s="4">
        <f t="shared" si="300"/>
        <v>34.149730542730921</v>
      </c>
      <c r="W930" s="5" t="str">
        <f>VLOOKUP(C930&amp;A930,Driver_elast!$A$2:$D$1161,4,FALSE)</f>
        <v>GDP</v>
      </c>
      <c r="X930" s="5">
        <v>1</v>
      </c>
      <c r="Y930" s="2">
        <f>SUMIFS('Growth rates'!D$4:D$999,'Growth rates'!$B$4:$B$999,Demands!$A930,'Growth rates'!$C$4:$C$999,$W930)</f>
        <v>1</v>
      </c>
      <c r="Z930" s="2">
        <f>SUMIFS('Growth rates'!E$4:E$999,'Growth rates'!$B$4:$B$999,Demands!$A930,'Growth rates'!$C$4:$C$999,$W930)</f>
        <v>1.0088889548472404</v>
      </c>
      <c r="AA930" s="2">
        <f>SUMIFS('Growth rates'!F$4:F$999,'Growth rates'!$B$4:$B$999,Demands!$A930,'Growth rates'!$C$4:$C$999,$W930)</f>
        <v>1.1272141636636217</v>
      </c>
      <c r="AB930" s="2">
        <f>SUMIFS('Growth rates'!G$4:G$999,'Growth rates'!$B$4:$B$999,Demands!$A930,'Growth rates'!$C$4:$C$999,$W930)</f>
        <v>1.2336916035794434</v>
      </c>
      <c r="AC930" s="2">
        <f>SUMIFS('Growth rates'!H$4:H$999,'Growth rates'!$B$4:$B$999,Demands!$A930,'Growth rates'!$C$4:$C$999,$W930)</f>
        <v>1.3395591227384045</v>
      </c>
      <c r="AD930" s="2">
        <f>SUMIFS('Growth rates'!I$4:I$999,'Growth rates'!$B$4:$B$999,Demands!$A930,'Growth rates'!$C$4:$C$999,$W930)</f>
        <v>1.4488231090128594</v>
      </c>
      <c r="AE930" s="2">
        <f>SUMIFS('Growth rates'!J$4:J$999,'Growth rates'!$B$4:$B$999,Demands!$A930,'Growth rates'!$C$4:$C$999,$W930)</f>
        <v>1.5616927861738878</v>
      </c>
      <c r="AF930" s="2">
        <f>SUMIFS('Growth rates'!K$4:K$999,'Growth rates'!$B$4:$B$999,Demands!$A930,'Growth rates'!$C$4:$C$999,$W930)</f>
        <v>1.6770850792896983</v>
      </c>
      <c r="AG930" s="2">
        <f>SUMIFS('Growth rates'!L$4:L$999,'Growth rates'!$B$4:$B$999,Demands!$A930,'Growth rates'!$C$4:$C$999,$W930)</f>
        <v>1.7919218672886927</v>
      </c>
      <c r="AH930" s="2">
        <f>SUMIFS('Growth rates'!M$4:M$999,'Growth rates'!$B$4:$B$999,Demands!$A930,'Growth rates'!$C$4:$C$999,$W930)</f>
        <v>1.9082057621215931</v>
      </c>
      <c r="AI930" s="2">
        <f>SUMIFS('Growth rates'!N$4:N$999,'Growth rates'!$B$4:$B$999,Demands!$A930,'Growth rates'!$C$4:$C$999,$W930)</f>
        <v>2.0266171047853172</v>
      </c>
      <c r="AJ930" s="2">
        <f>SUMIFS('Growth rates'!O$4:O$999,'Growth rates'!$B$4:$B$999,Demands!$A930,'Growth rates'!$C$4:$C$999,$W930)</f>
        <v>2.1401988411505619</v>
      </c>
      <c r="AK930" s="2">
        <f>SUMIFS('Growth rates'!P$4:P$999,'Growth rates'!$B$4:$B$999,Demands!$A930,'Growth rates'!$C$4:$C$999,$W930)</f>
        <v>2.2484722881805737</v>
      </c>
      <c r="AL930" s="2">
        <f>SUMIFS('Growth rates'!Q$4:Q$999,'Growth rates'!$B$4:$B$999,Demands!$A930,'Growth rates'!$C$4:$C$999,$W930)</f>
        <v>2.3501786113361454</v>
      </c>
      <c r="AM930" s="2">
        <f>SUMIFS('Growth rates'!R$4:R$999,'Growth rates'!$B$4:$B$999,Demands!$A930,'Growth rates'!$C$4:$C$999,$W930)</f>
        <v>2.4439361771470605</v>
      </c>
      <c r="AN930" s="2">
        <f>SUMIFS('Growth rates'!S$4:S$999,'Growth rates'!$B$4:$B$999,Demands!$A930,'Growth rates'!$C$4:$C$999,$W930)</f>
        <v>2.529550602471343</v>
      </c>
      <c r="AO930" s="2">
        <f>SUMIFS('Growth rates'!T$4:T$999,'Growth rates'!$B$4:$B$999,Demands!$A930,'Growth rates'!$C$4:$C$999,$W930)</f>
        <v>2.6071880441564002</v>
      </c>
      <c r="AP930" s="2">
        <f>SUMIFS('Growth rates'!U$4:U$999,'Growth rates'!$B$4:$B$999,Demands!$A930,'Growth rates'!$C$4:$C$999,$W930)</f>
        <v>2.6755823928448379</v>
      </c>
      <c r="AR930">
        <f>VLOOKUP(C930&amp;A930,Driver_elast!$A$2:$E$1161,5,FALSE)</f>
        <v>0.48916799999999999</v>
      </c>
      <c r="AS930">
        <f t="shared" si="301"/>
        <v>0.48916799999999999</v>
      </c>
      <c r="AT930">
        <f t="shared" si="302"/>
        <v>9.7833599999999993E-2</v>
      </c>
      <c r="AV930" s="2" cm="1">
        <f t="array" ref="AV930">TREND($AR930:$AS930,$AR$3:$AS$3,AV$1)</f>
        <v>0.48916799999999999</v>
      </c>
      <c r="AW930" s="2" cm="1">
        <f t="array" ref="AW930">TREND($AR930:$AS930,$AR$3:$AS$3,AW$1)</f>
        <v>0.48916799999999999</v>
      </c>
      <c r="AX930" s="2" cm="1">
        <f t="array" ref="AX930">TREND($AR930:$AS930,$AR$3:$AS$3,AX$1)</f>
        <v>0.48916799999999999</v>
      </c>
      <c r="AY930" s="2" cm="1">
        <f t="array" ref="AY930">TREND($AR930:$AS930,$AR$3:$AS$3,AY$1)</f>
        <v>0.48916799999999999</v>
      </c>
      <c r="AZ930" s="2" cm="1">
        <f t="array" ref="AZ930">TREND($AR930:$AS930,$AR$3:$AS$3,AZ$1)</f>
        <v>0.48916799999999999</v>
      </c>
      <c r="BA930" s="2" cm="1">
        <f t="array" ref="BA930">TREND($AR930:$AS930,$AR$3:$AS$3,BA$1)</f>
        <v>0.48916799999999999</v>
      </c>
      <c r="BB930" s="2" cm="1">
        <f t="array" ref="BB930">TREND($AR930:$AS930,$AR$3:$AS$3,BB$1)</f>
        <v>0.48916799999999999</v>
      </c>
      <c r="BC930" s="2" cm="1">
        <f t="array" ref="BC930">TREND($AR930:$AS930,$AR$3:$AS$3,BC$1)</f>
        <v>0.48916799999999999</v>
      </c>
      <c r="BD930" s="2" cm="1">
        <f t="array" ref="BD930">TREND($AR930:$AS930,$AR$3:$AS$3,BD$1)</f>
        <v>0.48916799999999999</v>
      </c>
      <c r="BE930" s="2" cm="1">
        <f t="array" ref="BE930">TREND($AR930:$AS930,$AR$3:$AS$3,BE$1)</f>
        <v>0.48916799999999999</v>
      </c>
      <c r="BF930" s="20" cm="1">
        <f t="array" ref="BF930">TREND($AS930:$AT930,$AS$3:$AT$3,BF$1)</f>
        <v>0.44025120000000229</v>
      </c>
      <c r="BG930" s="20" cm="1">
        <f t="array" ref="BG930">TREND($AS930:$AT930,$AS$3:$AT$3,BG$1)</f>
        <v>0.39133440000000164</v>
      </c>
      <c r="BH930" s="20" cm="1">
        <f t="array" ref="BH930">TREND($AS930:$AT930,$AS$3:$AT$3,BH$1)</f>
        <v>0.34241760000000099</v>
      </c>
      <c r="BI930" s="20" cm="1">
        <f t="array" ref="BI930">TREND($AS930:$AT930,$AS$3:$AT$3,BI$1)</f>
        <v>0.29350080000000034</v>
      </c>
      <c r="BJ930" s="20" cm="1">
        <f t="array" ref="BJ930">TREND($AS930:$AT930,$AS$3:$AT$3,BJ$1)</f>
        <v>0.24458399999999969</v>
      </c>
      <c r="BK930" s="20" cm="1">
        <f t="array" ref="BK930">TREND($AS930:$AT930,$AS$3:$AT$3,BK$1)</f>
        <v>0.19566720000000259</v>
      </c>
      <c r="BL930" s="20" cm="1">
        <f t="array" ref="BL930">TREND($AS930:$AT930,$AS$3:$AT$3,BL$1)</f>
        <v>0.14675040000000195</v>
      </c>
      <c r="BM930" s="20" cm="1">
        <f t="array" ref="BM930">TREND($AS930:$AT930,$AS$3:$AT$3,BM$1)</f>
        <v>9.7833600000001297E-2</v>
      </c>
    </row>
    <row r="931" spans="1:65" x14ac:dyDescent="0.35">
      <c r="A931" t="str">
        <f>IF(BYDem!B929="","\I:",BYDem!B929)</f>
        <v>Nor-Ice</v>
      </c>
      <c r="B931" t="str">
        <f>BYDem!E929</f>
        <v>CSC</v>
      </c>
      <c r="C931" t="str">
        <f t="shared" si="283"/>
        <v>CSC</v>
      </c>
      <c r="D931" s="4">
        <f>SUMIFS(BYDem!$M$2:$M$2000,BYDem!$B$2:$B$2000,Demands!$A931,BYDem!$E$2:$E$2000,Demands!$B931)</f>
        <v>30.2947561973033</v>
      </c>
      <c r="E931" s="4">
        <f t="shared" si="284"/>
        <v>30.692559477794198</v>
      </c>
      <c r="F931" s="4">
        <f t="shared" si="285"/>
        <v>35.795439327771014</v>
      </c>
      <c r="G931" s="4">
        <f t="shared" si="286"/>
        <v>40.386949402048806</v>
      </c>
      <c r="H931" s="4">
        <f t="shared" si="287"/>
        <v>44.886439079967055</v>
      </c>
      <c r="I931" s="4">
        <f t="shared" si="288"/>
        <v>49.421340836864367</v>
      </c>
      <c r="J931" s="4">
        <f t="shared" si="289"/>
        <v>53.960516086339538</v>
      </c>
      <c r="K931" s="4">
        <f t="shared" si="290"/>
        <v>58.423315776594819</v>
      </c>
      <c r="L931" s="4">
        <f t="shared" si="291"/>
        <v>62.662443332853037</v>
      </c>
      <c r="M931" s="4">
        <f t="shared" si="292"/>
        <v>66.728822064820449</v>
      </c>
      <c r="N931" s="4">
        <f t="shared" si="293"/>
        <v>70.455518951874822</v>
      </c>
      <c r="O931" s="4">
        <f t="shared" si="294"/>
        <v>73.614462063594431</v>
      </c>
      <c r="P931" s="4">
        <f t="shared" si="295"/>
        <v>76.221389973255555</v>
      </c>
      <c r="Q931" s="4">
        <f t="shared" si="296"/>
        <v>78.290047175055378</v>
      </c>
      <c r="R931" s="4">
        <f t="shared" si="297"/>
        <v>79.8516910890432</v>
      </c>
      <c r="S931" s="4">
        <f t="shared" si="298"/>
        <v>80.970616649814801</v>
      </c>
      <c r="T931" s="4">
        <f t="shared" si="299"/>
        <v>81.716166257189116</v>
      </c>
      <c r="U931" s="4">
        <f t="shared" si="300"/>
        <v>82.144898199329091</v>
      </c>
      <c r="W931" s="5" t="str">
        <f>VLOOKUP(C931&amp;A931,Driver_elast!$A$2:$D$1161,4,FALSE)</f>
        <v>GDP</v>
      </c>
      <c r="X931" s="5">
        <v>1</v>
      </c>
      <c r="Y931" s="2">
        <f>SUMIFS('Growth rates'!D$4:D$999,'Growth rates'!$B$4:$B$999,Demands!$A931,'Growth rates'!$C$4:$C$999,$W931)</f>
        <v>1</v>
      </c>
      <c r="Z931" s="2">
        <f>SUMIFS('Growth rates'!E$4:E$999,'Growth rates'!$B$4:$B$999,Demands!$A931,'Growth rates'!$C$4:$C$999,$W931)</f>
        <v>1.0088889548472404</v>
      </c>
      <c r="AA931" s="2">
        <f>SUMIFS('Growth rates'!F$4:F$999,'Growth rates'!$B$4:$B$999,Demands!$A931,'Growth rates'!$C$4:$C$999,$W931)</f>
        <v>1.1272141636636217</v>
      </c>
      <c r="AB931" s="2">
        <f>SUMIFS('Growth rates'!G$4:G$999,'Growth rates'!$B$4:$B$999,Demands!$A931,'Growth rates'!$C$4:$C$999,$W931)</f>
        <v>1.2336916035794434</v>
      </c>
      <c r="AC931" s="2">
        <f>SUMIFS('Growth rates'!H$4:H$999,'Growth rates'!$B$4:$B$999,Demands!$A931,'Growth rates'!$C$4:$C$999,$W931)</f>
        <v>1.3395591227384045</v>
      </c>
      <c r="AD931" s="2">
        <f>SUMIFS('Growth rates'!I$4:I$999,'Growth rates'!$B$4:$B$999,Demands!$A931,'Growth rates'!$C$4:$C$999,$W931)</f>
        <v>1.4488231090128594</v>
      </c>
      <c r="AE931" s="2">
        <f>SUMIFS('Growth rates'!J$4:J$999,'Growth rates'!$B$4:$B$999,Demands!$A931,'Growth rates'!$C$4:$C$999,$W931)</f>
        <v>1.5616927861738878</v>
      </c>
      <c r="AF931" s="2">
        <f>SUMIFS('Growth rates'!K$4:K$999,'Growth rates'!$B$4:$B$999,Demands!$A931,'Growth rates'!$C$4:$C$999,$W931)</f>
        <v>1.6770850792896983</v>
      </c>
      <c r="AG931" s="2">
        <f>SUMIFS('Growth rates'!L$4:L$999,'Growth rates'!$B$4:$B$999,Demands!$A931,'Growth rates'!$C$4:$C$999,$W931)</f>
        <v>1.7919218672886927</v>
      </c>
      <c r="AH931" s="2">
        <f>SUMIFS('Growth rates'!M$4:M$999,'Growth rates'!$B$4:$B$999,Demands!$A931,'Growth rates'!$C$4:$C$999,$W931)</f>
        <v>1.9082057621215931</v>
      </c>
      <c r="AI931" s="2">
        <f>SUMIFS('Growth rates'!N$4:N$999,'Growth rates'!$B$4:$B$999,Demands!$A931,'Growth rates'!$C$4:$C$999,$W931)</f>
        <v>2.0266171047853172</v>
      </c>
      <c r="AJ931" s="2">
        <f>SUMIFS('Growth rates'!O$4:O$999,'Growth rates'!$B$4:$B$999,Demands!$A931,'Growth rates'!$C$4:$C$999,$W931)</f>
        <v>2.1401988411505619</v>
      </c>
      <c r="AK931" s="2">
        <f>SUMIFS('Growth rates'!P$4:P$999,'Growth rates'!$B$4:$B$999,Demands!$A931,'Growth rates'!$C$4:$C$999,$W931)</f>
        <v>2.2484722881805737</v>
      </c>
      <c r="AL931" s="2">
        <f>SUMIFS('Growth rates'!Q$4:Q$999,'Growth rates'!$B$4:$B$999,Demands!$A931,'Growth rates'!$C$4:$C$999,$W931)</f>
        <v>2.3501786113361454</v>
      </c>
      <c r="AM931" s="2">
        <f>SUMIFS('Growth rates'!R$4:R$999,'Growth rates'!$B$4:$B$999,Demands!$A931,'Growth rates'!$C$4:$C$999,$W931)</f>
        <v>2.4439361771470605</v>
      </c>
      <c r="AN931" s="2">
        <f>SUMIFS('Growth rates'!S$4:S$999,'Growth rates'!$B$4:$B$999,Demands!$A931,'Growth rates'!$C$4:$C$999,$W931)</f>
        <v>2.529550602471343</v>
      </c>
      <c r="AO931" s="2">
        <f>SUMIFS('Growth rates'!T$4:T$999,'Growth rates'!$B$4:$B$999,Demands!$A931,'Growth rates'!$C$4:$C$999,$W931)</f>
        <v>2.6071880441564002</v>
      </c>
      <c r="AP931" s="2">
        <f>SUMIFS('Growth rates'!U$4:U$999,'Growth rates'!$B$4:$B$999,Demands!$A931,'Growth rates'!$C$4:$C$999,$W931)</f>
        <v>2.6755823928448379</v>
      </c>
      <c r="AR931">
        <f>VLOOKUP(C931&amp;A931,Driver_elast!$A$2:$E$1161,5,FALSE)</f>
        <v>1.489168</v>
      </c>
      <c r="AS931">
        <f t="shared" si="301"/>
        <v>1</v>
      </c>
      <c r="AT931">
        <f t="shared" si="302"/>
        <v>0.2</v>
      </c>
      <c r="AV931" s="2" cm="1">
        <f t="array" ref="AV931">TREND($AR931:$AS931,$AR$3:$AS$3,AV$1)</f>
        <v>1.4891679999999994</v>
      </c>
      <c r="AW931" s="2" cm="1">
        <f t="array" ref="AW931">TREND($AR931:$AS931,$AR$3:$AS$3,AW$1)</f>
        <v>1.4772370731707305</v>
      </c>
      <c r="AX931" s="2" cm="1">
        <f t="array" ref="AX931">TREND($AR931:$AS931,$AR$3:$AS$3,AX$1)</f>
        <v>1.4175824390243896</v>
      </c>
      <c r="AY931" s="2" cm="1">
        <f t="array" ref="AY931">TREND($AR931:$AS931,$AR$3:$AS$3,AY$1)</f>
        <v>1.3579278048780488</v>
      </c>
      <c r="AZ931" s="2" cm="1">
        <f t="array" ref="AZ931">TREND($AR931:$AS931,$AR$3:$AS$3,AZ$1)</f>
        <v>1.2982731707317079</v>
      </c>
      <c r="BA931" s="2" cm="1">
        <f t="array" ref="BA931">TREND($AR931:$AS931,$AR$3:$AS$3,BA$1)</f>
        <v>1.238618536585367</v>
      </c>
      <c r="BB931" s="2" cm="1">
        <f t="array" ref="BB931">TREND($AR931:$AS931,$AR$3:$AS$3,BB$1)</f>
        <v>1.1789639024390262</v>
      </c>
      <c r="BC931" s="2" cm="1">
        <f t="array" ref="BC931">TREND($AR931:$AS931,$AR$3:$AS$3,BC$1)</f>
        <v>1.1193092682926817</v>
      </c>
      <c r="BD931" s="2" cm="1">
        <f t="array" ref="BD931">TREND($AR931:$AS931,$AR$3:$AS$3,BD$1)</f>
        <v>1.0596546341463409</v>
      </c>
      <c r="BE931" s="2" cm="1">
        <f t="array" ref="BE931">TREND($AR931:$AS931,$AR$3:$AS$3,BE$1)</f>
        <v>1</v>
      </c>
      <c r="BF931" s="20" cm="1">
        <f t="array" ref="BF931">TREND($AS931:$AT931,$AS$3:$AT$3,BF$1)</f>
        <v>0.90000000000000568</v>
      </c>
      <c r="BG931" s="20" cm="1">
        <f t="array" ref="BG931">TREND($AS931:$AT931,$AS$3:$AT$3,BG$1)</f>
        <v>0.80000000000000426</v>
      </c>
      <c r="BH931" s="20" cm="1">
        <f t="array" ref="BH931">TREND($AS931:$AT931,$AS$3:$AT$3,BH$1)</f>
        <v>0.70000000000000284</v>
      </c>
      <c r="BI931" s="20" cm="1">
        <f t="array" ref="BI931">TREND($AS931:$AT931,$AS$3:$AT$3,BI$1)</f>
        <v>0.60000000000000142</v>
      </c>
      <c r="BJ931" s="20" cm="1">
        <f t="array" ref="BJ931">TREND($AS931:$AT931,$AS$3:$AT$3,BJ$1)</f>
        <v>0.5</v>
      </c>
      <c r="BK931" s="20" cm="1">
        <f t="array" ref="BK931">TREND($AS931:$AT931,$AS$3:$AT$3,BK$1)</f>
        <v>0.40000000000000568</v>
      </c>
      <c r="BL931" s="20" cm="1">
        <f t="array" ref="BL931">TREND($AS931:$AT931,$AS$3:$AT$3,BL$1)</f>
        <v>0.30000000000000426</v>
      </c>
      <c r="BM931" s="20" cm="1">
        <f t="array" ref="BM931">TREND($AS931:$AT931,$AS$3:$AT$3,BM$1)</f>
        <v>0.20000000000000284</v>
      </c>
    </row>
    <row r="932" spans="1:65" x14ac:dyDescent="0.35">
      <c r="A932" t="str">
        <f>IF(BYDem!B930="","\I:",BYDem!B930)</f>
        <v>Nor-Ice</v>
      </c>
      <c r="B932" t="str">
        <f>BYDem!E930</f>
        <v>CSH</v>
      </c>
      <c r="C932" t="str">
        <f t="shared" ref="C932:C995" si="303">B932</f>
        <v>CSH</v>
      </c>
      <c r="D932" s="4">
        <f>SUMIFS(BYDem!$M$2:$M$2000,BYDem!$B$2:$B$2000,Demands!$A932,BYDem!$E$2:$E$2000,Demands!$B932)</f>
        <v>52.054014624144102</v>
      </c>
      <c r="E932" s="4">
        <f t="shared" si="284"/>
        <v>52.43406666896071</v>
      </c>
      <c r="F932" s="4">
        <f t="shared" si="285"/>
        <v>57.461304169876634</v>
      </c>
      <c r="G932" s="4">
        <f t="shared" si="286"/>
        <v>61.878760716565743</v>
      </c>
      <c r="H932" s="4">
        <f t="shared" si="287"/>
        <v>66.195169729768509</v>
      </c>
      <c r="I932" s="4">
        <f t="shared" si="288"/>
        <v>70.578576425647896</v>
      </c>
      <c r="J932" s="4">
        <f t="shared" si="289"/>
        <v>75.035597284217943</v>
      </c>
      <c r="K932" s="4">
        <f t="shared" si="290"/>
        <v>79.522467902233686</v>
      </c>
      <c r="L932" s="4">
        <f t="shared" si="291"/>
        <v>83.923067313878008</v>
      </c>
      <c r="M932" s="4">
        <f t="shared" si="292"/>
        <v>88.32057525044037</v>
      </c>
      <c r="N932" s="4">
        <f t="shared" si="293"/>
        <v>92.301375582551316</v>
      </c>
      <c r="O932" s="4">
        <f t="shared" si="294"/>
        <v>95.638394387649598</v>
      </c>
      <c r="P932" s="4">
        <f t="shared" si="295"/>
        <v>98.36665193364604</v>
      </c>
      <c r="Q932" s="4">
        <f t="shared" si="296"/>
        <v>100.51471507619181</v>
      </c>
      <c r="R932" s="4">
        <f t="shared" si="297"/>
        <v>102.12573108723358</v>
      </c>
      <c r="S932" s="4">
        <f t="shared" si="298"/>
        <v>103.27388681622567</v>
      </c>
      <c r="T932" s="4">
        <f t="shared" si="299"/>
        <v>104.03562128698411</v>
      </c>
      <c r="U932" s="4">
        <f t="shared" si="300"/>
        <v>104.47197298226581</v>
      </c>
      <c r="W932" s="5" t="str">
        <f>VLOOKUP(C932&amp;A932,Driver_elast!$A$2:$D$1161,4,FALSE)</f>
        <v>GDPSER</v>
      </c>
      <c r="X932" s="5">
        <v>1</v>
      </c>
      <c r="Y932" s="2">
        <f>SUMIFS('Growth rates'!D$4:D$999,'Growth rates'!$B$4:$B$999,Demands!$A932,'Growth rates'!$C$4:$C$999,$W932)</f>
        <v>1</v>
      </c>
      <c r="Z932" s="2">
        <f>SUMIFS('Growth rates'!E$4:E$999,'Growth rates'!$B$4:$B$999,Demands!$A932,'Growth rates'!$C$4:$C$999,$W932)</f>
        <v>1.0089666457007733</v>
      </c>
      <c r="AA932" s="2">
        <f>SUMIFS('Growth rates'!F$4:F$999,'Growth rates'!$B$4:$B$999,Demands!$A932,'Growth rates'!$C$4:$C$999,$W932)</f>
        <v>1.1277714044452578</v>
      </c>
      <c r="AB932" s="2">
        <f>SUMIFS('Growth rates'!G$4:G$999,'Growth rates'!$B$4:$B$999,Demands!$A932,'Growth rates'!$C$4:$C$999,$W932)</f>
        <v>1.2342492001847687</v>
      </c>
      <c r="AC932" s="2">
        <f>SUMIFS('Growth rates'!H$4:H$999,'Growth rates'!$B$4:$B$999,Demands!$A932,'Growth rates'!$C$4:$C$999,$W932)</f>
        <v>1.3399857180367865</v>
      </c>
      <c r="AD932" s="2">
        <f>SUMIFS('Growth rates'!I$4:I$999,'Growth rates'!$B$4:$B$999,Demands!$A932,'Growth rates'!$C$4:$C$999,$W932)</f>
        <v>1.4489606990977264</v>
      </c>
      <c r="AE932" s="2">
        <f>SUMIFS('Growth rates'!J$4:J$999,'Growth rates'!$B$4:$B$999,Demands!$A932,'Growth rates'!$C$4:$C$999,$W932)</f>
        <v>1.5613356575739903</v>
      </c>
      <c r="AF932" s="2">
        <f>SUMIFS('Growth rates'!K$4:K$999,'Growth rates'!$B$4:$B$999,Demands!$A932,'Growth rates'!$C$4:$C$999,$W932)</f>
        <v>1.6759961088890953</v>
      </c>
      <c r="AG932" s="2">
        <f>SUMIFS('Growth rates'!L$4:L$999,'Growth rates'!$B$4:$B$999,Demands!$A932,'Growth rates'!$C$4:$C$999,$W932)</f>
        <v>1.7898993701447354</v>
      </c>
      <c r="AH932" s="2">
        <f>SUMIFS('Growth rates'!M$4:M$999,'Growth rates'!$B$4:$B$999,Demands!$A932,'Growth rates'!$C$4:$C$999,$W932)</f>
        <v>1.9050841415182316</v>
      </c>
      <c r="AI932" s="2">
        <f>SUMIFS('Growth rates'!N$4:N$999,'Growth rates'!$B$4:$B$999,Demands!$A932,'Growth rates'!$C$4:$C$999,$W932)</f>
        <v>2.0222554619976942</v>
      </c>
      <c r="AJ932" s="2">
        <f>SUMIFS('Growth rates'!O$4:O$999,'Growth rates'!$B$4:$B$999,Demands!$A932,'Growth rates'!$C$4:$C$999,$W932)</f>
        <v>2.1344928824430141</v>
      </c>
      <c r="AK932" s="2">
        <f>SUMIFS('Growth rates'!P$4:P$999,'Growth rates'!$B$4:$B$999,Demands!$A932,'Growth rates'!$C$4:$C$999,$W932)</f>
        <v>2.2413223160039841</v>
      </c>
      <c r="AL932" s="2">
        <f>SUMIFS('Growth rates'!Q$4:Q$999,'Growth rates'!$B$4:$B$999,Demands!$A932,'Growth rates'!$C$4:$C$999,$W932)</f>
        <v>2.341505166508377</v>
      </c>
      <c r="AM932" s="2">
        <f>SUMIFS('Growth rates'!R$4:R$999,'Growth rates'!$B$4:$B$999,Demands!$A932,'Growth rates'!$C$4:$C$999,$W932)</f>
        <v>2.4336851217304725</v>
      </c>
      <c r="AN932" s="2">
        <f>SUMIFS('Growth rates'!S$4:S$999,'Growth rates'!$B$4:$B$999,Demands!$A932,'Growth rates'!$C$4:$C$999,$W932)</f>
        <v>2.5176912908691906</v>
      </c>
      <c r="AO932" s="2">
        <f>SUMIFS('Growth rates'!T$4:T$999,'Growth rates'!$B$4:$B$999,Demands!$A932,'Growth rates'!$C$4:$C$999,$W932)</f>
        <v>2.5937126230188303</v>
      </c>
      <c r="AP932" s="2">
        <f>SUMIFS('Growth rates'!U$4:U$999,'Growth rates'!$B$4:$B$999,Demands!$A932,'Growth rates'!$C$4:$C$999,$W932)</f>
        <v>2.6605143405246459</v>
      </c>
      <c r="AR932">
        <f>VLOOKUP(C932&amp;A932,Driver_elast!$A$2:$E$1161,5,FALSE)</f>
        <v>0.81425199999999998</v>
      </c>
      <c r="AS932">
        <f t="shared" si="301"/>
        <v>0.81425199999999998</v>
      </c>
      <c r="AT932">
        <f t="shared" si="302"/>
        <v>0.16285040000000001</v>
      </c>
      <c r="AV932" s="2" cm="1">
        <f t="array" ref="AV932">TREND($AR932:$AS932,$AR$3:$AS$3,AV$1)</f>
        <v>0.81425199999999998</v>
      </c>
      <c r="AW932" s="2" cm="1">
        <f t="array" ref="AW932">TREND($AR932:$AS932,$AR$3:$AS$3,AW$1)</f>
        <v>0.81425199999999998</v>
      </c>
      <c r="AX932" s="2" cm="1">
        <f t="array" ref="AX932">TREND($AR932:$AS932,$AR$3:$AS$3,AX$1)</f>
        <v>0.81425199999999998</v>
      </c>
      <c r="AY932" s="2" cm="1">
        <f t="array" ref="AY932">TREND($AR932:$AS932,$AR$3:$AS$3,AY$1)</f>
        <v>0.81425199999999998</v>
      </c>
      <c r="AZ932" s="2" cm="1">
        <f t="array" ref="AZ932">TREND($AR932:$AS932,$AR$3:$AS$3,AZ$1)</f>
        <v>0.81425199999999998</v>
      </c>
      <c r="BA932" s="2" cm="1">
        <f t="array" ref="BA932">TREND($AR932:$AS932,$AR$3:$AS$3,BA$1)</f>
        <v>0.81425199999999998</v>
      </c>
      <c r="BB932" s="2" cm="1">
        <f t="array" ref="BB932">TREND($AR932:$AS932,$AR$3:$AS$3,BB$1)</f>
        <v>0.81425199999999998</v>
      </c>
      <c r="BC932" s="2" cm="1">
        <f t="array" ref="BC932">TREND($AR932:$AS932,$AR$3:$AS$3,BC$1)</f>
        <v>0.81425199999999998</v>
      </c>
      <c r="BD932" s="2" cm="1">
        <f t="array" ref="BD932">TREND($AR932:$AS932,$AR$3:$AS$3,BD$1)</f>
        <v>0.81425199999999998</v>
      </c>
      <c r="BE932" s="2" cm="1">
        <f t="array" ref="BE932">TREND($AR932:$AS932,$AR$3:$AS$3,BE$1)</f>
        <v>0.81425199999999998</v>
      </c>
      <c r="BF932" s="20" cm="1">
        <f t="array" ref="BF932">TREND($AS932:$AT932,$AS$3:$AT$3,BF$1)</f>
        <v>0.73282680000000511</v>
      </c>
      <c r="BG932" s="20" cm="1">
        <f t="array" ref="BG932">TREND($AS932:$AT932,$AS$3:$AT$3,BG$1)</f>
        <v>0.65140160000000691</v>
      </c>
      <c r="BH932" s="20" cm="1">
        <f t="array" ref="BH932">TREND($AS932:$AT932,$AS$3:$AT$3,BH$1)</f>
        <v>0.56997640000000871</v>
      </c>
      <c r="BI932" s="20" cm="1">
        <f t="array" ref="BI932">TREND($AS932:$AT932,$AS$3:$AT$3,BI$1)</f>
        <v>0.4885512000000034</v>
      </c>
      <c r="BJ932" s="20" cm="1">
        <f t="array" ref="BJ932">TREND($AS932:$AT932,$AS$3:$AT$3,BJ$1)</f>
        <v>0.40712600000000521</v>
      </c>
      <c r="BK932" s="20" cm="1">
        <f t="array" ref="BK932">TREND($AS932:$AT932,$AS$3:$AT$3,BK$1)</f>
        <v>0.32570080000000701</v>
      </c>
      <c r="BL932" s="20" cm="1">
        <f t="array" ref="BL932">TREND($AS932:$AT932,$AS$3:$AT$3,BL$1)</f>
        <v>0.24427560000000881</v>
      </c>
      <c r="BM932" s="20" cm="1">
        <f t="array" ref="BM932">TREND($AS932:$AT932,$AS$3:$AT$3,BM$1)</f>
        <v>0.1628504000000035</v>
      </c>
    </row>
    <row r="933" spans="1:65" x14ac:dyDescent="0.35">
      <c r="A933" t="str">
        <f>IF(BYDem!B931="","\I:",BYDem!B931)</f>
        <v>Nor-Ice</v>
      </c>
      <c r="B933" t="str">
        <f>BYDem!E931</f>
        <v>ICH</v>
      </c>
      <c r="C933" t="str">
        <f t="shared" si="303"/>
        <v>ICH</v>
      </c>
      <c r="D933" s="4">
        <f>SUMIFS(BYDem!$M$2:$M$2000,BYDem!$B$2:$B$2000,Demands!$A933,BYDem!$E$2:$E$2000,Demands!$B933)</f>
        <v>60.2998532943258</v>
      </c>
      <c r="E933" s="4">
        <f t="shared" si="284"/>
        <v>60.696926218664146</v>
      </c>
      <c r="F933" s="4">
        <f t="shared" si="285"/>
        <v>65.970486674279911</v>
      </c>
      <c r="G933" s="4">
        <f t="shared" si="286"/>
        <v>70.586894516764829</v>
      </c>
      <c r="H933" s="4">
        <f t="shared" si="287"/>
        <v>75.074178149517437</v>
      </c>
      <c r="I933" s="4">
        <f t="shared" si="288"/>
        <v>79.610554312468992</v>
      </c>
      <c r="J933" s="4">
        <f t="shared" si="289"/>
        <v>84.205029229639734</v>
      </c>
      <c r="K933" s="4">
        <f t="shared" si="290"/>
        <v>88.814197349116455</v>
      </c>
      <c r="L933" s="4">
        <f t="shared" si="291"/>
        <v>93.319372245883557</v>
      </c>
      <c r="M933" s="4">
        <f t="shared" si="292"/>
        <v>97.805541221979311</v>
      </c>
      <c r="N933" s="4">
        <f t="shared" si="293"/>
        <v>101.85202115886942</v>
      </c>
      <c r="O933" s="4">
        <f t="shared" si="294"/>
        <v>105.23500370447587</v>
      </c>
      <c r="P933" s="4">
        <f t="shared" si="295"/>
        <v>107.99576856247143</v>
      </c>
      <c r="Q933" s="4">
        <f t="shared" si="296"/>
        <v>110.16707801666766</v>
      </c>
      <c r="R933" s="4">
        <f t="shared" si="297"/>
        <v>111.79498882875832</v>
      </c>
      <c r="S933" s="4">
        <f t="shared" si="298"/>
        <v>112.95548238290907</v>
      </c>
      <c r="T933" s="4">
        <f t="shared" si="299"/>
        <v>113.72595947781012</v>
      </c>
      <c r="U933" s="4">
        <f t="shared" si="300"/>
        <v>114.16797832354881</v>
      </c>
      <c r="W933" s="5" t="str">
        <f>VLOOKUP(C933&amp;A933,Driver_elast!$A$2:$D$1161,4,FALSE)</f>
        <v>GDP</v>
      </c>
      <c r="X933" s="5">
        <v>1</v>
      </c>
      <c r="Y933" s="2">
        <f>SUMIFS('Growth rates'!D$4:D$999,'Growth rates'!$B$4:$B$999,Demands!$A933,'Growth rates'!$C$4:$C$999,$W933)</f>
        <v>1</v>
      </c>
      <c r="Z933" s="2">
        <f>SUMIFS('Growth rates'!E$4:E$999,'Growth rates'!$B$4:$B$999,Demands!$A933,'Growth rates'!$C$4:$C$999,$W933)</f>
        <v>1.0088889548472404</v>
      </c>
      <c r="AA933" s="2">
        <f>SUMIFS('Growth rates'!F$4:F$999,'Growth rates'!$B$4:$B$999,Demands!$A933,'Growth rates'!$C$4:$C$999,$W933)</f>
        <v>1.1272141636636217</v>
      </c>
      <c r="AB933" s="2">
        <f>SUMIFS('Growth rates'!G$4:G$999,'Growth rates'!$B$4:$B$999,Demands!$A933,'Growth rates'!$C$4:$C$999,$W933)</f>
        <v>1.2336916035794434</v>
      </c>
      <c r="AC933" s="2">
        <f>SUMIFS('Growth rates'!H$4:H$999,'Growth rates'!$B$4:$B$999,Demands!$A933,'Growth rates'!$C$4:$C$999,$W933)</f>
        <v>1.3395591227384045</v>
      </c>
      <c r="AD933" s="2">
        <f>SUMIFS('Growth rates'!I$4:I$999,'Growth rates'!$B$4:$B$999,Demands!$A933,'Growth rates'!$C$4:$C$999,$W933)</f>
        <v>1.4488231090128594</v>
      </c>
      <c r="AE933" s="2">
        <f>SUMIFS('Growth rates'!J$4:J$999,'Growth rates'!$B$4:$B$999,Demands!$A933,'Growth rates'!$C$4:$C$999,$W933)</f>
        <v>1.5616927861738878</v>
      </c>
      <c r="AF933" s="2">
        <f>SUMIFS('Growth rates'!K$4:K$999,'Growth rates'!$B$4:$B$999,Demands!$A933,'Growth rates'!$C$4:$C$999,$W933)</f>
        <v>1.6770850792896983</v>
      </c>
      <c r="AG933" s="2">
        <f>SUMIFS('Growth rates'!L$4:L$999,'Growth rates'!$B$4:$B$999,Demands!$A933,'Growth rates'!$C$4:$C$999,$W933)</f>
        <v>1.7919218672886927</v>
      </c>
      <c r="AH933" s="2">
        <f>SUMIFS('Growth rates'!M$4:M$999,'Growth rates'!$B$4:$B$999,Demands!$A933,'Growth rates'!$C$4:$C$999,$W933)</f>
        <v>1.9082057621215931</v>
      </c>
      <c r="AI933" s="2">
        <f>SUMIFS('Growth rates'!N$4:N$999,'Growth rates'!$B$4:$B$999,Demands!$A933,'Growth rates'!$C$4:$C$999,$W933)</f>
        <v>2.0266171047853172</v>
      </c>
      <c r="AJ933" s="2">
        <f>SUMIFS('Growth rates'!O$4:O$999,'Growth rates'!$B$4:$B$999,Demands!$A933,'Growth rates'!$C$4:$C$999,$W933)</f>
        <v>2.1401988411505619</v>
      </c>
      <c r="AK933" s="2">
        <f>SUMIFS('Growth rates'!P$4:P$999,'Growth rates'!$B$4:$B$999,Demands!$A933,'Growth rates'!$C$4:$C$999,$W933)</f>
        <v>2.2484722881805737</v>
      </c>
      <c r="AL933" s="2">
        <f>SUMIFS('Growth rates'!Q$4:Q$999,'Growth rates'!$B$4:$B$999,Demands!$A933,'Growth rates'!$C$4:$C$999,$W933)</f>
        <v>2.3501786113361454</v>
      </c>
      <c r="AM933" s="2">
        <f>SUMIFS('Growth rates'!R$4:R$999,'Growth rates'!$B$4:$B$999,Demands!$A933,'Growth rates'!$C$4:$C$999,$W933)</f>
        <v>2.4439361771470605</v>
      </c>
      <c r="AN933" s="2">
        <f>SUMIFS('Growth rates'!S$4:S$999,'Growth rates'!$B$4:$B$999,Demands!$A933,'Growth rates'!$C$4:$C$999,$W933)</f>
        <v>2.529550602471343</v>
      </c>
      <c r="AO933" s="2">
        <f>SUMIFS('Growth rates'!T$4:T$999,'Growth rates'!$B$4:$B$999,Demands!$A933,'Growth rates'!$C$4:$C$999,$W933)</f>
        <v>2.6071880441564002</v>
      </c>
      <c r="AP933" s="2">
        <f>SUMIFS('Growth rates'!U$4:U$999,'Growth rates'!$B$4:$B$999,Demands!$A933,'Growth rates'!$C$4:$C$999,$W933)</f>
        <v>2.6755823928448379</v>
      </c>
      <c r="AR933">
        <f>VLOOKUP(C933&amp;A933,Driver_elast!$A$2:$E$1161,5,FALSE)</f>
        <v>0.74080400000000002</v>
      </c>
      <c r="AS933">
        <f t="shared" si="301"/>
        <v>0.74080400000000002</v>
      </c>
      <c r="AT933">
        <f t="shared" si="302"/>
        <v>0.14816080000000001</v>
      </c>
      <c r="AV933" s="2" cm="1">
        <f t="array" ref="AV933">TREND($AR933:$AS933,$AR$3:$AS$3,AV$1)</f>
        <v>0.74080400000000002</v>
      </c>
      <c r="AW933" s="2" cm="1">
        <f t="array" ref="AW933">TREND($AR933:$AS933,$AR$3:$AS$3,AW$1)</f>
        <v>0.74080400000000002</v>
      </c>
      <c r="AX933" s="2" cm="1">
        <f t="array" ref="AX933">TREND($AR933:$AS933,$AR$3:$AS$3,AX$1)</f>
        <v>0.74080400000000002</v>
      </c>
      <c r="AY933" s="2" cm="1">
        <f t="array" ref="AY933">TREND($AR933:$AS933,$AR$3:$AS$3,AY$1)</f>
        <v>0.74080400000000002</v>
      </c>
      <c r="AZ933" s="2" cm="1">
        <f t="array" ref="AZ933">TREND($AR933:$AS933,$AR$3:$AS$3,AZ$1)</f>
        <v>0.74080400000000002</v>
      </c>
      <c r="BA933" s="2" cm="1">
        <f t="array" ref="BA933">TREND($AR933:$AS933,$AR$3:$AS$3,BA$1)</f>
        <v>0.74080400000000002</v>
      </c>
      <c r="BB933" s="2" cm="1">
        <f t="array" ref="BB933">TREND($AR933:$AS933,$AR$3:$AS$3,BB$1)</f>
        <v>0.74080400000000002</v>
      </c>
      <c r="BC933" s="2" cm="1">
        <f t="array" ref="BC933">TREND($AR933:$AS933,$AR$3:$AS$3,BC$1)</f>
        <v>0.74080400000000002</v>
      </c>
      <c r="BD933" s="2" cm="1">
        <f t="array" ref="BD933">TREND($AR933:$AS933,$AR$3:$AS$3,BD$1)</f>
        <v>0.74080400000000002</v>
      </c>
      <c r="BE933" s="2" cm="1">
        <f t="array" ref="BE933">TREND($AR933:$AS933,$AR$3:$AS$3,BE$1)</f>
        <v>0.74080400000000002</v>
      </c>
      <c r="BF933" s="20" cm="1">
        <f t="array" ref="BF933">TREND($AS933:$AT933,$AS$3:$AT$3,BF$1)</f>
        <v>0.66672359999999742</v>
      </c>
      <c r="BG933" s="20" cm="1">
        <f t="array" ref="BG933">TREND($AS933:$AT933,$AS$3:$AT$3,BG$1)</f>
        <v>0.59264319999999771</v>
      </c>
      <c r="BH933" s="20" cm="1">
        <f t="array" ref="BH933">TREND($AS933:$AT933,$AS$3:$AT$3,BH$1)</f>
        <v>0.51856279999999799</v>
      </c>
      <c r="BI933" s="20" cm="1">
        <f t="array" ref="BI933">TREND($AS933:$AT933,$AS$3:$AT$3,BI$1)</f>
        <v>0.44448239999999828</v>
      </c>
      <c r="BJ933" s="20" cm="1">
        <f t="array" ref="BJ933">TREND($AS933:$AT933,$AS$3:$AT$3,BJ$1)</f>
        <v>0.37040199999999857</v>
      </c>
      <c r="BK933" s="20" cm="1">
        <f t="array" ref="BK933">TREND($AS933:$AT933,$AS$3:$AT$3,BK$1)</f>
        <v>0.29632159999999885</v>
      </c>
      <c r="BL933" s="20" cm="1">
        <f t="array" ref="BL933">TREND($AS933:$AT933,$AS$3:$AT$3,BL$1)</f>
        <v>0.22224119999999914</v>
      </c>
      <c r="BM933" s="20" cm="1">
        <f t="array" ref="BM933">TREND($AS933:$AT933,$AS$3:$AT$3,BM$1)</f>
        <v>0.14816079999999943</v>
      </c>
    </row>
    <row r="934" spans="1:65" x14ac:dyDescent="0.35">
      <c r="A934" t="str">
        <f>IF(BYDem!B932="","\I:",BYDem!B932)</f>
        <v>Nor-Ice</v>
      </c>
      <c r="B934" t="str">
        <f>BYDem!E932</f>
        <v>ICH_Feedstock</v>
      </c>
      <c r="C934" t="str">
        <f t="shared" si="303"/>
        <v>ICH_Feedstock</v>
      </c>
      <c r="D934" s="4">
        <f>SUMIFS(BYDem!$M$2:$M$2000,BYDem!$B$2:$B$2000,Demands!$A934,BYDem!$E$2:$E$2000,Demands!$B934)</f>
        <v>111.194667252</v>
      </c>
      <c r="E934" s="4">
        <f t="shared" si="284"/>
        <v>111.92688116769681</v>
      </c>
      <c r="F934" s="4">
        <f t="shared" si="285"/>
        <v>121.65147862622297</v>
      </c>
      <c r="G934" s="4">
        <f t="shared" si="286"/>
        <v>130.16426772770058</v>
      </c>
      <c r="H934" s="4">
        <f t="shared" si="287"/>
        <v>138.43894806521018</v>
      </c>
      <c r="I934" s="4">
        <f t="shared" si="288"/>
        <v>146.80415644320084</v>
      </c>
      <c r="J934" s="4">
        <f t="shared" si="289"/>
        <v>155.27650059831564</v>
      </c>
      <c r="K934" s="4">
        <f t="shared" si="290"/>
        <v>163.77593944192503</v>
      </c>
      <c r="L934" s="4">
        <f t="shared" si="291"/>
        <v>172.08361178588447</v>
      </c>
      <c r="M934" s="4">
        <f t="shared" si="292"/>
        <v>180.35623666439562</v>
      </c>
      <c r="N934" s="4">
        <f t="shared" si="293"/>
        <v>187.81806228324385</v>
      </c>
      <c r="O934" s="4">
        <f t="shared" si="294"/>
        <v>194.05637959128001</v>
      </c>
      <c r="P934" s="4">
        <f t="shared" si="295"/>
        <v>199.14730955171356</v>
      </c>
      <c r="Q934" s="4">
        <f t="shared" si="296"/>
        <v>203.15126676006702</v>
      </c>
      <c r="R934" s="4">
        <f t="shared" si="297"/>
        <v>206.15318121221026</v>
      </c>
      <c r="S934" s="4">
        <f t="shared" si="298"/>
        <v>208.29316477024699</v>
      </c>
      <c r="T934" s="4">
        <f t="shared" si="299"/>
        <v>209.71394673757015</v>
      </c>
      <c r="U934" s="4">
        <f t="shared" si="300"/>
        <v>210.52904222762257</v>
      </c>
      <c r="W934" s="5" t="str">
        <f>VLOOKUP(C934&amp;A934,Driver_elast!$A$2:$D$1161,4,FALSE)</f>
        <v>GDP</v>
      </c>
      <c r="X934" s="5">
        <v>1</v>
      </c>
      <c r="Y934" s="2">
        <f>SUMIFS('Growth rates'!D$4:D$999,'Growth rates'!$B$4:$B$999,Demands!$A934,'Growth rates'!$C$4:$C$999,$W934)</f>
        <v>1</v>
      </c>
      <c r="Z934" s="2">
        <f>SUMIFS('Growth rates'!E$4:E$999,'Growth rates'!$B$4:$B$999,Demands!$A934,'Growth rates'!$C$4:$C$999,$W934)</f>
        <v>1.0088889548472404</v>
      </c>
      <c r="AA934" s="2">
        <f>SUMIFS('Growth rates'!F$4:F$999,'Growth rates'!$B$4:$B$999,Demands!$A934,'Growth rates'!$C$4:$C$999,$W934)</f>
        <v>1.1272141636636217</v>
      </c>
      <c r="AB934" s="2">
        <f>SUMIFS('Growth rates'!G$4:G$999,'Growth rates'!$B$4:$B$999,Demands!$A934,'Growth rates'!$C$4:$C$999,$W934)</f>
        <v>1.2336916035794434</v>
      </c>
      <c r="AC934" s="2">
        <f>SUMIFS('Growth rates'!H$4:H$999,'Growth rates'!$B$4:$B$999,Demands!$A934,'Growth rates'!$C$4:$C$999,$W934)</f>
        <v>1.3395591227384045</v>
      </c>
      <c r="AD934" s="2">
        <f>SUMIFS('Growth rates'!I$4:I$999,'Growth rates'!$B$4:$B$999,Demands!$A934,'Growth rates'!$C$4:$C$999,$W934)</f>
        <v>1.4488231090128594</v>
      </c>
      <c r="AE934" s="2">
        <f>SUMIFS('Growth rates'!J$4:J$999,'Growth rates'!$B$4:$B$999,Demands!$A934,'Growth rates'!$C$4:$C$999,$W934)</f>
        <v>1.5616927861738878</v>
      </c>
      <c r="AF934" s="2">
        <f>SUMIFS('Growth rates'!K$4:K$999,'Growth rates'!$B$4:$B$999,Demands!$A934,'Growth rates'!$C$4:$C$999,$W934)</f>
        <v>1.6770850792896983</v>
      </c>
      <c r="AG934" s="2">
        <f>SUMIFS('Growth rates'!L$4:L$999,'Growth rates'!$B$4:$B$999,Demands!$A934,'Growth rates'!$C$4:$C$999,$W934)</f>
        <v>1.7919218672886927</v>
      </c>
      <c r="AH934" s="2">
        <f>SUMIFS('Growth rates'!M$4:M$999,'Growth rates'!$B$4:$B$999,Demands!$A934,'Growth rates'!$C$4:$C$999,$W934)</f>
        <v>1.9082057621215931</v>
      </c>
      <c r="AI934" s="2">
        <f>SUMIFS('Growth rates'!N$4:N$999,'Growth rates'!$B$4:$B$999,Demands!$A934,'Growth rates'!$C$4:$C$999,$W934)</f>
        <v>2.0266171047853172</v>
      </c>
      <c r="AJ934" s="2">
        <f>SUMIFS('Growth rates'!O$4:O$999,'Growth rates'!$B$4:$B$999,Demands!$A934,'Growth rates'!$C$4:$C$999,$W934)</f>
        <v>2.1401988411505619</v>
      </c>
      <c r="AK934" s="2">
        <f>SUMIFS('Growth rates'!P$4:P$999,'Growth rates'!$B$4:$B$999,Demands!$A934,'Growth rates'!$C$4:$C$999,$W934)</f>
        <v>2.2484722881805737</v>
      </c>
      <c r="AL934" s="2">
        <f>SUMIFS('Growth rates'!Q$4:Q$999,'Growth rates'!$B$4:$B$999,Demands!$A934,'Growth rates'!$C$4:$C$999,$W934)</f>
        <v>2.3501786113361454</v>
      </c>
      <c r="AM934" s="2">
        <f>SUMIFS('Growth rates'!R$4:R$999,'Growth rates'!$B$4:$B$999,Demands!$A934,'Growth rates'!$C$4:$C$999,$W934)</f>
        <v>2.4439361771470605</v>
      </c>
      <c r="AN934" s="2">
        <f>SUMIFS('Growth rates'!S$4:S$999,'Growth rates'!$B$4:$B$999,Demands!$A934,'Growth rates'!$C$4:$C$999,$W934)</f>
        <v>2.529550602471343</v>
      </c>
      <c r="AO934" s="2">
        <f>SUMIFS('Growth rates'!T$4:T$999,'Growth rates'!$B$4:$B$999,Demands!$A934,'Growth rates'!$C$4:$C$999,$W934)</f>
        <v>2.6071880441564002</v>
      </c>
      <c r="AP934" s="2">
        <f>SUMIFS('Growth rates'!U$4:U$999,'Growth rates'!$B$4:$B$999,Demands!$A934,'Growth rates'!$C$4:$C$999,$W934)</f>
        <v>2.6755823928448379</v>
      </c>
      <c r="AR934">
        <f>VLOOKUP(C934&amp;A934,Driver_elast!$A$2:$E$1161,5,FALSE)</f>
        <v>0.74080400000000002</v>
      </c>
      <c r="AS934">
        <f t="shared" si="301"/>
        <v>0.74080400000000002</v>
      </c>
      <c r="AT934">
        <f t="shared" si="302"/>
        <v>0.14816080000000001</v>
      </c>
      <c r="AV934" s="2" cm="1">
        <f t="array" ref="AV934">TREND($AR934:$AS934,$AR$3:$AS$3,AV$1)</f>
        <v>0.74080400000000002</v>
      </c>
      <c r="AW934" s="2" cm="1">
        <f t="array" ref="AW934">TREND($AR934:$AS934,$AR$3:$AS$3,AW$1)</f>
        <v>0.74080400000000002</v>
      </c>
      <c r="AX934" s="2" cm="1">
        <f t="array" ref="AX934">TREND($AR934:$AS934,$AR$3:$AS$3,AX$1)</f>
        <v>0.74080400000000002</v>
      </c>
      <c r="AY934" s="2" cm="1">
        <f t="array" ref="AY934">TREND($AR934:$AS934,$AR$3:$AS$3,AY$1)</f>
        <v>0.74080400000000002</v>
      </c>
      <c r="AZ934" s="2" cm="1">
        <f t="array" ref="AZ934">TREND($AR934:$AS934,$AR$3:$AS$3,AZ$1)</f>
        <v>0.74080400000000002</v>
      </c>
      <c r="BA934" s="2" cm="1">
        <f t="array" ref="BA934">TREND($AR934:$AS934,$AR$3:$AS$3,BA$1)</f>
        <v>0.74080400000000002</v>
      </c>
      <c r="BB934" s="2" cm="1">
        <f t="array" ref="BB934">TREND($AR934:$AS934,$AR$3:$AS$3,BB$1)</f>
        <v>0.74080400000000002</v>
      </c>
      <c r="BC934" s="2" cm="1">
        <f t="array" ref="BC934">TREND($AR934:$AS934,$AR$3:$AS$3,BC$1)</f>
        <v>0.74080400000000002</v>
      </c>
      <c r="BD934" s="2" cm="1">
        <f t="array" ref="BD934">TREND($AR934:$AS934,$AR$3:$AS$3,BD$1)</f>
        <v>0.74080400000000002</v>
      </c>
      <c r="BE934" s="2" cm="1">
        <f t="array" ref="BE934">TREND($AR934:$AS934,$AR$3:$AS$3,BE$1)</f>
        <v>0.74080400000000002</v>
      </c>
      <c r="BF934" s="20" cm="1">
        <f t="array" ref="BF934">TREND($AS934:$AT934,$AS$3:$AT$3,BF$1)</f>
        <v>0.66672359999999742</v>
      </c>
      <c r="BG934" s="20" cm="1">
        <f t="array" ref="BG934">TREND($AS934:$AT934,$AS$3:$AT$3,BG$1)</f>
        <v>0.59264319999999771</v>
      </c>
      <c r="BH934" s="20" cm="1">
        <f t="array" ref="BH934">TREND($AS934:$AT934,$AS$3:$AT$3,BH$1)</f>
        <v>0.51856279999999799</v>
      </c>
      <c r="BI934" s="20" cm="1">
        <f t="array" ref="BI934">TREND($AS934:$AT934,$AS$3:$AT$3,BI$1)</f>
        <v>0.44448239999999828</v>
      </c>
      <c r="BJ934" s="20" cm="1">
        <f t="array" ref="BJ934">TREND($AS934:$AT934,$AS$3:$AT$3,BJ$1)</f>
        <v>0.37040199999999857</v>
      </c>
      <c r="BK934" s="20" cm="1">
        <f t="array" ref="BK934">TREND($AS934:$AT934,$AS$3:$AT$3,BK$1)</f>
        <v>0.29632159999999885</v>
      </c>
      <c r="BL934" s="20" cm="1">
        <f t="array" ref="BL934">TREND($AS934:$AT934,$AS$3:$AT$3,BL$1)</f>
        <v>0.22224119999999914</v>
      </c>
      <c r="BM934" s="20" cm="1">
        <f t="array" ref="BM934">TREND($AS934:$AT934,$AS$3:$AT$3,BM$1)</f>
        <v>0.14816079999999943</v>
      </c>
    </row>
    <row r="935" spans="1:65" x14ac:dyDescent="0.35">
      <c r="A935" t="str">
        <f>IF(BYDem!B933="","\I:",BYDem!B933)</f>
        <v>Nor-Ice</v>
      </c>
      <c r="B935" t="str">
        <f>BYDem!E933</f>
        <v>IFP</v>
      </c>
      <c r="C935" t="str">
        <f t="shared" si="303"/>
        <v>IFP</v>
      </c>
      <c r="D935" s="4">
        <f>SUMIFS(BYDem!$M$2:$M$2000,BYDem!$B$2:$B$2000,Demands!$A935,BYDem!$E$2:$E$2000,Demands!$B935)</f>
        <v>20.191452634004602</v>
      </c>
      <c r="E935" s="4">
        <f t="shared" si="284"/>
        <v>20.258045795287138</v>
      </c>
      <c r="F935" s="4">
        <f t="shared" si="285"/>
        <v>21.139587428817123</v>
      </c>
      <c r="G935" s="4">
        <f t="shared" si="286"/>
        <v>21.880486479001757</v>
      </c>
      <c r="H935" s="4">
        <f t="shared" si="287"/>
        <v>22.577152242261949</v>
      </c>
      <c r="I935" s="4">
        <f t="shared" si="288"/>
        <v>23.260427482189389</v>
      </c>
      <c r="J935" s="4">
        <f t="shared" si="289"/>
        <v>23.932770621654466</v>
      </c>
      <c r="K935" s="4">
        <f t="shared" si="290"/>
        <v>24.58889405000534</v>
      </c>
      <c r="L935" s="4">
        <f t="shared" si="291"/>
        <v>25.213600952549648</v>
      </c>
      <c r="M935" s="4">
        <f t="shared" si="292"/>
        <v>25.820682095141457</v>
      </c>
      <c r="N935" s="4">
        <f t="shared" si="293"/>
        <v>26.355726331572729</v>
      </c>
      <c r="O935" s="4">
        <f t="shared" si="294"/>
        <v>26.794169334401861</v>
      </c>
      <c r="P935" s="4">
        <f t="shared" si="295"/>
        <v>27.146230030932255</v>
      </c>
      <c r="Q935" s="4">
        <f t="shared" si="296"/>
        <v>27.419588515024543</v>
      </c>
      <c r="R935" s="4">
        <f t="shared" si="297"/>
        <v>27.622519217465385</v>
      </c>
      <c r="S935" s="4">
        <f t="shared" si="298"/>
        <v>27.766131547595727</v>
      </c>
      <c r="T935" s="4">
        <f t="shared" si="299"/>
        <v>27.860989958145321</v>
      </c>
      <c r="U935" s="4">
        <f t="shared" si="300"/>
        <v>27.915225722986602</v>
      </c>
      <c r="W935" s="5" t="str">
        <f>VLOOKUP(C935&amp;A935,Driver_elast!$A$2:$D$1161,4,FALSE)</f>
        <v>GDP</v>
      </c>
      <c r="X935" s="5">
        <v>1</v>
      </c>
      <c r="Y935" s="2">
        <f>SUMIFS('Growth rates'!D$4:D$999,'Growth rates'!$B$4:$B$999,Demands!$A935,'Growth rates'!$C$4:$C$999,$W935)</f>
        <v>1</v>
      </c>
      <c r="Z935" s="2">
        <f>SUMIFS('Growth rates'!E$4:E$999,'Growth rates'!$B$4:$B$999,Demands!$A935,'Growth rates'!$C$4:$C$999,$W935)</f>
        <v>1.0088889548472404</v>
      </c>
      <c r="AA935" s="2">
        <f>SUMIFS('Growth rates'!F$4:F$999,'Growth rates'!$B$4:$B$999,Demands!$A935,'Growth rates'!$C$4:$C$999,$W935)</f>
        <v>1.1272141636636217</v>
      </c>
      <c r="AB935" s="2">
        <f>SUMIFS('Growth rates'!G$4:G$999,'Growth rates'!$B$4:$B$999,Demands!$A935,'Growth rates'!$C$4:$C$999,$W935)</f>
        <v>1.2336916035794434</v>
      </c>
      <c r="AC935" s="2">
        <f>SUMIFS('Growth rates'!H$4:H$999,'Growth rates'!$B$4:$B$999,Demands!$A935,'Growth rates'!$C$4:$C$999,$W935)</f>
        <v>1.3395591227384045</v>
      </c>
      <c r="AD935" s="2">
        <f>SUMIFS('Growth rates'!I$4:I$999,'Growth rates'!$B$4:$B$999,Demands!$A935,'Growth rates'!$C$4:$C$999,$W935)</f>
        <v>1.4488231090128594</v>
      </c>
      <c r="AE935" s="2">
        <f>SUMIFS('Growth rates'!J$4:J$999,'Growth rates'!$B$4:$B$999,Demands!$A935,'Growth rates'!$C$4:$C$999,$W935)</f>
        <v>1.5616927861738878</v>
      </c>
      <c r="AF935" s="2">
        <f>SUMIFS('Growth rates'!K$4:K$999,'Growth rates'!$B$4:$B$999,Demands!$A935,'Growth rates'!$C$4:$C$999,$W935)</f>
        <v>1.6770850792896983</v>
      </c>
      <c r="AG935" s="2">
        <f>SUMIFS('Growth rates'!L$4:L$999,'Growth rates'!$B$4:$B$999,Demands!$A935,'Growth rates'!$C$4:$C$999,$W935)</f>
        <v>1.7919218672886927</v>
      </c>
      <c r="AH935" s="2">
        <f>SUMIFS('Growth rates'!M$4:M$999,'Growth rates'!$B$4:$B$999,Demands!$A935,'Growth rates'!$C$4:$C$999,$W935)</f>
        <v>1.9082057621215931</v>
      </c>
      <c r="AI935" s="2">
        <f>SUMIFS('Growth rates'!N$4:N$999,'Growth rates'!$B$4:$B$999,Demands!$A935,'Growth rates'!$C$4:$C$999,$W935)</f>
        <v>2.0266171047853172</v>
      </c>
      <c r="AJ935" s="2">
        <f>SUMIFS('Growth rates'!O$4:O$999,'Growth rates'!$B$4:$B$999,Demands!$A935,'Growth rates'!$C$4:$C$999,$W935)</f>
        <v>2.1401988411505619</v>
      </c>
      <c r="AK935" s="2">
        <f>SUMIFS('Growth rates'!P$4:P$999,'Growth rates'!$B$4:$B$999,Demands!$A935,'Growth rates'!$C$4:$C$999,$W935)</f>
        <v>2.2484722881805737</v>
      </c>
      <c r="AL935" s="2">
        <f>SUMIFS('Growth rates'!Q$4:Q$999,'Growth rates'!$B$4:$B$999,Demands!$A935,'Growth rates'!$C$4:$C$999,$W935)</f>
        <v>2.3501786113361454</v>
      </c>
      <c r="AM935" s="2">
        <f>SUMIFS('Growth rates'!R$4:R$999,'Growth rates'!$B$4:$B$999,Demands!$A935,'Growth rates'!$C$4:$C$999,$W935)</f>
        <v>2.4439361771470605</v>
      </c>
      <c r="AN935" s="2">
        <f>SUMIFS('Growth rates'!S$4:S$999,'Growth rates'!$B$4:$B$999,Demands!$A935,'Growth rates'!$C$4:$C$999,$W935)</f>
        <v>2.529550602471343</v>
      </c>
      <c r="AO935" s="2">
        <f>SUMIFS('Growth rates'!T$4:T$999,'Growth rates'!$B$4:$B$999,Demands!$A935,'Growth rates'!$C$4:$C$999,$W935)</f>
        <v>2.6071880441564002</v>
      </c>
      <c r="AP935" s="2">
        <f>SUMIFS('Growth rates'!U$4:U$999,'Growth rates'!$B$4:$B$999,Demands!$A935,'Growth rates'!$C$4:$C$999,$W935)</f>
        <v>2.6755823928448379</v>
      </c>
      <c r="AR935">
        <f>VLOOKUP(C935&amp;A935,Driver_elast!$A$2:$E$1161,5,FALSE)</f>
        <v>0.37103199999999997</v>
      </c>
      <c r="AS935">
        <f t="shared" si="301"/>
        <v>0.37103199999999997</v>
      </c>
      <c r="AT935">
        <f t="shared" si="302"/>
        <v>7.4206399999999992E-2</v>
      </c>
      <c r="AV935" s="2" cm="1">
        <f t="array" ref="AV935">TREND($AR935:$AS935,$AR$3:$AS$3,AV$1)</f>
        <v>0.37103199999999997</v>
      </c>
      <c r="AW935" s="2" cm="1">
        <f t="array" ref="AW935">TREND($AR935:$AS935,$AR$3:$AS$3,AW$1)</f>
        <v>0.37103199999999997</v>
      </c>
      <c r="AX935" s="2" cm="1">
        <f t="array" ref="AX935">TREND($AR935:$AS935,$AR$3:$AS$3,AX$1)</f>
        <v>0.37103199999999997</v>
      </c>
      <c r="AY935" s="2" cm="1">
        <f t="array" ref="AY935">TREND($AR935:$AS935,$AR$3:$AS$3,AY$1)</f>
        <v>0.37103199999999997</v>
      </c>
      <c r="AZ935" s="2" cm="1">
        <f t="array" ref="AZ935">TREND($AR935:$AS935,$AR$3:$AS$3,AZ$1)</f>
        <v>0.37103199999999997</v>
      </c>
      <c r="BA935" s="2" cm="1">
        <f t="array" ref="BA935">TREND($AR935:$AS935,$AR$3:$AS$3,BA$1)</f>
        <v>0.37103199999999997</v>
      </c>
      <c r="BB935" s="2" cm="1">
        <f t="array" ref="BB935">TREND($AR935:$AS935,$AR$3:$AS$3,BB$1)</f>
        <v>0.37103199999999997</v>
      </c>
      <c r="BC935" s="2" cm="1">
        <f t="array" ref="BC935">TREND($AR935:$AS935,$AR$3:$AS$3,BC$1)</f>
        <v>0.37103199999999997</v>
      </c>
      <c r="BD935" s="2" cm="1">
        <f t="array" ref="BD935">TREND($AR935:$AS935,$AR$3:$AS$3,BD$1)</f>
        <v>0.37103199999999997</v>
      </c>
      <c r="BE935" s="2" cm="1">
        <f t="array" ref="BE935">TREND($AR935:$AS935,$AR$3:$AS$3,BE$1)</f>
        <v>0.37103199999999997</v>
      </c>
      <c r="BF935" s="20" cm="1">
        <f t="array" ref="BF935">TREND($AS935:$AT935,$AS$3:$AT$3,BF$1)</f>
        <v>0.33392879999999892</v>
      </c>
      <c r="BG935" s="20" cm="1">
        <f t="array" ref="BG935">TREND($AS935:$AT935,$AS$3:$AT$3,BG$1)</f>
        <v>0.29682560000000002</v>
      </c>
      <c r="BH935" s="20" cm="1">
        <f t="array" ref="BH935">TREND($AS935:$AT935,$AS$3:$AT$3,BH$1)</f>
        <v>0.25972239999999935</v>
      </c>
      <c r="BI935" s="20" cm="1">
        <f t="array" ref="BI935">TREND($AS935:$AT935,$AS$3:$AT$3,BI$1)</f>
        <v>0.22261920000000046</v>
      </c>
      <c r="BJ935" s="20" cm="1">
        <f t="array" ref="BJ935">TREND($AS935:$AT935,$AS$3:$AT$3,BJ$1)</f>
        <v>0.18551599999999979</v>
      </c>
      <c r="BK935" s="20" cm="1">
        <f t="array" ref="BK935">TREND($AS935:$AT935,$AS$3:$AT$3,BK$1)</f>
        <v>0.14841279999999912</v>
      </c>
      <c r="BL935" s="20" cm="1">
        <f t="array" ref="BL935">TREND($AS935:$AT935,$AS$3:$AT$3,BL$1)</f>
        <v>0.11130960000000023</v>
      </c>
      <c r="BM935" s="20" cm="1">
        <f t="array" ref="BM935">TREND($AS935:$AT935,$AS$3:$AT$3,BM$1)</f>
        <v>7.4206399999999562E-2</v>
      </c>
    </row>
    <row r="936" spans="1:65" x14ac:dyDescent="0.35">
      <c r="A936" t="str">
        <f>IF(BYDem!B934="","\I:",BYDem!B934)</f>
        <v>Nor-Ice</v>
      </c>
      <c r="B936" t="str">
        <f>BYDem!E934</f>
        <v>ILP</v>
      </c>
      <c r="C936" t="str">
        <f t="shared" si="303"/>
        <v>ILP</v>
      </c>
      <c r="D936" s="4">
        <f>SUMIFS(BYDem!$M$2:$M$2000,BYDem!$B$2:$B$2000,Demands!$A936,BYDem!$E$2:$E$2000,Demands!$B936)</f>
        <v>2.0190000000000001</v>
      </c>
      <c r="E936" s="4">
        <f t="shared" si="284"/>
        <v>2.0190000000000001</v>
      </c>
      <c r="F936" s="4">
        <f t="shared" si="285"/>
        <v>2.0190000000000001</v>
      </c>
      <c r="G936" s="4">
        <f t="shared" si="286"/>
        <v>2.0190000000000001</v>
      </c>
      <c r="H936" s="4">
        <f t="shared" si="287"/>
        <v>2.0190000000000001</v>
      </c>
      <c r="I936" s="4">
        <f t="shared" si="288"/>
        <v>2.0190000000000001</v>
      </c>
      <c r="J936" s="4">
        <f t="shared" si="289"/>
        <v>2.0190000000000001</v>
      </c>
      <c r="K936" s="4">
        <f t="shared" si="290"/>
        <v>2.0190000000000001</v>
      </c>
      <c r="L936" s="4">
        <f t="shared" si="291"/>
        <v>2.0190000000000001</v>
      </c>
      <c r="M936" s="4">
        <f t="shared" si="292"/>
        <v>2.0190000000000001</v>
      </c>
      <c r="N936" s="4">
        <f t="shared" si="293"/>
        <v>2.0190000000000001</v>
      </c>
      <c r="O936" s="4">
        <f t="shared" si="294"/>
        <v>2.0190000000000001</v>
      </c>
      <c r="P936" s="4">
        <f t="shared" si="295"/>
        <v>2.0190000000000001</v>
      </c>
      <c r="Q936" s="4">
        <f t="shared" si="296"/>
        <v>2.0190000000000001</v>
      </c>
      <c r="R936" s="4">
        <f t="shared" si="297"/>
        <v>2.0190000000000001</v>
      </c>
      <c r="S936" s="4">
        <f t="shared" si="298"/>
        <v>2.0190000000000001</v>
      </c>
      <c r="T936" s="4">
        <f t="shared" si="299"/>
        <v>2.0190000000000001</v>
      </c>
      <c r="U936" s="4">
        <f t="shared" si="300"/>
        <v>2.0190000000000001</v>
      </c>
      <c r="W936" s="5" t="str">
        <f>VLOOKUP(C936&amp;A936,Driver_elast!$A$2:$D$1161,4,FALSE)</f>
        <v>GDP</v>
      </c>
      <c r="X936" s="5">
        <v>1</v>
      </c>
      <c r="Y936" s="2">
        <f>SUMIFS('Growth rates'!D$4:D$999,'Growth rates'!$B$4:$B$999,Demands!$A936,'Growth rates'!$C$4:$C$999,$W936)</f>
        <v>1</v>
      </c>
      <c r="Z936" s="2">
        <f>SUMIFS('Growth rates'!E$4:E$999,'Growth rates'!$B$4:$B$999,Demands!$A936,'Growth rates'!$C$4:$C$999,$W936)</f>
        <v>1.0088889548472404</v>
      </c>
      <c r="AA936" s="2">
        <f>SUMIFS('Growth rates'!F$4:F$999,'Growth rates'!$B$4:$B$999,Demands!$A936,'Growth rates'!$C$4:$C$999,$W936)</f>
        <v>1.1272141636636217</v>
      </c>
      <c r="AB936" s="2">
        <f>SUMIFS('Growth rates'!G$4:G$999,'Growth rates'!$B$4:$B$999,Demands!$A936,'Growth rates'!$C$4:$C$999,$W936)</f>
        <v>1.2336916035794434</v>
      </c>
      <c r="AC936" s="2">
        <f>SUMIFS('Growth rates'!H$4:H$999,'Growth rates'!$B$4:$B$999,Demands!$A936,'Growth rates'!$C$4:$C$999,$W936)</f>
        <v>1.3395591227384045</v>
      </c>
      <c r="AD936" s="2">
        <f>SUMIFS('Growth rates'!I$4:I$999,'Growth rates'!$B$4:$B$999,Demands!$A936,'Growth rates'!$C$4:$C$999,$W936)</f>
        <v>1.4488231090128594</v>
      </c>
      <c r="AE936" s="2">
        <f>SUMIFS('Growth rates'!J$4:J$999,'Growth rates'!$B$4:$B$999,Demands!$A936,'Growth rates'!$C$4:$C$999,$W936)</f>
        <v>1.5616927861738878</v>
      </c>
      <c r="AF936" s="2">
        <f>SUMIFS('Growth rates'!K$4:K$999,'Growth rates'!$B$4:$B$999,Demands!$A936,'Growth rates'!$C$4:$C$999,$W936)</f>
        <v>1.6770850792896983</v>
      </c>
      <c r="AG936" s="2">
        <f>SUMIFS('Growth rates'!L$4:L$999,'Growth rates'!$B$4:$B$999,Demands!$A936,'Growth rates'!$C$4:$C$999,$W936)</f>
        <v>1.7919218672886927</v>
      </c>
      <c r="AH936" s="2">
        <f>SUMIFS('Growth rates'!M$4:M$999,'Growth rates'!$B$4:$B$999,Demands!$A936,'Growth rates'!$C$4:$C$999,$W936)</f>
        <v>1.9082057621215931</v>
      </c>
      <c r="AI936" s="2">
        <f>SUMIFS('Growth rates'!N$4:N$999,'Growth rates'!$B$4:$B$999,Demands!$A936,'Growth rates'!$C$4:$C$999,$W936)</f>
        <v>2.0266171047853172</v>
      </c>
      <c r="AJ936" s="2">
        <f>SUMIFS('Growth rates'!O$4:O$999,'Growth rates'!$B$4:$B$999,Demands!$A936,'Growth rates'!$C$4:$C$999,$W936)</f>
        <v>2.1401988411505619</v>
      </c>
      <c r="AK936" s="2">
        <f>SUMIFS('Growth rates'!P$4:P$999,'Growth rates'!$B$4:$B$999,Demands!$A936,'Growth rates'!$C$4:$C$999,$W936)</f>
        <v>2.2484722881805737</v>
      </c>
      <c r="AL936" s="2">
        <f>SUMIFS('Growth rates'!Q$4:Q$999,'Growth rates'!$B$4:$B$999,Demands!$A936,'Growth rates'!$C$4:$C$999,$W936)</f>
        <v>2.3501786113361454</v>
      </c>
      <c r="AM936" s="2">
        <f>SUMIFS('Growth rates'!R$4:R$999,'Growth rates'!$B$4:$B$999,Demands!$A936,'Growth rates'!$C$4:$C$999,$W936)</f>
        <v>2.4439361771470605</v>
      </c>
      <c r="AN936" s="2">
        <f>SUMIFS('Growth rates'!S$4:S$999,'Growth rates'!$B$4:$B$999,Demands!$A936,'Growth rates'!$C$4:$C$999,$W936)</f>
        <v>2.529550602471343</v>
      </c>
      <c r="AO936" s="2">
        <f>SUMIFS('Growth rates'!T$4:T$999,'Growth rates'!$B$4:$B$999,Demands!$A936,'Growth rates'!$C$4:$C$999,$W936)</f>
        <v>2.6071880441564002</v>
      </c>
      <c r="AP936" s="2">
        <f>SUMIFS('Growth rates'!U$4:U$999,'Growth rates'!$B$4:$B$999,Demands!$A936,'Growth rates'!$C$4:$C$999,$W936)</f>
        <v>2.6755823928448379</v>
      </c>
      <c r="AR936">
        <f>VLOOKUP(C936&amp;A936,Driver_elast!$A$2:$E$1161,5,FALSE)</f>
        <v>0</v>
      </c>
      <c r="AS936">
        <f t="shared" si="301"/>
        <v>0</v>
      </c>
      <c r="AT936">
        <f t="shared" si="302"/>
        <v>0</v>
      </c>
      <c r="AV936" s="2" cm="1">
        <f t="array" ref="AV936">TREND($AR936:$AS936,$AR$3:$AS$3,AV$1)</f>
        <v>0</v>
      </c>
      <c r="AW936" s="2" cm="1">
        <f t="array" ref="AW936">TREND($AR936:$AS936,$AR$3:$AS$3,AW$1)</f>
        <v>0</v>
      </c>
      <c r="AX936" s="2" cm="1">
        <f t="array" ref="AX936">TREND($AR936:$AS936,$AR$3:$AS$3,AX$1)</f>
        <v>0</v>
      </c>
      <c r="AY936" s="2" cm="1">
        <f t="array" ref="AY936">TREND($AR936:$AS936,$AR$3:$AS$3,AY$1)</f>
        <v>0</v>
      </c>
      <c r="AZ936" s="2" cm="1">
        <f t="array" ref="AZ936">TREND($AR936:$AS936,$AR$3:$AS$3,AZ$1)</f>
        <v>0</v>
      </c>
      <c r="BA936" s="2" cm="1">
        <f t="array" ref="BA936">TREND($AR936:$AS936,$AR$3:$AS$3,BA$1)</f>
        <v>0</v>
      </c>
      <c r="BB936" s="2" cm="1">
        <f t="array" ref="BB936">TREND($AR936:$AS936,$AR$3:$AS$3,BB$1)</f>
        <v>0</v>
      </c>
      <c r="BC936" s="2" cm="1">
        <f t="array" ref="BC936">TREND($AR936:$AS936,$AR$3:$AS$3,BC$1)</f>
        <v>0</v>
      </c>
      <c r="BD936" s="2" cm="1">
        <f t="array" ref="BD936">TREND($AR936:$AS936,$AR$3:$AS$3,BD$1)</f>
        <v>0</v>
      </c>
      <c r="BE936" s="2" cm="1">
        <f t="array" ref="BE936">TREND($AR936:$AS936,$AR$3:$AS$3,BE$1)</f>
        <v>0</v>
      </c>
      <c r="BF936" s="20" cm="1">
        <f t="array" ref="BF936">TREND($AS936:$AT936,$AS$3:$AT$3,BF$1)</f>
        <v>0</v>
      </c>
      <c r="BG936" s="20" cm="1">
        <f t="array" ref="BG936">TREND($AS936:$AT936,$AS$3:$AT$3,BG$1)</f>
        <v>0</v>
      </c>
      <c r="BH936" s="20" cm="1">
        <f t="array" ref="BH936">TREND($AS936:$AT936,$AS$3:$AT$3,BH$1)</f>
        <v>0</v>
      </c>
      <c r="BI936" s="20" cm="1">
        <f t="array" ref="BI936">TREND($AS936:$AT936,$AS$3:$AT$3,BI$1)</f>
        <v>0</v>
      </c>
      <c r="BJ936" s="20" cm="1">
        <f t="array" ref="BJ936">TREND($AS936:$AT936,$AS$3:$AT$3,BJ$1)</f>
        <v>0</v>
      </c>
      <c r="BK936" s="20" cm="1">
        <f t="array" ref="BK936">TREND($AS936:$AT936,$AS$3:$AT$3,BK$1)</f>
        <v>0</v>
      </c>
      <c r="BL936" s="20" cm="1">
        <f t="array" ref="BL936">TREND($AS936:$AT936,$AS$3:$AT$3,BL$1)</f>
        <v>0</v>
      </c>
      <c r="BM936" s="20" cm="1">
        <f t="array" ref="BM936">TREND($AS936:$AT936,$AS$3:$AT$3,BM$1)</f>
        <v>0</v>
      </c>
    </row>
    <row r="937" spans="1:65" x14ac:dyDescent="0.35">
      <c r="A937" t="str">
        <f>IF(BYDem!B935="","\I:",BYDem!B935)</f>
        <v>Nor-Ice</v>
      </c>
      <c r="B937" t="str">
        <f>BYDem!E935</f>
        <v>IMC</v>
      </c>
      <c r="C937" t="str">
        <f t="shared" si="303"/>
        <v>IMC</v>
      </c>
      <c r="D937" s="4">
        <f>SUMIFS(BYDem!$M$2:$M$2000,BYDem!$B$2:$B$2000,Demands!$A937,BYDem!$E$2:$E$2000,Demands!$B937)</f>
        <v>23.635831878858799</v>
      </c>
      <c r="E937" s="4">
        <f t="shared" si="284"/>
        <v>23.713784901500915</v>
      </c>
      <c r="F937" s="4">
        <f t="shared" si="285"/>
        <v>24.745705200748688</v>
      </c>
      <c r="G937" s="4">
        <f t="shared" si="286"/>
        <v>25.612991260191411</v>
      </c>
      <c r="H937" s="4">
        <f t="shared" si="287"/>
        <v>26.428498452994553</v>
      </c>
      <c r="I937" s="4">
        <f t="shared" si="288"/>
        <v>27.228330886581521</v>
      </c>
      <c r="J937" s="4">
        <f t="shared" si="289"/>
        <v>28.015366356359355</v>
      </c>
      <c r="K937" s="4">
        <f t="shared" si="290"/>
        <v>28.783415259297843</v>
      </c>
      <c r="L937" s="4">
        <f t="shared" si="291"/>
        <v>29.514688416793863</v>
      </c>
      <c r="M937" s="4">
        <f t="shared" si="292"/>
        <v>30.225329106357744</v>
      </c>
      <c r="N937" s="4">
        <f t="shared" si="293"/>
        <v>30.851644401709219</v>
      </c>
      <c r="O937" s="4">
        <f t="shared" si="294"/>
        <v>31.364879644916982</v>
      </c>
      <c r="P937" s="4">
        <f t="shared" si="295"/>
        <v>31.776996969270975</v>
      </c>
      <c r="Q937" s="4">
        <f t="shared" si="296"/>
        <v>32.096986585163393</v>
      </c>
      <c r="R937" s="4">
        <f t="shared" si="297"/>
        <v>32.33453442547443</v>
      </c>
      <c r="S937" s="4">
        <f t="shared" si="298"/>
        <v>32.502645009305105</v>
      </c>
      <c r="T937" s="4">
        <f t="shared" si="299"/>
        <v>32.613684937173893</v>
      </c>
      <c r="U937" s="4">
        <f t="shared" si="300"/>
        <v>32.677172564480657</v>
      </c>
      <c r="W937" s="5" t="str">
        <f>VLOOKUP(C937&amp;A937,Driver_elast!$A$2:$D$1161,4,FALSE)</f>
        <v>GDP</v>
      </c>
      <c r="X937" s="5">
        <v>1</v>
      </c>
      <c r="Y937" s="2">
        <f>SUMIFS('Growth rates'!D$4:D$999,'Growth rates'!$B$4:$B$999,Demands!$A937,'Growth rates'!$C$4:$C$999,$W937)</f>
        <v>1</v>
      </c>
      <c r="Z937" s="2">
        <f>SUMIFS('Growth rates'!E$4:E$999,'Growth rates'!$B$4:$B$999,Demands!$A937,'Growth rates'!$C$4:$C$999,$W937)</f>
        <v>1.0088889548472404</v>
      </c>
      <c r="AA937" s="2">
        <f>SUMIFS('Growth rates'!F$4:F$999,'Growth rates'!$B$4:$B$999,Demands!$A937,'Growth rates'!$C$4:$C$999,$W937)</f>
        <v>1.1272141636636217</v>
      </c>
      <c r="AB937" s="2">
        <f>SUMIFS('Growth rates'!G$4:G$999,'Growth rates'!$B$4:$B$999,Demands!$A937,'Growth rates'!$C$4:$C$999,$W937)</f>
        <v>1.2336916035794434</v>
      </c>
      <c r="AC937" s="2">
        <f>SUMIFS('Growth rates'!H$4:H$999,'Growth rates'!$B$4:$B$999,Demands!$A937,'Growth rates'!$C$4:$C$999,$W937)</f>
        <v>1.3395591227384045</v>
      </c>
      <c r="AD937" s="2">
        <f>SUMIFS('Growth rates'!I$4:I$999,'Growth rates'!$B$4:$B$999,Demands!$A937,'Growth rates'!$C$4:$C$999,$W937)</f>
        <v>1.4488231090128594</v>
      </c>
      <c r="AE937" s="2">
        <f>SUMIFS('Growth rates'!J$4:J$999,'Growth rates'!$B$4:$B$999,Demands!$A937,'Growth rates'!$C$4:$C$999,$W937)</f>
        <v>1.5616927861738878</v>
      </c>
      <c r="AF937" s="2">
        <f>SUMIFS('Growth rates'!K$4:K$999,'Growth rates'!$B$4:$B$999,Demands!$A937,'Growth rates'!$C$4:$C$999,$W937)</f>
        <v>1.6770850792896983</v>
      </c>
      <c r="AG937" s="2">
        <f>SUMIFS('Growth rates'!L$4:L$999,'Growth rates'!$B$4:$B$999,Demands!$A937,'Growth rates'!$C$4:$C$999,$W937)</f>
        <v>1.7919218672886927</v>
      </c>
      <c r="AH937" s="2">
        <f>SUMIFS('Growth rates'!M$4:M$999,'Growth rates'!$B$4:$B$999,Demands!$A937,'Growth rates'!$C$4:$C$999,$W937)</f>
        <v>1.9082057621215931</v>
      </c>
      <c r="AI937" s="2">
        <f>SUMIFS('Growth rates'!N$4:N$999,'Growth rates'!$B$4:$B$999,Demands!$A937,'Growth rates'!$C$4:$C$999,$W937)</f>
        <v>2.0266171047853172</v>
      </c>
      <c r="AJ937" s="2">
        <f>SUMIFS('Growth rates'!O$4:O$999,'Growth rates'!$B$4:$B$999,Demands!$A937,'Growth rates'!$C$4:$C$999,$W937)</f>
        <v>2.1401988411505619</v>
      </c>
      <c r="AK937" s="2">
        <f>SUMIFS('Growth rates'!P$4:P$999,'Growth rates'!$B$4:$B$999,Demands!$A937,'Growth rates'!$C$4:$C$999,$W937)</f>
        <v>2.2484722881805737</v>
      </c>
      <c r="AL937" s="2">
        <f>SUMIFS('Growth rates'!Q$4:Q$999,'Growth rates'!$B$4:$B$999,Demands!$A937,'Growth rates'!$C$4:$C$999,$W937)</f>
        <v>2.3501786113361454</v>
      </c>
      <c r="AM937" s="2">
        <f>SUMIFS('Growth rates'!R$4:R$999,'Growth rates'!$B$4:$B$999,Demands!$A937,'Growth rates'!$C$4:$C$999,$W937)</f>
        <v>2.4439361771470605</v>
      </c>
      <c r="AN937" s="2">
        <f>SUMIFS('Growth rates'!S$4:S$999,'Growth rates'!$B$4:$B$999,Demands!$A937,'Growth rates'!$C$4:$C$999,$W937)</f>
        <v>2.529550602471343</v>
      </c>
      <c r="AO937" s="2">
        <f>SUMIFS('Growth rates'!T$4:T$999,'Growth rates'!$B$4:$B$999,Demands!$A937,'Growth rates'!$C$4:$C$999,$W937)</f>
        <v>2.6071880441564002</v>
      </c>
      <c r="AP937" s="2">
        <f>SUMIFS('Growth rates'!U$4:U$999,'Growth rates'!$B$4:$B$999,Demands!$A937,'Growth rates'!$C$4:$C$999,$W937)</f>
        <v>2.6755823928448379</v>
      </c>
      <c r="AR937">
        <f>VLOOKUP(C937&amp;A937,Driver_elast!$A$2:$E$1161,5,FALSE)</f>
        <v>0.37103199999999997</v>
      </c>
      <c r="AS937">
        <f t="shared" si="301"/>
        <v>0.37103199999999997</v>
      </c>
      <c r="AT937">
        <f t="shared" si="302"/>
        <v>7.4206399999999992E-2</v>
      </c>
      <c r="AV937" s="2" cm="1">
        <f t="array" ref="AV937">TREND($AR937:$AS937,$AR$3:$AS$3,AV$1)</f>
        <v>0.37103199999999997</v>
      </c>
      <c r="AW937" s="2" cm="1">
        <f t="array" ref="AW937">TREND($AR937:$AS937,$AR$3:$AS$3,AW$1)</f>
        <v>0.37103199999999997</v>
      </c>
      <c r="AX937" s="2" cm="1">
        <f t="array" ref="AX937">TREND($AR937:$AS937,$AR$3:$AS$3,AX$1)</f>
        <v>0.37103199999999997</v>
      </c>
      <c r="AY937" s="2" cm="1">
        <f t="array" ref="AY937">TREND($AR937:$AS937,$AR$3:$AS$3,AY$1)</f>
        <v>0.37103199999999997</v>
      </c>
      <c r="AZ937" s="2" cm="1">
        <f t="array" ref="AZ937">TREND($AR937:$AS937,$AR$3:$AS$3,AZ$1)</f>
        <v>0.37103199999999997</v>
      </c>
      <c r="BA937" s="2" cm="1">
        <f t="array" ref="BA937">TREND($AR937:$AS937,$AR$3:$AS$3,BA$1)</f>
        <v>0.37103199999999997</v>
      </c>
      <c r="BB937" s="2" cm="1">
        <f t="array" ref="BB937">TREND($AR937:$AS937,$AR$3:$AS$3,BB$1)</f>
        <v>0.37103199999999997</v>
      </c>
      <c r="BC937" s="2" cm="1">
        <f t="array" ref="BC937">TREND($AR937:$AS937,$AR$3:$AS$3,BC$1)</f>
        <v>0.37103199999999997</v>
      </c>
      <c r="BD937" s="2" cm="1">
        <f t="array" ref="BD937">TREND($AR937:$AS937,$AR$3:$AS$3,BD$1)</f>
        <v>0.37103199999999997</v>
      </c>
      <c r="BE937" s="2" cm="1">
        <f t="array" ref="BE937">TREND($AR937:$AS937,$AR$3:$AS$3,BE$1)</f>
        <v>0.37103199999999997</v>
      </c>
      <c r="BF937" s="20" cm="1">
        <f t="array" ref="BF937">TREND($AS937:$AT937,$AS$3:$AT$3,BF$1)</f>
        <v>0.33392879999999892</v>
      </c>
      <c r="BG937" s="20" cm="1">
        <f t="array" ref="BG937">TREND($AS937:$AT937,$AS$3:$AT$3,BG$1)</f>
        <v>0.29682560000000002</v>
      </c>
      <c r="BH937" s="20" cm="1">
        <f t="array" ref="BH937">TREND($AS937:$AT937,$AS$3:$AT$3,BH$1)</f>
        <v>0.25972239999999935</v>
      </c>
      <c r="BI937" s="20" cm="1">
        <f t="array" ref="BI937">TREND($AS937:$AT937,$AS$3:$AT$3,BI$1)</f>
        <v>0.22261920000000046</v>
      </c>
      <c r="BJ937" s="20" cm="1">
        <f t="array" ref="BJ937">TREND($AS937:$AT937,$AS$3:$AT$3,BJ$1)</f>
        <v>0.18551599999999979</v>
      </c>
      <c r="BK937" s="20" cm="1">
        <f t="array" ref="BK937">TREND($AS937:$AT937,$AS$3:$AT$3,BK$1)</f>
        <v>0.14841279999999912</v>
      </c>
      <c r="BL937" s="20" cm="1">
        <f t="array" ref="BL937">TREND($AS937:$AT937,$AS$3:$AT$3,BL$1)</f>
        <v>0.11130960000000023</v>
      </c>
      <c r="BM937" s="20" cm="1">
        <f t="array" ref="BM937">TREND($AS937:$AT937,$AS$3:$AT$3,BM$1)</f>
        <v>7.4206399999999562E-2</v>
      </c>
    </row>
    <row r="938" spans="1:65" x14ac:dyDescent="0.35">
      <c r="A938" t="str">
        <f>IF(BYDem!B936="","\I:",BYDem!B936)</f>
        <v>Nor-Ice</v>
      </c>
      <c r="B938" t="str">
        <f>BYDem!E936</f>
        <v>INF</v>
      </c>
      <c r="C938" t="str">
        <f t="shared" si="303"/>
        <v>INF</v>
      </c>
      <c r="D938" s="4">
        <f>SUMIFS(BYDem!$M$2:$M$2000,BYDem!$B$2:$B$2000,Demands!$A938,BYDem!$E$2:$E$2000,Demands!$B938)</f>
        <v>1513.32</v>
      </c>
      <c r="E938" s="4">
        <f t="shared" si="284"/>
        <v>1523.6286105565653</v>
      </c>
      <c r="F938" s="4">
        <f t="shared" si="285"/>
        <v>1660.5690421768368</v>
      </c>
      <c r="G938" s="4">
        <f t="shared" si="286"/>
        <v>1780.7752126876148</v>
      </c>
      <c r="H938" s="4">
        <f t="shared" si="287"/>
        <v>1897.8824916861117</v>
      </c>
      <c r="I938" s="4">
        <f t="shared" si="288"/>
        <v>2016.5148420748467</v>
      </c>
      <c r="J938" s="4">
        <f t="shared" si="289"/>
        <v>2136.9025101938905</v>
      </c>
      <c r="K938" s="4">
        <f t="shared" si="290"/>
        <v>2257.902287214853</v>
      </c>
      <c r="L938" s="4">
        <f t="shared" si="291"/>
        <v>2376.3835696114697</v>
      </c>
      <c r="M938" s="4">
        <f t="shared" si="292"/>
        <v>2494.561315610687</v>
      </c>
      <c r="N938" s="4">
        <f t="shared" si="293"/>
        <v>2601.3249763142003</v>
      </c>
      <c r="O938" s="4">
        <f t="shared" si="294"/>
        <v>2690.7049162902408</v>
      </c>
      <c r="P938" s="4">
        <f t="shared" si="295"/>
        <v>2763.7263931184175</v>
      </c>
      <c r="Q938" s="4">
        <f t="shared" si="296"/>
        <v>2821.2075330541297</v>
      </c>
      <c r="R938" s="4">
        <f t="shared" si="297"/>
        <v>2864.3325376275898</v>
      </c>
      <c r="S938" s="4">
        <f t="shared" si="298"/>
        <v>2895.0906142509134</v>
      </c>
      <c r="T938" s="4">
        <f t="shared" si="299"/>
        <v>2915.5188058039244</v>
      </c>
      <c r="U938" s="4">
        <f t="shared" si="300"/>
        <v>2927.2410932343737</v>
      </c>
      <c r="W938" s="5" t="str">
        <f>VLOOKUP(C938&amp;A938,Driver_elast!$A$2:$D$1161,4,FALSE)</f>
        <v>GDP</v>
      </c>
      <c r="X938" s="5">
        <v>1</v>
      </c>
      <c r="Y938" s="2">
        <f>SUMIFS('Growth rates'!D$4:D$999,'Growth rates'!$B$4:$B$999,Demands!$A938,'Growth rates'!$C$4:$C$999,$W938)</f>
        <v>1</v>
      </c>
      <c r="Z938" s="2">
        <f>SUMIFS('Growth rates'!E$4:E$999,'Growth rates'!$B$4:$B$999,Demands!$A938,'Growth rates'!$C$4:$C$999,$W938)</f>
        <v>1.0088889548472404</v>
      </c>
      <c r="AA938" s="2">
        <f>SUMIFS('Growth rates'!F$4:F$999,'Growth rates'!$B$4:$B$999,Demands!$A938,'Growth rates'!$C$4:$C$999,$W938)</f>
        <v>1.1272141636636217</v>
      </c>
      <c r="AB938" s="2">
        <f>SUMIFS('Growth rates'!G$4:G$999,'Growth rates'!$B$4:$B$999,Demands!$A938,'Growth rates'!$C$4:$C$999,$W938)</f>
        <v>1.2336916035794434</v>
      </c>
      <c r="AC938" s="2">
        <f>SUMIFS('Growth rates'!H$4:H$999,'Growth rates'!$B$4:$B$999,Demands!$A938,'Growth rates'!$C$4:$C$999,$W938)</f>
        <v>1.3395591227384045</v>
      </c>
      <c r="AD938" s="2">
        <f>SUMIFS('Growth rates'!I$4:I$999,'Growth rates'!$B$4:$B$999,Demands!$A938,'Growth rates'!$C$4:$C$999,$W938)</f>
        <v>1.4488231090128594</v>
      </c>
      <c r="AE938" s="2">
        <f>SUMIFS('Growth rates'!J$4:J$999,'Growth rates'!$B$4:$B$999,Demands!$A938,'Growth rates'!$C$4:$C$999,$W938)</f>
        <v>1.5616927861738878</v>
      </c>
      <c r="AF938" s="2">
        <f>SUMIFS('Growth rates'!K$4:K$999,'Growth rates'!$B$4:$B$999,Demands!$A938,'Growth rates'!$C$4:$C$999,$W938)</f>
        <v>1.6770850792896983</v>
      </c>
      <c r="AG938" s="2">
        <f>SUMIFS('Growth rates'!L$4:L$999,'Growth rates'!$B$4:$B$999,Demands!$A938,'Growth rates'!$C$4:$C$999,$W938)</f>
        <v>1.7919218672886927</v>
      </c>
      <c r="AH938" s="2">
        <f>SUMIFS('Growth rates'!M$4:M$999,'Growth rates'!$B$4:$B$999,Demands!$A938,'Growth rates'!$C$4:$C$999,$W938)</f>
        <v>1.9082057621215931</v>
      </c>
      <c r="AI938" s="2">
        <f>SUMIFS('Growth rates'!N$4:N$999,'Growth rates'!$B$4:$B$999,Demands!$A938,'Growth rates'!$C$4:$C$999,$W938)</f>
        <v>2.0266171047853172</v>
      </c>
      <c r="AJ938" s="2">
        <f>SUMIFS('Growth rates'!O$4:O$999,'Growth rates'!$B$4:$B$999,Demands!$A938,'Growth rates'!$C$4:$C$999,$W938)</f>
        <v>2.1401988411505619</v>
      </c>
      <c r="AK938" s="2">
        <f>SUMIFS('Growth rates'!P$4:P$999,'Growth rates'!$B$4:$B$999,Demands!$A938,'Growth rates'!$C$4:$C$999,$W938)</f>
        <v>2.2484722881805737</v>
      </c>
      <c r="AL938" s="2">
        <f>SUMIFS('Growth rates'!Q$4:Q$999,'Growth rates'!$B$4:$B$999,Demands!$A938,'Growth rates'!$C$4:$C$999,$W938)</f>
        <v>2.3501786113361454</v>
      </c>
      <c r="AM938" s="2">
        <f>SUMIFS('Growth rates'!R$4:R$999,'Growth rates'!$B$4:$B$999,Demands!$A938,'Growth rates'!$C$4:$C$999,$W938)</f>
        <v>2.4439361771470605</v>
      </c>
      <c r="AN938" s="2">
        <f>SUMIFS('Growth rates'!S$4:S$999,'Growth rates'!$B$4:$B$999,Demands!$A938,'Growth rates'!$C$4:$C$999,$W938)</f>
        <v>2.529550602471343</v>
      </c>
      <c r="AO938" s="2">
        <f>SUMIFS('Growth rates'!T$4:T$999,'Growth rates'!$B$4:$B$999,Demands!$A938,'Growth rates'!$C$4:$C$999,$W938)</f>
        <v>2.6071880441564002</v>
      </c>
      <c r="AP938" s="2">
        <f>SUMIFS('Growth rates'!U$4:U$999,'Growth rates'!$B$4:$B$999,Demands!$A938,'Growth rates'!$C$4:$C$999,$W938)</f>
        <v>2.6755823928448379</v>
      </c>
      <c r="AR938">
        <f>VLOOKUP(C938&amp;A938,Driver_elast!$A$2:$E$1161,5,FALSE)</f>
        <v>0.76633499999999999</v>
      </c>
      <c r="AS938">
        <f t="shared" si="301"/>
        <v>0.76633499999999999</v>
      </c>
      <c r="AT938">
        <f t="shared" si="302"/>
        <v>0.15326699999999999</v>
      </c>
      <c r="AV938" s="2" cm="1">
        <f t="array" ref="AV938">TREND($AR938:$AS938,$AR$3:$AS$3,AV$1)</f>
        <v>0.76633499999999999</v>
      </c>
      <c r="AW938" s="2" cm="1">
        <f t="array" ref="AW938">TREND($AR938:$AS938,$AR$3:$AS$3,AW$1)</f>
        <v>0.76633499999999999</v>
      </c>
      <c r="AX938" s="2" cm="1">
        <f t="array" ref="AX938">TREND($AR938:$AS938,$AR$3:$AS$3,AX$1)</f>
        <v>0.76633499999999999</v>
      </c>
      <c r="AY938" s="2" cm="1">
        <f t="array" ref="AY938">TREND($AR938:$AS938,$AR$3:$AS$3,AY$1)</f>
        <v>0.76633499999999999</v>
      </c>
      <c r="AZ938" s="2" cm="1">
        <f t="array" ref="AZ938">TREND($AR938:$AS938,$AR$3:$AS$3,AZ$1)</f>
        <v>0.76633499999999999</v>
      </c>
      <c r="BA938" s="2" cm="1">
        <f t="array" ref="BA938">TREND($AR938:$AS938,$AR$3:$AS$3,BA$1)</f>
        <v>0.76633499999999999</v>
      </c>
      <c r="BB938" s="2" cm="1">
        <f t="array" ref="BB938">TREND($AR938:$AS938,$AR$3:$AS$3,BB$1)</f>
        <v>0.76633499999999999</v>
      </c>
      <c r="BC938" s="2" cm="1">
        <f t="array" ref="BC938">TREND($AR938:$AS938,$AR$3:$AS$3,BC$1)</f>
        <v>0.76633499999999999</v>
      </c>
      <c r="BD938" s="2" cm="1">
        <f t="array" ref="BD938">TREND($AR938:$AS938,$AR$3:$AS$3,BD$1)</f>
        <v>0.76633499999999999</v>
      </c>
      <c r="BE938" s="2" cm="1">
        <f t="array" ref="BE938">TREND($AR938:$AS938,$AR$3:$AS$3,BE$1)</f>
        <v>0.76633499999999999</v>
      </c>
      <c r="BF938" s="20" cm="1">
        <f t="array" ref="BF938">TREND($AS938:$AT938,$AS$3:$AT$3,BF$1)</f>
        <v>0.68970149999999819</v>
      </c>
      <c r="BG938" s="20" cm="1">
        <f t="array" ref="BG938">TREND($AS938:$AT938,$AS$3:$AT$3,BG$1)</f>
        <v>0.61306799999999839</v>
      </c>
      <c r="BH938" s="20" cm="1">
        <f t="array" ref="BH938">TREND($AS938:$AT938,$AS$3:$AT$3,BH$1)</f>
        <v>0.53643449999999859</v>
      </c>
      <c r="BI938" s="20" cm="1">
        <f t="array" ref="BI938">TREND($AS938:$AT938,$AS$3:$AT$3,BI$1)</f>
        <v>0.45980099999999879</v>
      </c>
      <c r="BJ938" s="20" cm="1">
        <f t="array" ref="BJ938">TREND($AS938:$AT938,$AS$3:$AT$3,BJ$1)</f>
        <v>0.383167499999999</v>
      </c>
      <c r="BK938" s="20" cm="1">
        <f t="array" ref="BK938">TREND($AS938:$AT938,$AS$3:$AT$3,BK$1)</f>
        <v>0.3065339999999992</v>
      </c>
      <c r="BL938" s="20" cm="1">
        <f t="array" ref="BL938">TREND($AS938:$AT938,$AS$3:$AT$3,BL$1)</f>
        <v>0.2299004999999994</v>
      </c>
      <c r="BM938" s="20" cm="1">
        <f t="array" ref="BM938">TREND($AS938:$AT938,$AS$3:$AT$3,BM$1)</f>
        <v>0.1532669999999996</v>
      </c>
    </row>
    <row r="939" spans="1:65" x14ac:dyDescent="0.35">
      <c r="A939" t="str">
        <f>IF(BYDem!B937="","\I:",BYDem!B937)</f>
        <v>Nor-Ice</v>
      </c>
      <c r="B939" t="str">
        <f>BYDem!E937</f>
        <v>INM</v>
      </c>
      <c r="C939" t="str">
        <f t="shared" si="303"/>
        <v>INM</v>
      </c>
      <c r="D939" s="4">
        <f>SUMIFS(BYDem!$M$2:$M$2000,BYDem!$B$2:$B$2000,Demands!$A939,BYDem!$E$2:$E$2000,Demands!$B939)</f>
        <v>1.95</v>
      </c>
      <c r="E939" s="4">
        <f t="shared" si="284"/>
        <v>1.9587820589539249</v>
      </c>
      <c r="F939" s="4">
        <f t="shared" si="285"/>
        <v>2.0762268791312373</v>
      </c>
      <c r="G939" s="4">
        <f t="shared" si="286"/>
        <v>2.1774617260583877</v>
      </c>
      <c r="H939" s="4">
        <f t="shared" si="287"/>
        <v>2.2741372357561125</v>
      </c>
      <c r="I939" s="4">
        <f t="shared" si="288"/>
        <v>2.3703630382888941</v>
      </c>
      <c r="J939" s="4">
        <f t="shared" si="289"/>
        <v>2.4664731805265134</v>
      </c>
      <c r="K939" s="4">
        <f t="shared" si="290"/>
        <v>2.5616732266453228</v>
      </c>
      <c r="L939" s="4">
        <f t="shared" si="291"/>
        <v>2.6535747832832715</v>
      </c>
      <c r="M939" s="4">
        <f t="shared" si="292"/>
        <v>2.743962863708497</v>
      </c>
      <c r="N939" s="4">
        <f t="shared" si="293"/>
        <v>2.8244921702962946</v>
      </c>
      <c r="O939" s="4">
        <f t="shared" si="294"/>
        <v>2.89114799337435</v>
      </c>
      <c r="P939" s="4">
        <f t="shared" si="295"/>
        <v>2.9451438984186664</v>
      </c>
      <c r="Q939" s="4">
        <f t="shared" si="296"/>
        <v>2.9873928128156479</v>
      </c>
      <c r="R939" s="4">
        <f t="shared" si="297"/>
        <v>3.0189722020992589</v>
      </c>
      <c r="S939" s="4">
        <f t="shared" si="298"/>
        <v>3.0414540553905454</v>
      </c>
      <c r="T939" s="4">
        <f t="shared" si="299"/>
        <v>3.0563796730438635</v>
      </c>
      <c r="U939" s="4">
        <f t="shared" si="300"/>
        <v>3.0649558168434856</v>
      </c>
      <c r="W939" s="5" t="str">
        <f>VLOOKUP(C939&amp;A939,Driver_elast!$A$2:$D$1161,4,FALSE)</f>
        <v>GDPIND</v>
      </c>
      <c r="X939" s="5">
        <v>1</v>
      </c>
      <c r="Y939" s="2">
        <f>SUMIFS('Growth rates'!D$4:D$999,'Growth rates'!$B$4:$B$999,Demands!$A939,'Growth rates'!$C$4:$C$999,$W939)</f>
        <v>1</v>
      </c>
      <c r="Z939" s="2">
        <f>SUMIFS('Growth rates'!E$4:E$999,'Growth rates'!$B$4:$B$999,Demands!$A939,'Growth rates'!$C$4:$C$999,$W939)</f>
        <v>1.0087104404063381</v>
      </c>
      <c r="AA939" s="2">
        <f>SUMIFS('Growth rates'!F$4:F$999,'Growth rates'!$B$4:$B$999,Demands!$A939,'Growth rates'!$C$4:$C$999,$W939)</f>
        <v>1.1256853296428777</v>
      </c>
      <c r="AB939" s="2">
        <f>SUMIFS('Growth rates'!G$4:G$999,'Growth rates'!$B$4:$B$999,Demands!$A939,'Growth rates'!$C$4:$C$999,$W939)</f>
        <v>1.2318428106199515</v>
      </c>
      <c r="AC939" s="2">
        <f>SUMIFS('Growth rates'!H$4:H$999,'Growth rates'!$B$4:$B$999,Demands!$A939,'Growth rates'!$C$4:$C$999,$W939)</f>
        <v>1.3376218480300606</v>
      </c>
      <c r="AD939" s="2">
        <f>SUMIFS('Growth rates'!I$4:I$999,'Growth rates'!$B$4:$B$999,Demands!$A939,'Growth rates'!$C$4:$C$999,$W939)</f>
        <v>1.447089701784082</v>
      </c>
      <c r="AE939" s="2">
        <f>SUMIFS('Growth rates'!J$4:J$999,'Growth rates'!$B$4:$B$999,Demands!$A939,'Growth rates'!$C$4:$C$999,$W939)</f>
        <v>1.5605720159258711</v>
      </c>
      <c r="AF939" s="2">
        <f>SUMIFS('Growth rates'!K$4:K$999,'Growth rates'!$B$4:$B$999,Demands!$A939,'Growth rates'!$C$4:$C$999,$W939)</f>
        <v>1.6770712186404861</v>
      </c>
      <c r="AG939" s="2">
        <f>SUMIFS('Growth rates'!L$4:L$999,'Growth rates'!$B$4:$B$999,Demands!$A939,'Growth rates'!$C$4:$C$999,$W939)</f>
        <v>1.7934379997127214</v>
      </c>
      <c r="AH939" s="2">
        <f>SUMIFS('Growth rates'!M$4:M$999,'Growth rates'!$B$4:$B$999,Demands!$A939,'Growth rates'!$C$4:$C$999,$W939)</f>
        <v>1.9115909515918834</v>
      </c>
      <c r="AI939" s="2">
        <f>SUMIFS('Growth rates'!N$4:N$999,'Growth rates'!$B$4:$B$999,Demands!$A939,'Growth rates'!$C$4:$C$999,$W939)</f>
        <v>2.0321518744770692</v>
      </c>
      <c r="AJ939" s="2">
        <f>SUMIFS('Growth rates'!O$4:O$999,'Growth rates'!$B$4:$B$999,Demands!$A939,'Growth rates'!$C$4:$C$999,$W939)</f>
        <v>2.1480942708789978</v>
      </c>
      <c r="AK939" s="2">
        <f>SUMIFS('Growth rates'!P$4:P$999,'Growth rates'!$B$4:$B$999,Demands!$A939,'Growth rates'!$C$4:$C$999,$W939)</f>
        <v>2.2589413300669468</v>
      </c>
      <c r="AL939" s="2">
        <f>SUMIFS('Growth rates'!Q$4:Q$999,'Growth rates'!$B$4:$B$999,Demands!$A939,'Growth rates'!$C$4:$C$999,$W939)</f>
        <v>2.3633991873475262</v>
      </c>
      <c r="AM939" s="2">
        <f>SUMIFS('Growth rates'!R$4:R$999,'Growth rates'!$B$4:$B$999,Demands!$A939,'Growth rates'!$C$4:$C$999,$W939)</f>
        <v>2.4600391713946674</v>
      </c>
      <c r="AN939" s="2">
        <f>SUMIFS('Growth rates'!S$4:S$999,'Growth rates'!$B$4:$B$999,Demands!$A939,'Growth rates'!$C$4:$C$999,$W939)</f>
        <v>2.5486187078754434</v>
      </c>
      <c r="AO939" s="2">
        <f>SUMIFS('Growth rates'!T$4:T$999,'Growth rates'!$B$4:$B$999,Demands!$A939,'Growth rates'!$C$4:$C$999,$W939)</f>
        <v>2.62925174918536</v>
      </c>
      <c r="AP939" s="2">
        <f>SUMIFS('Growth rates'!U$4:U$999,'Growth rates'!$B$4:$B$999,Demands!$A939,'Growth rates'!$C$4:$C$999,$W939)</f>
        <v>2.7005970386876079</v>
      </c>
      <c r="AR939">
        <f>VLOOKUP(C939&amp;A939,Driver_elast!$A$2:$E$1161,5,FALSE)</f>
        <v>0.51703699999999997</v>
      </c>
      <c r="AS939">
        <f t="shared" si="301"/>
        <v>0.51703699999999997</v>
      </c>
      <c r="AT939">
        <f t="shared" si="302"/>
        <v>0.1034074</v>
      </c>
      <c r="AV939" s="2" cm="1">
        <f t="array" ref="AV939">TREND($AR939:$AS939,$AR$3:$AS$3,AV$1)</f>
        <v>0.51703699999999997</v>
      </c>
      <c r="AW939" s="2" cm="1">
        <f t="array" ref="AW939">TREND($AR939:$AS939,$AR$3:$AS$3,AW$1)</f>
        <v>0.51703699999999997</v>
      </c>
      <c r="AX939" s="2" cm="1">
        <f t="array" ref="AX939">TREND($AR939:$AS939,$AR$3:$AS$3,AX$1)</f>
        <v>0.51703699999999997</v>
      </c>
      <c r="AY939" s="2" cm="1">
        <f t="array" ref="AY939">TREND($AR939:$AS939,$AR$3:$AS$3,AY$1)</f>
        <v>0.51703699999999997</v>
      </c>
      <c r="AZ939" s="2" cm="1">
        <f t="array" ref="AZ939">TREND($AR939:$AS939,$AR$3:$AS$3,AZ$1)</f>
        <v>0.51703699999999997</v>
      </c>
      <c r="BA939" s="2" cm="1">
        <f t="array" ref="BA939">TREND($AR939:$AS939,$AR$3:$AS$3,BA$1)</f>
        <v>0.51703699999999997</v>
      </c>
      <c r="BB939" s="2" cm="1">
        <f t="array" ref="BB939">TREND($AR939:$AS939,$AR$3:$AS$3,BB$1)</f>
        <v>0.51703699999999997</v>
      </c>
      <c r="BC939" s="2" cm="1">
        <f t="array" ref="BC939">TREND($AR939:$AS939,$AR$3:$AS$3,BC$1)</f>
        <v>0.51703699999999997</v>
      </c>
      <c r="BD939" s="2" cm="1">
        <f t="array" ref="BD939">TREND($AR939:$AS939,$AR$3:$AS$3,BD$1)</f>
        <v>0.51703699999999997</v>
      </c>
      <c r="BE939" s="2" cm="1">
        <f t="array" ref="BE939">TREND($AR939:$AS939,$AR$3:$AS$3,BE$1)</f>
        <v>0.51703699999999997</v>
      </c>
      <c r="BF939" s="20" cm="1">
        <f t="array" ref="BF939">TREND($AS939:$AT939,$AS$3:$AT$3,BF$1)</f>
        <v>0.46533329999999751</v>
      </c>
      <c r="BG939" s="20" cm="1">
        <f t="array" ref="BG939">TREND($AS939:$AT939,$AS$3:$AT$3,BG$1)</f>
        <v>0.4136295999999966</v>
      </c>
      <c r="BH939" s="20" cm="1">
        <f t="array" ref="BH939">TREND($AS939:$AT939,$AS$3:$AT$3,BH$1)</f>
        <v>0.36192589999999569</v>
      </c>
      <c r="BI939" s="20" cm="1">
        <f t="array" ref="BI939">TREND($AS939:$AT939,$AS$3:$AT$3,BI$1)</f>
        <v>0.31022219999999834</v>
      </c>
      <c r="BJ939" s="20" cm="1">
        <f t="array" ref="BJ939">TREND($AS939:$AT939,$AS$3:$AT$3,BJ$1)</f>
        <v>0.25851849999999743</v>
      </c>
      <c r="BK939" s="20" cm="1">
        <f t="array" ref="BK939">TREND($AS939:$AT939,$AS$3:$AT$3,BK$1)</f>
        <v>0.20681479999999652</v>
      </c>
      <c r="BL939" s="20" cm="1">
        <f t="array" ref="BL939">TREND($AS939:$AT939,$AS$3:$AT$3,BL$1)</f>
        <v>0.15511109999999562</v>
      </c>
      <c r="BM939" s="20" cm="1">
        <f t="array" ref="BM939">TREND($AS939:$AT939,$AS$3:$AT$3,BM$1)</f>
        <v>0.10340739999999826</v>
      </c>
    </row>
    <row r="940" spans="1:65" x14ac:dyDescent="0.35">
      <c r="A940" t="str">
        <f>IF(BYDem!B938="","\I:",BYDem!B938)</f>
        <v>Nor-Ice</v>
      </c>
      <c r="B940" t="str">
        <f>BYDem!E938</f>
        <v>IOI</v>
      </c>
      <c r="C940" t="str">
        <f t="shared" si="303"/>
        <v>IOI</v>
      </c>
      <c r="D940" s="4">
        <f>SUMIFS(BYDem!$M$2:$M$2000,BYDem!$B$2:$B$2000,Demands!$A940,BYDem!$E$2:$E$2000,Demands!$B940)</f>
        <v>9.1476162511616295</v>
      </c>
      <c r="E940" s="4">
        <f t="shared" si="284"/>
        <v>9.1777858826094647</v>
      </c>
      <c r="F940" s="4">
        <f t="shared" si="285"/>
        <v>9.5771630210018657</v>
      </c>
      <c r="G940" s="4">
        <f t="shared" si="286"/>
        <v>9.9128228823694027</v>
      </c>
      <c r="H940" s="4">
        <f t="shared" si="287"/>
        <v>10.228443118968642</v>
      </c>
      <c r="I940" s="4">
        <f t="shared" si="288"/>
        <v>10.537996859458335</v>
      </c>
      <c r="J940" s="4">
        <f t="shared" si="289"/>
        <v>10.842597877543085</v>
      </c>
      <c r="K940" s="4">
        <f t="shared" si="290"/>
        <v>11.139850652999288</v>
      </c>
      <c r="L940" s="4">
        <f t="shared" si="291"/>
        <v>11.422870360273997</v>
      </c>
      <c r="M940" s="4">
        <f t="shared" si="292"/>
        <v>11.697904822945304</v>
      </c>
      <c r="N940" s="4">
        <f t="shared" si="293"/>
        <v>11.940303398272491</v>
      </c>
      <c r="O940" s="4">
        <f t="shared" si="294"/>
        <v>12.13893736535683</v>
      </c>
      <c r="P940" s="4">
        <f t="shared" si="295"/>
        <v>12.298436347790268</v>
      </c>
      <c r="Q940" s="4">
        <f t="shared" si="296"/>
        <v>12.422279765933661</v>
      </c>
      <c r="R940" s="4">
        <f t="shared" si="297"/>
        <v>12.514216300919818</v>
      </c>
      <c r="S940" s="4">
        <f t="shared" si="298"/>
        <v>12.57927900387538</v>
      </c>
      <c r="T940" s="4">
        <f t="shared" si="299"/>
        <v>12.622254036609849</v>
      </c>
      <c r="U940" s="4">
        <f t="shared" si="300"/>
        <v>12.646825223876522</v>
      </c>
      <c r="W940" s="5" t="str">
        <f>VLOOKUP(C940&amp;A940,Driver_elast!$A$2:$D$1161,4,FALSE)</f>
        <v>GDP</v>
      </c>
      <c r="X940" s="5">
        <v>1</v>
      </c>
      <c r="Y940" s="2">
        <f>SUMIFS('Growth rates'!D$4:D$999,'Growth rates'!$B$4:$B$999,Demands!$A940,'Growth rates'!$C$4:$C$999,$W940)</f>
        <v>1</v>
      </c>
      <c r="Z940" s="2">
        <f>SUMIFS('Growth rates'!E$4:E$999,'Growth rates'!$B$4:$B$999,Demands!$A940,'Growth rates'!$C$4:$C$999,$W940)</f>
        <v>1.0088889548472404</v>
      </c>
      <c r="AA940" s="2">
        <f>SUMIFS('Growth rates'!F$4:F$999,'Growth rates'!$B$4:$B$999,Demands!$A940,'Growth rates'!$C$4:$C$999,$W940)</f>
        <v>1.1272141636636217</v>
      </c>
      <c r="AB940" s="2">
        <f>SUMIFS('Growth rates'!G$4:G$999,'Growth rates'!$B$4:$B$999,Demands!$A940,'Growth rates'!$C$4:$C$999,$W940)</f>
        <v>1.2336916035794434</v>
      </c>
      <c r="AC940" s="2">
        <f>SUMIFS('Growth rates'!H$4:H$999,'Growth rates'!$B$4:$B$999,Demands!$A940,'Growth rates'!$C$4:$C$999,$W940)</f>
        <v>1.3395591227384045</v>
      </c>
      <c r="AD940" s="2">
        <f>SUMIFS('Growth rates'!I$4:I$999,'Growth rates'!$B$4:$B$999,Demands!$A940,'Growth rates'!$C$4:$C$999,$W940)</f>
        <v>1.4488231090128594</v>
      </c>
      <c r="AE940" s="2">
        <f>SUMIFS('Growth rates'!J$4:J$999,'Growth rates'!$B$4:$B$999,Demands!$A940,'Growth rates'!$C$4:$C$999,$W940)</f>
        <v>1.5616927861738878</v>
      </c>
      <c r="AF940" s="2">
        <f>SUMIFS('Growth rates'!K$4:K$999,'Growth rates'!$B$4:$B$999,Demands!$A940,'Growth rates'!$C$4:$C$999,$W940)</f>
        <v>1.6770850792896983</v>
      </c>
      <c r="AG940" s="2">
        <f>SUMIFS('Growth rates'!L$4:L$999,'Growth rates'!$B$4:$B$999,Demands!$A940,'Growth rates'!$C$4:$C$999,$W940)</f>
        <v>1.7919218672886927</v>
      </c>
      <c r="AH940" s="2">
        <f>SUMIFS('Growth rates'!M$4:M$999,'Growth rates'!$B$4:$B$999,Demands!$A940,'Growth rates'!$C$4:$C$999,$W940)</f>
        <v>1.9082057621215931</v>
      </c>
      <c r="AI940" s="2">
        <f>SUMIFS('Growth rates'!N$4:N$999,'Growth rates'!$B$4:$B$999,Demands!$A940,'Growth rates'!$C$4:$C$999,$W940)</f>
        <v>2.0266171047853172</v>
      </c>
      <c r="AJ940" s="2">
        <f>SUMIFS('Growth rates'!O$4:O$999,'Growth rates'!$B$4:$B$999,Demands!$A940,'Growth rates'!$C$4:$C$999,$W940)</f>
        <v>2.1401988411505619</v>
      </c>
      <c r="AK940" s="2">
        <f>SUMIFS('Growth rates'!P$4:P$999,'Growth rates'!$B$4:$B$999,Demands!$A940,'Growth rates'!$C$4:$C$999,$W940)</f>
        <v>2.2484722881805737</v>
      </c>
      <c r="AL940" s="2">
        <f>SUMIFS('Growth rates'!Q$4:Q$999,'Growth rates'!$B$4:$B$999,Demands!$A940,'Growth rates'!$C$4:$C$999,$W940)</f>
        <v>2.3501786113361454</v>
      </c>
      <c r="AM940" s="2">
        <f>SUMIFS('Growth rates'!R$4:R$999,'Growth rates'!$B$4:$B$999,Demands!$A940,'Growth rates'!$C$4:$C$999,$W940)</f>
        <v>2.4439361771470605</v>
      </c>
      <c r="AN940" s="2">
        <f>SUMIFS('Growth rates'!S$4:S$999,'Growth rates'!$B$4:$B$999,Demands!$A940,'Growth rates'!$C$4:$C$999,$W940)</f>
        <v>2.529550602471343</v>
      </c>
      <c r="AO940" s="2">
        <f>SUMIFS('Growth rates'!T$4:T$999,'Growth rates'!$B$4:$B$999,Demands!$A940,'Growth rates'!$C$4:$C$999,$W940)</f>
        <v>2.6071880441564002</v>
      </c>
      <c r="AP940" s="2">
        <f>SUMIFS('Growth rates'!U$4:U$999,'Growth rates'!$B$4:$B$999,Demands!$A940,'Growth rates'!$C$4:$C$999,$W940)</f>
        <v>2.6755823928448379</v>
      </c>
      <c r="AR940">
        <f>VLOOKUP(C940&amp;A940,Driver_elast!$A$2:$E$1161,5,FALSE)</f>
        <v>0.37103199999999997</v>
      </c>
      <c r="AS940">
        <f t="shared" si="301"/>
        <v>0.37103199999999997</v>
      </c>
      <c r="AT940">
        <f t="shared" si="302"/>
        <v>7.4206399999999992E-2</v>
      </c>
      <c r="AV940" s="2" cm="1">
        <f t="array" ref="AV940">TREND($AR940:$AS940,$AR$3:$AS$3,AV$1)</f>
        <v>0.37103199999999997</v>
      </c>
      <c r="AW940" s="2" cm="1">
        <f t="array" ref="AW940">TREND($AR940:$AS940,$AR$3:$AS$3,AW$1)</f>
        <v>0.37103199999999997</v>
      </c>
      <c r="AX940" s="2" cm="1">
        <f t="array" ref="AX940">TREND($AR940:$AS940,$AR$3:$AS$3,AX$1)</f>
        <v>0.37103199999999997</v>
      </c>
      <c r="AY940" s="2" cm="1">
        <f t="array" ref="AY940">TREND($AR940:$AS940,$AR$3:$AS$3,AY$1)</f>
        <v>0.37103199999999997</v>
      </c>
      <c r="AZ940" s="2" cm="1">
        <f t="array" ref="AZ940">TREND($AR940:$AS940,$AR$3:$AS$3,AZ$1)</f>
        <v>0.37103199999999997</v>
      </c>
      <c r="BA940" s="2" cm="1">
        <f t="array" ref="BA940">TREND($AR940:$AS940,$AR$3:$AS$3,BA$1)</f>
        <v>0.37103199999999997</v>
      </c>
      <c r="BB940" s="2" cm="1">
        <f t="array" ref="BB940">TREND($AR940:$AS940,$AR$3:$AS$3,BB$1)</f>
        <v>0.37103199999999997</v>
      </c>
      <c r="BC940" s="2" cm="1">
        <f t="array" ref="BC940">TREND($AR940:$AS940,$AR$3:$AS$3,BC$1)</f>
        <v>0.37103199999999997</v>
      </c>
      <c r="BD940" s="2" cm="1">
        <f t="array" ref="BD940">TREND($AR940:$AS940,$AR$3:$AS$3,BD$1)</f>
        <v>0.37103199999999997</v>
      </c>
      <c r="BE940" s="2" cm="1">
        <f t="array" ref="BE940">TREND($AR940:$AS940,$AR$3:$AS$3,BE$1)</f>
        <v>0.37103199999999997</v>
      </c>
      <c r="BF940" s="20" cm="1">
        <f t="array" ref="BF940">TREND($AS940:$AT940,$AS$3:$AT$3,BF$1)</f>
        <v>0.33392879999999892</v>
      </c>
      <c r="BG940" s="20" cm="1">
        <f t="array" ref="BG940">TREND($AS940:$AT940,$AS$3:$AT$3,BG$1)</f>
        <v>0.29682560000000002</v>
      </c>
      <c r="BH940" s="20" cm="1">
        <f t="array" ref="BH940">TREND($AS940:$AT940,$AS$3:$AT$3,BH$1)</f>
        <v>0.25972239999999935</v>
      </c>
      <c r="BI940" s="20" cm="1">
        <f t="array" ref="BI940">TREND($AS940:$AT940,$AS$3:$AT$3,BI$1)</f>
        <v>0.22261920000000046</v>
      </c>
      <c r="BJ940" s="20" cm="1">
        <f t="array" ref="BJ940">TREND($AS940:$AT940,$AS$3:$AT$3,BJ$1)</f>
        <v>0.18551599999999979</v>
      </c>
      <c r="BK940" s="20" cm="1">
        <f t="array" ref="BK940">TREND($AS940:$AT940,$AS$3:$AT$3,BK$1)</f>
        <v>0.14841279999999912</v>
      </c>
      <c r="BL940" s="20" cm="1">
        <f t="array" ref="BL940">TREND($AS940:$AT940,$AS$3:$AT$3,BL$1)</f>
        <v>0.11130960000000023</v>
      </c>
      <c r="BM940" s="20" cm="1">
        <f t="array" ref="BM940">TREND($AS940:$AT940,$AS$3:$AT$3,BM$1)</f>
        <v>7.4206399999999562E-2</v>
      </c>
    </row>
    <row r="941" spans="1:65" x14ac:dyDescent="0.35">
      <c r="A941" t="str">
        <f>IF(BYDem!B939="","\I:",BYDem!B939)</f>
        <v>Nor-Ice</v>
      </c>
      <c r="B941" t="str">
        <f>BYDem!E939</f>
        <v>ITM</v>
      </c>
      <c r="C941" t="str">
        <f t="shared" si="303"/>
        <v>ITM</v>
      </c>
      <c r="D941" s="4">
        <f>SUMIFS(BYDem!$M$2:$M$2000,BYDem!$B$2:$B$2000,Demands!$A941,BYDem!$E$2:$E$2000,Demands!$B941)</f>
        <v>7.42466511820178</v>
      </c>
      <c r="E941" s="4">
        <f t="shared" si="284"/>
        <v>7.4491523074420707</v>
      </c>
      <c r="F941" s="4">
        <f t="shared" si="285"/>
        <v>7.7733068660739715</v>
      </c>
      <c r="G941" s="4">
        <f t="shared" si="286"/>
        <v>8.0457452801755167</v>
      </c>
      <c r="H941" s="4">
        <f t="shared" si="287"/>
        <v>8.3019185276026128</v>
      </c>
      <c r="I941" s="4">
        <f t="shared" si="288"/>
        <v>8.5531679018787639</v>
      </c>
      <c r="J941" s="4">
        <f t="shared" si="289"/>
        <v>8.8003973977220546</v>
      </c>
      <c r="K941" s="4">
        <f t="shared" si="290"/>
        <v>9.0416626905176578</v>
      </c>
      <c r="L941" s="4">
        <f t="shared" si="291"/>
        <v>9.2713757098082716</v>
      </c>
      <c r="M941" s="4">
        <f t="shared" si="292"/>
        <v>9.4946075032320181</v>
      </c>
      <c r="N941" s="4">
        <f t="shared" si="293"/>
        <v>9.6913503701734491</v>
      </c>
      <c r="O941" s="4">
        <f t="shared" si="294"/>
        <v>9.8525716814100086</v>
      </c>
      <c r="P941" s="4">
        <f t="shared" si="295"/>
        <v>9.9820290721386424</v>
      </c>
      <c r="Q941" s="4">
        <f t="shared" si="296"/>
        <v>10.082546614803526</v>
      </c>
      <c r="R941" s="4">
        <f t="shared" si="297"/>
        <v>10.157166927424683</v>
      </c>
      <c r="S941" s="4">
        <f t="shared" si="298"/>
        <v>10.209975087262906</v>
      </c>
      <c r="T941" s="4">
        <f t="shared" si="299"/>
        <v>10.244855783800288</v>
      </c>
      <c r="U941" s="4">
        <f t="shared" si="300"/>
        <v>10.264798994359488</v>
      </c>
      <c r="W941" s="5" t="str">
        <f>VLOOKUP(C941&amp;A941,Driver_elast!$A$2:$D$1161,4,FALSE)</f>
        <v>GDP</v>
      </c>
      <c r="X941" s="5">
        <v>1</v>
      </c>
      <c r="Y941" s="2">
        <f>SUMIFS('Growth rates'!D$4:D$999,'Growth rates'!$B$4:$B$999,Demands!$A941,'Growth rates'!$C$4:$C$999,$W941)</f>
        <v>1</v>
      </c>
      <c r="Z941" s="2">
        <f>SUMIFS('Growth rates'!E$4:E$999,'Growth rates'!$B$4:$B$999,Demands!$A941,'Growth rates'!$C$4:$C$999,$W941)</f>
        <v>1.0088889548472404</v>
      </c>
      <c r="AA941" s="2">
        <f>SUMIFS('Growth rates'!F$4:F$999,'Growth rates'!$B$4:$B$999,Demands!$A941,'Growth rates'!$C$4:$C$999,$W941)</f>
        <v>1.1272141636636217</v>
      </c>
      <c r="AB941" s="2">
        <f>SUMIFS('Growth rates'!G$4:G$999,'Growth rates'!$B$4:$B$999,Demands!$A941,'Growth rates'!$C$4:$C$999,$W941)</f>
        <v>1.2336916035794434</v>
      </c>
      <c r="AC941" s="2">
        <f>SUMIFS('Growth rates'!H$4:H$999,'Growth rates'!$B$4:$B$999,Demands!$A941,'Growth rates'!$C$4:$C$999,$W941)</f>
        <v>1.3395591227384045</v>
      </c>
      <c r="AD941" s="2">
        <f>SUMIFS('Growth rates'!I$4:I$999,'Growth rates'!$B$4:$B$999,Demands!$A941,'Growth rates'!$C$4:$C$999,$W941)</f>
        <v>1.4488231090128594</v>
      </c>
      <c r="AE941" s="2">
        <f>SUMIFS('Growth rates'!J$4:J$999,'Growth rates'!$B$4:$B$999,Demands!$A941,'Growth rates'!$C$4:$C$999,$W941)</f>
        <v>1.5616927861738878</v>
      </c>
      <c r="AF941" s="2">
        <f>SUMIFS('Growth rates'!K$4:K$999,'Growth rates'!$B$4:$B$999,Demands!$A941,'Growth rates'!$C$4:$C$999,$W941)</f>
        <v>1.6770850792896983</v>
      </c>
      <c r="AG941" s="2">
        <f>SUMIFS('Growth rates'!L$4:L$999,'Growth rates'!$B$4:$B$999,Demands!$A941,'Growth rates'!$C$4:$C$999,$W941)</f>
        <v>1.7919218672886927</v>
      </c>
      <c r="AH941" s="2">
        <f>SUMIFS('Growth rates'!M$4:M$999,'Growth rates'!$B$4:$B$999,Demands!$A941,'Growth rates'!$C$4:$C$999,$W941)</f>
        <v>1.9082057621215931</v>
      </c>
      <c r="AI941" s="2">
        <f>SUMIFS('Growth rates'!N$4:N$999,'Growth rates'!$B$4:$B$999,Demands!$A941,'Growth rates'!$C$4:$C$999,$W941)</f>
        <v>2.0266171047853172</v>
      </c>
      <c r="AJ941" s="2">
        <f>SUMIFS('Growth rates'!O$4:O$999,'Growth rates'!$B$4:$B$999,Demands!$A941,'Growth rates'!$C$4:$C$999,$W941)</f>
        <v>2.1401988411505619</v>
      </c>
      <c r="AK941" s="2">
        <f>SUMIFS('Growth rates'!P$4:P$999,'Growth rates'!$B$4:$B$999,Demands!$A941,'Growth rates'!$C$4:$C$999,$W941)</f>
        <v>2.2484722881805737</v>
      </c>
      <c r="AL941" s="2">
        <f>SUMIFS('Growth rates'!Q$4:Q$999,'Growth rates'!$B$4:$B$999,Demands!$A941,'Growth rates'!$C$4:$C$999,$W941)</f>
        <v>2.3501786113361454</v>
      </c>
      <c r="AM941" s="2">
        <f>SUMIFS('Growth rates'!R$4:R$999,'Growth rates'!$B$4:$B$999,Demands!$A941,'Growth rates'!$C$4:$C$999,$W941)</f>
        <v>2.4439361771470605</v>
      </c>
      <c r="AN941" s="2">
        <f>SUMIFS('Growth rates'!S$4:S$999,'Growth rates'!$B$4:$B$999,Demands!$A941,'Growth rates'!$C$4:$C$999,$W941)</f>
        <v>2.529550602471343</v>
      </c>
      <c r="AO941" s="2">
        <f>SUMIFS('Growth rates'!T$4:T$999,'Growth rates'!$B$4:$B$999,Demands!$A941,'Growth rates'!$C$4:$C$999,$W941)</f>
        <v>2.6071880441564002</v>
      </c>
      <c r="AP941" s="2">
        <f>SUMIFS('Growth rates'!U$4:U$999,'Growth rates'!$B$4:$B$999,Demands!$A941,'Growth rates'!$C$4:$C$999,$W941)</f>
        <v>2.6755823928448379</v>
      </c>
      <c r="AR941">
        <f>VLOOKUP(C941&amp;A941,Driver_elast!$A$2:$E$1161,5,FALSE)</f>
        <v>0.37103199999999997</v>
      </c>
      <c r="AS941">
        <f t="shared" si="301"/>
        <v>0.37103199999999997</v>
      </c>
      <c r="AT941">
        <f t="shared" si="302"/>
        <v>7.4206399999999992E-2</v>
      </c>
      <c r="AV941" s="2" cm="1">
        <f t="array" ref="AV941">TREND($AR941:$AS941,$AR$3:$AS$3,AV$1)</f>
        <v>0.37103199999999997</v>
      </c>
      <c r="AW941" s="2" cm="1">
        <f t="array" ref="AW941">TREND($AR941:$AS941,$AR$3:$AS$3,AW$1)</f>
        <v>0.37103199999999997</v>
      </c>
      <c r="AX941" s="2" cm="1">
        <f t="array" ref="AX941">TREND($AR941:$AS941,$AR$3:$AS$3,AX$1)</f>
        <v>0.37103199999999997</v>
      </c>
      <c r="AY941" s="2" cm="1">
        <f t="array" ref="AY941">TREND($AR941:$AS941,$AR$3:$AS$3,AY$1)</f>
        <v>0.37103199999999997</v>
      </c>
      <c r="AZ941" s="2" cm="1">
        <f t="array" ref="AZ941">TREND($AR941:$AS941,$AR$3:$AS$3,AZ$1)</f>
        <v>0.37103199999999997</v>
      </c>
      <c r="BA941" s="2" cm="1">
        <f t="array" ref="BA941">TREND($AR941:$AS941,$AR$3:$AS$3,BA$1)</f>
        <v>0.37103199999999997</v>
      </c>
      <c r="BB941" s="2" cm="1">
        <f t="array" ref="BB941">TREND($AR941:$AS941,$AR$3:$AS$3,BB$1)</f>
        <v>0.37103199999999997</v>
      </c>
      <c r="BC941" s="2" cm="1">
        <f t="array" ref="BC941">TREND($AR941:$AS941,$AR$3:$AS$3,BC$1)</f>
        <v>0.37103199999999997</v>
      </c>
      <c r="BD941" s="2" cm="1">
        <f t="array" ref="BD941">TREND($AR941:$AS941,$AR$3:$AS$3,BD$1)</f>
        <v>0.37103199999999997</v>
      </c>
      <c r="BE941" s="2" cm="1">
        <f t="array" ref="BE941">TREND($AR941:$AS941,$AR$3:$AS$3,BE$1)</f>
        <v>0.37103199999999997</v>
      </c>
      <c r="BF941" s="20" cm="1">
        <f t="array" ref="BF941">TREND($AS941:$AT941,$AS$3:$AT$3,BF$1)</f>
        <v>0.33392879999999892</v>
      </c>
      <c r="BG941" s="20" cm="1">
        <f t="array" ref="BG941">TREND($AS941:$AT941,$AS$3:$AT$3,BG$1)</f>
        <v>0.29682560000000002</v>
      </c>
      <c r="BH941" s="20" cm="1">
        <f t="array" ref="BH941">TREND($AS941:$AT941,$AS$3:$AT$3,BH$1)</f>
        <v>0.25972239999999935</v>
      </c>
      <c r="BI941" s="20" cm="1">
        <f t="array" ref="BI941">TREND($AS941:$AT941,$AS$3:$AT$3,BI$1)</f>
        <v>0.22261920000000046</v>
      </c>
      <c r="BJ941" s="20" cm="1">
        <f t="array" ref="BJ941">TREND($AS941:$AT941,$AS$3:$AT$3,BJ$1)</f>
        <v>0.18551599999999979</v>
      </c>
      <c r="BK941" s="20" cm="1">
        <f t="array" ref="BK941">TREND($AS941:$AT941,$AS$3:$AT$3,BK$1)</f>
        <v>0.14841279999999912</v>
      </c>
      <c r="BL941" s="20" cm="1">
        <f t="array" ref="BL941">TREND($AS941:$AT941,$AS$3:$AT$3,BL$1)</f>
        <v>0.11130960000000023</v>
      </c>
      <c r="BM941" s="20" cm="1">
        <f t="array" ref="BM941">TREND($AS941:$AT941,$AS$3:$AT$3,BM$1)</f>
        <v>7.4206399999999562E-2</v>
      </c>
    </row>
    <row r="942" spans="1:65" x14ac:dyDescent="0.35">
      <c r="A942" t="str">
        <f>IF(BYDem!B940="","\I:",BYDem!B940)</f>
        <v>Nor-Ice</v>
      </c>
      <c r="B942" t="str">
        <f>BYDem!E940</f>
        <v>NEU</v>
      </c>
      <c r="C942" t="str">
        <f t="shared" si="303"/>
        <v>NEU</v>
      </c>
      <c r="D942" s="4">
        <f>SUMIFS(BYDem!$M$2:$M$2000,BYDem!$B$2:$B$2000,Demands!$A942,BYDem!$E$2:$E$2000,Demands!$B942)</f>
        <v>2.1224563920000001</v>
      </c>
      <c r="E942" s="4">
        <f t="shared" si="284"/>
        <v>2.1208842910347578</v>
      </c>
      <c r="F942" s="4">
        <f t="shared" si="285"/>
        <v>2.1001570333960844</v>
      </c>
      <c r="G942" s="4">
        <f t="shared" si="286"/>
        <v>2.0836262326613162</v>
      </c>
      <c r="H942" s="4">
        <f t="shared" si="287"/>
        <v>2.0687268970809707</v>
      </c>
      <c r="I942" s="4">
        <f t="shared" si="288"/>
        <v>2.0546661215951292</v>
      </c>
      <c r="J942" s="4">
        <f t="shared" si="289"/>
        <v>2.0413280164480705</v>
      </c>
      <c r="K942" s="4">
        <f t="shared" si="290"/>
        <v>2.028759472905691</v>
      </c>
      <c r="L942" s="4">
        <f t="shared" si="291"/>
        <v>2.0171837676393691</v>
      </c>
      <c r="M942" s="4">
        <f t="shared" si="292"/>
        <v>2.0062759737434472</v>
      </c>
      <c r="N942" s="4">
        <f t="shared" si="293"/>
        <v>1.9969392987249375</v>
      </c>
      <c r="O942" s="4">
        <f t="shared" si="294"/>
        <v>1.9894785466431772</v>
      </c>
      <c r="P942" s="4">
        <f t="shared" si="295"/>
        <v>1.9836077627054838</v>
      </c>
      <c r="Q942" s="4">
        <f t="shared" si="296"/>
        <v>1.9791217714509077</v>
      </c>
      <c r="R942" s="4">
        <f t="shared" si="297"/>
        <v>1.975832202962533</v>
      </c>
      <c r="S942" s="4">
        <f t="shared" si="298"/>
        <v>1.9735251471843411</v>
      </c>
      <c r="T942" s="4">
        <f t="shared" si="299"/>
        <v>1.9720109489969788</v>
      </c>
      <c r="U942" s="4">
        <f t="shared" si="300"/>
        <v>1.97114880831631</v>
      </c>
      <c r="W942" s="5" t="str">
        <f>VLOOKUP(C942&amp;A942,Driver_elast!$A$2:$D$1161,4,FALSE)</f>
        <v>GDP</v>
      </c>
      <c r="X942" s="5">
        <v>1</v>
      </c>
      <c r="Y942" s="2">
        <f>SUMIFS('Growth rates'!D$4:D$999,'Growth rates'!$B$4:$B$999,Demands!$A942,'Growth rates'!$C$4:$C$999,$W942)</f>
        <v>1</v>
      </c>
      <c r="Z942" s="2">
        <f>SUMIFS('Growth rates'!E$4:E$999,'Growth rates'!$B$4:$B$999,Demands!$A942,'Growth rates'!$C$4:$C$999,$W942)</f>
        <v>1.0088889548472404</v>
      </c>
      <c r="AA942" s="2">
        <f>SUMIFS('Growth rates'!F$4:F$999,'Growth rates'!$B$4:$B$999,Demands!$A942,'Growth rates'!$C$4:$C$999,$W942)</f>
        <v>1.1272141636636217</v>
      </c>
      <c r="AB942" s="2">
        <f>SUMIFS('Growth rates'!G$4:G$999,'Growth rates'!$B$4:$B$999,Demands!$A942,'Growth rates'!$C$4:$C$999,$W942)</f>
        <v>1.2336916035794434</v>
      </c>
      <c r="AC942" s="2">
        <f>SUMIFS('Growth rates'!H$4:H$999,'Growth rates'!$B$4:$B$999,Demands!$A942,'Growth rates'!$C$4:$C$999,$W942)</f>
        <v>1.3395591227384045</v>
      </c>
      <c r="AD942" s="2">
        <f>SUMIFS('Growth rates'!I$4:I$999,'Growth rates'!$B$4:$B$999,Demands!$A942,'Growth rates'!$C$4:$C$999,$W942)</f>
        <v>1.4488231090128594</v>
      </c>
      <c r="AE942" s="2">
        <f>SUMIFS('Growth rates'!J$4:J$999,'Growth rates'!$B$4:$B$999,Demands!$A942,'Growth rates'!$C$4:$C$999,$W942)</f>
        <v>1.5616927861738878</v>
      </c>
      <c r="AF942" s="2">
        <f>SUMIFS('Growth rates'!K$4:K$999,'Growth rates'!$B$4:$B$999,Demands!$A942,'Growth rates'!$C$4:$C$999,$W942)</f>
        <v>1.6770850792896983</v>
      </c>
      <c r="AG942" s="2">
        <f>SUMIFS('Growth rates'!L$4:L$999,'Growth rates'!$B$4:$B$999,Demands!$A942,'Growth rates'!$C$4:$C$999,$W942)</f>
        <v>1.7919218672886927</v>
      </c>
      <c r="AH942" s="2">
        <f>SUMIFS('Growth rates'!M$4:M$999,'Growth rates'!$B$4:$B$999,Demands!$A942,'Growth rates'!$C$4:$C$999,$W942)</f>
        <v>1.9082057621215931</v>
      </c>
      <c r="AI942" s="2">
        <f>SUMIFS('Growth rates'!N$4:N$999,'Growth rates'!$B$4:$B$999,Demands!$A942,'Growth rates'!$C$4:$C$999,$W942)</f>
        <v>2.0266171047853172</v>
      </c>
      <c r="AJ942" s="2">
        <f>SUMIFS('Growth rates'!O$4:O$999,'Growth rates'!$B$4:$B$999,Demands!$A942,'Growth rates'!$C$4:$C$999,$W942)</f>
        <v>2.1401988411505619</v>
      </c>
      <c r="AK942" s="2">
        <f>SUMIFS('Growth rates'!P$4:P$999,'Growth rates'!$B$4:$B$999,Demands!$A942,'Growth rates'!$C$4:$C$999,$W942)</f>
        <v>2.2484722881805737</v>
      </c>
      <c r="AL942" s="2">
        <f>SUMIFS('Growth rates'!Q$4:Q$999,'Growth rates'!$B$4:$B$999,Demands!$A942,'Growth rates'!$C$4:$C$999,$W942)</f>
        <v>2.3501786113361454</v>
      </c>
      <c r="AM942" s="2">
        <f>SUMIFS('Growth rates'!R$4:R$999,'Growth rates'!$B$4:$B$999,Demands!$A942,'Growth rates'!$C$4:$C$999,$W942)</f>
        <v>2.4439361771470605</v>
      </c>
      <c r="AN942" s="2">
        <f>SUMIFS('Growth rates'!S$4:S$999,'Growth rates'!$B$4:$B$999,Demands!$A942,'Growth rates'!$C$4:$C$999,$W942)</f>
        <v>2.529550602471343</v>
      </c>
      <c r="AO942" s="2">
        <f>SUMIFS('Growth rates'!T$4:T$999,'Growth rates'!$B$4:$B$999,Demands!$A942,'Growth rates'!$C$4:$C$999,$W942)</f>
        <v>2.6071880441564002</v>
      </c>
      <c r="AP942" s="2">
        <f>SUMIFS('Growth rates'!U$4:U$999,'Growth rates'!$B$4:$B$999,Demands!$A942,'Growth rates'!$C$4:$C$999,$W942)</f>
        <v>2.6755823928448379</v>
      </c>
      <c r="AR942">
        <f>VLOOKUP(C942&amp;A942,Driver_elast!$A$2:$E$1161,5,FALSE)</f>
        <v>-8.3328000000000013E-2</v>
      </c>
      <c r="AS942">
        <f t="shared" si="301"/>
        <v>-8.3328000000000013E-2</v>
      </c>
      <c r="AT942">
        <f t="shared" si="302"/>
        <v>-1.6665600000000003E-2</v>
      </c>
      <c r="AV942" s="2" cm="1">
        <f t="array" ref="AV942">TREND($AR942:$AS942,$AR$3:$AS$3,AV$1)</f>
        <v>-8.3328000000000013E-2</v>
      </c>
      <c r="AW942" s="2" cm="1">
        <f t="array" ref="AW942">TREND($AR942:$AS942,$AR$3:$AS$3,AW$1)</f>
        <v>-8.3328000000000013E-2</v>
      </c>
      <c r="AX942" s="2" cm="1">
        <f t="array" ref="AX942">TREND($AR942:$AS942,$AR$3:$AS$3,AX$1)</f>
        <v>-8.3328000000000013E-2</v>
      </c>
      <c r="AY942" s="2" cm="1">
        <f t="array" ref="AY942">TREND($AR942:$AS942,$AR$3:$AS$3,AY$1)</f>
        <v>-8.3328000000000013E-2</v>
      </c>
      <c r="AZ942" s="2" cm="1">
        <f t="array" ref="AZ942">TREND($AR942:$AS942,$AR$3:$AS$3,AZ$1)</f>
        <v>-8.3328000000000013E-2</v>
      </c>
      <c r="BA942" s="2" cm="1">
        <f t="array" ref="BA942">TREND($AR942:$AS942,$AR$3:$AS$3,BA$1)</f>
        <v>-8.3328000000000013E-2</v>
      </c>
      <c r="BB942" s="2" cm="1">
        <f t="array" ref="BB942">TREND($AR942:$AS942,$AR$3:$AS$3,BB$1)</f>
        <v>-8.3328000000000013E-2</v>
      </c>
      <c r="BC942" s="2" cm="1">
        <f t="array" ref="BC942">TREND($AR942:$AS942,$AR$3:$AS$3,BC$1)</f>
        <v>-8.3328000000000013E-2</v>
      </c>
      <c r="BD942" s="2" cm="1">
        <f t="array" ref="BD942">TREND($AR942:$AS942,$AR$3:$AS$3,BD$1)</f>
        <v>-8.3328000000000013E-2</v>
      </c>
      <c r="BE942" s="2" cm="1">
        <f t="array" ref="BE942">TREND($AR942:$AS942,$AR$3:$AS$3,BE$1)</f>
        <v>-8.3328000000000013E-2</v>
      </c>
      <c r="BF942" s="20" cm="1">
        <f t="array" ref="BF942">TREND($AS942:$AT942,$AS$3:$AT$3,BF$1)</f>
        <v>-7.499520000000004E-2</v>
      </c>
      <c r="BG942" s="20" cm="1">
        <f t="array" ref="BG942">TREND($AS942:$AT942,$AS$3:$AT$3,BG$1)</f>
        <v>-6.6662400000000233E-2</v>
      </c>
      <c r="BH942" s="20" cm="1">
        <f t="array" ref="BH942">TREND($AS942:$AT942,$AS$3:$AT$3,BH$1)</f>
        <v>-5.8329599999999981E-2</v>
      </c>
      <c r="BI942" s="20" cm="1">
        <f t="array" ref="BI942">TREND($AS942:$AT942,$AS$3:$AT$3,BI$1)</f>
        <v>-4.9996800000000174E-2</v>
      </c>
      <c r="BJ942" s="20" cm="1">
        <f t="array" ref="BJ942">TREND($AS942:$AT942,$AS$3:$AT$3,BJ$1)</f>
        <v>-4.1663999999999923E-2</v>
      </c>
      <c r="BK942" s="20" cm="1">
        <f t="array" ref="BK942">TREND($AS942:$AT942,$AS$3:$AT$3,BK$1)</f>
        <v>-3.3331200000000116E-2</v>
      </c>
      <c r="BL942" s="20" cm="1">
        <f t="array" ref="BL942">TREND($AS942:$AT942,$AS$3:$AT$3,BL$1)</f>
        <v>-2.4998400000000309E-2</v>
      </c>
      <c r="BM942" s="20" cm="1">
        <f t="array" ref="BM942">TREND($AS942:$AT942,$AS$3:$AT$3,BM$1)</f>
        <v>-1.6665600000000058E-2</v>
      </c>
    </row>
    <row r="943" spans="1:65" x14ac:dyDescent="0.35">
      <c r="A943" t="str">
        <f>IF(BYDem!B941="","\I:",BYDem!B941)</f>
        <v>Nor-Ice</v>
      </c>
      <c r="B943" t="str">
        <f>BYDem!E941</f>
        <v>ONO</v>
      </c>
      <c r="C943" t="str">
        <f t="shared" si="303"/>
        <v>ONO</v>
      </c>
      <c r="D943" s="4">
        <f>SUMIFS(BYDem!$M$2:$M$2000,BYDem!$B$2:$B$2000,Demands!$A943,BYDem!$E$2:$E$2000,Demands!$B943)</f>
        <v>5.4846577584</v>
      </c>
      <c r="E943" s="4">
        <f t="shared" si="284"/>
        <v>5.5027466351789567</v>
      </c>
      <c r="F943" s="4">
        <f t="shared" si="285"/>
        <v>5.7422021239608911</v>
      </c>
      <c r="G943" s="4">
        <f t="shared" si="286"/>
        <v>5.9434544953203865</v>
      </c>
      <c r="H943" s="4">
        <f t="shared" si="287"/>
        <v>6.1326916617955582</v>
      </c>
      <c r="I943" s="4">
        <f t="shared" si="288"/>
        <v>6.3182915249514862</v>
      </c>
      <c r="J943" s="4">
        <f t="shared" si="289"/>
        <v>6.5009218727038753</v>
      </c>
      <c r="K943" s="4">
        <f t="shared" si="290"/>
        <v>6.6791464173665096</v>
      </c>
      <c r="L943" s="4">
        <f t="shared" si="291"/>
        <v>6.8488372079139612</v>
      </c>
      <c r="M943" s="4">
        <f t="shared" si="292"/>
        <v>7.0137402666016273</v>
      </c>
      <c r="N943" s="4">
        <f t="shared" si="293"/>
        <v>7.1590757496707305</v>
      </c>
      <c r="O943" s="4">
        <f t="shared" si="294"/>
        <v>7.2781711837968119</v>
      </c>
      <c r="P943" s="4">
        <f t="shared" si="295"/>
        <v>7.3738023632693199</v>
      </c>
      <c r="Q943" s="4">
        <f t="shared" si="296"/>
        <v>7.4480554523252449</v>
      </c>
      <c r="R943" s="4">
        <f t="shared" si="297"/>
        <v>7.5031780565149653</v>
      </c>
      <c r="S943" s="4">
        <f t="shared" si="298"/>
        <v>7.5421878541223339</v>
      </c>
      <c r="T943" s="4">
        <f t="shared" si="299"/>
        <v>7.5679544954235221</v>
      </c>
      <c r="U943" s="4">
        <f t="shared" si="300"/>
        <v>7.5826866998771294</v>
      </c>
      <c r="W943" s="5" t="str">
        <f>VLOOKUP(C943&amp;A943,Driver_elast!$A$2:$D$1161,4,FALSE)</f>
        <v>GDP</v>
      </c>
      <c r="X943" s="5">
        <v>1</v>
      </c>
      <c r="Y943" s="2">
        <f>SUMIFS('Growth rates'!D$4:D$999,'Growth rates'!$B$4:$B$999,Demands!$A943,'Growth rates'!$C$4:$C$999,$W943)</f>
        <v>1</v>
      </c>
      <c r="Z943" s="2">
        <f>SUMIFS('Growth rates'!E$4:E$999,'Growth rates'!$B$4:$B$999,Demands!$A943,'Growth rates'!$C$4:$C$999,$W943)</f>
        <v>1.0088889548472404</v>
      </c>
      <c r="AA943" s="2">
        <f>SUMIFS('Growth rates'!F$4:F$999,'Growth rates'!$B$4:$B$999,Demands!$A943,'Growth rates'!$C$4:$C$999,$W943)</f>
        <v>1.1272141636636217</v>
      </c>
      <c r="AB943" s="2">
        <f>SUMIFS('Growth rates'!G$4:G$999,'Growth rates'!$B$4:$B$999,Demands!$A943,'Growth rates'!$C$4:$C$999,$W943)</f>
        <v>1.2336916035794434</v>
      </c>
      <c r="AC943" s="2">
        <f>SUMIFS('Growth rates'!H$4:H$999,'Growth rates'!$B$4:$B$999,Demands!$A943,'Growth rates'!$C$4:$C$999,$W943)</f>
        <v>1.3395591227384045</v>
      </c>
      <c r="AD943" s="2">
        <f>SUMIFS('Growth rates'!I$4:I$999,'Growth rates'!$B$4:$B$999,Demands!$A943,'Growth rates'!$C$4:$C$999,$W943)</f>
        <v>1.4488231090128594</v>
      </c>
      <c r="AE943" s="2">
        <f>SUMIFS('Growth rates'!J$4:J$999,'Growth rates'!$B$4:$B$999,Demands!$A943,'Growth rates'!$C$4:$C$999,$W943)</f>
        <v>1.5616927861738878</v>
      </c>
      <c r="AF943" s="2">
        <f>SUMIFS('Growth rates'!K$4:K$999,'Growth rates'!$B$4:$B$999,Demands!$A943,'Growth rates'!$C$4:$C$999,$W943)</f>
        <v>1.6770850792896983</v>
      </c>
      <c r="AG943" s="2">
        <f>SUMIFS('Growth rates'!L$4:L$999,'Growth rates'!$B$4:$B$999,Demands!$A943,'Growth rates'!$C$4:$C$999,$W943)</f>
        <v>1.7919218672886927</v>
      </c>
      <c r="AH943" s="2">
        <f>SUMIFS('Growth rates'!M$4:M$999,'Growth rates'!$B$4:$B$999,Demands!$A943,'Growth rates'!$C$4:$C$999,$W943)</f>
        <v>1.9082057621215931</v>
      </c>
      <c r="AI943" s="2">
        <f>SUMIFS('Growth rates'!N$4:N$999,'Growth rates'!$B$4:$B$999,Demands!$A943,'Growth rates'!$C$4:$C$999,$W943)</f>
        <v>2.0266171047853172</v>
      </c>
      <c r="AJ943" s="2">
        <f>SUMIFS('Growth rates'!O$4:O$999,'Growth rates'!$B$4:$B$999,Demands!$A943,'Growth rates'!$C$4:$C$999,$W943)</f>
        <v>2.1401988411505619</v>
      </c>
      <c r="AK943" s="2">
        <f>SUMIFS('Growth rates'!P$4:P$999,'Growth rates'!$B$4:$B$999,Demands!$A943,'Growth rates'!$C$4:$C$999,$W943)</f>
        <v>2.2484722881805737</v>
      </c>
      <c r="AL943" s="2">
        <f>SUMIFS('Growth rates'!Q$4:Q$999,'Growth rates'!$B$4:$B$999,Demands!$A943,'Growth rates'!$C$4:$C$999,$W943)</f>
        <v>2.3501786113361454</v>
      </c>
      <c r="AM943" s="2">
        <f>SUMIFS('Growth rates'!R$4:R$999,'Growth rates'!$B$4:$B$999,Demands!$A943,'Growth rates'!$C$4:$C$999,$W943)</f>
        <v>2.4439361771470605</v>
      </c>
      <c r="AN943" s="2">
        <f>SUMIFS('Growth rates'!S$4:S$999,'Growth rates'!$B$4:$B$999,Demands!$A943,'Growth rates'!$C$4:$C$999,$W943)</f>
        <v>2.529550602471343</v>
      </c>
      <c r="AO943" s="2">
        <f>SUMIFS('Growth rates'!T$4:T$999,'Growth rates'!$B$4:$B$999,Demands!$A943,'Growth rates'!$C$4:$C$999,$W943)</f>
        <v>2.6071880441564002</v>
      </c>
      <c r="AP943" s="2">
        <f>SUMIFS('Growth rates'!U$4:U$999,'Growth rates'!$B$4:$B$999,Demands!$A943,'Growth rates'!$C$4:$C$999,$W943)</f>
        <v>2.6755823928448379</v>
      </c>
      <c r="AR943">
        <f>VLOOKUP(C943&amp;A943,Driver_elast!$A$2:$E$1161,5,FALSE)</f>
        <v>0.37103199999999997</v>
      </c>
      <c r="AS943">
        <f t="shared" si="301"/>
        <v>0.37103199999999997</v>
      </c>
      <c r="AT943">
        <f t="shared" si="302"/>
        <v>7.4206399999999992E-2</v>
      </c>
      <c r="AV943" s="2" cm="1">
        <f t="array" ref="AV943">TREND($AR943:$AS943,$AR$3:$AS$3,AV$1)</f>
        <v>0.37103199999999997</v>
      </c>
      <c r="AW943" s="2" cm="1">
        <f t="array" ref="AW943">TREND($AR943:$AS943,$AR$3:$AS$3,AW$1)</f>
        <v>0.37103199999999997</v>
      </c>
      <c r="AX943" s="2" cm="1">
        <f t="array" ref="AX943">TREND($AR943:$AS943,$AR$3:$AS$3,AX$1)</f>
        <v>0.37103199999999997</v>
      </c>
      <c r="AY943" s="2" cm="1">
        <f t="array" ref="AY943">TREND($AR943:$AS943,$AR$3:$AS$3,AY$1)</f>
        <v>0.37103199999999997</v>
      </c>
      <c r="AZ943" s="2" cm="1">
        <f t="array" ref="AZ943">TREND($AR943:$AS943,$AR$3:$AS$3,AZ$1)</f>
        <v>0.37103199999999997</v>
      </c>
      <c r="BA943" s="2" cm="1">
        <f t="array" ref="BA943">TREND($AR943:$AS943,$AR$3:$AS$3,BA$1)</f>
        <v>0.37103199999999997</v>
      </c>
      <c r="BB943" s="2" cm="1">
        <f t="array" ref="BB943">TREND($AR943:$AS943,$AR$3:$AS$3,BB$1)</f>
        <v>0.37103199999999997</v>
      </c>
      <c r="BC943" s="2" cm="1">
        <f t="array" ref="BC943">TREND($AR943:$AS943,$AR$3:$AS$3,BC$1)</f>
        <v>0.37103199999999997</v>
      </c>
      <c r="BD943" s="2" cm="1">
        <f t="array" ref="BD943">TREND($AR943:$AS943,$AR$3:$AS$3,BD$1)</f>
        <v>0.37103199999999997</v>
      </c>
      <c r="BE943" s="2" cm="1">
        <f t="array" ref="BE943">TREND($AR943:$AS943,$AR$3:$AS$3,BE$1)</f>
        <v>0.37103199999999997</v>
      </c>
      <c r="BF943" s="20" cm="1">
        <f t="array" ref="BF943">TREND($AS943:$AT943,$AS$3:$AT$3,BF$1)</f>
        <v>0.33392879999999892</v>
      </c>
      <c r="BG943" s="20" cm="1">
        <f t="array" ref="BG943">TREND($AS943:$AT943,$AS$3:$AT$3,BG$1)</f>
        <v>0.29682560000000002</v>
      </c>
      <c r="BH943" s="20" cm="1">
        <f t="array" ref="BH943">TREND($AS943:$AT943,$AS$3:$AT$3,BH$1)</f>
        <v>0.25972239999999935</v>
      </c>
      <c r="BI943" s="20" cm="1">
        <f t="array" ref="BI943">TREND($AS943:$AT943,$AS$3:$AT$3,BI$1)</f>
        <v>0.22261920000000046</v>
      </c>
      <c r="BJ943" s="20" cm="1">
        <f t="array" ref="BJ943">TREND($AS943:$AT943,$AS$3:$AT$3,BJ$1)</f>
        <v>0.18551599999999979</v>
      </c>
      <c r="BK943" s="20" cm="1">
        <f t="array" ref="BK943">TREND($AS943:$AT943,$AS$3:$AT$3,BK$1)</f>
        <v>0.14841279999999912</v>
      </c>
      <c r="BL943" s="20" cm="1">
        <f t="array" ref="BL943">TREND($AS943:$AT943,$AS$3:$AT$3,BL$1)</f>
        <v>0.11130960000000023</v>
      </c>
      <c r="BM943" s="20" cm="1">
        <f t="array" ref="BM943">TREND($AS943:$AT943,$AS$3:$AT$3,BM$1)</f>
        <v>7.4206399999999562E-2</v>
      </c>
    </row>
    <row r="944" spans="1:65" x14ac:dyDescent="0.35">
      <c r="A944" t="str">
        <f>IF(BYDem!B942="","\I:",BYDem!B942)</f>
        <v>Nor-Ice</v>
      </c>
      <c r="B944" t="str">
        <f>BYDem!E942</f>
        <v>RCK</v>
      </c>
      <c r="C944" t="str">
        <f t="shared" si="303"/>
        <v>RCK</v>
      </c>
      <c r="D944" s="4">
        <f>SUMIFS(BYDem!$M$2:$M$2000,BYDem!$B$2:$B$2000,Demands!$A944,BYDem!$E$2:$E$2000,Demands!$B944)</f>
        <v>12.4512989793384</v>
      </c>
      <c r="E944" s="4">
        <f t="shared" si="284"/>
        <v>12.530344248437848</v>
      </c>
      <c r="F944" s="4">
        <f t="shared" si="285"/>
        <v>12.925983212195277</v>
      </c>
      <c r="G944" s="4">
        <f t="shared" si="286"/>
        <v>13.263801537373817</v>
      </c>
      <c r="H944" s="4">
        <f t="shared" si="287"/>
        <v>13.598491195175663</v>
      </c>
      <c r="I944" s="4">
        <f t="shared" si="288"/>
        <v>13.930145045818248</v>
      </c>
      <c r="J944" s="4">
        <f t="shared" si="289"/>
        <v>14.262992233313858</v>
      </c>
      <c r="K944" s="4">
        <f t="shared" si="290"/>
        <v>14.616974014778297</v>
      </c>
      <c r="L944" s="4">
        <f t="shared" si="291"/>
        <v>14.915374636898242</v>
      </c>
      <c r="M944" s="4">
        <f t="shared" si="292"/>
        <v>15.176906123989319</v>
      </c>
      <c r="N944" s="4">
        <f t="shared" si="293"/>
        <v>15.380578606904558</v>
      </c>
      <c r="O944" s="4">
        <f t="shared" si="294"/>
        <v>15.551079195265491</v>
      </c>
      <c r="P944" s="4">
        <f t="shared" si="295"/>
        <v>15.694200773232909</v>
      </c>
      <c r="Q944" s="4">
        <f t="shared" si="296"/>
        <v>15.797799508928772</v>
      </c>
      <c r="R944" s="4">
        <f t="shared" si="297"/>
        <v>15.853498150158986</v>
      </c>
      <c r="S944" s="4">
        <f t="shared" si="298"/>
        <v>15.872604044142802</v>
      </c>
      <c r="T944" s="4">
        <f t="shared" si="299"/>
        <v>15.874974543227168</v>
      </c>
      <c r="U944" s="4">
        <f t="shared" si="300"/>
        <v>15.872113432602427</v>
      </c>
      <c r="W944" s="5" t="str">
        <f>VLOOKUP(C944&amp;A944,Driver_elast!$A$2:$D$1161,4,FALSE)</f>
        <v>POP</v>
      </c>
      <c r="X944" s="5">
        <v>1</v>
      </c>
      <c r="Y944" s="2">
        <f>SUMIFS('Growth rates'!D$4:D$999,'Growth rates'!$B$4:$B$999,Demands!$A944,'Growth rates'!$C$4:$C$999,$W944)</f>
        <v>1</v>
      </c>
      <c r="Z944" s="2">
        <f>SUMIFS('Growth rates'!E$4:E$999,'Growth rates'!$B$4:$B$999,Demands!$A944,'Growth rates'!$C$4:$C$999,$W944)</f>
        <v>1.0052988182980345</v>
      </c>
      <c r="AA944" s="2">
        <f>SUMIFS('Growth rates'!F$4:F$999,'Growth rates'!$B$4:$B$999,Demands!$A944,'Growth rates'!$C$4:$C$999,$W944)</f>
        <v>1.0317929097882068</v>
      </c>
      <c r="AB944" s="2">
        <f>SUMIFS('Growth rates'!G$4:G$999,'Growth rates'!$B$4:$B$999,Demands!$A944,'Growth rates'!$C$4:$C$999,$W944)</f>
        <v>1.0543005499166809</v>
      </c>
      <c r="AC944" s="2">
        <f>SUMIFS('Growth rates'!H$4:H$999,'Growth rates'!$B$4:$B$999,Demands!$A944,'Growth rates'!$C$4:$C$999,$W944)</f>
        <v>1.0765058433755159</v>
      </c>
      <c r="AD944" s="2">
        <f>SUMIFS('Growth rates'!I$4:I$999,'Growth rates'!$B$4:$B$999,Demands!$A944,'Growth rates'!$C$4:$C$999,$W944)</f>
        <v>1.0984201895461079</v>
      </c>
      <c r="AE944" s="2">
        <f>SUMIFS('Growth rates'!J$4:J$999,'Growth rates'!$B$4:$B$999,Demands!$A944,'Growth rates'!$C$4:$C$999,$W944)</f>
        <v>1.1203268192123683</v>
      </c>
      <c r="AF944" s="2">
        <f>SUMIFS('Growth rates'!K$4:K$999,'Growth rates'!$B$4:$B$999,Demands!$A944,'Growth rates'!$C$4:$C$999,$W944)</f>
        <v>1.1435345567336515</v>
      </c>
      <c r="AG944" s="2">
        <f>SUMIFS('Growth rates'!L$4:L$999,'Growth rates'!$B$4:$B$999,Demands!$A944,'Growth rates'!$C$4:$C$999,$W944)</f>
        <v>1.1630199577914226</v>
      </c>
      <c r="AH944" s="2">
        <f>SUMIFS('Growth rates'!M$4:M$999,'Growth rates'!$B$4:$B$999,Demands!$A944,'Growth rates'!$C$4:$C$999,$W944)</f>
        <v>1.1800413387166941</v>
      </c>
      <c r="AI944" s="2">
        <f>SUMIFS('Growth rates'!N$4:N$999,'Growth rates'!$B$4:$B$999,Demands!$A944,'Growth rates'!$C$4:$C$999,$W944)</f>
        <v>1.1947279509569868</v>
      </c>
      <c r="AJ944" s="2">
        <f>SUMIFS('Growth rates'!O$4:O$999,'Growth rates'!$B$4:$B$999,Demands!$A944,'Growth rates'!$C$4:$C$999,$W944)</f>
        <v>1.208546105710008</v>
      </c>
      <c r="AK944" s="2">
        <f>SUMIFS('Growth rates'!P$4:P$999,'Growth rates'!$B$4:$B$999,Demands!$A944,'Growth rates'!$C$4:$C$999,$W944)</f>
        <v>1.2218086721513006</v>
      </c>
      <c r="AL944" s="2">
        <f>SUMIFS('Growth rates'!Q$4:Q$999,'Growth rates'!$B$4:$B$999,Demands!$A944,'Growth rates'!$C$4:$C$999,$W944)</f>
        <v>1.2330284694464484</v>
      </c>
      <c r="AM944" s="2">
        <f>SUMIFS('Growth rates'!R$4:R$999,'Growth rates'!$B$4:$B$999,Demands!$A944,'Growth rates'!$C$4:$C$999,$W944)</f>
        <v>1.2402856663932802</v>
      </c>
      <c r="AN944" s="2">
        <f>SUMIFS('Growth rates'!S$4:S$999,'Growth rates'!$B$4:$B$999,Demands!$A944,'Growth rates'!$C$4:$C$999,$W944)</f>
        <v>1.243404712518299</v>
      </c>
      <c r="AO944" s="2">
        <f>SUMIFS('Growth rates'!T$4:T$999,'Growth rates'!$B$4:$B$999,Demands!$A944,'Growth rates'!$C$4:$C$999,$W944)</f>
        <v>1.2439213675581813</v>
      </c>
      <c r="AP944" s="2">
        <f>SUMIFS('Growth rates'!U$4:U$999,'Growth rates'!$B$4:$B$999,Demands!$A944,'Growth rates'!$C$4:$C$999,$W944)</f>
        <v>1.2429857414082248</v>
      </c>
      <c r="AR944">
        <f>VLOOKUP(C944&amp;A944,Driver_elast!$A$2:$E$1161,5,FALSE)</f>
        <v>1.19807</v>
      </c>
      <c r="AS944">
        <f t="shared" si="301"/>
        <v>1.19807</v>
      </c>
      <c r="AT944">
        <f t="shared" si="302"/>
        <v>0.23961399999999999</v>
      </c>
      <c r="AV944" s="2" cm="1">
        <f t="array" ref="AV944">TREND($AR944:$AS944,$AR$3:$AS$3,AV$1)</f>
        <v>1.19807</v>
      </c>
      <c r="AW944" s="2" cm="1">
        <f t="array" ref="AW944">TREND($AR944:$AS944,$AR$3:$AS$3,AW$1)</f>
        <v>1.19807</v>
      </c>
      <c r="AX944" s="2" cm="1">
        <f t="array" ref="AX944">TREND($AR944:$AS944,$AR$3:$AS$3,AX$1)</f>
        <v>1.19807</v>
      </c>
      <c r="AY944" s="2" cm="1">
        <f t="array" ref="AY944">TREND($AR944:$AS944,$AR$3:$AS$3,AY$1)</f>
        <v>1.19807</v>
      </c>
      <c r="AZ944" s="2" cm="1">
        <f t="array" ref="AZ944">TREND($AR944:$AS944,$AR$3:$AS$3,AZ$1)</f>
        <v>1.19807</v>
      </c>
      <c r="BA944" s="2" cm="1">
        <f t="array" ref="BA944">TREND($AR944:$AS944,$AR$3:$AS$3,BA$1)</f>
        <v>1.19807</v>
      </c>
      <c r="BB944" s="2" cm="1">
        <f t="array" ref="BB944">TREND($AR944:$AS944,$AR$3:$AS$3,BB$1)</f>
        <v>1.19807</v>
      </c>
      <c r="BC944" s="2" cm="1">
        <f t="array" ref="BC944">TREND($AR944:$AS944,$AR$3:$AS$3,BC$1)</f>
        <v>1.19807</v>
      </c>
      <c r="BD944" s="2" cm="1">
        <f t="array" ref="BD944">TREND($AR944:$AS944,$AR$3:$AS$3,BD$1)</f>
        <v>1.19807</v>
      </c>
      <c r="BE944" s="2" cm="1">
        <f t="array" ref="BE944">TREND($AR944:$AS944,$AR$3:$AS$3,BE$1)</f>
        <v>1.19807</v>
      </c>
      <c r="BF944" s="20" cm="1">
        <f t="array" ref="BF944">TREND($AS944:$AT944,$AS$3:$AT$3,BF$1)</f>
        <v>1.0782629999999997</v>
      </c>
      <c r="BG944" s="20" cm="1">
        <f t="array" ref="BG944">TREND($AS944:$AT944,$AS$3:$AT$3,BG$1)</f>
        <v>0.9584559999999982</v>
      </c>
      <c r="BH944" s="20" cm="1">
        <f t="array" ref="BH944">TREND($AS944:$AT944,$AS$3:$AT$3,BH$1)</f>
        <v>0.83864899999999665</v>
      </c>
      <c r="BI944" s="20" cm="1">
        <f t="array" ref="BI944">TREND($AS944:$AT944,$AS$3:$AT$3,BI$1)</f>
        <v>0.7188420000000022</v>
      </c>
      <c r="BJ944" s="20" cm="1">
        <f t="array" ref="BJ944">TREND($AS944:$AT944,$AS$3:$AT$3,BJ$1)</f>
        <v>0.59903500000000065</v>
      </c>
      <c r="BK944" s="20" cm="1">
        <f t="array" ref="BK944">TREND($AS944:$AT944,$AS$3:$AT$3,BK$1)</f>
        <v>0.4792279999999991</v>
      </c>
      <c r="BL944" s="20" cm="1">
        <f t="array" ref="BL944">TREND($AS944:$AT944,$AS$3:$AT$3,BL$1)</f>
        <v>0.35942099999999755</v>
      </c>
      <c r="BM944" s="20" cm="1">
        <f t="array" ref="BM944">TREND($AS944:$AT944,$AS$3:$AT$3,BM$1)</f>
        <v>0.2396140000000031</v>
      </c>
    </row>
    <row r="945" spans="1:65" x14ac:dyDescent="0.35">
      <c r="A945" t="str">
        <f>IF(BYDem!B943="","\I:",BYDem!B943)</f>
        <v>Nor-Ice</v>
      </c>
      <c r="B945" t="str">
        <f>BYDem!E943</f>
        <v>REA</v>
      </c>
      <c r="C945" t="str">
        <f t="shared" si="303"/>
        <v>REA</v>
      </c>
      <c r="D945" s="4">
        <f>SUMIFS(BYDem!$M$2:$M$2000,BYDem!$B$2:$B$2000,Demands!$A945,BYDem!$E$2:$E$2000,Demands!$B945)</f>
        <v>58.992490753659901</v>
      </c>
      <c r="E945" s="4">
        <f t="shared" si="284"/>
        <v>59.666408664211531</v>
      </c>
      <c r="F945" s="4">
        <f t="shared" si="285"/>
        <v>68.659797602641859</v>
      </c>
      <c r="G945" s="4">
        <f t="shared" si="286"/>
        <v>76.9949443005288</v>
      </c>
      <c r="H945" s="4">
        <f t="shared" si="287"/>
        <v>85.486316972337818</v>
      </c>
      <c r="I945" s="4">
        <f t="shared" si="288"/>
        <v>94.447623367506949</v>
      </c>
      <c r="J945" s="4">
        <f t="shared" si="289"/>
        <v>103.90373341607275</v>
      </c>
      <c r="K945" s="4">
        <f t="shared" si="290"/>
        <v>113.77043328467221</v>
      </c>
      <c r="L945" s="4">
        <f t="shared" si="291"/>
        <v>123.78229676530141</v>
      </c>
      <c r="M945" s="4">
        <f t="shared" si="292"/>
        <v>134.10559805216354</v>
      </c>
      <c r="N945" s="4">
        <f t="shared" si="293"/>
        <v>143.73096033764961</v>
      </c>
      <c r="O945" s="4">
        <f t="shared" si="294"/>
        <v>152.01298805296886</v>
      </c>
      <c r="P945" s="4">
        <f t="shared" si="295"/>
        <v>158.93139557317701</v>
      </c>
      <c r="Q945" s="4">
        <f t="shared" si="296"/>
        <v>164.47485569270123</v>
      </c>
      <c r="R945" s="4">
        <f t="shared" si="297"/>
        <v>168.69118514080768</v>
      </c>
      <c r="S945" s="4">
        <f t="shared" si="298"/>
        <v>171.72905406817307</v>
      </c>
      <c r="T945" s="4">
        <f t="shared" si="299"/>
        <v>173.76118853612803</v>
      </c>
      <c r="U945" s="4">
        <f t="shared" si="300"/>
        <v>174.9328177764678</v>
      </c>
      <c r="W945" s="5" t="str">
        <f>VLOOKUP(C945&amp;A945,Driver_elast!$A$2:$D$1161,4,FALSE)</f>
        <v>GDP</v>
      </c>
      <c r="X945" s="5">
        <v>0</v>
      </c>
      <c r="Y945" s="2">
        <f>SUMIFS('Growth rates'!D$4:D$999,'Growth rates'!$B$4:$B$999,Demands!$A945,'Growth rates'!$C$4:$C$999,$W945)</f>
        <v>1</v>
      </c>
      <c r="Z945" s="2">
        <f>SUMIFS('Growth rates'!E$4:E$999,'Growth rates'!$B$4:$B$999,Demands!$A945,'Growth rates'!$C$4:$C$999,$W945)</f>
        <v>1.0088889548472404</v>
      </c>
      <c r="AA945" s="2">
        <f>SUMIFS('Growth rates'!F$4:F$999,'Growth rates'!$B$4:$B$999,Demands!$A945,'Growth rates'!$C$4:$C$999,$W945)</f>
        <v>1.1272141636636217</v>
      </c>
      <c r="AB945" s="2">
        <f>SUMIFS('Growth rates'!G$4:G$999,'Growth rates'!$B$4:$B$999,Demands!$A945,'Growth rates'!$C$4:$C$999,$W945)</f>
        <v>1.2336916035794434</v>
      </c>
      <c r="AC945" s="2">
        <f>SUMIFS('Growth rates'!H$4:H$999,'Growth rates'!$B$4:$B$999,Demands!$A945,'Growth rates'!$C$4:$C$999,$W945)</f>
        <v>1.3395591227384045</v>
      </c>
      <c r="AD945" s="2">
        <f>SUMIFS('Growth rates'!I$4:I$999,'Growth rates'!$B$4:$B$999,Demands!$A945,'Growth rates'!$C$4:$C$999,$W945)</f>
        <v>1.4488231090128594</v>
      </c>
      <c r="AE945" s="2">
        <f>SUMIFS('Growth rates'!J$4:J$999,'Growth rates'!$B$4:$B$999,Demands!$A945,'Growth rates'!$C$4:$C$999,$W945)</f>
        <v>1.5616927861738878</v>
      </c>
      <c r="AF945" s="2">
        <f>SUMIFS('Growth rates'!K$4:K$999,'Growth rates'!$B$4:$B$999,Demands!$A945,'Growth rates'!$C$4:$C$999,$W945)</f>
        <v>1.6770850792896983</v>
      </c>
      <c r="AG945" s="2">
        <f>SUMIFS('Growth rates'!L$4:L$999,'Growth rates'!$B$4:$B$999,Demands!$A945,'Growth rates'!$C$4:$C$999,$W945)</f>
        <v>1.7919218672886927</v>
      </c>
      <c r="AH945" s="2">
        <f>SUMIFS('Growth rates'!M$4:M$999,'Growth rates'!$B$4:$B$999,Demands!$A945,'Growth rates'!$C$4:$C$999,$W945)</f>
        <v>1.9082057621215931</v>
      </c>
      <c r="AI945" s="2">
        <f>SUMIFS('Growth rates'!N$4:N$999,'Growth rates'!$B$4:$B$999,Demands!$A945,'Growth rates'!$C$4:$C$999,$W945)</f>
        <v>2.0266171047853172</v>
      </c>
      <c r="AJ945" s="2">
        <f>SUMIFS('Growth rates'!O$4:O$999,'Growth rates'!$B$4:$B$999,Demands!$A945,'Growth rates'!$C$4:$C$999,$W945)</f>
        <v>2.1401988411505619</v>
      </c>
      <c r="AK945" s="2">
        <f>SUMIFS('Growth rates'!P$4:P$999,'Growth rates'!$B$4:$B$999,Demands!$A945,'Growth rates'!$C$4:$C$999,$W945)</f>
        <v>2.2484722881805737</v>
      </c>
      <c r="AL945" s="2">
        <f>SUMIFS('Growth rates'!Q$4:Q$999,'Growth rates'!$B$4:$B$999,Demands!$A945,'Growth rates'!$C$4:$C$999,$W945)</f>
        <v>2.3501786113361454</v>
      </c>
      <c r="AM945" s="2">
        <f>SUMIFS('Growth rates'!R$4:R$999,'Growth rates'!$B$4:$B$999,Demands!$A945,'Growth rates'!$C$4:$C$999,$W945)</f>
        <v>2.4439361771470605</v>
      </c>
      <c r="AN945" s="2">
        <f>SUMIFS('Growth rates'!S$4:S$999,'Growth rates'!$B$4:$B$999,Demands!$A945,'Growth rates'!$C$4:$C$999,$W945)</f>
        <v>2.529550602471343</v>
      </c>
      <c r="AO945" s="2">
        <f>SUMIFS('Growth rates'!T$4:T$999,'Growth rates'!$B$4:$B$999,Demands!$A945,'Growth rates'!$C$4:$C$999,$W945)</f>
        <v>2.6071880441564002</v>
      </c>
      <c r="AP945" s="2">
        <f>SUMIFS('Growth rates'!U$4:U$999,'Growth rates'!$B$4:$B$999,Demands!$A945,'Growth rates'!$C$4:$C$999,$W945)</f>
        <v>2.6755823928448379</v>
      </c>
      <c r="AR945">
        <f>VLOOKUP(C945&amp;A945,Driver_elast!$A$2:$E$1161,5,FALSE)</f>
        <v>1.2851669999999999</v>
      </c>
      <c r="AS945">
        <f t="shared" si="301"/>
        <v>1.2851669999999999</v>
      </c>
      <c r="AT945">
        <f t="shared" si="302"/>
        <v>0.25703339999999997</v>
      </c>
      <c r="AV945" s="2" cm="1">
        <f t="array" ref="AV945">TREND($AR945:$AS945,$AR$3:$AS$3,AV$1)</f>
        <v>1.2851669999999999</v>
      </c>
      <c r="AW945" s="2" cm="1">
        <f t="array" ref="AW945">TREND($AR945:$AS945,$AR$3:$AS$3,AW$1)</f>
        <v>1.2851669999999999</v>
      </c>
      <c r="AX945" s="2" cm="1">
        <f t="array" ref="AX945">TREND($AR945:$AS945,$AR$3:$AS$3,AX$1)</f>
        <v>1.2851669999999999</v>
      </c>
      <c r="AY945" s="2" cm="1">
        <f t="array" ref="AY945">TREND($AR945:$AS945,$AR$3:$AS$3,AY$1)</f>
        <v>1.2851669999999999</v>
      </c>
      <c r="AZ945" s="2" cm="1">
        <f t="array" ref="AZ945">TREND($AR945:$AS945,$AR$3:$AS$3,AZ$1)</f>
        <v>1.2851669999999999</v>
      </c>
      <c r="BA945" s="2" cm="1">
        <f t="array" ref="BA945">TREND($AR945:$AS945,$AR$3:$AS$3,BA$1)</f>
        <v>1.2851669999999999</v>
      </c>
      <c r="BB945" s="2" cm="1">
        <f t="array" ref="BB945">TREND($AR945:$AS945,$AR$3:$AS$3,BB$1)</f>
        <v>1.2851669999999999</v>
      </c>
      <c r="BC945" s="2" cm="1">
        <f t="array" ref="BC945">TREND($AR945:$AS945,$AR$3:$AS$3,BC$1)</f>
        <v>1.2851669999999999</v>
      </c>
      <c r="BD945" s="2" cm="1">
        <f t="array" ref="BD945">TREND($AR945:$AS945,$AR$3:$AS$3,BD$1)</f>
        <v>1.2851669999999999</v>
      </c>
      <c r="BE945" s="2" cm="1">
        <f t="array" ref="BE945">TREND($AR945:$AS945,$AR$3:$AS$3,BE$1)</f>
        <v>1.2851669999999999</v>
      </c>
      <c r="BF945" s="20" cm="1">
        <f t="array" ref="BF945">TREND($AS945:$AT945,$AS$3:$AT$3,BF$1)</f>
        <v>1.1566502999999955</v>
      </c>
      <c r="BG945" s="20" cm="1">
        <f t="array" ref="BG945">TREND($AS945:$AT945,$AS$3:$AT$3,BG$1)</f>
        <v>1.0281335999999968</v>
      </c>
      <c r="BH945" s="20" cm="1">
        <f t="array" ref="BH945">TREND($AS945:$AT945,$AS$3:$AT$3,BH$1)</f>
        <v>0.89961689999999805</v>
      </c>
      <c r="BI945" s="20" cm="1">
        <f t="array" ref="BI945">TREND($AS945:$AT945,$AS$3:$AT$3,BI$1)</f>
        <v>0.77110019999999935</v>
      </c>
      <c r="BJ945" s="20" cm="1">
        <f t="array" ref="BJ945">TREND($AS945:$AT945,$AS$3:$AT$3,BJ$1)</f>
        <v>0.64258350000000064</v>
      </c>
      <c r="BK945" s="20" cm="1">
        <f t="array" ref="BK945">TREND($AS945:$AT945,$AS$3:$AT$3,BK$1)</f>
        <v>0.51406679999999483</v>
      </c>
      <c r="BL945" s="20" cm="1">
        <f t="array" ref="BL945">TREND($AS945:$AT945,$AS$3:$AT$3,BL$1)</f>
        <v>0.38555009999999612</v>
      </c>
      <c r="BM945" s="20" cm="1">
        <f t="array" ref="BM945">TREND($AS945:$AT945,$AS$3:$AT$3,BM$1)</f>
        <v>0.25703339999999741</v>
      </c>
    </row>
    <row r="946" spans="1:65" x14ac:dyDescent="0.35">
      <c r="A946" t="str">
        <f>IF(BYDem!B944="","\I:",BYDem!B944)</f>
        <v>Nor-Ice</v>
      </c>
      <c r="B946" t="str">
        <f>BYDem!E944</f>
        <v>RHW</v>
      </c>
      <c r="C946" t="str">
        <f t="shared" si="303"/>
        <v>RHW</v>
      </c>
      <c r="D946" s="4">
        <f>SUMIFS(BYDem!$M$2:$M$2000,BYDem!$B$2:$B$2000,Demands!$A946,BYDem!$E$2:$E$2000,Demands!$B946)</f>
        <v>17.372962008986299</v>
      </c>
      <c r="E946" s="4">
        <f t="shared" si="284"/>
        <v>17.4469936051837</v>
      </c>
      <c r="F946" s="4">
        <f t="shared" si="285"/>
        <v>19.254033792520545</v>
      </c>
      <c r="G946" s="4">
        <f t="shared" si="286"/>
        <v>20.821303554573994</v>
      </c>
      <c r="H946" s="4">
        <f t="shared" si="287"/>
        <v>22.301185647626586</v>
      </c>
      <c r="I946" s="4">
        <f t="shared" si="288"/>
        <v>23.76827181174454</v>
      </c>
      <c r="J946" s="4">
        <f t="shared" si="289"/>
        <v>25.216834959568214</v>
      </c>
      <c r="K946" s="4">
        <f t="shared" si="290"/>
        <v>26.593967415493033</v>
      </c>
      <c r="L946" s="4">
        <f t="shared" si="291"/>
        <v>27.971382005433856</v>
      </c>
      <c r="M946" s="4">
        <f t="shared" si="292"/>
        <v>29.356887185449231</v>
      </c>
      <c r="N946" s="4">
        <f t="shared" si="293"/>
        <v>30.651475496331646</v>
      </c>
      <c r="O946" s="4">
        <f t="shared" si="294"/>
        <v>31.729683761852264</v>
      </c>
      <c r="P946" s="4">
        <f t="shared" si="295"/>
        <v>32.600043171995623</v>
      </c>
      <c r="Q946" s="4">
        <f t="shared" si="296"/>
        <v>33.298777053683509</v>
      </c>
      <c r="R946" s="4">
        <f t="shared" si="297"/>
        <v>33.861678667216708</v>
      </c>
      <c r="S946" s="4">
        <f t="shared" si="298"/>
        <v>34.301000352900999</v>
      </c>
      <c r="T946" s="4">
        <f t="shared" si="299"/>
        <v>34.612426983173485</v>
      </c>
      <c r="U946" s="4">
        <f t="shared" si="300"/>
        <v>34.799371921171115</v>
      </c>
      <c r="W946" s="5" t="str">
        <f>VLOOKUP(C946&amp;A946,Driver_elast!$A$2:$D$1161,4,FALSE)</f>
        <v>GDPPCAP</v>
      </c>
      <c r="X946" s="5">
        <v>1</v>
      </c>
      <c r="Y946" s="2">
        <f>SUMIFS('Growth rates'!D$4:D$999,'Growth rates'!$B$4:$B$999,Demands!$A946,'Growth rates'!$C$4:$C$999,$W946)</f>
        <v>1</v>
      </c>
      <c r="Z946" s="2">
        <f>SUMIFS('Growth rates'!E$4:E$999,'Growth rates'!$B$4:$B$999,Demands!$A946,'Growth rates'!$C$4:$C$999,$W946)</f>
        <v>1.0035712133386225</v>
      </c>
      <c r="AA946" s="2">
        <f>SUMIFS('Growth rates'!F$4:F$999,'Growth rates'!$B$4:$B$999,Demands!$A946,'Growth rates'!$C$4:$C$999,$W946)</f>
        <v>1.0924810133605234</v>
      </c>
      <c r="AB946" s="2">
        <f>SUMIFS('Growth rates'!G$4:G$999,'Growth rates'!$B$4:$B$999,Demands!$A946,'Growth rates'!$C$4:$C$999,$W946)</f>
        <v>1.1701517216100668</v>
      </c>
      <c r="AC946" s="2">
        <f>SUMIFS('Growth rates'!H$4:H$999,'Growth rates'!$B$4:$B$999,Demands!$A946,'Growth rates'!$C$4:$C$999,$W946)</f>
        <v>1.2443584314768361</v>
      </c>
      <c r="AD946" s="2">
        <f>SUMIFS('Growth rates'!I$4:I$999,'Growth rates'!$B$4:$B$999,Demands!$A946,'Growth rates'!$C$4:$C$999,$W946)</f>
        <v>1.3190062626321049</v>
      </c>
      <c r="AE946" s="2">
        <f>SUMIFS('Growth rates'!J$4:J$999,'Growth rates'!$B$4:$B$999,Demands!$A946,'Growth rates'!$C$4:$C$999,$W946)</f>
        <v>1.3939617970333131</v>
      </c>
      <c r="AF946" s="2">
        <f>SUMIFS('Growth rates'!K$4:K$999,'Growth rates'!$B$4:$B$999,Demands!$A946,'Growth rates'!$C$4:$C$999,$W946)</f>
        <v>1.466580147853215</v>
      </c>
      <c r="AG946" s="2">
        <f>SUMIFS('Growth rates'!L$4:L$999,'Growth rates'!$B$4:$B$999,Demands!$A946,'Growth rates'!$C$4:$C$999,$W946)</f>
        <v>1.5407490260885619</v>
      </c>
      <c r="AH946" s="2">
        <f>SUMIFS('Growth rates'!M$4:M$999,'Growth rates'!$B$4:$B$999,Demands!$A946,'Growth rates'!$C$4:$C$999,$W946)</f>
        <v>1.6170668768238112</v>
      </c>
      <c r="AI946" s="2">
        <f>SUMIFS('Growth rates'!N$4:N$999,'Growth rates'!$B$4:$B$999,Demands!$A946,'Growth rates'!$C$4:$C$999,$W946)</f>
        <v>1.6963000682807963</v>
      </c>
      <c r="AJ946" s="2">
        <f>SUMIFS('Growth rates'!O$4:O$999,'Growth rates'!$B$4:$B$999,Demands!$A946,'Growth rates'!$C$4:$C$999,$W946)</f>
        <v>1.7708872098786952</v>
      </c>
      <c r="AK946" s="2">
        <f>SUMIFS('Growth rates'!P$4:P$999,'Growth rates'!$B$4:$B$999,Demands!$A946,'Growth rates'!$C$4:$C$999,$W946)</f>
        <v>1.8402818210657979</v>
      </c>
      <c r="AL946" s="2">
        <f>SUMIFS('Growth rates'!Q$4:Q$999,'Growth rates'!$B$4:$B$999,Demands!$A946,'Growth rates'!$C$4:$C$999,$W946)</f>
        <v>1.9060213689885213</v>
      </c>
      <c r="AM946" s="2">
        <f>SUMIFS('Growth rates'!R$4:R$999,'Growth rates'!$B$4:$B$999,Demands!$A946,'Growth rates'!$C$4:$C$999,$W946)</f>
        <v>1.9704623244207695</v>
      </c>
      <c r="AN946" s="2">
        <f>SUMIFS('Growth rates'!S$4:S$999,'Growth rates'!$B$4:$B$999,Demands!$A946,'Growth rates'!$C$4:$C$999,$W946)</f>
        <v>2.0343743087061199</v>
      </c>
      <c r="AO946" s="2">
        <f>SUMIFS('Growth rates'!T$4:T$999,'Growth rates'!$B$4:$B$999,Demands!$A946,'Growth rates'!$C$4:$C$999,$W946)</f>
        <v>2.0959428080846583</v>
      </c>
      <c r="AP946" s="2">
        <f>SUMIFS('Growth rates'!U$4:U$999,'Growth rates'!$B$4:$B$999,Demands!$A946,'Growth rates'!$C$4:$C$999,$W946)</f>
        <v>2.1525447185046414</v>
      </c>
      <c r="AR946">
        <f>VLOOKUP(C946&amp;A946,Driver_elast!$A$2:$E$1161,5,FALSE)</f>
        <v>1.19807</v>
      </c>
      <c r="AS946">
        <f t="shared" si="301"/>
        <v>1</v>
      </c>
      <c r="AT946">
        <f t="shared" si="302"/>
        <v>0.2</v>
      </c>
      <c r="AV946" s="2" cm="1">
        <f t="array" ref="AV946">TREND($AR946:$AS946,$AR$3:$AS$3,AV$1)</f>
        <v>1.1980700000000013</v>
      </c>
      <c r="AW946" s="2" cm="1">
        <f t="array" ref="AW946">TREND($AR946:$AS946,$AR$3:$AS$3,AW$1)</f>
        <v>1.1932390243902447</v>
      </c>
      <c r="AX946" s="2" cm="1">
        <f t="array" ref="AX946">TREND($AR946:$AS946,$AR$3:$AS$3,AX$1)</f>
        <v>1.169084146341465</v>
      </c>
      <c r="AY946" s="2" cm="1">
        <f t="array" ref="AY946">TREND($AR946:$AS946,$AR$3:$AS$3,AY$1)</f>
        <v>1.1449292682926835</v>
      </c>
      <c r="AZ946" s="2" cm="1">
        <f t="array" ref="AZ946">TREND($AR946:$AS946,$AR$3:$AS$3,AZ$1)</f>
        <v>1.1207743902439038</v>
      </c>
      <c r="BA946" s="2" cm="1">
        <f t="array" ref="BA946">TREND($AR946:$AS946,$AR$3:$AS$3,BA$1)</f>
        <v>1.0966195121951241</v>
      </c>
      <c r="BB946" s="2" cm="1">
        <f t="array" ref="BB946">TREND($AR946:$AS946,$AR$3:$AS$3,BB$1)</f>
        <v>1.0724646341463426</v>
      </c>
      <c r="BC946" s="2" cm="1">
        <f t="array" ref="BC946">TREND($AR946:$AS946,$AR$3:$AS$3,BC$1)</f>
        <v>1.0483097560975629</v>
      </c>
      <c r="BD946" s="2" cm="1">
        <f t="array" ref="BD946">TREND($AR946:$AS946,$AR$3:$AS$3,BD$1)</f>
        <v>1.0241548780487815</v>
      </c>
      <c r="BE946" s="2" cm="1">
        <f t="array" ref="BE946">TREND($AR946:$AS946,$AR$3:$AS$3,BE$1)</f>
        <v>1.0000000000000018</v>
      </c>
      <c r="BF946" s="20" cm="1">
        <f t="array" ref="BF946">TREND($AS946:$AT946,$AS$3:$AT$3,BF$1)</f>
        <v>0.90000000000000568</v>
      </c>
      <c r="BG946" s="20" cm="1">
        <f t="array" ref="BG946">TREND($AS946:$AT946,$AS$3:$AT$3,BG$1)</f>
        <v>0.80000000000000426</v>
      </c>
      <c r="BH946" s="20" cm="1">
        <f t="array" ref="BH946">TREND($AS946:$AT946,$AS$3:$AT$3,BH$1)</f>
        <v>0.70000000000000284</v>
      </c>
      <c r="BI946" s="20" cm="1">
        <f t="array" ref="BI946">TREND($AS946:$AT946,$AS$3:$AT$3,BI$1)</f>
        <v>0.60000000000000142</v>
      </c>
      <c r="BJ946" s="20" cm="1">
        <f t="array" ref="BJ946">TREND($AS946:$AT946,$AS$3:$AT$3,BJ$1)</f>
        <v>0.5</v>
      </c>
      <c r="BK946" s="20" cm="1">
        <f t="array" ref="BK946">TREND($AS946:$AT946,$AS$3:$AT$3,BK$1)</f>
        <v>0.40000000000000568</v>
      </c>
      <c r="BL946" s="20" cm="1">
        <f t="array" ref="BL946">TREND($AS946:$AT946,$AS$3:$AT$3,BL$1)</f>
        <v>0.30000000000000426</v>
      </c>
      <c r="BM946" s="20" cm="1">
        <f t="array" ref="BM946">TREND($AS946:$AT946,$AS$3:$AT$3,BM$1)</f>
        <v>0.20000000000000284</v>
      </c>
    </row>
    <row r="947" spans="1:65" x14ac:dyDescent="0.35">
      <c r="A947" t="str">
        <f>IF(BYDem!B945="","\I:",BYDem!B945)</f>
        <v>Nor-Ice</v>
      </c>
      <c r="B947" t="str">
        <f>BYDem!E945</f>
        <v>RLI</v>
      </c>
      <c r="C947" t="str">
        <f t="shared" si="303"/>
        <v>RLI</v>
      </c>
      <c r="D947" s="4">
        <f>SUMIFS(BYDem!$M$2:$M$2000,BYDem!$B$2:$B$2000,Demands!$A947,BYDem!$E$2:$E$2000,Demands!$B947)</f>
        <v>13.297411652686799</v>
      </c>
      <c r="E947" s="4">
        <f t="shared" si="284"/>
        <v>13.390218464138357</v>
      </c>
      <c r="F947" s="4">
        <f t="shared" si="285"/>
        <v>14.623276770153204</v>
      </c>
      <c r="G947" s="4">
        <f t="shared" si="286"/>
        <v>15.707847554865477</v>
      </c>
      <c r="H947" s="4">
        <f t="shared" si="287"/>
        <v>16.766211029005305</v>
      </c>
      <c r="I947" s="4">
        <f t="shared" si="288"/>
        <v>17.839983142304252</v>
      </c>
      <c r="J947" s="4">
        <f t="shared" si="289"/>
        <v>18.931218416931966</v>
      </c>
      <c r="K947" s="4">
        <f t="shared" si="290"/>
        <v>20.029520491828297</v>
      </c>
      <c r="L947" s="4">
        <f t="shared" si="291"/>
        <v>21.106378723463088</v>
      </c>
      <c r="M947" s="4">
        <f t="shared" si="292"/>
        <v>22.181794158019031</v>
      </c>
      <c r="N947" s="4">
        <f t="shared" si="293"/>
        <v>23.154472668726708</v>
      </c>
      <c r="O947" s="4">
        <f t="shared" si="294"/>
        <v>23.96959674233598</v>
      </c>
      <c r="P947" s="4">
        <f t="shared" si="295"/>
        <v>24.63607907989865</v>
      </c>
      <c r="Q947" s="4">
        <f t="shared" si="296"/>
        <v>25.161062143440866</v>
      </c>
      <c r="R947" s="4">
        <f t="shared" si="297"/>
        <v>25.555125876186064</v>
      </c>
      <c r="S947" s="4">
        <f t="shared" si="298"/>
        <v>25.836288210097358</v>
      </c>
      <c r="T947" s="4">
        <f t="shared" si="299"/>
        <v>26.023072892316687</v>
      </c>
      <c r="U947" s="4">
        <f t="shared" si="300"/>
        <v>26.130273802905606</v>
      </c>
      <c r="W947" s="5" t="str">
        <f>VLOOKUP(C947&amp;A947,Driver_elast!$A$2:$D$1161,4,FALSE)</f>
        <v>GDP</v>
      </c>
      <c r="X947" s="5">
        <v>1</v>
      </c>
      <c r="Y947" s="2">
        <f>SUMIFS('Growth rates'!D$4:D$999,'Growth rates'!$B$4:$B$999,Demands!$A947,'Growth rates'!$C$4:$C$999,$W947)</f>
        <v>1</v>
      </c>
      <c r="Z947" s="2">
        <f>SUMIFS('Growth rates'!E$4:E$999,'Growth rates'!$B$4:$B$999,Demands!$A947,'Growth rates'!$C$4:$C$999,$W947)</f>
        <v>1.0088889548472404</v>
      </c>
      <c r="AA947" s="2">
        <f>SUMIFS('Growth rates'!F$4:F$999,'Growth rates'!$B$4:$B$999,Demands!$A947,'Growth rates'!$C$4:$C$999,$W947)</f>
        <v>1.1272141636636217</v>
      </c>
      <c r="AB947" s="2">
        <f>SUMIFS('Growth rates'!G$4:G$999,'Growth rates'!$B$4:$B$999,Demands!$A947,'Growth rates'!$C$4:$C$999,$W947)</f>
        <v>1.2336916035794434</v>
      </c>
      <c r="AC947" s="2">
        <f>SUMIFS('Growth rates'!H$4:H$999,'Growth rates'!$B$4:$B$999,Demands!$A947,'Growth rates'!$C$4:$C$999,$W947)</f>
        <v>1.3395591227384045</v>
      </c>
      <c r="AD947" s="2">
        <f>SUMIFS('Growth rates'!I$4:I$999,'Growth rates'!$B$4:$B$999,Demands!$A947,'Growth rates'!$C$4:$C$999,$W947)</f>
        <v>1.4488231090128594</v>
      </c>
      <c r="AE947" s="2">
        <f>SUMIFS('Growth rates'!J$4:J$999,'Growth rates'!$B$4:$B$999,Demands!$A947,'Growth rates'!$C$4:$C$999,$W947)</f>
        <v>1.5616927861738878</v>
      </c>
      <c r="AF947" s="2">
        <f>SUMIFS('Growth rates'!K$4:K$999,'Growth rates'!$B$4:$B$999,Demands!$A947,'Growth rates'!$C$4:$C$999,$W947)</f>
        <v>1.6770850792896983</v>
      </c>
      <c r="AG947" s="2">
        <f>SUMIFS('Growth rates'!L$4:L$999,'Growth rates'!$B$4:$B$999,Demands!$A947,'Growth rates'!$C$4:$C$999,$W947)</f>
        <v>1.7919218672886927</v>
      </c>
      <c r="AH947" s="2">
        <f>SUMIFS('Growth rates'!M$4:M$999,'Growth rates'!$B$4:$B$999,Demands!$A947,'Growth rates'!$C$4:$C$999,$W947)</f>
        <v>1.9082057621215931</v>
      </c>
      <c r="AI947" s="2">
        <f>SUMIFS('Growth rates'!N$4:N$999,'Growth rates'!$B$4:$B$999,Demands!$A947,'Growth rates'!$C$4:$C$999,$W947)</f>
        <v>2.0266171047853172</v>
      </c>
      <c r="AJ947" s="2">
        <f>SUMIFS('Growth rates'!O$4:O$999,'Growth rates'!$B$4:$B$999,Demands!$A947,'Growth rates'!$C$4:$C$999,$W947)</f>
        <v>2.1401988411505619</v>
      </c>
      <c r="AK947" s="2">
        <f>SUMIFS('Growth rates'!P$4:P$999,'Growth rates'!$B$4:$B$999,Demands!$A947,'Growth rates'!$C$4:$C$999,$W947)</f>
        <v>2.2484722881805737</v>
      </c>
      <c r="AL947" s="2">
        <f>SUMIFS('Growth rates'!Q$4:Q$999,'Growth rates'!$B$4:$B$999,Demands!$A947,'Growth rates'!$C$4:$C$999,$W947)</f>
        <v>2.3501786113361454</v>
      </c>
      <c r="AM947" s="2">
        <f>SUMIFS('Growth rates'!R$4:R$999,'Growth rates'!$B$4:$B$999,Demands!$A947,'Growth rates'!$C$4:$C$999,$W947)</f>
        <v>2.4439361771470605</v>
      </c>
      <c r="AN947" s="2">
        <f>SUMIFS('Growth rates'!S$4:S$999,'Growth rates'!$B$4:$B$999,Demands!$A947,'Growth rates'!$C$4:$C$999,$W947)</f>
        <v>2.529550602471343</v>
      </c>
      <c r="AO947" s="2">
        <f>SUMIFS('Growth rates'!T$4:T$999,'Growth rates'!$B$4:$B$999,Demands!$A947,'Growth rates'!$C$4:$C$999,$W947)</f>
        <v>2.6071880441564002</v>
      </c>
      <c r="AP947" s="2">
        <f>SUMIFS('Growth rates'!U$4:U$999,'Growth rates'!$B$4:$B$999,Demands!$A947,'Growth rates'!$C$4:$C$999,$W947)</f>
        <v>2.6755823928448379</v>
      </c>
      <c r="AR947">
        <f>VLOOKUP(C947&amp;A947,Driver_elast!$A$2:$E$1161,5,FALSE)</f>
        <v>0.78516699999999995</v>
      </c>
      <c r="AS947">
        <f t="shared" si="301"/>
        <v>0.78516699999999995</v>
      </c>
      <c r="AT947">
        <f t="shared" si="302"/>
        <v>0.15703339999999999</v>
      </c>
      <c r="AV947" s="2" cm="1">
        <f t="array" ref="AV947">TREND($AR947:$AS947,$AR$3:$AS$3,AV$1)</f>
        <v>0.78516699999999995</v>
      </c>
      <c r="AW947" s="2" cm="1">
        <f t="array" ref="AW947">TREND($AR947:$AS947,$AR$3:$AS$3,AW$1)</f>
        <v>0.78516699999999995</v>
      </c>
      <c r="AX947" s="2" cm="1">
        <f t="array" ref="AX947">TREND($AR947:$AS947,$AR$3:$AS$3,AX$1)</f>
        <v>0.78516699999999995</v>
      </c>
      <c r="AY947" s="2" cm="1">
        <f t="array" ref="AY947">TREND($AR947:$AS947,$AR$3:$AS$3,AY$1)</f>
        <v>0.78516699999999995</v>
      </c>
      <c r="AZ947" s="2" cm="1">
        <f t="array" ref="AZ947">TREND($AR947:$AS947,$AR$3:$AS$3,AZ$1)</f>
        <v>0.78516699999999995</v>
      </c>
      <c r="BA947" s="2" cm="1">
        <f t="array" ref="BA947">TREND($AR947:$AS947,$AR$3:$AS$3,BA$1)</f>
        <v>0.78516699999999995</v>
      </c>
      <c r="BB947" s="2" cm="1">
        <f t="array" ref="BB947">TREND($AR947:$AS947,$AR$3:$AS$3,BB$1)</f>
        <v>0.78516699999999995</v>
      </c>
      <c r="BC947" s="2" cm="1">
        <f t="array" ref="BC947">TREND($AR947:$AS947,$AR$3:$AS$3,BC$1)</f>
        <v>0.78516699999999995</v>
      </c>
      <c r="BD947" s="2" cm="1">
        <f t="array" ref="BD947">TREND($AR947:$AS947,$AR$3:$AS$3,BD$1)</f>
        <v>0.78516699999999995</v>
      </c>
      <c r="BE947" s="2" cm="1">
        <f t="array" ref="BE947">TREND($AR947:$AS947,$AR$3:$AS$3,BE$1)</f>
        <v>0.78516699999999995</v>
      </c>
      <c r="BF947" s="20" cm="1">
        <f t="array" ref="BF947">TREND($AS947:$AT947,$AS$3:$AT$3,BF$1)</f>
        <v>0.70665029999999973</v>
      </c>
      <c r="BG947" s="20" cm="1">
        <f t="array" ref="BG947">TREND($AS947:$AT947,$AS$3:$AT$3,BG$1)</f>
        <v>0.62813359999999818</v>
      </c>
      <c r="BH947" s="20" cm="1">
        <f t="array" ref="BH947">TREND($AS947:$AT947,$AS$3:$AT$3,BH$1)</f>
        <v>0.54961690000000374</v>
      </c>
      <c r="BI947" s="20" cm="1">
        <f t="array" ref="BI947">TREND($AS947:$AT947,$AS$3:$AT$3,BI$1)</f>
        <v>0.47110020000000219</v>
      </c>
      <c r="BJ947" s="20" cm="1">
        <f t="array" ref="BJ947">TREND($AS947:$AT947,$AS$3:$AT$3,BJ$1)</f>
        <v>0.39258350000000064</v>
      </c>
      <c r="BK947" s="20" cm="1">
        <f t="array" ref="BK947">TREND($AS947:$AT947,$AS$3:$AT$3,BK$1)</f>
        <v>0.31406679999999909</v>
      </c>
      <c r="BL947" s="20" cm="1">
        <f t="array" ref="BL947">TREND($AS947:$AT947,$AS$3:$AT$3,BL$1)</f>
        <v>0.23555009999999754</v>
      </c>
      <c r="BM947" s="20" cm="1">
        <f t="array" ref="BM947">TREND($AS947:$AT947,$AS$3:$AT$3,BM$1)</f>
        <v>0.1570334000000031</v>
      </c>
    </row>
    <row r="948" spans="1:65" x14ac:dyDescent="0.35">
      <c r="A948" t="str">
        <f>IF(BYDem!B946="","\I:",BYDem!B946)</f>
        <v>Nor-Ice</v>
      </c>
      <c r="B948" t="str">
        <f>BYDem!E946</f>
        <v>ROT</v>
      </c>
      <c r="C948" t="str">
        <f t="shared" si="303"/>
        <v>ROT</v>
      </c>
      <c r="D948" s="4">
        <f>SUMIFS(BYDem!$M$2:$M$2000,BYDem!$B$2:$B$2000,Demands!$A948,BYDem!$E$2:$E$2000,Demands!$B948)</f>
        <v>5.2004588325881097E-2</v>
      </c>
      <c r="E948" s="4">
        <f t="shared" si="284"/>
        <v>5.22261960564087E-2</v>
      </c>
      <c r="F948" s="4">
        <f t="shared" si="285"/>
        <v>5.763542799867432E-2</v>
      </c>
      <c r="G948" s="4">
        <f t="shared" si="286"/>
        <v>6.2326926128298502E-2</v>
      </c>
      <c r="H948" s="4">
        <f t="shared" si="287"/>
        <v>6.6756836179344192E-2</v>
      </c>
      <c r="I948" s="4">
        <f t="shared" si="288"/>
        <v>7.1148442628727201E-2</v>
      </c>
      <c r="J948" s="4">
        <f t="shared" si="289"/>
        <v>7.5484601893200734E-2</v>
      </c>
      <c r="K948" s="4">
        <f t="shared" si="290"/>
        <v>7.9606939028545598E-2</v>
      </c>
      <c r="L948" s="4">
        <f t="shared" si="291"/>
        <v>8.3730120709762809E-2</v>
      </c>
      <c r="M948" s="4">
        <f t="shared" si="292"/>
        <v>8.787752093275332E-2</v>
      </c>
      <c r="N948" s="4">
        <f t="shared" si="293"/>
        <v>9.1752768695576595E-2</v>
      </c>
      <c r="O948" s="4">
        <f t="shared" si="294"/>
        <v>9.4980299898888884E-2</v>
      </c>
      <c r="P948" s="4">
        <f t="shared" si="295"/>
        <v>9.7585651985461652E-2</v>
      </c>
      <c r="Q948" s="4">
        <f t="shared" si="296"/>
        <v>9.9677256620740756E-2</v>
      </c>
      <c r="R948" s="4">
        <f t="shared" si="297"/>
        <v>0.10136225809974164</v>
      </c>
      <c r="S948" s="4">
        <f t="shared" si="298"/>
        <v>0.10267733283454081</v>
      </c>
      <c r="T948" s="4">
        <f t="shared" si="299"/>
        <v>0.1036095638319182</v>
      </c>
      <c r="U948" s="4">
        <f t="shared" si="300"/>
        <v>0.10416916872457528</v>
      </c>
      <c r="W948" s="5" t="str">
        <f>VLOOKUP(C948&amp;A948,Driver_elast!$A$2:$D$1161,4,FALSE)</f>
        <v>GDPPCAP</v>
      </c>
      <c r="X948" s="5">
        <v>1</v>
      </c>
      <c r="Y948" s="2">
        <f>SUMIFS('Growth rates'!D$4:D$999,'Growth rates'!$B$4:$B$999,Demands!$A948,'Growth rates'!$C$4:$C$999,$W948)</f>
        <v>1</v>
      </c>
      <c r="Z948" s="2">
        <f>SUMIFS('Growth rates'!E$4:E$999,'Growth rates'!$B$4:$B$999,Demands!$A948,'Growth rates'!$C$4:$C$999,$W948)</f>
        <v>1.0035712133386225</v>
      </c>
      <c r="AA948" s="2">
        <f>SUMIFS('Growth rates'!F$4:F$999,'Growth rates'!$B$4:$B$999,Demands!$A948,'Growth rates'!$C$4:$C$999,$W948)</f>
        <v>1.0924810133605234</v>
      </c>
      <c r="AB948" s="2">
        <f>SUMIFS('Growth rates'!G$4:G$999,'Growth rates'!$B$4:$B$999,Demands!$A948,'Growth rates'!$C$4:$C$999,$W948)</f>
        <v>1.1701517216100668</v>
      </c>
      <c r="AC948" s="2">
        <f>SUMIFS('Growth rates'!H$4:H$999,'Growth rates'!$B$4:$B$999,Demands!$A948,'Growth rates'!$C$4:$C$999,$W948)</f>
        <v>1.2443584314768361</v>
      </c>
      <c r="AD948" s="2">
        <f>SUMIFS('Growth rates'!I$4:I$999,'Growth rates'!$B$4:$B$999,Demands!$A948,'Growth rates'!$C$4:$C$999,$W948)</f>
        <v>1.3190062626321049</v>
      </c>
      <c r="AE948" s="2">
        <f>SUMIFS('Growth rates'!J$4:J$999,'Growth rates'!$B$4:$B$999,Demands!$A948,'Growth rates'!$C$4:$C$999,$W948)</f>
        <v>1.3939617970333131</v>
      </c>
      <c r="AF948" s="2">
        <f>SUMIFS('Growth rates'!K$4:K$999,'Growth rates'!$B$4:$B$999,Demands!$A948,'Growth rates'!$C$4:$C$999,$W948)</f>
        <v>1.466580147853215</v>
      </c>
      <c r="AG948" s="2">
        <f>SUMIFS('Growth rates'!L$4:L$999,'Growth rates'!$B$4:$B$999,Demands!$A948,'Growth rates'!$C$4:$C$999,$W948)</f>
        <v>1.5407490260885619</v>
      </c>
      <c r="AH948" s="2">
        <f>SUMIFS('Growth rates'!M$4:M$999,'Growth rates'!$B$4:$B$999,Demands!$A948,'Growth rates'!$C$4:$C$999,$W948)</f>
        <v>1.6170668768238112</v>
      </c>
      <c r="AI948" s="2">
        <f>SUMIFS('Growth rates'!N$4:N$999,'Growth rates'!$B$4:$B$999,Demands!$A948,'Growth rates'!$C$4:$C$999,$W948)</f>
        <v>1.6963000682807963</v>
      </c>
      <c r="AJ948" s="2">
        <f>SUMIFS('Growth rates'!O$4:O$999,'Growth rates'!$B$4:$B$999,Demands!$A948,'Growth rates'!$C$4:$C$999,$W948)</f>
        <v>1.7708872098786952</v>
      </c>
      <c r="AK948" s="2">
        <f>SUMIFS('Growth rates'!P$4:P$999,'Growth rates'!$B$4:$B$999,Demands!$A948,'Growth rates'!$C$4:$C$999,$W948)</f>
        <v>1.8402818210657979</v>
      </c>
      <c r="AL948" s="2">
        <f>SUMIFS('Growth rates'!Q$4:Q$999,'Growth rates'!$B$4:$B$999,Demands!$A948,'Growth rates'!$C$4:$C$999,$W948)</f>
        <v>1.9060213689885213</v>
      </c>
      <c r="AM948" s="2">
        <f>SUMIFS('Growth rates'!R$4:R$999,'Growth rates'!$B$4:$B$999,Demands!$A948,'Growth rates'!$C$4:$C$999,$W948)</f>
        <v>1.9704623244207695</v>
      </c>
      <c r="AN948" s="2">
        <f>SUMIFS('Growth rates'!S$4:S$999,'Growth rates'!$B$4:$B$999,Demands!$A948,'Growth rates'!$C$4:$C$999,$W948)</f>
        <v>2.0343743087061199</v>
      </c>
      <c r="AO948" s="2">
        <f>SUMIFS('Growth rates'!T$4:T$999,'Growth rates'!$B$4:$B$999,Demands!$A948,'Growth rates'!$C$4:$C$999,$W948)</f>
        <v>2.0959428080846583</v>
      </c>
      <c r="AP948" s="2">
        <f>SUMIFS('Growth rates'!U$4:U$999,'Growth rates'!$B$4:$B$999,Demands!$A948,'Growth rates'!$C$4:$C$999,$W948)</f>
        <v>2.1525447185046414</v>
      </c>
      <c r="AR948">
        <f>VLOOKUP(C948&amp;A948,Driver_elast!$A$2:$E$1161,5,FALSE)</f>
        <v>1.19807</v>
      </c>
      <c r="AS948">
        <f t="shared" si="301"/>
        <v>1</v>
      </c>
      <c r="AT948">
        <f t="shared" si="302"/>
        <v>0.2</v>
      </c>
      <c r="AV948" s="2" cm="1">
        <f t="array" ref="AV948">TREND($AR948:$AS948,$AR$3:$AS$3,AV$1)</f>
        <v>1.1980700000000013</v>
      </c>
      <c r="AW948" s="2" cm="1">
        <f t="array" ref="AW948">TREND($AR948:$AS948,$AR$3:$AS$3,AW$1)</f>
        <v>1.1932390243902447</v>
      </c>
      <c r="AX948" s="2" cm="1">
        <f t="array" ref="AX948">TREND($AR948:$AS948,$AR$3:$AS$3,AX$1)</f>
        <v>1.169084146341465</v>
      </c>
      <c r="AY948" s="2" cm="1">
        <f t="array" ref="AY948">TREND($AR948:$AS948,$AR$3:$AS$3,AY$1)</f>
        <v>1.1449292682926835</v>
      </c>
      <c r="AZ948" s="2" cm="1">
        <f t="array" ref="AZ948">TREND($AR948:$AS948,$AR$3:$AS$3,AZ$1)</f>
        <v>1.1207743902439038</v>
      </c>
      <c r="BA948" s="2" cm="1">
        <f t="array" ref="BA948">TREND($AR948:$AS948,$AR$3:$AS$3,BA$1)</f>
        <v>1.0966195121951241</v>
      </c>
      <c r="BB948" s="2" cm="1">
        <f t="array" ref="BB948">TREND($AR948:$AS948,$AR$3:$AS$3,BB$1)</f>
        <v>1.0724646341463426</v>
      </c>
      <c r="BC948" s="2" cm="1">
        <f t="array" ref="BC948">TREND($AR948:$AS948,$AR$3:$AS$3,BC$1)</f>
        <v>1.0483097560975629</v>
      </c>
      <c r="BD948" s="2" cm="1">
        <f t="array" ref="BD948">TREND($AR948:$AS948,$AR$3:$AS$3,BD$1)</f>
        <v>1.0241548780487815</v>
      </c>
      <c r="BE948" s="2" cm="1">
        <f t="array" ref="BE948">TREND($AR948:$AS948,$AR$3:$AS$3,BE$1)</f>
        <v>1.0000000000000018</v>
      </c>
      <c r="BF948" s="20" cm="1">
        <f t="array" ref="BF948">TREND($AS948:$AT948,$AS$3:$AT$3,BF$1)</f>
        <v>0.90000000000000568</v>
      </c>
      <c r="BG948" s="20" cm="1">
        <f t="array" ref="BG948">TREND($AS948:$AT948,$AS$3:$AT$3,BG$1)</f>
        <v>0.80000000000000426</v>
      </c>
      <c r="BH948" s="20" cm="1">
        <f t="array" ref="BH948">TREND($AS948:$AT948,$AS$3:$AT$3,BH$1)</f>
        <v>0.70000000000000284</v>
      </c>
      <c r="BI948" s="20" cm="1">
        <f t="array" ref="BI948">TREND($AS948:$AT948,$AS$3:$AT$3,BI$1)</f>
        <v>0.60000000000000142</v>
      </c>
      <c r="BJ948" s="20" cm="1">
        <f t="array" ref="BJ948">TREND($AS948:$AT948,$AS$3:$AT$3,BJ$1)</f>
        <v>0.5</v>
      </c>
      <c r="BK948" s="20" cm="1">
        <f t="array" ref="BK948">TREND($AS948:$AT948,$AS$3:$AT$3,BK$1)</f>
        <v>0.40000000000000568</v>
      </c>
      <c r="BL948" s="20" cm="1">
        <f t="array" ref="BL948">TREND($AS948:$AT948,$AS$3:$AT$3,BL$1)</f>
        <v>0.30000000000000426</v>
      </c>
      <c r="BM948" s="20" cm="1">
        <f t="array" ref="BM948">TREND($AS948:$AT948,$AS$3:$AT$3,BM$1)</f>
        <v>0.20000000000000284</v>
      </c>
    </row>
    <row r="949" spans="1:65" x14ac:dyDescent="0.35">
      <c r="A949" t="str">
        <f>IF(BYDem!B947="","\I:",BYDem!B947)</f>
        <v>Nor-Ice</v>
      </c>
      <c r="B949" t="str">
        <f>BYDem!E947</f>
        <v>RRF</v>
      </c>
      <c r="C949" t="str">
        <f t="shared" si="303"/>
        <v>RRF</v>
      </c>
      <c r="D949" s="4">
        <f>SUMIFS(BYDem!$M$2:$M$2000,BYDem!$B$2:$B$2000,Demands!$A949,BYDem!$E$2:$E$2000,Demands!$B949)</f>
        <v>16.0547978931389</v>
      </c>
      <c r="E949" s="4">
        <f t="shared" si="284"/>
        <v>16.166849369010922</v>
      </c>
      <c r="F949" s="4">
        <f t="shared" si="285"/>
        <v>17.655597887187739</v>
      </c>
      <c r="G949" s="4">
        <f t="shared" si="286"/>
        <v>18.965068121256962</v>
      </c>
      <c r="H949" s="4">
        <f t="shared" si="287"/>
        <v>20.242896627931941</v>
      </c>
      <c r="I949" s="4">
        <f t="shared" si="288"/>
        <v>21.539328949692845</v>
      </c>
      <c r="J949" s="4">
        <f t="shared" si="289"/>
        <v>22.856845639827945</v>
      </c>
      <c r="K949" s="4">
        <f t="shared" si="290"/>
        <v>24.182894520514651</v>
      </c>
      <c r="L949" s="4">
        <f t="shared" si="291"/>
        <v>25.483052906223218</v>
      </c>
      <c r="M949" s="4">
        <f t="shared" si="292"/>
        <v>26.781469312657414</v>
      </c>
      <c r="N949" s="4">
        <f t="shared" si="293"/>
        <v>27.955844996609095</v>
      </c>
      <c r="O949" s="4">
        <f t="shared" si="294"/>
        <v>28.939995341160152</v>
      </c>
      <c r="P949" s="4">
        <f t="shared" si="295"/>
        <v>29.74468120848482</v>
      </c>
      <c r="Q949" s="4">
        <f t="shared" si="296"/>
        <v>30.378526140313202</v>
      </c>
      <c r="R949" s="4">
        <f t="shared" si="297"/>
        <v>30.85430396471121</v>
      </c>
      <c r="S949" s="4">
        <f t="shared" si="298"/>
        <v>31.193768859384676</v>
      </c>
      <c r="T949" s="4">
        <f t="shared" si="299"/>
        <v>31.419285704383576</v>
      </c>
      <c r="U949" s="4">
        <f t="shared" si="300"/>
        <v>31.548716077633529</v>
      </c>
      <c r="W949" s="5" t="str">
        <f>VLOOKUP(C949&amp;A949,Driver_elast!$A$2:$D$1161,4,FALSE)</f>
        <v>GDP</v>
      </c>
      <c r="X949" s="5">
        <v>1</v>
      </c>
      <c r="Y949" s="2">
        <f>SUMIFS('Growth rates'!D$4:D$999,'Growth rates'!$B$4:$B$999,Demands!$A949,'Growth rates'!$C$4:$C$999,$W949)</f>
        <v>1</v>
      </c>
      <c r="Z949" s="2">
        <f>SUMIFS('Growth rates'!E$4:E$999,'Growth rates'!$B$4:$B$999,Demands!$A949,'Growth rates'!$C$4:$C$999,$W949)</f>
        <v>1.0088889548472404</v>
      </c>
      <c r="AA949" s="2">
        <f>SUMIFS('Growth rates'!F$4:F$999,'Growth rates'!$B$4:$B$999,Demands!$A949,'Growth rates'!$C$4:$C$999,$W949)</f>
        <v>1.1272141636636217</v>
      </c>
      <c r="AB949" s="2">
        <f>SUMIFS('Growth rates'!G$4:G$999,'Growth rates'!$B$4:$B$999,Demands!$A949,'Growth rates'!$C$4:$C$999,$W949)</f>
        <v>1.2336916035794434</v>
      </c>
      <c r="AC949" s="2">
        <f>SUMIFS('Growth rates'!H$4:H$999,'Growth rates'!$B$4:$B$999,Demands!$A949,'Growth rates'!$C$4:$C$999,$W949)</f>
        <v>1.3395591227384045</v>
      </c>
      <c r="AD949" s="2">
        <f>SUMIFS('Growth rates'!I$4:I$999,'Growth rates'!$B$4:$B$999,Demands!$A949,'Growth rates'!$C$4:$C$999,$W949)</f>
        <v>1.4488231090128594</v>
      </c>
      <c r="AE949" s="2">
        <f>SUMIFS('Growth rates'!J$4:J$999,'Growth rates'!$B$4:$B$999,Demands!$A949,'Growth rates'!$C$4:$C$999,$W949)</f>
        <v>1.5616927861738878</v>
      </c>
      <c r="AF949" s="2">
        <f>SUMIFS('Growth rates'!K$4:K$999,'Growth rates'!$B$4:$B$999,Demands!$A949,'Growth rates'!$C$4:$C$999,$W949)</f>
        <v>1.6770850792896983</v>
      </c>
      <c r="AG949" s="2">
        <f>SUMIFS('Growth rates'!L$4:L$999,'Growth rates'!$B$4:$B$999,Demands!$A949,'Growth rates'!$C$4:$C$999,$W949)</f>
        <v>1.7919218672886927</v>
      </c>
      <c r="AH949" s="2">
        <f>SUMIFS('Growth rates'!M$4:M$999,'Growth rates'!$B$4:$B$999,Demands!$A949,'Growth rates'!$C$4:$C$999,$W949)</f>
        <v>1.9082057621215931</v>
      </c>
      <c r="AI949" s="2">
        <f>SUMIFS('Growth rates'!N$4:N$999,'Growth rates'!$B$4:$B$999,Demands!$A949,'Growth rates'!$C$4:$C$999,$W949)</f>
        <v>2.0266171047853172</v>
      </c>
      <c r="AJ949" s="2">
        <f>SUMIFS('Growth rates'!O$4:O$999,'Growth rates'!$B$4:$B$999,Demands!$A949,'Growth rates'!$C$4:$C$999,$W949)</f>
        <v>2.1401988411505619</v>
      </c>
      <c r="AK949" s="2">
        <f>SUMIFS('Growth rates'!P$4:P$999,'Growth rates'!$B$4:$B$999,Demands!$A949,'Growth rates'!$C$4:$C$999,$W949)</f>
        <v>2.2484722881805737</v>
      </c>
      <c r="AL949" s="2">
        <f>SUMIFS('Growth rates'!Q$4:Q$999,'Growth rates'!$B$4:$B$999,Demands!$A949,'Growth rates'!$C$4:$C$999,$W949)</f>
        <v>2.3501786113361454</v>
      </c>
      <c r="AM949" s="2">
        <f>SUMIFS('Growth rates'!R$4:R$999,'Growth rates'!$B$4:$B$999,Demands!$A949,'Growth rates'!$C$4:$C$999,$W949)</f>
        <v>2.4439361771470605</v>
      </c>
      <c r="AN949" s="2">
        <f>SUMIFS('Growth rates'!S$4:S$999,'Growth rates'!$B$4:$B$999,Demands!$A949,'Growth rates'!$C$4:$C$999,$W949)</f>
        <v>2.529550602471343</v>
      </c>
      <c r="AO949" s="2">
        <f>SUMIFS('Growth rates'!T$4:T$999,'Growth rates'!$B$4:$B$999,Demands!$A949,'Growth rates'!$C$4:$C$999,$W949)</f>
        <v>2.6071880441564002</v>
      </c>
      <c r="AP949" s="2">
        <f>SUMIFS('Growth rates'!U$4:U$999,'Growth rates'!$B$4:$B$999,Demands!$A949,'Growth rates'!$C$4:$C$999,$W949)</f>
        <v>2.6755823928448379</v>
      </c>
      <c r="AR949">
        <f>VLOOKUP(C949&amp;A949,Driver_elast!$A$2:$E$1161,5,FALSE)</f>
        <v>0.78516699999999995</v>
      </c>
      <c r="AS949">
        <f t="shared" si="301"/>
        <v>0.78516699999999995</v>
      </c>
      <c r="AT949">
        <f t="shared" si="302"/>
        <v>0.15703339999999999</v>
      </c>
      <c r="AV949" s="2" cm="1">
        <f t="array" ref="AV949">TREND($AR949:$AS949,$AR$3:$AS$3,AV$1)</f>
        <v>0.78516699999999995</v>
      </c>
      <c r="AW949" s="2" cm="1">
        <f t="array" ref="AW949">TREND($AR949:$AS949,$AR$3:$AS$3,AW$1)</f>
        <v>0.78516699999999995</v>
      </c>
      <c r="AX949" s="2" cm="1">
        <f t="array" ref="AX949">TREND($AR949:$AS949,$AR$3:$AS$3,AX$1)</f>
        <v>0.78516699999999995</v>
      </c>
      <c r="AY949" s="2" cm="1">
        <f t="array" ref="AY949">TREND($AR949:$AS949,$AR$3:$AS$3,AY$1)</f>
        <v>0.78516699999999995</v>
      </c>
      <c r="AZ949" s="2" cm="1">
        <f t="array" ref="AZ949">TREND($AR949:$AS949,$AR$3:$AS$3,AZ$1)</f>
        <v>0.78516699999999995</v>
      </c>
      <c r="BA949" s="2" cm="1">
        <f t="array" ref="BA949">TREND($AR949:$AS949,$AR$3:$AS$3,BA$1)</f>
        <v>0.78516699999999995</v>
      </c>
      <c r="BB949" s="2" cm="1">
        <f t="array" ref="BB949">TREND($AR949:$AS949,$AR$3:$AS$3,BB$1)</f>
        <v>0.78516699999999995</v>
      </c>
      <c r="BC949" s="2" cm="1">
        <f t="array" ref="BC949">TREND($AR949:$AS949,$AR$3:$AS$3,BC$1)</f>
        <v>0.78516699999999995</v>
      </c>
      <c r="BD949" s="2" cm="1">
        <f t="array" ref="BD949">TREND($AR949:$AS949,$AR$3:$AS$3,BD$1)</f>
        <v>0.78516699999999995</v>
      </c>
      <c r="BE949" s="2" cm="1">
        <f t="array" ref="BE949">TREND($AR949:$AS949,$AR$3:$AS$3,BE$1)</f>
        <v>0.78516699999999995</v>
      </c>
      <c r="BF949" s="20" cm="1">
        <f t="array" ref="BF949">TREND($AS949:$AT949,$AS$3:$AT$3,BF$1)</f>
        <v>0.70665029999999973</v>
      </c>
      <c r="BG949" s="20" cm="1">
        <f t="array" ref="BG949">TREND($AS949:$AT949,$AS$3:$AT$3,BG$1)</f>
        <v>0.62813359999999818</v>
      </c>
      <c r="BH949" s="20" cm="1">
        <f t="array" ref="BH949">TREND($AS949:$AT949,$AS$3:$AT$3,BH$1)</f>
        <v>0.54961690000000374</v>
      </c>
      <c r="BI949" s="20" cm="1">
        <f t="array" ref="BI949">TREND($AS949:$AT949,$AS$3:$AT$3,BI$1)</f>
        <v>0.47110020000000219</v>
      </c>
      <c r="BJ949" s="20" cm="1">
        <f t="array" ref="BJ949">TREND($AS949:$AT949,$AS$3:$AT$3,BJ$1)</f>
        <v>0.39258350000000064</v>
      </c>
      <c r="BK949" s="20" cm="1">
        <f t="array" ref="BK949">TREND($AS949:$AT949,$AS$3:$AT$3,BK$1)</f>
        <v>0.31406679999999909</v>
      </c>
      <c r="BL949" s="20" cm="1">
        <f t="array" ref="BL949">TREND($AS949:$AT949,$AS$3:$AT$3,BL$1)</f>
        <v>0.23555009999999754</v>
      </c>
      <c r="BM949" s="20" cm="1">
        <f t="array" ref="BM949">TREND($AS949:$AT949,$AS$3:$AT$3,BM$1)</f>
        <v>0.1570334000000031</v>
      </c>
    </row>
    <row r="950" spans="1:65" x14ac:dyDescent="0.35">
      <c r="A950" t="str">
        <f>IF(BYDem!B948="","\I:",BYDem!B948)</f>
        <v>Nor-Ice</v>
      </c>
      <c r="B950" t="str">
        <f>BYDem!E948</f>
        <v>RSC</v>
      </c>
      <c r="C950" t="str">
        <f t="shared" si="303"/>
        <v>RSC</v>
      </c>
      <c r="D950" s="4">
        <f>SUMIFS(BYDem!$M$2:$M$2000,BYDem!$B$2:$B$2000,Demands!$A950,BYDem!$E$2:$E$2000,Demands!$B950)</f>
        <v>8.6978716176554496</v>
      </c>
      <c r="E950" s="4">
        <f t="shared" si="284"/>
        <v>8.797234288936675</v>
      </c>
      <c r="F950" s="4">
        <f t="shared" si="285"/>
        <v>10.123222417167328</v>
      </c>
      <c r="G950" s="4">
        <f t="shared" si="286"/>
        <v>11.352159099893299</v>
      </c>
      <c r="H950" s="4">
        <f t="shared" si="287"/>
        <v>12.604129789950671</v>
      </c>
      <c r="I950" s="4">
        <f t="shared" si="288"/>
        <v>13.925387657789049</v>
      </c>
      <c r="J950" s="4">
        <f t="shared" si="289"/>
        <v>15.319599533810647</v>
      </c>
      <c r="K950" s="4">
        <f t="shared" si="290"/>
        <v>16.774348903613983</v>
      </c>
      <c r="L950" s="4">
        <f t="shared" si="291"/>
        <v>18.250501242589486</v>
      </c>
      <c r="M950" s="4">
        <f t="shared" si="292"/>
        <v>19.77257207086577</v>
      </c>
      <c r="N950" s="4">
        <f t="shared" si="293"/>
        <v>21.191738550582283</v>
      </c>
      <c r="O950" s="4">
        <f t="shared" si="294"/>
        <v>22.412843353607439</v>
      </c>
      <c r="P950" s="4">
        <f t="shared" si="295"/>
        <v>23.432895560941287</v>
      </c>
      <c r="Q950" s="4">
        <f t="shared" si="296"/>
        <v>24.250225085788028</v>
      </c>
      <c r="R950" s="4">
        <f t="shared" si="297"/>
        <v>24.871882041933667</v>
      </c>
      <c r="S950" s="4">
        <f t="shared" si="298"/>
        <v>25.319786403724827</v>
      </c>
      <c r="T950" s="4">
        <f t="shared" si="299"/>
        <v>25.619404956633414</v>
      </c>
      <c r="U950" s="4">
        <f t="shared" si="300"/>
        <v>25.792150344830713</v>
      </c>
      <c r="W950" s="5" t="str">
        <f>VLOOKUP(C950&amp;A950,Driver_elast!$A$2:$D$1161,4,FALSE)</f>
        <v>GDP</v>
      </c>
      <c r="X950" s="5">
        <v>0</v>
      </c>
      <c r="Y950" s="2">
        <f>SUMIFS('Growth rates'!D$4:D$999,'Growth rates'!$B$4:$B$999,Demands!$A950,'Growth rates'!$C$4:$C$999,$W950)</f>
        <v>1</v>
      </c>
      <c r="Z950" s="2">
        <f>SUMIFS('Growth rates'!E$4:E$999,'Growth rates'!$B$4:$B$999,Demands!$A950,'Growth rates'!$C$4:$C$999,$W950)</f>
        <v>1.0088889548472404</v>
      </c>
      <c r="AA950" s="2">
        <f>SUMIFS('Growth rates'!F$4:F$999,'Growth rates'!$B$4:$B$999,Demands!$A950,'Growth rates'!$C$4:$C$999,$W950)</f>
        <v>1.1272141636636217</v>
      </c>
      <c r="AB950" s="2">
        <f>SUMIFS('Growth rates'!G$4:G$999,'Growth rates'!$B$4:$B$999,Demands!$A950,'Growth rates'!$C$4:$C$999,$W950)</f>
        <v>1.2336916035794434</v>
      </c>
      <c r="AC950" s="2">
        <f>SUMIFS('Growth rates'!H$4:H$999,'Growth rates'!$B$4:$B$999,Demands!$A950,'Growth rates'!$C$4:$C$999,$W950)</f>
        <v>1.3395591227384045</v>
      </c>
      <c r="AD950" s="2">
        <f>SUMIFS('Growth rates'!I$4:I$999,'Growth rates'!$B$4:$B$999,Demands!$A950,'Growth rates'!$C$4:$C$999,$W950)</f>
        <v>1.4488231090128594</v>
      </c>
      <c r="AE950" s="2">
        <f>SUMIFS('Growth rates'!J$4:J$999,'Growth rates'!$B$4:$B$999,Demands!$A950,'Growth rates'!$C$4:$C$999,$W950)</f>
        <v>1.5616927861738878</v>
      </c>
      <c r="AF950" s="2">
        <f>SUMIFS('Growth rates'!K$4:K$999,'Growth rates'!$B$4:$B$999,Demands!$A950,'Growth rates'!$C$4:$C$999,$W950)</f>
        <v>1.6770850792896983</v>
      </c>
      <c r="AG950" s="2">
        <f>SUMIFS('Growth rates'!L$4:L$999,'Growth rates'!$B$4:$B$999,Demands!$A950,'Growth rates'!$C$4:$C$999,$W950)</f>
        <v>1.7919218672886927</v>
      </c>
      <c r="AH950" s="2">
        <f>SUMIFS('Growth rates'!M$4:M$999,'Growth rates'!$B$4:$B$999,Demands!$A950,'Growth rates'!$C$4:$C$999,$W950)</f>
        <v>1.9082057621215931</v>
      </c>
      <c r="AI950" s="2">
        <f>SUMIFS('Growth rates'!N$4:N$999,'Growth rates'!$B$4:$B$999,Demands!$A950,'Growth rates'!$C$4:$C$999,$W950)</f>
        <v>2.0266171047853172</v>
      </c>
      <c r="AJ950" s="2">
        <f>SUMIFS('Growth rates'!O$4:O$999,'Growth rates'!$B$4:$B$999,Demands!$A950,'Growth rates'!$C$4:$C$999,$W950)</f>
        <v>2.1401988411505619</v>
      </c>
      <c r="AK950" s="2">
        <f>SUMIFS('Growth rates'!P$4:P$999,'Growth rates'!$B$4:$B$999,Demands!$A950,'Growth rates'!$C$4:$C$999,$W950)</f>
        <v>2.2484722881805737</v>
      </c>
      <c r="AL950" s="2">
        <f>SUMIFS('Growth rates'!Q$4:Q$999,'Growth rates'!$B$4:$B$999,Demands!$A950,'Growth rates'!$C$4:$C$999,$W950)</f>
        <v>2.3501786113361454</v>
      </c>
      <c r="AM950" s="2">
        <f>SUMIFS('Growth rates'!R$4:R$999,'Growth rates'!$B$4:$B$999,Demands!$A950,'Growth rates'!$C$4:$C$999,$W950)</f>
        <v>2.4439361771470605</v>
      </c>
      <c r="AN950" s="2">
        <f>SUMIFS('Growth rates'!S$4:S$999,'Growth rates'!$B$4:$B$999,Demands!$A950,'Growth rates'!$C$4:$C$999,$W950)</f>
        <v>2.529550602471343</v>
      </c>
      <c r="AO950" s="2">
        <f>SUMIFS('Growth rates'!T$4:T$999,'Growth rates'!$B$4:$B$999,Demands!$A950,'Growth rates'!$C$4:$C$999,$W950)</f>
        <v>2.6071880441564002</v>
      </c>
      <c r="AP950" s="2">
        <f>SUMIFS('Growth rates'!U$4:U$999,'Growth rates'!$B$4:$B$999,Demands!$A950,'Growth rates'!$C$4:$C$999,$W950)</f>
        <v>2.6755823928448379</v>
      </c>
      <c r="AR950">
        <f>VLOOKUP(C950&amp;A950,Driver_elast!$A$2:$E$1161,5,FALSE)</f>
        <v>1.2851669999999999</v>
      </c>
      <c r="AS950">
        <f t="shared" si="301"/>
        <v>1.2851669999999999</v>
      </c>
      <c r="AT950">
        <f t="shared" si="302"/>
        <v>0.25703339999999997</v>
      </c>
      <c r="AV950" s="2" cm="1">
        <f t="array" ref="AV950">TREND($AR950:$AS950,$AR$3:$AS$3,AV$1)</f>
        <v>1.2851669999999999</v>
      </c>
      <c r="AW950" s="2" cm="1">
        <f t="array" ref="AW950">TREND($AR950:$AS950,$AR$3:$AS$3,AW$1)</f>
        <v>1.2851669999999999</v>
      </c>
      <c r="AX950" s="2" cm="1">
        <f t="array" ref="AX950">TREND($AR950:$AS950,$AR$3:$AS$3,AX$1)</f>
        <v>1.2851669999999999</v>
      </c>
      <c r="AY950" s="2" cm="1">
        <f t="array" ref="AY950">TREND($AR950:$AS950,$AR$3:$AS$3,AY$1)</f>
        <v>1.2851669999999999</v>
      </c>
      <c r="AZ950" s="2" cm="1">
        <f t="array" ref="AZ950">TREND($AR950:$AS950,$AR$3:$AS$3,AZ$1)</f>
        <v>1.2851669999999999</v>
      </c>
      <c r="BA950" s="2" cm="1">
        <f t="array" ref="BA950">TREND($AR950:$AS950,$AR$3:$AS$3,BA$1)</f>
        <v>1.2851669999999999</v>
      </c>
      <c r="BB950" s="2" cm="1">
        <f t="array" ref="BB950">TREND($AR950:$AS950,$AR$3:$AS$3,BB$1)</f>
        <v>1.2851669999999999</v>
      </c>
      <c r="BC950" s="2" cm="1">
        <f t="array" ref="BC950">TREND($AR950:$AS950,$AR$3:$AS$3,BC$1)</f>
        <v>1.2851669999999999</v>
      </c>
      <c r="BD950" s="2" cm="1">
        <f t="array" ref="BD950">TREND($AR950:$AS950,$AR$3:$AS$3,BD$1)</f>
        <v>1.2851669999999999</v>
      </c>
      <c r="BE950" s="2" cm="1">
        <f t="array" ref="BE950">TREND($AR950:$AS950,$AR$3:$AS$3,BE$1)</f>
        <v>1.2851669999999999</v>
      </c>
      <c r="BF950" s="20" cm="1">
        <f t="array" ref="BF950">TREND($AS950:$AT950,$AS$3:$AT$3,BF$1)</f>
        <v>1.1566502999999955</v>
      </c>
      <c r="BG950" s="20" cm="1">
        <f t="array" ref="BG950">TREND($AS950:$AT950,$AS$3:$AT$3,BG$1)</f>
        <v>1.0281335999999968</v>
      </c>
      <c r="BH950" s="20" cm="1">
        <f t="array" ref="BH950">TREND($AS950:$AT950,$AS$3:$AT$3,BH$1)</f>
        <v>0.89961689999999805</v>
      </c>
      <c r="BI950" s="20" cm="1">
        <f t="array" ref="BI950">TREND($AS950:$AT950,$AS$3:$AT$3,BI$1)</f>
        <v>0.77110019999999935</v>
      </c>
      <c r="BJ950" s="20" cm="1">
        <f t="array" ref="BJ950">TREND($AS950:$AT950,$AS$3:$AT$3,BJ$1)</f>
        <v>0.64258350000000064</v>
      </c>
      <c r="BK950" s="20" cm="1">
        <f t="array" ref="BK950">TREND($AS950:$AT950,$AS$3:$AT$3,BK$1)</f>
        <v>0.51406679999999483</v>
      </c>
      <c r="BL950" s="20" cm="1">
        <f t="array" ref="BL950">TREND($AS950:$AT950,$AS$3:$AT$3,BL$1)</f>
        <v>0.38555009999999612</v>
      </c>
      <c r="BM950" s="20" cm="1">
        <f t="array" ref="BM950">TREND($AS950:$AT950,$AS$3:$AT$3,BM$1)</f>
        <v>0.25703339999999741</v>
      </c>
    </row>
    <row r="951" spans="1:65" x14ac:dyDescent="0.35">
      <c r="A951" t="str">
        <f>IF(BYDem!B949="","\I:",BYDem!B949)</f>
        <v>Nor-Ice</v>
      </c>
      <c r="B951" t="str">
        <f>BYDem!E949</f>
        <v>RSH</v>
      </c>
      <c r="C951" t="str">
        <f t="shared" si="303"/>
        <v>RSH</v>
      </c>
      <c r="D951" s="4">
        <f>SUMIFS(BYDem!$M$2:$M$2000,BYDem!$B$2:$B$2000,Demands!$A951,BYDem!$E$2:$E$2000,Demands!$B951)</f>
        <v>48.052242595747401</v>
      </c>
      <c r="E951" s="4">
        <f t="shared" si="284"/>
        <v>48.257008151464831</v>
      </c>
      <c r="F951" s="4">
        <f t="shared" si="285"/>
        <v>53.255138776355409</v>
      </c>
      <c r="G951" s="4">
        <f t="shared" si="286"/>
        <v>57.590083317200921</v>
      </c>
      <c r="H951" s="4">
        <f t="shared" si="287"/>
        <v>61.683320458436974</v>
      </c>
      <c r="I951" s="4">
        <f t="shared" si="288"/>
        <v>65.741165069539875</v>
      </c>
      <c r="J951" s="4">
        <f t="shared" si="289"/>
        <v>69.74777647860634</v>
      </c>
      <c r="K951" s="4">
        <f t="shared" si="290"/>
        <v>73.556816228094519</v>
      </c>
      <c r="L951" s="4">
        <f t="shared" si="291"/>
        <v>77.366636338017173</v>
      </c>
      <c r="M951" s="4">
        <f t="shared" si="292"/>
        <v>81.198834381927369</v>
      </c>
      <c r="N951" s="4">
        <f t="shared" si="293"/>
        <v>84.779563537034207</v>
      </c>
      <c r="O951" s="4">
        <f t="shared" si="294"/>
        <v>87.761802554004234</v>
      </c>
      <c r="P951" s="4">
        <f t="shared" si="295"/>
        <v>90.169148031422935</v>
      </c>
      <c r="Q951" s="4">
        <f t="shared" si="296"/>
        <v>92.101790834381191</v>
      </c>
      <c r="R951" s="4">
        <f t="shared" si="297"/>
        <v>93.658732297618357</v>
      </c>
      <c r="S951" s="4">
        <f t="shared" si="298"/>
        <v>94.873861427996616</v>
      </c>
      <c r="T951" s="4">
        <f t="shared" si="299"/>
        <v>95.735242923039834</v>
      </c>
      <c r="U951" s="4">
        <f t="shared" si="300"/>
        <v>96.252317875950141</v>
      </c>
      <c r="W951" s="5" t="str">
        <f>VLOOKUP(C951&amp;A951,Driver_elast!$A$2:$D$1161,4,FALSE)</f>
        <v>GDPPCAP</v>
      </c>
      <c r="X951" s="5">
        <v>1</v>
      </c>
      <c r="Y951" s="2">
        <f>SUMIFS('Growth rates'!D$4:D$999,'Growth rates'!$B$4:$B$999,Demands!$A951,'Growth rates'!$C$4:$C$999,$W951)</f>
        <v>1</v>
      </c>
      <c r="Z951" s="2">
        <f>SUMIFS('Growth rates'!E$4:E$999,'Growth rates'!$B$4:$B$999,Demands!$A951,'Growth rates'!$C$4:$C$999,$W951)</f>
        <v>1.0035712133386225</v>
      </c>
      <c r="AA951" s="2">
        <f>SUMIFS('Growth rates'!F$4:F$999,'Growth rates'!$B$4:$B$999,Demands!$A951,'Growth rates'!$C$4:$C$999,$W951)</f>
        <v>1.0924810133605234</v>
      </c>
      <c r="AB951" s="2">
        <f>SUMIFS('Growth rates'!G$4:G$999,'Growth rates'!$B$4:$B$999,Demands!$A951,'Growth rates'!$C$4:$C$999,$W951)</f>
        <v>1.1701517216100668</v>
      </c>
      <c r="AC951" s="2">
        <f>SUMIFS('Growth rates'!H$4:H$999,'Growth rates'!$B$4:$B$999,Demands!$A951,'Growth rates'!$C$4:$C$999,$W951)</f>
        <v>1.2443584314768361</v>
      </c>
      <c r="AD951" s="2">
        <f>SUMIFS('Growth rates'!I$4:I$999,'Growth rates'!$B$4:$B$999,Demands!$A951,'Growth rates'!$C$4:$C$999,$W951)</f>
        <v>1.3190062626321049</v>
      </c>
      <c r="AE951" s="2">
        <f>SUMIFS('Growth rates'!J$4:J$999,'Growth rates'!$B$4:$B$999,Demands!$A951,'Growth rates'!$C$4:$C$999,$W951)</f>
        <v>1.3939617970333131</v>
      </c>
      <c r="AF951" s="2">
        <f>SUMIFS('Growth rates'!K$4:K$999,'Growth rates'!$B$4:$B$999,Demands!$A951,'Growth rates'!$C$4:$C$999,$W951)</f>
        <v>1.466580147853215</v>
      </c>
      <c r="AG951" s="2">
        <f>SUMIFS('Growth rates'!L$4:L$999,'Growth rates'!$B$4:$B$999,Demands!$A951,'Growth rates'!$C$4:$C$999,$W951)</f>
        <v>1.5407490260885619</v>
      </c>
      <c r="AH951" s="2">
        <f>SUMIFS('Growth rates'!M$4:M$999,'Growth rates'!$B$4:$B$999,Demands!$A951,'Growth rates'!$C$4:$C$999,$W951)</f>
        <v>1.6170668768238112</v>
      </c>
      <c r="AI951" s="2">
        <f>SUMIFS('Growth rates'!N$4:N$999,'Growth rates'!$B$4:$B$999,Demands!$A951,'Growth rates'!$C$4:$C$999,$W951)</f>
        <v>1.6963000682807963</v>
      </c>
      <c r="AJ951" s="2">
        <f>SUMIFS('Growth rates'!O$4:O$999,'Growth rates'!$B$4:$B$999,Demands!$A951,'Growth rates'!$C$4:$C$999,$W951)</f>
        <v>1.7708872098786952</v>
      </c>
      <c r="AK951" s="2">
        <f>SUMIFS('Growth rates'!P$4:P$999,'Growth rates'!$B$4:$B$999,Demands!$A951,'Growth rates'!$C$4:$C$999,$W951)</f>
        <v>1.8402818210657979</v>
      </c>
      <c r="AL951" s="2">
        <f>SUMIFS('Growth rates'!Q$4:Q$999,'Growth rates'!$B$4:$B$999,Demands!$A951,'Growth rates'!$C$4:$C$999,$W951)</f>
        <v>1.9060213689885213</v>
      </c>
      <c r="AM951" s="2">
        <f>SUMIFS('Growth rates'!R$4:R$999,'Growth rates'!$B$4:$B$999,Demands!$A951,'Growth rates'!$C$4:$C$999,$W951)</f>
        <v>1.9704623244207695</v>
      </c>
      <c r="AN951" s="2">
        <f>SUMIFS('Growth rates'!S$4:S$999,'Growth rates'!$B$4:$B$999,Demands!$A951,'Growth rates'!$C$4:$C$999,$W951)</f>
        <v>2.0343743087061199</v>
      </c>
      <c r="AO951" s="2">
        <f>SUMIFS('Growth rates'!T$4:T$999,'Growth rates'!$B$4:$B$999,Demands!$A951,'Growth rates'!$C$4:$C$999,$W951)</f>
        <v>2.0959428080846583</v>
      </c>
      <c r="AP951" s="2">
        <f>SUMIFS('Growth rates'!U$4:U$999,'Growth rates'!$B$4:$B$999,Demands!$A951,'Growth rates'!$C$4:$C$999,$W951)</f>
        <v>2.1525447185046414</v>
      </c>
      <c r="AR951">
        <f>VLOOKUP(C951&amp;A951,Driver_elast!$A$2:$E$1161,5,FALSE)</f>
        <v>1.19807</v>
      </c>
      <c r="AS951">
        <f t="shared" si="301"/>
        <v>1</v>
      </c>
      <c r="AT951">
        <f t="shared" si="302"/>
        <v>0.2</v>
      </c>
      <c r="AV951" s="2" cm="1">
        <f t="array" ref="AV951">TREND($AR951:$AS951,$AR$3:$AS$3,AV$1)</f>
        <v>1.1980700000000013</v>
      </c>
      <c r="AW951" s="2" cm="1">
        <f t="array" ref="AW951">TREND($AR951:$AS951,$AR$3:$AS$3,AW$1)</f>
        <v>1.1932390243902447</v>
      </c>
      <c r="AX951" s="2" cm="1">
        <f t="array" ref="AX951">TREND($AR951:$AS951,$AR$3:$AS$3,AX$1)</f>
        <v>1.169084146341465</v>
      </c>
      <c r="AY951" s="2" cm="1">
        <f t="array" ref="AY951">TREND($AR951:$AS951,$AR$3:$AS$3,AY$1)</f>
        <v>1.1449292682926835</v>
      </c>
      <c r="AZ951" s="2" cm="1">
        <f t="array" ref="AZ951">TREND($AR951:$AS951,$AR$3:$AS$3,AZ$1)</f>
        <v>1.1207743902439038</v>
      </c>
      <c r="BA951" s="2" cm="1">
        <f t="array" ref="BA951">TREND($AR951:$AS951,$AR$3:$AS$3,BA$1)</f>
        <v>1.0966195121951241</v>
      </c>
      <c r="BB951" s="2" cm="1">
        <f t="array" ref="BB951">TREND($AR951:$AS951,$AR$3:$AS$3,BB$1)</f>
        <v>1.0724646341463426</v>
      </c>
      <c r="BC951" s="2" cm="1">
        <f t="array" ref="BC951">TREND($AR951:$AS951,$AR$3:$AS$3,BC$1)</f>
        <v>1.0483097560975629</v>
      </c>
      <c r="BD951" s="2" cm="1">
        <f t="array" ref="BD951">TREND($AR951:$AS951,$AR$3:$AS$3,BD$1)</f>
        <v>1.0241548780487815</v>
      </c>
      <c r="BE951" s="2" cm="1">
        <f t="array" ref="BE951">TREND($AR951:$AS951,$AR$3:$AS$3,BE$1)</f>
        <v>1.0000000000000018</v>
      </c>
      <c r="BF951" s="20" cm="1">
        <f t="array" ref="BF951">TREND($AS951:$AT951,$AS$3:$AT$3,BF$1)</f>
        <v>0.90000000000000568</v>
      </c>
      <c r="BG951" s="20" cm="1">
        <f t="array" ref="BG951">TREND($AS951:$AT951,$AS$3:$AT$3,BG$1)</f>
        <v>0.80000000000000426</v>
      </c>
      <c r="BH951" s="20" cm="1">
        <f t="array" ref="BH951">TREND($AS951:$AT951,$AS$3:$AT$3,BH$1)</f>
        <v>0.70000000000000284</v>
      </c>
      <c r="BI951" s="20" cm="1">
        <f t="array" ref="BI951">TREND($AS951:$AT951,$AS$3:$AT$3,BI$1)</f>
        <v>0.60000000000000142</v>
      </c>
      <c r="BJ951" s="20" cm="1">
        <f t="array" ref="BJ951">TREND($AS951:$AT951,$AS$3:$AT$3,BJ$1)</f>
        <v>0.5</v>
      </c>
      <c r="BK951" s="20" cm="1">
        <f t="array" ref="BK951">TREND($AS951:$AT951,$AS$3:$AT$3,BK$1)</f>
        <v>0.40000000000000568</v>
      </c>
      <c r="BL951" s="20" cm="1">
        <f t="array" ref="BL951">TREND($AS951:$AT951,$AS$3:$AT$3,BL$1)</f>
        <v>0.30000000000000426</v>
      </c>
      <c r="BM951" s="20" cm="1">
        <f t="array" ref="BM951">TREND($AS951:$AT951,$AS$3:$AT$3,BM$1)</f>
        <v>0.20000000000000284</v>
      </c>
    </row>
    <row r="952" spans="1:65" x14ac:dyDescent="0.35">
      <c r="A952" t="str">
        <f>IF(BYDem!B950="","\I:",BYDem!B950)</f>
        <v>Nor-Ice</v>
      </c>
      <c r="B952" t="str">
        <f>BYDem!E950</f>
        <v>TAD</v>
      </c>
      <c r="C952" t="str">
        <f t="shared" si="303"/>
        <v>TAD</v>
      </c>
      <c r="D952" s="4">
        <f>SUMIFS(BYDem!$M$2:$M$2000,BYDem!$B$2:$B$2000,Demands!$A952,BYDem!$E$2:$E$2000,Demands!$B952)</f>
        <v>15.0798403944</v>
      </c>
      <c r="E952" s="4">
        <f t="shared" si="284"/>
        <v>15.219119043904264</v>
      </c>
      <c r="F952" s="4">
        <f t="shared" si="285"/>
        <v>17.058271679175299</v>
      </c>
      <c r="G952" s="4">
        <f t="shared" si="286"/>
        <v>18.705113381728587</v>
      </c>
      <c r="H952" s="4">
        <f t="shared" si="287"/>
        <v>20.337650682996212</v>
      </c>
      <c r="I952" s="4">
        <f t="shared" si="288"/>
        <v>22.016469755596077</v>
      </c>
      <c r="J952" s="4">
        <f t="shared" si="289"/>
        <v>23.743210003037277</v>
      </c>
      <c r="K952" s="4">
        <f t="shared" si="290"/>
        <v>25.499948482177992</v>
      </c>
      <c r="L952" s="4">
        <f t="shared" si="291"/>
        <v>27.239473393001326</v>
      </c>
      <c r="M952" s="4">
        <f t="shared" si="292"/>
        <v>28.99240574631769</v>
      </c>
      <c r="N952" s="4">
        <f t="shared" si="293"/>
        <v>30.597253822066541</v>
      </c>
      <c r="O952" s="4">
        <f t="shared" si="294"/>
        <v>31.955799033088308</v>
      </c>
      <c r="P952" s="4">
        <f t="shared" si="295"/>
        <v>33.075350171647294</v>
      </c>
      <c r="Q952" s="4">
        <f t="shared" si="296"/>
        <v>33.962393370557031</v>
      </c>
      <c r="R952" s="4">
        <f t="shared" si="297"/>
        <v>34.630906074460547</v>
      </c>
      <c r="S952" s="4">
        <f t="shared" si="298"/>
        <v>35.109063207795799</v>
      </c>
      <c r="T952" s="4">
        <f t="shared" si="299"/>
        <v>35.427097165961634</v>
      </c>
      <c r="U952" s="4">
        <f t="shared" si="300"/>
        <v>35.60958391610724</v>
      </c>
      <c r="W952" s="5" t="str">
        <f>VLOOKUP(C952&amp;A952,Driver_elast!$A$2:$D$1161,4,FALSE)</f>
        <v>GDPSER</v>
      </c>
      <c r="X952" s="5">
        <v>1</v>
      </c>
      <c r="Y952" s="2">
        <f>SUMIFS('Growth rates'!D$4:D$999,'Growth rates'!$B$4:$B$999,Demands!$A952,'Growth rates'!$C$4:$C$999,$W952)</f>
        <v>1</v>
      </c>
      <c r="Z952" s="2">
        <f>SUMIFS('Growth rates'!E$4:E$999,'Growth rates'!$B$4:$B$999,Demands!$A952,'Growth rates'!$C$4:$C$999,$W952)</f>
        <v>1.0089666457007733</v>
      </c>
      <c r="AA952" s="2">
        <f>SUMIFS('Growth rates'!F$4:F$999,'Growth rates'!$B$4:$B$999,Demands!$A952,'Growth rates'!$C$4:$C$999,$W952)</f>
        <v>1.1277714044452578</v>
      </c>
      <c r="AB952" s="2">
        <f>SUMIFS('Growth rates'!G$4:G$999,'Growth rates'!$B$4:$B$999,Demands!$A952,'Growth rates'!$C$4:$C$999,$W952)</f>
        <v>1.2342492001847687</v>
      </c>
      <c r="AC952" s="2">
        <f>SUMIFS('Growth rates'!H$4:H$999,'Growth rates'!$B$4:$B$999,Demands!$A952,'Growth rates'!$C$4:$C$999,$W952)</f>
        <v>1.3399857180367865</v>
      </c>
      <c r="AD952" s="2">
        <f>SUMIFS('Growth rates'!I$4:I$999,'Growth rates'!$B$4:$B$999,Demands!$A952,'Growth rates'!$C$4:$C$999,$W952)</f>
        <v>1.4489606990977264</v>
      </c>
      <c r="AE952" s="2">
        <f>SUMIFS('Growth rates'!J$4:J$999,'Growth rates'!$B$4:$B$999,Demands!$A952,'Growth rates'!$C$4:$C$999,$W952)</f>
        <v>1.5613356575739903</v>
      </c>
      <c r="AF952" s="2">
        <f>SUMIFS('Growth rates'!K$4:K$999,'Growth rates'!$B$4:$B$999,Demands!$A952,'Growth rates'!$C$4:$C$999,$W952)</f>
        <v>1.6759961088890953</v>
      </c>
      <c r="AG952" s="2">
        <f>SUMIFS('Growth rates'!L$4:L$999,'Growth rates'!$B$4:$B$999,Demands!$A952,'Growth rates'!$C$4:$C$999,$W952)</f>
        <v>1.7898993701447354</v>
      </c>
      <c r="AH952" s="2">
        <f>SUMIFS('Growth rates'!M$4:M$999,'Growth rates'!$B$4:$B$999,Demands!$A952,'Growth rates'!$C$4:$C$999,$W952)</f>
        <v>1.9050841415182316</v>
      </c>
      <c r="AI952" s="2">
        <f>SUMIFS('Growth rates'!N$4:N$999,'Growth rates'!$B$4:$B$999,Demands!$A952,'Growth rates'!$C$4:$C$999,$W952)</f>
        <v>2.0222554619976942</v>
      </c>
      <c r="AJ952" s="2">
        <f>SUMIFS('Growth rates'!O$4:O$999,'Growth rates'!$B$4:$B$999,Demands!$A952,'Growth rates'!$C$4:$C$999,$W952)</f>
        <v>2.1344928824430141</v>
      </c>
      <c r="AK952" s="2">
        <f>SUMIFS('Growth rates'!P$4:P$999,'Growth rates'!$B$4:$B$999,Demands!$A952,'Growth rates'!$C$4:$C$999,$W952)</f>
        <v>2.2413223160039841</v>
      </c>
      <c r="AL952" s="2">
        <f>SUMIFS('Growth rates'!Q$4:Q$999,'Growth rates'!$B$4:$B$999,Demands!$A952,'Growth rates'!$C$4:$C$999,$W952)</f>
        <v>2.341505166508377</v>
      </c>
      <c r="AM952" s="2">
        <f>SUMIFS('Growth rates'!R$4:R$999,'Growth rates'!$B$4:$B$999,Demands!$A952,'Growth rates'!$C$4:$C$999,$W952)</f>
        <v>2.4336851217304725</v>
      </c>
      <c r="AN952" s="2">
        <f>SUMIFS('Growth rates'!S$4:S$999,'Growth rates'!$B$4:$B$999,Demands!$A952,'Growth rates'!$C$4:$C$999,$W952)</f>
        <v>2.5176912908691906</v>
      </c>
      <c r="AO952" s="2">
        <f>SUMIFS('Growth rates'!T$4:T$999,'Growth rates'!$B$4:$B$999,Demands!$A952,'Growth rates'!$C$4:$C$999,$W952)</f>
        <v>2.5937126230188303</v>
      </c>
      <c r="AP952" s="2">
        <f>SUMIFS('Growth rates'!U$4:U$999,'Growth rates'!$B$4:$B$999,Demands!$A952,'Growth rates'!$C$4:$C$999,$W952)</f>
        <v>2.6605143405246459</v>
      </c>
      <c r="AR952">
        <f>VLOOKUP(C952&amp;A952,Driver_elast!$A$2:$E$1161,5,FALSE)</f>
        <v>1.0307999999999999</v>
      </c>
      <c r="AS952">
        <f t="shared" si="301"/>
        <v>1</v>
      </c>
      <c r="AT952">
        <f t="shared" si="302"/>
        <v>0.2</v>
      </c>
      <c r="AV952" s="2" cm="1">
        <f t="array" ref="AV952">TREND($AR952:$AS952,$AR$3:$AS$3,AV$1)</f>
        <v>1.0307999999999999</v>
      </c>
      <c r="AW952" s="2" cm="1">
        <f t="array" ref="AW952">TREND($AR952:$AS952,$AR$3:$AS$3,AW$1)</f>
        <v>1.0300487804878049</v>
      </c>
      <c r="AX952" s="2" cm="1">
        <f t="array" ref="AX952">TREND($AR952:$AS952,$AR$3:$AS$3,AX$1)</f>
        <v>1.0262926829268293</v>
      </c>
      <c r="AY952" s="2" cm="1">
        <f t="array" ref="AY952">TREND($AR952:$AS952,$AR$3:$AS$3,AY$1)</f>
        <v>1.0225365853658537</v>
      </c>
      <c r="AZ952" s="2" cm="1">
        <f t="array" ref="AZ952">TREND($AR952:$AS952,$AR$3:$AS$3,AZ$1)</f>
        <v>1.0187804878048781</v>
      </c>
      <c r="BA952" s="2" cm="1">
        <f t="array" ref="BA952">TREND($AR952:$AS952,$AR$3:$AS$3,BA$1)</f>
        <v>1.0150243902439025</v>
      </c>
      <c r="BB952" s="2" cm="1">
        <f t="array" ref="BB952">TREND($AR952:$AS952,$AR$3:$AS$3,BB$1)</f>
        <v>1.0112682926829268</v>
      </c>
      <c r="BC952" s="2" cm="1">
        <f t="array" ref="BC952">TREND($AR952:$AS952,$AR$3:$AS$3,BC$1)</f>
        <v>1.0075121951219512</v>
      </c>
      <c r="BD952" s="2" cm="1">
        <f t="array" ref="BD952">TREND($AR952:$AS952,$AR$3:$AS$3,BD$1)</f>
        <v>1.0037560975609756</v>
      </c>
      <c r="BE952" s="2" cm="1">
        <f t="array" ref="BE952">TREND($AR952:$AS952,$AR$3:$AS$3,BE$1)</f>
        <v>1</v>
      </c>
      <c r="BF952" s="20" cm="1">
        <f t="array" ref="BF952">TREND($AS952:$AT952,$AS$3:$AT$3,BF$1)</f>
        <v>0.90000000000000568</v>
      </c>
      <c r="BG952" s="20" cm="1">
        <f t="array" ref="BG952">TREND($AS952:$AT952,$AS$3:$AT$3,BG$1)</f>
        <v>0.80000000000000426</v>
      </c>
      <c r="BH952" s="20" cm="1">
        <f t="array" ref="BH952">TREND($AS952:$AT952,$AS$3:$AT$3,BH$1)</f>
        <v>0.70000000000000284</v>
      </c>
      <c r="BI952" s="20" cm="1">
        <f t="array" ref="BI952">TREND($AS952:$AT952,$AS$3:$AT$3,BI$1)</f>
        <v>0.60000000000000142</v>
      </c>
      <c r="BJ952" s="20" cm="1">
        <f t="array" ref="BJ952">TREND($AS952:$AT952,$AS$3:$AT$3,BJ$1)</f>
        <v>0.5</v>
      </c>
      <c r="BK952" s="20" cm="1">
        <f t="array" ref="BK952">TREND($AS952:$AT952,$AS$3:$AT$3,BK$1)</f>
        <v>0.40000000000000568</v>
      </c>
      <c r="BL952" s="20" cm="1">
        <f t="array" ref="BL952">TREND($AS952:$AT952,$AS$3:$AT$3,BL$1)</f>
        <v>0.30000000000000426</v>
      </c>
      <c r="BM952" s="20" cm="1">
        <f t="array" ref="BM952">TREND($AS952:$AT952,$AS$3:$AT$3,BM$1)</f>
        <v>0.20000000000000284</v>
      </c>
    </row>
    <row r="953" spans="1:65" x14ac:dyDescent="0.35">
      <c r="A953" t="str">
        <f>IF(BYDem!B951="","\I:",BYDem!B951)</f>
        <v>Nor-Ice</v>
      </c>
      <c r="B953" t="str">
        <f>BYDem!E951</f>
        <v>TAI</v>
      </c>
      <c r="C953" t="str">
        <f t="shared" si="303"/>
        <v>TAI</v>
      </c>
      <c r="D953" s="4">
        <f>SUMIFS(BYDem!$M$2:$M$2000,BYDem!$B$2:$B$2000,Demands!$A953,BYDem!$E$2:$E$2000,Demands!$B953)</f>
        <v>35.984771442000003</v>
      </c>
      <c r="E953" s="4">
        <f t="shared" si="284"/>
        <v>36.515741397259617</v>
      </c>
      <c r="F953" s="4">
        <f t="shared" si="285"/>
        <v>43.244282310551704</v>
      </c>
      <c r="G953" s="4">
        <f t="shared" si="286"/>
        <v>49.304057676724938</v>
      </c>
      <c r="H953" s="4">
        <f t="shared" si="287"/>
        <v>55.232150087608353</v>
      </c>
      <c r="I953" s="4">
        <f t="shared" si="288"/>
        <v>61.173851820704286</v>
      </c>
      <c r="J953" s="4">
        <f t="shared" si="289"/>
        <v>67.066815871527695</v>
      </c>
      <c r="K953" s="4">
        <f t="shared" si="290"/>
        <v>72.786944353713125</v>
      </c>
      <c r="L953" s="4">
        <f t="shared" si="291"/>
        <v>78.132848950297173</v>
      </c>
      <c r="M953" s="4">
        <f t="shared" si="292"/>
        <v>83.160904992560688</v>
      </c>
      <c r="N953" s="4">
        <f t="shared" si="293"/>
        <v>87.764200749477823</v>
      </c>
      <c r="O953" s="4">
        <f t="shared" si="294"/>
        <v>91.661009114069245</v>
      </c>
      <c r="P953" s="4">
        <f t="shared" si="295"/>
        <v>94.872294396244968</v>
      </c>
      <c r="Q953" s="4">
        <f t="shared" si="296"/>
        <v>97.416661215414464</v>
      </c>
      <c r="R953" s="4">
        <f t="shared" si="297"/>
        <v>99.334202034278761</v>
      </c>
      <c r="S953" s="4">
        <f t="shared" si="298"/>
        <v>100.70573292015077</v>
      </c>
      <c r="T953" s="4">
        <f t="shared" si="299"/>
        <v>101.61797152535158</v>
      </c>
      <c r="U953" s="4">
        <f t="shared" si="300"/>
        <v>102.14141078127422</v>
      </c>
      <c r="W953" s="5" t="str">
        <f>VLOOKUP(C953&amp;A953,Driver_elast!$A$2:$D$1161,4,FALSE)</f>
        <v>GDPSER</v>
      </c>
      <c r="X953" s="5">
        <v>1</v>
      </c>
      <c r="Y953" s="2">
        <f>SUMIFS('Growth rates'!D$4:D$999,'Growth rates'!$B$4:$B$999,Demands!$A953,'Growth rates'!$C$4:$C$999,$W953)</f>
        <v>1</v>
      </c>
      <c r="Z953" s="2">
        <f>SUMIFS('Growth rates'!E$4:E$999,'Growth rates'!$B$4:$B$999,Demands!$A953,'Growth rates'!$C$4:$C$999,$W953)</f>
        <v>1.0089666457007733</v>
      </c>
      <c r="AA953" s="2">
        <f>SUMIFS('Growth rates'!F$4:F$999,'Growth rates'!$B$4:$B$999,Demands!$A953,'Growth rates'!$C$4:$C$999,$W953)</f>
        <v>1.1277714044452578</v>
      </c>
      <c r="AB953" s="2">
        <f>SUMIFS('Growth rates'!G$4:G$999,'Growth rates'!$B$4:$B$999,Demands!$A953,'Growth rates'!$C$4:$C$999,$W953)</f>
        <v>1.2342492001847687</v>
      </c>
      <c r="AC953" s="2">
        <f>SUMIFS('Growth rates'!H$4:H$999,'Growth rates'!$B$4:$B$999,Demands!$A953,'Growth rates'!$C$4:$C$999,$W953)</f>
        <v>1.3399857180367865</v>
      </c>
      <c r="AD953" s="2">
        <f>SUMIFS('Growth rates'!I$4:I$999,'Growth rates'!$B$4:$B$999,Demands!$A953,'Growth rates'!$C$4:$C$999,$W953)</f>
        <v>1.4489606990977264</v>
      </c>
      <c r="AE953" s="2">
        <f>SUMIFS('Growth rates'!J$4:J$999,'Growth rates'!$B$4:$B$999,Demands!$A953,'Growth rates'!$C$4:$C$999,$W953)</f>
        <v>1.5613356575739903</v>
      </c>
      <c r="AF953" s="2">
        <f>SUMIFS('Growth rates'!K$4:K$999,'Growth rates'!$B$4:$B$999,Demands!$A953,'Growth rates'!$C$4:$C$999,$W953)</f>
        <v>1.6759961088890953</v>
      </c>
      <c r="AG953" s="2">
        <f>SUMIFS('Growth rates'!L$4:L$999,'Growth rates'!$B$4:$B$999,Demands!$A953,'Growth rates'!$C$4:$C$999,$W953)</f>
        <v>1.7898993701447354</v>
      </c>
      <c r="AH953" s="2">
        <f>SUMIFS('Growth rates'!M$4:M$999,'Growth rates'!$B$4:$B$999,Demands!$A953,'Growth rates'!$C$4:$C$999,$W953)</f>
        <v>1.9050841415182316</v>
      </c>
      <c r="AI953" s="2">
        <f>SUMIFS('Growth rates'!N$4:N$999,'Growth rates'!$B$4:$B$999,Demands!$A953,'Growth rates'!$C$4:$C$999,$W953)</f>
        <v>2.0222554619976942</v>
      </c>
      <c r="AJ953" s="2">
        <f>SUMIFS('Growth rates'!O$4:O$999,'Growth rates'!$B$4:$B$999,Demands!$A953,'Growth rates'!$C$4:$C$999,$W953)</f>
        <v>2.1344928824430141</v>
      </c>
      <c r="AK953" s="2">
        <f>SUMIFS('Growth rates'!P$4:P$999,'Growth rates'!$B$4:$B$999,Demands!$A953,'Growth rates'!$C$4:$C$999,$W953)</f>
        <v>2.2413223160039841</v>
      </c>
      <c r="AL953" s="2">
        <f>SUMIFS('Growth rates'!Q$4:Q$999,'Growth rates'!$B$4:$B$999,Demands!$A953,'Growth rates'!$C$4:$C$999,$W953)</f>
        <v>2.341505166508377</v>
      </c>
      <c r="AM953" s="2">
        <f>SUMIFS('Growth rates'!R$4:R$999,'Growth rates'!$B$4:$B$999,Demands!$A953,'Growth rates'!$C$4:$C$999,$W953)</f>
        <v>2.4336851217304725</v>
      </c>
      <c r="AN953" s="2">
        <f>SUMIFS('Growth rates'!S$4:S$999,'Growth rates'!$B$4:$B$999,Demands!$A953,'Growth rates'!$C$4:$C$999,$W953)</f>
        <v>2.5176912908691906</v>
      </c>
      <c r="AO953" s="2">
        <f>SUMIFS('Growth rates'!T$4:T$999,'Growth rates'!$B$4:$B$999,Demands!$A953,'Growth rates'!$C$4:$C$999,$W953)</f>
        <v>2.5937126230188303</v>
      </c>
      <c r="AP953" s="2">
        <f>SUMIFS('Growth rates'!U$4:U$999,'Growth rates'!$B$4:$B$999,Demands!$A953,'Growth rates'!$C$4:$C$999,$W953)</f>
        <v>2.6605143405246459</v>
      </c>
      <c r="AR953">
        <f>VLOOKUP(C953&amp;A953,Driver_elast!$A$2:$E$1161,5,FALSE)</f>
        <v>1.6617280000000001</v>
      </c>
      <c r="AS953">
        <f t="shared" si="301"/>
        <v>1</v>
      </c>
      <c r="AT953">
        <f t="shared" si="302"/>
        <v>0.2</v>
      </c>
      <c r="AV953" s="2" cm="1">
        <f t="array" ref="AV953">TREND($AR953:$AS953,$AR$3:$AS$3,AV$1)</f>
        <v>1.6617280000000036</v>
      </c>
      <c r="AW953" s="2" cm="1">
        <f t="array" ref="AW953">TREND($AR953:$AS953,$AR$3:$AS$3,AW$1)</f>
        <v>1.6455882926829304</v>
      </c>
      <c r="AX953" s="2" cm="1">
        <f t="array" ref="AX953">TREND($AR953:$AS953,$AR$3:$AS$3,AX$1)</f>
        <v>1.5648897560975641</v>
      </c>
      <c r="AY953" s="2" cm="1">
        <f t="array" ref="AY953">TREND($AR953:$AS953,$AR$3:$AS$3,AY$1)</f>
        <v>1.4841912195121978</v>
      </c>
      <c r="AZ953" s="2" cm="1">
        <f t="array" ref="AZ953">TREND($AR953:$AS953,$AR$3:$AS$3,AZ$1)</f>
        <v>1.4034926829268315</v>
      </c>
      <c r="BA953" s="2" cm="1">
        <f t="array" ref="BA953">TREND($AR953:$AS953,$AR$3:$AS$3,BA$1)</f>
        <v>1.3227941463414652</v>
      </c>
      <c r="BB953" s="2" cm="1">
        <f t="array" ref="BB953">TREND($AR953:$AS953,$AR$3:$AS$3,BB$1)</f>
        <v>1.2420956097560989</v>
      </c>
      <c r="BC953" s="2" cm="1">
        <f t="array" ref="BC953">TREND($AR953:$AS953,$AR$3:$AS$3,BC$1)</f>
        <v>1.1613970731707326</v>
      </c>
      <c r="BD953" s="2" cm="1">
        <f t="array" ref="BD953">TREND($AR953:$AS953,$AR$3:$AS$3,BD$1)</f>
        <v>1.0806985365853663</v>
      </c>
      <c r="BE953" s="2" cm="1">
        <f t="array" ref="BE953">TREND($AR953:$AS953,$AR$3:$AS$3,BE$1)</f>
        <v>1</v>
      </c>
      <c r="BF953" s="20" cm="1">
        <f t="array" ref="BF953">TREND($AS953:$AT953,$AS$3:$AT$3,BF$1)</f>
        <v>0.90000000000000568</v>
      </c>
      <c r="BG953" s="20" cm="1">
        <f t="array" ref="BG953">TREND($AS953:$AT953,$AS$3:$AT$3,BG$1)</f>
        <v>0.80000000000000426</v>
      </c>
      <c r="BH953" s="20" cm="1">
        <f t="array" ref="BH953">TREND($AS953:$AT953,$AS$3:$AT$3,BH$1)</f>
        <v>0.70000000000000284</v>
      </c>
      <c r="BI953" s="20" cm="1">
        <f t="array" ref="BI953">TREND($AS953:$AT953,$AS$3:$AT$3,BI$1)</f>
        <v>0.60000000000000142</v>
      </c>
      <c r="BJ953" s="20" cm="1">
        <f t="array" ref="BJ953">TREND($AS953:$AT953,$AS$3:$AT$3,BJ$1)</f>
        <v>0.5</v>
      </c>
      <c r="BK953" s="20" cm="1">
        <f t="array" ref="BK953">TREND($AS953:$AT953,$AS$3:$AT$3,BK$1)</f>
        <v>0.40000000000000568</v>
      </c>
      <c r="BL953" s="20" cm="1">
        <f t="array" ref="BL953">TREND($AS953:$AT953,$AS$3:$AT$3,BL$1)</f>
        <v>0.30000000000000426</v>
      </c>
      <c r="BM953" s="20" cm="1">
        <f t="array" ref="BM953">TREND($AS953:$AT953,$AS$3:$AT$3,BM$1)</f>
        <v>0.20000000000000284</v>
      </c>
    </row>
    <row r="954" spans="1:65" x14ac:dyDescent="0.35">
      <c r="A954" t="str">
        <f>IF(BYDem!B952="","\I:",BYDem!B952)</f>
        <v>Nor-Ice</v>
      </c>
      <c r="B954" t="str">
        <f>BYDem!E952</f>
        <v>TTF</v>
      </c>
      <c r="C954" t="str">
        <f t="shared" si="303"/>
        <v>TTF</v>
      </c>
      <c r="D954" s="4">
        <f>SUMIFS(BYDem!$M$2:$M$2000,BYDem!$B$2:$B$2000,Demands!$A954,BYDem!$E$2:$E$2000,Demands!$B954)</f>
        <v>0.51252837803999995</v>
      </c>
      <c r="E954" s="4">
        <f t="shared" si="284"/>
        <v>0.51692011367968127</v>
      </c>
      <c r="F954" s="4">
        <f t="shared" si="285"/>
        <v>0.57536209300439678</v>
      </c>
      <c r="G954" s="4">
        <f t="shared" si="286"/>
        <v>0.62775349038914985</v>
      </c>
      <c r="H954" s="4">
        <f t="shared" si="287"/>
        <v>0.67968283438731769</v>
      </c>
      <c r="I954" s="4">
        <f t="shared" si="288"/>
        <v>0.73312561290925982</v>
      </c>
      <c r="J954" s="4">
        <f t="shared" si="289"/>
        <v>0.7881820222153687</v>
      </c>
      <c r="K954" s="4">
        <f t="shared" si="290"/>
        <v>0.84432239569076817</v>
      </c>
      <c r="L954" s="4">
        <f t="shared" si="291"/>
        <v>0.90005403577021859</v>
      </c>
      <c r="M954" s="4">
        <f t="shared" si="292"/>
        <v>0.95635769966618023</v>
      </c>
      <c r="N954" s="4">
        <f t="shared" si="293"/>
        <v>1.0078448130505178</v>
      </c>
      <c r="O954" s="4">
        <f t="shared" si="294"/>
        <v>1.0514048284735293</v>
      </c>
      <c r="P954" s="4">
        <f t="shared" si="295"/>
        <v>1.0872973044987959</v>
      </c>
      <c r="Q954" s="4">
        <f t="shared" si="296"/>
        <v>1.1157437200217375</v>
      </c>
      <c r="R954" s="4">
        <f t="shared" si="297"/>
        <v>1.1371976808025548</v>
      </c>
      <c r="S954" s="4">
        <f t="shared" si="298"/>
        <v>1.1525587206358192</v>
      </c>
      <c r="T954" s="4">
        <f t="shared" si="299"/>
        <v>1.1627888172014078</v>
      </c>
      <c r="U954" s="4">
        <f t="shared" si="300"/>
        <v>1.168669750820855</v>
      </c>
      <c r="W954" s="5" t="str">
        <f>VLOOKUP(C954&amp;A954,Driver_elast!$A$2:$D$1161,4,FALSE)</f>
        <v>GDP</v>
      </c>
      <c r="X954" s="5">
        <v>1</v>
      </c>
      <c r="Y954" s="2">
        <f>SUMIFS('Growth rates'!D$4:D$999,'Growth rates'!$B$4:$B$999,Demands!$A954,'Growth rates'!$C$4:$C$999,$W954)</f>
        <v>1</v>
      </c>
      <c r="Z954" s="2">
        <f>SUMIFS('Growth rates'!E$4:E$999,'Growth rates'!$B$4:$B$999,Demands!$A954,'Growth rates'!$C$4:$C$999,$W954)</f>
        <v>1.0088889548472404</v>
      </c>
      <c r="AA954" s="2">
        <f>SUMIFS('Growth rates'!F$4:F$999,'Growth rates'!$B$4:$B$999,Demands!$A954,'Growth rates'!$C$4:$C$999,$W954)</f>
        <v>1.1272141636636217</v>
      </c>
      <c r="AB954" s="2">
        <f>SUMIFS('Growth rates'!G$4:G$999,'Growth rates'!$B$4:$B$999,Demands!$A954,'Growth rates'!$C$4:$C$999,$W954)</f>
        <v>1.2336916035794434</v>
      </c>
      <c r="AC954" s="2">
        <f>SUMIFS('Growth rates'!H$4:H$999,'Growth rates'!$B$4:$B$999,Demands!$A954,'Growth rates'!$C$4:$C$999,$W954)</f>
        <v>1.3395591227384045</v>
      </c>
      <c r="AD954" s="2">
        <f>SUMIFS('Growth rates'!I$4:I$999,'Growth rates'!$B$4:$B$999,Demands!$A954,'Growth rates'!$C$4:$C$999,$W954)</f>
        <v>1.4488231090128594</v>
      </c>
      <c r="AE954" s="2">
        <f>SUMIFS('Growth rates'!J$4:J$999,'Growth rates'!$B$4:$B$999,Demands!$A954,'Growth rates'!$C$4:$C$999,$W954)</f>
        <v>1.5616927861738878</v>
      </c>
      <c r="AF954" s="2">
        <f>SUMIFS('Growth rates'!K$4:K$999,'Growth rates'!$B$4:$B$999,Demands!$A954,'Growth rates'!$C$4:$C$999,$W954)</f>
        <v>1.6770850792896983</v>
      </c>
      <c r="AG954" s="2">
        <f>SUMIFS('Growth rates'!L$4:L$999,'Growth rates'!$B$4:$B$999,Demands!$A954,'Growth rates'!$C$4:$C$999,$W954)</f>
        <v>1.7919218672886927</v>
      </c>
      <c r="AH954" s="2">
        <f>SUMIFS('Growth rates'!M$4:M$999,'Growth rates'!$B$4:$B$999,Demands!$A954,'Growth rates'!$C$4:$C$999,$W954)</f>
        <v>1.9082057621215931</v>
      </c>
      <c r="AI954" s="2">
        <f>SUMIFS('Growth rates'!N$4:N$999,'Growth rates'!$B$4:$B$999,Demands!$A954,'Growth rates'!$C$4:$C$999,$W954)</f>
        <v>2.0266171047853172</v>
      </c>
      <c r="AJ954" s="2">
        <f>SUMIFS('Growth rates'!O$4:O$999,'Growth rates'!$B$4:$B$999,Demands!$A954,'Growth rates'!$C$4:$C$999,$W954)</f>
        <v>2.1401988411505619</v>
      </c>
      <c r="AK954" s="2">
        <f>SUMIFS('Growth rates'!P$4:P$999,'Growth rates'!$B$4:$B$999,Demands!$A954,'Growth rates'!$C$4:$C$999,$W954)</f>
        <v>2.2484722881805737</v>
      </c>
      <c r="AL954" s="2">
        <f>SUMIFS('Growth rates'!Q$4:Q$999,'Growth rates'!$B$4:$B$999,Demands!$A954,'Growth rates'!$C$4:$C$999,$W954)</f>
        <v>2.3501786113361454</v>
      </c>
      <c r="AM954" s="2">
        <f>SUMIFS('Growth rates'!R$4:R$999,'Growth rates'!$B$4:$B$999,Demands!$A954,'Growth rates'!$C$4:$C$999,$W954)</f>
        <v>2.4439361771470605</v>
      </c>
      <c r="AN954" s="2">
        <f>SUMIFS('Growth rates'!S$4:S$999,'Growth rates'!$B$4:$B$999,Demands!$A954,'Growth rates'!$C$4:$C$999,$W954)</f>
        <v>2.529550602471343</v>
      </c>
      <c r="AO954" s="2">
        <f>SUMIFS('Growth rates'!T$4:T$999,'Growth rates'!$B$4:$B$999,Demands!$A954,'Growth rates'!$C$4:$C$999,$W954)</f>
        <v>2.6071880441564002</v>
      </c>
      <c r="AP954" s="2">
        <f>SUMIFS('Growth rates'!U$4:U$999,'Growth rates'!$B$4:$B$999,Demands!$A954,'Growth rates'!$C$4:$C$999,$W954)</f>
        <v>2.6755823928448379</v>
      </c>
      <c r="AR954">
        <f>VLOOKUP(C954&amp;A954,Driver_elast!$A$2:$E$1161,5,FALSE)</f>
        <v>0.96397900000000003</v>
      </c>
      <c r="AS954">
        <f t="shared" si="301"/>
        <v>0.96397900000000003</v>
      </c>
      <c r="AT954">
        <f t="shared" si="302"/>
        <v>0.19279580000000002</v>
      </c>
      <c r="AV954" s="2" cm="1">
        <f t="array" ref="AV954">TREND($AR954:$AS954,$AR$3:$AS$3,AV$1)</f>
        <v>0.96397900000000003</v>
      </c>
      <c r="AW954" s="2" cm="1">
        <f t="array" ref="AW954">TREND($AR954:$AS954,$AR$3:$AS$3,AW$1)</f>
        <v>0.96397900000000003</v>
      </c>
      <c r="AX954" s="2" cm="1">
        <f t="array" ref="AX954">TREND($AR954:$AS954,$AR$3:$AS$3,AX$1)</f>
        <v>0.96397900000000003</v>
      </c>
      <c r="AY954" s="2" cm="1">
        <f t="array" ref="AY954">TREND($AR954:$AS954,$AR$3:$AS$3,AY$1)</f>
        <v>0.96397900000000003</v>
      </c>
      <c r="AZ954" s="2" cm="1">
        <f t="array" ref="AZ954">TREND($AR954:$AS954,$AR$3:$AS$3,AZ$1)</f>
        <v>0.96397900000000003</v>
      </c>
      <c r="BA954" s="2" cm="1">
        <f t="array" ref="BA954">TREND($AR954:$AS954,$AR$3:$AS$3,BA$1)</f>
        <v>0.96397900000000003</v>
      </c>
      <c r="BB954" s="2" cm="1">
        <f t="array" ref="BB954">TREND($AR954:$AS954,$AR$3:$AS$3,BB$1)</f>
        <v>0.96397900000000003</v>
      </c>
      <c r="BC954" s="2" cm="1">
        <f t="array" ref="BC954">TREND($AR954:$AS954,$AR$3:$AS$3,BC$1)</f>
        <v>0.96397900000000003</v>
      </c>
      <c r="BD954" s="2" cm="1">
        <f t="array" ref="BD954">TREND($AR954:$AS954,$AR$3:$AS$3,BD$1)</f>
        <v>0.96397900000000003</v>
      </c>
      <c r="BE954" s="2" cm="1">
        <f t="array" ref="BE954">TREND($AR954:$AS954,$AR$3:$AS$3,BE$1)</f>
        <v>0.96397900000000003</v>
      </c>
      <c r="BF954" s="20" cm="1">
        <f t="array" ref="BF954">TREND($AS954:$AT954,$AS$3:$AT$3,BF$1)</f>
        <v>0.86758110000000244</v>
      </c>
      <c r="BG954" s="20" cm="1">
        <f t="array" ref="BG954">TREND($AS954:$AT954,$AS$3:$AT$3,BG$1)</f>
        <v>0.77118319999999585</v>
      </c>
      <c r="BH954" s="20" cm="1">
        <f t="array" ref="BH954">TREND($AS954:$AT954,$AS$3:$AT$3,BH$1)</f>
        <v>0.67478529999999637</v>
      </c>
      <c r="BI954" s="20" cm="1">
        <f t="array" ref="BI954">TREND($AS954:$AT954,$AS$3:$AT$3,BI$1)</f>
        <v>0.57838739999999689</v>
      </c>
      <c r="BJ954" s="20" cm="1">
        <f t="array" ref="BJ954">TREND($AS954:$AT954,$AS$3:$AT$3,BJ$1)</f>
        <v>0.48198949999999741</v>
      </c>
      <c r="BK954" s="20" cm="1">
        <f t="array" ref="BK954">TREND($AS954:$AT954,$AS$3:$AT$3,BK$1)</f>
        <v>0.38559159999999792</v>
      </c>
      <c r="BL954" s="20" cm="1">
        <f t="array" ref="BL954">TREND($AS954:$AT954,$AS$3:$AT$3,BL$1)</f>
        <v>0.28919369999999844</v>
      </c>
      <c r="BM954" s="20" cm="1">
        <f t="array" ref="BM954">TREND($AS954:$AT954,$AS$3:$AT$3,BM$1)</f>
        <v>0.19279579999999896</v>
      </c>
    </row>
    <row r="955" spans="1:65" x14ac:dyDescent="0.35">
      <c r="A955" t="str">
        <f>IF(BYDem!B953="","\I:",BYDem!B953)</f>
        <v>Nor-Ice</v>
      </c>
      <c r="B955" t="str">
        <f>BYDem!E953</f>
        <v>TTP</v>
      </c>
      <c r="C955" t="str">
        <f t="shared" si="303"/>
        <v>TTP</v>
      </c>
      <c r="D955" s="4">
        <f>SUMIFS(BYDem!$M$2:$M$2000,BYDem!$B$2:$B$2000,Demands!$A955,BYDem!$E$2:$E$2000,Demands!$B955)</f>
        <v>2.1701469747600002</v>
      </c>
      <c r="E955" s="4">
        <f t="shared" si="284"/>
        <v>2.1887424559484709</v>
      </c>
      <c r="F955" s="4">
        <f t="shared" si="285"/>
        <v>2.4361974068636369</v>
      </c>
      <c r="G955" s="4">
        <f t="shared" si="286"/>
        <v>2.6580329917980139</v>
      </c>
      <c r="H955" s="4">
        <f t="shared" si="287"/>
        <v>2.8779121508991325</v>
      </c>
      <c r="I955" s="4">
        <f t="shared" si="288"/>
        <v>3.1041994924424139</v>
      </c>
      <c r="J955" s="4">
        <f t="shared" si="289"/>
        <v>3.3373192672999843</v>
      </c>
      <c r="K955" s="4">
        <f t="shared" si="290"/>
        <v>3.5750287617975287</v>
      </c>
      <c r="L955" s="4">
        <f t="shared" si="291"/>
        <v>3.8110075978950557</v>
      </c>
      <c r="M955" s="4">
        <f t="shared" si="292"/>
        <v>4.0494084964735713</v>
      </c>
      <c r="N955" s="4">
        <f t="shared" si="293"/>
        <v>4.2674151632993933</v>
      </c>
      <c r="O955" s="4">
        <f t="shared" si="294"/>
        <v>4.4518569225093971</v>
      </c>
      <c r="P955" s="4">
        <f t="shared" si="295"/>
        <v>4.6038327966273354</v>
      </c>
      <c r="Q955" s="4">
        <f t="shared" si="296"/>
        <v>4.7242805712968181</v>
      </c>
      <c r="R955" s="4">
        <f t="shared" si="297"/>
        <v>4.8151209034227342</v>
      </c>
      <c r="S955" s="4">
        <f t="shared" si="298"/>
        <v>4.8801625977983862</v>
      </c>
      <c r="T955" s="4">
        <f t="shared" si="299"/>
        <v>4.9234788590329632</v>
      </c>
      <c r="U955" s="4">
        <f t="shared" si="300"/>
        <v>4.9483799003212789</v>
      </c>
      <c r="W955" s="5" t="str">
        <f>VLOOKUP(C955&amp;A955,Driver_elast!$A$2:$D$1161,4,FALSE)</f>
        <v>GDP</v>
      </c>
      <c r="X955" s="5">
        <v>1</v>
      </c>
      <c r="Y955" s="2">
        <f>SUMIFS('Growth rates'!D$4:D$999,'Growth rates'!$B$4:$B$999,Demands!$A955,'Growth rates'!$C$4:$C$999,$W955)</f>
        <v>1</v>
      </c>
      <c r="Z955" s="2">
        <f>SUMIFS('Growth rates'!E$4:E$999,'Growth rates'!$B$4:$B$999,Demands!$A955,'Growth rates'!$C$4:$C$999,$W955)</f>
        <v>1.0088889548472404</v>
      </c>
      <c r="AA955" s="2">
        <f>SUMIFS('Growth rates'!F$4:F$999,'Growth rates'!$B$4:$B$999,Demands!$A955,'Growth rates'!$C$4:$C$999,$W955)</f>
        <v>1.1272141636636217</v>
      </c>
      <c r="AB955" s="2">
        <f>SUMIFS('Growth rates'!G$4:G$999,'Growth rates'!$B$4:$B$999,Demands!$A955,'Growth rates'!$C$4:$C$999,$W955)</f>
        <v>1.2336916035794434</v>
      </c>
      <c r="AC955" s="2">
        <f>SUMIFS('Growth rates'!H$4:H$999,'Growth rates'!$B$4:$B$999,Demands!$A955,'Growth rates'!$C$4:$C$999,$W955)</f>
        <v>1.3395591227384045</v>
      </c>
      <c r="AD955" s="2">
        <f>SUMIFS('Growth rates'!I$4:I$999,'Growth rates'!$B$4:$B$999,Demands!$A955,'Growth rates'!$C$4:$C$999,$W955)</f>
        <v>1.4488231090128594</v>
      </c>
      <c r="AE955" s="2">
        <f>SUMIFS('Growth rates'!J$4:J$999,'Growth rates'!$B$4:$B$999,Demands!$A955,'Growth rates'!$C$4:$C$999,$W955)</f>
        <v>1.5616927861738878</v>
      </c>
      <c r="AF955" s="2">
        <f>SUMIFS('Growth rates'!K$4:K$999,'Growth rates'!$B$4:$B$999,Demands!$A955,'Growth rates'!$C$4:$C$999,$W955)</f>
        <v>1.6770850792896983</v>
      </c>
      <c r="AG955" s="2">
        <f>SUMIFS('Growth rates'!L$4:L$999,'Growth rates'!$B$4:$B$999,Demands!$A955,'Growth rates'!$C$4:$C$999,$W955)</f>
        <v>1.7919218672886927</v>
      </c>
      <c r="AH955" s="2">
        <f>SUMIFS('Growth rates'!M$4:M$999,'Growth rates'!$B$4:$B$999,Demands!$A955,'Growth rates'!$C$4:$C$999,$W955)</f>
        <v>1.9082057621215931</v>
      </c>
      <c r="AI955" s="2">
        <f>SUMIFS('Growth rates'!N$4:N$999,'Growth rates'!$B$4:$B$999,Demands!$A955,'Growth rates'!$C$4:$C$999,$W955)</f>
        <v>2.0266171047853172</v>
      </c>
      <c r="AJ955" s="2">
        <f>SUMIFS('Growth rates'!O$4:O$999,'Growth rates'!$B$4:$B$999,Demands!$A955,'Growth rates'!$C$4:$C$999,$W955)</f>
        <v>2.1401988411505619</v>
      </c>
      <c r="AK955" s="2">
        <f>SUMIFS('Growth rates'!P$4:P$999,'Growth rates'!$B$4:$B$999,Demands!$A955,'Growth rates'!$C$4:$C$999,$W955)</f>
        <v>2.2484722881805737</v>
      </c>
      <c r="AL955" s="2">
        <f>SUMIFS('Growth rates'!Q$4:Q$999,'Growth rates'!$B$4:$B$999,Demands!$A955,'Growth rates'!$C$4:$C$999,$W955)</f>
        <v>2.3501786113361454</v>
      </c>
      <c r="AM955" s="2">
        <f>SUMIFS('Growth rates'!R$4:R$999,'Growth rates'!$B$4:$B$999,Demands!$A955,'Growth rates'!$C$4:$C$999,$W955)</f>
        <v>2.4439361771470605</v>
      </c>
      <c r="AN955" s="2">
        <f>SUMIFS('Growth rates'!S$4:S$999,'Growth rates'!$B$4:$B$999,Demands!$A955,'Growth rates'!$C$4:$C$999,$W955)</f>
        <v>2.529550602471343</v>
      </c>
      <c r="AO955" s="2">
        <f>SUMIFS('Growth rates'!T$4:T$999,'Growth rates'!$B$4:$B$999,Demands!$A955,'Growth rates'!$C$4:$C$999,$W955)</f>
        <v>2.6071880441564002</v>
      </c>
      <c r="AP955" s="2">
        <f>SUMIFS('Growth rates'!U$4:U$999,'Growth rates'!$B$4:$B$999,Demands!$A955,'Growth rates'!$C$4:$C$999,$W955)</f>
        <v>2.6755823928448379</v>
      </c>
      <c r="AR955">
        <f>VLOOKUP(C955&amp;A955,Driver_elast!$A$2:$E$1161,5,FALSE)</f>
        <v>0.96397900000000003</v>
      </c>
      <c r="AS955">
        <f t="shared" si="301"/>
        <v>0.96397900000000003</v>
      </c>
      <c r="AT955">
        <f t="shared" si="302"/>
        <v>0.19279580000000002</v>
      </c>
      <c r="AV955" s="2" cm="1">
        <f t="array" ref="AV955">TREND($AR955:$AS955,$AR$3:$AS$3,AV$1)</f>
        <v>0.96397900000000003</v>
      </c>
      <c r="AW955" s="2" cm="1">
        <f t="array" ref="AW955">TREND($AR955:$AS955,$AR$3:$AS$3,AW$1)</f>
        <v>0.96397900000000003</v>
      </c>
      <c r="AX955" s="2" cm="1">
        <f t="array" ref="AX955">TREND($AR955:$AS955,$AR$3:$AS$3,AX$1)</f>
        <v>0.96397900000000003</v>
      </c>
      <c r="AY955" s="2" cm="1">
        <f t="array" ref="AY955">TREND($AR955:$AS955,$AR$3:$AS$3,AY$1)</f>
        <v>0.96397900000000003</v>
      </c>
      <c r="AZ955" s="2" cm="1">
        <f t="array" ref="AZ955">TREND($AR955:$AS955,$AR$3:$AS$3,AZ$1)</f>
        <v>0.96397900000000003</v>
      </c>
      <c r="BA955" s="2" cm="1">
        <f t="array" ref="BA955">TREND($AR955:$AS955,$AR$3:$AS$3,BA$1)</f>
        <v>0.96397900000000003</v>
      </c>
      <c r="BB955" s="2" cm="1">
        <f t="array" ref="BB955">TREND($AR955:$AS955,$AR$3:$AS$3,BB$1)</f>
        <v>0.96397900000000003</v>
      </c>
      <c r="BC955" s="2" cm="1">
        <f t="array" ref="BC955">TREND($AR955:$AS955,$AR$3:$AS$3,BC$1)</f>
        <v>0.96397900000000003</v>
      </c>
      <c r="BD955" s="2" cm="1">
        <f t="array" ref="BD955">TREND($AR955:$AS955,$AR$3:$AS$3,BD$1)</f>
        <v>0.96397900000000003</v>
      </c>
      <c r="BE955" s="2" cm="1">
        <f t="array" ref="BE955">TREND($AR955:$AS955,$AR$3:$AS$3,BE$1)</f>
        <v>0.96397900000000003</v>
      </c>
      <c r="BF955" s="20" cm="1">
        <f t="array" ref="BF955">TREND($AS955:$AT955,$AS$3:$AT$3,BF$1)</f>
        <v>0.86758110000000244</v>
      </c>
      <c r="BG955" s="20" cm="1">
        <f t="array" ref="BG955">TREND($AS955:$AT955,$AS$3:$AT$3,BG$1)</f>
        <v>0.77118319999999585</v>
      </c>
      <c r="BH955" s="20" cm="1">
        <f t="array" ref="BH955">TREND($AS955:$AT955,$AS$3:$AT$3,BH$1)</f>
        <v>0.67478529999999637</v>
      </c>
      <c r="BI955" s="20" cm="1">
        <f t="array" ref="BI955">TREND($AS955:$AT955,$AS$3:$AT$3,BI$1)</f>
        <v>0.57838739999999689</v>
      </c>
      <c r="BJ955" s="20" cm="1">
        <f t="array" ref="BJ955">TREND($AS955:$AT955,$AS$3:$AT$3,BJ$1)</f>
        <v>0.48198949999999741</v>
      </c>
      <c r="BK955" s="20" cm="1">
        <f t="array" ref="BK955">TREND($AS955:$AT955,$AS$3:$AT$3,BK$1)</f>
        <v>0.38559159999999792</v>
      </c>
      <c r="BL955" s="20" cm="1">
        <f t="array" ref="BL955">TREND($AS955:$AT955,$AS$3:$AT$3,BL$1)</f>
        <v>0.28919369999999844</v>
      </c>
      <c r="BM955" s="20" cm="1">
        <f t="array" ref="BM955">TREND($AS955:$AT955,$AS$3:$AT$3,BM$1)</f>
        <v>0.19279579999999896</v>
      </c>
    </row>
    <row r="956" spans="1:65" x14ac:dyDescent="0.35">
      <c r="A956" t="str">
        <f>IF(BYDem!B954="","\I:",BYDem!B954)</f>
        <v>Nor-Ice</v>
      </c>
      <c r="B956" t="str">
        <f>BYDem!E954</f>
        <v>TWD</v>
      </c>
      <c r="C956" t="str">
        <f t="shared" si="303"/>
        <v>TWD</v>
      </c>
      <c r="D956" s="4">
        <f>SUMIFS(BYDem!$M$2:$M$2000,BYDem!$B$2:$B$2000,Demands!$A956,BYDem!$E$2:$E$2000,Demands!$B956)</f>
        <v>42.699791556000001</v>
      </c>
      <c r="E956" s="4">
        <f t="shared" si="284"/>
        <v>43.002607674013674</v>
      </c>
      <c r="F956" s="4">
        <f t="shared" si="285"/>
        <v>47.007354279585499</v>
      </c>
      <c r="G956" s="4">
        <f t="shared" si="286"/>
        <v>50.517515022048208</v>
      </c>
      <c r="H956" s="4">
        <f t="shared" si="287"/>
        <v>53.94036095738042</v>
      </c>
      <c r="I956" s="4">
        <f t="shared" si="288"/>
        <v>57.409835489509206</v>
      </c>
      <c r="J956" s="4">
        <f t="shared" si="289"/>
        <v>60.931293088165852</v>
      </c>
      <c r="K956" s="4">
        <f t="shared" si="290"/>
        <v>64.47029654148939</v>
      </c>
      <c r="L956" s="4">
        <f t="shared" si="291"/>
        <v>67.935638073314948</v>
      </c>
      <c r="M956" s="4">
        <f t="shared" si="292"/>
        <v>71.39333824171716</v>
      </c>
      <c r="N956" s="4">
        <f t="shared" si="293"/>
        <v>74.518917988995</v>
      </c>
      <c r="O956" s="4">
        <f t="shared" si="294"/>
        <v>77.13578353858864</v>
      </c>
      <c r="P956" s="4">
        <f t="shared" si="295"/>
        <v>79.273122354465755</v>
      </c>
      <c r="Q956" s="4">
        <f t="shared" si="296"/>
        <v>80.954593839283135</v>
      </c>
      <c r="R956" s="4">
        <f t="shared" si="297"/>
        <v>82.214900112165765</v>
      </c>
      <c r="S956" s="4">
        <f t="shared" si="298"/>
        <v>83.112702055304126</v>
      </c>
      <c r="T956" s="4">
        <f t="shared" si="299"/>
        <v>83.708151476452727</v>
      </c>
      <c r="U956" s="4">
        <f t="shared" si="300"/>
        <v>84.049176888995831</v>
      </c>
      <c r="W956" s="5" t="str">
        <f>VLOOKUP(C956&amp;A956,Driver_elast!$A$2:$D$1161,4,FALSE)</f>
        <v>GDPSER</v>
      </c>
      <c r="X956" s="5">
        <v>1</v>
      </c>
      <c r="Y956" s="2">
        <f>SUMIFS('Growth rates'!D$4:D$999,'Growth rates'!$B$4:$B$999,Demands!$A956,'Growth rates'!$C$4:$C$999,$W956)</f>
        <v>1</v>
      </c>
      <c r="Z956" s="2">
        <f>SUMIFS('Growth rates'!E$4:E$999,'Growth rates'!$B$4:$B$999,Demands!$A956,'Growth rates'!$C$4:$C$999,$W956)</f>
        <v>1.0089666457007733</v>
      </c>
      <c r="AA956" s="2">
        <f>SUMIFS('Growth rates'!F$4:F$999,'Growth rates'!$B$4:$B$999,Demands!$A956,'Growth rates'!$C$4:$C$999,$W956)</f>
        <v>1.1277714044452578</v>
      </c>
      <c r="AB956" s="2">
        <f>SUMIFS('Growth rates'!G$4:G$999,'Growth rates'!$B$4:$B$999,Demands!$A956,'Growth rates'!$C$4:$C$999,$W956)</f>
        <v>1.2342492001847687</v>
      </c>
      <c r="AC956" s="2">
        <f>SUMIFS('Growth rates'!H$4:H$999,'Growth rates'!$B$4:$B$999,Demands!$A956,'Growth rates'!$C$4:$C$999,$W956)</f>
        <v>1.3399857180367865</v>
      </c>
      <c r="AD956" s="2">
        <f>SUMIFS('Growth rates'!I$4:I$999,'Growth rates'!$B$4:$B$999,Demands!$A956,'Growth rates'!$C$4:$C$999,$W956)</f>
        <v>1.4489606990977264</v>
      </c>
      <c r="AE956" s="2">
        <f>SUMIFS('Growth rates'!J$4:J$999,'Growth rates'!$B$4:$B$999,Demands!$A956,'Growth rates'!$C$4:$C$999,$W956)</f>
        <v>1.5613356575739903</v>
      </c>
      <c r="AF956" s="2">
        <f>SUMIFS('Growth rates'!K$4:K$999,'Growth rates'!$B$4:$B$999,Demands!$A956,'Growth rates'!$C$4:$C$999,$W956)</f>
        <v>1.6759961088890953</v>
      </c>
      <c r="AG956" s="2">
        <f>SUMIFS('Growth rates'!L$4:L$999,'Growth rates'!$B$4:$B$999,Demands!$A956,'Growth rates'!$C$4:$C$999,$W956)</f>
        <v>1.7898993701447354</v>
      </c>
      <c r="AH956" s="2">
        <f>SUMIFS('Growth rates'!M$4:M$999,'Growth rates'!$B$4:$B$999,Demands!$A956,'Growth rates'!$C$4:$C$999,$W956)</f>
        <v>1.9050841415182316</v>
      </c>
      <c r="AI956" s="2">
        <f>SUMIFS('Growth rates'!N$4:N$999,'Growth rates'!$B$4:$B$999,Demands!$A956,'Growth rates'!$C$4:$C$999,$W956)</f>
        <v>2.0222554619976942</v>
      </c>
      <c r="AJ956" s="2">
        <f>SUMIFS('Growth rates'!O$4:O$999,'Growth rates'!$B$4:$B$999,Demands!$A956,'Growth rates'!$C$4:$C$999,$W956)</f>
        <v>2.1344928824430141</v>
      </c>
      <c r="AK956" s="2">
        <f>SUMIFS('Growth rates'!P$4:P$999,'Growth rates'!$B$4:$B$999,Demands!$A956,'Growth rates'!$C$4:$C$999,$W956)</f>
        <v>2.2413223160039841</v>
      </c>
      <c r="AL956" s="2">
        <f>SUMIFS('Growth rates'!Q$4:Q$999,'Growth rates'!$B$4:$B$999,Demands!$A956,'Growth rates'!$C$4:$C$999,$W956)</f>
        <v>2.341505166508377</v>
      </c>
      <c r="AM956" s="2">
        <f>SUMIFS('Growth rates'!R$4:R$999,'Growth rates'!$B$4:$B$999,Demands!$A956,'Growth rates'!$C$4:$C$999,$W956)</f>
        <v>2.4336851217304725</v>
      </c>
      <c r="AN956" s="2">
        <f>SUMIFS('Growth rates'!S$4:S$999,'Growth rates'!$B$4:$B$999,Demands!$A956,'Growth rates'!$C$4:$C$999,$W956)</f>
        <v>2.5176912908691906</v>
      </c>
      <c r="AO956" s="2">
        <f>SUMIFS('Growth rates'!T$4:T$999,'Growth rates'!$B$4:$B$999,Demands!$A956,'Growth rates'!$C$4:$C$999,$W956)</f>
        <v>2.5937126230188303</v>
      </c>
      <c r="AP956" s="2">
        <f>SUMIFS('Growth rates'!U$4:U$999,'Growth rates'!$B$4:$B$999,Demands!$A956,'Growth rates'!$C$4:$C$999,$W956)</f>
        <v>2.6605143405246459</v>
      </c>
      <c r="AR956">
        <f>VLOOKUP(C956&amp;A956,Driver_elast!$A$2:$E$1161,5,FALSE)</f>
        <v>0.79090300000000002</v>
      </c>
      <c r="AS956">
        <f t="shared" si="301"/>
        <v>0.79090300000000002</v>
      </c>
      <c r="AT956">
        <f t="shared" si="302"/>
        <v>0.1581806</v>
      </c>
      <c r="AV956" s="2" cm="1">
        <f t="array" ref="AV956">TREND($AR956:$AS956,$AR$3:$AS$3,AV$1)</f>
        <v>0.79090300000000002</v>
      </c>
      <c r="AW956" s="2" cm="1">
        <f t="array" ref="AW956">TREND($AR956:$AS956,$AR$3:$AS$3,AW$1)</f>
        <v>0.79090300000000002</v>
      </c>
      <c r="AX956" s="2" cm="1">
        <f t="array" ref="AX956">TREND($AR956:$AS956,$AR$3:$AS$3,AX$1)</f>
        <v>0.79090300000000002</v>
      </c>
      <c r="AY956" s="2" cm="1">
        <f t="array" ref="AY956">TREND($AR956:$AS956,$AR$3:$AS$3,AY$1)</f>
        <v>0.79090300000000002</v>
      </c>
      <c r="AZ956" s="2" cm="1">
        <f t="array" ref="AZ956">TREND($AR956:$AS956,$AR$3:$AS$3,AZ$1)</f>
        <v>0.79090300000000002</v>
      </c>
      <c r="BA956" s="2" cm="1">
        <f t="array" ref="BA956">TREND($AR956:$AS956,$AR$3:$AS$3,BA$1)</f>
        <v>0.79090300000000002</v>
      </c>
      <c r="BB956" s="2" cm="1">
        <f t="array" ref="BB956">TREND($AR956:$AS956,$AR$3:$AS$3,BB$1)</f>
        <v>0.79090300000000002</v>
      </c>
      <c r="BC956" s="2" cm="1">
        <f t="array" ref="BC956">TREND($AR956:$AS956,$AR$3:$AS$3,BC$1)</f>
        <v>0.79090300000000002</v>
      </c>
      <c r="BD956" s="2" cm="1">
        <f t="array" ref="BD956">TREND($AR956:$AS956,$AR$3:$AS$3,BD$1)</f>
        <v>0.79090300000000002</v>
      </c>
      <c r="BE956" s="2" cm="1">
        <f t="array" ref="BE956">TREND($AR956:$AS956,$AR$3:$AS$3,BE$1)</f>
        <v>0.79090300000000002</v>
      </c>
      <c r="BF956" s="20" cm="1">
        <f t="array" ref="BF956">TREND($AS956:$AT956,$AS$3:$AT$3,BF$1)</f>
        <v>0.71181269999999586</v>
      </c>
      <c r="BG956" s="20" cm="1">
        <f t="array" ref="BG956">TREND($AS956:$AT956,$AS$3:$AT$3,BG$1)</f>
        <v>0.63272239999999869</v>
      </c>
      <c r="BH956" s="20" cm="1">
        <f t="array" ref="BH956">TREND($AS956:$AT956,$AS$3:$AT$3,BH$1)</f>
        <v>0.55363209999999441</v>
      </c>
      <c r="BI956" s="20" cm="1">
        <f t="array" ref="BI956">TREND($AS956:$AT956,$AS$3:$AT$3,BI$1)</f>
        <v>0.47454179999999724</v>
      </c>
      <c r="BJ956" s="20" cm="1">
        <f t="array" ref="BJ956">TREND($AS956:$AT956,$AS$3:$AT$3,BJ$1)</f>
        <v>0.39545149999999296</v>
      </c>
      <c r="BK956" s="20" cm="1">
        <f t="array" ref="BK956">TREND($AS956:$AT956,$AS$3:$AT$3,BK$1)</f>
        <v>0.31636119999999579</v>
      </c>
      <c r="BL956" s="20" cm="1">
        <f t="array" ref="BL956">TREND($AS956:$AT956,$AS$3:$AT$3,BL$1)</f>
        <v>0.23727089999999862</v>
      </c>
      <c r="BM956" s="20" cm="1">
        <f t="array" ref="BM956">TREND($AS956:$AT956,$AS$3:$AT$3,BM$1)</f>
        <v>0.15818059999999434</v>
      </c>
    </row>
    <row r="957" spans="1:65" x14ac:dyDescent="0.35">
      <c r="A957" t="str">
        <f>IF(BYDem!B955="","\I:",BYDem!B955)</f>
        <v>Nor-Ice</v>
      </c>
      <c r="B957" t="str">
        <f>BYDem!E955</f>
        <v>TWI</v>
      </c>
      <c r="C957" t="str">
        <f t="shared" si="303"/>
        <v>TWI</v>
      </c>
      <c r="D957" s="4">
        <f>SUMIFS(BYDem!$M$2:$M$2000,BYDem!$B$2:$B$2000,Demands!$A957,BYDem!$E$2:$E$2000,Demands!$B957)</f>
        <v>16.476100513199999</v>
      </c>
      <c r="E957" s="4">
        <f t="shared" si="284"/>
        <v>16.476100513199999</v>
      </c>
      <c r="F957" s="4">
        <f t="shared" si="285"/>
        <v>16.476100513199999</v>
      </c>
      <c r="G957" s="4">
        <f t="shared" si="286"/>
        <v>16.476100513199999</v>
      </c>
      <c r="H957" s="4">
        <f t="shared" si="287"/>
        <v>16.476100513199999</v>
      </c>
      <c r="I957" s="4">
        <f t="shared" si="288"/>
        <v>16.476100513199999</v>
      </c>
      <c r="J957" s="4">
        <f t="shared" si="289"/>
        <v>16.476100513199999</v>
      </c>
      <c r="K957" s="4">
        <f t="shared" si="290"/>
        <v>16.476100513199999</v>
      </c>
      <c r="L957" s="4">
        <f t="shared" si="291"/>
        <v>16.476100513199999</v>
      </c>
      <c r="M957" s="4">
        <f t="shared" si="292"/>
        <v>16.476100513199999</v>
      </c>
      <c r="N957" s="4">
        <f t="shared" si="293"/>
        <v>16.476100513199999</v>
      </c>
      <c r="O957" s="4">
        <f t="shared" si="294"/>
        <v>16.476100513199999</v>
      </c>
      <c r="P957" s="4">
        <f t="shared" si="295"/>
        <v>16.476100513199999</v>
      </c>
      <c r="Q957" s="4">
        <f t="shared" si="296"/>
        <v>16.476100513199999</v>
      </c>
      <c r="R957" s="4">
        <f t="shared" si="297"/>
        <v>16.476100513199999</v>
      </c>
      <c r="S957" s="4">
        <f t="shared" si="298"/>
        <v>16.476100513199999</v>
      </c>
      <c r="T957" s="4">
        <f t="shared" si="299"/>
        <v>16.476100513199999</v>
      </c>
      <c r="U957" s="4">
        <f t="shared" si="300"/>
        <v>16.476100513199999</v>
      </c>
      <c r="W957" s="5" t="str">
        <f>VLOOKUP(C957&amp;A957,Driver_elast!$A$2:$D$1161,4,FALSE)</f>
        <v>GDPSER</v>
      </c>
      <c r="X957" s="5">
        <v>1</v>
      </c>
      <c r="Y957" s="2">
        <f>SUMIFS('Growth rates'!D$4:D$999,'Growth rates'!$B$4:$B$999,Demands!$A957,'Growth rates'!$C$4:$C$999,$W957)</f>
        <v>1</v>
      </c>
      <c r="Z957" s="2">
        <f>SUMIFS('Growth rates'!E$4:E$999,'Growth rates'!$B$4:$B$999,Demands!$A957,'Growth rates'!$C$4:$C$999,$W957)</f>
        <v>1.0089666457007733</v>
      </c>
      <c r="AA957" s="2">
        <f>SUMIFS('Growth rates'!F$4:F$999,'Growth rates'!$B$4:$B$999,Demands!$A957,'Growth rates'!$C$4:$C$999,$W957)</f>
        <v>1.1277714044452578</v>
      </c>
      <c r="AB957" s="2">
        <f>SUMIFS('Growth rates'!G$4:G$999,'Growth rates'!$B$4:$B$999,Demands!$A957,'Growth rates'!$C$4:$C$999,$W957)</f>
        <v>1.2342492001847687</v>
      </c>
      <c r="AC957" s="2">
        <f>SUMIFS('Growth rates'!H$4:H$999,'Growth rates'!$B$4:$B$999,Demands!$A957,'Growth rates'!$C$4:$C$999,$W957)</f>
        <v>1.3399857180367865</v>
      </c>
      <c r="AD957" s="2">
        <f>SUMIFS('Growth rates'!I$4:I$999,'Growth rates'!$B$4:$B$999,Demands!$A957,'Growth rates'!$C$4:$C$999,$W957)</f>
        <v>1.4489606990977264</v>
      </c>
      <c r="AE957" s="2">
        <f>SUMIFS('Growth rates'!J$4:J$999,'Growth rates'!$B$4:$B$999,Demands!$A957,'Growth rates'!$C$4:$C$999,$W957)</f>
        <v>1.5613356575739903</v>
      </c>
      <c r="AF957" s="2">
        <f>SUMIFS('Growth rates'!K$4:K$999,'Growth rates'!$B$4:$B$999,Demands!$A957,'Growth rates'!$C$4:$C$999,$W957)</f>
        <v>1.6759961088890953</v>
      </c>
      <c r="AG957" s="2">
        <f>SUMIFS('Growth rates'!L$4:L$999,'Growth rates'!$B$4:$B$999,Demands!$A957,'Growth rates'!$C$4:$C$999,$W957)</f>
        <v>1.7898993701447354</v>
      </c>
      <c r="AH957" s="2">
        <f>SUMIFS('Growth rates'!M$4:M$999,'Growth rates'!$B$4:$B$999,Demands!$A957,'Growth rates'!$C$4:$C$999,$W957)</f>
        <v>1.9050841415182316</v>
      </c>
      <c r="AI957" s="2">
        <f>SUMIFS('Growth rates'!N$4:N$999,'Growth rates'!$B$4:$B$999,Demands!$A957,'Growth rates'!$C$4:$C$999,$W957)</f>
        <v>2.0222554619976942</v>
      </c>
      <c r="AJ957" s="2">
        <f>SUMIFS('Growth rates'!O$4:O$999,'Growth rates'!$B$4:$B$999,Demands!$A957,'Growth rates'!$C$4:$C$999,$W957)</f>
        <v>2.1344928824430141</v>
      </c>
      <c r="AK957" s="2">
        <f>SUMIFS('Growth rates'!P$4:P$999,'Growth rates'!$B$4:$B$999,Demands!$A957,'Growth rates'!$C$4:$C$999,$W957)</f>
        <v>2.2413223160039841</v>
      </c>
      <c r="AL957" s="2">
        <f>SUMIFS('Growth rates'!Q$4:Q$999,'Growth rates'!$B$4:$B$999,Demands!$A957,'Growth rates'!$C$4:$C$999,$W957)</f>
        <v>2.341505166508377</v>
      </c>
      <c r="AM957" s="2">
        <f>SUMIFS('Growth rates'!R$4:R$999,'Growth rates'!$B$4:$B$999,Demands!$A957,'Growth rates'!$C$4:$C$999,$W957)</f>
        <v>2.4336851217304725</v>
      </c>
      <c r="AN957" s="2">
        <f>SUMIFS('Growth rates'!S$4:S$999,'Growth rates'!$B$4:$B$999,Demands!$A957,'Growth rates'!$C$4:$C$999,$W957)</f>
        <v>2.5176912908691906</v>
      </c>
      <c r="AO957" s="2">
        <f>SUMIFS('Growth rates'!T$4:T$999,'Growth rates'!$B$4:$B$999,Demands!$A957,'Growth rates'!$C$4:$C$999,$W957)</f>
        <v>2.5937126230188303</v>
      </c>
      <c r="AP957" s="2">
        <f>SUMIFS('Growth rates'!U$4:U$999,'Growth rates'!$B$4:$B$999,Demands!$A957,'Growth rates'!$C$4:$C$999,$W957)</f>
        <v>2.6605143405246459</v>
      </c>
      <c r="AR957">
        <f>VLOOKUP(C957&amp;A957,Driver_elast!$A$2:$E$1161,5,FALSE)</f>
        <v>0</v>
      </c>
      <c r="AS957">
        <f t="shared" si="301"/>
        <v>0</v>
      </c>
      <c r="AT957">
        <f t="shared" si="302"/>
        <v>0</v>
      </c>
      <c r="AV957" s="2" cm="1">
        <f t="array" ref="AV957">TREND($AR957:$AS957,$AR$3:$AS$3,AV$1)</f>
        <v>0</v>
      </c>
      <c r="AW957" s="2" cm="1">
        <f t="array" ref="AW957">TREND($AR957:$AS957,$AR$3:$AS$3,AW$1)</f>
        <v>0</v>
      </c>
      <c r="AX957" s="2" cm="1">
        <f t="array" ref="AX957">TREND($AR957:$AS957,$AR$3:$AS$3,AX$1)</f>
        <v>0</v>
      </c>
      <c r="AY957" s="2" cm="1">
        <f t="array" ref="AY957">TREND($AR957:$AS957,$AR$3:$AS$3,AY$1)</f>
        <v>0</v>
      </c>
      <c r="AZ957" s="2" cm="1">
        <f t="array" ref="AZ957">TREND($AR957:$AS957,$AR$3:$AS$3,AZ$1)</f>
        <v>0</v>
      </c>
      <c r="BA957" s="2" cm="1">
        <f t="array" ref="BA957">TREND($AR957:$AS957,$AR$3:$AS$3,BA$1)</f>
        <v>0</v>
      </c>
      <c r="BB957" s="2" cm="1">
        <f t="array" ref="BB957">TREND($AR957:$AS957,$AR$3:$AS$3,BB$1)</f>
        <v>0</v>
      </c>
      <c r="BC957" s="2" cm="1">
        <f t="array" ref="BC957">TREND($AR957:$AS957,$AR$3:$AS$3,BC$1)</f>
        <v>0</v>
      </c>
      <c r="BD957" s="2" cm="1">
        <f t="array" ref="BD957">TREND($AR957:$AS957,$AR$3:$AS$3,BD$1)</f>
        <v>0</v>
      </c>
      <c r="BE957" s="2" cm="1">
        <f t="array" ref="BE957">TREND($AR957:$AS957,$AR$3:$AS$3,BE$1)</f>
        <v>0</v>
      </c>
      <c r="BF957" s="20" cm="1">
        <f t="array" ref="BF957">TREND($AS957:$AT957,$AS$3:$AT$3,BF$1)</f>
        <v>0</v>
      </c>
      <c r="BG957" s="20" cm="1">
        <f t="array" ref="BG957">TREND($AS957:$AT957,$AS$3:$AT$3,BG$1)</f>
        <v>0</v>
      </c>
      <c r="BH957" s="20" cm="1">
        <f t="array" ref="BH957">TREND($AS957:$AT957,$AS$3:$AT$3,BH$1)</f>
        <v>0</v>
      </c>
      <c r="BI957" s="20" cm="1">
        <f t="array" ref="BI957">TREND($AS957:$AT957,$AS$3:$AT$3,BI$1)</f>
        <v>0</v>
      </c>
      <c r="BJ957" s="20" cm="1">
        <f t="array" ref="BJ957">TREND($AS957:$AT957,$AS$3:$AT$3,BJ$1)</f>
        <v>0</v>
      </c>
      <c r="BK957" s="20" cm="1">
        <f t="array" ref="BK957">TREND($AS957:$AT957,$AS$3:$AT$3,BK$1)</f>
        <v>0</v>
      </c>
      <c r="BL957" s="20" cm="1">
        <f t="array" ref="BL957">TREND($AS957:$AT957,$AS$3:$AT$3,BL$1)</f>
        <v>0</v>
      </c>
      <c r="BM957" s="20" cm="1">
        <f t="array" ref="BM957">TREND($AS957:$AT957,$AS$3:$AT$3,BM$1)</f>
        <v>0</v>
      </c>
    </row>
    <row r="958" spans="1:65" x14ac:dyDescent="0.35">
      <c r="A958" t="str">
        <f>IF(BYDem!B956="","\I:",BYDem!B956)</f>
        <v>Nor-Ice</v>
      </c>
      <c r="B958" t="str">
        <f>BYDem!E956</f>
        <v>Trd_2w</v>
      </c>
      <c r="C958" t="str">
        <f t="shared" si="303"/>
        <v>Trd_2w</v>
      </c>
      <c r="D958" s="4">
        <f>SUMIFS(BYDem!$M$2:$M$2000,BYDem!$B$2:$B$2000,Demands!$A958,BYDem!$E$2:$E$2000,Demands!$B958)</f>
        <v>0.49</v>
      </c>
      <c r="E958" s="4">
        <f t="shared" si="284"/>
        <v>0.49181485151111359</v>
      </c>
      <c r="F958" s="4">
        <f t="shared" si="285"/>
        <v>0.51584906244882678</v>
      </c>
      <c r="G958" s="4">
        <f t="shared" si="286"/>
        <v>0.53615243231840237</v>
      </c>
      <c r="H958" s="4">
        <f t="shared" si="287"/>
        <v>0.55532316560050865</v>
      </c>
      <c r="I958" s="4">
        <f t="shared" si="288"/>
        <v>0.57419678801646412</v>
      </c>
      <c r="J958" s="4">
        <f t="shared" si="289"/>
        <v>0.59283554707992503</v>
      </c>
      <c r="K958" s="4">
        <f t="shared" si="290"/>
        <v>0.611087517381673</v>
      </c>
      <c r="L958" s="4">
        <f t="shared" si="291"/>
        <v>0.62852258641732472</v>
      </c>
      <c r="M958" s="4">
        <f t="shared" si="292"/>
        <v>0.64551737266413844</v>
      </c>
      <c r="N958" s="4">
        <f t="shared" si="293"/>
        <v>0.66053885751566133</v>
      </c>
      <c r="O958" s="4">
        <f t="shared" si="294"/>
        <v>0.67287898012986314</v>
      </c>
      <c r="P958" s="4">
        <f t="shared" si="295"/>
        <v>0.68280778916317364</v>
      </c>
      <c r="Q958" s="4">
        <f t="shared" si="296"/>
        <v>0.69052933847133724</v>
      </c>
      <c r="R958" s="4">
        <f t="shared" si="297"/>
        <v>0.69626854575664399</v>
      </c>
      <c r="S958" s="4">
        <f t="shared" si="298"/>
        <v>0.70033380429256853</v>
      </c>
      <c r="T958" s="4">
        <f t="shared" si="299"/>
        <v>0.70302068574894838</v>
      </c>
      <c r="U958" s="4">
        <f t="shared" si="300"/>
        <v>0.70455756688166538</v>
      </c>
      <c r="W958" s="5" t="str">
        <f>VLOOKUP(C958&amp;A958,Driver_elast!$A$2:$D$1161,4,FALSE)</f>
        <v>GDP</v>
      </c>
      <c r="X958" s="5">
        <v>1</v>
      </c>
      <c r="Y958" s="2">
        <f>SUMIFS('Growth rates'!D$4:D$999,'Growth rates'!$B$4:$B$999,Demands!$A958,'Growth rates'!$C$4:$C$999,$W958)</f>
        <v>1</v>
      </c>
      <c r="Z958" s="2">
        <f>SUMIFS('Growth rates'!E$4:E$999,'Growth rates'!$B$4:$B$999,Demands!$A958,'Growth rates'!$C$4:$C$999,$W958)</f>
        <v>1.0088889548472404</v>
      </c>
      <c r="AA958" s="2">
        <f>SUMIFS('Growth rates'!F$4:F$999,'Growth rates'!$B$4:$B$999,Demands!$A958,'Growth rates'!$C$4:$C$999,$W958)</f>
        <v>1.1272141636636217</v>
      </c>
      <c r="AB958" s="2">
        <f>SUMIFS('Growth rates'!G$4:G$999,'Growth rates'!$B$4:$B$999,Demands!$A958,'Growth rates'!$C$4:$C$999,$W958)</f>
        <v>1.2336916035794434</v>
      </c>
      <c r="AC958" s="2">
        <f>SUMIFS('Growth rates'!H$4:H$999,'Growth rates'!$B$4:$B$999,Demands!$A958,'Growth rates'!$C$4:$C$999,$W958)</f>
        <v>1.3395591227384045</v>
      </c>
      <c r="AD958" s="2">
        <f>SUMIFS('Growth rates'!I$4:I$999,'Growth rates'!$B$4:$B$999,Demands!$A958,'Growth rates'!$C$4:$C$999,$W958)</f>
        <v>1.4488231090128594</v>
      </c>
      <c r="AE958" s="2">
        <f>SUMIFS('Growth rates'!J$4:J$999,'Growth rates'!$B$4:$B$999,Demands!$A958,'Growth rates'!$C$4:$C$999,$W958)</f>
        <v>1.5616927861738878</v>
      </c>
      <c r="AF958" s="2">
        <f>SUMIFS('Growth rates'!K$4:K$999,'Growth rates'!$B$4:$B$999,Demands!$A958,'Growth rates'!$C$4:$C$999,$W958)</f>
        <v>1.6770850792896983</v>
      </c>
      <c r="AG958" s="2">
        <f>SUMIFS('Growth rates'!L$4:L$999,'Growth rates'!$B$4:$B$999,Demands!$A958,'Growth rates'!$C$4:$C$999,$W958)</f>
        <v>1.7919218672886927</v>
      </c>
      <c r="AH958" s="2">
        <f>SUMIFS('Growth rates'!M$4:M$999,'Growth rates'!$B$4:$B$999,Demands!$A958,'Growth rates'!$C$4:$C$999,$W958)</f>
        <v>1.9082057621215931</v>
      </c>
      <c r="AI958" s="2">
        <f>SUMIFS('Growth rates'!N$4:N$999,'Growth rates'!$B$4:$B$999,Demands!$A958,'Growth rates'!$C$4:$C$999,$W958)</f>
        <v>2.0266171047853172</v>
      </c>
      <c r="AJ958" s="2">
        <f>SUMIFS('Growth rates'!O$4:O$999,'Growth rates'!$B$4:$B$999,Demands!$A958,'Growth rates'!$C$4:$C$999,$W958)</f>
        <v>2.1401988411505619</v>
      </c>
      <c r="AK958" s="2">
        <f>SUMIFS('Growth rates'!P$4:P$999,'Growth rates'!$B$4:$B$999,Demands!$A958,'Growth rates'!$C$4:$C$999,$W958)</f>
        <v>2.2484722881805737</v>
      </c>
      <c r="AL958" s="2">
        <f>SUMIFS('Growth rates'!Q$4:Q$999,'Growth rates'!$B$4:$B$999,Demands!$A958,'Growth rates'!$C$4:$C$999,$W958)</f>
        <v>2.3501786113361454</v>
      </c>
      <c r="AM958" s="2">
        <f>SUMIFS('Growth rates'!R$4:R$999,'Growth rates'!$B$4:$B$999,Demands!$A958,'Growth rates'!$C$4:$C$999,$W958)</f>
        <v>2.4439361771470605</v>
      </c>
      <c r="AN958" s="2">
        <f>SUMIFS('Growth rates'!S$4:S$999,'Growth rates'!$B$4:$B$999,Demands!$A958,'Growth rates'!$C$4:$C$999,$W958)</f>
        <v>2.529550602471343</v>
      </c>
      <c r="AO958" s="2">
        <f>SUMIFS('Growth rates'!T$4:T$999,'Growth rates'!$B$4:$B$999,Demands!$A958,'Growth rates'!$C$4:$C$999,$W958)</f>
        <v>2.6071880441564002</v>
      </c>
      <c r="AP958" s="2">
        <f>SUMIFS('Growth rates'!U$4:U$999,'Growth rates'!$B$4:$B$999,Demands!$A958,'Growth rates'!$C$4:$C$999,$W958)</f>
        <v>2.6755823928448379</v>
      </c>
      <c r="AR958">
        <f>VLOOKUP(C958&amp;A958,Driver_elast!$A$2:$E$1161,5,FALSE)</f>
        <v>0.41667199999999999</v>
      </c>
      <c r="AS958">
        <f t="shared" si="301"/>
        <v>0.41667199999999999</v>
      </c>
      <c r="AT958">
        <f t="shared" si="302"/>
        <v>8.3334400000000003E-2</v>
      </c>
      <c r="AV958" s="2" cm="1">
        <f t="array" ref="AV958">TREND($AR958:$AS958,$AR$3:$AS$3,AV$1)</f>
        <v>0.41667199999999999</v>
      </c>
      <c r="AW958" s="2" cm="1">
        <f t="array" ref="AW958">TREND($AR958:$AS958,$AR$3:$AS$3,AW$1)</f>
        <v>0.41667199999999999</v>
      </c>
      <c r="AX958" s="2" cm="1">
        <f t="array" ref="AX958">TREND($AR958:$AS958,$AR$3:$AS$3,AX$1)</f>
        <v>0.41667199999999999</v>
      </c>
      <c r="AY958" s="2" cm="1">
        <f t="array" ref="AY958">TREND($AR958:$AS958,$AR$3:$AS$3,AY$1)</f>
        <v>0.41667199999999999</v>
      </c>
      <c r="AZ958" s="2" cm="1">
        <f t="array" ref="AZ958">TREND($AR958:$AS958,$AR$3:$AS$3,AZ$1)</f>
        <v>0.41667199999999999</v>
      </c>
      <c r="BA958" s="2" cm="1">
        <f t="array" ref="BA958">TREND($AR958:$AS958,$AR$3:$AS$3,BA$1)</f>
        <v>0.41667199999999999</v>
      </c>
      <c r="BB958" s="2" cm="1">
        <f t="array" ref="BB958">TREND($AR958:$AS958,$AR$3:$AS$3,BB$1)</f>
        <v>0.41667199999999999</v>
      </c>
      <c r="BC958" s="2" cm="1">
        <f t="array" ref="BC958">TREND($AR958:$AS958,$AR$3:$AS$3,BC$1)</f>
        <v>0.41667199999999999</v>
      </c>
      <c r="BD958" s="2" cm="1">
        <f t="array" ref="BD958">TREND($AR958:$AS958,$AR$3:$AS$3,BD$1)</f>
        <v>0.41667199999999999</v>
      </c>
      <c r="BE958" s="2" cm="1">
        <f t="array" ref="BE958">TREND($AR958:$AS958,$AR$3:$AS$3,BE$1)</f>
        <v>0.41667199999999999</v>
      </c>
      <c r="BF958" s="20" cm="1">
        <f t="array" ref="BF958">TREND($AS958:$AT958,$AS$3:$AT$3,BF$1)</f>
        <v>0.37500479999999925</v>
      </c>
      <c r="BG958" s="20" cm="1">
        <f t="array" ref="BG958">TREND($AS958:$AT958,$AS$3:$AT$3,BG$1)</f>
        <v>0.33333760000000012</v>
      </c>
      <c r="BH958" s="20" cm="1">
        <f t="array" ref="BH958">TREND($AS958:$AT958,$AS$3:$AT$3,BH$1)</f>
        <v>0.29167039999999744</v>
      </c>
      <c r="BI958" s="20" cm="1">
        <f t="array" ref="BI958">TREND($AS958:$AT958,$AS$3:$AT$3,BI$1)</f>
        <v>0.25000319999999832</v>
      </c>
      <c r="BJ958" s="20" cm="1">
        <f t="array" ref="BJ958">TREND($AS958:$AT958,$AS$3:$AT$3,BJ$1)</f>
        <v>0.20833599999999919</v>
      </c>
      <c r="BK958" s="20" cm="1">
        <f t="array" ref="BK958">TREND($AS958:$AT958,$AS$3:$AT$3,BK$1)</f>
        <v>0.16666880000000006</v>
      </c>
      <c r="BL958" s="20" cm="1">
        <f t="array" ref="BL958">TREND($AS958:$AT958,$AS$3:$AT$3,BL$1)</f>
        <v>0.12500160000000093</v>
      </c>
      <c r="BM958" s="20" cm="1">
        <f t="array" ref="BM958">TREND($AS958:$AT958,$AS$3:$AT$3,BM$1)</f>
        <v>8.3334399999998254E-2</v>
      </c>
    </row>
    <row r="959" spans="1:65" x14ac:dyDescent="0.35">
      <c r="A959" t="str">
        <f>IF(BYDem!B957="","\I:",BYDem!B957)</f>
        <v>Nor-Ice</v>
      </c>
      <c r="B959" t="str">
        <f>BYDem!E957</f>
        <v>Trd_3w</v>
      </c>
      <c r="C959" t="str">
        <f t="shared" si="303"/>
        <v>Trd_3w</v>
      </c>
      <c r="D959" s="4">
        <f>SUMIFS(BYDem!$M$2:$M$2000,BYDem!$B$2:$B$2000,Demands!$A959,BYDem!$E$2:$E$2000,Demands!$B959)</f>
        <v>0.15</v>
      </c>
      <c r="E959" s="4">
        <f t="shared" si="284"/>
        <v>0.15055556678911641</v>
      </c>
      <c r="F959" s="4">
        <f t="shared" si="285"/>
        <v>0.15791297830066126</v>
      </c>
      <c r="G959" s="4">
        <f t="shared" si="286"/>
        <v>0.1641282956076742</v>
      </c>
      <c r="H959" s="4">
        <f t="shared" si="287"/>
        <v>0.16999688742872715</v>
      </c>
      <c r="I959" s="4">
        <f t="shared" si="288"/>
        <v>0.17577452694381557</v>
      </c>
      <c r="J959" s="4">
        <f t="shared" si="289"/>
        <v>0.18148026951426277</v>
      </c>
      <c r="K959" s="4">
        <f t="shared" si="290"/>
        <v>0.18706760736173667</v>
      </c>
      <c r="L959" s="4">
        <f t="shared" si="291"/>
        <v>0.19240487339305862</v>
      </c>
      <c r="M959" s="4">
        <f t="shared" si="292"/>
        <v>0.19760735897881793</v>
      </c>
      <c r="N959" s="4">
        <f t="shared" si="293"/>
        <v>0.20220577270887596</v>
      </c>
      <c r="O959" s="4">
        <f t="shared" si="294"/>
        <v>0.20598336126424385</v>
      </c>
      <c r="P959" s="4">
        <f t="shared" si="295"/>
        <v>0.20902279260097154</v>
      </c>
      <c r="Q959" s="4">
        <f t="shared" si="296"/>
        <v>0.21138653218510325</v>
      </c>
      <c r="R959" s="4">
        <f t="shared" si="297"/>
        <v>0.21314343237448288</v>
      </c>
      <c r="S959" s="4">
        <f t="shared" si="298"/>
        <v>0.21438789927323529</v>
      </c>
      <c r="T959" s="4">
        <f t="shared" si="299"/>
        <v>0.21521041400478014</v>
      </c>
      <c r="U959" s="4">
        <f t="shared" si="300"/>
        <v>0.21568088782091799</v>
      </c>
      <c r="W959" s="5" t="str">
        <f>VLOOKUP(C959&amp;A959,Driver_elast!$A$2:$D$1161,4,FALSE)</f>
        <v>GDP</v>
      </c>
      <c r="X959" s="5">
        <v>1</v>
      </c>
      <c r="Y959" s="2">
        <f>SUMIFS('Growth rates'!D$4:D$999,'Growth rates'!$B$4:$B$999,Demands!$A959,'Growth rates'!$C$4:$C$999,$W959)</f>
        <v>1</v>
      </c>
      <c r="Z959" s="2">
        <f>SUMIFS('Growth rates'!E$4:E$999,'Growth rates'!$B$4:$B$999,Demands!$A959,'Growth rates'!$C$4:$C$999,$W959)</f>
        <v>1.0088889548472404</v>
      </c>
      <c r="AA959" s="2">
        <f>SUMIFS('Growth rates'!F$4:F$999,'Growth rates'!$B$4:$B$999,Demands!$A959,'Growth rates'!$C$4:$C$999,$W959)</f>
        <v>1.1272141636636217</v>
      </c>
      <c r="AB959" s="2">
        <f>SUMIFS('Growth rates'!G$4:G$999,'Growth rates'!$B$4:$B$999,Demands!$A959,'Growth rates'!$C$4:$C$999,$W959)</f>
        <v>1.2336916035794434</v>
      </c>
      <c r="AC959" s="2">
        <f>SUMIFS('Growth rates'!H$4:H$999,'Growth rates'!$B$4:$B$999,Demands!$A959,'Growth rates'!$C$4:$C$999,$W959)</f>
        <v>1.3395591227384045</v>
      </c>
      <c r="AD959" s="2">
        <f>SUMIFS('Growth rates'!I$4:I$999,'Growth rates'!$B$4:$B$999,Demands!$A959,'Growth rates'!$C$4:$C$999,$W959)</f>
        <v>1.4488231090128594</v>
      </c>
      <c r="AE959" s="2">
        <f>SUMIFS('Growth rates'!J$4:J$999,'Growth rates'!$B$4:$B$999,Demands!$A959,'Growth rates'!$C$4:$C$999,$W959)</f>
        <v>1.5616927861738878</v>
      </c>
      <c r="AF959" s="2">
        <f>SUMIFS('Growth rates'!K$4:K$999,'Growth rates'!$B$4:$B$999,Demands!$A959,'Growth rates'!$C$4:$C$999,$W959)</f>
        <v>1.6770850792896983</v>
      </c>
      <c r="AG959" s="2">
        <f>SUMIFS('Growth rates'!L$4:L$999,'Growth rates'!$B$4:$B$999,Demands!$A959,'Growth rates'!$C$4:$C$999,$W959)</f>
        <v>1.7919218672886927</v>
      </c>
      <c r="AH959" s="2">
        <f>SUMIFS('Growth rates'!M$4:M$999,'Growth rates'!$B$4:$B$999,Demands!$A959,'Growth rates'!$C$4:$C$999,$W959)</f>
        <v>1.9082057621215931</v>
      </c>
      <c r="AI959" s="2">
        <f>SUMIFS('Growth rates'!N$4:N$999,'Growth rates'!$B$4:$B$999,Demands!$A959,'Growth rates'!$C$4:$C$999,$W959)</f>
        <v>2.0266171047853172</v>
      </c>
      <c r="AJ959" s="2">
        <f>SUMIFS('Growth rates'!O$4:O$999,'Growth rates'!$B$4:$B$999,Demands!$A959,'Growth rates'!$C$4:$C$999,$W959)</f>
        <v>2.1401988411505619</v>
      </c>
      <c r="AK959" s="2">
        <f>SUMIFS('Growth rates'!P$4:P$999,'Growth rates'!$B$4:$B$999,Demands!$A959,'Growth rates'!$C$4:$C$999,$W959)</f>
        <v>2.2484722881805737</v>
      </c>
      <c r="AL959" s="2">
        <f>SUMIFS('Growth rates'!Q$4:Q$999,'Growth rates'!$B$4:$B$999,Demands!$A959,'Growth rates'!$C$4:$C$999,$W959)</f>
        <v>2.3501786113361454</v>
      </c>
      <c r="AM959" s="2">
        <f>SUMIFS('Growth rates'!R$4:R$999,'Growth rates'!$B$4:$B$999,Demands!$A959,'Growth rates'!$C$4:$C$999,$W959)</f>
        <v>2.4439361771470605</v>
      </c>
      <c r="AN959" s="2">
        <f>SUMIFS('Growth rates'!S$4:S$999,'Growth rates'!$B$4:$B$999,Demands!$A959,'Growth rates'!$C$4:$C$999,$W959)</f>
        <v>2.529550602471343</v>
      </c>
      <c r="AO959" s="2">
        <f>SUMIFS('Growth rates'!T$4:T$999,'Growth rates'!$B$4:$B$999,Demands!$A959,'Growth rates'!$C$4:$C$999,$W959)</f>
        <v>2.6071880441564002</v>
      </c>
      <c r="AP959" s="2">
        <f>SUMIFS('Growth rates'!U$4:U$999,'Growth rates'!$B$4:$B$999,Demands!$A959,'Growth rates'!$C$4:$C$999,$W959)</f>
        <v>2.6755823928448379</v>
      </c>
      <c r="AR959">
        <f>VLOOKUP(C959&amp;A959,Driver_elast!$A$2:$E$1161,5,FALSE)</f>
        <v>0.41667199999999999</v>
      </c>
      <c r="AS959">
        <f t="shared" si="301"/>
        <v>0.41667199999999999</v>
      </c>
      <c r="AT959">
        <f t="shared" si="302"/>
        <v>8.3334400000000003E-2</v>
      </c>
      <c r="AV959" s="2" cm="1">
        <f t="array" ref="AV959">TREND($AR959:$AS959,$AR$3:$AS$3,AV$1)</f>
        <v>0.41667199999999999</v>
      </c>
      <c r="AW959" s="2" cm="1">
        <f t="array" ref="AW959">TREND($AR959:$AS959,$AR$3:$AS$3,AW$1)</f>
        <v>0.41667199999999999</v>
      </c>
      <c r="AX959" s="2" cm="1">
        <f t="array" ref="AX959">TREND($AR959:$AS959,$AR$3:$AS$3,AX$1)</f>
        <v>0.41667199999999999</v>
      </c>
      <c r="AY959" s="2" cm="1">
        <f t="array" ref="AY959">TREND($AR959:$AS959,$AR$3:$AS$3,AY$1)</f>
        <v>0.41667199999999999</v>
      </c>
      <c r="AZ959" s="2" cm="1">
        <f t="array" ref="AZ959">TREND($AR959:$AS959,$AR$3:$AS$3,AZ$1)</f>
        <v>0.41667199999999999</v>
      </c>
      <c r="BA959" s="2" cm="1">
        <f t="array" ref="BA959">TREND($AR959:$AS959,$AR$3:$AS$3,BA$1)</f>
        <v>0.41667199999999999</v>
      </c>
      <c r="BB959" s="2" cm="1">
        <f t="array" ref="BB959">TREND($AR959:$AS959,$AR$3:$AS$3,BB$1)</f>
        <v>0.41667199999999999</v>
      </c>
      <c r="BC959" s="2" cm="1">
        <f t="array" ref="BC959">TREND($AR959:$AS959,$AR$3:$AS$3,BC$1)</f>
        <v>0.41667199999999999</v>
      </c>
      <c r="BD959" s="2" cm="1">
        <f t="array" ref="BD959">TREND($AR959:$AS959,$AR$3:$AS$3,BD$1)</f>
        <v>0.41667199999999999</v>
      </c>
      <c r="BE959" s="2" cm="1">
        <f t="array" ref="BE959">TREND($AR959:$AS959,$AR$3:$AS$3,BE$1)</f>
        <v>0.41667199999999999</v>
      </c>
      <c r="BF959" s="20" cm="1">
        <f t="array" ref="BF959">TREND($AS959:$AT959,$AS$3:$AT$3,BF$1)</f>
        <v>0.37500479999999925</v>
      </c>
      <c r="BG959" s="20" cm="1">
        <f t="array" ref="BG959">TREND($AS959:$AT959,$AS$3:$AT$3,BG$1)</f>
        <v>0.33333760000000012</v>
      </c>
      <c r="BH959" s="20" cm="1">
        <f t="array" ref="BH959">TREND($AS959:$AT959,$AS$3:$AT$3,BH$1)</f>
        <v>0.29167039999999744</v>
      </c>
      <c r="BI959" s="20" cm="1">
        <f t="array" ref="BI959">TREND($AS959:$AT959,$AS$3:$AT$3,BI$1)</f>
        <v>0.25000319999999832</v>
      </c>
      <c r="BJ959" s="20" cm="1">
        <f t="array" ref="BJ959">TREND($AS959:$AT959,$AS$3:$AT$3,BJ$1)</f>
        <v>0.20833599999999919</v>
      </c>
      <c r="BK959" s="20" cm="1">
        <f t="array" ref="BK959">TREND($AS959:$AT959,$AS$3:$AT$3,BK$1)</f>
        <v>0.16666880000000006</v>
      </c>
      <c r="BL959" s="20" cm="1">
        <f t="array" ref="BL959">TREND($AS959:$AT959,$AS$3:$AT$3,BL$1)</f>
        <v>0.12500160000000093</v>
      </c>
      <c r="BM959" s="20" cm="1">
        <f t="array" ref="BM959">TREND($AS959:$AT959,$AS$3:$AT$3,BM$1)</f>
        <v>8.3334399999998254E-2</v>
      </c>
    </row>
    <row r="960" spans="1:65" x14ac:dyDescent="0.35">
      <c r="A960" t="str">
        <f>IF(BYDem!B958="","\I:",BYDem!B958)</f>
        <v>Nor-Ice</v>
      </c>
      <c r="B960" t="str">
        <f>BYDem!E958</f>
        <v>Trd_Bus</v>
      </c>
      <c r="C960" t="str">
        <f t="shared" si="303"/>
        <v>Trd_Bus</v>
      </c>
      <c r="D960" s="4">
        <f>SUMIFS(BYDem!$M$2:$M$2000,BYDem!$B$2:$B$2000,Demands!$A960,BYDem!$E$2:$E$2000,Demands!$B960)</f>
        <v>0.35</v>
      </c>
      <c r="E960" s="4">
        <f t="shared" si="284"/>
        <v>0.3512963225079383</v>
      </c>
      <c r="F960" s="4">
        <f t="shared" si="285"/>
        <v>0.36846361603487626</v>
      </c>
      <c r="G960" s="4">
        <f t="shared" si="286"/>
        <v>0.38296602308457317</v>
      </c>
      <c r="H960" s="4">
        <f t="shared" si="287"/>
        <v>0.39665940400036337</v>
      </c>
      <c r="I960" s="4">
        <f t="shared" si="288"/>
        <v>0.41014056286890299</v>
      </c>
      <c r="J960" s="4">
        <f t="shared" si="289"/>
        <v>0.42345396219994647</v>
      </c>
      <c r="K960" s="4">
        <f t="shared" si="290"/>
        <v>0.43649108384405216</v>
      </c>
      <c r="L960" s="4">
        <f t="shared" si="291"/>
        <v>0.44894470458380337</v>
      </c>
      <c r="M960" s="4">
        <f t="shared" si="292"/>
        <v>0.46108383761724175</v>
      </c>
      <c r="N960" s="4">
        <f t="shared" si="293"/>
        <v>0.47181346965404386</v>
      </c>
      <c r="O960" s="4">
        <f t="shared" si="294"/>
        <v>0.4806278429499023</v>
      </c>
      <c r="P960" s="4">
        <f t="shared" si="295"/>
        <v>0.48771984940226693</v>
      </c>
      <c r="Q960" s="4">
        <f t="shared" si="296"/>
        <v>0.49323524176524092</v>
      </c>
      <c r="R960" s="4">
        <f t="shared" si="297"/>
        <v>0.49733467554046007</v>
      </c>
      <c r="S960" s="4">
        <f t="shared" si="298"/>
        <v>0.500238431637549</v>
      </c>
      <c r="T960" s="4">
        <f t="shared" si="299"/>
        <v>0.50215763267782032</v>
      </c>
      <c r="U960" s="4">
        <f t="shared" si="300"/>
        <v>0.50325540491547538</v>
      </c>
      <c r="W960" s="5" t="str">
        <f>VLOOKUP(C960&amp;A960,Driver_elast!$A$2:$D$1161,4,FALSE)</f>
        <v>GDP</v>
      </c>
      <c r="X960" s="5">
        <v>1</v>
      </c>
      <c r="Y960" s="2">
        <f>SUMIFS('Growth rates'!D$4:D$999,'Growth rates'!$B$4:$B$999,Demands!$A960,'Growth rates'!$C$4:$C$999,$W960)</f>
        <v>1</v>
      </c>
      <c r="Z960" s="2">
        <f>SUMIFS('Growth rates'!E$4:E$999,'Growth rates'!$B$4:$B$999,Demands!$A960,'Growth rates'!$C$4:$C$999,$W960)</f>
        <v>1.0088889548472404</v>
      </c>
      <c r="AA960" s="2">
        <f>SUMIFS('Growth rates'!F$4:F$999,'Growth rates'!$B$4:$B$999,Demands!$A960,'Growth rates'!$C$4:$C$999,$W960)</f>
        <v>1.1272141636636217</v>
      </c>
      <c r="AB960" s="2">
        <f>SUMIFS('Growth rates'!G$4:G$999,'Growth rates'!$B$4:$B$999,Demands!$A960,'Growth rates'!$C$4:$C$999,$W960)</f>
        <v>1.2336916035794434</v>
      </c>
      <c r="AC960" s="2">
        <f>SUMIFS('Growth rates'!H$4:H$999,'Growth rates'!$B$4:$B$999,Demands!$A960,'Growth rates'!$C$4:$C$999,$W960)</f>
        <v>1.3395591227384045</v>
      </c>
      <c r="AD960" s="2">
        <f>SUMIFS('Growth rates'!I$4:I$999,'Growth rates'!$B$4:$B$999,Demands!$A960,'Growth rates'!$C$4:$C$999,$W960)</f>
        <v>1.4488231090128594</v>
      </c>
      <c r="AE960" s="2">
        <f>SUMIFS('Growth rates'!J$4:J$999,'Growth rates'!$B$4:$B$999,Demands!$A960,'Growth rates'!$C$4:$C$999,$W960)</f>
        <v>1.5616927861738878</v>
      </c>
      <c r="AF960" s="2">
        <f>SUMIFS('Growth rates'!K$4:K$999,'Growth rates'!$B$4:$B$999,Demands!$A960,'Growth rates'!$C$4:$C$999,$W960)</f>
        <v>1.6770850792896983</v>
      </c>
      <c r="AG960" s="2">
        <f>SUMIFS('Growth rates'!L$4:L$999,'Growth rates'!$B$4:$B$999,Demands!$A960,'Growth rates'!$C$4:$C$999,$W960)</f>
        <v>1.7919218672886927</v>
      </c>
      <c r="AH960" s="2">
        <f>SUMIFS('Growth rates'!M$4:M$999,'Growth rates'!$B$4:$B$999,Demands!$A960,'Growth rates'!$C$4:$C$999,$W960)</f>
        <v>1.9082057621215931</v>
      </c>
      <c r="AI960" s="2">
        <f>SUMIFS('Growth rates'!N$4:N$999,'Growth rates'!$B$4:$B$999,Demands!$A960,'Growth rates'!$C$4:$C$999,$W960)</f>
        <v>2.0266171047853172</v>
      </c>
      <c r="AJ960" s="2">
        <f>SUMIFS('Growth rates'!O$4:O$999,'Growth rates'!$B$4:$B$999,Demands!$A960,'Growth rates'!$C$4:$C$999,$W960)</f>
        <v>2.1401988411505619</v>
      </c>
      <c r="AK960" s="2">
        <f>SUMIFS('Growth rates'!P$4:P$999,'Growth rates'!$B$4:$B$999,Demands!$A960,'Growth rates'!$C$4:$C$999,$W960)</f>
        <v>2.2484722881805737</v>
      </c>
      <c r="AL960" s="2">
        <f>SUMIFS('Growth rates'!Q$4:Q$999,'Growth rates'!$B$4:$B$999,Demands!$A960,'Growth rates'!$C$4:$C$999,$W960)</f>
        <v>2.3501786113361454</v>
      </c>
      <c r="AM960" s="2">
        <f>SUMIFS('Growth rates'!R$4:R$999,'Growth rates'!$B$4:$B$999,Demands!$A960,'Growth rates'!$C$4:$C$999,$W960)</f>
        <v>2.4439361771470605</v>
      </c>
      <c r="AN960" s="2">
        <f>SUMIFS('Growth rates'!S$4:S$999,'Growth rates'!$B$4:$B$999,Demands!$A960,'Growth rates'!$C$4:$C$999,$W960)</f>
        <v>2.529550602471343</v>
      </c>
      <c r="AO960" s="2">
        <f>SUMIFS('Growth rates'!T$4:T$999,'Growth rates'!$B$4:$B$999,Demands!$A960,'Growth rates'!$C$4:$C$999,$W960)</f>
        <v>2.6071880441564002</v>
      </c>
      <c r="AP960" s="2">
        <f>SUMIFS('Growth rates'!U$4:U$999,'Growth rates'!$B$4:$B$999,Demands!$A960,'Growth rates'!$C$4:$C$999,$W960)</f>
        <v>2.6755823928448379</v>
      </c>
      <c r="AR960">
        <f>VLOOKUP(C960&amp;A960,Driver_elast!$A$2:$E$1161,5,FALSE)</f>
        <v>0.41667199999999999</v>
      </c>
      <c r="AS960">
        <f t="shared" si="301"/>
        <v>0.41667199999999999</v>
      </c>
      <c r="AT960">
        <f t="shared" si="302"/>
        <v>8.3334400000000003E-2</v>
      </c>
      <c r="AV960" s="2" cm="1">
        <f t="array" ref="AV960">TREND($AR960:$AS960,$AR$3:$AS$3,AV$1)</f>
        <v>0.41667199999999999</v>
      </c>
      <c r="AW960" s="2" cm="1">
        <f t="array" ref="AW960">TREND($AR960:$AS960,$AR$3:$AS$3,AW$1)</f>
        <v>0.41667199999999999</v>
      </c>
      <c r="AX960" s="2" cm="1">
        <f t="array" ref="AX960">TREND($AR960:$AS960,$AR$3:$AS$3,AX$1)</f>
        <v>0.41667199999999999</v>
      </c>
      <c r="AY960" s="2" cm="1">
        <f t="array" ref="AY960">TREND($AR960:$AS960,$AR$3:$AS$3,AY$1)</f>
        <v>0.41667199999999999</v>
      </c>
      <c r="AZ960" s="2" cm="1">
        <f t="array" ref="AZ960">TREND($AR960:$AS960,$AR$3:$AS$3,AZ$1)</f>
        <v>0.41667199999999999</v>
      </c>
      <c r="BA960" s="2" cm="1">
        <f t="array" ref="BA960">TREND($AR960:$AS960,$AR$3:$AS$3,BA$1)</f>
        <v>0.41667199999999999</v>
      </c>
      <c r="BB960" s="2" cm="1">
        <f t="array" ref="BB960">TREND($AR960:$AS960,$AR$3:$AS$3,BB$1)</f>
        <v>0.41667199999999999</v>
      </c>
      <c r="BC960" s="2" cm="1">
        <f t="array" ref="BC960">TREND($AR960:$AS960,$AR$3:$AS$3,BC$1)</f>
        <v>0.41667199999999999</v>
      </c>
      <c r="BD960" s="2" cm="1">
        <f t="array" ref="BD960">TREND($AR960:$AS960,$AR$3:$AS$3,BD$1)</f>
        <v>0.41667199999999999</v>
      </c>
      <c r="BE960" s="2" cm="1">
        <f t="array" ref="BE960">TREND($AR960:$AS960,$AR$3:$AS$3,BE$1)</f>
        <v>0.41667199999999999</v>
      </c>
      <c r="BF960" s="20" cm="1">
        <f t="array" ref="BF960">TREND($AS960:$AT960,$AS$3:$AT$3,BF$1)</f>
        <v>0.37500479999999925</v>
      </c>
      <c r="BG960" s="20" cm="1">
        <f t="array" ref="BG960">TREND($AS960:$AT960,$AS$3:$AT$3,BG$1)</f>
        <v>0.33333760000000012</v>
      </c>
      <c r="BH960" s="20" cm="1">
        <f t="array" ref="BH960">TREND($AS960:$AT960,$AS$3:$AT$3,BH$1)</f>
        <v>0.29167039999999744</v>
      </c>
      <c r="BI960" s="20" cm="1">
        <f t="array" ref="BI960">TREND($AS960:$AT960,$AS$3:$AT$3,BI$1)</f>
        <v>0.25000319999999832</v>
      </c>
      <c r="BJ960" s="20" cm="1">
        <f t="array" ref="BJ960">TREND($AS960:$AT960,$AS$3:$AT$3,BJ$1)</f>
        <v>0.20833599999999919</v>
      </c>
      <c r="BK960" s="20" cm="1">
        <f t="array" ref="BK960">TREND($AS960:$AT960,$AS$3:$AT$3,BK$1)</f>
        <v>0.16666880000000006</v>
      </c>
      <c r="BL960" s="20" cm="1">
        <f t="array" ref="BL960">TREND($AS960:$AT960,$AS$3:$AT$3,BL$1)</f>
        <v>0.12500160000000093</v>
      </c>
      <c r="BM960" s="20" cm="1">
        <f t="array" ref="BM960">TREND($AS960:$AT960,$AS$3:$AT$3,BM$1)</f>
        <v>8.3334399999998254E-2</v>
      </c>
    </row>
    <row r="961" spans="1:65" x14ac:dyDescent="0.35">
      <c r="A961" t="str">
        <f>IF(BYDem!B959="","\I:",BYDem!B959)</f>
        <v>Nor-Ice</v>
      </c>
      <c r="B961" t="str">
        <f>BYDem!E959</f>
        <v>Trd_Car</v>
      </c>
      <c r="C961" t="str">
        <f t="shared" si="303"/>
        <v>Trd_Car</v>
      </c>
      <c r="D961" s="4">
        <f>SUMIFS(BYDem!$M$2:$M$2000,BYDem!$B$2:$B$2000,Demands!$A961,BYDem!$E$2:$E$2000,Demands!$B961)</f>
        <v>47.4</v>
      </c>
      <c r="E961" s="4">
        <f t="shared" si="284"/>
        <v>47.575559105360782</v>
      </c>
      <c r="F961" s="4">
        <f t="shared" si="285"/>
        <v>49.900501143008952</v>
      </c>
      <c r="G961" s="4">
        <f t="shared" si="286"/>
        <v>51.864541412025048</v>
      </c>
      <c r="H961" s="4">
        <f t="shared" si="287"/>
        <v>53.719016427477783</v>
      </c>
      <c r="I961" s="4">
        <f t="shared" si="288"/>
        <v>55.54475051424572</v>
      </c>
      <c r="J961" s="4">
        <f t="shared" si="289"/>
        <v>57.347765166507038</v>
      </c>
      <c r="K961" s="4">
        <f t="shared" si="290"/>
        <v>59.113363926308786</v>
      </c>
      <c r="L961" s="4">
        <f t="shared" si="291"/>
        <v>60.799939992206518</v>
      </c>
      <c r="M961" s="4">
        <f t="shared" si="292"/>
        <v>62.443925437306461</v>
      </c>
      <c r="N961" s="4">
        <f t="shared" si="293"/>
        <v>63.897024176004798</v>
      </c>
      <c r="O961" s="4">
        <f t="shared" si="294"/>
        <v>65.090742159501048</v>
      </c>
      <c r="P961" s="4">
        <f t="shared" si="295"/>
        <v>66.051202461906996</v>
      </c>
      <c r="Q961" s="4">
        <f t="shared" si="296"/>
        <v>66.79814417049262</v>
      </c>
      <c r="R961" s="4">
        <f t="shared" si="297"/>
        <v>67.353324630336587</v>
      </c>
      <c r="S961" s="4">
        <f t="shared" si="298"/>
        <v>67.746576170342351</v>
      </c>
      <c r="T961" s="4">
        <f t="shared" si="299"/>
        <v>68.006490825510525</v>
      </c>
      <c r="U961" s="4">
        <f t="shared" si="300"/>
        <v>68.155160551410091</v>
      </c>
      <c r="W961" s="5" t="str">
        <f>VLOOKUP(C961&amp;A961,Driver_elast!$A$2:$D$1161,4,FALSE)</f>
        <v>GDP</v>
      </c>
      <c r="X961" s="5">
        <v>1</v>
      </c>
      <c r="Y961" s="2">
        <f>SUMIFS('Growth rates'!D$4:D$999,'Growth rates'!$B$4:$B$999,Demands!$A961,'Growth rates'!$C$4:$C$999,$W961)</f>
        <v>1</v>
      </c>
      <c r="Z961" s="2">
        <f>SUMIFS('Growth rates'!E$4:E$999,'Growth rates'!$B$4:$B$999,Demands!$A961,'Growth rates'!$C$4:$C$999,$W961)</f>
        <v>1.0088889548472404</v>
      </c>
      <c r="AA961" s="2">
        <f>SUMIFS('Growth rates'!F$4:F$999,'Growth rates'!$B$4:$B$999,Demands!$A961,'Growth rates'!$C$4:$C$999,$W961)</f>
        <v>1.1272141636636217</v>
      </c>
      <c r="AB961" s="2">
        <f>SUMIFS('Growth rates'!G$4:G$999,'Growth rates'!$B$4:$B$999,Demands!$A961,'Growth rates'!$C$4:$C$999,$W961)</f>
        <v>1.2336916035794434</v>
      </c>
      <c r="AC961" s="2">
        <f>SUMIFS('Growth rates'!H$4:H$999,'Growth rates'!$B$4:$B$999,Demands!$A961,'Growth rates'!$C$4:$C$999,$W961)</f>
        <v>1.3395591227384045</v>
      </c>
      <c r="AD961" s="2">
        <f>SUMIFS('Growth rates'!I$4:I$999,'Growth rates'!$B$4:$B$999,Demands!$A961,'Growth rates'!$C$4:$C$999,$W961)</f>
        <v>1.4488231090128594</v>
      </c>
      <c r="AE961" s="2">
        <f>SUMIFS('Growth rates'!J$4:J$999,'Growth rates'!$B$4:$B$999,Demands!$A961,'Growth rates'!$C$4:$C$999,$W961)</f>
        <v>1.5616927861738878</v>
      </c>
      <c r="AF961" s="2">
        <f>SUMIFS('Growth rates'!K$4:K$999,'Growth rates'!$B$4:$B$999,Demands!$A961,'Growth rates'!$C$4:$C$999,$W961)</f>
        <v>1.6770850792896983</v>
      </c>
      <c r="AG961" s="2">
        <f>SUMIFS('Growth rates'!L$4:L$999,'Growth rates'!$B$4:$B$999,Demands!$A961,'Growth rates'!$C$4:$C$999,$W961)</f>
        <v>1.7919218672886927</v>
      </c>
      <c r="AH961" s="2">
        <f>SUMIFS('Growth rates'!M$4:M$999,'Growth rates'!$B$4:$B$999,Demands!$A961,'Growth rates'!$C$4:$C$999,$W961)</f>
        <v>1.9082057621215931</v>
      </c>
      <c r="AI961" s="2">
        <f>SUMIFS('Growth rates'!N$4:N$999,'Growth rates'!$B$4:$B$999,Demands!$A961,'Growth rates'!$C$4:$C$999,$W961)</f>
        <v>2.0266171047853172</v>
      </c>
      <c r="AJ961" s="2">
        <f>SUMIFS('Growth rates'!O$4:O$999,'Growth rates'!$B$4:$B$999,Demands!$A961,'Growth rates'!$C$4:$C$999,$W961)</f>
        <v>2.1401988411505619</v>
      </c>
      <c r="AK961" s="2">
        <f>SUMIFS('Growth rates'!P$4:P$999,'Growth rates'!$B$4:$B$999,Demands!$A961,'Growth rates'!$C$4:$C$999,$W961)</f>
        <v>2.2484722881805737</v>
      </c>
      <c r="AL961" s="2">
        <f>SUMIFS('Growth rates'!Q$4:Q$999,'Growth rates'!$B$4:$B$999,Demands!$A961,'Growth rates'!$C$4:$C$999,$W961)</f>
        <v>2.3501786113361454</v>
      </c>
      <c r="AM961" s="2">
        <f>SUMIFS('Growth rates'!R$4:R$999,'Growth rates'!$B$4:$B$999,Demands!$A961,'Growth rates'!$C$4:$C$999,$W961)</f>
        <v>2.4439361771470605</v>
      </c>
      <c r="AN961" s="2">
        <f>SUMIFS('Growth rates'!S$4:S$999,'Growth rates'!$B$4:$B$999,Demands!$A961,'Growth rates'!$C$4:$C$999,$W961)</f>
        <v>2.529550602471343</v>
      </c>
      <c r="AO961" s="2">
        <f>SUMIFS('Growth rates'!T$4:T$999,'Growth rates'!$B$4:$B$999,Demands!$A961,'Growth rates'!$C$4:$C$999,$W961)</f>
        <v>2.6071880441564002</v>
      </c>
      <c r="AP961" s="2">
        <f>SUMIFS('Growth rates'!U$4:U$999,'Growth rates'!$B$4:$B$999,Demands!$A961,'Growth rates'!$C$4:$C$999,$W961)</f>
        <v>2.6755823928448379</v>
      </c>
      <c r="AR961">
        <f>VLOOKUP(C961&amp;A961,Driver_elast!$A$2:$E$1161,5,FALSE)</f>
        <v>0.41667199999999999</v>
      </c>
      <c r="AS961">
        <f t="shared" si="301"/>
        <v>0.41667199999999999</v>
      </c>
      <c r="AT961">
        <f t="shared" si="302"/>
        <v>8.3334400000000003E-2</v>
      </c>
      <c r="AV961" s="2" cm="1">
        <f t="array" ref="AV961">TREND($AR961:$AS961,$AR$3:$AS$3,AV$1)</f>
        <v>0.41667199999999999</v>
      </c>
      <c r="AW961" s="2" cm="1">
        <f t="array" ref="AW961">TREND($AR961:$AS961,$AR$3:$AS$3,AW$1)</f>
        <v>0.41667199999999999</v>
      </c>
      <c r="AX961" s="2" cm="1">
        <f t="array" ref="AX961">TREND($AR961:$AS961,$AR$3:$AS$3,AX$1)</f>
        <v>0.41667199999999999</v>
      </c>
      <c r="AY961" s="2" cm="1">
        <f t="array" ref="AY961">TREND($AR961:$AS961,$AR$3:$AS$3,AY$1)</f>
        <v>0.41667199999999999</v>
      </c>
      <c r="AZ961" s="2" cm="1">
        <f t="array" ref="AZ961">TREND($AR961:$AS961,$AR$3:$AS$3,AZ$1)</f>
        <v>0.41667199999999999</v>
      </c>
      <c r="BA961" s="2" cm="1">
        <f t="array" ref="BA961">TREND($AR961:$AS961,$AR$3:$AS$3,BA$1)</f>
        <v>0.41667199999999999</v>
      </c>
      <c r="BB961" s="2" cm="1">
        <f t="array" ref="BB961">TREND($AR961:$AS961,$AR$3:$AS$3,BB$1)</f>
        <v>0.41667199999999999</v>
      </c>
      <c r="BC961" s="2" cm="1">
        <f t="array" ref="BC961">TREND($AR961:$AS961,$AR$3:$AS$3,BC$1)</f>
        <v>0.41667199999999999</v>
      </c>
      <c r="BD961" s="2" cm="1">
        <f t="array" ref="BD961">TREND($AR961:$AS961,$AR$3:$AS$3,BD$1)</f>
        <v>0.41667199999999999</v>
      </c>
      <c r="BE961" s="2" cm="1">
        <f t="array" ref="BE961">TREND($AR961:$AS961,$AR$3:$AS$3,BE$1)</f>
        <v>0.41667199999999999</v>
      </c>
      <c r="BF961" s="20" cm="1">
        <f t="array" ref="BF961">TREND($AS961:$AT961,$AS$3:$AT$3,BF$1)</f>
        <v>0.37500479999999925</v>
      </c>
      <c r="BG961" s="20" cm="1">
        <f t="array" ref="BG961">TREND($AS961:$AT961,$AS$3:$AT$3,BG$1)</f>
        <v>0.33333760000000012</v>
      </c>
      <c r="BH961" s="20" cm="1">
        <f t="array" ref="BH961">TREND($AS961:$AT961,$AS$3:$AT$3,BH$1)</f>
        <v>0.29167039999999744</v>
      </c>
      <c r="BI961" s="20" cm="1">
        <f t="array" ref="BI961">TREND($AS961:$AT961,$AS$3:$AT$3,BI$1)</f>
        <v>0.25000319999999832</v>
      </c>
      <c r="BJ961" s="20" cm="1">
        <f t="array" ref="BJ961">TREND($AS961:$AT961,$AS$3:$AT$3,BJ$1)</f>
        <v>0.20833599999999919</v>
      </c>
      <c r="BK961" s="20" cm="1">
        <f t="array" ref="BK961">TREND($AS961:$AT961,$AS$3:$AT$3,BK$1)</f>
        <v>0.16666880000000006</v>
      </c>
      <c r="BL961" s="20" cm="1">
        <f t="array" ref="BL961">TREND($AS961:$AT961,$AS$3:$AT$3,BL$1)</f>
        <v>0.12500160000000093</v>
      </c>
      <c r="BM961" s="20" cm="1">
        <f t="array" ref="BM961">TREND($AS961:$AT961,$AS$3:$AT$3,BM$1)</f>
        <v>8.3334399999998254E-2</v>
      </c>
    </row>
    <row r="962" spans="1:65" x14ac:dyDescent="0.35">
      <c r="A962" t="str">
        <f>IF(BYDem!B960="","\I:",BYDem!B960)</f>
        <v>Nor-Ice</v>
      </c>
      <c r="B962" t="str">
        <f>BYDem!E960</f>
        <v>Trd_Hdt</v>
      </c>
      <c r="C962" t="str">
        <f t="shared" si="303"/>
        <v>Trd_Hdt</v>
      </c>
      <c r="D962" s="4">
        <f>SUMIFS(BYDem!$M$2:$M$2000,BYDem!$B$2:$B$2000,Demands!$A962,BYDem!$E$2:$E$2000,Demands!$B962)</f>
        <v>5</v>
      </c>
      <c r="E962" s="4">
        <f t="shared" si="284"/>
        <v>5.0185188929705475</v>
      </c>
      <c r="F962" s="4">
        <f t="shared" si="285"/>
        <v>5.2637659433553754</v>
      </c>
      <c r="G962" s="4">
        <f t="shared" si="286"/>
        <v>5.4709431869224741</v>
      </c>
      <c r="H962" s="4">
        <f t="shared" si="287"/>
        <v>5.666562914290906</v>
      </c>
      <c r="I962" s="4">
        <f t="shared" si="288"/>
        <v>5.8591508981271865</v>
      </c>
      <c r="J962" s="4">
        <f t="shared" si="289"/>
        <v>6.0493423171420933</v>
      </c>
      <c r="K962" s="4">
        <f t="shared" si="290"/>
        <v>6.2355869120578893</v>
      </c>
      <c r="L962" s="4">
        <f t="shared" si="291"/>
        <v>6.4134957797686205</v>
      </c>
      <c r="M962" s="4">
        <f t="shared" si="292"/>
        <v>6.5869119659605975</v>
      </c>
      <c r="N962" s="4">
        <f t="shared" si="293"/>
        <v>6.7401924236291988</v>
      </c>
      <c r="O962" s="4">
        <f t="shared" si="294"/>
        <v>6.8661120421414621</v>
      </c>
      <c r="P962" s="4">
        <f t="shared" si="295"/>
        <v>6.9674264200323854</v>
      </c>
      <c r="Q962" s="4">
        <f t="shared" si="296"/>
        <v>7.0462177395034429</v>
      </c>
      <c r="R962" s="4">
        <f t="shared" si="297"/>
        <v>7.1047810791494301</v>
      </c>
      <c r="S962" s="4">
        <f t="shared" si="298"/>
        <v>7.1462633091078436</v>
      </c>
      <c r="T962" s="4">
        <f t="shared" si="299"/>
        <v>7.1736804668260046</v>
      </c>
      <c r="U962" s="4">
        <f t="shared" si="300"/>
        <v>7.1893629273639332</v>
      </c>
      <c r="W962" s="5" t="str">
        <f>VLOOKUP(C962&amp;A962,Driver_elast!$A$2:$D$1161,4,FALSE)</f>
        <v>GDP</v>
      </c>
      <c r="X962" s="5">
        <v>1</v>
      </c>
      <c r="Y962" s="2">
        <f>SUMIFS('Growth rates'!D$4:D$999,'Growth rates'!$B$4:$B$999,Demands!$A962,'Growth rates'!$C$4:$C$999,$W962)</f>
        <v>1</v>
      </c>
      <c r="Z962" s="2">
        <f>SUMIFS('Growth rates'!E$4:E$999,'Growth rates'!$B$4:$B$999,Demands!$A962,'Growth rates'!$C$4:$C$999,$W962)</f>
        <v>1.0088889548472404</v>
      </c>
      <c r="AA962" s="2">
        <f>SUMIFS('Growth rates'!F$4:F$999,'Growth rates'!$B$4:$B$999,Demands!$A962,'Growth rates'!$C$4:$C$999,$W962)</f>
        <v>1.1272141636636217</v>
      </c>
      <c r="AB962" s="2">
        <f>SUMIFS('Growth rates'!G$4:G$999,'Growth rates'!$B$4:$B$999,Demands!$A962,'Growth rates'!$C$4:$C$999,$W962)</f>
        <v>1.2336916035794434</v>
      </c>
      <c r="AC962" s="2">
        <f>SUMIFS('Growth rates'!H$4:H$999,'Growth rates'!$B$4:$B$999,Demands!$A962,'Growth rates'!$C$4:$C$999,$W962)</f>
        <v>1.3395591227384045</v>
      </c>
      <c r="AD962" s="2">
        <f>SUMIFS('Growth rates'!I$4:I$999,'Growth rates'!$B$4:$B$999,Demands!$A962,'Growth rates'!$C$4:$C$999,$W962)</f>
        <v>1.4488231090128594</v>
      </c>
      <c r="AE962" s="2">
        <f>SUMIFS('Growth rates'!J$4:J$999,'Growth rates'!$B$4:$B$999,Demands!$A962,'Growth rates'!$C$4:$C$999,$W962)</f>
        <v>1.5616927861738878</v>
      </c>
      <c r="AF962" s="2">
        <f>SUMIFS('Growth rates'!K$4:K$999,'Growth rates'!$B$4:$B$999,Demands!$A962,'Growth rates'!$C$4:$C$999,$W962)</f>
        <v>1.6770850792896983</v>
      </c>
      <c r="AG962" s="2">
        <f>SUMIFS('Growth rates'!L$4:L$999,'Growth rates'!$B$4:$B$999,Demands!$A962,'Growth rates'!$C$4:$C$999,$W962)</f>
        <v>1.7919218672886927</v>
      </c>
      <c r="AH962" s="2">
        <f>SUMIFS('Growth rates'!M$4:M$999,'Growth rates'!$B$4:$B$999,Demands!$A962,'Growth rates'!$C$4:$C$999,$W962)</f>
        <v>1.9082057621215931</v>
      </c>
      <c r="AI962" s="2">
        <f>SUMIFS('Growth rates'!N$4:N$999,'Growth rates'!$B$4:$B$999,Demands!$A962,'Growth rates'!$C$4:$C$999,$W962)</f>
        <v>2.0266171047853172</v>
      </c>
      <c r="AJ962" s="2">
        <f>SUMIFS('Growth rates'!O$4:O$999,'Growth rates'!$B$4:$B$999,Demands!$A962,'Growth rates'!$C$4:$C$999,$W962)</f>
        <v>2.1401988411505619</v>
      </c>
      <c r="AK962" s="2">
        <f>SUMIFS('Growth rates'!P$4:P$999,'Growth rates'!$B$4:$B$999,Demands!$A962,'Growth rates'!$C$4:$C$999,$W962)</f>
        <v>2.2484722881805737</v>
      </c>
      <c r="AL962" s="2">
        <f>SUMIFS('Growth rates'!Q$4:Q$999,'Growth rates'!$B$4:$B$999,Demands!$A962,'Growth rates'!$C$4:$C$999,$W962)</f>
        <v>2.3501786113361454</v>
      </c>
      <c r="AM962" s="2">
        <f>SUMIFS('Growth rates'!R$4:R$999,'Growth rates'!$B$4:$B$999,Demands!$A962,'Growth rates'!$C$4:$C$999,$W962)</f>
        <v>2.4439361771470605</v>
      </c>
      <c r="AN962" s="2">
        <f>SUMIFS('Growth rates'!S$4:S$999,'Growth rates'!$B$4:$B$999,Demands!$A962,'Growth rates'!$C$4:$C$999,$W962)</f>
        <v>2.529550602471343</v>
      </c>
      <c r="AO962" s="2">
        <f>SUMIFS('Growth rates'!T$4:T$999,'Growth rates'!$B$4:$B$999,Demands!$A962,'Growth rates'!$C$4:$C$999,$W962)</f>
        <v>2.6071880441564002</v>
      </c>
      <c r="AP962" s="2">
        <f>SUMIFS('Growth rates'!U$4:U$999,'Growth rates'!$B$4:$B$999,Demands!$A962,'Growth rates'!$C$4:$C$999,$W962)</f>
        <v>2.6755823928448379</v>
      </c>
      <c r="AR962">
        <f>VLOOKUP(C962&amp;A962,Driver_elast!$A$2:$E$1161,5,FALSE)</f>
        <v>0.41667199999999999</v>
      </c>
      <c r="AS962">
        <f t="shared" si="301"/>
        <v>0.41667199999999999</v>
      </c>
      <c r="AT962">
        <f t="shared" si="302"/>
        <v>8.3334400000000003E-2</v>
      </c>
      <c r="AV962" s="2" cm="1">
        <f t="array" ref="AV962">TREND($AR962:$AS962,$AR$3:$AS$3,AV$1)</f>
        <v>0.41667199999999999</v>
      </c>
      <c r="AW962" s="2" cm="1">
        <f t="array" ref="AW962">TREND($AR962:$AS962,$AR$3:$AS$3,AW$1)</f>
        <v>0.41667199999999999</v>
      </c>
      <c r="AX962" s="2" cm="1">
        <f t="array" ref="AX962">TREND($AR962:$AS962,$AR$3:$AS$3,AX$1)</f>
        <v>0.41667199999999999</v>
      </c>
      <c r="AY962" s="2" cm="1">
        <f t="array" ref="AY962">TREND($AR962:$AS962,$AR$3:$AS$3,AY$1)</f>
        <v>0.41667199999999999</v>
      </c>
      <c r="AZ962" s="2" cm="1">
        <f t="array" ref="AZ962">TREND($AR962:$AS962,$AR$3:$AS$3,AZ$1)</f>
        <v>0.41667199999999999</v>
      </c>
      <c r="BA962" s="2" cm="1">
        <f t="array" ref="BA962">TREND($AR962:$AS962,$AR$3:$AS$3,BA$1)</f>
        <v>0.41667199999999999</v>
      </c>
      <c r="BB962" s="2" cm="1">
        <f t="array" ref="BB962">TREND($AR962:$AS962,$AR$3:$AS$3,BB$1)</f>
        <v>0.41667199999999999</v>
      </c>
      <c r="BC962" s="2" cm="1">
        <f t="array" ref="BC962">TREND($AR962:$AS962,$AR$3:$AS$3,BC$1)</f>
        <v>0.41667199999999999</v>
      </c>
      <c r="BD962" s="2" cm="1">
        <f t="array" ref="BD962">TREND($AR962:$AS962,$AR$3:$AS$3,BD$1)</f>
        <v>0.41667199999999999</v>
      </c>
      <c r="BE962" s="2" cm="1">
        <f t="array" ref="BE962">TREND($AR962:$AS962,$AR$3:$AS$3,BE$1)</f>
        <v>0.41667199999999999</v>
      </c>
      <c r="BF962" s="20" cm="1">
        <f t="array" ref="BF962">TREND($AS962:$AT962,$AS$3:$AT$3,BF$1)</f>
        <v>0.37500479999999925</v>
      </c>
      <c r="BG962" s="20" cm="1">
        <f t="array" ref="BG962">TREND($AS962:$AT962,$AS$3:$AT$3,BG$1)</f>
        <v>0.33333760000000012</v>
      </c>
      <c r="BH962" s="20" cm="1">
        <f t="array" ref="BH962">TREND($AS962:$AT962,$AS$3:$AT$3,BH$1)</f>
        <v>0.29167039999999744</v>
      </c>
      <c r="BI962" s="20" cm="1">
        <f t="array" ref="BI962">TREND($AS962:$AT962,$AS$3:$AT$3,BI$1)</f>
        <v>0.25000319999999832</v>
      </c>
      <c r="BJ962" s="20" cm="1">
        <f t="array" ref="BJ962">TREND($AS962:$AT962,$AS$3:$AT$3,BJ$1)</f>
        <v>0.20833599999999919</v>
      </c>
      <c r="BK962" s="20" cm="1">
        <f t="array" ref="BK962">TREND($AS962:$AT962,$AS$3:$AT$3,BK$1)</f>
        <v>0.16666880000000006</v>
      </c>
      <c r="BL962" s="20" cm="1">
        <f t="array" ref="BL962">TREND($AS962:$AT962,$AS$3:$AT$3,BL$1)</f>
        <v>0.12500160000000093</v>
      </c>
      <c r="BM962" s="20" cm="1">
        <f t="array" ref="BM962">TREND($AS962:$AT962,$AS$3:$AT$3,BM$1)</f>
        <v>8.3334399999998254E-2</v>
      </c>
    </row>
    <row r="963" spans="1:65" x14ac:dyDescent="0.35">
      <c r="A963" t="str">
        <f>IF(BYDem!B961="","\I:",BYDem!B961)</f>
        <v>Nor-Ice</v>
      </c>
      <c r="B963" t="str">
        <f>BYDem!E961</f>
        <v>Trd_Lcv</v>
      </c>
      <c r="C963" t="str">
        <f t="shared" si="303"/>
        <v>Trd_Lcv</v>
      </c>
      <c r="D963" s="4">
        <f>SUMIFS(BYDem!$M$2:$M$2000,BYDem!$B$2:$B$2000,Demands!$A963,BYDem!$E$2:$E$2000,Demands!$B963)</f>
        <v>7.75</v>
      </c>
      <c r="E963" s="4">
        <f t="shared" si="284"/>
        <v>7.7787042841043483</v>
      </c>
      <c r="F963" s="4">
        <f t="shared" si="285"/>
        <v>8.1588372122008312</v>
      </c>
      <c r="G963" s="4">
        <f t="shared" si="286"/>
        <v>8.4799619397298347</v>
      </c>
      <c r="H963" s="4">
        <f t="shared" si="287"/>
        <v>8.7831725171509039</v>
      </c>
      <c r="I963" s="4">
        <f t="shared" si="288"/>
        <v>9.0816838920971392</v>
      </c>
      <c r="J963" s="4">
        <f t="shared" si="289"/>
        <v>9.3764805915702443</v>
      </c>
      <c r="K963" s="4">
        <f t="shared" si="290"/>
        <v>9.6651597136897287</v>
      </c>
      <c r="L963" s="4">
        <f t="shared" si="291"/>
        <v>9.940918458641363</v>
      </c>
      <c r="M963" s="4">
        <f t="shared" si="292"/>
        <v>10.209713547238927</v>
      </c>
      <c r="N963" s="4">
        <f t="shared" si="293"/>
        <v>10.447298256625258</v>
      </c>
      <c r="O963" s="4">
        <f t="shared" si="294"/>
        <v>10.642473665319265</v>
      </c>
      <c r="P963" s="4">
        <f t="shared" si="295"/>
        <v>10.799510951050197</v>
      </c>
      <c r="Q963" s="4">
        <f t="shared" si="296"/>
        <v>10.921637496230336</v>
      </c>
      <c r="R963" s="4">
        <f t="shared" si="297"/>
        <v>11.012410672681616</v>
      </c>
      <c r="S963" s="4">
        <f t="shared" si="298"/>
        <v>11.076708129117158</v>
      </c>
      <c r="T963" s="4">
        <f t="shared" si="299"/>
        <v>11.119204723580308</v>
      </c>
      <c r="U963" s="4">
        <f t="shared" si="300"/>
        <v>11.143512537414098</v>
      </c>
      <c r="W963" s="5" t="str">
        <f>VLOOKUP(C963&amp;A963,Driver_elast!$A$2:$D$1161,4,FALSE)</f>
        <v>GDP</v>
      </c>
      <c r="X963" s="5">
        <v>1</v>
      </c>
      <c r="Y963" s="2">
        <f>SUMIFS('Growth rates'!D$4:D$999,'Growth rates'!$B$4:$B$999,Demands!$A963,'Growth rates'!$C$4:$C$999,$W963)</f>
        <v>1</v>
      </c>
      <c r="Z963" s="2">
        <f>SUMIFS('Growth rates'!E$4:E$999,'Growth rates'!$B$4:$B$999,Demands!$A963,'Growth rates'!$C$4:$C$999,$W963)</f>
        <v>1.0088889548472404</v>
      </c>
      <c r="AA963" s="2">
        <f>SUMIFS('Growth rates'!F$4:F$999,'Growth rates'!$B$4:$B$999,Demands!$A963,'Growth rates'!$C$4:$C$999,$W963)</f>
        <v>1.1272141636636217</v>
      </c>
      <c r="AB963" s="2">
        <f>SUMIFS('Growth rates'!G$4:G$999,'Growth rates'!$B$4:$B$999,Demands!$A963,'Growth rates'!$C$4:$C$999,$W963)</f>
        <v>1.2336916035794434</v>
      </c>
      <c r="AC963" s="2">
        <f>SUMIFS('Growth rates'!H$4:H$999,'Growth rates'!$B$4:$B$999,Demands!$A963,'Growth rates'!$C$4:$C$999,$W963)</f>
        <v>1.3395591227384045</v>
      </c>
      <c r="AD963" s="2">
        <f>SUMIFS('Growth rates'!I$4:I$999,'Growth rates'!$B$4:$B$999,Demands!$A963,'Growth rates'!$C$4:$C$999,$W963)</f>
        <v>1.4488231090128594</v>
      </c>
      <c r="AE963" s="2">
        <f>SUMIFS('Growth rates'!J$4:J$999,'Growth rates'!$B$4:$B$999,Demands!$A963,'Growth rates'!$C$4:$C$999,$W963)</f>
        <v>1.5616927861738878</v>
      </c>
      <c r="AF963" s="2">
        <f>SUMIFS('Growth rates'!K$4:K$999,'Growth rates'!$B$4:$B$999,Demands!$A963,'Growth rates'!$C$4:$C$999,$W963)</f>
        <v>1.6770850792896983</v>
      </c>
      <c r="AG963" s="2">
        <f>SUMIFS('Growth rates'!L$4:L$999,'Growth rates'!$B$4:$B$999,Demands!$A963,'Growth rates'!$C$4:$C$999,$W963)</f>
        <v>1.7919218672886927</v>
      </c>
      <c r="AH963" s="2">
        <f>SUMIFS('Growth rates'!M$4:M$999,'Growth rates'!$B$4:$B$999,Demands!$A963,'Growth rates'!$C$4:$C$999,$W963)</f>
        <v>1.9082057621215931</v>
      </c>
      <c r="AI963" s="2">
        <f>SUMIFS('Growth rates'!N$4:N$999,'Growth rates'!$B$4:$B$999,Demands!$A963,'Growth rates'!$C$4:$C$999,$W963)</f>
        <v>2.0266171047853172</v>
      </c>
      <c r="AJ963" s="2">
        <f>SUMIFS('Growth rates'!O$4:O$999,'Growth rates'!$B$4:$B$999,Demands!$A963,'Growth rates'!$C$4:$C$999,$W963)</f>
        <v>2.1401988411505619</v>
      </c>
      <c r="AK963" s="2">
        <f>SUMIFS('Growth rates'!P$4:P$999,'Growth rates'!$B$4:$B$999,Demands!$A963,'Growth rates'!$C$4:$C$999,$W963)</f>
        <v>2.2484722881805737</v>
      </c>
      <c r="AL963" s="2">
        <f>SUMIFS('Growth rates'!Q$4:Q$999,'Growth rates'!$B$4:$B$999,Demands!$A963,'Growth rates'!$C$4:$C$999,$W963)</f>
        <v>2.3501786113361454</v>
      </c>
      <c r="AM963" s="2">
        <f>SUMIFS('Growth rates'!R$4:R$999,'Growth rates'!$B$4:$B$999,Demands!$A963,'Growth rates'!$C$4:$C$999,$W963)</f>
        <v>2.4439361771470605</v>
      </c>
      <c r="AN963" s="2">
        <f>SUMIFS('Growth rates'!S$4:S$999,'Growth rates'!$B$4:$B$999,Demands!$A963,'Growth rates'!$C$4:$C$999,$W963)</f>
        <v>2.529550602471343</v>
      </c>
      <c r="AO963" s="2">
        <f>SUMIFS('Growth rates'!T$4:T$999,'Growth rates'!$B$4:$B$999,Demands!$A963,'Growth rates'!$C$4:$C$999,$W963)</f>
        <v>2.6071880441564002</v>
      </c>
      <c r="AP963" s="2">
        <f>SUMIFS('Growth rates'!U$4:U$999,'Growth rates'!$B$4:$B$999,Demands!$A963,'Growth rates'!$C$4:$C$999,$W963)</f>
        <v>2.6755823928448379</v>
      </c>
      <c r="AR963">
        <f>VLOOKUP(C963&amp;A963,Driver_elast!$A$2:$E$1161,5,FALSE)</f>
        <v>0.41667199999999999</v>
      </c>
      <c r="AS963">
        <f t="shared" si="301"/>
        <v>0.41667199999999999</v>
      </c>
      <c r="AT963">
        <f t="shared" si="302"/>
        <v>8.3334400000000003E-2</v>
      </c>
      <c r="AV963" s="2" cm="1">
        <f t="array" ref="AV963">TREND($AR963:$AS963,$AR$3:$AS$3,AV$1)</f>
        <v>0.41667199999999999</v>
      </c>
      <c r="AW963" s="2" cm="1">
        <f t="array" ref="AW963">TREND($AR963:$AS963,$AR$3:$AS$3,AW$1)</f>
        <v>0.41667199999999999</v>
      </c>
      <c r="AX963" s="2" cm="1">
        <f t="array" ref="AX963">TREND($AR963:$AS963,$AR$3:$AS$3,AX$1)</f>
        <v>0.41667199999999999</v>
      </c>
      <c r="AY963" s="2" cm="1">
        <f t="array" ref="AY963">TREND($AR963:$AS963,$AR$3:$AS$3,AY$1)</f>
        <v>0.41667199999999999</v>
      </c>
      <c r="AZ963" s="2" cm="1">
        <f t="array" ref="AZ963">TREND($AR963:$AS963,$AR$3:$AS$3,AZ$1)</f>
        <v>0.41667199999999999</v>
      </c>
      <c r="BA963" s="2" cm="1">
        <f t="array" ref="BA963">TREND($AR963:$AS963,$AR$3:$AS$3,BA$1)</f>
        <v>0.41667199999999999</v>
      </c>
      <c r="BB963" s="2" cm="1">
        <f t="array" ref="BB963">TREND($AR963:$AS963,$AR$3:$AS$3,BB$1)</f>
        <v>0.41667199999999999</v>
      </c>
      <c r="BC963" s="2" cm="1">
        <f t="array" ref="BC963">TREND($AR963:$AS963,$AR$3:$AS$3,BC$1)</f>
        <v>0.41667199999999999</v>
      </c>
      <c r="BD963" s="2" cm="1">
        <f t="array" ref="BD963">TREND($AR963:$AS963,$AR$3:$AS$3,BD$1)</f>
        <v>0.41667199999999999</v>
      </c>
      <c r="BE963" s="2" cm="1">
        <f t="array" ref="BE963">TREND($AR963:$AS963,$AR$3:$AS$3,BE$1)</f>
        <v>0.41667199999999999</v>
      </c>
      <c r="BF963" s="20" cm="1">
        <f t="array" ref="BF963">TREND($AS963:$AT963,$AS$3:$AT$3,BF$1)</f>
        <v>0.37500479999999925</v>
      </c>
      <c r="BG963" s="20" cm="1">
        <f t="array" ref="BG963">TREND($AS963:$AT963,$AS$3:$AT$3,BG$1)</f>
        <v>0.33333760000000012</v>
      </c>
      <c r="BH963" s="20" cm="1">
        <f t="array" ref="BH963">TREND($AS963:$AT963,$AS$3:$AT$3,BH$1)</f>
        <v>0.29167039999999744</v>
      </c>
      <c r="BI963" s="20" cm="1">
        <f t="array" ref="BI963">TREND($AS963:$AT963,$AS$3:$AT$3,BI$1)</f>
        <v>0.25000319999999832</v>
      </c>
      <c r="BJ963" s="20" cm="1">
        <f t="array" ref="BJ963">TREND($AS963:$AT963,$AS$3:$AT$3,BJ$1)</f>
        <v>0.20833599999999919</v>
      </c>
      <c r="BK963" s="20" cm="1">
        <f t="array" ref="BK963">TREND($AS963:$AT963,$AS$3:$AT$3,BK$1)</f>
        <v>0.16666880000000006</v>
      </c>
      <c r="BL963" s="20" cm="1">
        <f t="array" ref="BL963">TREND($AS963:$AT963,$AS$3:$AT$3,BL$1)</f>
        <v>0.12500160000000093</v>
      </c>
      <c r="BM963" s="20" cm="1">
        <f t="array" ref="BM963">TREND($AS963:$AT963,$AS$3:$AT$3,BM$1)</f>
        <v>8.3334399999998254E-2</v>
      </c>
    </row>
    <row r="964" spans="1:65" x14ac:dyDescent="0.35">
      <c r="A964" t="str">
        <f>IF(BYDem!B962="","\I:",BYDem!B962)</f>
        <v>Russia</v>
      </c>
      <c r="B964" t="str">
        <f>BYDem!E962</f>
        <v>AGR</v>
      </c>
      <c r="C964" t="str">
        <f t="shared" si="303"/>
        <v>AGR</v>
      </c>
      <c r="D964" s="4">
        <f>SUMIFS(BYDem!$M$2:$M$2000,BYDem!$B$2:$B$2000,Demands!$A964,BYDem!$E$2:$E$2000,Demands!$B964)</f>
        <v>375.99760041119998</v>
      </c>
      <c r="E964" s="4">
        <f t="shared" ref="E964:E1027" si="304">(1+(Z964-Y964)/Y964*AW964)*D964</f>
        <v>375.73352743871317</v>
      </c>
      <c r="F964" s="4">
        <f t="shared" ref="F964:F1027" si="305">(1+(AA964-Z964)/Z964*AX964)*E964</f>
        <v>374.41338173642293</v>
      </c>
      <c r="G964" s="4">
        <f t="shared" ref="G964:G1027" si="306">(1+(AB964-AA964)/AA964*AY964)*F964</f>
        <v>367.76776689947002</v>
      </c>
      <c r="H964" s="4">
        <f t="shared" ref="H964:H1027" si="307">(1+(AC964-AB964)/AB964*AZ964)*G964</f>
        <v>361.61629066503741</v>
      </c>
      <c r="I964" s="4">
        <f t="shared" ref="I964:I1027" si="308">(1+(AD964-AC964)/AC964*BA964)*H964</f>
        <v>357.00922664231138</v>
      </c>
      <c r="J964" s="4">
        <f t="shared" ref="J964:J1027" si="309">(1+(AE964-AD964)/AD964*BB964)*I964</f>
        <v>354.14816224279076</v>
      </c>
      <c r="K964" s="4">
        <f t="shared" ref="K964:K1027" si="310">(1+(AF964-AE964)/AE964*BC964)*J964</f>
        <v>352.23260840329795</v>
      </c>
      <c r="L964" s="4">
        <f t="shared" ref="L964:L1027" si="311">(1+(AG964-AF964)/AF964*BD964)*K964</f>
        <v>349.61444503210475</v>
      </c>
      <c r="M964" s="4">
        <f t="shared" ref="M964:M1027" si="312">(1+(AH964-AG964)/AG964*BE964)*L964</f>
        <v>346.20935334035903</v>
      </c>
      <c r="N964" s="4">
        <f t="shared" ref="N964:N1027" si="313">(1+(AI964-AH964)/AH964*BF964)*M964</f>
        <v>342.27931316691934</v>
      </c>
      <c r="O964" s="4">
        <f t="shared" ref="O964:O1027" si="314">(1+(AJ964-AI964)/AI964*BG964)*N964</f>
        <v>338.46049039696294</v>
      </c>
      <c r="P964" s="4">
        <f t="shared" ref="P964:P1027" si="315">(1+(AK964-AJ964)/AJ964*BH964)*O964</f>
        <v>335.11887425718675</v>
      </c>
      <c r="Q964" s="4">
        <f t="shared" ref="Q964:Q1027" si="316">(1+(AL964-AK964)/AK964*BI964)*P964</f>
        <v>332.30949990592336</v>
      </c>
      <c r="R964" s="4">
        <f t="shared" ref="R964:R1027" si="317">(1+(AM964-AL964)/AL964*BJ964)*Q964</f>
        <v>330.0201333938798</v>
      </c>
      <c r="S964" s="4">
        <f t="shared" ref="S964:S1027" si="318">(1+(AN964-AM964)/AM964*BK964)*R964</f>
        <v>328.17022981200097</v>
      </c>
      <c r="T964" s="4">
        <f t="shared" ref="T964:T1027" si="319">(1+(AO964-AN964)/AN964*BL964)*S964</f>
        <v>326.66712431206145</v>
      </c>
      <c r="U964" s="4">
        <f t="shared" ref="U964:U1027" si="320">(1+(AP964-AO964)/AO964*BM964)*T964</f>
        <v>325.47358297563221</v>
      </c>
      <c r="W964" s="5" t="str">
        <f>VLOOKUP(C964&amp;A964,Driver_elast!$A$2:$D$1161,4,FALSE)</f>
        <v>POP</v>
      </c>
      <c r="X964" s="5">
        <v>1</v>
      </c>
      <c r="Y964" s="2">
        <f>SUMIFS('Growth rates'!D$4:D$999,'Growth rates'!$B$4:$B$999,Demands!$A964,'Growth rates'!$C$4:$C$999,$W964)</f>
        <v>1</v>
      </c>
      <c r="Z964" s="2">
        <f>SUMIFS('Growth rates'!E$4:E$999,'Growth rates'!$B$4:$B$999,Demands!$A964,'Growth rates'!$C$4:$C$999,$W964)</f>
        <v>0.99946356927549618</v>
      </c>
      <c r="AA964" s="2">
        <f>SUMIFS('Growth rates'!F$4:F$999,'Growth rates'!$B$4:$B$999,Demands!$A964,'Growth rates'!$C$4:$C$999,$W964)</f>
        <v>0.9967814156529764</v>
      </c>
      <c r="AB964" s="2">
        <f>SUMIFS('Growth rates'!G$4:G$999,'Growth rates'!$B$4:$B$999,Demands!$A964,'Growth rates'!$C$4:$C$999,$W964)</f>
        <v>0.98326820643465374</v>
      </c>
      <c r="AC964" s="2">
        <f>SUMIFS('Growth rates'!H$4:H$999,'Growth rates'!$B$4:$B$999,Demands!$A964,'Growth rates'!$C$4:$C$999,$W964)</f>
        <v>0.97070638984419444</v>
      </c>
      <c r="AD964" s="2">
        <f>SUMIFS('Growth rates'!I$4:I$999,'Growth rates'!$B$4:$B$999,Demands!$A964,'Growth rates'!$C$4:$C$999,$W964)</f>
        <v>0.96126058621518207</v>
      </c>
      <c r="AE964" s="2">
        <f>SUMIFS('Growth rates'!J$4:J$999,'Growth rates'!$B$4:$B$999,Demands!$A964,'Growth rates'!$C$4:$C$999,$W964)</f>
        <v>0.95537670234455896</v>
      </c>
      <c r="AF964" s="2">
        <f>SUMIFS('Growth rates'!K$4:K$999,'Growth rates'!$B$4:$B$999,Demands!$A964,'Growth rates'!$C$4:$C$999,$W964)</f>
        <v>0.9514297781922415</v>
      </c>
      <c r="AG964" s="2">
        <f>SUMIFS('Growth rates'!L$4:L$999,'Growth rates'!$B$4:$B$999,Demands!$A964,'Growth rates'!$C$4:$C$999,$W964)</f>
        <v>0.94602822462281833</v>
      </c>
      <c r="AH964" s="2">
        <f>SUMIFS('Growth rates'!M$4:M$999,'Growth rates'!$B$4:$B$999,Demands!$A964,'Growth rates'!$C$4:$C$999,$W964)</f>
        <v>0.93899072636462566</v>
      </c>
      <c r="AI964" s="2">
        <f>SUMIFS('Growth rates'!N$4:N$999,'Growth rates'!$B$4:$B$999,Demands!$A964,'Growth rates'!$C$4:$C$999,$W964)</f>
        <v>0.9299448270306615</v>
      </c>
      <c r="AJ964" s="2">
        <f>SUMIFS('Growth rates'!O$4:O$999,'Growth rates'!$B$4:$B$999,Demands!$A964,'Growth rates'!$C$4:$C$999,$W964)</f>
        <v>0.92003899838270609</v>
      </c>
      <c r="AK964" s="2">
        <f>SUMIFS('Growth rates'!P$4:P$999,'Growth rates'!$B$4:$B$999,Demands!$A964,'Growth rates'!$C$4:$C$999,$W964)</f>
        <v>0.91012767741040734</v>
      </c>
      <c r="AL964" s="2">
        <f>SUMIFS('Growth rates'!Q$4:Q$999,'Growth rates'!$B$4:$B$999,Demands!$A964,'Growth rates'!$C$4:$C$999,$W964)</f>
        <v>0.90041505378494047</v>
      </c>
      <c r="AM964" s="2">
        <f>SUMIFS('Growth rates'!R$4:R$999,'Growth rates'!$B$4:$B$999,Demands!$A964,'Growth rates'!$C$4:$C$999,$W964)</f>
        <v>0.89093916236664306</v>
      </c>
      <c r="AN964" s="2">
        <f>SUMIFS('Growth rates'!S$4:S$999,'Growth rates'!$B$4:$B$999,Demands!$A964,'Growth rates'!$C$4:$C$999,$W964)</f>
        <v>0.8814030473719352</v>
      </c>
      <c r="AO964" s="2">
        <f>SUMIFS('Growth rates'!T$4:T$999,'Growth rates'!$B$4:$B$999,Demands!$A964,'Growth rates'!$C$4:$C$999,$W964)</f>
        <v>0.8711248171916528</v>
      </c>
      <c r="AP964" s="2">
        <f>SUMIFS('Growth rates'!U$4:U$999,'Growth rates'!$B$4:$B$999,Demands!$A964,'Growth rates'!$C$4:$C$999,$W964)</f>
        <v>0.85896975487379335</v>
      </c>
      <c r="AR964">
        <f>VLOOKUP(C964&amp;A964,Driver_elast!$A$2:$E$1161,5,FALSE)</f>
        <v>1.309258</v>
      </c>
      <c r="AS964">
        <f t="shared" si="301"/>
        <v>1.309258</v>
      </c>
      <c r="AT964">
        <f t="shared" si="302"/>
        <v>0.26185160000000002</v>
      </c>
      <c r="AV964" s="2" cm="1">
        <f t="array" ref="AV964">TREND($AR964:$AS964,$AR$3:$AS$3,AV$1)</f>
        <v>1.309258</v>
      </c>
      <c r="AW964" s="2" cm="1">
        <f t="array" ref="AW964">TREND($AR964:$AS964,$AR$3:$AS$3,AW$1)</f>
        <v>1.309258</v>
      </c>
      <c r="AX964" s="2" cm="1">
        <f t="array" ref="AX964">TREND($AR964:$AS964,$AR$3:$AS$3,AX$1)</f>
        <v>1.309258</v>
      </c>
      <c r="AY964" s="2" cm="1">
        <f t="array" ref="AY964">TREND($AR964:$AS964,$AR$3:$AS$3,AY$1)</f>
        <v>1.309258</v>
      </c>
      <c r="AZ964" s="2" cm="1">
        <f t="array" ref="AZ964">TREND($AR964:$AS964,$AR$3:$AS$3,AZ$1)</f>
        <v>1.309258</v>
      </c>
      <c r="BA964" s="2" cm="1">
        <f t="array" ref="BA964">TREND($AR964:$AS964,$AR$3:$AS$3,BA$1)</f>
        <v>1.309258</v>
      </c>
      <c r="BB964" s="2" cm="1">
        <f t="array" ref="BB964">TREND($AR964:$AS964,$AR$3:$AS$3,BB$1)</f>
        <v>1.309258</v>
      </c>
      <c r="BC964" s="2" cm="1">
        <f t="array" ref="BC964">TREND($AR964:$AS964,$AR$3:$AS$3,BC$1)</f>
        <v>1.309258</v>
      </c>
      <c r="BD964" s="2" cm="1">
        <f t="array" ref="BD964">TREND($AR964:$AS964,$AR$3:$AS$3,BD$1)</f>
        <v>1.309258</v>
      </c>
      <c r="BE964" s="2" cm="1">
        <f t="array" ref="BE964">TREND($AR964:$AS964,$AR$3:$AS$3,BE$1)</f>
        <v>1.309258</v>
      </c>
      <c r="BF964" s="20" cm="1">
        <f t="array" ref="BF964">TREND($AS964:$AT964,$AS$3:$AT$3,BF$1)</f>
        <v>1.1783321999999998</v>
      </c>
      <c r="BG964" s="20" cm="1">
        <f t="array" ref="BG964">TREND($AS964:$AT964,$AS$3:$AT$3,BG$1)</f>
        <v>1.0474063999999998</v>
      </c>
      <c r="BH964" s="20" cm="1">
        <f t="array" ref="BH964">TREND($AS964:$AT964,$AS$3:$AT$3,BH$1)</f>
        <v>0.91648059999999987</v>
      </c>
      <c r="BI964" s="20" cm="1">
        <f t="array" ref="BI964">TREND($AS964:$AT964,$AS$3:$AT$3,BI$1)</f>
        <v>0.78555479999999989</v>
      </c>
      <c r="BJ964" s="20" cm="1">
        <f t="array" ref="BJ964">TREND($AS964:$AT964,$AS$3:$AT$3,BJ$1)</f>
        <v>0.65462899999999991</v>
      </c>
      <c r="BK964" s="20" cm="1">
        <f t="array" ref="BK964">TREND($AS964:$AT964,$AS$3:$AT$3,BK$1)</f>
        <v>0.52370319999999992</v>
      </c>
      <c r="BL964" s="20" cm="1">
        <f t="array" ref="BL964">TREND($AS964:$AT964,$AS$3:$AT$3,BL$1)</f>
        <v>0.39277739999999994</v>
      </c>
      <c r="BM964" s="20" cm="1">
        <f t="array" ref="BM964">TREND($AS964:$AT964,$AS$3:$AT$3,BM$1)</f>
        <v>0.26185159999999996</v>
      </c>
    </row>
    <row r="965" spans="1:65" x14ac:dyDescent="0.35">
      <c r="A965" t="str">
        <f>IF(BYDem!B963="","\I:",BYDem!B963)</f>
        <v>Russia</v>
      </c>
      <c r="B965" t="str">
        <f>BYDem!E963</f>
        <v>CCK</v>
      </c>
      <c r="C965" t="str">
        <f t="shared" si="303"/>
        <v>CCK</v>
      </c>
      <c r="D965" s="4">
        <f>SUMIFS(BYDem!$M$2:$M$2000,BYDem!$B$2:$B$2000,Demands!$A965,BYDem!$E$2:$E$2000,Demands!$B965)</f>
        <v>36.265674877771303</v>
      </c>
      <c r="E965" s="4">
        <f t="shared" si="304"/>
        <v>36.592809472522937</v>
      </c>
      <c r="F965" s="4">
        <f t="shared" si="305"/>
        <v>39.327472968188211</v>
      </c>
      <c r="G965" s="4">
        <f t="shared" si="306"/>
        <v>42.444153359065254</v>
      </c>
      <c r="H965" s="4">
        <f t="shared" si="307"/>
        <v>46.765891298624915</v>
      </c>
      <c r="I965" s="4">
        <f t="shared" si="308"/>
        <v>51.222189741198108</v>
      </c>
      <c r="J965" s="4">
        <f t="shared" si="309"/>
        <v>55.715155631961885</v>
      </c>
      <c r="K965" s="4">
        <f t="shared" si="310"/>
        <v>60.203580911147689</v>
      </c>
      <c r="L965" s="4">
        <f t="shared" si="311"/>
        <v>65.089112636070226</v>
      </c>
      <c r="M965" s="4">
        <f t="shared" si="312"/>
        <v>70.683462733664655</v>
      </c>
      <c r="N965" s="4">
        <f t="shared" si="313"/>
        <v>76.0234992384555</v>
      </c>
      <c r="O965" s="4">
        <f t="shared" si="314"/>
        <v>80.932998239940346</v>
      </c>
      <c r="P965" s="4">
        <f t="shared" si="315"/>
        <v>85.218191960322088</v>
      </c>
      <c r="Q965" s="4">
        <f t="shared" si="316"/>
        <v>88.872613684620376</v>
      </c>
      <c r="R965" s="4">
        <f t="shared" si="317"/>
        <v>91.978100688347212</v>
      </c>
      <c r="S965" s="4">
        <f t="shared" si="318"/>
        <v>94.555494915290609</v>
      </c>
      <c r="T965" s="4">
        <f t="shared" si="319"/>
        <v>96.525049133295056</v>
      </c>
      <c r="U965" s="4">
        <f t="shared" si="320"/>
        <v>97.799911441962166</v>
      </c>
      <c r="W965" s="5" t="str">
        <f>VLOOKUP(C965&amp;A965,Driver_elast!$A$2:$D$1161,4,FALSE)</f>
        <v>GDPSER</v>
      </c>
      <c r="X965" s="5">
        <v>1</v>
      </c>
      <c r="Y965" s="2">
        <f>SUMIFS('Growth rates'!D$4:D$999,'Growth rates'!$B$4:$B$999,Demands!$A965,'Growth rates'!$C$4:$C$999,$W965)</f>
        <v>1</v>
      </c>
      <c r="Z965" s="2">
        <f>SUMIFS('Growth rates'!E$4:E$999,'Growth rates'!$B$4:$B$999,Demands!$A965,'Growth rates'!$C$4:$C$999,$W965)</f>
        <v>1.0083795293714575</v>
      </c>
      <c r="AA965" s="2">
        <f>SUMIFS('Growth rates'!F$4:F$999,'Growth rates'!$B$4:$B$999,Demands!$A965,'Growth rates'!$C$4:$C$999,$W965)</f>
        <v>1.0790105994649752</v>
      </c>
      <c r="AB965" s="2">
        <f>SUMIFS('Growth rates'!G$4:G$999,'Growth rates'!$B$4:$B$999,Demands!$A965,'Growth rates'!$C$4:$C$999,$W965)</f>
        <v>1.1598820353784072</v>
      </c>
      <c r="AC965" s="2">
        <f>SUMIFS('Growth rates'!H$4:H$999,'Growth rates'!$B$4:$B$999,Demands!$A965,'Growth rates'!$C$4:$C$999,$W965)</f>
        <v>1.2725946945570663</v>
      </c>
      <c r="AD965" s="2">
        <f>SUMIFS('Growth rates'!I$4:I$999,'Growth rates'!$B$4:$B$999,Demands!$A965,'Growth rates'!$C$4:$C$999,$W965)</f>
        <v>1.3893925184381495</v>
      </c>
      <c r="AE965" s="2">
        <f>SUMIFS('Growth rates'!J$4:J$999,'Growth rates'!$B$4:$B$999,Demands!$A965,'Growth rates'!$C$4:$C$999,$W965)</f>
        <v>1.5078650402147149</v>
      </c>
      <c r="AF965" s="2">
        <f>SUMIFS('Growth rates'!K$4:K$999,'Growth rates'!$B$4:$B$999,Demands!$A965,'Growth rates'!$C$4:$C$999,$W965)</f>
        <v>1.6270596038708036</v>
      </c>
      <c r="AG965" s="2">
        <f>SUMIFS('Growth rates'!L$4:L$999,'Growth rates'!$B$4:$B$999,Demands!$A965,'Growth rates'!$C$4:$C$999,$W965)</f>
        <v>1.7578452732887322</v>
      </c>
      <c r="AH965" s="2">
        <f>SUMIFS('Growth rates'!M$4:M$999,'Growth rates'!$B$4:$B$999,Demands!$A965,'Growth rates'!$C$4:$C$999,$W965)</f>
        <v>1.9089304775250093</v>
      </c>
      <c r="AI965" s="2">
        <f>SUMIFS('Growth rates'!N$4:N$999,'Growth rates'!$B$4:$B$999,Demands!$A965,'Growth rates'!$C$4:$C$999,$W965)</f>
        <v>2.069171612058704</v>
      </c>
      <c r="AJ965" s="2">
        <f>SUMIFS('Growth rates'!O$4:O$999,'Growth rates'!$B$4:$B$999,Demands!$A965,'Growth rates'!$C$4:$C$999,$W965)</f>
        <v>2.2362021365850659</v>
      </c>
      <c r="AK965" s="2">
        <f>SUMIFS('Growth rates'!P$4:P$999,'Growth rates'!$B$4:$B$999,Demands!$A965,'Growth rates'!$C$4:$C$999,$W965)</f>
        <v>2.4053466240286765</v>
      </c>
      <c r="AL965" s="2">
        <f>SUMIFS('Growth rates'!Q$4:Q$999,'Growth rates'!$B$4:$B$999,Demands!$A965,'Growth rates'!$C$4:$C$999,$W965)</f>
        <v>2.5772612265157959</v>
      </c>
      <c r="AM965" s="2">
        <f>SUMIFS('Growth rates'!R$4:R$999,'Growth rates'!$B$4:$B$999,Demands!$A965,'Growth rates'!$C$4:$C$999,$W965)</f>
        <v>2.7573763578780004</v>
      </c>
      <c r="AN965" s="2">
        <f>SUMIFS('Growth rates'!S$4:S$999,'Growth rates'!$B$4:$B$999,Demands!$A965,'Growth rates'!$C$4:$C$999,$W965)</f>
        <v>2.9505431511994149</v>
      </c>
      <c r="AO965" s="2">
        <f>SUMIFS('Growth rates'!T$4:T$999,'Growth rates'!$B$4:$B$999,Demands!$A965,'Growth rates'!$C$4:$C$999,$W965)</f>
        <v>3.155405375725338</v>
      </c>
      <c r="AP965" s="2">
        <f>SUMIFS('Growth rates'!U$4:U$999,'Growth rates'!$B$4:$B$999,Demands!$A965,'Growth rates'!$C$4:$C$999,$W965)</f>
        <v>3.3637817204253868</v>
      </c>
      <c r="AR965">
        <f>VLOOKUP(C965&amp;A965,Driver_elast!$A$2:$E$1161,5,FALSE)</f>
        <v>1.0784050000000001</v>
      </c>
      <c r="AS965">
        <f t="shared" ref="AS965:AS1028" si="321">IF(AND(LEFT(W965,3)="GDP",AR965&gt;1,X965),1,AR965)</f>
        <v>1</v>
      </c>
      <c r="AT965">
        <f t="shared" ref="AT965:AT1028" si="322">AS965/$AT$1</f>
        <v>0.2</v>
      </c>
      <c r="AV965" s="2" cm="1">
        <f t="array" ref="AV965">TREND($AR965:$AS965,$AR$3:$AS$3,AV$1)</f>
        <v>1.0784050000000001</v>
      </c>
      <c r="AW965" s="2" cm="1">
        <f t="array" ref="AW965">TREND($AR965:$AS965,$AR$3:$AS$3,AW$1)</f>
        <v>1.0764926829268293</v>
      </c>
      <c r="AX965" s="2" cm="1">
        <f t="array" ref="AX965">TREND($AR965:$AS965,$AR$3:$AS$3,AX$1)</f>
        <v>1.0669310975609756</v>
      </c>
      <c r="AY965" s="2" cm="1">
        <f t="array" ref="AY965">TREND($AR965:$AS965,$AR$3:$AS$3,AY$1)</f>
        <v>1.0573695121951223</v>
      </c>
      <c r="AZ965" s="2" cm="1">
        <f t="array" ref="AZ965">TREND($AR965:$AS965,$AR$3:$AS$3,AZ$1)</f>
        <v>1.0478079268292686</v>
      </c>
      <c r="BA965" s="2" cm="1">
        <f t="array" ref="BA965">TREND($AR965:$AS965,$AR$3:$AS$3,BA$1)</f>
        <v>1.0382463414634149</v>
      </c>
      <c r="BB965" s="2" cm="1">
        <f t="array" ref="BB965">TREND($AR965:$AS965,$AR$3:$AS$3,BB$1)</f>
        <v>1.0286847560975612</v>
      </c>
      <c r="BC965" s="2" cm="1">
        <f t="array" ref="BC965">TREND($AR965:$AS965,$AR$3:$AS$3,BC$1)</f>
        <v>1.0191231707317074</v>
      </c>
      <c r="BD965" s="2" cm="1">
        <f t="array" ref="BD965">TREND($AR965:$AS965,$AR$3:$AS$3,BD$1)</f>
        <v>1.0095615853658537</v>
      </c>
      <c r="BE965" s="2" cm="1">
        <f t="array" ref="BE965">TREND($AR965:$AS965,$AR$3:$AS$3,BE$1)</f>
        <v>1</v>
      </c>
      <c r="BF965" s="20" cm="1">
        <f t="array" ref="BF965">TREND($AS965:$AT965,$AS$3:$AT$3,BF$1)</f>
        <v>0.90000000000000568</v>
      </c>
      <c r="BG965" s="20" cm="1">
        <f t="array" ref="BG965">TREND($AS965:$AT965,$AS$3:$AT$3,BG$1)</f>
        <v>0.80000000000000426</v>
      </c>
      <c r="BH965" s="20" cm="1">
        <f t="array" ref="BH965">TREND($AS965:$AT965,$AS$3:$AT$3,BH$1)</f>
        <v>0.70000000000000284</v>
      </c>
      <c r="BI965" s="20" cm="1">
        <f t="array" ref="BI965">TREND($AS965:$AT965,$AS$3:$AT$3,BI$1)</f>
        <v>0.60000000000000142</v>
      </c>
      <c r="BJ965" s="20" cm="1">
        <f t="array" ref="BJ965">TREND($AS965:$AT965,$AS$3:$AT$3,BJ$1)</f>
        <v>0.5</v>
      </c>
      <c r="BK965" s="20" cm="1">
        <f t="array" ref="BK965">TREND($AS965:$AT965,$AS$3:$AT$3,BK$1)</f>
        <v>0.40000000000000568</v>
      </c>
      <c r="BL965" s="20" cm="1">
        <f t="array" ref="BL965">TREND($AS965:$AT965,$AS$3:$AT$3,BL$1)</f>
        <v>0.30000000000000426</v>
      </c>
      <c r="BM965" s="20" cm="1">
        <f t="array" ref="BM965">TREND($AS965:$AT965,$AS$3:$AT$3,BM$1)</f>
        <v>0.20000000000000284</v>
      </c>
    </row>
    <row r="966" spans="1:65" x14ac:dyDescent="0.35">
      <c r="A966" t="str">
        <f>IF(BYDem!B964="","\I:",BYDem!B964)</f>
        <v>Russia</v>
      </c>
      <c r="B966" t="str">
        <f>BYDem!E964</f>
        <v>CHW</v>
      </c>
      <c r="C966" t="str">
        <f t="shared" si="303"/>
        <v>CHW</v>
      </c>
      <c r="D966" s="4">
        <f>SUMIFS(BYDem!$M$2:$M$2000,BYDem!$B$2:$B$2000,Demands!$A966,BYDem!$E$2:$E$2000,Demands!$B966)</f>
        <v>75.441677927319901</v>
      </c>
      <c r="E966" s="4">
        <f t="shared" si="304"/>
        <v>76.12219973807666</v>
      </c>
      <c r="F966" s="4">
        <f t="shared" si="305"/>
        <v>81.810984060301777</v>
      </c>
      <c r="G966" s="4">
        <f t="shared" si="306"/>
        <v>88.294459110563665</v>
      </c>
      <c r="H966" s="4">
        <f t="shared" si="307"/>
        <v>97.28475538442072</v>
      </c>
      <c r="I966" s="4">
        <f t="shared" si="308"/>
        <v>106.55497117347498</v>
      </c>
      <c r="J966" s="4">
        <f t="shared" si="309"/>
        <v>115.90146442947655</v>
      </c>
      <c r="K966" s="4">
        <f t="shared" si="310"/>
        <v>125.2385120772711</v>
      </c>
      <c r="L966" s="4">
        <f t="shared" si="311"/>
        <v>135.40164049381195</v>
      </c>
      <c r="M966" s="4">
        <f t="shared" si="312"/>
        <v>147.03928848182937</v>
      </c>
      <c r="N966" s="4">
        <f t="shared" si="313"/>
        <v>158.14790056398013</v>
      </c>
      <c r="O966" s="4">
        <f t="shared" si="314"/>
        <v>168.36088691272005</v>
      </c>
      <c r="P966" s="4">
        <f t="shared" si="315"/>
        <v>177.2751620668098</v>
      </c>
      <c r="Q966" s="4">
        <f t="shared" si="316"/>
        <v>184.87727364102724</v>
      </c>
      <c r="R966" s="4">
        <f t="shared" si="317"/>
        <v>191.33746364527391</v>
      </c>
      <c r="S966" s="4">
        <f t="shared" si="318"/>
        <v>196.69908853757613</v>
      </c>
      <c r="T966" s="4">
        <f t="shared" si="319"/>
        <v>200.7962541211721</v>
      </c>
      <c r="U966" s="4">
        <f t="shared" si="320"/>
        <v>203.44828671166704</v>
      </c>
      <c r="W966" s="5" t="str">
        <f>VLOOKUP(C966&amp;A966,Driver_elast!$A$2:$D$1161,4,FALSE)</f>
        <v>GDPSER</v>
      </c>
      <c r="X966" s="5">
        <v>1</v>
      </c>
      <c r="Y966" s="2">
        <f>SUMIFS('Growth rates'!D$4:D$999,'Growth rates'!$B$4:$B$999,Demands!$A966,'Growth rates'!$C$4:$C$999,$W966)</f>
        <v>1</v>
      </c>
      <c r="Z966" s="2">
        <f>SUMIFS('Growth rates'!E$4:E$999,'Growth rates'!$B$4:$B$999,Demands!$A966,'Growth rates'!$C$4:$C$999,$W966)</f>
        <v>1.0083795293714575</v>
      </c>
      <c r="AA966" s="2">
        <f>SUMIFS('Growth rates'!F$4:F$999,'Growth rates'!$B$4:$B$999,Demands!$A966,'Growth rates'!$C$4:$C$999,$W966)</f>
        <v>1.0790105994649752</v>
      </c>
      <c r="AB966" s="2">
        <f>SUMIFS('Growth rates'!G$4:G$999,'Growth rates'!$B$4:$B$999,Demands!$A966,'Growth rates'!$C$4:$C$999,$W966)</f>
        <v>1.1598820353784072</v>
      </c>
      <c r="AC966" s="2">
        <f>SUMIFS('Growth rates'!H$4:H$999,'Growth rates'!$B$4:$B$999,Demands!$A966,'Growth rates'!$C$4:$C$999,$W966)</f>
        <v>1.2725946945570663</v>
      </c>
      <c r="AD966" s="2">
        <f>SUMIFS('Growth rates'!I$4:I$999,'Growth rates'!$B$4:$B$999,Demands!$A966,'Growth rates'!$C$4:$C$999,$W966)</f>
        <v>1.3893925184381495</v>
      </c>
      <c r="AE966" s="2">
        <f>SUMIFS('Growth rates'!J$4:J$999,'Growth rates'!$B$4:$B$999,Demands!$A966,'Growth rates'!$C$4:$C$999,$W966)</f>
        <v>1.5078650402147149</v>
      </c>
      <c r="AF966" s="2">
        <f>SUMIFS('Growth rates'!K$4:K$999,'Growth rates'!$B$4:$B$999,Demands!$A966,'Growth rates'!$C$4:$C$999,$W966)</f>
        <v>1.6270596038708036</v>
      </c>
      <c r="AG966" s="2">
        <f>SUMIFS('Growth rates'!L$4:L$999,'Growth rates'!$B$4:$B$999,Demands!$A966,'Growth rates'!$C$4:$C$999,$W966)</f>
        <v>1.7578452732887322</v>
      </c>
      <c r="AH966" s="2">
        <f>SUMIFS('Growth rates'!M$4:M$999,'Growth rates'!$B$4:$B$999,Demands!$A966,'Growth rates'!$C$4:$C$999,$W966)</f>
        <v>1.9089304775250093</v>
      </c>
      <c r="AI966" s="2">
        <f>SUMIFS('Growth rates'!N$4:N$999,'Growth rates'!$B$4:$B$999,Demands!$A966,'Growth rates'!$C$4:$C$999,$W966)</f>
        <v>2.069171612058704</v>
      </c>
      <c r="AJ966" s="2">
        <f>SUMIFS('Growth rates'!O$4:O$999,'Growth rates'!$B$4:$B$999,Demands!$A966,'Growth rates'!$C$4:$C$999,$W966)</f>
        <v>2.2362021365850659</v>
      </c>
      <c r="AK966" s="2">
        <f>SUMIFS('Growth rates'!P$4:P$999,'Growth rates'!$B$4:$B$999,Demands!$A966,'Growth rates'!$C$4:$C$999,$W966)</f>
        <v>2.4053466240286765</v>
      </c>
      <c r="AL966" s="2">
        <f>SUMIFS('Growth rates'!Q$4:Q$999,'Growth rates'!$B$4:$B$999,Demands!$A966,'Growth rates'!$C$4:$C$999,$W966)</f>
        <v>2.5772612265157959</v>
      </c>
      <c r="AM966" s="2">
        <f>SUMIFS('Growth rates'!R$4:R$999,'Growth rates'!$B$4:$B$999,Demands!$A966,'Growth rates'!$C$4:$C$999,$W966)</f>
        <v>2.7573763578780004</v>
      </c>
      <c r="AN966" s="2">
        <f>SUMIFS('Growth rates'!S$4:S$999,'Growth rates'!$B$4:$B$999,Demands!$A966,'Growth rates'!$C$4:$C$999,$W966)</f>
        <v>2.9505431511994149</v>
      </c>
      <c r="AO966" s="2">
        <f>SUMIFS('Growth rates'!T$4:T$999,'Growth rates'!$B$4:$B$999,Demands!$A966,'Growth rates'!$C$4:$C$999,$W966)</f>
        <v>3.155405375725338</v>
      </c>
      <c r="AP966" s="2">
        <f>SUMIFS('Growth rates'!U$4:U$999,'Growth rates'!$B$4:$B$999,Demands!$A966,'Growth rates'!$C$4:$C$999,$W966)</f>
        <v>3.3637817204253868</v>
      </c>
      <c r="AR966">
        <f>VLOOKUP(C966&amp;A966,Driver_elast!$A$2:$E$1161,5,FALSE)</f>
        <v>1.0784050000000001</v>
      </c>
      <c r="AS966">
        <f t="shared" si="321"/>
        <v>1</v>
      </c>
      <c r="AT966">
        <f t="shared" si="322"/>
        <v>0.2</v>
      </c>
      <c r="AV966" s="2" cm="1">
        <f t="array" ref="AV966">TREND($AR966:$AS966,$AR$3:$AS$3,AV$1)</f>
        <v>1.0784050000000001</v>
      </c>
      <c r="AW966" s="2" cm="1">
        <f t="array" ref="AW966">TREND($AR966:$AS966,$AR$3:$AS$3,AW$1)</f>
        <v>1.0764926829268293</v>
      </c>
      <c r="AX966" s="2" cm="1">
        <f t="array" ref="AX966">TREND($AR966:$AS966,$AR$3:$AS$3,AX$1)</f>
        <v>1.0669310975609756</v>
      </c>
      <c r="AY966" s="2" cm="1">
        <f t="array" ref="AY966">TREND($AR966:$AS966,$AR$3:$AS$3,AY$1)</f>
        <v>1.0573695121951223</v>
      </c>
      <c r="AZ966" s="2" cm="1">
        <f t="array" ref="AZ966">TREND($AR966:$AS966,$AR$3:$AS$3,AZ$1)</f>
        <v>1.0478079268292686</v>
      </c>
      <c r="BA966" s="2" cm="1">
        <f t="array" ref="BA966">TREND($AR966:$AS966,$AR$3:$AS$3,BA$1)</f>
        <v>1.0382463414634149</v>
      </c>
      <c r="BB966" s="2" cm="1">
        <f t="array" ref="BB966">TREND($AR966:$AS966,$AR$3:$AS$3,BB$1)</f>
        <v>1.0286847560975612</v>
      </c>
      <c r="BC966" s="2" cm="1">
        <f t="array" ref="BC966">TREND($AR966:$AS966,$AR$3:$AS$3,BC$1)</f>
        <v>1.0191231707317074</v>
      </c>
      <c r="BD966" s="2" cm="1">
        <f t="array" ref="BD966">TREND($AR966:$AS966,$AR$3:$AS$3,BD$1)</f>
        <v>1.0095615853658537</v>
      </c>
      <c r="BE966" s="2" cm="1">
        <f t="array" ref="BE966">TREND($AR966:$AS966,$AR$3:$AS$3,BE$1)</f>
        <v>1</v>
      </c>
      <c r="BF966" s="20" cm="1">
        <f t="array" ref="BF966">TREND($AS966:$AT966,$AS$3:$AT$3,BF$1)</f>
        <v>0.90000000000000568</v>
      </c>
      <c r="BG966" s="20" cm="1">
        <f t="array" ref="BG966">TREND($AS966:$AT966,$AS$3:$AT$3,BG$1)</f>
        <v>0.80000000000000426</v>
      </c>
      <c r="BH966" s="20" cm="1">
        <f t="array" ref="BH966">TREND($AS966:$AT966,$AS$3:$AT$3,BH$1)</f>
        <v>0.70000000000000284</v>
      </c>
      <c r="BI966" s="20" cm="1">
        <f t="array" ref="BI966">TREND($AS966:$AT966,$AS$3:$AT$3,BI$1)</f>
        <v>0.60000000000000142</v>
      </c>
      <c r="BJ966" s="20" cm="1">
        <f t="array" ref="BJ966">TREND($AS966:$AT966,$AS$3:$AT$3,BJ$1)</f>
        <v>0.5</v>
      </c>
      <c r="BK966" s="20" cm="1">
        <f t="array" ref="BK966">TREND($AS966:$AT966,$AS$3:$AT$3,BK$1)</f>
        <v>0.40000000000000568</v>
      </c>
      <c r="BL966" s="20" cm="1">
        <f t="array" ref="BL966">TREND($AS966:$AT966,$AS$3:$AT$3,BL$1)</f>
        <v>0.30000000000000426</v>
      </c>
      <c r="BM966" s="20" cm="1">
        <f t="array" ref="BM966">TREND($AS966:$AT966,$AS$3:$AT$3,BM$1)</f>
        <v>0.20000000000000284</v>
      </c>
    </row>
    <row r="967" spans="1:65" x14ac:dyDescent="0.35">
      <c r="A967" t="str">
        <f>IF(BYDem!B965="","\I:",BYDem!B965)</f>
        <v>Russia</v>
      </c>
      <c r="B967" t="str">
        <f>BYDem!E965</f>
        <v>CLA</v>
      </c>
      <c r="C967" t="str">
        <f t="shared" si="303"/>
        <v>CLA</v>
      </c>
      <c r="D967" s="4">
        <f>SUMIFS(BYDem!$M$2:$M$2000,BYDem!$B$2:$B$2000,Demands!$A967,BYDem!$E$2:$E$2000,Demands!$B967)</f>
        <v>340.10272832398601</v>
      </c>
      <c r="E967" s="4">
        <f t="shared" si="304"/>
        <v>345.04833217853525</v>
      </c>
      <c r="F967" s="4">
        <f t="shared" si="305"/>
        <v>384.76799481081946</v>
      </c>
      <c r="G967" s="4">
        <f t="shared" si="306"/>
        <v>429.51106298050308</v>
      </c>
      <c r="H967" s="4">
        <f t="shared" si="307"/>
        <v>490.43207135175282</v>
      </c>
      <c r="I967" s="4">
        <f t="shared" si="308"/>
        <v>551.9934024674385</v>
      </c>
      <c r="J967" s="4">
        <f t="shared" si="309"/>
        <v>612.0409873967659</v>
      </c>
      <c r="K967" s="4">
        <f t="shared" si="310"/>
        <v>669.31630326874529</v>
      </c>
      <c r="L967" s="4">
        <f t="shared" si="311"/>
        <v>728.06238719880639</v>
      </c>
      <c r="M967" s="4">
        <f t="shared" si="312"/>
        <v>790.63868793367283</v>
      </c>
      <c r="N967" s="4">
        <f t="shared" si="313"/>
        <v>850.37033225866151</v>
      </c>
      <c r="O967" s="4">
        <f t="shared" si="314"/>
        <v>905.28614564448412</v>
      </c>
      <c r="P967" s="4">
        <f t="shared" si="315"/>
        <v>953.21871444619046</v>
      </c>
      <c r="Q967" s="4">
        <f t="shared" si="316"/>
        <v>994.09570441684991</v>
      </c>
      <c r="R967" s="4">
        <f t="shared" si="317"/>
        <v>1028.8325166083143</v>
      </c>
      <c r="S967" s="4">
        <f t="shared" si="318"/>
        <v>1057.6622811821971</v>
      </c>
      <c r="T967" s="4">
        <f t="shared" si="319"/>
        <v>1079.6929755272777</v>
      </c>
      <c r="U967" s="4">
        <f t="shared" si="320"/>
        <v>1093.9531068796227</v>
      </c>
      <c r="W967" s="5" t="str">
        <f>VLOOKUP(C967&amp;A967,Driver_elast!$A$2:$D$1161,4,FALSE)</f>
        <v>GDP</v>
      </c>
      <c r="X967" s="5">
        <v>1</v>
      </c>
      <c r="Y967" s="2">
        <f>SUMIFS('Growth rates'!D$4:D$999,'Growth rates'!$B$4:$B$999,Demands!$A967,'Growth rates'!$C$4:$C$999,$W967)</f>
        <v>1</v>
      </c>
      <c r="Z967" s="2">
        <f>SUMIFS('Growth rates'!E$4:E$999,'Growth rates'!$B$4:$B$999,Demands!$A967,'Growth rates'!$C$4:$C$999,$W967)</f>
        <v>1.0083795293714557</v>
      </c>
      <c r="AA967" s="2">
        <f>SUMIFS('Growth rates'!F$4:F$999,'Growth rates'!$B$4:$B$999,Demands!$A967,'Growth rates'!$C$4:$C$999,$W967)</f>
        <v>1.0790105994649752</v>
      </c>
      <c r="AB967" s="2">
        <f>SUMIFS('Growth rates'!G$4:G$999,'Growth rates'!$B$4:$B$999,Demands!$A967,'Growth rates'!$C$4:$C$999,$W967)</f>
        <v>1.159882035378405</v>
      </c>
      <c r="AC967" s="2">
        <f>SUMIFS('Growth rates'!H$4:H$999,'Growth rates'!$B$4:$B$999,Demands!$A967,'Growth rates'!$C$4:$C$999,$W967)</f>
        <v>1.272594694557067</v>
      </c>
      <c r="AD967" s="2">
        <f>SUMIFS('Growth rates'!I$4:I$999,'Growth rates'!$B$4:$B$999,Demands!$A967,'Growth rates'!$C$4:$C$999,$W967)</f>
        <v>1.3893925184381493</v>
      </c>
      <c r="AE967" s="2">
        <f>SUMIFS('Growth rates'!J$4:J$999,'Growth rates'!$B$4:$B$999,Demands!$A967,'Growth rates'!$C$4:$C$999,$W967)</f>
        <v>1.5078650402147127</v>
      </c>
      <c r="AF967" s="2">
        <f>SUMIFS('Growth rates'!K$4:K$999,'Growth rates'!$B$4:$B$999,Demands!$A967,'Growth rates'!$C$4:$C$999,$W967)</f>
        <v>1.6270596038708034</v>
      </c>
      <c r="AG967" s="2">
        <f>SUMIFS('Growth rates'!L$4:L$999,'Growth rates'!$B$4:$B$999,Demands!$A967,'Growth rates'!$C$4:$C$999,$W967)</f>
        <v>1.7578452732887333</v>
      </c>
      <c r="AH967" s="2">
        <f>SUMIFS('Growth rates'!M$4:M$999,'Growth rates'!$B$4:$B$999,Demands!$A967,'Growth rates'!$C$4:$C$999,$W967)</f>
        <v>1.9089304775250053</v>
      </c>
      <c r="AI967" s="2">
        <f>SUMIFS('Growth rates'!N$4:N$999,'Growth rates'!$B$4:$B$999,Demands!$A967,'Growth rates'!$C$4:$C$999,$W967)</f>
        <v>2.0691716120587036</v>
      </c>
      <c r="AJ967" s="2">
        <f>SUMIFS('Growth rates'!O$4:O$999,'Growth rates'!$B$4:$B$999,Demands!$A967,'Growth rates'!$C$4:$C$999,$W967)</f>
        <v>2.2362021365850659</v>
      </c>
      <c r="AK967" s="2">
        <f>SUMIFS('Growth rates'!P$4:P$999,'Growth rates'!$B$4:$B$999,Demands!$A967,'Growth rates'!$C$4:$C$999,$W967)</f>
        <v>2.4053466240286756</v>
      </c>
      <c r="AL967" s="2">
        <f>SUMIFS('Growth rates'!Q$4:Q$999,'Growth rates'!$B$4:$B$999,Demands!$A967,'Growth rates'!$C$4:$C$999,$W967)</f>
        <v>2.5772612265157941</v>
      </c>
      <c r="AM967" s="2">
        <f>SUMIFS('Growth rates'!R$4:R$999,'Growth rates'!$B$4:$B$999,Demands!$A967,'Growth rates'!$C$4:$C$999,$W967)</f>
        <v>2.7573763578779986</v>
      </c>
      <c r="AN967" s="2">
        <f>SUMIFS('Growth rates'!S$4:S$999,'Growth rates'!$B$4:$B$999,Demands!$A967,'Growth rates'!$C$4:$C$999,$W967)</f>
        <v>2.9505431511994136</v>
      </c>
      <c r="AO967" s="2">
        <f>SUMIFS('Growth rates'!T$4:T$999,'Growth rates'!$B$4:$B$999,Demands!$A967,'Growth rates'!$C$4:$C$999,$W967)</f>
        <v>3.1554053757253362</v>
      </c>
      <c r="AP967" s="2">
        <f>SUMIFS('Growth rates'!U$4:U$999,'Growth rates'!$B$4:$B$999,Demands!$A967,'Growth rates'!$C$4:$C$999,$W967)</f>
        <v>3.3637817204253841</v>
      </c>
      <c r="AR967">
        <f>VLOOKUP(C967&amp;A967,Driver_elast!$A$2:$E$1161,5,FALSE)</f>
        <v>1.753744</v>
      </c>
      <c r="AS967">
        <f t="shared" si="321"/>
        <v>1</v>
      </c>
      <c r="AT967">
        <f t="shared" si="322"/>
        <v>0.2</v>
      </c>
      <c r="AV967" s="2" cm="1">
        <f t="array" ref="AV967">TREND($AR967:$AS967,$AR$3:$AS$3,AV$1)</f>
        <v>1.7537439999999975</v>
      </c>
      <c r="AW967" s="2" cm="1">
        <f t="array" ref="AW967">TREND($AR967:$AS967,$AR$3:$AS$3,AW$1)</f>
        <v>1.73536</v>
      </c>
      <c r="AX967" s="2" cm="1">
        <f t="array" ref="AX967">TREND($AR967:$AS967,$AR$3:$AS$3,AX$1)</f>
        <v>1.6434399999999982</v>
      </c>
      <c r="AY967" s="2" cm="1">
        <f t="array" ref="AY967">TREND($AR967:$AS967,$AR$3:$AS$3,AY$1)</f>
        <v>1.5515199999999965</v>
      </c>
      <c r="AZ967" s="2" cm="1">
        <f t="array" ref="AZ967">TREND($AR967:$AS967,$AR$3:$AS$3,AZ$1)</f>
        <v>1.4596000000000018</v>
      </c>
      <c r="BA967" s="2" cm="1">
        <f t="array" ref="BA967">TREND($AR967:$AS967,$AR$3:$AS$3,BA$1)</f>
        <v>1.36768</v>
      </c>
      <c r="BB967" s="2" cm="1">
        <f t="array" ref="BB967">TREND($AR967:$AS967,$AR$3:$AS$3,BB$1)</f>
        <v>1.2757599999999982</v>
      </c>
      <c r="BC967" s="2" cm="1">
        <f t="array" ref="BC967">TREND($AR967:$AS967,$AR$3:$AS$3,BC$1)</f>
        <v>1.1838399999999965</v>
      </c>
      <c r="BD967" s="2" cm="1">
        <f t="array" ref="BD967">TREND($AR967:$AS967,$AR$3:$AS$3,BD$1)</f>
        <v>1.0919200000000018</v>
      </c>
      <c r="BE967" s="2" cm="1">
        <f t="array" ref="BE967">TREND($AR967:$AS967,$AR$3:$AS$3,BE$1)</f>
        <v>1</v>
      </c>
      <c r="BF967" s="20" cm="1">
        <f t="array" ref="BF967">TREND($AS967:$AT967,$AS$3:$AT$3,BF$1)</f>
        <v>0.90000000000000568</v>
      </c>
      <c r="BG967" s="20" cm="1">
        <f t="array" ref="BG967">TREND($AS967:$AT967,$AS$3:$AT$3,BG$1)</f>
        <v>0.80000000000000426</v>
      </c>
      <c r="BH967" s="20" cm="1">
        <f t="array" ref="BH967">TREND($AS967:$AT967,$AS$3:$AT$3,BH$1)</f>
        <v>0.70000000000000284</v>
      </c>
      <c r="BI967" s="20" cm="1">
        <f t="array" ref="BI967">TREND($AS967:$AT967,$AS$3:$AT$3,BI$1)</f>
        <v>0.60000000000000142</v>
      </c>
      <c r="BJ967" s="20" cm="1">
        <f t="array" ref="BJ967">TREND($AS967:$AT967,$AS$3:$AT$3,BJ$1)</f>
        <v>0.5</v>
      </c>
      <c r="BK967" s="20" cm="1">
        <f t="array" ref="BK967">TREND($AS967:$AT967,$AS$3:$AT$3,BK$1)</f>
        <v>0.40000000000000568</v>
      </c>
      <c r="BL967" s="20" cm="1">
        <f t="array" ref="BL967">TREND($AS967:$AT967,$AS$3:$AT$3,BL$1)</f>
        <v>0.30000000000000426</v>
      </c>
      <c r="BM967" s="20" cm="1">
        <f t="array" ref="BM967">TREND($AS967:$AT967,$AS$3:$AT$3,BM$1)</f>
        <v>0.20000000000000284</v>
      </c>
    </row>
    <row r="968" spans="1:65" x14ac:dyDescent="0.35">
      <c r="A968" t="str">
        <f>IF(BYDem!B966="","\I:",BYDem!B966)</f>
        <v>Russia</v>
      </c>
      <c r="B968" t="str">
        <f>BYDem!E966</f>
        <v>COE</v>
      </c>
      <c r="C968" t="str">
        <f t="shared" si="303"/>
        <v>COE</v>
      </c>
      <c r="D968" s="4">
        <f>SUMIFS(BYDem!$M$2:$M$2000,BYDem!$B$2:$B$2000,Demands!$A968,BYDem!$E$2:$E$2000,Demands!$B968)</f>
        <v>143.08529023339199</v>
      </c>
      <c r="E968" s="4">
        <f t="shared" si="304"/>
        <v>146.33570879140947</v>
      </c>
      <c r="F968" s="4">
        <f t="shared" si="305"/>
        <v>171.93086361787664</v>
      </c>
      <c r="G968" s="4">
        <f t="shared" si="306"/>
        <v>201.35288046689243</v>
      </c>
      <c r="H968" s="4">
        <f t="shared" si="307"/>
        <v>241.84326972412157</v>
      </c>
      <c r="I968" s="4">
        <f t="shared" si="308"/>
        <v>283.02798501829386</v>
      </c>
      <c r="J968" s="4">
        <f t="shared" si="309"/>
        <v>322.64602748743027</v>
      </c>
      <c r="K968" s="4">
        <f t="shared" si="310"/>
        <v>359.06017667219561</v>
      </c>
      <c r="L968" s="4">
        <f t="shared" si="311"/>
        <v>394.09472733099255</v>
      </c>
      <c r="M968" s="4">
        <f t="shared" si="312"/>
        <v>427.96681110992756</v>
      </c>
      <c r="N968" s="4">
        <f t="shared" si="313"/>
        <v>460.29910364032082</v>
      </c>
      <c r="O968" s="4">
        <f t="shared" si="314"/>
        <v>490.02462288560469</v>
      </c>
      <c r="P968" s="4">
        <f t="shared" si="315"/>
        <v>515.97016404295107</v>
      </c>
      <c r="Q968" s="4">
        <f t="shared" si="316"/>
        <v>538.09657312525394</v>
      </c>
      <c r="R968" s="4">
        <f t="shared" si="317"/>
        <v>556.89934987851166</v>
      </c>
      <c r="S968" s="4">
        <f t="shared" si="318"/>
        <v>572.50468591636775</v>
      </c>
      <c r="T968" s="4">
        <f t="shared" si="319"/>
        <v>584.42973606796431</v>
      </c>
      <c r="U968" s="4">
        <f t="shared" si="320"/>
        <v>592.14863856288468</v>
      </c>
      <c r="W968" s="5" t="str">
        <f>VLOOKUP(C968&amp;A968,Driver_elast!$A$2:$D$1161,4,FALSE)</f>
        <v>GDP</v>
      </c>
      <c r="X968" s="5">
        <v>1</v>
      </c>
      <c r="Y968" s="2">
        <f>SUMIFS('Growth rates'!D$4:D$999,'Growth rates'!$B$4:$B$999,Demands!$A968,'Growth rates'!$C$4:$C$999,$W968)</f>
        <v>1</v>
      </c>
      <c r="Z968" s="2">
        <f>SUMIFS('Growth rates'!E$4:E$999,'Growth rates'!$B$4:$B$999,Demands!$A968,'Growth rates'!$C$4:$C$999,$W968)</f>
        <v>1.0083795293714557</v>
      </c>
      <c r="AA968" s="2">
        <f>SUMIFS('Growth rates'!F$4:F$999,'Growth rates'!$B$4:$B$999,Demands!$A968,'Growth rates'!$C$4:$C$999,$W968)</f>
        <v>1.0790105994649752</v>
      </c>
      <c r="AB968" s="2">
        <f>SUMIFS('Growth rates'!G$4:G$999,'Growth rates'!$B$4:$B$999,Demands!$A968,'Growth rates'!$C$4:$C$999,$W968)</f>
        <v>1.159882035378405</v>
      </c>
      <c r="AC968" s="2">
        <f>SUMIFS('Growth rates'!H$4:H$999,'Growth rates'!$B$4:$B$999,Demands!$A968,'Growth rates'!$C$4:$C$999,$W968)</f>
        <v>1.272594694557067</v>
      </c>
      <c r="AD968" s="2">
        <f>SUMIFS('Growth rates'!I$4:I$999,'Growth rates'!$B$4:$B$999,Demands!$A968,'Growth rates'!$C$4:$C$999,$W968)</f>
        <v>1.3893925184381493</v>
      </c>
      <c r="AE968" s="2">
        <f>SUMIFS('Growth rates'!J$4:J$999,'Growth rates'!$B$4:$B$999,Demands!$A968,'Growth rates'!$C$4:$C$999,$W968)</f>
        <v>1.5078650402147127</v>
      </c>
      <c r="AF968" s="2">
        <f>SUMIFS('Growth rates'!K$4:K$999,'Growth rates'!$B$4:$B$999,Demands!$A968,'Growth rates'!$C$4:$C$999,$W968)</f>
        <v>1.6270596038708034</v>
      </c>
      <c r="AG968" s="2">
        <f>SUMIFS('Growth rates'!L$4:L$999,'Growth rates'!$B$4:$B$999,Demands!$A968,'Growth rates'!$C$4:$C$999,$W968)</f>
        <v>1.7578452732887333</v>
      </c>
      <c r="AH968" s="2">
        <f>SUMIFS('Growth rates'!M$4:M$999,'Growth rates'!$B$4:$B$999,Demands!$A968,'Growth rates'!$C$4:$C$999,$W968)</f>
        <v>1.9089304775250053</v>
      </c>
      <c r="AI968" s="2">
        <f>SUMIFS('Growth rates'!N$4:N$999,'Growth rates'!$B$4:$B$999,Demands!$A968,'Growth rates'!$C$4:$C$999,$W968)</f>
        <v>2.0691716120587036</v>
      </c>
      <c r="AJ968" s="2">
        <f>SUMIFS('Growth rates'!O$4:O$999,'Growth rates'!$B$4:$B$999,Demands!$A968,'Growth rates'!$C$4:$C$999,$W968)</f>
        <v>2.2362021365850659</v>
      </c>
      <c r="AK968" s="2">
        <f>SUMIFS('Growth rates'!P$4:P$999,'Growth rates'!$B$4:$B$999,Demands!$A968,'Growth rates'!$C$4:$C$999,$W968)</f>
        <v>2.4053466240286756</v>
      </c>
      <c r="AL968" s="2">
        <f>SUMIFS('Growth rates'!Q$4:Q$999,'Growth rates'!$B$4:$B$999,Demands!$A968,'Growth rates'!$C$4:$C$999,$W968)</f>
        <v>2.5772612265157941</v>
      </c>
      <c r="AM968" s="2">
        <f>SUMIFS('Growth rates'!R$4:R$999,'Growth rates'!$B$4:$B$999,Demands!$A968,'Growth rates'!$C$4:$C$999,$W968)</f>
        <v>2.7573763578779986</v>
      </c>
      <c r="AN968" s="2">
        <f>SUMIFS('Growth rates'!S$4:S$999,'Growth rates'!$B$4:$B$999,Demands!$A968,'Growth rates'!$C$4:$C$999,$W968)</f>
        <v>2.9505431511994136</v>
      </c>
      <c r="AO968" s="2">
        <f>SUMIFS('Growth rates'!T$4:T$999,'Growth rates'!$B$4:$B$999,Demands!$A968,'Growth rates'!$C$4:$C$999,$W968)</f>
        <v>3.1554053757253362</v>
      </c>
      <c r="AP968" s="2">
        <f>SUMIFS('Growth rates'!U$4:U$999,'Growth rates'!$B$4:$B$999,Demands!$A968,'Growth rates'!$C$4:$C$999,$W968)</f>
        <v>3.3637817204253841</v>
      </c>
      <c r="AR968">
        <f>VLOOKUP(C968&amp;A968,Driver_elast!$A$2:$E$1161,5,FALSE)</f>
        <v>2.7537440000000002</v>
      </c>
      <c r="AS968">
        <f t="shared" si="321"/>
        <v>1</v>
      </c>
      <c r="AT968">
        <f t="shared" si="322"/>
        <v>0.2</v>
      </c>
      <c r="AV968" s="2" cm="1">
        <f t="array" ref="AV968">TREND($AR968:$AS968,$AR$3:$AS$3,AV$1)</f>
        <v>2.7537439999999975</v>
      </c>
      <c r="AW968" s="2" cm="1">
        <f t="array" ref="AW968">TREND($AR968:$AS968,$AR$3:$AS$3,AW$1)</f>
        <v>2.710969756097569</v>
      </c>
      <c r="AX968" s="2" cm="1">
        <f t="array" ref="AX968">TREND($AR968:$AS968,$AR$3:$AS$3,AX$1)</f>
        <v>2.4970985365853693</v>
      </c>
      <c r="AY968" s="2" cm="1">
        <f t="array" ref="AY968">TREND($AR968:$AS968,$AR$3:$AS$3,AY$1)</f>
        <v>2.2832273170731696</v>
      </c>
      <c r="AZ968" s="2" cm="1">
        <f t="array" ref="AZ968">TREND($AR968:$AS968,$AR$3:$AS$3,AZ$1)</f>
        <v>2.0693560975609842</v>
      </c>
      <c r="BA968" s="2" cm="1">
        <f t="array" ref="BA968">TREND($AR968:$AS968,$AR$3:$AS$3,BA$1)</f>
        <v>1.8554848780487845</v>
      </c>
      <c r="BB968" s="2" cm="1">
        <f t="array" ref="BB968">TREND($AR968:$AS968,$AR$3:$AS$3,BB$1)</f>
        <v>1.6416136585365848</v>
      </c>
      <c r="BC968" s="2" cm="1">
        <f t="array" ref="BC968">TREND($AR968:$AS968,$AR$3:$AS$3,BC$1)</f>
        <v>1.4277424390243993</v>
      </c>
      <c r="BD968" s="2" cm="1">
        <f t="array" ref="BD968">TREND($AR968:$AS968,$AR$3:$AS$3,BD$1)</f>
        <v>1.2138712195121997</v>
      </c>
      <c r="BE968" s="2" cm="1">
        <f t="array" ref="BE968">TREND($AR968:$AS968,$AR$3:$AS$3,BE$1)</f>
        <v>1</v>
      </c>
      <c r="BF968" s="20" cm="1">
        <f t="array" ref="BF968">TREND($AS968:$AT968,$AS$3:$AT$3,BF$1)</f>
        <v>0.90000000000000568</v>
      </c>
      <c r="BG968" s="20" cm="1">
        <f t="array" ref="BG968">TREND($AS968:$AT968,$AS$3:$AT$3,BG$1)</f>
        <v>0.80000000000000426</v>
      </c>
      <c r="BH968" s="20" cm="1">
        <f t="array" ref="BH968">TREND($AS968:$AT968,$AS$3:$AT$3,BH$1)</f>
        <v>0.70000000000000284</v>
      </c>
      <c r="BI968" s="20" cm="1">
        <f t="array" ref="BI968">TREND($AS968:$AT968,$AS$3:$AT$3,BI$1)</f>
        <v>0.60000000000000142</v>
      </c>
      <c r="BJ968" s="20" cm="1">
        <f t="array" ref="BJ968">TREND($AS968:$AT968,$AS$3:$AT$3,BJ$1)</f>
        <v>0.5</v>
      </c>
      <c r="BK968" s="20" cm="1">
        <f t="array" ref="BK968">TREND($AS968:$AT968,$AS$3:$AT$3,BK$1)</f>
        <v>0.40000000000000568</v>
      </c>
      <c r="BL968" s="20" cm="1">
        <f t="array" ref="BL968">TREND($AS968:$AT968,$AS$3:$AT$3,BL$1)</f>
        <v>0.30000000000000426</v>
      </c>
      <c r="BM968" s="20" cm="1">
        <f t="array" ref="BM968">TREND($AS968:$AT968,$AS$3:$AT$3,BM$1)</f>
        <v>0.20000000000000284</v>
      </c>
    </row>
    <row r="969" spans="1:65" x14ac:dyDescent="0.35">
      <c r="A969" t="str">
        <f>IF(BYDem!B967="","\I:",BYDem!B967)</f>
        <v>Russia</v>
      </c>
      <c r="B969" t="str">
        <f>BYDem!E967</f>
        <v>COT</v>
      </c>
      <c r="C969" t="str">
        <f t="shared" si="303"/>
        <v>COT</v>
      </c>
      <c r="D969" s="4">
        <f>SUMIFS(BYDem!$M$2:$M$2000,BYDem!$B$2:$B$2000,Demands!$A969,BYDem!$E$2:$E$2000,Demands!$B969)</f>
        <v>0</v>
      </c>
      <c r="E969" s="4">
        <f t="shared" si="304"/>
        <v>0</v>
      </c>
      <c r="F969" s="4">
        <f t="shared" si="305"/>
        <v>0</v>
      </c>
      <c r="G969" s="4">
        <f t="shared" si="306"/>
        <v>0</v>
      </c>
      <c r="H969" s="4">
        <f t="shared" si="307"/>
        <v>0</v>
      </c>
      <c r="I969" s="4">
        <f t="shared" si="308"/>
        <v>0</v>
      </c>
      <c r="J969" s="4">
        <f t="shared" si="309"/>
        <v>0</v>
      </c>
      <c r="K969" s="4">
        <f t="shared" si="310"/>
        <v>0</v>
      </c>
      <c r="L969" s="4">
        <f t="shared" si="311"/>
        <v>0</v>
      </c>
      <c r="M969" s="4">
        <f t="shared" si="312"/>
        <v>0</v>
      </c>
      <c r="N969" s="4">
        <f t="shared" si="313"/>
        <v>0</v>
      </c>
      <c r="O969" s="4">
        <f t="shared" si="314"/>
        <v>0</v>
      </c>
      <c r="P969" s="4">
        <f t="shared" si="315"/>
        <v>0</v>
      </c>
      <c r="Q969" s="4">
        <f t="shared" si="316"/>
        <v>0</v>
      </c>
      <c r="R969" s="4">
        <f t="shared" si="317"/>
        <v>0</v>
      </c>
      <c r="S969" s="4">
        <f t="shared" si="318"/>
        <v>0</v>
      </c>
      <c r="T969" s="4">
        <f t="shared" si="319"/>
        <v>0</v>
      </c>
      <c r="U969" s="4">
        <f t="shared" si="320"/>
        <v>0</v>
      </c>
      <c r="W969" s="5" t="str">
        <f>VLOOKUP(C969&amp;A969,Driver_elast!$A$2:$D$1161,4,FALSE)</f>
        <v>GDPSER</v>
      </c>
      <c r="X969" s="5">
        <v>1</v>
      </c>
      <c r="Y969" s="2">
        <f>SUMIFS('Growth rates'!D$4:D$999,'Growth rates'!$B$4:$B$999,Demands!$A969,'Growth rates'!$C$4:$C$999,$W969)</f>
        <v>1</v>
      </c>
      <c r="Z969" s="2">
        <f>SUMIFS('Growth rates'!E$4:E$999,'Growth rates'!$B$4:$B$999,Demands!$A969,'Growth rates'!$C$4:$C$999,$W969)</f>
        <v>1.0083795293714575</v>
      </c>
      <c r="AA969" s="2">
        <f>SUMIFS('Growth rates'!F$4:F$999,'Growth rates'!$B$4:$B$999,Demands!$A969,'Growth rates'!$C$4:$C$999,$W969)</f>
        <v>1.0790105994649752</v>
      </c>
      <c r="AB969" s="2">
        <f>SUMIFS('Growth rates'!G$4:G$999,'Growth rates'!$B$4:$B$999,Demands!$A969,'Growth rates'!$C$4:$C$999,$W969)</f>
        <v>1.1598820353784072</v>
      </c>
      <c r="AC969" s="2">
        <f>SUMIFS('Growth rates'!H$4:H$999,'Growth rates'!$B$4:$B$999,Demands!$A969,'Growth rates'!$C$4:$C$999,$W969)</f>
        <v>1.2725946945570663</v>
      </c>
      <c r="AD969" s="2">
        <f>SUMIFS('Growth rates'!I$4:I$999,'Growth rates'!$B$4:$B$999,Demands!$A969,'Growth rates'!$C$4:$C$999,$W969)</f>
        <v>1.3893925184381495</v>
      </c>
      <c r="AE969" s="2">
        <f>SUMIFS('Growth rates'!J$4:J$999,'Growth rates'!$B$4:$B$999,Demands!$A969,'Growth rates'!$C$4:$C$999,$W969)</f>
        <v>1.5078650402147149</v>
      </c>
      <c r="AF969" s="2">
        <f>SUMIFS('Growth rates'!K$4:K$999,'Growth rates'!$B$4:$B$999,Demands!$A969,'Growth rates'!$C$4:$C$999,$W969)</f>
        <v>1.6270596038708036</v>
      </c>
      <c r="AG969" s="2">
        <f>SUMIFS('Growth rates'!L$4:L$999,'Growth rates'!$B$4:$B$999,Demands!$A969,'Growth rates'!$C$4:$C$999,$W969)</f>
        <v>1.7578452732887322</v>
      </c>
      <c r="AH969" s="2">
        <f>SUMIFS('Growth rates'!M$4:M$999,'Growth rates'!$B$4:$B$999,Demands!$A969,'Growth rates'!$C$4:$C$999,$W969)</f>
        <v>1.9089304775250093</v>
      </c>
      <c r="AI969" s="2">
        <f>SUMIFS('Growth rates'!N$4:N$999,'Growth rates'!$B$4:$B$999,Demands!$A969,'Growth rates'!$C$4:$C$999,$W969)</f>
        <v>2.069171612058704</v>
      </c>
      <c r="AJ969" s="2">
        <f>SUMIFS('Growth rates'!O$4:O$999,'Growth rates'!$B$4:$B$999,Demands!$A969,'Growth rates'!$C$4:$C$999,$W969)</f>
        <v>2.2362021365850659</v>
      </c>
      <c r="AK969" s="2">
        <f>SUMIFS('Growth rates'!P$4:P$999,'Growth rates'!$B$4:$B$999,Demands!$A969,'Growth rates'!$C$4:$C$999,$W969)</f>
        <v>2.4053466240286765</v>
      </c>
      <c r="AL969" s="2">
        <f>SUMIFS('Growth rates'!Q$4:Q$999,'Growth rates'!$B$4:$B$999,Demands!$A969,'Growth rates'!$C$4:$C$999,$W969)</f>
        <v>2.5772612265157959</v>
      </c>
      <c r="AM969" s="2">
        <f>SUMIFS('Growth rates'!R$4:R$999,'Growth rates'!$B$4:$B$999,Demands!$A969,'Growth rates'!$C$4:$C$999,$W969)</f>
        <v>2.7573763578780004</v>
      </c>
      <c r="AN969" s="2">
        <f>SUMIFS('Growth rates'!S$4:S$999,'Growth rates'!$B$4:$B$999,Demands!$A969,'Growth rates'!$C$4:$C$999,$W969)</f>
        <v>2.9505431511994149</v>
      </c>
      <c r="AO969" s="2">
        <f>SUMIFS('Growth rates'!T$4:T$999,'Growth rates'!$B$4:$B$999,Demands!$A969,'Growth rates'!$C$4:$C$999,$W969)</f>
        <v>3.155405375725338</v>
      </c>
      <c r="AP969" s="2">
        <f>SUMIFS('Growth rates'!U$4:U$999,'Growth rates'!$B$4:$B$999,Demands!$A969,'Growth rates'!$C$4:$C$999,$W969)</f>
        <v>3.3637817204253868</v>
      </c>
      <c r="AR969">
        <f>VLOOKUP(C969&amp;A969,Driver_elast!$A$2:$E$1161,5,FALSE)</f>
        <v>1.0784050000000001</v>
      </c>
      <c r="AS969">
        <f t="shared" si="321"/>
        <v>1</v>
      </c>
      <c r="AT969">
        <f t="shared" si="322"/>
        <v>0.2</v>
      </c>
      <c r="AV969" s="2" cm="1">
        <f t="array" ref="AV969">TREND($AR969:$AS969,$AR$3:$AS$3,AV$1)</f>
        <v>1.0784050000000001</v>
      </c>
      <c r="AW969" s="2" cm="1">
        <f t="array" ref="AW969">TREND($AR969:$AS969,$AR$3:$AS$3,AW$1)</f>
        <v>1.0764926829268293</v>
      </c>
      <c r="AX969" s="2" cm="1">
        <f t="array" ref="AX969">TREND($AR969:$AS969,$AR$3:$AS$3,AX$1)</f>
        <v>1.0669310975609756</v>
      </c>
      <c r="AY969" s="2" cm="1">
        <f t="array" ref="AY969">TREND($AR969:$AS969,$AR$3:$AS$3,AY$1)</f>
        <v>1.0573695121951223</v>
      </c>
      <c r="AZ969" s="2" cm="1">
        <f t="array" ref="AZ969">TREND($AR969:$AS969,$AR$3:$AS$3,AZ$1)</f>
        <v>1.0478079268292686</v>
      </c>
      <c r="BA969" s="2" cm="1">
        <f t="array" ref="BA969">TREND($AR969:$AS969,$AR$3:$AS$3,BA$1)</f>
        <v>1.0382463414634149</v>
      </c>
      <c r="BB969" s="2" cm="1">
        <f t="array" ref="BB969">TREND($AR969:$AS969,$AR$3:$AS$3,BB$1)</f>
        <v>1.0286847560975612</v>
      </c>
      <c r="BC969" s="2" cm="1">
        <f t="array" ref="BC969">TREND($AR969:$AS969,$AR$3:$AS$3,BC$1)</f>
        <v>1.0191231707317074</v>
      </c>
      <c r="BD969" s="2" cm="1">
        <f t="array" ref="BD969">TREND($AR969:$AS969,$AR$3:$AS$3,BD$1)</f>
        <v>1.0095615853658537</v>
      </c>
      <c r="BE969" s="2" cm="1">
        <f t="array" ref="BE969">TREND($AR969:$AS969,$AR$3:$AS$3,BE$1)</f>
        <v>1</v>
      </c>
      <c r="BF969" s="20" cm="1">
        <f t="array" ref="BF969">TREND($AS969:$AT969,$AS$3:$AT$3,BF$1)</f>
        <v>0.90000000000000568</v>
      </c>
      <c r="BG969" s="20" cm="1">
        <f t="array" ref="BG969">TREND($AS969:$AT969,$AS$3:$AT$3,BG$1)</f>
        <v>0.80000000000000426</v>
      </c>
      <c r="BH969" s="20" cm="1">
        <f t="array" ref="BH969">TREND($AS969:$AT969,$AS$3:$AT$3,BH$1)</f>
        <v>0.70000000000000284</v>
      </c>
      <c r="BI969" s="20" cm="1">
        <f t="array" ref="BI969">TREND($AS969:$AT969,$AS$3:$AT$3,BI$1)</f>
        <v>0.60000000000000142</v>
      </c>
      <c r="BJ969" s="20" cm="1">
        <f t="array" ref="BJ969">TREND($AS969:$AT969,$AS$3:$AT$3,BJ$1)</f>
        <v>0.5</v>
      </c>
      <c r="BK969" s="20" cm="1">
        <f t="array" ref="BK969">TREND($AS969:$AT969,$AS$3:$AT$3,BK$1)</f>
        <v>0.40000000000000568</v>
      </c>
      <c r="BL969" s="20" cm="1">
        <f t="array" ref="BL969">TREND($AS969:$AT969,$AS$3:$AT$3,BL$1)</f>
        <v>0.30000000000000426</v>
      </c>
      <c r="BM969" s="20" cm="1">
        <f t="array" ref="BM969">TREND($AS969:$AT969,$AS$3:$AT$3,BM$1)</f>
        <v>0.20000000000000284</v>
      </c>
    </row>
    <row r="970" spans="1:65" x14ac:dyDescent="0.35">
      <c r="A970" t="str">
        <f>IF(BYDem!B968="","\I:",BYDem!B968)</f>
        <v>Russia</v>
      </c>
      <c r="B970" t="str">
        <f>BYDem!E968</f>
        <v>CRF</v>
      </c>
      <c r="C970" t="str">
        <f t="shared" si="303"/>
        <v>CRF</v>
      </c>
      <c r="D970" s="4">
        <f>SUMIFS(BYDem!$M$2:$M$2000,BYDem!$B$2:$B$2000,Demands!$A970,BYDem!$E$2:$E$2000,Demands!$B970)</f>
        <v>137.58200983980001</v>
      </c>
      <c r="E970" s="4">
        <f t="shared" si="304"/>
        <v>139.58265864827462</v>
      </c>
      <c r="F970" s="4">
        <f t="shared" si="305"/>
        <v>155.65048333770997</v>
      </c>
      <c r="G970" s="4">
        <f t="shared" si="306"/>
        <v>173.75043000829396</v>
      </c>
      <c r="H970" s="4">
        <f t="shared" si="307"/>
        <v>198.39485087045</v>
      </c>
      <c r="I970" s="4">
        <f t="shared" si="308"/>
        <v>223.29830196902833</v>
      </c>
      <c r="J970" s="4">
        <f t="shared" si="309"/>
        <v>247.58939619610251</v>
      </c>
      <c r="K970" s="4">
        <f t="shared" si="310"/>
        <v>270.75902235790647</v>
      </c>
      <c r="L970" s="4">
        <f t="shared" si="311"/>
        <v>294.52361941699263</v>
      </c>
      <c r="M970" s="4">
        <f t="shared" si="312"/>
        <v>319.83765693109717</v>
      </c>
      <c r="N970" s="4">
        <f t="shared" si="313"/>
        <v>344.00094347033206</v>
      </c>
      <c r="O970" s="4">
        <f t="shared" si="314"/>
        <v>366.21607833514702</v>
      </c>
      <c r="P970" s="4">
        <f t="shared" si="315"/>
        <v>385.60627607046513</v>
      </c>
      <c r="Q970" s="4">
        <f t="shared" si="316"/>
        <v>402.14227524953446</v>
      </c>
      <c r="R970" s="4">
        <f t="shared" si="317"/>
        <v>416.19438374122717</v>
      </c>
      <c r="S970" s="4">
        <f t="shared" si="318"/>
        <v>427.85690986334805</v>
      </c>
      <c r="T970" s="4">
        <f t="shared" si="319"/>
        <v>436.76900304501487</v>
      </c>
      <c r="U970" s="4">
        <f t="shared" si="320"/>
        <v>442.53766459531624</v>
      </c>
      <c r="W970" s="5" t="str">
        <f>VLOOKUP(C970&amp;A970,Driver_elast!$A$2:$D$1161,4,FALSE)</f>
        <v>GDP</v>
      </c>
      <c r="X970" s="5">
        <v>1</v>
      </c>
      <c r="Y970" s="2">
        <f>SUMIFS('Growth rates'!D$4:D$999,'Growth rates'!$B$4:$B$999,Demands!$A970,'Growth rates'!$C$4:$C$999,$W970)</f>
        <v>1</v>
      </c>
      <c r="Z970" s="2">
        <f>SUMIFS('Growth rates'!E$4:E$999,'Growth rates'!$B$4:$B$999,Demands!$A970,'Growth rates'!$C$4:$C$999,$W970)</f>
        <v>1.0083795293714557</v>
      </c>
      <c r="AA970" s="2">
        <f>SUMIFS('Growth rates'!F$4:F$999,'Growth rates'!$B$4:$B$999,Demands!$A970,'Growth rates'!$C$4:$C$999,$W970)</f>
        <v>1.0790105994649752</v>
      </c>
      <c r="AB970" s="2">
        <f>SUMIFS('Growth rates'!G$4:G$999,'Growth rates'!$B$4:$B$999,Demands!$A970,'Growth rates'!$C$4:$C$999,$W970)</f>
        <v>1.159882035378405</v>
      </c>
      <c r="AC970" s="2">
        <f>SUMIFS('Growth rates'!H$4:H$999,'Growth rates'!$B$4:$B$999,Demands!$A970,'Growth rates'!$C$4:$C$999,$W970)</f>
        <v>1.272594694557067</v>
      </c>
      <c r="AD970" s="2">
        <f>SUMIFS('Growth rates'!I$4:I$999,'Growth rates'!$B$4:$B$999,Demands!$A970,'Growth rates'!$C$4:$C$999,$W970)</f>
        <v>1.3893925184381493</v>
      </c>
      <c r="AE970" s="2">
        <f>SUMIFS('Growth rates'!J$4:J$999,'Growth rates'!$B$4:$B$999,Demands!$A970,'Growth rates'!$C$4:$C$999,$W970)</f>
        <v>1.5078650402147127</v>
      </c>
      <c r="AF970" s="2">
        <f>SUMIFS('Growth rates'!K$4:K$999,'Growth rates'!$B$4:$B$999,Demands!$A970,'Growth rates'!$C$4:$C$999,$W970)</f>
        <v>1.6270596038708034</v>
      </c>
      <c r="AG970" s="2">
        <f>SUMIFS('Growth rates'!L$4:L$999,'Growth rates'!$B$4:$B$999,Demands!$A970,'Growth rates'!$C$4:$C$999,$W970)</f>
        <v>1.7578452732887333</v>
      </c>
      <c r="AH970" s="2">
        <f>SUMIFS('Growth rates'!M$4:M$999,'Growth rates'!$B$4:$B$999,Demands!$A970,'Growth rates'!$C$4:$C$999,$W970)</f>
        <v>1.9089304775250053</v>
      </c>
      <c r="AI970" s="2">
        <f>SUMIFS('Growth rates'!N$4:N$999,'Growth rates'!$B$4:$B$999,Demands!$A970,'Growth rates'!$C$4:$C$999,$W970)</f>
        <v>2.0691716120587036</v>
      </c>
      <c r="AJ970" s="2">
        <f>SUMIFS('Growth rates'!O$4:O$999,'Growth rates'!$B$4:$B$999,Demands!$A970,'Growth rates'!$C$4:$C$999,$W970)</f>
        <v>2.2362021365850659</v>
      </c>
      <c r="AK970" s="2">
        <f>SUMIFS('Growth rates'!P$4:P$999,'Growth rates'!$B$4:$B$999,Demands!$A970,'Growth rates'!$C$4:$C$999,$W970)</f>
        <v>2.4053466240286756</v>
      </c>
      <c r="AL970" s="2">
        <f>SUMIFS('Growth rates'!Q$4:Q$999,'Growth rates'!$B$4:$B$999,Demands!$A970,'Growth rates'!$C$4:$C$999,$W970)</f>
        <v>2.5772612265157941</v>
      </c>
      <c r="AM970" s="2">
        <f>SUMIFS('Growth rates'!R$4:R$999,'Growth rates'!$B$4:$B$999,Demands!$A970,'Growth rates'!$C$4:$C$999,$W970)</f>
        <v>2.7573763578779986</v>
      </c>
      <c r="AN970" s="2">
        <f>SUMIFS('Growth rates'!S$4:S$999,'Growth rates'!$B$4:$B$999,Demands!$A970,'Growth rates'!$C$4:$C$999,$W970)</f>
        <v>2.9505431511994136</v>
      </c>
      <c r="AO970" s="2">
        <f>SUMIFS('Growth rates'!T$4:T$999,'Growth rates'!$B$4:$B$999,Demands!$A970,'Growth rates'!$C$4:$C$999,$W970)</f>
        <v>3.1554053757253362</v>
      </c>
      <c r="AP970" s="2">
        <f>SUMIFS('Growth rates'!U$4:U$999,'Growth rates'!$B$4:$B$999,Demands!$A970,'Growth rates'!$C$4:$C$999,$W970)</f>
        <v>3.3637817204253841</v>
      </c>
      <c r="AR970">
        <f>VLOOKUP(C970&amp;A970,Driver_elast!$A$2:$E$1161,5,FALSE)</f>
        <v>1.753744</v>
      </c>
      <c r="AS970">
        <f t="shared" si="321"/>
        <v>1</v>
      </c>
      <c r="AT970">
        <f t="shared" si="322"/>
        <v>0.2</v>
      </c>
      <c r="AV970" s="2" cm="1">
        <f t="array" ref="AV970">TREND($AR970:$AS970,$AR$3:$AS$3,AV$1)</f>
        <v>1.7537439999999975</v>
      </c>
      <c r="AW970" s="2" cm="1">
        <f t="array" ref="AW970">TREND($AR970:$AS970,$AR$3:$AS$3,AW$1)</f>
        <v>1.73536</v>
      </c>
      <c r="AX970" s="2" cm="1">
        <f t="array" ref="AX970">TREND($AR970:$AS970,$AR$3:$AS$3,AX$1)</f>
        <v>1.6434399999999982</v>
      </c>
      <c r="AY970" s="2" cm="1">
        <f t="array" ref="AY970">TREND($AR970:$AS970,$AR$3:$AS$3,AY$1)</f>
        <v>1.5515199999999965</v>
      </c>
      <c r="AZ970" s="2" cm="1">
        <f t="array" ref="AZ970">TREND($AR970:$AS970,$AR$3:$AS$3,AZ$1)</f>
        <v>1.4596000000000018</v>
      </c>
      <c r="BA970" s="2" cm="1">
        <f t="array" ref="BA970">TREND($AR970:$AS970,$AR$3:$AS$3,BA$1)</f>
        <v>1.36768</v>
      </c>
      <c r="BB970" s="2" cm="1">
        <f t="array" ref="BB970">TREND($AR970:$AS970,$AR$3:$AS$3,BB$1)</f>
        <v>1.2757599999999982</v>
      </c>
      <c r="BC970" s="2" cm="1">
        <f t="array" ref="BC970">TREND($AR970:$AS970,$AR$3:$AS$3,BC$1)</f>
        <v>1.1838399999999965</v>
      </c>
      <c r="BD970" s="2" cm="1">
        <f t="array" ref="BD970">TREND($AR970:$AS970,$AR$3:$AS$3,BD$1)</f>
        <v>1.0919200000000018</v>
      </c>
      <c r="BE970" s="2" cm="1">
        <f t="array" ref="BE970">TREND($AR970:$AS970,$AR$3:$AS$3,BE$1)</f>
        <v>1</v>
      </c>
      <c r="BF970" s="20" cm="1">
        <f t="array" ref="BF970">TREND($AS970:$AT970,$AS$3:$AT$3,BF$1)</f>
        <v>0.90000000000000568</v>
      </c>
      <c r="BG970" s="20" cm="1">
        <f t="array" ref="BG970">TREND($AS970:$AT970,$AS$3:$AT$3,BG$1)</f>
        <v>0.80000000000000426</v>
      </c>
      <c r="BH970" s="20" cm="1">
        <f t="array" ref="BH970">TREND($AS970:$AT970,$AS$3:$AT$3,BH$1)</f>
        <v>0.70000000000000284</v>
      </c>
      <c r="BI970" s="20" cm="1">
        <f t="array" ref="BI970">TREND($AS970:$AT970,$AS$3:$AT$3,BI$1)</f>
        <v>0.60000000000000142</v>
      </c>
      <c r="BJ970" s="20" cm="1">
        <f t="array" ref="BJ970">TREND($AS970:$AT970,$AS$3:$AT$3,BJ$1)</f>
        <v>0.5</v>
      </c>
      <c r="BK970" s="20" cm="1">
        <f t="array" ref="BK970">TREND($AS970:$AT970,$AS$3:$AT$3,BK$1)</f>
        <v>0.40000000000000568</v>
      </c>
      <c r="BL970" s="20" cm="1">
        <f t="array" ref="BL970">TREND($AS970:$AT970,$AS$3:$AT$3,BL$1)</f>
        <v>0.30000000000000426</v>
      </c>
      <c r="BM970" s="20" cm="1">
        <f t="array" ref="BM970">TREND($AS970:$AT970,$AS$3:$AT$3,BM$1)</f>
        <v>0.20000000000000284</v>
      </c>
    </row>
    <row r="971" spans="1:65" x14ac:dyDescent="0.35">
      <c r="A971" t="str">
        <f>IF(BYDem!B969="","\I:",BYDem!B969)</f>
        <v>Russia</v>
      </c>
      <c r="B971" t="str">
        <f>BYDem!E969</f>
        <v>CSC</v>
      </c>
      <c r="C971" t="str">
        <f t="shared" si="303"/>
        <v>CSC</v>
      </c>
      <c r="D971" s="4">
        <f>SUMIFS(BYDem!$M$2:$M$2000,BYDem!$B$2:$B$2000,Demands!$A971,BYDem!$E$2:$E$2000,Demands!$B971)</f>
        <v>19.059481074335999</v>
      </c>
      <c r="E971" s="4">
        <f t="shared" si="304"/>
        <v>19.492448648355339</v>
      </c>
      <c r="F971" s="4">
        <f t="shared" si="305"/>
        <v>22.901816363331712</v>
      </c>
      <c r="G971" s="4">
        <f t="shared" si="306"/>
        <v>26.820936018384444</v>
      </c>
      <c r="H971" s="4">
        <f t="shared" si="307"/>
        <v>32.214403134968293</v>
      </c>
      <c r="I971" s="4">
        <f t="shared" si="308"/>
        <v>37.700357005004939</v>
      </c>
      <c r="J971" s="4">
        <f t="shared" si="309"/>
        <v>42.977624356603926</v>
      </c>
      <c r="K971" s="4">
        <f t="shared" si="310"/>
        <v>47.828121469850259</v>
      </c>
      <c r="L971" s="4">
        <f t="shared" si="311"/>
        <v>52.494851041702326</v>
      </c>
      <c r="M971" s="4">
        <f t="shared" si="312"/>
        <v>57.006735797150611</v>
      </c>
      <c r="N971" s="4">
        <f t="shared" si="313"/>
        <v>61.31351475792119</v>
      </c>
      <c r="O971" s="4">
        <f t="shared" si="314"/>
        <v>65.273062036024839</v>
      </c>
      <c r="P971" s="4">
        <f t="shared" si="315"/>
        <v>68.729102484663812</v>
      </c>
      <c r="Q971" s="4">
        <f t="shared" si="316"/>
        <v>71.676420650348675</v>
      </c>
      <c r="R971" s="4">
        <f t="shared" si="317"/>
        <v>74.181018901427649</v>
      </c>
      <c r="S971" s="4">
        <f t="shared" si="318"/>
        <v>76.259706419809319</v>
      </c>
      <c r="T971" s="4">
        <f t="shared" si="319"/>
        <v>77.848166472580147</v>
      </c>
      <c r="U971" s="4">
        <f t="shared" si="320"/>
        <v>78.87635235930972</v>
      </c>
      <c r="W971" s="5" t="str">
        <f>VLOOKUP(C971&amp;A971,Driver_elast!$A$2:$D$1161,4,FALSE)</f>
        <v>GDP</v>
      </c>
      <c r="X971" s="5">
        <v>1</v>
      </c>
      <c r="Y971" s="2">
        <f>SUMIFS('Growth rates'!D$4:D$999,'Growth rates'!$B$4:$B$999,Demands!$A971,'Growth rates'!$C$4:$C$999,$W971)</f>
        <v>1</v>
      </c>
      <c r="Z971" s="2">
        <f>SUMIFS('Growth rates'!E$4:E$999,'Growth rates'!$B$4:$B$999,Demands!$A971,'Growth rates'!$C$4:$C$999,$W971)</f>
        <v>1.0083795293714557</v>
      </c>
      <c r="AA971" s="2">
        <f>SUMIFS('Growth rates'!F$4:F$999,'Growth rates'!$B$4:$B$999,Demands!$A971,'Growth rates'!$C$4:$C$999,$W971)</f>
        <v>1.0790105994649752</v>
      </c>
      <c r="AB971" s="2">
        <f>SUMIFS('Growth rates'!G$4:G$999,'Growth rates'!$B$4:$B$999,Demands!$A971,'Growth rates'!$C$4:$C$999,$W971)</f>
        <v>1.159882035378405</v>
      </c>
      <c r="AC971" s="2">
        <f>SUMIFS('Growth rates'!H$4:H$999,'Growth rates'!$B$4:$B$999,Demands!$A971,'Growth rates'!$C$4:$C$999,$W971)</f>
        <v>1.272594694557067</v>
      </c>
      <c r="AD971" s="2">
        <f>SUMIFS('Growth rates'!I$4:I$999,'Growth rates'!$B$4:$B$999,Demands!$A971,'Growth rates'!$C$4:$C$999,$W971)</f>
        <v>1.3893925184381493</v>
      </c>
      <c r="AE971" s="2">
        <f>SUMIFS('Growth rates'!J$4:J$999,'Growth rates'!$B$4:$B$999,Demands!$A971,'Growth rates'!$C$4:$C$999,$W971)</f>
        <v>1.5078650402147127</v>
      </c>
      <c r="AF971" s="2">
        <f>SUMIFS('Growth rates'!K$4:K$999,'Growth rates'!$B$4:$B$999,Demands!$A971,'Growth rates'!$C$4:$C$999,$W971)</f>
        <v>1.6270596038708034</v>
      </c>
      <c r="AG971" s="2">
        <f>SUMIFS('Growth rates'!L$4:L$999,'Growth rates'!$B$4:$B$999,Demands!$A971,'Growth rates'!$C$4:$C$999,$W971)</f>
        <v>1.7578452732887333</v>
      </c>
      <c r="AH971" s="2">
        <f>SUMIFS('Growth rates'!M$4:M$999,'Growth rates'!$B$4:$B$999,Demands!$A971,'Growth rates'!$C$4:$C$999,$W971)</f>
        <v>1.9089304775250053</v>
      </c>
      <c r="AI971" s="2">
        <f>SUMIFS('Growth rates'!N$4:N$999,'Growth rates'!$B$4:$B$999,Demands!$A971,'Growth rates'!$C$4:$C$999,$W971)</f>
        <v>2.0691716120587036</v>
      </c>
      <c r="AJ971" s="2">
        <f>SUMIFS('Growth rates'!O$4:O$999,'Growth rates'!$B$4:$B$999,Demands!$A971,'Growth rates'!$C$4:$C$999,$W971)</f>
        <v>2.2362021365850659</v>
      </c>
      <c r="AK971" s="2">
        <f>SUMIFS('Growth rates'!P$4:P$999,'Growth rates'!$B$4:$B$999,Demands!$A971,'Growth rates'!$C$4:$C$999,$W971)</f>
        <v>2.4053466240286756</v>
      </c>
      <c r="AL971" s="2">
        <f>SUMIFS('Growth rates'!Q$4:Q$999,'Growth rates'!$B$4:$B$999,Demands!$A971,'Growth rates'!$C$4:$C$999,$W971)</f>
        <v>2.5772612265157941</v>
      </c>
      <c r="AM971" s="2">
        <f>SUMIFS('Growth rates'!R$4:R$999,'Growth rates'!$B$4:$B$999,Demands!$A971,'Growth rates'!$C$4:$C$999,$W971)</f>
        <v>2.7573763578779986</v>
      </c>
      <c r="AN971" s="2">
        <f>SUMIFS('Growth rates'!S$4:S$999,'Growth rates'!$B$4:$B$999,Demands!$A971,'Growth rates'!$C$4:$C$999,$W971)</f>
        <v>2.9505431511994136</v>
      </c>
      <c r="AO971" s="2">
        <f>SUMIFS('Growth rates'!T$4:T$999,'Growth rates'!$B$4:$B$999,Demands!$A971,'Growth rates'!$C$4:$C$999,$W971)</f>
        <v>3.1554053757253362</v>
      </c>
      <c r="AP971" s="2">
        <f>SUMIFS('Growth rates'!U$4:U$999,'Growth rates'!$B$4:$B$999,Demands!$A971,'Growth rates'!$C$4:$C$999,$W971)</f>
        <v>3.3637817204253841</v>
      </c>
      <c r="AR971">
        <f>VLOOKUP(C971&amp;A971,Driver_elast!$A$2:$E$1161,5,FALSE)</f>
        <v>2.7537440000000002</v>
      </c>
      <c r="AS971">
        <f t="shared" si="321"/>
        <v>1</v>
      </c>
      <c r="AT971">
        <f t="shared" si="322"/>
        <v>0.2</v>
      </c>
      <c r="AV971" s="2" cm="1">
        <f t="array" ref="AV971">TREND($AR971:$AS971,$AR$3:$AS$3,AV$1)</f>
        <v>2.7537439999999975</v>
      </c>
      <c r="AW971" s="2" cm="1">
        <f t="array" ref="AW971">TREND($AR971:$AS971,$AR$3:$AS$3,AW$1)</f>
        <v>2.710969756097569</v>
      </c>
      <c r="AX971" s="2" cm="1">
        <f t="array" ref="AX971">TREND($AR971:$AS971,$AR$3:$AS$3,AX$1)</f>
        <v>2.4970985365853693</v>
      </c>
      <c r="AY971" s="2" cm="1">
        <f t="array" ref="AY971">TREND($AR971:$AS971,$AR$3:$AS$3,AY$1)</f>
        <v>2.2832273170731696</v>
      </c>
      <c r="AZ971" s="2" cm="1">
        <f t="array" ref="AZ971">TREND($AR971:$AS971,$AR$3:$AS$3,AZ$1)</f>
        <v>2.0693560975609842</v>
      </c>
      <c r="BA971" s="2" cm="1">
        <f t="array" ref="BA971">TREND($AR971:$AS971,$AR$3:$AS$3,BA$1)</f>
        <v>1.8554848780487845</v>
      </c>
      <c r="BB971" s="2" cm="1">
        <f t="array" ref="BB971">TREND($AR971:$AS971,$AR$3:$AS$3,BB$1)</f>
        <v>1.6416136585365848</v>
      </c>
      <c r="BC971" s="2" cm="1">
        <f t="array" ref="BC971">TREND($AR971:$AS971,$AR$3:$AS$3,BC$1)</f>
        <v>1.4277424390243993</v>
      </c>
      <c r="BD971" s="2" cm="1">
        <f t="array" ref="BD971">TREND($AR971:$AS971,$AR$3:$AS$3,BD$1)</f>
        <v>1.2138712195121997</v>
      </c>
      <c r="BE971" s="2" cm="1">
        <f t="array" ref="BE971">TREND($AR971:$AS971,$AR$3:$AS$3,BE$1)</f>
        <v>1</v>
      </c>
      <c r="BF971" s="20" cm="1">
        <f t="array" ref="BF971">TREND($AS971:$AT971,$AS$3:$AT$3,BF$1)</f>
        <v>0.90000000000000568</v>
      </c>
      <c r="BG971" s="20" cm="1">
        <f t="array" ref="BG971">TREND($AS971:$AT971,$AS$3:$AT$3,BG$1)</f>
        <v>0.80000000000000426</v>
      </c>
      <c r="BH971" s="20" cm="1">
        <f t="array" ref="BH971">TREND($AS971:$AT971,$AS$3:$AT$3,BH$1)</f>
        <v>0.70000000000000284</v>
      </c>
      <c r="BI971" s="20" cm="1">
        <f t="array" ref="BI971">TREND($AS971:$AT971,$AS$3:$AT$3,BI$1)</f>
        <v>0.60000000000000142</v>
      </c>
      <c r="BJ971" s="20" cm="1">
        <f t="array" ref="BJ971">TREND($AS971:$AT971,$AS$3:$AT$3,BJ$1)</f>
        <v>0.5</v>
      </c>
      <c r="BK971" s="20" cm="1">
        <f t="array" ref="BK971">TREND($AS971:$AT971,$AS$3:$AT$3,BK$1)</f>
        <v>0.40000000000000568</v>
      </c>
      <c r="BL971" s="20" cm="1">
        <f t="array" ref="BL971">TREND($AS971:$AT971,$AS$3:$AT$3,BL$1)</f>
        <v>0.30000000000000426</v>
      </c>
      <c r="BM971" s="20" cm="1">
        <f t="array" ref="BM971">TREND($AS971:$AT971,$AS$3:$AT$3,BM$1)</f>
        <v>0.20000000000000284</v>
      </c>
    </row>
    <row r="972" spans="1:65" x14ac:dyDescent="0.35">
      <c r="A972" t="str">
        <f>IF(BYDem!B970="","\I:",BYDem!B970)</f>
        <v>Russia</v>
      </c>
      <c r="B972" t="str">
        <f>BYDem!E970</f>
        <v>CSH</v>
      </c>
      <c r="C972" t="str">
        <f t="shared" si="303"/>
        <v>CSH</v>
      </c>
      <c r="D972" s="4">
        <f>SUMIFS(BYDem!$M$2:$M$2000,BYDem!$B$2:$B$2000,Demands!$A972,BYDem!$E$2:$E$2000,Demands!$B972)</f>
        <v>968.51475987410595</v>
      </c>
      <c r="E972" s="4">
        <f t="shared" si="304"/>
        <v>977.25124925560067</v>
      </c>
      <c r="F972" s="4">
        <f t="shared" si="305"/>
        <v>1050.2834475468876</v>
      </c>
      <c r="G972" s="4">
        <f t="shared" si="306"/>
        <v>1133.5178274542861</v>
      </c>
      <c r="H972" s="4">
        <f t="shared" si="307"/>
        <v>1248.9345954278224</v>
      </c>
      <c r="I972" s="4">
        <f t="shared" si="308"/>
        <v>1367.944949725174</v>
      </c>
      <c r="J972" s="4">
        <f t="shared" si="309"/>
        <v>1487.9345485808908</v>
      </c>
      <c r="K972" s="4">
        <f t="shared" si="310"/>
        <v>1607.8028854072384</v>
      </c>
      <c r="L972" s="4">
        <f t="shared" si="311"/>
        <v>1738.2763869033024</v>
      </c>
      <c r="M972" s="4">
        <f t="shared" si="312"/>
        <v>1887.6796631330903</v>
      </c>
      <c r="N972" s="4">
        <f t="shared" si="313"/>
        <v>2030.29121498171</v>
      </c>
      <c r="O972" s="4">
        <f t="shared" si="314"/>
        <v>2161.4047889756066</v>
      </c>
      <c r="P972" s="4">
        <f t="shared" si="315"/>
        <v>2275.8456033571811</v>
      </c>
      <c r="Q972" s="4">
        <f t="shared" si="316"/>
        <v>2373.4409573859266</v>
      </c>
      <c r="R972" s="4">
        <f t="shared" si="317"/>
        <v>2456.3764055705738</v>
      </c>
      <c r="S972" s="4">
        <f t="shared" si="318"/>
        <v>2525.2085549576254</v>
      </c>
      <c r="T972" s="4">
        <f t="shared" si="319"/>
        <v>2577.8076679463875</v>
      </c>
      <c r="U972" s="4">
        <f t="shared" si="320"/>
        <v>2611.8542689516835</v>
      </c>
      <c r="W972" s="5" t="str">
        <f>VLOOKUP(C972&amp;A972,Driver_elast!$A$2:$D$1161,4,FALSE)</f>
        <v>GDPSER</v>
      </c>
      <c r="X972" s="5">
        <v>1</v>
      </c>
      <c r="Y972" s="2">
        <f>SUMIFS('Growth rates'!D$4:D$999,'Growth rates'!$B$4:$B$999,Demands!$A972,'Growth rates'!$C$4:$C$999,$W972)</f>
        <v>1</v>
      </c>
      <c r="Z972" s="2">
        <f>SUMIFS('Growth rates'!E$4:E$999,'Growth rates'!$B$4:$B$999,Demands!$A972,'Growth rates'!$C$4:$C$999,$W972)</f>
        <v>1.0083795293714575</v>
      </c>
      <c r="AA972" s="2">
        <f>SUMIFS('Growth rates'!F$4:F$999,'Growth rates'!$B$4:$B$999,Demands!$A972,'Growth rates'!$C$4:$C$999,$W972)</f>
        <v>1.0790105994649752</v>
      </c>
      <c r="AB972" s="2">
        <f>SUMIFS('Growth rates'!G$4:G$999,'Growth rates'!$B$4:$B$999,Demands!$A972,'Growth rates'!$C$4:$C$999,$W972)</f>
        <v>1.1598820353784072</v>
      </c>
      <c r="AC972" s="2">
        <f>SUMIFS('Growth rates'!H$4:H$999,'Growth rates'!$B$4:$B$999,Demands!$A972,'Growth rates'!$C$4:$C$999,$W972)</f>
        <v>1.2725946945570663</v>
      </c>
      <c r="AD972" s="2">
        <f>SUMIFS('Growth rates'!I$4:I$999,'Growth rates'!$B$4:$B$999,Demands!$A972,'Growth rates'!$C$4:$C$999,$W972)</f>
        <v>1.3893925184381495</v>
      </c>
      <c r="AE972" s="2">
        <f>SUMIFS('Growth rates'!J$4:J$999,'Growth rates'!$B$4:$B$999,Demands!$A972,'Growth rates'!$C$4:$C$999,$W972)</f>
        <v>1.5078650402147149</v>
      </c>
      <c r="AF972" s="2">
        <f>SUMIFS('Growth rates'!K$4:K$999,'Growth rates'!$B$4:$B$999,Demands!$A972,'Growth rates'!$C$4:$C$999,$W972)</f>
        <v>1.6270596038708036</v>
      </c>
      <c r="AG972" s="2">
        <f>SUMIFS('Growth rates'!L$4:L$999,'Growth rates'!$B$4:$B$999,Demands!$A972,'Growth rates'!$C$4:$C$999,$W972)</f>
        <v>1.7578452732887322</v>
      </c>
      <c r="AH972" s="2">
        <f>SUMIFS('Growth rates'!M$4:M$999,'Growth rates'!$B$4:$B$999,Demands!$A972,'Growth rates'!$C$4:$C$999,$W972)</f>
        <v>1.9089304775250093</v>
      </c>
      <c r="AI972" s="2">
        <f>SUMIFS('Growth rates'!N$4:N$999,'Growth rates'!$B$4:$B$999,Demands!$A972,'Growth rates'!$C$4:$C$999,$W972)</f>
        <v>2.069171612058704</v>
      </c>
      <c r="AJ972" s="2">
        <f>SUMIFS('Growth rates'!O$4:O$999,'Growth rates'!$B$4:$B$999,Demands!$A972,'Growth rates'!$C$4:$C$999,$W972)</f>
        <v>2.2362021365850659</v>
      </c>
      <c r="AK972" s="2">
        <f>SUMIFS('Growth rates'!P$4:P$999,'Growth rates'!$B$4:$B$999,Demands!$A972,'Growth rates'!$C$4:$C$999,$W972)</f>
        <v>2.4053466240286765</v>
      </c>
      <c r="AL972" s="2">
        <f>SUMIFS('Growth rates'!Q$4:Q$999,'Growth rates'!$B$4:$B$999,Demands!$A972,'Growth rates'!$C$4:$C$999,$W972)</f>
        <v>2.5772612265157959</v>
      </c>
      <c r="AM972" s="2">
        <f>SUMIFS('Growth rates'!R$4:R$999,'Growth rates'!$B$4:$B$999,Demands!$A972,'Growth rates'!$C$4:$C$999,$W972)</f>
        <v>2.7573763578780004</v>
      </c>
      <c r="AN972" s="2">
        <f>SUMIFS('Growth rates'!S$4:S$999,'Growth rates'!$B$4:$B$999,Demands!$A972,'Growth rates'!$C$4:$C$999,$W972)</f>
        <v>2.9505431511994149</v>
      </c>
      <c r="AO972" s="2">
        <f>SUMIFS('Growth rates'!T$4:T$999,'Growth rates'!$B$4:$B$999,Demands!$A972,'Growth rates'!$C$4:$C$999,$W972)</f>
        <v>3.155405375725338</v>
      </c>
      <c r="AP972" s="2">
        <f>SUMIFS('Growth rates'!U$4:U$999,'Growth rates'!$B$4:$B$999,Demands!$A972,'Growth rates'!$C$4:$C$999,$W972)</f>
        <v>3.3637817204253868</v>
      </c>
      <c r="AR972">
        <f>VLOOKUP(C972&amp;A972,Driver_elast!$A$2:$E$1161,5,FALSE)</f>
        <v>1.0784050000000001</v>
      </c>
      <c r="AS972">
        <f t="shared" si="321"/>
        <v>1</v>
      </c>
      <c r="AT972">
        <f t="shared" si="322"/>
        <v>0.2</v>
      </c>
      <c r="AV972" s="2" cm="1">
        <f t="array" ref="AV972">TREND($AR972:$AS972,$AR$3:$AS$3,AV$1)</f>
        <v>1.0784050000000001</v>
      </c>
      <c r="AW972" s="2" cm="1">
        <f t="array" ref="AW972">TREND($AR972:$AS972,$AR$3:$AS$3,AW$1)</f>
        <v>1.0764926829268293</v>
      </c>
      <c r="AX972" s="2" cm="1">
        <f t="array" ref="AX972">TREND($AR972:$AS972,$AR$3:$AS$3,AX$1)</f>
        <v>1.0669310975609756</v>
      </c>
      <c r="AY972" s="2" cm="1">
        <f t="array" ref="AY972">TREND($AR972:$AS972,$AR$3:$AS$3,AY$1)</f>
        <v>1.0573695121951223</v>
      </c>
      <c r="AZ972" s="2" cm="1">
        <f t="array" ref="AZ972">TREND($AR972:$AS972,$AR$3:$AS$3,AZ$1)</f>
        <v>1.0478079268292686</v>
      </c>
      <c r="BA972" s="2" cm="1">
        <f t="array" ref="BA972">TREND($AR972:$AS972,$AR$3:$AS$3,BA$1)</f>
        <v>1.0382463414634149</v>
      </c>
      <c r="BB972" s="2" cm="1">
        <f t="array" ref="BB972">TREND($AR972:$AS972,$AR$3:$AS$3,BB$1)</f>
        <v>1.0286847560975612</v>
      </c>
      <c r="BC972" s="2" cm="1">
        <f t="array" ref="BC972">TREND($AR972:$AS972,$AR$3:$AS$3,BC$1)</f>
        <v>1.0191231707317074</v>
      </c>
      <c r="BD972" s="2" cm="1">
        <f t="array" ref="BD972">TREND($AR972:$AS972,$AR$3:$AS$3,BD$1)</f>
        <v>1.0095615853658537</v>
      </c>
      <c r="BE972" s="2" cm="1">
        <f t="array" ref="BE972">TREND($AR972:$AS972,$AR$3:$AS$3,BE$1)</f>
        <v>1</v>
      </c>
      <c r="BF972" s="20" cm="1">
        <f t="array" ref="BF972">TREND($AS972:$AT972,$AS$3:$AT$3,BF$1)</f>
        <v>0.90000000000000568</v>
      </c>
      <c r="BG972" s="20" cm="1">
        <f t="array" ref="BG972">TREND($AS972:$AT972,$AS$3:$AT$3,BG$1)</f>
        <v>0.80000000000000426</v>
      </c>
      <c r="BH972" s="20" cm="1">
        <f t="array" ref="BH972">TREND($AS972:$AT972,$AS$3:$AT$3,BH$1)</f>
        <v>0.70000000000000284</v>
      </c>
      <c r="BI972" s="20" cm="1">
        <f t="array" ref="BI972">TREND($AS972:$AT972,$AS$3:$AT$3,BI$1)</f>
        <v>0.60000000000000142</v>
      </c>
      <c r="BJ972" s="20" cm="1">
        <f t="array" ref="BJ972">TREND($AS972:$AT972,$AS$3:$AT$3,BJ$1)</f>
        <v>0.5</v>
      </c>
      <c r="BK972" s="20" cm="1">
        <f t="array" ref="BK972">TREND($AS972:$AT972,$AS$3:$AT$3,BK$1)</f>
        <v>0.40000000000000568</v>
      </c>
      <c r="BL972" s="20" cm="1">
        <f t="array" ref="BL972">TREND($AS972:$AT972,$AS$3:$AT$3,BL$1)</f>
        <v>0.30000000000000426</v>
      </c>
      <c r="BM972" s="20" cm="1">
        <f t="array" ref="BM972">TREND($AS972:$AT972,$AS$3:$AT$3,BM$1)</f>
        <v>0.20000000000000284</v>
      </c>
    </row>
    <row r="973" spans="1:65" x14ac:dyDescent="0.35">
      <c r="A973" t="str">
        <f>IF(BYDem!B971="","\I:",BYDem!B971)</f>
        <v>Russia</v>
      </c>
      <c r="B973" t="str">
        <f>BYDem!E971</f>
        <v>ICH</v>
      </c>
      <c r="C973" t="str">
        <f t="shared" si="303"/>
        <v>ICH</v>
      </c>
      <c r="D973" s="4">
        <f>SUMIFS(BYDem!$M$2:$M$2000,BYDem!$B$2:$B$2000,Demands!$A973,BYDem!$E$2:$E$2000,Demands!$B973)</f>
        <v>1062.7145975706901</v>
      </c>
      <c r="E973" s="4">
        <f t="shared" si="304"/>
        <v>1068.4737237624181</v>
      </c>
      <c r="F973" s="4">
        <f t="shared" si="305"/>
        <v>1116.8749018716674</v>
      </c>
      <c r="G973" s="4">
        <f t="shared" si="306"/>
        <v>1171.0119156344831</v>
      </c>
      <c r="H973" s="4">
        <f t="shared" si="307"/>
        <v>1244.6055938118304</v>
      </c>
      <c r="I973" s="4">
        <f t="shared" si="308"/>
        <v>1318.4804609030234</v>
      </c>
      <c r="J973" s="4">
        <f t="shared" si="309"/>
        <v>1391.1892138683904</v>
      </c>
      <c r="K973" s="4">
        <f t="shared" si="310"/>
        <v>1462.3106469125219</v>
      </c>
      <c r="L973" s="4">
        <f t="shared" si="311"/>
        <v>1538.3286855437152</v>
      </c>
      <c r="M973" s="4">
        <f t="shared" si="312"/>
        <v>1623.8374733835581</v>
      </c>
      <c r="N973" s="4">
        <f t="shared" si="313"/>
        <v>1703.1769423256671</v>
      </c>
      <c r="O973" s="4">
        <f t="shared" si="314"/>
        <v>1774.309661457464</v>
      </c>
      <c r="P973" s="4">
        <f t="shared" si="315"/>
        <v>1835.0664162324815</v>
      </c>
      <c r="Q973" s="4">
        <f t="shared" si="316"/>
        <v>1885.9594636247891</v>
      </c>
      <c r="R973" s="4">
        <f t="shared" si="317"/>
        <v>1928.5795610682387</v>
      </c>
      <c r="S973" s="4">
        <f t="shared" si="318"/>
        <v>1963.5301336442369</v>
      </c>
      <c r="T973" s="4">
        <f t="shared" si="319"/>
        <v>1989.9809487723462</v>
      </c>
      <c r="U973" s="4">
        <f t="shared" si="320"/>
        <v>2006.9787399582176</v>
      </c>
      <c r="W973" s="5" t="str">
        <f>VLOOKUP(C973&amp;A973,Driver_elast!$A$2:$D$1161,4,FALSE)</f>
        <v>GDP</v>
      </c>
      <c r="X973" s="5">
        <v>1</v>
      </c>
      <c r="Y973" s="2">
        <f>SUMIFS('Growth rates'!D$4:D$999,'Growth rates'!$B$4:$B$999,Demands!$A973,'Growth rates'!$C$4:$C$999,$W973)</f>
        <v>1</v>
      </c>
      <c r="Z973" s="2">
        <f>SUMIFS('Growth rates'!E$4:E$999,'Growth rates'!$B$4:$B$999,Demands!$A973,'Growth rates'!$C$4:$C$999,$W973)</f>
        <v>1.0083795293714557</v>
      </c>
      <c r="AA973" s="2">
        <f>SUMIFS('Growth rates'!F$4:F$999,'Growth rates'!$B$4:$B$999,Demands!$A973,'Growth rates'!$C$4:$C$999,$W973)</f>
        <v>1.0790105994649752</v>
      </c>
      <c r="AB973" s="2">
        <f>SUMIFS('Growth rates'!G$4:G$999,'Growth rates'!$B$4:$B$999,Demands!$A973,'Growth rates'!$C$4:$C$999,$W973)</f>
        <v>1.159882035378405</v>
      </c>
      <c r="AC973" s="2">
        <f>SUMIFS('Growth rates'!H$4:H$999,'Growth rates'!$B$4:$B$999,Demands!$A973,'Growth rates'!$C$4:$C$999,$W973)</f>
        <v>1.272594694557067</v>
      </c>
      <c r="AD973" s="2">
        <f>SUMIFS('Growth rates'!I$4:I$999,'Growth rates'!$B$4:$B$999,Demands!$A973,'Growth rates'!$C$4:$C$999,$W973)</f>
        <v>1.3893925184381493</v>
      </c>
      <c r="AE973" s="2">
        <f>SUMIFS('Growth rates'!J$4:J$999,'Growth rates'!$B$4:$B$999,Demands!$A973,'Growth rates'!$C$4:$C$999,$W973)</f>
        <v>1.5078650402147127</v>
      </c>
      <c r="AF973" s="2">
        <f>SUMIFS('Growth rates'!K$4:K$999,'Growth rates'!$B$4:$B$999,Demands!$A973,'Growth rates'!$C$4:$C$999,$W973)</f>
        <v>1.6270596038708034</v>
      </c>
      <c r="AG973" s="2">
        <f>SUMIFS('Growth rates'!L$4:L$999,'Growth rates'!$B$4:$B$999,Demands!$A973,'Growth rates'!$C$4:$C$999,$W973)</f>
        <v>1.7578452732887333</v>
      </c>
      <c r="AH973" s="2">
        <f>SUMIFS('Growth rates'!M$4:M$999,'Growth rates'!$B$4:$B$999,Demands!$A973,'Growth rates'!$C$4:$C$999,$W973)</f>
        <v>1.9089304775250053</v>
      </c>
      <c r="AI973" s="2">
        <f>SUMIFS('Growth rates'!N$4:N$999,'Growth rates'!$B$4:$B$999,Demands!$A973,'Growth rates'!$C$4:$C$999,$W973)</f>
        <v>2.0691716120587036</v>
      </c>
      <c r="AJ973" s="2">
        <f>SUMIFS('Growth rates'!O$4:O$999,'Growth rates'!$B$4:$B$999,Demands!$A973,'Growth rates'!$C$4:$C$999,$W973)</f>
        <v>2.2362021365850659</v>
      </c>
      <c r="AK973" s="2">
        <f>SUMIFS('Growth rates'!P$4:P$999,'Growth rates'!$B$4:$B$999,Demands!$A973,'Growth rates'!$C$4:$C$999,$W973)</f>
        <v>2.4053466240286756</v>
      </c>
      <c r="AL973" s="2">
        <f>SUMIFS('Growth rates'!Q$4:Q$999,'Growth rates'!$B$4:$B$999,Demands!$A973,'Growth rates'!$C$4:$C$999,$W973)</f>
        <v>2.5772612265157941</v>
      </c>
      <c r="AM973" s="2">
        <f>SUMIFS('Growth rates'!R$4:R$999,'Growth rates'!$B$4:$B$999,Demands!$A973,'Growth rates'!$C$4:$C$999,$W973)</f>
        <v>2.7573763578779986</v>
      </c>
      <c r="AN973" s="2">
        <f>SUMIFS('Growth rates'!S$4:S$999,'Growth rates'!$B$4:$B$999,Demands!$A973,'Growth rates'!$C$4:$C$999,$W973)</f>
        <v>2.9505431511994136</v>
      </c>
      <c r="AO973" s="2">
        <f>SUMIFS('Growth rates'!T$4:T$999,'Growth rates'!$B$4:$B$999,Demands!$A973,'Growth rates'!$C$4:$C$999,$W973)</f>
        <v>3.1554053757253362</v>
      </c>
      <c r="AP973" s="2">
        <f>SUMIFS('Growth rates'!U$4:U$999,'Growth rates'!$B$4:$B$999,Demands!$A973,'Growth rates'!$C$4:$C$999,$W973)</f>
        <v>3.3637817204253841</v>
      </c>
      <c r="AR973">
        <f>VLOOKUP(C973&amp;A973,Driver_elast!$A$2:$E$1161,5,FALSE)</f>
        <v>0.64672600000000002</v>
      </c>
      <c r="AS973">
        <f t="shared" si="321"/>
        <v>0.64672600000000002</v>
      </c>
      <c r="AT973">
        <f t="shared" si="322"/>
        <v>0.12934519999999999</v>
      </c>
      <c r="AV973" s="2" cm="1">
        <f t="array" ref="AV973">TREND($AR973:$AS973,$AR$3:$AS$3,AV$1)</f>
        <v>0.64672600000000002</v>
      </c>
      <c r="AW973" s="2" cm="1">
        <f t="array" ref="AW973">TREND($AR973:$AS973,$AR$3:$AS$3,AW$1)</f>
        <v>0.64672600000000002</v>
      </c>
      <c r="AX973" s="2" cm="1">
        <f t="array" ref="AX973">TREND($AR973:$AS973,$AR$3:$AS$3,AX$1)</f>
        <v>0.64672600000000002</v>
      </c>
      <c r="AY973" s="2" cm="1">
        <f t="array" ref="AY973">TREND($AR973:$AS973,$AR$3:$AS$3,AY$1)</f>
        <v>0.64672600000000002</v>
      </c>
      <c r="AZ973" s="2" cm="1">
        <f t="array" ref="AZ973">TREND($AR973:$AS973,$AR$3:$AS$3,AZ$1)</f>
        <v>0.64672600000000002</v>
      </c>
      <c r="BA973" s="2" cm="1">
        <f t="array" ref="BA973">TREND($AR973:$AS973,$AR$3:$AS$3,BA$1)</f>
        <v>0.64672600000000002</v>
      </c>
      <c r="BB973" s="2" cm="1">
        <f t="array" ref="BB973">TREND($AR973:$AS973,$AR$3:$AS$3,BB$1)</f>
        <v>0.64672600000000002</v>
      </c>
      <c r="BC973" s="2" cm="1">
        <f t="array" ref="BC973">TREND($AR973:$AS973,$AR$3:$AS$3,BC$1)</f>
        <v>0.64672600000000002</v>
      </c>
      <c r="BD973" s="2" cm="1">
        <f t="array" ref="BD973">TREND($AR973:$AS973,$AR$3:$AS$3,BD$1)</f>
        <v>0.64672600000000002</v>
      </c>
      <c r="BE973" s="2" cm="1">
        <f t="array" ref="BE973">TREND($AR973:$AS973,$AR$3:$AS$3,BE$1)</f>
        <v>0.64672600000000002</v>
      </c>
      <c r="BF973" s="20" cm="1">
        <f t="array" ref="BF973">TREND($AS973:$AT973,$AS$3:$AT$3,BF$1)</f>
        <v>0.58205339999999595</v>
      </c>
      <c r="BG973" s="20" cm="1">
        <f t="array" ref="BG973">TREND($AS973:$AT973,$AS$3:$AT$3,BG$1)</f>
        <v>0.51738079999999798</v>
      </c>
      <c r="BH973" s="20" cm="1">
        <f t="array" ref="BH973">TREND($AS973:$AT973,$AS$3:$AT$3,BH$1)</f>
        <v>0.45270819999999645</v>
      </c>
      <c r="BI973" s="20" cm="1">
        <f t="array" ref="BI973">TREND($AS973:$AT973,$AS$3:$AT$3,BI$1)</f>
        <v>0.38803559999999848</v>
      </c>
      <c r="BJ973" s="20" cm="1">
        <f t="array" ref="BJ973">TREND($AS973:$AT973,$AS$3:$AT$3,BJ$1)</f>
        <v>0.32336299999999696</v>
      </c>
      <c r="BK973" s="20" cm="1">
        <f t="array" ref="BK973">TREND($AS973:$AT973,$AS$3:$AT$3,BK$1)</f>
        <v>0.25869039999999544</v>
      </c>
      <c r="BL973" s="20" cm="1">
        <f t="array" ref="BL973">TREND($AS973:$AT973,$AS$3:$AT$3,BL$1)</f>
        <v>0.19401779999999746</v>
      </c>
      <c r="BM973" s="20" cm="1">
        <f t="array" ref="BM973">TREND($AS973:$AT973,$AS$3:$AT$3,BM$1)</f>
        <v>0.12934519999999594</v>
      </c>
    </row>
    <row r="974" spans="1:65" x14ac:dyDescent="0.35">
      <c r="A974" t="str">
        <f>IF(BYDem!B972="","\I:",BYDem!B972)</f>
        <v>Russia</v>
      </c>
      <c r="B974" t="str">
        <f>BYDem!E972</f>
        <v>ICH_Feedstock</v>
      </c>
      <c r="C974" t="str">
        <f t="shared" si="303"/>
        <v>ICH_Feedstock</v>
      </c>
      <c r="D974" s="4">
        <f>SUMIFS(BYDem!$M$2:$M$2000,BYDem!$B$2:$B$2000,Demands!$A974,BYDem!$E$2:$E$2000,Demands!$B974)</f>
        <v>3458.4617180519999</v>
      </c>
      <c r="E974" s="4">
        <f t="shared" si="304"/>
        <v>3477.204019615423</v>
      </c>
      <c r="F974" s="4">
        <f t="shared" si="305"/>
        <v>3634.7191436027178</v>
      </c>
      <c r="G974" s="4">
        <f t="shared" si="306"/>
        <v>3810.9007732296677</v>
      </c>
      <c r="H974" s="4">
        <f t="shared" si="307"/>
        <v>4050.4015001876073</v>
      </c>
      <c r="I974" s="4">
        <f t="shared" si="308"/>
        <v>4290.8173186445247</v>
      </c>
      <c r="J974" s="4">
        <f t="shared" si="309"/>
        <v>4527.4381755263694</v>
      </c>
      <c r="K974" s="4">
        <f t="shared" si="310"/>
        <v>4758.8933132259963</v>
      </c>
      <c r="L974" s="4">
        <f t="shared" si="311"/>
        <v>5006.2837951939382</v>
      </c>
      <c r="M974" s="4">
        <f t="shared" si="312"/>
        <v>5284.5606439143257</v>
      </c>
      <c r="N974" s="4">
        <f t="shared" si="313"/>
        <v>5542.7602740823004</v>
      </c>
      <c r="O974" s="4">
        <f t="shared" si="314"/>
        <v>5774.2521408362063</v>
      </c>
      <c r="P974" s="4">
        <f t="shared" si="315"/>
        <v>5971.9768272033698</v>
      </c>
      <c r="Q974" s="4">
        <f t="shared" si="316"/>
        <v>6137.6014046051059</v>
      </c>
      <c r="R974" s="4">
        <f t="shared" si="317"/>
        <v>6276.3027791460836</v>
      </c>
      <c r="S974" s="4">
        <f t="shared" si="318"/>
        <v>6390.0447165904379</v>
      </c>
      <c r="T974" s="4">
        <f t="shared" si="319"/>
        <v>6476.1253366750343</v>
      </c>
      <c r="U974" s="4">
        <f t="shared" si="320"/>
        <v>6531.4423618125074</v>
      </c>
      <c r="W974" s="5" t="str">
        <f>VLOOKUP(C974&amp;A974,Driver_elast!$A$2:$D$1161,4,FALSE)</f>
        <v>GDP</v>
      </c>
      <c r="X974" s="5">
        <v>1</v>
      </c>
      <c r="Y974" s="2">
        <f>SUMIFS('Growth rates'!D$4:D$999,'Growth rates'!$B$4:$B$999,Demands!$A974,'Growth rates'!$C$4:$C$999,$W974)</f>
        <v>1</v>
      </c>
      <c r="Z974" s="2">
        <f>SUMIFS('Growth rates'!E$4:E$999,'Growth rates'!$B$4:$B$999,Demands!$A974,'Growth rates'!$C$4:$C$999,$W974)</f>
        <v>1.0083795293714557</v>
      </c>
      <c r="AA974" s="2">
        <f>SUMIFS('Growth rates'!F$4:F$999,'Growth rates'!$B$4:$B$999,Demands!$A974,'Growth rates'!$C$4:$C$999,$W974)</f>
        <v>1.0790105994649752</v>
      </c>
      <c r="AB974" s="2">
        <f>SUMIFS('Growth rates'!G$4:G$999,'Growth rates'!$B$4:$B$999,Demands!$A974,'Growth rates'!$C$4:$C$999,$W974)</f>
        <v>1.159882035378405</v>
      </c>
      <c r="AC974" s="2">
        <f>SUMIFS('Growth rates'!H$4:H$999,'Growth rates'!$B$4:$B$999,Demands!$A974,'Growth rates'!$C$4:$C$999,$W974)</f>
        <v>1.272594694557067</v>
      </c>
      <c r="AD974" s="2">
        <f>SUMIFS('Growth rates'!I$4:I$999,'Growth rates'!$B$4:$B$999,Demands!$A974,'Growth rates'!$C$4:$C$999,$W974)</f>
        <v>1.3893925184381493</v>
      </c>
      <c r="AE974" s="2">
        <f>SUMIFS('Growth rates'!J$4:J$999,'Growth rates'!$B$4:$B$999,Demands!$A974,'Growth rates'!$C$4:$C$999,$W974)</f>
        <v>1.5078650402147127</v>
      </c>
      <c r="AF974" s="2">
        <f>SUMIFS('Growth rates'!K$4:K$999,'Growth rates'!$B$4:$B$999,Demands!$A974,'Growth rates'!$C$4:$C$999,$W974)</f>
        <v>1.6270596038708034</v>
      </c>
      <c r="AG974" s="2">
        <f>SUMIFS('Growth rates'!L$4:L$999,'Growth rates'!$B$4:$B$999,Demands!$A974,'Growth rates'!$C$4:$C$999,$W974)</f>
        <v>1.7578452732887333</v>
      </c>
      <c r="AH974" s="2">
        <f>SUMIFS('Growth rates'!M$4:M$999,'Growth rates'!$B$4:$B$999,Demands!$A974,'Growth rates'!$C$4:$C$999,$W974)</f>
        <v>1.9089304775250053</v>
      </c>
      <c r="AI974" s="2">
        <f>SUMIFS('Growth rates'!N$4:N$999,'Growth rates'!$B$4:$B$999,Demands!$A974,'Growth rates'!$C$4:$C$999,$W974)</f>
        <v>2.0691716120587036</v>
      </c>
      <c r="AJ974" s="2">
        <f>SUMIFS('Growth rates'!O$4:O$999,'Growth rates'!$B$4:$B$999,Demands!$A974,'Growth rates'!$C$4:$C$999,$W974)</f>
        <v>2.2362021365850659</v>
      </c>
      <c r="AK974" s="2">
        <f>SUMIFS('Growth rates'!P$4:P$999,'Growth rates'!$B$4:$B$999,Demands!$A974,'Growth rates'!$C$4:$C$999,$W974)</f>
        <v>2.4053466240286756</v>
      </c>
      <c r="AL974" s="2">
        <f>SUMIFS('Growth rates'!Q$4:Q$999,'Growth rates'!$B$4:$B$999,Demands!$A974,'Growth rates'!$C$4:$C$999,$W974)</f>
        <v>2.5772612265157941</v>
      </c>
      <c r="AM974" s="2">
        <f>SUMIFS('Growth rates'!R$4:R$999,'Growth rates'!$B$4:$B$999,Demands!$A974,'Growth rates'!$C$4:$C$999,$W974)</f>
        <v>2.7573763578779986</v>
      </c>
      <c r="AN974" s="2">
        <f>SUMIFS('Growth rates'!S$4:S$999,'Growth rates'!$B$4:$B$999,Demands!$A974,'Growth rates'!$C$4:$C$999,$W974)</f>
        <v>2.9505431511994136</v>
      </c>
      <c r="AO974" s="2">
        <f>SUMIFS('Growth rates'!T$4:T$999,'Growth rates'!$B$4:$B$999,Demands!$A974,'Growth rates'!$C$4:$C$999,$W974)</f>
        <v>3.1554053757253362</v>
      </c>
      <c r="AP974" s="2">
        <f>SUMIFS('Growth rates'!U$4:U$999,'Growth rates'!$B$4:$B$999,Demands!$A974,'Growth rates'!$C$4:$C$999,$W974)</f>
        <v>3.3637817204253841</v>
      </c>
      <c r="AR974">
        <f>VLOOKUP(C974&amp;A974,Driver_elast!$A$2:$E$1161,5,FALSE)</f>
        <v>0.64672600000000002</v>
      </c>
      <c r="AS974">
        <f t="shared" si="321"/>
        <v>0.64672600000000002</v>
      </c>
      <c r="AT974">
        <f t="shared" si="322"/>
        <v>0.12934519999999999</v>
      </c>
      <c r="AV974" s="2" cm="1">
        <f t="array" ref="AV974">TREND($AR974:$AS974,$AR$3:$AS$3,AV$1)</f>
        <v>0.64672600000000002</v>
      </c>
      <c r="AW974" s="2" cm="1">
        <f t="array" ref="AW974">TREND($AR974:$AS974,$AR$3:$AS$3,AW$1)</f>
        <v>0.64672600000000002</v>
      </c>
      <c r="AX974" s="2" cm="1">
        <f t="array" ref="AX974">TREND($AR974:$AS974,$AR$3:$AS$3,AX$1)</f>
        <v>0.64672600000000002</v>
      </c>
      <c r="AY974" s="2" cm="1">
        <f t="array" ref="AY974">TREND($AR974:$AS974,$AR$3:$AS$3,AY$1)</f>
        <v>0.64672600000000002</v>
      </c>
      <c r="AZ974" s="2" cm="1">
        <f t="array" ref="AZ974">TREND($AR974:$AS974,$AR$3:$AS$3,AZ$1)</f>
        <v>0.64672600000000002</v>
      </c>
      <c r="BA974" s="2" cm="1">
        <f t="array" ref="BA974">TREND($AR974:$AS974,$AR$3:$AS$3,BA$1)</f>
        <v>0.64672600000000002</v>
      </c>
      <c r="BB974" s="2" cm="1">
        <f t="array" ref="BB974">TREND($AR974:$AS974,$AR$3:$AS$3,BB$1)</f>
        <v>0.64672600000000002</v>
      </c>
      <c r="BC974" s="2" cm="1">
        <f t="array" ref="BC974">TREND($AR974:$AS974,$AR$3:$AS$3,BC$1)</f>
        <v>0.64672600000000002</v>
      </c>
      <c r="BD974" s="2" cm="1">
        <f t="array" ref="BD974">TREND($AR974:$AS974,$AR$3:$AS$3,BD$1)</f>
        <v>0.64672600000000002</v>
      </c>
      <c r="BE974" s="2" cm="1">
        <f t="array" ref="BE974">TREND($AR974:$AS974,$AR$3:$AS$3,BE$1)</f>
        <v>0.64672600000000002</v>
      </c>
      <c r="BF974" s="20" cm="1">
        <f t="array" ref="BF974">TREND($AS974:$AT974,$AS$3:$AT$3,BF$1)</f>
        <v>0.58205339999999595</v>
      </c>
      <c r="BG974" s="20" cm="1">
        <f t="array" ref="BG974">TREND($AS974:$AT974,$AS$3:$AT$3,BG$1)</f>
        <v>0.51738079999999798</v>
      </c>
      <c r="BH974" s="20" cm="1">
        <f t="array" ref="BH974">TREND($AS974:$AT974,$AS$3:$AT$3,BH$1)</f>
        <v>0.45270819999999645</v>
      </c>
      <c r="BI974" s="20" cm="1">
        <f t="array" ref="BI974">TREND($AS974:$AT974,$AS$3:$AT$3,BI$1)</f>
        <v>0.38803559999999848</v>
      </c>
      <c r="BJ974" s="20" cm="1">
        <f t="array" ref="BJ974">TREND($AS974:$AT974,$AS$3:$AT$3,BJ$1)</f>
        <v>0.32336299999999696</v>
      </c>
      <c r="BK974" s="20" cm="1">
        <f t="array" ref="BK974">TREND($AS974:$AT974,$AS$3:$AT$3,BK$1)</f>
        <v>0.25869039999999544</v>
      </c>
      <c r="BL974" s="20" cm="1">
        <f t="array" ref="BL974">TREND($AS974:$AT974,$AS$3:$AT$3,BL$1)</f>
        <v>0.19401779999999746</v>
      </c>
      <c r="BM974" s="20" cm="1">
        <f t="array" ref="BM974">TREND($AS974:$AT974,$AS$3:$AT$3,BM$1)</f>
        <v>0.12934519999999594</v>
      </c>
    </row>
    <row r="975" spans="1:65" x14ac:dyDescent="0.35">
      <c r="A975" t="str">
        <f>IF(BYDem!B973="","\I:",BYDem!B973)</f>
        <v>Russia</v>
      </c>
      <c r="B975" t="str">
        <f>BYDem!E973</f>
        <v>IFP</v>
      </c>
      <c r="C975" t="str">
        <f t="shared" si="303"/>
        <v>IFP</v>
      </c>
      <c r="D975" s="4">
        <f>SUMIFS(BYDem!$M$2:$M$2000,BYDem!$B$2:$B$2000,Demands!$A975,BYDem!$E$2:$E$2000,Demands!$B975)</f>
        <v>335.19798376804198</v>
      </c>
      <c r="E975" s="4">
        <f t="shared" si="304"/>
        <v>335.19798376804198</v>
      </c>
      <c r="F975" s="4">
        <f t="shared" si="305"/>
        <v>335.19798376804198</v>
      </c>
      <c r="G975" s="4">
        <f t="shared" si="306"/>
        <v>335.19798376804198</v>
      </c>
      <c r="H975" s="4">
        <f t="shared" si="307"/>
        <v>335.19798376804198</v>
      </c>
      <c r="I975" s="4">
        <f t="shared" si="308"/>
        <v>335.19798376804198</v>
      </c>
      <c r="J975" s="4">
        <f t="shared" si="309"/>
        <v>335.19798376804198</v>
      </c>
      <c r="K975" s="4">
        <f t="shared" si="310"/>
        <v>335.19798376804198</v>
      </c>
      <c r="L975" s="4">
        <f t="shared" si="311"/>
        <v>335.19798376804198</v>
      </c>
      <c r="M975" s="4">
        <f t="shared" si="312"/>
        <v>335.19798376804198</v>
      </c>
      <c r="N975" s="4">
        <f t="shared" si="313"/>
        <v>335.19798376804198</v>
      </c>
      <c r="O975" s="4">
        <f t="shared" si="314"/>
        <v>335.19798376804198</v>
      </c>
      <c r="P975" s="4">
        <f t="shared" si="315"/>
        <v>335.19798376804198</v>
      </c>
      <c r="Q975" s="4">
        <f t="shared" si="316"/>
        <v>335.19798376804198</v>
      </c>
      <c r="R975" s="4">
        <f t="shared" si="317"/>
        <v>335.19798376804198</v>
      </c>
      <c r="S975" s="4">
        <f t="shared" si="318"/>
        <v>335.19798376804198</v>
      </c>
      <c r="T975" s="4">
        <f t="shared" si="319"/>
        <v>335.19798376804198</v>
      </c>
      <c r="U975" s="4">
        <f t="shared" si="320"/>
        <v>335.19798376804198</v>
      </c>
      <c r="W975" s="5" t="str">
        <f>VLOOKUP(C975&amp;A975,Driver_elast!$A$2:$D$1161,4,FALSE)</f>
        <v>GDPIND</v>
      </c>
      <c r="X975" s="5">
        <v>1</v>
      </c>
      <c r="Y975" s="2">
        <f>SUMIFS('Growth rates'!D$4:D$999,'Growth rates'!$B$4:$B$999,Demands!$A975,'Growth rates'!$C$4:$C$999,$W975)</f>
        <v>1</v>
      </c>
      <c r="Z975" s="2">
        <f>SUMIFS('Growth rates'!E$4:E$999,'Growth rates'!$B$4:$B$999,Demands!$A975,'Growth rates'!$C$4:$C$999,$W975)</f>
        <v>1.0083795293714528</v>
      </c>
      <c r="AA975" s="2">
        <f>SUMIFS('Growth rates'!F$4:F$999,'Growth rates'!$B$4:$B$999,Demands!$A975,'Growth rates'!$C$4:$C$999,$W975)</f>
        <v>1.0790105994649715</v>
      </c>
      <c r="AB975" s="2">
        <f>SUMIFS('Growth rates'!G$4:G$999,'Growth rates'!$B$4:$B$999,Demands!$A975,'Growth rates'!$C$4:$C$999,$W975)</f>
        <v>1.1598820353784056</v>
      </c>
      <c r="AC975" s="2">
        <f>SUMIFS('Growth rates'!H$4:H$999,'Growth rates'!$B$4:$B$999,Demands!$A975,'Growth rates'!$C$4:$C$999,$W975)</f>
        <v>1.2725946945570639</v>
      </c>
      <c r="AD975" s="2">
        <f>SUMIFS('Growth rates'!I$4:I$999,'Growth rates'!$B$4:$B$999,Demands!$A975,'Growth rates'!$C$4:$C$999,$W975)</f>
        <v>1.3893925184381477</v>
      </c>
      <c r="AE975" s="2">
        <f>SUMIFS('Growth rates'!J$4:J$999,'Growth rates'!$B$4:$B$999,Demands!$A975,'Growth rates'!$C$4:$C$999,$W975)</f>
        <v>1.5078650402147127</v>
      </c>
      <c r="AF975" s="2">
        <f>SUMIFS('Growth rates'!K$4:K$999,'Growth rates'!$B$4:$B$999,Demands!$A975,'Growth rates'!$C$4:$C$999,$W975)</f>
        <v>1.6270596038708025</v>
      </c>
      <c r="AG975" s="2">
        <f>SUMIFS('Growth rates'!L$4:L$999,'Growth rates'!$B$4:$B$999,Demands!$A975,'Growth rates'!$C$4:$C$999,$W975)</f>
        <v>1.7578452732887315</v>
      </c>
      <c r="AH975" s="2">
        <f>SUMIFS('Growth rates'!M$4:M$999,'Growth rates'!$B$4:$B$999,Demands!$A975,'Growth rates'!$C$4:$C$999,$W975)</f>
        <v>1.9089304775250009</v>
      </c>
      <c r="AI975" s="2">
        <f>SUMIFS('Growth rates'!N$4:N$999,'Growth rates'!$B$4:$B$999,Demands!$A975,'Growth rates'!$C$4:$C$999,$W975)</f>
        <v>2.0691716120587023</v>
      </c>
      <c r="AJ975" s="2">
        <f>SUMIFS('Growth rates'!O$4:O$999,'Growth rates'!$B$4:$B$999,Demands!$A975,'Growth rates'!$C$4:$C$999,$W975)</f>
        <v>2.2362021365850611</v>
      </c>
      <c r="AK975" s="2">
        <f>SUMIFS('Growth rates'!P$4:P$999,'Growth rates'!$B$4:$B$999,Demands!$A975,'Growth rates'!$C$4:$C$999,$W975)</f>
        <v>2.4053466240286703</v>
      </c>
      <c r="AL975" s="2">
        <f>SUMIFS('Growth rates'!Q$4:Q$999,'Growth rates'!$B$4:$B$999,Demands!$A975,'Growth rates'!$C$4:$C$999,$W975)</f>
        <v>2.5772612265157901</v>
      </c>
      <c r="AM975" s="2">
        <f>SUMIFS('Growth rates'!R$4:R$999,'Growth rates'!$B$4:$B$999,Demands!$A975,'Growth rates'!$C$4:$C$999,$W975)</f>
        <v>2.7573763578779937</v>
      </c>
      <c r="AN975" s="2">
        <f>SUMIFS('Growth rates'!S$4:S$999,'Growth rates'!$B$4:$B$999,Demands!$A975,'Growth rates'!$C$4:$C$999,$W975)</f>
        <v>2.9505431511994105</v>
      </c>
      <c r="AO975" s="2">
        <f>SUMIFS('Growth rates'!T$4:T$999,'Growth rates'!$B$4:$B$999,Demands!$A975,'Growth rates'!$C$4:$C$999,$W975)</f>
        <v>3.1554053757253309</v>
      </c>
      <c r="AP975" s="2">
        <f>SUMIFS('Growth rates'!U$4:U$999,'Growth rates'!$B$4:$B$999,Demands!$A975,'Growth rates'!$C$4:$C$999,$W975)</f>
        <v>3.3637817204253806</v>
      </c>
      <c r="AR975">
        <f>VLOOKUP(C975&amp;A975,Driver_elast!$A$2:$E$1161,5,FALSE)</f>
        <v>0</v>
      </c>
      <c r="AS975">
        <f t="shared" si="321"/>
        <v>0</v>
      </c>
      <c r="AT975">
        <f t="shared" si="322"/>
        <v>0</v>
      </c>
      <c r="AV975" s="2" cm="1">
        <f t="array" ref="AV975">TREND($AR975:$AS975,$AR$3:$AS$3,AV$1)</f>
        <v>0</v>
      </c>
      <c r="AW975" s="2" cm="1">
        <f t="array" ref="AW975">TREND($AR975:$AS975,$AR$3:$AS$3,AW$1)</f>
        <v>0</v>
      </c>
      <c r="AX975" s="2" cm="1">
        <f t="array" ref="AX975">TREND($AR975:$AS975,$AR$3:$AS$3,AX$1)</f>
        <v>0</v>
      </c>
      <c r="AY975" s="2" cm="1">
        <f t="array" ref="AY975">TREND($AR975:$AS975,$AR$3:$AS$3,AY$1)</f>
        <v>0</v>
      </c>
      <c r="AZ975" s="2" cm="1">
        <f t="array" ref="AZ975">TREND($AR975:$AS975,$AR$3:$AS$3,AZ$1)</f>
        <v>0</v>
      </c>
      <c r="BA975" s="2" cm="1">
        <f t="array" ref="BA975">TREND($AR975:$AS975,$AR$3:$AS$3,BA$1)</f>
        <v>0</v>
      </c>
      <c r="BB975" s="2" cm="1">
        <f t="array" ref="BB975">TREND($AR975:$AS975,$AR$3:$AS$3,BB$1)</f>
        <v>0</v>
      </c>
      <c r="BC975" s="2" cm="1">
        <f t="array" ref="BC975">TREND($AR975:$AS975,$AR$3:$AS$3,BC$1)</f>
        <v>0</v>
      </c>
      <c r="BD975" s="2" cm="1">
        <f t="array" ref="BD975">TREND($AR975:$AS975,$AR$3:$AS$3,BD$1)</f>
        <v>0</v>
      </c>
      <c r="BE975" s="2" cm="1">
        <f t="array" ref="BE975">TREND($AR975:$AS975,$AR$3:$AS$3,BE$1)</f>
        <v>0</v>
      </c>
      <c r="BF975" s="20" cm="1">
        <f t="array" ref="BF975">TREND($AS975:$AT975,$AS$3:$AT$3,BF$1)</f>
        <v>0</v>
      </c>
      <c r="BG975" s="20" cm="1">
        <f t="array" ref="BG975">TREND($AS975:$AT975,$AS$3:$AT$3,BG$1)</f>
        <v>0</v>
      </c>
      <c r="BH975" s="20" cm="1">
        <f t="array" ref="BH975">TREND($AS975:$AT975,$AS$3:$AT$3,BH$1)</f>
        <v>0</v>
      </c>
      <c r="BI975" s="20" cm="1">
        <f t="array" ref="BI975">TREND($AS975:$AT975,$AS$3:$AT$3,BI$1)</f>
        <v>0</v>
      </c>
      <c r="BJ975" s="20" cm="1">
        <f t="array" ref="BJ975">TREND($AS975:$AT975,$AS$3:$AT$3,BJ$1)</f>
        <v>0</v>
      </c>
      <c r="BK975" s="20" cm="1">
        <f t="array" ref="BK975">TREND($AS975:$AT975,$AS$3:$AT$3,BK$1)</f>
        <v>0</v>
      </c>
      <c r="BL975" s="20" cm="1">
        <f t="array" ref="BL975">TREND($AS975:$AT975,$AS$3:$AT$3,BL$1)</f>
        <v>0</v>
      </c>
      <c r="BM975" s="20" cm="1">
        <f t="array" ref="BM975">TREND($AS975:$AT975,$AS$3:$AT$3,BM$1)</f>
        <v>0</v>
      </c>
    </row>
    <row r="976" spans="1:65" x14ac:dyDescent="0.35">
      <c r="A976" t="str">
        <f>IF(BYDem!B974="","\I:",BYDem!B974)</f>
        <v>Russia</v>
      </c>
      <c r="B976" t="str">
        <f>BYDem!E974</f>
        <v>ILP</v>
      </c>
      <c r="C976" t="str">
        <f t="shared" si="303"/>
        <v>ILP</v>
      </c>
      <c r="D976" s="4">
        <f>SUMIFS(BYDem!$M$2:$M$2000,BYDem!$B$2:$B$2000,Demands!$A976,BYDem!$E$2:$E$2000,Demands!$B976)</f>
        <v>17.727</v>
      </c>
      <c r="E976" s="4">
        <f t="shared" si="304"/>
        <v>18.473463617155822</v>
      </c>
      <c r="F976" s="4">
        <f t="shared" si="305"/>
        <v>24.324810768474208</v>
      </c>
      <c r="G976" s="4">
        <f t="shared" si="306"/>
        <v>31.651816127361151</v>
      </c>
      <c r="H976" s="4">
        <f t="shared" si="307"/>
        <v>42.46555480274565</v>
      </c>
      <c r="I976" s="4">
        <f t="shared" si="308"/>
        <v>54.207046321689489</v>
      </c>
      <c r="J976" s="4">
        <f t="shared" si="309"/>
        <v>65.806226217217286</v>
      </c>
      <c r="K976" s="4">
        <f t="shared" si="310"/>
        <v>76.242779605825831</v>
      </c>
      <c r="L976" s="4">
        <f t="shared" si="311"/>
        <v>85.454864157861849</v>
      </c>
      <c r="M976" s="4">
        <f t="shared" si="312"/>
        <v>92.799632096463313</v>
      </c>
      <c r="N976" s="4">
        <f t="shared" si="313"/>
        <v>99.810514187703546</v>
      </c>
      <c r="O976" s="4">
        <f t="shared" si="314"/>
        <v>106.25614777009383</v>
      </c>
      <c r="P976" s="4">
        <f t="shared" si="315"/>
        <v>111.88213700907467</v>
      </c>
      <c r="Q976" s="4">
        <f t="shared" si="316"/>
        <v>116.6799918173209</v>
      </c>
      <c r="R976" s="4">
        <f t="shared" si="317"/>
        <v>120.75715555945521</v>
      </c>
      <c r="S976" s="4">
        <f t="shared" si="318"/>
        <v>124.14099142116356</v>
      </c>
      <c r="T976" s="4">
        <f t="shared" si="319"/>
        <v>126.72680003545767</v>
      </c>
      <c r="U976" s="4">
        <f t="shared" si="320"/>
        <v>128.40055438537874</v>
      </c>
      <c r="W976" s="5" t="str">
        <f>VLOOKUP(C976&amp;A976,Driver_elast!$A$2:$D$1161,4,FALSE)</f>
        <v>GDPIND</v>
      </c>
      <c r="X976" s="5">
        <v>1</v>
      </c>
      <c r="Y976" s="2">
        <f>SUMIFS('Growth rates'!D$4:D$999,'Growth rates'!$B$4:$B$999,Demands!$A976,'Growth rates'!$C$4:$C$999,$W976)</f>
        <v>1</v>
      </c>
      <c r="Z976" s="2">
        <f>SUMIFS('Growth rates'!E$4:E$999,'Growth rates'!$B$4:$B$999,Demands!$A976,'Growth rates'!$C$4:$C$999,$W976)</f>
        <v>1.0083795293714528</v>
      </c>
      <c r="AA976" s="2">
        <f>SUMIFS('Growth rates'!F$4:F$999,'Growth rates'!$B$4:$B$999,Demands!$A976,'Growth rates'!$C$4:$C$999,$W976)</f>
        <v>1.0790105994649715</v>
      </c>
      <c r="AB976" s="2">
        <f>SUMIFS('Growth rates'!G$4:G$999,'Growth rates'!$B$4:$B$999,Demands!$A976,'Growth rates'!$C$4:$C$999,$W976)</f>
        <v>1.1598820353784056</v>
      </c>
      <c r="AC976" s="2">
        <f>SUMIFS('Growth rates'!H$4:H$999,'Growth rates'!$B$4:$B$999,Demands!$A976,'Growth rates'!$C$4:$C$999,$W976)</f>
        <v>1.2725946945570639</v>
      </c>
      <c r="AD976" s="2">
        <f>SUMIFS('Growth rates'!I$4:I$999,'Growth rates'!$B$4:$B$999,Demands!$A976,'Growth rates'!$C$4:$C$999,$W976)</f>
        <v>1.3893925184381477</v>
      </c>
      <c r="AE976" s="2">
        <f>SUMIFS('Growth rates'!J$4:J$999,'Growth rates'!$B$4:$B$999,Demands!$A976,'Growth rates'!$C$4:$C$999,$W976)</f>
        <v>1.5078650402147127</v>
      </c>
      <c r="AF976" s="2">
        <f>SUMIFS('Growth rates'!K$4:K$999,'Growth rates'!$B$4:$B$999,Demands!$A976,'Growth rates'!$C$4:$C$999,$W976)</f>
        <v>1.6270596038708025</v>
      </c>
      <c r="AG976" s="2">
        <f>SUMIFS('Growth rates'!L$4:L$999,'Growth rates'!$B$4:$B$999,Demands!$A976,'Growth rates'!$C$4:$C$999,$W976)</f>
        <v>1.7578452732887315</v>
      </c>
      <c r="AH976" s="2">
        <f>SUMIFS('Growth rates'!M$4:M$999,'Growth rates'!$B$4:$B$999,Demands!$A976,'Growth rates'!$C$4:$C$999,$W976)</f>
        <v>1.9089304775250009</v>
      </c>
      <c r="AI976" s="2">
        <f>SUMIFS('Growth rates'!N$4:N$999,'Growth rates'!$B$4:$B$999,Demands!$A976,'Growth rates'!$C$4:$C$999,$W976)</f>
        <v>2.0691716120587023</v>
      </c>
      <c r="AJ976" s="2">
        <f>SUMIFS('Growth rates'!O$4:O$999,'Growth rates'!$B$4:$B$999,Demands!$A976,'Growth rates'!$C$4:$C$999,$W976)</f>
        <v>2.2362021365850611</v>
      </c>
      <c r="AK976" s="2">
        <f>SUMIFS('Growth rates'!P$4:P$999,'Growth rates'!$B$4:$B$999,Demands!$A976,'Growth rates'!$C$4:$C$999,$W976)</f>
        <v>2.4053466240286703</v>
      </c>
      <c r="AL976" s="2">
        <f>SUMIFS('Growth rates'!Q$4:Q$999,'Growth rates'!$B$4:$B$999,Demands!$A976,'Growth rates'!$C$4:$C$999,$W976)</f>
        <v>2.5772612265157901</v>
      </c>
      <c r="AM976" s="2">
        <f>SUMIFS('Growth rates'!R$4:R$999,'Growth rates'!$B$4:$B$999,Demands!$A976,'Growth rates'!$C$4:$C$999,$W976)</f>
        <v>2.7573763578779937</v>
      </c>
      <c r="AN976" s="2">
        <f>SUMIFS('Growth rates'!S$4:S$999,'Growth rates'!$B$4:$B$999,Demands!$A976,'Growth rates'!$C$4:$C$999,$W976)</f>
        <v>2.9505431511994105</v>
      </c>
      <c r="AO976" s="2">
        <f>SUMIFS('Growth rates'!T$4:T$999,'Growth rates'!$B$4:$B$999,Demands!$A976,'Growth rates'!$C$4:$C$999,$W976)</f>
        <v>3.1554053757253309</v>
      </c>
      <c r="AP976" s="2">
        <f>SUMIFS('Growth rates'!U$4:U$999,'Growth rates'!$B$4:$B$999,Demands!$A976,'Growth rates'!$C$4:$C$999,$W976)</f>
        <v>3.3637817204253806</v>
      </c>
      <c r="AR976">
        <f>VLOOKUP(C976&amp;A976,Driver_elast!$A$2:$E$1161,5,FALSE)</f>
        <v>5.1258350000000004</v>
      </c>
      <c r="AS976">
        <f t="shared" si="321"/>
        <v>1</v>
      </c>
      <c r="AT976">
        <f t="shared" si="322"/>
        <v>0.2</v>
      </c>
      <c r="AV976" s="2" cm="1">
        <f t="array" ref="AV976">TREND($AR976:$AS976,$AR$3:$AS$3,AV$1)</f>
        <v>5.125834999999995</v>
      </c>
      <c r="AW976" s="2" cm="1">
        <f t="array" ref="AW976">TREND($AR976:$AS976,$AR$3:$AS$3,AW$1)</f>
        <v>5.0252048780487826</v>
      </c>
      <c r="AX976" s="2" cm="1">
        <f t="array" ref="AX976">TREND($AR976:$AS976,$AR$3:$AS$3,AX$1)</f>
        <v>4.5220542682926919</v>
      </c>
      <c r="AY976" s="2" cm="1">
        <f t="array" ref="AY976">TREND($AR976:$AS976,$AR$3:$AS$3,AY$1)</f>
        <v>4.0189036585365727</v>
      </c>
      <c r="AZ976" s="2" cm="1">
        <f t="array" ref="AZ976">TREND($AR976:$AS976,$AR$3:$AS$3,AZ$1)</f>
        <v>3.515753048780482</v>
      </c>
      <c r="BA976" s="2" cm="1">
        <f t="array" ref="BA976">TREND($AR976:$AS976,$AR$3:$AS$3,BA$1)</f>
        <v>3.0126024390243913</v>
      </c>
      <c r="BB976" s="2" cm="1">
        <f t="array" ref="BB976">TREND($AR976:$AS976,$AR$3:$AS$3,BB$1)</f>
        <v>2.5094518292683006</v>
      </c>
      <c r="BC976" s="2" cm="1">
        <f t="array" ref="BC976">TREND($AR976:$AS976,$AR$3:$AS$3,BC$1)</f>
        <v>2.0063012195122099</v>
      </c>
      <c r="BD976" s="2" cm="1">
        <f t="array" ref="BD976">TREND($AR976:$AS976,$AR$3:$AS$3,BD$1)</f>
        <v>1.5031506097560907</v>
      </c>
      <c r="BE976" s="2" cm="1">
        <f t="array" ref="BE976">TREND($AR976:$AS976,$AR$3:$AS$3,BE$1)</f>
        <v>1</v>
      </c>
      <c r="BF976" s="20" cm="1">
        <f t="array" ref="BF976">TREND($AS976:$AT976,$AS$3:$AT$3,BF$1)</f>
        <v>0.90000000000000568</v>
      </c>
      <c r="BG976" s="20" cm="1">
        <f t="array" ref="BG976">TREND($AS976:$AT976,$AS$3:$AT$3,BG$1)</f>
        <v>0.80000000000000426</v>
      </c>
      <c r="BH976" s="20" cm="1">
        <f t="array" ref="BH976">TREND($AS976:$AT976,$AS$3:$AT$3,BH$1)</f>
        <v>0.70000000000000284</v>
      </c>
      <c r="BI976" s="20" cm="1">
        <f t="array" ref="BI976">TREND($AS976:$AT976,$AS$3:$AT$3,BI$1)</f>
        <v>0.60000000000000142</v>
      </c>
      <c r="BJ976" s="20" cm="1">
        <f t="array" ref="BJ976">TREND($AS976:$AT976,$AS$3:$AT$3,BJ$1)</f>
        <v>0.5</v>
      </c>
      <c r="BK976" s="20" cm="1">
        <f t="array" ref="BK976">TREND($AS976:$AT976,$AS$3:$AT$3,BK$1)</f>
        <v>0.40000000000000568</v>
      </c>
      <c r="BL976" s="20" cm="1">
        <f t="array" ref="BL976">TREND($AS976:$AT976,$AS$3:$AT$3,BL$1)</f>
        <v>0.30000000000000426</v>
      </c>
      <c r="BM976" s="20" cm="1">
        <f t="array" ref="BM976">TREND($AS976:$AT976,$AS$3:$AT$3,BM$1)</f>
        <v>0.20000000000000284</v>
      </c>
    </row>
    <row r="977" spans="1:65" x14ac:dyDescent="0.35">
      <c r="A977" t="str">
        <f>IF(BYDem!B975="","\I:",BYDem!B975)</f>
        <v>Russia</v>
      </c>
      <c r="B977" t="str">
        <f>BYDem!E975</f>
        <v>IMC</v>
      </c>
      <c r="C977" t="str">
        <f t="shared" si="303"/>
        <v>IMC</v>
      </c>
      <c r="D977" s="4">
        <f>SUMIFS(BYDem!$M$2:$M$2000,BYDem!$B$2:$B$2000,Demands!$A977,BYDem!$E$2:$E$2000,Demands!$B977)</f>
        <v>685.51287374413505</v>
      </c>
      <c r="E977" s="4">
        <f t="shared" si="304"/>
        <v>685.51287374413505</v>
      </c>
      <c r="F977" s="4">
        <f t="shared" si="305"/>
        <v>685.51287374413505</v>
      </c>
      <c r="G977" s="4">
        <f t="shared" si="306"/>
        <v>685.51287374413505</v>
      </c>
      <c r="H977" s="4">
        <f t="shared" si="307"/>
        <v>685.51287374413505</v>
      </c>
      <c r="I977" s="4">
        <f t="shared" si="308"/>
        <v>685.51287374413505</v>
      </c>
      <c r="J977" s="4">
        <f t="shared" si="309"/>
        <v>685.51287374413505</v>
      </c>
      <c r="K977" s="4">
        <f t="shared" si="310"/>
        <v>685.51287374413505</v>
      </c>
      <c r="L977" s="4">
        <f t="shared" si="311"/>
        <v>685.51287374413505</v>
      </c>
      <c r="M977" s="4">
        <f t="shared" si="312"/>
        <v>685.51287374413505</v>
      </c>
      <c r="N977" s="4">
        <f t="shared" si="313"/>
        <v>685.51287374413505</v>
      </c>
      <c r="O977" s="4">
        <f t="shared" si="314"/>
        <v>685.51287374413505</v>
      </c>
      <c r="P977" s="4">
        <f t="shared" si="315"/>
        <v>685.51287374413505</v>
      </c>
      <c r="Q977" s="4">
        <f t="shared" si="316"/>
        <v>685.51287374413505</v>
      </c>
      <c r="R977" s="4">
        <f t="shared" si="317"/>
        <v>685.51287374413505</v>
      </c>
      <c r="S977" s="4">
        <f t="shared" si="318"/>
        <v>685.51287374413505</v>
      </c>
      <c r="T977" s="4">
        <f t="shared" si="319"/>
        <v>685.51287374413505</v>
      </c>
      <c r="U977" s="4">
        <f t="shared" si="320"/>
        <v>685.51287374413505</v>
      </c>
      <c r="W977" s="5" t="str">
        <f>VLOOKUP(C977&amp;A977,Driver_elast!$A$2:$D$1161,4,FALSE)</f>
        <v>GDPIND</v>
      </c>
      <c r="X977" s="5">
        <v>1</v>
      </c>
      <c r="Y977" s="2">
        <f>SUMIFS('Growth rates'!D$4:D$999,'Growth rates'!$B$4:$B$999,Demands!$A977,'Growth rates'!$C$4:$C$999,$W977)</f>
        <v>1</v>
      </c>
      <c r="Z977" s="2">
        <f>SUMIFS('Growth rates'!E$4:E$999,'Growth rates'!$B$4:$B$999,Demands!$A977,'Growth rates'!$C$4:$C$999,$W977)</f>
        <v>1.0083795293714528</v>
      </c>
      <c r="AA977" s="2">
        <f>SUMIFS('Growth rates'!F$4:F$999,'Growth rates'!$B$4:$B$999,Demands!$A977,'Growth rates'!$C$4:$C$999,$W977)</f>
        <v>1.0790105994649715</v>
      </c>
      <c r="AB977" s="2">
        <f>SUMIFS('Growth rates'!G$4:G$999,'Growth rates'!$B$4:$B$999,Demands!$A977,'Growth rates'!$C$4:$C$999,$W977)</f>
        <v>1.1598820353784056</v>
      </c>
      <c r="AC977" s="2">
        <f>SUMIFS('Growth rates'!H$4:H$999,'Growth rates'!$B$4:$B$999,Demands!$A977,'Growth rates'!$C$4:$C$999,$W977)</f>
        <v>1.2725946945570639</v>
      </c>
      <c r="AD977" s="2">
        <f>SUMIFS('Growth rates'!I$4:I$999,'Growth rates'!$B$4:$B$999,Demands!$A977,'Growth rates'!$C$4:$C$999,$W977)</f>
        <v>1.3893925184381477</v>
      </c>
      <c r="AE977" s="2">
        <f>SUMIFS('Growth rates'!J$4:J$999,'Growth rates'!$B$4:$B$999,Demands!$A977,'Growth rates'!$C$4:$C$999,$W977)</f>
        <v>1.5078650402147127</v>
      </c>
      <c r="AF977" s="2">
        <f>SUMIFS('Growth rates'!K$4:K$999,'Growth rates'!$B$4:$B$999,Demands!$A977,'Growth rates'!$C$4:$C$999,$W977)</f>
        <v>1.6270596038708025</v>
      </c>
      <c r="AG977" s="2">
        <f>SUMIFS('Growth rates'!L$4:L$999,'Growth rates'!$B$4:$B$999,Demands!$A977,'Growth rates'!$C$4:$C$999,$W977)</f>
        <v>1.7578452732887315</v>
      </c>
      <c r="AH977" s="2">
        <f>SUMIFS('Growth rates'!M$4:M$999,'Growth rates'!$B$4:$B$999,Demands!$A977,'Growth rates'!$C$4:$C$999,$W977)</f>
        <v>1.9089304775250009</v>
      </c>
      <c r="AI977" s="2">
        <f>SUMIFS('Growth rates'!N$4:N$999,'Growth rates'!$B$4:$B$999,Demands!$A977,'Growth rates'!$C$4:$C$999,$W977)</f>
        <v>2.0691716120587023</v>
      </c>
      <c r="AJ977" s="2">
        <f>SUMIFS('Growth rates'!O$4:O$999,'Growth rates'!$B$4:$B$999,Demands!$A977,'Growth rates'!$C$4:$C$999,$W977)</f>
        <v>2.2362021365850611</v>
      </c>
      <c r="AK977" s="2">
        <f>SUMIFS('Growth rates'!P$4:P$999,'Growth rates'!$B$4:$B$999,Demands!$A977,'Growth rates'!$C$4:$C$999,$W977)</f>
        <v>2.4053466240286703</v>
      </c>
      <c r="AL977" s="2">
        <f>SUMIFS('Growth rates'!Q$4:Q$999,'Growth rates'!$B$4:$B$999,Demands!$A977,'Growth rates'!$C$4:$C$999,$W977)</f>
        <v>2.5772612265157901</v>
      </c>
      <c r="AM977" s="2">
        <f>SUMIFS('Growth rates'!R$4:R$999,'Growth rates'!$B$4:$B$999,Demands!$A977,'Growth rates'!$C$4:$C$999,$W977)</f>
        <v>2.7573763578779937</v>
      </c>
      <c r="AN977" s="2">
        <f>SUMIFS('Growth rates'!S$4:S$999,'Growth rates'!$B$4:$B$999,Demands!$A977,'Growth rates'!$C$4:$C$999,$W977)</f>
        <v>2.9505431511994105</v>
      </c>
      <c r="AO977" s="2">
        <f>SUMIFS('Growth rates'!T$4:T$999,'Growth rates'!$B$4:$B$999,Demands!$A977,'Growth rates'!$C$4:$C$999,$W977)</f>
        <v>3.1554053757253309</v>
      </c>
      <c r="AP977" s="2">
        <f>SUMIFS('Growth rates'!U$4:U$999,'Growth rates'!$B$4:$B$999,Demands!$A977,'Growth rates'!$C$4:$C$999,$W977)</f>
        <v>3.3637817204253806</v>
      </c>
      <c r="AR977">
        <f>VLOOKUP(C977&amp;A977,Driver_elast!$A$2:$E$1161,5,FALSE)</f>
        <v>0</v>
      </c>
      <c r="AS977">
        <f t="shared" si="321"/>
        <v>0</v>
      </c>
      <c r="AT977">
        <f t="shared" si="322"/>
        <v>0</v>
      </c>
      <c r="AV977" s="2" cm="1">
        <f t="array" ref="AV977">TREND($AR977:$AS977,$AR$3:$AS$3,AV$1)</f>
        <v>0</v>
      </c>
      <c r="AW977" s="2" cm="1">
        <f t="array" ref="AW977">TREND($AR977:$AS977,$AR$3:$AS$3,AW$1)</f>
        <v>0</v>
      </c>
      <c r="AX977" s="2" cm="1">
        <f t="array" ref="AX977">TREND($AR977:$AS977,$AR$3:$AS$3,AX$1)</f>
        <v>0</v>
      </c>
      <c r="AY977" s="2" cm="1">
        <f t="array" ref="AY977">TREND($AR977:$AS977,$AR$3:$AS$3,AY$1)</f>
        <v>0</v>
      </c>
      <c r="AZ977" s="2" cm="1">
        <f t="array" ref="AZ977">TREND($AR977:$AS977,$AR$3:$AS$3,AZ$1)</f>
        <v>0</v>
      </c>
      <c r="BA977" s="2" cm="1">
        <f t="array" ref="BA977">TREND($AR977:$AS977,$AR$3:$AS$3,BA$1)</f>
        <v>0</v>
      </c>
      <c r="BB977" s="2" cm="1">
        <f t="array" ref="BB977">TREND($AR977:$AS977,$AR$3:$AS$3,BB$1)</f>
        <v>0</v>
      </c>
      <c r="BC977" s="2" cm="1">
        <f t="array" ref="BC977">TREND($AR977:$AS977,$AR$3:$AS$3,BC$1)</f>
        <v>0</v>
      </c>
      <c r="BD977" s="2" cm="1">
        <f t="array" ref="BD977">TREND($AR977:$AS977,$AR$3:$AS$3,BD$1)</f>
        <v>0</v>
      </c>
      <c r="BE977" s="2" cm="1">
        <f t="array" ref="BE977">TREND($AR977:$AS977,$AR$3:$AS$3,BE$1)</f>
        <v>0</v>
      </c>
      <c r="BF977" s="20" cm="1">
        <f t="array" ref="BF977">TREND($AS977:$AT977,$AS$3:$AT$3,BF$1)</f>
        <v>0</v>
      </c>
      <c r="BG977" s="20" cm="1">
        <f t="array" ref="BG977">TREND($AS977:$AT977,$AS$3:$AT$3,BG$1)</f>
        <v>0</v>
      </c>
      <c r="BH977" s="20" cm="1">
        <f t="array" ref="BH977">TREND($AS977:$AT977,$AS$3:$AT$3,BH$1)</f>
        <v>0</v>
      </c>
      <c r="BI977" s="20" cm="1">
        <f t="array" ref="BI977">TREND($AS977:$AT977,$AS$3:$AT$3,BI$1)</f>
        <v>0</v>
      </c>
      <c r="BJ977" s="20" cm="1">
        <f t="array" ref="BJ977">TREND($AS977:$AT977,$AS$3:$AT$3,BJ$1)</f>
        <v>0</v>
      </c>
      <c r="BK977" s="20" cm="1">
        <f t="array" ref="BK977">TREND($AS977:$AT977,$AS$3:$AT$3,BK$1)</f>
        <v>0</v>
      </c>
      <c r="BL977" s="20" cm="1">
        <f t="array" ref="BL977">TREND($AS977:$AT977,$AS$3:$AT$3,BL$1)</f>
        <v>0</v>
      </c>
      <c r="BM977" s="20" cm="1">
        <f t="array" ref="BM977">TREND($AS977:$AT977,$AS$3:$AT$3,BM$1)</f>
        <v>0</v>
      </c>
    </row>
    <row r="978" spans="1:65" x14ac:dyDescent="0.35">
      <c r="A978" t="str">
        <f>IF(BYDem!B976="","\I:",BYDem!B976)</f>
        <v>Russia</v>
      </c>
      <c r="B978" t="str">
        <f>BYDem!E976</f>
        <v>INF</v>
      </c>
      <c r="C978" t="str">
        <f t="shared" si="303"/>
        <v>INF</v>
      </c>
      <c r="D978" s="4">
        <f>SUMIFS(BYDem!$M$2:$M$2000,BYDem!$B$2:$B$2000,Demands!$A978,BYDem!$E$2:$E$2000,Demands!$B978)</f>
        <v>4970.1000000000004</v>
      </c>
      <c r="E978" s="4">
        <f t="shared" si="304"/>
        <v>4970.1000000000004</v>
      </c>
      <c r="F978" s="4">
        <f t="shared" si="305"/>
        <v>4970.1000000000004</v>
      </c>
      <c r="G978" s="4">
        <f t="shared" si="306"/>
        <v>4970.1000000000004</v>
      </c>
      <c r="H978" s="4">
        <f t="shared" si="307"/>
        <v>4970.1000000000004</v>
      </c>
      <c r="I978" s="4">
        <f t="shared" si="308"/>
        <v>4970.1000000000004</v>
      </c>
      <c r="J978" s="4">
        <f t="shared" si="309"/>
        <v>4970.1000000000004</v>
      </c>
      <c r="K978" s="4">
        <f t="shared" si="310"/>
        <v>4970.1000000000004</v>
      </c>
      <c r="L978" s="4">
        <f t="shared" si="311"/>
        <v>4970.1000000000004</v>
      </c>
      <c r="M978" s="4">
        <f t="shared" si="312"/>
        <v>4970.1000000000004</v>
      </c>
      <c r="N978" s="4">
        <f t="shared" si="313"/>
        <v>4970.1000000000004</v>
      </c>
      <c r="O978" s="4">
        <f t="shared" si="314"/>
        <v>4970.1000000000004</v>
      </c>
      <c r="P978" s="4">
        <f t="shared" si="315"/>
        <v>4970.1000000000004</v>
      </c>
      <c r="Q978" s="4">
        <f t="shared" si="316"/>
        <v>4970.1000000000004</v>
      </c>
      <c r="R978" s="4">
        <f t="shared" si="317"/>
        <v>4970.1000000000004</v>
      </c>
      <c r="S978" s="4">
        <f t="shared" si="318"/>
        <v>4970.1000000000004</v>
      </c>
      <c r="T978" s="4">
        <f t="shared" si="319"/>
        <v>4970.1000000000004</v>
      </c>
      <c r="U978" s="4">
        <f t="shared" si="320"/>
        <v>4970.1000000000004</v>
      </c>
      <c r="W978" s="5" t="str">
        <f>VLOOKUP(C978&amp;A978,Driver_elast!$A$2:$D$1161,4,FALSE)</f>
        <v>GDP</v>
      </c>
      <c r="X978" s="5">
        <v>1</v>
      </c>
      <c r="Y978" s="2">
        <f>SUMIFS('Growth rates'!D$4:D$999,'Growth rates'!$B$4:$B$999,Demands!$A978,'Growth rates'!$C$4:$C$999,$W978)</f>
        <v>1</v>
      </c>
      <c r="Z978" s="2">
        <f>SUMIFS('Growth rates'!E$4:E$999,'Growth rates'!$B$4:$B$999,Demands!$A978,'Growth rates'!$C$4:$C$999,$W978)</f>
        <v>1.0083795293714557</v>
      </c>
      <c r="AA978" s="2">
        <f>SUMIFS('Growth rates'!F$4:F$999,'Growth rates'!$B$4:$B$999,Demands!$A978,'Growth rates'!$C$4:$C$999,$W978)</f>
        <v>1.0790105994649752</v>
      </c>
      <c r="AB978" s="2">
        <f>SUMIFS('Growth rates'!G$4:G$999,'Growth rates'!$B$4:$B$999,Demands!$A978,'Growth rates'!$C$4:$C$999,$W978)</f>
        <v>1.159882035378405</v>
      </c>
      <c r="AC978" s="2">
        <f>SUMIFS('Growth rates'!H$4:H$999,'Growth rates'!$B$4:$B$999,Demands!$A978,'Growth rates'!$C$4:$C$999,$W978)</f>
        <v>1.272594694557067</v>
      </c>
      <c r="AD978" s="2">
        <f>SUMIFS('Growth rates'!I$4:I$999,'Growth rates'!$B$4:$B$999,Demands!$A978,'Growth rates'!$C$4:$C$999,$W978)</f>
        <v>1.3893925184381493</v>
      </c>
      <c r="AE978" s="2">
        <f>SUMIFS('Growth rates'!J$4:J$999,'Growth rates'!$B$4:$B$999,Demands!$A978,'Growth rates'!$C$4:$C$999,$W978)</f>
        <v>1.5078650402147127</v>
      </c>
      <c r="AF978" s="2">
        <f>SUMIFS('Growth rates'!K$4:K$999,'Growth rates'!$B$4:$B$999,Demands!$A978,'Growth rates'!$C$4:$C$999,$W978)</f>
        <v>1.6270596038708034</v>
      </c>
      <c r="AG978" s="2">
        <f>SUMIFS('Growth rates'!L$4:L$999,'Growth rates'!$B$4:$B$999,Demands!$A978,'Growth rates'!$C$4:$C$999,$W978)</f>
        <v>1.7578452732887333</v>
      </c>
      <c r="AH978" s="2">
        <f>SUMIFS('Growth rates'!M$4:M$999,'Growth rates'!$B$4:$B$999,Demands!$A978,'Growth rates'!$C$4:$C$999,$W978)</f>
        <v>1.9089304775250053</v>
      </c>
      <c r="AI978" s="2">
        <f>SUMIFS('Growth rates'!N$4:N$999,'Growth rates'!$B$4:$B$999,Demands!$A978,'Growth rates'!$C$4:$C$999,$W978)</f>
        <v>2.0691716120587036</v>
      </c>
      <c r="AJ978" s="2">
        <f>SUMIFS('Growth rates'!O$4:O$999,'Growth rates'!$B$4:$B$999,Demands!$A978,'Growth rates'!$C$4:$C$999,$W978)</f>
        <v>2.2362021365850659</v>
      </c>
      <c r="AK978" s="2">
        <f>SUMIFS('Growth rates'!P$4:P$999,'Growth rates'!$B$4:$B$999,Demands!$A978,'Growth rates'!$C$4:$C$999,$W978)</f>
        <v>2.4053466240286756</v>
      </c>
      <c r="AL978" s="2">
        <f>SUMIFS('Growth rates'!Q$4:Q$999,'Growth rates'!$B$4:$B$999,Demands!$A978,'Growth rates'!$C$4:$C$999,$W978)</f>
        <v>2.5772612265157941</v>
      </c>
      <c r="AM978" s="2">
        <f>SUMIFS('Growth rates'!R$4:R$999,'Growth rates'!$B$4:$B$999,Demands!$A978,'Growth rates'!$C$4:$C$999,$W978)</f>
        <v>2.7573763578779986</v>
      </c>
      <c r="AN978" s="2">
        <f>SUMIFS('Growth rates'!S$4:S$999,'Growth rates'!$B$4:$B$999,Demands!$A978,'Growth rates'!$C$4:$C$999,$W978)</f>
        <v>2.9505431511994136</v>
      </c>
      <c r="AO978" s="2">
        <f>SUMIFS('Growth rates'!T$4:T$999,'Growth rates'!$B$4:$B$999,Demands!$A978,'Growth rates'!$C$4:$C$999,$W978)</f>
        <v>3.1554053757253362</v>
      </c>
      <c r="AP978" s="2">
        <f>SUMIFS('Growth rates'!U$4:U$999,'Growth rates'!$B$4:$B$999,Demands!$A978,'Growth rates'!$C$4:$C$999,$W978)</f>
        <v>3.3637817204253841</v>
      </c>
      <c r="AR978">
        <f>VLOOKUP(C978&amp;A978,Driver_elast!$A$2:$E$1161,5,FALSE)</f>
        <v>0</v>
      </c>
      <c r="AS978">
        <f t="shared" si="321"/>
        <v>0</v>
      </c>
      <c r="AT978">
        <f t="shared" si="322"/>
        <v>0</v>
      </c>
      <c r="AV978" s="2" cm="1">
        <f t="array" ref="AV978">TREND($AR978:$AS978,$AR$3:$AS$3,AV$1)</f>
        <v>0</v>
      </c>
      <c r="AW978" s="2" cm="1">
        <f t="array" ref="AW978">TREND($AR978:$AS978,$AR$3:$AS$3,AW$1)</f>
        <v>0</v>
      </c>
      <c r="AX978" s="2" cm="1">
        <f t="array" ref="AX978">TREND($AR978:$AS978,$AR$3:$AS$3,AX$1)</f>
        <v>0</v>
      </c>
      <c r="AY978" s="2" cm="1">
        <f t="array" ref="AY978">TREND($AR978:$AS978,$AR$3:$AS$3,AY$1)</f>
        <v>0</v>
      </c>
      <c r="AZ978" s="2" cm="1">
        <f t="array" ref="AZ978">TREND($AR978:$AS978,$AR$3:$AS$3,AZ$1)</f>
        <v>0</v>
      </c>
      <c r="BA978" s="2" cm="1">
        <f t="array" ref="BA978">TREND($AR978:$AS978,$AR$3:$AS$3,BA$1)</f>
        <v>0</v>
      </c>
      <c r="BB978" s="2" cm="1">
        <f t="array" ref="BB978">TREND($AR978:$AS978,$AR$3:$AS$3,BB$1)</f>
        <v>0</v>
      </c>
      <c r="BC978" s="2" cm="1">
        <f t="array" ref="BC978">TREND($AR978:$AS978,$AR$3:$AS$3,BC$1)</f>
        <v>0</v>
      </c>
      <c r="BD978" s="2" cm="1">
        <f t="array" ref="BD978">TREND($AR978:$AS978,$AR$3:$AS$3,BD$1)</f>
        <v>0</v>
      </c>
      <c r="BE978" s="2" cm="1">
        <f t="array" ref="BE978">TREND($AR978:$AS978,$AR$3:$AS$3,BE$1)</f>
        <v>0</v>
      </c>
      <c r="BF978" s="20" cm="1">
        <f t="array" ref="BF978">TREND($AS978:$AT978,$AS$3:$AT$3,BF$1)</f>
        <v>0</v>
      </c>
      <c r="BG978" s="20" cm="1">
        <f t="array" ref="BG978">TREND($AS978:$AT978,$AS$3:$AT$3,BG$1)</f>
        <v>0</v>
      </c>
      <c r="BH978" s="20" cm="1">
        <f t="array" ref="BH978">TREND($AS978:$AT978,$AS$3:$AT$3,BH$1)</f>
        <v>0</v>
      </c>
      <c r="BI978" s="20" cm="1">
        <f t="array" ref="BI978">TREND($AS978:$AT978,$AS$3:$AT$3,BI$1)</f>
        <v>0</v>
      </c>
      <c r="BJ978" s="20" cm="1">
        <f t="array" ref="BJ978">TREND($AS978:$AT978,$AS$3:$AT$3,BJ$1)</f>
        <v>0</v>
      </c>
      <c r="BK978" s="20" cm="1">
        <f t="array" ref="BK978">TREND($AS978:$AT978,$AS$3:$AT$3,BK$1)</f>
        <v>0</v>
      </c>
      <c r="BL978" s="20" cm="1">
        <f t="array" ref="BL978">TREND($AS978:$AT978,$AS$3:$AT$3,BL$1)</f>
        <v>0</v>
      </c>
      <c r="BM978" s="20" cm="1">
        <f t="array" ref="BM978">TREND($AS978:$AT978,$AS$3:$AT$3,BM$1)</f>
        <v>0</v>
      </c>
    </row>
    <row r="979" spans="1:65" x14ac:dyDescent="0.35">
      <c r="A979" t="str">
        <f>IF(BYDem!B977="","\I:",BYDem!B977)</f>
        <v>Russia</v>
      </c>
      <c r="B979" t="str">
        <f>BYDem!E977</f>
        <v>INM</v>
      </c>
      <c r="C979" t="str">
        <f t="shared" si="303"/>
        <v>INM</v>
      </c>
      <c r="D979" s="4">
        <f>SUMIFS(BYDem!$M$2:$M$2000,BYDem!$B$2:$B$2000,Demands!$A979,BYDem!$E$2:$E$2000,Demands!$B979)</f>
        <v>65.721000000000004</v>
      </c>
      <c r="E979" s="4">
        <f t="shared" si="304"/>
        <v>66.340498889537187</v>
      </c>
      <c r="F979" s="4">
        <f t="shared" si="305"/>
        <v>71.495124465568537</v>
      </c>
      <c r="G979" s="4">
        <f t="shared" si="306"/>
        <v>77.355646915502305</v>
      </c>
      <c r="H979" s="4">
        <f t="shared" si="307"/>
        <v>85.459595524014574</v>
      </c>
      <c r="I979" s="4">
        <f t="shared" si="308"/>
        <v>93.792865888435756</v>
      </c>
      <c r="J979" s="4">
        <f t="shared" si="309"/>
        <v>102.16512947644766</v>
      </c>
      <c r="K979" s="4">
        <f t="shared" si="310"/>
        <v>110.49332416401109</v>
      </c>
      <c r="L979" s="4">
        <f t="shared" si="311"/>
        <v>119.51362797017177</v>
      </c>
      <c r="M979" s="4">
        <f t="shared" si="312"/>
        <v>129.78571571604547</v>
      </c>
      <c r="N979" s="4">
        <f t="shared" si="313"/>
        <v>139.59084456684269</v>
      </c>
      <c r="O979" s="4">
        <f t="shared" si="314"/>
        <v>148.60544030213978</v>
      </c>
      <c r="P979" s="4">
        <f t="shared" si="315"/>
        <v>156.47371546117162</v>
      </c>
      <c r="Q979" s="4">
        <f t="shared" si="316"/>
        <v>163.1837961600113</v>
      </c>
      <c r="R979" s="4">
        <f t="shared" si="317"/>
        <v>168.88594823120019</v>
      </c>
      <c r="S979" s="4">
        <f t="shared" si="318"/>
        <v>173.61844069109404</v>
      </c>
      <c r="T979" s="4">
        <f t="shared" si="319"/>
        <v>177.23484534841023</v>
      </c>
      <c r="U979" s="4">
        <f t="shared" si="320"/>
        <v>179.57568874756879</v>
      </c>
      <c r="W979" s="5" t="str">
        <f>VLOOKUP(C979&amp;A979,Driver_elast!$A$2:$D$1161,4,FALSE)</f>
        <v>GDP</v>
      </c>
      <c r="X979" s="5">
        <v>1</v>
      </c>
      <c r="Y979" s="2">
        <f>SUMIFS('Growth rates'!D$4:D$999,'Growth rates'!$B$4:$B$999,Demands!$A979,'Growth rates'!$C$4:$C$999,$W979)</f>
        <v>1</v>
      </c>
      <c r="Z979" s="2">
        <f>SUMIFS('Growth rates'!E$4:E$999,'Growth rates'!$B$4:$B$999,Demands!$A979,'Growth rates'!$C$4:$C$999,$W979)</f>
        <v>1.0083795293714557</v>
      </c>
      <c r="AA979" s="2">
        <f>SUMIFS('Growth rates'!F$4:F$999,'Growth rates'!$B$4:$B$999,Demands!$A979,'Growth rates'!$C$4:$C$999,$W979)</f>
        <v>1.0790105994649752</v>
      </c>
      <c r="AB979" s="2">
        <f>SUMIFS('Growth rates'!G$4:G$999,'Growth rates'!$B$4:$B$999,Demands!$A979,'Growth rates'!$C$4:$C$999,$W979)</f>
        <v>1.159882035378405</v>
      </c>
      <c r="AC979" s="2">
        <f>SUMIFS('Growth rates'!H$4:H$999,'Growth rates'!$B$4:$B$999,Demands!$A979,'Growth rates'!$C$4:$C$999,$W979)</f>
        <v>1.272594694557067</v>
      </c>
      <c r="AD979" s="2">
        <f>SUMIFS('Growth rates'!I$4:I$999,'Growth rates'!$B$4:$B$999,Demands!$A979,'Growth rates'!$C$4:$C$999,$W979)</f>
        <v>1.3893925184381493</v>
      </c>
      <c r="AE979" s="2">
        <f>SUMIFS('Growth rates'!J$4:J$999,'Growth rates'!$B$4:$B$999,Demands!$A979,'Growth rates'!$C$4:$C$999,$W979)</f>
        <v>1.5078650402147127</v>
      </c>
      <c r="AF979" s="2">
        <f>SUMIFS('Growth rates'!K$4:K$999,'Growth rates'!$B$4:$B$999,Demands!$A979,'Growth rates'!$C$4:$C$999,$W979)</f>
        <v>1.6270596038708034</v>
      </c>
      <c r="AG979" s="2">
        <f>SUMIFS('Growth rates'!L$4:L$999,'Growth rates'!$B$4:$B$999,Demands!$A979,'Growth rates'!$C$4:$C$999,$W979)</f>
        <v>1.7578452732887333</v>
      </c>
      <c r="AH979" s="2">
        <f>SUMIFS('Growth rates'!M$4:M$999,'Growth rates'!$B$4:$B$999,Demands!$A979,'Growth rates'!$C$4:$C$999,$W979)</f>
        <v>1.9089304775250053</v>
      </c>
      <c r="AI979" s="2">
        <f>SUMIFS('Growth rates'!N$4:N$999,'Growth rates'!$B$4:$B$999,Demands!$A979,'Growth rates'!$C$4:$C$999,$W979)</f>
        <v>2.0691716120587036</v>
      </c>
      <c r="AJ979" s="2">
        <f>SUMIFS('Growth rates'!O$4:O$999,'Growth rates'!$B$4:$B$999,Demands!$A979,'Growth rates'!$C$4:$C$999,$W979)</f>
        <v>2.2362021365850659</v>
      </c>
      <c r="AK979" s="2">
        <f>SUMIFS('Growth rates'!P$4:P$999,'Growth rates'!$B$4:$B$999,Demands!$A979,'Growth rates'!$C$4:$C$999,$W979)</f>
        <v>2.4053466240286756</v>
      </c>
      <c r="AL979" s="2">
        <f>SUMIFS('Growth rates'!Q$4:Q$999,'Growth rates'!$B$4:$B$999,Demands!$A979,'Growth rates'!$C$4:$C$999,$W979)</f>
        <v>2.5772612265157941</v>
      </c>
      <c r="AM979" s="2">
        <f>SUMIFS('Growth rates'!R$4:R$999,'Growth rates'!$B$4:$B$999,Demands!$A979,'Growth rates'!$C$4:$C$999,$W979)</f>
        <v>2.7573763578779986</v>
      </c>
      <c r="AN979" s="2">
        <f>SUMIFS('Growth rates'!S$4:S$999,'Growth rates'!$B$4:$B$999,Demands!$A979,'Growth rates'!$C$4:$C$999,$W979)</f>
        <v>2.9505431511994136</v>
      </c>
      <c r="AO979" s="2">
        <f>SUMIFS('Growth rates'!T$4:T$999,'Growth rates'!$B$4:$B$999,Demands!$A979,'Growth rates'!$C$4:$C$999,$W979)</f>
        <v>3.1554053757253362</v>
      </c>
      <c r="AP979" s="2">
        <f>SUMIFS('Growth rates'!U$4:U$999,'Growth rates'!$B$4:$B$999,Demands!$A979,'Growth rates'!$C$4:$C$999,$W979)</f>
        <v>3.3637817204253841</v>
      </c>
      <c r="AR979">
        <f>VLOOKUP(C979&amp;A979,Driver_elast!$A$2:$E$1161,5,FALSE)</f>
        <v>1.1280300000000001</v>
      </c>
      <c r="AS979">
        <f t="shared" si="321"/>
        <v>1</v>
      </c>
      <c r="AT979">
        <f t="shared" si="322"/>
        <v>0.2</v>
      </c>
      <c r="AV979" s="2" cm="1">
        <f t="array" ref="AV979">TREND($AR979:$AS979,$AR$3:$AS$3,AV$1)</f>
        <v>1.1280300000000008</v>
      </c>
      <c r="AW979" s="2" cm="1">
        <f t="array" ref="AW979">TREND($AR979:$AS979,$AR$3:$AS$3,AW$1)</f>
        <v>1.1249073170731716</v>
      </c>
      <c r="AX979" s="2" cm="1">
        <f t="array" ref="AX979">TREND($AR979:$AS979,$AR$3:$AS$3,AX$1)</f>
        <v>1.1092939024390249</v>
      </c>
      <c r="AY979" s="2" cm="1">
        <f t="array" ref="AY979">TREND($AR979:$AS979,$AR$3:$AS$3,AY$1)</f>
        <v>1.0936804878048783</v>
      </c>
      <c r="AZ979" s="2" cm="1">
        <f t="array" ref="AZ979">TREND($AR979:$AS979,$AR$3:$AS$3,AZ$1)</f>
        <v>1.0780670731707325</v>
      </c>
      <c r="BA979" s="2" cm="1">
        <f t="array" ref="BA979">TREND($AR979:$AS979,$AR$3:$AS$3,BA$1)</f>
        <v>1.0624536585365858</v>
      </c>
      <c r="BB979" s="2" cm="1">
        <f t="array" ref="BB979">TREND($AR979:$AS979,$AR$3:$AS$3,BB$1)</f>
        <v>1.0468402439024391</v>
      </c>
      <c r="BC979" s="2" cm="1">
        <f t="array" ref="BC979">TREND($AR979:$AS979,$AR$3:$AS$3,BC$1)</f>
        <v>1.0312268292682933</v>
      </c>
      <c r="BD979" s="2" cm="1">
        <f t="array" ref="BD979">TREND($AR979:$AS979,$AR$3:$AS$3,BD$1)</f>
        <v>1.0156134146341467</v>
      </c>
      <c r="BE979" s="2" cm="1">
        <f t="array" ref="BE979">TREND($AR979:$AS979,$AR$3:$AS$3,BE$1)</f>
        <v>1</v>
      </c>
      <c r="BF979" s="20" cm="1">
        <f t="array" ref="BF979">TREND($AS979:$AT979,$AS$3:$AT$3,BF$1)</f>
        <v>0.90000000000000568</v>
      </c>
      <c r="BG979" s="20" cm="1">
        <f t="array" ref="BG979">TREND($AS979:$AT979,$AS$3:$AT$3,BG$1)</f>
        <v>0.80000000000000426</v>
      </c>
      <c r="BH979" s="20" cm="1">
        <f t="array" ref="BH979">TREND($AS979:$AT979,$AS$3:$AT$3,BH$1)</f>
        <v>0.70000000000000284</v>
      </c>
      <c r="BI979" s="20" cm="1">
        <f t="array" ref="BI979">TREND($AS979:$AT979,$AS$3:$AT$3,BI$1)</f>
        <v>0.60000000000000142</v>
      </c>
      <c r="BJ979" s="20" cm="1">
        <f t="array" ref="BJ979">TREND($AS979:$AT979,$AS$3:$AT$3,BJ$1)</f>
        <v>0.5</v>
      </c>
      <c r="BK979" s="20" cm="1">
        <f t="array" ref="BK979">TREND($AS979:$AT979,$AS$3:$AT$3,BK$1)</f>
        <v>0.40000000000000568</v>
      </c>
      <c r="BL979" s="20" cm="1">
        <f t="array" ref="BL979">TREND($AS979:$AT979,$AS$3:$AT$3,BL$1)</f>
        <v>0.30000000000000426</v>
      </c>
      <c r="BM979" s="20" cm="1">
        <f t="array" ref="BM979">TREND($AS979:$AT979,$AS$3:$AT$3,BM$1)</f>
        <v>0.20000000000000284</v>
      </c>
    </row>
    <row r="980" spans="1:65" x14ac:dyDescent="0.35">
      <c r="A980" t="str">
        <f>IF(BYDem!B978="","\I:",BYDem!B978)</f>
        <v>Russia</v>
      </c>
      <c r="B980" t="str">
        <f>BYDem!E978</f>
        <v>IOI</v>
      </c>
      <c r="C980" t="str">
        <f t="shared" si="303"/>
        <v>IOI</v>
      </c>
      <c r="D980" s="4">
        <f>SUMIFS(BYDem!$M$2:$M$2000,BYDem!$B$2:$B$2000,Demands!$A980,BYDem!$E$2:$E$2000,Demands!$B980)</f>
        <v>332.37148609029703</v>
      </c>
      <c r="E980" s="4">
        <f t="shared" si="304"/>
        <v>332.37148609029703</v>
      </c>
      <c r="F980" s="4">
        <f t="shared" si="305"/>
        <v>332.37148609029703</v>
      </c>
      <c r="G980" s="4">
        <f t="shared" si="306"/>
        <v>332.37148609029703</v>
      </c>
      <c r="H980" s="4">
        <f t="shared" si="307"/>
        <v>332.37148609029703</v>
      </c>
      <c r="I980" s="4">
        <f t="shared" si="308"/>
        <v>332.37148609029703</v>
      </c>
      <c r="J980" s="4">
        <f t="shared" si="309"/>
        <v>332.37148609029703</v>
      </c>
      <c r="K980" s="4">
        <f t="shared" si="310"/>
        <v>332.37148609029703</v>
      </c>
      <c r="L980" s="4">
        <f t="shared" si="311"/>
        <v>332.37148609029703</v>
      </c>
      <c r="M980" s="4">
        <f t="shared" si="312"/>
        <v>332.37148609029703</v>
      </c>
      <c r="N980" s="4">
        <f t="shared" si="313"/>
        <v>332.37148609029703</v>
      </c>
      <c r="O980" s="4">
        <f t="shared" si="314"/>
        <v>332.37148609029703</v>
      </c>
      <c r="P980" s="4">
        <f t="shared" si="315"/>
        <v>332.37148609029703</v>
      </c>
      <c r="Q980" s="4">
        <f t="shared" si="316"/>
        <v>332.37148609029703</v>
      </c>
      <c r="R980" s="4">
        <f t="shared" si="317"/>
        <v>332.37148609029703</v>
      </c>
      <c r="S980" s="4">
        <f t="shared" si="318"/>
        <v>332.37148609029703</v>
      </c>
      <c r="T980" s="4">
        <f t="shared" si="319"/>
        <v>332.37148609029703</v>
      </c>
      <c r="U980" s="4">
        <f t="shared" si="320"/>
        <v>332.37148609029703</v>
      </c>
      <c r="W980" s="5" t="str">
        <f>VLOOKUP(C980&amp;A980,Driver_elast!$A$2:$D$1161,4,FALSE)</f>
        <v>GDPIND</v>
      </c>
      <c r="X980" s="5">
        <v>1</v>
      </c>
      <c r="Y980" s="2">
        <f>SUMIFS('Growth rates'!D$4:D$999,'Growth rates'!$B$4:$B$999,Demands!$A980,'Growth rates'!$C$4:$C$999,$W980)</f>
        <v>1</v>
      </c>
      <c r="Z980" s="2">
        <f>SUMIFS('Growth rates'!E$4:E$999,'Growth rates'!$B$4:$B$999,Demands!$A980,'Growth rates'!$C$4:$C$999,$W980)</f>
        <v>1.0083795293714528</v>
      </c>
      <c r="AA980" s="2">
        <f>SUMIFS('Growth rates'!F$4:F$999,'Growth rates'!$B$4:$B$999,Demands!$A980,'Growth rates'!$C$4:$C$999,$W980)</f>
        <v>1.0790105994649715</v>
      </c>
      <c r="AB980" s="2">
        <f>SUMIFS('Growth rates'!G$4:G$999,'Growth rates'!$B$4:$B$999,Demands!$A980,'Growth rates'!$C$4:$C$999,$W980)</f>
        <v>1.1598820353784056</v>
      </c>
      <c r="AC980" s="2">
        <f>SUMIFS('Growth rates'!H$4:H$999,'Growth rates'!$B$4:$B$999,Demands!$A980,'Growth rates'!$C$4:$C$999,$W980)</f>
        <v>1.2725946945570639</v>
      </c>
      <c r="AD980" s="2">
        <f>SUMIFS('Growth rates'!I$4:I$999,'Growth rates'!$B$4:$B$999,Demands!$A980,'Growth rates'!$C$4:$C$999,$W980)</f>
        <v>1.3893925184381477</v>
      </c>
      <c r="AE980" s="2">
        <f>SUMIFS('Growth rates'!J$4:J$999,'Growth rates'!$B$4:$B$999,Demands!$A980,'Growth rates'!$C$4:$C$999,$W980)</f>
        <v>1.5078650402147127</v>
      </c>
      <c r="AF980" s="2">
        <f>SUMIFS('Growth rates'!K$4:K$999,'Growth rates'!$B$4:$B$999,Demands!$A980,'Growth rates'!$C$4:$C$999,$W980)</f>
        <v>1.6270596038708025</v>
      </c>
      <c r="AG980" s="2">
        <f>SUMIFS('Growth rates'!L$4:L$999,'Growth rates'!$B$4:$B$999,Demands!$A980,'Growth rates'!$C$4:$C$999,$W980)</f>
        <v>1.7578452732887315</v>
      </c>
      <c r="AH980" s="2">
        <f>SUMIFS('Growth rates'!M$4:M$999,'Growth rates'!$B$4:$B$999,Demands!$A980,'Growth rates'!$C$4:$C$999,$W980)</f>
        <v>1.9089304775250009</v>
      </c>
      <c r="AI980" s="2">
        <f>SUMIFS('Growth rates'!N$4:N$999,'Growth rates'!$B$4:$B$999,Demands!$A980,'Growth rates'!$C$4:$C$999,$W980)</f>
        <v>2.0691716120587023</v>
      </c>
      <c r="AJ980" s="2">
        <f>SUMIFS('Growth rates'!O$4:O$999,'Growth rates'!$B$4:$B$999,Demands!$A980,'Growth rates'!$C$4:$C$999,$W980)</f>
        <v>2.2362021365850611</v>
      </c>
      <c r="AK980" s="2">
        <f>SUMIFS('Growth rates'!P$4:P$999,'Growth rates'!$B$4:$B$999,Demands!$A980,'Growth rates'!$C$4:$C$999,$W980)</f>
        <v>2.4053466240286703</v>
      </c>
      <c r="AL980" s="2">
        <f>SUMIFS('Growth rates'!Q$4:Q$999,'Growth rates'!$B$4:$B$999,Demands!$A980,'Growth rates'!$C$4:$C$999,$W980)</f>
        <v>2.5772612265157901</v>
      </c>
      <c r="AM980" s="2">
        <f>SUMIFS('Growth rates'!R$4:R$999,'Growth rates'!$B$4:$B$999,Demands!$A980,'Growth rates'!$C$4:$C$999,$W980)</f>
        <v>2.7573763578779937</v>
      </c>
      <c r="AN980" s="2">
        <f>SUMIFS('Growth rates'!S$4:S$999,'Growth rates'!$B$4:$B$999,Demands!$A980,'Growth rates'!$C$4:$C$999,$W980)</f>
        <v>2.9505431511994105</v>
      </c>
      <c r="AO980" s="2">
        <f>SUMIFS('Growth rates'!T$4:T$999,'Growth rates'!$B$4:$B$999,Demands!$A980,'Growth rates'!$C$4:$C$999,$W980)</f>
        <v>3.1554053757253309</v>
      </c>
      <c r="AP980" s="2">
        <f>SUMIFS('Growth rates'!U$4:U$999,'Growth rates'!$B$4:$B$999,Demands!$A980,'Growth rates'!$C$4:$C$999,$W980)</f>
        <v>3.3637817204253806</v>
      </c>
      <c r="AR980">
        <f>VLOOKUP(C980&amp;A980,Driver_elast!$A$2:$E$1161,5,FALSE)</f>
        <v>0</v>
      </c>
      <c r="AS980">
        <f t="shared" si="321"/>
        <v>0</v>
      </c>
      <c r="AT980">
        <f t="shared" si="322"/>
        <v>0</v>
      </c>
      <c r="AV980" s="2" cm="1">
        <f t="array" ref="AV980">TREND($AR980:$AS980,$AR$3:$AS$3,AV$1)</f>
        <v>0</v>
      </c>
      <c r="AW980" s="2" cm="1">
        <f t="array" ref="AW980">TREND($AR980:$AS980,$AR$3:$AS$3,AW$1)</f>
        <v>0</v>
      </c>
      <c r="AX980" s="2" cm="1">
        <f t="array" ref="AX980">TREND($AR980:$AS980,$AR$3:$AS$3,AX$1)</f>
        <v>0</v>
      </c>
      <c r="AY980" s="2" cm="1">
        <f t="array" ref="AY980">TREND($AR980:$AS980,$AR$3:$AS$3,AY$1)</f>
        <v>0</v>
      </c>
      <c r="AZ980" s="2" cm="1">
        <f t="array" ref="AZ980">TREND($AR980:$AS980,$AR$3:$AS$3,AZ$1)</f>
        <v>0</v>
      </c>
      <c r="BA980" s="2" cm="1">
        <f t="array" ref="BA980">TREND($AR980:$AS980,$AR$3:$AS$3,BA$1)</f>
        <v>0</v>
      </c>
      <c r="BB980" s="2" cm="1">
        <f t="array" ref="BB980">TREND($AR980:$AS980,$AR$3:$AS$3,BB$1)</f>
        <v>0</v>
      </c>
      <c r="BC980" s="2" cm="1">
        <f t="array" ref="BC980">TREND($AR980:$AS980,$AR$3:$AS$3,BC$1)</f>
        <v>0</v>
      </c>
      <c r="BD980" s="2" cm="1">
        <f t="array" ref="BD980">TREND($AR980:$AS980,$AR$3:$AS$3,BD$1)</f>
        <v>0</v>
      </c>
      <c r="BE980" s="2" cm="1">
        <f t="array" ref="BE980">TREND($AR980:$AS980,$AR$3:$AS$3,BE$1)</f>
        <v>0</v>
      </c>
      <c r="BF980" s="20" cm="1">
        <f t="array" ref="BF980">TREND($AS980:$AT980,$AS$3:$AT$3,BF$1)</f>
        <v>0</v>
      </c>
      <c r="BG980" s="20" cm="1">
        <f t="array" ref="BG980">TREND($AS980:$AT980,$AS$3:$AT$3,BG$1)</f>
        <v>0</v>
      </c>
      <c r="BH980" s="20" cm="1">
        <f t="array" ref="BH980">TREND($AS980:$AT980,$AS$3:$AT$3,BH$1)</f>
        <v>0</v>
      </c>
      <c r="BI980" s="20" cm="1">
        <f t="array" ref="BI980">TREND($AS980:$AT980,$AS$3:$AT$3,BI$1)</f>
        <v>0</v>
      </c>
      <c r="BJ980" s="20" cm="1">
        <f t="array" ref="BJ980">TREND($AS980:$AT980,$AS$3:$AT$3,BJ$1)</f>
        <v>0</v>
      </c>
      <c r="BK980" s="20" cm="1">
        <f t="array" ref="BK980">TREND($AS980:$AT980,$AS$3:$AT$3,BK$1)</f>
        <v>0</v>
      </c>
      <c r="BL980" s="20" cm="1">
        <f t="array" ref="BL980">TREND($AS980:$AT980,$AS$3:$AT$3,BL$1)</f>
        <v>0</v>
      </c>
      <c r="BM980" s="20" cm="1">
        <f t="array" ref="BM980">TREND($AS980:$AT980,$AS$3:$AT$3,BM$1)</f>
        <v>0</v>
      </c>
    </row>
    <row r="981" spans="1:65" x14ac:dyDescent="0.35">
      <c r="A981" t="str">
        <f>IF(BYDem!B979="","\I:",BYDem!B979)</f>
        <v>Russia</v>
      </c>
      <c r="B981" t="str">
        <f>BYDem!E979</f>
        <v>ITM</v>
      </c>
      <c r="C981" t="str">
        <f t="shared" si="303"/>
        <v>ITM</v>
      </c>
      <c r="D981" s="4">
        <f>SUMIFS(BYDem!$M$2:$M$2000,BYDem!$B$2:$B$2000,Demands!$A981,BYDem!$E$2:$E$2000,Demands!$B981)</f>
        <v>399.66576282215601</v>
      </c>
      <c r="E981" s="4">
        <f t="shared" si="304"/>
        <v>399.66576282215601</v>
      </c>
      <c r="F981" s="4">
        <f t="shared" si="305"/>
        <v>399.66576282215601</v>
      </c>
      <c r="G981" s="4">
        <f t="shared" si="306"/>
        <v>399.66576282215601</v>
      </c>
      <c r="H981" s="4">
        <f t="shared" si="307"/>
        <v>399.66576282215601</v>
      </c>
      <c r="I981" s="4">
        <f t="shared" si="308"/>
        <v>399.66576282215601</v>
      </c>
      <c r="J981" s="4">
        <f t="shared" si="309"/>
        <v>399.66576282215601</v>
      </c>
      <c r="K981" s="4">
        <f t="shared" si="310"/>
        <v>399.66576282215601</v>
      </c>
      <c r="L981" s="4">
        <f t="shared" si="311"/>
        <v>399.66576282215601</v>
      </c>
      <c r="M981" s="4">
        <f t="shared" si="312"/>
        <v>399.66576282215601</v>
      </c>
      <c r="N981" s="4">
        <f t="shared" si="313"/>
        <v>399.66576282215601</v>
      </c>
      <c r="O981" s="4">
        <f t="shared" si="314"/>
        <v>399.66576282215601</v>
      </c>
      <c r="P981" s="4">
        <f t="shared" si="315"/>
        <v>399.66576282215601</v>
      </c>
      <c r="Q981" s="4">
        <f t="shared" si="316"/>
        <v>399.66576282215601</v>
      </c>
      <c r="R981" s="4">
        <f t="shared" si="317"/>
        <v>399.66576282215601</v>
      </c>
      <c r="S981" s="4">
        <f t="shared" si="318"/>
        <v>399.66576282215601</v>
      </c>
      <c r="T981" s="4">
        <f t="shared" si="319"/>
        <v>399.66576282215601</v>
      </c>
      <c r="U981" s="4">
        <f t="shared" si="320"/>
        <v>399.66576282215601</v>
      </c>
      <c r="W981" s="5" t="str">
        <f>VLOOKUP(C981&amp;A981,Driver_elast!$A$2:$D$1161,4,FALSE)</f>
        <v>GDPIND</v>
      </c>
      <c r="X981" s="5">
        <v>1</v>
      </c>
      <c r="Y981" s="2">
        <f>SUMIFS('Growth rates'!D$4:D$999,'Growth rates'!$B$4:$B$999,Demands!$A981,'Growth rates'!$C$4:$C$999,$W981)</f>
        <v>1</v>
      </c>
      <c r="Z981" s="2">
        <f>SUMIFS('Growth rates'!E$4:E$999,'Growth rates'!$B$4:$B$999,Demands!$A981,'Growth rates'!$C$4:$C$999,$W981)</f>
        <v>1.0083795293714528</v>
      </c>
      <c r="AA981" s="2">
        <f>SUMIFS('Growth rates'!F$4:F$999,'Growth rates'!$B$4:$B$999,Demands!$A981,'Growth rates'!$C$4:$C$999,$W981)</f>
        <v>1.0790105994649715</v>
      </c>
      <c r="AB981" s="2">
        <f>SUMIFS('Growth rates'!G$4:G$999,'Growth rates'!$B$4:$B$999,Demands!$A981,'Growth rates'!$C$4:$C$999,$W981)</f>
        <v>1.1598820353784056</v>
      </c>
      <c r="AC981" s="2">
        <f>SUMIFS('Growth rates'!H$4:H$999,'Growth rates'!$B$4:$B$999,Demands!$A981,'Growth rates'!$C$4:$C$999,$W981)</f>
        <v>1.2725946945570639</v>
      </c>
      <c r="AD981" s="2">
        <f>SUMIFS('Growth rates'!I$4:I$999,'Growth rates'!$B$4:$B$999,Demands!$A981,'Growth rates'!$C$4:$C$999,$W981)</f>
        <v>1.3893925184381477</v>
      </c>
      <c r="AE981" s="2">
        <f>SUMIFS('Growth rates'!J$4:J$999,'Growth rates'!$B$4:$B$999,Demands!$A981,'Growth rates'!$C$4:$C$999,$W981)</f>
        <v>1.5078650402147127</v>
      </c>
      <c r="AF981" s="2">
        <f>SUMIFS('Growth rates'!K$4:K$999,'Growth rates'!$B$4:$B$999,Demands!$A981,'Growth rates'!$C$4:$C$999,$W981)</f>
        <v>1.6270596038708025</v>
      </c>
      <c r="AG981" s="2">
        <f>SUMIFS('Growth rates'!L$4:L$999,'Growth rates'!$B$4:$B$999,Demands!$A981,'Growth rates'!$C$4:$C$999,$W981)</f>
        <v>1.7578452732887315</v>
      </c>
      <c r="AH981" s="2">
        <f>SUMIFS('Growth rates'!M$4:M$999,'Growth rates'!$B$4:$B$999,Demands!$A981,'Growth rates'!$C$4:$C$999,$W981)</f>
        <v>1.9089304775250009</v>
      </c>
      <c r="AI981" s="2">
        <f>SUMIFS('Growth rates'!N$4:N$999,'Growth rates'!$B$4:$B$999,Demands!$A981,'Growth rates'!$C$4:$C$999,$W981)</f>
        <v>2.0691716120587023</v>
      </c>
      <c r="AJ981" s="2">
        <f>SUMIFS('Growth rates'!O$4:O$999,'Growth rates'!$B$4:$B$999,Demands!$A981,'Growth rates'!$C$4:$C$999,$W981)</f>
        <v>2.2362021365850611</v>
      </c>
      <c r="AK981" s="2">
        <f>SUMIFS('Growth rates'!P$4:P$999,'Growth rates'!$B$4:$B$999,Demands!$A981,'Growth rates'!$C$4:$C$999,$W981)</f>
        <v>2.4053466240286703</v>
      </c>
      <c r="AL981" s="2">
        <f>SUMIFS('Growth rates'!Q$4:Q$999,'Growth rates'!$B$4:$B$999,Demands!$A981,'Growth rates'!$C$4:$C$999,$W981)</f>
        <v>2.5772612265157901</v>
      </c>
      <c r="AM981" s="2">
        <f>SUMIFS('Growth rates'!R$4:R$999,'Growth rates'!$B$4:$B$999,Demands!$A981,'Growth rates'!$C$4:$C$999,$W981)</f>
        <v>2.7573763578779937</v>
      </c>
      <c r="AN981" s="2">
        <f>SUMIFS('Growth rates'!S$4:S$999,'Growth rates'!$B$4:$B$999,Demands!$A981,'Growth rates'!$C$4:$C$999,$W981)</f>
        <v>2.9505431511994105</v>
      </c>
      <c r="AO981" s="2">
        <f>SUMIFS('Growth rates'!T$4:T$999,'Growth rates'!$B$4:$B$999,Demands!$A981,'Growth rates'!$C$4:$C$999,$W981)</f>
        <v>3.1554053757253309</v>
      </c>
      <c r="AP981" s="2">
        <f>SUMIFS('Growth rates'!U$4:U$999,'Growth rates'!$B$4:$B$999,Demands!$A981,'Growth rates'!$C$4:$C$999,$W981)</f>
        <v>3.3637817204253806</v>
      </c>
      <c r="AR981">
        <f>VLOOKUP(C981&amp;A981,Driver_elast!$A$2:$E$1161,5,FALSE)</f>
        <v>0</v>
      </c>
      <c r="AS981">
        <f t="shared" si="321"/>
        <v>0</v>
      </c>
      <c r="AT981">
        <f t="shared" si="322"/>
        <v>0</v>
      </c>
      <c r="AV981" s="2" cm="1">
        <f t="array" ref="AV981">TREND($AR981:$AS981,$AR$3:$AS$3,AV$1)</f>
        <v>0</v>
      </c>
      <c r="AW981" s="2" cm="1">
        <f t="array" ref="AW981">TREND($AR981:$AS981,$AR$3:$AS$3,AW$1)</f>
        <v>0</v>
      </c>
      <c r="AX981" s="2" cm="1">
        <f t="array" ref="AX981">TREND($AR981:$AS981,$AR$3:$AS$3,AX$1)</f>
        <v>0</v>
      </c>
      <c r="AY981" s="2" cm="1">
        <f t="array" ref="AY981">TREND($AR981:$AS981,$AR$3:$AS$3,AY$1)</f>
        <v>0</v>
      </c>
      <c r="AZ981" s="2" cm="1">
        <f t="array" ref="AZ981">TREND($AR981:$AS981,$AR$3:$AS$3,AZ$1)</f>
        <v>0</v>
      </c>
      <c r="BA981" s="2" cm="1">
        <f t="array" ref="BA981">TREND($AR981:$AS981,$AR$3:$AS$3,BA$1)</f>
        <v>0</v>
      </c>
      <c r="BB981" s="2" cm="1">
        <f t="array" ref="BB981">TREND($AR981:$AS981,$AR$3:$AS$3,BB$1)</f>
        <v>0</v>
      </c>
      <c r="BC981" s="2" cm="1">
        <f t="array" ref="BC981">TREND($AR981:$AS981,$AR$3:$AS$3,BC$1)</f>
        <v>0</v>
      </c>
      <c r="BD981" s="2" cm="1">
        <f t="array" ref="BD981">TREND($AR981:$AS981,$AR$3:$AS$3,BD$1)</f>
        <v>0</v>
      </c>
      <c r="BE981" s="2" cm="1">
        <f t="array" ref="BE981">TREND($AR981:$AS981,$AR$3:$AS$3,BE$1)</f>
        <v>0</v>
      </c>
      <c r="BF981" s="20" cm="1">
        <f t="array" ref="BF981">TREND($AS981:$AT981,$AS$3:$AT$3,BF$1)</f>
        <v>0</v>
      </c>
      <c r="BG981" s="20" cm="1">
        <f t="array" ref="BG981">TREND($AS981:$AT981,$AS$3:$AT$3,BG$1)</f>
        <v>0</v>
      </c>
      <c r="BH981" s="20" cm="1">
        <f t="array" ref="BH981">TREND($AS981:$AT981,$AS$3:$AT$3,BH$1)</f>
        <v>0</v>
      </c>
      <c r="BI981" s="20" cm="1">
        <f t="array" ref="BI981">TREND($AS981:$AT981,$AS$3:$AT$3,BI$1)</f>
        <v>0</v>
      </c>
      <c r="BJ981" s="20" cm="1">
        <f t="array" ref="BJ981">TREND($AS981:$AT981,$AS$3:$AT$3,BJ$1)</f>
        <v>0</v>
      </c>
      <c r="BK981" s="20" cm="1">
        <f t="array" ref="BK981">TREND($AS981:$AT981,$AS$3:$AT$3,BK$1)</f>
        <v>0</v>
      </c>
      <c r="BL981" s="20" cm="1">
        <f t="array" ref="BL981">TREND($AS981:$AT981,$AS$3:$AT$3,BL$1)</f>
        <v>0</v>
      </c>
      <c r="BM981" s="20" cm="1">
        <f t="array" ref="BM981">TREND($AS981:$AT981,$AS$3:$AT$3,BM$1)</f>
        <v>0</v>
      </c>
    </row>
    <row r="982" spans="1:65" x14ac:dyDescent="0.35">
      <c r="A982" t="str">
        <f>IF(BYDem!B980="","\I:",BYDem!B980)</f>
        <v>Russia</v>
      </c>
      <c r="B982" t="str">
        <f>BYDem!E980</f>
        <v>NEU</v>
      </c>
      <c r="C982" t="str">
        <f t="shared" si="303"/>
        <v>NEU</v>
      </c>
      <c r="D982" s="4">
        <f>SUMIFS(BYDem!$M$2:$M$2000,BYDem!$B$2:$B$2000,Demands!$A982,BYDem!$E$2:$E$2000,Demands!$B982)</f>
        <v>0</v>
      </c>
      <c r="E982" s="4">
        <f t="shared" si="304"/>
        <v>0</v>
      </c>
      <c r="F982" s="4">
        <f t="shared" si="305"/>
        <v>0</v>
      </c>
      <c r="G982" s="4">
        <f t="shared" si="306"/>
        <v>0</v>
      </c>
      <c r="H982" s="4">
        <f t="shared" si="307"/>
        <v>0</v>
      </c>
      <c r="I982" s="4">
        <f t="shared" si="308"/>
        <v>0</v>
      </c>
      <c r="J982" s="4">
        <f t="shared" si="309"/>
        <v>0</v>
      </c>
      <c r="K982" s="4">
        <f t="shared" si="310"/>
        <v>0</v>
      </c>
      <c r="L982" s="4">
        <f t="shared" si="311"/>
        <v>0</v>
      </c>
      <c r="M982" s="4">
        <f t="shared" si="312"/>
        <v>0</v>
      </c>
      <c r="N982" s="4">
        <f t="shared" si="313"/>
        <v>0</v>
      </c>
      <c r="O982" s="4">
        <f t="shared" si="314"/>
        <v>0</v>
      </c>
      <c r="P982" s="4">
        <f t="shared" si="315"/>
        <v>0</v>
      </c>
      <c r="Q982" s="4">
        <f t="shared" si="316"/>
        <v>0</v>
      </c>
      <c r="R982" s="4">
        <f t="shared" si="317"/>
        <v>0</v>
      </c>
      <c r="S982" s="4">
        <f t="shared" si="318"/>
        <v>0</v>
      </c>
      <c r="T982" s="4">
        <f t="shared" si="319"/>
        <v>0</v>
      </c>
      <c r="U982" s="4">
        <f t="shared" si="320"/>
        <v>0</v>
      </c>
      <c r="W982" s="5" t="str">
        <f>VLOOKUP(C982&amp;A982,Driver_elast!$A$2:$D$1161,4,FALSE)</f>
        <v>GDPPCAP</v>
      </c>
      <c r="X982" s="5">
        <v>1</v>
      </c>
      <c r="Y982" s="2">
        <f>SUMIFS('Growth rates'!D$4:D$999,'Growth rates'!$B$4:$B$999,Demands!$A982,'Growth rates'!$C$4:$C$999,$W982)</f>
        <v>1</v>
      </c>
      <c r="Z982" s="2">
        <f>SUMIFS('Growth rates'!E$4:E$999,'Growth rates'!$B$4:$B$999,Demands!$A982,'Growth rates'!$C$4:$C$999,$W982)</f>
        <v>1.0089207454579068</v>
      </c>
      <c r="AA982" s="2">
        <f>SUMIFS('Growth rates'!F$4:F$999,'Growth rates'!$B$4:$B$999,Demands!$A982,'Growth rates'!$C$4:$C$999,$W982)</f>
        <v>1.0824946999620062</v>
      </c>
      <c r="AB982" s="2">
        <f>SUMIFS('Growth rates'!G$4:G$999,'Growth rates'!$B$4:$B$999,Demands!$A982,'Growth rates'!$C$4:$C$999,$W982)</f>
        <v>1.1796191799836144</v>
      </c>
      <c r="AC982" s="2">
        <f>SUMIFS('Growth rates'!H$4:H$999,'Growth rates'!$B$4:$B$999,Demands!$A982,'Growth rates'!$C$4:$C$999,$W982)</f>
        <v>1.3109985757498979</v>
      </c>
      <c r="AD982" s="2">
        <f>SUMIFS('Growth rates'!I$4:I$999,'Growth rates'!$B$4:$B$999,Demands!$A982,'Growth rates'!$C$4:$C$999,$W982)</f>
        <v>1.4453859217391529</v>
      </c>
      <c r="AE982" s="2">
        <f>SUMIFS('Growth rates'!J$4:J$999,'Growth rates'!$B$4:$B$999,Demands!$A982,'Growth rates'!$C$4:$C$999,$W982)</f>
        <v>1.5782937102342043</v>
      </c>
      <c r="AF982" s="2">
        <f>SUMIFS('Growth rates'!K$4:K$999,'Growth rates'!$B$4:$B$999,Demands!$A982,'Growth rates'!$C$4:$C$999,$W982)</f>
        <v>1.7101205377051449</v>
      </c>
      <c r="AG982" s="2">
        <f>SUMIFS('Growth rates'!L$4:L$999,'Growth rates'!$B$4:$B$999,Demands!$A982,'Growth rates'!$C$4:$C$999,$W982)</f>
        <v>1.8581319537158474</v>
      </c>
      <c r="AH982" s="2">
        <f>SUMIFS('Growth rates'!M$4:M$999,'Growth rates'!$B$4:$B$999,Demands!$A982,'Growth rates'!$C$4:$C$999,$W982)</f>
        <v>2.0329598833372655</v>
      </c>
      <c r="AI982" s="2">
        <f>SUMIFS('Growth rates'!N$4:N$999,'Growth rates'!$B$4:$B$999,Demands!$A982,'Growth rates'!$C$4:$C$999,$W982)</f>
        <v>2.2250477145677809</v>
      </c>
      <c r="AJ982" s="2">
        <f>SUMIFS('Growth rates'!O$4:O$999,'Growth rates'!$B$4:$B$999,Demands!$A982,'Growth rates'!$C$4:$C$999,$W982)</f>
        <v>2.4305514663139061</v>
      </c>
      <c r="AK982" s="2">
        <f>SUMIFS('Growth rates'!P$4:P$999,'Growth rates'!$B$4:$B$999,Demands!$A982,'Growth rates'!$C$4:$C$999,$W982)</f>
        <v>2.6428672413002801</v>
      </c>
      <c r="AL982" s="2">
        <f>SUMIFS('Growth rates'!Q$4:Q$999,'Growth rates'!$B$4:$B$999,Demands!$A982,'Growth rates'!$C$4:$C$999,$W982)</f>
        <v>2.8623035739819591</v>
      </c>
      <c r="AM982" s="2">
        <f>SUMIFS('Growth rates'!R$4:R$999,'Growth rates'!$B$4:$B$999,Demands!$A982,'Growth rates'!$C$4:$C$999,$W982)</f>
        <v>3.0949098146650669</v>
      </c>
      <c r="AN982" s="2">
        <f>SUMIFS('Growth rates'!S$4:S$999,'Growth rates'!$B$4:$B$999,Demands!$A982,'Growth rates'!$C$4:$C$999,$W982)</f>
        <v>3.3475527002056515</v>
      </c>
      <c r="AO982" s="2">
        <f>SUMIFS('Growth rates'!T$4:T$999,'Growth rates'!$B$4:$B$999,Demands!$A982,'Growth rates'!$C$4:$C$999,$W982)</f>
        <v>3.6222195871973697</v>
      </c>
      <c r="AP982" s="2">
        <f>SUMIFS('Growth rates'!U$4:U$999,'Growth rates'!$B$4:$B$999,Demands!$A982,'Growth rates'!$C$4:$C$999,$W982)</f>
        <v>3.916065381044314</v>
      </c>
      <c r="AR982">
        <f>VLOOKUP(C982&amp;A982,Driver_elast!$A$2:$E$1161,5,FALSE)</f>
        <v>0.46077599999999996</v>
      </c>
      <c r="AS982">
        <f t="shared" si="321"/>
        <v>0.46077599999999996</v>
      </c>
      <c r="AT982">
        <f t="shared" si="322"/>
        <v>9.2155199999999993E-2</v>
      </c>
      <c r="AV982" s="2" cm="1">
        <f t="array" ref="AV982">TREND($AR982:$AS982,$AR$3:$AS$3,AV$1)</f>
        <v>0.46077599999999996</v>
      </c>
      <c r="AW982" s="2" cm="1">
        <f t="array" ref="AW982">TREND($AR982:$AS982,$AR$3:$AS$3,AW$1)</f>
        <v>0.46077599999999996</v>
      </c>
      <c r="AX982" s="2" cm="1">
        <f t="array" ref="AX982">TREND($AR982:$AS982,$AR$3:$AS$3,AX$1)</f>
        <v>0.46077599999999996</v>
      </c>
      <c r="AY982" s="2" cm="1">
        <f t="array" ref="AY982">TREND($AR982:$AS982,$AR$3:$AS$3,AY$1)</f>
        <v>0.46077599999999996</v>
      </c>
      <c r="AZ982" s="2" cm="1">
        <f t="array" ref="AZ982">TREND($AR982:$AS982,$AR$3:$AS$3,AZ$1)</f>
        <v>0.46077599999999996</v>
      </c>
      <c r="BA982" s="2" cm="1">
        <f t="array" ref="BA982">TREND($AR982:$AS982,$AR$3:$AS$3,BA$1)</f>
        <v>0.46077599999999996</v>
      </c>
      <c r="BB982" s="2" cm="1">
        <f t="array" ref="BB982">TREND($AR982:$AS982,$AR$3:$AS$3,BB$1)</f>
        <v>0.46077599999999996</v>
      </c>
      <c r="BC982" s="2" cm="1">
        <f t="array" ref="BC982">TREND($AR982:$AS982,$AR$3:$AS$3,BC$1)</f>
        <v>0.46077599999999996</v>
      </c>
      <c r="BD982" s="2" cm="1">
        <f t="array" ref="BD982">TREND($AR982:$AS982,$AR$3:$AS$3,BD$1)</f>
        <v>0.46077599999999996</v>
      </c>
      <c r="BE982" s="2" cm="1">
        <f t="array" ref="BE982">TREND($AR982:$AS982,$AR$3:$AS$3,BE$1)</f>
        <v>0.46077599999999996</v>
      </c>
      <c r="BF982" s="20" cm="1">
        <f t="array" ref="BF982">TREND($AS982:$AT982,$AS$3:$AT$3,BF$1)</f>
        <v>0.41469840000000247</v>
      </c>
      <c r="BG982" s="20" cm="1">
        <f t="array" ref="BG982">TREND($AS982:$AT982,$AS$3:$AT$3,BG$1)</f>
        <v>0.36862080000000219</v>
      </c>
      <c r="BH982" s="20" cm="1">
        <f t="array" ref="BH982">TREND($AS982:$AT982,$AS$3:$AT$3,BH$1)</f>
        <v>0.32254320000000192</v>
      </c>
      <c r="BI982" s="20" cm="1">
        <f t="array" ref="BI982">TREND($AS982:$AT982,$AS$3:$AT$3,BI$1)</f>
        <v>0.27646560000000164</v>
      </c>
      <c r="BJ982" s="20" cm="1">
        <f t="array" ref="BJ982">TREND($AS982:$AT982,$AS$3:$AT$3,BJ$1)</f>
        <v>0.23038800000000137</v>
      </c>
      <c r="BK982" s="20" cm="1">
        <f t="array" ref="BK982">TREND($AS982:$AT982,$AS$3:$AT$3,BK$1)</f>
        <v>0.1843104000000011</v>
      </c>
      <c r="BL982" s="20" cm="1">
        <f t="array" ref="BL982">TREND($AS982:$AT982,$AS$3:$AT$3,BL$1)</f>
        <v>0.13823280000000437</v>
      </c>
      <c r="BM982" s="20" cm="1">
        <f t="array" ref="BM982">TREND($AS982:$AT982,$AS$3:$AT$3,BM$1)</f>
        <v>9.2155200000004101E-2</v>
      </c>
    </row>
    <row r="983" spans="1:65" x14ac:dyDescent="0.35">
      <c r="A983" t="str">
        <f>IF(BYDem!B981="","\I:",BYDem!B981)</f>
        <v>Russia</v>
      </c>
      <c r="B983" t="str">
        <f>BYDem!E981</f>
        <v>ONO</v>
      </c>
      <c r="C983" t="str">
        <f t="shared" si="303"/>
        <v>ONO</v>
      </c>
      <c r="D983" s="4">
        <f>SUMIFS(BYDem!$M$2:$M$2000,BYDem!$B$2:$B$2000,Demands!$A983,BYDem!$E$2:$E$2000,Demands!$B983)</f>
        <v>7.2373024800000005E-2</v>
      </c>
      <c r="E983" s="4">
        <f t="shared" si="304"/>
        <v>7.2373024800000005E-2</v>
      </c>
      <c r="F983" s="4">
        <f t="shared" si="305"/>
        <v>7.2373024800000005E-2</v>
      </c>
      <c r="G983" s="4">
        <f t="shared" si="306"/>
        <v>7.2373024800000005E-2</v>
      </c>
      <c r="H983" s="4">
        <f t="shared" si="307"/>
        <v>7.2373024800000005E-2</v>
      </c>
      <c r="I983" s="4">
        <f t="shared" si="308"/>
        <v>7.2373024800000005E-2</v>
      </c>
      <c r="J983" s="4">
        <f t="shared" si="309"/>
        <v>7.2373024800000005E-2</v>
      </c>
      <c r="K983" s="4">
        <f t="shared" si="310"/>
        <v>7.2373024800000005E-2</v>
      </c>
      <c r="L983" s="4">
        <f t="shared" si="311"/>
        <v>7.2373024800000005E-2</v>
      </c>
      <c r="M983" s="4">
        <f t="shared" si="312"/>
        <v>7.2373024800000005E-2</v>
      </c>
      <c r="N983" s="4">
        <f t="shared" si="313"/>
        <v>7.2373024800000005E-2</v>
      </c>
      <c r="O983" s="4">
        <f t="shared" si="314"/>
        <v>7.2373024800000005E-2</v>
      </c>
      <c r="P983" s="4">
        <f t="shared" si="315"/>
        <v>7.2373024800000005E-2</v>
      </c>
      <c r="Q983" s="4">
        <f t="shared" si="316"/>
        <v>7.2373024800000005E-2</v>
      </c>
      <c r="R983" s="4">
        <f t="shared" si="317"/>
        <v>7.2373024800000005E-2</v>
      </c>
      <c r="S983" s="4">
        <f t="shared" si="318"/>
        <v>7.2373024800000005E-2</v>
      </c>
      <c r="T983" s="4">
        <f t="shared" si="319"/>
        <v>7.2373024800000005E-2</v>
      </c>
      <c r="U983" s="4">
        <f t="shared" si="320"/>
        <v>7.2373024800000005E-2</v>
      </c>
      <c r="W983" s="5" t="str">
        <f>VLOOKUP(C983&amp;A983,Driver_elast!$A$2:$D$1161,4,FALSE)</f>
        <v>GDPIND</v>
      </c>
      <c r="X983" s="5">
        <v>1</v>
      </c>
      <c r="Y983" s="2">
        <f>SUMIFS('Growth rates'!D$4:D$999,'Growth rates'!$B$4:$B$999,Demands!$A983,'Growth rates'!$C$4:$C$999,$W983)</f>
        <v>1</v>
      </c>
      <c r="Z983" s="2">
        <f>SUMIFS('Growth rates'!E$4:E$999,'Growth rates'!$B$4:$B$999,Demands!$A983,'Growth rates'!$C$4:$C$999,$W983)</f>
        <v>1.0083795293714528</v>
      </c>
      <c r="AA983" s="2">
        <f>SUMIFS('Growth rates'!F$4:F$999,'Growth rates'!$B$4:$B$999,Demands!$A983,'Growth rates'!$C$4:$C$999,$W983)</f>
        <v>1.0790105994649715</v>
      </c>
      <c r="AB983" s="2">
        <f>SUMIFS('Growth rates'!G$4:G$999,'Growth rates'!$B$4:$B$999,Demands!$A983,'Growth rates'!$C$4:$C$999,$W983)</f>
        <v>1.1598820353784056</v>
      </c>
      <c r="AC983" s="2">
        <f>SUMIFS('Growth rates'!H$4:H$999,'Growth rates'!$B$4:$B$999,Demands!$A983,'Growth rates'!$C$4:$C$999,$W983)</f>
        <v>1.2725946945570639</v>
      </c>
      <c r="AD983" s="2">
        <f>SUMIFS('Growth rates'!I$4:I$999,'Growth rates'!$B$4:$B$999,Demands!$A983,'Growth rates'!$C$4:$C$999,$W983)</f>
        <v>1.3893925184381477</v>
      </c>
      <c r="AE983" s="2">
        <f>SUMIFS('Growth rates'!J$4:J$999,'Growth rates'!$B$4:$B$999,Demands!$A983,'Growth rates'!$C$4:$C$999,$W983)</f>
        <v>1.5078650402147127</v>
      </c>
      <c r="AF983" s="2">
        <f>SUMIFS('Growth rates'!K$4:K$999,'Growth rates'!$B$4:$B$999,Demands!$A983,'Growth rates'!$C$4:$C$999,$W983)</f>
        <v>1.6270596038708025</v>
      </c>
      <c r="AG983" s="2">
        <f>SUMIFS('Growth rates'!L$4:L$999,'Growth rates'!$B$4:$B$999,Demands!$A983,'Growth rates'!$C$4:$C$999,$W983)</f>
        <v>1.7578452732887315</v>
      </c>
      <c r="AH983" s="2">
        <f>SUMIFS('Growth rates'!M$4:M$999,'Growth rates'!$B$4:$B$999,Demands!$A983,'Growth rates'!$C$4:$C$999,$W983)</f>
        <v>1.9089304775250009</v>
      </c>
      <c r="AI983" s="2">
        <f>SUMIFS('Growth rates'!N$4:N$999,'Growth rates'!$B$4:$B$999,Demands!$A983,'Growth rates'!$C$4:$C$999,$W983)</f>
        <v>2.0691716120587023</v>
      </c>
      <c r="AJ983" s="2">
        <f>SUMIFS('Growth rates'!O$4:O$999,'Growth rates'!$B$4:$B$999,Demands!$A983,'Growth rates'!$C$4:$C$999,$W983)</f>
        <v>2.2362021365850611</v>
      </c>
      <c r="AK983" s="2">
        <f>SUMIFS('Growth rates'!P$4:P$999,'Growth rates'!$B$4:$B$999,Demands!$A983,'Growth rates'!$C$4:$C$999,$W983)</f>
        <v>2.4053466240286703</v>
      </c>
      <c r="AL983" s="2">
        <f>SUMIFS('Growth rates'!Q$4:Q$999,'Growth rates'!$B$4:$B$999,Demands!$A983,'Growth rates'!$C$4:$C$999,$W983)</f>
        <v>2.5772612265157901</v>
      </c>
      <c r="AM983" s="2">
        <f>SUMIFS('Growth rates'!R$4:R$999,'Growth rates'!$B$4:$B$999,Demands!$A983,'Growth rates'!$C$4:$C$999,$W983)</f>
        <v>2.7573763578779937</v>
      </c>
      <c r="AN983" s="2">
        <f>SUMIFS('Growth rates'!S$4:S$999,'Growth rates'!$B$4:$B$999,Demands!$A983,'Growth rates'!$C$4:$C$999,$W983)</f>
        <v>2.9505431511994105</v>
      </c>
      <c r="AO983" s="2">
        <f>SUMIFS('Growth rates'!T$4:T$999,'Growth rates'!$B$4:$B$999,Demands!$A983,'Growth rates'!$C$4:$C$999,$W983)</f>
        <v>3.1554053757253309</v>
      </c>
      <c r="AP983" s="2">
        <f>SUMIFS('Growth rates'!U$4:U$999,'Growth rates'!$B$4:$B$999,Demands!$A983,'Growth rates'!$C$4:$C$999,$W983)</f>
        <v>3.3637817204253806</v>
      </c>
      <c r="AR983">
        <f>VLOOKUP(C983&amp;A983,Driver_elast!$A$2:$E$1161,5,FALSE)</f>
        <v>0</v>
      </c>
      <c r="AS983">
        <f t="shared" si="321"/>
        <v>0</v>
      </c>
      <c r="AT983">
        <f t="shared" si="322"/>
        <v>0</v>
      </c>
      <c r="AV983" s="2" cm="1">
        <f t="array" ref="AV983">TREND($AR983:$AS983,$AR$3:$AS$3,AV$1)</f>
        <v>0</v>
      </c>
      <c r="AW983" s="2" cm="1">
        <f t="array" ref="AW983">TREND($AR983:$AS983,$AR$3:$AS$3,AW$1)</f>
        <v>0</v>
      </c>
      <c r="AX983" s="2" cm="1">
        <f t="array" ref="AX983">TREND($AR983:$AS983,$AR$3:$AS$3,AX$1)</f>
        <v>0</v>
      </c>
      <c r="AY983" s="2" cm="1">
        <f t="array" ref="AY983">TREND($AR983:$AS983,$AR$3:$AS$3,AY$1)</f>
        <v>0</v>
      </c>
      <c r="AZ983" s="2" cm="1">
        <f t="array" ref="AZ983">TREND($AR983:$AS983,$AR$3:$AS$3,AZ$1)</f>
        <v>0</v>
      </c>
      <c r="BA983" s="2" cm="1">
        <f t="array" ref="BA983">TREND($AR983:$AS983,$AR$3:$AS$3,BA$1)</f>
        <v>0</v>
      </c>
      <c r="BB983" s="2" cm="1">
        <f t="array" ref="BB983">TREND($AR983:$AS983,$AR$3:$AS$3,BB$1)</f>
        <v>0</v>
      </c>
      <c r="BC983" s="2" cm="1">
        <f t="array" ref="BC983">TREND($AR983:$AS983,$AR$3:$AS$3,BC$1)</f>
        <v>0</v>
      </c>
      <c r="BD983" s="2" cm="1">
        <f t="array" ref="BD983">TREND($AR983:$AS983,$AR$3:$AS$3,BD$1)</f>
        <v>0</v>
      </c>
      <c r="BE983" s="2" cm="1">
        <f t="array" ref="BE983">TREND($AR983:$AS983,$AR$3:$AS$3,BE$1)</f>
        <v>0</v>
      </c>
      <c r="BF983" s="20" cm="1">
        <f t="array" ref="BF983">TREND($AS983:$AT983,$AS$3:$AT$3,BF$1)</f>
        <v>0</v>
      </c>
      <c r="BG983" s="20" cm="1">
        <f t="array" ref="BG983">TREND($AS983:$AT983,$AS$3:$AT$3,BG$1)</f>
        <v>0</v>
      </c>
      <c r="BH983" s="20" cm="1">
        <f t="array" ref="BH983">TREND($AS983:$AT983,$AS$3:$AT$3,BH$1)</f>
        <v>0</v>
      </c>
      <c r="BI983" s="20" cm="1">
        <f t="array" ref="BI983">TREND($AS983:$AT983,$AS$3:$AT$3,BI$1)</f>
        <v>0</v>
      </c>
      <c r="BJ983" s="20" cm="1">
        <f t="array" ref="BJ983">TREND($AS983:$AT983,$AS$3:$AT$3,BJ$1)</f>
        <v>0</v>
      </c>
      <c r="BK983" s="20" cm="1">
        <f t="array" ref="BK983">TREND($AS983:$AT983,$AS$3:$AT$3,BK$1)</f>
        <v>0</v>
      </c>
      <c r="BL983" s="20" cm="1">
        <f t="array" ref="BL983">TREND($AS983:$AT983,$AS$3:$AT$3,BL$1)</f>
        <v>0</v>
      </c>
      <c r="BM983" s="20" cm="1">
        <f t="array" ref="BM983">TREND($AS983:$AT983,$AS$3:$AT$3,BM$1)</f>
        <v>0</v>
      </c>
    </row>
    <row r="984" spans="1:65" x14ac:dyDescent="0.35">
      <c r="A984" t="str">
        <f>IF(BYDem!B982="","\I:",BYDem!B982)</f>
        <v>Russia</v>
      </c>
      <c r="B984" t="str">
        <f>BYDem!E982</f>
        <v>RCK</v>
      </c>
      <c r="C984" t="str">
        <f t="shared" si="303"/>
        <v>RCK</v>
      </c>
      <c r="D984" s="4">
        <f>SUMIFS(BYDem!$M$2:$M$2000,BYDem!$B$2:$B$2000,Demands!$A984,BYDem!$E$2:$E$2000,Demands!$B984)</f>
        <v>240.45100567207601</v>
      </c>
      <c r="E984" s="4">
        <f t="shared" si="304"/>
        <v>240.29647224510245</v>
      </c>
      <c r="F984" s="4">
        <f t="shared" si="305"/>
        <v>239.5238872508244</v>
      </c>
      <c r="G984" s="4">
        <f t="shared" si="306"/>
        <v>235.63352902453971</v>
      </c>
      <c r="H984" s="4">
        <f t="shared" si="307"/>
        <v>232.02691445650095</v>
      </c>
      <c r="I984" s="4">
        <f t="shared" si="308"/>
        <v>229.3218875930749</v>
      </c>
      <c r="J984" s="4">
        <f t="shared" si="309"/>
        <v>227.64017932955775</v>
      </c>
      <c r="K984" s="4">
        <f t="shared" si="310"/>
        <v>226.51346129256601</v>
      </c>
      <c r="L984" s="4">
        <f t="shared" si="311"/>
        <v>224.97276102695432</v>
      </c>
      <c r="M984" s="4">
        <f t="shared" si="312"/>
        <v>222.96770580384077</v>
      </c>
      <c r="N984" s="4">
        <f t="shared" si="313"/>
        <v>220.6516068229302</v>
      </c>
      <c r="O984" s="4">
        <f t="shared" si="314"/>
        <v>218.39885731680167</v>
      </c>
      <c r="P984" s="4">
        <f t="shared" si="315"/>
        <v>216.42572640946187</v>
      </c>
      <c r="Q984" s="4">
        <f t="shared" si="316"/>
        <v>214.76546464723589</v>
      </c>
      <c r="R984" s="4">
        <f t="shared" si="317"/>
        <v>213.41154162808115</v>
      </c>
      <c r="S984" s="4">
        <f t="shared" si="318"/>
        <v>212.31687086726063</v>
      </c>
      <c r="T984" s="4">
        <f t="shared" si="319"/>
        <v>211.42699025522174</v>
      </c>
      <c r="U984" s="4">
        <f t="shared" si="320"/>
        <v>210.72010419090455</v>
      </c>
      <c r="W984" s="5" t="str">
        <f>VLOOKUP(C984&amp;A984,Driver_elast!$A$2:$D$1161,4,FALSE)</f>
        <v>POP</v>
      </c>
      <c r="X984" s="5">
        <v>1</v>
      </c>
      <c r="Y984" s="2">
        <f>SUMIFS('Growth rates'!D$4:D$999,'Growth rates'!$B$4:$B$999,Demands!$A984,'Growth rates'!$C$4:$C$999,$W984)</f>
        <v>1</v>
      </c>
      <c r="Z984" s="2">
        <f>SUMIFS('Growth rates'!E$4:E$999,'Growth rates'!$B$4:$B$999,Demands!$A984,'Growth rates'!$C$4:$C$999,$W984)</f>
        <v>0.99946356927549618</v>
      </c>
      <c r="AA984" s="2">
        <f>SUMIFS('Growth rates'!F$4:F$999,'Growth rates'!$B$4:$B$999,Demands!$A984,'Growth rates'!$C$4:$C$999,$W984)</f>
        <v>0.9967814156529764</v>
      </c>
      <c r="AB984" s="2">
        <f>SUMIFS('Growth rates'!G$4:G$999,'Growth rates'!$B$4:$B$999,Demands!$A984,'Growth rates'!$C$4:$C$999,$W984)</f>
        <v>0.98326820643465374</v>
      </c>
      <c r="AC984" s="2">
        <f>SUMIFS('Growth rates'!H$4:H$999,'Growth rates'!$B$4:$B$999,Demands!$A984,'Growth rates'!$C$4:$C$999,$W984)</f>
        <v>0.97070638984419444</v>
      </c>
      <c r="AD984" s="2">
        <f>SUMIFS('Growth rates'!I$4:I$999,'Growth rates'!$B$4:$B$999,Demands!$A984,'Growth rates'!$C$4:$C$999,$W984)</f>
        <v>0.96126058621518207</v>
      </c>
      <c r="AE984" s="2">
        <f>SUMIFS('Growth rates'!J$4:J$999,'Growth rates'!$B$4:$B$999,Demands!$A984,'Growth rates'!$C$4:$C$999,$W984)</f>
        <v>0.95537670234455896</v>
      </c>
      <c r="AF984" s="2">
        <f>SUMIFS('Growth rates'!K$4:K$999,'Growth rates'!$B$4:$B$999,Demands!$A984,'Growth rates'!$C$4:$C$999,$W984)</f>
        <v>0.9514297781922415</v>
      </c>
      <c r="AG984" s="2">
        <f>SUMIFS('Growth rates'!L$4:L$999,'Growth rates'!$B$4:$B$999,Demands!$A984,'Growth rates'!$C$4:$C$999,$W984)</f>
        <v>0.94602822462281833</v>
      </c>
      <c r="AH984" s="2">
        <f>SUMIFS('Growth rates'!M$4:M$999,'Growth rates'!$B$4:$B$999,Demands!$A984,'Growth rates'!$C$4:$C$999,$W984)</f>
        <v>0.93899072636462566</v>
      </c>
      <c r="AI984" s="2">
        <f>SUMIFS('Growth rates'!N$4:N$999,'Growth rates'!$B$4:$B$999,Demands!$A984,'Growth rates'!$C$4:$C$999,$W984)</f>
        <v>0.9299448270306615</v>
      </c>
      <c r="AJ984" s="2">
        <f>SUMIFS('Growth rates'!O$4:O$999,'Growth rates'!$B$4:$B$999,Demands!$A984,'Growth rates'!$C$4:$C$999,$W984)</f>
        <v>0.92003899838270609</v>
      </c>
      <c r="AK984" s="2">
        <f>SUMIFS('Growth rates'!P$4:P$999,'Growth rates'!$B$4:$B$999,Demands!$A984,'Growth rates'!$C$4:$C$999,$W984)</f>
        <v>0.91012767741040734</v>
      </c>
      <c r="AL984" s="2">
        <f>SUMIFS('Growth rates'!Q$4:Q$999,'Growth rates'!$B$4:$B$999,Demands!$A984,'Growth rates'!$C$4:$C$999,$W984)</f>
        <v>0.90041505378494047</v>
      </c>
      <c r="AM984" s="2">
        <f>SUMIFS('Growth rates'!R$4:R$999,'Growth rates'!$B$4:$B$999,Demands!$A984,'Growth rates'!$C$4:$C$999,$W984)</f>
        <v>0.89093916236664306</v>
      </c>
      <c r="AN984" s="2">
        <f>SUMIFS('Growth rates'!S$4:S$999,'Growth rates'!$B$4:$B$999,Demands!$A984,'Growth rates'!$C$4:$C$999,$W984)</f>
        <v>0.8814030473719352</v>
      </c>
      <c r="AO984" s="2">
        <f>SUMIFS('Growth rates'!T$4:T$999,'Growth rates'!$B$4:$B$999,Demands!$A984,'Growth rates'!$C$4:$C$999,$W984)</f>
        <v>0.8711248171916528</v>
      </c>
      <c r="AP984" s="2">
        <f>SUMIFS('Growth rates'!U$4:U$999,'Growth rates'!$B$4:$B$999,Demands!$A984,'Growth rates'!$C$4:$C$999,$W984)</f>
        <v>0.85896975487379335</v>
      </c>
      <c r="AR984">
        <f>VLOOKUP(C984&amp;A984,Driver_elast!$A$2:$E$1161,5,FALSE)</f>
        <v>1.19807</v>
      </c>
      <c r="AS984">
        <f t="shared" si="321"/>
        <v>1.19807</v>
      </c>
      <c r="AT984">
        <f t="shared" si="322"/>
        <v>0.23961399999999999</v>
      </c>
      <c r="AV984" s="2" cm="1">
        <f t="array" ref="AV984">TREND($AR984:$AS984,$AR$3:$AS$3,AV$1)</f>
        <v>1.19807</v>
      </c>
      <c r="AW984" s="2" cm="1">
        <f t="array" ref="AW984">TREND($AR984:$AS984,$AR$3:$AS$3,AW$1)</f>
        <v>1.19807</v>
      </c>
      <c r="AX984" s="2" cm="1">
        <f t="array" ref="AX984">TREND($AR984:$AS984,$AR$3:$AS$3,AX$1)</f>
        <v>1.19807</v>
      </c>
      <c r="AY984" s="2" cm="1">
        <f t="array" ref="AY984">TREND($AR984:$AS984,$AR$3:$AS$3,AY$1)</f>
        <v>1.19807</v>
      </c>
      <c r="AZ984" s="2" cm="1">
        <f t="array" ref="AZ984">TREND($AR984:$AS984,$AR$3:$AS$3,AZ$1)</f>
        <v>1.19807</v>
      </c>
      <c r="BA984" s="2" cm="1">
        <f t="array" ref="BA984">TREND($AR984:$AS984,$AR$3:$AS$3,BA$1)</f>
        <v>1.19807</v>
      </c>
      <c r="BB984" s="2" cm="1">
        <f t="array" ref="BB984">TREND($AR984:$AS984,$AR$3:$AS$3,BB$1)</f>
        <v>1.19807</v>
      </c>
      <c r="BC984" s="2" cm="1">
        <f t="array" ref="BC984">TREND($AR984:$AS984,$AR$3:$AS$3,BC$1)</f>
        <v>1.19807</v>
      </c>
      <c r="BD984" s="2" cm="1">
        <f t="array" ref="BD984">TREND($AR984:$AS984,$AR$3:$AS$3,BD$1)</f>
        <v>1.19807</v>
      </c>
      <c r="BE984" s="2" cm="1">
        <f t="array" ref="BE984">TREND($AR984:$AS984,$AR$3:$AS$3,BE$1)</f>
        <v>1.19807</v>
      </c>
      <c r="BF984" s="20" cm="1">
        <f t="array" ref="BF984">TREND($AS984:$AT984,$AS$3:$AT$3,BF$1)</f>
        <v>1.0782629999999997</v>
      </c>
      <c r="BG984" s="20" cm="1">
        <f t="array" ref="BG984">TREND($AS984:$AT984,$AS$3:$AT$3,BG$1)</f>
        <v>0.9584559999999982</v>
      </c>
      <c r="BH984" s="20" cm="1">
        <f t="array" ref="BH984">TREND($AS984:$AT984,$AS$3:$AT$3,BH$1)</f>
        <v>0.83864899999999665</v>
      </c>
      <c r="BI984" s="20" cm="1">
        <f t="array" ref="BI984">TREND($AS984:$AT984,$AS$3:$AT$3,BI$1)</f>
        <v>0.7188420000000022</v>
      </c>
      <c r="BJ984" s="20" cm="1">
        <f t="array" ref="BJ984">TREND($AS984:$AT984,$AS$3:$AT$3,BJ$1)</f>
        <v>0.59903500000000065</v>
      </c>
      <c r="BK984" s="20" cm="1">
        <f t="array" ref="BK984">TREND($AS984:$AT984,$AS$3:$AT$3,BK$1)</f>
        <v>0.4792279999999991</v>
      </c>
      <c r="BL984" s="20" cm="1">
        <f t="array" ref="BL984">TREND($AS984:$AT984,$AS$3:$AT$3,BL$1)</f>
        <v>0.35942099999999755</v>
      </c>
      <c r="BM984" s="20" cm="1">
        <f t="array" ref="BM984">TREND($AS984:$AT984,$AS$3:$AT$3,BM$1)</f>
        <v>0.2396140000000031</v>
      </c>
    </row>
    <row r="985" spans="1:65" x14ac:dyDescent="0.35">
      <c r="A985" t="str">
        <f>IF(BYDem!B983="","\I:",BYDem!B983)</f>
        <v>Russia</v>
      </c>
      <c r="B985" t="str">
        <f>BYDem!E983</f>
        <v>REA</v>
      </c>
      <c r="C985" t="str">
        <f t="shared" si="303"/>
        <v>REA</v>
      </c>
      <c r="D985" s="4">
        <f>SUMIFS(BYDem!$M$2:$M$2000,BYDem!$B$2:$B$2000,Demands!$A985,BYDem!$E$2:$E$2000,Demands!$B985)</f>
        <v>253.818597300558</v>
      </c>
      <c r="E985" s="4">
        <f t="shared" si="304"/>
        <v>257.19308316943471</v>
      </c>
      <c r="F985" s="4">
        <f t="shared" si="305"/>
        <v>285.14485603685438</v>
      </c>
      <c r="G985" s="4">
        <f t="shared" si="306"/>
        <v>323.27351194811956</v>
      </c>
      <c r="H985" s="4">
        <f t="shared" si="307"/>
        <v>376.93201870926708</v>
      </c>
      <c r="I985" s="4">
        <f t="shared" si="308"/>
        <v>434.51606975557439</v>
      </c>
      <c r="J985" s="4">
        <f t="shared" si="309"/>
        <v>494.06246566334693</v>
      </c>
      <c r="K985" s="4">
        <f t="shared" si="310"/>
        <v>555.56327949534</v>
      </c>
      <c r="L985" s="4">
        <f t="shared" si="311"/>
        <v>627.22464020449127</v>
      </c>
      <c r="M985" s="4">
        <f t="shared" si="312"/>
        <v>715.1755629698431</v>
      </c>
      <c r="N985" s="4">
        <f t="shared" si="313"/>
        <v>805.81334030310825</v>
      </c>
      <c r="O985" s="4">
        <f t="shared" si="314"/>
        <v>894.54689765435114</v>
      </c>
      <c r="P985" s="4">
        <f t="shared" si="315"/>
        <v>976.0664192319507</v>
      </c>
      <c r="Q985" s="4">
        <f t="shared" si="316"/>
        <v>1048.5345129275611</v>
      </c>
      <c r="R985" s="4">
        <f t="shared" si="317"/>
        <v>1112.0297911489181</v>
      </c>
      <c r="S985" s="4">
        <f t="shared" si="318"/>
        <v>1166.1448973065012</v>
      </c>
      <c r="T985" s="4">
        <f t="shared" si="319"/>
        <v>1208.9243949285551</v>
      </c>
      <c r="U985" s="4">
        <f t="shared" si="320"/>
        <v>1238.1562830216305</v>
      </c>
      <c r="W985" s="5" t="str">
        <f>VLOOKUP(C985&amp;A985,Driver_elast!$A$2:$D$1161,4,FALSE)</f>
        <v>GDPPCAP</v>
      </c>
      <c r="X985" s="5">
        <v>0</v>
      </c>
      <c r="Y985" s="2">
        <f>SUMIFS('Growth rates'!D$4:D$999,'Growth rates'!$B$4:$B$999,Demands!$A985,'Growth rates'!$C$4:$C$999,$W985)</f>
        <v>1</v>
      </c>
      <c r="Z985" s="2">
        <f>SUMIFS('Growth rates'!E$4:E$999,'Growth rates'!$B$4:$B$999,Demands!$A985,'Growth rates'!$C$4:$C$999,$W985)</f>
        <v>1.0089207454579068</v>
      </c>
      <c r="AA985" s="2">
        <f>SUMIFS('Growth rates'!F$4:F$999,'Growth rates'!$B$4:$B$999,Demands!$A985,'Growth rates'!$C$4:$C$999,$W985)</f>
        <v>1.0824946999620062</v>
      </c>
      <c r="AB985" s="2">
        <f>SUMIFS('Growth rates'!G$4:G$999,'Growth rates'!$B$4:$B$999,Demands!$A985,'Growth rates'!$C$4:$C$999,$W985)</f>
        <v>1.1796191799836144</v>
      </c>
      <c r="AC985" s="2">
        <f>SUMIFS('Growth rates'!H$4:H$999,'Growth rates'!$B$4:$B$999,Demands!$A985,'Growth rates'!$C$4:$C$999,$W985)</f>
        <v>1.3109985757498979</v>
      </c>
      <c r="AD985" s="2">
        <f>SUMIFS('Growth rates'!I$4:I$999,'Growth rates'!$B$4:$B$999,Demands!$A985,'Growth rates'!$C$4:$C$999,$W985)</f>
        <v>1.4453859217391529</v>
      </c>
      <c r="AE985" s="2">
        <f>SUMIFS('Growth rates'!J$4:J$999,'Growth rates'!$B$4:$B$999,Demands!$A985,'Growth rates'!$C$4:$C$999,$W985)</f>
        <v>1.5782937102342043</v>
      </c>
      <c r="AF985" s="2">
        <f>SUMIFS('Growth rates'!K$4:K$999,'Growth rates'!$B$4:$B$999,Demands!$A985,'Growth rates'!$C$4:$C$999,$W985)</f>
        <v>1.7101205377051449</v>
      </c>
      <c r="AG985" s="2">
        <f>SUMIFS('Growth rates'!L$4:L$999,'Growth rates'!$B$4:$B$999,Demands!$A985,'Growth rates'!$C$4:$C$999,$W985)</f>
        <v>1.8581319537158474</v>
      </c>
      <c r="AH985" s="2">
        <f>SUMIFS('Growth rates'!M$4:M$999,'Growth rates'!$B$4:$B$999,Demands!$A985,'Growth rates'!$C$4:$C$999,$W985)</f>
        <v>2.0329598833372655</v>
      </c>
      <c r="AI985" s="2">
        <f>SUMIFS('Growth rates'!N$4:N$999,'Growth rates'!$B$4:$B$999,Demands!$A985,'Growth rates'!$C$4:$C$999,$W985)</f>
        <v>2.2250477145677809</v>
      </c>
      <c r="AJ985" s="2">
        <f>SUMIFS('Growth rates'!O$4:O$999,'Growth rates'!$B$4:$B$999,Demands!$A985,'Growth rates'!$C$4:$C$999,$W985)</f>
        <v>2.4305514663139061</v>
      </c>
      <c r="AK985" s="2">
        <f>SUMIFS('Growth rates'!P$4:P$999,'Growth rates'!$B$4:$B$999,Demands!$A985,'Growth rates'!$C$4:$C$999,$W985)</f>
        <v>2.6428672413002801</v>
      </c>
      <c r="AL985" s="2">
        <f>SUMIFS('Growth rates'!Q$4:Q$999,'Growth rates'!$B$4:$B$999,Demands!$A985,'Growth rates'!$C$4:$C$999,$W985)</f>
        <v>2.8623035739819591</v>
      </c>
      <c r="AM985" s="2">
        <f>SUMIFS('Growth rates'!R$4:R$999,'Growth rates'!$B$4:$B$999,Demands!$A985,'Growth rates'!$C$4:$C$999,$W985)</f>
        <v>3.0949098146650669</v>
      </c>
      <c r="AN985" s="2">
        <f>SUMIFS('Growth rates'!S$4:S$999,'Growth rates'!$B$4:$B$999,Demands!$A985,'Growth rates'!$C$4:$C$999,$W985)</f>
        <v>3.3475527002056515</v>
      </c>
      <c r="AO985" s="2">
        <f>SUMIFS('Growth rates'!T$4:T$999,'Growth rates'!$B$4:$B$999,Demands!$A985,'Growth rates'!$C$4:$C$999,$W985)</f>
        <v>3.6222195871973697</v>
      </c>
      <c r="AP985" s="2">
        <f>SUMIFS('Growth rates'!U$4:U$999,'Growth rates'!$B$4:$B$999,Demands!$A985,'Growth rates'!$C$4:$C$999,$W985)</f>
        <v>3.916065381044314</v>
      </c>
      <c r="AR985">
        <f>VLOOKUP(C985&amp;A985,Driver_elast!$A$2:$E$1161,5,FALSE)</f>
        <v>1.490332</v>
      </c>
      <c r="AS985">
        <f t="shared" si="321"/>
        <v>1.490332</v>
      </c>
      <c r="AT985">
        <f t="shared" si="322"/>
        <v>0.29806640000000001</v>
      </c>
      <c r="AV985" s="2" cm="1">
        <f t="array" ref="AV985">TREND($AR985:$AS985,$AR$3:$AS$3,AV$1)</f>
        <v>1.490332</v>
      </c>
      <c r="AW985" s="2" cm="1">
        <f t="array" ref="AW985">TREND($AR985:$AS985,$AR$3:$AS$3,AW$1)</f>
        <v>1.490332</v>
      </c>
      <c r="AX985" s="2" cm="1">
        <f t="array" ref="AX985">TREND($AR985:$AS985,$AR$3:$AS$3,AX$1)</f>
        <v>1.490332</v>
      </c>
      <c r="AY985" s="2" cm="1">
        <f t="array" ref="AY985">TREND($AR985:$AS985,$AR$3:$AS$3,AY$1)</f>
        <v>1.490332</v>
      </c>
      <c r="AZ985" s="2" cm="1">
        <f t="array" ref="AZ985">TREND($AR985:$AS985,$AR$3:$AS$3,AZ$1)</f>
        <v>1.490332</v>
      </c>
      <c r="BA985" s="2" cm="1">
        <f t="array" ref="BA985">TREND($AR985:$AS985,$AR$3:$AS$3,BA$1)</f>
        <v>1.490332</v>
      </c>
      <c r="BB985" s="2" cm="1">
        <f t="array" ref="BB985">TREND($AR985:$AS985,$AR$3:$AS$3,BB$1)</f>
        <v>1.490332</v>
      </c>
      <c r="BC985" s="2" cm="1">
        <f t="array" ref="BC985">TREND($AR985:$AS985,$AR$3:$AS$3,BC$1)</f>
        <v>1.490332</v>
      </c>
      <c r="BD985" s="2" cm="1">
        <f t="array" ref="BD985">TREND($AR985:$AS985,$AR$3:$AS$3,BD$1)</f>
        <v>1.490332</v>
      </c>
      <c r="BE985" s="2" cm="1">
        <f t="array" ref="BE985">TREND($AR985:$AS985,$AR$3:$AS$3,BE$1)</f>
        <v>1.490332</v>
      </c>
      <c r="BF985" s="20" cm="1">
        <f t="array" ref="BF985">TREND($AS985:$AT985,$AS$3:$AT$3,BF$1)</f>
        <v>1.341298799999997</v>
      </c>
      <c r="BG985" s="20" cm="1">
        <f t="array" ref="BG985">TREND($AS985:$AT985,$AS$3:$AT$3,BG$1)</f>
        <v>1.1922655999999989</v>
      </c>
      <c r="BH985" s="20" cm="1">
        <f t="array" ref="BH985">TREND($AS985:$AT985,$AS$3:$AT$3,BH$1)</f>
        <v>1.0432324000000008</v>
      </c>
      <c r="BI985" s="20" cm="1">
        <f t="array" ref="BI985">TREND($AS985:$AT985,$AS$3:$AT$3,BI$1)</f>
        <v>0.89419920000000275</v>
      </c>
      <c r="BJ985" s="20" cm="1">
        <f t="array" ref="BJ985">TREND($AS985:$AT985,$AS$3:$AT$3,BJ$1)</f>
        <v>0.74516599999999755</v>
      </c>
      <c r="BK985" s="20" cm="1">
        <f t="array" ref="BK985">TREND($AS985:$AT985,$AS$3:$AT$3,BK$1)</f>
        <v>0.59613279999999946</v>
      </c>
      <c r="BL985" s="20" cm="1">
        <f t="array" ref="BL985">TREND($AS985:$AT985,$AS$3:$AT$3,BL$1)</f>
        <v>0.44709960000000137</v>
      </c>
      <c r="BM985" s="20" cm="1">
        <f t="array" ref="BM985">TREND($AS985:$AT985,$AS$3:$AT$3,BM$1)</f>
        <v>0.29806639999999618</v>
      </c>
    </row>
    <row r="986" spans="1:65" x14ac:dyDescent="0.35">
      <c r="A986" t="str">
        <f>IF(BYDem!B984="","\I:",BYDem!B984)</f>
        <v>Russia</v>
      </c>
      <c r="B986" t="str">
        <f>BYDem!E984</f>
        <v>RHW</v>
      </c>
      <c r="C986" t="str">
        <f t="shared" si="303"/>
        <v>RHW</v>
      </c>
      <c r="D986" s="4">
        <f>SUMIFS(BYDem!$M$2:$M$2000,BYDem!$B$2:$B$2000,Demands!$A986,BYDem!$E$2:$E$2000,Demands!$B986)</f>
        <v>995.05182514847695</v>
      </c>
      <c r="E986" s="4">
        <f t="shared" si="304"/>
        <v>1005.6437355044905</v>
      </c>
      <c r="F986" s="4">
        <f t="shared" si="305"/>
        <v>1091.3785023442319</v>
      </c>
      <c r="G986" s="4">
        <f t="shared" si="306"/>
        <v>1203.4917622105231</v>
      </c>
      <c r="H986" s="4">
        <f t="shared" si="307"/>
        <v>1353.7183335941556</v>
      </c>
      <c r="I986" s="4">
        <f t="shared" si="308"/>
        <v>1505.8923267529062</v>
      </c>
      <c r="J986" s="4">
        <f t="shared" si="309"/>
        <v>1654.3981594907304</v>
      </c>
      <c r="K986" s="4">
        <f t="shared" si="310"/>
        <v>1799.2572121103776</v>
      </c>
      <c r="L986" s="4">
        <f t="shared" si="311"/>
        <v>1958.7449803531872</v>
      </c>
      <c r="M986" s="4">
        <f t="shared" si="312"/>
        <v>2143.0393889858374</v>
      </c>
      <c r="N986" s="4">
        <f t="shared" si="313"/>
        <v>2325.279389224549</v>
      </c>
      <c r="O986" s="4">
        <f t="shared" si="314"/>
        <v>2497.0882489501155</v>
      </c>
      <c r="P986" s="4">
        <f t="shared" si="315"/>
        <v>2649.7778191539005</v>
      </c>
      <c r="Q986" s="4">
        <f t="shared" si="316"/>
        <v>2781.7838884645143</v>
      </c>
      <c r="R986" s="4">
        <f t="shared" si="317"/>
        <v>2894.815276639109</v>
      </c>
      <c r="S986" s="4">
        <f t="shared" si="318"/>
        <v>2989.3388044177341</v>
      </c>
      <c r="T986" s="4">
        <f t="shared" si="319"/>
        <v>3062.9214294371282</v>
      </c>
      <c r="U986" s="4">
        <f t="shared" si="320"/>
        <v>3112.6161846697983</v>
      </c>
      <c r="W986" s="5" t="str">
        <f>VLOOKUP(C986&amp;A986,Driver_elast!$A$2:$D$1161,4,FALSE)</f>
        <v>GDPPCAP</v>
      </c>
      <c r="X986" s="5">
        <v>1</v>
      </c>
      <c r="Y986" s="2">
        <f>SUMIFS('Growth rates'!D$4:D$999,'Growth rates'!$B$4:$B$999,Demands!$A986,'Growth rates'!$C$4:$C$999,$W986)</f>
        <v>1</v>
      </c>
      <c r="Z986" s="2">
        <f>SUMIFS('Growth rates'!E$4:E$999,'Growth rates'!$B$4:$B$999,Demands!$A986,'Growth rates'!$C$4:$C$999,$W986)</f>
        <v>1.0089207454579068</v>
      </c>
      <c r="AA986" s="2">
        <f>SUMIFS('Growth rates'!F$4:F$999,'Growth rates'!$B$4:$B$999,Demands!$A986,'Growth rates'!$C$4:$C$999,$W986)</f>
        <v>1.0824946999620062</v>
      </c>
      <c r="AB986" s="2">
        <f>SUMIFS('Growth rates'!G$4:G$999,'Growth rates'!$B$4:$B$999,Demands!$A986,'Growth rates'!$C$4:$C$999,$W986)</f>
        <v>1.1796191799836144</v>
      </c>
      <c r="AC986" s="2">
        <f>SUMIFS('Growth rates'!H$4:H$999,'Growth rates'!$B$4:$B$999,Demands!$A986,'Growth rates'!$C$4:$C$999,$W986)</f>
        <v>1.3109985757498979</v>
      </c>
      <c r="AD986" s="2">
        <f>SUMIFS('Growth rates'!I$4:I$999,'Growth rates'!$B$4:$B$999,Demands!$A986,'Growth rates'!$C$4:$C$999,$W986)</f>
        <v>1.4453859217391529</v>
      </c>
      <c r="AE986" s="2">
        <f>SUMIFS('Growth rates'!J$4:J$999,'Growth rates'!$B$4:$B$999,Demands!$A986,'Growth rates'!$C$4:$C$999,$W986)</f>
        <v>1.5782937102342043</v>
      </c>
      <c r="AF986" s="2">
        <f>SUMIFS('Growth rates'!K$4:K$999,'Growth rates'!$B$4:$B$999,Demands!$A986,'Growth rates'!$C$4:$C$999,$W986)</f>
        <v>1.7101205377051449</v>
      </c>
      <c r="AG986" s="2">
        <f>SUMIFS('Growth rates'!L$4:L$999,'Growth rates'!$B$4:$B$999,Demands!$A986,'Growth rates'!$C$4:$C$999,$W986)</f>
        <v>1.8581319537158474</v>
      </c>
      <c r="AH986" s="2">
        <f>SUMIFS('Growth rates'!M$4:M$999,'Growth rates'!$B$4:$B$999,Demands!$A986,'Growth rates'!$C$4:$C$999,$W986)</f>
        <v>2.0329598833372655</v>
      </c>
      <c r="AI986" s="2">
        <f>SUMIFS('Growth rates'!N$4:N$999,'Growth rates'!$B$4:$B$999,Demands!$A986,'Growth rates'!$C$4:$C$999,$W986)</f>
        <v>2.2250477145677809</v>
      </c>
      <c r="AJ986" s="2">
        <f>SUMIFS('Growth rates'!O$4:O$999,'Growth rates'!$B$4:$B$999,Demands!$A986,'Growth rates'!$C$4:$C$999,$W986)</f>
        <v>2.4305514663139061</v>
      </c>
      <c r="AK986" s="2">
        <f>SUMIFS('Growth rates'!P$4:P$999,'Growth rates'!$B$4:$B$999,Demands!$A986,'Growth rates'!$C$4:$C$999,$W986)</f>
        <v>2.6428672413002801</v>
      </c>
      <c r="AL986" s="2">
        <f>SUMIFS('Growth rates'!Q$4:Q$999,'Growth rates'!$B$4:$B$999,Demands!$A986,'Growth rates'!$C$4:$C$999,$W986)</f>
        <v>2.8623035739819591</v>
      </c>
      <c r="AM986" s="2">
        <f>SUMIFS('Growth rates'!R$4:R$999,'Growth rates'!$B$4:$B$999,Demands!$A986,'Growth rates'!$C$4:$C$999,$W986)</f>
        <v>3.0949098146650669</v>
      </c>
      <c r="AN986" s="2">
        <f>SUMIFS('Growth rates'!S$4:S$999,'Growth rates'!$B$4:$B$999,Demands!$A986,'Growth rates'!$C$4:$C$999,$W986)</f>
        <v>3.3475527002056515</v>
      </c>
      <c r="AO986" s="2">
        <f>SUMIFS('Growth rates'!T$4:T$999,'Growth rates'!$B$4:$B$999,Demands!$A986,'Growth rates'!$C$4:$C$999,$W986)</f>
        <v>3.6222195871973697</v>
      </c>
      <c r="AP986" s="2">
        <f>SUMIFS('Growth rates'!U$4:U$999,'Growth rates'!$B$4:$B$999,Demands!$A986,'Growth rates'!$C$4:$C$999,$W986)</f>
        <v>3.916065381044314</v>
      </c>
      <c r="AR986">
        <f>VLOOKUP(C986&amp;A986,Driver_elast!$A$2:$E$1161,5,FALSE)</f>
        <v>1.19807</v>
      </c>
      <c r="AS986">
        <f t="shared" si="321"/>
        <v>1</v>
      </c>
      <c r="AT986">
        <f t="shared" si="322"/>
        <v>0.2</v>
      </c>
      <c r="AV986" s="2" cm="1">
        <f t="array" ref="AV986">TREND($AR986:$AS986,$AR$3:$AS$3,AV$1)</f>
        <v>1.1980700000000013</v>
      </c>
      <c r="AW986" s="2" cm="1">
        <f t="array" ref="AW986">TREND($AR986:$AS986,$AR$3:$AS$3,AW$1)</f>
        <v>1.1932390243902447</v>
      </c>
      <c r="AX986" s="2" cm="1">
        <f t="array" ref="AX986">TREND($AR986:$AS986,$AR$3:$AS$3,AX$1)</f>
        <v>1.169084146341465</v>
      </c>
      <c r="AY986" s="2" cm="1">
        <f t="array" ref="AY986">TREND($AR986:$AS986,$AR$3:$AS$3,AY$1)</f>
        <v>1.1449292682926835</v>
      </c>
      <c r="AZ986" s="2" cm="1">
        <f t="array" ref="AZ986">TREND($AR986:$AS986,$AR$3:$AS$3,AZ$1)</f>
        <v>1.1207743902439038</v>
      </c>
      <c r="BA986" s="2" cm="1">
        <f t="array" ref="BA986">TREND($AR986:$AS986,$AR$3:$AS$3,BA$1)</f>
        <v>1.0966195121951241</v>
      </c>
      <c r="BB986" s="2" cm="1">
        <f t="array" ref="BB986">TREND($AR986:$AS986,$AR$3:$AS$3,BB$1)</f>
        <v>1.0724646341463426</v>
      </c>
      <c r="BC986" s="2" cm="1">
        <f t="array" ref="BC986">TREND($AR986:$AS986,$AR$3:$AS$3,BC$1)</f>
        <v>1.0483097560975629</v>
      </c>
      <c r="BD986" s="2" cm="1">
        <f t="array" ref="BD986">TREND($AR986:$AS986,$AR$3:$AS$3,BD$1)</f>
        <v>1.0241548780487815</v>
      </c>
      <c r="BE986" s="2" cm="1">
        <f t="array" ref="BE986">TREND($AR986:$AS986,$AR$3:$AS$3,BE$1)</f>
        <v>1.0000000000000018</v>
      </c>
      <c r="BF986" s="20" cm="1">
        <f t="array" ref="BF986">TREND($AS986:$AT986,$AS$3:$AT$3,BF$1)</f>
        <v>0.90000000000000568</v>
      </c>
      <c r="BG986" s="20" cm="1">
        <f t="array" ref="BG986">TREND($AS986:$AT986,$AS$3:$AT$3,BG$1)</f>
        <v>0.80000000000000426</v>
      </c>
      <c r="BH986" s="20" cm="1">
        <f t="array" ref="BH986">TREND($AS986:$AT986,$AS$3:$AT$3,BH$1)</f>
        <v>0.70000000000000284</v>
      </c>
      <c r="BI986" s="20" cm="1">
        <f t="array" ref="BI986">TREND($AS986:$AT986,$AS$3:$AT$3,BI$1)</f>
        <v>0.60000000000000142</v>
      </c>
      <c r="BJ986" s="20" cm="1">
        <f t="array" ref="BJ986">TREND($AS986:$AT986,$AS$3:$AT$3,BJ$1)</f>
        <v>0.5</v>
      </c>
      <c r="BK986" s="20" cm="1">
        <f t="array" ref="BK986">TREND($AS986:$AT986,$AS$3:$AT$3,BK$1)</f>
        <v>0.40000000000000568</v>
      </c>
      <c r="BL986" s="20" cm="1">
        <f t="array" ref="BL986">TREND($AS986:$AT986,$AS$3:$AT$3,BL$1)</f>
        <v>0.30000000000000426</v>
      </c>
      <c r="BM986" s="20" cm="1">
        <f t="array" ref="BM986">TREND($AS986:$AT986,$AS$3:$AT$3,BM$1)</f>
        <v>0.20000000000000284</v>
      </c>
    </row>
    <row r="987" spans="1:65" x14ac:dyDescent="0.35">
      <c r="A987" t="str">
        <f>IF(BYDem!B985="","\I:",BYDem!B985)</f>
        <v>Russia</v>
      </c>
      <c r="B987" t="str">
        <f>BYDem!E985</f>
        <v>RLI</v>
      </c>
      <c r="C987" t="str">
        <f t="shared" si="303"/>
        <v>RLI</v>
      </c>
      <c r="D987" s="4">
        <f>SUMIFS(BYDem!$M$2:$M$2000,BYDem!$B$2:$B$2000,Demands!$A987,BYDem!$E$2:$E$2000,Demands!$B987)</f>
        <v>100.979149458777</v>
      </c>
      <c r="E987" s="4">
        <f t="shared" si="304"/>
        <v>101.87124972344982</v>
      </c>
      <c r="F987" s="4">
        <f t="shared" si="305"/>
        <v>109.22822833885695</v>
      </c>
      <c r="G987" s="4">
        <f t="shared" si="306"/>
        <v>118.93374434058087</v>
      </c>
      <c r="H987" s="4">
        <f t="shared" si="307"/>
        <v>132.05185647610625</v>
      </c>
      <c r="I987" s="4">
        <f t="shared" si="308"/>
        <v>145.45730905959795</v>
      </c>
      <c r="J987" s="4">
        <f t="shared" si="309"/>
        <v>158.70325482868151</v>
      </c>
      <c r="K987" s="4">
        <f t="shared" si="310"/>
        <v>171.83077278060824</v>
      </c>
      <c r="L987" s="4">
        <f t="shared" si="311"/>
        <v>186.55899222848726</v>
      </c>
      <c r="M987" s="4">
        <f t="shared" si="312"/>
        <v>203.94225367833218</v>
      </c>
      <c r="N987" s="4">
        <f t="shared" si="313"/>
        <v>221.11744487709123</v>
      </c>
      <c r="O987" s="4">
        <f t="shared" si="314"/>
        <v>237.29728526194404</v>
      </c>
      <c r="P987" s="4">
        <f t="shared" si="315"/>
        <v>251.66703034551924</v>
      </c>
      <c r="Q987" s="4">
        <f t="shared" si="316"/>
        <v>264.08331257933759</v>
      </c>
      <c r="R987" s="4">
        <f t="shared" si="317"/>
        <v>274.70998872213926</v>
      </c>
      <c r="S987" s="4">
        <f t="shared" si="318"/>
        <v>283.59328873166703</v>
      </c>
      <c r="T987" s="4">
        <f t="shared" si="319"/>
        <v>290.50645335148647</v>
      </c>
      <c r="U987" s="4">
        <f t="shared" si="320"/>
        <v>295.17424321096951</v>
      </c>
      <c r="W987" s="5" t="str">
        <f>VLOOKUP(C987&amp;A987,Driver_elast!$A$2:$D$1161,4,FALSE)</f>
        <v>GDPPCAP</v>
      </c>
      <c r="X987" s="5">
        <v>1</v>
      </c>
      <c r="Y987" s="2">
        <f>SUMIFS('Growth rates'!D$4:D$999,'Growth rates'!$B$4:$B$999,Demands!$A987,'Growth rates'!$C$4:$C$999,$W987)</f>
        <v>1</v>
      </c>
      <c r="Z987" s="2">
        <f>SUMIFS('Growth rates'!E$4:E$999,'Growth rates'!$B$4:$B$999,Demands!$A987,'Growth rates'!$C$4:$C$999,$W987)</f>
        <v>1.0089207454579068</v>
      </c>
      <c r="AA987" s="2">
        <f>SUMIFS('Growth rates'!F$4:F$999,'Growth rates'!$B$4:$B$999,Demands!$A987,'Growth rates'!$C$4:$C$999,$W987)</f>
        <v>1.0824946999620062</v>
      </c>
      <c r="AB987" s="2">
        <f>SUMIFS('Growth rates'!G$4:G$999,'Growth rates'!$B$4:$B$999,Demands!$A987,'Growth rates'!$C$4:$C$999,$W987)</f>
        <v>1.1796191799836144</v>
      </c>
      <c r="AC987" s="2">
        <f>SUMIFS('Growth rates'!H$4:H$999,'Growth rates'!$B$4:$B$999,Demands!$A987,'Growth rates'!$C$4:$C$999,$W987)</f>
        <v>1.3109985757498979</v>
      </c>
      <c r="AD987" s="2">
        <f>SUMIFS('Growth rates'!I$4:I$999,'Growth rates'!$B$4:$B$999,Demands!$A987,'Growth rates'!$C$4:$C$999,$W987)</f>
        <v>1.4453859217391529</v>
      </c>
      <c r="AE987" s="2">
        <f>SUMIFS('Growth rates'!J$4:J$999,'Growth rates'!$B$4:$B$999,Demands!$A987,'Growth rates'!$C$4:$C$999,$W987)</f>
        <v>1.5782937102342043</v>
      </c>
      <c r="AF987" s="2">
        <f>SUMIFS('Growth rates'!K$4:K$999,'Growth rates'!$B$4:$B$999,Demands!$A987,'Growth rates'!$C$4:$C$999,$W987)</f>
        <v>1.7101205377051449</v>
      </c>
      <c r="AG987" s="2">
        <f>SUMIFS('Growth rates'!L$4:L$999,'Growth rates'!$B$4:$B$999,Demands!$A987,'Growth rates'!$C$4:$C$999,$W987)</f>
        <v>1.8581319537158474</v>
      </c>
      <c r="AH987" s="2">
        <f>SUMIFS('Growth rates'!M$4:M$999,'Growth rates'!$B$4:$B$999,Demands!$A987,'Growth rates'!$C$4:$C$999,$W987)</f>
        <v>2.0329598833372655</v>
      </c>
      <c r="AI987" s="2">
        <f>SUMIFS('Growth rates'!N$4:N$999,'Growth rates'!$B$4:$B$999,Demands!$A987,'Growth rates'!$C$4:$C$999,$W987)</f>
        <v>2.2250477145677809</v>
      </c>
      <c r="AJ987" s="2">
        <f>SUMIFS('Growth rates'!O$4:O$999,'Growth rates'!$B$4:$B$999,Demands!$A987,'Growth rates'!$C$4:$C$999,$W987)</f>
        <v>2.4305514663139061</v>
      </c>
      <c r="AK987" s="2">
        <f>SUMIFS('Growth rates'!P$4:P$999,'Growth rates'!$B$4:$B$999,Demands!$A987,'Growth rates'!$C$4:$C$999,$W987)</f>
        <v>2.6428672413002801</v>
      </c>
      <c r="AL987" s="2">
        <f>SUMIFS('Growth rates'!Q$4:Q$999,'Growth rates'!$B$4:$B$999,Demands!$A987,'Growth rates'!$C$4:$C$999,$W987)</f>
        <v>2.8623035739819591</v>
      </c>
      <c r="AM987" s="2">
        <f>SUMIFS('Growth rates'!R$4:R$999,'Growth rates'!$B$4:$B$999,Demands!$A987,'Growth rates'!$C$4:$C$999,$W987)</f>
        <v>3.0949098146650669</v>
      </c>
      <c r="AN987" s="2">
        <f>SUMIFS('Growth rates'!S$4:S$999,'Growth rates'!$B$4:$B$999,Demands!$A987,'Growth rates'!$C$4:$C$999,$W987)</f>
        <v>3.3475527002056515</v>
      </c>
      <c r="AO987" s="2">
        <f>SUMIFS('Growth rates'!T$4:T$999,'Growth rates'!$B$4:$B$999,Demands!$A987,'Growth rates'!$C$4:$C$999,$W987)</f>
        <v>3.6222195871973697</v>
      </c>
      <c r="AP987" s="2">
        <f>SUMIFS('Growth rates'!U$4:U$999,'Growth rates'!$B$4:$B$999,Demands!$A987,'Growth rates'!$C$4:$C$999,$W987)</f>
        <v>3.916065381044314</v>
      </c>
      <c r="AR987">
        <f>VLOOKUP(C987&amp;A987,Driver_elast!$A$2:$E$1161,5,FALSE)</f>
        <v>0.99033199999999999</v>
      </c>
      <c r="AS987">
        <f t="shared" si="321"/>
        <v>0.99033199999999999</v>
      </c>
      <c r="AT987">
        <f t="shared" si="322"/>
        <v>0.1980664</v>
      </c>
      <c r="AV987" s="2" cm="1">
        <f t="array" ref="AV987">TREND($AR987:$AS987,$AR$3:$AS$3,AV$1)</f>
        <v>0.99033199999999999</v>
      </c>
      <c r="AW987" s="2" cm="1">
        <f t="array" ref="AW987">TREND($AR987:$AS987,$AR$3:$AS$3,AW$1)</f>
        <v>0.99033199999999999</v>
      </c>
      <c r="AX987" s="2" cm="1">
        <f t="array" ref="AX987">TREND($AR987:$AS987,$AR$3:$AS$3,AX$1)</f>
        <v>0.99033199999999999</v>
      </c>
      <c r="AY987" s="2" cm="1">
        <f t="array" ref="AY987">TREND($AR987:$AS987,$AR$3:$AS$3,AY$1)</f>
        <v>0.99033199999999999</v>
      </c>
      <c r="AZ987" s="2" cm="1">
        <f t="array" ref="AZ987">TREND($AR987:$AS987,$AR$3:$AS$3,AZ$1)</f>
        <v>0.99033199999999999</v>
      </c>
      <c r="BA987" s="2" cm="1">
        <f t="array" ref="BA987">TREND($AR987:$AS987,$AR$3:$AS$3,BA$1)</f>
        <v>0.99033199999999999</v>
      </c>
      <c r="BB987" s="2" cm="1">
        <f t="array" ref="BB987">TREND($AR987:$AS987,$AR$3:$AS$3,BB$1)</f>
        <v>0.99033199999999999</v>
      </c>
      <c r="BC987" s="2" cm="1">
        <f t="array" ref="BC987">TREND($AR987:$AS987,$AR$3:$AS$3,BC$1)</f>
        <v>0.99033199999999999</v>
      </c>
      <c r="BD987" s="2" cm="1">
        <f t="array" ref="BD987">TREND($AR987:$AS987,$AR$3:$AS$3,BD$1)</f>
        <v>0.99033199999999999</v>
      </c>
      <c r="BE987" s="2" cm="1">
        <f t="array" ref="BE987">TREND($AR987:$AS987,$AR$3:$AS$3,BE$1)</f>
        <v>0.99033199999999999</v>
      </c>
      <c r="BF987" s="20" cm="1">
        <f t="array" ref="BF987">TREND($AS987:$AT987,$AS$3:$AT$3,BF$1)</f>
        <v>0.89129880000000128</v>
      </c>
      <c r="BG987" s="20" cm="1">
        <f t="array" ref="BG987">TREND($AS987:$AT987,$AS$3:$AT$3,BG$1)</f>
        <v>0.79226560000000035</v>
      </c>
      <c r="BH987" s="20" cm="1">
        <f t="array" ref="BH987">TREND($AS987:$AT987,$AS$3:$AT$3,BH$1)</f>
        <v>0.69323239999999942</v>
      </c>
      <c r="BI987" s="20" cm="1">
        <f t="array" ref="BI987">TREND($AS987:$AT987,$AS$3:$AT$3,BI$1)</f>
        <v>0.59419919999999848</v>
      </c>
      <c r="BJ987" s="20" cm="1">
        <f t="array" ref="BJ987">TREND($AS987:$AT987,$AS$3:$AT$3,BJ$1)</f>
        <v>0.49516600000000466</v>
      </c>
      <c r="BK987" s="20" cm="1">
        <f t="array" ref="BK987">TREND($AS987:$AT987,$AS$3:$AT$3,BK$1)</f>
        <v>0.39613280000000373</v>
      </c>
      <c r="BL987" s="20" cm="1">
        <f t="array" ref="BL987">TREND($AS987:$AT987,$AS$3:$AT$3,BL$1)</f>
        <v>0.29709960000000279</v>
      </c>
      <c r="BM987" s="20" cm="1">
        <f t="array" ref="BM987">TREND($AS987:$AT987,$AS$3:$AT$3,BM$1)</f>
        <v>0.19806640000000186</v>
      </c>
    </row>
    <row r="988" spans="1:65" x14ac:dyDescent="0.35">
      <c r="A988" t="str">
        <f>IF(BYDem!B986="","\I:",BYDem!B986)</f>
        <v>Russia</v>
      </c>
      <c r="B988" t="str">
        <f>BYDem!E986</f>
        <v>ROT</v>
      </c>
      <c r="C988" t="str">
        <f t="shared" si="303"/>
        <v>ROT</v>
      </c>
      <c r="D988" s="4">
        <f>SUMIFS(BYDem!$M$2:$M$2000,BYDem!$B$2:$B$2000,Demands!$A988,BYDem!$E$2:$E$2000,Demands!$B988)</f>
        <v>69.086330491762993</v>
      </c>
      <c r="E988" s="4">
        <f t="shared" si="304"/>
        <v>69.821725574612557</v>
      </c>
      <c r="F988" s="4">
        <f t="shared" si="305"/>
        <v>75.774280292695508</v>
      </c>
      <c r="G988" s="4">
        <f t="shared" si="306"/>
        <v>83.558290660673833</v>
      </c>
      <c r="H988" s="4">
        <f t="shared" si="307"/>
        <v>93.988503737973005</v>
      </c>
      <c r="I988" s="4">
        <f t="shared" si="308"/>
        <v>104.5539260787119</v>
      </c>
      <c r="J988" s="4">
        <f t="shared" si="309"/>
        <v>114.86466847541962</v>
      </c>
      <c r="K988" s="4">
        <f t="shared" si="310"/>
        <v>124.92221535998648</v>
      </c>
      <c r="L988" s="4">
        <f t="shared" si="311"/>
        <v>135.99543223949155</v>
      </c>
      <c r="M988" s="4">
        <f t="shared" si="312"/>
        <v>148.79097122629705</v>
      </c>
      <c r="N988" s="4">
        <f t="shared" si="313"/>
        <v>161.44387288137611</v>
      </c>
      <c r="O988" s="4">
        <f t="shared" si="314"/>
        <v>173.37254168477466</v>
      </c>
      <c r="P988" s="4">
        <f t="shared" si="315"/>
        <v>183.97376047875045</v>
      </c>
      <c r="Q988" s="4">
        <f t="shared" si="316"/>
        <v>193.13892625285555</v>
      </c>
      <c r="R988" s="4">
        <f t="shared" si="317"/>
        <v>200.98668216065218</v>
      </c>
      <c r="S988" s="4">
        <f t="shared" si="318"/>
        <v>207.54943951089069</v>
      </c>
      <c r="T988" s="4">
        <f t="shared" si="319"/>
        <v>212.65827246015218</v>
      </c>
      <c r="U988" s="4">
        <f t="shared" si="320"/>
        <v>216.10857343638446</v>
      </c>
      <c r="W988" s="5" t="str">
        <f>VLOOKUP(C988&amp;A988,Driver_elast!$A$2:$D$1161,4,FALSE)</f>
        <v>GDPPCAP</v>
      </c>
      <c r="X988" s="5">
        <v>1</v>
      </c>
      <c r="Y988" s="2">
        <f>SUMIFS('Growth rates'!D$4:D$999,'Growth rates'!$B$4:$B$999,Demands!$A988,'Growth rates'!$C$4:$C$999,$W988)</f>
        <v>1</v>
      </c>
      <c r="Z988" s="2">
        <f>SUMIFS('Growth rates'!E$4:E$999,'Growth rates'!$B$4:$B$999,Demands!$A988,'Growth rates'!$C$4:$C$999,$W988)</f>
        <v>1.0089207454579068</v>
      </c>
      <c r="AA988" s="2">
        <f>SUMIFS('Growth rates'!F$4:F$999,'Growth rates'!$B$4:$B$999,Demands!$A988,'Growth rates'!$C$4:$C$999,$W988)</f>
        <v>1.0824946999620062</v>
      </c>
      <c r="AB988" s="2">
        <f>SUMIFS('Growth rates'!G$4:G$999,'Growth rates'!$B$4:$B$999,Demands!$A988,'Growth rates'!$C$4:$C$999,$W988)</f>
        <v>1.1796191799836144</v>
      </c>
      <c r="AC988" s="2">
        <f>SUMIFS('Growth rates'!H$4:H$999,'Growth rates'!$B$4:$B$999,Demands!$A988,'Growth rates'!$C$4:$C$999,$W988)</f>
        <v>1.3109985757498979</v>
      </c>
      <c r="AD988" s="2">
        <f>SUMIFS('Growth rates'!I$4:I$999,'Growth rates'!$B$4:$B$999,Demands!$A988,'Growth rates'!$C$4:$C$999,$W988)</f>
        <v>1.4453859217391529</v>
      </c>
      <c r="AE988" s="2">
        <f>SUMIFS('Growth rates'!J$4:J$999,'Growth rates'!$B$4:$B$999,Demands!$A988,'Growth rates'!$C$4:$C$999,$W988)</f>
        <v>1.5782937102342043</v>
      </c>
      <c r="AF988" s="2">
        <f>SUMIFS('Growth rates'!K$4:K$999,'Growth rates'!$B$4:$B$999,Demands!$A988,'Growth rates'!$C$4:$C$999,$W988)</f>
        <v>1.7101205377051449</v>
      </c>
      <c r="AG988" s="2">
        <f>SUMIFS('Growth rates'!L$4:L$999,'Growth rates'!$B$4:$B$999,Demands!$A988,'Growth rates'!$C$4:$C$999,$W988)</f>
        <v>1.8581319537158474</v>
      </c>
      <c r="AH988" s="2">
        <f>SUMIFS('Growth rates'!M$4:M$999,'Growth rates'!$B$4:$B$999,Demands!$A988,'Growth rates'!$C$4:$C$999,$W988)</f>
        <v>2.0329598833372655</v>
      </c>
      <c r="AI988" s="2">
        <f>SUMIFS('Growth rates'!N$4:N$999,'Growth rates'!$B$4:$B$999,Demands!$A988,'Growth rates'!$C$4:$C$999,$W988)</f>
        <v>2.2250477145677809</v>
      </c>
      <c r="AJ988" s="2">
        <f>SUMIFS('Growth rates'!O$4:O$999,'Growth rates'!$B$4:$B$999,Demands!$A988,'Growth rates'!$C$4:$C$999,$W988)</f>
        <v>2.4305514663139061</v>
      </c>
      <c r="AK988" s="2">
        <f>SUMIFS('Growth rates'!P$4:P$999,'Growth rates'!$B$4:$B$999,Demands!$A988,'Growth rates'!$C$4:$C$999,$W988)</f>
        <v>2.6428672413002801</v>
      </c>
      <c r="AL988" s="2">
        <f>SUMIFS('Growth rates'!Q$4:Q$999,'Growth rates'!$B$4:$B$999,Demands!$A988,'Growth rates'!$C$4:$C$999,$W988)</f>
        <v>2.8623035739819591</v>
      </c>
      <c r="AM988" s="2">
        <f>SUMIFS('Growth rates'!R$4:R$999,'Growth rates'!$B$4:$B$999,Demands!$A988,'Growth rates'!$C$4:$C$999,$W988)</f>
        <v>3.0949098146650669</v>
      </c>
      <c r="AN988" s="2">
        <f>SUMIFS('Growth rates'!S$4:S$999,'Growth rates'!$B$4:$B$999,Demands!$A988,'Growth rates'!$C$4:$C$999,$W988)</f>
        <v>3.3475527002056515</v>
      </c>
      <c r="AO988" s="2">
        <f>SUMIFS('Growth rates'!T$4:T$999,'Growth rates'!$B$4:$B$999,Demands!$A988,'Growth rates'!$C$4:$C$999,$W988)</f>
        <v>3.6222195871973697</v>
      </c>
      <c r="AP988" s="2">
        <f>SUMIFS('Growth rates'!U$4:U$999,'Growth rates'!$B$4:$B$999,Demands!$A988,'Growth rates'!$C$4:$C$999,$W988)</f>
        <v>3.916065381044314</v>
      </c>
      <c r="AR988">
        <f>VLOOKUP(C988&amp;A988,Driver_elast!$A$2:$E$1161,5,FALSE)</f>
        <v>1.19807</v>
      </c>
      <c r="AS988">
        <f t="shared" si="321"/>
        <v>1</v>
      </c>
      <c r="AT988">
        <f t="shared" si="322"/>
        <v>0.2</v>
      </c>
      <c r="AV988" s="2" cm="1">
        <f t="array" ref="AV988">TREND($AR988:$AS988,$AR$3:$AS$3,AV$1)</f>
        <v>1.1980700000000013</v>
      </c>
      <c r="AW988" s="2" cm="1">
        <f t="array" ref="AW988">TREND($AR988:$AS988,$AR$3:$AS$3,AW$1)</f>
        <v>1.1932390243902447</v>
      </c>
      <c r="AX988" s="2" cm="1">
        <f t="array" ref="AX988">TREND($AR988:$AS988,$AR$3:$AS$3,AX$1)</f>
        <v>1.169084146341465</v>
      </c>
      <c r="AY988" s="2" cm="1">
        <f t="array" ref="AY988">TREND($AR988:$AS988,$AR$3:$AS$3,AY$1)</f>
        <v>1.1449292682926835</v>
      </c>
      <c r="AZ988" s="2" cm="1">
        <f t="array" ref="AZ988">TREND($AR988:$AS988,$AR$3:$AS$3,AZ$1)</f>
        <v>1.1207743902439038</v>
      </c>
      <c r="BA988" s="2" cm="1">
        <f t="array" ref="BA988">TREND($AR988:$AS988,$AR$3:$AS$3,BA$1)</f>
        <v>1.0966195121951241</v>
      </c>
      <c r="BB988" s="2" cm="1">
        <f t="array" ref="BB988">TREND($AR988:$AS988,$AR$3:$AS$3,BB$1)</f>
        <v>1.0724646341463426</v>
      </c>
      <c r="BC988" s="2" cm="1">
        <f t="array" ref="BC988">TREND($AR988:$AS988,$AR$3:$AS$3,BC$1)</f>
        <v>1.0483097560975629</v>
      </c>
      <c r="BD988" s="2" cm="1">
        <f t="array" ref="BD988">TREND($AR988:$AS988,$AR$3:$AS$3,BD$1)</f>
        <v>1.0241548780487815</v>
      </c>
      <c r="BE988" s="2" cm="1">
        <f t="array" ref="BE988">TREND($AR988:$AS988,$AR$3:$AS$3,BE$1)</f>
        <v>1.0000000000000018</v>
      </c>
      <c r="BF988" s="20" cm="1">
        <f t="array" ref="BF988">TREND($AS988:$AT988,$AS$3:$AT$3,BF$1)</f>
        <v>0.90000000000000568</v>
      </c>
      <c r="BG988" s="20" cm="1">
        <f t="array" ref="BG988">TREND($AS988:$AT988,$AS$3:$AT$3,BG$1)</f>
        <v>0.80000000000000426</v>
      </c>
      <c r="BH988" s="20" cm="1">
        <f t="array" ref="BH988">TREND($AS988:$AT988,$AS$3:$AT$3,BH$1)</f>
        <v>0.70000000000000284</v>
      </c>
      <c r="BI988" s="20" cm="1">
        <f t="array" ref="BI988">TREND($AS988:$AT988,$AS$3:$AT$3,BI$1)</f>
        <v>0.60000000000000142</v>
      </c>
      <c r="BJ988" s="20" cm="1">
        <f t="array" ref="BJ988">TREND($AS988:$AT988,$AS$3:$AT$3,BJ$1)</f>
        <v>0.5</v>
      </c>
      <c r="BK988" s="20" cm="1">
        <f t="array" ref="BK988">TREND($AS988:$AT988,$AS$3:$AT$3,BK$1)</f>
        <v>0.40000000000000568</v>
      </c>
      <c r="BL988" s="20" cm="1">
        <f t="array" ref="BL988">TREND($AS988:$AT988,$AS$3:$AT$3,BL$1)</f>
        <v>0.30000000000000426</v>
      </c>
      <c r="BM988" s="20" cm="1">
        <f t="array" ref="BM988">TREND($AS988:$AT988,$AS$3:$AT$3,BM$1)</f>
        <v>0.20000000000000284</v>
      </c>
    </row>
    <row r="989" spans="1:65" x14ac:dyDescent="0.35">
      <c r="A989" t="str">
        <f>IF(BYDem!B987="","\I:",BYDem!B987)</f>
        <v>Russia</v>
      </c>
      <c r="B989" t="str">
        <f>BYDem!E987</f>
        <v>RRF</v>
      </c>
      <c r="C989" t="str">
        <f t="shared" si="303"/>
        <v>RRF</v>
      </c>
      <c r="D989" s="4">
        <f>SUMIFS(BYDem!$M$2:$M$2000,BYDem!$B$2:$B$2000,Demands!$A989,BYDem!$E$2:$E$2000,Demands!$B989)</f>
        <v>90.117308709594695</v>
      </c>
      <c r="E989" s="4">
        <f t="shared" si="304"/>
        <v>90.913450045527128</v>
      </c>
      <c r="F989" s="4">
        <f t="shared" si="305"/>
        <v>97.479073905581387</v>
      </c>
      <c r="G989" s="4">
        <f t="shared" si="306"/>
        <v>106.14061429685117</v>
      </c>
      <c r="H989" s="4">
        <f t="shared" si="307"/>
        <v>117.84767429230915</v>
      </c>
      <c r="I989" s="4">
        <f t="shared" si="308"/>
        <v>129.81116690769829</v>
      </c>
      <c r="J989" s="4">
        <f t="shared" si="309"/>
        <v>141.63231008845321</v>
      </c>
      <c r="K989" s="4">
        <f t="shared" si="310"/>
        <v>153.34776416194461</v>
      </c>
      <c r="L989" s="4">
        <f t="shared" si="311"/>
        <v>166.49173998112104</v>
      </c>
      <c r="M989" s="4">
        <f t="shared" si="312"/>
        <v>182.00516772191204</v>
      </c>
      <c r="N989" s="4">
        <f t="shared" si="313"/>
        <v>197.33290632637252</v>
      </c>
      <c r="O989" s="4">
        <f t="shared" si="314"/>
        <v>211.77235920995011</v>
      </c>
      <c r="P989" s="4">
        <f t="shared" si="315"/>
        <v>224.59642002562745</v>
      </c>
      <c r="Q989" s="4">
        <f t="shared" si="316"/>
        <v>235.67714258159677</v>
      </c>
      <c r="R989" s="4">
        <f t="shared" si="317"/>
        <v>245.16075835426366</v>
      </c>
      <c r="S989" s="4">
        <f t="shared" si="318"/>
        <v>253.08852456747948</v>
      </c>
      <c r="T989" s="4">
        <f t="shared" si="319"/>
        <v>259.25807336585638</v>
      </c>
      <c r="U989" s="4">
        <f t="shared" si="320"/>
        <v>263.423771552196</v>
      </c>
      <c r="W989" s="5" t="str">
        <f>VLOOKUP(C989&amp;A989,Driver_elast!$A$2:$D$1161,4,FALSE)</f>
        <v>GDPPCAP</v>
      </c>
      <c r="X989" s="5">
        <v>1</v>
      </c>
      <c r="Y989" s="2">
        <f>SUMIFS('Growth rates'!D$4:D$999,'Growth rates'!$B$4:$B$999,Demands!$A989,'Growth rates'!$C$4:$C$999,$W989)</f>
        <v>1</v>
      </c>
      <c r="Z989" s="2">
        <f>SUMIFS('Growth rates'!E$4:E$999,'Growth rates'!$B$4:$B$999,Demands!$A989,'Growth rates'!$C$4:$C$999,$W989)</f>
        <v>1.0089207454579068</v>
      </c>
      <c r="AA989" s="2">
        <f>SUMIFS('Growth rates'!F$4:F$999,'Growth rates'!$B$4:$B$999,Demands!$A989,'Growth rates'!$C$4:$C$999,$W989)</f>
        <v>1.0824946999620062</v>
      </c>
      <c r="AB989" s="2">
        <f>SUMIFS('Growth rates'!G$4:G$999,'Growth rates'!$B$4:$B$999,Demands!$A989,'Growth rates'!$C$4:$C$999,$W989)</f>
        <v>1.1796191799836144</v>
      </c>
      <c r="AC989" s="2">
        <f>SUMIFS('Growth rates'!H$4:H$999,'Growth rates'!$B$4:$B$999,Demands!$A989,'Growth rates'!$C$4:$C$999,$W989)</f>
        <v>1.3109985757498979</v>
      </c>
      <c r="AD989" s="2">
        <f>SUMIFS('Growth rates'!I$4:I$999,'Growth rates'!$B$4:$B$999,Demands!$A989,'Growth rates'!$C$4:$C$999,$W989)</f>
        <v>1.4453859217391529</v>
      </c>
      <c r="AE989" s="2">
        <f>SUMIFS('Growth rates'!J$4:J$999,'Growth rates'!$B$4:$B$999,Demands!$A989,'Growth rates'!$C$4:$C$999,$W989)</f>
        <v>1.5782937102342043</v>
      </c>
      <c r="AF989" s="2">
        <f>SUMIFS('Growth rates'!K$4:K$999,'Growth rates'!$B$4:$B$999,Demands!$A989,'Growth rates'!$C$4:$C$999,$W989)</f>
        <v>1.7101205377051449</v>
      </c>
      <c r="AG989" s="2">
        <f>SUMIFS('Growth rates'!L$4:L$999,'Growth rates'!$B$4:$B$999,Demands!$A989,'Growth rates'!$C$4:$C$999,$W989)</f>
        <v>1.8581319537158474</v>
      </c>
      <c r="AH989" s="2">
        <f>SUMIFS('Growth rates'!M$4:M$999,'Growth rates'!$B$4:$B$999,Demands!$A989,'Growth rates'!$C$4:$C$999,$W989)</f>
        <v>2.0329598833372655</v>
      </c>
      <c r="AI989" s="2">
        <f>SUMIFS('Growth rates'!N$4:N$999,'Growth rates'!$B$4:$B$999,Demands!$A989,'Growth rates'!$C$4:$C$999,$W989)</f>
        <v>2.2250477145677809</v>
      </c>
      <c r="AJ989" s="2">
        <f>SUMIFS('Growth rates'!O$4:O$999,'Growth rates'!$B$4:$B$999,Demands!$A989,'Growth rates'!$C$4:$C$999,$W989)</f>
        <v>2.4305514663139061</v>
      </c>
      <c r="AK989" s="2">
        <f>SUMIFS('Growth rates'!P$4:P$999,'Growth rates'!$B$4:$B$999,Demands!$A989,'Growth rates'!$C$4:$C$999,$W989)</f>
        <v>2.6428672413002801</v>
      </c>
      <c r="AL989" s="2">
        <f>SUMIFS('Growth rates'!Q$4:Q$999,'Growth rates'!$B$4:$B$999,Demands!$A989,'Growth rates'!$C$4:$C$999,$W989)</f>
        <v>2.8623035739819591</v>
      </c>
      <c r="AM989" s="2">
        <f>SUMIFS('Growth rates'!R$4:R$999,'Growth rates'!$B$4:$B$999,Demands!$A989,'Growth rates'!$C$4:$C$999,$W989)</f>
        <v>3.0949098146650669</v>
      </c>
      <c r="AN989" s="2">
        <f>SUMIFS('Growth rates'!S$4:S$999,'Growth rates'!$B$4:$B$999,Demands!$A989,'Growth rates'!$C$4:$C$999,$W989)</f>
        <v>3.3475527002056515</v>
      </c>
      <c r="AO989" s="2">
        <f>SUMIFS('Growth rates'!T$4:T$999,'Growth rates'!$B$4:$B$999,Demands!$A989,'Growth rates'!$C$4:$C$999,$W989)</f>
        <v>3.6222195871973697</v>
      </c>
      <c r="AP989" s="2">
        <f>SUMIFS('Growth rates'!U$4:U$999,'Growth rates'!$B$4:$B$999,Demands!$A989,'Growth rates'!$C$4:$C$999,$W989)</f>
        <v>3.916065381044314</v>
      </c>
      <c r="AR989">
        <f>VLOOKUP(C989&amp;A989,Driver_elast!$A$2:$E$1161,5,FALSE)</f>
        <v>0.99033199999999999</v>
      </c>
      <c r="AS989">
        <f t="shared" si="321"/>
        <v>0.99033199999999999</v>
      </c>
      <c r="AT989">
        <f t="shared" si="322"/>
        <v>0.1980664</v>
      </c>
      <c r="AV989" s="2" cm="1">
        <f t="array" ref="AV989">TREND($AR989:$AS989,$AR$3:$AS$3,AV$1)</f>
        <v>0.99033199999999999</v>
      </c>
      <c r="AW989" s="2" cm="1">
        <f t="array" ref="AW989">TREND($AR989:$AS989,$AR$3:$AS$3,AW$1)</f>
        <v>0.99033199999999999</v>
      </c>
      <c r="AX989" s="2" cm="1">
        <f t="array" ref="AX989">TREND($AR989:$AS989,$AR$3:$AS$3,AX$1)</f>
        <v>0.99033199999999999</v>
      </c>
      <c r="AY989" s="2" cm="1">
        <f t="array" ref="AY989">TREND($AR989:$AS989,$AR$3:$AS$3,AY$1)</f>
        <v>0.99033199999999999</v>
      </c>
      <c r="AZ989" s="2" cm="1">
        <f t="array" ref="AZ989">TREND($AR989:$AS989,$AR$3:$AS$3,AZ$1)</f>
        <v>0.99033199999999999</v>
      </c>
      <c r="BA989" s="2" cm="1">
        <f t="array" ref="BA989">TREND($AR989:$AS989,$AR$3:$AS$3,BA$1)</f>
        <v>0.99033199999999999</v>
      </c>
      <c r="BB989" s="2" cm="1">
        <f t="array" ref="BB989">TREND($AR989:$AS989,$AR$3:$AS$3,BB$1)</f>
        <v>0.99033199999999999</v>
      </c>
      <c r="BC989" s="2" cm="1">
        <f t="array" ref="BC989">TREND($AR989:$AS989,$AR$3:$AS$3,BC$1)</f>
        <v>0.99033199999999999</v>
      </c>
      <c r="BD989" s="2" cm="1">
        <f t="array" ref="BD989">TREND($AR989:$AS989,$AR$3:$AS$3,BD$1)</f>
        <v>0.99033199999999999</v>
      </c>
      <c r="BE989" s="2" cm="1">
        <f t="array" ref="BE989">TREND($AR989:$AS989,$AR$3:$AS$3,BE$1)</f>
        <v>0.99033199999999999</v>
      </c>
      <c r="BF989" s="20" cm="1">
        <f t="array" ref="BF989">TREND($AS989:$AT989,$AS$3:$AT$3,BF$1)</f>
        <v>0.89129880000000128</v>
      </c>
      <c r="BG989" s="20" cm="1">
        <f t="array" ref="BG989">TREND($AS989:$AT989,$AS$3:$AT$3,BG$1)</f>
        <v>0.79226560000000035</v>
      </c>
      <c r="BH989" s="20" cm="1">
        <f t="array" ref="BH989">TREND($AS989:$AT989,$AS$3:$AT$3,BH$1)</f>
        <v>0.69323239999999942</v>
      </c>
      <c r="BI989" s="20" cm="1">
        <f t="array" ref="BI989">TREND($AS989:$AT989,$AS$3:$AT$3,BI$1)</f>
        <v>0.59419919999999848</v>
      </c>
      <c r="BJ989" s="20" cm="1">
        <f t="array" ref="BJ989">TREND($AS989:$AT989,$AS$3:$AT$3,BJ$1)</f>
        <v>0.49516600000000466</v>
      </c>
      <c r="BK989" s="20" cm="1">
        <f t="array" ref="BK989">TREND($AS989:$AT989,$AS$3:$AT$3,BK$1)</f>
        <v>0.39613280000000373</v>
      </c>
      <c r="BL989" s="20" cm="1">
        <f t="array" ref="BL989">TREND($AS989:$AT989,$AS$3:$AT$3,BL$1)</f>
        <v>0.29709960000000279</v>
      </c>
      <c r="BM989" s="20" cm="1">
        <f t="array" ref="BM989">TREND($AS989:$AT989,$AS$3:$AT$3,BM$1)</f>
        <v>0.19806640000000186</v>
      </c>
    </row>
    <row r="990" spans="1:65" x14ac:dyDescent="0.35">
      <c r="A990" t="str">
        <f>IF(BYDem!B988="","\I:",BYDem!B988)</f>
        <v>Russia</v>
      </c>
      <c r="B990" t="str">
        <f>BYDem!E988</f>
        <v>RSC</v>
      </c>
      <c r="C990" t="str">
        <f t="shared" si="303"/>
        <v>RSC</v>
      </c>
      <c r="D990" s="4">
        <f>SUMIFS(BYDem!$M$2:$M$2000,BYDem!$B$2:$B$2000,Demands!$A990,BYDem!$E$2:$E$2000,Demands!$B990)</f>
        <v>34.5222765111724</v>
      </c>
      <c r="E990" s="4">
        <f t="shared" si="304"/>
        <v>34.981245773028569</v>
      </c>
      <c r="F990" s="4">
        <f t="shared" si="305"/>
        <v>38.783011452018187</v>
      </c>
      <c r="G990" s="4">
        <f t="shared" si="306"/>
        <v>43.968951396400463</v>
      </c>
      <c r="H990" s="4">
        <f t="shared" si="307"/>
        <v>51.267131385124543</v>
      </c>
      <c r="I990" s="4">
        <f t="shared" si="308"/>
        <v>59.099230979072289</v>
      </c>
      <c r="J990" s="4">
        <f t="shared" si="309"/>
        <v>67.198232260438786</v>
      </c>
      <c r="K990" s="4">
        <f t="shared" si="310"/>
        <v>75.563057073713139</v>
      </c>
      <c r="L990" s="4">
        <f t="shared" si="311"/>
        <v>85.3098342440192</v>
      </c>
      <c r="M990" s="4">
        <f t="shared" si="312"/>
        <v>97.272181004303533</v>
      </c>
      <c r="N990" s="4">
        <f t="shared" si="313"/>
        <v>109.59997118490971</v>
      </c>
      <c r="O990" s="4">
        <f t="shared" si="314"/>
        <v>121.66876533663299</v>
      </c>
      <c r="P990" s="4">
        <f t="shared" si="315"/>
        <v>132.75636685555523</v>
      </c>
      <c r="Q990" s="4">
        <f t="shared" si="316"/>
        <v>142.61286907960212</v>
      </c>
      <c r="R990" s="4">
        <f t="shared" si="317"/>
        <v>151.24896420905341</v>
      </c>
      <c r="S990" s="4">
        <f t="shared" si="318"/>
        <v>158.60924701761112</v>
      </c>
      <c r="T990" s="4">
        <f t="shared" si="319"/>
        <v>164.42775543907555</v>
      </c>
      <c r="U990" s="4">
        <f t="shared" si="320"/>
        <v>168.40363165313332</v>
      </c>
      <c r="W990" s="5" t="str">
        <f>VLOOKUP(C990&amp;A990,Driver_elast!$A$2:$D$1161,4,FALSE)</f>
        <v>GDPPCAP</v>
      </c>
      <c r="X990" s="5">
        <v>0</v>
      </c>
      <c r="Y990" s="2">
        <f>SUMIFS('Growth rates'!D$4:D$999,'Growth rates'!$B$4:$B$999,Demands!$A990,'Growth rates'!$C$4:$C$999,$W990)</f>
        <v>1</v>
      </c>
      <c r="Z990" s="2">
        <f>SUMIFS('Growth rates'!E$4:E$999,'Growth rates'!$B$4:$B$999,Demands!$A990,'Growth rates'!$C$4:$C$999,$W990)</f>
        <v>1.0089207454579068</v>
      </c>
      <c r="AA990" s="2">
        <f>SUMIFS('Growth rates'!F$4:F$999,'Growth rates'!$B$4:$B$999,Demands!$A990,'Growth rates'!$C$4:$C$999,$W990)</f>
        <v>1.0824946999620062</v>
      </c>
      <c r="AB990" s="2">
        <f>SUMIFS('Growth rates'!G$4:G$999,'Growth rates'!$B$4:$B$999,Demands!$A990,'Growth rates'!$C$4:$C$999,$W990)</f>
        <v>1.1796191799836144</v>
      </c>
      <c r="AC990" s="2">
        <f>SUMIFS('Growth rates'!H$4:H$999,'Growth rates'!$B$4:$B$999,Demands!$A990,'Growth rates'!$C$4:$C$999,$W990)</f>
        <v>1.3109985757498979</v>
      </c>
      <c r="AD990" s="2">
        <f>SUMIFS('Growth rates'!I$4:I$999,'Growth rates'!$B$4:$B$999,Demands!$A990,'Growth rates'!$C$4:$C$999,$W990)</f>
        <v>1.4453859217391529</v>
      </c>
      <c r="AE990" s="2">
        <f>SUMIFS('Growth rates'!J$4:J$999,'Growth rates'!$B$4:$B$999,Demands!$A990,'Growth rates'!$C$4:$C$999,$W990)</f>
        <v>1.5782937102342043</v>
      </c>
      <c r="AF990" s="2">
        <f>SUMIFS('Growth rates'!K$4:K$999,'Growth rates'!$B$4:$B$999,Demands!$A990,'Growth rates'!$C$4:$C$999,$W990)</f>
        <v>1.7101205377051449</v>
      </c>
      <c r="AG990" s="2">
        <f>SUMIFS('Growth rates'!L$4:L$999,'Growth rates'!$B$4:$B$999,Demands!$A990,'Growth rates'!$C$4:$C$999,$W990)</f>
        <v>1.8581319537158474</v>
      </c>
      <c r="AH990" s="2">
        <f>SUMIFS('Growth rates'!M$4:M$999,'Growth rates'!$B$4:$B$999,Demands!$A990,'Growth rates'!$C$4:$C$999,$W990)</f>
        <v>2.0329598833372655</v>
      </c>
      <c r="AI990" s="2">
        <f>SUMIFS('Growth rates'!N$4:N$999,'Growth rates'!$B$4:$B$999,Demands!$A990,'Growth rates'!$C$4:$C$999,$W990)</f>
        <v>2.2250477145677809</v>
      </c>
      <c r="AJ990" s="2">
        <f>SUMIFS('Growth rates'!O$4:O$999,'Growth rates'!$B$4:$B$999,Demands!$A990,'Growth rates'!$C$4:$C$999,$W990)</f>
        <v>2.4305514663139061</v>
      </c>
      <c r="AK990" s="2">
        <f>SUMIFS('Growth rates'!P$4:P$999,'Growth rates'!$B$4:$B$999,Demands!$A990,'Growth rates'!$C$4:$C$999,$W990)</f>
        <v>2.6428672413002801</v>
      </c>
      <c r="AL990" s="2">
        <f>SUMIFS('Growth rates'!Q$4:Q$999,'Growth rates'!$B$4:$B$999,Demands!$A990,'Growth rates'!$C$4:$C$999,$W990)</f>
        <v>2.8623035739819591</v>
      </c>
      <c r="AM990" s="2">
        <f>SUMIFS('Growth rates'!R$4:R$999,'Growth rates'!$B$4:$B$999,Demands!$A990,'Growth rates'!$C$4:$C$999,$W990)</f>
        <v>3.0949098146650669</v>
      </c>
      <c r="AN990" s="2">
        <f>SUMIFS('Growth rates'!S$4:S$999,'Growth rates'!$B$4:$B$999,Demands!$A990,'Growth rates'!$C$4:$C$999,$W990)</f>
        <v>3.3475527002056515</v>
      </c>
      <c r="AO990" s="2">
        <f>SUMIFS('Growth rates'!T$4:T$999,'Growth rates'!$B$4:$B$999,Demands!$A990,'Growth rates'!$C$4:$C$999,$W990)</f>
        <v>3.6222195871973697</v>
      </c>
      <c r="AP990" s="2">
        <f>SUMIFS('Growth rates'!U$4:U$999,'Growth rates'!$B$4:$B$999,Demands!$A990,'Growth rates'!$C$4:$C$999,$W990)</f>
        <v>3.916065381044314</v>
      </c>
      <c r="AR990">
        <f>VLOOKUP(C990&amp;A990,Driver_elast!$A$2:$E$1161,5,FALSE)</f>
        <v>1.490332</v>
      </c>
      <c r="AS990">
        <f t="shared" si="321"/>
        <v>1.490332</v>
      </c>
      <c r="AT990">
        <f t="shared" si="322"/>
        <v>0.29806640000000001</v>
      </c>
      <c r="AV990" s="2" cm="1">
        <f t="array" ref="AV990">TREND($AR990:$AS990,$AR$3:$AS$3,AV$1)</f>
        <v>1.490332</v>
      </c>
      <c r="AW990" s="2" cm="1">
        <f t="array" ref="AW990">TREND($AR990:$AS990,$AR$3:$AS$3,AW$1)</f>
        <v>1.490332</v>
      </c>
      <c r="AX990" s="2" cm="1">
        <f t="array" ref="AX990">TREND($AR990:$AS990,$AR$3:$AS$3,AX$1)</f>
        <v>1.490332</v>
      </c>
      <c r="AY990" s="2" cm="1">
        <f t="array" ref="AY990">TREND($AR990:$AS990,$AR$3:$AS$3,AY$1)</f>
        <v>1.490332</v>
      </c>
      <c r="AZ990" s="2" cm="1">
        <f t="array" ref="AZ990">TREND($AR990:$AS990,$AR$3:$AS$3,AZ$1)</f>
        <v>1.490332</v>
      </c>
      <c r="BA990" s="2" cm="1">
        <f t="array" ref="BA990">TREND($AR990:$AS990,$AR$3:$AS$3,BA$1)</f>
        <v>1.490332</v>
      </c>
      <c r="BB990" s="2" cm="1">
        <f t="array" ref="BB990">TREND($AR990:$AS990,$AR$3:$AS$3,BB$1)</f>
        <v>1.490332</v>
      </c>
      <c r="BC990" s="2" cm="1">
        <f t="array" ref="BC990">TREND($AR990:$AS990,$AR$3:$AS$3,BC$1)</f>
        <v>1.490332</v>
      </c>
      <c r="BD990" s="2" cm="1">
        <f t="array" ref="BD990">TREND($AR990:$AS990,$AR$3:$AS$3,BD$1)</f>
        <v>1.490332</v>
      </c>
      <c r="BE990" s="2" cm="1">
        <f t="array" ref="BE990">TREND($AR990:$AS990,$AR$3:$AS$3,BE$1)</f>
        <v>1.490332</v>
      </c>
      <c r="BF990" s="20" cm="1">
        <f t="array" ref="BF990">TREND($AS990:$AT990,$AS$3:$AT$3,BF$1)</f>
        <v>1.341298799999997</v>
      </c>
      <c r="BG990" s="20" cm="1">
        <f t="array" ref="BG990">TREND($AS990:$AT990,$AS$3:$AT$3,BG$1)</f>
        <v>1.1922655999999989</v>
      </c>
      <c r="BH990" s="20" cm="1">
        <f t="array" ref="BH990">TREND($AS990:$AT990,$AS$3:$AT$3,BH$1)</f>
        <v>1.0432324000000008</v>
      </c>
      <c r="BI990" s="20" cm="1">
        <f t="array" ref="BI990">TREND($AS990:$AT990,$AS$3:$AT$3,BI$1)</f>
        <v>0.89419920000000275</v>
      </c>
      <c r="BJ990" s="20" cm="1">
        <f t="array" ref="BJ990">TREND($AS990:$AT990,$AS$3:$AT$3,BJ$1)</f>
        <v>0.74516599999999755</v>
      </c>
      <c r="BK990" s="20" cm="1">
        <f t="array" ref="BK990">TREND($AS990:$AT990,$AS$3:$AT$3,BK$1)</f>
        <v>0.59613279999999946</v>
      </c>
      <c r="BL990" s="20" cm="1">
        <f t="array" ref="BL990">TREND($AS990:$AT990,$AS$3:$AT$3,BL$1)</f>
        <v>0.44709960000000137</v>
      </c>
      <c r="BM990" s="20" cm="1">
        <f t="array" ref="BM990">TREND($AS990:$AT990,$AS$3:$AT$3,BM$1)</f>
        <v>0.29806639999999618</v>
      </c>
    </row>
    <row r="991" spans="1:65" x14ac:dyDescent="0.35">
      <c r="A991" t="str">
        <f>IF(BYDem!B989="","\I:",BYDem!B989)</f>
        <v>Russia</v>
      </c>
      <c r="B991" t="str">
        <f>BYDem!E989</f>
        <v>RSH</v>
      </c>
      <c r="C991" t="str">
        <f t="shared" si="303"/>
        <v>RSH</v>
      </c>
      <c r="D991" s="4">
        <f>SUMIFS(BYDem!$M$2:$M$2000,BYDem!$B$2:$B$2000,Demands!$A991,BYDem!$E$2:$E$2000,Demands!$B991)</f>
        <v>2979.4427581803302</v>
      </c>
      <c r="E991" s="4">
        <f t="shared" si="304"/>
        <v>3011.1576797632447</v>
      </c>
      <c r="F991" s="4">
        <f t="shared" si="305"/>
        <v>3267.8697662385707</v>
      </c>
      <c r="G991" s="4">
        <f t="shared" si="306"/>
        <v>3603.565889558346</v>
      </c>
      <c r="H991" s="4">
        <f t="shared" si="307"/>
        <v>4053.3831341309456</v>
      </c>
      <c r="I991" s="4">
        <f t="shared" si="308"/>
        <v>4509.0314636363655</v>
      </c>
      <c r="J991" s="4">
        <f t="shared" si="309"/>
        <v>4953.6963712478127</v>
      </c>
      <c r="K991" s="4">
        <f t="shared" si="310"/>
        <v>5387.4418751265384</v>
      </c>
      <c r="L991" s="4">
        <f t="shared" si="311"/>
        <v>5864.9895405845436</v>
      </c>
      <c r="M991" s="4">
        <f t="shared" si="312"/>
        <v>6416.814709179901</v>
      </c>
      <c r="N991" s="4">
        <f t="shared" si="313"/>
        <v>6962.4884472095673</v>
      </c>
      <c r="O991" s="4">
        <f t="shared" si="314"/>
        <v>7476.9286501851029</v>
      </c>
      <c r="P991" s="4">
        <f t="shared" si="315"/>
        <v>7934.120750833179</v>
      </c>
      <c r="Q991" s="4">
        <f t="shared" si="316"/>
        <v>8329.3810953731954</v>
      </c>
      <c r="R991" s="4">
        <f t="shared" si="317"/>
        <v>8667.8263325281696</v>
      </c>
      <c r="S991" s="4">
        <f t="shared" si="318"/>
        <v>8950.8542444418617</v>
      </c>
      <c r="T991" s="4">
        <f t="shared" si="319"/>
        <v>9171.1796724256947</v>
      </c>
      <c r="U991" s="4">
        <f t="shared" si="320"/>
        <v>9319.9786343043179</v>
      </c>
      <c r="W991" s="5" t="str">
        <f>VLOOKUP(C991&amp;A991,Driver_elast!$A$2:$D$1161,4,FALSE)</f>
        <v>GDPPCAP</v>
      </c>
      <c r="X991" s="5">
        <v>1</v>
      </c>
      <c r="Y991" s="2">
        <f>SUMIFS('Growth rates'!D$4:D$999,'Growth rates'!$B$4:$B$999,Demands!$A991,'Growth rates'!$C$4:$C$999,$W991)</f>
        <v>1</v>
      </c>
      <c r="Z991" s="2">
        <f>SUMIFS('Growth rates'!E$4:E$999,'Growth rates'!$B$4:$B$999,Demands!$A991,'Growth rates'!$C$4:$C$999,$W991)</f>
        <v>1.0089207454579068</v>
      </c>
      <c r="AA991" s="2">
        <f>SUMIFS('Growth rates'!F$4:F$999,'Growth rates'!$B$4:$B$999,Demands!$A991,'Growth rates'!$C$4:$C$999,$W991)</f>
        <v>1.0824946999620062</v>
      </c>
      <c r="AB991" s="2">
        <f>SUMIFS('Growth rates'!G$4:G$999,'Growth rates'!$B$4:$B$999,Demands!$A991,'Growth rates'!$C$4:$C$999,$W991)</f>
        <v>1.1796191799836144</v>
      </c>
      <c r="AC991" s="2">
        <f>SUMIFS('Growth rates'!H$4:H$999,'Growth rates'!$B$4:$B$999,Demands!$A991,'Growth rates'!$C$4:$C$999,$W991)</f>
        <v>1.3109985757498979</v>
      </c>
      <c r="AD991" s="2">
        <f>SUMIFS('Growth rates'!I$4:I$999,'Growth rates'!$B$4:$B$999,Demands!$A991,'Growth rates'!$C$4:$C$999,$W991)</f>
        <v>1.4453859217391529</v>
      </c>
      <c r="AE991" s="2">
        <f>SUMIFS('Growth rates'!J$4:J$999,'Growth rates'!$B$4:$B$999,Demands!$A991,'Growth rates'!$C$4:$C$999,$W991)</f>
        <v>1.5782937102342043</v>
      </c>
      <c r="AF991" s="2">
        <f>SUMIFS('Growth rates'!K$4:K$999,'Growth rates'!$B$4:$B$999,Demands!$A991,'Growth rates'!$C$4:$C$999,$W991)</f>
        <v>1.7101205377051449</v>
      </c>
      <c r="AG991" s="2">
        <f>SUMIFS('Growth rates'!L$4:L$999,'Growth rates'!$B$4:$B$999,Demands!$A991,'Growth rates'!$C$4:$C$999,$W991)</f>
        <v>1.8581319537158474</v>
      </c>
      <c r="AH991" s="2">
        <f>SUMIFS('Growth rates'!M$4:M$999,'Growth rates'!$B$4:$B$999,Demands!$A991,'Growth rates'!$C$4:$C$999,$W991)</f>
        <v>2.0329598833372655</v>
      </c>
      <c r="AI991" s="2">
        <f>SUMIFS('Growth rates'!N$4:N$999,'Growth rates'!$B$4:$B$999,Demands!$A991,'Growth rates'!$C$4:$C$999,$W991)</f>
        <v>2.2250477145677809</v>
      </c>
      <c r="AJ991" s="2">
        <f>SUMIFS('Growth rates'!O$4:O$999,'Growth rates'!$B$4:$B$999,Demands!$A991,'Growth rates'!$C$4:$C$999,$W991)</f>
        <v>2.4305514663139061</v>
      </c>
      <c r="AK991" s="2">
        <f>SUMIFS('Growth rates'!P$4:P$999,'Growth rates'!$B$4:$B$999,Demands!$A991,'Growth rates'!$C$4:$C$999,$W991)</f>
        <v>2.6428672413002801</v>
      </c>
      <c r="AL991" s="2">
        <f>SUMIFS('Growth rates'!Q$4:Q$999,'Growth rates'!$B$4:$B$999,Demands!$A991,'Growth rates'!$C$4:$C$999,$W991)</f>
        <v>2.8623035739819591</v>
      </c>
      <c r="AM991" s="2">
        <f>SUMIFS('Growth rates'!R$4:R$999,'Growth rates'!$B$4:$B$999,Demands!$A991,'Growth rates'!$C$4:$C$999,$W991)</f>
        <v>3.0949098146650669</v>
      </c>
      <c r="AN991" s="2">
        <f>SUMIFS('Growth rates'!S$4:S$999,'Growth rates'!$B$4:$B$999,Demands!$A991,'Growth rates'!$C$4:$C$999,$W991)</f>
        <v>3.3475527002056515</v>
      </c>
      <c r="AO991" s="2">
        <f>SUMIFS('Growth rates'!T$4:T$999,'Growth rates'!$B$4:$B$999,Demands!$A991,'Growth rates'!$C$4:$C$999,$W991)</f>
        <v>3.6222195871973697</v>
      </c>
      <c r="AP991" s="2">
        <f>SUMIFS('Growth rates'!U$4:U$999,'Growth rates'!$B$4:$B$999,Demands!$A991,'Growth rates'!$C$4:$C$999,$W991)</f>
        <v>3.916065381044314</v>
      </c>
      <c r="AR991">
        <f>VLOOKUP(C991&amp;A991,Driver_elast!$A$2:$E$1161,5,FALSE)</f>
        <v>1.19807</v>
      </c>
      <c r="AS991">
        <f t="shared" si="321"/>
        <v>1</v>
      </c>
      <c r="AT991">
        <f t="shared" si="322"/>
        <v>0.2</v>
      </c>
      <c r="AV991" s="2" cm="1">
        <f t="array" ref="AV991">TREND($AR991:$AS991,$AR$3:$AS$3,AV$1)</f>
        <v>1.1980700000000013</v>
      </c>
      <c r="AW991" s="2" cm="1">
        <f t="array" ref="AW991">TREND($AR991:$AS991,$AR$3:$AS$3,AW$1)</f>
        <v>1.1932390243902447</v>
      </c>
      <c r="AX991" s="2" cm="1">
        <f t="array" ref="AX991">TREND($AR991:$AS991,$AR$3:$AS$3,AX$1)</f>
        <v>1.169084146341465</v>
      </c>
      <c r="AY991" s="2" cm="1">
        <f t="array" ref="AY991">TREND($AR991:$AS991,$AR$3:$AS$3,AY$1)</f>
        <v>1.1449292682926835</v>
      </c>
      <c r="AZ991" s="2" cm="1">
        <f t="array" ref="AZ991">TREND($AR991:$AS991,$AR$3:$AS$3,AZ$1)</f>
        <v>1.1207743902439038</v>
      </c>
      <c r="BA991" s="2" cm="1">
        <f t="array" ref="BA991">TREND($AR991:$AS991,$AR$3:$AS$3,BA$1)</f>
        <v>1.0966195121951241</v>
      </c>
      <c r="BB991" s="2" cm="1">
        <f t="array" ref="BB991">TREND($AR991:$AS991,$AR$3:$AS$3,BB$1)</f>
        <v>1.0724646341463426</v>
      </c>
      <c r="BC991" s="2" cm="1">
        <f t="array" ref="BC991">TREND($AR991:$AS991,$AR$3:$AS$3,BC$1)</f>
        <v>1.0483097560975629</v>
      </c>
      <c r="BD991" s="2" cm="1">
        <f t="array" ref="BD991">TREND($AR991:$AS991,$AR$3:$AS$3,BD$1)</f>
        <v>1.0241548780487815</v>
      </c>
      <c r="BE991" s="2" cm="1">
        <f t="array" ref="BE991">TREND($AR991:$AS991,$AR$3:$AS$3,BE$1)</f>
        <v>1.0000000000000018</v>
      </c>
      <c r="BF991" s="20" cm="1">
        <f t="array" ref="BF991">TREND($AS991:$AT991,$AS$3:$AT$3,BF$1)</f>
        <v>0.90000000000000568</v>
      </c>
      <c r="BG991" s="20" cm="1">
        <f t="array" ref="BG991">TREND($AS991:$AT991,$AS$3:$AT$3,BG$1)</f>
        <v>0.80000000000000426</v>
      </c>
      <c r="BH991" s="20" cm="1">
        <f t="array" ref="BH991">TREND($AS991:$AT991,$AS$3:$AT$3,BH$1)</f>
        <v>0.70000000000000284</v>
      </c>
      <c r="BI991" s="20" cm="1">
        <f t="array" ref="BI991">TREND($AS991:$AT991,$AS$3:$AT$3,BI$1)</f>
        <v>0.60000000000000142</v>
      </c>
      <c r="BJ991" s="20" cm="1">
        <f t="array" ref="BJ991">TREND($AS991:$AT991,$AS$3:$AT$3,BJ$1)</f>
        <v>0.5</v>
      </c>
      <c r="BK991" s="20" cm="1">
        <f t="array" ref="BK991">TREND($AS991:$AT991,$AS$3:$AT$3,BK$1)</f>
        <v>0.40000000000000568</v>
      </c>
      <c r="BL991" s="20" cm="1">
        <f t="array" ref="BL991">TREND($AS991:$AT991,$AS$3:$AT$3,BL$1)</f>
        <v>0.30000000000000426</v>
      </c>
      <c r="BM991" s="20" cm="1">
        <f t="array" ref="BM991">TREND($AS991:$AT991,$AS$3:$AT$3,BM$1)</f>
        <v>0.20000000000000284</v>
      </c>
    </row>
    <row r="992" spans="1:65" x14ac:dyDescent="0.35">
      <c r="A992" t="str">
        <f>IF(BYDem!B990="","\I:",BYDem!B990)</f>
        <v>Russia</v>
      </c>
      <c r="B992" t="str">
        <f>BYDem!E990</f>
        <v>TAD</v>
      </c>
      <c r="C992" t="str">
        <f t="shared" si="303"/>
        <v>TAD</v>
      </c>
      <c r="D992" s="4">
        <f>SUMIFS(BYDem!$M$2:$M$2000,BYDem!$B$2:$B$2000,Demands!$A992,BYDem!$E$2:$E$2000,Demands!$B992)</f>
        <v>245.14399797839999</v>
      </c>
      <c r="E992" s="4">
        <f t="shared" si="304"/>
        <v>246.68539536509061</v>
      </c>
      <c r="F992" s="4">
        <f t="shared" si="305"/>
        <v>259.65088523106937</v>
      </c>
      <c r="G992" s="4">
        <f t="shared" si="306"/>
        <v>274.25357897864467</v>
      </c>
      <c r="H992" s="4">
        <f t="shared" si="307"/>
        <v>294.25150253766282</v>
      </c>
      <c r="I992" s="4">
        <f t="shared" si="308"/>
        <v>314.51605693201117</v>
      </c>
      <c r="J992" s="4">
        <f t="shared" si="309"/>
        <v>334.63982138751288</v>
      </c>
      <c r="K992" s="4">
        <f t="shared" si="310"/>
        <v>354.48912715478855</v>
      </c>
      <c r="L992" s="4">
        <f t="shared" si="311"/>
        <v>375.87038949721659</v>
      </c>
      <c r="M992" s="4">
        <f t="shared" si="312"/>
        <v>400.11153457010903</v>
      </c>
      <c r="N992" s="4">
        <f t="shared" si="313"/>
        <v>422.79352727933536</v>
      </c>
      <c r="O992" s="4">
        <f t="shared" si="314"/>
        <v>443.28114096623676</v>
      </c>
      <c r="P992" s="4">
        <f t="shared" si="315"/>
        <v>460.89270034798011</v>
      </c>
      <c r="Q992" s="4">
        <f t="shared" si="316"/>
        <v>475.7233407336733</v>
      </c>
      <c r="R992" s="4">
        <f t="shared" si="317"/>
        <v>488.19688721190175</v>
      </c>
      <c r="S992" s="4">
        <f t="shared" si="318"/>
        <v>498.4620335804459</v>
      </c>
      <c r="T992" s="4">
        <f t="shared" si="319"/>
        <v>506.25292191265027</v>
      </c>
      <c r="U992" s="4">
        <f t="shared" si="320"/>
        <v>511.2701577883517</v>
      </c>
      <c r="W992" s="5" t="str">
        <f>VLOOKUP(C992&amp;A992,Driver_elast!$A$2:$D$1161,4,FALSE)</f>
        <v>GDP</v>
      </c>
      <c r="X992" s="5">
        <v>1</v>
      </c>
      <c r="Y992" s="2">
        <f>SUMIFS('Growth rates'!D$4:D$999,'Growth rates'!$B$4:$B$999,Demands!$A992,'Growth rates'!$C$4:$C$999,$W992)</f>
        <v>1</v>
      </c>
      <c r="Z992" s="2">
        <f>SUMIFS('Growth rates'!E$4:E$999,'Growth rates'!$B$4:$B$999,Demands!$A992,'Growth rates'!$C$4:$C$999,$W992)</f>
        <v>1.0083795293714557</v>
      </c>
      <c r="AA992" s="2">
        <f>SUMIFS('Growth rates'!F$4:F$999,'Growth rates'!$B$4:$B$999,Demands!$A992,'Growth rates'!$C$4:$C$999,$W992)</f>
        <v>1.0790105994649752</v>
      </c>
      <c r="AB992" s="2">
        <f>SUMIFS('Growth rates'!G$4:G$999,'Growth rates'!$B$4:$B$999,Demands!$A992,'Growth rates'!$C$4:$C$999,$W992)</f>
        <v>1.159882035378405</v>
      </c>
      <c r="AC992" s="2">
        <f>SUMIFS('Growth rates'!H$4:H$999,'Growth rates'!$B$4:$B$999,Demands!$A992,'Growth rates'!$C$4:$C$999,$W992)</f>
        <v>1.272594694557067</v>
      </c>
      <c r="AD992" s="2">
        <f>SUMIFS('Growth rates'!I$4:I$999,'Growth rates'!$B$4:$B$999,Demands!$A992,'Growth rates'!$C$4:$C$999,$W992)</f>
        <v>1.3893925184381493</v>
      </c>
      <c r="AE992" s="2">
        <f>SUMIFS('Growth rates'!J$4:J$999,'Growth rates'!$B$4:$B$999,Demands!$A992,'Growth rates'!$C$4:$C$999,$W992)</f>
        <v>1.5078650402147127</v>
      </c>
      <c r="AF992" s="2">
        <f>SUMIFS('Growth rates'!K$4:K$999,'Growth rates'!$B$4:$B$999,Demands!$A992,'Growth rates'!$C$4:$C$999,$W992)</f>
        <v>1.6270596038708034</v>
      </c>
      <c r="AG992" s="2">
        <f>SUMIFS('Growth rates'!L$4:L$999,'Growth rates'!$B$4:$B$999,Demands!$A992,'Growth rates'!$C$4:$C$999,$W992)</f>
        <v>1.7578452732887333</v>
      </c>
      <c r="AH992" s="2">
        <f>SUMIFS('Growth rates'!M$4:M$999,'Growth rates'!$B$4:$B$999,Demands!$A992,'Growth rates'!$C$4:$C$999,$W992)</f>
        <v>1.9089304775250053</v>
      </c>
      <c r="AI992" s="2">
        <f>SUMIFS('Growth rates'!N$4:N$999,'Growth rates'!$B$4:$B$999,Demands!$A992,'Growth rates'!$C$4:$C$999,$W992)</f>
        <v>2.0691716120587036</v>
      </c>
      <c r="AJ992" s="2">
        <f>SUMIFS('Growth rates'!O$4:O$999,'Growth rates'!$B$4:$B$999,Demands!$A992,'Growth rates'!$C$4:$C$999,$W992)</f>
        <v>2.2362021365850659</v>
      </c>
      <c r="AK992" s="2">
        <f>SUMIFS('Growth rates'!P$4:P$999,'Growth rates'!$B$4:$B$999,Demands!$A992,'Growth rates'!$C$4:$C$999,$W992)</f>
        <v>2.4053466240286756</v>
      </c>
      <c r="AL992" s="2">
        <f>SUMIFS('Growth rates'!Q$4:Q$999,'Growth rates'!$B$4:$B$999,Demands!$A992,'Growth rates'!$C$4:$C$999,$W992)</f>
        <v>2.5772612265157941</v>
      </c>
      <c r="AM992" s="2">
        <f>SUMIFS('Growth rates'!R$4:R$999,'Growth rates'!$B$4:$B$999,Demands!$A992,'Growth rates'!$C$4:$C$999,$W992)</f>
        <v>2.7573763578779986</v>
      </c>
      <c r="AN992" s="2">
        <f>SUMIFS('Growth rates'!S$4:S$999,'Growth rates'!$B$4:$B$999,Demands!$A992,'Growth rates'!$C$4:$C$999,$W992)</f>
        <v>2.9505431511994136</v>
      </c>
      <c r="AO992" s="2">
        <f>SUMIFS('Growth rates'!T$4:T$999,'Growth rates'!$B$4:$B$999,Demands!$A992,'Growth rates'!$C$4:$C$999,$W992)</f>
        <v>3.1554053757253362</v>
      </c>
      <c r="AP992" s="2">
        <f>SUMIFS('Growth rates'!U$4:U$999,'Growth rates'!$B$4:$B$999,Demands!$A992,'Growth rates'!$C$4:$C$999,$W992)</f>
        <v>3.3637817204253841</v>
      </c>
      <c r="AR992">
        <f>VLOOKUP(C992&amp;A992,Driver_elast!$A$2:$E$1161,5,FALSE)</f>
        <v>0.75036700000000001</v>
      </c>
      <c r="AS992">
        <f t="shared" si="321"/>
        <v>0.75036700000000001</v>
      </c>
      <c r="AT992">
        <f t="shared" si="322"/>
        <v>0.1500734</v>
      </c>
      <c r="AV992" s="2" cm="1">
        <f t="array" ref="AV992">TREND($AR992:$AS992,$AR$3:$AS$3,AV$1)</f>
        <v>0.75036700000000001</v>
      </c>
      <c r="AW992" s="2" cm="1">
        <f t="array" ref="AW992">TREND($AR992:$AS992,$AR$3:$AS$3,AW$1)</f>
        <v>0.75036700000000001</v>
      </c>
      <c r="AX992" s="2" cm="1">
        <f t="array" ref="AX992">TREND($AR992:$AS992,$AR$3:$AS$3,AX$1)</f>
        <v>0.75036700000000001</v>
      </c>
      <c r="AY992" s="2" cm="1">
        <f t="array" ref="AY992">TREND($AR992:$AS992,$AR$3:$AS$3,AY$1)</f>
        <v>0.75036700000000001</v>
      </c>
      <c r="AZ992" s="2" cm="1">
        <f t="array" ref="AZ992">TREND($AR992:$AS992,$AR$3:$AS$3,AZ$1)</f>
        <v>0.75036700000000001</v>
      </c>
      <c r="BA992" s="2" cm="1">
        <f t="array" ref="BA992">TREND($AR992:$AS992,$AR$3:$AS$3,BA$1)</f>
        <v>0.75036700000000001</v>
      </c>
      <c r="BB992" s="2" cm="1">
        <f t="array" ref="BB992">TREND($AR992:$AS992,$AR$3:$AS$3,BB$1)</f>
        <v>0.75036700000000001</v>
      </c>
      <c r="BC992" s="2" cm="1">
        <f t="array" ref="BC992">TREND($AR992:$AS992,$AR$3:$AS$3,BC$1)</f>
        <v>0.75036700000000001</v>
      </c>
      <c r="BD992" s="2" cm="1">
        <f t="array" ref="BD992">TREND($AR992:$AS992,$AR$3:$AS$3,BD$1)</f>
        <v>0.75036700000000001</v>
      </c>
      <c r="BE992" s="2" cm="1">
        <f t="array" ref="BE992">TREND($AR992:$AS992,$AR$3:$AS$3,BE$1)</f>
        <v>0.75036700000000001</v>
      </c>
      <c r="BF992" s="20" cm="1">
        <f t="array" ref="BF992">TREND($AS992:$AT992,$AS$3:$AT$3,BF$1)</f>
        <v>0.67533030000000238</v>
      </c>
      <c r="BG992" s="20" cm="1">
        <f t="array" ref="BG992">TREND($AS992:$AT992,$AS$3:$AT$3,BG$1)</f>
        <v>0.60029360000000054</v>
      </c>
      <c r="BH992" s="20" cm="1">
        <f t="array" ref="BH992">TREND($AS992:$AT992,$AS$3:$AT$3,BH$1)</f>
        <v>0.52525690000000225</v>
      </c>
      <c r="BI992" s="20" cm="1">
        <f t="array" ref="BI992">TREND($AS992:$AT992,$AS$3:$AT$3,BI$1)</f>
        <v>0.4502202000000004</v>
      </c>
      <c r="BJ992" s="20" cm="1">
        <f t="array" ref="BJ992">TREND($AS992:$AT992,$AS$3:$AT$3,BJ$1)</f>
        <v>0.37518350000000211</v>
      </c>
      <c r="BK992" s="20" cm="1">
        <f t="array" ref="BK992">TREND($AS992:$AT992,$AS$3:$AT$3,BK$1)</f>
        <v>0.30014680000000027</v>
      </c>
      <c r="BL992" s="20" cm="1">
        <f t="array" ref="BL992">TREND($AS992:$AT992,$AS$3:$AT$3,BL$1)</f>
        <v>0.22511010000000198</v>
      </c>
      <c r="BM992" s="20" cm="1">
        <f t="array" ref="BM992">TREND($AS992:$AT992,$AS$3:$AT$3,BM$1)</f>
        <v>0.15007340000000013</v>
      </c>
    </row>
    <row r="993" spans="1:65" x14ac:dyDescent="0.35">
      <c r="A993" t="str">
        <f>IF(BYDem!B991="","\I:",BYDem!B991)</f>
        <v>Russia</v>
      </c>
      <c r="B993" t="str">
        <f>BYDem!E991</f>
        <v>TAI</v>
      </c>
      <c r="C993" t="str">
        <f t="shared" si="303"/>
        <v>TAI</v>
      </c>
      <c r="D993" s="4">
        <f>SUMIFS(BYDem!$M$2:$M$2000,BYDem!$B$2:$B$2000,Demands!$A993,BYDem!$E$2:$E$2000,Demands!$B993)</f>
        <v>245.09999889720001</v>
      </c>
      <c r="E993" s="4">
        <f t="shared" si="304"/>
        <v>246.68538156159448</v>
      </c>
      <c r="F993" s="4">
        <f t="shared" si="305"/>
        <v>260.02324749432267</v>
      </c>
      <c r="G993" s="4">
        <f t="shared" si="306"/>
        <v>275.06688255813134</v>
      </c>
      <c r="H993" s="4">
        <f t="shared" si="307"/>
        <v>295.70016616414517</v>
      </c>
      <c r="I993" s="4">
        <f t="shared" si="308"/>
        <v>316.64936311291251</v>
      </c>
      <c r="J993" s="4">
        <f t="shared" si="309"/>
        <v>337.49151055576749</v>
      </c>
      <c r="K993" s="4">
        <f t="shared" si="310"/>
        <v>358.08490779123525</v>
      </c>
      <c r="L993" s="4">
        <f t="shared" si="311"/>
        <v>380.30336412557915</v>
      </c>
      <c r="M993" s="4">
        <f t="shared" si="312"/>
        <v>405.53483832459619</v>
      </c>
      <c r="N993" s="4">
        <f t="shared" si="313"/>
        <v>429.1845443166012</v>
      </c>
      <c r="O993" s="4">
        <f t="shared" si="314"/>
        <v>450.57916359213834</v>
      </c>
      <c r="P993" s="4">
        <f t="shared" si="315"/>
        <v>468.99481573744731</v>
      </c>
      <c r="Q993" s="4">
        <f t="shared" si="316"/>
        <v>484.51959945241049</v>
      </c>
      <c r="R993" s="4">
        <f t="shared" si="317"/>
        <v>497.58865732463283</v>
      </c>
      <c r="S993" s="4">
        <f t="shared" si="318"/>
        <v>508.35177414878234</v>
      </c>
      <c r="T993" s="4">
        <f t="shared" si="319"/>
        <v>516.52543625339968</v>
      </c>
      <c r="U993" s="4">
        <f t="shared" si="320"/>
        <v>521.79150023467093</v>
      </c>
      <c r="W993" s="5" t="str">
        <f>VLOOKUP(C993&amp;A993,Driver_elast!$A$2:$D$1161,4,FALSE)</f>
        <v>GDPSER</v>
      </c>
      <c r="X993" s="5">
        <v>1</v>
      </c>
      <c r="Y993" s="2">
        <f>SUMIFS('Growth rates'!D$4:D$999,'Growth rates'!$B$4:$B$999,Demands!$A993,'Growth rates'!$C$4:$C$999,$W993)</f>
        <v>1</v>
      </c>
      <c r="Z993" s="2">
        <f>SUMIFS('Growth rates'!E$4:E$999,'Growth rates'!$B$4:$B$999,Demands!$A993,'Growth rates'!$C$4:$C$999,$W993)</f>
        <v>1.0083795293714575</v>
      </c>
      <c r="AA993" s="2">
        <f>SUMIFS('Growth rates'!F$4:F$999,'Growth rates'!$B$4:$B$999,Demands!$A993,'Growth rates'!$C$4:$C$999,$W993)</f>
        <v>1.0790105994649752</v>
      </c>
      <c r="AB993" s="2">
        <f>SUMIFS('Growth rates'!G$4:G$999,'Growth rates'!$B$4:$B$999,Demands!$A993,'Growth rates'!$C$4:$C$999,$W993)</f>
        <v>1.1598820353784072</v>
      </c>
      <c r="AC993" s="2">
        <f>SUMIFS('Growth rates'!H$4:H$999,'Growth rates'!$B$4:$B$999,Demands!$A993,'Growth rates'!$C$4:$C$999,$W993)</f>
        <v>1.2725946945570663</v>
      </c>
      <c r="AD993" s="2">
        <f>SUMIFS('Growth rates'!I$4:I$999,'Growth rates'!$B$4:$B$999,Demands!$A993,'Growth rates'!$C$4:$C$999,$W993)</f>
        <v>1.3893925184381495</v>
      </c>
      <c r="AE993" s="2">
        <f>SUMIFS('Growth rates'!J$4:J$999,'Growth rates'!$B$4:$B$999,Demands!$A993,'Growth rates'!$C$4:$C$999,$W993)</f>
        <v>1.5078650402147149</v>
      </c>
      <c r="AF993" s="2">
        <f>SUMIFS('Growth rates'!K$4:K$999,'Growth rates'!$B$4:$B$999,Demands!$A993,'Growth rates'!$C$4:$C$999,$W993)</f>
        <v>1.6270596038708036</v>
      </c>
      <c r="AG993" s="2">
        <f>SUMIFS('Growth rates'!L$4:L$999,'Growth rates'!$B$4:$B$999,Demands!$A993,'Growth rates'!$C$4:$C$999,$W993)</f>
        <v>1.7578452732887322</v>
      </c>
      <c r="AH993" s="2">
        <f>SUMIFS('Growth rates'!M$4:M$999,'Growth rates'!$B$4:$B$999,Demands!$A993,'Growth rates'!$C$4:$C$999,$W993)</f>
        <v>1.9089304775250093</v>
      </c>
      <c r="AI993" s="2">
        <f>SUMIFS('Growth rates'!N$4:N$999,'Growth rates'!$B$4:$B$999,Demands!$A993,'Growth rates'!$C$4:$C$999,$W993)</f>
        <v>2.069171612058704</v>
      </c>
      <c r="AJ993" s="2">
        <f>SUMIFS('Growth rates'!O$4:O$999,'Growth rates'!$B$4:$B$999,Demands!$A993,'Growth rates'!$C$4:$C$999,$W993)</f>
        <v>2.2362021365850659</v>
      </c>
      <c r="AK993" s="2">
        <f>SUMIFS('Growth rates'!P$4:P$999,'Growth rates'!$B$4:$B$999,Demands!$A993,'Growth rates'!$C$4:$C$999,$W993)</f>
        <v>2.4053466240286765</v>
      </c>
      <c r="AL993" s="2">
        <f>SUMIFS('Growth rates'!Q$4:Q$999,'Growth rates'!$B$4:$B$999,Demands!$A993,'Growth rates'!$C$4:$C$999,$W993)</f>
        <v>2.5772612265157959</v>
      </c>
      <c r="AM993" s="2">
        <f>SUMIFS('Growth rates'!R$4:R$999,'Growth rates'!$B$4:$B$999,Demands!$A993,'Growth rates'!$C$4:$C$999,$W993)</f>
        <v>2.7573763578780004</v>
      </c>
      <c r="AN993" s="2">
        <f>SUMIFS('Growth rates'!S$4:S$999,'Growth rates'!$B$4:$B$999,Demands!$A993,'Growth rates'!$C$4:$C$999,$W993)</f>
        <v>2.9505431511994149</v>
      </c>
      <c r="AO993" s="2">
        <f>SUMIFS('Growth rates'!T$4:T$999,'Growth rates'!$B$4:$B$999,Demands!$A993,'Growth rates'!$C$4:$C$999,$W993)</f>
        <v>3.155405375725338</v>
      </c>
      <c r="AP993" s="2">
        <f>SUMIFS('Growth rates'!U$4:U$999,'Growth rates'!$B$4:$B$999,Demands!$A993,'Growth rates'!$C$4:$C$999,$W993)</f>
        <v>3.3637817204253868</v>
      </c>
      <c r="AR993">
        <f>VLOOKUP(C993&amp;A993,Driver_elast!$A$2:$E$1161,5,FALSE)</f>
        <v>0.77191799999999999</v>
      </c>
      <c r="AS993">
        <f t="shared" si="321"/>
        <v>0.77191799999999999</v>
      </c>
      <c r="AT993">
        <f t="shared" si="322"/>
        <v>0.15438360000000001</v>
      </c>
      <c r="AV993" s="2" cm="1">
        <f t="array" ref="AV993">TREND($AR993:$AS993,$AR$3:$AS$3,AV$1)</f>
        <v>0.77191799999999999</v>
      </c>
      <c r="AW993" s="2" cm="1">
        <f t="array" ref="AW993">TREND($AR993:$AS993,$AR$3:$AS$3,AW$1)</f>
        <v>0.77191799999999999</v>
      </c>
      <c r="AX993" s="2" cm="1">
        <f t="array" ref="AX993">TREND($AR993:$AS993,$AR$3:$AS$3,AX$1)</f>
        <v>0.77191799999999999</v>
      </c>
      <c r="AY993" s="2" cm="1">
        <f t="array" ref="AY993">TREND($AR993:$AS993,$AR$3:$AS$3,AY$1)</f>
        <v>0.77191799999999999</v>
      </c>
      <c r="AZ993" s="2" cm="1">
        <f t="array" ref="AZ993">TREND($AR993:$AS993,$AR$3:$AS$3,AZ$1)</f>
        <v>0.77191799999999999</v>
      </c>
      <c r="BA993" s="2" cm="1">
        <f t="array" ref="BA993">TREND($AR993:$AS993,$AR$3:$AS$3,BA$1)</f>
        <v>0.77191799999999999</v>
      </c>
      <c r="BB993" s="2" cm="1">
        <f t="array" ref="BB993">TREND($AR993:$AS993,$AR$3:$AS$3,BB$1)</f>
        <v>0.77191799999999999</v>
      </c>
      <c r="BC993" s="2" cm="1">
        <f t="array" ref="BC993">TREND($AR993:$AS993,$AR$3:$AS$3,BC$1)</f>
        <v>0.77191799999999999</v>
      </c>
      <c r="BD993" s="2" cm="1">
        <f t="array" ref="BD993">TREND($AR993:$AS993,$AR$3:$AS$3,BD$1)</f>
        <v>0.77191799999999999</v>
      </c>
      <c r="BE993" s="2" cm="1">
        <f t="array" ref="BE993">TREND($AR993:$AS993,$AR$3:$AS$3,BE$1)</f>
        <v>0.77191799999999999</v>
      </c>
      <c r="BF993" s="20" cm="1">
        <f t="array" ref="BF993">TREND($AS993:$AT993,$AS$3:$AT$3,BF$1)</f>
        <v>0.69472620000000518</v>
      </c>
      <c r="BG993" s="20" cm="1">
        <f t="array" ref="BG993">TREND($AS993:$AT993,$AS$3:$AT$3,BG$1)</f>
        <v>0.61753440000000381</v>
      </c>
      <c r="BH993" s="20" cm="1">
        <f t="array" ref="BH993">TREND($AS993:$AT993,$AS$3:$AT$3,BH$1)</f>
        <v>0.54034260000000245</v>
      </c>
      <c r="BI993" s="20" cm="1">
        <f t="array" ref="BI993">TREND($AS993:$AT993,$AS$3:$AT$3,BI$1)</f>
        <v>0.46315080000000108</v>
      </c>
      <c r="BJ993" s="20" cm="1">
        <f t="array" ref="BJ993">TREND($AS993:$AT993,$AS$3:$AT$3,BJ$1)</f>
        <v>0.38595900000000682</v>
      </c>
      <c r="BK993" s="20" cm="1">
        <f t="array" ref="BK993">TREND($AS993:$AT993,$AS$3:$AT$3,BK$1)</f>
        <v>0.30876720000000546</v>
      </c>
      <c r="BL993" s="20" cm="1">
        <f t="array" ref="BL993">TREND($AS993:$AT993,$AS$3:$AT$3,BL$1)</f>
        <v>0.23157540000000409</v>
      </c>
      <c r="BM993" s="20" cm="1">
        <f t="array" ref="BM993">TREND($AS993:$AT993,$AS$3:$AT$3,BM$1)</f>
        <v>0.15438360000000273</v>
      </c>
    </row>
    <row r="994" spans="1:65" x14ac:dyDescent="0.35">
      <c r="A994" t="str">
        <f>IF(BYDem!B992="","\I:",BYDem!B992)</f>
        <v>Russia</v>
      </c>
      <c r="B994" t="str">
        <f>BYDem!E992</f>
        <v>TTF</v>
      </c>
      <c r="C994" t="str">
        <f t="shared" si="303"/>
        <v>TTF</v>
      </c>
      <c r="D994" s="4">
        <f>SUMIFS(BYDem!$M$2:$M$2000,BYDem!$B$2:$B$2000,Demands!$A994,BYDem!$E$2:$E$2000,Demands!$B994)</f>
        <v>186.83170960896001</v>
      </c>
      <c r="E994" s="4">
        <f t="shared" si="304"/>
        <v>187.70792167060802</v>
      </c>
      <c r="F994" s="4">
        <f t="shared" si="305"/>
        <v>195.06649087088195</v>
      </c>
      <c r="G994" s="4">
        <f t="shared" si="306"/>
        <v>203.2490871969444</v>
      </c>
      <c r="H994" s="4">
        <f t="shared" si="307"/>
        <v>214.30326611700974</v>
      </c>
      <c r="I994" s="4">
        <f t="shared" si="308"/>
        <v>225.31136811102311</v>
      </c>
      <c r="J994" s="4">
        <f t="shared" si="309"/>
        <v>236.06400037515979</v>
      </c>
      <c r="K994" s="4">
        <f t="shared" si="310"/>
        <v>246.50790146635916</v>
      </c>
      <c r="L994" s="4">
        <f t="shared" si="311"/>
        <v>257.59777397178527</v>
      </c>
      <c r="M994" s="4">
        <f t="shared" si="312"/>
        <v>269.98923193853301</v>
      </c>
      <c r="N994" s="4">
        <f t="shared" si="313"/>
        <v>281.40517683964686</v>
      </c>
      <c r="O994" s="4">
        <f t="shared" si="314"/>
        <v>291.57610097394667</v>
      </c>
      <c r="P994" s="4">
        <f t="shared" si="315"/>
        <v>300.21653913379362</v>
      </c>
      <c r="Q994" s="4">
        <f t="shared" si="316"/>
        <v>307.42197030882676</v>
      </c>
      <c r="R994" s="4">
        <f t="shared" si="317"/>
        <v>313.43420156329205</v>
      </c>
      <c r="S994" s="4">
        <f t="shared" si="318"/>
        <v>318.34986126672544</v>
      </c>
      <c r="T994" s="4">
        <f t="shared" si="319"/>
        <v>322.06115087205455</v>
      </c>
      <c r="U994" s="4">
        <f t="shared" si="320"/>
        <v>324.44182856377194</v>
      </c>
      <c r="W994" s="5" t="str">
        <f>VLOOKUP(C994&amp;A994,Driver_elast!$A$2:$D$1161,4,FALSE)</f>
        <v>GDPSER</v>
      </c>
      <c r="X994" s="5">
        <v>1</v>
      </c>
      <c r="Y994" s="2">
        <f>SUMIFS('Growth rates'!D$4:D$999,'Growth rates'!$B$4:$B$999,Demands!$A994,'Growth rates'!$C$4:$C$999,$W994)</f>
        <v>1</v>
      </c>
      <c r="Z994" s="2">
        <f>SUMIFS('Growth rates'!E$4:E$999,'Growth rates'!$B$4:$B$999,Demands!$A994,'Growth rates'!$C$4:$C$999,$W994)</f>
        <v>1.0083795293714575</v>
      </c>
      <c r="AA994" s="2">
        <f>SUMIFS('Growth rates'!F$4:F$999,'Growth rates'!$B$4:$B$999,Demands!$A994,'Growth rates'!$C$4:$C$999,$W994)</f>
        <v>1.0790105994649752</v>
      </c>
      <c r="AB994" s="2">
        <f>SUMIFS('Growth rates'!G$4:G$999,'Growth rates'!$B$4:$B$999,Demands!$A994,'Growth rates'!$C$4:$C$999,$W994)</f>
        <v>1.1598820353784072</v>
      </c>
      <c r="AC994" s="2">
        <f>SUMIFS('Growth rates'!H$4:H$999,'Growth rates'!$B$4:$B$999,Demands!$A994,'Growth rates'!$C$4:$C$999,$W994)</f>
        <v>1.2725946945570663</v>
      </c>
      <c r="AD994" s="2">
        <f>SUMIFS('Growth rates'!I$4:I$999,'Growth rates'!$B$4:$B$999,Demands!$A994,'Growth rates'!$C$4:$C$999,$W994)</f>
        <v>1.3893925184381495</v>
      </c>
      <c r="AE994" s="2">
        <f>SUMIFS('Growth rates'!J$4:J$999,'Growth rates'!$B$4:$B$999,Demands!$A994,'Growth rates'!$C$4:$C$999,$W994)</f>
        <v>1.5078650402147149</v>
      </c>
      <c r="AF994" s="2">
        <f>SUMIFS('Growth rates'!K$4:K$999,'Growth rates'!$B$4:$B$999,Demands!$A994,'Growth rates'!$C$4:$C$999,$W994)</f>
        <v>1.6270596038708036</v>
      </c>
      <c r="AG994" s="2">
        <f>SUMIFS('Growth rates'!L$4:L$999,'Growth rates'!$B$4:$B$999,Demands!$A994,'Growth rates'!$C$4:$C$999,$W994)</f>
        <v>1.7578452732887322</v>
      </c>
      <c r="AH994" s="2">
        <f>SUMIFS('Growth rates'!M$4:M$999,'Growth rates'!$B$4:$B$999,Demands!$A994,'Growth rates'!$C$4:$C$999,$W994)</f>
        <v>1.9089304775250093</v>
      </c>
      <c r="AI994" s="2">
        <f>SUMIFS('Growth rates'!N$4:N$999,'Growth rates'!$B$4:$B$999,Demands!$A994,'Growth rates'!$C$4:$C$999,$W994)</f>
        <v>2.069171612058704</v>
      </c>
      <c r="AJ994" s="2">
        <f>SUMIFS('Growth rates'!O$4:O$999,'Growth rates'!$B$4:$B$999,Demands!$A994,'Growth rates'!$C$4:$C$999,$W994)</f>
        <v>2.2362021365850659</v>
      </c>
      <c r="AK994" s="2">
        <f>SUMIFS('Growth rates'!P$4:P$999,'Growth rates'!$B$4:$B$999,Demands!$A994,'Growth rates'!$C$4:$C$999,$W994)</f>
        <v>2.4053466240286765</v>
      </c>
      <c r="AL994" s="2">
        <f>SUMIFS('Growth rates'!Q$4:Q$999,'Growth rates'!$B$4:$B$999,Demands!$A994,'Growth rates'!$C$4:$C$999,$W994)</f>
        <v>2.5772612265157959</v>
      </c>
      <c r="AM994" s="2">
        <f>SUMIFS('Growth rates'!R$4:R$999,'Growth rates'!$B$4:$B$999,Demands!$A994,'Growth rates'!$C$4:$C$999,$W994)</f>
        <v>2.7573763578780004</v>
      </c>
      <c r="AN994" s="2">
        <f>SUMIFS('Growth rates'!S$4:S$999,'Growth rates'!$B$4:$B$999,Demands!$A994,'Growth rates'!$C$4:$C$999,$W994)</f>
        <v>2.9505431511994149</v>
      </c>
      <c r="AO994" s="2">
        <f>SUMIFS('Growth rates'!T$4:T$999,'Growth rates'!$B$4:$B$999,Demands!$A994,'Growth rates'!$C$4:$C$999,$W994)</f>
        <v>3.155405375725338</v>
      </c>
      <c r="AP994" s="2">
        <f>SUMIFS('Growth rates'!U$4:U$999,'Growth rates'!$B$4:$B$999,Demands!$A994,'Growth rates'!$C$4:$C$999,$W994)</f>
        <v>3.3637817204253868</v>
      </c>
      <c r="AR994">
        <f>VLOOKUP(C994&amp;A994,Driver_elast!$A$2:$E$1161,5,FALSE)</f>
        <v>0.55967900000000004</v>
      </c>
      <c r="AS994">
        <f t="shared" si="321"/>
        <v>0.55967900000000004</v>
      </c>
      <c r="AT994">
        <f t="shared" si="322"/>
        <v>0.1119358</v>
      </c>
      <c r="AV994" s="2" cm="1">
        <f t="array" ref="AV994">TREND($AR994:$AS994,$AR$3:$AS$3,AV$1)</f>
        <v>0.55967900000000004</v>
      </c>
      <c r="AW994" s="2" cm="1">
        <f t="array" ref="AW994">TREND($AR994:$AS994,$AR$3:$AS$3,AW$1)</f>
        <v>0.55967900000000004</v>
      </c>
      <c r="AX994" s="2" cm="1">
        <f t="array" ref="AX994">TREND($AR994:$AS994,$AR$3:$AS$3,AX$1)</f>
        <v>0.55967900000000004</v>
      </c>
      <c r="AY994" s="2" cm="1">
        <f t="array" ref="AY994">TREND($AR994:$AS994,$AR$3:$AS$3,AY$1)</f>
        <v>0.55967900000000004</v>
      </c>
      <c r="AZ994" s="2" cm="1">
        <f t="array" ref="AZ994">TREND($AR994:$AS994,$AR$3:$AS$3,AZ$1)</f>
        <v>0.55967900000000004</v>
      </c>
      <c r="BA994" s="2" cm="1">
        <f t="array" ref="BA994">TREND($AR994:$AS994,$AR$3:$AS$3,BA$1)</f>
        <v>0.55967900000000004</v>
      </c>
      <c r="BB994" s="2" cm="1">
        <f t="array" ref="BB994">TREND($AR994:$AS994,$AR$3:$AS$3,BB$1)</f>
        <v>0.55967900000000004</v>
      </c>
      <c r="BC994" s="2" cm="1">
        <f t="array" ref="BC994">TREND($AR994:$AS994,$AR$3:$AS$3,BC$1)</f>
        <v>0.55967900000000004</v>
      </c>
      <c r="BD994" s="2" cm="1">
        <f t="array" ref="BD994">TREND($AR994:$AS994,$AR$3:$AS$3,BD$1)</f>
        <v>0.55967900000000004</v>
      </c>
      <c r="BE994" s="2" cm="1">
        <f t="array" ref="BE994">TREND($AR994:$AS994,$AR$3:$AS$3,BE$1)</f>
        <v>0.55967900000000004</v>
      </c>
      <c r="BF994" s="20" cm="1">
        <f t="array" ref="BF994">TREND($AS994:$AT994,$AS$3:$AT$3,BF$1)</f>
        <v>0.5037111000000003</v>
      </c>
      <c r="BG994" s="20" cm="1">
        <f t="array" ref="BG994">TREND($AS994:$AT994,$AS$3:$AT$3,BG$1)</f>
        <v>0.44774320000000145</v>
      </c>
      <c r="BH994" s="20" cm="1">
        <f t="array" ref="BH994">TREND($AS994:$AT994,$AS$3:$AT$3,BH$1)</f>
        <v>0.3917753000000026</v>
      </c>
      <c r="BI994" s="20" cm="1">
        <f t="array" ref="BI994">TREND($AS994:$AT994,$AS$3:$AT$3,BI$1)</f>
        <v>0.3358074000000002</v>
      </c>
      <c r="BJ994" s="20" cm="1">
        <f t="array" ref="BJ994">TREND($AS994:$AT994,$AS$3:$AT$3,BJ$1)</f>
        <v>0.27983950000000135</v>
      </c>
      <c r="BK994" s="20" cm="1">
        <f t="array" ref="BK994">TREND($AS994:$AT994,$AS$3:$AT$3,BK$1)</f>
        <v>0.2238716000000025</v>
      </c>
      <c r="BL994" s="20" cm="1">
        <f t="array" ref="BL994">TREND($AS994:$AT994,$AS$3:$AT$3,BL$1)</f>
        <v>0.1679037000000001</v>
      </c>
      <c r="BM994" s="20" cm="1">
        <f t="array" ref="BM994">TREND($AS994:$AT994,$AS$3:$AT$3,BM$1)</f>
        <v>0.11193580000000125</v>
      </c>
    </row>
    <row r="995" spans="1:65" x14ac:dyDescent="0.35">
      <c r="A995" t="str">
        <f>IF(BYDem!B993="","\I:",BYDem!B993)</f>
        <v>Russia</v>
      </c>
      <c r="B995" t="str">
        <f>BYDem!E993</f>
        <v>TTP</v>
      </c>
      <c r="C995" t="str">
        <f t="shared" si="303"/>
        <v>TTP</v>
      </c>
      <c r="D995" s="4">
        <f>SUMIFS(BYDem!$M$2:$M$2000,BYDem!$B$2:$B$2000,Demands!$A995,BYDem!$E$2:$E$2000,Demands!$B995)</f>
        <v>169.35751198224</v>
      </c>
      <c r="E995" s="4">
        <f t="shared" si="304"/>
        <v>170.15177273722705</v>
      </c>
      <c r="F995" s="4">
        <f t="shared" si="305"/>
        <v>176.82210174141966</v>
      </c>
      <c r="G995" s="4">
        <f t="shared" si="306"/>
        <v>184.23938737370023</v>
      </c>
      <c r="H995" s="4">
        <f t="shared" si="307"/>
        <v>194.25967912624657</v>
      </c>
      <c r="I995" s="4">
        <f t="shared" si="308"/>
        <v>204.23820348517282</v>
      </c>
      <c r="J995" s="4">
        <f t="shared" si="309"/>
        <v>213.98515196263202</v>
      </c>
      <c r="K995" s="4">
        <f t="shared" si="310"/>
        <v>223.45224460925041</v>
      </c>
      <c r="L995" s="4">
        <f t="shared" si="311"/>
        <v>233.50489155901181</v>
      </c>
      <c r="M995" s="4">
        <f t="shared" si="312"/>
        <v>244.73738788136129</v>
      </c>
      <c r="N995" s="4">
        <f t="shared" si="313"/>
        <v>255.08560997613071</v>
      </c>
      <c r="O995" s="4">
        <f t="shared" si="314"/>
        <v>264.30525694906896</v>
      </c>
      <c r="P995" s="4">
        <f t="shared" si="315"/>
        <v>272.13756289034001</v>
      </c>
      <c r="Q995" s="4">
        <f t="shared" si="316"/>
        <v>278.66907672766968</v>
      </c>
      <c r="R995" s="4">
        <f t="shared" si="317"/>
        <v>284.11898953342006</v>
      </c>
      <c r="S995" s="4">
        <f t="shared" si="318"/>
        <v>288.57489211477133</v>
      </c>
      <c r="T995" s="4">
        <f t="shared" si="319"/>
        <v>291.93906822341808</v>
      </c>
      <c r="U995" s="4">
        <f t="shared" si="320"/>
        <v>294.09708332452027</v>
      </c>
      <c r="W995" s="5" t="str">
        <f>VLOOKUP(C995&amp;A995,Driver_elast!$A$2:$D$1161,4,FALSE)</f>
        <v>GDPSER</v>
      </c>
      <c r="X995" s="5">
        <v>1</v>
      </c>
      <c r="Y995" s="2">
        <f>SUMIFS('Growth rates'!D$4:D$999,'Growth rates'!$B$4:$B$999,Demands!$A995,'Growth rates'!$C$4:$C$999,$W995)</f>
        <v>1</v>
      </c>
      <c r="Z995" s="2">
        <f>SUMIFS('Growth rates'!E$4:E$999,'Growth rates'!$B$4:$B$999,Demands!$A995,'Growth rates'!$C$4:$C$999,$W995)</f>
        <v>1.0083795293714575</v>
      </c>
      <c r="AA995" s="2">
        <f>SUMIFS('Growth rates'!F$4:F$999,'Growth rates'!$B$4:$B$999,Demands!$A995,'Growth rates'!$C$4:$C$999,$W995)</f>
        <v>1.0790105994649752</v>
      </c>
      <c r="AB995" s="2">
        <f>SUMIFS('Growth rates'!G$4:G$999,'Growth rates'!$B$4:$B$999,Demands!$A995,'Growth rates'!$C$4:$C$999,$W995)</f>
        <v>1.1598820353784072</v>
      </c>
      <c r="AC995" s="2">
        <f>SUMIFS('Growth rates'!H$4:H$999,'Growth rates'!$B$4:$B$999,Demands!$A995,'Growth rates'!$C$4:$C$999,$W995)</f>
        <v>1.2725946945570663</v>
      </c>
      <c r="AD995" s="2">
        <f>SUMIFS('Growth rates'!I$4:I$999,'Growth rates'!$B$4:$B$999,Demands!$A995,'Growth rates'!$C$4:$C$999,$W995)</f>
        <v>1.3893925184381495</v>
      </c>
      <c r="AE995" s="2">
        <f>SUMIFS('Growth rates'!J$4:J$999,'Growth rates'!$B$4:$B$999,Demands!$A995,'Growth rates'!$C$4:$C$999,$W995)</f>
        <v>1.5078650402147149</v>
      </c>
      <c r="AF995" s="2">
        <f>SUMIFS('Growth rates'!K$4:K$999,'Growth rates'!$B$4:$B$999,Demands!$A995,'Growth rates'!$C$4:$C$999,$W995)</f>
        <v>1.6270596038708036</v>
      </c>
      <c r="AG995" s="2">
        <f>SUMIFS('Growth rates'!L$4:L$999,'Growth rates'!$B$4:$B$999,Demands!$A995,'Growth rates'!$C$4:$C$999,$W995)</f>
        <v>1.7578452732887322</v>
      </c>
      <c r="AH995" s="2">
        <f>SUMIFS('Growth rates'!M$4:M$999,'Growth rates'!$B$4:$B$999,Demands!$A995,'Growth rates'!$C$4:$C$999,$W995)</f>
        <v>1.9089304775250093</v>
      </c>
      <c r="AI995" s="2">
        <f>SUMIFS('Growth rates'!N$4:N$999,'Growth rates'!$B$4:$B$999,Demands!$A995,'Growth rates'!$C$4:$C$999,$W995)</f>
        <v>2.069171612058704</v>
      </c>
      <c r="AJ995" s="2">
        <f>SUMIFS('Growth rates'!O$4:O$999,'Growth rates'!$B$4:$B$999,Demands!$A995,'Growth rates'!$C$4:$C$999,$W995)</f>
        <v>2.2362021365850659</v>
      </c>
      <c r="AK995" s="2">
        <f>SUMIFS('Growth rates'!P$4:P$999,'Growth rates'!$B$4:$B$999,Demands!$A995,'Growth rates'!$C$4:$C$999,$W995)</f>
        <v>2.4053466240286765</v>
      </c>
      <c r="AL995" s="2">
        <f>SUMIFS('Growth rates'!Q$4:Q$999,'Growth rates'!$B$4:$B$999,Demands!$A995,'Growth rates'!$C$4:$C$999,$W995)</f>
        <v>2.5772612265157959</v>
      </c>
      <c r="AM995" s="2">
        <f>SUMIFS('Growth rates'!R$4:R$999,'Growth rates'!$B$4:$B$999,Demands!$A995,'Growth rates'!$C$4:$C$999,$W995)</f>
        <v>2.7573763578780004</v>
      </c>
      <c r="AN995" s="2">
        <f>SUMIFS('Growth rates'!S$4:S$999,'Growth rates'!$B$4:$B$999,Demands!$A995,'Growth rates'!$C$4:$C$999,$W995)</f>
        <v>2.9505431511994149</v>
      </c>
      <c r="AO995" s="2">
        <f>SUMIFS('Growth rates'!T$4:T$999,'Growth rates'!$B$4:$B$999,Demands!$A995,'Growth rates'!$C$4:$C$999,$W995)</f>
        <v>3.155405375725338</v>
      </c>
      <c r="AP995" s="2">
        <f>SUMIFS('Growth rates'!U$4:U$999,'Growth rates'!$B$4:$B$999,Demands!$A995,'Growth rates'!$C$4:$C$999,$W995)</f>
        <v>3.3637817204253868</v>
      </c>
      <c r="AR995">
        <f>VLOOKUP(C995&amp;A995,Driver_elast!$A$2:$E$1161,5,FALSE)</f>
        <v>0.55967900000000004</v>
      </c>
      <c r="AS995">
        <f t="shared" si="321"/>
        <v>0.55967900000000004</v>
      </c>
      <c r="AT995">
        <f t="shared" si="322"/>
        <v>0.1119358</v>
      </c>
      <c r="AV995" s="2" cm="1">
        <f t="array" ref="AV995">TREND($AR995:$AS995,$AR$3:$AS$3,AV$1)</f>
        <v>0.55967900000000004</v>
      </c>
      <c r="AW995" s="2" cm="1">
        <f t="array" ref="AW995">TREND($AR995:$AS995,$AR$3:$AS$3,AW$1)</f>
        <v>0.55967900000000004</v>
      </c>
      <c r="AX995" s="2" cm="1">
        <f t="array" ref="AX995">TREND($AR995:$AS995,$AR$3:$AS$3,AX$1)</f>
        <v>0.55967900000000004</v>
      </c>
      <c r="AY995" s="2" cm="1">
        <f t="array" ref="AY995">TREND($AR995:$AS995,$AR$3:$AS$3,AY$1)</f>
        <v>0.55967900000000004</v>
      </c>
      <c r="AZ995" s="2" cm="1">
        <f t="array" ref="AZ995">TREND($AR995:$AS995,$AR$3:$AS$3,AZ$1)</f>
        <v>0.55967900000000004</v>
      </c>
      <c r="BA995" s="2" cm="1">
        <f t="array" ref="BA995">TREND($AR995:$AS995,$AR$3:$AS$3,BA$1)</f>
        <v>0.55967900000000004</v>
      </c>
      <c r="BB995" s="2" cm="1">
        <f t="array" ref="BB995">TREND($AR995:$AS995,$AR$3:$AS$3,BB$1)</f>
        <v>0.55967900000000004</v>
      </c>
      <c r="BC995" s="2" cm="1">
        <f t="array" ref="BC995">TREND($AR995:$AS995,$AR$3:$AS$3,BC$1)</f>
        <v>0.55967900000000004</v>
      </c>
      <c r="BD995" s="2" cm="1">
        <f t="array" ref="BD995">TREND($AR995:$AS995,$AR$3:$AS$3,BD$1)</f>
        <v>0.55967900000000004</v>
      </c>
      <c r="BE995" s="2" cm="1">
        <f t="array" ref="BE995">TREND($AR995:$AS995,$AR$3:$AS$3,BE$1)</f>
        <v>0.55967900000000004</v>
      </c>
      <c r="BF995" s="20" cm="1">
        <f t="array" ref="BF995">TREND($AS995:$AT995,$AS$3:$AT$3,BF$1)</f>
        <v>0.5037111000000003</v>
      </c>
      <c r="BG995" s="20" cm="1">
        <f t="array" ref="BG995">TREND($AS995:$AT995,$AS$3:$AT$3,BG$1)</f>
        <v>0.44774320000000145</v>
      </c>
      <c r="BH995" s="20" cm="1">
        <f t="array" ref="BH995">TREND($AS995:$AT995,$AS$3:$AT$3,BH$1)</f>
        <v>0.3917753000000026</v>
      </c>
      <c r="BI995" s="20" cm="1">
        <f t="array" ref="BI995">TREND($AS995:$AT995,$AS$3:$AT$3,BI$1)</f>
        <v>0.3358074000000002</v>
      </c>
      <c r="BJ995" s="20" cm="1">
        <f t="array" ref="BJ995">TREND($AS995:$AT995,$AS$3:$AT$3,BJ$1)</f>
        <v>0.27983950000000135</v>
      </c>
      <c r="BK995" s="20" cm="1">
        <f t="array" ref="BK995">TREND($AS995:$AT995,$AS$3:$AT$3,BK$1)</f>
        <v>0.2238716000000025</v>
      </c>
      <c r="BL995" s="20" cm="1">
        <f t="array" ref="BL995">TREND($AS995:$AT995,$AS$3:$AT$3,BL$1)</f>
        <v>0.1679037000000001</v>
      </c>
      <c r="BM995" s="20" cm="1">
        <f t="array" ref="BM995">TREND($AS995:$AT995,$AS$3:$AT$3,BM$1)</f>
        <v>0.11193580000000125</v>
      </c>
    </row>
    <row r="996" spans="1:65" x14ac:dyDescent="0.35">
      <c r="A996" t="str">
        <f>IF(BYDem!B994="","\I:",BYDem!B994)</f>
        <v>Russia</v>
      </c>
      <c r="B996" t="str">
        <f>BYDem!E994</f>
        <v>TWD</v>
      </c>
      <c r="C996" t="str">
        <f t="shared" ref="C996:C1059" si="323">B996</f>
        <v>TWD</v>
      </c>
      <c r="D996" s="4">
        <f>SUMIFS(BYDem!$M$2:$M$2000,BYDem!$B$2:$B$2000,Demands!$A996,BYDem!$E$2:$E$2000,Demands!$B996)</f>
        <v>25.551659401199998</v>
      </c>
      <c r="E996" s="4">
        <f t="shared" si="304"/>
        <v>25.721000338874084</v>
      </c>
      <c r="F996" s="4">
        <f t="shared" si="305"/>
        <v>27.145895276072174</v>
      </c>
      <c r="G996" s="4">
        <f t="shared" si="306"/>
        <v>28.755046409920734</v>
      </c>
      <c r="H996" s="4">
        <f t="shared" si="307"/>
        <v>30.965066236105653</v>
      </c>
      <c r="I996" s="4">
        <f t="shared" si="308"/>
        <v>33.212774173243936</v>
      </c>
      <c r="J996" s="4">
        <f t="shared" si="309"/>
        <v>35.452635092451168</v>
      </c>
      <c r="K996" s="4">
        <f t="shared" si="310"/>
        <v>37.669124802021621</v>
      </c>
      <c r="L996" s="4">
        <f t="shared" si="311"/>
        <v>40.063903849985429</v>
      </c>
      <c r="M996" s="4">
        <f t="shared" si="312"/>
        <v>42.787343639770825</v>
      </c>
      <c r="N996" s="4">
        <f t="shared" si="313"/>
        <v>45.343956426722954</v>
      </c>
      <c r="O996" s="4">
        <f t="shared" si="314"/>
        <v>47.659921227899531</v>
      </c>
      <c r="P996" s="4">
        <f t="shared" si="315"/>
        <v>49.655741241744799</v>
      </c>
      <c r="Q996" s="4">
        <f t="shared" si="316"/>
        <v>51.339884535962206</v>
      </c>
      <c r="R996" s="4">
        <f t="shared" si="317"/>
        <v>52.758745609191259</v>
      </c>
      <c r="S996" s="4">
        <f t="shared" si="318"/>
        <v>53.928013700537974</v>
      </c>
      <c r="T996" s="4">
        <f t="shared" si="319"/>
        <v>54.816434700960372</v>
      </c>
      <c r="U996" s="4">
        <f t="shared" si="320"/>
        <v>55.389042499081171</v>
      </c>
      <c r="W996" s="5" t="str">
        <f>VLOOKUP(C996&amp;A996,Driver_elast!$A$2:$D$1161,4,FALSE)</f>
        <v>GDPSER</v>
      </c>
      <c r="X996" s="5">
        <v>1</v>
      </c>
      <c r="Y996" s="2">
        <f>SUMIFS('Growth rates'!D$4:D$999,'Growth rates'!$B$4:$B$999,Demands!$A996,'Growth rates'!$C$4:$C$999,$W996)</f>
        <v>1</v>
      </c>
      <c r="Z996" s="2">
        <f>SUMIFS('Growth rates'!E$4:E$999,'Growth rates'!$B$4:$B$999,Demands!$A996,'Growth rates'!$C$4:$C$999,$W996)</f>
        <v>1.0083795293714575</v>
      </c>
      <c r="AA996" s="2">
        <f>SUMIFS('Growth rates'!F$4:F$999,'Growth rates'!$B$4:$B$999,Demands!$A996,'Growth rates'!$C$4:$C$999,$W996)</f>
        <v>1.0790105994649752</v>
      </c>
      <c r="AB996" s="2">
        <f>SUMIFS('Growth rates'!G$4:G$999,'Growth rates'!$B$4:$B$999,Demands!$A996,'Growth rates'!$C$4:$C$999,$W996)</f>
        <v>1.1598820353784072</v>
      </c>
      <c r="AC996" s="2">
        <f>SUMIFS('Growth rates'!H$4:H$999,'Growth rates'!$B$4:$B$999,Demands!$A996,'Growth rates'!$C$4:$C$999,$W996)</f>
        <v>1.2725946945570663</v>
      </c>
      <c r="AD996" s="2">
        <f>SUMIFS('Growth rates'!I$4:I$999,'Growth rates'!$B$4:$B$999,Demands!$A996,'Growth rates'!$C$4:$C$999,$W996)</f>
        <v>1.3893925184381495</v>
      </c>
      <c r="AE996" s="2">
        <f>SUMIFS('Growth rates'!J$4:J$999,'Growth rates'!$B$4:$B$999,Demands!$A996,'Growth rates'!$C$4:$C$999,$W996)</f>
        <v>1.5078650402147149</v>
      </c>
      <c r="AF996" s="2">
        <f>SUMIFS('Growth rates'!K$4:K$999,'Growth rates'!$B$4:$B$999,Demands!$A996,'Growth rates'!$C$4:$C$999,$W996)</f>
        <v>1.6270596038708036</v>
      </c>
      <c r="AG996" s="2">
        <f>SUMIFS('Growth rates'!L$4:L$999,'Growth rates'!$B$4:$B$999,Demands!$A996,'Growth rates'!$C$4:$C$999,$W996)</f>
        <v>1.7578452732887322</v>
      </c>
      <c r="AH996" s="2">
        <f>SUMIFS('Growth rates'!M$4:M$999,'Growth rates'!$B$4:$B$999,Demands!$A996,'Growth rates'!$C$4:$C$999,$W996)</f>
        <v>1.9089304775250093</v>
      </c>
      <c r="AI996" s="2">
        <f>SUMIFS('Growth rates'!N$4:N$999,'Growth rates'!$B$4:$B$999,Demands!$A996,'Growth rates'!$C$4:$C$999,$W996)</f>
        <v>2.069171612058704</v>
      </c>
      <c r="AJ996" s="2">
        <f>SUMIFS('Growth rates'!O$4:O$999,'Growth rates'!$B$4:$B$999,Demands!$A996,'Growth rates'!$C$4:$C$999,$W996)</f>
        <v>2.2362021365850659</v>
      </c>
      <c r="AK996" s="2">
        <f>SUMIFS('Growth rates'!P$4:P$999,'Growth rates'!$B$4:$B$999,Demands!$A996,'Growth rates'!$C$4:$C$999,$W996)</f>
        <v>2.4053466240286765</v>
      </c>
      <c r="AL996" s="2">
        <f>SUMIFS('Growth rates'!Q$4:Q$999,'Growth rates'!$B$4:$B$999,Demands!$A996,'Growth rates'!$C$4:$C$999,$W996)</f>
        <v>2.5772612265157959</v>
      </c>
      <c r="AM996" s="2">
        <f>SUMIFS('Growth rates'!R$4:R$999,'Growth rates'!$B$4:$B$999,Demands!$A996,'Growth rates'!$C$4:$C$999,$W996)</f>
        <v>2.7573763578780004</v>
      </c>
      <c r="AN996" s="2">
        <f>SUMIFS('Growth rates'!S$4:S$999,'Growth rates'!$B$4:$B$999,Demands!$A996,'Growth rates'!$C$4:$C$999,$W996)</f>
        <v>2.9505431511994149</v>
      </c>
      <c r="AO996" s="2">
        <f>SUMIFS('Growth rates'!T$4:T$999,'Growth rates'!$B$4:$B$999,Demands!$A996,'Growth rates'!$C$4:$C$999,$W996)</f>
        <v>3.155405375725338</v>
      </c>
      <c r="AP996" s="2">
        <f>SUMIFS('Growth rates'!U$4:U$999,'Growth rates'!$B$4:$B$999,Demands!$A996,'Growth rates'!$C$4:$C$999,$W996)</f>
        <v>3.3637817204253868</v>
      </c>
      <c r="AR996">
        <f>VLOOKUP(C996&amp;A996,Driver_elast!$A$2:$E$1161,5,FALSE)</f>
        <v>0.79090300000000002</v>
      </c>
      <c r="AS996">
        <f t="shared" si="321"/>
        <v>0.79090300000000002</v>
      </c>
      <c r="AT996">
        <f t="shared" si="322"/>
        <v>0.1581806</v>
      </c>
      <c r="AV996" s="2" cm="1">
        <f t="array" ref="AV996">TREND($AR996:$AS996,$AR$3:$AS$3,AV$1)</f>
        <v>0.79090300000000002</v>
      </c>
      <c r="AW996" s="2" cm="1">
        <f t="array" ref="AW996">TREND($AR996:$AS996,$AR$3:$AS$3,AW$1)</f>
        <v>0.79090300000000002</v>
      </c>
      <c r="AX996" s="2" cm="1">
        <f t="array" ref="AX996">TREND($AR996:$AS996,$AR$3:$AS$3,AX$1)</f>
        <v>0.79090300000000002</v>
      </c>
      <c r="AY996" s="2" cm="1">
        <f t="array" ref="AY996">TREND($AR996:$AS996,$AR$3:$AS$3,AY$1)</f>
        <v>0.79090300000000002</v>
      </c>
      <c r="AZ996" s="2" cm="1">
        <f t="array" ref="AZ996">TREND($AR996:$AS996,$AR$3:$AS$3,AZ$1)</f>
        <v>0.79090300000000002</v>
      </c>
      <c r="BA996" s="2" cm="1">
        <f t="array" ref="BA996">TREND($AR996:$AS996,$AR$3:$AS$3,BA$1)</f>
        <v>0.79090300000000002</v>
      </c>
      <c r="BB996" s="2" cm="1">
        <f t="array" ref="BB996">TREND($AR996:$AS996,$AR$3:$AS$3,BB$1)</f>
        <v>0.79090300000000002</v>
      </c>
      <c r="BC996" s="2" cm="1">
        <f t="array" ref="BC996">TREND($AR996:$AS996,$AR$3:$AS$3,BC$1)</f>
        <v>0.79090300000000002</v>
      </c>
      <c r="BD996" s="2" cm="1">
        <f t="array" ref="BD996">TREND($AR996:$AS996,$AR$3:$AS$3,BD$1)</f>
        <v>0.79090300000000002</v>
      </c>
      <c r="BE996" s="2" cm="1">
        <f t="array" ref="BE996">TREND($AR996:$AS996,$AR$3:$AS$3,BE$1)</f>
        <v>0.79090300000000002</v>
      </c>
      <c r="BF996" s="20" cm="1">
        <f t="array" ref="BF996">TREND($AS996:$AT996,$AS$3:$AT$3,BF$1)</f>
        <v>0.71181269999999586</v>
      </c>
      <c r="BG996" s="20" cm="1">
        <f t="array" ref="BG996">TREND($AS996:$AT996,$AS$3:$AT$3,BG$1)</f>
        <v>0.63272239999999869</v>
      </c>
      <c r="BH996" s="20" cm="1">
        <f t="array" ref="BH996">TREND($AS996:$AT996,$AS$3:$AT$3,BH$1)</f>
        <v>0.55363209999999441</v>
      </c>
      <c r="BI996" s="20" cm="1">
        <f t="array" ref="BI996">TREND($AS996:$AT996,$AS$3:$AT$3,BI$1)</f>
        <v>0.47454179999999724</v>
      </c>
      <c r="BJ996" s="20" cm="1">
        <f t="array" ref="BJ996">TREND($AS996:$AT996,$AS$3:$AT$3,BJ$1)</f>
        <v>0.39545149999999296</v>
      </c>
      <c r="BK996" s="20" cm="1">
        <f t="array" ref="BK996">TREND($AS996:$AT996,$AS$3:$AT$3,BK$1)</f>
        <v>0.31636119999999579</v>
      </c>
      <c r="BL996" s="20" cm="1">
        <f t="array" ref="BL996">TREND($AS996:$AT996,$AS$3:$AT$3,BL$1)</f>
        <v>0.23727089999999862</v>
      </c>
      <c r="BM996" s="20" cm="1">
        <f t="array" ref="BM996">TREND($AS996:$AT996,$AS$3:$AT$3,BM$1)</f>
        <v>0.15818059999999434</v>
      </c>
    </row>
    <row r="997" spans="1:65" x14ac:dyDescent="0.35">
      <c r="A997" t="str">
        <f>IF(BYDem!B995="","\I:",BYDem!B995)</f>
        <v>Russia</v>
      </c>
      <c r="B997" t="str">
        <f>BYDem!E995</f>
        <v>TWI</v>
      </c>
      <c r="C997" t="str">
        <f t="shared" si="323"/>
        <v>TWI</v>
      </c>
      <c r="D997" s="4">
        <f>SUMIFS(BYDem!$M$2:$M$2000,BYDem!$B$2:$B$2000,Demands!$A997,BYDem!$E$2:$E$2000,Demands!$B997)</f>
        <v>452.4944431788</v>
      </c>
      <c r="E997" s="4">
        <f t="shared" si="304"/>
        <v>457.4882105133658</v>
      </c>
      <c r="F997" s="4">
        <f t="shared" si="305"/>
        <v>498.42170211392505</v>
      </c>
      <c r="G997" s="4">
        <f t="shared" si="306"/>
        <v>544.66055212811068</v>
      </c>
      <c r="H997" s="4">
        <f t="shared" si="307"/>
        <v>608.07577992882636</v>
      </c>
      <c r="I997" s="4">
        <f t="shared" si="308"/>
        <v>672.73104142879981</v>
      </c>
      <c r="J997" s="4">
        <f t="shared" si="309"/>
        <v>736.91403581197414</v>
      </c>
      <c r="K997" s="4">
        <f t="shared" si="310"/>
        <v>799.78292776964599</v>
      </c>
      <c r="L997" s="4">
        <f t="shared" si="311"/>
        <v>866.61840742351535</v>
      </c>
      <c r="M997" s="4">
        <f t="shared" si="312"/>
        <v>941.10347221851737</v>
      </c>
      <c r="N997" s="4">
        <f t="shared" si="313"/>
        <v>1012.202520030712</v>
      </c>
      <c r="O997" s="4">
        <f t="shared" si="314"/>
        <v>1077.5692462557727</v>
      </c>
      <c r="P997" s="4">
        <f t="shared" si="315"/>
        <v>1134.6237613207163</v>
      </c>
      <c r="Q997" s="4">
        <f t="shared" si="316"/>
        <v>1183.279965200353</v>
      </c>
      <c r="R997" s="4">
        <f t="shared" si="317"/>
        <v>1224.6274669936524</v>
      </c>
      <c r="S997" s="4">
        <f t="shared" si="318"/>
        <v>1258.9437633725104</v>
      </c>
      <c r="T997" s="4">
        <f t="shared" si="319"/>
        <v>1285.1670727804096</v>
      </c>
      <c r="U997" s="4">
        <f t="shared" si="320"/>
        <v>1302.1410197106541</v>
      </c>
      <c r="W997" s="5" t="str">
        <f>VLOOKUP(C997&amp;A997,Driver_elast!$A$2:$D$1161,4,FALSE)</f>
        <v>GDPSER</v>
      </c>
      <c r="X997" s="5">
        <v>1</v>
      </c>
      <c r="Y997" s="2">
        <f>SUMIFS('Growth rates'!D$4:D$999,'Growth rates'!$B$4:$B$999,Demands!$A997,'Growth rates'!$C$4:$C$999,$W997)</f>
        <v>1</v>
      </c>
      <c r="Z997" s="2">
        <f>SUMIFS('Growth rates'!E$4:E$999,'Growth rates'!$B$4:$B$999,Demands!$A997,'Growth rates'!$C$4:$C$999,$W997)</f>
        <v>1.0083795293714575</v>
      </c>
      <c r="AA997" s="2">
        <f>SUMIFS('Growth rates'!F$4:F$999,'Growth rates'!$B$4:$B$999,Demands!$A997,'Growth rates'!$C$4:$C$999,$W997)</f>
        <v>1.0790105994649752</v>
      </c>
      <c r="AB997" s="2">
        <f>SUMIFS('Growth rates'!G$4:G$999,'Growth rates'!$B$4:$B$999,Demands!$A997,'Growth rates'!$C$4:$C$999,$W997)</f>
        <v>1.1598820353784072</v>
      </c>
      <c r="AC997" s="2">
        <f>SUMIFS('Growth rates'!H$4:H$999,'Growth rates'!$B$4:$B$999,Demands!$A997,'Growth rates'!$C$4:$C$999,$W997)</f>
        <v>1.2725946945570663</v>
      </c>
      <c r="AD997" s="2">
        <f>SUMIFS('Growth rates'!I$4:I$999,'Growth rates'!$B$4:$B$999,Demands!$A997,'Growth rates'!$C$4:$C$999,$W997)</f>
        <v>1.3893925184381495</v>
      </c>
      <c r="AE997" s="2">
        <f>SUMIFS('Growth rates'!J$4:J$999,'Growth rates'!$B$4:$B$999,Demands!$A997,'Growth rates'!$C$4:$C$999,$W997)</f>
        <v>1.5078650402147149</v>
      </c>
      <c r="AF997" s="2">
        <f>SUMIFS('Growth rates'!K$4:K$999,'Growth rates'!$B$4:$B$999,Demands!$A997,'Growth rates'!$C$4:$C$999,$W997)</f>
        <v>1.6270596038708036</v>
      </c>
      <c r="AG997" s="2">
        <f>SUMIFS('Growth rates'!L$4:L$999,'Growth rates'!$B$4:$B$999,Demands!$A997,'Growth rates'!$C$4:$C$999,$W997)</f>
        <v>1.7578452732887322</v>
      </c>
      <c r="AH997" s="2">
        <f>SUMIFS('Growth rates'!M$4:M$999,'Growth rates'!$B$4:$B$999,Demands!$A997,'Growth rates'!$C$4:$C$999,$W997)</f>
        <v>1.9089304775250093</v>
      </c>
      <c r="AI997" s="2">
        <f>SUMIFS('Growth rates'!N$4:N$999,'Growth rates'!$B$4:$B$999,Demands!$A997,'Growth rates'!$C$4:$C$999,$W997)</f>
        <v>2.069171612058704</v>
      </c>
      <c r="AJ997" s="2">
        <f>SUMIFS('Growth rates'!O$4:O$999,'Growth rates'!$B$4:$B$999,Demands!$A997,'Growth rates'!$C$4:$C$999,$W997)</f>
        <v>2.2362021365850659</v>
      </c>
      <c r="AK997" s="2">
        <f>SUMIFS('Growth rates'!P$4:P$999,'Growth rates'!$B$4:$B$999,Demands!$A997,'Growth rates'!$C$4:$C$999,$W997)</f>
        <v>2.4053466240286765</v>
      </c>
      <c r="AL997" s="2">
        <f>SUMIFS('Growth rates'!Q$4:Q$999,'Growth rates'!$B$4:$B$999,Demands!$A997,'Growth rates'!$C$4:$C$999,$W997)</f>
        <v>2.5772612265157959</v>
      </c>
      <c r="AM997" s="2">
        <f>SUMIFS('Growth rates'!R$4:R$999,'Growth rates'!$B$4:$B$999,Demands!$A997,'Growth rates'!$C$4:$C$999,$W997)</f>
        <v>2.7573763578780004</v>
      </c>
      <c r="AN997" s="2">
        <f>SUMIFS('Growth rates'!S$4:S$999,'Growth rates'!$B$4:$B$999,Demands!$A997,'Growth rates'!$C$4:$C$999,$W997)</f>
        <v>2.9505431511994149</v>
      </c>
      <c r="AO997" s="2">
        <f>SUMIFS('Growth rates'!T$4:T$999,'Growth rates'!$B$4:$B$999,Demands!$A997,'Growth rates'!$C$4:$C$999,$W997)</f>
        <v>3.155405375725338</v>
      </c>
      <c r="AP997" s="2">
        <f>SUMIFS('Growth rates'!U$4:U$999,'Growth rates'!$B$4:$B$999,Demands!$A997,'Growth rates'!$C$4:$C$999,$W997)</f>
        <v>3.3637817204253868</v>
      </c>
      <c r="AR997">
        <f>VLOOKUP(C997&amp;A997,Driver_elast!$A$2:$E$1161,5,FALSE)</f>
        <v>1.3249550000000001</v>
      </c>
      <c r="AS997">
        <f t="shared" si="321"/>
        <v>1</v>
      </c>
      <c r="AT997">
        <f t="shared" si="322"/>
        <v>0.2</v>
      </c>
      <c r="AV997" s="2" cm="1">
        <f t="array" ref="AV997">TREND($AR997:$AS997,$AR$3:$AS$3,AV$1)</f>
        <v>1.3249549999999992</v>
      </c>
      <c r="AW997" s="2" cm="1">
        <f t="array" ref="AW997">TREND($AR997:$AS997,$AR$3:$AS$3,AW$1)</f>
        <v>1.3170292682926821</v>
      </c>
      <c r="AX997" s="2" cm="1">
        <f t="array" ref="AX997">TREND($AR997:$AS997,$AR$3:$AS$3,AX$1)</f>
        <v>1.2774006097560999</v>
      </c>
      <c r="AY997" s="2" cm="1">
        <f t="array" ref="AY997">TREND($AR997:$AS997,$AR$3:$AS$3,AY$1)</f>
        <v>1.2377719512195142</v>
      </c>
      <c r="AZ997" s="2" cm="1">
        <f t="array" ref="AZ997">TREND($AR997:$AS997,$AR$3:$AS$3,AZ$1)</f>
        <v>1.1981432926829285</v>
      </c>
      <c r="BA997" s="2" cm="1">
        <f t="array" ref="BA997">TREND($AR997:$AS997,$AR$3:$AS$3,BA$1)</f>
        <v>1.1585146341463428</v>
      </c>
      <c r="BB997" s="2" cm="1">
        <f t="array" ref="BB997">TREND($AR997:$AS997,$AR$3:$AS$3,BB$1)</f>
        <v>1.1188859756097571</v>
      </c>
      <c r="BC997" s="2" cm="1">
        <f t="array" ref="BC997">TREND($AR997:$AS997,$AR$3:$AS$3,BC$1)</f>
        <v>1.0792573170731714</v>
      </c>
      <c r="BD997" s="2" cm="1">
        <f t="array" ref="BD997">TREND($AR997:$AS997,$AR$3:$AS$3,BD$1)</f>
        <v>1.0396286585365857</v>
      </c>
      <c r="BE997" s="2" cm="1">
        <f t="array" ref="BE997">TREND($AR997:$AS997,$AR$3:$AS$3,BE$1)</f>
        <v>1</v>
      </c>
      <c r="BF997" s="20" cm="1">
        <f t="array" ref="BF997">TREND($AS997:$AT997,$AS$3:$AT$3,BF$1)</f>
        <v>0.90000000000000568</v>
      </c>
      <c r="BG997" s="20" cm="1">
        <f t="array" ref="BG997">TREND($AS997:$AT997,$AS$3:$AT$3,BG$1)</f>
        <v>0.80000000000000426</v>
      </c>
      <c r="BH997" s="20" cm="1">
        <f t="array" ref="BH997">TREND($AS997:$AT997,$AS$3:$AT$3,BH$1)</f>
        <v>0.70000000000000284</v>
      </c>
      <c r="BI997" s="20" cm="1">
        <f t="array" ref="BI997">TREND($AS997:$AT997,$AS$3:$AT$3,BI$1)</f>
        <v>0.60000000000000142</v>
      </c>
      <c r="BJ997" s="20" cm="1">
        <f t="array" ref="BJ997">TREND($AS997:$AT997,$AS$3:$AT$3,BJ$1)</f>
        <v>0.5</v>
      </c>
      <c r="BK997" s="20" cm="1">
        <f t="array" ref="BK997">TREND($AS997:$AT997,$AS$3:$AT$3,BK$1)</f>
        <v>0.40000000000000568</v>
      </c>
      <c r="BL997" s="20" cm="1">
        <f t="array" ref="BL997">TREND($AS997:$AT997,$AS$3:$AT$3,BL$1)</f>
        <v>0.30000000000000426</v>
      </c>
      <c r="BM997" s="20" cm="1">
        <f t="array" ref="BM997">TREND($AS997:$AT997,$AS$3:$AT$3,BM$1)</f>
        <v>0.20000000000000284</v>
      </c>
    </row>
    <row r="998" spans="1:65" x14ac:dyDescent="0.35">
      <c r="A998" t="str">
        <f>IF(BYDem!B996="","\I:",BYDem!B996)</f>
        <v>Russia</v>
      </c>
      <c r="B998" t="str">
        <f>BYDem!E996</f>
        <v>Trd_2w</v>
      </c>
      <c r="C998" t="str">
        <f t="shared" si="323"/>
        <v>Trd_2w</v>
      </c>
      <c r="D998" s="4">
        <f>SUMIFS(BYDem!$M$2:$M$2000,BYDem!$B$2:$B$2000,Demands!$A998,BYDem!$E$2:$E$2000,Demands!$B998)</f>
        <v>15.54</v>
      </c>
      <c r="E998" s="4">
        <f t="shared" si="304"/>
        <v>15.673190824665541</v>
      </c>
      <c r="F998" s="4">
        <f t="shared" si="305"/>
        <v>16.771302766643998</v>
      </c>
      <c r="G998" s="4">
        <f t="shared" si="306"/>
        <v>18.217048346443438</v>
      </c>
      <c r="H998" s="4">
        <f t="shared" si="307"/>
        <v>20.166379356664066</v>
      </c>
      <c r="I998" s="4">
        <f t="shared" si="308"/>
        <v>22.152502791526057</v>
      </c>
      <c r="J998" s="4">
        <f t="shared" si="309"/>
        <v>24.109596213595086</v>
      </c>
      <c r="K998" s="4">
        <f t="shared" si="310"/>
        <v>26.044360479391464</v>
      </c>
      <c r="L998" s="4">
        <f t="shared" si="311"/>
        <v>28.210090589332591</v>
      </c>
      <c r="M998" s="4">
        <f t="shared" si="312"/>
        <v>30.760212186944287</v>
      </c>
      <c r="N998" s="4">
        <f t="shared" si="313"/>
        <v>33.273400472701276</v>
      </c>
      <c r="O998" s="4">
        <f t="shared" si="314"/>
        <v>35.635454061667154</v>
      </c>
      <c r="P998" s="4">
        <f t="shared" si="315"/>
        <v>37.728987609046875</v>
      </c>
      <c r="Q998" s="4">
        <f t="shared" si="316"/>
        <v>39.534837872405049</v>
      </c>
      <c r="R998" s="4">
        <f t="shared" si="317"/>
        <v>41.078235335221095</v>
      </c>
      <c r="S998" s="4">
        <f t="shared" si="318"/>
        <v>42.366938783520688</v>
      </c>
      <c r="T998" s="4">
        <f t="shared" si="319"/>
        <v>43.368896440402523</v>
      </c>
      <c r="U998" s="4">
        <f t="shared" si="320"/>
        <v>44.044940835820981</v>
      </c>
      <c r="W998" s="5" t="str">
        <f>VLOOKUP(C998&amp;A998,Driver_elast!$A$2:$D$1161,4,FALSE)</f>
        <v>GDPPCAP</v>
      </c>
      <c r="X998" s="5">
        <v>1</v>
      </c>
      <c r="Y998" s="2">
        <f>SUMIFS('Growth rates'!D$4:D$999,'Growth rates'!$B$4:$B$999,Demands!$A998,'Growth rates'!$C$4:$C$999,$W998)</f>
        <v>1</v>
      </c>
      <c r="Z998" s="2">
        <f>SUMIFS('Growth rates'!E$4:E$999,'Growth rates'!$B$4:$B$999,Demands!$A998,'Growth rates'!$C$4:$C$999,$W998)</f>
        <v>1.0089207454579068</v>
      </c>
      <c r="AA998" s="2">
        <f>SUMIFS('Growth rates'!F$4:F$999,'Growth rates'!$B$4:$B$999,Demands!$A998,'Growth rates'!$C$4:$C$999,$W998)</f>
        <v>1.0824946999620062</v>
      </c>
      <c r="AB998" s="2">
        <f>SUMIFS('Growth rates'!G$4:G$999,'Growth rates'!$B$4:$B$999,Demands!$A998,'Growth rates'!$C$4:$C$999,$W998)</f>
        <v>1.1796191799836144</v>
      </c>
      <c r="AC998" s="2">
        <f>SUMIFS('Growth rates'!H$4:H$999,'Growth rates'!$B$4:$B$999,Demands!$A998,'Growth rates'!$C$4:$C$999,$W998)</f>
        <v>1.3109985757498979</v>
      </c>
      <c r="AD998" s="2">
        <f>SUMIFS('Growth rates'!I$4:I$999,'Growth rates'!$B$4:$B$999,Demands!$A998,'Growth rates'!$C$4:$C$999,$W998)</f>
        <v>1.4453859217391529</v>
      </c>
      <c r="AE998" s="2">
        <f>SUMIFS('Growth rates'!J$4:J$999,'Growth rates'!$B$4:$B$999,Demands!$A998,'Growth rates'!$C$4:$C$999,$W998)</f>
        <v>1.5782937102342043</v>
      </c>
      <c r="AF998" s="2">
        <f>SUMIFS('Growth rates'!K$4:K$999,'Growth rates'!$B$4:$B$999,Demands!$A998,'Growth rates'!$C$4:$C$999,$W998)</f>
        <v>1.7101205377051449</v>
      </c>
      <c r="AG998" s="2">
        <f>SUMIFS('Growth rates'!L$4:L$999,'Growth rates'!$B$4:$B$999,Demands!$A998,'Growth rates'!$C$4:$C$999,$W998)</f>
        <v>1.8581319537158474</v>
      </c>
      <c r="AH998" s="2">
        <f>SUMIFS('Growth rates'!M$4:M$999,'Growth rates'!$B$4:$B$999,Demands!$A998,'Growth rates'!$C$4:$C$999,$W998)</f>
        <v>2.0329598833372655</v>
      </c>
      <c r="AI998" s="2">
        <f>SUMIFS('Growth rates'!N$4:N$999,'Growth rates'!$B$4:$B$999,Demands!$A998,'Growth rates'!$C$4:$C$999,$W998)</f>
        <v>2.2250477145677809</v>
      </c>
      <c r="AJ998" s="2">
        <f>SUMIFS('Growth rates'!O$4:O$999,'Growth rates'!$B$4:$B$999,Demands!$A998,'Growth rates'!$C$4:$C$999,$W998)</f>
        <v>2.4305514663139061</v>
      </c>
      <c r="AK998" s="2">
        <f>SUMIFS('Growth rates'!P$4:P$999,'Growth rates'!$B$4:$B$999,Demands!$A998,'Growth rates'!$C$4:$C$999,$W998)</f>
        <v>2.6428672413002801</v>
      </c>
      <c r="AL998" s="2">
        <f>SUMIFS('Growth rates'!Q$4:Q$999,'Growth rates'!$B$4:$B$999,Demands!$A998,'Growth rates'!$C$4:$C$999,$W998)</f>
        <v>2.8623035739819591</v>
      </c>
      <c r="AM998" s="2">
        <f>SUMIFS('Growth rates'!R$4:R$999,'Growth rates'!$B$4:$B$999,Demands!$A998,'Growth rates'!$C$4:$C$999,$W998)</f>
        <v>3.0949098146650669</v>
      </c>
      <c r="AN998" s="2">
        <f>SUMIFS('Growth rates'!S$4:S$999,'Growth rates'!$B$4:$B$999,Demands!$A998,'Growth rates'!$C$4:$C$999,$W998)</f>
        <v>3.3475527002056515</v>
      </c>
      <c r="AO998" s="2">
        <f>SUMIFS('Growth rates'!T$4:T$999,'Growth rates'!$B$4:$B$999,Demands!$A998,'Growth rates'!$C$4:$C$999,$W998)</f>
        <v>3.6222195871973697</v>
      </c>
      <c r="AP998" s="2">
        <f>SUMIFS('Growth rates'!U$4:U$999,'Growth rates'!$B$4:$B$999,Demands!$A998,'Growth rates'!$C$4:$C$999,$W998)</f>
        <v>3.916065381044314</v>
      </c>
      <c r="AR998">
        <f>VLOOKUP(C998&amp;A998,Driver_elast!$A$2:$E$1161,5,FALSE)</f>
        <v>0.96077599999999996</v>
      </c>
      <c r="AS998">
        <f t="shared" si="321"/>
        <v>0.96077599999999996</v>
      </c>
      <c r="AT998">
        <f t="shared" si="322"/>
        <v>0.1921552</v>
      </c>
      <c r="AV998" s="2" cm="1">
        <f t="array" ref="AV998">TREND($AR998:$AS998,$AR$3:$AS$3,AV$1)</f>
        <v>0.96077599999999996</v>
      </c>
      <c r="AW998" s="2" cm="1">
        <f t="array" ref="AW998">TREND($AR998:$AS998,$AR$3:$AS$3,AW$1)</f>
        <v>0.96077599999999996</v>
      </c>
      <c r="AX998" s="2" cm="1">
        <f t="array" ref="AX998">TREND($AR998:$AS998,$AR$3:$AS$3,AX$1)</f>
        <v>0.96077599999999996</v>
      </c>
      <c r="AY998" s="2" cm="1">
        <f t="array" ref="AY998">TREND($AR998:$AS998,$AR$3:$AS$3,AY$1)</f>
        <v>0.96077599999999996</v>
      </c>
      <c r="AZ998" s="2" cm="1">
        <f t="array" ref="AZ998">TREND($AR998:$AS998,$AR$3:$AS$3,AZ$1)</f>
        <v>0.96077599999999996</v>
      </c>
      <c r="BA998" s="2" cm="1">
        <f t="array" ref="BA998">TREND($AR998:$AS998,$AR$3:$AS$3,BA$1)</f>
        <v>0.96077599999999996</v>
      </c>
      <c r="BB998" s="2" cm="1">
        <f t="array" ref="BB998">TREND($AR998:$AS998,$AR$3:$AS$3,BB$1)</f>
        <v>0.96077599999999996</v>
      </c>
      <c r="BC998" s="2" cm="1">
        <f t="array" ref="BC998">TREND($AR998:$AS998,$AR$3:$AS$3,BC$1)</f>
        <v>0.96077599999999996</v>
      </c>
      <c r="BD998" s="2" cm="1">
        <f t="array" ref="BD998">TREND($AR998:$AS998,$AR$3:$AS$3,BD$1)</f>
        <v>0.96077599999999996</v>
      </c>
      <c r="BE998" s="2" cm="1">
        <f t="array" ref="BE998">TREND($AR998:$AS998,$AR$3:$AS$3,BE$1)</f>
        <v>0.96077599999999996</v>
      </c>
      <c r="BF998" s="20" cm="1">
        <f t="array" ref="BF998">TREND($AS998:$AT998,$AS$3:$AT$3,BF$1)</f>
        <v>0.86469839999999465</v>
      </c>
      <c r="BG998" s="20" cm="1">
        <f t="array" ref="BG998">TREND($AS998:$AT998,$AS$3:$AT$3,BG$1)</f>
        <v>0.76862079999999366</v>
      </c>
      <c r="BH998" s="20" cm="1">
        <f t="array" ref="BH998">TREND($AS998:$AT998,$AS$3:$AT$3,BH$1)</f>
        <v>0.67254319999999979</v>
      </c>
      <c r="BI998" s="20" cm="1">
        <f t="array" ref="BI998">TREND($AS998:$AT998,$AS$3:$AT$3,BI$1)</f>
        <v>0.5764655999999988</v>
      </c>
      <c r="BJ998" s="20" cm="1">
        <f t="array" ref="BJ998">TREND($AS998:$AT998,$AS$3:$AT$3,BJ$1)</f>
        <v>0.48038799999999782</v>
      </c>
      <c r="BK998" s="20" cm="1">
        <f t="array" ref="BK998">TREND($AS998:$AT998,$AS$3:$AT$3,BK$1)</f>
        <v>0.38431039999999683</v>
      </c>
      <c r="BL998" s="20" cm="1">
        <f t="array" ref="BL998">TREND($AS998:$AT998,$AS$3:$AT$3,BL$1)</f>
        <v>0.28823279999999585</v>
      </c>
      <c r="BM998" s="20" cm="1">
        <f t="array" ref="BM998">TREND($AS998:$AT998,$AS$3:$AT$3,BM$1)</f>
        <v>0.19215519999999486</v>
      </c>
    </row>
    <row r="999" spans="1:65" x14ac:dyDescent="0.35">
      <c r="A999" t="str">
        <f>IF(BYDem!B997="","\I:",BYDem!B997)</f>
        <v>Russia</v>
      </c>
      <c r="B999" t="str">
        <f>BYDem!E997</f>
        <v>Trd_3w</v>
      </c>
      <c r="C999" t="str">
        <f t="shared" si="323"/>
        <v>Trd_3w</v>
      </c>
      <c r="D999" s="4">
        <f>SUMIFS(BYDem!$M$2:$M$2000,BYDem!$B$2:$B$2000,Demands!$A999,BYDem!$E$2:$E$2000,Demands!$B999)</f>
        <v>3</v>
      </c>
      <c r="E999" s="4">
        <f t="shared" si="304"/>
        <v>3.0257125144141974</v>
      </c>
      <c r="F999" s="4">
        <f t="shared" si="305"/>
        <v>3.2377032368038612</v>
      </c>
      <c r="G999" s="4">
        <f t="shared" si="306"/>
        <v>3.516804700085606</v>
      </c>
      <c r="H999" s="4">
        <f t="shared" si="307"/>
        <v>3.8931234279274265</v>
      </c>
      <c r="I999" s="4">
        <f t="shared" si="308"/>
        <v>4.2765449404490461</v>
      </c>
      <c r="J999" s="4">
        <f t="shared" si="309"/>
        <v>4.6543622033967349</v>
      </c>
      <c r="K999" s="4">
        <f t="shared" si="310"/>
        <v>5.0278688184153406</v>
      </c>
      <c r="L999" s="4">
        <f t="shared" si="311"/>
        <v>5.4459634342340912</v>
      </c>
      <c r="M999" s="4">
        <f t="shared" si="312"/>
        <v>5.9382649009544961</v>
      </c>
      <c r="N999" s="4">
        <f t="shared" si="313"/>
        <v>6.4234363846913674</v>
      </c>
      <c r="O999" s="4">
        <f t="shared" si="314"/>
        <v>6.879431286036132</v>
      </c>
      <c r="P999" s="4">
        <f t="shared" si="315"/>
        <v>7.283588341514843</v>
      </c>
      <c r="Q999" s="4">
        <f t="shared" si="316"/>
        <v>7.6322080834758808</v>
      </c>
      <c r="R999" s="4">
        <f t="shared" si="317"/>
        <v>7.9301612616256971</v>
      </c>
      <c r="S999" s="4">
        <f t="shared" si="318"/>
        <v>8.1789457111043831</v>
      </c>
      <c r="T999" s="4">
        <f t="shared" si="319"/>
        <v>8.3723738301935402</v>
      </c>
      <c r="U999" s="4">
        <f t="shared" si="320"/>
        <v>8.5028843312395743</v>
      </c>
      <c r="W999" s="5" t="str">
        <f>VLOOKUP(C999&amp;A999,Driver_elast!$A$2:$D$1161,4,FALSE)</f>
        <v>GDPPCAP</v>
      </c>
      <c r="X999" s="5">
        <v>1</v>
      </c>
      <c r="Y999" s="2">
        <f>SUMIFS('Growth rates'!D$4:D$999,'Growth rates'!$B$4:$B$999,Demands!$A999,'Growth rates'!$C$4:$C$999,$W999)</f>
        <v>1</v>
      </c>
      <c r="Z999" s="2">
        <f>SUMIFS('Growth rates'!E$4:E$999,'Growth rates'!$B$4:$B$999,Demands!$A999,'Growth rates'!$C$4:$C$999,$W999)</f>
        <v>1.0089207454579068</v>
      </c>
      <c r="AA999" s="2">
        <f>SUMIFS('Growth rates'!F$4:F$999,'Growth rates'!$B$4:$B$999,Demands!$A999,'Growth rates'!$C$4:$C$999,$W999)</f>
        <v>1.0824946999620062</v>
      </c>
      <c r="AB999" s="2">
        <f>SUMIFS('Growth rates'!G$4:G$999,'Growth rates'!$B$4:$B$999,Demands!$A999,'Growth rates'!$C$4:$C$999,$W999)</f>
        <v>1.1796191799836144</v>
      </c>
      <c r="AC999" s="2">
        <f>SUMIFS('Growth rates'!H$4:H$999,'Growth rates'!$B$4:$B$999,Demands!$A999,'Growth rates'!$C$4:$C$999,$W999)</f>
        <v>1.3109985757498979</v>
      </c>
      <c r="AD999" s="2">
        <f>SUMIFS('Growth rates'!I$4:I$999,'Growth rates'!$B$4:$B$999,Demands!$A999,'Growth rates'!$C$4:$C$999,$W999)</f>
        <v>1.4453859217391529</v>
      </c>
      <c r="AE999" s="2">
        <f>SUMIFS('Growth rates'!J$4:J$999,'Growth rates'!$B$4:$B$999,Demands!$A999,'Growth rates'!$C$4:$C$999,$W999)</f>
        <v>1.5782937102342043</v>
      </c>
      <c r="AF999" s="2">
        <f>SUMIFS('Growth rates'!K$4:K$999,'Growth rates'!$B$4:$B$999,Demands!$A999,'Growth rates'!$C$4:$C$999,$W999)</f>
        <v>1.7101205377051449</v>
      </c>
      <c r="AG999" s="2">
        <f>SUMIFS('Growth rates'!L$4:L$999,'Growth rates'!$B$4:$B$999,Demands!$A999,'Growth rates'!$C$4:$C$999,$W999)</f>
        <v>1.8581319537158474</v>
      </c>
      <c r="AH999" s="2">
        <f>SUMIFS('Growth rates'!M$4:M$999,'Growth rates'!$B$4:$B$999,Demands!$A999,'Growth rates'!$C$4:$C$999,$W999)</f>
        <v>2.0329598833372655</v>
      </c>
      <c r="AI999" s="2">
        <f>SUMIFS('Growth rates'!N$4:N$999,'Growth rates'!$B$4:$B$999,Demands!$A999,'Growth rates'!$C$4:$C$999,$W999)</f>
        <v>2.2250477145677809</v>
      </c>
      <c r="AJ999" s="2">
        <f>SUMIFS('Growth rates'!O$4:O$999,'Growth rates'!$B$4:$B$999,Demands!$A999,'Growth rates'!$C$4:$C$999,$W999)</f>
        <v>2.4305514663139061</v>
      </c>
      <c r="AK999" s="2">
        <f>SUMIFS('Growth rates'!P$4:P$999,'Growth rates'!$B$4:$B$999,Demands!$A999,'Growth rates'!$C$4:$C$999,$W999)</f>
        <v>2.6428672413002801</v>
      </c>
      <c r="AL999" s="2">
        <f>SUMIFS('Growth rates'!Q$4:Q$999,'Growth rates'!$B$4:$B$999,Demands!$A999,'Growth rates'!$C$4:$C$999,$W999)</f>
        <v>2.8623035739819591</v>
      </c>
      <c r="AM999" s="2">
        <f>SUMIFS('Growth rates'!R$4:R$999,'Growth rates'!$B$4:$B$999,Demands!$A999,'Growth rates'!$C$4:$C$999,$W999)</f>
        <v>3.0949098146650669</v>
      </c>
      <c r="AN999" s="2">
        <f>SUMIFS('Growth rates'!S$4:S$999,'Growth rates'!$B$4:$B$999,Demands!$A999,'Growth rates'!$C$4:$C$999,$W999)</f>
        <v>3.3475527002056515</v>
      </c>
      <c r="AO999" s="2">
        <f>SUMIFS('Growth rates'!T$4:T$999,'Growth rates'!$B$4:$B$999,Demands!$A999,'Growth rates'!$C$4:$C$999,$W999)</f>
        <v>3.6222195871973697</v>
      </c>
      <c r="AP999" s="2">
        <f>SUMIFS('Growth rates'!U$4:U$999,'Growth rates'!$B$4:$B$999,Demands!$A999,'Growth rates'!$C$4:$C$999,$W999)</f>
        <v>3.916065381044314</v>
      </c>
      <c r="AR999">
        <f>VLOOKUP(C999&amp;A999,Driver_elast!$A$2:$E$1161,5,FALSE)</f>
        <v>0.96077599999999996</v>
      </c>
      <c r="AS999">
        <f t="shared" si="321"/>
        <v>0.96077599999999996</v>
      </c>
      <c r="AT999">
        <f t="shared" si="322"/>
        <v>0.1921552</v>
      </c>
      <c r="AV999" s="2" cm="1">
        <f t="array" ref="AV999">TREND($AR999:$AS999,$AR$3:$AS$3,AV$1)</f>
        <v>0.96077599999999996</v>
      </c>
      <c r="AW999" s="2" cm="1">
        <f t="array" ref="AW999">TREND($AR999:$AS999,$AR$3:$AS$3,AW$1)</f>
        <v>0.96077599999999996</v>
      </c>
      <c r="AX999" s="2" cm="1">
        <f t="array" ref="AX999">TREND($AR999:$AS999,$AR$3:$AS$3,AX$1)</f>
        <v>0.96077599999999996</v>
      </c>
      <c r="AY999" s="2" cm="1">
        <f t="array" ref="AY999">TREND($AR999:$AS999,$AR$3:$AS$3,AY$1)</f>
        <v>0.96077599999999996</v>
      </c>
      <c r="AZ999" s="2" cm="1">
        <f t="array" ref="AZ999">TREND($AR999:$AS999,$AR$3:$AS$3,AZ$1)</f>
        <v>0.96077599999999996</v>
      </c>
      <c r="BA999" s="2" cm="1">
        <f t="array" ref="BA999">TREND($AR999:$AS999,$AR$3:$AS$3,BA$1)</f>
        <v>0.96077599999999996</v>
      </c>
      <c r="BB999" s="2" cm="1">
        <f t="array" ref="BB999">TREND($AR999:$AS999,$AR$3:$AS$3,BB$1)</f>
        <v>0.96077599999999996</v>
      </c>
      <c r="BC999" s="2" cm="1">
        <f t="array" ref="BC999">TREND($AR999:$AS999,$AR$3:$AS$3,BC$1)</f>
        <v>0.96077599999999996</v>
      </c>
      <c r="BD999" s="2" cm="1">
        <f t="array" ref="BD999">TREND($AR999:$AS999,$AR$3:$AS$3,BD$1)</f>
        <v>0.96077599999999996</v>
      </c>
      <c r="BE999" s="2" cm="1">
        <f t="array" ref="BE999">TREND($AR999:$AS999,$AR$3:$AS$3,BE$1)</f>
        <v>0.96077599999999996</v>
      </c>
      <c r="BF999" s="20" cm="1">
        <f t="array" ref="BF999">TREND($AS999:$AT999,$AS$3:$AT$3,BF$1)</f>
        <v>0.86469839999999465</v>
      </c>
      <c r="BG999" s="20" cm="1">
        <f t="array" ref="BG999">TREND($AS999:$AT999,$AS$3:$AT$3,BG$1)</f>
        <v>0.76862079999999366</v>
      </c>
      <c r="BH999" s="20" cm="1">
        <f t="array" ref="BH999">TREND($AS999:$AT999,$AS$3:$AT$3,BH$1)</f>
        <v>0.67254319999999979</v>
      </c>
      <c r="BI999" s="20" cm="1">
        <f t="array" ref="BI999">TREND($AS999:$AT999,$AS$3:$AT$3,BI$1)</f>
        <v>0.5764655999999988</v>
      </c>
      <c r="BJ999" s="20" cm="1">
        <f t="array" ref="BJ999">TREND($AS999:$AT999,$AS$3:$AT$3,BJ$1)</f>
        <v>0.48038799999999782</v>
      </c>
      <c r="BK999" s="20" cm="1">
        <f t="array" ref="BK999">TREND($AS999:$AT999,$AS$3:$AT$3,BK$1)</f>
        <v>0.38431039999999683</v>
      </c>
      <c r="BL999" s="20" cm="1">
        <f t="array" ref="BL999">TREND($AS999:$AT999,$AS$3:$AT$3,BL$1)</f>
        <v>0.28823279999999585</v>
      </c>
      <c r="BM999" s="20" cm="1">
        <f t="array" ref="BM999">TREND($AS999:$AT999,$AS$3:$AT$3,BM$1)</f>
        <v>0.19215519999999486</v>
      </c>
    </row>
    <row r="1000" spans="1:65" x14ac:dyDescent="0.35">
      <c r="A1000" t="str">
        <f>IF(BYDem!B998="","\I:",BYDem!B998)</f>
        <v>Russia</v>
      </c>
      <c r="B1000" t="str">
        <f>BYDem!E998</f>
        <v>Trd_Bus</v>
      </c>
      <c r="C1000" t="str">
        <f t="shared" si="323"/>
        <v>Trd_Bus</v>
      </c>
      <c r="D1000" s="4">
        <f>SUMIFS(BYDem!$M$2:$M$2000,BYDem!$B$2:$B$2000,Demands!$A1000,BYDem!$E$2:$E$2000,Demands!$B1000)</f>
        <v>5.95</v>
      </c>
      <c r="E1000" s="4">
        <f t="shared" si="304"/>
        <v>6.0009964869214913</v>
      </c>
      <c r="F1000" s="4">
        <f t="shared" si="305"/>
        <v>6.4214447529943248</v>
      </c>
      <c r="G1000" s="4">
        <f t="shared" si="306"/>
        <v>6.9749959885031192</v>
      </c>
      <c r="H1000" s="4">
        <f t="shared" si="307"/>
        <v>7.7213614653893963</v>
      </c>
      <c r="I1000" s="4">
        <f t="shared" si="308"/>
        <v>8.4818141318906086</v>
      </c>
      <c r="J1000" s="4">
        <f t="shared" si="309"/>
        <v>9.2311517034035262</v>
      </c>
      <c r="K1000" s="4">
        <f t="shared" si="310"/>
        <v>9.9719398231904268</v>
      </c>
      <c r="L1000" s="4">
        <f t="shared" si="311"/>
        <v>10.801160811230949</v>
      </c>
      <c r="M1000" s="4">
        <f t="shared" si="312"/>
        <v>11.777558720226418</v>
      </c>
      <c r="N1000" s="4">
        <f t="shared" si="313"/>
        <v>12.739815496304546</v>
      </c>
      <c r="O1000" s="4">
        <f t="shared" si="314"/>
        <v>13.644205383971663</v>
      </c>
      <c r="P1000" s="4">
        <f t="shared" si="315"/>
        <v>14.44578354400444</v>
      </c>
      <c r="Q1000" s="4">
        <f t="shared" si="316"/>
        <v>15.137212698893832</v>
      </c>
      <c r="R1000" s="4">
        <f t="shared" si="317"/>
        <v>15.728153168890966</v>
      </c>
      <c r="S1000" s="4">
        <f t="shared" si="318"/>
        <v>16.221575660357026</v>
      </c>
      <c r="T1000" s="4">
        <f t="shared" si="319"/>
        <v>16.60520809655052</v>
      </c>
      <c r="U1000" s="4">
        <f t="shared" si="320"/>
        <v>16.864053923625157</v>
      </c>
      <c r="W1000" s="5" t="str">
        <f>VLOOKUP(C1000&amp;A1000,Driver_elast!$A$2:$D$1161,4,FALSE)</f>
        <v>GDPPCAP</v>
      </c>
      <c r="X1000" s="5">
        <v>1</v>
      </c>
      <c r="Y1000" s="2">
        <f>SUMIFS('Growth rates'!D$4:D$999,'Growth rates'!$B$4:$B$999,Demands!$A1000,'Growth rates'!$C$4:$C$999,$W1000)</f>
        <v>1</v>
      </c>
      <c r="Z1000" s="2">
        <f>SUMIFS('Growth rates'!E$4:E$999,'Growth rates'!$B$4:$B$999,Demands!$A1000,'Growth rates'!$C$4:$C$999,$W1000)</f>
        <v>1.0089207454579068</v>
      </c>
      <c r="AA1000" s="2">
        <f>SUMIFS('Growth rates'!F$4:F$999,'Growth rates'!$B$4:$B$999,Demands!$A1000,'Growth rates'!$C$4:$C$999,$W1000)</f>
        <v>1.0824946999620062</v>
      </c>
      <c r="AB1000" s="2">
        <f>SUMIFS('Growth rates'!G$4:G$999,'Growth rates'!$B$4:$B$999,Demands!$A1000,'Growth rates'!$C$4:$C$999,$W1000)</f>
        <v>1.1796191799836144</v>
      </c>
      <c r="AC1000" s="2">
        <f>SUMIFS('Growth rates'!H$4:H$999,'Growth rates'!$B$4:$B$999,Demands!$A1000,'Growth rates'!$C$4:$C$999,$W1000)</f>
        <v>1.3109985757498979</v>
      </c>
      <c r="AD1000" s="2">
        <f>SUMIFS('Growth rates'!I$4:I$999,'Growth rates'!$B$4:$B$999,Demands!$A1000,'Growth rates'!$C$4:$C$999,$W1000)</f>
        <v>1.4453859217391529</v>
      </c>
      <c r="AE1000" s="2">
        <f>SUMIFS('Growth rates'!J$4:J$999,'Growth rates'!$B$4:$B$999,Demands!$A1000,'Growth rates'!$C$4:$C$999,$W1000)</f>
        <v>1.5782937102342043</v>
      </c>
      <c r="AF1000" s="2">
        <f>SUMIFS('Growth rates'!K$4:K$999,'Growth rates'!$B$4:$B$999,Demands!$A1000,'Growth rates'!$C$4:$C$999,$W1000)</f>
        <v>1.7101205377051449</v>
      </c>
      <c r="AG1000" s="2">
        <f>SUMIFS('Growth rates'!L$4:L$999,'Growth rates'!$B$4:$B$999,Demands!$A1000,'Growth rates'!$C$4:$C$999,$W1000)</f>
        <v>1.8581319537158474</v>
      </c>
      <c r="AH1000" s="2">
        <f>SUMIFS('Growth rates'!M$4:M$999,'Growth rates'!$B$4:$B$999,Demands!$A1000,'Growth rates'!$C$4:$C$999,$W1000)</f>
        <v>2.0329598833372655</v>
      </c>
      <c r="AI1000" s="2">
        <f>SUMIFS('Growth rates'!N$4:N$999,'Growth rates'!$B$4:$B$999,Demands!$A1000,'Growth rates'!$C$4:$C$999,$W1000)</f>
        <v>2.2250477145677809</v>
      </c>
      <c r="AJ1000" s="2">
        <f>SUMIFS('Growth rates'!O$4:O$999,'Growth rates'!$B$4:$B$999,Demands!$A1000,'Growth rates'!$C$4:$C$999,$W1000)</f>
        <v>2.4305514663139061</v>
      </c>
      <c r="AK1000" s="2">
        <f>SUMIFS('Growth rates'!P$4:P$999,'Growth rates'!$B$4:$B$999,Demands!$A1000,'Growth rates'!$C$4:$C$999,$W1000)</f>
        <v>2.6428672413002801</v>
      </c>
      <c r="AL1000" s="2">
        <f>SUMIFS('Growth rates'!Q$4:Q$999,'Growth rates'!$B$4:$B$999,Demands!$A1000,'Growth rates'!$C$4:$C$999,$W1000)</f>
        <v>2.8623035739819591</v>
      </c>
      <c r="AM1000" s="2">
        <f>SUMIFS('Growth rates'!R$4:R$999,'Growth rates'!$B$4:$B$999,Demands!$A1000,'Growth rates'!$C$4:$C$999,$W1000)</f>
        <v>3.0949098146650669</v>
      </c>
      <c r="AN1000" s="2">
        <f>SUMIFS('Growth rates'!S$4:S$999,'Growth rates'!$B$4:$B$999,Demands!$A1000,'Growth rates'!$C$4:$C$999,$W1000)</f>
        <v>3.3475527002056515</v>
      </c>
      <c r="AO1000" s="2">
        <f>SUMIFS('Growth rates'!T$4:T$999,'Growth rates'!$B$4:$B$999,Demands!$A1000,'Growth rates'!$C$4:$C$999,$W1000)</f>
        <v>3.6222195871973697</v>
      </c>
      <c r="AP1000" s="2">
        <f>SUMIFS('Growth rates'!U$4:U$999,'Growth rates'!$B$4:$B$999,Demands!$A1000,'Growth rates'!$C$4:$C$999,$W1000)</f>
        <v>3.916065381044314</v>
      </c>
      <c r="AR1000">
        <f>VLOOKUP(C1000&amp;A1000,Driver_elast!$A$2:$E$1161,5,FALSE)</f>
        <v>0.96077599999999996</v>
      </c>
      <c r="AS1000">
        <f t="shared" si="321"/>
        <v>0.96077599999999996</v>
      </c>
      <c r="AT1000">
        <f t="shared" si="322"/>
        <v>0.1921552</v>
      </c>
      <c r="AV1000" s="2" cm="1">
        <f t="array" ref="AV1000">TREND($AR1000:$AS1000,$AR$3:$AS$3,AV$1)</f>
        <v>0.96077599999999996</v>
      </c>
      <c r="AW1000" s="2" cm="1">
        <f t="array" ref="AW1000">TREND($AR1000:$AS1000,$AR$3:$AS$3,AW$1)</f>
        <v>0.96077599999999996</v>
      </c>
      <c r="AX1000" s="2" cm="1">
        <f t="array" ref="AX1000">TREND($AR1000:$AS1000,$AR$3:$AS$3,AX$1)</f>
        <v>0.96077599999999996</v>
      </c>
      <c r="AY1000" s="2" cm="1">
        <f t="array" ref="AY1000">TREND($AR1000:$AS1000,$AR$3:$AS$3,AY$1)</f>
        <v>0.96077599999999996</v>
      </c>
      <c r="AZ1000" s="2" cm="1">
        <f t="array" ref="AZ1000">TREND($AR1000:$AS1000,$AR$3:$AS$3,AZ$1)</f>
        <v>0.96077599999999996</v>
      </c>
      <c r="BA1000" s="2" cm="1">
        <f t="array" ref="BA1000">TREND($AR1000:$AS1000,$AR$3:$AS$3,BA$1)</f>
        <v>0.96077599999999996</v>
      </c>
      <c r="BB1000" s="2" cm="1">
        <f t="array" ref="BB1000">TREND($AR1000:$AS1000,$AR$3:$AS$3,BB$1)</f>
        <v>0.96077599999999996</v>
      </c>
      <c r="BC1000" s="2" cm="1">
        <f t="array" ref="BC1000">TREND($AR1000:$AS1000,$AR$3:$AS$3,BC$1)</f>
        <v>0.96077599999999996</v>
      </c>
      <c r="BD1000" s="2" cm="1">
        <f t="array" ref="BD1000">TREND($AR1000:$AS1000,$AR$3:$AS$3,BD$1)</f>
        <v>0.96077599999999996</v>
      </c>
      <c r="BE1000" s="2" cm="1">
        <f t="array" ref="BE1000">TREND($AR1000:$AS1000,$AR$3:$AS$3,BE$1)</f>
        <v>0.96077599999999996</v>
      </c>
      <c r="BF1000" s="20" cm="1">
        <f t="array" ref="BF1000">TREND($AS1000:$AT1000,$AS$3:$AT$3,BF$1)</f>
        <v>0.86469839999999465</v>
      </c>
      <c r="BG1000" s="20" cm="1">
        <f t="array" ref="BG1000">TREND($AS1000:$AT1000,$AS$3:$AT$3,BG$1)</f>
        <v>0.76862079999999366</v>
      </c>
      <c r="BH1000" s="20" cm="1">
        <f t="array" ref="BH1000">TREND($AS1000:$AT1000,$AS$3:$AT$3,BH$1)</f>
        <v>0.67254319999999979</v>
      </c>
      <c r="BI1000" s="20" cm="1">
        <f t="array" ref="BI1000">TREND($AS1000:$AT1000,$AS$3:$AT$3,BI$1)</f>
        <v>0.5764655999999988</v>
      </c>
      <c r="BJ1000" s="20" cm="1">
        <f t="array" ref="BJ1000">TREND($AS1000:$AT1000,$AS$3:$AT$3,BJ$1)</f>
        <v>0.48038799999999782</v>
      </c>
      <c r="BK1000" s="20" cm="1">
        <f t="array" ref="BK1000">TREND($AS1000:$AT1000,$AS$3:$AT$3,BK$1)</f>
        <v>0.38431039999999683</v>
      </c>
      <c r="BL1000" s="20" cm="1">
        <f t="array" ref="BL1000">TREND($AS1000:$AT1000,$AS$3:$AT$3,BL$1)</f>
        <v>0.28823279999999585</v>
      </c>
      <c r="BM1000" s="20" cm="1">
        <f t="array" ref="BM1000">TREND($AS1000:$AT1000,$AS$3:$AT$3,BM$1)</f>
        <v>0.19215519999999486</v>
      </c>
    </row>
    <row r="1001" spans="1:65" x14ac:dyDescent="0.35">
      <c r="A1001" t="str">
        <f>IF(BYDem!B999="","\I:",BYDem!B999)</f>
        <v>Russia</v>
      </c>
      <c r="B1001" t="str">
        <f>BYDem!E999</f>
        <v>Trd_Car</v>
      </c>
      <c r="C1001" t="str">
        <f t="shared" si="323"/>
        <v>Trd_Car</v>
      </c>
      <c r="D1001" s="4">
        <f>SUMIFS(BYDem!$M$2:$M$2000,BYDem!$B$2:$B$2000,Demands!$A1001,BYDem!$E$2:$E$2000,Demands!$B1001)</f>
        <v>511.44</v>
      </c>
      <c r="E1001" s="4">
        <f t="shared" si="304"/>
        <v>515.82346945733241</v>
      </c>
      <c r="F1001" s="4">
        <f t="shared" si="305"/>
        <v>551.9636478103223</v>
      </c>
      <c r="G1001" s="4">
        <f t="shared" si="306"/>
        <v>599.54486527059419</v>
      </c>
      <c r="H1001" s="4">
        <f t="shared" si="307"/>
        <v>663.69968199306777</v>
      </c>
      <c r="I1001" s="4">
        <f t="shared" si="308"/>
        <v>729.06538144775357</v>
      </c>
      <c r="J1001" s="4">
        <f t="shared" si="309"/>
        <v>793.47566843507559</v>
      </c>
      <c r="K1001" s="4">
        <f t="shared" si="310"/>
        <v>857.15107616344744</v>
      </c>
      <c r="L1001" s="4">
        <f t="shared" si="311"/>
        <v>928.427846268228</v>
      </c>
      <c r="M1001" s="4">
        <f t="shared" si="312"/>
        <v>1012.3554003147226</v>
      </c>
      <c r="N1001" s="4">
        <f t="shared" si="313"/>
        <v>1095.0674348621844</v>
      </c>
      <c r="O1001" s="4">
        <f t="shared" si="314"/>
        <v>1172.80544564344</v>
      </c>
      <c r="P1001" s="4">
        <f t="shared" si="315"/>
        <v>1241.7061404614506</v>
      </c>
      <c r="Q1001" s="4">
        <f t="shared" si="316"/>
        <v>1301.1388340709684</v>
      </c>
      <c r="R1001" s="4">
        <f t="shared" si="317"/>
        <v>1351.933891881949</v>
      </c>
      <c r="S1001" s="4">
        <f t="shared" si="318"/>
        <v>1394.3466648290753</v>
      </c>
      <c r="T1001" s="4">
        <f t="shared" si="319"/>
        <v>1427.3222905713949</v>
      </c>
      <c r="U1001" s="4">
        <f t="shared" si="320"/>
        <v>1449.5717207897228</v>
      </c>
      <c r="W1001" s="5" t="str">
        <f>VLOOKUP(C1001&amp;A1001,Driver_elast!$A$2:$D$1161,4,FALSE)</f>
        <v>GDPPCAP</v>
      </c>
      <c r="X1001" s="5">
        <v>1</v>
      </c>
      <c r="Y1001" s="2">
        <f>SUMIFS('Growth rates'!D$4:D$999,'Growth rates'!$B$4:$B$999,Demands!$A1001,'Growth rates'!$C$4:$C$999,$W1001)</f>
        <v>1</v>
      </c>
      <c r="Z1001" s="2">
        <f>SUMIFS('Growth rates'!E$4:E$999,'Growth rates'!$B$4:$B$999,Demands!$A1001,'Growth rates'!$C$4:$C$999,$W1001)</f>
        <v>1.0089207454579068</v>
      </c>
      <c r="AA1001" s="2">
        <f>SUMIFS('Growth rates'!F$4:F$999,'Growth rates'!$B$4:$B$999,Demands!$A1001,'Growth rates'!$C$4:$C$999,$W1001)</f>
        <v>1.0824946999620062</v>
      </c>
      <c r="AB1001" s="2">
        <f>SUMIFS('Growth rates'!G$4:G$999,'Growth rates'!$B$4:$B$999,Demands!$A1001,'Growth rates'!$C$4:$C$999,$W1001)</f>
        <v>1.1796191799836144</v>
      </c>
      <c r="AC1001" s="2">
        <f>SUMIFS('Growth rates'!H$4:H$999,'Growth rates'!$B$4:$B$999,Demands!$A1001,'Growth rates'!$C$4:$C$999,$W1001)</f>
        <v>1.3109985757498979</v>
      </c>
      <c r="AD1001" s="2">
        <f>SUMIFS('Growth rates'!I$4:I$999,'Growth rates'!$B$4:$B$999,Demands!$A1001,'Growth rates'!$C$4:$C$999,$W1001)</f>
        <v>1.4453859217391529</v>
      </c>
      <c r="AE1001" s="2">
        <f>SUMIFS('Growth rates'!J$4:J$999,'Growth rates'!$B$4:$B$999,Demands!$A1001,'Growth rates'!$C$4:$C$999,$W1001)</f>
        <v>1.5782937102342043</v>
      </c>
      <c r="AF1001" s="2">
        <f>SUMIFS('Growth rates'!K$4:K$999,'Growth rates'!$B$4:$B$999,Demands!$A1001,'Growth rates'!$C$4:$C$999,$W1001)</f>
        <v>1.7101205377051449</v>
      </c>
      <c r="AG1001" s="2">
        <f>SUMIFS('Growth rates'!L$4:L$999,'Growth rates'!$B$4:$B$999,Demands!$A1001,'Growth rates'!$C$4:$C$999,$W1001)</f>
        <v>1.8581319537158474</v>
      </c>
      <c r="AH1001" s="2">
        <f>SUMIFS('Growth rates'!M$4:M$999,'Growth rates'!$B$4:$B$999,Demands!$A1001,'Growth rates'!$C$4:$C$999,$W1001)</f>
        <v>2.0329598833372655</v>
      </c>
      <c r="AI1001" s="2">
        <f>SUMIFS('Growth rates'!N$4:N$999,'Growth rates'!$B$4:$B$999,Demands!$A1001,'Growth rates'!$C$4:$C$999,$W1001)</f>
        <v>2.2250477145677809</v>
      </c>
      <c r="AJ1001" s="2">
        <f>SUMIFS('Growth rates'!O$4:O$999,'Growth rates'!$B$4:$B$999,Demands!$A1001,'Growth rates'!$C$4:$C$999,$W1001)</f>
        <v>2.4305514663139061</v>
      </c>
      <c r="AK1001" s="2">
        <f>SUMIFS('Growth rates'!P$4:P$999,'Growth rates'!$B$4:$B$999,Demands!$A1001,'Growth rates'!$C$4:$C$999,$W1001)</f>
        <v>2.6428672413002801</v>
      </c>
      <c r="AL1001" s="2">
        <f>SUMIFS('Growth rates'!Q$4:Q$999,'Growth rates'!$B$4:$B$999,Demands!$A1001,'Growth rates'!$C$4:$C$999,$W1001)</f>
        <v>2.8623035739819591</v>
      </c>
      <c r="AM1001" s="2">
        <f>SUMIFS('Growth rates'!R$4:R$999,'Growth rates'!$B$4:$B$999,Demands!$A1001,'Growth rates'!$C$4:$C$999,$W1001)</f>
        <v>3.0949098146650669</v>
      </c>
      <c r="AN1001" s="2">
        <f>SUMIFS('Growth rates'!S$4:S$999,'Growth rates'!$B$4:$B$999,Demands!$A1001,'Growth rates'!$C$4:$C$999,$W1001)</f>
        <v>3.3475527002056515</v>
      </c>
      <c r="AO1001" s="2">
        <f>SUMIFS('Growth rates'!T$4:T$999,'Growth rates'!$B$4:$B$999,Demands!$A1001,'Growth rates'!$C$4:$C$999,$W1001)</f>
        <v>3.6222195871973697</v>
      </c>
      <c r="AP1001" s="2">
        <f>SUMIFS('Growth rates'!U$4:U$999,'Growth rates'!$B$4:$B$999,Demands!$A1001,'Growth rates'!$C$4:$C$999,$W1001)</f>
        <v>3.916065381044314</v>
      </c>
      <c r="AR1001">
        <f>VLOOKUP(C1001&amp;A1001,Driver_elast!$A$2:$E$1161,5,FALSE)</f>
        <v>0.96077599999999996</v>
      </c>
      <c r="AS1001">
        <f t="shared" si="321"/>
        <v>0.96077599999999996</v>
      </c>
      <c r="AT1001">
        <f t="shared" si="322"/>
        <v>0.1921552</v>
      </c>
      <c r="AV1001" s="2" cm="1">
        <f t="array" ref="AV1001">TREND($AR1001:$AS1001,$AR$3:$AS$3,AV$1)</f>
        <v>0.96077599999999996</v>
      </c>
      <c r="AW1001" s="2" cm="1">
        <f t="array" ref="AW1001">TREND($AR1001:$AS1001,$AR$3:$AS$3,AW$1)</f>
        <v>0.96077599999999996</v>
      </c>
      <c r="AX1001" s="2" cm="1">
        <f t="array" ref="AX1001">TREND($AR1001:$AS1001,$AR$3:$AS$3,AX$1)</f>
        <v>0.96077599999999996</v>
      </c>
      <c r="AY1001" s="2" cm="1">
        <f t="array" ref="AY1001">TREND($AR1001:$AS1001,$AR$3:$AS$3,AY$1)</f>
        <v>0.96077599999999996</v>
      </c>
      <c r="AZ1001" s="2" cm="1">
        <f t="array" ref="AZ1001">TREND($AR1001:$AS1001,$AR$3:$AS$3,AZ$1)</f>
        <v>0.96077599999999996</v>
      </c>
      <c r="BA1001" s="2" cm="1">
        <f t="array" ref="BA1001">TREND($AR1001:$AS1001,$AR$3:$AS$3,BA$1)</f>
        <v>0.96077599999999996</v>
      </c>
      <c r="BB1001" s="2" cm="1">
        <f t="array" ref="BB1001">TREND($AR1001:$AS1001,$AR$3:$AS$3,BB$1)</f>
        <v>0.96077599999999996</v>
      </c>
      <c r="BC1001" s="2" cm="1">
        <f t="array" ref="BC1001">TREND($AR1001:$AS1001,$AR$3:$AS$3,BC$1)</f>
        <v>0.96077599999999996</v>
      </c>
      <c r="BD1001" s="2" cm="1">
        <f t="array" ref="BD1001">TREND($AR1001:$AS1001,$AR$3:$AS$3,BD$1)</f>
        <v>0.96077599999999996</v>
      </c>
      <c r="BE1001" s="2" cm="1">
        <f t="array" ref="BE1001">TREND($AR1001:$AS1001,$AR$3:$AS$3,BE$1)</f>
        <v>0.96077599999999996</v>
      </c>
      <c r="BF1001" s="20" cm="1">
        <f t="array" ref="BF1001">TREND($AS1001:$AT1001,$AS$3:$AT$3,BF$1)</f>
        <v>0.86469839999999465</v>
      </c>
      <c r="BG1001" s="20" cm="1">
        <f t="array" ref="BG1001">TREND($AS1001:$AT1001,$AS$3:$AT$3,BG$1)</f>
        <v>0.76862079999999366</v>
      </c>
      <c r="BH1001" s="20" cm="1">
        <f t="array" ref="BH1001">TREND($AS1001:$AT1001,$AS$3:$AT$3,BH$1)</f>
        <v>0.67254319999999979</v>
      </c>
      <c r="BI1001" s="20" cm="1">
        <f t="array" ref="BI1001">TREND($AS1001:$AT1001,$AS$3:$AT$3,BI$1)</f>
        <v>0.5764655999999988</v>
      </c>
      <c r="BJ1001" s="20" cm="1">
        <f t="array" ref="BJ1001">TREND($AS1001:$AT1001,$AS$3:$AT$3,BJ$1)</f>
        <v>0.48038799999999782</v>
      </c>
      <c r="BK1001" s="20" cm="1">
        <f t="array" ref="BK1001">TREND($AS1001:$AT1001,$AS$3:$AT$3,BK$1)</f>
        <v>0.38431039999999683</v>
      </c>
      <c r="BL1001" s="20" cm="1">
        <f t="array" ref="BL1001">TREND($AS1001:$AT1001,$AS$3:$AT$3,BL$1)</f>
        <v>0.28823279999999585</v>
      </c>
      <c r="BM1001" s="20" cm="1">
        <f t="array" ref="BM1001">TREND($AS1001:$AT1001,$AS$3:$AT$3,BM$1)</f>
        <v>0.19215519999999486</v>
      </c>
    </row>
    <row r="1002" spans="1:65" x14ac:dyDescent="0.35">
      <c r="A1002" t="str">
        <f>IF(BYDem!B1000="","\I:",BYDem!B1000)</f>
        <v>Russia</v>
      </c>
      <c r="B1002" t="str">
        <f>BYDem!E1000</f>
        <v>Trd_Hdt</v>
      </c>
      <c r="C1002" t="str">
        <f t="shared" si="323"/>
        <v>Trd_Hdt</v>
      </c>
      <c r="D1002" s="4">
        <f>SUMIFS(BYDem!$M$2:$M$2000,BYDem!$B$2:$B$2000,Demands!$A1002,BYDem!$E$2:$E$2000,Demands!$B1002)</f>
        <v>90.5</v>
      </c>
      <c r="E1002" s="4">
        <f t="shared" si="304"/>
        <v>91.275660851494962</v>
      </c>
      <c r="F1002" s="4">
        <f t="shared" si="305"/>
        <v>97.670714310249821</v>
      </c>
      <c r="G1002" s="4">
        <f t="shared" si="306"/>
        <v>106.09027511924913</v>
      </c>
      <c r="H1002" s="4">
        <f t="shared" si="307"/>
        <v>117.44255674247738</v>
      </c>
      <c r="I1002" s="4">
        <f t="shared" si="308"/>
        <v>129.00910570354625</v>
      </c>
      <c r="J1002" s="4">
        <f t="shared" si="309"/>
        <v>140.40659313580156</v>
      </c>
      <c r="K1002" s="4">
        <f t="shared" si="310"/>
        <v>151.67404268886284</v>
      </c>
      <c r="L1002" s="4">
        <f t="shared" si="311"/>
        <v>164.28656359939515</v>
      </c>
      <c r="M1002" s="4">
        <f t="shared" si="312"/>
        <v>179.13765784546069</v>
      </c>
      <c r="N1002" s="4">
        <f t="shared" si="313"/>
        <v>193.77366427152299</v>
      </c>
      <c r="O1002" s="4">
        <f t="shared" si="314"/>
        <v>207.52951046209006</v>
      </c>
      <c r="P1002" s="4">
        <f t="shared" si="315"/>
        <v>219.72158163569785</v>
      </c>
      <c r="Q1002" s="4">
        <f t="shared" si="316"/>
        <v>230.23827718485583</v>
      </c>
      <c r="R1002" s="4">
        <f t="shared" si="317"/>
        <v>239.22653139237528</v>
      </c>
      <c r="S1002" s="4">
        <f t="shared" si="318"/>
        <v>246.73152895164895</v>
      </c>
      <c r="T1002" s="4">
        <f t="shared" si="319"/>
        <v>252.56661054417188</v>
      </c>
      <c r="U1002" s="4">
        <f t="shared" si="320"/>
        <v>256.50367732572727</v>
      </c>
      <c r="W1002" s="5" t="str">
        <f>VLOOKUP(C1002&amp;A1002,Driver_elast!$A$2:$D$1161,4,FALSE)</f>
        <v>GDPPCAP</v>
      </c>
      <c r="X1002" s="5">
        <v>1</v>
      </c>
      <c r="Y1002" s="2">
        <f>SUMIFS('Growth rates'!D$4:D$999,'Growth rates'!$B$4:$B$999,Demands!$A1002,'Growth rates'!$C$4:$C$999,$W1002)</f>
        <v>1</v>
      </c>
      <c r="Z1002" s="2">
        <f>SUMIFS('Growth rates'!E$4:E$999,'Growth rates'!$B$4:$B$999,Demands!$A1002,'Growth rates'!$C$4:$C$999,$W1002)</f>
        <v>1.0089207454579068</v>
      </c>
      <c r="AA1002" s="2">
        <f>SUMIFS('Growth rates'!F$4:F$999,'Growth rates'!$B$4:$B$999,Demands!$A1002,'Growth rates'!$C$4:$C$999,$W1002)</f>
        <v>1.0824946999620062</v>
      </c>
      <c r="AB1002" s="2">
        <f>SUMIFS('Growth rates'!G$4:G$999,'Growth rates'!$B$4:$B$999,Demands!$A1002,'Growth rates'!$C$4:$C$999,$W1002)</f>
        <v>1.1796191799836144</v>
      </c>
      <c r="AC1002" s="2">
        <f>SUMIFS('Growth rates'!H$4:H$999,'Growth rates'!$B$4:$B$999,Demands!$A1002,'Growth rates'!$C$4:$C$999,$W1002)</f>
        <v>1.3109985757498979</v>
      </c>
      <c r="AD1002" s="2">
        <f>SUMIFS('Growth rates'!I$4:I$999,'Growth rates'!$B$4:$B$999,Demands!$A1002,'Growth rates'!$C$4:$C$999,$W1002)</f>
        <v>1.4453859217391529</v>
      </c>
      <c r="AE1002" s="2">
        <f>SUMIFS('Growth rates'!J$4:J$999,'Growth rates'!$B$4:$B$999,Demands!$A1002,'Growth rates'!$C$4:$C$999,$W1002)</f>
        <v>1.5782937102342043</v>
      </c>
      <c r="AF1002" s="2">
        <f>SUMIFS('Growth rates'!K$4:K$999,'Growth rates'!$B$4:$B$999,Demands!$A1002,'Growth rates'!$C$4:$C$999,$W1002)</f>
        <v>1.7101205377051449</v>
      </c>
      <c r="AG1002" s="2">
        <f>SUMIFS('Growth rates'!L$4:L$999,'Growth rates'!$B$4:$B$999,Demands!$A1002,'Growth rates'!$C$4:$C$999,$W1002)</f>
        <v>1.8581319537158474</v>
      </c>
      <c r="AH1002" s="2">
        <f>SUMIFS('Growth rates'!M$4:M$999,'Growth rates'!$B$4:$B$999,Demands!$A1002,'Growth rates'!$C$4:$C$999,$W1002)</f>
        <v>2.0329598833372655</v>
      </c>
      <c r="AI1002" s="2">
        <f>SUMIFS('Growth rates'!N$4:N$999,'Growth rates'!$B$4:$B$999,Demands!$A1002,'Growth rates'!$C$4:$C$999,$W1002)</f>
        <v>2.2250477145677809</v>
      </c>
      <c r="AJ1002" s="2">
        <f>SUMIFS('Growth rates'!O$4:O$999,'Growth rates'!$B$4:$B$999,Demands!$A1002,'Growth rates'!$C$4:$C$999,$W1002)</f>
        <v>2.4305514663139061</v>
      </c>
      <c r="AK1002" s="2">
        <f>SUMIFS('Growth rates'!P$4:P$999,'Growth rates'!$B$4:$B$999,Demands!$A1002,'Growth rates'!$C$4:$C$999,$W1002)</f>
        <v>2.6428672413002801</v>
      </c>
      <c r="AL1002" s="2">
        <f>SUMIFS('Growth rates'!Q$4:Q$999,'Growth rates'!$B$4:$B$999,Demands!$A1002,'Growth rates'!$C$4:$C$999,$W1002)</f>
        <v>2.8623035739819591</v>
      </c>
      <c r="AM1002" s="2">
        <f>SUMIFS('Growth rates'!R$4:R$999,'Growth rates'!$B$4:$B$999,Demands!$A1002,'Growth rates'!$C$4:$C$999,$W1002)</f>
        <v>3.0949098146650669</v>
      </c>
      <c r="AN1002" s="2">
        <f>SUMIFS('Growth rates'!S$4:S$999,'Growth rates'!$B$4:$B$999,Demands!$A1002,'Growth rates'!$C$4:$C$999,$W1002)</f>
        <v>3.3475527002056515</v>
      </c>
      <c r="AO1002" s="2">
        <f>SUMIFS('Growth rates'!T$4:T$999,'Growth rates'!$B$4:$B$999,Demands!$A1002,'Growth rates'!$C$4:$C$999,$W1002)</f>
        <v>3.6222195871973697</v>
      </c>
      <c r="AP1002" s="2">
        <f>SUMIFS('Growth rates'!U$4:U$999,'Growth rates'!$B$4:$B$999,Demands!$A1002,'Growth rates'!$C$4:$C$999,$W1002)</f>
        <v>3.916065381044314</v>
      </c>
      <c r="AR1002">
        <f>VLOOKUP(C1002&amp;A1002,Driver_elast!$A$2:$E$1161,5,FALSE)</f>
        <v>0.96077599999999996</v>
      </c>
      <c r="AS1002">
        <f t="shared" si="321"/>
        <v>0.96077599999999996</v>
      </c>
      <c r="AT1002">
        <f t="shared" si="322"/>
        <v>0.1921552</v>
      </c>
      <c r="AV1002" s="2" cm="1">
        <f t="array" ref="AV1002">TREND($AR1002:$AS1002,$AR$3:$AS$3,AV$1)</f>
        <v>0.96077599999999996</v>
      </c>
      <c r="AW1002" s="2" cm="1">
        <f t="array" ref="AW1002">TREND($AR1002:$AS1002,$AR$3:$AS$3,AW$1)</f>
        <v>0.96077599999999996</v>
      </c>
      <c r="AX1002" s="2" cm="1">
        <f t="array" ref="AX1002">TREND($AR1002:$AS1002,$AR$3:$AS$3,AX$1)</f>
        <v>0.96077599999999996</v>
      </c>
      <c r="AY1002" s="2" cm="1">
        <f t="array" ref="AY1002">TREND($AR1002:$AS1002,$AR$3:$AS$3,AY$1)</f>
        <v>0.96077599999999996</v>
      </c>
      <c r="AZ1002" s="2" cm="1">
        <f t="array" ref="AZ1002">TREND($AR1002:$AS1002,$AR$3:$AS$3,AZ$1)</f>
        <v>0.96077599999999996</v>
      </c>
      <c r="BA1002" s="2" cm="1">
        <f t="array" ref="BA1002">TREND($AR1002:$AS1002,$AR$3:$AS$3,BA$1)</f>
        <v>0.96077599999999996</v>
      </c>
      <c r="BB1002" s="2" cm="1">
        <f t="array" ref="BB1002">TREND($AR1002:$AS1002,$AR$3:$AS$3,BB$1)</f>
        <v>0.96077599999999996</v>
      </c>
      <c r="BC1002" s="2" cm="1">
        <f t="array" ref="BC1002">TREND($AR1002:$AS1002,$AR$3:$AS$3,BC$1)</f>
        <v>0.96077599999999996</v>
      </c>
      <c r="BD1002" s="2" cm="1">
        <f t="array" ref="BD1002">TREND($AR1002:$AS1002,$AR$3:$AS$3,BD$1)</f>
        <v>0.96077599999999996</v>
      </c>
      <c r="BE1002" s="2" cm="1">
        <f t="array" ref="BE1002">TREND($AR1002:$AS1002,$AR$3:$AS$3,BE$1)</f>
        <v>0.96077599999999996</v>
      </c>
      <c r="BF1002" s="20" cm="1">
        <f t="array" ref="BF1002">TREND($AS1002:$AT1002,$AS$3:$AT$3,BF$1)</f>
        <v>0.86469839999999465</v>
      </c>
      <c r="BG1002" s="20" cm="1">
        <f t="array" ref="BG1002">TREND($AS1002:$AT1002,$AS$3:$AT$3,BG$1)</f>
        <v>0.76862079999999366</v>
      </c>
      <c r="BH1002" s="20" cm="1">
        <f t="array" ref="BH1002">TREND($AS1002:$AT1002,$AS$3:$AT$3,BH$1)</f>
        <v>0.67254319999999979</v>
      </c>
      <c r="BI1002" s="20" cm="1">
        <f t="array" ref="BI1002">TREND($AS1002:$AT1002,$AS$3:$AT$3,BI$1)</f>
        <v>0.5764655999999988</v>
      </c>
      <c r="BJ1002" s="20" cm="1">
        <f t="array" ref="BJ1002">TREND($AS1002:$AT1002,$AS$3:$AT$3,BJ$1)</f>
        <v>0.48038799999999782</v>
      </c>
      <c r="BK1002" s="20" cm="1">
        <f t="array" ref="BK1002">TREND($AS1002:$AT1002,$AS$3:$AT$3,BK$1)</f>
        <v>0.38431039999999683</v>
      </c>
      <c r="BL1002" s="20" cm="1">
        <f t="array" ref="BL1002">TREND($AS1002:$AT1002,$AS$3:$AT$3,BL$1)</f>
        <v>0.28823279999999585</v>
      </c>
      <c r="BM1002" s="20" cm="1">
        <f t="array" ref="BM1002">TREND($AS1002:$AT1002,$AS$3:$AT$3,BM$1)</f>
        <v>0.19215519999999486</v>
      </c>
    </row>
    <row r="1003" spans="1:65" x14ac:dyDescent="0.35">
      <c r="A1003" t="str">
        <f>IF(BYDem!B1001="","\I:",BYDem!B1001)</f>
        <v>Russia</v>
      </c>
      <c r="B1003" t="str">
        <f>BYDem!E1001</f>
        <v>Trd_Lcv</v>
      </c>
      <c r="C1003" t="str">
        <f t="shared" si="323"/>
        <v>Trd_Lcv</v>
      </c>
      <c r="D1003" s="4">
        <f>SUMIFS(BYDem!$M$2:$M$2000,BYDem!$B$2:$B$2000,Demands!$A1003,BYDem!$E$2:$E$2000,Demands!$B1003)</f>
        <v>125.25</v>
      </c>
      <c r="E1003" s="4">
        <f t="shared" si="304"/>
        <v>126.32349747679274</v>
      </c>
      <c r="F1003" s="4">
        <f t="shared" si="305"/>
        <v>135.17411013656121</v>
      </c>
      <c r="G1003" s="4">
        <f t="shared" si="306"/>
        <v>146.82659622857406</v>
      </c>
      <c r="H1003" s="4">
        <f t="shared" si="307"/>
        <v>162.53790311597007</v>
      </c>
      <c r="I1003" s="4">
        <f t="shared" si="308"/>
        <v>178.54575126374769</v>
      </c>
      <c r="J1003" s="4">
        <f t="shared" si="309"/>
        <v>194.3196219918137</v>
      </c>
      <c r="K1003" s="4">
        <f t="shared" si="310"/>
        <v>209.9135231688405</v>
      </c>
      <c r="L1003" s="4">
        <f t="shared" si="311"/>
        <v>227.36897337927331</v>
      </c>
      <c r="M1003" s="4">
        <f t="shared" si="312"/>
        <v>247.9225596148502</v>
      </c>
      <c r="N1003" s="4">
        <f t="shared" si="313"/>
        <v>268.17846906086459</v>
      </c>
      <c r="O1003" s="4">
        <f t="shared" si="314"/>
        <v>287.21625619200853</v>
      </c>
      <c r="P1003" s="4">
        <f t="shared" si="315"/>
        <v>304.0898132582447</v>
      </c>
      <c r="Q1003" s="4">
        <f t="shared" si="316"/>
        <v>318.64468748511803</v>
      </c>
      <c r="R1003" s="4">
        <f t="shared" si="317"/>
        <v>331.08423267287282</v>
      </c>
      <c r="S1003" s="4">
        <f t="shared" si="318"/>
        <v>341.47098343860796</v>
      </c>
      <c r="T1003" s="4">
        <f t="shared" si="319"/>
        <v>349.54660741058029</v>
      </c>
      <c r="U1003" s="4">
        <f t="shared" si="320"/>
        <v>354.99542082925223</v>
      </c>
      <c r="W1003" s="5" t="str">
        <f>VLOOKUP(C1003&amp;A1003,Driver_elast!$A$2:$D$1161,4,FALSE)</f>
        <v>GDPPCAP</v>
      </c>
      <c r="X1003" s="5">
        <v>1</v>
      </c>
      <c r="Y1003" s="2">
        <f>SUMIFS('Growth rates'!D$4:D$999,'Growth rates'!$B$4:$B$999,Demands!$A1003,'Growth rates'!$C$4:$C$999,$W1003)</f>
        <v>1</v>
      </c>
      <c r="Z1003" s="2">
        <f>SUMIFS('Growth rates'!E$4:E$999,'Growth rates'!$B$4:$B$999,Demands!$A1003,'Growth rates'!$C$4:$C$999,$W1003)</f>
        <v>1.0089207454579068</v>
      </c>
      <c r="AA1003" s="2">
        <f>SUMIFS('Growth rates'!F$4:F$999,'Growth rates'!$B$4:$B$999,Demands!$A1003,'Growth rates'!$C$4:$C$999,$W1003)</f>
        <v>1.0824946999620062</v>
      </c>
      <c r="AB1003" s="2">
        <f>SUMIFS('Growth rates'!G$4:G$999,'Growth rates'!$B$4:$B$999,Demands!$A1003,'Growth rates'!$C$4:$C$999,$W1003)</f>
        <v>1.1796191799836144</v>
      </c>
      <c r="AC1003" s="2">
        <f>SUMIFS('Growth rates'!H$4:H$999,'Growth rates'!$B$4:$B$999,Demands!$A1003,'Growth rates'!$C$4:$C$999,$W1003)</f>
        <v>1.3109985757498979</v>
      </c>
      <c r="AD1003" s="2">
        <f>SUMIFS('Growth rates'!I$4:I$999,'Growth rates'!$B$4:$B$999,Demands!$A1003,'Growth rates'!$C$4:$C$999,$W1003)</f>
        <v>1.4453859217391529</v>
      </c>
      <c r="AE1003" s="2">
        <f>SUMIFS('Growth rates'!J$4:J$999,'Growth rates'!$B$4:$B$999,Demands!$A1003,'Growth rates'!$C$4:$C$999,$W1003)</f>
        <v>1.5782937102342043</v>
      </c>
      <c r="AF1003" s="2">
        <f>SUMIFS('Growth rates'!K$4:K$999,'Growth rates'!$B$4:$B$999,Demands!$A1003,'Growth rates'!$C$4:$C$999,$W1003)</f>
        <v>1.7101205377051449</v>
      </c>
      <c r="AG1003" s="2">
        <f>SUMIFS('Growth rates'!L$4:L$999,'Growth rates'!$B$4:$B$999,Demands!$A1003,'Growth rates'!$C$4:$C$999,$W1003)</f>
        <v>1.8581319537158474</v>
      </c>
      <c r="AH1003" s="2">
        <f>SUMIFS('Growth rates'!M$4:M$999,'Growth rates'!$B$4:$B$999,Demands!$A1003,'Growth rates'!$C$4:$C$999,$W1003)</f>
        <v>2.0329598833372655</v>
      </c>
      <c r="AI1003" s="2">
        <f>SUMIFS('Growth rates'!N$4:N$999,'Growth rates'!$B$4:$B$999,Demands!$A1003,'Growth rates'!$C$4:$C$999,$W1003)</f>
        <v>2.2250477145677809</v>
      </c>
      <c r="AJ1003" s="2">
        <f>SUMIFS('Growth rates'!O$4:O$999,'Growth rates'!$B$4:$B$999,Demands!$A1003,'Growth rates'!$C$4:$C$999,$W1003)</f>
        <v>2.4305514663139061</v>
      </c>
      <c r="AK1003" s="2">
        <f>SUMIFS('Growth rates'!P$4:P$999,'Growth rates'!$B$4:$B$999,Demands!$A1003,'Growth rates'!$C$4:$C$999,$W1003)</f>
        <v>2.6428672413002801</v>
      </c>
      <c r="AL1003" s="2">
        <f>SUMIFS('Growth rates'!Q$4:Q$999,'Growth rates'!$B$4:$B$999,Demands!$A1003,'Growth rates'!$C$4:$C$999,$W1003)</f>
        <v>2.8623035739819591</v>
      </c>
      <c r="AM1003" s="2">
        <f>SUMIFS('Growth rates'!R$4:R$999,'Growth rates'!$B$4:$B$999,Demands!$A1003,'Growth rates'!$C$4:$C$999,$W1003)</f>
        <v>3.0949098146650669</v>
      </c>
      <c r="AN1003" s="2">
        <f>SUMIFS('Growth rates'!S$4:S$999,'Growth rates'!$B$4:$B$999,Demands!$A1003,'Growth rates'!$C$4:$C$999,$W1003)</f>
        <v>3.3475527002056515</v>
      </c>
      <c r="AO1003" s="2">
        <f>SUMIFS('Growth rates'!T$4:T$999,'Growth rates'!$B$4:$B$999,Demands!$A1003,'Growth rates'!$C$4:$C$999,$W1003)</f>
        <v>3.6222195871973697</v>
      </c>
      <c r="AP1003" s="2">
        <f>SUMIFS('Growth rates'!U$4:U$999,'Growth rates'!$B$4:$B$999,Demands!$A1003,'Growth rates'!$C$4:$C$999,$W1003)</f>
        <v>3.916065381044314</v>
      </c>
      <c r="AR1003">
        <f>VLOOKUP(C1003&amp;A1003,Driver_elast!$A$2:$E$1161,5,FALSE)</f>
        <v>0.96077599999999996</v>
      </c>
      <c r="AS1003">
        <f t="shared" si="321"/>
        <v>0.96077599999999996</v>
      </c>
      <c r="AT1003">
        <f t="shared" si="322"/>
        <v>0.1921552</v>
      </c>
      <c r="AV1003" s="2" cm="1">
        <f t="array" ref="AV1003">TREND($AR1003:$AS1003,$AR$3:$AS$3,AV$1)</f>
        <v>0.96077599999999996</v>
      </c>
      <c r="AW1003" s="2" cm="1">
        <f t="array" ref="AW1003">TREND($AR1003:$AS1003,$AR$3:$AS$3,AW$1)</f>
        <v>0.96077599999999996</v>
      </c>
      <c r="AX1003" s="2" cm="1">
        <f t="array" ref="AX1003">TREND($AR1003:$AS1003,$AR$3:$AS$3,AX$1)</f>
        <v>0.96077599999999996</v>
      </c>
      <c r="AY1003" s="2" cm="1">
        <f t="array" ref="AY1003">TREND($AR1003:$AS1003,$AR$3:$AS$3,AY$1)</f>
        <v>0.96077599999999996</v>
      </c>
      <c r="AZ1003" s="2" cm="1">
        <f t="array" ref="AZ1003">TREND($AR1003:$AS1003,$AR$3:$AS$3,AZ$1)</f>
        <v>0.96077599999999996</v>
      </c>
      <c r="BA1003" s="2" cm="1">
        <f t="array" ref="BA1003">TREND($AR1003:$AS1003,$AR$3:$AS$3,BA$1)</f>
        <v>0.96077599999999996</v>
      </c>
      <c r="BB1003" s="2" cm="1">
        <f t="array" ref="BB1003">TREND($AR1003:$AS1003,$AR$3:$AS$3,BB$1)</f>
        <v>0.96077599999999996</v>
      </c>
      <c r="BC1003" s="2" cm="1">
        <f t="array" ref="BC1003">TREND($AR1003:$AS1003,$AR$3:$AS$3,BC$1)</f>
        <v>0.96077599999999996</v>
      </c>
      <c r="BD1003" s="2" cm="1">
        <f t="array" ref="BD1003">TREND($AR1003:$AS1003,$AR$3:$AS$3,BD$1)</f>
        <v>0.96077599999999996</v>
      </c>
      <c r="BE1003" s="2" cm="1">
        <f t="array" ref="BE1003">TREND($AR1003:$AS1003,$AR$3:$AS$3,BE$1)</f>
        <v>0.96077599999999996</v>
      </c>
      <c r="BF1003" s="20" cm="1">
        <f t="array" ref="BF1003">TREND($AS1003:$AT1003,$AS$3:$AT$3,BF$1)</f>
        <v>0.86469839999999465</v>
      </c>
      <c r="BG1003" s="20" cm="1">
        <f t="array" ref="BG1003">TREND($AS1003:$AT1003,$AS$3:$AT$3,BG$1)</f>
        <v>0.76862079999999366</v>
      </c>
      <c r="BH1003" s="20" cm="1">
        <f t="array" ref="BH1003">TREND($AS1003:$AT1003,$AS$3:$AT$3,BH$1)</f>
        <v>0.67254319999999979</v>
      </c>
      <c r="BI1003" s="20" cm="1">
        <f t="array" ref="BI1003">TREND($AS1003:$AT1003,$AS$3:$AT$3,BI$1)</f>
        <v>0.5764655999999988</v>
      </c>
      <c r="BJ1003" s="20" cm="1">
        <f t="array" ref="BJ1003">TREND($AS1003:$AT1003,$AS$3:$AT$3,BJ$1)</f>
        <v>0.48038799999999782</v>
      </c>
      <c r="BK1003" s="20" cm="1">
        <f t="array" ref="BK1003">TREND($AS1003:$AT1003,$AS$3:$AT$3,BK$1)</f>
        <v>0.38431039999999683</v>
      </c>
      <c r="BL1003" s="20" cm="1">
        <f t="array" ref="BL1003">TREND($AS1003:$AT1003,$AS$3:$AT$3,BL$1)</f>
        <v>0.28823279999999585</v>
      </c>
      <c r="BM1003" s="20" cm="1">
        <f t="array" ref="BM1003">TREND($AS1003:$AT1003,$AS$3:$AT$3,BM$1)</f>
        <v>0.19215519999999486</v>
      </c>
    </row>
    <row r="1004" spans="1:65" x14ac:dyDescent="0.35">
      <c r="A1004" t="str">
        <f>IF(BYDem!B1002="","\I:",BYDem!B1002)</f>
        <v>SaudiArabia</v>
      </c>
      <c r="B1004" t="str">
        <f>BYDem!E1002</f>
        <v>AGR</v>
      </c>
      <c r="C1004" t="str">
        <f t="shared" si="323"/>
        <v>AGR</v>
      </c>
      <c r="D1004" s="4">
        <f>SUMIFS(BYDem!$M$2:$M$2000,BYDem!$B$2:$B$2000,Demands!$A1004,BYDem!$E$2:$E$2000,Demands!$B1004)</f>
        <v>16.9201399608</v>
      </c>
      <c r="E1004" s="4">
        <f t="shared" si="304"/>
        <v>17.318209794963376</v>
      </c>
      <c r="F1004" s="4">
        <f t="shared" si="305"/>
        <v>19.321727324752672</v>
      </c>
      <c r="G1004" s="4">
        <f t="shared" si="306"/>
        <v>21.178768342149912</v>
      </c>
      <c r="H1004" s="4">
        <f t="shared" si="307"/>
        <v>22.884708597092636</v>
      </c>
      <c r="I1004" s="4">
        <f t="shared" si="308"/>
        <v>24.413205570830293</v>
      </c>
      <c r="J1004" s="4">
        <f t="shared" si="309"/>
        <v>25.709522241634541</v>
      </c>
      <c r="K1004" s="4">
        <f t="shared" si="310"/>
        <v>26.728526500192807</v>
      </c>
      <c r="L1004" s="4">
        <f t="shared" si="311"/>
        <v>27.462313115374261</v>
      </c>
      <c r="M1004" s="4">
        <f t="shared" si="312"/>
        <v>27.908505267366916</v>
      </c>
      <c r="N1004" s="4">
        <f t="shared" si="313"/>
        <v>28.0365095174899</v>
      </c>
      <c r="O1004" s="4">
        <f t="shared" si="314"/>
        <v>27.970407109417874</v>
      </c>
      <c r="P1004" s="4">
        <f t="shared" si="315"/>
        <v>27.807337337642064</v>
      </c>
      <c r="Q1004" s="4">
        <f t="shared" si="316"/>
        <v>27.620801958040889</v>
      </c>
      <c r="R1004" s="4">
        <f t="shared" si="317"/>
        <v>27.441574108049871</v>
      </c>
      <c r="S1004" s="4">
        <f t="shared" si="318"/>
        <v>27.27380474109221</v>
      </c>
      <c r="T1004" s="4">
        <f t="shared" si="319"/>
        <v>27.116871543144665</v>
      </c>
      <c r="U1004" s="4">
        <f t="shared" si="320"/>
        <v>26.990261900908454</v>
      </c>
      <c r="W1004" s="5" t="str">
        <f>VLOOKUP(C1004&amp;A1004,Driver_elast!$A$2:$D$1161,4,FALSE)</f>
        <v>POP</v>
      </c>
      <c r="X1004" s="5">
        <v>1</v>
      </c>
      <c r="Y1004" s="2">
        <f>SUMIFS('Growth rates'!D$4:D$999,'Growth rates'!$B$4:$B$999,Demands!$A1004,'Growth rates'!$C$4:$C$999,$W1004)</f>
        <v>1</v>
      </c>
      <c r="Z1004" s="2">
        <f>SUMIFS('Growth rates'!E$4:E$999,'Growth rates'!$B$4:$B$999,Demands!$A1004,'Growth rates'!$C$4:$C$999,$W1004)</f>
        <v>1.016799141516564</v>
      </c>
      <c r="AA1004" s="2">
        <f>SUMIFS('Growth rates'!F$4:F$999,'Growth rates'!$B$4:$B$999,Demands!$A1004,'Growth rates'!$C$4:$C$999,$W1004)</f>
        <v>1.1007948490993849</v>
      </c>
      <c r="AB1004" s="2">
        <f>SUMIFS('Growth rates'!G$4:G$999,'Growth rates'!$B$4:$B$999,Demands!$A1004,'Growth rates'!$C$4:$C$999,$W1004)</f>
        <v>1.1763412376572813</v>
      </c>
      <c r="AC1004" s="2">
        <f>SUMIFS('Growth rates'!H$4:H$999,'Growth rates'!$B$4:$B$999,Demands!$A1004,'Growth rates'!$C$4:$C$999,$W1004)</f>
        <v>1.2440006483945356</v>
      </c>
      <c r="AD1004" s="2">
        <f>SUMIFS('Growth rates'!I$4:I$999,'Growth rates'!$B$4:$B$999,Demands!$A1004,'Growth rates'!$C$4:$C$999,$W1004)</f>
        <v>1.303330269536872</v>
      </c>
      <c r="AE1004" s="2">
        <f>SUMIFS('Growth rates'!J$4:J$999,'Growth rates'!$B$4:$B$999,Demands!$A1004,'Growth rates'!$C$4:$C$999,$W1004)</f>
        <v>1.3527468342929356</v>
      </c>
      <c r="AF1004" s="2">
        <f>SUMIFS('Growth rates'!K$4:K$999,'Growth rates'!$B$4:$B$999,Demands!$A1004,'Growth rates'!$C$4:$C$999,$W1004)</f>
        <v>1.3910319788178245</v>
      </c>
      <c r="AG1004" s="2">
        <f>SUMIFS('Growth rates'!L$4:L$999,'Growth rates'!$B$4:$B$999,Demands!$A1004,'Growth rates'!$C$4:$C$999,$W1004)</f>
        <v>1.4183006298586334</v>
      </c>
      <c r="AH1004" s="2">
        <f>SUMIFS('Growth rates'!M$4:M$999,'Growth rates'!$B$4:$B$999,Demands!$A1004,'Growth rates'!$C$4:$C$999,$W1004)</f>
        <v>1.4347551370726401</v>
      </c>
      <c r="AI1004" s="2">
        <f>SUMIFS('Growth rates'!N$4:N$999,'Growth rates'!$B$4:$B$999,Demands!$A1004,'Growth rates'!$C$4:$C$999,$W1004)</f>
        <v>1.4399761511423597</v>
      </c>
      <c r="AJ1004" s="2">
        <f>SUMIFS('Growth rates'!O$4:O$999,'Growth rates'!$B$4:$B$999,Demands!$A1004,'Growth rates'!$C$4:$C$999,$W1004)</f>
        <v>1.4369458176826446</v>
      </c>
      <c r="AK1004" s="2">
        <f>SUMIFS('Growth rates'!P$4:P$999,'Growth rates'!$B$4:$B$999,Demands!$A1004,'Growth rates'!$C$4:$C$999,$W1004)</f>
        <v>1.4284000949028313</v>
      </c>
      <c r="AL1004" s="2">
        <f>SUMIFS('Growth rates'!Q$4:Q$999,'Growth rates'!$B$4:$B$999,Demands!$A1004,'Growth rates'!$C$4:$C$999,$W1004)</f>
        <v>1.4169967515330484</v>
      </c>
      <c r="AM1004" s="2">
        <f>SUMIFS('Growth rates'!R$4:R$999,'Growth rates'!$B$4:$B$999,Demands!$A1004,'Growth rates'!$C$4:$C$999,$W1004)</f>
        <v>1.4038656900978459</v>
      </c>
      <c r="AN1004" s="2">
        <f>SUMIFS('Growth rates'!S$4:S$999,'Growth rates'!$B$4:$B$999,Demands!$A1004,'Growth rates'!$C$4:$C$999,$W1004)</f>
        <v>1.3885442006388962</v>
      </c>
      <c r="AO1004" s="2">
        <f>SUMIFS('Growth rates'!T$4:T$999,'Growth rates'!$B$4:$B$999,Demands!$A1004,'Growth rates'!$C$4:$C$999,$W1004)</f>
        <v>1.3695273181046235</v>
      </c>
      <c r="AP1004" s="2">
        <f>SUMIFS('Growth rates'!U$4:U$999,'Growth rates'!$B$4:$B$999,Demands!$A1004,'Growth rates'!$C$4:$C$999,$W1004)</f>
        <v>1.346697646015639</v>
      </c>
      <c r="AR1004">
        <f>VLOOKUP(C1004&amp;A1004,Driver_elast!$A$2:$E$1161,5,FALSE)</f>
        <v>1.400452</v>
      </c>
      <c r="AS1004">
        <f t="shared" si="321"/>
        <v>1.400452</v>
      </c>
      <c r="AT1004">
        <f t="shared" si="322"/>
        <v>0.28009040000000002</v>
      </c>
      <c r="AV1004" s="2" cm="1">
        <f t="array" ref="AV1004">TREND($AR1004:$AS1004,$AR$3:$AS$3,AV$1)</f>
        <v>1.400452</v>
      </c>
      <c r="AW1004" s="2" cm="1">
        <f t="array" ref="AW1004">TREND($AR1004:$AS1004,$AR$3:$AS$3,AW$1)</f>
        <v>1.400452</v>
      </c>
      <c r="AX1004" s="2" cm="1">
        <f t="array" ref="AX1004">TREND($AR1004:$AS1004,$AR$3:$AS$3,AX$1)</f>
        <v>1.400452</v>
      </c>
      <c r="AY1004" s="2" cm="1">
        <f t="array" ref="AY1004">TREND($AR1004:$AS1004,$AR$3:$AS$3,AY$1)</f>
        <v>1.400452</v>
      </c>
      <c r="AZ1004" s="2" cm="1">
        <f t="array" ref="AZ1004">TREND($AR1004:$AS1004,$AR$3:$AS$3,AZ$1)</f>
        <v>1.400452</v>
      </c>
      <c r="BA1004" s="2" cm="1">
        <f t="array" ref="BA1004">TREND($AR1004:$AS1004,$AR$3:$AS$3,BA$1)</f>
        <v>1.400452</v>
      </c>
      <c r="BB1004" s="2" cm="1">
        <f t="array" ref="BB1004">TREND($AR1004:$AS1004,$AR$3:$AS$3,BB$1)</f>
        <v>1.400452</v>
      </c>
      <c r="BC1004" s="2" cm="1">
        <f t="array" ref="BC1004">TREND($AR1004:$AS1004,$AR$3:$AS$3,BC$1)</f>
        <v>1.400452</v>
      </c>
      <c r="BD1004" s="2" cm="1">
        <f t="array" ref="BD1004">TREND($AR1004:$AS1004,$AR$3:$AS$3,BD$1)</f>
        <v>1.400452</v>
      </c>
      <c r="BE1004" s="2" cm="1">
        <f t="array" ref="BE1004">TREND($AR1004:$AS1004,$AR$3:$AS$3,BE$1)</f>
        <v>1.400452</v>
      </c>
      <c r="BF1004" s="20" cm="1">
        <f t="array" ref="BF1004">TREND($AS1004:$AT1004,$AS$3:$AT$3,BF$1)</f>
        <v>1.2604067999999913</v>
      </c>
      <c r="BG1004" s="20" cm="1">
        <f t="array" ref="BG1004">TREND($AS1004:$AT1004,$AS$3:$AT$3,BG$1)</f>
        <v>1.1203615999999954</v>
      </c>
      <c r="BH1004" s="20" cm="1">
        <f t="array" ref="BH1004">TREND($AS1004:$AT1004,$AS$3:$AT$3,BH$1)</f>
        <v>0.98031639999999243</v>
      </c>
      <c r="BI1004" s="20" cm="1">
        <f t="array" ref="BI1004">TREND($AS1004:$AT1004,$AS$3:$AT$3,BI$1)</f>
        <v>0.84027119999999655</v>
      </c>
      <c r="BJ1004" s="20" cm="1">
        <f t="array" ref="BJ1004">TREND($AS1004:$AT1004,$AS$3:$AT$3,BJ$1)</f>
        <v>0.70022599999999358</v>
      </c>
      <c r="BK1004" s="20" cm="1">
        <f t="array" ref="BK1004">TREND($AS1004:$AT1004,$AS$3:$AT$3,BK$1)</f>
        <v>0.5601807999999977</v>
      </c>
      <c r="BL1004" s="20" cm="1">
        <f t="array" ref="BL1004">TREND($AS1004:$AT1004,$AS$3:$AT$3,BL$1)</f>
        <v>0.42013559999999472</v>
      </c>
      <c r="BM1004" s="20" cm="1">
        <f t="array" ref="BM1004">TREND($AS1004:$AT1004,$AS$3:$AT$3,BM$1)</f>
        <v>0.28009039999999175</v>
      </c>
    </row>
    <row r="1005" spans="1:65" x14ac:dyDescent="0.35">
      <c r="A1005" t="str">
        <f>IF(BYDem!B1003="","\I:",BYDem!B1003)</f>
        <v>SaudiArabia</v>
      </c>
      <c r="B1005" t="str">
        <f>BYDem!E1003</f>
        <v>CCK</v>
      </c>
      <c r="C1005" t="str">
        <f t="shared" si="323"/>
        <v>CCK</v>
      </c>
      <c r="D1005" s="4">
        <f>SUMIFS(BYDem!$M$2:$M$2000,BYDem!$B$2:$B$2000,Demands!$A1005,BYDem!$E$2:$E$2000,Demands!$B1005)</f>
        <v>9.2530280913588001</v>
      </c>
      <c r="E1005" s="4">
        <f t="shared" si="304"/>
        <v>9.3036676166206895</v>
      </c>
      <c r="F1005" s="4">
        <f t="shared" si="305"/>
        <v>13.045852389507793</v>
      </c>
      <c r="G1005" s="4">
        <f t="shared" si="306"/>
        <v>18.506370976727347</v>
      </c>
      <c r="H1005" s="4">
        <f t="shared" si="307"/>
        <v>23.727073788135471</v>
      </c>
      <c r="I1005" s="4">
        <f t="shared" si="308"/>
        <v>28.445370777146643</v>
      </c>
      <c r="J1005" s="4">
        <f t="shared" si="309"/>
        <v>32.410022793373322</v>
      </c>
      <c r="K1005" s="4">
        <f t="shared" si="310"/>
        <v>35.603689197796079</v>
      </c>
      <c r="L1005" s="4">
        <f t="shared" si="311"/>
        <v>38.150844248496639</v>
      </c>
      <c r="M1005" s="4">
        <f t="shared" si="312"/>
        <v>40.042764665901963</v>
      </c>
      <c r="N1005" s="4">
        <f t="shared" si="313"/>
        <v>41.469662448997674</v>
      </c>
      <c r="O1005" s="4">
        <f t="shared" si="314"/>
        <v>42.511469764380678</v>
      </c>
      <c r="P1005" s="4">
        <f t="shared" si="315"/>
        <v>43.236608751897613</v>
      </c>
      <c r="Q1005" s="4">
        <f t="shared" si="316"/>
        <v>43.763920519099138</v>
      </c>
      <c r="R1005" s="4">
        <f t="shared" si="317"/>
        <v>44.14359103588869</v>
      </c>
      <c r="S1005" s="4">
        <f t="shared" si="318"/>
        <v>44.404396762298909</v>
      </c>
      <c r="T1005" s="4">
        <f t="shared" si="319"/>
        <v>44.562374047667021</v>
      </c>
      <c r="U1005" s="4">
        <f t="shared" si="320"/>
        <v>44.638746039482989</v>
      </c>
      <c r="W1005" s="5" t="str">
        <f>VLOOKUP(C1005&amp;A1005,Driver_elast!$A$2:$D$1161,4,FALSE)</f>
        <v>GDP</v>
      </c>
      <c r="X1005" s="5">
        <v>1</v>
      </c>
      <c r="Y1005" s="2">
        <f>SUMIFS('Growth rates'!D$4:D$999,'Growth rates'!$B$4:$B$999,Demands!$A1005,'Growth rates'!$C$4:$C$999,$W1005)</f>
        <v>1</v>
      </c>
      <c r="Z1005" s="2">
        <f>SUMIFS('Growth rates'!E$4:E$999,'Growth rates'!$B$4:$B$999,Demands!$A1005,'Growth rates'!$C$4:$C$999,$W1005)</f>
        <v>1.0027249390836985</v>
      </c>
      <c r="AA1005" s="2">
        <f>SUMIFS('Growth rates'!F$4:F$999,'Growth rates'!$B$4:$B$999,Demands!$A1005,'Growth rates'!$C$4:$C$999,$W1005)</f>
        <v>1.2169911358007359</v>
      </c>
      <c r="AB1005" s="2">
        <f>SUMIFS('Growth rates'!G$4:G$999,'Growth rates'!$B$4:$B$999,Demands!$A1005,'Growth rates'!$C$4:$C$999,$W1005)</f>
        <v>1.5070266828441645</v>
      </c>
      <c r="AC1005" s="2">
        <f>SUMIFS('Growth rates'!H$4:H$999,'Growth rates'!$B$4:$B$999,Demands!$A1005,'Growth rates'!$C$4:$C$999,$W1005)</f>
        <v>1.7678073641040037</v>
      </c>
      <c r="AD1005" s="2">
        <f>SUMIFS('Growth rates'!I$4:I$999,'Growth rates'!$B$4:$B$999,Demands!$A1005,'Growth rates'!$C$4:$C$999,$W1005)</f>
        <v>2.0015141335846862</v>
      </c>
      <c r="AE1005" s="2">
        <f>SUMIFS('Growth rates'!J$4:J$999,'Growth rates'!$B$4:$B$999,Demands!$A1005,'Growth rates'!$C$4:$C$999,$W1005)</f>
        <v>2.2039354938983426</v>
      </c>
      <c r="AF1005" s="2">
        <f>SUMIFS('Growth rates'!K$4:K$999,'Growth rates'!$B$4:$B$999,Demands!$A1005,'Growth rates'!$C$4:$C$999,$W1005)</f>
        <v>2.3773840083427755</v>
      </c>
      <c r="AG1005" s="2">
        <f>SUMIFS('Growth rates'!L$4:L$999,'Growth rates'!$B$4:$B$999,Demands!$A1005,'Growth rates'!$C$4:$C$999,$W1005)</f>
        <v>2.5284276073681147</v>
      </c>
      <c r="AH1005" s="2">
        <f>SUMIFS('Growth rates'!M$4:M$999,'Growth rates'!$B$4:$B$999,Demands!$A1005,'Growth rates'!$C$4:$C$999,$W1005)</f>
        <v>2.6538136612953362</v>
      </c>
      <c r="AI1005" s="2">
        <f>SUMIFS('Growth rates'!N$4:N$999,'Growth rates'!$B$4:$B$999,Demands!$A1005,'Growth rates'!$C$4:$C$999,$W1005)</f>
        <v>2.7588880142789813</v>
      </c>
      <c r="AJ1005" s="2">
        <f>SUMIFS('Growth rates'!O$4:O$999,'Growth rates'!$B$4:$B$999,Demands!$A1005,'Growth rates'!$C$4:$C$999,$W1005)</f>
        <v>2.8455245319722842</v>
      </c>
      <c r="AK1005" s="2">
        <f>SUMIFS('Growth rates'!P$4:P$999,'Growth rates'!$B$4:$B$999,Demands!$A1005,'Growth rates'!$C$4:$C$999,$W1005)</f>
        <v>2.9148638282511254</v>
      </c>
      <c r="AL1005" s="2">
        <f>SUMIFS('Growth rates'!Q$4:Q$999,'Growth rates'!$B$4:$B$999,Demands!$A1005,'Growth rates'!$C$4:$C$999,$W1005)</f>
        <v>2.9741130787048644</v>
      </c>
      <c r="AM1005" s="2">
        <f>SUMIFS('Growth rates'!R$4:R$999,'Growth rates'!$B$4:$B$999,Demands!$A1005,'Growth rates'!$C$4:$C$999,$W1005)</f>
        <v>3.0257164559246745</v>
      </c>
      <c r="AN1005" s="2">
        <f>SUMIFS('Growth rates'!S$4:S$999,'Growth rates'!$B$4:$B$999,Demands!$A1005,'Growth rates'!$C$4:$C$999,$W1005)</f>
        <v>3.0704072116879075</v>
      </c>
      <c r="AO1005" s="2">
        <f>SUMIFS('Growth rates'!T$4:T$999,'Growth rates'!$B$4:$B$999,Demands!$A1005,'Growth rates'!$C$4:$C$999,$W1005)</f>
        <v>3.1068191161871912</v>
      </c>
      <c r="AP1005" s="2">
        <f>SUMIFS('Growth rates'!U$4:U$999,'Growth rates'!$B$4:$B$999,Demands!$A1005,'Growth rates'!$C$4:$C$999,$W1005)</f>
        <v>3.1334417961033618</v>
      </c>
      <c r="AR1005">
        <f>VLOOKUP(C1005&amp;A1005,Driver_elast!$A$2:$E$1161,5,FALSE)</f>
        <v>2.033604</v>
      </c>
      <c r="AS1005">
        <f t="shared" si="321"/>
        <v>1</v>
      </c>
      <c r="AT1005">
        <f t="shared" si="322"/>
        <v>0.2</v>
      </c>
      <c r="AV1005" s="2" cm="1">
        <f t="array" ref="AV1005">TREND($AR1005:$AS1005,$AR$3:$AS$3,AV$1)</f>
        <v>2.033604000000004</v>
      </c>
      <c r="AW1005" s="2" cm="1">
        <f t="array" ref="AW1005">TREND($AR1005:$AS1005,$AR$3:$AS$3,AW$1)</f>
        <v>2.0083941463414661</v>
      </c>
      <c r="AX1005" s="2" cm="1">
        <f t="array" ref="AX1005">TREND($AR1005:$AS1005,$AR$3:$AS$3,AX$1)</f>
        <v>1.8823448780487837</v>
      </c>
      <c r="AY1005" s="2" cm="1">
        <f t="array" ref="AY1005">TREND($AR1005:$AS1005,$AR$3:$AS$3,AY$1)</f>
        <v>1.7562956097561013</v>
      </c>
      <c r="AZ1005" s="2" cm="1">
        <f t="array" ref="AZ1005">TREND($AR1005:$AS1005,$AR$3:$AS$3,AZ$1)</f>
        <v>1.630246341463419</v>
      </c>
      <c r="BA1005" s="2" cm="1">
        <f t="array" ref="BA1005">TREND($AR1005:$AS1005,$AR$3:$AS$3,BA$1)</f>
        <v>1.5041970731707366</v>
      </c>
      <c r="BB1005" s="2" cm="1">
        <f t="array" ref="BB1005">TREND($AR1005:$AS1005,$AR$3:$AS$3,BB$1)</f>
        <v>1.3781478048780471</v>
      </c>
      <c r="BC1005" s="2" cm="1">
        <f t="array" ref="BC1005">TREND($AR1005:$AS1005,$AR$3:$AS$3,BC$1)</f>
        <v>1.2520985365853647</v>
      </c>
      <c r="BD1005" s="2" cm="1">
        <f t="array" ref="BD1005">TREND($AR1005:$AS1005,$AR$3:$AS$3,BD$1)</f>
        <v>1.1260492682926824</v>
      </c>
      <c r="BE1005" s="2" cm="1">
        <f t="array" ref="BE1005">TREND($AR1005:$AS1005,$AR$3:$AS$3,BE$1)</f>
        <v>1</v>
      </c>
      <c r="BF1005" s="20" cm="1">
        <f t="array" ref="BF1005">TREND($AS1005:$AT1005,$AS$3:$AT$3,BF$1)</f>
        <v>0.90000000000000568</v>
      </c>
      <c r="BG1005" s="20" cm="1">
        <f t="array" ref="BG1005">TREND($AS1005:$AT1005,$AS$3:$AT$3,BG$1)</f>
        <v>0.80000000000000426</v>
      </c>
      <c r="BH1005" s="20" cm="1">
        <f t="array" ref="BH1005">TREND($AS1005:$AT1005,$AS$3:$AT$3,BH$1)</f>
        <v>0.70000000000000284</v>
      </c>
      <c r="BI1005" s="20" cm="1">
        <f t="array" ref="BI1005">TREND($AS1005:$AT1005,$AS$3:$AT$3,BI$1)</f>
        <v>0.60000000000000142</v>
      </c>
      <c r="BJ1005" s="20" cm="1">
        <f t="array" ref="BJ1005">TREND($AS1005:$AT1005,$AS$3:$AT$3,BJ$1)</f>
        <v>0.5</v>
      </c>
      <c r="BK1005" s="20" cm="1">
        <f t="array" ref="BK1005">TREND($AS1005:$AT1005,$AS$3:$AT$3,BK$1)</f>
        <v>0.40000000000000568</v>
      </c>
      <c r="BL1005" s="20" cm="1">
        <f t="array" ref="BL1005">TREND($AS1005:$AT1005,$AS$3:$AT$3,BL$1)</f>
        <v>0.30000000000000426</v>
      </c>
      <c r="BM1005" s="20" cm="1">
        <f t="array" ref="BM1005">TREND($AS1005:$AT1005,$AS$3:$AT$3,BM$1)</f>
        <v>0.20000000000000284</v>
      </c>
    </row>
    <row r="1006" spans="1:65" x14ac:dyDescent="0.35">
      <c r="A1006" t="str">
        <f>IF(BYDem!B1004="","\I:",BYDem!B1004)</f>
        <v>SaudiArabia</v>
      </c>
      <c r="B1006" t="str">
        <f>BYDem!E1004</f>
        <v>CHW</v>
      </c>
      <c r="C1006" t="str">
        <f t="shared" si="323"/>
        <v>CHW</v>
      </c>
      <c r="D1006" s="4">
        <f>SUMIFS(BYDem!$M$2:$M$2000,BYDem!$B$2:$B$2000,Demands!$A1006,BYDem!$E$2:$E$2000,Demands!$B1006)</f>
        <v>20.048227531277401</v>
      </c>
      <c r="E1006" s="4">
        <f t="shared" si="304"/>
        <v>20.157946502678165</v>
      </c>
      <c r="F1006" s="4">
        <f t="shared" si="305"/>
        <v>28.266013510600224</v>
      </c>
      <c r="G1006" s="4">
        <f t="shared" si="306"/>
        <v>40.097137116242592</v>
      </c>
      <c r="H1006" s="4">
        <f t="shared" si="307"/>
        <v>51.408659874293527</v>
      </c>
      <c r="I1006" s="4">
        <f t="shared" si="308"/>
        <v>61.631636683817732</v>
      </c>
      <c r="J1006" s="4">
        <f t="shared" si="309"/>
        <v>70.221716052308878</v>
      </c>
      <c r="K1006" s="4">
        <f t="shared" si="310"/>
        <v>77.141326595224854</v>
      </c>
      <c r="L1006" s="4">
        <f t="shared" si="311"/>
        <v>82.660162538409395</v>
      </c>
      <c r="M1006" s="4">
        <f t="shared" si="312"/>
        <v>86.75932344278759</v>
      </c>
      <c r="N1006" s="4">
        <f t="shared" si="313"/>
        <v>89.850935306161631</v>
      </c>
      <c r="O1006" s="4">
        <f t="shared" si="314"/>
        <v>92.108184489491464</v>
      </c>
      <c r="P1006" s="4">
        <f t="shared" si="315"/>
        <v>93.679318962444825</v>
      </c>
      <c r="Q1006" s="4">
        <f t="shared" si="316"/>
        <v>94.821827791381466</v>
      </c>
      <c r="R1006" s="4">
        <f t="shared" si="317"/>
        <v>95.644447244425493</v>
      </c>
      <c r="S1006" s="4">
        <f t="shared" si="318"/>
        <v>96.209526318314303</v>
      </c>
      <c r="T1006" s="4">
        <f t="shared" si="319"/>
        <v>96.551810436611888</v>
      </c>
      <c r="U1006" s="4">
        <f t="shared" si="320"/>
        <v>96.717283085546484</v>
      </c>
      <c r="W1006" s="5" t="str">
        <f>VLOOKUP(C1006&amp;A1006,Driver_elast!$A$2:$D$1161,4,FALSE)</f>
        <v>GDP</v>
      </c>
      <c r="X1006" s="5">
        <v>1</v>
      </c>
      <c r="Y1006" s="2">
        <f>SUMIFS('Growth rates'!D$4:D$999,'Growth rates'!$B$4:$B$999,Demands!$A1006,'Growth rates'!$C$4:$C$999,$W1006)</f>
        <v>1</v>
      </c>
      <c r="Z1006" s="2">
        <f>SUMIFS('Growth rates'!E$4:E$999,'Growth rates'!$B$4:$B$999,Demands!$A1006,'Growth rates'!$C$4:$C$999,$W1006)</f>
        <v>1.0027249390836985</v>
      </c>
      <c r="AA1006" s="2">
        <f>SUMIFS('Growth rates'!F$4:F$999,'Growth rates'!$B$4:$B$999,Demands!$A1006,'Growth rates'!$C$4:$C$999,$W1006)</f>
        <v>1.2169911358007359</v>
      </c>
      <c r="AB1006" s="2">
        <f>SUMIFS('Growth rates'!G$4:G$999,'Growth rates'!$B$4:$B$999,Demands!$A1006,'Growth rates'!$C$4:$C$999,$W1006)</f>
        <v>1.5070266828441645</v>
      </c>
      <c r="AC1006" s="2">
        <f>SUMIFS('Growth rates'!H$4:H$999,'Growth rates'!$B$4:$B$999,Demands!$A1006,'Growth rates'!$C$4:$C$999,$W1006)</f>
        <v>1.7678073641040037</v>
      </c>
      <c r="AD1006" s="2">
        <f>SUMIFS('Growth rates'!I$4:I$999,'Growth rates'!$B$4:$B$999,Demands!$A1006,'Growth rates'!$C$4:$C$999,$W1006)</f>
        <v>2.0015141335846862</v>
      </c>
      <c r="AE1006" s="2">
        <f>SUMIFS('Growth rates'!J$4:J$999,'Growth rates'!$B$4:$B$999,Demands!$A1006,'Growth rates'!$C$4:$C$999,$W1006)</f>
        <v>2.2039354938983426</v>
      </c>
      <c r="AF1006" s="2">
        <f>SUMIFS('Growth rates'!K$4:K$999,'Growth rates'!$B$4:$B$999,Demands!$A1006,'Growth rates'!$C$4:$C$999,$W1006)</f>
        <v>2.3773840083427755</v>
      </c>
      <c r="AG1006" s="2">
        <f>SUMIFS('Growth rates'!L$4:L$999,'Growth rates'!$B$4:$B$999,Demands!$A1006,'Growth rates'!$C$4:$C$999,$W1006)</f>
        <v>2.5284276073681147</v>
      </c>
      <c r="AH1006" s="2">
        <f>SUMIFS('Growth rates'!M$4:M$999,'Growth rates'!$B$4:$B$999,Demands!$A1006,'Growth rates'!$C$4:$C$999,$W1006)</f>
        <v>2.6538136612953362</v>
      </c>
      <c r="AI1006" s="2">
        <f>SUMIFS('Growth rates'!N$4:N$999,'Growth rates'!$B$4:$B$999,Demands!$A1006,'Growth rates'!$C$4:$C$999,$W1006)</f>
        <v>2.7588880142789813</v>
      </c>
      <c r="AJ1006" s="2">
        <f>SUMIFS('Growth rates'!O$4:O$999,'Growth rates'!$B$4:$B$999,Demands!$A1006,'Growth rates'!$C$4:$C$999,$W1006)</f>
        <v>2.8455245319722842</v>
      </c>
      <c r="AK1006" s="2">
        <f>SUMIFS('Growth rates'!P$4:P$999,'Growth rates'!$B$4:$B$999,Demands!$A1006,'Growth rates'!$C$4:$C$999,$W1006)</f>
        <v>2.9148638282511254</v>
      </c>
      <c r="AL1006" s="2">
        <f>SUMIFS('Growth rates'!Q$4:Q$999,'Growth rates'!$B$4:$B$999,Demands!$A1006,'Growth rates'!$C$4:$C$999,$W1006)</f>
        <v>2.9741130787048644</v>
      </c>
      <c r="AM1006" s="2">
        <f>SUMIFS('Growth rates'!R$4:R$999,'Growth rates'!$B$4:$B$999,Demands!$A1006,'Growth rates'!$C$4:$C$999,$W1006)</f>
        <v>3.0257164559246745</v>
      </c>
      <c r="AN1006" s="2">
        <f>SUMIFS('Growth rates'!S$4:S$999,'Growth rates'!$B$4:$B$999,Demands!$A1006,'Growth rates'!$C$4:$C$999,$W1006)</f>
        <v>3.0704072116879075</v>
      </c>
      <c r="AO1006" s="2">
        <f>SUMIFS('Growth rates'!T$4:T$999,'Growth rates'!$B$4:$B$999,Demands!$A1006,'Growth rates'!$C$4:$C$999,$W1006)</f>
        <v>3.1068191161871912</v>
      </c>
      <c r="AP1006" s="2">
        <f>SUMIFS('Growth rates'!U$4:U$999,'Growth rates'!$B$4:$B$999,Demands!$A1006,'Growth rates'!$C$4:$C$999,$W1006)</f>
        <v>3.1334417961033618</v>
      </c>
      <c r="AR1006">
        <f>VLOOKUP(C1006&amp;A1006,Driver_elast!$A$2:$E$1161,5,FALSE)</f>
        <v>2.033604</v>
      </c>
      <c r="AS1006">
        <f t="shared" si="321"/>
        <v>1</v>
      </c>
      <c r="AT1006">
        <f t="shared" si="322"/>
        <v>0.2</v>
      </c>
      <c r="AV1006" s="2" cm="1">
        <f t="array" ref="AV1006">TREND($AR1006:$AS1006,$AR$3:$AS$3,AV$1)</f>
        <v>2.033604000000004</v>
      </c>
      <c r="AW1006" s="2" cm="1">
        <f t="array" ref="AW1006">TREND($AR1006:$AS1006,$AR$3:$AS$3,AW$1)</f>
        <v>2.0083941463414661</v>
      </c>
      <c r="AX1006" s="2" cm="1">
        <f t="array" ref="AX1006">TREND($AR1006:$AS1006,$AR$3:$AS$3,AX$1)</f>
        <v>1.8823448780487837</v>
      </c>
      <c r="AY1006" s="2" cm="1">
        <f t="array" ref="AY1006">TREND($AR1006:$AS1006,$AR$3:$AS$3,AY$1)</f>
        <v>1.7562956097561013</v>
      </c>
      <c r="AZ1006" s="2" cm="1">
        <f t="array" ref="AZ1006">TREND($AR1006:$AS1006,$AR$3:$AS$3,AZ$1)</f>
        <v>1.630246341463419</v>
      </c>
      <c r="BA1006" s="2" cm="1">
        <f t="array" ref="BA1006">TREND($AR1006:$AS1006,$AR$3:$AS$3,BA$1)</f>
        <v>1.5041970731707366</v>
      </c>
      <c r="BB1006" s="2" cm="1">
        <f t="array" ref="BB1006">TREND($AR1006:$AS1006,$AR$3:$AS$3,BB$1)</f>
        <v>1.3781478048780471</v>
      </c>
      <c r="BC1006" s="2" cm="1">
        <f t="array" ref="BC1006">TREND($AR1006:$AS1006,$AR$3:$AS$3,BC$1)</f>
        <v>1.2520985365853647</v>
      </c>
      <c r="BD1006" s="2" cm="1">
        <f t="array" ref="BD1006">TREND($AR1006:$AS1006,$AR$3:$AS$3,BD$1)</f>
        <v>1.1260492682926824</v>
      </c>
      <c r="BE1006" s="2" cm="1">
        <f t="array" ref="BE1006">TREND($AR1006:$AS1006,$AR$3:$AS$3,BE$1)</f>
        <v>1</v>
      </c>
      <c r="BF1006" s="20" cm="1">
        <f t="array" ref="BF1006">TREND($AS1006:$AT1006,$AS$3:$AT$3,BF$1)</f>
        <v>0.90000000000000568</v>
      </c>
      <c r="BG1006" s="20" cm="1">
        <f t="array" ref="BG1006">TREND($AS1006:$AT1006,$AS$3:$AT$3,BG$1)</f>
        <v>0.80000000000000426</v>
      </c>
      <c r="BH1006" s="20" cm="1">
        <f t="array" ref="BH1006">TREND($AS1006:$AT1006,$AS$3:$AT$3,BH$1)</f>
        <v>0.70000000000000284</v>
      </c>
      <c r="BI1006" s="20" cm="1">
        <f t="array" ref="BI1006">TREND($AS1006:$AT1006,$AS$3:$AT$3,BI$1)</f>
        <v>0.60000000000000142</v>
      </c>
      <c r="BJ1006" s="20" cm="1">
        <f t="array" ref="BJ1006">TREND($AS1006:$AT1006,$AS$3:$AT$3,BJ$1)</f>
        <v>0.5</v>
      </c>
      <c r="BK1006" s="20" cm="1">
        <f t="array" ref="BK1006">TREND($AS1006:$AT1006,$AS$3:$AT$3,BK$1)</f>
        <v>0.40000000000000568</v>
      </c>
      <c r="BL1006" s="20" cm="1">
        <f t="array" ref="BL1006">TREND($AS1006:$AT1006,$AS$3:$AT$3,BL$1)</f>
        <v>0.30000000000000426</v>
      </c>
      <c r="BM1006" s="20" cm="1">
        <f t="array" ref="BM1006">TREND($AS1006:$AT1006,$AS$3:$AT$3,BM$1)</f>
        <v>0.20000000000000284</v>
      </c>
    </row>
    <row r="1007" spans="1:65" x14ac:dyDescent="0.35">
      <c r="A1007" t="str">
        <f>IF(BYDem!B1005="","\I:",BYDem!B1005)</f>
        <v>SaudiArabia</v>
      </c>
      <c r="B1007" t="str">
        <f>BYDem!E1005</f>
        <v>CLA</v>
      </c>
      <c r="C1007" t="str">
        <f t="shared" si="323"/>
        <v>CLA</v>
      </c>
      <c r="D1007" s="4">
        <f>SUMIFS(BYDem!$M$2:$M$2000,BYDem!$B$2:$B$2000,Demands!$A1007,BYDem!$E$2:$E$2000,Demands!$B1007)</f>
        <v>245.07305830541699</v>
      </c>
      <c r="E1007" s="4">
        <f t="shared" si="304"/>
        <v>246.41428230306764</v>
      </c>
      <c r="F1007" s="4">
        <f t="shared" si="305"/>
        <v>345.52871900210596</v>
      </c>
      <c r="G1007" s="4">
        <f t="shared" si="306"/>
        <v>490.15445415503507</v>
      </c>
      <c r="H1007" s="4">
        <f t="shared" si="307"/>
        <v>628.42849718861578</v>
      </c>
      <c r="I1007" s="4">
        <f t="shared" si="308"/>
        <v>753.39596315471147</v>
      </c>
      <c r="J1007" s="4">
        <f t="shared" si="309"/>
        <v>858.40260369877228</v>
      </c>
      <c r="K1007" s="4">
        <f t="shared" si="310"/>
        <v>942.98913961019775</v>
      </c>
      <c r="L1007" s="4">
        <f t="shared" si="311"/>
        <v>1010.4523605244667</v>
      </c>
      <c r="M1007" s="4">
        <f t="shared" si="312"/>
        <v>1060.5612241511733</v>
      </c>
      <c r="N1007" s="4">
        <f t="shared" si="313"/>
        <v>1098.3536311491655</v>
      </c>
      <c r="O1007" s="4">
        <f t="shared" si="314"/>
        <v>1125.9466420451668</v>
      </c>
      <c r="P1007" s="4">
        <f t="shared" si="315"/>
        <v>1145.1524660859723</v>
      </c>
      <c r="Q1007" s="4">
        <f t="shared" si="316"/>
        <v>1159.118694891567</v>
      </c>
      <c r="R1007" s="4">
        <f t="shared" si="317"/>
        <v>1169.1745397219645</v>
      </c>
      <c r="S1007" s="4">
        <f t="shared" si="318"/>
        <v>1176.0821656757437</v>
      </c>
      <c r="T1007" s="4">
        <f t="shared" si="319"/>
        <v>1180.2663069196362</v>
      </c>
      <c r="U1007" s="4">
        <f t="shared" si="320"/>
        <v>1182.289073674305</v>
      </c>
      <c r="W1007" s="5" t="str">
        <f>VLOOKUP(C1007&amp;A1007,Driver_elast!$A$2:$D$1161,4,FALSE)</f>
        <v>GDP</v>
      </c>
      <c r="X1007" s="5">
        <v>1</v>
      </c>
      <c r="Y1007" s="2">
        <f>SUMIFS('Growth rates'!D$4:D$999,'Growth rates'!$B$4:$B$999,Demands!$A1007,'Growth rates'!$C$4:$C$999,$W1007)</f>
        <v>1</v>
      </c>
      <c r="Z1007" s="2">
        <f>SUMIFS('Growth rates'!E$4:E$999,'Growth rates'!$B$4:$B$999,Demands!$A1007,'Growth rates'!$C$4:$C$999,$W1007)</f>
        <v>1.0027249390836985</v>
      </c>
      <c r="AA1007" s="2">
        <f>SUMIFS('Growth rates'!F$4:F$999,'Growth rates'!$B$4:$B$999,Demands!$A1007,'Growth rates'!$C$4:$C$999,$W1007)</f>
        <v>1.2169911358007359</v>
      </c>
      <c r="AB1007" s="2">
        <f>SUMIFS('Growth rates'!G$4:G$999,'Growth rates'!$B$4:$B$999,Demands!$A1007,'Growth rates'!$C$4:$C$999,$W1007)</f>
        <v>1.5070266828441645</v>
      </c>
      <c r="AC1007" s="2">
        <f>SUMIFS('Growth rates'!H$4:H$999,'Growth rates'!$B$4:$B$999,Demands!$A1007,'Growth rates'!$C$4:$C$999,$W1007)</f>
        <v>1.7678073641040037</v>
      </c>
      <c r="AD1007" s="2">
        <f>SUMIFS('Growth rates'!I$4:I$999,'Growth rates'!$B$4:$B$999,Demands!$A1007,'Growth rates'!$C$4:$C$999,$W1007)</f>
        <v>2.0015141335846862</v>
      </c>
      <c r="AE1007" s="2">
        <f>SUMIFS('Growth rates'!J$4:J$999,'Growth rates'!$B$4:$B$999,Demands!$A1007,'Growth rates'!$C$4:$C$999,$W1007)</f>
        <v>2.2039354938983426</v>
      </c>
      <c r="AF1007" s="2">
        <f>SUMIFS('Growth rates'!K$4:K$999,'Growth rates'!$B$4:$B$999,Demands!$A1007,'Growth rates'!$C$4:$C$999,$W1007)</f>
        <v>2.3773840083427755</v>
      </c>
      <c r="AG1007" s="2">
        <f>SUMIFS('Growth rates'!L$4:L$999,'Growth rates'!$B$4:$B$999,Demands!$A1007,'Growth rates'!$C$4:$C$999,$W1007)</f>
        <v>2.5284276073681147</v>
      </c>
      <c r="AH1007" s="2">
        <f>SUMIFS('Growth rates'!M$4:M$999,'Growth rates'!$B$4:$B$999,Demands!$A1007,'Growth rates'!$C$4:$C$999,$W1007)</f>
        <v>2.6538136612953362</v>
      </c>
      <c r="AI1007" s="2">
        <f>SUMIFS('Growth rates'!N$4:N$999,'Growth rates'!$B$4:$B$999,Demands!$A1007,'Growth rates'!$C$4:$C$999,$W1007)</f>
        <v>2.7588880142789813</v>
      </c>
      <c r="AJ1007" s="2">
        <f>SUMIFS('Growth rates'!O$4:O$999,'Growth rates'!$B$4:$B$999,Demands!$A1007,'Growth rates'!$C$4:$C$999,$W1007)</f>
        <v>2.8455245319722842</v>
      </c>
      <c r="AK1007" s="2">
        <f>SUMIFS('Growth rates'!P$4:P$999,'Growth rates'!$B$4:$B$999,Demands!$A1007,'Growth rates'!$C$4:$C$999,$W1007)</f>
        <v>2.9148638282511254</v>
      </c>
      <c r="AL1007" s="2">
        <f>SUMIFS('Growth rates'!Q$4:Q$999,'Growth rates'!$B$4:$B$999,Demands!$A1007,'Growth rates'!$C$4:$C$999,$W1007)</f>
        <v>2.9741130787048644</v>
      </c>
      <c r="AM1007" s="2">
        <f>SUMIFS('Growth rates'!R$4:R$999,'Growth rates'!$B$4:$B$999,Demands!$A1007,'Growth rates'!$C$4:$C$999,$W1007)</f>
        <v>3.0257164559246745</v>
      </c>
      <c r="AN1007" s="2">
        <f>SUMIFS('Growth rates'!S$4:S$999,'Growth rates'!$B$4:$B$999,Demands!$A1007,'Growth rates'!$C$4:$C$999,$W1007)</f>
        <v>3.0704072116879075</v>
      </c>
      <c r="AO1007" s="2">
        <f>SUMIFS('Growth rates'!T$4:T$999,'Growth rates'!$B$4:$B$999,Demands!$A1007,'Growth rates'!$C$4:$C$999,$W1007)</f>
        <v>3.1068191161871912</v>
      </c>
      <c r="AP1007" s="2">
        <f>SUMIFS('Growth rates'!U$4:U$999,'Growth rates'!$B$4:$B$999,Demands!$A1007,'Growth rates'!$C$4:$C$999,$W1007)</f>
        <v>3.1334417961033618</v>
      </c>
      <c r="AR1007">
        <f>VLOOKUP(C1007&amp;A1007,Driver_elast!$A$2:$E$1161,5,FALSE)</f>
        <v>2.033604</v>
      </c>
      <c r="AS1007">
        <f t="shared" si="321"/>
        <v>1</v>
      </c>
      <c r="AT1007">
        <f t="shared" si="322"/>
        <v>0.2</v>
      </c>
      <c r="AV1007" s="2" cm="1">
        <f t="array" ref="AV1007">TREND($AR1007:$AS1007,$AR$3:$AS$3,AV$1)</f>
        <v>2.033604000000004</v>
      </c>
      <c r="AW1007" s="2" cm="1">
        <f t="array" ref="AW1007">TREND($AR1007:$AS1007,$AR$3:$AS$3,AW$1)</f>
        <v>2.0083941463414661</v>
      </c>
      <c r="AX1007" s="2" cm="1">
        <f t="array" ref="AX1007">TREND($AR1007:$AS1007,$AR$3:$AS$3,AX$1)</f>
        <v>1.8823448780487837</v>
      </c>
      <c r="AY1007" s="2" cm="1">
        <f t="array" ref="AY1007">TREND($AR1007:$AS1007,$AR$3:$AS$3,AY$1)</f>
        <v>1.7562956097561013</v>
      </c>
      <c r="AZ1007" s="2" cm="1">
        <f t="array" ref="AZ1007">TREND($AR1007:$AS1007,$AR$3:$AS$3,AZ$1)</f>
        <v>1.630246341463419</v>
      </c>
      <c r="BA1007" s="2" cm="1">
        <f t="array" ref="BA1007">TREND($AR1007:$AS1007,$AR$3:$AS$3,BA$1)</f>
        <v>1.5041970731707366</v>
      </c>
      <c r="BB1007" s="2" cm="1">
        <f t="array" ref="BB1007">TREND($AR1007:$AS1007,$AR$3:$AS$3,BB$1)</f>
        <v>1.3781478048780471</v>
      </c>
      <c r="BC1007" s="2" cm="1">
        <f t="array" ref="BC1007">TREND($AR1007:$AS1007,$AR$3:$AS$3,BC$1)</f>
        <v>1.2520985365853647</v>
      </c>
      <c r="BD1007" s="2" cm="1">
        <f t="array" ref="BD1007">TREND($AR1007:$AS1007,$AR$3:$AS$3,BD$1)</f>
        <v>1.1260492682926824</v>
      </c>
      <c r="BE1007" s="2" cm="1">
        <f t="array" ref="BE1007">TREND($AR1007:$AS1007,$AR$3:$AS$3,BE$1)</f>
        <v>1</v>
      </c>
      <c r="BF1007" s="20" cm="1">
        <f t="array" ref="BF1007">TREND($AS1007:$AT1007,$AS$3:$AT$3,BF$1)</f>
        <v>0.90000000000000568</v>
      </c>
      <c r="BG1007" s="20" cm="1">
        <f t="array" ref="BG1007">TREND($AS1007:$AT1007,$AS$3:$AT$3,BG$1)</f>
        <v>0.80000000000000426</v>
      </c>
      <c r="BH1007" s="20" cm="1">
        <f t="array" ref="BH1007">TREND($AS1007:$AT1007,$AS$3:$AT$3,BH$1)</f>
        <v>0.70000000000000284</v>
      </c>
      <c r="BI1007" s="20" cm="1">
        <f t="array" ref="BI1007">TREND($AS1007:$AT1007,$AS$3:$AT$3,BI$1)</f>
        <v>0.60000000000000142</v>
      </c>
      <c r="BJ1007" s="20" cm="1">
        <f t="array" ref="BJ1007">TREND($AS1007:$AT1007,$AS$3:$AT$3,BJ$1)</f>
        <v>0.5</v>
      </c>
      <c r="BK1007" s="20" cm="1">
        <f t="array" ref="BK1007">TREND($AS1007:$AT1007,$AS$3:$AT$3,BK$1)</f>
        <v>0.40000000000000568</v>
      </c>
      <c r="BL1007" s="20" cm="1">
        <f t="array" ref="BL1007">TREND($AS1007:$AT1007,$AS$3:$AT$3,BL$1)</f>
        <v>0.30000000000000426</v>
      </c>
      <c r="BM1007" s="20" cm="1">
        <f t="array" ref="BM1007">TREND($AS1007:$AT1007,$AS$3:$AT$3,BM$1)</f>
        <v>0.20000000000000284</v>
      </c>
    </row>
    <row r="1008" spans="1:65" x14ac:dyDescent="0.35">
      <c r="A1008" t="str">
        <f>IF(BYDem!B1006="","\I:",BYDem!B1006)</f>
        <v>SaudiArabia</v>
      </c>
      <c r="B1008" t="str">
        <f>BYDem!E1006</f>
        <v>COE</v>
      </c>
      <c r="C1008" t="str">
        <f t="shared" si="323"/>
        <v>COE</v>
      </c>
      <c r="D1008" s="4">
        <f>SUMIFS(BYDem!$M$2:$M$2000,BYDem!$B$2:$B$2000,Demands!$A1008,BYDem!$E$2:$E$2000,Demands!$B1008)</f>
        <v>88.124077060559998</v>
      </c>
      <c r="E1008" s="4">
        <f t="shared" si="304"/>
        <v>88.840634099186175</v>
      </c>
      <c r="F1008" s="4">
        <f t="shared" si="305"/>
        <v>140.78041687905585</v>
      </c>
      <c r="G1008" s="4">
        <f t="shared" si="306"/>
        <v>224.25551679677477</v>
      </c>
      <c r="H1008" s="4">
        <f t="shared" si="307"/>
        <v>311.18079726416579</v>
      </c>
      <c r="I1008" s="4">
        <f t="shared" si="308"/>
        <v>393.1288998003368</v>
      </c>
      <c r="J1008" s="4">
        <f t="shared" si="309"/>
        <v>462.46820632318219</v>
      </c>
      <c r="K1008" s="4">
        <f t="shared" si="310"/>
        <v>516.91664909455562</v>
      </c>
      <c r="L1008" s="4">
        <f t="shared" si="311"/>
        <v>557.90290654662419</v>
      </c>
      <c r="M1008" s="4">
        <f t="shared" si="312"/>
        <v>585.56960490198037</v>
      </c>
      <c r="N1008" s="4">
        <f t="shared" si="313"/>
        <v>606.43599557341099</v>
      </c>
      <c r="O1008" s="4">
        <f t="shared" si="314"/>
        <v>621.67097505454308</v>
      </c>
      <c r="P1008" s="4">
        <f t="shared" si="315"/>
        <v>632.27512174526578</v>
      </c>
      <c r="Q1008" s="4">
        <f t="shared" si="316"/>
        <v>639.98632115311534</v>
      </c>
      <c r="R1008" s="4">
        <f t="shared" si="317"/>
        <v>645.53847311775485</v>
      </c>
      <c r="S1008" s="4">
        <f t="shared" si="318"/>
        <v>649.35239324650797</v>
      </c>
      <c r="T1008" s="4">
        <f t="shared" si="319"/>
        <v>651.66259079026713</v>
      </c>
      <c r="U1008" s="4">
        <f t="shared" si="320"/>
        <v>652.77942469138225</v>
      </c>
      <c r="W1008" s="5" t="str">
        <f>VLOOKUP(C1008&amp;A1008,Driver_elast!$A$2:$D$1161,4,FALSE)</f>
        <v>GDP</v>
      </c>
      <c r="X1008" s="5">
        <v>1</v>
      </c>
      <c r="Y1008" s="2">
        <f>SUMIFS('Growth rates'!D$4:D$999,'Growth rates'!$B$4:$B$999,Demands!$A1008,'Growth rates'!$C$4:$C$999,$W1008)</f>
        <v>1</v>
      </c>
      <c r="Z1008" s="2">
        <f>SUMIFS('Growth rates'!E$4:E$999,'Growth rates'!$B$4:$B$999,Demands!$A1008,'Growth rates'!$C$4:$C$999,$W1008)</f>
        <v>1.0027249390836985</v>
      </c>
      <c r="AA1008" s="2">
        <f>SUMIFS('Growth rates'!F$4:F$999,'Growth rates'!$B$4:$B$999,Demands!$A1008,'Growth rates'!$C$4:$C$999,$W1008)</f>
        <v>1.2169911358007359</v>
      </c>
      <c r="AB1008" s="2">
        <f>SUMIFS('Growth rates'!G$4:G$999,'Growth rates'!$B$4:$B$999,Demands!$A1008,'Growth rates'!$C$4:$C$999,$W1008)</f>
        <v>1.5070266828441645</v>
      </c>
      <c r="AC1008" s="2">
        <f>SUMIFS('Growth rates'!H$4:H$999,'Growth rates'!$B$4:$B$999,Demands!$A1008,'Growth rates'!$C$4:$C$999,$W1008)</f>
        <v>1.7678073641040037</v>
      </c>
      <c r="AD1008" s="2">
        <f>SUMIFS('Growth rates'!I$4:I$999,'Growth rates'!$B$4:$B$999,Demands!$A1008,'Growth rates'!$C$4:$C$999,$W1008)</f>
        <v>2.0015141335846862</v>
      </c>
      <c r="AE1008" s="2">
        <f>SUMIFS('Growth rates'!J$4:J$999,'Growth rates'!$B$4:$B$999,Demands!$A1008,'Growth rates'!$C$4:$C$999,$W1008)</f>
        <v>2.2039354938983426</v>
      </c>
      <c r="AF1008" s="2">
        <f>SUMIFS('Growth rates'!K$4:K$999,'Growth rates'!$B$4:$B$999,Demands!$A1008,'Growth rates'!$C$4:$C$999,$W1008)</f>
        <v>2.3773840083427755</v>
      </c>
      <c r="AG1008" s="2">
        <f>SUMIFS('Growth rates'!L$4:L$999,'Growth rates'!$B$4:$B$999,Demands!$A1008,'Growth rates'!$C$4:$C$999,$W1008)</f>
        <v>2.5284276073681147</v>
      </c>
      <c r="AH1008" s="2">
        <f>SUMIFS('Growth rates'!M$4:M$999,'Growth rates'!$B$4:$B$999,Demands!$A1008,'Growth rates'!$C$4:$C$999,$W1008)</f>
        <v>2.6538136612953362</v>
      </c>
      <c r="AI1008" s="2">
        <f>SUMIFS('Growth rates'!N$4:N$999,'Growth rates'!$B$4:$B$999,Demands!$A1008,'Growth rates'!$C$4:$C$999,$W1008)</f>
        <v>2.7588880142789813</v>
      </c>
      <c r="AJ1008" s="2">
        <f>SUMIFS('Growth rates'!O$4:O$999,'Growth rates'!$B$4:$B$999,Demands!$A1008,'Growth rates'!$C$4:$C$999,$W1008)</f>
        <v>2.8455245319722842</v>
      </c>
      <c r="AK1008" s="2">
        <f>SUMIFS('Growth rates'!P$4:P$999,'Growth rates'!$B$4:$B$999,Demands!$A1008,'Growth rates'!$C$4:$C$999,$W1008)</f>
        <v>2.9148638282511254</v>
      </c>
      <c r="AL1008" s="2">
        <f>SUMIFS('Growth rates'!Q$4:Q$999,'Growth rates'!$B$4:$B$999,Demands!$A1008,'Growth rates'!$C$4:$C$999,$W1008)</f>
        <v>2.9741130787048644</v>
      </c>
      <c r="AM1008" s="2">
        <f>SUMIFS('Growth rates'!R$4:R$999,'Growth rates'!$B$4:$B$999,Demands!$A1008,'Growth rates'!$C$4:$C$999,$W1008)</f>
        <v>3.0257164559246745</v>
      </c>
      <c r="AN1008" s="2">
        <f>SUMIFS('Growth rates'!S$4:S$999,'Growth rates'!$B$4:$B$999,Demands!$A1008,'Growth rates'!$C$4:$C$999,$W1008)</f>
        <v>3.0704072116879075</v>
      </c>
      <c r="AO1008" s="2">
        <f>SUMIFS('Growth rates'!T$4:T$999,'Growth rates'!$B$4:$B$999,Demands!$A1008,'Growth rates'!$C$4:$C$999,$W1008)</f>
        <v>3.1068191161871912</v>
      </c>
      <c r="AP1008" s="2">
        <f>SUMIFS('Growth rates'!U$4:U$999,'Growth rates'!$B$4:$B$999,Demands!$A1008,'Growth rates'!$C$4:$C$999,$W1008)</f>
        <v>3.1334417961033618</v>
      </c>
      <c r="AR1008">
        <f>VLOOKUP(C1008&amp;A1008,Driver_elast!$A$2:$E$1161,5,FALSE)</f>
        <v>3.033604</v>
      </c>
      <c r="AS1008">
        <f t="shared" si="321"/>
        <v>1</v>
      </c>
      <c r="AT1008">
        <f t="shared" si="322"/>
        <v>0.2</v>
      </c>
      <c r="AV1008" s="2" cm="1">
        <f t="array" ref="AV1008">TREND($AR1008:$AS1008,$AR$3:$AS$3,AV$1)</f>
        <v>3.0336040000000111</v>
      </c>
      <c r="AW1008" s="2" cm="1">
        <f t="array" ref="AW1008">TREND($AR1008:$AS1008,$AR$3:$AS$3,AW$1)</f>
        <v>2.9840039024390279</v>
      </c>
      <c r="AX1008" s="2" cm="1">
        <f t="array" ref="AX1008">TREND($AR1008:$AS1008,$AR$3:$AS$3,AX$1)</f>
        <v>2.7360034146341548</v>
      </c>
      <c r="AY1008" s="2" cm="1">
        <f t="array" ref="AY1008">TREND($AR1008:$AS1008,$AR$3:$AS$3,AY$1)</f>
        <v>2.4880029268292674</v>
      </c>
      <c r="AZ1008" s="2" cm="1">
        <f t="array" ref="AZ1008">TREND($AR1008:$AS1008,$AR$3:$AS$3,AZ$1)</f>
        <v>2.2400024390243942</v>
      </c>
      <c r="BA1008" s="2" cm="1">
        <f t="array" ref="BA1008">TREND($AR1008:$AS1008,$AR$3:$AS$3,BA$1)</f>
        <v>1.9920019512195211</v>
      </c>
      <c r="BB1008" s="2" cm="1">
        <f t="array" ref="BB1008">TREND($AR1008:$AS1008,$AR$3:$AS$3,BB$1)</f>
        <v>1.7440014634146337</v>
      </c>
      <c r="BC1008" s="2" cm="1">
        <f t="array" ref="BC1008">TREND($AR1008:$AS1008,$AR$3:$AS$3,BC$1)</f>
        <v>1.4960009756097605</v>
      </c>
      <c r="BD1008" s="2" cm="1">
        <f t="array" ref="BD1008">TREND($AR1008:$AS1008,$AR$3:$AS$3,BD$1)</f>
        <v>1.2480004878048874</v>
      </c>
      <c r="BE1008" s="2" cm="1">
        <f t="array" ref="BE1008">TREND($AR1008:$AS1008,$AR$3:$AS$3,BE$1)</f>
        <v>1</v>
      </c>
      <c r="BF1008" s="20" cm="1">
        <f t="array" ref="BF1008">TREND($AS1008:$AT1008,$AS$3:$AT$3,BF$1)</f>
        <v>0.90000000000000568</v>
      </c>
      <c r="BG1008" s="20" cm="1">
        <f t="array" ref="BG1008">TREND($AS1008:$AT1008,$AS$3:$AT$3,BG$1)</f>
        <v>0.80000000000000426</v>
      </c>
      <c r="BH1008" s="20" cm="1">
        <f t="array" ref="BH1008">TREND($AS1008:$AT1008,$AS$3:$AT$3,BH$1)</f>
        <v>0.70000000000000284</v>
      </c>
      <c r="BI1008" s="20" cm="1">
        <f t="array" ref="BI1008">TREND($AS1008:$AT1008,$AS$3:$AT$3,BI$1)</f>
        <v>0.60000000000000142</v>
      </c>
      <c r="BJ1008" s="20" cm="1">
        <f t="array" ref="BJ1008">TREND($AS1008:$AT1008,$AS$3:$AT$3,BJ$1)</f>
        <v>0.5</v>
      </c>
      <c r="BK1008" s="20" cm="1">
        <f t="array" ref="BK1008">TREND($AS1008:$AT1008,$AS$3:$AT$3,BK$1)</f>
        <v>0.40000000000000568</v>
      </c>
      <c r="BL1008" s="20" cm="1">
        <f t="array" ref="BL1008">TREND($AS1008:$AT1008,$AS$3:$AT$3,BL$1)</f>
        <v>0.30000000000000426</v>
      </c>
      <c r="BM1008" s="20" cm="1">
        <f t="array" ref="BM1008">TREND($AS1008:$AT1008,$AS$3:$AT$3,BM$1)</f>
        <v>0.20000000000000284</v>
      </c>
    </row>
    <row r="1009" spans="1:65" x14ac:dyDescent="0.35">
      <c r="A1009" t="str">
        <f>IF(BYDem!B1007="","\I:",BYDem!B1007)</f>
        <v>SaudiArabia</v>
      </c>
      <c r="B1009" t="str">
        <f>BYDem!E1007</f>
        <v>COT</v>
      </c>
      <c r="C1009" t="str">
        <f t="shared" si="323"/>
        <v>COT</v>
      </c>
      <c r="D1009" s="4">
        <f>SUMIFS(BYDem!$M$2:$M$2000,BYDem!$B$2:$B$2000,Demands!$A1009,BYDem!$E$2:$E$2000,Demands!$B1009)</f>
        <v>0</v>
      </c>
      <c r="E1009" s="4">
        <f t="shared" si="304"/>
        <v>0</v>
      </c>
      <c r="F1009" s="4">
        <f t="shared" si="305"/>
        <v>0</v>
      </c>
      <c r="G1009" s="4">
        <f t="shared" si="306"/>
        <v>0</v>
      </c>
      <c r="H1009" s="4">
        <f t="shared" si="307"/>
        <v>0</v>
      </c>
      <c r="I1009" s="4">
        <f t="shared" si="308"/>
        <v>0</v>
      </c>
      <c r="J1009" s="4">
        <f t="shared" si="309"/>
        <v>0</v>
      </c>
      <c r="K1009" s="4">
        <f t="shared" si="310"/>
        <v>0</v>
      </c>
      <c r="L1009" s="4">
        <f t="shared" si="311"/>
        <v>0</v>
      </c>
      <c r="M1009" s="4">
        <f t="shared" si="312"/>
        <v>0</v>
      </c>
      <c r="N1009" s="4">
        <f t="shared" si="313"/>
        <v>0</v>
      </c>
      <c r="O1009" s="4">
        <f t="shared" si="314"/>
        <v>0</v>
      </c>
      <c r="P1009" s="4">
        <f t="shared" si="315"/>
        <v>0</v>
      </c>
      <c r="Q1009" s="4">
        <f t="shared" si="316"/>
        <v>0</v>
      </c>
      <c r="R1009" s="4">
        <f t="shared" si="317"/>
        <v>0</v>
      </c>
      <c r="S1009" s="4">
        <f t="shared" si="318"/>
        <v>0</v>
      </c>
      <c r="T1009" s="4">
        <f t="shared" si="319"/>
        <v>0</v>
      </c>
      <c r="U1009" s="4">
        <f t="shared" si="320"/>
        <v>0</v>
      </c>
      <c r="W1009" s="5" t="str">
        <f>VLOOKUP(C1009&amp;A1009,Driver_elast!$A$2:$D$1161,4,FALSE)</f>
        <v>GDP</v>
      </c>
      <c r="X1009" s="5">
        <v>1</v>
      </c>
      <c r="Y1009" s="2">
        <f>SUMIFS('Growth rates'!D$4:D$999,'Growth rates'!$B$4:$B$999,Demands!$A1009,'Growth rates'!$C$4:$C$999,$W1009)</f>
        <v>1</v>
      </c>
      <c r="Z1009" s="2">
        <f>SUMIFS('Growth rates'!E$4:E$999,'Growth rates'!$B$4:$B$999,Demands!$A1009,'Growth rates'!$C$4:$C$999,$W1009)</f>
        <v>1.0027249390836985</v>
      </c>
      <c r="AA1009" s="2">
        <f>SUMIFS('Growth rates'!F$4:F$999,'Growth rates'!$B$4:$B$999,Demands!$A1009,'Growth rates'!$C$4:$C$999,$W1009)</f>
        <v>1.2169911358007359</v>
      </c>
      <c r="AB1009" s="2">
        <f>SUMIFS('Growth rates'!G$4:G$999,'Growth rates'!$B$4:$B$999,Demands!$A1009,'Growth rates'!$C$4:$C$999,$W1009)</f>
        <v>1.5070266828441645</v>
      </c>
      <c r="AC1009" s="2">
        <f>SUMIFS('Growth rates'!H$4:H$999,'Growth rates'!$B$4:$B$999,Demands!$A1009,'Growth rates'!$C$4:$C$999,$W1009)</f>
        <v>1.7678073641040037</v>
      </c>
      <c r="AD1009" s="2">
        <f>SUMIFS('Growth rates'!I$4:I$999,'Growth rates'!$B$4:$B$999,Demands!$A1009,'Growth rates'!$C$4:$C$999,$W1009)</f>
        <v>2.0015141335846862</v>
      </c>
      <c r="AE1009" s="2">
        <f>SUMIFS('Growth rates'!J$4:J$999,'Growth rates'!$B$4:$B$999,Demands!$A1009,'Growth rates'!$C$4:$C$999,$W1009)</f>
        <v>2.2039354938983426</v>
      </c>
      <c r="AF1009" s="2">
        <f>SUMIFS('Growth rates'!K$4:K$999,'Growth rates'!$B$4:$B$999,Demands!$A1009,'Growth rates'!$C$4:$C$999,$W1009)</f>
        <v>2.3773840083427755</v>
      </c>
      <c r="AG1009" s="2">
        <f>SUMIFS('Growth rates'!L$4:L$999,'Growth rates'!$B$4:$B$999,Demands!$A1009,'Growth rates'!$C$4:$C$999,$W1009)</f>
        <v>2.5284276073681147</v>
      </c>
      <c r="AH1009" s="2">
        <f>SUMIFS('Growth rates'!M$4:M$999,'Growth rates'!$B$4:$B$999,Demands!$A1009,'Growth rates'!$C$4:$C$999,$W1009)</f>
        <v>2.6538136612953362</v>
      </c>
      <c r="AI1009" s="2">
        <f>SUMIFS('Growth rates'!N$4:N$999,'Growth rates'!$B$4:$B$999,Demands!$A1009,'Growth rates'!$C$4:$C$999,$W1009)</f>
        <v>2.7588880142789813</v>
      </c>
      <c r="AJ1009" s="2">
        <f>SUMIFS('Growth rates'!O$4:O$999,'Growth rates'!$B$4:$B$999,Demands!$A1009,'Growth rates'!$C$4:$C$999,$W1009)</f>
        <v>2.8455245319722842</v>
      </c>
      <c r="AK1009" s="2">
        <f>SUMIFS('Growth rates'!P$4:P$999,'Growth rates'!$B$4:$B$999,Demands!$A1009,'Growth rates'!$C$4:$C$999,$W1009)</f>
        <v>2.9148638282511254</v>
      </c>
      <c r="AL1009" s="2">
        <f>SUMIFS('Growth rates'!Q$4:Q$999,'Growth rates'!$B$4:$B$999,Demands!$A1009,'Growth rates'!$C$4:$C$999,$W1009)</f>
        <v>2.9741130787048644</v>
      </c>
      <c r="AM1009" s="2">
        <f>SUMIFS('Growth rates'!R$4:R$999,'Growth rates'!$B$4:$B$999,Demands!$A1009,'Growth rates'!$C$4:$C$999,$W1009)</f>
        <v>3.0257164559246745</v>
      </c>
      <c r="AN1009" s="2">
        <f>SUMIFS('Growth rates'!S$4:S$999,'Growth rates'!$B$4:$B$999,Demands!$A1009,'Growth rates'!$C$4:$C$999,$W1009)</f>
        <v>3.0704072116879075</v>
      </c>
      <c r="AO1009" s="2">
        <f>SUMIFS('Growth rates'!T$4:T$999,'Growth rates'!$B$4:$B$999,Demands!$A1009,'Growth rates'!$C$4:$C$999,$W1009)</f>
        <v>3.1068191161871912</v>
      </c>
      <c r="AP1009" s="2">
        <f>SUMIFS('Growth rates'!U$4:U$999,'Growth rates'!$B$4:$B$999,Demands!$A1009,'Growth rates'!$C$4:$C$999,$W1009)</f>
        <v>3.1334417961033618</v>
      </c>
      <c r="AR1009">
        <f>VLOOKUP(C1009&amp;A1009,Driver_elast!$A$2:$E$1161,5,FALSE)</f>
        <v>2.033604</v>
      </c>
      <c r="AS1009">
        <f t="shared" si="321"/>
        <v>1</v>
      </c>
      <c r="AT1009">
        <f t="shared" si="322"/>
        <v>0.2</v>
      </c>
      <c r="AV1009" s="2" cm="1">
        <f t="array" ref="AV1009">TREND($AR1009:$AS1009,$AR$3:$AS$3,AV$1)</f>
        <v>2.033604000000004</v>
      </c>
      <c r="AW1009" s="2" cm="1">
        <f t="array" ref="AW1009">TREND($AR1009:$AS1009,$AR$3:$AS$3,AW$1)</f>
        <v>2.0083941463414661</v>
      </c>
      <c r="AX1009" s="2" cm="1">
        <f t="array" ref="AX1009">TREND($AR1009:$AS1009,$AR$3:$AS$3,AX$1)</f>
        <v>1.8823448780487837</v>
      </c>
      <c r="AY1009" s="2" cm="1">
        <f t="array" ref="AY1009">TREND($AR1009:$AS1009,$AR$3:$AS$3,AY$1)</f>
        <v>1.7562956097561013</v>
      </c>
      <c r="AZ1009" s="2" cm="1">
        <f t="array" ref="AZ1009">TREND($AR1009:$AS1009,$AR$3:$AS$3,AZ$1)</f>
        <v>1.630246341463419</v>
      </c>
      <c r="BA1009" s="2" cm="1">
        <f t="array" ref="BA1009">TREND($AR1009:$AS1009,$AR$3:$AS$3,BA$1)</f>
        <v>1.5041970731707366</v>
      </c>
      <c r="BB1009" s="2" cm="1">
        <f t="array" ref="BB1009">TREND($AR1009:$AS1009,$AR$3:$AS$3,BB$1)</f>
        <v>1.3781478048780471</v>
      </c>
      <c r="BC1009" s="2" cm="1">
        <f t="array" ref="BC1009">TREND($AR1009:$AS1009,$AR$3:$AS$3,BC$1)</f>
        <v>1.2520985365853647</v>
      </c>
      <c r="BD1009" s="2" cm="1">
        <f t="array" ref="BD1009">TREND($AR1009:$AS1009,$AR$3:$AS$3,BD$1)</f>
        <v>1.1260492682926824</v>
      </c>
      <c r="BE1009" s="2" cm="1">
        <f t="array" ref="BE1009">TREND($AR1009:$AS1009,$AR$3:$AS$3,BE$1)</f>
        <v>1</v>
      </c>
      <c r="BF1009" s="20" cm="1">
        <f t="array" ref="BF1009">TREND($AS1009:$AT1009,$AS$3:$AT$3,BF$1)</f>
        <v>0.90000000000000568</v>
      </c>
      <c r="BG1009" s="20" cm="1">
        <f t="array" ref="BG1009">TREND($AS1009:$AT1009,$AS$3:$AT$3,BG$1)</f>
        <v>0.80000000000000426</v>
      </c>
      <c r="BH1009" s="20" cm="1">
        <f t="array" ref="BH1009">TREND($AS1009:$AT1009,$AS$3:$AT$3,BH$1)</f>
        <v>0.70000000000000284</v>
      </c>
      <c r="BI1009" s="20" cm="1">
        <f t="array" ref="BI1009">TREND($AS1009:$AT1009,$AS$3:$AT$3,BI$1)</f>
        <v>0.60000000000000142</v>
      </c>
      <c r="BJ1009" s="20" cm="1">
        <f t="array" ref="BJ1009">TREND($AS1009:$AT1009,$AS$3:$AT$3,BJ$1)</f>
        <v>0.5</v>
      </c>
      <c r="BK1009" s="20" cm="1">
        <f t="array" ref="BK1009">TREND($AS1009:$AT1009,$AS$3:$AT$3,BK$1)</f>
        <v>0.40000000000000568</v>
      </c>
      <c r="BL1009" s="20" cm="1">
        <f t="array" ref="BL1009">TREND($AS1009:$AT1009,$AS$3:$AT$3,BL$1)</f>
        <v>0.30000000000000426</v>
      </c>
      <c r="BM1009" s="20" cm="1">
        <f t="array" ref="BM1009">TREND($AS1009:$AT1009,$AS$3:$AT$3,BM$1)</f>
        <v>0.20000000000000284</v>
      </c>
    </row>
    <row r="1010" spans="1:65" x14ac:dyDescent="0.35">
      <c r="A1010" t="str">
        <f>IF(BYDem!B1008="","\I:",BYDem!B1008)</f>
        <v>SaudiArabia</v>
      </c>
      <c r="B1010" t="str">
        <f>BYDem!E1008</f>
        <v>CRF</v>
      </c>
      <c r="C1010" t="str">
        <f t="shared" si="323"/>
        <v>CRF</v>
      </c>
      <c r="D1010" s="4">
        <f>SUMIFS(BYDem!$M$2:$M$2000,BYDem!$B$2:$B$2000,Demands!$A1010,BYDem!$E$2:$E$2000,Demands!$B1010)</f>
        <v>231.32570228397</v>
      </c>
      <c r="E1010" s="4">
        <f t="shared" si="304"/>
        <v>232.59169041551726</v>
      </c>
      <c r="F1010" s="4">
        <f t="shared" si="305"/>
        <v>326.14630973769488</v>
      </c>
      <c r="G1010" s="4">
        <f t="shared" si="306"/>
        <v>462.65927441818371</v>
      </c>
      <c r="H1010" s="4">
        <f t="shared" si="307"/>
        <v>593.17684470338679</v>
      </c>
      <c r="I1010" s="4">
        <f t="shared" si="308"/>
        <v>711.13426942866613</v>
      </c>
      <c r="J1010" s="4">
        <f t="shared" si="309"/>
        <v>810.25056983433319</v>
      </c>
      <c r="K1010" s="4">
        <f t="shared" si="310"/>
        <v>890.0922299449021</v>
      </c>
      <c r="L1010" s="4">
        <f t="shared" si="311"/>
        <v>953.77110621241604</v>
      </c>
      <c r="M1010" s="4">
        <f t="shared" si="312"/>
        <v>1001.0691166475491</v>
      </c>
      <c r="N1010" s="4">
        <f t="shared" si="313"/>
        <v>1036.741561224942</v>
      </c>
      <c r="O1010" s="4">
        <f t="shared" si="314"/>
        <v>1062.786744109517</v>
      </c>
      <c r="P1010" s="4">
        <f t="shared" si="315"/>
        <v>1080.9152187974403</v>
      </c>
      <c r="Q1010" s="4">
        <f t="shared" si="316"/>
        <v>1094.0980129774784</v>
      </c>
      <c r="R1010" s="4">
        <f t="shared" si="317"/>
        <v>1103.5897758972171</v>
      </c>
      <c r="S1010" s="4">
        <f t="shared" si="318"/>
        <v>1110.1099190574726</v>
      </c>
      <c r="T1010" s="4">
        <f t="shared" si="319"/>
        <v>1114.0593511916754</v>
      </c>
      <c r="U1010" s="4">
        <f t="shared" si="320"/>
        <v>1115.9686509870746</v>
      </c>
      <c r="W1010" s="5" t="str">
        <f>VLOOKUP(C1010&amp;A1010,Driver_elast!$A$2:$D$1161,4,FALSE)</f>
        <v>GDP</v>
      </c>
      <c r="X1010" s="5">
        <v>1</v>
      </c>
      <c r="Y1010" s="2">
        <f>SUMIFS('Growth rates'!D$4:D$999,'Growth rates'!$B$4:$B$999,Demands!$A1010,'Growth rates'!$C$4:$C$999,$W1010)</f>
        <v>1</v>
      </c>
      <c r="Z1010" s="2">
        <f>SUMIFS('Growth rates'!E$4:E$999,'Growth rates'!$B$4:$B$999,Demands!$A1010,'Growth rates'!$C$4:$C$999,$W1010)</f>
        <v>1.0027249390836985</v>
      </c>
      <c r="AA1010" s="2">
        <f>SUMIFS('Growth rates'!F$4:F$999,'Growth rates'!$B$4:$B$999,Demands!$A1010,'Growth rates'!$C$4:$C$999,$W1010)</f>
        <v>1.2169911358007359</v>
      </c>
      <c r="AB1010" s="2">
        <f>SUMIFS('Growth rates'!G$4:G$999,'Growth rates'!$B$4:$B$999,Demands!$A1010,'Growth rates'!$C$4:$C$999,$W1010)</f>
        <v>1.5070266828441645</v>
      </c>
      <c r="AC1010" s="2">
        <f>SUMIFS('Growth rates'!H$4:H$999,'Growth rates'!$B$4:$B$999,Demands!$A1010,'Growth rates'!$C$4:$C$999,$W1010)</f>
        <v>1.7678073641040037</v>
      </c>
      <c r="AD1010" s="2">
        <f>SUMIFS('Growth rates'!I$4:I$999,'Growth rates'!$B$4:$B$999,Demands!$A1010,'Growth rates'!$C$4:$C$999,$W1010)</f>
        <v>2.0015141335846862</v>
      </c>
      <c r="AE1010" s="2">
        <f>SUMIFS('Growth rates'!J$4:J$999,'Growth rates'!$B$4:$B$999,Demands!$A1010,'Growth rates'!$C$4:$C$999,$W1010)</f>
        <v>2.2039354938983426</v>
      </c>
      <c r="AF1010" s="2">
        <f>SUMIFS('Growth rates'!K$4:K$999,'Growth rates'!$B$4:$B$999,Demands!$A1010,'Growth rates'!$C$4:$C$999,$W1010)</f>
        <v>2.3773840083427755</v>
      </c>
      <c r="AG1010" s="2">
        <f>SUMIFS('Growth rates'!L$4:L$999,'Growth rates'!$B$4:$B$999,Demands!$A1010,'Growth rates'!$C$4:$C$999,$W1010)</f>
        <v>2.5284276073681147</v>
      </c>
      <c r="AH1010" s="2">
        <f>SUMIFS('Growth rates'!M$4:M$999,'Growth rates'!$B$4:$B$999,Demands!$A1010,'Growth rates'!$C$4:$C$999,$W1010)</f>
        <v>2.6538136612953362</v>
      </c>
      <c r="AI1010" s="2">
        <f>SUMIFS('Growth rates'!N$4:N$999,'Growth rates'!$B$4:$B$999,Demands!$A1010,'Growth rates'!$C$4:$C$999,$W1010)</f>
        <v>2.7588880142789813</v>
      </c>
      <c r="AJ1010" s="2">
        <f>SUMIFS('Growth rates'!O$4:O$999,'Growth rates'!$B$4:$B$999,Demands!$A1010,'Growth rates'!$C$4:$C$999,$W1010)</f>
        <v>2.8455245319722842</v>
      </c>
      <c r="AK1010" s="2">
        <f>SUMIFS('Growth rates'!P$4:P$999,'Growth rates'!$B$4:$B$999,Demands!$A1010,'Growth rates'!$C$4:$C$999,$W1010)</f>
        <v>2.9148638282511254</v>
      </c>
      <c r="AL1010" s="2">
        <f>SUMIFS('Growth rates'!Q$4:Q$999,'Growth rates'!$B$4:$B$999,Demands!$A1010,'Growth rates'!$C$4:$C$999,$W1010)</f>
        <v>2.9741130787048644</v>
      </c>
      <c r="AM1010" s="2">
        <f>SUMIFS('Growth rates'!R$4:R$999,'Growth rates'!$B$4:$B$999,Demands!$A1010,'Growth rates'!$C$4:$C$999,$W1010)</f>
        <v>3.0257164559246745</v>
      </c>
      <c r="AN1010" s="2">
        <f>SUMIFS('Growth rates'!S$4:S$999,'Growth rates'!$B$4:$B$999,Demands!$A1010,'Growth rates'!$C$4:$C$999,$W1010)</f>
        <v>3.0704072116879075</v>
      </c>
      <c r="AO1010" s="2">
        <f>SUMIFS('Growth rates'!T$4:T$999,'Growth rates'!$B$4:$B$999,Demands!$A1010,'Growth rates'!$C$4:$C$999,$W1010)</f>
        <v>3.1068191161871912</v>
      </c>
      <c r="AP1010" s="2">
        <f>SUMIFS('Growth rates'!U$4:U$999,'Growth rates'!$B$4:$B$999,Demands!$A1010,'Growth rates'!$C$4:$C$999,$W1010)</f>
        <v>3.1334417961033618</v>
      </c>
      <c r="AR1010">
        <f>VLOOKUP(C1010&amp;A1010,Driver_elast!$A$2:$E$1161,5,FALSE)</f>
        <v>2.033604</v>
      </c>
      <c r="AS1010">
        <f t="shared" si="321"/>
        <v>1</v>
      </c>
      <c r="AT1010">
        <f t="shared" si="322"/>
        <v>0.2</v>
      </c>
      <c r="AV1010" s="2" cm="1">
        <f t="array" ref="AV1010">TREND($AR1010:$AS1010,$AR$3:$AS$3,AV$1)</f>
        <v>2.033604000000004</v>
      </c>
      <c r="AW1010" s="2" cm="1">
        <f t="array" ref="AW1010">TREND($AR1010:$AS1010,$AR$3:$AS$3,AW$1)</f>
        <v>2.0083941463414661</v>
      </c>
      <c r="AX1010" s="2" cm="1">
        <f t="array" ref="AX1010">TREND($AR1010:$AS1010,$AR$3:$AS$3,AX$1)</f>
        <v>1.8823448780487837</v>
      </c>
      <c r="AY1010" s="2" cm="1">
        <f t="array" ref="AY1010">TREND($AR1010:$AS1010,$AR$3:$AS$3,AY$1)</f>
        <v>1.7562956097561013</v>
      </c>
      <c r="AZ1010" s="2" cm="1">
        <f t="array" ref="AZ1010">TREND($AR1010:$AS1010,$AR$3:$AS$3,AZ$1)</f>
        <v>1.630246341463419</v>
      </c>
      <c r="BA1010" s="2" cm="1">
        <f t="array" ref="BA1010">TREND($AR1010:$AS1010,$AR$3:$AS$3,BA$1)</f>
        <v>1.5041970731707366</v>
      </c>
      <c r="BB1010" s="2" cm="1">
        <f t="array" ref="BB1010">TREND($AR1010:$AS1010,$AR$3:$AS$3,BB$1)</f>
        <v>1.3781478048780471</v>
      </c>
      <c r="BC1010" s="2" cm="1">
        <f t="array" ref="BC1010">TREND($AR1010:$AS1010,$AR$3:$AS$3,BC$1)</f>
        <v>1.2520985365853647</v>
      </c>
      <c r="BD1010" s="2" cm="1">
        <f t="array" ref="BD1010">TREND($AR1010:$AS1010,$AR$3:$AS$3,BD$1)</f>
        <v>1.1260492682926824</v>
      </c>
      <c r="BE1010" s="2" cm="1">
        <f t="array" ref="BE1010">TREND($AR1010:$AS1010,$AR$3:$AS$3,BE$1)</f>
        <v>1</v>
      </c>
      <c r="BF1010" s="20" cm="1">
        <f t="array" ref="BF1010">TREND($AS1010:$AT1010,$AS$3:$AT$3,BF$1)</f>
        <v>0.90000000000000568</v>
      </c>
      <c r="BG1010" s="20" cm="1">
        <f t="array" ref="BG1010">TREND($AS1010:$AT1010,$AS$3:$AT$3,BG$1)</f>
        <v>0.80000000000000426</v>
      </c>
      <c r="BH1010" s="20" cm="1">
        <f t="array" ref="BH1010">TREND($AS1010:$AT1010,$AS$3:$AT$3,BH$1)</f>
        <v>0.70000000000000284</v>
      </c>
      <c r="BI1010" s="20" cm="1">
        <f t="array" ref="BI1010">TREND($AS1010:$AT1010,$AS$3:$AT$3,BI$1)</f>
        <v>0.60000000000000142</v>
      </c>
      <c r="BJ1010" s="20" cm="1">
        <f t="array" ref="BJ1010">TREND($AS1010:$AT1010,$AS$3:$AT$3,BJ$1)</f>
        <v>0.5</v>
      </c>
      <c r="BK1010" s="20" cm="1">
        <f t="array" ref="BK1010">TREND($AS1010:$AT1010,$AS$3:$AT$3,BK$1)</f>
        <v>0.40000000000000568</v>
      </c>
      <c r="BL1010" s="20" cm="1">
        <f t="array" ref="BL1010">TREND($AS1010:$AT1010,$AS$3:$AT$3,BL$1)</f>
        <v>0.30000000000000426</v>
      </c>
      <c r="BM1010" s="20" cm="1">
        <f t="array" ref="BM1010">TREND($AS1010:$AT1010,$AS$3:$AT$3,BM$1)</f>
        <v>0.20000000000000284</v>
      </c>
    </row>
    <row r="1011" spans="1:65" x14ac:dyDescent="0.35">
      <c r="A1011" t="str">
        <f>IF(BYDem!B1009="","\I:",BYDem!B1009)</f>
        <v>SaudiArabia</v>
      </c>
      <c r="B1011" t="str">
        <f>BYDem!E1009</f>
        <v>CSC</v>
      </c>
      <c r="C1011" t="str">
        <f t="shared" si="323"/>
        <v>CSC</v>
      </c>
      <c r="D1011" s="4">
        <f>SUMIFS(BYDem!$M$2:$M$2000,BYDem!$B$2:$B$2000,Demands!$A1011,BYDem!$E$2:$E$2000,Demands!$B1011)</f>
        <v>133.69848850616501</v>
      </c>
      <c r="E1011" s="4">
        <f t="shared" si="304"/>
        <v>134.78562151439993</v>
      </c>
      <c r="F1011" s="4">
        <f t="shared" si="305"/>
        <v>213.5866788716863</v>
      </c>
      <c r="G1011" s="4">
        <f t="shared" si="306"/>
        <v>340.23191657704672</v>
      </c>
      <c r="H1011" s="4">
        <f t="shared" si="307"/>
        <v>472.11163661630468</v>
      </c>
      <c r="I1011" s="4">
        <f t="shared" si="308"/>
        <v>596.44017213679535</v>
      </c>
      <c r="J1011" s="4">
        <f t="shared" si="309"/>
        <v>701.63912326792888</v>
      </c>
      <c r="K1011" s="4">
        <f t="shared" si="310"/>
        <v>784.24622387953991</v>
      </c>
      <c r="L1011" s="4">
        <f t="shared" si="311"/>
        <v>846.42901039655862</v>
      </c>
      <c r="M1011" s="4">
        <f t="shared" si="312"/>
        <v>888.40386988388275</v>
      </c>
      <c r="N1011" s="4">
        <f t="shared" si="313"/>
        <v>920.06156192906838</v>
      </c>
      <c r="O1011" s="4">
        <f t="shared" si="314"/>
        <v>943.17549170844086</v>
      </c>
      <c r="P1011" s="4">
        <f t="shared" si="315"/>
        <v>959.26369860646003</v>
      </c>
      <c r="Q1011" s="4">
        <f t="shared" si="316"/>
        <v>970.96283622909436</v>
      </c>
      <c r="R1011" s="4">
        <f t="shared" si="317"/>
        <v>979.38634942082649</v>
      </c>
      <c r="S1011" s="4">
        <f t="shared" si="318"/>
        <v>985.17268357042678</v>
      </c>
      <c r="T1011" s="4">
        <f t="shared" si="319"/>
        <v>988.67762716874665</v>
      </c>
      <c r="U1011" s="4">
        <f t="shared" si="320"/>
        <v>990.37204496547349</v>
      </c>
      <c r="W1011" s="5" t="str">
        <f>VLOOKUP(C1011&amp;A1011,Driver_elast!$A$2:$D$1161,4,FALSE)</f>
        <v>GDP</v>
      </c>
      <c r="X1011" s="5">
        <v>1</v>
      </c>
      <c r="Y1011" s="2">
        <f>SUMIFS('Growth rates'!D$4:D$999,'Growth rates'!$B$4:$B$999,Demands!$A1011,'Growth rates'!$C$4:$C$999,$W1011)</f>
        <v>1</v>
      </c>
      <c r="Z1011" s="2">
        <f>SUMIFS('Growth rates'!E$4:E$999,'Growth rates'!$B$4:$B$999,Demands!$A1011,'Growth rates'!$C$4:$C$999,$W1011)</f>
        <v>1.0027249390836985</v>
      </c>
      <c r="AA1011" s="2">
        <f>SUMIFS('Growth rates'!F$4:F$999,'Growth rates'!$B$4:$B$999,Demands!$A1011,'Growth rates'!$C$4:$C$999,$W1011)</f>
        <v>1.2169911358007359</v>
      </c>
      <c r="AB1011" s="2">
        <f>SUMIFS('Growth rates'!G$4:G$999,'Growth rates'!$B$4:$B$999,Demands!$A1011,'Growth rates'!$C$4:$C$999,$W1011)</f>
        <v>1.5070266828441645</v>
      </c>
      <c r="AC1011" s="2">
        <f>SUMIFS('Growth rates'!H$4:H$999,'Growth rates'!$B$4:$B$999,Demands!$A1011,'Growth rates'!$C$4:$C$999,$W1011)</f>
        <v>1.7678073641040037</v>
      </c>
      <c r="AD1011" s="2">
        <f>SUMIFS('Growth rates'!I$4:I$999,'Growth rates'!$B$4:$B$999,Demands!$A1011,'Growth rates'!$C$4:$C$999,$W1011)</f>
        <v>2.0015141335846862</v>
      </c>
      <c r="AE1011" s="2">
        <f>SUMIFS('Growth rates'!J$4:J$999,'Growth rates'!$B$4:$B$999,Demands!$A1011,'Growth rates'!$C$4:$C$999,$W1011)</f>
        <v>2.2039354938983426</v>
      </c>
      <c r="AF1011" s="2">
        <f>SUMIFS('Growth rates'!K$4:K$999,'Growth rates'!$B$4:$B$999,Demands!$A1011,'Growth rates'!$C$4:$C$999,$W1011)</f>
        <v>2.3773840083427755</v>
      </c>
      <c r="AG1011" s="2">
        <f>SUMIFS('Growth rates'!L$4:L$999,'Growth rates'!$B$4:$B$999,Demands!$A1011,'Growth rates'!$C$4:$C$999,$W1011)</f>
        <v>2.5284276073681147</v>
      </c>
      <c r="AH1011" s="2">
        <f>SUMIFS('Growth rates'!M$4:M$999,'Growth rates'!$B$4:$B$999,Demands!$A1011,'Growth rates'!$C$4:$C$999,$W1011)</f>
        <v>2.6538136612953362</v>
      </c>
      <c r="AI1011" s="2">
        <f>SUMIFS('Growth rates'!N$4:N$999,'Growth rates'!$B$4:$B$999,Demands!$A1011,'Growth rates'!$C$4:$C$999,$W1011)</f>
        <v>2.7588880142789813</v>
      </c>
      <c r="AJ1011" s="2">
        <f>SUMIFS('Growth rates'!O$4:O$999,'Growth rates'!$B$4:$B$999,Demands!$A1011,'Growth rates'!$C$4:$C$999,$W1011)</f>
        <v>2.8455245319722842</v>
      </c>
      <c r="AK1011" s="2">
        <f>SUMIFS('Growth rates'!P$4:P$999,'Growth rates'!$B$4:$B$999,Demands!$A1011,'Growth rates'!$C$4:$C$999,$W1011)</f>
        <v>2.9148638282511254</v>
      </c>
      <c r="AL1011" s="2">
        <f>SUMIFS('Growth rates'!Q$4:Q$999,'Growth rates'!$B$4:$B$999,Demands!$A1011,'Growth rates'!$C$4:$C$999,$W1011)</f>
        <v>2.9741130787048644</v>
      </c>
      <c r="AM1011" s="2">
        <f>SUMIFS('Growth rates'!R$4:R$999,'Growth rates'!$B$4:$B$999,Demands!$A1011,'Growth rates'!$C$4:$C$999,$W1011)</f>
        <v>3.0257164559246745</v>
      </c>
      <c r="AN1011" s="2">
        <f>SUMIFS('Growth rates'!S$4:S$999,'Growth rates'!$B$4:$B$999,Demands!$A1011,'Growth rates'!$C$4:$C$999,$W1011)</f>
        <v>3.0704072116879075</v>
      </c>
      <c r="AO1011" s="2">
        <f>SUMIFS('Growth rates'!T$4:T$999,'Growth rates'!$B$4:$B$999,Demands!$A1011,'Growth rates'!$C$4:$C$999,$W1011)</f>
        <v>3.1068191161871912</v>
      </c>
      <c r="AP1011" s="2">
        <f>SUMIFS('Growth rates'!U$4:U$999,'Growth rates'!$B$4:$B$999,Demands!$A1011,'Growth rates'!$C$4:$C$999,$W1011)</f>
        <v>3.1334417961033618</v>
      </c>
      <c r="AR1011">
        <f>VLOOKUP(C1011&amp;A1011,Driver_elast!$A$2:$E$1161,5,FALSE)</f>
        <v>3.033604</v>
      </c>
      <c r="AS1011">
        <f t="shared" si="321"/>
        <v>1</v>
      </c>
      <c r="AT1011">
        <f t="shared" si="322"/>
        <v>0.2</v>
      </c>
      <c r="AV1011" s="2" cm="1">
        <f t="array" ref="AV1011">TREND($AR1011:$AS1011,$AR$3:$AS$3,AV$1)</f>
        <v>3.0336040000000111</v>
      </c>
      <c r="AW1011" s="2" cm="1">
        <f t="array" ref="AW1011">TREND($AR1011:$AS1011,$AR$3:$AS$3,AW$1)</f>
        <v>2.9840039024390279</v>
      </c>
      <c r="AX1011" s="2" cm="1">
        <f t="array" ref="AX1011">TREND($AR1011:$AS1011,$AR$3:$AS$3,AX$1)</f>
        <v>2.7360034146341548</v>
      </c>
      <c r="AY1011" s="2" cm="1">
        <f t="array" ref="AY1011">TREND($AR1011:$AS1011,$AR$3:$AS$3,AY$1)</f>
        <v>2.4880029268292674</v>
      </c>
      <c r="AZ1011" s="2" cm="1">
        <f t="array" ref="AZ1011">TREND($AR1011:$AS1011,$AR$3:$AS$3,AZ$1)</f>
        <v>2.2400024390243942</v>
      </c>
      <c r="BA1011" s="2" cm="1">
        <f t="array" ref="BA1011">TREND($AR1011:$AS1011,$AR$3:$AS$3,BA$1)</f>
        <v>1.9920019512195211</v>
      </c>
      <c r="BB1011" s="2" cm="1">
        <f t="array" ref="BB1011">TREND($AR1011:$AS1011,$AR$3:$AS$3,BB$1)</f>
        <v>1.7440014634146337</v>
      </c>
      <c r="BC1011" s="2" cm="1">
        <f t="array" ref="BC1011">TREND($AR1011:$AS1011,$AR$3:$AS$3,BC$1)</f>
        <v>1.4960009756097605</v>
      </c>
      <c r="BD1011" s="2" cm="1">
        <f t="array" ref="BD1011">TREND($AR1011:$AS1011,$AR$3:$AS$3,BD$1)</f>
        <v>1.2480004878048874</v>
      </c>
      <c r="BE1011" s="2" cm="1">
        <f t="array" ref="BE1011">TREND($AR1011:$AS1011,$AR$3:$AS$3,BE$1)</f>
        <v>1</v>
      </c>
      <c r="BF1011" s="20" cm="1">
        <f t="array" ref="BF1011">TREND($AS1011:$AT1011,$AS$3:$AT$3,BF$1)</f>
        <v>0.90000000000000568</v>
      </c>
      <c r="BG1011" s="20" cm="1">
        <f t="array" ref="BG1011">TREND($AS1011:$AT1011,$AS$3:$AT$3,BG$1)</f>
        <v>0.80000000000000426</v>
      </c>
      <c r="BH1011" s="20" cm="1">
        <f t="array" ref="BH1011">TREND($AS1011:$AT1011,$AS$3:$AT$3,BH$1)</f>
        <v>0.70000000000000284</v>
      </c>
      <c r="BI1011" s="20" cm="1">
        <f t="array" ref="BI1011">TREND($AS1011:$AT1011,$AS$3:$AT$3,BI$1)</f>
        <v>0.60000000000000142</v>
      </c>
      <c r="BJ1011" s="20" cm="1">
        <f t="array" ref="BJ1011">TREND($AS1011:$AT1011,$AS$3:$AT$3,BJ$1)</f>
        <v>0.5</v>
      </c>
      <c r="BK1011" s="20" cm="1">
        <f t="array" ref="BK1011">TREND($AS1011:$AT1011,$AS$3:$AT$3,BK$1)</f>
        <v>0.40000000000000568</v>
      </c>
      <c r="BL1011" s="20" cm="1">
        <f t="array" ref="BL1011">TREND($AS1011:$AT1011,$AS$3:$AT$3,BL$1)</f>
        <v>0.30000000000000426</v>
      </c>
      <c r="BM1011" s="20" cm="1">
        <f t="array" ref="BM1011">TREND($AS1011:$AT1011,$AS$3:$AT$3,BM$1)</f>
        <v>0.20000000000000284</v>
      </c>
    </row>
    <row r="1012" spans="1:65" x14ac:dyDescent="0.35">
      <c r="A1012" t="str">
        <f>IF(BYDem!B1010="","\I:",BYDem!B1010)</f>
        <v>SaudiArabia</v>
      </c>
      <c r="B1012" t="str">
        <f>BYDem!E1010</f>
        <v>CSH</v>
      </c>
      <c r="C1012" t="str">
        <f t="shared" si="323"/>
        <v>CSH</v>
      </c>
      <c r="D1012" s="4">
        <f>SUMIFS(BYDem!$M$2:$M$2000,BYDem!$B$2:$B$2000,Demands!$A1012,BYDem!$E$2:$E$2000,Demands!$B1012)</f>
        <v>26.437223118167999</v>
      </c>
      <c r="E1012" s="4">
        <f t="shared" si="304"/>
        <v>26.581907476059115</v>
      </c>
      <c r="F1012" s="4">
        <f t="shared" si="305"/>
        <v>37.273863970022269</v>
      </c>
      <c r="G1012" s="4">
        <f t="shared" si="306"/>
        <v>52.875345647792422</v>
      </c>
      <c r="H1012" s="4">
        <f t="shared" si="307"/>
        <v>67.791639394672771</v>
      </c>
      <c r="I1012" s="4">
        <f t="shared" si="308"/>
        <v>81.272487934704685</v>
      </c>
      <c r="J1012" s="4">
        <f t="shared" si="309"/>
        <v>92.600065123923784</v>
      </c>
      <c r="K1012" s="4">
        <f t="shared" si="310"/>
        <v>101.72482627941737</v>
      </c>
      <c r="L1012" s="4">
        <f t="shared" si="311"/>
        <v>109.00241213856182</v>
      </c>
      <c r="M1012" s="4">
        <f t="shared" si="312"/>
        <v>114.40789904543418</v>
      </c>
      <c r="N1012" s="4">
        <f t="shared" si="313"/>
        <v>118.48474985427907</v>
      </c>
      <c r="O1012" s="4">
        <f t="shared" si="314"/>
        <v>121.46134218394479</v>
      </c>
      <c r="P1012" s="4">
        <f t="shared" si="315"/>
        <v>123.5331678625646</v>
      </c>
      <c r="Q1012" s="4">
        <f t="shared" si="316"/>
        <v>125.03977291171182</v>
      </c>
      <c r="R1012" s="4">
        <f t="shared" si="317"/>
        <v>126.12454581682482</v>
      </c>
      <c r="S1012" s="4">
        <f t="shared" si="318"/>
        <v>126.86970503513973</v>
      </c>
      <c r="T1012" s="4">
        <f t="shared" si="319"/>
        <v>127.32106870762006</v>
      </c>
      <c r="U1012" s="4">
        <f t="shared" si="320"/>
        <v>127.53927439852282</v>
      </c>
      <c r="W1012" s="5" t="str">
        <f>VLOOKUP(C1012&amp;A1012,Driver_elast!$A$2:$D$1161,4,FALSE)</f>
        <v>GDP</v>
      </c>
      <c r="X1012" s="5">
        <v>1</v>
      </c>
      <c r="Y1012" s="2">
        <f>SUMIFS('Growth rates'!D$4:D$999,'Growth rates'!$B$4:$B$999,Demands!$A1012,'Growth rates'!$C$4:$C$999,$W1012)</f>
        <v>1</v>
      </c>
      <c r="Z1012" s="2">
        <f>SUMIFS('Growth rates'!E$4:E$999,'Growth rates'!$B$4:$B$999,Demands!$A1012,'Growth rates'!$C$4:$C$999,$W1012)</f>
        <v>1.0027249390836985</v>
      </c>
      <c r="AA1012" s="2">
        <f>SUMIFS('Growth rates'!F$4:F$999,'Growth rates'!$B$4:$B$999,Demands!$A1012,'Growth rates'!$C$4:$C$999,$W1012)</f>
        <v>1.2169911358007359</v>
      </c>
      <c r="AB1012" s="2">
        <f>SUMIFS('Growth rates'!G$4:G$999,'Growth rates'!$B$4:$B$999,Demands!$A1012,'Growth rates'!$C$4:$C$999,$W1012)</f>
        <v>1.5070266828441645</v>
      </c>
      <c r="AC1012" s="2">
        <f>SUMIFS('Growth rates'!H$4:H$999,'Growth rates'!$B$4:$B$999,Demands!$A1012,'Growth rates'!$C$4:$C$999,$W1012)</f>
        <v>1.7678073641040037</v>
      </c>
      <c r="AD1012" s="2">
        <f>SUMIFS('Growth rates'!I$4:I$999,'Growth rates'!$B$4:$B$999,Demands!$A1012,'Growth rates'!$C$4:$C$999,$W1012)</f>
        <v>2.0015141335846862</v>
      </c>
      <c r="AE1012" s="2">
        <f>SUMIFS('Growth rates'!J$4:J$999,'Growth rates'!$B$4:$B$999,Demands!$A1012,'Growth rates'!$C$4:$C$999,$W1012)</f>
        <v>2.2039354938983426</v>
      </c>
      <c r="AF1012" s="2">
        <f>SUMIFS('Growth rates'!K$4:K$999,'Growth rates'!$B$4:$B$999,Demands!$A1012,'Growth rates'!$C$4:$C$999,$W1012)</f>
        <v>2.3773840083427755</v>
      </c>
      <c r="AG1012" s="2">
        <f>SUMIFS('Growth rates'!L$4:L$999,'Growth rates'!$B$4:$B$999,Demands!$A1012,'Growth rates'!$C$4:$C$999,$W1012)</f>
        <v>2.5284276073681147</v>
      </c>
      <c r="AH1012" s="2">
        <f>SUMIFS('Growth rates'!M$4:M$999,'Growth rates'!$B$4:$B$999,Demands!$A1012,'Growth rates'!$C$4:$C$999,$W1012)</f>
        <v>2.6538136612953362</v>
      </c>
      <c r="AI1012" s="2">
        <f>SUMIFS('Growth rates'!N$4:N$999,'Growth rates'!$B$4:$B$999,Demands!$A1012,'Growth rates'!$C$4:$C$999,$W1012)</f>
        <v>2.7588880142789813</v>
      </c>
      <c r="AJ1012" s="2">
        <f>SUMIFS('Growth rates'!O$4:O$999,'Growth rates'!$B$4:$B$999,Demands!$A1012,'Growth rates'!$C$4:$C$999,$W1012)</f>
        <v>2.8455245319722842</v>
      </c>
      <c r="AK1012" s="2">
        <f>SUMIFS('Growth rates'!P$4:P$999,'Growth rates'!$B$4:$B$999,Demands!$A1012,'Growth rates'!$C$4:$C$999,$W1012)</f>
        <v>2.9148638282511254</v>
      </c>
      <c r="AL1012" s="2">
        <f>SUMIFS('Growth rates'!Q$4:Q$999,'Growth rates'!$B$4:$B$999,Demands!$A1012,'Growth rates'!$C$4:$C$999,$W1012)</f>
        <v>2.9741130787048644</v>
      </c>
      <c r="AM1012" s="2">
        <f>SUMIFS('Growth rates'!R$4:R$999,'Growth rates'!$B$4:$B$999,Demands!$A1012,'Growth rates'!$C$4:$C$999,$W1012)</f>
        <v>3.0257164559246745</v>
      </c>
      <c r="AN1012" s="2">
        <f>SUMIFS('Growth rates'!S$4:S$999,'Growth rates'!$B$4:$B$999,Demands!$A1012,'Growth rates'!$C$4:$C$999,$W1012)</f>
        <v>3.0704072116879075</v>
      </c>
      <c r="AO1012" s="2">
        <f>SUMIFS('Growth rates'!T$4:T$999,'Growth rates'!$B$4:$B$999,Demands!$A1012,'Growth rates'!$C$4:$C$999,$W1012)</f>
        <v>3.1068191161871912</v>
      </c>
      <c r="AP1012" s="2">
        <f>SUMIFS('Growth rates'!U$4:U$999,'Growth rates'!$B$4:$B$999,Demands!$A1012,'Growth rates'!$C$4:$C$999,$W1012)</f>
        <v>3.1334417961033618</v>
      </c>
      <c r="AR1012">
        <f>VLOOKUP(C1012&amp;A1012,Driver_elast!$A$2:$E$1161,5,FALSE)</f>
        <v>2.033604</v>
      </c>
      <c r="AS1012">
        <f t="shared" si="321"/>
        <v>1</v>
      </c>
      <c r="AT1012">
        <f t="shared" si="322"/>
        <v>0.2</v>
      </c>
      <c r="AV1012" s="2" cm="1">
        <f t="array" ref="AV1012">TREND($AR1012:$AS1012,$AR$3:$AS$3,AV$1)</f>
        <v>2.033604000000004</v>
      </c>
      <c r="AW1012" s="2" cm="1">
        <f t="array" ref="AW1012">TREND($AR1012:$AS1012,$AR$3:$AS$3,AW$1)</f>
        <v>2.0083941463414661</v>
      </c>
      <c r="AX1012" s="2" cm="1">
        <f t="array" ref="AX1012">TREND($AR1012:$AS1012,$AR$3:$AS$3,AX$1)</f>
        <v>1.8823448780487837</v>
      </c>
      <c r="AY1012" s="2" cm="1">
        <f t="array" ref="AY1012">TREND($AR1012:$AS1012,$AR$3:$AS$3,AY$1)</f>
        <v>1.7562956097561013</v>
      </c>
      <c r="AZ1012" s="2" cm="1">
        <f t="array" ref="AZ1012">TREND($AR1012:$AS1012,$AR$3:$AS$3,AZ$1)</f>
        <v>1.630246341463419</v>
      </c>
      <c r="BA1012" s="2" cm="1">
        <f t="array" ref="BA1012">TREND($AR1012:$AS1012,$AR$3:$AS$3,BA$1)</f>
        <v>1.5041970731707366</v>
      </c>
      <c r="BB1012" s="2" cm="1">
        <f t="array" ref="BB1012">TREND($AR1012:$AS1012,$AR$3:$AS$3,BB$1)</f>
        <v>1.3781478048780471</v>
      </c>
      <c r="BC1012" s="2" cm="1">
        <f t="array" ref="BC1012">TREND($AR1012:$AS1012,$AR$3:$AS$3,BC$1)</f>
        <v>1.2520985365853647</v>
      </c>
      <c r="BD1012" s="2" cm="1">
        <f t="array" ref="BD1012">TREND($AR1012:$AS1012,$AR$3:$AS$3,BD$1)</f>
        <v>1.1260492682926824</v>
      </c>
      <c r="BE1012" s="2" cm="1">
        <f t="array" ref="BE1012">TREND($AR1012:$AS1012,$AR$3:$AS$3,BE$1)</f>
        <v>1</v>
      </c>
      <c r="BF1012" s="20" cm="1">
        <f t="array" ref="BF1012">TREND($AS1012:$AT1012,$AS$3:$AT$3,BF$1)</f>
        <v>0.90000000000000568</v>
      </c>
      <c r="BG1012" s="20" cm="1">
        <f t="array" ref="BG1012">TREND($AS1012:$AT1012,$AS$3:$AT$3,BG$1)</f>
        <v>0.80000000000000426</v>
      </c>
      <c r="BH1012" s="20" cm="1">
        <f t="array" ref="BH1012">TREND($AS1012:$AT1012,$AS$3:$AT$3,BH$1)</f>
        <v>0.70000000000000284</v>
      </c>
      <c r="BI1012" s="20" cm="1">
        <f t="array" ref="BI1012">TREND($AS1012:$AT1012,$AS$3:$AT$3,BI$1)</f>
        <v>0.60000000000000142</v>
      </c>
      <c r="BJ1012" s="20" cm="1">
        <f t="array" ref="BJ1012">TREND($AS1012:$AT1012,$AS$3:$AT$3,BJ$1)</f>
        <v>0.5</v>
      </c>
      <c r="BK1012" s="20" cm="1">
        <f t="array" ref="BK1012">TREND($AS1012:$AT1012,$AS$3:$AT$3,BK$1)</f>
        <v>0.40000000000000568</v>
      </c>
      <c r="BL1012" s="20" cm="1">
        <f t="array" ref="BL1012">TREND($AS1012:$AT1012,$AS$3:$AT$3,BL$1)</f>
        <v>0.30000000000000426</v>
      </c>
      <c r="BM1012" s="20" cm="1">
        <f t="array" ref="BM1012">TREND($AS1012:$AT1012,$AS$3:$AT$3,BM$1)</f>
        <v>0.20000000000000284</v>
      </c>
    </row>
    <row r="1013" spans="1:65" x14ac:dyDescent="0.35">
      <c r="A1013" t="str">
        <f>IF(BYDem!B1011="","\I:",BYDem!B1011)</f>
        <v>SaudiArabia</v>
      </c>
      <c r="B1013" t="str">
        <f>BYDem!E1011</f>
        <v>ICH</v>
      </c>
      <c r="C1013" t="str">
        <f t="shared" si="323"/>
        <v>ICH</v>
      </c>
      <c r="D1013" s="4">
        <f>SUMIFS(BYDem!$M$2:$M$2000,BYDem!$B$2:$B$2000,Demands!$A1013,BYDem!$E$2:$E$2000,Demands!$B1013)</f>
        <v>36.873877441016397</v>
      </c>
      <c r="E1013" s="4">
        <f t="shared" si="304"/>
        <v>36.921282159923216</v>
      </c>
      <c r="F1013" s="4">
        <f t="shared" si="305"/>
        <v>40.643438309224528</v>
      </c>
      <c r="G1013" s="4">
        <f t="shared" si="306"/>
        <v>45.213270202954732</v>
      </c>
      <c r="H1013" s="4">
        <f t="shared" si="307"/>
        <v>48.904459887603053</v>
      </c>
      <c r="I1013" s="4">
        <f t="shared" si="308"/>
        <v>51.954677259306777</v>
      </c>
      <c r="J1013" s="4">
        <f t="shared" si="309"/>
        <v>54.433630294986905</v>
      </c>
      <c r="K1013" s="4">
        <f t="shared" si="310"/>
        <v>56.454717136138925</v>
      </c>
      <c r="L1013" s="4">
        <f t="shared" si="311"/>
        <v>58.146907407131579</v>
      </c>
      <c r="M1013" s="4">
        <f t="shared" si="312"/>
        <v>59.507322063893859</v>
      </c>
      <c r="N1013" s="4">
        <f t="shared" si="313"/>
        <v>60.507748558897319</v>
      </c>
      <c r="O1013" s="4">
        <f t="shared" si="314"/>
        <v>61.224904937678112</v>
      </c>
      <c r="P1013" s="4">
        <f t="shared" si="315"/>
        <v>61.717612496370442</v>
      </c>
      <c r="Q1013" s="4">
        <f t="shared" si="316"/>
        <v>62.072729058116479</v>
      </c>
      <c r="R1013" s="4">
        <f t="shared" si="317"/>
        <v>62.326789741765076</v>
      </c>
      <c r="S1013" s="4">
        <f t="shared" si="318"/>
        <v>62.500517890286019</v>
      </c>
      <c r="T1013" s="4">
        <f t="shared" si="319"/>
        <v>62.605423390295201</v>
      </c>
      <c r="U1013" s="4">
        <f t="shared" si="320"/>
        <v>62.656043574874687</v>
      </c>
      <c r="W1013" s="5" t="str">
        <f>VLOOKUP(C1013&amp;A1013,Driver_elast!$A$2:$D$1161,4,FALSE)</f>
        <v>GDP</v>
      </c>
      <c r="X1013" s="5">
        <v>1</v>
      </c>
      <c r="Y1013" s="2">
        <f>SUMIFS('Growth rates'!D$4:D$999,'Growth rates'!$B$4:$B$999,Demands!$A1013,'Growth rates'!$C$4:$C$999,$W1013)</f>
        <v>1</v>
      </c>
      <c r="Z1013" s="2">
        <f>SUMIFS('Growth rates'!E$4:E$999,'Growth rates'!$B$4:$B$999,Demands!$A1013,'Growth rates'!$C$4:$C$999,$W1013)</f>
        <v>1.0027249390836985</v>
      </c>
      <c r="AA1013" s="2">
        <f>SUMIFS('Growth rates'!F$4:F$999,'Growth rates'!$B$4:$B$999,Demands!$A1013,'Growth rates'!$C$4:$C$999,$W1013)</f>
        <v>1.2169911358007359</v>
      </c>
      <c r="AB1013" s="2">
        <f>SUMIFS('Growth rates'!G$4:G$999,'Growth rates'!$B$4:$B$999,Demands!$A1013,'Growth rates'!$C$4:$C$999,$W1013)</f>
        <v>1.5070266828441645</v>
      </c>
      <c r="AC1013" s="2">
        <f>SUMIFS('Growth rates'!H$4:H$999,'Growth rates'!$B$4:$B$999,Demands!$A1013,'Growth rates'!$C$4:$C$999,$W1013)</f>
        <v>1.7678073641040037</v>
      </c>
      <c r="AD1013" s="2">
        <f>SUMIFS('Growth rates'!I$4:I$999,'Growth rates'!$B$4:$B$999,Demands!$A1013,'Growth rates'!$C$4:$C$999,$W1013)</f>
        <v>2.0015141335846862</v>
      </c>
      <c r="AE1013" s="2">
        <f>SUMIFS('Growth rates'!J$4:J$999,'Growth rates'!$B$4:$B$999,Demands!$A1013,'Growth rates'!$C$4:$C$999,$W1013)</f>
        <v>2.2039354938983426</v>
      </c>
      <c r="AF1013" s="2">
        <f>SUMIFS('Growth rates'!K$4:K$999,'Growth rates'!$B$4:$B$999,Demands!$A1013,'Growth rates'!$C$4:$C$999,$W1013)</f>
        <v>2.3773840083427755</v>
      </c>
      <c r="AG1013" s="2">
        <f>SUMIFS('Growth rates'!L$4:L$999,'Growth rates'!$B$4:$B$999,Demands!$A1013,'Growth rates'!$C$4:$C$999,$W1013)</f>
        <v>2.5284276073681147</v>
      </c>
      <c r="AH1013" s="2">
        <f>SUMIFS('Growth rates'!M$4:M$999,'Growth rates'!$B$4:$B$999,Demands!$A1013,'Growth rates'!$C$4:$C$999,$W1013)</f>
        <v>2.6538136612953362</v>
      </c>
      <c r="AI1013" s="2">
        <f>SUMIFS('Growth rates'!N$4:N$999,'Growth rates'!$B$4:$B$999,Demands!$A1013,'Growth rates'!$C$4:$C$999,$W1013)</f>
        <v>2.7588880142789813</v>
      </c>
      <c r="AJ1013" s="2">
        <f>SUMIFS('Growth rates'!O$4:O$999,'Growth rates'!$B$4:$B$999,Demands!$A1013,'Growth rates'!$C$4:$C$999,$W1013)</f>
        <v>2.8455245319722842</v>
      </c>
      <c r="AK1013" s="2">
        <f>SUMIFS('Growth rates'!P$4:P$999,'Growth rates'!$B$4:$B$999,Demands!$A1013,'Growth rates'!$C$4:$C$999,$W1013)</f>
        <v>2.9148638282511254</v>
      </c>
      <c r="AL1013" s="2">
        <f>SUMIFS('Growth rates'!Q$4:Q$999,'Growth rates'!$B$4:$B$999,Demands!$A1013,'Growth rates'!$C$4:$C$999,$W1013)</f>
        <v>2.9741130787048644</v>
      </c>
      <c r="AM1013" s="2">
        <f>SUMIFS('Growth rates'!R$4:R$999,'Growth rates'!$B$4:$B$999,Demands!$A1013,'Growth rates'!$C$4:$C$999,$W1013)</f>
        <v>3.0257164559246745</v>
      </c>
      <c r="AN1013" s="2">
        <f>SUMIFS('Growth rates'!S$4:S$999,'Growth rates'!$B$4:$B$999,Demands!$A1013,'Growth rates'!$C$4:$C$999,$W1013)</f>
        <v>3.0704072116879075</v>
      </c>
      <c r="AO1013" s="2">
        <f>SUMIFS('Growth rates'!T$4:T$999,'Growth rates'!$B$4:$B$999,Demands!$A1013,'Growth rates'!$C$4:$C$999,$W1013)</f>
        <v>3.1068191161871912</v>
      </c>
      <c r="AP1013" s="2">
        <f>SUMIFS('Growth rates'!U$4:U$999,'Growth rates'!$B$4:$B$999,Demands!$A1013,'Growth rates'!$C$4:$C$999,$W1013)</f>
        <v>3.1334417961033618</v>
      </c>
      <c r="AR1013">
        <f>VLOOKUP(C1013&amp;A1013,Driver_elast!$A$2:$E$1161,5,FALSE)</f>
        <v>0.47178700000000001</v>
      </c>
      <c r="AS1013">
        <f t="shared" si="321"/>
        <v>0.47178700000000001</v>
      </c>
      <c r="AT1013">
        <f t="shared" si="322"/>
        <v>9.4357400000000008E-2</v>
      </c>
      <c r="AV1013" s="2" cm="1">
        <f t="array" ref="AV1013">TREND($AR1013:$AS1013,$AR$3:$AS$3,AV$1)</f>
        <v>0.47178700000000001</v>
      </c>
      <c r="AW1013" s="2" cm="1">
        <f t="array" ref="AW1013">TREND($AR1013:$AS1013,$AR$3:$AS$3,AW$1)</f>
        <v>0.47178700000000001</v>
      </c>
      <c r="AX1013" s="2" cm="1">
        <f t="array" ref="AX1013">TREND($AR1013:$AS1013,$AR$3:$AS$3,AX$1)</f>
        <v>0.47178700000000001</v>
      </c>
      <c r="AY1013" s="2" cm="1">
        <f t="array" ref="AY1013">TREND($AR1013:$AS1013,$AR$3:$AS$3,AY$1)</f>
        <v>0.47178700000000001</v>
      </c>
      <c r="AZ1013" s="2" cm="1">
        <f t="array" ref="AZ1013">TREND($AR1013:$AS1013,$AR$3:$AS$3,AZ$1)</f>
        <v>0.47178700000000001</v>
      </c>
      <c r="BA1013" s="2" cm="1">
        <f t="array" ref="BA1013">TREND($AR1013:$AS1013,$AR$3:$AS$3,BA$1)</f>
        <v>0.47178700000000001</v>
      </c>
      <c r="BB1013" s="2" cm="1">
        <f t="array" ref="BB1013">TREND($AR1013:$AS1013,$AR$3:$AS$3,BB$1)</f>
        <v>0.47178700000000001</v>
      </c>
      <c r="BC1013" s="2" cm="1">
        <f t="array" ref="BC1013">TREND($AR1013:$AS1013,$AR$3:$AS$3,BC$1)</f>
        <v>0.47178700000000001</v>
      </c>
      <c r="BD1013" s="2" cm="1">
        <f t="array" ref="BD1013">TREND($AR1013:$AS1013,$AR$3:$AS$3,BD$1)</f>
        <v>0.47178700000000001</v>
      </c>
      <c r="BE1013" s="2" cm="1">
        <f t="array" ref="BE1013">TREND($AR1013:$AS1013,$AR$3:$AS$3,BE$1)</f>
        <v>0.47178700000000001</v>
      </c>
      <c r="BF1013" s="20" cm="1">
        <f t="array" ref="BF1013">TREND($AS1013:$AT1013,$AS$3:$AT$3,BF$1)</f>
        <v>0.42460829999999916</v>
      </c>
      <c r="BG1013" s="20" cm="1">
        <f t="array" ref="BG1013">TREND($AS1013:$AT1013,$AS$3:$AT$3,BG$1)</f>
        <v>0.37742959999999925</v>
      </c>
      <c r="BH1013" s="20" cm="1">
        <f t="array" ref="BH1013">TREND($AS1013:$AT1013,$AS$3:$AT$3,BH$1)</f>
        <v>0.33025089999999935</v>
      </c>
      <c r="BI1013" s="20" cm="1">
        <f t="array" ref="BI1013">TREND($AS1013:$AT1013,$AS$3:$AT$3,BI$1)</f>
        <v>0.28307219999999944</v>
      </c>
      <c r="BJ1013" s="20" cm="1">
        <f t="array" ref="BJ1013">TREND($AS1013:$AT1013,$AS$3:$AT$3,BJ$1)</f>
        <v>0.23589349999999953</v>
      </c>
      <c r="BK1013" s="20" cm="1">
        <f t="array" ref="BK1013">TREND($AS1013:$AT1013,$AS$3:$AT$3,BK$1)</f>
        <v>0.18871479999999963</v>
      </c>
      <c r="BL1013" s="20" cm="1">
        <f t="array" ref="BL1013">TREND($AS1013:$AT1013,$AS$3:$AT$3,BL$1)</f>
        <v>0.14153609999999972</v>
      </c>
      <c r="BM1013" s="20" cm="1">
        <f t="array" ref="BM1013">TREND($AS1013:$AT1013,$AS$3:$AT$3,BM$1)</f>
        <v>9.4357399999999814E-2</v>
      </c>
    </row>
    <row r="1014" spans="1:65" x14ac:dyDescent="0.35">
      <c r="A1014" t="str">
        <f>IF(BYDem!B1012="","\I:",BYDem!B1012)</f>
        <v>SaudiArabia</v>
      </c>
      <c r="B1014" t="str">
        <f>BYDem!E1012</f>
        <v>ICH_Feedstock</v>
      </c>
      <c r="C1014" t="str">
        <f t="shared" si="323"/>
        <v>ICH_Feedstock</v>
      </c>
      <c r="D1014" s="4">
        <f>SUMIFS(BYDem!$M$2:$M$2000,BYDem!$B$2:$B$2000,Demands!$A1014,BYDem!$E$2:$E$2000,Demands!$B1014)</f>
        <v>2193.2163306828002</v>
      </c>
      <c r="E1014" s="4">
        <f t="shared" si="304"/>
        <v>2196.035909497753</v>
      </c>
      <c r="F1014" s="4">
        <f t="shared" si="305"/>
        <v>2417.4255278002329</v>
      </c>
      <c r="G1014" s="4">
        <f t="shared" si="306"/>
        <v>2689.2339361737872</v>
      </c>
      <c r="H1014" s="4">
        <f t="shared" si="307"/>
        <v>2908.7817043456675</v>
      </c>
      <c r="I1014" s="4">
        <f t="shared" si="308"/>
        <v>3090.2051676756082</v>
      </c>
      <c r="J1014" s="4">
        <f t="shared" si="309"/>
        <v>3237.6504774222226</v>
      </c>
      <c r="K1014" s="4">
        <f t="shared" si="310"/>
        <v>3357.8624261882092</v>
      </c>
      <c r="L1014" s="4">
        <f t="shared" si="311"/>
        <v>3458.5119806838088</v>
      </c>
      <c r="M1014" s="4">
        <f t="shared" si="312"/>
        <v>3539.4278986391141</v>
      </c>
      <c r="N1014" s="4">
        <f t="shared" si="313"/>
        <v>3598.9321297848383</v>
      </c>
      <c r="O1014" s="4">
        <f t="shared" si="314"/>
        <v>3641.5877762953351</v>
      </c>
      <c r="P1014" s="4">
        <f t="shared" si="315"/>
        <v>3670.8934620264718</v>
      </c>
      <c r="Q1014" s="4">
        <f t="shared" si="316"/>
        <v>3692.0153916028548</v>
      </c>
      <c r="R1014" s="4">
        <f t="shared" si="317"/>
        <v>3707.1266323790346</v>
      </c>
      <c r="S1014" s="4">
        <f t="shared" si="318"/>
        <v>3717.4597852470752</v>
      </c>
      <c r="T1014" s="4">
        <f t="shared" si="319"/>
        <v>3723.6994451842925</v>
      </c>
      <c r="U1014" s="4">
        <f t="shared" si="320"/>
        <v>3726.7102762437462</v>
      </c>
      <c r="W1014" s="5" t="str">
        <f>VLOOKUP(C1014&amp;A1014,Driver_elast!$A$2:$D$1161,4,FALSE)</f>
        <v>GDP</v>
      </c>
      <c r="X1014" s="5">
        <v>1</v>
      </c>
      <c r="Y1014" s="2">
        <f>SUMIFS('Growth rates'!D$4:D$999,'Growth rates'!$B$4:$B$999,Demands!$A1014,'Growth rates'!$C$4:$C$999,$W1014)</f>
        <v>1</v>
      </c>
      <c r="Z1014" s="2">
        <f>SUMIFS('Growth rates'!E$4:E$999,'Growth rates'!$B$4:$B$999,Demands!$A1014,'Growth rates'!$C$4:$C$999,$W1014)</f>
        <v>1.0027249390836985</v>
      </c>
      <c r="AA1014" s="2">
        <f>SUMIFS('Growth rates'!F$4:F$999,'Growth rates'!$B$4:$B$999,Demands!$A1014,'Growth rates'!$C$4:$C$999,$W1014)</f>
        <v>1.2169911358007359</v>
      </c>
      <c r="AB1014" s="2">
        <f>SUMIFS('Growth rates'!G$4:G$999,'Growth rates'!$B$4:$B$999,Demands!$A1014,'Growth rates'!$C$4:$C$999,$W1014)</f>
        <v>1.5070266828441645</v>
      </c>
      <c r="AC1014" s="2">
        <f>SUMIFS('Growth rates'!H$4:H$999,'Growth rates'!$B$4:$B$999,Demands!$A1014,'Growth rates'!$C$4:$C$999,$W1014)</f>
        <v>1.7678073641040037</v>
      </c>
      <c r="AD1014" s="2">
        <f>SUMIFS('Growth rates'!I$4:I$999,'Growth rates'!$B$4:$B$999,Demands!$A1014,'Growth rates'!$C$4:$C$999,$W1014)</f>
        <v>2.0015141335846862</v>
      </c>
      <c r="AE1014" s="2">
        <f>SUMIFS('Growth rates'!J$4:J$999,'Growth rates'!$B$4:$B$999,Demands!$A1014,'Growth rates'!$C$4:$C$999,$W1014)</f>
        <v>2.2039354938983426</v>
      </c>
      <c r="AF1014" s="2">
        <f>SUMIFS('Growth rates'!K$4:K$999,'Growth rates'!$B$4:$B$999,Demands!$A1014,'Growth rates'!$C$4:$C$999,$W1014)</f>
        <v>2.3773840083427755</v>
      </c>
      <c r="AG1014" s="2">
        <f>SUMIFS('Growth rates'!L$4:L$999,'Growth rates'!$B$4:$B$999,Demands!$A1014,'Growth rates'!$C$4:$C$999,$W1014)</f>
        <v>2.5284276073681147</v>
      </c>
      <c r="AH1014" s="2">
        <f>SUMIFS('Growth rates'!M$4:M$999,'Growth rates'!$B$4:$B$999,Demands!$A1014,'Growth rates'!$C$4:$C$999,$W1014)</f>
        <v>2.6538136612953362</v>
      </c>
      <c r="AI1014" s="2">
        <f>SUMIFS('Growth rates'!N$4:N$999,'Growth rates'!$B$4:$B$999,Demands!$A1014,'Growth rates'!$C$4:$C$999,$W1014)</f>
        <v>2.7588880142789813</v>
      </c>
      <c r="AJ1014" s="2">
        <f>SUMIFS('Growth rates'!O$4:O$999,'Growth rates'!$B$4:$B$999,Demands!$A1014,'Growth rates'!$C$4:$C$999,$W1014)</f>
        <v>2.8455245319722842</v>
      </c>
      <c r="AK1014" s="2">
        <f>SUMIFS('Growth rates'!P$4:P$999,'Growth rates'!$B$4:$B$999,Demands!$A1014,'Growth rates'!$C$4:$C$999,$W1014)</f>
        <v>2.9148638282511254</v>
      </c>
      <c r="AL1014" s="2">
        <f>SUMIFS('Growth rates'!Q$4:Q$999,'Growth rates'!$B$4:$B$999,Demands!$A1014,'Growth rates'!$C$4:$C$999,$W1014)</f>
        <v>2.9741130787048644</v>
      </c>
      <c r="AM1014" s="2">
        <f>SUMIFS('Growth rates'!R$4:R$999,'Growth rates'!$B$4:$B$999,Demands!$A1014,'Growth rates'!$C$4:$C$999,$W1014)</f>
        <v>3.0257164559246745</v>
      </c>
      <c r="AN1014" s="2">
        <f>SUMIFS('Growth rates'!S$4:S$999,'Growth rates'!$B$4:$B$999,Demands!$A1014,'Growth rates'!$C$4:$C$999,$W1014)</f>
        <v>3.0704072116879075</v>
      </c>
      <c r="AO1014" s="2">
        <f>SUMIFS('Growth rates'!T$4:T$999,'Growth rates'!$B$4:$B$999,Demands!$A1014,'Growth rates'!$C$4:$C$999,$W1014)</f>
        <v>3.1068191161871912</v>
      </c>
      <c r="AP1014" s="2">
        <f>SUMIFS('Growth rates'!U$4:U$999,'Growth rates'!$B$4:$B$999,Demands!$A1014,'Growth rates'!$C$4:$C$999,$W1014)</f>
        <v>3.1334417961033618</v>
      </c>
      <c r="AR1014">
        <f>VLOOKUP(C1014&amp;A1014,Driver_elast!$A$2:$E$1161,5,FALSE)</f>
        <v>0.47178700000000001</v>
      </c>
      <c r="AS1014">
        <f t="shared" si="321"/>
        <v>0.47178700000000001</v>
      </c>
      <c r="AT1014">
        <f t="shared" si="322"/>
        <v>9.4357400000000008E-2</v>
      </c>
      <c r="AV1014" s="2" cm="1">
        <f t="array" ref="AV1014">TREND($AR1014:$AS1014,$AR$3:$AS$3,AV$1)</f>
        <v>0.47178700000000001</v>
      </c>
      <c r="AW1014" s="2" cm="1">
        <f t="array" ref="AW1014">TREND($AR1014:$AS1014,$AR$3:$AS$3,AW$1)</f>
        <v>0.47178700000000001</v>
      </c>
      <c r="AX1014" s="2" cm="1">
        <f t="array" ref="AX1014">TREND($AR1014:$AS1014,$AR$3:$AS$3,AX$1)</f>
        <v>0.47178700000000001</v>
      </c>
      <c r="AY1014" s="2" cm="1">
        <f t="array" ref="AY1014">TREND($AR1014:$AS1014,$AR$3:$AS$3,AY$1)</f>
        <v>0.47178700000000001</v>
      </c>
      <c r="AZ1014" s="2" cm="1">
        <f t="array" ref="AZ1014">TREND($AR1014:$AS1014,$AR$3:$AS$3,AZ$1)</f>
        <v>0.47178700000000001</v>
      </c>
      <c r="BA1014" s="2" cm="1">
        <f t="array" ref="BA1014">TREND($AR1014:$AS1014,$AR$3:$AS$3,BA$1)</f>
        <v>0.47178700000000001</v>
      </c>
      <c r="BB1014" s="2" cm="1">
        <f t="array" ref="BB1014">TREND($AR1014:$AS1014,$AR$3:$AS$3,BB$1)</f>
        <v>0.47178700000000001</v>
      </c>
      <c r="BC1014" s="2" cm="1">
        <f t="array" ref="BC1014">TREND($AR1014:$AS1014,$AR$3:$AS$3,BC$1)</f>
        <v>0.47178700000000001</v>
      </c>
      <c r="BD1014" s="2" cm="1">
        <f t="array" ref="BD1014">TREND($AR1014:$AS1014,$AR$3:$AS$3,BD$1)</f>
        <v>0.47178700000000001</v>
      </c>
      <c r="BE1014" s="2" cm="1">
        <f t="array" ref="BE1014">TREND($AR1014:$AS1014,$AR$3:$AS$3,BE$1)</f>
        <v>0.47178700000000001</v>
      </c>
      <c r="BF1014" s="20" cm="1">
        <f t="array" ref="BF1014">TREND($AS1014:$AT1014,$AS$3:$AT$3,BF$1)</f>
        <v>0.42460829999999916</v>
      </c>
      <c r="BG1014" s="20" cm="1">
        <f t="array" ref="BG1014">TREND($AS1014:$AT1014,$AS$3:$AT$3,BG$1)</f>
        <v>0.37742959999999925</v>
      </c>
      <c r="BH1014" s="20" cm="1">
        <f t="array" ref="BH1014">TREND($AS1014:$AT1014,$AS$3:$AT$3,BH$1)</f>
        <v>0.33025089999999935</v>
      </c>
      <c r="BI1014" s="20" cm="1">
        <f t="array" ref="BI1014">TREND($AS1014:$AT1014,$AS$3:$AT$3,BI$1)</f>
        <v>0.28307219999999944</v>
      </c>
      <c r="BJ1014" s="20" cm="1">
        <f t="array" ref="BJ1014">TREND($AS1014:$AT1014,$AS$3:$AT$3,BJ$1)</f>
        <v>0.23589349999999953</v>
      </c>
      <c r="BK1014" s="20" cm="1">
        <f t="array" ref="BK1014">TREND($AS1014:$AT1014,$AS$3:$AT$3,BK$1)</f>
        <v>0.18871479999999963</v>
      </c>
      <c r="BL1014" s="20" cm="1">
        <f t="array" ref="BL1014">TREND($AS1014:$AT1014,$AS$3:$AT$3,BL$1)</f>
        <v>0.14153609999999972</v>
      </c>
      <c r="BM1014" s="20" cm="1">
        <f t="array" ref="BM1014">TREND($AS1014:$AT1014,$AS$3:$AT$3,BM$1)</f>
        <v>9.4357399999999814E-2</v>
      </c>
    </row>
    <row r="1015" spans="1:65" x14ac:dyDescent="0.35">
      <c r="A1015" t="str">
        <f>IF(BYDem!B1013="","\I:",BYDem!B1013)</f>
        <v>SaudiArabia</v>
      </c>
      <c r="B1015" t="str">
        <f>BYDem!E1013</f>
        <v>IFP</v>
      </c>
      <c r="C1015" t="str">
        <f t="shared" si="323"/>
        <v>IFP</v>
      </c>
      <c r="D1015" s="4">
        <f>SUMIFS(BYDem!$M$2:$M$2000,BYDem!$B$2:$B$2000,Demands!$A1015,BYDem!$E$2:$E$2000,Demands!$B1015)</f>
        <v>0</v>
      </c>
      <c r="E1015" s="4">
        <f t="shared" si="304"/>
        <v>0</v>
      </c>
      <c r="F1015" s="4">
        <f t="shared" si="305"/>
        <v>0</v>
      </c>
      <c r="G1015" s="4">
        <f t="shared" si="306"/>
        <v>0</v>
      </c>
      <c r="H1015" s="4">
        <f t="shared" si="307"/>
        <v>0</v>
      </c>
      <c r="I1015" s="4">
        <f t="shared" si="308"/>
        <v>0</v>
      </c>
      <c r="J1015" s="4">
        <f t="shared" si="309"/>
        <v>0</v>
      </c>
      <c r="K1015" s="4">
        <f t="shared" si="310"/>
        <v>0</v>
      </c>
      <c r="L1015" s="4">
        <f t="shared" si="311"/>
        <v>0</v>
      </c>
      <c r="M1015" s="4">
        <f t="shared" si="312"/>
        <v>0</v>
      </c>
      <c r="N1015" s="4">
        <f t="shared" si="313"/>
        <v>0</v>
      </c>
      <c r="O1015" s="4">
        <f t="shared" si="314"/>
        <v>0</v>
      </c>
      <c r="P1015" s="4">
        <f t="shared" si="315"/>
        <v>0</v>
      </c>
      <c r="Q1015" s="4">
        <f t="shared" si="316"/>
        <v>0</v>
      </c>
      <c r="R1015" s="4">
        <f t="shared" si="317"/>
        <v>0</v>
      </c>
      <c r="S1015" s="4">
        <f t="shared" si="318"/>
        <v>0</v>
      </c>
      <c r="T1015" s="4">
        <f t="shared" si="319"/>
        <v>0</v>
      </c>
      <c r="U1015" s="4">
        <f t="shared" si="320"/>
        <v>0</v>
      </c>
      <c r="W1015" s="5" t="str">
        <f>VLOOKUP(C1015&amp;A1015,Driver_elast!$A$2:$D$1161,4,FALSE)</f>
        <v>GDP</v>
      </c>
      <c r="X1015" s="5">
        <v>1</v>
      </c>
      <c r="Y1015" s="2">
        <f>SUMIFS('Growth rates'!D$4:D$999,'Growth rates'!$B$4:$B$999,Demands!$A1015,'Growth rates'!$C$4:$C$999,$W1015)</f>
        <v>1</v>
      </c>
      <c r="Z1015" s="2">
        <f>SUMIFS('Growth rates'!E$4:E$999,'Growth rates'!$B$4:$B$999,Demands!$A1015,'Growth rates'!$C$4:$C$999,$W1015)</f>
        <v>1.0027249390836985</v>
      </c>
      <c r="AA1015" s="2">
        <f>SUMIFS('Growth rates'!F$4:F$999,'Growth rates'!$B$4:$B$999,Demands!$A1015,'Growth rates'!$C$4:$C$999,$W1015)</f>
        <v>1.2169911358007359</v>
      </c>
      <c r="AB1015" s="2">
        <f>SUMIFS('Growth rates'!G$4:G$999,'Growth rates'!$B$4:$B$999,Demands!$A1015,'Growth rates'!$C$4:$C$999,$W1015)</f>
        <v>1.5070266828441645</v>
      </c>
      <c r="AC1015" s="2">
        <f>SUMIFS('Growth rates'!H$4:H$999,'Growth rates'!$B$4:$B$999,Demands!$A1015,'Growth rates'!$C$4:$C$999,$W1015)</f>
        <v>1.7678073641040037</v>
      </c>
      <c r="AD1015" s="2">
        <f>SUMIFS('Growth rates'!I$4:I$999,'Growth rates'!$B$4:$B$999,Demands!$A1015,'Growth rates'!$C$4:$C$999,$W1015)</f>
        <v>2.0015141335846862</v>
      </c>
      <c r="AE1015" s="2">
        <f>SUMIFS('Growth rates'!J$4:J$999,'Growth rates'!$B$4:$B$999,Demands!$A1015,'Growth rates'!$C$4:$C$999,$W1015)</f>
        <v>2.2039354938983426</v>
      </c>
      <c r="AF1015" s="2">
        <f>SUMIFS('Growth rates'!K$4:K$999,'Growth rates'!$B$4:$B$999,Demands!$A1015,'Growth rates'!$C$4:$C$999,$W1015)</f>
        <v>2.3773840083427755</v>
      </c>
      <c r="AG1015" s="2">
        <f>SUMIFS('Growth rates'!L$4:L$999,'Growth rates'!$B$4:$B$999,Demands!$A1015,'Growth rates'!$C$4:$C$999,$W1015)</f>
        <v>2.5284276073681147</v>
      </c>
      <c r="AH1015" s="2">
        <f>SUMIFS('Growth rates'!M$4:M$999,'Growth rates'!$B$4:$B$999,Demands!$A1015,'Growth rates'!$C$4:$C$999,$W1015)</f>
        <v>2.6538136612953362</v>
      </c>
      <c r="AI1015" s="2">
        <f>SUMIFS('Growth rates'!N$4:N$999,'Growth rates'!$B$4:$B$999,Demands!$A1015,'Growth rates'!$C$4:$C$999,$W1015)</f>
        <v>2.7588880142789813</v>
      </c>
      <c r="AJ1015" s="2">
        <f>SUMIFS('Growth rates'!O$4:O$999,'Growth rates'!$B$4:$B$999,Demands!$A1015,'Growth rates'!$C$4:$C$999,$W1015)</f>
        <v>2.8455245319722842</v>
      </c>
      <c r="AK1015" s="2">
        <f>SUMIFS('Growth rates'!P$4:P$999,'Growth rates'!$B$4:$B$999,Demands!$A1015,'Growth rates'!$C$4:$C$999,$W1015)</f>
        <v>2.9148638282511254</v>
      </c>
      <c r="AL1015" s="2">
        <f>SUMIFS('Growth rates'!Q$4:Q$999,'Growth rates'!$B$4:$B$999,Demands!$A1015,'Growth rates'!$C$4:$C$999,$W1015)</f>
        <v>2.9741130787048644</v>
      </c>
      <c r="AM1015" s="2">
        <f>SUMIFS('Growth rates'!R$4:R$999,'Growth rates'!$B$4:$B$999,Demands!$A1015,'Growth rates'!$C$4:$C$999,$W1015)</f>
        <v>3.0257164559246745</v>
      </c>
      <c r="AN1015" s="2">
        <f>SUMIFS('Growth rates'!S$4:S$999,'Growth rates'!$B$4:$B$999,Demands!$A1015,'Growth rates'!$C$4:$C$999,$W1015)</f>
        <v>3.0704072116879075</v>
      </c>
      <c r="AO1015" s="2">
        <f>SUMIFS('Growth rates'!T$4:T$999,'Growth rates'!$B$4:$B$999,Demands!$A1015,'Growth rates'!$C$4:$C$999,$W1015)</f>
        <v>3.1068191161871912</v>
      </c>
      <c r="AP1015" s="2">
        <f>SUMIFS('Growth rates'!U$4:U$999,'Growth rates'!$B$4:$B$999,Demands!$A1015,'Growth rates'!$C$4:$C$999,$W1015)</f>
        <v>3.1334417961033618</v>
      </c>
      <c r="AR1015">
        <f>VLOOKUP(C1015&amp;A1015,Driver_elast!$A$2:$E$1161,5,FALSE)</f>
        <v>0.98859699999999995</v>
      </c>
      <c r="AS1015">
        <f t="shared" si="321"/>
        <v>0.98859699999999995</v>
      </c>
      <c r="AT1015">
        <f t="shared" si="322"/>
        <v>0.19771939999999999</v>
      </c>
      <c r="AV1015" s="2" cm="1">
        <f t="array" ref="AV1015">TREND($AR1015:$AS1015,$AR$3:$AS$3,AV$1)</f>
        <v>0.98859699999999995</v>
      </c>
      <c r="AW1015" s="2" cm="1">
        <f t="array" ref="AW1015">TREND($AR1015:$AS1015,$AR$3:$AS$3,AW$1)</f>
        <v>0.98859699999999995</v>
      </c>
      <c r="AX1015" s="2" cm="1">
        <f t="array" ref="AX1015">TREND($AR1015:$AS1015,$AR$3:$AS$3,AX$1)</f>
        <v>0.98859699999999995</v>
      </c>
      <c r="AY1015" s="2" cm="1">
        <f t="array" ref="AY1015">TREND($AR1015:$AS1015,$AR$3:$AS$3,AY$1)</f>
        <v>0.98859699999999995</v>
      </c>
      <c r="AZ1015" s="2" cm="1">
        <f t="array" ref="AZ1015">TREND($AR1015:$AS1015,$AR$3:$AS$3,AZ$1)</f>
        <v>0.98859699999999995</v>
      </c>
      <c r="BA1015" s="2" cm="1">
        <f t="array" ref="BA1015">TREND($AR1015:$AS1015,$AR$3:$AS$3,BA$1)</f>
        <v>0.98859699999999995</v>
      </c>
      <c r="BB1015" s="2" cm="1">
        <f t="array" ref="BB1015">TREND($AR1015:$AS1015,$AR$3:$AS$3,BB$1)</f>
        <v>0.98859699999999995</v>
      </c>
      <c r="BC1015" s="2" cm="1">
        <f t="array" ref="BC1015">TREND($AR1015:$AS1015,$AR$3:$AS$3,BC$1)</f>
        <v>0.98859699999999995</v>
      </c>
      <c r="BD1015" s="2" cm="1">
        <f t="array" ref="BD1015">TREND($AR1015:$AS1015,$AR$3:$AS$3,BD$1)</f>
        <v>0.98859699999999995</v>
      </c>
      <c r="BE1015" s="2" cm="1">
        <f t="array" ref="BE1015">TREND($AR1015:$AS1015,$AR$3:$AS$3,BE$1)</f>
        <v>0.98859699999999995</v>
      </c>
      <c r="BF1015" s="20" cm="1">
        <f t="array" ref="BF1015">TREND($AS1015:$AT1015,$AS$3:$AT$3,BF$1)</f>
        <v>0.88973730000000018</v>
      </c>
      <c r="BG1015" s="20" cm="1">
        <f t="array" ref="BG1015">TREND($AS1015:$AT1015,$AS$3:$AT$3,BG$1)</f>
        <v>0.79087760000000173</v>
      </c>
      <c r="BH1015" s="20" cm="1">
        <f t="array" ref="BH1015">TREND($AS1015:$AT1015,$AS$3:$AT$3,BH$1)</f>
        <v>0.69201789999999619</v>
      </c>
      <c r="BI1015" s="20" cm="1">
        <f t="array" ref="BI1015">TREND($AS1015:$AT1015,$AS$3:$AT$3,BI$1)</f>
        <v>0.59315819999999775</v>
      </c>
      <c r="BJ1015" s="20" cm="1">
        <f t="array" ref="BJ1015">TREND($AS1015:$AT1015,$AS$3:$AT$3,BJ$1)</f>
        <v>0.49429849999999931</v>
      </c>
      <c r="BK1015" s="20" cm="1">
        <f t="array" ref="BK1015">TREND($AS1015:$AT1015,$AS$3:$AT$3,BK$1)</f>
        <v>0.39543880000000087</v>
      </c>
      <c r="BL1015" s="20" cm="1">
        <f t="array" ref="BL1015">TREND($AS1015:$AT1015,$AS$3:$AT$3,BL$1)</f>
        <v>0.29657910000000243</v>
      </c>
      <c r="BM1015" s="20" cm="1">
        <f t="array" ref="BM1015">TREND($AS1015:$AT1015,$AS$3:$AT$3,BM$1)</f>
        <v>0.19771939999999688</v>
      </c>
    </row>
    <row r="1016" spans="1:65" x14ac:dyDescent="0.35">
      <c r="A1016" t="str">
        <f>IF(BYDem!B1014="","\I:",BYDem!B1014)</f>
        <v>SaudiArabia</v>
      </c>
      <c r="B1016" t="str">
        <f>BYDem!E1014</f>
        <v>ILP</v>
      </c>
      <c r="C1016" t="str">
        <f t="shared" si="323"/>
        <v>ILP</v>
      </c>
      <c r="D1016" s="4">
        <f>SUMIFS(BYDem!$M$2:$M$2000,BYDem!$B$2:$B$2000,Demands!$A1016,BYDem!$E$2:$E$2000,Demands!$B1016)</f>
        <v>0</v>
      </c>
      <c r="E1016" s="4">
        <f t="shared" si="304"/>
        <v>0</v>
      </c>
      <c r="F1016" s="4">
        <f t="shared" si="305"/>
        <v>0</v>
      </c>
      <c r="G1016" s="4">
        <f t="shared" si="306"/>
        <v>0</v>
      </c>
      <c r="H1016" s="4">
        <f t="shared" si="307"/>
        <v>0</v>
      </c>
      <c r="I1016" s="4">
        <f t="shared" si="308"/>
        <v>0</v>
      </c>
      <c r="J1016" s="4">
        <f t="shared" si="309"/>
        <v>0</v>
      </c>
      <c r="K1016" s="4">
        <f t="shared" si="310"/>
        <v>0</v>
      </c>
      <c r="L1016" s="4">
        <f t="shared" si="311"/>
        <v>0</v>
      </c>
      <c r="M1016" s="4">
        <f t="shared" si="312"/>
        <v>0</v>
      </c>
      <c r="N1016" s="4">
        <f t="shared" si="313"/>
        <v>0</v>
      </c>
      <c r="O1016" s="4">
        <f t="shared" si="314"/>
        <v>0</v>
      </c>
      <c r="P1016" s="4">
        <f t="shared" si="315"/>
        <v>0</v>
      </c>
      <c r="Q1016" s="4">
        <f t="shared" si="316"/>
        <v>0</v>
      </c>
      <c r="R1016" s="4">
        <f t="shared" si="317"/>
        <v>0</v>
      </c>
      <c r="S1016" s="4">
        <f t="shared" si="318"/>
        <v>0</v>
      </c>
      <c r="T1016" s="4">
        <f t="shared" si="319"/>
        <v>0</v>
      </c>
      <c r="U1016" s="4">
        <f t="shared" si="320"/>
        <v>0</v>
      </c>
      <c r="W1016" s="5" t="str">
        <f>VLOOKUP(C1016&amp;A1016,Driver_elast!$A$2:$D$1161,4,FALSE)</f>
        <v>GDP</v>
      </c>
      <c r="X1016" s="5">
        <v>1</v>
      </c>
      <c r="Y1016" s="2">
        <f>SUMIFS('Growth rates'!D$4:D$999,'Growth rates'!$B$4:$B$999,Demands!$A1016,'Growth rates'!$C$4:$C$999,$W1016)</f>
        <v>1</v>
      </c>
      <c r="Z1016" s="2">
        <f>SUMIFS('Growth rates'!E$4:E$999,'Growth rates'!$B$4:$B$999,Demands!$A1016,'Growth rates'!$C$4:$C$999,$W1016)</f>
        <v>1.0027249390836985</v>
      </c>
      <c r="AA1016" s="2">
        <f>SUMIFS('Growth rates'!F$4:F$999,'Growth rates'!$B$4:$B$999,Demands!$A1016,'Growth rates'!$C$4:$C$999,$W1016)</f>
        <v>1.2169911358007359</v>
      </c>
      <c r="AB1016" s="2">
        <f>SUMIFS('Growth rates'!G$4:G$999,'Growth rates'!$B$4:$B$999,Demands!$A1016,'Growth rates'!$C$4:$C$999,$W1016)</f>
        <v>1.5070266828441645</v>
      </c>
      <c r="AC1016" s="2">
        <f>SUMIFS('Growth rates'!H$4:H$999,'Growth rates'!$B$4:$B$999,Demands!$A1016,'Growth rates'!$C$4:$C$999,$W1016)</f>
        <v>1.7678073641040037</v>
      </c>
      <c r="AD1016" s="2">
        <f>SUMIFS('Growth rates'!I$4:I$999,'Growth rates'!$B$4:$B$999,Demands!$A1016,'Growth rates'!$C$4:$C$999,$W1016)</f>
        <v>2.0015141335846862</v>
      </c>
      <c r="AE1016" s="2">
        <f>SUMIFS('Growth rates'!J$4:J$999,'Growth rates'!$B$4:$B$999,Demands!$A1016,'Growth rates'!$C$4:$C$999,$W1016)</f>
        <v>2.2039354938983426</v>
      </c>
      <c r="AF1016" s="2">
        <f>SUMIFS('Growth rates'!K$4:K$999,'Growth rates'!$B$4:$B$999,Demands!$A1016,'Growth rates'!$C$4:$C$999,$W1016)</f>
        <v>2.3773840083427755</v>
      </c>
      <c r="AG1016" s="2">
        <f>SUMIFS('Growth rates'!L$4:L$999,'Growth rates'!$B$4:$B$999,Demands!$A1016,'Growth rates'!$C$4:$C$999,$W1016)</f>
        <v>2.5284276073681147</v>
      </c>
      <c r="AH1016" s="2">
        <f>SUMIFS('Growth rates'!M$4:M$999,'Growth rates'!$B$4:$B$999,Demands!$A1016,'Growth rates'!$C$4:$C$999,$W1016)</f>
        <v>2.6538136612953362</v>
      </c>
      <c r="AI1016" s="2">
        <f>SUMIFS('Growth rates'!N$4:N$999,'Growth rates'!$B$4:$B$999,Demands!$A1016,'Growth rates'!$C$4:$C$999,$W1016)</f>
        <v>2.7588880142789813</v>
      </c>
      <c r="AJ1016" s="2">
        <f>SUMIFS('Growth rates'!O$4:O$999,'Growth rates'!$B$4:$B$999,Demands!$A1016,'Growth rates'!$C$4:$C$999,$W1016)</f>
        <v>2.8455245319722842</v>
      </c>
      <c r="AK1016" s="2">
        <f>SUMIFS('Growth rates'!P$4:P$999,'Growth rates'!$B$4:$B$999,Demands!$A1016,'Growth rates'!$C$4:$C$999,$W1016)</f>
        <v>2.9148638282511254</v>
      </c>
      <c r="AL1016" s="2">
        <f>SUMIFS('Growth rates'!Q$4:Q$999,'Growth rates'!$B$4:$B$999,Demands!$A1016,'Growth rates'!$C$4:$C$999,$W1016)</f>
        <v>2.9741130787048644</v>
      </c>
      <c r="AM1016" s="2">
        <f>SUMIFS('Growth rates'!R$4:R$999,'Growth rates'!$B$4:$B$999,Demands!$A1016,'Growth rates'!$C$4:$C$999,$W1016)</f>
        <v>3.0257164559246745</v>
      </c>
      <c r="AN1016" s="2">
        <f>SUMIFS('Growth rates'!S$4:S$999,'Growth rates'!$B$4:$B$999,Demands!$A1016,'Growth rates'!$C$4:$C$999,$W1016)</f>
        <v>3.0704072116879075</v>
      </c>
      <c r="AO1016" s="2">
        <f>SUMIFS('Growth rates'!T$4:T$999,'Growth rates'!$B$4:$B$999,Demands!$A1016,'Growth rates'!$C$4:$C$999,$W1016)</f>
        <v>3.1068191161871912</v>
      </c>
      <c r="AP1016" s="2">
        <f>SUMIFS('Growth rates'!U$4:U$999,'Growth rates'!$B$4:$B$999,Demands!$A1016,'Growth rates'!$C$4:$C$999,$W1016)</f>
        <v>3.1334417961033618</v>
      </c>
      <c r="AR1016">
        <f>VLOOKUP(C1016&amp;A1016,Driver_elast!$A$2:$E$1161,5,FALSE)</f>
        <v>0.39200499999999999</v>
      </c>
      <c r="AS1016">
        <f t="shared" si="321"/>
        <v>0.39200499999999999</v>
      </c>
      <c r="AT1016">
        <f t="shared" si="322"/>
        <v>7.8400999999999998E-2</v>
      </c>
      <c r="AV1016" s="2" cm="1">
        <f t="array" ref="AV1016">TREND($AR1016:$AS1016,$AR$3:$AS$3,AV$1)</f>
        <v>0.39200499999999999</v>
      </c>
      <c r="AW1016" s="2" cm="1">
        <f t="array" ref="AW1016">TREND($AR1016:$AS1016,$AR$3:$AS$3,AW$1)</f>
        <v>0.39200499999999999</v>
      </c>
      <c r="AX1016" s="2" cm="1">
        <f t="array" ref="AX1016">TREND($AR1016:$AS1016,$AR$3:$AS$3,AX$1)</f>
        <v>0.39200499999999999</v>
      </c>
      <c r="AY1016" s="2" cm="1">
        <f t="array" ref="AY1016">TREND($AR1016:$AS1016,$AR$3:$AS$3,AY$1)</f>
        <v>0.39200499999999999</v>
      </c>
      <c r="AZ1016" s="2" cm="1">
        <f t="array" ref="AZ1016">TREND($AR1016:$AS1016,$AR$3:$AS$3,AZ$1)</f>
        <v>0.39200499999999999</v>
      </c>
      <c r="BA1016" s="2" cm="1">
        <f t="array" ref="BA1016">TREND($AR1016:$AS1016,$AR$3:$AS$3,BA$1)</f>
        <v>0.39200499999999999</v>
      </c>
      <c r="BB1016" s="2" cm="1">
        <f t="array" ref="BB1016">TREND($AR1016:$AS1016,$AR$3:$AS$3,BB$1)</f>
        <v>0.39200499999999999</v>
      </c>
      <c r="BC1016" s="2" cm="1">
        <f t="array" ref="BC1016">TREND($AR1016:$AS1016,$AR$3:$AS$3,BC$1)</f>
        <v>0.39200499999999999</v>
      </c>
      <c r="BD1016" s="2" cm="1">
        <f t="array" ref="BD1016">TREND($AR1016:$AS1016,$AR$3:$AS$3,BD$1)</f>
        <v>0.39200499999999999</v>
      </c>
      <c r="BE1016" s="2" cm="1">
        <f t="array" ref="BE1016">TREND($AR1016:$AS1016,$AR$3:$AS$3,BE$1)</f>
        <v>0.39200499999999999</v>
      </c>
      <c r="BF1016" s="20" cm="1">
        <f t="array" ref="BF1016">TREND($AS1016:$AT1016,$AS$3:$AT$3,BF$1)</f>
        <v>0.35280449999999774</v>
      </c>
      <c r="BG1016" s="20" cm="1">
        <f t="array" ref="BG1016">TREND($AS1016:$AT1016,$AS$3:$AT$3,BG$1)</f>
        <v>0.313603999999998</v>
      </c>
      <c r="BH1016" s="20" cm="1">
        <f t="array" ref="BH1016">TREND($AS1016:$AT1016,$AS$3:$AT$3,BH$1)</f>
        <v>0.27440349999999825</v>
      </c>
      <c r="BI1016" s="20" cm="1">
        <f t="array" ref="BI1016">TREND($AS1016:$AT1016,$AS$3:$AT$3,BI$1)</f>
        <v>0.2352029999999985</v>
      </c>
      <c r="BJ1016" s="20" cm="1">
        <f t="array" ref="BJ1016">TREND($AS1016:$AT1016,$AS$3:$AT$3,BJ$1)</f>
        <v>0.19600249999999875</v>
      </c>
      <c r="BK1016" s="20" cm="1">
        <f t="array" ref="BK1016">TREND($AS1016:$AT1016,$AS$3:$AT$3,BK$1)</f>
        <v>0.156801999999999</v>
      </c>
      <c r="BL1016" s="20" cm="1">
        <f t="array" ref="BL1016">TREND($AS1016:$AT1016,$AS$3:$AT$3,BL$1)</f>
        <v>0.11760149999999925</v>
      </c>
      <c r="BM1016" s="20" cm="1">
        <f t="array" ref="BM1016">TREND($AS1016:$AT1016,$AS$3:$AT$3,BM$1)</f>
        <v>7.8400999999999499E-2</v>
      </c>
    </row>
    <row r="1017" spans="1:65" x14ac:dyDescent="0.35">
      <c r="A1017" t="str">
        <f>IF(BYDem!B1015="","\I:",BYDem!B1015)</f>
        <v>SaudiArabia</v>
      </c>
      <c r="B1017" t="str">
        <f>BYDem!E1015</f>
        <v>IMC</v>
      </c>
      <c r="C1017" t="str">
        <f t="shared" si="323"/>
        <v>IMC</v>
      </c>
      <c r="D1017" s="4">
        <f>SUMIFS(BYDem!$M$2:$M$2000,BYDem!$B$2:$B$2000,Demands!$A1017,BYDem!$E$2:$E$2000,Demands!$B1017)</f>
        <v>1.1644924423132601</v>
      </c>
      <c r="E1017" s="4">
        <f t="shared" si="304"/>
        <v>1.1676294296134346</v>
      </c>
      <c r="F1017" s="4">
        <f t="shared" si="305"/>
        <v>1.4142879745172383</v>
      </c>
      <c r="G1017" s="4">
        <f t="shared" si="306"/>
        <v>1.7475002179682169</v>
      </c>
      <c r="H1017" s="4">
        <f t="shared" si="307"/>
        <v>2.0464450159200442</v>
      </c>
      <c r="I1017" s="4">
        <f t="shared" si="308"/>
        <v>2.3139030956724538</v>
      </c>
      <c r="J1017" s="4">
        <f t="shared" si="309"/>
        <v>2.5452491693475343</v>
      </c>
      <c r="K1017" s="4">
        <f t="shared" si="310"/>
        <v>2.7432747511661018</v>
      </c>
      <c r="L1017" s="4">
        <f t="shared" si="311"/>
        <v>2.9155772527343191</v>
      </c>
      <c r="M1017" s="4">
        <f t="shared" si="312"/>
        <v>3.0585135582015095</v>
      </c>
      <c r="N1017" s="4">
        <f t="shared" si="313"/>
        <v>3.1662589008706536</v>
      </c>
      <c r="O1017" s="4">
        <f t="shared" si="314"/>
        <v>3.2448951181831638</v>
      </c>
      <c r="P1017" s="4">
        <f t="shared" si="315"/>
        <v>3.2996137321228849</v>
      </c>
      <c r="Q1017" s="4">
        <f t="shared" si="316"/>
        <v>3.3393967963214171</v>
      </c>
      <c r="R1017" s="4">
        <f t="shared" si="317"/>
        <v>3.3680371229914545</v>
      </c>
      <c r="S1017" s="4">
        <f t="shared" si="318"/>
        <v>3.3877089918732151</v>
      </c>
      <c r="T1017" s="4">
        <f t="shared" si="319"/>
        <v>3.3996239921656981</v>
      </c>
      <c r="U1017" s="4">
        <f t="shared" si="320"/>
        <v>3.4053839057979758</v>
      </c>
      <c r="W1017" s="5" t="str">
        <f>VLOOKUP(C1017&amp;A1017,Driver_elast!$A$2:$D$1161,4,FALSE)</f>
        <v>GDP</v>
      </c>
      <c r="X1017" s="5">
        <v>1</v>
      </c>
      <c r="Y1017" s="2">
        <f>SUMIFS('Growth rates'!D$4:D$999,'Growth rates'!$B$4:$B$999,Demands!$A1017,'Growth rates'!$C$4:$C$999,$W1017)</f>
        <v>1</v>
      </c>
      <c r="Z1017" s="2">
        <f>SUMIFS('Growth rates'!E$4:E$999,'Growth rates'!$B$4:$B$999,Demands!$A1017,'Growth rates'!$C$4:$C$999,$W1017)</f>
        <v>1.0027249390836985</v>
      </c>
      <c r="AA1017" s="2">
        <f>SUMIFS('Growth rates'!F$4:F$999,'Growth rates'!$B$4:$B$999,Demands!$A1017,'Growth rates'!$C$4:$C$999,$W1017)</f>
        <v>1.2169911358007359</v>
      </c>
      <c r="AB1017" s="2">
        <f>SUMIFS('Growth rates'!G$4:G$999,'Growth rates'!$B$4:$B$999,Demands!$A1017,'Growth rates'!$C$4:$C$999,$W1017)</f>
        <v>1.5070266828441645</v>
      </c>
      <c r="AC1017" s="2">
        <f>SUMIFS('Growth rates'!H$4:H$999,'Growth rates'!$B$4:$B$999,Demands!$A1017,'Growth rates'!$C$4:$C$999,$W1017)</f>
        <v>1.7678073641040037</v>
      </c>
      <c r="AD1017" s="2">
        <f>SUMIFS('Growth rates'!I$4:I$999,'Growth rates'!$B$4:$B$999,Demands!$A1017,'Growth rates'!$C$4:$C$999,$W1017)</f>
        <v>2.0015141335846862</v>
      </c>
      <c r="AE1017" s="2">
        <f>SUMIFS('Growth rates'!J$4:J$999,'Growth rates'!$B$4:$B$999,Demands!$A1017,'Growth rates'!$C$4:$C$999,$W1017)</f>
        <v>2.2039354938983426</v>
      </c>
      <c r="AF1017" s="2">
        <f>SUMIFS('Growth rates'!K$4:K$999,'Growth rates'!$B$4:$B$999,Demands!$A1017,'Growth rates'!$C$4:$C$999,$W1017)</f>
        <v>2.3773840083427755</v>
      </c>
      <c r="AG1017" s="2">
        <f>SUMIFS('Growth rates'!L$4:L$999,'Growth rates'!$B$4:$B$999,Demands!$A1017,'Growth rates'!$C$4:$C$999,$W1017)</f>
        <v>2.5284276073681147</v>
      </c>
      <c r="AH1017" s="2">
        <f>SUMIFS('Growth rates'!M$4:M$999,'Growth rates'!$B$4:$B$999,Demands!$A1017,'Growth rates'!$C$4:$C$999,$W1017)</f>
        <v>2.6538136612953362</v>
      </c>
      <c r="AI1017" s="2">
        <f>SUMIFS('Growth rates'!N$4:N$999,'Growth rates'!$B$4:$B$999,Demands!$A1017,'Growth rates'!$C$4:$C$999,$W1017)</f>
        <v>2.7588880142789813</v>
      </c>
      <c r="AJ1017" s="2">
        <f>SUMIFS('Growth rates'!O$4:O$999,'Growth rates'!$B$4:$B$999,Demands!$A1017,'Growth rates'!$C$4:$C$999,$W1017)</f>
        <v>2.8455245319722842</v>
      </c>
      <c r="AK1017" s="2">
        <f>SUMIFS('Growth rates'!P$4:P$999,'Growth rates'!$B$4:$B$999,Demands!$A1017,'Growth rates'!$C$4:$C$999,$W1017)</f>
        <v>2.9148638282511254</v>
      </c>
      <c r="AL1017" s="2">
        <f>SUMIFS('Growth rates'!Q$4:Q$999,'Growth rates'!$B$4:$B$999,Demands!$A1017,'Growth rates'!$C$4:$C$999,$W1017)</f>
        <v>2.9741130787048644</v>
      </c>
      <c r="AM1017" s="2">
        <f>SUMIFS('Growth rates'!R$4:R$999,'Growth rates'!$B$4:$B$999,Demands!$A1017,'Growth rates'!$C$4:$C$999,$W1017)</f>
        <v>3.0257164559246745</v>
      </c>
      <c r="AN1017" s="2">
        <f>SUMIFS('Growth rates'!S$4:S$999,'Growth rates'!$B$4:$B$999,Demands!$A1017,'Growth rates'!$C$4:$C$999,$W1017)</f>
        <v>3.0704072116879075</v>
      </c>
      <c r="AO1017" s="2">
        <f>SUMIFS('Growth rates'!T$4:T$999,'Growth rates'!$B$4:$B$999,Demands!$A1017,'Growth rates'!$C$4:$C$999,$W1017)</f>
        <v>3.1068191161871912</v>
      </c>
      <c r="AP1017" s="2">
        <f>SUMIFS('Growth rates'!U$4:U$999,'Growth rates'!$B$4:$B$999,Demands!$A1017,'Growth rates'!$C$4:$C$999,$W1017)</f>
        <v>3.1334417961033618</v>
      </c>
      <c r="AR1017">
        <f>VLOOKUP(C1017&amp;A1017,Driver_elast!$A$2:$E$1161,5,FALSE)</f>
        <v>0.98859699999999995</v>
      </c>
      <c r="AS1017">
        <f t="shared" si="321"/>
        <v>0.98859699999999995</v>
      </c>
      <c r="AT1017">
        <f t="shared" si="322"/>
        <v>0.19771939999999999</v>
      </c>
      <c r="AV1017" s="2" cm="1">
        <f t="array" ref="AV1017">TREND($AR1017:$AS1017,$AR$3:$AS$3,AV$1)</f>
        <v>0.98859699999999995</v>
      </c>
      <c r="AW1017" s="2" cm="1">
        <f t="array" ref="AW1017">TREND($AR1017:$AS1017,$AR$3:$AS$3,AW$1)</f>
        <v>0.98859699999999995</v>
      </c>
      <c r="AX1017" s="2" cm="1">
        <f t="array" ref="AX1017">TREND($AR1017:$AS1017,$AR$3:$AS$3,AX$1)</f>
        <v>0.98859699999999995</v>
      </c>
      <c r="AY1017" s="2" cm="1">
        <f t="array" ref="AY1017">TREND($AR1017:$AS1017,$AR$3:$AS$3,AY$1)</f>
        <v>0.98859699999999995</v>
      </c>
      <c r="AZ1017" s="2" cm="1">
        <f t="array" ref="AZ1017">TREND($AR1017:$AS1017,$AR$3:$AS$3,AZ$1)</f>
        <v>0.98859699999999995</v>
      </c>
      <c r="BA1017" s="2" cm="1">
        <f t="array" ref="BA1017">TREND($AR1017:$AS1017,$AR$3:$AS$3,BA$1)</f>
        <v>0.98859699999999995</v>
      </c>
      <c r="BB1017" s="2" cm="1">
        <f t="array" ref="BB1017">TREND($AR1017:$AS1017,$AR$3:$AS$3,BB$1)</f>
        <v>0.98859699999999995</v>
      </c>
      <c r="BC1017" s="2" cm="1">
        <f t="array" ref="BC1017">TREND($AR1017:$AS1017,$AR$3:$AS$3,BC$1)</f>
        <v>0.98859699999999995</v>
      </c>
      <c r="BD1017" s="2" cm="1">
        <f t="array" ref="BD1017">TREND($AR1017:$AS1017,$AR$3:$AS$3,BD$1)</f>
        <v>0.98859699999999995</v>
      </c>
      <c r="BE1017" s="2" cm="1">
        <f t="array" ref="BE1017">TREND($AR1017:$AS1017,$AR$3:$AS$3,BE$1)</f>
        <v>0.98859699999999995</v>
      </c>
      <c r="BF1017" s="20" cm="1">
        <f t="array" ref="BF1017">TREND($AS1017:$AT1017,$AS$3:$AT$3,BF$1)</f>
        <v>0.88973730000000018</v>
      </c>
      <c r="BG1017" s="20" cm="1">
        <f t="array" ref="BG1017">TREND($AS1017:$AT1017,$AS$3:$AT$3,BG$1)</f>
        <v>0.79087760000000173</v>
      </c>
      <c r="BH1017" s="20" cm="1">
        <f t="array" ref="BH1017">TREND($AS1017:$AT1017,$AS$3:$AT$3,BH$1)</f>
        <v>0.69201789999999619</v>
      </c>
      <c r="BI1017" s="20" cm="1">
        <f t="array" ref="BI1017">TREND($AS1017:$AT1017,$AS$3:$AT$3,BI$1)</f>
        <v>0.59315819999999775</v>
      </c>
      <c r="BJ1017" s="20" cm="1">
        <f t="array" ref="BJ1017">TREND($AS1017:$AT1017,$AS$3:$AT$3,BJ$1)</f>
        <v>0.49429849999999931</v>
      </c>
      <c r="BK1017" s="20" cm="1">
        <f t="array" ref="BK1017">TREND($AS1017:$AT1017,$AS$3:$AT$3,BK$1)</f>
        <v>0.39543880000000087</v>
      </c>
      <c r="BL1017" s="20" cm="1">
        <f t="array" ref="BL1017">TREND($AS1017:$AT1017,$AS$3:$AT$3,BL$1)</f>
        <v>0.29657910000000243</v>
      </c>
      <c r="BM1017" s="20" cm="1">
        <f t="array" ref="BM1017">TREND($AS1017:$AT1017,$AS$3:$AT$3,BM$1)</f>
        <v>0.19771939999999688</v>
      </c>
    </row>
    <row r="1018" spans="1:65" x14ac:dyDescent="0.35">
      <c r="A1018" t="str">
        <f>IF(BYDem!B1016="","\I:",BYDem!B1016)</f>
        <v>SaudiArabia</v>
      </c>
      <c r="B1018" t="str">
        <f>BYDem!E1016</f>
        <v>INF</v>
      </c>
      <c r="C1018" t="str">
        <f t="shared" si="323"/>
        <v>INF</v>
      </c>
      <c r="D1018" s="4">
        <f>SUMIFS(BYDem!$M$2:$M$2000,BYDem!$B$2:$B$2000,Demands!$A1018,BYDem!$E$2:$E$2000,Demands!$B1018)</f>
        <v>0</v>
      </c>
      <c r="E1018" s="4">
        <f t="shared" si="304"/>
        <v>0</v>
      </c>
      <c r="F1018" s="4">
        <f t="shared" si="305"/>
        <v>0</v>
      </c>
      <c r="G1018" s="4">
        <f t="shared" si="306"/>
        <v>0</v>
      </c>
      <c r="H1018" s="4">
        <f t="shared" si="307"/>
        <v>0</v>
      </c>
      <c r="I1018" s="4">
        <f t="shared" si="308"/>
        <v>0</v>
      </c>
      <c r="J1018" s="4">
        <f t="shared" si="309"/>
        <v>0</v>
      </c>
      <c r="K1018" s="4">
        <f t="shared" si="310"/>
        <v>0</v>
      </c>
      <c r="L1018" s="4">
        <f t="shared" si="311"/>
        <v>0</v>
      </c>
      <c r="M1018" s="4">
        <f t="shared" si="312"/>
        <v>0</v>
      </c>
      <c r="N1018" s="4">
        <f t="shared" si="313"/>
        <v>0</v>
      </c>
      <c r="O1018" s="4">
        <f t="shared" si="314"/>
        <v>0</v>
      </c>
      <c r="P1018" s="4">
        <f t="shared" si="315"/>
        <v>0</v>
      </c>
      <c r="Q1018" s="4">
        <f t="shared" si="316"/>
        <v>0</v>
      </c>
      <c r="R1018" s="4">
        <f t="shared" si="317"/>
        <v>0</v>
      </c>
      <c r="S1018" s="4">
        <f t="shared" si="318"/>
        <v>0</v>
      </c>
      <c r="T1018" s="4">
        <f t="shared" si="319"/>
        <v>0</v>
      </c>
      <c r="U1018" s="4">
        <f t="shared" si="320"/>
        <v>0</v>
      </c>
      <c r="W1018" s="5" t="str">
        <f>VLOOKUP(C1018&amp;A1018,Driver_elast!$A$2:$D$1161,4,FALSE)</f>
        <v>GDPIND</v>
      </c>
      <c r="X1018" s="5">
        <v>1</v>
      </c>
      <c r="Y1018" s="2">
        <f>SUMIFS('Growth rates'!D$4:D$999,'Growth rates'!$B$4:$B$999,Demands!$A1018,'Growth rates'!$C$4:$C$999,$W1018)</f>
        <v>1</v>
      </c>
      <c r="Z1018" s="2">
        <f>SUMIFS('Growth rates'!E$4:E$999,'Growth rates'!$B$4:$B$999,Demands!$A1018,'Growth rates'!$C$4:$C$999,$W1018)</f>
        <v>1.0027249390836983</v>
      </c>
      <c r="AA1018" s="2">
        <f>SUMIFS('Growth rates'!F$4:F$999,'Growth rates'!$B$4:$B$999,Demands!$A1018,'Growth rates'!$C$4:$C$999,$W1018)</f>
        <v>1.2169911358007357</v>
      </c>
      <c r="AB1018" s="2">
        <f>SUMIFS('Growth rates'!G$4:G$999,'Growth rates'!$B$4:$B$999,Demands!$A1018,'Growth rates'!$C$4:$C$999,$W1018)</f>
        <v>1.5070266828441656</v>
      </c>
      <c r="AC1018" s="2">
        <f>SUMIFS('Growth rates'!H$4:H$999,'Growth rates'!$B$4:$B$999,Demands!$A1018,'Growth rates'!$C$4:$C$999,$W1018)</f>
        <v>1.7678073641040086</v>
      </c>
      <c r="AD1018" s="2">
        <f>SUMIFS('Growth rates'!I$4:I$999,'Growth rates'!$B$4:$B$999,Demands!$A1018,'Growth rates'!$C$4:$C$999,$W1018)</f>
        <v>2.0015141335846898</v>
      </c>
      <c r="AE1018" s="2">
        <f>SUMIFS('Growth rates'!J$4:J$999,'Growth rates'!$B$4:$B$999,Demands!$A1018,'Growth rates'!$C$4:$C$999,$W1018)</f>
        <v>2.2039354938983422</v>
      </c>
      <c r="AF1018" s="2">
        <f>SUMIFS('Growth rates'!K$4:K$999,'Growth rates'!$B$4:$B$999,Demands!$A1018,'Growth rates'!$C$4:$C$999,$W1018)</f>
        <v>2.3773840083427742</v>
      </c>
      <c r="AG1018" s="2">
        <f>SUMIFS('Growth rates'!L$4:L$999,'Growth rates'!$B$4:$B$999,Demands!$A1018,'Growth rates'!$C$4:$C$999,$W1018)</f>
        <v>2.5284276073681138</v>
      </c>
      <c r="AH1018" s="2">
        <f>SUMIFS('Growth rates'!M$4:M$999,'Growth rates'!$B$4:$B$999,Demands!$A1018,'Growth rates'!$C$4:$C$999,$W1018)</f>
        <v>2.6538136612953371</v>
      </c>
      <c r="AI1018" s="2">
        <f>SUMIFS('Growth rates'!N$4:N$999,'Growth rates'!$B$4:$B$999,Demands!$A1018,'Growth rates'!$C$4:$C$999,$W1018)</f>
        <v>2.7588880142789778</v>
      </c>
      <c r="AJ1018" s="2">
        <f>SUMIFS('Growth rates'!O$4:O$999,'Growth rates'!$B$4:$B$999,Demands!$A1018,'Growth rates'!$C$4:$C$999,$W1018)</f>
        <v>2.8455245319722828</v>
      </c>
      <c r="AK1018" s="2">
        <f>SUMIFS('Growth rates'!P$4:P$999,'Growth rates'!$B$4:$B$999,Demands!$A1018,'Growth rates'!$C$4:$C$999,$W1018)</f>
        <v>2.9148638282511241</v>
      </c>
      <c r="AL1018" s="2">
        <f>SUMIFS('Growth rates'!Q$4:Q$999,'Growth rates'!$B$4:$B$999,Demands!$A1018,'Growth rates'!$C$4:$C$999,$W1018)</f>
        <v>2.9741130787048586</v>
      </c>
      <c r="AM1018" s="2">
        <f>SUMIFS('Growth rates'!R$4:R$999,'Growth rates'!$B$4:$B$999,Demands!$A1018,'Growth rates'!$C$4:$C$999,$W1018)</f>
        <v>3.0257164559246768</v>
      </c>
      <c r="AN1018" s="2">
        <f>SUMIFS('Growth rates'!S$4:S$999,'Growth rates'!$B$4:$B$999,Demands!$A1018,'Growth rates'!$C$4:$C$999,$W1018)</f>
        <v>3.0704072116879044</v>
      </c>
      <c r="AO1018" s="2">
        <f>SUMIFS('Growth rates'!T$4:T$999,'Growth rates'!$B$4:$B$999,Demands!$A1018,'Growth rates'!$C$4:$C$999,$W1018)</f>
        <v>3.1068191161871912</v>
      </c>
      <c r="AP1018" s="2">
        <f>SUMIFS('Growth rates'!U$4:U$999,'Growth rates'!$B$4:$B$999,Demands!$A1018,'Growth rates'!$C$4:$C$999,$W1018)</f>
        <v>3.1334417961033569</v>
      </c>
      <c r="AR1018">
        <f>VLOOKUP(C1018&amp;A1018,Driver_elast!$A$2:$E$1161,5,FALSE)</f>
        <v>1.1788970000000001</v>
      </c>
      <c r="AS1018">
        <f t="shared" si="321"/>
        <v>1</v>
      </c>
      <c r="AT1018">
        <f t="shared" si="322"/>
        <v>0.2</v>
      </c>
      <c r="AV1018" s="2" cm="1">
        <f t="array" ref="AV1018">TREND($AR1018:$AS1018,$AR$3:$AS$3,AV$1)</f>
        <v>1.1788969999999992</v>
      </c>
      <c r="AW1018" s="2" cm="1">
        <f t="array" ref="AW1018">TREND($AR1018:$AS1018,$AR$3:$AS$3,AW$1)</f>
        <v>1.1745336585365838</v>
      </c>
      <c r="AX1018" s="2" cm="1">
        <f t="array" ref="AX1018">TREND($AR1018:$AS1018,$AR$3:$AS$3,AX$1)</f>
        <v>1.1527169512195119</v>
      </c>
      <c r="AY1018" s="2" cm="1">
        <f t="array" ref="AY1018">TREND($AR1018:$AS1018,$AR$3:$AS$3,AY$1)</f>
        <v>1.1309002439024383</v>
      </c>
      <c r="AZ1018" s="2" cm="1">
        <f t="array" ref="AZ1018">TREND($AR1018:$AS1018,$AR$3:$AS$3,AZ$1)</f>
        <v>1.1090835365853646</v>
      </c>
      <c r="BA1018" s="2" cm="1">
        <f t="array" ref="BA1018">TREND($AR1018:$AS1018,$AR$3:$AS$3,BA$1)</f>
        <v>1.087266829268291</v>
      </c>
      <c r="BB1018" s="2" cm="1">
        <f t="array" ref="BB1018">TREND($AR1018:$AS1018,$AR$3:$AS$3,BB$1)</f>
        <v>1.0654501219512191</v>
      </c>
      <c r="BC1018" s="2" cm="1">
        <f t="array" ref="BC1018">TREND($AR1018:$AS1018,$AR$3:$AS$3,BC$1)</f>
        <v>1.0436334146341455</v>
      </c>
      <c r="BD1018" s="2" cm="1">
        <f t="array" ref="BD1018">TREND($AR1018:$AS1018,$AR$3:$AS$3,BD$1)</f>
        <v>1.0218167073170719</v>
      </c>
      <c r="BE1018" s="2" cm="1">
        <f t="array" ref="BE1018">TREND($AR1018:$AS1018,$AR$3:$AS$3,BE$1)</f>
        <v>0.99999999999999822</v>
      </c>
      <c r="BF1018" s="20" cm="1">
        <f t="array" ref="BF1018">TREND($AS1018:$AT1018,$AS$3:$AT$3,BF$1)</f>
        <v>0.90000000000000568</v>
      </c>
      <c r="BG1018" s="20" cm="1">
        <f t="array" ref="BG1018">TREND($AS1018:$AT1018,$AS$3:$AT$3,BG$1)</f>
        <v>0.80000000000000426</v>
      </c>
      <c r="BH1018" s="20" cm="1">
        <f t="array" ref="BH1018">TREND($AS1018:$AT1018,$AS$3:$AT$3,BH$1)</f>
        <v>0.70000000000000284</v>
      </c>
      <c r="BI1018" s="20" cm="1">
        <f t="array" ref="BI1018">TREND($AS1018:$AT1018,$AS$3:$AT$3,BI$1)</f>
        <v>0.60000000000000142</v>
      </c>
      <c r="BJ1018" s="20" cm="1">
        <f t="array" ref="BJ1018">TREND($AS1018:$AT1018,$AS$3:$AT$3,BJ$1)</f>
        <v>0.5</v>
      </c>
      <c r="BK1018" s="20" cm="1">
        <f t="array" ref="BK1018">TREND($AS1018:$AT1018,$AS$3:$AT$3,BK$1)</f>
        <v>0.40000000000000568</v>
      </c>
      <c r="BL1018" s="20" cm="1">
        <f t="array" ref="BL1018">TREND($AS1018:$AT1018,$AS$3:$AT$3,BL$1)</f>
        <v>0.30000000000000426</v>
      </c>
      <c r="BM1018" s="20" cm="1">
        <f t="array" ref="BM1018">TREND($AS1018:$AT1018,$AS$3:$AT$3,BM$1)</f>
        <v>0.20000000000000284</v>
      </c>
    </row>
    <row r="1019" spans="1:65" x14ac:dyDescent="0.35">
      <c r="A1019" t="str">
        <f>IF(BYDem!B1017="","\I:",BYDem!B1017)</f>
        <v>SaudiArabia</v>
      </c>
      <c r="B1019" t="str">
        <f>BYDem!E1017</f>
        <v>INM</v>
      </c>
      <c r="C1019" t="str">
        <f t="shared" si="323"/>
        <v>INM</v>
      </c>
      <c r="D1019" s="4">
        <f>SUMIFS(BYDem!$M$2:$M$2000,BYDem!$B$2:$B$2000,Demands!$A1019,BYDem!$E$2:$E$2000,Demands!$B1019)</f>
        <v>47.134</v>
      </c>
      <c r="E1019" s="4">
        <f t="shared" si="304"/>
        <v>47.295974069175756</v>
      </c>
      <c r="F1019" s="4">
        <f t="shared" si="305"/>
        <v>59.711419295564852</v>
      </c>
      <c r="G1019" s="4">
        <f t="shared" si="306"/>
        <v>76.728799015649656</v>
      </c>
      <c r="H1019" s="4">
        <f t="shared" si="307"/>
        <v>92.173016254330264</v>
      </c>
      <c r="I1019" s="4">
        <f t="shared" si="308"/>
        <v>105.94931793001557</v>
      </c>
      <c r="J1019" s="4">
        <f t="shared" si="309"/>
        <v>117.71360656059201</v>
      </c>
      <c r="K1019" s="4">
        <f t="shared" si="310"/>
        <v>127.5823429466639</v>
      </c>
      <c r="L1019" s="4">
        <f t="shared" si="311"/>
        <v>135.95266556942022</v>
      </c>
      <c r="M1019" s="4">
        <f t="shared" si="312"/>
        <v>142.69462970830301</v>
      </c>
      <c r="N1019" s="4">
        <f t="shared" si="313"/>
        <v>147.77945970166795</v>
      </c>
      <c r="O1019" s="4">
        <f t="shared" si="314"/>
        <v>151.49199829225563</v>
      </c>
      <c r="P1019" s="4">
        <f t="shared" si="315"/>
        <v>154.07607159923421</v>
      </c>
      <c r="Q1019" s="4">
        <f t="shared" si="316"/>
        <v>155.95517655088909</v>
      </c>
      <c r="R1019" s="4">
        <f t="shared" si="317"/>
        <v>157.30815365565397</v>
      </c>
      <c r="S1019" s="4">
        <f t="shared" si="318"/>
        <v>158.23754943704958</v>
      </c>
      <c r="T1019" s="4">
        <f t="shared" si="319"/>
        <v>158.80051032214362</v>
      </c>
      <c r="U1019" s="4">
        <f t="shared" si="320"/>
        <v>159.07266618308856</v>
      </c>
      <c r="W1019" s="5" t="str">
        <f>VLOOKUP(C1019&amp;A1019,Driver_elast!$A$2:$D$1161,4,FALSE)</f>
        <v>GDPIND</v>
      </c>
      <c r="X1019" s="5">
        <v>1</v>
      </c>
      <c r="Y1019" s="2">
        <f>SUMIFS('Growth rates'!D$4:D$999,'Growth rates'!$B$4:$B$999,Demands!$A1019,'Growth rates'!$C$4:$C$999,$W1019)</f>
        <v>1</v>
      </c>
      <c r="Z1019" s="2">
        <f>SUMIFS('Growth rates'!E$4:E$999,'Growth rates'!$B$4:$B$999,Demands!$A1019,'Growth rates'!$C$4:$C$999,$W1019)</f>
        <v>1.0027249390836983</v>
      </c>
      <c r="AA1019" s="2">
        <f>SUMIFS('Growth rates'!F$4:F$999,'Growth rates'!$B$4:$B$999,Demands!$A1019,'Growth rates'!$C$4:$C$999,$W1019)</f>
        <v>1.2169911358007357</v>
      </c>
      <c r="AB1019" s="2">
        <f>SUMIFS('Growth rates'!G$4:G$999,'Growth rates'!$B$4:$B$999,Demands!$A1019,'Growth rates'!$C$4:$C$999,$W1019)</f>
        <v>1.5070266828441656</v>
      </c>
      <c r="AC1019" s="2">
        <f>SUMIFS('Growth rates'!H$4:H$999,'Growth rates'!$B$4:$B$999,Demands!$A1019,'Growth rates'!$C$4:$C$999,$W1019)</f>
        <v>1.7678073641040086</v>
      </c>
      <c r="AD1019" s="2">
        <f>SUMIFS('Growth rates'!I$4:I$999,'Growth rates'!$B$4:$B$999,Demands!$A1019,'Growth rates'!$C$4:$C$999,$W1019)</f>
        <v>2.0015141335846898</v>
      </c>
      <c r="AE1019" s="2">
        <f>SUMIFS('Growth rates'!J$4:J$999,'Growth rates'!$B$4:$B$999,Demands!$A1019,'Growth rates'!$C$4:$C$999,$W1019)</f>
        <v>2.2039354938983422</v>
      </c>
      <c r="AF1019" s="2">
        <f>SUMIFS('Growth rates'!K$4:K$999,'Growth rates'!$B$4:$B$999,Demands!$A1019,'Growth rates'!$C$4:$C$999,$W1019)</f>
        <v>2.3773840083427742</v>
      </c>
      <c r="AG1019" s="2">
        <f>SUMIFS('Growth rates'!L$4:L$999,'Growth rates'!$B$4:$B$999,Demands!$A1019,'Growth rates'!$C$4:$C$999,$W1019)</f>
        <v>2.5284276073681138</v>
      </c>
      <c r="AH1019" s="2">
        <f>SUMIFS('Growth rates'!M$4:M$999,'Growth rates'!$B$4:$B$999,Demands!$A1019,'Growth rates'!$C$4:$C$999,$W1019)</f>
        <v>2.6538136612953371</v>
      </c>
      <c r="AI1019" s="2">
        <f>SUMIFS('Growth rates'!N$4:N$999,'Growth rates'!$B$4:$B$999,Demands!$A1019,'Growth rates'!$C$4:$C$999,$W1019)</f>
        <v>2.7588880142789778</v>
      </c>
      <c r="AJ1019" s="2">
        <f>SUMIFS('Growth rates'!O$4:O$999,'Growth rates'!$B$4:$B$999,Demands!$A1019,'Growth rates'!$C$4:$C$999,$W1019)</f>
        <v>2.8455245319722828</v>
      </c>
      <c r="AK1019" s="2">
        <f>SUMIFS('Growth rates'!P$4:P$999,'Growth rates'!$B$4:$B$999,Demands!$A1019,'Growth rates'!$C$4:$C$999,$W1019)</f>
        <v>2.9148638282511241</v>
      </c>
      <c r="AL1019" s="2">
        <f>SUMIFS('Growth rates'!Q$4:Q$999,'Growth rates'!$B$4:$B$999,Demands!$A1019,'Growth rates'!$C$4:$C$999,$W1019)</f>
        <v>2.9741130787048586</v>
      </c>
      <c r="AM1019" s="2">
        <f>SUMIFS('Growth rates'!R$4:R$999,'Growth rates'!$B$4:$B$999,Demands!$A1019,'Growth rates'!$C$4:$C$999,$W1019)</f>
        <v>3.0257164559246768</v>
      </c>
      <c r="AN1019" s="2">
        <f>SUMIFS('Growth rates'!S$4:S$999,'Growth rates'!$B$4:$B$999,Demands!$A1019,'Growth rates'!$C$4:$C$999,$W1019)</f>
        <v>3.0704072116879044</v>
      </c>
      <c r="AO1019" s="2">
        <f>SUMIFS('Growth rates'!T$4:T$999,'Growth rates'!$B$4:$B$999,Demands!$A1019,'Growth rates'!$C$4:$C$999,$W1019)</f>
        <v>3.1068191161871912</v>
      </c>
      <c r="AP1019" s="2">
        <f>SUMIFS('Growth rates'!U$4:U$999,'Growth rates'!$B$4:$B$999,Demands!$A1019,'Growth rates'!$C$4:$C$999,$W1019)</f>
        <v>3.1334417961033569</v>
      </c>
      <c r="AR1019">
        <f>VLOOKUP(C1019&amp;A1019,Driver_elast!$A$2:$E$1161,5,FALSE)</f>
        <v>1.2676419999999999</v>
      </c>
      <c r="AS1019">
        <f t="shared" si="321"/>
        <v>1</v>
      </c>
      <c r="AT1019">
        <f t="shared" si="322"/>
        <v>0.2</v>
      </c>
      <c r="AV1019" s="2" cm="1">
        <f t="array" ref="AV1019">TREND($AR1019:$AS1019,$AR$3:$AS$3,AV$1)</f>
        <v>1.2676419999999986</v>
      </c>
      <c r="AW1019" s="2" cm="1">
        <f t="array" ref="AW1019">TREND($AR1019:$AS1019,$AR$3:$AS$3,AW$1)</f>
        <v>1.2611141463414626</v>
      </c>
      <c r="AX1019" s="2" cm="1">
        <f t="array" ref="AX1019">TREND($AR1019:$AS1019,$AR$3:$AS$3,AX$1)</f>
        <v>1.2284748780487789</v>
      </c>
      <c r="AY1019" s="2" cm="1">
        <f t="array" ref="AY1019">TREND($AR1019:$AS1019,$AR$3:$AS$3,AY$1)</f>
        <v>1.1958356097560969</v>
      </c>
      <c r="AZ1019" s="2" cm="1">
        <f t="array" ref="AZ1019">TREND($AR1019:$AS1019,$AR$3:$AS$3,AZ$1)</f>
        <v>1.1631963414634132</v>
      </c>
      <c r="BA1019" s="2" cm="1">
        <f t="array" ref="BA1019">TREND($AR1019:$AS1019,$AR$3:$AS$3,BA$1)</f>
        <v>1.1305570731707295</v>
      </c>
      <c r="BB1019" s="2" cm="1">
        <f t="array" ref="BB1019">TREND($AR1019:$AS1019,$AR$3:$AS$3,BB$1)</f>
        <v>1.0979178048780476</v>
      </c>
      <c r="BC1019" s="2" cm="1">
        <f t="array" ref="BC1019">TREND($AR1019:$AS1019,$AR$3:$AS$3,BC$1)</f>
        <v>1.0652785365853639</v>
      </c>
      <c r="BD1019" s="2" cm="1">
        <f t="array" ref="BD1019">TREND($AR1019:$AS1019,$AR$3:$AS$3,BD$1)</f>
        <v>1.0326392682926819</v>
      </c>
      <c r="BE1019" s="2" cm="1">
        <f t="array" ref="BE1019">TREND($AR1019:$AS1019,$AR$3:$AS$3,BE$1)</f>
        <v>0.99999999999999822</v>
      </c>
      <c r="BF1019" s="20" cm="1">
        <f t="array" ref="BF1019">TREND($AS1019:$AT1019,$AS$3:$AT$3,BF$1)</f>
        <v>0.90000000000000568</v>
      </c>
      <c r="BG1019" s="20" cm="1">
        <f t="array" ref="BG1019">TREND($AS1019:$AT1019,$AS$3:$AT$3,BG$1)</f>
        <v>0.80000000000000426</v>
      </c>
      <c r="BH1019" s="20" cm="1">
        <f t="array" ref="BH1019">TREND($AS1019:$AT1019,$AS$3:$AT$3,BH$1)</f>
        <v>0.70000000000000284</v>
      </c>
      <c r="BI1019" s="20" cm="1">
        <f t="array" ref="BI1019">TREND($AS1019:$AT1019,$AS$3:$AT$3,BI$1)</f>
        <v>0.60000000000000142</v>
      </c>
      <c r="BJ1019" s="20" cm="1">
        <f t="array" ref="BJ1019">TREND($AS1019:$AT1019,$AS$3:$AT$3,BJ$1)</f>
        <v>0.5</v>
      </c>
      <c r="BK1019" s="20" cm="1">
        <f t="array" ref="BK1019">TREND($AS1019:$AT1019,$AS$3:$AT$3,BK$1)</f>
        <v>0.40000000000000568</v>
      </c>
      <c r="BL1019" s="20" cm="1">
        <f t="array" ref="BL1019">TREND($AS1019:$AT1019,$AS$3:$AT$3,BL$1)</f>
        <v>0.30000000000000426</v>
      </c>
      <c r="BM1019" s="20" cm="1">
        <f t="array" ref="BM1019">TREND($AS1019:$AT1019,$AS$3:$AT$3,BM$1)</f>
        <v>0.20000000000000284</v>
      </c>
    </row>
    <row r="1020" spans="1:65" x14ac:dyDescent="0.35">
      <c r="A1020" t="str">
        <f>IF(BYDem!B1018="","\I:",BYDem!B1018)</f>
        <v>SaudiArabia</v>
      </c>
      <c r="B1020" t="str">
        <f>BYDem!E1018</f>
        <v>IOI</v>
      </c>
      <c r="C1020" t="str">
        <f t="shared" si="323"/>
        <v>IOI</v>
      </c>
      <c r="D1020" s="4">
        <f>SUMIFS(BYDem!$M$2:$M$2000,BYDem!$B$2:$B$2000,Demands!$A1020,BYDem!$E$2:$E$2000,Demands!$B1020)</f>
        <v>1579.5344258472501</v>
      </c>
      <c r="E1020" s="4">
        <f t="shared" si="304"/>
        <v>1583.7894808858455</v>
      </c>
      <c r="F1020" s="4">
        <f t="shared" si="305"/>
        <v>1918.3607060378074</v>
      </c>
      <c r="G1020" s="4">
        <f t="shared" si="306"/>
        <v>2370.3346223296835</v>
      </c>
      <c r="H1020" s="4">
        <f t="shared" si="307"/>
        <v>2775.8276789053457</v>
      </c>
      <c r="I1020" s="4">
        <f t="shared" si="308"/>
        <v>3138.6116945754829</v>
      </c>
      <c r="J1020" s="4">
        <f t="shared" si="309"/>
        <v>3452.4128618277841</v>
      </c>
      <c r="K1020" s="4">
        <f t="shared" si="310"/>
        <v>3721.0176310090305</v>
      </c>
      <c r="L1020" s="4">
        <f t="shared" si="311"/>
        <v>3954.7312413317895</v>
      </c>
      <c r="M1020" s="4">
        <f t="shared" si="312"/>
        <v>4148.6121176561983</v>
      </c>
      <c r="N1020" s="4">
        <f t="shared" si="313"/>
        <v>4294.7594620155533</v>
      </c>
      <c r="O1020" s="4">
        <f t="shared" si="314"/>
        <v>4401.4227668600015</v>
      </c>
      <c r="P1020" s="4">
        <f t="shared" si="315"/>
        <v>4475.6438878496247</v>
      </c>
      <c r="Q1020" s="4">
        <f t="shared" si="316"/>
        <v>4529.6062127080359</v>
      </c>
      <c r="R1020" s="4">
        <f t="shared" si="317"/>
        <v>4568.4543668901015</v>
      </c>
      <c r="S1020" s="4">
        <f t="shared" si="318"/>
        <v>4595.1375749474837</v>
      </c>
      <c r="T1020" s="4">
        <f t="shared" si="319"/>
        <v>4611.2992540293772</v>
      </c>
      <c r="U1020" s="4">
        <f t="shared" si="320"/>
        <v>4619.1120843591443</v>
      </c>
      <c r="W1020" s="5" t="str">
        <f>VLOOKUP(C1020&amp;A1020,Driver_elast!$A$2:$D$1161,4,FALSE)</f>
        <v>GDP</v>
      </c>
      <c r="X1020" s="5">
        <v>1</v>
      </c>
      <c r="Y1020" s="2">
        <f>SUMIFS('Growth rates'!D$4:D$999,'Growth rates'!$B$4:$B$999,Demands!$A1020,'Growth rates'!$C$4:$C$999,$W1020)</f>
        <v>1</v>
      </c>
      <c r="Z1020" s="2">
        <f>SUMIFS('Growth rates'!E$4:E$999,'Growth rates'!$B$4:$B$999,Demands!$A1020,'Growth rates'!$C$4:$C$999,$W1020)</f>
        <v>1.0027249390836985</v>
      </c>
      <c r="AA1020" s="2">
        <f>SUMIFS('Growth rates'!F$4:F$999,'Growth rates'!$B$4:$B$999,Demands!$A1020,'Growth rates'!$C$4:$C$999,$W1020)</f>
        <v>1.2169911358007359</v>
      </c>
      <c r="AB1020" s="2">
        <f>SUMIFS('Growth rates'!G$4:G$999,'Growth rates'!$B$4:$B$999,Demands!$A1020,'Growth rates'!$C$4:$C$999,$W1020)</f>
        <v>1.5070266828441645</v>
      </c>
      <c r="AC1020" s="2">
        <f>SUMIFS('Growth rates'!H$4:H$999,'Growth rates'!$B$4:$B$999,Demands!$A1020,'Growth rates'!$C$4:$C$999,$W1020)</f>
        <v>1.7678073641040037</v>
      </c>
      <c r="AD1020" s="2">
        <f>SUMIFS('Growth rates'!I$4:I$999,'Growth rates'!$B$4:$B$999,Demands!$A1020,'Growth rates'!$C$4:$C$999,$W1020)</f>
        <v>2.0015141335846862</v>
      </c>
      <c r="AE1020" s="2">
        <f>SUMIFS('Growth rates'!J$4:J$999,'Growth rates'!$B$4:$B$999,Demands!$A1020,'Growth rates'!$C$4:$C$999,$W1020)</f>
        <v>2.2039354938983426</v>
      </c>
      <c r="AF1020" s="2">
        <f>SUMIFS('Growth rates'!K$4:K$999,'Growth rates'!$B$4:$B$999,Demands!$A1020,'Growth rates'!$C$4:$C$999,$W1020)</f>
        <v>2.3773840083427755</v>
      </c>
      <c r="AG1020" s="2">
        <f>SUMIFS('Growth rates'!L$4:L$999,'Growth rates'!$B$4:$B$999,Demands!$A1020,'Growth rates'!$C$4:$C$999,$W1020)</f>
        <v>2.5284276073681147</v>
      </c>
      <c r="AH1020" s="2">
        <f>SUMIFS('Growth rates'!M$4:M$999,'Growth rates'!$B$4:$B$999,Demands!$A1020,'Growth rates'!$C$4:$C$999,$W1020)</f>
        <v>2.6538136612953362</v>
      </c>
      <c r="AI1020" s="2">
        <f>SUMIFS('Growth rates'!N$4:N$999,'Growth rates'!$B$4:$B$999,Demands!$A1020,'Growth rates'!$C$4:$C$999,$W1020)</f>
        <v>2.7588880142789813</v>
      </c>
      <c r="AJ1020" s="2">
        <f>SUMIFS('Growth rates'!O$4:O$999,'Growth rates'!$B$4:$B$999,Demands!$A1020,'Growth rates'!$C$4:$C$999,$W1020)</f>
        <v>2.8455245319722842</v>
      </c>
      <c r="AK1020" s="2">
        <f>SUMIFS('Growth rates'!P$4:P$999,'Growth rates'!$B$4:$B$999,Demands!$A1020,'Growth rates'!$C$4:$C$999,$W1020)</f>
        <v>2.9148638282511254</v>
      </c>
      <c r="AL1020" s="2">
        <f>SUMIFS('Growth rates'!Q$4:Q$999,'Growth rates'!$B$4:$B$999,Demands!$A1020,'Growth rates'!$C$4:$C$999,$W1020)</f>
        <v>2.9741130787048644</v>
      </c>
      <c r="AM1020" s="2">
        <f>SUMIFS('Growth rates'!R$4:R$999,'Growth rates'!$B$4:$B$999,Demands!$A1020,'Growth rates'!$C$4:$C$999,$W1020)</f>
        <v>3.0257164559246745</v>
      </c>
      <c r="AN1020" s="2">
        <f>SUMIFS('Growth rates'!S$4:S$999,'Growth rates'!$B$4:$B$999,Demands!$A1020,'Growth rates'!$C$4:$C$999,$W1020)</f>
        <v>3.0704072116879075</v>
      </c>
      <c r="AO1020" s="2">
        <f>SUMIFS('Growth rates'!T$4:T$999,'Growth rates'!$B$4:$B$999,Demands!$A1020,'Growth rates'!$C$4:$C$999,$W1020)</f>
        <v>3.1068191161871912</v>
      </c>
      <c r="AP1020" s="2">
        <f>SUMIFS('Growth rates'!U$4:U$999,'Growth rates'!$B$4:$B$999,Demands!$A1020,'Growth rates'!$C$4:$C$999,$W1020)</f>
        <v>3.1334417961033618</v>
      </c>
      <c r="AR1020">
        <f>VLOOKUP(C1020&amp;A1020,Driver_elast!$A$2:$E$1161,5,FALSE)</f>
        <v>0.98859699999999995</v>
      </c>
      <c r="AS1020">
        <f t="shared" si="321"/>
        <v>0.98859699999999995</v>
      </c>
      <c r="AT1020">
        <f t="shared" si="322"/>
        <v>0.19771939999999999</v>
      </c>
      <c r="AV1020" s="2" cm="1">
        <f t="array" ref="AV1020">TREND($AR1020:$AS1020,$AR$3:$AS$3,AV$1)</f>
        <v>0.98859699999999995</v>
      </c>
      <c r="AW1020" s="2" cm="1">
        <f t="array" ref="AW1020">TREND($AR1020:$AS1020,$AR$3:$AS$3,AW$1)</f>
        <v>0.98859699999999995</v>
      </c>
      <c r="AX1020" s="2" cm="1">
        <f t="array" ref="AX1020">TREND($AR1020:$AS1020,$AR$3:$AS$3,AX$1)</f>
        <v>0.98859699999999995</v>
      </c>
      <c r="AY1020" s="2" cm="1">
        <f t="array" ref="AY1020">TREND($AR1020:$AS1020,$AR$3:$AS$3,AY$1)</f>
        <v>0.98859699999999995</v>
      </c>
      <c r="AZ1020" s="2" cm="1">
        <f t="array" ref="AZ1020">TREND($AR1020:$AS1020,$AR$3:$AS$3,AZ$1)</f>
        <v>0.98859699999999995</v>
      </c>
      <c r="BA1020" s="2" cm="1">
        <f t="array" ref="BA1020">TREND($AR1020:$AS1020,$AR$3:$AS$3,BA$1)</f>
        <v>0.98859699999999995</v>
      </c>
      <c r="BB1020" s="2" cm="1">
        <f t="array" ref="BB1020">TREND($AR1020:$AS1020,$AR$3:$AS$3,BB$1)</f>
        <v>0.98859699999999995</v>
      </c>
      <c r="BC1020" s="2" cm="1">
        <f t="array" ref="BC1020">TREND($AR1020:$AS1020,$AR$3:$AS$3,BC$1)</f>
        <v>0.98859699999999995</v>
      </c>
      <c r="BD1020" s="2" cm="1">
        <f t="array" ref="BD1020">TREND($AR1020:$AS1020,$AR$3:$AS$3,BD$1)</f>
        <v>0.98859699999999995</v>
      </c>
      <c r="BE1020" s="2" cm="1">
        <f t="array" ref="BE1020">TREND($AR1020:$AS1020,$AR$3:$AS$3,BE$1)</f>
        <v>0.98859699999999995</v>
      </c>
      <c r="BF1020" s="20" cm="1">
        <f t="array" ref="BF1020">TREND($AS1020:$AT1020,$AS$3:$AT$3,BF$1)</f>
        <v>0.88973730000000018</v>
      </c>
      <c r="BG1020" s="20" cm="1">
        <f t="array" ref="BG1020">TREND($AS1020:$AT1020,$AS$3:$AT$3,BG$1)</f>
        <v>0.79087760000000173</v>
      </c>
      <c r="BH1020" s="20" cm="1">
        <f t="array" ref="BH1020">TREND($AS1020:$AT1020,$AS$3:$AT$3,BH$1)</f>
        <v>0.69201789999999619</v>
      </c>
      <c r="BI1020" s="20" cm="1">
        <f t="array" ref="BI1020">TREND($AS1020:$AT1020,$AS$3:$AT$3,BI$1)</f>
        <v>0.59315819999999775</v>
      </c>
      <c r="BJ1020" s="20" cm="1">
        <f t="array" ref="BJ1020">TREND($AS1020:$AT1020,$AS$3:$AT$3,BJ$1)</f>
        <v>0.49429849999999931</v>
      </c>
      <c r="BK1020" s="20" cm="1">
        <f t="array" ref="BK1020">TREND($AS1020:$AT1020,$AS$3:$AT$3,BK$1)</f>
        <v>0.39543880000000087</v>
      </c>
      <c r="BL1020" s="20" cm="1">
        <f t="array" ref="BL1020">TREND($AS1020:$AT1020,$AS$3:$AT$3,BL$1)</f>
        <v>0.29657910000000243</v>
      </c>
      <c r="BM1020" s="20" cm="1">
        <f t="array" ref="BM1020">TREND($AS1020:$AT1020,$AS$3:$AT$3,BM$1)</f>
        <v>0.19771939999999688</v>
      </c>
    </row>
    <row r="1021" spans="1:65" x14ac:dyDescent="0.35">
      <c r="A1021" t="str">
        <f>IF(BYDem!B1019="","\I:",BYDem!B1019)</f>
        <v>SaudiArabia</v>
      </c>
      <c r="B1021" t="str">
        <f>BYDem!E1019</f>
        <v>ITM</v>
      </c>
      <c r="C1021" t="str">
        <f t="shared" si="323"/>
        <v>ITM</v>
      </c>
      <c r="D1021" s="4">
        <f>SUMIFS(BYDem!$M$2:$M$2000,BYDem!$B$2:$B$2000,Demands!$A1021,BYDem!$E$2:$E$2000,Demands!$B1021)</f>
        <v>0</v>
      </c>
      <c r="E1021" s="4">
        <f t="shared" si="304"/>
        <v>0</v>
      </c>
      <c r="F1021" s="4">
        <f t="shared" si="305"/>
        <v>0</v>
      </c>
      <c r="G1021" s="4">
        <f t="shared" si="306"/>
        <v>0</v>
      </c>
      <c r="H1021" s="4">
        <f t="shared" si="307"/>
        <v>0</v>
      </c>
      <c r="I1021" s="4">
        <f t="shared" si="308"/>
        <v>0</v>
      </c>
      <c r="J1021" s="4">
        <f t="shared" si="309"/>
        <v>0</v>
      </c>
      <c r="K1021" s="4">
        <f t="shared" si="310"/>
        <v>0</v>
      </c>
      <c r="L1021" s="4">
        <f t="shared" si="311"/>
        <v>0</v>
      </c>
      <c r="M1021" s="4">
        <f t="shared" si="312"/>
        <v>0</v>
      </c>
      <c r="N1021" s="4">
        <f t="shared" si="313"/>
        <v>0</v>
      </c>
      <c r="O1021" s="4">
        <f t="shared" si="314"/>
        <v>0</v>
      </c>
      <c r="P1021" s="4">
        <f t="shared" si="315"/>
        <v>0</v>
      </c>
      <c r="Q1021" s="4">
        <f t="shared" si="316"/>
        <v>0</v>
      </c>
      <c r="R1021" s="4">
        <f t="shared" si="317"/>
        <v>0</v>
      </c>
      <c r="S1021" s="4">
        <f t="shared" si="318"/>
        <v>0</v>
      </c>
      <c r="T1021" s="4">
        <f t="shared" si="319"/>
        <v>0</v>
      </c>
      <c r="U1021" s="4">
        <f t="shared" si="320"/>
        <v>0</v>
      </c>
      <c r="W1021" s="5" t="str">
        <f>VLOOKUP(C1021&amp;A1021,Driver_elast!$A$2:$D$1161,4,FALSE)</f>
        <v>GDP</v>
      </c>
      <c r="X1021" s="5">
        <v>1</v>
      </c>
      <c r="Y1021" s="2">
        <f>SUMIFS('Growth rates'!D$4:D$999,'Growth rates'!$B$4:$B$999,Demands!$A1021,'Growth rates'!$C$4:$C$999,$W1021)</f>
        <v>1</v>
      </c>
      <c r="Z1021" s="2">
        <f>SUMIFS('Growth rates'!E$4:E$999,'Growth rates'!$B$4:$B$999,Demands!$A1021,'Growth rates'!$C$4:$C$999,$W1021)</f>
        <v>1.0027249390836985</v>
      </c>
      <c r="AA1021" s="2">
        <f>SUMIFS('Growth rates'!F$4:F$999,'Growth rates'!$B$4:$B$999,Demands!$A1021,'Growth rates'!$C$4:$C$999,$W1021)</f>
        <v>1.2169911358007359</v>
      </c>
      <c r="AB1021" s="2">
        <f>SUMIFS('Growth rates'!G$4:G$999,'Growth rates'!$B$4:$B$999,Demands!$A1021,'Growth rates'!$C$4:$C$999,$W1021)</f>
        <v>1.5070266828441645</v>
      </c>
      <c r="AC1021" s="2">
        <f>SUMIFS('Growth rates'!H$4:H$999,'Growth rates'!$B$4:$B$999,Demands!$A1021,'Growth rates'!$C$4:$C$999,$W1021)</f>
        <v>1.7678073641040037</v>
      </c>
      <c r="AD1021" s="2">
        <f>SUMIFS('Growth rates'!I$4:I$999,'Growth rates'!$B$4:$B$999,Demands!$A1021,'Growth rates'!$C$4:$C$999,$W1021)</f>
        <v>2.0015141335846862</v>
      </c>
      <c r="AE1021" s="2">
        <f>SUMIFS('Growth rates'!J$4:J$999,'Growth rates'!$B$4:$B$999,Demands!$A1021,'Growth rates'!$C$4:$C$999,$W1021)</f>
        <v>2.2039354938983426</v>
      </c>
      <c r="AF1021" s="2">
        <f>SUMIFS('Growth rates'!K$4:K$999,'Growth rates'!$B$4:$B$999,Demands!$A1021,'Growth rates'!$C$4:$C$999,$W1021)</f>
        <v>2.3773840083427755</v>
      </c>
      <c r="AG1021" s="2">
        <f>SUMIFS('Growth rates'!L$4:L$999,'Growth rates'!$B$4:$B$999,Demands!$A1021,'Growth rates'!$C$4:$C$999,$W1021)</f>
        <v>2.5284276073681147</v>
      </c>
      <c r="AH1021" s="2">
        <f>SUMIFS('Growth rates'!M$4:M$999,'Growth rates'!$B$4:$B$999,Demands!$A1021,'Growth rates'!$C$4:$C$999,$W1021)</f>
        <v>2.6538136612953362</v>
      </c>
      <c r="AI1021" s="2">
        <f>SUMIFS('Growth rates'!N$4:N$999,'Growth rates'!$B$4:$B$999,Demands!$A1021,'Growth rates'!$C$4:$C$999,$W1021)</f>
        <v>2.7588880142789813</v>
      </c>
      <c r="AJ1021" s="2">
        <f>SUMIFS('Growth rates'!O$4:O$999,'Growth rates'!$B$4:$B$999,Demands!$A1021,'Growth rates'!$C$4:$C$999,$W1021)</f>
        <v>2.8455245319722842</v>
      </c>
      <c r="AK1021" s="2">
        <f>SUMIFS('Growth rates'!P$4:P$999,'Growth rates'!$B$4:$B$999,Demands!$A1021,'Growth rates'!$C$4:$C$999,$W1021)</f>
        <v>2.9148638282511254</v>
      </c>
      <c r="AL1021" s="2">
        <f>SUMIFS('Growth rates'!Q$4:Q$999,'Growth rates'!$B$4:$B$999,Demands!$A1021,'Growth rates'!$C$4:$C$999,$W1021)</f>
        <v>2.9741130787048644</v>
      </c>
      <c r="AM1021" s="2">
        <f>SUMIFS('Growth rates'!R$4:R$999,'Growth rates'!$B$4:$B$999,Demands!$A1021,'Growth rates'!$C$4:$C$999,$W1021)</f>
        <v>3.0257164559246745</v>
      </c>
      <c r="AN1021" s="2">
        <f>SUMIFS('Growth rates'!S$4:S$999,'Growth rates'!$B$4:$B$999,Demands!$A1021,'Growth rates'!$C$4:$C$999,$W1021)</f>
        <v>3.0704072116879075</v>
      </c>
      <c r="AO1021" s="2">
        <f>SUMIFS('Growth rates'!T$4:T$999,'Growth rates'!$B$4:$B$999,Demands!$A1021,'Growth rates'!$C$4:$C$999,$W1021)</f>
        <v>3.1068191161871912</v>
      </c>
      <c r="AP1021" s="2">
        <f>SUMIFS('Growth rates'!U$4:U$999,'Growth rates'!$B$4:$B$999,Demands!$A1021,'Growth rates'!$C$4:$C$999,$W1021)</f>
        <v>3.1334417961033618</v>
      </c>
      <c r="AR1021">
        <f>VLOOKUP(C1021&amp;A1021,Driver_elast!$A$2:$E$1161,5,FALSE)</f>
        <v>0.98859699999999995</v>
      </c>
      <c r="AS1021">
        <f t="shared" si="321"/>
        <v>0.98859699999999995</v>
      </c>
      <c r="AT1021">
        <f t="shared" si="322"/>
        <v>0.19771939999999999</v>
      </c>
      <c r="AV1021" s="2" cm="1">
        <f t="array" ref="AV1021">TREND($AR1021:$AS1021,$AR$3:$AS$3,AV$1)</f>
        <v>0.98859699999999995</v>
      </c>
      <c r="AW1021" s="2" cm="1">
        <f t="array" ref="AW1021">TREND($AR1021:$AS1021,$AR$3:$AS$3,AW$1)</f>
        <v>0.98859699999999995</v>
      </c>
      <c r="AX1021" s="2" cm="1">
        <f t="array" ref="AX1021">TREND($AR1021:$AS1021,$AR$3:$AS$3,AX$1)</f>
        <v>0.98859699999999995</v>
      </c>
      <c r="AY1021" s="2" cm="1">
        <f t="array" ref="AY1021">TREND($AR1021:$AS1021,$AR$3:$AS$3,AY$1)</f>
        <v>0.98859699999999995</v>
      </c>
      <c r="AZ1021" s="2" cm="1">
        <f t="array" ref="AZ1021">TREND($AR1021:$AS1021,$AR$3:$AS$3,AZ$1)</f>
        <v>0.98859699999999995</v>
      </c>
      <c r="BA1021" s="2" cm="1">
        <f t="array" ref="BA1021">TREND($AR1021:$AS1021,$AR$3:$AS$3,BA$1)</f>
        <v>0.98859699999999995</v>
      </c>
      <c r="BB1021" s="2" cm="1">
        <f t="array" ref="BB1021">TREND($AR1021:$AS1021,$AR$3:$AS$3,BB$1)</f>
        <v>0.98859699999999995</v>
      </c>
      <c r="BC1021" s="2" cm="1">
        <f t="array" ref="BC1021">TREND($AR1021:$AS1021,$AR$3:$AS$3,BC$1)</f>
        <v>0.98859699999999995</v>
      </c>
      <c r="BD1021" s="2" cm="1">
        <f t="array" ref="BD1021">TREND($AR1021:$AS1021,$AR$3:$AS$3,BD$1)</f>
        <v>0.98859699999999995</v>
      </c>
      <c r="BE1021" s="2" cm="1">
        <f t="array" ref="BE1021">TREND($AR1021:$AS1021,$AR$3:$AS$3,BE$1)</f>
        <v>0.98859699999999995</v>
      </c>
      <c r="BF1021" s="20" cm="1">
        <f t="array" ref="BF1021">TREND($AS1021:$AT1021,$AS$3:$AT$3,BF$1)</f>
        <v>0.88973730000000018</v>
      </c>
      <c r="BG1021" s="20" cm="1">
        <f t="array" ref="BG1021">TREND($AS1021:$AT1021,$AS$3:$AT$3,BG$1)</f>
        <v>0.79087760000000173</v>
      </c>
      <c r="BH1021" s="20" cm="1">
        <f t="array" ref="BH1021">TREND($AS1021:$AT1021,$AS$3:$AT$3,BH$1)</f>
        <v>0.69201789999999619</v>
      </c>
      <c r="BI1021" s="20" cm="1">
        <f t="array" ref="BI1021">TREND($AS1021:$AT1021,$AS$3:$AT$3,BI$1)</f>
        <v>0.59315819999999775</v>
      </c>
      <c r="BJ1021" s="20" cm="1">
        <f t="array" ref="BJ1021">TREND($AS1021:$AT1021,$AS$3:$AT$3,BJ$1)</f>
        <v>0.49429849999999931</v>
      </c>
      <c r="BK1021" s="20" cm="1">
        <f t="array" ref="BK1021">TREND($AS1021:$AT1021,$AS$3:$AT$3,BK$1)</f>
        <v>0.39543880000000087</v>
      </c>
      <c r="BL1021" s="20" cm="1">
        <f t="array" ref="BL1021">TREND($AS1021:$AT1021,$AS$3:$AT$3,BL$1)</f>
        <v>0.29657910000000243</v>
      </c>
      <c r="BM1021" s="20" cm="1">
        <f t="array" ref="BM1021">TREND($AS1021:$AT1021,$AS$3:$AT$3,BM$1)</f>
        <v>0.19771939999999688</v>
      </c>
    </row>
    <row r="1022" spans="1:65" x14ac:dyDescent="0.35">
      <c r="A1022" t="str">
        <f>IF(BYDem!B1020="","\I:",BYDem!B1020)</f>
        <v>SaudiArabia</v>
      </c>
      <c r="B1022" t="str">
        <f>BYDem!E1020</f>
        <v>NEU</v>
      </c>
      <c r="C1022" t="str">
        <f t="shared" si="323"/>
        <v>NEU</v>
      </c>
      <c r="D1022" s="4">
        <f>SUMIFS(BYDem!$M$2:$M$2000,BYDem!$B$2:$B$2000,Demands!$A1022,BYDem!$E$2:$E$2000,Demands!$B1022)</f>
        <v>0</v>
      </c>
      <c r="E1022" s="4">
        <f t="shared" si="304"/>
        <v>0</v>
      </c>
      <c r="F1022" s="4">
        <f t="shared" si="305"/>
        <v>0</v>
      </c>
      <c r="G1022" s="4">
        <f t="shared" si="306"/>
        <v>0</v>
      </c>
      <c r="H1022" s="4">
        <f t="shared" si="307"/>
        <v>0</v>
      </c>
      <c r="I1022" s="4">
        <f t="shared" si="308"/>
        <v>0</v>
      </c>
      <c r="J1022" s="4">
        <f t="shared" si="309"/>
        <v>0</v>
      </c>
      <c r="K1022" s="4">
        <f t="shared" si="310"/>
        <v>0</v>
      </c>
      <c r="L1022" s="4">
        <f t="shared" si="311"/>
        <v>0</v>
      </c>
      <c r="M1022" s="4">
        <f t="shared" si="312"/>
        <v>0</v>
      </c>
      <c r="N1022" s="4">
        <f t="shared" si="313"/>
        <v>0</v>
      </c>
      <c r="O1022" s="4">
        <f t="shared" si="314"/>
        <v>0</v>
      </c>
      <c r="P1022" s="4">
        <f t="shared" si="315"/>
        <v>0</v>
      </c>
      <c r="Q1022" s="4">
        <f t="shared" si="316"/>
        <v>0</v>
      </c>
      <c r="R1022" s="4">
        <f t="shared" si="317"/>
        <v>0</v>
      </c>
      <c r="S1022" s="4">
        <f t="shared" si="318"/>
        <v>0</v>
      </c>
      <c r="T1022" s="4">
        <f t="shared" si="319"/>
        <v>0</v>
      </c>
      <c r="U1022" s="4">
        <f t="shared" si="320"/>
        <v>0</v>
      </c>
      <c r="W1022" s="5" t="str">
        <f>VLOOKUP(C1022&amp;A1022,Driver_elast!$A$2:$D$1161,4,FALSE)</f>
        <v>GDPPCAP</v>
      </c>
      <c r="X1022" s="5">
        <v>1</v>
      </c>
      <c r="Y1022" s="2">
        <f>SUMIFS('Growth rates'!D$4:D$999,'Growth rates'!$B$4:$B$999,Demands!$A1022,'Growth rates'!$C$4:$C$999,$W1022)</f>
        <v>1</v>
      </c>
      <c r="Z1022" s="2">
        <f>SUMIFS('Growth rates'!E$4:E$999,'Growth rates'!$B$4:$B$999,Demands!$A1022,'Growth rates'!$C$4:$C$999,$W1022)</f>
        <v>0.98615832581066754</v>
      </c>
      <c r="AA1022" s="2">
        <f>SUMIFS('Growth rates'!F$4:F$999,'Growth rates'!$B$4:$B$999,Demands!$A1022,'Growth rates'!$C$4:$C$999,$W1022)</f>
        <v>1.105556713675049</v>
      </c>
      <c r="AB1022" s="2">
        <f>SUMIFS('Growth rates'!G$4:G$999,'Growth rates'!$B$4:$B$999,Demands!$A1022,'Growth rates'!$C$4:$C$999,$W1022)</f>
        <v>1.2811135362774968</v>
      </c>
      <c r="AC1022" s="2">
        <f>SUMIFS('Growth rates'!H$4:H$999,'Growth rates'!$B$4:$B$999,Demands!$A1022,'Growth rates'!$C$4:$C$999,$W1022)</f>
        <v>1.4210662722607708</v>
      </c>
      <c r="AD1022" s="2">
        <f>SUMIFS('Growth rates'!I$4:I$999,'Growth rates'!$B$4:$B$999,Demands!$A1022,'Growth rates'!$C$4:$C$999,$W1022)</f>
        <v>1.5356922035547513</v>
      </c>
      <c r="AE1022" s="2">
        <f>SUMIFS('Growth rates'!J$4:J$999,'Growth rates'!$B$4:$B$999,Demands!$A1022,'Growth rates'!$C$4:$C$999,$W1022)</f>
        <v>1.6292298292831087</v>
      </c>
      <c r="AF1022" s="2">
        <f>SUMIFS('Growth rates'!K$4:K$999,'Growth rates'!$B$4:$B$999,Demands!$A1022,'Growth rates'!$C$4:$C$999,$W1022)</f>
        <v>1.7090793342962594</v>
      </c>
      <c r="AG1022" s="2">
        <f>SUMIFS('Growth rates'!L$4:L$999,'Growth rates'!$B$4:$B$999,Demands!$A1022,'Growth rates'!$C$4:$C$999,$W1022)</f>
        <v>1.7827162691312715</v>
      </c>
      <c r="AH1022" s="2">
        <f>SUMIFS('Growth rates'!M$4:M$999,'Growth rates'!$B$4:$B$999,Demands!$A1022,'Growth rates'!$C$4:$C$999,$W1022)</f>
        <v>1.8496631186210408</v>
      </c>
      <c r="AI1022" s="2">
        <f>SUMIFS('Growth rates'!N$4:N$999,'Growth rates'!$B$4:$B$999,Demands!$A1022,'Growth rates'!$C$4:$C$999,$W1022)</f>
        <v>1.9159261853679352</v>
      </c>
      <c r="AJ1022" s="2">
        <f>SUMIFS('Growth rates'!O$4:O$999,'Growth rates'!$B$4:$B$999,Demands!$A1022,'Growth rates'!$C$4:$C$999,$W1022)</f>
        <v>1.9802587522480497</v>
      </c>
      <c r="AK1022" s="2">
        <f>SUMIFS('Growth rates'!P$4:P$999,'Growth rates'!$B$4:$B$999,Demands!$A1022,'Growth rates'!$C$4:$C$999,$W1022)</f>
        <v>2.0406494221420615</v>
      </c>
      <c r="AL1022" s="2">
        <f>SUMIFS('Growth rates'!Q$4:Q$999,'Growth rates'!$B$4:$B$999,Demands!$A1022,'Growth rates'!$C$4:$C$999,$W1022)</f>
        <v>2.0988848954573642</v>
      </c>
      <c r="AM1022" s="2">
        <f>SUMIFS('Growth rates'!R$4:R$999,'Growth rates'!$B$4:$B$999,Demands!$A1022,'Growth rates'!$C$4:$C$999,$W1022)</f>
        <v>2.155274879403736</v>
      </c>
      <c r="AN1022" s="2">
        <f>SUMIFS('Growth rates'!S$4:S$999,'Growth rates'!$B$4:$B$999,Demands!$A1022,'Growth rates'!$C$4:$C$999,$W1022)</f>
        <v>2.2112419685849072</v>
      </c>
      <c r="AO1022" s="2">
        <f>SUMIFS('Growth rates'!T$4:T$999,'Growth rates'!$B$4:$B$999,Demands!$A1022,'Growth rates'!$C$4:$C$999,$W1022)</f>
        <v>2.2685338767005452</v>
      </c>
      <c r="AP1022" s="2">
        <f>SUMIFS('Growth rates'!U$4:U$999,'Growth rates'!$B$4:$B$999,Demands!$A1022,'Growth rates'!$C$4:$C$999,$W1022)</f>
        <v>2.3267596890616176</v>
      </c>
      <c r="AR1022">
        <f>VLOOKUP(C1022&amp;A1022,Driver_elast!$A$2:$E$1161,5,FALSE)</f>
        <v>1.2215419999999999</v>
      </c>
      <c r="AS1022">
        <f t="shared" si="321"/>
        <v>1</v>
      </c>
      <c r="AT1022">
        <f t="shared" si="322"/>
        <v>0.2</v>
      </c>
      <c r="AV1022" s="2" cm="1">
        <f t="array" ref="AV1022">TREND($AR1022:$AS1022,$AR$3:$AS$3,AV$1)</f>
        <v>1.2215420000000012</v>
      </c>
      <c r="AW1022" s="2" cm="1">
        <f t="array" ref="AW1022">TREND($AR1022:$AS1022,$AR$3:$AS$3,AW$1)</f>
        <v>1.2161385365853672</v>
      </c>
      <c r="AX1022" s="2" cm="1">
        <f t="array" ref="AX1022">TREND($AR1022:$AS1022,$AR$3:$AS$3,AX$1)</f>
        <v>1.1891212195121952</v>
      </c>
      <c r="AY1022" s="2" cm="1">
        <f t="array" ref="AY1022">TREND($AR1022:$AS1022,$AR$3:$AS$3,AY$1)</f>
        <v>1.1621039024390249</v>
      </c>
      <c r="AZ1022" s="2" cm="1">
        <f t="array" ref="AZ1022">TREND($AR1022:$AS1022,$AR$3:$AS$3,AZ$1)</f>
        <v>1.1350865853658547</v>
      </c>
      <c r="BA1022" s="2" cm="1">
        <f t="array" ref="BA1022">TREND($AR1022:$AS1022,$AR$3:$AS$3,BA$1)</f>
        <v>1.1080692682926827</v>
      </c>
      <c r="BB1022" s="2" cm="1">
        <f t="array" ref="BB1022">TREND($AR1022:$AS1022,$AR$3:$AS$3,BB$1)</f>
        <v>1.0810519512195125</v>
      </c>
      <c r="BC1022" s="2" cm="1">
        <f t="array" ref="BC1022">TREND($AR1022:$AS1022,$AR$3:$AS$3,BC$1)</f>
        <v>1.0540346341463422</v>
      </c>
      <c r="BD1022" s="2" cm="1">
        <f t="array" ref="BD1022">TREND($AR1022:$AS1022,$AR$3:$AS$3,BD$1)</f>
        <v>1.027017317073172</v>
      </c>
      <c r="BE1022" s="2" cm="1">
        <f t="array" ref="BE1022">TREND($AR1022:$AS1022,$AR$3:$AS$3,BE$1)</f>
        <v>1</v>
      </c>
      <c r="BF1022" s="20" cm="1">
        <f t="array" ref="BF1022">TREND($AS1022:$AT1022,$AS$3:$AT$3,BF$1)</f>
        <v>0.90000000000000568</v>
      </c>
      <c r="BG1022" s="20" cm="1">
        <f t="array" ref="BG1022">TREND($AS1022:$AT1022,$AS$3:$AT$3,BG$1)</f>
        <v>0.80000000000000426</v>
      </c>
      <c r="BH1022" s="20" cm="1">
        <f t="array" ref="BH1022">TREND($AS1022:$AT1022,$AS$3:$AT$3,BH$1)</f>
        <v>0.70000000000000284</v>
      </c>
      <c r="BI1022" s="20" cm="1">
        <f t="array" ref="BI1022">TREND($AS1022:$AT1022,$AS$3:$AT$3,BI$1)</f>
        <v>0.60000000000000142</v>
      </c>
      <c r="BJ1022" s="20" cm="1">
        <f t="array" ref="BJ1022">TREND($AS1022:$AT1022,$AS$3:$AT$3,BJ$1)</f>
        <v>0.5</v>
      </c>
      <c r="BK1022" s="20" cm="1">
        <f t="array" ref="BK1022">TREND($AS1022:$AT1022,$AS$3:$AT$3,BK$1)</f>
        <v>0.40000000000000568</v>
      </c>
      <c r="BL1022" s="20" cm="1">
        <f t="array" ref="BL1022">TREND($AS1022:$AT1022,$AS$3:$AT$3,BL$1)</f>
        <v>0.30000000000000426</v>
      </c>
      <c r="BM1022" s="20" cm="1">
        <f t="array" ref="BM1022">TREND($AS1022:$AT1022,$AS$3:$AT$3,BM$1)</f>
        <v>0.20000000000000284</v>
      </c>
    </row>
    <row r="1023" spans="1:65" x14ac:dyDescent="0.35">
      <c r="A1023" t="str">
        <f>IF(BYDem!B1021="","\I:",BYDem!B1021)</f>
        <v>SaudiArabia</v>
      </c>
      <c r="B1023" t="str">
        <f>BYDem!E1021</f>
        <v>ONO</v>
      </c>
      <c r="C1023" t="str">
        <f t="shared" si="323"/>
        <v>ONO</v>
      </c>
      <c r="D1023" s="4">
        <f>SUMIFS(BYDem!$M$2:$M$2000,BYDem!$B$2:$B$2000,Demands!$A1023,BYDem!$E$2:$E$2000,Demands!$B1023)</f>
        <v>1.6413930720000001</v>
      </c>
      <c r="E1023" s="4">
        <f t="shared" si="304"/>
        <v>1.6458147659795934</v>
      </c>
      <c r="F1023" s="4">
        <f t="shared" si="305"/>
        <v>1.9934886641033496</v>
      </c>
      <c r="G1023" s="4">
        <f t="shared" si="306"/>
        <v>2.4631630458619247</v>
      </c>
      <c r="H1023" s="4">
        <f t="shared" si="307"/>
        <v>2.8845362574336746</v>
      </c>
      <c r="I1023" s="4">
        <f t="shared" si="308"/>
        <v>3.2615278317919834</v>
      </c>
      <c r="J1023" s="4">
        <f t="shared" si="309"/>
        <v>3.5876182629246638</v>
      </c>
      <c r="K1023" s="4">
        <f t="shared" si="310"/>
        <v>3.8667422883499207</v>
      </c>
      <c r="L1023" s="4">
        <f t="shared" si="311"/>
        <v>4.1096087270539181</v>
      </c>
      <c r="M1023" s="4">
        <f t="shared" si="312"/>
        <v>4.3110824790561733</v>
      </c>
      <c r="N1023" s="4">
        <f t="shared" si="313"/>
        <v>4.4629533307433533</v>
      </c>
      <c r="O1023" s="4">
        <f t="shared" si="314"/>
        <v>4.5737938459884653</v>
      </c>
      <c r="P1023" s="4">
        <f t="shared" si="315"/>
        <v>4.6509216576998789</v>
      </c>
      <c r="Q1023" s="4">
        <f t="shared" si="316"/>
        <v>4.7069972865194911</v>
      </c>
      <c r="R1023" s="4">
        <f t="shared" si="317"/>
        <v>4.7473668347173579</v>
      </c>
      <c r="S1023" s="4">
        <f t="shared" si="318"/>
        <v>4.7750950260928828</v>
      </c>
      <c r="T1023" s="4">
        <f t="shared" si="319"/>
        <v>4.7918896382537906</v>
      </c>
      <c r="U1023" s="4">
        <f t="shared" si="320"/>
        <v>4.8000084391904094</v>
      </c>
      <c r="W1023" s="5" t="str">
        <f>VLOOKUP(C1023&amp;A1023,Driver_elast!$A$2:$D$1161,4,FALSE)</f>
        <v>GDP</v>
      </c>
      <c r="X1023" s="5">
        <v>1</v>
      </c>
      <c r="Y1023" s="2">
        <f>SUMIFS('Growth rates'!D$4:D$999,'Growth rates'!$B$4:$B$999,Demands!$A1023,'Growth rates'!$C$4:$C$999,$W1023)</f>
        <v>1</v>
      </c>
      <c r="Z1023" s="2">
        <f>SUMIFS('Growth rates'!E$4:E$999,'Growth rates'!$B$4:$B$999,Demands!$A1023,'Growth rates'!$C$4:$C$999,$W1023)</f>
        <v>1.0027249390836985</v>
      </c>
      <c r="AA1023" s="2">
        <f>SUMIFS('Growth rates'!F$4:F$999,'Growth rates'!$B$4:$B$999,Demands!$A1023,'Growth rates'!$C$4:$C$999,$W1023)</f>
        <v>1.2169911358007359</v>
      </c>
      <c r="AB1023" s="2">
        <f>SUMIFS('Growth rates'!G$4:G$999,'Growth rates'!$B$4:$B$999,Demands!$A1023,'Growth rates'!$C$4:$C$999,$W1023)</f>
        <v>1.5070266828441645</v>
      </c>
      <c r="AC1023" s="2">
        <f>SUMIFS('Growth rates'!H$4:H$999,'Growth rates'!$B$4:$B$999,Demands!$A1023,'Growth rates'!$C$4:$C$999,$W1023)</f>
        <v>1.7678073641040037</v>
      </c>
      <c r="AD1023" s="2">
        <f>SUMIFS('Growth rates'!I$4:I$999,'Growth rates'!$B$4:$B$999,Demands!$A1023,'Growth rates'!$C$4:$C$999,$W1023)</f>
        <v>2.0015141335846862</v>
      </c>
      <c r="AE1023" s="2">
        <f>SUMIFS('Growth rates'!J$4:J$999,'Growth rates'!$B$4:$B$999,Demands!$A1023,'Growth rates'!$C$4:$C$999,$W1023)</f>
        <v>2.2039354938983426</v>
      </c>
      <c r="AF1023" s="2">
        <f>SUMIFS('Growth rates'!K$4:K$999,'Growth rates'!$B$4:$B$999,Demands!$A1023,'Growth rates'!$C$4:$C$999,$W1023)</f>
        <v>2.3773840083427755</v>
      </c>
      <c r="AG1023" s="2">
        <f>SUMIFS('Growth rates'!L$4:L$999,'Growth rates'!$B$4:$B$999,Demands!$A1023,'Growth rates'!$C$4:$C$999,$W1023)</f>
        <v>2.5284276073681147</v>
      </c>
      <c r="AH1023" s="2">
        <f>SUMIFS('Growth rates'!M$4:M$999,'Growth rates'!$B$4:$B$999,Demands!$A1023,'Growth rates'!$C$4:$C$999,$W1023)</f>
        <v>2.6538136612953362</v>
      </c>
      <c r="AI1023" s="2">
        <f>SUMIFS('Growth rates'!N$4:N$999,'Growth rates'!$B$4:$B$999,Demands!$A1023,'Growth rates'!$C$4:$C$999,$W1023)</f>
        <v>2.7588880142789813</v>
      </c>
      <c r="AJ1023" s="2">
        <f>SUMIFS('Growth rates'!O$4:O$999,'Growth rates'!$B$4:$B$999,Demands!$A1023,'Growth rates'!$C$4:$C$999,$W1023)</f>
        <v>2.8455245319722842</v>
      </c>
      <c r="AK1023" s="2">
        <f>SUMIFS('Growth rates'!P$4:P$999,'Growth rates'!$B$4:$B$999,Demands!$A1023,'Growth rates'!$C$4:$C$999,$W1023)</f>
        <v>2.9148638282511254</v>
      </c>
      <c r="AL1023" s="2">
        <f>SUMIFS('Growth rates'!Q$4:Q$999,'Growth rates'!$B$4:$B$999,Demands!$A1023,'Growth rates'!$C$4:$C$999,$W1023)</f>
        <v>2.9741130787048644</v>
      </c>
      <c r="AM1023" s="2">
        <f>SUMIFS('Growth rates'!R$4:R$999,'Growth rates'!$B$4:$B$999,Demands!$A1023,'Growth rates'!$C$4:$C$999,$W1023)</f>
        <v>3.0257164559246745</v>
      </c>
      <c r="AN1023" s="2">
        <f>SUMIFS('Growth rates'!S$4:S$999,'Growth rates'!$B$4:$B$999,Demands!$A1023,'Growth rates'!$C$4:$C$999,$W1023)</f>
        <v>3.0704072116879075</v>
      </c>
      <c r="AO1023" s="2">
        <f>SUMIFS('Growth rates'!T$4:T$999,'Growth rates'!$B$4:$B$999,Demands!$A1023,'Growth rates'!$C$4:$C$999,$W1023)</f>
        <v>3.1068191161871912</v>
      </c>
      <c r="AP1023" s="2">
        <f>SUMIFS('Growth rates'!U$4:U$999,'Growth rates'!$B$4:$B$999,Demands!$A1023,'Growth rates'!$C$4:$C$999,$W1023)</f>
        <v>3.1334417961033618</v>
      </c>
      <c r="AR1023">
        <f>VLOOKUP(C1023&amp;A1023,Driver_elast!$A$2:$E$1161,5,FALSE)</f>
        <v>0.98859699999999995</v>
      </c>
      <c r="AS1023">
        <f t="shared" si="321"/>
        <v>0.98859699999999995</v>
      </c>
      <c r="AT1023">
        <f t="shared" si="322"/>
        <v>0.19771939999999999</v>
      </c>
      <c r="AV1023" s="2" cm="1">
        <f t="array" ref="AV1023">TREND($AR1023:$AS1023,$AR$3:$AS$3,AV$1)</f>
        <v>0.98859699999999995</v>
      </c>
      <c r="AW1023" s="2" cm="1">
        <f t="array" ref="AW1023">TREND($AR1023:$AS1023,$AR$3:$AS$3,AW$1)</f>
        <v>0.98859699999999995</v>
      </c>
      <c r="AX1023" s="2" cm="1">
        <f t="array" ref="AX1023">TREND($AR1023:$AS1023,$AR$3:$AS$3,AX$1)</f>
        <v>0.98859699999999995</v>
      </c>
      <c r="AY1023" s="2" cm="1">
        <f t="array" ref="AY1023">TREND($AR1023:$AS1023,$AR$3:$AS$3,AY$1)</f>
        <v>0.98859699999999995</v>
      </c>
      <c r="AZ1023" s="2" cm="1">
        <f t="array" ref="AZ1023">TREND($AR1023:$AS1023,$AR$3:$AS$3,AZ$1)</f>
        <v>0.98859699999999995</v>
      </c>
      <c r="BA1023" s="2" cm="1">
        <f t="array" ref="BA1023">TREND($AR1023:$AS1023,$AR$3:$AS$3,BA$1)</f>
        <v>0.98859699999999995</v>
      </c>
      <c r="BB1023" s="2" cm="1">
        <f t="array" ref="BB1023">TREND($AR1023:$AS1023,$AR$3:$AS$3,BB$1)</f>
        <v>0.98859699999999995</v>
      </c>
      <c r="BC1023" s="2" cm="1">
        <f t="array" ref="BC1023">TREND($AR1023:$AS1023,$AR$3:$AS$3,BC$1)</f>
        <v>0.98859699999999995</v>
      </c>
      <c r="BD1023" s="2" cm="1">
        <f t="array" ref="BD1023">TREND($AR1023:$AS1023,$AR$3:$AS$3,BD$1)</f>
        <v>0.98859699999999995</v>
      </c>
      <c r="BE1023" s="2" cm="1">
        <f t="array" ref="BE1023">TREND($AR1023:$AS1023,$AR$3:$AS$3,BE$1)</f>
        <v>0.98859699999999995</v>
      </c>
      <c r="BF1023" s="20" cm="1">
        <f t="array" ref="BF1023">TREND($AS1023:$AT1023,$AS$3:$AT$3,BF$1)</f>
        <v>0.88973730000000018</v>
      </c>
      <c r="BG1023" s="20" cm="1">
        <f t="array" ref="BG1023">TREND($AS1023:$AT1023,$AS$3:$AT$3,BG$1)</f>
        <v>0.79087760000000173</v>
      </c>
      <c r="BH1023" s="20" cm="1">
        <f t="array" ref="BH1023">TREND($AS1023:$AT1023,$AS$3:$AT$3,BH$1)</f>
        <v>0.69201789999999619</v>
      </c>
      <c r="BI1023" s="20" cm="1">
        <f t="array" ref="BI1023">TREND($AS1023:$AT1023,$AS$3:$AT$3,BI$1)</f>
        <v>0.59315819999999775</v>
      </c>
      <c r="BJ1023" s="20" cm="1">
        <f t="array" ref="BJ1023">TREND($AS1023:$AT1023,$AS$3:$AT$3,BJ$1)</f>
        <v>0.49429849999999931</v>
      </c>
      <c r="BK1023" s="20" cm="1">
        <f t="array" ref="BK1023">TREND($AS1023:$AT1023,$AS$3:$AT$3,BK$1)</f>
        <v>0.39543880000000087</v>
      </c>
      <c r="BL1023" s="20" cm="1">
        <f t="array" ref="BL1023">TREND($AS1023:$AT1023,$AS$3:$AT$3,BL$1)</f>
        <v>0.29657910000000243</v>
      </c>
      <c r="BM1023" s="20" cm="1">
        <f t="array" ref="BM1023">TREND($AS1023:$AT1023,$AS$3:$AT$3,BM$1)</f>
        <v>0.19771939999999688</v>
      </c>
    </row>
    <row r="1024" spans="1:65" x14ac:dyDescent="0.35">
      <c r="A1024" t="str">
        <f>IF(BYDem!B1022="","\I:",BYDem!B1022)</f>
        <v>SaudiArabia</v>
      </c>
      <c r="B1024" t="str">
        <f>BYDem!E1022</f>
        <v>RCK</v>
      </c>
      <c r="C1024" t="str">
        <f t="shared" si="323"/>
        <v>RCK</v>
      </c>
      <c r="D1024" s="4">
        <f>SUMIFS(BYDem!$M$2:$M$2000,BYDem!$B$2:$B$2000,Demands!$A1024,BYDem!$E$2:$E$2000,Demands!$B1024)</f>
        <v>22.7107012727522</v>
      </c>
      <c r="E1024" s="4">
        <f t="shared" si="304"/>
        <v>23.321456112786905</v>
      </c>
      <c r="F1024" s="4">
        <f t="shared" si="305"/>
        <v>26.405544874483706</v>
      </c>
      <c r="G1024" s="4">
        <f t="shared" si="306"/>
        <v>29.306571646627745</v>
      </c>
      <c r="H1024" s="4">
        <f t="shared" si="307"/>
        <v>32.004989426235483</v>
      </c>
      <c r="I1024" s="4">
        <f t="shared" si="308"/>
        <v>34.448520916940964</v>
      </c>
      <c r="J1024" s="4">
        <f t="shared" si="309"/>
        <v>36.539443405213014</v>
      </c>
      <c r="K1024" s="4">
        <f t="shared" si="310"/>
        <v>38.194927360846286</v>
      </c>
      <c r="L1024" s="4">
        <f t="shared" si="311"/>
        <v>39.393547339727903</v>
      </c>
      <c r="M1024" s="4">
        <f t="shared" si="312"/>
        <v>40.125176419320802</v>
      </c>
      <c r="N1024" s="4">
        <f t="shared" si="313"/>
        <v>40.335547396072791</v>
      </c>
      <c r="O1024" s="4">
        <f t="shared" si="314"/>
        <v>40.226839185285598</v>
      </c>
      <c r="P1024" s="4">
        <f t="shared" si="315"/>
        <v>39.958754724765257</v>
      </c>
      <c r="Q1024" s="4">
        <f t="shared" si="316"/>
        <v>39.652350456359507</v>
      </c>
      <c r="R1024" s="4">
        <f t="shared" si="317"/>
        <v>39.358234082637544</v>
      </c>
      <c r="S1024" s="4">
        <f t="shared" si="318"/>
        <v>39.083178599988287</v>
      </c>
      <c r="T1024" s="4">
        <f t="shared" si="319"/>
        <v>38.826115328144581</v>
      </c>
      <c r="U1024" s="4">
        <f t="shared" si="320"/>
        <v>38.618895077923554</v>
      </c>
      <c r="W1024" s="5" t="str">
        <f>VLOOKUP(C1024&amp;A1024,Driver_elast!$A$2:$D$1161,4,FALSE)</f>
        <v>POP</v>
      </c>
      <c r="X1024" s="5">
        <v>1</v>
      </c>
      <c r="Y1024" s="2">
        <f>SUMIFS('Growth rates'!D$4:D$999,'Growth rates'!$B$4:$B$999,Demands!$A1024,'Growth rates'!$C$4:$C$999,$W1024)</f>
        <v>1</v>
      </c>
      <c r="Z1024" s="2">
        <f>SUMIFS('Growth rates'!E$4:E$999,'Growth rates'!$B$4:$B$999,Demands!$A1024,'Growth rates'!$C$4:$C$999,$W1024)</f>
        <v>1.016799141516564</v>
      </c>
      <c r="AA1024" s="2">
        <f>SUMIFS('Growth rates'!F$4:F$999,'Growth rates'!$B$4:$B$999,Demands!$A1024,'Growth rates'!$C$4:$C$999,$W1024)</f>
        <v>1.1007948490993849</v>
      </c>
      <c r="AB1024" s="2">
        <f>SUMIFS('Growth rates'!G$4:G$999,'Growth rates'!$B$4:$B$999,Demands!$A1024,'Growth rates'!$C$4:$C$999,$W1024)</f>
        <v>1.1763412376572813</v>
      </c>
      <c r="AC1024" s="2">
        <f>SUMIFS('Growth rates'!H$4:H$999,'Growth rates'!$B$4:$B$999,Demands!$A1024,'Growth rates'!$C$4:$C$999,$W1024)</f>
        <v>1.2440006483945356</v>
      </c>
      <c r="AD1024" s="2">
        <f>SUMIFS('Growth rates'!I$4:I$999,'Growth rates'!$B$4:$B$999,Demands!$A1024,'Growth rates'!$C$4:$C$999,$W1024)</f>
        <v>1.303330269536872</v>
      </c>
      <c r="AE1024" s="2">
        <f>SUMIFS('Growth rates'!J$4:J$999,'Growth rates'!$B$4:$B$999,Demands!$A1024,'Growth rates'!$C$4:$C$999,$W1024)</f>
        <v>1.3527468342929356</v>
      </c>
      <c r="AF1024" s="2">
        <f>SUMIFS('Growth rates'!K$4:K$999,'Growth rates'!$B$4:$B$999,Demands!$A1024,'Growth rates'!$C$4:$C$999,$W1024)</f>
        <v>1.3910319788178245</v>
      </c>
      <c r="AG1024" s="2">
        <f>SUMIFS('Growth rates'!L$4:L$999,'Growth rates'!$B$4:$B$999,Demands!$A1024,'Growth rates'!$C$4:$C$999,$W1024)</f>
        <v>1.4183006298586334</v>
      </c>
      <c r="AH1024" s="2">
        <f>SUMIFS('Growth rates'!M$4:M$999,'Growth rates'!$B$4:$B$999,Demands!$A1024,'Growth rates'!$C$4:$C$999,$W1024)</f>
        <v>1.4347551370726401</v>
      </c>
      <c r="AI1024" s="2">
        <f>SUMIFS('Growth rates'!N$4:N$999,'Growth rates'!$B$4:$B$999,Demands!$A1024,'Growth rates'!$C$4:$C$999,$W1024)</f>
        <v>1.4399761511423597</v>
      </c>
      <c r="AJ1024" s="2">
        <f>SUMIFS('Growth rates'!O$4:O$999,'Growth rates'!$B$4:$B$999,Demands!$A1024,'Growth rates'!$C$4:$C$999,$W1024)</f>
        <v>1.4369458176826446</v>
      </c>
      <c r="AK1024" s="2">
        <f>SUMIFS('Growth rates'!P$4:P$999,'Growth rates'!$B$4:$B$999,Demands!$A1024,'Growth rates'!$C$4:$C$999,$W1024)</f>
        <v>1.4284000949028313</v>
      </c>
      <c r="AL1024" s="2">
        <f>SUMIFS('Growth rates'!Q$4:Q$999,'Growth rates'!$B$4:$B$999,Demands!$A1024,'Growth rates'!$C$4:$C$999,$W1024)</f>
        <v>1.4169967515330484</v>
      </c>
      <c r="AM1024" s="2">
        <f>SUMIFS('Growth rates'!R$4:R$999,'Growth rates'!$B$4:$B$999,Demands!$A1024,'Growth rates'!$C$4:$C$999,$W1024)</f>
        <v>1.4038656900978459</v>
      </c>
      <c r="AN1024" s="2">
        <f>SUMIFS('Growth rates'!S$4:S$999,'Growth rates'!$B$4:$B$999,Demands!$A1024,'Growth rates'!$C$4:$C$999,$W1024)</f>
        <v>1.3885442006388962</v>
      </c>
      <c r="AO1024" s="2">
        <f>SUMIFS('Growth rates'!T$4:T$999,'Growth rates'!$B$4:$B$999,Demands!$A1024,'Growth rates'!$C$4:$C$999,$W1024)</f>
        <v>1.3695273181046235</v>
      </c>
      <c r="AP1024" s="2">
        <f>SUMIFS('Growth rates'!U$4:U$999,'Growth rates'!$B$4:$B$999,Demands!$A1024,'Growth rates'!$C$4:$C$999,$W1024)</f>
        <v>1.346697646015639</v>
      </c>
      <c r="AR1024">
        <f>VLOOKUP(C1024&amp;A1024,Driver_elast!$A$2:$E$1161,5,FALSE)</f>
        <v>1.6008450000000001</v>
      </c>
      <c r="AS1024">
        <f t="shared" si="321"/>
        <v>1.6008450000000001</v>
      </c>
      <c r="AT1024">
        <f t="shared" si="322"/>
        <v>0.32016900000000004</v>
      </c>
      <c r="AV1024" s="2" cm="1">
        <f t="array" ref="AV1024">TREND($AR1024:$AS1024,$AR$3:$AS$3,AV$1)</f>
        <v>1.6008450000000001</v>
      </c>
      <c r="AW1024" s="2" cm="1">
        <f t="array" ref="AW1024">TREND($AR1024:$AS1024,$AR$3:$AS$3,AW$1)</f>
        <v>1.6008450000000001</v>
      </c>
      <c r="AX1024" s="2" cm="1">
        <f t="array" ref="AX1024">TREND($AR1024:$AS1024,$AR$3:$AS$3,AX$1)</f>
        <v>1.6008450000000001</v>
      </c>
      <c r="AY1024" s="2" cm="1">
        <f t="array" ref="AY1024">TREND($AR1024:$AS1024,$AR$3:$AS$3,AY$1)</f>
        <v>1.6008450000000001</v>
      </c>
      <c r="AZ1024" s="2" cm="1">
        <f t="array" ref="AZ1024">TREND($AR1024:$AS1024,$AR$3:$AS$3,AZ$1)</f>
        <v>1.6008450000000001</v>
      </c>
      <c r="BA1024" s="2" cm="1">
        <f t="array" ref="BA1024">TREND($AR1024:$AS1024,$AR$3:$AS$3,BA$1)</f>
        <v>1.6008450000000001</v>
      </c>
      <c r="BB1024" s="2" cm="1">
        <f t="array" ref="BB1024">TREND($AR1024:$AS1024,$AR$3:$AS$3,BB$1)</f>
        <v>1.6008450000000001</v>
      </c>
      <c r="BC1024" s="2" cm="1">
        <f t="array" ref="BC1024">TREND($AR1024:$AS1024,$AR$3:$AS$3,BC$1)</f>
        <v>1.6008450000000001</v>
      </c>
      <c r="BD1024" s="2" cm="1">
        <f t="array" ref="BD1024">TREND($AR1024:$AS1024,$AR$3:$AS$3,BD$1)</f>
        <v>1.6008450000000001</v>
      </c>
      <c r="BE1024" s="2" cm="1">
        <f t="array" ref="BE1024">TREND($AR1024:$AS1024,$AR$3:$AS$3,BE$1)</f>
        <v>1.6008450000000001</v>
      </c>
      <c r="BF1024" s="20" cm="1">
        <f t="array" ref="BF1024">TREND($AS1024:$AT1024,$AS$3:$AT$3,BF$1)</f>
        <v>1.4407605000000103</v>
      </c>
      <c r="BG1024" s="20" cm="1">
        <f t="array" ref="BG1024">TREND($AS1024:$AT1024,$AS$3:$AT$3,BG$1)</f>
        <v>1.2806759999999997</v>
      </c>
      <c r="BH1024" s="20" cm="1">
        <f t="array" ref="BH1024">TREND($AS1024:$AT1024,$AS$3:$AT$3,BH$1)</f>
        <v>1.1205915000000033</v>
      </c>
      <c r="BI1024" s="20" cm="1">
        <f t="array" ref="BI1024">TREND($AS1024:$AT1024,$AS$3:$AT$3,BI$1)</f>
        <v>0.96050700000000688</v>
      </c>
      <c r="BJ1024" s="20" cm="1">
        <f t="array" ref="BJ1024">TREND($AS1024:$AT1024,$AS$3:$AT$3,BJ$1)</f>
        <v>0.80042250000001047</v>
      </c>
      <c r="BK1024" s="20" cm="1">
        <f t="array" ref="BK1024">TREND($AS1024:$AT1024,$AS$3:$AT$3,BK$1)</f>
        <v>0.64033799999999985</v>
      </c>
      <c r="BL1024" s="20" cm="1">
        <f t="array" ref="BL1024">TREND($AS1024:$AT1024,$AS$3:$AT$3,BL$1)</f>
        <v>0.48025350000000344</v>
      </c>
      <c r="BM1024" s="20" cm="1">
        <f t="array" ref="BM1024">TREND($AS1024:$AT1024,$AS$3:$AT$3,BM$1)</f>
        <v>0.32016900000000703</v>
      </c>
    </row>
    <row r="1025" spans="1:65" x14ac:dyDescent="0.35">
      <c r="A1025" t="str">
        <f>IF(BYDem!B1023="","\I:",BYDem!B1023)</f>
        <v>SaudiArabia</v>
      </c>
      <c r="B1025" t="str">
        <f>BYDem!E1023</f>
        <v>REA</v>
      </c>
      <c r="C1025" t="str">
        <f t="shared" si="323"/>
        <v>REA</v>
      </c>
      <c r="D1025" s="4">
        <f>SUMIFS(BYDem!$M$2:$M$2000,BYDem!$B$2:$B$2000,Demands!$A1025,BYDem!$E$2:$E$2000,Demands!$B1025)</f>
        <v>107.16569323166701</v>
      </c>
      <c r="E1025" s="4">
        <f t="shared" si="304"/>
        <v>103.84770786335964</v>
      </c>
      <c r="F1025" s="4">
        <f t="shared" si="305"/>
        <v>131.97181857407216</v>
      </c>
      <c r="G1025" s="4">
        <f t="shared" si="306"/>
        <v>178.84753879280015</v>
      </c>
      <c r="H1025" s="4">
        <f t="shared" si="307"/>
        <v>222.55009172551362</v>
      </c>
      <c r="I1025" s="4">
        <f t="shared" si="308"/>
        <v>262.70386747826439</v>
      </c>
      <c r="J1025" s="4">
        <f t="shared" si="309"/>
        <v>298.49526822322423</v>
      </c>
      <c r="K1025" s="4">
        <f t="shared" si="310"/>
        <v>331.21859075073786</v>
      </c>
      <c r="L1025" s="4">
        <f t="shared" si="311"/>
        <v>363.13972033134877</v>
      </c>
      <c r="M1025" s="4">
        <f t="shared" si="312"/>
        <v>393.64336528294086</v>
      </c>
      <c r="N1025" s="4">
        <f t="shared" si="313"/>
        <v>422.03264713629812</v>
      </c>
      <c r="O1025" s="4">
        <f t="shared" si="314"/>
        <v>447.39083462207327</v>
      </c>
      <c r="P1025" s="4">
        <f t="shared" si="315"/>
        <v>468.75387665093189</v>
      </c>
      <c r="Q1025" s="4">
        <f t="shared" si="316"/>
        <v>486.70722254865063</v>
      </c>
      <c r="R1025" s="4">
        <f t="shared" si="317"/>
        <v>501.33172873720576</v>
      </c>
      <c r="S1025" s="4">
        <f t="shared" si="318"/>
        <v>512.97956621409401</v>
      </c>
      <c r="T1025" s="4">
        <f t="shared" si="319"/>
        <v>521.89840687934986</v>
      </c>
      <c r="U1025" s="4">
        <f t="shared" si="320"/>
        <v>527.89102110135013</v>
      </c>
      <c r="W1025" s="5" t="str">
        <f>VLOOKUP(C1025&amp;A1025,Driver_elast!$A$2:$D$1161,4,FALSE)</f>
        <v>GDPPCAP</v>
      </c>
      <c r="X1025" s="5">
        <v>0</v>
      </c>
      <c r="Y1025" s="2">
        <f>SUMIFS('Growth rates'!D$4:D$999,'Growth rates'!$B$4:$B$999,Demands!$A1025,'Growth rates'!$C$4:$C$999,$W1025)</f>
        <v>1</v>
      </c>
      <c r="Z1025" s="2">
        <f>SUMIFS('Growth rates'!E$4:E$999,'Growth rates'!$B$4:$B$999,Demands!$A1025,'Growth rates'!$C$4:$C$999,$W1025)</f>
        <v>0.98615832581066754</v>
      </c>
      <c r="AA1025" s="2">
        <f>SUMIFS('Growth rates'!F$4:F$999,'Growth rates'!$B$4:$B$999,Demands!$A1025,'Growth rates'!$C$4:$C$999,$W1025)</f>
        <v>1.105556713675049</v>
      </c>
      <c r="AB1025" s="2">
        <f>SUMIFS('Growth rates'!G$4:G$999,'Growth rates'!$B$4:$B$999,Demands!$A1025,'Growth rates'!$C$4:$C$999,$W1025)</f>
        <v>1.2811135362774968</v>
      </c>
      <c r="AC1025" s="2">
        <f>SUMIFS('Growth rates'!H$4:H$999,'Growth rates'!$B$4:$B$999,Demands!$A1025,'Growth rates'!$C$4:$C$999,$W1025)</f>
        <v>1.4210662722607708</v>
      </c>
      <c r="AD1025" s="2">
        <f>SUMIFS('Growth rates'!I$4:I$999,'Growth rates'!$B$4:$B$999,Demands!$A1025,'Growth rates'!$C$4:$C$999,$W1025)</f>
        <v>1.5356922035547513</v>
      </c>
      <c r="AE1025" s="2">
        <f>SUMIFS('Growth rates'!J$4:J$999,'Growth rates'!$B$4:$B$999,Demands!$A1025,'Growth rates'!$C$4:$C$999,$W1025)</f>
        <v>1.6292298292831087</v>
      </c>
      <c r="AF1025" s="2">
        <f>SUMIFS('Growth rates'!K$4:K$999,'Growth rates'!$B$4:$B$999,Demands!$A1025,'Growth rates'!$C$4:$C$999,$W1025)</f>
        <v>1.7090793342962594</v>
      </c>
      <c r="AG1025" s="2">
        <f>SUMIFS('Growth rates'!L$4:L$999,'Growth rates'!$B$4:$B$999,Demands!$A1025,'Growth rates'!$C$4:$C$999,$W1025)</f>
        <v>1.7827162691312715</v>
      </c>
      <c r="AH1025" s="2">
        <f>SUMIFS('Growth rates'!M$4:M$999,'Growth rates'!$B$4:$B$999,Demands!$A1025,'Growth rates'!$C$4:$C$999,$W1025)</f>
        <v>1.8496631186210408</v>
      </c>
      <c r="AI1025" s="2">
        <f>SUMIFS('Growth rates'!N$4:N$999,'Growth rates'!$B$4:$B$999,Demands!$A1025,'Growth rates'!$C$4:$C$999,$W1025)</f>
        <v>1.9159261853679352</v>
      </c>
      <c r="AJ1025" s="2">
        <f>SUMIFS('Growth rates'!O$4:O$999,'Growth rates'!$B$4:$B$999,Demands!$A1025,'Growth rates'!$C$4:$C$999,$W1025)</f>
        <v>1.9802587522480497</v>
      </c>
      <c r="AK1025" s="2">
        <f>SUMIFS('Growth rates'!P$4:P$999,'Growth rates'!$B$4:$B$999,Demands!$A1025,'Growth rates'!$C$4:$C$999,$W1025)</f>
        <v>2.0406494221420615</v>
      </c>
      <c r="AL1025" s="2">
        <f>SUMIFS('Growth rates'!Q$4:Q$999,'Growth rates'!$B$4:$B$999,Demands!$A1025,'Growth rates'!$C$4:$C$999,$W1025)</f>
        <v>2.0988848954573642</v>
      </c>
      <c r="AM1025" s="2">
        <f>SUMIFS('Growth rates'!R$4:R$999,'Growth rates'!$B$4:$B$999,Demands!$A1025,'Growth rates'!$C$4:$C$999,$W1025)</f>
        <v>2.155274879403736</v>
      </c>
      <c r="AN1025" s="2">
        <f>SUMIFS('Growth rates'!S$4:S$999,'Growth rates'!$B$4:$B$999,Demands!$A1025,'Growth rates'!$C$4:$C$999,$W1025)</f>
        <v>2.2112419685849072</v>
      </c>
      <c r="AO1025" s="2">
        <f>SUMIFS('Growth rates'!T$4:T$999,'Growth rates'!$B$4:$B$999,Demands!$A1025,'Growth rates'!$C$4:$C$999,$W1025)</f>
        <v>2.2685338767005452</v>
      </c>
      <c r="AP1025" s="2">
        <f>SUMIFS('Growth rates'!U$4:U$999,'Growth rates'!$B$4:$B$999,Demands!$A1025,'Growth rates'!$C$4:$C$999,$W1025)</f>
        <v>2.3267596890616176</v>
      </c>
      <c r="AR1025">
        <f>VLOOKUP(C1025&amp;A1025,Driver_elast!$A$2:$E$1161,5,FALSE)</f>
        <v>2.236815</v>
      </c>
      <c r="AS1025">
        <f t="shared" si="321"/>
        <v>2.236815</v>
      </c>
      <c r="AT1025">
        <f t="shared" si="322"/>
        <v>0.44736300000000001</v>
      </c>
      <c r="AV1025" s="2" cm="1">
        <f t="array" ref="AV1025">TREND($AR1025:$AS1025,$AR$3:$AS$3,AV$1)</f>
        <v>2.236815</v>
      </c>
      <c r="AW1025" s="2" cm="1">
        <f t="array" ref="AW1025">TREND($AR1025:$AS1025,$AR$3:$AS$3,AW$1)</f>
        <v>2.236815</v>
      </c>
      <c r="AX1025" s="2" cm="1">
        <f t="array" ref="AX1025">TREND($AR1025:$AS1025,$AR$3:$AS$3,AX$1)</f>
        <v>2.236815</v>
      </c>
      <c r="AY1025" s="2" cm="1">
        <f t="array" ref="AY1025">TREND($AR1025:$AS1025,$AR$3:$AS$3,AY$1)</f>
        <v>2.236815</v>
      </c>
      <c r="AZ1025" s="2" cm="1">
        <f t="array" ref="AZ1025">TREND($AR1025:$AS1025,$AR$3:$AS$3,AZ$1)</f>
        <v>2.236815</v>
      </c>
      <c r="BA1025" s="2" cm="1">
        <f t="array" ref="BA1025">TREND($AR1025:$AS1025,$AR$3:$AS$3,BA$1)</f>
        <v>2.236815</v>
      </c>
      <c r="BB1025" s="2" cm="1">
        <f t="array" ref="BB1025">TREND($AR1025:$AS1025,$AR$3:$AS$3,BB$1)</f>
        <v>2.236815</v>
      </c>
      <c r="BC1025" s="2" cm="1">
        <f t="array" ref="BC1025">TREND($AR1025:$AS1025,$AR$3:$AS$3,BC$1)</f>
        <v>2.236815</v>
      </c>
      <c r="BD1025" s="2" cm="1">
        <f t="array" ref="BD1025">TREND($AR1025:$AS1025,$AR$3:$AS$3,BD$1)</f>
        <v>2.236815</v>
      </c>
      <c r="BE1025" s="2" cm="1">
        <f t="array" ref="BE1025">TREND($AR1025:$AS1025,$AR$3:$AS$3,BE$1)</f>
        <v>2.236815</v>
      </c>
      <c r="BF1025" s="20" cm="1">
        <f t="array" ref="BF1025">TREND($AS1025:$AT1025,$AS$3:$AT$3,BF$1)</f>
        <v>2.013133499999995</v>
      </c>
      <c r="BG1025" s="20" cm="1">
        <f t="array" ref="BG1025">TREND($AS1025:$AT1025,$AS$3:$AT$3,BG$1)</f>
        <v>1.7894519999999972</v>
      </c>
      <c r="BH1025" s="20" cm="1">
        <f t="array" ref="BH1025">TREND($AS1025:$AT1025,$AS$3:$AT$3,BH$1)</f>
        <v>1.5657704999999993</v>
      </c>
      <c r="BI1025" s="20" cm="1">
        <f t="array" ref="BI1025">TREND($AS1025:$AT1025,$AS$3:$AT$3,BI$1)</f>
        <v>1.3420890000000014</v>
      </c>
      <c r="BJ1025" s="20" cm="1">
        <f t="array" ref="BJ1025">TREND($AS1025:$AT1025,$AS$3:$AT$3,BJ$1)</f>
        <v>1.1184074999999893</v>
      </c>
      <c r="BK1025" s="20" cm="1">
        <f t="array" ref="BK1025">TREND($AS1025:$AT1025,$AS$3:$AT$3,BK$1)</f>
        <v>0.89472599999999147</v>
      </c>
      <c r="BL1025" s="20" cm="1">
        <f t="array" ref="BL1025">TREND($AS1025:$AT1025,$AS$3:$AT$3,BL$1)</f>
        <v>0.6710444999999936</v>
      </c>
      <c r="BM1025" s="20" cm="1">
        <f t="array" ref="BM1025">TREND($AS1025:$AT1025,$AS$3:$AT$3,BM$1)</f>
        <v>0.44736299999999574</v>
      </c>
    </row>
    <row r="1026" spans="1:65" x14ac:dyDescent="0.35">
      <c r="A1026" t="str">
        <f>IF(BYDem!B1024="","\I:",BYDem!B1024)</f>
        <v>SaudiArabia</v>
      </c>
      <c r="B1026" t="str">
        <f>BYDem!E1024</f>
        <v>RHW</v>
      </c>
      <c r="C1026" t="str">
        <f t="shared" si="323"/>
        <v>RHW</v>
      </c>
      <c r="D1026" s="4">
        <f>SUMIFS(BYDem!$M$2:$M$2000,BYDem!$B$2:$B$2000,Demands!$A1026,BYDem!$E$2:$E$2000,Demands!$B1026)</f>
        <v>26.598462150788698</v>
      </c>
      <c r="E1026" s="4">
        <f t="shared" si="304"/>
        <v>27.313769850932889</v>
      </c>
      <c r="F1026" s="4">
        <f t="shared" si="305"/>
        <v>30.925812350742675</v>
      </c>
      <c r="G1026" s="4">
        <f t="shared" si="306"/>
        <v>34.323455156686158</v>
      </c>
      <c r="H1026" s="4">
        <f t="shared" si="307"/>
        <v>37.48380508670018</v>
      </c>
      <c r="I1026" s="4">
        <f t="shared" si="308"/>
        <v>40.345635687579453</v>
      </c>
      <c r="J1026" s="4">
        <f t="shared" si="309"/>
        <v>42.794495456223544</v>
      </c>
      <c r="K1026" s="4">
        <f t="shared" si="310"/>
        <v>44.733375581778262</v>
      </c>
      <c r="L1026" s="4">
        <f t="shared" si="311"/>
        <v>46.137182877668003</v>
      </c>
      <c r="M1026" s="4">
        <f t="shared" si="312"/>
        <v>46.994056830975474</v>
      </c>
      <c r="N1026" s="4">
        <f t="shared" si="313"/>
        <v>47.240440436464382</v>
      </c>
      <c r="O1026" s="4">
        <f t="shared" si="314"/>
        <v>47.113122869499939</v>
      </c>
      <c r="P1026" s="4">
        <f t="shared" si="315"/>
        <v>46.79914602260618</v>
      </c>
      <c r="Q1026" s="4">
        <f t="shared" si="316"/>
        <v>46.440289541771378</v>
      </c>
      <c r="R1026" s="4">
        <f t="shared" si="317"/>
        <v>46.09582447482267</v>
      </c>
      <c r="S1026" s="4">
        <f t="shared" si="318"/>
        <v>45.7736832623278</v>
      </c>
      <c r="T1026" s="4">
        <f t="shared" si="319"/>
        <v>45.472614280600844</v>
      </c>
      <c r="U1026" s="4">
        <f t="shared" si="320"/>
        <v>45.229920762854043</v>
      </c>
      <c r="W1026" s="5" t="str">
        <f>VLOOKUP(C1026&amp;A1026,Driver_elast!$A$2:$D$1161,4,FALSE)</f>
        <v>POP</v>
      </c>
      <c r="X1026" s="5">
        <v>1</v>
      </c>
      <c r="Y1026" s="2">
        <f>SUMIFS('Growth rates'!D$4:D$999,'Growth rates'!$B$4:$B$999,Demands!$A1026,'Growth rates'!$C$4:$C$999,$W1026)</f>
        <v>1</v>
      </c>
      <c r="Z1026" s="2">
        <f>SUMIFS('Growth rates'!E$4:E$999,'Growth rates'!$B$4:$B$999,Demands!$A1026,'Growth rates'!$C$4:$C$999,$W1026)</f>
        <v>1.016799141516564</v>
      </c>
      <c r="AA1026" s="2">
        <f>SUMIFS('Growth rates'!F$4:F$999,'Growth rates'!$B$4:$B$999,Demands!$A1026,'Growth rates'!$C$4:$C$999,$W1026)</f>
        <v>1.1007948490993849</v>
      </c>
      <c r="AB1026" s="2">
        <f>SUMIFS('Growth rates'!G$4:G$999,'Growth rates'!$B$4:$B$999,Demands!$A1026,'Growth rates'!$C$4:$C$999,$W1026)</f>
        <v>1.1763412376572813</v>
      </c>
      <c r="AC1026" s="2">
        <f>SUMIFS('Growth rates'!H$4:H$999,'Growth rates'!$B$4:$B$999,Demands!$A1026,'Growth rates'!$C$4:$C$999,$W1026)</f>
        <v>1.2440006483945356</v>
      </c>
      <c r="AD1026" s="2">
        <f>SUMIFS('Growth rates'!I$4:I$999,'Growth rates'!$B$4:$B$999,Demands!$A1026,'Growth rates'!$C$4:$C$999,$W1026)</f>
        <v>1.303330269536872</v>
      </c>
      <c r="AE1026" s="2">
        <f>SUMIFS('Growth rates'!J$4:J$999,'Growth rates'!$B$4:$B$999,Demands!$A1026,'Growth rates'!$C$4:$C$999,$W1026)</f>
        <v>1.3527468342929356</v>
      </c>
      <c r="AF1026" s="2">
        <f>SUMIFS('Growth rates'!K$4:K$999,'Growth rates'!$B$4:$B$999,Demands!$A1026,'Growth rates'!$C$4:$C$999,$W1026)</f>
        <v>1.3910319788178245</v>
      </c>
      <c r="AG1026" s="2">
        <f>SUMIFS('Growth rates'!L$4:L$999,'Growth rates'!$B$4:$B$999,Demands!$A1026,'Growth rates'!$C$4:$C$999,$W1026)</f>
        <v>1.4183006298586334</v>
      </c>
      <c r="AH1026" s="2">
        <f>SUMIFS('Growth rates'!M$4:M$999,'Growth rates'!$B$4:$B$999,Demands!$A1026,'Growth rates'!$C$4:$C$999,$W1026)</f>
        <v>1.4347551370726401</v>
      </c>
      <c r="AI1026" s="2">
        <f>SUMIFS('Growth rates'!N$4:N$999,'Growth rates'!$B$4:$B$999,Demands!$A1026,'Growth rates'!$C$4:$C$999,$W1026)</f>
        <v>1.4399761511423597</v>
      </c>
      <c r="AJ1026" s="2">
        <f>SUMIFS('Growth rates'!O$4:O$999,'Growth rates'!$B$4:$B$999,Demands!$A1026,'Growth rates'!$C$4:$C$999,$W1026)</f>
        <v>1.4369458176826446</v>
      </c>
      <c r="AK1026" s="2">
        <f>SUMIFS('Growth rates'!P$4:P$999,'Growth rates'!$B$4:$B$999,Demands!$A1026,'Growth rates'!$C$4:$C$999,$W1026)</f>
        <v>1.4284000949028313</v>
      </c>
      <c r="AL1026" s="2">
        <f>SUMIFS('Growth rates'!Q$4:Q$999,'Growth rates'!$B$4:$B$999,Demands!$A1026,'Growth rates'!$C$4:$C$999,$W1026)</f>
        <v>1.4169967515330484</v>
      </c>
      <c r="AM1026" s="2">
        <f>SUMIFS('Growth rates'!R$4:R$999,'Growth rates'!$B$4:$B$999,Demands!$A1026,'Growth rates'!$C$4:$C$999,$W1026)</f>
        <v>1.4038656900978459</v>
      </c>
      <c r="AN1026" s="2">
        <f>SUMIFS('Growth rates'!S$4:S$999,'Growth rates'!$B$4:$B$999,Demands!$A1026,'Growth rates'!$C$4:$C$999,$W1026)</f>
        <v>1.3885442006388962</v>
      </c>
      <c r="AO1026" s="2">
        <f>SUMIFS('Growth rates'!T$4:T$999,'Growth rates'!$B$4:$B$999,Demands!$A1026,'Growth rates'!$C$4:$C$999,$W1026)</f>
        <v>1.3695273181046235</v>
      </c>
      <c r="AP1026" s="2">
        <f>SUMIFS('Growth rates'!U$4:U$999,'Growth rates'!$B$4:$B$999,Demands!$A1026,'Growth rates'!$C$4:$C$999,$W1026)</f>
        <v>1.346697646015639</v>
      </c>
      <c r="AR1026">
        <f>VLOOKUP(C1026&amp;A1026,Driver_elast!$A$2:$E$1161,5,FALSE)</f>
        <v>1.6008450000000001</v>
      </c>
      <c r="AS1026">
        <f t="shared" si="321"/>
        <v>1.6008450000000001</v>
      </c>
      <c r="AT1026">
        <f t="shared" si="322"/>
        <v>0.32016900000000004</v>
      </c>
      <c r="AV1026" s="2" cm="1">
        <f t="array" ref="AV1026">TREND($AR1026:$AS1026,$AR$3:$AS$3,AV$1)</f>
        <v>1.6008450000000001</v>
      </c>
      <c r="AW1026" s="2" cm="1">
        <f t="array" ref="AW1026">TREND($AR1026:$AS1026,$AR$3:$AS$3,AW$1)</f>
        <v>1.6008450000000001</v>
      </c>
      <c r="AX1026" s="2" cm="1">
        <f t="array" ref="AX1026">TREND($AR1026:$AS1026,$AR$3:$AS$3,AX$1)</f>
        <v>1.6008450000000001</v>
      </c>
      <c r="AY1026" s="2" cm="1">
        <f t="array" ref="AY1026">TREND($AR1026:$AS1026,$AR$3:$AS$3,AY$1)</f>
        <v>1.6008450000000001</v>
      </c>
      <c r="AZ1026" s="2" cm="1">
        <f t="array" ref="AZ1026">TREND($AR1026:$AS1026,$AR$3:$AS$3,AZ$1)</f>
        <v>1.6008450000000001</v>
      </c>
      <c r="BA1026" s="2" cm="1">
        <f t="array" ref="BA1026">TREND($AR1026:$AS1026,$AR$3:$AS$3,BA$1)</f>
        <v>1.6008450000000001</v>
      </c>
      <c r="BB1026" s="2" cm="1">
        <f t="array" ref="BB1026">TREND($AR1026:$AS1026,$AR$3:$AS$3,BB$1)</f>
        <v>1.6008450000000001</v>
      </c>
      <c r="BC1026" s="2" cm="1">
        <f t="array" ref="BC1026">TREND($AR1026:$AS1026,$AR$3:$AS$3,BC$1)</f>
        <v>1.6008450000000001</v>
      </c>
      <c r="BD1026" s="2" cm="1">
        <f t="array" ref="BD1026">TREND($AR1026:$AS1026,$AR$3:$AS$3,BD$1)</f>
        <v>1.6008450000000001</v>
      </c>
      <c r="BE1026" s="2" cm="1">
        <f t="array" ref="BE1026">TREND($AR1026:$AS1026,$AR$3:$AS$3,BE$1)</f>
        <v>1.6008450000000001</v>
      </c>
      <c r="BF1026" s="20" cm="1">
        <f t="array" ref="BF1026">TREND($AS1026:$AT1026,$AS$3:$AT$3,BF$1)</f>
        <v>1.4407605000000103</v>
      </c>
      <c r="BG1026" s="20" cm="1">
        <f t="array" ref="BG1026">TREND($AS1026:$AT1026,$AS$3:$AT$3,BG$1)</f>
        <v>1.2806759999999997</v>
      </c>
      <c r="BH1026" s="20" cm="1">
        <f t="array" ref="BH1026">TREND($AS1026:$AT1026,$AS$3:$AT$3,BH$1)</f>
        <v>1.1205915000000033</v>
      </c>
      <c r="BI1026" s="20" cm="1">
        <f t="array" ref="BI1026">TREND($AS1026:$AT1026,$AS$3:$AT$3,BI$1)</f>
        <v>0.96050700000000688</v>
      </c>
      <c r="BJ1026" s="20" cm="1">
        <f t="array" ref="BJ1026">TREND($AS1026:$AT1026,$AS$3:$AT$3,BJ$1)</f>
        <v>0.80042250000001047</v>
      </c>
      <c r="BK1026" s="20" cm="1">
        <f t="array" ref="BK1026">TREND($AS1026:$AT1026,$AS$3:$AT$3,BK$1)</f>
        <v>0.64033799999999985</v>
      </c>
      <c r="BL1026" s="20" cm="1">
        <f t="array" ref="BL1026">TREND($AS1026:$AT1026,$AS$3:$AT$3,BL$1)</f>
        <v>0.48025350000000344</v>
      </c>
      <c r="BM1026" s="20" cm="1">
        <f t="array" ref="BM1026">TREND($AS1026:$AT1026,$AS$3:$AT$3,BM$1)</f>
        <v>0.32016900000000703</v>
      </c>
    </row>
    <row r="1027" spans="1:65" x14ac:dyDescent="0.35">
      <c r="A1027" t="str">
        <f>IF(BYDem!B1025="","\I:",BYDem!B1025)</f>
        <v>SaudiArabia</v>
      </c>
      <c r="B1027" t="str">
        <f>BYDem!E1025</f>
        <v>RLI</v>
      </c>
      <c r="C1027" t="str">
        <f t="shared" si="323"/>
        <v>RLI</v>
      </c>
      <c r="D1027" s="4">
        <f>SUMIFS(BYDem!$M$2:$M$2000,BYDem!$B$2:$B$2000,Demands!$A1027,BYDem!$E$2:$E$2000,Demands!$B1027)</f>
        <v>42.216108516616202</v>
      </c>
      <c r="E1027" s="4">
        <f t="shared" si="304"/>
        <v>41.211716486776403</v>
      </c>
      <c r="F1027" s="4">
        <f t="shared" si="305"/>
        <v>49.339844152814642</v>
      </c>
      <c r="G1027" s="4">
        <f t="shared" si="306"/>
        <v>61.398824524709767</v>
      </c>
      <c r="H1027" s="4">
        <f t="shared" si="307"/>
        <v>71.119699585833587</v>
      </c>
      <c r="I1027" s="4">
        <f t="shared" si="308"/>
        <v>78.91822940455377</v>
      </c>
      <c r="J1027" s="4">
        <f t="shared" si="309"/>
        <v>85.0208298606927</v>
      </c>
      <c r="K1027" s="4">
        <f t="shared" si="310"/>
        <v>89.936591712897069</v>
      </c>
      <c r="L1027" s="4">
        <f t="shared" si="311"/>
        <v>94.159764206353273</v>
      </c>
      <c r="M1027" s="4">
        <f t="shared" si="312"/>
        <v>97.695772527737319</v>
      </c>
      <c r="N1027" s="4">
        <f t="shared" si="313"/>
        <v>100.84567549528364</v>
      </c>
      <c r="O1027" s="4">
        <f t="shared" si="314"/>
        <v>103.55461541704781</v>
      </c>
      <c r="P1027" s="4">
        <f t="shared" si="315"/>
        <v>105.76524208994448</v>
      </c>
      <c r="Q1027" s="4">
        <f t="shared" si="316"/>
        <v>107.57622114394097</v>
      </c>
      <c r="R1027" s="4">
        <f t="shared" si="317"/>
        <v>109.02132692283513</v>
      </c>
      <c r="S1027" s="4">
        <f t="shared" si="318"/>
        <v>110.15373121796208</v>
      </c>
      <c r="T1027" s="4">
        <f t="shared" si="319"/>
        <v>111.0099356773374</v>
      </c>
      <c r="U1027" s="4">
        <f t="shared" si="320"/>
        <v>111.57978775240223</v>
      </c>
      <c r="W1027" s="5" t="str">
        <f>VLOOKUP(C1027&amp;A1027,Driver_elast!$A$2:$D$1161,4,FALSE)</f>
        <v>GDPPCAP</v>
      </c>
      <c r="X1027" s="5">
        <v>1</v>
      </c>
      <c r="Y1027" s="2">
        <f>SUMIFS('Growth rates'!D$4:D$999,'Growth rates'!$B$4:$B$999,Demands!$A1027,'Growth rates'!$C$4:$C$999,$W1027)</f>
        <v>1</v>
      </c>
      <c r="Z1027" s="2">
        <f>SUMIFS('Growth rates'!E$4:E$999,'Growth rates'!$B$4:$B$999,Demands!$A1027,'Growth rates'!$C$4:$C$999,$W1027)</f>
        <v>0.98615832581066754</v>
      </c>
      <c r="AA1027" s="2">
        <f>SUMIFS('Growth rates'!F$4:F$999,'Growth rates'!$B$4:$B$999,Demands!$A1027,'Growth rates'!$C$4:$C$999,$W1027)</f>
        <v>1.105556713675049</v>
      </c>
      <c r="AB1027" s="2">
        <f>SUMIFS('Growth rates'!G$4:G$999,'Growth rates'!$B$4:$B$999,Demands!$A1027,'Growth rates'!$C$4:$C$999,$W1027)</f>
        <v>1.2811135362774968</v>
      </c>
      <c r="AC1027" s="2">
        <f>SUMIFS('Growth rates'!H$4:H$999,'Growth rates'!$B$4:$B$999,Demands!$A1027,'Growth rates'!$C$4:$C$999,$W1027)</f>
        <v>1.4210662722607708</v>
      </c>
      <c r="AD1027" s="2">
        <f>SUMIFS('Growth rates'!I$4:I$999,'Growth rates'!$B$4:$B$999,Demands!$A1027,'Growth rates'!$C$4:$C$999,$W1027)</f>
        <v>1.5356922035547513</v>
      </c>
      <c r="AE1027" s="2">
        <f>SUMIFS('Growth rates'!J$4:J$999,'Growth rates'!$B$4:$B$999,Demands!$A1027,'Growth rates'!$C$4:$C$999,$W1027)</f>
        <v>1.6292298292831087</v>
      </c>
      <c r="AF1027" s="2">
        <f>SUMIFS('Growth rates'!K$4:K$999,'Growth rates'!$B$4:$B$999,Demands!$A1027,'Growth rates'!$C$4:$C$999,$W1027)</f>
        <v>1.7090793342962594</v>
      </c>
      <c r="AG1027" s="2">
        <f>SUMIFS('Growth rates'!L$4:L$999,'Growth rates'!$B$4:$B$999,Demands!$A1027,'Growth rates'!$C$4:$C$999,$W1027)</f>
        <v>1.7827162691312715</v>
      </c>
      <c r="AH1027" s="2">
        <f>SUMIFS('Growth rates'!M$4:M$999,'Growth rates'!$B$4:$B$999,Demands!$A1027,'Growth rates'!$C$4:$C$999,$W1027)</f>
        <v>1.8496631186210408</v>
      </c>
      <c r="AI1027" s="2">
        <f>SUMIFS('Growth rates'!N$4:N$999,'Growth rates'!$B$4:$B$999,Demands!$A1027,'Growth rates'!$C$4:$C$999,$W1027)</f>
        <v>1.9159261853679352</v>
      </c>
      <c r="AJ1027" s="2">
        <f>SUMIFS('Growth rates'!O$4:O$999,'Growth rates'!$B$4:$B$999,Demands!$A1027,'Growth rates'!$C$4:$C$999,$W1027)</f>
        <v>1.9802587522480497</v>
      </c>
      <c r="AK1027" s="2">
        <f>SUMIFS('Growth rates'!P$4:P$999,'Growth rates'!$B$4:$B$999,Demands!$A1027,'Growth rates'!$C$4:$C$999,$W1027)</f>
        <v>2.0406494221420615</v>
      </c>
      <c r="AL1027" s="2">
        <f>SUMIFS('Growth rates'!Q$4:Q$999,'Growth rates'!$B$4:$B$999,Demands!$A1027,'Growth rates'!$C$4:$C$999,$W1027)</f>
        <v>2.0988848954573642</v>
      </c>
      <c r="AM1027" s="2">
        <f>SUMIFS('Growth rates'!R$4:R$999,'Growth rates'!$B$4:$B$999,Demands!$A1027,'Growth rates'!$C$4:$C$999,$W1027)</f>
        <v>2.155274879403736</v>
      </c>
      <c r="AN1027" s="2">
        <f>SUMIFS('Growth rates'!S$4:S$999,'Growth rates'!$B$4:$B$999,Demands!$A1027,'Growth rates'!$C$4:$C$999,$W1027)</f>
        <v>2.2112419685849072</v>
      </c>
      <c r="AO1027" s="2">
        <f>SUMIFS('Growth rates'!T$4:T$999,'Growth rates'!$B$4:$B$999,Demands!$A1027,'Growth rates'!$C$4:$C$999,$W1027)</f>
        <v>2.2685338767005452</v>
      </c>
      <c r="AP1027" s="2">
        <f>SUMIFS('Growth rates'!U$4:U$999,'Growth rates'!$B$4:$B$999,Demands!$A1027,'Growth rates'!$C$4:$C$999,$W1027)</f>
        <v>2.3267596890616176</v>
      </c>
      <c r="AR1027">
        <f>VLOOKUP(C1027&amp;A1027,Driver_elast!$A$2:$E$1161,5,FALSE)</f>
        <v>1.736815</v>
      </c>
      <c r="AS1027">
        <f t="shared" si="321"/>
        <v>1</v>
      </c>
      <c r="AT1027">
        <f t="shared" si="322"/>
        <v>0.2</v>
      </c>
      <c r="AV1027" s="2" cm="1">
        <f t="array" ref="AV1027">TREND($AR1027:$AS1027,$AR$3:$AS$3,AV$1)</f>
        <v>1.736815</v>
      </c>
      <c r="AW1027" s="2" cm="1">
        <f t="array" ref="AW1027">TREND($AR1027:$AS1027,$AR$3:$AS$3,AW$1)</f>
        <v>1.7188439024390263</v>
      </c>
      <c r="AX1027" s="2" cm="1">
        <f t="array" ref="AX1027">TREND($AR1027:$AS1027,$AR$3:$AS$3,AX$1)</f>
        <v>1.6289884146341436</v>
      </c>
      <c r="AY1027" s="2" cm="1">
        <f t="array" ref="AY1027">TREND($AR1027:$AS1027,$AR$3:$AS$3,AY$1)</f>
        <v>1.5391329268292679</v>
      </c>
      <c r="AZ1027" s="2" cm="1">
        <f t="array" ref="AZ1027">TREND($AR1027:$AS1027,$AR$3:$AS$3,AZ$1)</f>
        <v>1.4492774390243852</v>
      </c>
      <c r="BA1027" s="2" cm="1">
        <f t="array" ref="BA1027">TREND($AR1027:$AS1027,$AR$3:$AS$3,BA$1)</f>
        <v>1.3594219512195096</v>
      </c>
      <c r="BB1027" s="2" cm="1">
        <f t="array" ref="BB1027">TREND($AR1027:$AS1027,$AR$3:$AS$3,BB$1)</f>
        <v>1.269566463414634</v>
      </c>
      <c r="BC1027" s="2" cm="1">
        <f t="array" ref="BC1027">TREND($AR1027:$AS1027,$AR$3:$AS$3,BC$1)</f>
        <v>1.1797109756097512</v>
      </c>
      <c r="BD1027" s="2" cm="1">
        <f t="array" ref="BD1027">TREND($AR1027:$AS1027,$AR$3:$AS$3,BD$1)</f>
        <v>1.0898554878048756</v>
      </c>
      <c r="BE1027" s="2" cm="1">
        <f t="array" ref="BE1027">TREND($AR1027:$AS1027,$AR$3:$AS$3,BE$1)</f>
        <v>1</v>
      </c>
      <c r="BF1027" s="20" cm="1">
        <f t="array" ref="BF1027">TREND($AS1027:$AT1027,$AS$3:$AT$3,BF$1)</f>
        <v>0.90000000000000568</v>
      </c>
      <c r="BG1027" s="20" cm="1">
        <f t="array" ref="BG1027">TREND($AS1027:$AT1027,$AS$3:$AT$3,BG$1)</f>
        <v>0.80000000000000426</v>
      </c>
      <c r="BH1027" s="20" cm="1">
        <f t="array" ref="BH1027">TREND($AS1027:$AT1027,$AS$3:$AT$3,BH$1)</f>
        <v>0.70000000000000284</v>
      </c>
      <c r="BI1027" s="20" cm="1">
        <f t="array" ref="BI1027">TREND($AS1027:$AT1027,$AS$3:$AT$3,BI$1)</f>
        <v>0.60000000000000142</v>
      </c>
      <c r="BJ1027" s="20" cm="1">
        <f t="array" ref="BJ1027">TREND($AS1027:$AT1027,$AS$3:$AT$3,BJ$1)</f>
        <v>0.5</v>
      </c>
      <c r="BK1027" s="20" cm="1">
        <f t="array" ref="BK1027">TREND($AS1027:$AT1027,$AS$3:$AT$3,BK$1)</f>
        <v>0.40000000000000568</v>
      </c>
      <c r="BL1027" s="20" cm="1">
        <f t="array" ref="BL1027">TREND($AS1027:$AT1027,$AS$3:$AT$3,BL$1)</f>
        <v>0.30000000000000426</v>
      </c>
      <c r="BM1027" s="20" cm="1">
        <f t="array" ref="BM1027">TREND($AS1027:$AT1027,$AS$3:$AT$3,BM$1)</f>
        <v>0.20000000000000284</v>
      </c>
    </row>
    <row r="1028" spans="1:65" x14ac:dyDescent="0.35">
      <c r="A1028" t="str">
        <f>IF(BYDem!B1026="","\I:",BYDem!B1026)</f>
        <v>SaudiArabia</v>
      </c>
      <c r="B1028" t="str">
        <f>BYDem!E1026</f>
        <v>ROT</v>
      </c>
      <c r="C1028" t="str">
        <f t="shared" si="323"/>
        <v>ROT</v>
      </c>
      <c r="D1028" s="4">
        <f>SUMIFS(BYDem!$M$2:$M$2000,BYDem!$B$2:$B$2000,Demands!$A1028,BYDem!$E$2:$E$2000,Demands!$B1028)</f>
        <v>1.2888486976834401E-3</v>
      </c>
      <c r="E1028" s="4">
        <f t="shared" ref="E1028:E1091" si="324">(1+(Z1028-Y1028)/Y1028*AW1028)*D1028</f>
        <v>1.323509475909915E-3</v>
      </c>
      <c r="F1028" s="4">
        <f t="shared" ref="F1028:F1091" si="325">(1+(AA1028-Z1028)/Z1028*AX1028)*E1028</f>
        <v>1.498533740300292E-3</v>
      </c>
      <c r="G1028" s="4">
        <f t="shared" ref="G1028:G1091" si="326">(1+(AB1028-AA1028)/AA1028*AY1028)*F1028</f>
        <v>1.6631691045859644E-3</v>
      </c>
      <c r="H1028" s="4">
        <f t="shared" ref="H1028:H1091" si="327">(1+(AC1028-AB1028)/AB1028*AZ1028)*G1028</f>
        <v>1.816306262231815E-3</v>
      </c>
      <c r="I1028" s="4">
        <f t="shared" ref="I1028:I1091" si="328">(1+(AD1028-AC1028)/AC1028*BA1028)*H1028</f>
        <v>1.9549784389172064E-3</v>
      </c>
      <c r="J1028" s="4">
        <f t="shared" ref="J1028:J1091" si="329">(1+(AE1028-AD1028)/AD1028*BB1028)*I1028</f>
        <v>2.0736398000791231E-3</v>
      </c>
      <c r="K1028" s="4">
        <f t="shared" ref="K1028:K1091" si="330">(1+(AF1028-AE1028)/AE1028*BC1028)*J1028</f>
        <v>2.1675897100633516E-3</v>
      </c>
      <c r="L1028" s="4">
        <f t="shared" ref="L1028:L1091" si="331">(1+(AG1028-AF1028)/AF1028*BD1028)*K1028</f>
        <v>2.2356122594441754E-3</v>
      </c>
      <c r="M1028" s="4">
        <f t="shared" ref="M1028:M1091" si="332">(1+(AH1028-AG1028)/AG1028*BE1028)*L1028</f>
        <v>2.2771327380544941E-3</v>
      </c>
      <c r="N1028" s="4">
        <f t="shared" ref="N1028:N1091" si="333">(1+(AI1028-AH1028)/AH1028*BF1028)*M1028</f>
        <v>2.2890714429038461E-3</v>
      </c>
      <c r="O1028" s="4">
        <f t="shared" ref="O1028:O1091" si="334">(1+(AJ1028-AI1028)/AI1028*BG1028)*N1028</f>
        <v>2.2829021734384128E-3</v>
      </c>
      <c r="P1028" s="4">
        <f t="shared" ref="P1028:P1091" si="335">(1+(AK1028-AJ1028)/AJ1028*BH1028)*O1028</f>
        <v>2.2676881867076133E-3</v>
      </c>
      <c r="Q1028" s="4">
        <f t="shared" ref="Q1028:Q1091" si="336">(1+(AL1028-AK1028)/AK1028*BI1028)*P1028</f>
        <v>2.2502995232067994E-3</v>
      </c>
      <c r="R1028" s="4">
        <f t="shared" ref="R1028:R1091" si="337">(1+(AM1028-AL1028)/AL1028*BJ1028)*Q1028</f>
        <v>2.2336082066029511E-3</v>
      </c>
      <c r="S1028" s="4">
        <f t="shared" ref="S1028:S1091" si="338">(1+(AN1028-AM1028)/AM1028*BK1028)*R1028</f>
        <v>2.2179986093322358E-3</v>
      </c>
      <c r="T1028" s="4">
        <f t="shared" ref="T1028:T1091" si="339">(1+(AO1028-AN1028)/AN1028*BL1028)*S1028</f>
        <v>2.2034100830177488E-3</v>
      </c>
      <c r="U1028" s="4">
        <f t="shared" ref="U1028:U1091" si="340">(1+(AP1028-AO1028)/AO1028*BM1028)*T1028</f>
        <v>2.191650184174315E-3</v>
      </c>
      <c r="W1028" s="5" t="str">
        <f>VLOOKUP(C1028&amp;A1028,Driver_elast!$A$2:$D$1161,4,FALSE)</f>
        <v>POP</v>
      </c>
      <c r="X1028" s="5">
        <v>1</v>
      </c>
      <c r="Y1028" s="2">
        <f>SUMIFS('Growth rates'!D$4:D$999,'Growth rates'!$B$4:$B$999,Demands!$A1028,'Growth rates'!$C$4:$C$999,$W1028)</f>
        <v>1</v>
      </c>
      <c r="Z1028" s="2">
        <f>SUMIFS('Growth rates'!E$4:E$999,'Growth rates'!$B$4:$B$999,Demands!$A1028,'Growth rates'!$C$4:$C$999,$W1028)</f>
        <v>1.016799141516564</v>
      </c>
      <c r="AA1028" s="2">
        <f>SUMIFS('Growth rates'!F$4:F$999,'Growth rates'!$B$4:$B$999,Demands!$A1028,'Growth rates'!$C$4:$C$999,$W1028)</f>
        <v>1.1007948490993849</v>
      </c>
      <c r="AB1028" s="2">
        <f>SUMIFS('Growth rates'!G$4:G$999,'Growth rates'!$B$4:$B$999,Demands!$A1028,'Growth rates'!$C$4:$C$999,$W1028)</f>
        <v>1.1763412376572813</v>
      </c>
      <c r="AC1028" s="2">
        <f>SUMIFS('Growth rates'!H$4:H$999,'Growth rates'!$B$4:$B$999,Demands!$A1028,'Growth rates'!$C$4:$C$999,$W1028)</f>
        <v>1.2440006483945356</v>
      </c>
      <c r="AD1028" s="2">
        <f>SUMIFS('Growth rates'!I$4:I$999,'Growth rates'!$B$4:$B$999,Demands!$A1028,'Growth rates'!$C$4:$C$999,$W1028)</f>
        <v>1.303330269536872</v>
      </c>
      <c r="AE1028" s="2">
        <f>SUMIFS('Growth rates'!J$4:J$999,'Growth rates'!$B$4:$B$999,Demands!$A1028,'Growth rates'!$C$4:$C$999,$W1028)</f>
        <v>1.3527468342929356</v>
      </c>
      <c r="AF1028" s="2">
        <f>SUMIFS('Growth rates'!K$4:K$999,'Growth rates'!$B$4:$B$999,Demands!$A1028,'Growth rates'!$C$4:$C$999,$W1028)</f>
        <v>1.3910319788178245</v>
      </c>
      <c r="AG1028" s="2">
        <f>SUMIFS('Growth rates'!L$4:L$999,'Growth rates'!$B$4:$B$999,Demands!$A1028,'Growth rates'!$C$4:$C$999,$W1028)</f>
        <v>1.4183006298586334</v>
      </c>
      <c r="AH1028" s="2">
        <f>SUMIFS('Growth rates'!M$4:M$999,'Growth rates'!$B$4:$B$999,Demands!$A1028,'Growth rates'!$C$4:$C$999,$W1028)</f>
        <v>1.4347551370726401</v>
      </c>
      <c r="AI1028" s="2">
        <f>SUMIFS('Growth rates'!N$4:N$999,'Growth rates'!$B$4:$B$999,Demands!$A1028,'Growth rates'!$C$4:$C$999,$W1028)</f>
        <v>1.4399761511423597</v>
      </c>
      <c r="AJ1028" s="2">
        <f>SUMIFS('Growth rates'!O$4:O$999,'Growth rates'!$B$4:$B$999,Demands!$A1028,'Growth rates'!$C$4:$C$999,$W1028)</f>
        <v>1.4369458176826446</v>
      </c>
      <c r="AK1028" s="2">
        <f>SUMIFS('Growth rates'!P$4:P$999,'Growth rates'!$B$4:$B$999,Demands!$A1028,'Growth rates'!$C$4:$C$999,$W1028)</f>
        <v>1.4284000949028313</v>
      </c>
      <c r="AL1028" s="2">
        <f>SUMIFS('Growth rates'!Q$4:Q$999,'Growth rates'!$B$4:$B$999,Demands!$A1028,'Growth rates'!$C$4:$C$999,$W1028)</f>
        <v>1.4169967515330484</v>
      </c>
      <c r="AM1028" s="2">
        <f>SUMIFS('Growth rates'!R$4:R$999,'Growth rates'!$B$4:$B$999,Demands!$A1028,'Growth rates'!$C$4:$C$999,$W1028)</f>
        <v>1.4038656900978459</v>
      </c>
      <c r="AN1028" s="2">
        <f>SUMIFS('Growth rates'!S$4:S$999,'Growth rates'!$B$4:$B$999,Demands!$A1028,'Growth rates'!$C$4:$C$999,$W1028)</f>
        <v>1.3885442006388962</v>
      </c>
      <c r="AO1028" s="2">
        <f>SUMIFS('Growth rates'!T$4:T$999,'Growth rates'!$B$4:$B$999,Demands!$A1028,'Growth rates'!$C$4:$C$999,$W1028)</f>
        <v>1.3695273181046235</v>
      </c>
      <c r="AP1028" s="2">
        <f>SUMIFS('Growth rates'!U$4:U$999,'Growth rates'!$B$4:$B$999,Demands!$A1028,'Growth rates'!$C$4:$C$999,$W1028)</f>
        <v>1.346697646015639</v>
      </c>
      <c r="AR1028">
        <f>VLOOKUP(C1028&amp;A1028,Driver_elast!$A$2:$E$1161,5,FALSE)</f>
        <v>1.6008450000000001</v>
      </c>
      <c r="AS1028">
        <f t="shared" si="321"/>
        <v>1.6008450000000001</v>
      </c>
      <c r="AT1028">
        <f t="shared" si="322"/>
        <v>0.32016900000000004</v>
      </c>
      <c r="AV1028" s="2" cm="1">
        <f t="array" ref="AV1028">TREND($AR1028:$AS1028,$AR$3:$AS$3,AV$1)</f>
        <v>1.6008450000000001</v>
      </c>
      <c r="AW1028" s="2" cm="1">
        <f t="array" ref="AW1028">TREND($AR1028:$AS1028,$AR$3:$AS$3,AW$1)</f>
        <v>1.6008450000000001</v>
      </c>
      <c r="AX1028" s="2" cm="1">
        <f t="array" ref="AX1028">TREND($AR1028:$AS1028,$AR$3:$AS$3,AX$1)</f>
        <v>1.6008450000000001</v>
      </c>
      <c r="AY1028" s="2" cm="1">
        <f t="array" ref="AY1028">TREND($AR1028:$AS1028,$AR$3:$AS$3,AY$1)</f>
        <v>1.6008450000000001</v>
      </c>
      <c r="AZ1028" s="2" cm="1">
        <f t="array" ref="AZ1028">TREND($AR1028:$AS1028,$AR$3:$AS$3,AZ$1)</f>
        <v>1.6008450000000001</v>
      </c>
      <c r="BA1028" s="2" cm="1">
        <f t="array" ref="BA1028">TREND($AR1028:$AS1028,$AR$3:$AS$3,BA$1)</f>
        <v>1.6008450000000001</v>
      </c>
      <c r="BB1028" s="2" cm="1">
        <f t="array" ref="BB1028">TREND($AR1028:$AS1028,$AR$3:$AS$3,BB$1)</f>
        <v>1.6008450000000001</v>
      </c>
      <c r="BC1028" s="2" cm="1">
        <f t="array" ref="BC1028">TREND($AR1028:$AS1028,$AR$3:$AS$3,BC$1)</f>
        <v>1.6008450000000001</v>
      </c>
      <c r="BD1028" s="2" cm="1">
        <f t="array" ref="BD1028">TREND($AR1028:$AS1028,$AR$3:$AS$3,BD$1)</f>
        <v>1.6008450000000001</v>
      </c>
      <c r="BE1028" s="2" cm="1">
        <f t="array" ref="BE1028">TREND($AR1028:$AS1028,$AR$3:$AS$3,BE$1)</f>
        <v>1.6008450000000001</v>
      </c>
      <c r="BF1028" s="20" cm="1">
        <f t="array" ref="BF1028">TREND($AS1028:$AT1028,$AS$3:$AT$3,BF$1)</f>
        <v>1.4407605000000103</v>
      </c>
      <c r="BG1028" s="20" cm="1">
        <f t="array" ref="BG1028">TREND($AS1028:$AT1028,$AS$3:$AT$3,BG$1)</f>
        <v>1.2806759999999997</v>
      </c>
      <c r="BH1028" s="20" cm="1">
        <f t="array" ref="BH1028">TREND($AS1028:$AT1028,$AS$3:$AT$3,BH$1)</f>
        <v>1.1205915000000033</v>
      </c>
      <c r="BI1028" s="20" cm="1">
        <f t="array" ref="BI1028">TREND($AS1028:$AT1028,$AS$3:$AT$3,BI$1)</f>
        <v>0.96050700000000688</v>
      </c>
      <c r="BJ1028" s="20" cm="1">
        <f t="array" ref="BJ1028">TREND($AS1028:$AT1028,$AS$3:$AT$3,BJ$1)</f>
        <v>0.80042250000001047</v>
      </c>
      <c r="BK1028" s="20" cm="1">
        <f t="array" ref="BK1028">TREND($AS1028:$AT1028,$AS$3:$AT$3,BK$1)</f>
        <v>0.64033799999999985</v>
      </c>
      <c r="BL1028" s="20" cm="1">
        <f t="array" ref="BL1028">TREND($AS1028:$AT1028,$AS$3:$AT$3,BL$1)</f>
        <v>0.48025350000000344</v>
      </c>
      <c r="BM1028" s="20" cm="1">
        <f t="array" ref="BM1028">TREND($AS1028:$AT1028,$AS$3:$AT$3,BM$1)</f>
        <v>0.32016900000000703</v>
      </c>
    </row>
    <row r="1029" spans="1:65" x14ac:dyDescent="0.35">
      <c r="A1029" t="str">
        <f>IF(BYDem!B1027="","\I:",BYDem!B1027)</f>
        <v>SaudiArabia</v>
      </c>
      <c r="B1029" t="str">
        <f>BYDem!E1027</f>
        <v>RRF</v>
      </c>
      <c r="C1029" t="str">
        <f t="shared" si="323"/>
        <v>RRF</v>
      </c>
      <c r="D1029" s="4">
        <f>SUMIFS(BYDem!$M$2:$M$2000,BYDem!$B$2:$B$2000,Demands!$A1029,BYDem!$E$2:$E$2000,Demands!$B1029)</f>
        <v>71.982800535250107</v>
      </c>
      <c r="E1029" s="4">
        <f t="shared" si="324"/>
        <v>70.270208975213336</v>
      </c>
      <c r="F1029" s="4">
        <f t="shared" si="325"/>
        <v>84.129501389131349</v>
      </c>
      <c r="G1029" s="4">
        <f t="shared" si="326"/>
        <v>104.69130135766619</v>
      </c>
      <c r="H1029" s="4">
        <f t="shared" si="327"/>
        <v>121.26639165234714</v>
      </c>
      <c r="I1029" s="4">
        <f t="shared" si="328"/>
        <v>134.56368588751295</v>
      </c>
      <c r="J1029" s="4">
        <f t="shared" si="329"/>
        <v>144.969246390743</v>
      </c>
      <c r="K1029" s="4">
        <f t="shared" si="330"/>
        <v>153.35112518818696</v>
      </c>
      <c r="L1029" s="4">
        <f t="shared" si="331"/>
        <v>160.55206800134937</v>
      </c>
      <c r="M1029" s="4">
        <f t="shared" si="332"/>
        <v>166.58132533066927</v>
      </c>
      <c r="N1029" s="4">
        <f t="shared" si="333"/>
        <v>171.95223337940701</v>
      </c>
      <c r="O1029" s="4">
        <f t="shared" si="334"/>
        <v>176.57125414901623</v>
      </c>
      <c r="P1029" s="4">
        <f t="shared" si="335"/>
        <v>180.3405996534791</v>
      </c>
      <c r="Q1029" s="4">
        <f t="shared" si="336"/>
        <v>183.42850492466334</v>
      </c>
      <c r="R1029" s="4">
        <f t="shared" si="337"/>
        <v>185.89255868730544</v>
      </c>
      <c r="S1029" s="4">
        <f t="shared" si="338"/>
        <v>187.82342430627409</v>
      </c>
      <c r="T1029" s="4">
        <f t="shared" si="339"/>
        <v>189.283340840086</v>
      </c>
      <c r="U1029" s="4">
        <f t="shared" si="340"/>
        <v>190.25499715080079</v>
      </c>
      <c r="W1029" s="5" t="str">
        <f>VLOOKUP(C1029&amp;A1029,Driver_elast!$A$2:$D$1161,4,FALSE)</f>
        <v>GDPPCAP</v>
      </c>
      <c r="X1029" s="5">
        <v>1</v>
      </c>
      <c r="Y1029" s="2">
        <f>SUMIFS('Growth rates'!D$4:D$999,'Growth rates'!$B$4:$B$999,Demands!$A1029,'Growth rates'!$C$4:$C$999,$W1029)</f>
        <v>1</v>
      </c>
      <c r="Z1029" s="2">
        <f>SUMIFS('Growth rates'!E$4:E$999,'Growth rates'!$B$4:$B$999,Demands!$A1029,'Growth rates'!$C$4:$C$999,$W1029)</f>
        <v>0.98615832581066754</v>
      </c>
      <c r="AA1029" s="2">
        <f>SUMIFS('Growth rates'!F$4:F$999,'Growth rates'!$B$4:$B$999,Demands!$A1029,'Growth rates'!$C$4:$C$999,$W1029)</f>
        <v>1.105556713675049</v>
      </c>
      <c r="AB1029" s="2">
        <f>SUMIFS('Growth rates'!G$4:G$999,'Growth rates'!$B$4:$B$999,Demands!$A1029,'Growth rates'!$C$4:$C$999,$W1029)</f>
        <v>1.2811135362774968</v>
      </c>
      <c r="AC1029" s="2">
        <f>SUMIFS('Growth rates'!H$4:H$999,'Growth rates'!$B$4:$B$999,Demands!$A1029,'Growth rates'!$C$4:$C$999,$W1029)</f>
        <v>1.4210662722607708</v>
      </c>
      <c r="AD1029" s="2">
        <f>SUMIFS('Growth rates'!I$4:I$999,'Growth rates'!$B$4:$B$999,Demands!$A1029,'Growth rates'!$C$4:$C$999,$W1029)</f>
        <v>1.5356922035547513</v>
      </c>
      <c r="AE1029" s="2">
        <f>SUMIFS('Growth rates'!J$4:J$999,'Growth rates'!$B$4:$B$999,Demands!$A1029,'Growth rates'!$C$4:$C$999,$W1029)</f>
        <v>1.6292298292831087</v>
      </c>
      <c r="AF1029" s="2">
        <f>SUMIFS('Growth rates'!K$4:K$999,'Growth rates'!$B$4:$B$999,Demands!$A1029,'Growth rates'!$C$4:$C$999,$W1029)</f>
        <v>1.7090793342962594</v>
      </c>
      <c r="AG1029" s="2">
        <f>SUMIFS('Growth rates'!L$4:L$999,'Growth rates'!$B$4:$B$999,Demands!$A1029,'Growth rates'!$C$4:$C$999,$W1029)</f>
        <v>1.7827162691312715</v>
      </c>
      <c r="AH1029" s="2">
        <f>SUMIFS('Growth rates'!M$4:M$999,'Growth rates'!$B$4:$B$999,Demands!$A1029,'Growth rates'!$C$4:$C$999,$W1029)</f>
        <v>1.8496631186210408</v>
      </c>
      <c r="AI1029" s="2">
        <f>SUMIFS('Growth rates'!N$4:N$999,'Growth rates'!$B$4:$B$999,Demands!$A1029,'Growth rates'!$C$4:$C$999,$W1029)</f>
        <v>1.9159261853679352</v>
      </c>
      <c r="AJ1029" s="2">
        <f>SUMIFS('Growth rates'!O$4:O$999,'Growth rates'!$B$4:$B$999,Demands!$A1029,'Growth rates'!$C$4:$C$999,$W1029)</f>
        <v>1.9802587522480497</v>
      </c>
      <c r="AK1029" s="2">
        <f>SUMIFS('Growth rates'!P$4:P$999,'Growth rates'!$B$4:$B$999,Demands!$A1029,'Growth rates'!$C$4:$C$999,$W1029)</f>
        <v>2.0406494221420615</v>
      </c>
      <c r="AL1029" s="2">
        <f>SUMIFS('Growth rates'!Q$4:Q$999,'Growth rates'!$B$4:$B$999,Demands!$A1029,'Growth rates'!$C$4:$C$999,$W1029)</f>
        <v>2.0988848954573642</v>
      </c>
      <c r="AM1029" s="2">
        <f>SUMIFS('Growth rates'!R$4:R$999,'Growth rates'!$B$4:$B$999,Demands!$A1029,'Growth rates'!$C$4:$C$999,$W1029)</f>
        <v>2.155274879403736</v>
      </c>
      <c r="AN1029" s="2">
        <f>SUMIFS('Growth rates'!S$4:S$999,'Growth rates'!$B$4:$B$999,Demands!$A1029,'Growth rates'!$C$4:$C$999,$W1029)</f>
        <v>2.2112419685849072</v>
      </c>
      <c r="AO1029" s="2">
        <f>SUMIFS('Growth rates'!T$4:T$999,'Growth rates'!$B$4:$B$999,Demands!$A1029,'Growth rates'!$C$4:$C$999,$W1029)</f>
        <v>2.2685338767005452</v>
      </c>
      <c r="AP1029" s="2">
        <f>SUMIFS('Growth rates'!U$4:U$999,'Growth rates'!$B$4:$B$999,Demands!$A1029,'Growth rates'!$C$4:$C$999,$W1029)</f>
        <v>2.3267596890616176</v>
      </c>
      <c r="AR1029">
        <f>VLOOKUP(C1029&amp;A1029,Driver_elast!$A$2:$E$1161,5,FALSE)</f>
        <v>1.736815</v>
      </c>
      <c r="AS1029">
        <f t="shared" ref="AS1029:AS1092" si="341">IF(AND(LEFT(W1029,3)="GDP",AR1029&gt;1,X1029),1,AR1029)</f>
        <v>1</v>
      </c>
      <c r="AT1029">
        <f t="shared" ref="AT1029:AT1092" si="342">AS1029/$AT$1</f>
        <v>0.2</v>
      </c>
      <c r="AV1029" s="2" cm="1">
        <f t="array" ref="AV1029">TREND($AR1029:$AS1029,$AR$3:$AS$3,AV$1)</f>
        <v>1.736815</v>
      </c>
      <c r="AW1029" s="2" cm="1">
        <f t="array" ref="AW1029">TREND($AR1029:$AS1029,$AR$3:$AS$3,AW$1)</f>
        <v>1.7188439024390263</v>
      </c>
      <c r="AX1029" s="2" cm="1">
        <f t="array" ref="AX1029">TREND($AR1029:$AS1029,$AR$3:$AS$3,AX$1)</f>
        <v>1.6289884146341436</v>
      </c>
      <c r="AY1029" s="2" cm="1">
        <f t="array" ref="AY1029">TREND($AR1029:$AS1029,$AR$3:$AS$3,AY$1)</f>
        <v>1.5391329268292679</v>
      </c>
      <c r="AZ1029" s="2" cm="1">
        <f t="array" ref="AZ1029">TREND($AR1029:$AS1029,$AR$3:$AS$3,AZ$1)</f>
        <v>1.4492774390243852</v>
      </c>
      <c r="BA1029" s="2" cm="1">
        <f t="array" ref="BA1029">TREND($AR1029:$AS1029,$AR$3:$AS$3,BA$1)</f>
        <v>1.3594219512195096</v>
      </c>
      <c r="BB1029" s="2" cm="1">
        <f t="array" ref="BB1029">TREND($AR1029:$AS1029,$AR$3:$AS$3,BB$1)</f>
        <v>1.269566463414634</v>
      </c>
      <c r="BC1029" s="2" cm="1">
        <f t="array" ref="BC1029">TREND($AR1029:$AS1029,$AR$3:$AS$3,BC$1)</f>
        <v>1.1797109756097512</v>
      </c>
      <c r="BD1029" s="2" cm="1">
        <f t="array" ref="BD1029">TREND($AR1029:$AS1029,$AR$3:$AS$3,BD$1)</f>
        <v>1.0898554878048756</v>
      </c>
      <c r="BE1029" s="2" cm="1">
        <f t="array" ref="BE1029">TREND($AR1029:$AS1029,$AR$3:$AS$3,BE$1)</f>
        <v>1</v>
      </c>
      <c r="BF1029" s="20" cm="1">
        <f t="array" ref="BF1029">TREND($AS1029:$AT1029,$AS$3:$AT$3,BF$1)</f>
        <v>0.90000000000000568</v>
      </c>
      <c r="BG1029" s="20" cm="1">
        <f t="array" ref="BG1029">TREND($AS1029:$AT1029,$AS$3:$AT$3,BG$1)</f>
        <v>0.80000000000000426</v>
      </c>
      <c r="BH1029" s="20" cm="1">
        <f t="array" ref="BH1029">TREND($AS1029:$AT1029,$AS$3:$AT$3,BH$1)</f>
        <v>0.70000000000000284</v>
      </c>
      <c r="BI1029" s="20" cm="1">
        <f t="array" ref="BI1029">TREND($AS1029:$AT1029,$AS$3:$AT$3,BI$1)</f>
        <v>0.60000000000000142</v>
      </c>
      <c r="BJ1029" s="20" cm="1">
        <f t="array" ref="BJ1029">TREND($AS1029:$AT1029,$AS$3:$AT$3,BJ$1)</f>
        <v>0.5</v>
      </c>
      <c r="BK1029" s="20" cm="1">
        <f t="array" ref="BK1029">TREND($AS1029:$AT1029,$AS$3:$AT$3,BK$1)</f>
        <v>0.40000000000000568</v>
      </c>
      <c r="BL1029" s="20" cm="1">
        <f t="array" ref="BL1029">TREND($AS1029:$AT1029,$AS$3:$AT$3,BL$1)</f>
        <v>0.30000000000000426</v>
      </c>
      <c r="BM1029" s="20" cm="1">
        <f t="array" ref="BM1029">TREND($AS1029:$AT1029,$AS$3:$AT$3,BM$1)</f>
        <v>0.20000000000000284</v>
      </c>
    </row>
    <row r="1030" spans="1:65" x14ac:dyDescent="0.35">
      <c r="A1030" t="str">
        <f>IF(BYDem!B1028="","\I:",BYDem!B1028)</f>
        <v>SaudiArabia</v>
      </c>
      <c r="B1030" t="str">
        <f>BYDem!E1028</f>
        <v>RSC</v>
      </c>
      <c r="C1030" t="str">
        <f t="shared" si="323"/>
        <v>RSC</v>
      </c>
      <c r="D1030" s="4">
        <f>SUMIFS(BYDem!$M$2:$M$2000,BYDem!$B$2:$B$2000,Demands!$A1030,BYDem!$E$2:$E$2000,Demands!$B1030)</f>
        <v>535.87067224235295</v>
      </c>
      <c r="E1030" s="4">
        <f t="shared" si="324"/>
        <v>519.27943864708732</v>
      </c>
      <c r="F1030" s="4">
        <f t="shared" si="325"/>
        <v>659.91106858660692</v>
      </c>
      <c r="G1030" s="4">
        <f t="shared" si="326"/>
        <v>894.30813119088782</v>
      </c>
      <c r="H1030" s="4">
        <f t="shared" si="327"/>
        <v>1112.8381076464498</v>
      </c>
      <c r="I1030" s="4">
        <f t="shared" si="328"/>
        <v>1313.6228005535356</v>
      </c>
      <c r="J1030" s="4">
        <f t="shared" si="329"/>
        <v>1492.5939003460353</v>
      </c>
      <c r="K1030" s="4">
        <f t="shared" si="330"/>
        <v>1656.2234007208847</v>
      </c>
      <c r="L1030" s="4">
        <f t="shared" si="331"/>
        <v>1815.8416204259443</v>
      </c>
      <c r="M1030" s="4">
        <f t="shared" si="332"/>
        <v>1968.3718587244591</v>
      </c>
      <c r="N1030" s="4">
        <f t="shared" si="333"/>
        <v>2110.329448812075</v>
      </c>
      <c r="O1030" s="4">
        <f t="shared" si="334"/>
        <v>2237.1303732970628</v>
      </c>
      <c r="P1030" s="4">
        <f t="shared" si="335"/>
        <v>2343.953997051342</v>
      </c>
      <c r="Q1030" s="4">
        <f t="shared" si="336"/>
        <v>2433.7277972768711</v>
      </c>
      <c r="R1030" s="4">
        <f t="shared" si="337"/>
        <v>2506.8560879279853</v>
      </c>
      <c r="S1030" s="4">
        <f t="shared" si="338"/>
        <v>2565.0998626910205</v>
      </c>
      <c r="T1030" s="4">
        <f t="shared" si="339"/>
        <v>2609.6975786091293</v>
      </c>
      <c r="U1030" s="4">
        <f t="shared" si="340"/>
        <v>2639.6630098473743</v>
      </c>
      <c r="W1030" s="5" t="str">
        <f>VLOOKUP(C1030&amp;A1030,Driver_elast!$A$2:$D$1161,4,FALSE)</f>
        <v>GDPPCAP</v>
      </c>
      <c r="X1030" s="5">
        <v>0</v>
      </c>
      <c r="Y1030" s="2">
        <f>SUMIFS('Growth rates'!D$4:D$999,'Growth rates'!$B$4:$B$999,Demands!$A1030,'Growth rates'!$C$4:$C$999,$W1030)</f>
        <v>1</v>
      </c>
      <c r="Z1030" s="2">
        <f>SUMIFS('Growth rates'!E$4:E$999,'Growth rates'!$B$4:$B$999,Demands!$A1030,'Growth rates'!$C$4:$C$999,$W1030)</f>
        <v>0.98615832581066754</v>
      </c>
      <c r="AA1030" s="2">
        <f>SUMIFS('Growth rates'!F$4:F$999,'Growth rates'!$B$4:$B$999,Demands!$A1030,'Growth rates'!$C$4:$C$999,$W1030)</f>
        <v>1.105556713675049</v>
      </c>
      <c r="AB1030" s="2">
        <f>SUMIFS('Growth rates'!G$4:G$999,'Growth rates'!$B$4:$B$999,Demands!$A1030,'Growth rates'!$C$4:$C$999,$W1030)</f>
        <v>1.2811135362774968</v>
      </c>
      <c r="AC1030" s="2">
        <f>SUMIFS('Growth rates'!H$4:H$999,'Growth rates'!$B$4:$B$999,Demands!$A1030,'Growth rates'!$C$4:$C$999,$W1030)</f>
        <v>1.4210662722607708</v>
      </c>
      <c r="AD1030" s="2">
        <f>SUMIFS('Growth rates'!I$4:I$999,'Growth rates'!$B$4:$B$999,Demands!$A1030,'Growth rates'!$C$4:$C$999,$W1030)</f>
        <v>1.5356922035547513</v>
      </c>
      <c r="AE1030" s="2">
        <f>SUMIFS('Growth rates'!J$4:J$999,'Growth rates'!$B$4:$B$999,Demands!$A1030,'Growth rates'!$C$4:$C$999,$W1030)</f>
        <v>1.6292298292831087</v>
      </c>
      <c r="AF1030" s="2">
        <f>SUMIFS('Growth rates'!K$4:K$999,'Growth rates'!$B$4:$B$999,Demands!$A1030,'Growth rates'!$C$4:$C$999,$W1030)</f>
        <v>1.7090793342962594</v>
      </c>
      <c r="AG1030" s="2">
        <f>SUMIFS('Growth rates'!L$4:L$999,'Growth rates'!$B$4:$B$999,Demands!$A1030,'Growth rates'!$C$4:$C$999,$W1030)</f>
        <v>1.7827162691312715</v>
      </c>
      <c r="AH1030" s="2">
        <f>SUMIFS('Growth rates'!M$4:M$999,'Growth rates'!$B$4:$B$999,Demands!$A1030,'Growth rates'!$C$4:$C$999,$W1030)</f>
        <v>1.8496631186210408</v>
      </c>
      <c r="AI1030" s="2">
        <f>SUMIFS('Growth rates'!N$4:N$999,'Growth rates'!$B$4:$B$999,Demands!$A1030,'Growth rates'!$C$4:$C$999,$W1030)</f>
        <v>1.9159261853679352</v>
      </c>
      <c r="AJ1030" s="2">
        <f>SUMIFS('Growth rates'!O$4:O$999,'Growth rates'!$B$4:$B$999,Demands!$A1030,'Growth rates'!$C$4:$C$999,$W1030)</f>
        <v>1.9802587522480497</v>
      </c>
      <c r="AK1030" s="2">
        <f>SUMIFS('Growth rates'!P$4:P$999,'Growth rates'!$B$4:$B$999,Demands!$A1030,'Growth rates'!$C$4:$C$999,$W1030)</f>
        <v>2.0406494221420615</v>
      </c>
      <c r="AL1030" s="2">
        <f>SUMIFS('Growth rates'!Q$4:Q$999,'Growth rates'!$B$4:$B$999,Demands!$A1030,'Growth rates'!$C$4:$C$999,$W1030)</f>
        <v>2.0988848954573642</v>
      </c>
      <c r="AM1030" s="2">
        <f>SUMIFS('Growth rates'!R$4:R$999,'Growth rates'!$B$4:$B$999,Demands!$A1030,'Growth rates'!$C$4:$C$999,$W1030)</f>
        <v>2.155274879403736</v>
      </c>
      <c r="AN1030" s="2">
        <f>SUMIFS('Growth rates'!S$4:S$999,'Growth rates'!$B$4:$B$999,Demands!$A1030,'Growth rates'!$C$4:$C$999,$W1030)</f>
        <v>2.2112419685849072</v>
      </c>
      <c r="AO1030" s="2">
        <f>SUMIFS('Growth rates'!T$4:T$999,'Growth rates'!$B$4:$B$999,Demands!$A1030,'Growth rates'!$C$4:$C$999,$W1030)</f>
        <v>2.2685338767005452</v>
      </c>
      <c r="AP1030" s="2">
        <f>SUMIFS('Growth rates'!U$4:U$999,'Growth rates'!$B$4:$B$999,Demands!$A1030,'Growth rates'!$C$4:$C$999,$W1030)</f>
        <v>2.3267596890616176</v>
      </c>
      <c r="AR1030">
        <f>VLOOKUP(C1030&amp;A1030,Driver_elast!$A$2:$E$1161,5,FALSE)</f>
        <v>2.236815</v>
      </c>
      <c r="AS1030">
        <f t="shared" si="341"/>
        <v>2.236815</v>
      </c>
      <c r="AT1030">
        <f t="shared" si="342"/>
        <v>0.44736300000000001</v>
      </c>
      <c r="AV1030" s="2" cm="1">
        <f t="array" ref="AV1030">TREND($AR1030:$AS1030,$AR$3:$AS$3,AV$1)</f>
        <v>2.236815</v>
      </c>
      <c r="AW1030" s="2" cm="1">
        <f t="array" ref="AW1030">TREND($AR1030:$AS1030,$AR$3:$AS$3,AW$1)</f>
        <v>2.236815</v>
      </c>
      <c r="AX1030" s="2" cm="1">
        <f t="array" ref="AX1030">TREND($AR1030:$AS1030,$AR$3:$AS$3,AX$1)</f>
        <v>2.236815</v>
      </c>
      <c r="AY1030" s="2" cm="1">
        <f t="array" ref="AY1030">TREND($AR1030:$AS1030,$AR$3:$AS$3,AY$1)</f>
        <v>2.236815</v>
      </c>
      <c r="AZ1030" s="2" cm="1">
        <f t="array" ref="AZ1030">TREND($AR1030:$AS1030,$AR$3:$AS$3,AZ$1)</f>
        <v>2.236815</v>
      </c>
      <c r="BA1030" s="2" cm="1">
        <f t="array" ref="BA1030">TREND($AR1030:$AS1030,$AR$3:$AS$3,BA$1)</f>
        <v>2.236815</v>
      </c>
      <c r="BB1030" s="2" cm="1">
        <f t="array" ref="BB1030">TREND($AR1030:$AS1030,$AR$3:$AS$3,BB$1)</f>
        <v>2.236815</v>
      </c>
      <c r="BC1030" s="2" cm="1">
        <f t="array" ref="BC1030">TREND($AR1030:$AS1030,$AR$3:$AS$3,BC$1)</f>
        <v>2.236815</v>
      </c>
      <c r="BD1030" s="2" cm="1">
        <f t="array" ref="BD1030">TREND($AR1030:$AS1030,$AR$3:$AS$3,BD$1)</f>
        <v>2.236815</v>
      </c>
      <c r="BE1030" s="2" cm="1">
        <f t="array" ref="BE1030">TREND($AR1030:$AS1030,$AR$3:$AS$3,BE$1)</f>
        <v>2.236815</v>
      </c>
      <c r="BF1030" s="20" cm="1">
        <f t="array" ref="BF1030">TREND($AS1030:$AT1030,$AS$3:$AT$3,BF$1)</f>
        <v>2.013133499999995</v>
      </c>
      <c r="BG1030" s="20" cm="1">
        <f t="array" ref="BG1030">TREND($AS1030:$AT1030,$AS$3:$AT$3,BG$1)</f>
        <v>1.7894519999999972</v>
      </c>
      <c r="BH1030" s="20" cm="1">
        <f t="array" ref="BH1030">TREND($AS1030:$AT1030,$AS$3:$AT$3,BH$1)</f>
        <v>1.5657704999999993</v>
      </c>
      <c r="BI1030" s="20" cm="1">
        <f t="array" ref="BI1030">TREND($AS1030:$AT1030,$AS$3:$AT$3,BI$1)</f>
        <v>1.3420890000000014</v>
      </c>
      <c r="BJ1030" s="20" cm="1">
        <f t="array" ref="BJ1030">TREND($AS1030:$AT1030,$AS$3:$AT$3,BJ$1)</f>
        <v>1.1184074999999893</v>
      </c>
      <c r="BK1030" s="20" cm="1">
        <f t="array" ref="BK1030">TREND($AS1030:$AT1030,$AS$3:$AT$3,BK$1)</f>
        <v>0.89472599999999147</v>
      </c>
      <c r="BL1030" s="20" cm="1">
        <f t="array" ref="BL1030">TREND($AS1030:$AT1030,$AS$3:$AT$3,BL$1)</f>
        <v>0.6710444999999936</v>
      </c>
      <c r="BM1030" s="20" cm="1">
        <f t="array" ref="BM1030">TREND($AS1030:$AT1030,$AS$3:$AT$3,BM$1)</f>
        <v>0.44736299999999574</v>
      </c>
    </row>
    <row r="1031" spans="1:65" x14ac:dyDescent="0.35">
      <c r="A1031" t="str">
        <f>IF(BYDem!B1029="","\I:",BYDem!B1029)</f>
        <v>SaudiArabia</v>
      </c>
      <c r="B1031" t="str">
        <f>BYDem!E1029</f>
        <v>RSH</v>
      </c>
      <c r="C1031" t="str">
        <f t="shared" si="323"/>
        <v>RSH</v>
      </c>
      <c r="D1031" s="4">
        <f>SUMIFS(BYDem!$M$2:$M$2000,BYDem!$B$2:$B$2000,Demands!$A1031,BYDem!$E$2:$E$2000,Demands!$B1031)</f>
        <v>27.671429294819202</v>
      </c>
      <c r="E1031" s="4">
        <f t="shared" si="324"/>
        <v>28.415592109058927</v>
      </c>
      <c r="F1031" s="4">
        <f t="shared" si="325"/>
        <v>32.173342390888841</v>
      </c>
      <c r="G1031" s="4">
        <f t="shared" si="326"/>
        <v>35.70804421465305</v>
      </c>
      <c r="H1031" s="4">
        <f t="shared" si="327"/>
        <v>38.995880900078738</v>
      </c>
      <c r="I1031" s="4">
        <f t="shared" si="328"/>
        <v>41.973156152950175</v>
      </c>
      <c r="J1031" s="4">
        <f t="shared" si="329"/>
        <v>44.520801560297649</v>
      </c>
      <c r="K1031" s="4">
        <f t="shared" si="330"/>
        <v>46.53789502988483</v>
      </c>
      <c r="L1031" s="4">
        <f t="shared" si="331"/>
        <v>47.998331129970126</v>
      </c>
      <c r="M1031" s="4">
        <f t="shared" si="332"/>
        <v>48.889770901153163</v>
      </c>
      <c r="N1031" s="4">
        <f t="shared" si="333"/>
        <v>49.146093484016724</v>
      </c>
      <c r="O1031" s="4">
        <f t="shared" si="334"/>
        <v>49.013639997334955</v>
      </c>
      <c r="P1031" s="4">
        <f t="shared" si="335"/>
        <v>48.68699749936733</v>
      </c>
      <c r="Q1031" s="4">
        <f t="shared" si="336"/>
        <v>48.313664948029825</v>
      </c>
      <c r="R1031" s="4">
        <f t="shared" si="337"/>
        <v>47.955304352196514</v>
      </c>
      <c r="S1031" s="4">
        <f t="shared" si="338"/>
        <v>47.620168142668142</v>
      </c>
      <c r="T1031" s="4">
        <f t="shared" si="339"/>
        <v>47.306954205956629</v>
      </c>
      <c r="U1031" s="4">
        <f t="shared" si="340"/>
        <v>47.054470566918781</v>
      </c>
      <c r="W1031" s="5" t="str">
        <f>VLOOKUP(C1031&amp;A1031,Driver_elast!$A$2:$D$1161,4,FALSE)</f>
        <v>POP</v>
      </c>
      <c r="X1031" s="5">
        <v>1</v>
      </c>
      <c r="Y1031" s="2">
        <f>SUMIFS('Growth rates'!D$4:D$999,'Growth rates'!$B$4:$B$999,Demands!$A1031,'Growth rates'!$C$4:$C$999,$W1031)</f>
        <v>1</v>
      </c>
      <c r="Z1031" s="2">
        <f>SUMIFS('Growth rates'!E$4:E$999,'Growth rates'!$B$4:$B$999,Demands!$A1031,'Growth rates'!$C$4:$C$999,$W1031)</f>
        <v>1.016799141516564</v>
      </c>
      <c r="AA1031" s="2">
        <f>SUMIFS('Growth rates'!F$4:F$999,'Growth rates'!$B$4:$B$999,Demands!$A1031,'Growth rates'!$C$4:$C$999,$W1031)</f>
        <v>1.1007948490993849</v>
      </c>
      <c r="AB1031" s="2">
        <f>SUMIFS('Growth rates'!G$4:G$999,'Growth rates'!$B$4:$B$999,Demands!$A1031,'Growth rates'!$C$4:$C$999,$W1031)</f>
        <v>1.1763412376572813</v>
      </c>
      <c r="AC1031" s="2">
        <f>SUMIFS('Growth rates'!H$4:H$999,'Growth rates'!$B$4:$B$999,Demands!$A1031,'Growth rates'!$C$4:$C$999,$W1031)</f>
        <v>1.2440006483945356</v>
      </c>
      <c r="AD1031" s="2">
        <f>SUMIFS('Growth rates'!I$4:I$999,'Growth rates'!$B$4:$B$999,Demands!$A1031,'Growth rates'!$C$4:$C$999,$W1031)</f>
        <v>1.303330269536872</v>
      </c>
      <c r="AE1031" s="2">
        <f>SUMIFS('Growth rates'!J$4:J$999,'Growth rates'!$B$4:$B$999,Demands!$A1031,'Growth rates'!$C$4:$C$999,$W1031)</f>
        <v>1.3527468342929356</v>
      </c>
      <c r="AF1031" s="2">
        <f>SUMIFS('Growth rates'!K$4:K$999,'Growth rates'!$B$4:$B$999,Demands!$A1031,'Growth rates'!$C$4:$C$999,$W1031)</f>
        <v>1.3910319788178245</v>
      </c>
      <c r="AG1031" s="2">
        <f>SUMIFS('Growth rates'!L$4:L$999,'Growth rates'!$B$4:$B$999,Demands!$A1031,'Growth rates'!$C$4:$C$999,$W1031)</f>
        <v>1.4183006298586334</v>
      </c>
      <c r="AH1031" s="2">
        <f>SUMIFS('Growth rates'!M$4:M$999,'Growth rates'!$B$4:$B$999,Demands!$A1031,'Growth rates'!$C$4:$C$999,$W1031)</f>
        <v>1.4347551370726401</v>
      </c>
      <c r="AI1031" s="2">
        <f>SUMIFS('Growth rates'!N$4:N$999,'Growth rates'!$B$4:$B$999,Demands!$A1031,'Growth rates'!$C$4:$C$999,$W1031)</f>
        <v>1.4399761511423597</v>
      </c>
      <c r="AJ1031" s="2">
        <f>SUMIFS('Growth rates'!O$4:O$999,'Growth rates'!$B$4:$B$999,Demands!$A1031,'Growth rates'!$C$4:$C$999,$W1031)</f>
        <v>1.4369458176826446</v>
      </c>
      <c r="AK1031" s="2">
        <f>SUMIFS('Growth rates'!P$4:P$999,'Growth rates'!$B$4:$B$999,Demands!$A1031,'Growth rates'!$C$4:$C$999,$W1031)</f>
        <v>1.4284000949028313</v>
      </c>
      <c r="AL1031" s="2">
        <f>SUMIFS('Growth rates'!Q$4:Q$999,'Growth rates'!$B$4:$B$999,Demands!$A1031,'Growth rates'!$C$4:$C$999,$W1031)</f>
        <v>1.4169967515330484</v>
      </c>
      <c r="AM1031" s="2">
        <f>SUMIFS('Growth rates'!R$4:R$999,'Growth rates'!$B$4:$B$999,Demands!$A1031,'Growth rates'!$C$4:$C$999,$W1031)</f>
        <v>1.4038656900978459</v>
      </c>
      <c r="AN1031" s="2">
        <f>SUMIFS('Growth rates'!S$4:S$999,'Growth rates'!$B$4:$B$999,Demands!$A1031,'Growth rates'!$C$4:$C$999,$W1031)</f>
        <v>1.3885442006388962</v>
      </c>
      <c r="AO1031" s="2">
        <f>SUMIFS('Growth rates'!T$4:T$999,'Growth rates'!$B$4:$B$999,Demands!$A1031,'Growth rates'!$C$4:$C$999,$W1031)</f>
        <v>1.3695273181046235</v>
      </c>
      <c r="AP1031" s="2">
        <f>SUMIFS('Growth rates'!U$4:U$999,'Growth rates'!$B$4:$B$999,Demands!$A1031,'Growth rates'!$C$4:$C$999,$W1031)</f>
        <v>1.346697646015639</v>
      </c>
      <c r="AR1031">
        <f>VLOOKUP(C1031&amp;A1031,Driver_elast!$A$2:$E$1161,5,FALSE)</f>
        <v>1.6008450000000001</v>
      </c>
      <c r="AS1031">
        <f t="shared" si="341"/>
        <v>1.6008450000000001</v>
      </c>
      <c r="AT1031">
        <f t="shared" si="342"/>
        <v>0.32016900000000004</v>
      </c>
      <c r="AV1031" s="2" cm="1">
        <f t="array" ref="AV1031">TREND($AR1031:$AS1031,$AR$3:$AS$3,AV$1)</f>
        <v>1.6008450000000001</v>
      </c>
      <c r="AW1031" s="2" cm="1">
        <f t="array" ref="AW1031">TREND($AR1031:$AS1031,$AR$3:$AS$3,AW$1)</f>
        <v>1.6008450000000001</v>
      </c>
      <c r="AX1031" s="2" cm="1">
        <f t="array" ref="AX1031">TREND($AR1031:$AS1031,$AR$3:$AS$3,AX$1)</f>
        <v>1.6008450000000001</v>
      </c>
      <c r="AY1031" s="2" cm="1">
        <f t="array" ref="AY1031">TREND($AR1031:$AS1031,$AR$3:$AS$3,AY$1)</f>
        <v>1.6008450000000001</v>
      </c>
      <c r="AZ1031" s="2" cm="1">
        <f t="array" ref="AZ1031">TREND($AR1031:$AS1031,$AR$3:$AS$3,AZ$1)</f>
        <v>1.6008450000000001</v>
      </c>
      <c r="BA1031" s="2" cm="1">
        <f t="array" ref="BA1031">TREND($AR1031:$AS1031,$AR$3:$AS$3,BA$1)</f>
        <v>1.6008450000000001</v>
      </c>
      <c r="BB1031" s="2" cm="1">
        <f t="array" ref="BB1031">TREND($AR1031:$AS1031,$AR$3:$AS$3,BB$1)</f>
        <v>1.6008450000000001</v>
      </c>
      <c r="BC1031" s="2" cm="1">
        <f t="array" ref="BC1031">TREND($AR1031:$AS1031,$AR$3:$AS$3,BC$1)</f>
        <v>1.6008450000000001</v>
      </c>
      <c r="BD1031" s="2" cm="1">
        <f t="array" ref="BD1031">TREND($AR1031:$AS1031,$AR$3:$AS$3,BD$1)</f>
        <v>1.6008450000000001</v>
      </c>
      <c r="BE1031" s="2" cm="1">
        <f t="array" ref="BE1031">TREND($AR1031:$AS1031,$AR$3:$AS$3,BE$1)</f>
        <v>1.6008450000000001</v>
      </c>
      <c r="BF1031" s="20" cm="1">
        <f t="array" ref="BF1031">TREND($AS1031:$AT1031,$AS$3:$AT$3,BF$1)</f>
        <v>1.4407605000000103</v>
      </c>
      <c r="BG1031" s="20" cm="1">
        <f t="array" ref="BG1031">TREND($AS1031:$AT1031,$AS$3:$AT$3,BG$1)</f>
        <v>1.2806759999999997</v>
      </c>
      <c r="BH1031" s="20" cm="1">
        <f t="array" ref="BH1031">TREND($AS1031:$AT1031,$AS$3:$AT$3,BH$1)</f>
        <v>1.1205915000000033</v>
      </c>
      <c r="BI1031" s="20" cm="1">
        <f t="array" ref="BI1031">TREND($AS1031:$AT1031,$AS$3:$AT$3,BI$1)</f>
        <v>0.96050700000000688</v>
      </c>
      <c r="BJ1031" s="20" cm="1">
        <f t="array" ref="BJ1031">TREND($AS1031:$AT1031,$AS$3:$AT$3,BJ$1)</f>
        <v>0.80042250000001047</v>
      </c>
      <c r="BK1031" s="20" cm="1">
        <f t="array" ref="BK1031">TREND($AS1031:$AT1031,$AS$3:$AT$3,BK$1)</f>
        <v>0.64033799999999985</v>
      </c>
      <c r="BL1031" s="20" cm="1">
        <f t="array" ref="BL1031">TREND($AS1031:$AT1031,$AS$3:$AT$3,BL$1)</f>
        <v>0.48025350000000344</v>
      </c>
      <c r="BM1031" s="20" cm="1">
        <f t="array" ref="BM1031">TREND($AS1031:$AT1031,$AS$3:$AT$3,BM$1)</f>
        <v>0.32016900000000703</v>
      </c>
    </row>
    <row r="1032" spans="1:65" x14ac:dyDescent="0.35">
      <c r="A1032" t="str">
        <f>IF(BYDem!B1030="","\I:",BYDem!B1030)</f>
        <v>SaudiArabia</v>
      </c>
      <c r="B1032" t="str">
        <f>BYDem!E1030</f>
        <v>TAD</v>
      </c>
      <c r="C1032" t="str">
        <f t="shared" si="323"/>
        <v>TAD</v>
      </c>
      <c r="D1032" s="4">
        <f>SUMIFS(BYDem!$M$2:$M$2000,BYDem!$B$2:$B$2000,Demands!$A1032,BYDem!$E$2:$E$2000,Demands!$B1032)</f>
        <v>40.847534488800001</v>
      </c>
      <c r="E1032" s="4">
        <f t="shared" si="324"/>
        <v>40.89631947537876</v>
      </c>
      <c r="F1032" s="4">
        <f t="shared" si="325"/>
        <v>44.726503255125877</v>
      </c>
      <c r="G1032" s="4">
        <f t="shared" si="326"/>
        <v>49.398389972081894</v>
      </c>
      <c r="H1032" s="4">
        <f t="shared" si="327"/>
        <v>53.144933750564178</v>
      </c>
      <c r="I1032" s="4">
        <f t="shared" si="328"/>
        <v>56.224302990251083</v>
      </c>
      <c r="J1032" s="4">
        <f t="shared" si="329"/>
        <v>58.716516820685371</v>
      </c>
      <c r="K1032" s="4">
        <f t="shared" si="330"/>
        <v>60.741845598032022</v>
      </c>
      <c r="L1032" s="4">
        <f t="shared" si="331"/>
        <v>62.433277491976348</v>
      </c>
      <c r="M1032" s="4">
        <f t="shared" si="332"/>
        <v>63.790272934250147</v>
      </c>
      <c r="N1032" s="4">
        <f t="shared" si="333"/>
        <v>64.786565322935232</v>
      </c>
      <c r="O1032" s="4">
        <f t="shared" si="334"/>
        <v>65.49991981816018</v>
      </c>
      <c r="P1032" s="4">
        <f t="shared" si="335"/>
        <v>65.989607802436552</v>
      </c>
      <c r="Q1032" s="4">
        <f t="shared" si="336"/>
        <v>66.342347981425206</v>
      </c>
      <c r="R1032" s="4">
        <f t="shared" si="337"/>
        <v>66.594606031552914</v>
      </c>
      <c r="S1032" s="4">
        <f t="shared" si="338"/>
        <v>66.767051608973617</v>
      </c>
      <c r="T1032" s="4">
        <f t="shared" si="339"/>
        <v>66.871162080739794</v>
      </c>
      <c r="U1032" s="4">
        <f t="shared" si="340"/>
        <v>66.921392662920852</v>
      </c>
      <c r="W1032" s="5" t="str">
        <f>VLOOKUP(C1032&amp;A1032,Driver_elast!$A$2:$D$1161,4,FALSE)</f>
        <v>GDPSER</v>
      </c>
      <c r="X1032" s="5">
        <v>1</v>
      </c>
      <c r="Y1032" s="2">
        <f>SUMIFS('Growth rates'!D$4:D$999,'Growth rates'!$B$4:$B$999,Demands!$A1032,'Growth rates'!$C$4:$C$999,$W1032)</f>
        <v>1</v>
      </c>
      <c r="Z1032" s="2">
        <f>SUMIFS('Growth rates'!E$4:E$999,'Growth rates'!$B$4:$B$999,Demands!$A1032,'Growth rates'!$C$4:$C$999,$W1032)</f>
        <v>1.0027249390836983</v>
      </c>
      <c r="AA1032" s="2">
        <f>SUMIFS('Growth rates'!F$4:F$999,'Growth rates'!$B$4:$B$999,Demands!$A1032,'Growth rates'!$C$4:$C$999,$W1032)</f>
        <v>1.216991135800735</v>
      </c>
      <c r="AB1032" s="2">
        <f>SUMIFS('Growth rates'!G$4:G$999,'Growth rates'!$B$4:$B$999,Demands!$A1032,'Growth rates'!$C$4:$C$999,$W1032)</f>
        <v>1.5070266828441594</v>
      </c>
      <c r="AC1032" s="2">
        <f>SUMIFS('Growth rates'!H$4:H$999,'Growth rates'!$B$4:$B$999,Demands!$A1032,'Growth rates'!$C$4:$C$999,$W1032)</f>
        <v>1.7678073641040062</v>
      </c>
      <c r="AD1032" s="2">
        <f>SUMIFS('Growth rates'!I$4:I$999,'Growth rates'!$B$4:$B$999,Demands!$A1032,'Growth rates'!$C$4:$C$999,$W1032)</f>
        <v>2.0015141335846858</v>
      </c>
      <c r="AE1032" s="2">
        <f>SUMIFS('Growth rates'!J$4:J$999,'Growth rates'!$B$4:$B$999,Demands!$A1032,'Growth rates'!$C$4:$C$999,$W1032)</f>
        <v>2.2039354938983373</v>
      </c>
      <c r="AF1032" s="2">
        <f>SUMIFS('Growth rates'!K$4:K$999,'Growth rates'!$B$4:$B$999,Demands!$A1032,'Growth rates'!$C$4:$C$999,$W1032)</f>
        <v>2.3773840083427786</v>
      </c>
      <c r="AG1032" s="2">
        <f>SUMIFS('Growth rates'!L$4:L$999,'Growth rates'!$B$4:$B$999,Demands!$A1032,'Growth rates'!$C$4:$C$999,$W1032)</f>
        <v>2.5284276073681133</v>
      </c>
      <c r="AH1032" s="2">
        <f>SUMIFS('Growth rates'!M$4:M$999,'Growth rates'!$B$4:$B$999,Demands!$A1032,'Growth rates'!$C$4:$C$999,$W1032)</f>
        <v>2.653813661295342</v>
      </c>
      <c r="AI1032" s="2">
        <f>SUMIFS('Growth rates'!N$4:N$999,'Growth rates'!$B$4:$B$999,Demands!$A1032,'Growth rates'!$C$4:$C$999,$W1032)</f>
        <v>2.7588880142789765</v>
      </c>
      <c r="AJ1032" s="2">
        <f>SUMIFS('Growth rates'!O$4:O$999,'Growth rates'!$B$4:$B$999,Demands!$A1032,'Growth rates'!$C$4:$C$999,$W1032)</f>
        <v>2.8455245319722886</v>
      </c>
      <c r="AK1032" s="2">
        <f>SUMIFS('Growth rates'!P$4:P$999,'Growth rates'!$B$4:$B$999,Demands!$A1032,'Growth rates'!$C$4:$C$999,$W1032)</f>
        <v>2.9148638282511272</v>
      </c>
      <c r="AL1032" s="2">
        <f>SUMIFS('Growth rates'!Q$4:Q$999,'Growth rates'!$B$4:$B$999,Demands!$A1032,'Growth rates'!$C$4:$C$999,$W1032)</f>
        <v>2.9741130787048573</v>
      </c>
      <c r="AM1032" s="2">
        <f>SUMIFS('Growth rates'!R$4:R$999,'Growth rates'!$B$4:$B$999,Demands!$A1032,'Growth rates'!$C$4:$C$999,$W1032)</f>
        <v>3.0257164559246754</v>
      </c>
      <c r="AN1032" s="2">
        <f>SUMIFS('Growth rates'!S$4:S$999,'Growth rates'!$B$4:$B$999,Demands!$A1032,'Growth rates'!$C$4:$C$999,$W1032)</f>
        <v>3.0704072116879031</v>
      </c>
      <c r="AO1032" s="2">
        <f>SUMIFS('Growth rates'!T$4:T$999,'Growth rates'!$B$4:$B$999,Demands!$A1032,'Growth rates'!$C$4:$C$999,$W1032)</f>
        <v>3.1068191161871908</v>
      </c>
      <c r="AP1032" s="2">
        <f>SUMIFS('Growth rates'!U$4:U$999,'Growth rates'!$B$4:$B$999,Demands!$A1032,'Growth rates'!$C$4:$C$999,$W1032)</f>
        <v>3.1334417961033671</v>
      </c>
      <c r="AR1032">
        <f>VLOOKUP(C1032&amp;A1032,Driver_elast!$A$2:$E$1161,5,FALSE)</f>
        <v>0.43829200000000001</v>
      </c>
      <c r="AS1032">
        <f t="shared" si="341"/>
        <v>0.43829200000000001</v>
      </c>
      <c r="AT1032">
        <f t="shared" si="342"/>
        <v>8.7658399999999997E-2</v>
      </c>
      <c r="AV1032" s="2" cm="1">
        <f t="array" ref="AV1032">TREND($AR1032:$AS1032,$AR$3:$AS$3,AV$1)</f>
        <v>0.43829200000000001</v>
      </c>
      <c r="AW1032" s="2" cm="1">
        <f t="array" ref="AW1032">TREND($AR1032:$AS1032,$AR$3:$AS$3,AW$1)</f>
        <v>0.43829200000000001</v>
      </c>
      <c r="AX1032" s="2" cm="1">
        <f t="array" ref="AX1032">TREND($AR1032:$AS1032,$AR$3:$AS$3,AX$1)</f>
        <v>0.43829200000000001</v>
      </c>
      <c r="AY1032" s="2" cm="1">
        <f t="array" ref="AY1032">TREND($AR1032:$AS1032,$AR$3:$AS$3,AY$1)</f>
        <v>0.43829200000000001</v>
      </c>
      <c r="AZ1032" s="2" cm="1">
        <f t="array" ref="AZ1032">TREND($AR1032:$AS1032,$AR$3:$AS$3,AZ$1)</f>
        <v>0.43829200000000001</v>
      </c>
      <c r="BA1032" s="2" cm="1">
        <f t="array" ref="BA1032">TREND($AR1032:$AS1032,$AR$3:$AS$3,BA$1)</f>
        <v>0.43829200000000001</v>
      </c>
      <c r="BB1032" s="2" cm="1">
        <f t="array" ref="BB1032">TREND($AR1032:$AS1032,$AR$3:$AS$3,BB$1)</f>
        <v>0.43829200000000001</v>
      </c>
      <c r="BC1032" s="2" cm="1">
        <f t="array" ref="BC1032">TREND($AR1032:$AS1032,$AR$3:$AS$3,BC$1)</f>
        <v>0.43829200000000001</v>
      </c>
      <c r="BD1032" s="2" cm="1">
        <f t="array" ref="BD1032">TREND($AR1032:$AS1032,$AR$3:$AS$3,BD$1)</f>
        <v>0.43829200000000001</v>
      </c>
      <c r="BE1032" s="2" cm="1">
        <f t="array" ref="BE1032">TREND($AR1032:$AS1032,$AR$3:$AS$3,BE$1)</f>
        <v>0.43829200000000001</v>
      </c>
      <c r="BF1032" s="20" cm="1">
        <f t="array" ref="BF1032">TREND($AS1032:$AT1032,$AS$3:$AT$3,BF$1)</f>
        <v>0.39446279999999945</v>
      </c>
      <c r="BG1032" s="20" cm="1">
        <f t="array" ref="BG1032">TREND($AS1032:$AT1032,$AS$3:$AT$3,BG$1)</f>
        <v>0.35063360000000188</v>
      </c>
      <c r="BH1032" s="20" cm="1">
        <f t="array" ref="BH1032">TREND($AS1032:$AT1032,$AS$3:$AT$3,BH$1)</f>
        <v>0.30680440000000075</v>
      </c>
      <c r="BI1032" s="20" cm="1">
        <f t="array" ref="BI1032">TREND($AS1032:$AT1032,$AS$3:$AT$3,BI$1)</f>
        <v>0.26297519999999963</v>
      </c>
      <c r="BJ1032" s="20" cm="1">
        <f t="array" ref="BJ1032">TREND($AS1032:$AT1032,$AS$3:$AT$3,BJ$1)</f>
        <v>0.21914600000000206</v>
      </c>
      <c r="BK1032" s="20" cm="1">
        <f t="array" ref="BK1032">TREND($AS1032:$AT1032,$AS$3:$AT$3,BK$1)</f>
        <v>0.17531680000000094</v>
      </c>
      <c r="BL1032" s="20" cm="1">
        <f t="array" ref="BL1032">TREND($AS1032:$AT1032,$AS$3:$AT$3,BL$1)</f>
        <v>0.13148759999999982</v>
      </c>
      <c r="BM1032" s="20" cm="1">
        <f t="array" ref="BM1032">TREND($AS1032:$AT1032,$AS$3:$AT$3,BM$1)</f>
        <v>8.7658399999998693E-2</v>
      </c>
    </row>
    <row r="1033" spans="1:65" x14ac:dyDescent="0.35">
      <c r="A1033" t="str">
        <f>IF(BYDem!B1031="","\I:",BYDem!B1031)</f>
        <v>SaudiArabia</v>
      </c>
      <c r="B1033" t="str">
        <f>BYDem!E1031</f>
        <v>TAI</v>
      </c>
      <c r="C1033" t="str">
        <f t="shared" si="323"/>
        <v>TAI</v>
      </c>
      <c r="D1033" s="4">
        <f>SUMIFS(BYDem!$M$2:$M$2000,BYDem!$B$2:$B$2000,Demands!$A1033,BYDem!$E$2:$E$2000,Demands!$B1033)</f>
        <v>153.09619095959999</v>
      </c>
      <c r="E1033" s="4">
        <f t="shared" si="324"/>
        <v>153.46206589747797</v>
      </c>
      <c r="F1033" s="4">
        <f t="shared" si="325"/>
        <v>182.22176664304607</v>
      </c>
      <c r="G1033" s="4">
        <f t="shared" si="326"/>
        <v>220.30865954230609</v>
      </c>
      <c r="H1033" s="4">
        <f t="shared" si="327"/>
        <v>253.74336640223487</v>
      </c>
      <c r="I1033" s="4">
        <f t="shared" si="328"/>
        <v>283.16335695782277</v>
      </c>
      <c r="J1033" s="4">
        <f t="shared" si="329"/>
        <v>308.27911024573609</v>
      </c>
      <c r="K1033" s="4">
        <f t="shared" si="330"/>
        <v>329.55693757943499</v>
      </c>
      <c r="L1033" s="4">
        <f t="shared" si="331"/>
        <v>347.91999215187735</v>
      </c>
      <c r="M1033" s="4">
        <f t="shared" si="332"/>
        <v>363.05175666745458</v>
      </c>
      <c r="N1033" s="4">
        <f t="shared" si="333"/>
        <v>374.39791472086813</v>
      </c>
      <c r="O1033" s="4">
        <f t="shared" si="334"/>
        <v>382.64692417984389</v>
      </c>
      <c r="P1033" s="4">
        <f t="shared" si="335"/>
        <v>388.37125652749518</v>
      </c>
      <c r="Q1033" s="4">
        <f t="shared" si="336"/>
        <v>392.52533214966127</v>
      </c>
      <c r="R1033" s="4">
        <f t="shared" si="337"/>
        <v>395.51188236076376</v>
      </c>
      <c r="S1033" s="4">
        <f t="shared" si="338"/>
        <v>397.5612528437054</v>
      </c>
      <c r="T1033" s="4">
        <f t="shared" si="339"/>
        <v>398.8017169464091</v>
      </c>
      <c r="U1033" s="4">
        <f t="shared" si="340"/>
        <v>399.40114117791614</v>
      </c>
      <c r="W1033" s="5" t="str">
        <f>VLOOKUP(C1033&amp;A1033,Driver_elast!$A$2:$D$1161,4,FALSE)</f>
        <v>GDP</v>
      </c>
      <c r="X1033" s="5">
        <v>1</v>
      </c>
      <c r="Y1033" s="2">
        <f>SUMIFS('Growth rates'!D$4:D$999,'Growth rates'!$B$4:$B$999,Demands!$A1033,'Growth rates'!$C$4:$C$999,$W1033)</f>
        <v>1</v>
      </c>
      <c r="Z1033" s="2">
        <f>SUMIFS('Growth rates'!E$4:E$999,'Growth rates'!$B$4:$B$999,Demands!$A1033,'Growth rates'!$C$4:$C$999,$W1033)</f>
        <v>1.0027249390836985</v>
      </c>
      <c r="AA1033" s="2">
        <f>SUMIFS('Growth rates'!F$4:F$999,'Growth rates'!$B$4:$B$999,Demands!$A1033,'Growth rates'!$C$4:$C$999,$W1033)</f>
        <v>1.2169911358007359</v>
      </c>
      <c r="AB1033" s="2">
        <f>SUMIFS('Growth rates'!G$4:G$999,'Growth rates'!$B$4:$B$999,Demands!$A1033,'Growth rates'!$C$4:$C$999,$W1033)</f>
        <v>1.5070266828441645</v>
      </c>
      <c r="AC1033" s="2">
        <f>SUMIFS('Growth rates'!H$4:H$999,'Growth rates'!$B$4:$B$999,Demands!$A1033,'Growth rates'!$C$4:$C$999,$W1033)</f>
        <v>1.7678073641040037</v>
      </c>
      <c r="AD1033" s="2">
        <f>SUMIFS('Growth rates'!I$4:I$999,'Growth rates'!$B$4:$B$999,Demands!$A1033,'Growth rates'!$C$4:$C$999,$W1033)</f>
        <v>2.0015141335846862</v>
      </c>
      <c r="AE1033" s="2">
        <f>SUMIFS('Growth rates'!J$4:J$999,'Growth rates'!$B$4:$B$999,Demands!$A1033,'Growth rates'!$C$4:$C$999,$W1033)</f>
        <v>2.2039354938983426</v>
      </c>
      <c r="AF1033" s="2">
        <f>SUMIFS('Growth rates'!K$4:K$999,'Growth rates'!$B$4:$B$999,Demands!$A1033,'Growth rates'!$C$4:$C$999,$W1033)</f>
        <v>2.3773840083427755</v>
      </c>
      <c r="AG1033" s="2">
        <f>SUMIFS('Growth rates'!L$4:L$999,'Growth rates'!$B$4:$B$999,Demands!$A1033,'Growth rates'!$C$4:$C$999,$W1033)</f>
        <v>2.5284276073681147</v>
      </c>
      <c r="AH1033" s="2">
        <f>SUMIFS('Growth rates'!M$4:M$999,'Growth rates'!$B$4:$B$999,Demands!$A1033,'Growth rates'!$C$4:$C$999,$W1033)</f>
        <v>2.6538136612953362</v>
      </c>
      <c r="AI1033" s="2">
        <f>SUMIFS('Growth rates'!N$4:N$999,'Growth rates'!$B$4:$B$999,Demands!$A1033,'Growth rates'!$C$4:$C$999,$W1033)</f>
        <v>2.7588880142789813</v>
      </c>
      <c r="AJ1033" s="2">
        <f>SUMIFS('Growth rates'!O$4:O$999,'Growth rates'!$B$4:$B$999,Demands!$A1033,'Growth rates'!$C$4:$C$999,$W1033)</f>
        <v>2.8455245319722842</v>
      </c>
      <c r="AK1033" s="2">
        <f>SUMIFS('Growth rates'!P$4:P$999,'Growth rates'!$B$4:$B$999,Demands!$A1033,'Growth rates'!$C$4:$C$999,$W1033)</f>
        <v>2.9148638282511254</v>
      </c>
      <c r="AL1033" s="2">
        <f>SUMIFS('Growth rates'!Q$4:Q$999,'Growth rates'!$B$4:$B$999,Demands!$A1033,'Growth rates'!$C$4:$C$999,$W1033)</f>
        <v>2.9741130787048644</v>
      </c>
      <c r="AM1033" s="2">
        <f>SUMIFS('Growth rates'!R$4:R$999,'Growth rates'!$B$4:$B$999,Demands!$A1033,'Growth rates'!$C$4:$C$999,$W1033)</f>
        <v>3.0257164559246745</v>
      </c>
      <c r="AN1033" s="2">
        <f>SUMIFS('Growth rates'!S$4:S$999,'Growth rates'!$B$4:$B$999,Demands!$A1033,'Growth rates'!$C$4:$C$999,$W1033)</f>
        <v>3.0704072116879075</v>
      </c>
      <c r="AO1033" s="2">
        <f>SUMIFS('Growth rates'!T$4:T$999,'Growth rates'!$B$4:$B$999,Demands!$A1033,'Growth rates'!$C$4:$C$999,$W1033)</f>
        <v>3.1068191161871912</v>
      </c>
      <c r="AP1033" s="2">
        <f>SUMIFS('Growth rates'!U$4:U$999,'Growth rates'!$B$4:$B$999,Demands!$A1033,'Growth rates'!$C$4:$C$999,$W1033)</f>
        <v>3.1334417961033618</v>
      </c>
      <c r="AR1033">
        <f>VLOOKUP(C1033&amp;A1033,Driver_elast!$A$2:$E$1161,5,FALSE)</f>
        <v>0.87702400000000003</v>
      </c>
      <c r="AS1033">
        <f t="shared" si="341"/>
        <v>0.87702400000000003</v>
      </c>
      <c r="AT1033">
        <f t="shared" si="342"/>
        <v>0.1754048</v>
      </c>
      <c r="AV1033" s="2" cm="1">
        <f t="array" ref="AV1033">TREND($AR1033:$AS1033,$AR$3:$AS$3,AV$1)</f>
        <v>0.87702400000000003</v>
      </c>
      <c r="AW1033" s="2" cm="1">
        <f t="array" ref="AW1033">TREND($AR1033:$AS1033,$AR$3:$AS$3,AW$1)</f>
        <v>0.87702400000000003</v>
      </c>
      <c r="AX1033" s="2" cm="1">
        <f t="array" ref="AX1033">TREND($AR1033:$AS1033,$AR$3:$AS$3,AX$1)</f>
        <v>0.87702400000000003</v>
      </c>
      <c r="AY1033" s="2" cm="1">
        <f t="array" ref="AY1033">TREND($AR1033:$AS1033,$AR$3:$AS$3,AY$1)</f>
        <v>0.87702400000000003</v>
      </c>
      <c r="AZ1033" s="2" cm="1">
        <f t="array" ref="AZ1033">TREND($AR1033:$AS1033,$AR$3:$AS$3,AZ$1)</f>
        <v>0.87702400000000003</v>
      </c>
      <c r="BA1033" s="2" cm="1">
        <f t="array" ref="BA1033">TREND($AR1033:$AS1033,$AR$3:$AS$3,BA$1)</f>
        <v>0.87702400000000003</v>
      </c>
      <c r="BB1033" s="2" cm="1">
        <f t="array" ref="BB1033">TREND($AR1033:$AS1033,$AR$3:$AS$3,BB$1)</f>
        <v>0.87702400000000003</v>
      </c>
      <c r="BC1033" s="2" cm="1">
        <f t="array" ref="BC1033">TREND($AR1033:$AS1033,$AR$3:$AS$3,BC$1)</f>
        <v>0.87702400000000003</v>
      </c>
      <c r="BD1033" s="2" cm="1">
        <f t="array" ref="BD1033">TREND($AR1033:$AS1033,$AR$3:$AS$3,BD$1)</f>
        <v>0.87702400000000003</v>
      </c>
      <c r="BE1033" s="2" cm="1">
        <f t="array" ref="BE1033">TREND($AR1033:$AS1033,$AR$3:$AS$3,BE$1)</f>
        <v>0.87702400000000003</v>
      </c>
      <c r="BF1033" s="20" cm="1">
        <f t="array" ref="BF1033">TREND($AS1033:$AT1033,$AS$3:$AT$3,BF$1)</f>
        <v>0.78932160000000096</v>
      </c>
      <c r="BG1033" s="20" cm="1">
        <f t="array" ref="BG1033">TREND($AS1033:$AT1033,$AS$3:$AT$3,BG$1)</f>
        <v>0.70161920000000322</v>
      </c>
      <c r="BH1033" s="20" cm="1">
        <f t="array" ref="BH1033">TREND($AS1033:$AT1033,$AS$3:$AT$3,BH$1)</f>
        <v>0.61391680000000548</v>
      </c>
      <c r="BI1033" s="20" cm="1">
        <f t="array" ref="BI1033">TREND($AS1033:$AT1033,$AS$3:$AT$3,BI$1)</f>
        <v>0.52621440000000064</v>
      </c>
      <c r="BJ1033" s="20" cm="1">
        <f t="array" ref="BJ1033">TREND($AS1033:$AT1033,$AS$3:$AT$3,BJ$1)</f>
        <v>0.4385120000000029</v>
      </c>
      <c r="BK1033" s="20" cm="1">
        <f t="array" ref="BK1033">TREND($AS1033:$AT1033,$AS$3:$AT$3,BK$1)</f>
        <v>0.35080960000000516</v>
      </c>
      <c r="BL1033" s="20" cm="1">
        <f t="array" ref="BL1033">TREND($AS1033:$AT1033,$AS$3:$AT$3,BL$1)</f>
        <v>0.26310720000000032</v>
      </c>
      <c r="BM1033" s="20" cm="1">
        <f t="array" ref="BM1033">TREND($AS1033:$AT1033,$AS$3:$AT$3,BM$1)</f>
        <v>0.17540480000000258</v>
      </c>
    </row>
    <row r="1034" spans="1:65" x14ac:dyDescent="0.35">
      <c r="A1034" t="str">
        <f>IF(BYDem!B1032="","\I:",BYDem!B1032)</f>
        <v>SaudiArabia</v>
      </c>
      <c r="B1034" t="str">
        <f>BYDem!E1032</f>
        <v>TTF</v>
      </c>
      <c r="C1034" t="str">
        <f t="shared" si="323"/>
        <v>TTF</v>
      </c>
      <c r="D1034" s="4">
        <f>SUMIFS(BYDem!$M$2:$M$2000,BYDem!$B$2:$B$2000,Demands!$A1034,BYDem!$E$2:$E$2000,Demands!$B1034)</f>
        <v>0</v>
      </c>
      <c r="E1034" s="4">
        <f t="shared" si="324"/>
        <v>0</v>
      </c>
      <c r="F1034" s="4">
        <f t="shared" si="325"/>
        <v>0</v>
      </c>
      <c r="G1034" s="4">
        <f t="shared" si="326"/>
        <v>0</v>
      </c>
      <c r="H1034" s="4">
        <f t="shared" si="327"/>
        <v>0</v>
      </c>
      <c r="I1034" s="4">
        <f t="shared" si="328"/>
        <v>0</v>
      </c>
      <c r="J1034" s="4">
        <f t="shared" si="329"/>
        <v>0</v>
      </c>
      <c r="K1034" s="4">
        <f t="shared" si="330"/>
        <v>0</v>
      </c>
      <c r="L1034" s="4">
        <f t="shared" si="331"/>
        <v>0</v>
      </c>
      <c r="M1034" s="4">
        <f t="shared" si="332"/>
        <v>0</v>
      </c>
      <c r="N1034" s="4">
        <f t="shared" si="333"/>
        <v>0</v>
      </c>
      <c r="O1034" s="4">
        <f t="shared" si="334"/>
        <v>0</v>
      </c>
      <c r="P1034" s="4">
        <f t="shared" si="335"/>
        <v>0</v>
      </c>
      <c r="Q1034" s="4">
        <f t="shared" si="336"/>
        <v>0</v>
      </c>
      <c r="R1034" s="4">
        <f t="shared" si="337"/>
        <v>0</v>
      </c>
      <c r="S1034" s="4">
        <f t="shared" si="338"/>
        <v>0</v>
      </c>
      <c r="T1034" s="4">
        <f t="shared" si="339"/>
        <v>0</v>
      </c>
      <c r="U1034" s="4">
        <f t="shared" si="340"/>
        <v>0</v>
      </c>
      <c r="W1034" s="5" t="str">
        <f>VLOOKUP(C1034&amp;A1034,Driver_elast!$A$2:$D$1161,4,FALSE)</f>
        <v>GDP</v>
      </c>
      <c r="X1034" s="5">
        <v>1</v>
      </c>
      <c r="Y1034" s="2">
        <f>SUMIFS('Growth rates'!D$4:D$999,'Growth rates'!$B$4:$B$999,Demands!$A1034,'Growth rates'!$C$4:$C$999,$W1034)</f>
        <v>1</v>
      </c>
      <c r="Z1034" s="2">
        <f>SUMIFS('Growth rates'!E$4:E$999,'Growth rates'!$B$4:$B$999,Demands!$A1034,'Growth rates'!$C$4:$C$999,$W1034)</f>
        <v>1.0027249390836985</v>
      </c>
      <c r="AA1034" s="2">
        <f>SUMIFS('Growth rates'!F$4:F$999,'Growth rates'!$B$4:$B$999,Demands!$A1034,'Growth rates'!$C$4:$C$999,$W1034)</f>
        <v>1.2169911358007359</v>
      </c>
      <c r="AB1034" s="2">
        <f>SUMIFS('Growth rates'!G$4:G$999,'Growth rates'!$B$4:$B$999,Demands!$A1034,'Growth rates'!$C$4:$C$999,$W1034)</f>
        <v>1.5070266828441645</v>
      </c>
      <c r="AC1034" s="2">
        <f>SUMIFS('Growth rates'!H$4:H$999,'Growth rates'!$B$4:$B$999,Demands!$A1034,'Growth rates'!$C$4:$C$999,$W1034)</f>
        <v>1.7678073641040037</v>
      </c>
      <c r="AD1034" s="2">
        <f>SUMIFS('Growth rates'!I$4:I$999,'Growth rates'!$B$4:$B$999,Demands!$A1034,'Growth rates'!$C$4:$C$999,$W1034)</f>
        <v>2.0015141335846862</v>
      </c>
      <c r="AE1034" s="2">
        <f>SUMIFS('Growth rates'!J$4:J$999,'Growth rates'!$B$4:$B$999,Demands!$A1034,'Growth rates'!$C$4:$C$999,$W1034)</f>
        <v>2.2039354938983426</v>
      </c>
      <c r="AF1034" s="2">
        <f>SUMIFS('Growth rates'!K$4:K$999,'Growth rates'!$B$4:$B$999,Demands!$A1034,'Growth rates'!$C$4:$C$999,$W1034)</f>
        <v>2.3773840083427755</v>
      </c>
      <c r="AG1034" s="2">
        <f>SUMIFS('Growth rates'!L$4:L$999,'Growth rates'!$B$4:$B$999,Demands!$A1034,'Growth rates'!$C$4:$C$999,$W1034)</f>
        <v>2.5284276073681147</v>
      </c>
      <c r="AH1034" s="2">
        <f>SUMIFS('Growth rates'!M$4:M$999,'Growth rates'!$B$4:$B$999,Demands!$A1034,'Growth rates'!$C$4:$C$999,$W1034)</f>
        <v>2.6538136612953362</v>
      </c>
      <c r="AI1034" s="2">
        <f>SUMIFS('Growth rates'!N$4:N$999,'Growth rates'!$B$4:$B$999,Demands!$A1034,'Growth rates'!$C$4:$C$999,$W1034)</f>
        <v>2.7588880142789813</v>
      </c>
      <c r="AJ1034" s="2">
        <f>SUMIFS('Growth rates'!O$4:O$999,'Growth rates'!$B$4:$B$999,Demands!$A1034,'Growth rates'!$C$4:$C$999,$W1034)</f>
        <v>2.8455245319722842</v>
      </c>
      <c r="AK1034" s="2">
        <f>SUMIFS('Growth rates'!P$4:P$999,'Growth rates'!$B$4:$B$999,Demands!$A1034,'Growth rates'!$C$4:$C$999,$W1034)</f>
        <v>2.9148638282511254</v>
      </c>
      <c r="AL1034" s="2">
        <f>SUMIFS('Growth rates'!Q$4:Q$999,'Growth rates'!$B$4:$B$999,Demands!$A1034,'Growth rates'!$C$4:$C$999,$W1034)</f>
        <v>2.9741130787048644</v>
      </c>
      <c r="AM1034" s="2">
        <f>SUMIFS('Growth rates'!R$4:R$999,'Growth rates'!$B$4:$B$999,Demands!$A1034,'Growth rates'!$C$4:$C$999,$W1034)</f>
        <v>3.0257164559246745</v>
      </c>
      <c r="AN1034" s="2">
        <f>SUMIFS('Growth rates'!S$4:S$999,'Growth rates'!$B$4:$B$999,Demands!$A1034,'Growth rates'!$C$4:$C$999,$W1034)</f>
        <v>3.0704072116879075</v>
      </c>
      <c r="AO1034" s="2">
        <f>SUMIFS('Growth rates'!T$4:T$999,'Growth rates'!$B$4:$B$999,Demands!$A1034,'Growth rates'!$C$4:$C$999,$W1034)</f>
        <v>3.1068191161871912</v>
      </c>
      <c r="AP1034" s="2">
        <f>SUMIFS('Growth rates'!U$4:U$999,'Growth rates'!$B$4:$B$999,Demands!$A1034,'Growth rates'!$C$4:$C$999,$W1034)</f>
        <v>3.1334417961033618</v>
      </c>
      <c r="AR1034">
        <f>VLOOKUP(C1034&amp;A1034,Driver_elast!$A$2:$E$1161,5,FALSE)</f>
        <v>0.70620000000000005</v>
      </c>
      <c r="AS1034">
        <f t="shared" si="341"/>
        <v>0.70620000000000005</v>
      </c>
      <c r="AT1034">
        <f t="shared" si="342"/>
        <v>0.14124</v>
      </c>
      <c r="AV1034" s="2" cm="1">
        <f t="array" ref="AV1034">TREND($AR1034:$AS1034,$AR$3:$AS$3,AV$1)</f>
        <v>0.70620000000000005</v>
      </c>
      <c r="AW1034" s="2" cm="1">
        <f t="array" ref="AW1034">TREND($AR1034:$AS1034,$AR$3:$AS$3,AW$1)</f>
        <v>0.70620000000000005</v>
      </c>
      <c r="AX1034" s="2" cm="1">
        <f t="array" ref="AX1034">TREND($AR1034:$AS1034,$AR$3:$AS$3,AX$1)</f>
        <v>0.70620000000000005</v>
      </c>
      <c r="AY1034" s="2" cm="1">
        <f t="array" ref="AY1034">TREND($AR1034:$AS1034,$AR$3:$AS$3,AY$1)</f>
        <v>0.70620000000000005</v>
      </c>
      <c r="AZ1034" s="2" cm="1">
        <f t="array" ref="AZ1034">TREND($AR1034:$AS1034,$AR$3:$AS$3,AZ$1)</f>
        <v>0.70620000000000005</v>
      </c>
      <c r="BA1034" s="2" cm="1">
        <f t="array" ref="BA1034">TREND($AR1034:$AS1034,$AR$3:$AS$3,BA$1)</f>
        <v>0.70620000000000005</v>
      </c>
      <c r="BB1034" s="2" cm="1">
        <f t="array" ref="BB1034">TREND($AR1034:$AS1034,$AR$3:$AS$3,BB$1)</f>
        <v>0.70620000000000005</v>
      </c>
      <c r="BC1034" s="2" cm="1">
        <f t="array" ref="BC1034">TREND($AR1034:$AS1034,$AR$3:$AS$3,BC$1)</f>
        <v>0.70620000000000005</v>
      </c>
      <c r="BD1034" s="2" cm="1">
        <f t="array" ref="BD1034">TREND($AR1034:$AS1034,$AR$3:$AS$3,BD$1)</f>
        <v>0.70620000000000005</v>
      </c>
      <c r="BE1034" s="2" cm="1">
        <f t="array" ref="BE1034">TREND($AR1034:$AS1034,$AR$3:$AS$3,BE$1)</f>
        <v>0.70620000000000005</v>
      </c>
      <c r="BF1034" s="20" cm="1">
        <f t="array" ref="BF1034">TREND($AS1034:$AT1034,$AS$3:$AT$3,BF$1)</f>
        <v>0.63558000000000092</v>
      </c>
      <c r="BG1034" s="20" cm="1">
        <f t="array" ref="BG1034">TREND($AS1034:$AT1034,$AS$3:$AT$3,BG$1)</f>
        <v>0.56495999999999924</v>
      </c>
      <c r="BH1034" s="20" cm="1">
        <f t="array" ref="BH1034">TREND($AS1034:$AT1034,$AS$3:$AT$3,BH$1)</f>
        <v>0.49434000000000111</v>
      </c>
      <c r="BI1034" s="20" cm="1">
        <f t="array" ref="BI1034">TREND($AS1034:$AT1034,$AS$3:$AT$3,BI$1)</f>
        <v>0.42371999999999943</v>
      </c>
      <c r="BJ1034" s="20" cm="1">
        <f t="array" ref="BJ1034">TREND($AS1034:$AT1034,$AS$3:$AT$3,BJ$1)</f>
        <v>0.3531000000000013</v>
      </c>
      <c r="BK1034" s="20" cm="1">
        <f t="array" ref="BK1034">TREND($AS1034:$AT1034,$AS$3:$AT$3,BK$1)</f>
        <v>0.28247999999999962</v>
      </c>
      <c r="BL1034" s="20" cm="1">
        <f t="array" ref="BL1034">TREND($AS1034:$AT1034,$AS$3:$AT$3,BL$1)</f>
        <v>0.21186000000000149</v>
      </c>
      <c r="BM1034" s="20" cm="1">
        <f t="array" ref="BM1034">TREND($AS1034:$AT1034,$AS$3:$AT$3,BM$1)</f>
        <v>0.14123999999999981</v>
      </c>
    </row>
    <row r="1035" spans="1:65" x14ac:dyDescent="0.35">
      <c r="A1035" t="str">
        <f>IF(BYDem!B1033="","\I:",BYDem!B1033)</f>
        <v>SaudiArabia</v>
      </c>
      <c r="B1035" t="str">
        <f>BYDem!E1033</f>
        <v>TTP</v>
      </c>
      <c r="C1035" t="str">
        <f t="shared" si="323"/>
        <v>TTP</v>
      </c>
      <c r="D1035" s="4">
        <f>SUMIFS(BYDem!$M$2:$M$2000,BYDem!$B$2:$B$2000,Demands!$A1035,BYDem!$E$2:$E$2000,Demands!$B1035)</f>
        <v>0</v>
      </c>
      <c r="E1035" s="4">
        <f t="shared" si="324"/>
        <v>0</v>
      </c>
      <c r="F1035" s="4">
        <f t="shared" si="325"/>
        <v>0</v>
      </c>
      <c r="G1035" s="4">
        <f t="shared" si="326"/>
        <v>0</v>
      </c>
      <c r="H1035" s="4">
        <f t="shared" si="327"/>
        <v>0</v>
      </c>
      <c r="I1035" s="4">
        <f t="shared" si="328"/>
        <v>0</v>
      </c>
      <c r="J1035" s="4">
        <f t="shared" si="329"/>
        <v>0</v>
      </c>
      <c r="K1035" s="4">
        <f t="shared" si="330"/>
        <v>0</v>
      </c>
      <c r="L1035" s="4">
        <f t="shared" si="331"/>
        <v>0</v>
      </c>
      <c r="M1035" s="4">
        <f t="shared" si="332"/>
        <v>0</v>
      </c>
      <c r="N1035" s="4">
        <f t="shared" si="333"/>
        <v>0</v>
      </c>
      <c r="O1035" s="4">
        <f t="shared" si="334"/>
        <v>0</v>
      </c>
      <c r="P1035" s="4">
        <f t="shared" si="335"/>
        <v>0</v>
      </c>
      <c r="Q1035" s="4">
        <f t="shared" si="336"/>
        <v>0</v>
      </c>
      <c r="R1035" s="4">
        <f t="shared" si="337"/>
        <v>0</v>
      </c>
      <c r="S1035" s="4">
        <f t="shared" si="338"/>
        <v>0</v>
      </c>
      <c r="T1035" s="4">
        <f t="shared" si="339"/>
        <v>0</v>
      </c>
      <c r="U1035" s="4">
        <f t="shared" si="340"/>
        <v>0</v>
      </c>
      <c r="W1035" s="5" t="str">
        <f>VLOOKUP(C1035&amp;A1035,Driver_elast!$A$2:$D$1161,4,FALSE)</f>
        <v>GDP</v>
      </c>
      <c r="X1035" s="5">
        <v>1</v>
      </c>
      <c r="Y1035" s="2">
        <f>SUMIFS('Growth rates'!D$4:D$999,'Growth rates'!$B$4:$B$999,Demands!$A1035,'Growth rates'!$C$4:$C$999,$W1035)</f>
        <v>1</v>
      </c>
      <c r="Z1035" s="2">
        <f>SUMIFS('Growth rates'!E$4:E$999,'Growth rates'!$B$4:$B$999,Demands!$A1035,'Growth rates'!$C$4:$C$999,$W1035)</f>
        <v>1.0027249390836985</v>
      </c>
      <c r="AA1035" s="2">
        <f>SUMIFS('Growth rates'!F$4:F$999,'Growth rates'!$B$4:$B$999,Demands!$A1035,'Growth rates'!$C$4:$C$999,$W1035)</f>
        <v>1.2169911358007359</v>
      </c>
      <c r="AB1035" s="2">
        <f>SUMIFS('Growth rates'!G$4:G$999,'Growth rates'!$B$4:$B$999,Demands!$A1035,'Growth rates'!$C$4:$C$999,$W1035)</f>
        <v>1.5070266828441645</v>
      </c>
      <c r="AC1035" s="2">
        <f>SUMIFS('Growth rates'!H$4:H$999,'Growth rates'!$B$4:$B$999,Demands!$A1035,'Growth rates'!$C$4:$C$999,$W1035)</f>
        <v>1.7678073641040037</v>
      </c>
      <c r="AD1035" s="2">
        <f>SUMIFS('Growth rates'!I$4:I$999,'Growth rates'!$B$4:$B$999,Demands!$A1035,'Growth rates'!$C$4:$C$999,$W1035)</f>
        <v>2.0015141335846862</v>
      </c>
      <c r="AE1035" s="2">
        <f>SUMIFS('Growth rates'!J$4:J$999,'Growth rates'!$B$4:$B$999,Demands!$A1035,'Growth rates'!$C$4:$C$999,$W1035)</f>
        <v>2.2039354938983426</v>
      </c>
      <c r="AF1035" s="2">
        <f>SUMIFS('Growth rates'!K$4:K$999,'Growth rates'!$B$4:$B$999,Demands!$A1035,'Growth rates'!$C$4:$C$999,$W1035)</f>
        <v>2.3773840083427755</v>
      </c>
      <c r="AG1035" s="2">
        <f>SUMIFS('Growth rates'!L$4:L$999,'Growth rates'!$B$4:$B$999,Demands!$A1035,'Growth rates'!$C$4:$C$999,$W1035)</f>
        <v>2.5284276073681147</v>
      </c>
      <c r="AH1035" s="2">
        <f>SUMIFS('Growth rates'!M$4:M$999,'Growth rates'!$B$4:$B$999,Demands!$A1035,'Growth rates'!$C$4:$C$999,$W1035)</f>
        <v>2.6538136612953362</v>
      </c>
      <c r="AI1035" s="2">
        <f>SUMIFS('Growth rates'!N$4:N$999,'Growth rates'!$B$4:$B$999,Demands!$A1035,'Growth rates'!$C$4:$C$999,$W1035)</f>
        <v>2.7588880142789813</v>
      </c>
      <c r="AJ1035" s="2">
        <f>SUMIFS('Growth rates'!O$4:O$999,'Growth rates'!$B$4:$B$999,Demands!$A1035,'Growth rates'!$C$4:$C$999,$W1035)</f>
        <v>2.8455245319722842</v>
      </c>
      <c r="AK1035" s="2">
        <f>SUMIFS('Growth rates'!P$4:P$999,'Growth rates'!$B$4:$B$999,Demands!$A1035,'Growth rates'!$C$4:$C$999,$W1035)</f>
        <v>2.9148638282511254</v>
      </c>
      <c r="AL1035" s="2">
        <f>SUMIFS('Growth rates'!Q$4:Q$999,'Growth rates'!$B$4:$B$999,Demands!$A1035,'Growth rates'!$C$4:$C$999,$W1035)</f>
        <v>2.9741130787048644</v>
      </c>
      <c r="AM1035" s="2">
        <f>SUMIFS('Growth rates'!R$4:R$999,'Growth rates'!$B$4:$B$999,Demands!$A1035,'Growth rates'!$C$4:$C$999,$W1035)</f>
        <v>3.0257164559246745</v>
      </c>
      <c r="AN1035" s="2">
        <f>SUMIFS('Growth rates'!S$4:S$999,'Growth rates'!$B$4:$B$999,Demands!$A1035,'Growth rates'!$C$4:$C$999,$W1035)</f>
        <v>3.0704072116879075</v>
      </c>
      <c r="AO1035" s="2">
        <f>SUMIFS('Growth rates'!T$4:T$999,'Growth rates'!$B$4:$B$999,Demands!$A1035,'Growth rates'!$C$4:$C$999,$W1035)</f>
        <v>3.1068191161871912</v>
      </c>
      <c r="AP1035" s="2">
        <f>SUMIFS('Growth rates'!U$4:U$999,'Growth rates'!$B$4:$B$999,Demands!$A1035,'Growth rates'!$C$4:$C$999,$W1035)</f>
        <v>3.1334417961033618</v>
      </c>
      <c r="AR1035">
        <f>VLOOKUP(C1035&amp;A1035,Driver_elast!$A$2:$E$1161,5,FALSE)</f>
        <v>0.70620000000000005</v>
      </c>
      <c r="AS1035">
        <f t="shared" si="341"/>
        <v>0.70620000000000005</v>
      </c>
      <c r="AT1035">
        <f t="shared" si="342"/>
        <v>0.14124</v>
      </c>
      <c r="AV1035" s="2" cm="1">
        <f t="array" ref="AV1035">TREND($AR1035:$AS1035,$AR$3:$AS$3,AV$1)</f>
        <v>0.70620000000000005</v>
      </c>
      <c r="AW1035" s="2" cm="1">
        <f t="array" ref="AW1035">TREND($AR1035:$AS1035,$AR$3:$AS$3,AW$1)</f>
        <v>0.70620000000000005</v>
      </c>
      <c r="AX1035" s="2" cm="1">
        <f t="array" ref="AX1035">TREND($AR1035:$AS1035,$AR$3:$AS$3,AX$1)</f>
        <v>0.70620000000000005</v>
      </c>
      <c r="AY1035" s="2" cm="1">
        <f t="array" ref="AY1035">TREND($AR1035:$AS1035,$AR$3:$AS$3,AY$1)</f>
        <v>0.70620000000000005</v>
      </c>
      <c r="AZ1035" s="2" cm="1">
        <f t="array" ref="AZ1035">TREND($AR1035:$AS1035,$AR$3:$AS$3,AZ$1)</f>
        <v>0.70620000000000005</v>
      </c>
      <c r="BA1035" s="2" cm="1">
        <f t="array" ref="BA1035">TREND($AR1035:$AS1035,$AR$3:$AS$3,BA$1)</f>
        <v>0.70620000000000005</v>
      </c>
      <c r="BB1035" s="2" cm="1">
        <f t="array" ref="BB1035">TREND($AR1035:$AS1035,$AR$3:$AS$3,BB$1)</f>
        <v>0.70620000000000005</v>
      </c>
      <c r="BC1035" s="2" cm="1">
        <f t="array" ref="BC1035">TREND($AR1035:$AS1035,$AR$3:$AS$3,BC$1)</f>
        <v>0.70620000000000005</v>
      </c>
      <c r="BD1035" s="2" cm="1">
        <f t="array" ref="BD1035">TREND($AR1035:$AS1035,$AR$3:$AS$3,BD$1)</f>
        <v>0.70620000000000005</v>
      </c>
      <c r="BE1035" s="2" cm="1">
        <f t="array" ref="BE1035">TREND($AR1035:$AS1035,$AR$3:$AS$3,BE$1)</f>
        <v>0.70620000000000005</v>
      </c>
      <c r="BF1035" s="20" cm="1">
        <f t="array" ref="BF1035">TREND($AS1035:$AT1035,$AS$3:$AT$3,BF$1)</f>
        <v>0.63558000000000092</v>
      </c>
      <c r="BG1035" s="20" cm="1">
        <f t="array" ref="BG1035">TREND($AS1035:$AT1035,$AS$3:$AT$3,BG$1)</f>
        <v>0.56495999999999924</v>
      </c>
      <c r="BH1035" s="20" cm="1">
        <f t="array" ref="BH1035">TREND($AS1035:$AT1035,$AS$3:$AT$3,BH$1)</f>
        <v>0.49434000000000111</v>
      </c>
      <c r="BI1035" s="20" cm="1">
        <f t="array" ref="BI1035">TREND($AS1035:$AT1035,$AS$3:$AT$3,BI$1)</f>
        <v>0.42371999999999943</v>
      </c>
      <c r="BJ1035" s="20" cm="1">
        <f t="array" ref="BJ1035">TREND($AS1035:$AT1035,$AS$3:$AT$3,BJ$1)</f>
        <v>0.3531000000000013</v>
      </c>
      <c r="BK1035" s="20" cm="1">
        <f t="array" ref="BK1035">TREND($AS1035:$AT1035,$AS$3:$AT$3,BK$1)</f>
        <v>0.28247999999999962</v>
      </c>
      <c r="BL1035" s="20" cm="1">
        <f t="array" ref="BL1035">TREND($AS1035:$AT1035,$AS$3:$AT$3,BL$1)</f>
        <v>0.21186000000000149</v>
      </c>
      <c r="BM1035" s="20" cm="1">
        <f t="array" ref="BM1035">TREND($AS1035:$AT1035,$AS$3:$AT$3,BM$1)</f>
        <v>0.14123999999999981</v>
      </c>
    </row>
    <row r="1036" spans="1:65" x14ac:dyDescent="0.35">
      <c r="A1036" t="str">
        <f>IF(BYDem!B1034="","\I:",BYDem!B1034)</f>
        <v>SaudiArabia</v>
      </c>
      <c r="B1036" t="str">
        <f>BYDem!E1034</f>
        <v>TWD</v>
      </c>
      <c r="C1036" t="str">
        <f t="shared" si="323"/>
        <v>TWD</v>
      </c>
      <c r="D1036" s="4">
        <f>SUMIFS(BYDem!$M$2:$M$2000,BYDem!$B$2:$B$2000,Demands!$A1036,BYDem!$E$2:$E$2000,Demands!$B1036)</f>
        <v>0</v>
      </c>
      <c r="E1036" s="4">
        <f t="shared" si="324"/>
        <v>0</v>
      </c>
      <c r="F1036" s="4">
        <f t="shared" si="325"/>
        <v>0</v>
      </c>
      <c r="G1036" s="4">
        <f t="shared" si="326"/>
        <v>0</v>
      </c>
      <c r="H1036" s="4">
        <f t="shared" si="327"/>
        <v>0</v>
      </c>
      <c r="I1036" s="4">
        <f t="shared" si="328"/>
        <v>0</v>
      </c>
      <c r="J1036" s="4">
        <f t="shared" si="329"/>
        <v>0</v>
      </c>
      <c r="K1036" s="4">
        <f t="shared" si="330"/>
        <v>0</v>
      </c>
      <c r="L1036" s="4">
        <f t="shared" si="331"/>
        <v>0</v>
      </c>
      <c r="M1036" s="4">
        <f t="shared" si="332"/>
        <v>0</v>
      </c>
      <c r="N1036" s="4">
        <f t="shared" si="333"/>
        <v>0</v>
      </c>
      <c r="O1036" s="4">
        <f t="shared" si="334"/>
        <v>0</v>
      </c>
      <c r="P1036" s="4">
        <f t="shared" si="335"/>
        <v>0</v>
      </c>
      <c r="Q1036" s="4">
        <f t="shared" si="336"/>
        <v>0</v>
      </c>
      <c r="R1036" s="4">
        <f t="shared" si="337"/>
        <v>0</v>
      </c>
      <c r="S1036" s="4">
        <f t="shared" si="338"/>
        <v>0</v>
      </c>
      <c r="T1036" s="4">
        <f t="shared" si="339"/>
        <v>0</v>
      </c>
      <c r="U1036" s="4">
        <f t="shared" si="340"/>
        <v>0</v>
      </c>
      <c r="W1036" s="5" t="str">
        <f>VLOOKUP(C1036&amp;A1036,Driver_elast!$A$2:$D$1161,4,FALSE)</f>
        <v>GDPSER</v>
      </c>
      <c r="X1036" s="5">
        <v>1</v>
      </c>
      <c r="Y1036" s="2">
        <f>SUMIFS('Growth rates'!D$4:D$999,'Growth rates'!$B$4:$B$999,Demands!$A1036,'Growth rates'!$C$4:$C$999,$W1036)</f>
        <v>1</v>
      </c>
      <c r="Z1036" s="2">
        <f>SUMIFS('Growth rates'!E$4:E$999,'Growth rates'!$B$4:$B$999,Demands!$A1036,'Growth rates'!$C$4:$C$999,$W1036)</f>
        <v>1.0027249390836983</v>
      </c>
      <c r="AA1036" s="2">
        <f>SUMIFS('Growth rates'!F$4:F$999,'Growth rates'!$B$4:$B$999,Demands!$A1036,'Growth rates'!$C$4:$C$999,$W1036)</f>
        <v>1.216991135800735</v>
      </c>
      <c r="AB1036" s="2">
        <f>SUMIFS('Growth rates'!G$4:G$999,'Growth rates'!$B$4:$B$999,Demands!$A1036,'Growth rates'!$C$4:$C$999,$W1036)</f>
        <v>1.5070266828441594</v>
      </c>
      <c r="AC1036" s="2">
        <f>SUMIFS('Growth rates'!H$4:H$999,'Growth rates'!$B$4:$B$999,Demands!$A1036,'Growth rates'!$C$4:$C$999,$W1036)</f>
        <v>1.7678073641040062</v>
      </c>
      <c r="AD1036" s="2">
        <f>SUMIFS('Growth rates'!I$4:I$999,'Growth rates'!$B$4:$B$999,Demands!$A1036,'Growth rates'!$C$4:$C$999,$W1036)</f>
        <v>2.0015141335846858</v>
      </c>
      <c r="AE1036" s="2">
        <f>SUMIFS('Growth rates'!J$4:J$999,'Growth rates'!$B$4:$B$999,Demands!$A1036,'Growth rates'!$C$4:$C$999,$W1036)</f>
        <v>2.2039354938983373</v>
      </c>
      <c r="AF1036" s="2">
        <f>SUMIFS('Growth rates'!K$4:K$999,'Growth rates'!$B$4:$B$999,Demands!$A1036,'Growth rates'!$C$4:$C$999,$W1036)</f>
        <v>2.3773840083427786</v>
      </c>
      <c r="AG1036" s="2">
        <f>SUMIFS('Growth rates'!L$4:L$999,'Growth rates'!$B$4:$B$999,Demands!$A1036,'Growth rates'!$C$4:$C$999,$W1036)</f>
        <v>2.5284276073681133</v>
      </c>
      <c r="AH1036" s="2">
        <f>SUMIFS('Growth rates'!M$4:M$999,'Growth rates'!$B$4:$B$999,Demands!$A1036,'Growth rates'!$C$4:$C$999,$W1036)</f>
        <v>2.653813661295342</v>
      </c>
      <c r="AI1036" s="2">
        <f>SUMIFS('Growth rates'!N$4:N$999,'Growth rates'!$B$4:$B$999,Demands!$A1036,'Growth rates'!$C$4:$C$999,$W1036)</f>
        <v>2.7588880142789765</v>
      </c>
      <c r="AJ1036" s="2">
        <f>SUMIFS('Growth rates'!O$4:O$999,'Growth rates'!$B$4:$B$999,Demands!$A1036,'Growth rates'!$C$4:$C$999,$W1036)</f>
        <v>2.8455245319722886</v>
      </c>
      <c r="AK1036" s="2">
        <f>SUMIFS('Growth rates'!P$4:P$999,'Growth rates'!$B$4:$B$999,Demands!$A1036,'Growth rates'!$C$4:$C$999,$W1036)</f>
        <v>2.9148638282511272</v>
      </c>
      <c r="AL1036" s="2">
        <f>SUMIFS('Growth rates'!Q$4:Q$999,'Growth rates'!$B$4:$B$999,Demands!$A1036,'Growth rates'!$C$4:$C$999,$W1036)</f>
        <v>2.9741130787048573</v>
      </c>
      <c r="AM1036" s="2">
        <f>SUMIFS('Growth rates'!R$4:R$999,'Growth rates'!$B$4:$B$999,Demands!$A1036,'Growth rates'!$C$4:$C$999,$W1036)</f>
        <v>3.0257164559246754</v>
      </c>
      <c r="AN1036" s="2">
        <f>SUMIFS('Growth rates'!S$4:S$999,'Growth rates'!$B$4:$B$999,Demands!$A1036,'Growth rates'!$C$4:$C$999,$W1036)</f>
        <v>3.0704072116879031</v>
      </c>
      <c r="AO1036" s="2">
        <f>SUMIFS('Growth rates'!T$4:T$999,'Growth rates'!$B$4:$B$999,Demands!$A1036,'Growth rates'!$C$4:$C$999,$W1036)</f>
        <v>3.1068191161871908</v>
      </c>
      <c r="AP1036" s="2">
        <f>SUMIFS('Growth rates'!U$4:U$999,'Growth rates'!$B$4:$B$999,Demands!$A1036,'Growth rates'!$C$4:$C$999,$W1036)</f>
        <v>3.1334417961033671</v>
      </c>
      <c r="AR1036">
        <f>VLOOKUP(C1036&amp;A1036,Driver_elast!$A$2:$E$1161,5,FALSE)</f>
        <v>0.79090300000000002</v>
      </c>
      <c r="AS1036">
        <f t="shared" si="341"/>
        <v>0.79090300000000002</v>
      </c>
      <c r="AT1036">
        <f t="shared" si="342"/>
        <v>0.1581806</v>
      </c>
      <c r="AV1036" s="2" cm="1">
        <f t="array" ref="AV1036">TREND($AR1036:$AS1036,$AR$3:$AS$3,AV$1)</f>
        <v>0.79090300000000002</v>
      </c>
      <c r="AW1036" s="2" cm="1">
        <f t="array" ref="AW1036">TREND($AR1036:$AS1036,$AR$3:$AS$3,AW$1)</f>
        <v>0.79090300000000002</v>
      </c>
      <c r="AX1036" s="2" cm="1">
        <f t="array" ref="AX1036">TREND($AR1036:$AS1036,$AR$3:$AS$3,AX$1)</f>
        <v>0.79090300000000002</v>
      </c>
      <c r="AY1036" s="2" cm="1">
        <f t="array" ref="AY1036">TREND($AR1036:$AS1036,$AR$3:$AS$3,AY$1)</f>
        <v>0.79090300000000002</v>
      </c>
      <c r="AZ1036" s="2" cm="1">
        <f t="array" ref="AZ1036">TREND($AR1036:$AS1036,$AR$3:$AS$3,AZ$1)</f>
        <v>0.79090300000000002</v>
      </c>
      <c r="BA1036" s="2" cm="1">
        <f t="array" ref="BA1036">TREND($AR1036:$AS1036,$AR$3:$AS$3,BA$1)</f>
        <v>0.79090300000000002</v>
      </c>
      <c r="BB1036" s="2" cm="1">
        <f t="array" ref="BB1036">TREND($AR1036:$AS1036,$AR$3:$AS$3,BB$1)</f>
        <v>0.79090300000000002</v>
      </c>
      <c r="BC1036" s="2" cm="1">
        <f t="array" ref="BC1036">TREND($AR1036:$AS1036,$AR$3:$AS$3,BC$1)</f>
        <v>0.79090300000000002</v>
      </c>
      <c r="BD1036" s="2" cm="1">
        <f t="array" ref="BD1036">TREND($AR1036:$AS1036,$AR$3:$AS$3,BD$1)</f>
        <v>0.79090300000000002</v>
      </c>
      <c r="BE1036" s="2" cm="1">
        <f t="array" ref="BE1036">TREND($AR1036:$AS1036,$AR$3:$AS$3,BE$1)</f>
        <v>0.79090300000000002</v>
      </c>
      <c r="BF1036" s="20" cm="1">
        <f t="array" ref="BF1036">TREND($AS1036:$AT1036,$AS$3:$AT$3,BF$1)</f>
        <v>0.71181269999999586</v>
      </c>
      <c r="BG1036" s="20" cm="1">
        <f t="array" ref="BG1036">TREND($AS1036:$AT1036,$AS$3:$AT$3,BG$1)</f>
        <v>0.63272239999999869</v>
      </c>
      <c r="BH1036" s="20" cm="1">
        <f t="array" ref="BH1036">TREND($AS1036:$AT1036,$AS$3:$AT$3,BH$1)</f>
        <v>0.55363209999999441</v>
      </c>
      <c r="BI1036" s="20" cm="1">
        <f t="array" ref="BI1036">TREND($AS1036:$AT1036,$AS$3:$AT$3,BI$1)</f>
        <v>0.47454179999999724</v>
      </c>
      <c r="BJ1036" s="20" cm="1">
        <f t="array" ref="BJ1036">TREND($AS1036:$AT1036,$AS$3:$AT$3,BJ$1)</f>
        <v>0.39545149999999296</v>
      </c>
      <c r="BK1036" s="20" cm="1">
        <f t="array" ref="BK1036">TREND($AS1036:$AT1036,$AS$3:$AT$3,BK$1)</f>
        <v>0.31636119999999579</v>
      </c>
      <c r="BL1036" s="20" cm="1">
        <f t="array" ref="BL1036">TREND($AS1036:$AT1036,$AS$3:$AT$3,BL$1)</f>
        <v>0.23727089999999862</v>
      </c>
      <c r="BM1036" s="20" cm="1">
        <f t="array" ref="BM1036">TREND($AS1036:$AT1036,$AS$3:$AT$3,BM$1)</f>
        <v>0.15818059999999434</v>
      </c>
    </row>
    <row r="1037" spans="1:65" x14ac:dyDescent="0.35">
      <c r="A1037" t="str">
        <f>IF(BYDem!B1035="","\I:",BYDem!B1035)</f>
        <v>SaudiArabia</v>
      </c>
      <c r="B1037" t="str">
        <f>BYDem!E1035</f>
        <v>TWI</v>
      </c>
      <c r="C1037" t="str">
        <f t="shared" si="323"/>
        <v>TWI</v>
      </c>
      <c r="D1037" s="4">
        <f>SUMIFS(BYDem!$M$2:$M$2000,BYDem!$B$2:$B$2000,Demands!$A1037,BYDem!$E$2:$E$2000,Demands!$B1037)</f>
        <v>135.01029096720001</v>
      </c>
      <c r="E1037" s="4">
        <f t="shared" si="324"/>
        <v>135.26968477428963</v>
      </c>
      <c r="F1037" s="4">
        <f t="shared" si="325"/>
        <v>155.64987598334648</v>
      </c>
      <c r="G1037" s="4">
        <f t="shared" si="326"/>
        <v>181.80450262088081</v>
      </c>
      <c r="H1037" s="4">
        <f t="shared" si="327"/>
        <v>203.98621351509064</v>
      </c>
      <c r="I1037" s="4">
        <f t="shared" si="328"/>
        <v>223.0001965472639</v>
      </c>
      <c r="J1037" s="4">
        <f t="shared" si="329"/>
        <v>238.9017244538542</v>
      </c>
      <c r="K1037" s="4">
        <f t="shared" si="330"/>
        <v>252.15816480501852</v>
      </c>
      <c r="L1037" s="4">
        <f t="shared" si="331"/>
        <v>263.45383374496083</v>
      </c>
      <c r="M1037" s="4">
        <f t="shared" si="332"/>
        <v>272.6655205973077</v>
      </c>
      <c r="N1037" s="4">
        <f t="shared" si="333"/>
        <v>279.51622082324957</v>
      </c>
      <c r="O1037" s="4">
        <f t="shared" si="334"/>
        <v>284.46729975622253</v>
      </c>
      <c r="P1037" s="4">
        <f t="shared" si="335"/>
        <v>287.88853878692737</v>
      </c>
      <c r="Q1037" s="4">
        <f t="shared" si="336"/>
        <v>290.36411412446955</v>
      </c>
      <c r="R1037" s="4">
        <f t="shared" si="337"/>
        <v>292.14022276089406</v>
      </c>
      <c r="S1037" s="4">
        <f t="shared" si="338"/>
        <v>293.35718401488464</v>
      </c>
      <c r="T1037" s="4">
        <f t="shared" si="339"/>
        <v>294.09305441215997</v>
      </c>
      <c r="U1037" s="4">
        <f t="shared" si="340"/>
        <v>294.44842910521317</v>
      </c>
      <c r="W1037" s="5" t="str">
        <f>VLOOKUP(C1037&amp;A1037,Driver_elast!$A$2:$D$1161,4,FALSE)</f>
        <v>GDP</v>
      </c>
      <c r="X1037" s="5">
        <v>1</v>
      </c>
      <c r="Y1037" s="2">
        <f>SUMIFS('Growth rates'!D$4:D$999,'Growth rates'!$B$4:$B$999,Demands!$A1037,'Growth rates'!$C$4:$C$999,$W1037)</f>
        <v>1</v>
      </c>
      <c r="Z1037" s="2">
        <f>SUMIFS('Growth rates'!E$4:E$999,'Growth rates'!$B$4:$B$999,Demands!$A1037,'Growth rates'!$C$4:$C$999,$W1037)</f>
        <v>1.0027249390836985</v>
      </c>
      <c r="AA1037" s="2">
        <f>SUMIFS('Growth rates'!F$4:F$999,'Growth rates'!$B$4:$B$999,Demands!$A1037,'Growth rates'!$C$4:$C$999,$W1037)</f>
        <v>1.2169911358007359</v>
      </c>
      <c r="AB1037" s="2">
        <f>SUMIFS('Growth rates'!G$4:G$999,'Growth rates'!$B$4:$B$999,Demands!$A1037,'Growth rates'!$C$4:$C$999,$W1037)</f>
        <v>1.5070266828441645</v>
      </c>
      <c r="AC1037" s="2">
        <f>SUMIFS('Growth rates'!H$4:H$999,'Growth rates'!$B$4:$B$999,Demands!$A1037,'Growth rates'!$C$4:$C$999,$W1037)</f>
        <v>1.7678073641040037</v>
      </c>
      <c r="AD1037" s="2">
        <f>SUMIFS('Growth rates'!I$4:I$999,'Growth rates'!$B$4:$B$999,Demands!$A1037,'Growth rates'!$C$4:$C$999,$W1037)</f>
        <v>2.0015141335846862</v>
      </c>
      <c r="AE1037" s="2">
        <f>SUMIFS('Growth rates'!J$4:J$999,'Growth rates'!$B$4:$B$999,Demands!$A1037,'Growth rates'!$C$4:$C$999,$W1037)</f>
        <v>2.2039354938983426</v>
      </c>
      <c r="AF1037" s="2">
        <f>SUMIFS('Growth rates'!K$4:K$999,'Growth rates'!$B$4:$B$999,Demands!$A1037,'Growth rates'!$C$4:$C$999,$W1037)</f>
        <v>2.3773840083427755</v>
      </c>
      <c r="AG1037" s="2">
        <f>SUMIFS('Growth rates'!L$4:L$999,'Growth rates'!$B$4:$B$999,Demands!$A1037,'Growth rates'!$C$4:$C$999,$W1037)</f>
        <v>2.5284276073681147</v>
      </c>
      <c r="AH1037" s="2">
        <f>SUMIFS('Growth rates'!M$4:M$999,'Growth rates'!$B$4:$B$999,Demands!$A1037,'Growth rates'!$C$4:$C$999,$W1037)</f>
        <v>2.6538136612953362</v>
      </c>
      <c r="AI1037" s="2">
        <f>SUMIFS('Growth rates'!N$4:N$999,'Growth rates'!$B$4:$B$999,Demands!$A1037,'Growth rates'!$C$4:$C$999,$W1037)</f>
        <v>2.7588880142789813</v>
      </c>
      <c r="AJ1037" s="2">
        <f>SUMIFS('Growth rates'!O$4:O$999,'Growth rates'!$B$4:$B$999,Demands!$A1037,'Growth rates'!$C$4:$C$999,$W1037)</f>
        <v>2.8455245319722842</v>
      </c>
      <c r="AK1037" s="2">
        <f>SUMIFS('Growth rates'!P$4:P$999,'Growth rates'!$B$4:$B$999,Demands!$A1037,'Growth rates'!$C$4:$C$999,$W1037)</f>
        <v>2.9148638282511254</v>
      </c>
      <c r="AL1037" s="2">
        <f>SUMIFS('Growth rates'!Q$4:Q$999,'Growth rates'!$B$4:$B$999,Demands!$A1037,'Growth rates'!$C$4:$C$999,$W1037)</f>
        <v>2.9741130787048644</v>
      </c>
      <c r="AM1037" s="2">
        <f>SUMIFS('Growth rates'!R$4:R$999,'Growth rates'!$B$4:$B$999,Demands!$A1037,'Growth rates'!$C$4:$C$999,$W1037)</f>
        <v>3.0257164559246745</v>
      </c>
      <c r="AN1037" s="2">
        <f>SUMIFS('Growth rates'!S$4:S$999,'Growth rates'!$B$4:$B$999,Demands!$A1037,'Growth rates'!$C$4:$C$999,$W1037)</f>
        <v>3.0704072116879075</v>
      </c>
      <c r="AO1037" s="2">
        <f>SUMIFS('Growth rates'!T$4:T$999,'Growth rates'!$B$4:$B$999,Demands!$A1037,'Growth rates'!$C$4:$C$999,$W1037)</f>
        <v>3.1068191161871912</v>
      </c>
      <c r="AP1037" s="2">
        <f>SUMIFS('Growth rates'!U$4:U$999,'Growth rates'!$B$4:$B$999,Demands!$A1037,'Growth rates'!$C$4:$C$999,$W1037)</f>
        <v>3.1334417961033618</v>
      </c>
      <c r="AR1037">
        <f>VLOOKUP(C1037&amp;A1037,Driver_elast!$A$2:$E$1161,5,FALSE)</f>
        <v>0.70507600000000004</v>
      </c>
      <c r="AS1037">
        <f t="shared" si="341"/>
        <v>0.70507600000000004</v>
      </c>
      <c r="AT1037">
        <f t="shared" si="342"/>
        <v>0.14101520000000001</v>
      </c>
      <c r="AV1037" s="2" cm="1">
        <f t="array" ref="AV1037">TREND($AR1037:$AS1037,$AR$3:$AS$3,AV$1)</f>
        <v>0.70507600000000004</v>
      </c>
      <c r="AW1037" s="2" cm="1">
        <f t="array" ref="AW1037">TREND($AR1037:$AS1037,$AR$3:$AS$3,AW$1)</f>
        <v>0.70507600000000004</v>
      </c>
      <c r="AX1037" s="2" cm="1">
        <f t="array" ref="AX1037">TREND($AR1037:$AS1037,$AR$3:$AS$3,AX$1)</f>
        <v>0.70507600000000004</v>
      </c>
      <c r="AY1037" s="2" cm="1">
        <f t="array" ref="AY1037">TREND($AR1037:$AS1037,$AR$3:$AS$3,AY$1)</f>
        <v>0.70507600000000004</v>
      </c>
      <c r="AZ1037" s="2" cm="1">
        <f t="array" ref="AZ1037">TREND($AR1037:$AS1037,$AR$3:$AS$3,AZ$1)</f>
        <v>0.70507600000000004</v>
      </c>
      <c r="BA1037" s="2" cm="1">
        <f t="array" ref="BA1037">TREND($AR1037:$AS1037,$AR$3:$AS$3,BA$1)</f>
        <v>0.70507600000000004</v>
      </c>
      <c r="BB1037" s="2" cm="1">
        <f t="array" ref="BB1037">TREND($AR1037:$AS1037,$AR$3:$AS$3,BB$1)</f>
        <v>0.70507600000000004</v>
      </c>
      <c r="BC1037" s="2" cm="1">
        <f t="array" ref="BC1037">TREND($AR1037:$AS1037,$AR$3:$AS$3,BC$1)</f>
        <v>0.70507600000000004</v>
      </c>
      <c r="BD1037" s="2" cm="1">
        <f t="array" ref="BD1037">TREND($AR1037:$AS1037,$AR$3:$AS$3,BD$1)</f>
        <v>0.70507600000000004</v>
      </c>
      <c r="BE1037" s="2" cm="1">
        <f t="array" ref="BE1037">TREND($AR1037:$AS1037,$AR$3:$AS$3,BE$1)</f>
        <v>0.70507600000000004</v>
      </c>
      <c r="BF1037" s="20" cm="1">
        <f t="array" ref="BF1037">TREND($AS1037:$AT1037,$AS$3:$AT$3,BF$1)</f>
        <v>0.6345684000000027</v>
      </c>
      <c r="BG1037" s="20" cm="1">
        <f t="array" ref="BG1037">TREND($AS1037:$AT1037,$AS$3:$AT$3,BG$1)</f>
        <v>0.56406080000000003</v>
      </c>
      <c r="BH1037" s="20" cm="1">
        <f t="array" ref="BH1037">TREND($AS1037:$AT1037,$AS$3:$AT$3,BH$1)</f>
        <v>0.49355320000000091</v>
      </c>
      <c r="BI1037" s="20" cm="1">
        <f t="array" ref="BI1037">TREND($AS1037:$AT1037,$AS$3:$AT$3,BI$1)</f>
        <v>0.4230456000000018</v>
      </c>
      <c r="BJ1037" s="20" cm="1">
        <f t="array" ref="BJ1037">TREND($AS1037:$AT1037,$AS$3:$AT$3,BJ$1)</f>
        <v>0.35253800000000268</v>
      </c>
      <c r="BK1037" s="20" cm="1">
        <f t="array" ref="BK1037">TREND($AS1037:$AT1037,$AS$3:$AT$3,BK$1)</f>
        <v>0.28203040000000001</v>
      </c>
      <c r="BL1037" s="20" cm="1">
        <f t="array" ref="BL1037">TREND($AS1037:$AT1037,$AS$3:$AT$3,BL$1)</f>
        <v>0.2115228000000009</v>
      </c>
      <c r="BM1037" s="20" cm="1">
        <f t="array" ref="BM1037">TREND($AS1037:$AT1037,$AS$3:$AT$3,BM$1)</f>
        <v>0.14101520000000178</v>
      </c>
    </row>
    <row r="1038" spans="1:65" x14ac:dyDescent="0.35">
      <c r="A1038" t="str">
        <f>IF(BYDem!B1036="","\I:",BYDem!B1036)</f>
        <v>SaudiArabia</v>
      </c>
      <c r="B1038" t="str">
        <f>BYDem!E1036</f>
        <v>Trd_2w</v>
      </c>
      <c r="C1038" t="str">
        <f t="shared" si="323"/>
        <v>Trd_2w</v>
      </c>
      <c r="D1038" s="4">
        <f>SUMIFS(BYDem!$M$2:$M$2000,BYDem!$B$2:$B$2000,Demands!$A1038,BYDem!$E$2:$E$2000,Demands!$B1038)</f>
        <v>14.14</v>
      </c>
      <c r="E1038" s="4">
        <f t="shared" si="324"/>
        <v>13.806502025704518</v>
      </c>
      <c r="F1038" s="4">
        <f t="shared" si="325"/>
        <v>16.507744240383431</v>
      </c>
      <c r="G1038" s="4">
        <f t="shared" si="326"/>
        <v>20.513050314019274</v>
      </c>
      <c r="H1038" s="4">
        <f t="shared" si="327"/>
        <v>23.739878517716893</v>
      </c>
      <c r="I1038" s="4">
        <f t="shared" si="328"/>
        <v>26.328774733351729</v>
      </c>
      <c r="J1038" s="4">
        <f t="shared" si="329"/>
        <v>28.355769345968138</v>
      </c>
      <c r="K1038" s="4">
        <f t="shared" si="330"/>
        <v>29.990075469274394</v>
      </c>
      <c r="L1038" s="4">
        <f t="shared" si="331"/>
        <v>31.395919400032973</v>
      </c>
      <c r="M1038" s="4">
        <f t="shared" si="332"/>
        <v>32.574939262622316</v>
      </c>
      <c r="N1038" s="4">
        <f t="shared" si="333"/>
        <v>33.625219077154142</v>
      </c>
      <c r="O1038" s="4">
        <f t="shared" si="334"/>
        <v>34.528467509858913</v>
      </c>
      <c r="P1038" s="4">
        <f t="shared" si="335"/>
        <v>35.265562142909658</v>
      </c>
      <c r="Q1038" s="4">
        <f t="shared" si="336"/>
        <v>35.86940129749609</v>
      </c>
      <c r="R1038" s="4">
        <f t="shared" si="337"/>
        <v>36.351246435290321</v>
      </c>
      <c r="S1038" s="4">
        <f t="shared" si="338"/>
        <v>36.728826756117613</v>
      </c>
      <c r="T1038" s="4">
        <f t="shared" si="339"/>
        <v>37.0143130933347</v>
      </c>
      <c r="U1038" s="4">
        <f t="shared" si="340"/>
        <v>37.204320257960433</v>
      </c>
      <c r="W1038" s="5" t="str">
        <f>VLOOKUP(C1038&amp;A1038,Driver_elast!$A$2:$D$1161,4,FALSE)</f>
        <v>GDPPCAP</v>
      </c>
      <c r="X1038" s="5">
        <v>1</v>
      </c>
      <c r="Y1038" s="2">
        <f>SUMIFS('Growth rates'!D$4:D$999,'Growth rates'!$B$4:$B$999,Demands!$A1038,'Growth rates'!$C$4:$C$999,$W1038)</f>
        <v>1</v>
      </c>
      <c r="Z1038" s="2">
        <f>SUMIFS('Growth rates'!E$4:E$999,'Growth rates'!$B$4:$B$999,Demands!$A1038,'Growth rates'!$C$4:$C$999,$W1038)</f>
        <v>0.98615832581066754</v>
      </c>
      <c r="AA1038" s="2">
        <f>SUMIFS('Growth rates'!F$4:F$999,'Growth rates'!$B$4:$B$999,Demands!$A1038,'Growth rates'!$C$4:$C$999,$W1038)</f>
        <v>1.105556713675049</v>
      </c>
      <c r="AB1038" s="2">
        <f>SUMIFS('Growth rates'!G$4:G$999,'Growth rates'!$B$4:$B$999,Demands!$A1038,'Growth rates'!$C$4:$C$999,$W1038)</f>
        <v>1.2811135362774968</v>
      </c>
      <c r="AC1038" s="2">
        <f>SUMIFS('Growth rates'!H$4:H$999,'Growth rates'!$B$4:$B$999,Demands!$A1038,'Growth rates'!$C$4:$C$999,$W1038)</f>
        <v>1.4210662722607708</v>
      </c>
      <c r="AD1038" s="2">
        <f>SUMIFS('Growth rates'!I$4:I$999,'Growth rates'!$B$4:$B$999,Demands!$A1038,'Growth rates'!$C$4:$C$999,$W1038)</f>
        <v>1.5356922035547513</v>
      </c>
      <c r="AE1038" s="2">
        <f>SUMIFS('Growth rates'!J$4:J$999,'Growth rates'!$B$4:$B$999,Demands!$A1038,'Growth rates'!$C$4:$C$999,$W1038)</f>
        <v>1.6292298292831087</v>
      </c>
      <c r="AF1038" s="2">
        <f>SUMIFS('Growth rates'!K$4:K$999,'Growth rates'!$B$4:$B$999,Demands!$A1038,'Growth rates'!$C$4:$C$999,$W1038)</f>
        <v>1.7090793342962594</v>
      </c>
      <c r="AG1038" s="2">
        <f>SUMIFS('Growth rates'!L$4:L$999,'Growth rates'!$B$4:$B$999,Demands!$A1038,'Growth rates'!$C$4:$C$999,$W1038)</f>
        <v>1.7827162691312715</v>
      </c>
      <c r="AH1038" s="2">
        <f>SUMIFS('Growth rates'!M$4:M$999,'Growth rates'!$B$4:$B$999,Demands!$A1038,'Growth rates'!$C$4:$C$999,$W1038)</f>
        <v>1.8496631186210408</v>
      </c>
      <c r="AI1038" s="2">
        <f>SUMIFS('Growth rates'!N$4:N$999,'Growth rates'!$B$4:$B$999,Demands!$A1038,'Growth rates'!$C$4:$C$999,$W1038)</f>
        <v>1.9159261853679352</v>
      </c>
      <c r="AJ1038" s="2">
        <f>SUMIFS('Growth rates'!O$4:O$999,'Growth rates'!$B$4:$B$999,Demands!$A1038,'Growth rates'!$C$4:$C$999,$W1038)</f>
        <v>1.9802587522480497</v>
      </c>
      <c r="AK1038" s="2">
        <f>SUMIFS('Growth rates'!P$4:P$999,'Growth rates'!$B$4:$B$999,Demands!$A1038,'Growth rates'!$C$4:$C$999,$W1038)</f>
        <v>2.0406494221420615</v>
      </c>
      <c r="AL1038" s="2">
        <f>SUMIFS('Growth rates'!Q$4:Q$999,'Growth rates'!$B$4:$B$999,Demands!$A1038,'Growth rates'!$C$4:$C$999,$W1038)</f>
        <v>2.0988848954573642</v>
      </c>
      <c r="AM1038" s="2">
        <f>SUMIFS('Growth rates'!R$4:R$999,'Growth rates'!$B$4:$B$999,Demands!$A1038,'Growth rates'!$C$4:$C$999,$W1038)</f>
        <v>2.155274879403736</v>
      </c>
      <c r="AN1038" s="2">
        <f>SUMIFS('Growth rates'!S$4:S$999,'Growth rates'!$B$4:$B$999,Demands!$A1038,'Growth rates'!$C$4:$C$999,$W1038)</f>
        <v>2.2112419685849072</v>
      </c>
      <c r="AO1038" s="2">
        <f>SUMIFS('Growth rates'!T$4:T$999,'Growth rates'!$B$4:$B$999,Demands!$A1038,'Growth rates'!$C$4:$C$999,$W1038)</f>
        <v>2.2685338767005452</v>
      </c>
      <c r="AP1038" s="2">
        <f>SUMIFS('Growth rates'!U$4:U$999,'Growth rates'!$B$4:$B$999,Demands!$A1038,'Growth rates'!$C$4:$C$999,$W1038)</f>
        <v>2.3267596890616176</v>
      </c>
      <c r="AR1038">
        <f>VLOOKUP(C1038&amp;A1038,Driver_elast!$A$2:$E$1161,5,FALSE)</f>
        <v>1.7215419999999999</v>
      </c>
      <c r="AS1038">
        <f t="shared" si="341"/>
        <v>1</v>
      </c>
      <c r="AT1038">
        <f t="shared" si="342"/>
        <v>0.2</v>
      </c>
      <c r="AV1038" s="2" cm="1">
        <f t="array" ref="AV1038">TREND($AR1038:$AS1038,$AR$3:$AS$3,AV$1)</f>
        <v>1.7215419999999995</v>
      </c>
      <c r="AW1038" s="2" cm="1">
        <f t="array" ref="AW1038">TREND($AR1038:$AS1038,$AR$3:$AS$3,AW$1)</f>
        <v>1.7039434146341463</v>
      </c>
      <c r="AX1038" s="2" cm="1">
        <f t="array" ref="AX1038">TREND($AR1038:$AS1038,$AR$3:$AS$3,AX$1)</f>
        <v>1.6159504878048807</v>
      </c>
      <c r="AY1038" s="2" cm="1">
        <f t="array" ref="AY1038">TREND($AR1038:$AS1038,$AR$3:$AS$3,AY$1)</f>
        <v>1.527957560975608</v>
      </c>
      <c r="AZ1038" s="2" cm="1">
        <f t="array" ref="AZ1038">TREND($AR1038:$AS1038,$AR$3:$AS$3,AZ$1)</f>
        <v>1.4399646341463423</v>
      </c>
      <c r="BA1038" s="2" cm="1">
        <f t="array" ref="BA1038">TREND($AR1038:$AS1038,$AR$3:$AS$3,BA$1)</f>
        <v>1.3519717073170767</v>
      </c>
      <c r="BB1038" s="2" cm="1">
        <f t="array" ref="BB1038">TREND($AR1038:$AS1038,$AR$3:$AS$3,BB$1)</f>
        <v>1.263978780487804</v>
      </c>
      <c r="BC1038" s="2" cm="1">
        <f t="array" ref="BC1038">TREND($AR1038:$AS1038,$AR$3:$AS$3,BC$1)</f>
        <v>1.1759858536585384</v>
      </c>
      <c r="BD1038" s="2" cm="1">
        <f t="array" ref="BD1038">TREND($AR1038:$AS1038,$AR$3:$AS$3,BD$1)</f>
        <v>1.0879929268292656</v>
      </c>
      <c r="BE1038" s="2" cm="1">
        <f t="array" ref="BE1038">TREND($AR1038:$AS1038,$AR$3:$AS$3,BE$1)</f>
        <v>1</v>
      </c>
      <c r="BF1038" s="20" cm="1">
        <f t="array" ref="BF1038">TREND($AS1038:$AT1038,$AS$3:$AT$3,BF$1)</f>
        <v>0.90000000000000568</v>
      </c>
      <c r="BG1038" s="20" cm="1">
        <f t="array" ref="BG1038">TREND($AS1038:$AT1038,$AS$3:$AT$3,BG$1)</f>
        <v>0.80000000000000426</v>
      </c>
      <c r="BH1038" s="20" cm="1">
        <f t="array" ref="BH1038">TREND($AS1038:$AT1038,$AS$3:$AT$3,BH$1)</f>
        <v>0.70000000000000284</v>
      </c>
      <c r="BI1038" s="20" cm="1">
        <f t="array" ref="BI1038">TREND($AS1038:$AT1038,$AS$3:$AT$3,BI$1)</f>
        <v>0.60000000000000142</v>
      </c>
      <c r="BJ1038" s="20" cm="1">
        <f t="array" ref="BJ1038">TREND($AS1038:$AT1038,$AS$3:$AT$3,BJ$1)</f>
        <v>0.5</v>
      </c>
      <c r="BK1038" s="20" cm="1">
        <f t="array" ref="BK1038">TREND($AS1038:$AT1038,$AS$3:$AT$3,BK$1)</f>
        <v>0.40000000000000568</v>
      </c>
      <c r="BL1038" s="20" cm="1">
        <f t="array" ref="BL1038">TREND($AS1038:$AT1038,$AS$3:$AT$3,BL$1)</f>
        <v>0.30000000000000426</v>
      </c>
      <c r="BM1038" s="20" cm="1">
        <f t="array" ref="BM1038">TREND($AS1038:$AT1038,$AS$3:$AT$3,BM$1)</f>
        <v>0.20000000000000284</v>
      </c>
    </row>
    <row r="1039" spans="1:65" x14ac:dyDescent="0.35">
      <c r="A1039" t="str">
        <f>IF(BYDem!B1037="","\I:",BYDem!B1037)</f>
        <v>SaudiArabia</v>
      </c>
      <c r="B1039" t="str">
        <f>BYDem!E1037</f>
        <v>Trd_3w</v>
      </c>
      <c r="C1039" t="str">
        <f t="shared" si="323"/>
        <v>Trd_3w</v>
      </c>
      <c r="D1039" s="4">
        <f>SUMIFS(BYDem!$M$2:$M$2000,BYDem!$B$2:$B$2000,Demands!$A1039,BYDem!$E$2:$E$2000,Demands!$B1039)</f>
        <v>4.2</v>
      </c>
      <c r="E1039" s="4">
        <f t="shared" si="324"/>
        <v>4.1009411957538173</v>
      </c>
      <c r="F1039" s="4">
        <f t="shared" si="325"/>
        <v>4.9032903684307216</v>
      </c>
      <c r="G1039" s="4">
        <f t="shared" si="326"/>
        <v>6.0929852417879022</v>
      </c>
      <c r="H1039" s="4">
        <f t="shared" si="327"/>
        <v>7.0514490646683825</v>
      </c>
      <c r="I1039" s="4">
        <f t="shared" si="328"/>
        <v>7.8204281386193237</v>
      </c>
      <c r="J1039" s="4">
        <f t="shared" si="329"/>
        <v>8.4225057463271682</v>
      </c>
      <c r="K1039" s="4">
        <f t="shared" si="330"/>
        <v>8.9079432086953627</v>
      </c>
      <c r="L1039" s="4">
        <f t="shared" si="331"/>
        <v>9.3255206138711788</v>
      </c>
      <c r="M1039" s="4">
        <f t="shared" si="332"/>
        <v>9.675724533452172</v>
      </c>
      <c r="N1039" s="4">
        <f t="shared" si="333"/>
        <v>9.9876888347982575</v>
      </c>
      <c r="O1039" s="4">
        <f t="shared" si="334"/>
        <v>10.255980448472943</v>
      </c>
      <c r="P1039" s="4">
        <f t="shared" si="335"/>
        <v>10.474919448389006</v>
      </c>
      <c r="Q1039" s="4">
        <f t="shared" si="336"/>
        <v>10.654277613117648</v>
      </c>
      <c r="R1039" s="4">
        <f t="shared" si="337"/>
        <v>10.79739993127435</v>
      </c>
      <c r="S1039" s="4">
        <f t="shared" si="338"/>
        <v>10.90955250181711</v>
      </c>
      <c r="T1039" s="4">
        <f t="shared" si="339"/>
        <v>10.99435042376278</v>
      </c>
      <c r="U1039" s="4">
        <f t="shared" si="340"/>
        <v>11.050788195433791</v>
      </c>
      <c r="W1039" s="5" t="str">
        <f>VLOOKUP(C1039&amp;A1039,Driver_elast!$A$2:$D$1161,4,FALSE)</f>
        <v>GDPPCAP</v>
      </c>
      <c r="X1039" s="5">
        <v>1</v>
      </c>
      <c r="Y1039" s="2">
        <f>SUMIFS('Growth rates'!D$4:D$999,'Growth rates'!$B$4:$B$999,Demands!$A1039,'Growth rates'!$C$4:$C$999,$W1039)</f>
        <v>1</v>
      </c>
      <c r="Z1039" s="2">
        <f>SUMIFS('Growth rates'!E$4:E$999,'Growth rates'!$B$4:$B$999,Demands!$A1039,'Growth rates'!$C$4:$C$999,$W1039)</f>
        <v>0.98615832581066754</v>
      </c>
      <c r="AA1039" s="2">
        <f>SUMIFS('Growth rates'!F$4:F$999,'Growth rates'!$B$4:$B$999,Demands!$A1039,'Growth rates'!$C$4:$C$999,$W1039)</f>
        <v>1.105556713675049</v>
      </c>
      <c r="AB1039" s="2">
        <f>SUMIFS('Growth rates'!G$4:G$999,'Growth rates'!$B$4:$B$999,Demands!$A1039,'Growth rates'!$C$4:$C$999,$W1039)</f>
        <v>1.2811135362774968</v>
      </c>
      <c r="AC1039" s="2">
        <f>SUMIFS('Growth rates'!H$4:H$999,'Growth rates'!$B$4:$B$999,Demands!$A1039,'Growth rates'!$C$4:$C$999,$W1039)</f>
        <v>1.4210662722607708</v>
      </c>
      <c r="AD1039" s="2">
        <f>SUMIFS('Growth rates'!I$4:I$999,'Growth rates'!$B$4:$B$999,Demands!$A1039,'Growth rates'!$C$4:$C$999,$W1039)</f>
        <v>1.5356922035547513</v>
      </c>
      <c r="AE1039" s="2">
        <f>SUMIFS('Growth rates'!J$4:J$999,'Growth rates'!$B$4:$B$999,Demands!$A1039,'Growth rates'!$C$4:$C$999,$W1039)</f>
        <v>1.6292298292831087</v>
      </c>
      <c r="AF1039" s="2">
        <f>SUMIFS('Growth rates'!K$4:K$999,'Growth rates'!$B$4:$B$999,Demands!$A1039,'Growth rates'!$C$4:$C$999,$W1039)</f>
        <v>1.7090793342962594</v>
      </c>
      <c r="AG1039" s="2">
        <f>SUMIFS('Growth rates'!L$4:L$999,'Growth rates'!$B$4:$B$999,Demands!$A1039,'Growth rates'!$C$4:$C$999,$W1039)</f>
        <v>1.7827162691312715</v>
      </c>
      <c r="AH1039" s="2">
        <f>SUMIFS('Growth rates'!M$4:M$999,'Growth rates'!$B$4:$B$999,Demands!$A1039,'Growth rates'!$C$4:$C$999,$W1039)</f>
        <v>1.8496631186210408</v>
      </c>
      <c r="AI1039" s="2">
        <f>SUMIFS('Growth rates'!N$4:N$999,'Growth rates'!$B$4:$B$999,Demands!$A1039,'Growth rates'!$C$4:$C$999,$W1039)</f>
        <v>1.9159261853679352</v>
      </c>
      <c r="AJ1039" s="2">
        <f>SUMIFS('Growth rates'!O$4:O$999,'Growth rates'!$B$4:$B$999,Demands!$A1039,'Growth rates'!$C$4:$C$999,$W1039)</f>
        <v>1.9802587522480497</v>
      </c>
      <c r="AK1039" s="2">
        <f>SUMIFS('Growth rates'!P$4:P$999,'Growth rates'!$B$4:$B$999,Demands!$A1039,'Growth rates'!$C$4:$C$999,$W1039)</f>
        <v>2.0406494221420615</v>
      </c>
      <c r="AL1039" s="2">
        <f>SUMIFS('Growth rates'!Q$4:Q$999,'Growth rates'!$B$4:$B$999,Demands!$A1039,'Growth rates'!$C$4:$C$999,$W1039)</f>
        <v>2.0988848954573642</v>
      </c>
      <c r="AM1039" s="2">
        <f>SUMIFS('Growth rates'!R$4:R$999,'Growth rates'!$B$4:$B$999,Demands!$A1039,'Growth rates'!$C$4:$C$999,$W1039)</f>
        <v>2.155274879403736</v>
      </c>
      <c r="AN1039" s="2">
        <f>SUMIFS('Growth rates'!S$4:S$999,'Growth rates'!$B$4:$B$999,Demands!$A1039,'Growth rates'!$C$4:$C$999,$W1039)</f>
        <v>2.2112419685849072</v>
      </c>
      <c r="AO1039" s="2">
        <f>SUMIFS('Growth rates'!T$4:T$999,'Growth rates'!$B$4:$B$999,Demands!$A1039,'Growth rates'!$C$4:$C$999,$W1039)</f>
        <v>2.2685338767005452</v>
      </c>
      <c r="AP1039" s="2">
        <f>SUMIFS('Growth rates'!U$4:U$999,'Growth rates'!$B$4:$B$999,Demands!$A1039,'Growth rates'!$C$4:$C$999,$W1039)</f>
        <v>2.3267596890616176</v>
      </c>
      <c r="AR1039">
        <f>VLOOKUP(C1039&amp;A1039,Driver_elast!$A$2:$E$1161,5,FALSE)</f>
        <v>1.7215419999999999</v>
      </c>
      <c r="AS1039">
        <f t="shared" si="341"/>
        <v>1</v>
      </c>
      <c r="AT1039">
        <f t="shared" si="342"/>
        <v>0.2</v>
      </c>
      <c r="AV1039" s="2" cm="1">
        <f t="array" ref="AV1039">TREND($AR1039:$AS1039,$AR$3:$AS$3,AV$1)</f>
        <v>1.7215419999999995</v>
      </c>
      <c r="AW1039" s="2" cm="1">
        <f t="array" ref="AW1039">TREND($AR1039:$AS1039,$AR$3:$AS$3,AW$1)</f>
        <v>1.7039434146341463</v>
      </c>
      <c r="AX1039" s="2" cm="1">
        <f t="array" ref="AX1039">TREND($AR1039:$AS1039,$AR$3:$AS$3,AX$1)</f>
        <v>1.6159504878048807</v>
      </c>
      <c r="AY1039" s="2" cm="1">
        <f t="array" ref="AY1039">TREND($AR1039:$AS1039,$AR$3:$AS$3,AY$1)</f>
        <v>1.527957560975608</v>
      </c>
      <c r="AZ1039" s="2" cm="1">
        <f t="array" ref="AZ1039">TREND($AR1039:$AS1039,$AR$3:$AS$3,AZ$1)</f>
        <v>1.4399646341463423</v>
      </c>
      <c r="BA1039" s="2" cm="1">
        <f t="array" ref="BA1039">TREND($AR1039:$AS1039,$AR$3:$AS$3,BA$1)</f>
        <v>1.3519717073170767</v>
      </c>
      <c r="BB1039" s="2" cm="1">
        <f t="array" ref="BB1039">TREND($AR1039:$AS1039,$AR$3:$AS$3,BB$1)</f>
        <v>1.263978780487804</v>
      </c>
      <c r="BC1039" s="2" cm="1">
        <f t="array" ref="BC1039">TREND($AR1039:$AS1039,$AR$3:$AS$3,BC$1)</f>
        <v>1.1759858536585384</v>
      </c>
      <c r="BD1039" s="2" cm="1">
        <f t="array" ref="BD1039">TREND($AR1039:$AS1039,$AR$3:$AS$3,BD$1)</f>
        <v>1.0879929268292656</v>
      </c>
      <c r="BE1039" s="2" cm="1">
        <f t="array" ref="BE1039">TREND($AR1039:$AS1039,$AR$3:$AS$3,BE$1)</f>
        <v>1</v>
      </c>
      <c r="BF1039" s="20" cm="1">
        <f t="array" ref="BF1039">TREND($AS1039:$AT1039,$AS$3:$AT$3,BF$1)</f>
        <v>0.90000000000000568</v>
      </c>
      <c r="BG1039" s="20" cm="1">
        <f t="array" ref="BG1039">TREND($AS1039:$AT1039,$AS$3:$AT$3,BG$1)</f>
        <v>0.80000000000000426</v>
      </c>
      <c r="BH1039" s="20" cm="1">
        <f t="array" ref="BH1039">TREND($AS1039:$AT1039,$AS$3:$AT$3,BH$1)</f>
        <v>0.70000000000000284</v>
      </c>
      <c r="BI1039" s="20" cm="1">
        <f t="array" ref="BI1039">TREND($AS1039:$AT1039,$AS$3:$AT$3,BI$1)</f>
        <v>0.60000000000000142</v>
      </c>
      <c r="BJ1039" s="20" cm="1">
        <f t="array" ref="BJ1039">TREND($AS1039:$AT1039,$AS$3:$AT$3,BJ$1)</f>
        <v>0.5</v>
      </c>
      <c r="BK1039" s="20" cm="1">
        <f t="array" ref="BK1039">TREND($AS1039:$AT1039,$AS$3:$AT$3,BK$1)</f>
        <v>0.40000000000000568</v>
      </c>
      <c r="BL1039" s="20" cm="1">
        <f t="array" ref="BL1039">TREND($AS1039:$AT1039,$AS$3:$AT$3,BL$1)</f>
        <v>0.30000000000000426</v>
      </c>
      <c r="BM1039" s="20" cm="1">
        <f t="array" ref="BM1039">TREND($AS1039:$AT1039,$AS$3:$AT$3,BM$1)</f>
        <v>0.20000000000000284</v>
      </c>
    </row>
    <row r="1040" spans="1:65" x14ac:dyDescent="0.35">
      <c r="A1040" t="str">
        <f>IF(BYDem!B1038="","\I:",BYDem!B1038)</f>
        <v>SaudiArabia</v>
      </c>
      <c r="B1040" t="str">
        <f>BYDem!E1038</f>
        <v>Trd_Bus</v>
      </c>
      <c r="C1040" t="str">
        <f t="shared" si="323"/>
        <v>Trd_Bus</v>
      </c>
      <c r="D1040" s="4">
        <f>SUMIFS(BYDem!$M$2:$M$2000,BYDem!$B$2:$B$2000,Demands!$A1040,BYDem!$E$2:$E$2000,Demands!$B1040)</f>
        <v>8.0500000000000007</v>
      </c>
      <c r="E1040" s="4">
        <f t="shared" si="324"/>
        <v>7.8601372918614834</v>
      </c>
      <c r="F1040" s="4">
        <f t="shared" si="325"/>
        <v>9.3979732061588841</v>
      </c>
      <c r="G1040" s="4">
        <f t="shared" si="326"/>
        <v>11.678221713426813</v>
      </c>
      <c r="H1040" s="4">
        <f t="shared" si="327"/>
        <v>13.515277373947734</v>
      </c>
      <c r="I1040" s="4">
        <f t="shared" si="328"/>
        <v>14.989153932353705</v>
      </c>
      <c r="J1040" s="4">
        <f t="shared" si="329"/>
        <v>16.14313601379374</v>
      </c>
      <c r="K1040" s="4">
        <f t="shared" si="330"/>
        <v>17.073557816666113</v>
      </c>
      <c r="L1040" s="4">
        <f t="shared" si="331"/>
        <v>17.873914509919761</v>
      </c>
      <c r="M1040" s="4">
        <f t="shared" si="332"/>
        <v>18.545138689116662</v>
      </c>
      <c r="N1040" s="4">
        <f t="shared" si="333"/>
        <v>19.143070266696661</v>
      </c>
      <c r="O1040" s="4">
        <f t="shared" si="334"/>
        <v>19.657295859573139</v>
      </c>
      <c r="P1040" s="4">
        <f t="shared" si="335"/>
        <v>20.076928942745592</v>
      </c>
      <c r="Q1040" s="4">
        <f t="shared" si="336"/>
        <v>20.420698758475492</v>
      </c>
      <c r="R1040" s="4">
        <f t="shared" si="337"/>
        <v>20.695016534942507</v>
      </c>
      <c r="S1040" s="4">
        <f t="shared" si="338"/>
        <v>20.909975628482798</v>
      </c>
      <c r="T1040" s="4">
        <f t="shared" si="339"/>
        <v>21.072504978878666</v>
      </c>
      <c r="U1040" s="4">
        <f t="shared" si="340"/>
        <v>21.180677374581435</v>
      </c>
      <c r="W1040" s="5" t="str">
        <f>VLOOKUP(C1040&amp;A1040,Driver_elast!$A$2:$D$1161,4,FALSE)</f>
        <v>GDPPCAP</v>
      </c>
      <c r="X1040" s="5">
        <v>1</v>
      </c>
      <c r="Y1040" s="2">
        <f>SUMIFS('Growth rates'!D$4:D$999,'Growth rates'!$B$4:$B$999,Demands!$A1040,'Growth rates'!$C$4:$C$999,$W1040)</f>
        <v>1</v>
      </c>
      <c r="Z1040" s="2">
        <f>SUMIFS('Growth rates'!E$4:E$999,'Growth rates'!$B$4:$B$999,Demands!$A1040,'Growth rates'!$C$4:$C$999,$W1040)</f>
        <v>0.98615832581066754</v>
      </c>
      <c r="AA1040" s="2">
        <f>SUMIFS('Growth rates'!F$4:F$999,'Growth rates'!$B$4:$B$999,Demands!$A1040,'Growth rates'!$C$4:$C$999,$W1040)</f>
        <v>1.105556713675049</v>
      </c>
      <c r="AB1040" s="2">
        <f>SUMIFS('Growth rates'!G$4:G$999,'Growth rates'!$B$4:$B$999,Demands!$A1040,'Growth rates'!$C$4:$C$999,$W1040)</f>
        <v>1.2811135362774968</v>
      </c>
      <c r="AC1040" s="2">
        <f>SUMIFS('Growth rates'!H$4:H$999,'Growth rates'!$B$4:$B$999,Demands!$A1040,'Growth rates'!$C$4:$C$999,$W1040)</f>
        <v>1.4210662722607708</v>
      </c>
      <c r="AD1040" s="2">
        <f>SUMIFS('Growth rates'!I$4:I$999,'Growth rates'!$B$4:$B$999,Demands!$A1040,'Growth rates'!$C$4:$C$999,$W1040)</f>
        <v>1.5356922035547513</v>
      </c>
      <c r="AE1040" s="2">
        <f>SUMIFS('Growth rates'!J$4:J$999,'Growth rates'!$B$4:$B$999,Demands!$A1040,'Growth rates'!$C$4:$C$999,$W1040)</f>
        <v>1.6292298292831087</v>
      </c>
      <c r="AF1040" s="2">
        <f>SUMIFS('Growth rates'!K$4:K$999,'Growth rates'!$B$4:$B$999,Demands!$A1040,'Growth rates'!$C$4:$C$999,$W1040)</f>
        <v>1.7090793342962594</v>
      </c>
      <c r="AG1040" s="2">
        <f>SUMIFS('Growth rates'!L$4:L$999,'Growth rates'!$B$4:$B$999,Demands!$A1040,'Growth rates'!$C$4:$C$999,$W1040)</f>
        <v>1.7827162691312715</v>
      </c>
      <c r="AH1040" s="2">
        <f>SUMIFS('Growth rates'!M$4:M$999,'Growth rates'!$B$4:$B$999,Demands!$A1040,'Growth rates'!$C$4:$C$999,$W1040)</f>
        <v>1.8496631186210408</v>
      </c>
      <c r="AI1040" s="2">
        <f>SUMIFS('Growth rates'!N$4:N$999,'Growth rates'!$B$4:$B$999,Demands!$A1040,'Growth rates'!$C$4:$C$999,$W1040)</f>
        <v>1.9159261853679352</v>
      </c>
      <c r="AJ1040" s="2">
        <f>SUMIFS('Growth rates'!O$4:O$999,'Growth rates'!$B$4:$B$999,Demands!$A1040,'Growth rates'!$C$4:$C$999,$W1040)</f>
        <v>1.9802587522480497</v>
      </c>
      <c r="AK1040" s="2">
        <f>SUMIFS('Growth rates'!P$4:P$999,'Growth rates'!$B$4:$B$999,Demands!$A1040,'Growth rates'!$C$4:$C$999,$W1040)</f>
        <v>2.0406494221420615</v>
      </c>
      <c r="AL1040" s="2">
        <f>SUMIFS('Growth rates'!Q$4:Q$999,'Growth rates'!$B$4:$B$999,Demands!$A1040,'Growth rates'!$C$4:$C$999,$W1040)</f>
        <v>2.0988848954573642</v>
      </c>
      <c r="AM1040" s="2">
        <f>SUMIFS('Growth rates'!R$4:R$999,'Growth rates'!$B$4:$B$999,Demands!$A1040,'Growth rates'!$C$4:$C$999,$W1040)</f>
        <v>2.155274879403736</v>
      </c>
      <c r="AN1040" s="2">
        <f>SUMIFS('Growth rates'!S$4:S$999,'Growth rates'!$B$4:$B$999,Demands!$A1040,'Growth rates'!$C$4:$C$999,$W1040)</f>
        <v>2.2112419685849072</v>
      </c>
      <c r="AO1040" s="2">
        <f>SUMIFS('Growth rates'!T$4:T$999,'Growth rates'!$B$4:$B$999,Demands!$A1040,'Growth rates'!$C$4:$C$999,$W1040)</f>
        <v>2.2685338767005452</v>
      </c>
      <c r="AP1040" s="2">
        <f>SUMIFS('Growth rates'!U$4:U$999,'Growth rates'!$B$4:$B$999,Demands!$A1040,'Growth rates'!$C$4:$C$999,$W1040)</f>
        <v>2.3267596890616176</v>
      </c>
      <c r="AR1040">
        <f>VLOOKUP(C1040&amp;A1040,Driver_elast!$A$2:$E$1161,5,FALSE)</f>
        <v>1.7215419999999999</v>
      </c>
      <c r="AS1040">
        <f t="shared" si="341"/>
        <v>1</v>
      </c>
      <c r="AT1040">
        <f t="shared" si="342"/>
        <v>0.2</v>
      </c>
      <c r="AV1040" s="2" cm="1">
        <f t="array" ref="AV1040">TREND($AR1040:$AS1040,$AR$3:$AS$3,AV$1)</f>
        <v>1.7215419999999995</v>
      </c>
      <c r="AW1040" s="2" cm="1">
        <f t="array" ref="AW1040">TREND($AR1040:$AS1040,$AR$3:$AS$3,AW$1)</f>
        <v>1.7039434146341463</v>
      </c>
      <c r="AX1040" s="2" cm="1">
        <f t="array" ref="AX1040">TREND($AR1040:$AS1040,$AR$3:$AS$3,AX$1)</f>
        <v>1.6159504878048807</v>
      </c>
      <c r="AY1040" s="2" cm="1">
        <f t="array" ref="AY1040">TREND($AR1040:$AS1040,$AR$3:$AS$3,AY$1)</f>
        <v>1.527957560975608</v>
      </c>
      <c r="AZ1040" s="2" cm="1">
        <f t="array" ref="AZ1040">TREND($AR1040:$AS1040,$AR$3:$AS$3,AZ$1)</f>
        <v>1.4399646341463423</v>
      </c>
      <c r="BA1040" s="2" cm="1">
        <f t="array" ref="BA1040">TREND($AR1040:$AS1040,$AR$3:$AS$3,BA$1)</f>
        <v>1.3519717073170767</v>
      </c>
      <c r="BB1040" s="2" cm="1">
        <f t="array" ref="BB1040">TREND($AR1040:$AS1040,$AR$3:$AS$3,BB$1)</f>
        <v>1.263978780487804</v>
      </c>
      <c r="BC1040" s="2" cm="1">
        <f t="array" ref="BC1040">TREND($AR1040:$AS1040,$AR$3:$AS$3,BC$1)</f>
        <v>1.1759858536585384</v>
      </c>
      <c r="BD1040" s="2" cm="1">
        <f t="array" ref="BD1040">TREND($AR1040:$AS1040,$AR$3:$AS$3,BD$1)</f>
        <v>1.0879929268292656</v>
      </c>
      <c r="BE1040" s="2" cm="1">
        <f t="array" ref="BE1040">TREND($AR1040:$AS1040,$AR$3:$AS$3,BE$1)</f>
        <v>1</v>
      </c>
      <c r="BF1040" s="20" cm="1">
        <f t="array" ref="BF1040">TREND($AS1040:$AT1040,$AS$3:$AT$3,BF$1)</f>
        <v>0.90000000000000568</v>
      </c>
      <c r="BG1040" s="20" cm="1">
        <f t="array" ref="BG1040">TREND($AS1040:$AT1040,$AS$3:$AT$3,BG$1)</f>
        <v>0.80000000000000426</v>
      </c>
      <c r="BH1040" s="20" cm="1">
        <f t="array" ref="BH1040">TREND($AS1040:$AT1040,$AS$3:$AT$3,BH$1)</f>
        <v>0.70000000000000284</v>
      </c>
      <c r="BI1040" s="20" cm="1">
        <f t="array" ref="BI1040">TREND($AS1040:$AT1040,$AS$3:$AT$3,BI$1)</f>
        <v>0.60000000000000142</v>
      </c>
      <c r="BJ1040" s="20" cm="1">
        <f t="array" ref="BJ1040">TREND($AS1040:$AT1040,$AS$3:$AT$3,BJ$1)</f>
        <v>0.5</v>
      </c>
      <c r="BK1040" s="20" cm="1">
        <f t="array" ref="BK1040">TREND($AS1040:$AT1040,$AS$3:$AT$3,BK$1)</f>
        <v>0.40000000000000568</v>
      </c>
      <c r="BL1040" s="20" cm="1">
        <f t="array" ref="BL1040">TREND($AS1040:$AT1040,$AS$3:$AT$3,BL$1)</f>
        <v>0.30000000000000426</v>
      </c>
      <c r="BM1040" s="20" cm="1">
        <f t="array" ref="BM1040">TREND($AS1040:$AT1040,$AS$3:$AT$3,BM$1)</f>
        <v>0.20000000000000284</v>
      </c>
    </row>
    <row r="1041" spans="1:65" x14ac:dyDescent="0.35">
      <c r="A1041" t="str">
        <f>IF(BYDem!B1039="","\I:",BYDem!B1039)</f>
        <v>SaudiArabia</v>
      </c>
      <c r="B1041" t="str">
        <f>BYDem!E1039</f>
        <v>Trd_Car</v>
      </c>
      <c r="C1041" t="str">
        <f t="shared" si="323"/>
        <v>Trd_Car</v>
      </c>
      <c r="D1041" s="4">
        <f>SUMIFS(BYDem!$M$2:$M$2000,BYDem!$B$2:$B$2000,Demands!$A1041,BYDem!$E$2:$E$2000,Demands!$B1041)</f>
        <v>257.27999999999997</v>
      </c>
      <c r="E1041" s="4">
        <f t="shared" si="324"/>
        <v>251.21194067703379</v>
      </c>
      <c r="F1041" s="4">
        <f t="shared" si="325"/>
        <v>300.36155856901331</v>
      </c>
      <c r="G1041" s="4">
        <f t="shared" si="326"/>
        <v>373.23886738266458</v>
      </c>
      <c r="H1041" s="4">
        <f t="shared" si="327"/>
        <v>431.95162270425743</v>
      </c>
      <c r="I1041" s="4">
        <f t="shared" si="328"/>
        <v>479.05708369142366</v>
      </c>
      <c r="J1041" s="4">
        <f t="shared" si="329"/>
        <v>515.93863771786994</v>
      </c>
      <c r="K1041" s="4">
        <f t="shared" si="330"/>
        <v>545.67514969836736</v>
      </c>
      <c r="L1041" s="4">
        <f t="shared" si="331"/>
        <v>571.2547484611373</v>
      </c>
      <c r="M1041" s="4">
        <f t="shared" si="332"/>
        <v>592.70723999204154</v>
      </c>
      <c r="N1041" s="4">
        <f t="shared" si="333"/>
        <v>611.81728176592753</v>
      </c>
      <c r="O1041" s="4">
        <f t="shared" si="334"/>
        <v>628.25205947217114</v>
      </c>
      <c r="P1041" s="4">
        <f t="shared" si="335"/>
        <v>641.66363706702941</v>
      </c>
      <c r="Q1041" s="4">
        <f t="shared" si="336"/>
        <v>652.6506057864068</v>
      </c>
      <c r="R1041" s="4">
        <f t="shared" si="337"/>
        <v>661.41787007577739</v>
      </c>
      <c r="S1041" s="4">
        <f t="shared" si="338"/>
        <v>668.28801611131098</v>
      </c>
      <c r="T1041" s="4">
        <f t="shared" si="339"/>
        <v>673.4824945299257</v>
      </c>
      <c r="U1041" s="4">
        <f t="shared" si="340"/>
        <v>676.93971117171566</v>
      </c>
      <c r="W1041" s="5" t="str">
        <f>VLOOKUP(C1041&amp;A1041,Driver_elast!$A$2:$D$1161,4,FALSE)</f>
        <v>GDPPCAP</v>
      </c>
      <c r="X1041" s="5">
        <v>1</v>
      </c>
      <c r="Y1041" s="2">
        <f>SUMIFS('Growth rates'!D$4:D$999,'Growth rates'!$B$4:$B$999,Demands!$A1041,'Growth rates'!$C$4:$C$999,$W1041)</f>
        <v>1</v>
      </c>
      <c r="Z1041" s="2">
        <f>SUMIFS('Growth rates'!E$4:E$999,'Growth rates'!$B$4:$B$999,Demands!$A1041,'Growth rates'!$C$4:$C$999,$W1041)</f>
        <v>0.98615832581066754</v>
      </c>
      <c r="AA1041" s="2">
        <f>SUMIFS('Growth rates'!F$4:F$999,'Growth rates'!$B$4:$B$999,Demands!$A1041,'Growth rates'!$C$4:$C$999,$W1041)</f>
        <v>1.105556713675049</v>
      </c>
      <c r="AB1041" s="2">
        <f>SUMIFS('Growth rates'!G$4:G$999,'Growth rates'!$B$4:$B$999,Demands!$A1041,'Growth rates'!$C$4:$C$999,$W1041)</f>
        <v>1.2811135362774968</v>
      </c>
      <c r="AC1041" s="2">
        <f>SUMIFS('Growth rates'!H$4:H$999,'Growth rates'!$B$4:$B$999,Demands!$A1041,'Growth rates'!$C$4:$C$999,$W1041)</f>
        <v>1.4210662722607708</v>
      </c>
      <c r="AD1041" s="2">
        <f>SUMIFS('Growth rates'!I$4:I$999,'Growth rates'!$B$4:$B$999,Demands!$A1041,'Growth rates'!$C$4:$C$999,$W1041)</f>
        <v>1.5356922035547513</v>
      </c>
      <c r="AE1041" s="2">
        <f>SUMIFS('Growth rates'!J$4:J$999,'Growth rates'!$B$4:$B$999,Demands!$A1041,'Growth rates'!$C$4:$C$999,$W1041)</f>
        <v>1.6292298292831087</v>
      </c>
      <c r="AF1041" s="2">
        <f>SUMIFS('Growth rates'!K$4:K$999,'Growth rates'!$B$4:$B$999,Demands!$A1041,'Growth rates'!$C$4:$C$999,$W1041)</f>
        <v>1.7090793342962594</v>
      </c>
      <c r="AG1041" s="2">
        <f>SUMIFS('Growth rates'!L$4:L$999,'Growth rates'!$B$4:$B$999,Demands!$A1041,'Growth rates'!$C$4:$C$999,$W1041)</f>
        <v>1.7827162691312715</v>
      </c>
      <c r="AH1041" s="2">
        <f>SUMIFS('Growth rates'!M$4:M$999,'Growth rates'!$B$4:$B$999,Demands!$A1041,'Growth rates'!$C$4:$C$999,$W1041)</f>
        <v>1.8496631186210408</v>
      </c>
      <c r="AI1041" s="2">
        <f>SUMIFS('Growth rates'!N$4:N$999,'Growth rates'!$B$4:$B$999,Demands!$A1041,'Growth rates'!$C$4:$C$999,$W1041)</f>
        <v>1.9159261853679352</v>
      </c>
      <c r="AJ1041" s="2">
        <f>SUMIFS('Growth rates'!O$4:O$999,'Growth rates'!$B$4:$B$999,Demands!$A1041,'Growth rates'!$C$4:$C$999,$W1041)</f>
        <v>1.9802587522480497</v>
      </c>
      <c r="AK1041" s="2">
        <f>SUMIFS('Growth rates'!P$4:P$999,'Growth rates'!$B$4:$B$999,Demands!$A1041,'Growth rates'!$C$4:$C$999,$W1041)</f>
        <v>2.0406494221420615</v>
      </c>
      <c r="AL1041" s="2">
        <f>SUMIFS('Growth rates'!Q$4:Q$999,'Growth rates'!$B$4:$B$999,Demands!$A1041,'Growth rates'!$C$4:$C$999,$W1041)</f>
        <v>2.0988848954573642</v>
      </c>
      <c r="AM1041" s="2">
        <f>SUMIFS('Growth rates'!R$4:R$999,'Growth rates'!$B$4:$B$999,Demands!$A1041,'Growth rates'!$C$4:$C$999,$W1041)</f>
        <v>2.155274879403736</v>
      </c>
      <c r="AN1041" s="2">
        <f>SUMIFS('Growth rates'!S$4:S$999,'Growth rates'!$B$4:$B$999,Demands!$A1041,'Growth rates'!$C$4:$C$999,$W1041)</f>
        <v>2.2112419685849072</v>
      </c>
      <c r="AO1041" s="2">
        <f>SUMIFS('Growth rates'!T$4:T$999,'Growth rates'!$B$4:$B$999,Demands!$A1041,'Growth rates'!$C$4:$C$999,$W1041)</f>
        <v>2.2685338767005452</v>
      </c>
      <c r="AP1041" s="2">
        <f>SUMIFS('Growth rates'!U$4:U$999,'Growth rates'!$B$4:$B$999,Demands!$A1041,'Growth rates'!$C$4:$C$999,$W1041)</f>
        <v>2.3267596890616176</v>
      </c>
      <c r="AR1041">
        <f>VLOOKUP(C1041&amp;A1041,Driver_elast!$A$2:$E$1161,5,FALSE)</f>
        <v>1.7215419999999999</v>
      </c>
      <c r="AS1041">
        <f t="shared" si="341"/>
        <v>1</v>
      </c>
      <c r="AT1041">
        <f t="shared" si="342"/>
        <v>0.2</v>
      </c>
      <c r="AV1041" s="2" cm="1">
        <f t="array" ref="AV1041">TREND($AR1041:$AS1041,$AR$3:$AS$3,AV$1)</f>
        <v>1.7215419999999995</v>
      </c>
      <c r="AW1041" s="2" cm="1">
        <f t="array" ref="AW1041">TREND($AR1041:$AS1041,$AR$3:$AS$3,AW$1)</f>
        <v>1.7039434146341463</v>
      </c>
      <c r="AX1041" s="2" cm="1">
        <f t="array" ref="AX1041">TREND($AR1041:$AS1041,$AR$3:$AS$3,AX$1)</f>
        <v>1.6159504878048807</v>
      </c>
      <c r="AY1041" s="2" cm="1">
        <f t="array" ref="AY1041">TREND($AR1041:$AS1041,$AR$3:$AS$3,AY$1)</f>
        <v>1.527957560975608</v>
      </c>
      <c r="AZ1041" s="2" cm="1">
        <f t="array" ref="AZ1041">TREND($AR1041:$AS1041,$AR$3:$AS$3,AZ$1)</f>
        <v>1.4399646341463423</v>
      </c>
      <c r="BA1041" s="2" cm="1">
        <f t="array" ref="BA1041">TREND($AR1041:$AS1041,$AR$3:$AS$3,BA$1)</f>
        <v>1.3519717073170767</v>
      </c>
      <c r="BB1041" s="2" cm="1">
        <f t="array" ref="BB1041">TREND($AR1041:$AS1041,$AR$3:$AS$3,BB$1)</f>
        <v>1.263978780487804</v>
      </c>
      <c r="BC1041" s="2" cm="1">
        <f t="array" ref="BC1041">TREND($AR1041:$AS1041,$AR$3:$AS$3,BC$1)</f>
        <v>1.1759858536585384</v>
      </c>
      <c r="BD1041" s="2" cm="1">
        <f t="array" ref="BD1041">TREND($AR1041:$AS1041,$AR$3:$AS$3,BD$1)</f>
        <v>1.0879929268292656</v>
      </c>
      <c r="BE1041" s="2" cm="1">
        <f t="array" ref="BE1041">TREND($AR1041:$AS1041,$AR$3:$AS$3,BE$1)</f>
        <v>1</v>
      </c>
      <c r="BF1041" s="20" cm="1">
        <f t="array" ref="BF1041">TREND($AS1041:$AT1041,$AS$3:$AT$3,BF$1)</f>
        <v>0.90000000000000568</v>
      </c>
      <c r="BG1041" s="20" cm="1">
        <f t="array" ref="BG1041">TREND($AS1041:$AT1041,$AS$3:$AT$3,BG$1)</f>
        <v>0.80000000000000426</v>
      </c>
      <c r="BH1041" s="20" cm="1">
        <f t="array" ref="BH1041">TREND($AS1041:$AT1041,$AS$3:$AT$3,BH$1)</f>
        <v>0.70000000000000284</v>
      </c>
      <c r="BI1041" s="20" cm="1">
        <f t="array" ref="BI1041">TREND($AS1041:$AT1041,$AS$3:$AT$3,BI$1)</f>
        <v>0.60000000000000142</v>
      </c>
      <c r="BJ1041" s="20" cm="1">
        <f t="array" ref="BJ1041">TREND($AS1041:$AT1041,$AS$3:$AT$3,BJ$1)</f>
        <v>0.5</v>
      </c>
      <c r="BK1041" s="20" cm="1">
        <f t="array" ref="BK1041">TREND($AS1041:$AT1041,$AS$3:$AT$3,BK$1)</f>
        <v>0.40000000000000568</v>
      </c>
      <c r="BL1041" s="20" cm="1">
        <f t="array" ref="BL1041">TREND($AS1041:$AT1041,$AS$3:$AT$3,BL$1)</f>
        <v>0.30000000000000426</v>
      </c>
      <c r="BM1041" s="20" cm="1">
        <f t="array" ref="BM1041">TREND($AS1041:$AT1041,$AS$3:$AT$3,BM$1)</f>
        <v>0.20000000000000284</v>
      </c>
    </row>
    <row r="1042" spans="1:65" x14ac:dyDescent="0.35">
      <c r="A1042" t="str">
        <f>IF(BYDem!B1040="","\I:",BYDem!B1040)</f>
        <v>SaudiArabia</v>
      </c>
      <c r="B1042" t="str">
        <f>BYDem!E1040</f>
        <v>Trd_Hdt</v>
      </c>
      <c r="C1042" t="str">
        <f t="shared" si="323"/>
        <v>Trd_Hdt</v>
      </c>
      <c r="D1042" s="4">
        <f>SUMIFS(BYDem!$M$2:$M$2000,BYDem!$B$2:$B$2000,Demands!$A1042,BYDem!$E$2:$E$2000,Demands!$B1042)</f>
        <v>95</v>
      </c>
      <c r="E1042" s="4">
        <f t="shared" si="324"/>
        <v>92.759384189669674</v>
      </c>
      <c r="F1042" s="4">
        <f t="shared" si="325"/>
        <v>110.90775833355204</v>
      </c>
      <c r="G1042" s="4">
        <f t="shared" si="326"/>
        <v>137.81752332615494</v>
      </c>
      <c r="H1042" s="4">
        <f t="shared" si="327"/>
        <v>159.49706217702294</v>
      </c>
      <c r="I1042" s="4">
        <f t="shared" si="328"/>
        <v>176.89063646877042</v>
      </c>
      <c r="J1042" s="4">
        <f t="shared" si="329"/>
        <v>190.50905854787644</v>
      </c>
      <c r="K1042" s="4">
        <f t="shared" si="330"/>
        <v>201.48919162525229</v>
      </c>
      <c r="L1042" s="4">
        <f t="shared" si="331"/>
        <v>210.93439483756239</v>
      </c>
      <c r="M1042" s="4">
        <f t="shared" si="332"/>
        <v>218.85567397094198</v>
      </c>
      <c r="N1042" s="4">
        <f t="shared" si="333"/>
        <v>225.91200935853203</v>
      </c>
      <c r="O1042" s="4">
        <f t="shared" si="334"/>
        <v>231.98051014403086</v>
      </c>
      <c r="P1042" s="4">
        <f t="shared" si="335"/>
        <v>236.93270180879895</v>
      </c>
      <c r="Q1042" s="4">
        <f t="shared" si="336"/>
        <v>240.98961267766111</v>
      </c>
      <c r="R1042" s="4">
        <f t="shared" si="337"/>
        <v>244.22690320739608</v>
      </c>
      <c r="S1042" s="4">
        <f t="shared" si="338"/>
        <v>246.76368754110135</v>
      </c>
      <c r="T1042" s="4">
        <f t="shared" si="339"/>
        <v>248.68173577558673</v>
      </c>
      <c r="U1042" s="4">
        <f t="shared" si="340"/>
        <v>249.95830442052625</v>
      </c>
      <c r="W1042" s="5" t="str">
        <f>VLOOKUP(C1042&amp;A1042,Driver_elast!$A$2:$D$1161,4,FALSE)</f>
        <v>GDPPCAP</v>
      </c>
      <c r="X1042" s="5">
        <v>1</v>
      </c>
      <c r="Y1042" s="2">
        <f>SUMIFS('Growth rates'!D$4:D$999,'Growth rates'!$B$4:$B$999,Demands!$A1042,'Growth rates'!$C$4:$C$999,$W1042)</f>
        <v>1</v>
      </c>
      <c r="Z1042" s="2">
        <f>SUMIFS('Growth rates'!E$4:E$999,'Growth rates'!$B$4:$B$999,Demands!$A1042,'Growth rates'!$C$4:$C$999,$W1042)</f>
        <v>0.98615832581066754</v>
      </c>
      <c r="AA1042" s="2">
        <f>SUMIFS('Growth rates'!F$4:F$999,'Growth rates'!$B$4:$B$999,Demands!$A1042,'Growth rates'!$C$4:$C$999,$W1042)</f>
        <v>1.105556713675049</v>
      </c>
      <c r="AB1042" s="2">
        <f>SUMIFS('Growth rates'!G$4:G$999,'Growth rates'!$B$4:$B$999,Demands!$A1042,'Growth rates'!$C$4:$C$999,$W1042)</f>
        <v>1.2811135362774968</v>
      </c>
      <c r="AC1042" s="2">
        <f>SUMIFS('Growth rates'!H$4:H$999,'Growth rates'!$B$4:$B$999,Demands!$A1042,'Growth rates'!$C$4:$C$999,$W1042)</f>
        <v>1.4210662722607708</v>
      </c>
      <c r="AD1042" s="2">
        <f>SUMIFS('Growth rates'!I$4:I$999,'Growth rates'!$B$4:$B$999,Demands!$A1042,'Growth rates'!$C$4:$C$999,$W1042)</f>
        <v>1.5356922035547513</v>
      </c>
      <c r="AE1042" s="2">
        <f>SUMIFS('Growth rates'!J$4:J$999,'Growth rates'!$B$4:$B$999,Demands!$A1042,'Growth rates'!$C$4:$C$999,$W1042)</f>
        <v>1.6292298292831087</v>
      </c>
      <c r="AF1042" s="2">
        <f>SUMIFS('Growth rates'!K$4:K$999,'Growth rates'!$B$4:$B$999,Demands!$A1042,'Growth rates'!$C$4:$C$999,$W1042)</f>
        <v>1.7090793342962594</v>
      </c>
      <c r="AG1042" s="2">
        <f>SUMIFS('Growth rates'!L$4:L$999,'Growth rates'!$B$4:$B$999,Demands!$A1042,'Growth rates'!$C$4:$C$999,$W1042)</f>
        <v>1.7827162691312715</v>
      </c>
      <c r="AH1042" s="2">
        <f>SUMIFS('Growth rates'!M$4:M$999,'Growth rates'!$B$4:$B$999,Demands!$A1042,'Growth rates'!$C$4:$C$999,$W1042)</f>
        <v>1.8496631186210408</v>
      </c>
      <c r="AI1042" s="2">
        <f>SUMIFS('Growth rates'!N$4:N$999,'Growth rates'!$B$4:$B$999,Demands!$A1042,'Growth rates'!$C$4:$C$999,$W1042)</f>
        <v>1.9159261853679352</v>
      </c>
      <c r="AJ1042" s="2">
        <f>SUMIFS('Growth rates'!O$4:O$999,'Growth rates'!$B$4:$B$999,Demands!$A1042,'Growth rates'!$C$4:$C$999,$W1042)</f>
        <v>1.9802587522480497</v>
      </c>
      <c r="AK1042" s="2">
        <f>SUMIFS('Growth rates'!P$4:P$999,'Growth rates'!$B$4:$B$999,Demands!$A1042,'Growth rates'!$C$4:$C$999,$W1042)</f>
        <v>2.0406494221420615</v>
      </c>
      <c r="AL1042" s="2">
        <f>SUMIFS('Growth rates'!Q$4:Q$999,'Growth rates'!$B$4:$B$999,Demands!$A1042,'Growth rates'!$C$4:$C$999,$W1042)</f>
        <v>2.0988848954573642</v>
      </c>
      <c r="AM1042" s="2">
        <f>SUMIFS('Growth rates'!R$4:R$999,'Growth rates'!$B$4:$B$999,Demands!$A1042,'Growth rates'!$C$4:$C$999,$W1042)</f>
        <v>2.155274879403736</v>
      </c>
      <c r="AN1042" s="2">
        <f>SUMIFS('Growth rates'!S$4:S$999,'Growth rates'!$B$4:$B$999,Demands!$A1042,'Growth rates'!$C$4:$C$999,$W1042)</f>
        <v>2.2112419685849072</v>
      </c>
      <c r="AO1042" s="2">
        <f>SUMIFS('Growth rates'!T$4:T$999,'Growth rates'!$B$4:$B$999,Demands!$A1042,'Growth rates'!$C$4:$C$999,$W1042)</f>
        <v>2.2685338767005452</v>
      </c>
      <c r="AP1042" s="2">
        <f>SUMIFS('Growth rates'!U$4:U$999,'Growth rates'!$B$4:$B$999,Demands!$A1042,'Growth rates'!$C$4:$C$999,$W1042)</f>
        <v>2.3267596890616176</v>
      </c>
      <c r="AR1042">
        <f>VLOOKUP(C1042&amp;A1042,Driver_elast!$A$2:$E$1161,5,FALSE)</f>
        <v>1.7215419999999999</v>
      </c>
      <c r="AS1042">
        <f t="shared" si="341"/>
        <v>1</v>
      </c>
      <c r="AT1042">
        <f t="shared" si="342"/>
        <v>0.2</v>
      </c>
      <c r="AV1042" s="2" cm="1">
        <f t="array" ref="AV1042">TREND($AR1042:$AS1042,$AR$3:$AS$3,AV$1)</f>
        <v>1.7215419999999995</v>
      </c>
      <c r="AW1042" s="2" cm="1">
        <f t="array" ref="AW1042">TREND($AR1042:$AS1042,$AR$3:$AS$3,AW$1)</f>
        <v>1.7039434146341463</v>
      </c>
      <c r="AX1042" s="2" cm="1">
        <f t="array" ref="AX1042">TREND($AR1042:$AS1042,$AR$3:$AS$3,AX$1)</f>
        <v>1.6159504878048807</v>
      </c>
      <c r="AY1042" s="2" cm="1">
        <f t="array" ref="AY1042">TREND($AR1042:$AS1042,$AR$3:$AS$3,AY$1)</f>
        <v>1.527957560975608</v>
      </c>
      <c r="AZ1042" s="2" cm="1">
        <f t="array" ref="AZ1042">TREND($AR1042:$AS1042,$AR$3:$AS$3,AZ$1)</f>
        <v>1.4399646341463423</v>
      </c>
      <c r="BA1042" s="2" cm="1">
        <f t="array" ref="BA1042">TREND($AR1042:$AS1042,$AR$3:$AS$3,BA$1)</f>
        <v>1.3519717073170767</v>
      </c>
      <c r="BB1042" s="2" cm="1">
        <f t="array" ref="BB1042">TREND($AR1042:$AS1042,$AR$3:$AS$3,BB$1)</f>
        <v>1.263978780487804</v>
      </c>
      <c r="BC1042" s="2" cm="1">
        <f t="array" ref="BC1042">TREND($AR1042:$AS1042,$AR$3:$AS$3,BC$1)</f>
        <v>1.1759858536585384</v>
      </c>
      <c r="BD1042" s="2" cm="1">
        <f t="array" ref="BD1042">TREND($AR1042:$AS1042,$AR$3:$AS$3,BD$1)</f>
        <v>1.0879929268292656</v>
      </c>
      <c r="BE1042" s="2" cm="1">
        <f t="array" ref="BE1042">TREND($AR1042:$AS1042,$AR$3:$AS$3,BE$1)</f>
        <v>1</v>
      </c>
      <c r="BF1042" s="20" cm="1">
        <f t="array" ref="BF1042">TREND($AS1042:$AT1042,$AS$3:$AT$3,BF$1)</f>
        <v>0.90000000000000568</v>
      </c>
      <c r="BG1042" s="20" cm="1">
        <f t="array" ref="BG1042">TREND($AS1042:$AT1042,$AS$3:$AT$3,BG$1)</f>
        <v>0.80000000000000426</v>
      </c>
      <c r="BH1042" s="20" cm="1">
        <f t="array" ref="BH1042">TREND($AS1042:$AT1042,$AS$3:$AT$3,BH$1)</f>
        <v>0.70000000000000284</v>
      </c>
      <c r="BI1042" s="20" cm="1">
        <f t="array" ref="BI1042">TREND($AS1042:$AT1042,$AS$3:$AT$3,BI$1)</f>
        <v>0.60000000000000142</v>
      </c>
      <c r="BJ1042" s="20" cm="1">
        <f t="array" ref="BJ1042">TREND($AS1042:$AT1042,$AS$3:$AT$3,BJ$1)</f>
        <v>0.5</v>
      </c>
      <c r="BK1042" s="20" cm="1">
        <f t="array" ref="BK1042">TREND($AS1042:$AT1042,$AS$3:$AT$3,BK$1)</f>
        <v>0.40000000000000568</v>
      </c>
      <c r="BL1042" s="20" cm="1">
        <f t="array" ref="BL1042">TREND($AS1042:$AT1042,$AS$3:$AT$3,BL$1)</f>
        <v>0.30000000000000426</v>
      </c>
      <c r="BM1042" s="20" cm="1">
        <f t="array" ref="BM1042">TREND($AS1042:$AT1042,$AS$3:$AT$3,BM$1)</f>
        <v>0.20000000000000284</v>
      </c>
    </row>
    <row r="1043" spans="1:65" x14ac:dyDescent="0.35">
      <c r="A1043" t="str">
        <f>IF(BYDem!B1041="","\I:",BYDem!B1041)</f>
        <v>SaudiArabia</v>
      </c>
      <c r="B1043" t="str">
        <f>BYDem!E1041</f>
        <v>Trd_Lcv</v>
      </c>
      <c r="C1043" t="str">
        <f t="shared" si="323"/>
        <v>Trd_Lcv</v>
      </c>
      <c r="D1043" s="4">
        <f>SUMIFS(BYDem!$M$2:$M$2000,BYDem!$B$2:$B$2000,Demands!$A1043,BYDem!$E$2:$E$2000,Demands!$B1043)</f>
        <v>106.5</v>
      </c>
      <c r="E1043" s="4">
        <f t="shared" si="324"/>
        <v>103.9881517494718</v>
      </c>
      <c r="F1043" s="4">
        <f t="shared" si="325"/>
        <v>124.33343434235046</v>
      </c>
      <c r="G1043" s="4">
        <f t="shared" si="326"/>
        <v>154.50069720247896</v>
      </c>
      <c r="H1043" s="4">
        <f t="shared" si="327"/>
        <v>178.80460128266259</v>
      </c>
      <c r="I1043" s="4">
        <f t="shared" si="328"/>
        <v>198.30371351499005</v>
      </c>
      <c r="J1043" s="4">
        <f t="shared" si="329"/>
        <v>213.57068142472468</v>
      </c>
      <c r="K1043" s="4">
        <f t="shared" si="330"/>
        <v>225.87998850620392</v>
      </c>
      <c r="L1043" s="4">
        <f t="shared" si="331"/>
        <v>236.46855842316211</v>
      </c>
      <c r="M1043" s="4">
        <f t="shared" si="332"/>
        <v>245.34872924110871</v>
      </c>
      <c r="N1043" s="4">
        <f t="shared" si="333"/>
        <v>253.25925259667019</v>
      </c>
      <c r="O1043" s="4">
        <f t="shared" si="334"/>
        <v>260.06236137199255</v>
      </c>
      <c r="P1043" s="4">
        <f t="shared" si="335"/>
        <v>265.61402886986417</v>
      </c>
      <c r="Q1043" s="4">
        <f t="shared" si="336"/>
        <v>270.16203947548331</v>
      </c>
      <c r="R1043" s="4">
        <f t="shared" si="337"/>
        <v>273.79121254302828</v>
      </c>
      <c r="S1043" s="4">
        <f t="shared" si="338"/>
        <v>276.63508129607681</v>
      </c>
      <c r="T1043" s="4">
        <f t="shared" si="339"/>
        <v>278.785314316842</v>
      </c>
      <c r="U1043" s="4">
        <f t="shared" si="340"/>
        <v>280.21641495564262</v>
      </c>
      <c r="W1043" s="5" t="str">
        <f>VLOOKUP(C1043&amp;A1043,Driver_elast!$A$2:$D$1161,4,FALSE)</f>
        <v>GDPPCAP</v>
      </c>
      <c r="X1043" s="5">
        <v>1</v>
      </c>
      <c r="Y1043" s="2">
        <f>SUMIFS('Growth rates'!D$4:D$999,'Growth rates'!$B$4:$B$999,Demands!$A1043,'Growth rates'!$C$4:$C$999,$W1043)</f>
        <v>1</v>
      </c>
      <c r="Z1043" s="2">
        <f>SUMIFS('Growth rates'!E$4:E$999,'Growth rates'!$B$4:$B$999,Demands!$A1043,'Growth rates'!$C$4:$C$999,$W1043)</f>
        <v>0.98615832581066754</v>
      </c>
      <c r="AA1043" s="2">
        <f>SUMIFS('Growth rates'!F$4:F$999,'Growth rates'!$B$4:$B$999,Demands!$A1043,'Growth rates'!$C$4:$C$999,$W1043)</f>
        <v>1.105556713675049</v>
      </c>
      <c r="AB1043" s="2">
        <f>SUMIFS('Growth rates'!G$4:G$999,'Growth rates'!$B$4:$B$999,Demands!$A1043,'Growth rates'!$C$4:$C$999,$W1043)</f>
        <v>1.2811135362774968</v>
      </c>
      <c r="AC1043" s="2">
        <f>SUMIFS('Growth rates'!H$4:H$999,'Growth rates'!$B$4:$B$999,Demands!$A1043,'Growth rates'!$C$4:$C$999,$W1043)</f>
        <v>1.4210662722607708</v>
      </c>
      <c r="AD1043" s="2">
        <f>SUMIFS('Growth rates'!I$4:I$999,'Growth rates'!$B$4:$B$999,Demands!$A1043,'Growth rates'!$C$4:$C$999,$W1043)</f>
        <v>1.5356922035547513</v>
      </c>
      <c r="AE1043" s="2">
        <f>SUMIFS('Growth rates'!J$4:J$999,'Growth rates'!$B$4:$B$999,Demands!$A1043,'Growth rates'!$C$4:$C$999,$W1043)</f>
        <v>1.6292298292831087</v>
      </c>
      <c r="AF1043" s="2">
        <f>SUMIFS('Growth rates'!K$4:K$999,'Growth rates'!$B$4:$B$999,Demands!$A1043,'Growth rates'!$C$4:$C$999,$W1043)</f>
        <v>1.7090793342962594</v>
      </c>
      <c r="AG1043" s="2">
        <f>SUMIFS('Growth rates'!L$4:L$999,'Growth rates'!$B$4:$B$999,Demands!$A1043,'Growth rates'!$C$4:$C$999,$W1043)</f>
        <v>1.7827162691312715</v>
      </c>
      <c r="AH1043" s="2">
        <f>SUMIFS('Growth rates'!M$4:M$999,'Growth rates'!$B$4:$B$999,Demands!$A1043,'Growth rates'!$C$4:$C$999,$W1043)</f>
        <v>1.8496631186210408</v>
      </c>
      <c r="AI1043" s="2">
        <f>SUMIFS('Growth rates'!N$4:N$999,'Growth rates'!$B$4:$B$999,Demands!$A1043,'Growth rates'!$C$4:$C$999,$W1043)</f>
        <v>1.9159261853679352</v>
      </c>
      <c r="AJ1043" s="2">
        <f>SUMIFS('Growth rates'!O$4:O$999,'Growth rates'!$B$4:$B$999,Demands!$A1043,'Growth rates'!$C$4:$C$999,$W1043)</f>
        <v>1.9802587522480497</v>
      </c>
      <c r="AK1043" s="2">
        <f>SUMIFS('Growth rates'!P$4:P$999,'Growth rates'!$B$4:$B$999,Demands!$A1043,'Growth rates'!$C$4:$C$999,$W1043)</f>
        <v>2.0406494221420615</v>
      </c>
      <c r="AL1043" s="2">
        <f>SUMIFS('Growth rates'!Q$4:Q$999,'Growth rates'!$B$4:$B$999,Demands!$A1043,'Growth rates'!$C$4:$C$999,$W1043)</f>
        <v>2.0988848954573642</v>
      </c>
      <c r="AM1043" s="2">
        <f>SUMIFS('Growth rates'!R$4:R$999,'Growth rates'!$B$4:$B$999,Demands!$A1043,'Growth rates'!$C$4:$C$999,$W1043)</f>
        <v>2.155274879403736</v>
      </c>
      <c r="AN1043" s="2">
        <f>SUMIFS('Growth rates'!S$4:S$999,'Growth rates'!$B$4:$B$999,Demands!$A1043,'Growth rates'!$C$4:$C$999,$W1043)</f>
        <v>2.2112419685849072</v>
      </c>
      <c r="AO1043" s="2">
        <f>SUMIFS('Growth rates'!T$4:T$999,'Growth rates'!$B$4:$B$999,Demands!$A1043,'Growth rates'!$C$4:$C$999,$W1043)</f>
        <v>2.2685338767005452</v>
      </c>
      <c r="AP1043" s="2">
        <f>SUMIFS('Growth rates'!U$4:U$999,'Growth rates'!$B$4:$B$999,Demands!$A1043,'Growth rates'!$C$4:$C$999,$W1043)</f>
        <v>2.3267596890616176</v>
      </c>
      <c r="AR1043">
        <f>VLOOKUP(C1043&amp;A1043,Driver_elast!$A$2:$E$1161,5,FALSE)</f>
        <v>1.7215419999999999</v>
      </c>
      <c r="AS1043">
        <f t="shared" si="341"/>
        <v>1</v>
      </c>
      <c r="AT1043">
        <f t="shared" si="342"/>
        <v>0.2</v>
      </c>
      <c r="AV1043" s="2" cm="1">
        <f t="array" ref="AV1043">TREND($AR1043:$AS1043,$AR$3:$AS$3,AV$1)</f>
        <v>1.7215419999999995</v>
      </c>
      <c r="AW1043" s="2" cm="1">
        <f t="array" ref="AW1043">TREND($AR1043:$AS1043,$AR$3:$AS$3,AW$1)</f>
        <v>1.7039434146341463</v>
      </c>
      <c r="AX1043" s="2" cm="1">
        <f t="array" ref="AX1043">TREND($AR1043:$AS1043,$AR$3:$AS$3,AX$1)</f>
        <v>1.6159504878048807</v>
      </c>
      <c r="AY1043" s="2" cm="1">
        <f t="array" ref="AY1043">TREND($AR1043:$AS1043,$AR$3:$AS$3,AY$1)</f>
        <v>1.527957560975608</v>
      </c>
      <c r="AZ1043" s="2" cm="1">
        <f t="array" ref="AZ1043">TREND($AR1043:$AS1043,$AR$3:$AS$3,AZ$1)</f>
        <v>1.4399646341463423</v>
      </c>
      <c r="BA1043" s="2" cm="1">
        <f t="array" ref="BA1043">TREND($AR1043:$AS1043,$AR$3:$AS$3,BA$1)</f>
        <v>1.3519717073170767</v>
      </c>
      <c r="BB1043" s="2" cm="1">
        <f t="array" ref="BB1043">TREND($AR1043:$AS1043,$AR$3:$AS$3,BB$1)</f>
        <v>1.263978780487804</v>
      </c>
      <c r="BC1043" s="2" cm="1">
        <f t="array" ref="BC1043">TREND($AR1043:$AS1043,$AR$3:$AS$3,BC$1)</f>
        <v>1.1759858536585384</v>
      </c>
      <c r="BD1043" s="2" cm="1">
        <f t="array" ref="BD1043">TREND($AR1043:$AS1043,$AR$3:$AS$3,BD$1)</f>
        <v>1.0879929268292656</v>
      </c>
      <c r="BE1043" s="2" cm="1">
        <f t="array" ref="BE1043">TREND($AR1043:$AS1043,$AR$3:$AS$3,BE$1)</f>
        <v>1</v>
      </c>
      <c r="BF1043" s="20" cm="1">
        <f t="array" ref="BF1043">TREND($AS1043:$AT1043,$AS$3:$AT$3,BF$1)</f>
        <v>0.90000000000000568</v>
      </c>
      <c r="BG1043" s="20" cm="1">
        <f t="array" ref="BG1043">TREND($AS1043:$AT1043,$AS$3:$AT$3,BG$1)</f>
        <v>0.80000000000000426</v>
      </c>
      <c r="BH1043" s="20" cm="1">
        <f t="array" ref="BH1043">TREND($AS1043:$AT1043,$AS$3:$AT$3,BH$1)</f>
        <v>0.70000000000000284</v>
      </c>
      <c r="BI1043" s="20" cm="1">
        <f t="array" ref="BI1043">TREND($AS1043:$AT1043,$AS$3:$AT$3,BI$1)</f>
        <v>0.60000000000000142</v>
      </c>
      <c r="BJ1043" s="20" cm="1">
        <f t="array" ref="BJ1043">TREND($AS1043:$AT1043,$AS$3:$AT$3,BJ$1)</f>
        <v>0.5</v>
      </c>
      <c r="BK1043" s="20" cm="1">
        <f t="array" ref="BK1043">TREND($AS1043:$AT1043,$AS$3:$AT$3,BK$1)</f>
        <v>0.40000000000000568</v>
      </c>
      <c r="BL1043" s="20" cm="1">
        <f t="array" ref="BL1043">TREND($AS1043:$AT1043,$AS$3:$AT$3,BL$1)</f>
        <v>0.30000000000000426</v>
      </c>
      <c r="BM1043" s="20" cm="1">
        <f t="array" ref="BM1043">TREND($AS1043:$AT1043,$AS$3:$AT$3,BM$1)</f>
        <v>0.20000000000000284</v>
      </c>
    </row>
    <row r="1044" spans="1:65" x14ac:dyDescent="0.35">
      <c r="A1044" t="str">
        <f>IF(BYDem!B1042="","\I:",BYDem!B1042)</f>
        <v>SouthAfrica</v>
      </c>
      <c r="B1044" t="str">
        <f>BYDem!E1042</f>
        <v>AGR</v>
      </c>
      <c r="C1044" t="str">
        <f t="shared" si="323"/>
        <v>AGR</v>
      </c>
      <c r="D1044" s="4">
        <f>SUMIFS(BYDem!$M$2:$M$2000,BYDem!$B$2:$B$2000,Demands!$A1044,BYDem!$E$2:$E$2000,Demands!$B1044)</f>
        <v>80.925556071599999</v>
      </c>
      <c r="E1044" s="4">
        <f t="shared" si="324"/>
        <v>80.77368936810214</v>
      </c>
      <c r="F1044" s="4">
        <f t="shared" si="325"/>
        <v>83.716052020904527</v>
      </c>
      <c r="G1044" s="4">
        <f t="shared" si="326"/>
        <v>86.312368810451204</v>
      </c>
      <c r="H1044" s="4">
        <f t="shared" si="327"/>
        <v>90.855102267158586</v>
      </c>
      <c r="I1044" s="4">
        <f t="shared" si="328"/>
        <v>96.580304827704367</v>
      </c>
      <c r="J1044" s="4">
        <f t="shared" si="329"/>
        <v>102.95595585309857</v>
      </c>
      <c r="K1044" s="4">
        <f t="shared" si="330"/>
        <v>109.55020256692595</v>
      </c>
      <c r="L1044" s="4">
        <f t="shared" si="331"/>
        <v>116.24098365195687</v>
      </c>
      <c r="M1044" s="4">
        <f t="shared" si="332"/>
        <v>122.95032893798871</v>
      </c>
      <c r="N1044" s="4">
        <f t="shared" si="333"/>
        <v>128.91096571055846</v>
      </c>
      <c r="O1044" s="4">
        <f t="shared" si="334"/>
        <v>134.04473739018715</v>
      </c>
      <c r="P1044" s="4">
        <f t="shared" si="335"/>
        <v>138.34398826588171</v>
      </c>
      <c r="Q1044" s="4">
        <f t="shared" si="336"/>
        <v>141.86391272012301</v>
      </c>
      <c r="R1044" s="4">
        <f t="shared" si="337"/>
        <v>144.6714437065969</v>
      </c>
      <c r="S1044" s="4">
        <f t="shared" si="338"/>
        <v>146.81061839948842</v>
      </c>
      <c r="T1044" s="4">
        <f t="shared" si="339"/>
        <v>148.31986063600962</v>
      </c>
      <c r="U1044" s="4">
        <f t="shared" si="340"/>
        <v>149.25993204352645</v>
      </c>
      <c r="W1044" s="5" t="str">
        <f>VLOOKUP(C1044&amp;A1044,Driver_elast!$A$2:$D$1161,4,FALSE)</f>
        <v>GDPAGR</v>
      </c>
      <c r="X1044" s="5">
        <v>1</v>
      </c>
      <c r="Y1044" s="2">
        <f>SUMIFS('Growth rates'!D$4:D$999,'Growth rates'!$B$4:$B$999,Demands!$A1044,'Growth rates'!$C$4:$C$999,$W1044)</f>
        <v>1</v>
      </c>
      <c r="Z1044" s="2">
        <f>SUMIFS('Growth rates'!E$4:E$999,'Growth rates'!$B$4:$B$999,Demands!$A1044,'Growth rates'!$C$4:$C$999,$W1044)</f>
        <v>0.99490056601216514</v>
      </c>
      <c r="AA1044" s="2">
        <f>SUMIFS('Growth rates'!F$4:F$999,'Growth rates'!$B$4:$B$999,Demands!$A1044,'Growth rates'!$C$4:$C$999,$W1044)</f>
        <v>1.0933812503899243</v>
      </c>
      <c r="AB1044" s="2">
        <f>SUMIFS('Growth rates'!G$4:G$999,'Growth rates'!$B$4:$B$999,Demands!$A1044,'Growth rates'!$C$4:$C$999,$W1044)</f>
        <v>1.1855249542306756</v>
      </c>
      <c r="AC1044" s="2">
        <f>SUMIFS('Growth rates'!H$4:H$999,'Growth rates'!$B$4:$B$999,Demands!$A1044,'Growth rates'!$C$4:$C$999,$W1044)</f>
        <v>1.3550758232561919</v>
      </c>
      <c r="AD1044" s="2">
        <f>SUMIFS('Growth rates'!I$4:I$999,'Growth rates'!$B$4:$B$999,Demands!$A1044,'Growth rates'!$C$4:$C$999,$W1044)</f>
        <v>1.5871090783532062</v>
      </c>
      <c r="AE1044" s="2">
        <f>SUMIFS('Growth rates'!J$4:J$999,'Growth rates'!$B$4:$B$999,Demands!$A1044,'Growth rates'!$C$4:$C$999,$W1044)</f>
        <v>1.8718093242490292</v>
      </c>
      <c r="AF1044" s="2">
        <f>SUMIFS('Growth rates'!K$4:K$999,'Growth rates'!$B$4:$B$999,Demands!$A1044,'Growth rates'!$C$4:$C$999,$W1044)</f>
        <v>2.1975863270737084</v>
      </c>
      <c r="AG1044" s="2">
        <f>SUMIFS('Growth rates'!L$4:L$999,'Growth rates'!$B$4:$B$999,Demands!$A1044,'Growth rates'!$C$4:$C$999,$W1044)</f>
        <v>2.5623022130623845</v>
      </c>
      <c r="AH1044" s="2">
        <f>SUMIFS('Growth rates'!M$4:M$999,'Growth rates'!$B$4:$B$999,Demands!$A1044,'Growth rates'!$C$4:$C$999,$W1044)</f>
        <v>2.9641821436177893</v>
      </c>
      <c r="AI1044" s="2">
        <f>SUMIFS('Growth rates'!N$4:N$999,'Growth rates'!$B$4:$B$999,Demands!$A1044,'Growth rates'!$C$4:$C$999,$W1044)</f>
        <v>3.3980629519115548</v>
      </c>
      <c r="AJ1044" s="2">
        <f>SUMIFS('Growth rates'!O$4:O$999,'Growth rates'!$B$4:$B$999,Demands!$A1044,'Growth rates'!$C$4:$C$999,$W1044)</f>
        <v>3.857719257106345</v>
      </c>
      <c r="AK1044" s="2">
        <f>SUMIFS('Growth rates'!P$4:P$999,'Growth rates'!$B$4:$B$999,Demands!$A1044,'Growth rates'!$C$4:$C$999,$W1044)</f>
        <v>4.3380282296146362</v>
      </c>
      <c r="AL1044" s="2">
        <f>SUMIFS('Growth rates'!Q$4:Q$999,'Growth rates'!$B$4:$B$999,Demands!$A1044,'Growth rates'!$C$4:$C$999,$W1044)</f>
        <v>4.8379007639335576</v>
      </c>
      <c r="AM1044" s="2">
        <f>SUMIFS('Growth rates'!R$4:R$999,'Growth rates'!$B$4:$B$999,Demands!$A1044,'Growth rates'!$C$4:$C$999,$W1044)</f>
        <v>5.3582377251086966</v>
      </c>
      <c r="AN1044" s="2">
        <f>SUMIFS('Growth rates'!S$4:S$999,'Growth rates'!$B$4:$B$999,Demands!$A1044,'Growth rates'!$C$4:$C$999,$W1044)</f>
        <v>5.8964709754728233</v>
      </c>
      <c r="AO1044" s="2">
        <f>SUMIFS('Growth rates'!T$4:T$999,'Growth rates'!$B$4:$B$999,Demands!$A1044,'Growth rates'!$C$4:$C$999,$W1044)</f>
        <v>6.4455280521307676</v>
      </c>
      <c r="AP1044" s="2">
        <f>SUMIFS('Growth rates'!U$4:U$999,'Growth rates'!$B$4:$B$999,Demands!$A1044,'Growth rates'!$C$4:$C$999,$W1044)</f>
        <v>7.0005819319279654</v>
      </c>
      <c r="AR1044">
        <f>VLOOKUP(C1044&amp;A1044,Driver_elast!$A$2:$E$1161,5,FALSE)</f>
        <v>0.368006</v>
      </c>
      <c r="AS1044">
        <f t="shared" si="341"/>
        <v>0.368006</v>
      </c>
      <c r="AT1044">
        <f t="shared" si="342"/>
        <v>7.3601200000000006E-2</v>
      </c>
      <c r="AV1044" s="2" cm="1">
        <f t="array" ref="AV1044">TREND($AR1044:$AS1044,$AR$3:$AS$3,AV$1)</f>
        <v>0.368006</v>
      </c>
      <c r="AW1044" s="2" cm="1">
        <f t="array" ref="AW1044">TREND($AR1044:$AS1044,$AR$3:$AS$3,AW$1)</f>
        <v>0.368006</v>
      </c>
      <c r="AX1044" s="2" cm="1">
        <f t="array" ref="AX1044">TREND($AR1044:$AS1044,$AR$3:$AS$3,AX$1)</f>
        <v>0.368006</v>
      </c>
      <c r="AY1044" s="2" cm="1">
        <f t="array" ref="AY1044">TREND($AR1044:$AS1044,$AR$3:$AS$3,AY$1)</f>
        <v>0.368006</v>
      </c>
      <c r="AZ1044" s="2" cm="1">
        <f t="array" ref="AZ1044">TREND($AR1044:$AS1044,$AR$3:$AS$3,AZ$1)</f>
        <v>0.368006</v>
      </c>
      <c r="BA1044" s="2" cm="1">
        <f t="array" ref="BA1044">TREND($AR1044:$AS1044,$AR$3:$AS$3,BA$1)</f>
        <v>0.368006</v>
      </c>
      <c r="BB1044" s="2" cm="1">
        <f t="array" ref="BB1044">TREND($AR1044:$AS1044,$AR$3:$AS$3,BB$1)</f>
        <v>0.368006</v>
      </c>
      <c r="BC1044" s="2" cm="1">
        <f t="array" ref="BC1044">TREND($AR1044:$AS1044,$AR$3:$AS$3,BC$1)</f>
        <v>0.368006</v>
      </c>
      <c r="BD1044" s="2" cm="1">
        <f t="array" ref="BD1044">TREND($AR1044:$AS1044,$AR$3:$AS$3,BD$1)</f>
        <v>0.368006</v>
      </c>
      <c r="BE1044" s="2" cm="1">
        <f t="array" ref="BE1044">TREND($AR1044:$AS1044,$AR$3:$AS$3,BE$1)</f>
        <v>0.368006</v>
      </c>
      <c r="BF1044" s="20" cm="1">
        <f t="array" ref="BF1044">TREND($AS1044:$AT1044,$AS$3:$AT$3,BF$1)</f>
        <v>0.33120539999999821</v>
      </c>
      <c r="BG1044" s="20" cm="1">
        <f t="array" ref="BG1044">TREND($AS1044:$AT1044,$AS$3:$AT$3,BG$1)</f>
        <v>0.2944047999999988</v>
      </c>
      <c r="BH1044" s="20" cm="1">
        <f t="array" ref="BH1044">TREND($AS1044:$AT1044,$AS$3:$AT$3,BH$1)</f>
        <v>0.25760419999999939</v>
      </c>
      <c r="BI1044" s="20" cm="1">
        <f t="array" ref="BI1044">TREND($AS1044:$AT1044,$AS$3:$AT$3,BI$1)</f>
        <v>0.22080359999999999</v>
      </c>
      <c r="BJ1044" s="20" cm="1">
        <f t="array" ref="BJ1044">TREND($AS1044:$AT1044,$AS$3:$AT$3,BJ$1)</f>
        <v>0.18400299999999881</v>
      </c>
      <c r="BK1044" s="20" cm="1">
        <f t="array" ref="BK1044">TREND($AS1044:$AT1044,$AS$3:$AT$3,BK$1)</f>
        <v>0.1472023999999994</v>
      </c>
      <c r="BL1044" s="20" cm="1">
        <f t="array" ref="BL1044">TREND($AS1044:$AT1044,$AS$3:$AT$3,BL$1)</f>
        <v>0.11040179999999999</v>
      </c>
      <c r="BM1044" s="20" cm="1">
        <f t="array" ref="BM1044">TREND($AS1044:$AT1044,$AS$3:$AT$3,BM$1)</f>
        <v>7.3601199999998812E-2</v>
      </c>
    </row>
    <row r="1045" spans="1:65" x14ac:dyDescent="0.35">
      <c r="A1045" t="str">
        <f>IF(BYDem!B1043="","\I:",BYDem!B1043)</f>
        <v>SouthAfrica</v>
      </c>
      <c r="B1045" t="str">
        <f>BYDem!E1043</f>
        <v>CCK</v>
      </c>
      <c r="C1045" t="str">
        <f t="shared" si="323"/>
        <v>CCK</v>
      </c>
      <c r="D1045" s="4">
        <f>SUMIFS(BYDem!$M$2:$M$2000,BYDem!$B$2:$B$2000,Demands!$A1045,BYDem!$E$2:$E$2000,Demands!$B1045)</f>
        <v>10.708718115384</v>
      </c>
      <c r="E1045" s="4">
        <f t="shared" si="324"/>
        <v>10.641053191848741</v>
      </c>
      <c r="F1045" s="4">
        <f t="shared" si="325"/>
        <v>11.914722340490853</v>
      </c>
      <c r="G1045" s="4">
        <f t="shared" si="326"/>
        <v>13.098880529669138</v>
      </c>
      <c r="H1045" s="4">
        <f t="shared" si="327"/>
        <v>15.252194536990849</v>
      </c>
      <c r="I1045" s="4">
        <f t="shared" si="328"/>
        <v>18.176085924218224</v>
      </c>
      <c r="J1045" s="4">
        <f t="shared" si="329"/>
        <v>21.728900082753611</v>
      </c>
      <c r="K1045" s="4">
        <f t="shared" si="330"/>
        <v>25.736732748202822</v>
      </c>
      <c r="L1045" s="4">
        <f t="shared" si="331"/>
        <v>30.135708840134082</v>
      </c>
      <c r="M1045" s="4">
        <f t="shared" si="332"/>
        <v>34.862292813785032</v>
      </c>
      <c r="N1045" s="4">
        <f t="shared" si="333"/>
        <v>39.454949791976645</v>
      </c>
      <c r="O1045" s="4">
        <f t="shared" si="334"/>
        <v>43.724609701090209</v>
      </c>
      <c r="P1045" s="4">
        <f t="shared" si="335"/>
        <v>47.535391323967232</v>
      </c>
      <c r="Q1045" s="4">
        <f t="shared" si="336"/>
        <v>50.821903343700804</v>
      </c>
      <c r="R1045" s="4">
        <f t="shared" si="337"/>
        <v>53.554960100894029</v>
      </c>
      <c r="S1045" s="4">
        <f t="shared" si="338"/>
        <v>55.706791484794792</v>
      </c>
      <c r="T1045" s="4">
        <f t="shared" si="339"/>
        <v>57.262953206434624</v>
      </c>
      <c r="U1045" s="4">
        <f t="shared" si="340"/>
        <v>58.249188130518732</v>
      </c>
      <c r="W1045" s="5" t="str">
        <f>VLOOKUP(C1045&amp;A1045,Driver_elast!$A$2:$D$1161,4,FALSE)</f>
        <v>GDP</v>
      </c>
      <c r="X1045" s="5">
        <v>1</v>
      </c>
      <c r="Y1045" s="2">
        <f>SUMIFS('Growth rates'!D$4:D$999,'Growth rates'!$B$4:$B$999,Demands!$A1045,'Growth rates'!$C$4:$C$999,$W1045)</f>
        <v>1</v>
      </c>
      <c r="Z1045" s="2">
        <f>SUMIFS('Growth rates'!E$4:E$999,'Growth rates'!$B$4:$B$999,Demands!$A1045,'Growth rates'!$C$4:$C$999,$W1045)</f>
        <v>0.99490056601216359</v>
      </c>
      <c r="AA1045" s="2">
        <f>SUMIFS('Growth rates'!F$4:F$999,'Growth rates'!$B$4:$B$999,Demands!$A1045,'Growth rates'!$C$4:$C$999,$W1045)</f>
        <v>1.0933812503899265</v>
      </c>
      <c r="AB1045" s="2">
        <f>SUMIFS('Growth rates'!G$4:G$999,'Growth rates'!$B$4:$B$999,Demands!$A1045,'Growth rates'!$C$4:$C$999,$W1045)</f>
        <v>1.1855249542306774</v>
      </c>
      <c r="AC1045" s="2">
        <f>SUMIFS('Growth rates'!H$4:H$999,'Growth rates'!$B$4:$B$999,Demands!$A1045,'Growth rates'!$C$4:$C$999,$W1045)</f>
        <v>1.3550758232561941</v>
      </c>
      <c r="AD1045" s="2">
        <f>SUMIFS('Growth rates'!I$4:I$999,'Growth rates'!$B$4:$B$999,Demands!$A1045,'Growth rates'!$C$4:$C$999,$W1045)</f>
        <v>1.587109078353208</v>
      </c>
      <c r="AE1045" s="2">
        <f>SUMIFS('Growth rates'!J$4:J$999,'Growth rates'!$B$4:$B$999,Demands!$A1045,'Growth rates'!$C$4:$C$999,$W1045)</f>
        <v>1.8718093242490279</v>
      </c>
      <c r="AF1045" s="2">
        <f>SUMIFS('Growth rates'!K$4:K$999,'Growth rates'!$B$4:$B$999,Demands!$A1045,'Growth rates'!$C$4:$C$999,$W1045)</f>
        <v>2.1975863270737106</v>
      </c>
      <c r="AG1045" s="2">
        <f>SUMIFS('Growth rates'!L$4:L$999,'Growth rates'!$B$4:$B$999,Demands!$A1045,'Growth rates'!$C$4:$C$999,$W1045)</f>
        <v>2.5623022130623818</v>
      </c>
      <c r="AH1045" s="2">
        <f>SUMIFS('Growth rates'!M$4:M$999,'Growth rates'!$B$4:$B$999,Demands!$A1045,'Growth rates'!$C$4:$C$999,$W1045)</f>
        <v>2.964182143617788</v>
      </c>
      <c r="AI1045" s="2">
        <f>SUMIFS('Growth rates'!N$4:N$999,'Growth rates'!$B$4:$B$999,Demands!$A1045,'Growth rates'!$C$4:$C$999,$W1045)</f>
        <v>3.3980629519115548</v>
      </c>
      <c r="AJ1045" s="2">
        <f>SUMIFS('Growth rates'!O$4:O$999,'Growth rates'!$B$4:$B$999,Demands!$A1045,'Growth rates'!$C$4:$C$999,$W1045)</f>
        <v>3.8577192571063459</v>
      </c>
      <c r="AK1045" s="2">
        <f>SUMIFS('Growth rates'!P$4:P$999,'Growth rates'!$B$4:$B$999,Demands!$A1045,'Growth rates'!$C$4:$C$999,$W1045)</f>
        <v>4.3380282296146344</v>
      </c>
      <c r="AL1045" s="2">
        <f>SUMIFS('Growth rates'!Q$4:Q$999,'Growth rates'!$B$4:$B$999,Demands!$A1045,'Growth rates'!$C$4:$C$999,$W1045)</f>
        <v>4.8379007639335585</v>
      </c>
      <c r="AM1045" s="2">
        <f>SUMIFS('Growth rates'!R$4:R$999,'Growth rates'!$B$4:$B$999,Demands!$A1045,'Growth rates'!$C$4:$C$999,$W1045)</f>
        <v>5.3582377251086957</v>
      </c>
      <c r="AN1045" s="2">
        <f>SUMIFS('Growth rates'!S$4:S$999,'Growth rates'!$B$4:$B$999,Demands!$A1045,'Growth rates'!$C$4:$C$999,$W1045)</f>
        <v>5.8964709754728064</v>
      </c>
      <c r="AO1045" s="2">
        <f>SUMIFS('Growth rates'!T$4:T$999,'Growth rates'!$B$4:$B$999,Demands!$A1045,'Growth rates'!$C$4:$C$999,$W1045)</f>
        <v>6.4455280521307738</v>
      </c>
      <c r="AP1045" s="2">
        <f>SUMIFS('Growth rates'!U$4:U$999,'Growth rates'!$B$4:$B$999,Demands!$A1045,'Growth rates'!$C$4:$C$999,$W1045)</f>
        <v>7.0005819319279476</v>
      </c>
      <c r="AR1045">
        <f>VLOOKUP(C1045&amp;A1045,Driver_elast!$A$2:$E$1161,5,FALSE)</f>
        <v>1.245071</v>
      </c>
      <c r="AS1045">
        <f t="shared" si="341"/>
        <v>1</v>
      </c>
      <c r="AT1045">
        <f t="shared" si="342"/>
        <v>0.2</v>
      </c>
      <c r="AV1045" s="2" cm="1">
        <f t="array" ref="AV1045">TREND($AR1045:$AS1045,$AR$3:$AS$3,AV$1)</f>
        <v>1.2450709999999994</v>
      </c>
      <c r="AW1045" s="2" cm="1">
        <f t="array" ref="AW1045">TREND($AR1045:$AS1045,$AR$3:$AS$3,AW$1)</f>
        <v>1.2390936585365839</v>
      </c>
      <c r="AX1045" s="2" cm="1">
        <f t="array" ref="AX1045">TREND($AR1045:$AS1045,$AR$3:$AS$3,AX$1)</f>
        <v>1.209206951219512</v>
      </c>
      <c r="AY1045" s="2" cm="1">
        <f t="array" ref="AY1045">TREND($AR1045:$AS1045,$AR$3:$AS$3,AY$1)</f>
        <v>1.1793202439024384</v>
      </c>
      <c r="AZ1045" s="2" cm="1">
        <f t="array" ref="AZ1045">TREND($AR1045:$AS1045,$AR$3:$AS$3,AZ$1)</f>
        <v>1.1494335365853647</v>
      </c>
      <c r="BA1045" s="2" cm="1">
        <f t="array" ref="BA1045">TREND($AR1045:$AS1045,$AR$3:$AS$3,BA$1)</f>
        <v>1.1195468292682911</v>
      </c>
      <c r="BB1045" s="2" cm="1">
        <f t="array" ref="BB1045">TREND($AR1045:$AS1045,$AR$3:$AS$3,BB$1)</f>
        <v>1.0896601219512192</v>
      </c>
      <c r="BC1045" s="2" cm="1">
        <f t="array" ref="BC1045">TREND($AR1045:$AS1045,$AR$3:$AS$3,BC$1)</f>
        <v>1.0597734146341455</v>
      </c>
      <c r="BD1045" s="2" cm="1">
        <f t="array" ref="BD1045">TREND($AR1045:$AS1045,$AR$3:$AS$3,BD$1)</f>
        <v>1.0298867073170719</v>
      </c>
      <c r="BE1045" s="2" cm="1">
        <f t="array" ref="BE1045">TREND($AR1045:$AS1045,$AR$3:$AS$3,BE$1)</f>
        <v>0.99999999999999822</v>
      </c>
      <c r="BF1045" s="20" cm="1">
        <f t="array" ref="BF1045">TREND($AS1045:$AT1045,$AS$3:$AT$3,BF$1)</f>
        <v>0.90000000000000568</v>
      </c>
      <c r="BG1045" s="20" cm="1">
        <f t="array" ref="BG1045">TREND($AS1045:$AT1045,$AS$3:$AT$3,BG$1)</f>
        <v>0.80000000000000426</v>
      </c>
      <c r="BH1045" s="20" cm="1">
        <f t="array" ref="BH1045">TREND($AS1045:$AT1045,$AS$3:$AT$3,BH$1)</f>
        <v>0.70000000000000284</v>
      </c>
      <c r="BI1045" s="20" cm="1">
        <f t="array" ref="BI1045">TREND($AS1045:$AT1045,$AS$3:$AT$3,BI$1)</f>
        <v>0.60000000000000142</v>
      </c>
      <c r="BJ1045" s="20" cm="1">
        <f t="array" ref="BJ1045">TREND($AS1045:$AT1045,$AS$3:$AT$3,BJ$1)</f>
        <v>0.5</v>
      </c>
      <c r="BK1045" s="20" cm="1">
        <f t="array" ref="BK1045">TREND($AS1045:$AT1045,$AS$3:$AT$3,BK$1)</f>
        <v>0.40000000000000568</v>
      </c>
      <c r="BL1045" s="20" cm="1">
        <f t="array" ref="BL1045">TREND($AS1045:$AT1045,$AS$3:$AT$3,BL$1)</f>
        <v>0.30000000000000426</v>
      </c>
      <c r="BM1045" s="20" cm="1">
        <f t="array" ref="BM1045">TREND($AS1045:$AT1045,$AS$3:$AT$3,BM$1)</f>
        <v>0.20000000000000284</v>
      </c>
    </row>
    <row r="1046" spans="1:65" x14ac:dyDescent="0.35">
      <c r="A1046" t="str">
        <f>IF(BYDem!B1044="","\I:",BYDem!B1044)</f>
        <v>SouthAfrica</v>
      </c>
      <c r="B1046" t="str">
        <f>BYDem!E1044</f>
        <v>CHW</v>
      </c>
      <c r="C1046" t="str">
        <f t="shared" si="323"/>
        <v>CHW</v>
      </c>
      <c r="D1046" s="4">
        <f>SUMIFS(BYDem!$M$2:$M$2000,BYDem!$B$2:$B$2000,Demands!$A1046,BYDem!$E$2:$E$2000,Demands!$B1046)</f>
        <v>24.530173767806399</v>
      </c>
      <c r="E1046" s="4">
        <f t="shared" si="324"/>
        <v>24.37517553978126</v>
      </c>
      <c r="F1046" s="4">
        <f t="shared" si="325"/>
        <v>27.292735345002139</v>
      </c>
      <c r="G1046" s="4">
        <f t="shared" si="326"/>
        <v>30.005254792814004</v>
      </c>
      <c r="H1046" s="4">
        <f t="shared" si="327"/>
        <v>34.937793515667387</v>
      </c>
      <c r="I1046" s="4">
        <f t="shared" si="328"/>
        <v>41.635473203756568</v>
      </c>
      <c r="J1046" s="4">
        <f t="shared" si="329"/>
        <v>49.773809439201571</v>
      </c>
      <c r="K1046" s="4">
        <f t="shared" si="330"/>
        <v>58.954444381354449</v>
      </c>
      <c r="L1046" s="4">
        <f t="shared" si="331"/>
        <v>69.031061094281185</v>
      </c>
      <c r="M1046" s="4">
        <f t="shared" si="332"/>
        <v>79.858120407311674</v>
      </c>
      <c r="N1046" s="4">
        <f t="shared" si="333"/>
        <v>90.378396738904073</v>
      </c>
      <c r="O1046" s="4">
        <f t="shared" si="334"/>
        <v>100.15879233541629</v>
      </c>
      <c r="P1046" s="4">
        <f t="shared" si="335"/>
        <v>108.88804773210526</v>
      </c>
      <c r="Q1046" s="4">
        <f t="shared" si="336"/>
        <v>116.4163727907538</v>
      </c>
      <c r="R1046" s="4">
        <f t="shared" si="337"/>
        <v>122.67691270308141</v>
      </c>
      <c r="S1046" s="4">
        <f t="shared" si="338"/>
        <v>127.60605522017458</v>
      </c>
      <c r="T1046" s="4">
        <f t="shared" si="339"/>
        <v>131.17071319616474</v>
      </c>
      <c r="U1046" s="4">
        <f t="shared" si="340"/>
        <v>133.42985512174292</v>
      </c>
      <c r="W1046" s="5" t="str">
        <f>VLOOKUP(C1046&amp;A1046,Driver_elast!$A$2:$D$1161,4,FALSE)</f>
        <v>GDP</v>
      </c>
      <c r="X1046" s="5">
        <v>1</v>
      </c>
      <c r="Y1046" s="2">
        <f>SUMIFS('Growth rates'!D$4:D$999,'Growth rates'!$B$4:$B$999,Demands!$A1046,'Growth rates'!$C$4:$C$999,$W1046)</f>
        <v>1</v>
      </c>
      <c r="Z1046" s="2">
        <f>SUMIFS('Growth rates'!E$4:E$999,'Growth rates'!$B$4:$B$999,Demands!$A1046,'Growth rates'!$C$4:$C$999,$W1046)</f>
        <v>0.99490056601216359</v>
      </c>
      <c r="AA1046" s="2">
        <f>SUMIFS('Growth rates'!F$4:F$999,'Growth rates'!$B$4:$B$999,Demands!$A1046,'Growth rates'!$C$4:$C$999,$W1046)</f>
        <v>1.0933812503899265</v>
      </c>
      <c r="AB1046" s="2">
        <f>SUMIFS('Growth rates'!G$4:G$999,'Growth rates'!$B$4:$B$999,Demands!$A1046,'Growth rates'!$C$4:$C$999,$W1046)</f>
        <v>1.1855249542306774</v>
      </c>
      <c r="AC1046" s="2">
        <f>SUMIFS('Growth rates'!H$4:H$999,'Growth rates'!$B$4:$B$999,Demands!$A1046,'Growth rates'!$C$4:$C$999,$W1046)</f>
        <v>1.3550758232561941</v>
      </c>
      <c r="AD1046" s="2">
        <f>SUMIFS('Growth rates'!I$4:I$999,'Growth rates'!$B$4:$B$999,Demands!$A1046,'Growth rates'!$C$4:$C$999,$W1046)</f>
        <v>1.587109078353208</v>
      </c>
      <c r="AE1046" s="2">
        <f>SUMIFS('Growth rates'!J$4:J$999,'Growth rates'!$B$4:$B$999,Demands!$A1046,'Growth rates'!$C$4:$C$999,$W1046)</f>
        <v>1.8718093242490279</v>
      </c>
      <c r="AF1046" s="2">
        <f>SUMIFS('Growth rates'!K$4:K$999,'Growth rates'!$B$4:$B$999,Demands!$A1046,'Growth rates'!$C$4:$C$999,$W1046)</f>
        <v>2.1975863270737106</v>
      </c>
      <c r="AG1046" s="2">
        <f>SUMIFS('Growth rates'!L$4:L$999,'Growth rates'!$B$4:$B$999,Demands!$A1046,'Growth rates'!$C$4:$C$999,$W1046)</f>
        <v>2.5623022130623818</v>
      </c>
      <c r="AH1046" s="2">
        <f>SUMIFS('Growth rates'!M$4:M$999,'Growth rates'!$B$4:$B$999,Demands!$A1046,'Growth rates'!$C$4:$C$999,$W1046)</f>
        <v>2.964182143617788</v>
      </c>
      <c r="AI1046" s="2">
        <f>SUMIFS('Growth rates'!N$4:N$999,'Growth rates'!$B$4:$B$999,Demands!$A1046,'Growth rates'!$C$4:$C$999,$W1046)</f>
        <v>3.3980629519115548</v>
      </c>
      <c r="AJ1046" s="2">
        <f>SUMIFS('Growth rates'!O$4:O$999,'Growth rates'!$B$4:$B$999,Demands!$A1046,'Growth rates'!$C$4:$C$999,$W1046)</f>
        <v>3.8577192571063459</v>
      </c>
      <c r="AK1046" s="2">
        <f>SUMIFS('Growth rates'!P$4:P$999,'Growth rates'!$B$4:$B$999,Demands!$A1046,'Growth rates'!$C$4:$C$999,$W1046)</f>
        <v>4.3380282296146344</v>
      </c>
      <c r="AL1046" s="2">
        <f>SUMIFS('Growth rates'!Q$4:Q$999,'Growth rates'!$B$4:$B$999,Demands!$A1046,'Growth rates'!$C$4:$C$999,$W1046)</f>
        <v>4.8379007639335585</v>
      </c>
      <c r="AM1046" s="2">
        <f>SUMIFS('Growth rates'!R$4:R$999,'Growth rates'!$B$4:$B$999,Demands!$A1046,'Growth rates'!$C$4:$C$999,$W1046)</f>
        <v>5.3582377251086957</v>
      </c>
      <c r="AN1046" s="2">
        <f>SUMIFS('Growth rates'!S$4:S$999,'Growth rates'!$B$4:$B$999,Demands!$A1046,'Growth rates'!$C$4:$C$999,$W1046)</f>
        <v>5.8964709754728064</v>
      </c>
      <c r="AO1046" s="2">
        <f>SUMIFS('Growth rates'!T$4:T$999,'Growth rates'!$B$4:$B$999,Demands!$A1046,'Growth rates'!$C$4:$C$999,$W1046)</f>
        <v>6.4455280521307738</v>
      </c>
      <c r="AP1046" s="2">
        <f>SUMIFS('Growth rates'!U$4:U$999,'Growth rates'!$B$4:$B$999,Demands!$A1046,'Growth rates'!$C$4:$C$999,$W1046)</f>
        <v>7.0005819319279476</v>
      </c>
      <c r="AR1046">
        <f>VLOOKUP(C1046&amp;A1046,Driver_elast!$A$2:$E$1161,5,FALSE)</f>
        <v>1.245071</v>
      </c>
      <c r="AS1046">
        <f t="shared" si="341"/>
        <v>1</v>
      </c>
      <c r="AT1046">
        <f t="shared" si="342"/>
        <v>0.2</v>
      </c>
      <c r="AV1046" s="2" cm="1">
        <f t="array" ref="AV1046">TREND($AR1046:$AS1046,$AR$3:$AS$3,AV$1)</f>
        <v>1.2450709999999994</v>
      </c>
      <c r="AW1046" s="2" cm="1">
        <f t="array" ref="AW1046">TREND($AR1046:$AS1046,$AR$3:$AS$3,AW$1)</f>
        <v>1.2390936585365839</v>
      </c>
      <c r="AX1046" s="2" cm="1">
        <f t="array" ref="AX1046">TREND($AR1046:$AS1046,$AR$3:$AS$3,AX$1)</f>
        <v>1.209206951219512</v>
      </c>
      <c r="AY1046" s="2" cm="1">
        <f t="array" ref="AY1046">TREND($AR1046:$AS1046,$AR$3:$AS$3,AY$1)</f>
        <v>1.1793202439024384</v>
      </c>
      <c r="AZ1046" s="2" cm="1">
        <f t="array" ref="AZ1046">TREND($AR1046:$AS1046,$AR$3:$AS$3,AZ$1)</f>
        <v>1.1494335365853647</v>
      </c>
      <c r="BA1046" s="2" cm="1">
        <f t="array" ref="BA1046">TREND($AR1046:$AS1046,$AR$3:$AS$3,BA$1)</f>
        <v>1.1195468292682911</v>
      </c>
      <c r="BB1046" s="2" cm="1">
        <f t="array" ref="BB1046">TREND($AR1046:$AS1046,$AR$3:$AS$3,BB$1)</f>
        <v>1.0896601219512192</v>
      </c>
      <c r="BC1046" s="2" cm="1">
        <f t="array" ref="BC1046">TREND($AR1046:$AS1046,$AR$3:$AS$3,BC$1)</f>
        <v>1.0597734146341455</v>
      </c>
      <c r="BD1046" s="2" cm="1">
        <f t="array" ref="BD1046">TREND($AR1046:$AS1046,$AR$3:$AS$3,BD$1)</f>
        <v>1.0298867073170719</v>
      </c>
      <c r="BE1046" s="2" cm="1">
        <f t="array" ref="BE1046">TREND($AR1046:$AS1046,$AR$3:$AS$3,BE$1)</f>
        <v>0.99999999999999822</v>
      </c>
      <c r="BF1046" s="20" cm="1">
        <f t="array" ref="BF1046">TREND($AS1046:$AT1046,$AS$3:$AT$3,BF$1)</f>
        <v>0.90000000000000568</v>
      </c>
      <c r="BG1046" s="20" cm="1">
        <f t="array" ref="BG1046">TREND($AS1046:$AT1046,$AS$3:$AT$3,BG$1)</f>
        <v>0.80000000000000426</v>
      </c>
      <c r="BH1046" s="20" cm="1">
        <f t="array" ref="BH1046">TREND($AS1046:$AT1046,$AS$3:$AT$3,BH$1)</f>
        <v>0.70000000000000284</v>
      </c>
      <c r="BI1046" s="20" cm="1">
        <f t="array" ref="BI1046">TREND($AS1046:$AT1046,$AS$3:$AT$3,BI$1)</f>
        <v>0.60000000000000142</v>
      </c>
      <c r="BJ1046" s="20" cm="1">
        <f t="array" ref="BJ1046">TREND($AS1046:$AT1046,$AS$3:$AT$3,BJ$1)</f>
        <v>0.5</v>
      </c>
      <c r="BK1046" s="20" cm="1">
        <f t="array" ref="BK1046">TREND($AS1046:$AT1046,$AS$3:$AT$3,BK$1)</f>
        <v>0.40000000000000568</v>
      </c>
      <c r="BL1046" s="20" cm="1">
        <f t="array" ref="BL1046">TREND($AS1046:$AT1046,$AS$3:$AT$3,BL$1)</f>
        <v>0.30000000000000426</v>
      </c>
      <c r="BM1046" s="20" cm="1">
        <f t="array" ref="BM1046">TREND($AS1046:$AT1046,$AS$3:$AT$3,BM$1)</f>
        <v>0.20000000000000284</v>
      </c>
    </row>
    <row r="1047" spans="1:65" x14ac:dyDescent="0.35">
      <c r="A1047" t="str">
        <f>IF(BYDem!B1045="","\I:",BYDem!B1045)</f>
        <v>SouthAfrica</v>
      </c>
      <c r="B1047" t="str">
        <f>BYDem!E1045</f>
        <v>CLA</v>
      </c>
      <c r="C1047" t="str">
        <f t="shared" si="323"/>
        <v>CLA</v>
      </c>
      <c r="D1047" s="4">
        <f>SUMIFS(BYDem!$M$2:$M$2000,BYDem!$B$2:$B$2000,Demands!$A1047,BYDem!$E$2:$E$2000,Demands!$B1047)</f>
        <v>83.133372138134405</v>
      </c>
      <c r="E1047" s="4">
        <f t="shared" si="324"/>
        <v>82.624766104209243</v>
      </c>
      <c r="F1047" s="4">
        <f t="shared" si="325"/>
        <v>92.143440723849167</v>
      </c>
      <c r="G1047" s="4">
        <f t="shared" si="326"/>
        <v>100.97571025824452</v>
      </c>
      <c r="H1047" s="4">
        <f t="shared" si="327"/>
        <v>117.11086202864396</v>
      </c>
      <c r="I1047" s="4">
        <f t="shared" si="328"/>
        <v>139.04006059726024</v>
      </c>
      <c r="J1047" s="4">
        <f t="shared" si="329"/>
        <v>165.70148288193451</v>
      </c>
      <c r="K1047" s="4">
        <f t="shared" si="330"/>
        <v>195.80910262582293</v>
      </c>
      <c r="L1047" s="4">
        <f t="shared" si="331"/>
        <v>228.92038354910045</v>
      </c>
      <c r="M1047" s="4">
        <f t="shared" si="332"/>
        <v>264.60196104724531</v>
      </c>
      <c r="N1047" s="4">
        <f t="shared" si="333"/>
        <v>299.22972369309201</v>
      </c>
      <c r="O1047" s="4">
        <f t="shared" si="334"/>
        <v>331.38190848809455</v>
      </c>
      <c r="P1047" s="4">
        <f t="shared" si="335"/>
        <v>360.04296236011163</v>
      </c>
      <c r="Q1047" s="4">
        <f t="shared" si="336"/>
        <v>384.73208839473125</v>
      </c>
      <c r="R1047" s="4">
        <f t="shared" si="337"/>
        <v>405.24167436653585</v>
      </c>
      <c r="S1047" s="4">
        <f t="shared" si="338"/>
        <v>421.37322840604219</v>
      </c>
      <c r="T1047" s="4">
        <f t="shared" si="339"/>
        <v>433.02715709296979</v>
      </c>
      <c r="U1047" s="4">
        <f t="shared" si="340"/>
        <v>440.40538366937096</v>
      </c>
      <c r="W1047" s="5" t="str">
        <f>VLOOKUP(C1047&amp;A1047,Driver_elast!$A$2:$D$1161,4,FALSE)</f>
        <v>GDPSER</v>
      </c>
      <c r="X1047" s="5">
        <v>1</v>
      </c>
      <c r="Y1047" s="2">
        <f>SUMIFS('Growth rates'!D$4:D$999,'Growth rates'!$B$4:$B$999,Demands!$A1047,'Growth rates'!$C$4:$C$999,$W1047)</f>
        <v>1</v>
      </c>
      <c r="Z1047" s="2">
        <f>SUMIFS('Growth rates'!E$4:E$999,'Growth rates'!$B$4:$B$999,Demands!$A1047,'Growth rates'!$C$4:$C$999,$W1047)</f>
        <v>0.99490056601216359</v>
      </c>
      <c r="AA1047" s="2">
        <f>SUMIFS('Growth rates'!F$4:F$999,'Growth rates'!$B$4:$B$999,Demands!$A1047,'Growth rates'!$C$4:$C$999,$W1047)</f>
        <v>1.0924657408369927</v>
      </c>
      <c r="AB1047" s="2">
        <f>SUMIFS('Growth rates'!G$4:G$999,'Growth rates'!$B$4:$B$999,Demands!$A1047,'Growth rates'!$C$4:$C$999,$W1047)</f>
        <v>1.1835396276660364</v>
      </c>
      <c r="AC1047" s="2">
        <f>SUMIFS('Growth rates'!H$4:H$999,'Growth rates'!$B$4:$B$999,Demands!$A1047,'Growth rates'!$C$4:$C$999,$W1047)</f>
        <v>1.3516719286109424</v>
      </c>
      <c r="AD1047" s="2">
        <f>SUMIFS('Growth rates'!I$4:I$999,'Growth rates'!$B$4:$B$999,Demands!$A1047,'Growth rates'!$C$4:$C$999,$W1047)</f>
        <v>1.5817934081887093</v>
      </c>
      <c r="AE1047" s="2">
        <f>SUMIFS('Growth rates'!J$4:J$999,'Growth rates'!$B$4:$B$999,Demands!$A1047,'Growth rates'!$C$4:$C$999,$W1047)</f>
        <v>1.8639728110611133</v>
      </c>
      <c r="AF1047" s="2">
        <f>SUMIFS('Growth rates'!K$4:K$999,'Growth rates'!$B$4:$B$999,Demands!$A1047,'Growth rates'!$C$4:$C$999,$W1047)</f>
        <v>2.1865458344269975</v>
      </c>
      <c r="AG1047" s="2">
        <f>SUMIFS('Growth rates'!L$4:L$999,'Growth rates'!$B$4:$B$999,Demands!$A1047,'Growth rates'!$C$4:$C$999,$W1047)</f>
        <v>2.5472839519854906</v>
      </c>
      <c r="AH1047" s="2">
        <f>SUMIFS('Growth rates'!M$4:M$999,'Growth rates'!$B$4:$B$999,Demands!$A1047,'Growth rates'!$C$4:$C$999,$W1047)</f>
        <v>2.9443264011261374</v>
      </c>
      <c r="AI1047" s="2">
        <f>SUMIFS('Growth rates'!N$4:N$999,'Growth rates'!$B$4:$B$999,Demands!$A1047,'Growth rates'!$C$4:$C$999,$W1047)</f>
        <v>3.3724555694587219</v>
      </c>
      <c r="AJ1047" s="2">
        <f>SUMIFS('Growth rates'!O$4:O$999,'Growth rates'!$B$4:$B$999,Demands!$A1047,'Growth rates'!$C$4:$C$999,$W1047)</f>
        <v>3.8254178175933107</v>
      </c>
      <c r="AK1047" s="2">
        <f>SUMIFS('Growth rates'!P$4:P$999,'Growth rates'!$B$4:$B$999,Demands!$A1047,'Growth rates'!$C$4:$C$999,$W1047)</f>
        <v>4.2980727528579337</v>
      </c>
      <c r="AL1047" s="2">
        <f>SUMIFS('Growth rates'!Q$4:Q$999,'Growth rates'!$B$4:$B$999,Demands!$A1047,'Growth rates'!$C$4:$C$999,$W1047)</f>
        <v>4.7892903342528363</v>
      </c>
      <c r="AM1047" s="2">
        <f>SUMIFS('Growth rates'!R$4:R$999,'Growth rates'!$B$4:$B$999,Demands!$A1047,'Growth rates'!$C$4:$C$999,$W1047)</f>
        <v>5.2999124779067959</v>
      </c>
      <c r="AN1047" s="2">
        <f>SUMIFS('Growth rates'!S$4:S$999,'Growth rates'!$B$4:$B$999,Demands!$A1047,'Growth rates'!$C$4:$C$999,$W1047)</f>
        <v>5.8273497452834242</v>
      </c>
      <c r="AO1047" s="2">
        <f>SUMIFS('Growth rates'!T$4:T$999,'Growth rates'!$B$4:$B$999,Demands!$A1047,'Growth rates'!$C$4:$C$999,$W1047)</f>
        <v>6.3645735474236416</v>
      </c>
      <c r="AP1047" s="2">
        <f>SUMIFS('Growth rates'!U$4:U$999,'Growth rates'!$B$4:$B$999,Demands!$A1047,'Growth rates'!$C$4:$C$999,$W1047)</f>
        <v>6.9067943403446979</v>
      </c>
      <c r="AR1047">
        <f>VLOOKUP(C1047&amp;A1047,Driver_elast!$A$2:$E$1161,5,FALSE)</f>
        <v>1.204725</v>
      </c>
      <c r="AS1047">
        <f t="shared" si="341"/>
        <v>1</v>
      </c>
      <c r="AT1047">
        <f t="shared" si="342"/>
        <v>0.2</v>
      </c>
      <c r="AV1047" s="2" cm="1">
        <f t="array" ref="AV1047">TREND($AR1047:$AS1047,$AR$3:$AS$3,AV$1)</f>
        <v>1.2047249999999998</v>
      </c>
      <c r="AW1047" s="2" cm="1">
        <f t="array" ref="AW1047">TREND($AR1047:$AS1047,$AR$3:$AS$3,AW$1)</f>
        <v>1.1997317073170741</v>
      </c>
      <c r="AX1047" s="2" cm="1">
        <f t="array" ref="AX1047">TREND($AR1047:$AS1047,$AR$3:$AS$3,AX$1)</f>
        <v>1.1747652439024403</v>
      </c>
      <c r="AY1047" s="2" cm="1">
        <f t="array" ref="AY1047">TREND($AR1047:$AS1047,$AR$3:$AS$3,AY$1)</f>
        <v>1.1497987804878047</v>
      </c>
      <c r="AZ1047" s="2" cm="1">
        <f t="array" ref="AZ1047">TREND($AR1047:$AS1047,$AR$3:$AS$3,AZ$1)</f>
        <v>1.1248323170731709</v>
      </c>
      <c r="BA1047" s="2" cm="1">
        <f t="array" ref="BA1047">TREND($AR1047:$AS1047,$AR$3:$AS$3,BA$1)</f>
        <v>1.0998658536585371</v>
      </c>
      <c r="BB1047" s="2" cm="1">
        <f t="array" ref="BB1047">TREND($AR1047:$AS1047,$AR$3:$AS$3,BB$1)</f>
        <v>1.0748993902439032</v>
      </c>
      <c r="BC1047" s="2" cm="1">
        <f t="array" ref="BC1047">TREND($AR1047:$AS1047,$AR$3:$AS$3,BC$1)</f>
        <v>1.0499329268292694</v>
      </c>
      <c r="BD1047" s="2" cm="1">
        <f t="array" ref="BD1047">TREND($AR1047:$AS1047,$AR$3:$AS$3,BD$1)</f>
        <v>1.0249664634146356</v>
      </c>
      <c r="BE1047" s="2" cm="1">
        <f t="array" ref="BE1047">TREND($AR1047:$AS1047,$AR$3:$AS$3,BE$1)</f>
        <v>1</v>
      </c>
      <c r="BF1047" s="20" cm="1">
        <f t="array" ref="BF1047">TREND($AS1047:$AT1047,$AS$3:$AT$3,BF$1)</f>
        <v>0.90000000000000568</v>
      </c>
      <c r="BG1047" s="20" cm="1">
        <f t="array" ref="BG1047">TREND($AS1047:$AT1047,$AS$3:$AT$3,BG$1)</f>
        <v>0.80000000000000426</v>
      </c>
      <c r="BH1047" s="20" cm="1">
        <f t="array" ref="BH1047">TREND($AS1047:$AT1047,$AS$3:$AT$3,BH$1)</f>
        <v>0.70000000000000284</v>
      </c>
      <c r="BI1047" s="20" cm="1">
        <f t="array" ref="BI1047">TREND($AS1047:$AT1047,$AS$3:$AT$3,BI$1)</f>
        <v>0.60000000000000142</v>
      </c>
      <c r="BJ1047" s="20" cm="1">
        <f t="array" ref="BJ1047">TREND($AS1047:$AT1047,$AS$3:$AT$3,BJ$1)</f>
        <v>0.5</v>
      </c>
      <c r="BK1047" s="20" cm="1">
        <f t="array" ref="BK1047">TREND($AS1047:$AT1047,$AS$3:$AT$3,BK$1)</f>
        <v>0.40000000000000568</v>
      </c>
      <c r="BL1047" s="20" cm="1">
        <f t="array" ref="BL1047">TREND($AS1047:$AT1047,$AS$3:$AT$3,BL$1)</f>
        <v>0.30000000000000426</v>
      </c>
      <c r="BM1047" s="20" cm="1">
        <f t="array" ref="BM1047">TREND($AS1047:$AT1047,$AS$3:$AT$3,BM$1)</f>
        <v>0.20000000000000284</v>
      </c>
    </row>
    <row r="1048" spans="1:65" x14ac:dyDescent="0.35">
      <c r="A1048" t="str">
        <f>IF(BYDem!B1046="","\I:",BYDem!B1046)</f>
        <v>SouthAfrica</v>
      </c>
      <c r="B1048" t="str">
        <f>BYDem!E1046</f>
        <v>COE</v>
      </c>
      <c r="C1048" t="str">
        <f t="shared" si="323"/>
        <v>COE</v>
      </c>
      <c r="D1048" s="4">
        <f>SUMIFS(BYDem!$M$2:$M$2000,BYDem!$B$2:$B$2000,Demands!$A1048,BYDem!$E$2:$E$2000,Demands!$B1048)</f>
        <v>26.71747469856</v>
      </c>
      <c r="E1048" s="4">
        <f t="shared" si="324"/>
        <v>26.421097479379316</v>
      </c>
      <c r="F1048" s="4">
        <f t="shared" si="325"/>
        <v>31.67672642582496</v>
      </c>
      <c r="G1048" s="4">
        <f t="shared" si="326"/>
        <v>36.645302789835341</v>
      </c>
      <c r="H1048" s="4">
        <f t="shared" si="327"/>
        <v>45.675206279748203</v>
      </c>
      <c r="I1048" s="4">
        <f t="shared" si="328"/>
        <v>58.021221821264433</v>
      </c>
      <c r="J1048" s="4">
        <f t="shared" si="329"/>
        <v>72.933773647910044</v>
      </c>
      <c r="K1048" s="4">
        <f t="shared" si="330"/>
        <v>89.264149276032413</v>
      </c>
      <c r="L1048" s="4">
        <f t="shared" si="331"/>
        <v>106.15465947529356</v>
      </c>
      <c r="M1048" s="4">
        <f t="shared" si="332"/>
        <v>122.70087370983524</v>
      </c>
      <c r="N1048" s="4">
        <f t="shared" si="333"/>
        <v>138.75841430570233</v>
      </c>
      <c r="O1048" s="4">
        <f t="shared" si="334"/>
        <v>153.66798319329831</v>
      </c>
      <c r="P1048" s="4">
        <f t="shared" si="335"/>
        <v>166.95864943636983</v>
      </c>
      <c r="Q1048" s="4">
        <f t="shared" si="336"/>
        <v>178.40745852149664</v>
      </c>
      <c r="R1048" s="4">
        <f t="shared" si="337"/>
        <v>187.91813678029482</v>
      </c>
      <c r="S1048" s="4">
        <f t="shared" si="338"/>
        <v>195.398639823851</v>
      </c>
      <c r="T1048" s="4">
        <f t="shared" si="339"/>
        <v>200.80278432217091</v>
      </c>
      <c r="U1048" s="4">
        <f t="shared" si="340"/>
        <v>204.22420585574716</v>
      </c>
      <c r="W1048" s="5" t="str">
        <f>VLOOKUP(C1048&amp;A1048,Driver_elast!$A$2:$D$1161,4,FALSE)</f>
        <v>GDPSER</v>
      </c>
      <c r="X1048" s="5">
        <v>1</v>
      </c>
      <c r="Y1048" s="2">
        <f>SUMIFS('Growth rates'!D$4:D$999,'Growth rates'!$B$4:$B$999,Demands!$A1048,'Growth rates'!$C$4:$C$999,$W1048)</f>
        <v>1</v>
      </c>
      <c r="Z1048" s="2">
        <f>SUMIFS('Growth rates'!E$4:E$999,'Growth rates'!$B$4:$B$999,Demands!$A1048,'Growth rates'!$C$4:$C$999,$W1048)</f>
        <v>0.99490056601216359</v>
      </c>
      <c r="AA1048" s="2">
        <f>SUMIFS('Growth rates'!F$4:F$999,'Growth rates'!$B$4:$B$999,Demands!$A1048,'Growth rates'!$C$4:$C$999,$W1048)</f>
        <v>1.0924657408369927</v>
      </c>
      <c r="AB1048" s="2">
        <f>SUMIFS('Growth rates'!G$4:G$999,'Growth rates'!$B$4:$B$999,Demands!$A1048,'Growth rates'!$C$4:$C$999,$W1048)</f>
        <v>1.1835396276660364</v>
      </c>
      <c r="AC1048" s="2">
        <f>SUMIFS('Growth rates'!H$4:H$999,'Growth rates'!$B$4:$B$999,Demands!$A1048,'Growth rates'!$C$4:$C$999,$W1048)</f>
        <v>1.3516719286109424</v>
      </c>
      <c r="AD1048" s="2">
        <f>SUMIFS('Growth rates'!I$4:I$999,'Growth rates'!$B$4:$B$999,Demands!$A1048,'Growth rates'!$C$4:$C$999,$W1048)</f>
        <v>1.5817934081887093</v>
      </c>
      <c r="AE1048" s="2">
        <f>SUMIFS('Growth rates'!J$4:J$999,'Growth rates'!$B$4:$B$999,Demands!$A1048,'Growth rates'!$C$4:$C$999,$W1048)</f>
        <v>1.8639728110611133</v>
      </c>
      <c r="AF1048" s="2">
        <f>SUMIFS('Growth rates'!K$4:K$999,'Growth rates'!$B$4:$B$999,Demands!$A1048,'Growth rates'!$C$4:$C$999,$W1048)</f>
        <v>2.1865458344269975</v>
      </c>
      <c r="AG1048" s="2">
        <f>SUMIFS('Growth rates'!L$4:L$999,'Growth rates'!$B$4:$B$999,Demands!$A1048,'Growth rates'!$C$4:$C$999,$W1048)</f>
        <v>2.5472839519854906</v>
      </c>
      <c r="AH1048" s="2">
        <f>SUMIFS('Growth rates'!M$4:M$999,'Growth rates'!$B$4:$B$999,Demands!$A1048,'Growth rates'!$C$4:$C$999,$W1048)</f>
        <v>2.9443264011261374</v>
      </c>
      <c r="AI1048" s="2">
        <f>SUMIFS('Growth rates'!N$4:N$999,'Growth rates'!$B$4:$B$999,Demands!$A1048,'Growth rates'!$C$4:$C$999,$W1048)</f>
        <v>3.3724555694587219</v>
      </c>
      <c r="AJ1048" s="2">
        <f>SUMIFS('Growth rates'!O$4:O$999,'Growth rates'!$B$4:$B$999,Demands!$A1048,'Growth rates'!$C$4:$C$999,$W1048)</f>
        <v>3.8254178175933107</v>
      </c>
      <c r="AK1048" s="2">
        <f>SUMIFS('Growth rates'!P$4:P$999,'Growth rates'!$B$4:$B$999,Demands!$A1048,'Growth rates'!$C$4:$C$999,$W1048)</f>
        <v>4.2980727528579337</v>
      </c>
      <c r="AL1048" s="2">
        <f>SUMIFS('Growth rates'!Q$4:Q$999,'Growth rates'!$B$4:$B$999,Demands!$A1048,'Growth rates'!$C$4:$C$999,$W1048)</f>
        <v>4.7892903342528363</v>
      </c>
      <c r="AM1048" s="2">
        <f>SUMIFS('Growth rates'!R$4:R$999,'Growth rates'!$B$4:$B$999,Demands!$A1048,'Growth rates'!$C$4:$C$999,$W1048)</f>
        <v>5.2999124779067959</v>
      </c>
      <c r="AN1048" s="2">
        <f>SUMIFS('Growth rates'!S$4:S$999,'Growth rates'!$B$4:$B$999,Demands!$A1048,'Growth rates'!$C$4:$C$999,$W1048)</f>
        <v>5.8273497452834242</v>
      </c>
      <c r="AO1048" s="2">
        <f>SUMIFS('Growth rates'!T$4:T$999,'Growth rates'!$B$4:$B$999,Demands!$A1048,'Growth rates'!$C$4:$C$999,$W1048)</f>
        <v>6.3645735474236416</v>
      </c>
      <c r="AP1048" s="2">
        <f>SUMIFS('Growth rates'!U$4:U$999,'Growth rates'!$B$4:$B$999,Demands!$A1048,'Growth rates'!$C$4:$C$999,$W1048)</f>
        <v>6.9067943403446979</v>
      </c>
      <c r="AR1048">
        <f>VLOOKUP(C1048&amp;A1048,Driver_elast!$A$2:$E$1161,5,FALSE)</f>
        <v>2.2047249999999998</v>
      </c>
      <c r="AS1048">
        <f t="shared" si="341"/>
        <v>1</v>
      </c>
      <c r="AT1048">
        <f t="shared" si="342"/>
        <v>0.2</v>
      </c>
      <c r="AV1048" s="2" cm="1">
        <f t="array" ref="AV1048">TREND($AR1048:$AS1048,$AR$3:$AS$3,AV$1)</f>
        <v>2.2047249999999963</v>
      </c>
      <c r="AW1048" s="2" cm="1">
        <f t="array" ref="AW1048">TREND($AR1048:$AS1048,$AR$3:$AS$3,AW$1)</f>
        <v>2.1753414634146324</v>
      </c>
      <c r="AX1048" s="2" cm="1">
        <f t="array" ref="AX1048">TREND($AR1048:$AS1048,$AR$3:$AS$3,AX$1)</f>
        <v>2.0284237804877989</v>
      </c>
      <c r="AY1048" s="2" cm="1">
        <f t="array" ref="AY1048">TREND($AR1048:$AS1048,$AR$3:$AS$3,AY$1)</f>
        <v>1.8815060975609725</v>
      </c>
      <c r="AZ1048" s="2" cm="1">
        <f t="array" ref="AZ1048">TREND($AR1048:$AS1048,$AR$3:$AS$3,AZ$1)</f>
        <v>1.7345884146341461</v>
      </c>
      <c r="BA1048" s="2" cm="1">
        <f t="array" ref="BA1048">TREND($AR1048:$AS1048,$AR$3:$AS$3,BA$1)</f>
        <v>1.5876707317073127</v>
      </c>
      <c r="BB1048" s="2" cm="1">
        <f t="array" ref="BB1048">TREND($AR1048:$AS1048,$AR$3:$AS$3,BB$1)</f>
        <v>1.4407530487804863</v>
      </c>
      <c r="BC1048" s="2" cm="1">
        <f t="array" ref="BC1048">TREND($AR1048:$AS1048,$AR$3:$AS$3,BC$1)</f>
        <v>1.2938353658536528</v>
      </c>
      <c r="BD1048" s="2" cm="1">
        <f t="array" ref="BD1048">TREND($AR1048:$AS1048,$AR$3:$AS$3,BD$1)</f>
        <v>1.1469176829268264</v>
      </c>
      <c r="BE1048" s="2" cm="1">
        <f t="array" ref="BE1048">TREND($AR1048:$AS1048,$AR$3:$AS$3,BE$1)</f>
        <v>1</v>
      </c>
      <c r="BF1048" s="20" cm="1">
        <f t="array" ref="BF1048">TREND($AS1048:$AT1048,$AS$3:$AT$3,BF$1)</f>
        <v>0.90000000000000568</v>
      </c>
      <c r="BG1048" s="20" cm="1">
        <f t="array" ref="BG1048">TREND($AS1048:$AT1048,$AS$3:$AT$3,BG$1)</f>
        <v>0.80000000000000426</v>
      </c>
      <c r="BH1048" s="20" cm="1">
        <f t="array" ref="BH1048">TREND($AS1048:$AT1048,$AS$3:$AT$3,BH$1)</f>
        <v>0.70000000000000284</v>
      </c>
      <c r="BI1048" s="20" cm="1">
        <f t="array" ref="BI1048">TREND($AS1048:$AT1048,$AS$3:$AT$3,BI$1)</f>
        <v>0.60000000000000142</v>
      </c>
      <c r="BJ1048" s="20" cm="1">
        <f t="array" ref="BJ1048">TREND($AS1048:$AT1048,$AS$3:$AT$3,BJ$1)</f>
        <v>0.5</v>
      </c>
      <c r="BK1048" s="20" cm="1">
        <f t="array" ref="BK1048">TREND($AS1048:$AT1048,$AS$3:$AT$3,BK$1)</f>
        <v>0.40000000000000568</v>
      </c>
      <c r="BL1048" s="20" cm="1">
        <f t="array" ref="BL1048">TREND($AS1048:$AT1048,$AS$3:$AT$3,BL$1)</f>
        <v>0.30000000000000426</v>
      </c>
      <c r="BM1048" s="20" cm="1">
        <f t="array" ref="BM1048">TREND($AS1048:$AT1048,$AS$3:$AT$3,BM$1)</f>
        <v>0.20000000000000284</v>
      </c>
    </row>
    <row r="1049" spans="1:65" x14ac:dyDescent="0.35">
      <c r="A1049" t="str">
        <f>IF(BYDem!B1047="","\I:",BYDem!B1047)</f>
        <v>SouthAfrica</v>
      </c>
      <c r="B1049" t="str">
        <f>BYDem!E1047</f>
        <v>COT</v>
      </c>
      <c r="C1049" t="str">
        <f t="shared" si="323"/>
        <v>COT</v>
      </c>
      <c r="D1049" s="4">
        <f>SUMIFS(BYDem!$M$2:$M$2000,BYDem!$B$2:$B$2000,Demands!$A1049,BYDem!$E$2:$E$2000,Demands!$B1049)</f>
        <v>0</v>
      </c>
      <c r="E1049" s="4">
        <f t="shared" si="324"/>
        <v>0</v>
      </c>
      <c r="F1049" s="4">
        <f t="shared" si="325"/>
        <v>0</v>
      </c>
      <c r="G1049" s="4">
        <f t="shared" si="326"/>
        <v>0</v>
      </c>
      <c r="H1049" s="4">
        <f t="shared" si="327"/>
        <v>0</v>
      </c>
      <c r="I1049" s="4">
        <f t="shared" si="328"/>
        <v>0</v>
      </c>
      <c r="J1049" s="4">
        <f t="shared" si="329"/>
        <v>0</v>
      </c>
      <c r="K1049" s="4">
        <f t="shared" si="330"/>
        <v>0</v>
      </c>
      <c r="L1049" s="4">
        <f t="shared" si="331"/>
        <v>0</v>
      </c>
      <c r="M1049" s="4">
        <f t="shared" si="332"/>
        <v>0</v>
      </c>
      <c r="N1049" s="4">
        <f t="shared" si="333"/>
        <v>0</v>
      </c>
      <c r="O1049" s="4">
        <f t="shared" si="334"/>
        <v>0</v>
      </c>
      <c r="P1049" s="4">
        <f t="shared" si="335"/>
        <v>0</v>
      </c>
      <c r="Q1049" s="4">
        <f t="shared" si="336"/>
        <v>0</v>
      </c>
      <c r="R1049" s="4">
        <f t="shared" si="337"/>
        <v>0</v>
      </c>
      <c r="S1049" s="4">
        <f t="shared" si="338"/>
        <v>0</v>
      </c>
      <c r="T1049" s="4">
        <f t="shared" si="339"/>
        <v>0</v>
      </c>
      <c r="U1049" s="4">
        <f t="shared" si="340"/>
        <v>0</v>
      </c>
      <c r="W1049" s="5" t="str">
        <f>VLOOKUP(C1049&amp;A1049,Driver_elast!$A$2:$D$1161,4,FALSE)</f>
        <v>GDP</v>
      </c>
      <c r="X1049" s="5">
        <v>1</v>
      </c>
      <c r="Y1049" s="2">
        <f>SUMIFS('Growth rates'!D$4:D$999,'Growth rates'!$B$4:$B$999,Demands!$A1049,'Growth rates'!$C$4:$C$999,$W1049)</f>
        <v>1</v>
      </c>
      <c r="Z1049" s="2">
        <f>SUMIFS('Growth rates'!E$4:E$999,'Growth rates'!$B$4:$B$999,Demands!$A1049,'Growth rates'!$C$4:$C$999,$W1049)</f>
        <v>0.99490056601216359</v>
      </c>
      <c r="AA1049" s="2">
        <f>SUMIFS('Growth rates'!F$4:F$999,'Growth rates'!$B$4:$B$999,Demands!$A1049,'Growth rates'!$C$4:$C$999,$W1049)</f>
        <v>1.0933812503899265</v>
      </c>
      <c r="AB1049" s="2">
        <f>SUMIFS('Growth rates'!G$4:G$999,'Growth rates'!$B$4:$B$999,Demands!$A1049,'Growth rates'!$C$4:$C$999,$W1049)</f>
        <v>1.1855249542306774</v>
      </c>
      <c r="AC1049" s="2">
        <f>SUMIFS('Growth rates'!H$4:H$999,'Growth rates'!$B$4:$B$999,Demands!$A1049,'Growth rates'!$C$4:$C$999,$W1049)</f>
        <v>1.3550758232561941</v>
      </c>
      <c r="AD1049" s="2">
        <f>SUMIFS('Growth rates'!I$4:I$999,'Growth rates'!$B$4:$B$999,Demands!$A1049,'Growth rates'!$C$4:$C$999,$W1049)</f>
        <v>1.587109078353208</v>
      </c>
      <c r="AE1049" s="2">
        <f>SUMIFS('Growth rates'!J$4:J$999,'Growth rates'!$B$4:$B$999,Demands!$A1049,'Growth rates'!$C$4:$C$999,$W1049)</f>
        <v>1.8718093242490279</v>
      </c>
      <c r="AF1049" s="2">
        <f>SUMIFS('Growth rates'!K$4:K$999,'Growth rates'!$B$4:$B$999,Demands!$A1049,'Growth rates'!$C$4:$C$999,$W1049)</f>
        <v>2.1975863270737106</v>
      </c>
      <c r="AG1049" s="2">
        <f>SUMIFS('Growth rates'!L$4:L$999,'Growth rates'!$B$4:$B$999,Demands!$A1049,'Growth rates'!$C$4:$C$999,$W1049)</f>
        <v>2.5623022130623818</v>
      </c>
      <c r="AH1049" s="2">
        <f>SUMIFS('Growth rates'!M$4:M$999,'Growth rates'!$B$4:$B$999,Demands!$A1049,'Growth rates'!$C$4:$C$999,$W1049)</f>
        <v>2.964182143617788</v>
      </c>
      <c r="AI1049" s="2">
        <f>SUMIFS('Growth rates'!N$4:N$999,'Growth rates'!$B$4:$B$999,Demands!$A1049,'Growth rates'!$C$4:$C$999,$W1049)</f>
        <v>3.3980629519115548</v>
      </c>
      <c r="AJ1049" s="2">
        <f>SUMIFS('Growth rates'!O$4:O$999,'Growth rates'!$B$4:$B$999,Demands!$A1049,'Growth rates'!$C$4:$C$999,$W1049)</f>
        <v>3.8577192571063459</v>
      </c>
      <c r="AK1049" s="2">
        <f>SUMIFS('Growth rates'!P$4:P$999,'Growth rates'!$B$4:$B$999,Demands!$A1049,'Growth rates'!$C$4:$C$999,$W1049)</f>
        <v>4.3380282296146344</v>
      </c>
      <c r="AL1049" s="2">
        <f>SUMIFS('Growth rates'!Q$4:Q$999,'Growth rates'!$B$4:$B$999,Demands!$A1049,'Growth rates'!$C$4:$C$999,$W1049)</f>
        <v>4.8379007639335585</v>
      </c>
      <c r="AM1049" s="2">
        <f>SUMIFS('Growth rates'!R$4:R$999,'Growth rates'!$B$4:$B$999,Demands!$A1049,'Growth rates'!$C$4:$C$999,$W1049)</f>
        <v>5.3582377251086957</v>
      </c>
      <c r="AN1049" s="2">
        <f>SUMIFS('Growth rates'!S$4:S$999,'Growth rates'!$B$4:$B$999,Demands!$A1049,'Growth rates'!$C$4:$C$999,$W1049)</f>
        <v>5.8964709754728064</v>
      </c>
      <c r="AO1049" s="2">
        <f>SUMIFS('Growth rates'!T$4:T$999,'Growth rates'!$B$4:$B$999,Demands!$A1049,'Growth rates'!$C$4:$C$999,$W1049)</f>
        <v>6.4455280521307738</v>
      </c>
      <c r="AP1049" s="2">
        <f>SUMIFS('Growth rates'!U$4:U$999,'Growth rates'!$B$4:$B$999,Demands!$A1049,'Growth rates'!$C$4:$C$999,$W1049)</f>
        <v>7.0005819319279476</v>
      </c>
      <c r="AR1049">
        <f>VLOOKUP(C1049&amp;A1049,Driver_elast!$A$2:$E$1161,5,FALSE)</f>
        <v>1.245071</v>
      </c>
      <c r="AS1049">
        <f t="shared" si="341"/>
        <v>1</v>
      </c>
      <c r="AT1049">
        <f t="shared" si="342"/>
        <v>0.2</v>
      </c>
      <c r="AV1049" s="2" cm="1">
        <f t="array" ref="AV1049">TREND($AR1049:$AS1049,$AR$3:$AS$3,AV$1)</f>
        <v>1.2450709999999994</v>
      </c>
      <c r="AW1049" s="2" cm="1">
        <f t="array" ref="AW1049">TREND($AR1049:$AS1049,$AR$3:$AS$3,AW$1)</f>
        <v>1.2390936585365839</v>
      </c>
      <c r="AX1049" s="2" cm="1">
        <f t="array" ref="AX1049">TREND($AR1049:$AS1049,$AR$3:$AS$3,AX$1)</f>
        <v>1.209206951219512</v>
      </c>
      <c r="AY1049" s="2" cm="1">
        <f t="array" ref="AY1049">TREND($AR1049:$AS1049,$AR$3:$AS$3,AY$1)</f>
        <v>1.1793202439024384</v>
      </c>
      <c r="AZ1049" s="2" cm="1">
        <f t="array" ref="AZ1049">TREND($AR1049:$AS1049,$AR$3:$AS$3,AZ$1)</f>
        <v>1.1494335365853647</v>
      </c>
      <c r="BA1049" s="2" cm="1">
        <f t="array" ref="BA1049">TREND($AR1049:$AS1049,$AR$3:$AS$3,BA$1)</f>
        <v>1.1195468292682911</v>
      </c>
      <c r="BB1049" s="2" cm="1">
        <f t="array" ref="BB1049">TREND($AR1049:$AS1049,$AR$3:$AS$3,BB$1)</f>
        <v>1.0896601219512192</v>
      </c>
      <c r="BC1049" s="2" cm="1">
        <f t="array" ref="BC1049">TREND($AR1049:$AS1049,$AR$3:$AS$3,BC$1)</f>
        <v>1.0597734146341455</v>
      </c>
      <c r="BD1049" s="2" cm="1">
        <f t="array" ref="BD1049">TREND($AR1049:$AS1049,$AR$3:$AS$3,BD$1)</f>
        <v>1.0298867073170719</v>
      </c>
      <c r="BE1049" s="2" cm="1">
        <f t="array" ref="BE1049">TREND($AR1049:$AS1049,$AR$3:$AS$3,BE$1)</f>
        <v>0.99999999999999822</v>
      </c>
      <c r="BF1049" s="20" cm="1">
        <f t="array" ref="BF1049">TREND($AS1049:$AT1049,$AS$3:$AT$3,BF$1)</f>
        <v>0.90000000000000568</v>
      </c>
      <c r="BG1049" s="20" cm="1">
        <f t="array" ref="BG1049">TREND($AS1049:$AT1049,$AS$3:$AT$3,BG$1)</f>
        <v>0.80000000000000426</v>
      </c>
      <c r="BH1049" s="20" cm="1">
        <f t="array" ref="BH1049">TREND($AS1049:$AT1049,$AS$3:$AT$3,BH$1)</f>
        <v>0.70000000000000284</v>
      </c>
      <c r="BI1049" s="20" cm="1">
        <f t="array" ref="BI1049">TREND($AS1049:$AT1049,$AS$3:$AT$3,BI$1)</f>
        <v>0.60000000000000142</v>
      </c>
      <c r="BJ1049" s="20" cm="1">
        <f t="array" ref="BJ1049">TREND($AS1049:$AT1049,$AS$3:$AT$3,BJ$1)</f>
        <v>0.5</v>
      </c>
      <c r="BK1049" s="20" cm="1">
        <f t="array" ref="BK1049">TREND($AS1049:$AT1049,$AS$3:$AT$3,BK$1)</f>
        <v>0.40000000000000568</v>
      </c>
      <c r="BL1049" s="20" cm="1">
        <f t="array" ref="BL1049">TREND($AS1049:$AT1049,$AS$3:$AT$3,BL$1)</f>
        <v>0.30000000000000426</v>
      </c>
      <c r="BM1049" s="20" cm="1">
        <f t="array" ref="BM1049">TREND($AS1049:$AT1049,$AS$3:$AT$3,BM$1)</f>
        <v>0.20000000000000284</v>
      </c>
    </row>
    <row r="1050" spans="1:65" x14ac:dyDescent="0.35">
      <c r="A1050" t="str">
        <f>IF(BYDem!B1048="","\I:",BYDem!B1048)</f>
        <v>SouthAfrica</v>
      </c>
      <c r="B1050" t="str">
        <f>BYDem!E1048</f>
        <v>CRF</v>
      </c>
      <c r="C1050" t="str">
        <f t="shared" si="323"/>
        <v>CRF</v>
      </c>
      <c r="D1050" s="4">
        <f>SUMIFS(BYDem!$M$2:$M$2000,BYDem!$B$2:$B$2000,Demands!$A1050,BYDem!$E$2:$E$2000,Demands!$B1050)</f>
        <v>50.095265059799999</v>
      </c>
      <c r="E1050" s="4">
        <f t="shared" si="324"/>
        <v>49.788784600446576</v>
      </c>
      <c r="F1050" s="4">
        <f t="shared" si="325"/>
        <v>55.524634305863728</v>
      </c>
      <c r="G1050" s="4">
        <f t="shared" si="326"/>
        <v>60.846863779124462</v>
      </c>
      <c r="H1050" s="4">
        <f t="shared" si="327"/>
        <v>70.569730588559295</v>
      </c>
      <c r="I1050" s="4">
        <f t="shared" si="328"/>
        <v>83.784026924553814</v>
      </c>
      <c r="J1050" s="4">
        <f t="shared" si="329"/>
        <v>99.849909756814782</v>
      </c>
      <c r="K1050" s="4">
        <f t="shared" si="330"/>
        <v>117.99243366266154</v>
      </c>
      <c r="L1050" s="4">
        <f t="shared" si="331"/>
        <v>137.94493109732545</v>
      </c>
      <c r="M1050" s="4">
        <f t="shared" si="332"/>
        <v>159.44626126773269</v>
      </c>
      <c r="N1050" s="4">
        <f t="shared" si="333"/>
        <v>180.31257407998305</v>
      </c>
      <c r="O1050" s="4">
        <f t="shared" si="334"/>
        <v>199.68713062847755</v>
      </c>
      <c r="P1050" s="4">
        <f t="shared" si="335"/>
        <v>216.95796968726376</v>
      </c>
      <c r="Q1050" s="4">
        <f t="shared" si="336"/>
        <v>231.83536826967659</v>
      </c>
      <c r="R1050" s="4">
        <f t="shared" si="337"/>
        <v>244.19422150874794</v>
      </c>
      <c r="S1050" s="4">
        <f t="shared" si="338"/>
        <v>253.91492036471152</v>
      </c>
      <c r="T1050" s="4">
        <f t="shared" si="339"/>
        <v>260.93745092668115</v>
      </c>
      <c r="U1050" s="4">
        <f t="shared" si="340"/>
        <v>265.38348994217932</v>
      </c>
      <c r="W1050" s="5" t="str">
        <f>VLOOKUP(C1050&amp;A1050,Driver_elast!$A$2:$D$1161,4,FALSE)</f>
        <v>GDPSER</v>
      </c>
      <c r="X1050" s="5">
        <v>1</v>
      </c>
      <c r="Y1050" s="2">
        <f>SUMIFS('Growth rates'!D$4:D$999,'Growth rates'!$B$4:$B$999,Demands!$A1050,'Growth rates'!$C$4:$C$999,$W1050)</f>
        <v>1</v>
      </c>
      <c r="Z1050" s="2">
        <f>SUMIFS('Growth rates'!E$4:E$999,'Growth rates'!$B$4:$B$999,Demands!$A1050,'Growth rates'!$C$4:$C$999,$W1050)</f>
        <v>0.99490056601216359</v>
      </c>
      <c r="AA1050" s="2">
        <f>SUMIFS('Growth rates'!F$4:F$999,'Growth rates'!$B$4:$B$999,Demands!$A1050,'Growth rates'!$C$4:$C$999,$W1050)</f>
        <v>1.0924657408369927</v>
      </c>
      <c r="AB1050" s="2">
        <f>SUMIFS('Growth rates'!G$4:G$999,'Growth rates'!$B$4:$B$999,Demands!$A1050,'Growth rates'!$C$4:$C$999,$W1050)</f>
        <v>1.1835396276660364</v>
      </c>
      <c r="AC1050" s="2">
        <f>SUMIFS('Growth rates'!H$4:H$999,'Growth rates'!$B$4:$B$999,Demands!$A1050,'Growth rates'!$C$4:$C$999,$W1050)</f>
        <v>1.3516719286109424</v>
      </c>
      <c r="AD1050" s="2">
        <f>SUMIFS('Growth rates'!I$4:I$999,'Growth rates'!$B$4:$B$999,Demands!$A1050,'Growth rates'!$C$4:$C$999,$W1050)</f>
        <v>1.5817934081887093</v>
      </c>
      <c r="AE1050" s="2">
        <f>SUMIFS('Growth rates'!J$4:J$999,'Growth rates'!$B$4:$B$999,Demands!$A1050,'Growth rates'!$C$4:$C$999,$W1050)</f>
        <v>1.8639728110611133</v>
      </c>
      <c r="AF1050" s="2">
        <f>SUMIFS('Growth rates'!K$4:K$999,'Growth rates'!$B$4:$B$999,Demands!$A1050,'Growth rates'!$C$4:$C$999,$W1050)</f>
        <v>2.1865458344269975</v>
      </c>
      <c r="AG1050" s="2">
        <f>SUMIFS('Growth rates'!L$4:L$999,'Growth rates'!$B$4:$B$999,Demands!$A1050,'Growth rates'!$C$4:$C$999,$W1050)</f>
        <v>2.5472839519854906</v>
      </c>
      <c r="AH1050" s="2">
        <f>SUMIFS('Growth rates'!M$4:M$999,'Growth rates'!$B$4:$B$999,Demands!$A1050,'Growth rates'!$C$4:$C$999,$W1050)</f>
        <v>2.9443264011261374</v>
      </c>
      <c r="AI1050" s="2">
        <f>SUMIFS('Growth rates'!N$4:N$999,'Growth rates'!$B$4:$B$999,Demands!$A1050,'Growth rates'!$C$4:$C$999,$W1050)</f>
        <v>3.3724555694587219</v>
      </c>
      <c r="AJ1050" s="2">
        <f>SUMIFS('Growth rates'!O$4:O$999,'Growth rates'!$B$4:$B$999,Demands!$A1050,'Growth rates'!$C$4:$C$999,$W1050)</f>
        <v>3.8254178175933107</v>
      </c>
      <c r="AK1050" s="2">
        <f>SUMIFS('Growth rates'!P$4:P$999,'Growth rates'!$B$4:$B$999,Demands!$A1050,'Growth rates'!$C$4:$C$999,$W1050)</f>
        <v>4.2980727528579337</v>
      </c>
      <c r="AL1050" s="2">
        <f>SUMIFS('Growth rates'!Q$4:Q$999,'Growth rates'!$B$4:$B$999,Demands!$A1050,'Growth rates'!$C$4:$C$999,$W1050)</f>
        <v>4.7892903342528363</v>
      </c>
      <c r="AM1050" s="2">
        <f>SUMIFS('Growth rates'!R$4:R$999,'Growth rates'!$B$4:$B$999,Demands!$A1050,'Growth rates'!$C$4:$C$999,$W1050)</f>
        <v>5.2999124779067959</v>
      </c>
      <c r="AN1050" s="2">
        <f>SUMIFS('Growth rates'!S$4:S$999,'Growth rates'!$B$4:$B$999,Demands!$A1050,'Growth rates'!$C$4:$C$999,$W1050)</f>
        <v>5.8273497452834242</v>
      </c>
      <c r="AO1050" s="2">
        <f>SUMIFS('Growth rates'!T$4:T$999,'Growth rates'!$B$4:$B$999,Demands!$A1050,'Growth rates'!$C$4:$C$999,$W1050)</f>
        <v>6.3645735474236416</v>
      </c>
      <c r="AP1050" s="2">
        <f>SUMIFS('Growth rates'!U$4:U$999,'Growth rates'!$B$4:$B$999,Demands!$A1050,'Growth rates'!$C$4:$C$999,$W1050)</f>
        <v>6.9067943403446979</v>
      </c>
      <c r="AR1050">
        <f>VLOOKUP(C1050&amp;A1050,Driver_elast!$A$2:$E$1161,5,FALSE)</f>
        <v>1.204725</v>
      </c>
      <c r="AS1050">
        <f t="shared" si="341"/>
        <v>1</v>
      </c>
      <c r="AT1050">
        <f t="shared" si="342"/>
        <v>0.2</v>
      </c>
      <c r="AV1050" s="2" cm="1">
        <f t="array" ref="AV1050">TREND($AR1050:$AS1050,$AR$3:$AS$3,AV$1)</f>
        <v>1.2047249999999998</v>
      </c>
      <c r="AW1050" s="2" cm="1">
        <f t="array" ref="AW1050">TREND($AR1050:$AS1050,$AR$3:$AS$3,AW$1)</f>
        <v>1.1997317073170741</v>
      </c>
      <c r="AX1050" s="2" cm="1">
        <f t="array" ref="AX1050">TREND($AR1050:$AS1050,$AR$3:$AS$3,AX$1)</f>
        <v>1.1747652439024403</v>
      </c>
      <c r="AY1050" s="2" cm="1">
        <f t="array" ref="AY1050">TREND($AR1050:$AS1050,$AR$3:$AS$3,AY$1)</f>
        <v>1.1497987804878047</v>
      </c>
      <c r="AZ1050" s="2" cm="1">
        <f t="array" ref="AZ1050">TREND($AR1050:$AS1050,$AR$3:$AS$3,AZ$1)</f>
        <v>1.1248323170731709</v>
      </c>
      <c r="BA1050" s="2" cm="1">
        <f t="array" ref="BA1050">TREND($AR1050:$AS1050,$AR$3:$AS$3,BA$1)</f>
        <v>1.0998658536585371</v>
      </c>
      <c r="BB1050" s="2" cm="1">
        <f t="array" ref="BB1050">TREND($AR1050:$AS1050,$AR$3:$AS$3,BB$1)</f>
        <v>1.0748993902439032</v>
      </c>
      <c r="BC1050" s="2" cm="1">
        <f t="array" ref="BC1050">TREND($AR1050:$AS1050,$AR$3:$AS$3,BC$1)</f>
        <v>1.0499329268292694</v>
      </c>
      <c r="BD1050" s="2" cm="1">
        <f t="array" ref="BD1050">TREND($AR1050:$AS1050,$AR$3:$AS$3,BD$1)</f>
        <v>1.0249664634146356</v>
      </c>
      <c r="BE1050" s="2" cm="1">
        <f t="array" ref="BE1050">TREND($AR1050:$AS1050,$AR$3:$AS$3,BE$1)</f>
        <v>1</v>
      </c>
      <c r="BF1050" s="20" cm="1">
        <f t="array" ref="BF1050">TREND($AS1050:$AT1050,$AS$3:$AT$3,BF$1)</f>
        <v>0.90000000000000568</v>
      </c>
      <c r="BG1050" s="20" cm="1">
        <f t="array" ref="BG1050">TREND($AS1050:$AT1050,$AS$3:$AT$3,BG$1)</f>
        <v>0.80000000000000426</v>
      </c>
      <c r="BH1050" s="20" cm="1">
        <f t="array" ref="BH1050">TREND($AS1050:$AT1050,$AS$3:$AT$3,BH$1)</f>
        <v>0.70000000000000284</v>
      </c>
      <c r="BI1050" s="20" cm="1">
        <f t="array" ref="BI1050">TREND($AS1050:$AT1050,$AS$3:$AT$3,BI$1)</f>
        <v>0.60000000000000142</v>
      </c>
      <c r="BJ1050" s="20" cm="1">
        <f t="array" ref="BJ1050">TREND($AS1050:$AT1050,$AS$3:$AT$3,BJ$1)</f>
        <v>0.5</v>
      </c>
      <c r="BK1050" s="20" cm="1">
        <f t="array" ref="BK1050">TREND($AS1050:$AT1050,$AS$3:$AT$3,BK$1)</f>
        <v>0.40000000000000568</v>
      </c>
      <c r="BL1050" s="20" cm="1">
        <f t="array" ref="BL1050">TREND($AS1050:$AT1050,$AS$3:$AT$3,BL$1)</f>
        <v>0.30000000000000426</v>
      </c>
      <c r="BM1050" s="20" cm="1">
        <f t="array" ref="BM1050">TREND($AS1050:$AT1050,$AS$3:$AT$3,BM$1)</f>
        <v>0.20000000000000284</v>
      </c>
    </row>
    <row r="1051" spans="1:65" x14ac:dyDescent="0.35">
      <c r="A1051" t="str">
        <f>IF(BYDem!B1049="","\I:",BYDem!B1049)</f>
        <v>SouthAfrica</v>
      </c>
      <c r="B1051" t="str">
        <f>BYDem!E1049</f>
        <v>CSC</v>
      </c>
      <c r="C1051" t="str">
        <f t="shared" si="323"/>
        <v>CSC</v>
      </c>
      <c r="D1051" s="4">
        <f>SUMIFS(BYDem!$M$2:$M$2000,BYDem!$B$2:$B$2000,Demands!$A1051,BYDem!$E$2:$E$2000,Demands!$B1051)</f>
        <v>60.8021003404846</v>
      </c>
      <c r="E1051" s="4">
        <f t="shared" si="324"/>
        <v>60.127622021610065</v>
      </c>
      <c r="F1051" s="4">
        <f t="shared" si="325"/>
        <v>72.088081689280912</v>
      </c>
      <c r="G1051" s="4">
        <f t="shared" si="326"/>
        <v>83.395283512894935</v>
      </c>
      <c r="H1051" s="4">
        <f t="shared" si="327"/>
        <v>103.94502125020307</v>
      </c>
      <c r="I1051" s="4">
        <f t="shared" si="328"/>
        <v>132.04137707087165</v>
      </c>
      <c r="J1051" s="4">
        <f t="shared" si="329"/>
        <v>165.97850933080238</v>
      </c>
      <c r="K1051" s="4">
        <f t="shared" si="330"/>
        <v>203.14224388062556</v>
      </c>
      <c r="L1051" s="4">
        <f t="shared" si="331"/>
        <v>241.58070064064285</v>
      </c>
      <c r="M1051" s="4">
        <f t="shared" si="332"/>
        <v>279.23562834224856</v>
      </c>
      <c r="N1051" s="4">
        <f t="shared" si="333"/>
        <v>315.77846053529026</v>
      </c>
      <c r="O1051" s="4">
        <f t="shared" si="334"/>
        <v>349.70880439319376</v>
      </c>
      <c r="P1051" s="4">
        <f t="shared" si="335"/>
        <v>379.95494223445763</v>
      </c>
      <c r="Q1051" s="4">
        <f t="shared" si="336"/>
        <v>406.00948693326666</v>
      </c>
      <c r="R1051" s="4">
        <f t="shared" si="337"/>
        <v>427.65334438318797</v>
      </c>
      <c r="S1051" s="4">
        <f t="shared" si="338"/>
        <v>444.6770452300392</v>
      </c>
      <c r="T1051" s="4">
        <f t="shared" si="339"/>
        <v>456.97548809369181</v>
      </c>
      <c r="U1051" s="4">
        <f t="shared" si="340"/>
        <v>464.76176347108776</v>
      </c>
      <c r="W1051" s="5" t="str">
        <f>VLOOKUP(C1051&amp;A1051,Driver_elast!$A$2:$D$1161,4,FALSE)</f>
        <v>GDPSER</v>
      </c>
      <c r="X1051" s="5">
        <v>1</v>
      </c>
      <c r="Y1051" s="2">
        <f>SUMIFS('Growth rates'!D$4:D$999,'Growth rates'!$B$4:$B$999,Demands!$A1051,'Growth rates'!$C$4:$C$999,$W1051)</f>
        <v>1</v>
      </c>
      <c r="Z1051" s="2">
        <f>SUMIFS('Growth rates'!E$4:E$999,'Growth rates'!$B$4:$B$999,Demands!$A1051,'Growth rates'!$C$4:$C$999,$W1051)</f>
        <v>0.99490056601216359</v>
      </c>
      <c r="AA1051" s="2">
        <f>SUMIFS('Growth rates'!F$4:F$999,'Growth rates'!$B$4:$B$999,Demands!$A1051,'Growth rates'!$C$4:$C$999,$W1051)</f>
        <v>1.0924657408369927</v>
      </c>
      <c r="AB1051" s="2">
        <f>SUMIFS('Growth rates'!G$4:G$999,'Growth rates'!$B$4:$B$999,Demands!$A1051,'Growth rates'!$C$4:$C$999,$W1051)</f>
        <v>1.1835396276660364</v>
      </c>
      <c r="AC1051" s="2">
        <f>SUMIFS('Growth rates'!H$4:H$999,'Growth rates'!$B$4:$B$999,Demands!$A1051,'Growth rates'!$C$4:$C$999,$W1051)</f>
        <v>1.3516719286109424</v>
      </c>
      <c r="AD1051" s="2">
        <f>SUMIFS('Growth rates'!I$4:I$999,'Growth rates'!$B$4:$B$999,Demands!$A1051,'Growth rates'!$C$4:$C$999,$W1051)</f>
        <v>1.5817934081887093</v>
      </c>
      <c r="AE1051" s="2">
        <f>SUMIFS('Growth rates'!J$4:J$999,'Growth rates'!$B$4:$B$999,Demands!$A1051,'Growth rates'!$C$4:$C$999,$W1051)</f>
        <v>1.8639728110611133</v>
      </c>
      <c r="AF1051" s="2">
        <f>SUMIFS('Growth rates'!K$4:K$999,'Growth rates'!$B$4:$B$999,Demands!$A1051,'Growth rates'!$C$4:$C$999,$W1051)</f>
        <v>2.1865458344269975</v>
      </c>
      <c r="AG1051" s="2">
        <f>SUMIFS('Growth rates'!L$4:L$999,'Growth rates'!$B$4:$B$999,Demands!$A1051,'Growth rates'!$C$4:$C$999,$W1051)</f>
        <v>2.5472839519854906</v>
      </c>
      <c r="AH1051" s="2">
        <f>SUMIFS('Growth rates'!M$4:M$999,'Growth rates'!$B$4:$B$999,Demands!$A1051,'Growth rates'!$C$4:$C$999,$W1051)</f>
        <v>2.9443264011261374</v>
      </c>
      <c r="AI1051" s="2">
        <f>SUMIFS('Growth rates'!N$4:N$999,'Growth rates'!$B$4:$B$999,Demands!$A1051,'Growth rates'!$C$4:$C$999,$W1051)</f>
        <v>3.3724555694587219</v>
      </c>
      <c r="AJ1051" s="2">
        <f>SUMIFS('Growth rates'!O$4:O$999,'Growth rates'!$B$4:$B$999,Demands!$A1051,'Growth rates'!$C$4:$C$999,$W1051)</f>
        <v>3.8254178175933107</v>
      </c>
      <c r="AK1051" s="2">
        <f>SUMIFS('Growth rates'!P$4:P$999,'Growth rates'!$B$4:$B$999,Demands!$A1051,'Growth rates'!$C$4:$C$999,$W1051)</f>
        <v>4.2980727528579337</v>
      </c>
      <c r="AL1051" s="2">
        <f>SUMIFS('Growth rates'!Q$4:Q$999,'Growth rates'!$B$4:$B$999,Demands!$A1051,'Growth rates'!$C$4:$C$999,$W1051)</f>
        <v>4.7892903342528363</v>
      </c>
      <c r="AM1051" s="2">
        <f>SUMIFS('Growth rates'!R$4:R$999,'Growth rates'!$B$4:$B$999,Demands!$A1051,'Growth rates'!$C$4:$C$999,$W1051)</f>
        <v>5.2999124779067959</v>
      </c>
      <c r="AN1051" s="2">
        <f>SUMIFS('Growth rates'!S$4:S$999,'Growth rates'!$B$4:$B$999,Demands!$A1051,'Growth rates'!$C$4:$C$999,$W1051)</f>
        <v>5.8273497452834242</v>
      </c>
      <c r="AO1051" s="2">
        <f>SUMIFS('Growth rates'!T$4:T$999,'Growth rates'!$B$4:$B$999,Demands!$A1051,'Growth rates'!$C$4:$C$999,$W1051)</f>
        <v>6.3645735474236416</v>
      </c>
      <c r="AP1051" s="2">
        <f>SUMIFS('Growth rates'!U$4:U$999,'Growth rates'!$B$4:$B$999,Demands!$A1051,'Growth rates'!$C$4:$C$999,$W1051)</f>
        <v>6.9067943403446979</v>
      </c>
      <c r="AR1051">
        <f>VLOOKUP(C1051&amp;A1051,Driver_elast!$A$2:$E$1161,5,FALSE)</f>
        <v>2.2047249999999998</v>
      </c>
      <c r="AS1051">
        <f t="shared" si="341"/>
        <v>1</v>
      </c>
      <c r="AT1051">
        <f t="shared" si="342"/>
        <v>0.2</v>
      </c>
      <c r="AV1051" s="2" cm="1">
        <f t="array" ref="AV1051">TREND($AR1051:$AS1051,$AR$3:$AS$3,AV$1)</f>
        <v>2.2047249999999963</v>
      </c>
      <c r="AW1051" s="2" cm="1">
        <f t="array" ref="AW1051">TREND($AR1051:$AS1051,$AR$3:$AS$3,AW$1)</f>
        <v>2.1753414634146324</v>
      </c>
      <c r="AX1051" s="2" cm="1">
        <f t="array" ref="AX1051">TREND($AR1051:$AS1051,$AR$3:$AS$3,AX$1)</f>
        <v>2.0284237804877989</v>
      </c>
      <c r="AY1051" s="2" cm="1">
        <f t="array" ref="AY1051">TREND($AR1051:$AS1051,$AR$3:$AS$3,AY$1)</f>
        <v>1.8815060975609725</v>
      </c>
      <c r="AZ1051" s="2" cm="1">
        <f t="array" ref="AZ1051">TREND($AR1051:$AS1051,$AR$3:$AS$3,AZ$1)</f>
        <v>1.7345884146341461</v>
      </c>
      <c r="BA1051" s="2" cm="1">
        <f t="array" ref="BA1051">TREND($AR1051:$AS1051,$AR$3:$AS$3,BA$1)</f>
        <v>1.5876707317073127</v>
      </c>
      <c r="BB1051" s="2" cm="1">
        <f t="array" ref="BB1051">TREND($AR1051:$AS1051,$AR$3:$AS$3,BB$1)</f>
        <v>1.4407530487804863</v>
      </c>
      <c r="BC1051" s="2" cm="1">
        <f t="array" ref="BC1051">TREND($AR1051:$AS1051,$AR$3:$AS$3,BC$1)</f>
        <v>1.2938353658536528</v>
      </c>
      <c r="BD1051" s="2" cm="1">
        <f t="array" ref="BD1051">TREND($AR1051:$AS1051,$AR$3:$AS$3,BD$1)</f>
        <v>1.1469176829268264</v>
      </c>
      <c r="BE1051" s="2" cm="1">
        <f t="array" ref="BE1051">TREND($AR1051:$AS1051,$AR$3:$AS$3,BE$1)</f>
        <v>1</v>
      </c>
      <c r="BF1051" s="20" cm="1">
        <f t="array" ref="BF1051">TREND($AS1051:$AT1051,$AS$3:$AT$3,BF$1)</f>
        <v>0.90000000000000568</v>
      </c>
      <c r="BG1051" s="20" cm="1">
        <f t="array" ref="BG1051">TREND($AS1051:$AT1051,$AS$3:$AT$3,BG$1)</f>
        <v>0.80000000000000426</v>
      </c>
      <c r="BH1051" s="20" cm="1">
        <f t="array" ref="BH1051">TREND($AS1051:$AT1051,$AS$3:$AT$3,BH$1)</f>
        <v>0.70000000000000284</v>
      </c>
      <c r="BI1051" s="20" cm="1">
        <f t="array" ref="BI1051">TREND($AS1051:$AT1051,$AS$3:$AT$3,BI$1)</f>
        <v>0.60000000000000142</v>
      </c>
      <c r="BJ1051" s="20" cm="1">
        <f t="array" ref="BJ1051">TREND($AS1051:$AT1051,$AS$3:$AT$3,BJ$1)</f>
        <v>0.5</v>
      </c>
      <c r="BK1051" s="20" cm="1">
        <f t="array" ref="BK1051">TREND($AS1051:$AT1051,$AS$3:$AT$3,BK$1)</f>
        <v>0.40000000000000568</v>
      </c>
      <c r="BL1051" s="20" cm="1">
        <f t="array" ref="BL1051">TREND($AS1051:$AT1051,$AS$3:$AT$3,BL$1)</f>
        <v>0.30000000000000426</v>
      </c>
      <c r="BM1051" s="20" cm="1">
        <f t="array" ref="BM1051">TREND($AS1051:$AT1051,$AS$3:$AT$3,BM$1)</f>
        <v>0.20000000000000284</v>
      </c>
    </row>
    <row r="1052" spans="1:65" x14ac:dyDescent="0.35">
      <c r="A1052" t="str">
        <f>IF(BYDem!B1050="","\I:",BYDem!B1050)</f>
        <v>SouthAfrica</v>
      </c>
      <c r="B1052" t="str">
        <f>BYDem!E1050</f>
        <v>CSH</v>
      </c>
      <c r="C1052" t="str">
        <f t="shared" si="323"/>
        <v>CSH</v>
      </c>
      <c r="D1052" s="4">
        <f>SUMIFS(BYDem!$M$2:$M$2000,BYDem!$B$2:$B$2000,Demands!$A1052,BYDem!$E$2:$E$2000,Demands!$B1052)</f>
        <v>0.56157045983999998</v>
      </c>
      <c r="E1052" s="4">
        <f t="shared" si="324"/>
        <v>0.55802207787538882</v>
      </c>
      <c r="F1052" s="4">
        <f t="shared" si="325"/>
        <v>0.62481391624299387</v>
      </c>
      <c r="G1052" s="4">
        <f t="shared" si="326"/>
        <v>0.68691175574675656</v>
      </c>
      <c r="H1052" s="4">
        <f t="shared" si="327"/>
        <v>0.79983260437142922</v>
      </c>
      <c r="I1052" s="4">
        <f t="shared" si="328"/>
        <v>0.95316291087082805</v>
      </c>
      <c r="J1052" s="4">
        <f t="shared" si="329"/>
        <v>1.1394742377016807</v>
      </c>
      <c r="K1052" s="4">
        <f t="shared" si="330"/>
        <v>1.349646959464222</v>
      </c>
      <c r="L1052" s="4">
        <f t="shared" si="331"/>
        <v>1.5803314354354547</v>
      </c>
      <c r="M1052" s="4">
        <f t="shared" si="332"/>
        <v>1.8281958303103549</v>
      </c>
      <c r="N1052" s="4">
        <f t="shared" si="333"/>
        <v>2.0690370274864529</v>
      </c>
      <c r="O1052" s="4">
        <f t="shared" si="334"/>
        <v>2.2929400990480056</v>
      </c>
      <c r="P1052" s="4">
        <f t="shared" si="335"/>
        <v>2.4927793669464244</v>
      </c>
      <c r="Q1052" s="4">
        <f t="shared" si="336"/>
        <v>2.6651256782701012</v>
      </c>
      <c r="R1052" s="4">
        <f t="shared" si="337"/>
        <v>2.8084485226449982</v>
      </c>
      <c r="S1052" s="4">
        <f t="shared" si="338"/>
        <v>2.9212916217662008</v>
      </c>
      <c r="T1052" s="4">
        <f t="shared" si="339"/>
        <v>3.0028975099958353</v>
      </c>
      <c r="U1052" s="4">
        <f t="shared" si="340"/>
        <v>3.0546161558562153</v>
      </c>
      <c r="W1052" s="5" t="str">
        <f>VLOOKUP(C1052&amp;A1052,Driver_elast!$A$2:$D$1161,4,FALSE)</f>
        <v>GDP</v>
      </c>
      <c r="X1052" s="5">
        <v>1</v>
      </c>
      <c r="Y1052" s="2">
        <f>SUMIFS('Growth rates'!D$4:D$999,'Growth rates'!$B$4:$B$999,Demands!$A1052,'Growth rates'!$C$4:$C$999,$W1052)</f>
        <v>1</v>
      </c>
      <c r="Z1052" s="2">
        <f>SUMIFS('Growth rates'!E$4:E$999,'Growth rates'!$B$4:$B$999,Demands!$A1052,'Growth rates'!$C$4:$C$999,$W1052)</f>
        <v>0.99490056601216359</v>
      </c>
      <c r="AA1052" s="2">
        <f>SUMIFS('Growth rates'!F$4:F$999,'Growth rates'!$B$4:$B$999,Demands!$A1052,'Growth rates'!$C$4:$C$999,$W1052)</f>
        <v>1.0933812503899265</v>
      </c>
      <c r="AB1052" s="2">
        <f>SUMIFS('Growth rates'!G$4:G$999,'Growth rates'!$B$4:$B$999,Demands!$A1052,'Growth rates'!$C$4:$C$999,$W1052)</f>
        <v>1.1855249542306774</v>
      </c>
      <c r="AC1052" s="2">
        <f>SUMIFS('Growth rates'!H$4:H$999,'Growth rates'!$B$4:$B$999,Demands!$A1052,'Growth rates'!$C$4:$C$999,$W1052)</f>
        <v>1.3550758232561941</v>
      </c>
      <c r="AD1052" s="2">
        <f>SUMIFS('Growth rates'!I$4:I$999,'Growth rates'!$B$4:$B$999,Demands!$A1052,'Growth rates'!$C$4:$C$999,$W1052)</f>
        <v>1.587109078353208</v>
      </c>
      <c r="AE1052" s="2">
        <f>SUMIFS('Growth rates'!J$4:J$999,'Growth rates'!$B$4:$B$999,Demands!$A1052,'Growth rates'!$C$4:$C$999,$W1052)</f>
        <v>1.8718093242490279</v>
      </c>
      <c r="AF1052" s="2">
        <f>SUMIFS('Growth rates'!K$4:K$999,'Growth rates'!$B$4:$B$999,Demands!$A1052,'Growth rates'!$C$4:$C$999,$W1052)</f>
        <v>2.1975863270737106</v>
      </c>
      <c r="AG1052" s="2">
        <f>SUMIFS('Growth rates'!L$4:L$999,'Growth rates'!$B$4:$B$999,Demands!$A1052,'Growth rates'!$C$4:$C$999,$W1052)</f>
        <v>2.5623022130623818</v>
      </c>
      <c r="AH1052" s="2">
        <f>SUMIFS('Growth rates'!M$4:M$999,'Growth rates'!$B$4:$B$999,Demands!$A1052,'Growth rates'!$C$4:$C$999,$W1052)</f>
        <v>2.964182143617788</v>
      </c>
      <c r="AI1052" s="2">
        <f>SUMIFS('Growth rates'!N$4:N$999,'Growth rates'!$B$4:$B$999,Demands!$A1052,'Growth rates'!$C$4:$C$999,$W1052)</f>
        <v>3.3980629519115548</v>
      </c>
      <c r="AJ1052" s="2">
        <f>SUMIFS('Growth rates'!O$4:O$999,'Growth rates'!$B$4:$B$999,Demands!$A1052,'Growth rates'!$C$4:$C$999,$W1052)</f>
        <v>3.8577192571063459</v>
      </c>
      <c r="AK1052" s="2">
        <f>SUMIFS('Growth rates'!P$4:P$999,'Growth rates'!$B$4:$B$999,Demands!$A1052,'Growth rates'!$C$4:$C$999,$W1052)</f>
        <v>4.3380282296146344</v>
      </c>
      <c r="AL1052" s="2">
        <f>SUMIFS('Growth rates'!Q$4:Q$999,'Growth rates'!$B$4:$B$999,Demands!$A1052,'Growth rates'!$C$4:$C$999,$W1052)</f>
        <v>4.8379007639335585</v>
      </c>
      <c r="AM1052" s="2">
        <f>SUMIFS('Growth rates'!R$4:R$999,'Growth rates'!$B$4:$B$999,Demands!$A1052,'Growth rates'!$C$4:$C$999,$W1052)</f>
        <v>5.3582377251086957</v>
      </c>
      <c r="AN1052" s="2">
        <f>SUMIFS('Growth rates'!S$4:S$999,'Growth rates'!$B$4:$B$999,Demands!$A1052,'Growth rates'!$C$4:$C$999,$W1052)</f>
        <v>5.8964709754728064</v>
      </c>
      <c r="AO1052" s="2">
        <f>SUMIFS('Growth rates'!T$4:T$999,'Growth rates'!$B$4:$B$999,Demands!$A1052,'Growth rates'!$C$4:$C$999,$W1052)</f>
        <v>6.4455280521307738</v>
      </c>
      <c r="AP1052" s="2">
        <f>SUMIFS('Growth rates'!U$4:U$999,'Growth rates'!$B$4:$B$999,Demands!$A1052,'Growth rates'!$C$4:$C$999,$W1052)</f>
        <v>7.0005819319279476</v>
      </c>
      <c r="AR1052">
        <f>VLOOKUP(C1052&amp;A1052,Driver_elast!$A$2:$E$1161,5,FALSE)</f>
        <v>1.245071</v>
      </c>
      <c r="AS1052">
        <f t="shared" si="341"/>
        <v>1</v>
      </c>
      <c r="AT1052">
        <f t="shared" si="342"/>
        <v>0.2</v>
      </c>
      <c r="AV1052" s="2" cm="1">
        <f t="array" ref="AV1052">TREND($AR1052:$AS1052,$AR$3:$AS$3,AV$1)</f>
        <v>1.2450709999999994</v>
      </c>
      <c r="AW1052" s="2" cm="1">
        <f t="array" ref="AW1052">TREND($AR1052:$AS1052,$AR$3:$AS$3,AW$1)</f>
        <v>1.2390936585365839</v>
      </c>
      <c r="AX1052" s="2" cm="1">
        <f t="array" ref="AX1052">TREND($AR1052:$AS1052,$AR$3:$AS$3,AX$1)</f>
        <v>1.209206951219512</v>
      </c>
      <c r="AY1052" s="2" cm="1">
        <f t="array" ref="AY1052">TREND($AR1052:$AS1052,$AR$3:$AS$3,AY$1)</f>
        <v>1.1793202439024384</v>
      </c>
      <c r="AZ1052" s="2" cm="1">
        <f t="array" ref="AZ1052">TREND($AR1052:$AS1052,$AR$3:$AS$3,AZ$1)</f>
        <v>1.1494335365853647</v>
      </c>
      <c r="BA1052" s="2" cm="1">
        <f t="array" ref="BA1052">TREND($AR1052:$AS1052,$AR$3:$AS$3,BA$1)</f>
        <v>1.1195468292682911</v>
      </c>
      <c r="BB1052" s="2" cm="1">
        <f t="array" ref="BB1052">TREND($AR1052:$AS1052,$AR$3:$AS$3,BB$1)</f>
        <v>1.0896601219512192</v>
      </c>
      <c r="BC1052" s="2" cm="1">
        <f t="array" ref="BC1052">TREND($AR1052:$AS1052,$AR$3:$AS$3,BC$1)</f>
        <v>1.0597734146341455</v>
      </c>
      <c r="BD1052" s="2" cm="1">
        <f t="array" ref="BD1052">TREND($AR1052:$AS1052,$AR$3:$AS$3,BD$1)</f>
        <v>1.0298867073170719</v>
      </c>
      <c r="BE1052" s="2" cm="1">
        <f t="array" ref="BE1052">TREND($AR1052:$AS1052,$AR$3:$AS$3,BE$1)</f>
        <v>0.99999999999999822</v>
      </c>
      <c r="BF1052" s="20" cm="1">
        <f t="array" ref="BF1052">TREND($AS1052:$AT1052,$AS$3:$AT$3,BF$1)</f>
        <v>0.90000000000000568</v>
      </c>
      <c r="BG1052" s="20" cm="1">
        <f t="array" ref="BG1052">TREND($AS1052:$AT1052,$AS$3:$AT$3,BG$1)</f>
        <v>0.80000000000000426</v>
      </c>
      <c r="BH1052" s="20" cm="1">
        <f t="array" ref="BH1052">TREND($AS1052:$AT1052,$AS$3:$AT$3,BH$1)</f>
        <v>0.70000000000000284</v>
      </c>
      <c r="BI1052" s="20" cm="1">
        <f t="array" ref="BI1052">TREND($AS1052:$AT1052,$AS$3:$AT$3,BI$1)</f>
        <v>0.60000000000000142</v>
      </c>
      <c r="BJ1052" s="20" cm="1">
        <f t="array" ref="BJ1052">TREND($AS1052:$AT1052,$AS$3:$AT$3,BJ$1)</f>
        <v>0.5</v>
      </c>
      <c r="BK1052" s="20" cm="1">
        <f t="array" ref="BK1052">TREND($AS1052:$AT1052,$AS$3:$AT$3,BK$1)</f>
        <v>0.40000000000000568</v>
      </c>
      <c r="BL1052" s="20" cm="1">
        <f t="array" ref="BL1052">TREND($AS1052:$AT1052,$AS$3:$AT$3,BL$1)</f>
        <v>0.30000000000000426</v>
      </c>
      <c r="BM1052" s="20" cm="1">
        <f t="array" ref="BM1052">TREND($AS1052:$AT1052,$AS$3:$AT$3,BM$1)</f>
        <v>0.20000000000000284</v>
      </c>
    </row>
    <row r="1053" spans="1:65" x14ac:dyDescent="0.35">
      <c r="A1053" t="str">
        <f>IF(BYDem!B1051="","\I:",BYDem!B1051)</f>
        <v>SouthAfrica</v>
      </c>
      <c r="B1053" t="str">
        <f>BYDem!E1051</f>
        <v>ICH</v>
      </c>
      <c r="C1053" t="str">
        <f t="shared" si="323"/>
        <v>ICH</v>
      </c>
      <c r="D1053" s="4">
        <f>SUMIFS(BYDem!$M$2:$M$2000,BYDem!$B$2:$B$2000,Demands!$A1053,BYDem!$E$2:$E$2000,Demands!$B1053)</f>
        <v>120.067192455553</v>
      </c>
      <c r="E1053" s="4">
        <f t="shared" si="324"/>
        <v>119.55960446549409</v>
      </c>
      <c r="F1053" s="4">
        <f t="shared" si="325"/>
        <v>129.3707757478617</v>
      </c>
      <c r="G1053" s="4">
        <f t="shared" si="326"/>
        <v>138.40925225218305</v>
      </c>
      <c r="H1053" s="4">
        <f t="shared" si="327"/>
        <v>154.8196629653375</v>
      </c>
      <c r="I1053" s="4">
        <f t="shared" si="328"/>
        <v>176.79713628156509</v>
      </c>
      <c r="J1053" s="4">
        <f t="shared" si="329"/>
        <v>203.08899564293267</v>
      </c>
      <c r="K1053" s="4">
        <f t="shared" si="330"/>
        <v>232.39186959201143</v>
      </c>
      <c r="L1053" s="4">
        <f t="shared" si="331"/>
        <v>264.3657004982939</v>
      </c>
      <c r="M1053" s="4">
        <f t="shared" si="332"/>
        <v>298.74017619976667</v>
      </c>
      <c r="N1053" s="4">
        <f t="shared" si="333"/>
        <v>331.36639197112817</v>
      </c>
      <c r="O1053" s="4">
        <f t="shared" si="334"/>
        <v>361.0943620740747</v>
      </c>
      <c r="P1053" s="4">
        <f t="shared" si="335"/>
        <v>387.18434748826633</v>
      </c>
      <c r="Q1053" s="4">
        <f t="shared" si="336"/>
        <v>409.37657782825232</v>
      </c>
      <c r="R1053" s="4">
        <f t="shared" si="337"/>
        <v>427.62753828082583</v>
      </c>
      <c r="S1053" s="4">
        <f t="shared" si="338"/>
        <v>441.8717759120666</v>
      </c>
      <c r="T1053" s="4">
        <f t="shared" si="339"/>
        <v>452.10489087858235</v>
      </c>
      <c r="U1053" s="4">
        <f t="shared" si="340"/>
        <v>458.56010791631184</v>
      </c>
      <c r="W1053" s="5" t="str">
        <f>VLOOKUP(C1053&amp;A1053,Driver_elast!$A$2:$D$1161,4,FALSE)</f>
        <v>GDP</v>
      </c>
      <c r="X1053" s="5">
        <v>1</v>
      </c>
      <c r="Y1053" s="2">
        <f>SUMIFS('Growth rates'!D$4:D$999,'Growth rates'!$B$4:$B$999,Demands!$A1053,'Growth rates'!$C$4:$C$999,$W1053)</f>
        <v>1</v>
      </c>
      <c r="Z1053" s="2">
        <f>SUMIFS('Growth rates'!E$4:E$999,'Growth rates'!$B$4:$B$999,Demands!$A1053,'Growth rates'!$C$4:$C$999,$W1053)</f>
        <v>0.99490056601216359</v>
      </c>
      <c r="AA1053" s="2">
        <f>SUMIFS('Growth rates'!F$4:F$999,'Growth rates'!$B$4:$B$999,Demands!$A1053,'Growth rates'!$C$4:$C$999,$W1053)</f>
        <v>1.0933812503899265</v>
      </c>
      <c r="AB1053" s="2">
        <f>SUMIFS('Growth rates'!G$4:G$999,'Growth rates'!$B$4:$B$999,Demands!$A1053,'Growth rates'!$C$4:$C$999,$W1053)</f>
        <v>1.1855249542306774</v>
      </c>
      <c r="AC1053" s="2">
        <f>SUMIFS('Growth rates'!H$4:H$999,'Growth rates'!$B$4:$B$999,Demands!$A1053,'Growth rates'!$C$4:$C$999,$W1053)</f>
        <v>1.3550758232561941</v>
      </c>
      <c r="AD1053" s="2">
        <f>SUMIFS('Growth rates'!I$4:I$999,'Growth rates'!$B$4:$B$999,Demands!$A1053,'Growth rates'!$C$4:$C$999,$W1053)</f>
        <v>1.587109078353208</v>
      </c>
      <c r="AE1053" s="2">
        <f>SUMIFS('Growth rates'!J$4:J$999,'Growth rates'!$B$4:$B$999,Demands!$A1053,'Growth rates'!$C$4:$C$999,$W1053)</f>
        <v>1.8718093242490279</v>
      </c>
      <c r="AF1053" s="2">
        <f>SUMIFS('Growth rates'!K$4:K$999,'Growth rates'!$B$4:$B$999,Demands!$A1053,'Growth rates'!$C$4:$C$999,$W1053)</f>
        <v>2.1975863270737106</v>
      </c>
      <c r="AG1053" s="2">
        <f>SUMIFS('Growth rates'!L$4:L$999,'Growth rates'!$B$4:$B$999,Demands!$A1053,'Growth rates'!$C$4:$C$999,$W1053)</f>
        <v>2.5623022130623818</v>
      </c>
      <c r="AH1053" s="2">
        <f>SUMIFS('Growth rates'!M$4:M$999,'Growth rates'!$B$4:$B$999,Demands!$A1053,'Growth rates'!$C$4:$C$999,$W1053)</f>
        <v>2.964182143617788</v>
      </c>
      <c r="AI1053" s="2">
        <f>SUMIFS('Growth rates'!N$4:N$999,'Growth rates'!$B$4:$B$999,Demands!$A1053,'Growth rates'!$C$4:$C$999,$W1053)</f>
        <v>3.3980629519115548</v>
      </c>
      <c r="AJ1053" s="2">
        <f>SUMIFS('Growth rates'!O$4:O$999,'Growth rates'!$B$4:$B$999,Demands!$A1053,'Growth rates'!$C$4:$C$999,$W1053)</f>
        <v>3.8577192571063459</v>
      </c>
      <c r="AK1053" s="2">
        <f>SUMIFS('Growth rates'!P$4:P$999,'Growth rates'!$B$4:$B$999,Demands!$A1053,'Growth rates'!$C$4:$C$999,$W1053)</f>
        <v>4.3380282296146344</v>
      </c>
      <c r="AL1053" s="2">
        <f>SUMIFS('Growth rates'!Q$4:Q$999,'Growth rates'!$B$4:$B$999,Demands!$A1053,'Growth rates'!$C$4:$C$999,$W1053)</f>
        <v>4.8379007639335585</v>
      </c>
      <c r="AM1053" s="2">
        <f>SUMIFS('Growth rates'!R$4:R$999,'Growth rates'!$B$4:$B$999,Demands!$A1053,'Growth rates'!$C$4:$C$999,$W1053)</f>
        <v>5.3582377251086957</v>
      </c>
      <c r="AN1053" s="2">
        <f>SUMIFS('Growth rates'!S$4:S$999,'Growth rates'!$B$4:$B$999,Demands!$A1053,'Growth rates'!$C$4:$C$999,$W1053)</f>
        <v>5.8964709754728064</v>
      </c>
      <c r="AO1053" s="2">
        <f>SUMIFS('Growth rates'!T$4:T$999,'Growth rates'!$B$4:$B$999,Demands!$A1053,'Growth rates'!$C$4:$C$999,$W1053)</f>
        <v>6.4455280521307738</v>
      </c>
      <c r="AP1053" s="2">
        <f>SUMIFS('Growth rates'!U$4:U$999,'Growth rates'!$B$4:$B$999,Demands!$A1053,'Growth rates'!$C$4:$C$999,$W1053)</f>
        <v>7.0005819319279476</v>
      </c>
      <c r="AR1053">
        <f>VLOOKUP(C1053&amp;A1053,Driver_elast!$A$2:$E$1161,5,FALSE)</f>
        <v>0.82901999999999998</v>
      </c>
      <c r="AS1053">
        <f t="shared" si="341"/>
        <v>0.82901999999999998</v>
      </c>
      <c r="AT1053">
        <f t="shared" si="342"/>
        <v>0.16580400000000001</v>
      </c>
      <c r="AV1053" s="2" cm="1">
        <f t="array" ref="AV1053">TREND($AR1053:$AS1053,$AR$3:$AS$3,AV$1)</f>
        <v>0.82901999999999998</v>
      </c>
      <c r="AW1053" s="2" cm="1">
        <f t="array" ref="AW1053">TREND($AR1053:$AS1053,$AR$3:$AS$3,AW$1)</f>
        <v>0.82901999999999998</v>
      </c>
      <c r="AX1053" s="2" cm="1">
        <f t="array" ref="AX1053">TREND($AR1053:$AS1053,$AR$3:$AS$3,AX$1)</f>
        <v>0.82901999999999998</v>
      </c>
      <c r="AY1053" s="2" cm="1">
        <f t="array" ref="AY1053">TREND($AR1053:$AS1053,$AR$3:$AS$3,AY$1)</f>
        <v>0.82901999999999998</v>
      </c>
      <c r="AZ1053" s="2" cm="1">
        <f t="array" ref="AZ1053">TREND($AR1053:$AS1053,$AR$3:$AS$3,AZ$1)</f>
        <v>0.82901999999999998</v>
      </c>
      <c r="BA1053" s="2" cm="1">
        <f t="array" ref="BA1053">TREND($AR1053:$AS1053,$AR$3:$AS$3,BA$1)</f>
        <v>0.82901999999999998</v>
      </c>
      <c r="BB1053" s="2" cm="1">
        <f t="array" ref="BB1053">TREND($AR1053:$AS1053,$AR$3:$AS$3,BB$1)</f>
        <v>0.82901999999999998</v>
      </c>
      <c r="BC1053" s="2" cm="1">
        <f t="array" ref="BC1053">TREND($AR1053:$AS1053,$AR$3:$AS$3,BC$1)</f>
        <v>0.82901999999999998</v>
      </c>
      <c r="BD1053" s="2" cm="1">
        <f t="array" ref="BD1053">TREND($AR1053:$AS1053,$AR$3:$AS$3,BD$1)</f>
        <v>0.82901999999999998</v>
      </c>
      <c r="BE1053" s="2" cm="1">
        <f t="array" ref="BE1053">TREND($AR1053:$AS1053,$AR$3:$AS$3,BE$1)</f>
        <v>0.82901999999999998</v>
      </c>
      <c r="BF1053" s="20" cm="1">
        <f t="array" ref="BF1053">TREND($AS1053:$AT1053,$AS$3:$AT$3,BF$1)</f>
        <v>0.74611799999999562</v>
      </c>
      <c r="BG1053" s="20" cm="1">
        <f t="array" ref="BG1053">TREND($AS1053:$AT1053,$AS$3:$AT$3,BG$1)</f>
        <v>0.66321599999999847</v>
      </c>
      <c r="BH1053" s="20" cm="1">
        <f t="array" ref="BH1053">TREND($AS1053:$AT1053,$AS$3:$AT$3,BH$1)</f>
        <v>0.58031400000000133</v>
      </c>
      <c r="BI1053" s="20" cm="1">
        <f t="array" ref="BI1053">TREND($AS1053:$AT1053,$AS$3:$AT$3,BI$1)</f>
        <v>0.49741199999999708</v>
      </c>
      <c r="BJ1053" s="20" cm="1">
        <f t="array" ref="BJ1053">TREND($AS1053:$AT1053,$AS$3:$AT$3,BJ$1)</f>
        <v>0.41450999999999993</v>
      </c>
      <c r="BK1053" s="20" cm="1">
        <f t="array" ref="BK1053">TREND($AS1053:$AT1053,$AS$3:$AT$3,BK$1)</f>
        <v>0.33160799999999568</v>
      </c>
      <c r="BL1053" s="20" cm="1">
        <f t="array" ref="BL1053">TREND($AS1053:$AT1053,$AS$3:$AT$3,BL$1)</f>
        <v>0.24870599999999854</v>
      </c>
      <c r="BM1053" s="20" cm="1">
        <f t="array" ref="BM1053">TREND($AS1053:$AT1053,$AS$3:$AT$3,BM$1)</f>
        <v>0.16580400000000139</v>
      </c>
    </row>
    <row r="1054" spans="1:65" x14ac:dyDescent="0.35">
      <c r="A1054" t="str">
        <f>IF(BYDem!B1052="","\I:",BYDem!B1052)</f>
        <v>SouthAfrica</v>
      </c>
      <c r="B1054" t="str">
        <f>BYDem!E1052</f>
        <v>ICH_Feedstock</v>
      </c>
      <c r="C1054" t="str">
        <f t="shared" si="323"/>
        <v>ICH_Feedstock</v>
      </c>
      <c r="D1054" s="4">
        <f>SUMIFS(BYDem!$M$2:$M$2000,BYDem!$B$2:$B$2000,Demands!$A1054,BYDem!$E$2:$E$2000,Demands!$B1054)</f>
        <v>135.99428107680001</v>
      </c>
      <c r="E1054" s="4">
        <f t="shared" si="324"/>
        <v>135.41936079775016</v>
      </c>
      <c r="F1054" s="4">
        <f t="shared" si="325"/>
        <v>146.53199829496535</v>
      </c>
      <c r="G1054" s="4">
        <f t="shared" si="326"/>
        <v>156.76944192212233</v>
      </c>
      <c r="H1054" s="4">
        <f t="shared" si="327"/>
        <v>175.35671760891415</v>
      </c>
      <c r="I1054" s="4">
        <f t="shared" si="328"/>
        <v>200.2495348922977</v>
      </c>
      <c r="J1054" s="4">
        <f t="shared" si="329"/>
        <v>230.02904783747738</v>
      </c>
      <c r="K1054" s="4">
        <f t="shared" si="330"/>
        <v>263.2189908576263</v>
      </c>
      <c r="L1054" s="4">
        <f t="shared" si="331"/>
        <v>299.43419718037524</v>
      </c>
      <c r="M1054" s="4">
        <f t="shared" si="332"/>
        <v>338.36849734021479</v>
      </c>
      <c r="N1054" s="4">
        <f t="shared" si="333"/>
        <v>375.3226283342027</v>
      </c>
      <c r="O1054" s="4">
        <f t="shared" si="334"/>
        <v>408.99405713453393</v>
      </c>
      <c r="P1054" s="4">
        <f t="shared" si="335"/>
        <v>438.54491725829871</v>
      </c>
      <c r="Q1054" s="4">
        <f t="shared" si="336"/>
        <v>463.68097939862372</v>
      </c>
      <c r="R1054" s="4">
        <f t="shared" si="337"/>
        <v>484.35295643871024</v>
      </c>
      <c r="S1054" s="4">
        <f t="shared" si="338"/>
        <v>500.48671301725926</v>
      </c>
      <c r="T1054" s="4">
        <f t="shared" si="339"/>
        <v>512.07726564521977</v>
      </c>
      <c r="U1054" s="4">
        <f t="shared" si="340"/>
        <v>519.38877666073472</v>
      </c>
      <c r="W1054" s="5" t="str">
        <f>VLOOKUP(C1054&amp;A1054,Driver_elast!$A$2:$D$1161,4,FALSE)</f>
        <v>GDP</v>
      </c>
      <c r="X1054" s="5">
        <v>1</v>
      </c>
      <c r="Y1054" s="2">
        <f>SUMIFS('Growth rates'!D$4:D$999,'Growth rates'!$B$4:$B$999,Demands!$A1054,'Growth rates'!$C$4:$C$999,$W1054)</f>
        <v>1</v>
      </c>
      <c r="Z1054" s="2">
        <f>SUMIFS('Growth rates'!E$4:E$999,'Growth rates'!$B$4:$B$999,Demands!$A1054,'Growth rates'!$C$4:$C$999,$W1054)</f>
        <v>0.99490056601216359</v>
      </c>
      <c r="AA1054" s="2">
        <f>SUMIFS('Growth rates'!F$4:F$999,'Growth rates'!$B$4:$B$999,Demands!$A1054,'Growth rates'!$C$4:$C$999,$W1054)</f>
        <v>1.0933812503899265</v>
      </c>
      <c r="AB1054" s="2">
        <f>SUMIFS('Growth rates'!G$4:G$999,'Growth rates'!$B$4:$B$999,Demands!$A1054,'Growth rates'!$C$4:$C$999,$W1054)</f>
        <v>1.1855249542306774</v>
      </c>
      <c r="AC1054" s="2">
        <f>SUMIFS('Growth rates'!H$4:H$999,'Growth rates'!$B$4:$B$999,Demands!$A1054,'Growth rates'!$C$4:$C$999,$W1054)</f>
        <v>1.3550758232561941</v>
      </c>
      <c r="AD1054" s="2">
        <f>SUMIFS('Growth rates'!I$4:I$999,'Growth rates'!$B$4:$B$999,Demands!$A1054,'Growth rates'!$C$4:$C$999,$W1054)</f>
        <v>1.587109078353208</v>
      </c>
      <c r="AE1054" s="2">
        <f>SUMIFS('Growth rates'!J$4:J$999,'Growth rates'!$B$4:$B$999,Demands!$A1054,'Growth rates'!$C$4:$C$999,$W1054)</f>
        <v>1.8718093242490279</v>
      </c>
      <c r="AF1054" s="2">
        <f>SUMIFS('Growth rates'!K$4:K$999,'Growth rates'!$B$4:$B$999,Demands!$A1054,'Growth rates'!$C$4:$C$999,$W1054)</f>
        <v>2.1975863270737106</v>
      </c>
      <c r="AG1054" s="2">
        <f>SUMIFS('Growth rates'!L$4:L$999,'Growth rates'!$B$4:$B$999,Demands!$A1054,'Growth rates'!$C$4:$C$999,$W1054)</f>
        <v>2.5623022130623818</v>
      </c>
      <c r="AH1054" s="2">
        <f>SUMIFS('Growth rates'!M$4:M$999,'Growth rates'!$B$4:$B$999,Demands!$A1054,'Growth rates'!$C$4:$C$999,$W1054)</f>
        <v>2.964182143617788</v>
      </c>
      <c r="AI1054" s="2">
        <f>SUMIFS('Growth rates'!N$4:N$999,'Growth rates'!$B$4:$B$999,Demands!$A1054,'Growth rates'!$C$4:$C$999,$W1054)</f>
        <v>3.3980629519115548</v>
      </c>
      <c r="AJ1054" s="2">
        <f>SUMIFS('Growth rates'!O$4:O$999,'Growth rates'!$B$4:$B$999,Demands!$A1054,'Growth rates'!$C$4:$C$999,$W1054)</f>
        <v>3.8577192571063459</v>
      </c>
      <c r="AK1054" s="2">
        <f>SUMIFS('Growth rates'!P$4:P$999,'Growth rates'!$B$4:$B$999,Demands!$A1054,'Growth rates'!$C$4:$C$999,$W1054)</f>
        <v>4.3380282296146344</v>
      </c>
      <c r="AL1054" s="2">
        <f>SUMIFS('Growth rates'!Q$4:Q$999,'Growth rates'!$B$4:$B$999,Demands!$A1054,'Growth rates'!$C$4:$C$999,$W1054)</f>
        <v>4.8379007639335585</v>
      </c>
      <c r="AM1054" s="2">
        <f>SUMIFS('Growth rates'!R$4:R$999,'Growth rates'!$B$4:$B$999,Demands!$A1054,'Growth rates'!$C$4:$C$999,$W1054)</f>
        <v>5.3582377251086957</v>
      </c>
      <c r="AN1054" s="2">
        <f>SUMIFS('Growth rates'!S$4:S$999,'Growth rates'!$B$4:$B$999,Demands!$A1054,'Growth rates'!$C$4:$C$999,$W1054)</f>
        <v>5.8964709754728064</v>
      </c>
      <c r="AO1054" s="2">
        <f>SUMIFS('Growth rates'!T$4:T$999,'Growth rates'!$B$4:$B$999,Demands!$A1054,'Growth rates'!$C$4:$C$999,$W1054)</f>
        <v>6.4455280521307738</v>
      </c>
      <c r="AP1054" s="2">
        <f>SUMIFS('Growth rates'!U$4:U$999,'Growth rates'!$B$4:$B$999,Demands!$A1054,'Growth rates'!$C$4:$C$999,$W1054)</f>
        <v>7.0005819319279476</v>
      </c>
      <c r="AR1054">
        <f>VLOOKUP(C1054&amp;A1054,Driver_elast!$A$2:$E$1161,5,FALSE)</f>
        <v>0.82901999999999998</v>
      </c>
      <c r="AS1054">
        <f t="shared" si="341"/>
        <v>0.82901999999999998</v>
      </c>
      <c r="AT1054">
        <f t="shared" si="342"/>
        <v>0.16580400000000001</v>
      </c>
      <c r="AV1054" s="2" cm="1">
        <f t="array" ref="AV1054">TREND($AR1054:$AS1054,$AR$3:$AS$3,AV$1)</f>
        <v>0.82901999999999998</v>
      </c>
      <c r="AW1054" s="2" cm="1">
        <f t="array" ref="AW1054">TREND($AR1054:$AS1054,$AR$3:$AS$3,AW$1)</f>
        <v>0.82901999999999998</v>
      </c>
      <c r="AX1054" s="2" cm="1">
        <f t="array" ref="AX1054">TREND($AR1054:$AS1054,$AR$3:$AS$3,AX$1)</f>
        <v>0.82901999999999998</v>
      </c>
      <c r="AY1054" s="2" cm="1">
        <f t="array" ref="AY1054">TREND($AR1054:$AS1054,$AR$3:$AS$3,AY$1)</f>
        <v>0.82901999999999998</v>
      </c>
      <c r="AZ1054" s="2" cm="1">
        <f t="array" ref="AZ1054">TREND($AR1054:$AS1054,$AR$3:$AS$3,AZ$1)</f>
        <v>0.82901999999999998</v>
      </c>
      <c r="BA1054" s="2" cm="1">
        <f t="array" ref="BA1054">TREND($AR1054:$AS1054,$AR$3:$AS$3,BA$1)</f>
        <v>0.82901999999999998</v>
      </c>
      <c r="BB1054" s="2" cm="1">
        <f t="array" ref="BB1054">TREND($AR1054:$AS1054,$AR$3:$AS$3,BB$1)</f>
        <v>0.82901999999999998</v>
      </c>
      <c r="BC1054" s="2" cm="1">
        <f t="array" ref="BC1054">TREND($AR1054:$AS1054,$AR$3:$AS$3,BC$1)</f>
        <v>0.82901999999999998</v>
      </c>
      <c r="BD1054" s="2" cm="1">
        <f t="array" ref="BD1054">TREND($AR1054:$AS1054,$AR$3:$AS$3,BD$1)</f>
        <v>0.82901999999999998</v>
      </c>
      <c r="BE1054" s="2" cm="1">
        <f t="array" ref="BE1054">TREND($AR1054:$AS1054,$AR$3:$AS$3,BE$1)</f>
        <v>0.82901999999999998</v>
      </c>
      <c r="BF1054" s="20" cm="1">
        <f t="array" ref="BF1054">TREND($AS1054:$AT1054,$AS$3:$AT$3,BF$1)</f>
        <v>0.74611799999999562</v>
      </c>
      <c r="BG1054" s="20" cm="1">
        <f t="array" ref="BG1054">TREND($AS1054:$AT1054,$AS$3:$AT$3,BG$1)</f>
        <v>0.66321599999999847</v>
      </c>
      <c r="BH1054" s="20" cm="1">
        <f t="array" ref="BH1054">TREND($AS1054:$AT1054,$AS$3:$AT$3,BH$1)</f>
        <v>0.58031400000000133</v>
      </c>
      <c r="BI1054" s="20" cm="1">
        <f t="array" ref="BI1054">TREND($AS1054:$AT1054,$AS$3:$AT$3,BI$1)</f>
        <v>0.49741199999999708</v>
      </c>
      <c r="BJ1054" s="20" cm="1">
        <f t="array" ref="BJ1054">TREND($AS1054:$AT1054,$AS$3:$AT$3,BJ$1)</f>
        <v>0.41450999999999993</v>
      </c>
      <c r="BK1054" s="20" cm="1">
        <f t="array" ref="BK1054">TREND($AS1054:$AT1054,$AS$3:$AT$3,BK$1)</f>
        <v>0.33160799999999568</v>
      </c>
      <c r="BL1054" s="20" cm="1">
        <f t="array" ref="BL1054">TREND($AS1054:$AT1054,$AS$3:$AT$3,BL$1)</f>
        <v>0.24870599999999854</v>
      </c>
      <c r="BM1054" s="20" cm="1">
        <f t="array" ref="BM1054">TREND($AS1054:$AT1054,$AS$3:$AT$3,BM$1)</f>
        <v>0.16580400000000139</v>
      </c>
    </row>
    <row r="1055" spans="1:65" x14ac:dyDescent="0.35">
      <c r="A1055" t="str">
        <f>IF(BYDem!B1053="","\I:",BYDem!B1053)</f>
        <v>SouthAfrica</v>
      </c>
      <c r="B1055" t="str">
        <f>BYDem!E1053</f>
        <v>IFP</v>
      </c>
      <c r="C1055" t="str">
        <f t="shared" si="323"/>
        <v>IFP</v>
      </c>
      <c r="D1055" s="4">
        <f>SUMIFS(BYDem!$M$2:$M$2000,BYDem!$B$2:$B$2000,Demands!$A1055,BYDem!$E$2:$E$2000,Demands!$B1055)</f>
        <v>12.743987816907699</v>
      </c>
      <c r="E1055" s="4">
        <f t="shared" si="324"/>
        <v>12.719875514087876</v>
      </c>
      <c r="F1055" s="4">
        <f t="shared" si="325"/>
        <v>13.187035469630329</v>
      </c>
      <c r="G1055" s="4">
        <f t="shared" si="326"/>
        <v>13.599372733524588</v>
      </c>
      <c r="H1055" s="4">
        <f t="shared" si="327"/>
        <v>14.321011016768068</v>
      </c>
      <c r="I1055" s="4">
        <f t="shared" si="328"/>
        <v>15.230864960727345</v>
      </c>
      <c r="J1055" s="4">
        <f t="shared" si="329"/>
        <v>16.244582594984205</v>
      </c>
      <c r="K1055" s="4">
        <f t="shared" si="330"/>
        <v>17.293590452052278</v>
      </c>
      <c r="L1055" s="4">
        <f t="shared" si="331"/>
        <v>18.358481737910381</v>
      </c>
      <c r="M1055" s="4">
        <f t="shared" si="332"/>
        <v>19.426833070465165</v>
      </c>
      <c r="N1055" s="4">
        <f t="shared" si="333"/>
        <v>20.376390943620521</v>
      </c>
      <c r="O1055" s="4">
        <f t="shared" si="334"/>
        <v>21.194536206879761</v>
      </c>
      <c r="P1055" s="4">
        <f t="shared" si="335"/>
        <v>21.879903547662678</v>
      </c>
      <c r="Q1055" s="4">
        <f t="shared" si="336"/>
        <v>22.441177544089452</v>
      </c>
      <c r="R1055" s="4">
        <f t="shared" si="337"/>
        <v>22.88894727689777</v>
      </c>
      <c r="S1055" s="4">
        <f t="shared" si="338"/>
        <v>23.230176111850401</v>
      </c>
      <c r="T1055" s="4">
        <f t="shared" si="339"/>
        <v>23.470950591331587</v>
      </c>
      <c r="U1055" s="4">
        <f t="shared" si="340"/>
        <v>23.620935886478708</v>
      </c>
      <c r="W1055" s="5" t="str">
        <f>VLOOKUP(C1055&amp;A1055,Driver_elast!$A$2:$D$1161,4,FALSE)</f>
        <v>GDP</v>
      </c>
      <c r="X1055" s="5">
        <v>1</v>
      </c>
      <c r="Y1055" s="2">
        <f>SUMIFS('Growth rates'!D$4:D$999,'Growth rates'!$B$4:$B$999,Demands!$A1055,'Growth rates'!$C$4:$C$999,$W1055)</f>
        <v>1</v>
      </c>
      <c r="Z1055" s="2">
        <f>SUMIFS('Growth rates'!E$4:E$999,'Growth rates'!$B$4:$B$999,Demands!$A1055,'Growth rates'!$C$4:$C$999,$W1055)</f>
        <v>0.99490056601216359</v>
      </c>
      <c r="AA1055" s="2">
        <f>SUMIFS('Growth rates'!F$4:F$999,'Growth rates'!$B$4:$B$999,Demands!$A1055,'Growth rates'!$C$4:$C$999,$W1055)</f>
        <v>1.0933812503899265</v>
      </c>
      <c r="AB1055" s="2">
        <f>SUMIFS('Growth rates'!G$4:G$999,'Growth rates'!$B$4:$B$999,Demands!$A1055,'Growth rates'!$C$4:$C$999,$W1055)</f>
        <v>1.1855249542306774</v>
      </c>
      <c r="AC1055" s="2">
        <f>SUMIFS('Growth rates'!H$4:H$999,'Growth rates'!$B$4:$B$999,Demands!$A1055,'Growth rates'!$C$4:$C$999,$W1055)</f>
        <v>1.3550758232561941</v>
      </c>
      <c r="AD1055" s="2">
        <f>SUMIFS('Growth rates'!I$4:I$999,'Growth rates'!$B$4:$B$999,Demands!$A1055,'Growth rates'!$C$4:$C$999,$W1055)</f>
        <v>1.587109078353208</v>
      </c>
      <c r="AE1055" s="2">
        <f>SUMIFS('Growth rates'!J$4:J$999,'Growth rates'!$B$4:$B$999,Demands!$A1055,'Growth rates'!$C$4:$C$999,$W1055)</f>
        <v>1.8718093242490279</v>
      </c>
      <c r="AF1055" s="2">
        <f>SUMIFS('Growth rates'!K$4:K$999,'Growth rates'!$B$4:$B$999,Demands!$A1055,'Growth rates'!$C$4:$C$999,$W1055)</f>
        <v>2.1975863270737106</v>
      </c>
      <c r="AG1055" s="2">
        <f>SUMIFS('Growth rates'!L$4:L$999,'Growth rates'!$B$4:$B$999,Demands!$A1055,'Growth rates'!$C$4:$C$999,$W1055)</f>
        <v>2.5623022130623818</v>
      </c>
      <c r="AH1055" s="2">
        <f>SUMIFS('Growth rates'!M$4:M$999,'Growth rates'!$B$4:$B$999,Demands!$A1055,'Growth rates'!$C$4:$C$999,$W1055)</f>
        <v>2.964182143617788</v>
      </c>
      <c r="AI1055" s="2">
        <f>SUMIFS('Growth rates'!N$4:N$999,'Growth rates'!$B$4:$B$999,Demands!$A1055,'Growth rates'!$C$4:$C$999,$W1055)</f>
        <v>3.3980629519115548</v>
      </c>
      <c r="AJ1055" s="2">
        <f>SUMIFS('Growth rates'!O$4:O$999,'Growth rates'!$B$4:$B$999,Demands!$A1055,'Growth rates'!$C$4:$C$999,$W1055)</f>
        <v>3.8577192571063459</v>
      </c>
      <c r="AK1055" s="2">
        <f>SUMIFS('Growth rates'!P$4:P$999,'Growth rates'!$B$4:$B$999,Demands!$A1055,'Growth rates'!$C$4:$C$999,$W1055)</f>
        <v>4.3380282296146344</v>
      </c>
      <c r="AL1055" s="2">
        <f>SUMIFS('Growth rates'!Q$4:Q$999,'Growth rates'!$B$4:$B$999,Demands!$A1055,'Growth rates'!$C$4:$C$999,$W1055)</f>
        <v>4.8379007639335585</v>
      </c>
      <c r="AM1055" s="2">
        <f>SUMIFS('Growth rates'!R$4:R$999,'Growth rates'!$B$4:$B$999,Demands!$A1055,'Growth rates'!$C$4:$C$999,$W1055)</f>
        <v>5.3582377251086957</v>
      </c>
      <c r="AN1055" s="2">
        <f>SUMIFS('Growth rates'!S$4:S$999,'Growth rates'!$B$4:$B$999,Demands!$A1055,'Growth rates'!$C$4:$C$999,$W1055)</f>
        <v>5.8964709754728064</v>
      </c>
      <c r="AO1055" s="2">
        <f>SUMIFS('Growth rates'!T$4:T$999,'Growth rates'!$B$4:$B$999,Demands!$A1055,'Growth rates'!$C$4:$C$999,$W1055)</f>
        <v>6.4455280521307738</v>
      </c>
      <c r="AP1055" s="2">
        <f>SUMIFS('Growth rates'!U$4:U$999,'Growth rates'!$B$4:$B$999,Demands!$A1055,'Growth rates'!$C$4:$C$999,$W1055)</f>
        <v>7.0005819319279476</v>
      </c>
      <c r="AR1055">
        <f>VLOOKUP(C1055&amp;A1055,Driver_elast!$A$2:$E$1161,5,FALSE)</f>
        <v>0.37103199999999997</v>
      </c>
      <c r="AS1055">
        <f t="shared" si="341"/>
        <v>0.37103199999999997</v>
      </c>
      <c r="AT1055">
        <f t="shared" si="342"/>
        <v>7.4206399999999992E-2</v>
      </c>
      <c r="AV1055" s="2" cm="1">
        <f t="array" ref="AV1055">TREND($AR1055:$AS1055,$AR$3:$AS$3,AV$1)</f>
        <v>0.37103199999999997</v>
      </c>
      <c r="AW1055" s="2" cm="1">
        <f t="array" ref="AW1055">TREND($AR1055:$AS1055,$AR$3:$AS$3,AW$1)</f>
        <v>0.37103199999999997</v>
      </c>
      <c r="AX1055" s="2" cm="1">
        <f t="array" ref="AX1055">TREND($AR1055:$AS1055,$AR$3:$AS$3,AX$1)</f>
        <v>0.37103199999999997</v>
      </c>
      <c r="AY1055" s="2" cm="1">
        <f t="array" ref="AY1055">TREND($AR1055:$AS1055,$AR$3:$AS$3,AY$1)</f>
        <v>0.37103199999999997</v>
      </c>
      <c r="AZ1055" s="2" cm="1">
        <f t="array" ref="AZ1055">TREND($AR1055:$AS1055,$AR$3:$AS$3,AZ$1)</f>
        <v>0.37103199999999997</v>
      </c>
      <c r="BA1055" s="2" cm="1">
        <f t="array" ref="BA1055">TREND($AR1055:$AS1055,$AR$3:$AS$3,BA$1)</f>
        <v>0.37103199999999997</v>
      </c>
      <c r="BB1055" s="2" cm="1">
        <f t="array" ref="BB1055">TREND($AR1055:$AS1055,$AR$3:$AS$3,BB$1)</f>
        <v>0.37103199999999997</v>
      </c>
      <c r="BC1055" s="2" cm="1">
        <f t="array" ref="BC1055">TREND($AR1055:$AS1055,$AR$3:$AS$3,BC$1)</f>
        <v>0.37103199999999997</v>
      </c>
      <c r="BD1055" s="2" cm="1">
        <f t="array" ref="BD1055">TREND($AR1055:$AS1055,$AR$3:$AS$3,BD$1)</f>
        <v>0.37103199999999997</v>
      </c>
      <c r="BE1055" s="2" cm="1">
        <f t="array" ref="BE1055">TREND($AR1055:$AS1055,$AR$3:$AS$3,BE$1)</f>
        <v>0.37103199999999997</v>
      </c>
      <c r="BF1055" s="20" cm="1">
        <f t="array" ref="BF1055">TREND($AS1055:$AT1055,$AS$3:$AT$3,BF$1)</f>
        <v>0.33392879999999892</v>
      </c>
      <c r="BG1055" s="20" cm="1">
        <f t="array" ref="BG1055">TREND($AS1055:$AT1055,$AS$3:$AT$3,BG$1)</f>
        <v>0.29682560000000002</v>
      </c>
      <c r="BH1055" s="20" cm="1">
        <f t="array" ref="BH1055">TREND($AS1055:$AT1055,$AS$3:$AT$3,BH$1)</f>
        <v>0.25972239999999935</v>
      </c>
      <c r="BI1055" s="20" cm="1">
        <f t="array" ref="BI1055">TREND($AS1055:$AT1055,$AS$3:$AT$3,BI$1)</f>
        <v>0.22261920000000046</v>
      </c>
      <c r="BJ1055" s="20" cm="1">
        <f t="array" ref="BJ1055">TREND($AS1055:$AT1055,$AS$3:$AT$3,BJ$1)</f>
        <v>0.18551599999999979</v>
      </c>
      <c r="BK1055" s="20" cm="1">
        <f t="array" ref="BK1055">TREND($AS1055:$AT1055,$AS$3:$AT$3,BK$1)</f>
        <v>0.14841279999999912</v>
      </c>
      <c r="BL1055" s="20" cm="1">
        <f t="array" ref="BL1055">TREND($AS1055:$AT1055,$AS$3:$AT$3,BL$1)</f>
        <v>0.11130960000000023</v>
      </c>
      <c r="BM1055" s="20" cm="1">
        <f t="array" ref="BM1055">TREND($AS1055:$AT1055,$AS$3:$AT$3,BM$1)</f>
        <v>7.4206399999999562E-2</v>
      </c>
    </row>
    <row r="1056" spans="1:65" x14ac:dyDescent="0.35">
      <c r="A1056" t="str">
        <f>IF(BYDem!B1054="","\I:",BYDem!B1054)</f>
        <v>SouthAfrica</v>
      </c>
      <c r="B1056" t="str">
        <f>BYDem!E1054</f>
        <v>ILP</v>
      </c>
      <c r="C1056" t="str">
        <f t="shared" si="323"/>
        <v>ILP</v>
      </c>
      <c r="D1056" s="4">
        <f>SUMIFS(BYDem!$M$2:$M$2000,BYDem!$B$2:$B$2000,Demands!$A1056,BYDem!$E$2:$E$2000,Demands!$B1056)</f>
        <v>3.0310000000000001</v>
      </c>
      <c r="E1056" s="4">
        <f t="shared" si="324"/>
        <v>3.0310000000000001</v>
      </c>
      <c r="F1056" s="4">
        <f t="shared" si="325"/>
        <v>3.0310000000000001</v>
      </c>
      <c r="G1056" s="4">
        <f t="shared" si="326"/>
        <v>3.0310000000000001</v>
      </c>
      <c r="H1056" s="4">
        <f t="shared" si="327"/>
        <v>3.0310000000000001</v>
      </c>
      <c r="I1056" s="4">
        <f t="shared" si="328"/>
        <v>3.0310000000000001</v>
      </c>
      <c r="J1056" s="4">
        <f t="shared" si="329"/>
        <v>3.0310000000000001</v>
      </c>
      <c r="K1056" s="4">
        <f t="shared" si="330"/>
        <v>3.0310000000000001</v>
      </c>
      <c r="L1056" s="4">
        <f t="shared" si="331"/>
        <v>3.0310000000000001</v>
      </c>
      <c r="M1056" s="4">
        <f t="shared" si="332"/>
        <v>3.0310000000000001</v>
      </c>
      <c r="N1056" s="4">
        <f t="shared" si="333"/>
        <v>3.0310000000000001</v>
      </c>
      <c r="O1056" s="4">
        <f t="shared" si="334"/>
        <v>3.0310000000000001</v>
      </c>
      <c r="P1056" s="4">
        <f t="shared" si="335"/>
        <v>3.0310000000000001</v>
      </c>
      <c r="Q1056" s="4">
        <f t="shared" si="336"/>
        <v>3.0310000000000001</v>
      </c>
      <c r="R1056" s="4">
        <f t="shared" si="337"/>
        <v>3.0310000000000001</v>
      </c>
      <c r="S1056" s="4">
        <f t="shared" si="338"/>
        <v>3.0310000000000001</v>
      </c>
      <c r="T1056" s="4">
        <f t="shared" si="339"/>
        <v>3.0310000000000001</v>
      </c>
      <c r="U1056" s="4">
        <f t="shared" si="340"/>
        <v>3.0310000000000001</v>
      </c>
      <c r="W1056" s="5" t="str">
        <f>VLOOKUP(C1056&amp;A1056,Driver_elast!$A$2:$D$1161,4,FALSE)</f>
        <v>GDPIND</v>
      </c>
      <c r="X1056" s="5">
        <v>1</v>
      </c>
      <c r="Y1056" s="2">
        <f>SUMIFS('Growth rates'!D$4:D$999,'Growth rates'!$B$4:$B$999,Demands!$A1056,'Growth rates'!$C$4:$C$999,$W1056)</f>
        <v>1</v>
      </c>
      <c r="Z1056" s="2">
        <f>SUMIFS('Growth rates'!E$4:E$999,'Growth rates'!$B$4:$B$999,Demands!$A1056,'Growth rates'!$C$4:$C$999,$W1056)</f>
        <v>0.99490056601216414</v>
      </c>
      <c r="AA1056" s="2">
        <f>SUMIFS('Growth rates'!F$4:F$999,'Growth rates'!$B$4:$B$999,Demands!$A1056,'Growth rates'!$C$4:$C$999,$W1056)</f>
        <v>1.0955367955266364</v>
      </c>
      <c r="AB1056" s="2">
        <f>SUMIFS('Growth rates'!G$4:G$999,'Growth rates'!$B$4:$B$999,Demands!$A1056,'Growth rates'!$C$4:$C$999,$W1056)</f>
        <v>1.190199357689905</v>
      </c>
      <c r="AC1056" s="2">
        <f>SUMIFS('Growth rates'!H$4:H$999,'Growth rates'!$B$4:$B$999,Demands!$A1056,'Growth rates'!$C$4:$C$999,$W1056)</f>
        <v>1.363090211008815</v>
      </c>
      <c r="AD1056" s="2">
        <f>SUMIFS('Growth rates'!I$4:I$999,'Growth rates'!$B$4:$B$999,Demands!$A1056,'Growth rates'!$C$4:$C$999,$W1056)</f>
        <v>1.5996246954046249</v>
      </c>
      <c r="AE1056" s="2">
        <f>SUMIFS('Growth rates'!J$4:J$999,'Growth rates'!$B$4:$B$999,Demands!$A1056,'Growth rates'!$C$4:$C$999,$W1056)</f>
        <v>1.8902602053314057</v>
      </c>
      <c r="AF1056" s="2">
        <f>SUMIFS('Growth rates'!K$4:K$999,'Growth rates'!$B$4:$B$999,Demands!$A1056,'Growth rates'!$C$4:$C$999,$W1056)</f>
        <v>2.2235809004293277</v>
      </c>
      <c r="AG1056" s="2">
        <f>SUMIFS('Growth rates'!L$4:L$999,'Growth rates'!$B$4:$B$999,Demands!$A1056,'Growth rates'!$C$4:$C$999,$W1056)</f>
        <v>2.5976623461405821</v>
      </c>
      <c r="AH1056" s="2">
        <f>SUMIFS('Growth rates'!M$4:M$999,'Growth rates'!$B$4:$B$999,Demands!$A1056,'Growth rates'!$C$4:$C$999,$W1056)</f>
        <v>3.0109320098823735</v>
      </c>
      <c r="AI1056" s="2">
        <f>SUMIFS('Growth rates'!N$4:N$999,'Growth rates'!$B$4:$B$999,Demands!$A1056,'Growth rates'!$C$4:$C$999,$W1056)</f>
        <v>3.4583549155870505</v>
      </c>
      <c r="AJ1056" s="2">
        <f>SUMIFS('Growth rates'!O$4:O$999,'Growth rates'!$B$4:$B$999,Demands!$A1056,'Growth rates'!$C$4:$C$999,$W1056)</f>
        <v>3.9337722164969895</v>
      </c>
      <c r="AK1056" s="2">
        <f>SUMIFS('Growth rates'!P$4:P$999,'Growth rates'!$B$4:$B$999,Demands!$A1056,'Growth rates'!$C$4:$C$999,$W1056)</f>
        <v>4.432102434882955</v>
      </c>
      <c r="AL1056" s="2">
        <f>SUMIFS('Growth rates'!Q$4:Q$999,'Growth rates'!$B$4:$B$999,Demands!$A1056,'Growth rates'!$C$4:$C$999,$W1056)</f>
        <v>4.9523528468810376</v>
      </c>
      <c r="AM1056" s="2">
        <f>SUMIFS('Growth rates'!R$4:R$999,'Growth rates'!$B$4:$B$999,Demands!$A1056,'Growth rates'!$C$4:$C$999,$W1056)</f>
        <v>5.4955631113381607</v>
      </c>
      <c r="AN1056" s="2">
        <f>SUMIFS('Growth rates'!S$4:S$999,'Growth rates'!$B$4:$B$999,Demands!$A1056,'Growth rates'!$C$4:$C$999,$W1056)</f>
        <v>6.0592152429690884</v>
      </c>
      <c r="AO1056" s="2">
        <f>SUMIFS('Growth rates'!T$4:T$999,'Growth rates'!$B$4:$B$999,Demands!$A1056,'Growth rates'!$C$4:$C$999,$W1056)</f>
        <v>6.6361334787557045</v>
      </c>
      <c r="AP1056" s="2">
        <f>SUMIFS('Growth rates'!U$4:U$999,'Growth rates'!$B$4:$B$999,Demands!$A1056,'Growth rates'!$C$4:$C$999,$W1056)</f>
        <v>7.2214025517380662</v>
      </c>
      <c r="AR1056">
        <f>VLOOKUP(C1056&amp;A1056,Driver_elast!$A$2:$E$1161,5,FALSE)</f>
        <v>0</v>
      </c>
      <c r="AS1056">
        <f t="shared" si="341"/>
        <v>0</v>
      </c>
      <c r="AT1056">
        <f t="shared" si="342"/>
        <v>0</v>
      </c>
      <c r="AV1056" s="2" cm="1">
        <f t="array" ref="AV1056">TREND($AR1056:$AS1056,$AR$3:$AS$3,AV$1)</f>
        <v>0</v>
      </c>
      <c r="AW1056" s="2" cm="1">
        <f t="array" ref="AW1056">TREND($AR1056:$AS1056,$AR$3:$AS$3,AW$1)</f>
        <v>0</v>
      </c>
      <c r="AX1056" s="2" cm="1">
        <f t="array" ref="AX1056">TREND($AR1056:$AS1056,$AR$3:$AS$3,AX$1)</f>
        <v>0</v>
      </c>
      <c r="AY1056" s="2" cm="1">
        <f t="array" ref="AY1056">TREND($AR1056:$AS1056,$AR$3:$AS$3,AY$1)</f>
        <v>0</v>
      </c>
      <c r="AZ1056" s="2" cm="1">
        <f t="array" ref="AZ1056">TREND($AR1056:$AS1056,$AR$3:$AS$3,AZ$1)</f>
        <v>0</v>
      </c>
      <c r="BA1056" s="2" cm="1">
        <f t="array" ref="BA1056">TREND($AR1056:$AS1056,$AR$3:$AS$3,BA$1)</f>
        <v>0</v>
      </c>
      <c r="BB1056" s="2" cm="1">
        <f t="array" ref="BB1056">TREND($AR1056:$AS1056,$AR$3:$AS$3,BB$1)</f>
        <v>0</v>
      </c>
      <c r="BC1056" s="2" cm="1">
        <f t="array" ref="BC1056">TREND($AR1056:$AS1056,$AR$3:$AS$3,BC$1)</f>
        <v>0</v>
      </c>
      <c r="BD1056" s="2" cm="1">
        <f t="array" ref="BD1056">TREND($AR1056:$AS1056,$AR$3:$AS$3,BD$1)</f>
        <v>0</v>
      </c>
      <c r="BE1056" s="2" cm="1">
        <f t="array" ref="BE1056">TREND($AR1056:$AS1056,$AR$3:$AS$3,BE$1)</f>
        <v>0</v>
      </c>
      <c r="BF1056" s="20" cm="1">
        <f t="array" ref="BF1056">TREND($AS1056:$AT1056,$AS$3:$AT$3,BF$1)</f>
        <v>0</v>
      </c>
      <c r="BG1056" s="20" cm="1">
        <f t="array" ref="BG1056">TREND($AS1056:$AT1056,$AS$3:$AT$3,BG$1)</f>
        <v>0</v>
      </c>
      <c r="BH1056" s="20" cm="1">
        <f t="array" ref="BH1056">TREND($AS1056:$AT1056,$AS$3:$AT$3,BH$1)</f>
        <v>0</v>
      </c>
      <c r="BI1056" s="20" cm="1">
        <f t="array" ref="BI1056">TREND($AS1056:$AT1056,$AS$3:$AT$3,BI$1)</f>
        <v>0</v>
      </c>
      <c r="BJ1056" s="20" cm="1">
        <f t="array" ref="BJ1056">TREND($AS1056:$AT1056,$AS$3:$AT$3,BJ$1)</f>
        <v>0</v>
      </c>
      <c r="BK1056" s="20" cm="1">
        <f t="array" ref="BK1056">TREND($AS1056:$AT1056,$AS$3:$AT$3,BK$1)</f>
        <v>0</v>
      </c>
      <c r="BL1056" s="20" cm="1">
        <f t="array" ref="BL1056">TREND($AS1056:$AT1056,$AS$3:$AT$3,BL$1)</f>
        <v>0</v>
      </c>
      <c r="BM1056" s="20" cm="1">
        <f t="array" ref="BM1056">TREND($AS1056:$AT1056,$AS$3:$AT$3,BM$1)</f>
        <v>0</v>
      </c>
    </row>
    <row r="1057" spans="1:65" x14ac:dyDescent="0.35">
      <c r="A1057" t="str">
        <f>IF(BYDem!B1055="","\I:",BYDem!B1055)</f>
        <v>SouthAfrica</v>
      </c>
      <c r="B1057" t="str">
        <f>BYDem!E1055</f>
        <v>IMC</v>
      </c>
      <c r="C1057" t="str">
        <f t="shared" si="323"/>
        <v>IMC</v>
      </c>
      <c r="D1057" s="4">
        <f>SUMIFS(BYDem!$M$2:$M$2000,BYDem!$B$2:$B$2000,Demands!$A1057,BYDem!$E$2:$E$2000,Demands!$B1057)</f>
        <v>200.539767396305</v>
      </c>
      <c r="E1057" s="4">
        <f t="shared" si="324"/>
        <v>200.16033548940524</v>
      </c>
      <c r="F1057" s="4">
        <f t="shared" si="325"/>
        <v>207.511578300314</v>
      </c>
      <c r="G1057" s="4">
        <f t="shared" si="326"/>
        <v>214.00012962178315</v>
      </c>
      <c r="H1057" s="4">
        <f t="shared" si="327"/>
        <v>225.35585088776844</v>
      </c>
      <c r="I1057" s="4">
        <f t="shared" si="328"/>
        <v>239.6733393307602</v>
      </c>
      <c r="J1057" s="4">
        <f t="shared" si="329"/>
        <v>255.6252298614223</v>
      </c>
      <c r="K1057" s="4">
        <f t="shared" si="330"/>
        <v>272.13244837698215</v>
      </c>
      <c r="L1057" s="4">
        <f t="shared" si="331"/>
        <v>288.88960899549835</v>
      </c>
      <c r="M1057" s="4">
        <f t="shared" si="332"/>
        <v>305.70121701067728</v>
      </c>
      <c r="N1057" s="4">
        <f t="shared" si="333"/>
        <v>320.64348765215311</v>
      </c>
      <c r="O1057" s="4">
        <f t="shared" si="334"/>
        <v>333.51784559627487</v>
      </c>
      <c r="P1057" s="4">
        <f t="shared" si="335"/>
        <v>344.30280624409357</v>
      </c>
      <c r="Q1057" s="4">
        <f t="shared" si="336"/>
        <v>353.13503037253219</v>
      </c>
      <c r="R1057" s="4">
        <f t="shared" si="337"/>
        <v>360.18114806776038</v>
      </c>
      <c r="S1057" s="4">
        <f t="shared" si="338"/>
        <v>365.55073505838237</v>
      </c>
      <c r="T1057" s="4">
        <f t="shared" si="339"/>
        <v>369.33956935450925</v>
      </c>
      <c r="U1057" s="4">
        <f t="shared" si="340"/>
        <v>371.69974237364573</v>
      </c>
      <c r="W1057" s="5" t="str">
        <f>VLOOKUP(C1057&amp;A1057,Driver_elast!$A$2:$D$1161,4,FALSE)</f>
        <v>GDP</v>
      </c>
      <c r="X1057" s="5">
        <v>1</v>
      </c>
      <c r="Y1057" s="2">
        <f>SUMIFS('Growth rates'!D$4:D$999,'Growth rates'!$B$4:$B$999,Demands!$A1057,'Growth rates'!$C$4:$C$999,$W1057)</f>
        <v>1</v>
      </c>
      <c r="Z1057" s="2">
        <f>SUMIFS('Growth rates'!E$4:E$999,'Growth rates'!$B$4:$B$999,Demands!$A1057,'Growth rates'!$C$4:$C$999,$W1057)</f>
        <v>0.99490056601216359</v>
      </c>
      <c r="AA1057" s="2">
        <f>SUMIFS('Growth rates'!F$4:F$999,'Growth rates'!$B$4:$B$999,Demands!$A1057,'Growth rates'!$C$4:$C$999,$W1057)</f>
        <v>1.0933812503899265</v>
      </c>
      <c r="AB1057" s="2">
        <f>SUMIFS('Growth rates'!G$4:G$999,'Growth rates'!$B$4:$B$999,Demands!$A1057,'Growth rates'!$C$4:$C$999,$W1057)</f>
        <v>1.1855249542306774</v>
      </c>
      <c r="AC1057" s="2">
        <f>SUMIFS('Growth rates'!H$4:H$999,'Growth rates'!$B$4:$B$999,Demands!$A1057,'Growth rates'!$C$4:$C$999,$W1057)</f>
        <v>1.3550758232561941</v>
      </c>
      <c r="AD1057" s="2">
        <f>SUMIFS('Growth rates'!I$4:I$999,'Growth rates'!$B$4:$B$999,Demands!$A1057,'Growth rates'!$C$4:$C$999,$W1057)</f>
        <v>1.587109078353208</v>
      </c>
      <c r="AE1057" s="2">
        <f>SUMIFS('Growth rates'!J$4:J$999,'Growth rates'!$B$4:$B$999,Demands!$A1057,'Growth rates'!$C$4:$C$999,$W1057)</f>
        <v>1.8718093242490279</v>
      </c>
      <c r="AF1057" s="2">
        <f>SUMIFS('Growth rates'!K$4:K$999,'Growth rates'!$B$4:$B$999,Demands!$A1057,'Growth rates'!$C$4:$C$999,$W1057)</f>
        <v>2.1975863270737106</v>
      </c>
      <c r="AG1057" s="2">
        <f>SUMIFS('Growth rates'!L$4:L$999,'Growth rates'!$B$4:$B$999,Demands!$A1057,'Growth rates'!$C$4:$C$999,$W1057)</f>
        <v>2.5623022130623818</v>
      </c>
      <c r="AH1057" s="2">
        <f>SUMIFS('Growth rates'!M$4:M$999,'Growth rates'!$B$4:$B$999,Demands!$A1057,'Growth rates'!$C$4:$C$999,$W1057)</f>
        <v>2.964182143617788</v>
      </c>
      <c r="AI1057" s="2">
        <f>SUMIFS('Growth rates'!N$4:N$999,'Growth rates'!$B$4:$B$999,Demands!$A1057,'Growth rates'!$C$4:$C$999,$W1057)</f>
        <v>3.3980629519115548</v>
      </c>
      <c r="AJ1057" s="2">
        <f>SUMIFS('Growth rates'!O$4:O$999,'Growth rates'!$B$4:$B$999,Demands!$A1057,'Growth rates'!$C$4:$C$999,$W1057)</f>
        <v>3.8577192571063459</v>
      </c>
      <c r="AK1057" s="2">
        <f>SUMIFS('Growth rates'!P$4:P$999,'Growth rates'!$B$4:$B$999,Demands!$A1057,'Growth rates'!$C$4:$C$999,$W1057)</f>
        <v>4.3380282296146344</v>
      </c>
      <c r="AL1057" s="2">
        <f>SUMIFS('Growth rates'!Q$4:Q$999,'Growth rates'!$B$4:$B$999,Demands!$A1057,'Growth rates'!$C$4:$C$999,$W1057)</f>
        <v>4.8379007639335585</v>
      </c>
      <c r="AM1057" s="2">
        <f>SUMIFS('Growth rates'!R$4:R$999,'Growth rates'!$B$4:$B$999,Demands!$A1057,'Growth rates'!$C$4:$C$999,$W1057)</f>
        <v>5.3582377251086957</v>
      </c>
      <c r="AN1057" s="2">
        <f>SUMIFS('Growth rates'!S$4:S$999,'Growth rates'!$B$4:$B$999,Demands!$A1057,'Growth rates'!$C$4:$C$999,$W1057)</f>
        <v>5.8964709754728064</v>
      </c>
      <c r="AO1057" s="2">
        <f>SUMIFS('Growth rates'!T$4:T$999,'Growth rates'!$B$4:$B$999,Demands!$A1057,'Growth rates'!$C$4:$C$999,$W1057)</f>
        <v>6.4455280521307738</v>
      </c>
      <c r="AP1057" s="2">
        <f>SUMIFS('Growth rates'!U$4:U$999,'Growth rates'!$B$4:$B$999,Demands!$A1057,'Growth rates'!$C$4:$C$999,$W1057)</f>
        <v>7.0005819319279476</v>
      </c>
      <c r="AR1057">
        <f>VLOOKUP(C1057&amp;A1057,Driver_elast!$A$2:$E$1161,5,FALSE)</f>
        <v>0.37103199999999997</v>
      </c>
      <c r="AS1057">
        <f t="shared" si="341"/>
        <v>0.37103199999999997</v>
      </c>
      <c r="AT1057">
        <f t="shared" si="342"/>
        <v>7.4206399999999992E-2</v>
      </c>
      <c r="AV1057" s="2" cm="1">
        <f t="array" ref="AV1057">TREND($AR1057:$AS1057,$AR$3:$AS$3,AV$1)</f>
        <v>0.37103199999999997</v>
      </c>
      <c r="AW1057" s="2" cm="1">
        <f t="array" ref="AW1057">TREND($AR1057:$AS1057,$AR$3:$AS$3,AW$1)</f>
        <v>0.37103199999999997</v>
      </c>
      <c r="AX1057" s="2" cm="1">
        <f t="array" ref="AX1057">TREND($AR1057:$AS1057,$AR$3:$AS$3,AX$1)</f>
        <v>0.37103199999999997</v>
      </c>
      <c r="AY1057" s="2" cm="1">
        <f t="array" ref="AY1057">TREND($AR1057:$AS1057,$AR$3:$AS$3,AY$1)</f>
        <v>0.37103199999999997</v>
      </c>
      <c r="AZ1057" s="2" cm="1">
        <f t="array" ref="AZ1057">TREND($AR1057:$AS1057,$AR$3:$AS$3,AZ$1)</f>
        <v>0.37103199999999997</v>
      </c>
      <c r="BA1057" s="2" cm="1">
        <f t="array" ref="BA1057">TREND($AR1057:$AS1057,$AR$3:$AS$3,BA$1)</f>
        <v>0.37103199999999997</v>
      </c>
      <c r="BB1057" s="2" cm="1">
        <f t="array" ref="BB1057">TREND($AR1057:$AS1057,$AR$3:$AS$3,BB$1)</f>
        <v>0.37103199999999997</v>
      </c>
      <c r="BC1057" s="2" cm="1">
        <f t="array" ref="BC1057">TREND($AR1057:$AS1057,$AR$3:$AS$3,BC$1)</f>
        <v>0.37103199999999997</v>
      </c>
      <c r="BD1057" s="2" cm="1">
        <f t="array" ref="BD1057">TREND($AR1057:$AS1057,$AR$3:$AS$3,BD$1)</f>
        <v>0.37103199999999997</v>
      </c>
      <c r="BE1057" s="2" cm="1">
        <f t="array" ref="BE1057">TREND($AR1057:$AS1057,$AR$3:$AS$3,BE$1)</f>
        <v>0.37103199999999997</v>
      </c>
      <c r="BF1057" s="20" cm="1">
        <f t="array" ref="BF1057">TREND($AS1057:$AT1057,$AS$3:$AT$3,BF$1)</f>
        <v>0.33392879999999892</v>
      </c>
      <c r="BG1057" s="20" cm="1">
        <f t="array" ref="BG1057">TREND($AS1057:$AT1057,$AS$3:$AT$3,BG$1)</f>
        <v>0.29682560000000002</v>
      </c>
      <c r="BH1057" s="20" cm="1">
        <f t="array" ref="BH1057">TREND($AS1057:$AT1057,$AS$3:$AT$3,BH$1)</f>
        <v>0.25972239999999935</v>
      </c>
      <c r="BI1057" s="20" cm="1">
        <f t="array" ref="BI1057">TREND($AS1057:$AT1057,$AS$3:$AT$3,BI$1)</f>
        <v>0.22261920000000046</v>
      </c>
      <c r="BJ1057" s="20" cm="1">
        <f t="array" ref="BJ1057">TREND($AS1057:$AT1057,$AS$3:$AT$3,BJ$1)</f>
        <v>0.18551599999999979</v>
      </c>
      <c r="BK1057" s="20" cm="1">
        <f t="array" ref="BK1057">TREND($AS1057:$AT1057,$AS$3:$AT$3,BK$1)</f>
        <v>0.14841279999999912</v>
      </c>
      <c r="BL1057" s="20" cm="1">
        <f t="array" ref="BL1057">TREND($AS1057:$AT1057,$AS$3:$AT$3,BL$1)</f>
        <v>0.11130960000000023</v>
      </c>
      <c r="BM1057" s="20" cm="1">
        <f t="array" ref="BM1057">TREND($AS1057:$AT1057,$AS$3:$AT$3,BM$1)</f>
        <v>7.4206399999999562E-2</v>
      </c>
    </row>
    <row r="1058" spans="1:65" x14ac:dyDescent="0.35">
      <c r="A1058" t="str">
        <f>IF(BYDem!B1056="","\I:",BYDem!B1056)</f>
        <v>SouthAfrica</v>
      </c>
      <c r="B1058" t="str">
        <f>BYDem!E1056</f>
        <v>INF</v>
      </c>
      <c r="C1058" t="str">
        <f t="shared" si="323"/>
        <v>INF</v>
      </c>
      <c r="D1058" s="4">
        <f>SUMIFS(BYDem!$M$2:$M$2000,BYDem!$B$2:$B$2000,Demands!$A1058,BYDem!$E$2:$E$2000,Demands!$B1058)</f>
        <v>835.50300000000004</v>
      </c>
      <c r="E1058" s="4">
        <f t="shared" si="324"/>
        <v>828.49371032202089</v>
      </c>
      <c r="F1058" s="4">
        <f t="shared" si="325"/>
        <v>956.79662890931161</v>
      </c>
      <c r="G1058" s="4">
        <f t="shared" si="326"/>
        <v>1076.4448119134559</v>
      </c>
      <c r="H1058" s="4">
        <f t="shared" si="327"/>
        <v>1292.470493042521</v>
      </c>
      <c r="I1058" s="4">
        <f t="shared" si="328"/>
        <v>1585.1731474512819</v>
      </c>
      <c r="J1058" s="4">
        <f t="shared" si="329"/>
        <v>1938.3193924389418</v>
      </c>
      <c r="K1058" s="4">
        <f t="shared" si="330"/>
        <v>2330.0823636186956</v>
      </c>
      <c r="L1058" s="4">
        <f t="shared" si="331"/>
        <v>2747.9726467520049</v>
      </c>
      <c r="M1058" s="4">
        <f t="shared" si="332"/>
        <v>3178.97374053983</v>
      </c>
      <c r="N1058" s="4">
        <f t="shared" si="333"/>
        <v>3597.7624877677558</v>
      </c>
      <c r="O1058" s="4">
        <f t="shared" si="334"/>
        <v>3987.0982323961384</v>
      </c>
      <c r="P1058" s="4">
        <f t="shared" si="335"/>
        <v>4334.5904290444223</v>
      </c>
      <c r="Q1058" s="4">
        <f t="shared" si="336"/>
        <v>4634.2762662470277</v>
      </c>
      <c r="R1058" s="4">
        <f t="shared" si="337"/>
        <v>4883.4944031300593</v>
      </c>
      <c r="S1058" s="4">
        <f t="shared" si="338"/>
        <v>5079.7125778791724</v>
      </c>
      <c r="T1058" s="4">
        <f t="shared" si="339"/>
        <v>5221.613664980654</v>
      </c>
      <c r="U1058" s="4">
        <f t="shared" si="340"/>
        <v>5311.5450685866426</v>
      </c>
      <c r="W1058" s="5" t="str">
        <f>VLOOKUP(C1058&amp;A1058,Driver_elast!$A$2:$D$1161,4,FALSE)</f>
        <v>GDP</v>
      </c>
      <c r="X1058" s="5">
        <v>1</v>
      </c>
      <c r="Y1058" s="2">
        <f>SUMIFS('Growth rates'!D$4:D$999,'Growth rates'!$B$4:$B$999,Demands!$A1058,'Growth rates'!$C$4:$C$999,$W1058)</f>
        <v>1</v>
      </c>
      <c r="Z1058" s="2">
        <f>SUMIFS('Growth rates'!E$4:E$999,'Growth rates'!$B$4:$B$999,Demands!$A1058,'Growth rates'!$C$4:$C$999,$W1058)</f>
        <v>0.99490056601216359</v>
      </c>
      <c r="AA1058" s="2">
        <f>SUMIFS('Growth rates'!F$4:F$999,'Growth rates'!$B$4:$B$999,Demands!$A1058,'Growth rates'!$C$4:$C$999,$W1058)</f>
        <v>1.0933812503899265</v>
      </c>
      <c r="AB1058" s="2">
        <f>SUMIFS('Growth rates'!G$4:G$999,'Growth rates'!$B$4:$B$999,Demands!$A1058,'Growth rates'!$C$4:$C$999,$W1058)</f>
        <v>1.1855249542306774</v>
      </c>
      <c r="AC1058" s="2">
        <f>SUMIFS('Growth rates'!H$4:H$999,'Growth rates'!$B$4:$B$999,Demands!$A1058,'Growth rates'!$C$4:$C$999,$W1058)</f>
        <v>1.3550758232561941</v>
      </c>
      <c r="AD1058" s="2">
        <f>SUMIFS('Growth rates'!I$4:I$999,'Growth rates'!$B$4:$B$999,Demands!$A1058,'Growth rates'!$C$4:$C$999,$W1058)</f>
        <v>1.587109078353208</v>
      </c>
      <c r="AE1058" s="2">
        <f>SUMIFS('Growth rates'!J$4:J$999,'Growth rates'!$B$4:$B$999,Demands!$A1058,'Growth rates'!$C$4:$C$999,$W1058)</f>
        <v>1.8718093242490279</v>
      </c>
      <c r="AF1058" s="2">
        <f>SUMIFS('Growth rates'!K$4:K$999,'Growth rates'!$B$4:$B$999,Demands!$A1058,'Growth rates'!$C$4:$C$999,$W1058)</f>
        <v>2.1975863270737106</v>
      </c>
      <c r="AG1058" s="2">
        <f>SUMIFS('Growth rates'!L$4:L$999,'Growth rates'!$B$4:$B$999,Demands!$A1058,'Growth rates'!$C$4:$C$999,$W1058)</f>
        <v>2.5623022130623818</v>
      </c>
      <c r="AH1058" s="2">
        <f>SUMIFS('Growth rates'!M$4:M$999,'Growth rates'!$B$4:$B$999,Demands!$A1058,'Growth rates'!$C$4:$C$999,$W1058)</f>
        <v>2.964182143617788</v>
      </c>
      <c r="AI1058" s="2">
        <f>SUMIFS('Growth rates'!N$4:N$999,'Growth rates'!$B$4:$B$999,Demands!$A1058,'Growth rates'!$C$4:$C$999,$W1058)</f>
        <v>3.3980629519115548</v>
      </c>
      <c r="AJ1058" s="2">
        <f>SUMIFS('Growth rates'!O$4:O$999,'Growth rates'!$B$4:$B$999,Demands!$A1058,'Growth rates'!$C$4:$C$999,$W1058)</f>
        <v>3.8577192571063459</v>
      </c>
      <c r="AK1058" s="2">
        <f>SUMIFS('Growth rates'!P$4:P$999,'Growth rates'!$B$4:$B$999,Demands!$A1058,'Growth rates'!$C$4:$C$999,$W1058)</f>
        <v>4.3380282296146344</v>
      </c>
      <c r="AL1058" s="2">
        <f>SUMIFS('Growth rates'!Q$4:Q$999,'Growth rates'!$B$4:$B$999,Demands!$A1058,'Growth rates'!$C$4:$C$999,$W1058)</f>
        <v>4.8379007639335585</v>
      </c>
      <c r="AM1058" s="2">
        <f>SUMIFS('Growth rates'!R$4:R$999,'Growth rates'!$B$4:$B$999,Demands!$A1058,'Growth rates'!$C$4:$C$999,$W1058)</f>
        <v>5.3582377251086957</v>
      </c>
      <c r="AN1058" s="2">
        <f>SUMIFS('Growth rates'!S$4:S$999,'Growth rates'!$B$4:$B$999,Demands!$A1058,'Growth rates'!$C$4:$C$999,$W1058)</f>
        <v>5.8964709754728064</v>
      </c>
      <c r="AO1058" s="2">
        <f>SUMIFS('Growth rates'!T$4:T$999,'Growth rates'!$B$4:$B$999,Demands!$A1058,'Growth rates'!$C$4:$C$999,$W1058)</f>
        <v>6.4455280521307738</v>
      </c>
      <c r="AP1058" s="2">
        <f>SUMIFS('Growth rates'!U$4:U$999,'Growth rates'!$B$4:$B$999,Demands!$A1058,'Growth rates'!$C$4:$C$999,$W1058)</f>
        <v>7.0005819319279476</v>
      </c>
      <c r="AR1058">
        <f>VLOOKUP(C1058&amp;A1058,Driver_elast!$A$2:$E$1161,5,FALSE)</f>
        <v>1.661273</v>
      </c>
      <c r="AS1058">
        <f t="shared" si="341"/>
        <v>1</v>
      </c>
      <c r="AT1058">
        <f t="shared" si="342"/>
        <v>0.2</v>
      </c>
      <c r="AV1058" s="2" cm="1">
        <f t="array" ref="AV1058">TREND($AR1058:$AS1058,$AR$3:$AS$3,AV$1)</f>
        <v>1.6612730000000013</v>
      </c>
      <c r="AW1058" s="2" cm="1">
        <f t="array" ref="AW1058">TREND($AR1058:$AS1058,$AR$3:$AS$3,AW$1)</f>
        <v>1.6451443902438996</v>
      </c>
      <c r="AX1058" s="2" cm="1">
        <f t="array" ref="AX1058">TREND($AR1058:$AS1058,$AR$3:$AS$3,AX$1)</f>
        <v>1.5645013414634121</v>
      </c>
      <c r="AY1058" s="2" cm="1">
        <f t="array" ref="AY1058">TREND($AR1058:$AS1058,$AR$3:$AS$3,AY$1)</f>
        <v>1.4838582926829247</v>
      </c>
      <c r="AZ1058" s="2" cm="1">
        <f t="array" ref="AZ1058">TREND($AR1058:$AS1058,$AR$3:$AS$3,AZ$1)</f>
        <v>1.4032152439024372</v>
      </c>
      <c r="BA1058" s="2" cm="1">
        <f t="array" ref="BA1058">TREND($AR1058:$AS1058,$AR$3:$AS$3,BA$1)</f>
        <v>1.3225721951219498</v>
      </c>
      <c r="BB1058" s="2" cm="1">
        <f t="array" ref="BB1058">TREND($AR1058:$AS1058,$AR$3:$AS$3,BB$1)</f>
        <v>1.2419291463414623</v>
      </c>
      <c r="BC1058" s="2" cm="1">
        <f t="array" ref="BC1058">TREND($AR1058:$AS1058,$AR$3:$AS$3,BC$1)</f>
        <v>1.1612860975609749</v>
      </c>
      <c r="BD1058" s="2" cm="1">
        <f t="array" ref="BD1058">TREND($AR1058:$AS1058,$AR$3:$AS$3,BD$1)</f>
        <v>1.0806430487804874</v>
      </c>
      <c r="BE1058" s="2" cm="1">
        <f t="array" ref="BE1058">TREND($AR1058:$AS1058,$AR$3:$AS$3,BE$1)</f>
        <v>1</v>
      </c>
      <c r="BF1058" s="20" cm="1">
        <f t="array" ref="BF1058">TREND($AS1058:$AT1058,$AS$3:$AT$3,BF$1)</f>
        <v>0.90000000000000568</v>
      </c>
      <c r="BG1058" s="20" cm="1">
        <f t="array" ref="BG1058">TREND($AS1058:$AT1058,$AS$3:$AT$3,BG$1)</f>
        <v>0.80000000000000426</v>
      </c>
      <c r="BH1058" s="20" cm="1">
        <f t="array" ref="BH1058">TREND($AS1058:$AT1058,$AS$3:$AT$3,BH$1)</f>
        <v>0.70000000000000284</v>
      </c>
      <c r="BI1058" s="20" cm="1">
        <f t="array" ref="BI1058">TREND($AS1058:$AT1058,$AS$3:$AT$3,BI$1)</f>
        <v>0.60000000000000142</v>
      </c>
      <c r="BJ1058" s="20" cm="1">
        <f t="array" ref="BJ1058">TREND($AS1058:$AT1058,$AS$3:$AT$3,BJ$1)</f>
        <v>0.5</v>
      </c>
      <c r="BK1058" s="20" cm="1">
        <f t="array" ref="BK1058">TREND($AS1058:$AT1058,$AS$3:$AT$3,BK$1)</f>
        <v>0.40000000000000568</v>
      </c>
      <c r="BL1058" s="20" cm="1">
        <f t="array" ref="BL1058">TREND($AS1058:$AT1058,$AS$3:$AT$3,BL$1)</f>
        <v>0.30000000000000426</v>
      </c>
      <c r="BM1058" s="20" cm="1">
        <f t="array" ref="BM1058">TREND($AS1058:$AT1058,$AS$3:$AT$3,BM$1)</f>
        <v>0.20000000000000284</v>
      </c>
    </row>
    <row r="1059" spans="1:65" x14ac:dyDescent="0.35">
      <c r="A1059" t="str">
        <f>IF(BYDem!B1057="","\I:",BYDem!B1057)</f>
        <v>SouthAfrica</v>
      </c>
      <c r="B1059" t="str">
        <f>BYDem!E1057</f>
        <v>INM</v>
      </c>
      <c r="C1059" t="str">
        <f t="shared" si="323"/>
        <v>INM</v>
      </c>
      <c r="D1059" s="4">
        <f>SUMIFS(BYDem!$M$2:$M$2000,BYDem!$B$2:$B$2000,Demands!$A1059,BYDem!$E$2:$E$2000,Demands!$B1059)</f>
        <v>16.2</v>
      </c>
      <c r="E1059" s="4">
        <f t="shared" si="324"/>
        <v>16.120043455384323</v>
      </c>
      <c r="F1059" s="4">
        <f t="shared" si="325"/>
        <v>17.664425049207122</v>
      </c>
      <c r="G1059" s="4">
        <f t="shared" si="326"/>
        <v>19.105247868841069</v>
      </c>
      <c r="H1059" s="4">
        <f t="shared" si="327"/>
        <v>21.749841973174917</v>
      </c>
      <c r="I1059" s="4">
        <f t="shared" si="328"/>
        <v>25.354464316516463</v>
      </c>
      <c r="J1059" s="4">
        <f t="shared" si="329"/>
        <v>29.756489618151011</v>
      </c>
      <c r="K1059" s="4">
        <f t="shared" si="330"/>
        <v>34.769026046599812</v>
      </c>
      <c r="L1059" s="4">
        <f t="shared" si="331"/>
        <v>40.353963195953249</v>
      </c>
      <c r="M1059" s="4">
        <f t="shared" si="332"/>
        <v>46.479853126078389</v>
      </c>
      <c r="N1059" s="4">
        <f t="shared" si="333"/>
        <v>52.406237819930809</v>
      </c>
      <c r="O1059" s="4">
        <f t="shared" si="334"/>
        <v>57.89521974387182</v>
      </c>
      <c r="P1059" s="4">
        <f t="shared" si="335"/>
        <v>62.778907128723283</v>
      </c>
      <c r="Q1059" s="4">
        <f t="shared" si="336"/>
        <v>66.979870852349379</v>
      </c>
      <c r="R1059" s="4">
        <f t="shared" si="337"/>
        <v>70.466125123899744</v>
      </c>
      <c r="S1059" s="4">
        <f t="shared" si="338"/>
        <v>73.206474629959843</v>
      </c>
      <c r="T1059" s="4">
        <f t="shared" si="339"/>
        <v>75.185781376528041</v>
      </c>
      <c r="U1059" s="4">
        <f t="shared" si="340"/>
        <v>76.439093907079851</v>
      </c>
      <c r="W1059" s="5" t="str">
        <f>VLOOKUP(C1059&amp;A1059,Driver_elast!$A$2:$D$1161,4,FALSE)</f>
        <v>GDP</v>
      </c>
      <c r="X1059" s="5">
        <v>1</v>
      </c>
      <c r="Y1059" s="2">
        <f>SUMIFS('Growth rates'!D$4:D$999,'Growth rates'!$B$4:$B$999,Demands!$A1059,'Growth rates'!$C$4:$C$999,$W1059)</f>
        <v>1</v>
      </c>
      <c r="Z1059" s="2">
        <f>SUMIFS('Growth rates'!E$4:E$999,'Growth rates'!$B$4:$B$999,Demands!$A1059,'Growth rates'!$C$4:$C$999,$W1059)</f>
        <v>0.99490056601216359</v>
      </c>
      <c r="AA1059" s="2">
        <f>SUMIFS('Growth rates'!F$4:F$999,'Growth rates'!$B$4:$B$999,Demands!$A1059,'Growth rates'!$C$4:$C$999,$W1059)</f>
        <v>1.0933812503899265</v>
      </c>
      <c r="AB1059" s="2">
        <f>SUMIFS('Growth rates'!G$4:G$999,'Growth rates'!$B$4:$B$999,Demands!$A1059,'Growth rates'!$C$4:$C$999,$W1059)</f>
        <v>1.1855249542306774</v>
      </c>
      <c r="AC1059" s="2">
        <f>SUMIFS('Growth rates'!H$4:H$999,'Growth rates'!$B$4:$B$999,Demands!$A1059,'Growth rates'!$C$4:$C$999,$W1059)</f>
        <v>1.3550758232561941</v>
      </c>
      <c r="AD1059" s="2">
        <f>SUMIFS('Growth rates'!I$4:I$999,'Growth rates'!$B$4:$B$999,Demands!$A1059,'Growth rates'!$C$4:$C$999,$W1059)</f>
        <v>1.587109078353208</v>
      </c>
      <c r="AE1059" s="2">
        <f>SUMIFS('Growth rates'!J$4:J$999,'Growth rates'!$B$4:$B$999,Demands!$A1059,'Growth rates'!$C$4:$C$999,$W1059)</f>
        <v>1.8718093242490279</v>
      </c>
      <c r="AF1059" s="2">
        <f>SUMIFS('Growth rates'!K$4:K$999,'Growth rates'!$B$4:$B$999,Demands!$A1059,'Growth rates'!$C$4:$C$999,$W1059)</f>
        <v>2.1975863270737106</v>
      </c>
      <c r="AG1059" s="2">
        <f>SUMIFS('Growth rates'!L$4:L$999,'Growth rates'!$B$4:$B$999,Demands!$A1059,'Growth rates'!$C$4:$C$999,$W1059)</f>
        <v>2.5623022130623818</v>
      </c>
      <c r="AH1059" s="2">
        <f>SUMIFS('Growth rates'!M$4:M$999,'Growth rates'!$B$4:$B$999,Demands!$A1059,'Growth rates'!$C$4:$C$999,$W1059)</f>
        <v>2.964182143617788</v>
      </c>
      <c r="AI1059" s="2">
        <f>SUMIFS('Growth rates'!N$4:N$999,'Growth rates'!$B$4:$B$999,Demands!$A1059,'Growth rates'!$C$4:$C$999,$W1059)</f>
        <v>3.3980629519115548</v>
      </c>
      <c r="AJ1059" s="2">
        <f>SUMIFS('Growth rates'!O$4:O$999,'Growth rates'!$B$4:$B$999,Demands!$A1059,'Growth rates'!$C$4:$C$999,$W1059)</f>
        <v>3.8577192571063459</v>
      </c>
      <c r="AK1059" s="2">
        <f>SUMIFS('Growth rates'!P$4:P$999,'Growth rates'!$B$4:$B$999,Demands!$A1059,'Growth rates'!$C$4:$C$999,$W1059)</f>
        <v>4.3380282296146344</v>
      </c>
      <c r="AL1059" s="2">
        <f>SUMIFS('Growth rates'!Q$4:Q$999,'Growth rates'!$B$4:$B$999,Demands!$A1059,'Growth rates'!$C$4:$C$999,$W1059)</f>
        <v>4.8379007639335585</v>
      </c>
      <c r="AM1059" s="2">
        <f>SUMIFS('Growth rates'!R$4:R$999,'Growth rates'!$B$4:$B$999,Demands!$A1059,'Growth rates'!$C$4:$C$999,$W1059)</f>
        <v>5.3582377251086957</v>
      </c>
      <c r="AN1059" s="2">
        <f>SUMIFS('Growth rates'!S$4:S$999,'Growth rates'!$B$4:$B$999,Demands!$A1059,'Growth rates'!$C$4:$C$999,$W1059)</f>
        <v>5.8964709754728064</v>
      </c>
      <c r="AO1059" s="2">
        <f>SUMIFS('Growth rates'!T$4:T$999,'Growth rates'!$B$4:$B$999,Demands!$A1059,'Growth rates'!$C$4:$C$999,$W1059)</f>
        <v>6.4455280521307738</v>
      </c>
      <c r="AP1059" s="2">
        <f>SUMIFS('Growth rates'!U$4:U$999,'Growth rates'!$B$4:$B$999,Demands!$A1059,'Growth rates'!$C$4:$C$999,$W1059)</f>
        <v>7.0005819319279476</v>
      </c>
      <c r="AR1059">
        <f>VLOOKUP(C1059&amp;A1059,Driver_elast!$A$2:$E$1161,5,FALSE)</f>
        <v>0.96787000000000001</v>
      </c>
      <c r="AS1059">
        <f t="shared" si="341"/>
        <v>0.96787000000000001</v>
      </c>
      <c r="AT1059">
        <f t="shared" si="342"/>
        <v>0.193574</v>
      </c>
      <c r="AV1059" s="2" cm="1">
        <f t="array" ref="AV1059">TREND($AR1059:$AS1059,$AR$3:$AS$3,AV$1)</f>
        <v>0.96787000000000001</v>
      </c>
      <c r="AW1059" s="2" cm="1">
        <f t="array" ref="AW1059">TREND($AR1059:$AS1059,$AR$3:$AS$3,AW$1)</f>
        <v>0.96787000000000001</v>
      </c>
      <c r="AX1059" s="2" cm="1">
        <f t="array" ref="AX1059">TREND($AR1059:$AS1059,$AR$3:$AS$3,AX$1)</f>
        <v>0.96787000000000001</v>
      </c>
      <c r="AY1059" s="2" cm="1">
        <f t="array" ref="AY1059">TREND($AR1059:$AS1059,$AR$3:$AS$3,AY$1)</f>
        <v>0.96787000000000001</v>
      </c>
      <c r="AZ1059" s="2" cm="1">
        <f t="array" ref="AZ1059">TREND($AR1059:$AS1059,$AR$3:$AS$3,AZ$1)</f>
        <v>0.96787000000000001</v>
      </c>
      <c r="BA1059" s="2" cm="1">
        <f t="array" ref="BA1059">TREND($AR1059:$AS1059,$AR$3:$AS$3,BA$1)</f>
        <v>0.96787000000000001</v>
      </c>
      <c r="BB1059" s="2" cm="1">
        <f t="array" ref="BB1059">TREND($AR1059:$AS1059,$AR$3:$AS$3,BB$1)</f>
        <v>0.96787000000000001</v>
      </c>
      <c r="BC1059" s="2" cm="1">
        <f t="array" ref="BC1059">TREND($AR1059:$AS1059,$AR$3:$AS$3,BC$1)</f>
        <v>0.96787000000000001</v>
      </c>
      <c r="BD1059" s="2" cm="1">
        <f t="array" ref="BD1059">TREND($AR1059:$AS1059,$AR$3:$AS$3,BD$1)</f>
        <v>0.96787000000000001</v>
      </c>
      <c r="BE1059" s="2" cm="1">
        <f t="array" ref="BE1059">TREND($AR1059:$AS1059,$AR$3:$AS$3,BE$1)</f>
        <v>0.96787000000000001</v>
      </c>
      <c r="BF1059" s="20" cm="1">
        <f t="array" ref="BF1059">TREND($AS1059:$AT1059,$AS$3:$AT$3,BF$1)</f>
        <v>0.87108300000000582</v>
      </c>
      <c r="BG1059" s="20" cm="1">
        <f t="array" ref="BG1059">TREND($AS1059:$AT1059,$AS$3:$AT$3,BG$1)</f>
        <v>0.77429600000000676</v>
      </c>
      <c r="BH1059" s="20" cm="1">
        <f t="array" ref="BH1059">TREND($AS1059:$AT1059,$AS$3:$AT$3,BH$1)</f>
        <v>0.67750900000000058</v>
      </c>
      <c r="BI1059" s="20" cm="1">
        <f t="array" ref="BI1059">TREND($AS1059:$AT1059,$AS$3:$AT$3,BI$1)</f>
        <v>0.58072200000000151</v>
      </c>
      <c r="BJ1059" s="20" cm="1">
        <f t="array" ref="BJ1059">TREND($AS1059:$AT1059,$AS$3:$AT$3,BJ$1)</f>
        <v>0.48393500000000245</v>
      </c>
      <c r="BK1059" s="20" cm="1">
        <f t="array" ref="BK1059">TREND($AS1059:$AT1059,$AS$3:$AT$3,BK$1)</f>
        <v>0.38714800000000338</v>
      </c>
      <c r="BL1059" s="20" cm="1">
        <f t="array" ref="BL1059">TREND($AS1059:$AT1059,$AS$3:$AT$3,BL$1)</f>
        <v>0.29036100000000431</v>
      </c>
      <c r="BM1059" s="20" cm="1">
        <f t="array" ref="BM1059">TREND($AS1059:$AT1059,$AS$3:$AT$3,BM$1)</f>
        <v>0.19357400000000524</v>
      </c>
    </row>
    <row r="1060" spans="1:65" x14ac:dyDescent="0.35">
      <c r="A1060" t="str">
        <f>IF(BYDem!B1058="","\I:",BYDem!B1058)</f>
        <v>SouthAfrica</v>
      </c>
      <c r="B1060" t="str">
        <f>BYDem!E1058</f>
        <v>IOI</v>
      </c>
      <c r="C1060" t="str">
        <f t="shared" ref="C1060:C1123" si="343">B1060</f>
        <v>IOI</v>
      </c>
      <c r="D1060" s="4">
        <f>SUMIFS(BYDem!$M$2:$M$2000,BYDem!$B$2:$B$2000,Demands!$A1060,BYDem!$E$2:$E$2000,Demands!$B1060)</f>
        <v>269.48785017316101</v>
      </c>
      <c r="E1060" s="4">
        <f t="shared" si="324"/>
        <v>268.97796482620413</v>
      </c>
      <c r="F1060" s="4">
        <f t="shared" si="325"/>
        <v>278.85665695262776</v>
      </c>
      <c r="G1060" s="4">
        <f t="shared" si="326"/>
        <v>287.57605345469614</v>
      </c>
      <c r="H1060" s="4">
        <f t="shared" si="327"/>
        <v>302.83601386488465</v>
      </c>
      <c r="I1060" s="4">
        <f t="shared" si="328"/>
        <v>322.07603408868403</v>
      </c>
      <c r="J1060" s="4">
        <f t="shared" si="329"/>
        <v>343.51238430051211</v>
      </c>
      <c r="K1060" s="4">
        <f t="shared" si="330"/>
        <v>365.69499121111926</v>
      </c>
      <c r="L1060" s="4">
        <f t="shared" si="331"/>
        <v>388.21347344893945</v>
      </c>
      <c r="M1060" s="4">
        <f t="shared" si="332"/>
        <v>410.80512278007325</v>
      </c>
      <c r="N1060" s="4">
        <f t="shared" si="333"/>
        <v>430.88473314443161</v>
      </c>
      <c r="O1060" s="4">
        <f t="shared" si="334"/>
        <v>448.18545653594111</v>
      </c>
      <c r="P1060" s="4">
        <f t="shared" si="335"/>
        <v>462.67842168154823</v>
      </c>
      <c r="Q1060" s="4">
        <f t="shared" si="336"/>
        <v>474.54727504426683</v>
      </c>
      <c r="R1060" s="4">
        <f t="shared" si="337"/>
        <v>484.01593622009057</v>
      </c>
      <c r="S1060" s="4">
        <f t="shared" si="338"/>
        <v>491.23165444499938</v>
      </c>
      <c r="T1060" s="4">
        <f t="shared" si="339"/>
        <v>496.3231374081156</v>
      </c>
      <c r="U1060" s="4">
        <f t="shared" si="340"/>
        <v>499.49476746045758</v>
      </c>
      <c r="W1060" s="5" t="str">
        <f>VLOOKUP(C1060&amp;A1060,Driver_elast!$A$2:$D$1161,4,FALSE)</f>
        <v>GDP</v>
      </c>
      <c r="X1060" s="5">
        <v>1</v>
      </c>
      <c r="Y1060" s="2">
        <f>SUMIFS('Growth rates'!D$4:D$999,'Growth rates'!$B$4:$B$999,Demands!$A1060,'Growth rates'!$C$4:$C$999,$W1060)</f>
        <v>1</v>
      </c>
      <c r="Z1060" s="2">
        <f>SUMIFS('Growth rates'!E$4:E$999,'Growth rates'!$B$4:$B$999,Demands!$A1060,'Growth rates'!$C$4:$C$999,$W1060)</f>
        <v>0.99490056601216359</v>
      </c>
      <c r="AA1060" s="2">
        <f>SUMIFS('Growth rates'!F$4:F$999,'Growth rates'!$B$4:$B$999,Demands!$A1060,'Growth rates'!$C$4:$C$999,$W1060)</f>
        <v>1.0933812503899265</v>
      </c>
      <c r="AB1060" s="2">
        <f>SUMIFS('Growth rates'!G$4:G$999,'Growth rates'!$B$4:$B$999,Demands!$A1060,'Growth rates'!$C$4:$C$999,$W1060)</f>
        <v>1.1855249542306774</v>
      </c>
      <c r="AC1060" s="2">
        <f>SUMIFS('Growth rates'!H$4:H$999,'Growth rates'!$B$4:$B$999,Demands!$A1060,'Growth rates'!$C$4:$C$999,$W1060)</f>
        <v>1.3550758232561941</v>
      </c>
      <c r="AD1060" s="2">
        <f>SUMIFS('Growth rates'!I$4:I$999,'Growth rates'!$B$4:$B$999,Demands!$A1060,'Growth rates'!$C$4:$C$999,$W1060)</f>
        <v>1.587109078353208</v>
      </c>
      <c r="AE1060" s="2">
        <f>SUMIFS('Growth rates'!J$4:J$999,'Growth rates'!$B$4:$B$999,Demands!$A1060,'Growth rates'!$C$4:$C$999,$W1060)</f>
        <v>1.8718093242490279</v>
      </c>
      <c r="AF1060" s="2">
        <f>SUMIFS('Growth rates'!K$4:K$999,'Growth rates'!$B$4:$B$999,Demands!$A1060,'Growth rates'!$C$4:$C$999,$W1060)</f>
        <v>2.1975863270737106</v>
      </c>
      <c r="AG1060" s="2">
        <f>SUMIFS('Growth rates'!L$4:L$999,'Growth rates'!$B$4:$B$999,Demands!$A1060,'Growth rates'!$C$4:$C$999,$W1060)</f>
        <v>2.5623022130623818</v>
      </c>
      <c r="AH1060" s="2">
        <f>SUMIFS('Growth rates'!M$4:M$999,'Growth rates'!$B$4:$B$999,Demands!$A1060,'Growth rates'!$C$4:$C$999,$W1060)</f>
        <v>2.964182143617788</v>
      </c>
      <c r="AI1060" s="2">
        <f>SUMIFS('Growth rates'!N$4:N$999,'Growth rates'!$B$4:$B$999,Demands!$A1060,'Growth rates'!$C$4:$C$999,$W1060)</f>
        <v>3.3980629519115548</v>
      </c>
      <c r="AJ1060" s="2">
        <f>SUMIFS('Growth rates'!O$4:O$999,'Growth rates'!$B$4:$B$999,Demands!$A1060,'Growth rates'!$C$4:$C$999,$W1060)</f>
        <v>3.8577192571063459</v>
      </c>
      <c r="AK1060" s="2">
        <f>SUMIFS('Growth rates'!P$4:P$999,'Growth rates'!$B$4:$B$999,Demands!$A1060,'Growth rates'!$C$4:$C$999,$W1060)</f>
        <v>4.3380282296146344</v>
      </c>
      <c r="AL1060" s="2">
        <f>SUMIFS('Growth rates'!Q$4:Q$999,'Growth rates'!$B$4:$B$999,Demands!$A1060,'Growth rates'!$C$4:$C$999,$W1060)</f>
        <v>4.8379007639335585</v>
      </c>
      <c r="AM1060" s="2">
        <f>SUMIFS('Growth rates'!R$4:R$999,'Growth rates'!$B$4:$B$999,Demands!$A1060,'Growth rates'!$C$4:$C$999,$W1060)</f>
        <v>5.3582377251086957</v>
      </c>
      <c r="AN1060" s="2">
        <f>SUMIFS('Growth rates'!S$4:S$999,'Growth rates'!$B$4:$B$999,Demands!$A1060,'Growth rates'!$C$4:$C$999,$W1060)</f>
        <v>5.8964709754728064</v>
      </c>
      <c r="AO1060" s="2">
        <f>SUMIFS('Growth rates'!T$4:T$999,'Growth rates'!$B$4:$B$999,Demands!$A1060,'Growth rates'!$C$4:$C$999,$W1060)</f>
        <v>6.4455280521307738</v>
      </c>
      <c r="AP1060" s="2">
        <f>SUMIFS('Growth rates'!U$4:U$999,'Growth rates'!$B$4:$B$999,Demands!$A1060,'Growth rates'!$C$4:$C$999,$W1060)</f>
        <v>7.0005819319279476</v>
      </c>
      <c r="AR1060">
        <f>VLOOKUP(C1060&amp;A1060,Driver_elast!$A$2:$E$1161,5,FALSE)</f>
        <v>0.37103199999999997</v>
      </c>
      <c r="AS1060">
        <f t="shared" si="341"/>
        <v>0.37103199999999997</v>
      </c>
      <c r="AT1060">
        <f t="shared" si="342"/>
        <v>7.4206399999999992E-2</v>
      </c>
      <c r="AV1060" s="2" cm="1">
        <f t="array" ref="AV1060">TREND($AR1060:$AS1060,$AR$3:$AS$3,AV$1)</f>
        <v>0.37103199999999997</v>
      </c>
      <c r="AW1060" s="2" cm="1">
        <f t="array" ref="AW1060">TREND($AR1060:$AS1060,$AR$3:$AS$3,AW$1)</f>
        <v>0.37103199999999997</v>
      </c>
      <c r="AX1060" s="2" cm="1">
        <f t="array" ref="AX1060">TREND($AR1060:$AS1060,$AR$3:$AS$3,AX$1)</f>
        <v>0.37103199999999997</v>
      </c>
      <c r="AY1060" s="2" cm="1">
        <f t="array" ref="AY1060">TREND($AR1060:$AS1060,$AR$3:$AS$3,AY$1)</f>
        <v>0.37103199999999997</v>
      </c>
      <c r="AZ1060" s="2" cm="1">
        <f t="array" ref="AZ1060">TREND($AR1060:$AS1060,$AR$3:$AS$3,AZ$1)</f>
        <v>0.37103199999999997</v>
      </c>
      <c r="BA1060" s="2" cm="1">
        <f t="array" ref="BA1060">TREND($AR1060:$AS1060,$AR$3:$AS$3,BA$1)</f>
        <v>0.37103199999999997</v>
      </c>
      <c r="BB1060" s="2" cm="1">
        <f t="array" ref="BB1060">TREND($AR1060:$AS1060,$AR$3:$AS$3,BB$1)</f>
        <v>0.37103199999999997</v>
      </c>
      <c r="BC1060" s="2" cm="1">
        <f t="array" ref="BC1060">TREND($AR1060:$AS1060,$AR$3:$AS$3,BC$1)</f>
        <v>0.37103199999999997</v>
      </c>
      <c r="BD1060" s="2" cm="1">
        <f t="array" ref="BD1060">TREND($AR1060:$AS1060,$AR$3:$AS$3,BD$1)</f>
        <v>0.37103199999999997</v>
      </c>
      <c r="BE1060" s="2" cm="1">
        <f t="array" ref="BE1060">TREND($AR1060:$AS1060,$AR$3:$AS$3,BE$1)</f>
        <v>0.37103199999999997</v>
      </c>
      <c r="BF1060" s="20" cm="1">
        <f t="array" ref="BF1060">TREND($AS1060:$AT1060,$AS$3:$AT$3,BF$1)</f>
        <v>0.33392879999999892</v>
      </c>
      <c r="BG1060" s="20" cm="1">
        <f t="array" ref="BG1060">TREND($AS1060:$AT1060,$AS$3:$AT$3,BG$1)</f>
        <v>0.29682560000000002</v>
      </c>
      <c r="BH1060" s="20" cm="1">
        <f t="array" ref="BH1060">TREND($AS1060:$AT1060,$AS$3:$AT$3,BH$1)</f>
        <v>0.25972239999999935</v>
      </c>
      <c r="BI1060" s="20" cm="1">
        <f t="array" ref="BI1060">TREND($AS1060:$AT1060,$AS$3:$AT$3,BI$1)</f>
        <v>0.22261920000000046</v>
      </c>
      <c r="BJ1060" s="20" cm="1">
        <f t="array" ref="BJ1060">TREND($AS1060:$AT1060,$AS$3:$AT$3,BJ$1)</f>
        <v>0.18551599999999979</v>
      </c>
      <c r="BK1060" s="20" cm="1">
        <f t="array" ref="BK1060">TREND($AS1060:$AT1060,$AS$3:$AT$3,BK$1)</f>
        <v>0.14841279999999912</v>
      </c>
      <c r="BL1060" s="20" cm="1">
        <f t="array" ref="BL1060">TREND($AS1060:$AT1060,$AS$3:$AT$3,BL$1)</f>
        <v>0.11130960000000023</v>
      </c>
      <c r="BM1060" s="20" cm="1">
        <f t="array" ref="BM1060">TREND($AS1060:$AT1060,$AS$3:$AT$3,BM$1)</f>
        <v>7.4206399999999562E-2</v>
      </c>
    </row>
    <row r="1061" spans="1:65" x14ac:dyDescent="0.35">
      <c r="A1061" t="str">
        <f>IF(BYDem!B1059="","\I:",BYDem!B1059)</f>
        <v>SouthAfrica</v>
      </c>
      <c r="B1061" t="str">
        <f>BYDem!E1059</f>
        <v>ITM</v>
      </c>
      <c r="C1061" t="str">
        <f t="shared" si="343"/>
        <v>ITM</v>
      </c>
      <c r="D1061" s="4">
        <f>SUMIFS(BYDem!$M$2:$M$2000,BYDem!$B$2:$B$2000,Demands!$A1061,BYDem!$E$2:$E$2000,Demands!$B1061)</f>
        <v>2.7020847548996998</v>
      </c>
      <c r="E1061" s="4">
        <f t="shared" si="324"/>
        <v>2.6969722668158265</v>
      </c>
      <c r="F1061" s="4">
        <f t="shared" si="325"/>
        <v>2.7960233497347975</v>
      </c>
      <c r="G1061" s="4">
        <f t="shared" si="326"/>
        <v>2.8834504762083126</v>
      </c>
      <c r="H1061" s="4">
        <f t="shared" si="327"/>
        <v>3.0364581400352657</v>
      </c>
      <c r="I1061" s="4">
        <f t="shared" si="328"/>
        <v>3.2293728309843566</v>
      </c>
      <c r="J1061" s="4">
        <f t="shared" si="329"/>
        <v>3.4443095528842602</v>
      </c>
      <c r="K1061" s="4">
        <f t="shared" si="330"/>
        <v>3.6667287970860674</v>
      </c>
      <c r="L1061" s="4">
        <f t="shared" si="331"/>
        <v>3.8925157760507823</v>
      </c>
      <c r="M1061" s="4">
        <f t="shared" si="332"/>
        <v>4.1190363824769056</v>
      </c>
      <c r="N1061" s="4">
        <f t="shared" si="333"/>
        <v>4.3203694259332082</v>
      </c>
      <c r="O1061" s="4">
        <f t="shared" si="334"/>
        <v>4.4938392906966707</v>
      </c>
      <c r="P1061" s="4">
        <f t="shared" si="335"/>
        <v>4.6391564920030541</v>
      </c>
      <c r="Q1061" s="4">
        <f t="shared" si="336"/>
        <v>4.7581624052898119</v>
      </c>
      <c r="R1061" s="4">
        <f t="shared" si="337"/>
        <v>4.8531022142498967</v>
      </c>
      <c r="S1061" s="4">
        <f t="shared" si="338"/>
        <v>4.9254523487685766</v>
      </c>
      <c r="T1061" s="4">
        <f t="shared" si="339"/>
        <v>4.9765033274513923</v>
      </c>
      <c r="U1061" s="4">
        <f t="shared" si="340"/>
        <v>5.0083044391048794</v>
      </c>
      <c r="W1061" s="5" t="str">
        <f>VLOOKUP(C1061&amp;A1061,Driver_elast!$A$2:$D$1161,4,FALSE)</f>
        <v>GDP</v>
      </c>
      <c r="X1061" s="5">
        <v>1</v>
      </c>
      <c r="Y1061" s="2">
        <f>SUMIFS('Growth rates'!D$4:D$999,'Growth rates'!$B$4:$B$999,Demands!$A1061,'Growth rates'!$C$4:$C$999,$W1061)</f>
        <v>1</v>
      </c>
      <c r="Z1061" s="2">
        <f>SUMIFS('Growth rates'!E$4:E$999,'Growth rates'!$B$4:$B$999,Demands!$A1061,'Growth rates'!$C$4:$C$999,$W1061)</f>
        <v>0.99490056601216359</v>
      </c>
      <c r="AA1061" s="2">
        <f>SUMIFS('Growth rates'!F$4:F$999,'Growth rates'!$B$4:$B$999,Demands!$A1061,'Growth rates'!$C$4:$C$999,$W1061)</f>
        <v>1.0933812503899265</v>
      </c>
      <c r="AB1061" s="2">
        <f>SUMIFS('Growth rates'!G$4:G$999,'Growth rates'!$B$4:$B$999,Demands!$A1061,'Growth rates'!$C$4:$C$999,$W1061)</f>
        <v>1.1855249542306774</v>
      </c>
      <c r="AC1061" s="2">
        <f>SUMIFS('Growth rates'!H$4:H$999,'Growth rates'!$B$4:$B$999,Demands!$A1061,'Growth rates'!$C$4:$C$999,$W1061)</f>
        <v>1.3550758232561941</v>
      </c>
      <c r="AD1061" s="2">
        <f>SUMIFS('Growth rates'!I$4:I$999,'Growth rates'!$B$4:$B$999,Demands!$A1061,'Growth rates'!$C$4:$C$999,$W1061)</f>
        <v>1.587109078353208</v>
      </c>
      <c r="AE1061" s="2">
        <f>SUMIFS('Growth rates'!J$4:J$999,'Growth rates'!$B$4:$B$999,Demands!$A1061,'Growth rates'!$C$4:$C$999,$W1061)</f>
        <v>1.8718093242490279</v>
      </c>
      <c r="AF1061" s="2">
        <f>SUMIFS('Growth rates'!K$4:K$999,'Growth rates'!$B$4:$B$999,Demands!$A1061,'Growth rates'!$C$4:$C$999,$W1061)</f>
        <v>2.1975863270737106</v>
      </c>
      <c r="AG1061" s="2">
        <f>SUMIFS('Growth rates'!L$4:L$999,'Growth rates'!$B$4:$B$999,Demands!$A1061,'Growth rates'!$C$4:$C$999,$W1061)</f>
        <v>2.5623022130623818</v>
      </c>
      <c r="AH1061" s="2">
        <f>SUMIFS('Growth rates'!M$4:M$999,'Growth rates'!$B$4:$B$999,Demands!$A1061,'Growth rates'!$C$4:$C$999,$W1061)</f>
        <v>2.964182143617788</v>
      </c>
      <c r="AI1061" s="2">
        <f>SUMIFS('Growth rates'!N$4:N$999,'Growth rates'!$B$4:$B$999,Demands!$A1061,'Growth rates'!$C$4:$C$999,$W1061)</f>
        <v>3.3980629519115548</v>
      </c>
      <c r="AJ1061" s="2">
        <f>SUMIFS('Growth rates'!O$4:O$999,'Growth rates'!$B$4:$B$999,Demands!$A1061,'Growth rates'!$C$4:$C$999,$W1061)</f>
        <v>3.8577192571063459</v>
      </c>
      <c r="AK1061" s="2">
        <f>SUMIFS('Growth rates'!P$4:P$999,'Growth rates'!$B$4:$B$999,Demands!$A1061,'Growth rates'!$C$4:$C$999,$W1061)</f>
        <v>4.3380282296146344</v>
      </c>
      <c r="AL1061" s="2">
        <f>SUMIFS('Growth rates'!Q$4:Q$999,'Growth rates'!$B$4:$B$999,Demands!$A1061,'Growth rates'!$C$4:$C$999,$W1061)</f>
        <v>4.8379007639335585</v>
      </c>
      <c r="AM1061" s="2">
        <f>SUMIFS('Growth rates'!R$4:R$999,'Growth rates'!$B$4:$B$999,Demands!$A1061,'Growth rates'!$C$4:$C$999,$W1061)</f>
        <v>5.3582377251086957</v>
      </c>
      <c r="AN1061" s="2">
        <f>SUMIFS('Growth rates'!S$4:S$999,'Growth rates'!$B$4:$B$999,Demands!$A1061,'Growth rates'!$C$4:$C$999,$W1061)</f>
        <v>5.8964709754728064</v>
      </c>
      <c r="AO1061" s="2">
        <f>SUMIFS('Growth rates'!T$4:T$999,'Growth rates'!$B$4:$B$999,Demands!$A1061,'Growth rates'!$C$4:$C$999,$W1061)</f>
        <v>6.4455280521307738</v>
      </c>
      <c r="AP1061" s="2">
        <f>SUMIFS('Growth rates'!U$4:U$999,'Growth rates'!$B$4:$B$999,Demands!$A1061,'Growth rates'!$C$4:$C$999,$W1061)</f>
        <v>7.0005819319279476</v>
      </c>
      <c r="AR1061">
        <f>VLOOKUP(C1061&amp;A1061,Driver_elast!$A$2:$E$1161,5,FALSE)</f>
        <v>0.37103199999999997</v>
      </c>
      <c r="AS1061">
        <f t="shared" si="341"/>
        <v>0.37103199999999997</v>
      </c>
      <c r="AT1061">
        <f t="shared" si="342"/>
        <v>7.4206399999999992E-2</v>
      </c>
      <c r="AV1061" s="2" cm="1">
        <f t="array" ref="AV1061">TREND($AR1061:$AS1061,$AR$3:$AS$3,AV$1)</f>
        <v>0.37103199999999997</v>
      </c>
      <c r="AW1061" s="2" cm="1">
        <f t="array" ref="AW1061">TREND($AR1061:$AS1061,$AR$3:$AS$3,AW$1)</f>
        <v>0.37103199999999997</v>
      </c>
      <c r="AX1061" s="2" cm="1">
        <f t="array" ref="AX1061">TREND($AR1061:$AS1061,$AR$3:$AS$3,AX$1)</f>
        <v>0.37103199999999997</v>
      </c>
      <c r="AY1061" s="2" cm="1">
        <f t="array" ref="AY1061">TREND($AR1061:$AS1061,$AR$3:$AS$3,AY$1)</f>
        <v>0.37103199999999997</v>
      </c>
      <c r="AZ1061" s="2" cm="1">
        <f t="array" ref="AZ1061">TREND($AR1061:$AS1061,$AR$3:$AS$3,AZ$1)</f>
        <v>0.37103199999999997</v>
      </c>
      <c r="BA1061" s="2" cm="1">
        <f t="array" ref="BA1061">TREND($AR1061:$AS1061,$AR$3:$AS$3,BA$1)</f>
        <v>0.37103199999999997</v>
      </c>
      <c r="BB1061" s="2" cm="1">
        <f t="array" ref="BB1061">TREND($AR1061:$AS1061,$AR$3:$AS$3,BB$1)</f>
        <v>0.37103199999999997</v>
      </c>
      <c r="BC1061" s="2" cm="1">
        <f t="array" ref="BC1061">TREND($AR1061:$AS1061,$AR$3:$AS$3,BC$1)</f>
        <v>0.37103199999999997</v>
      </c>
      <c r="BD1061" s="2" cm="1">
        <f t="array" ref="BD1061">TREND($AR1061:$AS1061,$AR$3:$AS$3,BD$1)</f>
        <v>0.37103199999999997</v>
      </c>
      <c r="BE1061" s="2" cm="1">
        <f t="array" ref="BE1061">TREND($AR1061:$AS1061,$AR$3:$AS$3,BE$1)</f>
        <v>0.37103199999999997</v>
      </c>
      <c r="BF1061" s="20" cm="1">
        <f t="array" ref="BF1061">TREND($AS1061:$AT1061,$AS$3:$AT$3,BF$1)</f>
        <v>0.33392879999999892</v>
      </c>
      <c r="BG1061" s="20" cm="1">
        <f t="array" ref="BG1061">TREND($AS1061:$AT1061,$AS$3:$AT$3,BG$1)</f>
        <v>0.29682560000000002</v>
      </c>
      <c r="BH1061" s="20" cm="1">
        <f t="array" ref="BH1061">TREND($AS1061:$AT1061,$AS$3:$AT$3,BH$1)</f>
        <v>0.25972239999999935</v>
      </c>
      <c r="BI1061" s="20" cm="1">
        <f t="array" ref="BI1061">TREND($AS1061:$AT1061,$AS$3:$AT$3,BI$1)</f>
        <v>0.22261920000000046</v>
      </c>
      <c r="BJ1061" s="20" cm="1">
        <f t="array" ref="BJ1061">TREND($AS1061:$AT1061,$AS$3:$AT$3,BJ$1)</f>
        <v>0.18551599999999979</v>
      </c>
      <c r="BK1061" s="20" cm="1">
        <f t="array" ref="BK1061">TREND($AS1061:$AT1061,$AS$3:$AT$3,BK$1)</f>
        <v>0.14841279999999912</v>
      </c>
      <c r="BL1061" s="20" cm="1">
        <f t="array" ref="BL1061">TREND($AS1061:$AT1061,$AS$3:$AT$3,BL$1)</f>
        <v>0.11130960000000023</v>
      </c>
      <c r="BM1061" s="20" cm="1">
        <f t="array" ref="BM1061">TREND($AS1061:$AT1061,$AS$3:$AT$3,BM$1)</f>
        <v>7.4206399999999562E-2</v>
      </c>
    </row>
    <row r="1062" spans="1:65" x14ac:dyDescent="0.35">
      <c r="A1062" t="str">
        <f>IF(BYDem!B1060="","\I:",BYDem!B1060)</f>
        <v>SouthAfrica</v>
      </c>
      <c r="B1062" t="str">
        <f>BYDem!E1060</f>
        <v>NEU</v>
      </c>
      <c r="C1062" t="str">
        <f t="shared" si="343"/>
        <v>NEU</v>
      </c>
      <c r="D1062" s="4">
        <f>SUMIFS(BYDem!$M$2:$M$2000,BYDem!$B$2:$B$2000,Demands!$A1062,BYDem!$E$2:$E$2000,Demands!$B1062)</f>
        <v>9.6880500468000008</v>
      </c>
      <c r="E1062" s="4">
        <f t="shared" si="324"/>
        <v>9.6708331490858068</v>
      </c>
      <c r="F1062" s="4">
        <f t="shared" si="325"/>
        <v>10.004437589012182</v>
      </c>
      <c r="G1062" s="4">
        <f t="shared" si="326"/>
        <v>10.298258887628418</v>
      </c>
      <c r="H1062" s="4">
        <f t="shared" si="327"/>
        <v>10.811533373893353</v>
      </c>
      <c r="I1062" s="4">
        <f t="shared" si="328"/>
        <v>11.456697900751987</v>
      </c>
      <c r="J1062" s="4">
        <f t="shared" si="329"/>
        <v>12.172902456658138</v>
      </c>
      <c r="K1062" s="4">
        <f t="shared" si="330"/>
        <v>12.911230748767496</v>
      </c>
      <c r="L1062" s="4">
        <f t="shared" si="331"/>
        <v>13.657976792504078</v>
      </c>
      <c r="M1062" s="4">
        <f t="shared" si="332"/>
        <v>14.404509583789174</v>
      </c>
      <c r="N1062" s="4">
        <f t="shared" si="333"/>
        <v>15.06581654088456</v>
      </c>
      <c r="O1062" s="4">
        <f t="shared" si="334"/>
        <v>15.633990093968292</v>
      </c>
      <c r="P1062" s="4">
        <f t="shared" si="335"/>
        <v>16.108837975285699</v>
      </c>
      <c r="Q1062" s="4">
        <f t="shared" si="336"/>
        <v>16.496969498191785</v>
      </c>
      <c r="R1062" s="4">
        <f t="shared" si="337"/>
        <v>16.806140282550508</v>
      </c>
      <c r="S1062" s="4">
        <f t="shared" si="338"/>
        <v>17.041467994904014</v>
      </c>
      <c r="T1062" s="4">
        <f t="shared" si="339"/>
        <v>17.207369428068354</v>
      </c>
      <c r="U1062" s="4">
        <f t="shared" si="340"/>
        <v>17.310649770625361</v>
      </c>
      <c r="W1062" s="5" t="str">
        <f>VLOOKUP(C1062&amp;A1062,Driver_elast!$A$2:$D$1161,4,FALSE)</f>
        <v>GDP</v>
      </c>
      <c r="X1062" s="5">
        <v>1</v>
      </c>
      <c r="Y1062" s="2">
        <f>SUMIFS('Growth rates'!D$4:D$999,'Growth rates'!$B$4:$B$999,Demands!$A1062,'Growth rates'!$C$4:$C$999,$W1062)</f>
        <v>1</v>
      </c>
      <c r="Z1062" s="2">
        <f>SUMIFS('Growth rates'!E$4:E$999,'Growth rates'!$B$4:$B$999,Demands!$A1062,'Growth rates'!$C$4:$C$999,$W1062)</f>
        <v>0.99490056601216359</v>
      </c>
      <c r="AA1062" s="2">
        <f>SUMIFS('Growth rates'!F$4:F$999,'Growth rates'!$B$4:$B$999,Demands!$A1062,'Growth rates'!$C$4:$C$999,$W1062)</f>
        <v>1.0933812503899265</v>
      </c>
      <c r="AB1062" s="2">
        <f>SUMIFS('Growth rates'!G$4:G$999,'Growth rates'!$B$4:$B$999,Demands!$A1062,'Growth rates'!$C$4:$C$999,$W1062)</f>
        <v>1.1855249542306774</v>
      </c>
      <c r="AC1062" s="2">
        <f>SUMIFS('Growth rates'!H$4:H$999,'Growth rates'!$B$4:$B$999,Demands!$A1062,'Growth rates'!$C$4:$C$999,$W1062)</f>
        <v>1.3550758232561941</v>
      </c>
      <c r="AD1062" s="2">
        <f>SUMIFS('Growth rates'!I$4:I$999,'Growth rates'!$B$4:$B$999,Demands!$A1062,'Growth rates'!$C$4:$C$999,$W1062)</f>
        <v>1.587109078353208</v>
      </c>
      <c r="AE1062" s="2">
        <f>SUMIFS('Growth rates'!J$4:J$999,'Growth rates'!$B$4:$B$999,Demands!$A1062,'Growth rates'!$C$4:$C$999,$W1062)</f>
        <v>1.8718093242490279</v>
      </c>
      <c r="AF1062" s="2">
        <f>SUMIFS('Growth rates'!K$4:K$999,'Growth rates'!$B$4:$B$999,Demands!$A1062,'Growth rates'!$C$4:$C$999,$W1062)</f>
        <v>2.1975863270737106</v>
      </c>
      <c r="AG1062" s="2">
        <f>SUMIFS('Growth rates'!L$4:L$999,'Growth rates'!$B$4:$B$999,Demands!$A1062,'Growth rates'!$C$4:$C$999,$W1062)</f>
        <v>2.5623022130623818</v>
      </c>
      <c r="AH1062" s="2">
        <f>SUMIFS('Growth rates'!M$4:M$999,'Growth rates'!$B$4:$B$999,Demands!$A1062,'Growth rates'!$C$4:$C$999,$W1062)</f>
        <v>2.964182143617788</v>
      </c>
      <c r="AI1062" s="2">
        <f>SUMIFS('Growth rates'!N$4:N$999,'Growth rates'!$B$4:$B$999,Demands!$A1062,'Growth rates'!$C$4:$C$999,$W1062)</f>
        <v>3.3980629519115548</v>
      </c>
      <c r="AJ1062" s="2">
        <f>SUMIFS('Growth rates'!O$4:O$999,'Growth rates'!$B$4:$B$999,Demands!$A1062,'Growth rates'!$C$4:$C$999,$W1062)</f>
        <v>3.8577192571063459</v>
      </c>
      <c r="AK1062" s="2">
        <f>SUMIFS('Growth rates'!P$4:P$999,'Growth rates'!$B$4:$B$999,Demands!$A1062,'Growth rates'!$C$4:$C$999,$W1062)</f>
        <v>4.3380282296146344</v>
      </c>
      <c r="AL1062" s="2">
        <f>SUMIFS('Growth rates'!Q$4:Q$999,'Growth rates'!$B$4:$B$999,Demands!$A1062,'Growth rates'!$C$4:$C$999,$W1062)</f>
        <v>4.8379007639335585</v>
      </c>
      <c r="AM1062" s="2">
        <f>SUMIFS('Growth rates'!R$4:R$999,'Growth rates'!$B$4:$B$999,Demands!$A1062,'Growth rates'!$C$4:$C$999,$W1062)</f>
        <v>5.3582377251086957</v>
      </c>
      <c r="AN1062" s="2">
        <f>SUMIFS('Growth rates'!S$4:S$999,'Growth rates'!$B$4:$B$999,Demands!$A1062,'Growth rates'!$C$4:$C$999,$W1062)</f>
        <v>5.8964709754728064</v>
      </c>
      <c r="AO1062" s="2">
        <f>SUMIFS('Growth rates'!T$4:T$999,'Growth rates'!$B$4:$B$999,Demands!$A1062,'Growth rates'!$C$4:$C$999,$W1062)</f>
        <v>6.4455280521307738</v>
      </c>
      <c r="AP1062" s="2">
        <f>SUMIFS('Growth rates'!U$4:U$999,'Growth rates'!$B$4:$B$999,Demands!$A1062,'Growth rates'!$C$4:$C$999,$W1062)</f>
        <v>7.0005819319279476</v>
      </c>
      <c r="AR1062">
        <f>VLOOKUP(C1062&amp;A1062,Driver_elast!$A$2:$E$1161,5,FALSE)</f>
        <v>0.348495</v>
      </c>
      <c r="AS1062">
        <f t="shared" si="341"/>
        <v>0.348495</v>
      </c>
      <c r="AT1062">
        <f t="shared" si="342"/>
        <v>6.9698999999999997E-2</v>
      </c>
      <c r="AV1062" s="2" cm="1">
        <f t="array" ref="AV1062">TREND($AR1062:$AS1062,$AR$3:$AS$3,AV$1)</f>
        <v>0.348495</v>
      </c>
      <c r="AW1062" s="2" cm="1">
        <f t="array" ref="AW1062">TREND($AR1062:$AS1062,$AR$3:$AS$3,AW$1)</f>
        <v>0.348495</v>
      </c>
      <c r="AX1062" s="2" cm="1">
        <f t="array" ref="AX1062">TREND($AR1062:$AS1062,$AR$3:$AS$3,AX$1)</f>
        <v>0.348495</v>
      </c>
      <c r="AY1062" s="2" cm="1">
        <f t="array" ref="AY1062">TREND($AR1062:$AS1062,$AR$3:$AS$3,AY$1)</f>
        <v>0.348495</v>
      </c>
      <c r="AZ1062" s="2" cm="1">
        <f t="array" ref="AZ1062">TREND($AR1062:$AS1062,$AR$3:$AS$3,AZ$1)</f>
        <v>0.348495</v>
      </c>
      <c r="BA1062" s="2" cm="1">
        <f t="array" ref="BA1062">TREND($AR1062:$AS1062,$AR$3:$AS$3,BA$1)</f>
        <v>0.348495</v>
      </c>
      <c r="BB1062" s="2" cm="1">
        <f t="array" ref="BB1062">TREND($AR1062:$AS1062,$AR$3:$AS$3,BB$1)</f>
        <v>0.348495</v>
      </c>
      <c r="BC1062" s="2" cm="1">
        <f t="array" ref="BC1062">TREND($AR1062:$AS1062,$AR$3:$AS$3,BC$1)</f>
        <v>0.348495</v>
      </c>
      <c r="BD1062" s="2" cm="1">
        <f t="array" ref="BD1062">TREND($AR1062:$AS1062,$AR$3:$AS$3,BD$1)</f>
        <v>0.348495</v>
      </c>
      <c r="BE1062" s="2" cm="1">
        <f t="array" ref="BE1062">TREND($AR1062:$AS1062,$AR$3:$AS$3,BE$1)</f>
        <v>0.348495</v>
      </c>
      <c r="BF1062" s="20" cm="1">
        <f t="array" ref="BF1062">TREND($AS1062:$AT1062,$AS$3:$AT$3,BF$1)</f>
        <v>0.3136454999999998</v>
      </c>
      <c r="BG1062" s="20" cm="1">
        <f t="array" ref="BG1062">TREND($AS1062:$AT1062,$AS$3:$AT$3,BG$1)</f>
        <v>0.27879599999999982</v>
      </c>
      <c r="BH1062" s="20" cm="1">
        <f t="array" ref="BH1062">TREND($AS1062:$AT1062,$AS$3:$AT$3,BH$1)</f>
        <v>0.24394649999999984</v>
      </c>
      <c r="BI1062" s="20" cm="1">
        <f t="array" ref="BI1062">TREND($AS1062:$AT1062,$AS$3:$AT$3,BI$1)</f>
        <v>0.20909699999999987</v>
      </c>
      <c r="BJ1062" s="20" cm="1">
        <f t="array" ref="BJ1062">TREND($AS1062:$AT1062,$AS$3:$AT$3,BJ$1)</f>
        <v>0.17424749999999989</v>
      </c>
      <c r="BK1062" s="20" cm="1">
        <f t="array" ref="BK1062">TREND($AS1062:$AT1062,$AS$3:$AT$3,BK$1)</f>
        <v>0.13939799999999813</v>
      </c>
      <c r="BL1062" s="20" cm="1">
        <f t="array" ref="BL1062">TREND($AS1062:$AT1062,$AS$3:$AT$3,BL$1)</f>
        <v>0.10454849999999816</v>
      </c>
      <c r="BM1062" s="20" cm="1">
        <f t="array" ref="BM1062">TREND($AS1062:$AT1062,$AS$3:$AT$3,BM$1)</f>
        <v>6.9698999999998179E-2</v>
      </c>
    </row>
    <row r="1063" spans="1:65" x14ac:dyDescent="0.35">
      <c r="A1063" t="str">
        <f>IF(BYDem!B1061="","\I:",BYDem!B1061)</f>
        <v>SouthAfrica</v>
      </c>
      <c r="B1063" t="str">
        <f>BYDem!E1061</f>
        <v>ONO</v>
      </c>
      <c r="C1063" t="str">
        <f t="shared" si="343"/>
        <v>ONO</v>
      </c>
      <c r="D1063" s="4">
        <f>SUMIFS(BYDem!$M$2:$M$2000,BYDem!$B$2:$B$2000,Demands!$A1063,BYDem!$E$2:$E$2000,Demands!$B1063)</f>
        <v>42.129926208000001</v>
      </c>
      <c r="E1063" s="4">
        <f t="shared" si="324"/>
        <v>42.050214146665766</v>
      </c>
      <c r="F1063" s="4">
        <f t="shared" si="325"/>
        <v>43.594582733414128</v>
      </c>
      <c r="G1063" s="4">
        <f t="shared" si="326"/>
        <v>44.957714804022849</v>
      </c>
      <c r="H1063" s="4">
        <f t="shared" si="327"/>
        <v>47.343354845327653</v>
      </c>
      <c r="I1063" s="4">
        <f t="shared" si="328"/>
        <v>50.351210790403663</v>
      </c>
      <c r="J1063" s="4">
        <f t="shared" si="329"/>
        <v>53.702426260833448</v>
      </c>
      <c r="K1063" s="4">
        <f t="shared" si="330"/>
        <v>57.170306507176456</v>
      </c>
      <c r="L1063" s="4">
        <f t="shared" si="331"/>
        <v>60.690695253407242</v>
      </c>
      <c r="M1063" s="4">
        <f t="shared" si="332"/>
        <v>64.222522453134815</v>
      </c>
      <c r="N1063" s="4">
        <f t="shared" si="333"/>
        <v>67.361634299521342</v>
      </c>
      <c r="O1063" s="4">
        <f t="shared" si="334"/>
        <v>70.066313561910988</v>
      </c>
      <c r="P1063" s="4">
        <f t="shared" si="335"/>
        <v>72.332046698774889</v>
      </c>
      <c r="Q1063" s="4">
        <f t="shared" si="336"/>
        <v>74.187543768581961</v>
      </c>
      <c r="R1063" s="4">
        <f t="shared" si="337"/>
        <v>75.667810861772551</v>
      </c>
      <c r="S1063" s="4">
        <f t="shared" si="338"/>
        <v>76.795867938029588</v>
      </c>
      <c r="T1063" s="4">
        <f t="shared" si="339"/>
        <v>77.591836295740507</v>
      </c>
      <c r="U1063" s="4">
        <f t="shared" si="340"/>
        <v>78.087667703272913</v>
      </c>
      <c r="W1063" s="5" t="str">
        <f>VLOOKUP(C1063&amp;A1063,Driver_elast!$A$2:$D$1161,4,FALSE)</f>
        <v>GDP</v>
      </c>
      <c r="X1063" s="5">
        <v>1</v>
      </c>
      <c r="Y1063" s="2">
        <f>SUMIFS('Growth rates'!D$4:D$999,'Growth rates'!$B$4:$B$999,Demands!$A1063,'Growth rates'!$C$4:$C$999,$W1063)</f>
        <v>1</v>
      </c>
      <c r="Z1063" s="2">
        <f>SUMIFS('Growth rates'!E$4:E$999,'Growth rates'!$B$4:$B$999,Demands!$A1063,'Growth rates'!$C$4:$C$999,$W1063)</f>
        <v>0.99490056601216359</v>
      </c>
      <c r="AA1063" s="2">
        <f>SUMIFS('Growth rates'!F$4:F$999,'Growth rates'!$B$4:$B$999,Demands!$A1063,'Growth rates'!$C$4:$C$999,$W1063)</f>
        <v>1.0933812503899265</v>
      </c>
      <c r="AB1063" s="2">
        <f>SUMIFS('Growth rates'!G$4:G$999,'Growth rates'!$B$4:$B$999,Demands!$A1063,'Growth rates'!$C$4:$C$999,$W1063)</f>
        <v>1.1855249542306774</v>
      </c>
      <c r="AC1063" s="2">
        <f>SUMIFS('Growth rates'!H$4:H$999,'Growth rates'!$B$4:$B$999,Demands!$A1063,'Growth rates'!$C$4:$C$999,$W1063)</f>
        <v>1.3550758232561941</v>
      </c>
      <c r="AD1063" s="2">
        <f>SUMIFS('Growth rates'!I$4:I$999,'Growth rates'!$B$4:$B$999,Demands!$A1063,'Growth rates'!$C$4:$C$999,$W1063)</f>
        <v>1.587109078353208</v>
      </c>
      <c r="AE1063" s="2">
        <f>SUMIFS('Growth rates'!J$4:J$999,'Growth rates'!$B$4:$B$999,Demands!$A1063,'Growth rates'!$C$4:$C$999,$W1063)</f>
        <v>1.8718093242490279</v>
      </c>
      <c r="AF1063" s="2">
        <f>SUMIFS('Growth rates'!K$4:K$999,'Growth rates'!$B$4:$B$999,Demands!$A1063,'Growth rates'!$C$4:$C$999,$W1063)</f>
        <v>2.1975863270737106</v>
      </c>
      <c r="AG1063" s="2">
        <f>SUMIFS('Growth rates'!L$4:L$999,'Growth rates'!$B$4:$B$999,Demands!$A1063,'Growth rates'!$C$4:$C$999,$W1063)</f>
        <v>2.5623022130623818</v>
      </c>
      <c r="AH1063" s="2">
        <f>SUMIFS('Growth rates'!M$4:M$999,'Growth rates'!$B$4:$B$999,Demands!$A1063,'Growth rates'!$C$4:$C$999,$W1063)</f>
        <v>2.964182143617788</v>
      </c>
      <c r="AI1063" s="2">
        <f>SUMIFS('Growth rates'!N$4:N$999,'Growth rates'!$B$4:$B$999,Demands!$A1063,'Growth rates'!$C$4:$C$999,$W1063)</f>
        <v>3.3980629519115548</v>
      </c>
      <c r="AJ1063" s="2">
        <f>SUMIFS('Growth rates'!O$4:O$999,'Growth rates'!$B$4:$B$999,Demands!$A1063,'Growth rates'!$C$4:$C$999,$W1063)</f>
        <v>3.8577192571063459</v>
      </c>
      <c r="AK1063" s="2">
        <f>SUMIFS('Growth rates'!P$4:P$999,'Growth rates'!$B$4:$B$999,Demands!$A1063,'Growth rates'!$C$4:$C$999,$W1063)</f>
        <v>4.3380282296146344</v>
      </c>
      <c r="AL1063" s="2">
        <f>SUMIFS('Growth rates'!Q$4:Q$999,'Growth rates'!$B$4:$B$999,Demands!$A1063,'Growth rates'!$C$4:$C$999,$W1063)</f>
        <v>4.8379007639335585</v>
      </c>
      <c r="AM1063" s="2">
        <f>SUMIFS('Growth rates'!R$4:R$999,'Growth rates'!$B$4:$B$999,Demands!$A1063,'Growth rates'!$C$4:$C$999,$W1063)</f>
        <v>5.3582377251086957</v>
      </c>
      <c r="AN1063" s="2">
        <f>SUMIFS('Growth rates'!S$4:S$999,'Growth rates'!$B$4:$B$999,Demands!$A1063,'Growth rates'!$C$4:$C$999,$W1063)</f>
        <v>5.8964709754728064</v>
      </c>
      <c r="AO1063" s="2">
        <f>SUMIFS('Growth rates'!T$4:T$999,'Growth rates'!$B$4:$B$999,Demands!$A1063,'Growth rates'!$C$4:$C$999,$W1063)</f>
        <v>6.4455280521307738</v>
      </c>
      <c r="AP1063" s="2">
        <f>SUMIFS('Growth rates'!U$4:U$999,'Growth rates'!$B$4:$B$999,Demands!$A1063,'Growth rates'!$C$4:$C$999,$W1063)</f>
        <v>7.0005819319279476</v>
      </c>
      <c r="AR1063">
        <f>VLOOKUP(C1063&amp;A1063,Driver_elast!$A$2:$E$1161,5,FALSE)</f>
        <v>0.37103199999999997</v>
      </c>
      <c r="AS1063">
        <f t="shared" si="341"/>
        <v>0.37103199999999997</v>
      </c>
      <c r="AT1063">
        <f t="shared" si="342"/>
        <v>7.4206399999999992E-2</v>
      </c>
      <c r="AV1063" s="2" cm="1">
        <f t="array" ref="AV1063">TREND($AR1063:$AS1063,$AR$3:$AS$3,AV$1)</f>
        <v>0.37103199999999997</v>
      </c>
      <c r="AW1063" s="2" cm="1">
        <f t="array" ref="AW1063">TREND($AR1063:$AS1063,$AR$3:$AS$3,AW$1)</f>
        <v>0.37103199999999997</v>
      </c>
      <c r="AX1063" s="2" cm="1">
        <f t="array" ref="AX1063">TREND($AR1063:$AS1063,$AR$3:$AS$3,AX$1)</f>
        <v>0.37103199999999997</v>
      </c>
      <c r="AY1063" s="2" cm="1">
        <f t="array" ref="AY1063">TREND($AR1063:$AS1063,$AR$3:$AS$3,AY$1)</f>
        <v>0.37103199999999997</v>
      </c>
      <c r="AZ1063" s="2" cm="1">
        <f t="array" ref="AZ1063">TREND($AR1063:$AS1063,$AR$3:$AS$3,AZ$1)</f>
        <v>0.37103199999999997</v>
      </c>
      <c r="BA1063" s="2" cm="1">
        <f t="array" ref="BA1063">TREND($AR1063:$AS1063,$AR$3:$AS$3,BA$1)</f>
        <v>0.37103199999999997</v>
      </c>
      <c r="BB1063" s="2" cm="1">
        <f t="array" ref="BB1063">TREND($AR1063:$AS1063,$AR$3:$AS$3,BB$1)</f>
        <v>0.37103199999999997</v>
      </c>
      <c r="BC1063" s="2" cm="1">
        <f t="array" ref="BC1063">TREND($AR1063:$AS1063,$AR$3:$AS$3,BC$1)</f>
        <v>0.37103199999999997</v>
      </c>
      <c r="BD1063" s="2" cm="1">
        <f t="array" ref="BD1063">TREND($AR1063:$AS1063,$AR$3:$AS$3,BD$1)</f>
        <v>0.37103199999999997</v>
      </c>
      <c r="BE1063" s="2" cm="1">
        <f t="array" ref="BE1063">TREND($AR1063:$AS1063,$AR$3:$AS$3,BE$1)</f>
        <v>0.37103199999999997</v>
      </c>
      <c r="BF1063" s="20" cm="1">
        <f t="array" ref="BF1063">TREND($AS1063:$AT1063,$AS$3:$AT$3,BF$1)</f>
        <v>0.33392879999999892</v>
      </c>
      <c r="BG1063" s="20" cm="1">
        <f t="array" ref="BG1063">TREND($AS1063:$AT1063,$AS$3:$AT$3,BG$1)</f>
        <v>0.29682560000000002</v>
      </c>
      <c r="BH1063" s="20" cm="1">
        <f t="array" ref="BH1063">TREND($AS1063:$AT1063,$AS$3:$AT$3,BH$1)</f>
        <v>0.25972239999999935</v>
      </c>
      <c r="BI1063" s="20" cm="1">
        <f t="array" ref="BI1063">TREND($AS1063:$AT1063,$AS$3:$AT$3,BI$1)</f>
        <v>0.22261920000000046</v>
      </c>
      <c r="BJ1063" s="20" cm="1">
        <f t="array" ref="BJ1063">TREND($AS1063:$AT1063,$AS$3:$AT$3,BJ$1)</f>
        <v>0.18551599999999979</v>
      </c>
      <c r="BK1063" s="20" cm="1">
        <f t="array" ref="BK1063">TREND($AS1063:$AT1063,$AS$3:$AT$3,BK$1)</f>
        <v>0.14841279999999912</v>
      </c>
      <c r="BL1063" s="20" cm="1">
        <f t="array" ref="BL1063">TREND($AS1063:$AT1063,$AS$3:$AT$3,BL$1)</f>
        <v>0.11130960000000023</v>
      </c>
      <c r="BM1063" s="20" cm="1">
        <f t="array" ref="BM1063">TREND($AS1063:$AT1063,$AS$3:$AT$3,BM$1)</f>
        <v>7.4206399999999562E-2</v>
      </c>
    </row>
    <row r="1064" spans="1:65" ht="13.15" x14ac:dyDescent="0.4">
      <c r="A1064" t="str">
        <f>IF(BYDem!B1062="","\I:",BYDem!B1062)</f>
        <v>SouthAfrica</v>
      </c>
      <c r="B1064" t="str">
        <f>BYDem!E1062</f>
        <v>RCK</v>
      </c>
      <c r="C1064" t="str">
        <f t="shared" si="343"/>
        <v>RCK</v>
      </c>
      <c r="D1064" s="4">
        <f>SUMIFS(BYDem!$M$2:$M$2000,BYDem!$B$2:$B$2000,Demands!$A1064,BYDem!$E$2:$E$2000,Demands!$B1064)</f>
        <v>31.707783969411601</v>
      </c>
      <c r="E1064" s="4">
        <f t="shared" si="324"/>
        <v>32.017566830138094</v>
      </c>
      <c r="F1064" s="4">
        <f t="shared" si="325"/>
        <v>33.568962713334827</v>
      </c>
      <c r="G1064" s="4">
        <f t="shared" si="326"/>
        <v>35.186337380383222</v>
      </c>
      <c r="H1064" s="4">
        <f t="shared" si="327"/>
        <v>36.503857957762257</v>
      </c>
      <c r="I1064" s="4">
        <f t="shared" si="328"/>
        <v>37.527352273783869</v>
      </c>
      <c r="J1064" s="4">
        <f t="shared" si="329"/>
        <v>38.254424972571485</v>
      </c>
      <c r="K1064" s="4">
        <f t="shared" si="330"/>
        <v>38.633121722940075</v>
      </c>
      <c r="L1064" s="4">
        <f t="shared" si="331"/>
        <v>38.734448856668088</v>
      </c>
      <c r="M1064" s="4">
        <f t="shared" si="332"/>
        <v>38.588582663273293</v>
      </c>
      <c r="N1064" s="4">
        <f t="shared" si="333"/>
        <v>38.271972574889524</v>
      </c>
      <c r="O1064" s="4">
        <f t="shared" si="334"/>
        <v>37.835875759312131</v>
      </c>
      <c r="P1064" s="4">
        <f t="shared" si="335"/>
        <v>37.344546878280177</v>
      </c>
      <c r="Q1064" s="4">
        <f t="shared" si="336"/>
        <v>36.835120998925078</v>
      </c>
      <c r="R1064" s="4">
        <f t="shared" si="337"/>
        <v>36.372547752647527</v>
      </c>
      <c r="S1064" s="4">
        <f t="shared" si="338"/>
        <v>35.975261982481243</v>
      </c>
      <c r="T1064" s="4">
        <f t="shared" si="339"/>
        <v>35.656240439406758</v>
      </c>
      <c r="U1064" s="4">
        <f t="shared" si="340"/>
        <v>35.430047788741248</v>
      </c>
      <c r="W1064" s="19" t="s">
        <v>3</v>
      </c>
      <c r="X1064" s="5">
        <v>1</v>
      </c>
      <c r="Y1064" s="2">
        <f>SUMIFS('Growth rates'!D$4:D$999,'Growth rates'!$B$4:$B$999,Demands!$A1064,'Growth rates'!$C$4:$C$999,$W1064)</f>
        <v>1</v>
      </c>
      <c r="Z1064" s="2">
        <f>SUMIFS('Growth rates'!E$4:E$999,'Growth rates'!$B$4:$B$999,Demands!$A1064,'Growth rates'!$C$4:$C$999,$W1064)</f>
        <v>1.0081547246606757</v>
      </c>
      <c r="AA1064" s="2">
        <f>SUMIFS('Growth rates'!F$4:F$999,'Growth rates'!$B$4:$B$999,Demands!$A1064,'Growth rates'!$C$4:$C$999,$W1064)</f>
        <v>1.0489283479640532</v>
      </c>
      <c r="AB1064" s="2">
        <f>SUMIFS('Growth rates'!G$4:G$999,'Growth rates'!$B$4:$B$999,Demands!$A1064,'Growth rates'!$C$4:$C$999,$W1064)</f>
        <v>1.0911112392793343</v>
      </c>
      <c r="AC1064" s="2">
        <f>SUMIFS('Growth rates'!H$4:H$999,'Growth rates'!$B$4:$B$999,Demands!$A1064,'Growth rates'!$C$4:$C$999,$W1064)</f>
        <v>1.1252124799842145</v>
      </c>
      <c r="AD1064" s="2">
        <f>SUMIFS('Growth rates'!I$4:I$999,'Growth rates'!$B$4:$B$999,Demands!$A1064,'Growth rates'!$C$4:$C$999,$W1064)</f>
        <v>1.1515453997704064</v>
      </c>
      <c r="AE1064" s="2">
        <f>SUMIFS('Growth rates'!J$4:J$999,'Growth rates'!$B$4:$B$999,Demands!$A1064,'Growth rates'!$C$4:$C$999,$W1064)</f>
        <v>1.1701675053531078</v>
      </c>
      <c r="AF1064" s="2">
        <f>SUMIFS('Growth rates'!K$4:K$999,'Growth rates'!$B$4:$B$999,Demands!$A1064,'Growth rates'!$C$4:$C$999,$W1064)</f>
        <v>1.1798363757897576</v>
      </c>
      <c r="AG1064" s="2">
        <f>SUMIFS('Growth rates'!L$4:L$999,'Growth rates'!$B$4:$B$999,Demands!$A1064,'Growth rates'!$C$4:$C$999,$W1064)</f>
        <v>1.1824192636066992</v>
      </c>
      <c r="AH1064" s="2">
        <f>SUMIFS('Growth rates'!M$4:M$999,'Growth rates'!$B$4:$B$999,Demands!$A1064,'Growth rates'!$C$4:$C$999,$W1064)</f>
        <v>1.1787026571958044</v>
      </c>
      <c r="AI1064" s="2">
        <f>SUMIFS('Growth rates'!N$4:N$999,'Growth rates'!$B$4:$B$999,Demands!$A1064,'Growth rates'!$C$4:$C$999,$W1064)</f>
        <v>1.1697336271018903</v>
      </c>
      <c r="AJ1064" s="2">
        <f>SUMIFS('Growth rates'!O$4:O$999,'Growth rates'!$B$4:$B$999,Demands!$A1064,'Growth rates'!$C$4:$C$999,$W1064)</f>
        <v>1.1558271583823843</v>
      </c>
      <c r="AK1064" s="2">
        <f>SUMIFS('Growth rates'!P$4:P$999,'Growth rates'!$B$4:$B$999,Demands!$A1064,'Growth rates'!$C$4:$C$999,$W1064)</f>
        <v>1.1379301202261769</v>
      </c>
      <c r="AL1064" s="2">
        <f>SUMIFS('Growth rates'!Q$4:Q$999,'Growth rates'!$B$4:$B$999,Demands!$A1064,'Growth rates'!$C$4:$C$999,$W1064)</f>
        <v>1.1163359779364028</v>
      </c>
      <c r="AM1064" s="2">
        <f>SUMIFS('Growth rates'!R$4:R$999,'Growth rates'!$B$4:$B$999,Demands!$A1064,'Growth rates'!$C$4:$C$999,$W1064)</f>
        <v>1.0929335382804839</v>
      </c>
      <c r="AN1064" s="2">
        <f>SUMIFS('Growth rates'!S$4:S$999,'Growth rates'!$B$4:$B$999,Demands!$A1064,'Growth rates'!$C$4:$C$999,$W1064)</f>
        <v>1.068023129431914</v>
      </c>
      <c r="AO1064" s="2">
        <f>SUMIFS('Growth rates'!T$4:T$999,'Growth rates'!$B$4:$B$999,Demands!$A1064,'Growth rates'!$C$4:$C$999,$W1064)</f>
        <v>1.0416723627341091</v>
      </c>
      <c r="AP1064" s="2">
        <f>SUMIFS('Growth rates'!U$4:U$999,'Growth rates'!$B$4:$B$999,Demands!$A1064,'Growth rates'!$C$4:$C$999,$W1064)</f>
        <v>1.0140944182530318</v>
      </c>
      <c r="AR1064">
        <f>VLOOKUP(C1064&amp;A1064,Driver_elast!$A$2:$E$1161,5,FALSE)</f>
        <v>1.19807</v>
      </c>
      <c r="AS1064">
        <f t="shared" si="341"/>
        <v>1.19807</v>
      </c>
      <c r="AT1064">
        <f t="shared" si="342"/>
        <v>0.23961399999999999</v>
      </c>
      <c r="AV1064" s="2" cm="1">
        <f t="array" ref="AV1064">TREND($AR1064:$AS1064,$AR$3:$AS$3,AV$1)</f>
        <v>1.19807</v>
      </c>
      <c r="AW1064" s="2" cm="1">
        <f t="array" ref="AW1064">TREND($AR1064:$AS1064,$AR$3:$AS$3,AW$1)</f>
        <v>1.19807</v>
      </c>
      <c r="AX1064" s="2" cm="1">
        <f t="array" ref="AX1064">TREND($AR1064:$AS1064,$AR$3:$AS$3,AX$1)</f>
        <v>1.19807</v>
      </c>
      <c r="AY1064" s="2" cm="1">
        <f t="array" ref="AY1064">TREND($AR1064:$AS1064,$AR$3:$AS$3,AY$1)</f>
        <v>1.19807</v>
      </c>
      <c r="AZ1064" s="2" cm="1">
        <f t="array" ref="AZ1064">TREND($AR1064:$AS1064,$AR$3:$AS$3,AZ$1)</f>
        <v>1.19807</v>
      </c>
      <c r="BA1064" s="2" cm="1">
        <f t="array" ref="BA1064">TREND($AR1064:$AS1064,$AR$3:$AS$3,BA$1)</f>
        <v>1.19807</v>
      </c>
      <c r="BB1064" s="2" cm="1">
        <f t="array" ref="BB1064">TREND($AR1064:$AS1064,$AR$3:$AS$3,BB$1)</f>
        <v>1.19807</v>
      </c>
      <c r="BC1064" s="2" cm="1">
        <f t="array" ref="BC1064">TREND($AR1064:$AS1064,$AR$3:$AS$3,BC$1)</f>
        <v>1.19807</v>
      </c>
      <c r="BD1064" s="2" cm="1">
        <f t="array" ref="BD1064">TREND($AR1064:$AS1064,$AR$3:$AS$3,BD$1)</f>
        <v>1.19807</v>
      </c>
      <c r="BE1064" s="2" cm="1">
        <f t="array" ref="BE1064">TREND($AR1064:$AS1064,$AR$3:$AS$3,BE$1)</f>
        <v>1.19807</v>
      </c>
      <c r="BF1064" s="20" cm="1">
        <f t="array" ref="BF1064">TREND($AS1064:$AT1064,$AS$3:$AT$3,BF$1)</f>
        <v>1.0782629999999997</v>
      </c>
      <c r="BG1064" s="20" cm="1">
        <f t="array" ref="BG1064">TREND($AS1064:$AT1064,$AS$3:$AT$3,BG$1)</f>
        <v>0.9584559999999982</v>
      </c>
      <c r="BH1064" s="20" cm="1">
        <f t="array" ref="BH1064">TREND($AS1064:$AT1064,$AS$3:$AT$3,BH$1)</f>
        <v>0.83864899999999665</v>
      </c>
      <c r="BI1064" s="20" cm="1">
        <f t="array" ref="BI1064">TREND($AS1064:$AT1064,$AS$3:$AT$3,BI$1)</f>
        <v>0.7188420000000022</v>
      </c>
      <c r="BJ1064" s="20" cm="1">
        <f t="array" ref="BJ1064">TREND($AS1064:$AT1064,$AS$3:$AT$3,BJ$1)</f>
        <v>0.59903500000000065</v>
      </c>
      <c r="BK1064" s="20" cm="1">
        <f t="array" ref="BK1064">TREND($AS1064:$AT1064,$AS$3:$AT$3,BK$1)</f>
        <v>0.4792279999999991</v>
      </c>
      <c r="BL1064" s="20" cm="1">
        <f t="array" ref="BL1064">TREND($AS1064:$AT1064,$AS$3:$AT$3,BL$1)</f>
        <v>0.35942099999999755</v>
      </c>
      <c r="BM1064" s="20" cm="1">
        <f t="array" ref="BM1064">TREND($AS1064:$AT1064,$AS$3:$AT$3,BM$1)</f>
        <v>0.2396140000000031</v>
      </c>
    </row>
    <row r="1065" spans="1:65" x14ac:dyDescent="0.35">
      <c r="A1065" t="str">
        <f>IF(BYDem!B1063="","\I:",BYDem!B1063)</f>
        <v>SouthAfrica</v>
      </c>
      <c r="B1065" t="str">
        <f>BYDem!E1063</f>
        <v>REA</v>
      </c>
      <c r="C1065" t="str">
        <f t="shared" si="343"/>
        <v>REA</v>
      </c>
      <c r="D1065" s="4">
        <f>SUMIFS(BYDem!$M$2:$M$2000,BYDem!$B$2:$B$2000,Demands!$A1065,BYDem!$E$2:$E$2000,Demands!$B1065)</f>
        <v>61.316786291040003</v>
      </c>
      <c r="E1065" s="4">
        <f t="shared" si="324"/>
        <v>59.566766428313102</v>
      </c>
      <c r="F1065" s="4">
        <f t="shared" si="325"/>
        <v>66.842702727195046</v>
      </c>
      <c r="G1065" s="4">
        <f t="shared" si="326"/>
        <v>72.988845536785732</v>
      </c>
      <c r="H1065" s="4">
        <f t="shared" si="327"/>
        <v>90.161246425249956</v>
      </c>
      <c r="I1065" s="4">
        <f t="shared" si="328"/>
        <v>118.43443135213315</v>
      </c>
      <c r="J1065" s="4">
        <f t="shared" si="329"/>
        <v>159.72971017091831</v>
      </c>
      <c r="K1065" s="4">
        <f t="shared" si="330"/>
        <v>216.74424415598776</v>
      </c>
      <c r="L1065" s="4">
        <f t="shared" si="331"/>
        <v>293.63574724997977</v>
      </c>
      <c r="M1065" s="4">
        <f t="shared" si="332"/>
        <v>395.94105614663226</v>
      </c>
      <c r="N1065" s="4">
        <f t="shared" si="333"/>
        <v>515.97496139437465</v>
      </c>
      <c r="O1065" s="4">
        <f t="shared" si="334"/>
        <v>649.43067742918117</v>
      </c>
      <c r="P1065" s="4">
        <f t="shared" si="335"/>
        <v>789.75862077998499</v>
      </c>
      <c r="Q1065" s="4">
        <f t="shared" si="336"/>
        <v>930.48652392277586</v>
      </c>
      <c r="R1065" s="4">
        <f t="shared" si="337"/>
        <v>1063.0682009110678</v>
      </c>
      <c r="S1065" s="4">
        <f t="shared" si="338"/>
        <v>1179.4891929310488</v>
      </c>
      <c r="T1065" s="4">
        <f t="shared" si="339"/>
        <v>1272.2590597153628</v>
      </c>
      <c r="U1065" s="4">
        <f t="shared" si="340"/>
        <v>1336.1433171528561</v>
      </c>
      <c r="W1065" s="5" t="str">
        <f>VLOOKUP(C1065&amp;A1065,Driver_elast!$A$2:$D$1161,4,FALSE)</f>
        <v>GDPPCAP</v>
      </c>
      <c r="X1065" s="5">
        <v>0</v>
      </c>
      <c r="Y1065" s="2">
        <f>SUMIFS('Growth rates'!D$4:D$999,'Growth rates'!$B$4:$B$999,Demands!$A1065,'Growth rates'!$C$4:$C$999,$W1065)</f>
        <v>1</v>
      </c>
      <c r="Z1065" s="2">
        <f>SUMIFS('Growth rates'!E$4:E$999,'Growth rates'!$B$4:$B$999,Demands!$A1065,'Growth rates'!$C$4:$C$999,$W1065)</f>
        <v>0.98685305109989763</v>
      </c>
      <c r="AA1065" s="2">
        <f>SUMIFS('Growth rates'!F$4:F$999,'Growth rates'!$B$4:$B$999,Demands!$A1065,'Growth rates'!$C$4:$C$999,$W1065)</f>
        <v>1.042379350803283</v>
      </c>
      <c r="AB1065" s="2">
        <f>SUMIFS('Growth rates'!G$4:G$999,'Growth rates'!$B$4:$B$999,Demands!$A1065,'Growth rates'!$C$4:$C$999,$W1065)</f>
        <v>1.0865298711556721</v>
      </c>
      <c r="AC1065" s="2">
        <f>SUMIFS('Growth rates'!H$4:H$999,'Growth rates'!$B$4:$B$999,Demands!$A1065,'Growth rates'!$C$4:$C$999,$W1065)</f>
        <v>1.2042843883807635</v>
      </c>
      <c r="AD1065" s="2">
        <f>SUMIFS('Growth rates'!I$4:I$999,'Growth rates'!$B$4:$B$999,Demands!$A1065,'Growth rates'!$C$4:$C$999,$W1065)</f>
        <v>1.3782427324790187</v>
      </c>
      <c r="AE1065" s="2">
        <f>SUMIFS('Growth rates'!J$4:J$999,'Growth rates'!$B$4:$B$999,Demands!$A1065,'Growth rates'!$C$4:$C$999,$W1065)</f>
        <v>1.5996080182419696</v>
      </c>
      <c r="AF1065" s="2">
        <f>SUMIFS('Growth rates'!K$4:K$999,'Growth rates'!$B$4:$B$999,Demands!$A1065,'Growth rates'!$C$4:$C$999,$W1065)</f>
        <v>1.8626195735003457</v>
      </c>
      <c r="AG1065" s="2">
        <f>SUMIFS('Growth rates'!L$4:L$999,'Growth rates'!$B$4:$B$999,Demands!$A1065,'Growth rates'!$C$4:$C$999,$W1065)</f>
        <v>2.1669997199188593</v>
      </c>
      <c r="AH1065" s="2">
        <f>SUMIFS('Growth rates'!M$4:M$999,'Growth rates'!$B$4:$B$999,Demands!$A1065,'Growth rates'!$C$4:$C$999,$W1065)</f>
        <v>2.514783627170011</v>
      </c>
      <c r="AI1065" s="2">
        <f>SUMIFS('Growth rates'!N$4:N$999,'Growth rates'!$B$4:$B$999,Demands!$A1065,'Growth rates'!$C$4:$C$999,$W1065)</f>
        <v>2.9049886856125822</v>
      </c>
      <c r="AJ1065" s="2">
        <f>SUMIFS('Growth rates'!O$4:O$999,'Growth rates'!$B$4:$B$999,Demands!$A1065,'Growth rates'!$C$4:$C$999,$W1065)</f>
        <v>3.3376264168297842</v>
      </c>
      <c r="AK1065" s="2">
        <f>SUMIFS('Growth rates'!P$4:P$999,'Growth rates'!$B$4:$B$999,Demands!$A1065,'Growth rates'!$C$4:$C$999,$W1065)</f>
        <v>3.8122096888975956</v>
      </c>
      <c r="AL1065" s="2">
        <f>SUMIFS('Growth rates'!Q$4:Q$999,'Growth rates'!$B$4:$B$999,Demands!$A1065,'Growth rates'!$C$4:$C$999,$W1065)</f>
        <v>4.3337318330245349</v>
      </c>
      <c r="AM1065" s="2">
        <f>SUMIFS('Growth rates'!R$4:R$999,'Growth rates'!$B$4:$B$999,Demands!$A1065,'Growth rates'!$C$4:$C$999,$W1065)</f>
        <v>4.9026199100256704</v>
      </c>
      <c r="AN1065" s="2">
        <f>SUMIFS('Growth rates'!S$4:S$999,'Growth rates'!$B$4:$B$999,Demands!$A1065,'Growth rates'!$C$4:$C$999,$W1065)</f>
        <v>5.5209206738894956</v>
      </c>
      <c r="AO1065" s="2">
        <f>SUMIFS('Growth rates'!T$4:T$999,'Growth rates'!$B$4:$B$999,Demands!$A1065,'Growth rates'!$C$4:$C$999,$W1065)</f>
        <v>6.1876730944584173</v>
      </c>
      <c r="AP1065" s="2">
        <f>SUMIFS('Growth rates'!U$4:U$999,'Growth rates'!$B$4:$B$999,Demands!$A1065,'Growth rates'!$C$4:$C$999,$W1065)</f>
        <v>6.9032841576899404</v>
      </c>
      <c r="AR1065">
        <f>VLOOKUP(C1065&amp;A1065,Driver_elast!$A$2:$E$1161,5,FALSE)</f>
        <v>2.1708940000000001</v>
      </c>
      <c r="AS1065">
        <f t="shared" si="341"/>
        <v>2.1708940000000001</v>
      </c>
      <c r="AT1065">
        <f t="shared" si="342"/>
        <v>0.43417880000000003</v>
      </c>
      <c r="AV1065" s="2" cm="1">
        <f t="array" ref="AV1065">TREND($AR1065:$AS1065,$AR$3:$AS$3,AV$1)</f>
        <v>2.1708940000000001</v>
      </c>
      <c r="AW1065" s="2" cm="1">
        <f t="array" ref="AW1065">TREND($AR1065:$AS1065,$AR$3:$AS$3,AW$1)</f>
        <v>2.1708940000000001</v>
      </c>
      <c r="AX1065" s="2" cm="1">
        <f t="array" ref="AX1065">TREND($AR1065:$AS1065,$AR$3:$AS$3,AX$1)</f>
        <v>2.1708940000000001</v>
      </c>
      <c r="AY1065" s="2" cm="1">
        <f t="array" ref="AY1065">TREND($AR1065:$AS1065,$AR$3:$AS$3,AY$1)</f>
        <v>2.1708940000000001</v>
      </c>
      <c r="AZ1065" s="2" cm="1">
        <f t="array" ref="AZ1065">TREND($AR1065:$AS1065,$AR$3:$AS$3,AZ$1)</f>
        <v>2.1708940000000001</v>
      </c>
      <c r="BA1065" s="2" cm="1">
        <f t="array" ref="BA1065">TREND($AR1065:$AS1065,$AR$3:$AS$3,BA$1)</f>
        <v>2.1708940000000001</v>
      </c>
      <c r="BB1065" s="2" cm="1">
        <f t="array" ref="BB1065">TREND($AR1065:$AS1065,$AR$3:$AS$3,BB$1)</f>
        <v>2.1708940000000001</v>
      </c>
      <c r="BC1065" s="2" cm="1">
        <f t="array" ref="BC1065">TREND($AR1065:$AS1065,$AR$3:$AS$3,BC$1)</f>
        <v>2.1708940000000001</v>
      </c>
      <c r="BD1065" s="2" cm="1">
        <f t="array" ref="BD1065">TREND($AR1065:$AS1065,$AR$3:$AS$3,BD$1)</f>
        <v>2.1708940000000001</v>
      </c>
      <c r="BE1065" s="2" cm="1">
        <f t="array" ref="BE1065">TREND($AR1065:$AS1065,$AR$3:$AS$3,BE$1)</f>
        <v>2.1708940000000001</v>
      </c>
      <c r="BF1065" s="20" cm="1">
        <f t="array" ref="BF1065">TREND($AS1065:$AT1065,$AS$3:$AT$3,BF$1)</f>
        <v>1.9538045999999838</v>
      </c>
      <c r="BG1065" s="20" cm="1">
        <f t="array" ref="BG1065">TREND($AS1065:$AT1065,$AS$3:$AT$3,BG$1)</f>
        <v>1.7367151999999919</v>
      </c>
      <c r="BH1065" s="20" cm="1">
        <f t="array" ref="BH1065">TREND($AS1065:$AT1065,$AS$3:$AT$3,BH$1)</f>
        <v>1.5196257999999858</v>
      </c>
      <c r="BI1065" s="20" cm="1">
        <f t="array" ref="BI1065">TREND($AS1065:$AT1065,$AS$3:$AT$3,BI$1)</f>
        <v>1.3025363999999939</v>
      </c>
      <c r="BJ1065" s="20" cm="1">
        <f t="array" ref="BJ1065">TREND($AS1065:$AT1065,$AS$3:$AT$3,BJ$1)</f>
        <v>1.0854469999999878</v>
      </c>
      <c r="BK1065" s="20" cm="1">
        <f t="array" ref="BK1065">TREND($AS1065:$AT1065,$AS$3:$AT$3,BK$1)</f>
        <v>0.86835759999998174</v>
      </c>
      <c r="BL1065" s="20" cm="1">
        <f t="array" ref="BL1065">TREND($AS1065:$AT1065,$AS$3:$AT$3,BL$1)</f>
        <v>0.65126819999998986</v>
      </c>
      <c r="BM1065" s="20" cm="1">
        <f t="array" ref="BM1065">TREND($AS1065:$AT1065,$AS$3:$AT$3,BM$1)</f>
        <v>0.43417879999998377</v>
      </c>
    </row>
    <row r="1066" spans="1:65" x14ac:dyDescent="0.35">
      <c r="A1066" t="str">
        <f>IF(BYDem!B1064="","\I:",BYDem!B1064)</f>
        <v>SouthAfrica</v>
      </c>
      <c r="B1066" t="str">
        <f>BYDem!E1064</f>
        <v>RHW</v>
      </c>
      <c r="C1066" t="str">
        <f t="shared" si="343"/>
        <v>RHW</v>
      </c>
      <c r="D1066" s="4">
        <f>SUMIFS(BYDem!$M$2:$M$2000,BYDem!$B$2:$B$2000,Demands!$A1066,BYDem!$E$2:$E$2000,Demands!$B1066)</f>
        <v>41.762693057707502</v>
      </c>
      <c r="E1066" s="4">
        <f t="shared" si="324"/>
        <v>41.107542794958519</v>
      </c>
      <c r="F1066" s="4">
        <f t="shared" si="325"/>
        <v>43.811585420979199</v>
      </c>
      <c r="G1066" s="4">
        <f t="shared" si="326"/>
        <v>45.936187753180484</v>
      </c>
      <c r="H1066" s="4">
        <f t="shared" si="327"/>
        <v>51.515864698273241</v>
      </c>
      <c r="I1066" s="4">
        <f t="shared" si="328"/>
        <v>59.676297097547383</v>
      </c>
      <c r="J1066" s="4">
        <f t="shared" si="329"/>
        <v>69.955718076802995</v>
      </c>
      <c r="K1066" s="4">
        <f t="shared" si="330"/>
        <v>82.013685422195607</v>
      </c>
      <c r="L1066" s="4">
        <f t="shared" si="331"/>
        <v>95.739689548711993</v>
      </c>
      <c r="M1066" s="4">
        <f t="shared" si="332"/>
        <v>111.10504608484949</v>
      </c>
      <c r="N1066" s="4">
        <f t="shared" si="333"/>
        <v>126.62064570907329</v>
      </c>
      <c r="O1066" s="4">
        <f t="shared" si="334"/>
        <v>141.70665803156993</v>
      </c>
      <c r="P1066" s="4">
        <f t="shared" si="335"/>
        <v>155.81133025381547</v>
      </c>
      <c r="Q1066" s="4">
        <f t="shared" si="336"/>
        <v>168.60061505153689</v>
      </c>
      <c r="R1066" s="4">
        <f t="shared" si="337"/>
        <v>179.66669889952362</v>
      </c>
      <c r="S1066" s="4">
        <f t="shared" si="338"/>
        <v>188.73026566253523</v>
      </c>
      <c r="T1066" s="4">
        <f t="shared" si="339"/>
        <v>195.56805788405219</v>
      </c>
      <c r="U1066" s="4">
        <f t="shared" si="340"/>
        <v>200.09158922451263</v>
      </c>
      <c r="W1066" s="5" t="str">
        <f>VLOOKUP(C1066&amp;A1066,Driver_elast!$A$2:$D$1161,4,FALSE)</f>
        <v>GDPPCAP</v>
      </c>
      <c r="X1066" s="5">
        <v>1</v>
      </c>
      <c r="Y1066" s="2">
        <f>SUMIFS('Growth rates'!D$4:D$999,'Growth rates'!$B$4:$B$999,Demands!$A1066,'Growth rates'!$C$4:$C$999,$W1066)</f>
        <v>1</v>
      </c>
      <c r="Z1066" s="2">
        <f>SUMIFS('Growth rates'!E$4:E$999,'Growth rates'!$B$4:$B$999,Demands!$A1066,'Growth rates'!$C$4:$C$999,$W1066)</f>
        <v>0.98685305109989763</v>
      </c>
      <c r="AA1066" s="2">
        <f>SUMIFS('Growth rates'!F$4:F$999,'Growth rates'!$B$4:$B$999,Demands!$A1066,'Growth rates'!$C$4:$C$999,$W1066)</f>
        <v>1.042379350803283</v>
      </c>
      <c r="AB1066" s="2">
        <f>SUMIFS('Growth rates'!G$4:G$999,'Growth rates'!$B$4:$B$999,Demands!$A1066,'Growth rates'!$C$4:$C$999,$W1066)</f>
        <v>1.0865298711556721</v>
      </c>
      <c r="AC1066" s="2">
        <f>SUMIFS('Growth rates'!H$4:H$999,'Growth rates'!$B$4:$B$999,Demands!$A1066,'Growth rates'!$C$4:$C$999,$W1066)</f>
        <v>1.2042843883807635</v>
      </c>
      <c r="AD1066" s="2">
        <f>SUMIFS('Growth rates'!I$4:I$999,'Growth rates'!$B$4:$B$999,Demands!$A1066,'Growth rates'!$C$4:$C$999,$W1066)</f>
        <v>1.3782427324790187</v>
      </c>
      <c r="AE1066" s="2">
        <f>SUMIFS('Growth rates'!J$4:J$999,'Growth rates'!$B$4:$B$999,Demands!$A1066,'Growth rates'!$C$4:$C$999,$W1066)</f>
        <v>1.5996080182419696</v>
      </c>
      <c r="AF1066" s="2">
        <f>SUMIFS('Growth rates'!K$4:K$999,'Growth rates'!$B$4:$B$999,Demands!$A1066,'Growth rates'!$C$4:$C$999,$W1066)</f>
        <v>1.8626195735003457</v>
      </c>
      <c r="AG1066" s="2">
        <f>SUMIFS('Growth rates'!L$4:L$999,'Growth rates'!$B$4:$B$999,Demands!$A1066,'Growth rates'!$C$4:$C$999,$W1066)</f>
        <v>2.1669997199188593</v>
      </c>
      <c r="AH1066" s="2">
        <f>SUMIFS('Growth rates'!M$4:M$999,'Growth rates'!$B$4:$B$999,Demands!$A1066,'Growth rates'!$C$4:$C$999,$W1066)</f>
        <v>2.514783627170011</v>
      </c>
      <c r="AI1066" s="2">
        <f>SUMIFS('Growth rates'!N$4:N$999,'Growth rates'!$B$4:$B$999,Demands!$A1066,'Growth rates'!$C$4:$C$999,$W1066)</f>
        <v>2.9049886856125822</v>
      </c>
      <c r="AJ1066" s="2">
        <f>SUMIFS('Growth rates'!O$4:O$999,'Growth rates'!$B$4:$B$999,Demands!$A1066,'Growth rates'!$C$4:$C$999,$W1066)</f>
        <v>3.3376264168297842</v>
      </c>
      <c r="AK1066" s="2">
        <f>SUMIFS('Growth rates'!P$4:P$999,'Growth rates'!$B$4:$B$999,Demands!$A1066,'Growth rates'!$C$4:$C$999,$W1066)</f>
        <v>3.8122096888975956</v>
      </c>
      <c r="AL1066" s="2">
        <f>SUMIFS('Growth rates'!Q$4:Q$999,'Growth rates'!$B$4:$B$999,Demands!$A1066,'Growth rates'!$C$4:$C$999,$W1066)</f>
        <v>4.3337318330245349</v>
      </c>
      <c r="AM1066" s="2">
        <f>SUMIFS('Growth rates'!R$4:R$999,'Growth rates'!$B$4:$B$999,Demands!$A1066,'Growth rates'!$C$4:$C$999,$W1066)</f>
        <v>4.9026199100256704</v>
      </c>
      <c r="AN1066" s="2">
        <f>SUMIFS('Growth rates'!S$4:S$999,'Growth rates'!$B$4:$B$999,Demands!$A1066,'Growth rates'!$C$4:$C$999,$W1066)</f>
        <v>5.5209206738894956</v>
      </c>
      <c r="AO1066" s="2">
        <f>SUMIFS('Growth rates'!T$4:T$999,'Growth rates'!$B$4:$B$999,Demands!$A1066,'Growth rates'!$C$4:$C$999,$W1066)</f>
        <v>6.1876730944584173</v>
      </c>
      <c r="AP1066" s="2">
        <f>SUMIFS('Growth rates'!U$4:U$999,'Growth rates'!$B$4:$B$999,Demands!$A1066,'Growth rates'!$C$4:$C$999,$W1066)</f>
        <v>6.9032841576899404</v>
      </c>
      <c r="AR1066">
        <f>VLOOKUP(C1066&amp;A1066,Driver_elast!$A$2:$E$1161,5,FALSE)</f>
        <v>1.19807</v>
      </c>
      <c r="AS1066">
        <f t="shared" si="341"/>
        <v>1</v>
      </c>
      <c r="AT1066">
        <f t="shared" si="342"/>
        <v>0.2</v>
      </c>
      <c r="AV1066" s="2" cm="1">
        <f t="array" ref="AV1066">TREND($AR1066:$AS1066,$AR$3:$AS$3,AV$1)</f>
        <v>1.1980700000000013</v>
      </c>
      <c r="AW1066" s="2" cm="1">
        <f t="array" ref="AW1066">TREND($AR1066:$AS1066,$AR$3:$AS$3,AW$1)</f>
        <v>1.1932390243902447</v>
      </c>
      <c r="AX1066" s="2" cm="1">
        <f t="array" ref="AX1066">TREND($AR1066:$AS1066,$AR$3:$AS$3,AX$1)</f>
        <v>1.169084146341465</v>
      </c>
      <c r="AY1066" s="2" cm="1">
        <f t="array" ref="AY1066">TREND($AR1066:$AS1066,$AR$3:$AS$3,AY$1)</f>
        <v>1.1449292682926835</v>
      </c>
      <c r="AZ1066" s="2" cm="1">
        <f t="array" ref="AZ1066">TREND($AR1066:$AS1066,$AR$3:$AS$3,AZ$1)</f>
        <v>1.1207743902439038</v>
      </c>
      <c r="BA1066" s="2" cm="1">
        <f t="array" ref="BA1066">TREND($AR1066:$AS1066,$AR$3:$AS$3,BA$1)</f>
        <v>1.0966195121951241</v>
      </c>
      <c r="BB1066" s="2" cm="1">
        <f t="array" ref="BB1066">TREND($AR1066:$AS1066,$AR$3:$AS$3,BB$1)</f>
        <v>1.0724646341463426</v>
      </c>
      <c r="BC1066" s="2" cm="1">
        <f t="array" ref="BC1066">TREND($AR1066:$AS1066,$AR$3:$AS$3,BC$1)</f>
        <v>1.0483097560975629</v>
      </c>
      <c r="BD1066" s="2" cm="1">
        <f t="array" ref="BD1066">TREND($AR1066:$AS1066,$AR$3:$AS$3,BD$1)</f>
        <v>1.0241548780487815</v>
      </c>
      <c r="BE1066" s="2" cm="1">
        <f t="array" ref="BE1066">TREND($AR1066:$AS1066,$AR$3:$AS$3,BE$1)</f>
        <v>1.0000000000000018</v>
      </c>
      <c r="BF1066" s="20" cm="1">
        <f t="array" ref="BF1066">TREND($AS1066:$AT1066,$AS$3:$AT$3,BF$1)</f>
        <v>0.90000000000000568</v>
      </c>
      <c r="BG1066" s="20" cm="1">
        <f t="array" ref="BG1066">TREND($AS1066:$AT1066,$AS$3:$AT$3,BG$1)</f>
        <v>0.80000000000000426</v>
      </c>
      <c r="BH1066" s="20" cm="1">
        <f t="array" ref="BH1066">TREND($AS1066:$AT1066,$AS$3:$AT$3,BH$1)</f>
        <v>0.70000000000000284</v>
      </c>
      <c r="BI1066" s="20" cm="1">
        <f t="array" ref="BI1066">TREND($AS1066:$AT1066,$AS$3:$AT$3,BI$1)</f>
        <v>0.60000000000000142</v>
      </c>
      <c r="BJ1066" s="20" cm="1">
        <f t="array" ref="BJ1066">TREND($AS1066:$AT1066,$AS$3:$AT$3,BJ$1)</f>
        <v>0.5</v>
      </c>
      <c r="BK1066" s="20" cm="1">
        <f t="array" ref="BK1066">TREND($AS1066:$AT1066,$AS$3:$AT$3,BK$1)</f>
        <v>0.40000000000000568</v>
      </c>
      <c r="BL1066" s="20" cm="1">
        <f t="array" ref="BL1066">TREND($AS1066:$AT1066,$AS$3:$AT$3,BL$1)</f>
        <v>0.30000000000000426</v>
      </c>
      <c r="BM1066" s="20" cm="1">
        <f t="array" ref="BM1066">TREND($AS1066:$AT1066,$AS$3:$AT$3,BM$1)</f>
        <v>0.20000000000000284</v>
      </c>
    </row>
    <row r="1067" spans="1:65" x14ac:dyDescent="0.35">
      <c r="A1067" t="str">
        <f>IF(BYDem!B1065="","\I:",BYDem!B1065)</f>
        <v>SouthAfrica</v>
      </c>
      <c r="B1067" t="str">
        <f>BYDem!E1065</f>
        <v>RLI</v>
      </c>
      <c r="C1067" t="str">
        <f t="shared" si="343"/>
        <v>RLI</v>
      </c>
      <c r="D1067" s="4">
        <f>SUMIFS(BYDem!$M$2:$M$2000,BYDem!$B$2:$B$2000,Demands!$A1067,BYDem!$E$2:$E$2000,Demands!$B1067)</f>
        <v>41.339100392502203</v>
      </c>
      <c r="E1067" s="4">
        <f t="shared" si="324"/>
        <v>40.439890999938406</v>
      </c>
      <c r="F1067" s="4">
        <f t="shared" si="325"/>
        <v>44.018432693952796</v>
      </c>
      <c r="G1067" s="4">
        <f t="shared" si="326"/>
        <v>46.79809826815071</v>
      </c>
      <c r="H1067" s="4">
        <f t="shared" si="327"/>
        <v>53.944711640604574</v>
      </c>
      <c r="I1067" s="4">
        <f t="shared" si="328"/>
        <v>64.287147741694554</v>
      </c>
      <c r="J1067" s="4">
        <f t="shared" si="329"/>
        <v>77.146939015761703</v>
      </c>
      <c r="K1067" s="4">
        <f t="shared" si="330"/>
        <v>91.907262205031714</v>
      </c>
      <c r="L1067" s="4">
        <f t="shared" si="331"/>
        <v>108.15509816818877</v>
      </c>
      <c r="M1067" s="4">
        <f t="shared" si="332"/>
        <v>125.51301579241118</v>
      </c>
      <c r="N1067" s="4">
        <f t="shared" si="333"/>
        <v>143.04065984898011</v>
      </c>
      <c r="O1067" s="4">
        <f t="shared" si="334"/>
        <v>160.08300823549712</v>
      </c>
      <c r="P1067" s="4">
        <f t="shared" si="335"/>
        <v>176.01675750936462</v>
      </c>
      <c r="Q1067" s="4">
        <f t="shared" si="336"/>
        <v>190.46454148817838</v>
      </c>
      <c r="R1067" s="4">
        <f t="shared" si="337"/>
        <v>202.96566187574197</v>
      </c>
      <c r="S1067" s="4">
        <f t="shared" si="338"/>
        <v>213.20458115392381</v>
      </c>
      <c r="T1067" s="4">
        <f t="shared" si="339"/>
        <v>220.92909010583102</v>
      </c>
      <c r="U1067" s="4">
        <f t="shared" si="340"/>
        <v>226.03922758904747</v>
      </c>
      <c r="W1067" s="5" t="str">
        <f>VLOOKUP(C1067&amp;A1067,Driver_elast!$A$2:$D$1161,4,FALSE)</f>
        <v>GDPPCAP</v>
      </c>
      <c r="X1067" s="5">
        <v>1</v>
      </c>
      <c r="Y1067" s="2">
        <f>SUMIFS('Growth rates'!D$4:D$999,'Growth rates'!$B$4:$B$999,Demands!$A1067,'Growth rates'!$C$4:$C$999,$W1067)</f>
        <v>1</v>
      </c>
      <c r="Z1067" s="2">
        <f>SUMIFS('Growth rates'!E$4:E$999,'Growth rates'!$B$4:$B$999,Demands!$A1067,'Growth rates'!$C$4:$C$999,$W1067)</f>
        <v>0.98685305109989763</v>
      </c>
      <c r="AA1067" s="2">
        <f>SUMIFS('Growth rates'!F$4:F$999,'Growth rates'!$B$4:$B$999,Demands!$A1067,'Growth rates'!$C$4:$C$999,$W1067)</f>
        <v>1.042379350803283</v>
      </c>
      <c r="AB1067" s="2">
        <f>SUMIFS('Growth rates'!G$4:G$999,'Growth rates'!$B$4:$B$999,Demands!$A1067,'Growth rates'!$C$4:$C$999,$W1067)</f>
        <v>1.0865298711556721</v>
      </c>
      <c r="AC1067" s="2">
        <f>SUMIFS('Growth rates'!H$4:H$999,'Growth rates'!$B$4:$B$999,Demands!$A1067,'Growth rates'!$C$4:$C$999,$W1067)</f>
        <v>1.2042843883807635</v>
      </c>
      <c r="AD1067" s="2">
        <f>SUMIFS('Growth rates'!I$4:I$999,'Growth rates'!$B$4:$B$999,Demands!$A1067,'Growth rates'!$C$4:$C$999,$W1067)</f>
        <v>1.3782427324790187</v>
      </c>
      <c r="AE1067" s="2">
        <f>SUMIFS('Growth rates'!J$4:J$999,'Growth rates'!$B$4:$B$999,Demands!$A1067,'Growth rates'!$C$4:$C$999,$W1067)</f>
        <v>1.5996080182419696</v>
      </c>
      <c r="AF1067" s="2">
        <f>SUMIFS('Growth rates'!K$4:K$999,'Growth rates'!$B$4:$B$999,Demands!$A1067,'Growth rates'!$C$4:$C$999,$W1067)</f>
        <v>1.8626195735003457</v>
      </c>
      <c r="AG1067" s="2">
        <f>SUMIFS('Growth rates'!L$4:L$999,'Growth rates'!$B$4:$B$999,Demands!$A1067,'Growth rates'!$C$4:$C$999,$W1067)</f>
        <v>2.1669997199188593</v>
      </c>
      <c r="AH1067" s="2">
        <f>SUMIFS('Growth rates'!M$4:M$999,'Growth rates'!$B$4:$B$999,Demands!$A1067,'Growth rates'!$C$4:$C$999,$W1067)</f>
        <v>2.514783627170011</v>
      </c>
      <c r="AI1067" s="2">
        <f>SUMIFS('Growth rates'!N$4:N$999,'Growth rates'!$B$4:$B$999,Demands!$A1067,'Growth rates'!$C$4:$C$999,$W1067)</f>
        <v>2.9049886856125822</v>
      </c>
      <c r="AJ1067" s="2">
        <f>SUMIFS('Growth rates'!O$4:O$999,'Growth rates'!$B$4:$B$999,Demands!$A1067,'Growth rates'!$C$4:$C$999,$W1067)</f>
        <v>3.3376264168297842</v>
      </c>
      <c r="AK1067" s="2">
        <f>SUMIFS('Growth rates'!P$4:P$999,'Growth rates'!$B$4:$B$999,Demands!$A1067,'Growth rates'!$C$4:$C$999,$W1067)</f>
        <v>3.8122096888975956</v>
      </c>
      <c r="AL1067" s="2">
        <f>SUMIFS('Growth rates'!Q$4:Q$999,'Growth rates'!$B$4:$B$999,Demands!$A1067,'Growth rates'!$C$4:$C$999,$W1067)</f>
        <v>4.3337318330245349</v>
      </c>
      <c r="AM1067" s="2">
        <f>SUMIFS('Growth rates'!R$4:R$999,'Growth rates'!$B$4:$B$999,Demands!$A1067,'Growth rates'!$C$4:$C$999,$W1067)</f>
        <v>4.9026199100256704</v>
      </c>
      <c r="AN1067" s="2">
        <f>SUMIFS('Growth rates'!S$4:S$999,'Growth rates'!$B$4:$B$999,Demands!$A1067,'Growth rates'!$C$4:$C$999,$W1067)</f>
        <v>5.5209206738894956</v>
      </c>
      <c r="AO1067" s="2">
        <f>SUMIFS('Growth rates'!T$4:T$999,'Growth rates'!$B$4:$B$999,Demands!$A1067,'Growth rates'!$C$4:$C$999,$W1067)</f>
        <v>6.1876730944584173</v>
      </c>
      <c r="AP1067" s="2">
        <f>SUMIFS('Growth rates'!U$4:U$999,'Growth rates'!$B$4:$B$999,Demands!$A1067,'Growth rates'!$C$4:$C$999,$W1067)</f>
        <v>6.9032841576899404</v>
      </c>
      <c r="AR1067">
        <f>VLOOKUP(C1067&amp;A1067,Driver_elast!$A$2:$E$1161,5,FALSE)</f>
        <v>1.6708940000000001</v>
      </c>
      <c r="AS1067">
        <f t="shared" si="341"/>
        <v>1</v>
      </c>
      <c r="AT1067">
        <f t="shared" si="342"/>
        <v>0.2</v>
      </c>
      <c r="AV1067" s="2" cm="1">
        <f t="array" ref="AV1067">TREND($AR1067:$AS1067,$AR$3:$AS$3,AV$1)</f>
        <v>1.6708940000000041</v>
      </c>
      <c r="AW1067" s="2" cm="1">
        <f t="array" ref="AW1067">TREND($AR1067:$AS1067,$AR$3:$AS$3,AW$1)</f>
        <v>1.6545307317073181</v>
      </c>
      <c r="AX1067" s="2" cm="1">
        <f t="array" ref="AX1067">TREND($AR1067:$AS1067,$AR$3:$AS$3,AX$1)</f>
        <v>1.5727143902439025</v>
      </c>
      <c r="AY1067" s="2" cm="1">
        <f t="array" ref="AY1067">TREND($AR1067:$AS1067,$AR$3:$AS$3,AY$1)</f>
        <v>1.4908980487804868</v>
      </c>
      <c r="AZ1067" s="2" cm="1">
        <f t="array" ref="AZ1067">TREND($AR1067:$AS1067,$AR$3:$AS$3,AZ$1)</f>
        <v>1.4090817073170712</v>
      </c>
      <c r="BA1067" s="2" cm="1">
        <f t="array" ref="BA1067">TREND($AR1067:$AS1067,$AR$3:$AS$3,BA$1)</f>
        <v>1.3272653658536626</v>
      </c>
      <c r="BB1067" s="2" cm="1">
        <f t="array" ref="BB1067">TREND($AR1067:$AS1067,$AR$3:$AS$3,BB$1)</f>
        <v>1.245449024390247</v>
      </c>
      <c r="BC1067" s="2" cm="1">
        <f t="array" ref="BC1067">TREND($AR1067:$AS1067,$AR$3:$AS$3,BC$1)</f>
        <v>1.1636326829268313</v>
      </c>
      <c r="BD1067" s="2" cm="1">
        <f t="array" ref="BD1067">TREND($AR1067:$AS1067,$AR$3:$AS$3,BD$1)</f>
        <v>1.0818163414634157</v>
      </c>
      <c r="BE1067" s="2" cm="1">
        <f t="array" ref="BE1067">TREND($AR1067:$AS1067,$AR$3:$AS$3,BE$1)</f>
        <v>1</v>
      </c>
      <c r="BF1067" s="20" cm="1">
        <f t="array" ref="BF1067">TREND($AS1067:$AT1067,$AS$3:$AT$3,BF$1)</f>
        <v>0.90000000000000568</v>
      </c>
      <c r="BG1067" s="20" cm="1">
        <f t="array" ref="BG1067">TREND($AS1067:$AT1067,$AS$3:$AT$3,BG$1)</f>
        <v>0.80000000000000426</v>
      </c>
      <c r="BH1067" s="20" cm="1">
        <f t="array" ref="BH1067">TREND($AS1067:$AT1067,$AS$3:$AT$3,BH$1)</f>
        <v>0.70000000000000284</v>
      </c>
      <c r="BI1067" s="20" cm="1">
        <f t="array" ref="BI1067">TREND($AS1067:$AT1067,$AS$3:$AT$3,BI$1)</f>
        <v>0.60000000000000142</v>
      </c>
      <c r="BJ1067" s="20" cm="1">
        <f t="array" ref="BJ1067">TREND($AS1067:$AT1067,$AS$3:$AT$3,BJ$1)</f>
        <v>0.5</v>
      </c>
      <c r="BK1067" s="20" cm="1">
        <f t="array" ref="BK1067">TREND($AS1067:$AT1067,$AS$3:$AT$3,BK$1)</f>
        <v>0.40000000000000568</v>
      </c>
      <c r="BL1067" s="20" cm="1">
        <f t="array" ref="BL1067">TREND($AS1067:$AT1067,$AS$3:$AT$3,BL$1)</f>
        <v>0.30000000000000426</v>
      </c>
      <c r="BM1067" s="20" cm="1">
        <f t="array" ref="BM1067">TREND($AS1067:$AT1067,$AS$3:$AT$3,BM$1)</f>
        <v>0.20000000000000284</v>
      </c>
    </row>
    <row r="1068" spans="1:65" x14ac:dyDescent="0.35">
      <c r="A1068" t="str">
        <f>IF(BYDem!B1066="","\I:",BYDem!B1066)</f>
        <v>SouthAfrica</v>
      </c>
      <c r="B1068" t="str">
        <f>BYDem!E1066</f>
        <v>ROT</v>
      </c>
      <c r="C1068" t="str">
        <f t="shared" si="343"/>
        <v>ROT</v>
      </c>
      <c r="D1068" s="4">
        <f>SUMIFS(BYDem!$M$2:$M$2000,BYDem!$B$2:$B$2000,Demands!$A1068,BYDem!$E$2:$E$2000,Demands!$B1068)</f>
        <v>0.187598953284878</v>
      </c>
      <c r="E1068" s="4">
        <f t="shared" si="324"/>
        <v>0.18465600362006132</v>
      </c>
      <c r="F1068" s="4">
        <f t="shared" si="325"/>
        <v>0.19680262370459997</v>
      </c>
      <c r="G1068" s="4">
        <f t="shared" si="326"/>
        <v>0.20634638500171809</v>
      </c>
      <c r="H1068" s="4">
        <f t="shared" si="327"/>
        <v>0.23141041890204114</v>
      </c>
      <c r="I1068" s="4">
        <f t="shared" si="328"/>
        <v>0.26806726414764015</v>
      </c>
      <c r="J1068" s="4">
        <f t="shared" si="329"/>
        <v>0.31424265358955911</v>
      </c>
      <c r="K1068" s="4">
        <f t="shared" si="330"/>
        <v>0.36840731317253156</v>
      </c>
      <c r="L1068" s="4">
        <f t="shared" si="331"/>
        <v>0.43006483136371454</v>
      </c>
      <c r="M1068" s="4">
        <f t="shared" si="332"/>
        <v>0.49908635732338608</v>
      </c>
      <c r="N1068" s="4">
        <f t="shared" si="333"/>
        <v>0.5687827786022922</v>
      </c>
      <c r="O1068" s="4">
        <f t="shared" si="334"/>
        <v>0.63654948409306356</v>
      </c>
      <c r="P1068" s="4">
        <f t="shared" si="335"/>
        <v>0.69990798785773445</v>
      </c>
      <c r="Q1068" s="4">
        <f t="shared" si="336"/>
        <v>0.75735774182832882</v>
      </c>
      <c r="R1068" s="4">
        <f t="shared" si="337"/>
        <v>0.80706683850886185</v>
      </c>
      <c r="S1068" s="4">
        <f t="shared" si="338"/>
        <v>0.84778058355923724</v>
      </c>
      <c r="T1068" s="4">
        <f t="shared" si="339"/>
        <v>0.87849609948067331</v>
      </c>
      <c r="U1068" s="4">
        <f t="shared" si="340"/>
        <v>0.89881590365252395</v>
      </c>
      <c r="W1068" s="5" t="str">
        <f>VLOOKUP(C1068&amp;A1068,Driver_elast!$A$2:$D$1161,4,FALSE)</f>
        <v>GDPPCAP</v>
      </c>
      <c r="X1068" s="5">
        <v>1</v>
      </c>
      <c r="Y1068" s="2">
        <f>SUMIFS('Growth rates'!D$4:D$999,'Growth rates'!$B$4:$B$999,Demands!$A1068,'Growth rates'!$C$4:$C$999,$W1068)</f>
        <v>1</v>
      </c>
      <c r="Z1068" s="2">
        <f>SUMIFS('Growth rates'!E$4:E$999,'Growth rates'!$B$4:$B$999,Demands!$A1068,'Growth rates'!$C$4:$C$999,$W1068)</f>
        <v>0.98685305109989763</v>
      </c>
      <c r="AA1068" s="2">
        <f>SUMIFS('Growth rates'!F$4:F$999,'Growth rates'!$B$4:$B$999,Demands!$A1068,'Growth rates'!$C$4:$C$999,$W1068)</f>
        <v>1.042379350803283</v>
      </c>
      <c r="AB1068" s="2">
        <f>SUMIFS('Growth rates'!G$4:G$999,'Growth rates'!$B$4:$B$999,Demands!$A1068,'Growth rates'!$C$4:$C$999,$W1068)</f>
        <v>1.0865298711556721</v>
      </c>
      <c r="AC1068" s="2">
        <f>SUMIFS('Growth rates'!H$4:H$999,'Growth rates'!$B$4:$B$999,Demands!$A1068,'Growth rates'!$C$4:$C$999,$W1068)</f>
        <v>1.2042843883807635</v>
      </c>
      <c r="AD1068" s="2">
        <f>SUMIFS('Growth rates'!I$4:I$999,'Growth rates'!$B$4:$B$999,Demands!$A1068,'Growth rates'!$C$4:$C$999,$W1068)</f>
        <v>1.3782427324790187</v>
      </c>
      <c r="AE1068" s="2">
        <f>SUMIFS('Growth rates'!J$4:J$999,'Growth rates'!$B$4:$B$999,Demands!$A1068,'Growth rates'!$C$4:$C$999,$W1068)</f>
        <v>1.5996080182419696</v>
      </c>
      <c r="AF1068" s="2">
        <f>SUMIFS('Growth rates'!K$4:K$999,'Growth rates'!$B$4:$B$999,Demands!$A1068,'Growth rates'!$C$4:$C$999,$W1068)</f>
        <v>1.8626195735003457</v>
      </c>
      <c r="AG1068" s="2">
        <f>SUMIFS('Growth rates'!L$4:L$999,'Growth rates'!$B$4:$B$999,Demands!$A1068,'Growth rates'!$C$4:$C$999,$W1068)</f>
        <v>2.1669997199188593</v>
      </c>
      <c r="AH1068" s="2">
        <f>SUMIFS('Growth rates'!M$4:M$999,'Growth rates'!$B$4:$B$999,Demands!$A1068,'Growth rates'!$C$4:$C$999,$W1068)</f>
        <v>2.514783627170011</v>
      </c>
      <c r="AI1068" s="2">
        <f>SUMIFS('Growth rates'!N$4:N$999,'Growth rates'!$B$4:$B$999,Demands!$A1068,'Growth rates'!$C$4:$C$999,$W1068)</f>
        <v>2.9049886856125822</v>
      </c>
      <c r="AJ1068" s="2">
        <f>SUMIFS('Growth rates'!O$4:O$999,'Growth rates'!$B$4:$B$999,Demands!$A1068,'Growth rates'!$C$4:$C$999,$W1068)</f>
        <v>3.3376264168297842</v>
      </c>
      <c r="AK1068" s="2">
        <f>SUMIFS('Growth rates'!P$4:P$999,'Growth rates'!$B$4:$B$999,Demands!$A1068,'Growth rates'!$C$4:$C$999,$W1068)</f>
        <v>3.8122096888975956</v>
      </c>
      <c r="AL1068" s="2">
        <f>SUMIFS('Growth rates'!Q$4:Q$999,'Growth rates'!$B$4:$B$999,Demands!$A1068,'Growth rates'!$C$4:$C$999,$W1068)</f>
        <v>4.3337318330245349</v>
      </c>
      <c r="AM1068" s="2">
        <f>SUMIFS('Growth rates'!R$4:R$999,'Growth rates'!$B$4:$B$999,Demands!$A1068,'Growth rates'!$C$4:$C$999,$W1068)</f>
        <v>4.9026199100256704</v>
      </c>
      <c r="AN1068" s="2">
        <f>SUMIFS('Growth rates'!S$4:S$999,'Growth rates'!$B$4:$B$999,Demands!$A1068,'Growth rates'!$C$4:$C$999,$W1068)</f>
        <v>5.5209206738894956</v>
      </c>
      <c r="AO1068" s="2">
        <f>SUMIFS('Growth rates'!T$4:T$999,'Growth rates'!$B$4:$B$999,Demands!$A1068,'Growth rates'!$C$4:$C$999,$W1068)</f>
        <v>6.1876730944584173</v>
      </c>
      <c r="AP1068" s="2">
        <f>SUMIFS('Growth rates'!U$4:U$999,'Growth rates'!$B$4:$B$999,Demands!$A1068,'Growth rates'!$C$4:$C$999,$W1068)</f>
        <v>6.9032841576899404</v>
      </c>
      <c r="AR1068">
        <f>VLOOKUP(C1068&amp;A1068,Driver_elast!$A$2:$E$1161,5,FALSE)</f>
        <v>1.19807</v>
      </c>
      <c r="AS1068">
        <f t="shared" si="341"/>
        <v>1</v>
      </c>
      <c r="AT1068">
        <f t="shared" si="342"/>
        <v>0.2</v>
      </c>
      <c r="AV1068" s="2" cm="1">
        <f t="array" ref="AV1068">TREND($AR1068:$AS1068,$AR$3:$AS$3,AV$1)</f>
        <v>1.1980700000000013</v>
      </c>
      <c r="AW1068" s="2" cm="1">
        <f t="array" ref="AW1068">TREND($AR1068:$AS1068,$AR$3:$AS$3,AW$1)</f>
        <v>1.1932390243902447</v>
      </c>
      <c r="AX1068" s="2" cm="1">
        <f t="array" ref="AX1068">TREND($AR1068:$AS1068,$AR$3:$AS$3,AX$1)</f>
        <v>1.169084146341465</v>
      </c>
      <c r="AY1068" s="2" cm="1">
        <f t="array" ref="AY1068">TREND($AR1068:$AS1068,$AR$3:$AS$3,AY$1)</f>
        <v>1.1449292682926835</v>
      </c>
      <c r="AZ1068" s="2" cm="1">
        <f t="array" ref="AZ1068">TREND($AR1068:$AS1068,$AR$3:$AS$3,AZ$1)</f>
        <v>1.1207743902439038</v>
      </c>
      <c r="BA1068" s="2" cm="1">
        <f t="array" ref="BA1068">TREND($AR1068:$AS1068,$AR$3:$AS$3,BA$1)</f>
        <v>1.0966195121951241</v>
      </c>
      <c r="BB1068" s="2" cm="1">
        <f t="array" ref="BB1068">TREND($AR1068:$AS1068,$AR$3:$AS$3,BB$1)</f>
        <v>1.0724646341463426</v>
      </c>
      <c r="BC1068" s="2" cm="1">
        <f t="array" ref="BC1068">TREND($AR1068:$AS1068,$AR$3:$AS$3,BC$1)</f>
        <v>1.0483097560975629</v>
      </c>
      <c r="BD1068" s="2" cm="1">
        <f t="array" ref="BD1068">TREND($AR1068:$AS1068,$AR$3:$AS$3,BD$1)</f>
        <v>1.0241548780487815</v>
      </c>
      <c r="BE1068" s="2" cm="1">
        <f t="array" ref="BE1068">TREND($AR1068:$AS1068,$AR$3:$AS$3,BE$1)</f>
        <v>1.0000000000000018</v>
      </c>
      <c r="BF1068" s="20" cm="1">
        <f t="array" ref="BF1068">TREND($AS1068:$AT1068,$AS$3:$AT$3,BF$1)</f>
        <v>0.90000000000000568</v>
      </c>
      <c r="BG1068" s="20" cm="1">
        <f t="array" ref="BG1068">TREND($AS1068:$AT1068,$AS$3:$AT$3,BG$1)</f>
        <v>0.80000000000000426</v>
      </c>
      <c r="BH1068" s="20" cm="1">
        <f t="array" ref="BH1068">TREND($AS1068:$AT1068,$AS$3:$AT$3,BH$1)</f>
        <v>0.70000000000000284</v>
      </c>
      <c r="BI1068" s="20" cm="1">
        <f t="array" ref="BI1068">TREND($AS1068:$AT1068,$AS$3:$AT$3,BI$1)</f>
        <v>0.60000000000000142</v>
      </c>
      <c r="BJ1068" s="20" cm="1">
        <f t="array" ref="BJ1068">TREND($AS1068:$AT1068,$AS$3:$AT$3,BJ$1)</f>
        <v>0.5</v>
      </c>
      <c r="BK1068" s="20" cm="1">
        <f t="array" ref="BK1068">TREND($AS1068:$AT1068,$AS$3:$AT$3,BK$1)</f>
        <v>0.40000000000000568</v>
      </c>
      <c r="BL1068" s="20" cm="1">
        <f t="array" ref="BL1068">TREND($AS1068:$AT1068,$AS$3:$AT$3,BL$1)</f>
        <v>0.30000000000000426</v>
      </c>
      <c r="BM1068" s="20" cm="1">
        <f t="array" ref="BM1068">TREND($AS1068:$AT1068,$AS$3:$AT$3,BM$1)</f>
        <v>0.20000000000000284</v>
      </c>
    </row>
    <row r="1069" spans="1:65" x14ac:dyDescent="0.35">
      <c r="A1069" t="str">
        <f>IF(BYDem!B1067="","\I:",BYDem!B1067)</f>
        <v>SouthAfrica</v>
      </c>
      <c r="B1069" t="str">
        <f>BYDem!E1067</f>
        <v>RRF</v>
      </c>
      <c r="C1069" t="str">
        <f t="shared" si="343"/>
        <v>RRF</v>
      </c>
      <c r="D1069" s="4">
        <f>SUMIFS(BYDem!$M$2:$M$2000,BYDem!$B$2:$B$2000,Demands!$A1069,BYDem!$E$2:$E$2000,Demands!$B1069)</f>
        <v>20.444768457612501</v>
      </c>
      <c r="E1069" s="4">
        <f t="shared" si="324"/>
        <v>20.000053220673973</v>
      </c>
      <c r="F1069" s="4">
        <f t="shared" si="325"/>
        <v>21.769865714303037</v>
      </c>
      <c r="G1069" s="4">
        <f t="shared" si="326"/>
        <v>23.144584044273763</v>
      </c>
      <c r="H1069" s="4">
        <f t="shared" si="327"/>
        <v>26.679030954550434</v>
      </c>
      <c r="I1069" s="4">
        <f t="shared" si="328"/>
        <v>31.794011913661684</v>
      </c>
      <c r="J1069" s="4">
        <f t="shared" si="329"/>
        <v>38.153982317352771</v>
      </c>
      <c r="K1069" s="4">
        <f t="shared" si="330"/>
        <v>45.453884518874482</v>
      </c>
      <c r="L1069" s="4">
        <f t="shared" si="331"/>
        <v>53.489454742948944</v>
      </c>
      <c r="M1069" s="4">
        <f t="shared" si="332"/>
        <v>62.074029718313035</v>
      </c>
      <c r="N1069" s="4">
        <f t="shared" si="333"/>
        <v>70.742545020813296</v>
      </c>
      <c r="O1069" s="4">
        <f t="shared" si="334"/>
        <v>79.171051287957454</v>
      </c>
      <c r="P1069" s="4">
        <f t="shared" si="335"/>
        <v>87.051286016649257</v>
      </c>
      <c r="Q1069" s="4">
        <f t="shared" si="336"/>
        <v>94.196618047774578</v>
      </c>
      <c r="R1069" s="4">
        <f t="shared" si="337"/>
        <v>100.37920328445846</v>
      </c>
      <c r="S1069" s="4">
        <f t="shared" si="338"/>
        <v>105.4429887057924</v>
      </c>
      <c r="T1069" s="4">
        <f t="shared" si="339"/>
        <v>109.26324109326674</v>
      </c>
      <c r="U1069" s="4">
        <f t="shared" si="340"/>
        <v>111.79052341530479</v>
      </c>
      <c r="W1069" s="5" t="str">
        <f>VLOOKUP(C1069&amp;A1069,Driver_elast!$A$2:$D$1161,4,FALSE)</f>
        <v>GDPPCAP</v>
      </c>
      <c r="X1069" s="5">
        <v>1</v>
      </c>
      <c r="Y1069" s="2">
        <f>SUMIFS('Growth rates'!D$4:D$999,'Growth rates'!$B$4:$B$999,Demands!$A1069,'Growth rates'!$C$4:$C$999,$W1069)</f>
        <v>1</v>
      </c>
      <c r="Z1069" s="2">
        <f>SUMIFS('Growth rates'!E$4:E$999,'Growth rates'!$B$4:$B$999,Demands!$A1069,'Growth rates'!$C$4:$C$999,$W1069)</f>
        <v>0.98685305109989763</v>
      </c>
      <c r="AA1069" s="2">
        <f>SUMIFS('Growth rates'!F$4:F$999,'Growth rates'!$B$4:$B$999,Demands!$A1069,'Growth rates'!$C$4:$C$999,$W1069)</f>
        <v>1.042379350803283</v>
      </c>
      <c r="AB1069" s="2">
        <f>SUMIFS('Growth rates'!G$4:G$999,'Growth rates'!$B$4:$B$999,Demands!$A1069,'Growth rates'!$C$4:$C$999,$W1069)</f>
        <v>1.0865298711556721</v>
      </c>
      <c r="AC1069" s="2">
        <f>SUMIFS('Growth rates'!H$4:H$999,'Growth rates'!$B$4:$B$999,Demands!$A1069,'Growth rates'!$C$4:$C$999,$W1069)</f>
        <v>1.2042843883807635</v>
      </c>
      <c r="AD1069" s="2">
        <f>SUMIFS('Growth rates'!I$4:I$999,'Growth rates'!$B$4:$B$999,Demands!$A1069,'Growth rates'!$C$4:$C$999,$W1069)</f>
        <v>1.3782427324790187</v>
      </c>
      <c r="AE1069" s="2">
        <f>SUMIFS('Growth rates'!J$4:J$999,'Growth rates'!$B$4:$B$999,Demands!$A1069,'Growth rates'!$C$4:$C$999,$W1069)</f>
        <v>1.5996080182419696</v>
      </c>
      <c r="AF1069" s="2">
        <f>SUMIFS('Growth rates'!K$4:K$999,'Growth rates'!$B$4:$B$999,Demands!$A1069,'Growth rates'!$C$4:$C$999,$W1069)</f>
        <v>1.8626195735003457</v>
      </c>
      <c r="AG1069" s="2">
        <f>SUMIFS('Growth rates'!L$4:L$999,'Growth rates'!$B$4:$B$999,Demands!$A1069,'Growth rates'!$C$4:$C$999,$W1069)</f>
        <v>2.1669997199188593</v>
      </c>
      <c r="AH1069" s="2">
        <f>SUMIFS('Growth rates'!M$4:M$999,'Growth rates'!$B$4:$B$999,Demands!$A1069,'Growth rates'!$C$4:$C$999,$W1069)</f>
        <v>2.514783627170011</v>
      </c>
      <c r="AI1069" s="2">
        <f>SUMIFS('Growth rates'!N$4:N$999,'Growth rates'!$B$4:$B$999,Demands!$A1069,'Growth rates'!$C$4:$C$999,$W1069)</f>
        <v>2.9049886856125822</v>
      </c>
      <c r="AJ1069" s="2">
        <f>SUMIFS('Growth rates'!O$4:O$999,'Growth rates'!$B$4:$B$999,Demands!$A1069,'Growth rates'!$C$4:$C$999,$W1069)</f>
        <v>3.3376264168297842</v>
      </c>
      <c r="AK1069" s="2">
        <f>SUMIFS('Growth rates'!P$4:P$999,'Growth rates'!$B$4:$B$999,Demands!$A1069,'Growth rates'!$C$4:$C$999,$W1069)</f>
        <v>3.8122096888975956</v>
      </c>
      <c r="AL1069" s="2">
        <f>SUMIFS('Growth rates'!Q$4:Q$999,'Growth rates'!$B$4:$B$999,Demands!$A1069,'Growth rates'!$C$4:$C$999,$W1069)</f>
        <v>4.3337318330245349</v>
      </c>
      <c r="AM1069" s="2">
        <f>SUMIFS('Growth rates'!R$4:R$999,'Growth rates'!$B$4:$B$999,Demands!$A1069,'Growth rates'!$C$4:$C$999,$W1069)</f>
        <v>4.9026199100256704</v>
      </c>
      <c r="AN1069" s="2">
        <f>SUMIFS('Growth rates'!S$4:S$999,'Growth rates'!$B$4:$B$999,Demands!$A1069,'Growth rates'!$C$4:$C$999,$W1069)</f>
        <v>5.5209206738894956</v>
      </c>
      <c r="AO1069" s="2">
        <f>SUMIFS('Growth rates'!T$4:T$999,'Growth rates'!$B$4:$B$999,Demands!$A1069,'Growth rates'!$C$4:$C$999,$W1069)</f>
        <v>6.1876730944584173</v>
      </c>
      <c r="AP1069" s="2">
        <f>SUMIFS('Growth rates'!U$4:U$999,'Growth rates'!$B$4:$B$999,Demands!$A1069,'Growth rates'!$C$4:$C$999,$W1069)</f>
        <v>6.9032841576899404</v>
      </c>
      <c r="AR1069">
        <f>VLOOKUP(C1069&amp;A1069,Driver_elast!$A$2:$E$1161,5,FALSE)</f>
        <v>1.6708940000000001</v>
      </c>
      <c r="AS1069">
        <f t="shared" si="341"/>
        <v>1</v>
      </c>
      <c r="AT1069">
        <f t="shared" si="342"/>
        <v>0.2</v>
      </c>
      <c r="AV1069" s="2" cm="1">
        <f t="array" ref="AV1069">TREND($AR1069:$AS1069,$AR$3:$AS$3,AV$1)</f>
        <v>1.6708940000000041</v>
      </c>
      <c r="AW1069" s="2" cm="1">
        <f t="array" ref="AW1069">TREND($AR1069:$AS1069,$AR$3:$AS$3,AW$1)</f>
        <v>1.6545307317073181</v>
      </c>
      <c r="AX1069" s="2" cm="1">
        <f t="array" ref="AX1069">TREND($AR1069:$AS1069,$AR$3:$AS$3,AX$1)</f>
        <v>1.5727143902439025</v>
      </c>
      <c r="AY1069" s="2" cm="1">
        <f t="array" ref="AY1069">TREND($AR1069:$AS1069,$AR$3:$AS$3,AY$1)</f>
        <v>1.4908980487804868</v>
      </c>
      <c r="AZ1069" s="2" cm="1">
        <f t="array" ref="AZ1069">TREND($AR1069:$AS1069,$AR$3:$AS$3,AZ$1)</f>
        <v>1.4090817073170712</v>
      </c>
      <c r="BA1069" s="2" cm="1">
        <f t="array" ref="BA1069">TREND($AR1069:$AS1069,$AR$3:$AS$3,BA$1)</f>
        <v>1.3272653658536626</v>
      </c>
      <c r="BB1069" s="2" cm="1">
        <f t="array" ref="BB1069">TREND($AR1069:$AS1069,$AR$3:$AS$3,BB$1)</f>
        <v>1.245449024390247</v>
      </c>
      <c r="BC1069" s="2" cm="1">
        <f t="array" ref="BC1069">TREND($AR1069:$AS1069,$AR$3:$AS$3,BC$1)</f>
        <v>1.1636326829268313</v>
      </c>
      <c r="BD1069" s="2" cm="1">
        <f t="array" ref="BD1069">TREND($AR1069:$AS1069,$AR$3:$AS$3,BD$1)</f>
        <v>1.0818163414634157</v>
      </c>
      <c r="BE1069" s="2" cm="1">
        <f t="array" ref="BE1069">TREND($AR1069:$AS1069,$AR$3:$AS$3,BE$1)</f>
        <v>1</v>
      </c>
      <c r="BF1069" s="20" cm="1">
        <f t="array" ref="BF1069">TREND($AS1069:$AT1069,$AS$3:$AT$3,BF$1)</f>
        <v>0.90000000000000568</v>
      </c>
      <c r="BG1069" s="20" cm="1">
        <f t="array" ref="BG1069">TREND($AS1069:$AT1069,$AS$3:$AT$3,BG$1)</f>
        <v>0.80000000000000426</v>
      </c>
      <c r="BH1069" s="20" cm="1">
        <f t="array" ref="BH1069">TREND($AS1069:$AT1069,$AS$3:$AT$3,BH$1)</f>
        <v>0.70000000000000284</v>
      </c>
      <c r="BI1069" s="20" cm="1">
        <f t="array" ref="BI1069">TREND($AS1069:$AT1069,$AS$3:$AT$3,BI$1)</f>
        <v>0.60000000000000142</v>
      </c>
      <c r="BJ1069" s="20" cm="1">
        <f t="array" ref="BJ1069">TREND($AS1069:$AT1069,$AS$3:$AT$3,BJ$1)</f>
        <v>0.5</v>
      </c>
      <c r="BK1069" s="20" cm="1">
        <f t="array" ref="BK1069">TREND($AS1069:$AT1069,$AS$3:$AT$3,BK$1)</f>
        <v>0.40000000000000568</v>
      </c>
      <c r="BL1069" s="20" cm="1">
        <f t="array" ref="BL1069">TREND($AS1069:$AT1069,$AS$3:$AT$3,BL$1)</f>
        <v>0.30000000000000426</v>
      </c>
      <c r="BM1069" s="20" cm="1">
        <f t="array" ref="BM1069">TREND($AS1069:$AT1069,$AS$3:$AT$3,BM$1)</f>
        <v>0.20000000000000284</v>
      </c>
    </row>
    <row r="1070" spans="1:65" x14ac:dyDescent="0.35">
      <c r="A1070" t="str">
        <f>IF(BYDem!B1068="","\I:",BYDem!B1068)</f>
        <v>SouthAfrica</v>
      </c>
      <c r="B1070" t="str">
        <f>BYDem!E1068</f>
        <v>RSC</v>
      </c>
      <c r="C1070" t="str">
        <f t="shared" si="343"/>
        <v>RSC</v>
      </c>
      <c r="D1070" s="4">
        <f>SUMIFS(BYDem!$M$2:$M$2000,BYDem!$B$2:$B$2000,Demands!$A1070,BYDem!$E$2:$E$2000,Demands!$B1070)</f>
        <v>103.377761369889</v>
      </c>
      <c r="E1070" s="4">
        <f t="shared" si="324"/>
        <v>100.42729467545327</v>
      </c>
      <c r="F1070" s="4">
        <f t="shared" si="325"/>
        <v>112.6942455700771</v>
      </c>
      <c r="G1070" s="4">
        <f t="shared" si="326"/>
        <v>123.05640776330299</v>
      </c>
      <c r="H1070" s="4">
        <f t="shared" si="327"/>
        <v>152.00842023130042</v>
      </c>
      <c r="I1070" s="4">
        <f t="shared" si="328"/>
        <v>199.6759308973833</v>
      </c>
      <c r="J1070" s="4">
        <f t="shared" si="329"/>
        <v>269.29819484266807</v>
      </c>
      <c r="K1070" s="4">
        <f t="shared" si="330"/>
        <v>365.42252303149246</v>
      </c>
      <c r="L1070" s="4">
        <f t="shared" si="331"/>
        <v>495.05866248103058</v>
      </c>
      <c r="M1070" s="4">
        <f t="shared" si="332"/>
        <v>667.54150852895486</v>
      </c>
      <c r="N1070" s="4">
        <f t="shared" si="333"/>
        <v>869.91409136619723</v>
      </c>
      <c r="O1070" s="4">
        <f t="shared" si="334"/>
        <v>1094.9153349116359</v>
      </c>
      <c r="P1070" s="4">
        <f t="shared" si="335"/>
        <v>1331.5028914151724</v>
      </c>
      <c r="Q1070" s="4">
        <f t="shared" si="336"/>
        <v>1568.7647648624793</v>
      </c>
      <c r="R1070" s="4">
        <f t="shared" si="337"/>
        <v>1792.2924119354991</v>
      </c>
      <c r="S1070" s="4">
        <f t="shared" si="338"/>
        <v>1988.5737609670941</v>
      </c>
      <c r="T1070" s="4">
        <f t="shared" si="339"/>
        <v>2144.9802155589032</v>
      </c>
      <c r="U1070" s="4">
        <f t="shared" si="340"/>
        <v>2252.6866352874072</v>
      </c>
      <c r="W1070" s="5" t="str">
        <f>VLOOKUP(C1070&amp;A1070,Driver_elast!$A$2:$D$1161,4,FALSE)</f>
        <v>GDPPCAP</v>
      </c>
      <c r="X1070" s="5">
        <v>0</v>
      </c>
      <c r="Y1070" s="2">
        <f>SUMIFS('Growth rates'!D$4:D$999,'Growth rates'!$B$4:$B$999,Demands!$A1070,'Growth rates'!$C$4:$C$999,$W1070)</f>
        <v>1</v>
      </c>
      <c r="Z1070" s="2">
        <f>SUMIFS('Growth rates'!E$4:E$999,'Growth rates'!$B$4:$B$999,Demands!$A1070,'Growth rates'!$C$4:$C$999,$W1070)</f>
        <v>0.98685305109989763</v>
      </c>
      <c r="AA1070" s="2">
        <f>SUMIFS('Growth rates'!F$4:F$999,'Growth rates'!$B$4:$B$999,Demands!$A1070,'Growth rates'!$C$4:$C$999,$W1070)</f>
        <v>1.042379350803283</v>
      </c>
      <c r="AB1070" s="2">
        <f>SUMIFS('Growth rates'!G$4:G$999,'Growth rates'!$B$4:$B$999,Demands!$A1070,'Growth rates'!$C$4:$C$999,$W1070)</f>
        <v>1.0865298711556721</v>
      </c>
      <c r="AC1070" s="2">
        <f>SUMIFS('Growth rates'!H$4:H$999,'Growth rates'!$B$4:$B$999,Demands!$A1070,'Growth rates'!$C$4:$C$999,$W1070)</f>
        <v>1.2042843883807635</v>
      </c>
      <c r="AD1070" s="2">
        <f>SUMIFS('Growth rates'!I$4:I$999,'Growth rates'!$B$4:$B$999,Demands!$A1070,'Growth rates'!$C$4:$C$999,$W1070)</f>
        <v>1.3782427324790187</v>
      </c>
      <c r="AE1070" s="2">
        <f>SUMIFS('Growth rates'!J$4:J$999,'Growth rates'!$B$4:$B$999,Demands!$A1070,'Growth rates'!$C$4:$C$999,$W1070)</f>
        <v>1.5996080182419696</v>
      </c>
      <c r="AF1070" s="2">
        <f>SUMIFS('Growth rates'!K$4:K$999,'Growth rates'!$B$4:$B$999,Demands!$A1070,'Growth rates'!$C$4:$C$999,$W1070)</f>
        <v>1.8626195735003457</v>
      </c>
      <c r="AG1070" s="2">
        <f>SUMIFS('Growth rates'!L$4:L$999,'Growth rates'!$B$4:$B$999,Demands!$A1070,'Growth rates'!$C$4:$C$999,$W1070)</f>
        <v>2.1669997199188593</v>
      </c>
      <c r="AH1070" s="2">
        <f>SUMIFS('Growth rates'!M$4:M$999,'Growth rates'!$B$4:$B$999,Demands!$A1070,'Growth rates'!$C$4:$C$999,$W1070)</f>
        <v>2.514783627170011</v>
      </c>
      <c r="AI1070" s="2">
        <f>SUMIFS('Growth rates'!N$4:N$999,'Growth rates'!$B$4:$B$999,Demands!$A1070,'Growth rates'!$C$4:$C$999,$W1070)</f>
        <v>2.9049886856125822</v>
      </c>
      <c r="AJ1070" s="2">
        <f>SUMIFS('Growth rates'!O$4:O$999,'Growth rates'!$B$4:$B$999,Demands!$A1070,'Growth rates'!$C$4:$C$999,$W1070)</f>
        <v>3.3376264168297842</v>
      </c>
      <c r="AK1070" s="2">
        <f>SUMIFS('Growth rates'!P$4:P$999,'Growth rates'!$B$4:$B$999,Demands!$A1070,'Growth rates'!$C$4:$C$999,$W1070)</f>
        <v>3.8122096888975956</v>
      </c>
      <c r="AL1070" s="2">
        <f>SUMIFS('Growth rates'!Q$4:Q$999,'Growth rates'!$B$4:$B$999,Demands!$A1070,'Growth rates'!$C$4:$C$999,$W1070)</f>
        <v>4.3337318330245349</v>
      </c>
      <c r="AM1070" s="2">
        <f>SUMIFS('Growth rates'!R$4:R$999,'Growth rates'!$B$4:$B$999,Demands!$A1070,'Growth rates'!$C$4:$C$999,$W1070)</f>
        <v>4.9026199100256704</v>
      </c>
      <c r="AN1070" s="2">
        <f>SUMIFS('Growth rates'!S$4:S$999,'Growth rates'!$B$4:$B$999,Demands!$A1070,'Growth rates'!$C$4:$C$999,$W1070)</f>
        <v>5.5209206738894956</v>
      </c>
      <c r="AO1070" s="2">
        <f>SUMIFS('Growth rates'!T$4:T$999,'Growth rates'!$B$4:$B$999,Demands!$A1070,'Growth rates'!$C$4:$C$999,$W1070)</f>
        <v>6.1876730944584173</v>
      </c>
      <c r="AP1070" s="2">
        <f>SUMIFS('Growth rates'!U$4:U$999,'Growth rates'!$B$4:$B$999,Demands!$A1070,'Growth rates'!$C$4:$C$999,$W1070)</f>
        <v>6.9032841576899404</v>
      </c>
      <c r="AR1070">
        <f>VLOOKUP(C1070&amp;A1070,Driver_elast!$A$2:$E$1161,5,FALSE)</f>
        <v>2.1708940000000001</v>
      </c>
      <c r="AS1070">
        <f t="shared" si="341"/>
        <v>2.1708940000000001</v>
      </c>
      <c r="AT1070">
        <f t="shared" si="342"/>
        <v>0.43417880000000003</v>
      </c>
      <c r="AV1070" s="2" cm="1">
        <f t="array" ref="AV1070">TREND($AR1070:$AS1070,$AR$3:$AS$3,AV$1)</f>
        <v>2.1708940000000001</v>
      </c>
      <c r="AW1070" s="2" cm="1">
        <f t="array" ref="AW1070">TREND($AR1070:$AS1070,$AR$3:$AS$3,AW$1)</f>
        <v>2.1708940000000001</v>
      </c>
      <c r="AX1070" s="2" cm="1">
        <f t="array" ref="AX1070">TREND($AR1070:$AS1070,$AR$3:$AS$3,AX$1)</f>
        <v>2.1708940000000001</v>
      </c>
      <c r="AY1070" s="2" cm="1">
        <f t="array" ref="AY1070">TREND($AR1070:$AS1070,$AR$3:$AS$3,AY$1)</f>
        <v>2.1708940000000001</v>
      </c>
      <c r="AZ1070" s="2" cm="1">
        <f t="array" ref="AZ1070">TREND($AR1070:$AS1070,$AR$3:$AS$3,AZ$1)</f>
        <v>2.1708940000000001</v>
      </c>
      <c r="BA1070" s="2" cm="1">
        <f t="array" ref="BA1070">TREND($AR1070:$AS1070,$AR$3:$AS$3,BA$1)</f>
        <v>2.1708940000000001</v>
      </c>
      <c r="BB1070" s="2" cm="1">
        <f t="array" ref="BB1070">TREND($AR1070:$AS1070,$AR$3:$AS$3,BB$1)</f>
        <v>2.1708940000000001</v>
      </c>
      <c r="BC1070" s="2" cm="1">
        <f t="array" ref="BC1070">TREND($AR1070:$AS1070,$AR$3:$AS$3,BC$1)</f>
        <v>2.1708940000000001</v>
      </c>
      <c r="BD1070" s="2" cm="1">
        <f t="array" ref="BD1070">TREND($AR1070:$AS1070,$AR$3:$AS$3,BD$1)</f>
        <v>2.1708940000000001</v>
      </c>
      <c r="BE1070" s="2" cm="1">
        <f t="array" ref="BE1070">TREND($AR1070:$AS1070,$AR$3:$AS$3,BE$1)</f>
        <v>2.1708940000000001</v>
      </c>
      <c r="BF1070" s="20" cm="1">
        <f t="array" ref="BF1070">TREND($AS1070:$AT1070,$AS$3:$AT$3,BF$1)</f>
        <v>1.9538045999999838</v>
      </c>
      <c r="BG1070" s="20" cm="1">
        <f t="array" ref="BG1070">TREND($AS1070:$AT1070,$AS$3:$AT$3,BG$1)</f>
        <v>1.7367151999999919</v>
      </c>
      <c r="BH1070" s="20" cm="1">
        <f t="array" ref="BH1070">TREND($AS1070:$AT1070,$AS$3:$AT$3,BH$1)</f>
        <v>1.5196257999999858</v>
      </c>
      <c r="BI1070" s="20" cm="1">
        <f t="array" ref="BI1070">TREND($AS1070:$AT1070,$AS$3:$AT$3,BI$1)</f>
        <v>1.3025363999999939</v>
      </c>
      <c r="BJ1070" s="20" cm="1">
        <f t="array" ref="BJ1070">TREND($AS1070:$AT1070,$AS$3:$AT$3,BJ$1)</f>
        <v>1.0854469999999878</v>
      </c>
      <c r="BK1070" s="20" cm="1">
        <f t="array" ref="BK1070">TREND($AS1070:$AT1070,$AS$3:$AT$3,BK$1)</f>
        <v>0.86835759999998174</v>
      </c>
      <c r="BL1070" s="20" cm="1">
        <f t="array" ref="BL1070">TREND($AS1070:$AT1070,$AS$3:$AT$3,BL$1)</f>
        <v>0.65126819999998986</v>
      </c>
      <c r="BM1070" s="20" cm="1">
        <f t="array" ref="BM1070">TREND($AS1070:$AT1070,$AS$3:$AT$3,BM$1)</f>
        <v>0.43417879999998377</v>
      </c>
    </row>
    <row r="1071" spans="1:65" x14ac:dyDescent="0.35">
      <c r="A1071" t="str">
        <f>IF(BYDem!B1069="","\I:",BYDem!B1069)</f>
        <v>SouthAfrica</v>
      </c>
      <c r="B1071" t="str">
        <f>BYDem!E1069</f>
        <v>RSH</v>
      </c>
      <c r="C1071" t="str">
        <f t="shared" si="343"/>
        <v>RSH</v>
      </c>
      <c r="D1071" s="4">
        <f>SUMIFS(BYDem!$M$2:$M$2000,BYDem!$B$2:$B$2000,Demands!$A1071,BYDem!$E$2:$E$2000,Demands!$B1071)</f>
        <v>26.075963017507501</v>
      </c>
      <c r="E1071" s="4">
        <f t="shared" si="324"/>
        <v>25.666897586819243</v>
      </c>
      <c r="F1071" s="4">
        <f t="shared" si="325"/>
        <v>27.355258905291883</v>
      </c>
      <c r="G1071" s="4">
        <f t="shared" si="326"/>
        <v>28.681826896605038</v>
      </c>
      <c r="H1071" s="4">
        <f t="shared" si="327"/>
        <v>32.165688664543062</v>
      </c>
      <c r="I1071" s="4">
        <f t="shared" si="328"/>
        <v>37.260933196697842</v>
      </c>
      <c r="J1071" s="4">
        <f t="shared" si="329"/>
        <v>43.679240582336874</v>
      </c>
      <c r="K1071" s="4">
        <f t="shared" si="330"/>
        <v>51.208044103946513</v>
      </c>
      <c r="L1071" s="4">
        <f t="shared" si="331"/>
        <v>59.778343329780107</v>
      </c>
      <c r="M1071" s="4">
        <f t="shared" si="332"/>
        <v>69.372228193323252</v>
      </c>
      <c r="N1071" s="4">
        <f t="shared" si="333"/>
        <v>79.059922457595448</v>
      </c>
      <c r="O1071" s="4">
        <f t="shared" si="334"/>
        <v>88.479389225687029</v>
      </c>
      <c r="P1071" s="4">
        <f t="shared" si="335"/>
        <v>97.28612280326368</v>
      </c>
      <c r="Q1071" s="4">
        <f t="shared" si="336"/>
        <v>105.27154934041098</v>
      </c>
      <c r="R1071" s="4">
        <f t="shared" si="337"/>
        <v>112.18103654158381</v>
      </c>
      <c r="S1071" s="4">
        <f t="shared" si="338"/>
        <v>117.84018384303837</v>
      </c>
      <c r="T1071" s="4">
        <f t="shared" si="339"/>
        <v>122.10959283070351</v>
      </c>
      <c r="U1071" s="4">
        <f t="shared" si="340"/>
        <v>124.93401403791331</v>
      </c>
      <c r="W1071" s="5" t="str">
        <f>VLOOKUP(C1071&amp;A1071,Driver_elast!$A$2:$D$1161,4,FALSE)</f>
        <v>GDPPCAP</v>
      </c>
      <c r="X1071" s="5">
        <v>1</v>
      </c>
      <c r="Y1071" s="2">
        <f>SUMIFS('Growth rates'!D$4:D$999,'Growth rates'!$B$4:$B$999,Demands!$A1071,'Growth rates'!$C$4:$C$999,$W1071)</f>
        <v>1</v>
      </c>
      <c r="Z1071" s="2">
        <f>SUMIFS('Growth rates'!E$4:E$999,'Growth rates'!$B$4:$B$999,Demands!$A1071,'Growth rates'!$C$4:$C$999,$W1071)</f>
        <v>0.98685305109989763</v>
      </c>
      <c r="AA1071" s="2">
        <f>SUMIFS('Growth rates'!F$4:F$999,'Growth rates'!$B$4:$B$999,Demands!$A1071,'Growth rates'!$C$4:$C$999,$W1071)</f>
        <v>1.042379350803283</v>
      </c>
      <c r="AB1071" s="2">
        <f>SUMIFS('Growth rates'!G$4:G$999,'Growth rates'!$B$4:$B$999,Demands!$A1071,'Growth rates'!$C$4:$C$999,$W1071)</f>
        <v>1.0865298711556721</v>
      </c>
      <c r="AC1071" s="2">
        <f>SUMIFS('Growth rates'!H$4:H$999,'Growth rates'!$B$4:$B$999,Demands!$A1071,'Growth rates'!$C$4:$C$999,$W1071)</f>
        <v>1.2042843883807635</v>
      </c>
      <c r="AD1071" s="2">
        <f>SUMIFS('Growth rates'!I$4:I$999,'Growth rates'!$B$4:$B$999,Demands!$A1071,'Growth rates'!$C$4:$C$999,$W1071)</f>
        <v>1.3782427324790187</v>
      </c>
      <c r="AE1071" s="2">
        <f>SUMIFS('Growth rates'!J$4:J$999,'Growth rates'!$B$4:$B$999,Demands!$A1071,'Growth rates'!$C$4:$C$999,$W1071)</f>
        <v>1.5996080182419696</v>
      </c>
      <c r="AF1071" s="2">
        <f>SUMIFS('Growth rates'!K$4:K$999,'Growth rates'!$B$4:$B$999,Demands!$A1071,'Growth rates'!$C$4:$C$999,$W1071)</f>
        <v>1.8626195735003457</v>
      </c>
      <c r="AG1071" s="2">
        <f>SUMIFS('Growth rates'!L$4:L$999,'Growth rates'!$B$4:$B$999,Demands!$A1071,'Growth rates'!$C$4:$C$999,$W1071)</f>
        <v>2.1669997199188593</v>
      </c>
      <c r="AH1071" s="2">
        <f>SUMIFS('Growth rates'!M$4:M$999,'Growth rates'!$B$4:$B$999,Demands!$A1071,'Growth rates'!$C$4:$C$999,$W1071)</f>
        <v>2.514783627170011</v>
      </c>
      <c r="AI1071" s="2">
        <f>SUMIFS('Growth rates'!N$4:N$999,'Growth rates'!$B$4:$B$999,Demands!$A1071,'Growth rates'!$C$4:$C$999,$W1071)</f>
        <v>2.9049886856125822</v>
      </c>
      <c r="AJ1071" s="2">
        <f>SUMIFS('Growth rates'!O$4:O$999,'Growth rates'!$B$4:$B$999,Demands!$A1071,'Growth rates'!$C$4:$C$999,$W1071)</f>
        <v>3.3376264168297842</v>
      </c>
      <c r="AK1071" s="2">
        <f>SUMIFS('Growth rates'!P$4:P$999,'Growth rates'!$B$4:$B$999,Demands!$A1071,'Growth rates'!$C$4:$C$999,$W1071)</f>
        <v>3.8122096888975956</v>
      </c>
      <c r="AL1071" s="2">
        <f>SUMIFS('Growth rates'!Q$4:Q$999,'Growth rates'!$B$4:$B$999,Demands!$A1071,'Growth rates'!$C$4:$C$999,$W1071)</f>
        <v>4.3337318330245349</v>
      </c>
      <c r="AM1071" s="2">
        <f>SUMIFS('Growth rates'!R$4:R$999,'Growth rates'!$B$4:$B$999,Demands!$A1071,'Growth rates'!$C$4:$C$999,$W1071)</f>
        <v>4.9026199100256704</v>
      </c>
      <c r="AN1071" s="2">
        <f>SUMIFS('Growth rates'!S$4:S$999,'Growth rates'!$B$4:$B$999,Demands!$A1071,'Growth rates'!$C$4:$C$999,$W1071)</f>
        <v>5.5209206738894956</v>
      </c>
      <c r="AO1071" s="2">
        <f>SUMIFS('Growth rates'!T$4:T$999,'Growth rates'!$B$4:$B$999,Demands!$A1071,'Growth rates'!$C$4:$C$999,$W1071)</f>
        <v>6.1876730944584173</v>
      </c>
      <c r="AP1071" s="2">
        <f>SUMIFS('Growth rates'!U$4:U$999,'Growth rates'!$B$4:$B$999,Demands!$A1071,'Growth rates'!$C$4:$C$999,$W1071)</f>
        <v>6.9032841576899404</v>
      </c>
      <c r="AR1071">
        <f>VLOOKUP(C1071&amp;A1071,Driver_elast!$A$2:$E$1161,5,FALSE)</f>
        <v>1.19807</v>
      </c>
      <c r="AS1071">
        <f t="shared" si="341"/>
        <v>1</v>
      </c>
      <c r="AT1071">
        <f t="shared" si="342"/>
        <v>0.2</v>
      </c>
      <c r="AV1071" s="2" cm="1">
        <f t="array" ref="AV1071">TREND($AR1071:$AS1071,$AR$3:$AS$3,AV$1)</f>
        <v>1.1980700000000013</v>
      </c>
      <c r="AW1071" s="2" cm="1">
        <f t="array" ref="AW1071">TREND($AR1071:$AS1071,$AR$3:$AS$3,AW$1)</f>
        <v>1.1932390243902447</v>
      </c>
      <c r="AX1071" s="2" cm="1">
        <f t="array" ref="AX1071">TREND($AR1071:$AS1071,$AR$3:$AS$3,AX$1)</f>
        <v>1.169084146341465</v>
      </c>
      <c r="AY1071" s="2" cm="1">
        <f t="array" ref="AY1071">TREND($AR1071:$AS1071,$AR$3:$AS$3,AY$1)</f>
        <v>1.1449292682926835</v>
      </c>
      <c r="AZ1071" s="2" cm="1">
        <f t="array" ref="AZ1071">TREND($AR1071:$AS1071,$AR$3:$AS$3,AZ$1)</f>
        <v>1.1207743902439038</v>
      </c>
      <c r="BA1071" s="2" cm="1">
        <f t="array" ref="BA1071">TREND($AR1071:$AS1071,$AR$3:$AS$3,BA$1)</f>
        <v>1.0966195121951241</v>
      </c>
      <c r="BB1071" s="2" cm="1">
        <f t="array" ref="BB1071">TREND($AR1071:$AS1071,$AR$3:$AS$3,BB$1)</f>
        <v>1.0724646341463426</v>
      </c>
      <c r="BC1071" s="2" cm="1">
        <f t="array" ref="BC1071">TREND($AR1071:$AS1071,$AR$3:$AS$3,BC$1)</f>
        <v>1.0483097560975629</v>
      </c>
      <c r="BD1071" s="2" cm="1">
        <f t="array" ref="BD1071">TREND($AR1071:$AS1071,$AR$3:$AS$3,BD$1)</f>
        <v>1.0241548780487815</v>
      </c>
      <c r="BE1071" s="2" cm="1">
        <f t="array" ref="BE1071">TREND($AR1071:$AS1071,$AR$3:$AS$3,BE$1)</f>
        <v>1.0000000000000018</v>
      </c>
      <c r="BF1071" s="20" cm="1">
        <f t="array" ref="BF1071">TREND($AS1071:$AT1071,$AS$3:$AT$3,BF$1)</f>
        <v>0.90000000000000568</v>
      </c>
      <c r="BG1071" s="20" cm="1">
        <f t="array" ref="BG1071">TREND($AS1071:$AT1071,$AS$3:$AT$3,BG$1)</f>
        <v>0.80000000000000426</v>
      </c>
      <c r="BH1071" s="20" cm="1">
        <f t="array" ref="BH1071">TREND($AS1071:$AT1071,$AS$3:$AT$3,BH$1)</f>
        <v>0.70000000000000284</v>
      </c>
      <c r="BI1071" s="20" cm="1">
        <f t="array" ref="BI1071">TREND($AS1071:$AT1071,$AS$3:$AT$3,BI$1)</f>
        <v>0.60000000000000142</v>
      </c>
      <c r="BJ1071" s="20" cm="1">
        <f t="array" ref="BJ1071">TREND($AS1071:$AT1071,$AS$3:$AT$3,BJ$1)</f>
        <v>0.5</v>
      </c>
      <c r="BK1071" s="20" cm="1">
        <f t="array" ref="BK1071">TREND($AS1071:$AT1071,$AS$3:$AT$3,BK$1)</f>
        <v>0.40000000000000568</v>
      </c>
      <c r="BL1071" s="20" cm="1">
        <f t="array" ref="BL1071">TREND($AS1071:$AT1071,$AS$3:$AT$3,BL$1)</f>
        <v>0.30000000000000426</v>
      </c>
      <c r="BM1071" s="20" cm="1">
        <f t="array" ref="BM1071">TREND($AS1071:$AT1071,$AS$3:$AT$3,BM$1)</f>
        <v>0.20000000000000284</v>
      </c>
    </row>
    <row r="1072" spans="1:65" x14ac:dyDescent="0.35">
      <c r="A1072" t="str">
        <f>IF(BYDem!B1070="","\I:",BYDem!B1070)</f>
        <v>SouthAfrica</v>
      </c>
      <c r="B1072" t="str">
        <f>BYDem!E1070</f>
        <v>TAD</v>
      </c>
      <c r="C1072" t="str">
        <f t="shared" si="343"/>
        <v>TAD</v>
      </c>
      <c r="D1072" s="4">
        <f>SUMIFS(BYDem!$M$2:$M$2000,BYDem!$B$2:$B$2000,Demands!$A1072,BYDem!$E$2:$E$2000,Demands!$B1072)</f>
        <v>52.743296735999998</v>
      </c>
      <c r="E1072" s="4">
        <f t="shared" si="324"/>
        <v>52.541477307323099</v>
      </c>
      <c r="F1072" s="4">
        <f t="shared" si="325"/>
        <v>56.444017511739446</v>
      </c>
      <c r="G1072" s="4">
        <f t="shared" si="326"/>
        <v>60.013339169781339</v>
      </c>
      <c r="H1072" s="4">
        <f t="shared" si="327"/>
        <v>66.453709463076763</v>
      </c>
      <c r="I1072" s="4">
        <f t="shared" si="328"/>
        <v>74.992170290951066</v>
      </c>
      <c r="J1072" s="4">
        <f t="shared" si="329"/>
        <v>85.086342623690427</v>
      </c>
      <c r="K1072" s="4">
        <f t="shared" si="330"/>
        <v>96.198346890487628</v>
      </c>
      <c r="L1072" s="4">
        <f t="shared" si="331"/>
        <v>108.1781607809549</v>
      </c>
      <c r="M1072" s="4">
        <f t="shared" si="332"/>
        <v>120.90965233969536</v>
      </c>
      <c r="N1072" s="4">
        <f t="shared" si="333"/>
        <v>132.86171226226287</v>
      </c>
      <c r="O1072" s="4">
        <f t="shared" si="334"/>
        <v>143.65031893009055</v>
      </c>
      <c r="P1072" s="4">
        <f t="shared" si="335"/>
        <v>153.04470581131906</v>
      </c>
      <c r="Q1072" s="4">
        <f t="shared" si="336"/>
        <v>160.98451724971045</v>
      </c>
      <c r="R1072" s="4">
        <f t="shared" si="337"/>
        <v>167.48066001254247</v>
      </c>
      <c r="S1072" s="4">
        <f t="shared" si="338"/>
        <v>172.53014315995995</v>
      </c>
      <c r="T1072" s="4">
        <f t="shared" si="339"/>
        <v>176.1466166996218</v>
      </c>
      <c r="U1072" s="4">
        <f t="shared" si="340"/>
        <v>178.42304862490607</v>
      </c>
      <c r="W1072" s="5" t="str">
        <f>VLOOKUP(C1072&amp;A1072,Driver_elast!$A$2:$D$1161,4,FALSE)</f>
        <v>GDP</v>
      </c>
      <c r="X1072" s="5">
        <v>1</v>
      </c>
      <c r="Y1072" s="2">
        <f>SUMIFS('Growth rates'!D$4:D$999,'Growth rates'!$B$4:$B$999,Demands!$A1072,'Growth rates'!$C$4:$C$999,$W1072)</f>
        <v>1</v>
      </c>
      <c r="Z1072" s="2">
        <f>SUMIFS('Growth rates'!E$4:E$999,'Growth rates'!$B$4:$B$999,Demands!$A1072,'Growth rates'!$C$4:$C$999,$W1072)</f>
        <v>0.99490056601216359</v>
      </c>
      <c r="AA1072" s="2">
        <f>SUMIFS('Growth rates'!F$4:F$999,'Growth rates'!$B$4:$B$999,Demands!$A1072,'Growth rates'!$C$4:$C$999,$W1072)</f>
        <v>1.0933812503899265</v>
      </c>
      <c r="AB1072" s="2">
        <f>SUMIFS('Growth rates'!G$4:G$999,'Growth rates'!$B$4:$B$999,Demands!$A1072,'Growth rates'!$C$4:$C$999,$W1072)</f>
        <v>1.1855249542306774</v>
      </c>
      <c r="AC1072" s="2">
        <f>SUMIFS('Growth rates'!H$4:H$999,'Growth rates'!$B$4:$B$999,Demands!$A1072,'Growth rates'!$C$4:$C$999,$W1072)</f>
        <v>1.3550758232561941</v>
      </c>
      <c r="AD1072" s="2">
        <f>SUMIFS('Growth rates'!I$4:I$999,'Growth rates'!$B$4:$B$999,Demands!$A1072,'Growth rates'!$C$4:$C$999,$W1072)</f>
        <v>1.587109078353208</v>
      </c>
      <c r="AE1072" s="2">
        <f>SUMIFS('Growth rates'!J$4:J$999,'Growth rates'!$B$4:$B$999,Demands!$A1072,'Growth rates'!$C$4:$C$999,$W1072)</f>
        <v>1.8718093242490279</v>
      </c>
      <c r="AF1072" s="2">
        <f>SUMIFS('Growth rates'!K$4:K$999,'Growth rates'!$B$4:$B$999,Demands!$A1072,'Growth rates'!$C$4:$C$999,$W1072)</f>
        <v>2.1975863270737106</v>
      </c>
      <c r="AG1072" s="2">
        <f>SUMIFS('Growth rates'!L$4:L$999,'Growth rates'!$B$4:$B$999,Demands!$A1072,'Growth rates'!$C$4:$C$999,$W1072)</f>
        <v>2.5623022130623818</v>
      </c>
      <c r="AH1072" s="2">
        <f>SUMIFS('Growth rates'!M$4:M$999,'Growth rates'!$B$4:$B$999,Demands!$A1072,'Growth rates'!$C$4:$C$999,$W1072)</f>
        <v>2.964182143617788</v>
      </c>
      <c r="AI1072" s="2">
        <f>SUMIFS('Growth rates'!N$4:N$999,'Growth rates'!$B$4:$B$999,Demands!$A1072,'Growth rates'!$C$4:$C$999,$W1072)</f>
        <v>3.3980629519115548</v>
      </c>
      <c r="AJ1072" s="2">
        <f>SUMIFS('Growth rates'!O$4:O$999,'Growth rates'!$B$4:$B$999,Demands!$A1072,'Growth rates'!$C$4:$C$999,$W1072)</f>
        <v>3.8577192571063459</v>
      </c>
      <c r="AK1072" s="2">
        <f>SUMIFS('Growth rates'!P$4:P$999,'Growth rates'!$B$4:$B$999,Demands!$A1072,'Growth rates'!$C$4:$C$999,$W1072)</f>
        <v>4.3380282296146344</v>
      </c>
      <c r="AL1072" s="2">
        <f>SUMIFS('Growth rates'!Q$4:Q$999,'Growth rates'!$B$4:$B$999,Demands!$A1072,'Growth rates'!$C$4:$C$999,$W1072)</f>
        <v>4.8379007639335585</v>
      </c>
      <c r="AM1072" s="2">
        <f>SUMIFS('Growth rates'!R$4:R$999,'Growth rates'!$B$4:$B$999,Demands!$A1072,'Growth rates'!$C$4:$C$999,$W1072)</f>
        <v>5.3582377251086957</v>
      </c>
      <c r="AN1072" s="2">
        <f>SUMIFS('Growth rates'!S$4:S$999,'Growth rates'!$B$4:$B$999,Demands!$A1072,'Growth rates'!$C$4:$C$999,$W1072)</f>
        <v>5.8964709754728064</v>
      </c>
      <c r="AO1072" s="2">
        <f>SUMIFS('Growth rates'!T$4:T$999,'Growth rates'!$B$4:$B$999,Demands!$A1072,'Growth rates'!$C$4:$C$999,$W1072)</f>
        <v>6.4455280521307738</v>
      </c>
      <c r="AP1072" s="2">
        <f>SUMIFS('Growth rates'!U$4:U$999,'Growth rates'!$B$4:$B$999,Demands!$A1072,'Growth rates'!$C$4:$C$999,$W1072)</f>
        <v>7.0005819319279476</v>
      </c>
      <c r="AR1072">
        <f>VLOOKUP(C1072&amp;A1072,Driver_elast!$A$2:$E$1161,5,FALSE)</f>
        <v>0.75036700000000001</v>
      </c>
      <c r="AS1072">
        <f t="shared" si="341"/>
        <v>0.75036700000000001</v>
      </c>
      <c r="AT1072">
        <f t="shared" si="342"/>
        <v>0.1500734</v>
      </c>
      <c r="AV1072" s="2" cm="1">
        <f t="array" ref="AV1072">TREND($AR1072:$AS1072,$AR$3:$AS$3,AV$1)</f>
        <v>0.75036700000000001</v>
      </c>
      <c r="AW1072" s="2" cm="1">
        <f t="array" ref="AW1072">TREND($AR1072:$AS1072,$AR$3:$AS$3,AW$1)</f>
        <v>0.75036700000000001</v>
      </c>
      <c r="AX1072" s="2" cm="1">
        <f t="array" ref="AX1072">TREND($AR1072:$AS1072,$AR$3:$AS$3,AX$1)</f>
        <v>0.75036700000000001</v>
      </c>
      <c r="AY1072" s="2" cm="1">
        <f t="array" ref="AY1072">TREND($AR1072:$AS1072,$AR$3:$AS$3,AY$1)</f>
        <v>0.75036700000000001</v>
      </c>
      <c r="AZ1072" s="2" cm="1">
        <f t="array" ref="AZ1072">TREND($AR1072:$AS1072,$AR$3:$AS$3,AZ$1)</f>
        <v>0.75036700000000001</v>
      </c>
      <c r="BA1072" s="2" cm="1">
        <f t="array" ref="BA1072">TREND($AR1072:$AS1072,$AR$3:$AS$3,BA$1)</f>
        <v>0.75036700000000001</v>
      </c>
      <c r="BB1072" s="2" cm="1">
        <f t="array" ref="BB1072">TREND($AR1072:$AS1072,$AR$3:$AS$3,BB$1)</f>
        <v>0.75036700000000001</v>
      </c>
      <c r="BC1072" s="2" cm="1">
        <f t="array" ref="BC1072">TREND($AR1072:$AS1072,$AR$3:$AS$3,BC$1)</f>
        <v>0.75036700000000001</v>
      </c>
      <c r="BD1072" s="2" cm="1">
        <f t="array" ref="BD1072">TREND($AR1072:$AS1072,$AR$3:$AS$3,BD$1)</f>
        <v>0.75036700000000001</v>
      </c>
      <c r="BE1072" s="2" cm="1">
        <f t="array" ref="BE1072">TREND($AR1072:$AS1072,$AR$3:$AS$3,BE$1)</f>
        <v>0.75036700000000001</v>
      </c>
      <c r="BF1072" s="20" cm="1">
        <f t="array" ref="BF1072">TREND($AS1072:$AT1072,$AS$3:$AT$3,BF$1)</f>
        <v>0.67533030000000238</v>
      </c>
      <c r="BG1072" s="20" cm="1">
        <f t="array" ref="BG1072">TREND($AS1072:$AT1072,$AS$3:$AT$3,BG$1)</f>
        <v>0.60029360000000054</v>
      </c>
      <c r="BH1072" s="20" cm="1">
        <f t="array" ref="BH1072">TREND($AS1072:$AT1072,$AS$3:$AT$3,BH$1)</f>
        <v>0.52525690000000225</v>
      </c>
      <c r="BI1072" s="20" cm="1">
        <f t="array" ref="BI1072">TREND($AS1072:$AT1072,$AS$3:$AT$3,BI$1)</f>
        <v>0.4502202000000004</v>
      </c>
      <c r="BJ1072" s="20" cm="1">
        <f t="array" ref="BJ1072">TREND($AS1072:$AT1072,$AS$3:$AT$3,BJ$1)</f>
        <v>0.37518350000000211</v>
      </c>
      <c r="BK1072" s="20" cm="1">
        <f t="array" ref="BK1072">TREND($AS1072:$AT1072,$AS$3:$AT$3,BK$1)</f>
        <v>0.30014680000000027</v>
      </c>
      <c r="BL1072" s="20" cm="1">
        <f t="array" ref="BL1072">TREND($AS1072:$AT1072,$AS$3:$AT$3,BL$1)</f>
        <v>0.22511010000000198</v>
      </c>
      <c r="BM1072" s="20" cm="1">
        <f t="array" ref="BM1072">TREND($AS1072:$AT1072,$AS$3:$AT$3,BM$1)</f>
        <v>0.15007340000000013</v>
      </c>
    </row>
    <row r="1073" spans="1:65" x14ac:dyDescent="0.35">
      <c r="A1073" t="str">
        <f>IF(BYDem!B1071="","\I:",BYDem!B1071)</f>
        <v>SouthAfrica</v>
      </c>
      <c r="B1073" t="str">
        <f>BYDem!E1071</f>
        <v>TAI</v>
      </c>
      <c r="C1073" t="str">
        <f t="shared" si="343"/>
        <v>TAI</v>
      </c>
      <c r="D1073" s="4">
        <f>SUMIFS(BYDem!$M$2:$M$2000,BYDem!$B$2:$B$2000,Demands!$A1073,BYDem!$E$2:$E$2000,Demands!$B1073)</f>
        <v>46.072598086799999</v>
      </c>
      <c r="E1073" s="4">
        <f t="shared" si="324"/>
        <v>45.901198089848272</v>
      </c>
      <c r="F1073" s="4">
        <f t="shared" si="325"/>
        <v>49.185063150187617</v>
      </c>
      <c r="G1073" s="4">
        <f t="shared" si="326"/>
        <v>52.176400618073494</v>
      </c>
      <c r="H1073" s="4">
        <f t="shared" si="327"/>
        <v>57.583801918781539</v>
      </c>
      <c r="I1073" s="4">
        <f t="shared" si="328"/>
        <v>64.735881379755071</v>
      </c>
      <c r="J1073" s="4">
        <f t="shared" si="329"/>
        <v>73.160820016837675</v>
      </c>
      <c r="K1073" s="4">
        <f t="shared" si="330"/>
        <v>82.397441964644941</v>
      </c>
      <c r="L1073" s="4">
        <f t="shared" si="331"/>
        <v>92.314738763691935</v>
      </c>
      <c r="M1073" s="4">
        <f t="shared" si="332"/>
        <v>102.81201821818604</v>
      </c>
      <c r="N1073" s="4">
        <f t="shared" si="333"/>
        <v>112.62772079126648</v>
      </c>
      <c r="O1073" s="4">
        <f t="shared" si="334"/>
        <v>121.45642944963819</v>
      </c>
      <c r="P1073" s="4">
        <f t="shared" si="335"/>
        <v>129.11997958034729</v>
      </c>
      <c r="Q1073" s="4">
        <f t="shared" si="336"/>
        <v>135.5793616168888</v>
      </c>
      <c r="R1073" s="4">
        <f t="shared" si="337"/>
        <v>140.85212400125087</v>
      </c>
      <c r="S1073" s="4">
        <f t="shared" si="338"/>
        <v>144.94257918685062</v>
      </c>
      <c r="T1073" s="4">
        <f t="shared" si="339"/>
        <v>147.86705163426706</v>
      </c>
      <c r="U1073" s="4">
        <f t="shared" si="340"/>
        <v>149.70508926988134</v>
      </c>
      <c r="W1073" s="5" t="str">
        <f>VLOOKUP(C1073&amp;A1073,Driver_elast!$A$2:$D$1161,4,FALSE)</f>
        <v>GDPSER</v>
      </c>
      <c r="X1073" s="5">
        <v>1</v>
      </c>
      <c r="Y1073" s="2">
        <f>SUMIFS('Growth rates'!D$4:D$999,'Growth rates'!$B$4:$B$999,Demands!$A1073,'Growth rates'!$C$4:$C$999,$W1073)</f>
        <v>1</v>
      </c>
      <c r="Z1073" s="2">
        <f>SUMIFS('Growth rates'!E$4:E$999,'Growth rates'!$B$4:$B$999,Demands!$A1073,'Growth rates'!$C$4:$C$999,$W1073)</f>
        <v>0.99490056601216359</v>
      </c>
      <c r="AA1073" s="2">
        <f>SUMIFS('Growth rates'!F$4:F$999,'Growth rates'!$B$4:$B$999,Demands!$A1073,'Growth rates'!$C$4:$C$999,$W1073)</f>
        <v>1.0924657408369927</v>
      </c>
      <c r="AB1073" s="2">
        <f>SUMIFS('Growth rates'!G$4:G$999,'Growth rates'!$B$4:$B$999,Demands!$A1073,'Growth rates'!$C$4:$C$999,$W1073)</f>
        <v>1.1835396276660364</v>
      </c>
      <c r="AC1073" s="2">
        <f>SUMIFS('Growth rates'!H$4:H$999,'Growth rates'!$B$4:$B$999,Demands!$A1073,'Growth rates'!$C$4:$C$999,$W1073)</f>
        <v>1.3516719286109424</v>
      </c>
      <c r="AD1073" s="2">
        <f>SUMIFS('Growth rates'!I$4:I$999,'Growth rates'!$B$4:$B$999,Demands!$A1073,'Growth rates'!$C$4:$C$999,$W1073)</f>
        <v>1.5817934081887093</v>
      </c>
      <c r="AE1073" s="2">
        <f>SUMIFS('Growth rates'!J$4:J$999,'Growth rates'!$B$4:$B$999,Demands!$A1073,'Growth rates'!$C$4:$C$999,$W1073)</f>
        <v>1.8639728110611133</v>
      </c>
      <c r="AF1073" s="2">
        <f>SUMIFS('Growth rates'!K$4:K$999,'Growth rates'!$B$4:$B$999,Demands!$A1073,'Growth rates'!$C$4:$C$999,$W1073)</f>
        <v>2.1865458344269975</v>
      </c>
      <c r="AG1073" s="2">
        <f>SUMIFS('Growth rates'!L$4:L$999,'Growth rates'!$B$4:$B$999,Demands!$A1073,'Growth rates'!$C$4:$C$999,$W1073)</f>
        <v>2.5472839519854906</v>
      </c>
      <c r="AH1073" s="2">
        <f>SUMIFS('Growth rates'!M$4:M$999,'Growth rates'!$B$4:$B$999,Demands!$A1073,'Growth rates'!$C$4:$C$999,$W1073)</f>
        <v>2.9443264011261374</v>
      </c>
      <c r="AI1073" s="2">
        <f>SUMIFS('Growth rates'!N$4:N$999,'Growth rates'!$B$4:$B$999,Demands!$A1073,'Growth rates'!$C$4:$C$999,$W1073)</f>
        <v>3.3724555694587219</v>
      </c>
      <c r="AJ1073" s="2">
        <f>SUMIFS('Growth rates'!O$4:O$999,'Growth rates'!$B$4:$B$999,Demands!$A1073,'Growth rates'!$C$4:$C$999,$W1073)</f>
        <v>3.8254178175933107</v>
      </c>
      <c r="AK1073" s="2">
        <f>SUMIFS('Growth rates'!P$4:P$999,'Growth rates'!$B$4:$B$999,Demands!$A1073,'Growth rates'!$C$4:$C$999,$W1073)</f>
        <v>4.2980727528579337</v>
      </c>
      <c r="AL1073" s="2">
        <f>SUMIFS('Growth rates'!Q$4:Q$999,'Growth rates'!$B$4:$B$999,Demands!$A1073,'Growth rates'!$C$4:$C$999,$W1073)</f>
        <v>4.7892903342528363</v>
      </c>
      <c r="AM1073" s="2">
        <f>SUMIFS('Growth rates'!R$4:R$999,'Growth rates'!$B$4:$B$999,Demands!$A1073,'Growth rates'!$C$4:$C$999,$W1073)</f>
        <v>5.2999124779067959</v>
      </c>
      <c r="AN1073" s="2">
        <f>SUMIFS('Growth rates'!S$4:S$999,'Growth rates'!$B$4:$B$999,Demands!$A1073,'Growth rates'!$C$4:$C$999,$W1073)</f>
        <v>5.8273497452834242</v>
      </c>
      <c r="AO1073" s="2">
        <f>SUMIFS('Growth rates'!T$4:T$999,'Growth rates'!$B$4:$B$999,Demands!$A1073,'Growth rates'!$C$4:$C$999,$W1073)</f>
        <v>6.3645735474236416</v>
      </c>
      <c r="AP1073" s="2">
        <f>SUMIFS('Growth rates'!U$4:U$999,'Growth rates'!$B$4:$B$999,Demands!$A1073,'Growth rates'!$C$4:$C$999,$W1073)</f>
        <v>6.9067943403446979</v>
      </c>
      <c r="AR1073">
        <f>VLOOKUP(C1073&amp;A1073,Driver_elast!$A$2:$E$1161,5,FALSE)</f>
        <v>0.72953500000000004</v>
      </c>
      <c r="AS1073">
        <f t="shared" si="341"/>
        <v>0.72953500000000004</v>
      </c>
      <c r="AT1073">
        <f t="shared" si="342"/>
        <v>0.14590700000000001</v>
      </c>
      <c r="AV1073" s="2" cm="1">
        <f t="array" ref="AV1073">TREND($AR1073:$AS1073,$AR$3:$AS$3,AV$1)</f>
        <v>0.72953500000000004</v>
      </c>
      <c r="AW1073" s="2" cm="1">
        <f t="array" ref="AW1073">TREND($AR1073:$AS1073,$AR$3:$AS$3,AW$1)</f>
        <v>0.72953500000000004</v>
      </c>
      <c r="AX1073" s="2" cm="1">
        <f t="array" ref="AX1073">TREND($AR1073:$AS1073,$AR$3:$AS$3,AX$1)</f>
        <v>0.72953500000000004</v>
      </c>
      <c r="AY1073" s="2" cm="1">
        <f t="array" ref="AY1073">TREND($AR1073:$AS1073,$AR$3:$AS$3,AY$1)</f>
        <v>0.72953500000000004</v>
      </c>
      <c r="AZ1073" s="2" cm="1">
        <f t="array" ref="AZ1073">TREND($AR1073:$AS1073,$AR$3:$AS$3,AZ$1)</f>
        <v>0.72953500000000004</v>
      </c>
      <c r="BA1073" s="2" cm="1">
        <f t="array" ref="BA1073">TREND($AR1073:$AS1073,$AR$3:$AS$3,BA$1)</f>
        <v>0.72953500000000004</v>
      </c>
      <c r="BB1073" s="2" cm="1">
        <f t="array" ref="BB1073">TREND($AR1073:$AS1073,$AR$3:$AS$3,BB$1)</f>
        <v>0.72953500000000004</v>
      </c>
      <c r="BC1073" s="2" cm="1">
        <f t="array" ref="BC1073">TREND($AR1073:$AS1073,$AR$3:$AS$3,BC$1)</f>
        <v>0.72953500000000004</v>
      </c>
      <c r="BD1073" s="2" cm="1">
        <f t="array" ref="BD1073">TREND($AR1073:$AS1073,$AR$3:$AS$3,BD$1)</f>
        <v>0.72953500000000004</v>
      </c>
      <c r="BE1073" s="2" cm="1">
        <f t="array" ref="BE1073">TREND($AR1073:$AS1073,$AR$3:$AS$3,BE$1)</f>
        <v>0.72953500000000004</v>
      </c>
      <c r="BF1073" s="20" cm="1">
        <f t="array" ref="BF1073">TREND($AS1073:$AT1073,$AS$3:$AT$3,BF$1)</f>
        <v>0.65658149999999793</v>
      </c>
      <c r="BG1073" s="20" cm="1">
        <f t="array" ref="BG1073">TREND($AS1073:$AT1073,$AS$3:$AT$3,BG$1)</f>
        <v>0.58362799999999737</v>
      </c>
      <c r="BH1073" s="20" cm="1">
        <f t="array" ref="BH1073">TREND($AS1073:$AT1073,$AS$3:$AT$3,BH$1)</f>
        <v>0.51067449999999681</v>
      </c>
      <c r="BI1073" s="20" cm="1">
        <f t="array" ref="BI1073">TREND($AS1073:$AT1073,$AS$3:$AT$3,BI$1)</f>
        <v>0.4377209999999998</v>
      </c>
      <c r="BJ1073" s="20" cm="1">
        <f t="array" ref="BJ1073">TREND($AS1073:$AT1073,$AS$3:$AT$3,BJ$1)</f>
        <v>0.36476749999999925</v>
      </c>
      <c r="BK1073" s="20" cm="1">
        <f t="array" ref="BK1073">TREND($AS1073:$AT1073,$AS$3:$AT$3,BK$1)</f>
        <v>0.29181399999999869</v>
      </c>
      <c r="BL1073" s="20" cm="1">
        <f t="array" ref="BL1073">TREND($AS1073:$AT1073,$AS$3:$AT$3,BL$1)</f>
        <v>0.21886049999999813</v>
      </c>
      <c r="BM1073" s="20" cm="1">
        <f t="array" ref="BM1073">TREND($AS1073:$AT1073,$AS$3:$AT$3,BM$1)</f>
        <v>0.14590699999999757</v>
      </c>
    </row>
    <row r="1074" spans="1:65" x14ac:dyDescent="0.35">
      <c r="A1074" t="str">
        <f>IF(BYDem!B1072="","\I:",BYDem!B1072)</f>
        <v>SouthAfrica</v>
      </c>
      <c r="B1074" t="str">
        <f>BYDem!E1072</f>
        <v>TTF</v>
      </c>
      <c r="C1074" t="str">
        <f t="shared" si="343"/>
        <v>TTF</v>
      </c>
      <c r="D1074" s="4">
        <f>SUMIFS(BYDem!$M$2:$M$2000,BYDem!$B$2:$B$2000,Demands!$A1074,BYDem!$E$2:$E$2000,Demands!$B1074)</f>
        <v>9.1734291061200004</v>
      </c>
      <c r="E1074" s="4">
        <f t="shared" si="324"/>
        <v>9.1283348469785395</v>
      </c>
      <c r="F1074" s="4">
        <f t="shared" si="325"/>
        <v>9.9993596372335656</v>
      </c>
      <c r="G1074" s="4">
        <f t="shared" si="326"/>
        <v>10.811692091779122</v>
      </c>
      <c r="H1074" s="4">
        <f t="shared" si="327"/>
        <v>12.302255865482129</v>
      </c>
      <c r="I1074" s="4">
        <f t="shared" si="328"/>
        <v>14.332924048066783</v>
      </c>
      <c r="J1074" s="4">
        <f t="shared" si="329"/>
        <v>16.811392749545803</v>
      </c>
      <c r="K1074" s="4">
        <f t="shared" si="330"/>
        <v>19.631918599927793</v>
      </c>
      <c r="L1074" s="4">
        <f t="shared" si="331"/>
        <v>22.772709715245121</v>
      </c>
      <c r="M1074" s="4">
        <f t="shared" si="332"/>
        <v>26.215798724882646</v>
      </c>
      <c r="N1074" s="4">
        <f t="shared" si="333"/>
        <v>29.544989866003419</v>
      </c>
      <c r="O1074" s="4">
        <f t="shared" si="334"/>
        <v>32.627064895476082</v>
      </c>
      <c r="P1074" s="4">
        <f t="shared" si="335"/>
        <v>35.36822056980256</v>
      </c>
      <c r="Q1074" s="4">
        <f t="shared" si="336"/>
        <v>37.725434152061055</v>
      </c>
      <c r="R1074" s="4">
        <f t="shared" si="337"/>
        <v>39.68112203207167</v>
      </c>
      <c r="S1074" s="4">
        <f t="shared" si="338"/>
        <v>41.218073146191564</v>
      </c>
      <c r="T1074" s="4">
        <f t="shared" si="339"/>
        <v>42.328019123763681</v>
      </c>
      <c r="U1074" s="4">
        <f t="shared" si="340"/>
        <v>43.030771225687587</v>
      </c>
      <c r="W1074" s="5" t="str">
        <f>VLOOKUP(C1074&amp;A1074,Driver_elast!$A$2:$D$1161,4,FALSE)</f>
        <v>GDP</v>
      </c>
      <c r="X1074" s="5">
        <v>1</v>
      </c>
      <c r="Y1074" s="2">
        <f>SUMIFS('Growth rates'!D$4:D$999,'Growth rates'!$B$4:$B$999,Demands!$A1074,'Growth rates'!$C$4:$C$999,$W1074)</f>
        <v>1</v>
      </c>
      <c r="Z1074" s="2">
        <f>SUMIFS('Growth rates'!E$4:E$999,'Growth rates'!$B$4:$B$999,Demands!$A1074,'Growth rates'!$C$4:$C$999,$W1074)</f>
        <v>0.99490056601216359</v>
      </c>
      <c r="AA1074" s="2">
        <f>SUMIFS('Growth rates'!F$4:F$999,'Growth rates'!$B$4:$B$999,Demands!$A1074,'Growth rates'!$C$4:$C$999,$W1074)</f>
        <v>1.0933812503899265</v>
      </c>
      <c r="AB1074" s="2">
        <f>SUMIFS('Growth rates'!G$4:G$999,'Growth rates'!$B$4:$B$999,Demands!$A1074,'Growth rates'!$C$4:$C$999,$W1074)</f>
        <v>1.1855249542306774</v>
      </c>
      <c r="AC1074" s="2">
        <f>SUMIFS('Growth rates'!H$4:H$999,'Growth rates'!$B$4:$B$999,Demands!$A1074,'Growth rates'!$C$4:$C$999,$W1074)</f>
        <v>1.3550758232561941</v>
      </c>
      <c r="AD1074" s="2">
        <f>SUMIFS('Growth rates'!I$4:I$999,'Growth rates'!$B$4:$B$999,Demands!$A1074,'Growth rates'!$C$4:$C$999,$W1074)</f>
        <v>1.587109078353208</v>
      </c>
      <c r="AE1074" s="2">
        <f>SUMIFS('Growth rates'!J$4:J$999,'Growth rates'!$B$4:$B$999,Demands!$A1074,'Growth rates'!$C$4:$C$999,$W1074)</f>
        <v>1.8718093242490279</v>
      </c>
      <c r="AF1074" s="2">
        <f>SUMIFS('Growth rates'!K$4:K$999,'Growth rates'!$B$4:$B$999,Demands!$A1074,'Growth rates'!$C$4:$C$999,$W1074)</f>
        <v>2.1975863270737106</v>
      </c>
      <c r="AG1074" s="2">
        <f>SUMIFS('Growth rates'!L$4:L$999,'Growth rates'!$B$4:$B$999,Demands!$A1074,'Growth rates'!$C$4:$C$999,$W1074)</f>
        <v>2.5623022130623818</v>
      </c>
      <c r="AH1074" s="2">
        <f>SUMIFS('Growth rates'!M$4:M$999,'Growth rates'!$B$4:$B$999,Demands!$A1074,'Growth rates'!$C$4:$C$999,$W1074)</f>
        <v>2.964182143617788</v>
      </c>
      <c r="AI1074" s="2">
        <f>SUMIFS('Growth rates'!N$4:N$999,'Growth rates'!$B$4:$B$999,Demands!$A1074,'Growth rates'!$C$4:$C$999,$W1074)</f>
        <v>3.3980629519115548</v>
      </c>
      <c r="AJ1074" s="2">
        <f>SUMIFS('Growth rates'!O$4:O$999,'Growth rates'!$B$4:$B$999,Demands!$A1074,'Growth rates'!$C$4:$C$999,$W1074)</f>
        <v>3.8577192571063459</v>
      </c>
      <c r="AK1074" s="2">
        <f>SUMIFS('Growth rates'!P$4:P$999,'Growth rates'!$B$4:$B$999,Demands!$A1074,'Growth rates'!$C$4:$C$999,$W1074)</f>
        <v>4.3380282296146344</v>
      </c>
      <c r="AL1074" s="2">
        <f>SUMIFS('Growth rates'!Q$4:Q$999,'Growth rates'!$B$4:$B$999,Demands!$A1074,'Growth rates'!$C$4:$C$999,$W1074)</f>
        <v>4.8379007639335585</v>
      </c>
      <c r="AM1074" s="2">
        <f>SUMIFS('Growth rates'!R$4:R$999,'Growth rates'!$B$4:$B$999,Demands!$A1074,'Growth rates'!$C$4:$C$999,$W1074)</f>
        <v>5.3582377251086957</v>
      </c>
      <c r="AN1074" s="2">
        <f>SUMIFS('Growth rates'!S$4:S$999,'Growth rates'!$B$4:$B$999,Demands!$A1074,'Growth rates'!$C$4:$C$999,$W1074)</f>
        <v>5.8964709754728064</v>
      </c>
      <c r="AO1074" s="2">
        <f>SUMIFS('Growth rates'!T$4:T$999,'Growth rates'!$B$4:$B$999,Demands!$A1074,'Growth rates'!$C$4:$C$999,$W1074)</f>
        <v>6.4455280521307738</v>
      </c>
      <c r="AP1074" s="2">
        <f>SUMIFS('Growth rates'!U$4:U$999,'Growth rates'!$B$4:$B$999,Demands!$A1074,'Growth rates'!$C$4:$C$999,$W1074)</f>
        <v>7.0005819319279476</v>
      </c>
      <c r="AR1074">
        <f>VLOOKUP(C1074&amp;A1074,Driver_elast!$A$2:$E$1161,5,FALSE)</f>
        <v>0.96397900000000003</v>
      </c>
      <c r="AS1074">
        <f t="shared" si="341"/>
        <v>0.96397900000000003</v>
      </c>
      <c r="AT1074">
        <f t="shared" si="342"/>
        <v>0.19279580000000002</v>
      </c>
      <c r="AV1074" s="2" cm="1">
        <f t="array" ref="AV1074">TREND($AR1074:$AS1074,$AR$3:$AS$3,AV$1)</f>
        <v>0.96397900000000003</v>
      </c>
      <c r="AW1074" s="2" cm="1">
        <f t="array" ref="AW1074">TREND($AR1074:$AS1074,$AR$3:$AS$3,AW$1)</f>
        <v>0.96397900000000003</v>
      </c>
      <c r="AX1074" s="2" cm="1">
        <f t="array" ref="AX1074">TREND($AR1074:$AS1074,$AR$3:$AS$3,AX$1)</f>
        <v>0.96397900000000003</v>
      </c>
      <c r="AY1074" s="2" cm="1">
        <f t="array" ref="AY1074">TREND($AR1074:$AS1074,$AR$3:$AS$3,AY$1)</f>
        <v>0.96397900000000003</v>
      </c>
      <c r="AZ1074" s="2" cm="1">
        <f t="array" ref="AZ1074">TREND($AR1074:$AS1074,$AR$3:$AS$3,AZ$1)</f>
        <v>0.96397900000000003</v>
      </c>
      <c r="BA1074" s="2" cm="1">
        <f t="array" ref="BA1074">TREND($AR1074:$AS1074,$AR$3:$AS$3,BA$1)</f>
        <v>0.96397900000000003</v>
      </c>
      <c r="BB1074" s="2" cm="1">
        <f t="array" ref="BB1074">TREND($AR1074:$AS1074,$AR$3:$AS$3,BB$1)</f>
        <v>0.96397900000000003</v>
      </c>
      <c r="BC1074" s="2" cm="1">
        <f t="array" ref="BC1074">TREND($AR1074:$AS1074,$AR$3:$AS$3,BC$1)</f>
        <v>0.96397900000000003</v>
      </c>
      <c r="BD1074" s="2" cm="1">
        <f t="array" ref="BD1074">TREND($AR1074:$AS1074,$AR$3:$AS$3,BD$1)</f>
        <v>0.96397900000000003</v>
      </c>
      <c r="BE1074" s="2" cm="1">
        <f t="array" ref="BE1074">TREND($AR1074:$AS1074,$AR$3:$AS$3,BE$1)</f>
        <v>0.96397900000000003</v>
      </c>
      <c r="BF1074" s="20" cm="1">
        <f t="array" ref="BF1074">TREND($AS1074:$AT1074,$AS$3:$AT$3,BF$1)</f>
        <v>0.86758110000000244</v>
      </c>
      <c r="BG1074" s="20" cm="1">
        <f t="array" ref="BG1074">TREND($AS1074:$AT1074,$AS$3:$AT$3,BG$1)</f>
        <v>0.77118319999999585</v>
      </c>
      <c r="BH1074" s="20" cm="1">
        <f t="array" ref="BH1074">TREND($AS1074:$AT1074,$AS$3:$AT$3,BH$1)</f>
        <v>0.67478529999999637</v>
      </c>
      <c r="BI1074" s="20" cm="1">
        <f t="array" ref="BI1074">TREND($AS1074:$AT1074,$AS$3:$AT$3,BI$1)</f>
        <v>0.57838739999999689</v>
      </c>
      <c r="BJ1074" s="20" cm="1">
        <f t="array" ref="BJ1074">TREND($AS1074:$AT1074,$AS$3:$AT$3,BJ$1)</f>
        <v>0.48198949999999741</v>
      </c>
      <c r="BK1074" s="20" cm="1">
        <f t="array" ref="BK1074">TREND($AS1074:$AT1074,$AS$3:$AT$3,BK$1)</f>
        <v>0.38559159999999792</v>
      </c>
      <c r="BL1074" s="20" cm="1">
        <f t="array" ref="BL1074">TREND($AS1074:$AT1074,$AS$3:$AT$3,BL$1)</f>
        <v>0.28919369999999844</v>
      </c>
      <c r="BM1074" s="20" cm="1">
        <f t="array" ref="BM1074">TREND($AS1074:$AT1074,$AS$3:$AT$3,BM$1)</f>
        <v>0.19279579999999896</v>
      </c>
    </row>
    <row r="1075" spans="1:65" x14ac:dyDescent="0.35">
      <c r="A1075" t="str">
        <f>IF(BYDem!B1073="","\I:",BYDem!B1073)</f>
        <v>SouthAfrica</v>
      </c>
      <c r="B1075" t="str">
        <f>BYDem!E1073</f>
        <v>TTP</v>
      </c>
      <c r="C1075" t="str">
        <f t="shared" si="343"/>
        <v>TTP</v>
      </c>
      <c r="D1075" s="4">
        <f>SUMIFS(BYDem!$M$2:$M$2000,BYDem!$B$2:$B$2000,Demands!$A1075,BYDem!$E$2:$E$2000,Demands!$B1075)</f>
        <v>9.6621006790799999</v>
      </c>
      <c r="E1075" s="4">
        <f t="shared" si="324"/>
        <v>9.6146042339848243</v>
      </c>
      <c r="F1075" s="4">
        <f t="shared" si="325"/>
        <v>10.532028800094347</v>
      </c>
      <c r="G1075" s="4">
        <f t="shared" si="326"/>
        <v>11.387634470548271</v>
      </c>
      <c r="H1075" s="4">
        <f t="shared" si="327"/>
        <v>12.95760106466515</v>
      </c>
      <c r="I1075" s="4">
        <f t="shared" si="328"/>
        <v>15.096443606419532</v>
      </c>
      <c r="J1075" s="4">
        <f t="shared" si="329"/>
        <v>17.706941147373186</v>
      </c>
      <c r="K1075" s="4">
        <f t="shared" si="330"/>
        <v>20.677717333582262</v>
      </c>
      <c r="L1075" s="4">
        <f t="shared" si="331"/>
        <v>23.985819420282901</v>
      </c>
      <c r="M1075" s="4">
        <f t="shared" si="332"/>
        <v>27.612322909142634</v>
      </c>
      <c r="N1075" s="4">
        <f t="shared" si="333"/>
        <v>31.118861152725955</v>
      </c>
      <c r="O1075" s="4">
        <f t="shared" si="334"/>
        <v>34.365119328458327</v>
      </c>
      <c r="P1075" s="4">
        <f t="shared" si="335"/>
        <v>37.252297263338136</v>
      </c>
      <c r="Q1075" s="4">
        <f t="shared" si="336"/>
        <v>39.735080385156969</v>
      </c>
      <c r="R1075" s="4">
        <f t="shared" si="337"/>
        <v>41.794948399061681</v>
      </c>
      <c r="S1075" s="4">
        <f t="shared" si="338"/>
        <v>43.413773402412211</v>
      </c>
      <c r="T1075" s="4">
        <f t="shared" si="339"/>
        <v>44.582846565738556</v>
      </c>
      <c r="U1075" s="4">
        <f t="shared" si="340"/>
        <v>45.32303450229697</v>
      </c>
      <c r="W1075" s="5" t="str">
        <f>VLOOKUP(C1075&amp;A1075,Driver_elast!$A$2:$D$1161,4,FALSE)</f>
        <v>GDP</v>
      </c>
      <c r="X1075" s="5">
        <v>1</v>
      </c>
      <c r="Y1075" s="2">
        <f>SUMIFS('Growth rates'!D$4:D$999,'Growth rates'!$B$4:$B$999,Demands!$A1075,'Growth rates'!$C$4:$C$999,$W1075)</f>
        <v>1</v>
      </c>
      <c r="Z1075" s="2">
        <f>SUMIFS('Growth rates'!E$4:E$999,'Growth rates'!$B$4:$B$999,Demands!$A1075,'Growth rates'!$C$4:$C$999,$W1075)</f>
        <v>0.99490056601216359</v>
      </c>
      <c r="AA1075" s="2">
        <f>SUMIFS('Growth rates'!F$4:F$999,'Growth rates'!$B$4:$B$999,Demands!$A1075,'Growth rates'!$C$4:$C$999,$W1075)</f>
        <v>1.0933812503899265</v>
      </c>
      <c r="AB1075" s="2">
        <f>SUMIFS('Growth rates'!G$4:G$999,'Growth rates'!$B$4:$B$999,Demands!$A1075,'Growth rates'!$C$4:$C$999,$W1075)</f>
        <v>1.1855249542306774</v>
      </c>
      <c r="AC1075" s="2">
        <f>SUMIFS('Growth rates'!H$4:H$999,'Growth rates'!$B$4:$B$999,Demands!$A1075,'Growth rates'!$C$4:$C$999,$W1075)</f>
        <v>1.3550758232561941</v>
      </c>
      <c r="AD1075" s="2">
        <f>SUMIFS('Growth rates'!I$4:I$999,'Growth rates'!$B$4:$B$999,Demands!$A1075,'Growth rates'!$C$4:$C$999,$W1075)</f>
        <v>1.587109078353208</v>
      </c>
      <c r="AE1075" s="2">
        <f>SUMIFS('Growth rates'!J$4:J$999,'Growth rates'!$B$4:$B$999,Demands!$A1075,'Growth rates'!$C$4:$C$999,$W1075)</f>
        <v>1.8718093242490279</v>
      </c>
      <c r="AF1075" s="2">
        <f>SUMIFS('Growth rates'!K$4:K$999,'Growth rates'!$B$4:$B$999,Demands!$A1075,'Growth rates'!$C$4:$C$999,$W1075)</f>
        <v>2.1975863270737106</v>
      </c>
      <c r="AG1075" s="2">
        <f>SUMIFS('Growth rates'!L$4:L$999,'Growth rates'!$B$4:$B$999,Demands!$A1075,'Growth rates'!$C$4:$C$999,$W1075)</f>
        <v>2.5623022130623818</v>
      </c>
      <c r="AH1075" s="2">
        <f>SUMIFS('Growth rates'!M$4:M$999,'Growth rates'!$B$4:$B$999,Demands!$A1075,'Growth rates'!$C$4:$C$999,$W1075)</f>
        <v>2.964182143617788</v>
      </c>
      <c r="AI1075" s="2">
        <f>SUMIFS('Growth rates'!N$4:N$999,'Growth rates'!$B$4:$B$999,Demands!$A1075,'Growth rates'!$C$4:$C$999,$W1075)</f>
        <v>3.3980629519115548</v>
      </c>
      <c r="AJ1075" s="2">
        <f>SUMIFS('Growth rates'!O$4:O$999,'Growth rates'!$B$4:$B$999,Demands!$A1075,'Growth rates'!$C$4:$C$999,$W1075)</f>
        <v>3.8577192571063459</v>
      </c>
      <c r="AK1075" s="2">
        <f>SUMIFS('Growth rates'!P$4:P$999,'Growth rates'!$B$4:$B$999,Demands!$A1075,'Growth rates'!$C$4:$C$999,$W1075)</f>
        <v>4.3380282296146344</v>
      </c>
      <c r="AL1075" s="2">
        <f>SUMIFS('Growth rates'!Q$4:Q$999,'Growth rates'!$B$4:$B$999,Demands!$A1075,'Growth rates'!$C$4:$C$999,$W1075)</f>
        <v>4.8379007639335585</v>
      </c>
      <c r="AM1075" s="2">
        <f>SUMIFS('Growth rates'!R$4:R$999,'Growth rates'!$B$4:$B$999,Demands!$A1075,'Growth rates'!$C$4:$C$999,$W1075)</f>
        <v>5.3582377251086957</v>
      </c>
      <c r="AN1075" s="2">
        <f>SUMIFS('Growth rates'!S$4:S$999,'Growth rates'!$B$4:$B$999,Demands!$A1075,'Growth rates'!$C$4:$C$999,$W1075)</f>
        <v>5.8964709754728064</v>
      </c>
      <c r="AO1075" s="2">
        <f>SUMIFS('Growth rates'!T$4:T$999,'Growth rates'!$B$4:$B$999,Demands!$A1075,'Growth rates'!$C$4:$C$999,$W1075)</f>
        <v>6.4455280521307738</v>
      </c>
      <c r="AP1075" s="2">
        <f>SUMIFS('Growth rates'!U$4:U$999,'Growth rates'!$B$4:$B$999,Demands!$A1075,'Growth rates'!$C$4:$C$999,$W1075)</f>
        <v>7.0005819319279476</v>
      </c>
      <c r="AR1075">
        <f>VLOOKUP(C1075&amp;A1075,Driver_elast!$A$2:$E$1161,5,FALSE)</f>
        <v>0.96397900000000003</v>
      </c>
      <c r="AS1075">
        <f t="shared" si="341"/>
        <v>0.96397900000000003</v>
      </c>
      <c r="AT1075">
        <f t="shared" si="342"/>
        <v>0.19279580000000002</v>
      </c>
      <c r="AV1075" s="2" cm="1">
        <f t="array" ref="AV1075">TREND($AR1075:$AS1075,$AR$3:$AS$3,AV$1)</f>
        <v>0.96397900000000003</v>
      </c>
      <c r="AW1075" s="2" cm="1">
        <f t="array" ref="AW1075">TREND($AR1075:$AS1075,$AR$3:$AS$3,AW$1)</f>
        <v>0.96397900000000003</v>
      </c>
      <c r="AX1075" s="2" cm="1">
        <f t="array" ref="AX1075">TREND($AR1075:$AS1075,$AR$3:$AS$3,AX$1)</f>
        <v>0.96397900000000003</v>
      </c>
      <c r="AY1075" s="2" cm="1">
        <f t="array" ref="AY1075">TREND($AR1075:$AS1075,$AR$3:$AS$3,AY$1)</f>
        <v>0.96397900000000003</v>
      </c>
      <c r="AZ1075" s="2" cm="1">
        <f t="array" ref="AZ1075">TREND($AR1075:$AS1075,$AR$3:$AS$3,AZ$1)</f>
        <v>0.96397900000000003</v>
      </c>
      <c r="BA1075" s="2" cm="1">
        <f t="array" ref="BA1075">TREND($AR1075:$AS1075,$AR$3:$AS$3,BA$1)</f>
        <v>0.96397900000000003</v>
      </c>
      <c r="BB1075" s="2" cm="1">
        <f t="array" ref="BB1075">TREND($AR1075:$AS1075,$AR$3:$AS$3,BB$1)</f>
        <v>0.96397900000000003</v>
      </c>
      <c r="BC1075" s="2" cm="1">
        <f t="array" ref="BC1075">TREND($AR1075:$AS1075,$AR$3:$AS$3,BC$1)</f>
        <v>0.96397900000000003</v>
      </c>
      <c r="BD1075" s="2" cm="1">
        <f t="array" ref="BD1075">TREND($AR1075:$AS1075,$AR$3:$AS$3,BD$1)</f>
        <v>0.96397900000000003</v>
      </c>
      <c r="BE1075" s="2" cm="1">
        <f t="array" ref="BE1075">TREND($AR1075:$AS1075,$AR$3:$AS$3,BE$1)</f>
        <v>0.96397900000000003</v>
      </c>
      <c r="BF1075" s="20" cm="1">
        <f t="array" ref="BF1075">TREND($AS1075:$AT1075,$AS$3:$AT$3,BF$1)</f>
        <v>0.86758110000000244</v>
      </c>
      <c r="BG1075" s="20" cm="1">
        <f t="array" ref="BG1075">TREND($AS1075:$AT1075,$AS$3:$AT$3,BG$1)</f>
        <v>0.77118319999999585</v>
      </c>
      <c r="BH1075" s="20" cm="1">
        <f t="array" ref="BH1075">TREND($AS1075:$AT1075,$AS$3:$AT$3,BH$1)</f>
        <v>0.67478529999999637</v>
      </c>
      <c r="BI1075" s="20" cm="1">
        <f t="array" ref="BI1075">TREND($AS1075:$AT1075,$AS$3:$AT$3,BI$1)</f>
        <v>0.57838739999999689</v>
      </c>
      <c r="BJ1075" s="20" cm="1">
        <f t="array" ref="BJ1075">TREND($AS1075:$AT1075,$AS$3:$AT$3,BJ$1)</f>
        <v>0.48198949999999741</v>
      </c>
      <c r="BK1075" s="20" cm="1">
        <f t="array" ref="BK1075">TREND($AS1075:$AT1075,$AS$3:$AT$3,BK$1)</f>
        <v>0.38559159999999792</v>
      </c>
      <c r="BL1075" s="20" cm="1">
        <f t="array" ref="BL1075">TREND($AS1075:$AT1075,$AS$3:$AT$3,BL$1)</f>
        <v>0.28919369999999844</v>
      </c>
      <c r="BM1075" s="20" cm="1">
        <f t="array" ref="BM1075">TREND($AS1075:$AT1075,$AS$3:$AT$3,BM$1)</f>
        <v>0.19279579999999896</v>
      </c>
    </row>
    <row r="1076" spans="1:65" x14ac:dyDescent="0.35">
      <c r="A1076" t="str">
        <f>IF(BYDem!B1074="","\I:",BYDem!B1074)</f>
        <v>SouthAfrica</v>
      </c>
      <c r="B1076" t="str">
        <f>BYDem!E1074</f>
        <v>TWD</v>
      </c>
      <c r="C1076" t="str">
        <f t="shared" si="343"/>
        <v>TWD</v>
      </c>
      <c r="D1076" s="4">
        <f>SUMIFS(BYDem!$M$2:$M$2000,BYDem!$B$2:$B$2000,Demands!$A1076,BYDem!$E$2:$E$2000,Demands!$B1076)</f>
        <v>11.0551951584</v>
      </c>
      <c r="E1076" s="4">
        <f t="shared" si="324"/>
        <v>10.855927282385624</v>
      </c>
      <c r="F1076" s="4">
        <f t="shared" si="325"/>
        <v>14.313746425331274</v>
      </c>
      <c r="G1076" s="4">
        <f t="shared" si="326"/>
        <v>17.81316177754476</v>
      </c>
      <c r="H1076" s="4">
        <f t="shared" si="327"/>
        <v>24.396576710512996</v>
      </c>
      <c r="I1076" s="4">
        <f t="shared" si="328"/>
        <v>33.868348862441387</v>
      </c>
      <c r="J1076" s="4">
        <f t="shared" si="329"/>
        <v>45.718430555599085</v>
      </c>
      <c r="K1076" s="4">
        <f t="shared" si="330"/>
        <v>58.717546455637944</v>
      </c>
      <c r="L1076" s="4">
        <f t="shared" si="331"/>
        <v>71.549937780023797</v>
      </c>
      <c r="M1076" s="4">
        <f t="shared" si="332"/>
        <v>82.772066020670778</v>
      </c>
      <c r="N1076" s="4">
        <f t="shared" si="333"/>
        <v>93.676217065459682</v>
      </c>
      <c r="O1076" s="4">
        <f t="shared" si="334"/>
        <v>103.81348984240155</v>
      </c>
      <c r="P1076" s="4">
        <f t="shared" si="335"/>
        <v>112.86126732978506</v>
      </c>
      <c r="Q1076" s="4">
        <f t="shared" si="336"/>
        <v>120.66429369205433</v>
      </c>
      <c r="R1076" s="4">
        <f t="shared" si="337"/>
        <v>127.1532746536045</v>
      </c>
      <c r="S1076" s="4">
        <f t="shared" si="338"/>
        <v>132.26227681605428</v>
      </c>
      <c r="T1076" s="4">
        <f t="shared" si="339"/>
        <v>135.95700571556833</v>
      </c>
      <c r="U1076" s="4">
        <f t="shared" si="340"/>
        <v>138.29858154605708</v>
      </c>
      <c r="W1076" s="5" t="str">
        <f>VLOOKUP(C1076&amp;A1076,Driver_elast!$A$2:$D$1161,4,FALSE)</f>
        <v>GDP</v>
      </c>
      <c r="X1076" s="5">
        <v>1</v>
      </c>
      <c r="Y1076" s="2">
        <f>SUMIFS('Growth rates'!D$4:D$999,'Growth rates'!$B$4:$B$999,Demands!$A1076,'Growth rates'!$C$4:$C$999,$W1076)</f>
        <v>1</v>
      </c>
      <c r="Z1076" s="2">
        <f>SUMIFS('Growth rates'!E$4:E$999,'Growth rates'!$B$4:$B$999,Demands!$A1076,'Growth rates'!$C$4:$C$999,$W1076)</f>
        <v>0.99490056601216359</v>
      </c>
      <c r="AA1076" s="2">
        <f>SUMIFS('Growth rates'!F$4:F$999,'Growth rates'!$B$4:$B$999,Demands!$A1076,'Growth rates'!$C$4:$C$999,$W1076)</f>
        <v>1.0933812503899265</v>
      </c>
      <c r="AB1076" s="2">
        <f>SUMIFS('Growth rates'!G$4:G$999,'Growth rates'!$B$4:$B$999,Demands!$A1076,'Growth rates'!$C$4:$C$999,$W1076)</f>
        <v>1.1855249542306774</v>
      </c>
      <c r="AC1076" s="2">
        <f>SUMIFS('Growth rates'!H$4:H$999,'Growth rates'!$B$4:$B$999,Demands!$A1076,'Growth rates'!$C$4:$C$999,$W1076)</f>
        <v>1.3550758232561941</v>
      </c>
      <c r="AD1076" s="2">
        <f>SUMIFS('Growth rates'!I$4:I$999,'Growth rates'!$B$4:$B$999,Demands!$A1076,'Growth rates'!$C$4:$C$999,$W1076)</f>
        <v>1.587109078353208</v>
      </c>
      <c r="AE1076" s="2">
        <f>SUMIFS('Growth rates'!J$4:J$999,'Growth rates'!$B$4:$B$999,Demands!$A1076,'Growth rates'!$C$4:$C$999,$W1076)</f>
        <v>1.8718093242490279</v>
      </c>
      <c r="AF1076" s="2">
        <f>SUMIFS('Growth rates'!K$4:K$999,'Growth rates'!$B$4:$B$999,Demands!$A1076,'Growth rates'!$C$4:$C$999,$W1076)</f>
        <v>2.1975863270737106</v>
      </c>
      <c r="AG1076" s="2">
        <f>SUMIFS('Growth rates'!L$4:L$999,'Growth rates'!$B$4:$B$999,Demands!$A1076,'Growth rates'!$C$4:$C$999,$W1076)</f>
        <v>2.5623022130623818</v>
      </c>
      <c r="AH1076" s="2">
        <f>SUMIFS('Growth rates'!M$4:M$999,'Growth rates'!$B$4:$B$999,Demands!$A1076,'Growth rates'!$C$4:$C$999,$W1076)</f>
        <v>2.964182143617788</v>
      </c>
      <c r="AI1076" s="2">
        <f>SUMIFS('Growth rates'!N$4:N$999,'Growth rates'!$B$4:$B$999,Demands!$A1076,'Growth rates'!$C$4:$C$999,$W1076)</f>
        <v>3.3980629519115548</v>
      </c>
      <c r="AJ1076" s="2">
        <f>SUMIFS('Growth rates'!O$4:O$999,'Growth rates'!$B$4:$B$999,Demands!$A1076,'Growth rates'!$C$4:$C$999,$W1076)</f>
        <v>3.8577192571063459</v>
      </c>
      <c r="AK1076" s="2">
        <f>SUMIFS('Growth rates'!P$4:P$999,'Growth rates'!$B$4:$B$999,Demands!$A1076,'Growth rates'!$C$4:$C$999,$W1076)</f>
        <v>4.3380282296146344</v>
      </c>
      <c r="AL1076" s="2">
        <f>SUMIFS('Growth rates'!Q$4:Q$999,'Growth rates'!$B$4:$B$999,Demands!$A1076,'Growth rates'!$C$4:$C$999,$W1076)</f>
        <v>4.8379007639335585</v>
      </c>
      <c r="AM1076" s="2">
        <f>SUMIFS('Growth rates'!R$4:R$999,'Growth rates'!$B$4:$B$999,Demands!$A1076,'Growth rates'!$C$4:$C$999,$W1076)</f>
        <v>5.3582377251086957</v>
      </c>
      <c r="AN1076" s="2">
        <f>SUMIFS('Growth rates'!S$4:S$999,'Growth rates'!$B$4:$B$999,Demands!$A1076,'Growth rates'!$C$4:$C$999,$W1076)</f>
        <v>5.8964709754728064</v>
      </c>
      <c r="AO1076" s="2">
        <f>SUMIFS('Growth rates'!T$4:T$999,'Growth rates'!$B$4:$B$999,Demands!$A1076,'Growth rates'!$C$4:$C$999,$W1076)</f>
        <v>6.4455280521307738</v>
      </c>
      <c r="AP1076" s="2">
        <f>SUMIFS('Growth rates'!U$4:U$999,'Growth rates'!$B$4:$B$999,Demands!$A1076,'Growth rates'!$C$4:$C$999,$W1076)</f>
        <v>7.0005819319279476</v>
      </c>
      <c r="AR1076">
        <f>VLOOKUP(C1076&amp;A1076,Driver_elast!$A$2:$E$1161,5,FALSE)</f>
        <v>3.5980370000000002</v>
      </c>
      <c r="AS1076">
        <f t="shared" si="341"/>
        <v>1</v>
      </c>
      <c r="AT1076">
        <f t="shared" si="342"/>
        <v>0.2</v>
      </c>
      <c r="AV1076" s="2" cm="1">
        <f t="array" ref="AV1076">TREND($AR1076:$AS1076,$AR$3:$AS$3,AV$1)</f>
        <v>3.5980369999999908</v>
      </c>
      <c r="AW1076" s="2" cm="1">
        <f t="array" ref="AW1076">TREND($AR1076:$AS1076,$AR$3:$AS$3,AW$1)</f>
        <v>3.5346702439024398</v>
      </c>
      <c r="AX1076" s="2" cm="1">
        <f t="array" ref="AX1076">TREND($AR1076:$AS1076,$AR$3:$AS$3,AX$1)</f>
        <v>3.2178364634146419</v>
      </c>
      <c r="AY1076" s="2" cm="1">
        <f t="array" ref="AY1076">TREND($AR1076:$AS1076,$AR$3:$AS$3,AY$1)</f>
        <v>2.9010026829268156</v>
      </c>
      <c r="AZ1076" s="2" cm="1">
        <f t="array" ref="AZ1076">TREND($AR1076:$AS1076,$AR$3:$AS$3,AZ$1)</f>
        <v>2.5841689024390178</v>
      </c>
      <c r="BA1076" s="2" cm="1">
        <f t="array" ref="BA1076">TREND($AR1076:$AS1076,$AR$3:$AS$3,BA$1)</f>
        <v>2.2673351219512199</v>
      </c>
      <c r="BB1076" s="2" cm="1">
        <f t="array" ref="BB1076">TREND($AR1076:$AS1076,$AR$3:$AS$3,BB$1)</f>
        <v>1.950501341463422</v>
      </c>
      <c r="BC1076" s="2" cm="1">
        <f t="array" ref="BC1076">TREND($AR1076:$AS1076,$AR$3:$AS$3,BC$1)</f>
        <v>1.6336675609755957</v>
      </c>
      <c r="BD1076" s="2" cm="1">
        <f t="array" ref="BD1076">TREND($AR1076:$AS1076,$AR$3:$AS$3,BD$1)</f>
        <v>1.3168337804877979</v>
      </c>
      <c r="BE1076" s="2" cm="1">
        <f t="array" ref="BE1076">TREND($AR1076:$AS1076,$AR$3:$AS$3,BE$1)</f>
        <v>1</v>
      </c>
      <c r="BF1076" s="20" cm="1">
        <f t="array" ref="BF1076">TREND($AS1076:$AT1076,$AS$3:$AT$3,BF$1)</f>
        <v>0.90000000000000568</v>
      </c>
      <c r="BG1076" s="20" cm="1">
        <f t="array" ref="BG1076">TREND($AS1076:$AT1076,$AS$3:$AT$3,BG$1)</f>
        <v>0.80000000000000426</v>
      </c>
      <c r="BH1076" s="20" cm="1">
        <f t="array" ref="BH1076">TREND($AS1076:$AT1076,$AS$3:$AT$3,BH$1)</f>
        <v>0.70000000000000284</v>
      </c>
      <c r="BI1076" s="20" cm="1">
        <f t="array" ref="BI1076">TREND($AS1076:$AT1076,$AS$3:$AT$3,BI$1)</f>
        <v>0.60000000000000142</v>
      </c>
      <c r="BJ1076" s="20" cm="1">
        <f t="array" ref="BJ1076">TREND($AS1076:$AT1076,$AS$3:$AT$3,BJ$1)</f>
        <v>0.5</v>
      </c>
      <c r="BK1076" s="20" cm="1">
        <f t="array" ref="BK1076">TREND($AS1076:$AT1076,$AS$3:$AT$3,BK$1)</f>
        <v>0.40000000000000568</v>
      </c>
      <c r="BL1076" s="20" cm="1">
        <f t="array" ref="BL1076">TREND($AS1076:$AT1076,$AS$3:$AT$3,BL$1)</f>
        <v>0.30000000000000426</v>
      </c>
      <c r="BM1076" s="20" cm="1">
        <f t="array" ref="BM1076">TREND($AS1076:$AT1076,$AS$3:$AT$3,BM$1)</f>
        <v>0.20000000000000284</v>
      </c>
    </row>
    <row r="1077" spans="1:65" x14ac:dyDescent="0.35">
      <c r="A1077" t="str">
        <f>IF(BYDem!B1075="","\I:",BYDem!B1075)</f>
        <v>SouthAfrica</v>
      </c>
      <c r="B1077" t="str">
        <f>BYDem!E1075</f>
        <v>TWI</v>
      </c>
      <c r="C1077" t="str">
        <f t="shared" si="343"/>
        <v>TWI</v>
      </c>
      <c r="D1077" s="4">
        <f>SUMIFS(BYDem!$M$2:$M$2000,BYDem!$B$2:$B$2000,Demands!$A1077,BYDem!$E$2:$E$2000,Demands!$B1077)</f>
        <v>126.36496346040001</v>
      </c>
      <c r="E1077" s="4">
        <f t="shared" si="324"/>
        <v>126.08587759815971</v>
      </c>
      <c r="F1077" s="4">
        <f t="shared" si="325"/>
        <v>131.44101700785407</v>
      </c>
      <c r="G1077" s="4">
        <f t="shared" si="326"/>
        <v>136.18678105947828</v>
      </c>
      <c r="H1077" s="4">
        <f t="shared" si="327"/>
        <v>144.56578692011919</v>
      </c>
      <c r="I1077" s="4">
        <f t="shared" si="328"/>
        <v>155.22537872398925</v>
      </c>
      <c r="J1077" s="4">
        <f t="shared" si="329"/>
        <v>167.21836849728263</v>
      </c>
      <c r="K1077" s="4">
        <f t="shared" si="330"/>
        <v>179.75155896824009</v>
      </c>
      <c r="L1077" s="4">
        <f t="shared" si="331"/>
        <v>192.59541122894791</v>
      </c>
      <c r="M1077" s="4">
        <f t="shared" si="332"/>
        <v>205.59694844645489</v>
      </c>
      <c r="N1077" s="4">
        <f t="shared" si="333"/>
        <v>217.24993443695018</v>
      </c>
      <c r="O1077" s="4">
        <f t="shared" si="334"/>
        <v>227.36001458036571</v>
      </c>
      <c r="P1077" s="4">
        <f t="shared" si="335"/>
        <v>235.87662213801528</v>
      </c>
      <c r="Q1077" s="4">
        <f t="shared" si="336"/>
        <v>242.88190178405895</v>
      </c>
      <c r="R1077" s="4">
        <f t="shared" si="337"/>
        <v>248.48957664292979</v>
      </c>
      <c r="S1077" s="4">
        <f t="shared" si="338"/>
        <v>252.77367535317649</v>
      </c>
      <c r="T1077" s="4">
        <f t="shared" si="339"/>
        <v>255.80147020531996</v>
      </c>
      <c r="U1077" s="4">
        <f t="shared" si="340"/>
        <v>257.68915325748623</v>
      </c>
      <c r="W1077" s="5" t="str">
        <f>VLOOKUP(C1077&amp;A1077,Driver_elast!$A$2:$D$1161,4,FALSE)</f>
        <v>GDPSER</v>
      </c>
      <c r="X1077" s="5">
        <v>1</v>
      </c>
      <c r="Y1077" s="2">
        <f>SUMIFS('Growth rates'!D$4:D$999,'Growth rates'!$B$4:$B$999,Demands!$A1077,'Growth rates'!$C$4:$C$999,$W1077)</f>
        <v>1</v>
      </c>
      <c r="Z1077" s="2">
        <f>SUMIFS('Growth rates'!E$4:E$999,'Growth rates'!$B$4:$B$999,Demands!$A1077,'Growth rates'!$C$4:$C$999,$W1077)</f>
        <v>0.99490056601216359</v>
      </c>
      <c r="AA1077" s="2">
        <f>SUMIFS('Growth rates'!F$4:F$999,'Growth rates'!$B$4:$B$999,Demands!$A1077,'Growth rates'!$C$4:$C$999,$W1077)</f>
        <v>1.0924657408369927</v>
      </c>
      <c r="AB1077" s="2">
        <f>SUMIFS('Growth rates'!G$4:G$999,'Growth rates'!$B$4:$B$999,Demands!$A1077,'Growth rates'!$C$4:$C$999,$W1077)</f>
        <v>1.1835396276660364</v>
      </c>
      <c r="AC1077" s="2">
        <f>SUMIFS('Growth rates'!H$4:H$999,'Growth rates'!$B$4:$B$999,Demands!$A1077,'Growth rates'!$C$4:$C$999,$W1077)</f>
        <v>1.3516719286109424</v>
      </c>
      <c r="AD1077" s="2">
        <f>SUMIFS('Growth rates'!I$4:I$999,'Growth rates'!$B$4:$B$999,Demands!$A1077,'Growth rates'!$C$4:$C$999,$W1077)</f>
        <v>1.5817934081887093</v>
      </c>
      <c r="AE1077" s="2">
        <f>SUMIFS('Growth rates'!J$4:J$999,'Growth rates'!$B$4:$B$999,Demands!$A1077,'Growth rates'!$C$4:$C$999,$W1077)</f>
        <v>1.8639728110611133</v>
      </c>
      <c r="AF1077" s="2">
        <f>SUMIFS('Growth rates'!K$4:K$999,'Growth rates'!$B$4:$B$999,Demands!$A1077,'Growth rates'!$C$4:$C$999,$W1077)</f>
        <v>2.1865458344269975</v>
      </c>
      <c r="AG1077" s="2">
        <f>SUMIFS('Growth rates'!L$4:L$999,'Growth rates'!$B$4:$B$999,Demands!$A1077,'Growth rates'!$C$4:$C$999,$W1077)</f>
        <v>2.5472839519854906</v>
      </c>
      <c r="AH1077" s="2">
        <f>SUMIFS('Growth rates'!M$4:M$999,'Growth rates'!$B$4:$B$999,Demands!$A1077,'Growth rates'!$C$4:$C$999,$W1077)</f>
        <v>2.9443264011261374</v>
      </c>
      <c r="AI1077" s="2">
        <f>SUMIFS('Growth rates'!N$4:N$999,'Growth rates'!$B$4:$B$999,Demands!$A1077,'Growth rates'!$C$4:$C$999,$W1077)</f>
        <v>3.3724555694587219</v>
      </c>
      <c r="AJ1077" s="2">
        <f>SUMIFS('Growth rates'!O$4:O$999,'Growth rates'!$B$4:$B$999,Demands!$A1077,'Growth rates'!$C$4:$C$999,$W1077)</f>
        <v>3.8254178175933107</v>
      </c>
      <c r="AK1077" s="2">
        <f>SUMIFS('Growth rates'!P$4:P$999,'Growth rates'!$B$4:$B$999,Demands!$A1077,'Growth rates'!$C$4:$C$999,$W1077)</f>
        <v>4.2980727528579337</v>
      </c>
      <c r="AL1077" s="2">
        <f>SUMIFS('Growth rates'!Q$4:Q$999,'Growth rates'!$B$4:$B$999,Demands!$A1077,'Growth rates'!$C$4:$C$999,$W1077)</f>
        <v>4.7892903342528363</v>
      </c>
      <c r="AM1077" s="2">
        <f>SUMIFS('Growth rates'!R$4:R$999,'Growth rates'!$B$4:$B$999,Demands!$A1077,'Growth rates'!$C$4:$C$999,$W1077)</f>
        <v>5.2999124779067959</v>
      </c>
      <c r="AN1077" s="2">
        <f>SUMIFS('Growth rates'!S$4:S$999,'Growth rates'!$B$4:$B$999,Demands!$A1077,'Growth rates'!$C$4:$C$999,$W1077)</f>
        <v>5.8273497452834242</v>
      </c>
      <c r="AO1077" s="2">
        <f>SUMIFS('Growth rates'!T$4:T$999,'Growth rates'!$B$4:$B$999,Demands!$A1077,'Growth rates'!$C$4:$C$999,$W1077)</f>
        <v>6.3645735474236416</v>
      </c>
      <c r="AP1077" s="2">
        <f>SUMIFS('Growth rates'!U$4:U$999,'Growth rates'!$B$4:$B$999,Demands!$A1077,'Growth rates'!$C$4:$C$999,$W1077)</f>
        <v>6.9067943403446979</v>
      </c>
      <c r="AR1077">
        <f>VLOOKUP(C1077&amp;A1077,Driver_elast!$A$2:$E$1161,5,FALSE)</f>
        <v>0.43310100000000001</v>
      </c>
      <c r="AS1077">
        <f t="shared" si="341"/>
        <v>0.43310100000000001</v>
      </c>
      <c r="AT1077">
        <f t="shared" si="342"/>
        <v>8.6620200000000008E-2</v>
      </c>
      <c r="AV1077" s="2" cm="1">
        <f t="array" ref="AV1077">TREND($AR1077:$AS1077,$AR$3:$AS$3,AV$1)</f>
        <v>0.43310100000000001</v>
      </c>
      <c r="AW1077" s="2" cm="1">
        <f t="array" ref="AW1077">TREND($AR1077:$AS1077,$AR$3:$AS$3,AW$1)</f>
        <v>0.43310100000000001</v>
      </c>
      <c r="AX1077" s="2" cm="1">
        <f t="array" ref="AX1077">TREND($AR1077:$AS1077,$AR$3:$AS$3,AX$1)</f>
        <v>0.43310100000000001</v>
      </c>
      <c r="AY1077" s="2" cm="1">
        <f t="array" ref="AY1077">TREND($AR1077:$AS1077,$AR$3:$AS$3,AY$1)</f>
        <v>0.43310100000000001</v>
      </c>
      <c r="AZ1077" s="2" cm="1">
        <f t="array" ref="AZ1077">TREND($AR1077:$AS1077,$AR$3:$AS$3,AZ$1)</f>
        <v>0.43310100000000001</v>
      </c>
      <c r="BA1077" s="2" cm="1">
        <f t="array" ref="BA1077">TREND($AR1077:$AS1077,$AR$3:$AS$3,BA$1)</f>
        <v>0.43310100000000001</v>
      </c>
      <c r="BB1077" s="2" cm="1">
        <f t="array" ref="BB1077">TREND($AR1077:$AS1077,$AR$3:$AS$3,BB$1)</f>
        <v>0.43310100000000001</v>
      </c>
      <c r="BC1077" s="2" cm="1">
        <f t="array" ref="BC1077">TREND($AR1077:$AS1077,$AR$3:$AS$3,BC$1)</f>
        <v>0.43310100000000001</v>
      </c>
      <c r="BD1077" s="2" cm="1">
        <f t="array" ref="BD1077">TREND($AR1077:$AS1077,$AR$3:$AS$3,BD$1)</f>
        <v>0.43310100000000001</v>
      </c>
      <c r="BE1077" s="2" cm="1">
        <f t="array" ref="BE1077">TREND($AR1077:$AS1077,$AR$3:$AS$3,BE$1)</f>
        <v>0.43310100000000001</v>
      </c>
      <c r="BF1077" s="20" cm="1">
        <f t="array" ref="BF1077">TREND($AS1077:$AT1077,$AS$3:$AT$3,BF$1)</f>
        <v>0.38979090000000127</v>
      </c>
      <c r="BG1077" s="20" cm="1">
        <f t="array" ref="BG1077">TREND($AS1077:$AT1077,$AS$3:$AT$3,BG$1)</f>
        <v>0.34648080000000192</v>
      </c>
      <c r="BH1077" s="20" cm="1">
        <f t="array" ref="BH1077">TREND($AS1077:$AT1077,$AS$3:$AT$3,BH$1)</f>
        <v>0.30317070000000257</v>
      </c>
      <c r="BI1077" s="20" cm="1">
        <f t="array" ref="BI1077">TREND($AS1077:$AT1077,$AS$3:$AT$3,BI$1)</f>
        <v>0.25986059999999966</v>
      </c>
      <c r="BJ1077" s="20" cm="1">
        <f t="array" ref="BJ1077">TREND($AS1077:$AT1077,$AS$3:$AT$3,BJ$1)</f>
        <v>0.21655050000000031</v>
      </c>
      <c r="BK1077" s="20" cm="1">
        <f t="array" ref="BK1077">TREND($AS1077:$AT1077,$AS$3:$AT$3,BK$1)</f>
        <v>0.17324040000000096</v>
      </c>
      <c r="BL1077" s="20" cm="1">
        <f t="array" ref="BL1077">TREND($AS1077:$AT1077,$AS$3:$AT$3,BL$1)</f>
        <v>0.12993030000000161</v>
      </c>
      <c r="BM1077" s="20" cm="1">
        <f t="array" ref="BM1077">TREND($AS1077:$AT1077,$AS$3:$AT$3,BM$1)</f>
        <v>8.6620200000002257E-2</v>
      </c>
    </row>
    <row r="1078" spans="1:65" x14ac:dyDescent="0.35">
      <c r="A1078" t="str">
        <f>IF(BYDem!B1076="","\I:",BYDem!B1076)</f>
        <v>SouthAfrica</v>
      </c>
      <c r="B1078" t="str">
        <f>BYDem!E1076</f>
        <v>Trd_2w</v>
      </c>
      <c r="C1078" t="str">
        <f t="shared" si="343"/>
        <v>Trd_2w</v>
      </c>
      <c r="D1078" s="4">
        <f>SUMIFS(BYDem!$M$2:$M$2000,BYDem!$B$2:$B$2000,Demands!$A1078,BYDem!$E$2:$E$2000,Demands!$B1078)</f>
        <v>109.69</v>
      </c>
      <c r="E1078" s="4">
        <f t="shared" si="324"/>
        <v>109.21538845514884</v>
      </c>
      <c r="F1078" s="4">
        <f t="shared" si="325"/>
        <v>118.38824290325587</v>
      </c>
      <c r="G1078" s="4">
        <f t="shared" si="326"/>
        <v>126.8537290909086</v>
      </c>
      <c r="H1078" s="4">
        <f t="shared" si="327"/>
        <v>142.24738753696829</v>
      </c>
      <c r="I1078" s="4">
        <f t="shared" si="328"/>
        <v>162.91451996421867</v>
      </c>
      <c r="J1078" s="4">
        <f t="shared" si="329"/>
        <v>187.71100637567258</v>
      </c>
      <c r="K1078" s="4">
        <f t="shared" si="330"/>
        <v>215.43130105030315</v>
      </c>
      <c r="L1078" s="4">
        <f t="shared" si="331"/>
        <v>245.76789563739797</v>
      </c>
      <c r="M1078" s="4">
        <f t="shared" si="332"/>
        <v>278.47487261161177</v>
      </c>
      <c r="N1078" s="4">
        <f t="shared" si="333"/>
        <v>309.60230974422547</v>
      </c>
      <c r="O1078" s="4">
        <f t="shared" si="334"/>
        <v>338.03024174787998</v>
      </c>
      <c r="P1078" s="4">
        <f t="shared" si="335"/>
        <v>363.02753379393818</v>
      </c>
      <c r="Q1078" s="4">
        <f t="shared" si="336"/>
        <v>384.32397345950699</v>
      </c>
      <c r="R1078" s="4">
        <f t="shared" si="337"/>
        <v>401.86053679815672</v>
      </c>
      <c r="S1078" s="4">
        <f t="shared" si="338"/>
        <v>415.56093482932022</v>
      </c>
      <c r="T1078" s="4">
        <f t="shared" si="339"/>
        <v>425.41080678867888</v>
      </c>
      <c r="U1078" s="4">
        <f t="shared" si="340"/>
        <v>431.62757164844237</v>
      </c>
      <c r="W1078" s="5" t="str">
        <f>VLOOKUP(C1078&amp;A1078,Driver_elast!$A$2:$D$1161,4,FALSE)</f>
        <v>GDP</v>
      </c>
      <c r="X1078" s="5">
        <v>1</v>
      </c>
      <c r="Y1078" s="2">
        <f>SUMIFS('Growth rates'!D$4:D$999,'Growth rates'!$B$4:$B$999,Demands!$A1078,'Growth rates'!$C$4:$C$999,$W1078)</f>
        <v>1</v>
      </c>
      <c r="Z1078" s="2">
        <f>SUMIFS('Growth rates'!E$4:E$999,'Growth rates'!$B$4:$B$999,Demands!$A1078,'Growth rates'!$C$4:$C$999,$W1078)</f>
        <v>0.99490056601216359</v>
      </c>
      <c r="AA1078" s="2">
        <f>SUMIFS('Growth rates'!F$4:F$999,'Growth rates'!$B$4:$B$999,Demands!$A1078,'Growth rates'!$C$4:$C$999,$W1078)</f>
        <v>1.0933812503899265</v>
      </c>
      <c r="AB1078" s="2">
        <f>SUMIFS('Growth rates'!G$4:G$999,'Growth rates'!$B$4:$B$999,Demands!$A1078,'Growth rates'!$C$4:$C$999,$W1078)</f>
        <v>1.1855249542306774</v>
      </c>
      <c r="AC1078" s="2">
        <f>SUMIFS('Growth rates'!H$4:H$999,'Growth rates'!$B$4:$B$999,Demands!$A1078,'Growth rates'!$C$4:$C$999,$W1078)</f>
        <v>1.3550758232561941</v>
      </c>
      <c r="AD1078" s="2">
        <f>SUMIFS('Growth rates'!I$4:I$999,'Growth rates'!$B$4:$B$999,Demands!$A1078,'Growth rates'!$C$4:$C$999,$W1078)</f>
        <v>1.587109078353208</v>
      </c>
      <c r="AE1078" s="2">
        <f>SUMIFS('Growth rates'!J$4:J$999,'Growth rates'!$B$4:$B$999,Demands!$A1078,'Growth rates'!$C$4:$C$999,$W1078)</f>
        <v>1.8718093242490279</v>
      </c>
      <c r="AF1078" s="2">
        <f>SUMIFS('Growth rates'!K$4:K$999,'Growth rates'!$B$4:$B$999,Demands!$A1078,'Growth rates'!$C$4:$C$999,$W1078)</f>
        <v>2.1975863270737106</v>
      </c>
      <c r="AG1078" s="2">
        <f>SUMIFS('Growth rates'!L$4:L$999,'Growth rates'!$B$4:$B$999,Demands!$A1078,'Growth rates'!$C$4:$C$999,$W1078)</f>
        <v>2.5623022130623818</v>
      </c>
      <c r="AH1078" s="2">
        <f>SUMIFS('Growth rates'!M$4:M$999,'Growth rates'!$B$4:$B$999,Demands!$A1078,'Growth rates'!$C$4:$C$999,$W1078)</f>
        <v>2.964182143617788</v>
      </c>
      <c r="AI1078" s="2">
        <f>SUMIFS('Growth rates'!N$4:N$999,'Growth rates'!$B$4:$B$999,Demands!$A1078,'Growth rates'!$C$4:$C$999,$W1078)</f>
        <v>3.3980629519115548</v>
      </c>
      <c r="AJ1078" s="2">
        <f>SUMIFS('Growth rates'!O$4:O$999,'Growth rates'!$B$4:$B$999,Demands!$A1078,'Growth rates'!$C$4:$C$999,$W1078)</f>
        <v>3.8577192571063459</v>
      </c>
      <c r="AK1078" s="2">
        <f>SUMIFS('Growth rates'!P$4:P$999,'Growth rates'!$B$4:$B$999,Demands!$A1078,'Growth rates'!$C$4:$C$999,$W1078)</f>
        <v>4.3380282296146344</v>
      </c>
      <c r="AL1078" s="2">
        <f>SUMIFS('Growth rates'!Q$4:Q$999,'Growth rates'!$B$4:$B$999,Demands!$A1078,'Growth rates'!$C$4:$C$999,$W1078)</f>
        <v>4.8379007639335585</v>
      </c>
      <c r="AM1078" s="2">
        <f>SUMIFS('Growth rates'!R$4:R$999,'Growth rates'!$B$4:$B$999,Demands!$A1078,'Growth rates'!$C$4:$C$999,$W1078)</f>
        <v>5.3582377251086957</v>
      </c>
      <c r="AN1078" s="2">
        <f>SUMIFS('Growth rates'!S$4:S$999,'Growth rates'!$B$4:$B$999,Demands!$A1078,'Growth rates'!$C$4:$C$999,$W1078)</f>
        <v>5.8964709754728064</v>
      </c>
      <c r="AO1078" s="2">
        <f>SUMIFS('Growth rates'!T$4:T$999,'Growth rates'!$B$4:$B$999,Demands!$A1078,'Growth rates'!$C$4:$C$999,$W1078)</f>
        <v>6.4455280521307738</v>
      </c>
      <c r="AP1078" s="2">
        <f>SUMIFS('Growth rates'!U$4:U$999,'Growth rates'!$B$4:$B$999,Demands!$A1078,'Growth rates'!$C$4:$C$999,$W1078)</f>
        <v>7.0005819319279476</v>
      </c>
      <c r="AR1078">
        <f>VLOOKUP(C1078&amp;A1078,Driver_elast!$A$2:$E$1161,5,FALSE)</f>
        <v>0.848495</v>
      </c>
      <c r="AS1078">
        <f t="shared" si="341"/>
        <v>0.848495</v>
      </c>
      <c r="AT1078">
        <f t="shared" si="342"/>
        <v>0.16969899999999999</v>
      </c>
      <c r="AV1078" s="2" cm="1">
        <f t="array" ref="AV1078">TREND($AR1078:$AS1078,$AR$3:$AS$3,AV$1)</f>
        <v>0.848495</v>
      </c>
      <c r="AW1078" s="2" cm="1">
        <f t="array" ref="AW1078">TREND($AR1078:$AS1078,$AR$3:$AS$3,AW$1)</f>
        <v>0.848495</v>
      </c>
      <c r="AX1078" s="2" cm="1">
        <f t="array" ref="AX1078">TREND($AR1078:$AS1078,$AR$3:$AS$3,AX$1)</f>
        <v>0.848495</v>
      </c>
      <c r="AY1078" s="2" cm="1">
        <f t="array" ref="AY1078">TREND($AR1078:$AS1078,$AR$3:$AS$3,AY$1)</f>
        <v>0.848495</v>
      </c>
      <c r="AZ1078" s="2" cm="1">
        <f t="array" ref="AZ1078">TREND($AR1078:$AS1078,$AR$3:$AS$3,AZ$1)</f>
        <v>0.848495</v>
      </c>
      <c r="BA1078" s="2" cm="1">
        <f t="array" ref="BA1078">TREND($AR1078:$AS1078,$AR$3:$AS$3,BA$1)</f>
        <v>0.848495</v>
      </c>
      <c r="BB1078" s="2" cm="1">
        <f t="array" ref="BB1078">TREND($AR1078:$AS1078,$AR$3:$AS$3,BB$1)</f>
        <v>0.848495</v>
      </c>
      <c r="BC1078" s="2" cm="1">
        <f t="array" ref="BC1078">TREND($AR1078:$AS1078,$AR$3:$AS$3,BC$1)</f>
        <v>0.848495</v>
      </c>
      <c r="BD1078" s="2" cm="1">
        <f t="array" ref="BD1078">TREND($AR1078:$AS1078,$AR$3:$AS$3,BD$1)</f>
        <v>0.848495</v>
      </c>
      <c r="BE1078" s="2" cm="1">
        <f t="array" ref="BE1078">TREND($AR1078:$AS1078,$AR$3:$AS$3,BE$1)</f>
        <v>0.848495</v>
      </c>
      <c r="BF1078" s="20" cm="1">
        <f t="array" ref="BF1078">TREND($AS1078:$AT1078,$AS$3:$AT$3,BF$1)</f>
        <v>0.76364550000000264</v>
      </c>
      <c r="BG1078" s="20" cm="1">
        <f t="array" ref="BG1078">TREND($AS1078:$AT1078,$AS$3:$AT$3,BG$1)</f>
        <v>0.6787959999999984</v>
      </c>
      <c r="BH1078" s="20" cm="1">
        <f t="array" ref="BH1078">TREND($AS1078:$AT1078,$AS$3:$AT$3,BH$1)</f>
        <v>0.59394650000000127</v>
      </c>
      <c r="BI1078" s="20" cm="1">
        <f t="array" ref="BI1078">TREND($AS1078:$AT1078,$AS$3:$AT$3,BI$1)</f>
        <v>0.50909699999999702</v>
      </c>
      <c r="BJ1078" s="20" cm="1">
        <f t="array" ref="BJ1078">TREND($AS1078:$AT1078,$AS$3:$AT$3,BJ$1)</f>
        <v>0.42424749999999989</v>
      </c>
      <c r="BK1078" s="20" cm="1">
        <f t="array" ref="BK1078">TREND($AS1078:$AT1078,$AS$3:$AT$3,BK$1)</f>
        <v>0.33939800000000275</v>
      </c>
      <c r="BL1078" s="20" cm="1">
        <f t="array" ref="BL1078">TREND($AS1078:$AT1078,$AS$3:$AT$3,BL$1)</f>
        <v>0.25454849999999851</v>
      </c>
      <c r="BM1078" s="20" cm="1">
        <f t="array" ref="BM1078">TREND($AS1078:$AT1078,$AS$3:$AT$3,BM$1)</f>
        <v>0.16969900000000138</v>
      </c>
    </row>
    <row r="1079" spans="1:65" x14ac:dyDescent="0.35">
      <c r="A1079" t="str">
        <f>IF(BYDem!B1077="","\I:",BYDem!B1077)</f>
        <v>SouthAfrica</v>
      </c>
      <c r="B1079" t="str">
        <f>BYDem!E1077</f>
        <v>Trd_3w</v>
      </c>
      <c r="C1079" t="str">
        <f t="shared" si="343"/>
        <v>Trd_3w</v>
      </c>
      <c r="D1079" s="4">
        <f>SUMIFS(BYDem!$M$2:$M$2000,BYDem!$B$2:$B$2000,Demands!$A1079,BYDem!$E$2:$E$2000,Demands!$B1079)</f>
        <v>18.600000000000001</v>
      </c>
      <c r="E1079" s="4">
        <f t="shared" si="324"/>
        <v>18.519520697107929</v>
      </c>
      <c r="F1079" s="4">
        <f t="shared" si="325"/>
        <v>20.074950478626672</v>
      </c>
      <c r="G1079" s="4">
        <f t="shared" si="326"/>
        <v>21.510432683844474</v>
      </c>
      <c r="H1079" s="4">
        <f t="shared" si="327"/>
        <v>24.120716639507801</v>
      </c>
      <c r="I1079" s="4">
        <f t="shared" si="328"/>
        <v>27.625217169609517</v>
      </c>
      <c r="J1079" s="4">
        <f t="shared" si="329"/>
        <v>31.829927236644277</v>
      </c>
      <c r="K1079" s="4">
        <f t="shared" si="330"/>
        <v>36.530423917728498</v>
      </c>
      <c r="L1079" s="4">
        <f t="shared" si="331"/>
        <v>41.674563395529248</v>
      </c>
      <c r="M1079" s="4">
        <f t="shared" si="332"/>
        <v>47.220645734123259</v>
      </c>
      <c r="N1079" s="4">
        <f t="shared" si="333"/>
        <v>52.498887421301809</v>
      </c>
      <c r="O1079" s="4">
        <f t="shared" si="334"/>
        <v>57.319377304317342</v>
      </c>
      <c r="P1079" s="4">
        <f t="shared" si="335"/>
        <v>61.55813773878431</v>
      </c>
      <c r="Q1079" s="4">
        <f t="shared" si="336"/>
        <v>65.169349132526492</v>
      </c>
      <c r="R1079" s="4">
        <f t="shared" si="337"/>
        <v>68.143002866676227</v>
      </c>
      <c r="S1079" s="4">
        <f t="shared" si="338"/>
        <v>70.466162711508403</v>
      </c>
      <c r="T1079" s="4">
        <f t="shared" si="339"/>
        <v>72.13639352966932</v>
      </c>
      <c r="U1079" s="4">
        <f t="shared" si="340"/>
        <v>73.190562792059708</v>
      </c>
      <c r="W1079" s="5" t="str">
        <f>VLOOKUP(C1079&amp;A1079,Driver_elast!$A$2:$D$1161,4,FALSE)</f>
        <v>GDP</v>
      </c>
      <c r="X1079" s="5">
        <v>1</v>
      </c>
      <c r="Y1079" s="2">
        <f>SUMIFS('Growth rates'!D$4:D$999,'Growth rates'!$B$4:$B$999,Demands!$A1079,'Growth rates'!$C$4:$C$999,$W1079)</f>
        <v>1</v>
      </c>
      <c r="Z1079" s="2">
        <f>SUMIFS('Growth rates'!E$4:E$999,'Growth rates'!$B$4:$B$999,Demands!$A1079,'Growth rates'!$C$4:$C$999,$W1079)</f>
        <v>0.99490056601216359</v>
      </c>
      <c r="AA1079" s="2">
        <f>SUMIFS('Growth rates'!F$4:F$999,'Growth rates'!$B$4:$B$999,Demands!$A1079,'Growth rates'!$C$4:$C$999,$W1079)</f>
        <v>1.0933812503899265</v>
      </c>
      <c r="AB1079" s="2">
        <f>SUMIFS('Growth rates'!G$4:G$999,'Growth rates'!$B$4:$B$999,Demands!$A1079,'Growth rates'!$C$4:$C$999,$W1079)</f>
        <v>1.1855249542306774</v>
      </c>
      <c r="AC1079" s="2">
        <f>SUMIFS('Growth rates'!H$4:H$999,'Growth rates'!$B$4:$B$999,Demands!$A1079,'Growth rates'!$C$4:$C$999,$W1079)</f>
        <v>1.3550758232561941</v>
      </c>
      <c r="AD1079" s="2">
        <f>SUMIFS('Growth rates'!I$4:I$999,'Growth rates'!$B$4:$B$999,Demands!$A1079,'Growth rates'!$C$4:$C$999,$W1079)</f>
        <v>1.587109078353208</v>
      </c>
      <c r="AE1079" s="2">
        <f>SUMIFS('Growth rates'!J$4:J$999,'Growth rates'!$B$4:$B$999,Demands!$A1079,'Growth rates'!$C$4:$C$999,$W1079)</f>
        <v>1.8718093242490279</v>
      </c>
      <c r="AF1079" s="2">
        <f>SUMIFS('Growth rates'!K$4:K$999,'Growth rates'!$B$4:$B$999,Demands!$A1079,'Growth rates'!$C$4:$C$999,$W1079)</f>
        <v>2.1975863270737106</v>
      </c>
      <c r="AG1079" s="2">
        <f>SUMIFS('Growth rates'!L$4:L$999,'Growth rates'!$B$4:$B$999,Demands!$A1079,'Growth rates'!$C$4:$C$999,$W1079)</f>
        <v>2.5623022130623818</v>
      </c>
      <c r="AH1079" s="2">
        <f>SUMIFS('Growth rates'!M$4:M$999,'Growth rates'!$B$4:$B$999,Demands!$A1079,'Growth rates'!$C$4:$C$999,$W1079)</f>
        <v>2.964182143617788</v>
      </c>
      <c r="AI1079" s="2">
        <f>SUMIFS('Growth rates'!N$4:N$999,'Growth rates'!$B$4:$B$999,Demands!$A1079,'Growth rates'!$C$4:$C$999,$W1079)</f>
        <v>3.3980629519115548</v>
      </c>
      <c r="AJ1079" s="2">
        <f>SUMIFS('Growth rates'!O$4:O$999,'Growth rates'!$B$4:$B$999,Demands!$A1079,'Growth rates'!$C$4:$C$999,$W1079)</f>
        <v>3.8577192571063459</v>
      </c>
      <c r="AK1079" s="2">
        <f>SUMIFS('Growth rates'!P$4:P$999,'Growth rates'!$B$4:$B$999,Demands!$A1079,'Growth rates'!$C$4:$C$999,$W1079)</f>
        <v>4.3380282296146344</v>
      </c>
      <c r="AL1079" s="2">
        <f>SUMIFS('Growth rates'!Q$4:Q$999,'Growth rates'!$B$4:$B$999,Demands!$A1079,'Growth rates'!$C$4:$C$999,$W1079)</f>
        <v>4.8379007639335585</v>
      </c>
      <c r="AM1079" s="2">
        <f>SUMIFS('Growth rates'!R$4:R$999,'Growth rates'!$B$4:$B$999,Demands!$A1079,'Growth rates'!$C$4:$C$999,$W1079)</f>
        <v>5.3582377251086957</v>
      </c>
      <c r="AN1079" s="2">
        <f>SUMIFS('Growth rates'!S$4:S$999,'Growth rates'!$B$4:$B$999,Demands!$A1079,'Growth rates'!$C$4:$C$999,$W1079)</f>
        <v>5.8964709754728064</v>
      </c>
      <c r="AO1079" s="2">
        <f>SUMIFS('Growth rates'!T$4:T$999,'Growth rates'!$B$4:$B$999,Demands!$A1079,'Growth rates'!$C$4:$C$999,$W1079)</f>
        <v>6.4455280521307738</v>
      </c>
      <c r="AP1079" s="2">
        <f>SUMIFS('Growth rates'!U$4:U$999,'Growth rates'!$B$4:$B$999,Demands!$A1079,'Growth rates'!$C$4:$C$999,$W1079)</f>
        <v>7.0005819319279476</v>
      </c>
      <c r="AR1079">
        <f>VLOOKUP(C1079&amp;A1079,Driver_elast!$A$2:$E$1161,5,FALSE)</f>
        <v>0.848495</v>
      </c>
      <c r="AS1079">
        <f t="shared" si="341"/>
        <v>0.848495</v>
      </c>
      <c r="AT1079">
        <f t="shared" si="342"/>
        <v>0.16969899999999999</v>
      </c>
      <c r="AV1079" s="2" cm="1">
        <f t="array" ref="AV1079">TREND($AR1079:$AS1079,$AR$3:$AS$3,AV$1)</f>
        <v>0.848495</v>
      </c>
      <c r="AW1079" s="2" cm="1">
        <f t="array" ref="AW1079">TREND($AR1079:$AS1079,$AR$3:$AS$3,AW$1)</f>
        <v>0.848495</v>
      </c>
      <c r="AX1079" s="2" cm="1">
        <f t="array" ref="AX1079">TREND($AR1079:$AS1079,$AR$3:$AS$3,AX$1)</f>
        <v>0.848495</v>
      </c>
      <c r="AY1079" s="2" cm="1">
        <f t="array" ref="AY1079">TREND($AR1079:$AS1079,$AR$3:$AS$3,AY$1)</f>
        <v>0.848495</v>
      </c>
      <c r="AZ1079" s="2" cm="1">
        <f t="array" ref="AZ1079">TREND($AR1079:$AS1079,$AR$3:$AS$3,AZ$1)</f>
        <v>0.848495</v>
      </c>
      <c r="BA1079" s="2" cm="1">
        <f t="array" ref="BA1079">TREND($AR1079:$AS1079,$AR$3:$AS$3,BA$1)</f>
        <v>0.848495</v>
      </c>
      <c r="BB1079" s="2" cm="1">
        <f t="array" ref="BB1079">TREND($AR1079:$AS1079,$AR$3:$AS$3,BB$1)</f>
        <v>0.848495</v>
      </c>
      <c r="BC1079" s="2" cm="1">
        <f t="array" ref="BC1079">TREND($AR1079:$AS1079,$AR$3:$AS$3,BC$1)</f>
        <v>0.848495</v>
      </c>
      <c r="BD1079" s="2" cm="1">
        <f t="array" ref="BD1079">TREND($AR1079:$AS1079,$AR$3:$AS$3,BD$1)</f>
        <v>0.848495</v>
      </c>
      <c r="BE1079" s="2" cm="1">
        <f t="array" ref="BE1079">TREND($AR1079:$AS1079,$AR$3:$AS$3,BE$1)</f>
        <v>0.848495</v>
      </c>
      <c r="BF1079" s="20" cm="1">
        <f t="array" ref="BF1079">TREND($AS1079:$AT1079,$AS$3:$AT$3,BF$1)</f>
        <v>0.76364550000000264</v>
      </c>
      <c r="BG1079" s="20" cm="1">
        <f t="array" ref="BG1079">TREND($AS1079:$AT1079,$AS$3:$AT$3,BG$1)</f>
        <v>0.6787959999999984</v>
      </c>
      <c r="BH1079" s="20" cm="1">
        <f t="array" ref="BH1079">TREND($AS1079:$AT1079,$AS$3:$AT$3,BH$1)</f>
        <v>0.59394650000000127</v>
      </c>
      <c r="BI1079" s="20" cm="1">
        <f t="array" ref="BI1079">TREND($AS1079:$AT1079,$AS$3:$AT$3,BI$1)</f>
        <v>0.50909699999999702</v>
      </c>
      <c r="BJ1079" s="20" cm="1">
        <f t="array" ref="BJ1079">TREND($AS1079:$AT1079,$AS$3:$AT$3,BJ$1)</f>
        <v>0.42424749999999989</v>
      </c>
      <c r="BK1079" s="20" cm="1">
        <f t="array" ref="BK1079">TREND($AS1079:$AT1079,$AS$3:$AT$3,BK$1)</f>
        <v>0.33939800000000275</v>
      </c>
      <c r="BL1079" s="20" cm="1">
        <f t="array" ref="BL1079">TREND($AS1079:$AT1079,$AS$3:$AT$3,BL$1)</f>
        <v>0.25454849999999851</v>
      </c>
      <c r="BM1079" s="20" cm="1">
        <f t="array" ref="BM1079">TREND($AS1079:$AT1079,$AS$3:$AT$3,BM$1)</f>
        <v>0.16969900000000138</v>
      </c>
    </row>
    <row r="1080" spans="1:65" x14ac:dyDescent="0.35">
      <c r="A1080" t="str">
        <f>IF(BYDem!B1078="","\I:",BYDem!B1078)</f>
        <v>SouthAfrica</v>
      </c>
      <c r="B1080" t="str">
        <f>BYDem!E1078</f>
        <v>Trd_Bus</v>
      </c>
      <c r="C1080" t="str">
        <f t="shared" si="343"/>
        <v>Trd_Bus</v>
      </c>
      <c r="D1080" s="4">
        <f>SUMIFS(BYDem!$M$2:$M$2000,BYDem!$B$2:$B$2000,Demands!$A1080,BYDem!$E$2:$E$2000,Demands!$B1080)</f>
        <v>8.0500000000000007</v>
      </c>
      <c r="E1080" s="4">
        <f t="shared" si="324"/>
        <v>8.0151689038558516</v>
      </c>
      <c r="F1080" s="4">
        <f t="shared" si="325"/>
        <v>8.6883522232765973</v>
      </c>
      <c r="G1080" s="4">
        <f t="shared" si="326"/>
        <v>9.3096227475778512</v>
      </c>
      <c r="H1080" s="4">
        <f t="shared" si="327"/>
        <v>10.439342416561173</v>
      </c>
      <c r="I1080" s="4">
        <f t="shared" si="328"/>
        <v>11.956075172868635</v>
      </c>
      <c r="J1080" s="4">
        <f t="shared" si="329"/>
        <v>13.775855605106797</v>
      </c>
      <c r="K1080" s="4">
        <f t="shared" si="330"/>
        <v>15.810210351490023</v>
      </c>
      <c r="L1080" s="4">
        <f t="shared" si="331"/>
        <v>18.036571792151097</v>
      </c>
      <c r="M1080" s="4">
        <f t="shared" si="332"/>
        <v>20.436892374176999</v>
      </c>
      <c r="N1080" s="4">
        <f t="shared" si="333"/>
        <v>22.721292674273091</v>
      </c>
      <c r="O1080" s="4">
        <f t="shared" si="334"/>
        <v>24.807579962352396</v>
      </c>
      <c r="P1080" s="4">
        <f t="shared" si="335"/>
        <v>26.642097247162024</v>
      </c>
      <c r="Q1080" s="4">
        <f t="shared" si="336"/>
        <v>28.205014006281623</v>
      </c>
      <c r="R1080" s="4">
        <f t="shared" si="337"/>
        <v>29.491998552513095</v>
      </c>
      <c r="S1080" s="4">
        <f t="shared" si="338"/>
        <v>30.497452141271104</v>
      </c>
      <c r="T1080" s="4">
        <f t="shared" si="339"/>
        <v>31.220320855582681</v>
      </c>
      <c r="U1080" s="4">
        <f t="shared" si="340"/>
        <v>31.676560778283896</v>
      </c>
      <c r="W1080" s="5" t="str">
        <f>VLOOKUP(C1080&amp;A1080,Driver_elast!$A$2:$D$1161,4,FALSE)</f>
        <v>GDP</v>
      </c>
      <c r="X1080" s="5">
        <v>1</v>
      </c>
      <c r="Y1080" s="2">
        <f>SUMIFS('Growth rates'!D$4:D$999,'Growth rates'!$B$4:$B$999,Demands!$A1080,'Growth rates'!$C$4:$C$999,$W1080)</f>
        <v>1</v>
      </c>
      <c r="Z1080" s="2">
        <f>SUMIFS('Growth rates'!E$4:E$999,'Growth rates'!$B$4:$B$999,Demands!$A1080,'Growth rates'!$C$4:$C$999,$W1080)</f>
        <v>0.99490056601216359</v>
      </c>
      <c r="AA1080" s="2">
        <f>SUMIFS('Growth rates'!F$4:F$999,'Growth rates'!$B$4:$B$999,Demands!$A1080,'Growth rates'!$C$4:$C$999,$W1080)</f>
        <v>1.0933812503899265</v>
      </c>
      <c r="AB1080" s="2">
        <f>SUMIFS('Growth rates'!G$4:G$999,'Growth rates'!$B$4:$B$999,Demands!$A1080,'Growth rates'!$C$4:$C$999,$W1080)</f>
        <v>1.1855249542306774</v>
      </c>
      <c r="AC1080" s="2">
        <f>SUMIFS('Growth rates'!H$4:H$999,'Growth rates'!$B$4:$B$999,Demands!$A1080,'Growth rates'!$C$4:$C$999,$W1080)</f>
        <v>1.3550758232561941</v>
      </c>
      <c r="AD1080" s="2">
        <f>SUMIFS('Growth rates'!I$4:I$999,'Growth rates'!$B$4:$B$999,Demands!$A1080,'Growth rates'!$C$4:$C$999,$W1080)</f>
        <v>1.587109078353208</v>
      </c>
      <c r="AE1080" s="2">
        <f>SUMIFS('Growth rates'!J$4:J$999,'Growth rates'!$B$4:$B$999,Demands!$A1080,'Growth rates'!$C$4:$C$999,$W1080)</f>
        <v>1.8718093242490279</v>
      </c>
      <c r="AF1080" s="2">
        <f>SUMIFS('Growth rates'!K$4:K$999,'Growth rates'!$B$4:$B$999,Demands!$A1080,'Growth rates'!$C$4:$C$999,$W1080)</f>
        <v>2.1975863270737106</v>
      </c>
      <c r="AG1080" s="2">
        <f>SUMIFS('Growth rates'!L$4:L$999,'Growth rates'!$B$4:$B$999,Demands!$A1080,'Growth rates'!$C$4:$C$999,$W1080)</f>
        <v>2.5623022130623818</v>
      </c>
      <c r="AH1080" s="2">
        <f>SUMIFS('Growth rates'!M$4:M$999,'Growth rates'!$B$4:$B$999,Demands!$A1080,'Growth rates'!$C$4:$C$999,$W1080)</f>
        <v>2.964182143617788</v>
      </c>
      <c r="AI1080" s="2">
        <f>SUMIFS('Growth rates'!N$4:N$999,'Growth rates'!$B$4:$B$999,Demands!$A1080,'Growth rates'!$C$4:$C$999,$W1080)</f>
        <v>3.3980629519115548</v>
      </c>
      <c r="AJ1080" s="2">
        <f>SUMIFS('Growth rates'!O$4:O$999,'Growth rates'!$B$4:$B$999,Demands!$A1080,'Growth rates'!$C$4:$C$999,$W1080)</f>
        <v>3.8577192571063459</v>
      </c>
      <c r="AK1080" s="2">
        <f>SUMIFS('Growth rates'!P$4:P$999,'Growth rates'!$B$4:$B$999,Demands!$A1080,'Growth rates'!$C$4:$C$999,$W1080)</f>
        <v>4.3380282296146344</v>
      </c>
      <c r="AL1080" s="2">
        <f>SUMIFS('Growth rates'!Q$4:Q$999,'Growth rates'!$B$4:$B$999,Demands!$A1080,'Growth rates'!$C$4:$C$999,$W1080)</f>
        <v>4.8379007639335585</v>
      </c>
      <c r="AM1080" s="2">
        <f>SUMIFS('Growth rates'!R$4:R$999,'Growth rates'!$B$4:$B$999,Demands!$A1080,'Growth rates'!$C$4:$C$999,$W1080)</f>
        <v>5.3582377251086957</v>
      </c>
      <c r="AN1080" s="2">
        <f>SUMIFS('Growth rates'!S$4:S$999,'Growth rates'!$B$4:$B$999,Demands!$A1080,'Growth rates'!$C$4:$C$999,$W1080)</f>
        <v>5.8964709754728064</v>
      </c>
      <c r="AO1080" s="2">
        <f>SUMIFS('Growth rates'!T$4:T$999,'Growth rates'!$B$4:$B$999,Demands!$A1080,'Growth rates'!$C$4:$C$999,$W1080)</f>
        <v>6.4455280521307738</v>
      </c>
      <c r="AP1080" s="2">
        <f>SUMIFS('Growth rates'!U$4:U$999,'Growth rates'!$B$4:$B$999,Demands!$A1080,'Growth rates'!$C$4:$C$999,$W1080)</f>
        <v>7.0005819319279476</v>
      </c>
      <c r="AR1080">
        <f>VLOOKUP(C1080&amp;A1080,Driver_elast!$A$2:$E$1161,5,FALSE)</f>
        <v>0.848495</v>
      </c>
      <c r="AS1080">
        <f t="shared" si="341"/>
        <v>0.848495</v>
      </c>
      <c r="AT1080">
        <f t="shared" si="342"/>
        <v>0.16969899999999999</v>
      </c>
      <c r="AV1080" s="2" cm="1">
        <f t="array" ref="AV1080">TREND($AR1080:$AS1080,$AR$3:$AS$3,AV$1)</f>
        <v>0.848495</v>
      </c>
      <c r="AW1080" s="2" cm="1">
        <f t="array" ref="AW1080">TREND($AR1080:$AS1080,$AR$3:$AS$3,AW$1)</f>
        <v>0.848495</v>
      </c>
      <c r="AX1080" s="2" cm="1">
        <f t="array" ref="AX1080">TREND($AR1080:$AS1080,$AR$3:$AS$3,AX$1)</f>
        <v>0.848495</v>
      </c>
      <c r="AY1080" s="2" cm="1">
        <f t="array" ref="AY1080">TREND($AR1080:$AS1080,$AR$3:$AS$3,AY$1)</f>
        <v>0.848495</v>
      </c>
      <c r="AZ1080" s="2" cm="1">
        <f t="array" ref="AZ1080">TREND($AR1080:$AS1080,$AR$3:$AS$3,AZ$1)</f>
        <v>0.848495</v>
      </c>
      <c r="BA1080" s="2" cm="1">
        <f t="array" ref="BA1080">TREND($AR1080:$AS1080,$AR$3:$AS$3,BA$1)</f>
        <v>0.848495</v>
      </c>
      <c r="BB1080" s="2" cm="1">
        <f t="array" ref="BB1080">TREND($AR1080:$AS1080,$AR$3:$AS$3,BB$1)</f>
        <v>0.848495</v>
      </c>
      <c r="BC1080" s="2" cm="1">
        <f t="array" ref="BC1080">TREND($AR1080:$AS1080,$AR$3:$AS$3,BC$1)</f>
        <v>0.848495</v>
      </c>
      <c r="BD1080" s="2" cm="1">
        <f t="array" ref="BD1080">TREND($AR1080:$AS1080,$AR$3:$AS$3,BD$1)</f>
        <v>0.848495</v>
      </c>
      <c r="BE1080" s="2" cm="1">
        <f t="array" ref="BE1080">TREND($AR1080:$AS1080,$AR$3:$AS$3,BE$1)</f>
        <v>0.848495</v>
      </c>
      <c r="BF1080" s="20" cm="1">
        <f t="array" ref="BF1080">TREND($AS1080:$AT1080,$AS$3:$AT$3,BF$1)</f>
        <v>0.76364550000000264</v>
      </c>
      <c r="BG1080" s="20" cm="1">
        <f t="array" ref="BG1080">TREND($AS1080:$AT1080,$AS$3:$AT$3,BG$1)</f>
        <v>0.6787959999999984</v>
      </c>
      <c r="BH1080" s="20" cm="1">
        <f t="array" ref="BH1080">TREND($AS1080:$AT1080,$AS$3:$AT$3,BH$1)</f>
        <v>0.59394650000000127</v>
      </c>
      <c r="BI1080" s="20" cm="1">
        <f t="array" ref="BI1080">TREND($AS1080:$AT1080,$AS$3:$AT$3,BI$1)</f>
        <v>0.50909699999999702</v>
      </c>
      <c r="BJ1080" s="20" cm="1">
        <f t="array" ref="BJ1080">TREND($AS1080:$AT1080,$AS$3:$AT$3,BJ$1)</f>
        <v>0.42424749999999989</v>
      </c>
      <c r="BK1080" s="20" cm="1">
        <f t="array" ref="BK1080">TREND($AS1080:$AT1080,$AS$3:$AT$3,BK$1)</f>
        <v>0.33939800000000275</v>
      </c>
      <c r="BL1080" s="20" cm="1">
        <f t="array" ref="BL1080">TREND($AS1080:$AT1080,$AS$3:$AT$3,BL$1)</f>
        <v>0.25454849999999851</v>
      </c>
      <c r="BM1080" s="20" cm="1">
        <f t="array" ref="BM1080">TREND($AS1080:$AT1080,$AS$3:$AT$3,BM$1)</f>
        <v>0.16969900000000138</v>
      </c>
    </row>
    <row r="1081" spans="1:65" x14ac:dyDescent="0.35">
      <c r="A1081" t="str">
        <f>IF(BYDem!B1079="","\I:",BYDem!B1079)</f>
        <v>SouthAfrica</v>
      </c>
      <c r="B1081" t="str">
        <f>BYDem!E1079</f>
        <v>Trd_Car</v>
      </c>
      <c r="C1081" t="str">
        <f t="shared" si="343"/>
        <v>Trd_Car</v>
      </c>
      <c r="D1081" s="4">
        <f>SUMIFS(BYDem!$M$2:$M$2000,BYDem!$B$2:$B$2000,Demands!$A1081,BYDem!$E$2:$E$2000,Demands!$B1081)</f>
        <v>99.72</v>
      </c>
      <c r="E1081" s="4">
        <f t="shared" si="324"/>
        <v>99.288527092236691</v>
      </c>
      <c r="F1081" s="4">
        <f t="shared" si="325"/>
        <v>107.62763772734685</v>
      </c>
      <c r="G1081" s="4">
        <f t="shared" si="326"/>
        <v>115.32367458241778</v>
      </c>
      <c r="H1081" s="4">
        <f t="shared" si="327"/>
        <v>129.31816469310311</v>
      </c>
      <c r="I1081" s="4">
        <f t="shared" si="328"/>
        <v>148.10680947061618</v>
      </c>
      <c r="J1081" s="4">
        <f t="shared" si="329"/>
        <v>170.64948086226707</v>
      </c>
      <c r="K1081" s="4">
        <f t="shared" si="330"/>
        <v>195.85020822988636</v>
      </c>
      <c r="L1081" s="4">
        <f t="shared" si="331"/>
        <v>223.42943343022458</v>
      </c>
      <c r="M1081" s="4">
        <f t="shared" si="332"/>
        <v>253.16359100036411</v>
      </c>
      <c r="N1081" s="4">
        <f t="shared" si="333"/>
        <v>281.46177707807618</v>
      </c>
      <c r="O1081" s="4">
        <f t="shared" si="334"/>
        <v>307.30582283798526</v>
      </c>
      <c r="P1081" s="4">
        <f t="shared" si="335"/>
        <v>330.03104813503074</v>
      </c>
      <c r="Q1081" s="4">
        <f t="shared" si="336"/>
        <v>349.39180083309367</v>
      </c>
      <c r="R1081" s="4">
        <f t="shared" si="337"/>
        <v>365.33442182069649</v>
      </c>
      <c r="S1081" s="4">
        <f t="shared" si="338"/>
        <v>377.78955621460318</v>
      </c>
      <c r="T1081" s="4">
        <f t="shared" si="339"/>
        <v>386.74414853648523</v>
      </c>
      <c r="U1081" s="4">
        <f t="shared" si="340"/>
        <v>392.39585600130073</v>
      </c>
      <c r="W1081" s="5" t="str">
        <f>VLOOKUP(C1081&amp;A1081,Driver_elast!$A$2:$D$1161,4,FALSE)</f>
        <v>GDP</v>
      </c>
      <c r="X1081" s="5">
        <v>1</v>
      </c>
      <c r="Y1081" s="2">
        <f>SUMIFS('Growth rates'!D$4:D$999,'Growth rates'!$B$4:$B$999,Demands!$A1081,'Growth rates'!$C$4:$C$999,$W1081)</f>
        <v>1</v>
      </c>
      <c r="Z1081" s="2">
        <f>SUMIFS('Growth rates'!E$4:E$999,'Growth rates'!$B$4:$B$999,Demands!$A1081,'Growth rates'!$C$4:$C$999,$W1081)</f>
        <v>0.99490056601216359</v>
      </c>
      <c r="AA1081" s="2">
        <f>SUMIFS('Growth rates'!F$4:F$999,'Growth rates'!$B$4:$B$999,Demands!$A1081,'Growth rates'!$C$4:$C$999,$W1081)</f>
        <v>1.0933812503899265</v>
      </c>
      <c r="AB1081" s="2">
        <f>SUMIFS('Growth rates'!G$4:G$999,'Growth rates'!$B$4:$B$999,Demands!$A1081,'Growth rates'!$C$4:$C$999,$W1081)</f>
        <v>1.1855249542306774</v>
      </c>
      <c r="AC1081" s="2">
        <f>SUMIFS('Growth rates'!H$4:H$999,'Growth rates'!$B$4:$B$999,Demands!$A1081,'Growth rates'!$C$4:$C$999,$W1081)</f>
        <v>1.3550758232561941</v>
      </c>
      <c r="AD1081" s="2">
        <f>SUMIFS('Growth rates'!I$4:I$999,'Growth rates'!$B$4:$B$999,Demands!$A1081,'Growth rates'!$C$4:$C$999,$W1081)</f>
        <v>1.587109078353208</v>
      </c>
      <c r="AE1081" s="2">
        <f>SUMIFS('Growth rates'!J$4:J$999,'Growth rates'!$B$4:$B$999,Demands!$A1081,'Growth rates'!$C$4:$C$999,$W1081)</f>
        <v>1.8718093242490279</v>
      </c>
      <c r="AF1081" s="2">
        <f>SUMIFS('Growth rates'!K$4:K$999,'Growth rates'!$B$4:$B$999,Demands!$A1081,'Growth rates'!$C$4:$C$999,$W1081)</f>
        <v>2.1975863270737106</v>
      </c>
      <c r="AG1081" s="2">
        <f>SUMIFS('Growth rates'!L$4:L$999,'Growth rates'!$B$4:$B$999,Demands!$A1081,'Growth rates'!$C$4:$C$999,$W1081)</f>
        <v>2.5623022130623818</v>
      </c>
      <c r="AH1081" s="2">
        <f>SUMIFS('Growth rates'!M$4:M$999,'Growth rates'!$B$4:$B$999,Demands!$A1081,'Growth rates'!$C$4:$C$999,$W1081)</f>
        <v>2.964182143617788</v>
      </c>
      <c r="AI1081" s="2">
        <f>SUMIFS('Growth rates'!N$4:N$999,'Growth rates'!$B$4:$B$999,Demands!$A1081,'Growth rates'!$C$4:$C$999,$W1081)</f>
        <v>3.3980629519115548</v>
      </c>
      <c r="AJ1081" s="2">
        <f>SUMIFS('Growth rates'!O$4:O$999,'Growth rates'!$B$4:$B$999,Demands!$A1081,'Growth rates'!$C$4:$C$999,$W1081)</f>
        <v>3.8577192571063459</v>
      </c>
      <c r="AK1081" s="2">
        <f>SUMIFS('Growth rates'!P$4:P$999,'Growth rates'!$B$4:$B$999,Demands!$A1081,'Growth rates'!$C$4:$C$999,$W1081)</f>
        <v>4.3380282296146344</v>
      </c>
      <c r="AL1081" s="2">
        <f>SUMIFS('Growth rates'!Q$4:Q$999,'Growth rates'!$B$4:$B$999,Demands!$A1081,'Growth rates'!$C$4:$C$999,$W1081)</f>
        <v>4.8379007639335585</v>
      </c>
      <c r="AM1081" s="2">
        <f>SUMIFS('Growth rates'!R$4:R$999,'Growth rates'!$B$4:$B$999,Demands!$A1081,'Growth rates'!$C$4:$C$999,$W1081)</f>
        <v>5.3582377251086957</v>
      </c>
      <c r="AN1081" s="2">
        <f>SUMIFS('Growth rates'!S$4:S$999,'Growth rates'!$B$4:$B$999,Demands!$A1081,'Growth rates'!$C$4:$C$999,$W1081)</f>
        <v>5.8964709754728064</v>
      </c>
      <c r="AO1081" s="2">
        <f>SUMIFS('Growth rates'!T$4:T$999,'Growth rates'!$B$4:$B$999,Demands!$A1081,'Growth rates'!$C$4:$C$999,$W1081)</f>
        <v>6.4455280521307738</v>
      </c>
      <c r="AP1081" s="2">
        <f>SUMIFS('Growth rates'!U$4:U$999,'Growth rates'!$B$4:$B$999,Demands!$A1081,'Growth rates'!$C$4:$C$999,$W1081)</f>
        <v>7.0005819319279476</v>
      </c>
      <c r="AR1081">
        <f>VLOOKUP(C1081&amp;A1081,Driver_elast!$A$2:$E$1161,5,FALSE)</f>
        <v>0.848495</v>
      </c>
      <c r="AS1081">
        <f t="shared" si="341"/>
        <v>0.848495</v>
      </c>
      <c r="AT1081">
        <f t="shared" si="342"/>
        <v>0.16969899999999999</v>
      </c>
      <c r="AV1081" s="2" cm="1">
        <f t="array" ref="AV1081">TREND($AR1081:$AS1081,$AR$3:$AS$3,AV$1)</f>
        <v>0.848495</v>
      </c>
      <c r="AW1081" s="2" cm="1">
        <f t="array" ref="AW1081">TREND($AR1081:$AS1081,$AR$3:$AS$3,AW$1)</f>
        <v>0.848495</v>
      </c>
      <c r="AX1081" s="2" cm="1">
        <f t="array" ref="AX1081">TREND($AR1081:$AS1081,$AR$3:$AS$3,AX$1)</f>
        <v>0.848495</v>
      </c>
      <c r="AY1081" s="2" cm="1">
        <f t="array" ref="AY1081">TREND($AR1081:$AS1081,$AR$3:$AS$3,AY$1)</f>
        <v>0.848495</v>
      </c>
      <c r="AZ1081" s="2" cm="1">
        <f t="array" ref="AZ1081">TREND($AR1081:$AS1081,$AR$3:$AS$3,AZ$1)</f>
        <v>0.848495</v>
      </c>
      <c r="BA1081" s="2" cm="1">
        <f t="array" ref="BA1081">TREND($AR1081:$AS1081,$AR$3:$AS$3,BA$1)</f>
        <v>0.848495</v>
      </c>
      <c r="BB1081" s="2" cm="1">
        <f t="array" ref="BB1081">TREND($AR1081:$AS1081,$AR$3:$AS$3,BB$1)</f>
        <v>0.848495</v>
      </c>
      <c r="BC1081" s="2" cm="1">
        <f t="array" ref="BC1081">TREND($AR1081:$AS1081,$AR$3:$AS$3,BC$1)</f>
        <v>0.848495</v>
      </c>
      <c r="BD1081" s="2" cm="1">
        <f t="array" ref="BD1081">TREND($AR1081:$AS1081,$AR$3:$AS$3,BD$1)</f>
        <v>0.848495</v>
      </c>
      <c r="BE1081" s="2" cm="1">
        <f t="array" ref="BE1081">TREND($AR1081:$AS1081,$AR$3:$AS$3,BE$1)</f>
        <v>0.848495</v>
      </c>
      <c r="BF1081" s="20" cm="1">
        <f t="array" ref="BF1081">TREND($AS1081:$AT1081,$AS$3:$AT$3,BF$1)</f>
        <v>0.76364550000000264</v>
      </c>
      <c r="BG1081" s="20" cm="1">
        <f t="array" ref="BG1081">TREND($AS1081:$AT1081,$AS$3:$AT$3,BG$1)</f>
        <v>0.6787959999999984</v>
      </c>
      <c r="BH1081" s="20" cm="1">
        <f t="array" ref="BH1081">TREND($AS1081:$AT1081,$AS$3:$AT$3,BH$1)</f>
        <v>0.59394650000000127</v>
      </c>
      <c r="BI1081" s="20" cm="1">
        <f t="array" ref="BI1081">TREND($AS1081:$AT1081,$AS$3:$AT$3,BI$1)</f>
        <v>0.50909699999999702</v>
      </c>
      <c r="BJ1081" s="20" cm="1">
        <f t="array" ref="BJ1081">TREND($AS1081:$AT1081,$AS$3:$AT$3,BJ$1)</f>
        <v>0.42424749999999989</v>
      </c>
      <c r="BK1081" s="20" cm="1">
        <f t="array" ref="BK1081">TREND($AS1081:$AT1081,$AS$3:$AT$3,BK$1)</f>
        <v>0.33939800000000275</v>
      </c>
      <c r="BL1081" s="20" cm="1">
        <f t="array" ref="BL1081">TREND($AS1081:$AT1081,$AS$3:$AT$3,BL$1)</f>
        <v>0.25454849999999851</v>
      </c>
      <c r="BM1081" s="20" cm="1">
        <f t="array" ref="BM1081">TREND($AS1081:$AT1081,$AS$3:$AT$3,BM$1)</f>
        <v>0.16969900000000138</v>
      </c>
    </row>
    <row r="1082" spans="1:65" x14ac:dyDescent="0.35">
      <c r="A1082" t="str">
        <f>IF(BYDem!B1080="","\I:",BYDem!B1080)</f>
        <v>SouthAfrica</v>
      </c>
      <c r="B1082" t="str">
        <f>BYDem!E1080</f>
        <v>Trd_Hdt</v>
      </c>
      <c r="C1082" t="str">
        <f t="shared" si="343"/>
        <v>Trd_Hdt</v>
      </c>
      <c r="D1082" s="4">
        <f>SUMIFS(BYDem!$M$2:$M$2000,BYDem!$B$2:$B$2000,Demands!$A1082,BYDem!$E$2:$E$2000,Demands!$B1082)</f>
        <v>19.5</v>
      </c>
      <c r="E1082" s="4">
        <f t="shared" si="324"/>
        <v>19.415626537290567</v>
      </c>
      <c r="F1082" s="4">
        <f t="shared" si="325"/>
        <v>21.046319050173118</v>
      </c>
      <c r="G1082" s="4">
        <f t="shared" si="326"/>
        <v>22.551260071772429</v>
      </c>
      <c r="H1082" s="4">
        <f t="shared" si="327"/>
        <v>25.287848089806563</v>
      </c>
      <c r="I1082" s="4">
        <f t="shared" si="328"/>
        <v>28.961921226203522</v>
      </c>
      <c r="J1082" s="4">
        <f t="shared" si="329"/>
        <v>33.370085006159321</v>
      </c>
      <c r="K1082" s="4">
        <f t="shared" si="330"/>
        <v>38.298025075037941</v>
      </c>
      <c r="L1082" s="4">
        <f t="shared" si="331"/>
        <v>43.691074527570983</v>
      </c>
      <c r="M1082" s="4">
        <f t="shared" si="332"/>
        <v>49.505515689000191</v>
      </c>
      <c r="N1082" s="4">
        <f t="shared" si="333"/>
        <v>55.039156167493829</v>
      </c>
      <c r="O1082" s="4">
        <f t="shared" si="334"/>
        <v>60.092895560977858</v>
      </c>
      <c r="P1082" s="4">
        <f t="shared" si="335"/>
        <v>64.536757306790008</v>
      </c>
      <c r="Q1082" s="4">
        <f t="shared" si="336"/>
        <v>68.322704735713259</v>
      </c>
      <c r="R1082" s="4">
        <f t="shared" si="337"/>
        <v>71.440244940870244</v>
      </c>
      <c r="S1082" s="4">
        <f t="shared" si="338"/>
        <v>73.875815745936237</v>
      </c>
      <c r="T1082" s="4">
        <f t="shared" si="339"/>
        <v>75.626864184330742</v>
      </c>
      <c r="U1082" s="4">
        <f t="shared" si="340"/>
        <v>76.732041636836783</v>
      </c>
      <c r="W1082" s="5" t="str">
        <f>VLOOKUP(C1082&amp;A1082,Driver_elast!$A$2:$D$1161,4,FALSE)</f>
        <v>GDP</v>
      </c>
      <c r="X1082" s="5">
        <v>1</v>
      </c>
      <c r="Y1082" s="2">
        <f>SUMIFS('Growth rates'!D$4:D$999,'Growth rates'!$B$4:$B$999,Demands!$A1082,'Growth rates'!$C$4:$C$999,$W1082)</f>
        <v>1</v>
      </c>
      <c r="Z1082" s="2">
        <f>SUMIFS('Growth rates'!E$4:E$999,'Growth rates'!$B$4:$B$999,Demands!$A1082,'Growth rates'!$C$4:$C$999,$W1082)</f>
        <v>0.99490056601216359</v>
      </c>
      <c r="AA1082" s="2">
        <f>SUMIFS('Growth rates'!F$4:F$999,'Growth rates'!$B$4:$B$999,Demands!$A1082,'Growth rates'!$C$4:$C$999,$W1082)</f>
        <v>1.0933812503899265</v>
      </c>
      <c r="AB1082" s="2">
        <f>SUMIFS('Growth rates'!G$4:G$999,'Growth rates'!$B$4:$B$999,Demands!$A1082,'Growth rates'!$C$4:$C$999,$W1082)</f>
        <v>1.1855249542306774</v>
      </c>
      <c r="AC1082" s="2">
        <f>SUMIFS('Growth rates'!H$4:H$999,'Growth rates'!$B$4:$B$999,Demands!$A1082,'Growth rates'!$C$4:$C$999,$W1082)</f>
        <v>1.3550758232561941</v>
      </c>
      <c r="AD1082" s="2">
        <f>SUMIFS('Growth rates'!I$4:I$999,'Growth rates'!$B$4:$B$999,Demands!$A1082,'Growth rates'!$C$4:$C$999,$W1082)</f>
        <v>1.587109078353208</v>
      </c>
      <c r="AE1082" s="2">
        <f>SUMIFS('Growth rates'!J$4:J$999,'Growth rates'!$B$4:$B$999,Demands!$A1082,'Growth rates'!$C$4:$C$999,$W1082)</f>
        <v>1.8718093242490279</v>
      </c>
      <c r="AF1082" s="2">
        <f>SUMIFS('Growth rates'!K$4:K$999,'Growth rates'!$B$4:$B$999,Demands!$A1082,'Growth rates'!$C$4:$C$999,$W1082)</f>
        <v>2.1975863270737106</v>
      </c>
      <c r="AG1082" s="2">
        <f>SUMIFS('Growth rates'!L$4:L$999,'Growth rates'!$B$4:$B$999,Demands!$A1082,'Growth rates'!$C$4:$C$999,$W1082)</f>
        <v>2.5623022130623818</v>
      </c>
      <c r="AH1082" s="2">
        <f>SUMIFS('Growth rates'!M$4:M$999,'Growth rates'!$B$4:$B$999,Demands!$A1082,'Growth rates'!$C$4:$C$999,$W1082)</f>
        <v>2.964182143617788</v>
      </c>
      <c r="AI1082" s="2">
        <f>SUMIFS('Growth rates'!N$4:N$999,'Growth rates'!$B$4:$B$999,Demands!$A1082,'Growth rates'!$C$4:$C$999,$W1082)</f>
        <v>3.3980629519115548</v>
      </c>
      <c r="AJ1082" s="2">
        <f>SUMIFS('Growth rates'!O$4:O$999,'Growth rates'!$B$4:$B$999,Demands!$A1082,'Growth rates'!$C$4:$C$999,$W1082)</f>
        <v>3.8577192571063459</v>
      </c>
      <c r="AK1082" s="2">
        <f>SUMIFS('Growth rates'!P$4:P$999,'Growth rates'!$B$4:$B$999,Demands!$A1082,'Growth rates'!$C$4:$C$999,$W1082)</f>
        <v>4.3380282296146344</v>
      </c>
      <c r="AL1082" s="2">
        <f>SUMIFS('Growth rates'!Q$4:Q$999,'Growth rates'!$B$4:$B$999,Demands!$A1082,'Growth rates'!$C$4:$C$999,$W1082)</f>
        <v>4.8379007639335585</v>
      </c>
      <c r="AM1082" s="2">
        <f>SUMIFS('Growth rates'!R$4:R$999,'Growth rates'!$B$4:$B$999,Demands!$A1082,'Growth rates'!$C$4:$C$999,$W1082)</f>
        <v>5.3582377251086957</v>
      </c>
      <c r="AN1082" s="2">
        <f>SUMIFS('Growth rates'!S$4:S$999,'Growth rates'!$B$4:$B$999,Demands!$A1082,'Growth rates'!$C$4:$C$999,$W1082)</f>
        <v>5.8964709754728064</v>
      </c>
      <c r="AO1082" s="2">
        <f>SUMIFS('Growth rates'!T$4:T$999,'Growth rates'!$B$4:$B$999,Demands!$A1082,'Growth rates'!$C$4:$C$999,$W1082)</f>
        <v>6.4455280521307738</v>
      </c>
      <c r="AP1082" s="2">
        <f>SUMIFS('Growth rates'!U$4:U$999,'Growth rates'!$B$4:$B$999,Demands!$A1082,'Growth rates'!$C$4:$C$999,$W1082)</f>
        <v>7.0005819319279476</v>
      </c>
      <c r="AR1082">
        <f>VLOOKUP(C1082&amp;A1082,Driver_elast!$A$2:$E$1161,5,FALSE)</f>
        <v>0.848495</v>
      </c>
      <c r="AS1082">
        <f t="shared" si="341"/>
        <v>0.848495</v>
      </c>
      <c r="AT1082">
        <f t="shared" si="342"/>
        <v>0.16969899999999999</v>
      </c>
      <c r="AV1082" s="2" cm="1">
        <f t="array" ref="AV1082">TREND($AR1082:$AS1082,$AR$3:$AS$3,AV$1)</f>
        <v>0.848495</v>
      </c>
      <c r="AW1082" s="2" cm="1">
        <f t="array" ref="AW1082">TREND($AR1082:$AS1082,$AR$3:$AS$3,AW$1)</f>
        <v>0.848495</v>
      </c>
      <c r="AX1082" s="2" cm="1">
        <f t="array" ref="AX1082">TREND($AR1082:$AS1082,$AR$3:$AS$3,AX$1)</f>
        <v>0.848495</v>
      </c>
      <c r="AY1082" s="2" cm="1">
        <f t="array" ref="AY1082">TREND($AR1082:$AS1082,$AR$3:$AS$3,AY$1)</f>
        <v>0.848495</v>
      </c>
      <c r="AZ1082" s="2" cm="1">
        <f t="array" ref="AZ1082">TREND($AR1082:$AS1082,$AR$3:$AS$3,AZ$1)</f>
        <v>0.848495</v>
      </c>
      <c r="BA1082" s="2" cm="1">
        <f t="array" ref="BA1082">TREND($AR1082:$AS1082,$AR$3:$AS$3,BA$1)</f>
        <v>0.848495</v>
      </c>
      <c r="BB1082" s="2" cm="1">
        <f t="array" ref="BB1082">TREND($AR1082:$AS1082,$AR$3:$AS$3,BB$1)</f>
        <v>0.848495</v>
      </c>
      <c r="BC1082" s="2" cm="1">
        <f t="array" ref="BC1082">TREND($AR1082:$AS1082,$AR$3:$AS$3,BC$1)</f>
        <v>0.848495</v>
      </c>
      <c r="BD1082" s="2" cm="1">
        <f t="array" ref="BD1082">TREND($AR1082:$AS1082,$AR$3:$AS$3,BD$1)</f>
        <v>0.848495</v>
      </c>
      <c r="BE1082" s="2" cm="1">
        <f t="array" ref="BE1082">TREND($AR1082:$AS1082,$AR$3:$AS$3,BE$1)</f>
        <v>0.848495</v>
      </c>
      <c r="BF1082" s="20" cm="1">
        <f t="array" ref="BF1082">TREND($AS1082:$AT1082,$AS$3:$AT$3,BF$1)</f>
        <v>0.76364550000000264</v>
      </c>
      <c r="BG1082" s="20" cm="1">
        <f t="array" ref="BG1082">TREND($AS1082:$AT1082,$AS$3:$AT$3,BG$1)</f>
        <v>0.6787959999999984</v>
      </c>
      <c r="BH1082" s="20" cm="1">
        <f t="array" ref="BH1082">TREND($AS1082:$AT1082,$AS$3:$AT$3,BH$1)</f>
        <v>0.59394650000000127</v>
      </c>
      <c r="BI1082" s="20" cm="1">
        <f t="array" ref="BI1082">TREND($AS1082:$AT1082,$AS$3:$AT$3,BI$1)</f>
        <v>0.50909699999999702</v>
      </c>
      <c r="BJ1082" s="20" cm="1">
        <f t="array" ref="BJ1082">TREND($AS1082:$AT1082,$AS$3:$AT$3,BJ$1)</f>
        <v>0.42424749999999989</v>
      </c>
      <c r="BK1082" s="20" cm="1">
        <f t="array" ref="BK1082">TREND($AS1082:$AT1082,$AS$3:$AT$3,BK$1)</f>
        <v>0.33939800000000275</v>
      </c>
      <c r="BL1082" s="20" cm="1">
        <f t="array" ref="BL1082">TREND($AS1082:$AT1082,$AS$3:$AT$3,BL$1)</f>
        <v>0.25454849999999851</v>
      </c>
      <c r="BM1082" s="20" cm="1">
        <f t="array" ref="BM1082">TREND($AS1082:$AT1082,$AS$3:$AT$3,BM$1)</f>
        <v>0.16969900000000138</v>
      </c>
    </row>
    <row r="1083" spans="1:65" x14ac:dyDescent="0.35">
      <c r="A1083" t="str">
        <f>IF(BYDem!B1081="","\I:",BYDem!B1081)</f>
        <v>SouthAfrica</v>
      </c>
      <c r="B1083" t="str">
        <f>BYDem!E1081</f>
        <v>Trd_Lcv</v>
      </c>
      <c r="C1083" t="str">
        <f t="shared" si="343"/>
        <v>Trd_Lcv</v>
      </c>
      <c r="D1083" s="4">
        <f>SUMIFS(BYDem!$M$2:$M$2000,BYDem!$B$2:$B$2000,Demands!$A1083,BYDem!$E$2:$E$2000,Demands!$B1083)</f>
        <v>23.75</v>
      </c>
      <c r="E1083" s="4">
        <f t="shared" si="324"/>
        <v>23.647237449264153</v>
      </c>
      <c r="F1083" s="4">
        <f t="shared" si="325"/>
        <v>25.633337304698031</v>
      </c>
      <c r="G1083" s="4">
        <f t="shared" si="326"/>
        <v>27.466278292543347</v>
      </c>
      <c r="H1083" s="4">
        <f t="shared" si="327"/>
        <v>30.799302160661846</v>
      </c>
      <c r="I1083" s="4">
        <f t="shared" si="328"/>
        <v>35.274134826786351</v>
      </c>
      <c r="J1083" s="4">
        <f t="shared" si="329"/>
        <v>40.64305225109149</v>
      </c>
      <c r="K1083" s="4">
        <f t="shared" si="330"/>
        <v>46.645030540110326</v>
      </c>
      <c r="L1083" s="4">
        <f t="shared" si="331"/>
        <v>53.213488206656983</v>
      </c>
      <c r="M1083" s="4">
        <f t="shared" si="332"/>
        <v>60.295179364807943</v>
      </c>
      <c r="N1083" s="4">
        <f t="shared" si="333"/>
        <v>67.0348696911784</v>
      </c>
      <c r="O1083" s="4">
        <f t="shared" si="334"/>
        <v>73.19006510631921</v>
      </c>
      <c r="P1083" s="4">
        <f t="shared" si="335"/>
        <v>78.602460822372464</v>
      </c>
      <c r="Q1083" s="4">
        <f t="shared" si="336"/>
        <v>83.213550639650791</v>
      </c>
      <c r="R1083" s="4">
        <f t="shared" si="337"/>
        <v>87.010554735675328</v>
      </c>
      <c r="S1083" s="4">
        <f t="shared" si="338"/>
        <v>89.976955075178779</v>
      </c>
      <c r="T1083" s="4">
        <f t="shared" si="339"/>
        <v>92.109642275787479</v>
      </c>
      <c r="U1083" s="4">
        <f t="shared" si="340"/>
        <v>93.455691737173041</v>
      </c>
      <c r="W1083" s="5" t="str">
        <f>VLOOKUP(C1083&amp;A1083,Driver_elast!$A$2:$D$1161,4,FALSE)</f>
        <v>GDP</v>
      </c>
      <c r="X1083" s="5">
        <v>1</v>
      </c>
      <c r="Y1083" s="2">
        <f>SUMIFS('Growth rates'!D$4:D$999,'Growth rates'!$B$4:$B$999,Demands!$A1083,'Growth rates'!$C$4:$C$999,$W1083)</f>
        <v>1</v>
      </c>
      <c r="Z1083" s="2">
        <f>SUMIFS('Growth rates'!E$4:E$999,'Growth rates'!$B$4:$B$999,Demands!$A1083,'Growth rates'!$C$4:$C$999,$W1083)</f>
        <v>0.99490056601216359</v>
      </c>
      <c r="AA1083" s="2">
        <f>SUMIFS('Growth rates'!F$4:F$999,'Growth rates'!$B$4:$B$999,Demands!$A1083,'Growth rates'!$C$4:$C$999,$W1083)</f>
        <v>1.0933812503899265</v>
      </c>
      <c r="AB1083" s="2">
        <f>SUMIFS('Growth rates'!G$4:G$999,'Growth rates'!$B$4:$B$999,Demands!$A1083,'Growth rates'!$C$4:$C$999,$W1083)</f>
        <v>1.1855249542306774</v>
      </c>
      <c r="AC1083" s="2">
        <f>SUMIFS('Growth rates'!H$4:H$999,'Growth rates'!$B$4:$B$999,Demands!$A1083,'Growth rates'!$C$4:$C$999,$W1083)</f>
        <v>1.3550758232561941</v>
      </c>
      <c r="AD1083" s="2">
        <f>SUMIFS('Growth rates'!I$4:I$999,'Growth rates'!$B$4:$B$999,Demands!$A1083,'Growth rates'!$C$4:$C$999,$W1083)</f>
        <v>1.587109078353208</v>
      </c>
      <c r="AE1083" s="2">
        <f>SUMIFS('Growth rates'!J$4:J$999,'Growth rates'!$B$4:$B$999,Demands!$A1083,'Growth rates'!$C$4:$C$999,$W1083)</f>
        <v>1.8718093242490279</v>
      </c>
      <c r="AF1083" s="2">
        <f>SUMIFS('Growth rates'!K$4:K$999,'Growth rates'!$B$4:$B$999,Demands!$A1083,'Growth rates'!$C$4:$C$999,$W1083)</f>
        <v>2.1975863270737106</v>
      </c>
      <c r="AG1083" s="2">
        <f>SUMIFS('Growth rates'!L$4:L$999,'Growth rates'!$B$4:$B$999,Demands!$A1083,'Growth rates'!$C$4:$C$999,$W1083)</f>
        <v>2.5623022130623818</v>
      </c>
      <c r="AH1083" s="2">
        <f>SUMIFS('Growth rates'!M$4:M$999,'Growth rates'!$B$4:$B$999,Demands!$A1083,'Growth rates'!$C$4:$C$999,$W1083)</f>
        <v>2.964182143617788</v>
      </c>
      <c r="AI1083" s="2">
        <f>SUMIFS('Growth rates'!N$4:N$999,'Growth rates'!$B$4:$B$999,Demands!$A1083,'Growth rates'!$C$4:$C$999,$W1083)</f>
        <v>3.3980629519115548</v>
      </c>
      <c r="AJ1083" s="2">
        <f>SUMIFS('Growth rates'!O$4:O$999,'Growth rates'!$B$4:$B$999,Demands!$A1083,'Growth rates'!$C$4:$C$999,$W1083)</f>
        <v>3.8577192571063459</v>
      </c>
      <c r="AK1083" s="2">
        <f>SUMIFS('Growth rates'!P$4:P$999,'Growth rates'!$B$4:$B$999,Demands!$A1083,'Growth rates'!$C$4:$C$999,$W1083)</f>
        <v>4.3380282296146344</v>
      </c>
      <c r="AL1083" s="2">
        <f>SUMIFS('Growth rates'!Q$4:Q$999,'Growth rates'!$B$4:$B$999,Demands!$A1083,'Growth rates'!$C$4:$C$999,$W1083)</f>
        <v>4.8379007639335585</v>
      </c>
      <c r="AM1083" s="2">
        <f>SUMIFS('Growth rates'!R$4:R$999,'Growth rates'!$B$4:$B$999,Demands!$A1083,'Growth rates'!$C$4:$C$999,$W1083)</f>
        <v>5.3582377251086957</v>
      </c>
      <c r="AN1083" s="2">
        <f>SUMIFS('Growth rates'!S$4:S$999,'Growth rates'!$B$4:$B$999,Demands!$A1083,'Growth rates'!$C$4:$C$999,$W1083)</f>
        <v>5.8964709754728064</v>
      </c>
      <c r="AO1083" s="2">
        <f>SUMIFS('Growth rates'!T$4:T$999,'Growth rates'!$B$4:$B$999,Demands!$A1083,'Growth rates'!$C$4:$C$999,$W1083)</f>
        <v>6.4455280521307738</v>
      </c>
      <c r="AP1083" s="2">
        <f>SUMIFS('Growth rates'!U$4:U$999,'Growth rates'!$B$4:$B$999,Demands!$A1083,'Growth rates'!$C$4:$C$999,$W1083)</f>
        <v>7.0005819319279476</v>
      </c>
      <c r="AR1083">
        <f>VLOOKUP(C1083&amp;A1083,Driver_elast!$A$2:$E$1161,5,FALSE)</f>
        <v>0.848495</v>
      </c>
      <c r="AS1083">
        <f t="shared" si="341"/>
        <v>0.848495</v>
      </c>
      <c r="AT1083">
        <f t="shared" si="342"/>
        <v>0.16969899999999999</v>
      </c>
      <c r="AV1083" s="2" cm="1">
        <f t="array" ref="AV1083">TREND($AR1083:$AS1083,$AR$3:$AS$3,AV$1)</f>
        <v>0.848495</v>
      </c>
      <c r="AW1083" s="2" cm="1">
        <f t="array" ref="AW1083">TREND($AR1083:$AS1083,$AR$3:$AS$3,AW$1)</f>
        <v>0.848495</v>
      </c>
      <c r="AX1083" s="2" cm="1">
        <f t="array" ref="AX1083">TREND($AR1083:$AS1083,$AR$3:$AS$3,AX$1)</f>
        <v>0.848495</v>
      </c>
      <c r="AY1083" s="2" cm="1">
        <f t="array" ref="AY1083">TREND($AR1083:$AS1083,$AR$3:$AS$3,AY$1)</f>
        <v>0.848495</v>
      </c>
      <c r="AZ1083" s="2" cm="1">
        <f t="array" ref="AZ1083">TREND($AR1083:$AS1083,$AR$3:$AS$3,AZ$1)</f>
        <v>0.848495</v>
      </c>
      <c r="BA1083" s="2" cm="1">
        <f t="array" ref="BA1083">TREND($AR1083:$AS1083,$AR$3:$AS$3,BA$1)</f>
        <v>0.848495</v>
      </c>
      <c r="BB1083" s="2" cm="1">
        <f t="array" ref="BB1083">TREND($AR1083:$AS1083,$AR$3:$AS$3,BB$1)</f>
        <v>0.848495</v>
      </c>
      <c r="BC1083" s="2" cm="1">
        <f t="array" ref="BC1083">TREND($AR1083:$AS1083,$AR$3:$AS$3,BC$1)</f>
        <v>0.848495</v>
      </c>
      <c r="BD1083" s="2" cm="1">
        <f t="array" ref="BD1083">TREND($AR1083:$AS1083,$AR$3:$AS$3,BD$1)</f>
        <v>0.848495</v>
      </c>
      <c r="BE1083" s="2" cm="1">
        <f t="array" ref="BE1083">TREND($AR1083:$AS1083,$AR$3:$AS$3,BE$1)</f>
        <v>0.848495</v>
      </c>
      <c r="BF1083" s="20" cm="1">
        <f t="array" ref="BF1083">TREND($AS1083:$AT1083,$AS$3:$AT$3,BF$1)</f>
        <v>0.76364550000000264</v>
      </c>
      <c r="BG1083" s="20" cm="1">
        <f t="array" ref="BG1083">TREND($AS1083:$AT1083,$AS$3:$AT$3,BG$1)</f>
        <v>0.6787959999999984</v>
      </c>
      <c r="BH1083" s="20" cm="1">
        <f t="array" ref="BH1083">TREND($AS1083:$AT1083,$AS$3:$AT$3,BH$1)</f>
        <v>0.59394650000000127</v>
      </c>
      <c r="BI1083" s="20" cm="1">
        <f t="array" ref="BI1083">TREND($AS1083:$AT1083,$AS$3:$AT$3,BI$1)</f>
        <v>0.50909699999999702</v>
      </c>
      <c r="BJ1083" s="20" cm="1">
        <f t="array" ref="BJ1083">TREND($AS1083:$AT1083,$AS$3:$AT$3,BJ$1)</f>
        <v>0.42424749999999989</v>
      </c>
      <c r="BK1083" s="20" cm="1">
        <f t="array" ref="BK1083">TREND($AS1083:$AT1083,$AS$3:$AT$3,BK$1)</f>
        <v>0.33939800000000275</v>
      </c>
      <c r="BL1083" s="20" cm="1">
        <f t="array" ref="BL1083">TREND($AS1083:$AT1083,$AS$3:$AT$3,BL$1)</f>
        <v>0.25454849999999851</v>
      </c>
      <c r="BM1083" s="20" cm="1">
        <f t="array" ref="BM1083">TREND($AS1083:$AT1083,$AS$3:$AT$3,BM$1)</f>
        <v>0.16969900000000138</v>
      </c>
    </row>
    <row r="1084" spans="1:65" x14ac:dyDescent="0.35">
      <c r="A1084" t="str">
        <f>IF(BYDem!B1082="","\I:",BYDem!B1082)</f>
        <v>UK</v>
      </c>
      <c r="B1084" t="str">
        <f>BYDem!E1082</f>
        <v>AGR</v>
      </c>
      <c r="C1084" t="str">
        <f t="shared" si="343"/>
        <v>AGR</v>
      </c>
      <c r="D1084" s="4">
        <f>SUMIFS(BYDem!$M$2:$M$2000,BYDem!$B$2:$B$2000,Demands!$A1084,BYDem!$E$2:$E$2000,Demands!$B1084)</f>
        <v>57.528214610399999</v>
      </c>
      <c r="E1084" s="4">
        <f t="shared" si="324"/>
        <v>58.575453473975926</v>
      </c>
      <c r="F1084" s="4">
        <f t="shared" si="325"/>
        <v>63.892724281535948</v>
      </c>
      <c r="G1084" s="4">
        <f t="shared" si="326"/>
        <v>69.493531086589144</v>
      </c>
      <c r="H1084" s="4">
        <f t="shared" si="327"/>
        <v>75.585587954182103</v>
      </c>
      <c r="I1084" s="4">
        <f t="shared" si="328"/>
        <v>82.691779737768698</v>
      </c>
      <c r="J1084" s="4">
        <f t="shared" si="329"/>
        <v>91.281135893449388</v>
      </c>
      <c r="K1084" s="4">
        <f t="shared" si="330"/>
        <v>101.45529040003564</v>
      </c>
      <c r="L1084" s="4">
        <f t="shared" si="331"/>
        <v>110.49546017904926</v>
      </c>
      <c r="M1084" s="4">
        <f t="shared" si="332"/>
        <v>118.55455430520244</v>
      </c>
      <c r="N1084" s="4">
        <f t="shared" si="333"/>
        <v>125.30518022673958</v>
      </c>
      <c r="O1084" s="4">
        <f t="shared" si="334"/>
        <v>131.68893600275973</v>
      </c>
      <c r="P1084" s="4">
        <f t="shared" si="335"/>
        <v>137.48563041411086</v>
      </c>
      <c r="Q1084" s="4">
        <f t="shared" si="336"/>
        <v>141.75014303294927</v>
      </c>
      <c r="R1084" s="4">
        <f t="shared" si="337"/>
        <v>144.01180954525643</v>
      </c>
      <c r="S1084" s="4">
        <f t="shared" si="338"/>
        <v>144.73565143787695</v>
      </c>
      <c r="T1084" s="4">
        <f t="shared" si="339"/>
        <v>144.73948749643122</v>
      </c>
      <c r="U1084" s="4">
        <f t="shared" si="340"/>
        <v>144.52416001267318</v>
      </c>
      <c r="W1084" s="5" t="str">
        <f>VLOOKUP(C1084&amp;A1084,Driver_elast!$A$2:$D$1161,4,FALSE)</f>
        <v>POP</v>
      </c>
      <c r="X1084" s="5">
        <v>1</v>
      </c>
      <c r="Y1084" s="2">
        <f>SUMIFS('Growth rates'!D$4:D$999,'Growth rates'!$B$4:$B$999,Demands!$A1084,'Growth rates'!$C$4:$C$999,$W1084)</f>
        <v>1</v>
      </c>
      <c r="Z1084" s="2">
        <f>SUMIFS('Growth rates'!E$4:E$999,'Growth rates'!$B$4:$B$999,Demands!$A1084,'Growth rates'!$C$4:$C$999,$W1084)</f>
        <v>1.002673251437088</v>
      </c>
      <c r="AA1084" s="2">
        <f>SUMIFS('Growth rates'!F$4:F$999,'Growth rates'!$B$4:$B$999,Demands!$A1084,'Growth rates'!$C$4:$C$999,$W1084)</f>
        <v>1.016039437530619</v>
      </c>
      <c r="AB1084" s="2">
        <f>SUMIFS('Growth rates'!G$4:G$999,'Growth rates'!$B$4:$B$999,Demands!$A1084,'Growth rates'!$C$4:$C$999,$W1084)</f>
        <v>1.0291187436862961</v>
      </c>
      <c r="AC1084" s="2">
        <f>SUMIFS('Growth rates'!H$4:H$999,'Growth rates'!$B$4:$B$999,Demands!$A1084,'Growth rates'!$C$4:$C$999,$W1084)</f>
        <v>1.0423670393439788</v>
      </c>
      <c r="AD1084" s="2">
        <f>SUMIFS('Growth rates'!I$4:I$999,'Growth rates'!$B$4:$B$999,Demands!$A1084,'Growth rates'!$C$4:$C$999,$W1084)</f>
        <v>1.0567581248214883</v>
      </c>
      <c r="AE1084" s="2">
        <f>SUMIFS('Growth rates'!J$4:J$999,'Growth rates'!$B$4:$B$999,Demands!$A1084,'Growth rates'!$C$4:$C$999,$W1084)</f>
        <v>1.0728775229361698</v>
      </c>
      <c r="AF1084" s="2">
        <f>SUMIFS('Growth rates'!K$4:K$999,'Growth rates'!$B$4:$B$999,Demands!$A1084,'Growth rates'!$C$4:$C$999,$W1084)</f>
        <v>1.090438245989803</v>
      </c>
      <c r="AG1084" s="2">
        <f>SUMIFS('Growth rates'!L$4:L$999,'Growth rates'!$B$4:$B$999,Demands!$A1084,'Growth rates'!$C$4:$C$999,$W1084)</f>
        <v>1.1047067328016016</v>
      </c>
      <c r="AH1084" s="2">
        <f>SUMIFS('Growth rates'!M$4:M$999,'Growth rates'!$B$4:$B$999,Demands!$A1084,'Growth rates'!$C$4:$C$999,$W1084)</f>
        <v>1.1165388850218383</v>
      </c>
      <c r="AI1084" s="2">
        <f>SUMIFS('Growth rates'!N$4:N$999,'Growth rates'!$B$4:$B$999,Demands!$A1084,'Growth rates'!$C$4:$C$999,$W1084)</f>
        <v>1.1269125471249575</v>
      </c>
      <c r="AJ1084" s="2">
        <f>SUMIFS('Growth rates'!O$4:O$999,'Growth rates'!$B$4:$B$999,Demands!$A1084,'Growth rates'!$C$4:$C$999,$W1084)</f>
        <v>1.1374511349670611</v>
      </c>
      <c r="AK1084" s="2">
        <f>SUMIFS('Growth rates'!P$4:P$999,'Growth rates'!$B$4:$B$999,Demands!$A1084,'Growth rates'!$C$4:$C$999,$W1084)</f>
        <v>1.1479547979748315</v>
      </c>
      <c r="AL1084" s="2">
        <f>SUMIFS('Growth rates'!Q$4:Q$999,'Growth rates'!$B$4:$B$999,Demands!$A1084,'Growth rates'!$C$4:$C$999,$W1084)</f>
        <v>1.1566696614059806</v>
      </c>
      <c r="AM1084" s="2">
        <f>SUMIFS('Growth rates'!R$4:R$999,'Growth rates'!$B$4:$B$999,Demands!$A1084,'Growth rates'!$C$4:$C$999,$W1084)</f>
        <v>1.1620899118806185</v>
      </c>
      <c r="AN1084" s="2">
        <f>SUMIFS('Growth rates'!S$4:S$999,'Growth rates'!$B$4:$B$999,Demands!$A1084,'Growth rates'!$C$4:$C$999,$W1084)</f>
        <v>1.1642342847352007</v>
      </c>
      <c r="AO1084" s="2">
        <f>SUMIFS('Growth rates'!T$4:T$999,'Growth rates'!$B$4:$B$999,Demands!$A1084,'Growth rates'!$C$4:$C$999,$W1084)</f>
        <v>1.1642493891460888</v>
      </c>
      <c r="AP1084" s="2">
        <f>SUMIFS('Growth rates'!U$4:U$999,'Growth rates'!$B$4:$B$999,Demands!$A1084,'Growth rates'!$C$4:$C$999,$W1084)</f>
        <v>1.1629776342681006</v>
      </c>
      <c r="AR1084">
        <f>VLOOKUP(C1084&amp;A1084,Driver_elast!$A$2:$E$1161,5,FALSE)</f>
        <v>6.8096540000000001</v>
      </c>
      <c r="AS1084">
        <f t="shared" si="341"/>
        <v>6.8096540000000001</v>
      </c>
      <c r="AT1084">
        <f t="shared" si="342"/>
        <v>1.3619308000000001</v>
      </c>
      <c r="AV1084" s="2" cm="1">
        <f t="array" ref="AV1084">TREND($AR1084:$AS1084,$AR$3:$AS$3,AV$1)</f>
        <v>6.8096540000000001</v>
      </c>
      <c r="AW1084" s="2" cm="1">
        <f t="array" ref="AW1084">TREND($AR1084:$AS1084,$AR$3:$AS$3,AW$1)</f>
        <v>6.8096540000000001</v>
      </c>
      <c r="AX1084" s="2" cm="1">
        <f t="array" ref="AX1084">TREND($AR1084:$AS1084,$AR$3:$AS$3,AX$1)</f>
        <v>6.8096540000000001</v>
      </c>
      <c r="AY1084" s="2" cm="1">
        <f t="array" ref="AY1084">TREND($AR1084:$AS1084,$AR$3:$AS$3,AY$1)</f>
        <v>6.8096540000000001</v>
      </c>
      <c r="AZ1084" s="2" cm="1">
        <f t="array" ref="AZ1084">TREND($AR1084:$AS1084,$AR$3:$AS$3,AZ$1)</f>
        <v>6.8096540000000001</v>
      </c>
      <c r="BA1084" s="2" cm="1">
        <f t="array" ref="BA1084">TREND($AR1084:$AS1084,$AR$3:$AS$3,BA$1)</f>
        <v>6.8096540000000001</v>
      </c>
      <c r="BB1084" s="2" cm="1">
        <f t="array" ref="BB1084">TREND($AR1084:$AS1084,$AR$3:$AS$3,BB$1)</f>
        <v>6.8096540000000001</v>
      </c>
      <c r="BC1084" s="2" cm="1">
        <f t="array" ref="BC1084">TREND($AR1084:$AS1084,$AR$3:$AS$3,BC$1)</f>
        <v>6.8096540000000001</v>
      </c>
      <c r="BD1084" s="2" cm="1">
        <f t="array" ref="BD1084">TREND($AR1084:$AS1084,$AR$3:$AS$3,BD$1)</f>
        <v>6.8096540000000001</v>
      </c>
      <c r="BE1084" s="2" cm="1">
        <f t="array" ref="BE1084">TREND($AR1084:$AS1084,$AR$3:$AS$3,BE$1)</f>
        <v>6.8096540000000001</v>
      </c>
      <c r="BF1084" s="20" cm="1">
        <f t="array" ref="BF1084">TREND($AS1084:$AT1084,$AS$3:$AT$3,BF$1)</f>
        <v>6.1286885999999754</v>
      </c>
      <c r="BG1084" s="20" cm="1">
        <f t="array" ref="BG1084">TREND($AS1084:$AT1084,$AS$3:$AT$3,BG$1)</f>
        <v>5.4477231999999844</v>
      </c>
      <c r="BH1084" s="20" cm="1">
        <f t="array" ref="BH1084">TREND($AS1084:$AT1084,$AS$3:$AT$3,BH$1)</f>
        <v>4.7667577999999935</v>
      </c>
      <c r="BI1084" s="20" cm="1">
        <f t="array" ref="BI1084">TREND($AS1084:$AT1084,$AS$3:$AT$3,BI$1)</f>
        <v>4.0857924000000025</v>
      </c>
      <c r="BJ1084" s="20" cm="1">
        <f t="array" ref="BJ1084">TREND($AS1084:$AT1084,$AS$3:$AT$3,BJ$1)</f>
        <v>3.4048270000000116</v>
      </c>
      <c r="BK1084" s="20" cm="1">
        <f t="array" ref="BK1084">TREND($AS1084:$AT1084,$AS$3:$AT$3,BK$1)</f>
        <v>2.7238616000000206</v>
      </c>
      <c r="BL1084" s="20" cm="1">
        <f t="array" ref="BL1084">TREND($AS1084:$AT1084,$AS$3:$AT$3,BL$1)</f>
        <v>2.0428962000000297</v>
      </c>
      <c r="BM1084" s="20" cm="1">
        <f t="array" ref="BM1084">TREND($AS1084:$AT1084,$AS$3:$AT$3,BM$1)</f>
        <v>1.3619307999999819</v>
      </c>
    </row>
    <row r="1085" spans="1:65" x14ac:dyDescent="0.35">
      <c r="A1085" t="str">
        <f>IF(BYDem!B1083="","\I:",BYDem!B1083)</f>
        <v>UK</v>
      </c>
      <c r="B1085" t="str">
        <f>BYDem!E1083</f>
        <v>CCK</v>
      </c>
      <c r="C1085" t="str">
        <f t="shared" si="343"/>
        <v>CCK</v>
      </c>
      <c r="D1085" s="4">
        <f>SUMIFS(BYDem!$M$2:$M$2000,BYDem!$B$2:$B$2000,Demands!$A1085,BYDem!$E$2:$E$2000,Demands!$B1085)</f>
        <v>51.758294220478803</v>
      </c>
      <c r="E1085" s="4">
        <f t="shared" si="324"/>
        <v>51.758294220478803</v>
      </c>
      <c r="F1085" s="4">
        <f t="shared" si="325"/>
        <v>51.758294220478803</v>
      </c>
      <c r="G1085" s="4">
        <f t="shared" si="326"/>
        <v>51.758294220478803</v>
      </c>
      <c r="H1085" s="4">
        <f t="shared" si="327"/>
        <v>51.758294220478803</v>
      </c>
      <c r="I1085" s="4">
        <f t="shared" si="328"/>
        <v>51.758294220478803</v>
      </c>
      <c r="J1085" s="4">
        <f t="shared" si="329"/>
        <v>51.758294220478803</v>
      </c>
      <c r="K1085" s="4">
        <f t="shared" si="330"/>
        <v>51.758294220478803</v>
      </c>
      <c r="L1085" s="4">
        <f t="shared" si="331"/>
        <v>51.758294220478803</v>
      </c>
      <c r="M1085" s="4">
        <f t="shared" si="332"/>
        <v>51.758294220478803</v>
      </c>
      <c r="N1085" s="4">
        <f t="shared" si="333"/>
        <v>51.758294220478803</v>
      </c>
      <c r="O1085" s="4">
        <f t="shared" si="334"/>
        <v>51.758294220478803</v>
      </c>
      <c r="P1085" s="4">
        <f t="shared" si="335"/>
        <v>51.758294220478803</v>
      </c>
      <c r="Q1085" s="4">
        <f t="shared" si="336"/>
        <v>51.758294220478803</v>
      </c>
      <c r="R1085" s="4">
        <f t="shared" si="337"/>
        <v>51.758294220478803</v>
      </c>
      <c r="S1085" s="4">
        <f t="shared" si="338"/>
        <v>51.758294220478803</v>
      </c>
      <c r="T1085" s="4">
        <f t="shared" si="339"/>
        <v>51.758294220478803</v>
      </c>
      <c r="U1085" s="4">
        <f t="shared" si="340"/>
        <v>51.758294220478803</v>
      </c>
      <c r="W1085" s="5" t="str">
        <f>VLOOKUP(C1085&amp;A1085,Driver_elast!$A$2:$D$1161,4,FALSE)</f>
        <v>GDPSER</v>
      </c>
      <c r="X1085" s="5">
        <v>1</v>
      </c>
      <c r="Y1085" s="2">
        <f>SUMIFS('Growth rates'!D$4:D$999,'Growth rates'!$B$4:$B$999,Demands!$A1085,'Growth rates'!$C$4:$C$999,$W1085)</f>
        <v>1</v>
      </c>
      <c r="Z1085" s="2">
        <f>SUMIFS('Growth rates'!E$4:E$999,'Growth rates'!$B$4:$B$999,Demands!$A1085,'Growth rates'!$C$4:$C$999,$W1085)</f>
        <v>0.99314839621829298</v>
      </c>
      <c r="AA1085" s="2">
        <f>SUMIFS('Growth rates'!F$4:F$999,'Growth rates'!$B$4:$B$999,Demands!$A1085,'Growth rates'!$C$4:$C$999,$W1085)</f>
        <v>1.1441315557381007</v>
      </c>
      <c r="AB1085" s="2">
        <f>SUMIFS('Growth rates'!G$4:G$999,'Growth rates'!$B$4:$B$999,Demands!$A1085,'Growth rates'!$C$4:$C$999,$W1085)</f>
        <v>1.2366749231983951</v>
      </c>
      <c r="AC1085" s="2">
        <f>SUMIFS('Growth rates'!H$4:H$999,'Growth rates'!$B$4:$B$999,Demands!$A1085,'Growth rates'!$C$4:$C$999,$W1085)</f>
        <v>1.3418064120878486</v>
      </c>
      <c r="AD1085" s="2">
        <f>SUMIFS('Growth rates'!I$4:I$999,'Growth rates'!$B$4:$B$999,Demands!$A1085,'Growth rates'!$C$4:$C$999,$W1085)</f>
        <v>1.4658685270392575</v>
      </c>
      <c r="AE1085" s="2">
        <f>SUMIFS('Growth rates'!J$4:J$999,'Growth rates'!$B$4:$B$999,Demands!$A1085,'Growth rates'!$C$4:$C$999,$W1085)</f>
        <v>1.6056137974509908</v>
      </c>
      <c r="AF1085" s="2">
        <f>SUMIFS('Growth rates'!K$4:K$999,'Growth rates'!$B$4:$B$999,Demands!$A1085,'Growth rates'!$C$4:$C$999,$W1085)</f>
        <v>1.7528124035300507</v>
      </c>
      <c r="AG1085" s="2">
        <f>SUMIFS('Growth rates'!L$4:L$999,'Growth rates'!$B$4:$B$999,Demands!$A1085,'Growth rates'!$C$4:$C$999,$W1085)</f>
        <v>1.9039791605075773</v>
      </c>
      <c r="AH1085" s="2">
        <f>SUMIFS('Growth rates'!M$4:M$999,'Growth rates'!$B$4:$B$999,Demands!$A1085,'Growth rates'!$C$4:$C$999,$W1085)</f>
        <v>2.0612110980978811</v>
      </c>
      <c r="AI1085" s="2">
        <f>SUMIFS('Growth rates'!N$4:N$999,'Growth rates'!$B$4:$B$999,Demands!$A1085,'Growth rates'!$C$4:$C$999,$W1085)</f>
        <v>2.2227684597885671</v>
      </c>
      <c r="AJ1085" s="2">
        <f>SUMIFS('Growth rates'!O$4:O$999,'Growth rates'!$B$4:$B$999,Demands!$A1085,'Growth rates'!$C$4:$C$999,$W1085)</f>
        <v>2.3804346828963872</v>
      </c>
      <c r="AK1085" s="2">
        <f>SUMIFS('Growth rates'!P$4:P$999,'Growth rates'!$B$4:$B$999,Demands!$A1085,'Growth rates'!$C$4:$C$999,$W1085)</f>
        <v>2.5302373488093024</v>
      </c>
      <c r="AL1085" s="2">
        <f>SUMIFS('Growth rates'!Q$4:Q$999,'Growth rates'!$B$4:$B$999,Demands!$A1085,'Growth rates'!$C$4:$C$999,$W1085)</f>
        <v>2.6693494961903235</v>
      </c>
      <c r="AM1085" s="2">
        <f>SUMIFS('Growth rates'!R$4:R$999,'Growth rates'!$B$4:$B$999,Demands!$A1085,'Growth rates'!$C$4:$C$999,$W1085)</f>
        <v>2.7968183191966367</v>
      </c>
      <c r="AN1085" s="2">
        <f>SUMIFS('Growth rates'!S$4:S$999,'Growth rates'!$B$4:$B$999,Demands!$A1085,'Growth rates'!$C$4:$C$999,$W1085)</f>
        <v>2.9127009089630258</v>
      </c>
      <c r="AO1085" s="2">
        <f>SUMIFS('Growth rates'!T$4:T$999,'Growth rates'!$B$4:$B$999,Demands!$A1085,'Growth rates'!$C$4:$C$999,$W1085)</f>
        <v>3.0166170780753698</v>
      </c>
      <c r="AP1085" s="2">
        <f>SUMIFS('Growth rates'!U$4:U$999,'Growth rates'!$B$4:$B$999,Demands!$A1085,'Growth rates'!$C$4:$C$999,$W1085)</f>
        <v>3.1061837079749712</v>
      </c>
      <c r="AR1085">
        <f>VLOOKUP(C1085&amp;A1085,Driver_elast!$A$2:$E$1161,5,FALSE)</f>
        <v>0</v>
      </c>
      <c r="AS1085">
        <f t="shared" si="341"/>
        <v>0</v>
      </c>
      <c r="AT1085">
        <f t="shared" si="342"/>
        <v>0</v>
      </c>
      <c r="AV1085" s="2" cm="1">
        <f t="array" ref="AV1085">TREND($AR1085:$AS1085,$AR$3:$AS$3,AV$1)</f>
        <v>0</v>
      </c>
      <c r="AW1085" s="2" cm="1">
        <f t="array" ref="AW1085">TREND($AR1085:$AS1085,$AR$3:$AS$3,AW$1)</f>
        <v>0</v>
      </c>
      <c r="AX1085" s="2" cm="1">
        <f t="array" ref="AX1085">TREND($AR1085:$AS1085,$AR$3:$AS$3,AX$1)</f>
        <v>0</v>
      </c>
      <c r="AY1085" s="2" cm="1">
        <f t="array" ref="AY1085">TREND($AR1085:$AS1085,$AR$3:$AS$3,AY$1)</f>
        <v>0</v>
      </c>
      <c r="AZ1085" s="2" cm="1">
        <f t="array" ref="AZ1085">TREND($AR1085:$AS1085,$AR$3:$AS$3,AZ$1)</f>
        <v>0</v>
      </c>
      <c r="BA1085" s="2" cm="1">
        <f t="array" ref="BA1085">TREND($AR1085:$AS1085,$AR$3:$AS$3,BA$1)</f>
        <v>0</v>
      </c>
      <c r="BB1085" s="2" cm="1">
        <f t="array" ref="BB1085">TREND($AR1085:$AS1085,$AR$3:$AS$3,BB$1)</f>
        <v>0</v>
      </c>
      <c r="BC1085" s="2" cm="1">
        <f t="array" ref="BC1085">TREND($AR1085:$AS1085,$AR$3:$AS$3,BC$1)</f>
        <v>0</v>
      </c>
      <c r="BD1085" s="2" cm="1">
        <f t="array" ref="BD1085">TREND($AR1085:$AS1085,$AR$3:$AS$3,BD$1)</f>
        <v>0</v>
      </c>
      <c r="BE1085" s="2" cm="1">
        <f t="array" ref="BE1085">TREND($AR1085:$AS1085,$AR$3:$AS$3,BE$1)</f>
        <v>0</v>
      </c>
      <c r="BF1085" s="20" cm="1">
        <f t="array" ref="BF1085">TREND($AS1085:$AT1085,$AS$3:$AT$3,BF$1)</f>
        <v>0</v>
      </c>
      <c r="BG1085" s="20" cm="1">
        <f t="array" ref="BG1085">TREND($AS1085:$AT1085,$AS$3:$AT$3,BG$1)</f>
        <v>0</v>
      </c>
      <c r="BH1085" s="20" cm="1">
        <f t="array" ref="BH1085">TREND($AS1085:$AT1085,$AS$3:$AT$3,BH$1)</f>
        <v>0</v>
      </c>
      <c r="BI1085" s="20" cm="1">
        <f t="array" ref="BI1085">TREND($AS1085:$AT1085,$AS$3:$AT$3,BI$1)</f>
        <v>0</v>
      </c>
      <c r="BJ1085" s="20" cm="1">
        <f t="array" ref="BJ1085">TREND($AS1085:$AT1085,$AS$3:$AT$3,BJ$1)</f>
        <v>0</v>
      </c>
      <c r="BK1085" s="20" cm="1">
        <f t="array" ref="BK1085">TREND($AS1085:$AT1085,$AS$3:$AT$3,BK$1)</f>
        <v>0</v>
      </c>
      <c r="BL1085" s="20" cm="1">
        <f t="array" ref="BL1085">TREND($AS1085:$AT1085,$AS$3:$AT$3,BL$1)</f>
        <v>0</v>
      </c>
      <c r="BM1085" s="20" cm="1">
        <f t="array" ref="BM1085">TREND($AS1085:$AT1085,$AS$3:$AT$3,BM$1)</f>
        <v>0</v>
      </c>
    </row>
    <row r="1086" spans="1:65" x14ac:dyDescent="0.35">
      <c r="A1086" t="str">
        <f>IF(BYDem!B1084="","\I:",BYDem!B1084)</f>
        <v>UK</v>
      </c>
      <c r="B1086" t="str">
        <f>BYDem!E1084</f>
        <v>CHW</v>
      </c>
      <c r="C1086" t="str">
        <f t="shared" si="343"/>
        <v>CHW</v>
      </c>
      <c r="D1086" s="4">
        <f>SUMIFS(BYDem!$M$2:$M$2000,BYDem!$B$2:$B$2000,Demands!$A1086,BYDem!$E$2:$E$2000,Demands!$B1086)</f>
        <v>81.800835321324996</v>
      </c>
      <c r="E1086" s="4">
        <f t="shared" si="324"/>
        <v>81.800835321324996</v>
      </c>
      <c r="F1086" s="4">
        <f t="shared" si="325"/>
        <v>81.800835321324996</v>
      </c>
      <c r="G1086" s="4">
        <f t="shared" si="326"/>
        <v>81.800835321324996</v>
      </c>
      <c r="H1086" s="4">
        <f t="shared" si="327"/>
        <v>81.800835321324996</v>
      </c>
      <c r="I1086" s="4">
        <f t="shared" si="328"/>
        <v>81.800835321324996</v>
      </c>
      <c r="J1086" s="4">
        <f t="shared" si="329"/>
        <v>81.800835321324996</v>
      </c>
      <c r="K1086" s="4">
        <f t="shared" si="330"/>
        <v>81.800835321324996</v>
      </c>
      <c r="L1086" s="4">
        <f t="shared" si="331"/>
        <v>81.800835321324996</v>
      </c>
      <c r="M1086" s="4">
        <f t="shared" si="332"/>
        <v>81.800835321324996</v>
      </c>
      <c r="N1086" s="4">
        <f t="shared" si="333"/>
        <v>81.800835321324996</v>
      </c>
      <c r="O1086" s="4">
        <f t="shared" si="334"/>
        <v>81.800835321324996</v>
      </c>
      <c r="P1086" s="4">
        <f t="shared" si="335"/>
        <v>81.800835321324996</v>
      </c>
      <c r="Q1086" s="4">
        <f t="shared" si="336"/>
        <v>81.800835321324996</v>
      </c>
      <c r="R1086" s="4">
        <f t="shared" si="337"/>
        <v>81.800835321324996</v>
      </c>
      <c r="S1086" s="4">
        <f t="shared" si="338"/>
        <v>81.800835321324996</v>
      </c>
      <c r="T1086" s="4">
        <f t="shared" si="339"/>
        <v>81.800835321324996</v>
      </c>
      <c r="U1086" s="4">
        <f t="shared" si="340"/>
        <v>81.800835321324996</v>
      </c>
      <c r="W1086" s="5" t="str">
        <f>VLOOKUP(C1086&amp;A1086,Driver_elast!$A$2:$D$1161,4,FALSE)</f>
        <v>GDPSER</v>
      </c>
      <c r="X1086" s="5">
        <v>1</v>
      </c>
      <c r="Y1086" s="2">
        <f>SUMIFS('Growth rates'!D$4:D$999,'Growth rates'!$B$4:$B$999,Demands!$A1086,'Growth rates'!$C$4:$C$999,$W1086)</f>
        <v>1</v>
      </c>
      <c r="Z1086" s="2">
        <f>SUMIFS('Growth rates'!E$4:E$999,'Growth rates'!$B$4:$B$999,Demands!$A1086,'Growth rates'!$C$4:$C$999,$W1086)</f>
        <v>0.99314839621829298</v>
      </c>
      <c r="AA1086" s="2">
        <f>SUMIFS('Growth rates'!F$4:F$999,'Growth rates'!$B$4:$B$999,Demands!$A1086,'Growth rates'!$C$4:$C$999,$W1086)</f>
        <v>1.1441315557381007</v>
      </c>
      <c r="AB1086" s="2">
        <f>SUMIFS('Growth rates'!G$4:G$999,'Growth rates'!$B$4:$B$999,Demands!$A1086,'Growth rates'!$C$4:$C$999,$W1086)</f>
        <v>1.2366749231983951</v>
      </c>
      <c r="AC1086" s="2">
        <f>SUMIFS('Growth rates'!H$4:H$999,'Growth rates'!$B$4:$B$999,Demands!$A1086,'Growth rates'!$C$4:$C$999,$W1086)</f>
        <v>1.3418064120878486</v>
      </c>
      <c r="AD1086" s="2">
        <f>SUMIFS('Growth rates'!I$4:I$999,'Growth rates'!$B$4:$B$999,Demands!$A1086,'Growth rates'!$C$4:$C$999,$W1086)</f>
        <v>1.4658685270392575</v>
      </c>
      <c r="AE1086" s="2">
        <f>SUMIFS('Growth rates'!J$4:J$999,'Growth rates'!$B$4:$B$999,Demands!$A1086,'Growth rates'!$C$4:$C$999,$W1086)</f>
        <v>1.6056137974509908</v>
      </c>
      <c r="AF1086" s="2">
        <f>SUMIFS('Growth rates'!K$4:K$999,'Growth rates'!$B$4:$B$999,Demands!$A1086,'Growth rates'!$C$4:$C$999,$W1086)</f>
        <v>1.7528124035300507</v>
      </c>
      <c r="AG1086" s="2">
        <f>SUMIFS('Growth rates'!L$4:L$999,'Growth rates'!$B$4:$B$999,Demands!$A1086,'Growth rates'!$C$4:$C$999,$W1086)</f>
        <v>1.9039791605075773</v>
      </c>
      <c r="AH1086" s="2">
        <f>SUMIFS('Growth rates'!M$4:M$999,'Growth rates'!$B$4:$B$999,Demands!$A1086,'Growth rates'!$C$4:$C$999,$W1086)</f>
        <v>2.0612110980978811</v>
      </c>
      <c r="AI1086" s="2">
        <f>SUMIFS('Growth rates'!N$4:N$999,'Growth rates'!$B$4:$B$999,Demands!$A1086,'Growth rates'!$C$4:$C$999,$W1086)</f>
        <v>2.2227684597885671</v>
      </c>
      <c r="AJ1086" s="2">
        <f>SUMIFS('Growth rates'!O$4:O$999,'Growth rates'!$B$4:$B$999,Demands!$A1086,'Growth rates'!$C$4:$C$999,$W1086)</f>
        <v>2.3804346828963872</v>
      </c>
      <c r="AK1086" s="2">
        <f>SUMIFS('Growth rates'!P$4:P$999,'Growth rates'!$B$4:$B$999,Demands!$A1086,'Growth rates'!$C$4:$C$999,$W1086)</f>
        <v>2.5302373488093024</v>
      </c>
      <c r="AL1086" s="2">
        <f>SUMIFS('Growth rates'!Q$4:Q$999,'Growth rates'!$B$4:$B$999,Demands!$A1086,'Growth rates'!$C$4:$C$999,$W1086)</f>
        <v>2.6693494961903235</v>
      </c>
      <c r="AM1086" s="2">
        <f>SUMIFS('Growth rates'!R$4:R$999,'Growth rates'!$B$4:$B$999,Demands!$A1086,'Growth rates'!$C$4:$C$999,$W1086)</f>
        <v>2.7968183191966367</v>
      </c>
      <c r="AN1086" s="2">
        <f>SUMIFS('Growth rates'!S$4:S$999,'Growth rates'!$B$4:$B$999,Demands!$A1086,'Growth rates'!$C$4:$C$999,$W1086)</f>
        <v>2.9127009089630258</v>
      </c>
      <c r="AO1086" s="2">
        <f>SUMIFS('Growth rates'!T$4:T$999,'Growth rates'!$B$4:$B$999,Demands!$A1086,'Growth rates'!$C$4:$C$999,$W1086)</f>
        <v>3.0166170780753698</v>
      </c>
      <c r="AP1086" s="2">
        <f>SUMIFS('Growth rates'!U$4:U$999,'Growth rates'!$B$4:$B$999,Demands!$A1086,'Growth rates'!$C$4:$C$999,$W1086)</f>
        <v>3.1061837079749712</v>
      </c>
      <c r="AR1086">
        <f>VLOOKUP(C1086&amp;A1086,Driver_elast!$A$2:$E$1161,5,FALSE)</f>
        <v>0</v>
      </c>
      <c r="AS1086">
        <f t="shared" si="341"/>
        <v>0</v>
      </c>
      <c r="AT1086">
        <f t="shared" si="342"/>
        <v>0</v>
      </c>
      <c r="AV1086" s="2" cm="1">
        <f t="array" ref="AV1086">TREND($AR1086:$AS1086,$AR$3:$AS$3,AV$1)</f>
        <v>0</v>
      </c>
      <c r="AW1086" s="2" cm="1">
        <f t="array" ref="AW1086">TREND($AR1086:$AS1086,$AR$3:$AS$3,AW$1)</f>
        <v>0</v>
      </c>
      <c r="AX1086" s="2" cm="1">
        <f t="array" ref="AX1086">TREND($AR1086:$AS1086,$AR$3:$AS$3,AX$1)</f>
        <v>0</v>
      </c>
      <c r="AY1086" s="2" cm="1">
        <f t="array" ref="AY1086">TREND($AR1086:$AS1086,$AR$3:$AS$3,AY$1)</f>
        <v>0</v>
      </c>
      <c r="AZ1086" s="2" cm="1">
        <f t="array" ref="AZ1086">TREND($AR1086:$AS1086,$AR$3:$AS$3,AZ$1)</f>
        <v>0</v>
      </c>
      <c r="BA1086" s="2" cm="1">
        <f t="array" ref="BA1086">TREND($AR1086:$AS1086,$AR$3:$AS$3,BA$1)</f>
        <v>0</v>
      </c>
      <c r="BB1086" s="2" cm="1">
        <f t="array" ref="BB1086">TREND($AR1086:$AS1086,$AR$3:$AS$3,BB$1)</f>
        <v>0</v>
      </c>
      <c r="BC1086" s="2" cm="1">
        <f t="array" ref="BC1086">TREND($AR1086:$AS1086,$AR$3:$AS$3,BC$1)</f>
        <v>0</v>
      </c>
      <c r="BD1086" s="2" cm="1">
        <f t="array" ref="BD1086">TREND($AR1086:$AS1086,$AR$3:$AS$3,BD$1)</f>
        <v>0</v>
      </c>
      <c r="BE1086" s="2" cm="1">
        <f t="array" ref="BE1086">TREND($AR1086:$AS1086,$AR$3:$AS$3,BE$1)</f>
        <v>0</v>
      </c>
      <c r="BF1086" s="20" cm="1">
        <f t="array" ref="BF1086">TREND($AS1086:$AT1086,$AS$3:$AT$3,BF$1)</f>
        <v>0</v>
      </c>
      <c r="BG1086" s="20" cm="1">
        <f t="array" ref="BG1086">TREND($AS1086:$AT1086,$AS$3:$AT$3,BG$1)</f>
        <v>0</v>
      </c>
      <c r="BH1086" s="20" cm="1">
        <f t="array" ref="BH1086">TREND($AS1086:$AT1086,$AS$3:$AT$3,BH$1)</f>
        <v>0</v>
      </c>
      <c r="BI1086" s="20" cm="1">
        <f t="array" ref="BI1086">TREND($AS1086:$AT1086,$AS$3:$AT$3,BI$1)</f>
        <v>0</v>
      </c>
      <c r="BJ1086" s="20" cm="1">
        <f t="array" ref="BJ1086">TREND($AS1086:$AT1086,$AS$3:$AT$3,BJ$1)</f>
        <v>0</v>
      </c>
      <c r="BK1086" s="20" cm="1">
        <f t="array" ref="BK1086">TREND($AS1086:$AT1086,$AS$3:$AT$3,BK$1)</f>
        <v>0</v>
      </c>
      <c r="BL1086" s="20" cm="1">
        <f t="array" ref="BL1086">TREND($AS1086:$AT1086,$AS$3:$AT$3,BL$1)</f>
        <v>0</v>
      </c>
      <c r="BM1086" s="20" cm="1">
        <f t="array" ref="BM1086">TREND($AS1086:$AT1086,$AS$3:$AT$3,BM$1)</f>
        <v>0</v>
      </c>
    </row>
    <row r="1087" spans="1:65" x14ac:dyDescent="0.35">
      <c r="A1087" t="str">
        <f>IF(BYDem!B1085="","\I:",BYDem!B1085)</f>
        <v>UK</v>
      </c>
      <c r="B1087" t="str">
        <f>BYDem!E1085</f>
        <v>CLA</v>
      </c>
      <c r="C1087" t="str">
        <f t="shared" si="343"/>
        <v>CLA</v>
      </c>
      <c r="D1087" s="4">
        <f>SUMIFS(BYDem!$M$2:$M$2000,BYDem!$B$2:$B$2000,Demands!$A1087,BYDem!$E$2:$E$2000,Demands!$B1087)</f>
        <v>219.65498633917201</v>
      </c>
      <c r="E1087" s="4">
        <f t="shared" si="324"/>
        <v>219.02287188787525</v>
      </c>
      <c r="F1087" s="4">
        <f t="shared" si="325"/>
        <v>236.12444607750353</v>
      </c>
      <c r="G1087" s="4">
        <f t="shared" si="326"/>
        <v>246.52895572049576</v>
      </c>
      <c r="H1087" s="4">
        <f t="shared" si="327"/>
        <v>257.88481278186845</v>
      </c>
      <c r="I1087" s="4">
        <f t="shared" si="328"/>
        <v>270.72579500345017</v>
      </c>
      <c r="J1087" s="4">
        <f t="shared" si="329"/>
        <v>284.62105315639553</v>
      </c>
      <c r="K1087" s="4">
        <f t="shared" si="330"/>
        <v>298.76441296989287</v>
      </c>
      <c r="L1087" s="4">
        <f t="shared" si="331"/>
        <v>312.88399901736824</v>
      </c>
      <c r="M1087" s="4">
        <f t="shared" si="332"/>
        <v>327.18677953427539</v>
      </c>
      <c r="N1087" s="4">
        <f t="shared" si="333"/>
        <v>340.10931792180241</v>
      </c>
      <c r="O1087" s="4">
        <f t="shared" si="334"/>
        <v>351.12328732584223</v>
      </c>
      <c r="P1087" s="4">
        <f t="shared" si="335"/>
        <v>360.16334394352964</v>
      </c>
      <c r="Q1087" s="4">
        <f t="shared" si="336"/>
        <v>367.31948436128977</v>
      </c>
      <c r="R1087" s="4">
        <f t="shared" si="337"/>
        <v>372.79538258264694</v>
      </c>
      <c r="S1087" s="4">
        <f t="shared" si="338"/>
        <v>376.81661554938017</v>
      </c>
      <c r="T1087" s="4">
        <f t="shared" si="339"/>
        <v>379.57345272950545</v>
      </c>
      <c r="U1087" s="4">
        <f t="shared" si="340"/>
        <v>381.2212567432606</v>
      </c>
      <c r="W1087" s="5" t="str">
        <f>VLOOKUP(C1087&amp;A1087,Driver_elast!$A$2:$D$1161,4,FALSE)</f>
        <v>GDP</v>
      </c>
      <c r="X1087" s="5">
        <v>1</v>
      </c>
      <c r="Y1087" s="2">
        <f>SUMIFS('Growth rates'!D$4:D$999,'Growth rates'!$B$4:$B$999,Demands!$A1087,'Growth rates'!$C$4:$C$999,$W1087)</f>
        <v>1</v>
      </c>
      <c r="Z1087" s="2">
        <f>SUMIFS('Growth rates'!E$4:E$999,'Growth rates'!$B$4:$B$999,Demands!$A1087,'Growth rates'!$C$4:$C$999,$W1087)</f>
        <v>0.9941170302711172</v>
      </c>
      <c r="AA1087" s="2">
        <f>SUMIFS('Growth rates'!F$4:F$999,'Growth rates'!$B$4:$B$999,Demands!$A1087,'Growth rates'!$C$4:$C$999,$W1087)</f>
        <v>1.152798456165864</v>
      </c>
      <c r="AB1087" s="2">
        <f>SUMIFS('Growth rates'!G$4:G$999,'Growth rates'!$B$4:$B$999,Demands!$A1087,'Growth rates'!$C$4:$C$999,$W1087)</f>
        <v>1.256641165854133</v>
      </c>
      <c r="AC1087" s="2">
        <f>SUMIFS('Growth rates'!H$4:H$999,'Growth rates'!$B$4:$B$999,Demands!$A1087,'Growth rates'!$C$4:$C$999,$W1087)</f>
        <v>1.3749739887019441</v>
      </c>
      <c r="AD1087" s="2">
        <f>SUMIFS('Growth rates'!I$4:I$999,'Growth rates'!$B$4:$B$999,Demands!$A1087,'Growth rates'!$C$4:$C$999,$W1087)</f>
        <v>1.5149355960879929</v>
      </c>
      <c r="AE1087" s="2">
        <f>SUMIFS('Growth rates'!J$4:J$999,'Growth rates'!$B$4:$B$999,Demands!$A1087,'Growth rates'!$C$4:$C$999,$W1087)</f>
        <v>1.6738902007541701</v>
      </c>
      <c r="AF1087" s="2">
        <f>SUMIFS('Growth rates'!K$4:K$999,'Growth rates'!$B$4:$B$999,Demands!$A1087,'Growth rates'!$C$4:$C$999,$W1087)</f>
        <v>1.8439315321787511</v>
      </c>
      <c r="AG1087" s="2">
        <f>SUMIFS('Growth rates'!L$4:L$999,'Growth rates'!$B$4:$B$999,Demands!$A1087,'Growth rates'!$C$4:$C$999,$W1087)</f>
        <v>2.0220790808693891</v>
      </c>
      <c r="AH1087" s="2">
        <f>SUMIFS('Growth rates'!M$4:M$999,'Growth rates'!$B$4:$B$999,Demands!$A1087,'Growth rates'!$C$4:$C$999,$W1087)</f>
        <v>2.2110422734216106</v>
      </c>
      <c r="AI1087" s="2">
        <f>SUMIFS('Growth rates'!N$4:N$999,'Growth rates'!$B$4:$B$999,Demands!$A1087,'Growth rates'!$C$4:$C$999,$W1087)</f>
        <v>2.4093997531045477</v>
      </c>
      <c r="AJ1087" s="2">
        <f>SUMIFS('Growth rates'!O$4:O$999,'Growth rates'!$B$4:$B$999,Demands!$A1087,'Growth rates'!$C$4:$C$999,$W1087)</f>
        <v>2.6087818553778068</v>
      </c>
      <c r="AK1087" s="2">
        <f>SUMIFS('Growth rates'!P$4:P$999,'Growth rates'!$B$4:$B$999,Demands!$A1087,'Growth rates'!$C$4:$C$999,$W1087)</f>
        <v>2.8049340641311291</v>
      </c>
      <c r="AL1087" s="2">
        <f>SUMIFS('Growth rates'!Q$4:Q$999,'Growth rates'!$B$4:$B$999,Demands!$A1087,'Growth rates'!$C$4:$C$999,$W1087)</f>
        <v>2.9948199614315909</v>
      </c>
      <c r="AM1087" s="2">
        <f>SUMIFS('Growth rates'!R$4:R$999,'Growth rates'!$B$4:$B$999,Demands!$A1087,'Growth rates'!$C$4:$C$999,$W1087)</f>
        <v>3.1773582932756268</v>
      </c>
      <c r="AN1087" s="2">
        <f>SUMIFS('Growth rates'!S$4:S$999,'Growth rates'!$B$4:$B$999,Demands!$A1087,'Growth rates'!$C$4:$C$999,$W1087)</f>
        <v>3.352519073107886</v>
      </c>
      <c r="AO1087" s="2">
        <f>SUMIFS('Growth rates'!T$4:T$999,'Growth rates'!$B$4:$B$999,Demands!$A1087,'Growth rates'!$C$4:$C$999,$W1087)</f>
        <v>3.5196562400316678</v>
      </c>
      <c r="AP1087" s="2">
        <f>SUMIFS('Growth rates'!U$4:U$999,'Growth rates'!$B$4:$B$999,Demands!$A1087,'Growth rates'!$C$4:$C$999,$W1087)</f>
        <v>3.6758349891059594</v>
      </c>
      <c r="AR1087">
        <f>VLOOKUP(C1087&amp;A1087,Driver_elast!$A$2:$E$1161,5,FALSE)</f>
        <v>0.48916799999999999</v>
      </c>
      <c r="AS1087">
        <f t="shared" si="341"/>
        <v>0.48916799999999999</v>
      </c>
      <c r="AT1087">
        <f t="shared" si="342"/>
        <v>9.7833599999999993E-2</v>
      </c>
      <c r="AV1087" s="2" cm="1">
        <f t="array" ref="AV1087">TREND($AR1087:$AS1087,$AR$3:$AS$3,AV$1)</f>
        <v>0.48916799999999999</v>
      </c>
      <c r="AW1087" s="2" cm="1">
        <f t="array" ref="AW1087">TREND($AR1087:$AS1087,$AR$3:$AS$3,AW$1)</f>
        <v>0.48916799999999999</v>
      </c>
      <c r="AX1087" s="2" cm="1">
        <f t="array" ref="AX1087">TREND($AR1087:$AS1087,$AR$3:$AS$3,AX$1)</f>
        <v>0.48916799999999999</v>
      </c>
      <c r="AY1087" s="2" cm="1">
        <f t="array" ref="AY1087">TREND($AR1087:$AS1087,$AR$3:$AS$3,AY$1)</f>
        <v>0.48916799999999999</v>
      </c>
      <c r="AZ1087" s="2" cm="1">
        <f t="array" ref="AZ1087">TREND($AR1087:$AS1087,$AR$3:$AS$3,AZ$1)</f>
        <v>0.48916799999999999</v>
      </c>
      <c r="BA1087" s="2" cm="1">
        <f t="array" ref="BA1087">TREND($AR1087:$AS1087,$AR$3:$AS$3,BA$1)</f>
        <v>0.48916799999999999</v>
      </c>
      <c r="BB1087" s="2" cm="1">
        <f t="array" ref="BB1087">TREND($AR1087:$AS1087,$AR$3:$AS$3,BB$1)</f>
        <v>0.48916799999999999</v>
      </c>
      <c r="BC1087" s="2" cm="1">
        <f t="array" ref="BC1087">TREND($AR1087:$AS1087,$AR$3:$AS$3,BC$1)</f>
        <v>0.48916799999999999</v>
      </c>
      <c r="BD1087" s="2" cm="1">
        <f t="array" ref="BD1087">TREND($AR1087:$AS1087,$AR$3:$AS$3,BD$1)</f>
        <v>0.48916799999999999</v>
      </c>
      <c r="BE1087" s="2" cm="1">
        <f t="array" ref="BE1087">TREND($AR1087:$AS1087,$AR$3:$AS$3,BE$1)</f>
        <v>0.48916799999999999</v>
      </c>
      <c r="BF1087" s="20" cm="1">
        <f t="array" ref="BF1087">TREND($AS1087:$AT1087,$AS$3:$AT$3,BF$1)</f>
        <v>0.44025120000000229</v>
      </c>
      <c r="BG1087" s="20" cm="1">
        <f t="array" ref="BG1087">TREND($AS1087:$AT1087,$AS$3:$AT$3,BG$1)</f>
        <v>0.39133440000000164</v>
      </c>
      <c r="BH1087" s="20" cm="1">
        <f t="array" ref="BH1087">TREND($AS1087:$AT1087,$AS$3:$AT$3,BH$1)</f>
        <v>0.34241760000000099</v>
      </c>
      <c r="BI1087" s="20" cm="1">
        <f t="array" ref="BI1087">TREND($AS1087:$AT1087,$AS$3:$AT$3,BI$1)</f>
        <v>0.29350080000000034</v>
      </c>
      <c r="BJ1087" s="20" cm="1">
        <f t="array" ref="BJ1087">TREND($AS1087:$AT1087,$AS$3:$AT$3,BJ$1)</f>
        <v>0.24458399999999969</v>
      </c>
      <c r="BK1087" s="20" cm="1">
        <f t="array" ref="BK1087">TREND($AS1087:$AT1087,$AS$3:$AT$3,BK$1)</f>
        <v>0.19566720000000259</v>
      </c>
      <c r="BL1087" s="20" cm="1">
        <f t="array" ref="BL1087">TREND($AS1087:$AT1087,$AS$3:$AT$3,BL$1)</f>
        <v>0.14675040000000195</v>
      </c>
      <c r="BM1087" s="20" cm="1">
        <f t="array" ref="BM1087">TREND($AS1087:$AT1087,$AS$3:$AT$3,BM$1)</f>
        <v>9.7833600000001297E-2</v>
      </c>
    </row>
    <row r="1088" spans="1:65" x14ac:dyDescent="0.35">
      <c r="A1088" t="str">
        <f>IF(BYDem!B1086="","\I:",BYDem!B1086)</f>
        <v>UK</v>
      </c>
      <c r="B1088" t="str">
        <f>BYDem!E1086</f>
        <v>COE</v>
      </c>
      <c r="C1088" t="str">
        <f t="shared" si="343"/>
        <v>COE</v>
      </c>
      <c r="D1088" s="4">
        <f>SUMIFS(BYDem!$M$2:$M$2000,BYDem!$B$2:$B$2000,Demands!$A1088,BYDem!$E$2:$E$2000,Demands!$B1088)</f>
        <v>55.153827953532002</v>
      </c>
      <c r="E1088" s="4">
        <f t="shared" si="324"/>
        <v>54.674511351285794</v>
      </c>
      <c r="F1088" s="4">
        <f t="shared" si="325"/>
        <v>67.045995851738439</v>
      </c>
      <c r="G1088" s="4">
        <f t="shared" si="326"/>
        <v>75.247096707594508</v>
      </c>
      <c r="H1088" s="4">
        <f t="shared" si="327"/>
        <v>84.446290600372265</v>
      </c>
      <c r="I1088" s="4">
        <f t="shared" si="328"/>
        <v>95.093421456437895</v>
      </c>
      <c r="J1088" s="4">
        <f t="shared" si="329"/>
        <v>106.85674181622973</v>
      </c>
      <c r="K1088" s="4">
        <f t="shared" si="330"/>
        <v>119.00683357289316</v>
      </c>
      <c r="L1088" s="4">
        <f t="shared" si="331"/>
        <v>131.19031208232414</v>
      </c>
      <c r="M1088" s="4">
        <f t="shared" si="332"/>
        <v>143.45004041715256</v>
      </c>
      <c r="N1088" s="4">
        <f t="shared" si="333"/>
        <v>155.03233802296708</v>
      </c>
      <c r="O1088" s="4">
        <f t="shared" si="334"/>
        <v>165.29569874109745</v>
      </c>
      <c r="P1088" s="4">
        <f t="shared" si="335"/>
        <v>173.99561415834731</v>
      </c>
      <c r="Q1088" s="4">
        <f t="shared" si="336"/>
        <v>181.0630130843974</v>
      </c>
      <c r="R1088" s="4">
        <f t="shared" si="337"/>
        <v>186.58103099410869</v>
      </c>
      <c r="S1088" s="4">
        <f t="shared" si="338"/>
        <v>190.69535187003899</v>
      </c>
      <c r="T1088" s="4">
        <f t="shared" si="339"/>
        <v>193.54744131341502</v>
      </c>
      <c r="U1088" s="4">
        <f t="shared" si="340"/>
        <v>195.26510890419016</v>
      </c>
      <c r="W1088" s="5" t="str">
        <f>VLOOKUP(C1088&amp;A1088,Driver_elast!$A$2:$D$1161,4,FALSE)</f>
        <v>GDP</v>
      </c>
      <c r="X1088" s="5">
        <v>1</v>
      </c>
      <c r="Y1088" s="2">
        <f>SUMIFS('Growth rates'!D$4:D$999,'Growth rates'!$B$4:$B$999,Demands!$A1088,'Growth rates'!$C$4:$C$999,$W1088)</f>
        <v>1</v>
      </c>
      <c r="Z1088" s="2">
        <f>SUMIFS('Growth rates'!E$4:E$999,'Growth rates'!$B$4:$B$999,Demands!$A1088,'Growth rates'!$C$4:$C$999,$W1088)</f>
        <v>0.9941170302711172</v>
      </c>
      <c r="AA1088" s="2">
        <f>SUMIFS('Growth rates'!F$4:F$999,'Growth rates'!$B$4:$B$999,Demands!$A1088,'Growth rates'!$C$4:$C$999,$W1088)</f>
        <v>1.152798456165864</v>
      </c>
      <c r="AB1088" s="2">
        <f>SUMIFS('Growth rates'!G$4:G$999,'Growth rates'!$B$4:$B$999,Demands!$A1088,'Growth rates'!$C$4:$C$999,$W1088)</f>
        <v>1.256641165854133</v>
      </c>
      <c r="AC1088" s="2">
        <f>SUMIFS('Growth rates'!H$4:H$999,'Growth rates'!$B$4:$B$999,Demands!$A1088,'Growth rates'!$C$4:$C$999,$W1088)</f>
        <v>1.3749739887019441</v>
      </c>
      <c r="AD1088" s="2">
        <f>SUMIFS('Growth rates'!I$4:I$999,'Growth rates'!$B$4:$B$999,Demands!$A1088,'Growth rates'!$C$4:$C$999,$W1088)</f>
        <v>1.5149355960879929</v>
      </c>
      <c r="AE1088" s="2">
        <f>SUMIFS('Growth rates'!J$4:J$999,'Growth rates'!$B$4:$B$999,Demands!$A1088,'Growth rates'!$C$4:$C$999,$W1088)</f>
        <v>1.6738902007541701</v>
      </c>
      <c r="AF1088" s="2">
        <f>SUMIFS('Growth rates'!K$4:K$999,'Growth rates'!$B$4:$B$999,Demands!$A1088,'Growth rates'!$C$4:$C$999,$W1088)</f>
        <v>1.8439315321787511</v>
      </c>
      <c r="AG1088" s="2">
        <f>SUMIFS('Growth rates'!L$4:L$999,'Growth rates'!$B$4:$B$999,Demands!$A1088,'Growth rates'!$C$4:$C$999,$W1088)</f>
        <v>2.0220790808693891</v>
      </c>
      <c r="AH1088" s="2">
        <f>SUMIFS('Growth rates'!M$4:M$999,'Growth rates'!$B$4:$B$999,Demands!$A1088,'Growth rates'!$C$4:$C$999,$W1088)</f>
        <v>2.2110422734216106</v>
      </c>
      <c r="AI1088" s="2">
        <f>SUMIFS('Growth rates'!N$4:N$999,'Growth rates'!$B$4:$B$999,Demands!$A1088,'Growth rates'!$C$4:$C$999,$W1088)</f>
        <v>2.4093997531045477</v>
      </c>
      <c r="AJ1088" s="2">
        <f>SUMIFS('Growth rates'!O$4:O$999,'Growth rates'!$B$4:$B$999,Demands!$A1088,'Growth rates'!$C$4:$C$999,$W1088)</f>
        <v>2.6087818553778068</v>
      </c>
      <c r="AK1088" s="2">
        <f>SUMIFS('Growth rates'!P$4:P$999,'Growth rates'!$B$4:$B$999,Demands!$A1088,'Growth rates'!$C$4:$C$999,$W1088)</f>
        <v>2.8049340641311291</v>
      </c>
      <c r="AL1088" s="2">
        <f>SUMIFS('Growth rates'!Q$4:Q$999,'Growth rates'!$B$4:$B$999,Demands!$A1088,'Growth rates'!$C$4:$C$999,$W1088)</f>
        <v>2.9948199614315909</v>
      </c>
      <c r="AM1088" s="2">
        <f>SUMIFS('Growth rates'!R$4:R$999,'Growth rates'!$B$4:$B$999,Demands!$A1088,'Growth rates'!$C$4:$C$999,$W1088)</f>
        <v>3.1773582932756268</v>
      </c>
      <c r="AN1088" s="2">
        <f>SUMIFS('Growth rates'!S$4:S$999,'Growth rates'!$B$4:$B$999,Demands!$A1088,'Growth rates'!$C$4:$C$999,$W1088)</f>
        <v>3.352519073107886</v>
      </c>
      <c r="AO1088" s="2">
        <f>SUMIFS('Growth rates'!T$4:T$999,'Growth rates'!$B$4:$B$999,Demands!$A1088,'Growth rates'!$C$4:$C$999,$W1088)</f>
        <v>3.5196562400316678</v>
      </c>
      <c r="AP1088" s="2">
        <f>SUMIFS('Growth rates'!U$4:U$999,'Growth rates'!$B$4:$B$999,Demands!$A1088,'Growth rates'!$C$4:$C$999,$W1088)</f>
        <v>3.6758349891059594</v>
      </c>
      <c r="AR1088">
        <f>VLOOKUP(C1088&amp;A1088,Driver_elast!$A$2:$E$1161,5,FALSE)</f>
        <v>1.489168</v>
      </c>
      <c r="AS1088">
        <f t="shared" si="341"/>
        <v>1</v>
      </c>
      <c r="AT1088">
        <f t="shared" si="342"/>
        <v>0.2</v>
      </c>
      <c r="AV1088" s="2" cm="1">
        <f t="array" ref="AV1088">TREND($AR1088:$AS1088,$AR$3:$AS$3,AV$1)</f>
        <v>1.4891679999999994</v>
      </c>
      <c r="AW1088" s="2" cm="1">
        <f t="array" ref="AW1088">TREND($AR1088:$AS1088,$AR$3:$AS$3,AW$1)</f>
        <v>1.4772370731707305</v>
      </c>
      <c r="AX1088" s="2" cm="1">
        <f t="array" ref="AX1088">TREND($AR1088:$AS1088,$AR$3:$AS$3,AX$1)</f>
        <v>1.4175824390243896</v>
      </c>
      <c r="AY1088" s="2" cm="1">
        <f t="array" ref="AY1088">TREND($AR1088:$AS1088,$AR$3:$AS$3,AY$1)</f>
        <v>1.3579278048780488</v>
      </c>
      <c r="AZ1088" s="2" cm="1">
        <f t="array" ref="AZ1088">TREND($AR1088:$AS1088,$AR$3:$AS$3,AZ$1)</f>
        <v>1.2982731707317079</v>
      </c>
      <c r="BA1088" s="2" cm="1">
        <f t="array" ref="BA1088">TREND($AR1088:$AS1088,$AR$3:$AS$3,BA$1)</f>
        <v>1.238618536585367</v>
      </c>
      <c r="BB1088" s="2" cm="1">
        <f t="array" ref="BB1088">TREND($AR1088:$AS1088,$AR$3:$AS$3,BB$1)</f>
        <v>1.1789639024390262</v>
      </c>
      <c r="BC1088" s="2" cm="1">
        <f t="array" ref="BC1088">TREND($AR1088:$AS1088,$AR$3:$AS$3,BC$1)</f>
        <v>1.1193092682926817</v>
      </c>
      <c r="BD1088" s="2" cm="1">
        <f t="array" ref="BD1088">TREND($AR1088:$AS1088,$AR$3:$AS$3,BD$1)</f>
        <v>1.0596546341463409</v>
      </c>
      <c r="BE1088" s="2" cm="1">
        <f t="array" ref="BE1088">TREND($AR1088:$AS1088,$AR$3:$AS$3,BE$1)</f>
        <v>1</v>
      </c>
      <c r="BF1088" s="20" cm="1">
        <f t="array" ref="BF1088">TREND($AS1088:$AT1088,$AS$3:$AT$3,BF$1)</f>
        <v>0.90000000000000568</v>
      </c>
      <c r="BG1088" s="20" cm="1">
        <f t="array" ref="BG1088">TREND($AS1088:$AT1088,$AS$3:$AT$3,BG$1)</f>
        <v>0.80000000000000426</v>
      </c>
      <c r="BH1088" s="20" cm="1">
        <f t="array" ref="BH1088">TREND($AS1088:$AT1088,$AS$3:$AT$3,BH$1)</f>
        <v>0.70000000000000284</v>
      </c>
      <c r="BI1088" s="20" cm="1">
        <f t="array" ref="BI1088">TREND($AS1088:$AT1088,$AS$3:$AT$3,BI$1)</f>
        <v>0.60000000000000142</v>
      </c>
      <c r="BJ1088" s="20" cm="1">
        <f t="array" ref="BJ1088">TREND($AS1088:$AT1088,$AS$3:$AT$3,BJ$1)</f>
        <v>0.5</v>
      </c>
      <c r="BK1088" s="20" cm="1">
        <f t="array" ref="BK1088">TREND($AS1088:$AT1088,$AS$3:$AT$3,BK$1)</f>
        <v>0.40000000000000568</v>
      </c>
      <c r="BL1088" s="20" cm="1">
        <f t="array" ref="BL1088">TREND($AS1088:$AT1088,$AS$3:$AT$3,BL$1)</f>
        <v>0.30000000000000426</v>
      </c>
      <c r="BM1088" s="20" cm="1">
        <f t="array" ref="BM1088">TREND($AS1088:$AT1088,$AS$3:$AT$3,BM$1)</f>
        <v>0.20000000000000284</v>
      </c>
    </row>
    <row r="1089" spans="1:65" x14ac:dyDescent="0.35">
      <c r="A1089" t="str">
        <f>IF(BYDem!B1087="","\I:",BYDem!B1087)</f>
        <v>UK</v>
      </c>
      <c r="B1089" t="str">
        <f>BYDem!E1087</f>
        <v>COT</v>
      </c>
      <c r="C1089" t="str">
        <f t="shared" si="343"/>
        <v>COT</v>
      </c>
      <c r="D1089" s="4">
        <f>SUMIFS(BYDem!$M$2:$M$2000,BYDem!$B$2:$B$2000,Demands!$A1089,BYDem!$E$2:$E$2000,Demands!$B1089)</f>
        <v>0</v>
      </c>
      <c r="E1089" s="4">
        <f t="shared" si="324"/>
        <v>0</v>
      </c>
      <c r="F1089" s="4">
        <f t="shared" si="325"/>
        <v>0</v>
      </c>
      <c r="G1089" s="4">
        <f t="shared" si="326"/>
        <v>0</v>
      </c>
      <c r="H1089" s="4">
        <f t="shared" si="327"/>
        <v>0</v>
      </c>
      <c r="I1089" s="4">
        <f t="shared" si="328"/>
        <v>0</v>
      </c>
      <c r="J1089" s="4">
        <f t="shared" si="329"/>
        <v>0</v>
      </c>
      <c r="K1089" s="4">
        <f t="shared" si="330"/>
        <v>0</v>
      </c>
      <c r="L1089" s="4">
        <f t="shared" si="331"/>
        <v>0</v>
      </c>
      <c r="M1089" s="4">
        <f t="shared" si="332"/>
        <v>0</v>
      </c>
      <c r="N1089" s="4">
        <f t="shared" si="333"/>
        <v>0</v>
      </c>
      <c r="O1089" s="4">
        <f t="shared" si="334"/>
        <v>0</v>
      </c>
      <c r="P1089" s="4">
        <f t="shared" si="335"/>
        <v>0</v>
      </c>
      <c r="Q1089" s="4">
        <f t="shared" si="336"/>
        <v>0</v>
      </c>
      <c r="R1089" s="4">
        <f t="shared" si="337"/>
        <v>0</v>
      </c>
      <c r="S1089" s="4">
        <f t="shared" si="338"/>
        <v>0</v>
      </c>
      <c r="T1089" s="4">
        <f t="shared" si="339"/>
        <v>0</v>
      </c>
      <c r="U1089" s="4">
        <f t="shared" si="340"/>
        <v>0</v>
      </c>
      <c r="W1089" s="5" t="str">
        <f>VLOOKUP(C1089&amp;A1089,Driver_elast!$A$2:$D$1161,4,FALSE)</f>
        <v>GDPSER</v>
      </c>
      <c r="X1089" s="5">
        <v>1</v>
      </c>
      <c r="Y1089" s="2">
        <f>SUMIFS('Growth rates'!D$4:D$999,'Growth rates'!$B$4:$B$999,Demands!$A1089,'Growth rates'!$C$4:$C$999,$W1089)</f>
        <v>1</v>
      </c>
      <c r="Z1089" s="2">
        <f>SUMIFS('Growth rates'!E$4:E$999,'Growth rates'!$B$4:$B$999,Demands!$A1089,'Growth rates'!$C$4:$C$999,$W1089)</f>
        <v>0.99314839621829298</v>
      </c>
      <c r="AA1089" s="2">
        <f>SUMIFS('Growth rates'!F$4:F$999,'Growth rates'!$B$4:$B$999,Demands!$A1089,'Growth rates'!$C$4:$C$999,$W1089)</f>
        <v>1.1441315557381007</v>
      </c>
      <c r="AB1089" s="2">
        <f>SUMIFS('Growth rates'!G$4:G$999,'Growth rates'!$B$4:$B$999,Demands!$A1089,'Growth rates'!$C$4:$C$999,$W1089)</f>
        <v>1.2366749231983951</v>
      </c>
      <c r="AC1089" s="2">
        <f>SUMIFS('Growth rates'!H$4:H$999,'Growth rates'!$B$4:$B$999,Demands!$A1089,'Growth rates'!$C$4:$C$999,$W1089)</f>
        <v>1.3418064120878486</v>
      </c>
      <c r="AD1089" s="2">
        <f>SUMIFS('Growth rates'!I$4:I$999,'Growth rates'!$B$4:$B$999,Demands!$A1089,'Growth rates'!$C$4:$C$999,$W1089)</f>
        <v>1.4658685270392575</v>
      </c>
      <c r="AE1089" s="2">
        <f>SUMIFS('Growth rates'!J$4:J$999,'Growth rates'!$B$4:$B$999,Demands!$A1089,'Growth rates'!$C$4:$C$999,$W1089)</f>
        <v>1.6056137974509908</v>
      </c>
      <c r="AF1089" s="2">
        <f>SUMIFS('Growth rates'!K$4:K$999,'Growth rates'!$B$4:$B$999,Demands!$A1089,'Growth rates'!$C$4:$C$999,$W1089)</f>
        <v>1.7528124035300507</v>
      </c>
      <c r="AG1089" s="2">
        <f>SUMIFS('Growth rates'!L$4:L$999,'Growth rates'!$B$4:$B$999,Demands!$A1089,'Growth rates'!$C$4:$C$999,$W1089)</f>
        <v>1.9039791605075773</v>
      </c>
      <c r="AH1089" s="2">
        <f>SUMIFS('Growth rates'!M$4:M$999,'Growth rates'!$B$4:$B$999,Demands!$A1089,'Growth rates'!$C$4:$C$999,$W1089)</f>
        <v>2.0612110980978811</v>
      </c>
      <c r="AI1089" s="2">
        <f>SUMIFS('Growth rates'!N$4:N$999,'Growth rates'!$B$4:$B$999,Demands!$A1089,'Growth rates'!$C$4:$C$999,$W1089)</f>
        <v>2.2227684597885671</v>
      </c>
      <c r="AJ1089" s="2">
        <f>SUMIFS('Growth rates'!O$4:O$999,'Growth rates'!$B$4:$B$999,Demands!$A1089,'Growth rates'!$C$4:$C$999,$W1089)</f>
        <v>2.3804346828963872</v>
      </c>
      <c r="AK1089" s="2">
        <f>SUMIFS('Growth rates'!P$4:P$999,'Growth rates'!$B$4:$B$999,Demands!$A1089,'Growth rates'!$C$4:$C$999,$W1089)</f>
        <v>2.5302373488093024</v>
      </c>
      <c r="AL1089" s="2">
        <f>SUMIFS('Growth rates'!Q$4:Q$999,'Growth rates'!$B$4:$B$999,Demands!$A1089,'Growth rates'!$C$4:$C$999,$W1089)</f>
        <v>2.6693494961903235</v>
      </c>
      <c r="AM1089" s="2">
        <f>SUMIFS('Growth rates'!R$4:R$999,'Growth rates'!$B$4:$B$999,Demands!$A1089,'Growth rates'!$C$4:$C$999,$W1089)</f>
        <v>2.7968183191966367</v>
      </c>
      <c r="AN1089" s="2">
        <f>SUMIFS('Growth rates'!S$4:S$999,'Growth rates'!$B$4:$B$999,Demands!$A1089,'Growth rates'!$C$4:$C$999,$W1089)</f>
        <v>2.9127009089630258</v>
      </c>
      <c r="AO1089" s="2">
        <f>SUMIFS('Growth rates'!T$4:T$999,'Growth rates'!$B$4:$B$999,Demands!$A1089,'Growth rates'!$C$4:$C$999,$W1089)</f>
        <v>3.0166170780753698</v>
      </c>
      <c r="AP1089" s="2">
        <f>SUMIFS('Growth rates'!U$4:U$999,'Growth rates'!$B$4:$B$999,Demands!$A1089,'Growth rates'!$C$4:$C$999,$W1089)</f>
        <v>3.1061837079749712</v>
      </c>
      <c r="AR1089">
        <f>VLOOKUP(C1089&amp;A1089,Driver_elast!$A$2:$E$1161,5,FALSE)</f>
        <v>0</v>
      </c>
      <c r="AS1089">
        <f t="shared" si="341"/>
        <v>0</v>
      </c>
      <c r="AT1089">
        <f t="shared" si="342"/>
        <v>0</v>
      </c>
      <c r="AV1089" s="2" cm="1">
        <f t="array" ref="AV1089">TREND($AR1089:$AS1089,$AR$3:$AS$3,AV$1)</f>
        <v>0</v>
      </c>
      <c r="AW1089" s="2" cm="1">
        <f t="array" ref="AW1089">TREND($AR1089:$AS1089,$AR$3:$AS$3,AW$1)</f>
        <v>0</v>
      </c>
      <c r="AX1089" s="2" cm="1">
        <f t="array" ref="AX1089">TREND($AR1089:$AS1089,$AR$3:$AS$3,AX$1)</f>
        <v>0</v>
      </c>
      <c r="AY1089" s="2" cm="1">
        <f t="array" ref="AY1089">TREND($AR1089:$AS1089,$AR$3:$AS$3,AY$1)</f>
        <v>0</v>
      </c>
      <c r="AZ1089" s="2" cm="1">
        <f t="array" ref="AZ1089">TREND($AR1089:$AS1089,$AR$3:$AS$3,AZ$1)</f>
        <v>0</v>
      </c>
      <c r="BA1089" s="2" cm="1">
        <f t="array" ref="BA1089">TREND($AR1089:$AS1089,$AR$3:$AS$3,BA$1)</f>
        <v>0</v>
      </c>
      <c r="BB1089" s="2" cm="1">
        <f t="array" ref="BB1089">TREND($AR1089:$AS1089,$AR$3:$AS$3,BB$1)</f>
        <v>0</v>
      </c>
      <c r="BC1089" s="2" cm="1">
        <f t="array" ref="BC1089">TREND($AR1089:$AS1089,$AR$3:$AS$3,BC$1)</f>
        <v>0</v>
      </c>
      <c r="BD1089" s="2" cm="1">
        <f t="array" ref="BD1089">TREND($AR1089:$AS1089,$AR$3:$AS$3,BD$1)</f>
        <v>0</v>
      </c>
      <c r="BE1089" s="2" cm="1">
        <f t="array" ref="BE1089">TREND($AR1089:$AS1089,$AR$3:$AS$3,BE$1)</f>
        <v>0</v>
      </c>
      <c r="BF1089" s="20" cm="1">
        <f t="array" ref="BF1089">TREND($AS1089:$AT1089,$AS$3:$AT$3,BF$1)</f>
        <v>0</v>
      </c>
      <c r="BG1089" s="20" cm="1">
        <f t="array" ref="BG1089">TREND($AS1089:$AT1089,$AS$3:$AT$3,BG$1)</f>
        <v>0</v>
      </c>
      <c r="BH1089" s="20" cm="1">
        <f t="array" ref="BH1089">TREND($AS1089:$AT1089,$AS$3:$AT$3,BH$1)</f>
        <v>0</v>
      </c>
      <c r="BI1089" s="20" cm="1">
        <f t="array" ref="BI1089">TREND($AS1089:$AT1089,$AS$3:$AT$3,BI$1)</f>
        <v>0</v>
      </c>
      <c r="BJ1089" s="20" cm="1">
        <f t="array" ref="BJ1089">TREND($AS1089:$AT1089,$AS$3:$AT$3,BJ$1)</f>
        <v>0</v>
      </c>
      <c r="BK1089" s="20" cm="1">
        <f t="array" ref="BK1089">TREND($AS1089:$AT1089,$AS$3:$AT$3,BK$1)</f>
        <v>0</v>
      </c>
      <c r="BL1089" s="20" cm="1">
        <f t="array" ref="BL1089">TREND($AS1089:$AT1089,$AS$3:$AT$3,BL$1)</f>
        <v>0</v>
      </c>
      <c r="BM1089" s="20" cm="1">
        <f t="array" ref="BM1089">TREND($AS1089:$AT1089,$AS$3:$AT$3,BM$1)</f>
        <v>0</v>
      </c>
    </row>
    <row r="1090" spans="1:65" x14ac:dyDescent="0.35">
      <c r="A1090" t="str">
        <f>IF(BYDem!B1088="","\I:",BYDem!B1088)</f>
        <v>UK</v>
      </c>
      <c r="B1090" t="str">
        <f>BYDem!E1088</f>
        <v>CRF</v>
      </c>
      <c r="C1090" t="str">
        <f t="shared" si="343"/>
        <v>CRF</v>
      </c>
      <c r="D1090" s="4">
        <f>SUMIFS(BYDem!$M$2:$M$2000,BYDem!$B$2:$B$2000,Demands!$A1090,BYDem!$E$2:$E$2000,Demands!$B1090)</f>
        <v>72.997713467910003</v>
      </c>
      <c r="E1090" s="4">
        <f t="shared" si="324"/>
        <v>72.787643528849131</v>
      </c>
      <c r="F1090" s="4">
        <f t="shared" si="325"/>
        <v>78.470991916930146</v>
      </c>
      <c r="G1090" s="4">
        <f t="shared" si="326"/>
        <v>81.928711800058551</v>
      </c>
      <c r="H1090" s="4">
        <f t="shared" si="327"/>
        <v>85.702591982631006</v>
      </c>
      <c r="I1090" s="4">
        <f t="shared" si="328"/>
        <v>89.970022267187161</v>
      </c>
      <c r="J1090" s="4">
        <f t="shared" si="329"/>
        <v>94.587818977001504</v>
      </c>
      <c r="K1090" s="4">
        <f t="shared" si="330"/>
        <v>99.288067053979091</v>
      </c>
      <c r="L1090" s="4">
        <f t="shared" si="331"/>
        <v>103.98041441998696</v>
      </c>
      <c r="M1090" s="4">
        <f t="shared" si="332"/>
        <v>108.7336426137482</v>
      </c>
      <c r="N1090" s="4">
        <f t="shared" si="333"/>
        <v>113.02817637422555</v>
      </c>
      <c r="O1090" s="4">
        <f t="shared" si="334"/>
        <v>116.68843738673435</v>
      </c>
      <c r="P1090" s="4">
        <f t="shared" si="335"/>
        <v>119.69271001313705</v>
      </c>
      <c r="Q1090" s="4">
        <f t="shared" si="336"/>
        <v>122.07090272552632</v>
      </c>
      <c r="R1090" s="4">
        <f t="shared" si="337"/>
        <v>123.8907022939497</v>
      </c>
      <c r="S1090" s="4">
        <f t="shared" si="338"/>
        <v>125.22707446917566</v>
      </c>
      <c r="T1090" s="4">
        <f t="shared" si="339"/>
        <v>126.1432513058887</v>
      </c>
      <c r="U1090" s="4">
        <f t="shared" si="340"/>
        <v>126.69086430230679</v>
      </c>
      <c r="W1090" s="5" t="str">
        <f>VLOOKUP(C1090&amp;A1090,Driver_elast!$A$2:$D$1161,4,FALSE)</f>
        <v>GDP</v>
      </c>
      <c r="X1090" s="5">
        <v>1</v>
      </c>
      <c r="Y1090" s="2">
        <f>SUMIFS('Growth rates'!D$4:D$999,'Growth rates'!$B$4:$B$999,Demands!$A1090,'Growth rates'!$C$4:$C$999,$W1090)</f>
        <v>1</v>
      </c>
      <c r="Z1090" s="2">
        <f>SUMIFS('Growth rates'!E$4:E$999,'Growth rates'!$B$4:$B$999,Demands!$A1090,'Growth rates'!$C$4:$C$999,$W1090)</f>
        <v>0.9941170302711172</v>
      </c>
      <c r="AA1090" s="2">
        <f>SUMIFS('Growth rates'!F$4:F$999,'Growth rates'!$B$4:$B$999,Demands!$A1090,'Growth rates'!$C$4:$C$999,$W1090)</f>
        <v>1.152798456165864</v>
      </c>
      <c r="AB1090" s="2">
        <f>SUMIFS('Growth rates'!G$4:G$999,'Growth rates'!$B$4:$B$999,Demands!$A1090,'Growth rates'!$C$4:$C$999,$W1090)</f>
        <v>1.256641165854133</v>
      </c>
      <c r="AC1090" s="2">
        <f>SUMIFS('Growth rates'!H$4:H$999,'Growth rates'!$B$4:$B$999,Demands!$A1090,'Growth rates'!$C$4:$C$999,$W1090)</f>
        <v>1.3749739887019441</v>
      </c>
      <c r="AD1090" s="2">
        <f>SUMIFS('Growth rates'!I$4:I$999,'Growth rates'!$B$4:$B$999,Demands!$A1090,'Growth rates'!$C$4:$C$999,$W1090)</f>
        <v>1.5149355960879929</v>
      </c>
      <c r="AE1090" s="2">
        <f>SUMIFS('Growth rates'!J$4:J$999,'Growth rates'!$B$4:$B$999,Demands!$A1090,'Growth rates'!$C$4:$C$999,$W1090)</f>
        <v>1.6738902007541701</v>
      </c>
      <c r="AF1090" s="2">
        <f>SUMIFS('Growth rates'!K$4:K$999,'Growth rates'!$B$4:$B$999,Demands!$A1090,'Growth rates'!$C$4:$C$999,$W1090)</f>
        <v>1.8439315321787511</v>
      </c>
      <c r="AG1090" s="2">
        <f>SUMIFS('Growth rates'!L$4:L$999,'Growth rates'!$B$4:$B$999,Demands!$A1090,'Growth rates'!$C$4:$C$999,$W1090)</f>
        <v>2.0220790808693891</v>
      </c>
      <c r="AH1090" s="2">
        <f>SUMIFS('Growth rates'!M$4:M$999,'Growth rates'!$B$4:$B$999,Demands!$A1090,'Growth rates'!$C$4:$C$999,$W1090)</f>
        <v>2.2110422734216106</v>
      </c>
      <c r="AI1090" s="2">
        <f>SUMIFS('Growth rates'!N$4:N$999,'Growth rates'!$B$4:$B$999,Demands!$A1090,'Growth rates'!$C$4:$C$999,$W1090)</f>
        <v>2.4093997531045477</v>
      </c>
      <c r="AJ1090" s="2">
        <f>SUMIFS('Growth rates'!O$4:O$999,'Growth rates'!$B$4:$B$999,Demands!$A1090,'Growth rates'!$C$4:$C$999,$W1090)</f>
        <v>2.6087818553778068</v>
      </c>
      <c r="AK1090" s="2">
        <f>SUMIFS('Growth rates'!P$4:P$999,'Growth rates'!$B$4:$B$999,Demands!$A1090,'Growth rates'!$C$4:$C$999,$W1090)</f>
        <v>2.8049340641311291</v>
      </c>
      <c r="AL1090" s="2">
        <f>SUMIFS('Growth rates'!Q$4:Q$999,'Growth rates'!$B$4:$B$999,Demands!$A1090,'Growth rates'!$C$4:$C$999,$W1090)</f>
        <v>2.9948199614315909</v>
      </c>
      <c r="AM1090" s="2">
        <f>SUMIFS('Growth rates'!R$4:R$999,'Growth rates'!$B$4:$B$999,Demands!$A1090,'Growth rates'!$C$4:$C$999,$W1090)</f>
        <v>3.1773582932756268</v>
      </c>
      <c r="AN1090" s="2">
        <f>SUMIFS('Growth rates'!S$4:S$999,'Growth rates'!$B$4:$B$999,Demands!$A1090,'Growth rates'!$C$4:$C$999,$W1090)</f>
        <v>3.352519073107886</v>
      </c>
      <c r="AO1090" s="2">
        <f>SUMIFS('Growth rates'!T$4:T$999,'Growth rates'!$B$4:$B$999,Demands!$A1090,'Growth rates'!$C$4:$C$999,$W1090)</f>
        <v>3.5196562400316678</v>
      </c>
      <c r="AP1090" s="2">
        <f>SUMIFS('Growth rates'!U$4:U$999,'Growth rates'!$B$4:$B$999,Demands!$A1090,'Growth rates'!$C$4:$C$999,$W1090)</f>
        <v>3.6758349891059594</v>
      </c>
      <c r="AR1090">
        <f>VLOOKUP(C1090&amp;A1090,Driver_elast!$A$2:$E$1161,5,FALSE)</f>
        <v>0.48916799999999999</v>
      </c>
      <c r="AS1090">
        <f t="shared" si="341"/>
        <v>0.48916799999999999</v>
      </c>
      <c r="AT1090">
        <f t="shared" si="342"/>
        <v>9.7833599999999993E-2</v>
      </c>
      <c r="AV1090" s="2" cm="1">
        <f t="array" ref="AV1090">TREND($AR1090:$AS1090,$AR$3:$AS$3,AV$1)</f>
        <v>0.48916799999999999</v>
      </c>
      <c r="AW1090" s="2" cm="1">
        <f t="array" ref="AW1090">TREND($AR1090:$AS1090,$AR$3:$AS$3,AW$1)</f>
        <v>0.48916799999999999</v>
      </c>
      <c r="AX1090" s="2" cm="1">
        <f t="array" ref="AX1090">TREND($AR1090:$AS1090,$AR$3:$AS$3,AX$1)</f>
        <v>0.48916799999999999</v>
      </c>
      <c r="AY1090" s="2" cm="1">
        <f t="array" ref="AY1090">TREND($AR1090:$AS1090,$AR$3:$AS$3,AY$1)</f>
        <v>0.48916799999999999</v>
      </c>
      <c r="AZ1090" s="2" cm="1">
        <f t="array" ref="AZ1090">TREND($AR1090:$AS1090,$AR$3:$AS$3,AZ$1)</f>
        <v>0.48916799999999999</v>
      </c>
      <c r="BA1090" s="2" cm="1">
        <f t="array" ref="BA1090">TREND($AR1090:$AS1090,$AR$3:$AS$3,BA$1)</f>
        <v>0.48916799999999999</v>
      </c>
      <c r="BB1090" s="2" cm="1">
        <f t="array" ref="BB1090">TREND($AR1090:$AS1090,$AR$3:$AS$3,BB$1)</f>
        <v>0.48916799999999999</v>
      </c>
      <c r="BC1090" s="2" cm="1">
        <f t="array" ref="BC1090">TREND($AR1090:$AS1090,$AR$3:$AS$3,BC$1)</f>
        <v>0.48916799999999999</v>
      </c>
      <c r="BD1090" s="2" cm="1">
        <f t="array" ref="BD1090">TREND($AR1090:$AS1090,$AR$3:$AS$3,BD$1)</f>
        <v>0.48916799999999999</v>
      </c>
      <c r="BE1090" s="2" cm="1">
        <f t="array" ref="BE1090">TREND($AR1090:$AS1090,$AR$3:$AS$3,BE$1)</f>
        <v>0.48916799999999999</v>
      </c>
      <c r="BF1090" s="20" cm="1">
        <f t="array" ref="BF1090">TREND($AS1090:$AT1090,$AS$3:$AT$3,BF$1)</f>
        <v>0.44025120000000229</v>
      </c>
      <c r="BG1090" s="20" cm="1">
        <f t="array" ref="BG1090">TREND($AS1090:$AT1090,$AS$3:$AT$3,BG$1)</f>
        <v>0.39133440000000164</v>
      </c>
      <c r="BH1090" s="20" cm="1">
        <f t="array" ref="BH1090">TREND($AS1090:$AT1090,$AS$3:$AT$3,BH$1)</f>
        <v>0.34241760000000099</v>
      </c>
      <c r="BI1090" s="20" cm="1">
        <f t="array" ref="BI1090">TREND($AS1090:$AT1090,$AS$3:$AT$3,BI$1)</f>
        <v>0.29350080000000034</v>
      </c>
      <c r="BJ1090" s="20" cm="1">
        <f t="array" ref="BJ1090">TREND($AS1090:$AT1090,$AS$3:$AT$3,BJ$1)</f>
        <v>0.24458399999999969</v>
      </c>
      <c r="BK1090" s="20" cm="1">
        <f t="array" ref="BK1090">TREND($AS1090:$AT1090,$AS$3:$AT$3,BK$1)</f>
        <v>0.19566720000000259</v>
      </c>
      <c r="BL1090" s="20" cm="1">
        <f t="array" ref="BL1090">TREND($AS1090:$AT1090,$AS$3:$AT$3,BL$1)</f>
        <v>0.14675040000000195</v>
      </c>
      <c r="BM1090" s="20" cm="1">
        <f t="array" ref="BM1090">TREND($AS1090:$AT1090,$AS$3:$AT$3,BM$1)</f>
        <v>9.7833600000001297E-2</v>
      </c>
    </row>
    <row r="1091" spans="1:65" x14ac:dyDescent="0.35">
      <c r="A1091" t="str">
        <f>IF(BYDem!B1089="","\I:",BYDem!B1089)</f>
        <v>UK</v>
      </c>
      <c r="B1091" t="str">
        <f>BYDem!E1089</f>
        <v>CSC</v>
      </c>
      <c r="C1091" t="str">
        <f t="shared" si="343"/>
        <v>CSC</v>
      </c>
      <c r="D1091" s="4">
        <f>SUMIFS(BYDem!$M$2:$M$2000,BYDem!$B$2:$B$2000,Demands!$A1091,BYDem!$E$2:$E$2000,Demands!$B1091)</f>
        <v>99.923600045683699</v>
      </c>
      <c r="E1091" s="4">
        <f t="shared" si="324"/>
        <v>99.055209904233166</v>
      </c>
      <c r="F1091" s="4">
        <f t="shared" si="325"/>
        <v>121.46894463604772</v>
      </c>
      <c r="G1091" s="4">
        <f t="shared" si="326"/>
        <v>136.32708870802952</v>
      </c>
      <c r="H1091" s="4">
        <f t="shared" si="327"/>
        <v>152.99350345006837</v>
      </c>
      <c r="I1091" s="4">
        <f t="shared" si="328"/>
        <v>172.28318260328894</v>
      </c>
      <c r="J1091" s="4">
        <f t="shared" si="329"/>
        <v>193.59509081447257</v>
      </c>
      <c r="K1091" s="4">
        <f t="shared" si="330"/>
        <v>215.60772265272101</v>
      </c>
      <c r="L1091" s="4">
        <f t="shared" si="331"/>
        <v>237.68084212445123</v>
      </c>
      <c r="M1091" s="4">
        <f t="shared" si="332"/>
        <v>259.8921053540904</v>
      </c>
      <c r="N1091" s="4">
        <f t="shared" si="333"/>
        <v>280.87605001426107</v>
      </c>
      <c r="O1091" s="4">
        <f t="shared" si="334"/>
        <v>299.47044299795544</v>
      </c>
      <c r="P1091" s="4">
        <f t="shared" si="335"/>
        <v>315.23230216241768</v>
      </c>
      <c r="Q1091" s="4">
        <f t="shared" si="336"/>
        <v>328.03648946642329</v>
      </c>
      <c r="R1091" s="4">
        <f t="shared" si="337"/>
        <v>338.03362357503778</v>
      </c>
      <c r="S1091" s="4">
        <f t="shared" si="338"/>
        <v>345.48764388369955</v>
      </c>
      <c r="T1091" s="4">
        <f t="shared" si="339"/>
        <v>350.65484723855155</v>
      </c>
      <c r="U1091" s="4">
        <f t="shared" si="340"/>
        <v>353.76678952289586</v>
      </c>
      <c r="W1091" s="5" t="str">
        <f>VLOOKUP(C1091&amp;A1091,Driver_elast!$A$2:$D$1161,4,FALSE)</f>
        <v>GDP</v>
      </c>
      <c r="X1091" s="5">
        <v>1</v>
      </c>
      <c r="Y1091" s="2">
        <f>SUMIFS('Growth rates'!D$4:D$999,'Growth rates'!$B$4:$B$999,Demands!$A1091,'Growth rates'!$C$4:$C$999,$W1091)</f>
        <v>1</v>
      </c>
      <c r="Z1091" s="2">
        <f>SUMIFS('Growth rates'!E$4:E$999,'Growth rates'!$B$4:$B$999,Demands!$A1091,'Growth rates'!$C$4:$C$999,$W1091)</f>
        <v>0.9941170302711172</v>
      </c>
      <c r="AA1091" s="2">
        <f>SUMIFS('Growth rates'!F$4:F$999,'Growth rates'!$B$4:$B$999,Demands!$A1091,'Growth rates'!$C$4:$C$999,$W1091)</f>
        <v>1.152798456165864</v>
      </c>
      <c r="AB1091" s="2">
        <f>SUMIFS('Growth rates'!G$4:G$999,'Growth rates'!$B$4:$B$999,Demands!$A1091,'Growth rates'!$C$4:$C$999,$W1091)</f>
        <v>1.256641165854133</v>
      </c>
      <c r="AC1091" s="2">
        <f>SUMIFS('Growth rates'!H$4:H$999,'Growth rates'!$B$4:$B$999,Demands!$A1091,'Growth rates'!$C$4:$C$999,$W1091)</f>
        <v>1.3749739887019441</v>
      </c>
      <c r="AD1091" s="2">
        <f>SUMIFS('Growth rates'!I$4:I$999,'Growth rates'!$B$4:$B$999,Demands!$A1091,'Growth rates'!$C$4:$C$999,$W1091)</f>
        <v>1.5149355960879929</v>
      </c>
      <c r="AE1091" s="2">
        <f>SUMIFS('Growth rates'!J$4:J$999,'Growth rates'!$B$4:$B$999,Demands!$A1091,'Growth rates'!$C$4:$C$999,$W1091)</f>
        <v>1.6738902007541701</v>
      </c>
      <c r="AF1091" s="2">
        <f>SUMIFS('Growth rates'!K$4:K$999,'Growth rates'!$B$4:$B$999,Demands!$A1091,'Growth rates'!$C$4:$C$999,$W1091)</f>
        <v>1.8439315321787511</v>
      </c>
      <c r="AG1091" s="2">
        <f>SUMIFS('Growth rates'!L$4:L$999,'Growth rates'!$B$4:$B$999,Demands!$A1091,'Growth rates'!$C$4:$C$999,$W1091)</f>
        <v>2.0220790808693891</v>
      </c>
      <c r="AH1091" s="2">
        <f>SUMIFS('Growth rates'!M$4:M$999,'Growth rates'!$B$4:$B$999,Demands!$A1091,'Growth rates'!$C$4:$C$999,$W1091)</f>
        <v>2.2110422734216106</v>
      </c>
      <c r="AI1091" s="2">
        <f>SUMIFS('Growth rates'!N$4:N$999,'Growth rates'!$B$4:$B$999,Demands!$A1091,'Growth rates'!$C$4:$C$999,$W1091)</f>
        <v>2.4093997531045477</v>
      </c>
      <c r="AJ1091" s="2">
        <f>SUMIFS('Growth rates'!O$4:O$999,'Growth rates'!$B$4:$B$999,Demands!$A1091,'Growth rates'!$C$4:$C$999,$W1091)</f>
        <v>2.6087818553778068</v>
      </c>
      <c r="AK1091" s="2">
        <f>SUMIFS('Growth rates'!P$4:P$999,'Growth rates'!$B$4:$B$999,Demands!$A1091,'Growth rates'!$C$4:$C$999,$W1091)</f>
        <v>2.8049340641311291</v>
      </c>
      <c r="AL1091" s="2">
        <f>SUMIFS('Growth rates'!Q$4:Q$999,'Growth rates'!$B$4:$B$999,Demands!$A1091,'Growth rates'!$C$4:$C$999,$W1091)</f>
        <v>2.9948199614315909</v>
      </c>
      <c r="AM1091" s="2">
        <f>SUMIFS('Growth rates'!R$4:R$999,'Growth rates'!$B$4:$B$999,Demands!$A1091,'Growth rates'!$C$4:$C$999,$W1091)</f>
        <v>3.1773582932756268</v>
      </c>
      <c r="AN1091" s="2">
        <f>SUMIFS('Growth rates'!S$4:S$999,'Growth rates'!$B$4:$B$999,Demands!$A1091,'Growth rates'!$C$4:$C$999,$W1091)</f>
        <v>3.352519073107886</v>
      </c>
      <c r="AO1091" s="2">
        <f>SUMIFS('Growth rates'!T$4:T$999,'Growth rates'!$B$4:$B$999,Demands!$A1091,'Growth rates'!$C$4:$C$999,$W1091)</f>
        <v>3.5196562400316678</v>
      </c>
      <c r="AP1091" s="2">
        <f>SUMIFS('Growth rates'!U$4:U$999,'Growth rates'!$B$4:$B$999,Demands!$A1091,'Growth rates'!$C$4:$C$999,$W1091)</f>
        <v>3.6758349891059594</v>
      </c>
      <c r="AR1091">
        <f>VLOOKUP(C1091&amp;A1091,Driver_elast!$A$2:$E$1161,5,FALSE)</f>
        <v>1.489168</v>
      </c>
      <c r="AS1091">
        <f t="shared" si="341"/>
        <v>1</v>
      </c>
      <c r="AT1091">
        <f t="shared" si="342"/>
        <v>0.2</v>
      </c>
      <c r="AV1091" s="2" cm="1">
        <f t="array" ref="AV1091">TREND($AR1091:$AS1091,$AR$3:$AS$3,AV$1)</f>
        <v>1.4891679999999994</v>
      </c>
      <c r="AW1091" s="2" cm="1">
        <f t="array" ref="AW1091">TREND($AR1091:$AS1091,$AR$3:$AS$3,AW$1)</f>
        <v>1.4772370731707305</v>
      </c>
      <c r="AX1091" s="2" cm="1">
        <f t="array" ref="AX1091">TREND($AR1091:$AS1091,$AR$3:$AS$3,AX$1)</f>
        <v>1.4175824390243896</v>
      </c>
      <c r="AY1091" s="2" cm="1">
        <f t="array" ref="AY1091">TREND($AR1091:$AS1091,$AR$3:$AS$3,AY$1)</f>
        <v>1.3579278048780488</v>
      </c>
      <c r="AZ1091" s="2" cm="1">
        <f t="array" ref="AZ1091">TREND($AR1091:$AS1091,$AR$3:$AS$3,AZ$1)</f>
        <v>1.2982731707317079</v>
      </c>
      <c r="BA1091" s="2" cm="1">
        <f t="array" ref="BA1091">TREND($AR1091:$AS1091,$AR$3:$AS$3,BA$1)</f>
        <v>1.238618536585367</v>
      </c>
      <c r="BB1091" s="2" cm="1">
        <f t="array" ref="BB1091">TREND($AR1091:$AS1091,$AR$3:$AS$3,BB$1)</f>
        <v>1.1789639024390262</v>
      </c>
      <c r="BC1091" s="2" cm="1">
        <f t="array" ref="BC1091">TREND($AR1091:$AS1091,$AR$3:$AS$3,BC$1)</f>
        <v>1.1193092682926817</v>
      </c>
      <c r="BD1091" s="2" cm="1">
        <f t="array" ref="BD1091">TREND($AR1091:$AS1091,$AR$3:$AS$3,BD$1)</f>
        <v>1.0596546341463409</v>
      </c>
      <c r="BE1091" s="2" cm="1">
        <f t="array" ref="BE1091">TREND($AR1091:$AS1091,$AR$3:$AS$3,BE$1)</f>
        <v>1</v>
      </c>
      <c r="BF1091" s="20" cm="1">
        <f t="array" ref="BF1091">TREND($AS1091:$AT1091,$AS$3:$AT$3,BF$1)</f>
        <v>0.90000000000000568</v>
      </c>
      <c r="BG1091" s="20" cm="1">
        <f t="array" ref="BG1091">TREND($AS1091:$AT1091,$AS$3:$AT$3,BG$1)</f>
        <v>0.80000000000000426</v>
      </c>
      <c r="BH1091" s="20" cm="1">
        <f t="array" ref="BH1091">TREND($AS1091:$AT1091,$AS$3:$AT$3,BH$1)</f>
        <v>0.70000000000000284</v>
      </c>
      <c r="BI1091" s="20" cm="1">
        <f t="array" ref="BI1091">TREND($AS1091:$AT1091,$AS$3:$AT$3,BI$1)</f>
        <v>0.60000000000000142</v>
      </c>
      <c r="BJ1091" s="20" cm="1">
        <f t="array" ref="BJ1091">TREND($AS1091:$AT1091,$AS$3:$AT$3,BJ$1)</f>
        <v>0.5</v>
      </c>
      <c r="BK1091" s="20" cm="1">
        <f t="array" ref="BK1091">TREND($AS1091:$AT1091,$AS$3:$AT$3,BK$1)</f>
        <v>0.40000000000000568</v>
      </c>
      <c r="BL1091" s="20" cm="1">
        <f t="array" ref="BL1091">TREND($AS1091:$AT1091,$AS$3:$AT$3,BL$1)</f>
        <v>0.30000000000000426</v>
      </c>
      <c r="BM1091" s="20" cm="1">
        <f t="array" ref="BM1091">TREND($AS1091:$AT1091,$AS$3:$AT$3,BM$1)</f>
        <v>0.20000000000000284</v>
      </c>
    </row>
    <row r="1092" spans="1:65" x14ac:dyDescent="0.35">
      <c r="A1092" t="str">
        <f>IF(BYDem!B1090="","\I:",BYDem!B1090)</f>
        <v>UK</v>
      </c>
      <c r="B1092" t="str">
        <f>BYDem!E1090</f>
        <v>CSH</v>
      </c>
      <c r="C1092" t="str">
        <f t="shared" si="343"/>
        <v>CSH</v>
      </c>
      <c r="D1092" s="4">
        <f>SUMIFS(BYDem!$M$2:$M$2000,BYDem!$B$2:$B$2000,Demands!$A1092,BYDem!$E$2:$E$2000,Demands!$B1092)</f>
        <v>200.75092082340601</v>
      </c>
      <c r="E1092" s="4">
        <f t="shared" ref="E1092:E1155" si="344">(1+(Z1092-Y1092)/Y1092*AW1092)*D1092</f>
        <v>200.75092082340601</v>
      </c>
      <c r="F1092" s="4">
        <f t="shared" ref="F1092:F1155" si="345">(1+(AA1092-Z1092)/Z1092*AX1092)*E1092</f>
        <v>200.75092082340601</v>
      </c>
      <c r="G1092" s="4">
        <f t="shared" ref="G1092:G1155" si="346">(1+(AB1092-AA1092)/AA1092*AY1092)*F1092</f>
        <v>200.75092082340601</v>
      </c>
      <c r="H1092" s="4">
        <f t="shared" ref="H1092:H1155" si="347">(1+(AC1092-AB1092)/AB1092*AZ1092)*G1092</f>
        <v>200.75092082340601</v>
      </c>
      <c r="I1092" s="4">
        <f t="shared" ref="I1092:I1155" si="348">(1+(AD1092-AC1092)/AC1092*BA1092)*H1092</f>
        <v>200.75092082340601</v>
      </c>
      <c r="J1092" s="4">
        <f t="shared" ref="J1092:J1155" si="349">(1+(AE1092-AD1092)/AD1092*BB1092)*I1092</f>
        <v>200.75092082340601</v>
      </c>
      <c r="K1092" s="4">
        <f t="shared" ref="K1092:K1155" si="350">(1+(AF1092-AE1092)/AE1092*BC1092)*J1092</f>
        <v>200.75092082340601</v>
      </c>
      <c r="L1092" s="4">
        <f t="shared" ref="L1092:L1155" si="351">(1+(AG1092-AF1092)/AF1092*BD1092)*K1092</f>
        <v>200.75092082340601</v>
      </c>
      <c r="M1092" s="4">
        <f t="shared" ref="M1092:M1155" si="352">(1+(AH1092-AG1092)/AG1092*BE1092)*L1092</f>
        <v>200.75092082340601</v>
      </c>
      <c r="N1092" s="4">
        <f t="shared" ref="N1092:N1155" si="353">(1+(AI1092-AH1092)/AH1092*BF1092)*M1092</f>
        <v>200.75092082340601</v>
      </c>
      <c r="O1092" s="4">
        <f t="shared" ref="O1092:O1155" si="354">(1+(AJ1092-AI1092)/AI1092*BG1092)*N1092</f>
        <v>200.75092082340601</v>
      </c>
      <c r="P1092" s="4">
        <f t="shared" ref="P1092:P1155" si="355">(1+(AK1092-AJ1092)/AJ1092*BH1092)*O1092</f>
        <v>200.75092082340601</v>
      </c>
      <c r="Q1092" s="4">
        <f t="shared" ref="Q1092:Q1155" si="356">(1+(AL1092-AK1092)/AK1092*BI1092)*P1092</f>
        <v>200.75092082340601</v>
      </c>
      <c r="R1092" s="4">
        <f t="shared" ref="R1092:R1155" si="357">(1+(AM1092-AL1092)/AL1092*BJ1092)*Q1092</f>
        <v>200.75092082340601</v>
      </c>
      <c r="S1092" s="4">
        <f t="shared" ref="S1092:S1155" si="358">(1+(AN1092-AM1092)/AM1092*BK1092)*R1092</f>
        <v>200.75092082340601</v>
      </c>
      <c r="T1092" s="4">
        <f t="shared" ref="T1092:T1155" si="359">(1+(AO1092-AN1092)/AN1092*BL1092)*S1092</f>
        <v>200.75092082340601</v>
      </c>
      <c r="U1092" s="4">
        <f t="shared" ref="U1092:U1155" si="360">(1+(AP1092-AO1092)/AO1092*BM1092)*T1092</f>
        <v>200.75092082340601</v>
      </c>
      <c r="W1092" s="5" t="str">
        <f>VLOOKUP(C1092&amp;A1092,Driver_elast!$A$2:$D$1161,4,FALSE)</f>
        <v>GDPSER</v>
      </c>
      <c r="X1092" s="5">
        <v>1</v>
      </c>
      <c r="Y1092" s="2">
        <f>SUMIFS('Growth rates'!D$4:D$999,'Growth rates'!$B$4:$B$999,Demands!$A1092,'Growth rates'!$C$4:$C$999,$W1092)</f>
        <v>1</v>
      </c>
      <c r="Z1092" s="2">
        <f>SUMIFS('Growth rates'!E$4:E$999,'Growth rates'!$B$4:$B$999,Demands!$A1092,'Growth rates'!$C$4:$C$999,$W1092)</f>
        <v>0.99314839621829298</v>
      </c>
      <c r="AA1092" s="2">
        <f>SUMIFS('Growth rates'!F$4:F$999,'Growth rates'!$B$4:$B$999,Demands!$A1092,'Growth rates'!$C$4:$C$999,$W1092)</f>
        <v>1.1441315557381007</v>
      </c>
      <c r="AB1092" s="2">
        <f>SUMIFS('Growth rates'!G$4:G$999,'Growth rates'!$B$4:$B$999,Demands!$A1092,'Growth rates'!$C$4:$C$999,$W1092)</f>
        <v>1.2366749231983951</v>
      </c>
      <c r="AC1092" s="2">
        <f>SUMIFS('Growth rates'!H$4:H$999,'Growth rates'!$B$4:$B$999,Demands!$A1092,'Growth rates'!$C$4:$C$999,$W1092)</f>
        <v>1.3418064120878486</v>
      </c>
      <c r="AD1092" s="2">
        <f>SUMIFS('Growth rates'!I$4:I$999,'Growth rates'!$B$4:$B$999,Demands!$A1092,'Growth rates'!$C$4:$C$999,$W1092)</f>
        <v>1.4658685270392575</v>
      </c>
      <c r="AE1092" s="2">
        <f>SUMIFS('Growth rates'!J$4:J$999,'Growth rates'!$B$4:$B$999,Demands!$A1092,'Growth rates'!$C$4:$C$999,$W1092)</f>
        <v>1.6056137974509908</v>
      </c>
      <c r="AF1092" s="2">
        <f>SUMIFS('Growth rates'!K$4:K$999,'Growth rates'!$B$4:$B$999,Demands!$A1092,'Growth rates'!$C$4:$C$999,$W1092)</f>
        <v>1.7528124035300507</v>
      </c>
      <c r="AG1092" s="2">
        <f>SUMIFS('Growth rates'!L$4:L$999,'Growth rates'!$B$4:$B$999,Demands!$A1092,'Growth rates'!$C$4:$C$999,$W1092)</f>
        <v>1.9039791605075773</v>
      </c>
      <c r="AH1092" s="2">
        <f>SUMIFS('Growth rates'!M$4:M$999,'Growth rates'!$B$4:$B$999,Demands!$A1092,'Growth rates'!$C$4:$C$999,$W1092)</f>
        <v>2.0612110980978811</v>
      </c>
      <c r="AI1092" s="2">
        <f>SUMIFS('Growth rates'!N$4:N$999,'Growth rates'!$B$4:$B$999,Demands!$A1092,'Growth rates'!$C$4:$C$999,$W1092)</f>
        <v>2.2227684597885671</v>
      </c>
      <c r="AJ1092" s="2">
        <f>SUMIFS('Growth rates'!O$4:O$999,'Growth rates'!$B$4:$B$999,Demands!$A1092,'Growth rates'!$C$4:$C$999,$W1092)</f>
        <v>2.3804346828963872</v>
      </c>
      <c r="AK1092" s="2">
        <f>SUMIFS('Growth rates'!P$4:P$999,'Growth rates'!$B$4:$B$999,Demands!$A1092,'Growth rates'!$C$4:$C$999,$W1092)</f>
        <v>2.5302373488093024</v>
      </c>
      <c r="AL1092" s="2">
        <f>SUMIFS('Growth rates'!Q$4:Q$999,'Growth rates'!$B$4:$B$999,Demands!$A1092,'Growth rates'!$C$4:$C$999,$W1092)</f>
        <v>2.6693494961903235</v>
      </c>
      <c r="AM1092" s="2">
        <f>SUMIFS('Growth rates'!R$4:R$999,'Growth rates'!$B$4:$B$999,Demands!$A1092,'Growth rates'!$C$4:$C$999,$W1092)</f>
        <v>2.7968183191966367</v>
      </c>
      <c r="AN1092" s="2">
        <f>SUMIFS('Growth rates'!S$4:S$999,'Growth rates'!$B$4:$B$999,Demands!$A1092,'Growth rates'!$C$4:$C$999,$W1092)</f>
        <v>2.9127009089630258</v>
      </c>
      <c r="AO1092" s="2">
        <f>SUMIFS('Growth rates'!T$4:T$999,'Growth rates'!$B$4:$B$999,Demands!$A1092,'Growth rates'!$C$4:$C$999,$W1092)</f>
        <v>3.0166170780753698</v>
      </c>
      <c r="AP1092" s="2">
        <f>SUMIFS('Growth rates'!U$4:U$999,'Growth rates'!$B$4:$B$999,Demands!$A1092,'Growth rates'!$C$4:$C$999,$W1092)</f>
        <v>3.1061837079749712</v>
      </c>
      <c r="AR1092">
        <f>VLOOKUP(C1092&amp;A1092,Driver_elast!$A$2:$E$1161,5,FALSE)</f>
        <v>0</v>
      </c>
      <c r="AS1092">
        <f t="shared" si="341"/>
        <v>0</v>
      </c>
      <c r="AT1092">
        <f t="shared" si="342"/>
        <v>0</v>
      </c>
      <c r="AV1092" s="2" cm="1">
        <f t="array" ref="AV1092">TREND($AR1092:$AS1092,$AR$3:$AS$3,AV$1)</f>
        <v>0</v>
      </c>
      <c r="AW1092" s="2" cm="1">
        <f t="array" ref="AW1092">TREND($AR1092:$AS1092,$AR$3:$AS$3,AW$1)</f>
        <v>0</v>
      </c>
      <c r="AX1092" s="2" cm="1">
        <f t="array" ref="AX1092">TREND($AR1092:$AS1092,$AR$3:$AS$3,AX$1)</f>
        <v>0</v>
      </c>
      <c r="AY1092" s="2" cm="1">
        <f t="array" ref="AY1092">TREND($AR1092:$AS1092,$AR$3:$AS$3,AY$1)</f>
        <v>0</v>
      </c>
      <c r="AZ1092" s="2" cm="1">
        <f t="array" ref="AZ1092">TREND($AR1092:$AS1092,$AR$3:$AS$3,AZ$1)</f>
        <v>0</v>
      </c>
      <c r="BA1092" s="2" cm="1">
        <f t="array" ref="BA1092">TREND($AR1092:$AS1092,$AR$3:$AS$3,BA$1)</f>
        <v>0</v>
      </c>
      <c r="BB1092" s="2" cm="1">
        <f t="array" ref="BB1092">TREND($AR1092:$AS1092,$AR$3:$AS$3,BB$1)</f>
        <v>0</v>
      </c>
      <c r="BC1092" s="2" cm="1">
        <f t="array" ref="BC1092">TREND($AR1092:$AS1092,$AR$3:$AS$3,BC$1)</f>
        <v>0</v>
      </c>
      <c r="BD1092" s="2" cm="1">
        <f t="array" ref="BD1092">TREND($AR1092:$AS1092,$AR$3:$AS$3,BD$1)</f>
        <v>0</v>
      </c>
      <c r="BE1092" s="2" cm="1">
        <f t="array" ref="BE1092">TREND($AR1092:$AS1092,$AR$3:$AS$3,BE$1)</f>
        <v>0</v>
      </c>
      <c r="BF1092" s="20" cm="1">
        <f t="array" ref="BF1092">TREND($AS1092:$AT1092,$AS$3:$AT$3,BF$1)</f>
        <v>0</v>
      </c>
      <c r="BG1092" s="20" cm="1">
        <f t="array" ref="BG1092">TREND($AS1092:$AT1092,$AS$3:$AT$3,BG$1)</f>
        <v>0</v>
      </c>
      <c r="BH1092" s="20" cm="1">
        <f t="array" ref="BH1092">TREND($AS1092:$AT1092,$AS$3:$AT$3,BH$1)</f>
        <v>0</v>
      </c>
      <c r="BI1092" s="20" cm="1">
        <f t="array" ref="BI1092">TREND($AS1092:$AT1092,$AS$3:$AT$3,BI$1)</f>
        <v>0</v>
      </c>
      <c r="BJ1092" s="20" cm="1">
        <f t="array" ref="BJ1092">TREND($AS1092:$AT1092,$AS$3:$AT$3,BJ$1)</f>
        <v>0</v>
      </c>
      <c r="BK1092" s="20" cm="1">
        <f t="array" ref="BK1092">TREND($AS1092:$AT1092,$AS$3:$AT$3,BK$1)</f>
        <v>0</v>
      </c>
      <c r="BL1092" s="20" cm="1">
        <f t="array" ref="BL1092">TREND($AS1092:$AT1092,$AS$3:$AT$3,BL$1)</f>
        <v>0</v>
      </c>
      <c r="BM1092" s="20" cm="1">
        <f t="array" ref="BM1092">TREND($AS1092:$AT1092,$AS$3:$AT$3,BM$1)</f>
        <v>0</v>
      </c>
    </row>
    <row r="1093" spans="1:65" x14ac:dyDescent="0.35">
      <c r="A1093" t="str">
        <f>IF(BYDem!B1091="","\I:",BYDem!B1091)</f>
        <v>UK</v>
      </c>
      <c r="B1093" t="str">
        <f>BYDem!E1091</f>
        <v>ICH</v>
      </c>
      <c r="C1093" t="str">
        <f t="shared" si="343"/>
        <v>ICH</v>
      </c>
      <c r="D1093" s="4">
        <f>SUMIFS(BYDem!$M$2:$M$2000,BYDem!$B$2:$B$2000,Demands!$A1093,BYDem!$E$2:$E$2000,Demands!$B1093)</f>
        <v>137.586250970306</v>
      </c>
      <c r="E1093" s="4">
        <f t="shared" si="344"/>
        <v>137.586250970306</v>
      </c>
      <c r="F1093" s="4">
        <f t="shared" si="345"/>
        <v>137.586250970306</v>
      </c>
      <c r="G1093" s="4">
        <f t="shared" si="346"/>
        <v>137.586250970306</v>
      </c>
      <c r="H1093" s="4">
        <f t="shared" si="347"/>
        <v>137.586250970306</v>
      </c>
      <c r="I1093" s="4">
        <f t="shared" si="348"/>
        <v>137.586250970306</v>
      </c>
      <c r="J1093" s="4">
        <f t="shared" si="349"/>
        <v>137.586250970306</v>
      </c>
      <c r="K1093" s="4">
        <f t="shared" si="350"/>
        <v>137.586250970306</v>
      </c>
      <c r="L1093" s="4">
        <f t="shared" si="351"/>
        <v>137.586250970306</v>
      </c>
      <c r="M1093" s="4">
        <f t="shared" si="352"/>
        <v>137.586250970306</v>
      </c>
      <c r="N1093" s="4">
        <f t="shared" si="353"/>
        <v>137.586250970306</v>
      </c>
      <c r="O1093" s="4">
        <f t="shared" si="354"/>
        <v>137.586250970306</v>
      </c>
      <c r="P1093" s="4">
        <f t="shared" si="355"/>
        <v>137.586250970306</v>
      </c>
      <c r="Q1093" s="4">
        <f t="shared" si="356"/>
        <v>137.586250970306</v>
      </c>
      <c r="R1093" s="4">
        <f t="shared" si="357"/>
        <v>137.586250970306</v>
      </c>
      <c r="S1093" s="4">
        <f t="shared" si="358"/>
        <v>137.586250970306</v>
      </c>
      <c r="T1093" s="4">
        <f t="shared" si="359"/>
        <v>137.586250970306</v>
      </c>
      <c r="U1093" s="4">
        <f t="shared" si="360"/>
        <v>137.586250970306</v>
      </c>
      <c r="W1093" s="5" t="str">
        <f>VLOOKUP(C1093&amp;A1093,Driver_elast!$A$2:$D$1161,4,FALSE)</f>
        <v>GDP</v>
      </c>
      <c r="X1093" s="5">
        <v>1</v>
      </c>
      <c r="Y1093" s="2">
        <f>SUMIFS('Growth rates'!D$4:D$999,'Growth rates'!$B$4:$B$999,Demands!$A1093,'Growth rates'!$C$4:$C$999,$W1093)</f>
        <v>1</v>
      </c>
      <c r="Z1093" s="2">
        <f>SUMIFS('Growth rates'!E$4:E$999,'Growth rates'!$B$4:$B$999,Demands!$A1093,'Growth rates'!$C$4:$C$999,$W1093)</f>
        <v>0.9941170302711172</v>
      </c>
      <c r="AA1093" s="2">
        <f>SUMIFS('Growth rates'!F$4:F$999,'Growth rates'!$B$4:$B$999,Demands!$A1093,'Growth rates'!$C$4:$C$999,$W1093)</f>
        <v>1.152798456165864</v>
      </c>
      <c r="AB1093" s="2">
        <f>SUMIFS('Growth rates'!G$4:G$999,'Growth rates'!$B$4:$B$999,Demands!$A1093,'Growth rates'!$C$4:$C$999,$W1093)</f>
        <v>1.256641165854133</v>
      </c>
      <c r="AC1093" s="2">
        <f>SUMIFS('Growth rates'!H$4:H$999,'Growth rates'!$B$4:$B$999,Demands!$A1093,'Growth rates'!$C$4:$C$999,$W1093)</f>
        <v>1.3749739887019441</v>
      </c>
      <c r="AD1093" s="2">
        <f>SUMIFS('Growth rates'!I$4:I$999,'Growth rates'!$B$4:$B$999,Demands!$A1093,'Growth rates'!$C$4:$C$999,$W1093)</f>
        <v>1.5149355960879929</v>
      </c>
      <c r="AE1093" s="2">
        <f>SUMIFS('Growth rates'!J$4:J$999,'Growth rates'!$B$4:$B$999,Demands!$A1093,'Growth rates'!$C$4:$C$999,$W1093)</f>
        <v>1.6738902007541701</v>
      </c>
      <c r="AF1093" s="2">
        <f>SUMIFS('Growth rates'!K$4:K$999,'Growth rates'!$B$4:$B$999,Demands!$A1093,'Growth rates'!$C$4:$C$999,$W1093)</f>
        <v>1.8439315321787511</v>
      </c>
      <c r="AG1093" s="2">
        <f>SUMIFS('Growth rates'!L$4:L$999,'Growth rates'!$B$4:$B$999,Demands!$A1093,'Growth rates'!$C$4:$C$999,$W1093)</f>
        <v>2.0220790808693891</v>
      </c>
      <c r="AH1093" s="2">
        <f>SUMIFS('Growth rates'!M$4:M$999,'Growth rates'!$B$4:$B$999,Demands!$A1093,'Growth rates'!$C$4:$C$999,$W1093)</f>
        <v>2.2110422734216106</v>
      </c>
      <c r="AI1093" s="2">
        <f>SUMIFS('Growth rates'!N$4:N$999,'Growth rates'!$B$4:$B$999,Demands!$A1093,'Growth rates'!$C$4:$C$999,$W1093)</f>
        <v>2.4093997531045477</v>
      </c>
      <c r="AJ1093" s="2">
        <f>SUMIFS('Growth rates'!O$4:O$999,'Growth rates'!$B$4:$B$999,Demands!$A1093,'Growth rates'!$C$4:$C$999,$W1093)</f>
        <v>2.6087818553778068</v>
      </c>
      <c r="AK1093" s="2">
        <f>SUMIFS('Growth rates'!P$4:P$999,'Growth rates'!$B$4:$B$999,Demands!$A1093,'Growth rates'!$C$4:$C$999,$W1093)</f>
        <v>2.8049340641311291</v>
      </c>
      <c r="AL1093" s="2">
        <f>SUMIFS('Growth rates'!Q$4:Q$999,'Growth rates'!$B$4:$B$999,Demands!$A1093,'Growth rates'!$C$4:$C$999,$W1093)</f>
        <v>2.9948199614315909</v>
      </c>
      <c r="AM1093" s="2">
        <f>SUMIFS('Growth rates'!R$4:R$999,'Growth rates'!$B$4:$B$999,Demands!$A1093,'Growth rates'!$C$4:$C$999,$W1093)</f>
        <v>3.1773582932756268</v>
      </c>
      <c r="AN1093" s="2">
        <f>SUMIFS('Growth rates'!S$4:S$999,'Growth rates'!$B$4:$B$999,Demands!$A1093,'Growth rates'!$C$4:$C$999,$W1093)</f>
        <v>3.352519073107886</v>
      </c>
      <c r="AO1093" s="2">
        <f>SUMIFS('Growth rates'!T$4:T$999,'Growth rates'!$B$4:$B$999,Demands!$A1093,'Growth rates'!$C$4:$C$999,$W1093)</f>
        <v>3.5196562400316678</v>
      </c>
      <c r="AP1093" s="2">
        <f>SUMIFS('Growth rates'!U$4:U$999,'Growth rates'!$B$4:$B$999,Demands!$A1093,'Growth rates'!$C$4:$C$999,$W1093)</f>
        <v>3.6758349891059594</v>
      </c>
      <c r="AR1093">
        <f>VLOOKUP(C1093&amp;A1093,Driver_elast!$A$2:$E$1161,5,FALSE)</f>
        <v>0</v>
      </c>
      <c r="AS1093">
        <f t="shared" ref="AS1093:AS1156" si="361">IF(AND(LEFT(W1093,3)="GDP",AR1093&gt;1,X1093),1,AR1093)</f>
        <v>0</v>
      </c>
      <c r="AT1093">
        <f t="shared" ref="AT1093:AT1156" si="362">AS1093/$AT$1</f>
        <v>0</v>
      </c>
      <c r="AV1093" s="2" cm="1">
        <f t="array" ref="AV1093">TREND($AR1093:$AS1093,$AR$3:$AS$3,AV$1)</f>
        <v>0</v>
      </c>
      <c r="AW1093" s="2" cm="1">
        <f t="array" ref="AW1093">TREND($AR1093:$AS1093,$AR$3:$AS$3,AW$1)</f>
        <v>0</v>
      </c>
      <c r="AX1093" s="2" cm="1">
        <f t="array" ref="AX1093">TREND($AR1093:$AS1093,$AR$3:$AS$3,AX$1)</f>
        <v>0</v>
      </c>
      <c r="AY1093" s="2" cm="1">
        <f t="array" ref="AY1093">TREND($AR1093:$AS1093,$AR$3:$AS$3,AY$1)</f>
        <v>0</v>
      </c>
      <c r="AZ1093" s="2" cm="1">
        <f t="array" ref="AZ1093">TREND($AR1093:$AS1093,$AR$3:$AS$3,AZ$1)</f>
        <v>0</v>
      </c>
      <c r="BA1093" s="2" cm="1">
        <f t="array" ref="BA1093">TREND($AR1093:$AS1093,$AR$3:$AS$3,BA$1)</f>
        <v>0</v>
      </c>
      <c r="BB1093" s="2" cm="1">
        <f t="array" ref="BB1093">TREND($AR1093:$AS1093,$AR$3:$AS$3,BB$1)</f>
        <v>0</v>
      </c>
      <c r="BC1093" s="2" cm="1">
        <f t="array" ref="BC1093">TREND($AR1093:$AS1093,$AR$3:$AS$3,BC$1)</f>
        <v>0</v>
      </c>
      <c r="BD1093" s="2" cm="1">
        <f t="array" ref="BD1093">TREND($AR1093:$AS1093,$AR$3:$AS$3,BD$1)</f>
        <v>0</v>
      </c>
      <c r="BE1093" s="2" cm="1">
        <f t="array" ref="BE1093">TREND($AR1093:$AS1093,$AR$3:$AS$3,BE$1)</f>
        <v>0</v>
      </c>
      <c r="BF1093" s="20" cm="1">
        <f t="array" ref="BF1093">TREND($AS1093:$AT1093,$AS$3:$AT$3,BF$1)</f>
        <v>0</v>
      </c>
      <c r="BG1093" s="20" cm="1">
        <f t="array" ref="BG1093">TREND($AS1093:$AT1093,$AS$3:$AT$3,BG$1)</f>
        <v>0</v>
      </c>
      <c r="BH1093" s="20" cm="1">
        <f t="array" ref="BH1093">TREND($AS1093:$AT1093,$AS$3:$AT$3,BH$1)</f>
        <v>0</v>
      </c>
      <c r="BI1093" s="20" cm="1">
        <f t="array" ref="BI1093">TREND($AS1093:$AT1093,$AS$3:$AT$3,BI$1)</f>
        <v>0</v>
      </c>
      <c r="BJ1093" s="20" cm="1">
        <f t="array" ref="BJ1093">TREND($AS1093:$AT1093,$AS$3:$AT$3,BJ$1)</f>
        <v>0</v>
      </c>
      <c r="BK1093" s="20" cm="1">
        <f t="array" ref="BK1093">TREND($AS1093:$AT1093,$AS$3:$AT$3,BK$1)</f>
        <v>0</v>
      </c>
      <c r="BL1093" s="20" cm="1">
        <f t="array" ref="BL1093">TREND($AS1093:$AT1093,$AS$3:$AT$3,BL$1)</f>
        <v>0</v>
      </c>
      <c r="BM1093" s="20" cm="1">
        <f t="array" ref="BM1093">TREND($AS1093:$AT1093,$AS$3:$AT$3,BM$1)</f>
        <v>0</v>
      </c>
    </row>
    <row r="1094" spans="1:65" x14ac:dyDescent="0.35">
      <c r="A1094" t="str">
        <f>IF(BYDem!B1092="","\I:",BYDem!B1092)</f>
        <v>UK</v>
      </c>
      <c r="B1094" t="str">
        <f>BYDem!E1092</f>
        <v>ICH_Feedstock</v>
      </c>
      <c r="C1094" t="str">
        <f t="shared" si="343"/>
        <v>ICH_Feedstock</v>
      </c>
      <c r="D1094" s="4">
        <f>SUMIFS(BYDem!$M$2:$M$2000,BYDem!$B$2:$B$2000,Demands!$A1094,BYDem!$E$2:$E$2000,Demands!$B1094)</f>
        <v>294.67031669279999</v>
      </c>
      <c r="E1094" s="4">
        <f t="shared" si="344"/>
        <v>294.67031669279999</v>
      </c>
      <c r="F1094" s="4">
        <f t="shared" si="345"/>
        <v>294.67031669279999</v>
      </c>
      <c r="G1094" s="4">
        <f t="shared" si="346"/>
        <v>294.67031669279999</v>
      </c>
      <c r="H1094" s="4">
        <f t="shared" si="347"/>
        <v>294.67031669279999</v>
      </c>
      <c r="I1094" s="4">
        <f t="shared" si="348"/>
        <v>294.67031669279999</v>
      </c>
      <c r="J1094" s="4">
        <f t="shared" si="349"/>
        <v>294.67031669279999</v>
      </c>
      <c r="K1094" s="4">
        <f t="shared" si="350"/>
        <v>294.67031669279999</v>
      </c>
      <c r="L1094" s="4">
        <f t="shared" si="351"/>
        <v>294.67031669279999</v>
      </c>
      <c r="M1094" s="4">
        <f t="shared" si="352"/>
        <v>294.67031669279999</v>
      </c>
      <c r="N1094" s="4">
        <f t="shared" si="353"/>
        <v>294.67031669279999</v>
      </c>
      <c r="O1094" s="4">
        <f t="shared" si="354"/>
        <v>294.67031669279999</v>
      </c>
      <c r="P1094" s="4">
        <f t="shared" si="355"/>
        <v>294.67031669279999</v>
      </c>
      <c r="Q1094" s="4">
        <f t="shared" si="356"/>
        <v>294.67031669279999</v>
      </c>
      <c r="R1094" s="4">
        <f t="shared" si="357"/>
        <v>294.67031669279999</v>
      </c>
      <c r="S1094" s="4">
        <f t="shared" si="358"/>
        <v>294.67031669279999</v>
      </c>
      <c r="T1094" s="4">
        <f t="shared" si="359"/>
        <v>294.67031669279999</v>
      </c>
      <c r="U1094" s="4">
        <f t="shared" si="360"/>
        <v>294.67031669279999</v>
      </c>
      <c r="W1094" s="5" t="str">
        <f>VLOOKUP(C1094&amp;A1094,Driver_elast!$A$2:$D$1161,4,FALSE)</f>
        <v>GDP</v>
      </c>
      <c r="X1094" s="5">
        <v>1</v>
      </c>
      <c r="Y1094" s="2">
        <f>SUMIFS('Growth rates'!D$4:D$999,'Growth rates'!$B$4:$B$999,Demands!$A1094,'Growth rates'!$C$4:$C$999,$W1094)</f>
        <v>1</v>
      </c>
      <c r="Z1094" s="2">
        <f>SUMIFS('Growth rates'!E$4:E$999,'Growth rates'!$B$4:$B$999,Demands!$A1094,'Growth rates'!$C$4:$C$999,$W1094)</f>
        <v>0.9941170302711172</v>
      </c>
      <c r="AA1094" s="2">
        <f>SUMIFS('Growth rates'!F$4:F$999,'Growth rates'!$B$4:$B$999,Demands!$A1094,'Growth rates'!$C$4:$C$999,$W1094)</f>
        <v>1.152798456165864</v>
      </c>
      <c r="AB1094" s="2">
        <f>SUMIFS('Growth rates'!G$4:G$999,'Growth rates'!$B$4:$B$999,Demands!$A1094,'Growth rates'!$C$4:$C$999,$W1094)</f>
        <v>1.256641165854133</v>
      </c>
      <c r="AC1094" s="2">
        <f>SUMIFS('Growth rates'!H$4:H$999,'Growth rates'!$B$4:$B$999,Demands!$A1094,'Growth rates'!$C$4:$C$999,$W1094)</f>
        <v>1.3749739887019441</v>
      </c>
      <c r="AD1094" s="2">
        <f>SUMIFS('Growth rates'!I$4:I$999,'Growth rates'!$B$4:$B$999,Demands!$A1094,'Growth rates'!$C$4:$C$999,$W1094)</f>
        <v>1.5149355960879929</v>
      </c>
      <c r="AE1094" s="2">
        <f>SUMIFS('Growth rates'!J$4:J$999,'Growth rates'!$B$4:$B$999,Demands!$A1094,'Growth rates'!$C$4:$C$999,$W1094)</f>
        <v>1.6738902007541701</v>
      </c>
      <c r="AF1094" s="2">
        <f>SUMIFS('Growth rates'!K$4:K$999,'Growth rates'!$B$4:$B$999,Demands!$A1094,'Growth rates'!$C$4:$C$999,$W1094)</f>
        <v>1.8439315321787511</v>
      </c>
      <c r="AG1094" s="2">
        <f>SUMIFS('Growth rates'!L$4:L$999,'Growth rates'!$B$4:$B$999,Demands!$A1094,'Growth rates'!$C$4:$C$999,$W1094)</f>
        <v>2.0220790808693891</v>
      </c>
      <c r="AH1094" s="2">
        <f>SUMIFS('Growth rates'!M$4:M$999,'Growth rates'!$B$4:$B$999,Demands!$A1094,'Growth rates'!$C$4:$C$999,$W1094)</f>
        <v>2.2110422734216106</v>
      </c>
      <c r="AI1094" s="2">
        <f>SUMIFS('Growth rates'!N$4:N$999,'Growth rates'!$B$4:$B$999,Demands!$A1094,'Growth rates'!$C$4:$C$999,$W1094)</f>
        <v>2.4093997531045477</v>
      </c>
      <c r="AJ1094" s="2">
        <f>SUMIFS('Growth rates'!O$4:O$999,'Growth rates'!$B$4:$B$999,Demands!$A1094,'Growth rates'!$C$4:$C$999,$W1094)</f>
        <v>2.6087818553778068</v>
      </c>
      <c r="AK1094" s="2">
        <f>SUMIFS('Growth rates'!P$4:P$999,'Growth rates'!$B$4:$B$999,Demands!$A1094,'Growth rates'!$C$4:$C$999,$W1094)</f>
        <v>2.8049340641311291</v>
      </c>
      <c r="AL1094" s="2">
        <f>SUMIFS('Growth rates'!Q$4:Q$999,'Growth rates'!$B$4:$B$999,Demands!$A1094,'Growth rates'!$C$4:$C$999,$W1094)</f>
        <v>2.9948199614315909</v>
      </c>
      <c r="AM1094" s="2">
        <f>SUMIFS('Growth rates'!R$4:R$999,'Growth rates'!$B$4:$B$999,Demands!$A1094,'Growth rates'!$C$4:$C$999,$W1094)</f>
        <v>3.1773582932756268</v>
      </c>
      <c r="AN1094" s="2">
        <f>SUMIFS('Growth rates'!S$4:S$999,'Growth rates'!$B$4:$B$999,Demands!$A1094,'Growth rates'!$C$4:$C$999,$W1094)</f>
        <v>3.352519073107886</v>
      </c>
      <c r="AO1094" s="2">
        <f>SUMIFS('Growth rates'!T$4:T$999,'Growth rates'!$B$4:$B$999,Demands!$A1094,'Growth rates'!$C$4:$C$999,$W1094)</f>
        <v>3.5196562400316678</v>
      </c>
      <c r="AP1094" s="2">
        <f>SUMIFS('Growth rates'!U$4:U$999,'Growth rates'!$B$4:$B$999,Demands!$A1094,'Growth rates'!$C$4:$C$999,$W1094)</f>
        <v>3.6758349891059594</v>
      </c>
      <c r="AR1094">
        <f>VLOOKUP(C1094&amp;A1094,Driver_elast!$A$2:$E$1161,5,FALSE)</f>
        <v>0</v>
      </c>
      <c r="AS1094">
        <f t="shared" si="361"/>
        <v>0</v>
      </c>
      <c r="AT1094">
        <f t="shared" si="362"/>
        <v>0</v>
      </c>
      <c r="AV1094" s="2" cm="1">
        <f t="array" ref="AV1094">TREND($AR1094:$AS1094,$AR$3:$AS$3,AV$1)</f>
        <v>0</v>
      </c>
      <c r="AW1094" s="2" cm="1">
        <f t="array" ref="AW1094">TREND($AR1094:$AS1094,$AR$3:$AS$3,AW$1)</f>
        <v>0</v>
      </c>
      <c r="AX1094" s="2" cm="1">
        <f t="array" ref="AX1094">TREND($AR1094:$AS1094,$AR$3:$AS$3,AX$1)</f>
        <v>0</v>
      </c>
      <c r="AY1094" s="2" cm="1">
        <f t="array" ref="AY1094">TREND($AR1094:$AS1094,$AR$3:$AS$3,AY$1)</f>
        <v>0</v>
      </c>
      <c r="AZ1094" s="2" cm="1">
        <f t="array" ref="AZ1094">TREND($AR1094:$AS1094,$AR$3:$AS$3,AZ$1)</f>
        <v>0</v>
      </c>
      <c r="BA1094" s="2" cm="1">
        <f t="array" ref="BA1094">TREND($AR1094:$AS1094,$AR$3:$AS$3,BA$1)</f>
        <v>0</v>
      </c>
      <c r="BB1094" s="2" cm="1">
        <f t="array" ref="BB1094">TREND($AR1094:$AS1094,$AR$3:$AS$3,BB$1)</f>
        <v>0</v>
      </c>
      <c r="BC1094" s="2" cm="1">
        <f t="array" ref="BC1094">TREND($AR1094:$AS1094,$AR$3:$AS$3,BC$1)</f>
        <v>0</v>
      </c>
      <c r="BD1094" s="2" cm="1">
        <f t="array" ref="BD1094">TREND($AR1094:$AS1094,$AR$3:$AS$3,BD$1)</f>
        <v>0</v>
      </c>
      <c r="BE1094" s="2" cm="1">
        <f t="array" ref="BE1094">TREND($AR1094:$AS1094,$AR$3:$AS$3,BE$1)</f>
        <v>0</v>
      </c>
      <c r="BF1094" s="20" cm="1">
        <f t="array" ref="BF1094">TREND($AS1094:$AT1094,$AS$3:$AT$3,BF$1)</f>
        <v>0</v>
      </c>
      <c r="BG1094" s="20" cm="1">
        <f t="array" ref="BG1094">TREND($AS1094:$AT1094,$AS$3:$AT$3,BG$1)</f>
        <v>0</v>
      </c>
      <c r="BH1094" s="20" cm="1">
        <f t="array" ref="BH1094">TREND($AS1094:$AT1094,$AS$3:$AT$3,BH$1)</f>
        <v>0</v>
      </c>
      <c r="BI1094" s="20" cm="1">
        <f t="array" ref="BI1094">TREND($AS1094:$AT1094,$AS$3:$AT$3,BI$1)</f>
        <v>0</v>
      </c>
      <c r="BJ1094" s="20" cm="1">
        <f t="array" ref="BJ1094">TREND($AS1094:$AT1094,$AS$3:$AT$3,BJ$1)</f>
        <v>0</v>
      </c>
      <c r="BK1094" s="20" cm="1">
        <f t="array" ref="BK1094">TREND($AS1094:$AT1094,$AS$3:$AT$3,BK$1)</f>
        <v>0</v>
      </c>
      <c r="BL1094" s="20" cm="1">
        <f t="array" ref="BL1094">TREND($AS1094:$AT1094,$AS$3:$AT$3,BL$1)</f>
        <v>0</v>
      </c>
      <c r="BM1094" s="20" cm="1">
        <f t="array" ref="BM1094">TREND($AS1094:$AT1094,$AS$3:$AT$3,BM$1)</f>
        <v>0</v>
      </c>
    </row>
    <row r="1095" spans="1:65" x14ac:dyDescent="0.35">
      <c r="A1095" t="str">
        <f>IF(BYDem!B1093="","\I:",BYDem!B1093)</f>
        <v>UK</v>
      </c>
      <c r="B1095" t="str">
        <f>BYDem!E1093</f>
        <v>IFP</v>
      </c>
      <c r="C1095" t="str">
        <f t="shared" si="343"/>
        <v>IFP</v>
      </c>
      <c r="D1095" s="4">
        <f>SUMIFS(BYDem!$M$2:$M$2000,BYDem!$B$2:$B$2000,Demands!$A1095,BYDem!$E$2:$E$2000,Demands!$B1095)</f>
        <v>122.171719984901</v>
      </c>
      <c r="E1095" s="4">
        <f t="shared" si="344"/>
        <v>122.171719984901</v>
      </c>
      <c r="F1095" s="4">
        <f t="shared" si="345"/>
        <v>122.171719984901</v>
      </c>
      <c r="G1095" s="4">
        <f t="shared" si="346"/>
        <v>122.171719984901</v>
      </c>
      <c r="H1095" s="4">
        <f t="shared" si="347"/>
        <v>122.171719984901</v>
      </c>
      <c r="I1095" s="4">
        <f t="shared" si="348"/>
        <v>122.171719984901</v>
      </c>
      <c r="J1095" s="4">
        <f t="shared" si="349"/>
        <v>122.171719984901</v>
      </c>
      <c r="K1095" s="4">
        <f t="shared" si="350"/>
        <v>122.171719984901</v>
      </c>
      <c r="L1095" s="4">
        <f t="shared" si="351"/>
        <v>122.171719984901</v>
      </c>
      <c r="M1095" s="4">
        <f t="shared" si="352"/>
        <v>122.171719984901</v>
      </c>
      <c r="N1095" s="4">
        <f t="shared" si="353"/>
        <v>122.171719984901</v>
      </c>
      <c r="O1095" s="4">
        <f t="shared" si="354"/>
        <v>122.171719984901</v>
      </c>
      <c r="P1095" s="4">
        <f t="shared" si="355"/>
        <v>122.171719984901</v>
      </c>
      <c r="Q1095" s="4">
        <f t="shared" si="356"/>
        <v>122.171719984901</v>
      </c>
      <c r="R1095" s="4">
        <f t="shared" si="357"/>
        <v>122.171719984901</v>
      </c>
      <c r="S1095" s="4">
        <f t="shared" si="358"/>
        <v>122.171719984901</v>
      </c>
      <c r="T1095" s="4">
        <f t="shared" si="359"/>
        <v>122.171719984901</v>
      </c>
      <c r="U1095" s="4">
        <f t="shared" si="360"/>
        <v>122.171719984901</v>
      </c>
      <c r="W1095" s="5" t="str">
        <f>VLOOKUP(C1095&amp;A1095,Driver_elast!$A$2:$D$1161,4,FALSE)</f>
        <v>GDP</v>
      </c>
      <c r="X1095" s="5">
        <v>1</v>
      </c>
      <c r="Y1095" s="2">
        <f>SUMIFS('Growth rates'!D$4:D$999,'Growth rates'!$B$4:$B$999,Demands!$A1095,'Growth rates'!$C$4:$C$999,$W1095)</f>
        <v>1</v>
      </c>
      <c r="Z1095" s="2">
        <f>SUMIFS('Growth rates'!E$4:E$999,'Growth rates'!$B$4:$B$999,Demands!$A1095,'Growth rates'!$C$4:$C$999,$W1095)</f>
        <v>0.9941170302711172</v>
      </c>
      <c r="AA1095" s="2">
        <f>SUMIFS('Growth rates'!F$4:F$999,'Growth rates'!$B$4:$B$999,Demands!$A1095,'Growth rates'!$C$4:$C$999,$W1095)</f>
        <v>1.152798456165864</v>
      </c>
      <c r="AB1095" s="2">
        <f>SUMIFS('Growth rates'!G$4:G$999,'Growth rates'!$B$4:$B$999,Demands!$A1095,'Growth rates'!$C$4:$C$999,$W1095)</f>
        <v>1.256641165854133</v>
      </c>
      <c r="AC1095" s="2">
        <f>SUMIFS('Growth rates'!H$4:H$999,'Growth rates'!$B$4:$B$999,Demands!$A1095,'Growth rates'!$C$4:$C$999,$W1095)</f>
        <v>1.3749739887019441</v>
      </c>
      <c r="AD1095" s="2">
        <f>SUMIFS('Growth rates'!I$4:I$999,'Growth rates'!$B$4:$B$999,Demands!$A1095,'Growth rates'!$C$4:$C$999,$W1095)</f>
        <v>1.5149355960879929</v>
      </c>
      <c r="AE1095" s="2">
        <f>SUMIFS('Growth rates'!J$4:J$999,'Growth rates'!$B$4:$B$999,Demands!$A1095,'Growth rates'!$C$4:$C$999,$W1095)</f>
        <v>1.6738902007541701</v>
      </c>
      <c r="AF1095" s="2">
        <f>SUMIFS('Growth rates'!K$4:K$999,'Growth rates'!$B$4:$B$999,Demands!$A1095,'Growth rates'!$C$4:$C$999,$W1095)</f>
        <v>1.8439315321787511</v>
      </c>
      <c r="AG1095" s="2">
        <f>SUMIFS('Growth rates'!L$4:L$999,'Growth rates'!$B$4:$B$999,Demands!$A1095,'Growth rates'!$C$4:$C$999,$W1095)</f>
        <v>2.0220790808693891</v>
      </c>
      <c r="AH1095" s="2">
        <f>SUMIFS('Growth rates'!M$4:M$999,'Growth rates'!$B$4:$B$999,Demands!$A1095,'Growth rates'!$C$4:$C$999,$W1095)</f>
        <v>2.2110422734216106</v>
      </c>
      <c r="AI1095" s="2">
        <f>SUMIFS('Growth rates'!N$4:N$999,'Growth rates'!$B$4:$B$999,Demands!$A1095,'Growth rates'!$C$4:$C$999,$W1095)</f>
        <v>2.4093997531045477</v>
      </c>
      <c r="AJ1095" s="2">
        <f>SUMIFS('Growth rates'!O$4:O$999,'Growth rates'!$B$4:$B$999,Demands!$A1095,'Growth rates'!$C$4:$C$999,$W1095)</f>
        <v>2.6087818553778068</v>
      </c>
      <c r="AK1095" s="2">
        <f>SUMIFS('Growth rates'!P$4:P$999,'Growth rates'!$B$4:$B$999,Demands!$A1095,'Growth rates'!$C$4:$C$999,$W1095)</f>
        <v>2.8049340641311291</v>
      </c>
      <c r="AL1095" s="2">
        <f>SUMIFS('Growth rates'!Q$4:Q$999,'Growth rates'!$B$4:$B$999,Demands!$A1095,'Growth rates'!$C$4:$C$999,$W1095)</f>
        <v>2.9948199614315909</v>
      </c>
      <c r="AM1095" s="2">
        <f>SUMIFS('Growth rates'!R$4:R$999,'Growth rates'!$B$4:$B$999,Demands!$A1095,'Growth rates'!$C$4:$C$999,$W1095)</f>
        <v>3.1773582932756268</v>
      </c>
      <c r="AN1095" s="2">
        <f>SUMIFS('Growth rates'!S$4:S$999,'Growth rates'!$B$4:$B$999,Demands!$A1095,'Growth rates'!$C$4:$C$999,$W1095)</f>
        <v>3.352519073107886</v>
      </c>
      <c r="AO1095" s="2">
        <f>SUMIFS('Growth rates'!T$4:T$999,'Growth rates'!$B$4:$B$999,Demands!$A1095,'Growth rates'!$C$4:$C$999,$W1095)</f>
        <v>3.5196562400316678</v>
      </c>
      <c r="AP1095" s="2">
        <f>SUMIFS('Growth rates'!U$4:U$999,'Growth rates'!$B$4:$B$999,Demands!$A1095,'Growth rates'!$C$4:$C$999,$W1095)</f>
        <v>3.6758349891059594</v>
      </c>
      <c r="AR1095">
        <f>VLOOKUP(C1095&amp;A1095,Driver_elast!$A$2:$E$1161,5,FALSE)</f>
        <v>0</v>
      </c>
      <c r="AS1095">
        <f t="shared" si="361"/>
        <v>0</v>
      </c>
      <c r="AT1095">
        <f t="shared" si="362"/>
        <v>0</v>
      </c>
      <c r="AV1095" s="2" cm="1">
        <f t="array" ref="AV1095">TREND($AR1095:$AS1095,$AR$3:$AS$3,AV$1)</f>
        <v>0</v>
      </c>
      <c r="AW1095" s="2" cm="1">
        <f t="array" ref="AW1095">TREND($AR1095:$AS1095,$AR$3:$AS$3,AW$1)</f>
        <v>0</v>
      </c>
      <c r="AX1095" s="2" cm="1">
        <f t="array" ref="AX1095">TREND($AR1095:$AS1095,$AR$3:$AS$3,AX$1)</f>
        <v>0</v>
      </c>
      <c r="AY1095" s="2" cm="1">
        <f t="array" ref="AY1095">TREND($AR1095:$AS1095,$AR$3:$AS$3,AY$1)</f>
        <v>0</v>
      </c>
      <c r="AZ1095" s="2" cm="1">
        <f t="array" ref="AZ1095">TREND($AR1095:$AS1095,$AR$3:$AS$3,AZ$1)</f>
        <v>0</v>
      </c>
      <c r="BA1095" s="2" cm="1">
        <f t="array" ref="BA1095">TREND($AR1095:$AS1095,$AR$3:$AS$3,BA$1)</f>
        <v>0</v>
      </c>
      <c r="BB1095" s="2" cm="1">
        <f t="array" ref="BB1095">TREND($AR1095:$AS1095,$AR$3:$AS$3,BB$1)</f>
        <v>0</v>
      </c>
      <c r="BC1095" s="2" cm="1">
        <f t="array" ref="BC1095">TREND($AR1095:$AS1095,$AR$3:$AS$3,BC$1)</f>
        <v>0</v>
      </c>
      <c r="BD1095" s="2" cm="1">
        <f t="array" ref="BD1095">TREND($AR1095:$AS1095,$AR$3:$AS$3,BD$1)</f>
        <v>0</v>
      </c>
      <c r="BE1095" s="2" cm="1">
        <f t="array" ref="BE1095">TREND($AR1095:$AS1095,$AR$3:$AS$3,BE$1)</f>
        <v>0</v>
      </c>
      <c r="BF1095" s="20" cm="1">
        <f t="array" ref="BF1095">TREND($AS1095:$AT1095,$AS$3:$AT$3,BF$1)</f>
        <v>0</v>
      </c>
      <c r="BG1095" s="20" cm="1">
        <f t="array" ref="BG1095">TREND($AS1095:$AT1095,$AS$3:$AT$3,BG$1)</f>
        <v>0</v>
      </c>
      <c r="BH1095" s="20" cm="1">
        <f t="array" ref="BH1095">TREND($AS1095:$AT1095,$AS$3:$AT$3,BH$1)</f>
        <v>0</v>
      </c>
      <c r="BI1095" s="20" cm="1">
        <f t="array" ref="BI1095">TREND($AS1095:$AT1095,$AS$3:$AT$3,BI$1)</f>
        <v>0</v>
      </c>
      <c r="BJ1095" s="20" cm="1">
        <f t="array" ref="BJ1095">TREND($AS1095:$AT1095,$AS$3:$AT$3,BJ$1)</f>
        <v>0</v>
      </c>
      <c r="BK1095" s="20" cm="1">
        <f t="array" ref="BK1095">TREND($AS1095:$AT1095,$AS$3:$AT$3,BK$1)</f>
        <v>0</v>
      </c>
      <c r="BL1095" s="20" cm="1">
        <f t="array" ref="BL1095">TREND($AS1095:$AT1095,$AS$3:$AT$3,BL$1)</f>
        <v>0</v>
      </c>
      <c r="BM1095" s="20" cm="1">
        <f t="array" ref="BM1095">TREND($AS1095:$AT1095,$AS$3:$AT$3,BM$1)</f>
        <v>0</v>
      </c>
    </row>
    <row r="1096" spans="1:65" x14ac:dyDescent="0.35">
      <c r="A1096" t="str">
        <f>IF(BYDem!B1094="","\I:",BYDem!B1094)</f>
        <v>UK</v>
      </c>
      <c r="B1096" t="str">
        <f>BYDem!E1094</f>
        <v>ILP</v>
      </c>
      <c r="C1096" t="str">
        <f t="shared" si="343"/>
        <v>ILP</v>
      </c>
      <c r="D1096" s="4">
        <f>SUMIFS(BYDem!$M$2:$M$2000,BYDem!$B$2:$B$2000,Demands!$A1096,BYDem!$E$2:$E$2000,Demands!$B1096)</f>
        <v>4.1217249999999996</v>
      </c>
      <c r="E1096" s="4">
        <f t="shared" si="344"/>
        <v>4.1217249999999996</v>
      </c>
      <c r="F1096" s="4">
        <f t="shared" si="345"/>
        <v>4.1217249999999996</v>
      </c>
      <c r="G1096" s="4">
        <f t="shared" si="346"/>
        <v>4.1217249999999996</v>
      </c>
      <c r="H1096" s="4">
        <f t="shared" si="347"/>
        <v>4.1217249999999996</v>
      </c>
      <c r="I1096" s="4">
        <f t="shared" si="348"/>
        <v>4.1217249999999996</v>
      </c>
      <c r="J1096" s="4">
        <f t="shared" si="349"/>
        <v>4.1217249999999996</v>
      </c>
      <c r="K1096" s="4">
        <f t="shared" si="350"/>
        <v>4.1217249999999996</v>
      </c>
      <c r="L1096" s="4">
        <f t="shared" si="351"/>
        <v>4.1217249999999996</v>
      </c>
      <c r="M1096" s="4">
        <f t="shared" si="352"/>
        <v>4.1217249999999996</v>
      </c>
      <c r="N1096" s="4">
        <f t="shared" si="353"/>
        <v>4.1217249999999996</v>
      </c>
      <c r="O1096" s="4">
        <f t="shared" si="354"/>
        <v>4.1217249999999996</v>
      </c>
      <c r="P1096" s="4">
        <f t="shared" si="355"/>
        <v>4.1217249999999996</v>
      </c>
      <c r="Q1096" s="4">
        <f t="shared" si="356"/>
        <v>4.1217249999999996</v>
      </c>
      <c r="R1096" s="4">
        <f t="shared" si="357"/>
        <v>4.1217249999999996</v>
      </c>
      <c r="S1096" s="4">
        <f t="shared" si="358"/>
        <v>4.1217249999999996</v>
      </c>
      <c r="T1096" s="4">
        <f t="shared" si="359"/>
        <v>4.1217249999999996</v>
      </c>
      <c r="U1096" s="4">
        <f t="shared" si="360"/>
        <v>4.1217249999999996</v>
      </c>
      <c r="W1096" s="5" t="str">
        <f>VLOOKUP(C1096&amp;A1096,Driver_elast!$A$2:$D$1161,4,FALSE)</f>
        <v>GDP</v>
      </c>
      <c r="X1096" s="5">
        <v>1</v>
      </c>
      <c r="Y1096" s="2">
        <f>SUMIFS('Growth rates'!D$4:D$999,'Growth rates'!$B$4:$B$999,Demands!$A1096,'Growth rates'!$C$4:$C$999,$W1096)</f>
        <v>1</v>
      </c>
      <c r="Z1096" s="2">
        <f>SUMIFS('Growth rates'!E$4:E$999,'Growth rates'!$B$4:$B$999,Demands!$A1096,'Growth rates'!$C$4:$C$999,$W1096)</f>
        <v>0.9941170302711172</v>
      </c>
      <c r="AA1096" s="2">
        <f>SUMIFS('Growth rates'!F$4:F$999,'Growth rates'!$B$4:$B$999,Demands!$A1096,'Growth rates'!$C$4:$C$999,$W1096)</f>
        <v>1.152798456165864</v>
      </c>
      <c r="AB1096" s="2">
        <f>SUMIFS('Growth rates'!G$4:G$999,'Growth rates'!$B$4:$B$999,Demands!$A1096,'Growth rates'!$C$4:$C$999,$W1096)</f>
        <v>1.256641165854133</v>
      </c>
      <c r="AC1096" s="2">
        <f>SUMIFS('Growth rates'!H$4:H$999,'Growth rates'!$B$4:$B$999,Demands!$A1096,'Growth rates'!$C$4:$C$999,$W1096)</f>
        <v>1.3749739887019441</v>
      </c>
      <c r="AD1096" s="2">
        <f>SUMIFS('Growth rates'!I$4:I$999,'Growth rates'!$B$4:$B$999,Demands!$A1096,'Growth rates'!$C$4:$C$999,$W1096)</f>
        <v>1.5149355960879929</v>
      </c>
      <c r="AE1096" s="2">
        <f>SUMIFS('Growth rates'!J$4:J$999,'Growth rates'!$B$4:$B$999,Demands!$A1096,'Growth rates'!$C$4:$C$999,$W1096)</f>
        <v>1.6738902007541701</v>
      </c>
      <c r="AF1096" s="2">
        <f>SUMIFS('Growth rates'!K$4:K$999,'Growth rates'!$B$4:$B$999,Demands!$A1096,'Growth rates'!$C$4:$C$999,$W1096)</f>
        <v>1.8439315321787511</v>
      </c>
      <c r="AG1096" s="2">
        <f>SUMIFS('Growth rates'!L$4:L$999,'Growth rates'!$B$4:$B$999,Demands!$A1096,'Growth rates'!$C$4:$C$999,$W1096)</f>
        <v>2.0220790808693891</v>
      </c>
      <c r="AH1096" s="2">
        <f>SUMIFS('Growth rates'!M$4:M$999,'Growth rates'!$B$4:$B$999,Demands!$A1096,'Growth rates'!$C$4:$C$999,$W1096)</f>
        <v>2.2110422734216106</v>
      </c>
      <c r="AI1096" s="2">
        <f>SUMIFS('Growth rates'!N$4:N$999,'Growth rates'!$B$4:$B$999,Demands!$A1096,'Growth rates'!$C$4:$C$999,$W1096)</f>
        <v>2.4093997531045477</v>
      </c>
      <c r="AJ1096" s="2">
        <f>SUMIFS('Growth rates'!O$4:O$999,'Growth rates'!$B$4:$B$999,Demands!$A1096,'Growth rates'!$C$4:$C$999,$W1096)</f>
        <v>2.6087818553778068</v>
      </c>
      <c r="AK1096" s="2">
        <f>SUMIFS('Growth rates'!P$4:P$999,'Growth rates'!$B$4:$B$999,Demands!$A1096,'Growth rates'!$C$4:$C$999,$W1096)</f>
        <v>2.8049340641311291</v>
      </c>
      <c r="AL1096" s="2">
        <f>SUMIFS('Growth rates'!Q$4:Q$999,'Growth rates'!$B$4:$B$999,Demands!$A1096,'Growth rates'!$C$4:$C$999,$W1096)</f>
        <v>2.9948199614315909</v>
      </c>
      <c r="AM1096" s="2">
        <f>SUMIFS('Growth rates'!R$4:R$999,'Growth rates'!$B$4:$B$999,Demands!$A1096,'Growth rates'!$C$4:$C$999,$W1096)</f>
        <v>3.1773582932756268</v>
      </c>
      <c r="AN1096" s="2">
        <f>SUMIFS('Growth rates'!S$4:S$999,'Growth rates'!$B$4:$B$999,Demands!$A1096,'Growth rates'!$C$4:$C$999,$W1096)</f>
        <v>3.352519073107886</v>
      </c>
      <c r="AO1096" s="2">
        <f>SUMIFS('Growth rates'!T$4:T$999,'Growth rates'!$B$4:$B$999,Demands!$A1096,'Growth rates'!$C$4:$C$999,$W1096)</f>
        <v>3.5196562400316678</v>
      </c>
      <c r="AP1096" s="2">
        <f>SUMIFS('Growth rates'!U$4:U$999,'Growth rates'!$B$4:$B$999,Demands!$A1096,'Growth rates'!$C$4:$C$999,$W1096)</f>
        <v>3.6758349891059594</v>
      </c>
      <c r="AR1096">
        <f>VLOOKUP(C1096&amp;A1096,Driver_elast!$A$2:$E$1161,5,FALSE)</f>
        <v>0</v>
      </c>
      <c r="AS1096">
        <f t="shared" si="361"/>
        <v>0</v>
      </c>
      <c r="AT1096">
        <f t="shared" si="362"/>
        <v>0</v>
      </c>
      <c r="AV1096" s="2" cm="1">
        <f t="array" ref="AV1096">TREND($AR1096:$AS1096,$AR$3:$AS$3,AV$1)</f>
        <v>0</v>
      </c>
      <c r="AW1096" s="2" cm="1">
        <f t="array" ref="AW1096">TREND($AR1096:$AS1096,$AR$3:$AS$3,AW$1)</f>
        <v>0</v>
      </c>
      <c r="AX1096" s="2" cm="1">
        <f t="array" ref="AX1096">TREND($AR1096:$AS1096,$AR$3:$AS$3,AX$1)</f>
        <v>0</v>
      </c>
      <c r="AY1096" s="2" cm="1">
        <f t="array" ref="AY1096">TREND($AR1096:$AS1096,$AR$3:$AS$3,AY$1)</f>
        <v>0</v>
      </c>
      <c r="AZ1096" s="2" cm="1">
        <f t="array" ref="AZ1096">TREND($AR1096:$AS1096,$AR$3:$AS$3,AZ$1)</f>
        <v>0</v>
      </c>
      <c r="BA1096" s="2" cm="1">
        <f t="array" ref="BA1096">TREND($AR1096:$AS1096,$AR$3:$AS$3,BA$1)</f>
        <v>0</v>
      </c>
      <c r="BB1096" s="2" cm="1">
        <f t="array" ref="BB1096">TREND($AR1096:$AS1096,$AR$3:$AS$3,BB$1)</f>
        <v>0</v>
      </c>
      <c r="BC1096" s="2" cm="1">
        <f t="array" ref="BC1096">TREND($AR1096:$AS1096,$AR$3:$AS$3,BC$1)</f>
        <v>0</v>
      </c>
      <c r="BD1096" s="2" cm="1">
        <f t="array" ref="BD1096">TREND($AR1096:$AS1096,$AR$3:$AS$3,BD$1)</f>
        <v>0</v>
      </c>
      <c r="BE1096" s="2" cm="1">
        <f t="array" ref="BE1096">TREND($AR1096:$AS1096,$AR$3:$AS$3,BE$1)</f>
        <v>0</v>
      </c>
      <c r="BF1096" s="20" cm="1">
        <f t="array" ref="BF1096">TREND($AS1096:$AT1096,$AS$3:$AT$3,BF$1)</f>
        <v>0</v>
      </c>
      <c r="BG1096" s="20" cm="1">
        <f t="array" ref="BG1096">TREND($AS1096:$AT1096,$AS$3:$AT$3,BG$1)</f>
        <v>0</v>
      </c>
      <c r="BH1096" s="20" cm="1">
        <f t="array" ref="BH1096">TREND($AS1096:$AT1096,$AS$3:$AT$3,BH$1)</f>
        <v>0</v>
      </c>
      <c r="BI1096" s="20" cm="1">
        <f t="array" ref="BI1096">TREND($AS1096:$AT1096,$AS$3:$AT$3,BI$1)</f>
        <v>0</v>
      </c>
      <c r="BJ1096" s="20" cm="1">
        <f t="array" ref="BJ1096">TREND($AS1096:$AT1096,$AS$3:$AT$3,BJ$1)</f>
        <v>0</v>
      </c>
      <c r="BK1096" s="20" cm="1">
        <f t="array" ref="BK1096">TREND($AS1096:$AT1096,$AS$3:$AT$3,BK$1)</f>
        <v>0</v>
      </c>
      <c r="BL1096" s="20" cm="1">
        <f t="array" ref="BL1096">TREND($AS1096:$AT1096,$AS$3:$AT$3,BL$1)</f>
        <v>0</v>
      </c>
      <c r="BM1096" s="20" cm="1">
        <f t="array" ref="BM1096">TREND($AS1096:$AT1096,$AS$3:$AT$3,BM$1)</f>
        <v>0</v>
      </c>
    </row>
    <row r="1097" spans="1:65" x14ac:dyDescent="0.35">
      <c r="A1097" t="str">
        <f>IF(BYDem!B1095="","\I:",BYDem!B1095)</f>
        <v>UK</v>
      </c>
      <c r="B1097" t="str">
        <f>BYDem!E1095</f>
        <v>IMC</v>
      </c>
      <c r="C1097" t="str">
        <f t="shared" si="343"/>
        <v>IMC</v>
      </c>
      <c r="D1097" s="4">
        <f>SUMIFS(BYDem!$M$2:$M$2000,BYDem!$B$2:$B$2000,Demands!$A1097,BYDem!$E$2:$E$2000,Demands!$B1097)</f>
        <v>33.416484943974702</v>
      </c>
      <c r="E1097" s="4">
        <f t="shared" si="344"/>
        <v>33.416484943974702</v>
      </c>
      <c r="F1097" s="4">
        <f t="shared" si="345"/>
        <v>33.416484943974702</v>
      </c>
      <c r="G1097" s="4">
        <f t="shared" si="346"/>
        <v>33.416484943974702</v>
      </c>
      <c r="H1097" s="4">
        <f t="shared" si="347"/>
        <v>33.416484943974702</v>
      </c>
      <c r="I1097" s="4">
        <f t="shared" si="348"/>
        <v>33.416484943974702</v>
      </c>
      <c r="J1097" s="4">
        <f t="shared" si="349"/>
        <v>33.416484943974702</v>
      </c>
      <c r="K1097" s="4">
        <f t="shared" si="350"/>
        <v>33.416484943974702</v>
      </c>
      <c r="L1097" s="4">
        <f t="shared" si="351"/>
        <v>33.416484943974702</v>
      </c>
      <c r="M1097" s="4">
        <f t="shared" si="352"/>
        <v>33.416484943974702</v>
      </c>
      <c r="N1097" s="4">
        <f t="shared" si="353"/>
        <v>33.416484943974702</v>
      </c>
      <c r="O1097" s="4">
        <f t="shared" si="354"/>
        <v>33.416484943974702</v>
      </c>
      <c r="P1097" s="4">
        <f t="shared" si="355"/>
        <v>33.416484943974702</v>
      </c>
      <c r="Q1097" s="4">
        <f t="shared" si="356"/>
        <v>33.416484943974702</v>
      </c>
      <c r="R1097" s="4">
        <f t="shared" si="357"/>
        <v>33.416484943974702</v>
      </c>
      <c r="S1097" s="4">
        <f t="shared" si="358"/>
        <v>33.416484943974702</v>
      </c>
      <c r="T1097" s="4">
        <f t="shared" si="359"/>
        <v>33.416484943974702</v>
      </c>
      <c r="U1097" s="4">
        <f t="shared" si="360"/>
        <v>33.416484943974702</v>
      </c>
      <c r="W1097" s="5" t="str">
        <f>VLOOKUP(C1097&amp;A1097,Driver_elast!$A$2:$D$1161,4,FALSE)</f>
        <v>GDP</v>
      </c>
      <c r="X1097" s="5">
        <v>1</v>
      </c>
      <c r="Y1097" s="2">
        <f>SUMIFS('Growth rates'!D$4:D$999,'Growth rates'!$B$4:$B$999,Demands!$A1097,'Growth rates'!$C$4:$C$999,$W1097)</f>
        <v>1</v>
      </c>
      <c r="Z1097" s="2">
        <f>SUMIFS('Growth rates'!E$4:E$999,'Growth rates'!$B$4:$B$999,Demands!$A1097,'Growth rates'!$C$4:$C$999,$W1097)</f>
        <v>0.9941170302711172</v>
      </c>
      <c r="AA1097" s="2">
        <f>SUMIFS('Growth rates'!F$4:F$999,'Growth rates'!$B$4:$B$999,Demands!$A1097,'Growth rates'!$C$4:$C$999,$W1097)</f>
        <v>1.152798456165864</v>
      </c>
      <c r="AB1097" s="2">
        <f>SUMIFS('Growth rates'!G$4:G$999,'Growth rates'!$B$4:$B$999,Demands!$A1097,'Growth rates'!$C$4:$C$999,$W1097)</f>
        <v>1.256641165854133</v>
      </c>
      <c r="AC1097" s="2">
        <f>SUMIFS('Growth rates'!H$4:H$999,'Growth rates'!$B$4:$B$999,Demands!$A1097,'Growth rates'!$C$4:$C$999,$W1097)</f>
        <v>1.3749739887019441</v>
      </c>
      <c r="AD1097" s="2">
        <f>SUMIFS('Growth rates'!I$4:I$999,'Growth rates'!$B$4:$B$999,Demands!$A1097,'Growth rates'!$C$4:$C$999,$W1097)</f>
        <v>1.5149355960879929</v>
      </c>
      <c r="AE1097" s="2">
        <f>SUMIFS('Growth rates'!J$4:J$999,'Growth rates'!$B$4:$B$999,Demands!$A1097,'Growth rates'!$C$4:$C$999,$W1097)</f>
        <v>1.6738902007541701</v>
      </c>
      <c r="AF1097" s="2">
        <f>SUMIFS('Growth rates'!K$4:K$999,'Growth rates'!$B$4:$B$999,Demands!$A1097,'Growth rates'!$C$4:$C$999,$W1097)</f>
        <v>1.8439315321787511</v>
      </c>
      <c r="AG1097" s="2">
        <f>SUMIFS('Growth rates'!L$4:L$999,'Growth rates'!$B$4:$B$999,Demands!$A1097,'Growth rates'!$C$4:$C$999,$W1097)</f>
        <v>2.0220790808693891</v>
      </c>
      <c r="AH1097" s="2">
        <f>SUMIFS('Growth rates'!M$4:M$999,'Growth rates'!$B$4:$B$999,Demands!$A1097,'Growth rates'!$C$4:$C$999,$W1097)</f>
        <v>2.2110422734216106</v>
      </c>
      <c r="AI1097" s="2">
        <f>SUMIFS('Growth rates'!N$4:N$999,'Growth rates'!$B$4:$B$999,Demands!$A1097,'Growth rates'!$C$4:$C$999,$W1097)</f>
        <v>2.4093997531045477</v>
      </c>
      <c r="AJ1097" s="2">
        <f>SUMIFS('Growth rates'!O$4:O$999,'Growth rates'!$B$4:$B$999,Demands!$A1097,'Growth rates'!$C$4:$C$999,$W1097)</f>
        <v>2.6087818553778068</v>
      </c>
      <c r="AK1097" s="2">
        <f>SUMIFS('Growth rates'!P$4:P$999,'Growth rates'!$B$4:$B$999,Demands!$A1097,'Growth rates'!$C$4:$C$999,$W1097)</f>
        <v>2.8049340641311291</v>
      </c>
      <c r="AL1097" s="2">
        <f>SUMIFS('Growth rates'!Q$4:Q$999,'Growth rates'!$B$4:$B$999,Demands!$A1097,'Growth rates'!$C$4:$C$999,$W1097)</f>
        <v>2.9948199614315909</v>
      </c>
      <c r="AM1097" s="2">
        <f>SUMIFS('Growth rates'!R$4:R$999,'Growth rates'!$B$4:$B$999,Demands!$A1097,'Growth rates'!$C$4:$C$999,$W1097)</f>
        <v>3.1773582932756268</v>
      </c>
      <c r="AN1097" s="2">
        <f>SUMIFS('Growth rates'!S$4:S$999,'Growth rates'!$B$4:$B$999,Demands!$A1097,'Growth rates'!$C$4:$C$999,$W1097)</f>
        <v>3.352519073107886</v>
      </c>
      <c r="AO1097" s="2">
        <f>SUMIFS('Growth rates'!T$4:T$999,'Growth rates'!$B$4:$B$999,Demands!$A1097,'Growth rates'!$C$4:$C$999,$W1097)</f>
        <v>3.5196562400316678</v>
      </c>
      <c r="AP1097" s="2">
        <f>SUMIFS('Growth rates'!U$4:U$999,'Growth rates'!$B$4:$B$999,Demands!$A1097,'Growth rates'!$C$4:$C$999,$W1097)</f>
        <v>3.6758349891059594</v>
      </c>
      <c r="AR1097">
        <f>VLOOKUP(C1097&amp;A1097,Driver_elast!$A$2:$E$1161,5,FALSE)</f>
        <v>0</v>
      </c>
      <c r="AS1097">
        <f t="shared" si="361"/>
        <v>0</v>
      </c>
      <c r="AT1097">
        <f t="shared" si="362"/>
        <v>0</v>
      </c>
      <c r="AV1097" s="2" cm="1">
        <f t="array" ref="AV1097">TREND($AR1097:$AS1097,$AR$3:$AS$3,AV$1)</f>
        <v>0</v>
      </c>
      <c r="AW1097" s="2" cm="1">
        <f t="array" ref="AW1097">TREND($AR1097:$AS1097,$AR$3:$AS$3,AW$1)</f>
        <v>0</v>
      </c>
      <c r="AX1097" s="2" cm="1">
        <f t="array" ref="AX1097">TREND($AR1097:$AS1097,$AR$3:$AS$3,AX$1)</f>
        <v>0</v>
      </c>
      <c r="AY1097" s="2" cm="1">
        <f t="array" ref="AY1097">TREND($AR1097:$AS1097,$AR$3:$AS$3,AY$1)</f>
        <v>0</v>
      </c>
      <c r="AZ1097" s="2" cm="1">
        <f t="array" ref="AZ1097">TREND($AR1097:$AS1097,$AR$3:$AS$3,AZ$1)</f>
        <v>0</v>
      </c>
      <c r="BA1097" s="2" cm="1">
        <f t="array" ref="BA1097">TREND($AR1097:$AS1097,$AR$3:$AS$3,BA$1)</f>
        <v>0</v>
      </c>
      <c r="BB1097" s="2" cm="1">
        <f t="array" ref="BB1097">TREND($AR1097:$AS1097,$AR$3:$AS$3,BB$1)</f>
        <v>0</v>
      </c>
      <c r="BC1097" s="2" cm="1">
        <f t="array" ref="BC1097">TREND($AR1097:$AS1097,$AR$3:$AS$3,BC$1)</f>
        <v>0</v>
      </c>
      <c r="BD1097" s="2" cm="1">
        <f t="array" ref="BD1097">TREND($AR1097:$AS1097,$AR$3:$AS$3,BD$1)</f>
        <v>0</v>
      </c>
      <c r="BE1097" s="2" cm="1">
        <f t="array" ref="BE1097">TREND($AR1097:$AS1097,$AR$3:$AS$3,BE$1)</f>
        <v>0</v>
      </c>
      <c r="BF1097" s="20" cm="1">
        <f t="array" ref="BF1097">TREND($AS1097:$AT1097,$AS$3:$AT$3,BF$1)</f>
        <v>0</v>
      </c>
      <c r="BG1097" s="20" cm="1">
        <f t="array" ref="BG1097">TREND($AS1097:$AT1097,$AS$3:$AT$3,BG$1)</f>
        <v>0</v>
      </c>
      <c r="BH1097" s="20" cm="1">
        <f t="array" ref="BH1097">TREND($AS1097:$AT1097,$AS$3:$AT$3,BH$1)</f>
        <v>0</v>
      </c>
      <c r="BI1097" s="20" cm="1">
        <f t="array" ref="BI1097">TREND($AS1097:$AT1097,$AS$3:$AT$3,BI$1)</f>
        <v>0</v>
      </c>
      <c r="BJ1097" s="20" cm="1">
        <f t="array" ref="BJ1097">TREND($AS1097:$AT1097,$AS$3:$AT$3,BJ$1)</f>
        <v>0</v>
      </c>
      <c r="BK1097" s="20" cm="1">
        <f t="array" ref="BK1097">TREND($AS1097:$AT1097,$AS$3:$AT$3,BK$1)</f>
        <v>0</v>
      </c>
      <c r="BL1097" s="20" cm="1">
        <f t="array" ref="BL1097">TREND($AS1097:$AT1097,$AS$3:$AT$3,BL$1)</f>
        <v>0</v>
      </c>
      <c r="BM1097" s="20" cm="1">
        <f t="array" ref="BM1097">TREND($AS1097:$AT1097,$AS$3:$AT$3,BM$1)</f>
        <v>0</v>
      </c>
    </row>
    <row r="1098" spans="1:65" x14ac:dyDescent="0.35">
      <c r="A1098" t="str">
        <f>IF(BYDem!B1096="","\I:",BYDem!B1096)</f>
        <v>UK</v>
      </c>
      <c r="B1098" t="str">
        <f>BYDem!E1096</f>
        <v>INF</v>
      </c>
      <c r="C1098" t="str">
        <f t="shared" si="343"/>
        <v>INF</v>
      </c>
      <c r="D1098" s="4">
        <f>SUMIFS(BYDem!$M$2:$M$2000,BYDem!$B$2:$B$2000,Demands!$A1098,BYDem!$E$2:$E$2000,Demands!$B1098)</f>
        <v>373</v>
      </c>
      <c r="E1098" s="4">
        <f t="shared" si="344"/>
        <v>370.83514212998625</v>
      </c>
      <c r="F1098" s="4">
        <f t="shared" si="345"/>
        <v>429.23252806918799</v>
      </c>
      <c r="G1098" s="4">
        <f t="shared" si="346"/>
        <v>467.37766651020121</v>
      </c>
      <c r="H1098" s="4">
        <f t="shared" si="347"/>
        <v>510.79726883480993</v>
      </c>
      <c r="I1098" s="4">
        <f t="shared" si="348"/>
        <v>562.09367610851962</v>
      </c>
      <c r="J1098" s="4">
        <f t="shared" si="349"/>
        <v>620.27874937824129</v>
      </c>
      <c r="K1098" s="4">
        <f t="shared" si="350"/>
        <v>682.44266692604367</v>
      </c>
      <c r="L1098" s="4">
        <f t="shared" si="351"/>
        <v>747.48935285514028</v>
      </c>
      <c r="M1098" s="4">
        <f t="shared" si="352"/>
        <v>816.4034444468947</v>
      </c>
      <c r="N1098" s="4">
        <f t="shared" si="353"/>
        <v>881.43480146112199</v>
      </c>
      <c r="O1098" s="4">
        <f t="shared" si="354"/>
        <v>939.00284011310259</v>
      </c>
      <c r="P1098" s="4">
        <f t="shared" si="355"/>
        <v>987.76066538944247</v>
      </c>
      <c r="Q1098" s="4">
        <f t="shared" si="356"/>
        <v>1027.3425962439228</v>
      </c>
      <c r="R1098" s="4">
        <f t="shared" si="357"/>
        <v>1058.2307962820382</v>
      </c>
      <c r="S1098" s="4">
        <f t="shared" si="358"/>
        <v>1081.2523701124996</v>
      </c>
      <c r="T1098" s="4">
        <f t="shared" si="359"/>
        <v>1097.2065340172521</v>
      </c>
      <c r="U1098" s="4">
        <f t="shared" si="360"/>
        <v>1106.8130081026281</v>
      </c>
      <c r="W1098" s="5" t="str">
        <f>VLOOKUP(C1098&amp;A1098,Driver_elast!$A$2:$D$1161,4,FALSE)</f>
        <v>GDP</v>
      </c>
      <c r="X1098" s="5">
        <v>1</v>
      </c>
      <c r="Y1098" s="2">
        <f>SUMIFS('Growth rates'!D$4:D$999,'Growth rates'!$B$4:$B$999,Demands!$A1098,'Growth rates'!$C$4:$C$999,$W1098)</f>
        <v>1</v>
      </c>
      <c r="Z1098" s="2">
        <f>SUMIFS('Growth rates'!E$4:E$999,'Growth rates'!$B$4:$B$999,Demands!$A1098,'Growth rates'!$C$4:$C$999,$W1098)</f>
        <v>0.9941170302711172</v>
      </c>
      <c r="AA1098" s="2">
        <f>SUMIFS('Growth rates'!F$4:F$999,'Growth rates'!$B$4:$B$999,Demands!$A1098,'Growth rates'!$C$4:$C$999,$W1098)</f>
        <v>1.152798456165864</v>
      </c>
      <c r="AB1098" s="2">
        <f>SUMIFS('Growth rates'!G$4:G$999,'Growth rates'!$B$4:$B$999,Demands!$A1098,'Growth rates'!$C$4:$C$999,$W1098)</f>
        <v>1.256641165854133</v>
      </c>
      <c r="AC1098" s="2">
        <f>SUMIFS('Growth rates'!H$4:H$999,'Growth rates'!$B$4:$B$999,Demands!$A1098,'Growth rates'!$C$4:$C$999,$W1098)</f>
        <v>1.3749739887019441</v>
      </c>
      <c r="AD1098" s="2">
        <f>SUMIFS('Growth rates'!I$4:I$999,'Growth rates'!$B$4:$B$999,Demands!$A1098,'Growth rates'!$C$4:$C$999,$W1098)</f>
        <v>1.5149355960879929</v>
      </c>
      <c r="AE1098" s="2">
        <f>SUMIFS('Growth rates'!J$4:J$999,'Growth rates'!$B$4:$B$999,Demands!$A1098,'Growth rates'!$C$4:$C$999,$W1098)</f>
        <v>1.6738902007541701</v>
      </c>
      <c r="AF1098" s="2">
        <f>SUMIFS('Growth rates'!K$4:K$999,'Growth rates'!$B$4:$B$999,Demands!$A1098,'Growth rates'!$C$4:$C$999,$W1098)</f>
        <v>1.8439315321787511</v>
      </c>
      <c r="AG1098" s="2">
        <f>SUMIFS('Growth rates'!L$4:L$999,'Growth rates'!$B$4:$B$999,Demands!$A1098,'Growth rates'!$C$4:$C$999,$W1098)</f>
        <v>2.0220790808693891</v>
      </c>
      <c r="AH1098" s="2">
        <f>SUMIFS('Growth rates'!M$4:M$999,'Growth rates'!$B$4:$B$999,Demands!$A1098,'Growth rates'!$C$4:$C$999,$W1098)</f>
        <v>2.2110422734216106</v>
      </c>
      <c r="AI1098" s="2">
        <f>SUMIFS('Growth rates'!N$4:N$999,'Growth rates'!$B$4:$B$999,Demands!$A1098,'Growth rates'!$C$4:$C$999,$W1098)</f>
        <v>2.4093997531045477</v>
      </c>
      <c r="AJ1098" s="2">
        <f>SUMIFS('Growth rates'!O$4:O$999,'Growth rates'!$B$4:$B$999,Demands!$A1098,'Growth rates'!$C$4:$C$999,$W1098)</f>
        <v>2.6087818553778068</v>
      </c>
      <c r="AK1098" s="2">
        <f>SUMIFS('Growth rates'!P$4:P$999,'Growth rates'!$B$4:$B$999,Demands!$A1098,'Growth rates'!$C$4:$C$999,$W1098)</f>
        <v>2.8049340641311291</v>
      </c>
      <c r="AL1098" s="2">
        <f>SUMIFS('Growth rates'!Q$4:Q$999,'Growth rates'!$B$4:$B$999,Demands!$A1098,'Growth rates'!$C$4:$C$999,$W1098)</f>
        <v>2.9948199614315909</v>
      </c>
      <c r="AM1098" s="2">
        <f>SUMIFS('Growth rates'!R$4:R$999,'Growth rates'!$B$4:$B$999,Demands!$A1098,'Growth rates'!$C$4:$C$999,$W1098)</f>
        <v>3.1773582932756268</v>
      </c>
      <c r="AN1098" s="2">
        <f>SUMIFS('Growth rates'!S$4:S$999,'Growth rates'!$B$4:$B$999,Demands!$A1098,'Growth rates'!$C$4:$C$999,$W1098)</f>
        <v>3.352519073107886</v>
      </c>
      <c r="AO1098" s="2">
        <f>SUMIFS('Growth rates'!T$4:T$999,'Growth rates'!$B$4:$B$999,Demands!$A1098,'Growth rates'!$C$4:$C$999,$W1098)</f>
        <v>3.5196562400316678</v>
      </c>
      <c r="AP1098" s="2">
        <f>SUMIFS('Growth rates'!U$4:U$999,'Growth rates'!$B$4:$B$999,Demands!$A1098,'Growth rates'!$C$4:$C$999,$W1098)</f>
        <v>3.6758349891059594</v>
      </c>
      <c r="AR1098">
        <f>VLOOKUP(C1098&amp;A1098,Driver_elast!$A$2:$E$1161,5,FALSE)</f>
        <v>0.98656100000000002</v>
      </c>
      <c r="AS1098">
        <f t="shared" si="361"/>
        <v>0.98656100000000002</v>
      </c>
      <c r="AT1098">
        <f t="shared" si="362"/>
        <v>0.19731219999999999</v>
      </c>
      <c r="AV1098" s="2" cm="1">
        <f t="array" ref="AV1098">TREND($AR1098:$AS1098,$AR$3:$AS$3,AV$1)</f>
        <v>0.98656100000000002</v>
      </c>
      <c r="AW1098" s="2" cm="1">
        <f t="array" ref="AW1098">TREND($AR1098:$AS1098,$AR$3:$AS$3,AW$1)</f>
        <v>0.98656100000000002</v>
      </c>
      <c r="AX1098" s="2" cm="1">
        <f t="array" ref="AX1098">TREND($AR1098:$AS1098,$AR$3:$AS$3,AX$1)</f>
        <v>0.98656100000000002</v>
      </c>
      <c r="AY1098" s="2" cm="1">
        <f t="array" ref="AY1098">TREND($AR1098:$AS1098,$AR$3:$AS$3,AY$1)</f>
        <v>0.98656100000000002</v>
      </c>
      <c r="AZ1098" s="2" cm="1">
        <f t="array" ref="AZ1098">TREND($AR1098:$AS1098,$AR$3:$AS$3,AZ$1)</f>
        <v>0.98656100000000002</v>
      </c>
      <c r="BA1098" s="2" cm="1">
        <f t="array" ref="BA1098">TREND($AR1098:$AS1098,$AR$3:$AS$3,BA$1)</f>
        <v>0.98656100000000002</v>
      </c>
      <c r="BB1098" s="2" cm="1">
        <f t="array" ref="BB1098">TREND($AR1098:$AS1098,$AR$3:$AS$3,BB$1)</f>
        <v>0.98656100000000002</v>
      </c>
      <c r="BC1098" s="2" cm="1">
        <f t="array" ref="BC1098">TREND($AR1098:$AS1098,$AR$3:$AS$3,BC$1)</f>
        <v>0.98656100000000002</v>
      </c>
      <c r="BD1098" s="2" cm="1">
        <f t="array" ref="BD1098">TREND($AR1098:$AS1098,$AR$3:$AS$3,BD$1)</f>
        <v>0.98656100000000002</v>
      </c>
      <c r="BE1098" s="2" cm="1">
        <f t="array" ref="BE1098">TREND($AR1098:$AS1098,$AR$3:$AS$3,BE$1)</f>
        <v>0.98656100000000002</v>
      </c>
      <c r="BF1098" s="20" cm="1">
        <f t="array" ref="BF1098">TREND($AS1098:$AT1098,$AS$3:$AT$3,BF$1)</f>
        <v>0.88790489999999522</v>
      </c>
      <c r="BG1098" s="20" cm="1">
        <f t="array" ref="BG1098">TREND($AS1098:$AT1098,$AS$3:$AT$3,BG$1)</f>
        <v>0.78924879999999575</v>
      </c>
      <c r="BH1098" s="20" cm="1">
        <f t="array" ref="BH1098">TREND($AS1098:$AT1098,$AS$3:$AT$3,BH$1)</f>
        <v>0.69059269999999628</v>
      </c>
      <c r="BI1098" s="20" cm="1">
        <f t="array" ref="BI1098">TREND($AS1098:$AT1098,$AS$3:$AT$3,BI$1)</f>
        <v>0.59193659999999682</v>
      </c>
      <c r="BJ1098" s="20" cm="1">
        <f t="array" ref="BJ1098">TREND($AS1098:$AT1098,$AS$3:$AT$3,BJ$1)</f>
        <v>0.49328049999999735</v>
      </c>
      <c r="BK1098" s="20" cm="1">
        <f t="array" ref="BK1098">TREND($AS1098:$AT1098,$AS$3:$AT$3,BK$1)</f>
        <v>0.39462439999999788</v>
      </c>
      <c r="BL1098" s="20" cm="1">
        <f t="array" ref="BL1098">TREND($AS1098:$AT1098,$AS$3:$AT$3,BL$1)</f>
        <v>0.29596829999999841</v>
      </c>
      <c r="BM1098" s="20" cm="1">
        <f t="array" ref="BM1098">TREND($AS1098:$AT1098,$AS$3:$AT$3,BM$1)</f>
        <v>0.19731219999999183</v>
      </c>
    </row>
    <row r="1099" spans="1:65" x14ac:dyDescent="0.35">
      <c r="A1099" t="str">
        <f>IF(BYDem!B1097="","\I:",BYDem!B1097)</f>
        <v>UK</v>
      </c>
      <c r="B1099" t="str">
        <f>BYDem!E1097</f>
        <v>INM</v>
      </c>
      <c r="C1099" t="str">
        <f t="shared" si="343"/>
        <v>INM</v>
      </c>
      <c r="D1099" s="4">
        <f>SUMIFS(BYDem!$M$2:$M$2000,BYDem!$B$2:$B$2000,Demands!$A1099,BYDem!$E$2:$E$2000,Demands!$B1099)</f>
        <v>11</v>
      </c>
      <c r="E1099" s="4">
        <f t="shared" si="344"/>
        <v>10.961032140690667</v>
      </c>
      <c r="F1099" s="4">
        <f t="shared" si="345"/>
        <v>12.071514932288137</v>
      </c>
      <c r="G1099" s="4">
        <f t="shared" si="346"/>
        <v>12.827998580636859</v>
      </c>
      <c r="H1099" s="4">
        <f t="shared" si="347"/>
        <v>13.654710330202601</v>
      </c>
      <c r="I1099" s="4">
        <f t="shared" si="348"/>
        <v>14.583599110347322</v>
      </c>
      <c r="J1099" s="4">
        <f t="shared" si="349"/>
        <v>15.592482052774594</v>
      </c>
      <c r="K1099" s="4">
        <f t="shared" si="350"/>
        <v>16.63499910608952</v>
      </c>
      <c r="L1099" s="4">
        <f t="shared" si="351"/>
        <v>17.693203896847184</v>
      </c>
      <c r="M1099" s="4">
        <f t="shared" si="352"/>
        <v>18.77843761454886</v>
      </c>
      <c r="N1099" s="4">
        <f t="shared" si="353"/>
        <v>19.772047022423578</v>
      </c>
      <c r="O1099" s="4">
        <f t="shared" si="354"/>
        <v>20.634627358553455</v>
      </c>
      <c r="P1099" s="4">
        <f t="shared" si="355"/>
        <v>21.356809638313909</v>
      </c>
      <c r="Q1099" s="4">
        <f t="shared" si="356"/>
        <v>21.939957322471301</v>
      </c>
      <c r="R1099" s="4">
        <f t="shared" si="357"/>
        <v>22.394350777426318</v>
      </c>
      <c r="S1099" s="4">
        <f t="shared" si="358"/>
        <v>22.73325967678954</v>
      </c>
      <c r="T1099" s="4">
        <f t="shared" si="359"/>
        <v>22.968962026908333</v>
      </c>
      <c r="U1099" s="4">
        <f t="shared" si="360"/>
        <v>23.112188307278799</v>
      </c>
      <c r="W1099" s="5" t="str">
        <f>VLOOKUP(C1099&amp;A1099,Driver_elast!$A$2:$D$1161,4,FALSE)</f>
        <v>GDPIND</v>
      </c>
      <c r="X1099" s="5">
        <v>1</v>
      </c>
      <c r="Y1099" s="2">
        <f>SUMIFS('Growth rates'!D$4:D$999,'Growth rates'!$B$4:$B$999,Demands!$A1099,'Growth rates'!$C$4:$C$999,$W1099)</f>
        <v>1</v>
      </c>
      <c r="Z1099" s="2">
        <f>SUMIFS('Growth rates'!E$4:E$999,'Growth rates'!$B$4:$B$999,Demands!$A1099,'Growth rates'!$C$4:$C$999,$W1099)</f>
        <v>0.99314839621828854</v>
      </c>
      <c r="AA1099" s="2">
        <f>SUMIFS('Growth rates'!F$4:F$999,'Growth rates'!$B$4:$B$999,Demands!$A1099,'Growth rates'!$C$4:$C$999,$W1099)</f>
        <v>1.1877529077575688</v>
      </c>
      <c r="AB1099" s="2">
        <f>SUMIFS('Growth rates'!G$4:G$999,'Growth rates'!$B$4:$B$999,Demands!$A1099,'Growth rates'!$C$4:$C$999,$W1099)</f>
        <v>1.3317130437973419</v>
      </c>
      <c r="AC1099" s="2">
        <f>SUMIFS('Growth rates'!H$4:H$999,'Growth rates'!$B$4:$B$999,Demands!$A1099,'Growth rates'!$C$4:$C$999,$W1099)</f>
        <v>1.4977039276356288</v>
      </c>
      <c r="AD1099" s="2">
        <f>SUMIFS('Growth rates'!I$4:I$999,'Growth rates'!$B$4:$B$999,Demands!$A1099,'Growth rates'!$C$4:$C$999,$W1099)</f>
        <v>1.694758071158472</v>
      </c>
      <c r="AE1099" s="2">
        <f>SUMIFS('Growth rates'!J$4:J$999,'Growth rates'!$B$4:$B$999,Demands!$A1099,'Growth rates'!$C$4:$C$999,$W1099)</f>
        <v>1.9215158267230374</v>
      </c>
      <c r="AF1099" s="2">
        <f>SUMIFS('Growth rates'!K$4:K$999,'Growth rates'!$B$4:$B$999,Demands!$A1099,'Growth rates'!$C$4:$C$999,$W1099)</f>
        <v>2.169995151299636</v>
      </c>
      <c r="AG1099" s="2">
        <f>SUMIFS('Growth rates'!L$4:L$999,'Growth rates'!$B$4:$B$999,Demands!$A1099,'Growth rates'!$C$4:$C$999,$W1099)</f>
        <v>2.4369784421682841</v>
      </c>
      <c r="AH1099" s="2">
        <f>SUMIFS('Growth rates'!M$4:M$999,'Growth rates'!$B$4:$B$999,Demands!$A1099,'Growth rates'!$C$4:$C$999,$W1099)</f>
        <v>2.7260776226898802</v>
      </c>
      <c r="AI1099" s="2">
        <f>SUMIFS('Growth rates'!N$4:N$999,'Growth rates'!$B$4:$B$999,Demands!$A1099,'Growth rates'!$C$4:$C$999,$W1099)</f>
        <v>3.0360552321035765</v>
      </c>
      <c r="AJ1099" s="2">
        <f>SUMIFS('Growth rates'!O$4:O$999,'Growth rates'!$B$4:$B$999,Demands!$A1099,'Growth rates'!$C$4:$C$999,$W1099)</f>
        <v>3.3562734062258848</v>
      </c>
      <c r="AK1099" s="2">
        <f>SUMIFS('Growth rates'!P$4:P$999,'Growth rates'!$B$4:$B$999,Demands!$A1099,'Growth rates'!$C$4:$C$999,$W1099)</f>
        <v>3.6808280790243937</v>
      </c>
      <c r="AL1099" s="2">
        <f>SUMIFS('Growth rates'!Q$4:Q$999,'Growth rates'!$B$4:$B$999,Demands!$A1099,'Growth rates'!$C$4:$C$999,$W1099)</f>
        <v>4.0048055705702099</v>
      </c>
      <c r="AM1099" s="2">
        <f>SUMIFS('Growth rates'!R$4:R$999,'Growth rates'!$B$4:$B$999,Demands!$A1099,'Growth rates'!$C$4:$C$999,$W1099)</f>
        <v>4.3256437902259588</v>
      </c>
      <c r="AN1099" s="2">
        <f>SUMIFS('Growth rates'!S$4:S$999,'Growth rates'!$B$4:$B$999,Demands!$A1099,'Growth rates'!$C$4:$C$999,$W1099)</f>
        <v>4.642172884666234</v>
      </c>
      <c r="AO1099" s="2">
        <f>SUMIFS('Growth rates'!T$4:T$999,'Growth rates'!$B$4:$B$999,Demands!$A1099,'Growth rates'!$C$4:$C$999,$W1099)</f>
        <v>4.9524720680980394</v>
      </c>
      <c r="AP1099" s="2">
        <f>SUMIFS('Growth rates'!U$4:U$999,'Growth rates'!$B$4:$B$999,Demands!$A1099,'Growth rates'!$C$4:$C$999,$W1099)</f>
        <v>5.2511146692937318</v>
      </c>
      <c r="AR1099">
        <f>VLOOKUP(C1099&amp;A1099,Driver_elast!$A$2:$E$1161,5,FALSE)</f>
        <v>0.51703699999999997</v>
      </c>
      <c r="AS1099">
        <f t="shared" si="361"/>
        <v>0.51703699999999997</v>
      </c>
      <c r="AT1099">
        <f t="shared" si="362"/>
        <v>0.1034074</v>
      </c>
      <c r="AV1099" s="2" cm="1">
        <f t="array" ref="AV1099">TREND($AR1099:$AS1099,$AR$3:$AS$3,AV$1)</f>
        <v>0.51703699999999997</v>
      </c>
      <c r="AW1099" s="2" cm="1">
        <f t="array" ref="AW1099">TREND($AR1099:$AS1099,$AR$3:$AS$3,AW$1)</f>
        <v>0.51703699999999997</v>
      </c>
      <c r="AX1099" s="2" cm="1">
        <f t="array" ref="AX1099">TREND($AR1099:$AS1099,$AR$3:$AS$3,AX$1)</f>
        <v>0.51703699999999997</v>
      </c>
      <c r="AY1099" s="2" cm="1">
        <f t="array" ref="AY1099">TREND($AR1099:$AS1099,$AR$3:$AS$3,AY$1)</f>
        <v>0.51703699999999997</v>
      </c>
      <c r="AZ1099" s="2" cm="1">
        <f t="array" ref="AZ1099">TREND($AR1099:$AS1099,$AR$3:$AS$3,AZ$1)</f>
        <v>0.51703699999999997</v>
      </c>
      <c r="BA1099" s="2" cm="1">
        <f t="array" ref="BA1099">TREND($AR1099:$AS1099,$AR$3:$AS$3,BA$1)</f>
        <v>0.51703699999999997</v>
      </c>
      <c r="BB1099" s="2" cm="1">
        <f t="array" ref="BB1099">TREND($AR1099:$AS1099,$AR$3:$AS$3,BB$1)</f>
        <v>0.51703699999999997</v>
      </c>
      <c r="BC1099" s="2" cm="1">
        <f t="array" ref="BC1099">TREND($AR1099:$AS1099,$AR$3:$AS$3,BC$1)</f>
        <v>0.51703699999999997</v>
      </c>
      <c r="BD1099" s="2" cm="1">
        <f t="array" ref="BD1099">TREND($AR1099:$AS1099,$AR$3:$AS$3,BD$1)</f>
        <v>0.51703699999999997</v>
      </c>
      <c r="BE1099" s="2" cm="1">
        <f t="array" ref="BE1099">TREND($AR1099:$AS1099,$AR$3:$AS$3,BE$1)</f>
        <v>0.51703699999999997</v>
      </c>
      <c r="BF1099" s="20" cm="1">
        <f t="array" ref="BF1099">TREND($AS1099:$AT1099,$AS$3:$AT$3,BF$1)</f>
        <v>0.46533329999999751</v>
      </c>
      <c r="BG1099" s="20" cm="1">
        <f t="array" ref="BG1099">TREND($AS1099:$AT1099,$AS$3:$AT$3,BG$1)</f>
        <v>0.4136295999999966</v>
      </c>
      <c r="BH1099" s="20" cm="1">
        <f t="array" ref="BH1099">TREND($AS1099:$AT1099,$AS$3:$AT$3,BH$1)</f>
        <v>0.36192589999999569</v>
      </c>
      <c r="BI1099" s="20" cm="1">
        <f t="array" ref="BI1099">TREND($AS1099:$AT1099,$AS$3:$AT$3,BI$1)</f>
        <v>0.31022219999999834</v>
      </c>
      <c r="BJ1099" s="20" cm="1">
        <f t="array" ref="BJ1099">TREND($AS1099:$AT1099,$AS$3:$AT$3,BJ$1)</f>
        <v>0.25851849999999743</v>
      </c>
      <c r="BK1099" s="20" cm="1">
        <f t="array" ref="BK1099">TREND($AS1099:$AT1099,$AS$3:$AT$3,BK$1)</f>
        <v>0.20681479999999652</v>
      </c>
      <c r="BL1099" s="20" cm="1">
        <f t="array" ref="BL1099">TREND($AS1099:$AT1099,$AS$3:$AT$3,BL$1)</f>
        <v>0.15511109999999562</v>
      </c>
      <c r="BM1099" s="20" cm="1">
        <f t="array" ref="BM1099">TREND($AS1099:$AT1099,$AS$3:$AT$3,BM$1)</f>
        <v>0.10340739999999826</v>
      </c>
    </row>
    <row r="1100" spans="1:65" x14ac:dyDescent="0.35">
      <c r="A1100" t="str">
        <f>IF(BYDem!B1098="","\I:",BYDem!B1098)</f>
        <v>UK</v>
      </c>
      <c r="B1100" t="str">
        <f>BYDem!E1098</f>
        <v>IOI</v>
      </c>
      <c r="C1100" t="str">
        <f t="shared" si="343"/>
        <v>IOI</v>
      </c>
      <c r="D1100" s="4">
        <f>SUMIFS(BYDem!$M$2:$M$2000,BYDem!$B$2:$B$2000,Demands!$A1100,BYDem!$E$2:$E$2000,Demands!$B1100)</f>
        <v>222.08580052775099</v>
      </c>
      <c r="E1100" s="4">
        <f t="shared" si="344"/>
        <v>222.08580052775099</v>
      </c>
      <c r="F1100" s="4">
        <f t="shared" si="345"/>
        <v>222.08580052775099</v>
      </c>
      <c r="G1100" s="4">
        <f t="shared" si="346"/>
        <v>222.08580052775099</v>
      </c>
      <c r="H1100" s="4">
        <f t="shared" si="347"/>
        <v>222.08580052775099</v>
      </c>
      <c r="I1100" s="4">
        <f t="shared" si="348"/>
        <v>222.08580052775099</v>
      </c>
      <c r="J1100" s="4">
        <f t="shared" si="349"/>
        <v>222.08580052775099</v>
      </c>
      <c r="K1100" s="4">
        <f t="shared" si="350"/>
        <v>222.08580052775099</v>
      </c>
      <c r="L1100" s="4">
        <f t="shared" si="351"/>
        <v>222.08580052775099</v>
      </c>
      <c r="M1100" s="4">
        <f t="shared" si="352"/>
        <v>222.08580052775099</v>
      </c>
      <c r="N1100" s="4">
        <f t="shared" si="353"/>
        <v>222.08580052775099</v>
      </c>
      <c r="O1100" s="4">
        <f t="shared" si="354"/>
        <v>222.08580052775099</v>
      </c>
      <c r="P1100" s="4">
        <f t="shared" si="355"/>
        <v>222.08580052775099</v>
      </c>
      <c r="Q1100" s="4">
        <f t="shared" si="356"/>
        <v>222.08580052775099</v>
      </c>
      <c r="R1100" s="4">
        <f t="shared" si="357"/>
        <v>222.08580052775099</v>
      </c>
      <c r="S1100" s="4">
        <f t="shared" si="358"/>
        <v>222.08580052775099</v>
      </c>
      <c r="T1100" s="4">
        <f t="shared" si="359"/>
        <v>222.08580052775099</v>
      </c>
      <c r="U1100" s="4">
        <f t="shared" si="360"/>
        <v>222.08580052775099</v>
      </c>
      <c r="W1100" s="5" t="str">
        <f>VLOOKUP(C1100&amp;A1100,Driver_elast!$A$2:$D$1161,4,FALSE)</f>
        <v>GDP</v>
      </c>
      <c r="X1100" s="5">
        <v>1</v>
      </c>
      <c r="Y1100" s="2">
        <f>SUMIFS('Growth rates'!D$4:D$999,'Growth rates'!$B$4:$B$999,Demands!$A1100,'Growth rates'!$C$4:$C$999,$W1100)</f>
        <v>1</v>
      </c>
      <c r="Z1100" s="2">
        <f>SUMIFS('Growth rates'!E$4:E$999,'Growth rates'!$B$4:$B$999,Demands!$A1100,'Growth rates'!$C$4:$C$999,$W1100)</f>
        <v>0.9941170302711172</v>
      </c>
      <c r="AA1100" s="2">
        <f>SUMIFS('Growth rates'!F$4:F$999,'Growth rates'!$B$4:$B$999,Demands!$A1100,'Growth rates'!$C$4:$C$999,$W1100)</f>
        <v>1.152798456165864</v>
      </c>
      <c r="AB1100" s="2">
        <f>SUMIFS('Growth rates'!G$4:G$999,'Growth rates'!$B$4:$B$999,Demands!$A1100,'Growth rates'!$C$4:$C$999,$W1100)</f>
        <v>1.256641165854133</v>
      </c>
      <c r="AC1100" s="2">
        <f>SUMIFS('Growth rates'!H$4:H$999,'Growth rates'!$B$4:$B$999,Demands!$A1100,'Growth rates'!$C$4:$C$999,$W1100)</f>
        <v>1.3749739887019441</v>
      </c>
      <c r="AD1100" s="2">
        <f>SUMIFS('Growth rates'!I$4:I$999,'Growth rates'!$B$4:$B$999,Demands!$A1100,'Growth rates'!$C$4:$C$999,$W1100)</f>
        <v>1.5149355960879929</v>
      </c>
      <c r="AE1100" s="2">
        <f>SUMIFS('Growth rates'!J$4:J$999,'Growth rates'!$B$4:$B$999,Demands!$A1100,'Growth rates'!$C$4:$C$999,$W1100)</f>
        <v>1.6738902007541701</v>
      </c>
      <c r="AF1100" s="2">
        <f>SUMIFS('Growth rates'!K$4:K$999,'Growth rates'!$B$4:$B$999,Demands!$A1100,'Growth rates'!$C$4:$C$999,$W1100)</f>
        <v>1.8439315321787511</v>
      </c>
      <c r="AG1100" s="2">
        <f>SUMIFS('Growth rates'!L$4:L$999,'Growth rates'!$B$4:$B$999,Demands!$A1100,'Growth rates'!$C$4:$C$999,$W1100)</f>
        <v>2.0220790808693891</v>
      </c>
      <c r="AH1100" s="2">
        <f>SUMIFS('Growth rates'!M$4:M$999,'Growth rates'!$B$4:$B$999,Demands!$A1100,'Growth rates'!$C$4:$C$999,$W1100)</f>
        <v>2.2110422734216106</v>
      </c>
      <c r="AI1100" s="2">
        <f>SUMIFS('Growth rates'!N$4:N$999,'Growth rates'!$B$4:$B$999,Demands!$A1100,'Growth rates'!$C$4:$C$999,$W1100)</f>
        <v>2.4093997531045477</v>
      </c>
      <c r="AJ1100" s="2">
        <f>SUMIFS('Growth rates'!O$4:O$999,'Growth rates'!$B$4:$B$999,Demands!$A1100,'Growth rates'!$C$4:$C$999,$W1100)</f>
        <v>2.6087818553778068</v>
      </c>
      <c r="AK1100" s="2">
        <f>SUMIFS('Growth rates'!P$4:P$999,'Growth rates'!$B$4:$B$999,Demands!$A1100,'Growth rates'!$C$4:$C$999,$W1100)</f>
        <v>2.8049340641311291</v>
      </c>
      <c r="AL1100" s="2">
        <f>SUMIFS('Growth rates'!Q$4:Q$999,'Growth rates'!$B$4:$B$999,Demands!$A1100,'Growth rates'!$C$4:$C$999,$W1100)</f>
        <v>2.9948199614315909</v>
      </c>
      <c r="AM1100" s="2">
        <f>SUMIFS('Growth rates'!R$4:R$999,'Growth rates'!$B$4:$B$999,Demands!$A1100,'Growth rates'!$C$4:$C$999,$W1100)</f>
        <v>3.1773582932756268</v>
      </c>
      <c r="AN1100" s="2">
        <f>SUMIFS('Growth rates'!S$4:S$999,'Growth rates'!$B$4:$B$999,Demands!$A1100,'Growth rates'!$C$4:$C$999,$W1100)</f>
        <v>3.352519073107886</v>
      </c>
      <c r="AO1100" s="2">
        <f>SUMIFS('Growth rates'!T$4:T$999,'Growth rates'!$B$4:$B$999,Demands!$A1100,'Growth rates'!$C$4:$C$999,$W1100)</f>
        <v>3.5196562400316678</v>
      </c>
      <c r="AP1100" s="2">
        <f>SUMIFS('Growth rates'!U$4:U$999,'Growth rates'!$B$4:$B$999,Demands!$A1100,'Growth rates'!$C$4:$C$999,$W1100)</f>
        <v>3.6758349891059594</v>
      </c>
      <c r="AR1100">
        <f>VLOOKUP(C1100&amp;A1100,Driver_elast!$A$2:$E$1161,5,FALSE)</f>
        <v>0</v>
      </c>
      <c r="AS1100">
        <f t="shared" si="361"/>
        <v>0</v>
      </c>
      <c r="AT1100">
        <f t="shared" si="362"/>
        <v>0</v>
      </c>
      <c r="AV1100" s="2" cm="1">
        <f t="array" ref="AV1100">TREND($AR1100:$AS1100,$AR$3:$AS$3,AV$1)</f>
        <v>0</v>
      </c>
      <c r="AW1100" s="2" cm="1">
        <f t="array" ref="AW1100">TREND($AR1100:$AS1100,$AR$3:$AS$3,AW$1)</f>
        <v>0</v>
      </c>
      <c r="AX1100" s="2" cm="1">
        <f t="array" ref="AX1100">TREND($AR1100:$AS1100,$AR$3:$AS$3,AX$1)</f>
        <v>0</v>
      </c>
      <c r="AY1100" s="2" cm="1">
        <f t="array" ref="AY1100">TREND($AR1100:$AS1100,$AR$3:$AS$3,AY$1)</f>
        <v>0</v>
      </c>
      <c r="AZ1100" s="2" cm="1">
        <f t="array" ref="AZ1100">TREND($AR1100:$AS1100,$AR$3:$AS$3,AZ$1)</f>
        <v>0</v>
      </c>
      <c r="BA1100" s="2" cm="1">
        <f t="array" ref="BA1100">TREND($AR1100:$AS1100,$AR$3:$AS$3,BA$1)</f>
        <v>0</v>
      </c>
      <c r="BB1100" s="2" cm="1">
        <f t="array" ref="BB1100">TREND($AR1100:$AS1100,$AR$3:$AS$3,BB$1)</f>
        <v>0</v>
      </c>
      <c r="BC1100" s="2" cm="1">
        <f t="array" ref="BC1100">TREND($AR1100:$AS1100,$AR$3:$AS$3,BC$1)</f>
        <v>0</v>
      </c>
      <c r="BD1100" s="2" cm="1">
        <f t="array" ref="BD1100">TREND($AR1100:$AS1100,$AR$3:$AS$3,BD$1)</f>
        <v>0</v>
      </c>
      <c r="BE1100" s="2" cm="1">
        <f t="array" ref="BE1100">TREND($AR1100:$AS1100,$AR$3:$AS$3,BE$1)</f>
        <v>0</v>
      </c>
      <c r="BF1100" s="20" cm="1">
        <f t="array" ref="BF1100">TREND($AS1100:$AT1100,$AS$3:$AT$3,BF$1)</f>
        <v>0</v>
      </c>
      <c r="BG1100" s="20" cm="1">
        <f t="array" ref="BG1100">TREND($AS1100:$AT1100,$AS$3:$AT$3,BG$1)</f>
        <v>0</v>
      </c>
      <c r="BH1100" s="20" cm="1">
        <f t="array" ref="BH1100">TREND($AS1100:$AT1100,$AS$3:$AT$3,BH$1)</f>
        <v>0</v>
      </c>
      <c r="BI1100" s="20" cm="1">
        <f t="array" ref="BI1100">TREND($AS1100:$AT1100,$AS$3:$AT$3,BI$1)</f>
        <v>0</v>
      </c>
      <c r="BJ1100" s="20" cm="1">
        <f t="array" ref="BJ1100">TREND($AS1100:$AT1100,$AS$3:$AT$3,BJ$1)</f>
        <v>0</v>
      </c>
      <c r="BK1100" s="20" cm="1">
        <f t="array" ref="BK1100">TREND($AS1100:$AT1100,$AS$3:$AT$3,BK$1)</f>
        <v>0</v>
      </c>
      <c r="BL1100" s="20" cm="1">
        <f t="array" ref="BL1100">TREND($AS1100:$AT1100,$AS$3:$AT$3,BL$1)</f>
        <v>0</v>
      </c>
      <c r="BM1100" s="20" cm="1">
        <f t="array" ref="BM1100">TREND($AS1100:$AT1100,$AS$3:$AT$3,BM$1)</f>
        <v>0</v>
      </c>
    </row>
    <row r="1101" spans="1:65" x14ac:dyDescent="0.35">
      <c r="A1101" t="str">
        <f>IF(BYDem!B1099="","\I:",BYDem!B1099)</f>
        <v>UK</v>
      </c>
      <c r="B1101" t="str">
        <f>BYDem!E1099</f>
        <v>ITM</v>
      </c>
      <c r="C1101" t="str">
        <f t="shared" si="343"/>
        <v>ITM</v>
      </c>
      <c r="D1101" s="4">
        <f>SUMIFS(BYDem!$M$2:$M$2000,BYDem!$B$2:$B$2000,Demands!$A1101,BYDem!$E$2:$E$2000,Demands!$B1101)</f>
        <v>152.05787718523899</v>
      </c>
      <c r="E1101" s="4">
        <f t="shared" si="344"/>
        <v>152.05787718523899</v>
      </c>
      <c r="F1101" s="4">
        <f t="shared" si="345"/>
        <v>152.05787718523899</v>
      </c>
      <c r="G1101" s="4">
        <f t="shared" si="346"/>
        <v>152.05787718523899</v>
      </c>
      <c r="H1101" s="4">
        <f t="shared" si="347"/>
        <v>152.05787718523899</v>
      </c>
      <c r="I1101" s="4">
        <f t="shared" si="348"/>
        <v>152.05787718523899</v>
      </c>
      <c r="J1101" s="4">
        <f t="shared" si="349"/>
        <v>152.05787718523899</v>
      </c>
      <c r="K1101" s="4">
        <f t="shared" si="350"/>
        <v>152.05787718523899</v>
      </c>
      <c r="L1101" s="4">
        <f t="shared" si="351"/>
        <v>152.05787718523899</v>
      </c>
      <c r="M1101" s="4">
        <f t="shared" si="352"/>
        <v>152.05787718523899</v>
      </c>
      <c r="N1101" s="4">
        <f t="shared" si="353"/>
        <v>152.05787718523899</v>
      </c>
      <c r="O1101" s="4">
        <f t="shared" si="354"/>
        <v>152.05787718523899</v>
      </c>
      <c r="P1101" s="4">
        <f t="shared" si="355"/>
        <v>152.05787718523899</v>
      </c>
      <c r="Q1101" s="4">
        <f t="shared" si="356"/>
        <v>152.05787718523899</v>
      </c>
      <c r="R1101" s="4">
        <f t="shared" si="357"/>
        <v>152.05787718523899</v>
      </c>
      <c r="S1101" s="4">
        <f t="shared" si="358"/>
        <v>152.05787718523899</v>
      </c>
      <c r="T1101" s="4">
        <f t="shared" si="359"/>
        <v>152.05787718523899</v>
      </c>
      <c r="U1101" s="4">
        <f t="shared" si="360"/>
        <v>152.05787718523899</v>
      </c>
      <c r="W1101" s="5" t="str">
        <f>VLOOKUP(C1101&amp;A1101,Driver_elast!$A$2:$D$1161,4,FALSE)</f>
        <v>GDP</v>
      </c>
      <c r="X1101" s="5">
        <v>1</v>
      </c>
      <c r="Y1101" s="2">
        <f>SUMIFS('Growth rates'!D$4:D$999,'Growth rates'!$B$4:$B$999,Demands!$A1101,'Growth rates'!$C$4:$C$999,$W1101)</f>
        <v>1</v>
      </c>
      <c r="Z1101" s="2">
        <f>SUMIFS('Growth rates'!E$4:E$999,'Growth rates'!$B$4:$B$999,Demands!$A1101,'Growth rates'!$C$4:$C$999,$W1101)</f>
        <v>0.9941170302711172</v>
      </c>
      <c r="AA1101" s="2">
        <f>SUMIFS('Growth rates'!F$4:F$999,'Growth rates'!$B$4:$B$999,Demands!$A1101,'Growth rates'!$C$4:$C$999,$W1101)</f>
        <v>1.152798456165864</v>
      </c>
      <c r="AB1101" s="2">
        <f>SUMIFS('Growth rates'!G$4:G$999,'Growth rates'!$B$4:$B$999,Demands!$A1101,'Growth rates'!$C$4:$C$999,$W1101)</f>
        <v>1.256641165854133</v>
      </c>
      <c r="AC1101" s="2">
        <f>SUMIFS('Growth rates'!H$4:H$999,'Growth rates'!$B$4:$B$999,Demands!$A1101,'Growth rates'!$C$4:$C$999,$W1101)</f>
        <v>1.3749739887019441</v>
      </c>
      <c r="AD1101" s="2">
        <f>SUMIFS('Growth rates'!I$4:I$999,'Growth rates'!$B$4:$B$999,Demands!$A1101,'Growth rates'!$C$4:$C$999,$W1101)</f>
        <v>1.5149355960879929</v>
      </c>
      <c r="AE1101" s="2">
        <f>SUMIFS('Growth rates'!J$4:J$999,'Growth rates'!$B$4:$B$999,Demands!$A1101,'Growth rates'!$C$4:$C$999,$W1101)</f>
        <v>1.6738902007541701</v>
      </c>
      <c r="AF1101" s="2">
        <f>SUMIFS('Growth rates'!K$4:K$999,'Growth rates'!$B$4:$B$999,Demands!$A1101,'Growth rates'!$C$4:$C$999,$W1101)</f>
        <v>1.8439315321787511</v>
      </c>
      <c r="AG1101" s="2">
        <f>SUMIFS('Growth rates'!L$4:L$999,'Growth rates'!$B$4:$B$999,Demands!$A1101,'Growth rates'!$C$4:$C$999,$W1101)</f>
        <v>2.0220790808693891</v>
      </c>
      <c r="AH1101" s="2">
        <f>SUMIFS('Growth rates'!M$4:M$999,'Growth rates'!$B$4:$B$999,Demands!$A1101,'Growth rates'!$C$4:$C$999,$W1101)</f>
        <v>2.2110422734216106</v>
      </c>
      <c r="AI1101" s="2">
        <f>SUMIFS('Growth rates'!N$4:N$999,'Growth rates'!$B$4:$B$999,Demands!$A1101,'Growth rates'!$C$4:$C$999,$W1101)</f>
        <v>2.4093997531045477</v>
      </c>
      <c r="AJ1101" s="2">
        <f>SUMIFS('Growth rates'!O$4:O$999,'Growth rates'!$B$4:$B$999,Demands!$A1101,'Growth rates'!$C$4:$C$999,$W1101)</f>
        <v>2.6087818553778068</v>
      </c>
      <c r="AK1101" s="2">
        <f>SUMIFS('Growth rates'!P$4:P$999,'Growth rates'!$B$4:$B$999,Demands!$A1101,'Growth rates'!$C$4:$C$999,$W1101)</f>
        <v>2.8049340641311291</v>
      </c>
      <c r="AL1101" s="2">
        <f>SUMIFS('Growth rates'!Q$4:Q$999,'Growth rates'!$B$4:$B$999,Demands!$A1101,'Growth rates'!$C$4:$C$999,$W1101)</f>
        <v>2.9948199614315909</v>
      </c>
      <c r="AM1101" s="2">
        <f>SUMIFS('Growth rates'!R$4:R$999,'Growth rates'!$B$4:$B$999,Demands!$A1101,'Growth rates'!$C$4:$C$999,$W1101)</f>
        <v>3.1773582932756268</v>
      </c>
      <c r="AN1101" s="2">
        <f>SUMIFS('Growth rates'!S$4:S$999,'Growth rates'!$B$4:$B$999,Demands!$A1101,'Growth rates'!$C$4:$C$999,$W1101)</f>
        <v>3.352519073107886</v>
      </c>
      <c r="AO1101" s="2">
        <f>SUMIFS('Growth rates'!T$4:T$999,'Growth rates'!$B$4:$B$999,Demands!$A1101,'Growth rates'!$C$4:$C$999,$W1101)</f>
        <v>3.5196562400316678</v>
      </c>
      <c r="AP1101" s="2">
        <f>SUMIFS('Growth rates'!U$4:U$999,'Growth rates'!$B$4:$B$999,Demands!$A1101,'Growth rates'!$C$4:$C$999,$W1101)</f>
        <v>3.6758349891059594</v>
      </c>
      <c r="AR1101">
        <f>VLOOKUP(C1101&amp;A1101,Driver_elast!$A$2:$E$1161,5,FALSE)</f>
        <v>0</v>
      </c>
      <c r="AS1101">
        <f t="shared" si="361"/>
        <v>0</v>
      </c>
      <c r="AT1101">
        <f t="shared" si="362"/>
        <v>0</v>
      </c>
      <c r="AV1101" s="2" cm="1">
        <f t="array" ref="AV1101">TREND($AR1101:$AS1101,$AR$3:$AS$3,AV$1)</f>
        <v>0</v>
      </c>
      <c r="AW1101" s="2" cm="1">
        <f t="array" ref="AW1101">TREND($AR1101:$AS1101,$AR$3:$AS$3,AW$1)</f>
        <v>0</v>
      </c>
      <c r="AX1101" s="2" cm="1">
        <f t="array" ref="AX1101">TREND($AR1101:$AS1101,$AR$3:$AS$3,AX$1)</f>
        <v>0</v>
      </c>
      <c r="AY1101" s="2" cm="1">
        <f t="array" ref="AY1101">TREND($AR1101:$AS1101,$AR$3:$AS$3,AY$1)</f>
        <v>0</v>
      </c>
      <c r="AZ1101" s="2" cm="1">
        <f t="array" ref="AZ1101">TREND($AR1101:$AS1101,$AR$3:$AS$3,AZ$1)</f>
        <v>0</v>
      </c>
      <c r="BA1101" s="2" cm="1">
        <f t="array" ref="BA1101">TREND($AR1101:$AS1101,$AR$3:$AS$3,BA$1)</f>
        <v>0</v>
      </c>
      <c r="BB1101" s="2" cm="1">
        <f t="array" ref="BB1101">TREND($AR1101:$AS1101,$AR$3:$AS$3,BB$1)</f>
        <v>0</v>
      </c>
      <c r="BC1101" s="2" cm="1">
        <f t="array" ref="BC1101">TREND($AR1101:$AS1101,$AR$3:$AS$3,BC$1)</f>
        <v>0</v>
      </c>
      <c r="BD1101" s="2" cm="1">
        <f t="array" ref="BD1101">TREND($AR1101:$AS1101,$AR$3:$AS$3,BD$1)</f>
        <v>0</v>
      </c>
      <c r="BE1101" s="2" cm="1">
        <f t="array" ref="BE1101">TREND($AR1101:$AS1101,$AR$3:$AS$3,BE$1)</f>
        <v>0</v>
      </c>
      <c r="BF1101" s="20" cm="1">
        <f t="array" ref="BF1101">TREND($AS1101:$AT1101,$AS$3:$AT$3,BF$1)</f>
        <v>0</v>
      </c>
      <c r="BG1101" s="20" cm="1">
        <f t="array" ref="BG1101">TREND($AS1101:$AT1101,$AS$3:$AT$3,BG$1)</f>
        <v>0</v>
      </c>
      <c r="BH1101" s="20" cm="1">
        <f t="array" ref="BH1101">TREND($AS1101:$AT1101,$AS$3:$AT$3,BH$1)</f>
        <v>0</v>
      </c>
      <c r="BI1101" s="20" cm="1">
        <f t="array" ref="BI1101">TREND($AS1101:$AT1101,$AS$3:$AT$3,BI$1)</f>
        <v>0</v>
      </c>
      <c r="BJ1101" s="20" cm="1">
        <f t="array" ref="BJ1101">TREND($AS1101:$AT1101,$AS$3:$AT$3,BJ$1)</f>
        <v>0</v>
      </c>
      <c r="BK1101" s="20" cm="1">
        <f t="array" ref="BK1101">TREND($AS1101:$AT1101,$AS$3:$AT$3,BK$1)</f>
        <v>0</v>
      </c>
      <c r="BL1101" s="20" cm="1">
        <f t="array" ref="BL1101">TREND($AS1101:$AT1101,$AS$3:$AT$3,BL$1)</f>
        <v>0</v>
      </c>
      <c r="BM1101" s="20" cm="1">
        <f t="array" ref="BM1101">TREND($AS1101:$AT1101,$AS$3:$AT$3,BM$1)</f>
        <v>0</v>
      </c>
    </row>
    <row r="1102" spans="1:65" x14ac:dyDescent="0.35">
      <c r="A1102" t="str">
        <f>IF(BYDem!B1100="","\I:",BYDem!B1100)</f>
        <v>UK</v>
      </c>
      <c r="B1102" t="str">
        <f>BYDem!E1100</f>
        <v>NEU</v>
      </c>
      <c r="C1102" t="str">
        <f t="shared" si="343"/>
        <v>NEU</v>
      </c>
      <c r="D1102" s="4">
        <f>SUMIFS(BYDem!$M$2:$M$2000,BYDem!$B$2:$B$2000,Demands!$A1102,BYDem!$E$2:$E$2000,Demands!$B1102)</f>
        <v>5.7178708919999996</v>
      </c>
      <c r="E1102" s="4">
        <f t="shared" si="344"/>
        <v>5.7172926200869654</v>
      </c>
      <c r="F1102" s="4">
        <f t="shared" si="345"/>
        <v>5.7329810738297819</v>
      </c>
      <c r="G1102" s="4">
        <f t="shared" si="346"/>
        <v>5.7418588516985709</v>
      </c>
      <c r="H1102" s="4">
        <f t="shared" si="347"/>
        <v>5.7511538131917233</v>
      </c>
      <c r="I1102" s="4">
        <f t="shared" si="348"/>
        <v>5.761217811665758</v>
      </c>
      <c r="J1102" s="4">
        <f t="shared" si="349"/>
        <v>5.7716096977668698</v>
      </c>
      <c r="K1102" s="4">
        <f t="shared" si="350"/>
        <v>5.7816888875961236</v>
      </c>
      <c r="L1102" s="4">
        <f t="shared" si="351"/>
        <v>5.7912915335906678</v>
      </c>
      <c r="M1102" s="4">
        <f t="shared" si="352"/>
        <v>5.8005952325553549</v>
      </c>
      <c r="N1102" s="4">
        <f t="shared" si="353"/>
        <v>5.8086465647639569</v>
      </c>
      <c r="O1102" s="4">
        <f t="shared" si="354"/>
        <v>5.8152572029610035</v>
      </c>
      <c r="P1102" s="4">
        <f t="shared" si="355"/>
        <v>5.8205188722245786</v>
      </c>
      <c r="Q1102" s="4">
        <f t="shared" si="356"/>
        <v>5.8245831571542821</v>
      </c>
      <c r="R1102" s="4">
        <f t="shared" si="357"/>
        <v>5.8276346991619956</v>
      </c>
      <c r="S1102" s="4">
        <f t="shared" si="358"/>
        <v>5.8298438437009281</v>
      </c>
      <c r="T1102" s="4">
        <f t="shared" si="359"/>
        <v>5.831342772818509</v>
      </c>
      <c r="U1102" s="4">
        <f t="shared" si="360"/>
        <v>5.8322324273554544</v>
      </c>
      <c r="W1102" s="5" t="str">
        <f>VLOOKUP(C1102&amp;A1102,Driver_elast!$A$2:$D$1161,4,FALSE)</f>
        <v>GDP</v>
      </c>
      <c r="X1102" s="5">
        <v>1</v>
      </c>
      <c r="Y1102" s="2">
        <f>SUMIFS('Growth rates'!D$4:D$999,'Growth rates'!$B$4:$B$999,Demands!$A1102,'Growth rates'!$C$4:$C$999,$W1102)</f>
        <v>1</v>
      </c>
      <c r="Z1102" s="2">
        <f>SUMIFS('Growth rates'!E$4:E$999,'Growth rates'!$B$4:$B$999,Demands!$A1102,'Growth rates'!$C$4:$C$999,$W1102)</f>
        <v>0.9941170302711172</v>
      </c>
      <c r="AA1102" s="2">
        <f>SUMIFS('Growth rates'!F$4:F$999,'Growth rates'!$B$4:$B$999,Demands!$A1102,'Growth rates'!$C$4:$C$999,$W1102)</f>
        <v>1.152798456165864</v>
      </c>
      <c r="AB1102" s="2">
        <f>SUMIFS('Growth rates'!G$4:G$999,'Growth rates'!$B$4:$B$999,Demands!$A1102,'Growth rates'!$C$4:$C$999,$W1102)</f>
        <v>1.256641165854133</v>
      </c>
      <c r="AC1102" s="2">
        <f>SUMIFS('Growth rates'!H$4:H$999,'Growth rates'!$B$4:$B$999,Demands!$A1102,'Growth rates'!$C$4:$C$999,$W1102)</f>
        <v>1.3749739887019441</v>
      </c>
      <c r="AD1102" s="2">
        <f>SUMIFS('Growth rates'!I$4:I$999,'Growth rates'!$B$4:$B$999,Demands!$A1102,'Growth rates'!$C$4:$C$999,$W1102)</f>
        <v>1.5149355960879929</v>
      </c>
      <c r="AE1102" s="2">
        <f>SUMIFS('Growth rates'!J$4:J$999,'Growth rates'!$B$4:$B$999,Demands!$A1102,'Growth rates'!$C$4:$C$999,$W1102)</f>
        <v>1.6738902007541701</v>
      </c>
      <c r="AF1102" s="2">
        <f>SUMIFS('Growth rates'!K$4:K$999,'Growth rates'!$B$4:$B$999,Demands!$A1102,'Growth rates'!$C$4:$C$999,$W1102)</f>
        <v>1.8439315321787511</v>
      </c>
      <c r="AG1102" s="2">
        <f>SUMIFS('Growth rates'!L$4:L$999,'Growth rates'!$B$4:$B$999,Demands!$A1102,'Growth rates'!$C$4:$C$999,$W1102)</f>
        <v>2.0220790808693891</v>
      </c>
      <c r="AH1102" s="2">
        <f>SUMIFS('Growth rates'!M$4:M$999,'Growth rates'!$B$4:$B$999,Demands!$A1102,'Growth rates'!$C$4:$C$999,$W1102)</f>
        <v>2.2110422734216106</v>
      </c>
      <c r="AI1102" s="2">
        <f>SUMIFS('Growth rates'!N$4:N$999,'Growth rates'!$B$4:$B$999,Demands!$A1102,'Growth rates'!$C$4:$C$999,$W1102)</f>
        <v>2.4093997531045477</v>
      </c>
      <c r="AJ1102" s="2">
        <f>SUMIFS('Growth rates'!O$4:O$999,'Growth rates'!$B$4:$B$999,Demands!$A1102,'Growth rates'!$C$4:$C$999,$W1102)</f>
        <v>2.6087818553778068</v>
      </c>
      <c r="AK1102" s="2">
        <f>SUMIFS('Growth rates'!P$4:P$999,'Growth rates'!$B$4:$B$999,Demands!$A1102,'Growth rates'!$C$4:$C$999,$W1102)</f>
        <v>2.8049340641311291</v>
      </c>
      <c r="AL1102" s="2">
        <f>SUMIFS('Growth rates'!Q$4:Q$999,'Growth rates'!$B$4:$B$999,Demands!$A1102,'Growth rates'!$C$4:$C$999,$W1102)</f>
        <v>2.9948199614315909</v>
      </c>
      <c r="AM1102" s="2">
        <f>SUMIFS('Growth rates'!R$4:R$999,'Growth rates'!$B$4:$B$999,Demands!$A1102,'Growth rates'!$C$4:$C$999,$W1102)</f>
        <v>3.1773582932756268</v>
      </c>
      <c r="AN1102" s="2">
        <f>SUMIFS('Growth rates'!S$4:S$999,'Growth rates'!$B$4:$B$999,Demands!$A1102,'Growth rates'!$C$4:$C$999,$W1102)</f>
        <v>3.352519073107886</v>
      </c>
      <c r="AO1102" s="2">
        <f>SUMIFS('Growth rates'!T$4:T$999,'Growth rates'!$B$4:$B$999,Demands!$A1102,'Growth rates'!$C$4:$C$999,$W1102)</f>
        <v>3.5196562400316678</v>
      </c>
      <c r="AP1102" s="2">
        <f>SUMIFS('Growth rates'!U$4:U$999,'Growth rates'!$B$4:$B$999,Demands!$A1102,'Growth rates'!$C$4:$C$999,$W1102)</f>
        <v>3.6758349891059594</v>
      </c>
      <c r="AR1102">
        <f>VLOOKUP(C1102&amp;A1102,Driver_elast!$A$2:$E$1161,5,FALSE)</f>
        <v>1.7190999999999956E-2</v>
      </c>
      <c r="AS1102">
        <f t="shared" si="361"/>
        <v>1.7190999999999956E-2</v>
      </c>
      <c r="AT1102">
        <f t="shared" si="362"/>
        <v>3.4381999999999911E-3</v>
      </c>
      <c r="AV1102" s="2" cm="1">
        <f t="array" ref="AV1102">TREND($AR1102:$AS1102,$AR$3:$AS$3,AV$1)</f>
        <v>1.7190999999999956E-2</v>
      </c>
      <c r="AW1102" s="2" cm="1">
        <f t="array" ref="AW1102">TREND($AR1102:$AS1102,$AR$3:$AS$3,AW$1)</f>
        <v>1.7190999999999956E-2</v>
      </c>
      <c r="AX1102" s="2" cm="1">
        <f t="array" ref="AX1102">TREND($AR1102:$AS1102,$AR$3:$AS$3,AX$1)</f>
        <v>1.7190999999999956E-2</v>
      </c>
      <c r="AY1102" s="2" cm="1">
        <f t="array" ref="AY1102">TREND($AR1102:$AS1102,$AR$3:$AS$3,AY$1)</f>
        <v>1.7190999999999956E-2</v>
      </c>
      <c r="AZ1102" s="2" cm="1">
        <f t="array" ref="AZ1102">TREND($AR1102:$AS1102,$AR$3:$AS$3,AZ$1)</f>
        <v>1.7190999999999956E-2</v>
      </c>
      <c r="BA1102" s="2" cm="1">
        <f t="array" ref="BA1102">TREND($AR1102:$AS1102,$AR$3:$AS$3,BA$1)</f>
        <v>1.7190999999999956E-2</v>
      </c>
      <c r="BB1102" s="2" cm="1">
        <f t="array" ref="BB1102">TREND($AR1102:$AS1102,$AR$3:$AS$3,BB$1)</f>
        <v>1.7190999999999956E-2</v>
      </c>
      <c r="BC1102" s="2" cm="1">
        <f t="array" ref="BC1102">TREND($AR1102:$AS1102,$AR$3:$AS$3,BC$1)</f>
        <v>1.7190999999999956E-2</v>
      </c>
      <c r="BD1102" s="2" cm="1">
        <f t="array" ref="BD1102">TREND($AR1102:$AS1102,$AR$3:$AS$3,BD$1)</f>
        <v>1.7190999999999956E-2</v>
      </c>
      <c r="BE1102" s="2" cm="1">
        <f t="array" ref="BE1102">TREND($AR1102:$AS1102,$AR$3:$AS$3,BE$1)</f>
        <v>1.7190999999999956E-2</v>
      </c>
      <c r="BF1102" s="20" cm="1">
        <f t="array" ref="BF1102">TREND($AS1102:$AT1102,$AS$3:$AT$3,BF$1)</f>
        <v>1.5471899999999872E-2</v>
      </c>
      <c r="BG1102" s="20" cm="1">
        <f t="array" ref="BG1102">TREND($AS1102:$AT1102,$AS$3:$AT$3,BG$1)</f>
        <v>1.3752799999999898E-2</v>
      </c>
      <c r="BH1102" s="20" cm="1">
        <f t="array" ref="BH1102">TREND($AS1102:$AT1102,$AS$3:$AT$3,BH$1)</f>
        <v>1.2033699999999925E-2</v>
      </c>
      <c r="BI1102" s="20" cm="1">
        <f t="array" ref="BI1102">TREND($AS1102:$AT1102,$AS$3:$AT$3,BI$1)</f>
        <v>1.0314599999999952E-2</v>
      </c>
      <c r="BJ1102" s="20" cm="1">
        <f t="array" ref="BJ1102">TREND($AS1102:$AT1102,$AS$3:$AT$3,BJ$1)</f>
        <v>8.5954999999999782E-3</v>
      </c>
      <c r="BK1102" s="20" cm="1">
        <f t="array" ref="BK1102">TREND($AS1102:$AT1102,$AS$3:$AT$3,BK$1)</f>
        <v>6.8763999999998937E-3</v>
      </c>
      <c r="BL1102" s="20" cm="1">
        <f t="array" ref="BL1102">TREND($AS1102:$AT1102,$AS$3:$AT$3,BL$1)</f>
        <v>5.1572999999999203E-3</v>
      </c>
      <c r="BM1102" s="20" cm="1">
        <f t="array" ref="BM1102">TREND($AS1102:$AT1102,$AS$3:$AT$3,BM$1)</f>
        <v>3.4381999999999469E-3</v>
      </c>
    </row>
    <row r="1103" spans="1:65" x14ac:dyDescent="0.35">
      <c r="A1103" t="str">
        <f>IF(BYDem!B1101="","\I:",BYDem!B1101)</f>
        <v>UK</v>
      </c>
      <c r="B1103" t="str">
        <f>BYDem!E1101</f>
        <v>ONO</v>
      </c>
      <c r="C1103" t="str">
        <f t="shared" si="343"/>
        <v>ONO</v>
      </c>
      <c r="D1103" s="4">
        <f>SUMIFS(BYDem!$M$2:$M$2000,BYDem!$B$2:$B$2000,Demands!$A1103,BYDem!$E$2:$E$2000,Demands!$B1103)</f>
        <v>49.380232888800002</v>
      </c>
      <c r="E1103" s="4">
        <f t="shared" si="344"/>
        <v>49.380232888800002</v>
      </c>
      <c r="F1103" s="4">
        <f t="shared" si="345"/>
        <v>49.380232888800002</v>
      </c>
      <c r="G1103" s="4">
        <f t="shared" si="346"/>
        <v>49.380232888800002</v>
      </c>
      <c r="H1103" s="4">
        <f t="shared" si="347"/>
        <v>49.380232888800002</v>
      </c>
      <c r="I1103" s="4">
        <f t="shared" si="348"/>
        <v>49.380232888800002</v>
      </c>
      <c r="J1103" s="4">
        <f t="shared" si="349"/>
        <v>49.380232888800002</v>
      </c>
      <c r="K1103" s="4">
        <f t="shared" si="350"/>
        <v>49.380232888800002</v>
      </c>
      <c r="L1103" s="4">
        <f t="shared" si="351"/>
        <v>49.380232888800002</v>
      </c>
      <c r="M1103" s="4">
        <f t="shared" si="352"/>
        <v>49.380232888800002</v>
      </c>
      <c r="N1103" s="4">
        <f t="shared" si="353"/>
        <v>49.380232888800002</v>
      </c>
      <c r="O1103" s="4">
        <f t="shared" si="354"/>
        <v>49.380232888800002</v>
      </c>
      <c r="P1103" s="4">
        <f t="shared" si="355"/>
        <v>49.380232888800002</v>
      </c>
      <c r="Q1103" s="4">
        <f t="shared" si="356"/>
        <v>49.380232888800002</v>
      </c>
      <c r="R1103" s="4">
        <f t="shared" si="357"/>
        <v>49.380232888800002</v>
      </c>
      <c r="S1103" s="4">
        <f t="shared" si="358"/>
        <v>49.380232888800002</v>
      </c>
      <c r="T1103" s="4">
        <f t="shared" si="359"/>
        <v>49.380232888800002</v>
      </c>
      <c r="U1103" s="4">
        <f t="shared" si="360"/>
        <v>49.380232888800002</v>
      </c>
      <c r="W1103" s="5" t="str">
        <f>VLOOKUP(C1103&amp;A1103,Driver_elast!$A$2:$D$1161,4,FALSE)</f>
        <v>GDP</v>
      </c>
      <c r="X1103" s="5">
        <v>1</v>
      </c>
      <c r="Y1103" s="2">
        <f>SUMIFS('Growth rates'!D$4:D$999,'Growth rates'!$B$4:$B$999,Demands!$A1103,'Growth rates'!$C$4:$C$999,$W1103)</f>
        <v>1</v>
      </c>
      <c r="Z1103" s="2">
        <f>SUMIFS('Growth rates'!E$4:E$999,'Growth rates'!$B$4:$B$999,Demands!$A1103,'Growth rates'!$C$4:$C$999,$W1103)</f>
        <v>0.9941170302711172</v>
      </c>
      <c r="AA1103" s="2">
        <f>SUMIFS('Growth rates'!F$4:F$999,'Growth rates'!$B$4:$B$999,Demands!$A1103,'Growth rates'!$C$4:$C$999,$W1103)</f>
        <v>1.152798456165864</v>
      </c>
      <c r="AB1103" s="2">
        <f>SUMIFS('Growth rates'!G$4:G$999,'Growth rates'!$B$4:$B$999,Demands!$A1103,'Growth rates'!$C$4:$C$999,$W1103)</f>
        <v>1.256641165854133</v>
      </c>
      <c r="AC1103" s="2">
        <f>SUMIFS('Growth rates'!H$4:H$999,'Growth rates'!$B$4:$B$999,Demands!$A1103,'Growth rates'!$C$4:$C$999,$W1103)</f>
        <v>1.3749739887019441</v>
      </c>
      <c r="AD1103" s="2">
        <f>SUMIFS('Growth rates'!I$4:I$999,'Growth rates'!$B$4:$B$999,Demands!$A1103,'Growth rates'!$C$4:$C$999,$W1103)</f>
        <v>1.5149355960879929</v>
      </c>
      <c r="AE1103" s="2">
        <f>SUMIFS('Growth rates'!J$4:J$999,'Growth rates'!$B$4:$B$999,Demands!$A1103,'Growth rates'!$C$4:$C$999,$W1103)</f>
        <v>1.6738902007541701</v>
      </c>
      <c r="AF1103" s="2">
        <f>SUMIFS('Growth rates'!K$4:K$999,'Growth rates'!$B$4:$B$999,Demands!$A1103,'Growth rates'!$C$4:$C$999,$W1103)</f>
        <v>1.8439315321787511</v>
      </c>
      <c r="AG1103" s="2">
        <f>SUMIFS('Growth rates'!L$4:L$999,'Growth rates'!$B$4:$B$999,Demands!$A1103,'Growth rates'!$C$4:$C$999,$W1103)</f>
        <v>2.0220790808693891</v>
      </c>
      <c r="AH1103" s="2">
        <f>SUMIFS('Growth rates'!M$4:M$999,'Growth rates'!$B$4:$B$999,Demands!$A1103,'Growth rates'!$C$4:$C$999,$W1103)</f>
        <v>2.2110422734216106</v>
      </c>
      <c r="AI1103" s="2">
        <f>SUMIFS('Growth rates'!N$4:N$999,'Growth rates'!$B$4:$B$999,Demands!$A1103,'Growth rates'!$C$4:$C$999,$W1103)</f>
        <v>2.4093997531045477</v>
      </c>
      <c r="AJ1103" s="2">
        <f>SUMIFS('Growth rates'!O$4:O$999,'Growth rates'!$B$4:$B$999,Demands!$A1103,'Growth rates'!$C$4:$C$999,$W1103)</f>
        <v>2.6087818553778068</v>
      </c>
      <c r="AK1103" s="2">
        <f>SUMIFS('Growth rates'!P$4:P$999,'Growth rates'!$B$4:$B$999,Demands!$A1103,'Growth rates'!$C$4:$C$999,$W1103)</f>
        <v>2.8049340641311291</v>
      </c>
      <c r="AL1103" s="2">
        <f>SUMIFS('Growth rates'!Q$4:Q$999,'Growth rates'!$B$4:$B$999,Demands!$A1103,'Growth rates'!$C$4:$C$999,$W1103)</f>
        <v>2.9948199614315909</v>
      </c>
      <c r="AM1103" s="2">
        <f>SUMIFS('Growth rates'!R$4:R$999,'Growth rates'!$B$4:$B$999,Demands!$A1103,'Growth rates'!$C$4:$C$999,$W1103)</f>
        <v>3.1773582932756268</v>
      </c>
      <c r="AN1103" s="2">
        <f>SUMIFS('Growth rates'!S$4:S$999,'Growth rates'!$B$4:$B$999,Demands!$A1103,'Growth rates'!$C$4:$C$999,$W1103)</f>
        <v>3.352519073107886</v>
      </c>
      <c r="AO1103" s="2">
        <f>SUMIFS('Growth rates'!T$4:T$999,'Growth rates'!$B$4:$B$999,Demands!$A1103,'Growth rates'!$C$4:$C$999,$W1103)</f>
        <v>3.5196562400316678</v>
      </c>
      <c r="AP1103" s="2">
        <f>SUMIFS('Growth rates'!U$4:U$999,'Growth rates'!$B$4:$B$999,Demands!$A1103,'Growth rates'!$C$4:$C$999,$W1103)</f>
        <v>3.6758349891059594</v>
      </c>
      <c r="AR1103">
        <f>VLOOKUP(C1103&amp;A1103,Driver_elast!$A$2:$E$1161,5,FALSE)</f>
        <v>0</v>
      </c>
      <c r="AS1103">
        <f t="shared" si="361"/>
        <v>0</v>
      </c>
      <c r="AT1103">
        <f t="shared" si="362"/>
        <v>0</v>
      </c>
      <c r="AV1103" s="2" cm="1">
        <f t="array" ref="AV1103">TREND($AR1103:$AS1103,$AR$3:$AS$3,AV$1)</f>
        <v>0</v>
      </c>
      <c r="AW1103" s="2" cm="1">
        <f t="array" ref="AW1103">TREND($AR1103:$AS1103,$AR$3:$AS$3,AW$1)</f>
        <v>0</v>
      </c>
      <c r="AX1103" s="2" cm="1">
        <f t="array" ref="AX1103">TREND($AR1103:$AS1103,$AR$3:$AS$3,AX$1)</f>
        <v>0</v>
      </c>
      <c r="AY1103" s="2" cm="1">
        <f t="array" ref="AY1103">TREND($AR1103:$AS1103,$AR$3:$AS$3,AY$1)</f>
        <v>0</v>
      </c>
      <c r="AZ1103" s="2" cm="1">
        <f t="array" ref="AZ1103">TREND($AR1103:$AS1103,$AR$3:$AS$3,AZ$1)</f>
        <v>0</v>
      </c>
      <c r="BA1103" s="2" cm="1">
        <f t="array" ref="BA1103">TREND($AR1103:$AS1103,$AR$3:$AS$3,BA$1)</f>
        <v>0</v>
      </c>
      <c r="BB1103" s="2" cm="1">
        <f t="array" ref="BB1103">TREND($AR1103:$AS1103,$AR$3:$AS$3,BB$1)</f>
        <v>0</v>
      </c>
      <c r="BC1103" s="2" cm="1">
        <f t="array" ref="BC1103">TREND($AR1103:$AS1103,$AR$3:$AS$3,BC$1)</f>
        <v>0</v>
      </c>
      <c r="BD1103" s="2" cm="1">
        <f t="array" ref="BD1103">TREND($AR1103:$AS1103,$AR$3:$AS$3,BD$1)</f>
        <v>0</v>
      </c>
      <c r="BE1103" s="2" cm="1">
        <f t="array" ref="BE1103">TREND($AR1103:$AS1103,$AR$3:$AS$3,BE$1)</f>
        <v>0</v>
      </c>
      <c r="BF1103" s="20" cm="1">
        <f t="array" ref="BF1103">TREND($AS1103:$AT1103,$AS$3:$AT$3,BF$1)</f>
        <v>0</v>
      </c>
      <c r="BG1103" s="20" cm="1">
        <f t="array" ref="BG1103">TREND($AS1103:$AT1103,$AS$3:$AT$3,BG$1)</f>
        <v>0</v>
      </c>
      <c r="BH1103" s="20" cm="1">
        <f t="array" ref="BH1103">TREND($AS1103:$AT1103,$AS$3:$AT$3,BH$1)</f>
        <v>0</v>
      </c>
      <c r="BI1103" s="20" cm="1">
        <f t="array" ref="BI1103">TREND($AS1103:$AT1103,$AS$3:$AT$3,BI$1)</f>
        <v>0</v>
      </c>
      <c r="BJ1103" s="20" cm="1">
        <f t="array" ref="BJ1103">TREND($AS1103:$AT1103,$AS$3:$AT$3,BJ$1)</f>
        <v>0</v>
      </c>
      <c r="BK1103" s="20" cm="1">
        <f t="array" ref="BK1103">TREND($AS1103:$AT1103,$AS$3:$AT$3,BK$1)</f>
        <v>0</v>
      </c>
      <c r="BL1103" s="20" cm="1">
        <f t="array" ref="BL1103">TREND($AS1103:$AT1103,$AS$3:$AT$3,BL$1)</f>
        <v>0</v>
      </c>
      <c r="BM1103" s="20" cm="1">
        <f t="array" ref="BM1103">TREND($AS1103:$AT1103,$AS$3:$AT$3,BM$1)</f>
        <v>0</v>
      </c>
    </row>
    <row r="1104" spans="1:65" x14ac:dyDescent="0.35">
      <c r="A1104" t="str">
        <f>IF(BYDem!B1102="","\I:",BYDem!B1102)</f>
        <v>UK</v>
      </c>
      <c r="B1104" t="str">
        <f>BYDem!E1102</f>
        <v>RCK</v>
      </c>
      <c r="C1104" t="str">
        <f t="shared" si="343"/>
        <v>RCK</v>
      </c>
      <c r="D1104" s="4">
        <f>SUMIFS(BYDem!$M$2:$M$2000,BYDem!$B$2:$B$2000,Demands!$A1104,BYDem!$E$2:$E$2000,Demands!$B1104)</f>
        <v>50.096895498966198</v>
      </c>
      <c r="E1104" s="4">
        <f t="shared" si="344"/>
        <v>49.586789026067322</v>
      </c>
      <c r="F1104" s="4">
        <f t="shared" si="345"/>
        <v>57.955816980390615</v>
      </c>
      <c r="G1104" s="4">
        <f t="shared" si="346"/>
        <v>63.013733680863069</v>
      </c>
      <c r="H1104" s="4">
        <f t="shared" si="347"/>
        <v>68.681981575423791</v>
      </c>
      <c r="I1104" s="4">
        <f t="shared" si="348"/>
        <v>75.218666677843032</v>
      </c>
      <c r="J1104" s="4">
        <f t="shared" si="349"/>
        <v>82.343715103732691</v>
      </c>
      <c r="K1104" s="4">
        <f t="shared" si="350"/>
        <v>89.581298726441887</v>
      </c>
      <c r="L1104" s="4">
        <f t="shared" si="351"/>
        <v>97.145587044480493</v>
      </c>
      <c r="M1104" s="4">
        <f t="shared" si="352"/>
        <v>105.0981654181534</v>
      </c>
      <c r="N1104" s="4">
        <f t="shared" si="353"/>
        <v>112.63505843427006</v>
      </c>
      <c r="O1104" s="4">
        <f t="shared" si="354"/>
        <v>119.18771379590983</v>
      </c>
      <c r="P1104" s="4">
        <f t="shared" si="355"/>
        <v>124.64006671575741</v>
      </c>
      <c r="Q1104" s="4">
        <f t="shared" si="356"/>
        <v>129.1011286780504</v>
      </c>
      <c r="R1104" s="4">
        <f t="shared" si="357"/>
        <v>132.71614339348579</v>
      </c>
      <c r="S1104" s="4">
        <f t="shared" si="358"/>
        <v>135.53951423678362</v>
      </c>
      <c r="T1104" s="4">
        <f t="shared" si="359"/>
        <v>137.56612475316274</v>
      </c>
      <c r="U1104" s="4">
        <f t="shared" si="360"/>
        <v>138.81839890816056</v>
      </c>
      <c r="W1104" s="5" t="str">
        <f>VLOOKUP(C1104&amp;A1104,Driver_elast!$A$2:$D$1161,4,FALSE)</f>
        <v>GDPPCAP</v>
      </c>
      <c r="X1104" s="5">
        <v>1</v>
      </c>
      <c r="Y1104" s="2">
        <f>SUMIFS('Growth rates'!D$4:D$999,'Growth rates'!$B$4:$B$999,Demands!$A1104,'Growth rates'!$C$4:$C$999,$W1104)</f>
        <v>1</v>
      </c>
      <c r="Z1104" s="2">
        <f>SUMIFS('Growth rates'!E$4:E$999,'Growth rates'!$B$4:$B$999,Demands!$A1104,'Growth rates'!$C$4:$C$999,$W1104)</f>
        <v>0.99146659078248345</v>
      </c>
      <c r="AA1104" s="2">
        <f>SUMIFS('Growth rates'!F$4:F$999,'Growth rates'!$B$4:$B$999,Demands!$A1104,'Growth rates'!$C$4:$C$999,$W1104)</f>
        <v>1.1346001086017148</v>
      </c>
      <c r="AB1104" s="2">
        <f>SUMIFS('Growth rates'!G$4:G$999,'Growth rates'!$B$4:$B$999,Demands!$A1104,'Growth rates'!$C$4:$C$999,$W1104)</f>
        <v>1.221084713074853</v>
      </c>
      <c r="AC1104" s="2">
        <f>SUMIFS('Growth rates'!H$4:H$999,'Growth rates'!$B$4:$B$999,Demands!$A1104,'Growth rates'!$C$4:$C$999,$W1104)</f>
        <v>1.3190881300000568</v>
      </c>
      <c r="AD1104" s="2">
        <f>SUMIFS('Growth rates'!I$4:I$999,'Growth rates'!$B$4:$B$999,Demands!$A1104,'Growth rates'!$C$4:$C$999,$W1104)</f>
        <v>1.433568912795351</v>
      </c>
      <c r="AE1104" s="2">
        <f>SUMIFS('Growth rates'!J$4:J$999,'Growth rates'!$B$4:$B$999,Demands!$A1104,'Growth rates'!$C$4:$C$999,$W1104)</f>
        <v>1.560187593615713</v>
      </c>
      <c r="AF1104" s="2">
        <f>SUMIFS('Growth rates'!K$4:K$999,'Growth rates'!$B$4:$B$999,Demands!$A1104,'Growth rates'!$C$4:$C$999,$W1104)</f>
        <v>1.6910004202071929</v>
      </c>
      <c r="AG1104" s="2">
        <f>SUMIFS('Growth rates'!L$4:L$999,'Growth rates'!$B$4:$B$999,Demands!$A1104,'Growth rates'!$C$4:$C$999,$W1104)</f>
        <v>1.8304216140163092</v>
      </c>
      <c r="AH1104" s="2">
        <f>SUMIFS('Growth rates'!M$4:M$999,'Growth rates'!$B$4:$B$999,Demands!$A1104,'Growth rates'!$C$4:$C$999,$W1104)</f>
        <v>1.9802644610790836</v>
      </c>
      <c r="AI1104" s="2">
        <f>SUMIFS('Growth rates'!N$4:N$999,'Growth rates'!$B$4:$B$999,Demands!$A1104,'Growth rates'!$C$4:$C$999,$W1104)</f>
        <v>2.1380538882556106</v>
      </c>
      <c r="AJ1104" s="2">
        <f>SUMIFS('Growth rates'!O$4:O$999,'Growth rates'!$B$4:$B$999,Demands!$A1104,'Growth rates'!$C$4:$C$999,$W1104)</f>
        <v>2.2935331243511881</v>
      </c>
      <c r="AK1104" s="2">
        <f>SUMIFS('Growth rates'!P$4:P$999,'Growth rates'!$B$4:$B$999,Demands!$A1104,'Growth rates'!$C$4:$C$999,$W1104)</f>
        <v>2.4434185641102411</v>
      </c>
      <c r="AL1104" s="2">
        <f>SUMIFS('Growth rates'!Q$4:Q$999,'Growth rates'!$B$4:$B$999,Demands!$A1104,'Growth rates'!$C$4:$C$999,$W1104)</f>
        <v>2.5891748191884569</v>
      </c>
      <c r="AM1104" s="2">
        <f>SUMIFS('Growth rates'!R$4:R$999,'Growth rates'!$B$4:$B$999,Demands!$A1104,'Growth rates'!$C$4:$C$999,$W1104)</f>
        <v>2.7341759538499919</v>
      </c>
      <c r="AN1104" s="2">
        <f>SUMIFS('Growth rates'!S$4:S$999,'Growth rates'!$B$4:$B$999,Demands!$A1104,'Growth rates'!$C$4:$C$999,$W1104)</f>
        <v>2.8795914336695487</v>
      </c>
      <c r="AO1104" s="2">
        <f>SUMIFS('Growth rates'!T$4:T$999,'Growth rates'!$B$4:$B$999,Demands!$A1104,'Growth rates'!$C$4:$C$999,$W1104)</f>
        <v>3.0231119490757274</v>
      </c>
      <c r="AP1104" s="2">
        <f>SUMIFS('Growth rates'!U$4:U$999,'Growth rates'!$B$4:$B$999,Demands!$A1104,'Growth rates'!$C$4:$C$999,$W1104)</f>
        <v>3.160709957607458</v>
      </c>
      <c r="AR1104">
        <f>VLOOKUP(C1104&amp;A1104,Driver_elast!$A$2:$E$1161,5,FALSE)</f>
        <v>1.19807</v>
      </c>
      <c r="AS1104">
        <f t="shared" si="361"/>
        <v>1</v>
      </c>
      <c r="AT1104">
        <f t="shared" si="362"/>
        <v>0.2</v>
      </c>
      <c r="AV1104" s="2" cm="1">
        <f t="array" ref="AV1104">TREND($AR1104:$AS1104,$AR$3:$AS$3,AV$1)</f>
        <v>1.1980700000000013</v>
      </c>
      <c r="AW1104" s="2" cm="1">
        <f t="array" ref="AW1104">TREND($AR1104:$AS1104,$AR$3:$AS$3,AW$1)</f>
        <v>1.1932390243902447</v>
      </c>
      <c r="AX1104" s="2" cm="1">
        <f t="array" ref="AX1104">TREND($AR1104:$AS1104,$AR$3:$AS$3,AX$1)</f>
        <v>1.169084146341465</v>
      </c>
      <c r="AY1104" s="2" cm="1">
        <f t="array" ref="AY1104">TREND($AR1104:$AS1104,$AR$3:$AS$3,AY$1)</f>
        <v>1.1449292682926835</v>
      </c>
      <c r="AZ1104" s="2" cm="1">
        <f t="array" ref="AZ1104">TREND($AR1104:$AS1104,$AR$3:$AS$3,AZ$1)</f>
        <v>1.1207743902439038</v>
      </c>
      <c r="BA1104" s="2" cm="1">
        <f t="array" ref="BA1104">TREND($AR1104:$AS1104,$AR$3:$AS$3,BA$1)</f>
        <v>1.0966195121951241</v>
      </c>
      <c r="BB1104" s="2" cm="1">
        <f t="array" ref="BB1104">TREND($AR1104:$AS1104,$AR$3:$AS$3,BB$1)</f>
        <v>1.0724646341463426</v>
      </c>
      <c r="BC1104" s="2" cm="1">
        <f t="array" ref="BC1104">TREND($AR1104:$AS1104,$AR$3:$AS$3,BC$1)</f>
        <v>1.0483097560975629</v>
      </c>
      <c r="BD1104" s="2" cm="1">
        <f t="array" ref="BD1104">TREND($AR1104:$AS1104,$AR$3:$AS$3,BD$1)</f>
        <v>1.0241548780487815</v>
      </c>
      <c r="BE1104" s="2" cm="1">
        <f t="array" ref="BE1104">TREND($AR1104:$AS1104,$AR$3:$AS$3,BE$1)</f>
        <v>1.0000000000000018</v>
      </c>
      <c r="BF1104" s="20" cm="1">
        <f t="array" ref="BF1104">TREND($AS1104:$AT1104,$AS$3:$AT$3,BF$1)</f>
        <v>0.90000000000000568</v>
      </c>
      <c r="BG1104" s="20" cm="1">
        <f t="array" ref="BG1104">TREND($AS1104:$AT1104,$AS$3:$AT$3,BG$1)</f>
        <v>0.80000000000000426</v>
      </c>
      <c r="BH1104" s="20" cm="1">
        <f t="array" ref="BH1104">TREND($AS1104:$AT1104,$AS$3:$AT$3,BH$1)</f>
        <v>0.70000000000000284</v>
      </c>
      <c r="BI1104" s="20" cm="1">
        <f t="array" ref="BI1104">TREND($AS1104:$AT1104,$AS$3:$AT$3,BI$1)</f>
        <v>0.60000000000000142</v>
      </c>
      <c r="BJ1104" s="20" cm="1">
        <f t="array" ref="BJ1104">TREND($AS1104:$AT1104,$AS$3:$AT$3,BJ$1)</f>
        <v>0.5</v>
      </c>
      <c r="BK1104" s="20" cm="1">
        <f t="array" ref="BK1104">TREND($AS1104:$AT1104,$AS$3:$AT$3,BK$1)</f>
        <v>0.40000000000000568</v>
      </c>
      <c r="BL1104" s="20" cm="1">
        <f t="array" ref="BL1104">TREND($AS1104:$AT1104,$AS$3:$AT$3,BL$1)</f>
        <v>0.30000000000000426</v>
      </c>
      <c r="BM1104" s="20" cm="1">
        <f t="array" ref="BM1104">TREND($AS1104:$AT1104,$AS$3:$AT$3,BM$1)</f>
        <v>0.20000000000000284</v>
      </c>
    </row>
    <row r="1105" spans="1:65" x14ac:dyDescent="0.35">
      <c r="A1105" t="str">
        <f>IF(BYDem!B1103="","\I:",BYDem!B1103)</f>
        <v>UK</v>
      </c>
      <c r="B1105" t="str">
        <f>BYDem!E1103</f>
        <v>REA</v>
      </c>
      <c r="C1105" t="str">
        <f t="shared" si="343"/>
        <v>REA</v>
      </c>
      <c r="D1105" s="4">
        <f>SUMIFS(BYDem!$M$2:$M$2000,BYDem!$B$2:$B$2000,Demands!$A1105,BYDem!$E$2:$E$2000,Demands!$B1105)</f>
        <v>149.59028868816699</v>
      </c>
      <c r="E1105" s="4">
        <f t="shared" si="344"/>
        <v>149.15027111812333</v>
      </c>
      <c r="F1105" s="4">
        <f t="shared" si="345"/>
        <v>161.0539891779363</v>
      </c>
      <c r="G1105" s="4">
        <f t="shared" si="346"/>
        <v>168.30776478497779</v>
      </c>
      <c r="H1105" s="4">
        <f t="shared" si="347"/>
        <v>176.2321959811637</v>
      </c>
      <c r="I1105" s="4">
        <f t="shared" si="348"/>
        <v>185.20172617787043</v>
      </c>
      <c r="J1105" s="4">
        <f t="shared" si="349"/>
        <v>194.91787095792452</v>
      </c>
      <c r="K1105" s="4">
        <f t="shared" si="350"/>
        <v>204.81819007120836</v>
      </c>
      <c r="L1105" s="4">
        <f t="shared" si="351"/>
        <v>214.71222839412962</v>
      </c>
      <c r="M1105" s="4">
        <f t="shared" si="352"/>
        <v>224.74465208645927</v>
      </c>
      <c r="N1105" s="4">
        <f t="shared" si="353"/>
        <v>233.81770441258936</v>
      </c>
      <c r="O1105" s="4">
        <f t="shared" si="354"/>
        <v>241.55723628469491</v>
      </c>
      <c r="P1105" s="4">
        <f t="shared" si="355"/>
        <v>247.91410927082481</v>
      </c>
      <c r="Q1105" s="4">
        <f t="shared" si="356"/>
        <v>252.94902902466058</v>
      </c>
      <c r="R1105" s="4">
        <f t="shared" si="357"/>
        <v>256.80342548207386</v>
      </c>
      <c r="S1105" s="4">
        <f t="shared" si="358"/>
        <v>259.63482717613101</v>
      </c>
      <c r="T1105" s="4">
        <f t="shared" si="359"/>
        <v>261.57641028882915</v>
      </c>
      <c r="U1105" s="4">
        <f t="shared" si="360"/>
        <v>262.73711104368147</v>
      </c>
      <c r="W1105" s="5" t="str">
        <f>VLOOKUP(C1105&amp;A1105,Driver_elast!$A$2:$D$1161,4,FALSE)</f>
        <v>GDP</v>
      </c>
      <c r="X1105" s="5">
        <v>0</v>
      </c>
      <c r="Y1105" s="2">
        <f>SUMIFS('Growth rates'!D$4:D$999,'Growth rates'!$B$4:$B$999,Demands!$A1105,'Growth rates'!$C$4:$C$999,$W1105)</f>
        <v>1</v>
      </c>
      <c r="Z1105" s="2">
        <f>SUMIFS('Growth rates'!E$4:E$999,'Growth rates'!$B$4:$B$999,Demands!$A1105,'Growth rates'!$C$4:$C$999,$W1105)</f>
        <v>0.9941170302711172</v>
      </c>
      <c r="AA1105" s="2">
        <f>SUMIFS('Growth rates'!F$4:F$999,'Growth rates'!$B$4:$B$999,Demands!$A1105,'Growth rates'!$C$4:$C$999,$W1105)</f>
        <v>1.152798456165864</v>
      </c>
      <c r="AB1105" s="2">
        <f>SUMIFS('Growth rates'!G$4:G$999,'Growth rates'!$B$4:$B$999,Demands!$A1105,'Growth rates'!$C$4:$C$999,$W1105)</f>
        <v>1.256641165854133</v>
      </c>
      <c r="AC1105" s="2">
        <f>SUMIFS('Growth rates'!H$4:H$999,'Growth rates'!$B$4:$B$999,Demands!$A1105,'Growth rates'!$C$4:$C$999,$W1105)</f>
        <v>1.3749739887019441</v>
      </c>
      <c r="AD1105" s="2">
        <f>SUMIFS('Growth rates'!I$4:I$999,'Growth rates'!$B$4:$B$999,Demands!$A1105,'Growth rates'!$C$4:$C$999,$W1105)</f>
        <v>1.5149355960879929</v>
      </c>
      <c r="AE1105" s="2">
        <f>SUMIFS('Growth rates'!J$4:J$999,'Growth rates'!$B$4:$B$999,Demands!$A1105,'Growth rates'!$C$4:$C$999,$W1105)</f>
        <v>1.6738902007541701</v>
      </c>
      <c r="AF1105" s="2">
        <f>SUMIFS('Growth rates'!K$4:K$999,'Growth rates'!$B$4:$B$999,Demands!$A1105,'Growth rates'!$C$4:$C$999,$W1105)</f>
        <v>1.8439315321787511</v>
      </c>
      <c r="AG1105" s="2">
        <f>SUMIFS('Growth rates'!L$4:L$999,'Growth rates'!$B$4:$B$999,Demands!$A1105,'Growth rates'!$C$4:$C$999,$W1105)</f>
        <v>2.0220790808693891</v>
      </c>
      <c r="AH1105" s="2">
        <f>SUMIFS('Growth rates'!M$4:M$999,'Growth rates'!$B$4:$B$999,Demands!$A1105,'Growth rates'!$C$4:$C$999,$W1105)</f>
        <v>2.2110422734216106</v>
      </c>
      <c r="AI1105" s="2">
        <f>SUMIFS('Growth rates'!N$4:N$999,'Growth rates'!$B$4:$B$999,Demands!$A1105,'Growth rates'!$C$4:$C$999,$W1105)</f>
        <v>2.4093997531045477</v>
      </c>
      <c r="AJ1105" s="2">
        <f>SUMIFS('Growth rates'!O$4:O$999,'Growth rates'!$B$4:$B$999,Demands!$A1105,'Growth rates'!$C$4:$C$999,$W1105)</f>
        <v>2.6087818553778068</v>
      </c>
      <c r="AK1105" s="2">
        <f>SUMIFS('Growth rates'!P$4:P$999,'Growth rates'!$B$4:$B$999,Demands!$A1105,'Growth rates'!$C$4:$C$999,$W1105)</f>
        <v>2.8049340641311291</v>
      </c>
      <c r="AL1105" s="2">
        <f>SUMIFS('Growth rates'!Q$4:Q$999,'Growth rates'!$B$4:$B$999,Demands!$A1105,'Growth rates'!$C$4:$C$999,$W1105)</f>
        <v>2.9948199614315909</v>
      </c>
      <c r="AM1105" s="2">
        <f>SUMIFS('Growth rates'!R$4:R$999,'Growth rates'!$B$4:$B$999,Demands!$A1105,'Growth rates'!$C$4:$C$999,$W1105)</f>
        <v>3.1773582932756268</v>
      </c>
      <c r="AN1105" s="2">
        <f>SUMIFS('Growth rates'!S$4:S$999,'Growth rates'!$B$4:$B$999,Demands!$A1105,'Growth rates'!$C$4:$C$999,$W1105)</f>
        <v>3.352519073107886</v>
      </c>
      <c r="AO1105" s="2">
        <f>SUMIFS('Growth rates'!T$4:T$999,'Growth rates'!$B$4:$B$999,Demands!$A1105,'Growth rates'!$C$4:$C$999,$W1105)</f>
        <v>3.5196562400316678</v>
      </c>
      <c r="AP1105" s="2">
        <f>SUMIFS('Growth rates'!U$4:U$999,'Growth rates'!$B$4:$B$999,Demands!$A1105,'Growth rates'!$C$4:$C$999,$W1105)</f>
        <v>3.6758349891059594</v>
      </c>
      <c r="AR1105">
        <f>VLOOKUP(C1105&amp;A1105,Driver_elast!$A$2:$E$1161,5,FALSE)</f>
        <v>0.5</v>
      </c>
      <c r="AS1105">
        <f t="shared" si="361"/>
        <v>0.5</v>
      </c>
      <c r="AT1105">
        <f t="shared" si="362"/>
        <v>0.1</v>
      </c>
      <c r="AV1105" s="2" cm="1">
        <f t="array" ref="AV1105">TREND($AR1105:$AS1105,$AR$3:$AS$3,AV$1)</f>
        <v>0.5</v>
      </c>
      <c r="AW1105" s="2" cm="1">
        <f t="array" ref="AW1105">TREND($AR1105:$AS1105,$AR$3:$AS$3,AW$1)</f>
        <v>0.5</v>
      </c>
      <c r="AX1105" s="2" cm="1">
        <f t="array" ref="AX1105">TREND($AR1105:$AS1105,$AR$3:$AS$3,AX$1)</f>
        <v>0.5</v>
      </c>
      <c r="AY1105" s="2" cm="1">
        <f t="array" ref="AY1105">TREND($AR1105:$AS1105,$AR$3:$AS$3,AY$1)</f>
        <v>0.5</v>
      </c>
      <c r="AZ1105" s="2" cm="1">
        <f t="array" ref="AZ1105">TREND($AR1105:$AS1105,$AR$3:$AS$3,AZ$1)</f>
        <v>0.5</v>
      </c>
      <c r="BA1105" s="2" cm="1">
        <f t="array" ref="BA1105">TREND($AR1105:$AS1105,$AR$3:$AS$3,BA$1)</f>
        <v>0.5</v>
      </c>
      <c r="BB1105" s="2" cm="1">
        <f t="array" ref="BB1105">TREND($AR1105:$AS1105,$AR$3:$AS$3,BB$1)</f>
        <v>0.5</v>
      </c>
      <c r="BC1105" s="2" cm="1">
        <f t="array" ref="BC1105">TREND($AR1105:$AS1105,$AR$3:$AS$3,BC$1)</f>
        <v>0.5</v>
      </c>
      <c r="BD1105" s="2" cm="1">
        <f t="array" ref="BD1105">TREND($AR1105:$AS1105,$AR$3:$AS$3,BD$1)</f>
        <v>0.5</v>
      </c>
      <c r="BE1105" s="2" cm="1">
        <f t="array" ref="BE1105">TREND($AR1105:$AS1105,$AR$3:$AS$3,BE$1)</f>
        <v>0.5</v>
      </c>
      <c r="BF1105" s="20" cm="1">
        <f t="array" ref="BF1105">TREND($AS1105:$AT1105,$AS$3:$AT$3,BF$1)</f>
        <v>0.45000000000000284</v>
      </c>
      <c r="BG1105" s="20" cm="1">
        <f t="array" ref="BG1105">TREND($AS1105:$AT1105,$AS$3:$AT$3,BG$1)</f>
        <v>0.40000000000000213</v>
      </c>
      <c r="BH1105" s="20" cm="1">
        <f t="array" ref="BH1105">TREND($AS1105:$AT1105,$AS$3:$AT$3,BH$1)</f>
        <v>0.35000000000000142</v>
      </c>
      <c r="BI1105" s="20" cm="1">
        <f t="array" ref="BI1105">TREND($AS1105:$AT1105,$AS$3:$AT$3,BI$1)</f>
        <v>0.30000000000000071</v>
      </c>
      <c r="BJ1105" s="20" cm="1">
        <f t="array" ref="BJ1105">TREND($AS1105:$AT1105,$AS$3:$AT$3,BJ$1)</f>
        <v>0.25</v>
      </c>
      <c r="BK1105" s="20" cm="1">
        <f t="array" ref="BK1105">TREND($AS1105:$AT1105,$AS$3:$AT$3,BK$1)</f>
        <v>0.20000000000000284</v>
      </c>
      <c r="BL1105" s="20" cm="1">
        <f t="array" ref="BL1105">TREND($AS1105:$AT1105,$AS$3:$AT$3,BL$1)</f>
        <v>0.15000000000000213</v>
      </c>
      <c r="BM1105" s="20" cm="1">
        <f t="array" ref="BM1105">TREND($AS1105:$AT1105,$AS$3:$AT$3,BM$1)</f>
        <v>0.10000000000000142</v>
      </c>
    </row>
    <row r="1106" spans="1:65" x14ac:dyDescent="0.35">
      <c r="A1106" t="str">
        <f>IF(BYDem!B1104="","\I:",BYDem!B1104)</f>
        <v>UK</v>
      </c>
      <c r="B1106" t="str">
        <f>BYDem!E1104</f>
        <v>RHW</v>
      </c>
      <c r="C1106" t="str">
        <f t="shared" si="343"/>
        <v>RHW</v>
      </c>
      <c r="D1106" s="4">
        <f>SUMIFS(BYDem!$M$2:$M$2000,BYDem!$B$2:$B$2000,Demands!$A1106,BYDem!$E$2:$E$2000,Demands!$B1106)</f>
        <v>163.66133637448701</v>
      </c>
      <c r="E1106" s="4">
        <f t="shared" si="344"/>
        <v>161.99487169206714</v>
      </c>
      <c r="F1106" s="4">
        <f t="shared" si="345"/>
        <v>189.33561377833581</v>
      </c>
      <c r="G1106" s="4">
        <f t="shared" si="346"/>
        <v>205.85930049036449</v>
      </c>
      <c r="H1106" s="4">
        <f t="shared" si="347"/>
        <v>224.3768756032739</v>
      </c>
      <c r="I1106" s="4">
        <f t="shared" si="348"/>
        <v>245.73154456361317</v>
      </c>
      <c r="J1106" s="4">
        <f t="shared" si="349"/>
        <v>269.0083351810697</v>
      </c>
      <c r="K1106" s="4">
        <f t="shared" si="350"/>
        <v>292.65276655784299</v>
      </c>
      <c r="L1106" s="4">
        <f t="shared" si="351"/>
        <v>317.36450812429723</v>
      </c>
      <c r="M1106" s="4">
        <f t="shared" si="352"/>
        <v>343.34475283397211</v>
      </c>
      <c r="N1106" s="4">
        <f t="shared" si="353"/>
        <v>367.96699680425257</v>
      </c>
      <c r="O1106" s="4">
        <f t="shared" si="354"/>
        <v>389.37383893700593</v>
      </c>
      <c r="P1106" s="4">
        <f t="shared" si="355"/>
        <v>407.18610766862832</v>
      </c>
      <c r="Q1106" s="4">
        <f t="shared" si="356"/>
        <v>421.7599321566812</v>
      </c>
      <c r="R1106" s="4">
        <f t="shared" si="357"/>
        <v>433.56980846635793</v>
      </c>
      <c r="S1106" s="4">
        <f t="shared" si="358"/>
        <v>442.79346675281636</v>
      </c>
      <c r="T1106" s="4">
        <f t="shared" si="359"/>
        <v>449.41419209153605</v>
      </c>
      <c r="U1106" s="4">
        <f t="shared" si="360"/>
        <v>453.50524124084717</v>
      </c>
      <c r="W1106" s="5" t="str">
        <f>VLOOKUP(C1106&amp;A1106,Driver_elast!$A$2:$D$1161,4,FALSE)</f>
        <v>GDPPCAP</v>
      </c>
      <c r="X1106" s="5">
        <v>1</v>
      </c>
      <c r="Y1106" s="2">
        <f>SUMIFS('Growth rates'!D$4:D$999,'Growth rates'!$B$4:$B$999,Demands!$A1106,'Growth rates'!$C$4:$C$999,$W1106)</f>
        <v>1</v>
      </c>
      <c r="Z1106" s="2">
        <f>SUMIFS('Growth rates'!E$4:E$999,'Growth rates'!$B$4:$B$999,Demands!$A1106,'Growth rates'!$C$4:$C$999,$W1106)</f>
        <v>0.99146659078248345</v>
      </c>
      <c r="AA1106" s="2">
        <f>SUMIFS('Growth rates'!F$4:F$999,'Growth rates'!$B$4:$B$999,Demands!$A1106,'Growth rates'!$C$4:$C$999,$W1106)</f>
        <v>1.1346001086017148</v>
      </c>
      <c r="AB1106" s="2">
        <f>SUMIFS('Growth rates'!G$4:G$999,'Growth rates'!$B$4:$B$999,Demands!$A1106,'Growth rates'!$C$4:$C$999,$W1106)</f>
        <v>1.221084713074853</v>
      </c>
      <c r="AC1106" s="2">
        <f>SUMIFS('Growth rates'!H$4:H$999,'Growth rates'!$B$4:$B$999,Demands!$A1106,'Growth rates'!$C$4:$C$999,$W1106)</f>
        <v>1.3190881300000568</v>
      </c>
      <c r="AD1106" s="2">
        <f>SUMIFS('Growth rates'!I$4:I$999,'Growth rates'!$B$4:$B$999,Demands!$A1106,'Growth rates'!$C$4:$C$999,$W1106)</f>
        <v>1.433568912795351</v>
      </c>
      <c r="AE1106" s="2">
        <f>SUMIFS('Growth rates'!J$4:J$999,'Growth rates'!$B$4:$B$999,Demands!$A1106,'Growth rates'!$C$4:$C$999,$W1106)</f>
        <v>1.560187593615713</v>
      </c>
      <c r="AF1106" s="2">
        <f>SUMIFS('Growth rates'!K$4:K$999,'Growth rates'!$B$4:$B$999,Demands!$A1106,'Growth rates'!$C$4:$C$999,$W1106)</f>
        <v>1.6910004202071929</v>
      </c>
      <c r="AG1106" s="2">
        <f>SUMIFS('Growth rates'!L$4:L$999,'Growth rates'!$B$4:$B$999,Demands!$A1106,'Growth rates'!$C$4:$C$999,$W1106)</f>
        <v>1.8304216140163092</v>
      </c>
      <c r="AH1106" s="2">
        <f>SUMIFS('Growth rates'!M$4:M$999,'Growth rates'!$B$4:$B$999,Demands!$A1106,'Growth rates'!$C$4:$C$999,$W1106)</f>
        <v>1.9802644610790836</v>
      </c>
      <c r="AI1106" s="2">
        <f>SUMIFS('Growth rates'!N$4:N$999,'Growth rates'!$B$4:$B$999,Demands!$A1106,'Growth rates'!$C$4:$C$999,$W1106)</f>
        <v>2.1380538882556106</v>
      </c>
      <c r="AJ1106" s="2">
        <f>SUMIFS('Growth rates'!O$4:O$999,'Growth rates'!$B$4:$B$999,Demands!$A1106,'Growth rates'!$C$4:$C$999,$W1106)</f>
        <v>2.2935331243511881</v>
      </c>
      <c r="AK1106" s="2">
        <f>SUMIFS('Growth rates'!P$4:P$999,'Growth rates'!$B$4:$B$999,Demands!$A1106,'Growth rates'!$C$4:$C$999,$W1106)</f>
        <v>2.4434185641102411</v>
      </c>
      <c r="AL1106" s="2">
        <f>SUMIFS('Growth rates'!Q$4:Q$999,'Growth rates'!$B$4:$B$999,Demands!$A1106,'Growth rates'!$C$4:$C$999,$W1106)</f>
        <v>2.5891748191884569</v>
      </c>
      <c r="AM1106" s="2">
        <f>SUMIFS('Growth rates'!R$4:R$999,'Growth rates'!$B$4:$B$999,Demands!$A1106,'Growth rates'!$C$4:$C$999,$W1106)</f>
        <v>2.7341759538499919</v>
      </c>
      <c r="AN1106" s="2">
        <f>SUMIFS('Growth rates'!S$4:S$999,'Growth rates'!$B$4:$B$999,Demands!$A1106,'Growth rates'!$C$4:$C$999,$W1106)</f>
        <v>2.8795914336695487</v>
      </c>
      <c r="AO1106" s="2">
        <f>SUMIFS('Growth rates'!T$4:T$999,'Growth rates'!$B$4:$B$999,Demands!$A1106,'Growth rates'!$C$4:$C$999,$W1106)</f>
        <v>3.0231119490757274</v>
      </c>
      <c r="AP1106" s="2">
        <f>SUMIFS('Growth rates'!U$4:U$999,'Growth rates'!$B$4:$B$999,Demands!$A1106,'Growth rates'!$C$4:$C$999,$W1106)</f>
        <v>3.160709957607458</v>
      </c>
      <c r="AR1106">
        <f>VLOOKUP(C1106&amp;A1106,Driver_elast!$A$2:$E$1161,5,FALSE)</f>
        <v>1.19807</v>
      </c>
      <c r="AS1106">
        <f t="shared" si="361"/>
        <v>1</v>
      </c>
      <c r="AT1106">
        <f t="shared" si="362"/>
        <v>0.2</v>
      </c>
      <c r="AV1106" s="2" cm="1">
        <f t="array" ref="AV1106">TREND($AR1106:$AS1106,$AR$3:$AS$3,AV$1)</f>
        <v>1.1980700000000013</v>
      </c>
      <c r="AW1106" s="2" cm="1">
        <f t="array" ref="AW1106">TREND($AR1106:$AS1106,$AR$3:$AS$3,AW$1)</f>
        <v>1.1932390243902447</v>
      </c>
      <c r="AX1106" s="2" cm="1">
        <f t="array" ref="AX1106">TREND($AR1106:$AS1106,$AR$3:$AS$3,AX$1)</f>
        <v>1.169084146341465</v>
      </c>
      <c r="AY1106" s="2" cm="1">
        <f t="array" ref="AY1106">TREND($AR1106:$AS1106,$AR$3:$AS$3,AY$1)</f>
        <v>1.1449292682926835</v>
      </c>
      <c r="AZ1106" s="2" cm="1">
        <f t="array" ref="AZ1106">TREND($AR1106:$AS1106,$AR$3:$AS$3,AZ$1)</f>
        <v>1.1207743902439038</v>
      </c>
      <c r="BA1106" s="2" cm="1">
        <f t="array" ref="BA1106">TREND($AR1106:$AS1106,$AR$3:$AS$3,BA$1)</f>
        <v>1.0966195121951241</v>
      </c>
      <c r="BB1106" s="2" cm="1">
        <f t="array" ref="BB1106">TREND($AR1106:$AS1106,$AR$3:$AS$3,BB$1)</f>
        <v>1.0724646341463426</v>
      </c>
      <c r="BC1106" s="2" cm="1">
        <f t="array" ref="BC1106">TREND($AR1106:$AS1106,$AR$3:$AS$3,BC$1)</f>
        <v>1.0483097560975629</v>
      </c>
      <c r="BD1106" s="2" cm="1">
        <f t="array" ref="BD1106">TREND($AR1106:$AS1106,$AR$3:$AS$3,BD$1)</f>
        <v>1.0241548780487815</v>
      </c>
      <c r="BE1106" s="2" cm="1">
        <f t="array" ref="BE1106">TREND($AR1106:$AS1106,$AR$3:$AS$3,BE$1)</f>
        <v>1.0000000000000018</v>
      </c>
      <c r="BF1106" s="20" cm="1">
        <f t="array" ref="BF1106">TREND($AS1106:$AT1106,$AS$3:$AT$3,BF$1)</f>
        <v>0.90000000000000568</v>
      </c>
      <c r="BG1106" s="20" cm="1">
        <f t="array" ref="BG1106">TREND($AS1106:$AT1106,$AS$3:$AT$3,BG$1)</f>
        <v>0.80000000000000426</v>
      </c>
      <c r="BH1106" s="20" cm="1">
        <f t="array" ref="BH1106">TREND($AS1106:$AT1106,$AS$3:$AT$3,BH$1)</f>
        <v>0.70000000000000284</v>
      </c>
      <c r="BI1106" s="20" cm="1">
        <f t="array" ref="BI1106">TREND($AS1106:$AT1106,$AS$3:$AT$3,BI$1)</f>
        <v>0.60000000000000142</v>
      </c>
      <c r="BJ1106" s="20" cm="1">
        <f t="array" ref="BJ1106">TREND($AS1106:$AT1106,$AS$3:$AT$3,BJ$1)</f>
        <v>0.5</v>
      </c>
      <c r="BK1106" s="20" cm="1">
        <f t="array" ref="BK1106">TREND($AS1106:$AT1106,$AS$3:$AT$3,BK$1)</f>
        <v>0.40000000000000568</v>
      </c>
      <c r="BL1106" s="20" cm="1">
        <f t="array" ref="BL1106">TREND($AS1106:$AT1106,$AS$3:$AT$3,BL$1)</f>
        <v>0.30000000000000426</v>
      </c>
      <c r="BM1106" s="20" cm="1">
        <f t="array" ref="BM1106">TREND($AS1106:$AT1106,$AS$3:$AT$3,BM$1)</f>
        <v>0.20000000000000284</v>
      </c>
    </row>
    <row r="1107" spans="1:65" x14ac:dyDescent="0.35">
      <c r="A1107" t="str">
        <f>IF(BYDem!B1105="","\I:",BYDem!B1105)</f>
        <v>UK</v>
      </c>
      <c r="B1107" t="str">
        <f>BYDem!E1105</f>
        <v>RLI</v>
      </c>
      <c r="C1107" t="str">
        <f t="shared" si="343"/>
        <v>RLI</v>
      </c>
      <c r="D1107" s="4">
        <f>SUMIFS(BYDem!$M$2:$M$2000,BYDem!$B$2:$B$2000,Demands!$A1107,BYDem!$E$2:$E$2000,Demands!$B1107)</f>
        <v>33.718929689494701</v>
      </c>
      <c r="E1107" s="4">
        <f t="shared" si="344"/>
        <v>33.718929689494701</v>
      </c>
      <c r="F1107" s="4">
        <f t="shared" si="345"/>
        <v>33.718929689494701</v>
      </c>
      <c r="G1107" s="4">
        <f t="shared" si="346"/>
        <v>33.718929689494701</v>
      </c>
      <c r="H1107" s="4">
        <f t="shared" si="347"/>
        <v>33.718929689494701</v>
      </c>
      <c r="I1107" s="4">
        <f t="shared" si="348"/>
        <v>33.718929689494701</v>
      </c>
      <c r="J1107" s="4">
        <f t="shared" si="349"/>
        <v>33.718929689494701</v>
      </c>
      <c r="K1107" s="4">
        <f t="shared" si="350"/>
        <v>33.718929689494701</v>
      </c>
      <c r="L1107" s="4">
        <f t="shared" si="351"/>
        <v>33.718929689494701</v>
      </c>
      <c r="M1107" s="4">
        <f t="shared" si="352"/>
        <v>33.718929689494701</v>
      </c>
      <c r="N1107" s="4">
        <f t="shared" si="353"/>
        <v>33.718929689494701</v>
      </c>
      <c r="O1107" s="4">
        <f t="shared" si="354"/>
        <v>33.718929689494701</v>
      </c>
      <c r="P1107" s="4">
        <f t="shared" si="355"/>
        <v>33.718929689494701</v>
      </c>
      <c r="Q1107" s="4">
        <f t="shared" si="356"/>
        <v>33.718929689494701</v>
      </c>
      <c r="R1107" s="4">
        <f t="shared" si="357"/>
        <v>33.718929689494701</v>
      </c>
      <c r="S1107" s="4">
        <f t="shared" si="358"/>
        <v>33.718929689494701</v>
      </c>
      <c r="T1107" s="4">
        <f t="shared" si="359"/>
        <v>33.718929689494701</v>
      </c>
      <c r="U1107" s="4">
        <f t="shared" si="360"/>
        <v>33.718929689494701</v>
      </c>
      <c r="W1107" s="5" t="str">
        <f>VLOOKUP(C1107&amp;A1107,Driver_elast!$A$2:$D$1161,4,FALSE)</f>
        <v>GDP</v>
      </c>
      <c r="X1107" s="5">
        <v>1</v>
      </c>
      <c r="Y1107" s="2">
        <f>SUMIFS('Growth rates'!D$4:D$999,'Growth rates'!$B$4:$B$999,Demands!$A1107,'Growth rates'!$C$4:$C$999,$W1107)</f>
        <v>1</v>
      </c>
      <c r="Z1107" s="2">
        <f>SUMIFS('Growth rates'!E$4:E$999,'Growth rates'!$B$4:$B$999,Demands!$A1107,'Growth rates'!$C$4:$C$999,$W1107)</f>
        <v>0.9941170302711172</v>
      </c>
      <c r="AA1107" s="2">
        <f>SUMIFS('Growth rates'!F$4:F$999,'Growth rates'!$B$4:$B$999,Demands!$A1107,'Growth rates'!$C$4:$C$999,$W1107)</f>
        <v>1.152798456165864</v>
      </c>
      <c r="AB1107" s="2">
        <f>SUMIFS('Growth rates'!G$4:G$999,'Growth rates'!$B$4:$B$999,Demands!$A1107,'Growth rates'!$C$4:$C$999,$W1107)</f>
        <v>1.256641165854133</v>
      </c>
      <c r="AC1107" s="2">
        <f>SUMIFS('Growth rates'!H$4:H$999,'Growth rates'!$B$4:$B$999,Demands!$A1107,'Growth rates'!$C$4:$C$999,$W1107)</f>
        <v>1.3749739887019441</v>
      </c>
      <c r="AD1107" s="2">
        <f>SUMIFS('Growth rates'!I$4:I$999,'Growth rates'!$B$4:$B$999,Demands!$A1107,'Growth rates'!$C$4:$C$999,$W1107)</f>
        <v>1.5149355960879929</v>
      </c>
      <c r="AE1107" s="2">
        <f>SUMIFS('Growth rates'!J$4:J$999,'Growth rates'!$B$4:$B$999,Demands!$A1107,'Growth rates'!$C$4:$C$999,$W1107)</f>
        <v>1.6738902007541701</v>
      </c>
      <c r="AF1107" s="2">
        <f>SUMIFS('Growth rates'!K$4:K$999,'Growth rates'!$B$4:$B$999,Demands!$A1107,'Growth rates'!$C$4:$C$999,$W1107)</f>
        <v>1.8439315321787511</v>
      </c>
      <c r="AG1107" s="2">
        <f>SUMIFS('Growth rates'!L$4:L$999,'Growth rates'!$B$4:$B$999,Demands!$A1107,'Growth rates'!$C$4:$C$999,$W1107)</f>
        <v>2.0220790808693891</v>
      </c>
      <c r="AH1107" s="2">
        <f>SUMIFS('Growth rates'!M$4:M$999,'Growth rates'!$B$4:$B$999,Demands!$A1107,'Growth rates'!$C$4:$C$999,$W1107)</f>
        <v>2.2110422734216106</v>
      </c>
      <c r="AI1107" s="2">
        <f>SUMIFS('Growth rates'!N$4:N$999,'Growth rates'!$B$4:$B$999,Demands!$A1107,'Growth rates'!$C$4:$C$999,$W1107)</f>
        <v>2.4093997531045477</v>
      </c>
      <c r="AJ1107" s="2">
        <f>SUMIFS('Growth rates'!O$4:O$999,'Growth rates'!$B$4:$B$999,Demands!$A1107,'Growth rates'!$C$4:$C$999,$W1107)</f>
        <v>2.6087818553778068</v>
      </c>
      <c r="AK1107" s="2">
        <f>SUMIFS('Growth rates'!P$4:P$999,'Growth rates'!$B$4:$B$999,Demands!$A1107,'Growth rates'!$C$4:$C$999,$W1107)</f>
        <v>2.8049340641311291</v>
      </c>
      <c r="AL1107" s="2">
        <f>SUMIFS('Growth rates'!Q$4:Q$999,'Growth rates'!$B$4:$B$999,Demands!$A1107,'Growth rates'!$C$4:$C$999,$W1107)</f>
        <v>2.9948199614315909</v>
      </c>
      <c r="AM1107" s="2">
        <f>SUMIFS('Growth rates'!R$4:R$999,'Growth rates'!$B$4:$B$999,Demands!$A1107,'Growth rates'!$C$4:$C$999,$W1107)</f>
        <v>3.1773582932756268</v>
      </c>
      <c r="AN1107" s="2">
        <f>SUMIFS('Growth rates'!S$4:S$999,'Growth rates'!$B$4:$B$999,Demands!$A1107,'Growth rates'!$C$4:$C$999,$W1107)</f>
        <v>3.352519073107886</v>
      </c>
      <c r="AO1107" s="2">
        <f>SUMIFS('Growth rates'!T$4:T$999,'Growth rates'!$B$4:$B$999,Demands!$A1107,'Growth rates'!$C$4:$C$999,$W1107)</f>
        <v>3.5196562400316678</v>
      </c>
      <c r="AP1107" s="2">
        <f>SUMIFS('Growth rates'!U$4:U$999,'Growth rates'!$B$4:$B$999,Demands!$A1107,'Growth rates'!$C$4:$C$999,$W1107)</f>
        <v>3.6758349891059594</v>
      </c>
      <c r="AR1107">
        <f>VLOOKUP(C1107&amp;A1107,Driver_elast!$A$2:$E$1161,5,FALSE)</f>
        <v>0</v>
      </c>
      <c r="AS1107">
        <f t="shared" si="361"/>
        <v>0</v>
      </c>
      <c r="AT1107">
        <f t="shared" si="362"/>
        <v>0</v>
      </c>
      <c r="AV1107" s="2" cm="1">
        <f t="array" ref="AV1107">TREND($AR1107:$AS1107,$AR$3:$AS$3,AV$1)</f>
        <v>0</v>
      </c>
      <c r="AW1107" s="2" cm="1">
        <f t="array" ref="AW1107">TREND($AR1107:$AS1107,$AR$3:$AS$3,AW$1)</f>
        <v>0</v>
      </c>
      <c r="AX1107" s="2" cm="1">
        <f t="array" ref="AX1107">TREND($AR1107:$AS1107,$AR$3:$AS$3,AX$1)</f>
        <v>0</v>
      </c>
      <c r="AY1107" s="2" cm="1">
        <f t="array" ref="AY1107">TREND($AR1107:$AS1107,$AR$3:$AS$3,AY$1)</f>
        <v>0</v>
      </c>
      <c r="AZ1107" s="2" cm="1">
        <f t="array" ref="AZ1107">TREND($AR1107:$AS1107,$AR$3:$AS$3,AZ$1)</f>
        <v>0</v>
      </c>
      <c r="BA1107" s="2" cm="1">
        <f t="array" ref="BA1107">TREND($AR1107:$AS1107,$AR$3:$AS$3,BA$1)</f>
        <v>0</v>
      </c>
      <c r="BB1107" s="2" cm="1">
        <f t="array" ref="BB1107">TREND($AR1107:$AS1107,$AR$3:$AS$3,BB$1)</f>
        <v>0</v>
      </c>
      <c r="BC1107" s="2" cm="1">
        <f t="array" ref="BC1107">TREND($AR1107:$AS1107,$AR$3:$AS$3,BC$1)</f>
        <v>0</v>
      </c>
      <c r="BD1107" s="2" cm="1">
        <f t="array" ref="BD1107">TREND($AR1107:$AS1107,$AR$3:$AS$3,BD$1)</f>
        <v>0</v>
      </c>
      <c r="BE1107" s="2" cm="1">
        <f t="array" ref="BE1107">TREND($AR1107:$AS1107,$AR$3:$AS$3,BE$1)</f>
        <v>0</v>
      </c>
      <c r="BF1107" s="20" cm="1">
        <f t="array" ref="BF1107">TREND($AS1107:$AT1107,$AS$3:$AT$3,BF$1)</f>
        <v>0</v>
      </c>
      <c r="BG1107" s="20" cm="1">
        <f t="array" ref="BG1107">TREND($AS1107:$AT1107,$AS$3:$AT$3,BG$1)</f>
        <v>0</v>
      </c>
      <c r="BH1107" s="20" cm="1">
        <f t="array" ref="BH1107">TREND($AS1107:$AT1107,$AS$3:$AT$3,BH$1)</f>
        <v>0</v>
      </c>
      <c r="BI1107" s="20" cm="1">
        <f t="array" ref="BI1107">TREND($AS1107:$AT1107,$AS$3:$AT$3,BI$1)</f>
        <v>0</v>
      </c>
      <c r="BJ1107" s="20" cm="1">
        <f t="array" ref="BJ1107">TREND($AS1107:$AT1107,$AS$3:$AT$3,BJ$1)</f>
        <v>0</v>
      </c>
      <c r="BK1107" s="20" cm="1">
        <f t="array" ref="BK1107">TREND($AS1107:$AT1107,$AS$3:$AT$3,BK$1)</f>
        <v>0</v>
      </c>
      <c r="BL1107" s="20" cm="1">
        <f t="array" ref="BL1107">TREND($AS1107:$AT1107,$AS$3:$AT$3,BL$1)</f>
        <v>0</v>
      </c>
      <c r="BM1107" s="20" cm="1">
        <f t="array" ref="BM1107">TREND($AS1107:$AT1107,$AS$3:$AT$3,BM$1)</f>
        <v>0</v>
      </c>
    </row>
    <row r="1108" spans="1:65" x14ac:dyDescent="0.35">
      <c r="A1108" t="str">
        <f>IF(BYDem!B1106="","\I:",BYDem!B1106)</f>
        <v>UK</v>
      </c>
      <c r="B1108" t="str">
        <f>BYDem!E1106</f>
        <v>ROT</v>
      </c>
      <c r="C1108" t="str">
        <f t="shared" si="343"/>
        <v>ROT</v>
      </c>
      <c r="D1108" s="4">
        <f>SUMIFS(BYDem!$M$2:$M$2000,BYDem!$B$2:$B$2000,Demands!$A1108,BYDem!$E$2:$E$2000,Demands!$B1108)</f>
        <v>0.49447900451697802</v>
      </c>
      <c r="E1108" s="4">
        <f t="shared" si="344"/>
        <v>0.48944402303949486</v>
      </c>
      <c r="F1108" s="4">
        <f t="shared" si="345"/>
        <v>0.57205011210770751</v>
      </c>
      <c r="G1108" s="4">
        <f t="shared" si="346"/>
        <v>0.6219740363363262</v>
      </c>
      <c r="H1108" s="4">
        <f t="shared" si="347"/>
        <v>0.67792220534643344</v>
      </c>
      <c r="I1108" s="4">
        <f t="shared" si="348"/>
        <v>0.7424422421689133</v>
      </c>
      <c r="J1108" s="4">
        <f t="shared" si="349"/>
        <v>0.81276969095946527</v>
      </c>
      <c r="K1108" s="4">
        <f t="shared" si="350"/>
        <v>0.88420791301335444</v>
      </c>
      <c r="L1108" s="4">
        <f t="shared" si="351"/>
        <v>0.95887085809465833</v>
      </c>
      <c r="M1108" s="4">
        <f t="shared" si="352"/>
        <v>1.0373664015488067</v>
      </c>
      <c r="N1108" s="4">
        <f t="shared" si="353"/>
        <v>1.1117589426162915</v>
      </c>
      <c r="O1108" s="4">
        <f t="shared" si="354"/>
        <v>1.1764366131165191</v>
      </c>
      <c r="P1108" s="4">
        <f t="shared" si="355"/>
        <v>1.2302538011324333</v>
      </c>
      <c r="Q1108" s="4">
        <f t="shared" si="356"/>
        <v>1.2742864992913183</v>
      </c>
      <c r="R1108" s="4">
        <f t="shared" si="357"/>
        <v>1.3099683286741313</v>
      </c>
      <c r="S1108" s="4">
        <f t="shared" si="358"/>
        <v>1.3378362751820136</v>
      </c>
      <c r="T1108" s="4">
        <f t="shared" si="359"/>
        <v>1.3578398370934195</v>
      </c>
      <c r="U1108" s="4">
        <f t="shared" si="360"/>
        <v>1.3702003490847949</v>
      </c>
      <c r="W1108" s="5" t="str">
        <f>VLOOKUP(C1108&amp;A1108,Driver_elast!$A$2:$D$1161,4,FALSE)</f>
        <v>GDPPCAP</v>
      </c>
      <c r="X1108" s="5">
        <v>1</v>
      </c>
      <c r="Y1108" s="2">
        <f>SUMIFS('Growth rates'!D$4:D$999,'Growth rates'!$B$4:$B$999,Demands!$A1108,'Growth rates'!$C$4:$C$999,$W1108)</f>
        <v>1</v>
      </c>
      <c r="Z1108" s="2">
        <f>SUMIFS('Growth rates'!E$4:E$999,'Growth rates'!$B$4:$B$999,Demands!$A1108,'Growth rates'!$C$4:$C$999,$W1108)</f>
        <v>0.99146659078248345</v>
      </c>
      <c r="AA1108" s="2">
        <f>SUMIFS('Growth rates'!F$4:F$999,'Growth rates'!$B$4:$B$999,Demands!$A1108,'Growth rates'!$C$4:$C$999,$W1108)</f>
        <v>1.1346001086017148</v>
      </c>
      <c r="AB1108" s="2">
        <f>SUMIFS('Growth rates'!G$4:G$999,'Growth rates'!$B$4:$B$999,Demands!$A1108,'Growth rates'!$C$4:$C$999,$W1108)</f>
        <v>1.221084713074853</v>
      </c>
      <c r="AC1108" s="2">
        <f>SUMIFS('Growth rates'!H$4:H$999,'Growth rates'!$B$4:$B$999,Demands!$A1108,'Growth rates'!$C$4:$C$999,$W1108)</f>
        <v>1.3190881300000568</v>
      </c>
      <c r="AD1108" s="2">
        <f>SUMIFS('Growth rates'!I$4:I$999,'Growth rates'!$B$4:$B$999,Demands!$A1108,'Growth rates'!$C$4:$C$999,$W1108)</f>
        <v>1.433568912795351</v>
      </c>
      <c r="AE1108" s="2">
        <f>SUMIFS('Growth rates'!J$4:J$999,'Growth rates'!$B$4:$B$999,Demands!$A1108,'Growth rates'!$C$4:$C$999,$W1108)</f>
        <v>1.560187593615713</v>
      </c>
      <c r="AF1108" s="2">
        <f>SUMIFS('Growth rates'!K$4:K$999,'Growth rates'!$B$4:$B$999,Demands!$A1108,'Growth rates'!$C$4:$C$999,$W1108)</f>
        <v>1.6910004202071929</v>
      </c>
      <c r="AG1108" s="2">
        <f>SUMIFS('Growth rates'!L$4:L$999,'Growth rates'!$B$4:$B$999,Demands!$A1108,'Growth rates'!$C$4:$C$999,$W1108)</f>
        <v>1.8304216140163092</v>
      </c>
      <c r="AH1108" s="2">
        <f>SUMIFS('Growth rates'!M$4:M$999,'Growth rates'!$B$4:$B$999,Demands!$A1108,'Growth rates'!$C$4:$C$999,$W1108)</f>
        <v>1.9802644610790836</v>
      </c>
      <c r="AI1108" s="2">
        <f>SUMIFS('Growth rates'!N$4:N$999,'Growth rates'!$B$4:$B$999,Demands!$A1108,'Growth rates'!$C$4:$C$999,$W1108)</f>
        <v>2.1380538882556106</v>
      </c>
      <c r="AJ1108" s="2">
        <f>SUMIFS('Growth rates'!O$4:O$999,'Growth rates'!$B$4:$B$999,Demands!$A1108,'Growth rates'!$C$4:$C$999,$W1108)</f>
        <v>2.2935331243511881</v>
      </c>
      <c r="AK1108" s="2">
        <f>SUMIFS('Growth rates'!P$4:P$999,'Growth rates'!$B$4:$B$999,Demands!$A1108,'Growth rates'!$C$4:$C$999,$W1108)</f>
        <v>2.4434185641102411</v>
      </c>
      <c r="AL1108" s="2">
        <f>SUMIFS('Growth rates'!Q$4:Q$999,'Growth rates'!$B$4:$B$999,Demands!$A1108,'Growth rates'!$C$4:$C$999,$W1108)</f>
        <v>2.5891748191884569</v>
      </c>
      <c r="AM1108" s="2">
        <f>SUMIFS('Growth rates'!R$4:R$999,'Growth rates'!$B$4:$B$999,Demands!$A1108,'Growth rates'!$C$4:$C$999,$W1108)</f>
        <v>2.7341759538499919</v>
      </c>
      <c r="AN1108" s="2">
        <f>SUMIFS('Growth rates'!S$4:S$999,'Growth rates'!$B$4:$B$999,Demands!$A1108,'Growth rates'!$C$4:$C$999,$W1108)</f>
        <v>2.8795914336695487</v>
      </c>
      <c r="AO1108" s="2">
        <f>SUMIFS('Growth rates'!T$4:T$999,'Growth rates'!$B$4:$B$999,Demands!$A1108,'Growth rates'!$C$4:$C$999,$W1108)</f>
        <v>3.0231119490757274</v>
      </c>
      <c r="AP1108" s="2">
        <f>SUMIFS('Growth rates'!U$4:U$999,'Growth rates'!$B$4:$B$999,Demands!$A1108,'Growth rates'!$C$4:$C$999,$W1108)</f>
        <v>3.160709957607458</v>
      </c>
      <c r="AR1108">
        <f>VLOOKUP(C1108&amp;A1108,Driver_elast!$A$2:$E$1161,5,FALSE)</f>
        <v>1.19807</v>
      </c>
      <c r="AS1108">
        <f t="shared" si="361"/>
        <v>1</v>
      </c>
      <c r="AT1108">
        <f t="shared" si="362"/>
        <v>0.2</v>
      </c>
      <c r="AV1108" s="2" cm="1">
        <f t="array" ref="AV1108">TREND($AR1108:$AS1108,$AR$3:$AS$3,AV$1)</f>
        <v>1.1980700000000013</v>
      </c>
      <c r="AW1108" s="2" cm="1">
        <f t="array" ref="AW1108">TREND($AR1108:$AS1108,$AR$3:$AS$3,AW$1)</f>
        <v>1.1932390243902447</v>
      </c>
      <c r="AX1108" s="2" cm="1">
        <f t="array" ref="AX1108">TREND($AR1108:$AS1108,$AR$3:$AS$3,AX$1)</f>
        <v>1.169084146341465</v>
      </c>
      <c r="AY1108" s="2" cm="1">
        <f t="array" ref="AY1108">TREND($AR1108:$AS1108,$AR$3:$AS$3,AY$1)</f>
        <v>1.1449292682926835</v>
      </c>
      <c r="AZ1108" s="2" cm="1">
        <f t="array" ref="AZ1108">TREND($AR1108:$AS1108,$AR$3:$AS$3,AZ$1)</f>
        <v>1.1207743902439038</v>
      </c>
      <c r="BA1108" s="2" cm="1">
        <f t="array" ref="BA1108">TREND($AR1108:$AS1108,$AR$3:$AS$3,BA$1)</f>
        <v>1.0966195121951241</v>
      </c>
      <c r="BB1108" s="2" cm="1">
        <f t="array" ref="BB1108">TREND($AR1108:$AS1108,$AR$3:$AS$3,BB$1)</f>
        <v>1.0724646341463426</v>
      </c>
      <c r="BC1108" s="2" cm="1">
        <f t="array" ref="BC1108">TREND($AR1108:$AS1108,$AR$3:$AS$3,BC$1)</f>
        <v>1.0483097560975629</v>
      </c>
      <c r="BD1108" s="2" cm="1">
        <f t="array" ref="BD1108">TREND($AR1108:$AS1108,$AR$3:$AS$3,BD$1)</f>
        <v>1.0241548780487815</v>
      </c>
      <c r="BE1108" s="2" cm="1">
        <f t="array" ref="BE1108">TREND($AR1108:$AS1108,$AR$3:$AS$3,BE$1)</f>
        <v>1.0000000000000018</v>
      </c>
      <c r="BF1108" s="20" cm="1">
        <f t="array" ref="BF1108">TREND($AS1108:$AT1108,$AS$3:$AT$3,BF$1)</f>
        <v>0.90000000000000568</v>
      </c>
      <c r="BG1108" s="20" cm="1">
        <f t="array" ref="BG1108">TREND($AS1108:$AT1108,$AS$3:$AT$3,BG$1)</f>
        <v>0.80000000000000426</v>
      </c>
      <c r="BH1108" s="20" cm="1">
        <f t="array" ref="BH1108">TREND($AS1108:$AT1108,$AS$3:$AT$3,BH$1)</f>
        <v>0.70000000000000284</v>
      </c>
      <c r="BI1108" s="20" cm="1">
        <f t="array" ref="BI1108">TREND($AS1108:$AT1108,$AS$3:$AT$3,BI$1)</f>
        <v>0.60000000000000142</v>
      </c>
      <c r="BJ1108" s="20" cm="1">
        <f t="array" ref="BJ1108">TREND($AS1108:$AT1108,$AS$3:$AT$3,BJ$1)</f>
        <v>0.5</v>
      </c>
      <c r="BK1108" s="20" cm="1">
        <f t="array" ref="BK1108">TREND($AS1108:$AT1108,$AS$3:$AT$3,BK$1)</f>
        <v>0.40000000000000568</v>
      </c>
      <c r="BL1108" s="20" cm="1">
        <f t="array" ref="BL1108">TREND($AS1108:$AT1108,$AS$3:$AT$3,BL$1)</f>
        <v>0.30000000000000426</v>
      </c>
      <c r="BM1108" s="20" cm="1">
        <f t="array" ref="BM1108">TREND($AS1108:$AT1108,$AS$3:$AT$3,BM$1)</f>
        <v>0.20000000000000284</v>
      </c>
    </row>
    <row r="1109" spans="1:65" x14ac:dyDescent="0.35">
      <c r="A1109" t="str">
        <f>IF(BYDem!B1107="","\I:",BYDem!B1107)</f>
        <v>UK</v>
      </c>
      <c r="B1109" t="str">
        <f>BYDem!E1107</f>
        <v>RRF</v>
      </c>
      <c r="C1109" t="str">
        <f t="shared" si="343"/>
        <v>RRF</v>
      </c>
      <c r="D1109" s="4">
        <f>SUMIFS(BYDem!$M$2:$M$2000,BYDem!$B$2:$B$2000,Demands!$A1109,BYDem!$E$2:$E$2000,Demands!$B1109)</f>
        <v>40.710975600158598</v>
      </c>
      <c r="E1109" s="4">
        <f t="shared" si="344"/>
        <v>40.710975600158598</v>
      </c>
      <c r="F1109" s="4">
        <f t="shared" si="345"/>
        <v>40.710975600158598</v>
      </c>
      <c r="G1109" s="4">
        <f t="shared" si="346"/>
        <v>40.710975600158598</v>
      </c>
      <c r="H1109" s="4">
        <f t="shared" si="347"/>
        <v>40.710975600158598</v>
      </c>
      <c r="I1109" s="4">
        <f t="shared" si="348"/>
        <v>40.710975600158598</v>
      </c>
      <c r="J1109" s="4">
        <f t="shared" si="349"/>
        <v>40.710975600158598</v>
      </c>
      <c r="K1109" s="4">
        <f t="shared" si="350"/>
        <v>40.710975600158598</v>
      </c>
      <c r="L1109" s="4">
        <f t="shared" si="351"/>
        <v>40.710975600158598</v>
      </c>
      <c r="M1109" s="4">
        <f t="shared" si="352"/>
        <v>40.710975600158598</v>
      </c>
      <c r="N1109" s="4">
        <f t="shared" si="353"/>
        <v>40.710975600158598</v>
      </c>
      <c r="O1109" s="4">
        <f t="shared" si="354"/>
        <v>40.710975600158598</v>
      </c>
      <c r="P1109" s="4">
        <f t="shared" si="355"/>
        <v>40.710975600158598</v>
      </c>
      <c r="Q1109" s="4">
        <f t="shared" si="356"/>
        <v>40.710975600158598</v>
      </c>
      <c r="R1109" s="4">
        <f t="shared" si="357"/>
        <v>40.710975600158598</v>
      </c>
      <c r="S1109" s="4">
        <f t="shared" si="358"/>
        <v>40.710975600158598</v>
      </c>
      <c r="T1109" s="4">
        <f t="shared" si="359"/>
        <v>40.710975600158598</v>
      </c>
      <c r="U1109" s="4">
        <f t="shared" si="360"/>
        <v>40.710975600158598</v>
      </c>
      <c r="W1109" s="5" t="str">
        <f>VLOOKUP(C1109&amp;A1109,Driver_elast!$A$2:$D$1161,4,FALSE)</f>
        <v>GDP</v>
      </c>
      <c r="X1109" s="5">
        <v>1</v>
      </c>
      <c r="Y1109" s="2">
        <f>SUMIFS('Growth rates'!D$4:D$999,'Growth rates'!$B$4:$B$999,Demands!$A1109,'Growth rates'!$C$4:$C$999,$W1109)</f>
        <v>1</v>
      </c>
      <c r="Z1109" s="2">
        <f>SUMIFS('Growth rates'!E$4:E$999,'Growth rates'!$B$4:$B$999,Demands!$A1109,'Growth rates'!$C$4:$C$999,$W1109)</f>
        <v>0.9941170302711172</v>
      </c>
      <c r="AA1109" s="2">
        <f>SUMIFS('Growth rates'!F$4:F$999,'Growth rates'!$B$4:$B$999,Demands!$A1109,'Growth rates'!$C$4:$C$999,$W1109)</f>
        <v>1.152798456165864</v>
      </c>
      <c r="AB1109" s="2">
        <f>SUMIFS('Growth rates'!G$4:G$999,'Growth rates'!$B$4:$B$999,Demands!$A1109,'Growth rates'!$C$4:$C$999,$W1109)</f>
        <v>1.256641165854133</v>
      </c>
      <c r="AC1109" s="2">
        <f>SUMIFS('Growth rates'!H$4:H$999,'Growth rates'!$B$4:$B$999,Demands!$A1109,'Growth rates'!$C$4:$C$999,$W1109)</f>
        <v>1.3749739887019441</v>
      </c>
      <c r="AD1109" s="2">
        <f>SUMIFS('Growth rates'!I$4:I$999,'Growth rates'!$B$4:$B$999,Demands!$A1109,'Growth rates'!$C$4:$C$999,$W1109)</f>
        <v>1.5149355960879929</v>
      </c>
      <c r="AE1109" s="2">
        <f>SUMIFS('Growth rates'!J$4:J$999,'Growth rates'!$B$4:$B$999,Demands!$A1109,'Growth rates'!$C$4:$C$999,$W1109)</f>
        <v>1.6738902007541701</v>
      </c>
      <c r="AF1109" s="2">
        <f>SUMIFS('Growth rates'!K$4:K$999,'Growth rates'!$B$4:$B$999,Demands!$A1109,'Growth rates'!$C$4:$C$999,$W1109)</f>
        <v>1.8439315321787511</v>
      </c>
      <c r="AG1109" s="2">
        <f>SUMIFS('Growth rates'!L$4:L$999,'Growth rates'!$B$4:$B$999,Demands!$A1109,'Growth rates'!$C$4:$C$999,$W1109)</f>
        <v>2.0220790808693891</v>
      </c>
      <c r="AH1109" s="2">
        <f>SUMIFS('Growth rates'!M$4:M$999,'Growth rates'!$B$4:$B$999,Demands!$A1109,'Growth rates'!$C$4:$C$999,$W1109)</f>
        <v>2.2110422734216106</v>
      </c>
      <c r="AI1109" s="2">
        <f>SUMIFS('Growth rates'!N$4:N$999,'Growth rates'!$B$4:$B$999,Demands!$A1109,'Growth rates'!$C$4:$C$999,$W1109)</f>
        <v>2.4093997531045477</v>
      </c>
      <c r="AJ1109" s="2">
        <f>SUMIFS('Growth rates'!O$4:O$999,'Growth rates'!$B$4:$B$999,Demands!$A1109,'Growth rates'!$C$4:$C$999,$W1109)</f>
        <v>2.6087818553778068</v>
      </c>
      <c r="AK1109" s="2">
        <f>SUMIFS('Growth rates'!P$4:P$999,'Growth rates'!$B$4:$B$999,Demands!$A1109,'Growth rates'!$C$4:$C$999,$W1109)</f>
        <v>2.8049340641311291</v>
      </c>
      <c r="AL1109" s="2">
        <f>SUMIFS('Growth rates'!Q$4:Q$999,'Growth rates'!$B$4:$B$999,Demands!$A1109,'Growth rates'!$C$4:$C$999,$W1109)</f>
        <v>2.9948199614315909</v>
      </c>
      <c r="AM1109" s="2">
        <f>SUMIFS('Growth rates'!R$4:R$999,'Growth rates'!$B$4:$B$999,Demands!$A1109,'Growth rates'!$C$4:$C$999,$W1109)</f>
        <v>3.1773582932756268</v>
      </c>
      <c r="AN1109" s="2">
        <f>SUMIFS('Growth rates'!S$4:S$999,'Growth rates'!$B$4:$B$999,Demands!$A1109,'Growth rates'!$C$4:$C$999,$W1109)</f>
        <v>3.352519073107886</v>
      </c>
      <c r="AO1109" s="2">
        <f>SUMIFS('Growth rates'!T$4:T$999,'Growth rates'!$B$4:$B$999,Demands!$A1109,'Growth rates'!$C$4:$C$999,$W1109)</f>
        <v>3.5196562400316678</v>
      </c>
      <c r="AP1109" s="2">
        <f>SUMIFS('Growth rates'!U$4:U$999,'Growth rates'!$B$4:$B$999,Demands!$A1109,'Growth rates'!$C$4:$C$999,$W1109)</f>
        <v>3.6758349891059594</v>
      </c>
      <c r="AR1109">
        <f>VLOOKUP(C1109&amp;A1109,Driver_elast!$A$2:$E$1161,5,FALSE)</f>
        <v>0</v>
      </c>
      <c r="AS1109">
        <f t="shared" si="361"/>
        <v>0</v>
      </c>
      <c r="AT1109">
        <f t="shared" si="362"/>
        <v>0</v>
      </c>
      <c r="AV1109" s="2" cm="1">
        <f t="array" ref="AV1109">TREND($AR1109:$AS1109,$AR$3:$AS$3,AV$1)</f>
        <v>0</v>
      </c>
      <c r="AW1109" s="2" cm="1">
        <f t="array" ref="AW1109">TREND($AR1109:$AS1109,$AR$3:$AS$3,AW$1)</f>
        <v>0</v>
      </c>
      <c r="AX1109" s="2" cm="1">
        <f t="array" ref="AX1109">TREND($AR1109:$AS1109,$AR$3:$AS$3,AX$1)</f>
        <v>0</v>
      </c>
      <c r="AY1109" s="2" cm="1">
        <f t="array" ref="AY1109">TREND($AR1109:$AS1109,$AR$3:$AS$3,AY$1)</f>
        <v>0</v>
      </c>
      <c r="AZ1109" s="2" cm="1">
        <f t="array" ref="AZ1109">TREND($AR1109:$AS1109,$AR$3:$AS$3,AZ$1)</f>
        <v>0</v>
      </c>
      <c r="BA1109" s="2" cm="1">
        <f t="array" ref="BA1109">TREND($AR1109:$AS1109,$AR$3:$AS$3,BA$1)</f>
        <v>0</v>
      </c>
      <c r="BB1109" s="2" cm="1">
        <f t="array" ref="BB1109">TREND($AR1109:$AS1109,$AR$3:$AS$3,BB$1)</f>
        <v>0</v>
      </c>
      <c r="BC1109" s="2" cm="1">
        <f t="array" ref="BC1109">TREND($AR1109:$AS1109,$AR$3:$AS$3,BC$1)</f>
        <v>0</v>
      </c>
      <c r="BD1109" s="2" cm="1">
        <f t="array" ref="BD1109">TREND($AR1109:$AS1109,$AR$3:$AS$3,BD$1)</f>
        <v>0</v>
      </c>
      <c r="BE1109" s="2" cm="1">
        <f t="array" ref="BE1109">TREND($AR1109:$AS1109,$AR$3:$AS$3,BE$1)</f>
        <v>0</v>
      </c>
      <c r="BF1109" s="20" cm="1">
        <f t="array" ref="BF1109">TREND($AS1109:$AT1109,$AS$3:$AT$3,BF$1)</f>
        <v>0</v>
      </c>
      <c r="BG1109" s="20" cm="1">
        <f t="array" ref="BG1109">TREND($AS1109:$AT1109,$AS$3:$AT$3,BG$1)</f>
        <v>0</v>
      </c>
      <c r="BH1109" s="20" cm="1">
        <f t="array" ref="BH1109">TREND($AS1109:$AT1109,$AS$3:$AT$3,BH$1)</f>
        <v>0</v>
      </c>
      <c r="BI1109" s="20" cm="1">
        <f t="array" ref="BI1109">TREND($AS1109:$AT1109,$AS$3:$AT$3,BI$1)</f>
        <v>0</v>
      </c>
      <c r="BJ1109" s="20" cm="1">
        <f t="array" ref="BJ1109">TREND($AS1109:$AT1109,$AS$3:$AT$3,BJ$1)</f>
        <v>0</v>
      </c>
      <c r="BK1109" s="20" cm="1">
        <f t="array" ref="BK1109">TREND($AS1109:$AT1109,$AS$3:$AT$3,BK$1)</f>
        <v>0</v>
      </c>
      <c r="BL1109" s="20" cm="1">
        <f t="array" ref="BL1109">TREND($AS1109:$AT1109,$AS$3:$AT$3,BL$1)</f>
        <v>0</v>
      </c>
      <c r="BM1109" s="20" cm="1">
        <f t="array" ref="BM1109">TREND($AS1109:$AT1109,$AS$3:$AT$3,BM$1)</f>
        <v>0</v>
      </c>
    </row>
    <row r="1110" spans="1:65" x14ac:dyDescent="0.35">
      <c r="A1110" t="str">
        <f>IF(BYDem!B1108="","\I:",BYDem!B1108)</f>
        <v>UK</v>
      </c>
      <c r="B1110" t="str">
        <f>BYDem!E1108</f>
        <v>RSC</v>
      </c>
      <c r="C1110" t="str">
        <f t="shared" si="343"/>
        <v>RSC</v>
      </c>
      <c r="D1110" s="4">
        <f>SUMIFS(BYDem!$M$2:$M$2000,BYDem!$B$2:$B$2000,Demands!$A1110,BYDem!$E$2:$E$2000,Demands!$B1110)</f>
        <v>22.055639787966999</v>
      </c>
      <c r="E1110" s="4">
        <f t="shared" si="344"/>
        <v>21.990763457355126</v>
      </c>
      <c r="F1110" s="4">
        <f t="shared" si="345"/>
        <v>23.745851437779088</v>
      </c>
      <c r="G1110" s="4">
        <f t="shared" si="346"/>
        <v>24.815350422603924</v>
      </c>
      <c r="H1110" s="4">
        <f t="shared" si="347"/>
        <v>25.983731081003111</v>
      </c>
      <c r="I1110" s="4">
        <f t="shared" si="348"/>
        <v>27.306201468758339</v>
      </c>
      <c r="J1110" s="4">
        <f t="shared" si="349"/>
        <v>28.738752948375616</v>
      </c>
      <c r="K1110" s="4">
        <f t="shared" si="350"/>
        <v>30.198459150318296</v>
      </c>
      <c r="L1110" s="4">
        <f t="shared" si="351"/>
        <v>31.657239310530354</v>
      </c>
      <c r="M1110" s="4">
        <f t="shared" si="352"/>
        <v>33.136423053664551</v>
      </c>
      <c r="N1110" s="4">
        <f t="shared" si="353"/>
        <v>34.47415677713942</v>
      </c>
      <c r="O1110" s="4">
        <f t="shared" si="354"/>
        <v>35.615275820331377</v>
      </c>
      <c r="P1110" s="4">
        <f t="shared" si="355"/>
        <v>36.552535197189776</v>
      </c>
      <c r="Q1110" s="4">
        <f t="shared" si="356"/>
        <v>37.294885368619759</v>
      </c>
      <c r="R1110" s="4">
        <f t="shared" si="357"/>
        <v>37.863178809392082</v>
      </c>
      <c r="S1110" s="4">
        <f t="shared" si="358"/>
        <v>38.280641576573068</v>
      </c>
      <c r="T1110" s="4">
        <f t="shared" si="359"/>
        <v>38.566909208834531</v>
      </c>
      <c r="U1110" s="4">
        <f t="shared" si="360"/>
        <v>38.738043297652347</v>
      </c>
      <c r="W1110" s="5" t="str">
        <f>VLOOKUP(C1110&amp;A1110,Driver_elast!$A$2:$D$1161,4,FALSE)</f>
        <v>GDP</v>
      </c>
      <c r="X1110" s="5">
        <v>0</v>
      </c>
      <c r="Y1110" s="2">
        <f>SUMIFS('Growth rates'!D$4:D$999,'Growth rates'!$B$4:$B$999,Demands!$A1110,'Growth rates'!$C$4:$C$999,$W1110)</f>
        <v>1</v>
      </c>
      <c r="Z1110" s="2">
        <f>SUMIFS('Growth rates'!E$4:E$999,'Growth rates'!$B$4:$B$999,Demands!$A1110,'Growth rates'!$C$4:$C$999,$W1110)</f>
        <v>0.9941170302711172</v>
      </c>
      <c r="AA1110" s="2">
        <f>SUMIFS('Growth rates'!F$4:F$999,'Growth rates'!$B$4:$B$999,Demands!$A1110,'Growth rates'!$C$4:$C$999,$W1110)</f>
        <v>1.152798456165864</v>
      </c>
      <c r="AB1110" s="2">
        <f>SUMIFS('Growth rates'!G$4:G$999,'Growth rates'!$B$4:$B$999,Demands!$A1110,'Growth rates'!$C$4:$C$999,$W1110)</f>
        <v>1.256641165854133</v>
      </c>
      <c r="AC1110" s="2">
        <f>SUMIFS('Growth rates'!H$4:H$999,'Growth rates'!$B$4:$B$999,Demands!$A1110,'Growth rates'!$C$4:$C$999,$W1110)</f>
        <v>1.3749739887019441</v>
      </c>
      <c r="AD1110" s="2">
        <f>SUMIFS('Growth rates'!I$4:I$999,'Growth rates'!$B$4:$B$999,Demands!$A1110,'Growth rates'!$C$4:$C$999,$W1110)</f>
        <v>1.5149355960879929</v>
      </c>
      <c r="AE1110" s="2">
        <f>SUMIFS('Growth rates'!J$4:J$999,'Growth rates'!$B$4:$B$999,Demands!$A1110,'Growth rates'!$C$4:$C$999,$W1110)</f>
        <v>1.6738902007541701</v>
      </c>
      <c r="AF1110" s="2">
        <f>SUMIFS('Growth rates'!K$4:K$999,'Growth rates'!$B$4:$B$999,Demands!$A1110,'Growth rates'!$C$4:$C$999,$W1110)</f>
        <v>1.8439315321787511</v>
      </c>
      <c r="AG1110" s="2">
        <f>SUMIFS('Growth rates'!L$4:L$999,'Growth rates'!$B$4:$B$999,Demands!$A1110,'Growth rates'!$C$4:$C$999,$W1110)</f>
        <v>2.0220790808693891</v>
      </c>
      <c r="AH1110" s="2">
        <f>SUMIFS('Growth rates'!M$4:M$999,'Growth rates'!$B$4:$B$999,Demands!$A1110,'Growth rates'!$C$4:$C$999,$W1110)</f>
        <v>2.2110422734216106</v>
      </c>
      <c r="AI1110" s="2">
        <f>SUMIFS('Growth rates'!N$4:N$999,'Growth rates'!$B$4:$B$999,Demands!$A1110,'Growth rates'!$C$4:$C$999,$W1110)</f>
        <v>2.4093997531045477</v>
      </c>
      <c r="AJ1110" s="2">
        <f>SUMIFS('Growth rates'!O$4:O$999,'Growth rates'!$B$4:$B$999,Demands!$A1110,'Growth rates'!$C$4:$C$999,$W1110)</f>
        <v>2.6087818553778068</v>
      </c>
      <c r="AK1110" s="2">
        <f>SUMIFS('Growth rates'!P$4:P$999,'Growth rates'!$B$4:$B$999,Demands!$A1110,'Growth rates'!$C$4:$C$999,$W1110)</f>
        <v>2.8049340641311291</v>
      </c>
      <c r="AL1110" s="2">
        <f>SUMIFS('Growth rates'!Q$4:Q$999,'Growth rates'!$B$4:$B$999,Demands!$A1110,'Growth rates'!$C$4:$C$999,$W1110)</f>
        <v>2.9948199614315909</v>
      </c>
      <c r="AM1110" s="2">
        <f>SUMIFS('Growth rates'!R$4:R$999,'Growth rates'!$B$4:$B$999,Demands!$A1110,'Growth rates'!$C$4:$C$999,$W1110)</f>
        <v>3.1773582932756268</v>
      </c>
      <c r="AN1110" s="2">
        <f>SUMIFS('Growth rates'!S$4:S$999,'Growth rates'!$B$4:$B$999,Demands!$A1110,'Growth rates'!$C$4:$C$999,$W1110)</f>
        <v>3.352519073107886</v>
      </c>
      <c r="AO1110" s="2">
        <f>SUMIFS('Growth rates'!T$4:T$999,'Growth rates'!$B$4:$B$999,Demands!$A1110,'Growth rates'!$C$4:$C$999,$W1110)</f>
        <v>3.5196562400316678</v>
      </c>
      <c r="AP1110" s="2">
        <f>SUMIFS('Growth rates'!U$4:U$999,'Growth rates'!$B$4:$B$999,Demands!$A1110,'Growth rates'!$C$4:$C$999,$W1110)</f>
        <v>3.6758349891059594</v>
      </c>
      <c r="AR1110">
        <f>VLOOKUP(C1110&amp;A1110,Driver_elast!$A$2:$E$1161,5,FALSE)</f>
        <v>0.5</v>
      </c>
      <c r="AS1110">
        <f t="shared" si="361"/>
        <v>0.5</v>
      </c>
      <c r="AT1110">
        <f t="shared" si="362"/>
        <v>0.1</v>
      </c>
      <c r="AV1110" s="2" cm="1">
        <f t="array" ref="AV1110">TREND($AR1110:$AS1110,$AR$3:$AS$3,AV$1)</f>
        <v>0.5</v>
      </c>
      <c r="AW1110" s="2" cm="1">
        <f t="array" ref="AW1110">TREND($AR1110:$AS1110,$AR$3:$AS$3,AW$1)</f>
        <v>0.5</v>
      </c>
      <c r="AX1110" s="2" cm="1">
        <f t="array" ref="AX1110">TREND($AR1110:$AS1110,$AR$3:$AS$3,AX$1)</f>
        <v>0.5</v>
      </c>
      <c r="AY1110" s="2" cm="1">
        <f t="array" ref="AY1110">TREND($AR1110:$AS1110,$AR$3:$AS$3,AY$1)</f>
        <v>0.5</v>
      </c>
      <c r="AZ1110" s="2" cm="1">
        <f t="array" ref="AZ1110">TREND($AR1110:$AS1110,$AR$3:$AS$3,AZ$1)</f>
        <v>0.5</v>
      </c>
      <c r="BA1110" s="2" cm="1">
        <f t="array" ref="BA1110">TREND($AR1110:$AS1110,$AR$3:$AS$3,BA$1)</f>
        <v>0.5</v>
      </c>
      <c r="BB1110" s="2" cm="1">
        <f t="array" ref="BB1110">TREND($AR1110:$AS1110,$AR$3:$AS$3,BB$1)</f>
        <v>0.5</v>
      </c>
      <c r="BC1110" s="2" cm="1">
        <f t="array" ref="BC1110">TREND($AR1110:$AS1110,$AR$3:$AS$3,BC$1)</f>
        <v>0.5</v>
      </c>
      <c r="BD1110" s="2" cm="1">
        <f t="array" ref="BD1110">TREND($AR1110:$AS1110,$AR$3:$AS$3,BD$1)</f>
        <v>0.5</v>
      </c>
      <c r="BE1110" s="2" cm="1">
        <f t="array" ref="BE1110">TREND($AR1110:$AS1110,$AR$3:$AS$3,BE$1)</f>
        <v>0.5</v>
      </c>
      <c r="BF1110" s="20" cm="1">
        <f t="array" ref="BF1110">TREND($AS1110:$AT1110,$AS$3:$AT$3,BF$1)</f>
        <v>0.45000000000000284</v>
      </c>
      <c r="BG1110" s="20" cm="1">
        <f t="array" ref="BG1110">TREND($AS1110:$AT1110,$AS$3:$AT$3,BG$1)</f>
        <v>0.40000000000000213</v>
      </c>
      <c r="BH1110" s="20" cm="1">
        <f t="array" ref="BH1110">TREND($AS1110:$AT1110,$AS$3:$AT$3,BH$1)</f>
        <v>0.35000000000000142</v>
      </c>
      <c r="BI1110" s="20" cm="1">
        <f t="array" ref="BI1110">TREND($AS1110:$AT1110,$AS$3:$AT$3,BI$1)</f>
        <v>0.30000000000000071</v>
      </c>
      <c r="BJ1110" s="20" cm="1">
        <f t="array" ref="BJ1110">TREND($AS1110:$AT1110,$AS$3:$AT$3,BJ$1)</f>
        <v>0.25</v>
      </c>
      <c r="BK1110" s="20" cm="1">
        <f t="array" ref="BK1110">TREND($AS1110:$AT1110,$AS$3:$AT$3,BK$1)</f>
        <v>0.20000000000000284</v>
      </c>
      <c r="BL1110" s="20" cm="1">
        <f t="array" ref="BL1110">TREND($AS1110:$AT1110,$AS$3:$AT$3,BL$1)</f>
        <v>0.15000000000000213</v>
      </c>
      <c r="BM1110" s="20" cm="1">
        <f t="array" ref="BM1110">TREND($AS1110:$AT1110,$AS$3:$AT$3,BM$1)</f>
        <v>0.10000000000000142</v>
      </c>
    </row>
    <row r="1111" spans="1:65" x14ac:dyDescent="0.35">
      <c r="A1111" t="str">
        <f>IF(BYDem!B1109="","\I:",BYDem!B1109)</f>
        <v>UK</v>
      </c>
      <c r="B1111" t="str">
        <f>BYDem!E1109</f>
        <v>RSH</v>
      </c>
      <c r="C1111" t="str">
        <f t="shared" si="343"/>
        <v>RSH</v>
      </c>
      <c r="D1111" s="4">
        <f>SUMIFS(BYDem!$M$2:$M$2000,BYDem!$B$2:$B$2000,Demands!$A1111,BYDem!$E$2:$E$2000,Demands!$B1111)</f>
        <v>704.06836691388503</v>
      </c>
      <c r="E1111" s="4">
        <f t="shared" si="344"/>
        <v>696.89926336467352</v>
      </c>
      <c r="F1111" s="4">
        <f t="shared" si="345"/>
        <v>814.51868440402006</v>
      </c>
      <c r="G1111" s="4">
        <f t="shared" si="346"/>
        <v>885.60331182093444</v>
      </c>
      <c r="H1111" s="4">
        <f t="shared" si="347"/>
        <v>965.2656142178721</v>
      </c>
      <c r="I1111" s="4">
        <f t="shared" si="348"/>
        <v>1057.1330475039449</v>
      </c>
      <c r="J1111" s="4">
        <f t="shared" si="349"/>
        <v>1157.2694164232923</v>
      </c>
      <c r="K1111" s="4">
        <f t="shared" si="350"/>
        <v>1258.9873698192009</v>
      </c>
      <c r="L1111" s="4">
        <f t="shared" si="351"/>
        <v>1365.2968740290401</v>
      </c>
      <c r="M1111" s="4">
        <f t="shared" si="352"/>
        <v>1477.0634578170934</v>
      </c>
      <c r="N1111" s="4">
        <f t="shared" si="353"/>
        <v>1582.9879448458641</v>
      </c>
      <c r="O1111" s="4">
        <f t="shared" si="354"/>
        <v>1675.0798262582448</v>
      </c>
      <c r="P1111" s="4">
        <f t="shared" si="355"/>
        <v>1751.7079122480134</v>
      </c>
      <c r="Q1111" s="4">
        <f t="shared" si="356"/>
        <v>1814.4042645710447</v>
      </c>
      <c r="R1111" s="4">
        <f t="shared" si="357"/>
        <v>1865.2101574655212</v>
      </c>
      <c r="S1111" s="4">
        <f t="shared" si="358"/>
        <v>1904.8901831244764</v>
      </c>
      <c r="T1111" s="4">
        <f t="shared" si="359"/>
        <v>1933.3724342185988</v>
      </c>
      <c r="U1111" s="4">
        <f t="shared" si="360"/>
        <v>1950.9720601127017</v>
      </c>
      <c r="W1111" s="5" t="str">
        <f>VLOOKUP(C1111&amp;A1111,Driver_elast!$A$2:$D$1161,4,FALSE)</f>
        <v>GDPPCAP</v>
      </c>
      <c r="X1111" s="5">
        <v>1</v>
      </c>
      <c r="Y1111" s="2">
        <f>SUMIFS('Growth rates'!D$4:D$999,'Growth rates'!$B$4:$B$999,Demands!$A1111,'Growth rates'!$C$4:$C$999,$W1111)</f>
        <v>1</v>
      </c>
      <c r="Z1111" s="2">
        <f>SUMIFS('Growth rates'!E$4:E$999,'Growth rates'!$B$4:$B$999,Demands!$A1111,'Growth rates'!$C$4:$C$999,$W1111)</f>
        <v>0.99146659078248345</v>
      </c>
      <c r="AA1111" s="2">
        <f>SUMIFS('Growth rates'!F$4:F$999,'Growth rates'!$B$4:$B$999,Demands!$A1111,'Growth rates'!$C$4:$C$999,$W1111)</f>
        <v>1.1346001086017148</v>
      </c>
      <c r="AB1111" s="2">
        <f>SUMIFS('Growth rates'!G$4:G$999,'Growth rates'!$B$4:$B$999,Demands!$A1111,'Growth rates'!$C$4:$C$999,$W1111)</f>
        <v>1.221084713074853</v>
      </c>
      <c r="AC1111" s="2">
        <f>SUMIFS('Growth rates'!H$4:H$999,'Growth rates'!$B$4:$B$999,Demands!$A1111,'Growth rates'!$C$4:$C$999,$W1111)</f>
        <v>1.3190881300000568</v>
      </c>
      <c r="AD1111" s="2">
        <f>SUMIFS('Growth rates'!I$4:I$999,'Growth rates'!$B$4:$B$999,Demands!$A1111,'Growth rates'!$C$4:$C$999,$W1111)</f>
        <v>1.433568912795351</v>
      </c>
      <c r="AE1111" s="2">
        <f>SUMIFS('Growth rates'!J$4:J$999,'Growth rates'!$B$4:$B$999,Demands!$A1111,'Growth rates'!$C$4:$C$999,$W1111)</f>
        <v>1.560187593615713</v>
      </c>
      <c r="AF1111" s="2">
        <f>SUMIFS('Growth rates'!K$4:K$999,'Growth rates'!$B$4:$B$999,Demands!$A1111,'Growth rates'!$C$4:$C$999,$W1111)</f>
        <v>1.6910004202071929</v>
      </c>
      <c r="AG1111" s="2">
        <f>SUMIFS('Growth rates'!L$4:L$999,'Growth rates'!$B$4:$B$999,Demands!$A1111,'Growth rates'!$C$4:$C$999,$W1111)</f>
        <v>1.8304216140163092</v>
      </c>
      <c r="AH1111" s="2">
        <f>SUMIFS('Growth rates'!M$4:M$999,'Growth rates'!$B$4:$B$999,Demands!$A1111,'Growth rates'!$C$4:$C$999,$W1111)</f>
        <v>1.9802644610790836</v>
      </c>
      <c r="AI1111" s="2">
        <f>SUMIFS('Growth rates'!N$4:N$999,'Growth rates'!$B$4:$B$999,Demands!$A1111,'Growth rates'!$C$4:$C$999,$W1111)</f>
        <v>2.1380538882556106</v>
      </c>
      <c r="AJ1111" s="2">
        <f>SUMIFS('Growth rates'!O$4:O$999,'Growth rates'!$B$4:$B$999,Demands!$A1111,'Growth rates'!$C$4:$C$999,$W1111)</f>
        <v>2.2935331243511881</v>
      </c>
      <c r="AK1111" s="2">
        <f>SUMIFS('Growth rates'!P$4:P$999,'Growth rates'!$B$4:$B$999,Demands!$A1111,'Growth rates'!$C$4:$C$999,$W1111)</f>
        <v>2.4434185641102411</v>
      </c>
      <c r="AL1111" s="2">
        <f>SUMIFS('Growth rates'!Q$4:Q$999,'Growth rates'!$B$4:$B$999,Demands!$A1111,'Growth rates'!$C$4:$C$999,$W1111)</f>
        <v>2.5891748191884569</v>
      </c>
      <c r="AM1111" s="2">
        <f>SUMIFS('Growth rates'!R$4:R$999,'Growth rates'!$B$4:$B$999,Demands!$A1111,'Growth rates'!$C$4:$C$999,$W1111)</f>
        <v>2.7341759538499919</v>
      </c>
      <c r="AN1111" s="2">
        <f>SUMIFS('Growth rates'!S$4:S$999,'Growth rates'!$B$4:$B$999,Demands!$A1111,'Growth rates'!$C$4:$C$999,$W1111)</f>
        <v>2.8795914336695487</v>
      </c>
      <c r="AO1111" s="2">
        <f>SUMIFS('Growth rates'!T$4:T$999,'Growth rates'!$B$4:$B$999,Demands!$A1111,'Growth rates'!$C$4:$C$999,$W1111)</f>
        <v>3.0231119490757274</v>
      </c>
      <c r="AP1111" s="2">
        <f>SUMIFS('Growth rates'!U$4:U$999,'Growth rates'!$B$4:$B$999,Demands!$A1111,'Growth rates'!$C$4:$C$999,$W1111)</f>
        <v>3.160709957607458</v>
      </c>
      <c r="AR1111">
        <f>VLOOKUP(C1111&amp;A1111,Driver_elast!$A$2:$E$1161,5,FALSE)</f>
        <v>1.19807</v>
      </c>
      <c r="AS1111">
        <f t="shared" si="361"/>
        <v>1</v>
      </c>
      <c r="AT1111">
        <f t="shared" si="362"/>
        <v>0.2</v>
      </c>
      <c r="AV1111" s="2" cm="1">
        <f t="array" ref="AV1111">TREND($AR1111:$AS1111,$AR$3:$AS$3,AV$1)</f>
        <v>1.1980700000000013</v>
      </c>
      <c r="AW1111" s="2" cm="1">
        <f t="array" ref="AW1111">TREND($AR1111:$AS1111,$AR$3:$AS$3,AW$1)</f>
        <v>1.1932390243902447</v>
      </c>
      <c r="AX1111" s="2" cm="1">
        <f t="array" ref="AX1111">TREND($AR1111:$AS1111,$AR$3:$AS$3,AX$1)</f>
        <v>1.169084146341465</v>
      </c>
      <c r="AY1111" s="2" cm="1">
        <f t="array" ref="AY1111">TREND($AR1111:$AS1111,$AR$3:$AS$3,AY$1)</f>
        <v>1.1449292682926835</v>
      </c>
      <c r="AZ1111" s="2" cm="1">
        <f t="array" ref="AZ1111">TREND($AR1111:$AS1111,$AR$3:$AS$3,AZ$1)</f>
        <v>1.1207743902439038</v>
      </c>
      <c r="BA1111" s="2" cm="1">
        <f t="array" ref="BA1111">TREND($AR1111:$AS1111,$AR$3:$AS$3,BA$1)</f>
        <v>1.0966195121951241</v>
      </c>
      <c r="BB1111" s="2" cm="1">
        <f t="array" ref="BB1111">TREND($AR1111:$AS1111,$AR$3:$AS$3,BB$1)</f>
        <v>1.0724646341463426</v>
      </c>
      <c r="BC1111" s="2" cm="1">
        <f t="array" ref="BC1111">TREND($AR1111:$AS1111,$AR$3:$AS$3,BC$1)</f>
        <v>1.0483097560975629</v>
      </c>
      <c r="BD1111" s="2" cm="1">
        <f t="array" ref="BD1111">TREND($AR1111:$AS1111,$AR$3:$AS$3,BD$1)</f>
        <v>1.0241548780487815</v>
      </c>
      <c r="BE1111" s="2" cm="1">
        <f t="array" ref="BE1111">TREND($AR1111:$AS1111,$AR$3:$AS$3,BE$1)</f>
        <v>1.0000000000000018</v>
      </c>
      <c r="BF1111" s="20" cm="1">
        <f t="array" ref="BF1111">TREND($AS1111:$AT1111,$AS$3:$AT$3,BF$1)</f>
        <v>0.90000000000000568</v>
      </c>
      <c r="BG1111" s="20" cm="1">
        <f t="array" ref="BG1111">TREND($AS1111:$AT1111,$AS$3:$AT$3,BG$1)</f>
        <v>0.80000000000000426</v>
      </c>
      <c r="BH1111" s="20" cm="1">
        <f t="array" ref="BH1111">TREND($AS1111:$AT1111,$AS$3:$AT$3,BH$1)</f>
        <v>0.70000000000000284</v>
      </c>
      <c r="BI1111" s="20" cm="1">
        <f t="array" ref="BI1111">TREND($AS1111:$AT1111,$AS$3:$AT$3,BI$1)</f>
        <v>0.60000000000000142</v>
      </c>
      <c r="BJ1111" s="20" cm="1">
        <f t="array" ref="BJ1111">TREND($AS1111:$AT1111,$AS$3:$AT$3,BJ$1)</f>
        <v>0.5</v>
      </c>
      <c r="BK1111" s="20" cm="1">
        <f t="array" ref="BK1111">TREND($AS1111:$AT1111,$AS$3:$AT$3,BK$1)</f>
        <v>0.40000000000000568</v>
      </c>
      <c r="BL1111" s="20" cm="1">
        <f t="array" ref="BL1111">TREND($AS1111:$AT1111,$AS$3:$AT$3,BL$1)</f>
        <v>0.30000000000000426</v>
      </c>
      <c r="BM1111" s="20" cm="1">
        <f t="array" ref="BM1111">TREND($AS1111:$AT1111,$AS$3:$AT$3,BM$1)</f>
        <v>0.20000000000000284</v>
      </c>
    </row>
    <row r="1112" spans="1:65" x14ac:dyDescent="0.35">
      <c r="A1112" t="str">
        <f>IF(BYDem!B1110="","\I:",BYDem!B1110)</f>
        <v>UK</v>
      </c>
      <c r="B1112" t="str">
        <f>BYDem!E1110</f>
        <v>TAD</v>
      </c>
      <c r="C1112" t="str">
        <f t="shared" si="343"/>
        <v>TAD</v>
      </c>
      <c r="D1112" s="4">
        <f>SUMIFS(BYDem!$M$2:$M$2000,BYDem!$B$2:$B$2000,Demands!$A1112,BYDem!$E$2:$E$2000,Demands!$B1112)</f>
        <v>37.125494409600002</v>
      </c>
      <c r="E1112" s="4">
        <f t="shared" si="344"/>
        <v>36.876802520167175</v>
      </c>
      <c r="F1112" s="4">
        <f t="shared" si="345"/>
        <v>43.477246571627248</v>
      </c>
      <c r="G1112" s="4">
        <f t="shared" si="346"/>
        <v>47.800898828985453</v>
      </c>
      <c r="H1112" s="4">
        <f t="shared" si="347"/>
        <v>52.692193558804867</v>
      </c>
      <c r="I1112" s="4">
        <f t="shared" si="348"/>
        <v>58.427700045380561</v>
      </c>
      <c r="J1112" s="4">
        <f t="shared" si="349"/>
        <v>64.876990153035422</v>
      </c>
      <c r="K1112" s="4">
        <f t="shared" si="350"/>
        <v>71.69594199438805</v>
      </c>
      <c r="L1112" s="4">
        <f t="shared" si="351"/>
        <v>78.742748905638024</v>
      </c>
      <c r="M1112" s="4">
        <f t="shared" si="352"/>
        <v>86.101254991933075</v>
      </c>
      <c r="N1112" s="4">
        <f t="shared" si="353"/>
        <v>93.053155156273846</v>
      </c>
      <c r="O1112" s="4">
        <f t="shared" si="354"/>
        <v>99.213406040108865</v>
      </c>
      <c r="P1112" s="4">
        <f t="shared" si="355"/>
        <v>104.43524936319595</v>
      </c>
      <c r="Q1112" s="4">
        <f t="shared" si="356"/>
        <v>108.67722737374234</v>
      </c>
      <c r="R1112" s="4">
        <f t="shared" si="357"/>
        <v>111.9892394562241</v>
      </c>
      <c r="S1112" s="4">
        <f t="shared" si="358"/>
        <v>114.45872771727271</v>
      </c>
      <c r="T1112" s="4">
        <f t="shared" si="359"/>
        <v>116.17060231633037</v>
      </c>
      <c r="U1112" s="4">
        <f t="shared" si="360"/>
        <v>117.20157682700068</v>
      </c>
      <c r="W1112" s="5" t="str">
        <f>VLOOKUP(C1112&amp;A1112,Driver_elast!$A$2:$D$1161,4,FALSE)</f>
        <v>GDP</v>
      </c>
      <c r="X1112" s="5">
        <v>1</v>
      </c>
      <c r="Y1112" s="2">
        <f>SUMIFS('Growth rates'!D$4:D$999,'Growth rates'!$B$4:$B$999,Demands!$A1112,'Growth rates'!$C$4:$C$999,$W1112)</f>
        <v>1</v>
      </c>
      <c r="Z1112" s="2">
        <f>SUMIFS('Growth rates'!E$4:E$999,'Growth rates'!$B$4:$B$999,Demands!$A1112,'Growth rates'!$C$4:$C$999,$W1112)</f>
        <v>0.9941170302711172</v>
      </c>
      <c r="AA1112" s="2">
        <f>SUMIFS('Growth rates'!F$4:F$999,'Growth rates'!$B$4:$B$999,Demands!$A1112,'Growth rates'!$C$4:$C$999,$W1112)</f>
        <v>1.152798456165864</v>
      </c>
      <c r="AB1112" s="2">
        <f>SUMIFS('Growth rates'!G$4:G$999,'Growth rates'!$B$4:$B$999,Demands!$A1112,'Growth rates'!$C$4:$C$999,$W1112)</f>
        <v>1.256641165854133</v>
      </c>
      <c r="AC1112" s="2">
        <f>SUMIFS('Growth rates'!H$4:H$999,'Growth rates'!$B$4:$B$999,Demands!$A1112,'Growth rates'!$C$4:$C$999,$W1112)</f>
        <v>1.3749739887019441</v>
      </c>
      <c r="AD1112" s="2">
        <f>SUMIFS('Growth rates'!I$4:I$999,'Growth rates'!$B$4:$B$999,Demands!$A1112,'Growth rates'!$C$4:$C$999,$W1112)</f>
        <v>1.5149355960879929</v>
      </c>
      <c r="AE1112" s="2">
        <f>SUMIFS('Growth rates'!J$4:J$999,'Growth rates'!$B$4:$B$999,Demands!$A1112,'Growth rates'!$C$4:$C$999,$W1112)</f>
        <v>1.6738902007541701</v>
      </c>
      <c r="AF1112" s="2">
        <f>SUMIFS('Growth rates'!K$4:K$999,'Growth rates'!$B$4:$B$999,Demands!$A1112,'Growth rates'!$C$4:$C$999,$W1112)</f>
        <v>1.8439315321787511</v>
      </c>
      <c r="AG1112" s="2">
        <f>SUMIFS('Growth rates'!L$4:L$999,'Growth rates'!$B$4:$B$999,Demands!$A1112,'Growth rates'!$C$4:$C$999,$W1112)</f>
        <v>2.0220790808693891</v>
      </c>
      <c r="AH1112" s="2">
        <f>SUMIFS('Growth rates'!M$4:M$999,'Growth rates'!$B$4:$B$999,Demands!$A1112,'Growth rates'!$C$4:$C$999,$W1112)</f>
        <v>2.2110422734216106</v>
      </c>
      <c r="AI1112" s="2">
        <f>SUMIFS('Growth rates'!N$4:N$999,'Growth rates'!$B$4:$B$999,Demands!$A1112,'Growth rates'!$C$4:$C$999,$W1112)</f>
        <v>2.4093997531045477</v>
      </c>
      <c r="AJ1112" s="2">
        <f>SUMIFS('Growth rates'!O$4:O$999,'Growth rates'!$B$4:$B$999,Demands!$A1112,'Growth rates'!$C$4:$C$999,$W1112)</f>
        <v>2.6087818553778068</v>
      </c>
      <c r="AK1112" s="2">
        <f>SUMIFS('Growth rates'!P$4:P$999,'Growth rates'!$B$4:$B$999,Demands!$A1112,'Growth rates'!$C$4:$C$999,$W1112)</f>
        <v>2.8049340641311291</v>
      </c>
      <c r="AL1112" s="2">
        <f>SUMIFS('Growth rates'!Q$4:Q$999,'Growth rates'!$B$4:$B$999,Demands!$A1112,'Growth rates'!$C$4:$C$999,$W1112)</f>
        <v>2.9948199614315909</v>
      </c>
      <c r="AM1112" s="2">
        <f>SUMIFS('Growth rates'!R$4:R$999,'Growth rates'!$B$4:$B$999,Demands!$A1112,'Growth rates'!$C$4:$C$999,$W1112)</f>
        <v>3.1773582932756268</v>
      </c>
      <c r="AN1112" s="2">
        <f>SUMIFS('Growth rates'!S$4:S$999,'Growth rates'!$B$4:$B$999,Demands!$A1112,'Growth rates'!$C$4:$C$999,$W1112)</f>
        <v>3.352519073107886</v>
      </c>
      <c r="AO1112" s="2">
        <f>SUMIFS('Growth rates'!T$4:T$999,'Growth rates'!$B$4:$B$999,Demands!$A1112,'Growth rates'!$C$4:$C$999,$W1112)</f>
        <v>3.5196562400316678</v>
      </c>
      <c r="AP1112" s="2">
        <f>SUMIFS('Growth rates'!U$4:U$999,'Growth rates'!$B$4:$B$999,Demands!$A1112,'Growth rates'!$C$4:$C$999,$W1112)</f>
        <v>3.6758349891059594</v>
      </c>
      <c r="AR1112">
        <f>VLOOKUP(C1112&amp;A1112,Driver_elast!$A$2:$E$1161,5,FALSE)</f>
        <v>1.142123</v>
      </c>
      <c r="AS1112">
        <f t="shared" si="361"/>
        <v>1</v>
      </c>
      <c r="AT1112">
        <f t="shared" si="362"/>
        <v>0.2</v>
      </c>
      <c r="AV1112" s="2" cm="1">
        <f t="array" ref="AV1112">TREND($AR1112:$AS1112,$AR$3:$AS$3,AV$1)</f>
        <v>1.1421229999999989</v>
      </c>
      <c r="AW1112" s="2" cm="1">
        <f t="array" ref="AW1112">TREND($AR1112:$AS1112,$AR$3:$AS$3,AW$1)</f>
        <v>1.1386565853658528</v>
      </c>
      <c r="AX1112" s="2" cm="1">
        <f t="array" ref="AX1112">TREND($AR1112:$AS1112,$AR$3:$AS$3,AX$1)</f>
        <v>1.1213245121951205</v>
      </c>
      <c r="AY1112" s="2" cm="1">
        <f t="array" ref="AY1112">TREND($AR1112:$AS1112,$AR$3:$AS$3,AY$1)</f>
        <v>1.1039924390243891</v>
      </c>
      <c r="AZ1112" s="2" cm="1">
        <f t="array" ref="AZ1112">TREND($AR1112:$AS1112,$AR$3:$AS$3,AZ$1)</f>
        <v>1.0866603658536578</v>
      </c>
      <c r="BA1112" s="2" cm="1">
        <f t="array" ref="BA1112">TREND($AR1112:$AS1112,$AR$3:$AS$3,BA$1)</f>
        <v>1.0693282926829255</v>
      </c>
      <c r="BB1112" s="2" cm="1">
        <f t="array" ref="BB1112">TREND($AR1112:$AS1112,$AR$3:$AS$3,BB$1)</f>
        <v>1.0519962195121941</v>
      </c>
      <c r="BC1112" s="2" cm="1">
        <f t="array" ref="BC1112">TREND($AR1112:$AS1112,$AR$3:$AS$3,BC$1)</f>
        <v>1.0346641463414619</v>
      </c>
      <c r="BD1112" s="2" cm="1">
        <f t="array" ref="BD1112">TREND($AR1112:$AS1112,$AR$3:$AS$3,BD$1)</f>
        <v>1.0173320731707305</v>
      </c>
      <c r="BE1112" s="2" cm="1">
        <f t="array" ref="BE1112">TREND($AR1112:$AS1112,$AR$3:$AS$3,BE$1)</f>
        <v>0.99999999999999911</v>
      </c>
      <c r="BF1112" s="20" cm="1">
        <f t="array" ref="BF1112">TREND($AS1112:$AT1112,$AS$3:$AT$3,BF$1)</f>
        <v>0.90000000000000568</v>
      </c>
      <c r="BG1112" s="20" cm="1">
        <f t="array" ref="BG1112">TREND($AS1112:$AT1112,$AS$3:$AT$3,BG$1)</f>
        <v>0.80000000000000426</v>
      </c>
      <c r="BH1112" s="20" cm="1">
        <f t="array" ref="BH1112">TREND($AS1112:$AT1112,$AS$3:$AT$3,BH$1)</f>
        <v>0.70000000000000284</v>
      </c>
      <c r="BI1112" s="20" cm="1">
        <f t="array" ref="BI1112">TREND($AS1112:$AT1112,$AS$3:$AT$3,BI$1)</f>
        <v>0.60000000000000142</v>
      </c>
      <c r="BJ1112" s="20" cm="1">
        <f t="array" ref="BJ1112">TREND($AS1112:$AT1112,$AS$3:$AT$3,BJ$1)</f>
        <v>0.5</v>
      </c>
      <c r="BK1112" s="20" cm="1">
        <f t="array" ref="BK1112">TREND($AS1112:$AT1112,$AS$3:$AT$3,BK$1)</f>
        <v>0.40000000000000568</v>
      </c>
      <c r="BL1112" s="20" cm="1">
        <f t="array" ref="BL1112">TREND($AS1112:$AT1112,$AS$3:$AT$3,BL$1)</f>
        <v>0.30000000000000426</v>
      </c>
      <c r="BM1112" s="20" cm="1">
        <f t="array" ref="BM1112">TREND($AS1112:$AT1112,$AS$3:$AT$3,BM$1)</f>
        <v>0.20000000000000284</v>
      </c>
    </row>
    <row r="1113" spans="1:65" x14ac:dyDescent="0.35">
      <c r="A1113" t="str">
        <f>IF(BYDem!B1111="","\I:",BYDem!B1111)</f>
        <v>UK</v>
      </c>
      <c r="B1113" t="str">
        <f>BYDem!E1111</f>
        <v>TAI</v>
      </c>
      <c r="C1113" t="str">
        <f t="shared" si="343"/>
        <v>TAI</v>
      </c>
      <c r="D1113" s="4">
        <f>SUMIFS(BYDem!$M$2:$M$2000,BYDem!$B$2:$B$2000,Demands!$A1113,BYDem!$E$2:$E$2000,Demands!$B1113)</f>
        <v>493.59478083840003</v>
      </c>
      <c r="E1113" s="4">
        <f t="shared" si="344"/>
        <v>489.81988634762871</v>
      </c>
      <c r="F1113" s="4">
        <f t="shared" si="345"/>
        <v>571.85584756780975</v>
      </c>
      <c r="G1113" s="4">
        <f t="shared" si="346"/>
        <v>622.14164843994695</v>
      </c>
      <c r="H1113" s="4">
        <f t="shared" si="347"/>
        <v>678.87186626829566</v>
      </c>
      <c r="I1113" s="4">
        <f t="shared" si="348"/>
        <v>745.28650935465339</v>
      </c>
      <c r="J1113" s="4">
        <f t="shared" si="349"/>
        <v>819.43273090664525</v>
      </c>
      <c r="K1113" s="4">
        <f t="shared" si="350"/>
        <v>896.73858630415293</v>
      </c>
      <c r="L1113" s="4">
        <f t="shared" si="351"/>
        <v>975.1987968920572</v>
      </c>
      <c r="M1113" s="4">
        <f t="shared" si="352"/>
        <v>1055.7313991134988</v>
      </c>
      <c r="N1113" s="4">
        <f t="shared" si="353"/>
        <v>1130.2046355942125</v>
      </c>
      <c r="O1113" s="4">
        <f t="shared" si="354"/>
        <v>1194.3391055425727</v>
      </c>
      <c r="P1113" s="4">
        <f t="shared" si="355"/>
        <v>1246.9516087588513</v>
      </c>
      <c r="Q1113" s="4">
        <f t="shared" si="356"/>
        <v>1288.0859591128908</v>
      </c>
      <c r="R1113" s="4">
        <f t="shared" si="357"/>
        <v>1318.840793085252</v>
      </c>
      <c r="S1113" s="4">
        <f t="shared" si="358"/>
        <v>1340.6985856409271</v>
      </c>
      <c r="T1113" s="4">
        <f t="shared" si="359"/>
        <v>1355.0481806019573</v>
      </c>
      <c r="U1113" s="4">
        <f t="shared" si="360"/>
        <v>1363.0947503684813</v>
      </c>
      <c r="W1113" s="5" t="str">
        <f>VLOOKUP(C1113&amp;A1113,Driver_elast!$A$2:$D$1161,4,FALSE)</f>
        <v>GDPSER</v>
      </c>
      <c r="X1113" s="5">
        <v>1</v>
      </c>
      <c r="Y1113" s="2">
        <f>SUMIFS('Growth rates'!D$4:D$999,'Growth rates'!$B$4:$B$999,Demands!$A1113,'Growth rates'!$C$4:$C$999,$W1113)</f>
        <v>1</v>
      </c>
      <c r="Z1113" s="2">
        <f>SUMIFS('Growth rates'!E$4:E$999,'Growth rates'!$B$4:$B$999,Demands!$A1113,'Growth rates'!$C$4:$C$999,$W1113)</f>
        <v>0.99314839621829298</v>
      </c>
      <c r="AA1113" s="2">
        <f>SUMIFS('Growth rates'!F$4:F$999,'Growth rates'!$B$4:$B$999,Demands!$A1113,'Growth rates'!$C$4:$C$999,$W1113)</f>
        <v>1.1441315557381007</v>
      </c>
      <c r="AB1113" s="2">
        <f>SUMIFS('Growth rates'!G$4:G$999,'Growth rates'!$B$4:$B$999,Demands!$A1113,'Growth rates'!$C$4:$C$999,$W1113)</f>
        <v>1.2366749231983951</v>
      </c>
      <c r="AC1113" s="2">
        <f>SUMIFS('Growth rates'!H$4:H$999,'Growth rates'!$B$4:$B$999,Demands!$A1113,'Growth rates'!$C$4:$C$999,$W1113)</f>
        <v>1.3418064120878486</v>
      </c>
      <c r="AD1113" s="2">
        <f>SUMIFS('Growth rates'!I$4:I$999,'Growth rates'!$B$4:$B$999,Demands!$A1113,'Growth rates'!$C$4:$C$999,$W1113)</f>
        <v>1.4658685270392575</v>
      </c>
      <c r="AE1113" s="2">
        <f>SUMIFS('Growth rates'!J$4:J$999,'Growth rates'!$B$4:$B$999,Demands!$A1113,'Growth rates'!$C$4:$C$999,$W1113)</f>
        <v>1.6056137974509908</v>
      </c>
      <c r="AF1113" s="2">
        <f>SUMIFS('Growth rates'!K$4:K$999,'Growth rates'!$B$4:$B$999,Demands!$A1113,'Growth rates'!$C$4:$C$999,$W1113)</f>
        <v>1.7528124035300507</v>
      </c>
      <c r="AG1113" s="2">
        <f>SUMIFS('Growth rates'!L$4:L$999,'Growth rates'!$B$4:$B$999,Demands!$A1113,'Growth rates'!$C$4:$C$999,$W1113)</f>
        <v>1.9039791605075773</v>
      </c>
      <c r="AH1113" s="2">
        <f>SUMIFS('Growth rates'!M$4:M$999,'Growth rates'!$B$4:$B$999,Demands!$A1113,'Growth rates'!$C$4:$C$999,$W1113)</f>
        <v>2.0612110980978811</v>
      </c>
      <c r="AI1113" s="2">
        <f>SUMIFS('Growth rates'!N$4:N$999,'Growth rates'!$B$4:$B$999,Demands!$A1113,'Growth rates'!$C$4:$C$999,$W1113)</f>
        <v>2.2227684597885671</v>
      </c>
      <c r="AJ1113" s="2">
        <f>SUMIFS('Growth rates'!O$4:O$999,'Growth rates'!$B$4:$B$999,Demands!$A1113,'Growth rates'!$C$4:$C$999,$W1113)</f>
        <v>2.3804346828963872</v>
      </c>
      <c r="AK1113" s="2">
        <f>SUMIFS('Growth rates'!P$4:P$999,'Growth rates'!$B$4:$B$999,Demands!$A1113,'Growth rates'!$C$4:$C$999,$W1113)</f>
        <v>2.5302373488093024</v>
      </c>
      <c r="AL1113" s="2">
        <f>SUMIFS('Growth rates'!Q$4:Q$999,'Growth rates'!$B$4:$B$999,Demands!$A1113,'Growth rates'!$C$4:$C$999,$W1113)</f>
        <v>2.6693494961903235</v>
      </c>
      <c r="AM1113" s="2">
        <f>SUMIFS('Growth rates'!R$4:R$999,'Growth rates'!$B$4:$B$999,Demands!$A1113,'Growth rates'!$C$4:$C$999,$W1113)</f>
        <v>2.7968183191966367</v>
      </c>
      <c r="AN1113" s="2">
        <f>SUMIFS('Growth rates'!S$4:S$999,'Growth rates'!$B$4:$B$999,Demands!$A1113,'Growth rates'!$C$4:$C$999,$W1113)</f>
        <v>2.9127009089630258</v>
      </c>
      <c r="AO1113" s="2">
        <f>SUMIFS('Growth rates'!T$4:T$999,'Growth rates'!$B$4:$B$999,Demands!$A1113,'Growth rates'!$C$4:$C$999,$W1113)</f>
        <v>3.0166170780753698</v>
      </c>
      <c r="AP1113" s="2">
        <f>SUMIFS('Growth rates'!U$4:U$999,'Growth rates'!$B$4:$B$999,Demands!$A1113,'Growth rates'!$C$4:$C$999,$W1113)</f>
        <v>3.1061837079749712</v>
      </c>
      <c r="AR1113">
        <f>VLOOKUP(C1113&amp;A1113,Driver_elast!$A$2:$E$1161,5,FALSE)</f>
        <v>1.119105</v>
      </c>
      <c r="AS1113">
        <f t="shared" si="361"/>
        <v>1</v>
      </c>
      <c r="AT1113">
        <f t="shared" si="362"/>
        <v>0.2</v>
      </c>
      <c r="AV1113" s="2" cm="1">
        <f t="array" ref="AV1113">TREND($AR1113:$AS1113,$AR$3:$AS$3,AV$1)</f>
        <v>1.1191050000000002</v>
      </c>
      <c r="AW1113" s="2" cm="1">
        <f t="array" ref="AW1113">TREND($AR1113:$AS1113,$AR$3:$AS$3,AW$1)</f>
        <v>1.1162000000000001</v>
      </c>
      <c r="AX1113" s="2" cm="1">
        <f t="array" ref="AX1113">TREND($AR1113:$AS1113,$AR$3:$AS$3,AX$1)</f>
        <v>1.1016750000000002</v>
      </c>
      <c r="AY1113" s="2" cm="1">
        <f t="array" ref="AY1113">TREND($AR1113:$AS1113,$AR$3:$AS$3,AY$1)</f>
        <v>1.0871500000000003</v>
      </c>
      <c r="AZ1113" s="2" cm="1">
        <f t="array" ref="AZ1113">TREND($AR1113:$AS1113,$AR$3:$AS$3,AZ$1)</f>
        <v>1.0726250000000004</v>
      </c>
      <c r="BA1113" s="2" cm="1">
        <f t="array" ref="BA1113">TREND($AR1113:$AS1113,$AR$3:$AS$3,BA$1)</f>
        <v>1.0581000000000005</v>
      </c>
      <c r="BB1113" s="2" cm="1">
        <f t="array" ref="BB1113">TREND($AR1113:$AS1113,$AR$3:$AS$3,BB$1)</f>
        <v>1.0435749999999997</v>
      </c>
      <c r="BC1113" s="2" cm="1">
        <f t="array" ref="BC1113">TREND($AR1113:$AS1113,$AR$3:$AS$3,BC$1)</f>
        <v>1.0290499999999998</v>
      </c>
      <c r="BD1113" s="2" cm="1">
        <f t="array" ref="BD1113">TREND($AR1113:$AS1113,$AR$3:$AS$3,BD$1)</f>
        <v>1.0145249999999999</v>
      </c>
      <c r="BE1113" s="2" cm="1">
        <f t="array" ref="BE1113">TREND($AR1113:$AS1113,$AR$3:$AS$3,BE$1)</f>
        <v>1</v>
      </c>
      <c r="BF1113" s="20" cm="1">
        <f t="array" ref="BF1113">TREND($AS1113:$AT1113,$AS$3:$AT$3,BF$1)</f>
        <v>0.90000000000000568</v>
      </c>
      <c r="BG1113" s="20" cm="1">
        <f t="array" ref="BG1113">TREND($AS1113:$AT1113,$AS$3:$AT$3,BG$1)</f>
        <v>0.80000000000000426</v>
      </c>
      <c r="BH1113" s="20" cm="1">
        <f t="array" ref="BH1113">TREND($AS1113:$AT1113,$AS$3:$AT$3,BH$1)</f>
        <v>0.70000000000000284</v>
      </c>
      <c r="BI1113" s="20" cm="1">
        <f t="array" ref="BI1113">TREND($AS1113:$AT1113,$AS$3:$AT$3,BI$1)</f>
        <v>0.60000000000000142</v>
      </c>
      <c r="BJ1113" s="20" cm="1">
        <f t="array" ref="BJ1113">TREND($AS1113:$AT1113,$AS$3:$AT$3,BJ$1)</f>
        <v>0.5</v>
      </c>
      <c r="BK1113" s="20" cm="1">
        <f t="array" ref="BK1113">TREND($AS1113:$AT1113,$AS$3:$AT$3,BK$1)</f>
        <v>0.40000000000000568</v>
      </c>
      <c r="BL1113" s="20" cm="1">
        <f t="array" ref="BL1113">TREND($AS1113:$AT1113,$AS$3:$AT$3,BL$1)</f>
        <v>0.30000000000000426</v>
      </c>
      <c r="BM1113" s="20" cm="1">
        <f t="array" ref="BM1113">TREND($AS1113:$AT1113,$AS$3:$AT$3,BM$1)</f>
        <v>0.20000000000000284</v>
      </c>
    </row>
    <row r="1114" spans="1:65" x14ac:dyDescent="0.35">
      <c r="A1114" t="str">
        <f>IF(BYDem!B1112="","\I:",BYDem!B1112)</f>
        <v>UK</v>
      </c>
      <c r="B1114" t="str">
        <f>BYDem!E1112</f>
        <v>TTF</v>
      </c>
      <c r="C1114" t="str">
        <f t="shared" si="343"/>
        <v>TTF</v>
      </c>
      <c r="D1114" s="4">
        <f>SUMIFS(BYDem!$M$2:$M$2000,BYDem!$B$2:$B$2000,Demands!$A1114,BYDem!$E$2:$E$2000,Demands!$B1114)</f>
        <v>24.738562744559999</v>
      </c>
      <c r="E1114" s="4">
        <f t="shared" si="344"/>
        <v>24.588915024212486</v>
      </c>
      <c r="F1114" s="4">
        <f t="shared" si="345"/>
        <v>28.610830144499168</v>
      </c>
      <c r="G1114" s="4">
        <f t="shared" si="346"/>
        <v>31.242666055581193</v>
      </c>
      <c r="H1114" s="4">
        <f t="shared" si="347"/>
        <v>34.236607681213719</v>
      </c>
      <c r="I1114" s="4">
        <f t="shared" si="348"/>
        <v>37.770853973045575</v>
      </c>
      <c r="J1114" s="4">
        <f t="shared" si="349"/>
        <v>41.775945755491207</v>
      </c>
      <c r="K1114" s="4">
        <f t="shared" si="350"/>
        <v>46.049707662581582</v>
      </c>
      <c r="L1114" s="4">
        <f t="shared" si="351"/>
        <v>50.514413785008713</v>
      </c>
      <c r="M1114" s="4">
        <f t="shared" si="352"/>
        <v>55.234983316154441</v>
      </c>
      <c r="N1114" s="4">
        <f t="shared" si="353"/>
        <v>59.694710292595261</v>
      </c>
      <c r="O1114" s="4">
        <f t="shared" si="354"/>
        <v>63.646584801553722</v>
      </c>
      <c r="P1114" s="4">
        <f t="shared" si="355"/>
        <v>66.996459653637018</v>
      </c>
      <c r="Q1114" s="4">
        <f t="shared" si="356"/>
        <v>69.717739205973118</v>
      </c>
      <c r="R1114" s="4">
        <f t="shared" si="357"/>
        <v>71.84243450961209</v>
      </c>
      <c r="S1114" s="4">
        <f t="shared" si="358"/>
        <v>73.426640720209591</v>
      </c>
      <c r="T1114" s="4">
        <f t="shared" si="359"/>
        <v>74.524828719062313</v>
      </c>
      <c r="U1114" s="4">
        <f t="shared" si="360"/>
        <v>75.186211179766175</v>
      </c>
      <c r="W1114" s="5" t="str">
        <f>VLOOKUP(C1114&amp;A1114,Driver_elast!$A$2:$D$1161,4,FALSE)</f>
        <v>GDP</v>
      </c>
      <c r="X1114" s="5">
        <v>1</v>
      </c>
      <c r="Y1114" s="2">
        <f>SUMIFS('Growth rates'!D$4:D$999,'Growth rates'!$B$4:$B$999,Demands!$A1114,'Growth rates'!$C$4:$C$999,$W1114)</f>
        <v>1</v>
      </c>
      <c r="Z1114" s="2">
        <f>SUMIFS('Growth rates'!E$4:E$999,'Growth rates'!$B$4:$B$999,Demands!$A1114,'Growth rates'!$C$4:$C$999,$W1114)</f>
        <v>0.9941170302711172</v>
      </c>
      <c r="AA1114" s="2">
        <f>SUMIFS('Growth rates'!F$4:F$999,'Growth rates'!$B$4:$B$999,Demands!$A1114,'Growth rates'!$C$4:$C$999,$W1114)</f>
        <v>1.152798456165864</v>
      </c>
      <c r="AB1114" s="2">
        <f>SUMIFS('Growth rates'!G$4:G$999,'Growth rates'!$B$4:$B$999,Demands!$A1114,'Growth rates'!$C$4:$C$999,$W1114)</f>
        <v>1.256641165854133</v>
      </c>
      <c r="AC1114" s="2">
        <f>SUMIFS('Growth rates'!H$4:H$999,'Growth rates'!$B$4:$B$999,Demands!$A1114,'Growth rates'!$C$4:$C$999,$W1114)</f>
        <v>1.3749739887019441</v>
      </c>
      <c r="AD1114" s="2">
        <f>SUMIFS('Growth rates'!I$4:I$999,'Growth rates'!$B$4:$B$999,Demands!$A1114,'Growth rates'!$C$4:$C$999,$W1114)</f>
        <v>1.5149355960879929</v>
      </c>
      <c r="AE1114" s="2">
        <f>SUMIFS('Growth rates'!J$4:J$999,'Growth rates'!$B$4:$B$999,Demands!$A1114,'Growth rates'!$C$4:$C$999,$W1114)</f>
        <v>1.6738902007541701</v>
      </c>
      <c r="AF1114" s="2">
        <f>SUMIFS('Growth rates'!K$4:K$999,'Growth rates'!$B$4:$B$999,Demands!$A1114,'Growth rates'!$C$4:$C$999,$W1114)</f>
        <v>1.8439315321787511</v>
      </c>
      <c r="AG1114" s="2">
        <f>SUMIFS('Growth rates'!L$4:L$999,'Growth rates'!$B$4:$B$999,Demands!$A1114,'Growth rates'!$C$4:$C$999,$W1114)</f>
        <v>2.0220790808693891</v>
      </c>
      <c r="AH1114" s="2">
        <f>SUMIFS('Growth rates'!M$4:M$999,'Growth rates'!$B$4:$B$999,Demands!$A1114,'Growth rates'!$C$4:$C$999,$W1114)</f>
        <v>2.2110422734216106</v>
      </c>
      <c r="AI1114" s="2">
        <f>SUMIFS('Growth rates'!N$4:N$999,'Growth rates'!$B$4:$B$999,Demands!$A1114,'Growth rates'!$C$4:$C$999,$W1114)</f>
        <v>2.4093997531045477</v>
      </c>
      <c r="AJ1114" s="2">
        <f>SUMIFS('Growth rates'!O$4:O$999,'Growth rates'!$B$4:$B$999,Demands!$A1114,'Growth rates'!$C$4:$C$999,$W1114)</f>
        <v>2.6087818553778068</v>
      </c>
      <c r="AK1114" s="2">
        <f>SUMIFS('Growth rates'!P$4:P$999,'Growth rates'!$B$4:$B$999,Demands!$A1114,'Growth rates'!$C$4:$C$999,$W1114)</f>
        <v>2.8049340641311291</v>
      </c>
      <c r="AL1114" s="2">
        <f>SUMIFS('Growth rates'!Q$4:Q$999,'Growth rates'!$B$4:$B$999,Demands!$A1114,'Growth rates'!$C$4:$C$999,$W1114)</f>
        <v>2.9948199614315909</v>
      </c>
      <c r="AM1114" s="2">
        <f>SUMIFS('Growth rates'!R$4:R$999,'Growth rates'!$B$4:$B$999,Demands!$A1114,'Growth rates'!$C$4:$C$999,$W1114)</f>
        <v>3.1773582932756268</v>
      </c>
      <c r="AN1114" s="2">
        <f>SUMIFS('Growth rates'!S$4:S$999,'Growth rates'!$B$4:$B$999,Demands!$A1114,'Growth rates'!$C$4:$C$999,$W1114)</f>
        <v>3.352519073107886</v>
      </c>
      <c r="AO1114" s="2">
        <f>SUMIFS('Growth rates'!T$4:T$999,'Growth rates'!$B$4:$B$999,Demands!$A1114,'Growth rates'!$C$4:$C$999,$W1114)</f>
        <v>3.5196562400316678</v>
      </c>
      <c r="AP1114" s="2">
        <f>SUMIFS('Growth rates'!U$4:U$999,'Growth rates'!$B$4:$B$999,Demands!$A1114,'Growth rates'!$C$4:$C$999,$W1114)</f>
        <v>3.6758349891059594</v>
      </c>
      <c r="AR1114">
        <f>VLOOKUP(C1114&amp;A1114,Driver_elast!$A$2:$E$1161,5,FALSE)</f>
        <v>1.0289569999999999</v>
      </c>
      <c r="AS1114">
        <f t="shared" si="361"/>
        <v>1</v>
      </c>
      <c r="AT1114">
        <f t="shared" si="362"/>
        <v>0.2</v>
      </c>
      <c r="AV1114" s="2" cm="1">
        <f t="array" ref="AV1114">TREND($AR1114:$AS1114,$AR$3:$AS$3,AV$1)</f>
        <v>1.0289569999999999</v>
      </c>
      <c r="AW1114" s="2" cm="1">
        <f t="array" ref="AW1114">TREND($AR1114:$AS1114,$AR$3:$AS$3,AW$1)</f>
        <v>1.0282507317073171</v>
      </c>
      <c r="AX1114" s="2" cm="1">
        <f t="array" ref="AX1114">TREND($AR1114:$AS1114,$AR$3:$AS$3,AX$1)</f>
        <v>1.0247193902439025</v>
      </c>
      <c r="AY1114" s="2" cm="1">
        <f t="array" ref="AY1114">TREND($AR1114:$AS1114,$AR$3:$AS$3,AY$1)</f>
        <v>1.0211880487804876</v>
      </c>
      <c r="AZ1114" s="2" cm="1">
        <f t="array" ref="AZ1114">TREND($AR1114:$AS1114,$AR$3:$AS$3,AZ$1)</f>
        <v>1.017656707317073</v>
      </c>
      <c r="BA1114" s="2" cm="1">
        <f t="array" ref="BA1114">TREND($AR1114:$AS1114,$AR$3:$AS$3,BA$1)</f>
        <v>1.0141253658536584</v>
      </c>
      <c r="BB1114" s="2" cm="1">
        <f t="array" ref="BB1114">TREND($AR1114:$AS1114,$AR$3:$AS$3,BB$1)</f>
        <v>1.0105940243902438</v>
      </c>
      <c r="BC1114" s="2" cm="1">
        <f t="array" ref="BC1114">TREND($AR1114:$AS1114,$AR$3:$AS$3,BC$1)</f>
        <v>1.0070626829268292</v>
      </c>
      <c r="BD1114" s="2" cm="1">
        <f t="array" ref="BD1114">TREND($AR1114:$AS1114,$AR$3:$AS$3,BD$1)</f>
        <v>1.0035313414634146</v>
      </c>
      <c r="BE1114" s="2" cm="1">
        <f t="array" ref="BE1114">TREND($AR1114:$AS1114,$AR$3:$AS$3,BE$1)</f>
        <v>1</v>
      </c>
      <c r="BF1114" s="20" cm="1">
        <f t="array" ref="BF1114">TREND($AS1114:$AT1114,$AS$3:$AT$3,BF$1)</f>
        <v>0.90000000000000568</v>
      </c>
      <c r="BG1114" s="20" cm="1">
        <f t="array" ref="BG1114">TREND($AS1114:$AT1114,$AS$3:$AT$3,BG$1)</f>
        <v>0.80000000000000426</v>
      </c>
      <c r="BH1114" s="20" cm="1">
        <f t="array" ref="BH1114">TREND($AS1114:$AT1114,$AS$3:$AT$3,BH$1)</f>
        <v>0.70000000000000284</v>
      </c>
      <c r="BI1114" s="20" cm="1">
        <f t="array" ref="BI1114">TREND($AS1114:$AT1114,$AS$3:$AT$3,BI$1)</f>
        <v>0.60000000000000142</v>
      </c>
      <c r="BJ1114" s="20" cm="1">
        <f t="array" ref="BJ1114">TREND($AS1114:$AT1114,$AS$3:$AT$3,BJ$1)</f>
        <v>0.5</v>
      </c>
      <c r="BK1114" s="20" cm="1">
        <f t="array" ref="BK1114">TREND($AS1114:$AT1114,$AS$3:$AT$3,BK$1)</f>
        <v>0.40000000000000568</v>
      </c>
      <c r="BL1114" s="20" cm="1">
        <f t="array" ref="BL1114">TREND($AS1114:$AT1114,$AS$3:$AT$3,BL$1)</f>
        <v>0.30000000000000426</v>
      </c>
      <c r="BM1114" s="20" cm="1">
        <f t="array" ref="BM1114">TREND($AS1114:$AT1114,$AS$3:$AT$3,BM$1)</f>
        <v>0.20000000000000284</v>
      </c>
    </row>
    <row r="1115" spans="1:65" x14ac:dyDescent="0.35">
      <c r="A1115" t="str">
        <f>IF(BYDem!B1113="","\I:",BYDem!B1113)</f>
        <v>UK</v>
      </c>
      <c r="B1115" t="str">
        <f>BYDem!E1113</f>
        <v>TTP</v>
      </c>
      <c r="C1115" t="str">
        <f t="shared" si="343"/>
        <v>TTP</v>
      </c>
      <c r="D1115" s="4">
        <f>SUMIFS(BYDem!$M$2:$M$2000,BYDem!$B$2:$B$2000,Demands!$A1115,BYDem!$E$2:$E$2000,Demands!$B1115)</f>
        <v>23.059871983440001</v>
      </c>
      <c r="E1115" s="4">
        <f t="shared" si="344"/>
        <v>22.920378945406249</v>
      </c>
      <c r="F1115" s="4">
        <f t="shared" si="345"/>
        <v>26.669377978200387</v>
      </c>
      <c r="G1115" s="4">
        <f t="shared" si="346"/>
        <v>29.122624749956252</v>
      </c>
      <c r="H1115" s="4">
        <f t="shared" si="347"/>
        <v>31.913405739371662</v>
      </c>
      <c r="I1115" s="4">
        <f t="shared" si="348"/>
        <v>35.207827807828799</v>
      </c>
      <c r="J1115" s="4">
        <f t="shared" si="349"/>
        <v>38.941145088172142</v>
      </c>
      <c r="K1115" s="4">
        <f t="shared" si="350"/>
        <v>42.924901278166566</v>
      </c>
      <c r="L1115" s="4">
        <f t="shared" si="351"/>
        <v>47.086644734725709</v>
      </c>
      <c r="M1115" s="4">
        <f t="shared" si="352"/>
        <v>51.4868894134949</v>
      </c>
      <c r="N1115" s="4">
        <f t="shared" si="353"/>
        <v>55.643991595206479</v>
      </c>
      <c r="O1115" s="4">
        <f t="shared" si="354"/>
        <v>59.32770277973119</v>
      </c>
      <c r="P1115" s="4">
        <f t="shared" si="355"/>
        <v>62.450264346755631</v>
      </c>
      <c r="Q1115" s="4">
        <f t="shared" si="356"/>
        <v>64.986885360513696</v>
      </c>
      <c r="R1115" s="4">
        <f t="shared" si="357"/>
        <v>66.967404690259514</v>
      </c>
      <c r="S1115" s="4">
        <f t="shared" si="358"/>
        <v>68.444111028819222</v>
      </c>
      <c r="T1115" s="4">
        <f t="shared" si="359"/>
        <v>69.46777901344629</v>
      </c>
      <c r="U1115" s="4">
        <f t="shared" si="360"/>
        <v>70.084281881191799</v>
      </c>
      <c r="W1115" s="5" t="str">
        <f>VLOOKUP(C1115&amp;A1115,Driver_elast!$A$2:$D$1161,4,FALSE)</f>
        <v>GDP</v>
      </c>
      <c r="X1115" s="5">
        <v>1</v>
      </c>
      <c r="Y1115" s="2">
        <f>SUMIFS('Growth rates'!D$4:D$999,'Growth rates'!$B$4:$B$999,Demands!$A1115,'Growth rates'!$C$4:$C$999,$W1115)</f>
        <v>1</v>
      </c>
      <c r="Z1115" s="2">
        <f>SUMIFS('Growth rates'!E$4:E$999,'Growth rates'!$B$4:$B$999,Demands!$A1115,'Growth rates'!$C$4:$C$999,$W1115)</f>
        <v>0.9941170302711172</v>
      </c>
      <c r="AA1115" s="2">
        <f>SUMIFS('Growth rates'!F$4:F$999,'Growth rates'!$B$4:$B$999,Demands!$A1115,'Growth rates'!$C$4:$C$999,$W1115)</f>
        <v>1.152798456165864</v>
      </c>
      <c r="AB1115" s="2">
        <f>SUMIFS('Growth rates'!G$4:G$999,'Growth rates'!$B$4:$B$999,Demands!$A1115,'Growth rates'!$C$4:$C$999,$W1115)</f>
        <v>1.256641165854133</v>
      </c>
      <c r="AC1115" s="2">
        <f>SUMIFS('Growth rates'!H$4:H$999,'Growth rates'!$B$4:$B$999,Demands!$A1115,'Growth rates'!$C$4:$C$999,$W1115)</f>
        <v>1.3749739887019441</v>
      </c>
      <c r="AD1115" s="2">
        <f>SUMIFS('Growth rates'!I$4:I$999,'Growth rates'!$B$4:$B$999,Demands!$A1115,'Growth rates'!$C$4:$C$999,$W1115)</f>
        <v>1.5149355960879929</v>
      </c>
      <c r="AE1115" s="2">
        <f>SUMIFS('Growth rates'!J$4:J$999,'Growth rates'!$B$4:$B$999,Demands!$A1115,'Growth rates'!$C$4:$C$999,$W1115)</f>
        <v>1.6738902007541701</v>
      </c>
      <c r="AF1115" s="2">
        <f>SUMIFS('Growth rates'!K$4:K$999,'Growth rates'!$B$4:$B$999,Demands!$A1115,'Growth rates'!$C$4:$C$999,$W1115)</f>
        <v>1.8439315321787511</v>
      </c>
      <c r="AG1115" s="2">
        <f>SUMIFS('Growth rates'!L$4:L$999,'Growth rates'!$B$4:$B$999,Demands!$A1115,'Growth rates'!$C$4:$C$999,$W1115)</f>
        <v>2.0220790808693891</v>
      </c>
      <c r="AH1115" s="2">
        <f>SUMIFS('Growth rates'!M$4:M$999,'Growth rates'!$B$4:$B$999,Demands!$A1115,'Growth rates'!$C$4:$C$999,$W1115)</f>
        <v>2.2110422734216106</v>
      </c>
      <c r="AI1115" s="2">
        <f>SUMIFS('Growth rates'!N$4:N$999,'Growth rates'!$B$4:$B$999,Demands!$A1115,'Growth rates'!$C$4:$C$999,$W1115)</f>
        <v>2.4093997531045477</v>
      </c>
      <c r="AJ1115" s="2">
        <f>SUMIFS('Growth rates'!O$4:O$999,'Growth rates'!$B$4:$B$999,Demands!$A1115,'Growth rates'!$C$4:$C$999,$W1115)</f>
        <v>2.6087818553778068</v>
      </c>
      <c r="AK1115" s="2">
        <f>SUMIFS('Growth rates'!P$4:P$999,'Growth rates'!$B$4:$B$999,Demands!$A1115,'Growth rates'!$C$4:$C$999,$W1115)</f>
        <v>2.8049340641311291</v>
      </c>
      <c r="AL1115" s="2">
        <f>SUMIFS('Growth rates'!Q$4:Q$999,'Growth rates'!$B$4:$B$999,Demands!$A1115,'Growth rates'!$C$4:$C$999,$W1115)</f>
        <v>2.9948199614315909</v>
      </c>
      <c r="AM1115" s="2">
        <f>SUMIFS('Growth rates'!R$4:R$999,'Growth rates'!$B$4:$B$999,Demands!$A1115,'Growth rates'!$C$4:$C$999,$W1115)</f>
        <v>3.1773582932756268</v>
      </c>
      <c r="AN1115" s="2">
        <f>SUMIFS('Growth rates'!S$4:S$999,'Growth rates'!$B$4:$B$999,Demands!$A1115,'Growth rates'!$C$4:$C$999,$W1115)</f>
        <v>3.352519073107886</v>
      </c>
      <c r="AO1115" s="2">
        <f>SUMIFS('Growth rates'!T$4:T$999,'Growth rates'!$B$4:$B$999,Demands!$A1115,'Growth rates'!$C$4:$C$999,$W1115)</f>
        <v>3.5196562400316678</v>
      </c>
      <c r="AP1115" s="2">
        <f>SUMIFS('Growth rates'!U$4:U$999,'Growth rates'!$B$4:$B$999,Demands!$A1115,'Growth rates'!$C$4:$C$999,$W1115)</f>
        <v>3.6758349891059594</v>
      </c>
      <c r="AR1115">
        <f>VLOOKUP(C1115&amp;A1115,Driver_elast!$A$2:$E$1161,5,FALSE)</f>
        <v>1.0289569999999999</v>
      </c>
      <c r="AS1115">
        <f t="shared" si="361"/>
        <v>1</v>
      </c>
      <c r="AT1115">
        <f t="shared" si="362"/>
        <v>0.2</v>
      </c>
      <c r="AV1115" s="2" cm="1">
        <f t="array" ref="AV1115">TREND($AR1115:$AS1115,$AR$3:$AS$3,AV$1)</f>
        <v>1.0289569999999999</v>
      </c>
      <c r="AW1115" s="2" cm="1">
        <f t="array" ref="AW1115">TREND($AR1115:$AS1115,$AR$3:$AS$3,AW$1)</f>
        <v>1.0282507317073171</v>
      </c>
      <c r="AX1115" s="2" cm="1">
        <f t="array" ref="AX1115">TREND($AR1115:$AS1115,$AR$3:$AS$3,AX$1)</f>
        <v>1.0247193902439025</v>
      </c>
      <c r="AY1115" s="2" cm="1">
        <f t="array" ref="AY1115">TREND($AR1115:$AS1115,$AR$3:$AS$3,AY$1)</f>
        <v>1.0211880487804876</v>
      </c>
      <c r="AZ1115" s="2" cm="1">
        <f t="array" ref="AZ1115">TREND($AR1115:$AS1115,$AR$3:$AS$3,AZ$1)</f>
        <v>1.017656707317073</v>
      </c>
      <c r="BA1115" s="2" cm="1">
        <f t="array" ref="BA1115">TREND($AR1115:$AS1115,$AR$3:$AS$3,BA$1)</f>
        <v>1.0141253658536584</v>
      </c>
      <c r="BB1115" s="2" cm="1">
        <f t="array" ref="BB1115">TREND($AR1115:$AS1115,$AR$3:$AS$3,BB$1)</f>
        <v>1.0105940243902438</v>
      </c>
      <c r="BC1115" s="2" cm="1">
        <f t="array" ref="BC1115">TREND($AR1115:$AS1115,$AR$3:$AS$3,BC$1)</f>
        <v>1.0070626829268292</v>
      </c>
      <c r="BD1115" s="2" cm="1">
        <f t="array" ref="BD1115">TREND($AR1115:$AS1115,$AR$3:$AS$3,BD$1)</f>
        <v>1.0035313414634146</v>
      </c>
      <c r="BE1115" s="2" cm="1">
        <f t="array" ref="BE1115">TREND($AR1115:$AS1115,$AR$3:$AS$3,BE$1)</f>
        <v>1</v>
      </c>
      <c r="BF1115" s="20" cm="1">
        <f t="array" ref="BF1115">TREND($AS1115:$AT1115,$AS$3:$AT$3,BF$1)</f>
        <v>0.90000000000000568</v>
      </c>
      <c r="BG1115" s="20" cm="1">
        <f t="array" ref="BG1115">TREND($AS1115:$AT1115,$AS$3:$AT$3,BG$1)</f>
        <v>0.80000000000000426</v>
      </c>
      <c r="BH1115" s="20" cm="1">
        <f t="array" ref="BH1115">TREND($AS1115:$AT1115,$AS$3:$AT$3,BH$1)</f>
        <v>0.70000000000000284</v>
      </c>
      <c r="BI1115" s="20" cm="1">
        <f t="array" ref="BI1115">TREND($AS1115:$AT1115,$AS$3:$AT$3,BI$1)</f>
        <v>0.60000000000000142</v>
      </c>
      <c r="BJ1115" s="20" cm="1">
        <f t="array" ref="BJ1115">TREND($AS1115:$AT1115,$AS$3:$AT$3,BJ$1)</f>
        <v>0.5</v>
      </c>
      <c r="BK1115" s="20" cm="1">
        <f t="array" ref="BK1115">TREND($AS1115:$AT1115,$AS$3:$AT$3,BK$1)</f>
        <v>0.40000000000000568</v>
      </c>
      <c r="BL1115" s="20" cm="1">
        <f t="array" ref="BL1115">TREND($AS1115:$AT1115,$AS$3:$AT$3,BL$1)</f>
        <v>0.30000000000000426</v>
      </c>
      <c r="BM1115" s="20" cm="1">
        <f t="array" ref="BM1115">TREND($AS1115:$AT1115,$AS$3:$AT$3,BM$1)</f>
        <v>0.20000000000000284</v>
      </c>
    </row>
    <row r="1116" spans="1:65" x14ac:dyDescent="0.35">
      <c r="A1116" t="str">
        <f>IF(BYDem!B1114="","\I:",BYDem!B1114)</f>
        <v>UK</v>
      </c>
      <c r="B1116" t="str">
        <f>BYDem!E1114</f>
        <v>TWD</v>
      </c>
      <c r="C1116" t="str">
        <f t="shared" si="343"/>
        <v>TWD</v>
      </c>
      <c r="D1116" s="4">
        <f>SUMIFS(BYDem!$M$2:$M$2000,BYDem!$B$2:$B$2000,Demands!$A1116,BYDem!$E$2:$E$2000,Demands!$B1116)</f>
        <v>37.178976592799998</v>
      </c>
      <c r="E1116" s="4">
        <f t="shared" si="344"/>
        <v>36.977505429405838</v>
      </c>
      <c r="F1116" s="4">
        <f t="shared" si="345"/>
        <v>41.42356416846377</v>
      </c>
      <c r="G1116" s="4">
        <f t="shared" si="346"/>
        <v>44.073528456934909</v>
      </c>
      <c r="H1116" s="4">
        <f t="shared" si="347"/>
        <v>47.036846765620439</v>
      </c>
      <c r="I1116" s="4">
        <f t="shared" si="348"/>
        <v>50.476468943546017</v>
      </c>
      <c r="J1116" s="4">
        <f t="shared" si="349"/>
        <v>54.282341902269089</v>
      </c>
      <c r="K1116" s="4">
        <f t="shared" si="350"/>
        <v>58.218245067148374</v>
      </c>
      <c r="L1116" s="4">
        <f t="shared" si="351"/>
        <v>62.189275278303349</v>
      </c>
      <c r="M1116" s="4">
        <f t="shared" si="352"/>
        <v>66.251063672859914</v>
      </c>
      <c r="N1116" s="4">
        <f t="shared" si="353"/>
        <v>69.94732669712441</v>
      </c>
      <c r="O1116" s="4">
        <f t="shared" si="354"/>
        <v>73.086597416792088</v>
      </c>
      <c r="P1116" s="4">
        <f t="shared" si="355"/>
        <v>75.632971933510319</v>
      </c>
      <c r="Q1116" s="4">
        <f t="shared" si="356"/>
        <v>77.606255193992055</v>
      </c>
      <c r="R1116" s="4">
        <f t="shared" si="357"/>
        <v>79.071764198046495</v>
      </c>
      <c r="S1116" s="4">
        <f t="shared" si="358"/>
        <v>80.108238597276298</v>
      </c>
      <c r="T1116" s="4">
        <f t="shared" si="359"/>
        <v>80.786362256657753</v>
      </c>
      <c r="U1116" s="4">
        <f t="shared" si="360"/>
        <v>81.165779722674088</v>
      </c>
      <c r="W1116" s="5" t="str">
        <f>VLOOKUP(C1116&amp;A1116,Driver_elast!$A$2:$D$1161,4,FALSE)</f>
        <v>GDPSER</v>
      </c>
      <c r="X1116" s="5">
        <v>1</v>
      </c>
      <c r="Y1116" s="2">
        <f>SUMIFS('Growth rates'!D$4:D$999,'Growth rates'!$B$4:$B$999,Demands!$A1116,'Growth rates'!$C$4:$C$999,$W1116)</f>
        <v>1</v>
      </c>
      <c r="Z1116" s="2">
        <f>SUMIFS('Growth rates'!E$4:E$999,'Growth rates'!$B$4:$B$999,Demands!$A1116,'Growth rates'!$C$4:$C$999,$W1116)</f>
        <v>0.99314839621829298</v>
      </c>
      <c r="AA1116" s="2">
        <f>SUMIFS('Growth rates'!F$4:F$999,'Growth rates'!$B$4:$B$999,Demands!$A1116,'Growth rates'!$C$4:$C$999,$W1116)</f>
        <v>1.1441315557381007</v>
      </c>
      <c r="AB1116" s="2">
        <f>SUMIFS('Growth rates'!G$4:G$999,'Growth rates'!$B$4:$B$999,Demands!$A1116,'Growth rates'!$C$4:$C$999,$W1116)</f>
        <v>1.2366749231983951</v>
      </c>
      <c r="AC1116" s="2">
        <f>SUMIFS('Growth rates'!H$4:H$999,'Growth rates'!$B$4:$B$999,Demands!$A1116,'Growth rates'!$C$4:$C$999,$W1116)</f>
        <v>1.3418064120878486</v>
      </c>
      <c r="AD1116" s="2">
        <f>SUMIFS('Growth rates'!I$4:I$999,'Growth rates'!$B$4:$B$999,Demands!$A1116,'Growth rates'!$C$4:$C$999,$W1116)</f>
        <v>1.4658685270392575</v>
      </c>
      <c r="AE1116" s="2">
        <f>SUMIFS('Growth rates'!J$4:J$999,'Growth rates'!$B$4:$B$999,Demands!$A1116,'Growth rates'!$C$4:$C$999,$W1116)</f>
        <v>1.6056137974509908</v>
      </c>
      <c r="AF1116" s="2">
        <f>SUMIFS('Growth rates'!K$4:K$999,'Growth rates'!$B$4:$B$999,Demands!$A1116,'Growth rates'!$C$4:$C$999,$W1116)</f>
        <v>1.7528124035300507</v>
      </c>
      <c r="AG1116" s="2">
        <f>SUMIFS('Growth rates'!L$4:L$999,'Growth rates'!$B$4:$B$999,Demands!$A1116,'Growth rates'!$C$4:$C$999,$W1116)</f>
        <v>1.9039791605075773</v>
      </c>
      <c r="AH1116" s="2">
        <f>SUMIFS('Growth rates'!M$4:M$999,'Growth rates'!$B$4:$B$999,Demands!$A1116,'Growth rates'!$C$4:$C$999,$W1116)</f>
        <v>2.0612110980978811</v>
      </c>
      <c r="AI1116" s="2">
        <f>SUMIFS('Growth rates'!N$4:N$999,'Growth rates'!$B$4:$B$999,Demands!$A1116,'Growth rates'!$C$4:$C$999,$W1116)</f>
        <v>2.2227684597885671</v>
      </c>
      <c r="AJ1116" s="2">
        <f>SUMIFS('Growth rates'!O$4:O$999,'Growth rates'!$B$4:$B$999,Demands!$A1116,'Growth rates'!$C$4:$C$999,$W1116)</f>
        <v>2.3804346828963872</v>
      </c>
      <c r="AK1116" s="2">
        <f>SUMIFS('Growth rates'!P$4:P$999,'Growth rates'!$B$4:$B$999,Demands!$A1116,'Growth rates'!$C$4:$C$999,$W1116)</f>
        <v>2.5302373488093024</v>
      </c>
      <c r="AL1116" s="2">
        <f>SUMIFS('Growth rates'!Q$4:Q$999,'Growth rates'!$B$4:$B$999,Demands!$A1116,'Growth rates'!$C$4:$C$999,$W1116)</f>
        <v>2.6693494961903235</v>
      </c>
      <c r="AM1116" s="2">
        <f>SUMIFS('Growth rates'!R$4:R$999,'Growth rates'!$B$4:$B$999,Demands!$A1116,'Growth rates'!$C$4:$C$999,$W1116)</f>
        <v>2.7968183191966367</v>
      </c>
      <c r="AN1116" s="2">
        <f>SUMIFS('Growth rates'!S$4:S$999,'Growth rates'!$B$4:$B$999,Demands!$A1116,'Growth rates'!$C$4:$C$999,$W1116)</f>
        <v>2.9127009089630258</v>
      </c>
      <c r="AO1116" s="2">
        <f>SUMIFS('Growth rates'!T$4:T$999,'Growth rates'!$B$4:$B$999,Demands!$A1116,'Growth rates'!$C$4:$C$999,$W1116)</f>
        <v>3.0166170780753698</v>
      </c>
      <c r="AP1116" s="2">
        <f>SUMIFS('Growth rates'!U$4:U$999,'Growth rates'!$B$4:$B$999,Demands!$A1116,'Growth rates'!$C$4:$C$999,$W1116)</f>
        <v>3.1061837079749712</v>
      </c>
      <c r="AR1116">
        <f>VLOOKUP(C1116&amp;A1116,Driver_elast!$A$2:$E$1161,5,FALSE)</f>
        <v>0.79090300000000002</v>
      </c>
      <c r="AS1116">
        <f t="shared" si="361"/>
        <v>0.79090300000000002</v>
      </c>
      <c r="AT1116">
        <f t="shared" si="362"/>
        <v>0.1581806</v>
      </c>
      <c r="AV1116" s="2" cm="1">
        <f t="array" ref="AV1116">TREND($AR1116:$AS1116,$AR$3:$AS$3,AV$1)</f>
        <v>0.79090300000000002</v>
      </c>
      <c r="AW1116" s="2" cm="1">
        <f t="array" ref="AW1116">TREND($AR1116:$AS1116,$AR$3:$AS$3,AW$1)</f>
        <v>0.79090300000000002</v>
      </c>
      <c r="AX1116" s="2" cm="1">
        <f t="array" ref="AX1116">TREND($AR1116:$AS1116,$AR$3:$AS$3,AX$1)</f>
        <v>0.79090300000000002</v>
      </c>
      <c r="AY1116" s="2" cm="1">
        <f t="array" ref="AY1116">TREND($AR1116:$AS1116,$AR$3:$AS$3,AY$1)</f>
        <v>0.79090300000000002</v>
      </c>
      <c r="AZ1116" s="2" cm="1">
        <f t="array" ref="AZ1116">TREND($AR1116:$AS1116,$AR$3:$AS$3,AZ$1)</f>
        <v>0.79090300000000002</v>
      </c>
      <c r="BA1116" s="2" cm="1">
        <f t="array" ref="BA1116">TREND($AR1116:$AS1116,$AR$3:$AS$3,BA$1)</f>
        <v>0.79090300000000002</v>
      </c>
      <c r="BB1116" s="2" cm="1">
        <f t="array" ref="BB1116">TREND($AR1116:$AS1116,$AR$3:$AS$3,BB$1)</f>
        <v>0.79090300000000002</v>
      </c>
      <c r="BC1116" s="2" cm="1">
        <f t="array" ref="BC1116">TREND($AR1116:$AS1116,$AR$3:$AS$3,BC$1)</f>
        <v>0.79090300000000002</v>
      </c>
      <c r="BD1116" s="2" cm="1">
        <f t="array" ref="BD1116">TREND($AR1116:$AS1116,$AR$3:$AS$3,BD$1)</f>
        <v>0.79090300000000002</v>
      </c>
      <c r="BE1116" s="2" cm="1">
        <f t="array" ref="BE1116">TREND($AR1116:$AS1116,$AR$3:$AS$3,BE$1)</f>
        <v>0.79090300000000002</v>
      </c>
      <c r="BF1116" s="20" cm="1">
        <f t="array" ref="BF1116">TREND($AS1116:$AT1116,$AS$3:$AT$3,BF$1)</f>
        <v>0.71181269999999586</v>
      </c>
      <c r="BG1116" s="20" cm="1">
        <f t="array" ref="BG1116">TREND($AS1116:$AT1116,$AS$3:$AT$3,BG$1)</f>
        <v>0.63272239999999869</v>
      </c>
      <c r="BH1116" s="20" cm="1">
        <f t="array" ref="BH1116">TREND($AS1116:$AT1116,$AS$3:$AT$3,BH$1)</f>
        <v>0.55363209999999441</v>
      </c>
      <c r="BI1116" s="20" cm="1">
        <f t="array" ref="BI1116">TREND($AS1116:$AT1116,$AS$3:$AT$3,BI$1)</f>
        <v>0.47454179999999724</v>
      </c>
      <c r="BJ1116" s="20" cm="1">
        <f t="array" ref="BJ1116">TREND($AS1116:$AT1116,$AS$3:$AT$3,BJ$1)</f>
        <v>0.39545149999999296</v>
      </c>
      <c r="BK1116" s="20" cm="1">
        <f t="array" ref="BK1116">TREND($AS1116:$AT1116,$AS$3:$AT$3,BK$1)</f>
        <v>0.31636119999999579</v>
      </c>
      <c r="BL1116" s="20" cm="1">
        <f t="array" ref="BL1116">TREND($AS1116:$AT1116,$AS$3:$AT$3,BL$1)</f>
        <v>0.23727089999999862</v>
      </c>
      <c r="BM1116" s="20" cm="1">
        <f t="array" ref="BM1116">TREND($AS1116:$AT1116,$AS$3:$AT$3,BM$1)</f>
        <v>0.15818059999999434</v>
      </c>
    </row>
    <row r="1117" spans="1:65" x14ac:dyDescent="0.35">
      <c r="A1117" t="str">
        <f>IF(BYDem!B1115="","\I:",BYDem!B1115)</f>
        <v>UK</v>
      </c>
      <c r="B1117" t="str">
        <f>BYDem!E1115</f>
        <v>TWI</v>
      </c>
      <c r="C1117" t="str">
        <f t="shared" si="343"/>
        <v>TWI</v>
      </c>
      <c r="D1117" s="4">
        <f>SUMIFS(BYDem!$M$2:$M$2000,BYDem!$B$2:$B$2000,Demands!$A1117,BYDem!$E$2:$E$2000,Demands!$B1117)</f>
        <v>267.3133677468</v>
      </c>
      <c r="E1117" s="4">
        <f t="shared" si="344"/>
        <v>267.3133677468</v>
      </c>
      <c r="F1117" s="4">
        <f t="shared" si="345"/>
        <v>267.3133677468</v>
      </c>
      <c r="G1117" s="4">
        <f t="shared" si="346"/>
        <v>267.3133677468</v>
      </c>
      <c r="H1117" s="4">
        <f t="shared" si="347"/>
        <v>267.3133677468</v>
      </c>
      <c r="I1117" s="4">
        <f t="shared" si="348"/>
        <v>267.3133677468</v>
      </c>
      <c r="J1117" s="4">
        <f t="shared" si="349"/>
        <v>267.3133677468</v>
      </c>
      <c r="K1117" s="4">
        <f t="shared" si="350"/>
        <v>267.3133677468</v>
      </c>
      <c r="L1117" s="4">
        <f t="shared" si="351"/>
        <v>267.3133677468</v>
      </c>
      <c r="M1117" s="4">
        <f t="shared" si="352"/>
        <v>267.3133677468</v>
      </c>
      <c r="N1117" s="4">
        <f t="shared" si="353"/>
        <v>267.3133677468</v>
      </c>
      <c r="O1117" s="4">
        <f t="shared" si="354"/>
        <v>267.3133677468</v>
      </c>
      <c r="P1117" s="4">
        <f t="shared" si="355"/>
        <v>267.3133677468</v>
      </c>
      <c r="Q1117" s="4">
        <f t="shared" si="356"/>
        <v>267.3133677468</v>
      </c>
      <c r="R1117" s="4">
        <f t="shared" si="357"/>
        <v>267.3133677468</v>
      </c>
      <c r="S1117" s="4">
        <f t="shared" si="358"/>
        <v>267.3133677468</v>
      </c>
      <c r="T1117" s="4">
        <f t="shared" si="359"/>
        <v>267.3133677468</v>
      </c>
      <c r="U1117" s="4">
        <f t="shared" si="360"/>
        <v>267.3133677468</v>
      </c>
      <c r="W1117" s="5" t="str">
        <f>VLOOKUP(C1117&amp;A1117,Driver_elast!$A$2:$D$1161,4,FALSE)</f>
        <v>GDPSER</v>
      </c>
      <c r="X1117" s="5">
        <v>1</v>
      </c>
      <c r="Y1117" s="2">
        <f>SUMIFS('Growth rates'!D$4:D$999,'Growth rates'!$B$4:$B$999,Demands!$A1117,'Growth rates'!$C$4:$C$999,$W1117)</f>
        <v>1</v>
      </c>
      <c r="Z1117" s="2">
        <f>SUMIFS('Growth rates'!E$4:E$999,'Growth rates'!$B$4:$B$999,Demands!$A1117,'Growth rates'!$C$4:$C$999,$W1117)</f>
        <v>0.99314839621829298</v>
      </c>
      <c r="AA1117" s="2">
        <f>SUMIFS('Growth rates'!F$4:F$999,'Growth rates'!$B$4:$B$999,Demands!$A1117,'Growth rates'!$C$4:$C$999,$W1117)</f>
        <v>1.1441315557381007</v>
      </c>
      <c r="AB1117" s="2">
        <f>SUMIFS('Growth rates'!G$4:G$999,'Growth rates'!$B$4:$B$999,Demands!$A1117,'Growth rates'!$C$4:$C$999,$W1117)</f>
        <v>1.2366749231983951</v>
      </c>
      <c r="AC1117" s="2">
        <f>SUMIFS('Growth rates'!H$4:H$999,'Growth rates'!$B$4:$B$999,Demands!$A1117,'Growth rates'!$C$4:$C$999,$W1117)</f>
        <v>1.3418064120878486</v>
      </c>
      <c r="AD1117" s="2">
        <f>SUMIFS('Growth rates'!I$4:I$999,'Growth rates'!$B$4:$B$999,Demands!$A1117,'Growth rates'!$C$4:$C$999,$W1117)</f>
        <v>1.4658685270392575</v>
      </c>
      <c r="AE1117" s="2">
        <f>SUMIFS('Growth rates'!J$4:J$999,'Growth rates'!$B$4:$B$999,Demands!$A1117,'Growth rates'!$C$4:$C$999,$W1117)</f>
        <v>1.6056137974509908</v>
      </c>
      <c r="AF1117" s="2">
        <f>SUMIFS('Growth rates'!K$4:K$999,'Growth rates'!$B$4:$B$999,Demands!$A1117,'Growth rates'!$C$4:$C$999,$W1117)</f>
        <v>1.7528124035300507</v>
      </c>
      <c r="AG1117" s="2">
        <f>SUMIFS('Growth rates'!L$4:L$999,'Growth rates'!$B$4:$B$999,Demands!$A1117,'Growth rates'!$C$4:$C$999,$W1117)</f>
        <v>1.9039791605075773</v>
      </c>
      <c r="AH1117" s="2">
        <f>SUMIFS('Growth rates'!M$4:M$999,'Growth rates'!$B$4:$B$999,Demands!$A1117,'Growth rates'!$C$4:$C$999,$W1117)</f>
        <v>2.0612110980978811</v>
      </c>
      <c r="AI1117" s="2">
        <f>SUMIFS('Growth rates'!N$4:N$999,'Growth rates'!$B$4:$B$999,Demands!$A1117,'Growth rates'!$C$4:$C$999,$W1117)</f>
        <v>2.2227684597885671</v>
      </c>
      <c r="AJ1117" s="2">
        <f>SUMIFS('Growth rates'!O$4:O$999,'Growth rates'!$B$4:$B$999,Demands!$A1117,'Growth rates'!$C$4:$C$999,$W1117)</f>
        <v>2.3804346828963872</v>
      </c>
      <c r="AK1117" s="2">
        <f>SUMIFS('Growth rates'!P$4:P$999,'Growth rates'!$B$4:$B$999,Demands!$A1117,'Growth rates'!$C$4:$C$999,$W1117)</f>
        <v>2.5302373488093024</v>
      </c>
      <c r="AL1117" s="2">
        <f>SUMIFS('Growth rates'!Q$4:Q$999,'Growth rates'!$B$4:$B$999,Demands!$A1117,'Growth rates'!$C$4:$C$999,$W1117)</f>
        <v>2.6693494961903235</v>
      </c>
      <c r="AM1117" s="2">
        <f>SUMIFS('Growth rates'!R$4:R$999,'Growth rates'!$B$4:$B$999,Demands!$A1117,'Growth rates'!$C$4:$C$999,$W1117)</f>
        <v>2.7968183191966367</v>
      </c>
      <c r="AN1117" s="2">
        <f>SUMIFS('Growth rates'!S$4:S$999,'Growth rates'!$B$4:$B$999,Demands!$A1117,'Growth rates'!$C$4:$C$999,$W1117)</f>
        <v>2.9127009089630258</v>
      </c>
      <c r="AO1117" s="2">
        <f>SUMIFS('Growth rates'!T$4:T$999,'Growth rates'!$B$4:$B$999,Demands!$A1117,'Growth rates'!$C$4:$C$999,$W1117)</f>
        <v>3.0166170780753698</v>
      </c>
      <c r="AP1117" s="2">
        <f>SUMIFS('Growth rates'!U$4:U$999,'Growth rates'!$B$4:$B$999,Demands!$A1117,'Growth rates'!$C$4:$C$999,$W1117)</f>
        <v>3.1061837079749712</v>
      </c>
      <c r="AR1117">
        <f>VLOOKUP(C1117&amp;A1117,Driver_elast!$A$2:$E$1161,5,FALSE)</f>
        <v>0</v>
      </c>
      <c r="AS1117">
        <f t="shared" si="361"/>
        <v>0</v>
      </c>
      <c r="AT1117">
        <f t="shared" si="362"/>
        <v>0</v>
      </c>
      <c r="AV1117" s="2" cm="1">
        <f t="array" ref="AV1117">TREND($AR1117:$AS1117,$AR$3:$AS$3,AV$1)</f>
        <v>0</v>
      </c>
      <c r="AW1117" s="2" cm="1">
        <f t="array" ref="AW1117">TREND($AR1117:$AS1117,$AR$3:$AS$3,AW$1)</f>
        <v>0</v>
      </c>
      <c r="AX1117" s="2" cm="1">
        <f t="array" ref="AX1117">TREND($AR1117:$AS1117,$AR$3:$AS$3,AX$1)</f>
        <v>0</v>
      </c>
      <c r="AY1117" s="2" cm="1">
        <f t="array" ref="AY1117">TREND($AR1117:$AS1117,$AR$3:$AS$3,AY$1)</f>
        <v>0</v>
      </c>
      <c r="AZ1117" s="2" cm="1">
        <f t="array" ref="AZ1117">TREND($AR1117:$AS1117,$AR$3:$AS$3,AZ$1)</f>
        <v>0</v>
      </c>
      <c r="BA1117" s="2" cm="1">
        <f t="array" ref="BA1117">TREND($AR1117:$AS1117,$AR$3:$AS$3,BA$1)</f>
        <v>0</v>
      </c>
      <c r="BB1117" s="2" cm="1">
        <f t="array" ref="BB1117">TREND($AR1117:$AS1117,$AR$3:$AS$3,BB$1)</f>
        <v>0</v>
      </c>
      <c r="BC1117" s="2" cm="1">
        <f t="array" ref="BC1117">TREND($AR1117:$AS1117,$AR$3:$AS$3,BC$1)</f>
        <v>0</v>
      </c>
      <c r="BD1117" s="2" cm="1">
        <f t="array" ref="BD1117">TREND($AR1117:$AS1117,$AR$3:$AS$3,BD$1)</f>
        <v>0</v>
      </c>
      <c r="BE1117" s="2" cm="1">
        <f t="array" ref="BE1117">TREND($AR1117:$AS1117,$AR$3:$AS$3,BE$1)</f>
        <v>0</v>
      </c>
      <c r="BF1117" s="20" cm="1">
        <f t="array" ref="BF1117">TREND($AS1117:$AT1117,$AS$3:$AT$3,BF$1)</f>
        <v>0</v>
      </c>
      <c r="BG1117" s="20" cm="1">
        <f t="array" ref="BG1117">TREND($AS1117:$AT1117,$AS$3:$AT$3,BG$1)</f>
        <v>0</v>
      </c>
      <c r="BH1117" s="20" cm="1">
        <f t="array" ref="BH1117">TREND($AS1117:$AT1117,$AS$3:$AT$3,BH$1)</f>
        <v>0</v>
      </c>
      <c r="BI1117" s="20" cm="1">
        <f t="array" ref="BI1117">TREND($AS1117:$AT1117,$AS$3:$AT$3,BI$1)</f>
        <v>0</v>
      </c>
      <c r="BJ1117" s="20" cm="1">
        <f t="array" ref="BJ1117">TREND($AS1117:$AT1117,$AS$3:$AT$3,BJ$1)</f>
        <v>0</v>
      </c>
      <c r="BK1117" s="20" cm="1">
        <f t="array" ref="BK1117">TREND($AS1117:$AT1117,$AS$3:$AT$3,BK$1)</f>
        <v>0</v>
      </c>
      <c r="BL1117" s="20" cm="1">
        <f t="array" ref="BL1117">TREND($AS1117:$AT1117,$AS$3:$AT$3,BL$1)</f>
        <v>0</v>
      </c>
      <c r="BM1117" s="20" cm="1">
        <f t="array" ref="BM1117">TREND($AS1117:$AT1117,$AS$3:$AT$3,BM$1)</f>
        <v>0</v>
      </c>
    </row>
    <row r="1118" spans="1:65" x14ac:dyDescent="0.35">
      <c r="A1118" t="str">
        <f>IF(BYDem!B1116="","\I:",BYDem!B1116)</f>
        <v>UK</v>
      </c>
      <c r="B1118" t="str">
        <f>BYDem!E1116</f>
        <v>Trd_2w</v>
      </c>
      <c r="C1118" t="str">
        <f t="shared" si="343"/>
        <v>Trd_2w</v>
      </c>
      <c r="D1118" s="4">
        <f>SUMIFS(BYDem!$M$2:$M$2000,BYDem!$B$2:$B$2000,Demands!$A1118,BYDem!$E$2:$E$2000,Demands!$B1118)</f>
        <v>7.63</v>
      </c>
      <c r="E1118" s="4">
        <f t="shared" si="344"/>
        <v>7.6067848170525041</v>
      </c>
      <c r="F1118" s="4">
        <f t="shared" si="345"/>
        <v>8.2347573816973316</v>
      </c>
      <c r="G1118" s="4">
        <f t="shared" si="346"/>
        <v>8.6183978327889594</v>
      </c>
      <c r="H1118" s="4">
        <f t="shared" si="347"/>
        <v>9.0381292123459307</v>
      </c>
      <c r="I1118" s="4">
        <f t="shared" si="348"/>
        <v>9.5139505830811935</v>
      </c>
      <c r="J1118" s="4">
        <f t="shared" si="349"/>
        <v>10.03023711161844</v>
      </c>
      <c r="K1118" s="4">
        <f t="shared" si="350"/>
        <v>10.557211718379154</v>
      </c>
      <c r="L1118" s="4">
        <f t="shared" si="351"/>
        <v>11.08472724840613</v>
      </c>
      <c r="M1118" s="4">
        <f t="shared" si="352"/>
        <v>11.620468455189243</v>
      </c>
      <c r="N1118" s="4">
        <f t="shared" si="353"/>
        <v>12.105721914217781</v>
      </c>
      <c r="O1118" s="4">
        <f t="shared" si="354"/>
        <v>12.5202070384924</v>
      </c>
      <c r="P1118" s="4">
        <f t="shared" si="355"/>
        <v>12.861019877505097</v>
      </c>
      <c r="Q1118" s="4">
        <f t="shared" si="356"/>
        <v>13.131196440837879</v>
      </c>
      <c r="R1118" s="4">
        <f t="shared" si="357"/>
        <v>13.338167022255995</v>
      </c>
      <c r="S1118" s="4">
        <f t="shared" si="358"/>
        <v>13.490284032477756</v>
      </c>
      <c r="T1118" s="4">
        <f t="shared" si="359"/>
        <v>13.594634665080095</v>
      </c>
      <c r="U1118" s="4">
        <f t="shared" si="360"/>
        <v>13.657032595710451</v>
      </c>
      <c r="W1118" s="5" t="str">
        <f>VLOOKUP(C1118&amp;A1118,Driver_elast!$A$2:$D$1161,4,FALSE)</f>
        <v>GDP</v>
      </c>
      <c r="X1118" s="5">
        <v>1</v>
      </c>
      <c r="Y1118" s="2">
        <f>SUMIFS('Growth rates'!D$4:D$999,'Growth rates'!$B$4:$B$999,Demands!$A1118,'Growth rates'!$C$4:$C$999,$W1118)</f>
        <v>1</v>
      </c>
      <c r="Z1118" s="2">
        <f>SUMIFS('Growth rates'!E$4:E$999,'Growth rates'!$B$4:$B$999,Demands!$A1118,'Growth rates'!$C$4:$C$999,$W1118)</f>
        <v>0.9941170302711172</v>
      </c>
      <c r="AA1118" s="2">
        <f>SUMIFS('Growth rates'!F$4:F$999,'Growth rates'!$B$4:$B$999,Demands!$A1118,'Growth rates'!$C$4:$C$999,$W1118)</f>
        <v>1.152798456165864</v>
      </c>
      <c r="AB1118" s="2">
        <f>SUMIFS('Growth rates'!G$4:G$999,'Growth rates'!$B$4:$B$999,Demands!$A1118,'Growth rates'!$C$4:$C$999,$W1118)</f>
        <v>1.256641165854133</v>
      </c>
      <c r="AC1118" s="2">
        <f>SUMIFS('Growth rates'!H$4:H$999,'Growth rates'!$B$4:$B$999,Demands!$A1118,'Growth rates'!$C$4:$C$999,$W1118)</f>
        <v>1.3749739887019441</v>
      </c>
      <c r="AD1118" s="2">
        <f>SUMIFS('Growth rates'!I$4:I$999,'Growth rates'!$B$4:$B$999,Demands!$A1118,'Growth rates'!$C$4:$C$999,$W1118)</f>
        <v>1.5149355960879929</v>
      </c>
      <c r="AE1118" s="2">
        <f>SUMIFS('Growth rates'!J$4:J$999,'Growth rates'!$B$4:$B$999,Demands!$A1118,'Growth rates'!$C$4:$C$999,$W1118)</f>
        <v>1.6738902007541701</v>
      </c>
      <c r="AF1118" s="2">
        <f>SUMIFS('Growth rates'!K$4:K$999,'Growth rates'!$B$4:$B$999,Demands!$A1118,'Growth rates'!$C$4:$C$999,$W1118)</f>
        <v>1.8439315321787511</v>
      </c>
      <c r="AG1118" s="2">
        <f>SUMIFS('Growth rates'!L$4:L$999,'Growth rates'!$B$4:$B$999,Demands!$A1118,'Growth rates'!$C$4:$C$999,$W1118)</f>
        <v>2.0220790808693891</v>
      </c>
      <c r="AH1118" s="2">
        <f>SUMIFS('Growth rates'!M$4:M$999,'Growth rates'!$B$4:$B$999,Demands!$A1118,'Growth rates'!$C$4:$C$999,$W1118)</f>
        <v>2.2110422734216106</v>
      </c>
      <c r="AI1118" s="2">
        <f>SUMIFS('Growth rates'!N$4:N$999,'Growth rates'!$B$4:$B$999,Demands!$A1118,'Growth rates'!$C$4:$C$999,$W1118)</f>
        <v>2.4093997531045477</v>
      </c>
      <c r="AJ1118" s="2">
        <f>SUMIFS('Growth rates'!O$4:O$999,'Growth rates'!$B$4:$B$999,Demands!$A1118,'Growth rates'!$C$4:$C$999,$W1118)</f>
        <v>2.6087818553778068</v>
      </c>
      <c r="AK1118" s="2">
        <f>SUMIFS('Growth rates'!P$4:P$999,'Growth rates'!$B$4:$B$999,Demands!$A1118,'Growth rates'!$C$4:$C$999,$W1118)</f>
        <v>2.8049340641311291</v>
      </c>
      <c r="AL1118" s="2">
        <f>SUMIFS('Growth rates'!Q$4:Q$999,'Growth rates'!$B$4:$B$999,Demands!$A1118,'Growth rates'!$C$4:$C$999,$W1118)</f>
        <v>2.9948199614315909</v>
      </c>
      <c r="AM1118" s="2">
        <f>SUMIFS('Growth rates'!R$4:R$999,'Growth rates'!$B$4:$B$999,Demands!$A1118,'Growth rates'!$C$4:$C$999,$W1118)</f>
        <v>3.1773582932756268</v>
      </c>
      <c r="AN1118" s="2">
        <f>SUMIFS('Growth rates'!S$4:S$999,'Growth rates'!$B$4:$B$999,Demands!$A1118,'Growth rates'!$C$4:$C$999,$W1118)</f>
        <v>3.352519073107886</v>
      </c>
      <c r="AO1118" s="2">
        <f>SUMIFS('Growth rates'!T$4:T$999,'Growth rates'!$B$4:$B$999,Demands!$A1118,'Growth rates'!$C$4:$C$999,$W1118)</f>
        <v>3.5196562400316678</v>
      </c>
      <c r="AP1118" s="2">
        <f>SUMIFS('Growth rates'!U$4:U$999,'Growth rates'!$B$4:$B$999,Demands!$A1118,'Growth rates'!$C$4:$C$999,$W1118)</f>
        <v>3.6758349891059594</v>
      </c>
      <c r="AR1118">
        <f>VLOOKUP(C1118&amp;A1118,Driver_elast!$A$2:$E$1161,5,FALSE)</f>
        <v>0.51719099999999996</v>
      </c>
      <c r="AS1118">
        <f t="shared" si="361"/>
        <v>0.51719099999999996</v>
      </c>
      <c r="AT1118">
        <f t="shared" si="362"/>
        <v>0.10343819999999999</v>
      </c>
      <c r="AV1118" s="2" cm="1">
        <f t="array" ref="AV1118">TREND($AR1118:$AS1118,$AR$3:$AS$3,AV$1)</f>
        <v>0.51719099999999996</v>
      </c>
      <c r="AW1118" s="2" cm="1">
        <f t="array" ref="AW1118">TREND($AR1118:$AS1118,$AR$3:$AS$3,AW$1)</f>
        <v>0.51719099999999996</v>
      </c>
      <c r="AX1118" s="2" cm="1">
        <f t="array" ref="AX1118">TREND($AR1118:$AS1118,$AR$3:$AS$3,AX$1)</f>
        <v>0.51719099999999996</v>
      </c>
      <c r="AY1118" s="2" cm="1">
        <f t="array" ref="AY1118">TREND($AR1118:$AS1118,$AR$3:$AS$3,AY$1)</f>
        <v>0.51719099999999996</v>
      </c>
      <c r="AZ1118" s="2" cm="1">
        <f t="array" ref="AZ1118">TREND($AR1118:$AS1118,$AR$3:$AS$3,AZ$1)</f>
        <v>0.51719099999999996</v>
      </c>
      <c r="BA1118" s="2" cm="1">
        <f t="array" ref="BA1118">TREND($AR1118:$AS1118,$AR$3:$AS$3,BA$1)</f>
        <v>0.51719099999999996</v>
      </c>
      <c r="BB1118" s="2" cm="1">
        <f t="array" ref="BB1118">TREND($AR1118:$AS1118,$AR$3:$AS$3,BB$1)</f>
        <v>0.51719099999999996</v>
      </c>
      <c r="BC1118" s="2" cm="1">
        <f t="array" ref="BC1118">TREND($AR1118:$AS1118,$AR$3:$AS$3,BC$1)</f>
        <v>0.51719099999999996</v>
      </c>
      <c r="BD1118" s="2" cm="1">
        <f t="array" ref="BD1118">TREND($AR1118:$AS1118,$AR$3:$AS$3,BD$1)</f>
        <v>0.51719099999999996</v>
      </c>
      <c r="BE1118" s="2" cm="1">
        <f t="array" ref="BE1118">TREND($AR1118:$AS1118,$AR$3:$AS$3,BE$1)</f>
        <v>0.51719099999999996</v>
      </c>
      <c r="BF1118" s="20" cm="1">
        <f t="array" ref="BF1118">TREND($AS1118:$AT1118,$AS$3:$AT$3,BF$1)</f>
        <v>0.46547190000000072</v>
      </c>
      <c r="BG1118" s="20" cm="1">
        <f t="array" ref="BG1118">TREND($AS1118:$AT1118,$AS$3:$AT$3,BG$1)</f>
        <v>0.41375280000000103</v>
      </c>
      <c r="BH1118" s="20" cm="1">
        <f t="array" ref="BH1118">TREND($AS1118:$AT1118,$AS$3:$AT$3,BH$1)</f>
        <v>0.36203370000000135</v>
      </c>
      <c r="BI1118" s="20" cm="1">
        <f t="array" ref="BI1118">TREND($AS1118:$AT1118,$AS$3:$AT$3,BI$1)</f>
        <v>0.31031460000000166</v>
      </c>
      <c r="BJ1118" s="20" cm="1">
        <f t="array" ref="BJ1118">TREND($AS1118:$AT1118,$AS$3:$AT$3,BJ$1)</f>
        <v>0.25859550000000198</v>
      </c>
      <c r="BK1118" s="20" cm="1">
        <f t="array" ref="BK1118">TREND($AS1118:$AT1118,$AS$3:$AT$3,BK$1)</f>
        <v>0.20687640000000229</v>
      </c>
      <c r="BL1118" s="20" cm="1">
        <f t="array" ref="BL1118">TREND($AS1118:$AT1118,$AS$3:$AT$3,BL$1)</f>
        <v>0.15515730000000261</v>
      </c>
      <c r="BM1118" s="20" cm="1">
        <f t="array" ref="BM1118">TREND($AS1118:$AT1118,$AS$3:$AT$3,BM$1)</f>
        <v>0.10343820000000292</v>
      </c>
    </row>
    <row r="1119" spans="1:65" x14ac:dyDescent="0.35">
      <c r="A1119" t="str">
        <f>IF(BYDem!B1117="","\I:",BYDem!B1117)</f>
        <v>UK</v>
      </c>
      <c r="B1119" t="str">
        <f>BYDem!E1117</f>
        <v>Trd_3w</v>
      </c>
      <c r="C1119" t="str">
        <f t="shared" si="343"/>
        <v>Trd_3w</v>
      </c>
      <c r="D1119" s="4">
        <f>SUMIFS(BYDem!$M$2:$M$2000,BYDem!$B$2:$B$2000,Demands!$A1119,BYDem!$E$2:$E$2000,Demands!$B1119)</f>
        <v>1.5</v>
      </c>
      <c r="E1119" s="4">
        <f t="shared" si="344"/>
        <v>1.4954360715044241</v>
      </c>
      <c r="F1119" s="4">
        <f t="shared" si="345"/>
        <v>1.6188907041344691</v>
      </c>
      <c r="G1119" s="4">
        <f t="shared" si="346"/>
        <v>1.6943115005482887</v>
      </c>
      <c r="H1119" s="4">
        <f t="shared" si="347"/>
        <v>1.7768274991505768</v>
      </c>
      <c r="I1119" s="4">
        <f t="shared" si="348"/>
        <v>1.8703703636463691</v>
      </c>
      <c r="J1119" s="4">
        <f t="shared" si="349"/>
        <v>1.9718683705671911</v>
      </c>
      <c r="K1119" s="4">
        <f t="shared" si="350"/>
        <v>2.0754675724205427</v>
      </c>
      <c r="L1119" s="4">
        <f t="shared" si="351"/>
        <v>2.179173115676174</v>
      </c>
      <c r="M1119" s="4">
        <f t="shared" si="352"/>
        <v>2.2844957644539812</v>
      </c>
      <c r="N1119" s="4">
        <f t="shared" si="353"/>
        <v>2.3798929058095264</v>
      </c>
      <c r="O1119" s="4">
        <f t="shared" si="354"/>
        <v>2.4613775305030949</v>
      </c>
      <c r="P1119" s="4">
        <f t="shared" si="355"/>
        <v>2.5283787439394052</v>
      </c>
      <c r="Q1119" s="4">
        <f t="shared" si="356"/>
        <v>2.5814934025238316</v>
      </c>
      <c r="R1119" s="4">
        <f t="shared" si="357"/>
        <v>2.6221822455287036</v>
      </c>
      <c r="S1119" s="4">
        <f t="shared" si="358"/>
        <v>2.6520872934097839</v>
      </c>
      <c r="T1119" s="4">
        <f t="shared" si="359"/>
        <v>2.6726018345504796</v>
      </c>
      <c r="U1119" s="4">
        <f t="shared" si="360"/>
        <v>2.6848687933899988</v>
      </c>
      <c r="W1119" s="5" t="str">
        <f>VLOOKUP(C1119&amp;A1119,Driver_elast!$A$2:$D$1161,4,FALSE)</f>
        <v>GDP</v>
      </c>
      <c r="X1119" s="5">
        <v>1</v>
      </c>
      <c r="Y1119" s="2">
        <f>SUMIFS('Growth rates'!D$4:D$999,'Growth rates'!$B$4:$B$999,Demands!$A1119,'Growth rates'!$C$4:$C$999,$W1119)</f>
        <v>1</v>
      </c>
      <c r="Z1119" s="2">
        <f>SUMIFS('Growth rates'!E$4:E$999,'Growth rates'!$B$4:$B$999,Demands!$A1119,'Growth rates'!$C$4:$C$999,$W1119)</f>
        <v>0.9941170302711172</v>
      </c>
      <c r="AA1119" s="2">
        <f>SUMIFS('Growth rates'!F$4:F$999,'Growth rates'!$B$4:$B$999,Demands!$A1119,'Growth rates'!$C$4:$C$999,$W1119)</f>
        <v>1.152798456165864</v>
      </c>
      <c r="AB1119" s="2">
        <f>SUMIFS('Growth rates'!G$4:G$999,'Growth rates'!$B$4:$B$999,Demands!$A1119,'Growth rates'!$C$4:$C$999,$W1119)</f>
        <v>1.256641165854133</v>
      </c>
      <c r="AC1119" s="2">
        <f>SUMIFS('Growth rates'!H$4:H$999,'Growth rates'!$B$4:$B$999,Demands!$A1119,'Growth rates'!$C$4:$C$999,$W1119)</f>
        <v>1.3749739887019441</v>
      </c>
      <c r="AD1119" s="2">
        <f>SUMIFS('Growth rates'!I$4:I$999,'Growth rates'!$B$4:$B$999,Demands!$A1119,'Growth rates'!$C$4:$C$999,$W1119)</f>
        <v>1.5149355960879929</v>
      </c>
      <c r="AE1119" s="2">
        <f>SUMIFS('Growth rates'!J$4:J$999,'Growth rates'!$B$4:$B$999,Demands!$A1119,'Growth rates'!$C$4:$C$999,$W1119)</f>
        <v>1.6738902007541701</v>
      </c>
      <c r="AF1119" s="2">
        <f>SUMIFS('Growth rates'!K$4:K$999,'Growth rates'!$B$4:$B$999,Demands!$A1119,'Growth rates'!$C$4:$C$999,$W1119)</f>
        <v>1.8439315321787511</v>
      </c>
      <c r="AG1119" s="2">
        <f>SUMIFS('Growth rates'!L$4:L$999,'Growth rates'!$B$4:$B$999,Demands!$A1119,'Growth rates'!$C$4:$C$999,$W1119)</f>
        <v>2.0220790808693891</v>
      </c>
      <c r="AH1119" s="2">
        <f>SUMIFS('Growth rates'!M$4:M$999,'Growth rates'!$B$4:$B$999,Demands!$A1119,'Growth rates'!$C$4:$C$999,$W1119)</f>
        <v>2.2110422734216106</v>
      </c>
      <c r="AI1119" s="2">
        <f>SUMIFS('Growth rates'!N$4:N$999,'Growth rates'!$B$4:$B$999,Demands!$A1119,'Growth rates'!$C$4:$C$999,$W1119)</f>
        <v>2.4093997531045477</v>
      </c>
      <c r="AJ1119" s="2">
        <f>SUMIFS('Growth rates'!O$4:O$999,'Growth rates'!$B$4:$B$999,Demands!$A1119,'Growth rates'!$C$4:$C$999,$W1119)</f>
        <v>2.6087818553778068</v>
      </c>
      <c r="AK1119" s="2">
        <f>SUMIFS('Growth rates'!P$4:P$999,'Growth rates'!$B$4:$B$999,Demands!$A1119,'Growth rates'!$C$4:$C$999,$W1119)</f>
        <v>2.8049340641311291</v>
      </c>
      <c r="AL1119" s="2">
        <f>SUMIFS('Growth rates'!Q$4:Q$999,'Growth rates'!$B$4:$B$999,Demands!$A1119,'Growth rates'!$C$4:$C$999,$W1119)</f>
        <v>2.9948199614315909</v>
      </c>
      <c r="AM1119" s="2">
        <f>SUMIFS('Growth rates'!R$4:R$999,'Growth rates'!$B$4:$B$999,Demands!$A1119,'Growth rates'!$C$4:$C$999,$W1119)</f>
        <v>3.1773582932756268</v>
      </c>
      <c r="AN1119" s="2">
        <f>SUMIFS('Growth rates'!S$4:S$999,'Growth rates'!$B$4:$B$999,Demands!$A1119,'Growth rates'!$C$4:$C$999,$W1119)</f>
        <v>3.352519073107886</v>
      </c>
      <c r="AO1119" s="2">
        <f>SUMIFS('Growth rates'!T$4:T$999,'Growth rates'!$B$4:$B$999,Demands!$A1119,'Growth rates'!$C$4:$C$999,$W1119)</f>
        <v>3.5196562400316678</v>
      </c>
      <c r="AP1119" s="2">
        <f>SUMIFS('Growth rates'!U$4:U$999,'Growth rates'!$B$4:$B$999,Demands!$A1119,'Growth rates'!$C$4:$C$999,$W1119)</f>
        <v>3.6758349891059594</v>
      </c>
      <c r="AR1119">
        <f>VLOOKUP(C1119&amp;A1119,Driver_elast!$A$2:$E$1161,5,FALSE)</f>
        <v>0.51719099999999996</v>
      </c>
      <c r="AS1119">
        <f t="shared" si="361"/>
        <v>0.51719099999999996</v>
      </c>
      <c r="AT1119">
        <f t="shared" si="362"/>
        <v>0.10343819999999999</v>
      </c>
      <c r="AV1119" s="2" cm="1">
        <f t="array" ref="AV1119">TREND($AR1119:$AS1119,$AR$3:$AS$3,AV$1)</f>
        <v>0.51719099999999996</v>
      </c>
      <c r="AW1119" s="2" cm="1">
        <f t="array" ref="AW1119">TREND($AR1119:$AS1119,$AR$3:$AS$3,AW$1)</f>
        <v>0.51719099999999996</v>
      </c>
      <c r="AX1119" s="2" cm="1">
        <f t="array" ref="AX1119">TREND($AR1119:$AS1119,$AR$3:$AS$3,AX$1)</f>
        <v>0.51719099999999996</v>
      </c>
      <c r="AY1119" s="2" cm="1">
        <f t="array" ref="AY1119">TREND($AR1119:$AS1119,$AR$3:$AS$3,AY$1)</f>
        <v>0.51719099999999996</v>
      </c>
      <c r="AZ1119" s="2" cm="1">
        <f t="array" ref="AZ1119">TREND($AR1119:$AS1119,$AR$3:$AS$3,AZ$1)</f>
        <v>0.51719099999999996</v>
      </c>
      <c r="BA1119" s="2" cm="1">
        <f t="array" ref="BA1119">TREND($AR1119:$AS1119,$AR$3:$AS$3,BA$1)</f>
        <v>0.51719099999999996</v>
      </c>
      <c r="BB1119" s="2" cm="1">
        <f t="array" ref="BB1119">TREND($AR1119:$AS1119,$AR$3:$AS$3,BB$1)</f>
        <v>0.51719099999999996</v>
      </c>
      <c r="BC1119" s="2" cm="1">
        <f t="array" ref="BC1119">TREND($AR1119:$AS1119,$AR$3:$AS$3,BC$1)</f>
        <v>0.51719099999999996</v>
      </c>
      <c r="BD1119" s="2" cm="1">
        <f t="array" ref="BD1119">TREND($AR1119:$AS1119,$AR$3:$AS$3,BD$1)</f>
        <v>0.51719099999999996</v>
      </c>
      <c r="BE1119" s="2" cm="1">
        <f t="array" ref="BE1119">TREND($AR1119:$AS1119,$AR$3:$AS$3,BE$1)</f>
        <v>0.51719099999999996</v>
      </c>
      <c r="BF1119" s="20" cm="1">
        <f t="array" ref="BF1119">TREND($AS1119:$AT1119,$AS$3:$AT$3,BF$1)</f>
        <v>0.46547190000000072</v>
      </c>
      <c r="BG1119" s="20" cm="1">
        <f t="array" ref="BG1119">TREND($AS1119:$AT1119,$AS$3:$AT$3,BG$1)</f>
        <v>0.41375280000000103</v>
      </c>
      <c r="BH1119" s="20" cm="1">
        <f t="array" ref="BH1119">TREND($AS1119:$AT1119,$AS$3:$AT$3,BH$1)</f>
        <v>0.36203370000000135</v>
      </c>
      <c r="BI1119" s="20" cm="1">
        <f t="array" ref="BI1119">TREND($AS1119:$AT1119,$AS$3:$AT$3,BI$1)</f>
        <v>0.31031460000000166</v>
      </c>
      <c r="BJ1119" s="20" cm="1">
        <f t="array" ref="BJ1119">TREND($AS1119:$AT1119,$AS$3:$AT$3,BJ$1)</f>
        <v>0.25859550000000198</v>
      </c>
      <c r="BK1119" s="20" cm="1">
        <f t="array" ref="BK1119">TREND($AS1119:$AT1119,$AS$3:$AT$3,BK$1)</f>
        <v>0.20687640000000229</v>
      </c>
      <c r="BL1119" s="20" cm="1">
        <f t="array" ref="BL1119">TREND($AS1119:$AT1119,$AS$3:$AT$3,BL$1)</f>
        <v>0.15515730000000261</v>
      </c>
      <c r="BM1119" s="20" cm="1">
        <f t="array" ref="BM1119">TREND($AS1119:$AT1119,$AS$3:$AT$3,BM$1)</f>
        <v>0.10343820000000292</v>
      </c>
    </row>
    <row r="1120" spans="1:65" x14ac:dyDescent="0.35">
      <c r="A1120" t="str">
        <f>IF(BYDem!B1118="","\I:",BYDem!B1118)</f>
        <v>UK</v>
      </c>
      <c r="B1120" t="str">
        <f>BYDem!E1118</f>
        <v>Trd_Bus</v>
      </c>
      <c r="C1120" t="str">
        <f t="shared" si="343"/>
        <v>Trd_Bus</v>
      </c>
      <c r="D1120" s="4">
        <f>SUMIFS(BYDem!$M$2:$M$2000,BYDem!$B$2:$B$2000,Demands!$A1120,BYDem!$E$2:$E$2000,Demands!$B1120)</f>
        <v>4.9000000000000004</v>
      </c>
      <c r="E1120" s="4">
        <f t="shared" si="344"/>
        <v>4.8850911669144521</v>
      </c>
      <c r="F1120" s="4">
        <f t="shared" si="345"/>
        <v>5.2883763001725992</v>
      </c>
      <c r="G1120" s="4">
        <f t="shared" si="346"/>
        <v>5.5347509017910763</v>
      </c>
      <c r="H1120" s="4">
        <f t="shared" si="347"/>
        <v>5.8043031638918841</v>
      </c>
      <c r="I1120" s="4">
        <f t="shared" si="348"/>
        <v>6.1098765212448054</v>
      </c>
      <c r="J1120" s="4">
        <f t="shared" si="349"/>
        <v>6.4414366771861573</v>
      </c>
      <c r="K1120" s="4">
        <f t="shared" si="350"/>
        <v>6.779860736573772</v>
      </c>
      <c r="L1120" s="4">
        <f t="shared" si="351"/>
        <v>7.1186321778755</v>
      </c>
      <c r="M1120" s="4">
        <f t="shared" si="352"/>
        <v>7.4626861638830038</v>
      </c>
      <c r="N1120" s="4">
        <f t="shared" si="353"/>
        <v>7.7743168256444513</v>
      </c>
      <c r="O1120" s="4">
        <f t="shared" si="354"/>
        <v>8.0404999329767737</v>
      </c>
      <c r="P1120" s="4">
        <f t="shared" si="355"/>
        <v>8.259370563535386</v>
      </c>
      <c r="Q1120" s="4">
        <f t="shared" si="356"/>
        <v>8.4328784482445123</v>
      </c>
      <c r="R1120" s="4">
        <f t="shared" si="357"/>
        <v>8.5657953353937604</v>
      </c>
      <c r="S1120" s="4">
        <f t="shared" si="358"/>
        <v>8.663485158471957</v>
      </c>
      <c r="T1120" s="4">
        <f t="shared" si="359"/>
        <v>8.7304993261982293</v>
      </c>
      <c r="U1120" s="4">
        <f t="shared" si="360"/>
        <v>8.7705713917406598</v>
      </c>
      <c r="W1120" s="5" t="str">
        <f>VLOOKUP(C1120&amp;A1120,Driver_elast!$A$2:$D$1161,4,FALSE)</f>
        <v>GDP</v>
      </c>
      <c r="X1120" s="5">
        <v>1</v>
      </c>
      <c r="Y1120" s="2">
        <f>SUMIFS('Growth rates'!D$4:D$999,'Growth rates'!$B$4:$B$999,Demands!$A1120,'Growth rates'!$C$4:$C$999,$W1120)</f>
        <v>1</v>
      </c>
      <c r="Z1120" s="2">
        <f>SUMIFS('Growth rates'!E$4:E$999,'Growth rates'!$B$4:$B$999,Demands!$A1120,'Growth rates'!$C$4:$C$999,$W1120)</f>
        <v>0.9941170302711172</v>
      </c>
      <c r="AA1120" s="2">
        <f>SUMIFS('Growth rates'!F$4:F$999,'Growth rates'!$B$4:$B$999,Demands!$A1120,'Growth rates'!$C$4:$C$999,$W1120)</f>
        <v>1.152798456165864</v>
      </c>
      <c r="AB1120" s="2">
        <f>SUMIFS('Growth rates'!G$4:G$999,'Growth rates'!$B$4:$B$999,Demands!$A1120,'Growth rates'!$C$4:$C$999,$W1120)</f>
        <v>1.256641165854133</v>
      </c>
      <c r="AC1120" s="2">
        <f>SUMIFS('Growth rates'!H$4:H$999,'Growth rates'!$B$4:$B$999,Demands!$A1120,'Growth rates'!$C$4:$C$999,$W1120)</f>
        <v>1.3749739887019441</v>
      </c>
      <c r="AD1120" s="2">
        <f>SUMIFS('Growth rates'!I$4:I$999,'Growth rates'!$B$4:$B$999,Demands!$A1120,'Growth rates'!$C$4:$C$999,$W1120)</f>
        <v>1.5149355960879929</v>
      </c>
      <c r="AE1120" s="2">
        <f>SUMIFS('Growth rates'!J$4:J$999,'Growth rates'!$B$4:$B$999,Demands!$A1120,'Growth rates'!$C$4:$C$999,$W1120)</f>
        <v>1.6738902007541701</v>
      </c>
      <c r="AF1120" s="2">
        <f>SUMIFS('Growth rates'!K$4:K$999,'Growth rates'!$B$4:$B$999,Demands!$A1120,'Growth rates'!$C$4:$C$999,$W1120)</f>
        <v>1.8439315321787511</v>
      </c>
      <c r="AG1120" s="2">
        <f>SUMIFS('Growth rates'!L$4:L$999,'Growth rates'!$B$4:$B$999,Demands!$A1120,'Growth rates'!$C$4:$C$999,$W1120)</f>
        <v>2.0220790808693891</v>
      </c>
      <c r="AH1120" s="2">
        <f>SUMIFS('Growth rates'!M$4:M$999,'Growth rates'!$B$4:$B$999,Demands!$A1120,'Growth rates'!$C$4:$C$999,$W1120)</f>
        <v>2.2110422734216106</v>
      </c>
      <c r="AI1120" s="2">
        <f>SUMIFS('Growth rates'!N$4:N$999,'Growth rates'!$B$4:$B$999,Demands!$A1120,'Growth rates'!$C$4:$C$999,$W1120)</f>
        <v>2.4093997531045477</v>
      </c>
      <c r="AJ1120" s="2">
        <f>SUMIFS('Growth rates'!O$4:O$999,'Growth rates'!$B$4:$B$999,Demands!$A1120,'Growth rates'!$C$4:$C$999,$W1120)</f>
        <v>2.6087818553778068</v>
      </c>
      <c r="AK1120" s="2">
        <f>SUMIFS('Growth rates'!P$4:P$999,'Growth rates'!$B$4:$B$999,Demands!$A1120,'Growth rates'!$C$4:$C$999,$W1120)</f>
        <v>2.8049340641311291</v>
      </c>
      <c r="AL1120" s="2">
        <f>SUMIFS('Growth rates'!Q$4:Q$999,'Growth rates'!$B$4:$B$999,Demands!$A1120,'Growth rates'!$C$4:$C$999,$W1120)</f>
        <v>2.9948199614315909</v>
      </c>
      <c r="AM1120" s="2">
        <f>SUMIFS('Growth rates'!R$4:R$999,'Growth rates'!$B$4:$B$999,Demands!$A1120,'Growth rates'!$C$4:$C$999,$W1120)</f>
        <v>3.1773582932756268</v>
      </c>
      <c r="AN1120" s="2">
        <f>SUMIFS('Growth rates'!S$4:S$999,'Growth rates'!$B$4:$B$999,Demands!$A1120,'Growth rates'!$C$4:$C$999,$W1120)</f>
        <v>3.352519073107886</v>
      </c>
      <c r="AO1120" s="2">
        <f>SUMIFS('Growth rates'!T$4:T$999,'Growth rates'!$B$4:$B$999,Demands!$A1120,'Growth rates'!$C$4:$C$999,$W1120)</f>
        <v>3.5196562400316678</v>
      </c>
      <c r="AP1120" s="2">
        <f>SUMIFS('Growth rates'!U$4:U$999,'Growth rates'!$B$4:$B$999,Demands!$A1120,'Growth rates'!$C$4:$C$999,$W1120)</f>
        <v>3.6758349891059594</v>
      </c>
      <c r="AR1120">
        <f>VLOOKUP(C1120&amp;A1120,Driver_elast!$A$2:$E$1161,5,FALSE)</f>
        <v>0.51719099999999996</v>
      </c>
      <c r="AS1120">
        <f t="shared" si="361"/>
        <v>0.51719099999999996</v>
      </c>
      <c r="AT1120">
        <f t="shared" si="362"/>
        <v>0.10343819999999999</v>
      </c>
      <c r="AV1120" s="2" cm="1">
        <f t="array" ref="AV1120">TREND($AR1120:$AS1120,$AR$3:$AS$3,AV$1)</f>
        <v>0.51719099999999996</v>
      </c>
      <c r="AW1120" s="2" cm="1">
        <f t="array" ref="AW1120">TREND($AR1120:$AS1120,$AR$3:$AS$3,AW$1)</f>
        <v>0.51719099999999996</v>
      </c>
      <c r="AX1120" s="2" cm="1">
        <f t="array" ref="AX1120">TREND($AR1120:$AS1120,$AR$3:$AS$3,AX$1)</f>
        <v>0.51719099999999996</v>
      </c>
      <c r="AY1120" s="2" cm="1">
        <f t="array" ref="AY1120">TREND($AR1120:$AS1120,$AR$3:$AS$3,AY$1)</f>
        <v>0.51719099999999996</v>
      </c>
      <c r="AZ1120" s="2" cm="1">
        <f t="array" ref="AZ1120">TREND($AR1120:$AS1120,$AR$3:$AS$3,AZ$1)</f>
        <v>0.51719099999999996</v>
      </c>
      <c r="BA1120" s="2" cm="1">
        <f t="array" ref="BA1120">TREND($AR1120:$AS1120,$AR$3:$AS$3,BA$1)</f>
        <v>0.51719099999999996</v>
      </c>
      <c r="BB1120" s="2" cm="1">
        <f t="array" ref="BB1120">TREND($AR1120:$AS1120,$AR$3:$AS$3,BB$1)</f>
        <v>0.51719099999999996</v>
      </c>
      <c r="BC1120" s="2" cm="1">
        <f t="array" ref="BC1120">TREND($AR1120:$AS1120,$AR$3:$AS$3,BC$1)</f>
        <v>0.51719099999999996</v>
      </c>
      <c r="BD1120" s="2" cm="1">
        <f t="array" ref="BD1120">TREND($AR1120:$AS1120,$AR$3:$AS$3,BD$1)</f>
        <v>0.51719099999999996</v>
      </c>
      <c r="BE1120" s="2" cm="1">
        <f t="array" ref="BE1120">TREND($AR1120:$AS1120,$AR$3:$AS$3,BE$1)</f>
        <v>0.51719099999999996</v>
      </c>
      <c r="BF1120" s="20" cm="1">
        <f t="array" ref="BF1120">TREND($AS1120:$AT1120,$AS$3:$AT$3,BF$1)</f>
        <v>0.46547190000000072</v>
      </c>
      <c r="BG1120" s="20" cm="1">
        <f t="array" ref="BG1120">TREND($AS1120:$AT1120,$AS$3:$AT$3,BG$1)</f>
        <v>0.41375280000000103</v>
      </c>
      <c r="BH1120" s="20" cm="1">
        <f t="array" ref="BH1120">TREND($AS1120:$AT1120,$AS$3:$AT$3,BH$1)</f>
        <v>0.36203370000000135</v>
      </c>
      <c r="BI1120" s="20" cm="1">
        <f t="array" ref="BI1120">TREND($AS1120:$AT1120,$AS$3:$AT$3,BI$1)</f>
        <v>0.31031460000000166</v>
      </c>
      <c r="BJ1120" s="20" cm="1">
        <f t="array" ref="BJ1120">TREND($AS1120:$AT1120,$AS$3:$AT$3,BJ$1)</f>
        <v>0.25859550000000198</v>
      </c>
      <c r="BK1120" s="20" cm="1">
        <f t="array" ref="BK1120">TREND($AS1120:$AT1120,$AS$3:$AT$3,BK$1)</f>
        <v>0.20687640000000229</v>
      </c>
      <c r="BL1120" s="20" cm="1">
        <f t="array" ref="BL1120">TREND($AS1120:$AT1120,$AS$3:$AT$3,BL$1)</f>
        <v>0.15515730000000261</v>
      </c>
      <c r="BM1120" s="20" cm="1">
        <f t="array" ref="BM1120">TREND($AS1120:$AT1120,$AS$3:$AT$3,BM$1)</f>
        <v>0.10343820000000292</v>
      </c>
    </row>
    <row r="1121" spans="1:65" x14ac:dyDescent="0.35">
      <c r="A1121" t="str">
        <f>IF(BYDem!B1119="","\I:",BYDem!B1119)</f>
        <v>UK</v>
      </c>
      <c r="B1121" t="str">
        <f>BYDem!E1119</f>
        <v>Trd_Car</v>
      </c>
      <c r="C1121" t="str">
        <f t="shared" si="343"/>
        <v>Trd_Car</v>
      </c>
      <c r="D1121" s="4">
        <f>SUMIFS(BYDem!$M$2:$M$2000,BYDem!$B$2:$B$2000,Demands!$A1121,BYDem!$E$2:$E$2000,Demands!$B1121)</f>
        <v>495.72</v>
      </c>
      <c r="E1121" s="4">
        <f t="shared" si="344"/>
        <v>494.21171291078213</v>
      </c>
      <c r="F1121" s="4">
        <f t="shared" si="345"/>
        <v>535.01099990235934</v>
      </c>
      <c r="G1121" s="4">
        <f t="shared" si="346"/>
        <v>559.93606470119846</v>
      </c>
      <c r="H1121" s="4">
        <f t="shared" si="347"/>
        <v>587.2059519192826</v>
      </c>
      <c r="I1121" s="4">
        <f t="shared" si="348"/>
        <v>618.11999777785206</v>
      </c>
      <c r="J1121" s="4">
        <f t="shared" si="349"/>
        <v>651.66305910504536</v>
      </c>
      <c r="K1121" s="4">
        <f t="shared" si="350"/>
        <v>685.90052333354095</v>
      </c>
      <c r="L1121" s="4">
        <f t="shared" si="351"/>
        <v>720.1731312686619</v>
      </c>
      <c r="M1121" s="4">
        <f t="shared" si="352"/>
        <v>754.98016023675166</v>
      </c>
      <c r="N1121" s="4">
        <f t="shared" si="353"/>
        <v>786.50700751193222</v>
      </c>
      <c r="O1121" s="4">
        <f t="shared" si="354"/>
        <v>813.43604628066271</v>
      </c>
      <c r="P1121" s="4">
        <f t="shared" si="355"/>
        <v>835.57860729709444</v>
      </c>
      <c r="Q1121" s="4">
        <f t="shared" si="356"/>
        <v>853.1319396660756</v>
      </c>
      <c r="R1121" s="4">
        <f t="shared" si="357"/>
        <v>866.57878850232566</v>
      </c>
      <c r="S1121" s="4">
        <f t="shared" si="358"/>
        <v>876.4618087260651</v>
      </c>
      <c r="T1121" s="4">
        <f t="shared" si="359"/>
        <v>883.24145428224222</v>
      </c>
      <c r="U1121" s="4">
        <f t="shared" si="360"/>
        <v>887.29543883952658</v>
      </c>
      <c r="W1121" s="5" t="str">
        <f>VLOOKUP(C1121&amp;A1121,Driver_elast!$A$2:$D$1161,4,FALSE)</f>
        <v>GDP</v>
      </c>
      <c r="X1121" s="5">
        <v>1</v>
      </c>
      <c r="Y1121" s="2">
        <f>SUMIFS('Growth rates'!D$4:D$999,'Growth rates'!$B$4:$B$999,Demands!$A1121,'Growth rates'!$C$4:$C$999,$W1121)</f>
        <v>1</v>
      </c>
      <c r="Z1121" s="2">
        <f>SUMIFS('Growth rates'!E$4:E$999,'Growth rates'!$B$4:$B$999,Demands!$A1121,'Growth rates'!$C$4:$C$999,$W1121)</f>
        <v>0.9941170302711172</v>
      </c>
      <c r="AA1121" s="2">
        <f>SUMIFS('Growth rates'!F$4:F$999,'Growth rates'!$B$4:$B$999,Demands!$A1121,'Growth rates'!$C$4:$C$999,$W1121)</f>
        <v>1.152798456165864</v>
      </c>
      <c r="AB1121" s="2">
        <f>SUMIFS('Growth rates'!G$4:G$999,'Growth rates'!$B$4:$B$999,Demands!$A1121,'Growth rates'!$C$4:$C$999,$W1121)</f>
        <v>1.256641165854133</v>
      </c>
      <c r="AC1121" s="2">
        <f>SUMIFS('Growth rates'!H$4:H$999,'Growth rates'!$B$4:$B$999,Demands!$A1121,'Growth rates'!$C$4:$C$999,$W1121)</f>
        <v>1.3749739887019441</v>
      </c>
      <c r="AD1121" s="2">
        <f>SUMIFS('Growth rates'!I$4:I$999,'Growth rates'!$B$4:$B$999,Demands!$A1121,'Growth rates'!$C$4:$C$999,$W1121)</f>
        <v>1.5149355960879929</v>
      </c>
      <c r="AE1121" s="2">
        <f>SUMIFS('Growth rates'!J$4:J$999,'Growth rates'!$B$4:$B$999,Demands!$A1121,'Growth rates'!$C$4:$C$999,$W1121)</f>
        <v>1.6738902007541701</v>
      </c>
      <c r="AF1121" s="2">
        <f>SUMIFS('Growth rates'!K$4:K$999,'Growth rates'!$B$4:$B$999,Demands!$A1121,'Growth rates'!$C$4:$C$999,$W1121)</f>
        <v>1.8439315321787511</v>
      </c>
      <c r="AG1121" s="2">
        <f>SUMIFS('Growth rates'!L$4:L$999,'Growth rates'!$B$4:$B$999,Demands!$A1121,'Growth rates'!$C$4:$C$999,$W1121)</f>
        <v>2.0220790808693891</v>
      </c>
      <c r="AH1121" s="2">
        <f>SUMIFS('Growth rates'!M$4:M$999,'Growth rates'!$B$4:$B$999,Demands!$A1121,'Growth rates'!$C$4:$C$999,$W1121)</f>
        <v>2.2110422734216106</v>
      </c>
      <c r="AI1121" s="2">
        <f>SUMIFS('Growth rates'!N$4:N$999,'Growth rates'!$B$4:$B$999,Demands!$A1121,'Growth rates'!$C$4:$C$999,$W1121)</f>
        <v>2.4093997531045477</v>
      </c>
      <c r="AJ1121" s="2">
        <f>SUMIFS('Growth rates'!O$4:O$999,'Growth rates'!$B$4:$B$999,Demands!$A1121,'Growth rates'!$C$4:$C$999,$W1121)</f>
        <v>2.6087818553778068</v>
      </c>
      <c r="AK1121" s="2">
        <f>SUMIFS('Growth rates'!P$4:P$999,'Growth rates'!$B$4:$B$999,Demands!$A1121,'Growth rates'!$C$4:$C$999,$W1121)</f>
        <v>2.8049340641311291</v>
      </c>
      <c r="AL1121" s="2">
        <f>SUMIFS('Growth rates'!Q$4:Q$999,'Growth rates'!$B$4:$B$999,Demands!$A1121,'Growth rates'!$C$4:$C$999,$W1121)</f>
        <v>2.9948199614315909</v>
      </c>
      <c r="AM1121" s="2">
        <f>SUMIFS('Growth rates'!R$4:R$999,'Growth rates'!$B$4:$B$999,Demands!$A1121,'Growth rates'!$C$4:$C$999,$W1121)</f>
        <v>3.1773582932756268</v>
      </c>
      <c r="AN1121" s="2">
        <f>SUMIFS('Growth rates'!S$4:S$999,'Growth rates'!$B$4:$B$999,Demands!$A1121,'Growth rates'!$C$4:$C$999,$W1121)</f>
        <v>3.352519073107886</v>
      </c>
      <c r="AO1121" s="2">
        <f>SUMIFS('Growth rates'!T$4:T$999,'Growth rates'!$B$4:$B$999,Demands!$A1121,'Growth rates'!$C$4:$C$999,$W1121)</f>
        <v>3.5196562400316678</v>
      </c>
      <c r="AP1121" s="2">
        <f>SUMIFS('Growth rates'!U$4:U$999,'Growth rates'!$B$4:$B$999,Demands!$A1121,'Growth rates'!$C$4:$C$999,$W1121)</f>
        <v>3.6758349891059594</v>
      </c>
      <c r="AR1121">
        <f>VLOOKUP(C1121&amp;A1121,Driver_elast!$A$2:$E$1161,5,FALSE)</f>
        <v>0.51719099999999996</v>
      </c>
      <c r="AS1121">
        <f t="shared" si="361"/>
        <v>0.51719099999999996</v>
      </c>
      <c r="AT1121">
        <f t="shared" si="362"/>
        <v>0.10343819999999999</v>
      </c>
      <c r="AV1121" s="2" cm="1">
        <f t="array" ref="AV1121">TREND($AR1121:$AS1121,$AR$3:$AS$3,AV$1)</f>
        <v>0.51719099999999996</v>
      </c>
      <c r="AW1121" s="2" cm="1">
        <f t="array" ref="AW1121">TREND($AR1121:$AS1121,$AR$3:$AS$3,AW$1)</f>
        <v>0.51719099999999996</v>
      </c>
      <c r="AX1121" s="2" cm="1">
        <f t="array" ref="AX1121">TREND($AR1121:$AS1121,$AR$3:$AS$3,AX$1)</f>
        <v>0.51719099999999996</v>
      </c>
      <c r="AY1121" s="2" cm="1">
        <f t="array" ref="AY1121">TREND($AR1121:$AS1121,$AR$3:$AS$3,AY$1)</f>
        <v>0.51719099999999996</v>
      </c>
      <c r="AZ1121" s="2" cm="1">
        <f t="array" ref="AZ1121">TREND($AR1121:$AS1121,$AR$3:$AS$3,AZ$1)</f>
        <v>0.51719099999999996</v>
      </c>
      <c r="BA1121" s="2" cm="1">
        <f t="array" ref="BA1121">TREND($AR1121:$AS1121,$AR$3:$AS$3,BA$1)</f>
        <v>0.51719099999999996</v>
      </c>
      <c r="BB1121" s="2" cm="1">
        <f t="array" ref="BB1121">TREND($AR1121:$AS1121,$AR$3:$AS$3,BB$1)</f>
        <v>0.51719099999999996</v>
      </c>
      <c r="BC1121" s="2" cm="1">
        <f t="array" ref="BC1121">TREND($AR1121:$AS1121,$AR$3:$AS$3,BC$1)</f>
        <v>0.51719099999999996</v>
      </c>
      <c r="BD1121" s="2" cm="1">
        <f t="array" ref="BD1121">TREND($AR1121:$AS1121,$AR$3:$AS$3,BD$1)</f>
        <v>0.51719099999999996</v>
      </c>
      <c r="BE1121" s="2" cm="1">
        <f t="array" ref="BE1121">TREND($AR1121:$AS1121,$AR$3:$AS$3,BE$1)</f>
        <v>0.51719099999999996</v>
      </c>
      <c r="BF1121" s="20" cm="1">
        <f t="array" ref="BF1121">TREND($AS1121:$AT1121,$AS$3:$AT$3,BF$1)</f>
        <v>0.46547190000000072</v>
      </c>
      <c r="BG1121" s="20" cm="1">
        <f t="array" ref="BG1121">TREND($AS1121:$AT1121,$AS$3:$AT$3,BG$1)</f>
        <v>0.41375280000000103</v>
      </c>
      <c r="BH1121" s="20" cm="1">
        <f t="array" ref="BH1121">TREND($AS1121:$AT1121,$AS$3:$AT$3,BH$1)</f>
        <v>0.36203370000000135</v>
      </c>
      <c r="BI1121" s="20" cm="1">
        <f t="array" ref="BI1121">TREND($AS1121:$AT1121,$AS$3:$AT$3,BI$1)</f>
        <v>0.31031460000000166</v>
      </c>
      <c r="BJ1121" s="20" cm="1">
        <f t="array" ref="BJ1121">TREND($AS1121:$AT1121,$AS$3:$AT$3,BJ$1)</f>
        <v>0.25859550000000198</v>
      </c>
      <c r="BK1121" s="20" cm="1">
        <f t="array" ref="BK1121">TREND($AS1121:$AT1121,$AS$3:$AT$3,BK$1)</f>
        <v>0.20687640000000229</v>
      </c>
      <c r="BL1121" s="20" cm="1">
        <f t="array" ref="BL1121">TREND($AS1121:$AT1121,$AS$3:$AT$3,BL$1)</f>
        <v>0.15515730000000261</v>
      </c>
      <c r="BM1121" s="20" cm="1">
        <f t="array" ref="BM1121">TREND($AS1121:$AT1121,$AS$3:$AT$3,BM$1)</f>
        <v>0.10343820000000292</v>
      </c>
    </row>
    <row r="1122" spans="1:65" x14ac:dyDescent="0.35">
      <c r="A1122" t="str">
        <f>IF(BYDem!B1120="","\I:",BYDem!B1120)</f>
        <v>UK</v>
      </c>
      <c r="B1122" t="str">
        <f>BYDem!E1120</f>
        <v>Trd_Hdt</v>
      </c>
      <c r="C1122" t="str">
        <f t="shared" si="343"/>
        <v>Trd_Hdt</v>
      </c>
      <c r="D1122" s="4">
        <f>SUMIFS(BYDem!$M$2:$M$2000,BYDem!$B$2:$B$2000,Demands!$A1122,BYDem!$E$2:$E$2000,Demands!$B1122)</f>
        <v>47</v>
      </c>
      <c r="E1122" s="4">
        <f t="shared" si="344"/>
        <v>46.856996907138623</v>
      </c>
      <c r="F1122" s="4">
        <f t="shared" si="345"/>
        <v>50.725242062880028</v>
      </c>
      <c r="G1122" s="4">
        <f t="shared" si="346"/>
        <v>53.088427017179704</v>
      </c>
      <c r="H1122" s="4">
        <f t="shared" si="347"/>
        <v>55.673928306718061</v>
      </c>
      <c r="I1122" s="4">
        <f t="shared" si="348"/>
        <v>58.604938060919551</v>
      </c>
      <c r="J1122" s="4">
        <f t="shared" si="349"/>
        <v>61.785208944438637</v>
      </c>
      <c r="K1122" s="4">
        <f t="shared" si="350"/>
        <v>65.031317269176981</v>
      </c>
      <c r="L1122" s="4">
        <f t="shared" si="351"/>
        <v>68.280757624520092</v>
      </c>
      <c r="M1122" s="4">
        <f t="shared" si="352"/>
        <v>71.580867286224716</v>
      </c>
      <c r="N1122" s="4">
        <f t="shared" si="353"/>
        <v>74.569977715365127</v>
      </c>
      <c r="O1122" s="4">
        <f t="shared" si="354"/>
        <v>77.123162622430272</v>
      </c>
      <c r="P1122" s="4">
        <f t="shared" si="355"/>
        <v>79.222533976767991</v>
      </c>
      <c r="Q1122" s="4">
        <f t="shared" si="356"/>
        <v>80.88679327908001</v>
      </c>
      <c r="R1122" s="4">
        <f t="shared" si="357"/>
        <v>82.161710359899331</v>
      </c>
      <c r="S1122" s="4">
        <f t="shared" si="358"/>
        <v>83.098735193506513</v>
      </c>
      <c r="T1122" s="4">
        <f t="shared" si="359"/>
        <v>83.741524149248306</v>
      </c>
      <c r="U1122" s="4">
        <f t="shared" si="360"/>
        <v>84.125888859553243</v>
      </c>
      <c r="W1122" s="5" t="str">
        <f>VLOOKUP(C1122&amp;A1122,Driver_elast!$A$2:$D$1161,4,FALSE)</f>
        <v>GDP</v>
      </c>
      <c r="X1122" s="5">
        <v>1</v>
      </c>
      <c r="Y1122" s="2">
        <f>SUMIFS('Growth rates'!D$4:D$999,'Growth rates'!$B$4:$B$999,Demands!$A1122,'Growth rates'!$C$4:$C$999,$W1122)</f>
        <v>1</v>
      </c>
      <c r="Z1122" s="2">
        <f>SUMIFS('Growth rates'!E$4:E$999,'Growth rates'!$B$4:$B$999,Demands!$A1122,'Growth rates'!$C$4:$C$999,$W1122)</f>
        <v>0.9941170302711172</v>
      </c>
      <c r="AA1122" s="2">
        <f>SUMIFS('Growth rates'!F$4:F$999,'Growth rates'!$B$4:$B$999,Demands!$A1122,'Growth rates'!$C$4:$C$999,$W1122)</f>
        <v>1.152798456165864</v>
      </c>
      <c r="AB1122" s="2">
        <f>SUMIFS('Growth rates'!G$4:G$999,'Growth rates'!$B$4:$B$999,Demands!$A1122,'Growth rates'!$C$4:$C$999,$W1122)</f>
        <v>1.256641165854133</v>
      </c>
      <c r="AC1122" s="2">
        <f>SUMIFS('Growth rates'!H$4:H$999,'Growth rates'!$B$4:$B$999,Demands!$A1122,'Growth rates'!$C$4:$C$999,$W1122)</f>
        <v>1.3749739887019441</v>
      </c>
      <c r="AD1122" s="2">
        <f>SUMIFS('Growth rates'!I$4:I$999,'Growth rates'!$B$4:$B$999,Demands!$A1122,'Growth rates'!$C$4:$C$999,$W1122)</f>
        <v>1.5149355960879929</v>
      </c>
      <c r="AE1122" s="2">
        <f>SUMIFS('Growth rates'!J$4:J$999,'Growth rates'!$B$4:$B$999,Demands!$A1122,'Growth rates'!$C$4:$C$999,$W1122)</f>
        <v>1.6738902007541701</v>
      </c>
      <c r="AF1122" s="2">
        <f>SUMIFS('Growth rates'!K$4:K$999,'Growth rates'!$B$4:$B$999,Demands!$A1122,'Growth rates'!$C$4:$C$999,$W1122)</f>
        <v>1.8439315321787511</v>
      </c>
      <c r="AG1122" s="2">
        <f>SUMIFS('Growth rates'!L$4:L$999,'Growth rates'!$B$4:$B$999,Demands!$A1122,'Growth rates'!$C$4:$C$999,$W1122)</f>
        <v>2.0220790808693891</v>
      </c>
      <c r="AH1122" s="2">
        <f>SUMIFS('Growth rates'!M$4:M$999,'Growth rates'!$B$4:$B$999,Demands!$A1122,'Growth rates'!$C$4:$C$999,$W1122)</f>
        <v>2.2110422734216106</v>
      </c>
      <c r="AI1122" s="2">
        <f>SUMIFS('Growth rates'!N$4:N$999,'Growth rates'!$B$4:$B$999,Demands!$A1122,'Growth rates'!$C$4:$C$999,$W1122)</f>
        <v>2.4093997531045477</v>
      </c>
      <c r="AJ1122" s="2">
        <f>SUMIFS('Growth rates'!O$4:O$999,'Growth rates'!$B$4:$B$999,Demands!$A1122,'Growth rates'!$C$4:$C$999,$W1122)</f>
        <v>2.6087818553778068</v>
      </c>
      <c r="AK1122" s="2">
        <f>SUMIFS('Growth rates'!P$4:P$999,'Growth rates'!$B$4:$B$999,Demands!$A1122,'Growth rates'!$C$4:$C$999,$W1122)</f>
        <v>2.8049340641311291</v>
      </c>
      <c r="AL1122" s="2">
        <f>SUMIFS('Growth rates'!Q$4:Q$999,'Growth rates'!$B$4:$B$999,Demands!$A1122,'Growth rates'!$C$4:$C$999,$W1122)</f>
        <v>2.9948199614315909</v>
      </c>
      <c r="AM1122" s="2">
        <f>SUMIFS('Growth rates'!R$4:R$999,'Growth rates'!$B$4:$B$999,Demands!$A1122,'Growth rates'!$C$4:$C$999,$W1122)</f>
        <v>3.1773582932756268</v>
      </c>
      <c r="AN1122" s="2">
        <f>SUMIFS('Growth rates'!S$4:S$999,'Growth rates'!$B$4:$B$999,Demands!$A1122,'Growth rates'!$C$4:$C$999,$W1122)</f>
        <v>3.352519073107886</v>
      </c>
      <c r="AO1122" s="2">
        <f>SUMIFS('Growth rates'!T$4:T$999,'Growth rates'!$B$4:$B$999,Demands!$A1122,'Growth rates'!$C$4:$C$999,$W1122)</f>
        <v>3.5196562400316678</v>
      </c>
      <c r="AP1122" s="2">
        <f>SUMIFS('Growth rates'!U$4:U$999,'Growth rates'!$B$4:$B$999,Demands!$A1122,'Growth rates'!$C$4:$C$999,$W1122)</f>
        <v>3.6758349891059594</v>
      </c>
      <c r="AR1122">
        <f>VLOOKUP(C1122&amp;A1122,Driver_elast!$A$2:$E$1161,5,FALSE)</f>
        <v>0.51719099999999996</v>
      </c>
      <c r="AS1122">
        <f t="shared" si="361"/>
        <v>0.51719099999999996</v>
      </c>
      <c r="AT1122">
        <f t="shared" si="362"/>
        <v>0.10343819999999999</v>
      </c>
      <c r="AV1122" s="2" cm="1">
        <f t="array" ref="AV1122">TREND($AR1122:$AS1122,$AR$3:$AS$3,AV$1)</f>
        <v>0.51719099999999996</v>
      </c>
      <c r="AW1122" s="2" cm="1">
        <f t="array" ref="AW1122">TREND($AR1122:$AS1122,$AR$3:$AS$3,AW$1)</f>
        <v>0.51719099999999996</v>
      </c>
      <c r="AX1122" s="2" cm="1">
        <f t="array" ref="AX1122">TREND($AR1122:$AS1122,$AR$3:$AS$3,AX$1)</f>
        <v>0.51719099999999996</v>
      </c>
      <c r="AY1122" s="2" cm="1">
        <f t="array" ref="AY1122">TREND($AR1122:$AS1122,$AR$3:$AS$3,AY$1)</f>
        <v>0.51719099999999996</v>
      </c>
      <c r="AZ1122" s="2" cm="1">
        <f t="array" ref="AZ1122">TREND($AR1122:$AS1122,$AR$3:$AS$3,AZ$1)</f>
        <v>0.51719099999999996</v>
      </c>
      <c r="BA1122" s="2" cm="1">
        <f t="array" ref="BA1122">TREND($AR1122:$AS1122,$AR$3:$AS$3,BA$1)</f>
        <v>0.51719099999999996</v>
      </c>
      <c r="BB1122" s="2" cm="1">
        <f t="array" ref="BB1122">TREND($AR1122:$AS1122,$AR$3:$AS$3,BB$1)</f>
        <v>0.51719099999999996</v>
      </c>
      <c r="BC1122" s="2" cm="1">
        <f t="array" ref="BC1122">TREND($AR1122:$AS1122,$AR$3:$AS$3,BC$1)</f>
        <v>0.51719099999999996</v>
      </c>
      <c r="BD1122" s="2" cm="1">
        <f t="array" ref="BD1122">TREND($AR1122:$AS1122,$AR$3:$AS$3,BD$1)</f>
        <v>0.51719099999999996</v>
      </c>
      <c r="BE1122" s="2" cm="1">
        <f t="array" ref="BE1122">TREND($AR1122:$AS1122,$AR$3:$AS$3,BE$1)</f>
        <v>0.51719099999999996</v>
      </c>
      <c r="BF1122" s="20" cm="1">
        <f t="array" ref="BF1122">TREND($AS1122:$AT1122,$AS$3:$AT$3,BF$1)</f>
        <v>0.46547190000000072</v>
      </c>
      <c r="BG1122" s="20" cm="1">
        <f t="array" ref="BG1122">TREND($AS1122:$AT1122,$AS$3:$AT$3,BG$1)</f>
        <v>0.41375280000000103</v>
      </c>
      <c r="BH1122" s="20" cm="1">
        <f t="array" ref="BH1122">TREND($AS1122:$AT1122,$AS$3:$AT$3,BH$1)</f>
        <v>0.36203370000000135</v>
      </c>
      <c r="BI1122" s="20" cm="1">
        <f t="array" ref="BI1122">TREND($AS1122:$AT1122,$AS$3:$AT$3,BI$1)</f>
        <v>0.31031460000000166</v>
      </c>
      <c r="BJ1122" s="20" cm="1">
        <f t="array" ref="BJ1122">TREND($AS1122:$AT1122,$AS$3:$AT$3,BJ$1)</f>
        <v>0.25859550000000198</v>
      </c>
      <c r="BK1122" s="20" cm="1">
        <f t="array" ref="BK1122">TREND($AS1122:$AT1122,$AS$3:$AT$3,BK$1)</f>
        <v>0.20687640000000229</v>
      </c>
      <c r="BL1122" s="20" cm="1">
        <f t="array" ref="BL1122">TREND($AS1122:$AT1122,$AS$3:$AT$3,BL$1)</f>
        <v>0.15515730000000261</v>
      </c>
      <c r="BM1122" s="20" cm="1">
        <f t="array" ref="BM1122">TREND($AS1122:$AT1122,$AS$3:$AT$3,BM$1)</f>
        <v>0.10343820000000292</v>
      </c>
    </row>
    <row r="1123" spans="1:65" x14ac:dyDescent="0.35">
      <c r="A1123" t="str">
        <f>IF(BYDem!B1121="","\I:",BYDem!B1121)</f>
        <v>UK</v>
      </c>
      <c r="B1123" t="str">
        <f>BYDem!E1121</f>
        <v>Trd_Lcv</v>
      </c>
      <c r="C1123" t="str">
        <f t="shared" si="343"/>
        <v>Trd_Lcv</v>
      </c>
      <c r="D1123" s="4">
        <f>SUMIFS(BYDem!$M$2:$M$2000,BYDem!$B$2:$B$2000,Demands!$A1123,BYDem!$E$2:$E$2000,Demands!$B1123)</f>
        <v>76</v>
      </c>
      <c r="E1123" s="4">
        <f t="shared" si="344"/>
        <v>75.768760956224156</v>
      </c>
      <c r="F1123" s="4">
        <f t="shared" si="345"/>
        <v>82.023795676146435</v>
      </c>
      <c r="G1123" s="4">
        <f t="shared" si="346"/>
        <v>85.845116027779952</v>
      </c>
      <c r="H1123" s="4">
        <f t="shared" si="347"/>
        <v>90.025926623629204</v>
      </c>
      <c r="I1123" s="4">
        <f t="shared" si="348"/>
        <v>94.76543175808267</v>
      </c>
      <c r="J1123" s="4">
        <f t="shared" si="349"/>
        <v>99.907997442070979</v>
      </c>
      <c r="K1123" s="4">
        <f t="shared" si="350"/>
        <v>105.15702366930745</v>
      </c>
      <c r="L1123" s="4">
        <f t="shared" si="351"/>
        <v>110.41143786092609</v>
      </c>
      <c r="M1123" s="4">
        <f t="shared" si="352"/>
        <v>115.74778539900164</v>
      </c>
      <c r="N1123" s="4">
        <f t="shared" si="353"/>
        <v>120.58124056101592</v>
      </c>
      <c r="O1123" s="4">
        <f t="shared" si="354"/>
        <v>124.70979487882337</v>
      </c>
      <c r="P1123" s="4">
        <f t="shared" si="355"/>
        <v>128.10452302626308</v>
      </c>
      <c r="Q1123" s="4">
        <f t="shared" si="356"/>
        <v>130.79566572787402</v>
      </c>
      <c r="R1123" s="4">
        <f t="shared" si="357"/>
        <v>132.8572337734542</v>
      </c>
      <c r="S1123" s="4">
        <f t="shared" si="358"/>
        <v>134.3724228660956</v>
      </c>
      <c r="T1123" s="4">
        <f t="shared" si="359"/>
        <v>135.41182628389086</v>
      </c>
      <c r="U1123" s="4">
        <f t="shared" si="360"/>
        <v>136.03335219842651</v>
      </c>
      <c r="W1123" s="5" t="str">
        <f>VLOOKUP(C1123&amp;A1123,Driver_elast!$A$2:$D$1161,4,FALSE)</f>
        <v>GDP</v>
      </c>
      <c r="X1123" s="5">
        <v>1</v>
      </c>
      <c r="Y1123" s="2">
        <f>SUMIFS('Growth rates'!D$4:D$999,'Growth rates'!$B$4:$B$999,Demands!$A1123,'Growth rates'!$C$4:$C$999,$W1123)</f>
        <v>1</v>
      </c>
      <c r="Z1123" s="2">
        <f>SUMIFS('Growth rates'!E$4:E$999,'Growth rates'!$B$4:$B$999,Demands!$A1123,'Growth rates'!$C$4:$C$999,$W1123)</f>
        <v>0.9941170302711172</v>
      </c>
      <c r="AA1123" s="2">
        <f>SUMIFS('Growth rates'!F$4:F$999,'Growth rates'!$B$4:$B$999,Demands!$A1123,'Growth rates'!$C$4:$C$999,$W1123)</f>
        <v>1.152798456165864</v>
      </c>
      <c r="AB1123" s="2">
        <f>SUMIFS('Growth rates'!G$4:G$999,'Growth rates'!$B$4:$B$999,Demands!$A1123,'Growth rates'!$C$4:$C$999,$W1123)</f>
        <v>1.256641165854133</v>
      </c>
      <c r="AC1123" s="2">
        <f>SUMIFS('Growth rates'!H$4:H$999,'Growth rates'!$B$4:$B$999,Demands!$A1123,'Growth rates'!$C$4:$C$999,$W1123)</f>
        <v>1.3749739887019441</v>
      </c>
      <c r="AD1123" s="2">
        <f>SUMIFS('Growth rates'!I$4:I$999,'Growth rates'!$B$4:$B$999,Demands!$A1123,'Growth rates'!$C$4:$C$999,$W1123)</f>
        <v>1.5149355960879929</v>
      </c>
      <c r="AE1123" s="2">
        <f>SUMIFS('Growth rates'!J$4:J$999,'Growth rates'!$B$4:$B$999,Demands!$A1123,'Growth rates'!$C$4:$C$999,$W1123)</f>
        <v>1.6738902007541701</v>
      </c>
      <c r="AF1123" s="2">
        <f>SUMIFS('Growth rates'!K$4:K$999,'Growth rates'!$B$4:$B$999,Demands!$A1123,'Growth rates'!$C$4:$C$999,$W1123)</f>
        <v>1.8439315321787511</v>
      </c>
      <c r="AG1123" s="2">
        <f>SUMIFS('Growth rates'!L$4:L$999,'Growth rates'!$B$4:$B$999,Demands!$A1123,'Growth rates'!$C$4:$C$999,$W1123)</f>
        <v>2.0220790808693891</v>
      </c>
      <c r="AH1123" s="2">
        <f>SUMIFS('Growth rates'!M$4:M$999,'Growth rates'!$B$4:$B$999,Demands!$A1123,'Growth rates'!$C$4:$C$999,$W1123)</f>
        <v>2.2110422734216106</v>
      </c>
      <c r="AI1123" s="2">
        <f>SUMIFS('Growth rates'!N$4:N$999,'Growth rates'!$B$4:$B$999,Demands!$A1123,'Growth rates'!$C$4:$C$999,$W1123)</f>
        <v>2.4093997531045477</v>
      </c>
      <c r="AJ1123" s="2">
        <f>SUMIFS('Growth rates'!O$4:O$999,'Growth rates'!$B$4:$B$999,Demands!$A1123,'Growth rates'!$C$4:$C$999,$W1123)</f>
        <v>2.6087818553778068</v>
      </c>
      <c r="AK1123" s="2">
        <f>SUMIFS('Growth rates'!P$4:P$999,'Growth rates'!$B$4:$B$999,Demands!$A1123,'Growth rates'!$C$4:$C$999,$W1123)</f>
        <v>2.8049340641311291</v>
      </c>
      <c r="AL1123" s="2">
        <f>SUMIFS('Growth rates'!Q$4:Q$999,'Growth rates'!$B$4:$B$999,Demands!$A1123,'Growth rates'!$C$4:$C$999,$W1123)</f>
        <v>2.9948199614315909</v>
      </c>
      <c r="AM1123" s="2">
        <f>SUMIFS('Growth rates'!R$4:R$999,'Growth rates'!$B$4:$B$999,Demands!$A1123,'Growth rates'!$C$4:$C$999,$W1123)</f>
        <v>3.1773582932756268</v>
      </c>
      <c r="AN1123" s="2">
        <f>SUMIFS('Growth rates'!S$4:S$999,'Growth rates'!$B$4:$B$999,Demands!$A1123,'Growth rates'!$C$4:$C$999,$W1123)</f>
        <v>3.352519073107886</v>
      </c>
      <c r="AO1123" s="2">
        <f>SUMIFS('Growth rates'!T$4:T$999,'Growth rates'!$B$4:$B$999,Demands!$A1123,'Growth rates'!$C$4:$C$999,$W1123)</f>
        <v>3.5196562400316678</v>
      </c>
      <c r="AP1123" s="2">
        <f>SUMIFS('Growth rates'!U$4:U$999,'Growth rates'!$B$4:$B$999,Demands!$A1123,'Growth rates'!$C$4:$C$999,$W1123)</f>
        <v>3.6758349891059594</v>
      </c>
      <c r="AR1123">
        <f>VLOOKUP(C1123&amp;A1123,Driver_elast!$A$2:$E$1161,5,FALSE)</f>
        <v>0.51719099999999996</v>
      </c>
      <c r="AS1123">
        <f t="shared" si="361"/>
        <v>0.51719099999999996</v>
      </c>
      <c r="AT1123">
        <f t="shared" si="362"/>
        <v>0.10343819999999999</v>
      </c>
      <c r="AV1123" s="2" cm="1">
        <f t="array" ref="AV1123">TREND($AR1123:$AS1123,$AR$3:$AS$3,AV$1)</f>
        <v>0.51719099999999996</v>
      </c>
      <c r="AW1123" s="2" cm="1">
        <f t="array" ref="AW1123">TREND($AR1123:$AS1123,$AR$3:$AS$3,AW$1)</f>
        <v>0.51719099999999996</v>
      </c>
      <c r="AX1123" s="2" cm="1">
        <f t="array" ref="AX1123">TREND($AR1123:$AS1123,$AR$3:$AS$3,AX$1)</f>
        <v>0.51719099999999996</v>
      </c>
      <c r="AY1123" s="2" cm="1">
        <f t="array" ref="AY1123">TREND($AR1123:$AS1123,$AR$3:$AS$3,AY$1)</f>
        <v>0.51719099999999996</v>
      </c>
      <c r="AZ1123" s="2" cm="1">
        <f t="array" ref="AZ1123">TREND($AR1123:$AS1123,$AR$3:$AS$3,AZ$1)</f>
        <v>0.51719099999999996</v>
      </c>
      <c r="BA1123" s="2" cm="1">
        <f t="array" ref="BA1123">TREND($AR1123:$AS1123,$AR$3:$AS$3,BA$1)</f>
        <v>0.51719099999999996</v>
      </c>
      <c r="BB1123" s="2" cm="1">
        <f t="array" ref="BB1123">TREND($AR1123:$AS1123,$AR$3:$AS$3,BB$1)</f>
        <v>0.51719099999999996</v>
      </c>
      <c r="BC1123" s="2" cm="1">
        <f t="array" ref="BC1123">TREND($AR1123:$AS1123,$AR$3:$AS$3,BC$1)</f>
        <v>0.51719099999999996</v>
      </c>
      <c r="BD1123" s="2" cm="1">
        <f t="array" ref="BD1123">TREND($AR1123:$AS1123,$AR$3:$AS$3,BD$1)</f>
        <v>0.51719099999999996</v>
      </c>
      <c r="BE1123" s="2" cm="1">
        <f t="array" ref="BE1123">TREND($AR1123:$AS1123,$AR$3:$AS$3,BE$1)</f>
        <v>0.51719099999999996</v>
      </c>
      <c r="BF1123" s="20" cm="1">
        <f t="array" ref="BF1123">TREND($AS1123:$AT1123,$AS$3:$AT$3,BF$1)</f>
        <v>0.46547190000000072</v>
      </c>
      <c r="BG1123" s="20" cm="1">
        <f t="array" ref="BG1123">TREND($AS1123:$AT1123,$AS$3:$AT$3,BG$1)</f>
        <v>0.41375280000000103</v>
      </c>
      <c r="BH1123" s="20" cm="1">
        <f t="array" ref="BH1123">TREND($AS1123:$AT1123,$AS$3:$AT$3,BH$1)</f>
        <v>0.36203370000000135</v>
      </c>
      <c r="BI1123" s="20" cm="1">
        <f t="array" ref="BI1123">TREND($AS1123:$AT1123,$AS$3:$AT$3,BI$1)</f>
        <v>0.31031460000000166</v>
      </c>
      <c r="BJ1123" s="20" cm="1">
        <f t="array" ref="BJ1123">TREND($AS1123:$AT1123,$AS$3:$AT$3,BJ$1)</f>
        <v>0.25859550000000198</v>
      </c>
      <c r="BK1123" s="20" cm="1">
        <f t="array" ref="BK1123">TREND($AS1123:$AT1123,$AS$3:$AT$3,BK$1)</f>
        <v>0.20687640000000229</v>
      </c>
      <c r="BL1123" s="20" cm="1">
        <f t="array" ref="BL1123">TREND($AS1123:$AT1123,$AS$3:$AT$3,BL$1)</f>
        <v>0.15515730000000261</v>
      </c>
      <c r="BM1123" s="20" cm="1">
        <f t="array" ref="BM1123">TREND($AS1123:$AT1123,$AS$3:$AT$3,BM$1)</f>
        <v>0.10343820000000292</v>
      </c>
    </row>
    <row r="1124" spans="1:65" x14ac:dyDescent="0.35">
      <c r="A1124" t="str">
        <f>IF(BYDem!B1122="","\I:",BYDem!B1122)</f>
        <v>USA</v>
      </c>
      <c r="B1124" t="str">
        <f>BYDem!E1122</f>
        <v>AGR</v>
      </c>
      <c r="C1124" t="str">
        <f t="shared" ref="C1124:C1187" si="363">B1124</f>
        <v>AGR</v>
      </c>
      <c r="D1124" s="4">
        <f>SUMIFS(BYDem!$M$2:$M$2000,BYDem!$B$2:$B$2000,Demands!$A1124,BYDem!$E$2:$E$2000,Demands!$B1124)</f>
        <v>897.34909004639997</v>
      </c>
      <c r="E1124" s="4">
        <f t="shared" si="344"/>
        <v>902.00739720274521</v>
      </c>
      <c r="F1124" s="4">
        <f t="shared" si="345"/>
        <v>925.32738034396391</v>
      </c>
      <c r="G1124" s="4">
        <f t="shared" si="346"/>
        <v>952.59399748897329</v>
      </c>
      <c r="H1124" s="4">
        <f t="shared" si="347"/>
        <v>979.51173734670795</v>
      </c>
      <c r="I1124" s="4">
        <f t="shared" si="348"/>
        <v>1005.0292070113388</v>
      </c>
      <c r="J1124" s="4">
        <f t="shared" si="349"/>
        <v>1028.6115479510813</v>
      </c>
      <c r="K1124" s="4">
        <f t="shared" si="350"/>
        <v>1050.8705835790554</v>
      </c>
      <c r="L1124" s="4">
        <f t="shared" si="351"/>
        <v>1070.047850652611</v>
      </c>
      <c r="M1124" s="4">
        <f t="shared" si="352"/>
        <v>1088.6355315940559</v>
      </c>
      <c r="N1124" s="4">
        <f t="shared" si="353"/>
        <v>1104.936628627016</v>
      </c>
      <c r="O1124" s="4">
        <f t="shared" si="354"/>
        <v>1118.8852188539415</v>
      </c>
      <c r="P1124" s="4">
        <f t="shared" si="355"/>
        <v>1129.6537876684081</v>
      </c>
      <c r="Q1124" s="4">
        <f t="shared" si="356"/>
        <v>1136.4866480445144</v>
      </c>
      <c r="R1124" s="4">
        <f t="shared" si="357"/>
        <v>1139.7697973286081</v>
      </c>
      <c r="S1124" s="4">
        <f t="shared" si="358"/>
        <v>1140.6528332587122</v>
      </c>
      <c r="T1124" s="4">
        <f t="shared" si="359"/>
        <v>1140.3947795393126</v>
      </c>
      <c r="U1124" s="4">
        <f t="shared" si="360"/>
        <v>1139.7273669655419</v>
      </c>
      <c r="W1124" s="5" t="str">
        <f>VLOOKUP(C1124&amp;A1124,Driver_elast!$A$2:$D$1161,4,FALSE)</f>
        <v>POP</v>
      </c>
      <c r="X1124" s="5">
        <v>1</v>
      </c>
      <c r="Y1124" s="2">
        <f>SUMIFS('Growth rates'!D$4:D$999,'Growth rates'!$B$4:$B$999,Demands!$A1124,'Growth rates'!$C$4:$C$999,$W1124)</f>
        <v>1</v>
      </c>
      <c r="Z1124" s="2">
        <f>SUMIFS('Growth rates'!E$4:E$999,'Growth rates'!$B$4:$B$999,Demands!$A1124,'Growth rates'!$C$4:$C$999,$W1124)</f>
        <v>1.0039649841753464</v>
      </c>
      <c r="AA1124" s="2">
        <f>SUMIFS('Growth rates'!F$4:F$999,'Growth rates'!$B$4:$B$999,Demands!$A1124,'Growth rates'!$C$4:$C$999,$W1124)</f>
        <v>1.0237899050520785</v>
      </c>
      <c r="AB1124" s="2">
        <f>SUMIFS('Growth rates'!G$4:G$999,'Growth rates'!$B$4:$B$999,Demands!$A1124,'Growth rates'!$C$4:$C$999,$W1124)</f>
        <v>1.0468319730423805</v>
      </c>
      <c r="AC1124" s="2">
        <f>SUMIFS('Growth rates'!H$4:H$999,'Growth rates'!$B$4:$B$999,Demands!$A1124,'Growth rates'!$C$4:$C$999,$W1124)</f>
        <v>1.0694254199777435</v>
      </c>
      <c r="AD1124" s="2">
        <f>SUMIFS('Growth rates'!I$4:I$999,'Growth rates'!$B$4:$B$999,Demands!$A1124,'Growth rates'!$C$4:$C$999,$W1124)</f>
        <v>1.0907045186978883</v>
      </c>
      <c r="AE1124" s="2">
        <f>SUMIFS('Growth rates'!J$4:J$999,'Growth rates'!$B$4:$B$999,Demands!$A1124,'Growth rates'!$C$4:$C$999,$W1124)</f>
        <v>1.1102519685237928</v>
      </c>
      <c r="AF1124" s="2">
        <f>SUMIFS('Growth rates'!K$4:K$999,'Growth rates'!$B$4:$B$999,Demands!$A1124,'Growth rates'!$C$4:$C$999,$W1124)</f>
        <v>1.1286026105990425</v>
      </c>
      <c r="AG1124" s="2">
        <f>SUMIFS('Growth rates'!L$4:L$999,'Growth rates'!$B$4:$B$999,Demands!$A1124,'Growth rates'!$C$4:$C$999,$W1124)</f>
        <v>1.1443335006463444</v>
      </c>
      <c r="AH1124" s="2">
        <f>SUMIFS('Growth rates'!M$4:M$999,'Growth rates'!$B$4:$B$999,Demands!$A1124,'Growth rates'!$C$4:$C$999,$W1124)</f>
        <v>1.1595162137692414</v>
      </c>
      <c r="AI1124" s="2">
        <f>SUMIFS('Growth rates'!N$4:N$999,'Growth rates'!$B$4:$B$999,Demands!$A1124,'Growth rates'!$C$4:$C$999,$W1124)</f>
        <v>1.174250985348366</v>
      </c>
      <c r="AJ1124" s="2">
        <f>SUMIFS('Growth rates'!O$4:O$999,'Growth rates'!$B$4:$B$999,Demands!$A1124,'Growth rates'!$C$4:$C$999,$W1124)</f>
        <v>1.1884036643135956</v>
      </c>
      <c r="AK1124" s="2">
        <f>SUMIFS('Growth rates'!P$4:P$999,'Growth rates'!$B$4:$B$999,Demands!$A1124,'Growth rates'!$C$4:$C$999,$W1124)</f>
        <v>1.2008836232692532</v>
      </c>
      <c r="AL1124" s="2">
        <f>SUMIFS('Growth rates'!Q$4:Q$999,'Growth rates'!$B$4:$B$999,Demands!$A1124,'Growth rates'!$C$4:$C$999,$W1124)</f>
        <v>1.2101302136531462</v>
      </c>
      <c r="AM1124" s="2">
        <f>SUMIFS('Growth rates'!R$4:R$999,'Growth rates'!$B$4:$B$999,Demands!$A1124,'Growth rates'!$C$4:$C$999,$W1124)</f>
        <v>1.2154704829287775</v>
      </c>
      <c r="AN1124" s="2">
        <f>SUMIFS('Growth rates'!S$4:S$999,'Growth rates'!$B$4:$B$999,Demands!$A1124,'Growth rates'!$C$4:$C$999,$W1124)</f>
        <v>1.2172686101665477</v>
      </c>
      <c r="AO1124" s="2">
        <f>SUMIFS('Growth rates'!T$4:T$999,'Growth rates'!$B$4:$B$999,Demands!$A1124,'Growth rates'!$C$4:$C$999,$W1124)</f>
        <v>1.2165674833608999</v>
      </c>
      <c r="AP1124" s="2">
        <f>SUMIFS('Growth rates'!U$4:U$999,'Growth rates'!$B$4:$B$999,Demands!$A1124,'Growth rates'!$C$4:$C$999,$W1124)</f>
        <v>1.2138484149387867</v>
      </c>
      <c r="AR1124">
        <f>VLOOKUP(C1124&amp;A1124,Driver_elast!$A$2:$E$1161,5,FALSE)</f>
        <v>1.309258</v>
      </c>
      <c r="AS1124">
        <f t="shared" si="361"/>
        <v>1.309258</v>
      </c>
      <c r="AT1124">
        <f t="shared" si="362"/>
        <v>0.26185160000000002</v>
      </c>
      <c r="AV1124" s="2" cm="1">
        <f t="array" ref="AV1124">TREND($AR1124:$AS1124,$AR$3:$AS$3,AV$1)</f>
        <v>1.309258</v>
      </c>
      <c r="AW1124" s="2" cm="1">
        <f t="array" ref="AW1124">TREND($AR1124:$AS1124,$AR$3:$AS$3,AW$1)</f>
        <v>1.309258</v>
      </c>
      <c r="AX1124" s="2" cm="1">
        <f t="array" ref="AX1124">TREND($AR1124:$AS1124,$AR$3:$AS$3,AX$1)</f>
        <v>1.309258</v>
      </c>
      <c r="AY1124" s="2" cm="1">
        <f t="array" ref="AY1124">TREND($AR1124:$AS1124,$AR$3:$AS$3,AY$1)</f>
        <v>1.309258</v>
      </c>
      <c r="AZ1124" s="2" cm="1">
        <f t="array" ref="AZ1124">TREND($AR1124:$AS1124,$AR$3:$AS$3,AZ$1)</f>
        <v>1.309258</v>
      </c>
      <c r="BA1124" s="2" cm="1">
        <f t="array" ref="BA1124">TREND($AR1124:$AS1124,$AR$3:$AS$3,BA$1)</f>
        <v>1.309258</v>
      </c>
      <c r="BB1124" s="2" cm="1">
        <f t="array" ref="BB1124">TREND($AR1124:$AS1124,$AR$3:$AS$3,BB$1)</f>
        <v>1.309258</v>
      </c>
      <c r="BC1124" s="2" cm="1">
        <f t="array" ref="BC1124">TREND($AR1124:$AS1124,$AR$3:$AS$3,BC$1)</f>
        <v>1.309258</v>
      </c>
      <c r="BD1124" s="2" cm="1">
        <f t="array" ref="BD1124">TREND($AR1124:$AS1124,$AR$3:$AS$3,BD$1)</f>
        <v>1.309258</v>
      </c>
      <c r="BE1124" s="2" cm="1">
        <f t="array" ref="BE1124">TREND($AR1124:$AS1124,$AR$3:$AS$3,BE$1)</f>
        <v>1.309258</v>
      </c>
      <c r="BF1124" s="20" cm="1">
        <f t="array" ref="BF1124">TREND($AS1124:$AT1124,$AS$3:$AT$3,BF$1)</f>
        <v>1.1783321999999998</v>
      </c>
      <c r="BG1124" s="20" cm="1">
        <f t="array" ref="BG1124">TREND($AS1124:$AT1124,$AS$3:$AT$3,BG$1)</f>
        <v>1.0474063999999998</v>
      </c>
      <c r="BH1124" s="20" cm="1">
        <f t="array" ref="BH1124">TREND($AS1124:$AT1124,$AS$3:$AT$3,BH$1)</f>
        <v>0.91648059999999987</v>
      </c>
      <c r="BI1124" s="20" cm="1">
        <f t="array" ref="BI1124">TREND($AS1124:$AT1124,$AS$3:$AT$3,BI$1)</f>
        <v>0.78555479999999989</v>
      </c>
      <c r="BJ1124" s="20" cm="1">
        <f t="array" ref="BJ1124">TREND($AS1124:$AT1124,$AS$3:$AT$3,BJ$1)</f>
        <v>0.65462899999999991</v>
      </c>
      <c r="BK1124" s="20" cm="1">
        <f t="array" ref="BK1124">TREND($AS1124:$AT1124,$AS$3:$AT$3,BK$1)</f>
        <v>0.52370319999999992</v>
      </c>
      <c r="BL1124" s="20" cm="1">
        <f t="array" ref="BL1124">TREND($AS1124:$AT1124,$AS$3:$AT$3,BL$1)</f>
        <v>0.39277739999999994</v>
      </c>
      <c r="BM1124" s="20" cm="1">
        <f t="array" ref="BM1124">TREND($AS1124:$AT1124,$AS$3:$AT$3,BM$1)</f>
        <v>0.26185159999999996</v>
      </c>
    </row>
    <row r="1125" spans="1:65" x14ac:dyDescent="0.35">
      <c r="A1125" t="str">
        <f>IF(BYDem!B1123="","\I:",BYDem!B1123)</f>
        <v>USA</v>
      </c>
      <c r="B1125" t="str">
        <f>BYDem!E1123</f>
        <v>CCK</v>
      </c>
      <c r="C1125" t="str">
        <f t="shared" si="363"/>
        <v>CCK</v>
      </c>
      <c r="D1125" s="4">
        <f>SUMIFS(BYDem!$M$2:$M$2000,BYDem!$B$2:$B$2000,Demands!$A1125,BYDem!$E$2:$E$2000,Demands!$B1125)</f>
        <v>228.808128378948</v>
      </c>
      <c r="E1125" s="4">
        <f t="shared" si="344"/>
        <v>229.64862651753793</v>
      </c>
      <c r="F1125" s="4">
        <f t="shared" si="345"/>
        <v>237.88772251668749</v>
      </c>
      <c r="G1125" s="4">
        <f t="shared" si="346"/>
        <v>243.78091787906848</v>
      </c>
      <c r="H1125" s="4">
        <f t="shared" si="347"/>
        <v>248.73338725590878</v>
      </c>
      <c r="I1125" s="4">
        <f t="shared" si="348"/>
        <v>253.13060706575206</v>
      </c>
      <c r="J1125" s="4">
        <f t="shared" si="349"/>
        <v>257.20263817981186</v>
      </c>
      <c r="K1125" s="4">
        <f t="shared" si="350"/>
        <v>261.05827614339267</v>
      </c>
      <c r="L1125" s="4">
        <f t="shared" si="351"/>
        <v>264.81912196027872</v>
      </c>
      <c r="M1125" s="4">
        <f t="shared" si="352"/>
        <v>268.53607332490338</v>
      </c>
      <c r="N1125" s="4">
        <f t="shared" si="353"/>
        <v>271.8436407973922</v>
      </c>
      <c r="O1125" s="4">
        <f t="shared" si="354"/>
        <v>274.63867886525725</v>
      </c>
      <c r="P1125" s="4">
        <f t="shared" si="355"/>
        <v>276.94755849177659</v>
      </c>
      <c r="Q1125" s="4">
        <f t="shared" si="356"/>
        <v>278.8083118215547</v>
      </c>
      <c r="R1125" s="4">
        <f t="shared" si="357"/>
        <v>280.27085336925404</v>
      </c>
      <c r="S1125" s="4">
        <f t="shared" si="358"/>
        <v>281.37989243953683</v>
      </c>
      <c r="T1125" s="4">
        <f t="shared" si="359"/>
        <v>282.16995746500237</v>
      </c>
      <c r="U1125" s="4">
        <f t="shared" si="360"/>
        <v>282.66424283708915</v>
      </c>
      <c r="W1125" s="5" t="str">
        <f>VLOOKUP(C1125&amp;A1125,Driver_elast!$A$2:$D$1161,4,FALSE)</f>
        <v>GDP</v>
      </c>
      <c r="X1125" s="5">
        <v>1</v>
      </c>
      <c r="Y1125" s="2">
        <f>SUMIFS('Growth rates'!D$4:D$999,'Growth rates'!$B$4:$B$999,Demands!$A1125,'Growth rates'!$C$4:$C$999,$W1125)</f>
        <v>1</v>
      </c>
      <c r="Z1125" s="2">
        <f>SUMIFS('Growth rates'!E$4:E$999,'Growth rates'!$B$4:$B$999,Demands!$A1125,'Growth rates'!$C$4:$C$999,$W1125)</f>
        <v>1.0143832264379362</v>
      </c>
      <c r="AA1125" s="2">
        <f>SUMIFS('Growth rates'!F$4:F$999,'Growth rates'!$B$4:$B$999,Demands!$A1125,'Growth rates'!$C$4:$C$999,$W1125)</f>
        <v>1.1568812301985936</v>
      </c>
      <c r="AB1125" s="2">
        <f>SUMIFS('Growth rates'!G$4:G$999,'Growth rates'!$B$4:$B$999,Demands!$A1125,'Growth rates'!$C$4:$C$999,$W1125)</f>
        <v>1.2690982149756587</v>
      </c>
      <c r="AC1125" s="2">
        <f>SUMIFS('Growth rates'!H$4:H$999,'Growth rates'!$B$4:$B$999,Demands!$A1125,'Growth rates'!$C$4:$C$999,$W1125)</f>
        <v>1.3700486824820339</v>
      </c>
      <c r="AD1125" s="2">
        <f>SUMIFS('Growth rates'!I$4:I$999,'Growth rates'!$B$4:$B$999,Demands!$A1125,'Growth rates'!$C$4:$C$999,$W1125)</f>
        <v>1.4648842181181259</v>
      </c>
      <c r="AE1125" s="2">
        <f>SUMIFS('Growth rates'!J$4:J$999,'Growth rates'!$B$4:$B$999,Demands!$A1125,'Growth rates'!$C$4:$C$999,$W1125)</f>
        <v>1.5571542642248153</v>
      </c>
      <c r="AF1125" s="2">
        <f>SUMIFS('Growth rates'!K$4:K$999,'Growth rates'!$B$4:$B$999,Demands!$A1125,'Growth rates'!$C$4:$C$999,$W1125)</f>
        <v>1.6485536923988358</v>
      </c>
      <c r="AG1125" s="2">
        <f>SUMIFS('Growth rates'!L$4:L$999,'Growth rates'!$B$4:$B$999,Demands!$A1125,'Growth rates'!$C$4:$C$999,$W1125)</f>
        <v>1.741544960461582</v>
      </c>
      <c r="AH1125" s="2">
        <f>SUMIFS('Growth rates'!M$4:M$999,'Growth rates'!$B$4:$B$999,Demands!$A1125,'Growth rates'!$C$4:$C$999,$W1125)</f>
        <v>1.8372562656157434</v>
      </c>
      <c r="AI1125" s="2">
        <f>SUMIFS('Growth rates'!N$4:N$999,'Growth rates'!$B$4:$B$999,Demands!$A1125,'Growth rates'!$C$4:$C$999,$W1125)</f>
        <v>1.9357082142029209</v>
      </c>
      <c r="AJ1125" s="2">
        <f>SUMIFS('Growth rates'!O$4:O$999,'Growth rates'!$B$4:$B$999,Demands!$A1125,'Growth rates'!$C$4:$C$999,$W1125)</f>
        <v>2.0331195425392163</v>
      </c>
      <c r="AK1125" s="2">
        <f>SUMIFS('Growth rates'!P$4:P$999,'Growth rates'!$B$4:$B$999,Demands!$A1125,'Growth rates'!$C$4:$C$999,$W1125)</f>
        <v>2.1287278159853695</v>
      </c>
      <c r="AL1125" s="2">
        <f>SUMIFS('Growth rates'!Q$4:Q$999,'Growth rates'!$B$4:$B$999,Demands!$A1125,'Growth rates'!$C$4:$C$999,$W1125)</f>
        <v>2.2220642402699431</v>
      </c>
      <c r="AM1125" s="2">
        <f>SUMIFS('Growth rates'!R$4:R$999,'Growth rates'!$B$4:$B$999,Demands!$A1125,'Growth rates'!$C$4:$C$999,$W1125)</f>
        <v>2.3133451819797544</v>
      </c>
      <c r="AN1125" s="2">
        <f>SUMIFS('Growth rates'!S$4:S$999,'Growth rates'!$B$4:$B$999,Demands!$A1125,'Growth rates'!$C$4:$C$999,$W1125)</f>
        <v>2.4029518584344332</v>
      </c>
      <c r="AO1125" s="2">
        <f>SUMIFS('Growth rates'!T$4:T$999,'Growth rates'!$B$4:$B$999,Demands!$A1125,'Growth rates'!$C$4:$C$999,$W1125)</f>
        <v>2.4910130592689903</v>
      </c>
      <c r="AP1125" s="2">
        <f>SUMIFS('Growth rates'!U$4:U$999,'Growth rates'!$B$4:$B$999,Demands!$A1125,'Growth rates'!$C$4:$C$999,$W1125)</f>
        <v>2.5764417999639386</v>
      </c>
      <c r="AR1125">
        <f>VLOOKUP(C1125&amp;A1125,Driver_elast!$A$2:$E$1161,5,FALSE)</f>
        <v>0.25539299999999998</v>
      </c>
      <c r="AS1125">
        <f t="shared" si="361"/>
        <v>0.25539299999999998</v>
      </c>
      <c r="AT1125">
        <f t="shared" si="362"/>
        <v>5.1078599999999995E-2</v>
      </c>
      <c r="AV1125" s="2" cm="1">
        <f t="array" ref="AV1125">TREND($AR1125:$AS1125,$AR$3:$AS$3,AV$1)</f>
        <v>0.25539299999999998</v>
      </c>
      <c r="AW1125" s="2" cm="1">
        <f t="array" ref="AW1125">TREND($AR1125:$AS1125,$AR$3:$AS$3,AW$1)</f>
        <v>0.25539299999999998</v>
      </c>
      <c r="AX1125" s="2" cm="1">
        <f t="array" ref="AX1125">TREND($AR1125:$AS1125,$AR$3:$AS$3,AX$1)</f>
        <v>0.25539299999999998</v>
      </c>
      <c r="AY1125" s="2" cm="1">
        <f t="array" ref="AY1125">TREND($AR1125:$AS1125,$AR$3:$AS$3,AY$1)</f>
        <v>0.25539299999999998</v>
      </c>
      <c r="AZ1125" s="2" cm="1">
        <f t="array" ref="AZ1125">TREND($AR1125:$AS1125,$AR$3:$AS$3,AZ$1)</f>
        <v>0.25539299999999998</v>
      </c>
      <c r="BA1125" s="2" cm="1">
        <f t="array" ref="BA1125">TREND($AR1125:$AS1125,$AR$3:$AS$3,BA$1)</f>
        <v>0.25539299999999998</v>
      </c>
      <c r="BB1125" s="2" cm="1">
        <f t="array" ref="BB1125">TREND($AR1125:$AS1125,$AR$3:$AS$3,BB$1)</f>
        <v>0.25539299999999998</v>
      </c>
      <c r="BC1125" s="2" cm="1">
        <f t="array" ref="BC1125">TREND($AR1125:$AS1125,$AR$3:$AS$3,BC$1)</f>
        <v>0.25539299999999998</v>
      </c>
      <c r="BD1125" s="2" cm="1">
        <f t="array" ref="BD1125">TREND($AR1125:$AS1125,$AR$3:$AS$3,BD$1)</f>
        <v>0.25539299999999998</v>
      </c>
      <c r="BE1125" s="2" cm="1">
        <f t="array" ref="BE1125">TREND($AR1125:$AS1125,$AR$3:$AS$3,BE$1)</f>
        <v>0.25539299999999998</v>
      </c>
      <c r="BF1125" s="20" cm="1">
        <f t="array" ref="BF1125">TREND($AS1125:$AT1125,$AS$3:$AT$3,BF$1)</f>
        <v>0.22985369999999961</v>
      </c>
      <c r="BG1125" s="20" cm="1">
        <f t="array" ref="BG1125">TREND($AS1125:$AT1125,$AS$3:$AT$3,BG$1)</f>
        <v>0.20431439999999945</v>
      </c>
      <c r="BH1125" s="20" cm="1">
        <f t="array" ref="BH1125">TREND($AS1125:$AT1125,$AS$3:$AT$3,BH$1)</f>
        <v>0.1787750999999993</v>
      </c>
      <c r="BI1125" s="20" cm="1">
        <f t="array" ref="BI1125">TREND($AS1125:$AT1125,$AS$3:$AT$3,BI$1)</f>
        <v>0.15323579999999914</v>
      </c>
      <c r="BJ1125" s="20" cm="1">
        <f t="array" ref="BJ1125">TREND($AS1125:$AT1125,$AS$3:$AT$3,BJ$1)</f>
        <v>0.12769649999999899</v>
      </c>
      <c r="BK1125" s="20" cm="1">
        <f t="array" ref="BK1125">TREND($AS1125:$AT1125,$AS$3:$AT$3,BK$1)</f>
        <v>0.10215720000000061</v>
      </c>
      <c r="BL1125" s="20" cm="1">
        <f t="array" ref="BL1125">TREND($AS1125:$AT1125,$AS$3:$AT$3,BL$1)</f>
        <v>7.6617900000000461E-2</v>
      </c>
      <c r="BM1125" s="20" cm="1">
        <f t="array" ref="BM1125">TREND($AS1125:$AT1125,$AS$3:$AT$3,BM$1)</f>
        <v>5.1078600000000307E-2</v>
      </c>
    </row>
    <row r="1126" spans="1:65" x14ac:dyDescent="0.35">
      <c r="A1126" t="str">
        <f>IF(BYDem!B1124="","\I:",BYDem!B1124)</f>
        <v>USA</v>
      </c>
      <c r="B1126" t="str">
        <f>BYDem!E1124</f>
        <v>CHW</v>
      </c>
      <c r="C1126" t="str">
        <f t="shared" si="363"/>
        <v>CHW</v>
      </c>
      <c r="D1126" s="4">
        <f>SUMIFS(BYDem!$M$2:$M$2000,BYDem!$B$2:$B$2000,Demands!$A1126,BYDem!$E$2:$E$2000,Demands!$B1126)</f>
        <v>959.50197482249803</v>
      </c>
      <c r="E1126" s="4">
        <f t="shared" si="344"/>
        <v>963.0265857247648</v>
      </c>
      <c r="F1126" s="4">
        <f t="shared" si="345"/>
        <v>997.5770579389482</v>
      </c>
      <c r="G1126" s="4">
        <f t="shared" si="346"/>
        <v>1022.2900461893237</v>
      </c>
      <c r="H1126" s="4">
        <f t="shared" si="347"/>
        <v>1043.0581202127089</v>
      </c>
      <c r="I1126" s="4">
        <f t="shared" si="348"/>
        <v>1061.4977670957321</v>
      </c>
      <c r="J1126" s="4">
        <f t="shared" si="349"/>
        <v>1078.5737421634017</v>
      </c>
      <c r="K1126" s="4">
        <f t="shared" si="350"/>
        <v>1094.7422771995755</v>
      </c>
      <c r="L1126" s="4">
        <f t="shared" si="351"/>
        <v>1110.5133034033679</v>
      </c>
      <c r="M1126" s="4">
        <f t="shared" si="352"/>
        <v>1126.1002591638287</v>
      </c>
      <c r="N1126" s="4">
        <f t="shared" si="353"/>
        <v>1139.970472360344</v>
      </c>
      <c r="O1126" s="4">
        <f t="shared" si="354"/>
        <v>1151.69140450039</v>
      </c>
      <c r="P1126" s="4">
        <f t="shared" si="355"/>
        <v>1161.3736416524009</v>
      </c>
      <c r="Q1126" s="4">
        <f t="shared" si="356"/>
        <v>1169.1766707983879</v>
      </c>
      <c r="R1126" s="4">
        <f t="shared" si="357"/>
        <v>1175.3098073841361</v>
      </c>
      <c r="S1126" s="4">
        <f t="shared" si="358"/>
        <v>1179.9605389190283</v>
      </c>
      <c r="T1126" s="4">
        <f t="shared" si="359"/>
        <v>1183.2736596439918</v>
      </c>
      <c r="U1126" s="4">
        <f t="shared" si="360"/>
        <v>1185.3464347416391</v>
      </c>
      <c r="W1126" s="5" t="str">
        <f>VLOOKUP(C1126&amp;A1126,Driver_elast!$A$2:$D$1161,4,FALSE)</f>
        <v>GDP</v>
      </c>
      <c r="X1126" s="5">
        <v>1</v>
      </c>
      <c r="Y1126" s="2">
        <f>SUMIFS('Growth rates'!D$4:D$999,'Growth rates'!$B$4:$B$999,Demands!$A1126,'Growth rates'!$C$4:$C$999,$W1126)</f>
        <v>1</v>
      </c>
      <c r="Z1126" s="2">
        <f>SUMIFS('Growth rates'!E$4:E$999,'Growth rates'!$B$4:$B$999,Demands!$A1126,'Growth rates'!$C$4:$C$999,$W1126)</f>
        <v>1.0143832264379362</v>
      </c>
      <c r="AA1126" s="2">
        <f>SUMIFS('Growth rates'!F$4:F$999,'Growth rates'!$B$4:$B$999,Demands!$A1126,'Growth rates'!$C$4:$C$999,$W1126)</f>
        <v>1.1568812301985936</v>
      </c>
      <c r="AB1126" s="2">
        <f>SUMIFS('Growth rates'!G$4:G$999,'Growth rates'!$B$4:$B$999,Demands!$A1126,'Growth rates'!$C$4:$C$999,$W1126)</f>
        <v>1.2690982149756587</v>
      </c>
      <c r="AC1126" s="2">
        <f>SUMIFS('Growth rates'!H$4:H$999,'Growth rates'!$B$4:$B$999,Demands!$A1126,'Growth rates'!$C$4:$C$999,$W1126)</f>
        <v>1.3700486824820339</v>
      </c>
      <c r="AD1126" s="2">
        <f>SUMIFS('Growth rates'!I$4:I$999,'Growth rates'!$B$4:$B$999,Demands!$A1126,'Growth rates'!$C$4:$C$999,$W1126)</f>
        <v>1.4648842181181259</v>
      </c>
      <c r="AE1126" s="2">
        <f>SUMIFS('Growth rates'!J$4:J$999,'Growth rates'!$B$4:$B$999,Demands!$A1126,'Growth rates'!$C$4:$C$999,$W1126)</f>
        <v>1.5571542642248153</v>
      </c>
      <c r="AF1126" s="2">
        <f>SUMIFS('Growth rates'!K$4:K$999,'Growth rates'!$B$4:$B$999,Demands!$A1126,'Growth rates'!$C$4:$C$999,$W1126)</f>
        <v>1.6485536923988358</v>
      </c>
      <c r="AG1126" s="2">
        <f>SUMIFS('Growth rates'!L$4:L$999,'Growth rates'!$B$4:$B$999,Demands!$A1126,'Growth rates'!$C$4:$C$999,$W1126)</f>
        <v>1.741544960461582</v>
      </c>
      <c r="AH1126" s="2">
        <f>SUMIFS('Growth rates'!M$4:M$999,'Growth rates'!$B$4:$B$999,Demands!$A1126,'Growth rates'!$C$4:$C$999,$W1126)</f>
        <v>1.8372562656157434</v>
      </c>
      <c r="AI1126" s="2">
        <f>SUMIFS('Growth rates'!N$4:N$999,'Growth rates'!$B$4:$B$999,Demands!$A1126,'Growth rates'!$C$4:$C$999,$W1126)</f>
        <v>1.9357082142029209</v>
      </c>
      <c r="AJ1126" s="2">
        <f>SUMIFS('Growth rates'!O$4:O$999,'Growth rates'!$B$4:$B$999,Demands!$A1126,'Growth rates'!$C$4:$C$999,$W1126)</f>
        <v>2.0331195425392163</v>
      </c>
      <c r="AK1126" s="2">
        <f>SUMIFS('Growth rates'!P$4:P$999,'Growth rates'!$B$4:$B$999,Demands!$A1126,'Growth rates'!$C$4:$C$999,$W1126)</f>
        <v>2.1287278159853695</v>
      </c>
      <c r="AL1126" s="2">
        <f>SUMIFS('Growth rates'!Q$4:Q$999,'Growth rates'!$B$4:$B$999,Demands!$A1126,'Growth rates'!$C$4:$C$999,$W1126)</f>
        <v>2.2220642402699431</v>
      </c>
      <c r="AM1126" s="2">
        <f>SUMIFS('Growth rates'!R$4:R$999,'Growth rates'!$B$4:$B$999,Demands!$A1126,'Growth rates'!$C$4:$C$999,$W1126)</f>
        <v>2.3133451819797544</v>
      </c>
      <c r="AN1126" s="2">
        <f>SUMIFS('Growth rates'!S$4:S$999,'Growth rates'!$B$4:$B$999,Demands!$A1126,'Growth rates'!$C$4:$C$999,$W1126)</f>
        <v>2.4029518584344332</v>
      </c>
      <c r="AO1126" s="2">
        <f>SUMIFS('Growth rates'!T$4:T$999,'Growth rates'!$B$4:$B$999,Demands!$A1126,'Growth rates'!$C$4:$C$999,$W1126)</f>
        <v>2.4910130592689903</v>
      </c>
      <c r="AP1126" s="2">
        <f>SUMIFS('Growth rates'!U$4:U$999,'Growth rates'!$B$4:$B$999,Demands!$A1126,'Growth rates'!$C$4:$C$999,$W1126)</f>
        <v>2.5764417999639386</v>
      </c>
      <c r="AR1126">
        <f>VLOOKUP(C1126&amp;A1126,Driver_elast!$A$2:$E$1161,5,FALSE)</f>
        <v>0.25539299999999998</v>
      </c>
      <c r="AS1126">
        <f t="shared" si="361"/>
        <v>0.25539299999999998</v>
      </c>
      <c r="AT1126">
        <f t="shared" si="362"/>
        <v>5.1078599999999995E-2</v>
      </c>
      <c r="AV1126" s="2" cm="1">
        <f t="array" ref="AV1126">TREND($AR1126:$AS1126,$AR$3:$AS$3,AV$1)</f>
        <v>0.25539299999999998</v>
      </c>
      <c r="AW1126" s="2" cm="1">
        <f t="array" ref="AW1126">TREND($AR1126:$AS1126,$AR$3:$AS$3,AW$1)</f>
        <v>0.25539299999999998</v>
      </c>
      <c r="AX1126" s="2" cm="1">
        <f t="array" ref="AX1126">TREND($AR1126:$AS1126,$AR$3:$AS$3,AX$1)</f>
        <v>0.25539299999999998</v>
      </c>
      <c r="AY1126" s="2" cm="1">
        <f t="array" ref="AY1126">TREND($AR1126:$AS1126,$AR$3:$AS$3,AY$1)</f>
        <v>0.25539299999999998</v>
      </c>
      <c r="AZ1126" s="2" cm="1">
        <f t="array" ref="AZ1126">TREND($AR1126:$AS1126,$AR$3:$AS$3,AZ$1)</f>
        <v>0.25539299999999998</v>
      </c>
      <c r="BA1126" s="2" cm="1">
        <f t="array" ref="BA1126">TREND($AR1126:$AS1126,$AR$3:$AS$3,BA$1)</f>
        <v>0.25539299999999998</v>
      </c>
      <c r="BB1126" s="2" cm="1">
        <f t="array" ref="BB1126">TREND($AR1126:$AS1126,$AR$3:$AS$3,BB$1)</f>
        <v>0.25539299999999998</v>
      </c>
      <c r="BC1126" s="2" cm="1">
        <f t="array" ref="BC1126">TREND($AR1126:$AS1126,$AR$3:$AS$3,BC$1)</f>
        <v>0.25539299999999998</v>
      </c>
      <c r="BD1126" s="2" cm="1">
        <f t="array" ref="BD1126">TREND($AR1126:$AS1126,$AR$3:$AS$3,BD$1)</f>
        <v>0.25539299999999998</v>
      </c>
      <c r="BE1126" s="2" cm="1">
        <f t="array" ref="BE1126">TREND($AR1126:$AS1126,$AR$3:$AS$3,BE$1)</f>
        <v>0.25539299999999998</v>
      </c>
      <c r="BF1126" s="20" cm="1">
        <f t="array" ref="BF1126">TREND($AS1126:$AT1126,$AS$3:$AT$3,BF$1)</f>
        <v>0.22985369999999961</v>
      </c>
      <c r="BG1126" s="20" cm="1">
        <f t="array" ref="BG1126">TREND($AS1126:$AT1126,$AS$3:$AT$3,BG$1)</f>
        <v>0.20431439999999945</v>
      </c>
      <c r="BH1126" s="20" cm="1">
        <f t="array" ref="BH1126">TREND($AS1126:$AT1126,$AS$3:$AT$3,BH$1)</f>
        <v>0.1787750999999993</v>
      </c>
      <c r="BI1126" s="20" cm="1">
        <f t="array" ref="BI1126">TREND($AS1126:$AT1126,$AS$3:$AT$3,BI$1)</f>
        <v>0.15323579999999914</v>
      </c>
      <c r="BJ1126" s="20" cm="1">
        <f t="array" ref="BJ1126">TREND($AS1126:$AT1126,$AS$3:$AT$3,BJ$1)</f>
        <v>0.12769649999999899</v>
      </c>
      <c r="BK1126" s="20" cm="1">
        <f t="array" ref="BK1126">TREND($AS1126:$AT1126,$AS$3:$AT$3,BK$1)</f>
        <v>0.10215720000000061</v>
      </c>
      <c r="BL1126" s="20" cm="1">
        <f t="array" ref="BL1126">TREND($AS1126:$AT1126,$AS$3:$AT$3,BL$1)</f>
        <v>7.6617900000000461E-2</v>
      </c>
      <c r="BM1126" s="20" cm="1">
        <f t="array" ref="BM1126">TREND($AS1126:$AT1126,$AS$3:$AT$3,BM$1)</f>
        <v>5.1078600000000307E-2</v>
      </c>
    </row>
    <row r="1127" spans="1:65" x14ac:dyDescent="0.35">
      <c r="A1127" t="str">
        <f>IF(BYDem!B1125="","\I:",BYDem!B1125)</f>
        <v>USA</v>
      </c>
      <c r="B1127" t="str">
        <f>BYDem!E1125</f>
        <v>CLA</v>
      </c>
      <c r="C1127" t="str">
        <f t="shared" si="363"/>
        <v>CLA</v>
      </c>
      <c r="D1127" s="4">
        <f>SUMIFS(BYDem!$M$2:$M$2000,BYDem!$B$2:$B$2000,Demands!$A1127,BYDem!$E$2:$E$2000,Demands!$B1127)</f>
        <v>3375.34520975854</v>
      </c>
      <c r="E1127" s="4">
        <f t="shared" si="344"/>
        <v>3382.6327546978991</v>
      </c>
      <c r="F1127" s="4">
        <f t="shared" si="345"/>
        <v>3449.1940985230203</v>
      </c>
      <c r="G1127" s="4">
        <f t="shared" si="346"/>
        <v>3494.7008071091054</v>
      </c>
      <c r="H1127" s="4">
        <f t="shared" si="347"/>
        <v>3531.6881584424095</v>
      </c>
      <c r="I1127" s="4">
        <f t="shared" si="348"/>
        <v>3563.5993372699545</v>
      </c>
      <c r="J1127" s="4">
        <f t="shared" si="349"/>
        <v>3592.4521287815596</v>
      </c>
      <c r="K1127" s="4">
        <f t="shared" si="350"/>
        <v>3619.202262902485</v>
      </c>
      <c r="L1127" s="4">
        <f t="shared" si="351"/>
        <v>3644.8762021108423</v>
      </c>
      <c r="M1127" s="4">
        <f t="shared" si="352"/>
        <v>3669.9020737258988</v>
      </c>
      <c r="N1127" s="4">
        <f t="shared" si="353"/>
        <v>3691.8658303703805</v>
      </c>
      <c r="O1127" s="4">
        <f t="shared" si="354"/>
        <v>3710.0356083149882</v>
      </c>
      <c r="P1127" s="4">
        <f t="shared" si="355"/>
        <v>3724.7056151745751</v>
      </c>
      <c r="Q1127" s="4">
        <f t="shared" si="356"/>
        <v>3736.2442004127561</v>
      </c>
      <c r="R1127" s="4">
        <f t="shared" si="357"/>
        <v>3745.0964910090611</v>
      </c>
      <c r="S1127" s="4">
        <f t="shared" si="358"/>
        <v>3751.6529991859093</v>
      </c>
      <c r="T1127" s="4">
        <f t="shared" si="359"/>
        <v>3756.214521635754</v>
      </c>
      <c r="U1127" s="4">
        <f t="shared" si="360"/>
        <v>3758.986239688491</v>
      </c>
      <c r="W1127" s="5" t="str">
        <f>VLOOKUP(C1127&amp;A1127,Driver_elast!$A$2:$D$1161,4,FALSE)</f>
        <v>GDPSER</v>
      </c>
      <c r="X1127" s="5">
        <v>1</v>
      </c>
      <c r="Y1127" s="2">
        <f>SUMIFS('Growth rates'!D$4:D$999,'Growth rates'!$B$4:$B$999,Demands!$A1127,'Growth rates'!$C$4:$C$999,$W1127)</f>
        <v>1</v>
      </c>
      <c r="Z1127" s="2">
        <f>SUMIFS('Growth rates'!E$4:E$999,'Growth rates'!$B$4:$B$999,Demands!$A1127,'Growth rates'!$C$4:$C$999,$W1127)</f>
        <v>1.0143832264379347</v>
      </c>
      <c r="AA1127" s="2">
        <f>SUMIFS('Growth rates'!F$4:F$999,'Growth rates'!$B$4:$B$999,Demands!$A1127,'Growth rates'!$C$4:$C$999,$W1127)</f>
        <v>1.147355948434261</v>
      </c>
      <c r="AB1127" s="2">
        <f>SUMIFS('Growth rates'!G$4:G$999,'Growth rates'!$B$4:$B$999,Demands!$A1127,'Growth rates'!$C$4:$C$999,$W1127)</f>
        <v>1.2481997549285901</v>
      </c>
      <c r="AC1127" s="2">
        <f>SUMIFS('Growth rates'!H$4:H$999,'Growth rates'!$B$4:$B$999,Demands!$A1127,'Growth rates'!$C$4:$C$999,$W1127)</f>
        <v>1.3362074391698242</v>
      </c>
      <c r="AD1127" s="2">
        <f>SUMIFS('Growth rates'!I$4:I$999,'Growth rates'!$B$4:$B$999,Demands!$A1127,'Growth rates'!$C$4:$C$999,$W1127)</f>
        <v>1.4166392139968205</v>
      </c>
      <c r="AE1127" s="2">
        <f>SUMIFS('Growth rates'!J$4:J$999,'Growth rates'!$B$4:$B$999,Demands!$A1127,'Growth rates'!$C$4:$C$999,$W1127)</f>
        <v>1.4930494420092901</v>
      </c>
      <c r="AF1127" s="2">
        <f>SUMIFS('Growth rates'!K$4:K$999,'Growth rates'!$B$4:$B$999,Demands!$A1127,'Growth rates'!$C$4:$C$999,$W1127)</f>
        <v>1.5671126351122577</v>
      </c>
      <c r="AG1127" s="2">
        <f>SUMIFS('Growth rates'!L$4:L$999,'Growth rates'!$B$4:$B$999,Demands!$A1127,'Growth rates'!$C$4:$C$999,$W1127)</f>
        <v>1.64117083203389</v>
      </c>
      <c r="AH1127" s="2">
        <f>SUMIFS('Growth rates'!M$4:M$999,'Growth rates'!$B$4:$B$999,Demands!$A1127,'Growth rates'!$C$4:$C$999,$W1127)</f>
        <v>1.7162385974475443</v>
      </c>
      <c r="AI1127" s="2">
        <f>SUMIFS('Growth rates'!N$4:N$999,'Growth rates'!$B$4:$B$999,Demands!$A1127,'Growth rates'!$C$4:$C$999,$W1127)</f>
        <v>1.7922678237353169</v>
      </c>
      <c r="AJ1127" s="2">
        <f>SUMIFS('Growth rates'!O$4:O$999,'Growth rates'!$B$4:$B$999,Demands!$A1127,'Growth rates'!$C$4:$C$999,$W1127)</f>
        <v>1.8657208848573865</v>
      </c>
      <c r="AK1127" s="2">
        <f>SUMIFS('Growth rates'!P$4:P$999,'Growth rates'!$B$4:$B$999,Demands!$A1127,'Growth rates'!$C$4:$C$999,$W1127)</f>
        <v>1.9359301035729648</v>
      </c>
      <c r="AL1127" s="2">
        <f>SUMIFS('Growth rates'!Q$4:Q$999,'Growth rates'!$B$4:$B$999,Demands!$A1127,'Growth rates'!$C$4:$C$999,$W1127)</f>
        <v>2.0025175407348477</v>
      </c>
      <c r="AM1127" s="2">
        <f>SUMIFS('Growth rates'!R$4:R$999,'Growth rates'!$B$4:$B$999,Demands!$A1127,'Growth rates'!$C$4:$C$999,$W1127)</f>
        <v>2.0657325201808097</v>
      </c>
      <c r="AN1127" s="2">
        <f>SUMIFS('Growth rates'!S$4:S$999,'Growth rates'!$B$4:$B$999,Demands!$A1127,'Growth rates'!$C$4:$C$999,$W1127)</f>
        <v>2.1259630882104044</v>
      </c>
      <c r="AO1127" s="2">
        <f>SUMIFS('Growth rates'!T$4:T$999,'Growth rates'!$B$4:$B$999,Demands!$A1127,'Growth rates'!$C$4:$C$999,$W1127)</f>
        <v>2.1833634840732716</v>
      </c>
      <c r="AP1127" s="2">
        <f>SUMIFS('Growth rates'!U$4:U$999,'Growth rates'!$B$4:$B$999,Demands!$A1127,'Growth rates'!$C$4:$C$999,$W1127)</f>
        <v>2.2370280941701974</v>
      </c>
      <c r="AR1127">
        <f>VLOOKUP(C1127&amp;A1127,Driver_elast!$A$2:$E$1161,5,FALSE)</f>
        <v>0.15010899999999999</v>
      </c>
      <c r="AS1127">
        <f t="shared" si="361"/>
        <v>0.15010899999999999</v>
      </c>
      <c r="AT1127">
        <f t="shared" si="362"/>
        <v>3.0021799999999998E-2</v>
      </c>
      <c r="AV1127" s="2" cm="1">
        <f t="array" ref="AV1127">TREND($AR1127:$AS1127,$AR$3:$AS$3,AV$1)</f>
        <v>0.15010899999999999</v>
      </c>
      <c r="AW1127" s="2" cm="1">
        <f t="array" ref="AW1127">TREND($AR1127:$AS1127,$AR$3:$AS$3,AW$1)</f>
        <v>0.15010899999999999</v>
      </c>
      <c r="AX1127" s="2" cm="1">
        <f t="array" ref="AX1127">TREND($AR1127:$AS1127,$AR$3:$AS$3,AX$1)</f>
        <v>0.15010899999999999</v>
      </c>
      <c r="AY1127" s="2" cm="1">
        <f t="array" ref="AY1127">TREND($AR1127:$AS1127,$AR$3:$AS$3,AY$1)</f>
        <v>0.15010899999999999</v>
      </c>
      <c r="AZ1127" s="2" cm="1">
        <f t="array" ref="AZ1127">TREND($AR1127:$AS1127,$AR$3:$AS$3,AZ$1)</f>
        <v>0.15010899999999999</v>
      </c>
      <c r="BA1127" s="2" cm="1">
        <f t="array" ref="BA1127">TREND($AR1127:$AS1127,$AR$3:$AS$3,BA$1)</f>
        <v>0.15010899999999999</v>
      </c>
      <c r="BB1127" s="2" cm="1">
        <f t="array" ref="BB1127">TREND($AR1127:$AS1127,$AR$3:$AS$3,BB$1)</f>
        <v>0.15010899999999999</v>
      </c>
      <c r="BC1127" s="2" cm="1">
        <f t="array" ref="BC1127">TREND($AR1127:$AS1127,$AR$3:$AS$3,BC$1)</f>
        <v>0.15010899999999999</v>
      </c>
      <c r="BD1127" s="2" cm="1">
        <f t="array" ref="BD1127">TREND($AR1127:$AS1127,$AR$3:$AS$3,BD$1)</f>
        <v>0.15010899999999999</v>
      </c>
      <c r="BE1127" s="2" cm="1">
        <f t="array" ref="BE1127">TREND($AR1127:$AS1127,$AR$3:$AS$3,BE$1)</f>
        <v>0.15010899999999999</v>
      </c>
      <c r="BF1127" s="20" cm="1">
        <f t="array" ref="BF1127">TREND($AS1127:$AT1127,$AS$3:$AT$3,BF$1)</f>
        <v>0.13509810000000044</v>
      </c>
      <c r="BG1127" s="20" cm="1">
        <f t="array" ref="BG1127">TREND($AS1127:$AT1127,$AS$3:$AT$3,BG$1)</f>
        <v>0.12008720000000039</v>
      </c>
      <c r="BH1127" s="20" cm="1">
        <f t="array" ref="BH1127">TREND($AS1127:$AT1127,$AS$3:$AT$3,BH$1)</f>
        <v>0.10507630000000034</v>
      </c>
      <c r="BI1127" s="20" cm="1">
        <f t="array" ref="BI1127">TREND($AS1127:$AT1127,$AS$3:$AT$3,BI$1)</f>
        <v>9.0065400000000295E-2</v>
      </c>
      <c r="BJ1127" s="20" cm="1">
        <f t="array" ref="BJ1127">TREND($AS1127:$AT1127,$AS$3:$AT$3,BJ$1)</f>
        <v>7.5054500000000246E-2</v>
      </c>
      <c r="BK1127" s="20" cm="1">
        <f t="array" ref="BK1127">TREND($AS1127:$AT1127,$AS$3:$AT$3,BK$1)</f>
        <v>6.0043600000000197E-2</v>
      </c>
      <c r="BL1127" s="20" cm="1">
        <f t="array" ref="BL1127">TREND($AS1127:$AT1127,$AS$3:$AT$3,BL$1)</f>
        <v>4.5032700000000148E-2</v>
      </c>
      <c r="BM1127" s="20" cm="1">
        <f t="array" ref="BM1127">TREND($AS1127:$AT1127,$AS$3:$AT$3,BM$1)</f>
        <v>3.0021800000000098E-2</v>
      </c>
    </row>
    <row r="1128" spans="1:65" x14ac:dyDescent="0.35">
      <c r="A1128" t="str">
        <f>IF(BYDem!B1126="","\I:",BYDem!B1126)</f>
        <v>USA</v>
      </c>
      <c r="B1128" t="str">
        <f>BYDem!E1126</f>
        <v>COE</v>
      </c>
      <c r="C1128" t="str">
        <f t="shared" si="363"/>
        <v>COE</v>
      </c>
      <c r="D1128" s="4">
        <f>SUMIFS(BYDem!$M$2:$M$2000,BYDem!$B$2:$B$2000,Demands!$A1128,BYDem!$E$2:$E$2000,Demands!$B1128)</f>
        <v>1148.37188662325</v>
      </c>
      <c r="E1128" s="4">
        <f t="shared" si="344"/>
        <v>1167.3081007883525</v>
      </c>
      <c r="F1128" s="4">
        <f t="shared" si="345"/>
        <v>1339.9354896464431</v>
      </c>
      <c r="G1128" s="4">
        <f t="shared" si="346"/>
        <v>1470.6409405318086</v>
      </c>
      <c r="H1128" s="4">
        <f t="shared" si="347"/>
        <v>1583.8233096907868</v>
      </c>
      <c r="I1128" s="4">
        <f t="shared" si="348"/>
        <v>1686.1410249034034</v>
      </c>
      <c r="J1128" s="4">
        <f t="shared" si="349"/>
        <v>1782.082149335859</v>
      </c>
      <c r="K1128" s="4">
        <f t="shared" si="350"/>
        <v>1873.7194259840542</v>
      </c>
      <c r="L1128" s="4">
        <f t="shared" si="351"/>
        <v>1963.8881187922877</v>
      </c>
      <c r="M1128" s="4">
        <f t="shared" si="352"/>
        <v>2053.7170931577775</v>
      </c>
      <c r="N1128" s="4">
        <f t="shared" si="353"/>
        <v>2135.5986390308767</v>
      </c>
      <c r="O1128" s="4">
        <f t="shared" si="354"/>
        <v>2205.617753490239</v>
      </c>
      <c r="P1128" s="4">
        <f t="shared" si="355"/>
        <v>2263.7177031452043</v>
      </c>
      <c r="Q1128" s="4">
        <f t="shared" si="356"/>
        <v>2310.434832043265</v>
      </c>
      <c r="R1128" s="4">
        <f t="shared" si="357"/>
        <v>2346.9024502907569</v>
      </c>
      <c r="S1128" s="4">
        <f t="shared" si="358"/>
        <v>2374.2739064323659</v>
      </c>
      <c r="T1128" s="4">
        <f t="shared" si="359"/>
        <v>2393.5053215315083</v>
      </c>
      <c r="U1128" s="4">
        <f t="shared" si="360"/>
        <v>2405.2712533868198</v>
      </c>
      <c r="W1128" s="5" t="str">
        <f>VLOOKUP(C1128&amp;A1128,Driver_elast!$A$2:$D$1161,4,FALSE)</f>
        <v>GDPSER</v>
      </c>
      <c r="X1128" s="5">
        <v>1</v>
      </c>
      <c r="Y1128" s="2">
        <f>SUMIFS('Growth rates'!D$4:D$999,'Growth rates'!$B$4:$B$999,Demands!$A1128,'Growth rates'!$C$4:$C$999,$W1128)</f>
        <v>1</v>
      </c>
      <c r="Z1128" s="2">
        <f>SUMIFS('Growth rates'!E$4:E$999,'Growth rates'!$B$4:$B$999,Demands!$A1128,'Growth rates'!$C$4:$C$999,$W1128)</f>
        <v>1.0143832264379347</v>
      </c>
      <c r="AA1128" s="2">
        <f>SUMIFS('Growth rates'!F$4:F$999,'Growth rates'!$B$4:$B$999,Demands!$A1128,'Growth rates'!$C$4:$C$999,$W1128)</f>
        <v>1.147355948434261</v>
      </c>
      <c r="AB1128" s="2">
        <f>SUMIFS('Growth rates'!G$4:G$999,'Growth rates'!$B$4:$B$999,Demands!$A1128,'Growth rates'!$C$4:$C$999,$W1128)</f>
        <v>1.2481997549285901</v>
      </c>
      <c r="AC1128" s="2">
        <f>SUMIFS('Growth rates'!H$4:H$999,'Growth rates'!$B$4:$B$999,Demands!$A1128,'Growth rates'!$C$4:$C$999,$W1128)</f>
        <v>1.3362074391698242</v>
      </c>
      <c r="AD1128" s="2">
        <f>SUMIFS('Growth rates'!I$4:I$999,'Growth rates'!$B$4:$B$999,Demands!$A1128,'Growth rates'!$C$4:$C$999,$W1128)</f>
        <v>1.4166392139968205</v>
      </c>
      <c r="AE1128" s="2">
        <f>SUMIFS('Growth rates'!J$4:J$999,'Growth rates'!$B$4:$B$999,Demands!$A1128,'Growth rates'!$C$4:$C$999,$W1128)</f>
        <v>1.4930494420092901</v>
      </c>
      <c r="AF1128" s="2">
        <f>SUMIFS('Growth rates'!K$4:K$999,'Growth rates'!$B$4:$B$999,Demands!$A1128,'Growth rates'!$C$4:$C$999,$W1128)</f>
        <v>1.5671126351122577</v>
      </c>
      <c r="AG1128" s="2">
        <f>SUMIFS('Growth rates'!L$4:L$999,'Growth rates'!$B$4:$B$999,Demands!$A1128,'Growth rates'!$C$4:$C$999,$W1128)</f>
        <v>1.64117083203389</v>
      </c>
      <c r="AH1128" s="2">
        <f>SUMIFS('Growth rates'!M$4:M$999,'Growth rates'!$B$4:$B$999,Demands!$A1128,'Growth rates'!$C$4:$C$999,$W1128)</f>
        <v>1.7162385974475443</v>
      </c>
      <c r="AI1128" s="2">
        <f>SUMIFS('Growth rates'!N$4:N$999,'Growth rates'!$B$4:$B$999,Demands!$A1128,'Growth rates'!$C$4:$C$999,$W1128)</f>
        <v>1.7922678237353169</v>
      </c>
      <c r="AJ1128" s="2">
        <f>SUMIFS('Growth rates'!O$4:O$999,'Growth rates'!$B$4:$B$999,Demands!$A1128,'Growth rates'!$C$4:$C$999,$W1128)</f>
        <v>1.8657208848573865</v>
      </c>
      <c r="AK1128" s="2">
        <f>SUMIFS('Growth rates'!P$4:P$999,'Growth rates'!$B$4:$B$999,Demands!$A1128,'Growth rates'!$C$4:$C$999,$W1128)</f>
        <v>1.9359301035729648</v>
      </c>
      <c r="AL1128" s="2">
        <f>SUMIFS('Growth rates'!Q$4:Q$999,'Growth rates'!$B$4:$B$999,Demands!$A1128,'Growth rates'!$C$4:$C$999,$W1128)</f>
        <v>2.0025175407348477</v>
      </c>
      <c r="AM1128" s="2">
        <f>SUMIFS('Growth rates'!R$4:R$999,'Growth rates'!$B$4:$B$999,Demands!$A1128,'Growth rates'!$C$4:$C$999,$W1128)</f>
        <v>2.0657325201808097</v>
      </c>
      <c r="AN1128" s="2">
        <f>SUMIFS('Growth rates'!S$4:S$999,'Growth rates'!$B$4:$B$999,Demands!$A1128,'Growth rates'!$C$4:$C$999,$W1128)</f>
        <v>2.1259630882104044</v>
      </c>
      <c r="AO1128" s="2">
        <f>SUMIFS('Growth rates'!T$4:T$999,'Growth rates'!$B$4:$B$999,Demands!$A1128,'Growth rates'!$C$4:$C$999,$W1128)</f>
        <v>2.1833634840732716</v>
      </c>
      <c r="AP1128" s="2">
        <f>SUMIFS('Growth rates'!U$4:U$999,'Growth rates'!$B$4:$B$999,Demands!$A1128,'Growth rates'!$C$4:$C$999,$W1128)</f>
        <v>2.2370280941701974</v>
      </c>
      <c r="AR1128">
        <f>VLOOKUP(C1128&amp;A1128,Driver_elast!$A$2:$E$1161,5,FALSE)</f>
        <v>1.150109</v>
      </c>
      <c r="AS1128">
        <f t="shared" si="361"/>
        <v>1</v>
      </c>
      <c r="AT1128">
        <f t="shared" si="362"/>
        <v>0.2</v>
      </c>
      <c r="AV1128" s="2" cm="1">
        <f t="array" ref="AV1128">TREND($AR1128:$AS1128,$AR$3:$AS$3,AV$1)</f>
        <v>1.1501089999999996</v>
      </c>
      <c r="AW1128" s="2" cm="1">
        <f t="array" ref="AW1128">TREND($AR1128:$AS1128,$AR$3:$AS$3,AW$1)</f>
        <v>1.146447804878048</v>
      </c>
      <c r="AX1128" s="2" cm="1">
        <f t="array" ref="AX1128">TREND($AR1128:$AS1128,$AR$3:$AS$3,AX$1)</f>
        <v>1.1281418292682925</v>
      </c>
      <c r="AY1128" s="2" cm="1">
        <f t="array" ref="AY1128">TREND($AR1128:$AS1128,$AR$3:$AS$3,AY$1)</f>
        <v>1.1098358536585362</v>
      </c>
      <c r="AZ1128" s="2" cm="1">
        <f t="array" ref="AZ1128">TREND($AR1128:$AS1128,$AR$3:$AS$3,AZ$1)</f>
        <v>1.0915298780487799</v>
      </c>
      <c r="BA1128" s="2" cm="1">
        <f t="array" ref="BA1128">TREND($AR1128:$AS1128,$AR$3:$AS$3,BA$1)</f>
        <v>1.0732239024390235</v>
      </c>
      <c r="BB1128" s="2" cm="1">
        <f t="array" ref="BB1128">TREND($AR1128:$AS1128,$AR$3:$AS$3,BB$1)</f>
        <v>1.0549179268292681</v>
      </c>
      <c r="BC1128" s="2" cm="1">
        <f t="array" ref="BC1128">TREND($AR1128:$AS1128,$AR$3:$AS$3,BC$1)</f>
        <v>1.0366119512195118</v>
      </c>
      <c r="BD1128" s="2" cm="1">
        <f t="array" ref="BD1128">TREND($AR1128:$AS1128,$AR$3:$AS$3,BD$1)</f>
        <v>1.0183059756097554</v>
      </c>
      <c r="BE1128" s="2" cm="1">
        <f t="array" ref="BE1128">TREND($AR1128:$AS1128,$AR$3:$AS$3,BE$1)</f>
        <v>0.99999999999999911</v>
      </c>
      <c r="BF1128" s="20" cm="1">
        <f t="array" ref="BF1128">TREND($AS1128:$AT1128,$AS$3:$AT$3,BF$1)</f>
        <v>0.90000000000000568</v>
      </c>
      <c r="BG1128" s="20" cm="1">
        <f t="array" ref="BG1128">TREND($AS1128:$AT1128,$AS$3:$AT$3,BG$1)</f>
        <v>0.80000000000000426</v>
      </c>
      <c r="BH1128" s="20" cm="1">
        <f t="array" ref="BH1128">TREND($AS1128:$AT1128,$AS$3:$AT$3,BH$1)</f>
        <v>0.70000000000000284</v>
      </c>
      <c r="BI1128" s="20" cm="1">
        <f t="array" ref="BI1128">TREND($AS1128:$AT1128,$AS$3:$AT$3,BI$1)</f>
        <v>0.60000000000000142</v>
      </c>
      <c r="BJ1128" s="20" cm="1">
        <f t="array" ref="BJ1128">TREND($AS1128:$AT1128,$AS$3:$AT$3,BJ$1)</f>
        <v>0.5</v>
      </c>
      <c r="BK1128" s="20" cm="1">
        <f t="array" ref="BK1128">TREND($AS1128:$AT1128,$AS$3:$AT$3,BK$1)</f>
        <v>0.40000000000000568</v>
      </c>
      <c r="BL1128" s="20" cm="1">
        <f t="array" ref="BL1128">TREND($AS1128:$AT1128,$AS$3:$AT$3,BL$1)</f>
        <v>0.30000000000000426</v>
      </c>
      <c r="BM1128" s="20" cm="1">
        <f t="array" ref="BM1128">TREND($AS1128:$AT1128,$AS$3:$AT$3,BM$1)</f>
        <v>0.20000000000000284</v>
      </c>
    </row>
    <row r="1129" spans="1:65" x14ac:dyDescent="0.35">
      <c r="A1129" t="str">
        <f>IF(BYDem!B1127="","\I:",BYDem!B1127)</f>
        <v>USA</v>
      </c>
      <c r="B1129" t="str">
        <f>BYDem!E1127</f>
        <v>COT</v>
      </c>
      <c r="C1129" t="str">
        <f t="shared" si="363"/>
        <v>COT</v>
      </c>
      <c r="D1129" s="4">
        <f>SUMIFS(BYDem!$M$2:$M$2000,BYDem!$B$2:$B$2000,Demands!$A1129,BYDem!$E$2:$E$2000,Demands!$B1129)</f>
        <v>26.8862701952965</v>
      </c>
      <c r="E1129" s="4">
        <f t="shared" si="344"/>
        <v>26.985033557476303</v>
      </c>
      <c r="F1129" s="4">
        <f t="shared" si="345"/>
        <v>27.953174692878829</v>
      </c>
      <c r="G1129" s="4">
        <f t="shared" si="346"/>
        <v>28.645659020027505</v>
      </c>
      <c r="H1129" s="4">
        <f t="shared" si="347"/>
        <v>29.227602636904322</v>
      </c>
      <c r="I1129" s="4">
        <f t="shared" si="348"/>
        <v>29.744301238274616</v>
      </c>
      <c r="J1129" s="4">
        <f t="shared" si="349"/>
        <v>30.222788298817083</v>
      </c>
      <c r="K1129" s="4">
        <f t="shared" si="350"/>
        <v>30.675847920424538</v>
      </c>
      <c r="L1129" s="4">
        <f t="shared" si="351"/>
        <v>31.117768919962561</v>
      </c>
      <c r="M1129" s="4">
        <f t="shared" si="352"/>
        <v>31.554532069069587</v>
      </c>
      <c r="N1129" s="4">
        <f t="shared" si="353"/>
        <v>31.94319025785223</v>
      </c>
      <c r="O1129" s="4">
        <f t="shared" si="354"/>
        <v>32.271623295748071</v>
      </c>
      <c r="P1129" s="4">
        <f t="shared" si="355"/>
        <v>32.542929922513544</v>
      </c>
      <c r="Q1129" s="4">
        <f t="shared" si="356"/>
        <v>32.761579133735424</v>
      </c>
      <c r="R1129" s="4">
        <f t="shared" si="357"/>
        <v>32.933436171778091</v>
      </c>
      <c r="S1129" s="4">
        <f t="shared" si="358"/>
        <v>33.063754636913117</v>
      </c>
      <c r="T1129" s="4">
        <f t="shared" si="359"/>
        <v>33.156591818428538</v>
      </c>
      <c r="U1129" s="4">
        <f t="shared" si="360"/>
        <v>33.214673190631792</v>
      </c>
      <c r="W1129" s="5" t="str">
        <f>VLOOKUP(C1129&amp;A1129,Driver_elast!$A$2:$D$1161,4,FALSE)</f>
        <v>GDP</v>
      </c>
      <c r="X1129" s="5">
        <v>1</v>
      </c>
      <c r="Y1129" s="2">
        <f>SUMIFS('Growth rates'!D$4:D$999,'Growth rates'!$B$4:$B$999,Demands!$A1129,'Growth rates'!$C$4:$C$999,$W1129)</f>
        <v>1</v>
      </c>
      <c r="Z1129" s="2">
        <f>SUMIFS('Growth rates'!E$4:E$999,'Growth rates'!$B$4:$B$999,Demands!$A1129,'Growth rates'!$C$4:$C$999,$W1129)</f>
        <v>1.0143832264379362</v>
      </c>
      <c r="AA1129" s="2">
        <f>SUMIFS('Growth rates'!F$4:F$999,'Growth rates'!$B$4:$B$999,Demands!$A1129,'Growth rates'!$C$4:$C$999,$W1129)</f>
        <v>1.1568812301985936</v>
      </c>
      <c r="AB1129" s="2">
        <f>SUMIFS('Growth rates'!G$4:G$999,'Growth rates'!$B$4:$B$999,Demands!$A1129,'Growth rates'!$C$4:$C$999,$W1129)</f>
        <v>1.2690982149756587</v>
      </c>
      <c r="AC1129" s="2">
        <f>SUMIFS('Growth rates'!H$4:H$999,'Growth rates'!$B$4:$B$999,Demands!$A1129,'Growth rates'!$C$4:$C$999,$W1129)</f>
        <v>1.3700486824820339</v>
      </c>
      <c r="AD1129" s="2">
        <f>SUMIFS('Growth rates'!I$4:I$999,'Growth rates'!$B$4:$B$999,Demands!$A1129,'Growth rates'!$C$4:$C$999,$W1129)</f>
        <v>1.4648842181181259</v>
      </c>
      <c r="AE1129" s="2">
        <f>SUMIFS('Growth rates'!J$4:J$999,'Growth rates'!$B$4:$B$999,Demands!$A1129,'Growth rates'!$C$4:$C$999,$W1129)</f>
        <v>1.5571542642248153</v>
      </c>
      <c r="AF1129" s="2">
        <f>SUMIFS('Growth rates'!K$4:K$999,'Growth rates'!$B$4:$B$999,Demands!$A1129,'Growth rates'!$C$4:$C$999,$W1129)</f>
        <v>1.6485536923988358</v>
      </c>
      <c r="AG1129" s="2">
        <f>SUMIFS('Growth rates'!L$4:L$999,'Growth rates'!$B$4:$B$999,Demands!$A1129,'Growth rates'!$C$4:$C$999,$W1129)</f>
        <v>1.741544960461582</v>
      </c>
      <c r="AH1129" s="2">
        <f>SUMIFS('Growth rates'!M$4:M$999,'Growth rates'!$B$4:$B$999,Demands!$A1129,'Growth rates'!$C$4:$C$999,$W1129)</f>
        <v>1.8372562656157434</v>
      </c>
      <c r="AI1129" s="2">
        <f>SUMIFS('Growth rates'!N$4:N$999,'Growth rates'!$B$4:$B$999,Demands!$A1129,'Growth rates'!$C$4:$C$999,$W1129)</f>
        <v>1.9357082142029209</v>
      </c>
      <c r="AJ1129" s="2">
        <f>SUMIFS('Growth rates'!O$4:O$999,'Growth rates'!$B$4:$B$999,Demands!$A1129,'Growth rates'!$C$4:$C$999,$W1129)</f>
        <v>2.0331195425392163</v>
      </c>
      <c r="AK1129" s="2">
        <f>SUMIFS('Growth rates'!P$4:P$999,'Growth rates'!$B$4:$B$999,Demands!$A1129,'Growth rates'!$C$4:$C$999,$W1129)</f>
        <v>2.1287278159853695</v>
      </c>
      <c r="AL1129" s="2">
        <f>SUMIFS('Growth rates'!Q$4:Q$999,'Growth rates'!$B$4:$B$999,Demands!$A1129,'Growth rates'!$C$4:$C$999,$W1129)</f>
        <v>2.2220642402699431</v>
      </c>
      <c r="AM1129" s="2">
        <f>SUMIFS('Growth rates'!R$4:R$999,'Growth rates'!$B$4:$B$999,Demands!$A1129,'Growth rates'!$C$4:$C$999,$W1129)</f>
        <v>2.3133451819797544</v>
      </c>
      <c r="AN1129" s="2">
        <f>SUMIFS('Growth rates'!S$4:S$999,'Growth rates'!$B$4:$B$999,Demands!$A1129,'Growth rates'!$C$4:$C$999,$W1129)</f>
        <v>2.4029518584344332</v>
      </c>
      <c r="AO1129" s="2">
        <f>SUMIFS('Growth rates'!T$4:T$999,'Growth rates'!$B$4:$B$999,Demands!$A1129,'Growth rates'!$C$4:$C$999,$W1129)</f>
        <v>2.4910130592689903</v>
      </c>
      <c r="AP1129" s="2">
        <f>SUMIFS('Growth rates'!U$4:U$999,'Growth rates'!$B$4:$B$999,Demands!$A1129,'Growth rates'!$C$4:$C$999,$W1129)</f>
        <v>2.5764417999639386</v>
      </c>
      <c r="AR1129">
        <f>VLOOKUP(C1129&amp;A1129,Driver_elast!$A$2:$E$1161,5,FALSE)</f>
        <v>0.25539299999999998</v>
      </c>
      <c r="AS1129">
        <f t="shared" si="361"/>
        <v>0.25539299999999998</v>
      </c>
      <c r="AT1129">
        <f t="shared" si="362"/>
        <v>5.1078599999999995E-2</v>
      </c>
      <c r="AV1129" s="2" cm="1">
        <f t="array" ref="AV1129">TREND($AR1129:$AS1129,$AR$3:$AS$3,AV$1)</f>
        <v>0.25539299999999998</v>
      </c>
      <c r="AW1129" s="2" cm="1">
        <f t="array" ref="AW1129">TREND($AR1129:$AS1129,$AR$3:$AS$3,AW$1)</f>
        <v>0.25539299999999998</v>
      </c>
      <c r="AX1129" s="2" cm="1">
        <f t="array" ref="AX1129">TREND($AR1129:$AS1129,$AR$3:$AS$3,AX$1)</f>
        <v>0.25539299999999998</v>
      </c>
      <c r="AY1129" s="2" cm="1">
        <f t="array" ref="AY1129">TREND($AR1129:$AS1129,$AR$3:$AS$3,AY$1)</f>
        <v>0.25539299999999998</v>
      </c>
      <c r="AZ1129" s="2" cm="1">
        <f t="array" ref="AZ1129">TREND($AR1129:$AS1129,$AR$3:$AS$3,AZ$1)</f>
        <v>0.25539299999999998</v>
      </c>
      <c r="BA1129" s="2" cm="1">
        <f t="array" ref="BA1129">TREND($AR1129:$AS1129,$AR$3:$AS$3,BA$1)</f>
        <v>0.25539299999999998</v>
      </c>
      <c r="BB1129" s="2" cm="1">
        <f t="array" ref="BB1129">TREND($AR1129:$AS1129,$AR$3:$AS$3,BB$1)</f>
        <v>0.25539299999999998</v>
      </c>
      <c r="BC1129" s="2" cm="1">
        <f t="array" ref="BC1129">TREND($AR1129:$AS1129,$AR$3:$AS$3,BC$1)</f>
        <v>0.25539299999999998</v>
      </c>
      <c r="BD1129" s="2" cm="1">
        <f t="array" ref="BD1129">TREND($AR1129:$AS1129,$AR$3:$AS$3,BD$1)</f>
        <v>0.25539299999999998</v>
      </c>
      <c r="BE1129" s="2" cm="1">
        <f t="array" ref="BE1129">TREND($AR1129:$AS1129,$AR$3:$AS$3,BE$1)</f>
        <v>0.25539299999999998</v>
      </c>
      <c r="BF1129" s="20" cm="1">
        <f t="array" ref="BF1129">TREND($AS1129:$AT1129,$AS$3:$AT$3,BF$1)</f>
        <v>0.22985369999999961</v>
      </c>
      <c r="BG1129" s="20" cm="1">
        <f t="array" ref="BG1129">TREND($AS1129:$AT1129,$AS$3:$AT$3,BG$1)</f>
        <v>0.20431439999999945</v>
      </c>
      <c r="BH1129" s="20" cm="1">
        <f t="array" ref="BH1129">TREND($AS1129:$AT1129,$AS$3:$AT$3,BH$1)</f>
        <v>0.1787750999999993</v>
      </c>
      <c r="BI1129" s="20" cm="1">
        <f t="array" ref="BI1129">TREND($AS1129:$AT1129,$AS$3:$AT$3,BI$1)</f>
        <v>0.15323579999999914</v>
      </c>
      <c r="BJ1129" s="20" cm="1">
        <f t="array" ref="BJ1129">TREND($AS1129:$AT1129,$AS$3:$AT$3,BJ$1)</f>
        <v>0.12769649999999899</v>
      </c>
      <c r="BK1129" s="20" cm="1">
        <f t="array" ref="BK1129">TREND($AS1129:$AT1129,$AS$3:$AT$3,BK$1)</f>
        <v>0.10215720000000061</v>
      </c>
      <c r="BL1129" s="20" cm="1">
        <f t="array" ref="BL1129">TREND($AS1129:$AT1129,$AS$3:$AT$3,BL$1)</f>
        <v>7.6617900000000461E-2</v>
      </c>
      <c r="BM1129" s="20" cm="1">
        <f t="array" ref="BM1129">TREND($AS1129:$AT1129,$AS$3:$AT$3,BM$1)</f>
        <v>5.1078600000000307E-2</v>
      </c>
    </row>
    <row r="1130" spans="1:65" x14ac:dyDescent="0.35">
      <c r="A1130" t="str">
        <f>IF(BYDem!B1128="","\I:",BYDem!B1128)</f>
        <v>USA</v>
      </c>
      <c r="B1130" t="str">
        <f>BYDem!E1128</f>
        <v>CRF</v>
      </c>
      <c r="C1130" t="str">
        <f t="shared" si="363"/>
        <v>CRF</v>
      </c>
      <c r="D1130" s="4">
        <f>SUMIFS(BYDem!$M$2:$M$2000,BYDem!$B$2:$B$2000,Demands!$A1130,BYDem!$E$2:$E$2000,Demands!$B1130)</f>
        <v>733.12799767580395</v>
      </c>
      <c r="E1130" s="4">
        <f t="shared" si="344"/>
        <v>734.71085895290196</v>
      </c>
      <c r="F1130" s="4">
        <f t="shared" si="345"/>
        <v>749.16804234855613</v>
      </c>
      <c r="G1130" s="4">
        <f t="shared" si="346"/>
        <v>759.05214014396927</v>
      </c>
      <c r="H1130" s="4">
        <f t="shared" si="347"/>
        <v>767.0858259263656</v>
      </c>
      <c r="I1130" s="4">
        <f t="shared" si="348"/>
        <v>774.0169625015742</v>
      </c>
      <c r="J1130" s="4">
        <f t="shared" si="349"/>
        <v>780.28381461705715</v>
      </c>
      <c r="K1130" s="4">
        <f t="shared" si="350"/>
        <v>786.09396766716134</v>
      </c>
      <c r="L1130" s="4">
        <f t="shared" si="351"/>
        <v>791.67037021995964</v>
      </c>
      <c r="M1130" s="4">
        <f t="shared" si="352"/>
        <v>797.10601191201351</v>
      </c>
      <c r="N1130" s="4">
        <f t="shared" si="353"/>
        <v>801.87655949442194</v>
      </c>
      <c r="O1130" s="4">
        <f t="shared" si="354"/>
        <v>805.82305151077389</v>
      </c>
      <c r="P1130" s="4">
        <f t="shared" si="355"/>
        <v>809.00939011808589</v>
      </c>
      <c r="Q1130" s="4">
        <f t="shared" si="356"/>
        <v>811.51558114922022</v>
      </c>
      <c r="R1130" s="4">
        <f t="shared" si="357"/>
        <v>813.4383065821479</v>
      </c>
      <c r="S1130" s="4">
        <f t="shared" si="358"/>
        <v>814.86238602076082</v>
      </c>
      <c r="T1130" s="4">
        <f t="shared" si="359"/>
        <v>815.85315277562177</v>
      </c>
      <c r="U1130" s="4">
        <f t="shared" si="360"/>
        <v>816.45517241505013</v>
      </c>
      <c r="W1130" s="5" t="str">
        <f>VLOOKUP(C1130&amp;A1130,Driver_elast!$A$2:$D$1161,4,FALSE)</f>
        <v>GDPSER</v>
      </c>
      <c r="X1130" s="5">
        <v>1</v>
      </c>
      <c r="Y1130" s="2">
        <f>SUMIFS('Growth rates'!D$4:D$999,'Growth rates'!$B$4:$B$999,Demands!$A1130,'Growth rates'!$C$4:$C$999,$W1130)</f>
        <v>1</v>
      </c>
      <c r="Z1130" s="2">
        <f>SUMIFS('Growth rates'!E$4:E$999,'Growth rates'!$B$4:$B$999,Demands!$A1130,'Growth rates'!$C$4:$C$999,$W1130)</f>
        <v>1.0143832264379347</v>
      </c>
      <c r="AA1130" s="2">
        <f>SUMIFS('Growth rates'!F$4:F$999,'Growth rates'!$B$4:$B$999,Demands!$A1130,'Growth rates'!$C$4:$C$999,$W1130)</f>
        <v>1.147355948434261</v>
      </c>
      <c r="AB1130" s="2">
        <f>SUMIFS('Growth rates'!G$4:G$999,'Growth rates'!$B$4:$B$999,Demands!$A1130,'Growth rates'!$C$4:$C$999,$W1130)</f>
        <v>1.2481997549285901</v>
      </c>
      <c r="AC1130" s="2">
        <f>SUMIFS('Growth rates'!H$4:H$999,'Growth rates'!$B$4:$B$999,Demands!$A1130,'Growth rates'!$C$4:$C$999,$W1130)</f>
        <v>1.3362074391698242</v>
      </c>
      <c r="AD1130" s="2">
        <f>SUMIFS('Growth rates'!I$4:I$999,'Growth rates'!$B$4:$B$999,Demands!$A1130,'Growth rates'!$C$4:$C$999,$W1130)</f>
        <v>1.4166392139968205</v>
      </c>
      <c r="AE1130" s="2">
        <f>SUMIFS('Growth rates'!J$4:J$999,'Growth rates'!$B$4:$B$999,Demands!$A1130,'Growth rates'!$C$4:$C$999,$W1130)</f>
        <v>1.4930494420092901</v>
      </c>
      <c r="AF1130" s="2">
        <f>SUMIFS('Growth rates'!K$4:K$999,'Growth rates'!$B$4:$B$999,Demands!$A1130,'Growth rates'!$C$4:$C$999,$W1130)</f>
        <v>1.5671126351122577</v>
      </c>
      <c r="AG1130" s="2">
        <f>SUMIFS('Growth rates'!L$4:L$999,'Growth rates'!$B$4:$B$999,Demands!$A1130,'Growth rates'!$C$4:$C$999,$W1130)</f>
        <v>1.64117083203389</v>
      </c>
      <c r="AH1130" s="2">
        <f>SUMIFS('Growth rates'!M$4:M$999,'Growth rates'!$B$4:$B$999,Demands!$A1130,'Growth rates'!$C$4:$C$999,$W1130)</f>
        <v>1.7162385974475443</v>
      </c>
      <c r="AI1130" s="2">
        <f>SUMIFS('Growth rates'!N$4:N$999,'Growth rates'!$B$4:$B$999,Demands!$A1130,'Growth rates'!$C$4:$C$999,$W1130)</f>
        <v>1.7922678237353169</v>
      </c>
      <c r="AJ1130" s="2">
        <f>SUMIFS('Growth rates'!O$4:O$999,'Growth rates'!$B$4:$B$999,Demands!$A1130,'Growth rates'!$C$4:$C$999,$W1130)</f>
        <v>1.8657208848573865</v>
      </c>
      <c r="AK1130" s="2">
        <f>SUMIFS('Growth rates'!P$4:P$999,'Growth rates'!$B$4:$B$999,Demands!$A1130,'Growth rates'!$C$4:$C$999,$W1130)</f>
        <v>1.9359301035729648</v>
      </c>
      <c r="AL1130" s="2">
        <f>SUMIFS('Growth rates'!Q$4:Q$999,'Growth rates'!$B$4:$B$999,Demands!$A1130,'Growth rates'!$C$4:$C$999,$W1130)</f>
        <v>2.0025175407348477</v>
      </c>
      <c r="AM1130" s="2">
        <f>SUMIFS('Growth rates'!R$4:R$999,'Growth rates'!$B$4:$B$999,Demands!$A1130,'Growth rates'!$C$4:$C$999,$W1130)</f>
        <v>2.0657325201808097</v>
      </c>
      <c r="AN1130" s="2">
        <f>SUMIFS('Growth rates'!S$4:S$999,'Growth rates'!$B$4:$B$999,Demands!$A1130,'Growth rates'!$C$4:$C$999,$W1130)</f>
        <v>2.1259630882104044</v>
      </c>
      <c r="AO1130" s="2">
        <f>SUMIFS('Growth rates'!T$4:T$999,'Growth rates'!$B$4:$B$999,Demands!$A1130,'Growth rates'!$C$4:$C$999,$W1130)</f>
        <v>2.1833634840732716</v>
      </c>
      <c r="AP1130" s="2">
        <f>SUMIFS('Growth rates'!U$4:U$999,'Growth rates'!$B$4:$B$999,Demands!$A1130,'Growth rates'!$C$4:$C$999,$W1130)</f>
        <v>2.2370280941701974</v>
      </c>
      <c r="AR1130">
        <f>VLOOKUP(C1130&amp;A1130,Driver_elast!$A$2:$E$1161,5,FALSE)</f>
        <v>0.15010899999999999</v>
      </c>
      <c r="AS1130">
        <f t="shared" si="361"/>
        <v>0.15010899999999999</v>
      </c>
      <c r="AT1130">
        <f t="shared" si="362"/>
        <v>3.0021799999999998E-2</v>
      </c>
      <c r="AV1130" s="2" cm="1">
        <f t="array" ref="AV1130">TREND($AR1130:$AS1130,$AR$3:$AS$3,AV$1)</f>
        <v>0.15010899999999999</v>
      </c>
      <c r="AW1130" s="2" cm="1">
        <f t="array" ref="AW1130">TREND($AR1130:$AS1130,$AR$3:$AS$3,AW$1)</f>
        <v>0.15010899999999999</v>
      </c>
      <c r="AX1130" s="2" cm="1">
        <f t="array" ref="AX1130">TREND($AR1130:$AS1130,$AR$3:$AS$3,AX$1)</f>
        <v>0.15010899999999999</v>
      </c>
      <c r="AY1130" s="2" cm="1">
        <f t="array" ref="AY1130">TREND($AR1130:$AS1130,$AR$3:$AS$3,AY$1)</f>
        <v>0.15010899999999999</v>
      </c>
      <c r="AZ1130" s="2" cm="1">
        <f t="array" ref="AZ1130">TREND($AR1130:$AS1130,$AR$3:$AS$3,AZ$1)</f>
        <v>0.15010899999999999</v>
      </c>
      <c r="BA1130" s="2" cm="1">
        <f t="array" ref="BA1130">TREND($AR1130:$AS1130,$AR$3:$AS$3,BA$1)</f>
        <v>0.15010899999999999</v>
      </c>
      <c r="BB1130" s="2" cm="1">
        <f t="array" ref="BB1130">TREND($AR1130:$AS1130,$AR$3:$AS$3,BB$1)</f>
        <v>0.15010899999999999</v>
      </c>
      <c r="BC1130" s="2" cm="1">
        <f t="array" ref="BC1130">TREND($AR1130:$AS1130,$AR$3:$AS$3,BC$1)</f>
        <v>0.15010899999999999</v>
      </c>
      <c r="BD1130" s="2" cm="1">
        <f t="array" ref="BD1130">TREND($AR1130:$AS1130,$AR$3:$AS$3,BD$1)</f>
        <v>0.15010899999999999</v>
      </c>
      <c r="BE1130" s="2" cm="1">
        <f t="array" ref="BE1130">TREND($AR1130:$AS1130,$AR$3:$AS$3,BE$1)</f>
        <v>0.15010899999999999</v>
      </c>
      <c r="BF1130" s="20" cm="1">
        <f t="array" ref="BF1130">TREND($AS1130:$AT1130,$AS$3:$AT$3,BF$1)</f>
        <v>0.13509810000000044</v>
      </c>
      <c r="BG1130" s="20" cm="1">
        <f t="array" ref="BG1130">TREND($AS1130:$AT1130,$AS$3:$AT$3,BG$1)</f>
        <v>0.12008720000000039</v>
      </c>
      <c r="BH1130" s="20" cm="1">
        <f t="array" ref="BH1130">TREND($AS1130:$AT1130,$AS$3:$AT$3,BH$1)</f>
        <v>0.10507630000000034</v>
      </c>
      <c r="BI1130" s="20" cm="1">
        <f t="array" ref="BI1130">TREND($AS1130:$AT1130,$AS$3:$AT$3,BI$1)</f>
        <v>9.0065400000000295E-2</v>
      </c>
      <c r="BJ1130" s="20" cm="1">
        <f t="array" ref="BJ1130">TREND($AS1130:$AT1130,$AS$3:$AT$3,BJ$1)</f>
        <v>7.5054500000000246E-2</v>
      </c>
      <c r="BK1130" s="20" cm="1">
        <f t="array" ref="BK1130">TREND($AS1130:$AT1130,$AS$3:$AT$3,BK$1)</f>
        <v>6.0043600000000197E-2</v>
      </c>
      <c r="BL1130" s="20" cm="1">
        <f t="array" ref="BL1130">TREND($AS1130:$AT1130,$AS$3:$AT$3,BL$1)</f>
        <v>4.5032700000000148E-2</v>
      </c>
      <c r="BM1130" s="20" cm="1">
        <f t="array" ref="BM1130">TREND($AS1130:$AT1130,$AS$3:$AT$3,BM$1)</f>
        <v>3.0021800000000098E-2</v>
      </c>
    </row>
    <row r="1131" spans="1:65" x14ac:dyDescent="0.35">
      <c r="A1131" t="str">
        <f>IF(BYDem!B1129="","\I:",BYDem!B1129)</f>
        <v>USA</v>
      </c>
      <c r="B1131" t="str">
        <f>BYDem!E1129</f>
        <v>CSC</v>
      </c>
      <c r="C1131" t="str">
        <f t="shared" si="363"/>
        <v>CSC</v>
      </c>
      <c r="D1131" s="4">
        <f>SUMIFS(BYDem!$M$2:$M$2000,BYDem!$B$2:$B$2000,Demands!$A1131,BYDem!$E$2:$E$2000,Demands!$B1131)</f>
        <v>3118.1576798586502</v>
      </c>
      <c r="E1131" s="4">
        <f t="shared" si="344"/>
        <v>3169.5749100383141</v>
      </c>
      <c r="F1131" s="4">
        <f t="shared" si="345"/>
        <v>3638.3075780807144</v>
      </c>
      <c r="G1131" s="4">
        <f t="shared" si="346"/>
        <v>3993.2102104292021</v>
      </c>
      <c r="H1131" s="4">
        <f t="shared" si="347"/>
        <v>4300.5326707999593</v>
      </c>
      <c r="I1131" s="4">
        <f t="shared" si="348"/>
        <v>4578.3544924521293</v>
      </c>
      <c r="J1131" s="4">
        <f t="shared" si="349"/>
        <v>4838.8620488004517</v>
      </c>
      <c r="K1131" s="4">
        <f t="shared" si="350"/>
        <v>5087.6834291131563</v>
      </c>
      <c r="L1131" s="4">
        <f t="shared" si="351"/>
        <v>5332.5171848310456</v>
      </c>
      <c r="M1131" s="4">
        <f t="shared" si="352"/>
        <v>5576.4285079436349</v>
      </c>
      <c r="N1131" s="4">
        <f t="shared" si="353"/>
        <v>5798.7602926877398</v>
      </c>
      <c r="O1131" s="4">
        <f t="shared" si="354"/>
        <v>5988.8821878957078</v>
      </c>
      <c r="P1131" s="4">
        <f t="shared" si="355"/>
        <v>6146.6401462072272</v>
      </c>
      <c r="Q1131" s="4">
        <f t="shared" si="356"/>
        <v>6273.4904949063548</v>
      </c>
      <c r="R1131" s="4">
        <f t="shared" si="357"/>
        <v>6372.5104946373967</v>
      </c>
      <c r="S1131" s="4">
        <f t="shared" si="358"/>
        <v>6446.8318161283269</v>
      </c>
      <c r="T1131" s="4">
        <f t="shared" si="359"/>
        <v>6499.0506011616926</v>
      </c>
      <c r="U1131" s="4">
        <f t="shared" si="360"/>
        <v>6530.9984668336856</v>
      </c>
      <c r="W1131" s="5" t="str">
        <f>VLOOKUP(C1131&amp;A1131,Driver_elast!$A$2:$D$1161,4,FALSE)</f>
        <v>GDPSER</v>
      </c>
      <c r="X1131" s="5">
        <v>1</v>
      </c>
      <c r="Y1131" s="2">
        <f>SUMIFS('Growth rates'!D$4:D$999,'Growth rates'!$B$4:$B$999,Demands!$A1131,'Growth rates'!$C$4:$C$999,$W1131)</f>
        <v>1</v>
      </c>
      <c r="Z1131" s="2">
        <f>SUMIFS('Growth rates'!E$4:E$999,'Growth rates'!$B$4:$B$999,Demands!$A1131,'Growth rates'!$C$4:$C$999,$W1131)</f>
        <v>1.0143832264379347</v>
      </c>
      <c r="AA1131" s="2">
        <f>SUMIFS('Growth rates'!F$4:F$999,'Growth rates'!$B$4:$B$999,Demands!$A1131,'Growth rates'!$C$4:$C$999,$W1131)</f>
        <v>1.147355948434261</v>
      </c>
      <c r="AB1131" s="2">
        <f>SUMIFS('Growth rates'!G$4:G$999,'Growth rates'!$B$4:$B$999,Demands!$A1131,'Growth rates'!$C$4:$C$999,$W1131)</f>
        <v>1.2481997549285901</v>
      </c>
      <c r="AC1131" s="2">
        <f>SUMIFS('Growth rates'!H$4:H$999,'Growth rates'!$B$4:$B$999,Demands!$A1131,'Growth rates'!$C$4:$C$999,$W1131)</f>
        <v>1.3362074391698242</v>
      </c>
      <c r="AD1131" s="2">
        <f>SUMIFS('Growth rates'!I$4:I$999,'Growth rates'!$B$4:$B$999,Demands!$A1131,'Growth rates'!$C$4:$C$999,$W1131)</f>
        <v>1.4166392139968205</v>
      </c>
      <c r="AE1131" s="2">
        <f>SUMIFS('Growth rates'!J$4:J$999,'Growth rates'!$B$4:$B$999,Demands!$A1131,'Growth rates'!$C$4:$C$999,$W1131)</f>
        <v>1.4930494420092901</v>
      </c>
      <c r="AF1131" s="2">
        <f>SUMIFS('Growth rates'!K$4:K$999,'Growth rates'!$B$4:$B$999,Demands!$A1131,'Growth rates'!$C$4:$C$999,$W1131)</f>
        <v>1.5671126351122577</v>
      </c>
      <c r="AG1131" s="2">
        <f>SUMIFS('Growth rates'!L$4:L$999,'Growth rates'!$B$4:$B$999,Demands!$A1131,'Growth rates'!$C$4:$C$999,$W1131)</f>
        <v>1.64117083203389</v>
      </c>
      <c r="AH1131" s="2">
        <f>SUMIFS('Growth rates'!M$4:M$999,'Growth rates'!$B$4:$B$999,Demands!$A1131,'Growth rates'!$C$4:$C$999,$W1131)</f>
        <v>1.7162385974475443</v>
      </c>
      <c r="AI1131" s="2">
        <f>SUMIFS('Growth rates'!N$4:N$999,'Growth rates'!$B$4:$B$999,Demands!$A1131,'Growth rates'!$C$4:$C$999,$W1131)</f>
        <v>1.7922678237353169</v>
      </c>
      <c r="AJ1131" s="2">
        <f>SUMIFS('Growth rates'!O$4:O$999,'Growth rates'!$B$4:$B$999,Demands!$A1131,'Growth rates'!$C$4:$C$999,$W1131)</f>
        <v>1.8657208848573865</v>
      </c>
      <c r="AK1131" s="2">
        <f>SUMIFS('Growth rates'!P$4:P$999,'Growth rates'!$B$4:$B$999,Demands!$A1131,'Growth rates'!$C$4:$C$999,$W1131)</f>
        <v>1.9359301035729648</v>
      </c>
      <c r="AL1131" s="2">
        <f>SUMIFS('Growth rates'!Q$4:Q$999,'Growth rates'!$B$4:$B$999,Demands!$A1131,'Growth rates'!$C$4:$C$999,$W1131)</f>
        <v>2.0025175407348477</v>
      </c>
      <c r="AM1131" s="2">
        <f>SUMIFS('Growth rates'!R$4:R$999,'Growth rates'!$B$4:$B$999,Demands!$A1131,'Growth rates'!$C$4:$C$999,$W1131)</f>
        <v>2.0657325201808097</v>
      </c>
      <c r="AN1131" s="2">
        <f>SUMIFS('Growth rates'!S$4:S$999,'Growth rates'!$B$4:$B$999,Demands!$A1131,'Growth rates'!$C$4:$C$999,$W1131)</f>
        <v>2.1259630882104044</v>
      </c>
      <c r="AO1131" s="2">
        <f>SUMIFS('Growth rates'!T$4:T$999,'Growth rates'!$B$4:$B$999,Demands!$A1131,'Growth rates'!$C$4:$C$999,$W1131)</f>
        <v>2.1833634840732716</v>
      </c>
      <c r="AP1131" s="2">
        <f>SUMIFS('Growth rates'!U$4:U$999,'Growth rates'!$B$4:$B$999,Demands!$A1131,'Growth rates'!$C$4:$C$999,$W1131)</f>
        <v>2.2370280941701974</v>
      </c>
      <c r="AR1131">
        <f>VLOOKUP(C1131&amp;A1131,Driver_elast!$A$2:$E$1161,5,FALSE)</f>
        <v>1.150109</v>
      </c>
      <c r="AS1131">
        <f t="shared" si="361"/>
        <v>1</v>
      </c>
      <c r="AT1131">
        <f t="shared" si="362"/>
        <v>0.2</v>
      </c>
      <c r="AV1131" s="2" cm="1">
        <f t="array" ref="AV1131">TREND($AR1131:$AS1131,$AR$3:$AS$3,AV$1)</f>
        <v>1.1501089999999996</v>
      </c>
      <c r="AW1131" s="2" cm="1">
        <f t="array" ref="AW1131">TREND($AR1131:$AS1131,$AR$3:$AS$3,AW$1)</f>
        <v>1.146447804878048</v>
      </c>
      <c r="AX1131" s="2" cm="1">
        <f t="array" ref="AX1131">TREND($AR1131:$AS1131,$AR$3:$AS$3,AX$1)</f>
        <v>1.1281418292682925</v>
      </c>
      <c r="AY1131" s="2" cm="1">
        <f t="array" ref="AY1131">TREND($AR1131:$AS1131,$AR$3:$AS$3,AY$1)</f>
        <v>1.1098358536585362</v>
      </c>
      <c r="AZ1131" s="2" cm="1">
        <f t="array" ref="AZ1131">TREND($AR1131:$AS1131,$AR$3:$AS$3,AZ$1)</f>
        <v>1.0915298780487799</v>
      </c>
      <c r="BA1131" s="2" cm="1">
        <f t="array" ref="BA1131">TREND($AR1131:$AS1131,$AR$3:$AS$3,BA$1)</f>
        <v>1.0732239024390235</v>
      </c>
      <c r="BB1131" s="2" cm="1">
        <f t="array" ref="BB1131">TREND($AR1131:$AS1131,$AR$3:$AS$3,BB$1)</f>
        <v>1.0549179268292681</v>
      </c>
      <c r="BC1131" s="2" cm="1">
        <f t="array" ref="BC1131">TREND($AR1131:$AS1131,$AR$3:$AS$3,BC$1)</f>
        <v>1.0366119512195118</v>
      </c>
      <c r="BD1131" s="2" cm="1">
        <f t="array" ref="BD1131">TREND($AR1131:$AS1131,$AR$3:$AS$3,BD$1)</f>
        <v>1.0183059756097554</v>
      </c>
      <c r="BE1131" s="2" cm="1">
        <f t="array" ref="BE1131">TREND($AR1131:$AS1131,$AR$3:$AS$3,BE$1)</f>
        <v>0.99999999999999911</v>
      </c>
      <c r="BF1131" s="20" cm="1">
        <f t="array" ref="BF1131">TREND($AS1131:$AT1131,$AS$3:$AT$3,BF$1)</f>
        <v>0.90000000000000568</v>
      </c>
      <c r="BG1131" s="20" cm="1">
        <f t="array" ref="BG1131">TREND($AS1131:$AT1131,$AS$3:$AT$3,BG$1)</f>
        <v>0.80000000000000426</v>
      </c>
      <c r="BH1131" s="20" cm="1">
        <f t="array" ref="BH1131">TREND($AS1131:$AT1131,$AS$3:$AT$3,BH$1)</f>
        <v>0.70000000000000284</v>
      </c>
      <c r="BI1131" s="20" cm="1">
        <f t="array" ref="BI1131">TREND($AS1131:$AT1131,$AS$3:$AT$3,BI$1)</f>
        <v>0.60000000000000142</v>
      </c>
      <c r="BJ1131" s="20" cm="1">
        <f t="array" ref="BJ1131">TREND($AS1131:$AT1131,$AS$3:$AT$3,BJ$1)</f>
        <v>0.5</v>
      </c>
      <c r="BK1131" s="20" cm="1">
        <f t="array" ref="BK1131">TREND($AS1131:$AT1131,$AS$3:$AT$3,BK$1)</f>
        <v>0.40000000000000568</v>
      </c>
      <c r="BL1131" s="20" cm="1">
        <f t="array" ref="BL1131">TREND($AS1131:$AT1131,$AS$3:$AT$3,BL$1)</f>
        <v>0.30000000000000426</v>
      </c>
      <c r="BM1131" s="20" cm="1">
        <f t="array" ref="BM1131">TREND($AS1131:$AT1131,$AS$3:$AT$3,BM$1)</f>
        <v>0.20000000000000284</v>
      </c>
    </row>
    <row r="1132" spans="1:65" x14ac:dyDescent="0.35">
      <c r="A1132" t="str">
        <f>IF(BYDem!B1130="","\I:",BYDem!B1130)</f>
        <v>USA</v>
      </c>
      <c r="B1132" t="str">
        <f>BYDem!E1130</f>
        <v>CSH</v>
      </c>
      <c r="C1132" t="str">
        <f t="shared" si="363"/>
        <v>CSH</v>
      </c>
      <c r="D1132" s="4">
        <f>SUMIFS(BYDem!$M$2:$M$2000,BYDem!$B$2:$B$2000,Demands!$A1132,BYDem!$E$2:$E$2000,Demands!$B1132)</f>
        <v>2173.5704973342599</v>
      </c>
      <c r="E1132" s="4">
        <f t="shared" si="344"/>
        <v>2181.554837619924</v>
      </c>
      <c r="F1132" s="4">
        <f t="shared" si="345"/>
        <v>2259.8224066758489</v>
      </c>
      <c r="G1132" s="4">
        <f t="shared" si="346"/>
        <v>2315.8050138736312</v>
      </c>
      <c r="H1132" s="4">
        <f t="shared" si="347"/>
        <v>2362.8511629886812</v>
      </c>
      <c r="I1132" s="4">
        <f t="shared" si="348"/>
        <v>2404.622700200593</v>
      </c>
      <c r="J1132" s="4">
        <f t="shared" si="349"/>
        <v>2443.3050964793169</v>
      </c>
      <c r="K1132" s="4">
        <f t="shared" si="350"/>
        <v>2479.931858760076</v>
      </c>
      <c r="L1132" s="4">
        <f t="shared" si="351"/>
        <v>2515.6581398608423</v>
      </c>
      <c r="M1132" s="4">
        <f t="shared" si="352"/>
        <v>2550.9674441386783</v>
      </c>
      <c r="N1132" s="4">
        <f t="shared" si="353"/>
        <v>2582.3877923888831</v>
      </c>
      <c r="O1132" s="4">
        <f t="shared" si="354"/>
        <v>2608.939350352663</v>
      </c>
      <c r="P1132" s="4">
        <f t="shared" si="355"/>
        <v>2630.8726298810325</v>
      </c>
      <c r="Q1132" s="4">
        <f t="shared" si="356"/>
        <v>2648.5489186085197</v>
      </c>
      <c r="R1132" s="4">
        <f t="shared" si="357"/>
        <v>2662.4423811429451</v>
      </c>
      <c r="S1132" s="4">
        <f t="shared" si="358"/>
        <v>2672.9777350249774</v>
      </c>
      <c r="T1132" s="4">
        <f t="shared" si="359"/>
        <v>2680.4829842593203</v>
      </c>
      <c r="U1132" s="4">
        <f t="shared" si="360"/>
        <v>2685.1784647461518</v>
      </c>
      <c r="W1132" s="5" t="str">
        <f>VLOOKUP(C1132&amp;A1132,Driver_elast!$A$2:$D$1161,4,FALSE)</f>
        <v>GDP</v>
      </c>
      <c r="X1132" s="5">
        <v>1</v>
      </c>
      <c r="Y1132" s="2">
        <f>SUMIFS('Growth rates'!D$4:D$999,'Growth rates'!$B$4:$B$999,Demands!$A1132,'Growth rates'!$C$4:$C$999,$W1132)</f>
        <v>1</v>
      </c>
      <c r="Z1132" s="2">
        <f>SUMIFS('Growth rates'!E$4:E$999,'Growth rates'!$B$4:$B$999,Demands!$A1132,'Growth rates'!$C$4:$C$999,$W1132)</f>
        <v>1.0143832264379362</v>
      </c>
      <c r="AA1132" s="2">
        <f>SUMIFS('Growth rates'!F$4:F$999,'Growth rates'!$B$4:$B$999,Demands!$A1132,'Growth rates'!$C$4:$C$999,$W1132)</f>
        <v>1.1568812301985936</v>
      </c>
      <c r="AB1132" s="2">
        <f>SUMIFS('Growth rates'!G$4:G$999,'Growth rates'!$B$4:$B$999,Demands!$A1132,'Growth rates'!$C$4:$C$999,$W1132)</f>
        <v>1.2690982149756587</v>
      </c>
      <c r="AC1132" s="2">
        <f>SUMIFS('Growth rates'!H$4:H$999,'Growth rates'!$B$4:$B$999,Demands!$A1132,'Growth rates'!$C$4:$C$999,$W1132)</f>
        <v>1.3700486824820339</v>
      </c>
      <c r="AD1132" s="2">
        <f>SUMIFS('Growth rates'!I$4:I$999,'Growth rates'!$B$4:$B$999,Demands!$A1132,'Growth rates'!$C$4:$C$999,$W1132)</f>
        <v>1.4648842181181259</v>
      </c>
      <c r="AE1132" s="2">
        <f>SUMIFS('Growth rates'!J$4:J$999,'Growth rates'!$B$4:$B$999,Demands!$A1132,'Growth rates'!$C$4:$C$999,$W1132)</f>
        <v>1.5571542642248153</v>
      </c>
      <c r="AF1132" s="2">
        <f>SUMIFS('Growth rates'!K$4:K$999,'Growth rates'!$B$4:$B$999,Demands!$A1132,'Growth rates'!$C$4:$C$999,$W1132)</f>
        <v>1.6485536923988358</v>
      </c>
      <c r="AG1132" s="2">
        <f>SUMIFS('Growth rates'!L$4:L$999,'Growth rates'!$B$4:$B$999,Demands!$A1132,'Growth rates'!$C$4:$C$999,$W1132)</f>
        <v>1.741544960461582</v>
      </c>
      <c r="AH1132" s="2">
        <f>SUMIFS('Growth rates'!M$4:M$999,'Growth rates'!$B$4:$B$999,Demands!$A1132,'Growth rates'!$C$4:$C$999,$W1132)</f>
        <v>1.8372562656157434</v>
      </c>
      <c r="AI1132" s="2">
        <f>SUMIFS('Growth rates'!N$4:N$999,'Growth rates'!$B$4:$B$999,Demands!$A1132,'Growth rates'!$C$4:$C$999,$W1132)</f>
        <v>1.9357082142029209</v>
      </c>
      <c r="AJ1132" s="2">
        <f>SUMIFS('Growth rates'!O$4:O$999,'Growth rates'!$B$4:$B$999,Demands!$A1132,'Growth rates'!$C$4:$C$999,$W1132)</f>
        <v>2.0331195425392163</v>
      </c>
      <c r="AK1132" s="2">
        <f>SUMIFS('Growth rates'!P$4:P$999,'Growth rates'!$B$4:$B$999,Demands!$A1132,'Growth rates'!$C$4:$C$999,$W1132)</f>
        <v>2.1287278159853695</v>
      </c>
      <c r="AL1132" s="2">
        <f>SUMIFS('Growth rates'!Q$4:Q$999,'Growth rates'!$B$4:$B$999,Demands!$A1132,'Growth rates'!$C$4:$C$999,$W1132)</f>
        <v>2.2220642402699431</v>
      </c>
      <c r="AM1132" s="2">
        <f>SUMIFS('Growth rates'!R$4:R$999,'Growth rates'!$B$4:$B$999,Demands!$A1132,'Growth rates'!$C$4:$C$999,$W1132)</f>
        <v>2.3133451819797544</v>
      </c>
      <c r="AN1132" s="2">
        <f>SUMIFS('Growth rates'!S$4:S$999,'Growth rates'!$B$4:$B$999,Demands!$A1132,'Growth rates'!$C$4:$C$999,$W1132)</f>
        <v>2.4029518584344332</v>
      </c>
      <c r="AO1132" s="2">
        <f>SUMIFS('Growth rates'!T$4:T$999,'Growth rates'!$B$4:$B$999,Demands!$A1132,'Growth rates'!$C$4:$C$999,$W1132)</f>
        <v>2.4910130592689903</v>
      </c>
      <c r="AP1132" s="2">
        <f>SUMIFS('Growth rates'!U$4:U$999,'Growth rates'!$B$4:$B$999,Demands!$A1132,'Growth rates'!$C$4:$C$999,$W1132)</f>
        <v>2.5764417999639386</v>
      </c>
      <c r="AR1132">
        <f>VLOOKUP(C1132&amp;A1132,Driver_elast!$A$2:$E$1161,5,FALSE)</f>
        <v>0.25539299999999998</v>
      </c>
      <c r="AS1132">
        <f t="shared" si="361"/>
        <v>0.25539299999999998</v>
      </c>
      <c r="AT1132">
        <f t="shared" si="362"/>
        <v>5.1078599999999995E-2</v>
      </c>
      <c r="AV1132" s="2" cm="1">
        <f t="array" ref="AV1132">TREND($AR1132:$AS1132,$AR$3:$AS$3,AV$1)</f>
        <v>0.25539299999999998</v>
      </c>
      <c r="AW1132" s="2" cm="1">
        <f t="array" ref="AW1132">TREND($AR1132:$AS1132,$AR$3:$AS$3,AW$1)</f>
        <v>0.25539299999999998</v>
      </c>
      <c r="AX1132" s="2" cm="1">
        <f t="array" ref="AX1132">TREND($AR1132:$AS1132,$AR$3:$AS$3,AX$1)</f>
        <v>0.25539299999999998</v>
      </c>
      <c r="AY1132" s="2" cm="1">
        <f t="array" ref="AY1132">TREND($AR1132:$AS1132,$AR$3:$AS$3,AY$1)</f>
        <v>0.25539299999999998</v>
      </c>
      <c r="AZ1132" s="2" cm="1">
        <f t="array" ref="AZ1132">TREND($AR1132:$AS1132,$AR$3:$AS$3,AZ$1)</f>
        <v>0.25539299999999998</v>
      </c>
      <c r="BA1132" s="2" cm="1">
        <f t="array" ref="BA1132">TREND($AR1132:$AS1132,$AR$3:$AS$3,BA$1)</f>
        <v>0.25539299999999998</v>
      </c>
      <c r="BB1132" s="2" cm="1">
        <f t="array" ref="BB1132">TREND($AR1132:$AS1132,$AR$3:$AS$3,BB$1)</f>
        <v>0.25539299999999998</v>
      </c>
      <c r="BC1132" s="2" cm="1">
        <f t="array" ref="BC1132">TREND($AR1132:$AS1132,$AR$3:$AS$3,BC$1)</f>
        <v>0.25539299999999998</v>
      </c>
      <c r="BD1132" s="2" cm="1">
        <f t="array" ref="BD1132">TREND($AR1132:$AS1132,$AR$3:$AS$3,BD$1)</f>
        <v>0.25539299999999998</v>
      </c>
      <c r="BE1132" s="2" cm="1">
        <f t="array" ref="BE1132">TREND($AR1132:$AS1132,$AR$3:$AS$3,BE$1)</f>
        <v>0.25539299999999998</v>
      </c>
      <c r="BF1132" s="20" cm="1">
        <f t="array" ref="BF1132">TREND($AS1132:$AT1132,$AS$3:$AT$3,BF$1)</f>
        <v>0.22985369999999961</v>
      </c>
      <c r="BG1132" s="20" cm="1">
        <f t="array" ref="BG1132">TREND($AS1132:$AT1132,$AS$3:$AT$3,BG$1)</f>
        <v>0.20431439999999945</v>
      </c>
      <c r="BH1132" s="20" cm="1">
        <f t="array" ref="BH1132">TREND($AS1132:$AT1132,$AS$3:$AT$3,BH$1)</f>
        <v>0.1787750999999993</v>
      </c>
      <c r="BI1132" s="20" cm="1">
        <f t="array" ref="BI1132">TREND($AS1132:$AT1132,$AS$3:$AT$3,BI$1)</f>
        <v>0.15323579999999914</v>
      </c>
      <c r="BJ1132" s="20" cm="1">
        <f t="array" ref="BJ1132">TREND($AS1132:$AT1132,$AS$3:$AT$3,BJ$1)</f>
        <v>0.12769649999999899</v>
      </c>
      <c r="BK1132" s="20" cm="1">
        <f t="array" ref="BK1132">TREND($AS1132:$AT1132,$AS$3:$AT$3,BK$1)</f>
        <v>0.10215720000000061</v>
      </c>
      <c r="BL1132" s="20" cm="1">
        <f t="array" ref="BL1132">TREND($AS1132:$AT1132,$AS$3:$AT$3,BL$1)</f>
        <v>7.6617900000000461E-2</v>
      </c>
      <c r="BM1132" s="20" cm="1">
        <f t="array" ref="BM1132">TREND($AS1132:$AT1132,$AS$3:$AT$3,BM$1)</f>
        <v>5.1078600000000307E-2</v>
      </c>
    </row>
    <row r="1133" spans="1:65" x14ac:dyDescent="0.35">
      <c r="A1133" t="str">
        <f>IF(BYDem!B1131="","\I:",BYDem!B1131)</f>
        <v>USA</v>
      </c>
      <c r="B1133" t="str">
        <f>BYDem!E1131</f>
        <v>ICH</v>
      </c>
      <c r="C1133" t="str">
        <f t="shared" si="363"/>
        <v>ICH</v>
      </c>
      <c r="D1133" s="4">
        <f>SUMIFS(BYDem!$M$2:$M$2000,BYDem!$B$2:$B$2000,Demands!$A1133,BYDem!$E$2:$E$2000,Demands!$B1133)</f>
        <v>2900.7828182841299</v>
      </c>
      <c r="E1133" s="4">
        <f t="shared" si="344"/>
        <v>2923.4711179828528</v>
      </c>
      <c r="F1133" s="4">
        <f t="shared" si="345"/>
        <v>3146.7954003345285</v>
      </c>
      <c r="G1133" s="4">
        <f t="shared" si="346"/>
        <v>3312.780363044521</v>
      </c>
      <c r="H1133" s="4">
        <f t="shared" si="347"/>
        <v>3456.0770543279873</v>
      </c>
      <c r="I1133" s="4">
        <f t="shared" si="348"/>
        <v>3586.168559024838</v>
      </c>
      <c r="J1133" s="4">
        <f t="shared" si="349"/>
        <v>3709.0025476499763</v>
      </c>
      <c r="K1133" s="4">
        <f t="shared" si="350"/>
        <v>3827.3882865497749</v>
      </c>
      <c r="L1133" s="4">
        <f t="shared" si="351"/>
        <v>3944.7893457552336</v>
      </c>
      <c r="M1133" s="4">
        <f t="shared" si="352"/>
        <v>4062.6809241782926</v>
      </c>
      <c r="N1133" s="4">
        <f t="shared" si="353"/>
        <v>4169.227677802045</v>
      </c>
      <c r="O1133" s="4">
        <f t="shared" si="354"/>
        <v>4260.501363923946</v>
      </c>
      <c r="P1133" s="4">
        <f t="shared" si="355"/>
        <v>4336.7657410459069</v>
      </c>
      <c r="Q1133" s="4">
        <f t="shared" si="356"/>
        <v>4398.8067220143439</v>
      </c>
      <c r="R1133" s="4">
        <f t="shared" si="357"/>
        <v>4447.9380840765534</v>
      </c>
      <c r="S1133" s="4">
        <f t="shared" si="358"/>
        <v>4485.4137252607616</v>
      </c>
      <c r="T1133" s="4">
        <f t="shared" si="359"/>
        <v>4512.2297077827989</v>
      </c>
      <c r="U1133" s="4">
        <f t="shared" si="360"/>
        <v>4529.0595333422298</v>
      </c>
      <c r="W1133" s="5" t="str">
        <f>VLOOKUP(C1133&amp;A1133,Driver_elast!$A$2:$D$1161,4,FALSE)</f>
        <v>GDP</v>
      </c>
      <c r="X1133" s="5">
        <v>1</v>
      </c>
      <c r="Y1133" s="2">
        <f>SUMIFS('Growth rates'!D$4:D$999,'Growth rates'!$B$4:$B$999,Demands!$A1133,'Growth rates'!$C$4:$C$999,$W1133)</f>
        <v>1</v>
      </c>
      <c r="Z1133" s="2">
        <f>SUMIFS('Growth rates'!E$4:E$999,'Growth rates'!$B$4:$B$999,Demands!$A1133,'Growth rates'!$C$4:$C$999,$W1133)</f>
        <v>1.0143832264379362</v>
      </c>
      <c r="AA1133" s="2">
        <f>SUMIFS('Growth rates'!F$4:F$999,'Growth rates'!$B$4:$B$999,Demands!$A1133,'Growth rates'!$C$4:$C$999,$W1133)</f>
        <v>1.1568812301985936</v>
      </c>
      <c r="AB1133" s="2">
        <f>SUMIFS('Growth rates'!G$4:G$999,'Growth rates'!$B$4:$B$999,Demands!$A1133,'Growth rates'!$C$4:$C$999,$W1133)</f>
        <v>1.2690982149756587</v>
      </c>
      <c r="AC1133" s="2">
        <f>SUMIFS('Growth rates'!H$4:H$999,'Growth rates'!$B$4:$B$999,Demands!$A1133,'Growth rates'!$C$4:$C$999,$W1133)</f>
        <v>1.3700486824820339</v>
      </c>
      <c r="AD1133" s="2">
        <f>SUMIFS('Growth rates'!I$4:I$999,'Growth rates'!$B$4:$B$999,Demands!$A1133,'Growth rates'!$C$4:$C$999,$W1133)</f>
        <v>1.4648842181181259</v>
      </c>
      <c r="AE1133" s="2">
        <f>SUMIFS('Growth rates'!J$4:J$999,'Growth rates'!$B$4:$B$999,Demands!$A1133,'Growth rates'!$C$4:$C$999,$W1133)</f>
        <v>1.5571542642248153</v>
      </c>
      <c r="AF1133" s="2">
        <f>SUMIFS('Growth rates'!K$4:K$999,'Growth rates'!$B$4:$B$999,Demands!$A1133,'Growth rates'!$C$4:$C$999,$W1133)</f>
        <v>1.6485536923988358</v>
      </c>
      <c r="AG1133" s="2">
        <f>SUMIFS('Growth rates'!L$4:L$999,'Growth rates'!$B$4:$B$999,Demands!$A1133,'Growth rates'!$C$4:$C$999,$W1133)</f>
        <v>1.741544960461582</v>
      </c>
      <c r="AH1133" s="2">
        <f>SUMIFS('Growth rates'!M$4:M$999,'Growth rates'!$B$4:$B$999,Demands!$A1133,'Growth rates'!$C$4:$C$999,$W1133)</f>
        <v>1.8372562656157434</v>
      </c>
      <c r="AI1133" s="2">
        <f>SUMIFS('Growth rates'!N$4:N$999,'Growth rates'!$B$4:$B$999,Demands!$A1133,'Growth rates'!$C$4:$C$999,$W1133)</f>
        <v>1.9357082142029209</v>
      </c>
      <c r="AJ1133" s="2">
        <f>SUMIFS('Growth rates'!O$4:O$999,'Growth rates'!$B$4:$B$999,Demands!$A1133,'Growth rates'!$C$4:$C$999,$W1133)</f>
        <v>2.0331195425392163</v>
      </c>
      <c r="AK1133" s="2">
        <f>SUMIFS('Growth rates'!P$4:P$999,'Growth rates'!$B$4:$B$999,Demands!$A1133,'Growth rates'!$C$4:$C$999,$W1133)</f>
        <v>2.1287278159853695</v>
      </c>
      <c r="AL1133" s="2">
        <f>SUMIFS('Growth rates'!Q$4:Q$999,'Growth rates'!$B$4:$B$999,Demands!$A1133,'Growth rates'!$C$4:$C$999,$W1133)</f>
        <v>2.2220642402699431</v>
      </c>
      <c r="AM1133" s="2">
        <f>SUMIFS('Growth rates'!R$4:R$999,'Growth rates'!$B$4:$B$999,Demands!$A1133,'Growth rates'!$C$4:$C$999,$W1133)</f>
        <v>2.3133451819797544</v>
      </c>
      <c r="AN1133" s="2">
        <f>SUMIFS('Growth rates'!S$4:S$999,'Growth rates'!$B$4:$B$999,Demands!$A1133,'Growth rates'!$C$4:$C$999,$W1133)</f>
        <v>2.4029518584344332</v>
      </c>
      <c r="AO1133" s="2">
        <f>SUMIFS('Growth rates'!T$4:T$999,'Growth rates'!$B$4:$B$999,Demands!$A1133,'Growth rates'!$C$4:$C$999,$W1133)</f>
        <v>2.4910130592689903</v>
      </c>
      <c r="AP1133" s="2">
        <f>SUMIFS('Growth rates'!U$4:U$999,'Growth rates'!$B$4:$B$999,Demands!$A1133,'Growth rates'!$C$4:$C$999,$W1133)</f>
        <v>2.5764417999639386</v>
      </c>
      <c r="AR1133">
        <f>VLOOKUP(C1133&amp;A1133,Driver_elast!$A$2:$E$1161,5,FALSE)</f>
        <v>0.54378899999999997</v>
      </c>
      <c r="AS1133">
        <f t="shared" si="361"/>
        <v>0.54378899999999997</v>
      </c>
      <c r="AT1133">
        <f t="shared" si="362"/>
        <v>0.10875779999999999</v>
      </c>
      <c r="AV1133" s="2" cm="1">
        <f t="array" ref="AV1133">TREND($AR1133:$AS1133,$AR$3:$AS$3,AV$1)</f>
        <v>0.54378899999999997</v>
      </c>
      <c r="AW1133" s="2" cm="1">
        <f t="array" ref="AW1133">TREND($AR1133:$AS1133,$AR$3:$AS$3,AW$1)</f>
        <v>0.54378899999999997</v>
      </c>
      <c r="AX1133" s="2" cm="1">
        <f t="array" ref="AX1133">TREND($AR1133:$AS1133,$AR$3:$AS$3,AX$1)</f>
        <v>0.54378899999999997</v>
      </c>
      <c r="AY1133" s="2" cm="1">
        <f t="array" ref="AY1133">TREND($AR1133:$AS1133,$AR$3:$AS$3,AY$1)</f>
        <v>0.54378899999999997</v>
      </c>
      <c r="AZ1133" s="2" cm="1">
        <f t="array" ref="AZ1133">TREND($AR1133:$AS1133,$AR$3:$AS$3,AZ$1)</f>
        <v>0.54378899999999997</v>
      </c>
      <c r="BA1133" s="2" cm="1">
        <f t="array" ref="BA1133">TREND($AR1133:$AS1133,$AR$3:$AS$3,BA$1)</f>
        <v>0.54378899999999997</v>
      </c>
      <c r="BB1133" s="2" cm="1">
        <f t="array" ref="BB1133">TREND($AR1133:$AS1133,$AR$3:$AS$3,BB$1)</f>
        <v>0.54378899999999997</v>
      </c>
      <c r="BC1133" s="2" cm="1">
        <f t="array" ref="BC1133">TREND($AR1133:$AS1133,$AR$3:$AS$3,BC$1)</f>
        <v>0.54378899999999997</v>
      </c>
      <c r="BD1133" s="2" cm="1">
        <f t="array" ref="BD1133">TREND($AR1133:$AS1133,$AR$3:$AS$3,BD$1)</f>
        <v>0.54378899999999997</v>
      </c>
      <c r="BE1133" s="2" cm="1">
        <f t="array" ref="BE1133">TREND($AR1133:$AS1133,$AR$3:$AS$3,BE$1)</f>
        <v>0.54378899999999997</v>
      </c>
      <c r="BF1133" s="20" cm="1">
        <f t="array" ref="BF1133">TREND($AS1133:$AT1133,$AS$3:$AT$3,BF$1)</f>
        <v>0.48941010000000063</v>
      </c>
      <c r="BG1133" s="20" cm="1">
        <f t="array" ref="BG1133">TREND($AS1133:$AT1133,$AS$3:$AT$3,BG$1)</f>
        <v>0.43503120000000095</v>
      </c>
      <c r="BH1133" s="20" cm="1">
        <f t="array" ref="BH1133">TREND($AS1133:$AT1133,$AS$3:$AT$3,BH$1)</f>
        <v>0.38065230000000128</v>
      </c>
      <c r="BI1133" s="20" cm="1">
        <f t="array" ref="BI1133">TREND($AS1133:$AT1133,$AS$3:$AT$3,BI$1)</f>
        <v>0.3262734000000016</v>
      </c>
      <c r="BJ1133" s="20" cm="1">
        <f t="array" ref="BJ1133">TREND($AS1133:$AT1133,$AS$3:$AT$3,BJ$1)</f>
        <v>0.27189450000000193</v>
      </c>
      <c r="BK1133" s="20" cm="1">
        <f t="array" ref="BK1133">TREND($AS1133:$AT1133,$AS$3:$AT$3,BK$1)</f>
        <v>0.21751560000000225</v>
      </c>
      <c r="BL1133" s="20" cm="1">
        <f t="array" ref="BL1133">TREND($AS1133:$AT1133,$AS$3:$AT$3,BL$1)</f>
        <v>0.16313670000000258</v>
      </c>
      <c r="BM1133" s="20" cm="1">
        <f t="array" ref="BM1133">TREND($AS1133:$AT1133,$AS$3:$AT$3,BM$1)</f>
        <v>0.1087578000000029</v>
      </c>
    </row>
    <row r="1134" spans="1:65" x14ac:dyDescent="0.35">
      <c r="A1134" t="str">
        <f>IF(BYDem!B1132="","\I:",BYDem!B1132)</f>
        <v>USA</v>
      </c>
      <c r="B1134" t="str">
        <f>BYDem!E1132</f>
        <v>ICH_Feedstock</v>
      </c>
      <c r="C1134" t="str">
        <f t="shared" si="363"/>
        <v>ICH_Feedstock</v>
      </c>
      <c r="D1134" s="4">
        <f>SUMIFS(BYDem!$M$2:$M$2000,BYDem!$B$2:$B$2000,Demands!$A1134,BYDem!$E$2:$E$2000,Demands!$B1134)</f>
        <v>6333.2655589187998</v>
      </c>
      <c r="E1134" s="4">
        <f t="shared" si="344"/>
        <v>6382.8008175278346</v>
      </c>
      <c r="F1134" s="4">
        <f t="shared" si="345"/>
        <v>6870.3836786000584</v>
      </c>
      <c r="G1134" s="4">
        <f t="shared" si="346"/>
        <v>7232.7778712998888</v>
      </c>
      <c r="H1134" s="4">
        <f t="shared" si="347"/>
        <v>7545.6368671172395</v>
      </c>
      <c r="I1134" s="4">
        <f t="shared" si="348"/>
        <v>7829.6650408265159</v>
      </c>
      <c r="J1134" s="4">
        <f t="shared" si="349"/>
        <v>8097.847913643026</v>
      </c>
      <c r="K1134" s="4">
        <f t="shared" si="350"/>
        <v>8356.3189436406283</v>
      </c>
      <c r="L1134" s="4">
        <f t="shared" si="351"/>
        <v>8612.6401270673614</v>
      </c>
      <c r="M1134" s="4">
        <f t="shared" si="352"/>
        <v>8870.0322588075051</v>
      </c>
      <c r="N1134" s="4">
        <f t="shared" si="353"/>
        <v>9102.6552876280748</v>
      </c>
      <c r="O1134" s="4">
        <f t="shared" si="354"/>
        <v>9301.9326996107247</v>
      </c>
      <c r="P1134" s="4">
        <f t="shared" si="355"/>
        <v>9468.4403574589669</v>
      </c>
      <c r="Q1134" s="4">
        <f t="shared" si="356"/>
        <v>9603.8941410143179</v>
      </c>
      <c r="R1134" s="4">
        <f t="shared" si="357"/>
        <v>9711.1624139956839</v>
      </c>
      <c r="S1134" s="4">
        <f t="shared" si="358"/>
        <v>9792.9828061030603</v>
      </c>
      <c r="T1134" s="4">
        <f t="shared" si="359"/>
        <v>9851.530015313243</v>
      </c>
      <c r="U1134" s="4">
        <f t="shared" si="360"/>
        <v>9888.27449473663</v>
      </c>
      <c r="W1134" s="5" t="str">
        <f>VLOOKUP(C1134&amp;A1134,Driver_elast!$A$2:$D$1161,4,FALSE)</f>
        <v>GDP</v>
      </c>
      <c r="X1134" s="5">
        <v>1</v>
      </c>
      <c r="Y1134" s="2">
        <f>SUMIFS('Growth rates'!D$4:D$999,'Growth rates'!$B$4:$B$999,Demands!$A1134,'Growth rates'!$C$4:$C$999,$W1134)</f>
        <v>1</v>
      </c>
      <c r="Z1134" s="2">
        <f>SUMIFS('Growth rates'!E$4:E$999,'Growth rates'!$B$4:$B$999,Demands!$A1134,'Growth rates'!$C$4:$C$999,$W1134)</f>
        <v>1.0143832264379362</v>
      </c>
      <c r="AA1134" s="2">
        <f>SUMIFS('Growth rates'!F$4:F$999,'Growth rates'!$B$4:$B$999,Demands!$A1134,'Growth rates'!$C$4:$C$999,$W1134)</f>
        <v>1.1568812301985936</v>
      </c>
      <c r="AB1134" s="2">
        <f>SUMIFS('Growth rates'!G$4:G$999,'Growth rates'!$B$4:$B$999,Demands!$A1134,'Growth rates'!$C$4:$C$999,$W1134)</f>
        <v>1.2690982149756587</v>
      </c>
      <c r="AC1134" s="2">
        <f>SUMIFS('Growth rates'!H$4:H$999,'Growth rates'!$B$4:$B$999,Demands!$A1134,'Growth rates'!$C$4:$C$999,$W1134)</f>
        <v>1.3700486824820339</v>
      </c>
      <c r="AD1134" s="2">
        <f>SUMIFS('Growth rates'!I$4:I$999,'Growth rates'!$B$4:$B$999,Demands!$A1134,'Growth rates'!$C$4:$C$999,$W1134)</f>
        <v>1.4648842181181259</v>
      </c>
      <c r="AE1134" s="2">
        <f>SUMIFS('Growth rates'!J$4:J$999,'Growth rates'!$B$4:$B$999,Demands!$A1134,'Growth rates'!$C$4:$C$999,$W1134)</f>
        <v>1.5571542642248153</v>
      </c>
      <c r="AF1134" s="2">
        <f>SUMIFS('Growth rates'!K$4:K$999,'Growth rates'!$B$4:$B$999,Demands!$A1134,'Growth rates'!$C$4:$C$999,$W1134)</f>
        <v>1.6485536923988358</v>
      </c>
      <c r="AG1134" s="2">
        <f>SUMIFS('Growth rates'!L$4:L$999,'Growth rates'!$B$4:$B$999,Demands!$A1134,'Growth rates'!$C$4:$C$999,$W1134)</f>
        <v>1.741544960461582</v>
      </c>
      <c r="AH1134" s="2">
        <f>SUMIFS('Growth rates'!M$4:M$999,'Growth rates'!$B$4:$B$999,Demands!$A1134,'Growth rates'!$C$4:$C$999,$W1134)</f>
        <v>1.8372562656157434</v>
      </c>
      <c r="AI1134" s="2">
        <f>SUMIFS('Growth rates'!N$4:N$999,'Growth rates'!$B$4:$B$999,Demands!$A1134,'Growth rates'!$C$4:$C$999,$W1134)</f>
        <v>1.9357082142029209</v>
      </c>
      <c r="AJ1134" s="2">
        <f>SUMIFS('Growth rates'!O$4:O$999,'Growth rates'!$B$4:$B$999,Demands!$A1134,'Growth rates'!$C$4:$C$999,$W1134)</f>
        <v>2.0331195425392163</v>
      </c>
      <c r="AK1134" s="2">
        <f>SUMIFS('Growth rates'!P$4:P$999,'Growth rates'!$B$4:$B$999,Demands!$A1134,'Growth rates'!$C$4:$C$999,$W1134)</f>
        <v>2.1287278159853695</v>
      </c>
      <c r="AL1134" s="2">
        <f>SUMIFS('Growth rates'!Q$4:Q$999,'Growth rates'!$B$4:$B$999,Demands!$A1134,'Growth rates'!$C$4:$C$999,$W1134)</f>
        <v>2.2220642402699431</v>
      </c>
      <c r="AM1134" s="2">
        <f>SUMIFS('Growth rates'!R$4:R$999,'Growth rates'!$B$4:$B$999,Demands!$A1134,'Growth rates'!$C$4:$C$999,$W1134)</f>
        <v>2.3133451819797544</v>
      </c>
      <c r="AN1134" s="2">
        <f>SUMIFS('Growth rates'!S$4:S$999,'Growth rates'!$B$4:$B$999,Demands!$A1134,'Growth rates'!$C$4:$C$999,$W1134)</f>
        <v>2.4029518584344332</v>
      </c>
      <c r="AO1134" s="2">
        <f>SUMIFS('Growth rates'!T$4:T$999,'Growth rates'!$B$4:$B$999,Demands!$A1134,'Growth rates'!$C$4:$C$999,$W1134)</f>
        <v>2.4910130592689903</v>
      </c>
      <c r="AP1134" s="2">
        <f>SUMIFS('Growth rates'!U$4:U$999,'Growth rates'!$B$4:$B$999,Demands!$A1134,'Growth rates'!$C$4:$C$999,$W1134)</f>
        <v>2.5764417999639386</v>
      </c>
      <c r="AR1134">
        <f>VLOOKUP(C1134&amp;A1134,Driver_elast!$A$2:$E$1161,5,FALSE)</f>
        <v>0.54378899999999997</v>
      </c>
      <c r="AS1134">
        <f t="shared" si="361"/>
        <v>0.54378899999999997</v>
      </c>
      <c r="AT1134">
        <f t="shared" si="362"/>
        <v>0.10875779999999999</v>
      </c>
      <c r="AV1134" s="2" cm="1">
        <f t="array" ref="AV1134">TREND($AR1134:$AS1134,$AR$3:$AS$3,AV$1)</f>
        <v>0.54378899999999997</v>
      </c>
      <c r="AW1134" s="2" cm="1">
        <f t="array" ref="AW1134">TREND($AR1134:$AS1134,$AR$3:$AS$3,AW$1)</f>
        <v>0.54378899999999997</v>
      </c>
      <c r="AX1134" s="2" cm="1">
        <f t="array" ref="AX1134">TREND($AR1134:$AS1134,$AR$3:$AS$3,AX$1)</f>
        <v>0.54378899999999997</v>
      </c>
      <c r="AY1134" s="2" cm="1">
        <f t="array" ref="AY1134">TREND($AR1134:$AS1134,$AR$3:$AS$3,AY$1)</f>
        <v>0.54378899999999997</v>
      </c>
      <c r="AZ1134" s="2" cm="1">
        <f t="array" ref="AZ1134">TREND($AR1134:$AS1134,$AR$3:$AS$3,AZ$1)</f>
        <v>0.54378899999999997</v>
      </c>
      <c r="BA1134" s="2" cm="1">
        <f t="array" ref="BA1134">TREND($AR1134:$AS1134,$AR$3:$AS$3,BA$1)</f>
        <v>0.54378899999999997</v>
      </c>
      <c r="BB1134" s="2" cm="1">
        <f t="array" ref="BB1134">TREND($AR1134:$AS1134,$AR$3:$AS$3,BB$1)</f>
        <v>0.54378899999999997</v>
      </c>
      <c r="BC1134" s="2" cm="1">
        <f t="array" ref="BC1134">TREND($AR1134:$AS1134,$AR$3:$AS$3,BC$1)</f>
        <v>0.54378899999999997</v>
      </c>
      <c r="BD1134" s="2" cm="1">
        <f t="array" ref="BD1134">TREND($AR1134:$AS1134,$AR$3:$AS$3,BD$1)</f>
        <v>0.54378899999999997</v>
      </c>
      <c r="BE1134" s="2" cm="1">
        <f t="array" ref="BE1134">TREND($AR1134:$AS1134,$AR$3:$AS$3,BE$1)</f>
        <v>0.54378899999999997</v>
      </c>
      <c r="BF1134" s="20" cm="1">
        <f t="array" ref="BF1134">TREND($AS1134:$AT1134,$AS$3:$AT$3,BF$1)</f>
        <v>0.48941010000000063</v>
      </c>
      <c r="BG1134" s="20" cm="1">
        <f t="array" ref="BG1134">TREND($AS1134:$AT1134,$AS$3:$AT$3,BG$1)</f>
        <v>0.43503120000000095</v>
      </c>
      <c r="BH1134" s="20" cm="1">
        <f t="array" ref="BH1134">TREND($AS1134:$AT1134,$AS$3:$AT$3,BH$1)</f>
        <v>0.38065230000000128</v>
      </c>
      <c r="BI1134" s="20" cm="1">
        <f t="array" ref="BI1134">TREND($AS1134:$AT1134,$AS$3:$AT$3,BI$1)</f>
        <v>0.3262734000000016</v>
      </c>
      <c r="BJ1134" s="20" cm="1">
        <f t="array" ref="BJ1134">TREND($AS1134:$AT1134,$AS$3:$AT$3,BJ$1)</f>
        <v>0.27189450000000193</v>
      </c>
      <c r="BK1134" s="20" cm="1">
        <f t="array" ref="BK1134">TREND($AS1134:$AT1134,$AS$3:$AT$3,BK$1)</f>
        <v>0.21751560000000225</v>
      </c>
      <c r="BL1134" s="20" cm="1">
        <f t="array" ref="BL1134">TREND($AS1134:$AT1134,$AS$3:$AT$3,BL$1)</f>
        <v>0.16313670000000258</v>
      </c>
      <c r="BM1134" s="20" cm="1">
        <f t="array" ref="BM1134">TREND($AS1134:$AT1134,$AS$3:$AT$3,BM$1)</f>
        <v>0.1087578000000029</v>
      </c>
    </row>
    <row r="1135" spans="1:65" x14ac:dyDescent="0.35">
      <c r="A1135" t="str">
        <f>IF(BYDem!B1133="","\I:",BYDem!B1133)</f>
        <v>USA</v>
      </c>
      <c r="B1135" t="str">
        <f>BYDem!E1133</f>
        <v>IFP</v>
      </c>
      <c r="C1135" t="str">
        <f t="shared" si="363"/>
        <v>IFP</v>
      </c>
      <c r="D1135" s="4">
        <f>SUMIFS(BYDem!$M$2:$M$2000,BYDem!$B$2:$B$2000,Demands!$A1135,BYDem!$E$2:$E$2000,Demands!$B1135)</f>
        <v>1182.3454462750201</v>
      </c>
      <c r="E1135" s="4">
        <f t="shared" si="344"/>
        <v>1182.3454462750201</v>
      </c>
      <c r="F1135" s="4">
        <f t="shared" si="345"/>
        <v>1182.3454462750201</v>
      </c>
      <c r="G1135" s="4">
        <f t="shared" si="346"/>
        <v>1182.3454462750201</v>
      </c>
      <c r="H1135" s="4">
        <f t="shared" si="347"/>
        <v>1182.3454462750201</v>
      </c>
      <c r="I1135" s="4">
        <f t="shared" si="348"/>
        <v>1182.3454462750201</v>
      </c>
      <c r="J1135" s="4">
        <f t="shared" si="349"/>
        <v>1182.3454462750201</v>
      </c>
      <c r="K1135" s="4">
        <f t="shared" si="350"/>
        <v>1182.3454462750201</v>
      </c>
      <c r="L1135" s="4">
        <f t="shared" si="351"/>
        <v>1182.3454462750201</v>
      </c>
      <c r="M1135" s="4">
        <f t="shared" si="352"/>
        <v>1182.3454462750201</v>
      </c>
      <c r="N1135" s="4">
        <f t="shared" si="353"/>
        <v>1182.3454462750201</v>
      </c>
      <c r="O1135" s="4">
        <f t="shared" si="354"/>
        <v>1182.3454462750201</v>
      </c>
      <c r="P1135" s="4">
        <f t="shared" si="355"/>
        <v>1182.3454462750201</v>
      </c>
      <c r="Q1135" s="4">
        <f t="shared" si="356"/>
        <v>1182.3454462750201</v>
      </c>
      <c r="R1135" s="4">
        <f t="shared" si="357"/>
        <v>1182.3454462750201</v>
      </c>
      <c r="S1135" s="4">
        <f t="shared" si="358"/>
        <v>1182.3454462750201</v>
      </c>
      <c r="T1135" s="4">
        <f t="shared" si="359"/>
        <v>1182.3454462750201</v>
      </c>
      <c r="U1135" s="4">
        <f t="shared" si="360"/>
        <v>1182.3454462750201</v>
      </c>
      <c r="W1135" s="5" t="str">
        <f>VLOOKUP(C1135&amp;A1135,Driver_elast!$A$2:$D$1161,4,FALSE)</f>
        <v>GDP</v>
      </c>
      <c r="X1135" s="5">
        <v>1</v>
      </c>
      <c r="Y1135" s="2">
        <f>SUMIFS('Growth rates'!D$4:D$999,'Growth rates'!$B$4:$B$999,Demands!$A1135,'Growth rates'!$C$4:$C$999,$W1135)</f>
        <v>1</v>
      </c>
      <c r="Z1135" s="2">
        <f>SUMIFS('Growth rates'!E$4:E$999,'Growth rates'!$B$4:$B$999,Demands!$A1135,'Growth rates'!$C$4:$C$999,$W1135)</f>
        <v>1.0143832264379362</v>
      </c>
      <c r="AA1135" s="2">
        <f>SUMIFS('Growth rates'!F$4:F$999,'Growth rates'!$B$4:$B$999,Demands!$A1135,'Growth rates'!$C$4:$C$999,$W1135)</f>
        <v>1.1568812301985936</v>
      </c>
      <c r="AB1135" s="2">
        <f>SUMIFS('Growth rates'!G$4:G$999,'Growth rates'!$B$4:$B$999,Demands!$A1135,'Growth rates'!$C$4:$C$999,$W1135)</f>
        <v>1.2690982149756587</v>
      </c>
      <c r="AC1135" s="2">
        <f>SUMIFS('Growth rates'!H$4:H$999,'Growth rates'!$B$4:$B$999,Demands!$A1135,'Growth rates'!$C$4:$C$999,$W1135)</f>
        <v>1.3700486824820339</v>
      </c>
      <c r="AD1135" s="2">
        <f>SUMIFS('Growth rates'!I$4:I$999,'Growth rates'!$B$4:$B$999,Demands!$A1135,'Growth rates'!$C$4:$C$999,$W1135)</f>
        <v>1.4648842181181259</v>
      </c>
      <c r="AE1135" s="2">
        <f>SUMIFS('Growth rates'!J$4:J$999,'Growth rates'!$B$4:$B$999,Demands!$A1135,'Growth rates'!$C$4:$C$999,$W1135)</f>
        <v>1.5571542642248153</v>
      </c>
      <c r="AF1135" s="2">
        <f>SUMIFS('Growth rates'!K$4:K$999,'Growth rates'!$B$4:$B$999,Demands!$A1135,'Growth rates'!$C$4:$C$999,$W1135)</f>
        <v>1.6485536923988358</v>
      </c>
      <c r="AG1135" s="2">
        <f>SUMIFS('Growth rates'!L$4:L$999,'Growth rates'!$B$4:$B$999,Demands!$A1135,'Growth rates'!$C$4:$C$999,$W1135)</f>
        <v>1.741544960461582</v>
      </c>
      <c r="AH1135" s="2">
        <f>SUMIFS('Growth rates'!M$4:M$999,'Growth rates'!$B$4:$B$999,Demands!$A1135,'Growth rates'!$C$4:$C$999,$W1135)</f>
        <v>1.8372562656157434</v>
      </c>
      <c r="AI1135" s="2">
        <f>SUMIFS('Growth rates'!N$4:N$999,'Growth rates'!$B$4:$B$999,Demands!$A1135,'Growth rates'!$C$4:$C$999,$W1135)</f>
        <v>1.9357082142029209</v>
      </c>
      <c r="AJ1135" s="2">
        <f>SUMIFS('Growth rates'!O$4:O$999,'Growth rates'!$B$4:$B$999,Demands!$A1135,'Growth rates'!$C$4:$C$999,$W1135)</f>
        <v>2.0331195425392163</v>
      </c>
      <c r="AK1135" s="2">
        <f>SUMIFS('Growth rates'!P$4:P$999,'Growth rates'!$B$4:$B$999,Demands!$A1135,'Growth rates'!$C$4:$C$999,$W1135)</f>
        <v>2.1287278159853695</v>
      </c>
      <c r="AL1135" s="2">
        <f>SUMIFS('Growth rates'!Q$4:Q$999,'Growth rates'!$B$4:$B$999,Demands!$A1135,'Growth rates'!$C$4:$C$999,$W1135)</f>
        <v>2.2220642402699431</v>
      </c>
      <c r="AM1135" s="2">
        <f>SUMIFS('Growth rates'!R$4:R$999,'Growth rates'!$B$4:$B$999,Demands!$A1135,'Growth rates'!$C$4:$C$999,$W1135)</f>
        <v>2.3133451819797544</v>
      </c>
      <c r="AN1135" s="2">
        <f>SUMIFS('Growth rates'!S$4:S$999,'Growth rates'!$B$4:$B$999,Demands!$A1135,'Growth rates'!$C$4:$C$999,$W1135)</f>
        <v>2.4029518584344332</v>
      </c>
      <c r="AO1135" s="2">
        <f>SUMIFS('Growth rates'!T$4:T$999,'Growth rates'!$B$4:$B$999,Demands!$A1135,'Growth rates'!$C$4:$C$999,$W1135)</f>
        <v>2.4910130592689903</v>
      </c>
      <c r="AP1135" s="2">
        <f>SUMIFS('Growth rates'!U$4:U$999,'Growth rates'!$B$4:$B$999,Demands!$A1135,'Growth rates'!$C$4:$C$999,$W1135)</f>
        <v>2.5764417999639386</v>
      </c>
      <c r="AR1135">
        <f>VLOOKUP(C1135&amp;A1135,Driver_elast!$A$2:$E$1161,5,FALSE)</f>
        <v>0</v>
      </c>
      <c r="AS1135">
        <f t="shared" si="361"/>
        <v>0</v>
      </c>
      <c r="AT1135">
        <f t="shared" si="362"/>
        <v>0</v>
      </c>
      <c r="AV1135" s="2" cm="1">
        <f t="array" ref="AV1135">TREND($AR1135:$AS1135,$AR$3:$AS$3,AV$1)</f>
        <v>0</v>
      </c>
      <c r="AW1135" s="2" cm="1">
        <f t="array" ref="AW1135">TREND($AR1135:$AS1135,$AR$3:$AS$3,AW$1)</f>
        <v>0</v>
      </c>
      <c r="AX1135" s="2" cm="1">
        <f t="array" ref="AX1135">TREND($AR1135:$AS1135,$AR$3:$AS$3,AX$1)</f>
        <v>0</v>
      </c>
      <c r="AY1135" s="2" cm="1">
        <f t="array" ref="AY1135">TREND($AR1135:$AS1135,$AR$3:$AS$3,AY$1)</f>
        <v>0</v>
      </c>
      <c r="AZ1135" s="2" cm="1">
        <f t="array" ref="AZ1135">TREND($AR1135:$AS1135,$AR$3:$AS$3,AZ$1)</f>
        <v>0</v>
      </c>
      <c r="BA1135" s="2" cm="1">
        <f t="array" ref="BA1135">TREND($AR1135:$AS1135,$AR$3:$AS$3,BA$1)</f>
        <v>0</v>
      </c>
      <c r="BB1135" s="2" cm="1">
        <f t="array" ref="BB1135">TREND($AR1135:$AS1135,$AR$3:$AS$3,BB$1)</f>
        <v>0</v>
      </c>
      <c r="BC1135" s="2" cm="1">
        <f t="array" ref="BC1135">TREND($AR1135:$AS1135,$AR$3:$AS$3,BC$1)</f>
        <v>0</v>
      </c>
      <c r="BD1135" s="2" cm="1">
        <f t="array" ref="BD1135">TREND($AR1135:$AS1135,$AR$3:$AS$3,BD$1)</f>
        <v>0</v>
      </c>
      <c r="BE1135" s="2" cm="1">
        <f t="array" ref="BE1135">TREND($AR1135:$AS1135,$AR$3:$AS$3,BE$1)</f>
        <v>0</v>
      </c>
      <c r="BF1135" s="20" cm="1">
        <f t="array" ref="BF1135">TREND($AS1135:$AT1135,$AS$3:$AT$3,BF$1)</f>
        <v>0</v>
      </c>
      <c r="BG1135" s="20" cm="1">
        <f t="array" ref="BG1135">TREND($AS1135:$AT1135,$AS$3:$AT$3,BG$1)</f>
        <v>0</v>
      </c>
      <c r="BH1135" s="20" cm="1">
        <f t="array" ref="BH1135">TREND($AS1135:$AT1135,$AS$3:$AT$3,BH$1)</f>
        <v>0</v>
      </c>
      <c r="BI1135" s="20" cm="1">
        <f t="array" ref="BI1135">TREND($AS1135:$AT1135,$AS$3:$AT$3,BI$1)</f>
        <v>0</v>
      </c>
      <c r="BJ1135" s="20" cm="1">
        <f t="array" ref="BJ1135">TREND($AS1135:$AT1135,$AS$3:$AT$3,BJ$1)</f>
        <v>0</v>
      </c>
      <c r="BK1135" s="20" cm="1">
        <f t="array" ref="BK1135">TREND($AS1135:$AT1135,$AS$3:$AT$3,BK$1)</f>
        <v>0</v>
      </c>
      <c r="BL1135" s="20" cm="1">
        <f t="array" ref="BL1135">TREND($AS1135:$AT1135,$AS$3:$AT$3,BL$1)</f>
        <v>0</v>
      </c>
      <c r="BM1135" s="20" cm="1">
        <f t="array" ref="BM1135">TREND($AS1135:$AT1135,$AS$3:$AT$3,BM$1)</f>
        <v>0</v>
      </c>
    </row>
    <row r="1136" spans="1:65" x14ac:dyDescent="0.35">
      <c r="A1136" t="str">
        <f>IF(BYDem!B1134="","\I:",BYDem!B1134)</f>
        <v>USA</v>
      </c>
      <c r="B1136" t="str">
        <f>BYDem!E1134</f>
        <v>ILP</v>
      </c>
      <c r="C1136" t="str">
        <f t="shared" si="363"/>
        <v>ILP</v>
      </c>
      <c r="D1136" s="4">
        <f>SUMIFS(BYDem!$M$2:$M$2000,BYDem!$B$2:$B$2000,Demands!$A1136,BYDem!$E$2:$E$2000,Demands!$B1136)</f>
        <v>123.077174</v>
      </c>
      <c r="E1136" s="4">
        <f t="shared" si="344"/>
        <v>123.77111962152377</v>
      </c>
      <c r="F1136" s="4">
        <f t="shared" si="345"/>
        <v>130.58693231780313</v>
      </c>
      <c r="G1136" s="4">
        <f t="shared" si="346"/>
        <v>135.55241128352301</v>
      </c>
      <c r="H1136" s="4">
        <f t="shared" si="347"/>
        <v>139.77921377922195</v>
      </c>
      <c r="I1136" s="4">
        <f t="shared" si="348"/>
        <v>143.5720955195338</v>
      </c>
      <c r="J1136" s="4">
        <f t="shared" si="349"/>
        <v>147.1171187309883</v>
      </c>
      <c r="K1136" s="4">
        <f t="shared" si="350"/>
        <v>150.50218095612527</v>
      </c>
      <c r="L1136" s="4">
        <f t="shared" si="351"/>
        <v>153.83010552075453</v>
      </c>
      <c r="M1136" s="4">
        <f t="shared" si="352"/>
        <v>157.14417410618887</v>
      </c>
      <c r="N1136" s="4">
        <f t="shared" si="353"/>
        <v>160.11506689627166</v>
      </c>
      <c r="O1136" s="4">
        <f t="shared" si="354"/>
        <v>162.64193961836048</v>
      </c>
      <c r="P1136" s="4">
        <f t="shared" si="355"/>
        <v>164.74066083053461</v>
      </c>
      <c r="Q1136" s="4">
        <f t="shared" si="356"/>
        <v>166.43958769821813</v>
      </c>
      <c r="R1136" s="4">
        <f t="shared" si="357"/>
        <v>167.77970169641185</v>
      </c>
      <c r="S1136" s="4">
        <f t="shared" si="358"/>
        <v>168.79874102413174</v>
      </c>
      <c r="T1136" s="4">
        <f t="shared" si="359"/>
        <v>169.52622192778196</v>
      </c>
      <c r="U1136" s="4">
        <f t="shared" si="360"/>
        <v>169.98203469514792</v>
      </c>
      <c r="W1136" s="5" t="str">
        <f>VLOOKUP(C1136&amp;A1136,Driver_elast!$A$2:$D$1161,4,FALSE)</f>
        <v>GDP</v>
      </c>
      <c r="X1136" s="5">
        <v>1</v>
      </c>
      <c r="Y1136" s="2">
        <f>SUMIFS('Growth rates'!D$4:D$999,'Growth rates'!$B$4:$B$999,Demands!$A1136,'Growth rates'!$C$4:$C$999,$W1136)</f>
        <v>1</v>
      </c>
      <c r="Z1136" s="2">
        <f>SUMIFS('Growth rates'!E$4:E$999,'Growth rates'!$B$4:$B$999,Demands!$A1136,'Growth rates'!$C$4:$C$999,$W1136)</f>
        <v>1.0143832264379362</v>
      </c>
      <c r="AA1136" s="2">
        <f>SUMIFS('Growth rates'!F$4:F$999,'Growth rates'!$B$4:$B$999,Demands!$A1136,'Growth rates'!$C$4:$C$999,$W1136)</f>
        <v>1.1568812301985936</v>
      </c>
      <c r="AB1136" s="2">
        <f>SUMIFS('Growth rates'!G$4:G$999,'Growth rates'!$B$4:$B$999,Demands!$A1136,'Growth rates'!$C$4:$C$999,$W1136)</f>
        <v>1.2690982149756587</v>
      </c>
      <c r="AC1136" s="2">
        <f>SUMIFS('Growth rates'!H$4:H$999,'Growth rates'!$B$4:$B$999,Demands!$A1136,'Growth rates'!$C$4:$C$999,$W1136)</f>
        <v>1.3700486824820339</v>
      </c>
      <c r="AD1136" s="2">
        <f>SUMIFS('Growth rates'!I$4:I$999,'Growth rates'!$B$4:$B$999,Demands!$A1136,'Growth rates'!$C$4:$C$999,$W1136)</f>
        <v>1.4648842181181259</v>
      </c>
      <c r="AE1136" s="2">
        <f>SUMIFS('Growth rates'!J$4:J$999,'Growth rates'!$B$4:$B$999,Demands!$A1136,'Growth rates'!$C$4:$C$999,$W1136)</f>
        <v>1.5571542642248153</v>
      </c>
      <c r="AF1136" s="2">
        <f>SUMIFS('Growth rates'!K$4:K$999,'Growth rates'!$B$4:$B$999,Demands!$A1136,'Growth rates'!$C$4:$C$999,$W1136)</f>
        <v>1.6485536923988358</v>
      </c>
      <c r="AG1136" s="2">
        <f>SUMIFS('Growth rates'!L$4:L$999,'Growth rates'!$B$4:$B$999,Demands!$A1136,'Growth rates'!$C$4:$C$999,$W1136)</f>
        <v>1.741544960461582</v>
      </c>
      <c r="AH1136" s="2">
        <f>SUMIFS('Growth rates'!M$4:M$999,'Growth rates'!$B$4:$B$999,Demands!$A1136,'Growth rates'!$C$4:$C$999,$W1136)</f>
        <v>1.8372562656157434</v>
      </c>
      <c r="AI1136" s="2">
        <f>SUMIFS('Growth rates'!N$4:N$999,'Growth rates'!$B$4:$B$999,Demands!$A1136,'Growth rates'!$C$4:$C$999,$W1136)</f>
        <v>1.9357082142029209</v>
      </c>
      <c r="AJ1136" s="2">
        <f>SUMIFS('Growth rates'!O$4:O$999,'Growth rates'!$B$4:$B$999,Demands!$A1136,'Growth rates'!$C$4:$C$999,$W1136)</f>
        <v>2.0331195425392163</v>
      </c>
      <c r="AK1136" s="2">
        <f>SUMIFS('Growth rates'!P$4:P$999,'Growth rates'!$B$4:$B$999,Demands!$A1136,'Growth rates'!$C$4:$C$999,$W1136)</f>
        <v>2.1287278159853695</v>
      </c>
      <c r="AL1136" s="2">
        <f>SUMIFS('Growth rates'!Q$4:Q$999,'Growth rates'!$B$4:$B$999,Demands!$A1136,'Growth rates'!$C$4:$C$999,$W1136)</f>
        <v>2.2220642402699431</v>
      </c>
      <c r="AM1136" s="2">
        <f>SUMIFS('Growth rates'!R$4:R$999,'Growth rates'!$B$4:$B$999,Demands!$A1136,'Growth rates'!$C$4:$C$999,$W1136)</f>
        <v>2.3133451819797544</v>
      </c>
      <c r="AN1136" s="2">
        <f>SUMIFS('Growth rates'!S$4:S$999,'Growth rates'!$B$4:$B$999,Demands!$A1136,'Growth rates'!$C$4:$C$999,$W1136)</f>
        <v>2.4029518584344332</v>
      </c>
      <c r="AO1136" s="2">
        <f>SUMIFS('Growth rates'!T$4:T$999,'Growth rates'!$B$4:$B$999,Demands!$A1136,'Growth rates'!$C$4:$C$999,$W1136)</f>
        <v>2.4910130592689903</v>
      </c>
      <c r="AP1136" s="2">
        <f>SUMIFS('Growth rates'!U$4:U$999,'Growth rates'!$B$4:$B$999,Demands!$A1136,'Growth rates'!$C$4:$C$999,$W1136)</f>
        <v>2.5764417999639386</v>
      </c>
      <c r="AR1136">
        <f>VLOOKUP(C1136&amp;A1136,Driver_elast!$A$2:$E$1161,5,FALSE)</f>
        <v>0.39200499999999999</v>
      </c>
      <c r="AS1136">
        <f t="shared" si="361"/>
        <v>0.39200499999999999</v>
      </c>
      <c r="AT1136">
        <f t="shared" si="362"/>
        <v>7.8400999999999998E-2</v>
      </c>
      <c r="AV1136" s="2" cm="1">
        <f t="array" ref="AV1136">TREND($AR1136:$AS1136,$AR$3:$AS$3,AV$1)</f>
        <v>0.39200499999999999</v>
      </c>
      <c r="AW1136" s="2" cm="1">
        <f t="array" ref="AW1136">TREND($AR1136:$AS1136,$AR$3:$AS$3,AW$1)</f>
        <v>0.39200499999999999</v>
      </c>
      <c r="AX1136" s="2" cm="1">
        <f t="array" ref="AX1136">TREND($AR1136:$AS1136,$AR$3:$AS$3,AX$1)</f>
        <v>0.39200499999999999</v>
      </c>
      <c r="AY1136" s="2" cm="1">
        <f t="array" ref="AY1136">TREND($AR1136:$AS1136,$AR$3:$AS$3,AY$1)</f>
        <v>0.39200499999999999</v>
      </c>
      <c r="AZ1136" s="2" cm="1">
        <f t="array" ref="AZ1136">TREND($AR1136:$AS1136,$AR$3:$AS$3,AZ$1)</f>
        <v>0.39200499999999999</v>
      </c>
      <c r="BA1136" s="2" cm="1">
        <f t="array" ref="BA1136">TREND($AR1136:$AS1136,$AR$3:$AS$3,BA$1)</f>
        <v>0.39200499999999999</v>
      </c>
      <c r="BB1136" s="2" cm="1">
        <f t="array" ref="BB1136">TREND($AR1136:$AS1136,$AR$3:$AS$3,BB$1)</f>
        <v>0.39200499999999999</v>
      </c>
      <c r="BC1136" s="2" cm="1">
        <f t="array" ref="BC1136">TREND($AR1136:$AS1136,$AR$3:$AS$3,BC$1)</f>
        <v>0.39200499999999999</v>
      </c>
      <c r="BD1136" s="2" cm="1">
        <f t="array" ref="BD1136">TREND($AR1136:$AS1136,$AR$3:$AS$3,BD$1)</f>
        <v>0.39200499999999999</v>
      </c>
      <c r="BE1136" s="2" cm="1">
        <f t="array" ref="BE1136">TREND($AR1136:$AS1136,$AR$3:$AS$3,BE$1)</f>
        <v>0.39200499999999999</v>
      </c>
      <c r="BF1136" s="20" cm="1">
        <f t="array" ref="BF1136">TREND($AS1136:$AT1136,$AS$3:$AT$3,BF$1)</f>
        <v>0.35280449999999774</v>
      </c>
      <c r="BG1136" s="20" cm="1">
        <f t="array" ref="BG1136">TREND($AS1136:$AT1136,$AS$3:$AT$3,BG$1)</f>
        <v>0.313603999999998</v>
      </c>
      <c r="BH1136" s="20" cm="1">
        <f t="array" ref="BH1136">TREND($AS1136:$AT1136,$AS$3:$AT$3,BH$1)</f>
        <v>0.27440349999999825</v>
      </c>
      <c r="BI1136" s="20" cm="1">
        <f t="array" ref="BI1136">TREND($AS1136:$AT1136,$AS$3:$AT$3,BI$1)</f>
        <v>0.2352029999999985</v>
      </c>
      <c r="BJ1136" s="20" cm="1">
        <f t="array" ref="BJ1136">TREND($AS1136:$AT1136,$AS$3:$AT$3,BJ$1)</f>
        <v>0.19600249999999875</v>
      </c>
      <c r="BK1136" s="20" cm="1">
        <f t="array" ref="BK1136">TREND($AS1136:$AT1136,$AS$3:$AT$3,BK$1)</f>
        <v>0.156801999999999</v>
      </c>
      <c r="BL1136" s="20" cm="1">
        <f t="array" ref="BL1136">TREND($AS1136:$AT1136,$AS$3:$AT$3,BL$1)</f>
        <v>0.11760149999999925</v>
      </c>
      <c r="BM1136" s="20" cm="1">
        <f t="array" ref="BM1136">TREND($AS1136:$AT1136,$AS$3:$AT$3,BM$1)</f>
        <v>7.8400999999999499E-2</v>
      </c>
    </row>
    <row r="1137" spans="1:65" x14ac:dyDescent="0.35">
      <c r="A1137" t="str">
        <f>IF(BYDem!B1135="","\I:",BYDem!B1135)</f>
        <v>USA</v>
      </c>
      <c r="B1137" t="str">
        <f>BYDem!E1135</f>
        <v>IMC</v>
      </c>
      <c r="C1137" t="str">
        <f t="shared" si="363"/>
        <v>IMC</v>
      </c>
      <c r="D1137" s="4">
        <f>SUMIFS(BYDem!$M$2:$M$2000,BYDem!$B$2:$B$2000,Demands!$A1137,BYDem!$E$2:$E$2000,Demands!$B1137)</f>
        <v>1054.6827887183399</v>
      </c>
      <c r="E1137" s="4">
        <f t="shared" si="344"/>
        <v>1054.6827887183399</v>
      </c>
      <c r="F1137" s="4">
        <f t="shared" si="345"/>
        <v>1054.6827887183399</v>
      </c>
      <c r="G1137" s="4">
        <f t="shared" si="346"/>
        <v>1054.6827887183399</v>
      </c>
      <c r="H1137" s="4">
        <f t="shared" si="347"/>
        <v>1054.6827887183399</v>
      </c>
      <c r="I1137" s="4">
        <f t="shared" si="348"/>
        <v>1054.6827887183399</v>
      </c>
      <c r="J1137" s="4">
        <f t="shared" si="349"/>
        <v>1054.6827887183399</v>
      </c>
      <c r="K1137" s="4">
        <f t="shared" si="350"/>
        <v>1054.6827887183399</v>
      </c>
      <c r="L1137" s="4">
        <f t="shared" si="351"/>
        <v>1054.6827887183399</v>
      </c>
      <c r="M1137" s="4">
        <f t="shared" si="352"/>
        <v>1054.6827887183399</v>
      </c>
      <c r="N1137" s="4">
        <f t="shared" si="353"/>
        <v>1054.6827887183399</v>
      </c>
      <c r="O1137" s="4">
        <f t="shared" si="354"/>
        <v>1054.6827887183399</v>
      </c>
      <c r="P1137" s="4">
        <f t="shared" si="355"/>
        <v>1054.6827887183399</v>
      </c>
      <c r="Q1137" s="4">
        <f t="shared" si="356"/>
        <v>1054.6827887183399</v>
      </c>
      <c r="R1137" s="4">
        <f t="shared" si="357"/>
        <v>1054.6827887183399</v>
      </c>
      <c r="S1137" s="4">
        <f t="shared" si="358"/>
        <v>1054.6827887183399</v>
      </c>
      <c r="T1137" s="4">
        <f t="shared" si="359"/>
        <v>1054.6827887183399</v>
      </c>
      <c r="U1137" s="4">
        <f t="shared" si="360"/>
        <v>1054.6827887183399</v>
      </c>
      <c r="W1137" s="5" t="str">
        <f>VLOOKUP(C1137&amp;A1137,Driver_elast!$A$2:$D$1161,4,FALSE)</f>
        <v>GDP</v>
      </c>
      <c r="X1137" s="5">
        <v>1</v>
      </c>
      <c r="Y1137" s="2">
        <f>SUMIFS('Growth rates'!D$4:D$999,'Growth rates'!$B$4:$B$999,Demands!$A1137,'Growth rates'!$C$4:$C$999,$W1137)</f>
        <v>1</v>
      </c>
      <c r="Z1137" s="2">
        <f>SUMIFS('Growth rates'!E$4:E$999,'Growth rates'!$B$4:$B$999,Demands!$A1137,'Growth rates'!$C$4:$C$999,$W1137)</f>
        <v>1.0143832264379362</v>
      </c>
      <c r="AA1137" s="2">
        <f>SUMIFS('Growth rates'!F$4:F$999,'Growth rates'!$B$4:$B$999,Demands!$A1137,'Growth rates'!$C$4:$C$999,$W1137)</f>
        <v>1.1568812301985936</v>
      </c>
      <c r="AB1137" s="2">
        <f>SUMIFS('Growth rates'!G$4:G$999,'Growth rates'!$B$4:$B$999,Demands!$A1137,'Growth rates'!$C$4:$C$999,$W1137)</f>
        <v>1.2690982149756587</v>
      </c>
      <c r="AC1137" s="2">
        <f>SUMIFS('Growth rates'!H$4:H$999,'Growth rates'!$B$4:$B$999,Demands!$A1137,'Growth rates'!$C$4:$C$999,$W1137)</f>
        <v>1.3700486824820339</v>
      </c>
      <c r="AD1137" s="2">
        <f>SUMIFS('Growth rates'!I$4:I$999,'Growth rates'!$B$4:$B$999,Demands!$A1137,'Growth rates'!$C$4:$C$999,$W1137)</f>
        <v>1.4648842181181259</v>
      </c>
      <c r="AE1137" s="2">
        <f>SUMIFS('Growth rates'!J$4:J$999,'Growth rates'!$B$4:$B$999,Demands!$A1137,'Growth rates'!$C$4:$C$999,$W1137)</f>
        <v>1.5571542642248153</v>
      </c>
      <c r="AF1137" s="2">
        <f>SUMIFS('Growth rates'!K$4:K$999,'Growth rates'!$B$4:$B$999,Demands!$A1137,'Growth rates'!$C$4:$C$999,$W1137)</f>
        <v>1.6485536923988358</v>
      </c>
      <c r="AG1137" s="2">
        <f>SUMIFS('Growth rates'!L$4:L$999,'Growth rates'!$B$4:$B$999,Demands!$A1137,'Growth rates'!$C$4:$C$999,$W1137)</f>
        <v>1.741544960461582</v>
      </c>
      <c r="AH1137" s="2">
        <f>SUMIFS('Growth rates'!M$4:M$999,'Growth rates'!$B$4:$B$999,Demands!$A1137,'Growth rates'!$C$4:$C$999,$W1137)</f>
        <v>1.8372562656157434</v>
      </c>
      <c r="AI1137" s="2">
        <f>SUMIFS('Growth rates'!N$4:N$999,'Growth rates'!$B$4:$B$999,Demands!$A1137,'Growth rates'!$C$4:$C$999,$W1137)</f>
        <v>1.9357082142029209</v>
      </c>
      <c r="AJ1137" s="2">
        <f>SUMIFS('Growth rates'!O$4:O$999,'Growth rates'!$B$4:$B$999,Demands!$A1137,'Growth rates'!$C$4:$C$999,$W1137)</f>
        <v>2.0331195425392163</v>
      </c>
      <c r="AK1137" s="2">
        <f>SUMIFS('Growth rates'!P$4:P$999,'Growth rates'!$B$4:$B$999,Demands!$A1137,'Growth rates'!$C$4:$C$999,$W1137)</f>
        <v>2.1287278159853695</v>
      </c>
      <c r="AL1137" s="2">
        <f>SUMIFS('Growth rates'!Q$4:Q$999,'Growth rates'!$B$4:$B$999,Demands!$A1137,'Growth rates'!$C$4:$C$999,$W1137)</f>
        <v>2.2220642402699431</v>
      </c>
      <c r="AM1137" s="2">
        <f>SUMIFS('Growth rates'!R$4:R$999,'Growth rates'!$B$4:$B$999,Demands!$A1137,'Growth rates'!$C$4:$C$999,$W1137)</f>
        <v>2.3133451819797544</v>
      </c>
      <c r="AN1137" s="2">
        <f>SUMIFS('Growth rates'!S$4:S$999,'Growth rates'!$B$4:$B$999,Demands!$A1137,'Growth rates'!$C$4:$C$999,$W1137)</f>
        <v>2.4029518584344332</v>
      </c>
      <c r="AO1137" s="2">
        <f>SUMIFS('Growth rates'!T$4:T$999,'Growth rates'!$B$4:$B$999,Demands!$A1137,'Growth rates'!$C$4:$C$999,$W1137)</f>
        <v>2.4910130592689903</v>
      </c>
      <c r="AP1137" s="2">
        <f>SUMIFS('Growth rates'!U$4:U$999,'Growth rates'!$B$4:$B$999,Demands!$A1137,'Growth rates'!$C$4:$C$999,$W1137)</f>
        <v>2.5764417999639386</v>
      </c>
      <c r="AR1137">
        <f>VLOOKUP(C1137&amp;A1137,Driver_elast!$A$2:$E$1161,5,FALSE)</f>
        <v>0</v>
      </c>
      <c r="AS1137">
        <f t="shared" si="361"/>
        <v>0</v>
      </c>
      <c r="AT1137">
        <f t="shared" si="362"/>
        <v>0</v>
      </c>
      <c r="AV1137" s="2" cm="1">
        <f t="array" ref="AV1137">TREND($AR1137:$AS1137,$AR$3:$AS$3,AV$1)</f>
        <v>0</v>
      </c>
      <c r="AW1137" s="2" cm="1">
        <f t="array" ref="AW1137">TREND($AR1137:$AS1137,$AR$3:$AS$3,AW$1)</f>
        <v>0</v>
      </c>
      <c r="AX1137" s="2" cm="1">
        <f t="array" ref="AX1137">TREND($AR1137:$AS1137,$AR$3:$AS$3,AX$1)</f>
        <v>0</v>
      </c>
      <c r="AY1137" s="2" cm="1">
        <f t="array" ref="AY1137">TREND($AR1137:$AS1137,$AR$3:$AS$3,AY$1)</f>
        <v>0</v>
      </c>
      <c r="AZ1137" s="2" cm="1">
        <f t="array" ref="AZ1137">TREND($AR1137:$AS1137,$AR$3:$AS$3,AZ$1)</f>
        <v>0</v>
      </c>
      <c r="BA1137" s="2" cm="1">
        <f t="array" ref="BA1137">TREND($AR1137:$AS1137,$AR$3:$AS$3,BA$1)</f>
        <v>0</v>
      </c>
      <c r="BB1137" s="2" cm="1">
        <f t="array" ref="BB1137">TREND($AR1137:$AS1137,$AR$3:$AS$3,BB$1)</f>
        <v>0</v>
      </c>
      <c r="BC1137" s="2" cm="1">
        <f t="array" ref="BC1137">TREND($AR1137:$AS1137,$AR$3:$AS$3,BC$1)</f>
        <v>0</v>
      </c>
      <c r="BD1137" s="2" cm="1">
        <f t="array" ref="BD1137">TREND($AR1137:$AS1137,$AR$3:$AS$3,BD$1)</f>
        <v>0</v>
      </c>
      <c r="BE1137" s="2" cm="1">
        <f t="array" ref="BE1137">TREND($AR1137:$AS1137,$AR$3:$AS$3,BE$1)</f>
        <v>0</v>
      </c>
      <c r="BF1137" s="20" cm="1">
        <f t="array" ref="BF1137">TREND($AS1137:$AT1137,$AS$3:$AT$3,BF$1)</f>
        <v>0</v>
      </c>
      <c r="BG1137" s="20" cm="1">
        <f t="array" ref="BG1137">TREND($AS1137:$AT1137,$AS$3:$AT$3,BG$1)</f>
        <v>0</v>
      </c>
      <c r="BH1137" s="20" cm="1">
        <f t="array" ref="BH1137">TREND($AS1137:$AT1137,$AS$3:$AT$3,BH$1)</f>
        <v>0</v>
      </c>
      <c r="BI1137" s="20" cm="1">
        <f t="array" ref="BI1137">TREND($AS1137:$AT1137,$AS$3:$AT$3,BI$1)</f>
        <v>0</v>
      </c>
      <c r="BJ1137" s="20" cm="1">
        <f t="array" ref="BJ1137">TREND($AS1137:$AT1137,$AS$3:$AT$3,BJ$1)</f>
        <v>0</v>
      </c>
      <c r="BK1137" s="20" cm="1">
        <f t="array" ref="BK1137">TREND($AS1137:$AT1137,$AS$3:$AT$3,BK$1)</f>
        <v>0</v>
      </c>
      <c r="BL1137" s="20" cm="1">
        <f t="array" ref="BL1137">TREND($AS1137:$AT1137,$AS$3:$AT$3,BL$1)</f>
        <v>0</v>
      </c>
      <c r="BM1137" s="20" cm="1">
        <f t="array" ref="BM1137">TREND($AS1137:$AT1137,$AS$3:$AT$3,BM$1)</f>
        <v>0</v>
      </c>
    </row>
    <row r="1138" spans="1:65" x14ac:dyDescent="0.35">
      <c r="A1138" t="str">
        <f>IF(BYDem!B1136="","\I:",BYDem!B1136)</f>
        <v>USA</v>
      </c>
      <c r="B1138" t="str">
        <f>BYDem!E1136</f>
        <v>INF</v>
      </c>
      <c r="C1138" t="str">
        <f t="shared" si="363"/>
        <v>INF</v>
      </c>
      <c r="D1138" s="4">
        <f>SUMIFS(BYDem!$M$2:$M$2000,BYDem!$B$2:$B$2000,Demands!$A1138,BYDem!$E$2:$E$2000,Demands!$B1138)</f>
        <v>3253.3</v>
      </c>
      <c r="E1138" s="4">
        <f t="shared" si="344"/>
        <v>3299.4641001078207</v>
      </c>
      <c r="F1138" s="4">
        <f t="shared" si="345"/>
        <v>3756.7355343166641</v>
      </c>
      <c r="G1138" s="4">
        <f t="shared" si="346"/>
        <v>4116.2400801925432</v>
      </c>
      <c r="H1138" s="4">
        <f t="shared" si="347"/>
        <v>4439.2662750749505</v>
      </c>
      <c r="I1138" s="4">
        <f t="shared" si="348"/>
        <v>4742.4251180545589</v>
      </c>
      <c r="J1138" s="4">
        <f t="shared" si="349"/>
        <v>5037.1262899859439</v>
      </c>
      <c r="K1138" s="4">
        <f t="shared" si="350"/>
        <v>5328.8143298636169</v>
      </c>
      <c r="L1138" s="4">
        <f t="shared" si="351"/>
        <v>5625.3613779579546</v>
      </c>
      <c r="M1138" s="4">
        <f t="shared" si="352"/>
        <v>5930.3635400533167</v>
      </c>
      <c r="N1138" s="4">
        <f t="shared" si="353"/>
        <v>6212.5280244361347</v>
      </c>
      <c r="O1138" s="4">
        <f t="shared" si="354"/>
        <v>6459.275014510833</v>
      </c>
      <c r="P1138" s="4">
        <f t="shared" si="355"/>
        <v>6669.0425711862608</v>
      </c>
      <c r="Q1138" s="4">
        <f t="shared" si="356"/>
        <v>6842.1316662222698</v>
      </c>
      <c r="R1138" s="4">
        <f t="shared" si="357"/>
        <v>6980.778155276008</v>
      </c>
      <c r="S1138" s="4">
        <f t="shared" si="358"/>
        <v>7087.4838752703918</v>
      </c>
      <c r="T1138" s="4">
        <f t="shared" si="359"/>
        <v>7164.3574036676255</v>
      </c>
      <c r="U1138" s="4">
        <f t="shared" si="360"/>
        <v>7212.8370208887391</v>
      </c>
      <c r="W1138" s="5" t="str">
        <f>VLOOKUP(C1138&amp;A1138,Driver_elast!$A$2:$D$1161,4,FALSE)</f>
        <v>GDP</v>
      </c>
      <c r="X1138" s="5">
        <v>1</v>
      </c>
      <c r="Y1138" s="2">
        <f>SUMIFS('Growth rates'!D$4:D$999,'Growth rates'!$B$4:$B$999,Demands!$A1138,'Growth rates'!$C$4:$C$999,$W1138)</f>
        <v>1</v>
      </c>
      <c r="Z1138" s="2">
        <f>SUMIFS('Growth rates'!E$4:E$999,'Growth rates'!$B$4:$B$999,Demands!$A1138,'Growth rates'!$C$4:$C$999,$W1138)</f>
        <v>1.0143832264379362</v>
      </c>
      <c r="AA1138" s="2">
        <f>SUMIFS('Growth rates'!F$4:F$999,'Growth rates'!$B$4:$B$999,Demands!$A1138,'Growth rates'!$C$4:$C$999,$W1138)</f>
        <v>1.1568812301985936</v>
      </c>
      <c r="AB1138" s="2">
        <f>SUMIFS('Growth rates'!G$4:G$999,'Growth rates'!$B$4:$B$999,Demands!$A1138,'Growth rates'!$C$4:$C$999,$W1138)</f>
        <v>1.2690982149756587</v>
      </c>
      <c r="AC1138" s="2">
        <f>SUMIFS('Growth rates'!H$4:H$999,'Growth rates'!$B$4:$B$999,Demands!$A1138,'Growth rates'!$C$4:$C$999,$W1138)</f>
        <v>1.3700486824820339</v>
      </c>
      <c r="AD1138" s="2">
        <f>SUMIFS('Growth rates'!I$4:I$999,'Growth rates'!$B$4:$B$999,Demands!$A1138,'Growth rates'!$C$4:$C$999,$W1138)</f>
        <v>1.4648842181181259</v>
      </c>
      <c r="AE1138" s="2">
        <f>SUMIFS('Growth rates'!J$4:J$999,'Growth rates'!$B$4:$B$999,Demands!$A1138,'Growth rates'!$C$4:$C$999,$W1138)</f>
        <v>1.5571542642248153</v>
      </c>
      <c r="AF1138" s="2">
        <f>SUMIFS('Growth rates'!K$4:K$999,'Growth rates'!$B$4:$B$999,Demands!$A1138,'Growth rates'!$C$4:$C$999,$W1138)</f>
        <v>1.6485536923988358</v>
      </c>
      <c r="AG1138" s="2">
        <f>SUMIFS('Growth rates'!L$4:L$999,'Growth rates'!$B$4:$B$999,Demands!$A1138,'Growth rates'!$C$4:$C$999,$W1138)</f>
        <v>1.741544960461582</v>
      </c>
      <c r="AH1138" s="2">
        <f>SUMIFS('Growth rates'!M$4:M$999,'Growth rates'!$B$4:$B$999,Demands!$A1138,'Growth rates'!$C$4:$C$999,$W1138)</f>
        <v>1.8372562656157434</v>
      </c>
      <c r="AI1138" s="2">
        <f>SUMIFS('Growth rates'!N$4:N$999,'Growth rates'!$B$4:$B$999,Demands!$A1138,'Growth rates'!$C$4:$C$999,$W1138)</f>
        <v>1.9357082142029209</v>
      </c>
      <c r="AJ1138" s="2">
        <f>SUMIFS('Growth rates'!O$4:O$999,'Growth rates'!$B$4:$B$999,Demands!$A1138,'Growth rates'!$C$4:$C$999,$W1138)</f>
        <v>2.0331195425392163</v>
      </c>
      <c r="AK1138" s="2">
        <f>SUMIFS('Growth rates'!P$4:P$999,'Growth rates'!$B$4:$B$999,Demands!$A1138,'Growth rates'!$C$4:$C$999,$W1138)</f>
        <v>2.1287278159853695</v>
      </c>
      <c r="AL1138" s="2">
        <f>SUMIFS('Growth rates'!Q$4:Q$999,'Growth rates'!$B$4:$B$999,Demands!$A1138,'Growth rates'!$C$4:$C$999,$W1138)</f>
        <v>2.2220642402699431</v>
      </c>
      <c r="AM1138" s="2">
        <f>SUMIFS('Growth rates'!R$4:R$999,'Growth rates'!$B$4:$B$999,Demands!$A1138,'Growth rates'!$C$4:$C$999,$W1138)</f>
        <v>2.3133451819797544</v>
      </c>
      <c r="AN1138" s="2">
        <f>SUMIFS('Growth rates'!S$4:S$999,'Growth rates'!$B$4:$B$999,Demands!$A1138,'Growth rates'!$C$4:$C$999,$W1138)</f>
        <v>2.4029518584344332</v>
      </c>
      <c r="AO1138" s="2">
        <f>SUMIFS('Growth rates'!T$4:T$999,'Growth rates'!$B$4:$B$999,Demands!$A1138,'Growth rates'!$C$4:$C$999,$W1138)</f>
        <v>2.4910130592689903</v>
      </c>
      <c r="AP1138" s="2">
        <f>SUMIFS('Growth rates'!U$4:U$999,'Growth rates'!$B$4:$B$999,Demands!$A1138,'Growth rates'!$C$4:$C$999,$W1138)</f>
        <v>2.5764417999639386</v>
      </c>
      <c r="AR1138">
        <f>VLOOKUP(C1138&amp;A1138,Driver_elast!$A$2:$E$1161,5,FALSE)</f>
        <v>0.98656100000000002</v>
      </c>
      <c r="AS1138">
        <f t="shared" si="361"/>
        <v>0.98656100000000002</v>
      </c>
      <c r="AT1138">
        <f t="shared" si="362"/>
        <v>0.19731219999999999</v>
      </c>
      <c r="AV1138" s="2" cm="1">
        <f t="array" ref="AV1138">TREND($AR1138:$AS1138,$AR$3:$AS$3,AV$1)</f>
        <v>0.98656100000000002</v>
      </c>
      <c r="AW1138" s="2" cm="1">
        <f t="array" ref="AW1138">TREND($AR1138:$AS1138,$AR$3:$AS$3,AW$1)</f>
        <v>0.98656100000000002</v>
      </c>
      <c r="AX1138" s="2" cm="1">
        <f t="array" ref="AX1138">TREND($AR1138:$AS1138,$AR$3:$AS$3,AX$1)</f>
        <v>0.98656100000000002</v>
      </c>
      <c r="AY1138" s="2" cm="1">
        <f t="array" ref="AY1138">TREND($AR1138:$AS1138,$AR$3:$AS$3,AY$1)</f>
        <v>0.98656100000000002</v>
      </c>
      <c r="AZ1138" s="2" cm="1">
        <f t="array" ref="AZ1138">TREND($AR1138:$AS1138,$AR$3:$AS$3,AZ$1)</f>
        <v>0.98656100000000002</v>
      </c>
      <c r="BA1138" s="2" cm="1">
        <f t="array" ref="BA1138">TREND($AR1138:$AS1138,$AR$3:$AS$3,BA$1)</f>
        <v>0.98656100000000002</v>
      </c>
      <c r="BB1138" s="2" cm="1">
        <f t="array" ref="BB1138">TREND($AR1138:$AS1138,$AR$3:$AS$3,BB$1)</f>
        <v>0.98656100000000002</v>
      </c>
      <c r="BC1138" s="2" cm="1">
        <f t="array" ref="BC1138">TREND($AR1138:$AS1138,$AR$3:$AS$3,BC$1)</f>
        <v>0.98656100000000002</v>
      </c>
      <c r="BD1138" s="2" cm="1">
        <f t="array" ref="BD1138">TREND($AR1138:$AS1138,$AR$3:$AS$3,BD$1)</f>
        <v>0.98656100000000002</v>
      </c>
      <c r="BE1138" s="2" cm="1">
        <f t="array" ref="BE1138">TREND($AR1138:$AS1138,$AR$3:$AS$3,BE$1)</f>
        <v>0.98656100000000002</v>
      </c>
      <c r="BF1138" s="20" cm="1">
        <f t="array" ref="BF1138">TREND($AS1138:$AT1138,$AS$3:$AT$3,BF$1)</f>
        <v>0.88790489999999522</v>
      </c>
      <c r="BG1138" s="20" cm="1">
        <f t="array" ref="BG1138">TREND($AS1138:$AT1138,$AS$3:$AT$3,BG$1)</f>
        <v>0.78924879999999575</v>
      </c>
      <c r="BH1138" s="20" cm="1">
        <f t="array" ref="BH1138">TREND($AS1138:$AT1138,$AS$3:$AT$3,BH$1)</f>
        <v>0.69059269999999628</v>
      </c>
      <c r="BI1138" s="20" cm="1">
        <f t="array" ref="BI1138">TREND($AS1138:$AT1138,$AS$3:$AT$3,BI$1)</f>
        <v>0.59193659999999682</v>
      </c>
      <c r="BJ1138" s="20" cm="1">
        <f t="array" ref="BJ1138">TREND($AS1138:$AT1138,$AS$3:$AT$3,BJ$1)</f>
        <v>0.49328049999999735</v>
      </c>
      <c r="BK1138" s="20" cm="1">
        <f t="array" ref="BK1138">TREND($AS1138:$AT1138,$AS$3:$AT$3,BK$1)</f>
        <v>0.39462439999999788</v>
      </c>
      <c r="BL1138" s="20" cm="1">
        <f t="array" ref="BL1138">TREND($AS1138:$AT1138,$AS$3:$AT$3,BL$1)</f>
        <v>0.29596829999999841</v>
      </c>
      <c r="BM1138" s="20" cm="1">
        <f t="array" ref="BM1138">TREND($AS1138:$AT1138,$AS$3:$AT$3,BM$1)</f>
        <v>0.19731219999999183</v>
      </c>
    </row>
    <row r="1139" spans="1:65" x14ac:dyDescent="0.35">
      <c r="A1139" t="str">
        <f>IF(BYDem!B1137="","\I:",BYDem!B1137)</f>
        <v>USA</v>
      </c>
      <c r="B1139" t="str">
        <f>BYDem!E1137</f>
        <v>INM</v>
      </c>
      <c r="C1139" t="str">
        <f t="shared" si="363"/>
        <v>INM</v>
      </c>
      <c r="D1139" s="4">
        <f>SUMIFS(BYDem!$M$2:$M$2000,BYDem!$B$2:$B$2000,Demands!$A1139,BYDem!$E$2:$E$2000,Demands!$B1139)</f>
        <v>105.099</v>
      </c>
      <c r="E1139" s="4">
        <f t="shared" si="344"/>
        <v>105.88058555538259</v>
      </c>
      <c r="F1139" s="4">
        <f t="shared" si="345"/>
        <v>115.66489807172215</v>
      </c>
      <c r="G1139" s="4">
        <f t="shared" si="346"/>
        <v>123.59465200074848</v>
      </c>
      <c r="H1139" s="4">
        <f t="shared" si="347"/>
        <v>130.84609954244178</v>
      </c>
      <c r="I1139" s="4">
        <f t="shared" si="348"/>
        <v>137.73328882318006</v>
      </c>
      <c r="J1139" s="4">
        <f t="shared" si="349"/>
        <v>144.45740631579875</v>
      </c>
      <c r="K1139" s="4">
        <f t="shared" si="350"/>
        <v>151.11262161146368</v>
      </c>
      <c r="L1139" s="4">
        <f t="shared" si="351"/>
        <v>157.82430398083193</v>
      </c>
      <c r="M1139" s="4">
        <f t="shared" si="352"/>
        <v>164.64716868186019</v>
      </c>
      <c r="N1139" s="4">
        <f t="shared" si="353"/>
        <v>170.88731226840781</v>
      </c>
      <c r="O1139" s="4">
        <f t="shared" si="354"/>
        <v>176.35700875999683</v>
      </c>
      <c r="P1139" s="4">
        <f t="shared" si="355"/>
        <v>181.03701485014372</v>
      </c>
      <c r="Q1139" s="4">
        <f t="shared" si="356"/>
        <v>184.93578766531292</v>
      </c>
      <c r="R1139" s="4">
        <f t="shared" si="357"/>
        <v>188.09005417236315</v>
      </c>
      <c r="S1139" s="4">
        <f t="shared" si="358"/>
        <v>190.54054999620985</v>
      </c>
      <c r="T1139" s="4">
        <f t="shared" si="359"/>
        <v>192.32289550109041</v>
      </c>
      <c r="U1139" s="4">
        <f t="shared" si="360"/>
        <v>193.46391598113482</v>
      </c>
      <c r="W1139" s="5" t="str">
        <f>VLOOKUP(C1139&amp;A1139,Driver_elast!$A$2:$D$1161,4,FALSE)</f>
        <v>GDPIND</v>
      </c>
      <c r="X1139" s="5">
        <v>1</v>
      </c>
      <c r="Y1139" s="2">
        <f>SUMIFS('Growth rates'!D$4:D$999,'Growth rates'!$B$4:$B$999,Demands!$A1139,'Growth rates'!$C$4:$C$999,$W1139)</f>
        <v>1</v>
      </c>
      <c r="Z1139" s="2">
        <f>SUMIFS('Growth rates'!E$4:E$999,'Growth rates'!$B$4:$B$999,Demands!$A1139,'Growth rates'!$C$4:$C$999,$W1139)</f>
        <v>1.014383226437936</v>
      </c>
      <c r="AA1139" s="2">
        <f>SUMIFS('Growth rates'!F$4:F$999,'Growth rates'!$B$4:$B$999,Demands!$A1139,'Growth rates'!$C$4:$C$999,$W1139)</f>
        <v>1.1956818127335094</v>
      </c>
      <c r="AB1139" s="2">
        <f>SUMIFS('Growth rates'!G$4:G$999,'Growth rates'!$B$4:$B$999,Demands!$A1139,'Growth rates'!$C$4:$C$999,$W1139)</f>
        <v>1.3542266598837376</v>
      </c>
      <c r="AC1139" s="2">
        <f>SUMIFS('Growth rates'!H$4:H$999,'Growth rates'!$B$4:$B$999,Demands!$A1139,'Growth rates'!$C$4:$C$999,$W1139)</f>
        <v>1.5078986680999253</v>
      </c>
      <c r="AD1139" s="2">
        <f>SUMIFS('Growth rates'!I$4:I$999,'Growth rates'!$B$4:$B$999,Demands!$A1139,'Growth rates'!$C$4:$C$999,$W1139)</f>
        <v>1.6614069363557744</v>
      </c>
      <c r="AE1139" s="2">
        <f>SUMIFS('Growth rates'!J$4:J$999,'Growth rates'!$B$4:$B$999,Demands!$A1139,'Growth rates'!$C$4:$C$999,$W1139)</f>
        <v>1.8182808646549942</v>
      </c>
      <c r="AF1139" s="2">
        <f>SUMIFS('Growth rates'!K$4:K$999,'Growth rates'!$B$4:$B$999,Demands!$A1139,'Growth rates'!$C$4:$C$999,$W1139)</f>
        <v>1.9802982584033055</v>
      </c>
      <c r="AG1139" s="2">
        <f>SUMIFS('Growth rates'!L$4:L$999,'Growth rates'!$B$4:$B$999,Demands!$A1139,'Growth rates'!$C$4:$C$999,$W1139)</f>
        <v>2.1504120943465153</v>
      </c>
      <c r="AH1139" s="2">
        <f>SUMIFS('Growth rates'!M$4:M$999,'Growth rates'!$B$4:$B$999,Demands!$A1139,'Growth rates'!$C$4:$C$999,$W1139)</f>
        <v>2.3302134440087192</v>
      </c>
      <c r="AI1139" s="2">
        <f>SUMIFS('Growth rates'!N$4:N$999,'Growth rates'!$B$4:$B$999,Demands!$A1139,'Growth rates'!$C$4:$C$999,$W1139)</f>
        <v>2.5200028153368557</v>
      </c>
      <c r="AJ1139" s="2">
        <f>SUMIFS('Growth rates'!O$4:O$999,'Growth rates'!$B$4:$B$999,Demands!$A1139,'Growth rates'!$C$4:$C$999,$W1139)</f>
        <v>2.7150065033994704</v>
      </c>
      <c r="AK1139" s="2">
        <f>SUMIFS('Growth rates'!P$4:P$999,'Growth rates'!$B$4:$B$999,Demands!$A1139,'Growth rates'!$C$4:$C$999,$W1139)</f>
        <v>2.9140760857879733</v>
      </c>
      <c r="AL1139" s="2">
        <f>SUMIFS('Growth rates'!Q$4:Q$999,'Growth rates'!$B$4:$B$999,Demands!$A1139,'Growth rates'!$C$4:$C$999,$W1139)</f>
        <v>3.116372676108325</v>
      </c>
      <c r="AM1139" s="2">
        <f>SUMIFS('Growth rates'!R$4:R$999,'Growth rates'!$B$4:$B$999,Demands!$A1139,'Growth rates'!$C$4:$C$999,$W1139)</f>
        <v>3.321978391844048</v>
      </c>
      <c r="AN1139" s="2">
        <f>SUMIFS('Growth rates'!S$4:S$999,'Growth rates'!$B$4:$B$999,Demands!$A1139,'Growth rates'!$C$4:$C$999,$W1139)</f>
        <v>3.5312466329330094</v>
      </c>
      <c r="AO1139" s="2">
        <f>SUMIFS('Growth rates'!T$4:T$999,'Growth rates'!$B$4:$B$999,Demands!$A1139,'Growth rates'!$C$4:$C$999,$W1139)</f>
        <v>3.7442025217489512</v>
      </c>
      <c r="AP1139" s="2">
        <f>SUMIFS('Growth rates'!U$4:U$999,'Growth rates'!$B$4:$B$999,Demands!$A1139,'Growth rates'!$C$4:$C$999,$W1139)</f>
        <v>3.9590202717573484</v>
      </c>
      <c r="AR1139">
        <f>VLOOKUP(C1139&amp;A1139,Driver_elast!$A$2:$E$1161,5,FALSE)</f>
        <v>0.51703699999999997</v>
      </c>
      <c r="AS1139">
        <f t="shared" si="361"/>
        <v>0.51703699999999997</v>
      </c>
      <c r="AT1139">
        <f t="shared" si="362"/>
        <v>0.1034074</v>
      </c>
      <c r="AV1139" s="2" cm="1">
        <f t="array" ref="AV1139">TREND($AR1139:$AS1139,$AR$3:$AS$3,AV$1)</f>
        <v>0.51703699999999997</v>
      </c>
      <c r="AW1139" s="2" cm="1">
        <f t="array" ref="AW1139">TREND($AR1139:$AS1139,$AR$3:$AS$3,AW$1)</f>
        <v>0.51703699999999997</v>
      </c>
      <c r="AX1139" s="2" cm="1">
        <f t="array" ref="AX1139">TREND($AR1139:$AS1139,$AR$3:$AS$3,AX$1)</f>
        <v>0.51703699999999997</v>
      </c>
      <c r="AY1139" s="2" cm="1">
        <f t="array" ref="AY1139">TREND($AR1139:$AS1139,$AR$3:$AS$3,AY$1)</f>
        <v>0.51703699999999997</v>
      </c>
      <c r="AZ1139" s="2" cm="1">
        <f t="array" ref="AZ1139">TREND($AR1139:$AS1139,$AR$3:$AS$3,AZ$1)</f>
        <v>0.51703699999999997</v>
      </c>
      <c r="BA1139" s="2" cm="1">
        <f t="array" ref="BA1139">TREND($AR1139:$AS1139,$AR$3:$AS$3,BA$1)</f>
        <v>0.51703699999999997</v>
      </c>
      <c r="BB1139" s="2" cm="1">
        <f t="array" ref="BB1139">TREND($AR1139:$AS1139,$AR$3:$AS$3,BB$1)</f>
        <v>0.51703699999999997</v>
      </c>
      <c r="BC1139" s="2" cm="1">
        <f t="array" ref="BC1139">TREND($AR1139:$AS1139,$AR$3:$AS$3,BC$1)</f>
        <v>0.51703699999999997</v>
      </c>
      <c r="BD1139" s="2" cm="1">
        <f t="array" ref="BD1139">TREND($AR1139:$AS1139,$AR$3:$AS$3,BD$1)</f>
        <v>0.51703699999999997</v>
      </c>
      <c r="BE1139" s="2" cm="1">
        <f t="array" ref="BE1139">TREND($AR1139:$AS1139,$AR$3:$AS$3,BE$1)</f>
        <v>0.51703699999999997</v>
      </c>
      <c r="BF1139" s="20" cm="1">
        <f t="array" ref="BF1139">TREND($AS1139:$AT1139,$AS$3:$AT$3,BF$1)</f>
        <v>0.46533329999999751</v>
      </c>
      <c r="BG1139" s="20" cm="1">
        <f t="array" ref="BG1139">TREND($AS1139:$AT1139,$AS$3:$AT$3,BG$1)</f>
        <v>0.4136295999999966</v>
      </c>
      <c r="BH1139" s="20" cm="1">
        <f t="array" ref="BH1139">TREND($AS1139:$AT1139,$AS$3:$AT$3,BH$1)</f>
        <v>0.36192589999999569</v>
      </c>
      <c r="BI1139" s="20" cm="1">
        <f t="array" ref="BI1139">TREND($AS1139:$AT1139,$AS$3:$AT$3,BI$1)</f>
        <v>0.31022219999999834</v>
      </c>
      <c r="BJ1139" s="20" cm="1">
        <f t="array" ref="BJ1139">TREND($AS1139:$AT1139,$AS$3:$AT$3,BJ$1)</f>
        <v>0.25851849999999743</v>
      </c>
      <c r="BK1139" s="20" cm="1">
        <f t="array" ref="BK1139">TREND($AS1139:$AT1139,$AS$3:$AT$3,BK$1)</f>
        <v>0.20681479999999652</v>
      </c>
      <c r="BL1139" s="20" cm="1">
        <f t="array" ref="BL1139">TREND($AS1139:$AT1139,$AS$3:$AT$3,BL$1)</f>
        <v>0.15511109999999562</v>
      </c>
      <c r="BM1139" s="20" cm="1">
        <f t="array" ref="BM1139">TREND($AS1139:$AT1139,$AS$3:$AT$3,BM$1)</f>
        <v>0.10340739999999826</v>
      </c>
    </row>
    <row r="1140" spans="1:65" x14ac:dyDescent="0.35">
      <c r="A1140" t="str">
        <f>IF(BYDem!B1138="","\I:",BYDem!B1138)</f>
        <v>USA</v>
      </c>
      <c r="B1140" t="str">
        <f>BYDem!E1138</f>
        <v>IOI</v>
      </c>
      <c r="C1140" t="str">
        <f t="shared" si="363"/>
        <v>IOI</v>
      </c>
      <c r="D1140" s="4">
        <f>SUMIFS(BYDem!$M$2:$M$2000,BYDem!$B$2:$B$2000,Demands!$A1140,BYDem!$E$2:$E$2000,Demands!$B1140)</f>
        <v>1328.6943610765099</v>
      </c>
      <c r="E1140" s="4">
        <f t="shared" si="344"/>
        <v>1328.6943610765099</v>
      </c>
      <c r="F1140" s="4">
        <f t="shared" si="345"/>
        <v>1328.6943610765099</v>
      </c>
      <c r="G1140" s="4">
        <f t="shared" si="346"/>
        <v>1328.6943610765099</v>
      </c>
      <c r="H1140" s="4">
        <f t="shared" si="347"/>
        <v>1328.6943610765099</v>
      </c>
      <c r="I1140" s="4">
        <f t="shared" si="348"/>
        <v>1328.6943610765099</v>
      </c>
      <c r="J1140" s="4">
        <f t="shared" si="349"/>
        <v>1328.6943610765099</v>
      </c>
      <c r="K1140" s="4">
        <f t="shared" si="350"/>
        <v>1328.6943610765099</v>
      </c>
      <c r="L1140" s="4">
        <f t="shared" si="351"/>
        <v>1328.6943610765099</v>
      </c>
      <c r="M1140" s="4">
        <f t="shared" si="352"/>
        <v>1328.6943610765099</v>
      </c>
      <c r="N1140" s="4">
        <f t="shared" si="353"/>
        <v>1328.6943610765099</v>
      </c>
      <c r="O1140" s="4">
        <f t="shared" si="354"/>
        <v>1328.6943610765099</v>
      </c>
      <c r="P1140" s="4">
        <f t="shared" si="355"/>
        <v>1328.6943610765099</v>
      </c>
      <c r="Q1140" s="4">
        <f t="shared" si="356"/>
        <v>1328.6943610765099</v>
      </c>
      <c r="R1140" s="4">
        <f t="shared" si="357"/>
        <v>1328.6943610765099</v>
      </c>
      <c r="S1140" s="4">
        <f t="shared" si="358"/>
        <v>1328.6943610765099</v>
      </c>
      <c r="T1140" s="4">
        <f t="shared" si="359"/>
        <v>1328.6943610765099</v>
      </c>
      <c r="U1140" s="4">
        <f t="shared" si="360"/>
        <v>1328.6943610765099</v>
      </c>
      <c r="W1140" s="5" t="str">
        <f>VLOOKUP(C1140&amp;A1140,Driver_elast!$A$2:$D$1161,4,FALSE)</f>
        <v>GDP</v>
      </c>
      <c r="X1140" s="5">
        <v>1</v>
      </c>
      <c r="Y1140" s="2">
        <f>SUMIFS('Growth rates'!D$4:D$999,'Growth rates'!$B$4:$B$999,Demands!$A1140,'Growth rates'!$C$4:$C$999,$W1140)</f>
        <v>1</v>
      </c>
      <c r="Z1140" s="2">
        <f>SUMIFS('Growth rates'!E$4:E$999,'Growth rates'!$B$4:$B$999,Demands!$A1140,'Growth rates'!$C$4:$C$999,$W1140)</f>
        <v>1.0143832264379362</v>
      </c>
      <c r="AA1140" s="2">
        <f>SUMIFS('Growth rates'!F$4:F$999,'Growth rates'!$B$4:$B$999,Demands!$A1140,'Growth rates'!$C$4:$C$999,$W1140)</f>
        <v>1.1568812301985936</v>
      </c>
      <c r="AB1140" s="2">
        <f>SUMIFS('Growth rates'!G$4:G$999,'Growth rates'!$B$4:$B$999,Demands!$A1140,'Growth rates'!$C$4:$C$999,$W1140)</f>
        <v>1.2690982149756587</v>
      </c>
      <c r="AC1140" s="2">
        <f>SUMIFS('Growth rates'!H$4:H$999,'Growth rates'!$B$4:$B$999,Demands!$A1140,'Growth rates'!$C$4:$C$999,$W1140)</f>
        <v>1.3700486824820339</v>
      </c>
      <c r="AD1140" s="2">
        <f>SUMIFS('Growth rates'!I$4:I$999,'Growth rates'!$B$4:$B$999,Demands!$A1140,'Growth rates'!$C$4:$C$999,$W1140)</f>
        <v>1.4648842181181259</v>
      </c>
      <c r="AE1140" s="2">
        <f>SUMIFS('Growth rates'!J$4:J$999,'Growth rates'!$B$4:$B$999,Demands!$A1140,'Growth rates'!$C$4:$C$999,$W1140)</f>
        <v>1.5571542642248153</v>
      </c>
      <c r="AF1140" s="2">
        <f>SUMIFS('Growth rates'!K$4:K$999,'Growth rates'!$B$4:$B$999,Demands!$A1140,'Growth rates'!$C$4:$C$999,$W1140)</f>
        <v>1.6485536923988358</v>
      </c>
      <c r="AG1140" s="2">
        <f>SUMIFS('Growth rates'!L$4:L$999,'Growth rates'!$B$4:$B$999,Demands!$A1140,'Growth rates'!$C$4:$C$999,$W1140)</f>
        <v>1.741544960461582</v>
      </c>
      <c r="AH1140" s="2">
        <f>SUMIFS('Growth rates'!M$4:M$999,'Growth rates'!$B$4:$B$999,Demands!$A1140,'Growth rates'!$C$4:$C$999,$W1140)</f>
        <v>1.8372562656157434</v>
      </c>
      <c r="AI1140" s="2">
        <f>SUMIFS('Growth rates'!N$4:N$999,'Growth rates'!$B$4:$B$999,Demands!$A1140,'Growth rates'!$C$4:$C$999,$W1140)</f>
        <v>1.9357082142029209</v>
      </c>
      <c r="AJ1140" s="2">
        <f>SUMIFS('Growth rates'!O$4:O$999,'Growth rates'!$B$4:$B$999,Demands!$A1140,'Growth rates'!$C$4:$C$999,$W1140)</f>
        <v>2.0331195425392163</v>
      </c>
      <c r="AK1140" s="2">
        <f>SUMIFS('Growth rates'!P$4:P$999,'Growth rates'!$B$4:$B$999,Demands!$A1140,'Growth rates'!$C$4:$C$999,$W1140)</f>
        <v>2.1287278159853695</v>
      </c>
      <c r="AL1140" s="2">
        <f>SUMIFS('Growth rates'!Q$4:Q$999,'Growth rates'!$B$4:$B$999,Demands!$A1140,'Growth rates'!$C$4:$C$999,$W1140)</f>
        <v>2.2220642402699431</v>
      </c>
      <c r="AM1140" s="2">
        <f>SUMIFS('Growth rates'!R$4:R$999,'Growth rates'!$B$4:$B$999,Demands!$A1140,'Growth rates'!$C$4:$C$999,$W1140)</f>
        <v>2.3133451819797544</v>
      </c>
      <c r="AN1140" s="2">
        <f>SUMIFS('Growth rates'!S$4:S$999,'Growth rates'!$B$4:$B$999,Demands!$A1140,'Growth rates'!$C$4:$C$999,$W1140)</f>
        <v>2.4029518584344332</v>
      </c>
      <c r="AO1140" s="2">
        <f>SUMIFS('Growth rates'!T$4:T$999,'Growth rates'!$B$4:$B$999,Demands!$A1140,'Growth rates'!$C$4:$C$999,$W1140)</f>
        <v>2.4910130592689903</v>
      </c>
      <c r="AP1140" s="2">
        <f>SUMIFS('Growth rates'!U$4:U$999,'Growth rates'!$B$4:$B$999,Demands!$A1140,'Growth rates'!$C$4:$C$999,$W1140)</f>
        <v>2.5764417999639386</v>
      </c>
      <c r="AR1140">
        <f>VLOOKUP(C1140&amp;A1140,Driver_elast!$A$2:$E$1161,5,FALSE)</f>
        <v>0</v>
      </c>
      <c r="AS1140">
        <f t="shared" si="361"/>
        <v>0</v>
      </c>
      <c r="AT1140">
        <f t="shared" si="362"/>
        <v>0</v>
      </c>
      <c r="AV1140" s="2" cm="1">
        <f t="array" ref="AV1140">TREND($AR1140:$AS1140,$AR$3:$AS$3,AV$1)</f>
        <v>0</v>
      </c>
      <c r="AW1140" s="2" cm="1">
        <f t="array" ref="AW1140">TREND($AR1140:$AS1140,$AR$3:$AS$3,AW$1)</f>
        <v>0</v>
      </c>
      <c r="AX1140" s="2" cm="1">
        <f t="array" ref="AX1140">TREND($AR1140:$AS1140,$AR$3:$AS$3,AX$1)</f>
        <v>0</v>
      </c>
      <c r="AY1140" s="2" cm="1">
        <f t="array" ref="AY1140">TREND($AR1140:$AS1140,$AR$3:$AS$3,AY$1)</f>
        <v>0</v>
      </c>
      <c r="AZ1140" s="2" cm="1">
        <f t="array" ref="AZ1140">TREND($AR1140:$AS1140,$AR$3:$AS$3,AZ$1)</f>
        <v>0</v>
      </c>
      <c r="BA1140" s="2" cm="1">
        <f t="array" ref="BA1140">TREND($AR1140:$AS1140,$AR$3:$AS$3,BA$1)</f>
        <v>0</v>
      </c>
      <c r="BB1140" s="2" cm="1">
        <f t="array" ref="BB1140">TREND($AR1140:$AS1140,$AR$3:$AS$3,BB$1)</f>
        <v>0</v>
      </c>
      <c r="BC1140" s="2" cm="1">
        <f t="array" ref="BC1140">TREND($AR1140:$AS1140,$AR$3:$AS$3,BC$1)</f>
        <v>0</v>
      </c>
      <c r="BD1140" s="2" cm="1">
        <f t="array" ref="BD1140">TREND($AR1140:$AS1140,$AR$3:$AS$3,BD$1)</f>
        <v>0</v>
      </c>
      <c r="BE1140" s="2" cm="1">
        <f t="array" ref="BE1140">TREND($AR1140:$AS1140,$AR$3:$AS$3,BE$1)</f>
        <v>0</v>
      </c>
      <c r="BF1140" s="20" cm="1">
        <f t="array" ref="BF1140">TREND($AS1140:$AT1140,$AS$3:$AT$3,BF$1)</f>
        <v>0</v>
      </c>
      <c r="BG1140" s="20" cm="1">
        <f t="array" ref="BG1140">TREND($AS1140:$AT1140,$AS$3:$AT$3,BG$1)</f>
        <v>0</v>
      </c>
      <c r="BH1140" s="20" cm="1">
        <f t="array" ref="BH1140">TREND($AS1140:$AT1140,$AS$3:$AT$3,BH$1)</f>
        <v>0</v>
      </c>
      <c r="BI1140" s="20" cm="1">
        <f t="array" ref="BI1140">TREND($AS1140:$AT1140,$AS$3:$AT$3,BI$1)</f>
        <v>0</v>
      </c>
      <c r="BJ1140" s="20" cm="1">
        <f t="array" ref="BJ1140">TREND($AS1140:$AT1140,$AS$3:$AT$3,BJ$1)</f>
        <v>0</v>
      </c>
      <c r="BK1140" s="20" cm="1">
        <f t="array" ref="BK1140">TREND($AS1140:$AT1140,$AS$3:$AT$3,BK$1)</f>
        <v>0</v>
      </c>
      <c r="BL1140" s="20" cm="1">
        <f t="array" ref="BL1140">TREND($AS1140:$AT1140,$AS$3:$AT$3,BL$1)</f>
        <v>0</v>
      </c>
      <c r="BM1140" s="20" cm="1">
        <f t="array" ref="BM1140">TREND($AS1140:$AT1140,$AS$3:$AT$3,BM$1)</f>
        <v>0</v>
      </c>
    </row>
    <row r="1141" spans="1:65" x14ac:dyDescent="0.35">
      <c r="A1141" t="str">
        <f>IF(BYDem!B1139="","\I:",BYDem!B1139)</f>
        <v>USA</v>
      </c>
      <c r="B1141" t="str">
        <f>BYDem!E1139</f>
        <v>ITM</v>
      </c>
      <c r="C1141" t="str">
        <f t="shared" si="363"/>
        <v>ITM</v>
      </c>
      <c r="D1141" s="4">
        <f>SUMIFS(BYDem!$M$2:$M$2000,BYDem!$B$2:$B$2000,Demands!$A1141,BYDem!$E$2:$E$2000,Demands!$B1141)</f>
        <v>1151.1074807622599</v>
      </c>
      <c r="E1141" s="4">
        <f t="shared" si="344"/>
        <v>1151.1074807622599</v>
      </c>
      <c r="F1141" s="4">
        <f t="shared" si="345"/>
        <v>1151.1074807622599</v>
      </c>
      <c r="G1141" s="4">
        <f t="shared" si="346"/>
        <v>1151.1074807622599</v>
      </c>
      <c r="H1141" s="4">
        <f t="shared" si="347"/>
        <v>1151.1074807622599</v>
      </c>
      <c r="I1141" s="4">
        <f t="shared" si="348"/>
        <v>1151.1074807622599</v>
      </c>
      <c r="J1141" s="4">
        <f t="shared" si="349"/>
        <v>1151.1074807622599</v>
      </c>
      <c r="K1141" s="4">
        <f t="shared" si="350"/>
        <v>1151.1074807622599</v>
      </c>
      <c r="L1141" s="4">
        <f t="shared" si="351"/>
        <v>1151.1074807622599</v>
      </c>
      <c r="M1141" s="4">
        <f t="shared" si="352"/>
        <v>1151.1074807622599</v>
      </c>
      <c r="N1141" s="4">
        <f t="shared" si="353"/>
        <v>1151.1074807622599</v>
      </c>
      <c r="O1141" s="4">
        <f t="shared" si="354"/>
        <v>1151.1074807622599</v>
      </c>
      <c r="P1141" s="4">
        <f t="shared" si="355"/>
        <v>1151.1074807622599</v>
      </c>
      <c r="Q1141" s="4">
        <f t="shared" si="356"/>
        <v>1151.1074807622599</v>
      </c>
      <c r="R1141" s="4">
        <f t="shared" si="357"/>
        <v>1151.1074807622599</v>
      </c>
      <c r="S1141" s="4">
        <f t="shared" si="358"/>
        <v>1151.1074807622599</v>
      </c>
      <c r="T1141" s="4">
        <f t="shared" si="359"/>
        <v>1151.1074807622599</v>
      </c>
      <c r="U1141" s="4">
        <f t="shared" si="360"/>
        <v>1151.1074807622599</v>
      </c>
      <c r="W1141" s="5" t="str">
        <f>VLOOKUP(C1141&amp;A1141,Driver_elast!$A$2:$D$1161,4,FALSE)</f>
        <v>GDP</v>
      </c>
      <c r="X1141" s="5">
        <v>1</v>
      </c>
      <c r="Y1141" s="2">
        <f>SUMIFS('Growth rates'!D$4:D$999,'Growth rates'!$B$4:$B$999,Demands!$A1141,'Growth rates'!$C$4:$C$999,$W1141)</f>
        <v>1</v>
      </c>
      <c r="Z1141" s="2">
        <f>SUMIFS('Growth rates'!E$4:E$999,'Growth rates'!$B$4:$B$999,Demands!$A1141,'Growth rates'!$C$4:$C$999,$W1141)</f>
        <v>1.0143832264379362</v>
      </c>
      <c r="AA1141" s="2">
        <f>SUMIFS('Growth rates'!F$4:F$999,'Growth rates'!$B$4:$B$999,Demands!$A1141,'Growth rates'!$C$4:$C$999,$W1141)</f>
        <v>1.1568812301985936</v>
      </c>
      <c r="AB1141" s="2">
        <f>SUMIFS('Growth rates'!G$4:G$999,'Growth rates'!$B$4:$B$999,Demands!$A1141,'Growth rates'!$C$4:$C$999,$W1141)</f>
        <v>1.2690982149756587</v>
      </c>
      <c r="AC1141" s="2">
        <f>SUMIFS('Growth rates'!H$4:H$999,'Growth rates'!$B$4:$B$999,Demands!$A1141,'Growth rates'!$C$4:$C$999,$W1141)</f>
        <v>1.3700486824820339</v>
      </c>
      <c r="AD1141" s="2">
        <f>SUMIFS('Growth rates'!I$4:I$999,'Growth rates'!$B$4:$B$999,Demands!$A1141,'Growth rates'!$C$4:$C$999,$W1141)</f>
        <v>1.4648842181181259</v>
      </c>
      <c r="AE1141" s="2">
        <f>SUMIFS('Growth rates'!J$4:J$999,'Growth rates'!$B$4:$B$999,Demands!$A1141,'Growth rates'!$C$4:$C$999,$W1141)</f>
        <v>1.5571542642248153</v>
      </c>
      <c r="AF1141" s="2">
        <f>SUMIFS('Growth rates'!K$4:K$999,'Growth rates'!$B$4:$B$999,Demands!$A1141,'Growth rates'!$C$4:$C$999,$W1141)</f>
        <v>1.6485536923988358</v>
      </c>
      <c r="AG1141" s="2">
        <f>SUMIFS('Growth rates'!L$4:L$999,'Growth rates'!$B$4:$B$999,Demands!$A1141,'Growth rates'!$C$4:$C$999,$W1141)</f>
        <v>1.741544960461582</v>
      </c>
      <c r="AH1141" s="2">
        <f>SUMIFS('Growth rates'!M$4:M$999,'Growth rates'!$B$4:$B$999,Demands!$A1141,'Growth rates'!$C$4:$C$999,$W1141)</f>
        <v>1.8372562656157434</v>
      </c>
      <c r="AI1141" s="2">
        <f>SUMIFS('Growth rates'!N$4:N$999,'Growth rates'!$B$4:$B$999,Demands!$A1141,'Growth rates'!$C$4:$C$999,$W1141)</f>
        <v>1.9357082142029209</v>
      </c>
      <c r="AJ1141" s="2">
        <f>SUMIFS('Growth rates'!O$4:O$999,'Growth rates'!$B$4:$B$999,Demands!$A1141,'Growth rates'!$C$4:$C$999,$W1141)</f>
        <v>2.0331195425392163</v>
      </c>
      <c r="AK1141" s="2">
        <f>SUMIFS('Growth rates'!P$4:P$999,'Growth rates'!$B$4:$B$999,Demands!$A1141,'Growth rates'!$C$4:$C$999,$W1141)</f>
        <v>2.1287278159853695</v>
      </c>
      <c r="AL1141" s="2">
        <f>SUMIFS('Growth rates'!Q$4:Q$999,'Growth rates'!$B$4:$B$999,Demands!$A1141,'Growth rates'!$C$4:$C$999,$W1141)</f>
        <v>2.2220642402699431</v>
      </c>
      <c r="AM1141" s="2">
        <f>SUMIFS('Growth rates'!R$4:R$999,'Growth rates'!$B$4:$B$999,Demands!$A1141,'Growth rates'!$C$4:$C$999,$W1141)</f>
        <v>2.3133451819797544</v>
      </c>
      <c r="AN1141" s="2">
        <f>SUMIFS('Growth rates'!S$4:S$999,'Growth rates'!$B$4:$B$999,Demands!$A1141,'Growth rates'!$C$4:$C$999,$W1141)</f>
        <v>2.4029518584344332</v>
      </c>
      <c r="AO1141" s="2">
        <f>SUMIFS('Growth rates'!T$4:T$999,'Growth rates'!$B$4:$B$999,Demands!$A1141,'Growth rates'!$C$4:$C$999,$W1141)</f>
        <v>2.4910130592689903</v>
      </c>
      <c r="AP1141" s="2">
        <f>SUMIFS('Growth rates'!U$4:U$999,'Growth rates'!$B$4:$B$999,Demands!$A1141,'Growth rates'!$C$4:$C$999,$W1141)</f>
        <v>2.5764417999639386</v>
      </c>
      <c r="AR1141">
        <f>VLOOKUP(C1141&amp;A1141,Driver_elast!$A$2:$E$1161,5,FALSE)</f>
        <v>0</v>
      </c>
      <c r="AS1141">
        <f t="shared" si="361"/>
        <v>0</v>
      </c>
      <c r="AT1141">
        <f t="shared" si="362"/>
        <v>0</v>
      </c>
      <c r="AV1141" s="2" cm="1">
        <f t="array" ref="AV1141">TREND($AR1141:$AS1141,$AR$3:$AS$3,AV$1)</f>
        <v>0</v>
      </c>
      <c r="AW1141" s="2" cm="1">
        <f t="array" ref="AW1141">TREND($AR1141:$AS1141,$AR$3:$AS$3,AW$1)</f>
        <v>0</v>
      </c>
      <c r="AX1141" s="2" cm="1">
        <f t="array" ref="AX1141">TREND($AR1141:$AS1141,$AR$3:$AS$3,AX$1)</f>
        <v>0</v>
      </c>
      <c r="AY1141" s="2" cm="1">
        <f t="array" ref="AY1141">TREND($AR1141:$AS1141,$AR$3:$AS$3,AY$1)</f>
        <v>0</v>
      </c>
      <c r="AZ1141" s="2" cm="1">
        <f t="array" ref="AZ1141">TREND($AR1141:$AS1141,$AR$3:$AS$3,AZ$1)</f>
        <v>0</v>
      </c>
      <c r="BA1141" s="2" cm="1">
        <f t="array" ref="BA1141">TREND($AR1141:$AS1141,$AR$3:$AS$3,BA$1)</f>
        <v>0</v>
      </c>
      <c r="BB1141" s="2" cm="1">
        <f t="array" ref="BB1141">TREND($AR1141:$AS1141,$AR$3:$AS$3,BB$1)</f>
        <v>0</v>
      </c>
      <c r="BC1141" s="2" cm="1">
        <f t="array" ref="BC1141">TREND($AR1141:$AS1141,$AR$3:$AS$3,BC$1)</f>
        <v>0</v>
      </c>
      <c r="BD1141" s="2" cm="1">
        <f t="array" ref="BD1141">TREND($AR1141:$AS1141,$AR$3:$AS$3,BD$1)</f>
        <v>0</v>
      </c>
      <c r="BE1141" s="2" cm="1">
        <f t="array" ref="BE1141">TREND($AR1141:$AS1141,$AR$3:$AS$3,BE$1)</f>
        <v>0</v>
      </c>
      <c r="BF1141" s="20" cm="1">
        <f t="array" ref="BF1141">TREND($AS1141:$AT1141,$AS$3:$AT$3,BF$1)</f>
        <v>0</v>
      </c>
      <c r="BG1141" s="20" cm="1">
        <f t="array" ref="BG1141">TREND($AS1141:$AT1141,$AS$3:$AT$3,BG$1)</f>
        <v>0</v>
      </c>
      <c r="BH1141" s="20" cm="1">
        <f t="array" ref="BH1141">TREND($AS1141:$AT1141,$AS$3:$AT$3,BH$1)</f>
        <v>0</v>
      </c>
      <c r="BI1141" s="20" cm="1">
        <f t="array" ref="BI1141">TREND($AS1141:$AT1141,$AS$3:$AT$3,BI$1)</f>
        <v>0</v>
      </c>
      <c r="BJ1141" s="20" cm="1">
        <f t="array" ref="BJ1141">TREND($AS1141:$AT1141,$AS$3:$AT$3,BJ$1)</f>
        <v>0</v>
      </c>
      <c r="BK1141" s="20" cm="1">
        <f t="array" ref="BK1141">TREND($AS1141:$AT1141,$AS$3:$AT$3,BK$1)</f>
        <v>0</v>
      </c>
      <c r="BL1141" s="20" cm="1">
        <f t="array" ref="BL1141">TREND($AS1141:$AT1141,$AS$3:$AT$3,BL$1)</f>
        <v>0</v>
      </c>
      <c r="BM1141" s="20" cm="1">
        <f t="array" ref="BM1141">TREND($AS1141:$AT1141,$AS$3:$AT$3,BM$1)</f>
        <v>0</v>
      </c>
    </row>
    <row r="1142" spans="1:65" x14ac:dyDescent="0.35">
      <c r="A1142" t="str">
        <f>IF(BYDem!B1140="","\I:",BYDem!B1140)</f>
        <v>USA</v>
      </c>
      <c r="B1142" t="str">
        <f>BYDem!E1140</f>
        <v>NEU</v>
      </c>
      <c r="C1142" t="str">
        <f t="shared" si="363"/>
        <v>NEU</v>
      </c>
      <c r="D1142" s="4">
        <f>SUMIFS(BYDem!$M$2:$M$2000,BYDem!$B$2:$B$2000,Demands!$A1142,BYDem!$E$2:$E$2000,Demands!$B1142)</f>
        <v>281.04299863559999</v>
      </c>
      <c r="E1142" s="4">
        <f t="shared" si="344"/>
        <v>281.11248990237078</v>
      </c>
      <c r="F1142" s="4">
        <f t="shared" si="345"/>
        <v>281.79136206921913</v>
      </c>
      <c r="G1142" s="4">
        <f t="shared" si="346"/>
        <v>282.2612547029695</v>
      </c>
      <c r="H1142" s="4">
        <f t="shared" si="347"/>
        <v>282.64723533177641</v>
      </c>
      <c r="I1142" s="4">
        <f t="shared" si="348"/>
        <v>282.98357724032672</v>
      </c>
      <c r="J1142" s="4">
        <f t="shared" si="349"/>
        <v>283.2899991466129</v>
      </c>
      <c r="K1142" s="4">
        <f t="shared" si="350"/>
        <v>283.57585311299067</v>
      </c>
      <c r="L1142" s="4">
        <f t="shared" si="351"/>
        <v>283.8508384021938</v>
      </c>
      <c r="M1142" s="4">
        <f t="shared" si="352"/>
        <v>284.11901437780836</v>
      </c>
      <c r="N1142" s="4">
        <f t="shared" si="353"/>
        <v>284.35457274119852</v>
      </c>
      <c r="O1142" s="4">
        <f t="shared" si="354"/>
        <v>284.55137084812924</v>
      </c>
      <c r="P1142" s="4">
        <f t="shared" si="355"/>
        <v>284.71239552012321</v>
      </c>
      <c r="Q1142" s="4">
        <f t="shared" si="356"/>
        <v>284.84115813572805</v>
      </c>
      <c r="R1142" s="4">
        <f t="shared" si="357"/>
        <v>284.94173483738172</v>
      </c>
      <c r="S1142" s="4">
        <f t="shared" si="358"/>
        <v>285.01763052938048</v>
      </c>
      <c r="T1142" s="4">
        <f t="shared" si="359"/>
        <v>285.07149887694868</v>
      </c>
      <c r="U1142" s="4">
        <f t="shared" si="360"/>
        <v>285.10511231500362</v>
      </c>
      <c r="W1142" s="5" t="str">
        <f>VLOOKUP(C1142&amp;A1142,Driver_elast!$A$2:$D$1161,4,FALSE)</f>
        <v>GDP</v>
      </c>
      <c r="X1142" s="5">
        <v>1</v>
      </c>
      <c r="Y1142" s="2">
        <f>SUMIFS('Growth rates'!D$4:D$999,'Growth rates'!$B$4:$B$999,Demands!$A1142,'Growth rates'!$C$4:$C$999,$W1142)</f>
        <v>1</v>
      </c>
      <c r="Z1142" s="2">
        <f>SUMIFS('Growth rates'!E$4:E$999,'Growth rates'!$B$4:$B$999,Demands!$A1142,'Growth rates'!$C$4:$C$999,$W1142)</f>
        <v>1.0143832264379362</v>
      </c>
      <c r="AA1142" s="2">
        <f>SUMIFS('Growth rates'!F$4:F$999,'Growth rates'!$B$4:$B$999,Demands!$A1142,'Growth rates'!$C$4:$C$999,$W1142)</f>
        <v>1.1568812301985936</v>
      </c>
      <c r="AB1142" s="2">
        <f>SUMIFS('Growth rates'!G$4:G$999,'Growth rates'!$B$4:$B$999,Demands!$A1142,'Growth rates'!$C$4:$C$999,$W1142)</f>
        <v>1.2690982149756587</v>
      </c>
      <c r="AC1142" s="2">
        <f>SUMIFS('Growth rates'!H$4:H$999,'Growth rates'!$B$4:$B$999,Demands!$A1142,'Growth rates'!$C$4:$C$999,$W1142)</f>
        <v>1.3700486824820339</v>
      </c>
      <c r="AD1142" s="2">
        <f>SUMIFS('Growth rates'!I$4:I$999,'Growth rates'!$B$4:$B$999,Demands!$A1142,'Growth rates'!$C$4:$C$999,$W1142)</f>
        <v>1.4648842181181259</v>
      </c>
      <c r="AE1142" s="2">
        <f>SUMIFS('Growth rates'!J$4:J$999,'Growth rates'!$B$4:$B$999,Demands!$A1142,'Growth rates'!$C$4:$C$999,$W1142)</f>
        <v>1.5571542642248153</v>
      </c>
      <c r="AF1142" s="2">
        <f>SUMIFS('Growth rates'!K$4:K$999,'Growth rates'!$B$4:$B$999,Demands!$A1142,'Growth rates'!$C$4:$C$999,$W1142)</f>
        <v>1.6485536923988358</v>
      </c>
      <c r="AG1142" s="2">
        <f>SUMIFS('Growth rates'!L$4:L$999,'Growth rates'!$B$4:$B$999,Demands!$A1142,'Growth rates'!$C$4:$C$999,$W1142)</f>
        <v>1.741544960461582</v>
      </c>
      <c r="AH1142" s="2">
        <f>SUMIFS('Growth rates'!M$4:M$999,'Growth rates'!$B$4:$B$999,Demands!$A1142,'Growth rates'!$C$4:$C$999,$W1142)</f>
        <v>1.8372562656157434</v>
      </c>
      <c r="AI1142" s="2">
        <f>SUMIFS('Growth rates'!N$4:N$999,'Growth rates'!$B$4:$B$999,Demands!$A1142,'Growth rates'!$C$4:$C$999,$W1142)</f>
        <v>1.9357082142029209</v>
      </c>
      <c r="AJ1142" s="2">
        <f>SUMIFS('Growth rates'!O$4:O$999,'Growth rates'!$B$4:$B$999,Demands!$A1142,'Growth rates'!$C$4:$C$999,$W1142)</f>
        <v>2.0331195425392163</v>
      </c>
      <c r="AK1142" s="2">
        <f>SUMIFS('Growth rates'!P$4:P$999,'Growth rates'!$B$4:$B$999,Demands!$A1142,'Growth rates'!$C$4:$C$999,$W1142)</f>
        <v>2.1287278159853695</v>
      </c>
      <c r="AL1142" s="2">
        <f>SUMIFS('Growth rates'!Q$4:Q$999,'Growth rates'!$B$4:$B$999,Demands!$A1142,'Growth rates'!$C$4:$C$999,$W1142)</f>
        <v>2.2220642402699431</v>
      </c>
      <c r="AM1142" s="2">
        <f>SUMIFS('Growth rates'!R$4:R$999,'Growth rates'!$B$4:$B$999,Demands!$A1142,'Growth rates'!$C$4:$C$999,$W1142)</f>
        <v>2.3133451819797544</v>
      </c>
      <c r="AN1142" s="2">
        <f>SUMIFS('Growth rates'!S$4:S$999,'Growth rates'!$B$4:$B$999,Demands!$A1142,'Growth rates'!$C$4:$C$999,$W1142)</f>
        <v>2.4029518584344332</v>
      </c>
      <c r="AO1142" s="2">
        <f>SUMIFS('Growth rates'!T$4:T$999,'Growth rates'!$B$4:$B$999,Demands!$A1142,'Growth rates'!$C$4:$C$999,$W1142)</f>
        <v>2.4910130592689903</v>
      </c>
      <c r="AP1142" s="2">
        <f>SUMIFS('Growth rates'!U$4:U$999,'Growth rates'!$B$4:$B$999,Demands!$A1142,'Growth rates'!$C$4:$C$999,$W1142)</f>
        <v>2.5764417999639386</v>
      </c>
      <c r="AR1142">
        <f>VLOOKUP(C1142&amp;A1142,Driver_elast!$A$2:$E$1161,5,FALSE)</f>
        <v>1.7190999999999956E-2</v>
      </c>
      <c r="AS1142">
        <f t="shared" si="361"/>
        <v>1.7190999999999956E-2</v>
      </c>
      <c r="AT1142">
        <f t="shared" si="362"/>
        <v>3.4381999999999911E-3</v>
      </c>
      <c r="AV1142" s="2" cm="1">
        <f t="array" ref="AV1142">TREND($AR1142:$AS1142,$AR$3:$AS$3,AV$1)</f>
        <v>1.7190999999999956E-2</v>
      </c>
      <c r="AW1142" s="2" cm="1">
        <f t="array" ref="AW1142">TREND($AR1142:$AS1142,$AR$3:$AS$3,AW$1)</f>
        <v>1.7190999999999956E-2</v>
      </c>
      <c r="AX1142" s="2" cm="1">
        <f t="array" ref="AX1142">TREND($AR1142:$AS1142,$AR$3:$AS$3,AX$1)</f>
        <v>1.7190999999999956E-2</v>
      </c>
      <c r="AY1142" s="2" cm="1">
        <f t="array" ref="AY1142">TREND($AR1142:$AS1142,$AR$3:$AS$3,AY$1)</f>
        <v>1.7190999999999956E-2</v>
      </c>
      <c r="AZ1142" s="2" cm="1">
        <f t="array" ref="AZ1142">TREND($AR1142:$AS1142,$AR$3:$AS$3,AZ$1)</f>
        <v>1.7190999999999956E-2</v>
      </c>
      <c r="BA1142" s="2" cm="1">
        <f t="array" ref="BA1142">TREND($AR1142:$AS1142,$AR$3:$AS$3,BA$1)</f>
        <v>1.7190999999999956E-2</v>
      </c>
      <c r="BB1142" s="2" cm="1">
        <f t="array" ref="BB1142">TREND($AR1142:$AS1142,$AR$3:$AS$3,BB$1)</f>
        <v>1.7190999999999956E-2</v>
      </c>
      <c r="BC1142" s="2" cm="1">
        <f t="array" ref="BC1142">TREND($AR1142:$AS1142,$AR$3:$AS$3,BC$1)</f>
        <v>1.7190999999999956E-2</v>
      </c>
      <c r="BD1142" s="2" cm="1">
        <f t="array" ref="BD1142">TREND($AR1142:$AS1142,$AR$3:$AS$3,BD$1)</f>
        <v>1.7190999999999956E-2</v>
      </c>
      <c r="BE1142" s="2" cm="1">
        <f t="array" ref="BE1142">TREND($AR1142:$AS1142,$AR$3:$AS$3,BE$1)</f>
        <v>1.7190999999999956E-2</v>
      </c>
      <c r="BF1142" s="20" cm="1">
        <f t="array" ref="BF1142">TREND($AS1142:$AT1142,$AS$3:$AT$3,BF$1)</f>
        <v>1.5471899999999872E-2</v>
      </c>
      <c r="BG1142" s="20" cm="1">
        <f t="array" ref="BG1142">TREND($AS1142:$AT1142,$AS$3:$AT$3,BG$1)</f>
        <v>1.3752799999999898E-2</v>
      </c>
      <c r="BH1142" s="20" cm="1">
        <f t="array" ref="BH1142">TREND($AS1142:$AT1142,$AS$3:$AT$3,BH$1)</f>
        <v>1.2033699999999925E-2</v>
      </c>
      <c r="BI1142" s="20" cm="1">
        <f t="array" ref="BI1142">TREND($AS1142:$AT1142,$AS$3:$AT$3,BI$1)</f>
        <v>1.0314599999999952E-2</v>
      </c>
      <c r="BJ1142" s="20" cm="1">
        <f t="array" ref="BJ1142">TREND($AS1142:$AT1142,$AS$3:$AT$3,BJ$1)</f>
        <v>8.5954999999999782E-3</v>
      </c>
      <c r="BK1142" s="20" cm="1">
        <f t="array" ref="BK1142">TREND($AS1142:$AT1142,$AS$3:$AT$3,BK$1)</f>
        <v>6.8763999999998937E-3</v>
      </c>
      <c r="BL1142" s="20" cm="1">
        <f t="array" ref="BL1142">TREND($AS1142:$AT1142,$AS$3:$AT$3,BL$1)</f>
        <v>5.1572999999999203E-3</v>
      </c>
      <c r="BM1142" s="20" cm="1">
        <f t="array" ref="BM1142">TREND($AS1142:$AT1142,$AS$3:$AT$3,BM$1)</f>
        <v>3.4381999999999469E-3</v>
      </c>
    </row>
    <row r="1143" spans="1:65" x14ac:dyDescent="0.35">
      <c r="A1143" t="str">
        <f>IF(BYDem!B1141="","\I:",BYDem!B1141)</f>
        <v>USA</v>
      </c>
      <c r="B1143" t="str">
        <f>BYDem!E1141</f>
        <v>ONO</v>
      </c>
      <c r="C1143" t="str">
        <f t="shared" si="363"/>
        <v>ONO</v>
      </c>
      <c r="D1143" s="4">
        <f>SUMIFS(BYDem!$M$2:$M$2000,BYDem!$B$2:$B$2000,Demands!$A1143,BYDem!$E$2:$E$2000,Demands!$B1143)</f>
        <v>689.35857523560003</v>
      </c>
      <c r="E1143" s="4">
        <f t="shared" si="344"/>
        <v>689.35857523560003</v>
      </c>
      <c r="F1143" s="4">
        <f t="shared" si="345"/>
        <v>689.35857523560003</v>
      </c>
      <c r="G1143" s="4">
        <f t="shared" si="346"/>
        <v>689.35857523560003</v>
      </c>
      <c r="H1143" s="4">
        <f t="shared" si="347"/>
        <v>689.35857523560003</v>
      </c>
      <c r="I1143" s="4">
        <f t="shared" si="348"/>
        <v>689.35857523560003</v>
      </c>
      <c r="J1143" s="4">
        <f t="shared" si="349"/>
        <v>689.35857523560003</v>
      </c>
      <c r="K1143" s="4">
        <f t="shared" si="350"/>
        <v>689.35857523560003</v>
      </c>
      <c r="L1143" s="4">
        <f t="shared" si="351"/>
        <v>689.35857523560003</v>
      </c>
      <c r="M1143" s="4">
        <f t="shared" si="352"/>
        <v>689.35857523560003</v>
      </c>
      <c r="N1143" s="4">
        <f t="shared" si="353"/>
        <v>689.35857523560003</v>
      </c>
      <c r="O1143" s="4">
        <f t="shared" si="354"/>
        <v>689.35857523560003</v>
      </c>
      <c r="P1143" s="4">
        <f t="shared" si="355"/>
        <v>689.35857523560003</v>
      </c>
      <c r="Q1143" s="4">
        <f t="shared" si="356"/>
        <v>689.35857523560003</v>
      </c>
      <c r="R1143" s="4">
        <f t="shared" si="357"/>
        <v>689.35857523560003</v>
      </c>
      <c r="S1143" s="4">
        <f t="shared" si="358"/>
        <v>689.35857523560003</v>
      </c>
      <c r="T1143" s="4">
        <f t="shared" si="359"/>
        <v>689.35857523560003</v>
      </c>
      <c r="U1143" s="4">
        <f t="shared" si="360"/>
        <v>689.35857523560003</v>
      </c>
      <c r="W1143" s="5" t="str">
        <f>VLOOKUP(C1143&amp;A1143,Driver_elast!$A$2:$D$1161,4,FALSE)</f>
        <v>GDP</v>
      </c>
      <c r="X1143" s="5">
        <v>1</v>
      </c>
      <c r="Y1143" s="2">
        <f>SUMIFS('Growth rates'!D$4:D$999,'Growth rates'!$B$4:$B$999,Demands!$A1143,'Growth rates'!$C$4:$C$999,$W1143)</f>
        <v>1</v>
      </c>
      <c r="Z1143" s="2">
        <f>SUMIFS('Growth rates'!E$4:E$999,'Growth rates'!$B$4:$B$999,Demands!$A1143,'Growth rates'!$C$4:$C$999,$W1143)</f>
        <v>1.0143832264379362</v>
      </c>
      <c r="AA1143" s="2">
        <f>SUMIFS('Growth rates'!F$4:F$999,'Growth rates'!$B$4:$B$999,Demands!$A1143,'Growth rates'!$C$4:$C$999,$W1143)</f>
        <v>1.1568812301985936</v>
      </c>
      <c r="AB1143" s="2">
        <f>SUMIFS('Growth rates'!G$4:G$999,'Growth rates'!$B$4:$B$999,Demands!$A1143,'Growth rates'!$C$4:$C$999,$W1143)</f>
        <v>1.2690982149756587</v>
      </c>
      <c r="AC1143" s="2">
        <f>SUMIFS('Growth rates'!H$4:H$999,'Growth rates'!$B$4:$B$999,Demands!$A1143,'Growth rates'!$C$4:$C$999,$W1143)</f>
        <v>1.3700486824820339</v>
      </c>
      <c r="AD1143" s="2">
        <f>SUMIFS('Growth rates'!I$4:I$999,'Growth rates'!$B$4:$B$999,Demands!$A1143,'Growth rates'!$C$4:$C$999,$W1143)</f>
        <v>1.4648842181181259</v>
      </c>
      <c r="AE1143" s="2">
        <f>SUMIFS('Growth rates'!J$4:J$999,'Growth rates'!$B$4:$B$999,Demands!$A1143,'Growth rates'!$C$4:$C$999,$W1143)</f>
        <v>1.5571542642248153</v>
      </c>
      <c r="AF1143" s="2">
        <f>SUMIFS('Growth rates'!K$4:K$999,'Growth rates'!$B$4:$B$999,Demands!$A1143,'Growth rates'!$C$4:$C$999,$W1143)</f>
        <v>1.6485536923988358</v>
      </c>
      <c r="AG1143" s="2">
        <f>SUMIFS('Growth rates'!L$4:L$999,'Growth rates'!$B$4:$B$999,Demands!$A1143,'Growth rates'!$C$4:$C$999,$W1143)</f>
        <v>1.741544960461582</v>
      </c>
      <c r="AH1143" s="2">
        <f>SUMIFS('Growth rates'!M$4:M$999,'Growth rates'!$B$4:$B$999,Demands!$A1143,'Growth rates'!$C$4:$C$999,$W1143)</f>
        <v>1.8372562656157434</v>
      </c>
      <c r="AI1143" s="2">
        <f>SUMIFS('Growth rates'!N$4:N$999,'Growth rates'!$B$4:$B$999,Demands!$A1143,'Growth rates'!$C$4:$C$999,$W1143)</f>
        <v>1.9357082142029209</v>
      </c>
      <c r="AJ1143" s="2">
        <f>SUMIFS('Growth rates'!O$4:O$999,'Growth rates'!$B$4:$B$999,Demands!$A1143,'Growth rates'!$C$4:$C$999,$W1143)</f>
        <v>2.0331195425392163</v>
      </c>
      <c r="AK1143" s="2">
        <f>SUMIFS('Growth rates'!P$4:P$999,'Growth rates'!$B$4:$B$999,Demands!$A1143,'Growth rates'!$C$4:$C$999,$W1143)</f>
        <v>2.1287278159853695</v>
      </c>
      <c r="AL1143" s="2">
        <f>SUMIFS('Growth rates'!Q$4:Q$999,'Growth rates'!$B$4:$B$999,Demands!$A1143,'Growth rates'!$C$4:$C$999,$W1143)</f>
        <v>2.2220642402699431</v>
      </c>
      <c r="AM1143" s="2">
        <f>SUMIFS('Growth rates'!R$4:R$999,'Growth rates'!$B$4:$B$999,Demands!$A1143,'Growth rates'!$C$4:$C$999,$W1143)</f>
        <v>2.3133451819797544</v>
      </c>
      <c r="AN1143" s="2">
        <f>SUMIFS('Growth rates'!S$4:S$999,'Growth rates'!$B$4:$B$999,Demands!$A1143,'Growth rates'!$C$4:$C$999,$W1143)</f>
        <v>2.4029518584344332</v>
      </c>
      <c r="AO1143" s="2">
        <f>SUMIFS('Growth rates'!T$4:T$999,'Growth rates'!$B$4:$B$999,Demands!$A1143,'Growth rates'!$C$4:$C$999,$W1143)</f>
        <v>2.4910130592689903</v>
      </c>
      <c r="AP1143" s="2">
        <f>SUMIFS('Growth rates'!U$4:U$999,'Growth rates'!$B$4:$B$999,Demands!$A1143,'Growth rates'!$C$4:$C$999,$W1143)</f>
        <v>2.5764417999639386</v>
      </c>
      <c r="AR1143">
        <f>VLOOKUP(C1143&amp;A1143,Driver_elast!$A$2:$E$1161,5,FALSE)</f>
        <v>0</v>
      </c>
      <c r="AS1143">
        <f t="shared" si="361"/>
        <v>0</v>
      </c>
      <c r="AT1143">
        <f t="shared" si="362"/>
        <v>0</v>
      </c>
      <c r="AV1143" s="2" cm="1">
        <f t="array" ref="AV1143">TREND($AR1143:$AS1143,$AR$3:$AS$3,AV$1)</f>
        <v>0</v>
      </c>
      <c r="AW1143" s="2" cm="1">
        <f t="array" ref="AW1143">TREND($AR1143:$AS1143,$AR$3:$AS$3,AW$1)</f>
        <v>0</v>
      </c>
      <c r="AX1143" s="2" cm="1">
        <f t="array" ref="AX1143">TREND($AR1143:$AS1143,$AR$3:$AS$3,AX$1)</f>
        <v>0</v>
      </c>
      <c r="AY1143" s="2" cm="1">
        <f t="array" ref="AY1143">TREND($AR1143:$AS1143,$AR$3:$AS$3,AY$1)</f>
        <v>0</v>
      </c>
      <c r="AZ1143" s="2" cm="1">
        <f t="array" ref="AZ1143">TREND($AR1143:$AS1143,$AR$3:$AS$3,AZ$1)</f>
        <v>0</v>
      </c>
      <c r="BA1143" s="2" cm="1">
        <f t="array" ref="BA1143">TREND($AR1143:$AS1143,$AR$3:$AS$3,BA$1)</f>
        <v>0</v>
      </c>
      <c r="BB1143" s="2" cm="1">
        <f t="array" ref="BB1143">TREND($AR1143:$AS1143,$AR$3:$AS$3,BB$1)</f>
        <v>0</v>
      </c>
      <c r="BC1143" s="2" cm="1">
        <f t="array" ref="BC1143">TREND($AR1143:$AS1143,$AR$3:$AS$3,BC$1)</f>
        <v>0</v>
      </c>
      <c r="BD1143" s="2" cm="1">
        <f t="array" ref="BD1143">TREND($AR1143:$AS1143,$AR$3:$AS$3,BD$1)</f>
        <v>0</v>
      </c>
      <c r="BE1143" s="2" cm="1">
        <f t="array" ref="BE1143">TREND($AR1143:$AS1143,$AR$3:$AS$3,BE$1)</f>
        <v>0</v>
      </c>
      <c r="BF1143" s="20" cm="1">
        <f t="array" ref="BF1143">TREND($AS1143:$AT1143,$AS$3:$AT$3,BF$1)</f>
        <v>0</v>
      </c>
      <c r="BG1143" s="20" cm="1">
        <f t="array" ref="BG1143">TREND($AS1143:$AT1143,$AS$3:$AT$3,BG$1)</f>
        <v>0</v>
      </c>
      <c r="BH1143" s="20" cm="1">
        <f t="array" ref="BH1143">TREND($AS1143:$AT1143,$AS$3:$AT$3,BH$1)</f>
        <v>0</v>
      </c>
      <c r="BI1143" s="20" cm="1">
        <f t="array" ref="BI1143">TREND($AS1143:$AT1143,$AS$3:$AT$3,BI$1)</f>
        <v>0</v>
      </c>
      <c r="BJ1143" s="20" cm="1">
        <f t="array" ref="BJ1143">TREND($AS1143:$AT1143,$AS$3:$AT$3,BJ$1)</f>
        <v>0</v>
      </c>
      <c r="BK1143" s="20" cm="1">
        <f t="array" ref="BK1143">TREND($AS1143:$AT1143,$AS$3:$AT$3,BK$1)</f>
        <v>0</v>
      </c>
      <c r="BL1143" s="20" cm="1">
        <f t="array" ref="BL1143">TREND($AS1143:$AT1143,$AS$3:$AT$3,BL$1)</f>
        <v>0</v>
      </c>
      <c r="BM1143" s="20" cm="1">
        <f t="array" ref="BM1143">TREND($AS1143:$AT1143,$AS$3:$AT$3,BM$1)</f>
        <v>0</v>
      </c>
    </row>
    <row r="1144" spans="1:65" x14ac:dyDescent="0.35">
      <c r="A1144" t="str">
        <f>IF(BYDem!B1142="","\I:",BYDem!B1142)</f>
        <v>USA</v>
      </c>
      <c r="B1144" t="str">
        <f>BYDem!E1142</f>
        <v>RCK</v>
      </c>
      <c r="C1144" t="str">
        <f t="shared" si="363"/>
        <v>RCK</v>
      </c>
      <c r="D1144" s="4">
        <f>SUMIFS(BYDem!$M$2:$M$2000,BYDem!$B$2:$B$2000,Demands!$A1144,BYDem!$E$2:$E$2000,Demands!$B1144)</f>
        <v>272.06130535706598</v>
      </c>
      <c r="E1144" s="4">
        <f t="shared" si="344"/>
        <v>273.35368595439684</v>
      </c>
      <c r="F1144" s="4">
        <f t="shared" si="345"/>
        <v>279.82064371836373</v>
      </c>
      <c r="G1144" s="4">
        <f t="shared" si="346"/>
        <v>287.36587498281051</v>
      </c>
      <c r="H1144" s="4">
        <f t="shared" si="347"/>
        <v>294.79645819669889</v>
      </c>
      <c r="I1144" s="4">
        <f t="shared" si="348"/>
        <v>301.82406057786284</v>
      </c>
      <c r="J1144" s="4">
        <f t="shared" si="349"/>
        <v>308.30471771853485</v>
      </c>
      <c r="K1144" s="4">
        <f t="shared" si="350"/>
        <v>314.40980780109118</v>
      </c>
      <c r="L1144" s="4">
        <f t="shared" si="351"/>
        <v>319.66018522173619</v>
      </c>
      <c r="M1144" s="4">
        <f t="shared" si="352"/>
        <v>324.74139955077612</v>
      </c>
      <c r="N1144" s="4">
        <f t="shared" si="353"/>
        <v>329.19108122209883</v>
      </c>
      <c r="O1144" s="4">
        <f t="shared" si="354"/>
        <v>332.99383286730335</v>
      </c>
      <c r="P1144" s="4">
        <f t="shared" si="355"/>
        <v>335.92651908770665</v>
      </c>
      <c r="Q1144" s="4">
        <f t="shared" si="356"/>
        <v>337.78585745269186</v>
      </c>
      <c r="R1144" s="4">
        <f t="shared" si="357"/>
        <v>338.67880245770937</v>
      </c>
      <c r="S1144" s="4">
        <f t="shared" si="358"/>
        <v>338.918910221636</v>
      </c>
      <c r="T1144" s="4">
        <f t="shared" si="359"/>
        <v>338.84874702004038</v>
      </c>
      <c r="U1144" s="4">
        <f t="shared" si="360"/>
        <v>338.66727820430754</v>
      </c>
      <c r="W1144" s="5" t="str">
        <f>VLOOKUP(C1144&amp;A1144,Driver_elast!$A$2:$D$1161,4,FALSE)</f>
        <v>POP</v>
      </c>
      <c r="X1144" s="5">
        <v>1</v>
      </c>
      <c r="Y1144" s="2">
        <f>SUMIFS('Growth rates'!D$4:D$999,'Growth rates'!$B$4:$B$999,Demands!$A1144,'Growth rates'!$C$4:$C$999,$W1144)</f>
        <v>1</v>
      </c>
      <c r="Z1144" s="2">
        <f>SUMIFS('Growth rates'!E$4:E$999,'Growth rates'!$B$4:$B$999,Demands!$A1144,'Growth rates'!$C$4:$C$999,$W1144)</f>
        <v>1.0039649841753464</v>
      </c>
      <c r="AA1144" s="2">
        <f>SUMIFS('Growth rates'!F$4:F$999,'Growth rates'!$B$4:$B$999,Demands!$A1144,'Growth rates'!$C$4:$C$999,$W1144)</f>
        <v>1.0237899050520785</v>
      </c>
      <c r="AB1144" s="2">
        <f>SUMIFS('Growth rates'!G$4:G$999,'Growth rates'!$B$4:$B$999,Demands!$A1144,'Growth rates'!$C$4:$C$999,$W1144)</f>
        <v>1.0468319730423805</v>
      </c>
      <c r="AC1144" s="2">
        <f>SUMIFS('Growth rates'!H$4:H$999,'Growth rates'!$B$4:$B$999,Demands!$A1144,'Growth rates'!$C$4:$C$999,$W1144)</f>
        <v>1.0694254199777435</v>
      </c>
      <c r="AD1144" s="2">
        <f>SUMIFS('Growth rates'!I$4:I$999,'Growth rates'!$B$4:$B$999,Demands!$A1144,'Growth rates'!$C$4:$C$999,$W1144)</f>
        <v>1.0907045186978883</v>
      </c>
      <c r="AE1144" s="2">
        <f>SUMIFS('Growth rates'!J$4:J$999,'Growth rates'!$B$4:$B$999,Demands!$A1144,'Growth rates'!$C$4:$C$999,$W1144)</f>
        <v>1.1102519685237928</v>
      </c>
      <c r="AF1144" s="2">
        <f>SUMIFS('Growth rates'!K$4:K$999,'Growth rates'!$B$4:$B$999,Demands!$A1144,'Growth rates'!$C$4:$C$999,$W1144)</f>
        <v>1.1286026105990425</v>
      </c>
      <c r="AG1144" s="2">
        <f>SUMIFS('Growth rates'!L$4:L$999,'Growth rates'!$B$4:$B$999,Demands!$A1144,'Growth rates'!$C$4:$C$999,$W1144)</f>
        <v>1.1443335006463444</v>
      </c>
      <c r="AH1144" s="2">
        <f>SUMIFS('Growth rates'!M$4:M$999,'Growth rates'!$B$4:$B$999,Demands!$A1144,'Growth rates'!$C$4:$C$999,$W1144)</f>
        <v>1.1595162137692414</v>
      </c>
      <c r="AI1144" s="2">
        <f>SUMIFS('Growth rates'!N$4:N$999,'Growth rates'!$B$4:$B$999,Demands!$A1144,'Growth rates'!$C$4:$C$999,$W1144)</f>
        <v>1.174250985348366</v>
      </c>
      <c r="AJ1144" s="2">
        <f>SUMIFS('Growth rates'!O$4:O$999,'Growth rates'!$B$4:$B$999,Demands!$A1144,'Growth rates'!$C$4:$C$999,$W1144)</f>
        <v>1.1884036643135956</v>
      </c>
      <c r="AK1144" s="2">
        <f>SUMIFS('Growth rates'!P$4:P$999,'Growth rates'!$B$4:$B$999,Demands!$A1144,'Growth rates'!$C$4:$C$999,$W1144)</f>
        <v>1.2008836232692532</v>
      </c>
      <c r="AL1144" s="2">
        <f>SUMIFS('Growth rates'!Q$4:Q$999,'Growth rates'!$B$4:$B$999,Demands!$A1144,'Growth rates'!$C$4:$C$999,$W1144)</f>
        <v>1.2101302136531462</v>
      </c>
      <c r="AM1144" s="2">
        <f>SUMIFS('Growth rates'!R$4:R$999,'Growth rates'!$B$4:$B$999,Demands!$A1144,'Growth rates'!$C$4:$C$999,$W1144)</f>
        <v>1.2154704829287775</v>
      </c>
      <c r="AN1144" s="2">
        <f>SUMIFS('Growth rates'!S$4:S$999,'Growth rates'!$B$4:$B$999,Demands!$A1144,'Growth rates'!$C$4:$C$999,$W1144)</f>
        <v>1.2172686101665477</v>
      </c>
      <c r="AO1144" s="2">
        <f>SUMIFS('Growth rates'!T$4:T$999,'Growth rates'!$B$4:$B$999,Demands!$A1144,'Growth rates'!$C$4:$C$999,$W1144)</f>
        <v>1.2165674833608999</v>
      </c>
      <c r="AP1144" s="2">
        <f>SUMIFS('Growth rates'!U$4:U$999,'Growth rates'!$B$4:$B$999,Demands!$A1144,'Growth rates'!$C$4:$C$999,$W1144)</f>
        <v>1.2138484149387867</v>
      </c>
      <c r="AR1144">
        <f>VLOOKUP(C1144&amp;A1144,Driver_elast!$A$2:$E$1161,5,FALSE)</f>
        <v>1.19807</v>
      </c>
      <c r="AS1144">
        <f t="shared" si="361"/>
        <v>1.19807</v>
      </c>
      <c r="AT1144">
        <f t="shared" si="362"/>
        <v>0.23961399999999999</v>
      </c>
      <c r="AV1144" s="2" cm="1">
        <f t="array" ref="AV1144">TREND($AR1144:$AS1144,$AR$3:$AS$3,AV$1)</f>
        <v>1.19807</v>
      </c>
      <c r="AW1144" s="2" cm="1">
        <f t="array" ref="AW1144">TREND($AR1144:$AS1144,$AR$3:$AS$3,AW$1)</f>
        <v>1.19807</v>
      </c>
      <c r="AX1144" s="2" cm="1">
        <f t="array" ref="AX1144">TREND($AR1144:$AS1144,$AR$3:$AS$3,AX$1)</f>
        <v>1.19807</v>
      </c>
      <c r="AY1144" s="2" cm="1">
        <f t="array" ref="AY1144">TREND($AR1144:$AS1144,$AR$3:$AS$3,AY$1)</f>
        <v>1.19807</v>
      </c>
      <c r="AZ1144" s="2" cm="1">
        <f t="array" ref="AZ1144">TREND($AR1144:$AS1144,$AR$3:$AS$3,AZ$1)</f>
        <v>1.19807</v>
      </c>
      <c r="BA1144" s="2" cm="1">
        <f t="array" ref="BA1144">TREND($AR1144:$AS1144,$AR$3:$AS$3,BA$1)</f>
        <v>1.19807</v>
      </c>
      <c r="BB1144" s="2" cm="1">
        <f t="array" ref="BB1144">TREND($AR1144:$AS1144,$AR$3:$AS$3,BB$1)</f>
        <v>1.19807</v>
      </c>
      <c r="BC1144" s="2" cm="1">
        <f t="array" ref="BC1144">TREND($AR1144:$AS1144,$AR$3:$AS$3,BC$1)</f>
        <v>1.19807</v>
      </c>
      <c r="BD1144" s="2" cm="1">
        <f t="array" ref="BD1144">TREND($AR1144:$AS1144,$AR$3:$AS$3,BD$1)</f>
        <v>1.19807</v>
      </c>
      <c r="BE1144" s="2" cm="1">
        <f t="array" ref="BE1144">TREND($AR1144:$AS1144,$AR$3:$AS$3,BE$1)</f>
        <v>1.19807</v>
      </c>
      <c r="BF1144" s="20" cm="1">
        <f t="array" ref="BF1144">TREND($AS1144:$AT1144,$AS$3:$AT$3,BF$1)</f>
        <v>1.0782629999999997</v>
      </c>
      <c r="BG1144" s="20" cm="1">
        <f t="array" ref="BG1144">TREND($AS1144:$AT1144,$AS$3:$AT$3,BG$1)</f>
        <v>0.9584559999999982</v>
      </c>
      <c r="BH1144" s="20" cm="1">
        <f t="array" ref="BH1144">TREND($AS1144:$AT1144,$AS$3:$AT$3,BH$1)</f>
        <v>0.83864899999999665</v>
      </c>
      <c r="BI1144" s="20" cm="1">
        <f t="array" ref="BI1144">TREND($AS1144:$AT1144,$AS$3:$AT$3,BI$1)</f>
        <v>0.7188420000000022</v>
      </c>
      <c r="BJ1144" s="20" cm="1">
        <f t="array" ref="BJ1144">TREND($AS1144:$AT1144,$AS$3:$AT$3,BJ$1)</f>
        <v>0.59903500000000065</v>
      </c>
      <c r="BK1144" s="20" cm="1">
        <f t="array" ref="BK1144">TREND($AS1144:$AT1144,$AS$3:$AT$3,BK$1)</f>
        <v>0.4792279999999991</v>
      </c>
      <c r="BL1144" s="20" cm="1">
        <f t="array" ref="BL1144">TREND($AS1144:$AT1144,$AS$3:$AT$3,BL$1)</f>
        <v>0.35942099999999755</v>
      </c>
      <c r="BM1144" s="20" cm="1">
        <f t="array" ref="BM1144">TREND($AS1144:$AT1144,$AS$3:$AT$3,BM$1)</f>
        <v>0.2396140000000031</v>
      </c>
    </row>
    <row r="1145" spans="1:65" x14ac:dyDescent="0.35">
      <c r="A1145" t="str">
        <f>IF(BYDem!B1143="","\I:",BYDem!B1143)</f>
        <v>USA</v>
      </c>
      <c r="B1145" t="str">
        <f>BYDem!E1143</f>
        <v>REA</v>
      </c>
      <c r="C1145" t="str">
        <f t="shared" si="363"/>
        <v>REA</v>
      </c>
      <c r="D1145" s="4">
        <f>SUMIFS(BYDem!$M$2:$M$2000,BYDem!$B$2:$B$2000,Demands!$A1145,BYDem!$E$2:$E$2000,Demands!$B1145)</f>
        <v>1259.5111667481599</v>
      </c>
      <c r="E1145" s="4">
        <f t="shared" si="344"/>
        <v>1279.3907037760036</v>
      </c>
      <c r="F1145" s="4">
        <f t="shared" si="345"/>
        <v>1509.7774864875923</v>
      </c>
      <c r="G1145" s="4">
        <f t="shared" si="346"/>
        <v>1677.0752957638492</v>
      </c>
      <c r="H1145" s="4">
        <f t="shared" si="347"/>
        <v>1821.803574439547</v>
      </c>
      <c r="I1145" s="4">
        <f t="shared" si="348"/>
        <v>1955.8087591410274</v>
      </c>
      <c r="J1145" s="4">
        <f t="shared" si="349"/>
        <v>2087.5100911469012</v>
      </c>
      <c r="K1145" s="4">
        <f t="shared" si="350"/>
        <v>2219.2208941409758</v>
      </c>
      <c r="L1145" s="4">
        <f t="shared" si="351"/>
        <v>2360.6027112939528</v>
      </c>
      <c r="M1145" s="4">
        <f t="shared" si="352"/>
        <v>2508.3292692073974</v>
      </c>
      <c r="N1145" s="4">
        <f t="shared" si="353"/>
        <v>2646.9309490074834</v>
      </c>
      <c r="O1145" s="4">
        <f t="shared" si="354"/>
        <v>2768.724942175043</v>
      </c>
      <c r="P1145" s="4">
        <f t="shared" si="355"/>
        <v>2875.2733875309191</v>
      </c>
      <c r="Q1145" s="4">
        <f t="shared" si="356"/>
        <v>2969.3954029379856</v>
      </c>
      <c r="R1145" s="4">
        <f t="shared" si="357"/>
        <v>3051.8323762052646</v>
      </c>
      <c r="S1145" s="4">
        <f t="shared" si="358"/>
        <v>3120.9032876897686</v>
      </c>
      <c r="T1145" s="4">
        <f t="shared" si="359"/>
        <v>3173.941931525977</v>
      </c>
      <c r="U1145" s="4">
        <f t="shared" si="360"/>
        <v>3209.2908806696191</v>
      </c>
      <c r="W1145" s="5" t="str">
        <f>VLOOKUP(C1145&amp;A1145,Driver_elast!$A$2:$D$1161,4,FALSE)</f>
        <v>GDPPCAP</v>
      </c>
      <c r="X1145" s="5">
        <v>0</v>
      </c>
      <c r="Y1145" s="2">
        <f>SUMIFS('Growth rates'!D$4:D$999,'Growth rates'!$B$4:$B$999,Demands!$A1145,'Growth rates'!$C$4:$C$999,$W1145)</f>
        <v>1</v>
      </c>
      <c r="Z1145" s="2">
        <f>SUMIFS('Growth rates'!E$4:E$999,'Growth rates'!$B$4:$B$999,Demands!$A1145,'Growth rates'!$C$4:$C$999,$W1145)</f>
        <v>1.0103770972362622</v>
      </c>
      <c r="AA1145" s="2">
        <f>SUMIFS('Growth rates'!F$4:F$999,'Growth rates'!$B$4:$B$999,Demands!$A1145,'Growth rates'!$C$4:$C$999,$W1145)</f>
        <v>1.1299986691505277</v>
      </c>
      <c r="AB1145" s="2">
        <f>SUMIFS('Growth rates'!G$4:G$999,'Growth rates'!$B$4:$B$999,Demands!$A1145,'Growth rates'!$C$4:$C$999,$W1145)</f>
        <v>1.2123227486903294</v>
      </c>
      <c r="AC1145" s="2">
        <f>SUMIFS('Growth rates'!H$4:H$999,'Growth rates'!$B$4:$B$999,Demands!$A1145,'Growth rates'!$C$4:$C$999,$W1145)</f>
        <v>1.2811072720812522</v>
      </c>
      <c r="AD1145" s="2">
        <f>SUMIFS('Growth rates'!I$4:I$999,'Growth rates'!$B$4:$B$999,Demands!$A1145,'Growth rates'!$C$4:$C$999,$W1145)</f>
        <v>1.3430623904143559</v>
      </c>
      <c r="AE1145" s="2">
        <f>SUMIFS('Growth rates'!J$4:J$999,'Growth rates'!$B$4:$B$999,Demands!$A1145,'Growth rates'!$C$4:$C$999,$W1145)</f>
        <v>1.4025233085560123</v>
      </c>
      <c r="AF1145" s="2">
        <f>SUMIFS('Growth rates'!K$4:K$999,'Growth rates'!$B$4:$B$999,Demands!$A1145,'Growth rates'!$C$4:$C$999,$W1145)</f>
        <v>1.4607034193583985</v>
      </c>
      <c r="AG1145" s="2">
        <f>SUMIFS('Growth rates'!L$4:L$999,'Growth rates'!$B$4:$B$999,Demands!$A1145,'Growth rates'!$C$4:$C$999,$W1145)</f>
        <v>1.5218858483806694</v>
      </c>
      <c r="AH1145" s="2">
        <f>SUMIFS('Growth rates'!M$4:M$999,'Growth rates'!$B$4:$B$999,Demands!$A1145,'Growth rates'!$C$4:$C$999,$W1145)</f>
        <v>1.5845024362732896</v>
      </c>
      <c r="AI1145" s="2">
        <f>SUMIFS('Growth rates'!N$4:N$999,'Growth rates'!$B$4:$B$999,Demands!$A1145,'Growth rates'!$C$4:$C$999,$W1145)</f>
        <v>1.6484620735733533</v>
      </c>
      <c r="AJ1145" s="2">
        <f>SUMIFS('Growth rates'!O$4:O$999,'Growth rates'!$B$4:$B$999,Demands!$A1145,'Growth rates'!$C$4:$C$999,$W1145)</f>
        <v>1.7107987829316547</v>
      </c>
      <c r="AK1145" s="2">
        <f>SUMIFS('Growth rates'!P$4:P$999,'Growth rates'!$B$4:$B$999,Demands!$A1145,'Growth rates'!$C$4:$C$999,$W1145)</f>
        <v>1.7726345623651447</v>
      </c>
      <c r="AL1145" s="2">
        <f>SUMIFS('Growth rates'!Q$4:Q$999,'Growth rates'!$B$4:$B$999,Demands!$A1145,'Growth rates'!$C$4:$C$999,$W1145)</f>
        <v>1.8362191235288381</v>
      </c>
      <c r="AM1145" s="2">
        <f>SUMIFS('Growth rates'!R$4:R$999,'Growth rates'!$B$4:$B$999,Demands!$A1145,'Growth rates'!$C$4:$C$999,$W1145)</f>
        <v>1.9032508106700778</v>
      </c>
      <c r="AN1145" s="2">
        <f>SUMIFS('Growth rates'!S$4:S$999,'Growth rates'!$B$4:$B$999,Demands!$A1145,'Growth rates'!$C$4:$C$999,$W1145)</f>
        <v>1.9740522661679827</v>
      </c>
      <c r="AO1145" s="2">
        <f>SUMIFS('Growth rates'!T$4:T$999,'Growth rates'!$B$4:$B$999,Demands!$A1145,'Growth rates'!$C$4:$C$999,$W1145)</f>
        <v>2.0475749133022134</v>
      </c>
      <c r="AP1145" s="2">
        <f>SUMIFS('Growth rates'!U$4:U$999,'Growth rates'!$B$4:$B$999,Demands!$A1145,'Growth rates'!$C$4:$C$999,$W1145)</f>
        <v>2.1225399879060376</v>
      </c>
      <c r="AR1145">
        <f>VLOOKUP(C1145&amp;A1145,Driver_elast!$A$2:$E$1161,5,FALSE)</f>
        <v>1.5209969999999999</v>
      </c>
      <c r="AS1145">
        <f t="shared" si="361"/>
        <v>1.5209969999999999</v>
      </c>
      <c r="AT1145">
        <f t="shared" si="362"/>
        <v>0.30419940000000001</v>
      </c>
      <c r="AV1145" s="2" cm="1">
        <f t="array" ref="AV1145">TREND($AR1145:$AS1145,$AR$3:$AS$3,AV$1)</f>
        <v>1.5209969999999999</v>
      </c>
      <c r="AW1145" s="2" cm="1">
        <f t="array" ref="AW1145">TREND($AR1145:$AS1145,$AR$3:$AS$3,AW$1)</f>
        <v>1.5209969999999999</v>
      </c>
      <c r="AX1145" s="2" cm="1">
        <f t="array" ref="AX1145">TREND($AR1145:$AS1145,$AR$3:$AS$3,AX$1)</f>
        <v>1.5209969999999999</v>
      </c>
      <c r="AY1145" s="2" cm="1">
        <f t="array" ref="AY1145">TREND($AR1145:$AS1145,$AR$3:$AS$3,AY$1)</f>
        <v>1.5209969999999999</v>
      </c>
      <c r="AZ1145" s="2" cm="1">
        <f t="array" ref="AZ1145">TREND($AR1145:$AS1145,$AR$3:$AS$3,AZ$1)</f>
        <v>1.5209969999999999</v>
      </c>
      <c r="BA1145" s="2" cm="1">
        <f t="array" ref="BA1145">TREND($AR1145:$AS1145,$AR$3:$AS$3,BA$1)</f>
        <v>1.5209969999999999</v>
      </c>
      <c r="BB1145" s="2" cm="1">
        <f t="array" ref="BB1145">TREND($AR1145:$AS1145,$AR$3:$AS$3,BB$1)</f>
        <v>1.5209969999999999</v>
      </c>
      <c r="BC1145" s="2" cm="1">
        <f t="array" ref="BC1145">TREND($AR1145:$AS1145,$AR$3:$AS$3,BC$1)</f>
        <v>1.5209969999999999</v>
      </c>
      <c r="BD1145" s="2" cm="1">
        <f t="array" ref="BD1145">TREND($AR1145:$AS1145,$AR$3:$AS$3,BD$1)</f>
        <v>1.5209969999999999</v>
      </c>
      <c r="BE1145" s="2" cm="1">
        <f t="array" ref="BE1145">TREND($AR1145:$AS1145,$AR$3:$AS$3,BE$1)</f>
        <v>1.5209969999999999</v>
      </c>
      <c r="BF1145" s="20" cm="1">
        <f t="array" ref="BF1145">TREND($AS1145:$AT1145,$AS$3:$AT$3,BF$1)</f>
        <v>1.3688973000000004</v>
      </c>
      <c r="BG1145" s="20" cm="1">
        <f t="array" ref="BG1145">TREND($AS1145:$AT1145,$AS$3:$AT$3,BG$1)</f>
        <v>1.2167975999999996</v>
      </c>
      <c r="BH1145" s="20" cm="1">
        <f t="array" ref="BH1145">TREND($AS1145:$AT1145,$AS$3:$AT$3,BH$1)</f>
        <v>1.0646978999999988</v>
      </c>
      <c r="BI1145" s="20" cm="1">
        <f t="array" ref="BI1145">TREND($AS1145:$AT1145,$AS$3:$AT$3,BI$1)</f>
        <v>0.91259819999999792</v>
      </c>
      <c r="BJ1145" s="20" cm="1">
        <f t="array" ref="BJ1145">TREND($AS1145:$AT1145,$AS$3:$AT$3,BJ$1)</f>
        <v>0.76049849999999708</v>
      </c>
      <c r="BK1145" s="20" cm="1">
        <f t="array" ref="BK1145">TREND($AS1145:$AT1145,$AS$3:$AT$3,BK$1)</f>
        <v>0.60839879999999624</v>
      </c>
      <c r="BL1145" s="20" cm="1">
        <f t="array" ref="BL1145">TREND($AS1145:$AT1145,$AS$3:$AT$3,BL$1)</f>
        <v>0.45629910000000251</v>
      </c>
      <c r="BM1145" s="20" cm="1">
        <f t="array" ref="BM1145">TREND($AS1145:$AT1145,$AS$3:$AT$3,BM$1)</f>
        <v>0.30419940000000167</v>
      </c>
    </row>
    <row r="1146" spans="1:65" x14ac:dyDescent="0.35">
      <c r="A1146" t="str">
        <f>IF(BYDem!B1144="","\I:",BYDem!B1144)</f>
        <v>USA</v>
      </c>
      <c r="B1146" t="str">
        <f>BYDem!E1144</f>
        <v>RHW</v>
      </c>
      <c r="C1146" t="str">
        <f t="shared" si="363"/>
        <v>RHW</v>
      </c>
      <c r="D1146" s="4">
        <f>SUMIFS(BYDem!$M$2:$M$2000,BYDem!$B$2:$B$2000,Demands!$A1146,BYDem!$E$2:$E$2000,Demands!$B1146)</f>
        <v>1385.42430764441</v>
      </c>
      <c r="E1146" s="4">
        <f t="shared" si="344"/>
        <v>1402.5791265476503</v>
      </c>
      <c r="F1146" s="4">
        <f t="shared" si="345"/>
        <v>1596.7120319833532</v>
      </c>
      <c r="G1146" s="4">
        <f t="shared" si="346"/>
        <v>1729.8966922028339</v>
      </c>
      <c r="H1146" s="4">
        <f t="shared" si="347"/>
        <v>1839.9012918517917</v>
      </c>
      <c r="I1146" s="4">
        <f t="shared" si="348"/>
        <v>1937.4771069304729</v>
      </c>
      <c r="J1146" s="4">
        <f t="shared" si="349"/>
        <v>2029.470149397973</v>
      </c>
      <c r="K1146" s="4">
        <f t="shared" si="350"/>
        <v>2117.7246276711562</v>
      </c>
      <c r="L1146" s="4">
        <f t="shared" si="351"/>
        <v>2208.5693693286198</v>
      </c>
      <c r="M1146" s="4">
        <f t="shared" si="352"/>
        <v>2299.4389165937205</v>
      </c>
      <c r="N1146" s="4">
        <f t="shared" si="353"/>
        <v>2382.9756459536356</v>
      </c>
      <c r="O1146" s="4">
        <f t="shared" si="354"/>
        <v>2455.0655593977322</v>
      </c>
      <c r="P1146" s="4">
        <f t="shared" si="355"/>
        <v>2517.1813533521049</v>
      </c>
      <c r="Q1146" s="4">
        <f t="shared" si="356"/>
        <v>2571.3562662598524</v>
      </c>
      <c r="R1146" s="4">
        <f t="shared" si="357"/>
        <v>2618.2903022253836</v>
      </c>
      <c r="S1146" s="4">
        <f t="shared" si="358"/>
        <v>2657.250751005824</v>
      </c>
      <c r="T1146" s="4">
        <f t="shared" si="359"/>
        <v>2686.9411669074184</v>
      </c>
      <c r="U1146" s="4">
        <f t="shared" si="360"/>
        <v>2706.6158311870713</v>
      </c>
      <c r="W1146" s="5" t="str">
        <f>VLOOKUP(C1146&amp;A1146,Driver_elast!$A$2:$D$1161,4,FALSE)</f>
        <v>GDPPCAP</v>
      </c>
      <c r="X1146" s="5">
        <v>1</v>
      </c>
      <c r="Y1146" s="2">
        <f>SUMIFS('Growth rates'!D$4:D$999,'Growth rates'!$B$4:$B$999,Demands!$A1146,'Growth rates'!$C$4:$C$999,$W1146)</f>
        <v>1</v>
      </c>
      <c r="Z1146" s="2">
        <f>SUMIFS('Growth rates'!E$4:E$999,'Growth rates'!$B$4:$B$999,Demands!$A1146,'Growth rates'!$C$4:$C$999,$W1146)</f>
        <v>1.0103770972362622</v>
      </c>
      <c r="AA1146" s="2">
        <f>SUMIFS('Growth rates'!F$4:F$999,'Growth rates'!$B$4:$B$999,Demands!$A1146,'Growth rates'!$C$4:$C$999,$W1146)</f>
        <v>1.1299986691505277</v>
      </c>
      <c r="AB1146" s="2">
        <f>SUMIFS('Growth rates'!G$4:G$999,'Growth rates'!$B$4:$B$999,Demands!$A1146,'Growth rates'!$C$4:$C$999,$W1146)</f>
        <v>1.2123227486903294</v>
      </c>
      <c r="AC1146" s="2">
        <f>SUMIFS('Growth rates'!H$4:H$999,'Growth rates'!$B$4:$B$999,Demands!$A1146,'Growth rates'!$C$4:$C$999,$W1146)</f>
        <v>1.2811072720812522</v>
      </c>
      <c r="AD1146" s="2">
        <f>SUMIFS('Growth rates'!I$4:I$999,'Growth rates'!$B$4:$B$999,Demands!$A1146,'Growth rates'!$C$4:$C$999,$W1146)</f>
        <v>1.3430623904143559</v>
      </c>
      <c r="AE1146" s="2">
        <f>SUMIFS('Growth rates'!J$4:J$999,'Growth rates'!$B$4:$B$999,Demands!$A1146,'Growth rates'!$C$4:$C$999,$W1146)</f>
        <v>1.4025233085560123</v>
      </c>
      <c r="AF1146" s="2">
        <f>SUMIFS('Growth rates'!K$4:K$999,'Growth rates'!$B$4:$B$999,Demands!$A1146,'Growth rates'!$C$4:$C$999,$W1146)</f>
        <v>1.4607034193583985</v>
      </c>
      <c r="AG1146" s="2">
        <f>SUMIFS('Growth rates'!L$4:L$999,'Growth rates'!$B$4:$B$999,Demands!$A1146,'Growth rates'!$C$4:$C$999,$W1146)</f>
        <v>1.5218858483806694</v>
      </c>
      <c r="AH1146" s="2">
        <f>SUMIFS('Growth rates'!M$4:M$999,'Growth rates'!$B$4:$B$999,Demands!$A1146,'Growth rates'!$C$4:$C$999,$W1146)</f>
        <v>1.5845024362732896</v>
      </c>
      <c r="AI1146" s="2">
        <f>SUMIFS('Growth rates'!N$4:N$999,'Growth rates'!$B$4:$B$999,Demands!$A1146,'Growth rates'!$C$4:$C$999,$W1146)</f>
        <v>1.6484620735733533</v>
      </c>
      <c r="AJ1146" s="2">
        <f>SUMIFS('Growth rates'!O$4:O$999,'Growth rates'!$B$4:$B$999,Demands!$A1146,'Growth rates'!$C$4:$C$999,$W1146)</f>
        <v>1.7107987829316547</v>
      </c>
      <c r="AK1146" s="2">
        <f>SUMIFS('Growth rates'!P$4:P$999,'Growth rates'!$B$4:$B$999,Demands!$A1146,'Growth rates'!$C$4:$C$999,$W1146)</f>
        <v>1.7726345623651447</v>
      </c>
      <c r="AL1146" s="2">
        <f>SUMIFS('Growth rates'!Q$4:Q$999,'Growth rates'!$B$4:$B$999,Demands!$A1146,'Growth rates'!$C$4:$C$999,$W1146)</f>
        <v>1.8362191235288381</v>
      </c>
      <c r="AM1146" s="2">
        <f>SUMIFS('Growth rates'!R$4:R$999,'Growth rates'!$B$4:$B$999,Demands!$A1146,'Growth rates'!$C$4:$C$999,$W1146)</f>
        <v>1.9032508106700778</v>
      </c>
      <c r="AN1146" s="2">
        <f>SUMIFS('Growth rates'!S$4:S$999,'Growth rates'!$B$4:$B$999,Demands!$A1146,'Growth rates'!$C$4:$C$999,$W1146)</f>
        <v>1.9740522661679827</v>
      </c>
      <c r="AO1146" s="2">
        <f>SUMIFS('Growth rates'!T$4:T$999,'Growth rates'!$B$4:$B$999,Demands!$A1146,'Growth rates'!$C$4:$C$999,$W1146)</f>
        <v>2.0475749133022134</v>
      </c>
      <c r="AP1146" s="2">
        <f>SUMIFS('Growth rates'!U$4:U$999,'Growth rates'!$B$4:$B$999,Demands!$A1146,'Growth rates'!$C$4:$C$999,$W1146)</f>
        <v>2.1225399879060376</v>
      </c>
      <c r="AR1146">
        <f>VLOOKUP(C1146&amp;A1146,Driver_elast!$A$2:$E$1161,5,FALSE)</f>
        <v>1.19807</v>
      </c>
      <c r="AS1146">
        <f t="shared" si="361"/>
        <v>1</v>
      </c>
      <c r="AT1146">
        <f t="shared" si="362"/>
        <v>0.2</v>
      </c>
      <c r="AV1146" s="2" cm="1">
        <f t="array" ref="AV1146">TREND($AR1146:$AS1146,$AR$3:$AS$3,AV$1)</f>
        <v>1.1980700000000013</v>
      </c>
      <c r="AW1146" s="2" cm="1">
        <f t="array" ref="AW1146">TREND($AR1146:$AS1146,$AR$3:$AS$3,AW$1)</f>
        <v>1.1932390243902447</v>
      </c>
      <c r="AX1146" s="2" cm="1">
        <f t="array" ref="AX1146">TREND($AR1146:$AS1146,$AR$3:$AS$3,AX$1)</f>
        <v>1.169084146341465</v>
      </c>
      <c r="AY1146" s="2" cm="1">
        <f t="array" ref="AY1146">TREND($AR1146:$AS1146,$AR$3:$AS$3,AY$1)</f>
        <v>1.1449292682926835</v>
      </c>
      <c r="AZ1146" s="2" cm="1">
        <f t="array" ref="AZ1146">TREND($AR1146:$AS1146,$AR$3:$AS$3,AZ$1)</f>
        <v>1.1207743902439038</v>
      </c>
      <c r="BA1146" s="2" cm="1">
        <f t="array" ref="BA1146">TREND($AR1146:$AS1146,$AR$3:$AS$3,BA$1)</f>
        <v>1.0966195121951241</v>
      </c>
      <c r="BB1146" s="2" cm="1">
        <f t="array" ref="BB1146">TREND($AR1146:$AS1146,$AR$3:$AS$3,BB$1)</f>
        <v>1.0724646341463426</v>
      </c>
      <c r="BC1146" s="2" cm="1">
        <f t="array" ref="BC1146">TREND($AR1146:$AS1146,$AR$3:$AS$3,BC$1)</f>
        <v>1.0483097560975629</v>
      </c>
      <c r="BD1146" s="2" cm="1">
        <f t="array" ref="BD1146">TREND($AR1146:$AS1146,$AR$3:$AS$3,BD$1)</f>
        <v>1.0241548780487815</v>
      </c>
      <c r="BE1146" s="2" cm="1">
        <f t="array" ref="BE1146">TREND($AR1146:$AS1146,$AR$3:$AS$3,BE$1)</f>
        <v>1.0000000000000018</v>
      </c>
      <c r="BF1146" s="20" cm="1">
        <f t="array" ref="BF1146">TREND($AS1146:$AT1146,$AS$3:$AT$3,BF$1)</f>
        <v>0.90000000000000568</v>
      </c>
      <c r="BG1146" s="20" cm="1">
        <f t="array" ref="BG1146">TREND($AS1146:$AT1146,$AS$3:$AT$3,BG$1)</f>
        <v>0.80000000000000426</v>
      </c>
      <c r="BH1146" s="20" cm="1">
        <f t="array" ref="BH1146">TREND($AS1146:$AT1146,$AS$3:$AT$3,BH$1)</f>
        <v>0.70000000000000284</v>
      </c>
      <c r="BI1146" s="20" cm="1">
        <f t="array" ref="BI1146">TREND($AS1146:$AT1146,$AS$3:$AT$3,BI$1)</f>
        <v>0.60000000000000142</v>
      </c>
      <c r="BJ1146" s="20" cm="1">
        <f t="array" ref="BJ1146">TREND($AS1146:$AT1146,$AS$3:$AT$3,BJ$1)</f>
        <v>0.5</v>
      </c>
      <c r="BK1146" s="20" cm="1">
        <f t="array" ref="BK1146">TREND($AS1146:$AT1146,$AS$3:$AT$3,BK$1)</f>
        <v>0.40000000000000568</v>
      </c>
      <c r="BL1146" s="20" cm="1">
        <f t="array" ref="BL1146">TREND($AS1146:$AT1146,$AS$3:$AT$3,BL$1)</f>
        <v>0.30000000000000426</v>
      </c>
      <c r="BM1146" s="20" cm="1">
        <f t="array" ref="BM1146">TREND($AS1146:$AT1146,$AS$3:$AT$3,BM$1)</f>
        <v>0.20000000000000284</v>
      </c>
    </row>
    <row r="1147" spans="1:65" x14ac:dyDescent="0.35">
      <c r="A1147" t="str">
        <f>IF(BYDem!B1145="","\I:",BYDem!B1145)</f>
        <v>USA</v>
      </c>
      <c r="B1147" t="str">
        <f>BYDem!E1145</f>
        <v>RLI</v>
      </c>
      <c r="C1147" t="str">
        <f t="shared" si="363"/>
        <v>RLI</v>
      </c>
      <c r="D1147" s="4">
        <f>SUMIFS(BYDem!$M$2:$M$2000,BYDem!$B$2:$B$2000,Demands!$A1147,BYDem!$E$2:$E$2000,Demands!$B1147)</f>
        <v>1157.4613274943399</v>
      </c>
      <c r="E1147" s="4">
        <f t="shared" si="344"/>
        <v>1169.7184619250875</v>
      </c>
      <c r="F1147" s="4">
        <f t="shared" si="345"/>
        <v>1310.6872041422919</v>
      </c>
      <c r="G1147" s="4">
        <f t="shared" si="346"/>
        <v>1407.6420737043895</v>
      </c>
      <c r="H1147" s="4">
        <f t="shared" si="347"/>
        <v>1488.531120376859</v>
      </c>
      <c r="I1147" s="4">
        <f t="shared" si="348"/>
        <v>1561.2546956730696</v>
      </c>
      <c r="J1147" s="4">
        <f t="shared" si="349"/>
        <v>1630.9065379703384</v>
      </c>
      <c r="K1147" s="4">
        <f t="shared" si="350"/>
        <v>1698.9070169605079</v>
      </c>
      <c r="L1147" s="4">
        <f t="shared" si="351"/>
        <v>1770.2489572339573</v>
      </c>
      <c r="M1147" s="4">
        <f t="shared" si="352"/>
        <v>1843.084215897019</v>
      </c>
      <c r="N1147" s="4">
        <f t="shared" si="353"/>
        <v>1910.041953378038</v>
      </c>
      <c r="O1147" s="4">
        <f t="shared" si="354"/>
        <v>1967.8246501199981</v>
      </c>
      <c r="P1147" s="4">
        <f t="shared" si="355"/>
        <v>2017.6127260584569</v>
      </c>
      <c r="Q1147" s="4">
        <f t="shared" si="356"/>
        <v>2061.0358960140984</v>
      </c>
      <c r="R1147" s="4">
        <f t="shared" si="357"/>
        <v>2098.6552388251503</v>
      </c>
      <c r="S1147" s="4">
        <f t="shared" si="358"/>
        <v>2129.8834604897056</v>
      </c>
      <c r="T1147" s="4">
        <f t="shared" si="359"/>
        <v>2153.6814124669249</v>
      </c>
      <c r="U1147" s="4">
        <f t="shared" si="360"/>
        <v>2169.4513739671929</v>
      </c>
      <c r="W1147" s="5" t="str">
        <f>VLOOKUP(C1147&amp;A1147,Driver_elast!$A$2:$D$1161,4,FALSE)</f>
        <v>GDPPCAP</v>
      </c>
      <c r="X1147" s="5">
        <v>1</v>
      </c>
      <c r="Y1147" s="2">
        <f>SUMIFS('Growth rates'!D$4:D$999,'Growth rates'!$B$4:$B$999,Demands!$A1147,'Growth rates'!$C$4:$C$999,$W1147)</f>
        <v>1</v>
      </c>
      <c r="Z1147" s="2">
        <f>SUMIFS('Growth rates'!E$4:E$999,'Growth rates'!$B$4:$B$999,Demands!$A1147,'Growth rates'!$C$4:$C$999,$W1147)</f>
        <v>1.0103770972362622</v>
      </c>
      <c r="AA1147" s="2">
        <f>SUMIFS('Growth rates'!F$4:F$999,'Growth rates'!$B$4:$B$999,Demands!$A1147,'Growth rates'!$C$4:$C$999,$W1147)</f>
        <v>1.1299986691505277</v>
      </c>
      <c r="AB1147" s="2">
        <f>SUMIFS('Growth rates'!G$4:G$999,'Growth rates'!$B$4:$B$999,Demands!$A1147,'Growth rates'!$C$4:$C$999,$W1147)</f>
        <v>1.2123227486903294</v>
      </c>
      <c r="AC1147" s="2">
        <f>SUMIFS('Growth rates'!H$4:H$999,'Growth rates'!$B$4:$B$999,Demands!$A1147,'Growth rates'!$C$4:$C$999,$W1147)</f>
        <v>1.2811072720812522</v>
      </c>
      <c r="AD1147" s="2">
        <f>SUMIFS('Growth rates'!I$4:I$999,'Growth rates'!$B$4:$B$999,Demands!$A1147,'Growth rates'!$C$4:$C$999,$W1147)</f>
        <v>1.3430623904143559</v>
      </c>
      <c r="AE1147" s="2">
        <f>SUMIFS('Growth rates'!J$4:J$999,'Growth rates'!$B$4:$B$999,Demands!$A1147,'Growth rates'!$C$4:$C$999,$W1147)</f>
        <v>1.4025233085560123</v>
      </c>
      <c r="AF1147" s="2">
        <f>SUMIFS('Growth rates'!K$4:K$999,'Growth rates'!$B$4:$B$999,Demands!$A1147,'Growth rates'!$C$4:$C$999,$W1147)</f>
        <v>1.4607034193583985</v>
      </c>
      <c r="AG1147" s="2">
        <f>SUMIFS('Growth rates'!L$4:L$999,'Growth rates'!$B$4:$B$999,Demands!$A1147,'Growth rates'!$C$4:$C$999,$W1147)</f>
        <v>1.5218858483806694</v>
      </c>
      <c r="AH1147" s="2">
        <f>SUMIFS('Growth rates'!M$4:M$999,'Growth rates'!$B$4:$B$999,Demands!$A1147,'Growth rates'!$C$4:$C$999,$W1147)</f>
        <v>1.5845024362732896</v>
      </c>
      <c r="AI1147" s="2">
        <f>SUMIFS('Growth rates'!N$4:N$999,'Growth rates'!$B$4:$B$999,Demands!$A1147,'Growth rates'!$C$4:$C$999,$W1147)</f>
        <v>1.6484620735733533</v>
      </c>
      <c r="AJ1147" s="2">
        <f>SUMIFS('Growth rates'!O$4:O$999,'Growth rates'!$B$4:$B$999,Demands!$A1147,'Growth rates'!$C$4:$C$999,$W1147)</f>
        <v>1.7107987829316547</v>
      </c>
      <c r="AK1147" s="2">
        <f>SUMIFS('Growth rates'!P$4:P$999,'Growth rates'!$B$4:$B$999,Demands!$A1147,'Growth rates'!$C$4:$C$999,$W1147)</f>
        <v>1.7726345623651447</v>
      </c>
      <c r="AL1147" s="2">
        <f>SUMIFS('Growth rates'!Q$4:Q$999,'Growth rates'!$B$4:$B$999,Demands!$A1147,'Growth rates'!$C$4:$C$999,$W1147)</f>
        <v>1.8362191235288381</v>
      </c>
      <c r="AM1147" s="2">
        <f>SUMIFS('Growth rates'!R$4:R$999,'Growth rates'!$B$4:$B$999,Demands!$A1147,'Growth rates'!$C$4:$C$999,$W1147)</f>
        <v>1.9032508106700778</v>
      </c>
      <c r="AN1147" s="2">
        <f>SUMIFS('Growth rates'!S$4:S$999,'Growth rates'!$B$4:$B$999,Demands!$A1147,'Growth rates'!$C$4:$C$999,$W1147)</f>
        <v>1.9740522661679827</v>
      </c>
      <c r="AO1147" s="2">
        <f>SUMIFS('Growth rates'!T$4:T$999,'Growth rates'!$B$4:$B$999,Demands!$A1147,'Growth rates'!$C$4:$C$999,$W1147)</f>
        <v>2.0475749133022134</v>
      </c>
      <c r="AP1147" s="2">
        <f>SUMIFS('Growth rates'!U$4:U$999,'Growth rates'!$B$4:$B$999,Demands!$A1147,'Growth rates'!$C$4:$C$999,$W1147)</f>
        <v>2.1225399879060376</v>
      </c>
      <c r="AR1147">
        <f>VLOOKUP(C1147&amp;A1147,Driver_elast!$A$2:$E$1161,5,FALSE)</f>
        <v>1.0209969999999999</v>
      </c>
      <c r="AS1147">
        <f t="shared" si="361"/>
        <v>1</v>
      </c>
      <c r="AT1147">
        <f t="shared" si="362"/>
        <v>0.2</v>
      </c>
      <c r="AV1147" s="2" cm="1">
        <f t="array" ref="AV1147">TREND($AR1147:$AS1147,$AR$3:$AS$3,AV$1)</f>
        <v>1.0209970000000002</v>
      </c>
      <c r="AW1147" s="2" cm="1">
        <f t="array" ref="AW1147">TREND($AR1147:$AS1147,$AR$3:$AS$3,AW$1)</f>
        <v>1.0204848780487805</v>
      </c>
      <c r="AX1147" s="2" cm="1">
        <f t="array" ref="AX1147">TREND($AR1147:$AS1147,$AR$3:$AS$3,AX$1)</f>
        <v>1.017924268292683</v>
      </c>
      <c r="AY1147" s="2" cm="1">
        <f t="array" ref="AY1147">TREND($AR1147:$AS1147,$AR$3:$AS$3,AY$1)</f>
        <v>1.0153636585365855</v>
      </c>
      <c r="AZ1147" s="2" cm="1">
        <f t="array" ref="AZ1147">TREND($AR1147:$AS1147,$AR$3:$AS$3,AZ$1)</f>
        <v>1.012803048780488</v>
      </c>
      <c r="BA1147" s="2" cm="1">
        <f t="array" ref="BA1147">TREND($AR1147:$AS1147,$AR$3:$AS$3,BA$1)</f>
        <v>1.0102424390243905</v>
      </c>
      <c r="BB1147" s="2" cm="1">
        <f t="array" ref="BB1147">TREND($AR1147:$AS1147,$AR$3:$AS$3,BB$1)</f>
        <v>1.0076818292682928</v>
      </c>
      <c r="BC1147" s="2" cm="1">
        <f t="array" ref="BC1147">TREND($AR1147:$AS1147,$AR$3:$AS$3,BC$1)</f>
        <v>1.0051212195121952</v>
      </c>
      <c r="BD1147" s="2" cm="1">
        <f t="array" ref="BD1147">TREND($AR1147:$AS1147,$AR$3:$AS$3,BD$1)</f>
        <v>1.0025606097560977</v>
      </c>
      <c r="BE1147" s="2" cm="1">
        <f t="array" ref="BE1147">TREND($AR1147:$AS1147,$AR$3:$AS$3,BE$1)</f>
        <v>1.0000000000000002</v>
      </c>
      <c r="BF1147" s="20" cm="1">
        <f t="array" ref="BF1147">TREND($AS1147:$AT1147,$AS$3:$AT$3,BF$1)</f>
        <v>0.90000000000000568</v>
      </c>
      <c r="BG1147" s="20" cm="1">
        <f t="array" ref="BG1147">TREND($AS1147:$AT1147,$AS$3:$AT$3,BG$1)</f>
        <v>0.80000000000000426</v>
      </c>
      <c r="BH1147" s="20" cm="1">
        <f t="array" ref="BH1147">TREND($AS1147:$AT1147,$AS$3:$AT$3,BH$1)</f>
        <v>0.70000000000000284</v>
      </c>
      <c r="BI1147" s="20" cm="1">
        <f t="array" ref="BI1147">TREND($AS1147:$AT1147,$AS$3:$AT$3,BI$1)</f>
        <v>0.60000000000000142</v>
      </c>
      <c r="BJ1147" s="20" cm="1">
        <f t="array" ref="BJ1147">TREND($AS1147:$AT1147,$AS$3:$AT$3,BJ$1)</f>
        <v>0.5</v>
      </c>
      <c r="BK1147" s="20" cm="1">
        <f t="array" ref="BK1147">TREND($AS1147:$AT1147,$AS$3:$AT$3,BK$1)</f>
        <v>0.40000000000000568</v>
      </c>
      <c r="BL1147" s="20" cm="1">
        <f t="array" ref="BL1147">TREND($AS1147:$AT1147,$AS$3:$AT$3,BL$1)</f>
        <v>0.30000000000000426</v>
      </c>
      <c r="BM1147" s="20" cm="1">
        <f t="array" ref="BM1147">TREND($AS1147:$AT1147,$AS$3:$AT$3,BM$1)</f>
        <v>0.20000000000000284</v>
      </c>
    </row>
    <row r="1148" spans="1:65" x14ac:dyDescent="0.35">
      <c r="A1148" t="str">
        <f>IF(BYDem!B1146="","\I:",BYDem!B1146)</f>
        <v>USA</v>
      </c>
      <c r="B1148" t="str">
        <f>BYDem!E1146</f>
        <v>ROT</v>
      </c>
      <c r="C1148" t="str">
        <f t="shared" si="363"/>
        <v>ROT</v>
      </c>
      <c r="D1148" s="4">
        <f>SUMIFS(BYDem!$M$2:$M$2000,BYDem!$B$2:$B$2000,Demands!$A1148,BYDem!$E$2:$E$2000,Demands!$B1148)</f>
        <v>0</v>
      </c>
      <c r="E1148" s="4">
        <f t="shared" si="344"/>
        <v>0</v>
      </c>
      <c r="F1148" s="4">
        <f t="shared" si="345"/>
        <v>0</v>
      </c>
      <c r="G1148" s="4">
        <f t="shared" si="346"/>
        <v>0</v>
      </c>
      <c r="H1148" s="4">
        <f t="shared" si="347"/>
        <v>0</v>
      </c>
      <c r="I1148" s="4">
        <f t="shared" si="348"/>
        <v>0</v>
      </c>
      <c r="J1148" s="4">
        <f t="shared" si="349"/>
        <v>0</v>
      </c>
      <c r="K1148" s="4">
        <f t="shared" si="350"/>
        <v>0</v>
      </c>
      <c r="L1148" s="4">
        <f t="shared" si="351"/>
        <v>0</v>
      </c>
      <c r="M1148" s="4">
        <f t="shared" si="352"/>
        <v>0</v>
      </c>
      <c r="N1148" s="4">
        <f t="shared" si="353"/>
        <v>0</v>
      </c>
      <c r="O1148" s="4">
        <f t="shared" si="354"/>
        <v>0</v>
      </c>
      <c r="P1148" s="4">
        <f t="shared" si="355"/>
        <v>0</v>
      </c>
      <c r="Q1148" s="4">
        <f t="shared" si="356"/>
        <v>0</v>
      </c>
      <c r="R1148" s="4">
        <f t="shared" si="357"/>
        <v>0</v>
      </c>
      <c r="S1148" s="4">
        <f t="shared" si="358"/>
        <v>0</v>
      </c>
      <c r="T1148" s="4">
        <f t="shared" si="359"/>
        <v>0</v>
      </c>
      <c r="U1148" s="4">
        <f t="shared" si="360"/>
        <v>0</v>
      </c>
      <c r="W1148" s="5" t="str">
        <f>VLOOKUP(C1148&amp;A1148,Driver_elast!$A$2:$D$1161,4,FALSE)</f>
        <v>GDPPCAP</v>
      </c>
      <c r="X1148" s="5">
        <v>1</v>
      </c>
      <c r="Y1148" s="2">
        <f>SUMIFS('Growth rates'!D$4:D$999,'Growth rates'!$B$4:$B$999,Demands!$A1148,'Growth rates'!$C$4:$C$999,$W1148)</f>
        <v>1</v>
      </c>
      <c r="Z1148" s="2">
        <f>SUMIFS('Growth rates'!E$4:E$999,'Growth rates'!$B$4:$B$999,Demands!$A1148,'Growth rates'!$C$4:$C$999,$W1148)</f>
        <v>1.0103770972362622</v>
      </c>
      <c r="AA1148" s="2">
        <f>SUMIFS('Growth rates'!F$4:F$999,'Growth rates'!$B$4:$B$999,Demands!$A1148,'Growth rates'!$C$4:$C$999,$W1148)</f>
        <v>1.1299986691505277</v>
      </c>
      <c r="AB1148" s="2">
        <f>SUMIFS('Growth rates'!G$4:G$999,'Growth rates'!$B$4:$B$999,Demands!$A1148,'Growth rates'!$C$4:$C$999,$W1148)</f>
        <v>1.2123227486903294</v>
      </c>
      <c r="AC1148" s="2">
        <f>SUMIFS('Growth rates'!H$4:H$999,'Growth rates'!$B$4:$B$999,Demands!$A1148,'Growth rates'!$C$4:$C$999,$W1148)</f>
        <v>1.2811072720812522</v>
      </c>
      <c r="AD1148" s="2">
        <f>SUMIFS('Growth rates'!I$4:I$999,'Growth rates'!$B$4:$B$999,Demands!$A1148,'Growth rates'!$C$4:$C$999,$W1148)</f>
        <v>1.3430623904143559</v>
      </c>
      <c r="AE1148" s="2">
        <f>SUMIFS('Growth rates'!J$4:J$999,'Growth rates'!$B$4:$B$999,Demands!$A1148,'Growth rates'!$C$4:$C$999,$W1148)</f>
        <v>1.4025233085560123</v>
      </c>
      <c r="AF1148" s="2">
        <f>SUMIFS('Growth rates'!K$4:K$999,'Growth rates'!$B$4:$B$999,Demands!$A1148,'Growth rates'!$C$4:$C$999,$W1148)</f>
        <v>1.4607034193583985</v>
      </c>
      <c r="AG1148" s="2">
        <f>SUMIFS('Growth rates'!L$4:L$999,'Growth rates'!$B$4:$B$999,Demands!$A1148,'Growth rates'!$C$4:$C$999,$W1148)</f>
        <v>1.5218858483806694</v>
      </c>
      <c r="AH1148" s="2">
        <f>SUMIFS('Growth rates'!M$4:M$999,'Growth rates'!$B$4:$B$999,Demands!$A1148,'Growth rates'!$C$4:$C$999,$W1148)</f>
        <v>1.5845024362732896</v>
      </c>
      <c r="AI1148" s="2">
        <f>SUMIFS('Growth rates'!N$4:N$999,'Growth rates'!$B$4:$B$999,Demands!$A1148,'Growth rates'!$C$4:$C$999,$W1148)</f>
        <v>1.6484620735733533</v>
      </c>
      <c r="AJ1148" s="2">
        <f>SUMIFS('Growth rates'!O$4:O$999,'Growth rates'!$B$4:$B$999,Demands!$A1148,'Growth rates'!$C$4:$C$999,$W1148)</f>
        <v>1.7107987829316547</v>
      </c>
      <c r="AK1148" s="2">
        <f>SUMIFS('Growth rates'!P$4:P$999,'Growth rates'!$B$4:$B$999,Demands!$A1148,'Growth rates'!$C$4:$C$999,$W1148)</f>
        <v>1.7726345623651447</v>
      </c>
      <c r="AL1148" s="2">
        <f>SUMIFS('Growth rates'!Q$4:Q$999,'Growth rates'!$B$4:$B$999,Demands!$A1148,'Growth rates'!$C$4:$C$999,$W1148)</f>
        <v>1.8362191235288381</v>
      </c>
      <c r="AM1148" s="2">
        <f>SUMIFS('Growth rates'!R$4:R$999,'Growth rates'!$B$4:$B$999,Demands!$A1148,'Growth rates'!$C$4:$C$999,$W1148)</f>
        <v>1.9032508106700778</v>
      </c>
      <c r="AN1148" s="2">
        <f>SUMIFS('Growth rates'!S$4:S$999,'Growth rates'!$B$4:$B$999,Demands!$A1148,'Growth rates'!$C$4:$C$999,$W1148)</f>
        <v>1.9740522661679827</v>
      </c>
      <c r="AO1148" s="2">
        <f>SUMIFS('Growth rates'!T$4:T$999,'Growth rates'!$B$4:$B$999,Demands!$A1148,'Growth rates'!$C$4:$C$999,$W1148)</f>
        <v>2.0475749133022134</v>
      </c>
      <c r="AP1148" s="2">
        <f>SUMIFS('Growth rates'!U$4:U$999,'Growth rates'!$B$4:$B$999,Demands!$A1148,'Growth rates'!$C$4:$C$999,$W1148)</f>
        <v>2.1225399879060376</v>
      </c>
      <c r="AR1148">
        <f>VLOOKUP(C1148&amp;A1148,Driver_elast!$A$2:$E$1161,5,FALSE)</f>
        <v>1.19807</v>
      </c>
      <c r="AS1148">
        <f t="shared" si="361"/>
        <v>1</v>
      </c>
      <c r="AT1148">
        <f t="shared" si="362"/>
        <v>0.2</v>
      </c>
      <c r="AV1148" s="2" cm="1">
        <f t="array" ref="AV1148">TREND($AR1148:$AS1148,$AR$3:$AS$3,AV$1)</f>
        <v>1.1980700000000013</v>
      </c>
      <c r="AW1148" s="2" cm="1">
        <f t="array" ref="AW1148">TREND($AR1148:$AS1148,$AR$3:$AS$3,AW$1)</f>
        <v>1.1932390243902447</v>
      </c>
      <c r="AX1148" s="2" cm="1">
        <f t="array" ref="AX1148">TREND($AR1148:$AS1148,$AR$3:$AS$3,AX$1)</f>
        <v>1.169084146341465</v>
      </c>
      <c r="AY1148" s="2" cm="1">
        <f t="array" ref="AY1148">TREND($AR1148:$AS1148,$AR$3:$AS$3,AY$1)</f>
        <v>1.1449292682926835</v>
      </c>
      <c r="AZ1148" s="2" cm="1">
        <f t="array" ref="AZ1148">TREND($AR1148:$AS1148,$AR$3:$AS$3,AZ$1)</f>
        <v>1.1207743902439038</v>
      </c>
      <c r="BA1148" s="2" cm="1">
        <f t="array" ref="BA1148">TREND($AR1148:$AS1148,$AR$3:$AS$3,BA$1)</f>
        <v>1.0966195121951241</v>
      </c>
      <c r="BB1148" s="2" cm="1">
        <f t="array" ref="BB1148">TREND($AR1148:$AS1148,$AR$3:$AS$3,BB$1)</f>
        <v>1.0724646341463426</v>
      </c>
      <c r="BC1148" s="2" cm="1">
        <f t="array" ref="BC1148">TREND($AR1148:$AS1148,$AR$3:$AS$3,BC$1)</f>
        <v>1.0483097560975629</v>
      </c>
      <c r="BD1148" s="2" cm="1">
        <f t="array" ref="BD1148">TREND($AR1148:$AS1148,$AR$3:$AS$3,BD$1)</f>
        <v>1.0241548780487815</v>
      </c>
      <c r="BE1148" s="2" cm="1">
        <f t="array" ref="BE1148">TREND($AR1148:$AS1148,$AR$3:$AS$3,BE$1)</f>
        <v>1.0000000000000018</v>
      </c>
      <c r="BF1148" s="20" cm="1">
        <f t="array" ref="BF1148">TREND($AS1148:$AT1148,$AS$3:$AT$3,BF$1)</f>
        <v>0.90000000000000568</v>
      </c>
      <c r="BG1148" s="20" cm="1">
        <f t="array" ref="BG1148">TREND($AS1148:$AT1148,$AS$3:$AT$3,BG$1)</f>
        <v>0.80000000000000426</v>
      </c>
      <c r="BH1148" s="20" cm="1">
        <f t="array" ref="BH1148">TREND($AS1148:$AT1148,$AS$3:$AT$3,BH$1)</f>
        <v>0.70000000000000284</v>
      </c>
      <c r="BI1148" s="20" cm="1">
        <f t="array" ref="BI1148">TREND($AS1148:$AT1148,$AS$3:$AT$3,BI$1)</f>
        <v>0.60000000000000142</v>
      </c>
      <c r="BJ1148" s="20" cm="1">
        <f t="array" ref="BJ1148">TREND($AS1148:$AT1148,$AS$3:$AT$3,BJ$1)</f>
        <v>0.5</v>
      </c>
      <c r="BK1148" s="20" cm="1">
        <f t="array" ref="BK1148">TREND($AS1148:$AT1148,$AS$3:$AT$3,BK$1)</f>
        <v>0.40000000000000568</v>
      </c>
      <c r="BL1148" s="20" cm="1">
        <f t="array" ref="BL1148">TREND($AS1148:$AT1148,$AS$3:$AT$3,BL$1)</f>
        <v>0.30000000000000426</v>
      </c>
      <c r="BM1148" s="20" cm="1">
        <f t="array" ref="BM1148">TREND($AS1148:$AT1148,$AS$3:$AT$3,BM$1)</f>
        <v>0.20000000000000284</v>
      </c>
    </row>
    <row r="1149" spans="1:65" x14ac:dyDescent="0.35">
      <c r="A1149" t="str">
        <f>IF(BYDem!B1147="","\I:",BYDem!B1147)</f>
        <v>USA</v>
      </c>
      <c r="B1149" t="str">
        <f>BYDem!E1147</f>
        <v>RRF</v>
      </c>
      <c r="C1149" t="str">
        <f t="shared" si="363"/>
        <v>RRF</v>
      </c>
      <c r="D1149" s="4">
        <f>SUMIFS(BYDem!$M$2:$M$2000,BYDem!$B$2:$B$2000,Demands!$A1149,BYDem!$E$2:$E$2000,Demands!$B1149)</f>
        <v>568.96779938356997</v>
      </c>
      <c r="E1149" s="4">
        <f t="shared" si="344"/>
        <v>574.99298107919356</v>
      </c>
      <c r="F1149" s="4">
        <f t="shared" si="345"/>
        <v>644.28832005593767</v>
      </c>
      <c r="G1149" s="4">
        <f t="shared" si="346"/>
        <v>691.94796747905002</v>
      </c>
      <c r="H1149" s="4">
        <f t="shared" si="347"/>
        <v>731.71021420490877</v>
      </c>
      <c r="I1149" s="4">
        <f t="shared" si="348"/>
        <v>767.45859872257006</v>
      </c>
      <c r="J1149" s="4">
        <f t="shared" si="349"/>
        <v>801.69702595424133</v>
      </c>
      <c r="K1149" s="4">
        <f t="shared" si="350"/>
        <v>835.12370032255171</v>
      </c>
      <c r="L1149" s="4">
        <f t="shared" si="351"/>
        <v>870.19292103596445</v>
      </c>
      <c r="M1149" s="4">
        <f t="shared" si="352"/>
        <v>905.99620521891518</v>
      </c>
      <c r="N1149" s="4">
        <f t="shared" si="353"/>
        <v>938.91030406725395</v>
      </c>
      <c r="O1149" s="4">
        <f t="shared" si="354"/>
        <v>967.3142714627711</v>
      </c>
      <c r="P1149" s="4">
        <f t="shared" si="355"/>
        <v>991.78836085940839</v>
      </c>
      <c r="Q1149" s="4">
        <f t="shared" si="356"/>
        <v>1013.1336834762808</v>
      </c>
      <c r="R1149" s="4">
        <f t="shared" si="357"/>
        <v>1031.626046188559</v>
      </c>
      <c r="S1149" s="4">
        <f t="shared" si="358"/>
        <v>1046.976755656847</v>
      </c>
      <c r="T1149" s="4">
        <f t="shared" si="359"/>
        <v>1058.6750025396402</v>
      </c>
      <c r="U1149" s="4">
        <f t="shared" si="360"/>
        <v>1066.4269680507427</v>
      </c>
      <c r="W1149" s="5" t="str">
        <f>VLOOKUP(C1149&amp;A1149,Driver_elast!$A$2:$D$1161,4,FALSE)</f>
        <v>GDPPCAP</v>
      </c>
      <c r="X1149" s="5">
        <v>1</v>
      </c>
      <c r="Y1149" s="2">
        <f>SUMIFS('Growth rates'!D$4:D$999,'Growth rates'!$B$4:$B$999,Demands!$A1149,'Growth rates'!$C$4:$C$999,$W1149)</f>
        <v>1</v>
      </c>
      <c r="Z1149" s="2">
        <f>SUMIFS('Growth rates'!E$4:E$999,'Growth rates'!$B$4:$B$999,Demands!$A1149,'Growth rates'!$C$4:$C$999,$W1149)</f>
        <v>1.0103770972362622</v>
      </c>
      <c r="AA1149" s="2">
        <f>SUMIFS('Growth rates'!F$4:F$999,'Growth rates'!$B$4:$B$999,Demands!$A1149,'Growth rates'!$C$4:$C$999,$W1149)</f>
        <v>1.1299986691505277</v>
      </c>
      <c r="AB1149" s="2">
        <f>SUMIFS('Growth rates'!G$4:G$999,'Growth rates'!$B$4:$B$999,Demands!$A1149,'Growth rates'!$C$4:$C$999,$W1149)</f>
        <v>1.2123227486903294</v>
      </c>
      <c r="AC1149" s="2">
        <f>SUMIFS('Growth rates'!H$4:H$999,'Growth rates'!$B$4:$B$999,Demands!$A1149,'Growth rates'!$C$4:$C$999,$W1149)</f>
        <v>1.2811072720812522</v>
      </c>
      <c r="AD1149" s="2">
        <f>SUMIFS('Growth rates'!I$4:I$999,'Growth rates'!$B$4:$B$999,Demands!$A1149,'Growth rates'!$C$4:$C$999,$W1149)</f>
        <v>1.3430623904143559</v>
      </c>
      <c r="AE1149" s="2">
        <f>SUMIFS('Growth rates'!J$4:J$999,'Growth rates'!$B$4:$B$999,Demands!$A1149,'Growth rates'!$C$4:$C$999,$W1149)</f>
        <v>1.4025233085560123</v>
      </c>
      <c r="AF1149" s="2">
        <f>SUMIFS('Growth rates'!K$4:K$999,'Growth rates'!$B$4:$B$999,Demands!$A1149,'Growth rates'!$C$4:$C$999,$W1149)</f>
        <v>1.4607034193583985</v>
      </c>
      <c r="AG1149" s="2">
        <f>SUMIFS('Growth rates'!L$4:L$999,'Growth rates'!$B$4:$B$999,Demands!$A1149,'Growth rates'!$C$4:$C$999,$W1149)</f>
        <v>1.5218858483806694</v>
      </c>
      <c r="AH1149" s="2">
        <f>SUMIFS('Growth rates'!M$4:M$999,'Growth rates'!$B$4:$B$999,Demands!$A1149,'Growth rates'!$C$4:$C$999,$W1149)</f>
        <v>1.5845024362732896</v>
      </c>
      <c r="AI1149" s="2">
        <f>SUMIFS('Growth rates'!N$4:N$999,'Growth rates'!$B$4:$B$999,Demands!$A1149,'Growth rates'!$C$4:$C$999,$W1149)</f>
        <v>1.6484620735733533</v>
      </c>
      <c r="AJ1149" s="2">
        <f>SUMIFS('Growth rates'!O$4:O$999,'Growth rates'!$B$4:$B$999,Demands!$A1149,'Growth rates'!$C$4:$C$999,$W1149)</f>
        <v>1.7107987829316547</v>
      </c>
      <c r="AK1149" s="2">
        <f>SUMIFS('Growth rates'!P$4:P$999,'Growth rates'!$B$4:$B$999,Demands!$A1149,'Growth rates'!$C$4:$C$999,$W1149)</f>
        <v>1.7726345623651447</v>
      </c>
      <c r="AL1149" s="2">
        <f>SUMIFS('Growth rates'!Q$4:Q$999,'Growth rates'!$B$4:$B$999,Demands!$A1149,'Growth rates'!$C$4:$C$999,$W1149)</f>
        <v>1.8362191235288381</v>
      </c>
      <c r="AM1149" s="2">
        <f>SUMIFS('Growth rates'!R$4:R$999,'Growth rates'!$B$4:$B$999,Demands!$A1149,'Growth rates'!$C$4:$C$999,$W1149)</f>
        <v>1.9032508106700778</v>
      </c>
      <c r="AN1149" s="2">
        <f>SUMIFS('Growth rates'!S$4:S$999,'Growth rates'!$B$4:$B$999,Demands!$A1149,'Growth rates'!$C$4:$C$999,$W1149)</f>
        <v>1.9740522661679827</v>
      </c>
      <c r="AO1149" s="2">
        <f>SUMIFS('Growth rates'!T$4:T$999,'Growth rates'!$B$4:$B$999,Demands!$A1149,'Growth rates'!$C$4:$C$999,$W1149)</f>
        <v>2.0475749133022134</v>
      </c>
      <c r="AP1149" s="2">
        <f>SUMIFS('Growth rates'!U$4:U$999,'Growth rates'!$B$4:$B$999,Demands!$A1149,'Growth rates'!$C$4:$C$999,$W1149)</f>
        <v>2.1225399879060376</v>
      </c>
      <c r="AR1149">
        <f>VLOOKUP(C1149&amp;A1149,Driver_elast!$A$2:$E$1161,5,FALSE)</f>
        <v>1.0209969999999999</v>
      </c>
      <c r="AS1149">
        <f t="shared" si="361"/>
        <v>1</v>
      </c>
      <c r="AT1149">
        <f t="shared" si="362"/>
        <v>0.2</v>
      </c>
      <c r="AV1149" s="2" cm="1">
        <f t="array" ref="AV1149">TREND($AR1149:$AS1149,$AR$3:$AS$3,AV$1)</f>
        <v>1.0209970000000002</v>
      </c>
      <c r="AW1149" s="2" cm="1">
        <f t="array" ref="AW1149">TREND($AR1149:$AS1149,$AR$3:$AS$3,AW$1)</f>
        <v>1.0204848780487805</v>
      </c>
      <c r="AX1149" s="2" cm="1">
        <f t="array" ref="AX1149">TREND($AR1149:$AS1149,$AR$3:$AS$3,AX$1)</f>
        <v>1.017924268292683</v>
      </c>
      <c r="AY1149" s="2" cm="1">
        <f t="array" ref="AY1149">TREND($AR1149:$AS1149,$AR$3:$AS$3,AY$1)</f>
        <v>1.0153636585365855</v>
      </c>
      <c r="AZ1149" s="2" cm="1">
        <f t="array" ref="AZ1149">TREND($AR1149:$AS1149,$AR$3:$AS$3,AZ$1)</f>
        <v>1.012803048780488</v>
      </c>
      <c r="BA1149" s="2" cm="1">
        <f t="array" ref="BA1149">TREND($AR1149:$AS1149,$AR$3:$AS$3,BA$1)</f>
        <v>1.0102424390243905</v>
      </c>
      <c r="BB1149" s="2" cm="1">
        <f t="array" ref="BB1149">TREND($AR1149:$AS1149,$AR$3:$AS$3,BB$1)</f>
        <v>1.0076818292682928</v>
      </c>
      <c r="BC1149" s="2" cm="1">
        <f t="array" ref="BC1149">TREND($AR1149:$AS1149,$AR$3:$AS$3,BC$1)</f>
        <v>1.0051212195121952</v>
      </c>
      <c r="BD1149" s="2" cm="1">
        <f t="array" ref="BD1149">TREND($AR1149:$AS1149,$AR$3:$AS$3,BD$1)</f>
        <v>1.0025606097560977</v>
      </c>
      <c r="BE1149" s="2" cm="1">
        <f t="array" ref="BE1149">TREND($AR1149:$AS1149,$AR$3:$AS$3,BE$1)</f>
        <v>1.0000000000000002</v>
      </c>
      <c r="BF1149" s="20" cm="1">
        <f t="array" ref="BF1149">TREND($AS1149:$AT1149,$AS$3:$AT$3,BF$1)</f>
        <v>0.90000000000000568</v>
      </c>
      <c r="BG1149" s="20" cm="1">
        <f t="array" ref="BG1149">TREND($AS1149:$AT1149,$AS$3:$AT$3,BG$1)</f>
        <v>0.80000000000000426</v>
      </c>
      <c r="BH1149" s="20" cm="1">
        <f t="array" ref="BH1149">TREND($AS1149:$AT1149,$AS$3:$AT$3,BH$1)</f>
        <v>0.70000000000000284</v>
      </c>
      <c r="BI1149" s="20" cm="1">
        <f t="array" ref="BI1149">TREND($AS1149:$AT1149,$AS$3:$AT$3,BI$1)</f>
        <v>0.60000000000000142</v>
      </c>
      <c r="BJ1149" s="20" cm="1">
        <f t="array" ref="BJ1149">TREND($AS1149:$AT1149,$AS$3:$AT$3,BJ$1)</f>
        <v>0.5</v>
      </c>
      <c r="BK1149" s="20" cm="1">
        <f t="array" ref="BK1149">TREND($AS1149:$AT1149,$AS$3:$AT$3,BK$1)</f>
        <v>0.40000000000000568</v>
      </c>
      <c r="BL1149" s="20" cm="1">
        <f t="array" ref="BL1149">TREND($AS1149:$AT1149,$AS$3:$AT$3,BL$1)</f>
        <v>0.30000000000000426</v>
      </c>
      <c r="BM1149" s="20" cm="1">
        <f t="array" ref="BM1149">TREND($AS1149:$AT1149,$AS$3:$AT$3,BM$1)</f>
        <v>0.20000000000000284</v>
      </c>
    </row>
    <row r="1150" spans="1:65" x14ac:dyDescent="0.35">
      <c r="A1150" t="str">
        <f>IF(BYDem!B1148="","\I:",BYDem!B1148)</f>
        <v>USA</v>
      </c>
      <c r="B1150" t="str">
        <f>BYDem!E1148</f>
        <v>RSC</v>
      </c>
      <c r="C1150" t="str">
        <f t="shared" si="363"/>
        <v>RSC</v>
      </c>
      <c r="D1150" s="4">
        <f>SUMIFS(BYDem!$M$2:$M$2000,BYDem!$B$2:$B$2000,Demands!$A1150,BYDem!$E$2:$E$2000,Demands!$B1150)</f>
        <v>3547.38102945949</v>
      </c>
      <c r="E1150" s="4">
        <f t="shared" si="344"/>
        <v>3603.3712377155084</v>
      </c>
      <c r="F1150" s="4">
        <f t="shared" si="345"/>
        <v>4252.2497264543927</v>
      </c>
      <c r="G1150" s="4">
        <f t="shared" si="346"/>
        <v>4723.439732993962</v>
      </c>
      <c r="H1150" s="4">
        <f t="shared" si="347"/>
        <v>5131.06323309045</v>
      </c>
      <c r="I1150" s="4">
        <f t="shared" si="348"/>
        <v>5508.4854129084842</v>
      </c>
      <c r="J1150" s="4">
        <f t="shared" si="349"/>
        <v>5879.41885045664</v>
      </c>
      <c r="K1150" s="4">
        <f t="shared" si="350"/>
        <v>6250.3789628011446</v>
      </c>
      <c r="L1150" s="4">
        <f t="shared" si="351"/>
        <v>6648.5772394975374</v>
      </c>
      <c r="M1150" s="4">
        <f t="shared" si="352"/>
        <v>7064.6453164821096</v>
      </c>
      <c r="N1150" s="4">
        <f t="shared" si="353"/>
        <v>7455.0134073371191</v>
      </c>
      <c r="O1150" s="4">
        <f t="shared" si="354"/>
        <v>7798.0430781102623</v>
      </c>
      <c r="P1150" s="4">
        <f t="shared" si="355"/>
        <v>8098.1340528887422</v>
      </c>
      <c r="Q1150" s="4">
        <f t="shared" si="356"/>
        <v>8363.22630512463</v>
      </c>
      <c r="R1150" s="4">
        <f t="shared" si="357"/>
        <v>8595.4079346447725</v>
      </c>
      <c r="S1150" s="4">
        <f t="shared" si="358"/>
        <v>8789.9443925629712</v>
      </c>
      <c r="T1150" s="4">
        <f t="shared" si="359"/>
        <v>8939.326378161868</v>
      </c>
      <c r="U1150" s="4">
        <f t="shared" si="360"/>
        <v>9038.8857905069253</v>
      </c>
      <c r="W1150" s="5" t="str">
        <f>VLOOKUP(C1150&amp;A1150,Driver_elast!$A$2:$D$1161,4,FALSE)</f>
        <v>GDPPCAP</v>
      </c>
      <c r="X1150" s="5">
        <v>0</v>
      </c>
      <c r="Y1150" s="2">
        <f>SUMIFS('Growth rates'!D$4:D$999,'Growth rates'!$B$4:$B$999,Demands!$A1150,'Growth rates'!$C$4:$C$999,$W1150)</f>
        <v>1</v>
      </c>
      <c r="Z1150" s="2">
        <f>SUMIFS('Growth rates'!E$4:E$999,'Growth rates'!$B$4:$B$999,Demands!$A1150,'Growth rates'!$C$4:$C$999,$W1150)</f>
        <v>1.0103770972362622</v>
      </c>
      <c r="AA1150" s="2">
        <f>SUMIFS('Growth rates'!F$4:F$999,'Growth rates'!$B$4:$B$999,Demands!$A1150,'Growth rates'!$C$4:$C$999,$W1150)</f>
        <v>1.1299986691505277</v>
      </c>
      <c r="AB1150" s="2">
        <f>SUMIFS('Growth rates'!G$4:G$999,'Growth rates'!$B$4:$B$999,Demands!$A1150,'Growth rates'!$C$4:$C$999,$W1150)</f>
        <v>1.2123227486903294</v>
      </c>
      <c r="AC1150" s="2">
        <f>SUMIFS('Growth rates'!H$4:H$999,'Growth rates'!$B$4:$B$999,Demands!$A1150,'Growth rates'!$C$4:$C$999,$W1150)</f>
        <v>1.2811072720812522</v>
      </c>
      <c r="AD1150" s="2">
        <f>SUMIFS('Growth rates'!I$4:I$999,'Growth rates'!$B$4:$B$999,Demands!$A1150,'Growth rates'!$C$4:$C$999,$W1150)</f>
        <v>1.3430623904143559</v>
      </c>
      <c r="AE1150" s="2">
        <f>SUMIFS('Growth rates'!J$4:J$999,'Growth rates'!$B$4:$B$999,Demands!$A1150,'Growth rates'!$C$4:$C$999,$W1150)</f>
        <v>1.4025233085560123</v>
      </c>
      <c r="AF1150" s="2">
        <f>SUMIFS('Growth rates'!K$4:K$999,'Growth rates'!$B$4:$B$999,Demands!$A1150,'Growth rates'!$C$4:$C$999,$W1150)</f>
        <v>1.4607034193583985</v>
      </c>
      <c r="AG1150" s="2">
        <f>SUMIFS('Growth rates'!L$4:L$999,'Growth rates'!$B$4:$B$999,Demands!$A1150,'Growth rates'!$C$4:$C$999,$W1150)</f>
        <v>1.5218858483806694</v>
      </c>
      <c r="AH1150" s="2">
        <f>SUMIFS('Growth rates'!M$4:M$999,'Growth rates'!$B$4:$B$999,Demands!$A1150,'Growth rates'!$C$4:$C$999,$W1150)</f>
        <v>1.5845024362732896</v>
      </c>
      <c r="AI1150" s="2">
        <f>SUMIFS('Growth rates'!N$4:N$999,'Growth rates'!$B$4:$B$999,Demands!$A1150,'Growth rates'!$C$4:$C$999,$W1150)</f>
        <v>1.6484620735733533</v>
      </c>
      <c r="AJ1150" s="2">
        <f>SUMIFS('Growth rates'!O$4:O$999,'Growth rates'!$B$4:$B$999,Demands!$A1150,'Growth rates'!$C$4:$C$999,$W1150)</f>
        <v>1.7107987829316547</v>
      </c>
      <c r="AK1150" s="2">
        <f>SUMIFS('Growth rates'!P$4:P$999,'Growth rates'!$B$4:$B$999,Demands!$A1150,'Growth rates'!$C$4:$C$999,$W1150)</f>
        <v>1.7726345623651447</v>
      </c>
      <c r="AL1150" s="2">
        <f>SUMIFS('Growth rates'!Q$4:Q$999,'Growth rates'!$B$4:$B$999,Demands!$A1150,'Growth rates'!$C$4:$C$999,$W1150)</f>
        <v>1.8362191235288381</v>
      </c>
      <c r="AM1150" s="2">
        <f>SUMIFS('Growth rates'!R$4:R$999,'Growth rates'!$B$4:$B$999,Demands!$A1150,'Growth rates'!$C$4:$C$999,$W1150)</f>
        <v>1.9032508106700778</v>
      </c>
      <c r="AN1150" s="2">
        <f>SUMIFS('Growth rates'!S$4:S$999,'Growth rates'!$B$4:$B$999,Demands!$A1150,'Growth rates'!$C$4:$C$999,$W1150)</f>
        <v>1.9740522661679827</v>
      </c>
      <c r="AO1150" s="2">
        <f>SUMIFS('Growth rates'!T$4:T$999,'Growth rates'!$B$4:$B$999,Demands!$A1150,'Growth rates'!$C$4:$C$999,$W1150)</f>
        <v>2.0475749133022134</v>
      </c>
      <c r="AP1150" s="2">
        <f>SUMIFS('Growth rates'!U$4:U$999,'Growth rates'!$B$4:$B$999,Demands!$A1150,'Growth rates'!$C$4:$C$999,$W1150)</f>
        <v>2.1225399879060376</v>
      </c>
      <c r="AR1150">
        <f>VLOOKUP(C1150&amp;A1150,Driver_elast!$A$2:$E$1161,5,FALSE)</f>
        <v>1.5209969999999999</v>
      </c>
      <c r="AS1150">
        <f t="shared" si="361"/>
        <v>1.5209969999999999</v>
      </c>
      <c r="AT1150">
        <f t="shared" si="362"/>
        <v>0.30419940000000001</v>
      </c>
      <c r="AV1150" s="2" cm="1">
        <f t="array" ref="AV1150">TREND($AR1150:$AS1150,$AR$3:$AS$3,AV$1)</f>
        <v>1.5209969999999999</v>
      </c>
      <c r="AW1150" s="2" cm="1">
        <f t="array" ref="AW1150">TREND($AR1150:$AS1150,$AR$3:$AS$3,AW$1)</f>
        <v>1.5209969999999999</v>
      </c>
      <c r="AX1150" s="2" cm="1">
        <f t="array" ref="AX1150">TREND($AR1150:$AS1150,$AR$3:$AS$3,AX$1)</f>
        <v>1.5209969999999999</v>
      </c>
      <c r="AY1150" s="2" cm="1">
        <f t="array" ref="AY1150">TREND($AR1150:$AS1150,$AR$3:$AS$3,AY$1)</f>
        <v>1.5209969999999999</v>
      </c>
      <c r="AZ1150" s="2" cm="1">
        <f t="array" ref="AZ1150">TREND($AR1150:$AS1150,$AR$3:$AS$3,AZ$1)</f>
        <v>1.5209969999999999</v>
      </c>
      <c r="BA1150" s="2" cm="1">
        <f t="array" ref="BA1150">TREND($AR1150:$AS1150,$AR$3:$AS$3,BA$1)</f>
        <v>1.5209969999999999</v>
      </c>
      <c r="BB1150" s="2" cm="1">
        <f t="array" ref="BB1150">TREND($AR1150:$AS1150,$AR$3:$AS$3,BB$1)</f>
        <v>1.5209969999999999</v>
      </c>
      <c r="BC1150" s="2" cm="1">
        <f t="array" ref="BC1150">TREND($AR1150:$AS1150,$AR$3:$AS$3,BC$1)</f>
        <v>1.5209969999999999</v>
      </c>
      <c r="BD1150" s="2" cm="1">
        <f t="array" ref="BD1150">TREND($AR1150:$AS1150,$AR$3:$AS$3,BD$1)</f>
        <v>1.5209969999999999</v>
      </c>
      <c r="BE1150" s="2" cm="1">
        <f t="array" ref="BE1150">TREND($AR1150:$AS1150,$AR$3:$AS$3,BE$1)</f>
        <v>1.5209969999999999</v>
      </c>
      <c r="BF1150" s="20" cm="1">
        <f t="array" ref="BF1150">TREND($AS1150:$AT1150,$AS$3:$AT$3,BF$1)</f>
        <v>1.3688973000000004</v>
      </c>
      <c r="BG1150" s="20" cm="1">
        <f t="array" ref="BG1150">TREND($AS1150:$AT1150,$AS$3:$AT$3,BG$1)</f>
        <v>1.2167975999999996</v>
      </c>
      <c r="BH1150" s="20" cm="1">
        <f t="array" ref="BH1150">TREND($AS1150:$AT1150,$AS$3:$AT$3,BH$1)</f>
        <v>1.0646978999999988</v>
      </c>
      <c r="BI1150" s="20" cm="1">
        <f t="array" ref="BI1150">TREND($AS1150:$AT1150,$AS$3:$AT$3,BI$1)</f>
        <v>0.91259819999999792</v>
      </c>
      <c r="BJ1150" s="20" cm="1">
        <f t="array" ref="BJ1150">TREND($AS1150:$AT1150,$AS$3:$AT$3,BJ$1)</f>
        <v>0.76049849999999708</v>
      </c>
      <c r="BK1150" s="20" cm="1">
        <f t="array" ref="BK1150">TREND($AS1150:$AT1150,$AS$3:$AT$3,BK$1)</f>
        <v>0.60839879999999624</v>
      </c>
      <c r="BL1150" s="20" cm="1">
        <f t="array" ref="BL1150">TREND($AS1150:$AT1150,$AS$3:$AT$3,BL$1)</f>
        <v>0.45629910000000251</v>
      </c>
      <c r="BM1150" s="20" cm="1">
        <f t="array" ref="BM1150">TREND($AS1150:$AT1150,$AS$3:$AT$3,BM$1)</f>
        <v>0.30419940000000167</v>
      </c>
    </row>
    <row r="1151" spans="1:65" x14ac:dyDescent="0.35">
      <c r="A1151" t="str">
        <f>IF(BYDem!B1149="","\I:",BYDem!B1149)</f>
        <v>USA</v>
      </c>
      <c r="B1151" t="str">
        <f>BYDem!E1149</f>
        <v>RSH</v>
      </c>
      <c r="C1151" t="str">
        <f t="shared" si="363"/>
        <v>RSH</v>
      </c>
      <c r="D1151" s="4">
        <f>SUMIFS(BYDem!$M$2:$M$2000,BYDem!$B$2:$B$2000,Demands!$A1151,BYDem!$E$2:$E$2000,Demands!$B1151)</f>
        <v>3581.5809802219401</v>
      </c>
      <c r="E1151" s="4">
        <f t="shared" si="344"/>
        <v>3625.9293959123388</v>
      </c>
      <c r="F1151" s="4">
        <f t="shared" si="345"/>
        <v>4127.799269211976</v>
      </c>
      <c r="G1151" s="4">
        <f t="shared" si="346"/>
        <v>4472.1065281992687</v>
      </c>
      <c r="H1151" s="4">
        <f t="shared" si="347"/>
        <v>4756.4889947589354</v>
      </c>
      <c r="I1151" s="4">
        <f t="shared" si="348"/>
        <v>5008.740728388223</v>
      </c>
      <c r="J1151" s="4">
        <f t="shared" si="349"/>
        <v>5246.5599505545733</v>
      </c>
      <c r="K1151" s="4">
        <f t="shared" si="350"/>
        <v>5474.7142849765542</v>
      </c>
      <c r="L1151" s="4">
        <f t="shared" si="351"/>
        <v>5709.5649347581784</v>
      </c>
      <c r="M1151" s="4">
        <f t="shared" si="352"/>
        <v>5944.4797116754571</v>
      </c>
      <c r="N1151" s="4">
        <f t="shared" si="353"/>
        <v>6160.4377826971277</v>
      </c>
      <c r="O1151" s="4">
        <f t="shared" si="354"/>
        <v>6346.8036934383817</v>
      </c>
      <c r="P1151" s="4">
        <f t="shared" si="355"/>
        <v>6507.3846396299705</v>
      </c>
      <c r="Q1151" s="4">
        <f t="shared" si="356"/>
        <v>6647.4369229665281</v>
      </c>
      <c r="R1151" s="4">
        <f t="shared" si="357"/>
        <v>6768.7701849943969</v>
      </c>
      <c r="S1151" s="4">
        <f t="shared" si="358"/>
        <v>6869.4902326815863</v>
      </c>
      <c r="T1151" s="4">
        <f t="shared" si="359"/>
        <v>6946.2455114083132</v>
      </c>
      <c r="U1151" s="4">
        <f t="shared" si="360"/>
        <v>6997.1081987362613</v>
      </c>
      <c r="W1151" s="5" t="str">
        <f>VLOOKUP(C1151&amp;A1151,Driver_elast!$A$2:$D$1161,4,FALSE)</f>
        <v>GDPPCAP</v>
      </c>
      <c r="X1151" s="5">
        <v>1</v>
      </c>
      <c r="Y1151" s="2">
        <f>SUMIFS('Growth rates'!D$4:D$999,'Growth rates'!$B$4:$B$999,Demands!$A1151,'Growth rates'!$C$4:$C$999,$W1151)</f>
        <v>1</v>
      </c>
      <c r="Z1151" s="2">
        <f>SUMIFS('Growth rates'!E$4:E$999,'Growth rates'!$B$4:$B$999,Demands!$A1151,'Growth rates'!$C$4:$C$999,$W1151)</f>
        <v>1.0103770972362622</v>
      </c>
      <c r="AA1151" s="2">
        <f>SUMIFS('Growth rates'!F$4:F$999,'Growth rates'!$B$4:$B$999,Demands!$A1151,'Growth rates'!$C$4:$C$999,$W1151)</f>
        <v>1.1299986691505277</v>
      </c>
      <c r="AB1151" s="2">
        <f>SUMIFS('Growth rates'!G$4:G$999,'Growth rates'!$B$4:$B$999,Demands!$A1151,'Growth rates'!$C$4:$C$999,$W1151)</f>
        <v>1.2123227486903294</v>
      </c>
      <c r="AC1151" s="2">
        <f>SUMIFS('Growth rates'!H$4:H$999,'Growth rates'!$B$4:$B$999,Demands!$A1151,'Growth rates'!$C$4:$C$999,$W1151)</f>
        <v>1.2811072720812522</v>
      </c>
      <c r="AD1151" s="2">
        <f>SUMIFS('Growth rates'!I$4:I$999,'Growth rates'!$B$4:$B$999,Demands!$A1151,'Growth rates'!$C$4:$C$999,$W1151)</f>
        <v>1.3430623904143559</v>
      </c>
      <c r="AE1151" s="2">
        <f>SUMIFS('Growth rates'!J$4:J$999,'Growth rates'!$B$4:$B$999,Demands!$A1151,'Growth rates'!$C$4:$C$999,$W1151)</f>
        <v>1.4025233085560123</v>
      </c>
      <c r="AF1151" s="2">
        <f>SUMIFS('Growth rates'!K$4:K$999,'Growth rates'!$B$4:$B$999,Demands!$A1151,'Growth rates'!$C$4:$C$999,$W1151)</f>
        <v>1.4607034193583985</v>
      </c>
      <c r="AG1151" s="2">
        <f>SUMIFS('Growth rates'!L$4:L$999,'Growth rates'!$B$4:$B$999,Demands!$A1151,'Growth rates'!$C$4:$C$999,$W1151)</f>
        <v>1.5218858483806694</v>
      </c>
      <c r="AH1151" s="2">
        <f>SUMIFS('Growth rates'!M$4:M$999,'Growth rates'!$B$4:$B$999,Demands!$A1151,'Growth rates'!$C$4:$C$999,$W1151)</f>
        <v>1.5845024362732896</v>
      </c>
      <c r="AI1151" s="2">
        <f>SUMIFS('Growth rates'!N$4:N$999,'Growth rates'!$B$4:$B$999,Demands!$A1151,'Growth rates'!$C$4:$C$999,$W1151)</f>
        <v>1.6484620735733533</v>
      </c>
      <c r="AJ1151" s="2">
        <f>SUMIFS('Growth rates'!O$4:O$999,'Growth rates'!$B$4:$B$999,Demands!$A1151,'Growth rates'!$C$4:$C$999,$W1151)</f>
        <v>1.7107987829316547</v>
      </c>
      <c r="AK1151" s="2">
        <f>SUMIFS('Growth rates'!P$4:P$999,'Growth rates'!$B$4:$B$999,Demands!$A1151,'Growth rates'!$C$4:$C$999,$W1151)</f>
        <v>1.7726345623651447</v>
      </c>
      <c r="AL1151" s="2">
        <f>SUMIFS('Growth rates'!Q$4:Q$999,'Growth rates'!$B$4:$B$999,Demands!$A1151,'Growth rates'!$C$4:$C$999,$W1151)</f>
        <v>1.8362191235288381</v>
      </c>
      <c r="AM1151" s="2">
        <f>SUMIFS('Growth rates'!R$4:R$999,'Growth rates'!$B$4:$B$999,Demands!$A1151,'Growth rates'!$C$4:$C$999,$W1151)</f>
        <v>1.9032508106700778</v>
      </c>
      <c r="AN1151" s="2">
        <f>SUMIFS('Growth rates'!S$4:S$999,'Growth rates'!$B$4:$B$999,Demands!$A1151,'Growth rates'!$C$4:$C$999,$W1151)</f>
        <v>1.9740522661679827</v>
      </c>
      <c r="AO1151" s="2">
        <f>SUMIFS('Growth rates'!T$4:T$999,'Growth rates'!$B$4:$B$999,Demands!$A1151,'Growth rates'!$C$4:$C$999,$W1151)</f>
        <v>2.0475749133022134</v>
      </c>
      <c r="AP1151" s="2">
        <f>SUMIFS('Growth rates'!U$4:U$999,'Growth rates'!$B$4:$B$999,Demands!$A1151,'Growth rates'!$C$4:$C$999,$W1151)</f>
        <v>2.1225399879060376</v>
      </c>
      <c r="AR1151">
        <f>VLOOKUP(C1151&amp;A1151,Driver_elast!$A$2:$E$1161,5,FALSE)</f>
        <v>1.19807</v>
      </c>
      <c r="AS1151">
        <f t="shared" si="361"/>
        <v>1</v>
      </c>
      <c r="AT1151">
        <f t="shared" si="362"/>
        <v>0.2</v>
      </c>
      <c r="AV1151" s="2" cm="1">
        <f t="array" ref="AV1151">TREND($AR1151:$AS1151,$AR$3:$AS$3,AV$1)</f>
        <v>1.1980700000000013</v>
      </c>
      <c r="AW1151" s="2" cm="1">
        <f t="array" ref="AW1151">TREND($AR1151:$AS1151,$AR$3:$AS$3,AW$1)</f>
        <v>1.1932390243902447</v>
      </c>
      <c r="AX1151" s="2" cm="1">
        <f t="array" ref="AX1151">TREND($AR1151:$AS1151,$AR$3:$AS$3,AX$1)</f>
        <v>1.169084146341465</v>
      </c>
      <c r="AY1151" s="2" cm="1">
        <f t="array" ref="AY1151">TREND($AR1151:$AS1151,$AR$3:$AS$3,AY$1)</f>
        <v>1.1449292682926835</v>
      </c>
      <c r="AZ1151" s="2" cm="1">
        <f t="array" ref="AZ1151">TREND($AR1151:$AS1151,$AR$3:$AS$3,AZ$1)</f>
        <v>1.1207743902439038</v>
      </c>
      <c r="BA1151" s="2" cm="1">
        <f t="array" ref="BA1151">TREND($AR1151:$AS1151,$AR$3:$AS$3,BA$1)</f>
        <v>1.0966195121951241</v>
      </c>
      <c r="BB1151" s="2" cm="1">
        <f t="array" ref="BB1151">TREND($AR1151:$AS1151,$AR$3:$AS$3,BB$1)</f>
        <v>1.0724646341463426</v>
      </c>
      <c r="BC1151" s="2" cm="1">
        <f t="array" ref="BC1151">TREND($AR1151:$AS1151,$AR$3:$AS$3,BC$1)</f>
        <v>1.0483097560975629</v>
      </c>
      <c r="BD1151" s="2" cm="1">
        <f t="array" ref="BD1151">TREND($AR1151:$AS1151,$AR$3:$AS$3,BD$1)</f>
        <v>1.0241548780487815</v>
      </c>
      <c r="BE1151" s="2" cm="1">
        <f t="array" ref="BE1151">TREND($AR1151:$AS1151,$AR$3:$AS$3,BE$1)</f>
        <v>1.0000000000000018</v>
      </c>
      <c r="BF1151" s="20" cm="1">
        <f t="array" ref="BF1151">TREND($AS1151:$AT1151,$AS$3:$AT$3,BF$1)</f>
        <v>0.90000000000000568</v>
      </c>
      <c r="BG1151" s="20" cm="1">
        <f t="array" ref="BG1151">TREND($AS1151:$AT1151,$AS$3:$AT$3,BG$1)</f>
        <v>0.80000000000000426</v>
      </c>
      <c r="BH1151" s="20" cm="1">
        <f t="array" ref="BH1151">TREND($AS1151:$AT1151,$AS$3:$AT$3,BH$1)</f>
        <v>0.70000000000000284</v>
      </c>
      <c r="BI1151" s="20" cm="1">
        <f t="array" ref="BI1151">TREND($AS1151:$AT1151,$AS$3:$AT$3,BI$1)</f>
        <v>0.60000000000000142</v>
      </c>
      <c r="BJ1151" s="20" cm="1">
        <f t="array" ref="BJ1151">TREND($AS1151:$AT1151,$AS$3:$AT$3,BJ$1)</f>
        <v>0.5</v>
      </c>
      <c r="BK1151" s="20" cm="1">
        <f t="array" ref="BK1151">TREND($AS1151:$AT1151,$AS$3:$AT$3,BK$1)</f>
        <v>0.40000000000000568</v>
      </c>
      <c r="BL1151" s="20" cm="1">
        <f t="array" ref="BL1151">TREND($AS1151:$AT1151,$AS$3:$AT$3,BL$1)</f>
        <v>0.30000000000000426</v>
      </c>
      <c r="BM1151" s="20" cm="1">
        <f t="array" ref="BM1151">TREND($AS1151:$AT1151,$AS$3:$AT$3,BM$1)</f>
        <v>0.20000000000000284</v>
      </c>
    </row>
    <row r="1152" spans="1:65" x14ac:dyDescent="0.35">
      <c r="A1152" t="str">
        <f>IF(BYDem!B1150="","\I:",BYDem!B1150)</f>
        <v>USA</v>
      </c>
      <c r="B1152" t="str">
        <f>BYDem!E1150</f>
        <v>TAD</v>
      </c>
      <c r="C1152" t="str">
        <f t="shared" si="363"/>
        <v>TAD</v>
      </c>
      <c r="D1152" s="4">
        <f>SUMIFS(BYDem!$M$2:$M$2000,BYDem!$B$2:$B$2000,Demands!$A1152,BYDem!$E$2:$E$2000,Demands!$B1152)</f>
        <v>2524.0834341827999</v>
      </c>
      <c r="E1152" s="4">
        <f t="shared" si="344"/>
        <v>2563.6089714498494</v>
      </c>
      <c r="F1152" s="4">
        <f t="shared" si="345"/>
        <v>2925.7546705350815</v>
      </c>
      <c r="G1152" s="4">
        <f t="shared" si="346"/>
        <v>3200.0177232564988</v>
      </c>
      <c r="H1152" s="4">
        <f t="shared" si="347"/>
        <v>3438.1550927406661</v>
      </c>
      <c r="I1152" s="4">
        <f t="shared" si="348"/>
        <v>3654.2926661159918</v>
      </c>
      <c r="J1152" s="4">
        <f t="shared" si="349"/>
        <v>3857.9546631421304</v>
      </c>
      <c r="K1152" s="4">
        <f t="shared" si="350"/>
        <v>4053.5746187109689</v>
      </c>
      <c r="L1152" s="4">
        <f t="shared" si="351"/>
        <v>4247.2619068654785</v>
      </c>
      <c r="M1152" s="4">
        <f t="shared" si="352"/>
        <v>4441.5332491606623</v>
      </c>
      <c r="N1152" s="4">
        <f t="shared" si="353"/>
        <v>4618.6168453870796</v>
      </c>
      <c r="O1152" s="4">
        <f t="shared" si="354"/>
        <v>4770.04579632884</v>
      </c>
      <c r="P1152" s="4">
        <f t="shared" si="355"/>
        <v>4895.6974058065161</v>
      </c>
      <c r="Q1152" s="4">
        <f t="shared" si="356"/>
        <v>4996.7316144603565</v>
      </c>
      <c r="R1152" s="4">
        <f t="shared" si="357"/>
        <v>5075.5994095931737</v>
      </c>
      <c r="S1152" s="4">
        <f t="shared" si="358"/>
        <v>5134.7951152412052</v>
      </c>
      <c r="T1152" s="4">
        <f t="shared" si="359"/>
        <v>5176.3865154763344</v>
      </c>
      <c r="U1152" s="4">
        <f t="shared" si="360"/>
        <v>5201.8324630787729</v>
      </c>
      <c r="W1152" s="5" t="str">
        <f>VLOOKUP(C1152&amp;A1152,Driver_elast!$A$2:$D$1161,4,FALSE)</f>
        <v>GDPSER</v>
      </c>
      <c r="X1152" s="5">
        <v>1</v>
      </c>
      <c r="Y1152" s="2">
        <f>SUMIFS('Growth rates'!D$4:D$999,'Growth rates'!$B$4:$B$999,Demands!$A1152,'Growth rates'!$C$4:$C$999,$W1152)</f>
        <v>1</v>
      </c>
      <c r="Z1152" s="2">
        <f>SUMIFS('Growth rates'!E$4:E$999,'Growth rates'!$B$4:$B$999,Demands!$A1152,'Growth rates'!$C$4:$C$999,$W1152)</f>
        <v>1.0143832264379347</v>
      </c>
      <c r="AA1152" s="2">
        <f>SUMIFS('Growth rates'!F$4:F$999,'Growth rates'!$B$4:$B$999,Demands!$A1152,'Growth rates'!$C$4:$C$999,$W1152)</f>
        <v>1.147355948434261</v>
      </c>
      <c r="AB1152" s="2">
        <f>SUMIFS('Growth rates'!G$4:G$999,'Growth rates'!$B$4:$B$999,Demands!$A1152,'Growth rates'!$C$4:$C$999,$W1152)</f>
        <v>1.2481997549285901</v>
      </c>
      <c r="AC1152" s="2">
        <f>SUMIFS('Growth rates'!H$4:H$999,'Growth rates'!$B$4:$B$999,Demands!$A1152,'Growth rates'!$C$4:$C$999,$W1152)</f>
        <v>1.3362074391698242</v>
      </c>
      <c r="AD1152" s="2">
        <f>SUMIFS('Growth rates'!I$4:I$999,'Growth rates'!$B$4:$B$999,Demands!$A1152,'Growth rates'!$C$4:$C$999,$W1152)</f>
        <v>1.4166392139968205</v>
      </c>
      <c r="AE1152" s="2">
        <f>SUMIFS('Growth rates'!J$4:J$999,'Growth rates'!$B$4:$B$999,Demands!$A1152,'Growth rates'!$C$4:$C$999,$W1152)</f>
        <v>1.4930494420092901</v>
      </c>
      <c r="AF1152" s="2">
        <f>SUMIFS('Growth rates'!K$4:K$999,'Growth rates'!$B$4:$B$999,Demands!$A1152,'Growth rates'!$C$4:$C$999,$W1152)</f>
        <v>1.5671126351122577</v>
      </c>
      <c r="AG1152" s="2">
        <f>SUMIFS('Growth rates'!L$4:L$999,'Growth rates'!$B$4:$B$999,Demands!$A1152,'Growth rates'!$C$4:$C$999,$W1152)</f>
        <v>1.64117083203389</v>
      </c>
      <c r="AH1152" s="2">
        <f>SUMIFS('Growth rates'!M$4:M$999,'Growth rates'!$B$4:$B$999,Demands!$A1152,'Growth rates'!$C$4:$C$999,$W1152)</f>
        <v>1.7162385974475443</v>
      </c>
      <c r="AI1152" s="2">
        <f>SUMIFS('Growth rates'!N$4:N$999,'Growth rates'!$B$4:$B$999,Demands!$A1152,'Growth rates'!$C$4:$C$999,$W1152)</f>
        <v>1.7922678237353169</v>
      </c>
      <c r="AJ1152" s="2">
        <f>SUMIFS('Growth rates'!O$4:O$999,'Growth rates'!$B$4:$B$999,Demands!$A1152,'Growth rates'!$C$4:$C$999,$W1152)</f>
        <v>1.8657208848573865</v>
      </c>
      <c r="AK1152" s="2">
        <f>SUMIFS('Growth rates'!P$4:P$999,'Growth rates'!$B$4:$B$999,Demands!$A1152,'Growth rates'!$C$4:$C$999,$W1152)</f>
        <v>1.9359301035729648</v>
      </c>
      <c r="AL1152" s="2">
        <f>SUMIFS('Growth rates'!Q$4:Q$999,'Growth rates'!$B$4:$B$999,Demands!$A1152,'Growth rates'!$C$4:$C$999,$W1152)</f>
        <v>2.0025175407348477</v>
      </c>
      <c r="AM1152" s="2">
        <f>SUMIFS('Growth rates'!R$4:R$999,'Growth rates'!$B$4:$B$999,Demands!$A1152,'Growth rates'!$C$4:$C$999,$W1152)</f>
        <v>2.0657325201808097</v>
      </c>
      <c r="AN1152" s="2">
        <f>SUMIFS('Growth rates'!S$4:S$999,'Growth rates'!$B$4:$B$999,Demands!$A1152,'Growth rates'!$C$4:$C$999,$W1152)</f>
        <v>2.1259630882104044</v>
      </c>
      <c r="AO1152" s="2">
        <f>SUMIFS('Growth rates'!T$4:T$999,'Growth rates'!$B$4:$B$999,Demands!$A1152,'Growth rates'!$C$4:$C$999,$W1152)</f>
        <v>2.1833634840732716</v>
      </c>
      <c r="AP1152" s="2">
        <f>SUMIFS('Growth rates'!U$4:U$999,'Growth rates'!$B$4:$B$999,Demands!$A1152,'Growth rates'!$C$4:$C$999,$W1152)</f>
        <v>2.2370280941701974</v>
      </c>
      <c r="AR1152">
        <f>VLOOKUP(C1152&amp;A1152,Driver_elast!$A$2:$E$1161,5,FALSE)</f>
        <v>1.0909420000000001</v>
      </c>
      <c r="AS1152">
        <f t="shared" si="361"/>
        <v>1</v>
      </c>
      <c r="AT1152">
        <f t="shared" si="362"/>
        <v>0.2</v>
      </c>
      <c r="AV1152" s="2" cm="1">
        <f t="array" ref="AV1152">TREND($AR1152:$AS1152,$AR$3:$AS$3,AV$1)</f>
        <v>1.0909420000000001</v>
      </c>
      <c r="AW1152" s="2" cm="1">
        <f t="array" ref="AW1152">TREND($AR1152:$AS1152,$AR$3:$AS$3,AW$1)</f>
        <v>1.0887239024390247</v>
      </c>
      <c r="AX1152" s="2" cm="1">
        <f t="array" ref="AX1152">TREND($AR1152:$AS1152,$AR$3:$AS$3,AX$1)</f>
        <v>1.0776334146341471</v>
      </c>
      <c r="AY1152" s="2" cm="1">
        <f t="array" ref="AY1152">TREND($AR1152:$AS1152,$AR$3:$AS$3,AY$1)</f>
        <v>1.0665429268292685</v>
      </c>
      <c r="AZ1152" s="2" cm="1">
        <f t="array" ref="AZ1152">TREND($AR1152:$AS1152,$AR$3:$AS$3,AZ$1)</f>
        <v>1.0554524390243909</v>
      </c>
      <c r="BA1152" s="2" cm="1">
        <f t="array" ref="BA1152">TREND($AR1152:$AS1152,$AR$3:$AS$3,BA$1)</f>
        <v>1.0443619512195124</v>
      </c>
      <c r="BB1152" s="2" cm="1">
        <f t="array" ref="BB1152">TREND($AR1152:$AS1152,$AR$3:$AS$3,BB$1)</f>
        <v>1.0332714634146347</v>
      </c>
      <c r="BC1152" s="2" cm="1">
        <f t="array" ref="BC1152">TREND($AR1152:$AS1152,$AR$3:$AS$3,BC$1)</f>
        <v>1.0221809756097562</v>
      </c>
      <c r="BD1152" s="2" cm="1">
        <f t="array" ref="BD1152">TREND($AR1152:$AS1152,$AR$3:$AS$3,BD$1)</f>
        <v>1.0110904878048785</v>
      </c>
      <c r="BE1152" s="2" cm="1">
        <f t="array" ref="BE1152">TREND($AR1152:$AS1152,$AR$3:$AS$3,BE$1)</f>
        <v>1</v>
      </c>
      <c r="BF1152" s="20" cm="1">
        <f t="array" ref="BF1152">TREND($AS1152:$AT1152,$AS$3:$AT$3,BF$1)</f>
        <v>0.90000000000000568</v>
      </c>
      <c r="BG1152" s="20" cm="1">
        <f t="array" ref="BG1152">TREND($AS1152:$AT1152,$AS$3:$AT$3,BG$1)</f>
        <v>0.80000000000000426</v>
      </c>
      <c r="BH1152" s="20" cm="1">
        <f t="array" ref="BH1152">TREND($AS1152:$AT1152,$AS$3:$AT$3,BH$1)</f>
        <v>0.70000000000000284</v>
      </c>
      <c r="BI1152" s="20" cm="1">
        <f t="array" ref="BI1152">TREND($AS1152:$AT1152,$AS$3:$AT$3,BI$1)</f>
        <v>0.60000000000000142</v>
      </c>
      <c r="BJ1152" s="20" cm="1">
        <f t="array" ref="BJ1152">TREND($AS1152:$AT1152,$AS$3:$AT$3,BJ$1)</f>
        <v>0.5</v>
      </c>
      <c r="BK1152" s="20" cm="1">
        <f t="array" ref="BK1152">TREND($AS1152:$AT1152,$AS$3:$AT$3,BK$1)</f>
        <v>0.40000000000000568</v>
      </c>
      <c r="BL1152" s="20" cm="1">
        <f t="array" ref="BL1152">TREND($AS1152:$AT1152,$AS$3:$AT$3,BL$1)</f>
        <v>0.30000000000000426</v>
      </c>
      <c r="BM1152" s="20" cm="1">
        <f t="array" ref="BM1152">TREND($AS1152:$AT1152,$AS$3:$AT$3,BM$1)</f>
        <v>0.20000000000000284</v>
      </c>
    </row>
    <row r="1153" spans="1:65" x14ac:dyDescent="0.35">
      <c r="A1153" t="str">
        <f>IF(BYDem!B1151="","\I:",BYDem!B1151)</f>
        <v>USA</v>
      </c>
      <c r="B1153" t="str">
        <f>BYDem!E1151</f>
        <v>TAI</v>
      </c>
      <c r="C1153" t="str">
        <f t="shared" si="363"/>
        <v>TAI</v>
      </c>
      <c r="D1153" s="4">
        <f>SUMIFS(BYDem!$M$2:$M$2000,BYDem!$B$2:$B$2000,Demands!$A1153,BYDem!$E$2:$E$2000,Demands!$B1153)</f>
        <v>1072.1840007132</v>
      </c>
      <c r="E1153" s="4">
        <f t="shared" si="344"/>
        <v>1085.360933395074</v>
      </c>
      <c r="F1153" s="4">
        <f t="shared" si="345"/>
        <v>1215.6384867658787</v>
      </c>
      <c r="G1153" s="4">
        <f t="shared" si="346"/>
        <v>1316.3926379860002</v>
      </c>
      <c r="H1153" s="4">
        <f t="shared" si="347"/>
        <v>1405.8646560906329</v>
      </c>
      <c r="I1153" s="4">
        <f t="shared" si="348"/>
        <v>1489.0156226781355</v>
      </c>
      <c r="J1153" s="4">
        <f t="shared" si="349"/>
        <v>1569.1548921181839</v>
      </c>
      <c r="K1153" s="4">
        <f t="shared" si="350"/>
        <v>1647.8533716130614</v>
      </c>
      <c r="L1153" s="4">
        <f t="shared" si="351"/>
        <v>1727.2763786107801</v>
      </c>
      <c r="M1153" s="4">
        <f t="shared" si="352"/>
        <v>1808.3872502863098</v>
      </c>
      <c r="N1153" s="4">
        <f t="shared" si="353"/>
        <v>1882.9079994416002</v>
      </c>
      <c r="O1153" s="4">
        <f t="shared" si="354"/>
        <v>1947.678514008441</v>
      </c>
      <c r="P1153" s="4">
        <f t="shared" si="355"/>
        <v>2002.4603472020274</v>
      </c>
      <c r="Q1153" s="4">
        <f t="shared" si="356"/>
        <v>2047.4730287982709</v>
      </c>
      <c r="R1153" s="4">
        <f t="shared" si="357"/>
        <v>2083.4066001340066</v>
      </c>
      <c r="S1153" s="4">
        <f t="shared" si="358"/>
        <v>2110.9884025800425</v>
      </c>
      <c r="T1153" s="4">
        <f t="shared" si="359"/>
        <v>2130.8189782897307</v>
      </c>
      <c r="U1153" s="4">
        <f t="shared" si="360"/>
        <v>2143.3069883291219</v>
      </c>
      <c r="W1153" s="5" t="str">
        <f>VLOOKUP(C1153&amp;A1153,Driver_elast!$A$2:$D$1161,4,FALSE)</f>
        <v>GDP</v>
      </c>
      <c r="X1153" s="5">
        <v>1</v>
      </c>
      <c r="Y1153" s="2">
        <f>SUMIFS('Growth rates'!D$4:D$999,'Growth rates'!$B$4:$B$999,Demands!$A1153,'Growth rates'!$C$4:$C$999,$W1153)</f>
        <v>1</v>
      </c>
      <c r="Z1153" s="2">
        <f>SUMIFS('Growth rates'!E$4:E$999,'Growth rates'!$B$4:$B$999,Demands!$A1153,'Growth rates'!$C$4:$C$999,$W1153)</f>
        <v>1.0143832264379362</v>
      </c>
      <c r="AA1153" s="2">
        <f>SUMIFS('Growth rates'!F$4:F$999,'Growth rates'!$B$4:$B$999,Demands!$A1153,'Growth rates'!$C$4:$C$999,$W1153)</f>
        <v>1.1568812301985936</v>
      </c>
      <c r="AB1153" s="2">
        <f>SUMIFS('Growth rates'!G$4:G$999,'Growth rates'!$B$4:$B$999,Demands!$A1153,'Growth rates'!$C$4:$C$999,$W1153)</f>
        <v>1.2690982149756587</v>
      </c>
      <c r="AC1153" s="2">
        <f>SUMIFS('Growth rates'!H$4:H$999,'Growth rates'!$B$4:$B$999,Demands!$A1153,'Growth rates'!$C$4:$C$999,$W1153)</f>
        <v>1.3700486824820339</v>
      </c>
      <c r="AD1153" s="2">
        <f>SUMIFS('Growth rates'!I$4:I$999,'Growth rates'!$B$4:$B$999,Demands!$A1153,'Growth rates'!$C$4:$C$999,$W1153)</f>
        <v>1.4648842181181259</v>
      </c>
      <c r="AE1153" s="2">
        <f>SUMIFS('Growth rates'!J$4:J$999,'Growth rates'!$B$4:$B$999,Demands!$A1153,'Growth rates'!$C$4:$C$999,$W1153)</f>
        <v>1.5571542642248153</v>
      </c>
      <c r="AF1153" s="2">
        <f>SUMIFS('Growth rates'!K$4:K$999,'Growth rates'!$B$4:$B$999,Demands!$A1153,'Growth rates'!$C$4:$C$999,$W1153)</f>
        <v>1.6485536923988358</v>
      </c>
      <c r="AG1153" s="2">
        <f>SUMIFS('Growth rates'!L$4:L$999,'Growth rates'!$B$4:$B$999,Demands!$A1153,'Growth rates'!$C$4:$C$999,$W1153)</f>
        <v>1.741544960461582</v>
      </c>
      <c r="AH1153" s="2">
        <f>SUMIFS('Growth rates'!M$4:M$999,'Growth rates'!$B$4:$B$999,Demands!$A1153,'Growth rates'!$C$4:$C$999,$W1153)</f>
        <v>1.8372562656157434</v>
      </c>
      <c r="AI1153" s="2">
        <f>SUMIFS('Growth rates'!N$4:N$999,'Growth rates'!$B$4:$B$999,Demands!$A1153,'Growth rates'!$C$4:$C$999,$W1153)</f>
        <v>1.9357082142029209</v>
      </c>
      <c r="AJ1153" s="2">
        <f>SUMIFS('Growth rates'!O$4:O$999,'Growth rates'!$B$4:$B$999,Demands!$A1153,'Growth rates'!$C$4:$C$999,$W1153)</f>
        <v>2.0331195425392163</v>
      </c>
      <c r="AK1153" s="2">
        <f>SUMIFS('Growth rates'!P$4:P$999,'Growth rates'!$B$4:$B$999,Demands!$A1153,'Growth rates'!$C$4:$C$999,$W1153)</f>
        <v>2.1287278159853695</v>
      </c>
      <c r="AL1153" s="2">
        <f>SUMIFS('Growth rates'!Q$4:Q$999,'Growth rates'!$B$4:$B$999,Demands!$A1153,'Growth rates'!$C$4:$C$999,$W1153)</f>
        <v>2.2220642402699431</v>
      </c>
      <c r="AM1153" s="2">
        <f>SUMIFS('Growth rates'!R$4:R$999,'Growth rates'!$B$4:$B$999,Demands!$A1153,'Growth rates'!$C$4:$C$999,$W1153)</f>
        <v>2.3133451819797544</v>
      </c>
      <c r="AN1153" s="2">
        <f>SUMIFS('Growth rates'!S$4:S$999,'Growth rates'!$B$4:$B$999,Demands!$A1153,'Growth rates'!$C$4:$C$999,$W1153)</f>
        <v>2.4029518584344332</v>
      </c>
      <c r="AO1153" s="2">
        <f>SUMIFS('Growth rates'!T$4:T$999,'Growth rates'!$B$4:$B$999,Demands!$A1153,'Growth rates'!$C$4:$C$999,$W1153)</f>
        <v>2.4910130592689903</v>
      </c>
      <c r="AP1153" s="2">
        <f>SUMIFS('Growth rates'!U$4:U$999,'Growth rates'!$B$4:$B$999,Demands!$A1153,'Growth rates'!$C$4:$C$999,$W1153)</f>
        <v>2.5764417999639386</v>
      </c>
      <c r="AR1153">
        <f>VLOOKUP(C1153&amp;A1153,Driver_elast!$A$2:$E$1161,5,FALSE)</f>
        <v>0.85445400000000005</v>
      </c>
      <c r="AS1153">
        <f t="shared" si="361"/>
        <v>0.85445400000000005</v>
      </c>
      <c r="AT1153">
        <f t="shared" si="362"/>
        <v>0.17089080000000001</v>
      </c>
      <c r="AV1153" s="2" cm="1">
        <f t="array" ref="AV1153">TREND($AR1153:$AS1153,$AR$3:$AS$3,AV$1)</f>
        <v>0.85445400000000005</v>
      </c>
      <c r="AW1153" s="2" cm="1">
        <f t="array" ref="AW1153">TREND($AR1153:$AS1153,$AR$3:$AS$3,AW$1)</f>
        <v>0.85445400000000005</v>
      </c>
      <c r="AX1153" s="2" cm="1">
        <f t="array" ref="AX1153">TREND($AR1153:$AS1153,$AR$3:$AS$3,AX$1)</f>
        <v>0.85445400000000005</v>
      </c>
      <c r="AY1153" s="2" cm="1">
        <f t="array" ref="AY1153">TREND($AR1153:$AS1153,$AR$3:$AS$3,AY$1)</f>
        <v>0.85445400000000005</v>
      </c>
      <c r="AZ1153" s="2" cm="1">
        <f t="array" ref="AZ1153">TREND($AR1153:$AS1153,$AR$3:$AS$3,AZ$1)</f>
        <v>0.85445400000000005</v>
      </c>
      <c r="BA1153" s="2" cm="1">
        <f t="array" ref="BA1153">TREND($AR1153:$AS1153,$AR$3:$AS$3,BA$1)</f>
        <v>0.85445400000000005</v>
      </c>
      <c r="BB1153" s="2" cm="1">
        <f t="array" ref="BB1153">TREND($AR1153:$AS1153,$AR$3:$AS$3,BB$1)</f>
        <v>0.85445400000000005</v>
      </c>
      <c r="BC1153" s="2" cm="1">
        <f t="array" ref="BC1153">TREND($AR1153:$AS1153,$AR$3:$AS$3,BC$1)</f>
        <v>0.85445400000000005</v>
      </c>
      <c r="BD1153" s="2" cm="1">
        <f t="array" ref="BD1153">TREND($AR1153:$AS1153,$AR$3:$AS$3,BD$1)</f>
        <v>0.85445400000000005</v>
      </c>
      <c r="BE1153" s="2" cm="1">
        <f t="array" ref="BE1153">TREND($AR1153:$AS1153,$AR$3:$AS$3,BE$1)</f>
        <v>0.85445400000000005</v>
      </c>
      <c r="BF1153" s="20" cm="1">
        <f t="array" ref="BF1153">TREND($AS1153:$AT1153,$AS$3:$AT$3,BF$1)</f>
        <v>0.76900859999999938</v>
      </c>
      <c r="BG1153" s="20" cm="1">
        <f t="array" ref="BG1153">TREND($AS1153:$AT1153,$AS$3:$AT$3,BG$1)</f>
        <v>0.68356320000000181</v>
      </c>
      <c r="BH1153" s="20" cm="1">
        <f t="array" ref="BH1153">TREND($AS1153:$AT1153,$AS$3:$AT$3,BH$1)</f>
        <v>0.59811780000000425</v>
      </c>
      <c r="BI1153" s="20" cm="1">
        <f t="array" ref="BI1153">TREND($AS1153:$AT1153,$AS$3:$AT$3,BI$1)</f>
        <v>0.51267239999999958</v>
      </c>
      <c r="BJ1153" s="20" cm="1">
        <f t="array" ref="BJ1153">TREND($AS1153:$AT1153,$AS$3:$AT$3,BJ$1)</f>
        <v>0.42722700000000202</v>
      </c>
      <c r="BK1153" s="20" cm="1">
        <f t="array" ref="BK1153">TREND($AS1153:$AT1153,$AS$3:$AT$3,BK$1)</f>
        <v>0.34178160000000446</v>
      </c>
      <c r="BL1153" s="20" cm="1">
        <f t="array" ref="BL1153">TREND($AS1153:$AT1153,$AS$3:$AT$3,BL$1)</f>
        <v>0.25633619999999979</v>
      </c>
      <c r="BM1153" s="20" cm="1">
        <f t="array" ref="BM1153">TREND($AS1153:$AT1153,$AS$3:$AT$3,BM$1)</f>
        <v>0.17089080000000223</v>
      </c>
    </row>
    <row r="1154" spans="1:65" x14ac:dyDescent="0.35">
      <c r="A1154" t="str">
        <f>IF(BYDem!B1152="","\I:",BYDem!B1152)</f>
        <v>USA</v>
      </c>
      <c r="B1154" t="str">
        <f>BYDem!E1152</f>
        <v>TTF</v>
      </c>
      <c r="C1154" t="str">
        <f t="shared" si="363"/>
        <v>TTF</v>
      </c>
      <c r="D1154" s="4">
        <f>SUMIFS(BYDem!$M$2:$M$2000,BYDem!$B$2:$B$2000,Demands!$A1154,BYDem!$E$2:$E$2000,Demands!$B1154)</f>
        <v>556.99713338623098</v>
      </c>
      <c r="E1154" s="4">
        <f t="shared" si="344"/>
        <v>562.07014619336792</v>
      </c>
      <c r="F1154" s="4">
        <f t="shared" si="345"/>
        <v>608.72616738129102</v>
      </c>
      <c r="G1154" s="4">
        <f t="shared" si="346"/>
        <v>642.60509936850679</v>
      </c>
      <c r="H1154" s="4">
        <f t="shared" si="347"/>
        <v>671.29554864057695</v>
      </c>
      <c r="I1154" s="4">
        <f t="shared" si="348"/>
        <v>696.88283414916111</v>
      </c>
      <c r="J1154" s="4">
        <f t="shared" si="349"/>
        <v>720.68457291099242</v>
      </c>
      <c r="K1154" s="4">
        <f t="shared" si="350"/>
        <v>743.32216077542034</v>
      </c>
      <c r="L1154" s="4">
        <f t="shared" si="351"/>
        <v>765.5658430794474</v>
      </c>
      <c r="M1154" s="4">
        <f t="shared" si="352"/>
        <v>787.73958190203882</v>
      </c>
      <c r="N1154" s="4">
        <f t="shared" si="353"/>
        <v>807.62729126869829</v>
      </c>
      <c r="O1154" s="4">
        <f t="shared" si="354"/>
        <v>824.39464959834436</v>
      </c>
      <c r="P1154" s="4">
        <f t="shared" si="355"/>
        <v>838.14574682345403</v>
      </c>
      <c r="Q1154" s="4">
        <f t="shared" si="356"/>
        <v>849.09867156749931</v>
      </c>
      <c r="R1154" s="4">
        <f t="shared" si="357"/>
        <v>857.58516967844275</v>
      </c>
      <c r="S1154" s="4">
        <f t="shared" si="358"/>
        <v>863.91856806165458</v>
      </c>
      <c r="T1154" s="4">
        <f t="shared" si="359"/>
        <v>868.34965133373964</v>
      </c>
      <c r="U1154" s="4">
        <f t="shared" si="360"/>
        <v>871.05263391236758</v>
      </c>
      <c r="W1154" s="5" t="str">
        <f>VLOOKUP(C1154&amp;A1154,Driver_elast!$A$2:$D$1161,4,FALSE)</f>
        <v>GDPSER</v>
      </c>
      <c r="X1154" s="5">
        <v>1</v>
      </c>
      <c r="Y1154" s="2">
        <f>SUMIFS('Growth rates'!D$4:D$999,'Growth rates'!$B$4:$B$999,Demands!$A1154,'Growth rates'!$C$4:$C$999,$W1154)</f>
        <v>1</v>
      </c>
      <c r="Z1154" s="2">
        <f>SUMIFS('Growth rates'!E$4:E$999,'Growth rates'!$B$4:$B$999,Demands!$A1154,'Growth rates'!$C$4:$C$999,$W1154)</f>
        <v>1.0143832264379347</v>
      </c>
      <c r="AA1154" s="2">
        <f>SUMIFS('Growth rates'!F$4:F$999,'Growth rates'!$B$4:$B$999,Demands!$A1154,'Growth rates'!$C$4:$C$999,$W1154)</f>
        <v>1.147355948434261</v>
      </c>
      <c r="AB1154" s="2">
        <f>SUMIFS('Growth rates'!G$4:G$999,'Growth rates'!$B$4:$B$999,Demands!$A1154,'Growth rates'!$C$4:$C$999,$W1154)</f>
        <v>1.2481997549285901</v>
      </c>
      <c r="AC1154" s="2">
        <f>SUMIFS('Growth rates'!H$4:H$999,'Growth rates'!$B$4:$B$999,Demands!$A1154,'Growth rates'!$C$4:$C$999,$W1154)</f>
        <v>1.3362074391698242</v>
      </c>
      <c r="AD1154" s="2">
        <f>SUMIFS('Growth rates'!I$4:I$999,'Growth rates'!$B$4:$B$999,Demands!$A1154,'Growth rates'!$C$4:$C$999,$W1154)</f>
        <v>1.4166392139968205</v>
      </c>
      <c r="AE1154" s="2">
        <f>SUMIFS('Growth rates'!J$4:J$999,'Growth rates'!$B$4:$B$999,Demands!$A1154,'Growth rates'!$C$4:$C$999,$W1154)</f>
        <v>1.4930494420092901</v>
      </c>
      <c r="AF1154" s="2">
        <f>SUMIFS('Growth rates'!K$4:K$999,'Growth rates'!$B$4:$B$999,Demands!$A1154,'Growth rates'!$C$4:$C$999,$W1154)</f>
        <v>1.5671126351122577</v>
      </c>
      <c r="AG1154" s="2">
        <f>SUMIFS('Growth rates'!L$4:L$999,'Growth rates'!$B$4:$B$999,Demands!$A1154,'Growth rates'!$C$4:$C$999,$W1154)</f>
        <v>1.64117083203389</v>
      </c>
      <c r="AH1154" s="2">
        <f>SUMIFS('Growth rates'!M$4:M$999,'Growth rates'!$B$4:$B$999,Demands!$A1154,'Growth rates'!$C$4:$C$999,$W1154)</f>
        <v>1.7162385974475443</v>
      </c>
      <c r="AI1154" s="2">
        <f>SUMIFS('Growth rates'!N$4:N$999,'Growth rates'!$B$4:$B$999,Demands!$A1154,'Growth rates'!$C$4:$C$999,$W1154)</f>
        <v>1.7922678237353169</v>
      </c>
      <c r="AJ1154" s="2">
        <f>SUMIFS('Growth rates'!O$4:O$999,'Growth rates'!$B$4:$B$999,Demands!$A1154,'Growth rates'!$C$4:$C$999,$W1154)</f>
        <v>1.8657208848573865</v>
      </c>
      <c r="AK1154" s="2">
        <f>SUMIFS('Growth rates'!P$4:P$999,'Growth rates'!$B$4:$B$999,Demands!$A1154,'Growth rates'!$C$4:$C$999,$W1154)</f>
        <v>1.9359301035729648</v>
      </c>
      <c r="AL1154" s="2">
        <f>SUMIFS('Growth rates'!Q$4:Q$999,'Growth rates'!$B$4:$B$999,Demands!$A1154,'Growth rates'!$C$4:$C$999,$W1154)</f>
        <v>2.0025175407348477</v>
      </c>
      <c r="AM1154" s="2">
        <f>SUMIFS('Growth rates'!R$4:R$999,'Growth rates'!$B$4:$B$999,Demands!$A1154,'Growth rates'!$C$4:$C$999,$W1154)</f>
        <v>2.0657325201808097</v>
      </c>
      <c r="AN1154" s="2">
        <f>SUMIFS('Growth rates'!S$4:S$999,'Growth rates'!$B$4:$B$999,Demands!$A1154,'Growth rates'!$C$4:$C$999,$W1154)</f>
        <v>2.1259630882104044</v>
      </c>
      <c r="AO1154" s="2">
        <f>SUMIFS('Growth rates'!T$4:T$999,'Growth rates'!$B$4:$B$999,Demands!$A1154,'Growth rates'!$C$4:$C$999,$W1154)</f>
        <v>2.1833634840732716</v>
      </c>
      <c r="AP1154" s="2">
        <f>SUMIFS('Growth rates'!U$4:U$999,'Growth rates'!$B$4:$B$999,Demands!$A1154,'Growth rates'!$C$4:$C$999,$W1154)</f>
        <v>2.2370280941701974</v>
      </c>
      <c r="AR1154">
        <f>VLOOKUP(C1154&amp;A1154,Driver_elast!$A$2:$E$1161,5,FALSE)</f>
        <v>0.63322299999999998</v>
      </c>
      <c r="AS1154">
        <f t="shared" si="361"/>
        <v>0.63322299999999998</v>
      </c>
      <c r="AT1154">
        <f t="shared" si="362"/>
        <v>0.1266446</v>
      </c>
      <c r="AV1154" s="2" cm="1">
        <f t="array" ref="AV1154">TREND($AR1154:$AS1154,$AR$3:$AS$3,AV$1)</f>
        <v>0.63322299999999998</v>
      </c>
      <c r="AW1154" s="2" cm="1">
        <f t="array" ref="AW1154">TREND($AR1154:$AS1154,$AR$3:$AS$3,AW$1)</f>
        <v>0.63322299999999998</v>
      </c>
      <c r="AX1154" s="2" cm="1">
        <f t="array" ref="AX1154">TREND($AR1154:$AS1154,$AR$3:$AS$3,AX$1)</f>
        <v>0.63322299999999998</v>
      </c>
      <c r="AY1154" s="2" cm="1">
        <f t="array" ref="AY1154">TREND($AR1154:$AS1154,$AR$3:$AS$3,AY$1)</f>
        <v>0.63322299999999998</v>
      </c>
      <c r="AZ1154" s="2" cm="1">
        <f t="array" ref="AZ1154">TREND($AR1154:$AS1154,$AR$3:$AS$3,AZ$1)</f>
        <v>0.63322299999999998</v>
      </c>
      <c r="BA1154" s="2" cm="1">
        <f t="array" ref="BA1154">TREND($AR1154:$AS1154,$AR$3:$AS$3,BA$1)</f>
        <v>0.63322299999999998</v>
      </c>
      <c r="BB1154" s="2" cm="1">
        <f t="array" ref="BB1154">TREND($AR1154:$AS1154,$AR$3:$AS$3,BB$1)</f>
        <v>0.63322299999999998</v>
      </c>
      <c r="BC1154" s="2" cm="1">
        <f t="array" ref="BC1154">TREND($AR1154:$AS1154,$AR$3:$AS$3,BC$1)</f>
        <v>0.63322299999999998</v>
      </c>
      <c r="BD1154" s="2" cm="1">
        <f t="array" ref="BD1154">TREND($AR1154:$AS1154,$AR$3:$AS$3,BD$1)</f>
        <v>0.63322299999999998</v>
      </c>
      <c r="BE1154" s="2" cm="1">
        <f t="array" ref="BE1154">TREND($AR1154:$AS1154,$AR$3:$AS$3,BE$1)</f>
        <v>0.63322299999999998</v>
      </c>
      <c r="BF1154" s="20" cm="1">
        <f t="array" ref="BF1154">TREND($AS1154:$AT1154,$AS$3:$AT$3,BF$1)</f>
        <v>0.56990069999999804</v>
      </c>
      <c r="BG1154" s="20" cm="1">
        <f t="array" ref="BG1154">TREND($AS1154:$AT1154,$AS$3:$AT$3,BG$1)</f>
        <v>0.50657839999999865</v>
      </c>
      <c r="BH1154" s="20" cm="1">
        <f t="array" ref="BH1154">TREND($AS1154:$AT1154,$AS$3:$AT$3,BH$1)</f>
        <v>0.44325609999999926</v>
      </c>
      <c r="BI1154" s="20" cm="1">
        <f t="array" ref="BI1154">TREND($AS1154:$AT1154,$AS$3:$AT$3,BI$1)</f>
        <v>0.37993379999999988</v>
      </c>
      <c r="BJ1154" s="20" cm="1">
        <f t="array" ref="BJ1154">TREND($AS1154:$AT1154,$AS$3:$AT$3,BJ$1)</f>
        <v>0.31661150000000049</v>
      </c>
      <c r="BK1154" s="20" cm="1">
        <f t="array" ref="BK1154">TREND($AS1154:$AT1154,$AS$3:$AT$3,BK$1)</f>
        <v>0.2532892000000011</v>
      </c>
      <c r="BL1154" s="20" cm="1">
        <f t="array" ref="BL1154">TREND($AS1154:$AT1154,$AS$3:$AT$3,BL$1)</f>
        <v>0.18996689999999816</v>
      </c>
      <c r="BM1154" s="20" cm="1">
        <f t="array" ref="BM1154">TREND($AS1154:$AT1154,$AS$3:$AT$3,BM$1)</f>
        <v>0.12664459999999877</v>
      </c>
    </row>
    <row r="1155" spans="1:65" x14ac:dyDescent="0.35">
      <c r="A1155" t="str">
        <f>IF(BYDem!B1153="","\I:",BYDem!B1153)</f>
        <v>USA</v>
      </c>
      <c r="B1155" t="str">
        <f>BYDem!E1153</f>
        <v>TTP</v>
      </c>
      <c r="C1155" t="str">
        <f t="shared" si="363"/>
        <v>TTP</v>
      </c>
      <c r="D1155" s="4">
        <f>SUMIFS(BYDem!$M$2:$M$2000,BYDem!$B$2:$B$2000,Demands!$A1155,BYDem!$E$2:$E$2000,Demands!$B1155)</f>
        <v>49.4156542945693</v>
      </c>
      <c r="E1155" s="4">
        <f t="shared" si="344"/>
        <v>49.865721686452211</v>
      </c>
      <c r="F1155" s="4">
        <f t="shared" si="345"/>
        <v>54.00494911795824</v>
      </c>
      <c r="G1155" s="4">
        <f t="shared" si="346"/>
        <v>57.010619148558916</v>
      </c>
      <c r="H1155" s="4">
        <f t="shared" si="347"/>
        <v>59.555977531582045</v>
      </c>
      <c r="I1155" s="4">
        <f t="shared" si="348"/>
        <v>61.826029528693262</v>
      </c>
      <c r="J1155" s="4">
        <f t="shared" si="349"/>
        <v>63.937671445257173</v>
      </c>
      <c r="K1155" s="4">
        <f t="shared" si="350"/>
        <v>65.946032258841143</v>
      </c>
      <c r="L1155" s="4">
        <f t="shared" si="351"/>
        <v>67.919446571212191</v>
      </c>
      <c r="M1155" s="4">
        <f t="shared" si="352"/>
        <v>69.886655639980319</v>
      </c>
      <c r="N1155" s="4">
        <f t="shared" si="353"/>
        <v>71.651052818829442</v>
      </c>
      <c r="O1155" s="4">
        <f t="shared" si="354"/>
        <v>73.138618791770298</v>
      </c>
      <c r="P1155" s="4">
        <f t="shared" si="355"/>
        <v>74.358588206183498</v>
      </c>
      <c r="Q1155" s="4">
        <f t="shared" si="356"/>
        <v>75.330309441759169</v>
      </c>
      <c r="R1155" s="4">
        <f t="shared" si="357"/>
        <v>76.08321431628228</v>
      </c>
      <c r="S1155" s="4">
        <f t="shared" si="358"/>
        <v>76.645100556363815</v>
      </c>
      <c r="T1155" s="4">
        <f t="shared" si="359"/>
        <v>77.038217263792134</v>
      </c>
      <c r="U1155" s="4">
        <f t="shared" si="360"/>
        <v>77.278020387836406</v>
      </c>
      <c r="W1155" s="5" t="str">
        <f>VLOOKUP(C1155&amp;A1155,Driver_elast!$A$2:$D$1161,4,FALSE)</f>
        <v>GDPSER</v>
      </c>
      <c r="X1155" s="5">
        <v>1</v>
      </c>
      <c r="Y1155" s="2">
        <f>SUMIFS('Growth rates'!D$4:D$999,'Growth rates'!$B$4:$B$999,Demands!$A1155,'Growth rates'!$C$4:$C$999,$W1155)</f>
        <v>1</v>
      </c>
      <c r="Z1155" s="2">
        <f>SUMIFS('Growth rates'!E$4:E$999,'Growth rates'!$B$4:$B$999,Demands!$A1155,'Growth rates'!$C$4:$C$999,$W1155)</f>
        <v>1.0143832264379347</v>
      </c>
      <c r="AA1155" s="2">
        <f>SUMIFS('Growth rates'!F$4:F$999,'Growth rates'!$B$4:$B$999,Demands!$A1155,'Growth rates'!$C$4:$C$999,$W1155)</f>
        <v>1.147355948434261</v>
      </c>
      <c r="AB1155" s="2">
        <f>SUMIFS('Growth rates'!G$4:G$999,'Growth rates'!$B$4:$B$999,Demands!$A1155,'Growth rates'!$C$4:$C$999,$W1155)</f>
        <v>1.2481997549285901</v>
      </c>
      <c r="AC1155" s="2">
        <f>SUMIFS('Growth rates'!H$4:H$999,'Growth rates'!$B$4:$B$999,Demands!$A1155,'Growth rates'!$C$4:$C$999,$W1155)</f>
        <v>1.3362074391698242</v>
      </c>
      <c r="AD1155" s="2">
        <f>SUMIFS('Growth rates'!I$4:I$999,'Growth rates'!$B$4:$B$999,Demands!$A1155,'Growth rates'!$C$4:$C$999,$W1155)</f>
        <v>1.4166392139968205</v>
      </c>
      <c r="AE1155" s="2">
        <f>SUMIFS('Growth rates'!J$4:J$999,'Growth rates'!$B$4:$B$999,Demands!$A1155,'Growth rates'!$C$4:$C$999,$W1155)</f>
        <v>1.4930494420092901</v>
      </c>
      <c r="AF1155" s="2">
        <f>SUMIFS('Growth rates'!K$4:K$999,'Growth rates'!$B$4:$B$999,Demands!$A1155,'Growth rates'!$C$4:$C$999,$W1155)</f>
        <v>1.5671126351122577</v>
      </c>
      <c r="AG1155" s="2">
        <f>SUMIFS('Growth rates'!L$4:L$999,'Growth rates'!$B$4:$B$999,Demands!$A1155,'Growth rates'!$C$4:$C$999,$W1155)</f>
        <v>1.64117083203389</v>
      </c>
      <c r="AH1155" s="2">
        <f>SUMIFS('Growth rates'!M$4:M$999,'Growth rates'!$B$4:$B$999,Demands!$A1155,'Growth rates'!$C$4:$C$999,$W1155)</f>
        <v>1.7162385974475443</v>
      </c>
      <c r="AI1155" s="2">
        <f>SUMIFS('Growth rates'!N$4:N$999,'Growth rates'!$B$4:$B$999,Demands!$A1155,'Growth rates'!$C$4:$C$999,$W1155)</f>
        <v>1.7922678237353169</v>
      </c>
      <c r="AJ1155" s="2">
        <f>SUMIFS('Growth rates'!O$4:O$999,'Growth rates'!$B$4:$B$999,Demands!$A1155,'Growth rates'!$C$4:$C$999,$W1155)</f>
        <v>1.8657208848573865</v>
      </c>
      <c r="AK1155" s="2">
        <f>SUMIFS('Growth rates'!P$4:P$999,'Growth rates'!$B$4:$B$999,Demands!$A1155,'Growth rates'!$C$4:$C$999,$W1155)</f>
        <v>1.9359301035729648</v>
      </c>
      <c r="AL1155" s="2">
        <f>SUMIFS('Growth rates'!Q$4:Q$999,'Growth rates'!$B$4:$B$999,Demands!$A1155,'Growth rates'!$C$4:$C$999,$W1155)</f>
        <v>2.0025175407348477</v>
      </c>
      <c r="AM1155" s="2">
        <f>SUMIFS('Growth rates'!R$4:R$999,'Growth rates'!$B$4:$B$999,Demands!$A1155,'Growth rates'!$C$4:$C$999,$W1155)</f>
        <v>2.0657325201808097</v>
      </c>
      <c r="AN1155" s="2">
        <f>SUMIFS('Growth rates'!S$4:S$999,'Growth rates'!$B$4:$B$999,Demands!$A1155,'Growth rates'!$C$4:$C$999,$W1155)</f>
        <v>2.1259630882104044</v>
      </c>
      <c r="AO1155" s="2">
        <f>SUMIFS('Growth rates'!T$4:T$999,'Growth rates'!$B$4:$B$999,Demands!$A1155,'Growth rates'!$C$4:$C$999,$W1155)</f>
        <v>2.1833634840732716</v>
      </c>
      <c r="AP1155" s="2">
        <f>SUMIFS('Growth rates'!U$4:U$999,'Growth rates'!$B$4:$B$999,Demands!$A1155,'Growth rates'!$C$4:$C$999,$W1155)</f>
        <v>2.2370280941701974</v>
      </c>
      <c r="AR1155">
        <f>VLOOKUP(C1155&amp;A1155,Driver_elast!$A$2:$E$1161,5,FALSE)</f>
        <v>0.63322299999999998</v>
      </c>
      <c r="AS1155">
        <f t="shared" si="361"/>
        <v>0.63322299999999998</v>
      </c>
      <c r="AT1155">
        <f t="shared" si="362"/>
        <v>0.1266446</v>
      </c>
      <c r="AV1155" s="2" cm="1">
        <f t="array" ref="AV1155">TREND($AR1155:$AS1155,$AR$3:$AS$3,AV$1)</f>
        <v>0.63322299999999998</v>
      </c>
      <c r="AW1155" s="2" cm="1">
        <f t="array" ref="AW1155">TREND($AR1155:$AS1155,$AR$3:$AS$3,AW$1)</f>
        <v>0.63322299999999998</v>
      </c>
      <c r="AX1155" s="2" cm="1">
        <f t="array" ref="AX1155">TREND($AR1155:$AS1155,$AR$3:$AS$3,AX$1)</f>
        <v>0.63322299999999998</v>
      </c>
      <c r="AY1155" s="2" cm="1">
        <f t="array" ref="AY1155">TREND($AR1155:$AS1155,$AR$3:$AS$3,AY$1)</f>
        <v>0.63322299999999998</v>
      </c>
      <c r="AZ1155" s="2" cm="1">
        <f t="array" ref="AZ1155">TREND($AR1155:$AS1155,$AR$3:$AS$3,AZ$1)</f>
        <v>0.63322299999999998</v>
      </c>
      <c r="BA1155" s="2" cm="1">
        <f t="array" ref="BA1155">TREND($AR1155:$AS1155,$AR$3:$AS$3,BA$1)</f>
        <v>0.63322299999999998</v>
      </c>
      <c r="BB1155" s="2" cm="1">
        <f t="array" ref="BB1155">TREND($AR1155:$AS1155,$AR$3:$AS$3,BB$1)</f>
        <v>0.63322299999999998</v>
      </c>
      <c r="BC1155" s="2" cm="1">
        <f t="array" ref="BC1155">TREND($AR1155:$AS1155,$AR$3:$AS$3,BC$1)</f>
        <v>0.63322299999999998</v>
      </c>
      <c r="BD1155" s="2" cm="1">
        <f t="array" ref="BD1155">TREND($AR1155:$AS1155,$AR$3:$AS$3,BD$1)</f>
        <v>0.63322299999999998</v>
      </c>
      <c r="BE1155" s="2" cm="1">
        <f t="array" ref="BE1155">TREND($AR1155:$AS1155,$AR$3:$AS$3,BE$1)</f>
        <v>0.63322299999999998</v>
      </c>
      <c r="BF1155" s="20" cm="1">
        <f t="array" ref="BF1155">TREND($AS1155:$AT1155,$AS$3:$AT$3,BF$1)</f>
        <v>0.56990069999999804</v>
      </c>
      <c r="BG1155" s="20" cm="1">
        <f t="array" ref="BG1155">TREND($AS1155:$AT1155,$AS$3:$AT$3,BG$1)</f>
        <v>0.50657839999999865</v>
      </c>
      <c r="BH1155" s="20" cm="1">
        <f t="array" ref="BH1155">TREND($AS1155:$AT1155,$AS$3:$AT$3,BH$1)</f>
        <v>0.44325609999999926</v>
      </c>
      <c r="BI1155" s="20" cm="1">
        <f t="array" ref="BI1155">TREND($AS1155:$AT1155,$AS$3:$AT$3,BI$1)</f>
        <v>0.37993379999999988</v>
      </c>
      <c r="BJ1155" s="20" cm="1">
        <f t="array" ref="BJ1155">TREND($AS1155:$AT1155,$AS$3:$AT$3,BJ$1)</f>
        <v>0.31661150000000049</v>
      </c>
      <c r="BK1155" s="20" cm="1">
        <f t="array" ref="BK1155">TREND($AS1155:$AT1155,$AS$3:$AT$3,BK$1)</f>
        <v>0.2532892000000011</v>
      </c>
      <c r="BL1155" s="20" cm="1">
        <f t="array" ref="BL1155">TREND($AS1155:$AT1155,$AS$3:$AT$3,BL$1)</f>
        <v>0.18996689999999816</v>
      </c>
      <c r="BM1155" s="20" cm="1">
        <f t="array" ref="BM1155">TREND($AS1155:$AT1155,$AS$3:$AT$3,BM$1)</f>
        <v>0.12664459999999877</v>
      </c>
    </row>
    <row r="1156" spans="1:65" x14ac:dyDescent="0.35">
      <c r="A1156" t="str">
        <f>IF(BYDem!B1154="","\I:",BYDem!B1154)</f>
        <v>USA</v>
      </c>
      <c r="B1156" t="str">
        <f>BYDem!E1154</f>
        <v>TWD</v>
      </c>
      <c r="C1156" t="str">
        <f t="shared" si="363"/>
        <v>TWD</v>
      </c>
      <c r="D1156" s="4">
        <f>SUMIFS(BYDem!$M$2:$M$2000,BYDem!$B$2:$B$2000,Demands!$A1156,BYDem!$E$2:$E$2000,Demands!$B1156)</f>
        <v>363.82728456720002</v>
      </c>
      <c r="E1156" s="4">
        <f t="shared" ref="E1156:E1219" si="364">(1+(Z1156-Y1156)/Y1156*AW1156)*D1156</f>
        <v>379.29905962789263</v>
      </c>
      <c r="F1156" s="4">
        <f t="shared" ref="F1156:F1219" si="365">(1+(AA1156-Z1156)/Z1156*AX1156)*E1156</f>
        <v>514.14321481328989</v>
      </c>
      <c r="G1156" s="4">
        <f t="shared" ref="G1156:G1219" si="366">(1+(AB1156-AA1156)/AA1156*AY1156)*F1156</f>
        <v>625.64451265470814</v>
      </c>
      <c r="H1156" s="4">
        <f t="shared" ref="H1156:H1219" si="367">(1+(AC1156-AB1156)/AB1156*AZ1156)*G1156</f>
        <v>723.70089040767323</v>
      </c>
      <c r="I1156" s="4">
        <f t="shared" ref="I1156:I1219" si="368">(1+(AD1156-AC1156)/AC1156*BA1156)*H1156</f>
        <v>809.88000468914981</v>
      </c>
      <c r="J1156" s="4">
        <f t="shared" ref="J1156:J1219" si="369">(1+(AE1156-AD1156)/AD1156*BB1156)*I1156</f>
        <v>885.613945972289</v>
      </c>
      <c r="K1156" s="4">
        <f t="shared" ref="K1156:K1219" si="370">(1+(AF1156-AE1156)/AE1156*BC1156)*J1156</f>
        <v>951.03373563176876</v>
      </c>
      <c r="L1156" s="4">
        <f t="shared" ref="L1156:L1219" si="371">(1+(AG1156-AF1156)/AF1156*BD1156)*K1156</f>
        <v>1006.9693903994842</v>
      </c>
      <c r="M1156" s="4">
        <f t="shared" ref="M1156:M1219" si="372">(1+(AH1156-AG1156)/AG1156*BE1156)*L1156</f>
        <v>1053.0285455476169</v>
      </c>
      <c r="N1156" s="4">
        <f t="shared" ref="N1156:N1219" si="373">(1+(AI1156-AH1156)/AH1156*BF1156)*M1156</f>
        <v>1095.0127143726245</v>
      </c>
      <c r="O1156" s="4">
        <f t="shared" ref="O1156:O1219" si="374">(1+(AJ1156-AI1156)/AI1156*BG1156)*N1156</f>
        <v>1130.9145075189747</v>
      </c>
      <c r="P1156" s="4">
        <f t="shared" ref="P1156:P1219" si="375">(1+(AK1156-AJ1156)/AJ1156*BH1156)*O1156</f>
        <v>1160.7048353520486</v>
      </c>
      <c r="Q1156" s="4">
        <f t="shared" ref="Q1156:Q1219" si="376">(1+(AL1156-AK1156)/AK1156*BI1156)*P1156</f>
        <v>1184.6587043925231</v>
      </c>
      <c r="R1156" s="4">
        <f t="shared" ref="R1156:R1219" si="377">(1+(AM1156-AL1156)/AL1156*BJ1156)*Q1156</f>
        <v>1203.3572111784292</v>
      </c>
      <c r="S1156" s="4">
        <f t="shared" ref="S1156:S1219" si="378">(1+(AN1156-AM1156)/AM1156*BK1156)*R1156</f>
        <v>1217.3917268117393</v>
      </c>
      <c r="T1156" s="4">
        <f t="shared" ref="T1156:T1219" si="379">(1+(AO1156-AN1156)/AN1156*BL1156)*S1156</f>
        <v>1227.252495433738</v>
      </c>
      <c r="U1156" s="4">
        <f t="shared" ref="U1156:U1219" si="380">(1+(AP1156-AO1156)/AO1156*BM1156)*T1156</f>
        <v>1233.2853916636468</v>
      </c>
      <c r="W1156" s="5" t="str">
        <f>VLOOKUP(C1156&amp;A1156,Driver_elast!$A$2:$D$1161,4,FALSE)</f>
        <v>GDPSER</v>
      </c>
      <c r="X1156" s="5">
        <v>1</v>
      </c>
      <c r="Y1156" s="2">
        <f>SUMIFS('Growth rates'!D$4:D$999,'Growth rates'!$B$4:$B$999,Demands!$A1156,'Growth rates'!$C$4:$C$999,$W1156)</f>
        <v>1</v>
      </c>
      <c r="Z1156" s="2">
        <f>SUMIFS('Growth rates'!E$4:E$999,'Growth rates'!$B$4:$B$999,Demands!$A1156,'Growth rates'!$C$4:$C$999,$W1156)</f>
        <v>1.0143832264379347</v>
      </c>
      <c r="AA1156" s="2">
        <f>SUMIFS('Growth rates'!F$4:F$999,'Growth rates'!$B$4:$B$999,Demands!$A1156,'Growth rates'!$C$4:$C$999,$W1156)</f>
        <v>1.147355948434261</v>
      </c>
      <c r="AB1156" s="2">
        <f>SUMIFS('Growth rates'!G$4:G$999,'Growth rates'!$B$4:$B$999,Demands!$A1156,'Growth rates'!$C$4:$C$999,$W1156)</f>
        <v>1.2481997549285901</v>
      </c>
      <c r="AC1156" s="2">
        <f>SUMIFS('Growth rates'!H$4:H$999,'Growth rates'!$B$4:$B$999,Demands!$A1156,'Growth rates'!$C$4:$C$999,$W1156)</f>
        <v>1.3362074391698242</v>
      </c>
      <c r="AD1156" s="2">
        <f>SUMIFS('Growth rates'!I$4:I$999,'Growth rates'!$B$4:$B$999,Demands!$A1156,'Growth rates'!$C$4:$C$999,$W1156)</f>
        <v>1.4166392139968205</v>
      </c>
      <c r="AE1156" s="2">
        <f>SUMIFS('Growth rates'!J$4:J$999,'Growth rates'!$B$4:$B$999,Demands!$A1156,'Growth rates'!$C$4:$C$999,$W1156)</f>
        <v>1.4930494420092901</v>
      </c>
      <c r="AF1156" s="2">
        <f>SUMIFS('Growth rates'!K$4:K$999,'Growth rates'!$B$4:$B$999,Demands!$A1156,'Growth rates'!$C$4:$C$999,$W1156)</f>
        <v>1.5671126351122577</v>
      </c>
      <c r="AG1156" s="2">
        <f>SUMIFS('Growth rates'!L$4:L$999,'Growth rates'!$B$4:$B$999,Demands!$A1156,'Growth rates'!$C$4:$C$999,$W1156)</f>
        <v>1.64117083203389</v>
      </c>
      <c r="AH1156" s="2">
        <f>SUMIFS('Growth rates'!M$4:M$999,'Growth rates'!$B$4:$B$999,Demands!$A1156,'Growth rates'!$C$4:$C$999,$W1156)</f>
        <v>1.7162385974475443</v>
      </c>
      <c r="AI1156" s="2">
        <f>SUMIFS('Growth rates'!N$4:N$999,'Growth rates'!$B$4:$B$999,Demands!$A1156,'Growth rates'!$C$4:$C$999,$W1156)</f>
        <v>1.7922678237353169</v>
      </c>
      <c r="AJ1156" s="2">
        <f>SUMIFS('Growth rates'!O$4:O$999,'Growth rates'!$B$4:$B$999,Demands!$A1156,'Growth rates'!$C$4:$C$999,$W1156)</f>
        <v>1.8657208848573865</v>
      </c>
      <c r="AK1156" s="2">
        <f>SUMIFS('Growth rates'!P$4:P$999,'Growth rates'!$B$4:$B$999,Demands!$A1156,'Growth rates'!$C$4:$C$999,$W1156)</f>
        <v>1.9359301035729648</v>
      </c>
      <c r="AL1156" s="2">
        <f>SUMIFS('Growth rates'!Q$4:Q$999,'Growth rates'!$B$4:$B$999,Demands!$A1156,'Growth rates'!$C$4:$C$999,$W1156)</f>
        <v>2.0025175407348477</v>
      </c>
      <c r="AM1156" s="2">
        <f>SUMIFS('Growth rates'!R$4:R$999,'Growth rates'!$B$4:$B$999,Demands!$A1156,'Growth rates'!$C$4:$C$999,$W1156)</f>
        <v>2.0657325201808097</v>
      </c>
      <c r="AN1156" s="2">
        <f>SUMIFS('Growth rates'!S$4:S$999,'Growth rates'!$B$4:$B$999,Demands!$A1156,'Growth rates'!$C$4:$C$999,$W1156)</f>
        <v>2.1259630882104044</v>
      </c>
      <c r="AO1156" s="2">
        <f>SUMIFS('Growth rates'!T$4:T$999,'Growth rates'!$B$4:$B$999,Demands!$A1156,'Growth rates'!$C$4:$C$999,$W1156)</f>
        <v>2.1833634840732716</v>
      </c>
      <c r="AP1156" s="2">
        <f>SUMIFS('Growth rates'!U$4:U$999,'Growth rates'!$B$4:$B$999,Demands!$A1156,'Growth rates'!$C$4:$C$999,$W1156)</f>
        <v>2.2370280941701974</v>
      </c>
      <c r="AR1156">
        <f>VLOOKUP(C1156&amp;A1156,Driver_elast!$A$2:$E$1161,5,FALSE)</f>
        <v>3.005487</v>
      </c>
      <c r="AS1156">
        <f t="shared" si="361"/>
        <v>1</v>
      </c>
      <c r="AT1156">
        <f t="shared" si="362"/>
        <v>0.2</v>
      </c>
      <c r="AV1156" s="2" cm="1">
        <f t="array" ref="AV1156">TREND($AR1156:$AS1156,$AR$3:$AS$3,AV$1)</f>
        <v>3.0054870000000022</v>
      </c>
      <c r="AW1156" s="2" cm="1">
        <f t="array" ref="AW1156">TREND($AR1156:$AS1156,$AR$3:$AS$3,AW$1)</f>
        <v>2.9565726829268328</v>
      </c>
      <c r="AX1156" s="2" cm="1">
        <f t="array" ref="AX1156">TREND($AR1156:$AS1156,$AR$3:$AS$3,AX$1)</f>
        <v>2.7120010975609716</v>
      </c>
      <c r="AY1156" s="2" cm="1">
        <f t="array" ref="AY1156">TREND($AR1156:$AS1156,$AR$3:$AS$3,AY$1)</f>
        <v>2.4674295121951246</v>
      </c>
      <c r="AZ1156" s="2" cm="1">
        <f t="array" ref="AZ1156">TREND($AR1156:$AS1156,$AR$3:$AS$3,AZ$1)</f>
        <v>2.2228579268292634</v>
      </c>
      <c r="BA1156" s="2" cm="1">
        <f t="array" ref="BA1156">TREND($AR1156:$AS1156,$AR$3:$AS$3,BA$1)</f>
        <v>1.9782863414634164</v>
      </c>
      <c r="BB1156" s="2" cm="1">
        <f t="array" ref="BB1156">TREND($AR1156:$AS1156,$AR$3:$AS$3,BB$1)</f>
        <v>1.7337147560975552</v>
      </c>
      <c r="BC1156" s="2" cm="1">
        <f t="array" ref="BC1156">TREND($AR1156:$AS1156,$AR$3:$AS$3,BC$1)</f>
        <v>1.4891431707317082</v>
      </c>
      <c r="BD1156" s="2" cm="1">
        <f t="array" ref="BD1156">TREND($AR1156:$AS1156,$AR$3:$AS$3,BD$1)</f>
        <v>1.244571585365847</v>
      </c>
      <c r="BE1156" s="2" cm="1">
        <f t="array" ref="BE1156">TREND($AR1156:$AS1156,$AR$3:$AS$3,BE$1)</f>
        <v>1</v>
      </c>
      <c r="BF1156" s="20" cm="1">
        <f t="array" ref="BF1156">TREND($AS1156:$AT1156,$AS$3:$AT$3,BF$1)</f>
        <v>0.90000000000000568</v>
      </c>
      <c r="BG1156" s="20" cm="1">
        <f t="array" ref="BG1156">TREND($AS1156:$AT1156,$AS$3:$AT$3,BG$1)</f>
        <v>0.80000000000000426</v>
      </c>
      <c r="BH1156" s="20" cm="1">
        <f t="array" ref="BH1156">TREND($AS1156:$AT1156,$AS$3:$AT$3,BH$1)</f>
        <v>0.70000000000000284</v>
      </c>
      <c r="BI1156" s="20" cm="1">
        <f t="array" ref="BI1156">TREND($AS1156:$AT1156,$AS$3:$AT$3,BI$1)</f>
        <v>0.60000000000000142</v>
      </c>
      <c r="BJ1156" s="20" cm="1">
        <f t="array" ref="BJ1156">TREND($AS1156:$AT1156,$AS$3:$AT$3,BJ$1)</f>
        <v>0.5</v>
      </c>
      <c r="BK1156" s="20" cm="1">
        <f t="array" ref="BK1156">TREND($AS1156:$AT1156,$AS$3:$AT$3,BK$1)</f>
        <v>0.40000000000000568</v>
      </c>
      <c r="BL1156" s="20" cm="1">
        <f t="array" ref="BL1156">TREND($AS1156:$AT1156,$AS$3:$AT$3,BL$1)</f>
        <v>0.30000000000000426</v>
      </c>
      <c r="BM1156" s="20" cm="1">
        <f t="array" ref="BM1156">TREND($AS1156:$AT1156,$AS$3:$AT$3,BM$1)</f>
        <v>0.20000000000000284</v>
      </c>
    </row>
    <row r="1157" spans="1:65" x14ac:dyDescent="0.35">
      <c r="A1157" t="str">
        <f>IF(BYDem!B1155="","\I:",BYDem!B1155)</f>
        <v>USA</v>
      </c>
      <c r="B1157" t="str">
        <f>BYDem!E1155</f>
        <v>TWI</v>
      </c>
      <c r="C1157" t="str">
        <f t="shared" si="363"/>
        <v>TWI</v>
      </c>
      <c r="D1157" s="4">
        <f>SUMIFS(BYDem!$M$2:$M$2000,BYDem!$B$2:$B$2000,Demands!$A1157,BYDem!$E$2:$E$2000,Demands!$B1157)</f>
        <v>958.55684452920002</v>
      </c>
      <c r="E1157" s="4">
        <f t="shared" si="364"/>
        <v>964.52806871465361</v>
      </c>
      <c r="F1157" s="4">
        <f t="shared" si="365"/>
        <v>1019.2882096026065</v>
      </c>
      <c r="G1157" s="4">
        <f t="shared" si="366"/>
        <v>1058.0887027943181</v>
      </c>
      <c r="H1157" s="4">
        <f t="shared" si="367"/>
        <v>1090.3995067655874</v>
      </c>
      <c r="I1157" s="4">
        <f t="shared" si="368"/>
        <v>1118.8263477160988</v>
      </c>
      <c r="J1157" s="4">
        <f t="shared" si="369"/>
        <v>1144.9626478091566</v>
      </c>
      <c r="K1157" s="4">
        <f t="shared" si="370"/>
        <v>1169.5611547686678</v>
      </c>
      <c r="L1157" s="4">
        <f t="shared" si="371"/>
        <v>1193.4989994003156</v>
      </c>
      <c r="M1157" s="4">
        <f t="shared" si="372"/>
        <v>1217.1424546248086</v>
      </c>
      <c r="N1157" s="4">
        <f t="shared" si="373"/>
        <v>1238.1597105740518</v>
      </c>
      <c r="O1157" s="4">
        <f t="shared" si="374"/>
        <v>1255.7414902329338</v>
      </c>
      <c r="P1157" s="4">
        <f t="shared" si="375"/>
        <v>1270.0678197966477</v>
      </c>
      <c r="Q1157" s="4">
        <f t="shared" si="376"/>
        <v>1281.4197568940392</v>
      </c>
      <c r="R1157" s="4">
        <f t="shared" si="377"/>
        <v>1290.1795586684805</v>
      </c>
      <c r="S1157" s="4">
        <f t="shared" si="378"/>
        <v>1296.6964759264768</v>
      </c>
      <c r="T1157" s="4">
        <f t="shared" si="379"/>
        <v>1301.2453921587041</v>
      </c>
      <c r="U1157" s="4">
        <f t="shared" si="380"/>
        <v>1304.015778405108</v>
      </c>
      <c r="W1157" s="5" t="str">
        <f>VLOOKUP(C1157&amp;A1157,Driver_elast!$A$2:$D$1161,4,FALSE)</f>
        <v>GDPSER</v>
      </c>
      <c r="X1157" s="5">
        <v>1</v>
      </c>
      <c r="Y1157" s="2">
        <f>SUMIFS('Growth rates'!D$4:D$999,'Growth rates'!$B$4:$B$999,Demands!$A1157,'Growth rates'!$C$4:$C$999,$W1157)</f>
        <v>1</v>
      </c>
      <c r="Z1157" s="2">
        <f>SUMIFS('Growth rates'!E$4:E$999,'Growth rates'!$B$4:$B$999,Demands!$A1157,'Growth rates'!$C$4:$C$999,$W1157)</f>
        <v>1.0143832264379347</v>
      </c>
      <c r="AA1157" s="2">
        <f>SUMIFS('Growth rates'!F$4:F$999,'Growth rates'!$B$4:$B$999,Demands!$A1157,'Growth rates'!$C$4:$C$999,$W1157)</f>
        <v>1.147355948434261</v>
      </c>
      <c r="AB1157" s="2">
        <f>SUMIFS('Growth rates'!G$4:G$999,'Growth rates'!$B$4:$B$999,Demands!$A1157,'Growth rates'!$C$4:$C$999,$W1157)</f>
        <v>1.2481997549285901</v>
      </c>
      <c r="AC1157" s="2">
        <f>SUMIFS('Growth rates'!H$4:H$999,'Growth rates'!$B$4:$B$999,Demands!$A1157,'Growth rates'!$C$4:$C$999,$W1157)</f>
        <v>1.3362074391698242</v>
      </c>
      <c r="AD1157" s="2">
        <f>SUMIFS('Growth rates'!I$4:I$999,'Growth rates'!$B$4:$B$999,Demands!$A1157,'Growth rates'!$C$4:$C$999,$W1157)</f>
        <v>1.4166392139968205</v>
      </c>
      <c r="AE1157" s="2">
        <f>SUMIFS('Growth rates'!J$4:J$999,'Growth rates'!$B$4:$B$999,Demands!$A1157,'Growth rates'!$C$4:$C$999,$W1157)</f>
        <v>1.4930494420092901</v>
      </c>
      <c r="AF1157" s="2">
        <f>SUMIFS('Growth rates'!K$4:K$999,'Growth rates'!$B$4:$B$999,Demands!$A1157,'Growth rates'!$C$4:$C$999,$W1157)</f>
        <v>1.5671126351122577</v>
      </c>
      <c r="AG1157" s="2">
        <f>SUMIFS('Growth rates'!L$4:L$999,'Growth rates'!$B$4:$B$999,Demands!$A1157,'Growth rates'!$C$4:$C$999,$W1157)</f>
        <v>1.64117083203389</v>
      </c>
      <c r="AH1157" s="2">
        <f>SUMIFS('Growth rates'!M$4:M$999,'Growth rates'!$B$4:$B$999,Demands!$A1157,'Growth rates'!$C$4:$C$999,$W1157)</f>
        <v>1.7162385974475443</v>
      </c>
      <c r="AI1157" s="2">
        <f>SUMIFS('Growth rates'!N$4:N$999,'Growth rates'!$B$4:$B$999,Demands!$A1157,'Growth rates'!$C$4:$C$999,$W1157)</f>
        <v>1.7922678237353169</v>
      </c>
      <c r="AJ1157" s="2">
        <f>SUMIFS('Growth rates'!O$4:O$999,'Growth rates'!$B$4:$B$999,Demands!$A1157,'Growth rates'!$C$4:$C$999,$W1157)</f>
        <v>1.8657208848573865</v>
      </c>
      <c r="AK1157" s="2">
        <f>SUMIFS('Growth rates'!P$4:P$999,'Growth rates'!$B$4:$B$999,Demands!$A1157,'Growth rates'!$C$4:$C$999,$W1157)</f>
        <v>1.9359301035729648</v>
      </c>
      <c r="AL1157" s="2">
        <f>SUMIFS('Growth rates'!Q$4:Q$999,'Growth rates'!$B$4:$B$999,Demands!$A1157,'Growth rates'!$C$4:$C$999,$W1157)</f>
        <v>2.0025175407348477</v>
      </c>
      <c r="AM1157" s="2">
        <f>SUMIFS('Growth rates'!R$4:R$999,'Growth rates'!$B$4:$B$999,Demands!$A1157,'Growth rates'!$C$4:$C$999,$W1157)</f>
        <v>2.0657325201808097</v>
      </c>
      <c r="AN1157" s="2">
        <f>SUMIFS('Growth rates'!S$4:S$999,'Growth rates'!$B$4:$B$999,Demands!$A1157,'Growth rates'!$C$4:$C$999,$W1157)</f>
        <v>2.1259630882104044</v>
      </c>
      <c r="AO1157" s="2">
        <f>SUMIFS('Growth rates'!T$4:T$999,'Growth rates'!$B$4:$B$999,Demands!$A1157,'Growth rates'!$C$4:$C$999,$W1157)</f>
        <v>2.1833634840732716</v>
      </c>
      <c r="AP1157" s="2">
        <f>SUMIFS('Growth rates'!U$4:U$999,'Growth rates'!$B$4:$B$999,Demands!$A1157,'Growth rates'!$C$4:$C$999,$W1157)</f>
        <v>2.2370280941701974</v>
      </c>
      <c r="AR1157">
        <f>VLOOKUP(C1157&amp;A1157,Driver_elast!$A$2:$E$1161,5,FALSE)</f>
        <v>0.43310100000000001</v>
      </c>
      <c r="AS1157">
        <f t="shared" ref="AS1157:AS1220" si="381">IF(AND(LEFT(W1157,3)="GDP",AR1157&gt;1,X1157),1,AR1157)</f>
        <v>0.43310100000000001</v>
      </c>
      <c r="AT1157">
        <f t="shared" ref="AT1157:AT1220" si="382">AS1157/$AT$1</f>
        <v>8.6620200000000008E-2</v>
      </c>
      <c r="AV1157" s="2" cm="1">
        <f t="array" ref="AV1157">TREND($AR1157:$AS1157,$AR$3:$AS$3,AV$1)</f>
        <v>0.43310100000000001</v>
      </c>
      <c r="AW1157" s="2" cm="1">
        <f t="array" ref="AW1157">TREND($AR1157:$AS1157,$AR$3:$AS$3,AW$1)</f>
        <v>0.43310100000000001</v>
      </c>
      <c r="AX1157" s="2" cm="1">
        <f t="array" ref="AX1157">TREND($AR1157:$AS1157,$AR$3:$AS$3,AX$1)</f>
        <v>0.43310100000000001</v>
      </c>
      <c r="AY1157" s="2" cm="1">
        <f t="array" ref="AY1157">TREND($AR1157:$AS1157,$AR$3:$AS$3,AY$1)</f>
        <v>0.43310100000000001</v>
      </c>
      <c r="AZ1157" s="2" cm="1">
        <f t="array" ref="AZ1157">TREND($AR1157:$AS1157,$AR$3:$AS$3,AZ$1)</f>
        <v>0.43310100000000001</v>
      </c>
      <c r="BA1157" s="2" cm="1">
        <f t="array" ref="BA1157">TREND($AR1157:$AS1157,$AR$3:$AS$3,BA$1)</f>
        <v>0.43310100000000001</v>
      </c>
      <c r="BB1157" s="2" cm="1">
        <f t="array" ref="BB1157">TREND($AR1157:$AS1157,$AR$3:$AS$3,BB$1)</f>
        <v>0.43310100000000001</v>
      </c>
      <c r="BC1157" s="2" cm="1">
        <f t="array" ref="BC1157">TREND($AR1157:$AS1157,$AR$3:$AS$3,BC$1)</f>
        <v>0.43310100000000001</v>
      </c>
      <c r="BD1157" s="2" cm="1">
        <f t="array" ref="BD1157">TREND($AR1157:$AS1157,$AR$3:$AS$3,BD$1)</f>
        <v>0.43310100000000001</v>
      </c>
      <c r="BE1157" s="2" cm="1">
        <f t="array" ref="BE1157">TREND($AR1157:$AS1157,$AR$3:$AS$3,BE$1)</f>
        <v>0.43310100000000001</v>
      </c>
      <c r="BF1157" s="20" cm="1">
        <f t="array" ref="BF1157">TREND($AS1157:$AT1157,$AS$3:$AT$3,BF$1)</f>
        <v>0.38979090000000127</v>
      </c>
      <c r="BG1157" s="20" cm="1">
        <f t="array" ref="BG1157">TREND($AS1157:$AT1157,$AS$3:$AT$3,BG$1)</f>
        <v>0.34648080000000192</v>
      </c>
      <c r="BH1157" s="20" cm="1">
        <f t="array" ref="BH1157">TREND($AS1157:$AT1157,$AS$3:$AT$3,BH$1)</f>
        <v>0.30317070000000257</v>
      </c>
      <c r="BI1157" s="20" cm="1">
        <f t="array" ref="BI1157">TREND($AS1157:$AT1157,$AS$3:$AT$3,BI$1)</f>
        <v>0.25986059999999966</v>
      </c>
      <c r="BJ1157" s="20" cm="1">
        <f t="array" ref="BJ1157">TREND($AS1157:$AT1157,$AS$3:$AT$3,BJ$1)</f>
        <v>0.21655050000000031</v>
      </c>
      <c r="BK1157" s="20" cm="1">
        <f t="array" ref="BK1157">TREND($AS1157:$AT1157,$AS$3:$AT$3,BK$1)</f>
        <v>0.17324040000000096</v>
      </c>
      <c r="BL1157" s="20" cm="1">
        <f t="array" ref="BL1157">TREND($AS1157:$AT1157,$AS$3:$AT$3,BL$1)</f>
        <v>0.12993030000000161</v>
      </c>
      <c r="BM1157" s="20" cm="1">
        <f t="array" ref="BM1157">TREND($AS1157:$AT1157,$AS$3:$AT$3,BM$1)</f>
        <v>8.6620200000002257E-2</v>
      </c>
    </row>
    <row r="1158" spans="1:65" x14ac:dyDescent="0.35">
      <c r="A1158" t="str">
        <f>IF(BYDem!B1156="","\I:",BYDem!B1156)</f>
        <v>USA</v>
      </c>
      <c r="B1158" t="str">
        <f>BYDem!E1156</f>
        <v>Trd_2w</v>
      </c>
      <c r="C1158" t="str">
        <f t="shared" si="363"/>
        <v>Trd_2w</v>
      </c>
      <c r="D1158" s="4">
        <f>SUMIFS(BYDem!$M$2:$M$2000,BYDem!$B$2:$B$2000,Demands!$A1158,BYDem!$E$2:$E$2000,Demands!$B1158)</f>
        <v>13.3</v>
      </c>
      <c r="E1158" s="4">
        <f t="shared" si="364"/>
        <v>13.398937041020012</v>
      </c>
      <c r="F1158" s="4">
        <f t="shared" si="365"/>
        <v>14.372419266896729</v>
      </c>
      <c r="G1158" s="4">
        <f t="shared" si="366"/>
        <v>15.093444820887713</v>
      </c>
      <c r="H1158" s="4">
        <f t="shared" si="367"/>
        <v>15.714388815853308</v>
      </c>
      <c r="I1158" s="4">
        <f t="shared" si="368"/>
        <v>16.276967865963659</v>
      </c>
      <c r="J1158" s="4">
        <f t="shared" si="369"/>
        <v>16.807219361840616</v>
      </c>
      <c r="K1158" s="4">
        <f t="shared" si="370"/>
        <v>17.317440757538794</v>
      </c>
      <c r="L1158" s="4">
        <f t="shared" si="371"/>
        <v>17.822652856887952</v>
      </c>
      <c r="M1158" s="4">
        <f t="shared" si="372"/>
        <v>18.329237306779149</v>
      </c>
      <c r="N1158" s="4">
        <f t="shared" si="373"/>
        <v>18.786422799856311</v>
      </c>
      <c r="O1158" s="4">
        <f t="shared" si="374"/>
        <v>19.177582955770724</v>
      </c>
      <c r="P1158" s="4">
        <f t="shared" si="375"/>
        <v>19.504077124829198</v>
      </c>
      <c r="Q1158" s="4">
        <f t="shared" si="376"/>
        <v>19.769451288664438</v>
      </c>
      <c r="R1158" s="4">
        <f t="shared" si="377"/>
        <v>19.97946085596784</v>
      </c>
      <c r="S1158" s="4">
        <f t="shared" si="378"/>
        <v>20.13956207699804</v>
      </c>
      <c r="T1158" s="4">
        <f t="shared" si="379"/>
        <v>20.25407691674021</v>
      </c>
      <c r="U1158" s="4">
        <f t="shared" si="380"/>
        <v>20.325926029495069</v>
      </c>
      <c r="W1158" s="5" t="str">
        <f>VLOOKUP(C1158&amp;A1158,Driver_elast!$A$2:$D$1161,4,FALSE)</f>
        <v>GDP</v>
      </c>
      <c r="X1158" s="5">
        <v>1</v>
      </c>
      <c r="Y1158" s="2">
        <f>SUMIFS('Growth rates'!D$4:D$999,'Growth rates'!$B$4:$B$999,Demands!$A1158,'Growth rates'!$C$4:$C$999,$W1158)</f>
        <v>1</v>
      </c>
      <c r="Z1158" s="2">
        <f>SUMIFS('Growth rates'!E$4:E$999,'Growth rates'!$B$4:$B$999,Demands!$A1158,'Growth rates'!$C$4:$C$999,$W1158)</f>
        <v>1.0143832264379362</v>
      </c>
      <c r="AA1158" s="2">
        <f>SUMIFS('Growth rates'!F$4:F$999,'Growth rates'!$B$4:$B$999,Demands!$A1158,'Growth rates'!$C$4:$C$999,$W1158)</f>
        <v>1.1568812301985936</v>
      </c>
      <c r="AB1158" s="2">
        <f>SUMIFS('Growth rates'!G$4:G$999,'Growth rates'!$B$4:$B$999,Demands!$A1158,'Growth rates'!$C$4:$C$999,$W1158)</f>
        <v>1.2690982149756587</v>
      </c>
      <c r="AC1158" s="2">
        <f>SUMIFS('Growth rates'!H$4:H$999,'Growth rates'!$B$4:$B$999,Demands!$A1158,'Growth rates'!$C$4:$C$999,$W1158)</f>
        <v>1.3700486824820339</v>
      </c>
      <c r="AD1158" s="2">
        <f>SUMIFS('Growth rates'!I$4:I$999,'Growth rates'!$B$4:$B$999,Demands!$A1158,'Growth rates'!$C$4:$C$999,$W1158)</f>
        <v>1.4648842181181259</v>
      </c>
      <c r="AE1158" s="2">
        <f>SUMIFS('Growth rates'!J$4:J$999,'Growth rates'!$B$4:$B$999,Demands!$A1158,'Growth rates'!$C$4:$C$999,$W1158)</f>
        <v>1.5571542642248153</v>
      </c>
      <c r="AF1158" s="2">
        <f>SUMIFS('Growth rates'!K$4:K$999,'Growth rates'!$B$4:$B$999,Demands!$A1158,'Growth rates'!$C$4:$C$999,$W1158)</f>
        <v>1.6485536923988358</v>
      </c>
      <c r="AG1158" s="2">
        <f>SUMIFS('Growth rates'!L$4:L$999,'Growth rates'!$B$4:$B$999,Demands!$A1158,'Growth rates'!$C$4:$C$999,$W1158)</f>
        <v>1.741544960461582</v>
      </c>
      <c r="AH1158" s="2">
        <f>SUMIFS('Growth rates'!M$4:M$999,'Growth rates'!$B$4:$B$999,Demands!$A1158,'Growth rates'!$C$4:$C$999,$W1158)</f>
        <v>1.8372562656157434</v>
      </c>
      <c r="AI1158" s="2">
        <f>SUMIFS('Growth rates'!N$4:N$999,'Growth rates'!$B$4:$B$999,Demands!$A1158,'Growth rates'!$C$4:$C$999,$W1158)</f>
        <v>1.9357082142029209</v>
      </c>
      <c r="AJ1158" s="2">
        <f>SUMIFS('Growth rates'!O$4:O$999,'Growth rates'!$B$4:$B$999,Demands!$A1158,'Growth rates'!$C$4:$C$999,$W1158)</f>
        <v>2.0331195425392163</v>
      </c>
      <c r="AK1158" s="2">
        <f>SUMIFS('Growth rates'!P$4:P$999,'Growth rates'!$B$4:$B$999,Demands!$A1158,'Growth rates'!$C$4:$C$999,$W1158)</f>
        <v>2.1287278159853695</v>
      </c>
      <c r="AL1158" s="2">
        <f>SUMIFS('Growth rates'!Q$4:Q$999,'Growth rates'!$B$4:$B$999,Demands!$A1158,'Growth rates'!$C$4:$C$999,$W1158)</f>
        <v>2.2220642402699431</v>
      </c>
      <c r="AM1158" s="2">
        <f>SUMIFS('Growth rates'!R$4:R$999,'Growth rates'!$B$4:$B$999,Demands!$A1158,'Growth rates'!$C$4:$C$999,$W1158)</f>
        <v>2.3133451819797544</v>
      </c>
      <c r="AN1158" s="2">
        <f>SUMIFS('Growth rates'!S$4:S$999,'Growth rates'!$B$4:$B$999,Demands!$A1158,'Growth rates'!$C$4:$C$999,$W1158)</f>
        <v>2.4029518584344332</v>
      </c>
      <c r="AO1158" s="2">
        <f>SUMIFS('Growth rates'!T$4:T$999,'Growth rates'!$B$4:$B$999,Demands!$A1158,'Growth rates'!$C$4:$C$999,$W1158)</f>
        <v>2.4910130592689903</v>
      </c>
      <c r="AP1158" s="2">
        <f>SUMIFS('Growth rates'!U$4:U$999,'Growth rates'!$B$4:$B$999,Demands!$A1158,'Growth rates'!$C$4:$C$999,$W1158)</f>
        <v>2.5764417999639386</v>
      </c>
      <c r="AR1158">
        <f>VLOOKUP(C1158&amp;A1158,Driver_elast!$A$2:$E$1161,5,FALSE)</f>
        <v>0.51719099999999996</v>
      </c>
      <c r="AS1158">
        <f t="shared" si="381"/>
        <v>0.51719099999999996</v>
      </c>
      <c r="AT1158">
        <f t="shared" si="382"/>
        <v>0.10343819999999999</v>
      </c>
      <c r="AV1158" s="2" cm="1">
        <f t="array" ref="AV1158">TREND($AR1158:$AS1158,$AR$3:$AS$3,AV$1)</f>
        <v>0.51719099999999996</v>
      </c>
      <c r="AW1158" s="2" cm="1">
        <f t="array" ref="AW1158">TREND($AR1158:$AS1158,$AR$3:$AS$3,AW$1)</f>
        <v>0.51719099999999996</v>
      </c>
      <c r="AX1158" s="2" cm="1">
        <f t="array" ref="AX1158">TREND($AR1158:$AS1158,$AR$3:$AS$3,AX$1)</f>
        <v>0.51719099999999996</v>
      </c>
      <c r="AY1158" s="2" cm="1">
        <f t="array" ref="AY1158">TREND($AR1158:$AS1158,$AR$3:$AS$3,AY$1)</f>
        <v>0.51719099999999996</v>
      </c>
      <c r="AZ1158" s="2" cm="1">
        <f t="array" ref="AZ1158">TREND($AR1158:$AS1158,$AR$3:$AS$3,AZ$1)</f>
        <v>0.51719099999999996</v>
      </c>
      <c r="BA1158" s="2" cm="1">
        <f t="array" ref="BA1158">TREND($AR1158:$AS1158,$AR$3:$AS$3,BA$1)</f>
        <v>0.51719099999999996</v>
      </c>
      <c r="BB1158" s="2" cm="1">
        <f t="array" ref="BB1158">TREND($AR1158:$AS1158,$AR$3:$AS$3,BB$1)</f>
        <v>0.51719099999999996</v>
      </c>
      <c r="BC1158" s="2" cm="1">
        <f t="array" ref="BC1158">TREND($AR1158:$AS1158,$AR$3:$AS$3,BC$1)</f>
        <v>0.51719099999999996</v>
      </c>
      <c r="BD1158" s="2" cm="1">
        <f t="array" ref="BD1158">TREND($AR1158:$AS1158,$AR$3:$AS$3,BD$1)</f>
        <v>0.51719099999999996</v>
      </c>
      <c r="BE1158" s="2" cm="1">
        <f t="array" ref="BE1158">TREND($AR1158:$AS1158,$AR$3:$AS$3,BE$1)</f>
        <v>0.51719099999999996</v>
      </c>
      <c r="BF1158" s="20" cm="1">
        <f t="array" ref="BF1158">TREND($AS1158:$AT1158,$AS$3:$AT$3,BF$1)</f>
        <v>0.46547190000000072</v>
      </c>
      <c r="BG1158" s="20" cm="1">
        <f t="array" ref="BG1158">TREND($AS1158:$AT1158,$AS$3:$AT$3,BG$1)</f>
        <v>0.41375280000000103</v>
      </c>
      <c r="BH1158" s="20" cm="1">
        <f t="array" ref="BH1158">TREND($AS1158:$AT1158,$AS$3:$AT$3,BH$1)</f>
        <v>0.36203370000000135</v>
      </c>
      <c r="BI1158" s="20" cm="1">
        <f t="array" ref="BI1158">TREND($AS1158:$AT1158,$AS$3:$AT$3,BI$1)</f>
        <v>0.31031460000000166</v>
      </c>
      <c r="BJ1158" s="20" cm="1">
        <f t="array" ref="BJ1158">TREND($AS1158:$AT1158,$AS$3:$AT$3,BJ$1)</f>
        <v>0.25859550000000198</v>
      </c>
      <c r="BK1158" s="20" cm="1">
        <f t="array" ref="BK1158">TREND($AS1158:$AT1158,$AS$3:$AT$3,BK$1)</f>
        <v>0.20687640000000229</v>
      </c>
      <c r="BL1158" s="20" cm="1">
        <f t="array" ref="BL1158">TREND($AS1158:$AT1158,$AS$3:$AT$3,BL$1)</f>
        <v>0.15515730000000261</v>
      </c>
      <c r="BM1158" s="20" cm="1">
        <f t="array" ref="BM1158">TREND($AS1158:$AT1158,$AS$3:$AT$3,BM$1)</f>
        <v>0.10343820000000292</v>
      </c>
    </row>
    <row r="1159" spans="1:65" x14ac:dyDescent="0.35">
      <c r="A1159" t="str">
        <f>IF(BYDem!B1157="","\I:",BYDem!B1157)</f>
        <v>USA</v>
      </c>
      <c r="B1159" t="str">
        <f>BYDem!E1157</f>
        <v>Trd_3w</v>
      </c>
      <c r="C1159" t="str">
        <f t="shared" si="363"/>
        <v>Trd_3w</v>
      </c>
      <c r="D1159" s="4">
        <f>SUMIFS(BYDem!$M$2:$M$2000,BYDem!$B$2:$B$2000,Demands!$A1159,BYDem!$E$2:$E$2000,Demands!$B1159)</f>
        <v>7.8</v>
      </c>
      <c r="E1159" s="4">
        <f t="shared" si="364"/>
        <v>7.8580232270643675</v>
      </c>
      <c r="F1159" s="4">
        <f t="shared" si="365"/>
        <v>8.4289376151725168</v>
      </c>
      <c r="G1159" s="4">
        <f t="shared" si="366"/>
        <v>8.8517947069867784</v>
      </c>
      <c r="H1159" s="4">
        <f t="shared" si="367"/>
        <v>9.215957350650811</v>
      </c>
      <c r="I1159" s="4">
        <f t="shared" si="368"/>
        <v>9.5458909289110174</v>
      </c>
      <c r="J1159" s="4">
        <f t="shared" si="369"/>
        <v>9.8568654904027664</v>
      </c>
      <c r="K1159" s="4">
        <f t="shared" si="370"/>
        <v>10.156093075849817</v>
      </c>
      <c r="L1159" s="4">
        <f t="shared" si="371"/>
        <v>10.452382878475641</v>
      </c>
      <c r="M1159" s="4">
        <f t="shared" si="372"/>
        <v>10.749477518261456</v>
      </c>
      <c r="N1159" s="4">
        <f t="shared" si="373"/>
        <v>11.017601341269115</v>
      </c>
      <c r="O1159" s="4">
        <f t="shared" si="374"/>
        <v>11.2470035379708</v>
      </c>
      <c r="P1159" s="4">
        <f t="shared" si="375"/>
        <v>11.4384813213284</v>
      </c>
      <c r="Q1159" s="4">
        <f t="shared" si="376"/>
        <v>11.594114289592675</v>
      </c>
      <c r="R1159" s="4">
        <f t="shared" si="377"/>
        <v>11.717277795229256</v>
      </c>
      <c r="S1159" s="4">
        <f t="shared" si="378"/>
        <v>11.811171744404861</v>
      </c>
      <c r="T1159" s="4">
        <f t="shared" si="379"/>
        <v>11.878330823351398</v>
      </c>
      <c r="U1159" s="4">
        <f t="shared" si="380"/>
        <v>11.920467896997105</v>
      </c>
      <c r="W1159" s="5" t="str">
        <f>VLOOKUP(C1159&amp;A1159,Driver_elast!$A$2:$D$1161,4,FALSE)</f>
        <v>GDP</v>
      </c>
      <c r="X1159" s="5">
        <v>1</v>
      </c>
      <c r="Y1159" s="2">
        <f>SUMIFS('Growth rates'!D$4:D$999,'Growth rates'!$B$4:$B$999,Demands!$A1159,'Growth rates'!$C$4:$C$999,$W1159)</f>
        <v>1</v>
      </c>
      <c r="Z1159" s="2">
        <f>SUMIFS('Growth rates'!E$4:E$999,'Growth rates'!$B$4:$B$999,Demands!$A1159,'Growth rates'!$C$4:$C$999,$W1159)</f>
        <v>1.0143832264379362</v>
      </c>
      <c r="AA1159" s="2">
        <f>SUMIFS('Growth rates'!F$4:F$999,'Growth rates'!$B$4:$B$999,Demands!$A1159,'Growth rates'!$C$4:$C$999,$W1159)</f>
        <v>1.1568812301985936</v>
      </c>
      <c r="AB1159" s="2">
        <f>SUMIFS('Growth rates'!G$4:G$999,'Growth rates'!$B$4:$B$999,Demands!$A1159,'Growth rates'!$C$4:$C$999,$W1159)</f>
        <v>1.2690982149756587</v>
      </c>
      <c r="AC1159" s="2">
        <f>SUMIFS('Growth rates'!H$4:H$999,'Growth rates'!$B$4:$B$999,Demands!$A1159,'Growth rates'!$C$4:$C$999,$W1159)</f>
        <v>1.3700486824820339</v>
      </c>
      <c r="AD1159" s="2">
        <f>SUMIFS('Growth rates'!I$4:I$999,'Growth rates'!$B$4:$B$999,Demands!$A1159,'Growth rates'!$C$4:$C$999,$W1159)</f>
        <v>1.4648842181181259</v>
      </c>
      <c r="AE1159" s="2">
        <f>SUMIFS('Growth rates'!J$4:J$999,'Growth rates'!$B$4:$B$999,Demands!$A1159,'Growth rates'!$C$4:$C$999,$W1159)</f>
        <v>1.5571542642248153</v>
      </c>
      <c r="AF1159" s="2">
        <f>SUMIFS('Growth rates'!K$4:K$999,'Growth rates'!$B$4:$B$999,Demands!$A1159,'Growth rates'!$C$4:$C$999,$W1159)</f>
        <v>1.6485536923988358</v>
      </c>
      <c r="AG1159" s="2">
        <f>SUMIFS('Growth rates'!L$4:L$999,'Growth rates'!$B$4:$B$999,Demands!$A1159,'Growth rates'!$C$4:$C$999,$W1159)</f>
        <v>1.741544960461582</v>
      </c>
      <c r="AH1159" s="2">
        <f>SUMIFS('Growth rates'!M$4:M$999,'Growth rates'!$B$4:$B$999,Demands!$A1159,'Growth rates'!$C$4:$C$999,$W1159)</f>
        <v>1.8372562656157434</v>
      </c>
      <c r="AI1159" s="2">
        <f>SUMIFS('Growth rates'!N$4:N$999,'Growth rates'!$B$4:$B$999,Demands!$A1159,'Growth rates'!$C$4:$C$999,$W1159)</f>
        <v>1.9357082142029209</v>
      </c>
      <c r="AJ1159" s="2">
        <f>SUMIFS('Growth rates'!O$4:O$999,'Growth rates'!$B$4:$B$999,Demands!$A1159,'Growth rates'!$C$4:$C$999,$W1159)</f>
        <v>2.0331195425392163</v>
      </c>
      <c r="AK1159" s="2">
        <f>SUMIFS('Growth rates'!P$4:P$999,'Growth rates'!$B$4:$B$999,Demands!$A1159,'Growth rates'!$C$4:$C$999,$W1159)</f>
        <v>2.1287278159853695</v>
      </c>
      <c r="AL1159" s="2">
        <f>SUMIFS('Growth rates'!Q$4:Q$999,'Growth rates'!$B$4:$B$999,Demands!$A1159,'Growth rates'!$C$4:$C$999,$W1159)</f>
        <v>2.2220642402699431</v>
      </c>
      <c r="AM1159" s="2">
        <f>SUMIFS('Growth rates'!R$4:R$999,'Growth rates'!$B$4:$B$999,Demands!$A1159,'Growth rates'!$C$4:$C$999,$W1159)</f>
        <v>2.3133451819797544</v>
      </c>
      <c r="AN1159" s="2">
        <f>SUMIFS('Growth rates'!S$4:S$999,'Growth rates'!$B$4:$B$999,Demands!$A1159,'Growth rates'!$C$4:$C$999,$W1159)</f>
        <v>2.4029518584344332</v>
      </c>
      <c r="AO1159" s="2">
        <f>SUMIFS('Growth rates'!T$4:T$999,'Growth rates'!$B$4:$B$999,Demands!$A1159,'Growth rates'!$C$4:$C$999,$W1159)</f>
        <v>2.4910130592689903</v>
      </c>
      <c r="AP1159" s="2">
        <f>SUMIFS('Growth rates'!U$4:U$999,'Growth rates'!$B$4:$B$999,Demands!$A1159,'Growth rates'!$C$4:$C$999,$W1159)</f>
        <v>2.5764417999639386</v>
      </c>
      <c r="AR1159">
        <f>VLOOKUP(C1159&amp;A1159,Driver_elast!$A$2:$E$1161,5,FALSE)</f>
        <v>0.51719099999999996</v>
      </c>
      <c r="AS1159">
        <f t="shared" si="381"/>
        <v>0.51719099999999996</v>
      </c>
      <c r="AT1159">
        <f t="shared" si="382"/>
        <v>0.10343819999999999</v>
      </c>
      <c r="AV1159" s="2" cm="1">
        <f t="array" ref="AV1159">TREND($AR1159:$AS1159,$AR$3:$AS$3,AV$1)</f>
        <v>0.51719099999999996</v>
      </c>
      <c r="AW1159" s="2" cm="1">
        <f t="array" ref="AW1159">TREND($AR1159:$AS1159,$AR$3:$AS$3,AW$1)</f>
        <v>0.51719099999999996</v>
      </c>
      <c r="AX1159" s="2" cm="1">
        <f t="array" ref="AX1159">TREND($AR1159:$AS1159,$AR$3:$AS$3,AX$1)</f>
        <v>0.51719099999999996</v>
      </c>
      <c r="AY1159" s="2" cm="1">
        <f t="array" ref="AY1159">TREND($AR1159:$AS1159,$AR$3:$AS$3,AY$1)</f>
        <v>0.51719099999999996</v>
      </c>
      <c r="AZ1159" s="2" cm="1">
        <f t="array" ref="AZ1159">TREND($AR1159:$AS1159,$AR$3:$AS$3,AZ$1)</f>
        <v>0.51719099999999996</v>
      </c>
      <c r="BA1159" s="2" cm="1">
        <f t="array" ref="BA1159">TREND($AR1159:$AS1159,$AR$3:$AS$3,BA$1)</f>
        <v>0.51719099999999996</v>
      </c>
      <c r="BB1159" s="2" cm="1">
        <f t="array" ref="BB1159">TREND($AR1159:$AS1159,$AR$3:$AS$3,BB$1)</f>
        <v>0.51719099999999996</v>
      </c>
      <c r="BC1159" s="2" cm="1">
        <f t="array" ref="BC1159">TREND($AR1159:$AS1159,$AR$3:$AS$3,BC$1)</f>
        <v>0.51719099999999996</v>
      </c>
      <c r="BD1159" s="2" cm="1">
        <f t="array" ref="BD1159">TREND($AR1159:$AS1159,$AR$3:$AS$3,BD$1)</f>
        <v>0.51719099999999996</v>
      </c>
      <c r="BE1159" s="2" cm="1">
        <f t="array" ref="BE1159">TREND($AR1159:$AS1159,$AR$3:$AS$3,BE$1)</f>
        <v>0.51719099999999996</v>
      </c>
      <c r="BF1159" s="20" cm="1">
        <f t="array" ref="BF1159">TREND($AS1159:$AT1159,$AS$3:$AT$3,BF$1)</f>
        <v>0.46547190000000072</v>
      </c>
      <c r="BG1159" s="20" cm="1">
        <f t="array" ref="BG1159">TREND($AS1159:$AT1159,$AS$3:$AT$3,BG$1)</f>
        <v>0.41375280000000103</v>
      </c>
      <c r="BH1159" s="20" cm="1">
        <f t="array" ref="BH1159">TREND($AS1159:$AT1159,$AS$3:$AT$3,BH$1)</f>
        <v>0.36203370000000135</v>
      </c>
      <c r="BI1159" s="20" cm="1">
        <f t="array" ref="BI1159">TREND($AS1159:$AT1159,$AS$3:$AT$3,BI$1)</f>
        <v>0.31031460000000166</v>
      </c>
      <c r="BJ1159" s="20" cm="1">
        <f t="array" ref="BJ1159">TREND($AS1159:$AT1159,$AS$3:$AT$3,BJ$1)</f>
        <v>0.25859550000000198</v>
      </c>
      <c r="BK1159" s="20" cm="1">
        <f t="array" ref="BK1159">TREND($AS1159:$AT1159,$AS$3:$AT$3,BK$1)</f>
        <v>0.20687640000000229</v>
      </c>
      <c r="BL1159" s="20" cm="1">
        <f t="array" ref="BL1159">TREND($AS1159:$AT1159,$AS$3:$AT$3,BL$1)</f>
        <v>0.15515730000000261</v>
      </c>
      <c r="BM1159" s="20" cm="1">
        <f t="array" ref="BM1159">TREND($AS1159:$AT1159,$AS$3:$AT$3,BM$1)</f>
        <v>0.10343820000000292</v>
      </c>
    </row>
    <row r="1160" spans="1:65" x14ac:dyDescent="0.35">
      <c r="A1160" t="str">
        <f>IF(BYDem!B1158="","\I:",BYDem!B1158)</f>
        <v>USA</v>
      </c>
      <c r="B1160" t="str">
        <f>BYDem!E1158</f>
        <v>Trd_Bus</v>
      </c>
      <c r="C1160" t="str">
        <f t="shared" si="363"/>
        <v>Trd_Bus</v>
      </c>
      <c r="D1160" s="4">
        <f>SUMIFS(BYDem!$M$2:$M$2000,BYDem!$B$2:$B$2000,Demands!$A1160,BYDem!$E$2:$E$2000,Demands!$B1160)</f>
        <v>16.100000000000001</v>
      </c>
      <c r="E1160" s="4">
        <f t="shared" si="364"/>
        <v>16.219765891761067</v>
      </c>
      <c r="F1160" s="4">
        <f t="shared" si="365"/>
        <v>17.398191744138146</v>
      </c>
      <c r="G1160" s="4">
        <f t="shared" si="366"/>
        <v>18.271012151600914</v>
      </c>
      <c r="H1160" s="4">
        <f t="shared" si="367"/>
        <v>19.022681198138212</v>
      </c>
      <c r="I1160" s="4">
        <f t="shared" si="368"/>
        <v>19.703697943008638</v>
      </c>
      <c r="J1160" s="4">
        <f t="shared" si="369"/>
        <v>20.345581332754428</v>
      </c>
      <c r="K1160" s="4">
        <f t="shared" si="370"/>
        <v>20.963217759125904</v>
      </c>
      <c r="L1160" s="4">
        <f t="shared" si="371"/>
        <v>21.574790300443308</v>
      </c>
      <c r="M1160" s="4">
        <f t="shared" si="372"/>
        <v>22.188024108206335</v>
      </c>
      <c r="N1160" s="4">
        <f t="shared" si="373"/>
        <v>22.741459178773429</v>
      </c>
      <c r="O1160" s="4">
        <f t="shared" si="374"/>
        <v>23.214968841196139</v>
      </c>
      <c r="P1160" s="4">
        <f t="shared" si="375"/>
        <v>23.610198624793238</v>
      </c>
      <c r="Q1160" s="4">
        <f t="shared" si="376"/>
        <v>23.931441033646422</v>
      </c>
      <c r="R1160" s="4">
        <f t="shared" si="377"/>
        <v>24.185663141434752</v>
      </c>
      <c r="S1160" s="4">
        <f t="shared" si="378"/>
        <v>24.379469882681835</v>
      </c>
      <c r="T1160" s="4">
        <f t="shared" si="379"/>
        <v>24.51809310973815</v>
      </c>
      <c r="U1160" s="4">
        <f t="shared" si="380"/>
        <v>24.605068351494033</v>
      </c>
      <c r="W1160" s="5" t="str">
        <f>VLOOKUP(C1160&amp;A1160,Driver_elast!$A$2:$D$1161,4,FALSE)</f>
        <v>GDP</v>
      </c>
      <c r="X1160" s="5">
        <v>1</v>
      </c>
      <c r="Y1160" s="2">
        <f>SUMIFS('Growth rates'!D$4:D$999,'Growth rates'!$B$4:$B$999,Demands!$A1160,'Growth rates'!$C$4:$C$999,$W1160)</f>
        <v>1</v>
      </c>
      <c r="Z1160" s="2">
        <f>SUMIFS('Growth rates'!E$4:E$999,'Growth rates'!$B$4:$B$999,Demands!$A1160,'Growth rates'!$C$4:$C$999,$W1160)</f>
        <v>1.0143832264379362</v>
      </c>
      <c r="AA1160" s="2">
        <f>SUMIFS('Growth rates'!F$4:F$999,'Growth rates'!$B$4:$B$999,Demands!$A1160,'Growth rates'!$C$4:$C$999,$W1160)</f>
        <v>1.1568812301985936</v>
      </c>
      <c r="AB1160" s="2">
        <f>SUMIFS('Growth rates'!G$4:G$999,'Growth rates'!$B$4:$B$999,Demands!$A1160,'Growth rates'!$C$4:$C$999,$W1160)</f>
        <v>1.2690982149756587</v>
      </c>
      <c r="AC1160" s="2">
        <f>SUMIFS('Growth rates'!H$4:H$999,'Growth rates'!$B$4:$B$999,Demands!$A1160,'Growth rates'!$C$4:$C$999,$W1160)</f>
        <v>1.3700486824820339</v>
      </c>
      <c r="AD1160" s="2">
        <f>SUMIFS('Growth rates'!I$4:I$999,'Growth rates'!$B$4:$B$999,Demands!$A1160,'Growth rates'!$C$4:$C$999,$W1160)</f>
        <v>1.4648842181181259</v>
      </c>
      <c r="AE1160" s="2">
        <f>SUMIFS('Growth rates'!J$4:J$999,'Growth rates'!$B$4:$B$999,Demands!$A1160,'Growth rates'!$C$4:$C$999,$W1160)</f>
        <v>1.5571542642248153</v>
      </c>
      <c r="AF1160" s="2">
        <f>SUMIFS('Growth rates'!K$4:K$999,'Growth rates'!$B$4:$B$999,Demands!$A1160,'Growth rates'!$C$4:$C$999,$W1160)</f>
        <v>1.6485536923988358</v>
      </c>
      <c r="AG1160" s="2">
        <f>SUMIFS('Growth rates'!L$4:L$999,'Growth rates'!$B$4:$B$999,Demands!$A1160,'Growth rates'!$C$4:$C$999,$W1160)</f>
        <v>1.741544960461582</v>
      </c>
      <c r="AH1160" s="2">
        <f>SUMIFS('Growth rates'!M$4:M$999,'Growth rates'!$B$4:$B$999,Demands!$A1160,'Growth rates'!$C$4:$C$999,$W1160)</f>
        <v>1.8372562656157434</v>
      </c>
      <c r="AI1160" s="2">
        <f>SUMIFS('Growth rates'!N$4:N$999,'Growth rates'!$B$4:$B$999,Demands!$A1160,'Growth rates'!$C$4:$C$999,$W1160)</f>
        <v>1.9357082142029209</v>
      </c>
      <c r="AJ1160" s="2">
        <f>SUMIFS('Growth rates'!O$4:O$999,'Growth rates'!$B$4:$B$999,Demands!$A1160,'Growth rates'!$C$4:$C$999,$W1160)</f>
        <v>2.0331195425392163</v>
      </c>
      <c r="AK1160" s="2">
        <f>SUMIFS('Growth rates'!P$4:P$999,'Growth rates'!$B$4:$B$999,Demands!$A1160,'Growth rates'!$C$4:$C$999,$W1160)</f>
        <v>2.1287278159853695</v>
      </c>
      <c r="AL1160" s="2">
        <f>SUMIFS('Growth rates'!Q$4:Q$999,'Growth rates'!$B$4:$B$999,Demands!$A1160,'Growth rates'!$C$4:$C$999,$W1160)</f>
        <v>2.2220642402699431</v>
      </c>
      <c r="AM1160" s="2">
        <f>SUMIFS('Growth rates'!R$4:R$999,'Growth rates'!$B$4:$B$999,Demands!$A1160,'Growth rates'!$C$4:$C$999,$W1160)</f>
        <v>2.3133451819797544</v>
      </c>
      <c r="AN1160" s="2">
        <f>SUMIFS('Growth rates'!S$4:S$999,'Growth rates'!$B$4:$B$999,Demands!$A1160,'Growth rates'!$C$4:$C$999,$W1160)</f>
        <v>2.4029518584344332</v>
      </c>
      <c r="AO1160" s="2">
        <f>SUMIFS('Growth rates'!T$4:T$999,'Growth rates'!$B$4:$B$999,Demands!$A1160,'Growth rates'!$C$4:$C$999,$W1160)</f>
        <v>2.4910130592689903</v>
      </c>
      <c r="AP1160" s="2">
        <f>SUMIFS('Growth rates'!U$4:U$999,'Growth rates'!$B$4:$B$999,Demands!$A1160,'Growth rates'!$C$4:$C$999,$W1160)</f>
        <v>2.5764417999639386</v>
      </c>
      <c r="AR1160">
        <f>VLOOKUP(C1160&amp;A1160,Driver_elast!$A$2:$E$1161,5,FALSE)</f>
        <v>0.51719099999999996</v>
      </c>
      <c r="AS1160">
        <f t="shared" si="381"/>
        <v>0.51719099999999996</v>
      </c>
      <c r="AT1160">
        <f t="shared" si="382"/>
        <v>0.10343819999999999</v>
      </c>
      <c r="AV1160" s="2" cm="1">
        <f t="array" ref="AV1160">TREND($AR1160:$AS1160,$AR$3:$AS$3,AV$1)</f>
        <v>0.51719099999999996</v>
      </c>
      <c r="AW1160" s="2" cm="1">
        <f t="array" ref="AW1160">TREND($AR1160:$AS1160,$AR$3:$AS$3,AW$1)</f>
        <v>0.51719099999999996</v>
      </c>
      <c r="AX1160" s="2" cm="1">
        <f t="array" ref="AX1160">TREND($AR1160:$AS1160,$AR$3:$AS$3,AX$1)</f>
        <v>0.51719099999999996</v>
      </c>
      <c r="AY1160" s="2" cm="1">
        <f t="array" ref="AY1160">TREND($AR1160:$AS1160,$AR$3:$AS$3,AY$1)</f>
        <v>0.51719099999999996</v>
      </c>
      <c r="AZ1160" s="2" cm="1">
        <f t="array" ref="AZ1160">TREND($AR1160:$AS1160,$AR$3:$AS$3,AZ$1)</f>
        <v>0.51719099999999996</v>
      </c>
      <c r="BA1160" s="2" cm="1">
        <f t="array" ref="BA1160">TREND($AR1160:$AS1160,$AR$3:$AS$3,BA$1)</f>
        <v>0.51719099999999996</v>
      </c>
      <c r="BB1160" s="2" cm="1">
        <f t="array" ref="BB1160">TREND($AR1160:$AS1160,$AR$3:$AS$3,BB$1)</f>
        <v>0.51719099999999996</v>
      </c>
      <c r="BC1160" s="2" cm="1">
        <f t="array" ref="BC1160">TREND($AR1160:$AS1160,$AR$3:$AS$3,BC$1)</f>
        <v>0.51719099999999996</v>
      </c>
      <c r="BD1160" s="2" cm="1">
        <f t="array" ref="BD1160">TREND($AR1160:$AS1160,$AR$3:$AS$3,BD$1)</f>
        <v>0.51719099999999996</v>
      </c>
      <c r="BE1160" s="2" cm="1">
        <f t="array" ref="BE1160">TREND($AR1160:$AS1160,$AR$3:$AS$3,BE$1)</f>
        <v>0.51719099999999996</v>
      </c>
      <c r="BF1160" s="20" cm="1">
        <f t="array" ref="BF1160">TREND($AS1160:$AT1160,$AS$3:$AT$3,BF$1)</f>
        <v>0.46547190000000072</v>
      </c>
      <c r="BG1160" s="20" cm="1">
        <f t="array" ref="BG1160">TREND($AS1160:$AT1160,$AS$3:$AT$3,BG$1)</f>
        <v>0.41375280000000103</v>
      </c>
      <c r="BH1160" s="20" cm="1">
        <f t="array" ref="BH1160">TREND($AS1160:$AT1160,$AS$3:$AT$3,BH$1)</f>
        <v>0.36203370000000135</v>
      </c>
      <c r="BI1160" s="20" cm="1">
        <f t="array" ref="BI1160">TREND($AS1160:$AT1160,$AS$3:$AT$3,BI$1)</f>
        <v>0.31031460000000166</v>
      </c>
      <c r="BJ1160" s="20" cm="1">
        <f t="array" ref="BJ1160">TREND($AS1160:$AT1160,$AS$3:$AT$3,BJ$1)</f>
        <v>0.25859550000000198</v>
      </c>
      <c r="BK1160" s="20" cm="1">
        <f t="array" ref="BK1160">TREND($AS1160:$AT1160,$AS$3:$AT$3,BK$1)</f>
        <v>0.20687640000000229</v>
      </c>
      <c r="BL1160" s="20" cm="1">
        <f t="array" ref="BL1160">TREND($AS1160:$AT1160,$AS$3:$AT$3,BL$1)</f>
        <v>0.15515730000000261</v>
      </c>
      <c r="BM1160" s="20" cm="1">
        <f t="array" ref="BM1160">TREND($AS1160:$AT1160,$AS$3:$AT$3,BM$1)</f>
        <v>0.10343820000000292</v>
      </c>
    </row>
    <row r="1161" spans="1:65" x14ac:dyDescent="0.35">
      <c r="A1161" t="str">
        <f>IF(BYDem!B1159="","\I:",BYDem!B1159)</f>
        <v>USA</v>
      </c>
      <c r="B1161" t="str">
        <f>BYDem!E1159</f>
        <v>Trd_Car</v>
      </c>
      <c r="C1161" t="str">
        <f t="shared" si="363"/>
        <v>Trd_Car</v>
      </c>
      <c r="D1161" s="4">
        <f>SUMIFS(BYDem!$M$2:$M$2000,BYDem!$B$2:$B$2000,Demands!$A1161,BYDem!$E$2:$E$2000,Demands!$B1161)</f>
        <v>5112.8999999999996</v>
      </c>
      <c r="E1161" s="4">
        <f t="shared" si="364"/>
        <v>5150.934225340693</v>
      </c>
      <c r="F1161" s="4">
        <f t="shared" si="365"/>
        <v>5525.1686067455848</v>
      </c>
      <c r="G1161" s="4">
        <f t="shared" si="366"/>
        <v>5802.3514304298333</v>
      </c>
      <c r="H1161" s="4">
        <f t="shared" si="367"/>
        <v>6041.0600433516074</v>
      </c>
      <c r="I1161" s="4">
        <f t="shared" si="368"/>
        <v>6257.3315039011732</v>
      </c>
      <c r="J1161" s="4">
        <f t="shared" si="369"/>
        <v>6461.1753289590142</v>
      </c>
      <c r="K1161" s="4">
        <f t="shared" si="370"/>
        <v>6657.3190112195562</v>
      </c>
      <c r="L1161" s="4">
        <f t="shared" si="371"/>
        <v>6851.5369768407827</v>
      </c>
      <c r="M1161" s="4">
        <f t="shared" si="372"/>
        <v>7046.2825132203843</v>
      </c>
      <c r="N1161" s="4">
        <f t="shared" si="373"/>
        <v>7222.0376792019051</v>
      </c>
      <c r="O1161" s="4">
        <f t="shared" si="374"/>
        <v>7372.41081913986</v>
      </c>
      <c r="P1161" s="4">
        <f t="shared" si="375"/>
        <v>7497.9245061307674</v>
      </c>
      <c r="Q1161" s="4">
        <f t="shared" si="376"/>
        <v>7599.9419168280001</v>
      </c>
      <c r="R1161" s="4">
        <f t="shared" si="377"/>
        <v>7680.6755947727797</v>
      </c>
      <c r="S1161" s="4">
        <f t="shared" si="378"/>
        <v>7742.2230784573894</v>
      </c>
      <c r="T1161" s="4">
        <f t="shared" si="379"/>
        <v>7786.2458547068445</v>
      </c>
      <c r="U1161" s="4">
        <f t="shared" si="380"/>
        <v>7813.8667064816054</v>
      </c>
      <c r="W1161" s="5" t="str">
        <f>VLOOKUP(C1161&amp;A1161,Driver_elast!$A$2:$D$1161,4,FALSE)</f>
        <v>GDP</v>
      </c>
      <c r="X1161" s="5">
        <v>1</v>
      </c>
      <c r="Y1161" s="2">
        <f>SUMIFS('Growth rates'!D$4:D$999,'Growth rates'!$B$4:$B$999,Demands!$A1161,'Growth rates'!$C$4:$C$999,$W1161)</f>
        <v>1</v>
      </c>
      <c r="Z1161" s="2">
        <f>SUMIFS('Growth rates'!E$4:E$999,'Growth rates'!$B$4:$B$999,Demands!$A1161,'Growth rates'!$C$4:$C$999,$W1161)</f>
        <v>1.0143832264379362</v>
      </c>
      <c r="AA1161" s="2">
        <f>SUMIFS('Growth rates'!F$4:F$999,'Growth rates'!$B$4:$B$999,Demands!$A1161,'Growth rates'!$C$4:$C$999,$W1161)</f>
        <v>1.1568812301985936</v>
      </c>
      <c r="AB1161" s="2">
        <f>SUMIFS('Growth rates'!G$4:G$999,'Growth rates'!$B$4:$B$999,Demands!$A1161,'Growth rates'!$C$4:$C$999,$W1161)</f>
        <v>1.2690982149756587</v>
      </c>
      <c r="AC1161" s="2">
        <f>SUMIFS('Growth rates'!H$4:H$999,'Growth rates'!$B$4:$B$999,Demands!$A1161,'Growth rates'!$C$4:$C$999,$W1161)</f>
        <v>1.3700486824820339</v>
      </c>
      <c r="AD1161" s="2">
        <f>SUMIFS('Growth rates'!I$4:I$999,'Growth rates'!$B$4:$B$999,Demands!$A1161,'Growth rates'!$C$4:$C$999,$W1161)</f>
        <v>1.4648842181181259</v>
      </c>
      <c r="AE1161" s="2">
        <f>SUMIFS('Growth rates'!J$4:J$999,'Growth rates'!$B$4:$B$999,Demands!$A1161,'Growth rates'!$C$4:$C$999,$W1161)</f>
        <v>1.5571542642248153</v>
      </c>
      <c r="AF1161" s="2">
        <f>SUMIFS('Growth rates'!K$4:K$999,'Growth rates'!$B$4:$B$999,Demands!$A1161,'Growth rates'!$C$4:$C$999,$W1161)</f>
        <v>1.6485536923988358</v>
      </c>
      <c r="AG1161" s="2">
        <f>SUMIFS('Growth rates'!L$4:L$999,'Growth rates'!$B$4:$B$999,Demands!$A1161,'Growth rates'!$C$4:$C$999,$W1161)</f>
        <v>1.741544960461582</v>
      </c>
      <c r="AH1161" s="2">
        <f>SUMIFS('Growth rates'!M$4:M$999,'Growth rates'!$B$4:$B$999,Demands!$A1161,'Growth rates'!$C$4:$C$999,$W1161)</f>
        <v>1.8372562656157434</v>
      </c>
      <c r="AI1161" s="2">
        <f>SUMIFS('Growth rates'!N$4:N$999,'Growth rates'!$B$4:$B$999,Demands!$A1161,'Growth rates'!$C$4:$C$999,$W1161)</f>
        <v>1.9357082142029209</v>
      </c>
      <c r="AJ1161" s="2">
        <f>SUMIFS('Growth rates'!O$4:O$999,'Growth rates'!$B$4:$B$999,Demands!$A1161,'Growth rates'!$C$4:$C$999,$W1161)</f>
        <v>2.0331195425392163</v>
      </c>
      <c r="AK1161" s="2">
        <f>SUMIFS('Growth rates'!P$4:P$999,'Growth rates'!$B$4:$B$999,Demands!$A1161,'Growth rates'!$C$4:$C$999,$W1161)</f>
        <v>2.1287278159853695</v>
      </c>
      <c r="AL1161" s="2">
        <f>SUMIFS('Growth rates'!Q$4:Q$999,'Growth rates'!$B$4:$B$999,Demands!$A1161,'Growth rates'!$C$4:$C$999,$W1161)</f>
        <v>2.2220642402699431</v>
      </c>
      <c r="AM1161" s="2">
        <f>SUMIFS('Growth rates'!R$4:R$999,'Growth rates'!$B$4:$B$999,Demands!$A1161,'Growth rates'!$C$4:$C$999,$W1161)</f>
        <v>2.3133451819797544</v>
      </c>
      <c r="AN1161" s="2">
        <f>SUMIFS('Growth rates'!S$4:S$999,'Growth rates'!$B$4:$B$999,Demands!$A1161,'Growth rates'!$C$4:$C$999,$W1161)</f>
        <v>2.4029518584344332</v>
      </c>
      <c r="AO1161" s="2">
        <f>SUMIFS('Growth rates'!T$4:T$999,'Growth rates'!$B$4:$B$999,Demands!$A1161,'Growth rates'!$C$4:$C$999,$W1161)</f>
        <v>2.4910130592689903</v>
      </c>
      <c r="AP1161" s="2">
        <f>SUMIFS('Growth rates'!U$4:U$999,'Growth rates'!$B$4:$B$999,Demands!$A1161,'Growth rates'!$C$4:$C$999,$W1161)</f>
        <v>2.5764417999639386</v>
      </c>
      <c r="AR1161">
        <f>VLOOKUP(C1161&amp;A1161,Driver_elast!$A$2:$E$1161,5,FALSE)</f>
        <v>0.51719099999999996</v>
      </c>
      <c r="AS1161">
        <f t="shared" si="381"/>
        <v>0.51719099999999996</v>
      </c>
      <c r="AT1161">
        <f t="shared" si="382"/>
        <v>0.10343819999999999</v>
      </c>
      <c r="AV1161" s="2" cm="1">
        <f t="array" ref="AV1161">TREND($AR1161:$AS1161,$AR$3:$AS$3,AV$1)</f>
        <v>0.51719099999999996</v>
      </c>
      <c r="AW1161" s="2" cm="1">
        <f t="array" ref="AW1161">TREND($AR1161:$AS1161,$AR$3:$AS$3,AW$1)</f>
        <v>0.51719099999999996</v>
      </c>
      <c r="AX1161" s="2" cm="1">
        <f t="array" ref="AX1161">TREND($AR1161:$AS1161,$AR$3:$AS$3,AX$1)</f>
        <v>0.51719099999999996</v>
      </c>
      <c r="AY1161" s="2" cm="1">
        <f t="array" ref="AY1161">TREND($AR1161:$AS1161,$AR$3:$AS$3,AY$1)</f>
        <v>0.51719099999999996</v>
      </c>
      <c r="AZ1161" s="2" cm="1">
        <f t="array" ref="AZ1161">TREND($AR1161:$AS1161,$AR$3:$AS$3,AZ$1)</f>
        <v>0.51719099999999996</v>
      </c>
      <c r="BA1161" s="2" cm="1">
        <f t="array" ref="BA1161">TREND($AR1161:$AS1161,$AR$3:$AS$3,BA$1)</f>
        <v>0.51719099999999996</v>
      </c>
      <c r="BB1161" s="2" cm="1">
        <f t="array" ref="BB1161">TREND($AR1161:$AS1161,$AR$3:$AS$3,BB$1)</f>
        <v>0.51719099999999996</v>
      </c>
      <c r="BC1161" s="2" cm="1">
        <f t="array" ref="BC1161">TREND($AR1161:$AS1161,$AR$3:$AS$3,BC$1)</f>
        <v>0.51719099999999996</v>
      </c>
      <c r="BD1161" s="2" cm="1">
        <f t="array" ref="BD1161">TREND($AR1161:$AS1161,$AR$3:$AS$3,BD$1)</f>
        <v>0.51719099999999996</v>
      </c>
      <c r="BE1161" s="2" cm="1">
        <f t="array" ref="BE1161">TREND($AR1161:$AS1161,$AR$3:$AS$3,BE$1)</f>
        <v>0.51719099999999996</v>
      </c>
      <c r="BF1161" s="20" cm="1">
        <f t="array" ref="BF1161">TREND($AS1161:$AT1161,$AS$3:$AT$3,BF$1)</f>
        <v>0.46547190000000072</v>
      </c>
      <c r="BG1161" s="20" cm="1">
        <f t="array" ref="BG1161">TREND($AS1161:$AT1161,$AS$3:$AT$3,BG$1)</f>
        <v>0.41375280000000103</v>
      </c>
      <c r="BH1161" s="20" cm="1">
        <f t="array" ref="BH1161">TREND($AS1161:$AT1161,$AS$3:$AT$3,BH$1)</f>
        <v>0.36203370000000135</v>
      </c>
      <c r="BI1161" s="20" cm="1">
        <f t="array" ref="BI1161">TREND($AS1161:$AT1161,$AS$3:$AT$3,BI$1)</f>
        <v>0.31031460000000166</v>
      </c>
      <c r="BJ1161" s="20" cm="1">
        <f t="array" ref="BJ1161">TREND($AS1161:$AT1161,$AS$3:$AT$3,BJ$1)</f>
        <v>0.25859550000000198</v>
      </c>
      <c r="BK1161" s="20" cm="1">
        <f t="array" ref="BK1161">TREND($AS1161:$AT1161,$AS$3:$AT$3,BK$1)</f>
        <v>0.20687640000000229</v>
      </c>
      <c r="BL1161" s="20" cm="1">
        <f t="array" ref="BL1161">TREND($AS1161:$AT1161,$AS$3:$AT$3,BL$1)</f>
        <v>0.15515730000000261</v>
      </c>
      <c r="BM1161" s="20" cm="1">
        <f t="array" ref="BM1161">TREND($AS1161:$AT1161,$AS$3:$AT$3,BM$1)</f>
        <v>0.10343820000000292</v>
      </c>
    </row>
    <row r="1162" spans="1:65" x14ac:dyDescent="0.35">
      <c r="A1162" t="str">
        <f>IF(BYDem!B1160="","\I:",BYDem!B1160)</f>
        <v>USA</v>
      </c>
      <c r="B1162" t="str">
        <f>BYDem!E1160</f>
        <v>Trd_Hdt</v>
      </c>
      <c r="C1162" t="str">
        <f t="shared" si="363"/>
        <v>Trd_Hdt</v>
      </c>
      <c r="D1162" s="4">
        <f>SUMIFS(BYDem!$M$2:$M$2000,BYDem!$B$2:$B$2000,Demands!$A1162,BYDem!$E$2:$E$2000,Demands!$B1162)</f>
        <v>799</v>
      </c>
      <c r="E1162" s="4">
        <f t="shared" si="364"/>
        <v>804.94366133646542</v>
      </c>
      <c r="F1162" s="4">
        <f t="shared" si="365"/>
        <v>863.42578904138998</v>
      </c>
      <c r="G1162" s="4">
        <f t="shared" si="366"/>
        <v>906.74153472851754</v>
      </c>
      <c r="H1162" s="4">
        <f t="shared" si="367"/>
        <v>944.04486194487174</v>
      </c>
      <c r="I1162" s="4">
        <f t="shared" si="368"/>
        <v>977.84190412819294</v>
      </c>
      <c r="J1162" s="4">
        <f t="shared" si="369"/>
        <v>1009.6968624143349</v>
      </c>
      <c r="K1162" s="4">
        <f t="shared" si="370"/>
        <v>1040.3485086671801</v>
      </c>
      <c r="L1162" s="4">
        <f t="shared" si="371"/>
        <v>1070.6992205002612</v>
      </c>
      <c r="M1162" s="4">
        <f t="shared" si="372"/>
        <v>1101.1323765501159</v>
      </c>
      <c r="N1162" s="4">
        <f t="shared" si="373"/>
        <v>1128.5978809838491</v>
      </c>
      <c r="O1162" s="4">
        <f t="shared" si="374"/>
        <v>1152.0969008767524</v>
      </c>
      <c r="P1162" s="4">
        <f t="shared" si="375"/>
        <v>1171.7110994540246</v>
      </c>
      <c r="Q1162" s="4">
        <f t="shared" si="376"/>
        <v>1187.6535022287883</v>
      </c>
      <c r="R1162" s="4">
        <f t="shared" si="377"/>
        <v>1200.2698664600227</v>
      </c>
      <c r="S1162" s="4">
        <f t="shared" si="378"/>
        <v>1209.8879774076265</v>
      </c>
      <c r="T1162" s="4">
        <f t="shared" si="379"/>
        <v>1216.7674779304832</v>
      </c>
      <c r="U1162" s="4">
        <f t="shared" si="380"/>
        <v>1221.0838268847037</v>
      </c>
      <c r="W1162" s="5" t="str">
        <f>VLOOKUP(C1162&amp;A1162,Driver_elast!$A$2:$D$1161,4,FALSE)</f>
        <v>GDP</v>
      </c>
      <c r="X1162" s="5">
        <v>1</v>
      </c>
      <c r="Y1162" s="2">
        <f>SUMIFS('Growth rates'!D$4:D$999,'Growth rates'!$B$4:$B$999,Demands!$A1162,'Growth rates'!$C$4:$C$999,$W1162)</f>
        <v>1</v>
      </c>
      <c r="Z1162" s="2">
        <f>SUMIFS('Growth rates'!E$4:E$999,'Growth rates'!$B$4:$B$999,Demands!$A1162,'Growth rates'!$C$4:$C$999,$W1162)</f>
        <v>1.0143832264379362</v>
      </c>
      <c r="AA1162" s="2">
        <f>SUMIFS('Growth rates'!F$4:F$999,'Growth rates'!$B$4:$B$999,Demands!$A1162,'Growth rates'!$C$4:$C$999,$W1162)</f>
        <v>1.1568812301985936</v>
      </c>
      <c r="AB1162" s="2">
        <f>SUMIFS('Growth rates'!G$4:G$999,'Growth rates'!$B$4:$B$999,Demands!$A1162,'Growth rates'!$C$4:$C$999,$W1162)</f>
        <v>1.2690982149756587</v>
      </c>
      <c r="AC1162" s="2">
        <f>SUMIFS('Growth rates'!H$4:H$999,'Growth rates'!$B$4:$B$999,Demands!$A1162,'Growth rates'!$C$4:$C$999,$W1162)</f>
        <v>1.3700486824820339</v>
      </c>
      <c r="AD1162" s="2">
        <f>SUMIFS('Growth rates'!I$4:I$999,'Growth rates'!$B$4:$B$999,Demands!$A1162,'Growth rates'!$C$4:$C$999,$W1162)</f>
        <v>1.4648842181181259</v>
      </c>
      <c r="AE1162" s="2">
        <f>SUMIFS('Growth rates'!J$4:J$999,'Growth rates'!$B$4:$B$999,Demands!$A1162,'Growth rates'!$C$4:$C$999,$W1162)</f>
        <v>1.5571542642248153</v>
      </c>
      <c r="AF1162" s="2">
        <f>SUMIFS('Growth rates'!K$4:K$999,'Growth rates'!$B$4:$B$999,Demands!$A1162,'Growth rates'!$C$4:$C$999,$W1162)</f>
        <v>1.6485536923988358</v>
      </c>
      <c r="AG1162" s="2">
        <f>SUMIFS('Growth rates'!L$4:L$999,'Growth rates'!$B$4:$B$999,Demands!$A1162,'Growth rates'!$C$4:$C$999,$W1162)</f>
        <v>1.741544960461582</v>
      </c>
      <c r="AH1162" s="2">
        <f>SUMIFS('Growth rates'!M$4:M$999,'Growth rates'!$B$4:$B$999,Demands!$A1162,'Growth rates'!$C$4:$C$999,$W1162)</f>
        <v>1.8372562656157434</v>
      </c>
      <c r="AI1162" s="2">
        <f>SUMIFS('Growth rates'!N$4:N$999,'Growth rates'!$B$4:$B$999,Demands!$A1162,'Growth rates'!$C$4:$C$999,$W1162)</f>
        <v>1.9357082142029209</v>
      </c>
      <c r="AJ1162" s="2">
        <f>SUMIFS('Growth rates'!O$4:O$999,'Growth rates'!$B$4:$B$999,Demands!$A1162,'Growth rates'!$C$4:$C$999,$W1162)</f>
        <v>2.0331195425392163</v>
      </c>
      <c r="AK1162" s="2">
        <f>SUMIFS('Growth rates'!P$4:P$999,'Growth rates'!$B$4:$B$999,Demands!$A1162,'Growth rates'!$C$4:$C$999,$W1162)</f>
        <v>2.1287278159853695</v>
      </c>
      <c r="AL1162" s="2">
        <f>SUMIFS('Growth rates'!Q$4:Q$999,'Growth rates'!$B$4:$B$999,Demands!$A1162,'Growth rates'!$C$4:$C$999,$W1162)</f>
        <v>2.2220642402699431</v>
      </c>
      <c r="AM1162" s="2">
        <f>SUMIFS('Growth rates'!R$4:R$999,'Growth rates'!$B$4:$B$999,Demands!$A1162,'Growth rates'!$C$4:$C$999,$W1162)</f>
        <v>2.3133451819797544</v>
      </c>
      <c r="AN1162" s="2">
        <f>SUMIFS('Growth rates'!S$4:S$999,'Growth rates'!$B$4:$B$999,Demands!$A1162,'Growth rates'!$C$4:$C$999,$W1162)</f>
        <v>2.4029518584344332</v>
      </c>
      <c r="AO1162" s="2">
        <f>SUMIFS('Growth rates'!T$4:T$999,'Growth rates'!$B$4:$B$999,Demands!$A1162,'Growth rates'!$C$4:$C$999,$W1162)</f>
        <v>2.4910130592689903</v>
      </c>
      <c r="AP1162" s="2">
        <f>SUMIFS('Growth rates'!U$4:U$999,'Growth rates'!$B$4:$B$999,Demands!$A1162,'Growth rates'!$C$4:$C$999,$W1162)</f>
        <v>2.5764417999639386</v>
      </c>
      <c r="AR1162">
        <f>VLOOKUP(C1162&amp;A1162,Driver_elast!$A$2:$E$1161,5,FALSE)</f>
        <v>0.51719099999999996</v>
      </c>
      <c r="AS1162">
        <f t="shared" si="381"/>
        <v>0.51719099999999996</v>
      </c>
      <c r="AT1162">
        <f t="shared" si="382"/>
        <v>0.10343819999999999</v>
      </c>
      <c r="AV1162" s="2" cm="1">
        <f t="array" ref="AV1162">TREND($AR1162:$AS1162,$AR$3:$AS$3,AV$1)</f>
        <v>0.51719099999999996</v>
      </c>
      <c r="AW1162" s="2" cm="1">
        <f t="array" ref="AW1162">TREND($AR1162:$AS1162,$AR$3:$AS$3,AW$1)</f>
        <v>0.51719099999999996</v>
      </c>
      <c r="AX1162" s="2" cm="1">
        <f t="array" ref="AX1162">TREND($AR1162:$AS1162,$AR$3:$AS$3,AX$1)</f>
        <v>0.51719099999999996</v>
      </c>
      <c r="AY1162" s="2" cm="1">
        <f t="array" ref="AY1162">TREND($AR1162:$AS1162,$AR$3:$AS$3,AY$1)</f>
        <v>0.51719099999999996</v>
      </c>
      <c r="AZ1162" s="2" cm="1">
        <f t="array" ref="AZ1162">TREND($AR1162:$AS1162,$AR$3:$AS$3,AZ$1)</f>
        <v>0.51719099999999996</v>
      </c>
      <c r="BA1162" s="2" cm="1">
        <f t="array" ref="BA1162">TREND($AR1162:$AS1162,$AR$3:$AS$3,BA$1)</f>
        <v>0.51719099999999996</v>
      </c>
      <c r="BB1162" s="2" cm="1">
        <f t="array" ref="BB1162">TREND($AR1162:$AS1162,$AR$3:$AS$3,BB$1)</f>
        <v>0.51719099999999996</v>
      </c>
      <c r="BC1162" s="2" cm="1">
        <f t="array" ref="BC1162">TREND($AR1162:$AS1162,$AR$3:$AS$3,BC$1)</f>
        <v>0.51719099999999996</v>
      </c>
      <c r="BD1162" s="2" cm="1">
        <f t="array" ref="BD1162">TREND($AR1162:$AS1162,$AR$3:$AS$3,BD$1)</f>
        <v>0.51719099999999996</v>
      </c>
      <c r="BE1162" s="2" cm="1">
        <f t="array" ref="BE1162">TREND($AR1162:$AS1162,$AR$3:$AS$3,BE$1)</f>
        <v>0.51719099999999996</v>
      </c>
      <c r="BF1162" s="20" cm="1">
        <f t="array" ref="BF1162">TREND($AS1162:$AT1162,$AS$3:$AT$3,BF$1)</f>
        <v>0.46547190000000072</v>
      </c>
      <c r="BG1162" s="20" cm="1">
        <f t="array" ref="BG1162">TREND($AS1162:$AT1162,$AS$3:$AT$3,BG$1)</f>
        <v>0.41375280000000103</v>
      </c>
      <c r="BH1162" s="20" cm="1">
        <f t="array" ref="BH1162">TREND($AS1162:$AT1162,$AS$3:$AT$3,BH$1)</f>
        <v>0.36203370000000135</v>
      </c>
      <c r="BI1162" s="20" cm="1">
        <f t="array" ref="BI1162">TREND($AS1162:$AT1162,$AS$3:$AT$3,BI$1)</f>
        <v>0.31031460000000166</v>
      </c>
      <c r="BJ1162" s="20" cm="1">
        <f t="array" ref="BJ1162">TREND($AS1162:$AT1162,$AS$3:$AT$3,BJ$1)</f>
        <v>0.25859550000000198</v>
      </c>
      <c r="BK1162" s="20" cm="1">
        <f t="array" ref="BK1162">TREND($AS1162:$AT1162,$AS$3:$AT$3,BK$1)</f>
        <v>0.20687640000000229</v>
      </c>
      <c r="BL1162" s="20" cm="1">
        <f t="array" ref="BL1162">TREND($AS1162:$AT1162,$AS$3:$AT$3,BL$1)</f>
        <v>0.15515730000000261</v>
      </c>
      <c r="BM1162" s="20" cm="1">
        <f t="array" ref="BM1162">TREND($AS1162:$AT1162,$AS$3:$AT$3,BM$1)</f>
        <v>0.10343820000000292</v>
      </c>
    </row>
    <row r="1163" spans="1:65" x14ac:dyDescent="0.35">
      <c r="A1163" t="str">
        <f>IF(BYDem!B1161="","\I:",BYDem!B1161)</f>
        <v>USA</v>
      </c>
      <c r="B1163" t="str">
        <f>BYDem!E1161</f>
        <v>Trd_Lcv</v>
      </c>
      <c r="C1163" t="str">
        <f t="shared" si="363"/>
        <v>Trd_Lcv</v>
      </c>
      <c r="D1163" s="4">
        <f>SUMIFS(BYDem!$M$2:$M$2000,BYDem!$B$2:$B$2000,Demands!$A1163,BYDem!$E$2:$E$2000,Demands!$B1163)</f>
        <v>973</v>
      </c>
      <c r="E1163" s="4">
        <f t="shared" si="364"/>
        <v>980.23802563251672</v>
      </c>
      <c r="F1163" s="4">
        <f t="shared" si="365"/>
        <v>1051.4559358413924</v>
      </c>
      <c r="G1163" s="4">
        <f t="shared" si="366"/>
        <v>1104.204647422838</v>
      </c>
      <c r="H1163" s="4">
        <f t="shared" si="367"/>
        <v>1149.6316028440051</v>
      </c>
      <c r="I1163" s="4">
        <f t="shared" si="368"/>
        <v>1190.7887017731309</v>
      </c>
      <c r="J1163" s="4">
        <f t="shared" si="369"/>
        <v>1229.5807848925504</v>
      </c>
      <c r="K1163" s="4">
        <f t="shared" si="370"/>
        <v>1266.9075080515222</v>
      </c>
      <c r="L1163" s="4">
        <f t="shared" si="371"/>
        <v>1303.8677616354871</v>
      </c>
      <c r="M1163" s="4">
        <f t="shared" si="372"/>
        <v>1340.9284134959485</v>
      </c>
      <c r="N1163" s="4">
        <f t="shared" si="373"/>
        <v>1374.3751416736989</v>
      </c>
      <c r="O1163" s="4">
        <f t="shared" si="374"/>
        <v>1402.9915951853322</v>
      </c>
      <c r="P1163" s="4">
        <f t="shared" si="375"/>
        <v>1426.8772212375047</v>
      </c>
      <c r="Q1163" s="4">
        <f t="shared" si="376"/>
        <v>1446.2914363812406</v>
      </c>
      <c r="R1163" s="4">
        <f t="shared" si="377"/>
        <v>1461.6552941997527</v>
      </c>
      <c r="S1163" s="4">
        <f t="shared" si="378"/>
        <v>1473.3679624751198</v>
      </c>
      <c r="T1163" s="4">
        <f t="shared" si="379"/>
        <v>1481.745627066784</v>
      </c>
      <c r="U1163" s="4">
        <f t="shared" si="380"/>
        <v>1487.0019568946395</v>
      </c>
      <c r="W1163" s="5" t="str">
        <f>VLOOKUP(C1163&amp;A1163,Driver_elast!$A$2:$D$1161,4,FALSE)</f>
        <v>GDP</v>
      </c>
      <c r="X1163" s="5">
        <v>1</v>
      </c>
      <c r="Y1163" s="2">
        <f>SUMIFS('Growth rates'!D$4:D$999,'Growth rates'!$B$4:$B$999,Demands!$A1163,'Growth rates'!$C$4:$C$999,$W1163)</f>
        <v>1</v>
      </c>
      <c r="Z1163" s="2">
        <f>SUMIFS('Growth rates'!E$4:E$999,'Growth rates'!$B$4:$B$999,Demands!$A1163,'Growth rates'!$C$4:$C$999,$W1163)</f>
        <v>1.0143832264379362</v>
      </c>
      <c r="AA1163" s="2">
        <f>SUMIFS('Growth rates'!F$4:F$999,'Growth rates'!$B$4:$B$999,Demands!$A1163,'Growth rates'!$C$4:$C$999,$W1163)</f>
        <v>1.1568812301985936</v>
      </c>
      <c r="AB1163" s="2">
        <f>SUMIFS('Growth rates'!G$4:G$999,'Growth rates'!$B$4:$B$999,Demands!$A1163,'Growth rates'!$C$4:$C$999,$W1163)</f>
        <v>1.2690982149756587</v>
      </c>
      <c r="AC1163" s="2">
        <f>SUMIFS('Growth rates'!H$4:H$999,'Growth rates'!$B$4:$B$999,Demands!$A1163,'Growth rates'!$C$4:$C$999,$W1163)</f>
        <v>1.3700486824820339</v>
      </c>
      <c r="AD1163" s="2">
        <f>SUMIFS('Growth rates'!I$4:I$999,'Growth rates'!$B$4:$B$999,Demands!$A1163,'Growth rates'!$C$4:$C$999,$W1163)</f>
        <v>1.4648842181181259</v>
      </c>
      <c r="AE1163" s="2">
        <f>SUMIFS('Growth rates'!J$4:J$999,'Growth rates'!$B$4:$B$999,Demands!$A1163,'Growth rates'!$C$4:$C$999,$W1163)</f>
        <v>1.5571542642248153</v>
      </c>
      <c r="AF1163" s="2">
        <f>SUMIFS('Growth rates'!K$4:K$999,'Growth rates'!$B$4:$B$999,Demands!$A1163,'Growth rates'!$C$4:$C$999,$W1163)</f>
        <v>1.6485536923988358</v>
      </c>
      <c r="AG1163" s="2">
        <f>SUMIFS('Growth rates'!L$4:L$999,'Growth rates'!$B$4:$B$999,Demands!$A1163,'Growth rates'!$C$4:$C$999,$W1163)</f>
        <v>1.741544960461582</v>
      </c>
      <c r="AH1163" s="2">
        <f>SUMIFS('Growth rates'!M$4:M$999,'Growth rates'!$B$4:$B$999,Demands!$A1163,'Growth rates'!$C$4:$C$999,$W1163)</f>
        <v>1.8372562656157434</v>
      </c>
      <c r="AI1163" s="2">
        <f>SUMIFS('Growth rates'!N$4:N$999,'Growth rates'!$B$4:$B$999,Demands!$A1163,'Growth rates'!$C$4:$C$999,$W1163)</f>
        <v>1.9357082142029209</v>
      </c>
      <c r="AJ1163" s="2">
        <f>SUMIFS('Growth rates'!O$4:O$999,'Growth rates'!$B$4:$B$999,Demands!$A1163,'Growth rates'!$C$4:$C$999,$W1163)</f>
        <v>2.0331195425392163</v>
      </c>
      <c r="AK1163" s="2">
        <f>SUMIFS('Growth rates'!P$4:P$999,'Growth rates'!$B$4:$B$999,Demands!$A1163,'Growth rates'!$C$4:$C$999,$W1163)</f>
        <v>2.1287278159853695</v>
      </c>
      <c r="AL1163" s="2">
        <f>SUMIFS('Growth rates'!Q$4:Q$999,'Growth rates'!$B$4:$B$999,Demands!$A1163,'Growth rates'!$C$4:$C$999,$W1163)</f>
        <v>2.2220642402699431</v>
      </c>
      <c r="AM1163" s="2">
        <f>SUMIFS('Growth rates'!R$4:R$999,'Growth rates'!$B$4:$B$999,Demands!$A1163,'Growth rates'!$C$4:$C$999,$W1163)</f>
        <v>2.3133451819797544</v>
      </c>
      <c r="AN1163" s="2">
        <f>SUMIFS('Growth rates'!S$4:S$999,'Growth rates'!$B$4:$B$999,Demands!$A1163,'Growth rates'!$C$4:$C$999,$W1163)</f>
        <v>2.4029518584344332</v>
      </c>
      <c r="AO1163" s="2">
        <f>SUMIFS('Growth rates'!T$4:T$999,'Growth rates'!$B$4:$B$999,Demands!$A1163,'Growth rates'!$C$4:$C$999,$W1163)</f>
        <v>2.4910130592689903</v>
      </c>
      <c r="AP1163" s="2">
        <f>SUMIFS('Growth rates'!U$4:U$999,'Growth rates'!$B$4:$B$999,Demands!$A1163,'Growth rates'!$C$4:$C$999,$W1163)</f>
        <v>2.5764417999639386</v>
      </c>
      <c r="AR1163">
        <f>VLOOKUP(C1163&amp;A1163,Driver_elast!$A$2:$E$1161,5,FALSE)</f>
        <v>0.51719099999999996</v>
      </c>
      <c r="AS1163">
        <f t="shared" si="381"/>
        <v>0.51719099999999996</v>
      </c>
      <c r="AT1163">
        <f t="shared" si="382"/>
        <v>0.10343819999999999</v>
      </c>
      <c r="AV1163" s="2" cm="1">
        <f t="array" ref="AV1163">TREND($AR1163:$AS1163,$AR$3:$AS$3,AV$1)</f>
        <v>0.51719099999999996</v>
      </c>
      <c r="AW1163" s="2" cm="1">
        <f t="array" ref="AW1163">TREND($AR1163:$AS1163,$AR$3:$AS$3,AW$1)</f>
        <v>0.51719099999999996</v>
      </c>
      <c r="AX1163" s="2" cm="1">
        <f t="array" ref="AX1163">TREND($AR1163:$AS1163,$AR$3:$AS$3,AX$1)</f>
        <v>0.51719099999999996</v>
      </c>
      <c r="AY1163" s="2" cm="1">
        <f t="array" ref="AY1163">TREND($AR1163:$AS1163,$AR$3:$AS$3,AY$1)</f>
        <v>0.51719099999999996</v>
      </c>
      <c r="AZ1163" s="2" cm="1">
        <f t="array" ref="AZ1163">TREND($AR1163:$AS1163,$AR$3:$AS$3,AZ$1)</f>
        <v>0.51719099999999996</v>
      </c>
      <c r="BA1163" s="2" cm="1">
        <f t="array" ref="BA1163">TREND($AR1163:$AS1163,$AR$3:$AS$3,BA$1)</f>
        <v>0.51719099999999996</v>
      </c>
      <c r="BB1163" s="2" cm="1">
        <f t="array" ref="BB1163">TREND($AR1163:$AS1163,$AR$3:$AS$3,BB$1)</f>
        <v>0.51719099999999996</v>
      </c>
      <c r="BC1163" s="2" cm="1">
        <f t="array" ref="BC1163">TREND($AR1163:$AS1163,$AR$3:$AS$3,BC$1)</f>
        <v>0.51719099999999996</v>
      </c>
      <c r="BD1163" s="2" cm="1">
        <f t="array" ref="BD1163">TREND($AR1163:$AS1163,$AR$3:$AS$3,BD$1)</f>
        <v>0.51719099999999996</v>
      </c>
      <c r="BE1163" s="2" cm="1">
        <f t="array" ref="BE1163">TREND($AR1163:$AS1163,$AR$3:$AS$3,BE$1)</f>
        <v>0.51719099999999996</v>
      </c>
      <c r="BF1163" s="20" cm="1">
        <f t="array" ref="BF1163">TREND($AS1163:$AT1163,$AS$3:$AT$3,BF$1)</f>
        <v>0.46547190000000072</v>
      </c>
      <c r="BG1163" s="20" cm="1">
        <f t="array" ref="BG1163">TREND($AS1163:$AT1163,$AS$3:$AT$3,BG$1)</f>
        <v>0.41375280000000103</v>
      </c>
      <c r="BH1163" s="20" cm="1">
        <f t="array" ref="BH1163">TREND($AS1163:$AT1163,$AS$3:$AT$3,BH$1)</f>
        <v>0.36203370000000135</v>
      </c>
      <c r="BI1163" s="20" cm="1">
        <f t="array" ref="BI1163">TREND($AS1163:$AT1163,$AS$3:$AT$3,BI$1)</f>
        <v>0.31031460000000166</v>
      </c>
      <c r="BJ1163" s="20" cm="1">
        <f t="array" ref="BJ1163">TREND($AS1163:$AT1163,$AS$3:$AT$3,BJ$1)</f>
        <v>0.25859550000000198</v>
      </c>
      <c r="BK1163" s="20" cm="1">
        <f t="array" ref="BK1163">TREND($AS1163:$AT1163,$AS$3:$AT$3,BK$1)</f>
        <v>0.20687640000000229</v>
      </c>
      <c r="BL1163" s="20" cm="1">
        <f t="array" ref="BL1163">TREND($AS1163:$AT1163,$AS$3:$AT$3,BL$1)</f>
        <v>0.15515730000000261</v>
      </c>
      <c r="BM1163" s="20" cm="1">
        <f t="array" ref="BM1163">TREND($AS1163:$AT1163,$AS$3:$AT$3,BM$1)</f>
        <v>0.10343820000000292</v>
      </c>
    </row>
    <row r="1164" spans="1:65" x14ac:dyDescent="0.35">
      <c r="A1164" t="str">
        <f>IF(BYDem!B1162="","\I:",BYDem!B1162)</f>
        <v>\I:</v>
      </c>
      <c r="B1164">
        <f>BYDem!E1162</f>
        <v>0</v>
      </c>
      <c r="C1164">
        <f t="shared" si="363"/>
        <v>0</v>
      </c>
      <c r="D1164" s="4">
        <f>SUMIFS(BYDem!$M$2:$M$2000,BYDem!$B$2:$B$2000,Demands!$A1164,BYDem!$E$2:$E$2000,Demands!$B1164)</f>
        <v>0</v>
      </c>
      <c r="E1164" s="4" t="e">
        <f t="shared" si="364"/>
        <v>#DIV/0!</v>
      </c>
      <c r="F1164" s="4" t="e">
        <f t="shared" si="365"/>
        <v>#DIV/0!</v>
      </c>
      <c r="G1164" s="4" t="e">
        <f t="shared" si="366"/>
        <v>#DIV/0!</v>
      </c>
      <c r="H1164" s="4" t="e">
        <f t="shared" si="367"/>
        <v>#DIV/0!</v>
      </c>
      <c r="I1164" s="4" t="e">
        <f t="shared" si="368"/>
        <v>#DIV/0!</v>
      </c>
      <c r="J1164" s="4" t="e">
        <f t="shared" si="369"/>
        <v>#DIV/0!</v>
      </c>
      <c r="K1164" s="4" t="e">
        <f t="shared" si="370"/>
        <v>#DIV/0!</v>
      </c>
      <c r="L1164" s="4" t="e">
        <f t="shared" si="371"/>
        <v>#DIV/0!</v>
      </c>
      <c r="M1164" s="4" t="e">
        <f t="shared" si="372"/>
        <v>#DIV/0!</v>
      </c>
      <c r="N1164" s="4" t="e">
        <f t="shared" si="373"/>
        <v>#DIV/0!</v>
      </c>
      <c r="O1164" s="4" t="e">
        <f t="shared" si="374"/>
        <v>#DIV/0!</v>
      </c>
      <c r="P1164" s="4" t="e">
        <f t="shared" si="375"/>
        <v>#DIV/0!</v>
      </c>
      <c r="Q1164" s="4" t="e">
        <f t="shared" si="376"/>
        <v>#DIV/0!</v>
      </c>
      <c r="R1164" s="4" t="e">
        <f t="shared" si="377"/>
        <v>#DIV/0!</v>
      </c>
      <c r="S1164" s="4" t="e">
        <f t="shared" si="378"/>
        <v>#DIV/0!</v>
      </c>
      <c r="T1164" s="4" t="e">
        <f t="shared" si="379"/>
        <v>#DIV/0!</v>
      </c>
      <c r="U1164" s="4" t="e">
        <f t="shared" si="380"/>
        <v>#DIV/0!</v>
      </c>
      <c r="W1164" s="5" t="e">
        <f>VLOOKUP(C1164&amp;A1164,Driver_elast!$A$2:$D$1161,4,FALSE)</f>
        <v>#N/A</v>
      </c>
      <c r="X1164" s="5">
        <v>1</v>
      </c>
      <c r="Y1164" s="2">
        <f>SUMIFS('Growth rates'!D$4:D$999,'Growth rates'!$B$4:$B$999,Demands!$A1164,'Growth rates'!$C$4:$C$999,$W1164)</f>
        <v>0</v>
      </c>
      <c r="Z1164" s="2">
        <f>SUMIFS('Growth rates'!E$4:E$999,'Growth rates'!$B$4:$B$999,Demands!$A1164,'Growth rates'!$C$4:$C$999,$W1164)</f>
        <v>0</v>
      </c>
      <c r="AA1164" s="2">
        <f>SUMIFS('Growth rates'!F$4:F$999,'Growth rates'!$B$4:$B$999,Demands!$A1164,'Growth rates'!$C$4:$C$999,$W1164)</f>
        <v>0</v>
      </c>
      <c r="AB1164" s="2">
        <f>SUMIFS('Growth rates'!G$4:G$999,'Growth rates'!$B$4:$B$999,Demands!$A1164,'Growth rates'!$C$4:$C$999,$W1164)</f>
        <v>0</v>
      </c>
      <c r="AC1164" s="2">
        <f>SUMIFS('Growth rates'!H$4:H$999,'Growth rates'!$B$4:$B$999,Demands!$A1164,'Growth rates'!$C$4:$C$999,$W1164)</f>
        <v>0</v>
      </c>
      <c r="AD1164" s="2">
        <f>SUMIFS('Growth rates'!I$4:I$999,'Growth rates'!$B$4:$B$999,Demands!$A1164,'Growth rates'!$C$4:$C$999,$W1164)</f>
        <v>0</v>
      </c>
      <c r="AE1164" s="2">
        <f>SUMIFS('Growth rates'!J$4:J$999,'Growth rates'!$B$4:$B$999,Demands!$A1164,'Growth rates'!$C$4:$C$999,$W1164)</f>
        <v>0</v>
      </c>
      <c r="AF1164" s="2">
        <f>SUMIFS('Growth rates'!K$4:K$999,'Growth rates'!$B$4:$B$999,Demands!$A1164,'Growth rates'!$C$4:$C$999,$W1164)</f>
        <v>0</v>
      </c>
      <c r="AG1164" s="2">
        <f>SUMIFS('Growth rates'!L$4:L$999,'Growth rates'!$B$4:$B$999,Demands!$A1164,'Growth rates'!$C$4:$C$999,$W1164)</f>
        <v>0</v>
      </c>
      <c r="AH1164" s="2">
        <f>SUMIFS('Growth rates'!M$4:M$999,'Growth rates'!$B$4:$B$999,Demands!$A1164,'Growth rates'!$C$4:$C$999,$W1164)</f>
        <v>0</v>
      </c>
      <c r="AI1164" s="2">
        <f>SUMIFS('Growth rates'!N$4:N$999,'Growth rates'!$B$4:$B$999,Demands!$A1164,'Growth rates'!$C$4:$C$999,$W1164)</f>
        <v>0</v>
      </c>
      <c r="AJ1164" s="2">
        <f>SUMIFS('Growth rates'!O$4:O$999,'Growth rates'!$B$4:$B$999,Demands!$A1164,'Growth rates'!$C$4:$C$999,$W1164)</f>
        <v>0</v>
      </c>
      <c r="AK1164" s="2">
        <f>SUMIFS('Growth rates'!P$4:P$999,'Growth rates'!$B$4:$B$999,Demands!$A1164,'Growth rates'!$C$4:$C$999,$W1164)</f>
        <v>0</v>
      </c>
      <c r="AL1164" s="2">
        <f>SUMIFS('Growth rates'!Q$4:Q$999,'Growth rates'!$B$4:$B$999,Demands!$A1164,'Growth rates'!$C$4:$C$999,$W1164)</f>
        <v>0</v>
      </c>
      <c r="AM1164" s="2">
        <f>SUMIFS('Growth rates'!R$4:R$999,'Growth rates'!$B$4:$B$999,Demands!$A1164,'Growth rates'!$C$4:$C$999,$W1164)</f>
        <v>0</v>
      </c>
      <c r="AN1164" s="2">
        <f>SUMIFS('Growth rates'!S$4:S$999,'Growth rates'!$B$4:$B$999,Demands!$A1164,'Growth rates'!$C$4:$C$999,$W1164)</f>
        <v>0</v>
      </c>
      <c r="AO1164" s="2">
        <f>SUMIFS('Growth rates'!T$4:T$999,'Growth rates'!$B$4:$B$999,Demands!$A1164,'Growth rates'!$C$4:$C$999,$W1164)</f>
        <v>0</v>
      </c>
      <c r="AP1164" s="2">
        <f>SUMIFS('Growth rates'!U$4:U$999,'Growth rates'!$B$4:$B$999,Demands!$A1164,'Growth rates'!$C$4:$C$999,$W1164)</f>
        <v>0</v>
      </c>
      <c r="AR1164" t="e">
        <f>VLOOKUP(C1164&amp;A1164,Driver_elast!$A$2:$E$1161,5,FALSE)</f>
        <v>#N/A</v>
      </c>
      <c r="AS1164" t="e">
        <f t="shared" si="381"/>
        <v>#N/A</v>
      </c>
      <c r="AT1164" t="e">
        <f t="shared" si="382"/>
        <v>#N/A</v>
      </c>
      <c r="AV1164" s="2" t="e" cm="1">
        <f t="array" ref="AV1164">TREND($AR1164:$AS1164,$AR$3:$AS$3,AV$1)</f>
        <v>#VALUE!</v>
      </c>
      <c r="AW1164" s="2" t="e" cm="1">
        <f t="array" ref="AW1164">TREND($AR1164:$AS1164,$AR$3:$AS$3,AW$1)</f>
        <v>#VALUE!</v>
      </c>
      <c r="AX1164" s="2" t="e" cm="1">
        <f t="array" ref="AX1164">TREND($AR1164:$AS1164,$AR$3:$AS$3,AX$1)</f>
        <v>#VALUE!</v>
      </c>
      <c r="AY1164" s="2" t="e" cm="1">
        <f t="array" ref="AY1164">TREND($AR1164:$AS1164,$AR$3:$AS$3,AY$1)</f>
        <v>#VALUE!</v>
      </c>
      <c r="AZ1164" s="2" t="e" cm="1">
        <f t="array" ref="AZ1164">TREND($AR1164:$AS1164,$AR$3:$AS$3,AZ$1)</f>
        <v>#VALUE!</v>
      </c>
      <c r="BA1164" s="2" t="e" cm="1">
        <f t="array" ref="BA1164">TREND($AR1164:$AS1164,$AR$3:$AS$3,BA$1)</f>
        <v>#VALUE!</v>
      </c>
      <c r="BB1164" s="2" t="e" cm="1">
        <f t="array" ref="BB1164">TREND($AR1164:$AS1164,$AR$3:$AS$3,BB$1)</f>
        <v>#VALUE!</v>
      </c>
      <c r="BC1164" s="2" t="e" cm="1">
        <f t="array" ref="BC1164">TREND($AR1164:$AS1164,$AR$3:$AS$3,BC$1)</f>
        <v>#VALUE!</v>
      </c>
      <c r="BD1164" s="2" t="e" cm="1">
        <f t="array" ref="BD1164">TREND($AR1164:$AS1164,$AR$3:$AS$3,BD$1)</f>
        <v>#VALUE!</v>
      </c>
      <c r="BE1164" s="2" t="e" cm="1">
        <f t="array" ref="BE1164">TREND($AR1164:$AS1164,$AR$3:$AS$3,BE$1)</f>
        <v>#VALUE!</v>
      </c>
      <c r="BF1164" s="20" t="e" cm="1">
        <f t="array" ref="BF1164">TREND($AS1164:$AT1164,$AS$3:$AT$3,BF$1)</f>
        <v>#VALUE!</v>
      </c>
      <c r="BG1164" s="20" t="e" cm="1">
        <f t="array" ref="BG1164">TREND($AS1164:$AT1164,$AS$3:$AT$3,BG$1)</f>
        <v>#VALUE!</v>
      </c>
      <c r="BH1164" s="20" t="e" cm="1">
        <f t="array" ref="BH1164">TREND($AS1164:$AT1164,$AS$3:$AT$3,BH$1)</f>
        <v>#VALUE!</v>
      </c>
      <c r="BI1164" s="20" t="e" cm="1">
        <f t="array" ref="BI1164">TREND($AS1164:$AT1164,$AS$3:$AT$3,BI$1)</f>
        <v>#VALUE!</v>
      </c>
      <c r="BJ1164" s="20" t="e" cm="1">
        <f t="array" ref="BJ1164">TREND($AS1164:$AT1164,$AS$3:$AT$3,BJ$1)</f>
        <v>#VALUE!</v>
      </c>
      <c r="BK1164" s="20" t="e" cm="1">
        <f t="array" ref="BK1164">TREND($AS1164:$AT1164,$AS$3:$AT$3,BK$1)</f>
        <v>#VALUE!</v>
      </c>
      <c r="BL1164" s="20" t="e" cm="1">
        <f t="array" ref="BL1164">TREND($AS1164:$AT1164,$AS$3:$AT$3,BL$1)</f>
        <v>#VALUE!</v>
      </c>
      <c r="BM1164" s="20" t="e" cm="1">
        <f t="array" ref="BM1164">TREND($AS1164:$AT1164,$AS$3:$AT$3,BM$1)</f>
        <v>#VALUE!</v>
      </c>
    </row>
    <row r="1165" spans="1:65" x14ac:dyDescent="0.35">
      <c r="A1165" t="str">
        <f>IF(BYDem!B1163="","\I:",BYDem!B1163)</f>
        <v>\I:</v>
      </c>
      <c r="B1165">
        <f>BYDem!E1163</f>
        <v>0</v>
      </c>
      <c r="C1165">
        <f t="shared" si="363"/>
        <v>0</v>
      </c>
      <c r="D1165" s="4">
        <f>SUMIFS(BYDem!$M$2:$M$2000,BYDem!$B$2:$B$2000,Demands!$A1165,BYDem!$E$2:$E$2000,Demands!$B1165)</f>
        <v>0</v>
      </c>
      <c r="E1165" s="4" t="e">
        <f t="shared" si="364"/>
        <v>#DIV/0!</v>
      </c>
      <c r="F1165" s="4" t="e">
        <f t="shared" si="365"/>
        <v>#DIV/0!</v>
      </c>
      <c r="G1165" s="4" t="e">
        <f t="shared" si="366"/>
        <v>#DIV/0!</v>
      </c>
      <c r="H1165" s="4" t="e">
        <f t="shared" si="367"/>
        <v>#DIV/0!</v>
      </c>
      <c r="I1165" s="4" t="e">
        <f t="shared" si="368"/>
        <v>#DIV/0!</v>
      </c>
      <c r="J1165" s="4" t="e">
        <f t="shared" si="369"/>
        <v>#DIV/0!</v>
      </c>
      <c r="K1165" s="4" t="e">
        <f t="shared" si="370"/>
        <v>#DIV/0!</v>
      </c>
      <c r="L1165" s="4" t="e">
        <f t="shared" si="371"/>
        <v>#DIV/0!</v>
      </c>
      <c r="M1165" s="4" t="e">
        <f t="shared" si="372"/>
        <v>#DIV/0!</v>
      </c>
      <c r="N1165" s="4" t="e">
        <f t="shared" si="373"/>
        <v>#DIV/0!</v>
      </c>
      <c r="O1165" s="4" t="e">
        <f t="shared" si="374"/>
        <v>#DIV/0!</v>
      </c>
      <c r="P1165" s="4" t="e">
        <f t="shared" si="375"/>
        <v>#DIV/0!</v>
      </c>
      <c r="Q1165" s="4" t="e">
        <f t="shared" si="376"/>
        <v>#DIV/0!</v>
      </c>
      <c r="R1165" s="4" t="e">
        <f t="shared" si="377"/>
        <v>#DIV/0!</v>
      </c>
      <c r="S1165" s="4" t="e">
        <f t="shared" si="378"/>
        <v>#DIV/0!</v>
      </c>
      <c r="T1165" s="4" t="e">
        <f t="shared" si="379"/>
        <v>#DIV/0!</v>
      </c>
      <c r="U1165" s="4" t="e">
        <f t="shared" si="380"/>
        <v>#DIV/0!</v>
      </c>
      <c r="W1165" s="5" t="e">
        <f>VLOOKUP(C1165&amp;A1165,Driver_elast!$A$2:$D$1161,4,FALSE)</f>
        <v>#N/A</v>
      </c>
      <c r="X1165" s="5">
        <v>1</v>
      </c>
      <c r="Y1165" s="2">
        <f>SUMIFS('Growth rates'!D$4:D$999,'Growth rates'!$B$4:$B$999,Demands!$A1165,'Growth rates'!$C$4:$C$999,$W1165)</f>
        <v>0</v>
      </c>
      <c r="Z1165" s="2">
        <f>SUMIFS('Growth rates'!E$4:E$999,'Growth rates'!$B$4:$B$999,Demands!$A1165,'Growth rates'!$C$4:$C$999,$W1165)</f>
        <v>0</v>
      </c>
      <c r="AA1165" s="2">
        <f>SUMIFS('Growth rates'!F$4:F$999,'Growth rates'!$B$4:$B$999,Demands!$A1165,'Growth rates'!$C$4:$C$999,$W1165)</f>
        <v>0</v>
      </c>
      <c r="AB1165" s="2">
        <f>SUMIFS('Growth rates'!G$4:G$999,'Growth rates'!$B$4:$B$999,Demands!$A1165,'Growth rates'!$C$4:$C$999,$W1165)</f>
        <v>0</v>
      </c>
      <c r="AC1165" s="2">
        <f>SUMIFS('Growth rates'!H$4:H$999,'Growth rates'!$B$4:$B$999,Demands!$A1165,'Growth rates'!$C$4:$C$999,$W1165)</f>
        <v>0</v>
      </c>
      <c r="AD1165" s="2">
        <f>SUMIFS('Growth rates'!I$4:I$999,'Growth rates'!$B$4:$B$999,Demands!$A1165,'Growth rates'!$C$4:$C$999,$W1165)</f>
        <v>0</v>
      </c>
      <c r="AE1165" s="2">
        <f>SUMIFS('Growth rates'!J$4:J$999,'Growth rates'!$B$4:$B$999,Demands!$A1165,'Growth rates'!$C$4:$C$999,$W1165)</f>
        <v>0</v>
      </c>
      <c r="AF1165" s="2">
        <f>SUMIFS('Growth rates'!K$4:K$999,'Growth rates'!$B$4:$B$999,Demands!$A1165,'Growth rates'!$C$4:$C$999,$W1165)</f>
        <v>0</v>
      </c>
      <c r="AG1165" s="2">
        <f>SUMIFS('Growth rates'!L$4:L$999,'Growth rates'!$B$4:$B$999,Demands!$A1165,'Growth rates'!$C$4:$C$999,$W1165)</f>
        <v>0</v>
      </c>
      <c r="AH1165" s="2">
        <f>SUMIFS('Growth rates'!M$4:M$999,'Growth rates'!$B$4:$B$999,Demands!$A1165,'Growth rates'!$C$4:$C$999,$W1165)</f>
        <v>0</v>
      </c>
      <c r="AI1165" s="2">
        <f>SUMIFS('Growth rates'!N$4:N$999,'Growth rates'!$B$4:$B$999,Demands!$A1165,'Growth rates'!$C$4:$C$999,$W1165)</f>
        <v>0</v>
      </c>
      <c r="AJ1165" s="2">
        <f>SUMIFS('Growth rates'!O$4:O$999,'Growth rates'!$B$4:$B$999,Demands!$A1165,'Growth rates'!$C$4:$C$999,$W1165)</f>
        <v>0</v>
      </c>
      <c r="AK1165" s="2">
        <f>SUMIFS('Growth rates'!P$4:P$999,'Growth rates'!$B$4:$B$999,Demands!$A1165,'Growth rates'!$C$4:$C$999,$W1165)</f>
        <v>0</v>
      </c>
      <c r="AL1165" s="2">
        <f>SUMIFS('Growth rates'!Q$4:Q$999,'Growth rates'!$B$4:$B$999,Demands!$A1165,'Growth rates'!$C$4:$C$999,$W1165)</f>
        <v>0</v>
      </c>
      <c r="AM1165" s="2">
        <f>SUMIFS('Growth rates'!R$4:R$999,'Growth rates'!$B$4:$B$999,Demands!$A1165,'Growth rates'!$C$4:$C$999,$W1165)</f>
        <v>0</v>
      </c>
      <c r="AN1165" s="2">
        <f>SUMIFS('Growth rates'!S$4:S$999,'Growth rates'!$B$4:$B$999,Demands!$A1165,'Growth rates'!$C$4:$C$999,$W1165)</f>
        <v>0</v>
      </c>
      <c r="AO1165" s="2">
        <f>SUMIFS('Growth rates'!T$4:T$999,'Growth rates'!$B$4:$B$999,Demands!$A1165,'Growth rates'!$C$4:$C$999,$W1165)</f>
        <v>0</v>
      </c>
      <c r="AP1165" s="2">
        <f>SUMIFS('Growth rates'!U$4:U$999,'Growth rates'!$B$4:$B$999,Demands!$A1165,'Growth rates'!$C$4:$C$999,$W1165)</f>
        <v>0</v>
      </c>
      <c r="AR1165" t="e">
        <f>VLOOKUP(C1165&amp;A1165,Driver_elast!$A$2:$E$1161,5,FALSE)</f>
        <v>#N/A</v>
      </c>
      <c r="AS1165" t="e">
        <f t="shared" si="381"/>
        <v>#N/A</v>
      </c>
      <c r="AT1165" t="e">
        <f t="shared" si="382"/>
        <v>#N/A</v>
      </c>
      <c r="AV1165" s="2" t="e" cm="1">
        <f t="array" ref="AV1165">TREND($AR1165:$AS1165,$AR$3:$AS$3,AV$1)</f>
        <v>#VALUE!</v>
      </c>
      <c r="AW1165" s="2" t="e" cm="1">
        <f t="array" ref="AW1165">TREND($AR1165:$AS1165,$AR$3:$AS$3,AW$1)</f>
        <v>#VALUE!</v>
      </c>
      <c r="AX1165" s="2" t="e" cm="1">
        <f t="array" ref="AX1165">TREND($AR1165:$AS1165,$AR$3:$AS$3,AX$1)</f>
        <v>#VALUE!</v>
      </c>
      <c r="AY1165" s="2" t="e" cm="1">
        <f t="array" ref="AY1165">TREND($AR1165:$AS1165,$AR$3:$AS$3,AY$1)</f>
        <v>#VALUE!</v>
      </c>
      <c r="AZ1165" s="2" t="e" cm="1">
        <f t="array" ref="AZ1165">TREND($AR1165:$AS1165,$AR$3:$AS$3,AZ$1)</f>
        <v>#VALUE!</v>
      </c>
      <c r="BA1165" s="2" t="e" cm="1">
        <f t="array" ref="BA1165">TREND($AR1165:$AS1165,$AR$3:$AS$3,BA$1)</f>
        <v>#VALUE!</v>
      </c>
      <c r="BB1165" s="2" t="e" cm="1">
        <f t="array" ref="BB1165">TREND($AR1165:$AS1165,$AR$3:$AS$3,BB$1)</f>
        <v>#VALUE!</v>
      </c>
      <c r="BC1165" s="2" t="e" cm="1">
        <f t="array" ref="BC1165">TREND($AR1165:$AS1165,$AR$3:$AS$3,BC$1)</f>
        <v>#VALUE!</v>
      </c>
      <c r="BD1165" s="2" t="e" cm="1">
        <f t="array" ref="BD1165">TREND($AR1165:$AS1165,$AR$3:$AS$3,BD$1)</f>
        <v>#VALUE!</v>
      </c>
      <c r="BE1165" s="2" t="e" cm="1">
        <f t="array" ref="BE1165">TREND($AR1165:$AS1165,$AR$3:$AS$3,BE$1)</f>
        <v>#VALUE!</v>
      </c>
      <c r="BF1165" s="20" t="e" cm="1">
        <f t="array" ref="BF1165">TREND($AS1165:$AT1165,$AS$3:$AT$3,BF$1)</f>
        <v>#VALUE!</v>
      </c>
      <c r="BG1165" s="20" t="e" cm="1">
        <f t="array" ref="BG1165">TREND($AS1165:$AT1165,$AS$3:$AT$3,BG$1)</f>
        <v>#VALUE!</v>
      </c>
      <c r="BH1165" s="20" t="e" cm="1">
        <f t="array" ref="BH1165">TREND($AS1165:$AT1165,$AS$3:$AT$3,BH$1)</f>
        <v>#VALUE!</v>
      </c>
      <c r="BI1165" s="20" t="e" cm="1">
        <f t="array" ref="BI1165">TREND($AS1165:$AT1165,$AS$3:$AT$3,BI$1)</f>
        <v>#VALUE!</v>
      </c>
      <c r="BJ1165" s="20" t="e" cm="1">
        <f t="array" ref="BJ1165">TREND($AS1165:$AT1165,$AS$3:$AT$3,BJ$1)</f>
        <v>#VALUE!</v>
      </c>
      <c r="BK1165" s="20" t="e" cm="1">
        <f t="array" ref="BK1165">TREND($AS1165:$AT1165,$AS$3:$AT$3,BK$1)</f>
        <v>#VALUE!</v>
      </c>
      <c r="BL1165" s="20" t="e" cm="1">
        <f t="array" ref="BL1165">TREND($AS1165:$AT1165,$AS$3:$AT$3,BL$1)</f>
        <v>#VALUE!</v>
      </c>
      <c r="BM1165" s="20" t="e" cm="1">
        <f t="array" ref="BM1165">TREND($AS1165:$AT1165,$AS$3:$AT$3,BM$1)</f>
        <v>#VALUE!</v>
      </c>
    </row>
    <row r="1166" spans="1:65" x14ac:dyDescent="0.35">
      <c r="A1166" t="str">
        <f>IF(BYDem!B1164="","\I:",BYDem!B1164)</f>
        <v>\I:</v>
      </c>
      <c r="B1166">
        <f>BYDem!E1164</f>
        <v>0</v>
      </c>
      <c r="C1166">
        <f t="shared" si="363"/>
        <v>0</v>
      </c>
      <c r="D1166" s="4">
        <f>SUMIFS(BYDem!$M$2:$M$2000,BYDem!$B$2:$B$2000,Demands!$A1166,BYDem!$E$2:$E$2000,Demands!$B1166)</f>
        <v>0</v>
      </c>
      <c r="E1166" s="4" t="e">
        <f t="shared" si="364"/>
        <v>#DIV/0!</v>
      </c>
      <c r="F1166" s="4" t="e">
        <f t="shared" si="365"/>
        <v>#DIV/0!</v>
      </c>
      <c r="G1166" s="4" t="e">
        <f t="shared" si="366"/>
        <v>#DIV/0!</v>
      </c>
      <c r="H1166" s="4" t="e">
        <f t="shared" si="367"/>
        <v>#DIV/0!</v>
      </c>
      <c r="I1166" s="4" t="e">
        <f t="shared" si="368"/>
        <v>#DIV/0!</v>
      </c>
      <c r="J1166" s="4" t="e">
        <f t="shared" si="369"/>
        <v>#DIV/0!</v>
      </c>
      <c r="K1166" s="4" t="e">
        <f t="shared" si="370"/>
        <v>#DIV/0!</v>
      </c>
      <c r="L1166" s="4" t="e">
        <f t="shared" si="371"/>
        <v>#DIV/0!</v>
      </c>
      <c r="M1166" s="4" t="e">
        <f t="shared" si="372"/>
        <v>#DIV/0!</v>
      </c>
      <c r="N1166" s="4" t="e">
        <f t="shared" si="373"/>
        <v>#DIV/0!</v>
      </c>
      <c r="O1166" s="4" t="e">
        <f t="shared" si="374"/>
        <v>#DIV/0!</v>
      </c>
      <c r="P1166" s="4" t="e">
        <f t="shared" si="375"/>
        <v>#DIV/0!</v>
      </c>
      <c r="Q1166" s="4" t="e">
        <f t="shared" si="376"/>
        <v>#DIV/0!</v>
      </c>
      <c r="R1166" s="4" t="e">
        <f t="shared" si="377"/>
        <v>#DIV/0!</v>
      </c>
      <c r="S1166" s="4" t="e">
        <f t="shared" si="378"/>
        <v>#DIV/0!</v>
      </c>
      <c r="T1166" s="4" t="e">
        <f t="shared" si="379"/>
        <v>#DIV/0!</v>
      </c>
      <c r="U1166" s="4" t="e">
        <f t="shared" si="380"/>
        <v>#DIV/0!</v>
      </c>
      <c r="W1166" s="5" t="e">
        <f>VLOOKUP(C1166&amp;A1166,Driver_elast!$A$2:$D$1161,4,FALSE)</f>
        <v>#N/A</v>
      </c>
      <c r="X1166" s="5">
        <v>1</v>
      </c>
      <c r="Y1166" s="2">
        <f>SUMIFS('Growth rates'!D$4:D$999,'Growth rates'!$B$4:$B$999,Demands!$A1166,'Growth rates'!$C$4:$C$999,$W1166)</f>
        <v>0</v>
      </c>
      <c r="Z1166" s="2">
        <f>SUMIFS('Growth rates'!E$4:E$999,'Growth rates'!$B$4:$B$999,Demands!$A1166,'Growth rates'!$C$4:$C$999,$W1166)</f>
        <v>0</v>
      </c>
      <c r="AA1166" s="2">
        <f>SUMIFS('Growth rates'!F$4:F$999,'Growth rates'!$B$4:$B$999,Demands!$A1166,'Growth rates'!$C$4:$C$999,$W1166)</f>
        <v>0</v>
      </c>
      <c r="AB1166" s="2">
        <f>SUMIFS('Growth rates'!G$4:G$999,'Growth rates'!$B$4:$B$999,Demands!$A1166,'Growth rates'!$C$4:$C$999,$W1166)</f>
        <v>0</v>
      </c>
      <c r="AC1166" s="2">
        <f>SUMIFS('Growth rates'!H$4:H$999,'Growth rates'!$B$4:$B$999,Demands!$A1166,'Growth rates'!$C$4:$C$999,$W1166)</f>
        <v>0</v>
      </c>
      <c r="AD1166" s="2">
        <f>SUMIFS('Growth rates'!I$4:I$999,'Growth rates'!$B$4:$B$999,Demands!$A1166,'Growth rates'!$C$4:$C$999,$W1166)</f>
        <v>0</v>
      </c>
      <c r="AE1166" s="2">
        <f>SUMIFS('Growth rates'!J$4:J$999,'Growth rates'!$B$4:$B$999,Demands!$A1166,'Growth rates'!$C$4:$C$999,$W1166)</f>
        <v>0</v>
      </c>
      <c r="AF1166" s="2">
        <f>SUMIFS('Growth rates'!K$4:K$999,'Growth rates'!$B$4:$B$999,Demands!$A1166,'Growth rates'!$C$4:$C$999,$W1166)</f>
        <v>0</v>
      </c>
      <c r="AG1166" s="2">
        <f>SUMIFS('Growth rates'!L$4:L$999,'Growth rates'!$B$4:$B$999,Demands!$A1166,'Growth rates'!$C$4:$C$999,$W1166)</f>
        <v>0</v>
      </c>
      <c r="AH1166" s="2">
        <f>SUMIFS('Growth rates'!M$4:M$999,'Growth rates'!$B$4:$B$999,Demands!$A1166,'Growth rates'!$C$4:$C$999,$W1166)</f>
        <v>0</v>
      </c>
      <c r="AI1166" s="2">
        <f>SUMIFS('Growth rates'!N$4:N$999,'Growth rates'!$B$4:$B$999,Demands!$A1166,'Growth rates'!$C$4:$C$999,$W1166)</f>
        <v>0</v>
      </c>
      <c r="AJ1166" s="2">
        <f>SUMIFS('Growth rates'!O$4:O$999,'Growth rates'!$B$4:$B$999,Demands!$A1166,'Growth rates'!$C$4:$C$999,$W1166)</f>
        <v>0</v>
      </c>
      <c r="AK1166" s="2">
        <f>SUMIFS('Growth rates'!P$4:P$999,'Growth rates'!$B$4:$B$999,Demands!$A1166,'Growth rates'!$C$4:$C$999,$W1166)</f>
        <v>0</v>
      </c>
      <c r="AL1166" s="2">
        <f>SUMIFS('Growth rates'!Q$4:Q$999,'Growth rates'!$B$4:$B$999,Demands!$A1166,'Growth rates'!$C$4:$C$999,$W1166)</f>
        <v>0</v>
      </c>
      <c r="AM1166" s="2">
        <f>SUMIFS('Growth rates'!R$4:R$999,'Growth rates'!$B$4:$B$999,Demands!$A1166,'Growth rates'!$C$4:$C$999,$W1166)</f>
        <v>0</v>
      </c>
      <c r="AN1166" s="2">
        <f>SUMIFS('Growth rates'!S$4:S$999,'Growth rates'!$B$4:$B$999,Demands!$A1166,'Growth rates'!$C$4:$C$999,$W1166)</f>
        <v>0</v>
      </c>
      <c r="AO1166" s="2">
        <f>SUMIFS('Growth rates'!T$4:T$999,'Growth rates'!$B$4:$B$999,Demands!$A1166,'Growth rates'!$C$4:$C$999,$W1166)</f>
        <v>0</v>
      </c>
      <c r="AP1166" s="2">
        <f>SUMIFS('Growth rates'!U$4:U$999,'Growth rates'!$B$4:$B$999,Demands!$A1166,'Growth rates'!$C$4:$C$999,$W1166)</f>
        <v>0</v>
      </c>
      <c r="AR1166" t="e">
        <f>VLOOKUP(C1166&amp;A1166,Driver_elast!$A$2:$E$1161,5,FALSE)</f>
        <v>#N/A</v>
      </c>
      <c r="AS1166" t="e">
        <f t="shared" si="381"/>
        <v>#N/A</v>
      </c>
      <c r="AT1166" t="e">
        <f t="shared" si="382"/>
        <v>#N/A</v>
      </c>
      <c r="AV1166" s="2" t="e" cm="1">
        <f t="array" ref="AV1166">TREND($AR1166:$AS1166,$AR$3:$AS$3,AV$1)</f>
        <v>#VALUE!</v>
      </c>
      <c r="AW1166" s="2" t="e" cm="1">
        <f t="array" ref="AW1166">TREND($AR1166:$AS1166,$AR$3:$AS$3,AW$1)</f>
        <v>#VALUE!</v>
      </c>
      <c r="AX1166" s="2" t="e" cm="1">
        <f t="array" ref="AX1166">TREND($AR1166:$AS1166,$AR$3:$AS$3,AX$1)</f>
        <v>#VALUE!</v>
      </c>
      <c r="AY1166" s="2" t="e" cm="1">
        <f t="array" ref="AY1166">TREND($AR1166:$AS1166,$AR$3:$AS$3,AY$1)</f>
        <v>#VALUE!</v>
      </c>
      <c r="AZ1166" s="2" t="e" cm="1">
        <f t="array" ref="AZ1166">TREND($AR1166:$AS1166,$AR$3:$AS$3,AZ$1)</f>
        <v>#VALUE!</v>
      </c>
      <c r="BA1166" s="2" t="e" cm="1">
        <f t="array" ref="BA1166">TREND($AR1166:$AS1166,$AR$3:$AS$3,BA$1)</f>
        <v>#VALUE!</v>
      </c>
      <c r="BB1166" s="2" t="e" cm="1">
        <f t="array" ref="BB1166">TREND($AR1166:$AS1166,$AR$3:$AS$3,BB$1)</f>
        <v>#VALUE!</v>
      </c>
      <c r="BC1166" s="2" t="e" cm="1">
        <f t="array" ref="BC1166">TREND($AR1166:$AS1166,$AR$3:$AS$3,BC$1)</f>
        <v>#VALUE!</v>
      </c>
      <c r="BD1166" s="2" t="e" cm="1">
        <f t="array" ref="BD1166">TREND($AR1166:$AS1166,$AR$3:$AS$3,BD$1)</f>
        <v>#VALUE!</v>
      </c>
      <c r="BE1166" s="2" t="e" cm="1">
        <f t="array" ref="BE1166">TREND($AR1166:$AS1166,$AR$3:$AS$3,BE$1)</f>
        <v>#VALUE!</v>
      </c>
      <c r="BF1166" s="20" t="e" cm="1">
        <f t="array" ref="BF1166">TREND($AS1166:$AT1166,$AS$3:$AT$3,BF$1)</f>
        <v>#VALUE!</v>
      </c>
      <c r="BG1166" s="20" t="e" cm="1">
        <f t="array" ref="BG1166">TREND($AS1166:$AT1166,$AS$3:$AT$3,BG$1)</f>
        <v>#VALUE!</v>
      </c>
      <c r="BH1166" s="20" t="e" cm="1">
        <f t="array" ref="BH1166">TREND($AS1166:$AT1166,$AS$3:$AT$3,BH$1)</f>
        <v>#VALUE!</v>
      </c>
      <c r="BI1166" s="20" t="e" cm="1">
        <f t="array" ref="BI1166">TREND($AS1166:$AT1166,$AS$3:$AT$3,BI$1)</f>
        <v>#VALUE!</v>
      </c>
      <c r="BJ1166" s="20" t="e" cm="1">
        <f t="array" ref="BJ1166">TREND($AS1166:$AT1166,$AS$3:$AT$3,BJ$1)</f>
        <v>#VALUE!</v>
      </c>
      <c r="BK1166" s="20" t="e" cm="1">
        <f t="array" ref="BK1166">TREND($AS1166:$AT1166,$AS$3:$AT$3,BK$1)</f>
        <v>#VALUE!</v>
      </c>
      <c r="BL1166" s="20" t="e" cm="1">
        <f t="array" ref="BL1166">TREND($AS1166:$AT1166,$AS$3:$AT$3,BL$1)</f>
        <v>#VALUE!</v>
      </c>
      <c r="BM1166" s="20" t="e" cm="1">
        <f t="array" ref="BM1166">TREND($AS1166:$AT1166,$AS$3:$AT$3,BM$1)</f>
        <v>#VALUE!</v>
      </c>
    </row>
    <row r="1167" spans="1:65" x14ac:dyDescent="0.35">
      <c r="A1167" t="str">
        <f>IF(BYDem!B1165="","\I:",BYDem!B1165)</f>
        <v>\I:</v>
      </c>
      <c r="B1167">
        <f>BYDem!E1165</f>
        <v>0</v>
      </c>
      <c r="C1167">
        <f t="shared" si="363"/>
        <v>0</v>
      </c>
      <c r="D1167" s="4">
        <f>SUMIFS(BYDem!$M$2:$M$2000,BYDem!$B$2:$B$2000,Demands!$A1167,BYDem!$E$2:$E$2000,Demands!$B1167)</f>
        <v>0</v>
      </c>
      <c r="E1167" s="4" t="e">
        <f t="shared" si="364"/>
        <v>#DIV/0!</v>
      </c>
      <c r="F1167" s="4" t="e">
        <f t="shared" si="365"/>
        <v>#DIV/0!</v>
      </c>
      <c r="G1167" s="4" t="e">
        <f t="shared" si="366"/>
        <v>#DIV/0!</v>
      </c>
      <c r="H1167" s="4" t="e">
        <f t="shared" si="367"/>
        <v>#DIV/0!</v>
      </c>
      <c r="I1167" s="4" t="e">
        <f t="shared" si="368"/>
        <v>#DIV/0!</v>
      </c>
      <c r="J1167" s="4" t="e">
        <f t="shared" si="369"/>
        <v>#DIV/0!</v>
      </c>
      <c r="K1167" s="4" t="e">
        <f t="shared" si="370"/>
        <v>#DIV/0!</v>
      </c>
      <c r="L1167" s="4" t="e">
        <f t="shared" si="371"/>
        <v>#DIV/0!</v>
      </c>
      <c r="M1167" s="4" t="e">
        <f t="shared" si="372"/>
        <v>#DIV/0!</v>
      </c>
      <c r="N1167" s="4" t="e">
        <f t="shared" si="373"/>
        <v>#DIV/0!</v>
      </c>
      <c r="O1167" s="4" t="e">
        <f t="shared" si="374"/>
        <v>#DIV/0!</v>
      </c>
      <c r="P1167" s="4" t="e">
        <f t="shared" si="375"/>
        <v>#DIV/0!</v>
      </c>
      <c r="Q1167" s="4" t="e">
        <f t="shared" si="376"/>
        <v>#DIV/0!</v>
      </c>
      <c r="R1167" s="4" t="e">
        <f t="shared" si="377"/>
        <v>#DIV/0!</v>
      </c>
      <c r="S1167" s="4" t="e">
        <f t="shared" si="378"/>
        <v>#DIV/0!</v>
      </c>
      <c r="T1167" s="4" t="e">
        <f t="shared" si="379"/>
        <v>#DIV/0!</v>
      </c>
      <c r="U1167" s="4" t="e">
        <f t="shared" si="380"/>
        <v>#DIV/0!</v>
      </c>
      <c r="W1167" s="5" t="e">
        <f>VLOOKUP(C1167&amp;A1167,Driver_elast!$A$2:$D$1161,4,FALSE)</f>
        <v>#N/A</v>
      </c>
      <c r="X1167" s="5">
        <v>1</v>
      </c>
      <c r="Y1167" s="2">
        <f>SUMIFS('Growth rates'!D$4:D$999,'Growth rates'!$B$4:$B$999,Demands!$A1167,'Growth rates'!$C$4:$C$999,$W1167)</f>
        <v>0</v>
      </c>
      <c r="Z1167" s="2">
        <f>SUMIFS('Growth rates'!E$4:E$999,'Growth rates'!$B$4:$B$999,Demands!$A1167,'Growth rates'!$C$4:$C$999,$W1167)</f>
        <v>0</v>
      </c>
      <c r="AA1167" s="2">
        <f>SUMIFS('Growth rates'!F$4:F$999,'Growth rates'!$B$4:$B$999,Demands!$A1167,'Growth rates'!$C$4:$C$999,$W1167)</f>
        <v>0</v>
      </c>
      <c r="AB1167" s="2">
        <f>SUMIFS('Growth rates'!G$4:G$999,'Growth rates'!$B$4:$B$999,Demands!$A1167,'Growth rates'!$C$4:$C$999,$W1167)</f>
        <v>0</v>
      </c>
      <c r="AC1167" s="2">
        <f>SUMIFS('Growth rates'!H$4:H$999,'Growth rates'!$B$4:$B$999,Demands!$A1167,'Growth rates'!$C$4:$C$999,$W1167)</f>
        <v>0</v>
      </c>
      <c r="AD1167" s="2">
        <f>SUMIFS('Growth rates'!I$4:I$999,'Growth rates'!$B$4:$B$999,Demands!$A1167,'Growth rates'!$C$4:$C$999,$W1167)</f>
        <v>0</v>
      </c>
      <c r="AE1167" s="2">
        <f>SUMIFS('Growth rates'!J$4:J$999,'Growth rates'!$B$4:$B$999,Demands!$A1167,'Growth rates'!$C$4:$C$999,$W1167)</f>
        <v>0</v>
      </c>
      <c r="AF1167" s="2">
        <f>SUMIFS('Growth rates'!K$4:K$999,'Growth rates'!$B$4:$B$999,Demands!$A1167,'Growth rates'!$C$4:$C$999,$W1167)</f>
        <v>0</v>
      </c>
      <c r="AG1167" s="2">
        <f>SUMIFS('Growth rates'!L$4:L$999,'Growth rates'!$B$4:$B$999,Demands!$A1167,'Growth rates'!$C$4:$C$999,$W1167)</f>
        <v>0</v>
      </c>
      <c r="AH1167" s="2">
        <f>SUMIFS('Growth rates'!M$4:M$999,'Growth rates'!$B$4:$B$999,Demands!$A1167,'Growth rates'!$C$4:$C$999,$W1167)</f>
        <v>0</v>
      </c>
      <c r="AI1167" s="2">
        <f>SUMIFS('Growth rates'!N$4:N$999,'Growth rates'!$B$4:$B$999,Demands!$A1167,'Growth rates'!$C$4:$C$999,$W1167)</f>
        <v>0</v>
      </c>
      <c r="AJ1167" s="2">
        <f>SUMIFS('Growth rates'!O$4:O$999,'Growth rates'!$B$4:$B$999,Demands!$A1167,'Growth rates'!$C$4:$C$999,$W1167)</f>
        <v>0</v>
      </c>
      <c r="AK1167" s="2">
        <f>SUMIFS('Growth rates'!P$4:P$999,'Growth rates'!$B$4:$B$999,Demands!$A1167,'Growth rates'!$C$4:$C$999,$W1167)</f>
        <v>0</v>
      </c>
      <c r="AL1167" s="2">
        <f>SUMIFS('Growth rates'!Q$4:Q$999,'Growth rates'!$B$4:$B$999,Demands!$A1167,'Growth rates'!$C$4:$C$999,$W1167)</f>
        <v>0</v>
      </c>
      <c r="AM1167" s="2">
        <f>SUMIFS('Growth rates'!R$4:R$999,'Growth rates'!$B$4:$B$999,Demands!$A1167,'Growth rates'!$C$4:$C$999,$W1167)</f>
        <v>0</v>
      </c>
      <c r="AN1167" s="2">
        <f>SUMIFS('Growth rates'!S$4:S$999,'Growth rates'!$B$4:$B$999,Demands!$A1167,'Growth rates'!$C$4:$C$999,$W1167)</f>
        <v>0</v>
      </c>
      <c r="AO1167" s="2">
        <f>SUMIFS('Growth rates'!T$4:T$999,'Growth rates'!$B$4:$B$999,Demands!$A1167,'Growth rates'!$C$4:$C$999,$W1167)</f>
        <v>0</v>
      </c>
      <c r="AP1167" s="2">
        <f>SUMIFS('Growth rates'!U$4:U$999,'Growth rates'!$B$4:$B$999,Demands!$A1167,'Growth rates'!$C$4:$C$999,$W1167)</f>
        <v>0</v>
      </c>
      <c r="AR1167" t="e">
        <f>VLOOKUP(C1167&amp;A1167,Driver_elast!$A$2:$E$1161,5,FALSE)</f>
        <v>#N/A</v>
      </c>
      <c r="AS1167" t="e">
        <f t="shared" si="381"/>
        <v>#N/A</v>
      </c>
      <c r="AT1167" t="e">
        <f t="shared" si="382"/>
        <v>#N/A</v>
      </c>
      <c r="AV1167" s="2" t="e" cm="1">
        <f t="array" ref="AV1167">TREND($AR1167:$AS1167,$AR$3:$AS$3,AV$1)</f>
        <v>#VALUE!</v>
      </c>
      <c r="AW1167" s="2" t="e" cm="1">
        <f t="array" ref="AW1167">TREND($AR1167:$AS1167,$AR$3:$AS$3,AW$1)</f>
        <v>#VALUE!</v>
      </c>
      <c r="AX1167" s="2" t="e" cm="1">
        <f t="array" ref="AX1167">TREND($AR1167:$AS1167,$AR$3:$AS$3,AX$1)</f>
        <v>#VALUE!</v>
      </c>
      <c r="AY1167" s="2" t="e" cm="1">
        <f t="array" ref="AY1167">TREND($AR1167:$AS1167,$AR$3:$AS$3,AY$1)</f>
        <v>#VALUE!</v>
      </c>
      <c r="AZ1167" s="2" t="e" cm="1">
        <f t="array" ref="AZ1167">TREND($AR1167:$AS1167,$AR$3:$AS$3,AZ$1)</f>
        <v>#VALUE!</v>
      </c>
      <c r="BA1167" s="2" t="e" cm="1">
        <f t="array" ref="BA1167">TREND($AR1167:$AS1167,$AR$3:$AS$3,BA$1)</f>
        <v>#VALUE!</v>
      </c>
      <c r="BB1167" s="2" t="e" cm="1">
        <f t="array" ref="BB1167">TREND($AR1167:$AS1167,$AR$3:$AS$3,BB$1)</f>
        <v>#VALUE!</v>
      </c>
      <c r="BC1167" s="2" t="e" cm="1">
        <f t="array" ref="BC1167">TREND($AR1167:$AS1167,$AR$3:$AS$3,BC$1)</f>
        <v>#VALUE!</v>
      </c>
      <c r="BD1167" s="2" t="e" cm="1">
        <f t="array" ref="BD1167">TREND($AR1167:$AS1167,$AR$3:$AS$3,BD$1)</f>
        <v>#VALUE!</v>
      </c>
      <c r="BE1167" s="2" t="e" cm="1">
        <f t="array" ref="BE1167">TREND($AR1167:$AS1167,$AR$3:$AS$3,BE$1)</f>
        <v>#VALUE!</v>
      </c>
      <c r="BF1167" s="20" t="e" cm="1">
        <f t="array" ref="BF1167">TREND($AS1167:$AT1167,$AS$3:$AT$3,BF$1)</f>
        <v>#VALUE!</v>
      </c>
      <c r="BG1167" s="20" t="e" cm="1">
        <f t="array" ref="BG1167">TREND($AS1167:$AT1167,$AS$3:$AT$3,BG$1)</f>
        <v>#VALUE!</v>
      </c>
      <c r="BH1167" s="20" t="e" cm="1">
        <f t="array" ref="BH1167">TREND($AS1167:$AT1167,$AS$3:$AT$3,BH$1)</f>
        <v>#VALUE!</v>
      </c>
      <c r="BI1167" s="20" t="e" cm="1">
        <f t="array" ref="BI1167">TREND($AS1167:$AT1167,$AS$3:$AT$3,BI$1)</f>
        <v>#VALUE!</v>
      </c>
      <c r="BJ1167" s="20" t="e" cm="1">
        <f t="array" ref="BJ1167">TREND($AS1167:$AT1167,$AS$3:$AT$3,BJ$1)</f>
        <v>#VALUE!</v>
      </c>
      <c r="BK1167" s="20" t="e" cm="1">
        <f t="array" ref="BK1167">TREND($AS1167:$AT1167,$AS$3:$AT$3,BK$1)</f>
        <v>#VALUE!</v>
      </c>
      <c r="BL1167" s="20" t="e" cm="1">
        <f t="array" ref="BL1167">TREND($AS1167:$AT1167,$AS$3:$AT$3,BL$1)</f>
        <v>#VALUE!</v>
      </c>
      <c r="BM1167" s="20" t="e" cm="1">
        <f t="array" ref="BM1167">TREND($AS1167:$AT1167,$AS$3:$AT$3,BM$1)</f>
        <v>#VALUE!</v>
      </c>
    </row>
    <row r="1168" spans="1:65" x14ac:dyDescent="0.35">
      <c r="A1168" t="str">
        <f>IF(BYDem!B1166="","\I:",BYDem!B1166)</f>
        <v>\I:</v>
      </c>
      <c r="B1168">
        <f>BYDem!E1166</f>
        <v>0</v>
      </c>
      <c r="C1168">
        <f t="shared" si="363"/>
        <v>0</v>
      </c>
      <c r="D1168" s="4">
        <f>SUMIFS(BYDem!$M$2:$M$2000,BYDem!$B$2:$B$2000,Demands!$A1168,BYDem!$E$2:$E$2000,Demands!$B1168)</f>
        <v>0</v>
      </c>
      <c r="E1168" s="4" t="e">
        <f t="shared" si="364"/>
        <v>#DIV/0!</v>
      </c>
      <c r="F1168" s="4" t="e">
        <f t="shared" si="365"/>
        <v>#DIV/0!</v>
      </c>
      <c r="G1168" s="4" t="e">
        <f t="shared" si="366"/>
        <v>#DIV/0!</v>
      </c>
      <c r="H1168" s="4" t="e">
        <f t="shared" si="367"/>
        <v>#DIV/0!</v>
      </c>
      <c r="I1168" s="4" t="e">
        <f t="shared" si="368"/>
        <v>#DIV/0!</v>
      </c>
      <c r="J1168" s="4" t="e">
        <f t="shared" si="369"/>
        <v>#DIV/0!</v>
      </c>
      <c r="K1168" s="4" t="e">
        <f t="shared" si="370"/>
        <v>#DIV/0!</v>
      </c>
      <c r="L1168" s="4" t="e">
        <f t="shared" si="371"/>
        <v>#DIV/0!</v>
      </c>
      <c r="M1168" s="4" t="e">
        <f t="shared" si="372"/>
        <v>#DIV/0!</v>
      </c>
      <c r="N1168" s="4" t="e">
        <f t="shared" si="373"/>
        <v>#DIV/0!</v>
      </c>
      <c r="O1168" s="4" t="e">
        <f t="shared" si="374"/>
        <v>#DIV/0!</v>
      </c>
      <c r="P1168" s="4" t="e">
        <f t="shared" si="375"/>
        <v>#DIV/0!</v>
      </c>
      <c r="Q1168" s="4" t="e">
        <f t="shared" si="376"/>
        <v>#DIV/0!</v>
      </c>
      <c r="R1168" s="4" t="e">
        <f t="shared" si="377"/>
        <v>#DIV/0!</v>
      </c>
      <c r="S1168" s="4" t="e">
        <f t="shared" si="378"/>
        <v>#DIV/0!</v>
      </c>
      <c r="T1168" s="4" t="e">
        <f t="shared" si="379"/>
        <v>#DIV/0!</v>
      </c>
      <c r="U1168" s="4" t="e">
        <f t="shared" si="380"/>
        <v>#DIV/0!</v>
      </c>
      <c r="W1168" s="5" t="e">
        <f>VLOOKUP(C1168&amp;A1168,Driver_elast!$A$2:$D$1161,4,FALSE)</f>
        <v>#N/A</v>
      </c>
      <c r="X1168" s="5">
        <v>1</v>
      </c>
      <c r="Y1168" s="2">
        <f>SUMIFS('Growth rates'!D$4:D$999,'Growth rates'!$B$4:$B$999,Demands!$A1168,'Growth rates'!$C$4:$C$999,$W1168)</f>
        <v>0</v>
      </c>
      <c r="Z1168" s="2">
        <f>SUMIFS('Growth rates'!E$4:E$999,'Growth rates'!$B$4:$B$999,Demands!$A1168,'Growth rates'!$C$4:$C$999,$W1168)</f>
        <v>0</v>
      </c>
      <c r="AA1168" s="2">
        <f>SUMIFS('Growth rates'!F$4:F$999,'Growth rates'!$B$4:$B$999,Demands!$A1168,'Growth rates'!$C$4:$C$999,$W1168)</f>
        <v>0</v>
      </c>
      <c r="AB1168" s="2">
        <f>SUMIFS('Growth rates'!G$4:G$999,'Growth rates'!$B$4:$B$999,Demands!$A1168,'Growth rates'!$C$4:$C$999,$W1168)</f>
        <v>0</v>
      </c>
      <c r="AC1168" s="2">
        <f>SUMIFS('Growth rates'!H$4:H$999,'Growth rates'!$B$4:$B$999,Demands!$A1168,'Growth rates'!$C$4:$C$999,$W1168)</f>
        <v>0</v>
      </c>
      <c r="AD1168" s="2">
        <f>SUMIFS('Growth rates'!I$4:I$999,'Growth rates'!$B$4:$B$999,Demands!$A1168,'Growth rates'!$C$4:$C$999,$W1168)</f>
        <v>0</v>
      </c>
      <c r="AE1168" s="2">
        <f>SUMIFS('Growth rates'!J$4:J$999,'Growth rates'!$B$4:$B$999,Demands!$A1168,'Growth rates'!$C$4:$C$999,$W1168)</f>
        <v>0</v>
      </c>
      <c r="AF1168" s="2">
        <f>SUMIFS('Growth rates'!K$4:K$999,'Growth rates'!$B$4:$B$999,Demands!$A1168,'Growth rates'!$C$4:$C$999,$W1168)</f>
        <v>0</v>
      </c>
      <c r="AG1168" s="2">
        <f>SUMIFS('Growth rates'!L$4:L$999,'Growth rates'!$B$4:$B$999,Demands!$A1168,'Growth rates'!$C$4:$C$999,$W1168)</f>
        <v>0</v>
      </c>
      <c r="AH1168" s="2">
        <f>SUMIFS('Growth rates'!M$4:M$999,'Growth rates'!$B$4:$B$999,Demands!$A1168,'Growth rates'!$C$4:$C$999,$W1168)</f>
        <v>0</v>
      </c>
      <c r="AI1168" s="2">
        <f>SUMIFS('Growth rates'!N$4:N$999,'Growth rates'!$B$4:$B$999,Demands!$A1168,'Growth rates'!$C$4:$C$999,$W1168)</f>
        <v>0</v>
      </c>
      <c r="AJ1168" s="2">
        <f>SUMIFS('Growth rates'!O$4:O$999,'Growth rates'!$B$4:$B$999,Demands!$A1168,'Growth rates'!$C$4:$C$999,$W1168)</f>
        <v>0</v>
      </c>
      <c r="AK1168" s="2">
        <f>SUMIFS('Growth rates'!P$4:P$999,'Growth rates'!$B$4:$B$999,Demands!$A1168,'Growth rates'!$C$4:$C$999,$W1168)</f>
        <v>0</v>
      </c>
      <c r="AL1168" s="2">
        <f>SUMIFS('Growth rates'!Q$4:Q$999,'Growth rates'!$B$4:$B$999,Demands!$A1168,'Growth rates'!$C$4:$C$999,$W1168)</f>
        <v>0</v>
      </c>
      <c r="AM1168" s="2">
        <f>SUMIFS('Growth rates'!R$4:R$999,'Growth rates'!$B$4:$B$999,Demands!$A1168,'Growth rates'!$C$4:$C$999,$W1168)</f>
        <v>0</v>
      </c>
      <c r="AN1168" s="2">
        <f>SUMIFS('Growth rates'!S$4:S$999,'Growth rates'!$B$4:$B$999,Demands!$A1168,'Growth rates'!$C$4:$C$999,$W1168)</f>
        <v>0</v>
      </c>
      <c r="AO1168" s="2">
        <f>SUMIFS('Growth rates'!T$4:T$999,'Growth rates'!$B$4:$B$999,Demands!$A1168,'Growth rates'!$C$4:$C$999,$W1168)</f>
        <v>0</v>
      </c>
      <c r="AP1168" s="2">
        <f>SUMIFS('Growth rates'!U$4:U$999,'Growth rates'!$B$4:$B$999,Demands!$A1168,'Growth rates'!$C$4:$C$999,$W1168)</f>
        <v>0</v>
      </c>
      <c r="AR1168" t="e">
        <f>VLOOKUP(C1168&amp;A1168,Driver_elast!$A$2:$E$1161,5,FALSE)</f>
        <v>#N/A</v>
      </c>
      <c r="AS1168" t="e">
        <f t="shared" si="381"/>
        <v>#N/A</v>
      </c>
      <c r="AT1168" t="e">
        <f t="shared" si="382"/>
        <v>#N/A</v>
      </c>
      <c r="AV1168" s="2" t="e" cm="1">
        <f t="array" ref="AV1168">TREND($AR1168:$AS1168,$AR$3:$AS$3,AV$1)</f>
        <v>#VALUE!</v>
      </c>
      <c r="AW1168" s="2" t="e" cm="1">
        <f t="array" ref="AW1168">TREND($AR1168:$AS1168,$AR$3:$AS$3,AW$1)</f>
        <v>#VALUE!</v>
      </c>
      <c r="AX1168" s="2" t="e" cm="1">
        <f t="array" ref="AX1168">TREND($AR1168:$AS1168,$AR$3:$AS$3,AX$1)</f>
        <v>#VALUE!</v>
      </c>
      <c r="AY1168" s="2" t="e" cm="1">
        <f t="array" ref="AY1168">TREND($AR1168:$AS1168,$AR$3:$AS$3,AY$1)</f>
        <v>#VALUE!</v>
      </c>
      <c r="AZ1168" s="2" t="e" cm="1">
        <f t="array" ref="AZ1168">TREND($AR1168:$AS1168,$AR$3:$AS$3,AZ$1)</f>
        <v>#VALUE!</v>
      </c>
      <c r="BA1168" s="2" t="e" cm="1">
        <f t="array" ref="BA1168">TREND($AR1168:$AS1168,$AR$3:$AS$3,BA$1)</f>
        <v>#VALUE!</v>
      </c>
      <c r="BB1168" s="2" t="e" cm="1">
        <f t="array" ref="BB1168">TREND($AR1168:$AS1168,$AR$3:$AS$3,BB$1)</f>
        <v>#VALUE!</v>
      </c>
      <c r="BC1168" s="2" t="e" cm="1">
        <f t="array" ref="BC1168">TREND($AR1168:$AS1168,$AR$3:$AS$3,BC$1)</f>
        <v>#VALUE!</v>
      </c>
      <c r="BD1168" s="2" t="e" cm="1">
        <f t="array" ref="BD1168">TREND($AR1168:$AS1168,$AR$3:$AS$3,BD$1)</f>
        <v>#VALUE!</v>
      </c>
      <c r="BE1168" s="2" t="e" cm="1">
        <f t="array" ref="BE1168">TREND($AR1168:$AS1168,$AR$3:$AS$3,BE$1)</f>
        <v>#VALUE!</v>
      </c>
      <c r="BF1168" s="20" t="e" cm="1">
        <f t="array" ref="BF1168">TREND($AS1168:$AT1168,$AS$3:$AT$3,BF$1)</f>
        <v>#VALUE!</v>
      </c>
      <c r="BG1168" s="20" t="e" cm="1">
        <f t="array" ref="BG1168">TREND($AS1168:$AT1168,$AS$3:$AT$3,BG$1)</f>
        <v>#VALUE!</v>
      </c>
      <c r="BH1168" s="20" t="e" cm="1">
        <f t="array" ref="BH1168">TREND($AS1168:$AT1168,$AS$3:$AT$3,BH$1)</f>
        <v>#VALUE!</v>
      </c>
      <c r="BI1168" s="20" t="e" cm="1">
        <f t="array" ref="BI1168">TREND($AS1168:$AT1168,$AS$3:$AT$3,BI$1)</f>
        <v>#VALUE!</v>
      </c>
      <c r="BJ1168" s="20" t="e" cm="1">
        <f t="array" ref="BJ1168">TREND($AS1168:$AT1168,$AS$3:$AT$3,BJ$1)</f>
        <v>#VALUE!</v>
      </c>
      <c r="BK1168" s="20" t="e" cm="1">
        <f t="array" ref="BK1168">TREND($AS1168:$AT1168,$AS$3:$AT$3,BK$1)</f>
        <v>#VALUE!</v>
      </c>
      <c r="BL1168" s="20" t="e" cm="1">
        <f t="array" ref="BL1168">TREND($AS1168:$AT1168,$AS$3:$AT$3,BL$1)</f>
        <v>#VALUE!</v>
      </c>
      <c r="BM1168" s="20" t="e" cm="1">
        <f t="array" ref="BM1168">TREND($AS1168:$AT1168,$AS$3:$AT$3,BM$1)</f>
        <v>#VALUE!</v>
      </c>
    </row>
    <row r="1169" spans="1:65" x14ac:dyDescent="0.35">
      <c r="A1169" t="str">
        <f>IF(BYDem!B1167="","\I:",BYDem!B1167)</f>
        <v>\I:</v>
      </c>
      <c r="B1169">
        <f>BYDem!E1167</f>
        <v>0</v>
      </c>
      <c r="C1169">
        <f t="shared" si="363"/>
        <v>0</v>
      </c>
      <c r="D1169" s="4">
        <f>SUMIFS(BYDem!$M$2:$M$2000,BYDem!$B$2:$B$2000,Demands!$A1169,BYDem!$E$2:$E$2000,Demands!$B1169)</f>
        <v>0</v>
      </c>
      <c r="E1169" s="4" t="e">
        <f t="shared" si="364"/>
        <v>#DIV/0!</v>
      </c>
      <c r="F1169" s="4" t="e">
        <f t="shared" si="365"/>
        <v>#DIV/0!</v>
      </c>
      <c r="G1169" s="4" t="e">
        <f t="shared" si="366"/>
        <v>#DIV/0!</v>
      </c>
      <c r="H1169" s="4" t="e">
        <f t="shared" si="367"/>
        <v>#DIV/0!</v>
      </c>
      <c r="I1169" s="4" t="e">
        <f t="shared" si="368"/>
        <v>#DIV/0!</v>
      </c>
      <c r="J1169" s="4" t="e">
        <f t="shared" si="369"/>
        <v>#DIV/0!</v>
      </c>
      <c r="K1169" s="4" t="e">
        <f t="shared" si="370"/>
        <v>#DIV/0!</v>
      </c>
      <c r="L1169" s="4" t="e">
        <f t="shared" si="371"/>
        <v>#DIV/0!</v>
      </c>
      <c r="M1169" s="4" t="e">
        <f t="shared" si="372"/>
        <v>#DIV/0!</v>
      </c>
      <c r="N1169" s="4" t="e">
        <f t="shared" si="373"/>
        <v>#DIV/0!</v>
      </c>
      <c r="O1169" s="4" t="e">
        <f t="shared" si="374"/>
        <v>#DIV/0!</v>
      </c>
      <c r="P1169" s="4" t="e">
        <f t="shared" si="375"/>
        <v>#DIV/0!</v>
      </c>
      <c r="Q1169" s="4" t="e">
        <f t="shared" si="376"/>
        <v>#DIV/0!</v>
      </c>
      <c r="R1169" s="4" t="e">
        <f t="shared" si="377"/>
        <v>#DIV/0!</v>
      </c>
      <c r="S1169" s="4" t="e">
        <f t="shared" si="378"/>
        <v>#DIV/0!</v>
      </c>
      <c r="T1169" s="4" t="e">
        <f t="shared" si="379"/>
        <v>#DIV/0!</v>
      </c>
      <c r="U1169" s="4" t="e">
        <f t="shared" si="380"/>
        <v>#DIV/0!</v>
      </c>
      <c r="W1169" s="5" t="e">
        <f>VLOOKUP(C1169&amp;A1169,Driver_elast!$A$2:$D$1161,4,FALSE)</f>
        <v>#N/A</v>
      </c>
      <c r="X1169" s="5">
        <v>1</v>
      </c>
      <c r="Y1169" s="2">
        <f>SUMIFS('Growth rates'!D$4:D$999,'Growth rates'!$B$4:$B$999,Demands!$A1169,'Growth rates'!$C$4:$C$999,$W1169)</f>
        <v>0</v>
      </c>
      <c r="Z1169" s="2">
        <f>SUMIFS('Growth rates'!E$4:E$999,'Growth rates'!$B$4:$B$999,Demands!$A1169,'Growth rates'!$C$4:$C$999,$W1169)</f>
        <v>0</v>
      </c>
      <c r="AA1169" s="2">
        <f>SUMIFS('Growth rates'!F$4:F$999,'Growth rates'!$B$4:$B$999,Demands!$A1169,'Growth rates'!$C$4:$C$999,$W1169)</f>
        <v>0</v>
      </c>
      <c r="AB1169" s="2">
        <f>SUMIFS('Growth rates'!G$4:G$999,'Growth rates'!$B$4:$B$999,Demands!$A1169,'Growth rates'!$C$4:$C$999,$W1169)</f>
        <v>0</v>
      </c>
      <c r="AC1169" s="2">
        <f>SUMIFS('Growth rates'!H$4:H$999,'Growth rates'!$B$4:$B$999,Demands!$A1169,'Growth rates'!$C$4:$C$999,$W1169)</f>
        <v>0</v>
      </c>
      <c r="AD1169" s="2">
        <f>SUMIFS('Growth rates'!I$4:I$999,'Growth rates'!$B$4:$B$999,Demands!$A1169,'Growth rates'!$C$4:$C$999,$W1169)</f>
        <v>0</v>
      </c>
      <c r="AE1169" s="2">
        <f>SUMIFS('Growth rates'!J$4:J$999,'Growth rates'!$B$4:$B$999,Demands!$A1169,'Growth rates'!$C$4:$C$999,$W1169)</f>
        <v>0</v>
      </c>
      <c r="AF1169" s="2">
        <f>SUMIFS('Growth rates'!K$4:K$999,'Growth rates'!$B$4:$B$999,Demands!$A1169,'Growth rates'!$C$4:$C$999,$W1169)</f>
        <v>0</v>
      </c>
      <c r="AG1169" s="2">
        <f>SUMIFS('Growth rates'!L$4:L$999,'Growth rates'!$B$4:$B$999,Demands!$A1169,'Growth rates'!$C$4:$C$999,$W1169)</f>
        <v>0</v>
      </c>
      <c r="AH1169" s="2">
        <f>SUMIFS('Growth rates'!M$4:M$999,'Growth rates'!$B$4:$B$999,Demands!$A1169,'Growth rates'!$C$4:$C$999,$W1169)</f>
        <v>0</v>
      </c>
      <c r="AI1169" s="2">
        <f>SUMIFS('Growth rates'!N$4:N$999,'Growth rates'!$B$4:$B$999,Demands!$A1169,'Growth rates'!$C$4:$C$999,$W1169)</f>
        <v>0</v>
      </c>
      <c r="AJ1169" s="2">
        <f>SUMIFS('Growth rates'!O$4:O$999,'Growth rates'!$B$4:$B$999,Demands!$A1169,'Growth rates'!$C$4:$C$999,$W1169)</f>
        <v>0</v>
      </c>
      <c r="AK1169" s="2">
        <f>SUMIFS('Growth rates'!P$4:P$999,'Growth rates'!$B$4:$B$999,Demands!$A1169,'Growth rates'!$C$4:$C$999,$W1169)</f>
        <v>0</v>
      </c>
      <c r="AL1169" s="2">
        <f>SUMIFS('Growth rates'!Q$4:Q$999,'Growth rates'!$B$4:$B$999,Demands!$A1169,'Growth rates'!$C$4:$C$999,$W1169)</f>
        <v>0</v>
      </c>
      <c r="AM1169" s="2">
        <f>SUMIFS('Growth rates'!R$4:R$999,'Growth rates'!$B$4:$B$999,Demands!$A1169,'Growth rates'!$C$4:$C$999,$W1169)</f>
        <v>0</v>
      </c>
      <c r="AN1169" s="2">
        <f>SUMIFS('Growth rates'!S$4:S$999,'Growth rates'!$B$4:$B$999,Demands!$A1169,'Growth rates'!$C$4:$C$999,$W1169)</f>
        <v>0</v>
      </c>
      <c r="AO1169" s="2">
        <f>SUMIFS('Growth rates'!T$4:T$999,'Growth rates'!$B$4:$B$999,Demands!$A1169,'Growth rates'!$C$4:$C$999,$W1169)</f>
        <v>0</v>
      </c>
      <c r="AP1169" s="2">
        <f>SUMIFS('Growth rates'!U$4:U$999,'Growth rates'!$B$4:$B$999,Demands!$A1169,'Growth rates'!$C$4:$C$999,$W1169)</f>
        <v>0</v>
      </c>
      <c r="AR1169" t="e">
        <f>VLOOKUP(C1169&amp;A1169,Driver_elast!$A$2:$E$1161,5,FALSE)</f>
        <v>#N/A</v>
      </c>
      <c r="AS1169" t="e">
        <f t="shared" si="381"/>
        <v>#N/A</v>
      </c>
      <c r="AT1169" t="e">
        <f t="shared" si="382"/>
        <v>#N/A</v>
      </c>
      <c r="AV1169" s="2" t="e" cm="1">
        <f t="array" ref="AV1169">TREND($AR1169:$AS1169,$AR$3:$AS$3,AV$1)</f>
        <v>#VALUE!</v>
      </c>
      <c r="AW1169" s="2" t="e" cm="1">
        <f t="array" ref="AW1169">TREND($AR1169:$AS1169,$AR$3:$AS$3,AW$1)</f>
        <v>#VALUE!</v>
      </c>
      <c r="AX1169" s="2" t="e" cm="1">
        <f t="array" ref="AX1169">TREND($AR1169:$AS1169,$AR$3:$AS$3,AX$1)</f>
        <v>#VALUE!</v>
      </c>
      <c r="AY1169" s="2" t="e" cm="1">
        <f t="array" ref="AY1169">TREND($AR1169:$AS1169,$AR$3:$AS$3,AY$1)</f>
        <v>#VALUE!</v>
      </c>
      <c r="AZ1169" s="2" t="e" cm="1">
        <f t="array" ref="AZ1169">TREND($AR1169:$AS1169,$AR$3:$AS$3,AZ$1)</f>
        <v>#VALUE!</v>
      </c>
      <c r="BA1169" s="2" t="e" cm="1">
        <f t="array" ref="BA1169">TREND($AR1169:$AS1169,$AR$3:$AS$3,BA$1)</f>
        <v>#VALUE!</v>
      </c>
      <c r="BB1169" s="2" t="e" cm="1">
        <f t="array" ref="BB1169">TREND($AR1169:$AS1169,$AR$3:$AS$3,BB$1)</f>
        <v>#VALUE!</v>
      </c>
      <c r="BC1169" s="2" t="e" cm="1">
        <f t="array" ref="BC1169">TREND($AR1169:$AS1169,$AR$3:$AS$3,BC$1)</f>
        <v>#VALUE!</v>
      </c>
      <c r="BD1169" s="2" t="e" cm="1">
        <f t="array" ref="BD1169">TREND($AR1169:$AS1169,$AR$3:$AS$3,BD$1)</f>
        <v>#VALUE!</v>
      </c>
      <c r="BE1169" s="2" t="e" cm="1">
        <f t="array" ref="BE1169">TREND($AR1169:$AS1169,$AR$3:$AS$3,BE$1)</f>
        <v>#VALUE!</v>
      </c>
      <c r="BF1169" s="20" t="e" cm="1">
        <f t="array" ref="BF1169">TREND($AS1169:$AT1169,$AS$3:$AT$3,BF$1)</f>
        <v>#VALUE!</v>
      </c>
      <c r="BG1169" s="20" t="e" cm="1">
        <f t="array" ref="BG1169">TREND($AS1169:$AT1169,$AS$3:$AT$3,BG$1)</f>
        <v>#VALUE!</v>
      </c>
      <c r="BH1169" s="20" t="e" cm="1">
        <f t="array" ref="BH1169">TREND($AS1169:$AT1169,$AS$3:$AT$3,BH$1)</f>
        <v>#VALUE!</v>
      </c>
      <c r="BI1169" s="20" t="e" cm="1">
        <f t="array" ref="BI1169">TREND($AS1169:$AT1169,$AS$3:$AT$3,BI$1)</f>
        <v>#VALUE!</v>
      </c>
      <c r="BJ1169" s="20" t="e" cm="1">
        <f t="array" ref="BJ1169">TREND($AS1169:$AT1169,$AS$3:$AT$3,BJ$1)</f>
        <v>#VALUE!</v>
      </c>
      <c r="BK1169" s="20" t="e" cm="1">
        <f t="array" ref="BK1169">TREND($AS1169:$AT1169,$AS$3:$AT$3,BK$1)</f>
        <v>#VALUE!</v>
      </c>
      <c r="BL1169" s="20" t="e" cm="1">
        <f t="array" ref="BL1169">TREND($AS1169:$AT1169,$AS$3:$AT$3,BL$1)</f>
        <v>#VALUE!</v>
      </c>
      <c r="BM1169" s="20" t="e" cm="1">
        <f t="array" ref="BM1169">TREND($AS1169:$AT1169,$AS$3:$AT$3,BM$1)</f>
        <v>#VALUE!</v>
      </c>
    </row>
    <row r="1170" spans="1:65" x14ac:dyDescent="0.35">
      <c r="A1170" t="str">
        <f>IF(BYDem!B1168="","\I:",BYDem!B1168)</f>
        <v>\I:</v>
      </c>
      <c r="B1170">
        <f>BYDem!E1168</f>
        <v>0</v>
      </c>
      <c r="C1170">
        <f t="shared" si="363"/>
        <v>0</v>
      </c>
      <c r="D1170" s="4">
        <f>SUMIFS(BYDem!$M$2:$M$2000,BYDem!$B$2:$B$2000,Demands!$A1170,BYDem!$E$2:$E$2000,Demands!$B1170)</f>
        <v>0</v>
      </c>
      <c r="E1170" s="4" t="e">
        <f t="shared" si="364"/>
        <v>#DIV/0!</v>
      </c>
      <c r="F1170" s="4" t="e">
        <f t="shared" si="365"/>
        <v>#DIV/0!</v>
      </c>
      <c r="G1170" s="4" t="e">
        <f t="shared" si="366"/>
        <v>#DIV/0!</v>
      </c>
      <c r="H1170" s="4" t="e">
        <f t="shared" si="367"/>
        <v>#DIV/0!</v>
      </c>
      <c r="I1170" s="4" t="e">
        <f t="shared" si="368"/>
        <v>#DIV/0!</v>
      </c>
      <c r="J1170" s="4" t="e">
        <f t="shared" si="369"/>
        <v>#DIV/0!</v>
      </c>
      <c r="K1170" s="4" t="e">
        <f t="shared" si="370"/>
        <v>#DIV/0!</v>
      </c>
      <c r="L1170" s="4" t="e">
        <f t="shared" si="371"/>
        <v>#DIV/0!</v>
      </c>
      <c r="M1170" s="4" t="e">
        <f t="shared" si="372"/>
        <v>#DIV/0!</v>
      </c>
      <c r="N1170" s="4" t="e">
        <f t="shared" si="373"/>
        <v>#DIV/0!</v>
      </c>
      <c r="O1170" s="4" t="e">
        <f t="shared" si="374"/>
        <v>#DIV/0!</v>
      </c>
      <c r="P1170" s="4" t="e">
        <f t="shared" si="375"/>
        <v>#DIV/0!</v>
      </c>
      <c r="Q1170" s="4" t="e">
        <f t="shared" si="376"/>
        <v>#DIV/0!</v>
      </c>
      <c r="R1170" s="4" t="e">
        <f t="shared" si="377"/>
        <v>#DIV/0!</v>
      </c>
      <c r="S1170" s="4" t="e">
        <f t="shared" si="378"/>
        <v>#DIV/0!</v>
      </c>
      <c r="T1170" s="4" t="e">
        <f t="shared" si="379"/>
        <v>#DIV/0!</v>
      </c>
      <c r="U1170" s="4" t="e">
        <f t="shared" si="380"/>
        <v>#DIV/0!</v>
      </c>
      <c r="W1170" s="5" t="e">
        <f>VLOOKUP(C1170&amp;A1170,Driver_elast!$A$2:$D$1161,4,FALSE)</f>
        <v>#N/A</v>
      </c>
      <c r="X1170" s="5">
        <v>1</v>
      </c>
      <c r="Y1170" s="2">
        <f>SUMIFS('Growth rates'!D$4:D$999,'Growth rates'!$B$4:$B$999,Demands!$A1170,'Growth rates'!$C$4:$C$999,$W1170)</f>
        <v>0</v>
      </c>
      <c r="Z1170" s="2">
        <f>SUMIFS('Growth rates'!E$4:E$999,'Growth rates'!$B$4:$B$999,Demands!$A1170,'Growth rates'!$C$4:$C$999,$W1170)</f>
        <v>0</v>
      </c>
      <c r="AA1170" s="2">
        <f>SUMIFS('Growth rates'!F$4:F$999,'Growth rates'!$B$4:$B$999,Demands!$A1170,'Growth rates'!$C$4:$C$999,$W1170)</f>
        <v>0</v>
      </c>
      <c r="AB1170" s="2">
        <f>SUMIFS('Growth rates'!G$4:G$999,'Growth rates'!$B$4:$B$999,Demands!$A1170,'Growth rates'!$C$4:$C$999,$W1170)</f>
        <v>0</v>
      </c>
      <c r="AC1170" s="2">
        <f>SUMIFS('Growth rates'!H$4:H$999,'Growth rates'!$B$4:$B$999,Demands!$A1170,'Growth rates'!$C$4:$C$999,$W1170)</f>
        <v>0</v>
      </c>
      <c r="AD1170" s="2">
        <f>SUMIFS('Growth rates'!I$4:I$999,'Growth rates'!$B$4:$B$999,Demands!$A1170,'Growth rates'!$C$4:$C$999,$W1170)</f>
        <v>0</v>
      </c>
      <c r="AE1170" s="2">
        <f>SUMIFS('Growth rates'!J$4:J$999,'Growth rates'!$B$4:$B$999,Demands!$A1170,'Growth rates'!$C$4:$C$999,$W1170)</f>
        <v>0</v>
      </c>
      <c r="AF1170" s="2">
        <f>SUMIFS('Growth rates'!K$4:K$999,'Growth rates'!$B$4:$B$999,Demands!$A1170,'Growth rates'!$C$4:$C$999,$W1170)</f>
        <v>0</v>
      </c>
      <c r="AG1170" s="2">
        <f>SUMIFS('Growth rates'!L$4:L$999,'Growth rates'!$B$4:$B$999,Demands!$A1170,'Growth rates'!$C$4:$C$999,$W1170)</f>
        <v>0</v>
      </c>
      <c r="AH1170" s="2">
        <f>SUMIFS('Growth rates'!M$4:M$999,'Growth rates'!$B$4:$B$999,Demands!$A1170,'Growth rates'!$C$4:$C$999,$W1170)</f>
        <v>0</v>
      </c>
      <c r="AI1170" s="2">
        <f>SUMIFS('Growth rates'!N$4:N$999,'Growth rates'!$B$4:$B$999,Demands!$A1170,'Growth rates'!$C$4:$C$999,$W1170)</f>
        <v>0</v>
      </c>
      <c r="AJ1170" s="2">
        <f>SUMIFS('Growth rates'!O$4:O$999,'Growth rates'!$B$4:$B$999,Demands!$A1170,'Growth rates'!$C$4:$C$999,$W1170)</f>
        <v>0</v>
      </c>
      <c r="AK1170" s="2">
        <f>SUMIFS('Growth rates'!P$4:P$999,'Growth rates'!$B$4:$B$999,Demands!$A1170,'Growth rates'!$C$4:$C$999,$W1170)</f>
        <v>0</v>
      </c>
      <c r="AL1170" s="2">
        <f>SUMIFS('Growth rates'!Q$4:Q$999,'Growth rates'!$B$4:$B$999,Demands!$A1170,'Growth rates'!$C$4:$C$999,$W1170)</f>
        <v>0</v>
      </c>
      <c r="AM1170" s="2">
        <f>SUMIFS('Growth rates'!R$4:R$999,'Growth rates'!$B$4:$B$999,Demands!$A1170,'Growth rates'!$C$4:$C$999,$W1170)</f>
        <v>0</v>
      </c>
      <c r="AN1170" s="2">
        <f>SUMIFS('Growth rates'!S$4:S$999,'Growth rates'!$B$4:$B$999,Demands!$A1170,'Growth rates'!$C$4:$C$999,$W1170)</f>
        <v>0</v>
      </c>
      <c r="AO1170" s="2">
        <f>SUMIFS('Growth rates'!T$4:T$999,'Growth rates'!$B$4:$B$999,Demands!$A1170,'Growth rates'!$C$4:$C$999,$W1170)</f>
        <v>0</v>
      </c>
      <c r="AP1170" s="2">
        <f>SUMIFS('Growth rates'!U$4:U$999,'Growth rates'!$B$4:$B$999,Demands!$A1170,'Growth rates'!$C$4:$C$999,$W1170)</f>
        <v>0</v>
      </c>
      <c r="AR1170" t="e">
        <f>VLOOKUP(C1170&amp;A1170,Driver_elast!$A$2:$E$1161,5,FALSE)</f>
        <v>#N/A</v>
      </c>
      <c r="AS1170" t="e">
        <f t="shared" si="381"/>
        <v>#N/A</v>
      </c>
      <c r="AT1170" t="e">
        <f t="shared" si="382"/>
        <v>#N/A</v>
      </c>
      <c r="AV1170" s="2" t="e" cm="1">
        <f t="array" ref="AV1170">TREND($AR1170:$AS1170,$AR$3:$AS$3,AV$1)</f>
        <v>#VALUE!</v>
      </c>
      <c r="AW1170" s="2" t="e" cm="1">
        <f t="array" ref="AW1170">TREND($AR1170:$AS1170,$AR$3:$AS$3,AW$1)</f>
        <v>#VALUE!</v>
      </c>
      <c r="AX1170" s="2" t="e" cm="1">
        <f t="array" ref="AX1170">TREND($AR1170:$AS1170,$AR$3:$AS$3,AX$1)</f>
        <v>#VALUE!</v>
      </c>
      <c r="AY1170" s="2" t="e" cm="1">
        <f t="array" ref="AY1170">TREND($AR1170:$AS1170,$AR$3:$AS$3,AY$1)</f>
        <v>#VALUE!</v>
      </c>
      <c r="AZ1170" s="2" t="e" cm="1">
        <f t="array" ref="AZ1170">TREND($AR1170:$AS1170,$AR$3:$AS$3,AZ$1)</f>
        <v>#VALUE!</v>
      </c>
      <c r="BA1170" s="2" t="e" cm="1">
        <f t="array" ref="BA1170">TREND($AR1170:$AS1170,$AR$3:$AS$3,BA$1)</f>
        <v>#VALUE!</v>
      </c>
      <c r="BB1170" s="2" t="e" cm="1">
        <f t="array" ref="BB1170">TREND($AR1170:$AS1170,$AR$3:$AS$3,BB$1)</f>
        <v>#VALUE!</v>
      </c>
      <c r="BC1170" s="2" t="e" cm="1">
        <f t="array" ref="BC1170">TREND($AR1170:$AS1170,$AR$3:$AS$3,BC$1)</f>
        <v>#VALUE!</v>
      </c>
      <c r="BD1170" s="2" t="e" cm="1">
        <f t="array" ref="BD1170">TREND($AR1170:$AS1170,$AR$3:$AS$3,BD$1)</f>
        <v>#VALUE!</v>
      </c>
      <c r="BE1170" s="2" t="e" cm="1">
        <f t="array" ref="BE1170">TREND($AR1170:$AS1170,$AR$3:$AS$3,BE$1)</f>
        <v>#VALUE!</v>
      </c>
      <c r="BF1170" s="20" t="e" cm="1">
        <f t="array" ref="BF1170">TREND($AS1170:$AT1170,$AS$3:$AT$3,BF$1)</f>
        <v>#VALUE!</v>
      </c>
      <c r="BG1170" s="20" t="e" cm="1">
        <f t="array" ref="BG1170">TREND($AS1170:$AT1170,$AS$3:$AT$3,BG$1)</f>
        <v>#VALUE!</v>
      </c>
      <c r="BH1170" s="20" t="e" cm="1">
        <f t="array" ref="BH1170">TREND($AS1170:$AT1170,$AS$3:$AT$3,BH$1)</f>
        <v>#VALUE!</v>
      </c>
      <c r="BI1170" s="20" t="e" cm="1">
        <f t="array" ref="BI1170">TREND($AS1170:$AT1170,$AS$3:$AT$3,BI$1)</f>
        <v>#VALUE!</v>
      </c>
      <c r="BJ1170" s="20" t="e" cm="1">
        <f t="array" ref="BJ1170">TREND($AS1170:$AT1170,$AS$3:$AT$3,BJ$1)</f>
        <v>#VALUE!</v>
      </c>
      <c r="BK1170" s="20" t="e" cm="1">
        <f t="array" ref="BK1170">TREND($AS1170:$AT1170,$AS$3:$AT$3,BK$1)</f>
        <v>#VALUE!</v>
      </c>
      <c r="BL1170" s="20" t="e" cm="1">
        <f t="array" ref="BL1170">TREND($AS1170:$AT1170,$AS$3:$AT$3,BL$1)</f>
        <v>#VALUE!</v>
      </c>
      <c r="BM1170" s="20" t="e" cm="1">
        <f t="array" ref="BM1170">TREND($AS1170:$AT1170,$AS$3:$AT$3,BM$1)</f>
        <v>#VALUE!</v>
      </c>
    </row>
    <row r="1171" spans="1:65" x14ac:dyDescent="0.35">
      <c r="A1171" t="str">
        <f>IF(BYDem!B1169="","\I:",BYDem!B1169)</f>
        <v>\I:</v>
      </c>
      <c r="B1171">
        <f>BYDem!E1169</f>
        <v>0</v>
      </c>
      <c r="C1171">
        <f t="shared" si="363"/>
        <v>0</v>
      </c>
      <c r="D1171" s="4">
        <f>SUMIFS(BYDem!$M$2:$M$2000,BYDem!$B$2:$B$2000,Demands!$A1171,BYDem!$E$2:$E$2000,Demands!$B1171)</f>
        <v>0</v>
      </c>
      <c r="E1171" s="4" t="e">
        <f t="shared" si="364"/>
        <v>#DIV/0!</v>
      </c>
      <c r="F1171" s="4" t="e">
        <f t="shared" si="365"/>
        <v>#DIV/0!</v>
      </c>
      <c r="G1171" s="4" t="e">
        <f t="shared" si="366"/>
        <v>#DIV/0!</v>
      </c>
      <c r="H1171" s="4" t="e">
        <f t="shared" si="367"/>
        <v>#DIV/0!</v>
      </c>
      <c r="I1171" s="4" t="e">
        <f t="shared" si="368"/>
        <v>#DIV/0!</v>
      </c>
      <c r="J1171" s="4" t="e">
        <f t="shared" si="369"/>
        <v>#DIV/0!</v>
      </c>
      <c r="K1171" s="4" t="e">
        <f t="shared" si="370"/>
        <v>#DIV/0!</v>
      </c>
      <c r="L1171" s="4" t="e">
        <f t="shared" si="371"/>
        <v>#DIV/0!</v>
      </c>
      <c r="M1171" s="4" t="e">
        <f t="shared" si="372"/>
        <v>#DIV/0!</v>
      </c>
      <c r="N1171" s="4" t="e">
        <f t="shared" si="373"/>
        <v>#DIV/0!</v>
      </c>
      <c r="O1171" s="4" t="e">
        <f t="shared" si="374"/>
        <v>#DIV/0!</v>
      </c>
      <c r="P1171" s="4" t="e">
        <f t="shared" si="375"/>
        <v>#DIV/0!</v>
      </c>
      <c r="Q1171" s="4" t="e">
        <f t="shared" si="376"/>
        <v>#DIV/0!</v>
      </c>
      <c r="R1171" s="4" t="e">
        <f t="shared" si="377"/>
        <v>#DIV/0!</v>
      </c>
      <c r="S1171" s="4" t="e">
        <f t="shared" si="378"/>
        <v>#DIV/0!</v>
      </c>
      <c r="T1171" s="4" t="e">
        <f t="shared" si="379"/>
        <v>#DIV/0!</v>
      </c>
      <c r="U1171" s="4" t="e">
        <f t="shared" si="380"/>
        <v>#DIV/0!</v>
      </c>
      <c r="W1171" s="5" t="e">
        <f>VLOOKUP(C1171&amp;A1171,Driver_elast!$A$2:$D$1161,4,FALSE)</f>
        <v>#N/A</v>
      </c>
      <c r="X1171" s="5">
        <v>1</v>
      </c>
      <c r="Y1171" s="2">
        <f>SUMIFS('Growth rates'!D$4:D$999,'Growth rates'!$B$4:$B$999,Demands!$A1171,'Growth rates'!$C$4:$C$999,$W1171)</f>
        <v>0</v>
      </c>
      <c r="Z1171" s="2">
        <f>SUMIFS('Growth rates'!E$4:E$999,'Growth rates'!$B$4:$B$999,Demands!$A1171,'Growth rates'!$C$4:$C$999,$W1171)</f>
        <v>0</v>
      </c>
      <c r="AA1171" s="2">
        <f>SUMIFS('Growth rates'!F$4:F$999,'Growth rates'!$B$4:$B$999,Demands!$A1171,'Growth rates'!$C$4:$C$999,$W1171)</f>
        <v>0</v>
      </c>
      <c r="AB1171" s="2">
        <f>SUMIFS('Growth rates'!G$4:G$999,'Growth rates'!$B$4:$B$999,Demands!$A1171,'Growth rates'!$C$4:$C$999,$W1171)</f>
        <v>0</v>
      </c>
      <c r="AC1171" s="2">
        <f>SUMIFS('Growth rates'!H$4:H$999,'Growth rates'!$B$4:$B$999,Demands!$A1171,'Growth rates'!$C$4:$C$999,$W1171)</f>
        <v>0</v>
      </c>
      <c r="AD1171" s="2">
        <f>SUMIFS('Growth rates'!I$4:I$999,'Growth rates'!$B$4:$B$999,Demands!$A1171,'Growth rates'!$C$4:$C$999,$W1171)</f>
        <v>0</v>
      </c>
      <c r="AE1171" s="2">
        <f>SUMIFS('Growth rates'!J$4:J$999,'Growth rates'!$B$4:$B$999,Demands!$A1171,'Growth rates'!$C$4:$C$999,$W1171)</f>
        <v>0</v>
      </c>
      <c r="AF1171" s="2">
        <f>SUMIFS('Growth rates'!K$4:K$999,'Growth rates'!$B$4:$B$999,Demands!$A1171,'Growth rates'!$C$4:$C$999,$W1171)</f>
        <v>0</v>
      </c>
      <c r="AG1171" s="2">
        <f>SUMIFS('Growth rates'!L$4:L$999,'Growth rates'!$B$4:$B$999,Demands!$A1171,'Growth rates'!$C$4:$C$999,$W1171)</f>
        <v>0</v>
      </c>
      <c r="AH1171" s="2">
        <f>SUMIFS('Growth rates'!M$4:M$999,'Growth rates'!$B$4:$B$999,Demands!$A1171,'Growth rates'!$C$4:$C$999,$W1171)</f>
        <v>0</v>
      </c>
      <c r="AI1171" s="2">
        <f>SUMIFS('Growth rates'!N$4:N$999,'Growth rates'!$B$4:$B$999,Demands!$A1171,'Growth rates'!$C$4:$C$999,$W1171)</f>
        <v>0</v>
      </c>
      <c r="AJ1171" s="2">
        <f>SUMIFS('Growth rates'!O$4:O$999,'Growth rates'!$B$4:$B$999,Demands!$A1171,'Growth rates'!$C$4:$C$999,$W1171)</f>
        <v>0</v>
      </c>
      <c r="AK1171" s="2">
        <f>SUMIFS('Growth rates'!P$4:P$999,'Growth rates'!$B$4:$B$999,Demands!$A1171,'Growth rates'!$C$4:$C$999,$W1171)</f>
        <v>0</v>
      </c>
      <c r="AL1171" s="2">
        <f>SUMIFS('Growth rates'!Q$4:Q$999,'Growth rates'!$B$4:$B$999,Demands!$A1171,'Growth rates'!$C$4:$C$999,$W1171)</f>
        <v>0</v>
      </c>
      <c r="AM1171" s="2">
        <f>SUMIFS('Growth rates'!R$4:R$999,'Growth rates'!$B$4:$B$999,Demands!$A1171,'Growth rates'!$C$4:$C$999,$W1171)</f>
        <v>0</v>
      </c>
      <c r="AN1171" s="2">
        <f>SUMIFS('Growth rates'!S$4:S$999,'Growth rates'!$B$4:$B$999,Demands!$A1171,'Growth rates'!$C$4:$C$999,$W1171)</f>
        <v>0</v>
      </c>
      <c r="AO1171" s="2">
        <f>SUMIFS('Growth rates'!T$4:T$999,'Growth rates'!$B$4:$B$999,Demands!$A1171,'Growth rates'!$C$4:$C$999,$W1171)</f>
        <v>0</v>
      </c>
      <c r="AP1171" s="2">
        <f>SUMIFS('Growth rates'!U$4:U$999,'Growth rates'!$B$4:$B$999,Demands!$A1171,'Growth rates'!$C$4:$C$999,$W1171)</f>
        <v>0</v>
      </c>
      <c r="AR1171" t="e">
        <f>VLOOKUP(C1171&amp;A1171,Driver_elast!$A$2:$E$1161,5,FALSE)</f>
        <v>#N/A</v>
      </c>
      <c r="AS1171" t="e">
        <f t="shared" si="381"/>
        <v>#N/A</v>
      </c>
      <c r="AT1171" t="e">
        <f t="shared" si="382"/>
        <v>#N/A</v>
      </c>
      <c r="AV1171" s="2" t="e" cm="1">
        <f t="array" ref="AV1171">TREND($AR1171:$AS1171,$AR$3:$AS$3,AV$1)</f>
        <v>#VALUE!</v>
      </c>
      <c r="AW1171" s="2" t="e" cm="1">
        <f t="array" ref="AW1171">TREND($AR1171:$AS1171,$AR$3:$AS$3,AW$1)</f>
        <v>#VALUE!</v>
      </c>
      <c r="AX1171" s="2" t="e" cm="1">
        <f t="array" ref="AX1171">TREND($AR1171:$AS1171,$AR$3:$AS$3,AX$1)</f>
        <v>#VALUE!</v>
      </c>
      <c r="AY1171" s="2" t="e" cm="1">
        <f t="array" ref="AY1171">TREND($AR1171:$AS1171,$AR$3:$AS$3,AY$1)</f>
        <v>#VALUE!</v>
      </c>
      <c r="AZ1171" s="2" t="e" cm="1">
        <f t="array" ref="AZ1171">TREND($AR1171:$AS1171,$AR$3:$AS$3,AZ$1)</f>
        <v>#VALUE!</v>
      </c>
      <c r="BA1171" s="2" t="e" cm="1">
        <f t="array" ref="BA1171">TREND($AR1171:$AS1171,$AR$3:$AS$3,BA$1)</f>
        <v>#VALUE!</v>
      </c>
      <c r="BB1171" s="2" t="e" cm="1">
        <f t="array" ref="BB1171">TREND($AR1171:$AS1171,$AR$3:$AS$3,BB$1)</f>
        <v>#VALUE!</v>
      </c>
      <c r="BC1171" s="2" t="e" cm="1">
        <f t="array" ref="BC1171">TREND($AR1171:$AS1171,$AR$3:$AS$3,BC$1)</f>
        <v>#VALUE!</v>
      </c>
      <c r="BD1171" s="2" t="e" cm="1">
        <f t="array" ref="BD1171">TREND($AR1171:$AS1171,$AR$3:$AS$3,BD$1)</f>
        <v>#VALUE!</v>
      </c>
      <c r="BE1171" s="2" t="e" cm="1">
        <f t="array" ref="BE1171">TREND($AR1171:$AS1171,$AR$3:$AS$3,BE$1)</f>
        <v>#VALUE!</v>
      </c>
      <c r="BF1171" s="20" t="e" cm="1">
        <f t="array" ref="BF1171">TREND($AS1171:$AT1171,$AS$3:$AT$3,BF$1)</f>
        <v>#VALUE!</v>
      </c>
      <c r="BG1171" s="20" t="e" cm="1">
        <f t="array" ref="BG1171">TREND($AS1171:$AT1171,$AS$3:$AT$3,BG$1)</f>
        <v>#VALUE!</v>
      </c>
      <c r="BH1171" s="20" t="e" cm="1">
        <f t="array" ref="BH1171">TREND($AS1171:$AT1171,$AS$3:$AT$3,BH$1)</f>
        <v>#VALUE!</v>
      </c>
      <c r="BI1171" s="20" t="e" cm="1">
        <f t="array" ref="BI1171">TREND($AS1171:$AT1171,$AS$3:$AT$3,BI$1)</f>
        <v>#VALUE!</v>
      </c>
      <c r="BJ1171" s="20" t="e" cm="1">
        <f t="array" ref="BJ1171">TREND($AS1171:$AT1171,$AS$3:$AT$3,BJ$1)</f>
        <v>#VALUE!</v>
      </c>
      <c r="BK1171" s="20" t="e" cm="1">
        <f t="array" ref="BK1171">TREND($AS1171:$AT1171,$AS$3:$AT$3,BK$1)</f>
        <v>#VALUE!</v>
      </c>
      <c r="BL1171" s="20" t="e" cm="1">
        <f t="array" ref="BL1171">TREND($AS1171:$AT1171,$AS$3:$AT$3,BL$1)</f>
        <v>#VALUE!</v>
      </c>
      <c r="BM1171" s="20" t="e" cm="1">
        <f t="array" ref="BM1171">TREND($AS1171:$AT1171,$AS$3:$AT$3,BM$1)</f>
        <v>#VALUE!</v>
      </c>
    </row>
    <row r="1172" spans="1:65" x14ac:dyDescent="0.35">
      <c r="A1172" t="str">
        <f>IF(BYDem!B1170="","\I:",BYDem!B1170)</f>
        <v>\I:</v>
      </c>
      <c r="B1172">
        <f>BYDem!E1170</f>
        <v>0</v>
      </c>
      <c r="C1172">
        <f t="shared" si="363"/>
        <v>0</v>
      </c>
      <c r="D1172" s="4">
        <f>SUMIFS(BYDem!$M$2:$M$2000,BYDem!$B$2:$B$2000,Demands!$A1172,BYDem!$E$2:$E$2000,Demands!$B1172)</f>
        <v>0</v>
      </c>
      <c r="E1172" s="4" t="e">
        <f t="shared" si="364"/>
        <v>#DIV/0!</v>
      </c>
      <c r="F1172" s="4" t="e">
        <f t="shared" si="365"/>
        <v>#DIV/0!</v>
      </c>
      <c r="G1172" s="4" t="e">
        <f t="shared" si="366"/>
        <v>#DIV/0!</v>
      </c>
      <c r="H1172" s="4" t="e">
        <f t="shared" si="367"/>
        <v>#DIV/0!</v>
      </c>
      <c r="I1172" s="4" t="e">
        <f t="shared" si="368"/>
        <v>#DIV/0!</v>
      </c>
      <c r="J1172" s="4" t="e">
        <f t="shared" si="369"/>
        <v>#DIV/0!</v>
      </c>
      <c r="K1172" s="4" t="e">
        <f t="shared" si="370"/>
        <v>#DIV/0!</v>
      </c>
      <c r="L1172" s="4" t="e">
        <f t="shared" si="371"/>
        <v>#DIV/0!</v>
      </c>
      <c r="M1172" s="4" t="e">
        <f t="shared" si="372"/>
        <v>#DIV/0!</v>
      </c>
      <c r="N1172" s="4" t="e">
        <f t="shared" si="373"/>
        <v>#DIV/0!</v>
      </c>
      <c r="O1172" s="4" t="e">
        <f t="shared" si="374"/>
        <v>#DIV/0!</v>
      </c>
      <c r="P1172" s="4" t="e">
        <f t="shared" si="375"/>
        <v>#DIV/0!</v>
      </c>
      <c r="Q1172" s="4" t="e">
        <f t="shared" si="376"/>
        <v>#DIV/0!</v>
      </c>
      <c r="R1172" s="4" t="e">
        <f t="shared" si="377"/>
        <v>#DIV/0!</v>
      </c>
      <c r="S1172" s="4" t="e">
        <f t="shared" si="378"/>
        <v>#DIV/0!</v>
      </c>
      <c r="T1172" s="4" t="e">
        <f t="shared" si="379"/>
        <v>#DIV/0!</v>
      </c>
      <c r="U1172" s="4" t="e">
        <f t="shared" si="380"/>
        <v>#DIV/0!</v>
      </c>
      <c r="W1172" s="5" t="e">
        <f>VLOOKUP(C1172&amp;A1172,Driver_elast!$A$2:$D$1161,4,FALSE)</f>
        <v>#N/A</v>
      </c>
      <c r="X1172" s="5">
        <v>1</v>
      </c>
      <c r="Y1172" s="2">
        <f>SUMIFS('Growth rates'!D$4:D$999,'Growth rates'!$B$4:$B$999,Demands!$A1172,'Growth rates'!$C$4:$C$999,$W1172)</f>
        <v>0</v>
      </c>
      <c r="Z1172" s="2">
        <f>SUMIFS('Growth rates'!E$4:E$999,'Growth rates'!$B$4:$B$999,Demands!$A1172,'Growth rates'!$C$4:$C$999,$W1172)</f>
        <v>0</v>
      </c>
      <c r="AA1172" s="2">
        <f>SUMIFS('Growth rates'!F$4:F$999,'Growth rates'!$B$4:$B$999,Demands!$A1172,'Growth rates'!$C$4:$C$999,$W1172)</f>
        <v>0</v>
      </c>
      <c r="AB1172" s="2">
        <f>SUMIFS('Growth rates'!G$4:G$999,'Growth rates'!$B$4:$B$999,Demands!$A1172,'Growth rates'!$C$4:$C$999,$W1172)</f>
        <v>0</v>
      </c>
      <c r="AC1172" s="2">
        <f>SUMIFS('Growth rates'!H$4:H$999,'Growth rates'!$B$4:$B$999,Demands!$A1172,'Growth rates'!$C$4:$C$999,$W1172)</f>
        <v>0</v>
      </c>
      <c r="AD1172" s="2">
        <f>SUMIFS('Growth rates'!I$4:I$999,'Growth rates'!$B$4:$B$999,Demands!$A1172,'Growth rates'!$C$4:$C$999,$W1172)</f>
        <v>0</v>
      </c>
      <c r="AE1172" s="2">
        <f>SUMIFS('Growth rates'!J$4:J$999,'Growth rates'!$B$4:$B$999,Demands!$A1172,'Growth rates'!$C$4:$C$999,$W1172)</f>
        <v>0</v>
      </c>
      <c r="AF1172" s="2">
        <f>SUMIFS('Growth rates'!K$4:K$999,'Growth rates'!$B$4:$B$999,Demands!$A1172,'Growth rates'!$C$4:$C$999,$W1172)</f>
        <v>0</v>
      </c>
      <c r="AG1172" s="2">
        <f>SUMIFS('Growth rates'!L$4:L$999,'Growth rates'!$B$4:$B$999,Demands!$A1172,'Growth rates'!$C$4:$C$999,$W1172)</f>
        <v>0</v>
      </c>
      <c r="AH1172" s="2">
        <f>SUMIFS('Growth rates'!M$4:M$999,'Growth rates'!$B$4:$B$999,Demands!$A1172,'Growth rates'!$C$4:$C$999,$W1172)</f>
        <v>0</v>
      </c>
      <c r="AI1172" s="2">
        <f>SUMIFS('Growth rates'!N$4:N$999,'Growth rates'!$B$4:$B$999,Demands!$A1172,'Growth rates'!$C$4:$C$999,$W1172)</f>
        <v>0</v>
      </c>
      <c r="AJ1172" s="2">
        <f>SUMIFS('Growth rates'!O$4:O$999,'Growth rates'!$B$4:$B$999,Demands!$A1172,'Growth rates'!$C$4:$C$999,$W1172)</f>
        <v>0</v>
      </c>
      <c r="AK1172" s="2">
        <f>SUMIFS('Growth rates'!P$4:P$999,'Growth rates'!$B$4:$B$999,Demands!$A1172,'Growth rates'!$C$4:$C$999,$W1172)</f>
        <v>0</v>
      </c>
      <c r="AL1172" s="2">
        <f>SUMIFS('Growth rates'!Q$4:Q$999,'Growth rates'!$B$4:$B$999,Demands!$A1172,'Growth rates'!$C$4:$C$999,$W1172)</f>
        <v>0</v>
      </c>
      <c r="AM1172" s="2">
        <f>SUMIFS('Growth rates'!R$4:R$999,'Growth rates'!$B$4:$B$999,Demands!$A1172,'Growth rates'!$C$4:$C$999,$W1172)</f>
        <v>0</v>
      </c>
      <c r="AN1172" s="2">
        <f>SUMIFS('Growth rates'!S$4:S$999,'Growth rates'!$B$4:$B$999,Demands!$A1172,'Growth rates'!$C$4:$C$999,$W1172)</f>
        <v>0</v>
      </c>
      <c r="AO1172" s="2">
        <f>SUMIFS('Growth rates'!T$4:T$999,'Growth rates'!$B$4:$B$999,Demands!$A1172,'Growth rates'!$C$4:$C$999,$W1172)</f>
        <v>0</v>
      </c>
      <c r="AP1172" s="2">
        <f>SUMIFS('Growth rates'!U$4:U$999,'Growth rates'!$B$4:$B$999,Demands!$A1172,'Growth rates'!$C$4:$C$999,$W1172)</f>
        <v>0</v>
      </c>
      <c r="AR1172" t="e">
        <f>VLOOKUP(C1172&amp;A1172,Driver_elast!$A$2:$E$1161,5,FALSE)</f>
        <v>#N/A</v>
      </c>
      <c r="AS1172" t="e">
        <f t="shared" si="381"/>
        <v>#N/A</v>
      </c>
      <c r="AT1172" t="e">
        <f t="shared" si="382"/>
        <v>#N/A</v>
      </c>
      <c r="AV1172" s="2" t="e" cm="1">
        <f t="array" ref="AV1172">TREND($AR1172:$AS1172,$AR$3:$AS$3,AV$1)</f>
        <v>#VALUE!</v>
      </c>
      <c r="AW1172" s="2" t="e" cm="1">
        <f t="array" ref="AW1172">TREND($AR1172:$AS1172,$AR$3:$AS$3,AW$1)</f>
        <v>#VALUE!</v>
      </c>
      <c r="AX1172" s="2" t="e" cm="1">
        <f t="array" ref="AX1172">TREND($AR1172:$AS1172,$AR$3:$AS$3,AX$1)</f>
        <v>#VALUE!</v>
      </c>
      <c r="AY1172" s="2" t="e" cm="1">
        <f t="array" ref="AY1172">TREND($AR1172:$AS1172,$AR$3:$AS$3,AY$1)</f>
        <v>#VALUE!</v>
      </c>
      <c r="AZ1172" s="2" t="e" cm="1">
        <f t="array" ref="AZ1172">TREND($AR1172:$AS1172,$AR$3:$AS$3,AZ$1)</f>
        <v>#VALUE!</v>
      </c>
      <c r="BA1172" s="2" t="e" cm="1">
        <f t="array" ref="BA1172">TREND($AR1172:$AS1172,$AR$3:$AS$3,BA$1)</f>
        <v>#VALUE!</v>
      </c>
      <c r="BB1172" s="2" t="e" cm="1">
        <f t="array" ref="BB1172">TREND($AR1172:$AS1172,$AR$3:$AS$3,BB$1)</f>
        <v>#VALUE!</v>
      </c>
      <c r="BC1172" s="2" t="e" cm="1">
        <f t="array" ref="BC1172">TREND($AR1172:$AS1172,$AR$3:$AS$3,BC$1)</f>
        <v>#VALUE!</v>
      </c>
      <c r="BD1172" s="2" t="e" cm="1">
        <f t="array" ref="BD1172">TREND($AR1172:$AS1172,$AR$3:$AS$3,BD$1)</f>
        <v>#VALUE!</v>
      </c>
      <c r="BE1172" s="2" t="e" cm="1">
        <f t="array" ref="BE1172">TREND($AR1172:$AS1172,$AR$3:$AS$3,BE$1)</f>
        <v>#VALUE!</v>
      </c>
      <c r="BF1172" s="20" t="e" cm="1">
        <f t="array" ref="BF1172">TREND($AS1172:$AT1172,$AS$3:$AT$3,BF$1)</f>
        <v>#VALUE!</v>
      </c>
      <c r="BG1172" s="20" t="e" cm="1">
        <f t="array" ref="BG1172">TREND($AS1172:$AT1172,$AS$3:$AT$3,BG$1)</f>
        <v>#VALUE!</v>
      </c>
      <c r="BH1172" s="20" t="e" cm="1">
        <f t="array" ref="BH1172">TREND($AS1172:$AT1172,$AS$3:$AT$3,BH$1)</f>
        <v>#VALUE!</v>
      </c>
      <c r="BI1172" s="20" t="e" cm="1">
        <f t="array" ref="BI1172">TREND($AS1172:$AT1172,$AS$3:$AT$3,BI$1)</f>
        <v>#VALUE!</v>
      </c>
      <c r="BJ1172" s="20" t="e" cm="1">
        <f t="array" ref="BJ1172">TREND($AS1172:$AT1172,$AS$3:$AT$3,BJ$1)</f>
        <v>#VALUE!</v>
      </c>
      <c r="BK1172" s="20" t="e" cm="1">
        <f t="array" ref="BK1172">TREND($AS1172:$AT1172,$AS$3:$AT$3,BK$1)</f>
        <v>#VALUE!</v>
      </c>
      <c r="BL1172" s="20" t="e" cm="1">
        <f t="array" ref="BL1172">TREND($AS1172:$AT1172,$AS$3:$AT$3,BL$1)</f>
        <v>#VALUE!</v>
      </c>
      <c r="BM1172" s="20" t="e" cm="1">
        <f t="array" ref="BM1172">TREND($AS1172:$AT1172,$AS$3:$AT$3,BM$1)</f>
        <v>#VALUE!</v>
      </c>
    </row>
    <row r="1173" spans="1:65" x14ac:dyDescent="0.35">
      <c r="A1173" t="str">
        <f>IF(BYDem!B1171="","\I:",BYDem!B1171)</f>
        <v>\I:</v>
      </c>
      <c r="B1173">
        <f>BYDem!E1171</f>
        <v>0</v>
      </c>
      <c r="C1173">
        <f t="shared" si="363"/>
        <v>0</v>
      </c>
      <c r="D1173" s="4">
        <f>SUMIFS(BYDem!$M$2:$M$2000,BYDem!$B$2:$B$2000,Demands!$A1173,BYDem!$E$2:$E$2000,Demands!$B1173)</f>
        <v>0</v>
      </c>
      <c r="E1173" s="4" t="e">
        <f t="shared" si="364"/>
        <v>#DIV/0!</v>
      </c>
      <c r="F1173" s="4" t="e">
        <f t="shared" si="365"/>
        <v>#DIV/0!</v>
      </c>
      <c r="G1173" s="4" t="e">
        <f t="shared" si="366"/>
        <v>#DIV/0!</v>
      </c>
      <c r="H1173" s="4" t="e">
        <f t="shared" si="367"/>
        <v>#DIV/0!</v>
      </c>
      <c r="I1173" s="4" t="e">
        <f t="shared" si="368"/>
        <v>#DIV/0!</v>
      </c>
      <c r="J1173" s="4" t="e">
        <f t="shared" si="369"/>
        <v>#DIV/0!</v>
      </c>
      <c r="K1173" s="4" t="e">
        <f t="shared" si="370"/>
        <v>#DIV/0!</v>
      </c>
      <c r="L1173" s="4" t="e">
        <f t="shared" si="371"/>
        <v>#DIV/0!</v>
      </c>
      <c r="M1173" s="4" t="e">
        <f t="shared" si="372"/>
        <v>#DIV/0!</v>
      </c>
      <c r="N1173" s="4" t="e">
        <f t="shared" si="373"/>
        <v>#DIV/0!</v>
      </c>
      <c r="O1173" s="4" t="e">
        <f t="shared" si="374"/>
        <v>#DIV/0!</v>
      </c>
      <c r="P1173" s="4" t="e">
        <f t="shared" si="375"/>
        <v>#DIV/0!</v>
      </c>
      <c r="Q1173" s="4" t="e">
        <f t="shared" si="376"/>
        <v>#DIV/0!</v>
      </c>
      <c r="R1173" s="4" t="e">
        <f t="shared" si="377"/>
        <v>#DIV/0!</v>
      </c>
      <c r="S1173" s="4" t="e">
        <f t="shared" si="378"/>
        <v>#DIV/0!</v>
      </c>
      <c r="T1173" s="4" t="e">
        <f t="shared" si="379"/>
        <v>#DIV/0!</v>
      </c>
      <c r="U1173" s="4" t="e">
        <f t="shared" si="380"/>
        <v>#DIV/0!</v>
      </c>
      <c r="W1173" s="5" t="e">
        <f>VLOOKUP(C1173&amp;A1173,Driver_elast!$A$2:$D$1161,4,FALSE)</f>
        <v>#N/A</v>
      </c>
      <c r="X1173" s="5">
        <v>1</v>
      </c>
      <c r="Y1173" s="2">
        <f>SUMIFS('Growth rates'!D$4:D$999,'Growth rates'!$B$4:$B$999,Demands!$A1173,'Growth rates'!$C$4:$C$999,$W1173)</f>
        <v>0</v>
      </c>
      <c r="Z1173" s="2">
        <f>SUMIFS('Growth rates'!E$4:E$999,'Growth rates'!$B$4:$B$999,Demands!$A1173,'Growth rates'!$C$4:$C$999,$W1173)</f>
        <v>0</v>
      </c>
      <c r="AA1173" s="2">
        <f>SUMIFS('Growth rates'!F$4:F$999,'Growth rates'!$B$4:$B$999,Demands!$A1173,'Growth rates'!$C$4:$C$999,$W1173)</f>
        <v>0</v>
      </c>
      <c r="AB1173" s="2">
        <f>SUMIFS('Growth rates'!G$4:G$999,'Growth rates'!$B$4:$B$999,Demands!$A1173,'Growth rates'!$C$4:$C$999,$W1173)</f>
        <v>0</v>
      </c>
      <c r="AC1173" s="2">
        <f>SUMIFS('Growth rates'!H$4:H$999,'Growth rates'!$B$4:$B$999,Demands!$A1173,'Growth rates'!$C$4:$C$999,$W1173)</f>
        <v>0</v>
      </c>
      <c r="AD1173" s="2">
        <f>SUMIFS('Growth rates'!I$4:I$999,'Growth rates'!$B$4:$B$999,Demands!$A1173,'Growth rates'!$C$4:$C$999,$W1173)</f>
        <v>0</v>
      </c>
      <c r="AE1173" s="2">
        <f>SUMIFS('Growth rates'!J$4:J$999,'Growth rates'!$B$4:$B$999,Demands!$A1173,'Growth rates'!$C$4:$C$999,$W1173)</f>
        <v>0</v>
      </c>
      <c r="AF1173" s="2">
        <f>SUMIFS('Growth rates'!K$4:K$999,'Growth rates'!$B$4:$B$999,Demands!$A1173,'Growth rates'!$C$4:$C$999,$W1173)</f>
        <v>0</v>
      </c>
      <c r="AG1173" s="2">
        <f>SUMIFS('Growth rates'!L$4:L$999,'Growth rates'!$B$4:$B$999,Demands!$A1173,'Growth rates'!$C$4:$C$999,$W1173)</f>
        <v>0</v>
      </c>
      <c r="AH1173" s="2">
        <f>SUMIFS('Growth rates'!M$4:M$999,'Growth rates'!$B$4:$B$999,Demands!$A1173,'Growth rates'!$C$4:$C$999,$W1173)</f>
        <v>0</v>
      </c>
      <c r="AI1173" s="2">
        <f>SUMIFS('Growth rates'!N$4:N$999,'Growth rates'!$B$4:$B$999,Demands!$A1173,'Growth rates'!$C$4:$C$999,$W1173)</f>
        <v>0</v>
      </c>
      <c r="AJ1173" s="2">
        <f>SUMIFS('Growth rates'!O$4:O$999,'Growth rates'!$B$4:$B$999,Demands!$A1173,'Growth rates'!$C$4:$C$999,$W1173)</f>
        <v>0</v>
      </c>
      <c r="AK1173" s="2">
        <f>SUMIFS('Growth rates'!P$4:P$999,'Growth rates'!$B$4:$B$999,Demands!$A1173,'Growth rates'!$C$4:$C$999,$W1173)</f>
        <v>0</v>
      </c>
      <c r="AL1173" s="2">
        <f>SUMIFS('Growth rates'!Q$4:Q$999,'Growth rates'!$B$4:$B$999,Demands!$A1173,'Growth rates'!$C$4:$C$999,$W1173)</f>
        <v>0</v>
      </c>
      <c r="AM1173" s="2">
        <f>SUMIFS('Growth rates'!R$4:R$999,'Growth rates'!$B$4:$B$999,Demands!$A1173,'Growth rates'!$C$4:$C$999,$W1173)</f>
        <v>0</v>
      </c>
      <c r="AN1173" s="2">
        <f>SUMIFS('Growth rates'!S$4:S$999,'Growth rates'!$B$4:$B$999,Demands!$A1173,'Growth rates'!$C$4:$C$999,$W1173)</f>
        <v>0</v>
      </c>
      <c r="AO1173" s="2">
        <f>SUMIFS('Growth rates'!T$4:T$999,'Growth rates'!$B$4:$B$999,Demands!$A1173,'Growth rates'!$C$4:$C$999,$W1173)</f>
        <v>0</v>
      </c>
      <c r="AP1173" s="2">
        <f>SUMIFS('Growth rates'!U$4:U$999,'Growth rates'!$B$4:$B$999,Demands!$A1173,'Growth rates'!$C$4:$C$999,$W1173)</f>
        <v>0</v>
      </c>
      <c r="AR1173" t="e">
        <f>VLOOKUP(C1173&amp;A1173,Driver_elast!$A$2:$E$1161,5,FALSE)</f>
        <v>#N/A</v>
      </c>
      <c r="AS1173" t="e">
        <f t="shared" si="381"/>
        <v>#N/A</v>
      </c>
      <c r="AT1173" t="e">
        <f t="shared" si="382"/>
        <v>#N/A</v>
      </c>
      <c r="AV1173" s="2" t="e" cm="1">
        <f t="array" ref="AV1173">TREND($AR1173:$AS1173,$AR$3:$AS$3,AV$1)</f>
        <v>#VALUE!</v>
      </c>
      <c r="AW1173" s="2" t="e" cm="1">
        <f t="array" ref="AW1173">TREND($AR1173:$AS1173,$AR$3:$AS$3,AW$1)</f>
        <v>#VALUE!</v>
      </c>
      <c r="AX1173" s="2" t="e" cm="1">
        <f t="array" ref="AX1173">TREND($AR1173:$AS1173,$AR$3:$AS$3,AX$1)</f>
        <v>#VALUE!</v>
      </c>
      <c r="AY1173" s="2" t="e" cm="1">
        <f t="array" ref="AY1173">TREND($AR1173:$AS1173,$AR$3:$AS$3,AY$1)</f>
        <v>#VALUE!</v>
      </c>
      <c r="AZ1173" s="2" t="e" cm="1">
        <f t="array" ref="AZ1173">TREND($AR1173:$AS1173,$AR$3:$AS$3,AZ$1)</f>
        <v>#VALUE!</v>
      </c>
      <c r="BA1173" s="2" t="e" cm="1">
        <f t="array" ref="BA1173">TREND($AR1173:$AS1173,$AR$3:$AS$3,BA$1)</f>
        <v>#VALUE!</v>
      </c>
      <c r="BB1173" s="2" t="e" cm="1">
        <f t="array" ref="BB1173">TREND($AR1173:$AS1173,$AR$3:$AS$3,BB$1)</f>
        <v>#VALUE!</v>
      </c>
      <c r="BC1173" s="2" t="e" cm="1">
        <f t="array" ref="BC1173">TREND($AR1173:$AS1173,$AR$3:$AS$3,BC$1)</f>
        <v>#VALUE!</v>
      </c>
      <c r="BD1173" s="2" t="e" cm="1">
        <f t="array" ref="BD1173">TREND($AR1173:$AS1173,$AR$3:$AS$3,BD$1)</f>
        <v>#VALUE!</v>
      </c>
      <c r="BE1173" s="2" t="e" cm="1">
        <f t="array" ref="BE1173">TREND($AR1173:$AS1173,$AR$3:$AS$3,BE$1)</f>
        <v>#VALUE!</v>
      </c>
      <c r="BF1173" s="20" t="e" cm="1">
        <f t="array" ref="BF1173">TREND($AS1173:$AT1173,$AS$3:$AT$3,BF$1)</f>
        <v>#VALUE!</v>
      </c>
      <c r="BG1173" s="20" t="e" cm="1">
        <f t="array" ref="BG1173">TREND($AS1173:$AT1173,$AS$3:$AT$3,BG$1)</f>
        <v>#VALUE!</v>
      </c>
      <c r="BH1173" s="20" t="e" cm="1">
        <f t="array" ref="BH1173">TREND($AS1173:$AT1173,$AS$3:$AT$3,BH$1)</f>
        <v>#VALUE!</v>
      </c>
      <c r="BI1173" s="20" t="e" cm="1">
        <f t="array" ref="BI1173">TREND($AS1173:$AT1173,$AS$3:$AT$3,BI$1)</f>
        <v>#VALUE!</v>
      </c>
      <c r="BJ1173" s="20" t="e" cm="1">
        <f t="array" ref="BJ1173">TREND($AS1173:$AT1173,$AS$3:$AT$3,BJ$1)</f>
        <v>#VALUE!</v>
      </c>
      <c r="BK1173" s="20" t="e" cm="1">
        <f t="array" ref="BK1173">TREND($AS1173:$AT1173,$AS$3:$AT$3,BK$1)</f>
        <v>#VALUE!</v>
      </c>
      <c r="BL1173" s="20" t="e" cm="1">
        <f t="array" ref="BL1173">TREND($AS1173:$AT1173,$AS$3:$AT$3,BL$1)</f>
        <v>#VALUE!</v>
      </c>
      <c r="BM1173" s="20" t="e" cm="1">
        <f t="array" ref="BM1173">TREND($AS1173:$AT1173,$AS$3:$AT$3,BM$1)</f>
        <v>#VALUE!</v>
      </c>
    </row>
    <row r="1174" spans="1:65" x14ac:dyDescent="0.35">
      <c r="A1174" t="str">
        <f>IF(BYDem!B1172="","\I:",BYDem!B1172)</f>
        <v>\I:</v>
      </c>
      <c r="B1174">
        <f>BYDem!E1172</f>
        <v>0</v>
      </c>
      <c r="C1174">
        <f t="shared" si="363"/>
        <v>0</v>
      </c>
      <c r="D1174" s="4">
        <f>SUMIFS(BYDem!$M$2:$M$2000,BYDem!$B$2:$B$2000,Demands!$A1174,BYDem!$E$2:$E$2000,Demands!$B1174)</f>
        <v>0</v>
      </c>
      <c r="E1174" s="4" t="e">
        <f t="shared" si="364"/>
        <v>#DIV/0!</v>
      </c>
      <c r="F1174" s="4" t="e">
        <f t="shared" si="365"/>
        <v>#DIV/0!</v>
      </c>
      <c r="G1174" s="4" t="e">
        <f t="shared" si="366"/>
        <v>#DIV/0!</v>
      </c>
      <c r="H1174" s="4" t="e">
        <f t="shared" si="367"/>
        <v>#DIV/0!</v>
      </c>
      <c r="I1174" s="4" t="e">
        <f t="shared" si="368"/>
        <v>#DIV/0!</v>
      </c>
      <c r="J1174" s="4" t="e">
        <f t="shared" si="369"/>
        <v>#DIV/0!</v>
      </c>
      <c r="K1174" s="4" t="e">
        <f t="shared" si="370"/>
        <v>#DIV/0!</v>
      </c>
      <c r="L1174" s="4" t="e">
        <f t="shared" si="371"/>
        <v>#DIV/0!</v>
      </c>
      <c r="M1174" s="4" t="e">
        <f t="shared" si="372"/>
        <v>#DIV/0!</v>
      </c>
      <c r="N1174" s="4" t="e">
        <f t="shared" si="373"/>
        <v>#DIV/0!</v>
      </c>
      <c r="O1174" s="4" t="e">
        <f t="shared" si="374"/>
        <v>#DIV/0!</v>
      </c>
      <c r="P1174" s="4" t="e">
        <f t="shared" si="375"/>
        <v>#DIV/0!</v>
      </c>
      <c r="Q1174" s="4" t="e">
        <f t="shared" si="376"/>
        <v>#DIV/0!</v>
      </c>
      <c r="R1174" s="4" t="e">
        <f t="shared" si="377"/>
        <v>#DIV/0!</v>
      </c>
      <c r="S1174" s="4" t="e">
        <f t="shared" si="378"/>
        <v>#DIV/0!</v>
      </c>
      <c r="T1174" s="4" t="e">
        <f t="shared" si="379"/>
        <v>#DIV/0!</v>
      </c>
      <c r="U1174" s="4" t="e">
        <f t="shared" si="380"/>
        <v>#DIV/0!</v>
      </c>
      <c r="W1174" s="5" t="e">
        <f>VLOOKUP(C1174&amp;A1174,Driver_elast!$A$2:$D$1161,4,FALSE)</f>
        <v>#N/A</v>
      </c>
      <c r="X1174" s="5">
        <v>1</v>
      </c>
      <c r="Y1174" s="2">
        <f>SUMIFS('Growth rates'!D$4:D$999,'Growth rates'!$B$4:$B$999,Demands!$A1174,'Growth rates'!$C$4:$C$999,$W1174)</f>
        <v>0</v>
      </c>
      <c r="Z1174" s="2">
        <f>SUMIFS('Growth rates'!E$4:E$999,'Growth rates'!$B$4:$B$999,Demands!$A1174,'Growth rates'!$C$4:$C$999,$W1174)</f>
        <v>0</v>
      </c>
      <c r="AA1174" s="2">
        <f>SUMIFS('Growth rates'!F$4:F$999,'Growth rates'!$B$4:$B$999,Demands!$A1174,'Growth rates'!$C$4:$C$999,$W1174)</f>
        <v>0</v>
      </c>
      <c r="AB1174" s="2">
        <f>SUMIFS('Growth rates'!G$4:G$999,'Growth rates'!$B$4:$B$999,Demands!$A1174,'Growth rates'!$C$4:$C$999,$W1174)</f>
        <v>0</v>
      </c>
      <c r="AC1174" s="2">
        <f>SUMIFS('Growth rates'!H$4:H$999,'Growth rates'!$B$4:$B$999,Demands!$A1174,'Growth rates'!$C$4:$C$999,$W1174)</f>
        <v>0</v>
      </c>
      <c r="AD1174" s="2">
        <f>SUMIFS('Growth rates'!I$4:I$999,'Growth rates'!$B$4:$B$999,Demands!$A1174,'Growth rates'!$C$4:$C$999,$W1174)</f>
        <v>0</v>
      </c>
      <c r="AE1174" s="2">
        <f>SUMIFS('Growth rates'!J$4:J$999,'Growth rates'!$B$4:$B$999,Demands!$A1174,'Growth rates'!$C$4:$C$999,$W1174)</f>
        <v>0</v>
      </c>
      <c r="AF1174" s="2">
        <f>SUMIFS('Growth rates'!K$4:K$999,'Growth rates'!$B$4:$B$999,Demands!$A1174,'Growth rates'!$C$4:$C$999,$W1174)</f>
        <v>0</v>
      </c>
      <c r="AG1174" s="2">
        <f>SUMIFS('Growth rates'!L$4:L$999,'Growth rates'!$B$4:$B$999,Demands!$A1174,'Growth rates'!$C$4:$C$999,$W1174)</f>
        <v>0</v>
      </c>
      <c r="AH1174" s="2">
        <f>SUMIFS('Growth rates'!M$4:M$999,'Growth rates'!$B$4:$B$999,Demands!$A1174,'Growth rates'!$C$4:$C$999,$W1174)</f>
        <v>0</v>
      </c>
      <c r="AI1174" s="2">
        <f>SUMIFS('Growth rates'!N$4:N$999,'Growth rates'!$B$4:$B$999,Demands!$A1174,'Growth rates'!$C$4:$C$999,$W1174)</f>
        <v>0</v>
      </c>
      <c r="AJ1174" s="2">
        <f>SUMIFS('Growth rates'!O$4:O$999,'Growth rates'!$B$4:$B$999,Demands!$A1174,'Growth rates'!$C$4:$C$999,$W1174)</f>
        <v>0</v>
      </c>
      <c r="AK1174" s="2">
        <f>SUMIFS('Growth rates'!P$4:P$999,'Growth rates'!$B$4:$B$999,Demands!$A1174,'Growth rates'!$C$4:$C$999,$W1174)</f>
        <v>0</v>
      </c>
      <c r="AL1174" s="2">
        <f>SUMIFS('Growth rates'!Q$4:Q$999,'Growth rates'!$B$4:$B$999,Demands!$A1174,'Growth rates'!$C$4:$C$999,$W1174)</f>
        <v>0</v>
      </c>
      <c r="AM1174" s="2">
        <f>SUMIFS('Growth rates'!R$4:R$999,'Growth rates'!$B$4:$B$999,Demands!$A1174,'Growth rates'!$C$4:$C$999,$W1174)</f>
        <v>0</v>
      </c>
      <c r="AN1174" s="2">
        <f>SUMIFS('Growth rates'!S$4:S$999,'Growth rates'!$B$4:$B$999,Demands!$A1174,'Growth rates'!$C$4:$C$999,$W1174)</f>
        <v>0</v>
      </c>
      <c r="AO1174" s="2">
        <f>SUMIFS('Growth rates'!T$4:T$999,'Growth rates'!$B$4:$B$999,Demands!$A1174,'Growth rates'!$C$4:$C$999,$W1174)</f>
        <v>0</v>
      </c>
      <c r="AP1174" s="2">
        <f>SUMIFS('Growth rates'!U$4:U$999,'Growth rates'!$B$4:$B$999,Demands!$A1174,'Growth rates'!$C$4:$C$999,$W1174)</f>
        <v>0</v>
      </c>
      <c r="AR1174" t="e">
        <f>VLOOKUP(C1174&amp;A1174,Driver_elast!$A$2:$E$1161,5,FALSE)</f>
        <v>#N/A</v>
      </c>
      <c r="AS1174" t="e">
        <f t="shared" si="381"/>
        <v>#N/A</v>
      </c>
      <c r="AT1174" t="e">
        <f t="shared" si="382"/>
        <v>#N/A</v>
      </c>
      <c r="AV1174" s="2" t="e" cm="1">
        <f t="array" ref="AV1174">TREND($AR1174:$AS1174,$AR$3:$AS$3,AV$1)</f>
        <v>#VALUE!</v>
      </c>
      <c r="AW1174" s="2" t="e" cm="1">
        <f t="array" ref="AW1174">TREND($AR1174:$AS1174,$AR$3:$AS$3,AW$1)</f>
        <v>#VALUE!</v>
      </c>
      <c r="AX1174" s="2" t="e" cm="1">
        <f t="array" ref="AX1174">TREND($AR1174:$AS1174,$AR$3:$AS$3,AX$1)</f>
        <v>#VALUE!</v>
      </c>
      <c r="AY1174" s="2" t="e" cm="1">
        <f t="array" ref="AY1174">TREND($AR1174:$AS1174,$AR$3:$AS$3,AY$1)</f>
        <v>#VALUE!</v>
      </c>
      <c r="AZ1174" s="2" t="e" cm="1">
        <f t="array" ref="AZ1174">TREND($AR1174:$AS1174,$AR$3:$AS$3,AZ$1)</f>
        <v>#VALUE!</v>
      </c>
      <c r="BA1174" s="2" t="e" cm="1">
        <f t="array" ref="BA1174">TREND($AR1174:$AS1174,$AR$3:$AS$3,BA$1)</f>
        <v>#VALUE!</v>
      </c>
      <c r="BB1174" s="2" t="e" cm="1">
        <f t="array" ref="BB1174">TREND($AR1174:$AS1174,$AR$3:$AS$3,BB$1)</f>
        <v>#VALUE!</v>
      </c>
      <c r="BC1174" s="2" t="e" cm="1">
        <f t="array" ref="BC1174">TREND($AR1174:$AS1174,$AR$3:$AS$3,BC$1)</f>
        <v>#VALUE!</v>
      </c>
      <c r="BD1174" s="2" t="e" cm="1">
        <f t="array" ref="BD1174">TREND($AR1174:$AS1174,$AR$3:$AS$3,BD$1)</f>
        <v>#VALUE!</v>
      </c>
      <c r="BE1174" s="2" t="e" cm="1">
        <f t="array" ref="BE1174">TREND($AR1174:$AS1174,$AR$3:$AS$3,BE$1)</f>
        <v>#VALUE!</v>
      </c>
      <c r="BF1174" s="20" t="e" cm="1">
        <f t="array" ref="BF1174">TREND($AS1174:$AT1174,$AS$3:$AT$3,BF$1)</f>
        <v>#VALUE!</v>
      </c>
      <c r="BG1174" s="20" t="e" cm="1">
        <f t="array" ref="BG1174">TREND($AS1174:$AT1174,$AS$3:$AT$3,BG$1)</f>
        <v>#VALUE!</v>
      </c>
      <c r="BH1174" s="20" t="e" cm="1">
        <f t="array" ref="BH1174">TREND($AS1174:$AT1174,$AS$3:$AT$3,BH$1)</f>
        <v>#VALUE!</v>
      </c>
      <c r="BI1174" s="20" t="e" cm="1">
        <f t="array" ref="BI1174">TREND($AS1174:$AT1174,$AS$3:$AT$3,BI$1)</f>
        <v>#VALUE!</v>
      </c>
      <c r="BJ1174" s="20" t="e" cm="1">
        <f t="array" ref="BJ1174">TREND($AS1174:$AT1174,$AS$3:$AT$3,BJ$1)</f>
        <v>#VALUE!</v>
      </c>
      <c r="BK1174" s="20" t="e" cm="1">
        <f t="array" ref="BK1174">TREND($AS1174:$AT1174,$AS$3:$AT$3,BK$1)</f>
        <v>#VALUE!</v>
      </c>
      <c r="BL1174" s="20" t="e" cm="1">
        <f t="array" ref="BL1174">TREND($AS1174:$AT1174,$AS$3:$AT$3,BL$1)</f>
        <v>#VALUE!</v>
      </c>
      <c r="BM1174" s="20" t="e" cm="1">
        <f t="array" ref="BM1174">TREND($AS1174:$AT1174,$AS$3:$AT$3,BM$1)</f>
        <v>#VALUE!</v>
      </c>
    </row>
    <row r="1175" spans="1:65" x14ac:dyDescent="0.35">
      <c r="A1175" t="str">
        <f>IF(BYDem!B1173="","\I:",BYDem!B1173)</f>
        <v>\I:</v>
      </c>
      <c r="B1175">
        <f>BYDem!E1173</f>
        <v>0</v>
      </c>
      <c r="C1175">
        <f t="shared" si="363"/>
        <v>0</v>
      </c>
      <c r="D1175" s="4">
        <f>SUMIFS(BYDem!$M$2:$M$2000,BYDem!$B$2:$B$2000,Demands!$A1175,BYDem!$E$2:$E$2000,Demands!$B1175)</f>
        <v>0</v>
      </c>
      <c r="E1175" s="4" t="e">
        <f t="shared" si="364"/>
        <v>#DIV/0!</v>
      </c>
      <c r="F1175" s="4" t="e">
        <f t="shared" si="365"/>
        <v>#DIV/0!</v>
      </c>
      <c r="G1175" s="4" t="e">
        <f t="shared" si="366"/>
        <v>#DIV/0!</v>
      </c>
      <c r="H1175" s="4" t="e">
        <f t="shared" si="367"/>
        <v>#DIV/0!</v>
      </c>
      <c r="I1175" s="4" t="e">
        <f t="shared" si="368"/>
        <v>#DIV/0!</v>
      </c>
      <c r="J1175" s="4" t="e">
        <f t="shared" si="369"/>
        <v>#DIV/0!</v>
      </c>
      <c r="K1175" s="4" t="e">
        <f t="shared" si="370"/>
        <v>#DIV/0!</v>
      </c>
      <c r="L1175" s="4" t="e">
        <f t="shared" si="371"/>
        <v>#DIV/0!</v>
      </c>
      <c r="M1175" s="4" t="e">
        <f t="shared" si="372"/>
        <v>#DIV/0!</v>
      </c>
      <c r="N1175" s="4" t="e">
        <f t="shared" si="373"/>
        <v>#DIV/0!</v>
      </c>
      <c r="O1175" s="4" t="e">
        <f t="shared" si="374"/>
        <v>#DIV/0!</v>
      </c>
      <c r="P1175" s="4" t="e">
        <f t="shared" si="375"/>
        <v>#DIV/0!</v>
      </c>
      <c r="Q1175" s="4" t="e">
        <f t="shared" si="376"/>
        <v>#DIV/0!</v>
      </c>
      <c r="R1175" s="4" t="e">
        <f t="shared" si="377"/>
        <v>#DIV/0!</v>
      </c>
      <c r="S1175" s="4" t="e">
        <f t="shared" si="378"/>
        <v>#DIV/0!</v>
      </c>
      <c r="T1175" s="4" t="e">
        <f t="shared" si="379"/>
        <v>#DIV/0!</v>
      </c>
      <c r="U1175" s="4" t="e">
        <f t="shared" si="380"/>
        <v>#DIV/0!</v>
      </c>
      <c r="W1175" s="5" t="e">
        <f>VLOOKUP(C1175&amp;A1175,Driver_elast!$A$2:$D$1161,4,FALSE)</f>
        <v>#N/A</v>
      </c>
      <c r="X1175" s="5">
        <v>1</v>
      </c>
      <c r="Y1175" s="2">
        <f>SUMIFS('Growth rates'!D$4:D$999,'Growth rates'!$B$4:$B$999,Demands!$A1175,'Growth rates'!$C$4:$C$999,$W1175)</f>
        <v>0</v>
      </c>
      <c r="Z1175" s="2">
        <f>SUMIFS('Growth rates'!E$4:E$999,'Growth rates'!$B$4:$B$999,Demands!$A1175,'Growth rates'!$C$4:$C$999,$W1175)</f>
        <v>0</v>
      </c>
      <c r="AA1175" s="2">
        <f>SUMIFS('Growth rates'!F$4:F$999,'Growth rates'!$B$4:$B$999,Demands!$A1175,'Growth rates'!$C$4:$C$999,$W1175)</f>
        <v>0</v>
      </c>
      <c r="AB1175" s="2">
        <f>SUMIFS('Growth rates'!G$4:G$999,'Growth rates'!$B$4:$B$999,Demands!$A1175,'Growth rates'!$C$4:$C$999,$W1175)</f>
        <v>0</v>
      </c>
      <c r="AC1175" s="2">
        <f>SUMIFS('Growth rates'!H$4:H$999,'Growth rates'!$B$4:$B$999,Demands!$A1175,'Growth rates'!$C$4:$C$999,$W1175)</f>
        <v>0</v>
      </c>
      <c r="AD1175" s="2">
        <f>SUMIFS('Growth rates'!I$4:I$999,'Growth rates'!$B$4:$B$999,Demands!$A1175,'Growth rates'!$C$4:$C$999,$W1175)</f>
        <v>0</v>
      </c>
      <c r="AE1175" s="2">
        <f>SUMIFS('Growth rates'!J$4:J$999,'Growth rates'!$B$4:$B$999,Demands!$A1175,'Growth rates'!$C$4:$C$999,$W1175)</f>
        <v>0</v>
      </c>
      <c r="AF1175" s="2">
        <f>SUMIFS('Growth rates'!K$4:K$999,'Growth rates'!$B$4:$B$999,Demands!$A1175,'Growth rates'!$C$4:$C$999,$W1175)</f>
        <v>0</v>
      </c>
      <c r="AG1175" s="2">
        <f>SUMIFS('Growth rates'!L$4:L$999,'Growth rates'!$B$4:$B$999,Demands!$A1175,'Growth rates'!$C$4:$C$999,$W1175)</f>
        <v>0</v>
      </c>
      <c r="AH1175" s="2">
        <f>SUMIFS('Growth rates'!M$4:M$999,'Growth rates'!$B$4:$B$999,Demands!$A1175,'Growth rates'!$C$4:$C$999,$W1175)</f>
        <v>0</v>
      </c>
      <c r="AI1175" s="2">
        <f>SUMIFS('Growth rates'!N$4:N$999,'Growth rates'!$B$4:$B$999,Demands!$A1175,'Growth rates'!$C$4:$C$999,$W1175)</f>
        <v>0</v>
      </c>
      <c r="AJ1175" s="2">
        <f>SUMIFS('Growth rates'!O$4:O$999,'Growth rates'!$B$4:$B$999,Demands!$A1175,'Growth rates'!$C$4:$C$999,$W1175)</f>
        <v>0</v>
      </c>
      <c r="AK1175" s="2">
        <f>SUMIFS('Growth rates'!P$4:P$999,'Growth rates'!$B$4:$B$999,Demands!$A1175,'Growth rates'!$C$4:$C$999,$W1175)</f>
        <v>0</v>
      </c>
      <c r="AL1175" s="2">
        <f>SUMIFS('Growth rates'!Q$4:Q$999,'Growth rates'!$B$4:$B$999,Demands!$A1175,'Growth rates'!$C$4:$C$999,$W1175)</f>
        <v>0</v>
      </c>
      <c r="AM1175" s="2">
        <f>SUMIFS('Growth rates'!R$4:R$999,'Growth rates'!$B$4:$B$999,Demands!$A1175,'Growth rates'!$C$4:$C$999,$W1175)</f>
        <v>0</v>
      </c>
      <c r="AN1175" s="2">
        <f>SUMIFS('Growth rates'!S$4:S$999,'Growth rates'!$B$4:$B$999,Demands!$A1175,'Growth rates'!$C$4:$C$999,$W1175)</f>
        <v>0</v>
      </c>
      <c r="AO1175" s="2">
        <f>SUMIFS('Growth rates'!T$4:T$999,'Growth rates'!$B$4:$B$999,Demands!$A1175,'Growth rates'!$C$4:$C$999,$W1175)</f>
        <v>0</v>
      </c>
      <c r="AP1175" s="2">
        <f>SUMIFS('Growth rates'!U$4:U$999,'Growth rates'!$B$4:$B$999,Demands!$A1175,'Growth rates'!$C$4:$C$999,$W1175)</f>
        <v>0</v>
      </c>
      <c r="AR1175" t="e">
        <f>VLOOKUP(C1175&amp;A1175,Driver_elast!$A$2:$E$1161,5,FALSE)</f>
        <v>#N/A</v>
      </c>
      <c r="AS1175" t="e">
        <f t="shared" si="381"/>
        <v>#N/A</v>
      </c>
      <c r="AT1175" t="e">
        <f t="shared" si="382"/>
        <v>#N/A</v>
      </c>
      <c r="AV1175" s="2" t="e" cm="1">
        <f t="array" ref="AV1175">TREND($AR1175:$AS1175,$AR$3:$AS$3,AV$1)</f>
        <v>#VALUE!</v>
      </c>
      <c r="AW1175" s="2" t="e" cm="1">
        <f t="array" ref="AW1175">TREND($AR1175:$AS1175,$AR$3:$AS$3,AW$1)</f>
        <v>#VALUE!</v>
      </c>
      <c r="AX1175" s="2" t="e" cm="1">
        <f t="array" ref="AX1175">TREND($AR1175:$AS1175,$AR$3:$AS$3,AX$1)</f>
        <v>#VALUE!</v>
      </c>
      <c r="AY1175" s="2" t="e" cm="1">
        <f t="array" ref="AY1175">TREND($AR1175:$AS1175,$AR$3:$AS$3,AY$1)</f>
        <v>#VALUE!</v>
      </c>
      <c r="AZ1175" s="2" t="e" cm="1">
        <f t="array" ref="AZ1175">TREND($AR1175:$AS1175,$AR$3:$AS$3,AZ$1)</f>
        <v>#VALUE!</v>
      </c>
      <c r="BA1175" s="2" t="e" cm="1">
        <f t="array" ref="BA1175">TREND($AR1175:$AS1175,$AR$3:$AS$3,BA$1)</f>
        <v>#VALUE!</v>
      </c>
      <c r="BB1175" s="2" t="e" cm="1">
        <f t="array" ref="BB1175">TREND($AR1175:$AS1175,$AR$3:$AS$3,BB$1)</f>
        <v>#VALUE!</v>
      </c>
      <c r="BC1175" s="2" t="e" cm="1">
        <f t="array" ref="BC1175">TREND($AR1175:$AS1175,$AR$3:$AS$3,BC$1)</f>
        <v>#VALUE!</v>
      </c>
      <c r="BD1175" s="2" t="e" cm="1">
        <f t="array" ref="BD1175">TREND($AR1175:$AS1175,$AR$3:$AS$3,BD$1)</f>
        <v>#VALUE!</v>
      </c>
      <c r="BE1175" s="2" t="e" cm="1">
        <f t="array" ref="BE1175">TREND($AR1175:$AS1175,$AR$3:$AS$3,BE$1)</f>
        <v>#VALUE!</v>
      </c>
      <c r="BF1175" s="20" t="e" cm="1">
        <f t="array" ref="BF1175">TREND($AS1175:$AT1175,$AS$3:$AT$3,BF$1)</f>
        <v>#VALUE!</v>
      </c>
      <c r="BG1175" s="20" t="e" cm="1">
        <f t="array" ref="BG1175">TREND($AS1175:$AT1175,$AS$3:$AT$3,BG$1)</f>
        <v>#VALUE!</v>
      </c>
      <c r="BH1175" s="20" t="e" cm="1">
        <f t="array" ref="BH1175">TREND($AS1175:$AT1175,$AS$3:$AT$3,BH$1)</f>
        <v>#VALUE!</v>
      </c>
      <c r="BI1175" s="20" t="e" cm="1">
        <f t="array" ref="BI1175">TREND($AS1175:$AT1175,$AS$3:$AT$3,BI$1)</f>
        <v>#VALUE!</v>
      </c>
      <c r="BJ1175" s="20" t="e" cm="1">
        <f t="array" ref="BJ1175">TREND($AS1175:$AT1175,$AS$3:$AT$3,BJ$1)</f>
        <v>#VALUE!</v>
      </c>
      <c r="BK1175" s="20" t="e" cm="1">
        <f t="array" ref="BK1175">TREND($AS1175:$AT1175,$AS$3:$AT$3,BK$1)</f>
        <v>#VALUE!</v>
      </c>
      <c r="BL1175" s="20" t="e" cm="1">
        <f t="array" ref="BL1175">TREND($AS1175:$AT1175,$AS$3:$AT$3,BL$1)</f>
        <v>#VALUE!</v>
      </c>
      <c r="BM1175" s="20" t="e" cm="1">
        <f t="array" ref="BM1175">TREND($AS1175:$AT1175,$AS$3:$AT$3,BM$1)</f>
        <v>#VALUE!</v>
      </c>
    </row>
    <row r="1176" spans="1:65" x14ac:dyDescent="0.35">
      <c r="A1176" t="str">
        <f>IF(BYDem!B1174="","\I:",BYDem!B1174)</f>
        <v>\I:</v>
      </c>
      <c r="B1176">
        <f>BYDem!E1174</f>
        <v>0</v>
      </c>
      <c r="C1176">
        <f t="shared" si="363"/>
        <v>0</v>
      </c>
      <c r="D1176" s="4">
        <f>SUMIFS(BYDem!$M$2:$M$2000,BYDem!$B$2:$B$2000,Demands!$A1176,BYDem!$E$2:$E$2000,Demands!$B1176)</f>
        <v>0</v>
      </c>
      <c r="E1176" s="4" t="e">
        <f t="shared" si="364"/>
        <v>#DIV/0!</v>
      </c>
      <c r="F1176" s="4" t="e">
        <f t="shared" si="365"/>
        <v>#DIV/0!</v>
      </c>
      <c r="G1176" s="4" t="e">
        <f t="shared" si="366"/>
        <v>#DIV/0!</v>
      </c>
      <c r="H1176" s="4" t="e">
        <f t="shared" si="367"/>
        <v>#DIV/0!</v>
      </c>
      <c r="I1176" s="4" t="e">
        <f t="shared" si="368"/>
        <v>#DIV/0!</v>
      </c>
      <c r="J1176" s="4" t="e">
        <f t="shared" si="369"/>
        <v>#DIV/0!</v>
      </c>
      <c r="K1176" s="4" t="e">
        <f t="shared" si="370"/>
        <v>#DIV/0!</v>
      </c>
      <c r="L1176" s="4" t="e">
        <f t="shared" si="371"/>
        <v>#DIV/0!</v>
      </c>
      <c r="M1176" s="4" t="e">
        <f t="shared" si="372"/>
        <v>#DIV/0!</v>
      </c>
      <c r="N1176" s="4" t="e">
        <f t="shared" si="373"/>
        <v>#DIV/0!</v>
      </c>
      <c r="O1176" s="4" t="e">
        <f t="shared" si="374"/>
        <v>#DIV/0!</v>
      </c>
      <c r="P1176" s="4" t="e">
        <f t="shared" si="375"/>
        <v>#DIV/0!</v>
      </c>
      <c r="Q1176" s="4" t="e">
        <f t="shared" si="376"/>
        <v>#DIV/0!</v>
      </c>
      <c r="R1176" s="4" t="e">
        <f t="shared" si="377"/>
        <v>#DIV/0!</v>
      </c>
      <c r="S1176" s="4" t="e">
        <f t="shared" si="378"/>
        <v>#DIV/0!</v>
      </c>
      <c r="T1176" s="4" t="e">
        <f t="shared" si="379"/>
        <v>#DIV/0!</v>
      </c>
      <c r="U1176" s="4" t="e">
        <f t="shared" si="380"/>
        <v>#DIV/0!</v>
      </c>
      <c r="W1176" s="5" t="e">
        <f>VLOOKUP(C1176&amp;A1176,Driver_elast!$A$2:$D$1161,4,FALSE)</f>
        <v>#N/A</v>
      </c>
      <c r="X1176" s="5">
        <v>1</v>
      </c>
      <c r="Y1176" s="2">
        <f>SUMIFS('Growth rates'!D$4:D$999,'Growth rates'!$B$4:$B$999,Demands!$A1176,'Growth rates'!$C$4:$C$999,$W1176)</f>
        <v>0</v>
      </c>
      <c r="Z1176" s="2">
        <f>SUMIFS('Growth rates'!E$4:E$999,'Growth rates'!$B$4:$B$999,Demands!$A1176,'Growth rates'!$C$4:$C$999,$W1176)</f>
        <v>0</v>
      </c>
      <c r="AA1176" s="2">
        <f>SUMIFS('Growth rates'!F$4:F$999,'Growth rates'!$B$4:$B$999,Demands!$A1176,'Growth rates'!$C$4:$C$999,$W1176)</f>
        <v>0</v>
      </c>
      <c r="AB1176" s="2">
        <f>SUMIFS('Growth rates'!G$4:G$999,'Growth rates'!$B$4:$B$999,Demands!$A1176,'Growth rates'!$C$4:$C$999,$W1176)</f>
        <v>0</v>
      </c>
      <c r="AC1176" s="2">
        <f>SUMIFS('Growth rates'!H$4:H$999,'Growth rates'!$B$4:$B$999,Demands!$A1176,'Growth rates'!$C$4:$C$999,$W1176)</f>
        <v>0</v>
      </c>
      <c r="AD1176" s="2">
        <f>SUMIFS('Growth rates'!I$4:I$999,'Growth rates'!$B$4:$B$999,Demands!$A1176,'Growth rates'!$C$4:$C$999,$W1176)</f>
        <v>0</v>
      </c>
      <c r="AE1176" s="2">
        <f>SUMIFS('Growth rates'!J$4:J$999,'Growth rates'!$B$4:$B$999,Demands!$A1176,'Growth rates'!$C$4:$C$999,$W1176)</f>
        <v>0</v>
      </c>
      <c r="AF1176" s="2">
        <f>SUMIFS('Growth rates'!K$4:K$999,'Growth rates'!$B$4:$B$999,Demands!$A1176,'Growth rates'!$C$4:$C$999,$W1176)</f>
        <v>0</v>
      </c>
      <c r="AG1176" s="2">
        <f>SUMIFS('Growth rates'!L$4:L$999,'Growth rates'!$B$4:$B$999,Demands!$A1176,'Growth rates'!$C$4:$C$999,$W1176)</f>
        <v>0</v>
      </c>
      <c r="AH1176" s="2">
        <f>SUMIFS('Growth rates'!M$4:M$999,'Growth rates'!$B$4:$B$999,Demands!$A1176,'Growth rates'!$C$4:$C$999,$W1176)</f>
        <v>0</v>
      </c>
      <c r="AI1176" s="2">
        <f>SUMIFS('Growth rates'!N$4:N$999,'Growth rates'!$B$4:$B$999,Demands!$A1176,'Growth rates'!$C$4:$C$999,$W1176)</f>
        <v>0</v>
      </c>
      <c r="AJ1176" s="2">
        <f>SUMIFS('Growth rates'!O$4:O$999,'Growth rates'!$B$4:$B$999,Demands!$A1176,'Growth rates'!$C$4:$C$999,$W1176)</f>
        <v>0</v>
      </c>
      <c r="AK1176" s="2">
        <f>SUMIFS('Growth rates'!P$4:P$999,'Growth rates'!$B$4:$B$999,Demands!$A1176,'Growth rates'!$C$4:$C$999,$W1176)</f>
        <v>0</v>
      </c>
      <c r="AL1176" s="2">
        <f>SUMIFS('Growth rates'!Q$4:Q$999,'Growth rates'!$B$4:$B$999,Demands!$A1176,'Growth rates'!$C$4:$C$999,$W1176)</f>
        <v>0</v>
      </c>
      <c r="AM1176" s="2">
        <f>SUMIFS('Growth rates'!R$4:R$999,'Growth rates'!$B$4:$B$999,Demands!$A1176,'Growth rates'!$C$4:$C$999,$W1176)</f>
        <v>0</v>
      </c>
      <c r="AN1176" s="2">
        <f>SUMIFS('Growth rates'!S$4:S$999,'Growth rates'!$B$4:$B$999,Demands!$A1176,'Growth rates'!$C$4:$C$999,$W1176)</f>
        <v>0</v>
      </c>
      <c r="AO1176" s="2">
        <f>SUMIFS('Growth rates'!T$4:T$999,'Growth rates'!$B$4:$B$999,Demands!$A1176,'Growth rates'!$C$4:$C$999,$W1176)</f>
        <v>0</v>
      </c>
      <c r="AP1176" s="2">
        <f>SUMIFS('Growth rates'!U$4:U$999,'Growth rates'!$B$4:$B$999,Demands!$A1176,'Growth rates'!$C$4:$C$999,$W1176)</f>
        <v>0</v>
      </c>
      <c r="AR1176" t="e">
        <f>VLOOKUP(C1176&amp;A1176,Driver_elast!$A$2:$E$1161,5,FALSE)</f>
        <v>#N/A</v>
      </c>
      <c r="AS1176" t="e">
        <f t="shared" si="381"/>
        <v>#N/A</v>
      </c>
      <c r="AT1176" t="e">
        <f t="shared" si="382"/>
        <v>#N/A</v>
      </c>
      <c r="AV1176" s="2" t="e" cm="1">
        <f t="array" ref="AV1176">TREND($AR1176:$AS1176,$AR$3:$AS$3,AV$1)</f>
        <v>#VALUE!</v>
      </c>
      <c r="AW1176" s="2" t="e" cm="1">
        <f t="array" ref="AW1176">TREND($AR1176:$AS1176,$AR$3:$AS$3,AW$1)</f>
        <v>#VALUE!</v>
      </c>
      <c r="AX1176" s="2" t="e" cm="1">
        <f t="array" ref="AX1176">TREND($AR1176:$AS1176,$AR$3:$AS$3,AX$1)</f>
        <v>#VALUE!</v>
      </c>
      <c r="AY1176" s="2" t="e" cm="1">
        <f t="array" ref="AY1176">TREND($AR1176:$AS1176,$AR$3:$AS$3,AY$1)</f>
        <v>#VALUE!</v>
      </c>
      <c r="AZ1176" s="2" t="e" cm="1">
        <f t="array" ref="AZ1176">TREND($AR1176:$AS1176,$AR$3:$AS$3,AZ$1)</f>
        <v>#VALUE!</v>
      </c>
      <c r="BA1176" s="2" t="e" cm="1">
        <f t="array" ref="BA1176">TREND($AR1176:$AS1176,$AR$3:$AS$3,BA$1)</f>
        <v>#VALUE!</v>
      </c>
      <c r="BB1176" s="2" t="e" cm="1">
        <f t="array" ref="BB1176">TREND($AR1176:$AS1176,$AR$3:$AS$3,BB$1)</f>
        <v>#VALUE!</v>
      </c>
      <c r="BC1176" s="2" t="e" cm="1">
        <f t="array" ref="BC1176">TREND($AR1176:$AS1176,$AR$3:$AS$3,BC$1)</f>
        <v>#VALUE!</v>
      </c>
      <c r="BD1176" s="2" t="e" cm="1">
        <f t="array" ref="BD1176">TREND($AR1176:$AS1176,$AR$3:$AS$3,BD$1)</f>
        <v>#VALUE!</v>
      </c>
      <c r="BE1176" s="2" t="e" cm="1">
        <f t="array" ref="BE1176">TREND($AR1176:$AS1176,$AR$3:$AS$3,BE$1)</f>
        <v>#VALUE!</v>
      </c>
      <c r="BF1176" s="20" t="e" cm="1">
        <f t="array" ref="BF1176">TREND($AS1176:$AT1176,$AS$3:$AT$3,BF$1)</f>
        <v>#VALUE!</v>
      </c>
      <c r="BG1176" s="20" t="e" cm="1">
        <f t="array" ref="BG1176">TREND($AS1176:$AT1176,$AS$3:$AT$3,BG$1)</f>
        <v>#VALUE!</v>
      </c>
      <c r="BH1176" s="20" t="e" cm="1">
        <f t="array" ref="BH1176">TREND($AS1176:$AT1176,$AS$3:$AT$3,BH$1)</f>
        <v>#VALUE!</v>
      </c>
      <c r="BI1176" s="20" t="e" cm="1">
        <f t="array" ref="BI1176">TREND($AS1176:$AT1176,$AS$3:$AT$3,BI$1)</f>
        <v>#VALUE!</v>
      </c>
      <c r="BJ1176" s="20" t="e" cm="1">
        <f t="array" ref="BJ1176">TREND($AS1176:$AT1176,$AS$3:$AT$3,BJ$1)</f>
        <v>#VALUE!</v>
      </c>
      <c r="BK1176" s="20" t="e" cm="1">
        <f t="array" ref="BK1176">TREND($AS1176:$AT1176,$AS$3:$AT$3,BK$1)</f>
        <v>#VALUE!</v>
      </c>
      <c r="BL1176" s="20" t="e" cm="1">
        <f t="array" ref="BL1176">TREND($AS1176:$AT1176,$AS$3:$AT$3,BL$1)</f>
        <v>#VALUE!</v>
      </c>
      <c r="BM1176" s="20" t="e" cm="1">
        <f t="array" ref="BM1176">TREND($AS1176:$AT1176,$AS$3:$AT$3,BM$1)</f>
        <v>#VALUE!</v>
      </c>
    </row>
    <row r="1177" spans="1:65" x14ac:dyDescent="0.35">
      <c r="A1177" t="str">
        <f>IF(BYDem!B1175="","\I:",BYDem!B1175)</f>
        <v>\I:</v>
      </c>
      <c r="B1177">
        <f>BYDem!E1175</f>
        <v>0</v>
      </c>
      <c r="C1177">
        <f t="shared" si="363"/>
        <v>0</v>
      </c>
      <c r="D1177" s="4">
        <f>SUMIFS(BYDem!$M$2:$M$2000,BYDem!$B$2:$B$2000,Demands!$A1177,BYDem!$E$2:$E$2000,Demands!$B1177)</f>
        <v>0</v>
      </c>
      <c r="E1177" s="4" t="e">
        <f t="shared" si="364"/>
        <v>#DIV/0!</v>
      </c>
      <c r="F1177" s="4" t="e">
        <f t="shared" si="365"/>
        <v>#DIV/0!</v>
      </c>
      <c r="G1177" s="4" t="e">
        <f t="shared" si="366"/>
        <v>#DIV/0!</v>
      </c>
      <c r="H1177" s="4" t="e">
        <f t="shared" si="367"/>
        <v>#DIV/0!</v>
      </c>
      <c r="I1177" s="4" t="e">
        <f t="shared" si="368"/>
        <v>#DIV/0!</v>
      </c>
      <c r="J1177" s="4" t="e">
        <f t="shared" si="369"/>
        <v>#DIV/0!</v>
      </c>
      <c r="K1177" s="4" t="e">
        <f t="shared" si="370"/>
        <v>#DIV/0!</v>
      </c>
      <c r="L1177" s="4" t="e">
        <f t="shared" si="371"/>
        <v>#DIV/0!</v>
      </c>
      <c r="M1177" s="4" t="e">
        <f t="shared" si="372"/>
        <v>#DIV/0!</v>
      </c>
      <c r="N1177" s="4" t="e">
        <f t="shared" si="373"/>
        <v>#DIV/0!</v>
      </c>
      <c r="O1177" s="4" t="e">
        <f t="shared" si="374"/>
        <v>#DIV/0!</v>
      </c>
      <c r="P1177" s="4" t="e">
        <f t="shared" si="375"/>
        <v>#DIV/0!</v>
      </c>
      <c r="Q1177" s="4" t="e">
        <f t="shared" si="376"/>
        <v>#DIV/0!</v>
      </c>
      <c r="R1177" s="4" t="e">
        <f t="shared" si="377"/>
        <v>#DIV/0!</v>
      </c>
      <c r="S1177" s="4" t="e">
        <f t="shared" si="378"/>
        <v>#DIV/0!</v>
      </c>
      <c r="T1177" s="4" t="e">
        <f t="shared" si="379"/>
        <v>#DIV/0!</v>
      </c>
      <c r="U1177" s="4" t="e">
        <f t="shared" si="380"/>
        <v>#DIV/0!</v>
      </c>
      <c r="W1177" s="5" t="e">
        <f>VLOOKUP(C1177&amp;A1177,Driver_elast!$A$2:$D$1161,4,FALSE)</f>
        <v>#N/A</v>
      </c>
      <c r="X1177" s="5">
        <v>1</v>
      </c>
      <c r="Y1177" s="2">
        <f>SUMIFS('Growth rates'!D$4:D$999,'Growth rates'!$B$4:$B$999,Demands!$A1177,'Growth rates'!$C$4:$C$999,$W1177)</f>
        <v>0</v>
      </c>
      <c r="Z1177" s="2">
        <f>SUMIFS('Growth rates'!E$4:E$999,'Growth rates'!$B$4:$B$999,Demands!$A1177,'Growth rates'!$C$4:$C$999,$W1177)</f>
        <v>0</v>
      </c>
      <c r="AA1177" s="2">
        <f>SUMIFS('Growth rates'!F$4:F$999,'Growth rates'!$B$4:$B$999,Demands!$A1177,'Growth rates'!$C$4:$C$999,$W1177)</f>
        <v>0</v>
      </c>
      <c r="AB1177" s="2">
        <f>SUMIFS('Growth rates'!G$4:G$999,'Growth rates'!$B$4:$B$999,Demands!$A1177,'Growth rates'!$C$4:$C$999,$W1177)</f>
        <v>0</v>
      </c>
      <c r="AC1177" s="2">
        <f>SUMIFS('Growth rates'!H$4:H$999,'Growth rates'!$B$4:$B$999,Demands!$A1177,'Growth rates'!$C$4:$C$999,$W1177)</f>
        <v>0</v>
      </c>
      <c r="AD1177" s="2">
        <f>SUMIFS('Growth rates'!I$4:I$999,'Growth rates'!$B$4:$B$999,Demands!$A1177,'Growth rates'!$C$4:$C$999,$W1177)</f>
        <v>0</v>
      </c>
      <c r="AE1177" s="2">
        <f>SUMIFS('Growth rates'!J$4:J$999,'Growth rates'!$B$4:$B$999,Demands!$A1177,'Growth rates'!$C$4:$C$999,$W1177)</f>
        <v>0</v>
      </c>
      <c r="AF1177" s="2">
        <f>SUMIFS('Growth rates'!K$4:K$999,'Growth rates'!$B$4:$B$999,Demands!$A1177,'Growth rates'!$C$4:$C$999,$W1177)</f>
        <v>0</v>
      </c>
      <c r="AG1177" s="2">
        <f>SUMIFS('Growth rates'!L$4:L$999,'Growth rates'!$B$4:$B$999,Demands!$A1177,'Growth rates'!$C$4:$C$999,$W1177)</f>
        <v>0</v>
      </c>
      <c r="AH1177" s="2">
        <f>SUMIFS('Growth rates'!M$4:M$999,'Growth rates'!$B$4:$B$999,Demands!$A1177,'Growth rates'!$C$4:$C$999,$W1177)</f>
        <v>0</v>
      </c>
      <c r="AI1177" s="2">
        <f>SUMIFS('Growth rates'!N$4:N$999,'Growth rates'!$B$4:$B$999,Demands!$A1177,'Growth rates'!$C$4:$C$999,$W1177)</f>
        <v>0</v>
      </c>
      <c r="AJ1177" s="2">
        <f>SUMIFS('Growth rates'!O$4:O$999,'Growth rates'!$B$4:$B$999,Demands!$A1177,'Growth rates'!$C$4:$C$999,$W1177)</f>
        <v>0</v>
      </c>
      <c r="AK1177" s="2">
        <f>SUMIFS('Growth rates'!P$4:P$999,'Growth rates'!$B$4:$B$999,Demands!$A1177,'Growth rates'!$C$4:$C$999,$W1177)</f>
        <v>0</v>
      </c>
      <c r="AL1177" s="2">
        <f>SUMIFS('Growth rates'!Q$4:Q$999,'Growth rates'!$B$4:$B$999,Demands!$A1177,'Growth rates'!$C$4:$C$999,$W1177)</f>
        <v>0</v>
      </c>
      <c r="AM1177" s="2">
        <f>SUMIFS('Growth rates'!R$4:R$999,'Growth rates'!$B$4:$B$999,Demands!$A1177,'Growth rates'!$C$4:$C$999,$W1177)</f>
        <v>0</v>
      </c>
      <c r="AN1177" s="2">
        <f>SUMIFS('Growth rates'!S$4:S$999,'Growth rates'!$B$4:$B$999,Demands!$A1177,'Growth rates'!$C$4:$C$999,$W1177)</f>
        <v>0</v>
      </c>
      <c r="AO1177" s="2">
        <f>SUMIFS('Growth rates'!T$4:T$999,'Growth rates'!$B$4:$B$999,Demands!$A1177,'Growth rates'!$C$4:$C$999,$W1177)</f>
        <v>0</v>
      </c>
      <c r="AP1177" s="2">
        <f>SUMIFS('Growth rates'!U$4:U$999,'Growth rates'!$B$4:$B$999,Demands!$A1177,'Growth rates'!$C$4:$C$999,$W1177)</f>
        <v>0</v>
      </c>
      <c r="AR1177" t="e">
        <f>VLOOKUP(C1177&amp;A1177,Driver_elast!$A$2:$E$1161,5,FALSE)</f>
        <v>#N/A</v>
      </c>
      <c r="AS1177" t="e">
        <f t="shared" si="381"/>
        <v>#N/A</v>
      </c>
      <c r="AT1177" t="e">
        <f t="shared" si="382"/>
        <v>#N/A</v>
      </c>
      <c r="AV1177" s="2" t="e" cm="1">
        <f t="array" ref="AV1177">TREND($AR1177:$AS1177,$AR$3:$AS$3,AV$1)</f>
        <v>#VALUE!</v>
      </c>
      <c r="AW1177" s="2" t="e" cm="1">
        <f t="array" ref="AW1177">TREND($AR1177:$AS1177,$AR$3:$AS$3,AW$1)</f>
        <v>#VALUE!</v>
      </c>
      <c r="AX1177" s="2" t="e" cm="1">
        <f t="array" ref="AX1177">TREND($AR1177:$AS1177,$AR$3:$AS$3,AX$1)</f>
        <v>#VALUE!</v>
      </c>
      <c r="AY1177" s="2" t="e" cm="1">
        <f t="array" ref="AY1177">TREND($AR1177:$AS1177,$AR$3:$AS$3,AY$1)</f>
        <v>#VALUE!</v>
      </c>
      <c r="AZ1177" s="2" t="e" cm="1">
        <f t="array" ref="AZ1177">TREND($AR1177:$AS1177,$AR$3:$AS$3,AZ$1)</f>
        <v>#VALUE!</v>
      </c>
      <c r="BA1177" s="2" t="e" cm="1">
        <f t="array" ref="BA1177">TREND($AR1177:$AS1177,$AR$3:$AS$3,BA$1)</f>
        <v>#VALUE!</v>
      </c>
      <c r="BB1177" s="2" t="e" cm="1">
        <f t="array" ref="BB1177">TREND($AR1177:$AS1177,$AR$3:$AS$3,BB$1)</f>
        <v>#VALUE!</v>
      </c>
      <c r="BC1177" s="2" t="e" cm="1">
        <f t="array" ref="BC1177">TREND($AR1177:$AS1177,$AR$3:$AS$3,BC$1)</f>
        <v>#VALUE!</v>
      </c>
      <c r="BD1177" s="2" t="e" cm="1">
        <f t="array" ref="BD1177">TREND($AR1177:$AS1177,$AR$3:$AS$3,BD$1)</f>
        <v>#VALUE!</v>
      </c>
      <c r="BE1177" s="2" t="e" cm="1">
        <f t="array" ref="BE1177">TREND($AR1177:$AS1177,$AR$3:$AS$3,BE$1)</f>
        <v>#VALUE!</v>
      </c>
      <c r="BF1177" s="20" t="e" cm="1">
        <f t="array" ref="BF1177">TREND($AS1177:$AT1177,$AS$3:$AT$3,BF$1)</f>
        <v>#VALUE!</v>
      </c>
      <c r="BG1177" s="20" t="e" cm="1">
        <f t="array" ref="BG1177">TREND($AS1177:$AT1177,$AS$3:$AT$3,BG$1)</f>
        <v>#VALUE!</v>
      </c>
      <c r="BH1177" s="20" t="e" cm="1">
        <f t="array" ref="BH1177">TREND($AS1177:$AT1177,$AS$3:$AT$3,BH$1)</f>
        <v>#VALUE!</v>
      </c>
      <c r="BI1177" s="20" t="e" cm="1">
        <f t="array" ref="BI1177">TREND($AS1177:$AT1177,$AS$3:$AT$3,BI$1)</f>
        <v>#VALUE!</v>
      </c>
      <c r="BJ1177" s="20" t="e" cm="1">
        <f t="array" ref="BJ1177">TREND($AS1177:$AT1177,$AS$3:$AT$3,BJ$1)</f>
        <v>#VALUE!</v>
      </c>
      <c r="BK1177" s="20" t="e" cm="1">
        <f t="array" ref="BK1177">TREND($AS1177:$AT1177,$AS$3:$AT$3,BK$1)</f>
        <v>#VALUE!</v>
      </c>
      <c r="BL1177" s="20" t="e" cm="1">
        <f t="array" ref="BL1177">TREND($AS1177:$AT1177,$AS$3:$AT$3,BL$1)</f>
        <v>#VALUE!</v>
      </c>
      <c r="BM1177" s="20" t="e" cm="1">
        <f t="array" ref="BM1177">TREND($AS1177:$AT1177,$AS$3:$AT$3,BM$1)</f>
        <v>#VALUE!</v>
      </c>
    </row>
    <row r="1178" spans="1:65" x14ac:dyDescent="0.35">
      <c r="A1178" t="str">
        <f>IF(BYDem!B1176="","\I:",BYDem!B1176)</f>
        <v>\I:</v>
      </c>
      <c r="B1178">
        <f>BYDem!E1176</f>
        <v>0</v>
      </c>
      <c r="C1178">
        <f t="shared" si="363"/>
        <v>0</v>
      </c>
      <c r="D1178" s="4">
        <f>SUMIFS(BYDem!$M$2:$M$2000,BYDem!$B$2:$B$2000,Demands!$A1178,BYDem!$E$2:$E$2000,Demands!$B1178)</f>
        <v>0</v>
      </c>
      <c r="E1178" s="4" t="e">
        <f t="shared" si="364"/>
        <v>#DIV/0!</v>
      </c>
      <c r="F1178" s="4" t="e">
        <f t="shared" si="365"/>
        <v>#DIV/0!</v>
      </c>
      <c r="G1178" s="4" t="e">
        <f t="shared" si="366"/>
        <v>#DIV/0!</v>
      </c>
      <c r="H1178" s="4" t="e">
        <f t="shared" si="367"/>
        <v>#DIV/0!</v>
      </c>
      <c r="I1178" s="4" t="e">
        <f t="shared" si="368"/>
        <v>#DIV/0!</v>
      </c>
      <c r="J1178" s="4" t="e">
        <f t="shared" si="369"/>
        <v>#DIV/0!</v>
      </c>
      <c r="K1178" s="4" t="e">
        <f t="shared" si="370"/>
        <v>#DIV/0!</v>
      </c>
      <c r="L1178" s="4" t="e">
        <f t="shared" si="371"/>
        <v>#DIV/0!</v>
      </c>
      <c r="M1178" s="4" t="e">
        <f t="shared" si="372"/>
        <v>#DIV/0!</v>
      </c>
      <c r="N1178" s="4" t="e">
        <f t="shared" si="373"/>
        <v>#DIV/0!</v>
      </c>
      <c r="O1178" s="4" t="e">
        <f t="shared" si="374"/>
        <v>#DIV/0!</v>
      </c>
      <c r="P1178" s="4" t="e">
        <f t="shared" si="375"/>
        <v>#DIV/0!</v>
      </c>
      <c r="Q1178" s="4" t="e">
        <f t="shared" si="376"/>
        <v>#DIV/0!</v>
      </c>
      <c r="R1178" s="4" t="e">
        <f t="shared" si="377"/>
        <v>#DIV/0!</v>
      </c>
      <c r="S1178" s="4" t="e">
        <f t="shared" si="378"/>
        <v>#DIV/0!</v>
      </c>
      <c r="T1178" s="4" t="e">
        <f t="shared" si="379"/>
        <v>#DIV/0!</v>
      </c>
      <c r="U1178" s="4" t="e">
        <f t="shared" si="380"/>
        <v>#DIV/0!</v>
      </c>
      <c r="W1178" s="5" t="e">
        <f>VLOOKUP(C1178&amp;A1178,Driver_elast!$A$2:$D$1161,4,FALSE)</f>
        <v>#N/A</v>
      </c>
      <c r="X1178" s="5">
        <v>1</v>
      </c>
      <c r="Y1178" s="2">
        <f>SUMIFS('Growth rates'!D$4:D$999,'Growth rates'!$B$4:$B$999,Demands!$A1178,'Growth rates'!$C$4:$C$999,$W1178)</f>
        <v>0</v>
      </c>
      <c r="Z1178" s="2">
        <f>SUMIFS('Growth rates'!E$4:E$999,'Growth rates'!$B$4:$B$999,Demands!$A1178,'Growth rates'!$C$4:$C$999,$W1178)</f>
        <v>0</v>
      </c>
      <c r="AA1178" s="2">
        <f>SUMIFS('Growth rates'!F$4:F$999,'Growth rates'!$B$4:$B$999,Demands!$A1178,'Growth rates'!$C$4:$C$999,$W1178)</f>
        <v>0</v>
      </c>
      <c r="AB1178" s="2">
        <f>SUMIFS('Growth rates'!G$4:G$999,'Growth rates'!$B$4:$B$999,Demands!$A1178,'Growth rates'!$C$4:$C$999,$W1178)</f>
        <v>0</v>
      </c>
      <c r="AC1178" s="2">
        <f>SUMIFS('Growth rates'!H$4:H$999,'Growth rates'!$B$4:$B$999,Demands!$A1178,'Growth rates'!$C$4:$C$999,$W1178)</f>
        <v>0</v>
      </c>
      <c r="AD1178" s="2">
        <f>SUMIFS('Growth rates'!I$4:I$999,'Growth rates'!$B$4:$B$999,Demands!$A1178,'Growth rates'!$C$4:$C$999,$W1178)</f>
        <v>0</v>
      </c>
      <c r="AE1178" s="2">
        <f>SUMIFS('Growth rates'!J$4:J$999,'Growth rates'!$B$4:$B$999,Demands!$A1178,'Growth rates'!$C$4:$C$999,$W1178)</f>
        <v>0</v>
      </c>
      <c r="AF1178" s="2">
        <f>SUMIFS('Growth rates'!K$4:K$999,'Growth rates'!$B$4:$B$999,Demands!$A1178,'Growth rates'!$C$4:$C$999,$W1178)</f>
        <v>0</v>
      </c>
      <c r="AG1178" s="2">
        <f>SUMIFS('Growth rates'!L$4:L$999,'Growth rates'!$B$4:$B$999,Demands!$A1178,'Growth rates'!$C$4:$C$999,$W1178)</f>
        <v>0</v>
      </c>
      <c r="AH1178" s="2">
        <f>SUMIFS('Growth rates'!M$4:M$999,'Growth rates'!$B$4:$B$999,Demands!$A1178,'Growth rates'!$C$4:$C$999,$W1178)</f>
        <v>0</v>
      </c>
      <c r="AI1178" s="2">
        <f>SUMIFS('Growth rates'!N$4:N$999,'Growth rates'!$B$4:$B$999,Demands!$A1178,'Growth rates'!$C$4:$C$999,$W1178)</f>
        <v>0</v>
      </c>
      <c r="AJ1178" s="2">
        <f>SUMIFS('Growth rates'!O$4:O$999,'Growth rates'!$B$4:$B$999,Demands!$A1178,'Growth rates'!$C$4:$C$999,$W1178)</f>
        <v>0</v>
      </c>
      <c r="AK1178" s="2">
        <f>SUMIFS('Growth rates'!P$4:P$999,'Growth rates'!$B$4:$B$999,Demands!$A1178,'Growth rates'!$C$4:$C$999,$W1178)</f>
        <v>0</v>
      </c>
      <c r="AL1178" s="2">
        <f>SUMIFS('Growth rates'!Q$4:Q$999,'Growth rates'!$B$4:$B$999,Demands!$A1178,'Growth rates'!$C$4:$C$999,$W1178)</f>
        <v>0</v>
      </c>
      <c r="AM1178" s="2">
        <f>SUMIFS('Growth rates'!R$4:R$999,'Growth rates'!$B$4:$B$999,Demands!$A1178,'Growth rates'!$C$4:$C$999,$W1178)</f>
        <v>0</v>
      </c>
      <c r="AN1178" s="2">
        <f>SUMIFS('Growth rates'!S$4:S$999,'Growth rates'!$B$4:$B$999,Demands!$A1178,'Growth rates'!$C$4:$C$999,$W1178)</f>
        <v>0</v>
      </c>
      <c r="AO1178" s="2">
        <f>SUMIFS('Growth rates'!T$4:T$999,'Growth rates'!$B$4:$B$999,Demands!$A1178,'Growth rates'!$C$4:$C$999,$W1178)</f>
        <v>0</v>
      </c>
      <c r="AP1178" s="2">
        <f>SUMIFS('Growth rates'!U$4:U$999,'Growth rates'!$B$4:$B$999,Demands!$A1178,'Growth rates'!$C$4:$C$999,$W1178)</f>
        <v>0</v>
      </c>
      <c r="AR1178" t="e">
        <f>VLOOKUP(C1178&amp;A1178,Driver_elast!$A$2:$E$1161,5,FALSE)</f>
        <v>#N/A</v>
      </c>
      <c r="AS1178" t="e">
        <f t="shared" si="381"/>
        <v>#N/A</v>
      </c>
      <c r="AT1178" t="e">
        <f t="shared" si="382"/>
        <v>#N/A</v>
      </c>
      <c r="AV1178" s="2" t="e" cm="1">
        <f t="array" ref="AV1178">TREND($AR1178:$AS1178,$AR$3:$AS$3,AV$1)</f>
        <v>#VALUE!</v>
      </c>
      <c r="AW1178" s="2" t="e" cm="1">
        <f t="array" ref="AW1178">TREND($AR1178:$AS1178,$AR$3:$AS$3,AW$1)</f>
        <v>#VALUE!</v>
      </c>
      <c r="AX1178" s="2" t="e" cm="1">
        <f t="array" ref="AX1178">TREND($AR1178:$AS1178,$AR$3:$AS$3,AX$1)</f>
        <v>#VALUE!</v>
      </c>
      <c r="AY1178" s="2" t="e" cm="1">
        <f t="array" ref="AY1178">TREND($AR1178:$AS1178,$AR$3:$AS$3,AY$1)</f>
        <v>#VALUE!</v>
      </c>
      <c r="AZ1178" s="2" t="e" cm="1">
        <f t="array" ref="AZ1178">TREND($AR1178:$AS1178,$AR$3:$AS$3,AZ$1)</f>
        <v>#VALUE!</v>
      </c>
      <c r="BA1178" s="2" t="e" cm="1">
        <f t="array" ref="BA1178">TREND($AR1178:$AS1178,$AR$3:$AS$3,BA$1)</f>
        <v>#VALUE!</v>
      </c>
      <c r="BB1178" s="2" t="e" cm="1">
        <f t="array" ref="BB1178">TREND($AR1178:$AS1178,$AR$3:$AS$3,BB$1)</f>
        <v>#VALUE!</v>
      </c>
      <c r="BC1178" s="2" t="e" cm="1">
        <f t="array" ref="BC1178">TREND($AR1178:$AS1178,$AR$3:$AS$3,BC$1)</f>
        <v>#VALUE!</v>
      </c>
      <c r="BD1178" s="2" t="e" cm="1">
        <f t="array" ref="BD1178">TREND($AR1178:$AS1178,$AR$3:$AS$3,BD$1)</f>
        <v>#VALUE!</v>
      </c>
      <c r="BE1178" s="2" t="e" cm="1">
        <f t="array" ref="BE1178">TREND($AR1178:$AS1178,$AR$3:$AS$3,BE$1)</f>
        <v>#VALUE!</v>
      </c>
      <c r="BF1178" s="20" t="e" cm="1">
        <f t="array" ref="BF1178">TREND($AS1178:$AT1178,$AS$3:$AT$3,BF$1)</f>
        <v>#VALUE!</v>
      </c>
      <c r="BG1178" s="20" t="e" cm="1">
        <f t="array" ref="BG1178">TREND($AS1178:$AT1178,$AS$3:$AT$3,BG$1)</f>
        <v>#VALUE!</v>
      </c>
      <c r="BH1178" s="20" t="e" cm="1">
        <f t="array" ref="BH1178">TREND($AS1178:$AT1178,$AS$3:$AT$3,BH$1)</f>
        <v>#VALUE!</v>
      </c>
      <c r="BI1178" s="20" t="e" cm="1">
        <f t="array" ref="BI1178">TREND($AS1178:$AT1178,$AS$3:$AT$3,BI$1)</f>
        <v>#VALUE!</v>
      </c>
      <c r="BJ1178" s="20" t="e" cm="1">
        <f t="array" ref="BJ1178">TREND($AS1178:$AT1178,$AS$3:$AT$3,BJ$1)</f>
        <v>#VALUE!</v>
      </c>
      <c r="BK1178" s="20" t="e" cm="1">
        <f t="array" ref="BK1178">TREND($AS1178:$AT1178,$AS$3:$AT$3,BK$1)</f>
        <v>#VALUE!</v>
      </c>
      <c r="BL1178" s="20" t="e" cm="1">
        <f t="array" ref="BL1178">TREND($AS1178:$AT1178,$AS$3:$AT$3,BL$1)</f>
        <v>#VALUE!</v>
      </c>
      <c r="BM1178" s="20" t="e" cm="1">
        <f t="array" ref="BM1178">TREND($AS1178:$AT1178,$AS$3:$AT$3,BM$1)</f>
        <v>#VALUE!</v>
      </c>
    </row>
    <row r="1179" spans="1:65" x14ac:dyDescent="0.35">
      <c r="A1179" t="str">
        <f>IF(BYDem!B1177="","\I:",BYDem!B1177)</f>
        <v>\I:</v>
      </c>
      <c r="B1179">
        <f>BYDem!E1177</f>
        <v>0</v>
      </c>
      <c r="C1179">
        <f t="shared" si="363"/>
        <v>0</v>
      </c>
      <c r="D1179" s="4">
        <f>SUMIFS(BYDem!$M$2:$M$2000,BYDem!$B$2:$B$2000,Demands!$A1179,BYDem!$E$2:$E$2000,Demands!$B1179)</f>
        <v>0</v>
      </c>
      <c r="E1179" s="4" t="e">
        <f t="shared" si="364"/>
        <v>#DIV/0!</v>
      </c>
      <c r="F1179" s="4" t="e">
        <f t="shared" si="365"/>
        <v>#DIV/0!</v>
      </c>
      <c r="G1179" s="4" t="e">
        <f t="shared" si="366"/>
        <v>#DIV/0!</v>
      </c>
      <c r="H1179" s="4" t="e">
        <f t="shared" si="367"/>
        <v>#DIV/0!</v>
      </c>
      <c r="I1179" s="4" t="e">
        <f t="shared" si="368"/>
        <v>#DIV/0!</v>
      </c>
      <c r="J1179" s="4" t="e">
        <f t="shared" si="369"/>
        <v>#DIV/0!</v>
      </c>
      <c r="K1179" s="4" t="e">
        <f t="shared" si="370"/>
        <v>#DIV/0!</v>
      </c>
      <c r="L1179" s="4" t="e">
        <f t="shared" si="371"/>
        <v>#DIV/0!</v>
      </c>
      <c r="M1179" s="4" t="e">
        <f t="shared" si="372"/>
        <v>#DIV/0!</v>
      </c>
      <c r="N1179" s="4" t="e">
        <f t="shared" si="373"/>
        <v>#DIV/0!</v>
      </c>
      <c r="O1179" s="4" t="e">
        <f t="shared" si="374"/>
        <v>#DIV/0!</v>
      </c>
      <c r="P1179" s="4" t="e">
        <f t="shared" si="375"/>
        <v>#DIV/0!</v>
      </c>
      <c r="Q1179" s="4" t="e">
        <f t="shared" si="376"/>
        <v>#DIV/0!</v>
      </c>
      <c r="R1179" s="4" t="e">
        <f t="shared" si="377"/>
        <v>#DIV/0!</v>
      </c>
      <c r="S1179" s="4" t="e">
        <f t="shared" si="378"/>
        <v>#DIV/0!</v>
      </c>
      <c r="T1179" s="4" t="e">
        <f t="shared" si="379"/>
        <v>#DIV/0!</v>
      </c>
      <c r="U1179" s="4" t="e">
        <f t="shared" si="380"/>
        <v>#DIV/0!</v>
      </c>
      <c r="W1179" s="5" t="e">
        <f>VLOOKUP(C1179&amp;A1179,Driver_elast!$A$2:$D$1161,4,FALSE)</f>
        <v>#N/A</v>
      </c>
      <c r="X1179" s="5">
        <v>1</v>
      </c>
      <c r="Y1179" s="2">
        <f>SUMIFS('Growth rates'!D$4:D$999,'Growth rates'!$B$4:$B$999,Demands!$A1179,'Growth rates'!$C$4:$C$999,$W1179)</f>
        <v>0</v>
      </c>
      <c r="Z1179" s="2">
        <f>SUMIFS('Growth rates'!E$4:E$999,'Growth rates'!$B$4:$B$999,Demands!$A1179,'Growth rates'!$C$4:$C$999,$W1179)</f>
        <v>0</v>
      </c>
      <c r="AA1179" s="2">
        <f>SUMIFS('Growth rates'!F$4:F$999,'Growth rates'!$B$4:$B$999,Demands!$A1179,'Growth rates'!$C$4:$C$999,$W1179)</f>
        <v>0</v>
      </c>
      <c r="AB1179" s="2">
        <f>SUMIFS('Growth rates'!G$4:G$999,'Growth rates'!$B$4:$B$999,Demands!$A1179,'Growth rates'!$C$4:$C$999,$W1179)</f>
        <v>0</v>
      </c>
      <c r="AC1179" s="2">
        <f>SUMIFS('Growth rates'!H$4:H$999,'Growth rates'!$B$4:$B$999,Demands!$A1179,'Growth rates'!$C$4:$C$999,$W1179)</f>
        <v>0</v>
      </c>
      <c r="AD1179" s="2">
        <f>SUMIFS('Growth rates'!I$4:I$999,'Growth rates'!$B$4:$B$999,Demands!$A1179,'Growth rates'!$C$4:$C$999,$W1179)</f>
        <v>0</v>
      </c>
      <c r="AE1179" s="2">
        <f>SUMIFS('Growth rates'!J$4:J$999,'Growth rates'!$B$4:$B$999,Demands!$A1179,'Growth rates'!$C$4:$C$999,$W1179)</f>
        <v>0</v>
      </c>
      <c r="AF1179" s="2">
        <f>SUMIFS('Growth rates'!K$4:K$999,'Growth rates'!$B$4:$B$999,Demands!$A1179,'Growth rates'!$C$4:$C$999,$W1179)</f>
        <v>0</v>
      </c>
      <c r="AG1179" s="2">
        <f>SUMIFS('Growth rates'!L$4:L$999,'Growth rates'!$B$4:$B$999,Demands!$A1179,'Growth rates'!$C$4:$C$999,$W1179)</f>
        <v>0</v>
      </c>
      <c r="AH1179" s="2">
        <f>SUMIFS('Growth rates'!M$4:M$999,'Growth rates'!$B$4:$B$999,Demands!$A1179,'Growth rates'!$C$4:$C$999,$W1179)</f>
        <v>0</v>
      </c>
      <c r="AI1179" s="2">
        <f>SUMIFS('Growth rates'!N$4:N$999,'Growth rates'!$B$4:$B$999,Demands!$A1179,'Growth rates'!$C$4:$C$999,$W1179)</f>
        <v>0</v>
      </c>
      <c r="AJ1179" s="2">
        <f>SUMIFS('Growth rates'!O$4:O$999,'Growth rates'!$B$4:$B$999,Demands!$A1179,'Growth rates'!$C$4:$C$999,$W1179)</f>
        <v>0</v>
      </c>
      <c r="AK1179" s="2">
        <f>SUMIFS('Growth rates'!P$4:P$999,'Growth rates'!$B$4:$B$999,Demands!$A1179,'Growth rates'!$C$4:$C$999,$W1179)</f>
        <v>0</v>
      </c>
      <c r="AL1179" s="2">
        <f>SUMIFS('Growth rates'!Q$4:Q$999,'Growth rates'!$B$4:$B$999,Demands!$A1179,'Growth rates'!$C$4:$C$999,$W1179)</f>
        <v>0</v>
      </c>
      <c r="AM1179" s="2">
        <f>SUMIFS('Growth rates'!R$4:R$999,'Growth rates'!$B$4:$B$999,Demands!$A1179,'Growth rates'!$C$4:$C$999,$W1179)</f>
        <v>0</v>
      </c>
      <c r="AN1179" s="2">
        <f>SUMIFS('Growth rates'!S$4:S$999,'Growth rates'!$B$4:$B$999,Demands!$A1179,'Growth rates'!$C$4:$C$999,$W1179)</f>
        <v>0</v>
      </c>
      <c r="AO1179" s="2">
        <f>SUMIFS('Growth rates'!T$4:T$999,'Growth rates'!$B$4:$B$999,Demands!$A1179,'Growth rates'!$C$4:$C$999,$W1179)</f>
        <v>0</v>
      </c>
      <c r="AP1179" s="2">
        <f>SUMIFS('Growth rates'!U$4:U$999,'Growth rates'!$B$4:$B$999,Demands!$A1179,'Growth rates'!$C$4:$C$999,$W1179)</f>
        <v>0</v>
      </c>
      <c r="AR1179" t="e">
        <f>VLOOKUP(C1179&amp;A1179,Driver_elast!$A$2:$E$1161,5,FALSE)</f>
        <v>#N/A</v>
      </c>
      <c r="AS1179" t="e">
        <f t="shared" si="381"/>
        <v>#N/A</v>
      </c>
      <c r="AT1179" t="e">
        <f t="shared" si="382"/>
        <v>#N/A</v>
      </c>
      <c r="AV1179" s="2" t="e" cm="1">
        <f t="array" ref="AV1179">TREND($AR1179:$AS1179,$AR$3:$AS$3,AV$1)</f>
        <v>#VALUE!</v>
      </c>
      <c r="AW1179" s="2" t="e" cm="1">
        <f t="array" ref="AW1179">TREND($AR1179:$AS1179,$AR$3:$AS$3,AW$1)</f>
        <v>#VALUE!</v>
      </c>
      <c r="AX1179" s="2" t="e" cm="1">
        <f t="array" ref="AX1179">TREND($AR1179:$AS1179,$AR$3:$AS$3,AX$1)</f>
        <v>#VALUE!</v>
      </c>
      <c r="AY1179" s="2" t="e" cm="1">
        <f t="array" ref="AY1179">TREND($AR1179:$AS1179,$AR$3:$AS$3,AY$1)</f>
        <v>#VALUE!</v>
      </c>
      <c r="AZ1179" s="2" t="e" cm="1">
        <f t="array" ref="AZ1179">TREND($AR1179:$AS1179,$AR$3:$AS$3,AZ$1)</f>
        <v>#VALUE!</v>
      </c>
      <c r="BA1179" s="2" t="e" cm="1">
        <f t="array" ref="BA1179">TREND($AR1179:$AS1179,$AR$3:$AS$3,BA$1)</f>
        <v>#VALUE!</v>
      </c>
      <c r="BB1179" s="2" t="e" cm="1">
        <f t="array" ref="BB1179">TREND($AR1179:$AS1179,$AR$3:$AS$3,BB$1)</f>
        <v>#VALUE!</v>
      </c>
      <c r="BC1179" s="2" t="e" cm="1">
        <f t="array" ref="BC1179">TREND($AR1179:$AS1179,$AR$3:$AS$3,BC$1)</f>
        <v>#VALUE!</v>
      </c>
      <c r="BD1179" s="2" t="e" cm="1">
        <f t="array" ref="BD1179">TREND($AR1179:$AS1179,$AR$3:$AS$3,BD$1)</f>
        <v>#VALUE!</v>
      </c>
      <c r="BE1179" s="2" t="e" cm="1">
        <f t="array" ref="BE1179">TREND($AR1179:$AS1179,$AR$3:$AS$3,BE$1)</f>
        <v>#VALUE!</v>
      </c>
      <c r="BF1179" s="20" t="e" cm="1">
        <f t="array" ref="BF1179">TREND($AS1179:$AT1179,$AS$3:$AT$3,BF$1)</f>
        <v>#VALUE!</v>
      </c>
      <c r="BG1179" s="20" t="e" cm="1">
        <f t="array" ref="BG1179">TREND($AS1179:$AT1179,$AS$3:$AT$3,BG$1)</f>
        <v>#VALUE!</v>
      </c>
      <c r="BH1179" s="20" t="e" cm="1">
        <f t="array" ref="BH1179">TREND($AS1179:$AT1179,$AS$3:$AT$3,BH$1)</f>
        <v>#VALUE!</v>
      </c>
      <c r="BI1179" s="20" t="e" cm="1">
        <f t="array" ref="BI1179">TREND($AS1179:$AT1179,$AS$3:$AT$3,BI$1)</f>
        <v>#VALUE!</v>
      </c>
      <c r="BJ1179" s="20" t="e" cm="1">
        <f t="array" ref="BJ1179">TREND($AS1179:$AT1179,$AS$3:$AT$3,BJ$1)</f>
        <v>#VALUE!</v>
      </c>
      <c r="BK1179" s="20" t="e" cm="1">
        <f t="array" ref="BK1179">TREND($AS1179:$AT1179,$AS$3:$AT$3,BK$1)</f>
        <v>#VALUE!</v>
      </c>
      <c r="BL1179" s="20" t="e" cm="1">
        <f t="array" ref="BL1179">TREND($AS1179:$AT1179,$AS$3:$AT$3,BL$1)</f>
        <v>#VALUE!</v>
      </c>
      <c r="BM1179" s="20" t="e" cm="1">
        <f t="array" ref="BM1179">TREND($AS1179:$AT1179,$AS$3:$AT$3,BM$1)</f>
        <v>#VALUE!</v>
      </c>
    </row>
    <row r="1180" spans="1:65" x14ac:dyDescent="0.35">
      <c r="A1180" t="str">
        <f>IF(BYDem!B1178="","\I:",BYDem!B1178)</f>
        <v>\I:</v>
      </c>
      <c r="B1180">
        <f>BYDem!E1178</f>
        <v>0</v>
      </c>
      <c r="C1180">
        <f t="shared" si="363"/>
        <v>0</v>
      </c>
      <c r="D1180" s="4">
        <f>SUMIFS(BYDem!$M$2:$M$2000,BYDem!$B$2:$B$2000,Demands!$A1180,BYDem!$E$2:$E$2000,Demands!$B1180)</f>
        <v>0</v>
      </c>
      <c r="E1180" s="4" t="e">
        <f t="shared" si="364"/>
        <v>#DIV/0!</v>
      </c>
      <c r="F1180" s="4" t="e">
        <f t="shared" si="365"/>
        <v>#DIV/0!</v>
      </c>
      <c r="G1180" s="4" t="e">
        <f t="shared" si="366"/>
        <v>#DIV/0!</v>
      </c>
      <c r="H1180" s="4" t="e">
        <f t="shared" si="367"/>
        <v>#DIV/0!</v>
      </c>
      <c r="I1180" s="4" t="e">
        <f t="shared" si="368"/>
        <v>#DIV/0!</v>
      </c>
      <c r="J1180" s="4" t="e">
        <f t="shared" si="369"/>
        <v>#DIV/0!</v>
      </c>
      <c r="K1180" s="4" t="e">
        <f t="shared" si="370"/>
        <v>#DIV/0!</v>
      </c>
      <c r="L1180" s="4" t="e">
        <f t="shared" si="371"/>
        <v>#DIV/0!</v>
      </c>
      <c r="M1180" s="4" t="e">
        <f t="shared" si="372"/>
        <v>#DIV/0!</v>
      </c>
      <c r="N1180" s="4" t="e">
        <f t="shared" si="373"/>
        <v>#DIV/0!</v>
      </c>
      <c r="O1180" s="4" t="e">
        <f t="shared" si="374"/>
        <v>#DIV/0!</v>
      </c>
      <c r="P1180" s="4" t="e">
        <f t="shared" si="375"/>
        <v>#DIV/0!</v>
      </c>
      <c r="Q1180" s="4" t="e">
        <f t="shared" si="376"/>
        <v>#DIV/0!</v>
      </c>
      <c r="R1180" s="4" t="e">
        <f t="shared" si="377"/>
        <v>#DIV/0!</v>
      </c>
      <c r="S1180" s="4" t="e">
        <f t="shared" si="378"/>
        <v>#DIV/0!</v>
      </c>
      <c r="T1180" s="4" t="e">
        <f t="shared" si="379"/>
        <v>#DIV/0!</v>
      </c>
      <c r="U1180" s="4" t="e">
        <f t="shared" si="380"/>
        <v>#DIV/0!</v>
      </c>
      <c r="W1180" s="5" t="e">
        <f>VLOOKUP(C1180&amp;A1180,Driver_elast!$A$2:$D$1161,4,FALSE)</f>
        <v>#N/A</v>
      </c>
      <c r="X1180" s="5">
        <v>1</v>
      </c>
      <c r="Y1180" s="2">
        <f>SUMIFS('Growth rates'!D$4:D$999,'Growth rates'!$B$4:$B$999,Demands!$A1180,'Growth rates'!$C$4:$C$999,$W1180)</f>
        <v>0</v>
      </c>
      <c r="Z1180" s="2">
        <f>SUMIFS('Growth rates'!E$4:E$999,'Growth rates'!$B$4:$B$999,Demands!$A1180,'Growth rates'!$C$4:$C$999,$W1180)</f>
        <v>0</v>
      </c>
      <c r="AA1180" s="2">
        <f>SUMIFS('Growth rates'!F$4:F$999,'Growth rates'!$B$4:$B$999,Demands!$A1180,'Growth rates'!$C$4:$C$999,$W1180)</f>
        <v>0</v>
      </c>
      <c r="AB1180" s="2">
        <f>SUMIFS('Growth rates'!G$4:G$999,'Growth rates'!$B$4:$B$999,Demands!$A1180,'Growth rates'!$C$4:$C$999,$W1180)</f>
        <v>0</v>
      </c>
      <c r="AC1180" s="2">
        <f>SUMIFS('Growth rates'!H$4:H$999,'Growth rates'!$B$4:$B$999,Demands!$A1180,'Growth rates'!$C$4:$C$999,$W1180)</f>
        <v>0</v>
      </c>
      <c r="AD1180" s="2">
        <f>SUMIFS('Growth rates'!I$4:I$999,'Growth rates'!$B$4:$B$999,Demands!$A1180,'Growth rates'!$C$4:$C$999,$W1180)</f>
        <v>0</v>
      </c>
      <c r="AE1180" s="2">
        <f>SUMIFS('Growth rates'!J$4:J$999,'Growth rates'!$B$4:$B$999,Demands!$A1180,'Growth rates'!$C$4:$C$999,$W1180)</f>
        <v>0</v>
      </c>
      <c r="AF1180" s="2">
        <f>SUMIFS('Growth rates'!K$4:K$999,'Growth rates'!$B$4:$B$999,Demands!$A1180,'Growth rates'!$C$4:$C$999,$W1180)</f>
        <v>0</v>
      </c>
      <c r="AG1180" s="2">
        <f>SUMIFS('Growth rates'!L$4:L$999,'Growth rates'!$B$4:$B$999,Demands!$A1180,'Growth rates'!$C$4:$C$999,$W1180)</f>
        <v>0</v>
      </c>
      <c r="AH1180" s="2">
        <f>SUMIFS('Growth rates'!M$4:M$999,'Growth rates'!$B$4:$B$999,Demands!$A1180,'Growth rates'!$C$4:$C$999,$W1180)</f>
        <v>0</v>
      </c>
      <c r="AI1180" s="2">
        <f>SUMIFS('Growth rates'!N$4:N$999,'Growth rates'!$B$4:$B$999,Demands!$A1180,'Growth rates'!$C$4:$C$999,$W1180)</f>
        <v>0</v>
      </c>
      <c r="AJ1180" s="2">
        <f>SUMIFS('Growth rates'!O$4:O$999,'Growth rates'!$B$4:$B$999,Demands!$A1180,'Growth rates'!$C$4:$C$999,$W1180)</f>
        <v>0</v>
      </c>
      <c r="AK1180" s="2">
        <f>SUMIFS('Growth rates'!P$4:P$999,'Growth rates'!$B$4:$B$999,Demands!$A1180,'Growth rates'!$C$4:$C$999,$W1180)</f>
        <v>0</v>
      </c>
      <c r="AL1180" s="2">
        <f>SUMIFS('Growth rates'!Q$4:Q$999,'Growth rates'!$B$4:$B$999,Demands!$A1180,'Growth rates'!$C$4:$C$999,$W1180)</f>
        <v>0</v>
      </c>
      <c r="AM1180" s="2">
        <f>SUMIFS('Growth rates'!R$4:R$999,'Growth rates'!$B$4:$B$999,Demands!$A1180,'Growth rates'!$C$4:$C$999,$W1180)</f>
        <v>0</v>
      </c>
      <c r="AN1180" s="2">
        <f>SUMIFS('Growth rates'!S$4:S$999,'Growth rates'!$B$4:$B$999,Demands!$A1180,'Growth rates'!$C$4:$C$999,$W1180)</f>
        <v>0</v>
      </c>
      <c r="AO1180" s="2">
        <f>SUMIFS('Growth rates'!T$4:T$999,'Growth rates'!$B$4:$B$999,Demands!$A1180,'Growth rates'!$C$4:$C$999,$W1180)</f>
        <v>0</v>
      </c>
      <c r="AP1180" s="2">
        <f>SUMIFS('Growth rates'!U$4:U$999,'Growth rates'!$B$4:$B$999,Demands!$A1180,'Growth rates'!$C$4:$C$999,$W1180)</f>
        <v>0</v>
      </c>
      <c r="AR1180" t="e">
        <f>VLOOKUP(C1180&amp;A1180,Driver_elast!$A$2:$E$1161,5,FALSE)</f>
        <v>#N/A</v>
      </c>
      <c r="AS1180" t="e">
        <f t="shared" si="381"/>
        <v>#N/A</v>
      </c>
      <c r="AT1180" t="e">
        <f t="shared" si="382"/>
        <v>#N/A</v>
      </c>
      <c r="AV1180" s="2" t="e" cm="1">
        <f t="array" ref="AV1180">TREND($AR1180:$AS1180,$AR$3:$AS$3,AV$1)</f>
        <v>#VALUE!</v>
      </c>
      <c r="AW1180" s="2" t="e" cm="1">
        <f t="array" ref="AW1180">TREND($AR1180:$AS1180,$AR$3:$AS$3,AW$1)</f>
        <v>#VALUE!</v>
      </c>
      <c r="AX1180" s="2" t="e" cm="1">
        <f t="array" ref="AX1180">TREND($AR1180:$AS1180,$AR$3:$AS$3,AX$1)</f>
        <v>#VALUE!</v>
      </c>
      <c r="AY1180" s="2" t="e" cm="1">
        <f t="array" ref="AY1180">TREND($AR1180:$AS1180,$AR$3:$AS$3,AY$1)</f>
        <v>#VALUE!</v>
      </c>
      <c r="AZ1180" s="2" t="e" cm="1">
        <f t="array" ref="AZ1180">TREND($AR1180:$AS1180,$AR$3:$AS$3,AZ$1)</f>
        <v>#VALUE!</v>
      </c>
      <c r="BA1180" s="2" t="e" cm="1">
        <f t="array" ref="BA1180">TREND($AR1180:$AS1180,$AR$3:$AS$3,BA$1)</f>
        <v>#VALUE!</v>
      </c>
      <c r="BB1180" s="2" t="e" cm="1">
        <f t="array" ref="BB1180">TREND($AR1180:$AS1180,$AR$3:$AS$3,BB$1)</f>
        <v>#VALUE!</v>
      </c>
      <c r="BC1180" s="2" t="e" cm="1">
        <f t="array" ref="BC1180">TREND($AR1180:$AS1180,$AR$3:$AS$3,BC$1)</f>
        <v>#VALUE!</v>
      </c>
      <c r="BD1180" s="2" t="e" cm="1">
        <f t="array" ref="BD1180">TREND($AR1180:$AS1180,$AR$3:$AS$3,BD$1)</f>
        <v>#VALUE!</v>
      </c>
      <c r="BE1180" s="2" t="e" cm="1">
        <f t="array" ref="BE1180">TREND($AR1180:$AS1180,$AR$3:$AS$3,BE$1)</f>
        <v>#VALUE!</v>
      </c>
      <c r="BF1180" s="20" t="e" cm="1">
        <f t="array" ref="BF1180">TREND($AS1180:$AT1180,$AS$3:$AT$3,BF$1)</f>
        <v>#VALUE!</v>
      </c>
      <c r="BG1180" s="20" t="e" cm="1">
        <f t="array" ref="BG1180">TREND($AS1180:$AT1180,$AS$3:$AT$3,BG$1)</f>
        <v>#VALUE!</v>
      </c>
      <c r="BH1180" s="20" t="e" cm="1">
        <f t="array" ref="BH1180">TREND($AS1180:$AT1180,$AS$3:$AT$3,BH$1)</f>
        <v>#VALUE!</v>
      </c>
      <c r="BI1180" s="20" t="e" cm="1">
        <f t="array" ref="BI1180">TREND($AS1180:$AT1180,$AS$3:$AT$3,BI$1)</f>
        <v>#VALUE!</v>
      </c>
      <c r="BJ1180" s="20" t="e" cm="1">
        <f t="array" ref="BJ1180">TREND($AS1180:$AT1180,$AS$3:$AT$3,BJ$1)</f>
        <v>#VALUE!</v>
      </c>
      <c r="BK1180" s="20" t="e" cm="1">
        <f t="array" ref="BK1180">TREND($AS1180:$AT1180,$AS$3:$AT$3,BK$1)</f>
        <v>#VALUE!</v>
      </c>
      <c r="BL1180" s="20" t="e" cm="1">
        <f t="array" ref="BL1180">TREND($AS1180:$AT1180,$AS$3:$AT$3,BL$1)</f>
        <v>#VALUE!</v>
      </c>
      <c r="BM1180" s="20" t="e" cm="1">
        <f t="array" ref="BM1180">TREND($AS1180:$AT1180,$AS$3:$AT$3,BM$1)</f>
        <v>#VALUE!</v>
      </c>
    </row>
    <row r="1181" spans="1:65" x14ac:dyDescent="0.35">
      <c r="A1181" t="str">
        <f>IF(BYDem!B1179="","\I:",BYDem!B1179)</f>
        <v>\I:</v>
      </c>
      <c r="B1181">
        <f>BYDem!E1179</f>
        <v>0</v>
      </c>
      <c r="C1181">
        <f t="shared" si="363"/>
        <v>0</v>
      </c>
      <c r="D1181" s="4">
        <f>SUMIFS(BYDem!$M$2:$M$2000,BYDem!$B$2:$B$2000,Demands!$A1181,BYDem!$E$2:$E$2000,Demands!$B1181)</f>
        <v>0</v>
      </c>
      <c r="E1181" s="4" t="e">
        <f t="shared" si="364"/>
        <v>#DIV/0!</v>
      </c>
      <c r="F1181" s="4" t="e">
        <f t="shared" si="365"/>
        <v>#DIV/0!</v>
      </c>
      <c r="G1181" s="4" t="e">
        <f t="shared" si="366"/>
        <v>#DIV/0!</v>
      </c>
      <c r="H1181" s="4" t="e">
        <f t="shared" si="367"/>
        <v>#DIV/0!</v>
      </c>
      <c r="I1181" s="4" t="e">
        <f t="shared" si="368"/>
        <v>#DIV/0!</v>
      </c>
      <c r="J1181" s="4" t="e">
        <f t="shared" si="369"/>
        <v>#DIV/0!</v>
      </c>
      <c r="K1181" s="4" t="e">
        <f t="shared" si="370"/>
        <v>#DIV/0!</v>
      </c>
      <c r="L1181" s="4" t="e">
        <f t="shared" si="371"/>
        <v>#DIV/0!</v>
      </c>
      <c r="M1181" s="4" t="e">
        <f t="shared" si="372"/>
        <v>#DIV/0!</v>
      </c>
      <c r="N1181" s="4" t="e">
        <f t="shared" si="373"/>
        <v>#DIV/0!</v>
      </c>
      <c r="O1181" s="4" t="e">
        <f t="shared" si="374"/>
        <v>#DIV/0!</v>
      </c>
      <c r="P1181" s="4" t="e">
        <f t="shared" si="375"/>
        <v>#DIV/0!</v>
      </c>
      <c r="Q1181" s="4" t="e">
        <f t="shared" si="376"/>
        <v>#DIV/0!</v>
      </c>
      <c r="R1181" s="4" t="e">
        <f t="shared" si="377"/>
        <v>#DIV/0!</v>
      </c>
      <c r="S1181" s="4" t="e">
        <f t="shared" si="378"/>
        <v>#DIV/0!</v>
      </c>
      <c r="T1181" s="4" t="e">
        <f t="shared" si="379"/>
        <v>#DIV/0!</v>
      </c>
      <c r="U1181" s="4" t="e">
        <f t="shared" si="380"/>
        <v>#DIV/0!</v>
      </c>
      <c r="W1181" s="5" t="e">
        <f>VLOOKUP(C1181&amp;A1181,Driver_elast!$A$2:$D$1161,4,FALSE)</f>
        <v>#N/A</v>
      </c>
      <c r="X1181" s="5">
        <v>1</v>
      </c>
      <c r="Y1181" s="2">
        <f>SUMIFS('Growth rates'!D$4:D$999,'Growth rates'!$B$4:$B$999,Demands!$A1181,'Growth rates'!$C$4:$C$999,$W1181)</f>
        <v>0</v>
      </c>
      <c r="Z1181" s="2">
        <f>SUMIFS('Growth rates'!E$4:E$999,'Growth rates'!$B$4:$B$999,Demands!$A1181,'Growth rates'!$C$4:$C$999,$W1181)</f>
        <v>0</v>
      </c>
      <c r="AA1181" s="2">
        <f>SUMIFS('Growth rates'!F$4:F$999,'Growth rates'!$B$4:$B$999,Demands!$A1181,'Growth rates'!$C$4:$C$999,$W1181)</f>
        <v>0</v>
      </c>
      <c r="AB1181" s="2">
        <f>SUMIFS('Growth rates'!G$4:G$999,'Growth rates'!$B$4:$B$999,Demands!$A1181,'Growth rates'!$C$4:$C$999,$W1181)</f>
        <v>0</v>
      </c>
      <c r="AC1181" s="2">
        <f>SUMIFS('Growth rates'!H$4:H$999,'Growth rates'!$B$4:$B$999,Demands!$A1181,'Growth rates'!$C$4:$C$999,$W1181)</f>
        <v>0</v>
      </c>
      <c r="AD1181" s="2">
        <f>SUMIFS('Growth rates'!I$4:I$999,'Growth rates'!$B$4:$B$999,Demands!$A1181,'Growth rates'!$C$4:$C$999,$W1181)</f>
        <v>0</v>
      </c>
      <c r="AE1181" s="2">
        <f>SUMIFS('Growth rates'!J$4:J$999,'Growth rates'!$B$4:$B$999,Demands!$A1181,'Growth rates'!$C$4:$C$999,$W1181)</f>
        <v>0</v>
      </c>
      <c r="AF1181" s="2">
        <f>SUMIFS('Growth rates'!K$4:K$999,'Growth rates'!$B$4:$B$999,Demands!$A1181,'Growth rates'!$C$4:$C$999,$W1181)</f>
        <v>0</v>
      </c>
      <c r="AG1181" s="2">
        <f>SUMIFS('Growth rates'!L$4:L$999,'Growth rates'!$B$4:$B$999,Demands!$A1181,'Growth rates'!$C$4:$C$999,$W1181)</f>
        <v>0</v>
      </c>
      <c r="AH1181" s="2">
        <f>SUMIFS('Growth rates'!M$4:M$999,'Growth rates'!$B$4:$B$999,Demands!$A1181,'Growth rates'!$C$4:$C$999,$W1181)</f>
        <v>0</v>
      </c>
      <c r="AI1181" s="2">
        <f>SUMIFS('Growth rates'!N$4:N$999,'Growth rates'!$B$4:$B$999,Demands!$A1181,'Growth rates'!$C$4:$C$999,$W1181)</f>
        <v>0</v>
      </c>
      <c r="AJ1181" s="2">
        <f>SUMIFS('Growth rates'!O$4:O$999,'Growth rates'!$B$4:$B$999,Demands!$A1181,'Growth rates'!$C$4:$C$999,$W1181)</f>
        <v>0</v>
      </c>
      <c r="AK1181" s="2">
        <f>SUMIFS('Growth rates'!P$4:P$999,'Growth rates'!$B$4:$B$999,Demands!$A1181,'Growth rates'!$C$4:$C$999,$W1181)</f>
        <v>0</v>
      </c>
      <c r="AL1181" s="2">
        <f>SUMIFS('Growth rates'!Q$4:Q$999,'Growth rates'!$B$4:$B$999,Demands!$A1181,'Growth rates'!$C$4:$C$999,$W1181)</f>
        <v>0</v>
      </c>
      <c r="AM1181" s="2">
        <f>SUMIFS('Growth rates'!R$4:R$999,'Growth rates'!$B$4:$B$999,Demands!$A1181,'Growth rates'!$C$4:$C$999,$W1181)</f>
        <v>0</v>
      </c>
      <c r="AN1181" s="2">
        <f>SUMIFS('Growth rates'!S$4:S$999,'Growth rates'!$B$4:$B$999,Demands!$A1181,'Growth rates'!$C$4:$C$999,$W1181)</f>
        <v>0</v>
      </c>
      <c r="AO1181" s="2">
        <f>SUMIFS('Growth rates'!T$4:T$999,'Growth rates'!$B$4:$B$999,Demands!$A1181,'Growth rates'!$C$4:$C$999,$W1181)</f>
        <v>0</v>
      </c>
      <c r="AP1181" s="2">
        <f>SUMIFS('Growth rates'!U$4:U$999,'Growth rates'!$B$4:$B$999,Demands!$A1181,'Growth rates'!$C$4:$C$999,$W1181)</f>
        <v>0</v>
      </c>
      <c r="AR1181" t="e">
        <f>VLOOKUP(C1181&amp;A1181,Driver_elast!$A$2:$E$1161,5,FALSE)</f>
        <v>#N/A</v>
      </c>
      <c r="AS1181" t="e">
        <f t="shared" si="381"/>
        <v>#N/A</v>
      </c>
      <c r="AT1181" t="e">
        <f t="shared" si="382"/>
        <v>#N/A</v>
      </c>
      <c r="AV1181" s="2" t="e" cm="1">
        <f t="array" ref="AV1181">TREND($AR1181:$AS1181,$AR$3:$AS$3,AV$1)</f>
        <v>#VALUE!</v>
      </c>
      <c r="AW1181" s="2" t="e" cm="1">
        <f t="array" ref="AW1181">TREND($AR1181:$AS1181,$AR$3:$AS$3,AW$1)</f>
        <v>#VALUE!</v>
      </c>
      <c r="AX1181" s="2" t="e" cm="1">
        <f t="array" ref="AX1181">TREND($AR1181:$AS1181,$AR$3:$AS$3,AX$1)</f>
        <v>#VALUE!</v>
      </c>
      <c r="AY1181" s="2" t="e" cm="1">
        <f t="array" ref="AY1181">TREND($AR1181:$AS1181,$AR$3:$AS$3,AY$1)</f>
        <v>#VALUE!</v>
      </c>
      <c r="AZ1181" s="2" t="e" cm="1">
        <f t="array" ref="AZ1181">TREND($AR1181:$AS1181,$AR$3:$AS$3,AZ$1)</f>
        <v>#VALUE!</v>
      </c>
      <c r="BA1181" s="2" t="e" cm="1">
        <f t="array" ref="BA1181">TREND($AR1181:$AS1181,$AR$3:$AS$3,BA$1)</f>
        <v>#VALUE!</v>
      </c>
      <c r="BB1181" s="2" t="e" cm="1">
        <f t="array" ref="BB1181">TREND($AR1181:$AS1181,$AR$3:$AS$3,BB$1)</f>
        <v>#VALUE!</v>
      </c>
      <c r="BC1181" s="2" t="e" cm="1">
        <f t="array" ref="BC1181">TREND($AR1181:$AS1181,$AR$3:$AS$3,BC$1)</f>
        <v>#VALUE!</v>
      </c>
      <c r="BD1181" s="2" t="e" cm="1">
        <f t="array" ref="BD1181">TREND($AR1181:$AS1181,$AR$3:$AS$3,BD$1)</f>
        <v>#VALUE!</v>
      </c>
      <c r="BE1181" s="2" t="e" cm="1">
        <f t="array" ref="BE1181">TREND($AR1181:$AS1181,$AR$3:$AS$3,BE$1)</f>
        <v>#VALUE!</v>
      </c>
      <c r="BF1181" s="20" t="e" cm="1">
        <f t="array" ref="BF1181">TREND($AS1181:$AT1181,$AS$3:$AT$3,BF$1)</f>
        <v>#VALUE!</v>
      </c>
      <c r="BG1181" s="20" t="e" cm="1">
        <f t="array" ref="BG1181">TREND($AS1181:$AT1181,$AS$3:$AT$3,BG$1)</f>
        <v>#VALUE!</v>
      </c>
      <c r="BH1181" s="20" t="e" cm="1">
        <f t="array" ref="BH1181">TREND($AS1181:$AT1181,$AS$3:$AT$3,BH$1)</f>
        <v>#VALUE!</v>
      </c>
      <c r="BI1181" s="20" t="e" cm="1">
        <f t="array" ref="BI1181">TREND($AS1181:$AT1181,$AS$3:$AT$3,BI$1)</f>
        <v>#VALUE!</v>
      </c>
      <c r="BJ1181" s="20" t="e" cm="1">
        <f t="array" ref="BJ1181">TREND($AS1181:$AT1181,$AS$3:$AT$3,BJ$1)</f>
        <v>#VALUE!</v>
      </c>
      <c r="BK1181" s="20" t="e" cm="1">
        <f t="array" ref="BK1181">TREND($AS1181:$AT1181,$AS$3:$AT$3,BK$1)</f>
        <v>#VALUE!</v>
      </c>
      <c r="BL1181" s="20" t="e" cm="1">
        <f t="array" ref="BL1181">TREND($AS1181:$AT1181,$AS$3:$AT$3,BL$1)</f>
        <v>#VALUE!</v>
      </c>
      <c r="BM1181" s="20" t="e" cm="1">
        <f t="array" ref="BM1181">TREND($AS1181:$AT1181,$AS$3:$AT$3,BM$1)</f>
        <v>#VALUE!</v>
      </c>
    </row>
    <row r="1182" spans="1:65" x14ac:dyDescent="0.35">
      <c r="A1182" t="str">
        <f>IF(BYDem!B1180="","\I:",BYDem!B1180)</f>
        <v>\I:</v>
      </c>
      <c r="B1182">
        <f>BYDem!E1180</f>
        <v>0</v>
      </c>
      <c r="C1182">
        <f t="shared" si="363"/>
        <v>0</v>
      </c>
      <c r="D1182" s="4">
        <f>SUMIFS(BYDem!$M$2:$M$2000,BYDem!$B$2:$B$2000,Demands!$A1182,BYDem!$E$2:$E$2000,Demands!$B1182)</f>
        <v>0</v>
      </c>
      <c r="E1182" s="4" t="e">
        <f t="shared" si="364"/>
        <v>#DIV/0!</v>
      </c>
      <c r="F1182" s="4" t="e">
        <f t="shared" si="365"/>
        <v>#DIV/0!</v>
      </c>
      <c r="G1182" s="4" t="e">
        <f t="shared" si="366"/>
        <v>#DIV/0!</v>
      </c>
      <c r="H1182" s="4" t="e">
        <f t="shared" si="367"/>
        <v>#DIV/0!</v>
      </c>
      <c r="I1182" s="4" t="e">
        <f t="shared" si="368"/>
        <v>#DIV/0!</v>
      </c>
      <c r="J1182" s="4" t="e">
        <f t="shared" si="369"/>
        <v>#DIV/0!</v>
      </c>
      <c r="K1182" s="4" t="e">
        <f t="shared" si="370"/>
        <v>#DIV/0!</v>
      </c>
      <c r="L1182" s="4" t="e">
        <f t="shared" si="371"/>
        <v>#DIV/0!</v>
      </c>
      <c r="M1182" s="4" t="e">
        <f t="shared" si="372"/>
        <v>#DIV/0!</v>
      </c>
      <c r="N1182" s="4" t="e">
        <f t="shared" si="373"/>
        <v>#DIV/0!</v>
      </c>
      <c r="O1182" s="4" t="e">
        <f t="shared" si="374"/>
        <v>#DIV/0!</v>
      </c>
      <c r="P1182" s="4" t="e">
        <f t="shared" si="375"/>
        <v>#DIV/0!</v>
      </c>
      <c r="Q1182" s="4" t="e">
        <f t="shared" si="376"/>
        <v>#DIV/0!</v>
      </c>
      <c r="R1182" s="4" t="e">
        <f t="shared" si="377"/>
        <v>#DIV/0!</v>
      </c>
      <c r="S1182" s="4" t="e">
        <f t="shared" si="378"/>
        <v>#DIV/0!</v>
      </c>
      <c r="T1182" s="4" t="e">
        <f t="shared" si="379"/>
        <v>#DIV/0!</v>
      </c>
      <c r="U1182" s="4" t="e">
        <f t="shared" si="380"/>
        <v>#DIV/0!</v>
      </c>
      <c r="W1182" s="5" t="e">
        <f>VLOOKUP(C1182&amp;A1182,Driver_elast!$A$2:$D$1161,4,FALSE)</f>
        <v>#N/A</v>
      </c>
      <c r="X1182" s="5">
        <v>1</v>
      </c>
      <c r="Y1182" s="2">
        <f>SUMIFS('Growth rates'!D$4:D$999,'Growth rates'!$B$4:$B$999,Demands!$A1182,'Growth rates'!$C$4:$C$999,$W1182)</f>
        <v>0</v>
      </c>
      <c r="Z1182" s="2">
        <f>SUMIFS('Growth rates'!E$4:E$999,'Growth rates'!$B$4:$B$999,Demands!$A1182,'Growth rates'!$C$4:$C$999,$W1182)</f>
        <v>0</v>
      </c>
      <c r="AA1182" s="2">
        <f>SUMIFS('Growth rates'!F$4:F$999,'Growth rates'!$B$4:$B$999,Demands!$A1182,'Growth rates'!$C$4:$C$999,$W1182)</f>
        <v>0</v>
      </c>
      <c r="AB1182" s="2">
        <f>SUMIFS('Growth rates'!G$4:G$999,'Growth rates'!$B$4:$B$999,Demands!$A1182,'Growth rates'!$C$4:$C$999,$W1182)</f>
        <v>0</v>
      </c>
      <c r="AC1182" s="2">
        <f>SUMIFS('Growth rates'!H$4:H$999,'Growth rates'!$B$4:$B$999,Demands!$A1182,'Growth rates'!$C$4:$C$999,$W1182)</f>
        <v>0</v>
      </c>
      <c r="AD1182" s="2">
        <f>SUMIFS('Growth rates'!I$4:I$999,'Growth rates'!$B$4:$B$999,Demands!$A1182,'Growth rates'!$C$4:$C$999,$W1182)</f>
        <v>0</v>
      </c>
      <c r="AE1182" s="2">
        <f>SUMIFS('Growth rates'!J$4:J$999,'Growth rates'!$B$4:$B$999,Demands!$A1182,'Growth rates'!$C$4:$C$999,$W1182)</f>
        <v>0</v>
      </c>
      <c r="AF1182" s="2">
        <f>SUMIFS('Growth rates'!K$4:K$999,'Growth rates'!$B$4:$B$999,Demands!$A1182,'Growth rates'!$C$4:$C$999,$W1182)</f>
        <v>0</v>
      </c>
      <c r="AG1182" s="2">
        <f>SUMIFS('Growth rates'!L$4:L$999,'Growth rates'!$B$4:$B$999,Demands!$A1182,'Growth rates'!$C$4:$C$999,$W1182)</f>
        <v>0</v>
      </c>
      <c r="AH1182" s="2">
        <f>SUMIFS('Growth rates'!M$4:M$999,'Growth rates'!$B$4:$B$999,Demands!$A1182,'Growth rates'!$C$4:$C$999,$W1182)</f>
        <v>0</v>
      </c>
      <c r="AI1182" s="2">
        <f>SUMIFS('Growth rates'!N$4:N$999,'Growth rates'!$B$4:$B$999,Demands!$A1182,'Growth rates'!$C$4:$C$999,$W1182)</f>
        <v>0</v>
      </c>
      <c r="AJ1182" s="2">
        <f>SUMIFS('Growth rates'!O$4:O$999,'Growth rates'!$B$4:$B$999,Demands!$A1182,'Growth rates'!$C$4:$C$999,$W1182)</f>
        <v>0</v>
      </c>
      <c r="AK1182" s="2">
        <f>SUMIFS('Growth rates'!P$4:P$999,'Growth rates'!$B$4:$B$999,Demands!$A1182,'Growth rates'!$C$4:$C$999,$W1182)</f>
        <v>0</v>
      </c>
      <c r="AL1182" s="2">
        <f>SUMIFS('Growth rates'!Q$4:Q$999,'Growth rates'!$B$4:$B$999,Demands!$A1182,'Growth rates'!$C$4:$C$999,$W1182)</f>
        <v>0</v>
      </c>
      <c r="AM1182" s="2">
        <f>SUMIFS('Growth rates'!R$4:R$999,'Growth rates'!$B$4:$B$999,Demands!$A1182,'Growth rates'!$C$4:$C$999,$W1182)</f>
        <v>0</v>
      </c>
      <c r="AN1182" s="2">
        <f>SUMIFS('Growth rates'!S$4:S$999,'Growth rates'!$B$4:$B$999,Demands!$A1182,'Growth rates'!$C$4:$C$999,$W1182)</f>
        <v>0</v>
      </c>
      <c r="AO1182" s="2">
        <f>SUMIFS('Growth rates'!T$4:T$999,'Growth rates'!$B$4:$B$999,Demands!$A1182,'Growth rates'!$C$4:$C$999,$W1182)</f>
        <v>0</v>
      </c>
      <c r="AP1182" s="2">
        <f>SUMIFS('Growth rates'!U$4:U$999,'Growth rates'!$B$4:$B$999,Demands!$A1182,'Growth rates'!$C$4:$C$999,$W1182)</f>
        <v>0</v>
      </c>
      <c r="AR1182" t="e">
        <f>VLOOKUP(C1182&amp;A1182,Driver_elast!$A$2:$E$1161,5,FALSE)</f>
        <v>#N/A</v>
      </c>
      <c r="AS1182" t="e">
        <f t="shared" si="381"/>
        <v>#N/A</v>
      </c>
      <c r="AT1182" t="e">
        <f t="shared" si="382"/>
        <v>#N/A</v>
      </c>
      <c r="AV1182" s="2" t="e" cm="1">
        <f t="array" ref="AV1182">TREND($AR1182:$AS1182,$AR$3:$AS$3,AV$1)</f>
        <v>#VALUE!</v>
      </c>
      <c r="AW1182" s="2" t="e" cm="1">
        <f t="array" ref="AW1182">TREND($AR1182:$AS1182,$AR$3:$AS$3,AW$1)</f>
        <v>#VALUE!</v>
      </c>
      <c r="AX1182" s="2" t="e" cm="1">
        <f t="array" ref="AX1182">TREND($AR1182:$AS1182,$AR$3:$AS$3,AX$1)</f>
        <v>#VALUE!</v>
      </c>
      <c r="AY1182" s="2" t="e" cm="1">
        <f t="array" ref="AY1182">TREND($AR1182:$AS1182,$AR$3:$AS$3,AY$1)</f>
        <v>#VALUE!</v>
      </c>
      <c r="AZ1182" s="2" t="e" cm="1">
        <f t="array" ref="AZ1182">TREND($AR1182:$AS1182,$AR$3:$AS$3,AZ$1)</f>
        <v>#VALUE!</v>
      </c>
      <c r="BA1182" s="2" t="e" cm="1">
        <f t="array" ref="BA1182">TREND($AR1182:$AS1182,$AR$3:$AS$3,BA$1)</f>
        <v>#VALUE!</v>
      </c>
      <c r="BB1182" s="2" t="e" cm="1">
        <f t="array" ref="BB1182">TREND($AR1182:$AS1182,$AR$3:$AS$3,BB$1)</f>
        <v>#VALUE!</v>
      </c>
      <c r="BC1182" s="2" t="e" cm="1">
        <f t="array" ref="BC1182">TREND($AR1182:$AS1182,$AR$3:$AS$3,BC$1)</f>
        <v>#VALUE!</v>
      </c>
      <c r="BD1182" s="2" t="e" cm="1">
        <f t="array" ref="BD1182">TREND($AR1182:$AS1182,$AR$3:$AS$3,BD$1)</f>
        <v>#VALUE!</v>
      </c>
      <c r="BE1182" s="2" t="e" cm="1">
        <f t="array" ref="BE1182">TREND($AR1182:$AS1182,$AR$3:$AS$3,BE$1)</f>
        <v>#VALUE!</v>
      </c>
      <c r="BF1182" s="20" t="e" cm="1">
        <f t="array" ref="BF1182">TREND($AS1182:$AT1182,$AS$3:$AT$3,BF$1)</f>
        <v>#VALUE!</v>
      </c>
      <c r="BG1182" s="20" t="e" cm="1">
        <f t="array" ref="BG1182">TREND($AS1182:$AT1182,$AS$3:$AT$3,BG$1)</f>
        <v>#VALUE!</v>
      </c>
      <c r="BH1182" s="20" t="e" cm="1">
        <f t="array" ref="BH1182">TREND($AS1182:$AT1182,$AS$3:$AT$3,BH$1)</f>
        <v>#VALUE!</v>
      </c>
      <c r="BI1182" s="20" t="e" cm="1">
        <f t="array" ref="BI1182">TREND($AS1182:$AT1182,$AS$3:$AT$3,BI$1)</f>
        <v>#VALUE!</v>
      </c>
      <c r="BJ1182" s="20" t="e" cm="1">
        <f t="array" ref="BJ1182">TREND($AS1182:$AT1182,$AS$3:$AT$3,BJ$1)</f>
        <v>#VALUE!</v>
      </c>
      <c r="BK1182" s="20" t="e" cm="1">
        <f t="array" ref="BK1182">TREND($AS1182:$AT1182,$AS$3:$AT$3,BK$1)</f>
        <v>#VALUE!</v>
      </c>
      <c r="BL1182" s="20" t="e" cm="1">
        <f t="array" ref="BL1182">TREND($AS1182:$AT1182,$AS$3:$AT$3,BL$1)</f>
        <v>#VALUE!</v>
      </c>
      <c r="BM1182" s="20" t="e" cm="1">
        <f t="array" ref="BM1182">TREND($AS1182:$AT1182,$AS$3:$AT$3,BM$1)</f>
        <v>#VALUE!</v>
      </c>
    </row>
    <row r="1183" spans="1:65" x14ac:dyDescent="0.35">
      <c r="A1183" t="str">
        <f>IF(BYDem!B1181="","\I:",BYDem!B1181)</f>
        <v>\I:</v>
      </c>
      <c r="B1183">
        <f>BYDem!E1181</f>
        <v>0</v>
      </c>
      <c r="C1183">
        <f t="shared" si="363"/>
        <v>0</v>
      </c>
      <c r="D1183" s="4">
        <f>SUMIFS(BYDem!$M$2:$M$2000,BYDem!$B$2:$B$2000,Demands!$A1183,BYDem!$E$2:$E$2000,Demands!$B1183)</f>
        <v>0</v>
      </c>
      <c r="E1183" s="4" t="e">
        <f t="shared" si="364"/>
        <v>#DIV/0!</v>
      </c>
      <c r="F1183" s="4" t="e">
        <f t="shared" si="365"/>
        <v>#DIV/0!</v>
      </c>
      <c r="G1183" s="4" t="e">
        <f t="shared" si="366"/>
        <v>#DIV/0!</v>
      </c>
      <c r="H1183" s="4" t="e">
        <f t="shared" si="367"/>
        <v>#DIV/0!</v>
      </c>
      <c r="I1183" s="4" t="e">
        <f t="shared" si="368"/>
        <v>#DIV/0!</v>
      </c>
      <c r="J1183" s="4" t="e">
        <f t="shared" si="369"/>
        <v>#DIV/0!</v>
      </c>
      <c r="K1183" s="4" t="e">
        <f t="shared" si="370"/>
        <v>#DIV/0!</v>
      </c>
      <c r="L1183" s="4" t="e">
        <f t="shared" si="371"/>
        <v>#DIV/0!</v>
      </c>
      <c r="M1183" s="4" t="e">
        <f t="shared" si="372"/>
        <v>#DIV/0!</v>
      </c>
      <c r="N1183" s="4" t="e">
        <f t="shared" si="373"/>
        <v>#DIV/0!</v>
      </c>
      <c r="O1183" s="4" t="e">
        <f t="shared" si="374"/>
        <v>#DIV/0!</v>
      </c>
      <c r="P1183" s="4" t="e">
        <f t="shared" si="375"/>
        <v>#DIV/0!</v>
      </c>
      <c r="Q1183" s="4" t="e">
        <f t="shared" si="376"/>
        <v>#DIV/0!</v>
      </c>
      <c r="R1183" s="4" t="e">
        <f t="shared" si="377"/>
        <v>#DIV/0!</v>
      </c>
      <c r="S1183" s="4" t="e">
        <f t="shared" si="378"/>
        <v>#DIV/0!</v>
      </c>
      <c r="T1183" s="4" t="e">
        <f t="shared" si="379"/>
        <v>#DIV/0!</v>
      </c>
      <c r="U1183" s="4" t="e">
        <f t="shared" si="380"/>
        <v>#DIV/0!</v>
      </c>
      <c r="W1183" s="5" t="e">
        <f>VLOOKUP(C1183&amp;A1183,Driver_elast!$A$2:$D$1161,4,FALSE)</f>
        <v>#N/A</v>
      </c>
      <c r="X1183" s="5">
        <v>1</v>
      </c>
      <c r="Y1183" s="2">
        <f>SUMIFS('Growth rates'!D$4:D$999,'Growth rates'!$B$4:$B$999,Demands!$A1183,'Growth rates'!$C$4:$C$999,$W1183)</f>
        <v>0</v>
      </c>
      <c r="Z1183" s="2">
        <f>SUMIFS('Growth rates'!E$4:E$999,'Growth rates'!$B$4:$B$999,Demands!$A1183,'Growth rates'!$C$4:$C$999,$W1183)</f>
        <v>0</v>
      </c>
      <c r="AA1183" s="2">
        <f>SUMIFS('Growth rates'!F$4:F$999,'Growth rates'!$B$4:$B$999,Demands!$A1183,'Growth rates'!$C$4:$C$999,$W1183)</f>
        <v>0</v>
      </c>
      <c r="AB1183" s="2">
        <f>SUMIFS('Growth rates'!G$4:G$999,'Growth rates'!$B$4:$B$999,Demands!$A1183,'Growth rates'!$C$4:$C$999,$W1183)</f>
        <v>0</v>
      </c>
      <c r="AC1183" s="2">
        <f>SUMIFS('Growth rates'!H$4:H$999,'Growth rates'!$B$4:$B$999,Demands!$A1183,'Growth rates'!$C$4:$C$999,$W1183)</f>
        <v>0</v>
      </c>
      <c r="AD1183" s="2">
        <f>SUMIFS('Growth rates'!I$4:I$999,'Growth rates'!$B$4:$B$999,Demands!$A1183,'Growth rates'!$C$4:$C$999,$W1183)</f>
        <v>0</v>
      </c>
      <c r="AE1183" s="2">
        <f>SUMIFS('Growth rates'!J$4:J$999,'Growth rates'!$B$4:$B$999,Demands!$A1183,'Growth rates'!$C$4:$C$999,$W1183)</f>
        <v>0</v>
      </c>
      <c r="AF1183" s="2">
        <f>SUMIFS('Growth rates'!K$4:K$999,'Growth rates'!$B$4:$B$999,Demands!$A1183,'Growth rates'!$C$4:$C$999,$W1183)</f>
        <v>0</v>
      </c>
      <c r="AG1183" s="2">
        <f>SUMIFS('Growth rates'!L$4:L$999,'Growth rates'!$B$4:$B$999,Demands!$A1183,'Growth rates'!$C$4:$C$999,$W1183)</f>
        <v>0</v>
      </c>
      <c r="AH1183" s="2">
        <f>SUMIFS('Growth rates'!M$4:M$999,'Growth rates'!$B$4:$B$999,Demands!$A1183,'Growth rates'!$C$4:$C$999,$W1183)</f>
        <v>0</v>
      </c>
      <c r="AI1183" s="2">
        <f>SUMIFS('Growth rates'!N$4:N$999,'Growth rates'!$B$4:$B$999,Demands!$A1183,'Growth rates'!$C$4:$C$999,$W1183)</f>
        <v>0</v>
      </c>
      <c r="AJ1183" s="2">
        <f>SUMIFS('Growth rates'!O$4:O$999,'Growth rates'!$B$4:$B$999,Demands!$A1183,'Growth rates'!$C$4:$C$999,$W1183)</f>
        <v>0</v>
      </c>
      <c r="AK1183" s="2">
        <f>SUMIFS('Growth rates'!P$4:P$999,'Growth rates'!$B$4:$B$999,Demands!$A1183,'Growth rates'!$C$4:$C$999,$W1183)</f>
        <v>0</v>
      </c>
      <c r="AL1183" s="2">
        <f>SUMIFS('Growth rates'!Q$4:Q$999,'Growth rates'!$B$4:$B$999,Demands!$A1183,'Growth rates'!$C$4:$C$999,$W1183)</f>
        <v>0</v>
      </c>
      <c r="AM1183" s="2">
        <f>SUMIFS('Growth rates'!R$4:R$999,'Growth rates'!$B$4:$B$999,Demands!$A1183,'Growth rates'!$C$4:$C$999,$W1183)</f>
        <v>0</v>
      </c>
      <c r="AN1183" s="2">
        <f>SUMIFS('Growth rates'!S$4:S$999,'Growth rates'!$B$4:$B$999,Demands!$A1183,'Growth rates'!$C$4:$C$999,$W1183)</f>
        <v>0</v>
      </c>
      <c r="AO1183" s="2">
        <f>SUMIFS('Growth rates'!T$4:T$999,'Growth rates'!$B$4:$B$999,Demands!$A1183,'Growth rates'!$C$4:$C$999,$W1183)</f>
        <v>0</v>
      </c>
      <c r="AP1183" s="2">
        <f>SUMIFS('Growth rates'!U$4:U$999,'Growth rates'!$B$4:$B$999,Demands!$A1183,'Growth rates'!$C$4:$C$999,$W1183)</f>
        <v>0</v>
      </c>
      <c r="AR1183" t="e">
        <f>VLOOKUP(C1183&amp;A1183,Driver_elast!$A$2:$E$1161,5,FALSE)</f>
        <v>#N/A</v>
      </c>
      <c r="AS1183" t="e">
        <f t="shared" si="381"/>
        <v>#N/A</v>
      </c>
      <c r="AT1183" t="e">
        <f t="shared" si="382"/>
        <v>#N/A</v>
      </c>
      <c r="AV1183" s="2" t="e" cm="1">
        <f t="array" ref="AV1183">TREND($AR1183:$AS1183,$AR$3:$AS$3,AV$1)</f>
        <v>#VALUE!</v>
      </c>
      <c r="AW1183" s="2" t="e" cm="1">
        <f t="array" ref="AW1183">TREND($AR1183:$AS1183,$AR$3:$AS$3,AW$1)</f>
        <v>#VALUE!</v>
      </c>
      <c r="AX1183" s="2" t="e" cm="1">
        <f t="array" ref="AX1183">TREND($AR1183:$AS1183,$AR$3:$AS$3,AX$1)</f>
        <v>#VALUE!</v>
      </c>
      <c r="AY1183" s="2" t="e" cm="1">
        <f t="array" ref="AY1183">TREND($AR1183:$AS1183,$AR$3:$AS$3,AY$1)</f>
        <v>#VALUE!</v>
      </c>
      <c r="AZ1183" s="2" t="e" cm="1">
        <f t="array" ref="AZ1183">TREND($AR1183:$AS1183,$AR$3:$AS$3,AZ$1)</f>
        <v>#VALUE!</v>
      </c>
      <c r="BA1183" s="2" t="e" cm="1">
        <f t="array" ref="BA1183">TREND($AR1183:$AS1183,$AR$3:$AS$3,BA$1)</f>
        <v>#VALUE!</v>
      </c>
      <c r="BB1183" s="2" t="e" cm="1">
        <f t="array" ref="BB1183">TREND($AR1183:$AS1183,$AR$3:$AS$3,BB$1)</f>
        <v>#VALUE!</v>
      </c>
      <c r="BC1183" s="2" t="e" cm="1">
        <f t="array" ref="BC1183">TREND($AR1183:$AS1183,$AR$3:$AS$3,BC$1)</f>
        <v>#VALUE!</v>
      </c>
      <c r="BD1183" s="2" t="e" cm="1">
        <f t="array" ref="BD1183">TREND($AR1183:$AS1183,$AR$3:$AS$3,BD$1)</f>
        <v>#VALUE!</v>
      </c>
      <c r="BE1183" s="2" t="e" cm="1">
        <f t="array" ref="BE1183">TREND($AR1183:$AS1183,$AR$3:$AS$3,BE$1)</f>
        <v>#VALUE!</v>
      </c>
      <c r="BF1183" s="20" t="e" cm="1">
        <f t="array" ref="BF1183">TREND($AS1183:$AT1183,$AS$3:$AT$3,BF$1)</f>
        <v>#VALUE!</v>
      </c>
      <c r="BG1183" s="20" t="e" cm="1">
        <f t="array" ref="BG1183">TREND($AS1183:$AT1183,$AS$3:$AT$3,BG$1)</f>
        <v>#VALUE!</v>
      </c>
      <c r="BH1183" s="20" t="e" cm="1">
        <f t="array" ref="BH1183">TREND($AS1183:$AT1183,$AS$3:$AT$3,BH$1)</f>
        <v>#VALUE!</v>
      </c>
      <c r="BI1183" s="20" t="e" cm="1">
        <f t="array" ref="BI1183">TREND($AS1183:$AT1183,$AS$3:$AT$3,BI$1)</f>
        <v>#VALUE!</v>
      </c>
      <c r="BJ1183" s="20" t="e" cm="1">
        <f t="array" ref="BJ1183">TREND($AS1183:$AT1183,$AS$3:$AT$3,BJ$1)</f>
        <v>#VALUE!</v>
      </c>
      <c r="BK1183" s="20" t="e" cm="1">
        <f t="array" ref="BK1183">TREND($AS1183:$AT1183,$AS$3:$AT$3,BK$1)</f>
        <v>#VALUE!</v>
      </c>
      <c r="BL1183" s="20" t="e" cm="1">
        <f t="array" ref="BL1183">TREND($AS1183:$AT1183,$AS$3:$AT$3,BL$1)</f>
        <v>#VALUE!</v>
      </c>
      <c r="BM1183" s="20" t="e" cm="1">
        <f t="array" ref="BM1183">TREND($AS1183:$AT1183,$AS$3:$AT$3,BM$1)</f>
        <v>#VALUE!</v>
      </c>
    </row>
    <row r="1184" spans="1:65" x14ac:dyDescent="0.35">
      <c r="A1184" t="str">
        <f>IF(BYDem!B1182="","\I:",BYDem!B1182)</f>
        <v>\I:</v>
      </c>
      <c r="B1184">
        <f>BYDem!E1182</f>
        <v>0</v>
      </c>
      <c r="C1184">
        <f t="shared" si="363"/>
        <v>0</v>
      </c>
      <c r="D1184" s="4">
        <f>SUMIFS(BYDem!$M$2:$M$2000,BYDem!$B$2:$B$2000,Demands!$A1184,BYDem!$E$2:$E$2000,Demands!$B1184)</f>
        <v>0</v>
      </c>
      <c r="E1184" s="4" t="e">
        <f t="shared" si="364"/>
        <v>#DIV/0!</v>
      </c>
      <c r="F1184" s="4" t="e">
        <f t="shared" si="365"/>
        <v>#DIV/0!</v>
      </c>
      <c r="G1184" s="4" t="e">
        <f t="shared" si="366"/>
        <v>#DIV/0!</v>
      </c>
      <c r="H1184" s="4" t="e">
        <f t="shared" si="367"/>
        <v>#DIV/0!</v>
      </c>
      <c r="I1184" s="4" t="e">
        <f t="shared" si="368"/>
        <v>#DIV/0!</v>
      </c>
      <c r="J1184" s="4" t="e">
        <f t="shared" si="369"/>
        <v>#DIV/0!</v>
      </c>
      <c r="K1184" s="4" t="e">
        <f t="shared" si="370"/>
        <v>#DIV/0!</v>
      </c>
      <c r="L1184" s="4" t="e">
        <f t="shared" si="371"/>
        <v>#DIV/0!</v>
      </c>
      <c r="M1184" s="4" t="e">
        <f t="shared" si="372"/>
        <v>#DIV/0!</v>
      </c>
      <c r="N1184" s="4" t="e">
        <f t="shared" si="373"/>
        <v>#DIV/0!</v>
      </c>
      <c r="O1184" s="4" t="e">
        <f t="shared" si="374"/>
        <v>#DIV/0!</v>
      </c>
      <c r="P1184" s="4" t="e">
        <f t="shared" si="375"/>
        <v>#DIV/0!</v>
      </c>
      <c r="Q1184" s="4" t="e">
        <f t="shared" si="376"/>
        <v>#DIV/0!</v>
      </c>
      <c r="R1184" s="4" t="e">
        <f t="shared" si="377"/>
        <v>#DIV/0!</v>
      </c>
      <c r="S1184" s="4" t="e">
        <f t="shared" si="378"/>
        <v>#DIV/0!</v>
      </c>
      <c r="T1184" s="4" t="e">
        <f t="shared" si="379"/>
        <v>#DIV/0!</v>
      </c>
      <c r="U1184" s="4" t="e">
        <f t="shared" si="380"/>
        <v>#DIV/0!</v>
      </c>
      <c r="W1184" s="5" t="e">
        <f>VLOOKUP(C1184&amp;A1184,Driver_elast!$A$2:$D$1161,4,FALSE)</f>
        <v>#N/A</v>
      </c>
      <c r="X1184" s="5">
        <v>1</v>
      </c>
      <c r="Y1184" s="2">
        <f>SUMIFS('Growth rates'!D$4:D$999,'Growth rates'!$B$4:$B$999,Demands!$A1184,'Growth rates'!$C$4:$C$999,$W1184)</f>
        <v>0</v>
      </c>
      <c r="Z1184" s="2">
        <f>SUMIFS('Growth rates'!E$4:E$999,'Growth rates'!$B$4:$B$999,Demands!$A1184,'Growth rates'!$C$4:$C$999,$W1184)</f>
        <v>0</v>
      </c>
      <c r="AA1184" s="2">
        <f>SUMIFS('Growth rates'!F$4:F$999,'Growth rates'!$B$4:$B$999,Demands!$A1184,'Growth rates'!$C$4:$C$999,$W1184)</f>
        <v>0</v>
      </c>
      <c r="AB1184" s="2">
        <f>SUMIFS('Growth rates'!G$4:G$999,'Growth rates'!$B$4:$B$999,Demands!$A1184,'Growth rates'!$C$4:$C$999,$W1184)</f>
        <v>0</v>
      </c>
      <c r="AC1184" s="2">
        <f>SUMIFS('Growth rates'!H$4:H$999,'Growth rates'!$B$4:$B$999,Demands!$A1184,'Growth rates'!$C$4:$C$999,$W1184)</f>
        <v>0</v>
      </c>
      <c r="AD1184" s="2">
        <f>SUMIFS('Growth rates'!I$4:I$999,'Growth rates'!$B$4:$B$999,Demands!$A1184,'Growth rates'!$C$4:$C$999,$W1184)</f>
        <v>0</v>
      </c>
      <c r="AE1184" s="2">
        <f>SUMIFS('Growth rates'!J$4:J$999,'Growth rates'!$B$4:$B$999,Demands!$A1184,'Growth rates'!$C$4:$C$999,$W1184)</f>
        <v>0</v>
      </c>
      <c r="AF1184" s="2">
        <f>SUMIFS('Growth rates'!K$4:K$999,'Growth rates'!$B$4:$B$999,Demands!$A1184,'Growth rates'!$C$4:$C$999,$W1184)</f>
        <v>0</v>
      </c>
      <c r="AG1184" s="2">
        <f>SUMIFS('Growth rates'!L$4:L$999,'Growth rates'!$B$4:$B$999,Demands!$A1184,'Growth rates'!$C$4:$C$999,$W1184)</f>
        <v>0</v>
      </c>
      <c r="AH1184" s="2">
        <f>SUMIFS('Growth rates'!M$4:M$999,'Growth rates'!$B$4:$B$999,Demands!$A1184,'Growth rates'!$C$4:$C$999,$W1184)</f>
        <v>0</v>
      </c>
      <c r="AI1184" s="2">
        <f>SUMIFS('Growth rates'!N$4:N$999,'Growth rates'!$B$4:$B$999,Demands!$A1184,'Growth rates'!$C$4:$C$999,$W1184)</f>
        <v>0</v>
      </c>
      <c r="AJ1184" s="2">
        <f>SUMIFS('Growth rates'!O$4:O$999,'Growth rates'!$B$4:$B$999,Demands!$A1184,'Growth rates'!$C$4:$C$999,$W1184)</f>
        <v>0</v>
      </c>
      <c r="AK1184" s="2">
        <f>SUMIFS('Growth rates'!P$4:P$999,'Growth rates'!$B$4:$B$999,Demands!$A1184,'Growth rates'!$C$4:$C$999,$W1184)</f>
        <v>0</v>
      </c>
      <c r="AL1184" s="2">
        <f>SUMIFS('Growth rates'!Q$4:Q$999,'Growth rates'!$B$4:$B$999,Demands!$A1184,'Growth rates'!$C$4:$C$999,$W1184)</f>
        <v>0</v>
      </c>
      <c r="AM1184" s="2">
        <f>SUMIFS('Growth rates'!R$4:R$999,'Growth rates'!$B$4:$B$999,Demands!$A1184,'Growth rates'!$C$4:$C$999,$W1184)</f>
        <v>0</v>
      </c>
      <c r="AN1184" s="2">
        <f>SUMIFS('Growth rates'!S$4:S$999,'Growth rates'!$B$4:$B$999,Demands!$A1184,'Growth rates'!$C$4:$C$999,$W1184)</f>
        <v>0</v>
      </c>
      <c r="AO1184" s="2">
        <f>SUMIFS('Growth rates'!T$4:T$999,'Growth rates'!$B$4:$B$999,Demands!$A1184,'Growth rates'!$C$4:$C$999,$W1184)</f>
        <v>0</v>
      </c>
      <c r="AP1184" s="2">
        <f>SUMIFS('Growth rates'!U$4:U$999,'Growth rates'!$B$4:$B$999,Demands!$A1184,'Growth rates'!$C$4:$C$999,$W1184)</f>
        <v>0</v>
      </c>
      <c r="AR1184" t="e">
        <f>VLOOKUP(C1184&amp;A1184,Driver_elast!$A$2:$E$1161,5,FALSE)</f>
        <v>#N/A</v>
      </c>
      <c r="AS1184" t="e">
        <f t="shared" si="381"/>
        <v>#N/A</v>
      </c>
      <c r="AT1184" t="e">
        <f t="shared" si="382"/>
        <v>#N/A</v>
      </c>
      <c r="AV1184" s="2" t="e" cm="1">
        <f t="array" ref="AV1184">TREND($AR1184:$AS1184,$AR$3:$AS$3,AV$1)</f>
        <v>#VALUE!</v>
      </c>
      <c r="AW1184" s="2" t="e" cm="1">
        <f t="array" ref="AW1184">TREND($AR1184:$AS1184,$AR$3:$AS$3,AW$1)</f>
        <v>#VALUE!</v>
      </c>
      <c r="AX1184" s="2" t="e" cm="1">
        <f t="array" ref="AX1184">TREND($AR1184:$AS1184,$AR$3:$AS$3,AX$1)</f>
        <v>#VALUE!</v>
      </c>
      <c r="AY1184" s="2" t="e" cm="1">
        <f t="array" ref="AY1184">TREND($AR1184:$AS1184,$AR$3:$AS$3,AY$1)</f>
        <v>#VALUE!</v>
      </c>
      <c r="AZ1184" s="2" t="e" cm="1">
        <f t="array" ref="AZ1184">TREND($AR1184:$AS1184,$AR$3:$AS$3,AZ$1)</f>
        <v>#VALUE!</v>
      </c>
      <c r="BA1184" s="2" t="e" cm="1">
        <f t="array" ref="BA1184">TREND($AR1184:$AS1184,$AR$3:$AS$3,BA$1)</f>
        <v>#VALUE!</v>
      </c>
      <c r="BB1184" s="2" t="e" cm="1">
        <f t="array" ref="BB1184">TREND($AR1184:$AS1184,$AR$3:$AS$3,BB$1)</f>
        <v>#VALUE!</v>
      </c>
      <c r="BC1184" s="2" t="e" cm="1">
        <f t="array" ref="BC1184">TREND($AR1184:$AS1184,$AR$3:$AS$3,BC$1)</f>
        <v>#VALUE!</v>
      </c>
      <c r="BD1184" s="2" t="e" cm="1">
        <f t="array" ref="BD1184">TREND($AR1184:$AS1184,$AR$3:$AS$3,BD$1)</f>
        <v>#VALUE!</v>
      </c>
      <c r="BE1184" s="2" t="e" cm="1">
        <f t="array" ref="BE1184">TREND($AR1184:$AS1184,$AR$3:$AS$3,BE$1)</f>
        <v>#VALUE!</v>
      </c>
      <c r="BF1184" s="20" t="e" cm="1">
        <f t="array" ref="BF1184">TREND($AS1184:$AT1184,$AS$3:$AT$3,BF$1)</f>
        <v>#VALUE!</v>
      </c>
      <c r="BG1184" s="20" t="e" cm="1">
        <f t="array" ref="BG1184">TREND($AS1184:$AT1184,$AS$3:$AT$3,BG$1)</f>
        <v>#VALUE!</v>
      </c>
      <c r="BH1184" s="20" t="e" cm="1">
        <f t="array" ref="BH1184">TREND($AS1184:$AT1184,$AS$3:$AT$3,BH$1)</f>
        <v>#VALUE!</v>
      </c>
      <c r="BI1184" s="20" t="e" cm="1">
        <f t="array" ref="BI1184">TREND($AS1184:$AT1184,$AS$3:$AT$3,BI$1)</f>
        <v>#VALUE!</v>
      </c>
      <c r="BJ1184" s="20" t="e" cm="1">
        <f t="array" ref="BJ1184">TREND($AS1184:$AT1184,$AS$3:$AT$3,BJ$1)</f>
        <v>#VALUE!</v>
      </c>
      <c r="BK1184" s="20" t="e" cm="1">
        <f t="array" ref="BK1184">TREND($AS1184:$AT1184,$AS$3:$AT$3,BK$1)</f>
        <v>#VALUE!</v>
      </c>
      <c r="BL1184" s="20" t="e" cm="1">
        <f t="array" ref="BL1184">TREND($AS1184:$AT1184,$AS$3:$AT$3,BL$1)</f>
        <v>#VALUE!</v>
      </c>
      <c r="BM1184" s="20" t="e" cm="1">
        <f t="array" ref="BM1184">TREND($AS1184:$AT1184,$AS$3:$AT$3,BM$1)</f>
        <v>#VALUE!</v>
      </c>
    </row>
    <row r="1185" spans="1:65" x14ac:dyDescent="0.35">
      <c r="A1185" t="str">
        <f>IF(BYDem!B1183="","\I:",BYDem!B1183)</f>
        <v>\I:</v>
      </c>
      <c r="B1185">
        <f>BYDem!E1183</f>
        <v>0</v>
      </c>
      <c r="C1185">
        <f t="shared" si="363"/>
        <v>0</v>
      </c>
      <c r="D1185" s="4">
        <f>SUMIFS(BYDem!$M$2:$M$2000,BYDem!$B$2:$B$2000,Demands!$A1185,BYDem!$E$2:$E$2000,Demands!$B1185)</f>
        <v>0</v>
      </c>
      <c r="E1185" s="4" t="e">
        <f t="shared" si="364"/>
        <v>#DIV/0!</v>
      </c>
      <c r="F1185" s="4" t="e">
        <f t="shared" si="365"/>
        <v>#DIV/0!</v>
      </c>
      <c r="G1185" s="4" t="e">
        <f t="shared" si="366"/>
        <v>#DIV/0!</v>
      </c>
      <c r="H1185" s="4" t="e">
        <f t="shared" si="367"/>
        <v>#DIV/0!</v>
      </c>
      <c r="I1185" s="4" t="e">
        <f t="shared" si="368"/>
        <v>#DIV/0!</v>
      </c>
      <c r="J1185" s="4" t="e">
        <f t="shared" si="369"/>
        <v>#DIV/0!</v>
      </c>
      <c r="K1185" s="4" t="e">
        <f t="shared" si="370"/>
        <v>#DIV/0!</v>
      </c>
      <c r="L1185" s="4" t="e">
        <f t="shared" si="371"/>
        <v>#DIV/0!</v>
      </c>
      <c r="M1185" s="4" t="e">
        <f t="shared" si="372"/>
        <v>#DIV/0!</v>
      </c>
      <c r="N1185" s="4" t="e">
        <f t="shared" si="373"/>
        <v>#DIV/0!</v>
      </c>
      <c r="O1185" s="4" t="e">
        <f t="shared" si="374"/>
        <v>#DIV/0!</v>
      </c>
      <c r="P1185" s="4" t="e">
        <f t="shared" si="375"/>
        <v>#DIV/0!</v>
      </c>
      <c r="Q1185" s="4" t="e">
        <f t="shared" si="376"/>
        <v>#DIV/0!</v>
      </c>
      <c r="R1185" s="4" t="e">
        <f t="shared" si="377"/>
        <v>#DIV/0!</v>
      </c>
      <c r="S1185" s="4" t="e">
        <f t="shared" si="378"/>
        <v>#DIV/0!</v>
      </c>
      <c r="T1185" s="4" t="e">
        <f t="shared" si="379"/>
        <v>#DIV/0!</v>
      </c>
      <c r="U1185" s="4" t="e">
        <f t="shared" si="380"/>
        <v>#DIV/0!</v>
      </c>
      <c r="W1185" s="5" t="e">
        <f>VLOOKUP(C1185&amp;A1185,Driver_elast!$A$2:$D$1161,4,FALSE)</f>
        <v>#N/A</v>
      </c>
      <c r="X1185" s="5">
        <v>1</v>
      </c>
      <c r="Y1185" s="2">
        <f>SUMIFS('Growth rates'!D$4:D$999,'Growth rates'!$B$4:$B$999,Demands!$A1185,'Growth rates'!$C$4:$C$999,$W1185)</f>
        <v>0</v>
      </c>
      <c r="Z1185" s="2">
        <f>SUMIFS('Growth rates'!E$4:E$999,'Growth rates'!$B$4:$B$999,Demands!$A1185,'Growth rates'!$C$4:$C$999,$W1185)</f>
        <v>0</v>
      </c>
      <c r="AA1185" s="2">
        <f>SUMIFS('Growth rates'!F$4:F$999,'Growth rates'!$B$4:$B$999,Demands!$A1185,'Growth rates'!$C$4:$C$999,$W1185)</f>
        <v>0</v>
      </c>
      <c r="AB1185" s="2">
        <f>SUMIFS('Growth rates'!G$4:G$999,'Growth rates'!$B$4:$B$999,Demands!$A1185,'Growth rates'!$C$4:$C$999,$W1185)</f>
        <v>0</v>
      </c>
      <c r="AC1185" s="2">
        <f>SUMIFS('Growth rates'!H$4:H$999,'Growth rates'!$B$4:$B$999,Demands!$A1185,'Growth rates'!$C$4:$C$999,$W1185)</f>
        <v>0</v>
      </c>
      <c r="AD1185" s="2">
        <f>SUMIFS('Growth rates'!I$4:I$999,'Growth rates'!$B$4:$B$999,Demands!$A1185,'Growth rates'!$C$4:$C$999,$W1185)</f>
        <v>0</v>
      </c>
      <c r="AE1185" s="2">
        <f>SUMIFS('Growth rates'!J$4:J$999,'Growth rates'!$B$4:$B$999,Demands!$A1185,'Growth rates'!$C$4:$C$999,$W1185)</f>
        <v>0</v>
      </c>
      <c r="AF1185" s="2">
        <f>SUMIFS('Growth rates'!K$4:K$999,'Growth rates'!$B$4:$B$999,Demands!$A1185,'Growth rates'!$C$4:$C$999,$W1185)</f>
        <v>0</v>
      </c>
      <c r="AG1185" s="2">
        <f>SUMIFS('Growth rates'!L$4:L$999,'Growth rates'!$B$4:$B$999,Demands!$A1185,'Growth rates'!$C$4:$C$999,$W1185)</f>
        <v>0</v>
      </c>
      <c r="AH1185" s="2">
        <f>SUMIFS('Growth rates'!M$4:M$999,'Growth rates'!$B$4:$B$999,Demands!$A1185,'Growth rates'!$C$4:$C$999,$W1185)</f>
        <v>0</v>
      </c>
      <c r="AI1185" s="2">
        <f>SUMIFS('Growth rates'!N$4:N$999,'Growth rates'!$B$4:$B$999,Demands!$A1185,'Growth rates'!$C$4:$C$999,$W1185)</f>
        <v>0</v>
      </c>
      <c r="AJ1185" s="2">
        <f>SUMIFS('Growth rates'!O$4:O$999,'Growth rates'!$B$4:$B$999,Demands!$A1185,'Growth rates'!$C$4:$C$999,$W1185)</f>
        <v>0</v>
      </c>
      <c r="AK1185" s="2">
        <f>SUMIFS('Growth rates'!P$4:P$999,'Growth rates'!$B$4:$B$999,Demands!$A1185,'Growth rates'!$C$4:$C$999,$W1185)</f>
        <v>0</v>
      </c>
      <c r="AL1185" s="2">
        <f>SUMIFS('Growth rates'!Q$4:Q$999,'Growth rates'!$B$4:$B$999,Demands!$A1185,'Growth rates'!$C$4:$C$999,$W1185)</f>
        <v>0</v>
      </c>
      <c r="AM1185" s="2">
        <f>SUMIFS('Growth rates'!R$4:R$999,'Growth rates'!$B$4:$B$999,Demands!$A1185,'Growth rates'!$C$4:$C$999,$W1185)</f>
        <v>0</v>
      </c>
      <c r="AN1185" s="2">
        <f>SUMIFS('Growth rates'!S$4:S$999,'Growth rates'!$B$4:$B$999,Demands!$A1185,'Growth rates'!$C$4:$C$999,$W1185)</f>
        <v>0</v>
      </c>
      <c r="AO1185" s="2">
        <f>SUMIFS('Growth rates'!T$4:T$999,'Growth rates'!$B$4:$B$999,Demands!$A1185,'Growth rates'!$C$4:$C$999,$W1185)</f>
        <v>0</v>
      </c>
      <c r="AP1185" s="2">
        <f>SUMIFS('Growth rates'!U$4:U$999,'Growth rates'!$B$4:$B$999,Demands!$A1185,'Growth rates'!$C$4:$C$999,$W1185)</f>
        <v>0</v>
      </c>
      <c r="AR1185" t="e">
        <f>VLOOKUP(C1185&amp;A1185,Driver_elast!$A$2:$E$1161,5,FALSE)</f>
        <v>#N/A</v>
      </c>
      <c r="AS1185" t="e">
        <f t="shared" si="381"/>
        <v>#N/A</v>
      </c>
      <c r="AT1185" t="e">
        <f t="shared" si="382"/>
        <v>#N/A</v>
      </c>
      <c r="AV1185" s="2" t="e" cm="1">
        <f t="array" ref="AV1185">TREND($AR1185:$AS1185,$AR$3:$AS$3,AV$1)</f>
        <v>#VALUE!</v>
      </c>
      <c r="AW1185" s="2" t="e" cm="1">
        <f t="array" ref="AW1185">TREND($AR1185:$AS1185,$AR$3:$AS$3,AW$1)</f>
        <v>#VALUE!</v>
      </c>
      <c r="AX1185" s="2" t="e" cm="1">
        <f t="array" ref="AX1185">TREND($AR1185:$AS1185,$AR$3:$AS$3,AX$1)</f>
        <v>#VALUE!</v>
      </c>
      <c r="AY1185" s="2" t="e" cm="1">
        <f t="array" ref="AY1185">TREND($AR1185:$AS1185,$AR$3:$AS$3,AY$1)</f>
        <v>#VALUE!</v>
      </c>
      <c r="AZ1185" s="2" t="e" cm="1">
        <f t="array" ref="AZ1185">TREND($AR1185:$AS1185,$AR$3:$AS$3,AZ$1)</f>
        <v>#VALUE!</v>
      </c>
      <c r="BA1185" s="2" t="e" cm="1">
        <f t="array" ref="BA1185">TREND($AR1185:$AS1185,$AR$3:$AS$3,BA$1)</f>
        <v>#VALUE!</v>
      </c>
      <c r="BB1185" s="2" t="e" cm="1">
        <f t="array" ref="BB1185">TREND($AR1185:$AS1185,$AR$3:$AS$3,BB$1)</f>
        <v>#VALUE!</v>
      </c>
      <c r="BC1185" s="2" t="e" cm="1">
        <f t="array" ref="BC1185">TREND($AR1185:$AS1185,$AR$3:$AS$3,BC$1)</f>
        <v>#VALUE!</v>
      </c>
      <c r="BD1185" s="2" t="e" cm="1">
        <f t="array" ref="BD1185">TREND($AR1185:$AS1185,$AR$3:$AS$3,BD$1)</f>
        <v>#VALUE!</v>
      </c>
      <c r="BE1185" s="2" t="e" cm="1">
        <f t="array" ref="BE1185">TREND($AR1185:$AS1185,$AR$3:$AS$3,BE$1)</f>
        <v>#VALUE!</v>
      </c>
      <c r="BF1185" s="20" t="e" cm="1">
        <f t="array" ref="BF1185">TREND($AS1185:$AT1185,$AS$3:$AT$3,BF$1)</f>
        <v>#VALUE!</v>
      </c>
      <c r="BG1185" s="20" t="e" cm="1">
        <f t="array" ref="BG1185">TREND($AS1185:$AT1185,$AS$3:$AT$3,BG$1)</f>
        <v>#VALUE!</v>
      </c>
      <c r="BH1185" s="20" t="e" cm="1">
        <f t="array" ref="BH1185">TREND($AS1185:$AT1185,$AS$3:$AT$3,BH$1)</f>
        <v>#VALUE!</v>
      </c>
      <c r="BI1185" s="20" t="e" cm="1">
        <f t="array" ref="BI1185">TREND($AS1185:$AT1185,$AS$3:$AT$3,BI$1)</f>
        <v>#VALUE!</v>
      </c>
      <c r="BJ1185" s="20" t="e" cm="1">
        <f t="array" ref="BJ1185">TREND($AS1185:$AT1185,$AS$3:$AT$3,BJ$1)</f>
        <v>#VALUE!</v>
      </c>
      <c r="BK1185" s="20" t="e" cm="1">
        <f t="array" ref="BK1185">TREND($AS1185:$AT1185,$AS$3:$AT$3,BK$1)</f>
        <v>#VALUE!</v>
      </c>
      <c r="BL1185" s="20" t="e" cm="1">
        <f t="array" ref="BL1185">TREND($AS1185:$AT1185,$AS$3:$AT$3,BL$1)</f>
        <v>#VALUE!</v>
      </c>
      <c r="BM1185" s="20" t="e" cm="1">
        <f t="array" ref="BM1185">TREND($AS1185:$AT1185,$AS$3:$AT$3,BM$1)</f>
        <v>#VALUE!</v>
      </c>
    </row>
    <row r="1186" spans="1:65" x14ac:dyDescent="0.35">
      <c r="A1186" t="str">
        <f>IF(BYDem!B1184="","\I:",BYDem!B1184)</f>
        <v>\I:</v>
      </c>
      <c r="B1186">
        <f>BYDem!E1184</f>
        <v>0</v>
      </c>
      <c r="C1186">
        <f t="shared" si="363"/>
        <v>0</v>
      </c>
      <c r="D1186" s="4">
        <f>SUMIFS(BYDem!$M$2:$M$2000,BYDem!$B$2:$B$2000,Demands!$A1186,BYDem!$E$2:$E$2000,Demands!$B1186)</f>
        <v>0</v>
      </c>
      <c r="E1186" s="4" t="e">
        <f t="shared" si="364"/>
        <v>#DIV/0!</v>
      </c>
      <c r="F1186" s="4" t="e">
        <f t="shared" si="365"/>
        <v>#DIV/0!</v>
      </c>
      <c r="G1186" s="4" t="e">
        <f t="shared" si="366"/>
        <v>#DIV/0!</v>
      </c>
      <c r="H1186" s="4" t="e">
        <f t="shared" si="367"/>
        <v>#DIV/0!</v>
      </c>
      <c r="I1186" s="4" t="e">
        <f t="shared" si="368"/>
        <v>#DIV/0!</v>
      </c>
      <c r="J1186" s="4" t="e">
        <f t="shared" si="369"/>
        <v>#DIV/0!</v>
      </c>
      <c r="K1186" s="4" t="e">
        <f t="shared" si="370"/>
        <v>#DIV/0!</v>
      </c>
      <c r="L1186" s="4" t="e">
        <f t="shared" si="371"/>
        <v>#DIV/0!</v>
      </c>
      <c r="M1186" s="4" t="e">
        <f t="shared" si="372"/>
        <v>#DIV/0!</v>
      </c>
      <c r="N1186" s="4" t="e">
        <f t="shared" si="373"/>
        <v>#DIV/0!</v>
      </c>
      <c r="O1186" s="4" t="e">
        <f t="shared" si="374"/>
        <v>#DIV/0!</v>
      </c>
      <c r="P1186" s="4" t="e">
        <f t="shared" si="375"/>
        <v>#DIV/0!</v>
      </c>
      <c r="Q1186" s="4" t="e">
        <f t="shared" si="376"/>
        <v>#DIV/0!</v>
      </c>
      <c r="R1186" s="4" t="e">
        <f t="shared" si="377"/>
        <v>#DIV/0!</v>
      </c>
      <c r="S1186" s="4" t="e">
        <f t="shared" si="378"/>
        <v>#DIV/0!</v>
      </c>
      <c r="T1186" s="4" t="e">
        <f t="shared" si="379"/>
        <v>#DIV/0!</v>
      </c>
      <c r="U1186" s="4" t="e">
        <f t="shared" si="380"/>
        <v>#DIV/0!</v>
      </c>
      <c r="W1186" s="5" t="e">
        <f>VLOOKUP(C1186&amp;A1186,Driver_elast!$A$2:$D$1161,4,FALSE)</f>
        <v>#N/A</v>
      </c>
      <c r="X1186" s="5">
        <v>1</v>
      </c>
      <c r="Y1186" s="2">
        <f>SUMIFS('Growth rates'!D$4:D$999,'Growth rates'!$B$4:$B$999,Demands!$A1186,'Growth rates'!$C$4:$C$999,$W1186)</f>
        <v>0</v>
      </c>
      <c r="Z1186" s="2">
        <f>SUMIFS('Growth rates'!E$4:E$999,'Growth rates'!$B$4:$B$999,Demands!$A1186,'Growth rates'!$C$4:$C$999,$W1186)</f>
        <v>0</v>
      </c>
      <c r="AA1186" s="2">
        <f>SUMIFS('Growth rates'!F$4:F$999,'Growth rates'!$B$4:$B$999,Demands!$A1186,'Growth rates'!$C$4:$C$999,$W1186)</f>
        <v>0</v>
      </c>
      <c r="AB1186" s="2">
        <f>SUMIFS('Growth rates'!G$4:G$999,'Growth rates'!$B$4:$B$999,Demands!$A1186,'Growth rates'!$C$4:$C$999,$W1186)</f>
        <v>0</v>
      </c>
      <c r="AC1186" s="2">
        <f>SUMIFS('Growth rates'!H$4:H$999,'Growth rates'!$B$4:$B$999,Demands!$A1186,'Growth rates'!$C$4:$C$999,$W1186)</f>
        <v>0</v>
      </c>
      <c r="AD1186" s="2">
        <f>SUMIFS('Growth rates'!I$4:I$999,'Growth rates'!$B$4:$B$999,Demands!$A1186,'Growth rates'!$C$4:$C$999,$W1186)</f>
        <v>0</v>
      </c>
      <c r="AE1186" s="2">
        <f>SUMIFS('Growth rates'!J$4:J$999,'Growth rates'!$B$4:$B$999,Demands!$A1186,'Growth rates'!$C$4:$C$999,$W1186)</f>
        <v>0</v>
      </c>
      <c r="AF1186" s="2">
        <f>SUMIFS('Growth rates'!K$4:K$999,'Growth rates'!$B$4:$B$999,Demands!$A1186,'Growth rates'!$C$4:$C$999,$W1186)</f>
        <v>0</v>
      </c>
      <c r="AG1186" s="2">
        <f>SUMIFS('Growth rates'!L$4:L$999,'Growth rates'!$B$4:$B$999,Demands!$A1186,'Growth rates'!$C$4:$C$999,$W1186)</f>
        <v>0</v>
      </c>
      <c r="AH1186" s="2">
        <f>SUMIFS('Growth rates'!M$4:M$999,'Growth rates'!$B$4:$B$999,Demands!$A1186,'Growth rates'!$C$4:$C$999,$W1186)</f>
        <v>0</v>
      </c>
      <c r="AI1186" s="2">
        <f>SUMIFS('Growth rates'!N$4:N$999,'Growth rates'!$B$4:$B$999,Demands!$A1186,'Growth rates'!$C$4:$C$999,$W1186)</f>
        <v>0</v>
      </c>
      <c r="AJ1186" s="2">
        <f>SUMIFS('Growth rates'!O$4:O$999,'Growth rates'!$B$4:$B$999,Demands!$A1186,'Growth rates'!$C$4:$C$999,$W1186)</f>
        <v>0</v>
      </c>
      <c r="AK1186" s="2">
        <f>SUMIFS('Growth rates'!P$4:P$999,'Growth rates'!$B$4:$B$999,Demands!$A1186,'Growth rates'!$C$4:$C$999,$W1186)</f>
        <v>0</v>
      </c>
      <c r="AL1186" s="2">
        <f>SUMIFS('Growth rates'!Q$4:Q$999,'Growth rates'!$B$4:$B$999,Demands!$A1186,'Growth rates'!$C$4:$C$999,$W1186)</f>
        <v>0</v>
      </c>
      <c r="AM1186" s="2">
        <f>SUMIFS('Growth rates'!R$4:R$999,'Growth rates'!$B$4:$B$999,Demands!$A1186,'Growth rates'!$C$4:$C$999,$W1186)</f>
        <v>0</v>
      </c>
      <c r="AN1186" s="2">
        <f>SUMIFS('Growth rates'!S$4:S$999,'Growth rates'!$B$4:$B$999,Demands!$A1186,'Growth rates'!$C$4:$C$999,$W1186)</f>
        <v>0</v>
      </c>
      <c r="AO1186" s="2">
        <f>SUMIFS('Growth rates'!T$4:T$999,'Growth rates'!$B$4:$B$999,Demands!$A1186,'Growth rates'!$C$4:$C$999,$W1186)</f>
        <v>0</v>
      </c>
      <c r="AP1186" s="2">
        <f>SUMIFS('Growth rates'!U$4:U$999,'Growth rates'!$B$4:$B$999,Demands!$A1186,'Growth rates'!$C$4:$C$999,$W1186)</f>
        <v>0</v>
      </c>
      <c r="AR1186" t="e">
        <f>VLOOKUP(C1186&amp;A1186,Driver_elast!$A$2:$E$1161,5,FALSE)</f>
        <v>#N/A</v>
      </c>
      <c r="AS1186" t="e">
        <f t="shared" si="381"/>
        <v>#N/A</v>
      </c>
      <c r="AT1186" t="e">
        <f t="shared" si="382"/>
        <v>#N/A</v>
      </c>
      <c r="AV1186" s="2" t="e" cm="1">
        <f t="array" ref="AV1186">TREND($AR1186:$AS1186,$AR$3:$AS$3,AV$1)</f>
        <v>#VALUE!</v>
      </c>
      <c r="AW1186" s="2" t="e" cm="1">
        <f t="array" ref="AW1186">TREND($AR1186:$AS1186,$AR$3:$AS$3,AW$1)</f>
        <v>#VALUE!</v>
      </c>
      <c r="AX1186" s="2" t="e" cm="1">
        <f t="array" ref="AX1186">TREND($AR1186:$AS1186,$AR$3:$AS$3,AX$1)</f>
        <v>#VALUE!</v>
      </c>
      <c r="AY1186" s="2" t="e" cm="1">
        <f t="array" ref="AY1186">TREND($AR1186:$AS1186,$AR$3:$AS$3,AY$1)</f>
        <v>#VALUE!</v>
      </c>
      <c r="AZ1186" s="2" t="e" cm="1">
        <f t="array" ref="AZ1186">TREND($AR1186:$AS1186,$AR$3:$AS$3,AZ$1)</f>
        <v>#VALUE!</v>
      </c>
      <c r="BA1186" s="2" t="e" cm="1">
        <f t="array" ref="BA1186">TREND($AR1186:$AS1186,$AR$3:$AS$3,BA$1)</f>
        <v>#VALUE!</v>
      </c>
      <c r="BB1186" s="2" t="e" cm="1">
        <f t="array" ref="BB1186">TREND($AR1186:$AS1186,$AR$3:$AS$3,BB$1)</f>
        <v>#VALUE!</v>
      </c>
      <c r="BC1186" s="2" t="e" cm="1">
        <f t="array" ref="BC1186">TREND($AR1186:$AS1186,$AR$3:$AS$3,BC$1)</f>
        <v>#VALUE!</v>
      </c>
      <c r="BD1186" s="2" t="e" cm="1">
        <f t="array" ref="BD1186">TREND($AR1186:$AS1186,$AR$3:$AS$3,BD$1)</f>
        <v>#VALUE!</v>
      </c>
      <c r="BE1186" s="2" t="e" cm="1">
        <f t="array" ref="BE1186">TREND($AR1186:$AS1186,$AR$3:$AS$3,BE$1)</f>
        <v>#VALUE!</v>
      </c>
      <c r="BF1186" s="20" t="e" cm="1">
        <f t="array" ref="BF1186">TREND($AS1186:$AT1186,$AS$3:$AT$3,BF$1)</f>
        <v>#VALUE!</v>
      </c>
      <c r="BG1186" s="20" t="e" cm="1">
        <f t="array" ref="BG1186">TREND($AS1186:$AT1186,$AS$3:$AT$3,BG$1)</f>
        <v>#VALUE!</v>
      </c>
      <c r="BH1186" s="20" t="e" cm="1">
        <f t="array" ref="BH1186">TREND($AS1186:$AT1186,$AS$3:$AT$3,BH$1)</f>
        <v>#VALUE!</v>
      </c>
      <c r="BI1186" s="20" t="e" cm="1">
        <f t="array" ref="BI1186">TREND($AS1186:$AT1186,$AS$3:$AT$3,BI$1)</f>
        <v>#VALUE!</v>
      </c>
      <c r="BJ1186" s="20" t="e" cm="1">
        <f t="array" ref="BJ1186">TREND($AS1186:$AT1186,$AS$3:$AT$3,BJ$1)</f>
        <v>#VALUE!</v>
      </c>
      <c r="BK1186" s="20" t="e" cm="1">
        <f t="array" ref="BK1186">TREND($AS1186:$AT1186,$AS$3:$AT$3,BK$1)</f>
        <v>#VALUE!</v>
      </c>
      <c r="BL1186" s="20" t="e" cm="1">
        <f t="array" ref="BL1186">TREND($AS1186:$AT1186,$AS$3:$AT$3,BL$1)</f>
        <v>#VALUE!</v>
      </c>
      <c r="BM1186" s="20" t="e" cm="1">
        <f t="array" ref="BM1186">TREND($AS1186:$AT1186,$AS$3:$AT$3,BM$1)</f>
        <v>#VALUE!</v>
      </c>
    </row>
    <row r="1187" spans="1:65" x14ac:dyDescent="0.35">
      <c r="A1187" t="str">
        <f>IF(BYDem!B1185="","\I:",BYDem!B1185)</f>
        <v>\I:</v>
      </c>
      <c r="B1187">
        <f>BYDem!E1185</f>
        <v>0</v>
      </c>
      <c r="C1187">
        <f t="shared" si="363"/>
        <v>0</v>
      </c>
      <c r="D1187" s="4">
        <f>SUMIFS(BYDem!$M$2:$M$2000,BYDem!$B$2:$B$2000,Demands!$A1187,BYDem!$E$2:$E$2000,Demands!$B1187)</f>
        <v>0</v>
      </c>
      <c r="E1187" s="4" t="e">
        <f t="shared" si="364"/>
        <v>#DIV/0!</v>
      </c>
      <c r="F1187" s="4" t="e">
        <f t="shared" si="365"/>
        <v>#DIV/0!</v>
      </c>
      <c r="G1187" s="4" t="e">
        <f t="shared" si="366"/>
        <v>#DIV/0!</v>
      </c>
      <c r="H1187" s="4" t="e">
        <f t="shared" si="367"/>
        <v>#DIV/0!</v>
      </c>
      <c r="I1187" s="4" t="e">
        <f t="shared" si="368"/>
        <v>#DIV/0!</v>
      </c>
      <c r="J1187" s="4" t="e">
        <f t="shared" si="369"/>
        <v>#DIV/0!</v>
      </c>
      <c r="K1187" s="4" t="e">
        <f t="shared" si="370"/>
        <v>#DIV/0!</v>
      </c>
      <c r="L1187" s="4" t="e">
        <f t="shared" si="371"/>
        <v>#DIV/0!</v>
      </c>
      <c r="M1187" s="4" t="e">
        <f t="shared" si="372"/>
        <v>#DIV/0!</v>
      </c>
      <c r="N1187" s="4" t="e">
        <f t="shared" si="373"/>
        <v>#DIV/0!</v>
      </c>
      <c r="O1187" s="4" t="e">
        <f t="shared" si="374"/>
        <v>#DIV/0!</v>
      </c>
      <c r="P1187" s="4" t="e">
        <f t="shared" si="375"/>
        <v>#DIV/0!</v>
      </c>
      <c r="Q1187" s="4" t="e">
        <f t="shared" si="376"/>
        <v>#DIV/0!</v>
      </c>
      <c r="R1187" s="4" t="e">
        <f t="shared" si="377"/>
        <v>#DIV/0!</v>
      </c>
      <c r="S1187" s="4" t="e">
        <f t="shared" si="378"/>
        <v>#DIV/0!</v>
      </c>
      <c r="T1187" s="4" t="e">
        <f t="shared" si="379"/>
        <v>#DIV/0!</v>
      </c>
      <c r="U1187" s="4" t="e">
        <f t="shared" si="380"/>
        <v>#DIV/0!</v>
      </c>
      <c r="W1187" s="5" t="e">
        <f>VLOOKUP(C1187&amp;A1187,Driver_elast!$A$2:$D$1161,4,FALSE)</f>
        <v>#N/A</v>
      </c>
      <c r="X1187" s="5">
        <v>1</v>
      </c>
      <c r="Y1187" s="2">
        <f>SUMIFS('Growth rates'!D$4:D$999,'Growth rates'!$B$4:$B$999,Demands!$A1187,'Growth rates'!$C$4:$C$999,$W1187)</f>
        <v>0</v>
      </c>
      <c r="Z1187" s="2">
        <f>SUMIFS('Growth rates'!E$4:E$999,'Growth rates'!$B$4:$B$999,Demands!$A1187,'Growth rates'!$C$4:$C$999,$W1187)</f>
        <v>0</v>
      </c>
      <c r="AA1187" s="2">
        <f>SUMIFS('Growth rates'!F$4:F$999,'Growth rates'!$B$4:$B$999,Demands!$A1187,'Growth rates'!$C$4:$C$999,$W1187)</f>
        <v>0</v>
      </c>
      <c r="AB1187" s="2">
        <f>SUMIFS('Growth rates'!G$4:G$999,'Growth rates'!$B$4:$B$999,Demands!$A1187,'Growth rates'!$C$4:$C$999,$W1187)</f>
        <v>0</v>
      </c>
      <c r="AC1187" s="2">
        <f>SUMIFS('Growth rates'!H$4:H$999,'Growth rates'!$B$4:$B$999,Demands!$A1187,'Growth rates'!$C$4:$C$999,$W1187)</f>
        <v>0</v>
      </c>
      <c r="AD1187" s="2">
        <f>SUMIFS('Growth rates'!I$4:I$999,'Growth rates'!$B$4:$B$999,Demands!$A1187,'Growth rates'!$C$4:$C$999,$W1187)</f>
        <v>0</v>
      </c>
      <c r="AE1187" s="2">
        <f>SUMIFS('Growth rates'!J$4:J$999,'Growth rates'!$B$4:$B$999,Demands!$A1187,'Growth rates'!$C$4:$C$999,$W1187)</f>
        <v>0</v>
      </c>
      <c r="AF1187" s="2">
        <f>SUMIFS('Growth rates'!K$4:K$999,'Growth rates'!$B$4:$B$999,Demands!$A1187,'Growth rates'!$C$4:$C$999,$W1187)</f>
        <v>0</v>
      </c>
      <c r="AG1187" s="2">
        <f>SUMIFS('Growth rates'!L$4:L$999,'Growth rates'!$B$4:$B$999,Demands!$A1187,'Growth rates'!$C$4:$C$999,$W1187)</f>
        <v>0</v>
      </c>
      <c r="AH1187" s="2">
        <f>SUMIFS('Growth rates'!M$4:M$999,'Growth rates'!$B$4:$B$999,Demands!$A1187,'Growth rates'!$C$4:$C$999,$W1187)</f>
        <v>0</v>
      </c>
      <c r="AI1187" s="2">
        <f>SUMIFS('Growth rates'!N$4:N$999,'Growth rates'!$B$4:$B$999,Demands!$A1187,'Growth rates'!$C$4:$C$999,$W1187)</f>
        <v>0</v>
      </c>
      <c r="AJ1187" s="2">
        <f>SUMIFS('Growth rates'!O$4:O$999,'Growth rates'!$B$4:$B$999,Demands!$A1187,'Growth rates'!$C$4:$C$999,$W1187)</f>
        <v>0</v>
      </c>
      <c r="AK1187" s="2">
        <f>SUMIFS('Growth rates'!P$4:P$999,'Growth rates'!$B$4:$B$999,Demands!$A1187,'Growth rates'!$C$4:$C$999,$W1187)</f>
        <v>0</v>
      </c>
      <c r="AL1187" s="2">
        <f>SUMIFS('Growth rates'!Q$4:Q$999,'Growth rates'!$B$4:$B$999,Demands!$A1187,'Growth rates'!$C$4:$C$999,$W1187)</f>
        <v>0</v>
      </c>
      <c r="AM1187" s="2">
        <f>SUMIFS('Growth rates'!R$4:R$999,'Growth rates'!$B$4:$B$999,Demands!$A1187,'Growth rates'!$C$4:$C$999,$W1187)</f>
        <v>0</v>
      </c>
      <c r="AN1187" s="2">
        <f>SUMIFS('Growth rates'!S$4:S$999,'Growth rates'!$B$4:$B$999,Demands!$A1187,'Growth rates'!$C$4:$C$999,$W1187)</f>
        <v>0</v>
      </c>
      <c r="AO1187" s="2">
        <f>SUMIFS('Growth rates'!T$4:T$999,'Growth rates'!$B$4:$B$999,Demands!$A1187,'Growth rates'!$C$4:$C$999,$W1187)</f>
        <v>0</v>
      </c>
      <c r="AP1187" s="2">
        <f>SUMIFS('Growth rates'!U$4:U$999,'Growth rates'!$B$4:$B$999,Demands!$A1187,'Growth rates'!$C$4:$C$999,$W1187)</f>
        <v>0</v>
      </c>
      <c r="AR1187" t="e">
        <f>VLOOKUP(C1187&amp;A1187,Driver_elast!$A$2:$E$1161,5,FALSE)</f>
        <v>#N/A</v>
      </c>
      <c r="AS1187" t="e">
        <f t="shared" si="381"/>
        <v>#N/A</v>
      </c>
      <c r="AT1187" t="e">
        <f t="shared" si="382"/>
        <v>#N/A</v>
      </c>
      <c r="AV1187" s="2" t="e" cm="1">
        <f t="array" ref="AV1187">TREND($AR1187:$AS1187,$AR$3:$AS$3,AV$1)</f>
        <v>#VALUE!</v>
      </c>
      <c r="AW1187" s="2" t="e" cm="1">
        <f t="array" ref="AW1187">TREND($AR1187:$AS1187,$AR$3:$AS$3,AW$1)</f>
        <v>#VALUE!</v>
      </c>
      <c r="AX1187" s="2" t="e" cm="1">
        <f t="array" ref="AX1187">TREND($AR1187:$AS1187,$AR$3:$AS$3,AX$1)</f>
        <v>#VALUE!</v>
      </c>
      <c r="AY1187" s="2" t="e" cm="1">
        <f t="array" ref="AY1187">TREND($AR1187:$AS1187,$AR$3:$AS$3,AY$1)</f>
        <v>#VALUE!</v>
      </c>
      <c r="AZ1187" s="2" t="e" cm="1">
        <f t="array" ref="AZ1187">TREND($AR1187:$AS1187,$AR$3:$AS$3,AZ$1)</f>
        <v>#VALUE!</v>
      </c>
      <c r="BA1187" s="2" t="e" cm="1">
        <f t="array" ref="BA1187">TREND($AR1187:$AS1187,$AR$3:$AS$3,BA$1)</f>
        <v>#VALUE!</v>
      </c>
      <c r="BB1187" s="2" t="e" cm="1">
        <f t="array" ref="BB1187">TREND($AR1187:$AS1187,$AR$3:$AS$3,BB$1)</f>
        <v>#VALUE!</v>
      </c>
      <c r="BC1187" s="2" t="e" cm="1">
        <f t="array" ref="BC1187">TREND($AR1187:$AS1187,$AR$3:$AS$3,BC$1)</f>
        <v>#VALUE!</v>
      </c>
      <c r="BD1187" s="2" t="e" cm="1">
        <f t="array" ref="BD1187">TREND($AR1187:$AS1187,$AR$3:$AS$3,BD$1)</f>
        <v>#VALUE!</v>
      </c>
      <c r="BE1187" s="2" t="e" cm="1">
        <f t="array" ref="BE1187">TREND($AR1187:$AS1187,$AR$3:$AS$3,BE$1)</f>
        <v>#VALUE!</v>
      </c>
      <c r="BF1187" s="20" t="e" cm="1">
        <f t="array" ref="BF1187">TREND($AS1187:$AT1187,$AS$3:$AT$3,BF$1)</f>
        <v>#VALUE!</v>
      </c>
      <c r="BG1187" s="20" t="e" cm="1">
        <f t="array" ref="BG1187">TREND($AS1187:$AT1187,$AS$3:$AT$3,BG$1)</f>
        <v>#VALUE!</v>
      </c>
      <c r="BH1187" s="20" t="e" cm="1">
        <f t="array" ref="BH1187">TREND($AS1187:$AT1187,$AS$3:$AT$3,BH$1)</f>
        <v>#VALUE!</v>
      </c>
      <c r="BI1187" s="20" t="e" cm="1">
        <f t="array" ref="BI1187">TREND($AS1187:$AT1187,$AS$3:$AT$3,BI$1)</f>
        <v>#VALUE!</v>
      </c>
      <c r="BJ1187" s="20" t="e" cm="1">
        <f t="array" ref="BJ1187">TREND($AS1187:$AT1187,$AS$3:$AT$3,BJ$1)</f>
        <v>#VALUE!</v>
      </c>
      <c r="BK1187" s="20" t="e" cm="1">
        <f t="array" ref="BK1187">TREND($AS1187:$AT1187,$AS$3:$AT$3,BK$1)</f>
        <v>#VALUE!</v>
      </c>
      <c r="BL1187" s="20" t="e" cm="1">
        <f t="array" ref="BL1187">TREND($AS1187:$AT1187,$AS$3:$AT$3,BL$1)</f>
        <v>#VALUE!</v>
      </c>
      <c r="BM1187" s="20" t="e" cm="1">
        <f t="array" ref="BM1187">TREND($AS1187:$AT1187,$AS$3:$AT$3,BM$1)</f>
        <v>#VALUE!</v>
      </c>
    </row>
    <row r="1188" spans="1:65" x14ac:dyDescent="0.35">
      <c r="A1188" t="str">
        <f>IF(BYDem!B1186="","\I:",BYDem!B1186)</f>
        <v>\I:</v>
      </c>
      <c r="B1188">
        <f>BYDem!E1186</f>
        <v>0</v>
      </c>
      <c r="C1188">
        <f t="shared" ref="C1188:C1251" si="383">B1188</f>
        <v>0</v>
      </c>
      <c r="D1188" s="4">
        <f>SUMIFS(BYDem!$M$2:$M$2000,BYDem!$B$2:$B$2000,Demands!$A1188,BYDem!$E$2:$E$2000,Demands!$B1188)</f>
        <v>0</v>
      </c>
      <c r="E1188" s="4" t="e">
        <f t="shared" si="364"/>
        <v>#DIV/0!</v>
      </c>
      <c r="F1188" s="4" t="e">
        <f t="shared" si="365"/>
        <v>#DIV/0!</v>
      </c>
      <c r="G1188" s="4" t="e">
        <f t="shared" si="366"/>
        <v>#DIV/0!</v>
      </c>
      <c r="H1188" s="4" t="e">
        <f t="shared" si="367"/>
        <v>#DIV/0!</v>
      </c>
      <c r="I1188" s="4" t="e">
        <f t="shared" si="368"/>
        <v>#DIV/0!</v>
      </c>
      <c r="J1188" s="4" t="e">
        <f t="shared" si="369"/>
        <v>#DIV/0!</v>
      </c>
      <c r="K1188" s="4" t="e">
        <f t="shared" si="370"/>
        <v>#DIV/0!</v>
      </c>
      <c r="L1188" s="4" t="e">
        <f t="shared" si="371"/>
        <v>#DIV/0!</v>
      </c>
      <c r="M1188" s="4" t="e">
        <f t="shared" si="372"/>
        <v>#DIV/0!</v>
      </c>
      <c r="N1188" s="4" t="e">
        <f t="shared" si="373"/>
        <v>#DIV/0!</v>
      </c>
      <c r="O1188" s="4" t="e">
        <f t="shared" si="374"/>
        <v>#DIV/0!</v>
      </c>
      <c r="P1188" s="4" t="e">
        <f t="shared" si="375"/>
        <v>#DIV/0!</v>
      </c>
      <c r="Q1188" s="4" t="e">
        <f t="shared" si="376"/>
        <v>#DIV/0!</v>
      </c>
      <c r="R1188" s="4" t="e">
        <f t="shared" si="377"/>
        <v>#DIV/0!</v>
      </c>
      <c r="S1188" s="4" t="e">
        <f t="shared" si="378"/>
        <v>#DIV/0!</v>
      </c>
      <c r="T1188" s="4" t="e">
        <f t="shared" si="379"/>
        <v>#DIV/0!</v>
      </c>
      <c r="U1188" s="4" t="e">
        <f t="shared" si="380"/>
        <v>#DIV/0!</v>
      </c>
      <c r="W1188" s="5" t="e">
        <f>VLOOKUP(C1188&amp;A1188,Driver_elast!$A$2:$D$1161,4,FALSE)</f>
        <v>#N/A</v>
      </c>
      <c r="X1188" s="5">
        <v>1</v>
      </c>
      <c r="Y1188" s="2">
        <f>SUMIFS('Growth rates'!D$4:D$999,'Growth rates'!$B$4:$B$999,Demands!$A1188,'Growth rates'!$C$4:$C$999,$W1188)</f>
        <v>0</v>
      </c>
      <c r="Z1188" s="2">
        <f>SUMIFS('Growth rates'!E$4:E$999,'Growth rates'!$B$4:$B$999,Demands!$A1188,'Growth rates'!$C$4:$C$999,$W1188)</f>
        <v>0</v>
      </c>
      <c r="AA1188" s="2">
        <f>SUMIFS('Growth rates'!F$4:F$999,'Growth rates'!$B$4:$B$999,Demands!$A1188,'Growth rates'!$C$4:$C$999,$W1188)</f>
        <v>0</v>
      </c>
      <c r="AB1188" s="2">
        <f>SUMIFS('Growth rates'!G$4:G$999,'Growth rates'!$B$4:$B$999,Demands!$A1188,'Growth rates'!$C$4:$C$999,$W1188)</f>
        <v>0</v>
      </c>
      <c r="AC1188" s="2">
        <f>SUMIFS('Growth rates'!H$4:H$999,'Growth rates'!$B$4:$B$999,Demands!$A1188,'Growth rates'!$C$4:$C$999,$W1188)</f>
        <v>0</v>
      </c>
      <c r="AD1188" s="2">
        <f>SUMIFS('Growth rates'!I$4:I$999,'Growth rates'!$B$4:$B$999,Demands!$A1188,'Growth rates'!$C$4:$C$999,$W1188)</f>
        <v>0</v>
      </c>
      <c r="AE1188" s="2">
        <f>SUMIFS('Growth rates'!J$4:J$999,'Growth rates'!$B$4:$B$999,Demands!$A1188,'Growth rates'!$C$4:$C$999,$W1188)</f>
        <v>0</v>
      </c>
      <c r="AF1188" s="2">
        <f>SUMIFS('Growth rates'!K$4:K$999,'Growth rates'!$B$4:$B$999,Demands!$A1188,'Growth rates'!$C$4:$C$999,$W1188)</f>
        <v>0</v>
      </c>
      <c r="AG1188" s="2">
        <f>SUMIFS('Growth rates'!L$4:L$999,'Growth rates'!$B$4:$B$999,Demands!$A1188,'Growth rates'!$C$4:$C$999,$W1188)</f>
        <v>0</v>
      </c>
      <c r="AH1188" s="2">
        <f>SUMIFS('Growth rates'!M$4:M$999,'Growth rates'!$B$4:$B$999,Demands!$A1188,'Growth rates'!$C$4:$C$999,$W1188)</f>
        <v>0</v>
      </c>
      <c r="AI1188" s="2">
        <f>SUMIFS('Growth rates'!N$4:N$999,'Growth rates'!$B$4:$B$999,Demands!$A1188,'Growth rates'!$C$4:$C$999,$W1188)</f>
        <v>0</v>
      </c>
      <c r="AJ1188" s="2">
        <f>SUMIFS('Growth rates'!O$4:O$999,'Growth rates'!$B$4:$B$999,Demands!$A1188,'Growth rates'!$C$4:$C$999,$W1188)</f>
        <v>0</v>
      </c>
      <c r="AK1188" s="2">
        <f>SUMIFS('Growth rates'!P$4:P$999,'Growth rates'!$B$4:$B$999,Demands!$A1188,'Growth rates'!$C$4:$C$999,$W1188)</f>
        <v>0</v>
      </c>
      <c r="AL1188" s="2">
        <f>SUMIFS('Growth rates'!Q$4:Q$999,'Growth rates'!$B$4:$B$999,Demands!$A1188,'Growth rates'!$C$4:$C$999,$W1188)</f>
        <v>0</v>
      </c>
      <c r="AM1188" s="2">
        <f>SUMIFS('Growth rates'!R$4:R$999,'Growth rates'!$B$4:$B$999,Demands!$A1188,'Growth rates'!$C$4:$C$999,$W1188)</f>
        <v>0</v>
      </c>
      <c r="AN1188" s="2">
        <f>SUMIFS('Growth rates'!S$4:S$999,'Growth rates'!$B$4:$B$999,Demands!$A1188,'Growth rates'!$C$4:$C$999,$W1188)</f>
        <v>0</v>
      </c>
      <c r="AO1188" s="2">
        <f>SUMIFS('Growth rates'!T$4:T$999,'Growth rates'!$B$4:$B$999,Demands!$A1188,'Growth rates'!$C$4:$C$999,$W1188)</f>
        <v>0</v>
      </c>
      <c r="AP1188" s="2">
        <f>SUMIFS('Growth rates'!U$4:U$999,'Growth rates'!$B$4:$B$999,Demands!$A1188,'Growth rates'!$C$4:$C$999,$W1188)</f>
        <v>0</v>
      </c>
      <c r="AR1188" t="e">
        <f>VLOOKUP(C1188&amp;A1188,Driver_elast!$A$2:$E$1161,5,FALSE)</f>
        <v>#N/A</v>
      </c>
      <c r="AS1188" t="e">
        <f t="shared" si="381"/>
        <v>#N/A</v>
      </c>
      <c r="AT1188" t="e">
        <f t="shared" si="382"/>
        <v>#N/A</v>
      </c>
      <c r="AV1188" s="2" t="e" cm="1">
        <f t="array" ref="AV1188">TREND($AR1188:$AS1188,$AR$3:$AS$3,AV$1)</f>
        <v>#VALUE!</v>
      </c>
      <c r="AW1188" s="2" t="e" cm="1">
        <f t="array" ref="AW1188">TREND($AR1188:$AS1188,$AR$3:$AS$3,AW$1)</f>
        <v>#VALUE!</v>
      </c>
      <c r="AX1188" s="2" t="e" cm="1">
        <f t="array" ref="AX1188">TREND($AR1188:$AS1188,$AR$3:$AS$3,AX$1)</f>
        <v>#VALUE!</v>
      </c>
      <c r="AY1188" s="2" t="e" cm="1">
        <f t="array" ref="AY1188">TREND($AR1188:$AS1188,$AR$3:$AS$3,AY$1)</f>
        <v>#VALUE!</v>
      </c>
      <c r="AZ1188" s="2" t="e" cm="1">
        <f t="array" ref="AZ1188">TREND($AR1188:$AS1188,$AR$3:$AS$3,AZ$1)</f>
        <v>#VALUE!</v>
      </c>
      <c r="BA1188" s="2" t="e" cm="1">
        <f t="array" ref="BA1188">TREND($AR1188:$AS1188,$AR$3:$AS$3,BA$1)</f>
        <v>#VALUE!</v>
      </c>
      <c r="BB1188" s="2" t="e" cm="1">
        <f t="array" ref="BB1188">TREND($AR1188:$AS1188,$AR$3:$AS$3,BB$1)</f>
        <v>#VALUE!</v>
      </c>
      <c r="BC1188" s="2" t="e" cm="1">
        <f t="array" ref="BC1188">TREND($AR1188:$AS1188,$AR$3:$AS$3,BC$1)</f>
        <v>#VALUE!</v>
      </c>
      <c r="BD1188" s="2" t="e" cm="1">
        <f t="array" ref="BD1188">TREND($AR1188:$AS1188,$AR$3:$AS$3,BD$1)</f>
        <v>#VALUE!</v>
      </c>
      <c r="BE1188" s="2" t="e" cm="1">
        <f t="array" ref="BE1188">TREND($AR1188:$AS1188,$AR$3:$AS$3,BE$1)</f>
        <v>#VALUE!</v>
      </c>
      <c r="BF1188" s="20" t="e" cm="1">
        <f t="array" ref="BF1188">TREND($AS1188:$AT1188,$AS$3:$AT$3,BF$1)</f>
        <v>#VALUE!</v>
      </c>
      <c r="BG1188" s="20" t="e" cm="1">
        <f t="array" ref="BG1188">TREND($AS1188:$AT1188,$AS$3:$AT$3,BG$1)</f>
        <v>#VALUE!</v>
      </c>
      <c r="BH1188" s="20" t="e" cm="1">
        <f t="array" ref="BH1188">TREND($AS1188:$AT1188,$AS$3:$AT$3,BH$1)</f>
        <v>#VALUE!</v>
      </c>
      <c r="BI1188" s="20" t="e" cm="1">
        <f t="array" ref="BI1188">TREND($AS1188:$AT1188,$AS$3:$AT$3,BI$1)</f>
        <v>#VALUE!</v>
      </c>
      <c r="BJ1188" s="20" t="e" cm="1">
        <f t="array" ref="BJ1188">TREND($AS1188:$AT1188,$AS$3:$AT$3,BJ$1)</f>
        <v>#VALUE!</v>
      </c>
      <c r="BK1188" s="20" t="e" cm="1">
        <f t="array" ref="BK1188">TREND($AS1188:$AT1188,$AS$3:$AT$3,BK$1)</f>
        <v>#VALUE!</v>
      </c>
      <c r="BL1188" s="20" t="e" cm="1">
        <f t="array" ref="BL1188">TREND($AS1188:$AT1188,$AS$3:$AT$3,BL$1)</f>
        <v>#VALUE!</v>
      </c>
      <c r="BM1188" s="20" t="e" cm="1">
        <f t="array" ref="BM1188">TREND($AS1188:$AT1188,$AS$3:$AT$3,BM$1)</f>
        <v>#VALUE!</v>
      </c>
    </row>
    <row r="1189" spans="1:65" x14ac:dyDescent="0.35">
      <c r="A1189" t="str">
        <f>IF(BYDem!B1187="","\I:",BYDem!B1187)</f>
        <v>\I:</v>
      </c>
      <c r="B1189">
        <f>BYDem!E1187</f>
        <v>0</v>
      </c>
      <c r="C1189">
        <f t="shared" si="383"/>
        <v>0</v>
      </c>
      <c r="D1189" s="4">
        <f>SUMIFS(BYDem!$M$2:$M$2000,BYDem!$B$2:$B$2000,Demands!$A1189,BYDem!$E$2:$E$2000,Demands!$B1189)</f>
        <v>0</v>
      </c>
      <c r="E1189" s="4" t="e">
        <f t="shared" si="364"/>
        <v>#DIV/0!</v>
      </c>
      <c r="F1189" s="4" t="e">
        <f t="shared" si="365"/>
        <v>#DIV/0!</v>
      </c>
      <c r="G1189" s="4" t="e">
        <f t="shared" si="366"/>
        <v>#DIV/0!</v>
      </c>
      <c r="H1189" s="4" t="e">
        <f t="shared" si="367"/>
        <v>#DIV/0!</v>
      </c>
      <c r="I1189" s="4" t="e">
        <f t="shared" si="368"/>
        <v>#DIV/0!</v>
      </c>
      <c r="J1189" s="4" t="e">
        <f t="shared" si="369"/>
        <v>#DIV/0!</v>
      </c>
      <c r="K1189" s="4" t="e">
        <f t="shared" si="370"/>
        <v>#DIV/0!</v>
      </c>
      <c r="L1189" s="4" t="e">
        <f t="shared" si="371"/>
        <v>#DIV/0!</v>
      </c>
      <c r="M1189" s="4" t="e">
        <f t="shared" si="372"/>
        <v>#DIV/0!</v>
      </c>
      <c r="N1189" s="4" t="e">
        <f t="shared" si="373"/>
        <v>#DIV/0!</v>
      </c>
      <c r="O1189" s="4" t="e">
        <f t="shared" si="374"/>
        <v>#DIV/0!</v>
      </c>
      <c r="P1189" s="4" t="e">
        <f t="shared" si="375"/>
        <v>#DIV/0!</v>
      </c>
      <c r="Q1189" s="4" t="e">
        <f t="shared" si="376"/>
        <v>#DIV/0!</v>
      </c>
      <c r="R1189" s="4" t="e">
        <f t="shared" si="377"/>
        <v>#DIV/0!</v>
      </c>
      <c r="S1189" s="4" t="e">
        <f t="shared" si="378"/>
        <v>#DIV/0!</v>
      </c>
      <c r="T1189" s="4" t="e">
        <f t="shared" si="379"/>
        <v>#DIV/0!</v>
      </c>
      <c r="U1189" s="4" t="e">
        <f t="shared" si="380"/>
        <v>#DIV/0!</v>
      </c>
      <c r="W1189" s="5" t="e">
        <f>VLOOKUP(C1189&amp;A1189,Driver_elast!$A$2:$D$1161,4,FALSE)</f>
        <v>#N/A</v>
      </c>
      <c r="X1189" s="5">
        <v>1</v>
      </c>
      <c r="Y1189" s="2">
        <f>SUMIFS('Growth rates'!D$4:D$999,'Growth rates'!$B$4:$B$999,Demands!$A1189,'Growth rates'!$C$4:$C$999,$W1189)</f>
        <v>0</v>
      </c>
      <c r="Z1189" s="2">
        <f>SUMIFS('Growth rates'!E$4:E$999,'Growth rates'!$B$4:$B$999,Demands!$A1189,'Growth rates'!$C$4:$C$999,$W1189)</f>
        <v>0</v>
      </c>
      <c r="AA1189" s="2">
        <f>SUMIFS('Growth rates'!F$4:F$999,'Growth rates'!$B$4:$B$999,Demands!$A1189,'Growth rates'!$C$4:$C$999,$W1189)</f>
        <v>0</v>
      </c>
      <c r="AB1189" s="2">
        <f>SUMIFS('Growth rates'!G$4:G$999,'Growth rates'!$B$4:$B$999,Demands!$A1189,'Growth rates'!$C$4:$C$999,$W1189)</f>
        <v>0</v>
      </c>
      <c r="AC1189" s="2">
        <f>SUMIFS('Growth rates'!H$4:H$999,'Growth rates'!$B$4:$B$999,Demands!$A1189,'Growth rates'!$C$4:$C$999,$W1189)</f>
        <v>0</v>
      </c>
      <c r="AD1189" s="2">
        <f>SUMIFS('Growth rates'!I$4:I$999,'Growth rates'!$B$4:$B$999,Demands!$A1189,'Growth rates'!$C$4:$C$999,$W1189)</f>
        <v>0</v>
      </c>
      <c r="AE1189" s="2">
        <f>SUMIFS('Growth rates'!J$4:J$999,'Growth rates'!$B$4:$B$999,Demands!$A1189,'Growth rates'!$C$4:$C$999,$W1189)</f>
        <v>0</v>
      </c>
      <c r="AF1189" s="2">
        <f>SUMIFS('Growth rates'!K$4:K$999,'Growth rates'!$B$4:$B$999,Demands!$A1189,'Growth rates'!$C$4:$C$999,$W1189)</f>
        <v>0</v>
      </c>
      <c r="AG1189" s="2">
        <f>SUMIFS('Growth rates'!L$4:L$999,'Growth rates'!$B$4:$B$999,Demands!$A1189,'Growth rates'!$C$4:$C$999,$W1189)</f>
        <v>0</v>
      </c>
      <c r="AH1189" s="2">
        <f>SUMIFS('Growth rates'!M$4:M$999,'Growth rates'!$B$4:$B$999,Demands!$A1189,'Growth rates'!$C$4:$C$999,$W1189)</f>
        <v>0</v>
      </c>
      <c r="AI1189" s="2">
        <f>SUMIFS('Growth rates'!N$4:N$999,'Growth rates'!$B$4:$B$999,Demands!$A1189,'Growth rates'!$C$4:$C$999,$W1189)</f>
        <v>0</v>
      </c>
      <c r="AJ1189" s="2">
        <f>SUMIFS('Growth rates'!O$4:O$999,'Growth rates'!$B$4:$B$999,Demands!$A1189,'Growth rates'!$C$4:$C$999,$W1189)</f>
        <v>0</v>
      </c>
      <c r="AK1189" s="2">
        <f>SUMIFS('Growth rates'!P$4:P$999,'Growth rates'!$B$4:$B$999,Demands!$A1189,'Growth rates'!$C$4:$C$999,$W1189)</f>
        <v>0</v>
      </c>
      <c r="AL1189" s="2">
        <f>SUMIFS('Growth rates'!Q$4:Q$999,'Growth rates'!$B$4:$B$999,Demands!$A1189,'Growth rates'!$C$4:$C$999,$W1189)</f>
        <v>0</v>
      </c>
      <c r="AM1189" s="2">
        <f>SUMIFS('Growth rates'!R$4:R$999,'Growth rates'!$B$4:$B$999,Demands!$A1189,'Growth rates'!$C$4:$C$999,$W1189)</f>
        <v>0</v>
      </c>
      <c r="AN1189" s="2">
        <f>SUMIFS('Growth rates'!S$4:S$999,'Growth rates'!$B$4:$B$999,Demands!$A1189,'Growth rates'!$C$4:$C$999,$W1189)</f>
        <v>0</v>
      </c>
      <c r="AO1189" s="2">
        <f>SUMIFS('Growth rates'!T$4:T$999,'Growth rates'!$B$4:$B$999,Demands!$A1189,'Growth rates'!$C$4:$C$999,$W1189)</f>
        <v>0</v>
      </c>
      <c r="AP1189" s="2">
        <f>SUMIFS('Growth rates'!U$4:U$999,'Growth rates'!$B$4:$B$999,Demands!$A1189,'Growth rates'!$C$4:$C$999,$W1189)</f>
        <v>0</v>
      </c>
      <c r="AR1189" t="e">
        <f>VLOOKUP(C1189&amp;A1189,Driver_elast!$A$2:$E$1161,5,FALSE)</f>
        <v>#N/A</v>
      </c>
      <c r="AS1189" t="e">
        <f t="shared" si="381"/>
        <v>#N/A</v>
      </c>
      <c r="AT1189" t="e">
        <f t="shared" si="382"/>
        <v>#N/A</v>
      </c>
      <c r="AV1189" s="2" t="e" cm="1">
        <f t="array" ref="AV1189">TREND($AR1189:$AS1189,$AR$3:$AS$3,AV$1)</f>
        <v>#VALUE!</v>
      </c>
      <c r="AW1189" s="2" t="e" cm="1">
        <f t="array" ref="AW1189">TREND($AR1189:$AS1189,$AR$3:$AS$3,AW$1)</f>
        <v>#VALUE!</v>
      </c>
      <c r="AX1189" s="2" t="e" cm="1">
        <f t="array" ref="AX1189">TREND($AR1189:$AS1189,$AR$3:$AS$3,AX$1)</f>
        <v>#VALUE!</v>
      </c>
      <c r="AY1189" s="2" t="e" cm="1">
        <f t="array" ref="AY1189">TREND($AR1189:$AS1189,$AR$3:$AS$3,AY$1)</f>
        <v>#VALUE!</v>
      </c>
      <c r="AZ1189" s="2" t="e" cm="1">
        <f t="array" ref="AZ1189">TREND($AR1189:$AS1189,$AR$3:$AS$3,AZ$1)</f>
        <v>#VALUE!</v>
      </c>
      <c r="BA1189" s="2" t="e" cm="1">
        <f t="array" ref="BA1189">TREND($AR1189:$AS1189,$AR$3:$AS$3,BA$1)</f>
        <v>#VALUE!</v>
      </c>
      <c r="BB1189" s="2" t="e" cm="1">
        <f t="array" ref="BB1189">TREND($AR1189:$AS1189,$AR$3:$AS$3,BB$1)</f>
        <v>#VALUE!</v>
      </c>
      <c r="BC1189" s="2" t="e" cm="1">
        <f t="array" ref="BC1189">TREND($AR1189:$AS1189,$AR$3:$AS$3,BC$1)</f>
        <v>#VALUE!</v>
      </c>
      <c r="BD1189" s="2" t="e" cm="1">
        <f t="array" ref="BD1189">TREND($AR1189:$AS1189,$AR$3:$AS$3,BD$1)</f>
        <v>#VALUE!</v>
      </c>
      <c r="BE1189" s="2" t="e" cm="1">
        <f t="array" ref="BE1189">TREND($AR1189:$AS1189,$AR$3:$AS$3,BE$1)</f>
        <v>#VALUE!</v>
      </c>
      <c r="BF1189" s="20" t="e" cm="1">
        <f t="array" ref="BF1189">TREND($AS1189:$AT1189,$AS$3:$AT$3,BF$1)</f>
        <v>#VALUE!</v>
      </c>
      <c r="BG1189" s="20" t="e" cm="1">
        <f t="array" ref="BG1189">TREND($AS1189:$AT1189,$AS$3:$AT$3,BG$1)</f>
        <v>#VALUE!</v>
      </c>
      <c r="BH1189" s="20" t="e" cm="1">
        <f t="array" ref="BH1189">TREND($AS1189:$AT1189,$AS$3:$AT$3,BH$1)</f>
        <v>#VALUE!</v>
      </c>
      <c r="BI1189" s="20" t="e" cm="1">
        <f t="array" ref="BI1189">TREND($AS1189:$AT1189,$AS$3:$AT$3,BI$1)</f>
        <v>#VALUE!</v>
      </c>
      <c r="BJ1189" s="20" t="e" cm="1">
        <f t="array" ref="BJ1189">TREND($AS1189:$AT1189,$AS$3:$AT$3,BJ$1)</f>
        <v>#VALUE!</v>
      </c>
      <c r="BK1189" s="20" t="e" cm="1">
        <f t="array" ref="BK1189">TREND($AS1189:$AT1189,$AS$3:$AT$3,BK$1)</f>
        <v>#VALUE!</v>
      </c>
      <c r="BL1189" s="20" t="e" cm="1">
        <f t="array" ref="BL1189">TREND($AS1189:$AT1189,$AS$3:$AT$3,BL$1)</f>
        <v>#VALUE!</v>
      </c>
      <c r="BM1189" s="20" t="e" cm="1">
        <f t="array" ref="BM1189">TREND($AS1189:$AT1189,$AS$3:$AT$3,BM$1)</f>
        <v>#VALUE!</v>
      </c>
    </row>
    <row r="1190" spans="1:65" x14ac:dyDescent="0.35">
      <c r="A1190" t="str">
        <f>IF(BYDem!B1188="","\I:",BYDem!B1188)</f>
        <v>\I:</v>
      </c>
      <c r="B1190">
        <f>BYDem!E1188</f>
        <v>0</v>
      </c>
      <c r="C1190">
        <f t="shared" si="383"/>
        <v>0</v>
      </c>
      <c r="D1190" s="4">
        <f>SUMIFS(BYDem!$M$2:$M$2000,BYDem!$B$2:$B$2000,Demands!$A1190,BYDem!$E$2:$E$2000,Demands!$B1190)</f>
        <v>0</v>
      </c>
      <c r="E1190" s="4" t="e">
        <f t="shared" si="364"/>
        <v>#DIV/0!</v>
      </c>
      <c r="F1190" s="4" t="e">
        <f t="shared" si="365"/>
        <v>#DIV/0!</v>
      </c>
      <c r="G1190" s="4" t="e">
        <f t="shared" si="366"/>
        <v>#DIV/0!</v>
      </c>
      <c r="H1190" s="4" t="e">
        <f t="shared" si="367"/>
        <v>#DIV/0!</v>
      </c>
      <c r="I1190" s="4" t="e">
        <f t="shared" si="368"/>
        <v>#DIV/0!</v>
      </c>
      <c r="J1190" s="4" t="e">
        <f t="shared" si="369"/>
        <v>#DIV/0!</v>
      </c>
      <c r="K1190" s="4" t="e">
        <f t="shared" si="370"/>
        <v>#DIV/0!</v>
      </c>
      <c r="L1190" s="4" t="e">
        <f t="shared" si="371"/>
        <v>#DIV/0!</v>
      </c>
      <c r="M1190" s="4" t="e">
        <f t="shared" si="372"/>
        <v>#DIV/0!</v>
      </c>
      <c r="N1190" s="4" t="e">
        <f t="shared" si="373"/>
        <v>#DIV/0!</v>
      </c>
      <c r="O1190" s="4" t="e">
        <f t="shared" si="374"/>
        <v>#DIV/0!</v>
      </c>
      <c r="P1190" s="4" t="e">
        <f t="shared" si="375"/>
        <v>#DIV/0!</v>
      </c>
      <c r="Q1190" s="4" t="e">
        <f t="shared" si="376"/>
        <v>#DIV/0!</v>
      </c>
      <c r="R1190" s="4" t="e">
        <f t="shared" si="377"/>
        <v>#DIV/0!</v>
      </c>
      <c r="S1190" s="4" t="e">
        <f t="shared" si="378"/>
        <v>#DIV/0!</v>
      </c>
      <c r="T1190" s="4" t="e">
        <f t="shared" si="379"/>
        <v>#DIV/0!</v>
      </c>
      <c r="U1190" s="4" t="e">
        <f t="shared" si="380"/>
        <v>#DIV/0!</v>
      </c>
      <c r="W1190" s="5" t="e">
        <f>VLOOKUP(C1190&amp;A1190,Driver_elast!$A$2:$D$1161,4,FALSE)</f>
        <v>#N/A</v>
      </c>
      <c r="X1190" s="5">
        <v>1</v>
      </c>
      <c r="Y1190" s="2">
        <f>SUMIFS('Growth rates'!D$4:D$999,'Growth rates'!$B$4:$B$999,Demands!$A1190,'Growth rates'!$C$4:$C$999,$W1190)</f>
        <v>0</v>
      </c>
      <c r="Z1190" s="2">
        <f>SUMIFS('Growth rates'!E$4:E$999,'Growth rates'!$B$4:$B$999,Demands!$A1190,'Growth rates'!$C$4:$C$999,$W1190)</f>
        <v>0</v>
      </c>
      <c r="AA1190" s="2">
        <f>SUMIFS('Growth rates'!F$4:F$999,'Growth rates'!$B$4:$B$999,Demands!$A1190,'Growth rates'!$C$4:$C$999,$W1190)</f>
        <v>0</v>
      </c>
      <c r="AB1190" s="2">
        <f>SUMIFS('Growth rates'!G$4:G$999,'Growth rates'!$B$4:$B$999,Demands!$A1190,'Growth rates'!$C$4:$C$999,$W1190)</f>
        <v>0</v>
      </c>
      <c r="AC1190" s="2">
        <f>SUMIFS('Growth rates'!H$4:H$999,'Growth rates'!$B$4:$B$999,Demands!$A1190,'Growth rates'!$C$4:$C$999,$W1190)</f>
        <v>0</v>
      </c>
      <c r="AD1190" s="2">
        <f>SUMIFS('Growth rates'!I$4:I$999,'Growth rates'!$B$4:$B$999,Demands!$A1190,'Growth rates'!$C$4:$C$999,$W1190)</f>
        <v>0</v>
      </c>
      <c r="AE1190" s="2">
        <f>SUMIFS('Growth rates'!J$4:J$999,'Growth rates'!$B$4:$B$999,Demands!$A1190,'Growth rates'!$C$4:$C$999,$W1190)</f>
        <v>0</v>
      </c>
      <c r="AF1190" s="2">
        <f>SUMIFS('Growth rates'!K$4:K$999,'Growth rates'!$B$4:$B$999,Demands!$A1190,'Growth rates'!$C$4:$C$999,$W1190)</f>
        <v>0</v>
      </c>
      <c r="AG1190" s="2">
        <f>SUMIFS('Growth rates'!L$4:L$999,'Growth rates'!$B$4:$B$999,Demands!$A1190,'Growth rates'!$C$4:$C$999,$W1190)</f>
        <v>0</v>
      </c>
      <c r="AH1190" s="2">
        <f>SUMIFS('Growth rates'!M$4:M$999,'Growth rates'!$B$4:$B$999,Demands!$A1190,'Growth rates'!$C$4:$C$999,$W1190)</f>
        <v>0</v>
      </c>
      <c r="AI1190" s="2">
        <f>SUMIFS('Growth rates'!N$4:N$999,'Growth rates'!$B$4:$B$999,Demands!$A1190,'Growth rates'!$C$4:$C$999,$W1190)</f>
        <v>0</v>
      </c>
      <c r="AJ1190" s="2">
        <f>SUMIFS('Growth rates'!O$4:O$999,'Growth rates'!$B$4:$B$999,Demands!$A1190,'Growth rates'!$C$4:$C$999,$W1190)</f>
        <v>0</v>
      </c>
      <c r="AK1190" s="2">
        <f>SUMIFS('Growth rates'!P$4:P$999,'Growth rates'!$B$4:$B$999,Demands!$A1190,'Growth rates'!$C$4:$C$999,$W1190)</f>
        <v>0</v>
      </c>
      <c r="AL1190" s="2">
        <f>SUMIFS('Growth rates'!Q$4:Q$999,'Growth rates'!$B$4:$B$999,Demands!$A1190,'Growth rates'!$C$4:$C$999,$W1190)</f>
        <v>0</v>
      </c>
      <c r="AM1190" s="2">
        <f>SUMIFS('Growth rates'!R$4:R$999,'Growth rates'!$B$4:$B$999,Demands!$A1190,'Growth rates'!$C$4:$C$999,$W1190)</f>
        <v>0</v>
      </c>
      <c r="AN1190" s="2">
        <f>SUMIFS('Growth rates'!S$4:S$999,'Growth rates'!$B$4:$B$999,Demands!$A1190,'Growth rates'!$C$4:$C$999,$W1190)</f>
        <v>0</v>
      </c>
      <c r="AO1190" s="2">
        <f>SUMIFS('Growth rates'!T$4:T$999,'Growth rates'!$B$4:$B$999,Demands!$A1190,'Growth rates'!$C$4:$C$999,$W1190)</f>
        <v>0</v>
      </c>
      <c r="AP1190" s="2">
        <f>SUMIFS('Growth rates'!U$4:U$999,'Growth rates'!$B$4:$B$999,Demands!$A1190,'Growth rates'!$C$4:$C$999,$W1190)</f>
        <v>0</v>
      </c>
      <c r="AR1190" t="e">
        <f>VLOOKUP(C1190&amp;A1190,Driver_elast!$A$2:$E$1161,5,FALSE)</f>
        <v>#N/A</v>
      </c>
      <c r="AS1190" t="e">
        <f t="shared" si="381"/>
        <v>#N/A</v>
      </c>
      <c r="AT1190" t="e">
        <f t="shared" si="382"/>
        <v>#N/A</v>
      </c>
      <c r="AV1190" s="2" t="e" cm="1">
        <f t="array" ref="AV1190">TREND($AR1190:$AS1190,$AR$3:$AS$3,AV$1)</f>
        <v>#VALUE!</v>
      </c>
      <c r="AW1190" s="2" t="e" cm="1">
        <f t="array" ref="AW1190">TREND($AR1190:$AS1190,$AR$3:$AS$3,AW$1)</f>
        <v>#VALUE!</v>
      </c>
      <c r="AX1190" s="2" t="e" cm="1">
        <f t="array" ref="AX1190">TREND($AR1190:$AS1190,$AR$3:$AS$3,AX$1)</f>
        <v>#VALUE!</v>
      </c>
      <c r="AY1190" s="2" t="e" cm="1">
        <f t="array" ref="AY1190">TREND($AR1190:$AS1190,$AR$3:$AS$3,AY$1)</f>
        <v>#VALUE!</v>
      </c>
      <c r="AZ1190" s="2" t="e" cm="1">
        <f t="array" ref="AZ1190">TREND($AR1190:$AS1190,$AR$3:$AS$3,AZ$1)</f>
        <v>#VALUE!</v>
      </c>
      <c r="BA1190" s="2" t="e" cm="1">
        <f t="array" ref="BA1190">TREND($AR1190:$AS1190,$AR$3:$AS$3,BA$1)</f>
        <v>#VALUE!</v>
      </c>
      <c r="BB1190" s="2" t="e" cm="1">
        <f t="array" ref="BB1190">TREND($AR1190:$AS1190,$AR$3:$AS$3,BB$1)</f>
        <v>#VALUE!</v>
      </c>
      <c r="BC1190" s="2" t="e" cm="1">
        <f t="array" ref="BC1190">TREND($AR1190:$AS1190,$AR$3:$AS$3,BC$1)</f>
        <v>#VALUE!</v>
      </c>
      <c r="BD1190" s="2" t="e" cm="1">
        <f t="array" ref="BD1190">TREND($AR1190:$AS1190,$AR$3:$AS$3,BD$1)</f>
        <v>#VALUE!</v>
      </c>
      <c r="BE1190" s="2" t="e" cm="1">
        <f t="array" ref="BE1190">TREND($AR1190:$AS1190,$AR$3:$AS$3,BE$1)</f>
        <v>#VALUE!</v>
      </c>
      <c r="BF1190" s="20" t="e" cm="1">
        <f t="array" ref="BF1190">TREND($AS1190:$AT1190,$AS$3:$AT$3,BF$1)</f>
        <v>#VALUE!</v>
      </c>
      <c r="BG1190" s="20" t="e" cm="1">
        <f t="array" ref="BG1190">TREND($AS1190:$AT1190,$AS$3:$AT$3,BG$1)</f>
        <v>#VALUE!</v>
      </c>
      <c r="BH1190" s="20" t="e" cm="1">
        <f t="array" ref="BH1190">TREND($AS1190:$AT1190,$AS$3:$AT$3,BH$1)</f>
        <v>#VALUE!</v>
      </c>
      <c r="BI1190" s="20" t="e" cm="1">
        <f t="array" ref="BI1190">TREND($AS1190:$AT1190,$AS$3:$AT$3,BI$1)</f>
        <v>#VALUE!</v>
      </c>
      <c r="BJ1190" s="20" t="e" cm="1">
        <f t="array" ref="BJ1190">TREND($AS1190:$AT1190,$AS$3:$AT$3,BJ$1)</f>
        <v>#VALUE!</v>
      </c>
      <c r="BK1190" s="20" t="e" cm="1">
        <f t="array" ref="BK1190">TREND($AS1190:$AT1190,$AS$3:$AT$3,BK$1)</f>
        <v>#VALUE!</v>
      </c>
      <c r="BL1190" s="20" t="e" cm="1">
        <f t="array" ref="BL1190">TREND($AS1190:$AT1190,$AS$3:$AT$3,BL$1)</f>
        <v>#VALUE!</v>
      </c>
      <c r="BM1190" s="20" t="e" cm="1">
        <f t="array" ref="BM1190">TREND($AS1190:$AT1190,$AS$3:$AT$3,BM$1)</f>
        <v>#VALUE!</v>
      </c>
    </row>
    <row r="1191" spans="1:65" x14ac:dyDescent="0.35">
      <c r="A1191" t="str">
        <f>IF(BYDem!B1189="","\I:",BYDem!B1189)</f>
        <v>\I:</v>
      </c>
      <c r="B1191">
        <f>BYDem!E1189</f>
        <v>0</v>
      </c>
      <c r="C1191">
        <f t="shared" si="383"/>
        <v>0</v>
      </c>
      <c r="D1191" s="4">
        <f>SUMIFS(BYDem!$M$2:$M$2000,BYDem!$B$2:$B$2000,Demands!$A1191,BYDem!$E$2:$E$2000,Demands!$B1191)</f>
        <v>0</v>
      </c>
      <c r="E1191" s="4" t="e">
        <f t="shared" si="364"/>
        <v>#DIV/0!</v>
      </c>
      <c r="F1191" s="4" t="e">
        <f t="shared" si="365"/>
        <v>#DIV/0!</v>
      </c>
      <c r="G1191" s="4" t="e">
        <f t="shared" si="366"/>
        <v>#DIV/0!</v>
      </c>
      <c r="H1191" s="4" t="e">
        <f t="shared" si="367"/>
        <v>#DIV/0!</v>
      </c>
      <c r="I1191" s="4" t="e">
        <f t="shared" si="368"/>
        <v>#DIV/0!</v>
      </c>
      <c r="J1191" s="4" t="e">
        <f t="shared" si="369"/>
        <v>#DIV/0!</v>
      </c>
      <c r="K1191" s="4" t="e">
        <f t="shared" si="370"/>
        <v>#DIV/0!</v>
      </c>
      <c r="L1191" s="4" t="e">
        <f t="shared" si="371"/>
        <v>#DIV/0!</v>
      </c>
      <c r="M1191" s="4" t="e">
        <f t="shared" si="372"/>
        <v>#DIV/0!</v>
      </c>
      <c r="N1191" s="4" t="e">
        <f t="shared" si="373"/>
        <v>#DIV/0!</v>
      </c>
      <c r="O1191" s="4" t="e">
        <f t="shared" si="374"/>
        <v>#DIV/0!</v>
      </c>
      <c r="P1191" s="4" t="e">
        <f t="shared" si="375"/>
        <v>#DIV/0!</v>
      </c>
      <c r="Q1191" s="4" t="e">
        <f t="shared" si="376"/>
        <v>#DIV/0!</v>
      </c>
      <c r="R1191" s="4" t="e">
        <f t="shared" si="377"/>
        <v>#DIV/0!</v>
      </c>
      <c r="S1191" s="4" t="e">
        <f t="shared" si="378"/>
        <v>#DIV/0!</v>
      </c>
      <c r="T1191" s="4" t="e">
        <f t="shared" si="379"/>
        <v>#DIV/0!</v>
      </c>
      <c r="U1191" s="4" t="e">
        <f t="shared" si="380"/>
        <v>#DIV/0!</v>
      </c>
      <c r="W1191" s="5" t="e">
        <f>VLOOKUP(C1191&amp;A1191,Driver_elast!$A$2:$D$1161,4,FALSE)</f>
        <v>#N/A</v>
      </c>
      <c r="X1191" s="5">
        <v>1</v>
      </c>
      <c r="Y1191" s="2">
        <f>SUMIFS('Growth rates'!D$4:D$999,'Growth rates'!$B$4:$B$999,Demands!$A1191,'Growth rates'!$C$4:$C$999,$W1191)</f>
        <v>0</v>
      </c>
      <c r="Z1191" s="2">
        <f>SUMIFS('Growth rates'!E$4:E$999,'Growth rates'!$B$4:$B$999,Demands!$A1191,'Growth rates'!$C$4:$C$999,$W1191)</f>
        <v>0</v>
      </c>
      <c r="AA1191" s="2">
        <f>SUMIFS('Growth rates'!F$4:F$999,'Growth rates'!$B$4:$B$999,Demands!$A1191,'Growth rates'!$C$4:$C$999,$W1191)</f>
        <v>0</v>
      </c>
      <c r="AB1191" s="2">
        <f>SUMIFS('Growth rates'!G$4:G$999,'Growth rates'!$B$4:$B$999,Demands!$A1191,'Growth rates'!$C$4:$C$999,$W1191)</f>
        <v>0</v>
      </c>
      <c r="AC1191" s="2">
        <f>SUMIFS('Growth rates'!H$4:H$999,'Growth rates'!$B$4:$B$999,Demands!$A1191,'Growth rates'!$C$4:$C$999,$W1191)</f>
        <v>0</v>
      </c>
      <c r="AD1191" s="2">
        <f>SUMIFS('Growth rates'!I$4:I$999,'Growth rates'!$B$4:$B$999,Demands!$A1191,'Growth rates'!$C$4:$C$999,$W1191)</f>
        <v>0</v>
      </c>
      <c r="AE1191" s="2">
        <f>SUMIFS('Growth rates'!J$4:J$999,'Growth rates'!$B$4:$B$999,Demands!$A1191,'Growth rates'!$C$4:$C$999,$W1191)</f>
        <v>0</v>
      </c>
      <c r="AF1191" s="2">
        <f>SUMIFS('Growth rates'!K$4:K$999,'Growth rates'!$B$4:$B$999,Demands!$A1191,'Growth rates'!$C$4:$C$999,$W1191)</f>
        <v>0</v>
      </c>
      <c r="AG1191" s="2">
        <f>SUMIFS('Growth rates'!L$4:L$999,'Growth rates'!$B$4:$B$999,Demands!$A1191,'Growth rates'!$C$4:$C$999,$W1191)</f>
        <v>0</v>
      </c>
      <c r="AH1191" s="2">
        <f>SUMIFS('Growth rates'!M$4:M$999,'Growth rates'!$B$4:$B$999,Demands!$A1191,'Growth rates'!$C$4:$C$999,$W1191)</f>
        <v>0</v>
      </c>
      <c r="AI1191" s="2">
        <f>SUMIFS('Growth rates'!N$4:N$999,'Growth rates'!$B$4:$B$999,Demands!$A1191,'Growth rates'!$C$4:$C$999,$W1191)</f>
        <v>0</v>
      </c>
      <c r="AJ1191" s="2">
        <f>SUMIFS('Growth rates'!O$4:O$999,'Growth rates'!$B$4:$B$999,Demands!$A1191,'Growth rates'!$C$4:$C$999,$W1191)</f>
        <v>0</v>
      </c>
      <c r="AK1191" s="2">
        <f>SUMIFS('Growth rates'!P$4:P$999,'Growth rates'!$B$4:$B$999,Demands!$A1191,'Growth rates'!$C$4:$C$999,$W1191)</f>
        <v>0</v>
      </c>
      <c r="AL1191" s="2">
        <f>SUMIFS('Growth rates'!Q$4:Q$999,'Growth rates'!$B$4:$B$999,Demands!$A1191,'Growth rates'!$C$4:$C$999,$W1191)</f>
        <v>0</v>
      </c>
      <c r="AM1191" s="2">
        <f>SUMIFS('Growth rates'!R$4:R$999,'Growth rates'!$B$4:$B$999,Demands!$A1191,'Growth rates'!$C$4:$C$999,$W1191)</f>
        <v>0</v>
      </c>
      <c r="AN1191" s="2">
        <f>SUMIFS('Growth rates'!S$4:S$999,'Growth rates'!$B$4:$B$999,Demands!$A1191,'Growth rates'!$C$4:$C$999,$W1191)</f>
        <v>0</v>
      </c>
      <c r="AO1191" s="2">
        <f>SUMIFS('Growth rates'!T$4:T$999,'Growth rates'!$B$4:$B$999,Demands!$A1191,'Growth rates'!$C$4:$C$999,$W1191)</f>
        <v>0</v>
      </c>
      <c r="AP1191" s="2">
        <f>SUMIFS('Growth rates'!U$4:U$999,'Growth rates'!$B$4:$B$999,Demands!$A1191,'Growth rates'!$C$4:$C$999,$W1191)</f>
        <v>0</v>
      </c>
      <c r="AR1191" t="e">
        <f>VLOOKUP(C1191&amp;A1191,Driver_elast!$A$2:$E$1161,5,FALSE)</f>
        <v>#N/A</v>
      </c>
      <c r="AS1191" t="e">
        <f t="shared" si="381"/>
        <v>#N/A</v>
      </c>
      <c r="AT1191" t="e">
        <f t="shared" si="382"/>
        <v>#N/A</v>
      </c>
      <c r="AV1191" s="2" t="e" cm="1">
        <f t="array" ref="AV1191">TREND($AR1191:$AS1191,$AR$3:$AS$3,AV$1)</f>
        <v>#VALUE!</v>
      </c>
      <c r="AW1191" s="2" t="e" cm="1">
        <f t="array" ref="AW1191">TREND($AR1191:$AS1191,$AR$3:$AS$3,AW$1)</f>
        <v>#VALUE!</v>
      </c>
      <c r="AX1191" s="2" t="e" cm="1">
        <f t="array" ref="AX1191">TREND($AR1191:$AS1191,$AR$3:$AS$3,AX$1)</f>
        <v>#VALUE!</v>
      </c>
      <c r="AY1191" s="2" t="e" cm="1">
        <f t="array" ref="AY1191">TREND($AR1191:$AS1191,$AR$3:$AS$3,AY$1)</f>
        <v>#VALUE!</v>
      </c>
      <c r="AZ1191" s="2" t="e" cm="1">
        <f t="array" ref="AZ1191">TREND($AR1191:$AS1191,$AR$3:$AS$3,AZ$1)</f>
        <v>#VALUE!</v>
      </c>
      <c r="BA1191" s="2" t="e" cm="1">
        <f t="array" ref="BA1191">TREND($AR1191:$AS1191,$AR$3:$AS$3,BA$1)</f>
        <v>#VALUE!</v>
      </c>
      <c r="BB1191" s="2" t="e" cm="1">
        <f t="array" ref="BB1191">TREND($AR1191:$AS1191,$AR$3:$AS$3,BB$1)</f>
        <v>#VALUE!</v>
      </c>
      <c r="BC1191" s="2" t="e" cm="1">
        <f t="array" ref="BC1191">TREND($AR1191:$AS1191,$AR$3:$AS$3,BC$1)</f>
        <v>#VALUE!</v>
      </c>
      <c r="BD1191" s="2" t="e" cm="1">
        <f t="array" ref="BD1191">TREND($AR1191:$AS1191,$AR$3:$AS$3,BD$1)</f>
        <v>#VALUE!</v>
      </c>
      <c r="BE1191" s="2" t="e" cm="1">
        <f t="array" ref="BE1191">TREND($AR1191:$AS1191,$AR$3:$AS$3,BE$1)</f>
        <v>#VALUE!</v>
      </c>
      <c r="BF1191" s="20" t="e" cm="1">
        <f t="array" ref="BF1191">TREND($AS1191:$AT1191,$AS$3:$AT$3,BF$1)</f>
        <v>#VALUE!</v>
      </c>
      <c r="BG1191" s="20" t="e" cm="1">
        <f t="array" ref="BG1191">TREND($AS1191:$AT1191,$AS$3:$AT$3,BG$1)</f>
        <v>#VALUE!</v>
      </c>
      <c r="BH1191" s="20" t="e" cm="1">
        <f t="array" ref="BH1191">TREND($AS1191:$AT1191,$AS$3:$AT$3,BH$1)</f>
        <v>#VALUE!</v>
      </c>
      <c r="BI1191" s="20" t="e" cm="1">
        <f t="array" ref="BI1191">TREND($AS1191:$AT1191,$AS$3:$AT$3,BI$1)</f>
        <v>#VALUE!</v>
      </c>
      <c r="BJ1191" s="20" t="e" cm="1">
        <f t="array" ref="BJ1191">TREND($AS1191:$AT1191,$AS$3:$AT$3,BJ$1)</f>
        <v>#VALUE!</v>
      </c>
      <c r="BK1191" s="20" t="e" cm="1">
        <f t="array" ref="BK1191">TREND($AS1191:$AT1191,$AS$3:$AT$3,BK$1)</f>
        <v>#VALUE!</v>
      </c>
      <c r="BL1191" s="20" t="e" cm="1">
        <f t="array" ref="BL1191">TREND($AS1191:$AT1191,$AS$3:$AT$3,BL$1)</f>
        <v>#VALUE!</v>
      </c>
      <c r="BM1191" s="20" t="e" cm="1">
        <f t="array" ref="BM1191">TREND($AS1191:$AT1191,$AS$3:$AT$3,BM$1)</f>
        <v>#VALUE!</v>
      </c>
    </row>
    <row r="1192" spans="1:65" x14ac:dyDescent="0.35">
      <c r="A1192" t="str">
        <f>IF(BYDem!B1190="","\I:",BYDem!B1190)</f>
        <v>\I:</v>
      </c>
      <c r="B1192">
        <f>BYDem!E1190</f>
        <v>0</v>
      </c>
      <c r="C1192">
        <f t="shared" si="383"/>
        <v>0</v>
      </c>
      <c r="D1192" s="4">
        <f>SUMIFS(BYDem!$M$2:$M$2000,BYDem!$B$2:$B$2000,Demands!$A1192,BYDem!$E$2:$E$2000,Demands!$B1192)</f>
        <v>0</v>
      </c>
      <c r="E1192" s="4" t="e">
        <f t="shared" si="364"/>
        <v>#DIV/0!</v>
      </c>
      <c r="F1192" s="4" t="e">
        <f t="shared" si="365"/>
        <v>#DIV/0!</v>
      </c>
      <c r="G1192" s="4" t="e">
        <f t="shared" si="366"/>
        <v>#DIV/0!</v>
      </c>
      <c r="H1192" s="4" t="e">
        <f t="shared" si="367"/>
        <v>#DIV/0!</v>
      </c>
      <c r="I1192" s="4" t="e">
        <f t="shared" si="368"/>
        <v>#DIV/0!</v>
      </c>
      <c r="J1192" s="4" t="e">
        <f t="shared" si="369"/>
        <v>#DIV/0!</v>
      </c>
      <c r="K1192" s="4" t="e">
        <f t="shared" si="370"/>
        <v>#DIV/0!</v>
      </c>
      <c r="L1192" s="4" t="e">
        <f t="shared" si="371"/>
        <v>#DIV/0!</v>
      </c>
      <c r="M1192" s="4" t="e">
        <f t="shared" si="372"/>
        <v>#DIV/0!</v>
      </c>
      <c r="N1192" s="4" t="e">
        <f t="shared" si="373"/>
        <v>#DIV/0!</v>
      </c>
      <c r="O1192" s="4" t="e">
        <f t="shared" si="374"/>
        <v>#DIV/0!</v>
      </c>
      <c r="P1192" s="4" t="e">
        <f t="shared" si="375"/>
        <v>#DIV/0!</v>
      </c>
      <c r="Q1192" s="4" t="e">
        <f t="shared" si="376"/>
        <v>#DIV/0!</v>
      </c>
      <c r="R1192" s="4" t="e">
        <f t="shared" si="377"/>
        <v>#DIV/0!</v>
      </c>
      <c r="S1192" s="4" t="e">
        <f t="shared" si="378"/>
        <v>#DIV/0!</v>
      </c>
      <c r="T1192" s="4" t="e">
        <f t="shared" si="379"/>
        <v>#DIV/0!</v>
      </c>
      <c r="U1192" s="4" t="e">
        <f t="shared" si="380"/>
        <v>#DIV/0!</v>
      </c>
      <c r="W1192" s="5" t="e">
        <f>VLOOKUP(C1192&amp;A1192,Driver_elast!$A$2:$D$1161,4,FALSE)</f>
        <v>#N/A</v>
      </c>
      <c r="X1192" s="5">
        <v>1</v>
      </c>
      <c r="Y1192" s="2">
        <f>SUMIFS('Growth rates'!D$4:D$999,'Growth rates'!$B$4:$B$999,Demands!$A1192,'Growth rates'!$C$4:$C$999,$W1192)</f>
        <v>0</v>
      </c>
      <c r="Z1192" s="2">
        <f>SUMIFS('Growth rates'!E$4:E$999,'Growth rates'!$B$4:$B$999,Demands!$A1192,'Growth rates'!$C$4:$C$999,$W1192)</f>
        <v>0</v>
      </c>
      <c r="AA1192" s="2">
        <f>SUMIFS('Growth rates'!F$4:F$999,'Growth rates'!$B$4:$B$999,Demands!$A1192,'Growth rates'!$C$4:$C$999,$W1192)</f>
        <v>0</v>
      </c>
      <c r="AB1192" s="2">
        <f>SUMIFS('Growth rates'!G$4:G$999,'Growth rates'!$B$4:$B$999,Demands!$A1192,'Growth rates'!$C$4:$C$999,$W1192)</f>
        <v>0</v>
      </c>
      <c r="AC1192" s="2">
        <f>SUMIFS('Growth rates'!H$4:H$999,'Growth rates'!$B$4:$B$999,Demands!$A1192,'Growth rates'!$C$4:$C$999,$W1192)</f>
        <v>0</v>
      </c>
      <c r="AD1192" s="2">
        <f>SUMIFS('Growth rates'!I$4:I$999,'Growth rates'!$B$4:$B$999,Demands!$A1192,'Growth rates'!$C$4:$C$999,$W1192)</f>
        <v>0</v>
      </c>
      <c r="AE1192" s="2">
        <f>SUMIFS('Growth rates'!J$4:J$999,'Growth rates'!$B$4:$B$999,Demands!$A1192,'Growth rates'!$C$4:$C$999,$W1192)</f>
        <v>0</v>
      </c>
      <c r="AF1192" s="2">
        <f>SUMIFS('Growth rates'!K$4:K$999,'Growth rates'!$B$4:$B$999,Demands!$A1192,'Growth rates'!$C$4:$C$999,$W1192)</f>
        <v>0</v>
      </c>
      <c r="AG1192" s="2">
        <f>SUMIFS('Growth rates'!L$4:L$999,'Growth rates'!$B$4:$B$999,Demands!$A1192,'Growth rates'!$C$4:$C$999,$W1192)</f>
        <v>0</v>
      </c>
      <c r="AH1192" s="2">
        <f>SUMIFS('Growth rates'!M$4:M$999,'Growth rates'!$B$4:$B$999,Demands!$A1192,'Growth rates'!$C$4:$C$999,$W1192)</f>
        <v>0</v>
      </c>
      <c r="AI1192" s="2">
        <f>SUMIFS('Growth rates'!N$4:N$999,'Growth rates'!$B$4:$B$999,Demands!$A1192,'Growth rates'!$C$4:$C$999,$W1192)</f>
        <v>0</v>
      </c>
      <c r="AJ1192" s="2">
        <f>SUMIFS('Growth rates'!O$4:O$999,'Growth rates'!$B$4:$B$999,Demands!$A1192,'Growth rates'!$C$4:$C$999,$W1192)</f>
        <v>0</v>
      </c>
      <c r="AK1192" s="2">
        <f>SUMIFS('Growth rates'!P$4:P$999,'Growth rates'!$B$4:$B$999,Demands!$A1192,'Growth rates'!$C$4:$C$999,$W1192)</f>
        <v>0</v>
      </c>
      <c r="AL1192" s="2">
        <f>SUMIFS('Growth rates'!Q$4:Q$999,'Growth rates'!$B$4:$B$999,Demands!$A1192,'Growth rates'!$C$4:$C$999,$W1192)</f>
        <v>0</v>
      </c>
      <c r="AM1192" s="2">
        <f>SUMIFS('Growth rates'!R$4:R$999,'Growth rates'!$B$4:$B$999,Demands!$A1192,'Growth rates'!$C$4:$C$999,$W1192)</f>
        <v>0</v>
      </c>
      <c r="AN1192" s="2">
        <f>SUMIFS('Growth rates'!S$4:S$999,'Growth rates'!$B$4:$B$999,Demands!$A1192,'Growth rates'!$C$4:$C$999,$W1192)</f>
        <v>0</v>
      </c>
      <c r="AO1192" s="2">
        <f>SUMIFS('Growth rates'!T$4:T$999,'Growth rates'!$B$4:$B$999,Demands!$A1192,'Growth rates'!$C$4:$C$999,$W1192)</f>
        <v>0</v>
      </c>
      <c r="AP1192" s="2">
        <f>SUMIFS('Growth rates'!U$4:U$999,'Growth rates'!$B$4:$B$999,Demands!$A1192,'Growth rates'!$C$4:$C$999,$W1192)</f>
        <v>0</v>
      </c>
      <c r="AR1192" t="e">
        <f>VLOOKUP(C1192&amp;A1192,Driver_elast!$A$2:$E$1161,5,FALSE)</f>
        <v>#N/A</v>
      </c>
      <c r="AS1192" t="e">
        <f t="shared" si="381"/>
        <v>#N/A</v>
      </c>
      <c r="AT1192" t="e">
        <f t="shared" si="382"/>
        <v>#N/A</v>
      </c>
      <c r="AV1192" s="2" t="e" cm="1">
        <f t="array" ref="AV1192">TREND($AR1192:$AS1192,$AR$3:$AS$3,AV$1)</f>
        <v>#VALUE!</v>
      </c>
      <c r="AW1192" s="2" t="e" cm="1">
        <f t="array" ref="AW1192">TREND($AR1192:$AS1192,$AR$3:$AS$3,AW$1)</f>
        <v>#VALUE!</v>
      </c>
      <c r="AX1192" s="2" t="e" cm="1">
        <f t="array" ref="AX1192">TREND($AR1192:$AS1192,$AR$3:$AS$3,AX$1)</f>
        <v>#VALUE!</v>
      </c>
      <c r="AY1192" s="2" t="e" cm="1">
        <f t="array" ref="AY1192">TREND($AR1192:$AS1192,$AR$3:$AS$3,AY$1)</f>
        <v>#VALUE!</v>
      </c>
      <c r="AZ1192" s="2" t="e" cm="1">
        <f t="array" ref="AZ1192">TREND($AR1192:$AS1192,$AR$3:$AS$3,AZ$1)</f>
        <v>#VALUE!</v>
      </c>
      <c r="BA1192" s="2" t="e" cm="1">
        <f t="array" ref="BA1192">TREND($AR1192:$AS1192,$AR$3:$AS$3,BA$1)</f>
        <v>#VALUE!</v>
      </c>
      <c r="BB1192" s="2" t="e" cm="1">
        <f t="array" ref="BB1192">TREND($AR1192:$AS1192,$AR$3:$AS$3,BB$1)</f>
        <v>#VALUE!</v>
      </c>
      <c r="BC1192" s="2" t="e" cm="1">
        <f t="array" ref="BC1192">TREND($AR1192:$AS1192,$AR$3:$AS$3,BC$1)</f>
        <v>#VALUE!</v>
      </c>
      <c r="BD1192" s="2" t="e" cm="1">
        <f t="array" ref="BD1192">TREND($AR1192:$AS1192,$AR$3:$AS$3,BD$1)</f>
        <v>#VALUE!</v>
      </c>
      <c r="BE1192" s="2" t="e" cm="1">
        <f t="array" ref="BE1192">TREND($AR1192:$AS1192,$AR$3:$AS$3,BE$1)</f>
        <v>#VALUE!</v>
      </c>
      <c r="BF1192" s="20" t="e" cm="1">
        <f t="array" ref="BF1192">TREND($AS1192:$AT1192,$AS$3:$AT$3,BF$1)</f>
        <v>#VALUE!</v>
      </c>
      <c r="BG1192" s="20" t="e" cm="1">
        <f t="array" ref="BG1192">TREND($AS1192:$AT1192,$AS$3:$AT$3,BG$1)</f>
        <v>#VALUE!</v>
      </c>
      <c r="BH1192" s="20" t="e" cm="1">
        <f t="array" ref="BH1192">TREND($AS1192:$AT1192,$AS$3:$AT$3,BH$1)</f>
        <v>#VALUE!</v>
      </c>
      <c r="BI1192" s="20" t="e" cm="1">
        <f t="array" ref="BI1192">TREND($AS1192:$AT1192,$AS$3:$AT$3,BI$1)</f>
        <v>#VALUE!</v>
      </c>
      <c r="BJ1192" s="20" t="e" cm="1">
        <f t="array" ref="BJ1192">TREND($AS1192:$AT1192,$AS$3:$AT$3,BJ$1)</f>
        <v>#VALUE!</v>
      </c>
      <c r="BK1192" s="20" t="e" cm="1">
        <f t="array" ref="BK1192">TREND($AS1192:$AT1192,$AS$3:$AT$3,BK$1)</f>
        <v>#VALUE!</v>
      </c>
      <c r="BL1192" s="20" t="e" cm="1">
        <f t="array" ref="BL1192">TREND($AS1192:$AT1192,$AS$3:$AT$3,BL$1)</f>
        <v>#VALUE!</v>
      </c>
      <c r="BM1192" s="20" t="e" cm="1">
        <f t="array" ref="BM1192">TREND($AS1192:$AT1192,$AS$3:$AT$3,BM$1)</f>
        <v>#VALUE!</v>
      </c>
    </row>
    <row r="1193" spans="1:65" x14ac:dyDescent="0.35">
      <c r="A1193" t="str">
        <f>IF(BYDem!B1191="","\I:",BYDem!B1191)</f>
        <v>\I:</v>
      </c>
      <c r="B1193">
        <f>BYDem!E1191</f>
        <v>0</v>
      </c>
      <c r="C1193">
        <f t="shared" si="383"/>
        <v>0</v>
      </c>
      <c r="D1193" s="4">
        <f>SUMIFS(BYDem!$M$2:$M$2000,BYDem!$B$2:$B$2000,Demands!$A1193,BYDem!$E$2:$E$2000,Demands!$B1193)</f>
        <v>0</v>
      </c>
      <c r="E1193" s="4" t="e">
        <f t="shared" si="364"/>
        <v>#DIV/0!</v>
      </c>
      <c r="F1193" s="4" t="e">
        <f t="shared" si="365"/>
        <v>#DIV/0!</v>
      </c>
      <c r="G1193" s="4" t="e">
        <f t="shared" si="366"/>
        <v>#DIV/0!</v>
      </c>
      <c r="H1193" s="4" t="e">
        <f t="shared" si="367"/>
        <v>#DIV/0!</v>
      </c>
      <c r="I1193" s="4" t="e">
        <f t="shared" si="368"/>
        <v>#DIV/0!</v>
      </c>
      <c r="J1193" s="4" t="e">
        <f t="shared" si="369"/>
        <v>#DIV/0!</v>
      </c>
      <c r="K1193" s="4" t="e">
        <f t="shared" si="370"/>
        <v>#DIV/0!</v>
      </c>
      <c r="L1193" s="4" t="e">
        <f t="shared" si="371"/>
        <v>#DIV/0!</v>
      </c>
      <c r="M1193" s="4" t="e">
        <f t="shared" si="372"/>
        <v>#DIV/0!</v>
      </c>
      <c r="N1193" s="4" t="e">
        <f t="shared" si="373"/>
        <v>#DIV/0!</v>
      </c>
      <c r="O1193" s="4" t="e">
        <f t="shared" si="374"/>
        <v>#DIV/0!</v>
      </c>
      <c r="P1193" s="4" t="e">
        <f t="shared" si="375"/>
        <v>#DIV/0!</v>
      </c>
      <c r="Q1193" s="4" t="e">
        <f t="shared" si="376"/>
        <v>#DIV/0!</v>
      </c>
      <c r="R1193" s="4" t="e">
        <f t="shared" si="377"/>
        <v>#DIV/0!</v>
      </c>
      <c r="S1193" s="4" t="e">
        <f t="shared" si="378"/>
        <v>#DIV/0!</v>
      </c>
      <c r="T1193" s="4" t="e">
        <f t="shared" si="379"/>
        <v>#DIV/0!</v>
      </c>
      <c r="U1193" s="4" t="e">
        <f t="shared" si="380"/>
        <v>#DIV/0!</v>
      </c>
      <c r="W1193" s="5" t="e">
        <f>VLOOKUP(C1193&amp;A1193,Driver_elast!$A$2:$D$1161,4,FALSE)</f>
        <v>#N/A</v>
      </c>
      <c r="X1193" s="5">
        <v>1</v>
      </c>
      <c r="Y1193" s="2">
        <f>SUMIFS('Growth rates'!D$4:D$999,'Growth rates'!$B$4:$B$999,Demands!$A1193,'Growth rates'!$C$4:$C$999,$W1193)</f>
        <v>0</v>
      </c>
      <c r="Z1193" s="2">
        <f>SUMIFS('Growth rates'!E$4:E$999,'Growth rates'!$B$4:$B$999,Demands!$A1193,'Growth rates'!$C$4:$C$999,$W1193)</f>
        <v>0</v>
      </c>
      <c r="AA1193" s="2">
        <f>SUMIFS('Growth rates'!F$4:F$999,'Growth rates'!$B$4:$B$999,Demands!$A1193,'Growth rates'!$C$4:$C$999,$W1193)</f>
        <v>0</v>
      </c>
      <c r="AB1193" s="2">
        <f>SUMIFS('Growth rates'!G$4:G$999,'Growth rates'!$B$4:$B$999,Demands!$A1193,'Growth rates'!$C$4:$C$999,$W1193)</f>
        <v>0</v>
      </c>
      <c r="AC1193" s="2">
        <f>SUMIFS('Growth rates'!H$4:H$999,'Growth rates'!$B$4:$B$999,Demands!$A1193,'Growth rates'!$C$4:$C$999,$W1193)</f>
        <v>0</v>
      </c>
      <c r="AD1193" s="2">
        <f>SUMIFS('Growth rates'!I$4:I$999,'Growth rates'!$B$4:$B$999,Demands!$A1193,'Growth rates'!$C$4:$C$999,$W1193)</f>
        <v>0</v>
      </c>
      <c r="AE1193" s="2">
        <f>SUMIFS('Growth rates'!J$4:J$999,'Growth rates'!$B$4:$B$999,Demands!$A1193,'Growth rates'!$C$4:$C$999,$W1193)</f>
        <v>0</v>
      </c>
      <c r="AF1193" s="2">
        <f>SUMIFS('Growth rates'!K$4:K$999,'Growth rates'!$B$4:$B$999,Demands!$A1193,'Growth rates'!$C$4:$C$999,$W1193)</f>
        <v>0</v>
      </c>
      <c r="AG1193" s="2">
        <f>SUMIFS('Growth rates'!L$4:L$999,'Growth rates'!$B$4:$B$999,Demands!$A1193,'Growth rates'!$C$4:$C$999,$W1193)</f>
        <v>0</v>
      </c>
      <c r="AH1193" s="2">
        <f>SUMIFS('Growth rates'!M$4:M$999,'Growth rates'!$B$4:$B$999,Demands!$A1193,'Growth rates'!$C$4:$C$999,$W1193)</f>
        <v>0</v>
      </c>
      <c r="AI1193" s="2">
        <f>SUMIFS('Growth rates'!N$4:N$999,'Growth rates'!$B$4:$B$999,Demands!$A1193,'Growth rates'!$C$4:$C$999,$W1193)</f>
        <v>0</v>
      </c>
      <c r="AJ1193" s="2">
        <f>SUMIFS('Growth rates'!O$4:O$999,'Growth rates'!$B$4:$B$999,Demands!$A1193,'Growth rates'!$C$4:$C$999,$W1193)</f>
        <v>0</v>
      </c>
      <c r="AK1193" s="2">
        <f>SUMIFS('Growth rates'!P$4:P$999,'Growth rates'!$B$4:$B$999,Demands!$A1193,'Growth rates'!$C$4:$C$999,$W1193)</f>
        <v>0</v>
      </c>
      <c r="AL1193" s="2">
        <f>SUMIFS('Growth rates'!Q$4:Q$999,'Growth rates'!$B$4:$B$999,Demands!$A1193,'Growth rates'!$C$4:$C$999,$W1193)</f>
        <v>0</v>
      </c>
      <c r="AM1193" s="2">
        <f>SUMIFS('Growth rates'!R$4:R$999,'Growth rates'!$B$4:$B$999,Demands!$A1193,'Growth rates'!$C$4:$C$999,$W1193)</f>
        <v>0</v>
      </c>
      <c r="AN1193" s="2">
        <f>SUMIFS('Growth rates'!S$4:S$999,'Growth rates'!$B$4:$B$999,Demands!$A1193,'Growth rates'!$C$4:$C$999,$W1193)</f>
        <v>0</v>
      </c>
      <c r="AO1193" s="2">
        <f>SUMIFS('Growth rates'!T$4:T$999,'Growth rates'!$B$4:$B$999,Demands!$A1193,'Growth rates'!$C$4:$C$999,$W1193)</f>
        <v>0</v>
      </c>
      <c r="AP1193" s="2">
        <f>SUMIFS('Growth rates'!U$4:U$999,'Growth rates'!$B$4:$B$999,Demands!$A1193,'Growth rates'!$C$4:$C$999,$W1193)</f>
        <v>0</v>
      </c>
      <c r="AR1193" t="e">
        <f>VLOOKUP(C1193&amp;A1193,Driver_elast!$A$2:$E$1161,5,FALSE)</f>
        <v>#N/A</v>
      </c>
      <c r="AS1193" t="e">
        <f t="shared" si="381"/>
        <v>#N/A</v>
      </c>
      <c r="AT1193" t="e">
        <f t="shared" si="382"/>
        <v>#N/A</v>
      </c>
      <c r="AV1193" s="2" t="e" cm="1">
        <f t="array" ref="AV1193">TREND($AR1193:$AS1193,$AR$3:$AS$3,AV$1)</f>
        <v>#VALUE!</v>
      </c>
      <c r="AW1193" s="2" t="e" cm="1">
        <f t="array" ref="AW1193">TREND($AR1193:$AS1193,$AR$3:$AS$3,AW$1)</f>
        <v>#VALUE!</v>
      </c>
      <c r="AX1193" s="2" t="e" cm="1">
        <f t="array" ref="AX1193">TREND($AR1193:$AS1193,$AR$3:$AS$3,AX$1)</f>
        <v>#VALUE!</v>
      </c>
      <c r="AY1193" s="2" t="e" cm="1">
        <f t="array" ref="AY1193">TREND($AR1193:$AS1193,$AR$3:$AS$3,AY$1)</f>
        <v>#VALUE!</v>
      </c>
      <c r="AZ1193" s="2" t="e" cm="1">
        <f t="array" ref="AZ1193">TREND($AR1193:$AS1193,$AR$3:$AS$3,AZ$1)</f>
        <v>#VALUE!</v>
      </c>
      <c r="BA1193" s="2" t="e" cm="1">
        <f t="array" ref="BA1193">TREND($AR1193:$AS1193,$AR$3:$AS$3,BA$1)</f>
        <v>#VALUE!</v>
      </c>
      <c r="BB1193" s="2" t="e" cm="1">
        <f t="array" ref="BB1193">TREND($AR1193:$AS1193,$AR$3:$AS$3,BB$1)</f>
        <v>#VALUE!</v>
      </c>
      <c r="BC1193" s="2" t="e" cm="1">
        <f t="array" ref="BC1193">TREND($AR1193:$AS1193,$AR$3:$AS$3,BC$1)</f>
        <v>#VALUE!</v>
      </c>
      <c r="BD1193" s="2" t="e" cm="1">
        <f t="array" ref="BD1193">TREND($AR1193:$AS1193,$AR$3:$AS$3,BD$1)</f>
        <v>#VALUE!</v>
      </c>
      <c r="BE1193" s="2" t="e" cm="1">
        <f t="array" ref="BE1193">TREND($AR1193:$AS1193,$AR$3:$AS$3,BE$1)</f>
        <v>#VALUE!</v>
      </c>
      <c r="BF1193" s="20" t="e" cm="1">
        <f t="array" ref="BF1193">TREND($AS1193:$AT1193,$AS$3:$AT$3,BF$1)</f>
        <v>#VALUE!</v>
      </c>
      <c r="BG1193" s="20" t="e" cm="1">
        <f t="array" ref="BG1193">TREND($AS1193:$AT1193,$AS$3:$AT$3,BG$1)</f>
        <v>#VALUE!</v>
      </c>
      <c r="BH1193" s="20" t="e" cm="1">
        <f t="array" ref="BH1193">TREND($AS1193:$AT1193,$AS$3:$AT$3,BH$1)</f>
        <v>#VALUE!</v>
      </c>
      <c r="BI1193" s="20" t="e" cm="1">
        <f t="array" ref="BI1193">TREND($AS1193:$AT1193,$AS$3:$AT$3,BI$1)</f>
        <v>#VALUE!</v>
      </c>
      <c r="BJ1193" s="20" t="e" cm="1">
        <f t="array" ref="BJ1193">TREND($AS1193:$AT1193,$AS$3:$AT$3,BJ$1)</f>
        <v>#VALUE!</v>
      </c>
      <c r="BK1193" s="20" t="e" cm="1">
        <f t="array" ref="BK1193">TREND($AS1193:$AT1193,$AS$3:$AT$3,BK$1)</f>
        <v>#VALUE!</v>
      </c>
      <c r="BL1193" s="20" t="e" cm="1">
        <f t="array" ref="BL1193">TREND($AS1193:$AT1193,$AS$3:$AT$3,BL$1)</f>
        <v>#VALUE!</v>
      </c>
      <c r="BM1193" s="20" t="e" cm="1">
        <f t="array" ref="BM1193">TREND($AS1193:$AT1193,$AS$3:$AT$3,BM$1)</f>
        <v>#VALUE!</v>
      </c>
    </row>
    <row r="1194" spans="1:65" x14ac:dyDescent="0.35">
      <c r="A1194" t="str">
        <f>IF(BYDem!B1192="","\I:",BYDem!B1192)</f>
        <v>\I:</v>
      </c>
      <c r="B1194">
        <f>BYDem!E1192</f>
        <v>0</v>
      </c>
      <c r="C1194">
        <f t="shared" si="383"/>
        <v>0</v>
      </c>
      <c r="D1194" s="4">
        <f>SUMIFS(BYDem!$M$2:$M$2000,BYDem!$B$2:$B$2000,Demands!$A1194,BYDem!$E$2:$E$2000,Demands!$B1194)</f>
        <v>0</v>
      </c>
      <c r="E1194" s="4" t="e">
        <f t="shared" si="364"/>
        <v>#DIV/0!</v>
      </c>
      <c r="F1194" s="4" t="e">
        <f t="shared" si="365"/>
        <v>#DIV/0!</v>
      </c>
      <c r="G1194" s="4" t="e">
        <f t="shared" si="366"/>
        <v>#DIV/0!</v>
      </c>
      <c r="H1194" s="4" t="e">
        <f t="shared" si="367"/>
        <v>#DIV/0!</v>
      </c>
      <c r="I1194" s="4" t="e">
        <f t="shared" si="368"/>
        <v>#DIV/0!</v>
      </c>
      <c r="J1194" s="4" t="e">
        <f t="shared" si="369"/>
        <v>#DIV/0!</v>
      </c>
      <c r="K1194" s="4" t="e">
        <f t="shared" si="370"/>
        <v>#DIV/0!</v>
      </c>
      <c r="L1194" s="4" t="e">
        <f t="shared" si="371"/>
        <v>#DIV/0!</v>
      </c>
      <c r="M1194" s="4" t="e">
        <f t="shared" si="372"/>
        <v>#DIV/0!</v>
      </c>
      <c r="N1194" s="4" t="e">
        <f t="shared" si="373"/>
        <v>#DIV/0!</v>
      </c>
      <c r="O1194" s="4" t="e">
        <f t="shared" si="374"/>
        <v>#DIV/0!</v>
      </c>
      <c r="P1194" s="4" t="e">
        <f t="shared" si="375"/>
        <v>#DIV/0!</v>
      </c>
      <c r="Q1194" s="4" t="e">
        <f t="shared" si="376"/>
        <v>#DIV/0!</v>
      </c>
      <c r="R1194" s="4" t="e">
        <f t="shared" si="377"/>
        <v>#DIV/0!</v>
      </c>
      <c r="S1194" s="4" t="e">
        <f t="shared" si="378"/>
        <v>#DIV/0!</v>
      </c>
      <c r="T1194" s="4" t="e">
        <f t="shared" si="379"/>
        <v>#DIV/0!</v>
      </c>
      <c r="U1194" s="4" t="e">
        <f t="shared" si="380"/>
        <v>#DIV/0!</v>
      </c>
      <c r="W1194" s="5" t="e">
        <f>VLOOKUP(C1194&amp;A1194,Driver_elast!$A$2:$D$1161,4,FALSE)</f>
        <v>#N/A</v>
      </c>
      <c r="X1194" s="5">
        <v>1</v>
      </c>
      <c r="Y1194" s="2">
        <f>SUMIFS('Growth rates'!D$4:D$999,'Growth rates'!$B$4:$B$999,Demands!$A1194,'Growth rates'!$C$4:$C$999,$W1194)</f>
        <v>0</v>
      </c>
      <c r="Z1194" s="2">
        <f>SUMIFS('Growth rates'!E$4:E$999,'Growth rates'!$B$4:$B$999,Demands!$A1194,'Growth rates'!$C$4:$C$999,$W1194)</f>
        <v>0</v>
      </c>
      <c r="AA1194" s="2">
        <f>SUMIFS('Growth rates'!F$4:F$999,'Growth rates'!$B$4:$B$999,Demands!$A1194,'Growth rates'!$C$4:$C$999,$W1194)</f>
        <v>0</v>
      </c>
      <c r="AB1194" s="2">
        <f>SUMIFS('Growth rates'!G$4:G$999,'Growth rates'!$B$4:$B$999,Demands!$A1194,'Growth rates'!$C$4:$C$999,$W1194)</f>
        <v>0</v>
      </c>
      <c r="AC1194" s="2">
        <f>SUMIFS('Growth rates'!H$4:H$999,'Growth rates'!$B$4:$B$999,Demands!$A1194,'Growth rates'!$C$4:$C$999,$W1194)</f>
        <v>0</v>
      </c>
      <c r="AD1194" s="2">
        <f>SUMIFS('Growth rates'!I$4:I$999,'Growth rates'!$B$4:$B$999,Demands!$A1194,'Growth rates'!$C$4:$C$999,$W1194)</f>
        <v>0</v>
      </c>
      <c r="AE1194" s="2">
        <f>SUMIFS('Growth rates'!J$4:J$999,'Growth rates'!$B$4:$B$999,Demands!$A1194,'Growth rates'!$C$4:$C$999,$W1194)</f>
        <v>0</v>
      </c>
      <c r="AF1194" s="2">
        <f>SUMIFS('Growth rates'!K$4:K$999,'Growth rates'!$B$4:$B$999,Demands!$A1194,'Growth rates'!$C$4:$C$999,$W1194)</f>
        <v>0</v>
      </c>
      <c r="AG1194" s="2">
        <f>SUMIFS('Growth rates'!L$4:L$999,'Growth rates'!$B$4:$B$999,Demands!$A1194,'Growth rates'!$C$4:$C$999,$W1194)</f>
        <v>0</v>
      </c>
      <c r="AH1194" s="2">
        <f>SUMIFS('Growth rates'!M$4:M$999,'Growth rates'!$B$4:$B$999,Demands!$A1194,'Growth rates'!$C$4:$C$999,$W1194)</f>
        <v>0</v>
      </c>
      <c r="AI1194" s="2">
        <f>SUMIFS('Growth rates'!N$4:N$999,'Growth rates'!$B$4:$B$999,Demands!$A1194,'Growth rates'!$C$4:$C$999,$W1194)</f>
        <v>0</v>
      </c>
      <c r="AJ1194" s="2">
        <f>SUMIFS('Growth rates'!O$4:O$999,'Growth rates'!$B$4:$B$999,Demands!$A1194,'Growth rates'!$C$4:$C$999,$W1194)</f>
        <v>0</v>
      </c>
      <c r="AK1194" s="2">
        <f>SUMIFS('Growth rates'!P$4:P$999,'Growth rates'!$B$4:$B$999,Demands!$A1194,'Growth rates'!$C$4:$C$999,$W1194)</f>
        <v>0</v>
      </c>
      <c r="AL1194" s="2">
        <f>SUMIFS('Growth rates'!Q$4:Q$999,'Growth rates'!$B$4:$B$999,Demands!$A1194,'Growth rates'!$C$4:$C$999,$W1194)</f>
        <v>0</v>
      </c>
      <c r="AM1194" s="2">
        <f>SUMIFS('Growth rates'!R$4:R$999,'Growth rates'!$B$4:$B$999,Demands!$A1194,'Growth rates'!$C$4:$C$999,$W1194)</f>
        <v>0</v>
      </c>
      <c r="AN1194" s="2">
        <f>SUMIFS('Growth rates'!S$4:S$999,'Growth rates'!$B$4:$B$999,Demands!$A1194,'Growth rates'!$C$4:$C$999,$W1194)</f>
        <v>0</v>
      </c>
      <c r="AO1194" s="2">
        <f>SUMIFS('Growth rates'!T$4:T$999,'Growth rates'!$B$4:$B$999,Demands!$A1194,'Growth rates'!$C$4:$C$999,$W1194)</f>
        <v>0</v>
      </c>
      <c r="AP1194" s="2">
        <f>SUMIFS('Growth rates'!U$4:U$999,'Growth rates'!$B$4:$B$999,Demands!$A1194,'Growth rates'!$C$4:$C$999,$W1194)</f>
        <v>0</v>
      </c>
      <c r="AR1194" t="e">
        <f>VLOOKUP(C1194&amp;A1194,Driver_elast!$A$2:$E$1161,5,FALSE)</f>
        <v>#N/A</v>
      </c>
      <c r="AS1194" t="e">
        <f t="shared" si="381"/>
        <v>#N/A</v>
      </c>
      <c r="AT1194" t="e">
        <f t="shared" si="382"/>
        <v>#N/A</v>
      </c>
      <c r="AV1194" s="2" t="e" cm="1">
        <f t="array" ref="AV1194">TREND($AR1194:$AS1194,$AR$3:$AS$3,AV$1)</f>
        <v>#VALUE!</v>
      </c>
      <c r="AW1194" s="2" t="e" cm="1">
        <f t="array" ref="AW1194">TREND($AR1194:$AS1194,$AR$3:$AS$3,AW$1)</f>
        <v>#VALUE!</v>
      </c>
      <c r="AX1194" s="2" t="e" cm="1">
        <f t="array" ref="AX1194">TREND($AR1194:$AS1194,$AR$3:$AS$3,AX$1)</f>
        <v>#VALUE!</v>
      </c>
      <c r="AY1194" s="2" t="e" cm="1">
        <f t="array" ref="AY1194">TREND($AR1194:$AS1194,$AR$3:$AS$3,AY$1)</f>
        <v>#VALUE!</v>
      </c>
      <c r="AZ1194" s="2" t="e" cm="1">
        <f t="array" ref="AZ1194">TREND($AR1194:$AS1194,$AR$3:$AS$3,AZ$1)</f>
        <v>#VALUE!</v>
      </c>
      <c r="BA1194" s="2" t="e" cm="1">
        <f t="array" ref="BA1194">TREND($AR1194:$AS1194,$AR$3:$AS$3,BA$1)</f>
        <v>#VALUE!</v>
      </c>
      <c r="BB1194" s="2" t="e" cm="1">
        <f t="array" ref="BB1194">TREND($AR1194:$AS1194,$AR$3:$AS$3,BB$1)</f>
        <v>#VALUE!</v>
      </c>
      <c r="BC1194" s="2" t="e" cm="1">
        <f t="array" ref="BC1194">TREND($AR1194:$AS1194,$AR$3:$AS$3,BC$1)</f>
        <v>#VALUE!</v>
      </c>
      <c r="BD1194" s="2" t="e" cm="1">
        <f t="array" ref="BD1194">TREND($AR1194:$AS1194,$AR$3:$AS$3,BD$1)</f>
        <v>#VALUE!</v>
      </c>
      <c r="BE1194" s="2" t="e" cm="1">
        <f t="array" ref="BE1194">TREND($AR1194:$AS1194,$AR$3:$AS$3,BE$1)</f>
        <v>#VALUE!</v>
      </c>
      <c r="BF1194" s="20" t="e" cm="1">
        <f t="array" ref="BF1194">TREND($AS1194:$AT1194,$AS$3:$AT$3,BF$1)</f>
        <v>#VALUE!</v>
      </c>
      <c r="BG1194" s="20" t="e" cm="1">
        <f t="array" ref="BG1194">TREND($AS1194:$AT1194,$AS$3:$AT$3,BG$1)</f>
        <v>#VALUE!</v>
      </c>
      <c r="BH1194" s="20" t="e" cm="1">
        <f t="array" ref="BH1194">TREND($AS1194:$AT1194,$AS$3:$AT$3,BH$1)</f>
        <v>#VALUE!</v>
      </c>
      <c r="BI1194" s="20" t="e" cm="1">
        <f t="array" ref="BI1194">TREND($AS1194:$AT1194,$AS$3:$AT$3,BI$1)</f>
        <v>#VALUE!</v>
      </c>
      <c r="BJ1194" s="20" t="e" cm="1">
        <f t="array" ref="BJ1194">TREND($AS1194:$AT1194,$AS$3:$AT$3,BJ$1)</f>
        <v>#VALUE!</v>
      </c>
      <c r="BK1194" s="20" t="e" cm="1">
        <f t="array" ref="BK1194">TREND($AS1194:$AT1194,$AS$3:$AT$3,BK$1)</f>
        <v>#VALUE!</v>
      </c>
      <c r="BL1194" s="20" t="e" cm="1">
        <f t="array" ref="BL1194">TREND($AS1194:$AT1194,$AS$3:$AT$3,BL$1)</f>
        <v>#VALUE!</v>
      </c>
      <c r="BM1194" s="20" t="e" cm="1">
        <f t="array" ref="BM1194">TREND($AS1194:$AT1194,$AS$3:$AT$3,BM$1)</f>
        <v>#VALUE!</v>
      </c>
    </row>
    <row r="1195" spans="1:65" x14ac:dyDescent="0.35">
      <c r="A1195" t="str">
        <f>IF(BYDem!B1193="","\I:",BYDem!B1193)</f>
        <v>\I:</v>
      </c>
      <c r="B1195">
        <f>BYDem!E1193</f>
        <v>0</v>
      </c>
      <c r="C1195">
        <f t="shared" si="383"/>
        <v>0</v>
      </c>
      <c r="D1195" s="4">
        <f>SUMIFS(BYDem!$M$2:$M$2000,BYDem!$B$2:$B$2000,Demands!$A1195,BYDem!$E$2:$E$2000,Demands!$B1195)</f>
        <v>0</v>
      </c>
      <c r="E1195" s="4" t="e">
        <f t="shared" si="364"/>
        <v>#DIV/0!</v>
      </c>
      <c r="F1195" s="4" t="e">
        <f t="shared" si="365"/>
        <v>#DIV/0!</v>
      </c>
      <c r="G1195" s="4" t="e">
        <f t="shared" si="366"/>
        <v>#DIV/0!</v>
      </c>
      <c r="H1195" s="4" t="e">
        <f t="shared" si="367"/>
        <v>#DIV/0!</v>
      </c>
      <c r="I1195" s="4" t="e">
        <f t="shared" si="368"/>
        <v>#DIV/0!</v>
      </c>
      <c r="J1195" s="4" t="e">
        <f t="shared" si="369"/>
        <v>#DIV/0!</v>
      </c>
      <c r="K1195" s="4" t="e">
        <f t="shared" si="370"/>
        <v>#DIV/0!</v>
      </c>
      <c r="L1195" s="4" t="e">
        <f t="shared" si="371"/>
        <v>#DIV/0!</v>
      </c>
      <c r="M1195" s="4" t="e">
        <f t="shared" si="372"/>
        <v>#DIV/0!</v>
      </c>
      <c r="N1195" s="4" t="e">
        <f t="shared" si="373"/>
        <v>#DIV/0!</v>
      </c>
      <c r="O1195" s="4" t="e">
        <f t="shared" si="374"/>
        <v>#DIV/0!</v>
      </c>
      <c r="P1195" s="4" t="e">
        <f t="shared" si="375"/>
        <v>#DIV/0!</v>
      </c>
      <c r="Q1195" s="4" t="e">
        <f t="shared" si="376"/>
        <v>#DIV/0!</v>
      </c>
      <c r="R1195" s="4" t="e">
        <f t="shared" si="377"/>
        <v>#DIV/0!</v>
      </c>
      <c r="S1195" s="4" t="e">
        <f t="shared" si="378"/>
        <v>#DIV/0!</v>
      </c>
      <c r="T1195" s="4" t="e">
        <f t="shared" si="379"/>
        <v>#DIV/0!</v>
      </c>
      <c r="U1195" s="4" t="e">
        <f t="shared" si="380"/>
        <v>#DIV/0!</v>
      </c>
      <c r="W1195" s="5" t="e">
        <f>VLOOKUP(C1195&amp;A1195,Driver_elast!$A$2:$D$1161,4,FALSE)</f>
        <v>#N/A</v>
      </c>
      <c r="X1195" s="5">
        <v>1</v>
      </c>
      <c r="Y1195" s="2">
        <f>SUMIFS('Growth rates'!D$4:D$999,'Growth rates'!$B$4:$B$999,Demands!$A1195,'Growth rates'!$C$4:$C$999,$W1195)</f>
        <v>0</v>
      </c>
      <c r="Z1195" s="2">
        <f>SUMIFS('Growth rates'!E$4:E$999,'Growth rates'!$B$4:$B$999,Demands!$A1195,'Growth rates'!$C$4:$C$999,$W1195)</f>
        <v>0</v>
      </c>
      <c r="AA1195" s="2">
        <f>SUMIFS('Growth rates'!F$4:F$999,'Growth rates'!$B$4:$B$999,Demands!$A1195,'Growth rates'!$C$4:$C$999,$W1195)</f>
        <v>0</v>
      </c>
      <c r="AB1195" s="2">
        <f>SUMIFS('Growth rates'!G$4:G$999,'Growth rates'!$B$4:$B$999,Demands!$A1195,'Growth rates'!$C$4:$C$999,$W1195)</f>
        <v>0</v>
      </c>
      <c r="AC1195" s="2">
        <f>SUMIFS('Growth rates'!H$4:H$999,'Growth rates'!$B$4:$B$999,Demands!$A1195,'Growth rates'!$C$4:$C$999,$W1195)</f>
        <v>0</v>
      </c>
      <c r="AD1195" s="2">
        <f>SUMIFS('Growth rates'!I$4:I$999,'Growth rates'!$B$4:$B$999,Demands!$A1195,'Growth rates'!$C$4:$C$999,$W1195)</f>
        <v>0</v>
      </c>
      <c r="AE1195" s="2">
        <f>SUMIFS('Growth rates'!J$4:J$999,'Growth rates'!$B$4:$B$999,Demands!$A1195,'Growth rates'!$C$4:$C$999,$W1195)</f>
        <v>0</v>
      </c>
      <c r="AF1195" s="2">
        <f>SUMIFS('Growth rates'!K$4:K$999,'Growth rates'!$B$4:$B$999,Demands!$A1195,'Growth rates'!$C$4:$C$999,$W1195)</f>
        <v>0</v>
      </c>
      <c r="AG1195" s="2">
        <f>SUMIFS('Growth rates'!L$4:L$999,'Growth rates'!$B$4:$B$999,Demands!$A1195,'Growth rates'!$C$4:$C$999,$W1195)</f>
        <v>0</v>
      </c>
      <c r="AH1195" s="2">
        <f>SUMIFS('Growth rates'!M$4:M$999,'Growth rates'!$B$4:$B$999,Demands!$A1195,'Growth rates'!$C$4:$C$999,$W1195)</f>
        <v>0</v>
      </c>
      <c r="AI1195" s="2">
        <f>SUMIFS('Growth rates'!N$4:N$999,'Growth rates'!$B$4:$B$999,Demands!$A1195,'Growth rates'!$C$4:$C$999,$W1195)</f>
        <v>0</v>
      </c>
      <c r="AJ1195" s="2">
        <f>SUMIFS('Growth rates'!O$4:O$999,'Growth rates'!$B$4:$B$999,Demands!$A1195,'Growth rates'!$C$4:$C$999,$W1195)</f>
        <v>0</v>
      </c>
      <c r="AK1195" s="2">
        <f>SUMIFS('Growth rates'!P$4:P$999,'Growth rates'!$B$4:$B$999,Demands!$A1195,'Growth rates'!$C$4:$C$999,$W1195)</f>
        <v>0</v>
      </c>
      <c r="AL1195" s="2">
        <f>SUMIFS('Growth rates'!Q$4:Q$999,'Growth rates'!$B$4:$B$999,Demands!$A1195,'Growth rates'!$C$4:$C$999,$W1195)</f>
        <v>0</v>
      </c>
      <c r="AM1195" s="2">
        <f>SUMIFS('Growth rates'!R$4:R$999,'Growth rates'!$B$4:$B$999,Demands!$A1195,'Growth rates'!$C$4:$C$999,$W1195)</f>
        <v>0</v>
      </c>
      <c r="AN1195" s="2">
        <f>SUMIFS('Growth rates'!S$4:S$999,'Growth rates'!$B$4:$B$999,Demands!$A1195,'Growth rates'!$C$4:$C$999,$W1195)</f>
        <v>0</v>
      </c>
      <c r="AO1195" s="2">
        <f>SUMIFS('Growth rates'!T$4:T$999,'Growth rates'!$B$4:$B$999,Demands!$A1195,'Growth rates'!$C$4:$C$999,$W1195)</f>
        <v>0</v>
      </c>
      <c r="AP1195" s="2">
        <f>SUMIFS('Growth rates'!U$4:U$999,'Growth rates'!$B$4:$B$999,Demands!$A1195,'Growth rates'!$C$4:$C$999,$W1195)</f>
        <v>0</v>
      </c>
      <c r="AR1195" t="e">
        <f>VLOOKUP(C1195&amp;A1195,Driver_elast!$A$2:$E$1161,5,FALSE)</f>
        <v>#N/A</v>
      </c>
      <c r="AS1195" t="e">
        <f t="shared" si="381"/>
        <v>#N/A</v>
      </c>
      <c r="AT1195" t="e">
        <f t="shared" si="382"/>
        <v>#N/A</v>
      </c>
      <c r="AV1195" s="2" t="e" cm="1">
        <f t="array" ref="AV1195">TREND($AR1195:$AS1195,$AR$3:$AS$3,AV$1)</f>
        <v>#VALUE!</v>
      </c>
      <c r="AW1195" s="2" t="e" cm="1">
        <f t="array" ref="AW1195">TREND($AR1195:$AS1195,$AR$3:$AS$3,AW$1)</f>
        <v>#VALUE!</v>
      </c>
      <c r="AX1195" s="2" t="e" cm="1">
        <f t="array" ref="AX1195">TREND($AR1195:$AS1195,$AR$3:$AS$3,AX$1)</f>
        <v>#VALUE!</v>
      </c>
      <c r="AY1195" s="2" t="e" cm="1">
        <f t="array" ref="AY1195">TREND($AR1195:$AS1195,$AR$3:$AS$3,AY$1)</f>
        <v>#VALUE!</v>
      </c>
      <c r="AZ1195" s="2" t="e" cm="1">
        <f t="array" ref="AZ1195">TREND($AR1195:$AS1195,$AR$3:$AS$3,AZ$1)</f>
        <v>#VALUE!</v>
      </c>
      <c r="BA1195" s="2" t="e" cm="1">
        <f t="array" ref="BA1195">TREND($AR1195:$AS1195,$AR$3:$AS$3,BA$1)</f>
        <v>#VALUE!</v>
      </c>
      <c r="BB1195" s="2" t="e" cm="1">
        <f t="array" ref="BB1195">TREND($AR1195:$AS1195,$AR$3:$AS$3,BB$1)</f>
        <v>#VALUE!</v>
      </c>
      <c r="BC1195" s="2" t="e" cm="1">
        <f t="array" ref="BC1195">TREND($AR1195:$AS1195,$AR$3:$AS$3,BC$1)</f>
        <v>#VALUE!</v>
      </c>
      <c r="BD1195" s="2" t="e" cm="1">
        <f t="array" ref="BD1195">TREND($AR1195:$AS1195,$AR$3:$AS$3,BD$1)</f>
        <v>#VALUE!</v>
      </c>
      <c r="BE1195" s="2" t="e" cm="1">
        <f t="array" ref="BE1195">TREND($AR1195:$AS1195,$AR$3:$AS$3,BE$1)</f>
        <v>#VALUE!</v>
      </c>
      <c r="BF1195" s="20" t="e" cm="1">
        <f t="array" ref="BF1195">TREND($AS1195:$AT1195,$AS$3:$AT$3,BF$1)</f>
        <v>#VALUE!</v>
      </c>
      <c r="BG1195" s="20" t="e" cm="1">
        <f t="array" ref="BG1195">TREND($AS1195:$AT1195,$AS$3:$AT$3,BG$1)</f>
        <v>#VALUE!</v>
      </c>
      <c r="BH1195" s="20" t="e" cm="1">
        <f t="array" ref="BH1195">TREND($AS1195:$AT1195,$AS$3:$AT$3,BH$1)</f>
        <v>#VALUE!</v>
      </c>
      <c r="BI1195" s="20" t="e" cm="1">
        <f t="array" ref="BI1195">TREND($AS1195:$AT1195,$AS$3:$AT$3,BI$1)</f>
        <v>#VALUE!</v>
      </c>
      <c r="BJ1195" s="20" t="e" cm="1">
        <f t="array" ref="BJ1195">TREND($AS1195:$AT1195,$AS$3:$AT$3,BJ$1)</f>
        <v>#VALUE!</v>
      </c>
      <c r="BK1195" s="20" t="e" cm="1">
        <f t="array" ref="BK1195">TREND($AS1195:$AT1195,$AS$3:$AT$3,BK$1)</f>
        <v>#VALUE!</v>
      </c>
      <c r="BL1195" s="20" t="e" cm="1">
        <f t="array" ref="BL1195">TREND($AS1195:$AT1195,$AS$3:$AT$3,BL$1)</f>
        <v>#VALUE!</v>
      </c>
      <c r="BM1195" s="20" t="e" cm="1">
        <f t="array" ref="BM1195">TREND($AS1195:$AT1195,$AS$3:$AT$3,BM$1)</f>
        <v>#VALUE!</v>
      </c>
    </row>
    <row r="1196" spans="1:65" x14ac:dyDescent="0.35">
      <c r="A1196" t="str">
        <f>IF(BYDem!B1194="","\I:",BYDem!B1194)</f>
        <v>\I:</v>
      </c>
      <c r="B1196">
        <f>BYDem!E1194</f>
        <v>0</v>
      </c>
      <c r="C1196">
        <f t="shared" si="383"/>
        <v>0</v>
      </c>
      <c r="D1196" s="4">
        <f>SUMIFS(BYDem!$M$2:$M$2000,BYDem!$B$2:$B$2000,Demands!$A1196,BYDem!$E$2:$E$2000,Demands!$B1196)</f>
        <v>0</v>
      </c>
      <c r="E1196" s="4" t="e">
        <f t="shared" si="364"/>
        <v>#DIV/0!</v>
      </c>
      <c r="F1196" s="4" t="e">
        <f t="shared" si="365"/>
        <v>#DIV/0!</v>
      </c>
      <c r="G1196" s="4" t="e">
        <f t="shared" si="366"/>
        <v>#DIV/0!</v>
      </c>
      <c r="H1196" s="4" t="e">
        <f t="shared" si="367"/>
        <v>#DIV/0!</v>
      </c>
      <c r="I1196" s="4" t="e">
        <f t="shared" si="368"/>
        <v>#DIV/0!</v>
      </c>
      <c r="J1196" s="4" t="e">
        <f t="shared" si="369"/>
        <v>#DIV/0!</v>
      </c>
      <c r="K1196" s="4" t="e">
        <f t="shared" si="370"/>
        <v>#DIV/0!</v>
      </c>
      <c r="L1196" s="4" t="e">
        <f t="shared" si="371"/>
        <v>#DIV/0!</v>
      </c>
      <c r="M1196" s="4" t="e">
        <f t="shared" si="372"/>
        <v>#DIV/0!</v>
      </c>
      <c r="N1196" s="4" t="e">
        <f t="shared" si="373"/>
        <v>#DIV/0!</v>
      </c>
      <c r="O1196" s="4" t="e">
        <f t="shared" si="374"/>
        <v>#DIV/0!</v>
      </c>
      <c r="P1196" s="4" t="e">
        <f t="shared" si="375"/>
        <v>#DIV/0!</v>
      </c>
      <c r="Q1196" s="4" t="e">
        <f t="shared" si="376"/>
        <v>#DIV/0!</v>
      </c>
      <c r="R1196" s="4" t="e">
        <f t="shared" si="377"/>
        <v>#DIV/0!</v>
      </c>
      <c r="S1196" s="4" t="e">
        <f t="shared" si="378"/>
        <v>#DIV/0!</v>
      </c>
      <c r="T1196" s="4" t="e">
        <f t="shared" si="379"/>
        <v>#DIV/0!</v>
      </c>
      <c r="U1196" s="4" t="e">
        <f t="shared" si="380"/>
        <v>#DIV/0!</v>
      </c>
      <c r="W1196" s="5" t="e">
        <f>VLOOKUP(C1196&amp;A1196,Driver_elast!$A$2:$D$1161,4,FALSE)</f>
        <v>#N/A</v>
      </c>
      <c r="X1196" s="5">
        <v>1</v>
      </c>
      <c r="Y1196" s="2">
        <f>SUMIFS('Growth rates'!D$4:D$999,'Growth rates'!$B$4:$B$999,Demands!$A1196,'Growth rates'!$C$4:$C$999,$W1196)</f>
        <v>0</v>
      </c>
      <c r="Z1196" s="2">
        <f>SUMIFS('Growth rates'!E$4:E$999,'Growth rates'!$B$4:$B$999,Demands!$A1196,'Growth rates'!$C$4:$C$999,$W1196)</f>
        <v>0</v>
      </c>
      <c r="AA1196" s="2">
        <f>SUMIFS('Growth rates'!F$4:F$999,'Growth rates'!$B$4:$B$999,Demands!$A1196,'Growth rates'!$C$4:$C$999,$W1196)</f>
        <v>0</v>
      </c>
      <c r="AB1196" s="2">
        <f>SUMIFS('Growth rates'!G$4:G$999,'Growth rates'!$B$4:$B$999,Demands!$A1196,'Growth rates'!$C$4:$C$999,$W1196)</f>
        <v>0</v>
      </c>
      <c r="AC1196" s="2">
        <f>SUMIFS('Growth rates'!H$4:H$999,'Growth rates'!$B$4:$B$999,Demands!$A1196,'Growth rates'!$C$4:$C$999,$W1196)</f>
        <v>0</v>
      </c>
      <c r="AD1196" s="2">
        <f>SUMIFS('Growth rates'!I$4:I$999,'Growth rates'!$B$4:$B$999,Demands!$A1196,'Growth rates'!$C$4:$C$999,$W1196)</f>
        <v>0</v>
      </c>
      <c r="AE1196" s="2">
        <f>SUMIFS('Growth rates'!J$4:J$999,'Growth rates'!$B$4:$B$999,Demands!$A1196,'Growth rates'!$C$4:$C$999,$W1196)</f>
        <v>0</v>
      </c>
      <c r="AF1196" s="2">
        <f>SUMIFS('Growth rates'!K$4:K$999,'Growth rates'!$B$4:$B$999,Demands!$A1196,'Growth rates'!$C$4:$C$999,$W1196)</f>
        <v>0</v>
      </c>
      <c r="AG1196" s="2">
        <f>SUMIFS('Growth rates'!L$4:L$999,'Growth rates'!$B$4:$B$999,Demands!$A1196,'Growth rates'!$C$4:$C$999,$W1196)</f>
        <v>0</v>
      </c>
      <c r="AH1196" s="2">
        <f>SUMIFS('Growth rates'!M$4:M$999,'Growth rates'!$B$4:$B$999,Demands!$A1196,'Growth rates'!$C$4:$C$999,$W1196)</f>
        <v>0</v>
      </c>
      <c r="AI1196" s="2">
        <f>SUMIFS('Growth rates'!N$4:N$999,'Growth rates'!$B$4:$B$999,Demands!$A1196,'Growth rates'!$C$4:$C$999,$W1196)</f>
        <v>0</v>
      </c>
      <c r="AJ1196" s="2">
        <f>SUMIFS('Growth rates'!O$4:O$999,'Growth rates'!$B$4:$B$999,Demands!$A1196,'Growth rates'!$C$4:$C$999,$W1196)</f>
        <v>0</v>
      </c>
      <c r="AK1196" s="2">
        <f>SUMIFS('Growth rates'!P$4:P$999,'Growth rates'!$B$4:$B$999,Demands!$A1196,'Growth rates'!$C$4:$C$999,$W1196)</f>
        <v>0</v>
      </c>
      <c r="AL1196" s="2">
        <f>SUMIFS('Growth rates'!Q$4:Q$999,'Growth rates'!$B$4:$B$999,Demands!$A1196,'Growth rates'!$C$4:$C$999,$W1196)</f>
        <v>0</v>
      </c>
      <c r="AM1196" s="2">
        <f>SUMIFS('Growth rates'!R$4:R$999,'Growth rates'!$B$4:$B$999,Demands!$A1196,'Growth rates'!$C$4:$C$999,$W1196)</f>
        <v>0</v>
      </c>
      <c r="AN1196" s="2">
        <f>SUMIFS('Growth rates'!S$4:S$999,'Growth rates'!$B$4:$B$999,Demands!$A1196,'Growth rates'!$C$4:$C$999,$W1196)</f>
        <v>0</v>
      </c>
      <c r="AO1196" s="2">
        <f>SUMIFS('Growth rates'!T$4:T$999,'Growth rates'!$B$4:$B$999,Demands!$A1196,'Growth rates'!$C$4:$C$999,$W1196)</f>
        <v>0</v>
      </c>
      <c r="AP1196" s="2">
        <f>SUMIFS('Growth rates'!U$4:U$999,'Growth rates'!$B$4:$B$999,Demands!$A1196,'Growth rates'!$C$4:$C$999,$W1196)</f>
        <v>0</v>
      </c>
      <c r="AR1196" t="e">
        <f>VLOOKUP(C1196&amp;A1196,Driver_elast!$A$2:$E$1161,5,FALSE)</f>
        <v>#N/A</v>
      </c>
      <c r="AS1196" t="e">
        <f t="shared" si="381"/>
        <v>#N/A</v>
      </c>
      <c r="AT1196" t="e">
        <f t="shared" si="382"/>
        <v>#N/A</v>
      </c>
      <c r="AV1196" s="2" t="e" cm="1">
        <f t="array" ref="AV1196">TREND($AR1196:$AS1196,$AR$3:$AS$3,AV$1)</f>
        <v>#VALUE!</v>
      </c>
      <c r="AW1196" s="2" t="e" cm="1">
        <f t="array" ref="AW1196">TREND($AR1196:$AS1196,$AR$3:$AS$3,AW$1)</f>
        <v>#VALUE!</v>
      </c>
      <c r="AX1196" s="2" t="e" cm="1">
        <f t="array" ref="AX1196">TREND($AR1196:$AS1196,$AR$3:$AS$3,AX$1)</f>
        <v>#VALUE!</v>
      </c>
      <c r="AY1196" s="2" t="e" cm="1">
        <f t="array" ref="AY1196">TREND($AR1196:$AS1196,$AR$3:$AS$3,AY$1)</f>
        <v>#VALUE!</v>
      </c>
      <c r="AZ1196" s="2" t="e" cm="1">
        <f t="array" ref="AZ1196">TREND($AR1196:$AS1196,$AR$3:$AS$3,AZ$1)</f>
        <v>#VALUE!</v>
      </c>
      <c r="BA1196" s="2" t="e" cm="1">
        <f t="array" ref="BA1196">TREND($AR1196:$AS1196,$AR$3:$AS$3,BA$1)</f>
        <v>#VALUE!</v>
      </c>
      <c r="BB1196" s="2" t="e" cm="1">
        <f t="array" ref="BB1196">TREND($AR1196:$AS1196,$AR$3:$AS$3,BB$1)</f>
        <v>#VALUE!</v>
      </c>
      <c r="BC1196" s="2" t="e" cm="1">
        <f t="array" ref="BC1196">TREND($AR1196:$AS1196,$AR$3:$AS$3,BC$1)</f>
        <v>#VALUE!</v>
      </c>
      <c r="BD1196" s="2" t="e" cm="1">
        <f t="array" ref="BD1196">TREND($AR1196:$AS1196,$AR$3:$AS$3,BD$1)</f>
        <v>#VALUE!</v>
      </c>
      <c r="BE1196" s="2" t="e" cm="1">
        <f t="array" ref="BE1196">TREND($AR1196:$AS1196,$AR$3:$AS$3,BE$1)</f>
        <v>#VALUE!</v>
      </c>
      <c r="BF1196" s="20" t="e" cm="1">
        <f t="array" ref="BF1196">TREND($AS1196:$AT1196,$AS$3:$AT$3,BF$1)</f>
        <v>#VALUE!</v>
      </c>
      <c r="BG1196" s="20" t="e" cm="1">
        <f t="array" ref="BG1196">TREND($AS1196:$AT1196,$AS$3:$AT$3,BG$1)</f>
        <v>#VALUE!</v>
      </c>
      <c r="BH1196" s="20" t="e" cm="1">
        <f t="array" ref="BH1196">TREND($AS1196:$AT1196,$AS$3:$AT$3,BH$1)</f>
        <v>#VALUE!</v>
      </c>
      <c r="BI1196" s="20" t="e" cm="1">
        <f t="array" ref="BI1196">TREND($AS1196:$AT1196,$AS$3:$AT$3,BI$1)</f>
        <v>#VALUE!</v>
      </c>
      <c r="BJ1196" s="20" t="e" cm="1">
        <f t="array" ref="BJ1196">TREND($AS1196:$AT1196,$AS$3:$AT$3,BJ$1)</f>
        <v>#VALUE!</v>
      </c>
      <c r="BK1196" s="20" t="e" cm="1">
        <f t="array" ref="BK1196">TREND($AS1196:$AT1196,$AS$3:$AT$3,BK$1)</f>
        <v>#VALUE!</v>
      </c>
      <c r="BL1196" s="20" t="e" cm="1">
        <f t="array" ref="BL1196">TREND($AS1196:$AT1196,$AS$3:$AT$3,BL$1)</f>
        <v>#VALUE!</v>
      </c>
      <c r="BM1196" s="20" t="e" cm="1">
        <f t="array" ref="BM1196">TREND($AS1196:$AT1196,$AS$3:$AT$3,BM$1)</f>
        <v>#VALUE!</v>
      </c>
    </row>
    <row r="1197" spans="1:65" x14ac:dyDescent="0.35">
      <c r="A1197" t="str">
        <f>IF(BYDem!B1195="","\I:",BYDem!B1195)</f>
        <v>\I:</v>
      </c>
      <c r="B1197">
        <f>BYDem!E1195</f>
        <v>0</v>
      </c>
      <c r="C1197">
        <f t="shared" si="383"/>
        <v>0</v>
      </c>
      <c r="D1197" s="4">
        <f>SUMIFS(BYDem!$M$2:$M$2000,BYDem!$B$2:$B$2000,Demands!$A1197,BYDem!$E$2:$E$2000,Demands!$B1197)</f>
        <v>0</v>
      </c>
      <c r="E1197" s="4" t="e">
        <f t="shared" si="364"/>
        <v>#DIV/0!</v>
      </c>
      <c r="F1197" s="4" t="e">
        <f t="shared" si="365"/>
        <v>#DIV/0!</v>
      </c>
      <c r="G1197" s="4" t="e">
        <f t="shared" si="366"/>
        <v>#DIV/0!</v>
      </c>
      <c r="H1197" s="4" t="e">
        <f t="shared" si="367"/>
        <v>#DIV/0!</v>
      </c>
      <c r="I1197" s="4" t="e">
        <f t="shared" si="368"/>
        <v>#DIV/0!</v>
      </c>
      <c r="J1197" s="4" t="e">
        <f t="shared" si="369"/>
        <v>#DIV/0!</v>
      </c>
      <c r="K1197" s="4" t="e">
        <f t="shared" si="370"/>
        <v>#DIV/0!</v>
      </c>
      <c r="L1197" s="4" t="e">
        <f t="shared" si="371"/>
        <v>#DIV/0!</v>
      </c>
      <c r="M1197" s="4" t="e">
        <f t="shared" si="372"/>
        <v>#DIV/0!</v>
      </c>
      <c r="N1197" s="4" t="e">
        <f t="shared" si="373"/>
        <v>#DIV/0!</v>
      </c>
      <c r="O1197" s="4" t="e">
        <f t="shared" si="374"/>
        <v>#DIV/0!</v>
      </c>
      <c r="P1197" s="4" t="e">
        <f t="shared" si="375"/>
        <v>#DIV/0!</v>
      </c>
      <c r="Q1197" s="4" t="e">
        <f t="shared" si="376"/>
        <v>#DIV/0!</v>
      </c>
      <c r="R1197" s="4" t="e">
        <f t="shared" si="377"/>
        <v>#DIV/0!</v>
      </c>
      <c r="S1197" s="4" t="e">
        <f t="shared" si="378"/>
        <v>#DIV/0!</v>
      </c>
      <c r="T1197" s="4" t="e">
        <f t="shared" si="379"/>
        <v>#DIV/0!</v>
      </c>
      <c r="U1197" s="4" t="e">
        <f t="shared" si="380"/>
        <v>#DIV/0!</v>
      </c>
      <c r="W1197" s="5" t="e">
        <f>VLOOKUP(C1197&amp;A1197,Driver_elast!$A$2:$D$1161,4,FALSE)</f>
        <v>#N/A</v>
      </c>
      <c r="X1197" s="5">
        <v>1</v>
      </c>
      <c r="Y1197" s="2">
        <f>SUMIFS('Growth rates'!D$4:D$999,'Growth rates'!$B$4:$B$999,Demands!$A1197,'Growth rates'!$C$4:$C$999,$W1197)</f>
        <v>0</v>
      </c>
      <c r="Z1197" s="2">
        <f>SUMIFS('Growth rates'!E$4:E$999,'Growth rates'!$B$4:$B$999,Demands!$A1197,'Growth rates'!$C$4:$C$999,$W1197)</f>
        <v>0</v>
      </c>
      <c r="AA1197" s="2">
        <f>SUMIFS('Growth rates'!F$4:F$999,'Growth rates'!$B$4:$B$999,Demands!$A1197,'Growth rates'!$C$4:$C$999,$W1197)</f>
        <v>0</v>
      </c>
      <c r="AB1197" s="2">
        <f>SUMIFS('Growth rates'!G$4:G$999,'Growth rates'!$B$4:$B$999,Demands!$A1197,'Growth rates'!$C$4:$C$999,$W1197)</f>
        <v>0</v>
      </c>
      <c r="AC1197" s="2">
        <f>SUMIFS('Growth rates'!H$4:H$999,'Growth rates'!$B$4:$B$999,Demands!$A1197,'Growth rates'!$C$4:$C$999,$W1197)</f>
        <v>0</v>
      </c>
      <c r="AD1197" s="2">
        <f>SUMIFS('Growth rates'!I$4:I$999,'Growth rates'!$B$4:$B$999,Demands!$A1197,'Growth rates'!$C$4:$C$999,$W1197)</f>
        <v>0</v>
      </c>
      <c r="AE1197" s="2">
        <f>SUMIFS('Growth rates'!J$4:J$999,'Growth rates'!$B$4:$B$999,Demands!$A1197,'Growth rates'!$C$4:$C$999,$W1197)</f>
        <v>0</v>
      </c>
      <c r="AF1197" s="2">
        <f>SUMIFS('Growth rates'!K$4:K$999,'Growth rates'!$B$4:$B$999,Demands!$A1197,'Growth rates'!$C$4:$C$999,$W1197)</f>
        <v>0</v>
      </c>
      <c r="AG1197" s="2">
        <f>SUMIFS('Growth rates'!L$4:L$999,'Growth rates'!$B$4:$B$999,Demands!$A1197,'Growth rates'!$C$4:$C$999,$W1197)</f>
        <v>0</v>
      </c>
      <c r="AH1197" s="2">
        <f>SUMIFS('Growth rates'!M$4:M$999,'Growth rates'!$B$4:$B$999,Demands!$A1197,'Growth rates'!$C$4:$C$999,$W1197)</f>
        <v>0</v>
      </c>
      <c r="AI1197" s="2">
        <f>SUMIFS('Growth rates'!N$4:N$999,'Growth rates'!$B$4:$B$999,Demands!$A1197,'Growth rates'!$C$4:$C$999,$W1197)</f>
        <v>0</v>
      </c>
      <c r="AJ1197" s="2">
        <f>SUMIFS('Growth rates'!O$4:O$999,'Growth rates'!$B$4:$B$999,Demands!$A1197,'Growth rates'!$C$4:$C$999,$W1197)</f>
        <v>0</v>
      </c>
      <c r="AK1197" s="2">
        <f>SUMIFS('Growth rates'!P$4:P$999,'Growth rates'!$B$4:$B$999,Demands!$A1197,'Growth rates'!$C$4:$C$999,$W1197)</f>
        <v>0</v>
      </c>
      <c r="AL1197" s="2">
        <f>SUMIFS('Growth rates'!Q$4:Q$999,'Growth rates'!$B$4:$B$999,Demands!$A1197,'Growth rates'!$C$4:$C$999,$W1197)</f>
        <v>0</v>
      </c>
      <c r="AM1197" s="2">
        <f>SUMIFS('Growth rates'!R$4:R$999,'Growth rates'!$B$4:$B$999,Demands!$A1197,'Growth rates'!$C$4:$C$999,$W1197)</f>
        <v>0</v>
      </c>
      <c r="AN1197" s="2">
        <f>SUMIFS('Growth rates'!S$4:S$999,'Growth rates'!$B$4:$B$999,Demands!$A1197,'Growth rates'!$C$4:$C$999,$W1197)</f>
        <v>0</v>
      </c>
      <c r="AO1197" s="2">
        <f>SUMIFS('Growth rates'!T$4:T$999,'Growth rates'!$B$4:$B$999,Demands!$A1197,'Growth rates'!$C$4:$C$999,$W1197)</f>
        <v>0</v>
      </c>
      <c r="AP1197" s="2">
        <f>SUMIFS('Growth rates'!U$4:U$999,'Growth rates'!$B$4:$B$999,Demands!$A1197,'Growth rates'!$C$4:$C$999,$W1197)</f>
        <v>0</v>
      </c>
      <c r="AR1197" t="e">
        <f>VLOOKUP(C1197&amp;A1197,Driver_elast!$A$2:$E$1161,5,FALSE)</f>
        <v>#N/A</v>
      </c>
      <c r="AS1197" t="e">
        <f t="shared" si="381"/>
        <v>#N/A</v>
      </c>
      <c r="AT1197" t="e">
        <f t="shared" si="382"/>
        <v>#N/A</v>
      </c>
      <c r="AV1197" s="2" t="e" cm="1">
        <f t="array" ref="AV1197">TREND($AR1197:$AS1197,$AR$3:$AS$3,AV$1)</f>
        <v>#VALUE!</v>
      </c>
      <c r="AW1197" s="2" t="e" cm="1">
        <f t="array" ref="AW1197">TREND($AR1197:$AS1197,$AR$3:$AS$3,AW$1)</f>
        <v>#VALUE!</v>
      </c>
      <c r="AX1197" s="2" t="e" cm="1">
        <f t="array" ref="AX1197">TREND($AR1197:$AS1197,$AR$3:$AS$3,AX$1)</f>
        <v>#VALUE!</v>
      </c>
      <c r="AY1197" s="2" t="e" cm="1">
        <f t="array" ref="AY1197">TREND($AR1197:$AS1197,$AR$3:$AS$3,AY$1)</f>
        <v>#VALUE!</v>
      </c>
      <c r="AZ1197" s="2" t="e" cm="1">
        <f t="array" ref="AZ1197">TREND($AR1197:$AS1197,$AR$3:$AS$3,AZ$1)</f>
        <v>#VALUE!</v>
      </c>
      <c r="BA1197" s="2" t="e" cm="1">
        <f t="array" ref="BA1197">TREND($AR1197:$AS1197,$AR$3:$AS$3,BA$1)</f>
        <v>#VALUE!</v>
      </c>
      <c r="BB1197" s="2" t="e" cm="1">
        <f t="array" ref="BB1197">TREND($AR1197:$AS1197,$AR$3:$AS$3,BB$1)</f>
        <v>#VALUE!</v>
      </c>
      <c r="BC1197" s="2" t="e" cm="1">
        <f t="array" ref="BC1197">TREND($AR1197:$AS1197,$AR$3:$AS$3,BC$1)</f>
        <v>#VALUE!</v>
      </c>
      <c r="BD1197" s="2" t="e" cm="1">
        <f t="array" ref="BD1197">TREND($AR1197:$AS1197,$AR$3:$AS$3,BD$1)</f>
        <v>#VALUE!</v>
      </c>
      <c r="BE1197" s="2" t="e" cm="1">
        <f t="array" ref="BE1197">TREND($AR1197:$AS1197,$AR$3:$AS$3,BE$1)</f>
        <v>#VALUE!</v>
      </c>
      <c r="BF1197" s="20" t="e" cm="1">
        <f t="array" ref="BF1197">TREND($AS1197:$AT1197,$AS$3:$AT$3,BF$1)</f>
        <v>#VALUE!</v>
      </c>
      <c r="BG1197" s="20" t="e" cm="1">
        <f t="array" ref="BG1197">TREND($AS1197:$AT1197,$AS$3:$AT$3,BG$1)</f>
        <v>#VALUE!</v>
      </c>
      <c r="BH1197" s="20" t="e" cm="1">
        <f t="array" ref="BH1197">TREND($AS1197:$AT1197,$AS$3:$AT$3,BH$1)</f>
        <v>#VALUE!</v>
      </c>
      <c r="BI1197" s="20" t="e" cm="1">
        <f t="array" ref="BI1197">TREND($AS1197:$AT1197,$AS$3:$AT$3,BI$1)</f>
        <v>#VALUE!</v>
      </c>
      <c r="BJ1197" s="20" t="e" cm="1">
        <f t="array" ref="BJ1197">TREND($AS1197:$AT1197,$AS$3:$AT$3,BJ$1)</f>
        <v>#VALUE!</v>
      </c>
      <c r="BK1197" s="20" t="e" cm="1">
        <f t="array" ref="BK1197">TREND($AS1197:$AT1197,$AS$3:$AT$3,BK$1)</f>
        <v>#VALUE!</v>
      </c>
      <c r="BL1197" s="20" t="e" cm="1">
        <f t="array" ref="BL1197">TREND($AS1197:$AT1197,$AS$3:$AT$3,BL$1)</f>
        <v>#VALUE!</v>
      </c>
      <c r="BM1197" s="20" t="e" cm="1">
        <f t="array" ref="BM1197">TREND($AS1197:$AT1197,$AS$3:$AT$3,BM$1)</f>
        <v>#VALUE!</v>
      </c>
    </row>
    <row r="1198" spans="1:65" x14ac:dyDescent="0.35">
      <c r="A1198" t="str">
        <f>IF(BYDem!B1196="","\I:",BYDem!B1196)</f>
        <v>\I:</v>
      </c>
      <c r="B1198">
        <f>BYDem!E1196</f>
        <v>0</v>
      </c>
      <c r="C1198">
        <f t="shared" si="383"/>
        <v>0</v>
      </c>
      <c r="D1198" s="4">
        <f>SUMIFS(BYDem!$M$2:$M$2000,BYDem!$B$2:$B$2000,Demands!$A1198,BYDem!$E$2:$E$2000,Demands!$B1198)</f>
        <v>0</v>
      </c>
      <c r="E1198" s="4" t="e">
        <f t="shared" si="364"/>
        <v>#DIV/0!</v>
      </c>
      <c r="F1198" s="4" t="e">
        <f t="shared" si="365"/>
        <v>#DIV/0!</v>
      </c>
      <c r="G1198" s="4" t="e">
        <f t="shared" si="366"/>
        <v>#DIV/0!</v>
      </c>
      <c r="H1198" s="4" t="e">
        <f t="shared" si="367"/>
        <v>#DIV/0!</v>
      </c>
      <c r="I1198" s="4" t="e">
        <f t="shared" si="368"/>
        <v>#DIV/0!</v>
      </c>
      <c r="J1198" s="4" t="e">
        <f t="shared" si="369"/>
        <v>#DIV/0!</v>
      </c>
      <c r="K1198" s="4" t="e">
        <f t="shared" si="370"/>
        <v>#DIV/0!</v>
      </c>
      <c r="L1198" s="4" t="e">
        <f t="shared" si="371"/>
        <v>#DIV/0!</v>
      </c>
      <c r="M1198" s="4" t="e">
        <f t="shared" si="372"/>
        <v>#DIV/0!</v>
      </c>
      <c r="N1198" s="4" t="e">
        <f t="shared" si="373"/>
        <v>#DIV/0!</v>
      </c>
      <c r="O1198" s="4" t="e">
        <f t="shared" si="374"/>
        <v>#DIV/0!</v>
      </c>
      <c r="P1198" s="4" t="e">
        <f t="shared" si="375"/>
        <v>#DIV/0!</v>
      </c>
      <c r="Q1198" s="4" t="e">
        <f t="shared" si="376"/>
        <v>#DIV/0!</v>
      </c>
      <c r="R1198" s="4" t="e">
        <f t="shared" si="377"/>
        <v>#DIV/0!</v>
      </c>
      <c r="S1198" s="4" t="e">
        <f t="shared" si="378"/>
        <v>#DIV/0!</v>
      </c>
      <c r="T1198" s="4" t="e">
        <f t="shared" si="379"/>
        <v>#DIV/0!</v>
      </c>
      <c r="U1198" s="4" t="e">
        <f t="shared" si="380"/>
        <v>#DIV/0!</v>
      </c>
      <c r="W1198" s="5" t="e">
        <f>VLOOKUP(C1198&amp;A1198,Driver_elast!$A$2:$D$1161,4,FALSE)</f>
        <v>#N/A</v>
      </c>
      <c r="X1198" s="5">
        <v>1</v>
      </c>
      <c r="Y1198" s="2">
        <f>SUMIFS('Growth rates'!D$4:D$999,'Growth rates'!$B$4:$B$999,Demands!$A1198,'Growth rates'!$C$4:$C$999,$W1198)</f>
        <v>0</v>
      </c>
      <c r="Z1198" s="2">
        <f>SUMIFS('Growth rates'!E$4:E$999,'Growth rates'!$B$4:$B$999,Demands!$A1198,'Growth rates'!$C$4:$C$999,$W1198)</f>
        <v>0</v>
      </c>
      <c r="AA1198" s="2">
        <f>SUMIFS('Growth rates'!F$4:F$999,'Growth rates'!$B$4:$B$999,Demands!$A1198,'Growth rates'!$C$4:$C$999,$W1198)</f>
        <v>0</v>
      </c>
      <c r="AB1198" s="2">
        <f>SUMIFS('Growth rates'!G$4:G$999,'Growth rates'!$B$4:$B$999,Demands!$A1198,'Growth rates'!$C$4:$C$999,$W1198)</f>
        <v>0</v>
      </c>
      <c r="AC1198" s="2">
        <f>SUMIFS('Growth rates'!H$4:H$999,'Growth rates'!$B$4:$B$999,Demands!$A1198,'Growth rates'!$C$4:$C$999,$W1198)</f>
        <v>0</v>
      </c>
      <c r="AD1198" s="2">
        <f>SUMIFS('Growth rates'!I$4:I$999,'Growth rates'!$B$4:$B$999,Demands!$A1198,'Growth rates'!$C$4:$C$999,$W1198)</f>
        <v>0</v>
      </c>
      <c r="AE1198" s="2">
        <f>SUMIFS('Growth rates'!J$4:J$999,'Growth rates'!$B$4:$B$999,Demands!$A1198,'Growth rates'!$C$4:$C$999,$W1198)</f>
        <v>0</v>
      </c>
      <c r="AF1198" s="2">
        <f>SUMIFS('Growth rates'!K$4:K$999,'Growth rates'!$B$4:$B$999,Demands!$A1198,'Growth rates'!$C$4:$C$999,$W1198)</f>
        <v>0</v>
      </c>
      <c r="AG1198" s="2">
        <f>SUMIFS('Growth rates'!L$4:L$999,'Growth rates'!$B$4:$B$999,Demands!$A1198,'Growth rates'!$C$4:$C$999,$W1198)</f>
        <v>0</v>
      </c>
      <c r="AH1198" s="2">
        <f>SUMIFS('Growth rates'!M$4:M$999,'Growth rates'!$B$4:$B$999,Demands!$A1198,'Growth rates'!$C$4:$C$999,$W1198)</f>
        <v>0</v>
      </c>
      <c r="AI1198" s="2">
        <f>SUMIFS('Growth rates'!N$4:N$999,'Growth rates'!$B$4:$B$999,Demands!$A1198,'Growth rates'!$C$4:$C$999,$W1198)</f>
        <v>0</v>
      </c>
      <c r="AJ1198" s="2">
        <f>SUMIFS('Growth rates'!O$4:O$999,'Growth rates'!$B$4:$B$999,Demands!$A1198,'Growth rates'!$C$4:$C$999,$W1198)</f>
        <v>0</v>
      </c>
      <c r="AK1198" s="2">
        <f>SUMIFS('Growth rates'!P$4:P$999,'Growth rates'!$B$4:$B$999,Demands!$A1198,'Growth rates'!$C$4:$C$999,$W1198)</f>
        <v>0</v>
      </c>
      <c r="AL1198" s="2">
        <f>SUMIFS('Growth rates'!Q$4:Q$999,'Growth rates'!$B$4:$B$999,Demands!$A1198,'Growth rates'!$C$4:$C$999,$W1198)</f>
        <v>0</v>
      </c>
      <c r="AM1198" s="2">
        <f>SUMIFS('Growth rates'!R$4:R$999,'Growth rates'!$B$4:$B$999,Demands!$A1198,'Growth rates'!$C$4:$C$999,$W1198)</f>
        <v>0</v>
      </c>
      <c r="AN1198" s="2">
        <f>SUMIFS('Growth rates'!S$4:S$999,'Growth rates'!$B$4:$B$999,Demands!$A1198,'Growth rates'!$C$4:$C$999,$W1198)</f>
        <v>0</v>
      </c>
      <c r="AO1198" s="2">
        <f>SUMIFS('Growth rates'!T$4:T$999,'Growth rates'!$B$4:$B$999,Demands!$A1198,'Growth rates'!$C$4:$C$999,$W1198)</f>
        <v>0</v>
      </c>
      <c r="AP1198" s="2">
        <f>SUMIFS('Growth rates'!U$4:U$999,'Growth rates'!$B$4:$B$999,Demands!$A1198,'Growth rates'!$C$4:$C$999,$W1198)</f>
        <v>0</v>
      </c>
      <c r="AR1198" t="e">
        <f>VLOOKUP(C1198&amp;A1198,Driver_elast!$A$2:$E$1161,5,FALSE)</f>
        <v>#N/A</v>
      </c>
      <c r="AS1198" t="e">
        <f t="shared" si="381"/>
        <v>#N/A</v>
      </c>
      <c r="AT1198" t="e">
        <f t="shared" si="382"/>
        <v>#N/A</v>
      </c>
      <c r="AV1198" s="2" t="e" cm="1">
        <f t="array" ref="AV1198">TREND($AR1198:$AS1198,$AR$3:$AS$3,AV$1)</f>
        <v>#VALUE!</v>
      </c>
      <c r="AW1198" s="2" t="e" cm="1">
        <f t="array" ref="AW1198">TREND($AR1198:$AS1198,$AR$3:$AS$3,AW$1)</f>
        <v>#VALUE!</v>
      </c>
      <c r="AX1198" s="2" t="e" cm="1">
        <f t="array" ref="AX1198">TREND($AR1198:$AS1198,$AR$3:$AS$3,AX$1)</f>
        <v>#VALUE!</v>
      </c>
      <c r="AY1198" s="2" t="e" cm="1">
        <f t="array" ref="AY1198">TREND($AR1198:$AS1198,$AR$3:$AS$3,AY$1)</f>
        <v>#VALUE!</v>
      </c>
      <c r="AZ1198" s="2" t="e" cm="1">
        <f t="array" ref="AZ1198">TREND($AR1198:$AS1198,$AR$3:$AS$3,AZ$1)</f>
        <v>#VALUE!</v>
      </c>
      <c r="BA1198" s="2" t="e" cm="1">
        <f t="array" ref="BA1198">TREND($AR1198:$AS1198,$AR$3:$AS$3,BA$1)</f>
        <v>#VALUE!</v>
      </c>
      <c r="BB1198" s="2" t="e" cm="1">
        <f t="array" ref="BB1198">TREND($AR1198:$AS1198,$AR$3:$AS$3,BB$1)</f>
        <v>#VALUE!</v>
      </c>
      <c r="BC1198" s="2" t="e" cm="1">
        <f t="array" ref="BC1198">TREND($AR1198:$AS1198,$AR$3:$AS$3,BC$1)</f>
        <v>#VALUE!</v>
      </c>
      <c r="BD1198" s="2" t="e" cm="1">
        <f t="array" ref="BD1198">TREND($AR1198:$AS1198,$AR$3:$AS$3,BD$1)</f>
        <v>#VALUE!</v>
      </c>
      <c r="BE1198" s="2" t="e" cm="1">
        <f t="array" ref="BE1198">TREND($AR1198:$AS1198,$AR$3:$AS$3,BE$1)</f>
        <v>#VALUE!</v>
      </c>
      <c r="BF1198" s="20" t="e" cm="1">
        <f t="array" ref="BF1198">TREND($AS1198:$AT1198,$AS$3:$AT$3,BF$1)</f>
        <v>#VALUE!</v>
      </c>
      <c r="BG1198" s="20" t="e" cm="1">
        <f t="array" ref="BG1198">TREND($AS1198:$AT1198,$AS$3:$AT$3,BG$1)</f>
        <v>#VALUE!</v>
      </c>
      <c r="BH1198" s="20" t="e" cm="1">
        <f t="array" ref="BH1198">TREND($AS1198:$AT1198,$AS$3:$AT$3,BH$1)</f>
        <v>#VALUE!</v>
      </c>
      <c r="BI1198" s="20" t="e" cm="1">
        <f t="array" ref="BI1198">TREND($AS1198:$AT1198,$AS$3:$AT$3,BI$1)</f>
        <v>#VALUE!</v>
      </c>
      <c r="BJ1198" s="20" t="e" cm="1">
        <f t="array" ref="BJ1198">TREND($AS1198:$AT1198,$AS$3:$AT$3,BJ$1)</f>
        <v>#VALUE!</v>
      </c>
      <c r="BK1198" s="20" t="e" cm="1">
        <f t="array" ref="BK1198">TREND($AS1198:$AT1198,$AS$3:$AT$3,BK$1)</f>
        <v>#VALUE!</v>
      </c>
      <c r="BL1198" s="20" t="e" cm="1">
        <f t="array" ref="BL1198">TREND($AS1198:$AT1198,$AS$3:$AT$3,BL$1)</f>
        <v>#VALUE!</v>
      </c>
      <c r="BM1198" s="20" t="e" cm="1">
        <f t="array" ref="BM1198">TREND($AS1198:$AT1198,$AS$3:$AT$3,BM$1)</f>
        <v>#VALUE!</v>
      </c>
    </row>
    <row r="1199" spans="1:65" x14ac:dyDescent="0.35">
      <c r="A1199" t="str">
        <f>IF(BYDem!B1197="","\I:",BYDem!B1197)</f>
        <v>\I:</v>
      </c>
      <c r="B1199">
        <f>BYDem!E1197</f>
        <v>0</v>
      </c>
      <c r="C1199">
        <f t="shared" si="383"/>
        <v>0</v>
      </c>
      <c r="D1199" s="4">
        <f>SUMIFS(BYDem!$M$2:$M$2000,BYDem!$B$2:$B$2000,Demands!$A1199,BYDem!$E$2:$E$2000,Demands!$B1199)</f>
        <v>0</v>
      </c>
      <c r="E1199" s="4" t="e">
        <f t="shared" si="364"/>
        <v>#DIV/0!</v>
      </c>
      <c r="F1199" s="4" t="e">
        <f t="shared" si="365"/>
        <v>#DIV/0!</v>
      </c>
      <c r="G1199" s="4" t="e">
        <f t="shared" si="366"/>
        <v>#DIV/0!</v>
      </c>
      <c r="H1199" s="4" t="e">
        <f t="shared" si="367"/>
        <v>#DIV/0!</v>
      </c>
      <c r="I1199" s="4" t="e">
        <f t="shared" si="368"/>
        <v>#DIV/0!</v>
      </c>
      <c r="J1199" s="4" t="e">
        <f t="shared" si="369"/>
        <v>#DIV/0!</v>
      </c>
      <c r="K1199" s="4" t="e">
        <f t="shared" si="370"/>
        <v>#DIV/0!</v>
      </c>
      <c r="L1199" s="4" t="e">
        <f t="shared" si="371"/>
        <v>#DIV/0!</v>
      </c>
      <c r="M1199" s="4" t="e">
        <f t="shared" si="372"/>
        <v>#DIV/0!</v>
      </c>
      <c r="N1199" s="4" t="e">
        <f t="shared" si="373"/>
        <v>#DIV/0!</v>
      </c>
      <c r="O1199" s="4" t="e">
        <f t="shared" si="374"/>
        <v>#DIV/0!</v>
      </c>
      <c r="P1199" s="4" t="e">
        <f t="shared" si="375"/>
        <v>#DIV/0!</v>
      </c>
      <c r="Q1199" s="4" t="e">
        <f t="shared" si="376"/>
        <v>#DIV/0!</v>
      </c>
      <c r="R1199" s="4" t="e">
        <f t="shared" si="377"/>
        <v>#DIV/0!</v>
      </c>
      <c r="S1199" s="4" t="e">
        <f t="shared" si="378"/>
        <v>#DIV/0!</v>
      </c>
      <c r="T1199" s="4" t="e">
        <f t="shared" si="379"/>
        <v>#DIV/0!</v>
      </c>
      <c r="U1199" s="4" t="e">
        <f t="shared" si="380"/>
        <v>#DIV/0!</v>
      </c>
      <c r="W1199" s="5" t="e">
        <f>VLOOKUP(C1199&amp;A1199,Driver_elast!$A$2:$D$1161,4,FALSE)</f>
        <v>#N/A</v>
      </c>
      <c r="X1199" s="5">
        <v>1</v>
      </c>
      <c r="Y1199" s="2">
        <f>SUMIFS('Growth rates'!D$4:D$999,'Growth rates'!$B$4:$B$999,Demands!$A1199,'Growth rates'!$C$4:$C$999,$W1199)</f>
        <v>0</v>
      </c>
      <c r="Z1199" s="2">
        <f>SUMIFS('Growth rates'!E$4:E$999,'Growth rates'!$B$4:$B$999,Demands!$A1199,'Growth rates'!$C$4:$C$999,$W1199)</f>
        <v>0</v>
      </c>
      <c r="AA1199" s="2">
        <f>SUMIFS('Growth rates'!F$4:F$999,'Growth rates'!$B$4:$B$999,Demands!$A1199,'Growth rates'!$C$4:$C$999,$W1199)</f>
        <v>0</v>
      </c>
      <c r="AB1199" s="2">
        <f>SUMIFS('Growth rates'!G$4:G$999,'Growth rates'!$B$4:$B$999,Demands!$A1199,'Growth rates'!$C$4:$C$999,$W1199)</f>
        <v>0</v>
      </c>
      <c r="AC1199" s="2">
        <f>SUMIFS('Growth rates'!H$4:H$999,'Growth rates'!$B$4:$B$999,Demands!$A1199,'Growth rates'!$C$4:$C$999,$W1199)</f>
        <v>0</v>
      </c>
      <c r="AD1199" s="2">
        <f>SUMIFS('Growth rates'!I$4:I$999,'Growth rates'!$B$4:$B$999,Demands!$A1199,'Growth rates'!$C$4:$C$999,$W1199)</f>
        <v>0</v>
      </c>
      <c r="AE1199" s="2">
        <f>SUMIFS('Growth rates'!J$4:J$999,'Growth rates'!$B$4:$B$999,Demands!$A1199,'Growth rates'!$C$4:$C$999,$W1199)</f>
        <v>0</v>
      </c>
      <c r="AF1199" s="2">
        <f>SUMIFS('Growth rates'!K$4:K$999,'Growth rates'!$B$4:$B$999,Demands!$A1199,'Growth rates'!$C$4:$C$999,$W1199)</f>
        <v>0</v>
      </c>
      <c r="AG1199" s="2">
        <f>SUMIFS('Growth rates'!L$4:L$999,'Growth rates'!$B$4:$B$999,Demands!$A1199,'Growth rates'!$C$4:$C$999,$W1199)</f>
        <v>0</v>
      </c>
      <c r="AH1199" s="2">
        <f>SUMIFS('Growth rates'!M$4:M$999,'Growth rates'!$B$4:$B$999,Demands!$A1199,'Growth rates'!$C$4:$C$999,$W1199)</f>
        <v>0</v>
      </c>
      <c r="AI1199" s="2">
        <f>SUMIFS('Growth rates'!N$4:N$999,'Growth rates'!$B$4:$B$999,Demands!$A1199,'Growth rates'!$C$4:$C$999,$W1199)</f>
        <v>0</v>
      </c>
      <c r="AJ1199" s="2">
        <f>SUMIFS('Growth rates'!O$4:O$999,'Growth rates'!$B$4:$B$999,Demands!$A1199,'Growth rates'!$C$4:$C$999,$W1199)</f>
        <v>0</v>
      </c>
      <c r="AK1199" s="2">
        <f>SUMIFS('Growth rates'!P$4:P$999,'Growth rates'!$B$4:$B$999,Demands!$A1199,'Growth rates'!$C$4:$C$999,$W1199)</f>
        <v>0</v>
      </c>
      <c r="AL1199" s="2">
        <f>SUMIFS('Growth rates'!Q$4:Q$999,'Growth rates'!$B$4:$B$999,Demands!$A1199,'Growth rates'!$C$4:$C$999,$W1199)</f>
        <v>0</v>
      </c>
      <c r="AM1199" s="2">
        <f>SUMIFS('Growth rates'!R$4:R$999,'Growth rates'!$B$4:$B$999,Demands!$A1199,'Growth rates'!$C$4:$C$999,$W1199)</f>
        <v>0</v>
      </c>
      <c r="AN1199" s="2">
        <f>SUMIFS('Growth rates'!S$4:S$999,'Growth rates'!$B$4:$B$999,Demands!$A1199,'Growth rates'!$C$4:$C$999,$W1199)</f>
        <v>0</v>
      </c>
      <c r="AO1199" s="2">
        <f>SUMIFS('Growth rates'!T$4:T$999,'Growth rates'!$B$4:$B$999,Demands!$A1199,'Growth rates'!$C$4:$C$999,$W1199)</f>
        <v>0</v>
      </c>
      <c r="AP1199" s="2">
        <f>SUMIFS('Growth rates'!U$4:U$999,'Growth rates'!$B$4:$B$999,Demands!$A1199,'Growth rates'!$C$4:$C$999,$W1199)</f>
        <v>0</v>
      </c>
      <c r="AR1199" t="e">
        <f>VLOOKUP(C1199&amp;A1199,Driver_elast!$A$2:$E$1161,5,FALSE)</f>
        <v>#N/A</v>
      </c>
      <c r="AS1199" t="e">
        <f t="shared" si="381"/>
        <v>#N/A</v>
      </c>
      <c r="AT1199" t="e">
        <f t="shared" si="382"/>
        <v>#N/A</v>
      </c>
      <c r="AV1199" s="2" t="e" cm="1">
        <f t="array" ref="AV1199">TREND($AR1199:$AS1199,$AR$3:$AS$3,AV$1)</f>
        <v>#VALUE!</v>
      </c>
      <c r="AW1199" s="2" t="e" cm="1">
        <f t="array" ref="AW1199">TREND($AR1199:$AS1199,$AR$3:$AS$3,AW$1)</f>
        <v>#VALUE!</v>
      </c>
      <c r="AX1199" s="2" t="e" cm="1">
        <f t="array" ref="AX1199">TREND($AR1199:$AS1199,$AR$3:$AS$3,AX$1)</f>
        <v>#VALUE!</v>
      </c>
      <c r="AY1199" s="2" t="e" cm="1">
        <f t="array" ref="AY1199">TREND($AR1199:$AS1199,$AR$3:$AS$3,AY$1)</f>
        <v>#VALUE!</v>
      </c>
      <c r="AZ1199" s="2" t="e" cm="1">
        <f t="array" ref="AZ1199">TREND($AR1199:$AS1199,$AR$3:$AS$3,AZ$1)</f>
        <v>#VALUE!</v>
      </c>
      <c r="BA1199" s="2" t="e" cm="1">
        <f t="array" ref="BA1199">TREND($AR1199:$AS1199,$AR$3:$AS$3,BA$1)</f>
        <v>#VALUE!</v>
      </c>
      <c r="BB1199" s="2" t="e" cm="1">
        <f t="array" ref="BB1199">TREND($AR1199:$AS1199,$AR$3:$AS$3,BB$1)</f>
        <v>#VALUE!</v>
      </c>
      <c r="BC1199" s="2" t="e" cm="1">
        <f t="array" ref="BC1199">TREND($AR1199:$AS1199,$AR$3:$AS$3,BC$1)</f>
        <v>#VALUE!</v>
      </c>
      <c r="BD1199" s="2" t="e" cm="1">
        <f t="array" ref="BD1199">TREND($AR1199:$AS1199,$AR$3:$AS$3,BD$1)</f>
        <v>#VALUE!</v>
      </c>
      <c r="BE1199" s="2" t="e" cm="1">
        <f t="array" ref="BE1199">TREND($AR1199:$AS1199,$AR$3:$AS$3,BE$1)</f>
        <v>#VALUE!</v>
      </c>
      <c r="BF1199" s="20" t="e" cm="1">
        <f t="array" ref="BF1199">TREND($AS1199:$AT1199,$AS$3:$AT$3,BF$1)</f>
        <v>#VALUE!</v>
      </c>
      <c r="BG1199" s="20" t="e" cm="1">
        <f t="array" ref="BG1199">TREND($AS1199:$AT1199,$AS$3:$AT$3,BG$1)</f>
        <v>#VALUE!</v>
      </c>
      <c r="BH1199" s="20" t="e" cm="1">
        <f t="array" ref="BH1199">TREND($AS1199:$AT1199,$AS$3:$AT$3,BH$1)</f>
        <v>#VALUE!</v>
      </c>
      <c r="BI1199" s="20" t="e" cm="1">
        <f t="array" ref="BI1199">TREND($AS1199:$AT1199,$AS$3:$AT$3,BI$1)</f>
        <v>#VALUE!</v>
      </c>
      <c r="BJ1199" s="20" t="e" cm="1">
        <f t="array" ref="BJ1199">TREND($AS1199:$AT1199,$AS$3:$AT$3,BJ$1)</f>
        <v>#VALUE!</v>
      </c>
      <c r="BK1199" s="20" t="e" cm="1">
        <f t="array" ref="BK1199">TREND($AS1199:$AT1199,$AS$3:$AT$3,BK$1)</f>
        <v>#VALUE!</v>
      </c>
      <c r="BL1199" s="20" t="e" cm="1">
        <f t="array" ref="BL1199">TREND($AS1199:$AT1199,$AS$3:$AT$3,BL$1)</f>
        <v>#VALUE!</v>
      </c>
      <c r="BM1199" s="20" t="e" cm="1">
        <f t="array" ref="BM1199">TREND($AS1199:$AT1199,$AS$3:$AT$3,BM$1)</f>
        <v>#VALUE!</v>
      </c>
    </row>
    <row r="1200" spans="1:65" x14ac:dyDescent="0.35">
      <c r="A1200" t="str">
        <f>IF(BYDem!B1198="","\I:",BYDem!B1198)</f>
        <v>\I:</v>
      </c>
      <c r="B1200">
        <f>BYDem!E1198</f>
        <v>0</v>
      </c>
      <c r="C1200">
        <f t="shared" si="383"/>
        <v>0</v>
      </c>
      <c r="D1200" s="4">
        <f>SUMIFS(BYDem!$M$2:$M$2000,BYDem!$B$2:$B$2000,Demands!$A1200,BYDem!$E$2:$E$2000,Demands!$B1200)</f>
        <v>0</v>
      </c>
      <c r="E1200" s="4" t="e">
        <f t="shared" si="364"/>
        <v>#DIV/0!</v>
      </c>
      <c r="F1200" s="4" t="e">
        <f t="shared" si="365"/>
        <v>#DIV/0!</v>
      </c>
      <c r="G1200" s="4" t="e">
        <f t="shared" si="366"/>
        <v>#DIV/0!</v>
      </c>
      <c r="H1200" s="4" t="e">
        <f t="shared" si="367"/>
        <v>#DIV/0!</v>
      </c>
      <c r="I1200" s="4" t="e">
        <f t="shared" si="368"/>
        <v>#DIV/0!</v>
      </c>
      <c r="J1200" s="4" t="e">
        <f t="shared" si="369"/>
        <v>#DIV/0!</v>
      </c>
      <c r="K1200" s="4" t="e">
        <f t="shared" si="370"/>
        <v>#DIV/0!</v>
      </c>
      <c r="L1200" s="4" t="e">
        <f t="shared" si="371"/>
        <v>#DIV/0!</v>
      </c>
      <c r="M1200" s="4" t="e">
        <f t="shared" si="372"/>
        <v>#DIV/0!</v>
      </c>
      <c r="N1200" s="4" t="e">
        <f t="shared" si="373"/>
        <v>#DIV/0!</v>
      </c>
      <c r="O1200" s="4" t="e">
        <f t="shared" si="374"/>
        <v>#DIV/0!</v>
      </c>
      <c r="P1200" s="4" t="e">
        <f t="shared" si="375"/>
        <v>#DIV/0!</v>
      </c>
      <c r="Q1200" s="4" t="e">
        <f t="shared" si="376"/>
        <v>#DIV/0!</v>
      </c>
      <c r="R1200" s="4" t="e">
        <f t="shared" si="377"/>
        <v>#DIV/0!</v>
      </c>
      <c r="S1200" s="4" t="e">
        <f t="shared" si="378"/>
        <v>#DIV/0!</v>
      </c>
      <c r="T1200" s="4" t="e">
        <f t="shared" si="379"/>
        <v>#DIV/0!</v>
      </c>
      <c r="U1200" s="4" t="e">
        <f t="shared" si="380"/>
        <v>#DIV/0!</v>
      </c>
      <c r="W1200" s="5" t="e">
        <f>VLOOKUP(C1200&amp;A1200,Driver_elast!$A$2:$D$1161,4,FALSE)</f>
        <v>#N/A</v>
      </c>
      <c r="X1200" s="5">
        <v>1</v>
      </c>
      <c r="Y1200" s="2">
        <f>SUMIFS('Growth rates'!D$4:D$999,'Growth rates'!$B$4:$B$999,Demands!$A1200,'Growth rates'!$C$4:$C$999,$W1200)</f>
        <v>0</v>
      </c>
      <c r="Z1200" s="2">
        <f>SUMIFS('Growth rates'!E$4:E$999,'Growth rates'!$B$4:$B$999,Demands!$A1200,'Growth rates'!$C$4:$C$999,$W1200)</f>
        <v>0</v>
      </c>
      <c r="AA1200" s="2">
        <f>SUMIFS('Growth rates'!F$4:F$999,'Growth rates'!$B$4:$B$999,Demands!$A1200,'Growth rates'!$C$4:$C$999,$W1200)</f>
        <v>0</v>
      </c>
      <c r="AB1200" s="2">
        <f>SUMIFS('Growth rates'!G$4:G$999,'Growth rates'!$B$4:$B$999,Demands!$A1200,'Growth rates'!$C$4:$C$999,$W1200)</f>
        <v>0</v>
      </c>
      <c r="AC1200" s="2">
        <f>SUMIFS('Growth rates'!H$4:H$999,'Growth rates'!$B$4:$B$999,Demands!$A1200,'Growth rates'!$C$4:$C$999,$W1200)</f>
        <v>0</v>
      </c>
      <c r="AD1200" s="2">
        <f>SUMIFS('Growth rates'!I$4:I$999,'Growth rates'!$B$4:$B$999,Demands!$A1200,'Growth rates'!$C$4:$C$999,$W1200)</f>
        <v>0</v>
      </c>
      <c r="AE1200" s="2">
        <f>SUMIFS('Growth rates'!J$4:J$999,'Growth rates'!$B$4:$B$999,Demands!$A1200,'Growth rates'!$C$4:$C$999,$W1200)</f>
        <v>0</v>
      </c>
      <c r="AF1200" s="2">
        <f>SUMIFS('Growth rates'!K$4:K$999,'Growth rates'!$B$4:$B$999,Demands!$A1200,'Growth rates'!$C$4:$C$999,$W1200)</f>
        <v>0</v>
      </c>
      <c r="AG1200" s="2">
        <f>SUMIFS('Growth rates'!L$4:L$999,'Growth rates'!$B$4:$B$999,Demands!$A1200,'Growth rates'!$C$4:$C$999,$W1200)</f>
        <v>0</v>
      </c>
      <c r="AH1200" s="2">
        <f>SUMIFS('Growth rates'!M$4:M$999,'Growth rates'!$B$4:$B$999,Demands!$A1200,'Growth rates'!$C$4:$C$999,$W1200)</f>
        <v>0</v>
      </c>
      <c r="AI1200" s="2">
        <f>SUMIFS('Growth rates'!N$4:N$999,'Growth rates'!$B$4:$B$999,Demands!$A1200,'Growth rates'!$C$4:$C$999,$W1200)</f>
        <v>0</v>
      </c>
      <c r="AJ1200" s="2">
        <f>SUMIFS('Growth rates'!O$4:O$999,'Growth rates'!$B$4:$B$999,Demands!$A1200,'Growth rates'!$C$4:$C$999,$W1200)</f>
        <v>0</v>
      </c>
      <c r="AK1200" s="2">
        <f>SUMIFS('Growth rates'!P$4:P$999,'Growth rates'!$B$4:$B$999,Demands!$A1200,'Growth rates'!$C$4:$C$999,$W1200)</f>
        <v>0</v>
      </c>
      <c r="AL1200" s="2">
        <f>SUMIFS('Growth rates'!Q$4:Q$999,'Growth rates'!$B$4:$B$999,Demands!$A1200,'Growth rates'!$C$4:$C$999,$W1200)</f>
        <v>0</v>
      </c>
      <c r="AM1200" s="2">
        <f>SUMIFS('Growth rates'!R$4:R$999,'Growth rates'!$B$4:$B$999,Demands!$A1200,'Growth rates'!$C$4:$C$999,$W1200)</f>
        <v>0</v>
      </c>
      <c r="AN1200" s="2">
        <f>SUMIFS('Growth rates'!S$4:S$999,'Growth rates'!$B$4:$B$999,Demands!$A1200,'Growth rates'!$C$4:$C$999,$W1200)</f>
        <v>0</v>
      </c>
      <c r="AO1200" s="2">
        <f>SUMIFS('Growth rates'!T$4:T$999,'Growth rates'!$B$4:$B$999,Demands!$A1200,'Growth rates'!$C$4:$C$999,$W1200)</f>
        <v>0</v>
      </c>
      <c r="AP1200" s="2">
        <f>SUMIFS('Growth rates'!U$4:U$999,'Growth rates'!$B$4:$B$999,Demands!$A1200,'Growth rates'!$C$4:$C$999,$W1200)</f>
        <v>0</v>
      </c>
      <c r="AR1200" t="e">
        <f>VLOOKUP(C1200&amp;A1200,Driver_elast!$A$2:$E$1161,5,FALSE)</f>
        <v>#N/A</v>
      </c>
      <c r="AS1200" t="e">
        <f t="shared" si="381"/>
        <v>#N/A</v>
      </c>
      <c r="AT1200" t="e">
        <f t="shared" si="382"/>
        <v>#N/A</v>
      </c>
      <c r="AV1200" s="2" t="e" cm="1">
        <f t="array" ref="AV1200">TREND($AR1200:$AS1200,$AR$3:$AS$3,AV$1)</f>
        <v>#VALUE!</v>
      </c>
      <c r="AW1200" s="2" t="e" cm="1">
        <f t="array" ref="AW1200">TREND($AR1200:$AS1200,$AR$3:$AS$3,AW$1)</f>
        <v>#VALUE!</v>
      </c>
      <c r="AX1200" s="2" t="e" cm="1">
        <f t="array" ref="AX1200">TREND($AR1200:$AS1200,$AR$3:$AS$3,AX$1)</f>
        <v>#VALUE!</v>
      </c>
      <c r="AY1200" s="2" t="e" cm="1">
        <f t="array" ref="AY1200">TREND($AR1200:$AS1200,$AR$3:$AS$3,AY$1)</f>
        <v>#VALUE!</v>
      </c>
      <c r="AZ1200" s="2" t="e" cm="1">
        <f t="array" ref="AZ1200">TREND($AR1200:$AS1200,$AR$3:$AS$3,AZ$1)</f>
        <v>#VALUE!</v>
      </c>
      <c r="BA1200" s="2" t="e" cm="1">
        <f t="array" ref="BA1200">TREND($AR1200:$AS1200,$AR$3:$AS$3,BA$1)</f>
        <v>#VALUE!</v>
      </c>
      <c r="BB1200" s="2" t="e" cm="1">
        <f t="array" ref="BB1200">TREND($AR1200:$AS1200,$AR$3:$AS$3,BB$1)</f>
        <v>#VALUE!</v>
      </c>
      <c r="BC1200" s="2" t="e" cm="1">
        <f t="array" ref="BC1200">TREND($AR1200:$AS1200,$AR$3:$AS$3,BC$1)</f>
        <v>#VALUE!</v>
      </c>
      <c r="BD1200" s="2" t="e" cm="1">
        <f t="array" ref="BD1200">TREND($AR1200:$AS1200,$AR$3:$AS$3,BD$1)</f>
        <v>#VALUE!</v>
      </c>
      <c r="BE1200" s="2" t="e" cm="1">
        <f t="array" ref="BE1200">TREND($AR1200:$AS1200,$AR$3:$AS$3,BE$1)</f>
        <v>#VALUE!</v>
      </c>
      <c r="BF1200" s="20" t="e" cm="1">
        <f t="array" ref="BF1200">TREND($AS1200:$AT1200,$AS$3:$AT$3,BF$1)</f>
        <v>#VALUE!</v>
      </c>
      <c r="BG1200" s="20" t="e" cm="1">
        <f t="array" ref="BG1200">TREND($AS1200:$AT1200,$AS$3:$AT$3,BG$1)</f>
        <v>#VALUE!</v>
      </c>
      <c r="BH1200" s="20" t="e" cm="1">
        <f t="array" ref="BH1200">TREND($AS1200:$AT1200,$AS$3:$AT$3,BH$1)</f>
        <v>#VALUE!</v>
      </c>
      <c r="BI1200" s="20" t="e" cm="1">
        <f t="array" ref="BI1200">TREND($AS1200:$AT1200,$AS$3:$AT$3,BI$1)</f>
        <v>#VALUE!</v>
      </c>
      <c r="BJ1200" s="20" t="e" cm="1">
        <f t="array" ref="BJ1200">TREND($AS1200:$AT1200,$AS$3:$AT$3,BJ$1)</f>
        <v>#VALUE!</v>
      </c>
      <c r="BK1200" s="20" t="e" cm="1">
        <f t="array" ref="BK1200">TREND($AS1200:$AT1200,$AS$3:$AT$3,BK$1)</f>
        <v>#VALUE!</v>
      </c>
      <c r="BL1200" s="20" t="e" cm="1">
        <f t="array" ref="BL1200">TREND($AS1200:$AT1200,$AS$3:$AT$3,BL$1)</f>
        <v>#VALUE!</v>
      </c>
      <c r="BM1200" s="20" t="e" cm="1">
        <f t="array" ref="BM1200">TREND($AS1200:$AT1200,$AS$3:$AT$3,BM$1)</f>
        <v>#VALUE!</v>
      </c>
    </row>
    <row r="1201" spans="1:65" x14ac:dyDescent="0.35">
      <c r="A1201" t="str">
        <f>IF(BYDem!B1199="","\I:",BYDem!B1199)</f>
        <v>\I:</v>
      </c>
      <c r="B1201">
        <f>BYDem!E1199</f>
        <v>0</v>
      </c>
      <c r="C1201">
        <f t="shared" si="383"/>
        <v>0</v>
      </c>
      <c r="D1201" s="4">
        <f>SUMIFS(BYDem!$M$2:$M$2000,BYDem!$B$2:$B$2000,Demands!$A1201,BYDem!$E$2:$E$2000,Demands!$B1201)</f>
        <v>0</v>
      </c>
      <c r="E1201" s="4" t="e">
        <f t="shared" si="364"/>
        <v>#DIV/0!</v>
      </c>
      <c r="F1201" s="4" t="e">
        <f t="shared" si="365"/>
        <v>#DIV/0!</v>
      </c>
      <c r="G1201" s="4" t="e">
        <f t="shared" si="366"/>
        <v>#DIV/0!</v>
      </c>
      <c r="H1201" s="4" t="e">
        <f t="shared" si="367"/>
        <v>#DIV/0!</v>
      </c>
      <c r="I1201" s="4" t="e">
        <f t="shared" si="368"/>
        <v>#DIV/0!</v>
      </c>
      <c r="J1201" s="4" t="e">
        <f t="shared" si="369"/>
        <v>#DIV/0!</v>
      </c>
      <c r="K1201" s="4" t="e">
        <f t="shared" si="370"/>
        <v>#DIV/0!</v>
      </c>
      <c r="L1201" s="4" t="e">
        <f t="shared" si="371"/>
        <v>#DIV/0!</v>
      </c>
      <c r="M1201" s="4" t="e">
        <f t="shared" si="372"/>
        <v>#DIV/0!</v>
      </c>
      <c r="N1201" s="4" t="e">
        <f t="shared" si="373"/>
        <v>#DIV/0!</v>
      </c>
      <c r="O1201" s="4" t="e">
        <f t="shared" si="374"/>
        <v>#DIV/0!</v>
      </c>
      <c r="P1201" s="4" t="e">
        <f t="shared" si="375"/>
        <v>#DIV/0!</v>
      </c>
      <c r="Q1201" s="4" t="e">
        <f t="shared" si="376"/>
        <v>#DIV/0!</v>
      </c>
      <c r="R1201" s="4" t="e">
        <f t="shared" si="377"/>
        <v>#DIV/0!</v>
      </c>
      <c r="S1201" s="4" t="e">
        <f t="shared" si="378"/>
        <v>#DIV/0!</v>
      </c>
      <c r="T1201" s="4" t="e">
        <f t="shared" si="379"/>
        <v>#DIV/0!</v>
      </c>
      <c r="U1201" s="4" t="e">
        <f t="shared" si="380"/>
        <v>#DIV/0!</v>
      </c>
      <c r="W1201" s="5" t="e">
        <f>VLOOKUP(C1201&amp;A1201,Driver_elast!$A$2:$D$1161,4,FALSE)</f>
        <v>#N/A</v>
      </c>
      <c r="X1201" s="5">
        <v>1</v>
      </c>
      <c r="Y1201" s="2">
        <f>SUMIFS('Growth rates'!D$4:D$999,'Growth rates'!$B$4:$B$999,Demands!$A1201,'Growth rates'!$C$4:$C$999,$W1201)</f>
        <v>0</v>
      </c>
      <c r="Z1201" s="2">
        <f>SUMIFS('Growth rates'!E$4:E$999,'Growth rates'!$B$4:$B$999,Demands!$A1201,'Growth rates'!$C$4:$C$999,$W1201)</f>
        <v>0</v>
      </c>
      <c r="AA1201" s="2">
        <f>SUMIFS('Growth rates'!F$4:F$999,'Growth rates'!$B$4:$B$999,Demands!$A1201,'Growth rates'!$C$4:$C$999,$W1201)</f>
        <v>0</v>
      </c>
      <c r="AB1201" s="2">
        <f>SUMIFS('Growth rates'!G$4:G$999,'Growth rates'!$B$4:$B$999,Demands!$A1201,'Growth rates'!$C$4:$C$999,$W1201)</f>
        <v>0</v>
      </c>
      <c r="AC1201" s="2">
        <f>SUMIFS('Growth rates'!H$4:H$999,'Growth rates'!$B$4:$B$999,Demands!$A1201,'Growth rates'!$C$4:$C$999,$W1201)</f>
        <v>0</v>
      </c>
      <c r="AD1201" s="2">
        <f>SUMIFS('Growth rates'!I$4:I$999,'Growth rates'!$B$4:$B$999,Demands!$A1201,'Growth rates'!$C$4:$C$999,$W1201)</f>
        <v>0</v>
      </c>
      <c r="AE1201" s="2">
        <f>SUMIFS('Growth rates'!J$4:J$999,'Growth rates'!$B$4:$B$999,Demands!$A1201,'Growth rates'!$C$4:$C$999,$W1201)</f>
        <v>0</v>
      </c>
      <c r="AF1201" s="2">
        <f>SUMIFS('Growth rates'!K$4:K$999,'Growth rates'!$B$4:$B$999,Demands!$A1201,'Growth rates'!$C$4:$C$999,$W1201)</f>
        <v>0</v>
      </c>
      <c r="AG1201" s="2">
        <f>SUMIFS('Growth rates'!L$4:L$999,'Growth rates'!$B$4:$B$999,Demands!$A1201,'Growth rates'!$C$4:$C$999,$W1201)</f>
        <v>0</v>
      </c>
      <c r="AH1201" s="2">
        <f>SUMIFS('Growth rates'!M$4:M$999,'Growth rates'!$B$4:$B$999,Demands!$A1201,'Growth rates'!$C$4:$C$999,$W1201)</f>
        <v>0</v>
      </c>
      <c r="AI1201" s="2">
        <f>SUMIFS('Growth rates'!N$4:N$999,'Growth rates'!$B$4:$B$999,Demands!$A1201,'Growth rates'!$C$4:$C$999,$W1201)</f>
        <v>0</v>
      </c>
      <c r="AJ1201" s="2">
        <f>SUMIFS('Growth rates'!O$4:O$999,'Growth rates'!$B$4:$B$999,Demands!$A1201,'Growth rates'!$C$4:$C$999,$W1201)</f>
        <v>0</v>
      </c>
      <c r="AK1201" s="2">
        <f>SUMIFS('Growth rates'!P$4:P$999,'Growth rates'!$B$4:$B$999,Demands!$A1201,'Growth rates'!$C$4:$C$999,$W1201)</f>
        <v>0</v>
      </c>
      <c r="AL1201" s="2">
        <f>SUMIFS('Growth rates'!Q$4:Q$999,'Growth rates'!$B$4:$B$999,Demands!$A1201,'Growth rates'!$C$4:$C$999,$W1201)</f>
        <v>0</v>
      </c>
      <c r="AM1201" s="2">
        <f>SUMIFS('Growth rates'!R$4:R$999,'Growth rates'!$B$4:$B$999,Demands!$A1201,'Growth rates'!$C$4:$C$999,$W1201)</f>
        <v>0</v>
      </c>
      <c r="AN1201" s="2">
        <f>SUMIFS('Growth rates'!S$4:S$999,'Growth rates'!$B$4:$B$999,Demands!$A1201,'Growth rates'!$C$4:$C$999,$W1201)</f>
        <v>0</v>
      </c>
      <c r="AO1201" s="2">
        <f>SUMIFS('Growth rates'!T$4:T$999,'Growth rates'!$B$4:$B$999,Demands!$A1201,'Growth rates'!$C$4:$C$999,$W1201)</f>
        <v>0</v>
      </c>
      <c r="AP1201" s="2">
        <f>SUMIFS('Growth rates'!U$4:U$999,'Growth rates'!$B$4:$B$999,Demands!$A1201,'Growth rates'!$C$4:$C$999,$W1201)</f>
        <v>0</v>
      </c>
      <c r="AR1201" t="e">
        <f>VLOOKUP(C1201&amp;A1201,Driver_elast!$A$2:$E$1161,5,FALSE)</f>
        <v>#N/A</v>
      </c>
      <c r="AS1201" t="e">
        <f t="shared" si="381"/>
        <v>#N/A</v>
      </c>
      <c r="AT1201" t="e">
        <f t="shared" si="382"/>
        <v>#N/A</v>
      </c>
      <c r="AV1201" s="2" t="e" cm="1">
        <f t="array" ref="AV1201">TREND($AR1201:$AS1201,$AR$3:$AS$3,AV$1)</f>
        <v>#VALUE!</v>
      </c>
      <c r="AW1201" s="2" t="e" cm="1">
        <f t="array" ref="AW1201">TREND($AR1201:$AS1201,$AR$3:$AS$3,AW$1)</f>
        <v>#VALUE!</v>
      </c>
      <c r="AX1201" s="2" t="e" cm="1">
        <f t="array" ref="AX1201">TREND($AR1201:$AS1201,$AR$3:$AS$3,AX$1)</f>
        <v>#VALUE!</v>
      </c>
      <c r="AY1201" s="2" t="e" cm="1">
        <f t="array" ref="AY1201">TREND($AR1201:$AS1201,$AR$3:$AS$3,AY$1)</f>
        <v>#VALUE!</v>
      </c>
      <c r="AZ1201" s="2" t="e" cm="1">
        <f t="array" ref="AZ1201">TREND($AR1201:$AS1201,$AR$3:$AS$3,AZ$1)</f>
        <v>#VALUE!</v>
      </c>
      <c r="BA1201" s="2" t="e" cm="1">
        <f t="array" ref="BA1201">TREND($AR1201:$AS1201,$AR$3:$AS$3,BA$1)</f>
        <v>#VALUE!</v>
      </c>
      <c r="BB1201" s="2" t="e" cm="1">
        <f t="array" ref="BB1201">TREND($AR1201:$AS1201,$AR$3:$AS$3,BB$1)</f>
        <v>#VALUE!</v>
      </c>
      <c r="BC1201" s="2" t="e" cm="1">
        <f t="array" ref="BC1201">TREND($AR1201:$AS1201,$AR$3:$AS$3,BC$1)</f>
        <v>#VALUE!</v>
      </c>
      <c r="BD1201" s="2" t="e" cm="1">
        <f t="array" ref="BD1201">TREND($AR1201:$AS1201,$AR$3:$AS$3,BD$1)</f>
        <v>#VALUE!</v>
      </c>
      <c r="BE1201" s="2" t="e" cm="1">
        <f t="array" ref="BE1201">TREND($AR1201:$AS1201,$AR$3:$AS$3,BE$1)</f>
        <v>#VALUE!</v>
      </c>
      <c r="BF1201" s="20" t="e" cm="1">
        <f t="array" ref="BF1201">TREND($AS1201:$AT1201,$AS$3:$AT$3,BF$1)</f>
        <v>#VALUE!</v>
      </c>
      <c r="BG1201" s="20" t="e" cm="1">
        <f t="array" ref="BG1201">TREND($AS1201:$AT1201,$AS$3:$AT$3,BG$1)</f>
        <v>#VALUE!</v>
      </c>
      <c r="BH1201" s="20" t="e" cm="1">
        <f t="array" ref="BH1201">TREND($AS1201:$AT1201,$AS$3:$AT$3,BH$1)</f>
        <v>#VALUE!</v>
      </c>
      <c r="BI1201" s="20" t="e" cm="1">
        <f t="array" ref="BI1201">TREND($AS1201:$AT1201,$AS$3:$AT$3,BI$1)</f>
        <v>#VALUE!</v>
      </c>
      <c r="BJ1201" s="20" t="e" cm="1">
        <f t="array" ref="BJ1201">TREND($AS1201:$AT1201,$AS$3:$AT$3,BJ$1)</f>
        <v>#VALUE!</v>
      </c>
      <c r="BK1201" s="20" t="e" cm="1">
        <f t="array" ref="BK1201">TREND($AS1201:$AT1201,$AS$3:$AT$3,BK$1)</f>
        <v>#VALUE!</v>
      </c>
      <c r="BL1201" s="20" t="e" cm="1">
        <f t="array" ref="BL1201">TREND($AS1201:$AT1201,$AS$3:$AT$3,BL$1)</f>
        <v>#VALUE!</v>
      </c>
      <c r="BM1201" s="20" t="e" cm="1">
        <f t="array" ref="BM1201">TREND($AS1201:$AT1201,$AS$3:$AT$3,BM$1)</f>
        <v>#VALUE!</v>
      </c>
    </row>
    <row r="1202" spans="1:65" x14ac:dyDescent="0.35">
      <c r="A1202" t="str">
        <f>IF(BYDem!B1200="","\I:",BYDem!B1200)</f>
        <v>\I:</v>
      </c>
      <c r="B1202">
        <f>BYDem!E1200</f>
        <v>0</v>
      </c>
      <c r="C1202">
        <f t="shared" si="383"/>
        <v>0</v>
      </c>
      <c r="D1202" s="4">
        <f>SUMIFS(BYDem!$M$2:$M$2000,BYDem!$B$2:$B$2000,Demands!$A1202,BYDem!$E$2:$E$2000,Demands!$B1202)</f>
        <v>0</v>
      </c>
      <c r="E1202" s="4" t="e">
        <f t="shared" si="364"/>
        <v>#DIV/0!</v>
      </c>
      <c r="F1202" s="4" t="e">
        <f t="shared" si="365"/>
        <v>#DIV/0!</v>
      </c>
      <c r="G1202" s="4" t="e">
        <f t="shared" si="366"/>
        <v>#DIV/0!</v>
      </c>
      <c r="H1202" s="4" t="e">
        <f t="shared" si="367"/>
        <v>#DIV/0!</v>
      </c>
      <c r="I1202" s="4" t="e">
        <f t="shared" si="368"/>
        <v>#DIV/0!</v>
      </c>
      <c r="J1202" s="4" t="e">
        <f t="shared" si="369"/>
        <v>#DIV/0!</v>
      </c>
      <c r="K1202" s="4" t="e">
        <f t="shared" si="370"/>
        <v>#DIV/0!</v>
      </c>
      <c r="L1202" s="4" t="e">
        <f t="shared" si="371"/>
        <v>#DIV/0!</v>
      </c>
      <c r="M1202" s="4" t="e">
        <f t="shared" si="372"/>
        <v>#DIV/0!</v>
      </c>
      <c r="N1202" s="4" t="e">
        <f t="shared" si="373"/>
        <v>#DIV/0!</v>
      </c>
      <c r="O1202" s="4" t="e">
        <f t="shared" si="374"/>
        <v>#DIV/0!</v>
      </c>
      <c r="P1202" s="4" t="e">
        <f t="shared" si="375"/>
        <v>#DIV/0!</v>
      </c>
      <c r="Q1202" s="4" t="e">
        <f t="shared" si="376"/>
        <v>#DIV/0!</v>
      </c>
      <c r="R1202" s="4" t="e">
        <f t="shared" si="377"/>
        <v>#DIV/0!</v>
      </c>
      <c r="S1202" s="4" t="e">
        <f t="shared" si="378"/>
        <v>#DIV/0!</v>
      </c>
      <c r="T1202" s="4" t="e">
        <f t="shared" si="379"/>
        <v>#DIV/0!</v>
      </c>
      <c r="U1202" s="4" t="e">
        <f t="shared" si="380"/>
        <v>#DIV/0!</v>
      </c>
      <c r="W1202" s="5" t="e">
        <f>VLOOKUP(C1202&amp;A1202,Driver_elast!$A$2:$D$1161,4,FALSE)</f>
        <v>#N/A</v>
      </c>
      <c r="X1202" s="5">
        <v>1</v>
      </c>
      <c r="Y1202" s="2">
        <f>SUMIFS('Growth rates'!D$4:D$999,'Growth rates'!$B$4:$B$999,Demands!$A1202,'Growth rates'!$C$4:$C$999,$W1202)</f>
        <v>0</v>
      </c>
      <c r="Z1202" s="2">
        <f>SUMIFS('Growth rates'!E$4:E$999,'Growth rates'!$B$4:$B$999,Demands!$A1202,'Growth rates'!$C$4:$C$999,$W1202)</f>
        <v>0</v>
      </c>
      <c r="AA1202" s="2">
        <f>SUMIFS('Growth rates'!F$4:F$999,'Growth rates'!$B$4:$B$999,Demands!$A1202,'Growth rates'!$C$4:$C$999,$W1202)</f>
        <v>0</v>
      </c>
      <c r="AB1202" s="2">
        <f>SUMIFS('Growth rates'!G$4:G$999,'Growth rates'!$B$4:$B$999,Demands!$A1202,'Growth rates'!$C$4:$C$999,$W1202)</f>
        <v>0</v>
      </c>
      <c r="AC1202" s="2">
        <f>SUMIFS('Growth rates'!H$4:H$999,'Growth rates'!$B$4:$B$999,Demands!$A1202,'Growth rates'!$C$4:$C$999,$W1202)</f>
        <v>0</v>
      </c>
      <c r="AD1202" s="2">
        <f>SUMIFS('Growth rates'!I$4:I$999,'Growth rates'!$B$4:$B$999,Demands!$A1202,'Growth rates'!$C$4:$C$999,$W1202)</f>
        <v>0</v>
      </c>
      <c r="AE1202" s="2">
        <f>SUMIFS('Growth rates'!J$4:J$999,'Growth rates'!$B$4:$B$999,Demands!$A1202,'Growth rates'!$C$4:$C$999,$W1202)</f>
        <v>0</v>
      </c>
      <c r="AF1202" s="2">
        <f>SUMIFS('Growth rates'!K$4:K$999,'Growth rates'!$B$4:$B$999,Demands!$A1202,'Growth rates'!$C$4:$C$999,$W1202)</f>
        <v>0</v>
      </c>
      <c r="AG1202" s="2">
        <f>SUMIFS('Growth rates'!L$4:L$999,'Growth rates'!$B$4:$B$999,Demands!$A1202,'Growth rates'!$C$4:$C$999,$W1202)</f>
        <v>0</v>
      </c>
      <c r="AH1202" s="2">
        <f>SUMIFS('Growth rates'!M$4:M$999,'Growth rates'!$B$4:$B$999,Demands!$A1202,'Growth rates'!$C$4:$C$999,$W1202)</f>
        <v>0</v>
      </c>
      <c r="AI1202" s="2">
        <f>SUMIFS('Growth rates'!N$4:N$999,'Growth rates'!$B$4:$B$999,Demands!$A1202,'Growth rates'!$C$4:$C$999,$W1202)</f>
        <v>0</v>
      </c>
      <c r="AJ1202" s="2">
        <f>SUMIFS('Growth rates'!O$4:O$999,'Growth rates'!$B$4:$B$999,Demands!$A1202,'Growth rates'!$C$4:$C$999,$W1202)</f>
        <v>0</v>
      </c>
      <c r="AK1202" s="2">
        <f>SUMIFS('Growth rates'!P$4:P$999,'Growth rates'!$B$4:$B$999,Demands!$A1202,'Growth rates'!$C$4:$C$999,$W1202)</f>
        <v>0</v>
      </c>
      <c r="AL1202" s="2">
        <f>SUMIFS('Growth rates'!Q$4:Q$999,'Growth rates'!$B$4:$B$999,Demands!$A1202,'Growth rates'!$C$4:$C$999,$W1202)</f>
        <v>0</v>
      </c>
      <c r="AM1202" s="2">
        <f>SUMIFS('Growth rates'!R$4:R$999,'Growth rates'!$B$4:$B$999,Demands!$A1202,'Growth rates'!$C$4:$C$999,$W1202)</f>
        <v>0</v>
      </c>
      <c r="AN1202" s="2">
        <f>SUMIFS('Growth rates'!S$4:S$999,'Growth rates'!$B$4:$B$999,Demands!$A1202,'Growth rates'!$C$4:$C$999,$W1202)</f>
        <v>0</v>
      </c>
      <c r="AO1202" s="2">
        <f>SUMIFS('Growth rates'!T$4:T$999,'Growth rates'!$B$4:$B$999,Demands!$A1202,'Growth rates'!$C$4:$C$999,$W1202)</f>
        <v>0</v>
      </c>
      <c r="AP1202" s="2">
        <f>SUMIFS('Growth rates'!U$4:U$999,'Growth rates'!$B$4:$B$999,Demands!$A1202,'Growth rates'!$C$4:$C$999,$W1202)</f>
        <v>0</v>
      </c>
      <c r="AR1202" t="e">
        <f>VLOOKUP(C1202&amp;A1202,Driver_elast!$A$2:$E$1161,5,FALSE)</f>
        <v>#N/A</v>
      </c>
      <c r="AS1202" t="e">
        <f t="shared" si="381"/>
        <v>#N/A</v>
      </c>
      <c r="AT1202" t="e">
        <f t="shared" si="382"/>
        <v>#N/A</v>
      </c>
      <c r="AV1202" s="2" t="e" cm="1">
        <f t="array" ref="AV1202">TREND($AR1202:$AS1202,$AR$3:$AS$3,AV$1)</f>
        <v>#VALUE!</v>
      </c>
      <c r="AW1202" s="2" t="e" cm="1">
        <f t="array" ref="AW1202">TREND($AR1202:$AS1202,$AR$3:$AS$3,AW$1)</f>
        <v>#VALUE!</v>
      </c>
      <c r="AX1202" s="2" t="e" cm="1">
        <f t="array" ref="AX1202">TREND($AR1202:$AS1202,$AR$3:$AS$3,AX$1)</f>
        <v>#VALUE!</v>
      </c>
      <c r="AY1202" s="2" t="e" cm="1">
        <f t="array" ref="AY1202">TREND($AR1202:$AS1202,$AR$3:$AS$3,AY$1)</f>
        <v>#VALUE!</v>
      </c>
      <c r="AZ1202" s="2" t="e" cm="1">
        <f t="array" ref="AZ1202">TREND($AR1202:$AS1202,$AR$3:$AS$3,AZ$1)</f>
        <v>#VALUE!</v>
      </c>
      <c r="BA1202" s="2" t="e" cm="1">
        <f t="array" ref="BA1202">TREND($AR1202:$AS1202,$AR$3:$AS$3,BA$1)</f>
        <v>#VALUE!</v>
      </c>
      <c r="BB1202" s="2" t="e" cm="1">
        <f t="array" ref="BB1202">TREND($AR1202:$AS1202,$AR$3:$AS$3,BB$1)</f>
        <v>#VALUE!</v>
      </c>
      <c r="BC1202" s="2" t="e" cm="1">
        <f t="array" ref="BC1202">TREND($AR1202:$AS1202,$AR$3:$AS$3,BC$1)</f>
        <v>#VALUE!</v>
      </c>
      <c r="BD1202" s="2" t="e" cm="1">
        <f t="array" ref="BD1202">TREND($AR1202:$AS1202,$AR$3:$AS$3,BD$1)</f>
        <v>#VALUE!</v>
      </c>
      <c r="BE1202" s="2" t="e" cm="1">
        <f t="array" ref="BE1202">TREND($AR1202:$AS1202,$AR$3:$AS$3,BE$1)</f>
        <v>#VALUE!</v>
      </c>
      <c r="BF1202" s="20" t="e" cm="1">
        <f t="array" ref="BF1202">TREND($AS1202:$AT1202,$AS$3:$AT$3,BF$1)</f>
        <v>#VALUE!</v>
      </c>
      <c r="BG1202" s="20" t="e" cm="1">
        <f t="array" ref="BG1202">TREND($AS1202:$AT1202,$AS$3:$AT$3,BG$1)</f>
        <v>#VALUE!</v>
      </c>
      <c r="BH1202" s="20" t="e" cm="1">
        <f t="array" ref="BH1202">TREND($AS1202:$AT1202,$AS$3:$AT$3,BH$1)</f>
        <v>#VALUE!</v>
      </c>
      <c r="BI1202" s="20" t="e" cm="1">
        <f t="array" ref="BI1202">TREND($AS1202:$AT1202,$AS$3:$AT$3,BI$1)</f>
        <v>#VALUE!</v>
      </c>
      <c r="BJ1202" s="20" t="e" cm="1">
        <f t="array" ref="BJ1202">TREND($AS1202:$AT1202,$AS$3:$AT$3,BJ$1)</f>
        <v>#VALUE!</v>
      </c>
      <c r="BK1202" s="20" t="e" cm="1">
        <f t="array" ref="BK1202">TREND($AS1202:$AT1202,$AS$3:$AT$3,BK$1)</f>
        <v>#VALUE!</v>
      </c>
      <c r="BL1202" s="20" t="e" cm="1">
        <f t="array" ref="BL1202">TREND($AS1202:$AT1202,$AS$3:$AT$3,BL$1)</f>
        <v>#VALUE!</v>
      </c>
      <c r="BM1202" s="20" t="e" cm="1">
        <f t="array" ref="BM1202">TREND($AS1202:$AT1202,$AS$3:$AT$3,BM$1)</f>
        <v>#VALUE!</v>
      </c>
    </row>
    <row r="1203" spans="1:65" x14ac:dyDescent="0.35">
      <c r="A1203" t="str">
        <f>IF(BYDem!B1201="","\I:",BYDem!B1201)</f>
        <v>\I:</v>
      </c>
      <c r="B1203">
        <f>BYDem!E1201</f>
        <v>0</v>
      </c>
      <c r="C1203">
        <f t="shared" si="383"/>
        <v>0</v>
      </c>
      <c r="D1203" s="4">
        <f>SUMIFS(BYDem!$M$2:$M$2000,BYDem!$B$2:$B$2000,Demands!$A1203,BYDem!$E$2:$E$2000,Demands!$B1203)</f>
        <v>0</v>
      </c>
      <c r="E1203" s="4" t="e">
        <f t="shared" si="364"/>
        <v>#DIV/0!</v>
      </c>
      <c r="F1203" s="4" t="e">
        <f t="shared" si="365"/>
        <v>#DIV/0!</v>
      </c>
      <c r="G1203" s="4" t="e">
        <f t="shared" si="366"/>
        <v>#DIV/0!</v>
      </c>
      <c r="H1203" s="4" t="e">
        <f t="shared" si="367"/>
        <v>#DIV/0!</v>
      </c>
      <c r="I1203" s="4" t="e">
        <f t="shared" si="368"/>
        <v>#DIV/0!</v>
      </c>
      <c r="J1203" s="4" t="e">
        <f t="shared" si="369"/>
        <v>#DIV/0!</v>
      </c>
      <c r="K1203" s="4" t="e">
        <f t="shared" si="370"/>
        <v>#DIV/0!</v>
      </c>
      <c r="L1203" s="4" t="e">
        <f t="shared" si="371"/>
        <v>#DIV/0!</v>
      </c>
      <c r="M1203" s="4" t="e">
        <f t="shared" si="372"/>
        <v>#DIV/0!</v>
      </c>
      <c r="N1203" s="4" t="e">
        <f t="shared" si="373"/>
        <v>#DIV/0!</v>
      </c>
      <c r="O1203" s="4" t="e">
        <f t="shared" si="374"/>
        <v>#DIV/0!</v>
      </c>
      <c r="P1203" s="4" t="e">
        <f t="shared" si="375"/>
        <v>#DIV/0!</v>
      </c>
      <c r="Q1203" s="4" t="e">
        <f t="shared" si="376"/>
        <v>#DIV/0!</v>
      </c>
      <c r="R1203" s="4" t="e">
        <f t="shared" si="377"/>
        <v>#DIV/0!</v>
      </c>
      <c r="S1203" s="4" t="e">
        <f t="shared" si="378"/>
        <v>#DIV/0!</v>
      </c>
      <c r="T1203" s="4" t="e">
        <f t="shared" si="379"/>
        <v>#DIV/0!</v>
      </c>
      <c r="U1203" s="4" t="e">
        <f t="shared" si="380"/>
        <v>#DIV/0!</v>
      </c>
      <c r="W1203" s="5" t="e">
        <f>VLOOKUP(C1203&amp;A1203,Driver_elast!$A$2:$D$1161,4,FALSE)</f>
        <v>#N/A</v>
      </c>
      <c r="X1203" s="5">
        <v>1</v>
      </c>
      <c r="Y1203" s="2">
        <f>SUMIFS('Growth rates'!D$4:D$999,'Growth rates'!$B$4:$B$999,Demands!$A1203,'Growth rates'!$C$4:$C$999,$W1203)</f>
        <v>0</v>
      </c>
      <c r="Z1203" s="2">
        <f>SUMIFS('Growth rates'!E$4:E$999,'Growth rates'!$B$4:$B$999,Demands!$A1203,'Growth rates'!$C$4:$C$999,$W1203)</f>
        <v>0</v>
      </c>
      <c r="AA1203" s="2">
        <f>SUMIFS('Growth rates'!F$4:F$999,'Growth rates'!$B$4:$B$999,Demands!$A1203,'Growth rates'!$C$4:$C$999,$W1203)</f>
        <v>0</v>
      </c>
      <c r="AB1203" s="2">
        <f>SUMIFS('Growth rates'!G$4:G$999,'Growth rates'!$B$4:$B$999,Demands!$A1203,'Growth rates'!$C$4:$C$999,$W1203)</f>
        <v>0</v>
      </c>
      <c r="AC1203" s="2">
        <f>SUMIFS('Growth rates'!H$4:H$999,'Growth rates'!$B$4:$B$999,Demands!$A1203,'Growth rates'!$C$4:$C$999,$W1203)</f>
        <v>0</v>
      </c>
      <c r="AD1203" s="2">
        <f>SUMIFS('Growth rates'!I$4:I$999,'Growth rates'!$B$4:$B$999,Demands!$A1203,'Growth rates'!$C$4:$C$999,$W1203)</f>
        <v>0</v>
      </c>
      <c r="AE1203" s="2">
        <f>SUMIFS('Growth rates'!J$4:J$999,'Growth rates'!$B$4:$B$999,Demands!$A1203,'Growth rates'!$C$4:$C$999,$W1203)</f>
        <v>0</v>
      </c>
      <c r="AF1203" s="2">
        <f>SUMIFS('Growth rates'!K$4:K$999,'Growth rates'!$B$4:$B$999,Demands!$A1203,'Growth rates'!$C$4:$C$999,$W1203)</f>
        <v>0</v>
      </c>
      <c r="AG1203" s="2">
        <f>SUMIFS('Growth rates'!L$4:L$999,'Growth rates'!$B$4:$B$999,Demands!$A1203,'Growth rates'!$C$4:$C$999,$W1203)</f>
        <v>0</v>
      </c>
      <c r="AH1203" s="2">
        <f>SUMIFS('Growth rates'!M$4:M$999,'Growth rates'!$B$4:$B$999,Demands!$A1203,'Growth rates'!$C$4:$C$999,$W1203)</f>
        <v>0</v>
      </c>
      <c r="AI1203" s="2">
        <f>SUMIFS('Growth rates'!N$4:N$999,'Growth rates'!$B$4:$B$999,Demands!$A1203,'Growth rates'!$C$4:$C$999,$W1203)</f>
        <v>0</v>
      </c>
      <c r="AJ1203" s="2">
        <f>SUMIFS('Growth rates'!O$4:O$999,'Growth rates'!$B$4:$B$999,Demands!$A1203,'Growth rates'!$C$4:$C$999,$W1203)</f>
        <v>0</v>
      </c>
      <c r="AK1203" s="2">
        <f>SUMIFS('Growth rates'!P$4:P$999,'Growth rates'!$B$4:$B$999,Demands!$A1203,'Growth rates'!$C$4:$C$999,$W1203)</f>
        <v>0</v>
      </c>
      <c r="AL1203" s="2">
        <f>SUMIFS('Growth rates'!Q$4:Q$999,'Growth rates'!$B$4:$B$999,Demands!$A1203,'Growth rates'!$C$4:$C$999,$W1203)</f>
        <v>0</v>
      </c>
      <c r="AM1203" s="2">
        <f>SUMIFS('Growth rates'!R$4:R$999,'Growth rates'!$B$4:$B$999,Demands!$A1203,'Growth rates'!$C$4:$C$999,$W1203)</f>
        <v>0</v>
      </c>
      <c r="AN1203" s="2">
        <f>SUMIFS('Growth rates'!S$4:S$999,'Growth rates'!$B$4:$B$999,Demands!$A1203,'Growth rates'!$C$4:$C$999,$W1203)</f>
        <v>0</v>
      </c>
      <c r="AO1203" s="2">
        <f>SUMIFS('Growth rates'!T$4:T$999,'Growth rates'!$B$4:$B$999,Demands!$A1203,'Growth rates'!$C$4:$C$999,$W1203)</f>
        <v>0</v>
      </c>
      <c r="AP1203" s="2">
        <f>SUMIFS('Growth rates'!U$4:U$999,'Growth rates'!$B$4:$B$999,Demands!$A1203,'Growth rates'!$C$4:$C$999,$W1203)</f>
        <v>0</v>
      </c>
      <c r="AR1203" t="e">
        <f>VLOOKUP(C1203&amp;A1203,Driver_elast!$A$2:$E$1161,5,FALSE)</f>
        <v>#N/A</v>
      </c>
      <c r="AS1203" t="e">
        <f t="shared" si="381"/>
        <v>#N/A</v>
      </c>
      <c r="AT1203" t="e">
        <f t="shared" si="382"/>
        <v>#N/A</v>
      </c>
      <c r="AV1203" s="2" t="e" cm="1">
        <f t="array" ref="AV1203">TREND($AR1203:$AS1203,$AR$3:$AS$3,AV$1)</f>
        <v>#VALUE!</v>
      </c>
      <c r="AW1203" s="2" t="e" cm="1">
        <f t="array" ref="AW1203">TREND($AR1203:$AS1203,$AR$3:$AS$3,AW$1)</f>
        <v>#VALUE!</v>
      </c>
      <c r="AX1203" s="2" t="e" cm="1">
        <f t="array" ref="AX1203">TREND($AR1203:$AS1203,$AR$3:$AS$3,AX$1)</f>
        <v>#VALUE!</v>
      </c>
      <c r="AY1203" s="2" t="e" cm="1">
        <f t="array" ref="AY1203">TREND($AR1203:$AS1203,$AR$3:$AS$3,AY$1)</f>
        <v>#VALUE!</v>
      </c>
      <c r="AZ1203" s="2" t="e" cm="1">
        <f t="array" ref="AZ1203">TREND($AR1203:$AS1203,$AR$3:$AS$3,AZ$1)</f>
        <v>#VALUE!</v>
      </c>
      <c r="BA1203" s="2" t="e" cm="1">
        <f t="array" ref="BA1203">TREND($AR1203:$AS1203,$AR$3:$AS$3,BA$1)</f>
        <v>#VALUE!</v>
      </c>
      <c r="BB1203" s="2" t="e" cm="1">
        <f t="array" ref="BB1203">TREND($AR1203:$AS1203,$AR$3:$AS$3,BB$1)</f>
        <v>#VALUE!</v>
      </c>
      <c r="BC1203" s="2" t="e" cm="1">
        <f t="array" ref="BC1203">TREND($AR1203:$AS1203,$AR$3:$AS$3,BC$1)</f>
        <v>#VALUE!</v>
      </c>
      <c r="BD1203" s="2" t="e" cm="1">
        <f t="array" ref="BD1203">TREND($AR1203:$AS1203,$AR$3:$AS$3,BD$1)</f>
        <v>#VALUE!</v>
      </c>
      <c r="BE1203" s="2" t="e" cm="1">
        <f t="array" ref="BE1203">TREND($AR1203:$AS1203,$AR$3:$AS$3,BE$1)</f>
        <v>#VALUE!</v>
      </c>
      <c r="BF1203" s="20" t="e" cm="1">
        <f t="array" ref="BF1203">TREND($AS1203:$AT1203,$AS$3:$AT$3,BF$1)</f>
        <v>#VALUE!</v>
      </c>
      <c r="BG1203" s="20" t="e" cm="1">
        <f t="array" ref="BG1203">TREND($AS1203:$AT1203,$AS$3:$AT$3,BG$1)</f>
        <v>#VALUE!</v>
      </c>
      <c r="BH1203" s="20" t="e" cm="1">
        <f t="array" ref="BH1203">TREND($AS1203:$AT1203,$AS$3:$AT$3,BH$1)</f>
        <v>#VALUE!</v>
      </c>
      <c r="BI1203" s="20" t="e" cm="1">
        <f t="array" ref="BI1203">TREND($AS1203:$AT1203,$AS$3:$AT$3,BI$1)</f>
        <v>#VALUE!</v>
      </c>
      <c r="BJ1203" s="20" t="e" cm="1">
        <f t="array" ref="BJ1203">TREND($AS1203:$AT1203,$AS$3:$AT$3,BJ$1)</f>
        <v>#VALUE!</v>
      </c>
      <c r="BK1203" s="20" t="e" cm="1">
        <f t="array" ref="BK1203">TREND($AS1203:$AT1203,$AS$3:$AT$3,BK$1)</f>
        <v>#VALUE!</v>
      </c>
      <c r="BL1203" s="20" t="e" cm="1">
        <f t="array" ref="BL1203">TREND($AS1203:$AT1203,$AS$3:$AT$3,BL$1)</f>
        <v>#VALUE!</v>
      </c>
      <c r="BM1203" s="20" t="e" cm="1">
        <f t="array" ref="BM1203">TREND($AS1203:$AT1203,$AS$3:$AT$3,BM$1)</f>
        <v>#VALUE!</v>
      </c>
    </row>
    <row r="1204" spans="1:65" x14ac:dyDescent="0.35">
      <c r="A1204" t="str">
        <f>IF(BYDem!B1202="","\I:",BYDem!B1202)</f>
        <v>\I:</v>
      </c>
      <c r="B1204">
        <f>BYDem!E1202</f>
        <v>0</v>
      </c>
      <c r="C1204">
        <f t="shared" si="383"/>
        <v>0</v>
      </c>
      <c r="D1204" s="4">
        <f>SUMIFS(BYDem!$M$2:$M$2000,BYDem!$B$2:$B$2000,Demands!$A1204,BYDem!$E$2:$E$2000,Demands!$B1204)</f>
        <v>0</v>
      </c>
      <c r="E1204" s="4" t="e">
        <f t="shared" si="364"/>
        <v>#DIV/0!</v>
      </c>
      <c r="F1204" s="4" t="e">
        <f t="shared" si="365"/>
        <v>#DIV/0!</v>
      </c>
      <c r="G1204" s="4" t="e">
        <f t="shared" si="366"/>
        <v>#DIV/0!</v>
      </c>
      <c r="H1204" s="4" t="e">
        <f t="shared" si="367"/>
        <v>#DIV/0!</v>
      </c>
      <c r="I1204" s="4" t="e">
        <f t="shared" si="368"/>
        <v>#DIV/0!</v>
      </c>
      <c r="J1204" s="4" t="e">
        <f t="shared" si="369"/>
        <v>#DIV/0!</v>
      </c>
      <c r="K1204" s="4" t="e">
        <f t="shared" si="370"/>
        <v>#DIV/0!</v>
      </c>
      <c r="L1204" s="4" t="e">
        <f t="shared" si="371"/>
        <v>#DIV/0!</v>
      </c>
      <c r="M1204" s="4" t="e">
        <f t="shared" si="372"/>
        <v>#DIV/0!</v>
      </c>
      <c r="N1204" s="4" t="e">
        <f t="shared" si="373"/>
        <v>#DIV/0!</v>
      </c>
      <c r="O1204" s="4" t="e">
        <f t="shared" si="374"/>
        <v>#DIV/0!</v>
      </c>
      <c r="P1204" s="4" t="e">
        <f t="shared" si="375"/>
        <v>#DIV/0!</v>
      </c>
      <c r="Q1204" s="4" t="e">
        <f t="shared" si="376"/>
        <v>#DIV/0!</v>
      </c>
      <c r="R1204" s="4" t="e">
        <f t="shared" si="377"/>
        <v>#DIV/0!</v>
      </c>
      <c r="S1204" s="4" t="e">
        <f t="shared" si="378"/>
        <v>#DIV/0!</v>
      </c>
      <c r="T1204" s="4" t="e">
        <f t="shared" si="379"/>
        <v>#DIV/0!</v>
      </c>
      <c r="U1204" s="4" t="e">
        <f t="shared" si="380"/>
        <v>#DIV/0!</v>
      </c>
      <c r="W1204" s="5" t="e">
        <f>VLOOKUP(C1204&amp;A1204,Driver_elast!$A$2:$D$1161,4,FALSE)</f>
        <v>#N/A</v>
      </c>
      <c r="X1204" s="5">
        <v>1</v>
      </c>
      <c r="Y1204" s="2">
        <f>SUMIFS('Growth rates'!D$4:D$999,'Growth rates'!$B$4:$B$999,Demands!$A1204,'Growth rates'!$C$4:$C$999,$W1204)</f>
        <v>0</v>
      </c>
      <c r="Z1204" s="2">
        <f>SUMIFS('Growth rates'!E$4:E$999,'Growth rates'!$B$4:$B$999,Demands!$A1204,'Growth rates'!$C$4:$C$999,$W1204)</f>
        <v>0</v>
      </c>
      <c r="AA1204" s="2">
        <f>SUMIFS('Growth rates'!F$4:F$999,'Growth rates'!$B$4:$B$999,Demands!$A1204,'Growth rates'!$C$4:$C$999,$W1204)</f>
        <v>0</v>
      </c>
      <c r="AB1204" s="2">
        <f>SUMIFS('Growth rates'!G$4:G$999,'Growth rates'!$B$4:$B$999,Demands!$A1204,'Growth rates'!$C$4:$C$999,$W1204)</f>
        <v>0</v>
      </c>
      <c r="AC1204" s="2">
        <f>SUMIFS('Growth rates'!H$4:H$999,'Growth rates'!$B$4:$B$999,Demands!$A1204,'Growth rates'!$C$4:$C$999,$W1204)</f>
        <v>0</v>
      </c>
      <c r="AD1204" s="2">
        <f>SUMIFS('Growth rates'!I$4:I$999,'Growth rates'!$B$4:$B$999,Demands!$A1204,'Growth rates'!$C$4:$C$999,$W1204)</f>
        <v>0</v>
      </c>
      <c r="AE1204" s="2">
        <f>SUMIFS('Growth rates'!J$4:J$999,'Growth rates'!$B$4:$B$999,Demands!$A1204,'Growth rates'!$C$4:$C$999,$W1204)</f>
        <v>0</v>
      </c>
      <c r="AF1204" s="2">
        <f>SUMIFS('Growth rates'!K$4:K$999,'Growth rates'!$B$4:$B$999,Demands!$A1204,'Growth rates'!$C$4:$C$999,$W1204)</f>
        <v>0</v>
      </c>
      <c r="AG1204" s="2">
        <f>SUMIFS('Growth rates'!L$4:L$999,'Growth rates'!$B$4:$B$999,Demands!$A1204,'Growth rates'!$C$4:$C$999,$W1204)</f>
        <v>0</v>
      </c>
      <c r="AH1204" s="2">
        <f>SUMIFS('Growth rates'!M$4:M$999,'Growth rates'!$B$4:$B$999,Demands!$A1204,'Growth rates'!$C$4:$C$999,$W1204)</f>
        <v>0</v>
      </c>
      <c r="AI1204" s="2">
        <f>SUMIFS('Growth rates'!N$4:N$999,'Growth rates'!$B$4:$B$999,Demands!$A1204,'Growth rates'!$C$4:$C$999,$W1204)</f>
        <v>0</v>
      </c>
      <c r="AJ1204" s="2">
        <f>SUMIFS('Growth rates'!O$4:O$999,'Growth rates'!$B$4:$B$999,Demands!$A1204,'Growth rates'!$C$4:$C$999,$W1204)</f>
        <v>0</v>
      </c>
      <c r="AK1204" s="2">
        <f>SUMIFS('Growth rates'!P$4:P$999,'Growth rates'!$B$4:$B$999,Demands!$A1204,'Growth rates'!$C$4:$C$999,$W1204)</f>
        <v>0</v>
      </c>
      <c r="AL1204" s="2">
        <f>SUMIFS('Growth rates'!Q$4:Q$999,'Growth rates'!$B$4:$B$999,Demands!$A1204,'Growth rates'!$C$4:$C$999,$W1204)</f>
        <v>0</v>
      </c>
      <c r="AM1204" s="2">
        <f>SUMIFS('Growth rates'!R$4:R$999,'Growth rates'!$B$4:$B$999,Demands!$A1204,'Growth rates'!$C$4:$C$999,$W1204)</f>
        <v>0</v>
      </c>
      <c r="AN1204" s="2">
        <f>SUMIFS('Growth rates'!S$4:S$999,'Growth rates'!$B$4:$B$999,Demands!$A1204,'Growth rates'!$C$4:$C$999,$W1204)</f>
        <v>0</v>
      </c>
      <c r="AO1204" s="2">
        <f>SUMIFS('Growth rates'!T$4:T$999,'Growth rates'!$B$4:$B$999,Demands!$A1204,'Growth rates'!$C$4:$C$999,$W1204)</f>
        <v>0</v>
      </c>
      <c r="AP1204" s="2">
        <f>SUMIFS('Growth rates'!U$4:U$999,'Growth rates'!$B$4:$B$999,Demands!$A1204,'Growth rates'!$C$4:$C$999,$W1204)</f>
        <v>0</v>
      </c>
      <c r="AR1204" t="e">
        <f>VLOOKUP(C1204&amp;A1204,Driver_elast!$A$2:$E$1161,5,FALSE)</f>
        <v>#N/A</v>
      </c>
      <c r="AS1204" t="e">
        <f t="shared" si="381"/>
        <v>#N/A</v>
      </c>
      <c r="AT1204" t="e">
        <f t="shared" si="382"/>
        <v>#N/A</v>
      </c>
      <c r="AV1204" s="2" t="e" cm="1">
        <f t="array" ref="AV1204">TREND($AR1204:$AS1204,$AR$3:$AS$3,AV$1)</f>
        <v>#VALUE!</v>
      </c>
      <c r="AW1204" s="2" t="e" cm="1">
        <f t="array" ref="AW1204">TREND($AR1204:$AS1204,$AR$3:$AS$3,AW$1)</f>
        <v>#VALUE!</v>
      </c>
      <c r="AX1204" s="2" t="e" cm="1">
        <f t="array" ref="AX1204">TREND($AR1204:$AS1204,$AR$3:$AS$3,AX$1)</f>
        <v>#VALUE!</v>
      </c>
      <c r="AY1204" s="2" t="e" cm="1">
        <f t="array" ref="AY1204">TREND($AR1204:$AS1204,$AR$3:$AS$3,AY$1)</f>
        <v>#VALUE!</v>
      </c>
      <c r="AZ1204" s="2" t="e" cm="1">
        <f t="array" ref="AZ1204">TREND($AR1204:$AS1204,$AR$3:$AS$3,AZ$1)</f>
        <v>#VALUE!</v>
      </c>
      <c r="BA1204" s="2" t="e" cm="1">
        <f t="array" ref="BA1204">TREND($AR1204:$AS1204,$AR$3:$AS$3,BA$1)</f>
        <v>#VALUE!</v>
      </c>
      <c r="BB1204" s="2" t="e" cm="1">
        <f t="array" ref="BB1204">TREND($AR1204:$AS1204,$AR$3:$AS$3,BB$1)</f>
        <v>#VALUE!</v>
      </c>
      <c r="BC1204" s="2" t="e" cm="1">
        <f t="array" ref="BC1204">TREND($AR1204:$AS1204,$AR$3:$AS$3,BC$1)</f>
        <v>#VALUE!</v>
      </c>
      <c r="BD1204" s="2" t="e" cm="1">
        <f t="array" ref="BD1204">TREND($AR1204:$AS1204,$AR$3:$AS$3,BD$1)</f>
        <v>#VALUE!</v>
      </c>
      <c r="BE1204" s="2" t="e" cm="1">
        <f t="array" ref="BE1204">TREND($AR1204:$AS1204,$AR$3:$AS$3,BE$1)</f>
        <v>#VALUE!</v>
      </c>
      <c r="BF1204" s="20" t="e" cm="1">
        <f t="array" ref="BF1204">TREND($AS1204:$AT1204,$AS$3:$AT$3,BF$1)</f>
        <v>#VALUE!</v>
      </c>
      <c r="BG1204" s="20" t="e" cm="1">
        <f t="array" ref="BG1204">TREND($AS1204:$AT1204,$AS$3:$AT$3,BG$1)</f>
        <v>#VALUE!</v>
      </c>
      <c r="BH1204" s="20" t="e" cm="1">
        <f t="array" ref="BH1204">TREND($AS1204:$AT1204,$AS$3:$AT$3,BH$1)</f>
        <v>#VALUE!</v>
      </c>
      <c r="BI1204" s="20" t="e" cm="1">
        <f t="array" ref="BI1204">TREND($AS1204:$AT1204,$AS$3:$AT$3,BI$1)</f>
        <v>#VALUE!</v>
      </c>
      <c r="BJ1204" s="20" t="e" cm="1">
        <f t="array" ref="BJ1204">TREND($AS1204:$AT1204,$AS$3:$AT$3,BJ$1)</f>
        <v>#VALUE!</v>
      </c>
      <c r="BK1204" s="20" t="e" cm="1">
        <f t="array" ref="BK1204">TREND($AS1204:$AT1204,$AS$3:$AT$3,BK$1)</f>
        <v>#VALUE!</v>
      </c>
      <c r="BL1204" s="20" t="e" cm="1">
        <f t="array" ref="BL1204">TREND($AS1204:$AT1204,$AS$3:$AT$3,BL$1)</f>
        <v>#VALUE!</v>
      </c>
      <c r="BM1204" s="20" t="e" cm="1">
        <f t="array" ref="BM1204">TREND($AS1204:$AT1204,$AS$3:$AT$3,BM$1)</f>
        <v>#VALUE!</v>
      </c>
    </row>
    <row r="1205" spans="1:65" x14ac:dyDescent="0.35">
      <c r="A1205" t="str">
        <f>IF(BYDem!B1203="","\I:",BYDem!B1203)</f>
        <v>\I:</v>
      </c>
      <c r="B1205">
        <f>BYDem!E1203</f>
        <v>0</v>
      </c>
      <c r="C1205">
        <f t="shared" si="383"/>
        <v>0</v>
      </c>
      <c r="D1205" s="4">
        <f>SUMIFS(BYDem!$M$2:$M$2000,BYDem!$B$2:$B$2000,Demands!$A1205,BYDem!$E$2:$E$2000,Demands!$B1205)</f>
        <v>0</v>
      </c>
      <c r="E1205" s="4" t="e">
        <f t="shared" si="364"/>
        <v>#DIV/0!</v>
      </c>
      <c r="F1205" s="4" t="e">
        <f t="shared" si="365"/>
        <v>#DIV/0!</v>
      </c>
      <c r="G1205" s="4" t="e">
        <f t="shared" si="366"/>
        <v>#DIV/0!</v>
      </c>
      <c r="H1205" s="4" t="e">
        <f t="shared" si="367"/>
        <v>#DIV/0!</v>
      </c>
      <c r="I1205" s="4" t="e">
        <f t="shared" si="368"/>
        <v>#DIV/0!</v>
      </c>
      <c r="J1205" s="4" t="e">
        <f t="shared" si="369"/>
        <v>#DIV/0!</v>
      </c>
      <c r="K1205" s="4" t="e">
        <f t="shared" si="370"/>
        <v>#DIV/0!</v>
      </c>
      <c r="L1205" s="4" t="e">
        <f t="shared" si="371"/>
        <v>#DIV/0!</v>
      </c>
      <c r="M1205" s="4" t="e">
        <f t="shared" si="372"/>
        <v>#DIV/0!</v>
      </c>
      <c r="N1205" s="4" t="e">
        <f t="shared" si="373"/>
        <v>#DIV/0!</v>
      </c>
      <c r="O1205" s="4" t="e">
        <f t="shared" si="374"/>
        <v>#DIV/0!</v>
      </c>
      <c r="P1205" s="4" t="e">
        <f t="shared" si="375"/>
        <v>#DIV/0!</v>
      </c>
      <c r="Q1205" s="4" t="e">
        <f t="shared" si="376"/>
        <v>#DIV/0!</v>
      </c>
      <c r="R1205" s="4" t="e">
        <f t="shared" si="377"/>
        <v>#DIV/0!</v>
      </c>
      <c r="S1205" s="4" t="e">
        <f t="shared" si="378"/>
        <v>#DIV/0!</v>
      </c>
      <c r="T1205" s="4" t="e">
        <f t="shared" si="379"/>
        <v>#DIV/0!</v>
      </c>
      <c r="U1205" s="4" t="e">
        <f t="shared" si="380"/>
        <v>#DIV/0!</v>
      </c>
      <c r="W1205" s="5" t="e">
        <f>VLOOKUP(C1205&amp;A1205,Driver_elast!$A$2:$D$1161,4,FALSE)</f>
        <v>#N/A</v>
      </c>
      <c r="X1205" s="5">
        <v>1</v>
      </c>
      <c r="Y1205" s="2">
        <f>SUMIFS('Growth rates'!D$4:D$999,'Growth rates'!$B$4:$B$999,Demands!$A1205,'Growth rates'!$C$4:$C$999,$W1205)</f>
        <v>0</v>
      </c>
      <c r="Z1205" s="2">
        <f>SUMIFS('Growth rates'!E$4:E$999,'Growth rates'!$B$4:$B$999,Demands!$A1205,'Growth rates'!$C$4:$C$999,$W1205)</f>
        <v>0</v>
      </c>
      <c r="AA1205" s="2">
        <f>SUMIFS('Growth rates'!F$4:F$999,'Growth rates'!$B$4:$B$999,Demands!$A1205,'Growth rates'!$C$4:$C$999,$W1205)</f>
        <v>0</v>
      </c>
      <c r="AB1205" s="2">
        <f>SUMIFS('Growth rates'!G$4:G$999,'Growth rates'!$B$4:$B$999,Demands!$A1205,'Growth rates'!$C$4:$C$999,$W1205)</f>
        <v>0</v>
      </c>
      <c r="AC1205" s="2">
        <f>SUMIFS('Growth rates'!H$4:H$999,'Growth rates'!$B$4:$B$999,Demands!$A1205,'Growth rates'!$C$4:$C$999,$W1205)</f>
        <v>0</v>
      </c>
      <c r="AD1205" s="2">
        <f>SUMIFS('Growth rates'!I$4:I$999,'Growth rates'!$B$4:$B$999,Demands!$A1205,'Growth rates'!$C$4:$C$999,$W1205)</f>
        <v>0</v>
      </c>
      <c r="AE1205" s="2">
        <f>SUMIFS('Growth rates'!J$4:J$999,'Growth rates'!$B$4:$B$999,Demands!$A1205,'Growth rates'!$C$4:$C$999,$W1205)</f>
        <v>0</v>
      </c>
      <c r="AF1205" s="2">
        <f>SUMIFS('Growth rates'!K$4:K$999,'Growth rates'!$B$4:$B$999,Demands!$A1205,'Growth rates'!$C$4:$C$999,$W1205)</f>
        <v>0</v>
      </c>
      <c r="AG1205" s="2">
        <f>SUMIFS('Growth rates'!L$4:L$999,'Growth rates'!$B$4:$B$999,Demands!$A1205,'Growth rates'!$C$4:$C$999,$W1205)</f>
        <v>0</v>
      </c>
      <c r="AH1205" s="2">
        <f>SUMIFS('Growth rates'!M$4:M$999,'Growth rates'!$B$4:$B$999,Demands!$A1205,'Growth rates'!$C$4:$C$999,$W1205)</f>
        <v>0</v>
      </c>
      <c r="AI1205" s="2">
        <f>SUMIFS('Growth rates'!N$4:N$999,'Growth rates'!$B$4:$B$999,Demands!$A1205,'Growth rates'!$C$4:$C$999,$W1205)</f>
        <v>0</v>
      </c>
      <c r="AJ1205" s="2">
        <f>SUMIFS('Growth rates'!O$4:O$999,'Growth rates'!$B$4:$B$999,Demands!$A1205,'Growth rates'!$C$4:$C$999,$W1205)</f>
        <v>0</v>
      </c>
      <c r="AK1205" s="2">
        <f>SUMIFS('Growth rates'!P$4:P$999,'Growth rates'!$B$4:$B$999,Demands!$A1205,'Growth rates'!$C$4:$C$999,$W1205)</f>
        <v>0</v>
      </c>
      <c r="AL1205" s="2">
        <f>SUMIFS('Growth rates'!Q$4:Q$999,'Growth rates'!$B$4:$B$999,Demands!$A1205,'Growth rates'!$C$4:$C$999,$W1205)</f>
        <v>0</v>
      </c>
      <c r="AM1205" s="2">
        <f>SUMIFS('Growth rates'!R$4:R$999,'Growth rates'!$B$4:$B$999,Demands!$A1205,'Growth rates'!$C$4:$C$999,$W1205)</f>
        <v>0</v>
      </c>
      <c r="AN1205" s="2">
        <f>SUMIFS('Growth rates'!S$4:S$999,'Growth rates'!$B$4:$B$999,Demands!$A1205,'Growth rates'!$C$4:$C$999,$W1205)</f>
        <v>0</v>
      </c>
      <c r="AO1205" s="2">
        <f>SUMIFS('Growth rates'!T$4:T$999,'Growth rates'!$B$4:$B$999,Demands!$A1205,'Growth rates'!$C$4:$C$999,$W1205)</f>
        <v>0</v>
      </c>
      <c r="AP1205" s="2">
        <f>SUMIFS('Growth rates'!U$4:U$999,'Growth rates'!$B$4:$B$999,Demands!$A1205,'Growth rates'!$C$4:$C$999,$W1205)</f>
        <v>0</v>
      </c>
      <c r="AR1205" t="e">
        <f>VLOOKUP(C1205&amp;A1205,Driver_elast!$A$2:$E$1161,5,FALSE)</f>
        <v>#N/A</v>
      </c>
      <c r="AS1205" t="e">
        <f t="shared" si="381"/>
        <v>#N/A</v>
      </c>
      <c r="AT1205" t="e">
        <f t="shared" si="382"/>
        <v>#N/A</v>
      </c>
      <c r="AV1205" s="2" t="e" cm="1">
        <f t="array" ref="AV1205">TREND($AR1205:$AS1205,$AR$3:$AS$3,AV$1)</f>
        <v>#VALUE!</v>
      </c>
      <c r="AW1205" s="2" t="e" cm="1">
        <f t="array" ref="AW1205">TREND($AR1205:$AS1205,$AR$3:$AS$3,AW$1)</f>
        <v>#VALUE!</v>
      </c>
      <c r="AX1205" s="2" t="e" cm="1">
        <f t="array" ref="AX1205">TREND($AR1205:$AS1205,$AR$3:$AS$3,AX$1)</f>
        <v>#VALUE!</v>
      </c>
      <c r="AY1205" s="2" t="e" cm="1">
        <f t="array" ref="AY1205">TREND($AR1205:$AS1205,$AR$3:$AS$3,AY$1)</f>
        <v>#VALUE!</v>
      </c>
      <c r="AZ1205" s="2" t="e" cm="1">
        <f t="array" ref="AZ1205">TREND($AR1205:$AS1205,$AR$3:$AS$3,AZ$1)</f>
        <v>#VALUE!</v>
      </c>
      <c r="BA1205" s="2" t="e" cm="1">
        <f t="array" ref="BA1205">TREND($AR1205:$AS1205,$AR$3:$AS$3,BA$1)</f>
        <v>#VALUE!</v>
      </c>
      <c r="BB1205" s="2" t="e" cm="1">
        <f t="array" ref="BB1205">TREND($AR1205:$AS1205,$AR$3:$AS$3,BB$1)</f>
        <v>#VALUE!</v>
      </c>
      <c r="BC1205" s="2" t="e" cm="1">
        <f t="array" ref="BC1205">TREND($AR1205:$AS1205,$AR$3:$AS$3,BC$1)</f>
        <v>#VALUE!</v>
      </c>
      <c r="BD1205" s="2" t="e" cm="1">
        <f t="array" ref="BD1205">TREND($AR1205:$AS1205,$AR$3:$AS$3,BD$1)</f>
        <v>#VALUE!</v>
      </c>
      <c r="BE1205" s="2" t="e" cm="1">
        <f t="array" ref="BE1205">TREND($AR1205:$AS1205,$AR$3:$AS$3,BE$1)</f>
        <v>#VALUE!</v>
      </c>
      <c r="BF1205" s="20" t="e" cm="1">
        <f t="array" ref="BF1205">TREND($AS1205:$AT1205,$AS$3:$AT$3,BF$1)</f>
        <v>#VALUE!</v>
      </c>
      <c r="BG1205" s="20" t="e" cm="1">
        <f t="array" ref="BG1205">TREND($AS1205:$AT1205,$AS$3:$AT$3,BG$1)</f>
        <v>#VALUE!</v>
      </c>
      <c r="BH1205" s="20" t="e" cm="1">
        <f t="array" ref="BH1205">TREND($AS1205:$AT1205,$AS$3:$AT$3,BH$1)</f>
        <v>#VALUE!</v>
      </c>
      <c r="BI1205" s="20" t="e" cm="1">
        <f t="array" ref="BI1205">TREND($AS1205:$AT1205,$AS$3:$AT$3,BI$1)</f>
        <v>#VALUE!</v>
      </c>
      <c r="BJ1205" s="20" t="e" cm="1">
        <f t="array" ref="BJ1205">TREND($AS1205:$AT1205,$AS$3:$AT$3,BJ$1)</f>
        <v>#VALUE!</v>
      </c>
      <c r="BK1205" s="20" t="e" cm="1">
        <f t="array" ref="BK1205">TREND($AS1205:$AT1205,$AS$3:$AT$3,BK$1)</f>
        <v>#VALUE!</v>
      </c>
      <c r="BL1205" s="20" t="e" cm="1">
        <f t="array" ref="BL1205">TREND($AS1205:$AT1205,$AS$3:$AT$3,BL$1)</f>
        <v>#VALUE!</v>
      </c>
      <c r="BM1205" s="20" t="e" cm="1">
        <f t="array" ref="BM1205">TREND($AS1205:$AT1205,$AS$3:$AT$3,BM$1)</f>
        <v>#VALUE!</v>
      </c>
    </row>
    <row r="1206" spans="1:65" x14ac:dyDescent="0.35">
      <c r="A1206" t="str">
        <f>IF(BYDem!B1204="","\I:",BYDem!B1204)</f>
        <v>\I:</v>
      </c>
      <c r="B1206">
        <f>BYDem!E1204</f>
        <v>0</v>
      </c>
      <c r="C1206">
        <f t="shared" si="383"/>
        <v>0</v>
      </c>
      <c r="D1206" s="4">
        <f>SUMIFS(BYDem!$M$2:$M$2000,BYDem!$B$2:$B$2000,Demands!$A1206,BYDem!$E$2:$E$2000,Demands!$B1206)</f>
        <v>0</v>
      </c>
      <c r="E1206" s="4" t="e">
        <f t="shared" si="364"/>
        <v>#DIV/0!</v>
      </c>
      <c r="F1206" s="4" t="e">
        <f t="shared" si="365"/>
        <v>#DIV/0!</v>
      </c>
      <c r="G1206" s="4" t="e">
        <f t="shared" si="366"/>
        <v>#DIV/0!</v>
      </c>
      <c r="H1206" s="4" t="e">
        <f t="shared" si="367"/>
        <v>#DIV/0!</v>
      </c>
      <c r="I1206" s="4" t="e">
        <f t="shared" si="368"/>
        <v>#DIV/0!</v>
      </c>
      <c r="J1206" s="4" t="e">
        <f t="shared" si="369"/>
        <v>#DIV/0!</v>
      </c>
      <c r="K1206" s="4" t="e">
        <f t="shared" si="370"/>
        <v>#DIV/0!</v>
      </c>
      <c r="L1206" s="4" t="e">
        <f t="shared" si="371"/>
        <v>#DIV/0!</v>
      </c>
      <c r="M1206" s="4" t="e">
        <f t="shared" si="372"/>
        <v>#DIV/0!</v>
      </c>
      <c r="N1206" s="4" t="e">
        <f t="shared" si="373"/>
        <v>#DIV/0!</v>
      </c>
      <c r="O1206" s="4" t="e">
        <f t="shared" si="374"/>
        <v>#DIV/0!</v>
      </c>
      <c r="P1206" s="4" t="e">
        <f t="shared" si="375"/>
        <v>#DIV/0!</v>
      </c>
      <c r="Q1206" s="4" t="e">
        <f t="shared" si="376"/>
        <v>#DIV/0!</v>
      </c>
      <c r="R1206" s="4" t="e">
        <f t="shared" si="377"/>
        <v>#DIV/0!</v>
      </c>
      <c r="S1206" s="4" t="e">
        <f t="shared" si="378"/>
        <v>#DIV/0!</v>
      </c>
      <c r="T1206" s="4" t="e">
        <f t="shared" si="379"/>
        <v>#DIV/0!</v>
      </c>
      <c r="U1206" s="4" t="e">
        <f t="shared" si="380"/>
        <v>#DIV/0!</v>
      </c>
      <c r="W1206" s="5" t="e">
        <f>VLOOKUP(C1206&amp;A1206,Driver_elast!$A$2:$D$1161,4,FALSE)</f>
        <v>#N/A</v>
      </c>
      <c r="X1206" s="5">
        <v>1</v>
      </c>
      <c r="Y1206" s="2">
        <f>SUMIFS('Growth rates'!D$4:D$999,'Growth rates'!$B$4:$B$999,Demands!$A1206,'Growth rates'!$C$4:$C$999,$W1206)</f>
        <v>0</v>
      </c>
      <c r="Z1206" s="2">
        <f>SUMIFS('Growth rates'!E$4:E$999,'Growth rates'!$B$4:$B$999,Demands!$A1206,'Growth rates'!$C$4:$C$999,$W1206)</f>
        <v>0</v>
      </c>
      <c r="AA1206" s="2">
        <f>SUMIFS('Growth rates'!F$4:F$999,'Growth rates'!$B$4:$B$999,Demands!$A1206,'Growth rates'!$C$4:$C$999,$W1206)</f>
        <v>0</v>
      </c>
      <c r="AB1206" s="2">
        <f>SUMIFS('Growth rates'!G$4:G$999,'Growth rates'!$B$4:$B$999,Demands!$A1206,'Growth rates'!$C$4:$C$999,$W1206)</f>
        <v>0</v>
      </c>
      <c r="AC1206" s="2">
        <f>SUMIFS('Growth rates'!H$4:H$999,'Growth rates'!$B$4:$B$999,Demands!$A1206,'Growth rates'!$C$4:$C$999,$W1206)</f>
        <v>0</v>
      </c>
      <c r="AD1206" s="2">
        <f>SUMIFS('Growth rates'!I$4:I$999,'Growth rates'!$B$4:$B$999,Demands!$A1206,'Growth rates'!$C$4:$C$999,$W1206)</f>
        <v>0</v>
      </c>
      <c r="AE1206" s="2">
        <f>SUMIFS('Growth rates'!J$4:J$999,'Growth rates'!$B$4:$B$999,Demands!$A1206,'Growth rates'!$C$4:$C$999,$W1206)</f>
        <v>0</v>
      </c>
      <c r="AF1206" s="2">
        <f>SUMIFS('Growth rates'!K$4:K$999,'Growth rates'!$B$4:$B$999,Demands!$A1206,'Growth rates'!$C$4:$C$999,$W1206)</f>
        <v>0</v>
      </c>
      <c r="AG1206" s="2">
        <f>SUMIFS('Growth rates'!L$4:L$999,'Growth rates'!$B$4:$B$999,Demands!$A1206,'Growth rates'!$C$4:$C$999,$W1206)</f>
        <v>0</v>
      </c>
      <c r="AH1206" s="2">
        <f>SUMIFS('Growth rates'!M$4:M$999,'Growth rates'!$B$4:$B$999,Demands!$A1206,'Growth rates'!$C$4:$C$999,$W1206)</f>
        <v>0</v>
      </c>
      <c r="AI1206" s="2">
        <f>SUMIFS('Growth rates'!N$4:N$999,'Growth rates'!$B$4:$B$999,Demands!$A1206,'Growth rates'!$C$4:$C$999,$W1206)</f>
        <v>0</v>
      </c>
      <c r="AJ1206" s="2">
        <f>SUMIFS('Growth rates'!O$4:O$999,'Growth rates'!$B$4:$B$999,Demands!$A1206,'Growth rates'!$C$4:$C$999,$W1206)</f>
        <v>0</v>
      </c>
      <c r="AK1206" s="2">
        <f>SUMIFS('Growth rates'!P$4:P$999,'Growth rates'!$B$4:$B$999,Demands!$A1206,'Growth rates'!$C$4:$C$999,$W1206)</f>
        <v>0</v>
      </c>
      <c r="AL1206" s="2">
        <f>SUMIFS('Growth rates'!Q$4:Q$999,'Growth rates'!$B$4:$B$999,Demands!$A1206,'Growth rates'!$C$4:$C$999,$W1206)</f>
        <v>0</v>
      </c>
      <c r="AM1206" s="2">
        <f>SUMIFS('Growth rates'!R$4:R$999,'Growth rates'!$B$4:$B$999,Demands!$A1206,'Growth rates'!$C$4:$C$999,$W1206)</f>
        <v>0</v>
      </c>
      <c r="AN1206" s="2">
        <f>SUMIFS('Growth rates'!S$4:S$999,'Growth rates'!$B$4:$B$999,Demands!$A1206,'Growth rates'!$C$4:$C$999,$W1206)</f>
        <v>0</v>
      </c>
      <c r="AO1206" s="2">
        <f>SUMIFS('Growth rates'!T$4:T$999,'Growth rates'!$B$4:$B$999,Demands!$A1206,'Growth rates'!$C$4:$C$999,$W1206)</f>
        <v>0</v>
      </c>
      <c r="AP1206" s="2">
        <f>SUMIFS('Growth rates'!U$4:U$999,'Growth rates'!$B$4:$B$999,Demands!$A1206,'Growth rates'!$C$4:$C$999,$W1206)</f>
        <v>0</v>
      </c>
      <c r="AR1206" t="e">
        <f>VLOOKUP(C1206&amp;A1206,Driver_elast!$A$2:$E$1161,5,FALSE)</f>
        <v>#N/A</v>
      </c>
      <c r="AS1206" t="e">
        <f t="shared" si="381"/>
        <v>#N/A</v>
      </c>
      <c r="AT1206" t="e">
        <f t="shared" si="382"/>
        <v>#N/A</v>
      </c>
      <c r="AV1206" s="2" t="e" cm="1">
        <f t="array" ref="AV1206">TREND($AR1206:$AS1206,$AR$3:$AS$3,AV$1)</f>
        <v>#VALUE!</v>
      </c>
      <c r="AW1206" s="2" t="e" cm="1">
        <f t="array" ref="AW1206">TREND($AR1206:$AS1206,$AR$3:$AS$3,AW$1)</f>
        <v>#VALUE!</v>
      </c>
      <c r="AX1206" s="2" t="e" cm="1">
        <f t="array" ref="AX1206">TREND($AR1206:$AS1206,$AR$3:$AS$3,AX$1)</f>
        <v>#VALUE!</v>
      </c>
      <c r="AY1206" s="2" t="e" cm="1">
        <f t="array" ref="AY1206">TREND($AR1206:$AS1206,$AR$3:$AS$3,AY$1)</f>
        <v>#VALUE!</v>
      </c>
      <c r="AZ1206" s="2" t="e" cm="1">
        <f t="array" ref="AZ1206">TREND($AR1206:$AS1206,$AR$3:$AS$3,AZ$1)</f>
        <v>#VALUE!</v>
      </c>
      <c r="BA1206" s="2" t="e" cm="1">
        <f t="array" ref="BA1206">TREND($AR1206:$AS1206,$AR$3:$AS$3,BA$1)</f>
        <v>#VALUE!</v>
      </c>
      <c r="BB1206" s="2" t="e" cm="1">
        <f t="array" ref="BB1206">TREND($AR1206:$AS1206,$AR$3:$AS$3,BB$1)</f>
        <v>#VALUE!</v>
      </c>
      <c r="BC1206" s="2" t="e" cm="1">
        <f t="array" ref="BC1206">TREND($AR1206:$AS1206,$AR$3:$AS$3,BC$1)</f>
        <v>#VALUE!</v>
      </c>
      <c r="BD1206" s="2" t="e" cm="1">
        <f t="array" ref="BD1206">TREND($AR1206:$AS1206,$AR$3:$AS$3,BD$1)</f>
        <v>#VALUE!</v>
      </c>
      <c r="BE1206" s="2" t="e" cm="1">
        <f t="array" ref="BE1206">TREND($AR1206:$AS1206,$AR$3:$AS$3,BE$1)</f>
        <v>#VALUE!</v>
      </c>
      <c r="BF1206" s="20" t="e" cm="1">
        <f t="array" ref="BF1206">TREND($AS1206:$AT1206,$AS$3:$AT$3,BF$1)</f>
        <v>#VALUE!</v>
      </c>
      <c r="BG1206" s="20" t="e" cm="1">
        <f t="array" ref="BG1206">TREND($AS1206:$AT1206,$AS$3:$AT$3,BG$1)</f>
        <v>#VALUE!</v>
      </c>
      <c r="BH1206" s="20" t="e" cm="1">
        <f t="array" ref="BH1206">TREND($AS1206:$AT1206,$AS$3:$AT$3,BH$1)</f>
        <v>#VALUE!</v>
      </c>
      <c r="BI1206" s="20" t="e" cm="1">
        <f t="array" ref="BI1206">TREND($AS1206:$AT1206,$AS$3:$AT$3,BI$1)</f>
        <v>#VALUE!</v>
      </c>
      <c r="BJ1206" s="20" t="e" cm="1">
        <f t="array" ref="BJ1206">TREND($AS1206:$AT1206,$AS$3:$AT$3,BJ$1)</f>
        <v>#VALUE!</v>
      </c>
      <c r="BK1206" s="20" t="e" cm="1">
        <f t="array" ref="BK1206">TREND($AS1206:$AT1206,$AS$3:$AT$3,BK$1)</f>
        <v>#VALUE!</v>
      </c>
      <c r="BL1206" s="20" t="e" cm="1">
        <f t="array" ref="BL1206">TREND($AS1206:$AT1206,$AS$3:$AT$3,BL$1)</f>
        <v>#VALUE!</v>
      </c>
      <c r="BM1206" s="20" t="e" cm="1">
        <f t="array" ref="BM1206">TREND($AS1206:$AT1206,$AS$3:$AT$3,BM$1)</f>
        <v>#VALUE!</v>
      </c>
    </row>
    <row r="1207" spans="1:65" x14ac:dyDescent="0.35">
      <c r="A1207" t="str">
        <f>IF(BYDem!B1205="","\I:",BYDem!B1205)</f>
        <v>\I:</v>
      </c>
      <c r="B1207">
        <f>BYDem!E1205</f>
        <v>0</v>
      </c>
      <c r="C1207">
        <f t="shared" si="383"/>
        <v>0</v>
      </c>
      <c r="D1207" s="4">
        <f>SUMIFS(BYDem!$M$2:$M$2000,BYDem!$B$2:$B$2000,Demands!$A1207,BYDem!$E$2:$E$2000,Demands!$B1207)</f>
        <v>0</v>
      </c>
      <c r="E1207" s="4" t="e">
        <f t="shared" si="364"/>
        <v>#DIV/0!</v>
      </c>
      <c r="F1207" s="4" t="e">
        <f t="shared" si="365"/>
        <v>#DIV/0!</v>
      </c>
      <c r="G1207" s="4" t="e">
        <f t="shared" si="366"/>
        <v>#DIV/0!</v>
      </c>
      <c r="H1207" s="4" t="e">
        <f t="shared" si="367"/>
        <v>#DIV/0!</v>
      </c>
      <c r="I1207" s="4" t="e">
        <f t="shared" si="368"/>
        <v>#DIV/0!</v>
      </c>
      <c r="J1207" s="4" t="e">
        <f t="shared" si="369"/>
        <v>#DIV/0!</v>
      </c>
      <c r="K1207" s="4" t="e">
        <f t="shared" si="370"/>
        <v>#DIV/0!</v>
      </c>
      <c r="L1207" s="4" t="e">
        <f t="shared" si="371"/>
        <v>#DIV/0!</v>
      </c>
      <c r="M1207" s="4" t="e">
        <f t="shared" si="372"/>
        <v>#DIV/0!</v>
      </c>
      <c r="N1207" s="4" t="e">
        <f t="shared" si="373"/>
        <v>#DIV/0!</v>
      </c>
      <c r="O1207" s="4" t="e">
        <f t="shared" si="374"/>
        <v>#DIV/0!</v>
      </c>
      <c r="P1207" s="4" t="e">
        <f t="shared" si="375"/>
        <v>#DIV/0!</v>
      </c>
      <c r="Q1207" s="4" t="e">
        <f t="shared" si="376"/>
        <v>#DIV/0!</v>
      </c>
      <c r="R1207" s="4" t="e">
        <f t="shared" si="377"/>
        <v>#DIV/0!</v>
      </c>
      <c r="S1207" s="4" t="e">
        <f t="shared" si="378"/>
        <v>#DIV/0!</v>
      </c>
      <c r="T1207" s="4" t="e">
        <f t="shared" si="379"/>
        <v>#DIV/0!</v>
      </c>
      <c r="U1207" s="4" t="e">
        <f t="shared" si="380"/>
        <v>#DIV/0!</v>
      </c>
      <c r="W1207" s="5" t="e">
        <f>VLOOKUP(C1207&amp;A1207,Driver_elast!$A$2:$D$1161,4,FALSE)</f>
        <v>#N/A</v>
      </c>
      <c r="X1207" s="5">
        <v>1</v>
      </c>
      <c r="Y1207" s="2">
        <f>SUMIFS('Growth rates'!D$4:D$999,'Growth rates'!$B$4:$B$999,Demands!$A1207,'Growth rates'!$C$4:$C$999,$W1207)</f>
        <v>0</v>
      </c>
      <c r="Z1207" s="2">
        <f>SUMIFS('Growth rates'!E$4:E$999,'Growth rates'!$B$4:$B$999,Demands!$A1207,'Growth rates'!$C$4:$C$999,$W1207)</f>
        <v>0</v>
      </c>
      <c r="AA1207" s="2">
        <f>SUMIFS('Growth rates'!F$4:F$999,'Growth rates'!$B$4:$B$999,Demands!$A1207,'Growth rates'!$C$4:$C$999,$W1207)</f>
        <v>0</v>
      </c>
      <c r="AB1207" s="2">
        <f>SUMIFS('Growth rates'!G$4:G$999,'Growth rates'!$B$4:$B$999,Demands!$A1207,'Growth rates'!$C$4:$C$999,$W1207)</f>
        <v>0</v>
      </c>
      <c r="AC1207" s="2">
        <f>SUMIFS('Growth rates'!H$4:H$999,'Growth rates'!$B$4:$B$999,Demands!$A1207,'Growth rates'!$C$4:$C$999,$W1207)</f>
        <v>0</v>
      </c>
      <c r="AD1207" s="2">
        <f>SUMIFS('Growth rates'!I$4:I$999,'Growth rates'!$B$4:$B$999,Demands!$A1207,'Growth rates'!$C$4:$C$999,$W1207)</f>
        <v>0</v>
      </c>
      <c r="AE1207" s="2">
        <f>SUMIFS('Growth rates'!J$4:J$999,'Growth rates'!$B$4:$B$999,Demands!$A1207,'Growth rates'!$C$4:$C$999,$W1207)</f>
        <v>0</v>
      </c>
      <c r="AF1207" s="2">
        <f>SUMIFS('Growth rates'!K$4:K$999,'Growth rates'!$B$4:$B$999,Demands!$A1207,'Growth rates'!$C$4:$C$999,$W1207)</f>
        <v>0</v>
      </c>
      <c r="AG1207" s="2">
        <f>SUMIFS('Growth rates'!L$4:L$999,'Growth rates'!$B$4:$B$999,Demands!$A1207,'Growth rates'!$C$4:$C$999,$W1207)</f>
        <v>0</v>
      </c>
      <c r="AH1207" s="2">
        <f>SUMIFS('Growth rates'!M$4:M$999,'Growth rates'!$B$4:$B$999,Demands!$A1207,'Growth rates'!$C$4:$C$999,$W1207)</f>
        <v>0</v>
      </c>
      <c r="AI1207" s="2">
        <f>SUMIFS('Growth rates'!N$4:N$999,'Growth rates'!$B$4:$B$999,Demands!$A1207,'Growth rates'!$C$4:$C$999,$W1207)</f>
        <v>0</v>
      </c>
      <c r="AJ1207" s="2">
        <f>SUMIFS('Growth rates'!O$4:O$999,'Growth rates'!$B$4:$B$999,Demands!$A1207,'Growth rates'!$C$4:$C$999,$W1207)</f>
        <v>0</v>
      </c>
      <c r="AK1207" s="2">
        <f>SUMIFS('Growth rates'!P$4:P$999,'Growth rates'!$B$4:$B$999,Demands!$A1207,'Growth rates'!$C$4:$C$999,$W1207)</f>
        <v>0</v>
      </c>
      <c r="AL1207" s="2">
        <f>SUMIFS('Growth rates'!Q$4:Q$999,'Growth rates'!$B$4:$B$999,Demands!$A1207,'Growth rates'!$C$4:$C$999,$W1207)</f>
        <v>0</v>
      </c>
      <c r="AM1207" s="2">
        <f>SUMIFS('Growth rates'!R$4:R$999,'Growth rates'!$B$4:$B$999,Demands!$A1207,'Growth rates'!$C$4:$C$999,$W1207)</f>
        <v>0</v>
      </c>
      <c r="AN1207" s="2">
        <f>SUMIFS('Growth rates'!S$4:S$999,'Growth rates'!$B$4:$B$999,Demands!$A1207,'Growth rates'!$C$4:$C$999,$W1207)</f>
        <v>0</v>
      </c>
      <c r="AO1207" s="2">
        <f>SUMIFS('Growth rates'!T$4:T$999,'Growth rates'!$B$4:$B$999,Demands!$A1207,'Growth rates'!$C$4:$C$999,$W1207)</f>
        <v>0</v>
      </c>
      <c r="AP1207" s="2">
        <f>SUMIFS('Growth rates'!U$4:U$999,'Growth rates'!$B$4:$B$999,Demands!$A1207,'Growth rates'!$C$4:$C$999,$W1207)</f>
        <v>0</v>
      </c>
      <c r="AR1207" t="e">
        <f>VLOOKUP(C1207&amp;A1207,Driver_elast!$A$2:$E$1161,5,FALSE)</f>
        <v>#N/A</v>
      </c>
      <c r="AS1207" t="e">
        <f t="shared" si="381"/>
        <v>#N/A</v>
      </c>
      <c r="AT1207" t="e">
        <f t="shared" si="382"/>
        <v>#N/A</v>
      </c>
      <c r="AV1207" s="2" t="e" cm="1">
        <f t="array" ref="AV1207">TREND($AR1207:$AS1207,$AR$3:$AS$3,AV$1)</f>
        <v>#VALUE!</v>
      </c>
      <c r="AW1207" s="2" t="e" cm="1">
        <f t="array" ref="AW1207">TREND($AR1207:$AS1207,$AR$3:$AS$3,AW$1)</f>
        <v>#VALUE!</v>
      </c>
      <c r="AX1207" s="2" t="e" cm="1">
        <f t="array" ref="AX1207">TREND($AR1207:$AS1207,$AR$3:$AS$3,AX$1)</f>
        <v>#VALUE!</v>
      </c>
      <c r="AY1207" s="2" t="e" cm="1">
        <f t="array" ref="AY1207">TREND($AR1207:$AS1207,$AR$3:$AS$3,AY$1)</f>
        <v>#VALUE!</v>
      </c>
      <c r="AZ1207" s="2" t="e" cm="1">
        <f t="array" ref="AZ1207">TREND($AR1207:$AS1207,$AR$3:$AS$3,AZ$1)</f>
        <v>#VALUE!</v>
      </c>
      <c r="BA1207" s="2" t="e" cm="1">
        <f t="array" ref="BA1207">TREND($AR1207:$AS1207,$AR$3:$AS$3,BA$1)</f>
        <v>#VALUE!</v>
      </c>
      <c r="BB1207" s="2" t="e" cm="1">
        <f t="array" ref="BB1207">TREND($AR1207:$AS1207,$AR$3:$AS$3,BB$1)</f>
        <v>#VALUE!</v>
      </c>
      <c r="BC1207" s="2" t="e" cm="1">
        <f t="array" ref="BC1207">TREND($AR1207:$AS1207,$AR$3:$AS$3,BC$1)</f>
        <v>#VALUE!</v>
      </c>
      <c r="BD1207" s="2" t="e" cm="1">
        <f t="array" ref="BD1207">TREND($AR1207:$AS1207,$AR$3:$AS$3,BD$1)</f>
        <v>#VALUE!</v>
      </c>
      <c r="BE1207" s="2" t="e" cm="1">
        <f t="array" ref="BE1207">TREND($AR1207:$AS1207,$AR$3:$AS$3,BE$1)</f>
        <v>#VALUE!</v>
      </c>
      <c r="BF1207" s="20" t="e" cm="1">
        <f t="array" ref="BF1207">TREND($AS1207:$AT1207,$AS$3:$AT$3,BF$1)</f>
        <v>#VALUE!</v>
      </c>
      <c r="BG1207" s="20" t="e" cm="1">
        <f t="array" ref="BG1207">TREND($AS1207:$AT1207,$AS$3:$AT$3,BG$1)</f>
        <v>#VALUE!</v>
      </c>
      <c r="BH1207" s="20" t="e" cm="1">
        <f t="array" ref="BH1207">TREND($AS1207:$AT1207,$AS$3:$AT$3,BH$1)</f>
        <v>#VALUE!</v>
      </c>
      <c r="BI1207" s="20" t="e" cm="1">
        <f t="array" ref="BI1207">TREND($AS1207:$AT1207,$AS$3:$AT$3,BI$1)</f>
        <v>#VALUE!</v>
      </c>
      <c r="BJ1207" s="20" t="e" cm="1">
        <f t="array" ref="BJ1207">TREND($AS1207:$AT1207,$AS$3:$AT$3,BJ$1)</f>
        <v>#VALUE!</v>
      </c>
      <c r="BK1207" s="20" t="e" cm="1">
        <f t="array" ref="BK1207">TREND($AS1207:$AT1207,$AS$3:$AT$3,BK$1)</f>
        <v>#VALUE!</v>
      </c>
      <c r="BL1207" s="20" t="e" cm="1">
        <f t="array" ref="BL1207">TREND($AS1207:$AT1207,$AS$3:$AT$3,BL$1)</f>
        <v>#VALUE!</v>
      </c>
      <c r="BM1207" s="20" t="e" cm="1">
        <f t="array" ref="BM1207">TREND($AS1207:$AT1207,$AS$3:$AT$3,BM$1)</f>
        <v>#VALUE!</v>
      </c>
    </row>
    <row r="1208" spans="1:65" x14ac:dyDescent="0.35">
      <c r="A1208" t="str">
        <f>IF(BYDem!B1206="","\I:",BYDem!B1206)</f>
        <v>\I:</v>
      </c>
      <c r="B1208">
        <f>BYDem!E1206</f>
        <v>0</v>
      </c>
      <c r="C1208">
        <f t="shared" si="383"/>
        <v>0</v>
      </c>
      <c r="D1208" s="4">
        <f>SUMIFS(BYDem!$M$2:$M$2000,BYDem!$B$2:$B$2000,Demands!$A1208,BYDem!$E$2:$E$2000,Demands!$B1208)</f>
        <v>0</v>
      </c>
      <c r="E1208" s="4" t="e">
        <f t="shared" si="364"/>
        <v>#DIV/0!</v>
      </c>
      <c r="F1208" s="4" t="e">
        <f t="shared" si="365"/>
        <v>#DIV/0!</v>
      </c>
      <c r="G1208" s="4" t="e">
        <f t="shared" si="366"/>
        <v>#DIV/0!</v>
      </c>
      <c r="H1208" s="4" t="e">
        <f t="shared" si="367"/>
        <v>#DIV/0!</v>
      </c>
      <c r="I1208" s="4" t="e">
        <f t="shared" si="368"/>
        <v>#DIV/0!</v>
      </c>
      <c r="J1208" s="4" t="e">
        <f t="shared" si="369"/>
        <v>#DIV/0!</v>
      </c>
      <c r="K1208" s="4" t="e">
        <f t="shared" si="370"/>
        <v>#DIV/0!</v>
      </c>
      <c r="L1208" s="4" t="e">
        <f t="shared" si="371"/>
        <v>#DIV/0!</v>
      </c>
      <c r="M1208" s="4" t="e">
        <f t="shared" si="372"/>
        <v>#DIV/0!</v>
      </c>
      <c r="N1208" s="4" t="e">
        <f t="shared" si="373"/>
        <v>#DIV/0!</v>
      </c>
      <c r="O1208" s="4" t="e">
        <f t="shared" si="374"/>
        <v>#DIV/0!</v>
      </c>
      <c r="P1208" s="4" t="e">
        <f t="shared" si="375"/>
        <v>#DIV/0!</v>
      </c>
      <c r="Q1208" s="4" t="e">
        <f t="shared" si="376"/>
        <v>#DIV/0!</v>
      </c>
      <c r="R1208" s="4" t="e">
        <f t="shared" si="377"/>
        <v>#DIV/0!</v>
      </c>
      <c r="S1208" s="4" t="e">
        <f t="shared" si="378"/>
        <v>#DIV/0!</v>
      </c>
      <c r="T1208" s="4" t="e">
        <f t="shared" si="379"/>
        <v>#DIV/0!</v>
      </c>
      <c r="U1208" s="4" t="e">
        <f t="shared" si="380"/>
        <v>#DIV/0!</v>
      </c>
      <c r="W1208" s="5" t="e">
        <f>VLOOKUP(C1208&amp;A1208,Driver_elast!$A$2:$D$1161,4,FALSE)</f>
        <v>#N/A</v>
      </c>
      <c r="X1208" s="5">
        <v>1</v>
      </c>
      <c r="Y1208" s="2">
        <f>SUMIFS('Growth rates'!D$4:D$999,'Growth rates'!$B$4:$B$999,Demands!$A1208,'Growth rates'!$C$4:$C$999,$W1208)</f>
        <v>0</v>
      </c>
      <c r="Z1208" s="2">
        <f>SUMIFS('Growth rates'!E$4:E$999,'Growth rates'!$B$4:$B$999,Demands!$A1208,'Growth rates'!$C$4:$C$999,$W1208)</f>
        <v>0</v>
      </c>
      <c r="AA1208" s="2">
        <f>SUMIFS('Growth rates'!F$4:F$999,'Growth rates'!$B$4:$B$999,Demands!$A1208,'Growth rates'!$C$4:$C$999,$W1208)</f>
        <v>0</v>
      </c>
      <c r="AB1208" s="2">
        <f>SUMIFS('Growth rates'!G$4:G$999,'Growth rates'!$B$4:$B$999,Demands!$A1208,'Growth rates'!$C$4:$C$999,$W1208)</f>
        <v>0</v>
      </c>
      <c r="AC1208" s="2">
        <f>SUMIFS('Growth rates'!H$4:H$999,'Growth rates'!$B$4:$B$999,Demands!$A1208,'Growth rates'!$C$4:$C$999,$W1208)</f>
        <v>0</v>
      </c>
      <c r="AD1208" s="2">
        <f>SUMIFS('Growth rates'!I$4:I$999,'Growth rates'!$B$4:$B$999,Demands!$A1208,'Growth rates'!$C$4:$C$999,$W1208)</f>
        <v>0</v>
      </c>
      <c r="AE1208" s="2">
        <f>SUMIFS('Growth rates'!J$4:J$999,'Growth rates'!$B$4:$B$999,Demands!$A1208,'Growth rates'!$C$4:$C$999,$W1208)</f>
        <v>0</v>
      </c>
      <c r="AF1208" s="2">
        <f>SUMIFS('Growth rates'!K$4:K$999,'Growth rates'!$B$4:$B$999,Demands!$A1208,'Growth rates'!$C$4:$C$999,$W1208)</f>
        <v>0</v>
      </c>
      <c r="AG1208" s="2">
        <f>SUMIFS('Growth rates'!L$4:L$999,'Growth rates'!$B$4:$B$999,Demands!$A1208,'Growth rates'!$C$4:$C$999,$W1208)</f>
        <v>0</v>
      </c>
      <c r="AH1208" s="2">
        <f>SUMIFS('Growth rates'!M$4:M$999,'Growth rates'!$B$4:$B$999,Demands!$A1208,'Growth rates'!$C$4:$C$999,$W1208)</f>
        <v>0</v>
      </c>
      <c r="AI1208" s="2">
        <f>SUMIFS('Growth rates'!N$4:N$999,'Growth rates'!$B$4:$B$999,Demands!$A1208,'Growth rates'!$C$4:$C$999,$W1208)</f>
        <v>0</v>
      </c>
      <c r="AJ1208" s="2">
        <f>SUMIFS('Growth rates'!O$4:O$999,'Growth rates'!$B$4:$B$999,Demands!$A1208,'Growth rates'!$C$4:$C$999,$W1208)</f>
        <v>0</v>
      </c>
      <c r="AK1208" s="2">
        <f>SUMIFS('Growth rates'!P$4:P$999,'Growth rates'!$B$4:$B$999,Demands!$A1208,'Growth rates'!$C$4:$C$999,$W1208)</f>
        <v>0</v>
      </c>
      <c r="AL1208" s="2">
        <f>SUMIFS('Growth rates'!Q$4:Q$999,'Growth rates'!$B$4:$B$999,Demands!$A1208,'Growth rates'!$C$4:$C$999,$W1208)</f>
        <v>0</v>
      </c>
      <c r="AM1208" s="2">
        <f>SUMIFS('Growth rates'!R$4:R$999,'Growth rates'!$B$4:$B$999,Demands!$A1208,'Growth rates'!$C$4:$C$999,$W1208)</f>
        <v>0</v>
      </c>
      <c r="AN1208" s="2">
        <f>SUMIFS('Growth rates'!S$4:S$999,'Growth rates'!$B$4:$B$999,Demands!$A1208,'Growth rates'!$C$4:$C$999,$W1208)</f>
        <v>0</v>
      </c>
      <c r="AO1208" s="2">
        <f>SUMIFS('Growth rates'!T$4:T$999,'Growth rates'!$B$4:$B$999,Demands!$A1208,'Growth rates'!$C$4:$C$999,$W1208)</f>
        <v>0</v>
      </c>
      <c r="AP1208" s="2">
        <f>SUMIFS('Growth rates'!U$4:U$999,'Growth rates'!$B$4:$B$999,Demands!$A1208,'Growth rates'!$C$4:$C$999,$W1208)</f>
        <v>0</v>
      </c>
      <c r="AR1208" t="e">
        <f>VLOOKUP(C1208&amp;A1208,Driver_elast!$A$2:$E$1161,5,FALSE)</f>
        <v>#N/A</v>
      </c>
      <c r="AS1208" t="e">
        <f t="shared" si="381"/>
        <v>#N/A</v>
      </c>
      <c r="AT1208" t="e">
        <f t="shared" si="382"/>
        <v>#N/A</v>
      </c>
      <c r="AV1208" s="2" t="e" cm="1">
        <f t="array" ref="AV1208">TREND($AR1208:$AS1208,$AR$3:$AS$3,AV$1)</f>
        <v>#VALUE!</v>
      </c>
      <c r="AW1208" s="2" t="e" cm="1">
        <f t="array" ref="AW1208">TREND($AR1208:$AS1208,$AR$3:$AS$3,AW$1)</f>
        <v>#VALUE!</v>
      </c>
      <c r="AX1208" s="2" t="e" cm="1">
        <f t="array" ref="AX1208">TREND($AR1208:$AS1208,$AR$3:$AS$3,AX$1)</f>
        <v>#VALUE!</v>
      </c>
      <c r="AY1208" s="2" t="e" cm="1">
        <f t="array" ref="AY1208">TREND($AR1208:$AS1208,$AR$3:$AS$3,AY$1)</f>
        <v>#VALUE!</v>
      </c>
      <c r="AZ1208" s="2" t="e" cm="1">
        <f t="array" ref="AZ1208">TREND($AR1208:$AS1208,$AR$3:$AS$3,AZ$1)</f>
        <v>#VALUE!</v>
      </c>
      <c r="BA1208" s="2" t="e" cm="1">
        <f t="array" ref="BA1208">TREND($AR1208:$AS1208,$AR$3:$AS$3,BA$1)</f>
        <v>#VALUE!</v>
      </c>
      <c r="BB1208" s="2" t="e" cm="1">
        <f t="array" ref="BB1208">TREND($AR1208:$AS1208,$AR$3:$AS$3,BB$1)</f>
        <v>#VALUE!</v>
      </c>
      <c r="BC1208" s="2" t="e" cm="1">
        <f t="array" ref="BC1208">TREND($AR1208:$AS1208,$AR$3:$AS$3,BC$1)</f>
        <v>#VALUE!</v>
      </c>
      <c r="BD1208" s="2" t="e" cm="1">
        <f t="array" ref="BD1208">TREND($AR1208:$AS1208,$AR$3:$AS$3,BD$1)</f>
        <v>#VALUE!</v>
      </c>
      <c r="BE1208" s="2" t="e" cm="1">
        <f t="array" ref="BE1208">TREND($AR1208:$AS1208,$AR$3:$AS$3,BE$1)</f>
        <v>#VALUE!</v>
      </c>
      <c r="BF1208" s="20" t="e" cm="1">
        <f t="array" ref="BF1208">TREND($AS1208:$AT1208,$AS$3:$AT$3,BF$1)</f>
        <v>#VALUE!</v>
      </c>
      <c r="BG1208" s="20" t="e" cm="1">
        <f t="array" ref="BG1208">TREND($AS1208:$AT1208,$AS$3:$AT$3,BG$1)</f>
        <v>#VALUE!</v>
      </c>
      <c r="BH1208" s="20" t="e" cm="1">
        <f t="array" ref="BH1208">TREND($AS1208:$AT1208,$AS$3:$AT$3,BH$1)</f>
        <v>#VALUE!</v>
      </c>
      <c r="BI1208" s="20" t="e" cm="1">
        <f t="array" ref="BI1208">TREND($AS1208:$AT1208,$AS$3:$AT$3,BI$1)</f>
        <v>#VALUE!</v>
      </c>
      <c r="BJ1208" s="20" t="e" cm="1">
        <f t="array" ref="BJ1208">TREND($AS1208:$AT1208,$AS$3:$AT$3,BJ$1)</f>
        <v>#VALUE!</v>
      </c>
      <c r="BK1208" s="20" t="e" cm="1">
        <f t="array" ref="BK1208">TREND($AS1208:$AT1208,$AS$3:$AT$3,BK$1)</f>
        <v>#VALUE!</v>
      </c>
      <c r="BL1208" s="20" t="e" cm="1">
        <f t="array" ref="BL1208">TREND($AS1208:$AT1208,$AS$3:$AT$3,BL$1)</f>
        <v>#VALUE!</v>
      </c>
      <c r="BM1208" s="20" t="e" cm="1">
        <f t="array" ref="BM1208">TREND($AS1208:$AT1208,$AS$3:$AT$3,BM$1)</f>
        <v>#VALUE!</v>
      </c>
    </row>
    <row r="1209" spans="1:65" x14ac:dyDescent="0.35">
      <c r="A1209" t="str">
        <f>IF(BYDem!B1207="","\I:",BYDem!B1207)</f>
        <v>\I:</v>
      </c>
      <c r="B1209">
        <f>BYDem!E1207</f>
        <v>0</v>
      </c>
      <c r="C1209">
        <f t="shared" si="383"/>
        <v>0</v>
      </c>
      <c r="D1209" s="4">
        <f>SUMIFS(BYDem!$M$2:$M$2000,BYDem!$B$2:$B$2000,Demands!$A1209,BYDem!$E$2:$E$2000,Demands!$B1209)</f>
        <v>0</v>
      </c>
      <c r="E1209" s="4" t="e">
        <f t="shared" si="364"/>
        <v>#DIV/0!</v>
      </c>
      <c r="F1209" s="4" t="e">
        <f t="shared" si="365"/>
        <v>#DIV/0!</v>
      </c>
      <c r="G1209" s="4" t="e">
        <f t="shared" si="366"/>
        <v>#DIV/0!</v>
      </c>
      <c r="H1209" s="4" t="e">
        <f t="shared" si="367"/>
        <v>#DIV/0!</v>
      </c>
      <c r="I1209" s="4" t="e">
        <f t="shared" si="368"/>
        <v>#DIV/0!</v>
      </c>
      <c r="J1209" s="4" t="e">
        <f t="shared" si="369"/>
        <v>#DIV/0!</v>
      </c>
      <c r="K1209" s="4" t="e">
        <f t="shared" si="370"/>
        <v>#DIV/0!</v>
      </c>
      <c r="L1209" s="4" t="e">
        <f t="shared" si="371"/>
        <v>#DIV/0!</v>
      </c>
      <c r="M1209" s="4" t="e">
        <f t="shared" si="372"/>
        <v>#DIV/0!</v>
      </c>
      <c r="N1209" s="4" t="e">
        <f t="shared" si="373"/>
        <v>#DIV/0!</v>
      </c>
      <c r="O1209" s="4" t="e">
        <f t="shared" si="374"/>
        <v>#DIV/0!</v>
      </c>
      <c r="P1209" s="4" t="e">
        <f t="shared" si="375"/>
        <v>#DIV/0!</v>
      </c>
      <c r="Q1209" s="4" t="e">
        <f t="shared" si="376"/>
        <v>#DIV/0!</v>
      </c>
      <c r="R1209" s="4" t="e">
        <f t="shared" si="377"/>
        <v>#DIV/0!</v>
      </c>
      <c r="S1209" s="4" t="e">
        <f t="shared" si="378"/>
        <v>#DIV/0!</v>
      </c>
      <c r="T1209" s="4" t="e">
        <f t="shared" si="379"/>
        <v>#DIV/0!</v>
      </c>
      <c r="U1209" s="4" t="e">
        <f t="shared" si="380"/>
        <v>#DIV/0!</v>
      </c>
      <c r="W1209" s="5" t="e">
        <f>VLOOKUP(C1209&amp;A1209,Driver_elast!$A$2:$D$1161,4,FALSE)</f>
        <v>#N/A</v>
      </c>
      <c r="X1209" s="5">
        <v>1</v>
      </c>
      <c r="Y1209" s="2">
        <f>SUMIFS('Growth rates'!D$4:D$999,'Growth rates'!$B$4:$B$999,Demands!$A1209,'Growth rates'!$C$4:$C$999,$W1209)</f>
        <v>0</v>
      </c>
      <c r="Z1209" s="2">
        <f>SUMIFS('Growth rates'!E$4:E$999,'Growth rates'!$B$4:$B$999,Demands!$A1209,'Growth rates'!$C$4:$C$999,$W1209)</f>
        <v>0</v>
      </c>
      <c r="AA1209" s="2">
        <f>SUMIFS('Growth rates'!F$4:F$999,'Growth rates'!$B$4:$B$999,Demands!$A1209,'Growth rates'!$C$4:$C$999,$W1209)</f>
        <v>0</v>
      </c>
      <c r="AB1209" s="2">
        <f>SUMIFS('Growth rates'!G$4:G$999,'Growth rates'!$B$4:$B$999,Demands!$A1209,'Growth rates'!$C$4:$C$999,$W1209)</f>
        <v>0</v>
      </c>
      <c r="AC1209" s="2">
        <f>SUMIFS('Growth rates'!H$4:H$999,'Growth rates'!$B$4:$B$999,Demands!$A1209,'Growth rates'!$C$4:$C$999,$W1209)</f>
        <v>0</v>
      </c>
      <c r="AD1209" s="2">
        <f>SUMIFS('Growth rates'!I$4:I$999,'Growth rates'!$B$4:$B$999,Demands!$A1209,'Growth rates'!$C$4:$C$999,$W1209)</f>
        <v>0</v>
      </c>
      <c r="AE1209" s="2">
        <f>SUMIFS('Growth rates'!J$4:J$999,'Growth rates'!$B$4:$B$999,Demands!$A1209,'Growth rates'!$C$4:$C$999,$W1209)</f>
        <v>0</v>
      </c>
      <c r="AF1209" s="2">
        <f>SUMIFS('Growth rates'!K$4:K$999,'Growth rates'!$B$4:$B$999,Demands!$A1209,'Growth rates'!$C$4:$C$999,$W1209)</f>
        <v>0</v>
      </c>
      <c r="AG1209" s="2">
        <f>SUMIFS('Growth rates'!L$4:L$999,'Growth rates'!$B$4:$B$999,Demands!$A1209,'Growth rates'!$C$4:$C$999,$W1209)</f>
        <v>0</v>
      </c>
      <c r="AH1209" s="2">
        <f>SUMIFS('Growth rates'!M$4:M$999,'Growth rates'!$B$4:$B$999,Demands!$A1209,'Growth rates'!$C$4:$C$999,$W1209)</f>
        <v>0</v>
      </c>
      <c r="AI1209" s="2">
        <f>SUMIFS('Growth rates'!N$4:N$999,'Growth rates'!$B$4:$B$999,Demands!$A1209,'Growth rates'!$C$4:$C$999,$W1209)</f>
        <v>0</v>
      </c>
      <c r="AJ1209" s="2">
        <f>SUMIFS('Growth rates'!O$4:O$999,'Growth rates'!$B$4:$B$999,Demands!$A1209,'Growth rates'!$C$4:$C$999,$W1209)</f>
        <v>0</v>
      </c>
      <c r="AK1209" s="2">
        <f>SUMIFS('Growth rates'!P$4:P$999,'Growth rates'!$B$4:$B$999,Demands!$A1209,'Growth rates'!$C$4:$C$999,$W1209)</f>
        <v>0</v>
      </c>
      <c r="AL1209" s="2">
        <f>SUMIFS('Growth rates'!Q$4:Q$999,'Growth rates'!$B$4:$B$999,Demands!$A1209,'Growth rates'!$C$4:$C$999,$W1209)</f>
        <v>0</v>
      </c>
      <c r="AM1209" s="2">
        <f>SUMIFS('Growth rates'!R$4:R$999,'Growth rates'!$B$4:$B$999,Demands!$A1209,'Growth rates'!$C$4:$C$999,$W1209)</f>
        <v>0</v>
      </c>
      <c r="AN1209" s="2">
        <f>SUMIFS('Growth rates'!S$4:S$999,'Growth rates'!$B$4:$B$999,Demands!$A1209,'Growth rates'!$C$4:$C$999,$W1209)</f>
        <v>0</v>
      </c>
      <c r="AO1209" s="2">
        <f>SUMIFS('Growth rates'!T$4:T$999,'Growth rates'!$B$4:$B$999,Demands!$A1209,'Growth rates'!$C$4:$C$999,$W1209)</f>
        <v>0</v>
      </c>
      <c r="AP1209" s="2">
        <f>SUMIFS('Growth rates'!U$4:U$999,'Growth rates'!$B$4:$B$999,Demands!$A1209,'Growth rates'!$C$4:$C$999,$W1209)</f>
        <v>0</v>
      </c>
      <c r="AR1209" t="e">
        <f>VLOOKUP(C1209&amp;A1209,Driver_elast!$A$2:$E$1161,5,FALSE)</f>
        <v>#N/A</v>
      </c>
      <c r="AS1209" t="e">
        <f t="shared" si="381"/>
        <v>#N/A</v>
      </c>
      <c r="AT1209" t="e">
        <f t="shared" si="382"/>
        <v>#N/A</v>
      </c>
      <c r="AV1209" s="2" t="e" cm="1">
        <f t="array" ref="AV1209">TREND($AR1209:$AS1209,$AR$3:$AS$3,AV$1)</f>
        <v>#VALUE!</v>
      </c>
      <c r="AW1209" s="2" t="e" cm="1">
        <f t="array" ref="AW1209">TREND($AR1209:$AS1209,$AR$3:$AS$3,AW$1)</f>
        <v>#VALUE!</v>
      </c>
      <c r="AX1209" s="2" t="e" cm="1">
        <f t="array" ref="AX1209">TREND($AR1209:$AS1209,$AR$3:$AS$3,AX$1)</f>
        <v>#VALUE!</v>
      </c>
      <c r="AY1209" s="2" t="e" cm="1">
        <f t="array" ref="AY1209">TREND($AR1209:$AS1209,$AR$3:$AS$3,AY$1)</f>
        <v>#VALUE!</v>
      </c>
      <c r="AZ1209" s="2" t="e" cm="1">
        <f t="array" ref="AZ1209">TREND($AR1209:$AS1209,$AR$3:$AS$3,AZ$1)</f>
        <v>#VALUE!</v>
      </c>
      <c r="BA1209" s="2" t="e" cm="1">
        <f t="array" ref="BA1209">TREND($AR1209:$AS1209,$AR$3:$AS$3,BA$1)</f>
        <v>#VALUE!</v>
      </c>
      <c r="BB1209" s="2" t="e" cm="1">
        <f t="array" ref="BB1209">TREND($AR1209:$AS1209,$AR$3:$AS$3,BB$1)</f>
        <v>#VALUE!</v>
      </c>
      <c r="BC1209" s="2" t="e" cm="1">
        <f t="array" ref="BC1209">TREND($AR1209:$AS1209,$AR$3:$AS$3,BC$1)</f>
        <v>#VALUE!</v>
      </c>
      <c r="BD1209" s="2" t="e" cm="1">
        <f t="array" ref="BD1209">TREND($AR1209:$AS1209,$AR$3:$AS$3,BD$1)</f>
        <v>#VALUE!</v>
      </c>
      <c r="BE1209" s="2" t="e" cm="1">
        <f t="array" ref="BE1209">TREND($AR1209:$AS1209,$AR$3:$AS$3,BE$1)</f>
        <v>#VALUE!</v>
      </c>
      <c r="BF1209" s="20" t="e" cm="1">
        <f t="array" ref="BF1209">TREND($AS1209:$AT1209,$AS$3:$AT$3,BF$1)</f>
        <v>#VALUE!</v>
      </c>
      <c r="BG1209" s="20" t="e" cm="1">
        <f t="array" ref="BG1209">TREND($AS1209:$AT1209,$AS$3:$AT$3,BG$1)</f>
        <v>#VALUE!</v>
      </c>
      <c r="BH1209" s="20" t="e" cm="1">
        <f t="array" ref="BH1209">TREND($AS1209:$AT1209,$AS$3:$AT$3,BH$1)</f>
        <v>#VALUE!</v>
      </c>
      <c r="BI1209" s="20" t="e" cm="1">
        <f t="array" ref="BI1209">TREND($AS1209:$AT1209,$AS$3:$AT$3,BI$1)</f>
        <v>#VALUE!</v>
      </c>
      <c r="BJ1209" s="20" t="e" cm="1">
        <f t="array" ref="BJ1209">TREND($AS1209:$AT1209,$AS$3:$AT$3,BJ$1)</f>
        <v>#VALUE!</v>
      </c>
      <c r="BK1209" s="20" t="e" cm="1">
        <f t="array" ref="BK1209">TREND($AS1209:$AT1209,$AS$3:$AT$3,BK$1)</f>
        <v>#VALUE!</v>
      </c>
      <c r="BL1209" s="20" t="e" cm="1">
        <f t="array" ref="BL1209">TREND($AS1209:$AT1209,$AS$3:$AT$3,BL$1)</f>
        <v>#VALUE!</v>
      </c>
      <c r="BM1209" s="20" t="e" cm="1">
        <f t="array" ref="BM1209">TREND($AS1209:$AT1209,$AS$3:$AT$3,BM$1)</f>
        <v>#VALUE!</v>
      </c>
    </row>
    <row r="1210" spans="1:65" x14ac:dyDescent="0.35">
      <c r="A1210" t="str">
        <f>IF(BYDem!B1208="","\I:",BYDem!B1208)</f>
        <v>\I:</v>
      </c>
      <c r="B1210">
        <f>BYDem!E1208</f>
        <v>0</v>
      </c>
      <c r="C1210">
        <f t="shared" si="383"/>
        <v>0</v>
      </c>
      <c r="D1210" s="4">
        <f>SUMIFS(BYDem!$M$2:$M$2000,BYDem!$B$2:$B$2000,Demands!$A1210,BYDem!$E$2:$E$2000,Demands!$B1210)</f>
        <v>0</v>
      </c>
      <c r="E1210" s="4" t="e">
        <f t="shared" si="364"/>
        <v>#DIV/0!</v>
      </c>
      <c r="F1210" s="4" t="e">
        <f t="shared" si="365"/>
        <v>#DIV/0!</v>
      </c>
      <c r="G1210" s="4" t="e">
        <f t="shared" si="366"/>
        <v>#DIV/0!</v>
      </c>
      <c r="H1210" s="4" t="e">
        <f t="shared" si="367"/>
        <v>#DIV/0!</v>
      </c>
      <c r="I1210" s="4" t="e">
        <f t="shared" si="368"/>
        <v>#DIV/0!</v>
      </c>
      <c r="J1210" s="4" t="e">
        <f t="shared" si="369"/>
        <v>#DIV/0!</v>
      </c>
      <c r="K1210" s="4" t="e">
        <f t="shared" si="370"/>
        <v>#DIV/0!</v>
      </c>
      <c r="L1210" s="4" t="e">
        <f t="shared" si="371"/>
        <v>#DIV/0!</v>
      </c>
      <c r="M1210" s="4" t="e">
        <f t="shared" si="372"/>
        <v>#DIV/0!</v>
      </c>
      <c r="N1210" s="4" t="e">
        <f t="shared" si="373"/>
        <v>#DIV/0!</v>
      </c>
      <c r="O1210" s="4" t="e">
        <f t="shared" si="374"/>
        <v>#DIV/0!</v>
      </c>
      <c r="P1210" s="4" t="e">
        <f t="shared" si="375"/>
        <v>#DIV/0!</v>
      </c>
      <c r="Q1210" s="4" t="e">
        <f t="shared" si="376"/>
        <v>#DIV/0!</v>
      </c>
      <c r="R1210" s="4" t="e">
        <f t="shared" si="377"/>
        <v>#DIV/0!</v>
      </c>
      <c r="S1210" s="4" t="e">
        <f t="shared" si="378"/>
        <v>#DIV/0!</v>
      </c>
      <c r="T1210" s="4" t="e">
        <f t="shared" si="379"/>
        <v>#DIV/0!</v>
      </c>
      <c r="U1210" s="4" t="e">
        <f t="shared" si="380"/>
        <v>#DIV/0!</v>
      </c>
      <c r="W1210" s="5" t="e">
        <f>VLOOKUP(C1210&amp;A1210,Driver_elast!$A$2:$D$1161,4,FALSE)</f>
        <v>#N/A</v>
      </c>
      <c r="X1210" s="5">
        <v>1</v>
      </c>
      <c r="Y1210" s="2">
        <f>SUMIFS('Growth rates'!D$4:D$999,'Growth rates'!$B$4:$B$999,Demands!$A1210,'Growth rates'!$C$4:$C$999,$W1210)</f>
        <v>0</v>
      </c>
      <c r="Z1210" s="2">
        <f>SUMIFS('Growth rates'!E$4:E$999,'Growth rates'!$B$4:$B$999,Demands!$A1210,'Growth rates'!$C$4:$C$999,$W1210)</f>
        <v>0</v>
      </c>
      <c r="AA1210" s="2">
        <f>SUMIFS('Growth rates'!F$4:F$999,'Growth rates'!$B$4:$B$999,Demands!$A1210,'Growth rates'!$C$4:$C$999,$W1210)</f>
        <v>0</v>
      </c>
      <c r="AB1210" s="2">
        <f>SUMIFS('Growth rates'!G$4:G$999,'Growth rates'!$B$4:$B$999,Demands!$A1210,'Growth rates'!$C$4:$C$999,$W1210)</f>
        <v>0</v>
      </c>
      <c r="AC1210" s="2">
        <f>SUMIFS('Growth rates'!H$4:H$999,'Growth rates'!$B$4:$B$999,Demands!$A1210,'Growth rates'!$C$4:$C$999,$W1210)</f>
        <v>0</v>
      </c>
      <c r="AD1210" s="2">
        <f>SUMIFS('Growth rates'!I$4:I$999,'Growth rates'!$B$4:$B$999,Demands!$A1210,'Growth rates'!$C$4:$C$999,$W1210)</f>
        <v>0</v>
      </c>
      <c r="AE1210" s="2">
        <f>SUMIFS('Growth rates'!J$4:J$999,'Growth rates'!$B$4:$B$999,Demands!$A1210,'Growth rates'!$C$4:$C$999,$W1210)</f>
        <v>0</v>
      </c>
      <c r="AF1210" s="2">
        <f>SUMIFS('Growth rates'!K$4:K$999,'Growth rates'!$B$4:$B$999,Demands!$A1210,'Growth rates'!$C$4:$C$999,$W1210)</f>
        <v>0</v>
      </c>
      <c r="AG1210" s="2">
        <f>SUMIFS('Growth rates'!L$4:L$999,'Growth rates'!$B$4:$B$999,Demands!$A1210,'Growth rates'!$C$4:$C$999,$W1210)</f>
        <v>0</v>
      </c>
      <c r="AH1210" s="2">
        <f>SUMIFS('Growth rates'!M$4:M$999,'Growth rates'!$B$4:$B$999,Demands!$A1210,'Growth rates'!$C$4:$C$999,$W1210)</f>
        <v>0</v>
      </c>
      <c r="AI1210" s="2">
        <f>SUMIFS('Growth rates'!N$4:N$999,'Growth rates'!$B$4:$B$999,Demands!$A1210,'Growth rates'!$C$4:$C$999,$W1210)</f>
        <v>0</v>
      </c>
      <c r="AJ1210" s="2">
        <f>SUMIFS('Growth rates'!O$4:O$999,'Growth rates'!$B$4:$B$999,Demands!$A1210,'Growth rates'!$C$4:$C$999,$W1210)</f>
        <v>0</v>
      </c>
      <c r="AK1210" s="2">
        <f>SUMIFS('Growth rates'!P$4:P$999,'Growth rates'!$B$4:$B$999,Demands!$A1210,'Growth rates'!$C$4:$C$999,$W1210)</f>
        <v>0</v>
      </c>
      <c r="AL1210" s="2">
        <f>SUMIFS('Growth rates'!Q$4:Q$999,'Growth rates'!$B$4:$B$999,Demands!$A1210,'Growth rates'!$C$4:$C$999,$W1210)</f>
        <v>0</v>
      </c>
      <c r="AM1210" s="2">
        <f>SUMIFS('Growth rates'!R$4:R$999,'Growth rates'!$B$4:$B$999,Demands!$A1210,'Growth rates'!$C$4:$C$999,$W1210)</f>
        <v>0</v>
      </c>
      <c r="AN1210" s="2">
        <f>SUMIFS('Growth rates'!S$4:S$999,'Growth rates'!$B$4:$B$999,Demands!$A1210,'Growth rates'!$C$4:$C$999,$W1210)</f>
        <v>0</v>
      </c>
      <c r="AO1210" s="2">
        <f>SUMIFS('Growth rates'!T$4:T$999,'Growth rates'!$B$4:$B$999,Demands!$A1210,'Growth rates'!$C$4:$C$999,$W1210)</f>
        <v>0</v>
      </c>
      <c r="AP1210" s="2">
        <f>SUMIFS('Growth rates'!U$4:U$999,'Growth rates'!$B$4:$B$999,Demands!$A1210,'Growth rates'!$C$4:$C$999,$W1210)</f>
        <v>0</v>
      </c>
      <c r="AR1210" t="e">
        <f>VLOOKUP(C1210&amp;A1210,Driver_elast!$A$2:$E$1161,5,FALSE)</f>
        <v>#N/A</v>
      </c>
      <c r="AS1210" t="e">
        <f t="shared" si="381"/>
        <v>#N/A</v>
      </c>
      <c r="AT1210" t="e">
        <f t="shared" si="382"/>
        <v>#N/A</v>
      </c>
      <c r="AV1210" s="2" t="e" cm="1">
        <f t="array" ref="AV1210">TREND($AR1210:$AS1210,$AR$3:$AS$3,AV$1)</f>
        <v>#VALUE!</v>
      </c>
      <c r="AW1210" s="2" t="e" cm="1">
        <f t="array" ref="AW1210">TREND($AR1210:$AS1210,$AR$3:$AS$3,AW$1)</f>
        <v>#VALUE!</v>
      </c>
      <c r="AX1210" s="2" t="e" cm="1">
        <f t="array" ref="AX1210">TREND($AR1210:$AS1210,$AR$3:$AS$3,AX$1)</f>
        <v>#VALUE!</v>
      </c>
      <c r="AY1210" s="2" t="e" cm="1">
        <f t="array" ref="AY1210">TREND($AR1210:$AS1210,$AR$3:$AS$3,AY$1)</f>
        <v>#VALUE!</v>
      </c>
      <c r="AZ1210" s="2" t="e" cm="1">
        <f t="array" ref="AZ1210">TREND($AR1210:$AS1210,$AR$3:$AS$3,AZ$1)</f>
        <v>#VALUE!</v>
      </c>
      <c r="BA1210" s="2" t="e" cm="1">
        <f t="array" ref="BA1210">TREND($AR1210:$AS1210,$AR$3:$AS$3,BA$1)</f>
        <v>#VALUE!</v>
      </c>
      <c r="BB1210" s="2" t="e" cm="1">
        <f t="array" ref="BB1210">TREND($AR1210:$AS1210,$AR$3:$AS$3,BB$1)</f>
        <v>#VALUE!</v>
      </c>
      <c r="BC1210" s="2" t="e" cm="1">
        <f t="array" ref="BC1210">TREND($AR1210:$AS1210,$AR$3:$AS$3,BC$1)</f>
        <v>#VALUE!</v>
      </c>
      <c r="BD1210" s="2" t="e" cm="1">
        <f t="array" ref="BD1210">TREND($AR1210:$AS1210,$AR$3:$AS$3,BD$1)</f>
        <v>#VALUE!</v>
      </c>
      <c r="BE1210" s="2" t="e" cm="1">
        <f t="array" ref="BE1210">TREND($AR1210:$AS1210,$AR$3:$AS$3,BE$1)</f>
        <v>#VALUE!</v>
      </c>
      <c r="BF1210" s="20" t="e" cm="1">
        <f t="array" ref="BF1210">TREND($AS1210:$AT1210,$AS$3:$AT$3,BF$1)</f>
        <v>#VALUE!</v>
      </c>
      <c r="BG1210" s="20" t="e" cm="1">
        <f t="array" ref="BG1210">TREND($AS1210:$AT1210,$AS$3:$AT$3,BG$1)</f>
        <v>#VALUE!</v>
      </c>
      <c r="BH1210" s="20" t="e" cm="1">
        <f t="array" ref="BH1210">TREND($AS1210:$AT1210,$AS$3:$AT$3,BH$1)</f>
        <v>#VALUE!</v>
      </c>
      <c r="BI1210" s="20" t="e" cm="1">
        <f t="array" ref="BI1210">TREND($AS1210:$AT1210,$AS$3:$AT$3,BI$1)</f>
        <v>#VALUE!</v>
      </c>
      <c r="BJ1210" s="20" t="e" cm="1">
        <f t="array" ref="BJ1210">TREND($AS1210:$AT1210,$AS$3:$AT$3,BJ$1)</f>
        <v>#VALUE!</v>
      </c>
      <c r="BK1210" s="20" t="e" cm="1">
        <f t="array" ref="BK1210">TREND($AS1210:$AT1210,$AS$3:$AT$3,BK$1)</f>
        <v>#VALUE!</v>
      </c>
      <c r="BL1210" s="20" t="e" cm="1">
        <f t="array" ref="BL1210">TREND($AS1210:$AT1210,$AS$3:$AT$3,BL$1)</f>
        <v>#VALUE!</v>
      </c>
      <c r="BM1210" s="20" t="e" cm="1">
        <f t="array" ref="BM1210">TREND($AS1210:$AT1210,$AS$3:$AT$3,BM$1)</f>
        <v>#VALUE!</v>
      </c>
    </row>
    <row r="1211" spans="1:65" x14ac:dyDescent="0.35">
      <c r="A1211" t="str">
        <f>IF(BYDem!B1209="","\I:",BYDem!B1209)</f>
        <v>\I:</v>
      </c>
      <c r="B1211">
        <f>BYDem!E1209</f>
        <v>0</v>
      </c>
      <c r="C1211">
        <f t="shared" si="383"/>
        <v>0</v>
      </c>
      <c r="D1211" s="4">
        <f>SUMIFS(BYDem!$M$2:$M$2000,BYDem!$B$2:$B$2000,Demands!$A1211,BYDem!$E$2:$E$2000,Demands!$B1211)</f>
        <v>0</v>
      </c>
      <c r="E1211" s="4" t="e">
        <f t="shared" si="364"/>
        <v>#DIV/0!</v>
      </c>
      <c r="F1211" s="4" t="e">
        <f t="shared" si="365"/>
        <v>#DIV/0!</v>
      </c>
      <c r="G1211" s="4" t="e">
        <f t="shared" si="366"/>
        <v>#DIV/0!</v>
      </c>
      <c r="H1211" s="4" t="e">
        <f t="shared" si="367"/>
        <v>#DIV/0!</v>
      </c>
      <c r="I1211" s="4" t="e">
        <f t="shared" si="368"/>
        <v>#DIV/0!</v>
      </c>
      <c r="J1211" s="4" t="e">
        <f t="shared" si="369"/>
        <v>#DIV/0!</v>
      </c>
      <c r="K1211" s="4" t="e">
        <f t="shared" si="370"/>
        <v>#DIV/0!</v>
      </c>
      <c r="L1211" s="4" t="e">
        <f t="shared" si="371"/>
        <v>#DIV/0!</v>
      </c>
      <c r="M1211" s="4" t="e">
        <f t="shared" si="372"/>
        <v>#DIV/0!</v>
      </c>
      <c r="N1211" s="4" t="e">
        <f t="shared" si="373"/>
        <v>#DIV/0!</v>
      </c>
      <c r="O1211" s="4" t="e">
        <f t="shared" si="374"/>
        <v>#DIV/0!</v>
      </c>
      <c r="P1211" s="4" t="e">
        <f t="shared" si="375"/>
        <v>#DIV/0!</v>
      </c>
      <c r="Q1211" s="4" t="e">
        <f t="shared" si="376"/>
        <v>#DIV/0!</v>
      </c>
      <c r="R1211" s="4" t="e">
        <f t="shared" si="377"/>
        <v>#DIV/0!</v>
      </c>
      <c r="S1211" s="4" t="e">
        <f t="shared" si="378"/>
        <v>#DIV/0!</v>
      </c>
      <c r="T1211" s="4" t="e">
        <f t="shared" si="379"/>
        <v>#DIV/0!</v>
      </c>
      <c r="U1211" s="4" t="e">
        <f t="shared" si="380"/>
        <v>#DIV/0!</v>
      </c>
      <c r="W1211" s="5" t="e">
        <f>VLOOKUP(C1211&amp;A1211,Driver_elast!$A$2:$D$1161,4,FALSE)</f>
        <v>#N/A</v>
      </c>
      <c r="X1211" s="5">
        <v>1</v>
      </c>
      <c r="Y1211" s="2">
        <f>SUMIFS('Growth rates'!D$4:D$999,'Growth rates'!$B$4:$B$999,Demands!$A1211,'Growth rates'!$C$4:$C$999,$W1211)</f>
        <v>0</v>
      </c>
      <c r="Z1211" s="2">
        <f>SUMIFS('Growth rates'!E$4:E$999,'Growth rates'!$B$4:$B$999,Demands!$A1211,'Growth rates'!$C$4:$C$999,$W1211)</f>
        <v>0</v>
      </c>
      <c r="AA1211" s="2">
        <f>SUMIFS('Growth rates'!F$4:F$999,'Growth rates'!$B$4:$B$999,Demands!$A1211,'Growth rates'!$C$4:$C$999,$W1211)</f>
        <v>0</v>
      </c>
      <c r="AB1211" s="2">
        <f>SUMIFS('Growth rates'!G$4:G$999,'Growth rates'!$B$4:$B$999,Demands!$A1211,'Growth rates'!$C$4:$C$999,$W1211)</f>
        <v>0</v>
      </c>
      <c r="AC1211" s="2">
        <f>SUMIFS('Growth rates'!H$4:H$999,'Growth rates'!$B$4:$B$999,Demands!$A1211,'Growth rates'!$C$4:$C$999,$W1211)</f>
        <v>0</v>
      </c>
      <c r="AD1211" s="2">
        <f>SUMIFS('Growth rates'!I$4:I$999,'Growth rates'!$B$4:$B$999,Demands!$A1211,'Growth rates'!$C$4:$C$999,$W1211)</f>
        <v>0</v>
      </c>
      <c r="AE1211" s="2">
        <f>SUMIFS('Growth rates'!J$4:J$999,'Growth rates'!$B$4:$B$999,Demands!$A1211,'Growth rates'!$C$4:$C$999,$W1211)</f>
        <v>0</v>
      </c>
      <c r="AF1211" s="2">
        <f>SUMIFS('Growth rates'!K$4:K$999,'Growth rates'!$B$4:$B$999,Demands!$A1211,'Growth rates'!$C$4:$C$999,$W1211)</f>
        <v>0</v>
      </c>
      <c r="AG1211" s="2">
        <f>SUMIFS('Growth rates'!L$4:L$999,'Growth rates'!$B$4:$B$999,Demands!$A1211,'Growth rates'!$C$4:$C$999,$W1211)</f>
        <v>0</v>
      </c>
      <c r="AH1211" s="2">
        <f>SUMIFS('Growth rates'!M$4:M$999,'Growth rates'!$B$4:$B$999,Demands!$A1211,'Growth rates'!$C$4:$C$999,$W1211)</f>
        <v>0</v>
      </c>
      <c r="AI1211" s="2">
        <f>SUMIFS('Growth rates'!N$4:N$999,'Growth rates'!$B$4:$B$999,Demands!$A1211,'Growth rates'!$C$4:$C$999,$W1211)</f>
        <v>0</v>
      </c>
      <c r="AJ1211" s="2">
        <f>SUMIFS('Growth rates'!O$4:O$999,'Growth rates'!$B$4:$B$999,Demands!$A1211,'Growth rates'!$C$4:$C$999,$W1211)</f>
        <v>0</v>
      </c>
      <c r="AK1211" s="2">
        <f>SUMIFS('Growth rates'!P$4:P$999,'Growth rates'!$B$4:$B$999,Demands!$A1211,'Growth rates'!$C$4:$C$999,$W1211)</f>
        <v>0</v>
      </c>
      <c r="AL1211" s="2">
        <f>SUMIFS('Growth rates'!Q$4:Q$999,'Growth rates'!$B$4:$B$999,Demands!$A1211,'Growth rates'!$C$4:$C$999,$W1211)</f>
        <v>0</v>
      </c>
      <c r="AM1211" s="2">
        <f>SUMIFS('Growth rates'!R$4:R$999,'Growth rates'!$B$4:$B$999,Demands!$A1211,'Growth rates'!$C$4:$C$999,$W1211)</f>
        <v>0</v>
      </c>
      <c r="AN1211" s="2">
        <f>SUMIFS('Growth rates'!S$4:S$999,'Growth rates'!$B$4:$B$999,Demands!$A1211,'Growth rates'!$C$4:$C$999,$W1211)</f>
        <v>0</v>
      </c>
      <c r="AO1211" s="2">
        <f>SUMIFS('Growth rates'!T$4:T$999,'Growth rates'!$B$4:$B$999,Demands!$A1211,'Growth rates'!$C$4:$C$999,$W1211)</f>
        <v>0</v>
      </c>
      <c r="AP1211" s="2">
        <f>SUMIFS('Growth rates'!U$4:U$999,'Growth rates'!$B$4:$B$999,Demands!$A1211,'Growth rates'!$C$4:$C$999,$W1211)</f>
        <v>0</v>
      </c>
      <c r="AR1211" t="e">
        <f>VLOOKUP(C1211&amp;A1211,Driver_elast!$A$2:$E$1161,5,FALSE)</f>
        <v>#N/A</v>
      </c>
      <c r="AS1211" t="e">
        <f t="shared" si="381"/>
        <v>#N/A</v>
      </c>
      <c r="AT1211" t="e">
        <f t="shared" si="382"/>
        <v>#N/A</v>
      </c>
      <c r="AV1211" s="2" t="e" cm="1">
        <f t="array" ref="AV1211">TREND($AR1211:$AS1211,$AR$3:$AS$3,AV$1)</f>
        <v>#VALUE!</v>
      </c>
      <c r="AW1211" s="2" t="e" cm="1">
        <f t="array" ref="AW1211">TREND($AR1211:$AS1211,$AR$3:$AS$3,AW$1)</f>
        <v>#VALUE!</v>
      </c>
      <c r="AX1211" s="2" t="e" cm="1">
        <f t="array" ref="AX1211">TREND($AR1211:$AS1211,$AR$3:$AS$3,AX$1)</f>
        <v>#VALUE!</v>
      </c>
      <c r="AY1211" s="2" t="e" cm="1">
        <f t="array" ref="AY1211">TREND($AR1211:$AS1211,$AR$3:$AS$3,AY$1)</f>
        <v>#VALUE!</v>
      </c>
      <c r="AZ1211" s="2" t="e" cm="1">
        <f t="array" ref="AZ1211">TREND($AR1211:$AS1211,$AR$3:$AS$3,AZ$1)</f>
        <v>#VALUE!</v>
      </c>
      <c r="BA1211" s="2" t="e" cm="1">
        <f t="array" ref="BA1211">TREND($AR1211:$AS1211,$AR$3:$AS$3,BA$1)</f>
        <v>#VALUE!</v>
      </c>
      <c r="BB1211" s="2" t="e" cm="1">
        <f t="array" ref="BB1211">TREND($AR1211:$AS1211,$AR$3:$AS$3,BB$1)</f>
        <v>#VALUE!</v>
      </c>
      <c r="BC1211" s="2" t="e" cm="1">
        <f t="array" ref="BC1211">TREND($AR1211:$AS1211,$AR$3:$AS$3,BC$1)</f>
        <v>#VALUE!</v>
      </c>
      <c r="BD1211" s="2" t="e" cm="1">
        <f t="array" ref="BD1211">TREND($AR1211:$AS1211,$AR$3:$AS$3,BD$1)</f>
        <v>#VALUE!</v>
      </c>
      <c r="BE1211" s="2" t="e" cm="1">
        <f t="array" ref="BE1211">TREND($AR1211:$AS1211,$AR$3:$AS$3,BE$1)</f>
        <v>#VALUE!</v>
      </c>
      <c r="BF1211" s="20" t="e" cm="1">
        <f t="array" ref="BF1211">TREND($AS1211:$AT1211,$AS$3:$AT$3,BF$1)</f>
        <v>#VALUE!</v>
      </c>
      <c r="BG1211" s="20" t="e" cm="1">
        <f t="array" ref="BG1211">TREND($AS1211:$AT1211,$AS$3:$AT$3,BG$1)</f>
        <v>#VALUE!</v>
      </c>
      <c r="BH1211" s="20" t="e" cm="1">
        <f t="array" ref="BH1211">TREND($AS1211:$AT1211,$AS$3:$AT$3,BH$1)</f>
        <v>#VALUE!</v>
      </c>
      <c r="BI1211" s="20" t="e" cm="1">
        <f t="array" ref="BI1211">TREND($AS1211:$AT1211,$AS$3:$AT$3,BI$1)</f>
        <v>#VALUE!</v>
      </c>
      <c r="BJ1211" s="20" t="e" cm="1">
        <f t="array" ref="BJ1211">TREND($AS1211:$AT1211,$AS$3:$AT$3,BJ$1)</f>
        <v>#VALUE!</v>
      </c>
      <c r="BK1211" s="20" t="e" cm="1">
        <f t="array" ref="BK1211">TREND($AS1211:$AT1211,$AS$3:$AT$3,BK$1)</f>
        <v>#VALUE!</v>
      </c>
      <c r="BL1211" s="20" t="e" cm="1">
        <f t="array" ref="BL1211">TREND($AS1211:$AT1211,$AS$3:$AT$3,BL$1)</f>
        <v>#VALUE!</v>
      </c>
      <c r="BM1211" s="20" t="e" cm="1">
        <f t="array" ref="BM1211">TREND($AS1211:$AT1211,$AS$3:$AT$3,BM$1)</f>
        <v>#VALUE!</v>
      </c>
    </row>
    <row r="1212" spans="1:65" x14ac:dyDescent="0.35">
      <c r="A1212" t="str">
        <f>IF(BYDem!B1210="","\I:",BYDem!B1210)</f>
        <v>\I:</v>
      </c>
      <c r="B1212">
        <f>BYDem!E1210</f>
        <v>0</v>
      </c>
      <c r="C1212">
        <f t="shared" si="383"/>
        <v>0</v>
      </c>
      <c r="D1212" s="4">
        <f>SUMIFS(BYDem!$M$2:$M$2000,BYDem!$B$2:$B$2000,Demands!$A1212,BYDem!$E$2:$E$2000,Demands!$B1212)</f>
        <v>0</v>
      </c>
      <c r="E1212" s="4" t="e">
        <f t="shared" si="364"/>
        <v>#DIV/0!</v>
      </c>
      <c r="F1212" s="4" t="e">
        <f t="shared" si="365"/>
        <v>#DIV/0!</v>
      </c>
      <c r="G1212" s="4" t="e">
        <f t="shared" si="366"/>
        <v>#DIV/0!</v>
      </c>
      <c r="H1212" s="4" t="e">
        <f t="shared" si="367"/>
        <v>#DIV/0!</v>
      </c>
      <c r="I1212" s="4" t="e">
        <f t="shared" si="368"/>
        <v>#DIV/0!</v>
      </c>
      <c r="J1212" s="4" t="e">
        <f t="shared" si="369"/>
        <v>#DIV/0!</v>
      </c>
      <c r="K1212" s="4" t="e">
        <f t="shared" si="370"/>
        <v>#DIV/0!</v>
      </c>
      <c r="L1212" s="4" t="e">
        <f t="shared" si="371"/>
        <v>#DIV/0!</v>
      </c>
      <c r="M1212" s="4" t="e">
        <f t="shared" si="372"/>
        <v>#DIV/0!</v>
      </c>
      <c r="N1212" s="4" t="e">
        <f t="shared" si="373"/>
        <v>#DIV/0!</v>
      </c>
      <c r="O1212" s="4" t="e">
        <f t="shared" si="374"/>
        <v>#DIV/0!</v>
      </c>
      <c r="P1212" s="4" t="e">
        <f t="shared" si="375"/>
        <v>#DIV/0!</v>
      </c>
      <c r="Q1212" s="4" t="e">
        <f t="shared" si="376"/>
        <v>#DIV/0!</v>
      </c>
      <c r="R1212" s="4" t="e">
        <f t="shared" si="377"/>
        <v>#DIV/0!</v>
      </c>
      <c r="S1212" s="4" t="e">
        <f t="shared" si="378"/>
        <v>#DIV/0!</v>
      </c>
      <c r="T1212" s="4" t="e">
        <f t="shared" si="379"/>
        <v>#DIV/0!</v>
      </c>
      <c r="U1212" s="4" t="e">
        <f t="shared" si="380"/>
        <v>#DIV/0!</v>
      </c>
      <c r="W1212" s="5" t="e">
        <f>VLOOKUP(C1212&amp;A1212,Driver_elast!$A$2:$D$1161,4,FALSE)</f>
        <v>#N/A</v>
      </c>
      <c r="X1212" s="5">
        <v>1</v>
      </c>
      <c r="Y1212" s="2">
        <f>SUMIFS('Growth rates'!D$4:D$999,'Growth rates'!$B$4:$B$999,Demands!$A1212,'Growth rates'!$C$4:$C$999,$W1212)</f>
        <v>0</v>
      </c>
      <c r="Z1212" s="2">
        <f>SUMIFS('Growth rates'!E$4:E$999,'Growth rates'!$B$4:$B$999,Demands!$A1212,'Growth rates'!$C$4:$C$999,$W1212)</f>
        <v>0</v>
      </c>
      <c r="AA1212" s="2">
        <f>SUMIFS('Growth rates'!F$4:F$999,'Growth rates'!$B$4:$B$999,Demands!$A1212,'Growth rates'!$C$4:$C$999,$W1212)</f>
        <v>0</v>
      </c>
      <c r="AB1212" s="2">
        <f>SUMIFS('Growth rates'!G$4:G$999,'Growth rates'!$B$4:$B$999,Demands!$A1212,'Growth rates'!$C$4:$C$999,$W1212)</f>
        <v>0</v>
      </c>
      <c r="AC1212" s="2">
        <f>SUMIFS('Growth rates'!H$4:H$999,'Growth rates'!$B$4:$B$999,Demands!$A1212,'Growth rates'!$C$4:$C$999,$W1212)</f>
        <v>0</v>
      </c>
      <c r="AD1212" s="2">
        <f>SUMIFS('Growth rates'!I$4:I$999,'Growth rates'!$B$4:$B$999,Demands!$A1212,'Growth rates'!$C$4:$C$999,$W1212)</f>
        <v>0</v>
      </c>
      <c r="AE1212" s="2">
        <f>SUMIFS('Growth rates'!J$4:J$999,'Growth rates'!$B$4:$B$999,Demands!$A1212,'Growth rates'!$C$4:$C$999,$W1212)</f>
        <v>0</v>
      </c>
      <c r="AF1212" s="2">
        <f>SUMIFS('Growth rates'!K$4:K$999,'Growth rates'!$B$4:$B$999,Demands!$A1212,'Growth rates'!$C$4:$C$999,$W1212)</f>
        <v>0</v>
      </c>
      <c r="AG1212" s="2">
        <f>SUMIFS('Growth rates'!L$4:L$999,'Growth rates'!$B$4:$B$999,Demands!$A1212,'Growth rates'!$C$4:$C$999,$W1212)</f>
        <v>0</v>
      </c>
      <c r="AH1212" s="2">
        <f>SUMIFS('Growth rates'!M$4:M$999,'Growth rates'!$B$4:$B$999,Demands!$A1212,'Growth rates'!$C$4:$C$999,$W1212)</f>
        <v>0</v>
      </c>
      <c r="AI1212" s="2">
        <f>SUMIFS('Growth rates'!N$4:N$999,'Growth rates'!$B$4:$B$999,Demands!$A1212,'Growth rates'!$C$4:$C$999,$W1212)</f>
        <v>0</v>
      </c>
      <c r="AJ1212" s="2">
        <f>SUMIFS('Growth rates'!O$4:O$999,'Growth rates'!$B$4:$B$999,Demands!$A1212,'Growth rates'!$C$4:$C$999,$W1212)</f>
        <v>0</v>
      </c>
      <c r="AK1212" s="2">
        <f>SUMIFS('Growth rates'!P$4:P$999,'Growth rates'!$B$4:$B$999,Demands!$A1212,'Growth rates'!$C$4:$C$999,$W1212)</f>
        <v>0</v>
      </c>
      <c r="AL1212" s="2">
        <f>SUMIFS('Growth rates'!Q$4:Q$999,'Growth rates'!$B$4:$B$999,Demands!$A1212,'Growth rates'!$C$4:$C$999,$W1212)</f>
        <v>0</v>
      </c>
      <c r="AM1212" s="2">
        <f>SUMIFS('Growth rates'!R$4:R$999,'Growth rates'!$B$4:$B$999,Demands!$A1212,'Growth rates'!$C$4:$C$999,$W1212)</f>
        <v>0</v>
      </c>
      <c r="AN1212" s="2">
        <f>SUMIFS('Growth rates'!S$4:S$999,'Growth rates'!$B$4:$B$999,Demands!$A1212,'Growth rates'!$C$4:$C$999,$W1212)</f>
        <v>0</v>
      </c>
      <c r="AO1212" s="2">
        <f>SUMIFS('Growth rates'!T$4:T$999,'Growth rates'!$B$4:$B$999,Demands!$A1212,'Growth rates'!$C$4:$C$999,$W1212)</f>
        <v>0</v>
      </c>
      <c r="AP1212" s="2">
        <f>SUMIFS('Growth rates'!U$4:U$999,'Growth rates'!$B$4:$B$999,Demands!$A1212,'Growth rates'!$C$4:$C$999,$W1212)</f>
        <v>0</v>
      </c>
      <c r="AR1212" t="e">
        <f>VLOOKUP(C1212&amp;A1212,Driver_elast!$A$2:$E$1161,5,FALSE)</f>
        <v>#N/A</v>
      </c>
      <c r="AS1212" t="e">
        <f t="shared" si="381"/>
        <v>#N/A</v>
      </c>
      <c r="AT1212" t="e">
        <f t="shared" si="382"/>
        <v>#N/A</v>
      </c>
      <c r="AV1212" s="2" t="e" cm="1">
        <f t="array" ref="AV1212">TREND($AR1212:$AS1212,$AR$3:$AS$3,AV$1)</f>
        <v>#VALUE!</v>
      </c>
      <c r="AW1212" s="2" t="e" cm="1">
        <f t="array" ref="AW1212">TREND($AR1212:$AS1212,$AR$3:$AS$3,AW$1)</f>
        <v>#VALUE!</v>
      </c>
      <c r="AX1212" s="2" t="e" cm="1">
        <f t="array" ref="AX1212">TREND($AR1212:$AS1212,$AR$3:$AS$3,AX$1)</f>
        <v>#VALUE!</v>
      </c>
      <c r="AY1212" s="2" t="e" cm="1">
        <f t="array" ref="AY1212">TREND($AR1212:$AS1212,$AR$3:$AS$3,AY$1)</f>
        <v>#VALUE!</v>
      </c>
      <c r="AZ1212" s="2" t="e" cm="1">
        <f t="array" ref="AZ1212">TREND($AR1212:$AS1212,$AR$3:$AS$3,AZ$1)</f>
        <v>#VALUE!</v>
      </c>
      <c r="BA1212" s="2" t="e" cm="1">
        <f t="array" ref="BA1212">TREND($AR1212:$AS1212,$AR$3:$AS$3,BA$1)</f>
        <v>#VALUE!</v>
      </c>
      <c r="BB1212" s="2" t="e" cm="1">
        <f t="array" ref="BB1212">TREND($AR1212:$AS1212,$AR$3:$AS$3,BB$1)</f>
        <v>#VALUE!</v>
      </c>
      <c r="BC1212" s="2" t="e" cm="1">
        <f t="array" ref="BC1212">TREND($AR1212:$AS1212,$AR$3:$AS$3,BC$1)</f>
        <v>#VALUE!</v>
      </c>
      <c r="BD1212" s="2" t="e" cm="1">
        <f t="array" ref="BD1212">TREND($AR1212:$AS1212,$AR$3:$AS$3,BD$1)</f>
        <v>#VALUE!</v>
      </c>
      <c r="BE1212" s="2" t="e" cm="1">
        <f t="array" ref="BE1212">TREND($AR1212:$AS1212,$AR$3:$AS$3,BE$1)</f>
        <v>#VALUE!</v>
      </c>
      <c r="BF1212" s="20" t="e" cm="1">
        <f t="array" ref="BF1212">TREND($AS1212:$AT1212,$AS$3:$AT$3,BF$1)</f>
        <v>#VALUE!</v>
      </c>
      <c r="BG1212" s="20" t="e" cm="1">
        <f t="array" ref="BG1212">TREND($AS1212:$AT1212,$AS$3:$AT$3,BG$1)</f>
        <v>#VALUE!</v>
      </c>
      <c r="BH1212" s="20" t="e" cm="1">
        <f t="array" ref="BH1212">TREND($AS1212:$AT1212,$AS$3:$AT$3,BH$1)</f>
        <v>#VALUE!</v>
      </c>
      <c r="BI1212" s="20" t="e" cm="1">
        <f t="array" ref="BI1212">TREND($AS1212:$AT1212,$AS$3:$AT$3,BI$1)</f>
        <v>#VALUE!</v>
      </c>
      <c r="BJ1212" s="20" t="e" cm="1">
        <f t="array" ref="BJ1212">TREND($AS1212:$AT1212,$AS$3:$AT$3,BJ$1)</f>
        <v>#VALUE!</v>
      </c>
      <c r="BK1212" s="20" t="e" cm="1">
        <f t="array" ref="BK1212">TREND($AS1212:$AT1212,$AS$3:$AT$3,BK$1)</f>
        <v>#VALUE!</v>
      </c>
      <c r="BL1212" s="20" t="e" cm="1">
        <f t="array" ref="BL1212">TREND($AS1212:$AT1212,$AS$3:$AT$3,BL$1)</f>
        <v>#VALUE!</v>
      </c>
      <c r="BM1212" s="20" t="e" cm="1">
        <f t="array" ref="BM1212">TREND($AS1212:$AT1212,$AS$3:$AT$3,BM$1)</f>
        <v>#VALUE!</v>
      </c>
    </row>
    <row r="1213" spans="1:65" x14ac:dyDescent="0.35">
      <c r="A1213" t="str">
        <f>IF(BYDem!B1211="","\I:",BYDem!B1211)</f>
        <v>\I:</v>
      </c>
      <c r="B1213">
        <f>BYDem!E1211</f>
        <v>0</v>
      </c>
      <c r="C1213">
        <f t="shared" si="383"/>
        <v>0</v>
      </c>
      <c r="D1213" s="4">
        <f>SUMIFS(BYDem!$M$2:$M$2000,BYDem!$B$2:$B$2000,Demands!$A1213,BYDem!$E$2:$E$2000,Demands!$B1213)</f>
        <v>0</v>
      </c>
      <c r="E1213" s="4" t="e">
        <f t="shared" si="364"/>
        <v>#DIV/0!</v>
      </c>
      <c r="F1213" s="4" t="e">
        <f t="shared" si="365"/>
        <v>#DIV/0!</v>
      </c>
      <c r="G1213" s="4" t="e">
        <f t="shared" si="366"/>
        <v>#DIV/0!</v>
      </c>
      <c r="H1213" s="4" t="e">
        <f t="shared" si="367"/>
        <v>#DIV/0!</v>
      </c>
      <c r="I1213" s="4" t="e">
        <f t="shared" si="368"/>
        <v>#DIV/0!</v>
      </c>
      <c r="J1213" s="4" t="e">
        <f t="shared" si="369"/>
        <v>#DIV/0!</v>
      </c>
      <c r="K1213" s="4" t="e">
        <f t="shared" si="370"/>
        <v>#DIV/0!</v>
      </c>
      <c r="L1213" s="4" t="e">
        <f t="shared" si="371"/>
        <v>#DIV/0!</v>
      </c>
      <c r="M1213" s="4" t="e">
        <f t="shared" si="372"/>
        <v>#DIV/0!</v>
      </c>
      <c r="N1213" s="4" t="e">
        <f t="shared" si="373"/>
        <v>#DIV/0!</v>
      </c>
      <c r="O1213" s="4" t="e">
        <f t="shared" si="374"/>
        <v>#DIV/0!</v>
      </c>
      <c r="P1213" s="4" t="e">
        <f t="shared" si="375"/>
        <v>#DIV/0!</v>
      </c>
      <c r="Q1213" s="4" t="e">
        <f t="shared" si="376"/>
        <v>#DIV/0!</v>
      </c>
      <c r="R1213" s="4" t="e">
        <f t="shared" si="377"/>
        <v>#DIV/0!</v>
      </c>
      <c r="S1213" s="4" t="e">
        <f t="shared" si="378"/>
        <v>#DIV/0!</v>
      </c>
      <c r="T1213" s="4" t="e">
        <f t="shared" si="379"/>
        <v>#DIV/0!</v>
      </c>
      <c r="U1213" s="4" t="e">
        <f t="shared" si="380"/>
        <v>#DIV/0!</v>
      </c>
      <c r="W1213" s="5" t="e">
        <f>VLOOKUP(C1213&amp;A1213,Driver_elast!$A$2:$D$1161,4,FALSE)</f>
        <v>#N/A</v>
      </c>
      <c r="X1213" s="5">
        <v>1</v>
      </c>
      <c r="Y1213" s="2">
        <f>SUMIFS('Growth rates'!D$4:D$999,'Growth rates'!$B$4:$B$999,Demands!$A1213,'Growth rates'!$C$4:$C$999,$W1213)</f>
        <v>0</v>
      </c>
      <c r="Z1213" s="2">
        <f>SUMIFS('Growth rates'!E$4:E$999,'Growth rates'!$B$4:$B$999,Demands!$A1213,'Growth rates'!$C$4:$C$999,$W1213)</f>
        <v>0</v>
      </c>
      <c r="AA1213" s="2">
        <f>SUMIFS('Growth rates'!F$4:F$999,'Growth rates'!$B$4:$B$999,Demands!$A1213,'Growth rates'!$C$4:$C$999,$W1213)</f>
        <v>0</v>
      </c>
      <c r="AB1213" s="2">
        <f>SUMIFS('Growth rates'!G$4:G$999,'Growth rates'!$B$4:$B$999,Demands!$A1213,'Growth rates'!$C$4:$C$999,$W1213)</f>
        <v>0</v>
      </c>
      <c r="AC1213" s="2">
        <f>SUMIFS('Growth rates'!H$4:H$999,'Growth rates'!$B$4:$B$999,Demands!$A1213,'Growth rates'!$C$4:$C$999,$W1213)</f>
        <v>0</v>
      </c>
      <c r="AD1213" s="2">
        <f>SUMIFS('Growth rates'!I$4:I$999,'Growth rates'!$B$4:$B$999,Demands!$A1213,'Growth rates'!$C$4:$C$999,$W1213)</f>
        <v>0</v>
      </c>
      <c r="AE1213" s="2">
        <f>SUMIFS('Growth rates'!J$4:J$999,'Growth rates'!$B$4:$B$999,Demands!$A1213,'Growth rates'!$C$4:$C$999,$W1213)</f>
        <v>0</v>
      </c>
      <c r="AF1213" s="2">
        <f>SUMIFS('Growth rates'!K$4:K$999,'Growth rates'!$B$4:$B$999,Demands!$A1213,'Growth rates'!$C$4:$C$999,$W1213)</f>
        <v>0</v>
      </c>
      <c r="AG1213" s="2">
        <f>SUMIFS('Growth rates'!L$4:L$999,'Growth rates'!$B$4:$B$999,Demands!$A1213,'Growth rates'!$C$4:$C$999,$W1213)</f>
        <v>0</v>
      </c>
      <c r="AH1213" s="2">
        <f>SUMIFS('Growth rates'!M$4:M$999,'Growth rates'!$B$4:$B$999,Demands!$A1213,'Growth rates'!$C$4:$C$999,$W1213)</f>
        <v>0</v>
      </c>
      <c r="AI1213" s="2">
        <f>SUMIFS('Growth rates'!N$4:N$999,'Growth rates'!$B$4:$B$999,Demands!$A1213,'Growth rates'!$C$4:$C$999,$W1213)</f>
        <v>0</v>
      </c>
      <c r="AJ1213" s="2">
        <f>SUMIFS('Growth rates'!O$4:O$999,'Growth rates'!$B$4:$B$999,Demands!$A1213,'Growth rates'!$C$4:$C$999,$W1213)</f>
        <v>0</v>
      </c>
      <c r="AK1213" s="2">
        <f>SUMIFS('Growth rates'!P$4:P$999,'Growth rates'!$B$4:$B$999,Demands!$A1213,'Growth rates'!$C$4:$C$999,$W1213)</f>
        <v>0</v>
      </c>
      <c r="AL1213" s="2">
        <f>SUMIFS('Growth rates'!Q$4:Q$999,'Growth rates'!$B$4:$B$999,Demands!$A1213,'Growth rates'!$C$4:$C$999,$W1213)</f>
        <v>0</v>
      </c>
      <c r="AM1213" s="2">
        <f>SUMIFS('Growth rates'!R$4:R$999,'Growth rates'!$B$4:$B$999,Demands!$A1213,'Growth rates'!$C$4:$C$999,$W1213)</f>
        <v>0</v>
      </c>
      <c r="AN1213" s="2">
        <f>SUMIFS('Growth rates'!S$4:S$999,'Growth rates'!$B$4:$B$999,Demands!$A1213,'Growth rates'!$C$4:$C$999,$W1213)</f>
        <v>0</v>
      </c>
      <c r="AO1213" s="2">
        <f>SUMIFS('Growth rates'!T$4:T$999,'Growth rates'!$B$4:$B$999,Demands!$A1213,'Growth rates'!$C$4:$C$999,$W1213)</f>
        <v>0</v>
      </c>
      <c r="AP1213" s="2">
        <f>SUMIFS('Growth rates'!U$4:U$999,'Growth rates'!$B$4:$B$999,Demands!$A1213,'Growth rates'!$C$4:$C$999,$W1213)</f>
        <v>0</v>
      </c>
      <c r="AR1213" t="e">
        <f>VLOOKUP(C1213&amp;A1213,Driver_elast!$A$2:$E$1161,5,FALSE)</f>
        <v>#N/A</v>
      </c>
      <c r="AS1213" t="e">
        <f t="shared" si="381"/>
        <v>#N/A</v>
      </c>
      <c r="AT1213" t="e">
        <f t="shared" si="382"/>
        <v>#N/A</v>
      </c>
      <c r="AV1213" s="2" t="e" cm="1">
        <f t="array" ref="AV1213">TREND($AR1213:$AS1213,$AR$3:$AS$3,AV$1)</f>
        <v>#VALUE!</v>
      </c>
      <c r="AW1213" s="2" t="e" cm="1">
        <f t="array" ref="AW1213">TREND($AR1213:$AS1213,$AR$3:$AS$3,AW$1)</f>
        <v>#VALUE!</v>
      </c>
      <c r="AX1213" s="2" t="e" cm="1">
        <f t="array" ref="AX1213">TREND($AR1213:$AS1213,$AR$3:$AS$3,AX$1)</f>
        <v>#VALUE!</v>
      </c>
      <c r="AY1213" s="2" t="e" cm="1">
        <f t="array" ref="AY1213">TREND($AR1213:$AS1213,$AR$3:$AS$3,AY$1)</f>
        <v>#VALUE!</v>
      </c>
      <c r="AZ1213" s="2" t="e" cm="1">
        <f t="array" ref="AZ1213">TREND($AR1213:$AS1213,$AR$3:$AS$3,AZ$1)</f>
        <v>#VALUE!</v>
      </c>
      <c r="BA1213" s="2" t="e" cm="1">
        <f t="array" ref="BA1213">TREND($AR1213:$AS1213,$AR$3:$AS$3,BA$1)</f>
        <v>#VALUE!</v>
      </c>
      <c r="BB1213" s="2" t="e" cm="1">
        <f t="array" ref="BB1213">TREND($AR1213:$AS1213,$AR$3:$AS$3,BB$1)</f>
        <v>#VALUE!</v>
      </c>
      <c r="BC1213" s="2" t="e" cm="1">
        <f t="array" ref="BC1213">TREND($AR1213:$AS1213,$AR$3:$AS$3,BC$1)</f>
        <v>#VALUE!</v>
      </c>
      <c r="BD1213" s="2" t="e" cm="1">
        <f t="array" ref="BD1213">TREND($AR1213:$AS1213,$AR$3:$AS$3,BD$1)</f>
        <v>#VALUE!</v>
      </c>
      <c r="BE1213" s="2" t="e" cm="1">
        <f t="array" ref="BE1213">TREND($AR1213:$AS1213,$AR$3:$AS$3,BE$1)</f>
        <v>#VALUE!</v>
      </c>
      <c r="BF1213" s="20" t="e" cm="1">
        <f t="array" ref="BF1213">TREND($AS1213:$AT1213,$AS$3:$AT$3,BF$1)</f>
        <v>#VALUE!</v>
      </c>
      <c r="BG1213" s="20" t="e" cm="1">
        <f t="array" ref="BG1213">TREND($AS1213:$AT1213,$AS$3:$AT$3,BG$1)</f>
        <v>#VALUE!</v>
      </c>
      <c r="BH1213" s="20" t="e" cm="1">
        <f t="array" ref="BH1213">TREND($AS1213:$AT1213,$AS$3:$AT$3,BH$1)</f>
        <v>#VALUE!</v>
      </c>
      <c r="BI1213" s="20" t="e" cm="1">
        <f t="array" ref="BI1213">TREND($AS1213:$AT1213,$AS$3:$AT$3,BI$1)</f>
        <v>#VALUE!</v>
      </c>
      <c r="BJ1213" s="20" t="e" cm="1">
        <f t="array" ref="BJ1213">TREND($AS1213:$AT1213,$AS$3:$AT$3,BJ$1)</f>
        <v>#VALUE!</v>
      </c>
      <c r="BK1213" s="20" t="e" cm="1">
        <f t="array" ref="BK1213">TREND($AS1213:$AT1213,$AS$3:$AT$3,BK$1)</f>
        <v>#VALUE!</v>
      </c>
      <c r="BL1213" s="20" t="e" cm="1">
        <f t="array" ref="BL1213">TREND($AS1213:$AT1213,$AS$3:$AT$3,BL$1)</f>
        <v>#VALUE!</v>
      </c>
      <c r="BM1213" s="20" t="e" cm="1">
        <f t="array" ref="BM1213">TREND($AS1213:$AT1213,$AS$3:$AT$3,BM$1)</f>
        <v>#VALUE!</v>
      </c>
    </row>
    <row r="1214" spans="1:65" x14ac:dyDescent="0.35">
      <c r="A1214" t="str">
        <f>IF(BYDem!B1212="","\I:",BYDem!B1212)</f>
        <v>\I:</v>
      </c>
      <c r="B1214">
        <f>BYDem!E1212</f>
        <v>0</v>
      </c>
      <c r="C1214">
        <f t="shared" si="383"/>
        <v>0</v>
      </c>
      <c r="D1214" s="4">
        <f>SUMIFS(BYDem!$M$2:$M$2000,BYDem!$B$2:$B$2000,Demands!$A1214,BYDem!$E$2:$E$2000,Demands!$B1214)</f>
        <v>0</v>
      </c>
      <c r="E1214" s="4" t="e">
        <f t="shared" si="364"/>
        <v>#DIV/0!</v>
      </c>
      <c r="F1214" s="4" t="e">
        <f t="shared" si="365"/>
        <v>#DIV/0!</v>
      </c>
      <c r="G1214" s="4" t="e">
        <f t="shared" si="366"/>
        <v>#DIV/0!</v>
      </c>
      <c r="H1214" s="4" t="e">
        <f t="shared" si="367"/>
        <v>#DIV/0!</v>
      </c>
      <c r="I1214" s="4" t="e">
        <f t="shared" si="368"/>
        <v>#DIV/0!</v>
      </c>
      <c r="J1214" s="4" t="e">
        <f t="shared" si="369"/>
        <v>#DIV/0!</v>
      </c>
      <c r="K1214" s="4" t="e">
        <f t="shared" si="370"/>
        <v>#DIV/0!</v>
      </c>
      <c r="L1214" s="4" t="e">
        <f t="shared" si="371"/>
        <v>#DIV/0!</v>
      </c>
      <c r="M1214" s="4" t="e">
        <f t="shared" si="372"/>
        <v>#DIV/0!</v>
      </c>
      <c r="N1214" s="4" t="e">
        <f t="shared" si="373"/>
        <v>#DIV/0!</v>
      </c>
      <c r="O1214" s="4" t="e">
        <f t="shared" si="374"/>
        <v>#DIV/0!</v>
      </c>
      <c r="P1214" s="4" t="e">
        <f t="shared" si="375"/>
        <v>#DIV/0!</v>
      </c>
      <c r="Q1214" s="4" t="e">
        <f t="shared" si="376"/>
        <v>#DIV/0!</v>
      </c>
      <c r="R1214" s="4" t="e">
        <f t="shared" si="377"/>
        <v>#DIV/0!</v>
      </c>
      <c r="S1214" s="4" t="e">
        <f t="shared" si="378"/>
        <v>#DIV/0!</v>
      </c>
      <c r="T1214" s="4" t="e">
        <f t="shared" si="379"/>
        <v>#DIV/0!</v>
      </c>
      <c r="U1214" s="4" t="e">
        <f t="shared" si="380"/>
        <v>#DIV/0!</v>
      </c>
      <c r="W1214" s="5" t="e">
        <f>VLOOKUP(C1214&amp;A1214,Driver_elast!$A$2:$D$1161,4,FALSE)</f>
        <v>#N/A</v>
      </c>
      <c r="X1214" s="5">
        <v>1</v>
      </c>
      <c r="Y1214" s="2">
        <f>SUMIFS('Growth rates'!D$4:D$999,'Growth rates'!$B$4:$B$999,Demands!$A1214,'Growth rates'!$C$4:$C$999,$W1214)</f>
        <v>0</v>
      </c>
      <c r="Z1214" s="2">
        <f>SUMIFS('Growth rates'!E$4:E$999,'Growth rates'!$B$4:$B$999,Demands!$A1214,'Growth rates'!$C$4:$C$999,$W1214)</f>
        <v>0</v>
      </c>
      <c r="AA1214" s="2">
        <f>SUMIFS('Growth rates'!F$4:F$999,'Growth rates'!$B$4:$B$999,Demands!$A1214,'Growth rates'!$C$4:$C$999,$W1214)</f>
        <v>0</v>
      </c>
      <c r="AB1214" s="2">
        <f>SUMIFS('Growth rates'!G$4:G$999,'Growth rates'!$B$4:$B$999,Demands!$A1214,'Growth rates'!$C$4:$C$999,$W1214)</f>
        <v>0</v>
      </c>
      <c r="AC1214" s="2">
        <f>SUMIFS('Growth rates'!H$4:H$999,'Growth rates'!$B$4:$B$999,Demands!$A1214,'Growth rates'!$C$4:$C$999,$W1214)</f>
        <v>0</v>
      </c>
      <c r="AD1214" s="2">
        <f>SUMIFS('Growth rates'!I$4:I$999,'Growth rates'!$B$4:$B$999,Demands!$A1214,'Growth rates'!$C$4:$C$999,$W1214)</f>
        <v>0</v>
      </c>
      <c r="AE1214" s="2">
        <f>SUMIFS('Growth rates'!J$4:J$999,'Growth rates'!$B$4:$B$999,Demands!$A1214,'Growth rates'!$C$4:$C$999,$W1214)</f>
        <v>0</v>
      </c>
      <c r="AF1214" s="2">
        <f>SUMIFS('Growth rates'!K$4:K$999,'Growth rates'!$B$4:$B$999,Demands!$A1214,'Growth rates'!$C$4:$C$999,$W1214)</f>
        <v>0</v>
      </c>
      <c r="AG1214" s="2">
        <f>SUMIFS('Growth rates'!L$4:L$999,'Growth rates'!$B$4:$B$999,Demands!$A1214,'Growth rates'!$C$4:$C$999,$W1214)</f>
        <v>0</v>
      </c>
      <c r="AH1214" s="2">
        <f>SUMIFS('Growth rates'!M$4:M$999,'Growth rates'!$B$4:$B$999,Demands!$A1214,'Growth rates'!$C$4:$C$999,$W1214)</f>
        <v>0</v>
      </c>
      <c r="AI1214" s="2">
        <f>SUMIFS('Growth rates'!N$4:N$999,'Growth rates'!$B$4:$B$999,Demands!$A1214,'Growth rates'!$C$4:$C$999,$W1214)</f>
        <v>0</v>
      </c>
      <c r="AJ1214" s="2">
        <f>SUMIFS('Growth rates'!O$4:O$999,'Growth rates'!$B$4:$B$999,Demands!$A1214,'Growth rates'!$C$4:$C$999,$W1214)</f>
        <v>0</v>
      </c>
      <c r="AK1214" s="2">
        <f>SUMIFS('Growth rates'!P$4:P$999,'Growth rates'!$B$4:$B$999,Demands!$A1214,'Growth rates'!$C$4:$C$999,$W1214)</f>
        <v>0</v>
      </c>
      <c r="AL1214" s="2">
        <f>SUMIFS('Growth rates'!Q$4:Q$999,'Growth rates'!$B$4:$B$999,Demands!$A1214,'Growth rates'!$C$4:$C$999,$W1214)</f>
        <v>0</v>
      </c>
      <c r="AM1214" s="2">
        <f>SUMIFS('Growth rates'!R$4:R$999,'Growth rates'!$B$4:$B$999,Demands!$A1214,'Growth rates'!$C$4:$C$999,$W1214)</f>
        <v>0</v>
      </c>
      <c r="AN1214" s="2">
        <f>SUMIFS('Growth rates'!S$4:S$999,'Growth rates'!$B$4:$B$999,Demands!$A1214,'Growth rates'!$C$4:$C$999,$W1214)</f>
        <v>0</v>
      </c>
      <c r="AO1214" s="2">
        <f>SUMIFS('Growth rates'!T$4:T$999,'Growth rates'!$B$4:$B$999,Demands!$A1214,'Growth rates'!$C$4:$C$999,$W1214)</f>
        <v>0</v>
      </c>
      <c r="AP1214" s="2">
        <f>SUMIFS('Growth rates'!U$4:U$999,'Growth rates'!$B$4:$B$999,Demands!$A1214,'Growth rates'!$C$4:$C$999,$W1214)</f>
        <v>0</v>
      </c>
      <c r="AR1214" t="e">
        <f>VLOOKUP(C1214&amp;A1214,Driver_elast!$A$2:$E$1161,5,FALSE)</f>
        <v>#N/A</v>
      </c>
      <c r="AS1214" t="e">
        <f t="shared" si="381"/>
        <v>#N/A</v>
      </c>
      <c r="AT1214" t="e">
        <f t="shared" si="382"/>
        <v>#N/A</v>
      </c>
      <c r="AV1214" s="2" t="e" cm="1">
        <f t="array" ref="AV1214">TREND($AR1214:$AS1214,$AR$3:$AS$3,AV$1)</f>
        <v>#VALUE!</v>
      </c>
      <c r="AW1214" s="2" t="e" cm="1">
        <f t="array" ref="AW1214">TREND($AR1214:$AS1214,$AR$3:$AS$3,AW$1)</f>
        <v>#VALUE!</v>
      </c>
      <c r="AX1214" s="2" t="e" cm="1">
        <f t="array" ref="AX1214">TREND($AR1214:$AS1214,$AR$3:$AS$3,AX$1)</f>
        <v>#VALUE!</v>
      </c>
      <c r="AY1214" s="2" t="e" cm="1">
        <f t="array" ref="AY1214">TREND($AR1214:$AS1214,$AR$3:$AS$3,AY$1)</f>
        <v>#VALUE!</v>
      </c>
      <c r="AZ1214" s="2" t="e" cm="1">
        <f t="array" ref="AZ1214">TREND($AR1214:$AS1214,$AR$3:$AS$3,AZ$1)</f>
        <v>#VALUE!</v>
      </c>
      <c r="BA1214" s="2" t="e" cm="1">
        <f t="array" ref="BA1214">TREND($AR1214:$AS1214,$AR$3:$AS$3,BA$1)</f>
        <v>#VALUE!</v>
      </c>
      <c r="BB1214" s="2" t="e" cm="1">
        <f t="array" ref="BB1214">TREND($AR1214:$AS1214,$AR$3:$AS$3,BB$1)</f>
        <v>#VALUE!</v>
      </c>
      <c r="BC1214" s="2" t="e" cm="1">
        <f t="array" ref="BC1214">TREND($AR1214:$AS1214,$AR$3:$AS$3,BC$1)</f>
        <v>#VALUE!</v>
      </c>
      <c r="BD1214" s="2" t="e" cm="1">
        <f t="array" ref="BD1214">TREND($AR1214:$AS1214,$AR$3:$AS$3,BD$1)</f>
        <v>#VALUE!</v>
      </c>
      <c r="BE1214" s="2" t="e" cm="1">
        <f t="array" ref="BE1214">TREND($AR1214:$AS1214,$AR$3:$AS$3,BE$1)</f>
        <v>#VALUE!</v>
      </c>
      <c r="BF1214" s="20" t="e" cm="1">
        <f t="array" ref="BF1214">TREND($AS1214:$AT1214,$AS$3:$AT$3,BF$1)</f>
        <v>#VALUE!</v>
      </c>
      <c r="BG1214" s="20" t="e" cm="1">
        <f t="array" ref="BG1214">TREND($AS1214:$AT1214,$AS$3:$AT$3,BG$1)</f>
        <v>#VALUE!</v>
      </c>
      <c r="BH1214" s="20" t="e" cm="1">
        <f t="array" ref="BH1214">TREND($AS1214:$AT1214,$AS$3:$AT$3,BH$1)</f>
        <v>#VALUE!</v>
      </c>
      <c r="BI1214" s="20" t="e" cm="1">
        <f t="array" ref="BI1214">TREND($AS1214:$AT1214,$AS$3:$AT$3,BI$1)</f>
        <v>#VALUE!</v>
      </c>
      <c r="BJ1214" s="20" t="e" cm="1">
        <f t="array" ref="BJ1214">TREND($AS1214:$AT1214,$AS$3:$AT$3,BJ$1)</f>
        <v>#VALUE!</v>
      </c>
      <c r="BK1214" s="20" t="e" cm="1">
        <f t="array" ref="BK1214">TREND($AS1214:$AT1214,$AS$3:$AT$3,BK$1)</f>
        <v>#VALUE!</v>
      </c>
      <c r="BL1214" s="20" t="e" cm="1">
        <f t="array" ref="BL1214">TREND($AS1214:$AT1214,$AS$3:$AT$3,BL$1)</f>
        <v>#VALUE!</v>
      </c>
      <c r="BM1214" s="20" t="e" cm="1">
        <f t="array" ref="BM1214">TREND($AS1214:$AT1214,$AS$3:$AT$3,BM$1)</f>
        <v>#VALUE!</v>
      </c>
    </row>
    <row r="1215" spans="1:65" x14ac:dyDescent="0.35">
      <c r="A1215" t="str">
        <f>IF(BYDem!B1213="","\I:",BYDem!B1213)</f>
        <v>\I:</v>
      </c>
      <c r="B1215">
        <f>BYDem!E1213</f>
        <v>0</v>
      </c>
      <c r="C1215">
        <f t="shared" si="383"/>
        <v>0</v>
      </c>
      <c r="D1215" s="4">
        <f>SUMIFS(BYDem!$M$2:$M$2000,BYDem!$B$2:$B$2000,Demands!$A1215,BYDem!$E$2:$E$2000,Demands!$B1215)</f>
        <v>0</v>
      </c>
      <c r="E1215" s="4" t="e">
        <f t="shared" si="364"/>
        <v>#DIV/0!</v>
      </c>
      <c r="F1215" s="4" t="e">
        <f t="shared" si="365"/>
        <v>#DIV/0!</v>
      </c>
      <c r="G1215" s="4" t="e">
        <f t="shared" si="366"/>
        <v>#DIV/0!</v>
      </c>
      <c r="H1215" s="4" t="e">
        <f t="shared" si="367"/>
        <v>#DIV/0!</v>
      </c>
      <c r="I1215" s="4" t="e">
        <f t="shared" si="368"/>
        <v>#DIV/0!</v>
      </c>
      <c r="J1215" s="4" t="e">
        <f t="shared" si="369"/>
        <v>#DIV/0!</v>
      </c>
      <c r="K1215" s="4" t="e">
        <f t="shared" si="370"/>
        <v>#DIV/0!</v>
      </c>
      <c r="L1215" s="4" t="e">
        <f t="shared" si="371"/>
        <v>#DIV/0!</v>
      </c>
      <c r="M1215" s="4" t="e">
        <f t="shared" si="372"/>
        <v>#DIV/0!</v>
      </c>
      <c r="N1215" s="4" t="e">
        <f t="shared" si="373"/>
        <v>#DIV/0!</v>
      </c>
      <c r="O1215" s="4" t="e">
        <f t="shared" si="374"/>
        <v>#DIV/0!</v>
      </c>
      <c r="P1215" s="4" t="e">
        <f t="shared" si="375"/>
        <v>#DIV/0!</v>
      </c>
      <c r="Q1215" s="4" t="e">
        <f t="shared" si="376"/>
        <v>#DIV/0!</v>
      </c>
      <c r="R1215" s="4" t="e">
        <f t="shared" si="377"/>
        <v>#DIV/0!</v>
      </c>
      <c r="S1215" s="4" t="e">
        <f t="shared" si="378"/>
        <v>#DIV/0!</v>
      </c>
      <c r="T1215" s="4" t="e">
        <f t="shared" si="379"/>
        <v>#DIV/0!</v>
      </c>
      <c r="U1215" s="4" t="e">
        <f t="shared" si="380"/>
        <v>#DIV/0!</v>
      </c>
      <c r="W1215" s="5" t="e">
        <f>VLOOKUP(C1215&amp;A1215,Driver_elast!$A$2:$D$1161,4,FALSE)</f>
        <v>#N/A</v>
      </c>
      <c r="X1215" s="5">
        <v>1</v>
      </c>
      <c r="Y1215" s="2">
        <f>SUMIFS('Growth rates'!D$4:D$999,'Growth rates'!$B$4:$B$999,Demands!$A1215,'Growth rates'!$C$4:$C$999,$W1215)</f>
        <v>0</v>
      </c>
      <c r="Z1215" s="2">
        <f>SUMIFS('Growth rates'!E$4:E$999,'Growth rates'!$B$4:$B$999,Demands!$A1215,'Growth rates'!$C$4:$C$999,$W1215)</f>
        <v>0</v>
      </c>
      <c r="AA1215" s="2">
        <f>SUMIFS('Growth rates'!F$4:F$999,'Growth rates'!$B$4:$B$999,Demands!$A1215,'Growth rates'!$C$4:$C$999,$W1215)</f>
        <v>0</v>
      </c>
      <c r="AB1215" s="2">
        <f>SUMIFS('Growth rates'!G$4:G$999,'Growth rates'!$B$4:$B$999,Demands!$A1215,'Growth rates'!$C$4:$C$999,$W1215)</f>
        <v>0</v>
      </c>
      <c r="AC1215" s="2">
        <f>SUMIFS('Growth rates'!H$4:H$999,'Growth rates'!$B$4:$B$999,Demands!$A1215,'Growth rates'!$C$4:$C$999,$W1215)</f>
        <v>0</v>
      </c>
      <c r="AD1215" s="2">
        <f>SUMIFS('Growth rates'!I$4:I$999,'Growth rates'!$B$4:$B$999,Demands!$A1215,'Growth rates'!$C$4:$C$999,$W1215)</f>
        <v>0</v>
      </c>
      <c r="AE1215" s="2">
        <f>SUMIFS('Growth rates'!J$4:J$999,'Growth rates'!$B$4:$B$999,Demands!$A1215,'Growth rates'!$C$4:$C$999,$W1215)</f>
        <v>0</v>
      </c>
      <c r="AF1215" s="2">
        <f>SUMIFS('Growth rates'!K$4:K$999,'Growth rates'!$B$4:$B$999,Demands!$A1215,'Growth rates'!$C$4:$C$999,$W1215)</f>
        <v>0</v>
      </c>
      <c r="AG1215" s="2">
        <f>SUMIFS('Growth rates'!L$4:L$999,'Growth rates'!$B$4:$B$999,Demands!$A1215,'Growth rates'!$C$4:$C$999,$W1215)</f>
        <v>0</v>
      </c>
      <c r="AH1215" s="2">
        <f>SUMIFS('Growth rates'!M$4:M$999,'Growth rates'!$B$4:$B$999,Demands!$A1215,'Growth rates'!$C$4:$C$999,$W1215)</f>
        <v>0</v>
      </c>
      <c r="AI1215" s="2">
        <f>SUMIFS('Growth rates'!N$4:N$999,'Growth rates'!$B$4:$B$999,Demands!$A1215,'Growth rates'!$C$4:$C$999,$W1215)</f>
        <v>0</v>
      </c>
      <c r="AJ1215" s="2">
        <f>SUMIFS('Growth rates'!O$4:O$999,'Growth rates'!$B$4:$B$999,Demands!$A1215,'Growth rates'!$C$4:$C$999,$W1215)</f>
        <v>0</v>
      </c>
      <c r="AK1215" s="2">
        <f>SUMIFS('Growth rates'!P$4:P$999,'Growth rates'!$B$4:$B$999,Demands!$A1215,'Growth rates'!$C$4:$C$999,$W1215)</f>
        <v>0</v>
      </c>
      <c r="AL1215" s="2">
        <f>SUMIFS('Growth rates'!Q$4:Q$999,'Growth rates'!$B$4:$B$999,Demands!$A1215,'Growth rates'!$C$4:$C$999,$W1215)</f>
        <v>0</v>
      </c>
      <c r="AM1215" s="2">
        <f>SUMIFS('Growth rates'!R$4:R$999,'Growth rates'!$B$4:$B$999,Demands!$A1215,'Growth rates'!$C$4:$C$999,$W1215)</f>
        <v>0</v>
      </c>
      <c r="AN1215" s="2">
        <f>SUMIFS('Growth rates'!S$4:S$999,'Growth rates'!$B$4:$B$999,Demands!$A1215,'Growth rates'!$C$4:$C$999,$W1215)</f>
        <v>0</v>
      </c>
      <c r="AO1215" s="2">
        <f>SUMIFS('Growth rates'!T$4:T$999,'Growth rates'!$B$4:$B$999,Demands!$A1215,'Growth rates'!$C$4:$C$999,$W1215)</f>
        <v>0</v>
      </c>
      <c r="AP1215" s="2">
        <f>SUMIFS('Growth rates'!U$4:U$999,'Growth rates'!$B$4:$B$999,Demands!$A1215,'Growth rates'!$C$4:$C$999,$W1215)</f>
        <v>0</v>
      </c>
      <c r="AR1215" t="e">
        <f>VLOOKUP(C1215&amp;A1215,Driver_elast!$A$2:$E$1161,5,FALSE)</f>
        <v>#N/A</v>
      </c>
      <c r="AS1215" t="e">
        <f t="shared" si="381"/>
        <v>#N/A</v>
      </c>
      <c r="AT1215" t="e">
        <f t="shared" si="382"/>
        <v>#N/A</v>
      </c>
      <c r="AV1215" s="2" t="e" cm="1">
        <f t="array" ref="AV1215">TREND($AR1215:$AS1215,$AR$3:$AS$3,AV$1)</f>
        <v>#VALUE!</v>
      </c>
      <c r="AW1215" s="2" t="e" cm="1">
        <f t="array" ref="AW1215">TREND($AR1215:$AS1215,$AR$3:$AS$3,AW$1)</f>
        <v>#VALUE!</v>
      </c>
      <c r="AX1215" s="2" t="e" cm="1">
        <f t="array" ref="AX1215">TREND($AR1215:$AS1215,$AR$3:$AS$3,AX$1)</f>
        <v>#VALUE!</v>
      </c>
      <c r="AY1215" s="2" t="e" cm="1">
        <f t="array" ref="AY1215">TREND($AR1215:$AS1215,$AR$3:$AS$3,AY$1)</f>
        <v>#VALUE!</v>
      </c>
      <c r="AZ1215" s="2" t="e" cm="1">
        <f t="array" ref="AZ1215">TREND($AR1215:$AS1215,$AR$3:$AS$3,AZ$1)</f>
        <v>#VALUE!</v>
      </c>
      <c r="BA1215" s="2" t="e" cm="1">
        <f t="array" ref="BA1215">TREND($AR1215:$AS1215,$AR$3:$AS$3,BA$1)</f>
        <v>#VALUE!</v>
      </c>
      <c r="BB1215" s="2" t="e" cm="1">
        <f t="array" ref="BB1215">TREND($AR1215:$AS1215,$AR$3:$AS$3,BB$1)</f>
        <v>#VALUE!</v>
      </c>
      <c r="BC1215" s="2" t="e" cm="1">
        <f t="array" ref="BC1215">TREND($AR1215:$AS1215,$AR$3:$AS$3,BC$1)</f>
        <v>#VALUE!</v>
      </c>
      <c r="BD1215" s="2" t="e" cm="1">
        <f t="array" ref="BD1215">TREND($AR1215:$AS1215,$AR$3:$AS$3,BD$1)</f>
        <v>#VALUE!</v>
      </c>
      <c r="BE1215" s="2" t="e" cm="1">
        <f t="array" ref="BE1215">TREND($AR1215:$AS1215,$AR$3:$AS$3,BE$1)</f>
        <v>#VALUE!</v>
      </c>
      <c r="BF1215" s="20" t="e" cm="1">
        <f t="array" ref="BF1215">TREND($AS1215:$AT1215,$AS$3:$AT$3,BF$1)</f>
        <v>#VALUE!</v>
      </c>
      <c r="BG1215" s="20" t="e" cm="1">
        <f t="array" ref="BG1215">TREND($AS1215:$AT1215,$AS$3:$AT$3,BG$1)</f>
        <v>#VALUE!</v>
      </c>
      <c r="BH1215" s="20" t="e" cm="1">
        <f t="array" ref="BH1215">TREND($AS1215:$AT1215,$AS$3:$AT$3,BH$1)</f>
        <v>#VALUE!</v>
      </c>
      <c r="BI1215" s="20" t="e" cm="1">
        <f t="array" ref="BI1215">TREND($AS1215:$AT1215,$AS$3:$AT$3,BI$1)</f>
        <v>#VALUE!</v>
      </c>
      <c r="BJ1215" s="20" t="e" cm="1">
        <f t="array" ref="BJ1215">TREND($AS1215:$AT1215,$AS$3:$AT$3,BJ$1)</f>
        <v>#VALUE!</v>
      </c>
      <c r="BK1215" s="20" t="e" cm="1">
        <f t="array" ref="BK1215">TREND($AS1215:$AT1215,$AS$3:$AT$3,BK$1)</f>
        <v>#VALUE!</v>
      </c>
      <c r="BL1215" s="20" t="e" cm="1">
        <f t="array" ref="BL1215">TREND($AS1215:$AT1215,$AS$3:$AT$3,BL$1)</f>
        <v>#VALUE!</v>
      </c>
      <c r="BM1215" s="20" t="e" cm="1">
        <f t="array" ref="BM1215">TREND($AS1215:$AT1215,$AS$3:$AT$3,BM$1)</f>
        <v>#VALUE!</v>
      </c>
    </row>
    <row r="1216" spans="1:65" x14ac:dyDescent="0.35">
      <c r="A1216" t="str">
        <f>IF(BYDem!B1214="","\I:",BYDem!B1214)</f>
        <v>\I:</v>
      </c>
      <c r="B1216">
        <f>BYDem!E1214</f>
        <v>0</v>
      </c>
      <c r="C1216">
        <f t="shared" si="383"/>
        <v>0</v>
      </c>
      <c r="D1216" s="4">
        <f>SUMIFS(BYDem!$M$2:$M$2000,BYDem!$B$2:$B$2000,Demands!$A1216,BYDem!$E$2:$E$2000,Demands!$B1216)</f>
        <v>0</v>
      </c>
      <c r="E1216" s="4" t="e">
        <f t="shared" si="364"/>
        <v>#DIV/0!</v>
      </c>
      <c r="F1216" s="4" t="e">
        <f t="shared" si="365"/>
        <v>#DIV/0!</v>
      </c>
      <c r="G1216" s="4" t="e">
        <f t="shared" si="366"/>
        <v>#DIV/0!</v>
      </c>
      <c r="H1216" s="4" t="e">
        <f t="shared" si="367"/>
        <v>#DIV/0!</v>
      </c>
      <c r="I1216" s="4" t="e">
        <f t="shared" si="368"/>
        <v>#DIV/0!</v>
      </c>
      <c r="J1216" s="4" t="e">
        <f t="shared" si="369"/>
        <v>#DIV/0!</v>
      </c>
      <c r="K1216" s="4" t="e">
        <f t="shared" si="370"/>
        <v>#DIV/0!</v>
      </c>
      <c r="L1216" s="4" t="e">
        <f t="shared" si="371"/>
        <v>#DIV/0!</v>
      </c>
      <c r="M1216" s="4" t="e">
        <f t="shared" si="372"/>
        <v>#DIV/0!</v>
      </c>
      <c r="N1216" s="4" t="e">
        <f t="shared" si="373"/>
        <v>#DIV/0!</v>
      </c>
      <c r="O1216" s="4" t="e">
        <f t="shared" si="374"/>
        <v>#DIV/0!</v>
      </c>
      <c r="P1216" s="4" t="e">
        <f t="shared" si="375"/>
        <v>#DIV/0!</v>
      </c>
      <c r="Q1216" s="4" t="e">
        <f t="shared" si="376"/>
        <v>#DIV/0!</v>
      </c>
      <c r="R1216" s="4" t="e">
        <f t="shared" si="377"/>
        <v>#DIV/0!</v>
      </c>
      <c r="S1216" s="4" t="e">
        <f t="shared" si="378"/>
        <v>#DIV/0!</v>
      </c>
      <c r="T1216" s="4" t="e">
        <f t="shared" si="379"/>
        <v>#DIV/0!</v>
      </c>
      <c r="U1216" s="4" t="e">
        <f t="shared" si="380"/>
        <v>#DIV/0!</v>
      </c>
      <c r="W1216" s="5" t="e">
        <f>VLOOKUP(C1216&amp;A1216,Driver_elast!$A$2:$D$1161,4,FALSE)</f>
        <v>#N/A</v>
      </c>
      <c r="X1216" s="5">
        <v>1</v>
      </c>
      <c r="Y1216" s="2">
        <f>SUMIFS('Growth rates'!D$4:D$999,'Growth rates'!$B$4:$B$999,Demands!$A1216,'Growth rates'!$C$4:$C$999,$W1216)</f>
        <v>0</v>
      </c>
      <c r="Z1216" s="2">
        <f>SUMIFS('Growth rates'!E$4:E$999,'Growth rates'!$B$4:$B$999,Demands!$A1216,'Growth rates'!$C$4:$C$999,$W1216)</f>
        <v>0</v>
      </c>
      <c r="AA1216" s="2">
        <f>SUMIFS('Growth rates'!F$4:F$999,'Growth rates'!$B$4:$B$999,Demands!$A1216,'Growth rates'!$C$4:$C$999,$W1216)</f>
        <v>0</v>
      </c>
      <c r="AB1216" s="2">
        <f>SUMIFS('Growth rates'!G$4:G$999,'Growth rates'!$B$4:$B$999,Demands!$A1216,'Growth rates'!$C$4:$C$999,$W1216)</f>
        <v>0</v>
      </c>
      <c r="AC1216" s="2">
        <f>SUMIFS('Growth rates'!H$4:H$999,'Growth rates'!$B$4:$B$999,Demands!$A1216,'Growth rates'!$C$4:$C$999,$W1216)</f>
        <v>0</v>
      </c>
      <c r="AD1216" s="2">
        <f>SUMIFS('Growth rates'!I$4:I$999,'Growth rates'!$B$4:$B$999,Demands!$A1216,'Growth rates'!$C$4:$C$999,$W1216)</f>
        <v>0</v>
      </c>
      <c r="AE1216" s="2">
        <f>SUMIFS('Growth rates'!J$4:J$999,'Growth rates'!$B$4:$B$999,Demands!$A1216,'Growth rates'!$C$4:$C$999,$W1216)</f>
        <v>0</v>
      </c>
      <c r="AF1216" s="2">
        <f>SUMIFS('Growth rates'!K$4:K$999,'Growth rates'!$B$4:$B$999,Demands!$A1216,'Growth rates'!$C$4:$C$999,$W1216)</f>
        <v>0</v>
      </c>
      <c r="AG1216" s="2">
        <f>SUMIFS('Growth rates'!L$4:L$999,'Growth rates'!$B$4:$B$999,Demands!$A1216,'Growth rates'!$C$4:$C$999,$W1216)</f>
        <v>0</v>
      </c>
      <c r="AH1216" s="2">
        <f>SUMIFS('Growth rates'!M$4:M$999,'Growth rates'!$B$4:$B$999,Demands!$A1216,'Growth rates'!$C$4:$C$999,$W1216)</f>
        <v>0</v>
      </c>
      <c r="AI1216" s="2">
        <f>SUMIFS('Growth rates'!N$4:N$999,'Growth rates'!$B$4:$B$999,Demands!$A1216,'Growth rates'!$C$4:$C$999,$W1216)</f>
        <v>0</v>
      </c>
      <c r="AJ1216" s="2">
        <f>SUMIFS('Growth rates'!O$4:O$999,'Growth rates'!$B$4:$B$999,Demands!$A1216,'Growth rates'!$C$4:$C$999,$W1216)</f>
        <v>0</v>
      </c>
      <c r="AK1216" s="2">
        <f>SUMIFS('Growth rates'!P$4:P$999,'Growth rates'!$B$4:$B$999,Demands!$A1216,'Growth rates'!$C$4:$C$999,$W1216)</f>
        <v>0</v>
      </c>
      <c r="AL1216" s="2">
        <f>SUMIFS('Growth rates'!Q$4:Q$999,'Growth rates'!$B$4:$B$999,Demands!$A1216,'Growth rates'!$C$4:$C$999,$W1216)</f>
        <v>0</v>
      </c>
      <c r="AM1216" s="2">
        <f>SUMIFS('Growth rates'!R$4:R$999,'Growth rates'!$B$4:$B$999,Demands!$A1216,'Growth rates'!$C$4:$C$999,$W1216)</f>
        <v>0</v>
      </c>
      <c r="AN1216" s="2">
        <f>SUMIFS('Growth rates'!S$4:S$999,'Growth rates'!$B$4:$B$999,Demands!$A1216,'Growth rates'!$C$4:$C$999,$W1216)</f>
        <v>0</v>
      </c>
      <c r="AO1216" s="2">
        <f>SUMIFS('Growth rates'!T$4:T$999,'Growth rates'!$B$4:$B$999,Demands!$A1216,'Growth rates'!$C$4:$C$999,$W1216)</f>
        <v>0</v>
      </c>
      <c r="AP1216" s="2">
        <f>SUMIFS('Growth rates'!U$4:U$999,'Growth rates'!$B$4:$B$999,Demands!$A1216,'Growth rates'!$C$4:$C$999,$W1216)</f>
        <v>0</v>
      </c>
      <c r="AR1216" t="e">
        <f>VLOOKUP(C1216&amp;A1216,Driver_elast!$A$2:$E$1161,5,FALSE)</f>
        <v>#N/A</v>
      </c>
      <c r="AS1216" t="e">
        <f t="shared" si="381"/>
        <v>#N/A</v>
      </c>
      <c r="AT1216" t="e">
        <f t="shared" si="382"/>
        <v>#N/A</v>
      </c>
      <c r="AV1216" s="2" t="e" cm="1">
        <f t="array" ref="AV1216">TREND($AR1216:$AS1216,$AR$3:$AS$3,AV$1)</f>
        <v>#VALUE!</v>
      </c>
      <c r="AW1216" s="2" t="e" cm="1">
        <f t="array" ref="AW1216">TREND($AR1216:$AS1216,$AR$3:$AS$3,AW$1)</f>
        <v>#VALUE!</v>
      </c>
      <c r="AX1216" s="2" t="e" cm="1">
        <f t="array" ref="AX1216">TREND($AR1216:$AS1216,$AR$3:$AS$3,AX$1)</f>
        <v>#VALUE!</v>
      </c>
      <c r="AY1216" s="2" t="e" cm="1">
        <f t="array" ref="AY1216">TREND($AR1216:$AS1216,$AR$3:$AS$3,AY$1)</f>
        <v>#VALUE!</v>
      </c>
      <c r="AZ1216" s="2" t="e" cm="1">
        <f t="array" ref="AZ1216">TREND($AR1216:$AS1216,$AR$3:$AS$3,AZ$1)</f>
        <v>#VALUE!</v>
      </c>
      <c r="BA1216" s="2" t="e" cm="1">
        <f t="array" ref="BA1216">TREND($AR1216:$AS1216,$AR$3:$AS$3,BA$1)</f>
        <v>#VALUE!</v>
      </c>
      <c r="BB1216" s="2" t="e" cm="1">
        <f t="array" ref="BB1216">TREND($AR1216:$AS1216,$AR$3:$AS$3,BB$1)</f>
        <v>#VALUE!</v>
      </c>
      <c r="BC1216" s="2" t="e" cm="1">
        <f t="array" ref="BC1216">TREND($AR1216:$AS1216,$AR$3:$AS$3,BC$1)</f>
        <v>#VALUE!</v>
      </c>
      <c r="BD1216" s="2" t="e" cm="1">
        <f t="array" ref="BD1216">TREND($AR1216:$AS1216,$AR$3:$AS$3,BD$1)</f>
        <v>#VALUE!</v>
      </c>
      <c r="BE1216" s="2" t="e" cm="1">
        <f t="array" ref="BE1216">TREND($AR1216:$AS1216,$AR$3:$AS$3,BE$1)</f>
        <v>#VALUE!</v>
      </c>
      <c r="BF1216" s="20" t="e" cm="1">
        <f t="array" ref="BF1216">TREND($AS1216:$AT1216,$AS$3:$AT$3,BF$1)</f>
        <v>#VALUE!</v>
      </c>
      <c r="BG1216" s="20" t="e" cm="1">
        <f t="array" ref="BG1216">TREND($AS1216:$AT1216,$AS$3:$AT$3,BG$1)</f>
        <v>#VALUE!</v>
      </c>
      <c r="BH1216" s="20" t="e" cm="1">
        <f t="array" ref="BH1216">TREND($AS1216:$AT1216,$AS$3:$AT$3,BH$1)</f>
        <v>#VALUE!</v>
      </c>
      <c r="BI1216" s="20" t="e" cm="1">
        <f t="array" ref="BI1216">TREND($AS1216:$AT1216,$AS$3:$AT$3,BI$1)</f>
        <v>#VALUE!</v>
      </c>
      <c r="BJ1216" s="20" t="e" cm="1">
        <f t="array" ref="BJ1216">TREND($AS1216:$AT1216,$AS$3:$AT$3,BJ$1)</f>
        <v>#VALUE!</v>
      </c>
      <c r="BK1216" s="20" t="e" cm="1">
        <f t="array" ref="BK1216">TREND($AS1216:$AT1216,$AS$3:$AT$3,BK$1)</f>
        <v>#VALUE!</v>
      </c>
      <c r="BL1216" s="20" t="e" cm="1">
        <f t="array" ref="BL1216">TREND($AS1216:$AT1216,$AS$3:$AT$3,BL$1)</f>
        <v>#VALUE!</v>
      </c>
      <c r="BM1216" s="20" t="e" cm="1">
        <f t="array" ref="BM1216">TREND($AS1216:$AT1216,$AS$3:$AT$3,BM$1)</f>
        <v>#VALUE!</v>
      </c>
    </row>
    <row r="1217" spans="1:65" x14ac:dyDescent="0.35">
      <c r="A1217" t="str">
        <f>IF(BYDem!B1215="","\I:",BYDem!B1215)</f>
        <v>\I:</v>
      </c>
      <c r="B1217">
        <f>BYDem!E1215</f>
        <v>0</v>
      </c>
      <c r="C1217">
        <f t="shared" si="383"/>
        <v>0</v>
      </c>
      <c r="D1217" s="4">
        <f>SUMIFS(BYDem!$M$2:$M$2000,BYDem!$B$2:$B$2000,Demands!$A1217,BYDem!$E$2:$E$2000,Demands!$B1217)</f>
        <v>0</v>
      </c>
      <c r="E1217" s="4" t="e">
        <f t="shared" si="364"/>
        <v>#DIV/0!</v>
      </c>
      <c r="F1217" s="4" t="e">
        <f t="shared" si="365"/>
        <v>#DIV/0!</v>
      </c>
      <c r="G1217" s="4" t="e">
        <f t="shared" si="366"/>
        <v>#DIV/0!</v>
      </c>
      <c r="H1217" s="4" t="e">
        <f t="shared" si="367"/>
        <v>#DIV/0!</v>
      </c>
      <c r="I1217" s="4" t="e">
        <f t="shared" si="368"/>
        <v>#DIV/0!</v>
      </c>
      <c r="J1217" s="4" t="e">
        <f t="shared" si="369"/>
        <v>#DIV/0!</v>
      </c>
      <c r="K1217" s="4" t="e">
        <f t="shared" si="370"/>
        <v>#DIV/0!</v>
      </c>
      <c r="L1217" s="4" t="e">
        <f t="shared" si="371"/>
        <v>#DIV/0!</v>
      </c>
      <c r="M1217" s="4" t="e">
        <f t="shared" si="372"/>
        <v>#DIV/0!</v>
      </c>
      <c r="N1217" s="4" t="e">
        <f t="shared" si="373"/>
        <v>#DIV/0!</v>
      </c>
      <c r="O1217" s="4" t="e">
        <f t="shared" si="374"/>
        <v>#DIV/0!</v>
      </c>
      <c r="P1217" s="4" t="e">
        <f t="shared" si="375"/>
        <v>#DIV/0!</v>
      </c>
      <c r="Q1217" s="4" t="e">
        <f t="shared" si="376"/>
        <v>#DIV/0!</v>
      </c>
      <c r="R1217" s="4" t="e">
        <f t="shared" si="377"/>
        <v>#DIV/0!</v>
      </c>
      <c r="S1217" s="4" t="e">
        <f t="shared" si="378"/>
        <v>#DIV/0!</v>
      </c>
      <c r="T1217" s="4" t="e">
        <f t="shared" si="379"/>
        <v>#DIV/0!</v>
      </c>
      <c r="U1217" s="4" t="e">
        <f t="shared" si="380"/>
        <v>#DIV/0!</v>
      </c>
      <c r="W1217" s="5" t="e">
        <f>VLOOKUP(C1217&amp;A1217,Driver_elast!$A$2:$D$1161,4,FALSE)</f>
        <v>#N/A</v>
      </c>
      <c r="X1217" s="5">
        <v>1</v>
      </c>
      <c r="Y1217" s="2">
        <f>SUMIFS('Growth rates'!D$4:D$999,'Growth rates'!$B$4:$B$999,Demands!$A1217,'Growth rates'!$C$4:$C$999,$W1217)</f>
        <v>0</v>
      </c>
      <c r="Z1217" s="2">
        <f>SUMIFS('Growth rates'!E$4:E$999,'Growth rates'!$B$4:$B$999,Demands!$A1217,'Growth rates'!$C$4:$C$999,$W1217)</f>
        <v>0</v>
      </c>
      <c r="AA1217" s="2">
        <f>SUMIFS('Growth rates'!F$4:F$999,'Growth rates'!$B$4:$B$999,Demands!$A1217,'Growth rates'!$C$4:$C$999,$W1217)</f>
        <v>0</v>
      </c>
      <c r="AB1217" s="2">
        <f>SUMIFS('Growth rates'!G$4:G$999,'Growth rates'!$B$4:$B$999,Demands!$A1217,'Growth rates'!$C$4:$C$999,$W1217)</f>
        <v>0</v>
      </c>
      <c r="AC1217" s="2">
        <f>SUMIFS('Growth rates'!H$4:H$999,'Growth rates'!$B$4:$B$999,Demands!$A1217,'Growth rates'!$C$4:$C$999,$W1217)</f>
        <v>0</v>
      </c>
      <c r="AD1217" s="2">
        <f>SUMIFS('Growth rates'!I$4:I$999,'Growth rates'!$B$4:$B$999,Demands!$A1217,'Growth rates'!$C$4:$C$999,$W1217)</f>
        <v>0</v>
      </c>
      <c r="AE1217" s="2">
        <f>SUMIFS('Growth rates'!J$4:J$999,'Growth rates'!$B$4:$B$999,Demands!$A1217,'Growth rates'!$C$4:$C$999,$W1217)</f>
        <v>0</v>
      </c>
      <c r="AF1217" s="2">
        <f>SUMIFS('Growth rates'!K$4:K$999,'Growth rates'!$B$4:$B$999,Demands!$A1217,'Growth rates'!$C$4:$C$999,$W1217)</f>
        <v>0</v>
      </c>
      <c r="AG1217" s="2">
        <f>SUMIFS('Growth rates'!L$4:L$999,'Growth rates'!$B$4:$B$999,Demands!$A1217,'Growth rates'!$C$4:$C$999,$W1217)</f>
        <v>0</v>
      </c>
      <c r="AH1217" s="2">
        <f>SUMIFS('Growth rates'!M$4:M$999,'Growth rates'!$B$4:$B$999,Demands!$A1217,'Growth rates'!$C$4:$C$999,$W1217)</f>
        <v>0</v>
      </c>
      <c r="AI1217" s="2">
        <f>SUMIFS('Growth rates'!N$4:N$999,'Growth rates'!$B$4:$B$999,Demands!$A1217,'Growth rates'!$C$4:$C$999,$W1217)</f>
        <v>0</v>
      </c>
      <c r="AJ1217" s="2">
        <f>SUMIFS('Growth rates'!O$4:O$999,'Growth rates'!$B$4:$B$999,Demands!$A1217,'Growth rates'!$C$4:$C$999,$W1217)</f>
        <v>0</v>
      </c>
      <c r="AK1217" s="2">
        <f>SUMIFS('Growth rates'!P$4:P$999,'Growth rates'!$B$4:$B$999,Demands!$A1217,'Growth rates'!$C$4:$C$999,$W1217)</f>
        <v>0</v>
      </c>
      <c r="AL1217" s="2">
        <f>SUMIFS('Growth rates'!Q$4:Q$999,'Growth rates'!$B$4:$B$999,Demands!$A1217,'Growth rates'!$C$4:$C$999,$W1217)</f>
        <v>0</v>
      </c>
      <c r="AM1217" s="2">
        <f>SUMIFS('Growth rates'!R$4:R$999,'Growth rates'!$B$4:$B$999,Demands!$A1217,'Growth rates'!$C$4:$C$999,$W1217)</f>
        <v>0</v>
      </c>
      <c r="AN1217" s="2">
        <f>SUMIFS('Growth rates'!S$4:S$999,'Growth rates'!$B$4:$B$999,Demands!$A1217,'Growth rates'!$C$4:$C$999,$W1217)</f>
        <v>0</v>
      </c>
      <c r="AO1217" s="2">
        <f>SUMIFS('Growth rates'!T$4:T$999,'Growth rates'!$B$4:$B$999,Demands!$A1217,'Growth rates'!$C$4:$C$999,$W1217)</f>
        <v>0</v>
      </c>
      <c r="AP1217" s="2">
        <f>SUMIFS('Growth rates'!U$4:U$999,'Growth rates'!$B$4:$B$999,Demands!$A1217,'Growth rates'!$C$4:$C$999,$W1217)</f>
        <v>0</v>
      </c>
      <c r="AR1217" t="e">
        <f>VLOOKUP(C1217&amp;A1217,Driver_elast!$A$2:$E$1161,5,FALSE)</f>
        <v>#N/A</v>
      </c>
      <c r="AS1217" t="e">
        <f t="shared" si="381"/>
        <v>#N/A</v>
      </c>
      <c r="AT1217" t="e">
        <f t="shared" si="382"/>
        <v>#N/A</v>
      </c>
      <c r="AV1217" s="2" t="e" cm="1">
        <f t="array" ref="AV1217">TREND($AR1217:$AS1217,$AR$3:$AS$3,AV$1)</f>
        <v>#VALUE!</v>
      </c>
      <c r="AW1217" s="2" t="e" cm="1">
        <f t="array" ref="AW1217">TREND($AR1217:$AS1217,$AR$3:$AS$3,AW$1)</f>
        <v>#VALUE!</v>
      </c>
      <c r="AX1217" s="2" t="e" cm="1">
        <f t="array" ref="AX1217">TREND($AR1217:$AS1217,$AR$3:$AS$3,AX$1)</f>
        <v>#VALUE!</v>
      </c>
      <c r="AY1217" s="2" t="e" cm="1">
        <f t="array" ref="AY1217">TREND($AR1217:$AS1217,$AR$3:$AS$3,AY$1)</f>
        <v>#VALUE!</v>
      </c>
      <c r="AZ1217" s="2" t="e" cm="1">
        <f t="array" ref="AZ1217">TREND($AR1217:$AS1217,$AR$3:$AS$3,AZ$1)</f>
        <v>#VALUE!</v>
      </c>
      <c r="BA1217" s="2" t="e" cm="1">
        <f t="array" ref="BA1217">TREND($AR1217:$AS1217,$AR$3:$AS$3,BA$1)</f>
        <v>#VALUE!</v>
      </c>
      <c r="BB1217" s="2" t="e" cm="1">
        <f t="array" ref="BB1217">TREND($AR1217:$AS1217,$AR$3:$AS$3,BB$1)</f>
        <v>#VALUE!</v>
      </c>
      <c r="BC1217" s="2" t="e" cm="1">
        <f t="array" ref="BC1217">TREND($AR1217:$AS1217,$AR$3:$AS$3,BC$1)</f>
        <v>#VALUE!</v>
      </c>
      <c r="BD1217" s="2" t="e" cm="1">
        <f t="array" ref="BD1217">TREND($AR1217:$AS1217,$AR$3:$AS$3,BD$1)</f>
        <v>#VALUE!</v>
      </c>
      <c r="BE1217" s="2" t="e" cm="1">
        <f t="array" ref="BE1217">TREND($AR1217:$AS1217,$AR$3:$AS$3,BE$1)</f>
        <v>#VALUE!</v>
      </c>
      <c r="BF1217" s="20" t="e" cm="1">
        <f t="array" ref="BF1217">TREND($AS1217:$AT1217,$AS$3:$AT$3,BF$1)</f>
        <v>#VALUE!</v>
      </c>
      <c r="BG1217" s="20" t="e" cm="1">
        <f t="array" ref="BG1217">TREND($AS1217:$AT1217,$AS$3:$AT$3,BG$1)</f>
        <v>#VALUE!</v>
      </c>
      <c r="BH1217" s="20" t="e" cm="1">
        <f t="array" ref="BH1217">TREND($AS1217:$AT1217,$AS$3:$AT$3,BH$1)</f>
        <v>#VALUE!</v>
      </c>
      <c r="BI1217" s="20" t="e" cm="1">
        <f t="array" ref="BI1217">TREND($AS1217:$AT1217,$AS$3:$AT$3,BI$1)</f>
        <v>#VALUE!</v>
      </c>
      <c r="BJ1217" s="20" t="e" cm="1">
        <f t="array" ref="BJ1217">TREND($AS1217:$AT1217,$AS$3:$AT$3,BJ$1)</f>
        <v>#VALUE!</v>
      </c>
      <c r="BK1217" s="20" t="e" cm="1">
        <f t="array" ref="BK1217">TREND($AS1217:$AT1217,$AS$3:$AT$3,BK$1)</f>
        <v>#VALUE!</v>
      </c>
      <c r="BL1217" s="20" t="e" cm="1">
        <f t="array" ref="BL1217">TREND($AS1217:$AT1217,$AS$3:$AT$3,BL$1)</f>
        <v>#VALUE!</v>
      </c>
      <c r="BM1217" s="20" t="e" cm="1">
        <f t="array" ref="BM1217">TREND($AS1217:$AT1217,$AS$3:$AT$3,BM$1)</f>
        <v>#VALUE!</v>
      </c>
    </row>
    <row r="1218" spans="1:65" x14ac:dyDescent="0.35">
      <c r="A1218" t="str">
        <f>IF(BYDem!B1216="","\I:",BYDem!B1216)</f>
        <v>\I:</v>
      </c>
      <c r="B1218">
        <f>BYDem!E1216</f>
        <v>0</v>
      </c>
      <c r="C1218">
        <f t="shared" si="383"/>
        <v>0</v>
      </c>
      <c r="D1218" s="4">
        <f>SUMIFS(BYDem!$M$2:$M$2000,BYDem!$B$2:$B$2000,Demands!$A1218,BYDem!$E$2:$E$2000,Demands!$B1218)</f>
        <v>0</v>
      </c>
      <c r="E1218" s="4" t="e">
        <f t="shared" si="364"/>
        <v>#DIV/0!</v>
      </c>
      <c r="F1218" s="4" t="e">
        <f t="shared" si="365"/>
        <v>#DIV/0!</v>
      </c>
      <c r="G1218" s="4" t="e">
        <f t="shared" si="366"/>
        <v>#DIV/0!</v>
      </c>
      <c r="H1218" s="4" t="e">
        <f t="shared" si="367"/>
        <v>#DIV/0!</v>
      </c>
      <c r="I1218" s="4" t="e">
        <f t="shared" si="368"/>
        <v>#DIV/0!</v>
      </c>
      <c r="J1218" s="4" t="e">
        <f t="shared" si="369"/>
        <v>#DIV/0!</v>
      </c>
      <c r="K1218" s="4" t="e">
        <f t="shared" si="370"/>
        <v>#DIV/0!</v>
      </c>
      <c r="L1218" s="4" t="e">
        <f t="shared" si="371"/>
        <v>#DIV/0!</v>
      </c>
      <c r="M1218" s="4" t="e">
        <f t="shared" si="372"/>
        <v>#DIV/0!</v>
      </c>
      <c r="N1218" s="4" t="e">
        <f t="shared" si="373"/>
        <v>#DIV/0!</v>
      </c>
      <c r="O1218" s="4" t="e">
        <f t="shared" si="374"/>
        <v>#DIV/0!</v>
      </c>
      <c r="P1218" s="4" t="e">
        <f t="shared" si="375"/>
        <v>#DIV/0!</v>
      </c>
      <c r="Q1218" s="4" t="e">
        <f t="shared" si="376"/>
        <v>#DIV/0!</v>
      </c>
      <c r="R1218" s="4" t="e">
        <f t="shared" si="377"/>
        <v>#DIV/0!</v>
      </c>
      <c r="S1218" s="4" t="e">
        <f t="shared" si="378"/>
        <v>#DIV/0!</v>
      </c>
      <c r="T1218" s="4" t="e">
        <f t="shared" si="379"/>
        <v>#DIV/0!</v>
      </c>
      <c r="U1218" s="4" t="e">
        <f t="shared" si="380"/>
        <v>#DIV/0!</v>
      </c>
      <c r="W1218" s="5" t="e">
        <f>VLOOKUP(C1218&amp;A1218,Driver_elast!$A$2:$D$1161,4,FALSE)</f>
        <v>#N/A</v>
      </c>
      <c r="X1218" s="5">
        <v>1</v>
      </c>
      <c r="Y1218" s="2">
        <f>SUMIFS('Growth rates'!D$4:D$999,'Growth rates'!$B$4:$B$999,Demands!$A1218,'Growth rates'!$C$4:$C$999,$W1218)</f>
        <v>0</v>
      </c>
      <c r="Z1218" s="2">
        <f>SUMIFS('Growth rates'!E$4:E$999,'Growth rates'!$B$4:$B$999,Demands!$A1218,'Growth rates'!$C$4:$C$999,$W1218)</f>
        <v>0</v>
      </c>
      <c r="AA1218" s="2">
        <f>SUMIFS('Growth rates'!F$4:F$999,'Growth rates'!$B$4:$B$999,Demands!$A1218,'Growth rates'!$C$4:$C$999,$W1218)</f>
        <v>0</v>
      </c>
      <c r="AB1218" s="2">
        <f>SUMIFS('Growth rates'!G$4:G$999,'Growth rates'!$B$4:$B$999,Demands!$A1218,'Growth rates'!$C$4:$C$999,$W1218)</f>
        <v>0</v>
      </c>
      <c r="AC1218" s="2">
        <f>SUMIFS('Growth rates'!H$4:H$999,'Growth rates'!$B$4:$B$999,Demands!$A1218,'Growth rates'!$C$4:$C$999,$W1218)</f>
        <v>0</v>
      </c>
      <c r="AD1218" s="2">
        <f>SUMIFS('Growth rates'!I$4:I$999,'Growth rates'!$B$4:$B$999,Demands!$A1218,'Growth rates'!$C$4:$C$999,$W1218)</f>
        <v>0</v>
      </c>
      <c r="AE1218" s="2">
        <f>SUMIFS('Growth rates'!J$4:J$999,'Growth rates'!$B$4:$B$999,Demands!$A1218,'Growth rates'!$C$4:$C$999,$W1218)</f>
        <v>0</v>
      </c>
      <c r="AF1218" s="2">
        <f>SUMIFS('Growth rates'!K$4:K$999,'Growth rates'!$B$4:$B$999,Demands!$A1218,'Growth rates'!$C$4:$C$999,$W1218)</f>
        <v>0</v>
      </c>
      <c r="AG1218" s="2">
        <f>SUMIFS('Growth rates'!L$4:L$999,'Growth rates'!$B$4:$B$999,Demands!$A1218,'Growth rates'!$C$4:$C$999,$W1218)</f>
        <v>0</v>
      </c>
      <c r="AH1218" s="2">
        <f>SUMIFS('Growth rates'!M$4:M$999,'Growth rates'!$B$4:$B$999,Demands!$A1218,'Growth rates'!$C$4:$C$999,$W1218)</f>
        <v>0</v>
      </c>
      <c r="AI1218" s="2">
        <f>SUMIFS('Growth rates'!N$4:N$999,'Growth rates'!$B$4:$B$999,Demands!$A1218,'Growth rates'!$C$4:$C$999,$W1218)</f>
        <v>0</v>
      </c>
      <c r="AJ1218" s="2">
        <f>SUMIFS('Growth rates'!O$4:O$999,'Growth rates'!$B$4:$B$999,Demands!$A1218,'Growth rates'!$C$4:$C$999,$W1218)</f>
        <v>0</v>
      </c>
      <c r="AK1218" s="2">
        <f>SUMIFS('Growth rates'!P$4:P$999,'Growth rates'!$B$4:$B$999,Demands!$A1218,'Growth rates'!$C$4:$C$999,$W1218)</f>
        <v>0</v>
      </c>
      <c r="AL1218" s="2">
        <f>SUMIFS('Growth rates'!Q$4:Q$999,'Growth rates'!$B$4:$B$999,Demands!$A1218,'Growth rates'!$C$4:$C$999,$W1218)</f>
        <v>0</v>
      </c>
      <c r="AM1218" s="2">
        <f>SUMIFS('Growth rates'!R$4:R$999,'Growth rates'!$B$4:$B$999,Demands!$A1218,'Growth rates'!$C$4:$C$999,$W1218)</f>
        <v>0</v>
      </c>
      <c r="AN1218" s="2">
        <f>SUMIFS('Growth rates'!S$4:S$999,'Growth rates'!$B$4:$B$999,Demands!$A1218,'Growth rates'!$C$4:$C$999,$W1218)</f>
        <v>0</v>
      </c>
      <c r="AO1218" s="2">
        <f>SUMIFS('Growth rates'!T$4:T$999,'Growth rates'!$B$4:$B$999,Demands!$A1218,'Growth rates'!$C$4:$C$999,$W1218)</f>
        <v>0</v>
      </c>
      <c r="AP1218" s="2">
        <f>SUMIFS('Growth rates'!U$4:U$999,'Growth rates'!$B$4:$B$999,Demands!$A1218,'Growth rates'!$C$4:$C$999,$W1218)</f>
        <v>0</v>
      </c>
      <c r="AR1218" t="e">
        <f>VLOOKUP(C1218&amp;A1218,Driver_elast!$A$2:$E$1161,5,FALSE)</f>
        <v>#N/A</v>
      </c>
      <c r="AS1218" t="e">
        <f t="shared" si="381"/>
        <v>#N/A</v>
      </c>
      <c r="AT1218" t="e">
        <f t="shared" si="382"/>
        <v>#N/A</v>
      </c>
      <c r="AV1218" s="2" t="e" cm="1">
        <f t="array" ref="AV1218">TREND($AR1218:$AS1218,$AR$3:$AS$3,AV$1)</f>
        <v>#VALUE!</v>
      </c>
      <c r="AW1218" s="2" t="e" cm="1">
        <f t="array" ref="AW1218">TREND($AR1218:$AS1218,$AR$3:$AS$3,AW$1)</f>
        <v>#VALUE!</v>
      </c>
      <c r="AX1218" s="2" t="e" cm="1">
        <f t="array" ref="AX1218">TREND($AR1218:$AS1218,$AR$3:$AS$3,AX$1)</f>
        <v>#VALUE!</v>
      </c>
      <c r="AY1218" s="2" t="e" cm="1">
        <f t="array" ref="AY1218">TREND($AR1218:$AS1218,$AR$3:$AS$3,AY$1)</f>
        <v>#VALUE!</v>
      </c>
      <c r="AZ1218" s="2" t="e" cm="1">
        <f t="array" ref="AZ1218">TREND($AR1218:$AS1218,$AR$3:$AS$3,AZ$1)</f>
        <v>#VALUE!</v>
      </c>
      <c r="BA1218" s="2" t="e" cm="1">
        <f t="array" ref="BA1218">TREND($AR1218:$AS1218,$AR$3:$AS$3,BA$1)</f>
        <v>#VALUE!</v>
      </c>
      <c r="BB1218" s="2" t="e" cm="1">
        <f t="array" ref="BB1218">TREND($AR1218:$AS1218,$AR$3:$AS$3,BB$1)</f>
        <v>#VALUE!</v>
      </c>
      <c r="BC1218" s="2" t="e" cm="1">
        <f t="array" ref="BC1218">TREND($AR1218:$AS1218,$AR$3:$AS$3,BC$1)</f>
        <v>#VALUE!</v>
      </c>
      <c r="BD1218" s="2" t="e" cm="1">
        <f t="array" ref="BD1218">TREND($AR1218:$AS1218,$AR$3:$AS$3,BD$1)</f>
        <v>#VALUE!</v>
      </c>
      <c r="BE1218" s="2" t="e" cm="1">
        <f t="array" ref="BE1218">TREND($AR1218:$AS1218,$AR$3:$AS$3,BE$1)</f>
        <v>#VALUE!</v>
      </c>
      <c r="BF1218" s="20" t="e" cm="1">
        <f t="array" ref="BF1218">TREND($AS1218:$AT1218,$AS$3:$AT$3,BF$1)</f>
        <v>#VALUE!</v>
      </c>
      <c r="BG1218" s="20" t="e" cm="1">
        <f t="array" ref="BG1218">TREND($AS1218:$AT1218,$AS$3:$AT$3,BG$1)</f>
        <v>#VALUE!</v>
      </c>
      <c r="BH1218" s="20" t="e" cm="1">
        <f t="array" ref="BH1218">TREND($AS1218:$AT1218,$AS$3:$AT$3,BH$1)</f>
        <v>#VALUE!</v>
      </c>
      <c r="BI1218" s="20" t="e" cm="1">
        <f t="array" ref="BI1218">TREND($AS1218:$AT1218,$AS$3:$AT$3,BI$1)</f>
        <v>#VALUE!</v>
      </c>
      <c r="BJ1218" s="20" t="e" cm="1">
        <f t="array" ref="BJ1218">TREND($AS1218:$AT1218,$AS$3:$AT$3,BJ$1)</f>
        <v>#VALUE!</v>
      </c>
      <c r="BK1218" s="20" t="e" cm="1">
        <f t="array" ref="BK1218">TREND($AS1218:$AT1218,$AS$3:$AT$3,BK$1)</f>
        <v>#VALUE!</v>
      </c>
      <c r="BL1218" s="20" t="e" cm="1">
        <f t="array" ref="BL1218">TREND($AS1218:$AT1218,$AS$3:$AT$3,BL$1)</f>
        <v>#VALUE!</v>
      </c>
      <c r="BM1218" s="20" t="e" cm="1">
        <f t="array" ref="BM1218">TREND($AS1218:$AT1218,$AS$3:$AT$3,BM$1)</f>
        <v>#VALUE!</v>
      </c>
    </row>
    <row r="1219" spans="1:65" x14ac:dyDescent="0.35">
      <c r="A1219" t="str">
        <f>IF(BYDem!B1217="","\I:",BYDem!B1217)</f>
        <v>\I:</v>
      </c>
      <c r="B1219">
        <f>BYDem!E1217</f>
        <v>0</v>
      </c>
      <c r="C1219">
        <f t="shared" si="383"/>
        <v>0</v>
      </c>
      <c r="D1219" s="4">
        <f>SUMIFS(BYDem!$M$2:$M$2000,BYDem!$B$2:$B$2000,Demands!$A1219,BYDem!$E$2:$E$2000,Demands!$B1219)</f>
        <v>0</v>
      </c>
      <c r="E1219" s="4" t="e">
        <f t="shared" si="364"/>
        <v>#DIV/0!</v>
      </c>
      <c r="F1219" s="4" t="e">
        <f t="shared" si="365"/>
        <v>#DIV/0!</v>
      </c>
      <c r="G1219" s="4" t="e">
        <f t="shared" si="366"/>
        <v>#DIV/0!</v>
      </c>
      <c r="H1219" s="4" t="e">
        <f t="shared" si="367"/>
        <v>#DIV/0!</v>
      </c>
      <c r="I1219" s="4" t="e">
        <f t="shared" si="368"/>
        <v>#DIV/0!</v>
      </c>
      <c r="J1219" s="4" t="e">
        <f t="shared" si="369"/>
        <v>#DIV/0!</v>
      </c>
      <c r="K1219" s="4" t="e">
        <f t="shared" si="370"/>
        <v>#DIV/0!</v>
      </c>
      <c r="L1219" s="4" t="e">
        <f t="shared" si="371"/>
        <v>#DIV/0!</v>
      </c>
      <c r="M1219" s="4" t="e">
        <f t="shared" si="372"/>
        <v>#DIV/0!</v>
      </c>
      <c r="N1219" s="4" t="e">
        <f t="shared" si="373"/>
        <v>#DIV/0!</v>
      </c>
      <c r="O1219" s="4" t="e">
        <f t="shared" si="374"/>
        <v>#DIV/0!</v>
      </c>
      <c r="P1219" s="4" t="e">
        <f t="shared" si="375"/>
        <v>#DIV/0!</v>
      </c>
      <c r="Q1219" s="4" t="e">
        <f t="shared" si="376"/>
        <v>#DIV/0!</v>
      </c>
      <c r="R1219" s="4" t="e">
        <f t="shared" si="377"/>
        <v>#DIV/0!</v>
      </c>
      <c r="S1219" s="4" t="e">
        <f t="shared" si="378"/>
        <v>#DIV/0!</v>
      </c>
      <c r="T1219" s="4" t="e">
        <f t="shared" si="379"/>
        <v>#DIV/0!</v>
      </c>
      <c r="U1219" s="4" t="e">
        <f t="shared" si="380"/>
        <v>#DIV/0!</v>
      </c>
      <c r="W1219" s="5" t="e">
        <f>VLOOKUP(C1219&amp;A1219,Driver_elast!$A$2:$D$1161,4,FALSE)</f>
        <v>#N/A</v>
      </c>
      <c r="X1219" s="5">
        <v>1</v>
      </c>
      <c r="Y1219" s="2">
        <f>SUMIFS('Growth rates'!D$4:D$999,'Growth rates'!$B$4:$B$999,Demands!$A1219,'Growth rates'!$C$4:$C$999,$W1219)</f>
        <v>0</v>
      </c>
      <c r="Z1219" s="2">
        <f>SUMIFS('Growth rates'!E$4:E$999,'Growth rates'!$B$4:$B$999,Demands!$A1219,'Growth rates'!$C$4:$C$999,$W1219)</f>
        <v>0</v>
      </c>
      <c r="AA1219" s="2">
        <f>SUMIFS('Growth rates'!F$4:F$999,'Growth rates'!$B$4:$B$999,Demands!$A1219,'Growth rates'!$C$4:$C$999,$W1219)</f>
        <v>0</v>
      </c>
      <c r="AB1219" s="2">
        <f>SUMIFS('Growth rates'!G$4:G$999,'Growth rates'!$B$4:$B$999,Demands!$A1219,'Growth rates'!$C$4:$C$999,$W1219)</f>
        <v>0</v>
      </c>
      <c r="AC1219" s="2">
        <f>SUMIFS('Growth rates'!H$4:H$999,'Growth rates'!$B$4:$B$999,Demands!$A1219,'Growth rates'!$C$4:$C$999,$W1219)</f>
        <v>0</v>
      </c>
      <c r="AD1219" s="2">
        <f>SUMIFS('Growth rates'!I$4:I$999,'Growth rates'!$B$4:$B$999,Demands!$A1219,'Growth rates'!$C$4:$C$999,$W1219)</f>
        <v>0</v>
      </c>
      <c r="AE1219" s="2">
        <f>SUMIFS('Growth rates'!J$4:J$999,'Growth rates'!$B$4:$B$999,Demands!$A1219,'Growth rates'!$C$4:$C$999,$W1219)</f>
        <v>0</v>
      </c>
      <c r="AF1219" s="2">
        <f>SUMIFS('Growth rates'!K$4:K$999,'Growth rates'!$B$4:$B$999,Demands!$A1219,'Growth rates'!$C$4:$C$999,$W1219)</f>
        <v>0</v>
      </c>
      <c r="AG1219" s="2">
        <f>SUMIFS('Growth rates'!L$4:L$999,'Growth rates'!$B$4:$B$999,Demands!$A1219,'Growth rates'!$C$4:$C$999,$W1219)</f>
        <v>0</v>
      </c>
      <c r="AH1219" s="2">
        <f>SUMIFS('Growth rates'!M$4:M$999,'Growth rates'!$B$4:$B$999,Demands!$A1219,'Growth rates'!$C$4:$C$999,$W1219)</f>
        <v>0</v>
      </c>
      <c r="AI1219" s="2">
        <f>SUMIFS('Growth rates'!N$4:N$999,'Growth rates'!$B$4:$B$999,Demands!$A1219,'Growth rates'!$C$4:$C$999,$W1219)</f>
        <v>0</v>
      </c>
      <c r="AJ1219" s="2">
        <f>SUMIFS('Growth rates'!O$4:O$999,'Growth rates'!$B$4:$B$999,Demands!$A1219,'Growth rates'!$C$4:$C$999,$W1219)</f>
        <v>0</v>
      </c>
      <c r="AK1219" s="2">
        <f>SUMIFS('Growth rates'!P$4:P$999,'Growth rates'!$B$4:$B$999,Demands!$A1219,'Growth rates'!$C$4:$C$999,$W1219)</f>
        <v>0</v>
      </c>
      <c r="AL1219" s="2">
        <f>SUMIFS('Growth rates'!Q$4:Q$999,'Growth rates'!$B$4:$B$999,Demands!$A1219,'Growth rates'!$C$4:$C$999,$W1219)</f>
        <v>0</v>
      </c>
      <c r="AM1219" s="2">
        <f>SUMIFS('Growth rates'!R$4:R$999,'Growth rates'!$B$4:$B$999,Demands!$A1219,'Growth rates'!$C$4:$C$999,$W1219)</f>
        <v>0</v>
      </c>
      <c r="AN1219" s="2">
        <f>SUMIFS('Growth rates'!S$4:S$999,'Growth rates'!$B$4:$B$999,Demands!$A1219,'Growth rates'!$C$4:$C$999,$W1219)</f>
        <v>0</v>
      </c>
      <c r="AO1219" s="2">
        <f>SUMIFS('Growth rates'!T$4:T$999,'Growth rates'!$B$4:$B$999,Demands!$A1219,'Growth rates'!$C$4:$C$999,$W1219)</f>
        <v>0</v>
      </c>
      <c r="AP1219" s="2">
        <f>SUMIFS('Growth rates'!U$4:U$999,'Growth rates'!$B$4:$B$999,Demands!$A1219,'Growth rates'!$C$4:$C$999,$W1219)</f>
        <v>0</v>
      </c>
      <c r="AR1219" t="e">
        <f>VLOOKUP(C1219&amp;A1219,Driver_elast!$A$2:$E$1161,5,FALSE)</f>
        <v>#N/A</v>
      </c>
      <c r="AS1219" t="e">
        <f t="shared" si="381"/>
        <v>#N/A</v>
      </c>
      <c r="AT1219" t="e">
        <f t="shared" si="382"/>
        <v>#N/A</v>
      </c>
      <c r="AV1219" s="2" t="e" cm="1">
        <f t="array" ref="AV1219">TREND($AR1219:$AS1219,$AR$3:$AS$3,AV$1)</f>
        <v>#VALUE!</v>
      </c>
      <c r="AW1219" s="2" t="e" cm="1">
        <f t="array" ref="AW1219">TREND($AR1219:$AS1219,$AR$3:$AS$3,AW$1)</f>
        <v>#VALUE!</v>
      </c>
      <c r="AX1219" s="2" t="e" cm="1">
        <f t="array" ref="AX1219">TREND($AR1219:$AS1219,$AR$3:$AS$3,AX$1)</f>
        <v>#VALUE!</v>
      </c>
      <c r="AY1219" s="2" t="e" cm="1">
        <f t="array" ref="AY1219">TREND($AR1219:$AS1219,$AR$3:$AS$3,AY$1)</f>
        <v>#VALUE!</v>
      </c>
      <c r="AZ1219" s="2" t="e" cm="1">
        <f t="array" ref="AZ1219">TREND($AR1219:$AS1219,$AR$3:$AS$3,AZ$1)</f>
        <v>#VALUE!</v>
      </c>
      <c r="BA1219" s="2" t="e" cm="1">
        <f t="array" ref="BA1219">TREND($AR1219:$AS1219,$AR$3:$AS$3,BA$1)</f>
        <v>#VALUE!</v>
      </c>
      <c r="BB1219" s="2" t="e" cm="1">
        <f t="array" ref="BB1219">TREND($AR1219:$AS1219,$AR$3:$AS$3,BB$1)</f>
        <v>#VALUE!</v>
      </c>
      <c r="BC1219" s="2" t="e" cm="1">
        <f t="array" ref="BC1219">TREND($AR1219:$AS1219,$AR$3:$AS$3,BC$1)</f>
        <v>#VALUE!</v>
      </c>
      <c r="BD1219" s="2" t="e" cm="1">
        <f t="array" ref="BD1219">TREND($AR1219:$AS1219,$AR$3:$AS$3,BD$1)</f>
        <v>#VALUE!</v>
      </c>
      <c r="BE1219" s="2" t="e" cm="1">
        <f t="array" ref="BE1219">TREND($AR1219:$AS1219,$AR$3:$AS$3,BE$1)</f>
        <v>#VALUE!</v>
      </c>
      <c r="BF1219" s="20" t="e" cm="1">
        <f t="array" ref="BF1219">TREND($AS1219:$AT1219,$AS$3:$AT$3,BF$1)</f>
        <v>#VALUE!</v>
      </c>
      <c r="BG1219" s="20" t="e" cm="1">
        <f t="array" ref="BG1219">TREND($AS1219:$AT1219,$AS$3:$AT$3,BG$1)</f>
        <v>#VALUE!</v>
      </c>
      <c r="BH1219" s="20" t="e" cm="1">
        <f t="array" ref="BH1219">TREND($AS1219:$AT1219,$AS$3:$AT$3,BH$1)</f>
        <v>#VALUE!</v>
      </c>
      <c r="BI1219" s="20" t="e" cm="1">
        <f t="array" ref="BI1219">TREND($AS1219:$AT1219,$AS$3:$AT$3,BI$1)</f>
        <v>#VALUE!</v>
      </c>
      <c r="BJ1219" s="20" t="e" cm="1">
        <f t="array" ref="BJ1219">TREND($AS1219:$AT1219,$AS$3:$AT$3,BJ$1)</f>
        <v>#VALUE!</v>
      </c>
      <c r="BK1219" s="20" t="e" cm="1">
        <f t="array" ref="BK1219">TREND($AS1219:$AT1219,$AS$3:$AT$3,BK$1)</f>
        <v>#VALUE!</v>
      </c>
      <c r="BL1219" s="20" t="e" cm="1">
        <f t="array" ref="BL1219">TREND($AS1219:$AT1219,$AS$3:$AT$3,BL$1)</f>
        <v>#VALUE!</v>
      </c>
      <c r="BM1219" s="20" t="e" cm="1">
        <f t="array" ref="BM1219">TREND($AS1219:$AT1219,$AS$3:$AT$3,BM$1)</f>
        <v>#VALUE!</v>
      </c>
    </row>
    <row r="1220" spans="1:65" x14ac:dyDescent="0.35">
      <c r="A1220" t="str">
        <f>IF(BYDem!B1218="","\I:",BYDem!B1218)</f>
        <v>\I:</v>
      </c>
      <c r="B1220">
        <f>BYDem!E1218</f>
        <v>0</v>
      </c>
      <c r="C1220">
        <f t="shared" si="383"/>
        <v>0</v>
      </c>
      <c r="D1220" s="4">
        <f>SUMIFS(BYDem!$M$2:$M$2000,BYDem!$B$2:$B$2000,Demands!$A1220,BYDem!$E$2:$E$2000,Demands!$B1220)</f>
        <v>0</v>
      </c>
      <c r="E1220" s="4" t="e">
        <f t="shared" ref="E1220:E1283" si="384">(1+(Z1220-Y1220)/Y1220*AW1220)*D1220</f>
        <v>#DIV/0!</v>
      </c>
      <c r="F1220" s="4" t="e">
        <f t="shared" ref="F1220:F1283" si="385">(1+(AA1220-Z1220)/Z1220*AX1220)*E1220</f>
        <v>#DIV/0!</v>
      </c>
      <c r="G1220" s="4" t="e">
        <f t="shared" ref="G1220:G1283" si="386">(1+(AB1220-AA1220)/AA1220*AY1220)*F1220</f>
        <v>#DIV/0!</v>
      </c>
      <c r="H1220" s="4" t="e">
        <f t="shared" ref="H1220:H1283" si="387">(1+(AC1220-AB1220)/AB1220*AZ1220)*G1220</f>
        <v>#DIV/0!</v>
      </c>
      <c r="I1220" s="4" t="e">
        <f t="shared" ref="I1220:I1283" si="388">(1+(AD1220-AC1220)/AC1220*BA1220)*H1220</f>
        <v>#DIV/0!</v>
      </c>
      <c r="J1220" s="4" t="e">
        <f t="shared" ref="J1220:J1283" si="389">(1+(AE1220-AD1220)/AD1220*BB1220)*I1220</f>
        <v>#DIV/0!</v>
      </c>
      <c r="K1220" s="4" t="e">
        <f t="shared" ref="K1220:K1283" si="390">(1+(AF1220-AE1220)/AE1220*BC1220)*J1220</f>
        <v>#DIV/0!</v>
      </c>
      <c r="L1220" s="4" t="e">
        <f t="shared" ref="L1220:L1283" si="391">(1+(AG1220-AF1220)/AF1220*BD1220)*K1220</f>
        <v>#DIV/0!</v>
      </c>
      <c r="M1220" s="4" t="e">
        <f t="shared" ref="M1220:M1283" si="392">(1+(AH1220-AG1220)/AG1220*BE1220)*L1220</f>
        <v>#DIV/0!</v>
      </c>
      <c r="N1220" s="4" t="e">
        <f t="shared" ref="N1220:N1283" si="393">(1+(AI1220-AH1220)/AH1220*BF1220)*M1220</f>
        <v>#DIV/0!</v>
      </c>
      <c r="O1220" s="4" t="e">
        <f t="shared" ref="O1220:O1283" si="394">(1+(AJ1220-AI1220)/AI1220*BG1220)*N1220</f>
        <v>#DIV/0!</v>
      </c>
      <c r="P1220" s="4" t="e">
        <f t="shared" ref="P1220:P1283" si="395">(1+(AK1220-AJ1220)/AJ1220*BH1220)*O1220</f>
        <v>#DIV/0!</v>
      </c>
      <c r="Q1220" s="4" t="e">
        <f t="shared" ref="Q1220:Q1283" si="396">(1+(AL1220-AK1220)/AK1220*BI1220)*P1220</f>
        <v>#DIV/0!</v>
      </c>
      <c r="R1220" s="4" t="e">
        <f t="shared" ref="R1220:R1283" si="397">(1+(AM1220-AL1220)/AL1220*BJ1220)*Q1220</f>
        <v>#DIV/0!</v>
      </c>
      <c r="S1220" s="4" t="e">
        <f t="shared" ref="S1220:S1283" si="398">(1+(AN1220-AM1220)/AM1220*BK1220)*R1220</f>
        <v>#DIV/0!</v>
      </c>
      <c r="T1220" s="4" t="e">
        <f t="shared" ref="T1220:T1283" si="399">(1+(AO1220-AN1220)/AN1220*BL1220)*S1220</f>
        <v>#DIV/0!</v>
      </c>
      <c r="U1220" s="4" t="e">
        <f t="shared" ref="U1220:U1283" si="400">(1+(AP1220-AO1220)/AO1220*BM1220)*T1220</f>
        <v>#DIV/0!</v>
      </c>
      <c r="W1220" s="5" t="e">
        <f>VLOOKUP(C1220&amp;A1220,Driver_elast!$A$2:$D$1161,4,FALSE)</f>
        <v>#N/A</v>
      </c>
      <c r="X1220" s="5">
        <v>1</v>
      </c>
      <c r="Y1220" s="2">
        <f>SUMIFS('Growth rates'!D$4:D$999,'Growth rates'!$B$4:$B$999,Demands!$A1220,'Growth rates'!$C$4:$C$999,$W1220)</f>
        <v>0</v>
      </c>
      <c r="Z1220" s="2">
        <f>SUMIFS('Growth rates'!E$4:E$999,'Growth rates'!$B$4:$B$999,Demands!$A1220,'Growth rates'!$C$4:$C$999,$W1220)</f>
        <v>0</v>
      </c>
      <c r="AA1220" s="2">
        <f>SUMIFS('Growth rates'!F$4:F$999,'Growth rates'!$B$4:$B$999,Demands!$A1220,'Growth rates'!$C$4:$C$999,$W1220)</f>
        <v>0</v>
      </c>
      <c r="AB1220" s="2">
        <f>SUMIFS('Growth rates'!G$4:G$999,'Growth rates'!$B$4:$B$999,Demands!$A1220,'Growth rates'!$C$4:$C$999,$W1220)</f>
        <v>0</v>
      </c>
      <c r="AC1220" s="2">
        <f>SUMIFS('Growth rates'!H$4:H$999,'Growth rates'!$B$4:$B$999,Demands!$A1220,'Growth rates'!$C$4:$C$999,$W1220)</f>
        <v>0</v>
      </c>
      <c r="AD1220" s="2">
        <f>SUMIFS('Growth rates'!I$4:I$999,'Growth rates'!$B$4:$B$999,Demands!$A1220,'Growth rates'!$C$4:$C$999,$W1220)</f>
        <v>0</v>
      </c>
      <c r="AE1220" s="2">
        <f>SUMIFS('Growth rates'!J$4:J$999,'Growth rates'!$B$4:$B$999,Demands!$A1220,'Growth rates'!$C$4:$C$999,$W1220)</f>
        <v>0</v>
      </c>
      <c r="AF1220" s="2">
        <f>SUMIFS('Growth rates'!K$4:K$999,'Growth rates'!$B$4:$B$999,Demands!$A1220,'Growth rates'!$C$4:$C$999,$W1220)</f>
        <v>0</v>
      </c>
      <c r="AG1220" s="2">
        <f>SUMIFS('Growth rates'!L$4:L$999,'Growth rates'!$B$4:$B$999,Demands!$A1220,'Growth rates'!$C$4:$C$999,$W1220)</f>
        <v>0</v>
      </c>
      <c r="AH1220" s="2">
        <f>SUMIFS('Growth rates'!M$4:M$999,'Growth rates'!$B$4:$B$999,Demands!$A1220,'Growth rates'!$C$4:$C$999,$W1220)</f>
        <v>0</v>
      </c>
      <c r="AI1220" s="2">
        <f>SUMIFS('Growth rates'!N$4:N$999,'Growth rates'!$B$4:$B$999,Demands!$A1220,'Growth rates'!$C$4:$C$999,$W1220)</f>
        <v>0</v>
      </c>
      <c r="AJ1220" s="2">
        <f>SUMIFS('Growth rates'!O$4:O$999,'Growth rates'!$B$4:$B$999,Demands!$A1220,'Growth rates'!$C$4:$C$999,$W1220)</f>
        <v>0</v>
      </c>
      <c r="AK1220" s="2">
        <f>SUMIFS('Growth rates'!P$4:P$999,'Growth rates'!$B$4:$B$999,Demands!$A1220,'Growth rates'!$C$4:$C$999,$W1220)</f>
        <v>0</v>
      </c>
      <c r="AL1220" s="2">
        <f>SUMIFS('Growth rates'!Q$4:Q$999,'Growth rates'!$B$4:$B$999,Demands!$A1220,'Growth rates'!$C$4:$C$999,$W1220)</f>
        <v>0</v>
      </c>
      <c r="AM1220" s="2">
        <f>SUMIFS('Growth rates'!R$4:R$999,'Growth rates'!$B$4:$B$999,Demands!$A1220,'Growth rates'!$C$4:$C$999,$W1220)</f>
        <v>0</v>
      </c>
      <c r="AN1220" s="2">
        <f>SUMIFS('Growth rates'!S$4:S$999,'Growth rates'!$B$4:$B$999,Demands!$A1220,'Growth rates'!$C$4:$C$999,$W1220)</f>
        <v>0</v>
      </c>
      <c r="AO1220" s="2">
        <f>SUMIFS('Growth rates'!T$4:T$999,'Growth rates'!$B$4:$B$999,Demands!$A1220,'Growth rates'!$C$4:$C$999,$W1220)</f>
        <v>0</v>
      </c>
      <c r="AP1220" s="2">
        <f>SUMIFS('Growth rates'!U$4:U$999,'Growth rates'!$B$4:$B$999,Demands!$A1220,'Growth rates'!$C$4:$C$999,$W1220)</f>
        <v>0</v>
      </c>
      <c r="AR1220" t="e">
        <f>VLOOKUP(C1220&amp;A1220,Driver_elast!$A$2:$E$1161,5,FALSE)</f>
        <v>#N/A</v>
      </c>
      <c r="AS1220" t="e">
        <f t="shared" si="381"/>
        <v>#N/A</v>
      </c>
      <c r="AT1220" t="e">
        <f t="shared" si="382"/>
        <v>#N/A</v>
      </c>
      <c r="AV1220" s="2" t="e" cm="1">
        <f t="array" ref="AV1220">TREND($AR1220:$AS1220,$AR$3:$AS$3,AV$1)</f>
        <v>#VALUE!</v>
      </c>
      <c r="AW1220" s="2" t="e" cm="1">
        <f t="array" ref="AW1220">TREND($AR1220:$AS1220,$AR$3:$AS$3,AW$1)</f>
        <v>#VALUE!</v>
      </c>
      <c r="AX1220" s="2" t="e" cm="1">
        <f t="array" ref="AX1220">TREND($AR1220:$AS1220,$AR$3:$AS$3,AX$1)</f>
        <v>#VALUE!</v>
      </c>
      <c r="AY1220" s="2" t="e" cm="1">
        <f t="array" ref="AY1220">TREND($AR1220:$AS1220,$AR$3:$AS$3,AY$1)</f>
        <v>#VALUE!</v>
      </c>
      <c r="AZ1220" s="2" t="e" cm="1">
        <f t="array" ref="AZ1220">TREND($AR1220:$AS1220,$AR$3:$AS$3,AZ$1)</f>
        <v>#VALUE!</v>
      </c>
      <c r="BA1220" s="2" t="e" cm="1">
        <f t="array" ref="BA1220">TREND($AR1220:$AS1220,$AR$3:$AS$3,BA$1)</f>
        <v>#VALUE!</v>
      </c>
      <c r="BB1220" s="2" t="e" cm="1">
        <f t="array" ref="BB1220">TREND($AR1220:$AS1220,$AR$3:$AS$3,BB$1)</f>
        <v>#VALUE!</v>
      </c>
      <c r="BC1220" s="2" t="e" cm="1">
        <f t="array" ref="BC1220">TREND($AR1220:$AS1220,$AR$3:$AS$3,BC$1)</f>
        <v>#VALUE!</v>
      </c>
      <c r="BD1220" s="2" t="e" cm="1">
        <f t="array" ref="BD1220">TREND($AR1220:$AS1220,$AR$3:$AS$3,BD$1)</f>
        <v>#VALUE!</v>
      </c>
      <c r="BE1220" s="2" t="e" cm="1">
        <f t="array" ref="BE1220">TREND($AR1220:$AS1220,$AR$3:$AS$3,BE$1)</f>
        <v>#VALUE!</v>
      </c>
      <c r="BF1220" s="20" t="e" cm="1">
        <f t="array" ref="BF1220">TREND($AS1220:$AT1220,$AS$3:$AT$3,BF$1)</f>
        <v>#VALUE!</v>
      </c>
      <c r="BG1220" s="20" t="e" cm="1">
        <f t="array" ref="BG1220">TREND($AS1220:$AT1220,$AS$3:$AT$3,BG$1)</f>
        <v>#VALUE!</v>
      </c>
      <c r="BH1220" s="20" t="e" cm="1">
        <f t="array" ref="BH1220">TREND($AS1220:$AT1220,$AS$3:$AT$3,BH$1)</f>
        <v>#VALUE!</v>
      </c>
      <c r="BI1220" s="20" t="e" cm="1">
        <f t="array" ref="BI1220">TREND($AS1220:$AT1220,$AS$3:$AT$3,BI$1)</f>
        <v>#VALUE!</v>
      </c>
      <c r="BJ1220" s="20" t="e" cm="1">
        <f t="array" ref="BJ1220">TREND($AS1220:$AT1220,$AS$3:$AT$3,BJ$1)</f>
        <v>#VALUE!</v>
      </c>
      <c r="BK1220" s="20" t="e" cm="1">
        <f t="array" ref="BK1220">TREND($AS1220:$AT1220,$AS$3:$AT$3,BK$1)</f>
        <v>#VALUE!</v>
      </c>
      <c r="BL1220" s="20" t="e" cm="1">
        <f t="array" ref="BL1220">TREND($AS1220:$AT1220,$AS$3:$AT$3,BL$1)</f>
        <v>#VALUE!</v>
      </c>
      <c r="BM1220" s="20" t="e" cm="1">
        <f t="array" ref="BM1220">TREND($AS1220:$AT1220,$AS$3:$AT$3,BM$1)</f>
        <v>#VALUE!</v>
      </c>
    </row>
    <row r="1221" spans="1:65" x14ac:dyDescent="0.35">
      <c r="A1221" t="str">
        <f>IF(BYDem!B1219="","\I:",BYDem!B1219)</f>
        <v>\I:</v>
      </c>
      <c r="B1221">
        <f>BYDem!E1219</f>
        <v>0</v>
      </c>
      <c r="C1221">
        <f t="shared" si="383"/>
        <v>0</v>
      </c>
      <c r="D1221" s="4">
        <f>SUMIFS(BYDem!$M$2:$M$2000,BYDem!$B$2:$B$2000,Demands!$A1221,BYDem!$E$2:$E$2000,Demands!$B1221)</f>
        <v>0</v>
      </c>
      <c r="E1221" s="4" t="e">
        <f t="shared" si="384"/>
        <v>#DIV/0!</v>
      </c>
      <c r="F1221" s="4" t="e">
        <f t="shared" si="385"/>
        <v>#DIV/0!</v>
      </c>
      <c r="G1221" s="4" t="e">
        <f t="shared" si="386"/>
        <v>#DIV/0!</v>
      </c>
      <c r="H1221" s="4" t="e">
        <f t="shared" si="387"/>
        <v>#DIV/0!</v>
      </c>
      <c r="I1221" s="4" t="e">
        <f t="shared" si="388"/>
        <v>#DIV/0!</v>
      </c>
      <c r="J1221" s="4" t="e">
        <f t="shared" si="389"/>
        <v>#DIV/0!</v>
      </c>
      <c r="K1221" s="4" t="e">
        <f t="shared" si="390"/>
        <v>#DIV/0!</v>
      </c>
      <c r="L1221" s="4" t="e">
        <f t="shared" si="391"/>
        <v>#DIV/0!</v>
      </c>
      <c r="M1221" s="4" t="e">
        <f t="shared" si="392"/>
        <v>#DIV/0!</v>
      </c>
      <c r="N1221" s="4" t="e">
        <f t="shared" si="393"/>
        <v>#DIV/0!</v>
      </c>
      <c r="O1221" s="4" t="e">
        <f t="shared" si="394"/>
        <v>#DIV/0!</v>
      </c>
      <c r="P1221" s="4" t="e">
        <f t="shared" si="395"/>
        <v>#DIV/0!</v>
      </c>
      <c r="Q1221" s="4" t="e">
        <f t="shared" si="396"/>
        <v>#DIV/0!</v>
      </c>
      <c r="R1221" s="4" t="e">
        <f t="shared" si="397"/>
        <v>#DIV/0!</v>
      </c>
      <c r="S1221" s="4" t="e">
        <f t="shared" si="398"/>
        <v>#DIV/0!</v>
      </c>
      <c r="T1221" s="4" t="e">
        <f t="shared" si="399"/>
        <v>#DIV/0!</v>
      </c>
      <c r="U1221" s="4" t="e">
        <f t="shared" si="400"/>
        <v>#DIV/0!</v>
      </c>
      <c r="W1221" s="5" t="e">
        <f>VLOOKUP(C1221&amp;A1221,Driver_elast!$A$2:$D$1161,4,FALSE)</f>
        <v>#N/A</v>
      </c>
      <c r="X1221" s="5">
        <v>1</v>
      </c>
      <c r="Y1221" s="2">
        <f>SUMIFS('Growth rates'!D$4:D$999,'Growth rates'!$B$4:$B$999,Demands!$A1221,'Growth rates'!$C$4:$C$999,$W1221)</f>
        <v>0</v>
      </c>
      <c r="Z1221" s="2">
        <f>SUMIFS('Growth rates'!E$4:E$999,'Growth rates'!$B$4:$B$999,Demands!$A1221,'Growth rates'!$C$4:$C$999,$W1221)</f>
        <v>0</v>
      </c>
      <c r="AA1221" s="2">
        <f>SUMIFS('Growth rates'!F$4:F$999,'Growth rates'!$B$4:$B$999,Demands!$A1221,'Growth rates'!$C$4:$C$999,$W1221)</f>
        <v>0</v>
      </c>
      <c r="AB1221" s="2">
        <f>SUMIFS('Growth rates'!G$4:G$999,'Growth rates'!$B$4:$B$999,Demands!$A1221,'Growth rates'!$C$4:$C$999,$W1221)</f>
        <v>0</v>
      </c>
      <c r="AC1221" s="2">
        <f>SUMIFS('Growth rates'!H$4:H$999,'Growth rates'!$B$4:$B$999,Demands!$A1221,'Growth rates'!$C$4:$C$999,$W1221)</f>
        <v>0</v>
      </c>
      <c r="AD1221" s="2">
        <f>SUMIFS('Growth rates'!I$4:I$999,'Growth rates'!$B$4:$B$999,Demands!$A1221,'Growth rates'!$C$4:$C$999,$W1221)</f>
        <v>0</v>
      </c>
      <c r="AE1221" s="2">
        <f>SUMIFS('Growth rates'!J$4:J$999,'Growth rates'!$B$4:$B$999,Demands!$A1221,'Growth rates'!$C$4:$C$999,$W1221)</f>
        <v>0</v>
      </c>
      <c r="AF1221" s="2">
        <f>SUMIFS('Growth rates'!K$4:K$999,'Growth rates'!$B$4:$B$999,Demands!$A1221,'Growth rates'!$C$4:$C$999,$W1221)</f>
        <v>0</v>
      </c>
      <c r="AG1221" s="2">
        <f>SUMIFS('Growth rates'!L$4:L$999,'Growth rates'!$B$4:$B$999,Demands!$A1221,'Growth rates'!$C$4:$C$999,$W1221)</f>
        <v>0</v>
      </c>
      <c r="AH1221" s="2">
        <f>SUMIFS('Growth rates'!M$4:M$999,'Growth rates'!$B$4:$B$999,Demands!$A1221,'Growth rates'!$C$4:$C$999,$W1221)</f>
        <v>0</v>
      </c>
      <c r="AI1221" s="2">
        <f>SUMIFS('Growth rates'!N$4:N$999,'Growth rates'!$B$4:$B$999,Demands!$A1221,'Growth rates'!$C$4:$C$999,$W1221)</f>
        <v>0</v>
      </c>
      <c r="AJ1221" s="2">
        <f>SUMIFS('Growth rates'!O$4:O$999,'Growth rates'!$B$4:$B$999,Demands!$A1221,'Growth rates'!$C$4:$C$999,$W1221)</f>
        <v>0</v>
      </c>
      <c r="AK1221" s="2">
        <f>SUMIFS('Growth rates'!P$4:P$999,'Growth rates'!$B$4:$B$999,Demands!$A1221,'Growth rates'!$C$4:$C$999,$W1221)</f>
        <v>0</v>
      </c>
      <c r="AL1221" s="2">
        <f>SUMIFS('Growth rates'!Q$4:Q$999,'Growth rates'!$B$4:$B$999,Demands!$A1221,'Growth rates'!$C$4:$C$999,$W1221)</f>
        <v>0</v>
      </c>
      <c r="AM1221" s="2">
        <f>SUMIFS('Growth rates'!R$4:R$999,'Growth rates'!$B$4:$B$999,Demands!$A1221,'Growth rates'!$C$4:$C$999,$W1221)</f>
        <v>0</v>
      </c>
      <c r="AN1221" s="2">
        <f>SUMIFS('Growth rates'!S$4:S$999,'Growth rates'!$B$4:$B$999,Demands!$A1221,'Growth rates'!$C$4:$C$999,$W1221)</f>
        <v>0</v>
      </c>
      <c r="AO1221" s="2">
        <f>SUMIFS('Growth rates'!T$4:T$999,'Growth rates'!$B$4:$B$999,Demands!$A1221,'Growth rates'!$C$4:$C$999,$W1221)</f>
        <v>0</v>
      </c>
      <c r="AP1221" s="2">
        <f>SUMIFS('Growth rates'!U$4:U$999,'Growth rates'!$B$4:$B$999,Demands!$A1221,'Growth rates'!$C$4:$C$999,$W1221)</f>
        <v>0</v>
      </c>
      <c r="AR1221" t="e">
        <f>VLOOKUP(C1221&amp;A1221,Driver_elast!$A$2:$E$1161,5,FALSE)</f>
        <v>#N/A</v>
      </c>
      <c r="AS1221" t="e">
        <f t="shared" ref="AS1221:AS1284" si="401">IF(AND(LEFT(W1221,3)="GDP",AR1221&gt;1,X1221),1,AR1221)</f>
        <v>#N/A</v>
      </c>
      <c r="AT1221" t="e">
        <f t="shared" ref="AT1221:AT1284" si="402">AS1221/$AT$1</f>
        <v>#N/A</v>
      </c>
      <c r="AV1221" s="2" t="e" cm="1">
        <f t="array" ref="AV1221">TREND($AR1221:$AS1221,$AR$3:$AS$3,AV$1)</f>
        <v>#VALUE!</v>
      </c>
      <c r="AW1221" s="2" t="e" cm="1">
        <f t="array" ref="AW1221">TREND($AR1221:$AS1221,$AR$3:$AS$3,AW$1)</f>
        <v>#VALUE!</v>
      </c>
      <c r="AX1221" s="2" t="e" cm="1">
        <f t="array" ref="AX1221">TREND($AR1221:$AS1221,$AR$3:$AS$3,AX$1)</f>
        <v>#VALUE!</v>
      </c>
      <c r="AY1221" s="2" t="e" cm="1">
        <f t="array" ref="AY1221">TREND($AR1221:$AS1221,$AR$3:$AS$3,AY$1)</f>
        <v>#VALUE!</v>
      </c>
      <c r="AZ1221" s="2" t="e" cm="1">
        <f t="array" ref="AZ1221">TREND($AR1221:$AS1221,$AR$3:$AS$3,AZ$1)</f>
        <v>#VALUE!</v>
      </c>
      <c r="BA1221" s="2" t="e" cm="1">
        <f t="array" ref="BA1221">TREND($AR1221:$AS1221,$AR$3:$AS$3,BA$1)</f>
        <v>#VALUE!</v>
      </c>
      <c r="BB1221" s="2" t="e" cm="1">
        <f t="array" ref="BB1221">TREND($AR1221:$AS1221,$AR$3:$AS$3,BB$1)</f>
        <v>#VALUE!</v>
      </c>
      <c r="BC1221" s="2" t="e" cm="1">
        <f t="array" ref="BC1221">TREND($AR1221:$AS1221,$AR$3:$AS$3,BC$1)</f>
        <v>#VALUE!</v>
      </c>
      <c r="BD1221" s="2" t="e" cm="1">
        <f t="array" ref="BD1221">TREND($AR1221:$AS1221,$AR$3:$AS$3,BD$1)</f>
        <v>#VALUE!</v>
      </c>
      <c r="BE1221" s="2" t="e" cm="1">
        <f t="array" ref="BE1221">TREND($AR1221:$AS1221,$AR$3:$AS$3,BE$1)</f>
        <v>#VALUE!</v>
      </c>
      <c r="BF1221" s="20" t="e" cm="1">
        <f t="array" ref="BF1221">TREND($AS1221:$AT1221,$AS$3:$AT$3,BF$1)</f>
        <v>#VALUE!</v>
      </c>
      <c r="BG1221" s="20" t="e" cm="1">
        <f t="array" ref="BG1221">TREND($AS1221:$AT1221,$AS$3:$AT$3,BG$1)</f>
        <v>#VALUE!</v>
      </c>
      <c r="BH1221" s="20" t="e" cm="1">
        <f t="array" ref="BH1221">TREND($AS1221:$AT1221,$AS$3:$AT$3,BH$1)</f>
        <v>#VALUE!</v>
      </c>
      <c r="BI1221" s="20" t="e" cm="1">
        <f t="array" ref="BI1221">TREND($AS1221:$AT1221,$AS$3:$AT$3,BI$1)</f>
        <v>#VALUE!</v>
      </c>
      <c r="BJ1221" s="20" t="e" cm="1">
        <f t="array" ref="BJ1221">TREND($AS1221:$AT1221,$AS$3:$AT$3,BJ$1)</f>
        <v>#VALUE!</v>
      </c>
      <c r="BK1221" s="20" t="e" cm="1">
        <f t="array" ref="BK1221">TREND($AS1221:$AT1221,$AS$3:$AT$3,BK$1)</f>
        <v>#VALUE!</v>
      </c>
      <c r="BL1221" s="20" t="e" cm="1">
        <f t="array" ref="BL1221">TREND($AS1221:$AT1221,$AS$3:$AT$3,BL$1)</f>
        <v>#VALUE!</v>
      </c>
      <c r="BM1221" s="20" t="e" cm="1">
        <f t="array" ref="BM1221">TREND($AS1221:$AT1221,$AS$3:$AT$3,BM$1)</f>
        <v>#VALUE!</v>
      </c>
    </row>
    <row r="1222" spans="1:65" x14ac:dyDescent="0.35">
      <c r="A1222" t="str">
        <f>IF(BYDem!B1220="","\I:",BYDem!B1220)</f>
        <v>\I:</v>
      </c>
      <c r="B1222">
        <f>BYDem!E1220</f>
        <v>0</v>
      </c>
      <c r="C1222">
        <f t="shared" si="383"/>
        <v>0</v>
      </c>
      <c r="D1222" s="4">
        <f>SUMIFS(BYDem!$M$2:$M$2000,BYDem!$B$2:$B$2000,Demands!$A1222,BYDem!$E$2:$E$2000,Demands!$B1222)</f>
        <v>0</v>
      </c>
      <c r="E1222" s="4" t="e">
        <f t="shared" si="384"/>
        <v>#DIV/0!</v>
      </c>
      <c r="F1222" s="4" t="e">
        <f t="shared" si="385"/>
        <v>#DIV/0!</v>
      </c>
      <c r="G1222" s="4" t="e">
        <f t="shared" si="386"/>
        <v>#DIV/0!</v>
      </c>
      <c r="H1222" s="4" t="e">
        <f t="shared" si="387"/>
        <v>#DIV/0!</v>
      </c>
      <c r="I1222" s="4" t="e">
        <f t="shared" si="388"/>
        <v>#DIV/0!</v>
      </c>
      <c r="J1222" s="4" t="e">
        <f t="shared" si="389"/>
        <v>#DIV/0!</v>
      </c>
      <c r="K1222" s="4" t="e">
        <f t="shared" si="390"/>
        <v>#DIV/0!</v>
      </c>
      <c r="L1222" s="4" t="e">
        <f t="shared" si="391"/>
        <v>#DIV/0!</v>
      </c>
      <c r="M1222" s="4" t="e">
        <f t="shared" si="392"/>
        <v>#DIV/0!</v>
      </c>
      <c r="N1222" s="4" t="e">
        <f t="shared" si="393"/>
        <v>#DIV/0!</v>
      </c>
      <c r="O1222" s="4" t="e">
        <f t="shared" si="394"/>
        <v>#DIV/0!</v>
      </c>
      <c r="P1222" s="4" t="e">
        <f t="shared" si="395"/>
        <v>#DIV/0!</v>
      </c>
      <c r="Q1222" s="4" t="e">
        <f t="shared" si="396"/>
        <v>#DIV/0!</v>
      </c>
      <c r="R1222" s="4" t="e">
        <f t="shared" si="397"/>
        <v>#DIV/0!</v>
      </c>
      <c r="S1222" s="4" t="e">
        <f t="shared" si="398"/>
        <v>#DIV/0!</v>
      </c>
      <c r="T1222" s="4" t="e">
        <f t="shared" si="399"/>
        <v>#DIV/0!</v>
      </c>
      <c r="U1222" s="4" t="e">
        <f t="shared" si="400"/>
        <v>#DIV/0!</v>
      </c>
      <c r="W1222" s="5" t="e">
        <f>VLOOKUP(C1222&amp;A1222,Driver_elast!$A$2:$D$1161,4,FALSE)</f>
        <v>#N/A</v>
      </c>
      <c r="X1222" s="5">
        <v>1</v>
      </c>
      <c r="Y1222" s="2">
        <f>SUMIFS('Growth rates'!D$4:D$999,'Growth rates'!$B$4:$B$999,Demands!$A1222,'Growth rates'!$C$4:$C$999,$W1222)</f>
        <v>0</v>
      </c>
      <c r="Z1222" s="2">
        <f>SUMIFS('Growth rates'!E$4:E$999,'Growth rates'!$B$4:$B$999,Demands!$A1222,'Growth rates'!$C$4:$C$999,$W1222)</f>
        <v>0</v>
      </c>
      <c r="AA1222" s="2">
        <f>SUMIFS('Growth rates'!F$4:F$999,'Growth rates'!$B$4:$B$999,Demands!$A1222,'Growth rates'!$C$4:$C$999,$W1222)</f>
        <v>0</v>
      </c>
      <c r="AB1222" s="2">
        <f>SUMIFS('Growth rates'!G$4:G$999,'Growth rates'!$B$4:$B$999,Demands!$A1222,'Growth rates'!$C$4:$C$999,$W1222)</f>
        <v>0</v>
      </c>
      <c r="AC1222" s="2">
        <f>SUMIFS('Growth rates'!H$4:H$999,'Growth rates'!$B$4:$B$999,Demands!$A1222,'Growth rates'!$C$4:$C$999,$W1222)</f>
        <v>0</v>
      </c>
      <c r="AD1222" s="2">
        <f>SUMIFS('Growth rates'!I$4:I$999,'Growth rates'!$B$4:$B$999,Demands!$A1222,'Growth rates'!$C$4:$C$999,$W1222)</f>
        <v>0</v>
      </c>
      <c r="AE1222" s="2">
        <f>SUMIFS('Growth rates'!J$4:J$999,'Growth rates'!$B$4:$B$999,Demands!$A1222,'Growth rates'!$C$4:$C$999,$W1222)</f>
        <v>0</v>
      </c>
      <c r="AF1222" s="2">
        <f>SUMIFS('Growth rates'!K$4:K$999,'Growth rates'!$B$4:$B$999,Demands!$A1222,'Growth rates'!$C$4:$C$999,$W1222)</f>
        <v>0</v>
      </c>
      <c r="AG1222" s="2">
        <f>SUMIFS('Growth rates'!L$4:L$999,'Growth rates'!$B$4:$B$999,Demands!$A1222,'Growth rates'!$C$4:$C$999,$W1222)</f>
        <v>0</v>
      </c>
      <c r="AH1222" s="2">
        <f>SUMIFS('Growth rates'!M$4:M$999,'Growth rates'!$B$4:$B$999,Demands!$A1222,'Growth rates'!$C$4:$C$999,$W1222)</f>
        <v>0</v>
      </c>
      <c r="AI1222" s="2">
        <f>SUMIFS('Growth rates'!N$4:N$999,'Growth rates'!$B$4:$B$999,Demands!$A1222,'Growth rates'!$C$4:$C$999,$W1222)</f>
        <v>0</v>
      </c>
      <c r="AJ1222" s="2">
        <f>SUMIFS('Growth rates'!O$4:O$999,'Growth rates'!$B$4:$B$999,Demands!$A1222,'Growth rates'!$C$4:$C$999,$W1222)</f>
        <v>0</v>
      </c>
      <c r="AK1222" s="2">
        <f>SUMIFS('Growth rates'!P$4:P$999,'Growth rates'!$B$4:$B$999,Demands!$A1222,'Growth rates'!$C$4:$C$999,$W1222)</f>
        <v>0</v>
      </c>
      <c r="AL1222" s="2">
        <f>SUMIFS('Growth rates'!Q$4:Q$999,'Growth rates'!$B$4:$B$999,Demands!$A1222,'Growth rates'!$C$4:$C$999,$W1222)</f>
        <v>0</v>
      </c>
      <c r="AM1222" s="2">
        <f>SUMIFS('Growth rates'!R$4:R$999,'Growth rates'!$B$4:$B$999,Demands!$A1222,'Growth rates'!$C$4:$C$999,$W1222)</f>
        <v>0</v>
      </c>
      <c r="AN1222" s="2">
        <f>SUMIFS('Growth rates'!S$4:S$999,'Growth rates'!$B$4:$B$999,Demands!$A1222,'Growth rates'!$C$4:$C$999,$W1222)</f>
        <v>0</v>
      </c>
      <c r="AO1222" s="2">
        <f>SUMIFS('Growth rates'!T$4:T$999,'Growth rates'!$B$4:$B$999,Demands!$A1222,'Growth rates'!$C$4:$C$999,$W1222)</f>
        <v>0</v>
      </c>
      <c r="AP1222" s="2">
        <f>SUMIFS('Growth rates'!U$4:U$999,'Growth rates'!$B$4:$B$999,Demands!$A1222,'Growth rates'!$C$4:$C$999,$W1222)</f>
        <v>0</v>
      </c>
      <c r="AR1222" t="e">
        <f>VLOOKUP(C1222&amp;A1222,Driver_elast!$A$2:$E$1161,5,FALSE)</f>
        <v>#N/A</v>
      </c>
      <c r="AS1222" t="e">
        <f t="shared" si="401"/>
        <v>#N/A</v>
      </c>
      <c r="AT1222" t="e">
        <f t="shared" si="402"/>
        <v>#N/A</v>
      </c>
      <c r="AV1222" s="2" t="e" cm="1">
        <f t="array" ref="AV1222">TREND($AR1222:$AS1222,$AR$3:$AS$3,AV$1)</f>
        <v>#VALUE!</v>
      </c>
      <c r="AW1222" s="2" t="e" cm="1">
        <f t="array" ref="AW1222">TREND($AR1222:$AS1222,$AR$3:$AS$3,AW$1)</f>
        <v>#VALUE!</v>
      </c>
      <c r="AX1222" s="2" t="e" cm="1">
        <f t="array" ref="AX1222">TREND($AR1222:$AS1222,$AR$3:$AS$3,AX$1)</f>
        <v>#VALUE!</v>
      </c>
      <c r="AY1222" s="2" t="e" cm="1">
        <f t="array" ref="AY1222">TREND($AR1222:$AS1222,$AR$3:$AS$3,AY$1)</f>
        <v>#VALUE!</v>
      </c>
      <c r="AZ1222" s="2" t="e" cm="1">
        <f t="array" ref="AZ1222">TREND($AR1222:$AS1222,$AR$3:$AS$3,AZ$1)</f>
        <v>#VALUE!</v>
      </c>
      <c r="BA1222" s="2" t="e" cm="1">
        <f t="array" ref="BA1222">TREND($AR1222:$AS1222,$AR$3:$AS$3,BA$1)</f>
        <v>#VALUE!</v>
      </c>
      <c r="BB1222" s="2" t="e" cm="1">
        <f t="array" ref="BB1222">TREND($AR1222:$AS1222,$AR$3:$AS$3,BB$1)</f>
        <v>#VALUE!</v>
      </c>
      <c r="BC1222" s="2" t="e" cm="1">
        <f t="array" ref="BC1222">TREND($AR1222:$AS1222,$AR$3:$AS$3,BC$1)</f>
        <v>#VALUE!</v>
      </c>
      <c r="BD1222" s="2" t="e" cm="1">
        <f t="array" ref="BD1222">TREND($AR1222:$AS1222,$AR$3:$AS$3,BD$1)</f>
        <v>#VALUE!</v>
      </c>
      <c r="BE1222" s="2" t="e" cm="1">
        <f t="array" ref="BE1222">TREND($AR1222:$AS1222,$AR$3:$AS$3,BE$1)</f>
        <v>#VALUE!</v>
      </c>
      <c r="BF1222" s="20" t="e" cm="1">
        <f t="array" ref="BF1222">TREND($AS1222:$AT1222,$AS$3:$AT$3,BF$1)</f>
        <v>#VALUE!</v>
      </c>
      <c r="BG1222" s="20" t="e" cm="1">
        <f t="array" ref="BG1222">TREND($AS1222:$AT1222,$AS$3:$AT$3,BG$1)</f>
        <v>#VALUE!</v>
      </c>
      <c r="BH1222" s="20" t="e" cm="1">
        <f t="array" ref="BH1222">TREND($AS1222:$AT1222,$AS$3:$AT$3,BH$1)</f>
        <v>#VALUE!</v>
      </c>
      <c r="BI1222" s="20" t="e" cm="1">
        <f t="array" ref="BI1222">TREND($AS1222:$AT1222,$AS$3:$AT$3,BI$1)</f>
        <v>#VALUE!</v>
      </c>
      <c r="BJ1222" s="20" t="e" cm="1">
        <f t="array" ref="BJ1222">TREND($AS1222:$AT1222,$AS$3:$AT$3,BJ$1)</f>
        <v>#VALUE!</v>
      </c>
      <c r="BK1222" s="20" t="e" cm="1">
        <f t="array" ref="BK1222">TREND($AS1222:$AT1222,$AS$3:$AT$3,BK$1)</f>
        <v>#VALUE!</v>
      </c>
      <c r="BL1222" s="20" t="e" cm="1">
        <f t="array" ref="BL1222">TREND($AS1222:$AT1222,$AS$3:$AT$3,BL$1)</f>
        <v>#VALUE!</v>
      </c>
      <c r="BM1222" s="20" t="e" cm="1">
        <f t="array" ref="BM1222">TREND($AS1222:$AT1222,$AS$3:$AT$3,BM$1)</f>
        <v>#VALUE!</v>
      </c>
    </row>
    <row r="1223" spans="1:65" x14ac:dyDescent="0.35">
      <c r="A1223" t="str">
        <f>IF(BYDem!B1221="","\I:",BYDem!B1221)</f>
        <v>\I:</v>
      </c>
      <c r="B1223">
        <f>BYDem!E1221</f>
        <v>0</v>
      </c>
      <c r="C1223">
        <f t="shared" si="383"/>
        <v>0</v>
      </c>
      <c r="D1223" s="4">
        <f>SUMIFS(BYDem!$M$2:$M$2000,BYDem!$B$2:$B$2000,Demands!$A1223,BYDem!$E$2:$E$2000,Demands!$B1223)</f>
        <v>0</v>
      </c>
      <c r="E1223" s="4" t="e">
        <f t="shared" si="384"/>
        <v>#DIV/0!</v>
      </c>
      <c r="F1223" s="4" t="e">
        <f t="shared" si="385"/>
        <v>#DIV/0!</v>
      </c>
      <c r="G1223" s="4" t="e">
        <f t="shared" si="386"/>
        <v>#DIV/0!</v>
      </c>
      <c r="H1223" s="4" t="e">
        <f t="shared" si="387"/>
        <v>#DIV/0!</v>
      </c>
      <c r="I1223" s="4" t="e">
        <f t="shared" si="388"/>
        <v>#DIV/0!</v>
      </c>
      <c r="J1223" s="4" t="e">
        <f t="shared" si="389"/>
        <v>#DIV/0!</v>
      </c>
      <c r="K1223" s="4" t="e">
        <f t="shared" si="390"/>
        <v>#DIV/0!</v>
      </c>
      <c r="L1223" s="4" t="e">
        <f t="shared" si="391"/>
        <v>#DIV/0!</v>
      </c>
      <c r="M1223" s="4" t="e">
        <f t="shared" si="392"/>
        <v>#DIV/0!</v>
      </c>
      <c r="N1223" s="4" t="e">
        <f t="shared" si="393"/>
        <v>#DIV/0!</v>
      </c>
      <c r="O1223" s="4" t="e">
        <f t="shared" si="394"/>
        <v>#DIV/0!</v>
      </c>
      <c r="P1223" s="4" t="e">
        <f t="shared" si="395"/>
        <v>#DIV/0!</v>
      </c>
      <c r="Q1223" s="4" t="e">
        <f t="shared" si="396"/>
        <v>#DIV/0!</v>
      </c>
      <c r="R1223" s="4" t="e">
        <f t="shared" si="397"/>
        <v>#DIV/0!</v>
      </c>
      <c r="S1223" s="4" t="e">
        <f t="shared" si="398"/>
        <v>#DIV/0!</v>
      </c>
      <c r="T1223" s="4" t="e">
        <f t="shared" si="399"/>
        <v>#DIV/0!</v>
      </c>
      <c r="U1223" s="4" t="e">
        <f t="shared" si="400"/>
        <v>#DIV/0!</v>
      </c>
      <c r="W1223" s="5" t="e">
        <f>VLOOKUP(C1223&amp;A1223,Driver_elast!$A$2:$D$1161,4,FALSE)</f>
        <v>#N/A</v>
      </c>
      <c r="X1223" s="5">
        <v>1</v>
      </c>
      <c r="Y1223" s="2">
        <f>SUMIFS('Growth rates'!D$4:D$999,'Growth rates'!$B$4:$B$999,Demands!$A1223,'Growth rates'!$C$4:$C$999,$W1223)</f>
        <v>0</v>
      </c>
      <c r="Z1223" s="2">
        <f>SUMIFS('Growth rates'!E$4:E$999,'Growth rates'!$B$4:$B$999,Demands!$A1223,'Growth rates'!$C$4:$C$999,$W1223)</f>
        <v>0</v>
      </c>
      <c r="AA1223" s="2">
        <f>SUMIFS('Growth rates'!F$4:F$999,'Growth rates'!$B$4:$B$999,Demands!$A1223,'Growth rates'!$C$4:$C$999,$W1223)</f>
        <v>0</v>
      </c>
      <c r="AB1223" s="2">
        <f>SUMIFS('Growth rates'!G$4:G$999,'Growth rates'!$B$4:$B$999,Demands!$A1223,'Growth rates'!$C$4:$C$999,$W1223)</f>
        <v>0</v>
      </c>
      <c r="AC1223" s="2">
        <f>SUMIFS('Growth rates'!H$4:H$999,'Growth rates'!$B$4:$B$999,Demands!$A1223,'Growth rates'!$C$4:$C$999,$W1223)</f>
        <v>0</v>
      </c>
      <c r="AD1223" s="2">
        <f>SUMIFS('Growth rates'!I$4:I$999,'Growth rates'!$B$4:$B$999,Demands!$A1223,'Growth rates'!$C$4:$C$999,$W1223)</f>
        <v>0</v>
      </c>
      <c r="AE1223" s="2">
        <f>SUMIFS('Growth rates'!J$4:J$999,'Growth rates'!$B$4:$B$999,Demands!$A1223,'Growth rates'!$C$4:$C$999,$W1223)</f>
        <v>0</v>
      </c>
      <c r="AF1223" s="2">
        <f>SUMIFS('Growth rates'!K$4:K$999,'Growth rates'!$B$4:$B$999,Demands!$A1223,'Growth rates'!$C$4:$C$999,$W1223)</f>
        <v>0</v>
      </c>
      <c r="AG1223" s="2">
        <f>SUMIFS('Growth rates'!L$4:L$999,'Growth rates'!$B$4:$B$999,Demands!$A1223,'Growth rates'!$C$4:$C$999,$W1223)</f>
        <v>0</v>
      </c>
      <c r="AH1223" s="2">
        <f>SUMIFS('Growth rates'!M$4:M$999,'Growth rates'!$B$4:$B$999,Demands!$A1223,'Growth rates'!$C$4:$C$999,$W1223)</f>
        <v>0</v>
      </c>
      <c r="AI1223" s="2">
        <f>SUMIFS('Growth rates'!N$4:N$999,'Growth rates'!$B$4:$B$999,Demands!$A1223,'Growth rates'!$C$4:$C$999,$W1223)</f>
        <v>0</v>
      </c>
      <c r="AJ1223" s="2">
        <f>SUMIFS('Growth rates'!O$4:O$999,'Growth rates'!$B$4:$B$999,Demands!$A1223,'Growth rates'!$C$4:$C$999,$W1223)</f>
        <v>0</v>
      </c>
      <c r="AK1223" s="2">
        <f>SUMIFS('Growth rates'!P$4:P$999,'Growth rates'!$B$4:$B$999,Demands!$A1223,'Growth rates'!$C$4:$C$999,$W1223)</f>
        <v>0</v>
      </c>
      <c r="AL1223" s="2">
        <f>SUMIFS('Growth rates'!Q$4:Q$999,'Growth rates'!$B$4:$B$999,Demands!$A1223,'Growth rates'!$C$4:$C$999,$W1223)</f>
        <v>0</v>
      </c>
      <c r="AM1223" s="2">
        <f>SUMIFS('Growth rates'!R$4:R$999,'Growth rates'!$B$4:$B$999,Demands!$A1223,'Growth rates'!$C$4:$C$999,$W1223)</f>
        <v>0</v>
      </c>
      <c r="AN1223" s="2">
        <f>SUMIFS('Growth rates'!S$4:S$999,'Growth rates'!$B$4:$B$999,Demands!$A1223,'Growth rates'!$C$4:$C$999,$W1223)</f>
        <v>0</v>
      </c>
      <c r="AO1223" s="2">
        <f>SUMIFS('Growth rates'!T$4:T$999,'Growth rates'!$B$4:$B$999,Demands!$A1223,'Growth rates'!$C$4:$C$999,$W1223)</f>
        <v>0</v>
      </c>
      <c r="AP1223" s="2">
        <f>SUMIFS('Growth rates'!U$4:U$999,'Growth rates'!$B$4:$B$999,Demands!$A1223,'Growth rates'!$C$4:$C$999,$W1223)</f>
        <v>0</v>
      </c>
      <c r="AR1223" t="e">
        <f>VLOOKUP(C1223&amp;A1223,Driver_elast!$A$2:$E$1161,5,FALSE)</f>
        <v>#N/A</v>
      </c>
      <c r="AS1223" t="e">
        <f t="shared" si="401"/>
        <v>#N/A</v>
      </c>
      <c r="AT1223" t="e">
        <f t="shared" si="402"/>
        <v>#N/A</v>
      </c>
      <c r="AV1223" s="2" t="e" cm="1">
        <f t="array" ref="AV1223">TREND($AR1223:$AS1223,$AR$3:$AS$3,AV$1)</f>
        <v>#VALUE!</v>
      </c>
      <c r="AW1223" s="2" t="e" cm="1">
        <f t="array" ref="AW1223">TREND($AR1223:$AS1223,$AR$3:$AS$3,AW$1)</f>
        <v>#VALUE!</v>
      </c>
      <c r="AX1223" s="2" t="e" cm="1">
        <f t="array" ref="AX1223">TREND($AR1223:$AS1223,$AR$3:$AS$3,AX$1)</f>
        <v>#VALUE!</v>
      </c>
      <c r="AY1223" s="2" t="e" cm="1">
        <f t="array" ref="AY1223">TREND($AR1223:$AS1223,$AR$3:$AS$3,AY$1)</f>
        <v>#VALUE!</v>
      </c>
      <c r="AZ1223" s="2" t="e" cm="1">
        <f t="array" ref="AZ1223">TREND($AR1223:$AS1223,$AR$3:$AS$3,AZ$1)</f>
        <v>#VALUE!</v>
      </c>
      <c r="BA1223" s="2" t="e" cm="1">
        <f t="array" ref="BA1223">TREND($AR1223:$AS1223,$AR$3:$AS$3,BA$1)</f>
        <v>#VALUE!</v>
      </c>
      <c r="BB1223" s="2" t="e" cm="1">
        <f t="array" ref="BB1223">TREND($AR1223:$AS1223,$AR$3:$AS$3,BB$1)</f>
        <v>#VALUE!</v>
      </c>
      <c r="BC1223" s="2" t="e" cm="1">
        <f t="array" ref="BC1223">TREND($AR1223:$AS1223,$AR$3:$AS$3,BC$1)</f>
        <v>#VALUE!</v>
      </c>
      <c r="BD1223" s="2" t="e" cm="1">
        <f t="array" ref="BD1223">TREND($AR1223:$AS1223,$AR$3:$AS$3,BD$1)</f>
        <v>#VALUE!</v>
      </c>
      <c r="BE1223" s="2" t="e" cm="1">
        <f t="array" ref="BE1223">TREND($AR1223:$AS1223,$AR$3:$AS$3,BE$1)</f>
        <v>#VALUE!</v>
      </c>
      <c r="BF1223" s="20" t="e" cm="1">
        <f t="array" ref="BF1223">TREND($AS1223:$AT1223,$AS$3:$AT$3,BF$1)</f>
        <v>#VALUE!</v>
      </c>
      <c r="BG1223" s="20" t="e" cm="1">
        <f t="array" ref="BG1223">TREND($AS1223:$AT1223,$AS$3:$AT$3,BG$1)</f>
        <v>#VALUE!</v>
      </c>
      <c r="BH1223" s="20" t="e" cm="1">
        <f t="array" ref="BH1223">TREND($AS1223:$AT1223,$AS$3:$AT$3,BH$1)</f>
        <v>#VALUE!</v>
      </c>
      <c r="BI1223" s="20" t="e" cm="1">
        <f t="array" ref="BI1223">TREND($AS1223:$AT1223,$AS$3:$AT$3,BI$1)</f>
        <v>#VALUE!</v>
      </c>
      <c r="BJ1223" s="20" t="e" cm="1">
        <f t="array" ref="BJ1223">TREND($AS1223:$AT1223,$AS$3:$AT$3,BJ$1)</f>
        <v>#VALUE!</v>
      </c>
      <c r="BK1223" s="20" t="e" cm="1">
        <f t="array" ref="BK1223">TREND($AS1223:$AT1223,$AS$3:$AT$3,BK$1)</f>
        <v>#VALUE!</v>
      </c>
      <c r="BL1223" s="20" t="e" cm="1">
        <f t="array" ref="BL1223">TREND($AS1223:$AT1223,$AS$3:$AT$3,BL$1)</f>
        <v>#VALUE!</v>
      </c>
      <c r="BM1223" s="20" t="e" cm="1">
        <f t="array" ref="BM1223">TREND($AS1223:$AT1223,$AS$3:$AT$3,BM$1)</f>
        <v>#VALUE!</v>
      </c>
    </row>
    <row r="1224" spans="1:65" x14ac:dyDescent="0.35">
      <c r="A1224" t="str">
        <f>IF(BYDem!B1222="","\I:",BYDem!B1222)</f>
        <v>\I:</v>
      </c>
      <c r="B1224">
        <f>BYDem!E1222</f>
        <v>0</v>
      </c>
      <c r="C1224">
        <f t="shared" si="383"/>
        <v>0</v>
      </c>
      <c r="D1224" s="4">
        <f>SUMIFS(BYDem!$M$2:$M$2000,BYDem!$B$2:$B$2000,Demands!$A1224,BYDem!$E$2:$E$2000,Demands!$B1224)</f>
        <v>0</v>
      </c>
      <c r="E1224" s="4" t="e">
        <f t="shared" si="384"/>
        <v>#DIV/0!</v>
      </c>
      <c r="F1224" s="4" t="e">
        <f t="shared" si="385"/>
        <v>#DIV/0!</v>
      </c>
      <c r="G1224" s="4" t="e">
        <f t="shared" si="386"/>
        <v>#DIV/0!</v>
      </c>
      <c r="H1224" s="4" t="e">
        <f t="shared" si="387"/>
        <v>#DIV/0!</v>
      </c>
      <c r="I1224" s="4" t="e">
        <f t="shared" si="388"/>
        <v>#DIV/0!</v>
      </c>
      <c r="J1224" s="4" t="e">
        <f t="shared" si="389"/>
        <v>#DIV/0!</v>
      </c>
      <c r="K1224" s="4" t="e">
        <f t="shared" si="390"/>
        <v>#DIV/0!</v>
      </c>
      <c r="L1224" s="4" t="e">
        <f t="shared" si="391"/>
        <v>#DIV/0!</v>
      </c>
      <c r="M1224" s="4" t="e">
        <f t="shared" si="392"/>
        <v>#DIV/0!</v>
      </c>
      <c r="N1224" s="4" t="e">
        <f t="shared" si="393"/>
        <v>#DIV/0!</v>
      </c>
      <c r="O1224" s="4" t="e">
        <f t="shared" si="394"/>
        <v>#DIV/0!</v>
      </c>
      <c r="P1224" s="4" t="e">
        <f t="shared" si="395"/>
        <v>#DIV/0!</v>
      </c>
      <c r="Q1224" s="4" t="e">
        <f t="shared" si="396"/>
        <v>#DIV/0!</v>
      </c>
      <c r="R1224" s="4" t="e">
        <f t="shared" si="397"/>
        <v>#DIV/0!</v>
      </c>
      <c r="S1224" s="4" t="e">
        <f t="shared" si="398"/>
        <v>#DIV/0!</v>
      </c>
      <c r="T1224" s="4" t="e">
        <f t="shared" si="399"/>
        <v>#DIV/0!</v>
      </c>
      <c r="U1224" s="4" t="e">
        <f t="shared" si="400"/>
        <v>#DIV/0!</v>
      </c>
      <c r="W1224" s="5" t="e">
        <f>VLOOKUP(C1224&amp;A1224,Driver_elast!$A$2:$D$1161,4,FALSE)</f>
        <v>#N/A</v>
      </c>
      <c r="X1224" s="5">
        <v>1</v>
      </c>
      <c r="Y1224" s="2">
        <f>SUMIFS('Growth rates'!D$4:D$999,'Growth rates'!$B$4:$B$999,Demands!$A1224,'Growth rates'!$C$4:$C$999,$W1224)</f>
        <v>0</v>
      </c>
      <c r="Z1224" s="2">
        <f>SUMIFS('Growth rates'!E$4:E$999,'Growth rates'!$B$4:$B$999,Demands!$A1224,'Growth rates'!$C$4:$C$999,$W1224)</f>
        <v>0</v>
      </c>
      <c r="AA1224" s="2">
        <f>SUMIFS('Growth rates'!F$4:F$999,'Growth rates'!$B$4:$B$999,Demands!$A1224,'Growth rates'!$C$4:$C$999,$W1224)</f>
        <v>0</v>
      </c>
      <c r="AB1224" s="2">
        <f>SUMIFS('Growth rates'!G$4:G$999,'Growth rates'!$B$4:$B$999,Demands!$A1224,'Growth rates'!$C$4:$C$999,$W1224)</f>
        <v>0</v>
      </c>
      <c r="AC1224" s="2">
        <f>SUMIFS('Growth rates'!H$4:H$999,'Growth rates'!$B$4:$B$999,Demands!$A1224,'Growth rates'!$C$4:$C$999,$W1224)</f>
        <v>0</v>
      </c>
      <c r="AD1224" s="2">
        <f>SUMIFS('Growth rates'!I$4:I$999,'Growth rates'!$B$4:$B$999,Demands!$A1224,'Growth rates'!$C$4:$C$999,$W1224)</f>
        <v>0</v>
      </c>
      <c r="AE1224" s="2">
        <f>SUMIFS('Growth rates'!J$4:J$999,'Growth rates'!$B$4:$B$999,Demands!$A1224,'Growth rates'!$C$4:$C$999,$W1224)</f>
        <v>0</v>
      </c>
      <c r="AF1224" s="2">
        <f>SUMIFS('Growth rates'!K$4:K$999,'Growth rates'!$B$4:$B$999,Demands!$A1224,'Growth rates'!$C$4:$C$999,$W1224)</f>
        <v>0</v>
      </c>
      <c r="AG1224" s="2">
        <f>SUMIFS('Growth rates'!L$4:L$999,'Growth rates'!$B$4:$B$999,Demands!$A1224,'Growth rates'!$C$4:$C$999,$W1224)</f>
        <v>0</v>
      </c>
      <c r="AH1224" s="2">
        <f>SUMIFS('Growth rates'!M$4:M$999,'Growth rates'!$B$4:$B$999,Demands!$A1224,'Growth rates'!$C$4:$C$999,$W1224)</f>
        <v>0</v>
      </c>
      <c r="AI1224" s="2">
        <f>SUMIFS('Growth rates'!N$4:N$999,'Growth rates'!$B$4:$B$999,Demands!$A1224,'Growth rates'!$C$4:$C$999,$W1224)</f>
        <v>0</v>
      </c>
      <c r="AJ1224" s="2">
        <f>SUMIFS('Growth rates'!O$4:O$999,'Growth rates'!$B$4:$B$999,Demands!$A1224,'Growth rates'!$C$4:$C$999,$W1224)</f>
        <v>0</v>
      </c>
      <c r="AK1224" s="2">
        <f>SUMIFS('Growth rates'!P$4:P$999,'Growth rates'!$B$4:$B$999,Demands!$A1224,'Growth rates'!$C$4:$C$999,$W1224)</f>
        <v>0</v>
      </c>
      <c r="AL1224" s="2">
        <f>SUMIFS('Growth rates'!Q$4:Q$999,'Growth rates'!$B$4:$B$999,Demands!$A1224,'Growth rates'!$C$4:$C$999,$W1224)</f>
        <v>0</v>
      </c>
      <c r="AM1224" s="2">
        <f>SUMIFS('Growth rates'!R$4:R$999,'Growth rates'!$B$4:$B$999,Demands!$A1224,'Growth rates'!$C$4:$C$999,$W1224)</f>
        <v>0</v>
      </c>
      <c r="AN1224" s="2">
        <f>SUMIFS('Growth rates'!S$4:S$999,'Growth rates'!$B$4:$B$999,Demands!$A1224,'Growth rates'!$C$4:$C$999,$W1224)</f>
        <v>0</v>
      </c>
      <c r="AO1224" s="2">
        <f>SUMIFS('Growth rates'!T$4:T$999,'Growth rates'!$B$4:$B$999,Demands!$A1224,'Growth rates'!$C$4:$C$999,$W1224)</f>
        <v>0</v>
      </c>
      <c r="AP1224" s="2">
        <f>SUMIFS('Growth rates'!U$4:U$999,'Growth rates'!$B$4:$B$999,Demands!$A1224,'Growth rates'!$C$4:$C$999,$W1224)</f>
        <v>0</v>
      </c>
      <c r="AR1224" t="e">
        <f>VLOOKUP(C1224&amp;A1224,Driver_elast!$A$2:$E$1161,5,FALSE)</f>
        <v>#N/A</v>
      </c>
      <c r="AS1224" t="e">
        <f t="shared" si="401"/>
        <v>#N/A</v>
      </c>
      <c r="AT1224" t="e">
        <f t="shared" si="402"/>
        <v>#N/A</v>
      </c>
      <c r="AV1224" s="2" t="e" cm="1">
        <f t="array" ref="AV1224">TREND($AR1224:$AS1224,$AR$3:$AS$3,AV$1)</f>
        <v>#VALUE!</v>
      </c>
      <c r="AW1224" s="2" t="e" cm="1">
        <f t="array" ref="AW1224">TREND($AR1224:$AS1224,$AR$3:$AS$3,AW$1)</f>
        <v>#VALUE!</v>
      </c>
      <c r="AX1224" s="2" t="e" cm="1">
        <f t="array" ref="AX1224">TREND($AR1224:$AS1224,$AR$3:$AS$3,AX$1)</f>
        <v>#VALUE!</v>
      </c>
      <c r="AY1224" s="2" t="e" cm="1">
        <f t="array" ref="AY1224">TREND($AR1224:$AS1224,$AR$3:$AS$3,AY$1)</f>
        <v>#VALUE!</v>
      </c>
      <c r="AZ1224" s="2" t="e" cm="1">
        <f t="array" ref="AZ1224">TREND($AR1224:$AS1224,$AR$3:$AS$3,AZ$1)</f>
        <v>#VALUE!</v>
      </c>
      <c r="BA1224" s="2" t="e" cm="1">
        <f t="array" ref="BA1224">TREND($AR1224:$AS1224,$AR$3:$AS$3,BA$1)</f>
        <v>#VALUE!</v>
      </c>
      <c r="BB1224" s="2" t="e" cm="1">
        <f t="array" ref="BB1224">TREND($AR1224:$AS1224,$AR$3:$AS$3,BB$1)</f>
        <v>#VALUE!</v>
      </c>
      <c r="BC1224" s="2" t="e" cm="1">
        <f t="array" ref="BC1224">TREND($AR1224:$AS1224,$AR$3:$AS$3,BC$1)</f>
        <v>#VALUE!</v>
      </c>
      <c r="BD1224" s="2" t="e" cm="1">
        <f t="array" ref="BD1224">TREND($AR1224:$AS1224,$AR$3:$AS$3,BD$1)</f>
        <v>#VALUE!</v>
      </c>
      <c r="BE1224" s="2" t="e" cm="1">
        <f t="array" ref="BE1224">TREND($AR1224:$AS1224,$AR$3:$AS$3,BE$1)</f>
        <v>#VALUE!</v>
      </c>
      <c r="BF1224" s="20" t="e" cm="1">
        <f t="array" ref="BF1224">TREND($AS1224:$AT1224,$AS$3:$AT$3,BF$1)</f>
        <v>#VALUE!</v>
      </c>
      <c r="BG1224" s="20" t="e" cm="1">
        <f t="array" ref="BG1224">TREND($AS1224:$AT1224,$AS$3:$AT$3,BG$1)</f>
        <v>#VALUE!</v>
      </c>
      <c r="BH1224" s="20" t="e" cm="1">
        <f t="array" ref="BH1224">TREND($AS1224:$AT1224,$AS$3:$AT$3,BH$1)</f>
        <v>#VALUE!</v>
      </c>
      <c r="BI1224" s="20" t="e" cm="1">
        <f t="array" ref="BI1224">TREND($AS1224:$AT1224,$AS$3:$AT$3,BI$1)</f>
        <v>#VALUE!</v>
      </c>
      <c r="BJ1224" s="20" t="e" cm="1">
        <f t="array" ref="BJ1224">TREND($AS1224:$AT1224,$AS$3:$AT$3,BJ$1)</f>
        <v>#VALUE!</v>
      </c>
      <c r="BK1224" s="20" t="e" cm="1">
        <f t="array" ref="BK1224">TREND($AS1224:$AT1224,$AS$3:$AT$3,BK$1)</f>
        <v>#VALUE!</v>
      </c>
      <c r="BL1224" s="20" t="e" cm="1">
        <f t="array" ref="BL1224">TREND($AS1224:$AT1224,$AS$3:$AT$3,BL$1)</f>
        <v>#VALUE!</v>
      </c>
      <c r="BM1224" s="20" t="e" cm="1">
        <f t="array" ref="BM1224">TREND($AS1224:$AT1224,$AS$3:$AT$3,BM$1)</f>
        <v>#VALUE!</v>
      </c>
    </row>
    <row r="1225" spans="1:65" x14ac:dyDescent="0.35">
      <c r="A1225" t="str">
        <f>IF(BYDem!B1223="","\I:",BYDem!B1223)</f>
        <v>\I:</v>
      </c>
      <c r="B1225">
        <f>BYDem!E1223</f>
        <v>0</v>
      </c>
      <c r="C1225">
        <f t="shared" si="383"/>
        <v>0</v>
      </c>
      <c r="D1225" s="4">
        <f>SUMIFS(BYDem!$M$2:$M$2000,BYDem!$B$2:$B$2000,Demands!$A1225,BYDem!$E$2:$E$2000,Demands!$B1225)</f>
        <v>0</v>
      </c>
      <c r="E1225" s="4" t="e">
        <f t="shared" si="384"/>
        <v>#DIV/0!</v>
      </c>
      <c r="F1225" s="4" t="e">
        <f t="shared" si="385"/>
        <v>#DIV/0!</v>
      </c>
      <c r="G1225" s="4" t="e">
        <f t="shared" si="386"/>
        <v>#DIV/0!</v>
      </c>
      <c r="H1225" s="4" t="e">
        <f t="shared" si="387"/>
        <v>#DIV/0!</v>
      </c>
      <c r="I1225" s="4" t="e">
        <f t="shared" si="388"/>
        <v>#DIV/0!</v>
      </c>
      <c r="J1225" s="4" t="e">
        <f t="shared" si="389"/>
        <v>#DIV/0!</v>
      </c>
      <c r="K1225" s="4" t="e">
        <f t="shared" si="390"/>
        <v>#DIV/0!</v>
      </c>
      <c r="L1225" s="4" t="e">
        <f t="shared" si="391"/>
        <v>#DIV/0!</v>
      </c>
      <c r="M1225" s="4" t="e">
        <f t="shared" si="392"/>
        <v>#DIV/0!</v>
      </c>
      <c r="N1225" s="4" t="e">
        <f t="shared" si="393"/>
        <v>#DIV/0!</v>
      </c>
      <c r="O1225" s="4" t="e">
        <f t="shared" si="394"/>
        <v>#DIV/0!</v>
      </c>
      <c r="P1225" s="4" t="e">
        <f t="shared" si="395"/>
        <v>#DIV/0!</v>
      </c>
      <c r="Q1225" s="4" t="e">
        <f t="shared" si="396"/>
        <v>#DIV/0!</v>
      </c>
      <c r="R1225" s="4" t="e">
        <f t="shared" si="397"/>
        <v>#DIV/0!</v>
      </c>
      <c r="S1225" s="4" t="e">
        <f t="shared" si="398"/>
        <v>#DIV/0!</v>
      </c>
      <c r="T1225" s="4" t="e">
        <f t="shared" si="399"/>
        <v>#DIV/0!</v>
      </c>
      <c r="U1225" s="4" t="e">
        <f t="shared" si="400"/>
        <v>#DIV/0!</v>
      </c>
      <c r="W1225" s="5" t="e">
        <f>VLOOKUP(C1225&amp;A1225,Driver_elast!$A$2:$D$1161,4,FALSE)</f>
        <v>#N/A</v>
      </c>
      <c r="X1225" s="5">
        <v>1</v>
      </c>
      <c r="Y1225" s="2">
        <f>SUMIFS('Growth rates'!D$4:D$999,'Growth rates'!$B$4:$B$999,Demands!$A1225,'Growth rates'!$C$4:$C$999,$W1225)</f>
        <v>0</v>
      </c>
      <c r="Z1225" s="2">
        <f>SUMIFS('Growth rates'!E$4:E$999,'Growth rates'!$B$4:$B$999,Demands!$A1225,'Growth rates'!$C$4:$C$999,$W1225)</f>
        <v>0</v>
      </c>
      <c r="AA1225" s="2">
        <f>SUMIFS('Growth rates'!F$4:F$999,'Growth rates'!$B$4:$B$999,Demands!$A1225,'Growth rates'!$C$4:$C$999,$W1225)</f>
        <v>0</v>
      </c>
      <c r="AB1225" s="2">
        <f>SUMIFS('Growth rates'!G$4:G$999,'Growth rates'!$B$4:$B$999,Demands!$A1225,'Growth rates'!$C$4:$C$999,$W1225)</f>
        <v>0</v>
      </c>
      <c r="AC1225" s="2">
        <f>SUMIFS('Growth rates'!H$4:H$999,'Growth rates'!$B$4:$B$999,Demands!$A1225,'Growth rates'!$C$4:$C$999,$W1225)</f>
        <v>0</v>
      </c>
      <c r="AD1225" s="2">
        <f>SUMIFS('Growth rates'!I$4:I$999,'Growth rates'!$B$4:$B$999,Demands!$A1225,'Growth rates'!$C$4:$C$999,$W1225)</f>
        <v>0</v>
      </c>
      <c r="AE1225" s="2">
        <f>SUMIFS('Growth rates'!J$4:J$999,'Growth rates'!$B$4:$B$999,Demands!$A1225,'Growth rates'!$C$4:$C$999,$W1225)</f>
        <v>0</v>
      </c>
      <c r="AF1225" s="2">
        <f>SUMIFS('Growth rates'!K$4:K$999,'Growth rates'!$B$4:$B$999,Demands!$A1225,'Growth rates'!$C$4:$C$999,$W1225)</f>
        <v>0</v>
      </c>
      <c r="AG1225" s="2">
        <f>SUMIFS('Growth rates'!L$4:L$999,'Growth rates'!$B$4:$B$999,Demands!$A1225,'Growth rates'!$C$4:$C$999,$W1225)</f>
        <v>0</v>
      </c>
      <c r="AH1225" s="2">
        <f>SUMIFS('Growth rates'!M$4:M$999,'Growth rates'!$B$4:$B$999,Demands!$A1225,'Growth rates'!$C$4:$C$999,$W1225)</f>
        <v>0</v>
      </c>
      <c r="AI1225" s="2">
        <f>SUMIFS('Growth rates'!N$4:N$999,'Growth rates'!$B$4:$B$999,Demands!$A1225,'Growth rates'!$C$4:$C$999,$W1225)</f>
        <v>0</v>
      </c>
      <c r="AJ1225" s="2">
        <f>SUMIFS('Growth rates'!O$4:O$999,'Growth rates'!$B$4:$B$999,Demands!$A1225,'Growth rates'!$C$4:$C$999,$W1225)</f>
        <v>0</v>
      </c>
      <c r="AK1225" s="2">
        <f>SUMIFS('Growth rates'!P$4:P$999,'Growth rates'!$B$4:$B$999,Demands!$A1225,'Growth rates'!$C$4:$C$999,$W1225)</f>
        <v>0</v>
      </c>
      <c r="AL1225" s="2">
        <f>SUMIFS('Growth rates'!Q$4:Q$999,'Growth rates'!$B$4:$B$999,Demands!$A1225,'Growth rates'!$C$4:$C$999,$W1225)</f>
        <v>0</v>
      </c>
      <c r="AM1225" s="2">
        <f>SUMIFS('Growth rates'!R$4:R$999,'Growth rates'!$B$4:$B$999,Demands!$A1225,'Growth rates'!$C$4:$C$999,$W1225)</f>
        <v>0</v>
      </c>
      <c r="AN1225" s="2">
        <f>SUMIFS('Growth rates'!S$4:S$999,'Growth rates'!$B$4:$B$999,Demands!$A1225,'Growth rates'!$C$4:$C$999,$W1225)</f>
        <v>0</v>
      </c>
      <c r="AO1225" s="2">
        <f>SUMIFS('Growth rates'!T$4:T$999,'Growth rates'!$B$4:$B$999,Demands!$A1225,'Growth rates'!$C$4:$C$999,$W1225)</f>
        <v>0</v>
      </c>
      <c r="AP1225" s="2">
        <f>SUMIFS('Growth rates'!U$4:U$999,'Growth rates'!$B$4:$B$999,Demands!$A1225,'Growth rates'!$C$4:$C$999,$W1225)</f>
        <v>0</v>
      </c>
      <c r="AR1225" t="e">
        <f>VLOOKUP(C1225&amp;A1225,Driver_elast!$A$2:$E$1161,5,FALSE)</f>
        <v>#N/A</v>
      </c>
      <c r="AS1225" t="e">
        <f t="shared" si="401"/>
        <v>#N/A</v>
      </c>
      <c r="AT1225" t="e">
        <f t="shared" si="402"/>
        <v>#N/A</v>
      </c>
      <c r="AV1225" s="2" t="e" cm="1">
        <f t="array" ref="AV1225">TREND($AR1225:$AS1225,$AR$3:$AS$3,AV$1)</f>
        <v>#VALUE!</v>
      </c>
      <c r="AW1225" s="2" t="e" cm="1">
        <f t="array" ref="AW1225">TREND($AR1225:$AS1225,$AR$3:$AS$3,AW$1)</f>
        <v>#VALUE!</v>
      </c>
      <c r="AX1225" s="2" t="e" cm="1">
        <f t="array" ref="AX1225">TREND($AR1225:$AS1225,$AR$3:$AS$3,AX$1)</f>
        <v>#VALUE!</v>
      </c>
      <c r="AY1225" s="2" t="e" cm="1">
        <f t="array" ref="AY1225">TREND($AR1225:$AS1225,$AR$3:$AS$3,AY$1)</f>
        <v>#VALUE!</v>
      </c>
      <c r="AZ1225" s="2" t="e" cm="1">
        <f t="array" ref="AZ1225">TREND($AR1225:$AS1225,$AR$3:$AS$3,AZ$1)</f>
        <v>#VALUE!</v>
      </c>
      <c r="BA1225" s="2" t="e" cm="1">
        <f t="array" ref="BA1225">TREND($AR1225:$AS1225,$AR$3:$AS$3,BA$1)</f>
        <v>#VALUE!</v>
      </c>
      <c r="BB1225" s="2" t="e" cm="1">
        <f t="array" ref="BB1225">TREND($AR1225:$AS1225,$AR$3:$AS$3,BB$1)</f>
        <v>#VALUE!</v>
      </c>
      <c r="BC1225" s="2" t="e" cm="1">
        <f t="array" ref="BC1225">TREND($AR1225:$AS1225,$AR$3:$AS$3,BC$1)</f>
        <v>#VALUE!</v>
      </c>
      <c r="BD1225" s="2" t="e" cm="1">
        <f t="array" ref="BD1225">TREND($AR1225:$AS1225,$AR$3:$AS$3,BD$1)</f>
        <v>#VALUE!</v>
      </c>
      <c r="BE1225" s="2" t="e" cm="1">
        <f t="array" ref="BE1225">TREND($AR1225:$AS1225,$AR$3:$AS$3,BE$1)</f>
        <v>#VALUE!</v>
      </c>
      <c r="BF1225" s="20" t="e" cm="1">
        <f t="array" ref="BF1225">TREND($AS1225:$AT1225,$AS$3:$AT$3,BF$1)</f>
        <v>#VALUE!</v>
      </c>
      <c r="BG1225" s="20" t="e" cm="1">
        <f t="array" ref="BG1225">TREND($AS1225:$AT1225,$AS$3:$AT$3,BG$1)</f>
        <v>#VALUE!</v>
      </c>
      <c r="BH1225" s="20" t="e" cm="1">
        <f t="array" ref="BH1225">TREND($AS1225:$AT1225,$AS$3:$AT$3,BH$1)</f>
        <v>#VALUE!</v>
      </c>
      <c r="BI1225" s="20" t="e" cm="1">
        <f t="array" ref="BI1225">TREND($AS1225:$AT1225,$AS$3:$AT$3,BI$1)</f>
        <v>#VALUE!</v>
      </c>
      <c r="BJ1225" s="20" t="e" cm="1">
        <f t="array" ref="BJ1225">TREND($AS1225:$AT1225,$AS$3:$AT$3,BJ$1)</f>
        <v>#VALUE!</v>
      </c>
      <c r="BK1225" s="20" t="e" cm="1">
        <f t="array" ref="BK1225">TREND($AS1225:$AT1225,$AS$3:$AT$3,BK$1)</f>
        <v>#VALUE!</v>
      </c>
      <c r="BL1225" s="20" t="e" cm="1">
        <f t="array" ref="BL1225">TREND($AS1225:$AT1225,$AS$3:$AT$3,BL$1)</f>
        <v>#VALUE!</v>
      </c>
      <c r="BM1225" s="20" t="e" cm="1">
        <f t="array" ref="BM1225">TREND($AS1225:$AT1225,$AS$3:$AT$3,BM$1)</f>
        <v>#VALUE!</v>
      </c>
    </row>
    <row r="1226" spans="1:65" x14ac:dyDescent="0.35">
      <c r="A1226" t="str">
        <f>IF(BYDem!B1224="","\I:",BYDem!B1224)</f>
        <v>\I:</v>
      </c>
      <c r="B1226">
        <f>BYDem!E1224</f>
        <v>0</v>
      </c>
      <c r="C1226">
        <f t="shared" si="383"/>
        <v>0</v>
      </c>
      <c r="D1226" s="4">
        <f>SUMIFS(BYDem!$M$2:$M$2000,BYDem!$B$2:$B$2000,Demands!$A1226,BYDem!$E$2:$E$2000,Demands!$B1226)</f>
        <v>0</v>
      </c>
      <c r="E1226" s="4" t="e">
        <f t="shared" si="384"/>
        <v>#DIV/0!</v>
      </c>
      <c r="F1226" s="4" t="e">
        <f t="shared" si="385"/>
        <v>#DIV/0!</v>
      </c>
      <c r="G1226" s="4" t="e">
        <f t="shared" si="386"/>
        <v>#DIV/0!</v>
      </c>
      <c r="H1226" s="4" t="e">
        <f t="shared" si="387"/>
        <v>#DIV/0!</v>
      </c>
      <c r="I1226" s="4" t="e">
        <f t="shared" si="388"/>
        <v>#DIV/0!</v>
      </c>
      <c r="J1226" s="4" t="e">
        <f t="shared" si="389"/>
        <v>#DIV/0!</v>
      </c>
      <c r="K1226" s="4" t="e">
        <f t="shared" si="390"/>
        <v>#DIV/0!</v>
      </c>
      <c r="L1226" s="4" t="e">
        <f t="shared" si="391"/>
        <v>#DIV/0!</v>
      </c>
      <c r="M1226" s="4" t="e">
        <f t="shared" si="392"/>
        <v>#DIV/0!</v>
      </c>
      <c r="N1226" s="4" t="e">
        <f t="shared" si="393"/>
        <v>#DIV/0!</v>
      </c>
      <c r="O1226" s="4" t="e">
        <f t="shared" si="394"/>
        <v>#DIV/0!</v>
      </c>
      <c r="P1226" s="4" t="e">
        <f t="shared" si="395"/>
        <v>#DIV/0!</v>
      </c>
      <c r="Q1226" s="4" t="e">
        <f t="shared" si="396"/>
        <v>#DIV/0!</v>
      </c>
      <c r="R1226" s="4" t="e">
        <f t="shared" si="397"/>
        <v>#DIV/0!</v>
      </c>
      <c r="S1226" s="4" t="e">
        <f t="shared" si="398"/>
        <v>#DIV/0!</v>
      </c>
      <c r="T1226" s="4" t="e">
        <f t="shared" si="399"/>
        <v>#DIV/0!</v>
      </c>
      <c r="U1226" s="4" t="e">
        <f t="shared" si="400"/>
        <v>#DIV/0!</v>
      </c>
      <c r="W1226" s="5" t="e">
        <f>VLOOKUP(C1226&amp;A1226,Driver_elast!$A$2:$D$1161,4,FALSE)</f>
        <v>#N/A</v>
      </c>
      <c r="X1226" s="5">
        <v>1</v>
      </c>
      <c r="Y1226" s="2">
        <f>SUMIFS('Growth rates'!D$4:D$999,'Growth rates'!$B$4:$B$999,Demands!$A1226,'Growth rates'!$C$4:$C$999,$W1226)</f>
        <v>0</v>
      </c>
      <c r="Z1226" s="2">
        <f>SUMIFS('Growth rates'!E$4:E$999,'Growth rates'!$B$4:$B$999,Demands!$A1226,'Growth rates'!$C$4:$C$999,$W1226)</f>
        <v>0</v>
      </c>
      <c r="AA1226" s="2">
        <f>SUMIFS('Growth rates'!F$4:F$999,'Growth rates'!$B$4:$B$999,Demands!$A1226,'Growth rates'!$C$4:$C$999,$W1226)</f>
        <v>0</v>
      </c>
      <c r="AB1226" s="2">
        <f>SUMIFS('Growth rates'!G$4:G$999,'Growth rates'!$B$4:$B$999,Demands!$A1226,'Growth rates'!$C$4:$C$999,$W1226)</f>
        <v>0</v>
      </c>
      <c r="AC1226" s="2">
        <f>SUMIFS('Growth rates'!H$4:H$999,'Growth rates'!$B$4:$B$999,Demands!$A1226,'Growth rates'!$C$4:$C$999,$W1226)</f>
        <v>0</v>
      </c>
      <c r="AD1226" s="2">
        <f>SUMIFS('Growth rates'!I$4:I$999,'Growth rates'!$B$4:$B$999,Demands!$A1226,'Growth rates'!$C$4:$C$999,$W1226)</f>
        <v>0</v>
      </c>
      <c r="AE1226" s="2">
        <f>SUMIFS('Growth rates'!J$4:J$999,'Growth rates'!$B$4:$B$999,Demands!$A1226,'Growth rates'!$C$4:$C$999,$W1226)</f>
        <v>0</v>
      </c>
      <c r="AF1226" s="2">
        <f>SUMIFS('Growth rates'!K$4:K$999,'Growth rates'!$B$4:$B$999,Demands!$A1226,'Growth rates'!$C$4:$C$999,$W1226)</f>
        <v>0</v>
      </c>
      <c r="AG1226" s="2">
        <f>SUMIFS('Growth rates'!L$4:L$999,'Growth rates'!$B$4:$B$999,Demands!$A1226,'Growth rates'!$C$4:$C$999,$W1226)</f>
        <v>0</v>
      </c>
      <c r="AH1226" s="2">
        <f>SUMIFS('Growth rates'!M$4:M$999,'Growth rates'!$B$4:$B$999,Demands!$A1226,'Growth rates'!$C$4:$C$999,$W1226)</f>
        <v>0</v>
      </c>
      <c r="AI1226" s="2">
        <f>SUMIFS('Growth rates'!N$4:N$999,'Growth rates'!$B$4:$B$999,Demands!$A1226,'Growth rates'!$C$4:$C$999,$W1226)</f>
        <v>0</v>
      </c>
      <c r="AJ1226" s="2">
        <f>SUMIFS('Growth rates'!O$4:O$999,'Growth rates'!$B$4:$B$999,Demands!$A1226,'Growth rates'!$C$4:$C$999,$W1226)</f>
        <v>0</v>
      </c>
      <c r="AK1226" s="2">
        <f>SUMIFS('Growth rates'!P$4:P$999,'Growth rates'!$B$4:$B$999,Demands!$A1226,'Growth rates'!$C$4:$C$999,$W1226)</f>
        <v>0</v>
      </c>
      <c r="AL1226" s="2">
        <f>SUMIFS('Growth rates'!Q$4:Q$999,'Growth rates'!$B$4:$B$999,Demands!$A1226,'Growth rates'!$C$4:$C$999,$W1226)</f>
        <v>0</v>
      </c>
      <c r="AM1226" s="2">
        <f>SUMIFS('Growth rates'!R$4:R$999,'Growth rates'!$B$4:$B$999,Demands!$A1226,'Growth rates'!$C$4:$C$999,$W1226)</f>
        <v>0</v>
      </c>
      <c r="AN1226" s="2">
        <f>SUMIFS('Growth rates'!S$4:S$999,'Growth rates'!$B$4:$B$999,Demands!$A1226,'Growth rates'!$C$4:$C$999,$W1226)</f>
        <v>0</v>
      </c>
      <c r="AO1226" s="2">
        <f>SUMIFS('Growth rates'!T$4:T$999,'Growth rates'!$B$4:$B$999,Demands!$A1226,'Growth rates'!$C$4:$C$999,$W1226)</f>
        <v>0</v>
      </c>
      <c r="AP1226" s="2">
        <f>SUMIFS('Growth rates'!U$4:U$999,'Growth rates'!$B$4:$B$999,Demands!$A1226,'Growth rates'!$C$4:$C$999,$W1226)</f>
        <v>0</v>
      </c>
      <c r="AR1226" t="e">
        <f>VLOOKUP(C1226&amp;A1226,Driver_elast!$A$2:$E$1161,5,FALSE)</f>
        <v>#N/A</v>
      </c>
      <c r="AS1226" t="e">
        <f t="shared" si="401"/>
        <v>#N/A</v>
      </c>
      <c r="AT1226" t="e">
        <f t="shared" si="402"/>
        <v>#N/A</v>
      </c>
      <c r="AV1226" s="2" t="e" cm="1">
        <f t="array" ref="AV1226">TREND($AR1226:$AS1226,$AR$3:$AS$3,AV$1)</f>
        <v>#VALUE!</v>
      </c>
      <c r="AW1226" s="2" t="e" cm="1">
        <f t="array" ref="AW1226">TREND($AR1226:$AS1226,$AR$3:$AS$3,AW$1)</f>
        <v>#VALUE!</v>
      </c>
      <c r="AX1226" s="2" t="e" cm="1">
        <f t="array" ref="AX1226">TREND($AR1226:$AS1226,$AR$3:$AS$3,AX$1)</f>
        <v>#VALUE!</v>
      </c>
      <c r="AY1226" s="2" t="e" cm="1">
        <f t="array" ref="AY1226">TREND($AR1226:$AS1226,$AR$3:$AS$3,AY$1)</f>
        <v>#VALUE!</v>
      </c>
      <c r="AZ1226" s="2" t="e" cm="1">
        <f t="array" ref="AZ1226">TREND($AR1226:$AS1226,$AR$3:$AS$3,AZ$1)</f>
        <v>#VALUE!</v>
      </c>
      <c r="BA1226" s="2" t="e" cm="1">
        <f t="array" ref="BA1226">TREND($AR1226:$AS1226,$AR$3:$AS$3,BA$1)</f>
        <v>#VALUE!</v>
      </c>
      <c r="BB1226" s="2" t="e" cm="1">
        <f t="array" ref="BB1226">TREND($AR1226:$AS1226,$AR$3:$AS$3,BB$1)</f>
        <v>#VALUE!</v>
      </c>
      <c r="BC1226" s="2" t="e" cm="1">
        <f t="array" ref="BC1226">TREND($AR1226:$AS1226,$AR$3:$AS$3,BC$1)</f>
        <v>#VALUE!</v>
      </c>
      <c r="BD1226" s="2" t="e" cm="1">
        <f t="array" ref="BD1226">TREND($AR1226:$AS1226,$AR$3:$AS$3,BD$1)</f>
        <v>#VALUE!</v>
      </c>
      <c r="BE1226" s="2" t="e" cm="1">
        <f t="array" ref="BE1226">TREND($AR1226:$AS1226,$AR$3:$AS$3,BE$1)</f>
        <v>#VALUE!</v>
      </c>
      <c r="BF1226" s="20" t="e" cm="1">
        <f t="array" ref="BF1226">TREND($AS1226:$AT1226,$AS$3:$AT$3,BF$1)</f>
        <v>#VALUE!</v>
      </c>
      <c r="BG1226" s="20" t="e" cm="1">
        <f t="array" ref="BG1226">TREND($AS1226:$AT1226,$AS$3:$AT$3,BG$1)</f>
        <v>#VALUE!</v>
      </c>
      <c r="BH1226" s="20" t="e" cm="1">
        <f t="array" ref="BH1226">TREND($AS1226:$AT1226,$AS$3:$AT$3,BH$1)</f>
        <v>#VALUE!</v>
      </c>
      <c r="BI1226" s="20" t="e" cm="1">
        <f t="array" ref="BI1226">TREND($AS1226:$AT1226,$AS$3:$AT$3,BI$1)</f>
        <v>#VALUE!</v>
      </c>
      <c r="BJ1226" s="20" t="e" cm="1">
        <f t="array" ref="BJ1226">TREND($AS1226:$AT1226,$AS$3:$AT$3,BJ$1)</f>
        <v>#VALUE!</v>
      </c>
      <c r="BK1226" s="20" t="e" cm="1">
        <f t="array" ref="BK1226">TREND($AS1226:$AT1226,$AS$3:$AT$3,BK$1)</f>
        <v>#VALUE!</v>
      </c>
      <c r="BL1226" s="20" t="e" cm="1">
        <f t="array" ref="BL1226">TREND($AS1226:$AT1226,$AS$3:$AT$3,BL$1)</f>
        <v>#VALUE!</v>
      </c>
      <c r="BM1226" s="20" t="e" cm="1">
        <f t="array" ref="BM1226">TREND($AS1226:$AT1226,$AS$3:$AT$3,BM$1)</f>
        <v>#VALUE!</v>
      </c>
    </row>
    <row r="1227" spans="1:65" x14ac:dyDescent="0.35">
      <c r="A1227" t="str">
        <f>IF(BYDem!B1225="","\I:",BYDem!B1225)</f>
        <v>\I:</v>
      </c>
      <c r="B1227">
        <f>BYDem!E1225</f>
        <v>0</v>
      </c>
      <c r="C1227">
        <f t="shared" si="383"/>
        <v>0</v>
      </c>
      <c r="D1227" s="4">
        <f>SUMIFS(BYDem!$M$2:$M$2000,BYDem!$B$2:$B$2000,Demands!$A1227,BYDem!$E$2:$E$2000,Demands!$B1227)</f>
        <v>0</v>
      </c>
      <c r="E1227" s="4" t="e">
        <f t="shared" si="384"/>
        <v>#DIV/0!</v>
      </c>
      <c r="F1227" s="4" t="e">
        <f t="shared" si="385"/>
        <v>#DIV/0!</v>
      </c>
      <c r="G1227" s="4" t="e">
        <f t="shared" si="386"/>
        <v>#DIV/0!</v>
      </c>
      <c r="H1227" s="4" t="e">
        <f t="shared" si="387"/>
        <v>#DIV/0!</v>
      </c>
      <c r="I1227" s="4" t="e">
        <f t="shared" si="388"/>
        <v>#DIV/0!</v>
      </c>
      <c r="J1227" s="4" t="e">
        <f t="shared" si="389"/>
        <v>#DIV/0!</v>
      </c>
      <c r="K1227" s="4" t="e">
        <f t="shared" si="390"/>
        <v>#DIV/0!</v>
      </c>
      <c r="L1227" s="4" t="e">
        <f t="shared" si="391"/>
        <v>#DIV/0!</v>
      </c>
      <c r="M1227" s="4" t="e">
        <f t="shared" si="392"/>
        <v>#DIV/0!</v>
      </c>
      <c r="N1227" s="4" t="e">
        <f t="shared" si="393"/>
        <v>#DIV/0!</v>
      </c>
      <c r="O1227" s="4" t="e">
        <f t="shared" si="394"/>
        <v>#DIV/0!</v>
      </c>
      <c r="P1227" s="4" t="e">
        <f t="shared" si="395"/>
        <v>#DIV/0!</v>
      </c>
      <c r="Q1227" s="4" t="e">
        <f t="shared" si="396"/>
        <v>#DIV/0!</v>
      </c>
      <c r="R1227" s="4" t="e">
        <f t="shared" si="397"/>
        <v>#DIV/0!</v>
      </c>
      <c r="S1227" s="4" t="e">
        <f t="shared" si="398"/>
        <v>#DIV/0!</v>
      </c>
      <c r="T1227" s="4" t="e">
        <f t="shared" si="399"/>
        <v>#DIV/0!</v>
      </c>
      <c r="U1227" s="4" t="e">
        <f t="shared" si="400"/>
        <v>#DIV/0!</v>
      </c>
      <c r="W1227" s="5" t="e">
        <f>VLOOKUP(C1227&amp;A1227,Driver_elast!$A$2:$D$1161,4,FALSE)</f>
        <v>#N/A</v>
      </c>
      <c r="X1227" s="5">
        <v>1</v>
      </c>
      <c r="Y1227" s="2">
        <f>SUMIFS('Growth rates'!D$4:D$999,'Growth rates'!$B$4:$B$999,Demands!$A1227,'Growth rates'!$C$4:$C$999,$W1227)</f>
        <v>0</v>
      </c>
      <c r="Z1227" s="2">
        <f>SUMIFS('Growth rates'!E$4:E$999,'Growth rates'!$B$4:$B$999,Demands!$A1227,'Growth rates'!$C$4:$C$999,$W1227)</f>
        <v>0</v>
      </c>
      <c r="AA1227" s="2">
        <f>SUMIFS('Growth rates'!F$4:F$999,'Growth rates'!$B$4:$B$999,Demands!$A1227,'Growth rates'!$C$4:$C$999,$W1227)</f>
        <v>0</v>
      </c>
      <c r="AB1227" s="2">
        <f>SUMIFS('Growth rates'!G$4:G$999,'Growth rates'!$B$4:$B$999,Demands!$A1227,'Growth rates'!$C$4:$C$999,$W1227)</f>
        <v>0</v>
      </c>
      <c r="AC1227" s="2">
        <f>SUMIFS('Growth rates'!H$4:H$999,'Growth rates'!$B$4:$B$999,Demands!$A1227,'Growth rates'!$C$4:$C$999,$W1227)</f>
        <v>0</v>
      </c>
      <c r="AD1227" s="2">
        <f>SUMIFS('Growth rates'!I$4:I$999,'Growth rates'!$B$4:$B$999,Demands!$A1227,'Growth rates'!$C$4:$C$999,$W1227)</f>
        <v>0</v>
      </c>
      <c r="AE1227" s="2">
        <f>SUMIFS('Growth rates'!J$4:J$999,'Growth rates'!$B$4:$B$999,Demands!$A1227,'Growth rates'!$C$4:$C$999,$W1227)</f>
        <v>0</v>
      </c>
      <c r="AF1227" s="2">
        <f>SUMIFS('Growth rates'!K$4:K$999,'Growth rates'!$B$4:$B$999,Demands!$A1227,'Growth rates'!$C$4:$C$999,$W1227)</f>
        <v>0</v>
      </c>
      <c r="AG1227" s="2">
        <f>SUMIFS('Growth rates'!L$4:L$999,'Growth rates'!$B$4:$B$999,Demands!$A1227,'Growth rates'!$C$4:$C$999,$W1227)</f>
        <v>0</v>
      </c>
      <c r="AH1227" s="2">
        <f>SUMIFS('Growth rates'!M$4:M$999,'Growth rates'!$B$4:$B$999,Demands!$A1227,'Growth rates'!$C$4:$C$999,$W1227)</f>
        <v>0</v>
      </c>
      <c r="AI1227" s="2">
        <f>SUMIFS('Growth rates'!N$4:N$999,'Growth rates'!$B$4:$B$999,Demands!$A1227,'Growth rates'!$C$4:$C$999,$W1227)</f>
        <v>0</v>
      </c>
      <c r="AJ1227" s="2">
        <f>SUMIFS('Growth rates'!O$4:O$999,'Growth rates'!$B$4:$B$999,Demands!$A1227,'Growth rates'!$C$4:$C$999,$W1227)</f>
        <v>0</v>
      </c>
      <c r="AK1227" s="2">
        <f>SUMIFS('Growth rates'!P$4:P$999,'Growth rates'!$B$4:$B$999,Demands!$A1227,'Growth rates'!$C$4:$C$999,$W1227)</f>
        <v>0</v>
      </c>
      <c r="AL1227" s="2">
        <f>SUMIFS('Growth rates'!Q$4:Q$999,'Growth rates'!$B$4:$B$999,Demands!$A1227,'Growth rates'!$C$4:$C$999,$W1227)</f>
        <v>0</v>
      </c>
      <c r="AM1227" s="2">
        <f>SUMIFS('Growth rates'!R$4:R$999,'Growth rates'!$B$4:$B$999,Demands!$A1227,'Growth rates'!$C$4:$C$999,$W1227)</f>
        <v>0</v>
      </c>
      <c r="AN1227" s="2">
        <f>SUMIFS('Growth rates'!S$4:S$999,'Growth rates'!$B$4:$B$999,Demands!$A1227,'Growth rates'!$C$4:$C$999,$W1227)</f>
        <v>0</v>
      </c>
      <c r="AO1227" s="2">
        <f>SUMIFS('Growth rates'!T$4:T$999,'Growth rates'!$B$4:$B$999,Demands!$A1227,'Growth rates'!$C$4:$C$999,$W1227)</f>
        <v>0</v>
      </c>
      <c r="AP1227" s="2">
        <f>SUMIFS('Growth rates'!U$4:U$999,'Growth rates'!$B$4:$B$999,Demands!$A1227,'Growth rates'!$C$4:$C$999,$W1227)</f>
        <v>0</v>
      </c>
      <c r="AR1227" t="e">
        <f>VLOOKUP(C1227&amp;A1227,Driver_elast!$A$2:$E$1161,5,FALSE)</f>
        <v>#N/A</v>
      </c>
      <c r="AS1227" t="e">
        <f t="shared" si="401"/>
        <v>#N/A</v>
      </c>
      <c r="AT1227" t="e">
        <f t="shared" si="402"/>
        <v>#N/A</v>
      </c>
      <c r="AV1227" s="2" t="e" cm="1">
        <f t="array" ref="AV1227">TREND($AR1227:$AS1227,$AR$3:$AS$3,AV$1)</f>
        <v>#VALUE!</v>
      </c>
      <c r="AW1227" s="2" t="e" cm="1">
        <f t="array" ref="AW1227">TREND($AR1227:$AS1227,$AR$3:$AS$3,AW$1)</f>
        <v>#VALUE!</v>
      </c>
      <c r="AX1227" s="2" t="e" cm="1">
        <f t="array" ref="AX1227">TREND($AR1227:$AS1227,$AR$3:$AS$3,AX$1)</f>
        <v>#VALUE!</v>
      </c>
      <c r="AY1227" s="2" t="e" cm="1">
        <f t="array" ref="AY1227">TREND($AR1227:$AS1227,$AR$3:$AS$3,AY$1)</f>
        <v>#VALUE!</v>
      </c>
      <c r="AZ1227" s="2" t="e" cm="1">
        <f t="array" ref="AZ1227">TREND($AR1227:$AS1227,$AR$3:$AS$3,AZ$1)</f>
        <v>#VALUE!</v>
      </c>
      <c r="BA1227" s="2" t="e" cm="1">
        <f t="array" ref="BA1227">TREND($AR1227:$AS1227,$AR$3:$AS$3,BA$1)</f>
        <v>#VALUE!</v>
      </c>
      <c r="BB1227" s="2" t="e" cm="1">
        <f t="array" ref="BB1227">TREND($AR1227:$AS1227,$AR$3:$AS$3,BB$1)</f>
        <v>#VALUE!</v>
      </c>
      <c r="BC1227" s="2" t="e" cm="1">
        <f t="array" ref="BC1227">TREND($AR1227:$AS1227,$AR$3:$AS$3,BC$1)</f>
        <v>#VALUE!</v>
      </c>
      <c r="BD1227" s="2" t="e" cm="1">
        <f t="array" ref="BD1227">TREND($AR1227:$AS1227,$AR$3:$AS$3,BD$1)</f>
        <v>#VALUE!</v>
      </c>
      <c r="BE1227" s="2" t="e" cm="1">
        <f t="array" ref="BE1227">TREND($AR1227:$AS1227,$AR$3:$AS$3,BE$1)</f>
        <v>#VALUE!</v>
      </c>
      <c r="BF1227" s="20" t="e" cm="1">
        <f t="array" ref="BF1227">TREND($AS1227:$AT1227,$AS$3:$AT$3,BF$1)</f>
        <v>#VALUE!</v>
      </c>
      <c r="BG1227" s="20" t="e" cm="1">
        <f t="array" ref="BG1227">TREND($AS1227:$AT1227,$AS$3:$AT$3,BG$1)</f>
        <v>#VALUE!</v>
      </c>
      <c r="BH1227" s="20" t="e" cm="1">
        <f t="array" ref="BH1227">TREND($AS1227:$AT1227,$AS$3:$AT$3,BH$1)</f>
        <v>#VALUE!</v>
      </c>
      <c r="BI1227" s="20" t="e" cm="1">
        <f t="array" ref="BI1227">TREND($AS1227:$AT1227,$AS$3:$AT$3,BI$1)</f>
        <v>#VALUE!</v>
      </c>
      <c r="BJ1227" s="20" t="e" cm="1">
        <f t="array" ref="BJ1227">TREND($AS1227:$AT1227,$AS$3:$AT$3,BJ$1)</f>
        <v>#VALUE!</v>
      </c>
      <c r="BK1227" s="20" t="e" cm="1">
        <f t="array" ref="BK1227">TREND($AS1227:$AT1227,$AS$3:$AT$3,BK$1)</f>
        <v>#VALUE!</v>
      </c>
      <c r="BL1227" s="20" t="e" cm="1">
        <f t="array" ref="BL1227">TREND($AS1227:$AT1227,$AS$3:$AT$3,BL$1)</f>
        <v>#VALUE!</v>
      </c>
      <c r="BM1227" s="20" t="e" cm="1">
        <f t="array" ref="BM1227">TREND($AS1227:$AT1227,$AS$3:$AT$3,BM$1)</f>
        <v>#VALUE!</v>
      </c>
    </row>
    <row r="1228" spans="1:65" x14ac:dyDescent="0.35">
      <c r="A1228" t="str">
        <f>IF(BYDem!B1226="","\I:",BYDem!B1226)</f>
        <v>\I:</v>
      </c>
      <c r="B1228">
        <f>BYDem!E1226</f>
        <v>0</v>
      </c>
      <c r="C1228">
        <f t="shared" si="383"/>
        <v>0</v>
      </c>
      <c r="D1228" s="4">
        <f>SUMIFS(BYDem!$M$2:$M$2000,BYDem!$B$2:$B$2000,Demands!$A1228,BYDem!$E$2:$E$2000,Demands!$B1228)</f>
        <v>0</v>
      </c>
      <c r="E1228" s="4" t="e">
        <f t="shared" si="384"/>
        <v>#DIV/0!</v>
      </c>
      <c r="F1228" s="4" t="e">
        <f t="shared" si="385"/>
        <v>#DIV/0!</v>
      </c>
      <c r="G1228" s="4" t="e">
        <f t="shared" si="386"/>
        <v>#DIV/0!</v>
      </c>
      <c r="H1228" s="4" t="e">
        <f t="shared" si="387"/>
        <v>#DIV/0!</v>
      </c>
      <c r="I1228" s="4" t="e">
        <f t="shared" si="388"/>
        <v>#DIV/0!</v>
      </c>
      <c r="J1228" s="4" t="e">
        <f t="shared" si="389"/>
        <v>#DIV/0!</v>
      </c>
      <c r="K1228" s="4" t="e">
        <f t="shared" si="390"/>
        <v>#DIV/0!</v>
      </c>
      <c r="L1228" s="4" t="e">
        <f t="shared" si="391"/>
        <v>#DIV/0!</v>
      </c>
      <c r="M1228" s="4" t="e">
        <f t="shared" si="392"/>
        <v>#DIV/0!</v>
      </c>
      <c r="N1228" s="4" t="e">
        <f t="shared" si="393"/>
        <v>#DIV/0!</v>
      </c>
      <c r="O1228" s="4" t="e">
        <f t="shared" si="394"/>
        <v>#DIV/0!</v>
      </c>
      <c r="P1228" s="4" t="e">
        <f t="shared" si="395"/>
        <v>#DIV/0!</v>
      </c>
      <c r="Q1228" s="4" t="e">
        <f t="shared" si="396"/>
        <v>#DIV/0!</v>
      </c>
      <c r="R1228" s="4" t="e">
        <f t="shared" si="397"/>
        <v>#DIV/0!</v>
      </c>
      <c r="S1228" s="4" t="e">
        <f t="shared" si="398"/>
        <v>#DIV/0!</v>
      </c>
      <c r="T1228" s="4" t="e">
        <f t="shared" si="399"/>
        <v>#DIV/0!</v>
      </c>
      <c r="U1228" s="4" t="e">
        <f t="shared" si="400"/>
        <v>#DIV/0!</v>
      </c>
      <c r="W1228" s="5" t="e">
        <f>VLOOKUP(C1228&amp;A1228,Driver_elast!$A$2:$D$1161,4,FALSE)</f>
        <v>#N/A</v>
      </c>
      <c r="X1228" s="5">
        <v>1</v>
      </c>
      <c r="Y1228" s="2">
        <f>SUMIFS('Growth rates'!D$4:D$999,'Growth rates'!$B$4:$B$999,Demands!$A1228,'Growth rates'!$C$4:$C$999,$W1228)</f>
        <v>0</v>
      </c>
      <c r="Z1228" s="2">
        <f>SUMIFS('Growth rates'!E$4:E$999,'Growth rates'!$B$4:$B$999,Demands!$A1228,'Growth rates'!$C$4:$C$999,$W1228)</f>
        <v>0</v>
      </c>
      <c r="AA1228" s="2">
        <f>SUMIFS('Growth rates'!F$4:F$999,'Growth rates'!$B$4:$B$999,Demands!$A1228,'Growth rates'!$C$4:$C$999,$W1228)</f>
        <v>0</v>
      </c>
      <c r="AB1228" s="2">
        <f>SUMIFS('Growth rates'!G$4:G$999,'Growth rates'!$B$4:$B$999,Demands!$A1228,'Growth rates'!$C$4:$C$999,$W1228)</f>
        <v>0</v>
      </c>
      <c r="AC1228" s="2">
        <f>SUMIFS('Growth rates'!H$4:H$999,'Growth rates'!$B$4:$B$999,Demands!$A1228,'Growth rates'!$C$4:$C$999,$W1228)</f>
        <v>0</v>
      </c>
      <c r="AD1228" s="2">
        <f>SUMIFS('Growth rates'!I$4:I$999,'Growth rates'!$B$4:$B$999,Demands!$A1228,'Growth rates'!$C$4:$C$999,$W1228)</f>
        <v>0</v>
      </c>
      <c r="AE1228" s="2">
        <f>SUMIFS('Growth rates'!J$4:J$999,'Growth rates'!$B$4:$B$999,Demands!$A1228,'Growth rates'!$C$4:$C$999,$W1228)</f>
        <v>0</v>
      </c>
      <c r="AF1228" s="2">
        <f>SUMIFS('Growth rates'!K$4:K$999,'Growth rates'!$B$4:$B$999,Demands!$A1228,'Growth rates'!$C$4:$C$999,$W1228)</f>
        <v>0</v>
      </c>
      <c r="AG1228" s="2">
        <f>SUMIFS('Growth rates'!L$4:L$999,'Growth rates'!$B$4:$B$999,Demands!$A1228,'Growth rates'!$C$4:$C$999,$W1228)</f>
        <v>0</v>
      </c>
      <c r="AH1228" s="2">
        <f>SUMIFS('Growth rates'!M$4:M$999,'Growth rates'!$B$4:$B$999,Demands!$A1228,'Growth rates'!$C$4:$C$999,$W1228)</f>
        <v>0</v>
      </c>
      <c r="AI1228" s="2">
        <f>SUMIFS('Growth rates'!N$4:N$999,'Growth rates'!$B$4:$B$999,Demands!$A1228,'Growth rates'!$C$4:$C$999,$W1228)</f>
        <v>0</v>
      </c>
      <c r="AJ1228" s="2">
        <f>SUMIFS('Growth rates'!O$4:O$999,'Growth rates'!$B$4:$B$999,Demands!$A1228,'Growth rates'!$C$4:$C$999,$W1228)</f>
        <v>0</v>
      </c>
      <c r="AK1228" s="2">
        <f>SUMIFS('Growth rates'!P$4:P$999,'Growth rates'!$B$4:$B$999,Demands!$A1228,'Growth rates'!$C$4:$C$999,$W1228)</f>
        <v>0</v>
      </c>
      <c r="AL1228" s="2">
        <f>SUMIFS('Growth rates'!Q$4:Q$999,'Growth rates'!$B$4:$B$999,Demands!$A1228,'Growth rates'!$C$4:$C$999,$W1228)</f>
        <v>0</v>
      </c>
      <c r="AM1228" s="2">
        <f>SUMIFS('Growth rates'!R$4:R$999,'Growth rates'!$B$4:$B$999,Demands!$A1228,'Growth rates'!$C$4:$C$999,$W1228)</f>
        <v>0</v>
      </c>
      <c r="AN1228" s="2">
        <f>SUMIFS('Growth rates'!S$4:S$999,'Growth rates'!$B$4:$B$999,Demands!$A1228,'Growth rates'!$C$4:$C$999,$W1228)</f>
        <v>0</v>
      </c>
      <c r="AO1228" s="2">
        <f>SUMIFS('Growth rates'!T$4:T$999,'Growth rates'!$B$4:$B$999,Demands!$A1228,'Growth rates'!$C$4:$C$999,$W1228)</f>
        <v>0</v>
      </c>
      <c r="AP1228" s="2">
        <f>SUMIFS('Growth rates'!U$4:U$999,'Growth rates'!$B$4:$B$999,Demands!$A1228,'Growth rates'!$C$4:$C$999,$W1228)</f>
        <v>0</v>
      </c>
      <c r="AR1228" t="e">
        <f>VLOOKUP(C1228&amp;A1228,Driver_elast!$A$2:$E$1161,5,FALSE)</f>
        <v>#N/A</v>
      </c>
      <c r="AS1228" t="e">
        <f t="shared" si="401"/>
        <v>#N/A</v>
      </c>
      <c r="AT1228" t="e">
        <f t="shared" si="402"/>
        <v>#N/A</v>
      </c>
      <c r="AV1228" s="2" t="e" cm="1">
        <f t="array" ref="AV1228">TREND($AR1228:$AS1228,$AR$3:$AS$3,AV$1)</f>
        <v>#VALUE!</v>
      </c>
      <c r="AW1228" s="2" t="e" cm="1">
        <f t="array" ref="AW1228">TREND($AR1228:$AS1228,$AR$3:$AS$3,AW$1)</f>
        <v>#VALUE!</v>
      </c>
      <c r="AX1228" s="2" t="e" cm="1">
        <f t="array" ref="AX1228">TREND($AR1228:$AS1228,$AR$3:$AS$3,AX$1)</f>
        <v>#VALUE!</v>
      </c>
      <c r="AY1228" s="2" t="e" cm="1">
        <f t="array" ref="AY1228">TREND($AR1228:$AS1228,$AR$3:$AS$3,AY$1)</f>
        <v>#VALUE!</v>
      </c>
      <c r="AZ1228" s="2" t="e" cm="1">
        <f t="array" ref="AZ1228">TREND($AR1228:$AS1228,$AR$3:$AS$3,AZ$1)</f>
        <v>#VALUE!</v>
      </c>
      <c r="BA1228" s="2" t="e" cm="1">
        <f t="array" ref="BA1228">TREND($AR1228:$AS1228,$AR$3:$AS$3,BA$1)</f>
        <v>#VALUE!</v>
      </c>
      <c r="BB1228" s="2" t="e" cm="1">
        <f t="array" ref="BB1228">TREND($AR1228:$AS1228,$AR$3:$AS$3,BB$1)</f>
        <v>#VALUE!</v>
      </c>
      <c r="BC1228" s="2" t="e" cm="1">
        <f t="array" ref="BC1228">TREND($AR1228:$AS1228,$AR$3:$AS$3,BC$1)</f>
        <v>#VALUE!</v>
      </c>
      <c r="BD1228" s="2" t="e" cm="1">
        <f t="array" ref="BD1228">TREND($AR1228:$AS1228,$AR$3:$AS$3,BD$1)</f>
        <v>#VALUE!</v>
      </c>
      <c r="BE1228" s="2" t="e" cm="1">
        <f t="array" ref="BE1228">TREND($AR1228:$AS1228,$AR$3:$AS$3,BE$1)</f>
        <v>#VALUE!</v>
      </c>
      <c r="BF1228" s="20" t="e" cm="1">
        <f t="array" ref="BF1228">TREND($AS1228:$AT1228,$AS$3:$AT$3,BF$1)</f>
        <v>#VALUE!</v>
      </c>
      <c r="BG1228" s="20" t="e" cm="1">
        <f t="array" ref="BG1228">TREND($AS1228:$AT1228,$AS$3:$AT$3,BG$1)</f>
        <v>#VALUE!</v>
      </c>
      <c r="BH1228" s="20" t="e" cm="1">
        <f t="array" ref="BH1228">TREND($AS1228:$AT1228,$AS$3:$AT$3,BH$1)</f>
        <v>#VALUE!</v>
      </c>
      <c r="BI1228" s="20" t="e" cm="1">
        <f t="array" ref="BI1228">TREND($AS1228:$AT1228,$AS$3:$AT$3,BI$1)</f>
        <v>#VALUE!</v>
      </c>
      <c r="BJ1228" s="20" t="e" cm="1">
        <f t="array" ref="BJ1228">TREND($AS1228:$AT1228,$AS$3:$AT$3,BJ$1)</f>
        <v>#VALUE!</v>
      </c>
      <c r="BK1228" s="20" t="e" cm="1">
        <f t="array" ref="BK1228">TREND($AS1228:$AT1228,$AS$3:$AT$3,BK$1)</f>
        <v>#VALUE!</v>
      </c>
      <c r="BL1228" s="20" t="e" cm="1">
        <f t="array" ref="BL1228">TREND($AS1228:$AT1228,$AS$3:$AT$3,BL$1)</f>
        <v>#VALUE!</v>
      </c>
      <c r="BM1228" s="20" t="e" cm="1">
        <f t="array" ref="BM1228">TREND($AS1228:$AT1228,$AS$3:$AT$3,BM$1)</f>
        <v>#VALUE!</v>
      </c>
    </row>
    <row r="1229" spans="1:65" x14ac:dyDescent="0.35">
      <c r="A1229" t="str">
        <f>IF(BYDem!B1227="","\I:",BYDem!B1227)</f>
        <v>\I:</v>
      </c>
      <c r="B1229">
        <f>BYDem!E1227</f>
        <v>0</v>
      </c>
      <c r="C1229">
        <f t="shared" si="383"/>
        <v>0</v>
      </c>
      <c r="D1229" s="4">
        <f>SUMIFS(BYDem!$M$2:$M$2000,BYDem!$B$2:$B$2000,Demands!$A1229,BYDem!$E$2:$E$2000,Demands!$B1229)</f>
        <v>0</v>
      </c>
      <c r="E1229" s="4" t="e">
        <f t="shared" si="384"/>
        <v>#DIV/0!</v>
      </c>
      <c r="F1229" s="4" t="e">
        <f t="shared" si="385"/>
        <v>#DIV/0!</v>
      </c>
      <c r="G1229" s="4" t="e">
        <f t="shared" si="386"/>
        <v>#DIV/0!</v>
      </c>
      <c r="H1229" s="4" t="e">
        <f t="shared" si="387"/>
        <v>#DIV/0!</v>
      </c>
      <c r="I1229" s="4" t="e">
        <f t="shared" si="388"/>
        <v>#DIV/0!</v>
      </c>
      <c r="J1229" s="4" t="e">
        <f t="shared" si="389"/>
        <v>#DIV/0!</v>
      </c>
      <c r="K1229" s="4" t="e">
        <f t="shared" si="390"/>
        <v>#DIV/0!</v>
      </c>
      <c r="L1229" s="4" t="e">
        <f t="shared" si="391"/>
        <v>#DIV/0!</v>
      </c>
      <c r="M1229" s="4" t="e">
        <f t="shared" si="392"/>
        <v>#DIV/0!</v>
      </c>
      <c r="N1229" s="4" t="e">
        <f t="shared" si="393"/>
        <v>#DIV/0!</v>
      </c>
      <c r="O1229" s="4" t="e">
        <f t="shared" si="394"/>
        <v>#DIV/0!</v>
      </c>
      <c r="P1229" s="4" t="e">
        <f t="shared" si="395"/>
        <v>#DIV/0!</v>
      </c>
      <c r="Q1229" s="4" t="e">
        <f t="shared" si="396"/>
        <v>#DIV/0!</v>
      </c>
      <c r="R1229" s="4" t="e">
        <f t="shared" si="397"/>
        <v>#DIV/0!</v>
      </c>
      <c r="S1229" s="4" t="e">
        <f t="shared" si="398"/>
        <v>#DIV/0!</v>
      </c>
      <c r="T1229" s="4" t="e">
        <f t="shared" si="399"/>
        <v>#DIV/0!</v>
      </c>
      <c r="U1229" s="4" t="e">
        <f t="shared" si="400"/>
        <v>#DIV/0!</v>
      </c>
      <c r="W1229" s="5" t="e">
        <f>VLOOKUP(C1229&amp;A1229,Driver_elast!$A$2:$D$1161,4,FALSE)</f>
        <v>#N/A</v>
      </c>
      <c r="X1229" s="5">
        <v>1</v>
      </c>
      <c r="Y1229" s="2">
        <f>SUMIFS('Growth rates'!D$4:D$999,'Growth rates'!$B$4:$B$999,Demands!$A1229,'Growth rates'!$C$4:$C$999,$W1229)</f>
        <v>0</v>
      </c>
      <c r="Z1229" s="2">
        <f>SUMIFS('Growth rates'!E$4:E$999,'Growth rates'!$B$4:$B$999,Demands!$A1229,'Growth rates'!$C$4:$C$999,$W1229)</f>
        <v>0</v>
      </c>
      <c r="AA1229" s="2">
        <f>SUMIFS('Growth rates'!F$4:F$999,'Growth rates'!$B$4:$B$999,Demands!$A1229,'Growth rates'!$C$4:$C$999,$W1229)</f>
        <v>0</v>
      </c>
      <c r="AB1229" s="2">
        <f>SUMIFS('Growth rates'!G$4:G$999,'Growth rates'!$B$4:$B$999,Demands!$A1229,'Growth rates'!$C$4:$C$999,$W1229)</f>
        <v>0</v>
      </c>
      <c r="AC1229" s="2">
        <f>SUMIFS('Growth rates'!H$4:H$999,'Growth rates'!$B$4:$B$999,Demands!$A1229,'Growth rates'!$C$4:$C$999,$W1229)</f>
        <v>0</v>
      </c>
      <c r="AD1229" s="2">
        <f>SUMIFS('Growth rates'!I$4:I$999,'Growth rates'!$B$4:$B$999,Demands!$A1229,'Growth rates'!$C$4:$C$999,$W1229)</f>
        <v>0</v>
      </c>
      <c r="AE1229" s="2">
        <f>SUMIFS('Growth rates'!J$4:J$999,'Growth rates'!$B$4:$B$999,Demands!$A1229,'Growth rates'!$C$4:$C$999,$W1229)</f>
        <v>0</v>
      </c>
      <c r="AF1229" s="2">
        <f>SUMIFS('Growth rates'!K$4:K$999,'Growth rates'!$B$4:$B$999,Demands!$A1229,'Growth rates'!$C$4:$C$999,$W1229)</f>
        <v>0</v>
      </c>
      <c r="AG1229" s="2">
        <f>SUMIFS('Growth rates'!L$4:L$999,'Growth rates'!$B$4:$B$999,Demands!$A1229,'Growth rates'!$C$4:$C$999,$W1229)</f>
        <v>0</v>
      </c>
      <c r="AH1229" s="2">
        <f>SUMIFS('Growth rates'!M$4:M$999,'Growth rates'!$B$4:$B$999,Demands!$A1229,'Growth rates'!$C$4:$C$999,$W1229)</f>
        <v>0</v>
      </c>
      <c r="AI1229" s="2">
        <f>SUMIFS('Growth rates'!N$4:N$999,'Growth rates'!$B$4:$B$999,Demands!$A1229,'Growth rates'!$C$4:$C$999,$W1229)</f>
        <v>0</v>
      </c>
      <c r="AJ1229" s="2">
        <f>SUMIFS('Growth rates'!O$4:O$999,'Growth rates'!$B$4:$B$999,Demands!$A1229,'Growth rates'!$C$4:$C$999,$W1229)</f>
        <v>0</v>
      </c>
      <c r="AK1229" s="2">
        <f>SUMIFS('Growth rates'!P$4:P$999,'Growth rates'!$B$4:$B$999,Demands!$A1229,'Growth rates'!$C$4:$C$999,$W1229)</f>
        <v>0</v>
      </c>
      <c r="AL1229" s="2">
        <f>SUMIFS('Growth rates'!Q$4:Q$999,'Growth rates'!$B$4:$B$999,Demands!$A1229,'Growth rates'!$C$4:$C$999,$W1229)</f>
        <v>0</v>
      </c>
      <c r="AM1229" s="2">
        <f>SUMIFS('Growth rates'!R$4:R$999,'Growth rates'!$B$4:$B$999,Demands!$A1229,'Growth rates'!$C$4:$C$999,$W1229)</f>
        <v>0</v>
      </c>
      <c r="AN1229" s="2">
        <f>SUMIFS('Growth rates'!S$4:S$999,'Growth rates'!$B$4:$B$999,Demands!$A1229,'Growth rates'!$C$4:$C$999,$W1229)</f>
        <v>0</v>
      </c>
      <c r="AO1229" s="2">
        <f>SUMIFS('Growth rates'!T$4:T$999,'Growth rates'!$B$4:$B$999,Demands!$A1229,'Growth rates'!$C$4:$C$999,$W1229)</f>
        <v>0</v>
      </c>
      <c r="AP1229" s="2">
        <f>SUMIFS('Growth rates'!U$4:U$999,'Growth rates'!$B$4:$B$999,Demands!$A1229,'Growth rates'!$C$4:$C$999,$W1229)</f>
        <v>0</v>
      </c>
      <c r="AR1229" t="e">
        <f>VLOOKUP(C1229&amp;A1229,Driver_elast!$A$2:$E$1161,5,FALSE)</f>
        <v>#N/A</v>
      </c>
      <c r="AS1229" t="e">
        <f t="shared" si="401"/>
        <v>#N/A</v>
      </c>
      <c r="AT1229" t="e">
        <f t="shared" si="402"/>
        <v>#N/A</v>
      </c>
      <c r="AV1229" s="2" t="e" cm="1">
        <f t="array" ref="AV1229">TREND($AR1229:$AS1229,$AR$3:$AS$3,AV$1)</f>
        <v>#VALUE!</v>
      </c>
      <c r="AW1229" s="2" t="e" cm="1">
        <f t="array" ref="AW1229">TREND($AR1229:$AS1229,$AR$3:$AS$3,AW$1)</f>
        <v>#VALUE!</v>
      </c>
      <c r="AX1229" s="2" t="e" cm="1">
        <f t="array" ref="AX1229">TREND($AR1229:$AS1229,$AR$3:$AS$3,AX$1)</f>
        <v>#VALUE!</v>
      </c>
      <c r="AY1229" s="2" t="e" cm="1">
        <f t="array" ref="AY1229">TREND($AR1229:$AS1229,$AR$3:$AS$3,AY$1)</f>
        <v>#VALUE!</v>
      </c>
      <c r="AZ1229" s="2" t="e" cm="1">
        <f t="array" ref="AZ1229">TREND($AR1229:$AS1229,$AR$3:$AS$3,AZ$1)</f>
        <v>#VALUE!</v>
      </c>
      <c r="BA1229" s="2" t="e" cm="1">
        <f t="array" ref="BA1229">TREND($AR1229:$AS1229,$AR$3:$AS$3,BA$1)</f>
        <v>#VALUE!</v>
      </c>
      <c r="BB1229" s="2" t="e" cm="1">
        <f t="array" ref="BB1229">TREND($AR1229:$AS1229,$AR$3:$AS$3,BB$1)</f>
        <v>#VALUE!</v>
      </c>
      <c r="BC1229" s="2" t="e" cm="1">
        <f t="array" ref="BC1229">TREND($AR1229:$AS1229,$AR$3:$AS$3,BC$1)</f>
        <v>#VALUE!</v>
      </c>
      <c r="BD1229" s="2" t="e" cm="1">
        <f t="array" ref="BD1229">TREND($AR1229:$AS1229,$AR$3:$AS$3,BD$1)</f>
        <v>#VALUE!</v>
      </c>
      <c r="BE1229" s="2" t="e" cm="1">
        <f t="array" ref="BE1229">TREND($AR1229:$AS1229,$AR$3:$AS$3,BE$1)</f>
        <v>#VALUE!</v>
      </c>
      <c r="BF1229" s="20" t="e" cm="1">
        <f t="array" ref="BF1229">TREND($AS1229:$AT1229,$AS$3:$AT$3,BF$1)</f>
        <v>#VALUE!</v>
      </c>
      <c r="BG1229" s="20" t="e" cm="1">
        <f t="array" ref="BG1229">TREND($AS1229:$AT1229,$AS$3:$AT$3,BG$1)</f>
        <v>#VALUE!</v>
      </c>
      <c r="BH1229" s="20" t="e" cm="1">
        <f t="array" ref="BH1229">TREND($AS1229:$AT1229,$AS$3:$AT$3,BH$1)</f>
        <v>#VALUE!</v>
      </c>
      <c r="BI1229" s="20" t="e" cm="1">
        <f t="array" ref="BI1229">TREND($AS1229:$AT1229,$AS$3:$AT$3,BI$1)</f>
        <v>#VALUE!</v>
      </c>
      <c r="BJ1229" s="20" t="e" cm="1">
        <f t="array" ref="BJ1229">TREND($AS1229:$AT1229,$AS$3:$AT$3,BJ$1)</f>
        <v>#VALUE!</v>
      </c>
      <c r="BK1229" s="20" t="e" cm="1">
        <f t="array" ref="BK1229">TREND($AS1229:$AT1229,$AS$3:$AT$3,BK$1)</f>
        <v>#VALUE!</v>
      </c>
      <c r="BL1229" s="20" t="e" cm="1">
        <f t="array" ref="BL1229">TREND($AS1229:$AT1229,$AS$3:$AT$3,BL$1)</f>
        <v>#VALUE!</v>
      </c>
      <c r="BM1229" s="20" t="e" cm="1">
        <f t="array" ref="BM1229">TREND($AS1229:$AT1229,$AS$3:$AT$3,BM$1)</f>
        <v>#VALUE!</v>
      </c>
    </row>
    <row r="1230" spans="1:65" x14ac:dyDescent="0.35">
      <c r="A1230" t="str">
        <f>IF(BYDem!B1228="","\I:",BYDem!B1228)</f>
        <v>\I:</v>
      </c>
      <c r="B1230">
        <f>BYDem!E1228</f>
        <v>0</v>
      </c>
      <c r="C1230">
        <f t="shared" si="383"/>
        <v>0</v>
      </c>
      <c r="D1230" s="4">
        <f>SUMIFS(BYDem!$M$2:$M$2000,BYDem!$B$2:$B$2000,Demands!$A1230,BYDem!$E$2:$E$2000,Demands!$B1230)</f>
        <v>0</v>
      </c>
      <c r="E1230" s="4" t="e">
        <f t="shared" si="384"/>
        <v>#DIV/0!</v>
      </c>
      <c r="F1230" s="4" t="e">
        <f t="shared" si="385"/>
        <v>#DIV/0!</v>
      </c>
      <c r="G1230" s="4" t="e">
        <f t="shared" si="386"/>
        <v>#DIV/0!</v>
      </c>
      <c r="H1230" s="4" t="e">
        <f t="shared" si="387"/>
        <v>#DIV/0!</v>
      </c>
      <c r="I1230" s="4" t="e">
        <f t="shared" si="388"/>
        <v>#DIV/0!</v>
      </c>
      <c r="J1230" s="4" t="e">
        <f t="shared" si="389"/>
        <v>#DIV/0!</v>
      </c>
      <c r="K1230" s="4" t="e">
        <f t="shared" si="390"/>
        <v>#DIV/0!</v>
      </c>
      <c r="L1230" s="4" t="e">
        <f t="shared" si="391"/>
        <v>#DIV/0!</v>
      </c>
      <c r="M1230" s="4" t="e">
        <f t="shared" si="392"/>
        <v>#DIV/0!</v>
      </c>
      <c r="N1230" s="4" t="e">
        <f t="shared" si="393"/>
        <v>#DIV/0!</v>
      </c>
      <c r="O1230" s="4" t="e">
        <f t="shared" si="394"/>
        <v>#DIV/0!</v>
      </c>
      <c r="P1230" s="4" t="e">
        <f t="shared" si="395"/>
        <v>#DIV/0!</v>
      </c>
      <c r="Q1230" s="4" t="e">
        <f t="shared" si="396"/>
        <v>#DIV/0!</v>
      </c>
      <c r="R1230" s="4" t="e">
        <f t="shared" si="397"/>
        <v>#DIV/0!</v>
      </c>
      <c r="S1230" s="4" t="e">
        <f t="shared" si="398"/>
        <v>#DIV/0!</v>
      </c>
      <c r="T1230" s="4" t="e">
        <f t="shared" si="399"/>
        <v>#DIV/0!</v>
      </c>
      <c r="U1230" s="4" t="e">
        <f t="shared" si="400"/>
        <v>#DIV/0!</v>
      </c>
      <c r="W1230" s="5" t="e">
        <f>VLOOKUP(C1230&amp;A1230,Driver_elast!$A$2:$D$1161,4,FALSE)</f>
        <v>#N/A</v>
      </c>
      <c r="X1230" s="5">
        <v>1</v>
      </c>
      <c r="Y1230" s="2">
        <f>SUMIFS('Growth rates'!D$4:D$999,'Growth rates'!$B$4:$B$999,Demands!$A1230,'Growth rates'!$C$4:$C$999,$W1230)</f>
        <v>0</v>
      </c>
      <c r="Z1230" s="2">
        <f>SUMIFS('Growth rates'!E$4:E$999,'Growth rates'!$B$4:$B$999,Demands!$A1230,'Growth rates'!$C$4:$C$999,$W1230)</f>
        <v>0</v>
      </c>
      <c r="AA1230" s="2">
        <f>SUMIFS('Growth rates'!F$4:F$999,'Growth rates'!$B$4:$B$999,Demands!$A1230,'Growth rates'!$C$4:$C$999,$W1230)</f>
        <v>0</v>
      </c>
      <c r="AB1230" s="2">
        <f>SUMIFS('Growth rates'!G$4:G$999,'Growth rates'!$B$4:$B$999,Demands!$A1230,'Growth rates'!$C$4:$C$999,$W1230)</f>
        <v>0</v>
      </c>
      <c r="AC1230" s="2">
        <f>SUMIFS('Growth rates'!H$4:H$999,'Growth rates'!$B$4:$B$999,Demands!$A1230,'Growth rates'!$C$4:$C$999,$W1230)</f>
        <v>0</v>
      </c>
      <c r="AD1230" s="2">
        <f>SUMIFS('Growth rates'!I$4:I$999,'Growth rates'!$B$4:$B$999,Demands!$A1230,'Growth rates'!$C$4:$C$999,$W1230)</f>
        <v>0</v>
      </c>
      <c r="AE1230" s="2">
        <f>SUMIFS('Growth rates'!J$4:J$999,'Growth rates'!$B$4:$B$999,Demands!$A1230,'Growth rates'!$C$4:$C$999,$W1230)</f>
        <v>0</v>
      </c>
      <c r="AF1230" s="2">
        <f>SUMIFS('Growth rates'!K$4:K$999,'Growth rates'!$B$4:$B$999,Demands!$A1230,'Growth rates'!$C$4:$C$999,$W1230)</f>
        <v>0</v>
      </c>
      <c r="AG1230" s="2">
        <f>SUMIFS('Growth rates'!L$4:L$999,'Growth rates'!$B$4:$B$999,Demands!$A1230,'Growth rates'!$C$4:$C$999,$W1230)</f>
        <v>0</v>
      </c>
      <c r="AH1230" s="2">
        <f>SUMIFS('Growth rates'!M$4:M$999,'Growth rates'!$B$4:$B$999,Demands!$A1230,'Growth rates'!$C$4:$C$999,$W1230)</f>
        <v>0</v>
      </c>
      <c r="AI1230" s="2">
        <f>SUMIFS('Growth rates'!N$4:N$999,'Growth rates'!$B$4:$B$999,Demands!$A1230,'Growth rates'!$C$4:$C$999,$W1230)</f>
        <v>0</v>
      </c>
      <c r="AJ1230" s="2">
        <f>SUMIFS('Growth rates'!O$4:O$999,'Growth rates'!$B$4:$B$999,Demands!$A1230,'Growth rates'!$C$4:$C$999,$W1230)</f>
        <v>0</v>
      </c>
      <c r="AK1230" s="2">
        <f>SUMIFS('Growth rates'!P$4:P$999,'Growth rates'!$B$4:$B$999,Demands!$A1230,'Growth rates'!$C$4:$C$999,$W1230)</f>
        <v>0</v>
      </c>
      <c r="AL1230" s="2">
        <f>SUMIFS('Growth rates'!Q$4:Q$999,'Growth rates'!$B$4:$B$999,Demands!$A1230,'Growth rates'!$C$4:$C$999,$W1230)</f>
        <v>0</v>
      </c>
      <c r="AM1230" s="2">
        <f>SUMIFS('Growth rates'!R$4:R$999,'Growth rates'!$B$4:$B$999,Demands!$A1230,'Growth rates'!$C$4:$C$999,$W1230)</f>
        <v>0</v>
      </c>
      <c r="AN1230" s="2">
        <f>SUMIFS('Growth rates'!S$4:S$999,'Growth rates'!$B$4:$B$999,Demands!$A1230,'Growth rates'!$C$4:$C$999,$W1230)</f>
        <v>0</v>
      </c>
      <c r="AO1230" s="2">
        <f>SUMIFS('Growth rates'!T$4:T$999,'Growth rates'!$B$4:$B$999,Demands!$A1230,'Growth rates'!$C$4:$C$999,$W1230)</f>
        <v>0</v>
      </c>
      <c r="AP1230" s="2">
        <f>SUMIFS('Growth rates'!U$4:U$999,'Growth rates'!$B$4:$B$999,Demands!$A1230,'Growth rates'!$C$4:$C$999,$W1230)</f>
        <v>0</v>
      </c>
      <c r="AR1230" t="e">
        <f>VLOOKUP(C1230&amp;A1230,Driver_elast!$A$2:$E$1161,5,FALSE)</f>
        <v>#N/A</v>
      </c>
      <c r="AS1230" t="e">
        <f t="shared" si="401"/>
        <v>#N/A</v>
      </c>
      <c r="AT1230" t="e">
        <f t="shared" si="402"/>
        <v>#N/A</v>
      </c>
      <c r="AV1230" s="2" t="e" cm="1">
        <f t="array" ref="AV1230">TREND($AR1230:$AS1230,$AR$3:$AS$3,AV$1)</f>
        <v>#VALUE!</v>
      </c>
      <c r="AW1230" s="2" t="e" cm="1">
        <f t="array" ref="AW1230">TREND($AR1230:$AS1230,$AR$3:$AS$3,AW$1)</f>
        <v>#VALUE!</v>
      </c>
      <c r="AX1230" s="2" t="e" cm="1">
        <f t="array" ref="AX1230">TREND($AR1230:$AS1230,$AR$3:$AS$3,AX$1)</f>
        <v>#VALUE!</v>
      </c>
      <c r="AY1230" s="2" t="e" cm="1">
        <f t="array" ref="AY1230">TREND($AR1230:$AS1230,$AR$3:$AS$3,AY$1)</f>
        <v>#VALUE!</v>
      </c>
      <c r="AZ1230" s="2" t="e" cm="1">
        <f t="array" ref="AZ1230">TREND($AR1230:$AS1230,$AR$3:$AS$3,AZ$1)</f>
        <v>#VALUE!</v>
      </c>
      <c r="BA1230" s="2" t="e" cm="1">
        <f t="array" ref="BA1230">TREND($AR1230:$AS1230,$AR$3:$AS$3,BA$1)</f>
        <v>#VALUE!</v>
      </c>
      <c r="BB1230" s="2" t="e" cm="1">
        <f t="array" ref="BB1230">TREND($AR1230:$AS1230,$AR$3:$AS$3,BB$1)</f>
        <v>#VALUE!</v>
      </c>
      <c r="BC1230" s="2" t="e" cm="1">
        <f t="array" ref="BC1230">TREND($AR1230:$AS1230,$AR$3:$AS$3,BC$1)</f>
        <v>#VALUE!</v>
      </c>
      <c r="BD1230" s="2" t="e" cm="1">
        <f t="array" ref="BD1230">TREND($AR1230:$AS1230,$AR$3:$AS$3,BD$1)</f>
        <v>#VALUE!</v>
      </c>
      <c r="BE1230" s="2" t="e" cm="1">
        <f t="array" ref="BE1230">TREND($AR1230:$AS1230,$AR$3:$AS$3,BE$1)</f>
        <v>#VALUE!</v>
      </c>
      <c r="BF1230" s="20" t="e" cm="1">
        <f t="array" ref="BF1230">TREND($AS1230:$AT1230,$AS$3:$AT$3,BF$1)</f>
        <v>#VALUE!</v>
      </c>
      <c r="BG1230" s="20" t="e" cm="1">
        <f t="array" ref="BG1230">TREND($AS1230:$AT1230,$AS$3:$AT$3,BG$1)</f>
        <v>#VALUE!</v>
      </c>
      <c r="BH1230" s="20" t="e" cm="1">
        <f t="array" ref="BH1230">TREND($AS1230:$AT1230,$AS$3:$AT$3,BH$1)</f>
        <v>#VALUE!</v>
      </c>
      <c r="BI1230" s="20" t="e" cm="1">
        <f t="array" ref="BI1230">TREND($AS1230:$AT1230,$AS$3:$AT$3,BI$1)</f>
        <v>#VALUE!</v>
      </c>
      <c r="BJ1230" s="20" t="e" cm="1">
        <f t="array" ref="BJ1230">TREND($AS1230:$AT1230,$AS$3:$AT$3,BJ$1)</f>
        <v>#VALUE!</v>
      </c>
      <c r="BK1230" s="20" t="e" cm="1">
        <f t="array" ref="BK1230">TREND($AS1230:$AT1230,$AS$3:$AT$3,BK$1)</f>
        <v>#VALUE!</v>
      </c>
      <c r="BL1230" s="20" t="e" cm="1">
        <f t="array" ref="BL1230">TREND($AS1230:$AT1230,$AS$3:$AT$3,BL$1)</f>
        <v>#VALUE!</v>
      </c>
      <c r="BM1230" s="20" t="e" cm="1">
        <f t="array" ref="BM1230">TREND($AS1230:$AT1230,$AS$3:$AT$3,BM$1)</f>
        <v>#VALUE!</v>
      </c>
    </row>
    <row r="1231" spans="1:65" x14ac:dyDescent="0.35">
      <c r="A1231" t="str">
        <f>IF(BYDem!B1229="","\I:",BYDem!B1229)</f>
        <v>\I:</v>
      </c>
      <c r="B1231">
        <f>BYDem!E1229</f>
        <v>0</v>
      </c>
      <c r="C1231">
        <f t="shared" si="383"/>
        <v>0</v>
      </c>
      <c r="D1231" s="4">
        <f>SUMIFS(BYDem!$M$2:$M$2000,BYDem!$B$2:$B$2000,Demands!$A1231,BYDem!$E$2:$E$2000,Demands!$B1231)</f>
        <v>0</v>
      </c>
      <c r="E1231" s="4" t="e">
        <f t="shared" si="384"/>
        <v>#DIV/0!</v>
      </c>
      <c r="F1231" s="4" t="e">
        <f t="shared" si="385"/>
        <v>#DIV/0!</v>
      </c>
      <c r="G1231" s="4" t="e">
        <f t="shared" si="386"/>
        <v>#DIV/0!</v>
      </c>
      <c r="H1231" s="4" t="e">
        <f t="shared" si="387"/>
        <v>#DIV/0!</v>
      </c>
      <c r="I1231" s="4" t="e">
        <f t="shared" si="388"/>
        <v>#DIV/0!</v>
      </c>
      <c r="J1231" s="4" t="e">
        <f t="shared" si="389"/>
        <v>#DIV/0!</v>
      </c>
      <c r="K1231" s="4" t="e">
        <f t="shared" si="390"/>
        <v>#DIV/0!</v>
      </c>
      <c r="L1231" s="4" t="e">
        <f t="shared" si="391"/>
        <v>#DIV/0!</v>
      </c>
      <c r="M1231" s="4" t="e">
        <f t="shared" si="392"/>
        <v>#DIV/0!</v>
      </c>
      <c r="N1231" s="4" t="e">
        <f t="shared" si="393"/>
        <v>#DIV/0!</v>
      </c>
      <c r="O1231" s="4" t="e">
        <f t="shared" si="394"/>
        <v>#DIV/0!</v>
      </c>
      <c r="P1231" s="4" t="e">
        <f t="shared" si="395"/>
        <v>#DIV/0!</v>
      </c>
      <c r="Q1231" s="4" t="e">
        <f t="shared" si="396"/>
        <v>#DIV/0!</v>
      </c>
      <c r="R1231" s="4" t="e">
        <f t="shared" si="397"/>
        <v>#DIV/0!</v>
      </c>
      <c r="S1231" s="4" t="e">
        <f t="shared" si="398"/>
        <v>#DIV/0!</v>
      </c>
      <c r="T1231" s="4" t="e">
        <f t="shared" si="399"/>
        <v>#DIV/0!</v>
      </c>
      <c r="U1231" s="4" t="e">
        <f t="shared" si="400"/>
        <v>#DIV/0!</v>
      </c>
      <c r="W1231" s="5" t="e">
        <f>VLOOKUP(C1231&amp;A1231,Driver_elast!$A$2:$D$1161,4,FALSE)</f>
        <v>#N/A</v>
      </c>
      <c r="X1231" s="5">
        <v>1</v>
      </c>
      <c r="Y1231" s="2">
        <f>SUMIFS('Growth rates'!D$4:D$999,'Growth rates'!$B$4:$B$999,Demands!$A1231,'Growth rates'!$C$4:$C$999,$W1231)</f>
        <v>0</v>
      </c>
      <c r="Z1231" s="2">
        <f>SUMIFS('Growth rates'!E$4:E$999,'Growth rates'!$B$4:$B$999,Demands!$A1231,'Growth rates'!$C$4:$C$999,$W1231)</f>
        <v>0</v>
      </c>
      <c r="AA1231" s="2">
        <f>SUMIFS('Growth rates'!F$4:F$999,'Growth rates'!$B$4:$B$999,Demands!$A1231,'Growth rates'!$C$4:$C$999,$W1231)</f>
        <v>0</v>
      </c>
      <c r="AB1231" s="2">
        <f>SUMIFS('Growth rates'!G$4:G$999,'Growth rates'!$B$4:$B$999,Demands!$A1231,'Growth rates'!$C$4:$C$999,$W1231)</f>
        <v>0</v>
      </c>
      <c r="AC1231" s="2">
        <f>SUMIFS('Growth rates'!H$4:H$999,'Growth rates'!$B$4:$B$999,Demands!$A1231,'Growth rates'!$C$4:$C$999,$W1231)</f>
        <v>0</v>
      </c>
      <c r="AD1231" s="2">
        <f>SUMIFS('Growth rates'!I$4:I$999,'Growth rates'!$B$4:$B$999,Demands!$A1231,'Growth rates'!$C$4:$C$999,$W1231)</f>
        <v>0</v>
      </c>
      <c r="AE1231" s="2">
        <f>SUMIFS('Growth rates'!J$4:J$999,'Growth rates'!$B$4:$B$999,Demands!$A1231,'Growth rates'!$C$4:$C$999,$W1231)</f>
        <v>0</v>
      </c>
      <c r="AF1231" s="2">
        <f>SUMIFS('Growth rates'!K$4:K$999,'Growth rates'!$B$4:$B$999,Demands!$A1231,'Growth rates'!$C$4:$C$999,$W1231)</f>
        <v>0</v>
      </c>
      <c r="AG1231" s="2">
        <f>SUMIFS('Growth rates'!L$4:L$999,'Growth rates'!$B$4:$B$999,Demands!$A1231,'Growth rates'!$C$4:$C$999,$W1231)</f>
        <v>0</v>
      </c>
      <c r="AH1231" s="2">
        <f>SUMIFS('Growth rates'!M$4:M$999,'Growth rates'!$B$4:$B$999,Demands!$A1231,'Growth rates'!$C$4:$C$999,$W1231)</f>
        <v>0</v>
      </c>
      <c r="AI1231" s="2">
        <f>SUMIFS('Growth rates'!N$4:N$999,'Growth rates'!$B$4:$B$999,Demands!$A1231,'Growth rates'!$C$4:$C$999,$W1231)</f>
        <v>0</v>
      </c>
      <c r="AJ1231" s="2">
        <f>SUMIFS('Growth rates'!O$4:O$999,'Growth rates'!$B$4:$B$999,Demands!$A1231,'Growth rates'!$C$4:$C$999,$W1231)</f>
        <v>0</v>
      </c>
      <c r="AK1231" s="2">
        <f>SUMIFS('Growth rates'!P$4:P$999,'Growth rates'!$B$4:$B$999,Demands!$A1231,'Growth rates'!$C$4:$C$999,$W1231)</f>
        <v>0</v>
      </c>
      <c r="AL1231" s="2">
        <f>SUMIFS('Growth rates'!Q$4:Q$999,'Growth rates'!$B$4:$B$999,Demands!$A1231,'Growth rates'!$C$4:$C$999,$W1231)</f>
        <v>0</v>
      </c>
      <c r="AM1231" s="2">
        <f>SUMIFS('Growth rates'!R$4:R$999,'Growth rates'!$B$4:$B$999,Demands!$A1231,'Growth rates'!$C$4:$C$999,$W1231)</f>
        <v>0</v>
      </c>
      <c r="AN1231" s="2">
        <f>SUMIFS('Growth rates'!S$4:S$999,'Growth rates'!$B$4:$B$999,Demands!$A1231,'Growth rates'!$C$4:$C$999,$W1231)</f>
        <v>0</v>
      </c>
      <c r="AO1231" s="2">
        <f>SUMIFS('Growth rates'!T$4:T$999,'Growth rates'!$B$4:$B$999,Demands!$A1231,'Growth rates'!$C$4:$C$999,$W1231)</f>
        <v>0</v>
      </c>
      <c r="AP1231" s="2">
        <f>SUMIFS('Growth rates'!U$4:U$999,'Growth rates'!$B$4:$B$999,Demands!$A1231,'Growth rates'!$C$4:$C$999,$W1231)</f>
        <v>0</v>
      </c>
      <c r="AR1231" t="e">
        <f>VLOOKUP(C1231&amp;A1231,Driver_elast!$A$2:$E$1161,5,FALSE)</f>
        <v>#N/A</v>
      </c>
      <c r="AS1231" t="e">
        <f t="shared" si="401"/>
        <v>#N/A</v>
      </c>
      <c r="AT1231" t="e">
        <f t="shared" si="402"/>
        <v>#N/A</v>
      </c>
      <c r="AV1231" s="2" t="e" cm="1">
        <f t="array" ref="AV1231">TREND($AR1231:$AS1231,$AR$3:$AS$3,AV$1)</f>
        <v>#VALUE!</v>
      </c>
      <c r="AW1231" s="2" t="e" cm="1">
        <f t="array" ref="AW1231">TREND($AR1231:$AS1231,$AR$3:$AS$3,AW$1)</f>
        <v>#VALUE!</v>
      </c>
      <c r="AX1231" s="2" t="e" cm="1">
        <f t="array" ref="AX1231">TREND($AR1231:$AS1231,$AR$3:$AS$3,AX$1)</f>
        <v>#VALUE!</v>
      </c>
      <c r="AY1231" s="2" t="e" cm="1">
        <f t="array" ref="AY1231">TREND($AR1231:$AS1231,$AR$3:$AS$3,AY$1)</f>
        <v>#VALUE!</v>
      </c>
      <c r="AZ1231" s="2" t="e" cm="1">
        <f t="array" ref="AZ1231">TREND($AR1231:$AS1231,$AR$3:$AS$3,AZ$1)</f>
        <v>#VALUE!</v>
      </c>
      <c r="BA1231" s="2" t="e" cm="1">
        <f t="array" ref="BA1231">TREND($AR1231:$AS1231,$AR$3:$AS$3,BA$1)</f>
        <v>#VALUE!</v>
      </c>
      <c r="BB1231" s="2" t="e" cm="1">
        <f t="array" ref="BB1231">TREND($AR1231:$AS1231,$AR$3:$AS$3,BB$1)</f>
        <v>#VALUE!</v>
      </c>
      <c r="BC1231" s="2" t="e" cm="1">
        <f t="array" ref="BC1231">TREND($AR1231:$AS1231,$AR$3:$AS$3,BC$1)</f>
        <v>#VALUE!</v>
      </c>
      <c r="BD1231" s="2" t="e" cm="1">
        <f t="array" ref="BD1231">TREND($AR1231:$AS1231,$AR$3:$AS$3,BD$1)</f>
        <v>#VALUE!</v>
      </c>
      <c r="BE1231" s="2" t="e" cm="1">
        <f t="array" ref="BE1231">TREND($AR1231:$AS1231,$AR$3:$AS$3,BE$1)</f>
        <v>#VALUE!</v>
      </c>
      <c r="BF1231" s="20" t="e" cm="1">
        <f t="array" ref="BF1231">TREND($AS1231:$AT1231,$AS$3:$AT$3,BF$1)</f>
        <v>#VALUE!</v>
      </c>
      <c r="BG1231" s="20" t="e" cm="1">
        <f t="array" ref="BG1231">TREND($AS1231:$AT1231,$AS$3:$AT$3,BG$1)</f>
        <v>#VALUE!</v>
      </c>
      <c r="BH1231" s="20" t="e" cm="1">
        <f t="array" ref="BH1231">TREND($AS1231:$AT1231,$AS$3:$AT$3,BH$1)</f>
        <v>#VALUE!</v>
      </c>
      <c r="BI1231" s="20" t="e" cm="1">
        <f t="array" ref="BI1231">TREND($AS1231:$AT1231,$AS$3:$AT$3,BI$1)</f>
        <v>#VALUE!</v>
      </c>
      <c r="BJ1231" s="20" t="e" cm="1">
        <f t="array" ref="BJ1231">TREND($AS1231:$AT1231,$AS$3:$AT$3,BJ$1)</f>
        <v>#VALUE!</v>
      </c>
      <c r="BK1231" s="20" t="e" cm="1">
        <f t="array" ref="BK1231">TREND($AS1231:$AT1231,$AS$3:$AT$3,BK$1)</f>
        <v>#VALUE!</v>
      </c>
      <c r="BL1231" s="20" t="e" cm="1">
        <f t="array" ref="BL1231">TREND($AS1231:$AT1231,$AS$3:$AT$3,BL$1)</f>
        <v>#VALUE!</v>
      </c>
      <c r="BM1231" s="20" t="e" cm="1">
        <f t="array" ref="BM1231">TREND($AS1231:$AT1231,$AS$3:$AT$3,BM$1)</f>
        <v>#VALUE!</v>
      </c>
    </row>
    <row r="1232" spans="1:65" x14ac:dyDescent="0.35">
      <c r="A1232" t="str">
        <f>IF(BYDem!B1230="","\I:",BYDem!B1230)</f>
        <v>\I:</v>
      </c>
      <c r="B1232">
        <f>BYDem!E1230</f>
        <v>0</v>
      </c>
      <c r="C1232">
        <f t="shared" si="383"/>
        <v>0</v>
      </c>
      <c r="D1232" s="4">
        <f>SUMIFS(BYDem!$M$2:$M$2000,BYDem!$B$2:$B$2000,Demands!$A1232,BYDem!$E$2:$E$2000,Demands!$B1232)</f>
        <v>0</v>
      </c>
      <c r="E1232" s="4" t="e">
        <f t="shared" si="384"/>
        <v>#DIV/0!</v>
      </c>
      <c r="F1232" s="4" t="e">
        <f t="shared" si="385"/>
        <v>#DIV/0!</v>
      </c>
      <c r="G1232" s="4" t="e">
        <f t="shared" si="386"/>
        <v>#DIV/0!</v>
      </c>
      <c r="H1232" s="4" t="e">
        <f t="shared" si="387"/>
        <v>#DIV/0!</v>
      </c>
      <c r="I1232" s="4" t="e">
        <f t="shared" si="388"/>
        <v>#DIV/0!</v>
      </c>
      <c r="J1232" s="4" t="e">
        <f t="shared" si="389"/>
        <v>#DIV/0!</v>
      </c>
      <c r="K1232" s="4" t="e">
        <f t="shared" si="390"/>
        <v>#DIV/0!</v>
      </c>
      <c r="L1232" s="4" t="e">
        <f t="shared" si="391"/>
        <v>#DIV/0!</v>
      </c>
      <c r="M1232" s="4" t="e">
        <f t="shared" si="392"/>
        <v>#DIV/0!</v>
      </c>
      <c r="N1232" s="4" t="e">
        <f t="shared" si="393"/>
        <v>#DIV/0!</v>
      </c>
      <c r="O1232" s="4" t="e">
        <f t="shared" si="394"/>
        <v>#DIV/0!</v>
      </c>
      <c r="P1232" s="4" t="e">
        <f t="shared" si="395"/>
        <v>#DIV/0!</v>
      </c>
      <c r="Q1232" s="4" t="e">
        <f t="shared" si="396"/>
        <v>#DIV/0!</v>
      </c>
      <c r="R1232" s="4" t="e">
        <f t="shared" si="397"/>
        <v>#DIV/0!</v>
      </c>
      <c r="S1232" s="4" t="e">
        <f t="shared" si="398"/>
        <v>#DIV/0!</v>
      </c>
      <c r="T1232" s="4" t="e">
        <f t="shared" si="399"/>
        <v>#DIV/0!</v>
      </c>
      <c r="U1232" s="4" t="e">
        <f t="shared" si="400"/>
        <v>#DIV/0!</v>
      </c>
      <c r="W1232" s="5" t="e">
        <f>VLOOKUP(C1232&amp;A1232,Driver_elast!$A$2:$D$1161,4,FALSE)</f>
        <v>#N/A</v>
      </c>
      <c r="X1232" s="5">
        <v>1</v>
      </c>
      <c r="Y1232" s="2">
        <f>SUMIFS('Growth rates'!D$4:D$999,'Growth rates'!$B$4:$B$999,Demands!$A1232,'Growth rates'!$C$4:$C$999,$W1232)</f>
        <v>0</v>
      </c>
      <c r="Z1232" s="2">
        <f>SUMIFS('Growth rates'!E$4:E$999,'Growth rates'!$B$4:$B$999,Demands!$A1232,'Growth rates'!$C$4:$C$999,$W1232)</f>
        <v>0</v>
      </c>
      <c r="AA1232" s="2">
        <f>SUMIFS('Growth rates'!F$4:F$999,'Growth rates'!$B$4:$B$999,Demands!$A1232,'Growth rates'!$C$4:$C$999,$W1232)</f>
        <v>0</v>
      </c>
      <c r="AB1232" s="2">
        <f>SUMIFS('Growth rates'!G$4:G$999,'Growth rates'!$B$4:$B$999,Demands!$A1232,'Growth rates'!$C$4:$C$999,$W1232)</f>
        <v>0</v>
      </c>
      <c r="AC1232" s="2">
        <f>SUMIFS('Growth rates'!H$4:H$999,'Growth rates'!$B$4:$B$999,Demands!$A1232,'Growth rates'!$C$4:$C$999,$W1232)</f>
        <v>0</v>
      </c>
      <c r="AD1232" s="2">
        <f>SUMIFS('Growth rates'!I$4:I$999,'Growth rates'!$B$4:$B$999,Demands!$A1232,'Growth rates'!$C$4:$C$999,$W1232)</f>
        <v>0</v>
      </c>
      <c r="AE1232" s="2">
        <f>SUMIFS('Growth rates'!J$4:J$999,'Growth rates'!$B$4:$B$999,Demands!$A1232,'Growth rates'!$C$4:$C$999,$W1232)</f>
        <v>0</v>
      </c>
      <c r="AF1232" s="2">
        <f>SUMIFS('Growth rates'!K$4:K$999,'Growth rates'!$B$4:$B$999,Demands!$A1232,'Growth rates'!$C$4:$C$999,$W1232)</f>
        <v>0</v>
      </c>
      <c r="AG1232" s="2">
        <f>SUMIFS('Growth rates'!L$4:L$999,'Growth rates'!$B$4:$B$999,Demands!$A1232,'Growth rates'!$C$4:$C$999,$W1232)</f>
        <v>0</v>
      </c>
      <c r="AH1232" s="2">
        <f>SUMIFS('Growth rates'!M$4:M$999,'Growth rates'!$B$4:$B$999,Demands!$A1232,'Growth rates'!$C$4:$C$999,$W1232)</f>
        <v>0</v>
      </c>
      <c r="AI1232" s="2">
        <f>SUMIFS('Growth rates'!N$4:N$999,'Growth rates'!$B$4:$B$999,Demands!$A1232,'Growth rates'!$C$4:$C$999,$W1232)</f>
        <v>0</v>
      </c>
      <c r="AJ1232" s="2">
        <f>SUMIFS('Growth rates'!O$4:O$999,'Growth rates'!$B$4:$B$999,Demands!$A1232,'Growth rates'!$C$4:$C$999,$W1232)</f>
        <v>0</v>
      </c>
      <c r="AK1232" s="2">
        <f>SUMIFS('Growth rates'!P$4:P$999,'Growth rates'!$B$4:$B$999,Demands!$A1232,'Growth rates'!$C$4:$C$999,$W1232)</f>
        <v>0</v>
      </c>
      <c r="AL1232" s="2">
        <f>SUMIFS('Growth rates'!Q$4:Q$999,'Growth rates'!$B$4:$B$999,Demands!$A1232,'Growth rates'!$C$4:$C$999,$W1232)</f>
        <v>0</v>
      </c>
      <c r="AM1232" s="2">
        <f>SUMIFS('Growth rates'!R$4:R$999,'Growth rates'!$B$4:$B$999,Demands!$A1232,'Growth rates'!$C$4:$C$999,$W1232)</f>
        <v>0</v>
      </c>
      <c r="AN1232" s="2">
        <f>SUMIFS('Growth rates'!S$4:S$999,'Growth rates'!$B$4:$B$999,Demands!$A1232,'Growth rates'!$C$4:$C$999,$W1232)</f>
        <v>0</v>
      </c>
      <c r="AO1232" s="2">
        <f>SUMIFS('Growth rates'!T$4:T$999,'Growth rates'!$B$4:$B$999,Demands!$A1232,'Growth rates'!$C$4:$C$999,$W1232)</f>
        <v>0</v>
      </c>
      <c r="AP1232" s="2">
        <f>SUMIFS('Growth rates'!U$4:U$999,'Growth rates'!$B$4:$B$999,Demands!$A1232,'Growth rates'!$C$4:$C$999,$W1232)</f>
        <v>0</v>
      </c>
      <c r="AR1232" t="e">
        <f>VLOOKUP(C1232&amp;A1232,Driver_elast!$A$2:$E$1161,5,FALSE)</f>
        <v>#N/A</v>
      </c>
      <c r="AS1232" t="e">
        <f t="shared" si="401"/>
        <v>#N/A</v>
      </c>
      <c r="AT1232" t="e">
        <f t="shared" si="402"/>
        <v>#N/A</v>
      </c>
      <c r="AV1232" s="2" t="e" cm="1">
        <f t="array" ref="AV1232">TREND($AR1232:$AS1232,$AR$3:$AS$3,AV$1)</f>
        <v>#VALUE!</v>
      </c>
      <c r="AW1232" s="2" t="e" cm="1">
        <f t="array" ref="AW1232">TREND($AR1232:$AS1232,$AR$3:$AS$3,AW$1)</f>
        <v>#VALUE!</v>
      </c>
      <c r="AX1232" s="2" t="e" cm="1">
        <f t="array" ref="AX1232">TREND($AR1232:$AS1232,$AR$3:$AS$3,AX$1)</f>
        <v>#VALUE!</v>
      </c>
      <c r="AY1232" s="2" t="e" cm="1">
        <f t="array" ref="AY1232">TREND($AR1232:$AS1232,$AR$3:$AS$3,AY$1)</f>
        <v>#VALUE!</v>
      </c>
      <c r="AZ1232" s="2" t="e" cm="1">
        <f t="array" ref="AZ1232">TREND($AR1232:$AS1232,$AR$3:$AS$3,AZ$1)</f>
        <v>#VALUE!</v>
      </c>
      <c r="BA1232" s="2" t="e" cm="1">
        <f t="array" ref="BA1232">TREND($AR1232:$AS1232,$AR$3:$AS$3,BA$1)</f>
        <v>#VALUE!</v>
      </c>
      <c r="BB1232" s="2" t="e" cm="1">
        <f t="array" ref="BB1232">TREND($AR1232:$AS1232,$AR$3:$AS$3,BB$1)</f>
        <v>#VALUE!</v>
      </c>
      <c r="BC1232" s="2" t="e" cm="1">
        <f t="array" ref="BC1232">TREND($AR1232:$AS1232,$AR$3:$AS$3,BC$1)</f>
        <v>#VALUE!</v>
      </c>
      <c r="BD1232" s="2" t="e" cm="1">
        <f t="array" ref="BD1232">TREND($AR1232:$AS1232,$AR$3:$AS$3,BD$1)</f>
        <v>#VALUE!</v>
      </c>
      <c r="BE1232" s="2" t="e" cm="1">
        <f t="array" ref="BE1232">TREND($AR1232:$AS1232,$AR$3:$AS$3,BE$1)</f>
        <v>#VALUE!</v>
      </c>
      <c r="BF1232" s="20" t="e" cm="1">
        <f t="array" ref="BF1232">TREND($AS1232:$AT1232,$AS$3:$AT$3,BF$1)</f>
        <v>#VALUE!</v>
      </c>
      <c r="BG1232" s="20" t="e" cm="1">
        <f t="array" ref="BG1232">TREND($AS1232:$AT1232,$AS$3:$AT$3,BG$1)</f>
        <v>#VALUE!</v>
      </c>
      <c r="BH1232" s="20" t="e" cm="1">
        <f t="array" ref="BH1232">TREND($AS1232:$AT1232,$AS$3:$AT$3,BH$1)</f>
        <v>#VALUE!</v>
      </c>
      <c r="BI1232" s="20" t="e" cm="1">
        <f t="array" ref="BI1232">TREND($AS1232:$AT1232,$AS$3:$AT$3,BI$1)</f>
        <v>#VALUE!</v>
      </c>
      <c r="BJ1232" s="20" t="e" cm="1">
        <f t="array" ref="BJ1232">TREND($AS1232:$AT1232,$AS$3:$AT$3,BJ$1)</f>
        <v>#VALUE!</v>
      </c>
      <c r="BK1232" s="20" t="e" cm="1">
        <f t="array" ref="BK1232">TREND($AS1232:$AT1232,$AS$3:$AT$3,BK$1)</f>
        <v>#VALUE!</v>
      </c>
      <c r="BL1232" s="20" t="e" cm="1">
        <f t="array" ref="BL1232">TREND($AS1232:$AT1232,$AS$3:$AT$3,BL$1)</f>
        <v>#VALUE!</v>
      </c>
      <c r="BM1232" s="20" t="e" cm="1">
        <f t="array" ref="BM1232">TREND($AS1232:$AT1232,$AS$3:$AT$3,BM$1)</f>
        <v>#VALUE!</v>
      </c>
    </row>
    <row r="1233" spans="1:65" x14ac:dyDescent="0.35">
      <c r="A1233" t="str">
        <f>IF(BYDem!B1231="","\I:",BYDem!B1231)</f>
        <v>\I:</v>
      </c>
      <c r="B1233">
        <f>BYDem!E1231</f>
        <v>0</v>
      </c>
      <c r="C1233">
        <f t="shared" si="383"/>
        <v>0</v>
      </c>
      <c r="D1233" s="4">
        <f>SUMIFS(BYDem!$M$2:$M$2000,BYDem!$B$2:$B$2000,Demands!$A1233,BYDem!$E$2:$E$2000,Demands!$B1233)</f>
        <v>0</v>
      </c>
      <c r="E1233" s="4" t="e">
        <f t="shared" si="384"/>
        <v>#DIV/0!</v>
      </c>
      <c r="F1233" s="4" t="e">
        <f t="shared" si="385"/>
        <v>#DIV/0!</v>
      </c>
      <c r="G1233" s="4" t="e">
        <f t="shared" si="386"/>
        <v>#DIV/0!</v>
      </c>
      <c r="H1233" s="4" t="e">
        <f t="shared" si="387"/>
        <v>#DIV/0!</v>
      </c>
      <c r="I1233" s="4" t="e">
        <f t="shared" si="388"/>
        <v>#DIV/0!</v>
      </c>
      <c r="J1233" s="4" t="e">
        <f t="shared" si="389"/>
        <v>#DIV/0!</v>
      </c>
      <c r="K1233" s="4" t="e">
        <f t="shared" si="390"/>
        <v>#DIV/0!</v>
      </c>
      <c r="L1233" s="4" t="e">
        <f t="shared" si="391"/>
        <v>#DIV/0!</v>
      </c>
      <c r="M1233" s="4" t="e">
        <f t="shared" si="392"/>
        <v>#DIV/0!</v>
      </c>
      <c r="N1233" s="4" t="e">
        <f t="shared" si="393"/>
        <v>#DIV/0!</v>
      </c>
      <c r="O1233" s="4" t="e">
        <f t="shared" si="394"/>
        <v>#DIV/0!</v>
      </c>
      <c r="P1233" s="4" t="e">
        <f t="shared" si="395"/>
        <v>#DIV/0!</v>
      </c>
      <c r="Q1233" s="4" t="e">
        <f t="shared" si="396"/>
        <v>#DIV/0!</v>
      </c>
      <c r="R1233" s="4" t="e">
        <f t="shared" si="397"/>
        <v>#DIV/0!</v>
      </c>
      <c r="S1233" s="4" t="e">
        <f t="shared" si="398"/>
        <v>#DIV/0!</v>
      </c>
      <c r="T1233" s="4" t="e">
        <f t="shared" si="399"/>
        <v>#DIV/0!</v>
      </c>
      <c r="U1233" s="4" t="e">
        <f t="shared" si="400"/>
        <v>#DIV/0!</v>
      </c>
      <c r="W1233" s="5" t="e">
        <f>VLOOKUP(C1233&amp;A1233,Driver_elast!$A$2:$D$1161,4,FALSE)</f>
        <v>#N/A</v>
      </c>
      <c r="X1233" s="5">
        <v>1</v>
      </c>
      <c r="Y1233" s="2">
        <f>SUMIFS('Growth rates'!D$4:D$999,'Growth rates'!$B$4:$B$999,Demands!$A1233,'Growth rates'!$C$4:$C$999,$W1233)</f>
        <v>0</v>
      </c>
      <c r="Z1233" s="2">
        <f>SUMIFS('Growth rates'!E$4:E$999,'Growth rates'!$B$4:$B$999,Demands!$A1233,'Growth rates'!$C$4:$C$999,$W1233)</f>
        <v>0</v>
      </c>
      <c r="AA1233" s="2">
        <f>SUMIFS('Growth rates'!F$4:F$999,'Growth rates'!$B$4:$B$999,Demands!$A1233,'Growth rates'!$C$4:$C$999,$W1233)</f>
        <v>0</v>
      </c>
      <c r="AB1233" s="2">
        <f>SUMIFS('Growth rates'!G$4:G$999,'Growth rates'!$B$4:$B$999,Demands!$A1233,'Growth rates'!$C$4:$C$999,$W1233)</f>
        <v>0</v>
      </c>
      <c r="AC1233" s="2">
        <f>SUMIFS('Growth rates'!H$4:H$999,'Growth rates'!$B$4:$B$999,Demands!$A1233,'Growth rates'!$C$4:$C$999,$W1233)</f>
        <v>0</v>
      </c>
      <c r="AD1233" s="2">
        <f>SUMIFS('Growth rates'!I$4:I$999,'Growth rates'!$B$4:$B$999,Demands!$A1233,'Growth rates'!$C$4:$C$999,$W1233)</f>
        <v>0</v>
      </c>
      <c r="AE1233" s="2">
        <f>SUMIFS('Growth rates'!J$4:J$999,'Growth rates'!$B$4:$B$999,Demands!$A1233,'Growth rates'!$C$4:$C$999,$W1233)</f>
        <v>0</v>
      </c>
      <c r="AF1233" s="2">
        <f>SUMIFS('Growth rates'!K$4:K$999,'Growth rates'!$B$4:$B$999,Demands!$A1233,'Growth rates'!$C$4:$C$999,$W1233)</f>
        <v>0</v>
      </c>
      <c r="AG1233" s="2">
        <f>SUMIFS('Growth rates'!L$4:L$999,'Growth rates'!$B$4:$B$999,Demands!$A1233,'Growth rates'!$C$4:$C$999,$W1233)</f>
        <v>0</v>
      </c>
      <c r="AH1233" s="2">
        <f>SUMIFS('Growth rates'!M$4:M$999,'Growth rates'!$B$4:$B$999,Demands!$A1233,'Growth rates'!$C$4:$C$999,$W1233)</f>
        <v>0</v>
      </c>
      <c r="AI1233" s="2">
        <f>SUMIFS('Growth rates'!N$4:N$999,'Growth rates'!$B$4:$B$999,Demands!$A1233,'Growth rates'!$C$4:$C$999,$W1233)</f>
        <v>0</v>
      </c>
      <c r="AJ1233" s="2">
        <f>SUMIFS('Growth rates'!O$4:O$999,'Growth rates'!$B$4:$B$999,Demands!$A1233,'Growth rates'!$C$4:$C$999,$W1233)</f>
        <v>0</v>
      </c>
      <c r="AK1233" s="2">
        <f>SUMIFS('Growth rates'!P$4:P$999,'Growth rates'!$B$4:$B$999,Demands!$A1233,'Growth rates'!$C$4:$C$999,$W1233)</f>
        <v>0</v>
      </c>
      <c r="AL1233" s="2">
        <f>SUMIFS('Growth rates'!Q$4:Q$999,'Growth rates'!$B$4:$B$999,Demands!$A1233,'Growth rates'!$C$4:$C$999,$W1233)</f>
        <v>0</v>
      </c>
      <c r="AM1233" s="2">
        <f>SUMIFS('Growth rates'!R$4:R$999,'Growth rates'!$B$4:$B$999,Demands!$A1233,'Growth rates'!$C$4:$C$999,$W1233)</f>
        <v>0</v>
      </c>
      <c r="AN1233" s="2">
        <f>SUMIFS('Growth rates'!S$4:S$999,'Growth rates'!$B$4:$B$999,Demands!$A1233,'Growth rates'!$C$4:$C$999,$W1233)</f>
        <v>0</v>
      </c>
      <c r="AO1233" s="2">
        <f>SUMIFS('Growth rates'!T$4:T$999,'Growth rates'!$B$4:$B$999,Demands!$A1233,'Growth rates'!$C$4:$C$999,$W1233)</f>
        <v>0</v>
      </c>
      <c r="AP1233" s="2">
        <f>SUMIFS('Growth rates'!U$4:U$999,'Growth rates'!$B$4:$B$999,Demands!$A1233,'Growth rates'!$C$4:$C$999,$W1233)</f>
        <v>0</v>
      </c>
      <c r="AR1233" t="e">
        <f>VLOOKUP(C1233&amp;A1233,Driver_elast!$A$2:$E$1161,5,FALSE)</f>
        <v>#N/A</v>
      </c>
      <c r="AS1233" t="e">
        <f t="shared" si="401"/>
        <v>#N/A</v>
      </c>
      <c r="AT1233" t="e">
        <f t="shared" si="402"/>
        <v>#N/A</v>
      </c>
      <c r="AV1233" s="2" t="e" cm="1">
        <f t="array" ref="AV1233">TREND($AR1233:$AS1233,$AR$3:$AS$3,AV$1)</f>
        <v>#VALUE!</v>
      </c>
      <c r="AW1233" s="2" t="e" cm="1">
        <f t="array" ref="AW1233">TREND($AR1233:$AS1233,$AR$3:$AS$3,AW$1)</f>
        <v>#VALUE!</v>
      </c>
      <c r="AX1233" s="2" t="e" cm="1">
        <f t="array" ref="AX1233">TREND($AR1233:$AS1233,$AR$3:$AS$3,AX$1)</f>
        <v>#VALUE!</v>
      </c>
      <c r="AY1233" s="2" t="e" cm="1">
        <f t="array" ref="AY1233">TREND($AR1233:$AS1233,$AR$3:$AS$3,AY$1)</f>
        <v>#VALUE!</v>
      </c>
      <c r="AZ1233" s="2" t="e" cm="1">
        <f t="array" ref="AZ1233">TREND($AR1233:$AS1233,$AR$3:$AS$3,AZ$1)</f>
        <v>#VALUE!</v>
      </c>
      <c r="BA1233" s="2" t="e" cm="1">
        <f t="array" ref="BA1233">TREND($AR1233:$AS1233,$AR$3:$AS$3,BA$1)</f>
        <v>#VALUE!</v>
      </c>
      <c r="BB1233" s="2" t="e" cm="1">
        <f t="array" ref="BB1233">TREND($AR1233:$AS1233,$AR$3:$AS$3,BB$1)</f>
        <v>#VALUE!</v>
      </c>
      <c r="BC1233" s="2" t="e" cm="1">
        <f t="array" ref="BC1233">TREND($AR1233:$AS1233,$AR$3:$AS$3,BC$1)</f>
        <v>#VALUE!</v>
      </c>
      <c r="BD1233" s="2" t="e" cm="1">
        <f t="array" ref="BD1233">TREND($AR1233:$AS1233,$AR$3:$AS$3,BD$1)</f>
        <v>#VALUE!</v>
      </c>
      <c r="BE1233" s="2" t="e" cm="1">
        <f t="array" ref="BE1233">TREND($AR1233:$AS1233,$AR$3:$AS$3,BE$1)</f>
        <v>#VALUE!</v>
      </c>
      <c r="BF1233" s="20" t="e" cm="1">
        <f t="array" ref="BF1233">TREND($AS1233:$AT1233,$AS$3:$AT$3,BF$1)</f>
        <v>#VALUE!</v>
      </c>
      <c r="BG1233" s="20" t="e" cm="1">
        <f t="array" ref="BG1233">TREND($AS1233:$AT1233,$AS$3:$AT$3,BG$1)</f>
        <v>#VALUE!</v>
      </c>
      <c r="BH1233" s="20" t="e" cm="1">
        <f t="array" ref="BH1233">TREND($AS1233:$AT1233,$AS$3:$AT$3,BH$1)</f>
        <v>#VALUE!</v>
      </c>
      <c r="BI1233" s="20" t="e" cm="1">
        <f t="array" ref="BI1233">TREND($AS1233:$AT1233,$AS$3:$AT$3,BI$1)</f>
        <v>#VALUE!</v>
      </c>
      <c r="BJ1233" s="20" t="e" cm="1">
        <f t="array" ref="BJ1233">TREND($AS1233:$AT1233,$AS$3:$AT$3,BJ$1)</f>
        <v>#VALUE!</v>
      </c>
      <c r="BK1233" s="20" t="e" cm="1">
        <f t="array" ref="BK1233">TREND($AS1233:$AT1233,$AS$3:$AT$3,BK$1)</f>
        <v>#VALUE!</v>
      </c>
      <c r="BL1233" s="20" t="e" cm="1">
        <f t="array" ref="BL1233">TREND($AS1233:$AT1233,$AS$3:$AT$3,BL$1)</f>
        <v>#VALUE!</v>
      </c>
      <c r="BM1233" s="20" t="e" cm="1">
        <f t="array" ref="BM1233">TREND($AS1233:$AT1233,$AS$3:$AT$3,BM$1)</f>
        <v>#VALUE!</v>
      </c>
    </row>
    <row r="1234" spans="1:65" x14ac:dyDescent="0.35">
      <c r="A1234" t="str">
        <f>IF(BYDem!B1232="","\I:",BYDem!B1232)</f>
        <v>\I:</v>
      </c>
      <c r="B1234">
        <f>BYDem!E1232</f>
        <v>0</v>
      </c>
      <c r="C1234">
        <f t="shared" si="383"/>
        <v>0</v>
      </c>
      <c r="D1234" s="4">
        <f>SUMIFS(BYDem!$M$2:$M$2000,BYDem!$B$2:$B$2000,Demands!$A1234,BYDem!$E$2:$E$2000,Demands!$B1234)</f>
        <v>0</v>
      </c>
      <c r="E1234" s="4" t="e">
        <f t="shared" si="384"/>
        <v>#DIV/0!</v>
      </c>
      <c r="F1234" s="4" t="e">
        <f t="shared" si="385"/>
        <v>#DIV/0!</v>
      </c>
      <c r="G1234" s="4" t="e">
        <f t="shared" si="386"/>
        <v>#DIV/0!</v>
      </c>
      <c r="H1234" s="4" t="e">
        <f t="shared" si="387"/>
        <v>#DIV/0!</v>
      </c>
      <c r="I1234" s="4" t="e">
        <f t="shared" si="388"/>
        <v>#DIV/0!</v>
      </c>
      <c r="J1234" s="4" t="e">
        <f t="shared" si="389"/>
        <v>#DIV/0!</v>
      </c>
      <c r="K1234" s="4" t="e">
        <f t="shared" si="390"/>
        <v>#DIV/0!</v>
      </c>
      <c r="L1234" s="4" t="e">
        <f t="shared" si="391"/>
        <v>#DIV/0!</v>
      </c>
      <c r="M1234" s="4" t="e">
        <f t="shared" si="392"/>
        <v>#DIV/0!</v>
      </c>
      <c r="N1234" s="4" t="e">
        <f t="shared" si="393"/>
        <v>#DIV/0!</v>
      </c>
      <c r="O1234" s="4" t="e">
        <f t="shared" si="394"/>
        <v>#DIV/0!</v>
      </c>
      <c r="P1234" s="4" t="e">
        <f t="shared" si="395"/>
        <v>#DIV/0!</v>
      </c>
      <c r="Q1234" s="4" t="e">
        <f t="shared" si="396"/>
        <v>#DIV/0!</v>
      </c>
      <c r="R1234" s="4" t="e">
        <f t="shared" si="397"/>
        <v>#DIV/0!</v>
      </c>
      <c r="S1234" s="4" t="e">
        <f t="shared" si="398"/>
        <v>#DIV/0!</v>
      </c>
      <c r="T1234" s="4" t="e">
        <f t="shared" si="399"/>
        <v>#DIV/0!</v>
      </c>
      <c r="U1234" s="4" t="e">
        <f t="shared" si="400"/>
        <v>#DIV/0!</v>
      </c>
      <c r="W1234" s="5" t="e">
        <f>VLOOKUP(C1234&amp;A1234,Driver_elast!$A$2:$D$1161,4,FALSE)</f>
        <v>#N/A</v>
      </c>
      <c r="X1234" s="5">
        <v>1</v>
      </c>
      <c r="Y1234" s="2">
        <f>SUMIFS('Growth rates'!D$4:D$999,'Growth rates'!$B$4:$B$999,Demands!$A1234,'Growth rates'!$C$4:$C$999,$W1234)</f>
        <v>0</v>
      </c>
      <c r="Z1234" s="2">
        <f>SUMIFS('Growth rates'!E$4:E$999,'Growth rates'!$B$4:$B$999,Demands!$A1234,'Growth rates'!$C$4:$C$999,$W1234)</f>
        <v>0</v>
      </c>
      <c r="AA1234" s="2">
        <f>SUMIFS('Growth rates'!F$4:F$999,'Growth rates'!$B$4:$B$999,Demands!$A1234,'Growth rates'!$C$4:$C$999,$W1234)</f>
        <v>0</v>
      </c>
      <c r="AB1234" s="2">
        <f>SUMIFS('Growth rates'!G$4:G$999,'Growth rates'!$B$4:$B$999,Demands!$A1234,'Growth rates'!$C$4:$C$999,$W1234)</f>
        <v>0</v>
      </c>
      <c r="AC1234" s="2">
        <f>SUMIFS('Growth rates'!H$4:H$999,'Growth rates'!$B$4:$B$999,Demands!$A1234,'Growth rates'!$C$4:$C$999,$W1234)</f>
        <v>0</v>
      </c>
      <c r="AD1234" s="2">
        <f>SUMIFS('Growth rates'!I$4:I$999,'Growth rates'!$B$4:$B$999,Demands!$A1234,'Growth rates'!$C$4:$C$999,$W1234)</f>
        <v>0</v>
      </c>
      <c r="AE1234" s="2">
        <f>SUMIFS('Growth rates'!J$4:J$999,'Growth rates'!$B$4:$B$999,Demands!$A1234,'Growth rates'!$C$4:$C$999,$W1234)</f>
        <v>0</v>
      </c>
      <c r="AF1234" s="2">
        <f>SUMIFS('Growth rates'!K$4:K$999,'Growth rates'!$B$4:$B$999,Demands!$A1234,'Growth rates'!$C$4:$C$999,$W1234)</f>
        <v>0</v>
      </c>
      <c r="AG1234" s="2">
        <f>SUMIFS('Growth rates'!L$4:L$999,'Growth rates'!$B$4:$B$999,Demands!$A1234,'Growth rates'!$C$4:$C$999,$W1234)</f>
        <v>0</v>
      </c>
      <c r="AH1234" s="2">
        <f>SUMIFS('Growth rates'!M$4:M$999,'Growth rates'!$B$4:$B$999,Demands!$A1234,'Growth rates'!$C$4:$C$999,$W1234)</f>
        <v>0</v>
      </c>
      <c r="AI1234" s="2">
        <f>SUMIFS('Growth rates'!N$4:N$999,'Growth rates'!$B$4:$B$999,Demands!$A1234,'Growth rates'!$C$4:$C$999,$W1234)</f>
        <v>0</v>
      </c>
      <c r="AJ1234" s="2">
        <f>SUMIFS('Growth rates'!O$4:O$999,'Growth rates'!$B$4:$B$999,Demands!$A1234,'Growth rates'!$C$4:$C$999,$W1234)</f>
        <v>0</v>
      </c>
      <c r="AK1234" s="2">
        <f>SUMIFS('Growth rates'!P$4:P$999,'Growth rates'!$B$4:$B$999,Demands!$A1234,'Growth rates'!$C$4:$C$999,$W1234)</f>
        <v>0</v>
      </c>
      <c r="AL1234" s="2">
        <f>SUMIFS('Growth rates'!Q$4:Q$999,'Growth rates'!$B$4:$B$999,Demands!$A1234,'Growth rates'!$C$4:$C$999,$W1234)</f>
        <v>0</v>
      </c>
      <c r="AM1234" s="2">
        <f>SUMIFS('Growth rates'!R$4:R$999,'Growth rates'!$B$4:$B$999,Demands!$A1234,'Growth rates'!$C$4:$C$999,$W1234)</f>
        <v>0</v>
      </c>
      <c r="AN1234" s="2">
        <f>SUMIFS('Growth rates'!S$4:S$999,'Growth rates'!$B$4:$B$999,Demands!$A1234,'Growth rates'!$C$4:$C$999,$W1234)</f>
        <v>0</v>
      </c>
      <c r="AO1234" s="2">
        <f>SUMIFS('Growth rates'!T$4:T$999,'Growth rates'!$B$4:$B$999,Demands!$A1234,'Growth rates'!$C$4:$C$999,$W1234)</f>
        <v>0</v>
      </c>
      <c r="AP1234" s="2">
        <f>SUMIFS('Growth rates'!U$4:U$999,'Growth rates'!$B$4:$B$999,Demands!$A1234,'Growth rates'!$C$4:$C$999,$W1234)</f>
        <v>0</v>
      </c>
      <c r="AR1234" t="e">
        <f>VLOOKUP(C1234&amp;A1234,Driver_elast!$A$2:$E$1161,5,FALSE)</f>
        <v>#N/A</v>
      </c>
      <c r="AS1234" t="e">
        <f t="shared" si="401"/>
        <v>#N/A</v>
      </c>
      <c r="AT1234" t="e">
        <f t="shared" si="402"/>
        <v>#N/A</v>
      </c>
      <c r="AV1234" s="2" t="e" cm="1">
        <f t="array" ref="AV1234">TREND($AR1234:$AS1234,$AR$3:$AS$3,AV$1)</f>
        <v>#VALUE!</v>
      </c>
      <c r="AW1234" s="2" t="e" cm="1">
        <f t="array" ref="AW1234">TREND($AR1234:$AS1234,$AR$3:$AS$3,AW$1)</f>
        <v>#VALUE!</v>
      </c>
      <c r="AX1234" s="2" t="e" cm="1">
        <f t="array" ref="AX1234">TREND($AR1234:$AS1234,$AR$3:$AS$3,AX$1)</f>
        <v>#VALUE!</v>
      </c>
      <c r="AY1234" s="2" t="e" cm="1">
        <f t="array" ref="AY1234">TREND($AR1234:$AS1234,$AR$3:$AS$3,AY$1)</f>
        <v>#VALUE!</v>
      </c>
      <c r="AZ1234" s="2" t="e" cm="1">
        <f t="array" ref="AZ1234">TREND($AR1234:$AS1234,$AR$3:$AS$3,AZ$1)</f>
        <v>#VALUE!</v>
      </c>
      <c r="BA1234" s="2" t="e" cm="1">
        <f t="array" ref="BA1234">TREND($AR1234:$AS1234,$AR$3:$AS$3,BA$1)</f>
        <v>#VALUE!</v>
      </c>
      <c r="BB1234" s="2" t="e" cm="1">
        <f t="array" ref="BB1234">TREND($AR1234:$AS1234,$AR$3:$AS$3,BB$1)</f>
        <v>#VALUE!</v>
      </c>
      <c r="BC1234" s="2" t="e" cm="1">
        <f t="array" ref="BC1234">TREND($AR1234:$AS1234,$AR$3:$AS$3,BC$1)</f>
        <v>#VALUE!</v>
      </c>
      <c r="BD1234" s="2" t="e" cm="1">
        <f t="array" ref="BD1234">TREND($AR1234:$AS1234,$AR$3:$AS$3,BD$1)</f>
        <v>#VALUE!</v>
      </c>
      <c r="BE1234" s="2" t="e" cm="1">
        <f t="array" ref="BE1234">TREND($AR1234:$AS1234,$AR$3:$AS$3,BE$1)</f>
        <v>#VALUE!</v>
      </c>
      <c r="BF1234" s="20" t="e" cm="1">
        <f t="array" ref="BF1234">TREND($AS1234:$AT1234,$AS$3:$AT$3,BF$1)</f>
        <v>#VALUE!</v>
      </c>
      <c r="BG1234" s="20" t="e" cm="1">
        <f t="array" ref="BG1234">TREND($AS1234:$AT1234,$AS$3:$AT$3,BG$1)</f>
        <v>#VALUE!</v>
      </c>
      <c r="BH1234" s="20" t="e" cm="1">
        <f t="array" ref="BH1234">TREND($AS1234:$AT1234,$AS$3:$AT$3,BH$1)</f>
        <v>#VALUE!</v>
      </c>
      <c r="BI1234" s="20" t="e" cm="1">
        <f t="array" ref="BI1234">TREND($AS1234:$AT1234,$AS$3:$AT$3,BI$1)</f>
        <v>#VALUE!</v>
      </c>
      <c r="BJ1234" s="20" t="e" cm="1">
        <f t="array" ref="BJ1234">TREND($AS1234:$AT1234,$AS$3:$AT$3,BJ$1)</f>
        <v>#VALUE!</v>
      </c>
      <c r="BK1234" s="20" t="e" cm="1">
        <f t="array" ref="BK1234">TREND($AS1234:$AT1234,$AS$3:$AT$3,BK$1)</f>
        <v>#VALUE!</v>
      </c>
      <c r="BL1234" s="20" t="e" cm="1">
        <f t="array" ref="BL1234">TREND($AS1234:$AT1234,$AS$3:$AT$3,BL$1)</f>
        <v>#VALUE!</v>
      </c>
      <c r="BM1234" s="20" t="e" cm="1">
        <f t="array" ref="BM1234">TREND($AS1234:$AT1234,$AS$3:$AT$3,BM$1)</f>
        <v>#VALUE!</v>
      </c>
    </row>
    <row r="1235" spans="1:65" x14ac:dyDescent="0.35">
      <c r="A1235" t="str">
        <f>IF(BYDem!B1233="","\I:",BYDem!B1233)</f>
        <v>\I:</v>
      </c>
      <c r="B1235">
        <f>BYDem!E1233</f>
        <v>0</v>
      </c>
      <c r="C1235">
        <f t="shared" si="383"/>
        <v>0</v>
      </c>
      <c r="D1235" s="4">
        <f>SUMIFS(BYDem!$M$2:$M$2000,BYDem!$B$2:$B$2000,Demands!$A1235,BYDem!$E$2:$E$2000,Demands!$B1235)</f>
        <v>0</v>
      </c>
      <c r="E1235" s="4" t="e">
        <f t="shared" si="384"/>
        <v>#DIV/0!</v>
      </c>
      <c r="F1235" s="4" t="e">
        <f t="shared" si="385"/>
        <v>#DIV/0!</v>
      </c>
      <c r="G1235" s="4" t="e">
        <f t="shared" si="386"/>
        <v>#DIV/0!</v>
      </c>
      <c r="H1235" s="4" t="e">
        <f t="shared" si="387"/>
        <v>#DIV/0!</v>
      </c>
      <c r="I1235" s="4" t="e">
        <f t="shared" si="388"/>
        <v>#DIV/0!</v>
      </c>
      <c r="J1235" s="4" t="e">
        <f t="shared" si="389"/>
        <v>#DIV/0!</v>
      </c>
      <c r="K1235" s="4" t="e">
        <f t="shared" si="390"/>
        <v>#DIV/0!</v>
      </c>
      <c r="L1235" s="4" t="e">
        <f t="shared" si="391"/>
        <v>#DIV/0!</v>
      </c>
      <c r="M1235" s="4" t="e">
        <f t="shared" si="392"/>
        <v>#DIV/0!</v>
      </c>
      <c r="N1235" s="4" t="e">
        <f t="shared" si="393"/>
        <v>#DIV/0!</v>
      </c>
      <c r="O1235" s="4" t="e">
        <f t="shared" si="394"/>
        <v>#DIV/0!</v>
      </c>
      <c r="P1235" s="4" t="e">
        <f t="shared" si="395"/>
        <v>#DIV/0!</v>
      </c>
      <c r="Q1235" s="4" t="e">
        <f t="shared" si="396"/>
        <v>#DIV/0!</v>
      </c>
      <c r="R1235" s="4" t="e">
        <f t="shared" si="397"/>
        <v>#DIV/0!</v>
      </c>
      <c r="S1235" s="4" t="e">
        <f t="shared" si="398"/>
        <v>#DIV/0!</v>
      </c>
      <c r="T1235" s="4" t="e">
        <f t="shared" si="399"/>
        <v>#DIV/0!</v>
      </c>
      <c r="U1235" s="4" t="e">
        <f t="shared" si="400"/>
        <v>#DIV/0!</v>
      </c>
      <c r="W1235" s="5" t="e">
        <f>VLOOKUP(C1235&amp;A1235,Driver_elast!$A$2:$D$1161,4,FALSE)</f>
        <v>#N/A</v>
      </c>
      <c r="X1235" s="5">
        <v>1</v>
      </c>
      <c r="Y1235" s="2">
        <f>SUMIFS('Growth rates'!D$4:D$999,'Growth rates'!$B$4:$B$999,Demands!$A1235,'Growth rates'!$C$4:$C$999,$W1235)</f>
        <v>0</v>
      </c>
      <c r="Z1235" s="2">
        <f>SUMIFS('Growth rates'!E$4:E$999,'Growth rates'!$B$4:$B$999,Demands!$A1235,'Growth rates'!$C$4:$C$999,$W1235)</f>
        <v>0</v>
      </c>
      <c r="AA1235" s="2">
        <f>SUMIFS('Growth rates'!F$4:F$999,'Growth rates'!$B$4:$B$999,Demands!$A1235,'Growth rates'!$C$4:$C$999,$W1235)</f>
        <v>0</v>
      </c>
      <c r="AB1235" s="2">
        <f>SUMIFS('Growth rates'!G$4:G$999,'Growth rates'!$B$4:$B$999,Demands!$A1235,'Growth rates'!$C$4:$C$999,$W1235)</f>
        <v>0</v>
      </c>
      <c r="AC1235" s="2">
        <f>SUMIFS('Growth rates'!H$4:H$999,'Growth rates'!$B$4:$B$999,Demands!$A1235,'Growth rates'!$C$4:$C$999,$W1235)</f>
        <v>0</v>
      </c>
      <c r="AD1235" s="2">
        <f>SUMIFS('Growth rates'!I$4:I$999,'Growth rates'!$B$4:$B$999,Demands!$A1235,'Growth rates'!$C$4:$C$999,$W1235)</f>
        <v>0</v>
      </c>
      <c r="AE1235" s="2">
        <f>SUMIFS('Growth rates'!J$4:J$999,'Growth rates'!$B$4:$B$999,Demands!$A1235,'Growth rates'!$C$4:$C$999,$W1235)</f>
        <v>0</v>
      </c>
      <c r="AF1235" s="2">
        <f>SUMIFS('Growth rates'!K$4:K$999,'Growth rates'!$B$4:$B$999,Demands!$A1235,'Growth rates'!$C$4:$C$999,$W1235)</f>
        <v>0</v>
      </c>
      <c r="AG1235" s="2">
        <f>SUMIFS('Growth rates'!L$4:L$999,'Growth rates'!$B$4:$B$999,Demands!$A1235,'Growth rates'!$C$4:$C$999,$W1235)</f>
        <v>0</v>
      </c>
      <c r="AH1235" s="2">
        <f>SUMIFS('Growth rates'!M$4:M$999,'Growth rates'!$B$4:$B$999,Demands!$A1235,'Growth rates'!$C$4:$C$999,$W1235)</f>
        <v>0</v>
      </c>
      <c r="AI1235" s="2">
        <f>SUMIFS('Growth rates'!N$4:N$999,'Growth rates'!$B$4:$B$999,Demands!$A1235,'Growth rates'!$C$4:$C$999,$W1235)</f>
        <v>0</v>
      </c>
      <c r="AJ1235" s="2">
        <f>SUMIFS('Growth rates'!O$4:O$999,'Growth rates'!$B$4:$B$999,Demands!$A1235,'Growth rates'!$C$4:$C$999,$W1235)</f>
        <v>0</v>
      </c>
      <c r="AK1235" s="2">
        <f>SUMIFS('Growth rates'!P$4:P$999,'Growth rates'!$B$4:$B$999,Demands!$A1235,'Growth rates'!$C$4:$C$999,$W1235)</f>
        <v>0</v>
      </c>
      <c r="AL1235" s="2">
        <f>SUMIFS('Growth rates'!Q$4:Q$999,'Growth rates'!$B$4:$B$999,Demands!$A1235,'Growth rates'!$C$4:$C$999,$W1235)</f>
        <v>0</v>
      </c>
      <c r="AM1235" s="2">
        <f>SUMIFS('Growth rates'!R$4:R$999,'Growth rates'!$B$4:$B$999,Demands!$A1235,'Growth rates'!$C$4:$C$999,$W1235)</f>
        <v>0</v>
      </c>
      <c r="AN1235" s="2">
        <f>SUMIFS('Growth rates'!S$4:S$999,'Growth rates'!$B$4:$B$999,Demands!$A1235,'Growth rates'!$C$4:$C$999,$W1235)</f>
        <v>0</v>
      </c>
      <c r="AO1235" s="2">
        <f>SUMIFS('Growth rates'!T$4:T$999,'Growth rates'!$B$4:$B$999,Demands!$A1235,'Growth rates'!$C$4:$C$999,$W1235)</f>
        <v>0</v>
      </c>
      <c r="AP1235" s="2">
        <f>SUMIFS('Growth rates'!U$4:U$999,'Growth rates'!$B$4:$B$999,Demands!$A1235,'Growth rates'!$C$4:$C$999,$W1235)</f>
        <v>0</v>
      </c>
      <c r="AR1235" t="e">
        <f>VLOOKUP(C1235&amp;A1235,Driver_elast!$A$2:$E$1161,5,FALSE)</f>
        <v>#N/A</v>
      </c>
      <c r="AS1235" t="e">
        <f t="shared" si="401"/>
        <v>#N/A</v>
      </c>
      <c r="AT1235" t="e">
        <f t="shared" si="402"/>
        <v>#N/A</v>
      </c>
      <c r="AV1235" s="2" t="e" cm="1">
        <f t="array" ref="AV1235">TREND($AR1235:$AS1235,$AR$3:$AS$3,AV$1)</f>
        <v>#VALUE!</v>
      </c>
      <c r="AW1235" s="2" t="e" cm="1">
        <f t="array" ref="AW1235">TREND($AR1235:$AS1235,$AR$3:$AS$3,AW$1)</f>
        <v>#VALUE!</v>
      </c>
      <c r="AX1235" s="2" t="e" cm="1">
        <f t="array" ref="AX1235">TREND($AR1235:$AS1235,$AR$3:$AS$3,AX$1)</f>
        <v>#VALUE!</v>
      </c>
      <c r="AY1235" s="2" t="e" cm="1">
        <f t="array" ref="AY1235">TREND($AR1235:$AS1235,$AR$3:$AS$3,AY$1)</f>
        <v>#VALUE!</v>
      </c>
      <c r="AZ1235" s="2" t="e" cm="1">
        <f t="array" ref="AZ1235">TREND($AR1235:$AS1235,$AR$3:$AS$3,AZ$1)</f>
        <v>#VALUE!</v>
      </c>
      <c r="BA1235" s="2" t="e" cm="1">
        <f t="array" ref="BA1235">TREND($AR1235:$AS1235,$AR$3:$AS$3,BA$1)</f>
        <v>#VALUE!</v>
      </c>
      <c r="BB1235" s="2" t="e" cm="1">
        <f t="array" ref="BB1235">TREND($AR1235:$AS1235,$AR$3:$AS$3,BB$1)</f>
        <v>#VALUE!</v>
      </c>
      <c r="BC1235" s="2" t="e" cm="1">
        <f t="array" ref="BC1235">TREND($AR1235:$AS1235,$AR$3:$AS$3,BC$1)</f>
        <v>#VALUE!</v>
      </c>
      <c r="BD1235" s="2" t="e" cm="1">
        <f t="array" ref="BD1235">TREND($AR1235:$AS1235,$AR$3:$AS$3,BD$1)</f>
        <v>#VALUE!</v>
      </c>
      <c r="BE1235" s="2" t="e" cm="1">
        <f t="array" ref="BE1235">TREND($AR1235:$AS1235,$AR$3:$AS$3,BE$1)</f>
        <v>#VALUE!</v>
      </c>
      <c r="BF1235" s="20" t="e" cm="1">
        <f t="array" ref="BF1235">TREND($AS1235:$AT1235,$AS$3:$AT$3,BF$1)</f>
        <v>#VALUE!</v>
      </c>
      <c r="BG1235" s="20" t="e" cm="1">
        <f t="array" ref="BG1235">TREND($AS1235:$AT1235,$AS$3:$AT$3,BG$1)</f>
        <v>#VALUE!</v>
      </c>
      <c r="BH1235" s="20" t="e" cm="1">
        <f t="array" ref="BH1235">TREND($AS1235:$AT1235,$AS$3:$AT$3,BH$1)</f>
        <v>#VALUE!</v>
      </c>
      <c r="BI1235" s="20" t="e" cm="1">
        <f t="array" ref="BI1235">TREND($AS1235:$AT1235,$AS$3:$AT$3,BI$1)</f>
        <v>#VALUE!</v>
      </c>
      <c r="BJ1235" s="20" t="e" cm="1">
        <f t="array" ref="BJ1235">TREND($AS1235:$AT1235,$AS$3:$AT$3,BJ$1)</f>
        <v>#VALUE!</v>
      </c>
      <c r="BK1235" s="20" t="e" cm="1">
        <f t="array" ref="BK1235">TREND($AS1235:$AT1235,$AS$3:$AT$3,BK$1)</f>
        <v>#VALUE!</v>
      </c>
      <c r="BL1235" s="20" t="e" cm="1">
        <f t="array" ref="BL1235">TREND($AS1235:$AT1235,$AS$3:$AT$3,BL$1)</f>
        <v>#VALUE!</v>
      </c>
      <c r="BM1235" s="20" t="e" cm="1">
        <f t="array" ref="BM1235">TREND($AS1235:$AT1235,$AS$3:$AT$3,BM$1)</f>
        <v>#VALUE!</v>
      </c>
    </row>
    <row r="1236" spans="1:65" x14ac:dyDescent="0.35">
      <c r="A1236" t="str">
        <f>IF(BYDem!B1234="","\I:",BYDem!B1234)</f>
        <v>\I:</v>
      </c>
      <c r="B1236">
        <f>BYDem!E1234</f>
        <v>0</v>
      </c>
      <c r="C1236">
        <f t="shared" si="383"/>
        <v>0</v>
      </c>
      <c r="D1236" s="4">
        <f>SUMIFS(BYDem!$M$2:$M$2000,BYDem!$B$2:$B$2000,Demands!$A1236,BYDem!$E$2:$E$2000,Demands!$B1236)</f>
        <v>0</v>
      </c>
      <c r="E1236" s="4" t="e">
        <f t="shared" si="384"/>
        <v>#DIV/0!</v>
      </c>
      <c r="F1236" s="4" t="e">
        <f t="shared" si="385"/>
        <v>#DIV/0!</v>
      </c>
      <c r="G1236" s="4" t="e">
        <f t="shared" si="386"/>
        <v>#DIV/0!</v>
      </c>
      <c r="H1236" s="4" t="e">
        <f t="shared" si="387"/>
        <v>#DIV/0!</v>
      </c>
      <c r="I1236" s="4" t="e">
        <f t="shared" si="388"/>
        <v>#DIV/0!</v>
      </c>
      <c r="J1236" s="4" t="e">
        <f t="shared" si="389"/>
        <v>#DIV/0!</v>
      </c>
      <c r="K1236" s="4" t="e">
        <f t="shared" si="390"/>
        <v>#DIV/0!</v>
      </c>
      <c r="L1236" s="4" t="e">
        <f t="shared" si="391"/>
        <v>#DIV/0!</v>
      </c>
      <c r="M1236" s="4" t="e">
        <f t="shared" si="392"/>
        <v>#DIV/0!</v>
      </c>
      <c r="N1236" s="4" t="e">
        <f t="shared" si="393"/>
        <v>#DIV/0!</v>
      </c>
      <c r="O1236" s="4" t="e">
        <f t="shared" si="394"/>
        <v>#DIV/0!</v>
      </c>
      <c r="P1236" s="4" t="e">
        <f t="shared" si="395"/>
        <v>#DIV/0!</v>
      </c>
      <c r="Q1236" s="4" t="e">
        <f t="shared" si="396"/>
        <v>#DIV/0!</v>
      </c>
      <c r="R1236" s="4" t="e">
        <f t="shared" si="397"/>
        <v>#DIV/0!</v>
      </c>
      <c r="S1236" s="4" t="e">
        <f t="shared" si="398"/>
        <v>#DIV/0!</v>
      </c>
      <c r="T1236" s="4" t="e">
        <f t="shared" si="399"/>
        <v>#DIV/0!</v>
      </c>
      <c r="U1236" s="4" t="e">
        <f t="shared" si="400"/>
        <v>#DIV/0!</v>
      </c>
      <c r="W1236" s="5" t="e">
        <f>VLOOKUP(C1236&amp;A1236,Driver_elast!$A$2:$D$1161,4,FALSE)</f>
        <v>#N/A</v>
      </c>
      <c r="X1236" s="5">
        <v>1</v>
      </c>
      <c r="Y1236" s="2">
        <f>SUMIFS('Growth rates'!D$4:D$999,'Growth rates'!$B$4:$B$999,Demands!$A1236,'Growth rates'!$C$4:$C$999,$W1236)</f>
        <v>0</v>
      </c>
      <c r="Z1236" s="2">
        <f>SUMIFS('Growth rates'!E$4:E$999,'Growth rates'!$B$4:$B$999,Demands!$A1236,'Growth rates'!$C$4:$C$999,$W1236)</f>
        <v>0</v>
      </c>
      <c r="AA1236" s="2">
        <f>SUMIFS('Growth rates'!F$4:F$999,'Growth rates'!$B$4:$B$999,Demands!$A1236,'Growth rates'!$C$4:$C$999,$W1236)</f>
        <v>0</v>
      </c>
      <c r="AB1236" s="2">
        <f>SUMIFS('Growth rates'!G$4:G$999,'Growth rates'!$B$4:$B$999,Demands!$A1236,'Growth rates'!$C$4:$C$999,$W1236)</f>
        <v>0</v>
      </c>
      <c r="AC1236" s="2">
        <f>SUMIFS('Growth rates'!H$4:H$999,'Growth rates'!$B$4:$B$999,Demands!$A1236,'Growth rates'!$C$4:$C$999,$W1236)</f>
        <v>0</v>
      </c>
      <c r="AD1236" s="2">
        <f>SUMIFS('Growth rates'!I$4:I$999,'Growth rates'!$B$4:$B$999,Demands!$A1236,'Growth rates'!$C$4:$C$999,$W1236)</f>
        <v>0</v>
      </c>
      <c r="AE1236" s="2">
        <f>SUMIFS('Growth rates'!J$4:J$999,'Growth rates'!$B$4:$B$999,Demands!$A1236,'Growth rates'!$C$4:$C$999,$W1236)</f>
        <v>0</v>
      </c>
      <c r="AF1236" s="2">
        <f>SUMIFS('Growth rates'!K$4:K$999,'Growth rates'!$B$4:$B$999,Demands!$A1236,'Growth rates'!$C$4:$C$999,$W1236)</f>
        <v>0</v>
      </c>
      <c r="AG1236" s="2">
        <f>SUMIFS('Growth rates'!L$4:L$999,'Growth rates'!$B$4:$B$999,Demands!$A1236,'Growth rates'!$C$4:$C$999,$W1236)</f>
        <v>0</v>
      </c>
      <c r="AH1236" s="2">
        <f>SUMIFS('Growth rates'!M$4:M$999,'Growth rates'!$B$4:$B$999,Demands!$A1236,'Growth rates'!$C$4:$C$999,$W1236)</f>
        <v>0</v>
      </c>
      <c r="AI1236" s="2">
        <f>SUMIFS('Growth rates'!N$4:N$999,'Growth rates'!$B$4:$B$999,Demands!$A1236,'Growth rates'!$C$4:$C$999,$W1236)</f>
        <v>0</v>
      </c>
      <c r="AJ1236" s="2">
        <f>SUMIFS('Growth rates'!O$4:O$999,'Growth rates'!$B$4:$B$999,Demands!$A1236,'Growth rates'!$C$4:$C$999,$W1236)</f>
        <v>0</v>
      </c>
      <c r="AK1236" s="2">
        <f>SUMIFS('Growth rates'!P$4:P$999,'Growth rates'!$B$4:$B$999,Demands!$A1236,'Growth rates'!$C$4:$C$999,$W1236)</f>
        <v>0</v>
      </c>
      <c r="AL1236" s="2">
        <f>SUMIFS('Growth rates'!Q$4:Q$999,'Growth rates'!$B$4:$B$999,Demands!$A1236,'Growth rates'!$C$4:$C$999,$W1236)</f>
        <v>0</v>
      </c>
      <c r="AM1236" s="2">
        <f>SUMIFS('Growth rates'!R$4:R$999,'Growth rates'!$B$4:$B$999,Demands!$A1236,'Growth rates'!$C$4:$C$999,$W1236)</f>
        <v>0</v>
      </c>
      <c r="AN1236" s="2">
        <f>SUMIFS('Growth rates'!S$4:S$999,'Growth rates'!$B$4:$B$999,Demands!$A1236,'Growth rates'!$C$4:$C$999,$W1236)</f>
        <v>0</v>
      </c>
      <c r="AO1236" s="2">
        <f>SUMIFS('Growth rates'!T$4:T$999,'Growth rates'!$B$4:$B$999,Demands!$A1236,'Growth rates'!$C$4:$C$999,$W1236)</f>
        <v>0</v>
      </c>
      <c r="AP1236" s="2">
        <f>SUMIFS('Growth rates'!U$4:U$999,'Growth rates'!$B$4:$B$999,Demands!$A1236,'Growth rates'!$C$4:$C$999,$W1236)</f>
        <v>0</v>
      </c>
      <c r="AR1236" t="e">
        <f>VLOOKUP(C1236&amp;A1236,Driver_elast!$A$2:$E$1161,5,FALSE)</f>
        <v>#N/A</v>
      </c>
      <c r="AS1236" t="e">
        <f t="shared" si="401"/>
        <v>#N/A</v>
      </c>
      <c r="AT1236" t="e">
        <f t="shared" si="402"/>
        <v>#N/A</v>
      </c>
      <c r="AV1236" s="2" t="e" cm="1">
        <f t="array" ref="AV1236">TREND($AR1236:$AS1236,$AR$3:$AS$3,AV$1)</f>
        <v>#VALUE!</v>
      </c>
      <c r="AW1236" s="2" t="e" cm="1">
        <f t="array" ref="AW1236">TREND($AR1236:$AS1236,$AR$3:$AS$3,AW$1)</f>
        <v>#VALUE!</v>
      </c>
      <c r="AX1236" s="2" t="e" cm="1">
        <f t="array" ref="AX1236">TREND($AR1236:$AS1236,$AR$3:$AS$3,AX$1)</f>
        <v>#VALUE!</v>
      </c>
      <c r="AY1236" s="2" t="e" cm="1">
        <f t="array" ref="AY1236">TREND($AR1236:$AS1236,$AR$3:$AS$3,AY$1)</f>
        <v>#VALUE!</v>
      </c>
      <c r="AZ1236" s="2" t="e" cm="1">
        <f t="array" ref="AZ1236">TREND($AR1236:$AS1236,$AR$3:$AS$3,AZ$1)</f>
        <v>#VALUE!</v>
      </c>
      <c r="BA1236" s="2" t="e" cm="1">
        <f t="array" ref="BA1236">TREND($AR1236:$AS1236,$AR$3:$AS$3,BA$1)</f>
        <v>#VALUE!</v>
      </c>
      <c r="BB1236" s="2" t="e" cm="1">
        <f t="array" ref="BB1236">TREND($AR1236:$AS1236,$AR$3:$AS$3,BB$1)</f>
        <v>#VALUE!</v>
      </c>
      <c r="BC1236" s="2" t="e" cm="1">
        <f t="array" ref="BC1236">TREND($AR1236:$AS1236,$AR$3:$AS$3,BC$1)</f>
        <v>#VALUE!</v>
      </c>
      <c r="BD1236" s="2" t="e" cm="1">
        <f t="array" ref="BD1236">TREND($AR1236:$AS1236,$AR$3:$AS$3,BD$1)</f>
        <v>#VALUE!</v>
      </c>
      <c r="BE1236" s="2" t="e" cm="1">
        <f t="array" ref="BE1236">TREND($AR1236:$AS1236,$AR$3:$AS$3,BE$1)</f>
        <v>#VALUE!</v>
      </c>
      <c r="BF1236" s="20" t="e" cm="1">
        <f t="array" ref="BF1236">TREND($AS1236:$AT1236,$AS$3:$AT$3,BF$1)</f>
        <v>#VALUE!</v>
      </c>
      <c r="BG1236" s="20" t="e" cm="1">
        <f t="array" ref="BG1236">TREND($AS1236:$AT1236,$AS$3:$AT$3,BG$1)</f>
        <v>#VALUE!</v>
      </c>
      <c r="BH1236" s="20" t="e" cm="1">
        <f t="array" ref="BH1236">TREND($AS1236:$AT1236,$AS$3:$AT$3,BH$1)</f>
        <v>#VALUE!</v>
      </c>
      <c r="BI1236" s="20" t="e" cm="1">
        <f t="array" ref="BI1236">TREND($AS1236:$AT1236,$AS$3:$AT$3,BI$1)</f>
        <v>#VALUE!</v>
      </c>
      <c r="BJ1236" s="20" t="e" cm="1">
        <f t="array" ref="BJ1236">TREND($AS1236:$AT1236,$AS$3:$AT$3,BJ$1)</f>
        <v>#VALUE!</v>
      </c>
      <c r="BK1236" s="20" t="e" cm="1">
        <f t="array" ref="BK1236">TREND($AS1236:$AT1236,$AS$3:$AT$3,BK$1)</f>
        <v>#VALUE!</v>
      </c>
      <c r="BL1236" s="20" t="e" cm="1">
        <f t="array" ref="BL1236">TREND($AS1236:$AT1236,$AS$3:$AT$3,BL$1)</f>
        <v>#VALUE!</v>
      </c>
      <c r="BM1236" s="20" t="e" cm="1">
        <f t="array" ref="BM1236">TREND($AS1236:$AT1236,$AS$3:$AT$3,BM$1)</f>
        <v>#VALUE!</v>
      </c>
    </row>
    <row r="1237" spans="1:65" x14ac:dyDescent="0.35">
      <c r="A1237" t="str">
        <f>IF(BYDem!B1235="","\I:",BYDem!B1235)</f>
        <v>\I:</v>
      </c>
      <c r="B1237">
        <f>BYDem!E1235</f>
        <v>0</v>
      </c>
      <c r="C1237">
        <f t="shared" si="383"/>
        <v>0</v>
      </c>
      <c r="D1237" s="4">
        <f>SUMIFS(BYDem!$M$2:$M$2000,BYDem!$B$2:$B$2000,Demands!$A1237,BYDem!$E$2:$E$2000,Demands!$B1237)</f>
        <v>0</v>
      </c>
      <c r="E1237" s="4" t="e">
        <f t="shared" si="384"/>
        <v>#DIV/0!</v>
      </c>
      <c r="F1237" s="4" t="e">
        <f t="shared" si="385"/>
        <v>#DIV/0!</v>
      </c>
      <c r="G1237" s="4" t="e">
        <f t="shared" si="386"/>
        <v>#DIV/0!</v>
      </c>
      <c r="H1237" s="4" t="e">
        <f t="shared" si="387"/>
        <v>#DIV/0!</v>
      </c>
      <c r="I1237" s="4" t="e">
        <f t="shared" si="388"/>
        <v>#DIV/0!</v>
      </c>
      <c r="J1237" s="4" t="e">
        <f t="shared" si="389"/>
        <v>#DIV/0!</v>
      </c>
      <c r="K1237" s="4" t="e">
        <f t="shared" si="390"/>
        <v>#DIV/0!</v>
      </c>
      <c r="L1237" s="4" t="e">
        <f t="shared" si="391"/>
        <v>#DIV/0!</v>
      </c>
      <c r="M1237" s="4" t="e">
        <f t="shared" si="392"/>
        <v>#DIV/0!</v>
      </c>
      <c r="N1237" s="4" t="e">
        <f t="shared" si="393"/>
        <v>#DIV/0!</v>
      </c>
      <c r="O1237" s="4" t="e">
        <f t="shared" si="394"/>
        <v>#DIV/0!</v>
      </c>
      <c r="P1237" s="4" t="e">
        <f t="shared" si="395"/>
        <v>#DIV/0!</v>
      </c>
      <c r="Q1237" s="4" t="e">
        <f t="shared" si="396"/>
        <v>#DIV/0!</v>
      </c>
      <c r="R1237" s="4" t="e">
        <f t="shared" si="397"/>
        <v>#DIV/0!</v>
      </c>
      <c r="S1237" s="4" t="e">
        <f t="shared" si="398"/>
        <v>#DIV/0!</v>
      </c>
      <c r="T1237" s="4" t="e">
        <f t="shared" si="399"/>
        <v>#DIV/0!</v>
      </c>
      <c r="U1237" s="4" t="e">
        <f t="shared" si="400"/>
        <v>#DIV/0!</v>
      </c>
      <c r="W1237" s="5" t="e">
        <f>VLOOKUP(C1237&amp;A1237,Driver_elast!$A$2:$D$1161,4,FALSE)</f>
        <v>#N/A</v>
      </c>
      <c r="X1237" s="5">
        <v>1</v>
      </c>
      <c r="Y1237" s="2">
        <f>SUMIFS('Growth rates'!D$4:D$999,'Growth rates'!$B$4:$B$999,Demands!$A1237,'Growth rates'!$C$4:$C$999,$W1237)</f>
        <v>0</v>
      </c>
      <c r="Z1237" s="2">
        <f>SUMIFS('Growth rates'!E$4:E$999,'Growth rates'!$B$4:$B$999,Demands!$A1237,'Growth rates'!$C$4:$C$999,$W1237)</f>
        <v>0</v>
      </c>
      <c r="AA1237" s="2">
        <f>SUMIFS('Growth rates'!F$4:F$999,'Growth rates'!$B$4:$B$999,Demands!$A1237,'Growth rates'!$C$4:$C$999,$W1237)</f>
        <v>0</v>
      </c>
      <c r="AB1237" s="2">
        <f>SUMIFS('Growth rates'!G$4:G$999,'Growth rates'!$B$4:$B$999,Demands!$A1237,'Growth rates'!$C$4:$C$999,$W1237)</f>
        <v>0</v>
      </c>
      <c r="AC1237" s="2">
        <f>SUMIFS('Growth rates'!H$4:H$999,'Growth rates'!$B$4:$B$999,Demands!$A1237,'Growth rates'!$C$4:$C$999,$W1237)</f>
        <v>0</v>
      </c>
      <c r="AD1237" s="2">
        <f>SUMIFS('Growth rates'!I$4:I$999,'Growth rates'!$B$4:$B$999,Demands!$A1237,'Growth rates'!$C$4:$C$999,$W1237)</f>
        <v>0</v>
      </c>
      <c r="AE1237" s="2">
        <f>SUMIFS('Growth rates'!J$4:J$999,'Growth rates'!$B$4:$B$999,Demands!$A1237,'Growth rates'!$C$4:$C$999,$W1237)</f>
        <v>0</v>
      </c>
      <c r="AF1237" s="2">
        <f>SUMIFS('Growth rates'!K$4:K$999,'Growth rates'!$B$4:$B$999,Demands!$A1237,'Growth rates'!$C$4:$C$999,$W1237)</f>
        <v>0</v>
      </c>
      <c r="AG1237" s="2">
        <f>SUMIFS('Growth rates'!L$4:L$999,'Growth rates'!$B$4:$B$999,Demands!$A1237,'Growth rates'!$C$4:$C$999,$W1237)</f>
        <v>0</v>
      </c>
      <c r="AH1237" s="2">
        <f>SUMIFS('Growth rates'!M$4:M$999,'Growth rates'!$B$4:$B$999,Demands!$A1237,'Growth rates'!$C$4:$C$999,$W1237)</f>
        <v>0</v>
      </c>
      <c r="AI1237" s="2">
        <f>SUMIFS('Growth rates'!N$4:N$999,'Growth rates'!$B$4:$B$999,Demands!$A1237,'Growth rates'!$C$4:$C$999,$W1237)</f>
        <v>0</v>
      </c>
      <c r="AJ1237" s="2">
        <f>SUMIFS('Growth rates'!O$4:O$999,'Growth rates'!$B$4:$B$999,Demands!$A1237,'Growth rates'!$C$4:$C$999,$W1237)</f>
        <v>0</v>
      </c>
      <c r="AK1237" s="2">
        <f>SUMIFS('Growth rates'!P$4:P$999,'Growth rates'!$B$4:$B$999,Demands!$A1237,'Growth rates'!$C$4:$C$999,$W1237)</f>
        <v>0</v>
      </c>
      <c r="AL1237" s="2">
        <f>SUMIFS('Growth rates'!Q$4:Q$999,'Growth rates'!$B$4:$B$999,Demands!$A1237,'Growth rates'!$C$4:$C$999,$W1237)</f>
        <v>0</v>
      </c>
      <c r="AM1237" s="2">
        <f>SUMIFS('Growth rates'!R$4:R$999,'Growth rates'!$B$4:$B$999,Demands!$A1237,'Growth rates'!$C$4:$C$999,$W1237)</f>
        <v>0</v>
      </c>
      <c r="AN1237" s="2">
        <f>SUMIFS('Growth rates'!S$4:S$999,'Growth rates'!$B$4:$B$999,Demands!$A1237,'Growth rates'!$C$4:$C$999,$W1237)</f>
        <v>0</v>
      </c>
      <c r="AO1237" s="2">
        <f>SUMIFS('Growth rates'!T$4:T$999,'Growth rates'!$B$4:$B$999,Demands!$A1237,'Growth rates'!$C$4:$C$999,$W1237)</f>
        <v>0</v>
      </c>
      <c r="AP1237" s="2">
        <f>SUMIFS('Growth rates'!U$4:U$999,'Growth rates'!$B$4:$B$999,Demands!$A1237,'Growth rates'!$C$4:$C$999,$W1237)</f>
        <v>0</v>
      </c>
      <c r="AR1237" t="e">
        <f>VLOOKUP(C1237&amp;A1237,Driver_elast!$A$2:$E$1161,5,FALSE)</f>
        <v>#N/A</v>
      </c>
      <c r="AS1237" t="e">
        <f t="shared" si="401"/>
        <v>#N/A</v>
      </c>
      <c r="AT1237" t="e">
        <f t="shared" si="402"/>
        <v>#N/A</v>
      </c>
      <c r="AV1237" s="2" t="e" cm="1">
        <f t="array" ref="AV1237">TREND($AR1237:$AS1237,$AR$3:$AS$3,AV$1)</f>
        <v>#VALUE!</v>
      </c>
      <c r="AW1237" s="2" t="e" cm="1">
        <f t="array" ref="AW1237">TREND($AR1237:$AS1237,$AR$3:$AS$3,AW$1)</f>
        <v>#VALUE!</v>
      </c>
      <c r="AX1237" s="2" t="e" cm="1">
        <f t="array" ref="AX1237">TREND($AR1237:$AS1237,$AR$3:$AS$3,AX$1)</f>
        <v>#VALUE!</v>
      </c>
      <c r="AY1237" s="2" t="e" cm="1">
        <f t="array" ref="AY1237">TREND($AR1237:$AS1237,$AR$3:$AS$3,AY$1)</f>
        <v>#VALUE!</v>
      </c>
      <c r="AZ1237" s="2" t="e" cm="1">
        <f t="array" ref="AZ1237">TREND($AR1237:$AS1237,$AR$3:$AS$3,AZ$1)</f>
        <v>#VALUE!</v>
      </c>
      <c r="BA1237" s="2" t="e" cm="1">
        <f t="array" ref="BA1237">TREND($AR1237:$AS1237,$AR$3:$AS$3,BA$1)</f>
        <v>#VALUE!</v>
      </c>
      <c r="BB1237" s="2" t="e" cm="1">
        <f t="array" ref="BB1237">TREND($AR1237:$AS1237,$AR$3:$AS$3,BB$1)</f>
        <v>#VALUE!</v>
      </c>
      <c r="BC1237" s="2" t="e" cm="1">
        <f t="array" ref="BC1237">TREND($AR1237:$AS1237,$AR$3:$AS$3,BC$1)</f>
        <v>#VALUE!</v>
      </c>
      <c r="BD1237" s="2" t="e" cm="1">
        <f t="array" ref="BD1237">TREND($AR1237:$AS1237,$AR$3:$AS$3,BD$1)</f>
        <v>#VALUE!</v>
      </c>
      <c r="BE1237" s="2" t="e" cm="1">
        <f t="array" ref="BE1237">TREND($AR1237:$AS1237,$AR$3:$AS$3,BE$1)</f>
        <v>#VALUE!</v>
      </c>
      <c r="BF1237" s="20" t="e" cm="1">
        <f t="array" ref="BF1237">TREND($AS1237:$AT1237,$AS$3:$AT$3,BF$1)</f>
        <v>#VALUE!</v>
      </c>
      <c r="BG1237" s="20" t="e" cm="1">
        <f t="array" ref="BG1237">TREND($AS1237:$AT1237,$AS$3:$AT$3,BG$1)</f>
        <v>#VALUE!</v>
      </c>
      <c r="BH1237" s="20" t="e" cm="1">
        <f t="array" ref="BH1237">TREND($AS1237:$AT1237,$AS$3:$AT$3,BH$1)</f>
        <v>#VALUE!</v>
      </c>
      <c r="BI1237" s="20" t="e" cm="1">
        <f t="array" ref="BI1237">TREND($AS1237:$AT1237,$AS$3:$AT$3,BI$1)</f>
        <v>#VALUE!</v>
      </c>
      <c r="BJ1237" s="20" t="e" cm="1">
        <f t="array" ref="BJ1237">TREND($AS1237:$AT1237,$AS$3:$AT$3,BJ$1)</f>
        <v>#VALUE!</v>
      </c>
      <c r="BK1237" s="20" t="e" cm="1">
        <f t="array" ref="BK1237">TREND($AS1237:$AT1237,$AS$3:$AT$3,BK$1)</f>
        <v>#VALUE!</v>
      </c>
      <c r="BL1237" s="20" t="e" cm="1">
        <f t="array" ref="BL1237">TREND($AS1237:$AT1237,$AS$3:$AT$3,BL$1)</f>
        <v>#VALUE!</v>
      </c>
      <c r="BM1237" s="20" t="e" cm="1">
        <f t="array" ref="BM1237">TREND($AS1237:$AT1237,$AS$3:$AT$3,BM$1)</f>
        <v>#VALUE!</v>
      </c>
    </row>
    <row r="1238" spans="1:65" x14ac:dyDescent="0.35">
      <c r="A1238" t="str">
        <f>IF(BYDem!B1236="","\I:",BYDem!B1236)</f>
        <v>\I:</v>
      </c>
      <c r="B1238">
        <f>BYDem!E1236</f>
        <v>0</v>
      </c>
      <c r="C1238">
        <f t="shared" si="383"/>
        <v>0</v>
      </c>
      <c r="D1238" s="4">
        <f>SUMIFS(BYDem!$M$2:$M$2000,BYDem!$B$2:$B$2000,Demands!$A1238,BYDem!$E$2:$E$2000,Demands!$B1238)</f>
        <v>0</v>
      </c>
      <c r="E1238" s="4" t="e">
        <f t="shared" si="384"/>
        <v>#DIV/0!</v>
      </c>
      <c r="F1238" s="4" t="e">
        <f t="shared" si="385"/>
        <v>#DIV/0!</v>
      </c>
      <c r="G1238" s="4" t="e">
        <f t="shared" si="386"/>
        <v>#DIV/0!</v>
      </c>
      <c r="H1238" s="4" t="e">
        <f t="shared" si="387"/>
        <v>#DIV/0!</v>
      </c>
      <c r="I1238" s="4" t="e">
        <f t="shared" si="388"/>
        <v>#DIV/0!</v>
      </c>
      <c r="J1238" s="4" t="e">
        <f t="shared" si="389"/>
        <v>#DIV/0!</v>
      </c>
      <c r="K1238" s="4" t="e">
        <f t="shared" si="390"/>
        <v>#DIV/0!</v>
      </c>
      <c r="L1238" s="4" t="e">
        <f t="shared" si="391"/>
        <v>#DIV/0!</v>
      </c>
      <c r="M1238" s="4" t="e">
        <f t="shared" si="392"/>
        <v>#DIV/0!</v>
      </c>
      <c r="N1238" s="4" t="e">
        <f t="shared" si="393"/>
        <v>#DIV/0!</v>
      </c>
      <c r="O1238" s="4" t="e">
        <f t="shared" si="394"/>
        <v>#DIV/0!</v>
      </c>
      <c r="P1238" s="4" t="e">
        <f t="shared" si="395"/>
        <v>#DIV/0!</v>
      </c>
      <c r="Q1238" s="4" t="e">
        <f t="shared" si="396"/>
        <v>#DIV/0!</v>
      </c>
      <c r="R1238" s="4" t="e">
        <f t="shared" si="397"/>
        <v>#DIV/0!</v>
      </c>
      <c r="S1238" s="4" t="e">
        <f t="shared" si="398"/>
        <v>#DIV/0!</v>
      </c>
      <c r="T1238" s="4" t="e">
        <f t="shared" si="399"/>
        <v>#DIV/0!</v>
      </c>
      <c r="U1238" s="4" t="e">
        <f t="shared" si="400"/>
        <v>#DIV/0!</v>
      </c>
      <c r="W1238" s="5" t="e">
        <f>VLOOKUP(C1238&amp;A1238,Driver_elast!$A$2:$D$1161,4,FALSE)</f>
        <v>#N/A</v>
      </c>
      <c r="X1238" s="5">
        <v>1</v>
      </c>
      <c r="Y1238" s="2">
        <f>SUMIFS('Growth rates'!D$4:D$999,'Growth rates'!$B$4:$B$999,Demands!$A1238,'Growth rates'!$C$4:$C$999,$W1238)</f>
        <v>0</v>
      </c>
      <c r="Z1238" s="2">
        <f>SUMIFS('Growth rates'!E$4:E$999,'Growth rates'!$B$4:$B$999,Demands!$A1238,'Growth rates'!$C$4:$C$999,$W1238)</f>
        <v>0</v>
      </c>
      <c r="AA1238" s="2">
        <f>SUMIFS('Growth rates'!F$4:F$999,'Growth rates'!$B$4:$B$999,Demands!$A1238,'Growth rates'!$C$4:$C$999,$W1238)</f>
        <v>0</v>
      </c>
      <c r="AB1238" s="2">
        <f>SUMIFS('Growth rates'!G$4:G$999,'Growth rates'!$B$4:$B$999,Demands!$A1238,'Growth rates'!$C$4:$C$999,$W1238)</f>
        <v>0</v>
      </c>
      <c r="AC1238" s="2">
        <f>SUMIFS('Growth rates'!H$4:H$999,'Growth rates'!$B$4:$B$999,Demands!$A1238,'Growth rates'!$C$4:$C$999,$W1238)</f>
        <v>0</v>
      </c>
      <c r="AD1238" s="2">
        <f>SUMIFS('Growth rates'!I$4:I$999,'Growth rates'!$B$4:$B$999,Demands!$A1238,'Growth rates'!$C$4:$C$999,$W1238)</f>
        <v>0</v>
      </c>
      <c r="AE1238" s="2">
        <f>SUMIFS('Growth rates'!J$4:J$999,'Growth rates'!$B$4:$B$999,Demands!$A1238,'Growth rates'!$C$4:$C$999,$W1238)</f>
        <v>0</v>
      </c>
      <c r="AF1238" s="2">
        <f>SUMIFS('Growth rates'!K$4:K$999,'Growth rates'!$B$4:$B$999,Demands!$A1238,'Growth rates'!$C$4:$C$999,$W1238)</f>
        <v>0</v>
      </c>
      <c r="AG1238" s="2">
        <f>SUMIFS('Growth rates'!L$4:L$999,'Growth rates'!$B$4:$B$999,Demands!$A1238,'Growth rates'!$C$4:$C$999,$W1238)</f>
        <v>0</v>
      </c>
      <c r="AH1238" s="2">
        <f>SUMIFS('Growth rates'!M$4:M$999,'Growth rates'!$B$4:$B$999,Demands!$A1238,'Growth rates'!$C$4:$C$999,$W1238)</f>
        <v>0</v>
      </c>
      <c r="AI1238" s="2">
        <f>SUMIFS('Growth rates'!N$4:N$999,'Growth rates'!$B$4:$B$999,Demands!$A1238,'Growth rates'!$C$4:$C$999,$W1238)</f>
        <v>0</v>
      </c>
      <c r="AJ1238" s="2">
        <f>SUMIFS('Growth rates'!O$4:O$999,'Growth rates'!$B$4:$B$999,Demands!$A1238,'Growth rates'!$C$4:$C$999,$W1238)</f>
        <v>0</v>
      </c>
      <c r="AK1238" s="2">
        <f>SUMIFS('Growth rates'!P$4:P$999,'Growth rates'!$B$4:$B$999,Demands!$A1238,'Growth rates'!$C$4:$C$999,$W1238)</f>
        <v>0</v>
      </c>
      <c r="AL1238" s="2">
        <f>SUMIFS('Growth rates'!Q$4:Q$999,'Growth rates'!$B$4:$B$999,Demands!$A1238,'Growth rates'!$C$4:$C$999,$W1238)</f>
        <v>0</v>
      </c>
      <c r="AM1238" s="2">
        <f>SUMIFS('Growth rates'!R$4:R$999,'Growth rates'!$B$4:$B$999,Demands!$A1238,'Growth rates'!$C$4:$C$999,$W1238)</f>
        <v>0</v>
      </c>
      <c r="AN1238" s="2">
        <f>SUMIFS('Growth rates'!S$4:S$999,'Growth rates'!$B$4:$B$999,Demands!$A1238,'Growth rates'!$C$4:$C$999,$W1238)</f>
        <v>0</v>
      </c>
      <c r="AO1238" s="2">
        <f>SUMIFS('Growth rates'!T$4:T$999,'Growth rates'!$B$4:$B$999,Demands!$A1238,'Growth rates'!$C$4:$C$999,$W1238)</f>
        <v>0</v>
      </c>
      <c r="AP1238" s="2">
        <f>SUMIFS('Growth rates'!U$4:U$999,'Growth rates'!$B$4:$B$999,Demands!$A1238,'Growth rates'!$C$4:$C$999,$W1238)</f>
        <v>0</v>
      </c>
      <c r="AR1238" t="e">
        <f>VLOOKUP(C1238&amp;A1238,Driver_elast!$A$2:$E$1161,5,FALSE)</f>
        <v>#N/A</v>
      </c>
      <c r="AS1238" t="e">
        <f t="shared" si="401"/>
        <v>#N/A</v>
      </c>
      <c r="AT1238" t="e">
        <f t="shared" si="402"/>
        <v>#N/A</v>
      </c>
      <c r="AV1238" s="2" t="e" cm="1">
        <f t="array" ref="AV1238">TREND($AR1238:$AS1238,$AR$3:$AS$3,AV$1)</f>
        <v>#VALUE!</v>
      </c>
      <c r="AW1238" s="2" t="e" cm="1">
        <f t="array" ref="AW1238">TREND($AR1238:$AS1238,$AR$3:$AS$3,AW$1)</f>
        <v>#VALUE!</v>
      </c>
      <c r="AX1238" s="2" t="e" cm="1">
        <f t="array" ref="AX1238">TREND($AR1238:$AS1238,$AR$3:$AS$3,AX$1)</f>
        <v>#VALUE!</v>
      </c>
      <c r="AY1238" s="2" t="e" cm="1">
        <f t="array" ref="AY1238">TREND($AR1238:$AS1238,$AR$3:$AS$3,AY$1)</f>
        <v>#VALUE!</v>
      </c>
      <c r="AZ1238" s="2" t="e" cm="1">
        <f t="array" ref="AZ1238">TREND($AR1238:$AS1238,$AR$3:$AS$3,AZ$1)</f>
        <v>#VALUE!</v>
      </c>
      <c r="BA1238" s="2" t="e" cm="1">
        <f t="array" ref="BA1238">TREND($AR1238:$AS1238,$AR$3:$AS$3,BA$1)</f>
        <v>#VALUE!</v>
      </c>
      <c r="BB1238" s="2" t="e" cm="1">
        <f t="array" ref="BB1238">TREND($AR1238:$AS1238,$AR$3:$AS$3,BB$1)</f>
        <v>#VALUE!</v>
      </c>
      <c r="BC1238" s="2" t="e" cm="1">
        <f t="array" ref="BC1238">TREND($AR1238:$AS1238,$AR$3:$AS$3,BC$1)</f>
        <v>#VALUE!</v>
      </c>
      <c r="BD1238" s="2" t="e" cm="1">
        <f t="array" ref="BD1238">TREND($AR1238:$AS1238,$AR$3:$AS$3,BD$1)</f>
        <v>#VALUE!</v>
      </c>
      <c r="BE1238" s="2" t="e" cm="1">
        <f t="array" ref="BE1238">TREND($AR1238:$AS1238,$AR$3:$AS$3,BE$1)</f>
        <v>#VALUE!</v>
      </c>
      <c r="BF1238" s="20" t="e" cm="1">
        <f t="array" ref="BF1238">TREND($AS1238:$AT1238,$AS$3:$AT$3,BF$1)</f>
        <v>#VALUE!</v>
      </c>
      <c r="BG1238" s="20" t="e" cm="1">
        <f t="array" ref="BG1238">TREND($AS1238:$AT1238,$AS$3:$AT$3,BG$1)</f>
        <v>#VALUE!</v>
      </c>
      <c r="BH1238" s="20" t="e" cm="1">
        <f t="array" ref="BH1238">TREND($AS1238:$AT1238,$AS$3:$AT$3,BH$1)</f>
        <v>#VALUE!</v>
      </c>
      <c r="BI1238" s="20" t="e" cm="1">
        <f t="array" ref="BI1238">TREND($AS1238:$AT1238,$AS$3:$AT$3,BI$1)</f>
        <v>#VALUE!</v>
      </c>
      <c r="BJ1238" s="20" t="e" cm="1">
        <f t="array" ref="BJ1238">TREND($AS1238:$AT1238,$AS$3:$AT$3,BJ$1)</f>
        <v>#VALUE!</v>
      </c>
      <c r="BK1238" s="20" t="e" cm="1">
        <f t="array" ref="BK1238">TREND($AS1238:$AT1238,$AS$3:$AT$3,BK$1)</f>
        <v>#VALUE!</v>
      </c>
      <c r="BL1238" s="20" t="e" cm="1">
        <f t="array" ref="BL1238">TREND($AS1238:$AT1238,$AS$3:$AT$3,BL$1)</f>
        <v>#VALUE!</v>
      </c>
      <c r="BM1238" s="20" t="e" cm="1">
        <f t="array" ref="BM1238">TREND($AS1238:$AT1238,$AS$3:$AT$3,BM$1)</f>
        <v>#VALUE!</v>
      </c>
    </row>
    <row r="1239" spans="1:65" x14ac:dyDescent="0.35">
      <c r="A1239" t="str">
        <f>IF(BYDem!B1237="","\I:",BYDem!B1237)</f>
        <v>\I:</v>
      </c>
      <c r="B1239">
        <f>BYDem!E1237</f>
        <v>0</v>
      </c>
      <c r="C1239">
        <f t="shared" si="383"/>
        <v>0</v>
      </c>
      <c r="D1239" s="4">
        <f>SUMIFS(BYDem!$M$2:$M$2000,BYDem!$B$2:$B$2000,Demands!$A1239,BYDem!$E$2:$E$2000,Demands!$B1239)</f>
        <v>0</v>
      </c>
      <c r="E1239" s="4" t="e">
        <f t="shared" si="384"/>
        <v>#DIV/0!</v>
      </c>
      <c r="F1239" s="4" t="e">
        <f t="shared" si="385"/>
        <v>#DIV/0!</v>
      </c>
      <c r="G1239" s="4" t="e">
        <f t="shared" si="386"/>
        <v>#DIV/0!</v>
      </c>
      <c r="H1239" s="4" t="e">
        <f t="shared" si="387"/>
        <v>#DIV/0!</v>
      </c>
      <c r="I1239" s="4" t="e">
        <f t="shared" si="388"/>
        <v>#DIV/0!</v>
      </c>
      <c r="J1239" s="4" t="e">
        <f t="shared" si="389"/>
        <v>#DIV/0!</v>
      </c>
      <c r="K1239" s="4" t="e">
        <f t="shared" si="390"/>
        <v>#DIV/0!</v>
      </c>
      <c r="L1239" s="4" t="e">
        <f t="shared" si="391"/>
        <v>#DIV/0!</v>
      </c>
      <c r="M1239" s="4" t="e">
        <f t="shared" si="392"/>
        <v>#DIV/0!</v>
      </c>
      <c r="N1239" s="4" t="e">
        <f t="shared" si="393"/>
        <v>#DIV/0!</v>
      </c>
      <c r="O1239" s="4" t="e">
        <f t="shared" si="394"/>
        <v>#DIV/0!</v>
      </c>
      <c r="P1239" s="4" t="e">
        <f t="shared" si="395"/>
        <v>#DIV/0!</v>
      </c>
      <c r="Q1239" s="4" t="e">
        <f t="shared" si="396"/>
        <v>#DIV/0!</v>
      </c>
      <c r="R1239" s="4" t="e">
        <f t="shared" si="397"/>
        <v>#DIV/0!</v>
      </c>
      <c r="S1239" s="4" t="e">
        <f t="shared" si="398"/>
        <v>#DIV/0!</v>
      </c>
      <c r="T1239" s="4" t="e">
        <f t="shared" si="399"/>
        <v>#DIV/0!</v>
      </c>
      <c r="U1239" s="4" t="e">
        <f t="shared" si="400"/>
        <v>#DIV/0!</v>
      </c>
      <c r="W1239" s="5" t="e">
        <f>VLOOKUP(C1239&amp;A1239,Driver_elast!$A$2:$D$1161,4,FALSE)</f>
        <v>#N/A</v>
      </c>
      <c r="X1239" s="5">
        <v>1</v>
      </c>
      <c r="Y1239" s="2">
        <f>SUMIFS('Growth rates'!D$4:D$999,'Growth rates'!$B$4:$B$999,Demands!$A1239,'Growth rates'!$C$4:$C$999,$W1239)</f>
        <v>0</v>
      </c>
      <c r="Z1239" s="2">
        <f>SUMIFS('Growth rates'!E$4:E$999,'Growth rates'!$B$4:$B$999,Demands!$A1239,'Growth rates'!$C$4:$C$999,$W1239)</f>
        <v>0</v>
      </c>
      <c r="AA1239" s="2">
        <f>SUMIFS('Growth rates'!F$4:F$999,'Growth rates'!$B$4:$B$999,Demands!$A1239,'Growth rates'!$C$4:$C$999,$W1239)</f>
        <v>0</v>
      </c>
      <c r="AB1239" s="2">
        <f>SUMIFS('Growth rates'!G$4:G$999,'Growth rates'!$B$4:$B$999,Demands!$A1239,'Growth rates'!$C$4:$C$999,$W1239)</f>
        <v>0</v>
      </c>
      <c r="AC1239" s="2">
        <f>SUMIFS('Growth rates'!H$4:H$999,'Growth rates'!$B$4:$B$999,Demands!$A1239,'Growth rates'!$C$4:$C$999,$W1239)</f>
        <v>0</v>
      </c>
      <c r="AD1239" s="2">
        <f>SUMIFS('Growth rates'!I$4:I$999,'Growth rates'!$B$4:$B$999,Demands!$A1239,'Growth rates'!$C$4:$C$999,$W1239)</f>
        <v>0</v>
      </c>
      <c r="AE1239" s="2">
        <f>SUMIFS('Growth rates'!J$4:J$999,'Growth rates'!$B$4:$B$999,Demands!$A1239,'Growth rates'!$C$4:$C$999,$W1239)</f>
        <v>0</v>
      </c>
      <c r="AF1239" s="2">
        <f>SUMIFS('Growth rates'!K$4:K$999,'Growth rates'!$B$4:$B$999,Demands!$A1239,'Growth rates'!$C$4:$C$999,$W1239)</f>
        <v>0</v>
      </c>
      <c r="AG1239" s="2">
        <f>SUMIFS('Growth rates'!L$4:L$999,'Growth rates'!$B$4:$B$999,Demands!$A1239,'Growth rates'!$C$4:$C$999,$W1239)</f>
        <v>0</v>
      </c>
      <c r="AH1239" s="2">
        <f>SUMIFS('Growth rates'!M$4:M$999,'Growth rates'!$B$4:$B$999,Demands!$A1239,'Growth rates'!$C$4:$C$999,$W1239)</f>
        <v>0</v>
      </c>
      <c r="AI1239" s="2">
        <f>SUMIFS('Growth rates'!N$4:N$999,'Growth rates'!$B$4:$B$999,Demands!$A1239,'Growth rates'!$C$4:$C$999,$W1239)</f>
        <v>0</v>
      </c>
      <c r="AJ1239" s="2">
        <f>SUMIFS('Growth rates'!O$4:O$999,'Growth rates'!$B$4:$B$999,Demands!$A1239,'Growth rates'!$C$4:$C$999,$W1239)</f>
        <v>0</v>
      </c>
      <c r="AK1239" s="2">
        <f>SUMIFS('Growth rates'!P$4:P$999,'Growth rates'!$B$4:$B$999,Demands!$A1239,'Growth rates'!$C$4:$C$999,$W1239)</f>
        <v>0</v>
      </c>
      <c r="AL1239" s="2">
        <f>SUMIFS('Growth rates'!Q$4:Q$999,'Growth rates'!$B$4:$B$999,Demands!$A1239,'Growth rates'!$C$4:$C$999,$W1239)</f>
        <v>0</v>
      </c>
      <c r="AM1239" s="2">
        <f>SUMIFS('Growth rates'!R$4:R$999,'Growth rates'!$B$4:$B$999,Demands!$A1239,'Growth rates'!$C$4:$C$999,$W1239)</f>
        <v>0</v>
      </c>
      <c r="AN1239" s="2">
        <f>SUMIFS('Growth rates'!S$4:S$999,'Growth rates'!$B$4:$B$999,Demands!$A1239,'Growth rates'!$C$4:$C$999,$W1239)</f>
        <v>0</v>
      </c>
      <c r="AO1239" s="2">
        <f>SUMIFS('Growth rates'!T$4:T$999,'Growth rates'!$B$4:$B$999,Demands!$A1239,'Growth rates'!$C$4:$C$999,$W1239)</f>
        <v>0</v>
      </c>
      <c r="AP1239" s="2">
        <f>SUMIFS('Growth rates'!U$4:U$999,'Growth rates'!$B$4:$B$999,Demands!$A1239,'Growth rates'!$C$4:$C$999,$W1239)</f>
        <v>0</v>
      </c>
      <c r="AR1239" t="e">
        <f>VLOOKUP(C1239&amp;A1239,Driver_elast!$A$2:$E$1161,5,FALSE)</f>
        <v>#N/A</v>
      </c>
      <c r="AS1239" t="e">
        <f t="shared" si="401"/>
        <v>#N/A</v>
      </c>
      <c r="AT1239" t="e">
        <f t="shared" si="402"/>
        <v>#N/A</v>
      </c>
      <c r="AV1239" s="2" t="e" cm="1">
        <f t="array" ref="AV1239">TREND($AR1239:$AS1239,$AR$3:$AS$3,AV$1)</f>
        <v>#VALUE!</v>
      </c>
      <c r="AW1239" s="2" t="e" cm="1">
        <f t="array" ref="AW1239">TREND($AR1239:$AS1239,$AR$3:$AS$3,AW$1)</f>
        <v>#VALUE!</v>
      </c>
      <c r="AX1239" s="2" t="e" cm="1">
        <f t="array" ref="AX1239">TREND($AR1239:$AS1239,$AR$3:$AS$3,AX$1)</f>
        <v>#VALUE!</v>
      </c>
      <c r="AY1239" s="2" t="e" cm="1">
        <f t="array" ref="AY1239">TREND($AR1239:$AS1239,$AR$3:$AS$3,AY$1)</f>
        <v>#VALUE!</v>
      </c>
      <c r="AZ1239" s="2" t="e" cm="1">
        <f t="array" ref="AZ1239">TREND($AR1239:$AS1239,$AR$3:$AS$3,AZ$1)</f>
        <v>#VALUE!</v>
      </c>
      <c r="BA1239" s="2" t="e" cm="1">
        <f t="array" ref="BA1239">TREND($AR1239:$AS1239,$AR$3:$AS$3,BA$1)</f>
        <v>#VALUE!</v>
      </c>
      <c r="BB1239" s="2" t="e" cm="1">
        <f t="array" ref="BB1239">TREND($AR1239:$AS1239,$AR$3:$AS$3,BB$1)</f>
        <v>#VALUE!</v>
      </c>
      <c r="BC1239" s="2" t="e" cm="1">
        <f t="array" ref="BC1239">TREND($AR1239:$AS1239,$AR$3:$AS$3,BC$1)</f>
        <v>#VALUE!</v>
      </c>
      <c r="BD1239" s="2" t="e" cm="1">
        <f t="array" ref="BD1239">TREND($AR1239:$AS1239,$AR$3:$AS$3,BD$1)</f>
        <v>#VALUE!</v>
      </c>
      <c r="BE1239" s="2" t="e" cm="1">
        <f t="array" ref="BE1239">TREND($AR1239:$AS1239,$AR$3:$AS$3,BE$1)</f>
        <v>#VALUE!</v>
      </c>
      <c r="BF1239" s="20" t="e" cm="1">
        <f t="array" ref="BF1239">TREND($AS1239:$AT1239,$AS$3:$AT$3,BF$1)</f>
        <v>#VALUE!</v>
      </c>
      <c r="BG1239" s="20" t="e" cm="1">
        <f t="array" ref="BG1239">TREND($AS1239:$AT1239,$AS$3:$AT$3,BG$1)</f>
        <v>#VALUE!</v>
      </c>
      <c r="BH1239" s="20" t="e" cm="1">
        <f t="array" ref="BH1239">TREND($AS1239:$AT1239,$AS$3:$AT$3,BH$1)</f>
        <v>#VALUE!</v>
      </c>
      <c r="BI1239" s="20" t="e" cm="1">
        <f t="array" ref="BI1239">TREND($AS1239:$AT1239,$AS$3:$AT$3,BI$1)</f>
        <v>#VALUE!</v>
      </c>
      <c r="BJ1239" s="20" t="e" cm="1">
        <f t="array" ref="BJ1239">TREND($AS1239:$AT1239,$AS$3:$AT$3,BJ$1)</f>
        <v>#VALUE!</v>
      </c>
      <c r="BK1239" s="20" t="e" cm="1">
        <f t="array" ref="BK1239">TREND($AS1239:$AT1239,$AS$3:$AT$3,BK$1)</f>
        <v>#VALUE!</v>
      </c>
      <c r="BL1239" s="20" t="e" cm="1">
        <f t="array" ref="BL1239">TREND($AS1239:$AT1239,$AS$3:$AT$3,BL$1)</f>
        <v>#VALUE!</v>
      </c>
      <c r="BM1239" s="20" t="e" cm="1">
        <f t="array" ref="BM1239">TREND($AS1239:$AT1239,$AS$3:$AT$3,BM$1)</f>
        <v>#VALUE!</v>
      </c>
    </row>
    <row r="1240" spans="1:65" x14ac:dyDescent="0.35">
      <c r="A1240" t="str">
        <f>IF(BYDem!B1238="","\I:",BYDem!B1238)</f>
        <v>\I:</v>
      </c>
      <c r="B1240">
        <f>BYDem!E1238</f>
        <v>0</v>
      </c>
      <c r="C1240">
        <f t="shared" si="383"/>
        <v>0</v>
      </c>
      <c r="D1240" s="4">
        <f>SUMIFS(BYDem!$M$2:$M$2000,BYDem!$B$2:$B$2000,Demands!$A1240,BYDem!$E$2:$E$2000,Demands!$B1240)</f>
        <v>0</v>
      </c>
      <c r="E1240" s="4" t="e">
        <f t="shared" si="384"/>
        <v>#DIV/0!</v>
      </c>
      <c r="F1240" s="4" t="e">
        <f t="shared" si="385"/>
        <v>#DIV/0!</v>
      </c>
      <c r="G1240" s="4" t="e">
        <f t="shared" si="386"/>
        <v>#DIV/0!</v>
      </c>
      <c r="H1240" s="4" t="e">
        <f t="shared" si="387"/>
        <v>#DIV/0!</v>
      </c>
      <c r="I1240" s="4" t="e">
        <f t="shared" si="388"/>
        <v>#DIV/0!</v>
      </c>
      <c r="J1240" s="4" t="e">
        <f t="shared" si="389"/>
        <v>#DIV/0!</v>
      </c>
      <c r="K1240" s="4" t="e">
        <f t="shared" si="390"/>
        <v>#DIV/0!</v>
      </c>
      <c r="L1240" s="4" t="e">
        <f t="shared" si="391"/>
        <v>#DIV/0!</v>
      </c>
      <c r="M1240" s="4" t="e">
        <f t="shared" si="392"/>
        <v>#DIV/0!</v>
      </c>
      <c r="N1240" s="4" t="e">
        <f t="shared" si="393"/>
        <v>#DIV/0!</v>
      </c>
      <c r="O1240" s="4" t="e">
        <f t="shared" si="394"/>
        <v>#DIV/0!</v>
      </c>
      <c r="P1240" s="4" t="e">
        <f t="shared" si="395"/>
        <v>#DIV/0!</v>
      </c>
      <c r="Q1240" s="4" t="e">
        <f t="shared" si="396"/>
        <v>#DIV/0!</v>
      </c>
      <c r="R1240" s="4" t="e">
        <f t="shared" si="397"/>
        <v>#DIV/0!</v>
      </c>
      <c r="S1240" s="4" t="e">
        <f t="shared" si="398"/>
        <v>#DIV/0!</v>
      </c>
      <c r="T1240" s="4" t="e">
        <f t="shared" si="399"/>
        <v>#DIV/0!</v>
      </c>
      <c r="U1240" s="4" t="e">
        <f t="shared" si="400"/>
        <v>#DIV/0!</v>
      </c>
      <c r="W1240" s="5" t="e">
        <f>VLOOKUP(C1240&amp;A1240,Driver_elast!$A$2:$D$1161,4,FALSE)</f>
        <v>#N/A</v>
      </c>
      <c r="X1240" s="5">
        <v>1</v>
      </c>
      <c r="Y1240" s="2">
        <f>SUMIFS('Growth rates'!D$4:D$999,'Growth rates'!$B$4:$B$999,Demands!$A1240,'Growth rates'!$C$4:$C$999,$W1240)</f>
        <v>0</v>
      </c>
      <c r="Z1240" s="2">
        <f>SUMIFS('Growth rates'!E$4:E$999,'Growth rates'!$B$4:$B$999,Demands!$A1240,'Growth rates'!$C$4:$C$999,$W1240)</f>
        <v>0</v>
      </c>
      <c r="AA1240" s="2">
        <f>SUMIFS('Growth rates'!F$4:F$999,'Growth rates'!$B$4:$B$999,Demands!$A1240,'Growth rates'!$C$4:$C$999,$W1240)</f>
        <v>0</v>
      </c>
      <c r="AB1240" s="2">
        <f>SUMIFS('Growth rates'!G$4:G$999,'Growth rates'!$B$4:$B$999,Demands!$A1240,'Growth rates'!$C$4:$C$999,$W1240)</f>
        <v>0</v>
      </c>
      <c r="AC1240" s="2">
        <f>SUMIFS('Growth rates'!H$4:H$999,'Growth rates'!$B$4:$B$999,Demands!$A1240,'Growth rates'!$C$4:$C$999,$W1240)</f>
        <v>0</v>
      </c>
      <c r="AD1240" s="2">
        <f>SUMIFS('Growth rates'!I$4:I$999,'Growth rates'!$B$4:$B$999,Demands!$A1240,'Growth rates'!$C$4:$C$999,$W1240)</f>
        <v>0</v>
      </c>
      <c r="AE1240" s="2">
        <f>SUMIFS('Growth rates'!J$4:J$999,'Growth rates'!$B$4:$B$999,Demands!$A1240,'Growth rates'!$C$4:$C$999,$W1240)</f>
        <v>0</v>
      </c>
      <c r="AF1240" s="2">
        <f>SUMIFS('Growth rates'!K$4:K$999,'Growth rates'!$B$4:$B$999,Demands!$A1240,'Growth rates'!$C$4:$C$999,$W1240)</f>
        <v>0</v>
      </c>
      <c r="AG1240" s="2">
        <f>SUMIFS('Growth rates'!L$4:L$999,'Growth rates'!$B$4:$B$999,Demands!$A1240,'Growth rates'!$C$4:$C$999,$W1240)</f>
        <v>0</v>
      </c>
      <c r="AH1240" s="2">
        <f>SUMIFS('Growth rates'!M$4:M$999,'Growth rates'!$B$4:$B$999,Demands!$A1240,'Growth rates'!$C$4:$C$999,$W1240)</f>
        <v>0</v>
      </c>
      <c r="AI1240" s="2">
        <f>SUMIFS('Growth rates'!N$4:N$999,'Growth rates'!$B$4:$B$999,Demands!$A1240,'Growth rates'!$C$4:$C$999,$W1240)</f>
        <v>0</v>
      </c>
      <c r="AJ1240" s="2">
        <f>SUMIFS('Growth rates'!O$4:O$999,'Growth rates'!$B$4:$B$999,Demands!$A1240,'Growth rates'!$C$4:$C$999,$W1240)</f>
        <v>0</v>
      </c>
      <c r="AK1240" s="2">
        <f>SUMIFS('Growth rates'!P$4:P$999,'Growth rates'!$B$4:$B$999,Demands!$A1240,'Growth rates'!$C$4:$C$999,$W1240)</f>
        <v>0</v>
      </c>
      <c r="AL1240" s="2">
        <f>SUMIFS('Growth rates'!Q$4:Q$999,'Growth rates'!$B$4:$B$999,Demands!$A1240,'Growth rates'!$C$4:$C$999,$W1240)</f>
        <v>0</v>
      </c>
      <c r="AM1240" s="2">
        <f>SUMIFS('Growth rates'!R$4:R$999,'Growth rates'!$B$4:$B$999,Demands!$A1240,'Growth rates'!$C$4:$C$999,$W1240)</f>
        <v>0</v>
      </c>
      <c r="AN1240" s="2">
        <f>SUMIFS('Growth rates'!S$4:S$999,'Growth rates'!$B$4:$B$999,Demands!$A1240,'Growth rates'!$C$4:$C$999,$W1240)</f>
        <v>0</v>
      </c>
      <c r="AO1240" s="2">
        <f>SUMIFS('Growth rates'!T$4:T$999,'Growth rates'!$B$4:$B$999,Demands!$A1240,'Growth rates'!$C$4:$C$999,$W1240)</f>
        <v>0</v>
      </c>
      <c r="AP1240" s="2">
        <f>SUMIFS('Growth rates'!U$4:U$999,'Growth rates'!$B$4:$B$999,Demands!$A1240,'Growth rates'!$C$4:$C$999,$W1240)</f>
        <v>0</v>
      </c>
      <c r="AR1240" t="e">
        <f>VLOOKUP(C1240&amp;A1240,Driver_elast!$A$2:$E$1161,5,FALSE)</f>
        <v>#N/A</v>
      </c>
      <c r="AS1240" t="e">
        <f t="shared" si="401"/>
        <v>#N/A</v>
      </c>
      <c r="AT1240" t="e">
        <f t="shared" si="402"/>
        <v>#N/A</v>
      </c>
      <c r="AV1240" s="2" t="e" cm="1">
        <f t="array" ref="AV1240">TREND($AR1240:$AS1240,$AR$3:$AS$3,AV$1)</f>
        <v>#VALUE!</v>
      </c>
      <c r="AW1240" s="2" t="e" cm="1">
        <f t="array" ref="AW1240">TREND($AR1240:$AS1240,$AR$3:$AS$3,AW$1)</f>
        <v>#VALUE!</v>
      </c>
      <c r="AX1240" s="2" t="e" cm="1">
        <f t="array" ref="AX1240">TREND($AR1240:$AS1240,$AR$3:$AS$3,AX$1)</f>
        <v>#VALUE!</v>
      </c>
      <c r="AY1240" s="2" t="e" cm="1">
        <f t="array" ref="AY1240">TREND($AR1240:$AS1240,$AR$3:$AS$3,AY$1)</f>
        <v>#VALUE!</v>
      </c>
      <c r="AZ1240" s="2" t="e" cm="1">
        <f t="array" ref="AZ1240">TREND($AR1240:$AS1240,$AR$3:$AS$3,AZ$1)</f>
        <v>#VALUE!</v>
      </c>
      <c r="BA1240" s="2" t="e" cm="1">
        <f t="array" ref="BA1240">TREND($AR1240:$AS1240,$AR$3:$AS$3,BA$1)</f>
        <v>#VALUE!</v>
      </c>
      <c r="BB1240" s="2" t="e" cm="1">
        <f t="array" ref="BB1240">TREND($AR1240:$AS1240,$AR$3:$AS$3,BB$1)</f>
        <v>#VALUE!</v>
      </c>
      <c r="BC1240" s="2" t="e" cm="1">
        <f t="array" ref="BC1240">TREND($AR1240:$AS1240,$AR$3:$AS$3,BC$1)</f>
        <v>#VALUE!</v>
      </c>
      <c r="BD1240" s="2" t="e" cm="1">
        <f t="array" ref="BD1240">TREND($AR1240:$AS1240,$AR$3:$AS$3,BD$1)</f>
        <v>#VALUE!</v>
      </c>
      <c r="BE1240" s="2" t="e" cm="1">
        <f t="array" ref="BE1240">TREND($AR1240:$AS1240,$AR$3:$AS$3,BE$1)</f>
        <v>#VALUE!</v>
      </c>
      <c r="BF1240" s="20" t="e" cm="1">
        <f t="array" ref="BF1240">TREND($AS1240:$AT1240,$AS$3:$AT$3,BF$1)</f>
        <v>#VALUE!</v>
      </c>
      <c r="BG1240" s="20" t="e" cm="1">
        <f t="array" ref="BG1240">TREND($AS1240:$AT1240,$AS$3:$AT$3,BG$1)</f>
        <v>#VALUE!</v>
      </c>
      <c r="BH1240" s="20" t="e" cm="1">
        <f t="array" ref="BH1240">TREND($AS1240:$AT1240,$AS$3:$AT$3,BH$1)</f>
        <v>#VALUE!</v>
      </c>
      <c r="BI1240" s="20" t="e" cm="1">
        <f t="array" ref="BI1240">TREND($AS1240:$AT1240,$AS$3:$AT$3,BI$1)</f>
        <v>#VALUE!</v>
      </c>
      <c r="BJ1240" s="20" t="e" cm="1">
        <f t="array" ref="BJ1240">TREND($AS1240:$AT1240,$AS$3:$AT$3,BJ$1)</f>
        <v>#VALUE!</v>
      </c>
      <c r="BK1240" s="20" t="e" cm="1">
        <f t="array" ref="BK1240">TREND($AS1240:$AT1240,$AS$3:$AT$3,BK$1)</f>
        <v>#VALUE!</v>
      </c>
      <c r="BL1240" s="20" t="e" cm="1">
        <f t="array" ref="BL1240">TREND($AS1240:$AT1240,$AS$3:$AT$3,BL$1)</f>
        <v>#VALUE!</v>
      </c>
      <c r="BM1240" s="20" t="e" cm="1">
        <f t="array" ref="BM1240">TREND($AS1240:$AT1240,$AS$3:$AT$3,BM$1)</f>
        <v>#VALUE!</v>
      </c>
    </row>
    <row r="1241" spans="1:65" x14ac:dyDescent="0.35">
      <c r="A1241" t="str">
        <f>IF(BYDem!B1239="","\I:",BYDem!B1239)</f>
        <v>\I:</v>
      </c>
      <c r="B1241">
        <f>BYDem!E1239</f>
        <v>0</v>
      </c>
      <c r="C1241">
        <f t="shared" si="383"/>
        <v>0</v>
      </c>
      <c r="D1241" s="4">
        <f>SUMIFS(BYDem!$M$2:$M$2000,BYDem!$B$2:$B$2000,Demands!$A1241,BYDem!$E$2:$E$2000,Demands!$B1241)</f>
        <v>0</v>
      </c>
      <c r="E1241" s="4" t="e">
        <f t="shared" si="384"/>
        <v>#DIV/0!</v>
      </c>
      <c r="F1241" s="4" t="e">
        <f t="shared" si="385"/>
        <v>#DIV/0!</v>
      </c>
      <c r="G1241" s="4" t="e">
        <f t="shared" si="386"/>
        <v>#DIV/0!</v>
      </c>
      <c r="H1241" s="4" t="e">
        <f t="shared" si="387"/>
        <v>#DIV/0!</v>
      </c>
      <c r="I1241" s="4" t="e">
        <f t="shared" si="388"/>
        <v>#DIV/0!</v>
      </c>
      <c r="J1241" s="4" t="e">
        <f t="shared" si="389"/>
        <v>#DIV/0!</v>
      </c>
      <c r="K1241" s="4" t="e">
        <f t="shared" si="390"/>
        <v>#DIV/0!</v>
      </c>
      <c r="L1241" s="4" t="e">
        <f t="shared" si="391"/>
        <v>#DIV/0!</v>
      </c>
      <c r="M1241" s="4" t="e">
        <f t="shared" si="392"/>
        <v>#DIV/0!</v>
      </c>
      <c r="N1241" s="4" t="e">
        <f t="shared" si="393"/>
        <v>#DIV/0!</v>
      </c>
      <c r="O1241" s="4" t="e">
        <f t="shared" si="394"/>
        <v>#DIV/0!</v>
      </c>
      <c r="P1241" s="4" t="e">
        <f t="shared" si="395"/>
        <v>#DIV/0!</v>
      </c>
      <c r="Q1241" s="4" t="e">
        <f t="shared" si="396"/>
        <v>#DIV/0!</v>
      </c>
      <c r="R1241" s="4" t="e">
        <f t="shared" si="397"/>
        <v>#DIV/0!</v>
      </c>
      <c r="S1241" s="4" t="e">
        <f t="shared" si="398"/>
        <v>#DIV/0!</v>
      </c>
      <c r="T1241" s="4" t="e">
        <f t="shared" si="399"/>
        <v>#DIV/0!</v>
      </c>
      <c r="U1241" s="4" t="e">
        <f t="shared" si="400"/>
        <v>#DIV/0!</v>
      </c>
      <c r="W1241" s="5" t="e">
        <f>VLOOKUP(C1241&amp;A1241,Driver_elast!$A$2:$D$1161,4,FALSE)</f>
        <v>#N/A</v>
      </c>
      <c r="X1241" s="5">
        <v>1</v>
      </c>
      <c r="Y1241" s="2">
        <f>SUMIFS('Growth rates'!D$4:D$999,'Growth rates'!$B$4:$B$999,Demands!$A1241,'Growth rates'!$C$4:$C$999,$W1241)</f>
        <v>0</v>
      </c>
      <c r="Z1241" s="2">
        <f>SUMIFS('Growth rates'!E$4:E$999,'Growth rates'!$B$4:$B$999,Demands!$A1241,'Growth rates'!$C$4:$C$999,$W1241)</f>
        <v>0</v>
      </c>
      <c r="AA1241" s="2">
        <f>SUMIFS('Growth rates'!F$4:F$999,'Growth rates'!$B$4:$B$999,Demands!$A1241,'Growth rates'!$C$4:$C$999,$W1241)</f>
        <v>0</v>
      </c>
      <c r="AB1241" s="2">
        <f>SUMIFS('Growth rates'!G$4:G$999,'Growth rates'!$B$4:$B$999,Demands!$A1241,'Growth rates'!$C$4:$C$999,$W1241)</f>
        <v>0</v>
      </c>
      <c r="AC1241" s="2">
        <f>SUMIFS('Growth rates'!H$4:H$999,'Growth rates'!$B$4:$B$999,Demands!$A1241,'Growth rates'!$C$4:$C$999,$W1241)</f>
        <v>0</v>
      </c>
      <c r="AD1241" s="2">
        <f>SUMIFS('Growth rates'!I$4:I$999,'Growth rates'!$B$4:$B$999,Demands!$A1241,'Growth rates'!$C$4:$C$999,$W1241)</f>
        <v>0</v>
      </c>
      <c r="AE1241" s="2">
        <f>SUMIFS('Growth rates'!J$4:J$999,'Growth rates'!$B$4:$B$999,Demands!$A1241,'Growth rates'!$C$4:$C$999,$W1241)</f>
        <v>0</v>
      </c>
      <c r="AF1241" s="2">
        <f>SUMIFS('Growth rates'!K$4:K$999,'Growth rates'!$B$4:$B$999,Demands!$A1241,'Growth rates'!$C$4:$C$999,$W1241)</f>
        <v>0</v>
      </c>
      <c r="AG1241" s="2">
        <f>SUMIFS('Growth rates'!L$4:L$999,'Growth rates'!$B$4:$B$999,Demands!$A1241,'Growth rates'!$C$4:$C$999,$W1241)</f>
        <v>0</v>
      </c>
      <c r="AH1241" s="2">
        <f>SUMIFS('Growth rates'!M$4:M$999,'Growth rates'!$B$4:$B$999,Demands!$A1241,'Growth rates'!$C$4:$C$999,$W1241)</f>
        <v>0</v>
      </c>
      <c r="AI1241" s="2">
        <f>SUMIFS('Growth rates'!N$4:N$999,'Growth rates'!$B$4:$B$999,Demands!$A1241,'Growth rates'!$C$4:$C$999,$W1241)</f>
        <v>0</v>
      </c>
      <c r="AJ1241" s="2">
        <f>SUMIFS('Growth rates'!O$4:O$999,'Growth rates'!$B$4:$B$999,Demands!$A1241,'Growth rates'!$C$4:$C$999,$W1241)</f>
        <v>0</v>
      </c>
      <c r="AK1241" s="2">
        <f>SUMIFS('Growth rates'!P$4:P$999,'Growth rates'!$B$4:$B$999,Demands!$A1241,'Growth rates'!$C$4:$C$999,$W1241)</f>
        <v>0</v>
      </c>
      <c r="AL1241" s="2">
        <f>SUMIFS('Growth rates'!Q$4:Q$999,'Growth rates'!$B$4:$B$999,Demands!$A1241,'Growth rates'!$C$4:$C$999,$W1241)</f>
        <v>0</v>
      </c>
      <c r="AM1241" s="2">
        <f>SUMIFS('Growth rates'!R$4:R$999,'Growth rates'!$B$4:$B$999,Demands!$A1241,'Growth rates'!$C$4:$C$999,$W1241)</f>
        <v>0</v>
      </c>
      <c r="AN1241" s="2">
        <f>SUMIFS('Growth rates'!S$4:S$999,'Growth rates'!$B$4:$B$999,Demands!$A1241,'Growth rates'!$C$4:$C$999,$W1241)</f>
        <v>0</v>
      </c>
      <c r="AO1241" s="2">
        <f>SUMIFS('Growth rates'!T$4:T$999,'Growth rates'!$B$4:$B$999,Demands!$A1241,'Growth rates'!$C$4:$C$999,$W1241)</f>
        <v>0</v>
      </c>
      <c r="AP1241" s="2">
        <f>SUMIFS('Growth rates'!U$4:U$999,'Growth rates'!$B$4:$B$999,Demands!$A1241,'Growth rates'!$C$4:$C$999,$W1241)</f>
        <v>0</v>
      </c>
      <c r="AR1241" t="e">
        <f>VLOOKUP(C1241&amp;A1241,Driver_elast!$A$2:$E$1161,5,FALSE)</f>
        <v>#N/A</v>
      </c>
      <c r="AS1241" t="e">
        <f t="shared" si="401"/>
        <v>#N/A</v>
      </c>
      <c r="AT1241" t="e">
        <f t="shared" si="402"/>
        <v>#N/A</v>
      </c>
      <c r="AV1241" s="2" t="e" cm="1">
        <f t="array" ref="AV1241">TREND($AR1241:$AS1241,$AR$3:$AS$3,AV$1)</f>
        <v>#VALUE!</v>
      </c>
      <c r="AW1241" s="2" t="e" cm="1">
        <f t="array" ref="AW1241">TREND($AR1241:$AS1241,$AR$3:$AS$3,AW$1)</f>
        <v>#VALUE!</v>
      </c>
      <c r="AX1241" s="2" t="e" cm="1">
        <f t="array" ref="AX1241">TREND($AR1241:$AS1241,$AR$3:$AS$3,AX$1)</f>
        <v>#VALUE!</v>
      </c>
      <c r="AY1241" s="2" t="e" cm="1">
        <f t="array" ref="AY1241">TREND($AR1241:$AS1241,$AR$3:$AS$3,AY$1)</f>
        <v>#VALUE!</v>
      </c>
      <c r="AZ1241" s="2" t="e" cm="1">
        <f t="array" ref="AZ1241">TREND($AR1241:$AS1241,$AR$3:$AS$3,AZ$1)</f>
        <v>#VALUE!</v>
      </c>
      <c r="BA1241" s="2" t="e" cm="1">
        <f t="array" ref="BA1241">TREND($AR1241:$AS1241,$AR$3:$AS$3,BA$1)</f>
        <v>#VALUE!</v>
      </c>
      <c r="BB1241" s="2" t="e" cm="1">
        <f t="array" ref="BB1241">TREND($AR1241:$AS1241,$AR$3:$AS$3,BB$1)</f>
        <v>#VALUE!</v>
      </c>
      <c r="BC1241" s="2" t="e" cm="1">
        <f t="array" ref="BC1241">TREND($AR1241:$AS1241,$AR$3:$AS$3,BC$1)</f>
        <v>#VALUE!</v>
      </c>
      <c r="BD1241" s="2" t="e" cm="1">
        <f t="array" ref="BD1241">TREND($AR1241:$AS1241,$AR$3:$AS$3,BD$1)</f>
        <v>#VALUE!</v>
      </c>
      <c r="BE1241" s="2" t="e" cm="1">
        <f t="array" ref="BE1241">TREND($AR1241:$AS1241,$AR$3:$AS$3,BE$1)</f>
        <v>#VALUE!</v>
      </c>
      <c r="BF1241" s="20" t="e" cm="1">
        <f t="array" ref="BF1241">TREND($AS1241:$AT1241,$AS$3:$AT$3,BF$1)</f>
        <v>#VALUE!</v>
      </c>
      <c r="BG1241" s="20" t="e" cm="1">
        <f t="array" ref="BG1241">TREND($AS1241:$AT1241,$AS$3:$AT$3,BG$1)</f>
        <v>#VALUE!</v>
      </c>
      <c r="BH1241" s="20" t="e" cm="1">
        <f t="array" ref="BH1241">TREND($AS1241:$AT1241,$AS$3:$AT$3,BH$1)</f>
        <v>#VALUE!</v>
      </c>
      <c r="BI1241" s="20" t="e" cm="1">
        <f t="array" ref="BI1241">TREND($AS1241:$AT1241,$AS$3:$AT$3,BI$1)</f>
        <v>#VALUE!</v>
      </c>
      <c r="BJ1241" s="20" t="e" cm="1">
        <f t="array" ref="BJ1241">TREND($AS1241:$AT1241,$AS$3:$AT$3,BJ$1)</f>
        <v>#VALUE!</v>
      </c>
      <c r="BK1241" s="20" t="e" cm="1">
        <f t="array" ref="BK1241">TREND($AS1241:$AT1241,$AS$3:$AT$3,BK$1)</f>
        <v>#VALUE!</v>
      </c>
      <c r="BL1241" s="20" t="e" cm="1">
        <f t="array" ref="BL1241">TREND($AS1241:$AT1241,$AS$3:$AT$3,BL$1)</f>
        <v>#VALUE!</v>
      </c>
      <c r="BM1241" s="20" t="e" cm="1">
        <f t="array" ref="BM1241">TREND($AS1241:$AT1241,$AS$3:$AT$3,BM$1)</f>
        <v>#VALUE!</v>
      </c>
    </row>
    <row r="1242" spans="1:65" x14ac:dyDescent="0.35">
      <c r="A1242" t="str">
        <f>IF(BYDem!B1240="","\I:",BYDem!B1240)</f>
        <v>\I:</v>
      </c>
      <c r="B1242">
        <f>BYDem!E1240</f>
        <v>0</v>
      </c>
      <c r="C1242">
        <f t="shared" si="383"/>
        <v>0</v>
      </c>
      <c r="D1242" s="4">
        <f>SUMIFS(BYDem!$M$2:$M$2000,BYDem!$B$2:$B$2000,Demands!$A1242,BYDem!$E$2:$E$2000,Demands!$B1242)</f>
        <v>0</v>
      </c>
      <c r="E1242" s="4" t="e">
        <f t="shared" si="384"/>
        <v>#DIV/0!</v>
      </c>
      <c r="F1242" s="4" t="e">
        <f t="shared" si="385"/>
        <v>#DIV/0!</v>
      </c>
      <c r="G1242" s="4" t="e">
        <f t="shared" si="386"/>
        <v>#DIV/0!</v>
      </c>
      <c r="H1242" s="4" t="e">
        <f t="shared" si="387"/>
        <v>#DIV/0!</v>
      </c>
      <c r="I1242" s="4" t="e">
        <f t="shared" si="388"/>
        <v>#DIV/0!</v>
      </c>
      <c r="J1242" s="4" t="e">
        <f t="shared" si="389"/>
        <v>#DIV/0!</v>
      </c>
      <c r="K1242" s="4" t="e">
        <f t="shared" si="390"/>
        <v>#DIV/0!</v>
      </c>
      <c r="L1242" s="4" t="e">
        <f t="shared" si="391"/>
        <v>#DIV/0!</v>
      </c>
      <c r="M1242" s="4" t="e">
        <f t="shared" si="392"/>
        <v>#DIV/0!</v>
      </c>
      <c r="N1242" s="4" t="e">
        <f t="shared" si="393"/>
        <v>#DIV/0!</v>
      </c>
      <c r="O1242" s="4" t="e">
        <f t="shared" si="394"/>
        <v>#DIV/0!</v>
      </c>
      <c r="P1242" s="4" t="e">
        <f t="shared" si="395"/>
        <v>#DIV/0!</v>
      </c>
      <c r="Q1242" s="4" t="e">
        <f t="shared" si="396"/>
        <v>#DIV/0!</v>
      </c>
      <c r="R1242" s="4" t="e">
        <f t="shared" si="397"/>
        <v>#DIV/0!</v>
      </c>
      <c r="S1242" s="4" t="e">
        <f t="shared" si="398"/>
        <v>#DIV/0!</v>
      </c>
      <c r="T1242" s="4" t="e">
        <f t="shared" si="399"/>
        <v>#DIV/0!</v>
      </c>
      <c r="U1242" s="4" t="e">
        <f t="shared" si="400"/>
        <v>#DIV/0!</v>
      </c>
      <c r="W1242" s="5" t="e">
        <f>VLOOKUP(C1242&amp;A1242,Driver_elast!$A$2:$D$1161,4,FALSE)</f>
        <v>#N/A</v>
      </c>
      <c r="X1242" s="5">
        <v>1</v>
      </c>
      <c r="Y1242" s="2">
        <f>SUMIFS('Growth rates'!D$4:D$999,'Growth rates'!$B$4:$B$999,Demands!$A1242,'Growth rates'!$C$4:$C$999,$W1242)</f>
        <v>0</v>
      </c>
      <c r="Z1242" s="2">
        <f>SUMIFS('Growth rates'!E$4:E$999,'Growth rates'!$B$4:$B$999,Demands!$A1242,'Growth rates'!$C$4:$C$999,$W1242)</f>
        <v>0</v>
      </c>
      <c r="AA1242" s="2">
        <f>SUMIFS('Growth rates'!F$4:F$999,'Growth rates'!$B$4:$B$999,Demands!$A1242,'Growth rates'!$C$4:$C$999,$W1242)</f>
        <v>0</v>
      </c>
      <c r="AB1242" s="2">
        <f>SUMIFS('Growth rates'!G$4:G$999,'Growth rates'!$B$4:$B$999,Demands!$A1242,'Growth rates'!$C$4:$C$999,$W1242)</f>
        <v>0</v>
      </c>
      <c r="AC1242" s="2">
        <f>SUMIFS('Growth rates'!H$4:H$999,'Growth rates'!$B$4:$B$999,Demands!$A1242,'Growth rates'!$C$4:$C$999,$W1242)</f>
        <v>0</v>
      </c>
      <c r="AD1242" s="2">
        <f>SUMIFS('Growth rates'!I$4:I$999,'Growth rates'!$B$4:$B$999,Demands!$A1242,'Growth rates'!$C$4:$C$999,$W1242)</f>
        <v>0</v>
      </c>
      <c r="AE1242" s="2">
        <f>SUMIFS('Growth rates'!J$4:J$999,'Growth rates'!$B$4:$B$999,Demands!$A1242,'Growth rates'!$C$4:$C$999,$W1242)</f>
        <v>0</v>
      </c>
      <c r="AF1242" s="2">
        <f>SUMIFS('Growth rates'!K$4:K$999,'Growth rates'!$B$4:$B$999,Demands!$A1242,'Growth rates'!$C$4:$C$999,$W1242)</f>
        <v>0</v>
      </c>
      <c r="AG1242" s="2">
        <f>SUMIFS('Growth rates'!L$4:L$999,'Growth rates'!$B$4:$B$999,Demands!$A1242,'Growth rates'!$C$4:$C$999,$W1242)</f>
        <v>0</v>
      </c>
      <c r="AH1242" s="2">
        <f>SUMIFS('Growth rates'!M$4:M$999,'Growth rates'!$B$4:$B$999,Demands!$A1242,'Growth rates'!$C$4:$C$999,$W1242)</f>
        <v>0</v>
      </c>
      <c r="AI1242" s="2">
        <f>SUMIFS('Growth rates'!N$4:N$999,'Growth rates'!$B$4:$B$999,Demands!$A1242,'Growth rates'!$C$4:$C$999,$W1242)</f>
        <v>0</v>
      </c>
      <c r="AJ1242" s="2">
        <f>SUMIFS('Growth rates'!O$4:O$999,'Growth rates'!$B$4:$B$999,Demands!$A1242,'Growth rates'!$C$4:$C$999,$W1242)</f>
        <v>0</v>
      </c>
      <c r="AK1242" s="2">
        <f>SUMIFS('Growth rates'!P$4:P$999,'Growth rates'!$B$4:$B$999,Demands!$A1242,'Growth rates'!$C$4:$C$999,$W1242)</f>
        <v>0</v>
      </c>
      <c r="AL1242" s="2">
        <f>SUMIFS('Growth rates'!Q$4:Q$999,'Growth rates'!$B$4:$B$999,Demands!$A1242,'Growth rates'!$C$4:$C$999,$W1242)</f>
        <v>0</v>
      </c>
      <c r="AM1242" s="2">
        <f>SUMIFS('Growth rates'!R$4:R$999,'Growth rates'!$B$4:$B$999,Demands!$A1242,'Growth rates'!$C$4:$C$999,$W1242)</f>
        <v>0</v>
      </c>
      <c r="AN1242" s="2">
        <f>SUMIFS('Growth rates'!S$4:S$999,'Growth rates'!$B$4:$B$999,Demands!$A1242,'Growth rates'!$C$4:$C$999,$W1242)</f>
        <v>0</v>
      </c>
      <c r="AO1242" s="2">
        <f>SUMIFS('Growth rates'!T$4:T$999,'Growth rates'!$B$4:$B$999,Demands!$A1242,'Growth rates'!$C$4:$C$999,$W1242)</f>
        <v>0</v>
      </c>
      <c r="AP1242" s="2">
        <f>SUMIFS('Growth rates'!U$4:U$999,'Growth rates'!$B$4:$B$999,Demands!$A1242,'Growth rates'!$C$4:$C$999,$W1242)</f>
        <v>0</v>
      </c>
      <c r="AR1242" t="e">
        <f>VLOOKUP(C1242&amp;A1242,Driver_elast!$A$2:$E$1161,5,FALSE)</f>
        <v>#N/A</v>
      </c>
      <c r="AS1242" t="e">
        <f t="shared" si="401"/>
        <v>#N/A</v>
      </c>
      <c r="AT1242" t="e">
        <f t="shared" si="402"/>
        <v>#N/A</v>
      </c>
      <c r="AV1242" s="2" t="e" cm="1">
        <f t="array" ref="AV1242">TREND($AR1242:$AS1242,$AR$3:$AS$3,AV$1)</f>
        <v>#VALUE!</v>
      </c>
      <c r="AW1242" s="2" t="e" cm="1">
        <f t="array" ref="AW1242">TREND($AR1242:$AS1242,$AR$3:$AS$3,AW$1)</f>
        <v>#VALUE!</v>
      </c>
      <c r="AX1242" s="2" t="e" cm="1">
        <f t="array" ref="AX1242">TREND($AR1242:$AS1242,$AR$3:$AS$3,AX$1)</f>
        <v>#VALUE!</v>
      </c>
      <c r="AY1242" s="2" t="e" cm="1">
        <f t="array" ref="AY1242">TREND($AR1242:$AS1242,$AR$3:$AS$3,AY$1)</f>
        <v>#VALUE!</v>
      </c>
      <c r="AZ1242" s="2" t="e" cm="1">
        <f t="array" ref="AZ1242">TREND($AR1242:$AS1242,$AR$3:$AS$3,AZ$1)</f>
        <v>#VALUE!</v>
      </c>
      <c r="BA1242" s="2" t="e" cm="1">
        <f t="array" ref="BA1242">TREND($AR1242:$AS1242,$AR$3:$AS$3,BA$1)</f>
        <v>#VALUE!</v>
      </c>
      <c r="BB1242" s="2" t="e" cm="1">
        <f t="array" ref="BB1242">TREND($AR1242:$AS1242,$AR$3:$AS$3,BB$1)</f>
        <v>#VALUE!</v>
      </c>
      <c r="BC1242" s="2" t="e" cm="1">
        <f t="array" ref="BC1242">TREND($AR1242:$AS1242,$AR$3:$AS$3,BC$1)</f>
        <v>#VALUE!</v>
      </c>
      <c r="BD1242" s="2" t="e" cm="1">
        <f t="array" ref="BD1242">TREND($AR1242:$AS1242,$AR$3:$AS$3,BD$1)</f>
        <v>#VALUE!</v>
      </c>
      <c r="BE1242" s="2" t="e" cm="1">
        <f t="array" ref="BE1242">TREND($AR1242:$AS1242,$AR$3:$AS$3,BE$1)</f>
        <v>#VALUE!</v>
      </c>
      <c r="BF1242" s="20" t="e" cm="1">
        <f t="array" ref="BF1242">TREND($AS1242:$AT1242,$AS$3:$AT$3,BF$1)</f>
        <v>#VALUE!</v>
      </c>
      <c r="BG1242" s="20" t="e" cm="1">
        <f t="array" ref="BG1242">TREND($AS1242:$AT1242,$AS$3:$AT$3,BG$1)</f>
        <v>#VALUE!</v>
      </c>
      <c r="BH1242" s="20" t="e" cm="1">
        <f t="array" ref="BH1242">TREND($AS1242:$AT1242,$AS$3:$AT$3,BH$1)</f>
        <v>#VALUE!</v>
      </c>
      <c r="BI1242" s="20" t="e" cm="1">
        <f t="array" ref="BI1242">TREND($AS1242:$AT1242,$AS$3:$AT$3,BI$1)</f>
        <v>#VALUE!</v>
      </c>
      <c r="BJ1242" s="20" t="e" cm="1">
        <f t="array" ref="BJ1242">TREND($AS1242:$AT1242,$AS$3:$AT$3,BJ$1)</f>
        <v>#VALUE!</v>
      </c>
      <c r="BK1242" s="20" t="e" cm="1">
        <f t="array" ref="BK1242">TREND($AS1242:$AT1242,$AS$3:$AT$3,BK$1)</f>
        <v>#VALUE!</v>
      </c>
      <c r="BL1242" s="20" t="e" cm="1">
        <f t="array" ref="BL1242">TREND($AS1242:$AT1242,$AS$3:$AT$3,BL$1)</f>
        <v>#VALUE!</v>
      </c>
      <c r="BM1242" s="20" t="e" cm="1">
        <f t="array" ref="BM1242">TREND($AS1242:$AT1242,$AS$3:$AT$3,BM$1)</f>
        <v>#VALUE!</v>
      </c>
    </row>
    <row r="1243" spans="1:65" x14ac:dyDescent="0.35">
      <c r="A1243" t="str">
        <f>IF(BYDem!B1241="","\I:",BYDem!B1241)</f>
        <v>\I:</v>
      </c>
      <c r="B1243">
        <f>BYDem!E1241</f>
        <v>0</v>
      </c>
      <c r="C1243">
        <f t="shared" si="383"/>
        <v>0</v>
      </c>
      <c r="D1243" s="4">
        <f>SUMIFS(BYDem!$M$2:$M$2000,BYDem!$B$2:$B$2000,Demands!$A1243,BYDem!$E$2:$E$2000,Demands!$B1243)</f>
        <v>0</v>
      </c>
      <c r="E1243" s="4" t="e">
        <f t="shared" si="384"/>
        <v>#DIV/0!</v>
      </c>
      <c r="F1243" s="4" t="e">
        <f t="shared" si="385"/>
        <v>#DIV/0!</v>
      </c>
      <c r="G1243" s="4" t="e">
        <f t="shared" si="386"/>
        <v>#DIV/0!</v>
      </c>
      <c r="H1243" s="4" t="e">
        <f t="shared" si="387"/>
        <v>#DIV/0!</v>
      </c>
      <c r="I1243" s="4" t="e">
        <f t="shared" si="388"/>
        <v>#DIV/0!</v>
      </c>
      <c r="J1243" s="4" t="e">
        <f t="shared" si="389"/>
        <v>#DIV/0!</v>
      </c>
      <c r="K1243" s="4" t="e">
        <f t="shared" si="390"/>
        <v>#DIV/0!</v>
      </c>
      <c r="L1243" s="4" t="e">
        <f t="shared" si="391"/>
        <v>#DIV/0!</v>
      </c>
      <c r="M1243" s="4" t="e">
        <f t="shared" si="392"/>
        <v>#DIV/0!</v>
      </c>
      <c r="N1243" s="4" t="e">
        <f t="shared" si="393"/>
        <v>#DIV/0!</v>
      </c>
      <c r="O1243" s="4" t="e">
        <f t="shared" si="394"/>
        <v>#DIV/0!</v>
      </c>
      <c r="P1243" s="4" t="e">
        <f t="shared" si="395"/>
        <v>#DIV/0!</v>
      </c>
      <c r="Q1243" s="4" t="e">
        <f t="shared" si="396"/>
        <v>#DIV/0!</v>
      </c>
      <c r="R1243" s="4" t="e">
        <f t="shared" si="397"/>
        <v>#DIV/0!</v>
      </c>
      <c r="S1243" s="4" t="e">
        <f t="shared" si="398"/>
        <v>#DIV/0!</v>
      </c>
      <c r="T1243" s="4" t="e">
        <f t="shared" si="399"/>
        <v>#DIV/0!</v>
      </c>
      <c r="U1243" s="4" t="e">
        <f t="shared" si="400"/>
        <v>#DIV/0!</v>
      </c>
      <c r="W1243" s="5" t="e">
        <f>VLOOKUP(C1243&amp;A1243,Driver_elast!$A$2:$D$1161,4,FALSE)</f>
        <v>#N/A</v>
      </c>
      <c r="X1243" s="5">
        <v>1</v>
      </c>
      <c r="Y1243" s="2">
        <f>SUMIFS('Growth rates'!D$4:D$999,'Growth rates'!$B$4:$B$999,Demands!$A1243,'Growth rates'!$C$4:$C$999,$W1243)</f>
        <v>0</v>
      </c>
      <c r="Z1243" s="2">
        <f>SUMIFS('Growth rates'!E$4:E$999,'Growth rates'!$B$4:$B$999,Demands!$A1243,'Growth rates'!$C$4:$C$999,$W1243)</f>
        <v>0</v>
      </c>
      <c r="AA1243" s="2">
        <f>SUMIFS('Growth rates'!F$4:F$999,'Growth rates'!$B$4:$B$999,Demands!$A1243,'Growth rates'!$C$4:$C$999,$W1243)</f>
        <v>0</v>
      </c>
      <c r="AB1243" s="2">
        <f>SUMIFS('Growth rates'!G$4:G$999,'Growth rates'!$B$4:$B$999,Demands!$A1243,'Growth rates'!$C$4:$C$999,$W1243)</f>
        <v>0</v>
      </c>
      <c r="AC1243" s="2">
        <f>SUMIFS('Growth rates'!H$4:H$999,'Growth rates'!$B$4:$B$999,Demands!$A1243,'Growth rates'!$C$4:$C$999,$W1243)</f>
        <v>0</v>
      </c>
      <c r="AD1243" s="2">
        <f>SUMIFS('Growth rates'!I$4:I$999,'Growth rates'!$B$4:$B$999,Demands!$A1243,'Growth rates'!$C$4:$C$999,$W1243)</f>
        <v>0</v>
      </c>
      <c r="AE1243" s="2">
        <f>SUMIFS('Growth rates'!J$4:J$999,'Growth rates'!$B$4:$B$999,Demands!$A1243,'Growth rates'!$C$4:$C$999,$W1243)</f>
        <v>0</v>
      </c>
      <c r="AF1243" s="2">
        <f>SUMIFS('Growth rates'!K$4:K$999,'Growth rates'!$B$4:$B$999,Demands!$A1243,'Growth rates'!$C$4:$C$999,$W1243)</f>
        <v>0</v>
      </c>
      <c r="AG1243" s="2">
        <f>SUMIFS('Growth rates'!L$4:L$999,'Growth rates'!$B$4:$B$999,Demands!$A1243,'Growth rates'!$C$4:$C$999,$W1243)</f>
        <v>0</v>
      </c>
      <c r="AH1243" s="2">
        <f>SUMIFS('Growth rates'!M$4:M$999,'Growth rates'!$B$4:$B$999,Demands!$A1243,'Growth rates'!$C$4:$C$999,$W1243)</f>
        <v>0</v>
      </c>
      <c r="AI1243" s="2">
        <f>SUMIFS('Growth rates'!N$4:N$999,'Growth rates'!$B$4:$B$999,Demands!$A1243,'Growth rates'!$C$4:$C$999,$W1243)</f>
        <v>0</v>
      </c>
      <c r="AJ1243" s="2">
        <f>SUMIFS('Growth rates'!O$4:O$999,'Growth rates'!$B$4:$B$999,Demands!$A1243,'Growth rates'!$C$4:$C$999,$W1243)</f>
        <v>0</v>
      </c>
      <c r="AK1243" s="2">
        <f>SUMIFS('Growth rates'!P$4:P$999,'Growth rates'!$B$4:$B$999,Demands!$A1243,'Growth rates'!$C$4:$C$999,$W1243)</f>
        <v>0</v>
      </c>
      <c r="AL1243" s="2">
        <f>SUMIFS('Growth rates'!Q$4:Q$999,'Growth rates'!$B$4:$B$999,Demands!$A1243,'Growth rates'!$C$4:$C$999,$W1243)</f>
        <v>0</v>
      </c>
      <c r="AM1243" s="2">
        <f>SUMIFS('Growth rates'!R$4:R$999,'Growth rates'!$B$4:$B$999,Demands!$A1243,'Growth rates'!$C$4:$C$999,$W1243)</f>
        <v>0</v>
      </c>
      <c r="AN1243" s="2">
        <f>SUMIFS('Growth rates'!S$4:S$999,'Growth rates'!$B$4:$B$999,Demands!$A1243,'Growth rates'!$C$4:$C$999,$W1243)</f>
        <v>0</v>
      </c>
      <c r="AO1243" s="2">
        <f>SUMIFS('Growth rates'!T$4:T$999,'Growth rates'!$B$4:$B$999,Demands!$A1243,'Growth rates'!$C$4:$C$999,$W1243)</f>
        <v>0</v>
      </c>
      <c r="AP1243" s="2">
        <f>SUMIFS('Growth rates'!U$4:U$999,'Growth rates'!$B$4:$B$999,Demands!$A1243,'Growth rates'!$C$4:$C$999,$W1243)</f>
        <v>0</v>
      </c>
      <c r="AR1243" t="e">
        <f>VLOOKUP(C1243&amp;A1243,Driver_elast!$A$2:$E$1161,5,FALSE)</f>
        <v>#N/A</v>
      </c>
      <c r="AS1243" t="e">
        <f t="shared" si="401"/>
        <v>#N/A</v>
      </c>
      <c r="AT1243" t="e">
        <f t="shared" si="402"/>
        <v>#N/A</v>
      </c>
      <c r="AV1243" s="2" t="e" cm="1">
        <f t="array" ref="AV1243">TREND($AR1243:$AS1243,$AR$3:$AS$3,AV$1)</f>
        <v>#VALUE!</v>
      </c>
      <c r="AW1243" s="2" t="e" cm="1">
        <f t="array" ref="AW1243">TREND($AR1243:$AS1243,$AR$3:$AS$3,AW$1)</f>
        <v>#VALUE!</v>
      </c>
      <c r="AX1243" s="2" t="e" cm="1">
        <f t="array" ref="AX1243">TREND($AR1243:$AS1243,$AR$3:$AS$3,AX$1)</f>
        <v>#VALUE!</v>
      </c>
      <c r="AY1243" s="2" t="e" cm="1">
        <f t="array" ref="AY1243">TREND($AR1243:$AS1243,$AR$3:$AS$3,AY$1)</f>
        <v>#VALUE!</v>
      </c>
      <c r="AZ1243" s="2" t="e" cm="1">
        <f t="array" ref="AZ1243">TREND($AR1243:$AS1243,$AR$3:$AS$3,AZ$1)</f>
        <v>#VALUE!</v>
      </c>
      <c r="BA1243" s="2" t="e" cm="1">
        <f t="array" ref="BA1243">TREND($AR1243:$AS1243,$AR$3:$AS$3,BA$1)</f>
        <v>#VALUE!</v>
      </c>
      <c r="BB1243" s="2" t="e" cm="1">
        <f t="array" ref="BB1243">TREND($AR1243:$AS1243,$AR$3:$AS$3,BB$1)</f>
        <v>#VALUE!</v>
      </c>
      <c r="BC1243" s="2" t="e" cm="1">
        <f t="array" ref="BC1243">TREND($AR1243:$AS1243,$AR$3:$AS$3,BC$1)</f>
        <v>#VALUE!</v>
      </c>
      <c r="BD1243" s="2" t="e" cm="1">
        <f t="array" ref="BD1243">TREND($AR1243:$AS1243,$AR$3:$AS$3,BD$1)</f>
        <v>#VALUE!</v>
      </c>
      <c r="BE1243" s="2" t="e" cm="1">
        <f t="array" ref="BE1243">TREND($AR1243:$AS1243,$AR$3:$AS$3,BE$1)</f>
        <v>#VALUE!</v>
      </c>
      <c r="BF1243" s="20" t="e" cm="1">
        <f t="array" ref="BF1243">TREND($AS1243:$AT1243,$AS$3:$AT$3,BF$1)</f>
        <v>#VALUE!</v>
      </c>
      <c r="BG1243" s="20" t="e" cm="1">
        <f t="array" ref="BG1243">TREND($AS1243:$AT1243,$AS$3:$AT$3,BG$1)</f>
        <v>#VALUE!</v>
      </c>
      <c r="BH1243" s="20" t="e" cm="1">
        <f t="array" ref="BH1243">TREND($AS1243:$AT1243,$AS$3:$AT$3,BH$1)</f>
        <v>#VALUE!</v>
      </c>
      <c r="BI1243" s="20" t="e" cm="1">
        <f t="array" ref="BI1243">TREND($AS1243:$AT1243,$AS$3:$AT$3,BI$1)</f>
        <v>#VALUE!</v>
      </c>
      <c r="BJ1243" s="20" t="e" cm="1">
        <f t="array" ref="BJ1243">TREND($AS1243:$AT1243,$AS$3:$AT$3,BJ$1)</f>
        <v>#VALUE!</v>
      </c>
      <c r="BK1243" s="20" t="e" cm="1">
        <f t="array" ref="BK1243">TREND($AS1243:$AT1243,$AS$3:$AT$3,BK$1)</f>
        <v>#VALUE!</v>
      </c>
      <c r="BL1243" s="20" t="e" cm="1">
        <f t="array" ref="BL1243">TREND($AS1243:$AT1243,$AS$3:$AT$3,BL$1)</f>
        <v>#VALUE!</v>
      </c>
      <c r="BM1243" s="20" t="e" cm="1">
        <f t="array" ref="BM1243">TREND($AS1243:$AT1243,$AS$3:$AT$3,BM$1)</f>
        <v>#VALUE!</v>
      </c>
    </row>
    <row r="1244" spans="1:65" x14ac:dyDescent="0.35">
      <c r="A1244" t="str">
        <f>IF(BYDem!B1242="","\I:",BYDem!B1242)</f>
        <v>\I:</v>
      </c>
      <c r="B1244">
        <f>BYDem!E1242</f>
        <v>0</v>
      </c>
      <c r="C1244">
        <f t="shared" si="383"/>
        <v>0</v>
      </c>
      <c r="D1244" s="4">
        <f>SUMIFS(BYDem!$M$2:$M$2000,BYDem!$B$2:$B$2000,Demands!$A1244,BYDem!$E$2:$E$2000,Demands!$B1244)</f>
        <v>0</v>
      </c>
      <c r="E1244" s="4" t="e">
        <f t="shared" si="384"/>
        <v>#DIV/0!</v>
      </c>
      <c r="F1244" s="4" t="e">
        <f t="shared" si="385"/>
        <v>#DIV/0!</v>
      </c>
      <c r="G1244" s="4" t="e">
        <f t="shared" si="386"/>
        <v>#DIV/0!</v>
      </c>
      <c r="H1244" s="4" t="e">
        <f t="shared" si="387"/>
        <v>#DIV/0!</v>
      </c>
      <c r="I1244" s="4" t="e">
        <f t="shared" si="388"/>
        <v>#DIV/0!</v>
      </c>
      <c r="J1244" s="4" t="e">
        <f t="shared" si="389"/>
        <v>#DIV/0!</v>
      </c>
      <c r="K1244" s="4" t="e">
        <f t="shared" si="390"/>
        <v>#DIV/0!</v>
      </c>
      <c r="L1244" s="4" t="e">
        <f t="shared" si="391"/>
        <v>#DIV/0!</v>
      </c>
      <c r="M1244" s="4" t="e">
        <f t="shared" si="392"/>
        <v>#DIV/0!</v>
      </c>
      <c r="N1244" s="4" t="e">
        <f t="shared" si="393"/>
        <v>#DIV/0!</v>
      </c>
      <c r="O1244" s="4" t="e">
        <f t="shared" si="394"/>
        <v>#DIV/0!</v>
      </c>
      <c r="P1244" s="4" t="e">
        <f t="shared" si="395"/>
        <v>#DIV/0!</v>
      </c>
      <c r="Q1244" s="4" t="e">
        <f t="shared" si="396"/>
        <v>#DIV/0!</v>
      </c>
      <c r="R1244" s="4" t="e">
        <f t="shared" si="397"/>
        <v>#DIV/0!</v>
      </c>
      <c r="S1244" s="4" t="e">
        <f t="shared" si="398"/>
        <v>#DIV/0!</v>
      </c>
      <c r="T1244" s="4" t="e">
        <f t="shared" si="399"/>
        <v>#DIV/0!</v>
      </c>
      <c r="U1244" s="4" t="e">
        <f t="shared" si="400"/>
        <v>#DIV/0!</v>
      </c>
      <c r="W1244" s="5" t="e">
        <f>VLOOKUP(C1244&amp;A1244,Driver_elast!$A$2:$D$1161,4,FALSE)</f>
        <v>#N/A</v>
      </c>
      <c r="X1244" s="5">
        <v>1</v>
      </c>
      <c r="Y1244" s="2">
        <f>SUMIFS('Growth rates'!D$4:D$999,'Growth rates'!$B$4:$B$999,Demands!$A1244,'Growth rates'!$C$4:$C$999,$W1244)</f>
        <v>0</v>
      </c>
      <c r="Z1244" s="2">
        <f>SUMIFS('Growth rates'!E$4:E$999,'Growth rates'!$B$4:$B$999,Demands!$A1244,'Growth rates'!$C$4:$C$999,$W1244)</f>
        <v>0</v>
      </c>
      <c r="AA1244" s="2">
        <f>SUMIFS('Growth rates'!F$4:F$999,'Growth rates'!$B$4:$B$999,Demands!$A1244,'Growth rates'!$C$4:$C$999,$W1244)</f>
        <v>0</v>
      </c>
      <c r="AB1244" s="2">
        <f>SUMIFS('Growth rates'!G$4:G$999,'Growth rates'!$B$4:$B$999,Demands!$A1244,'Growth rates'!$C$4:$C$999,$W1244)</f>
        <v>0</v>
      </c>
      <c r="AC1244" s="2">
        <f>SUMIFS('Growth rates'!H$4:H$999,'Growth rates'!$B$4:$B$999,Demands!$A1244,'Growth rates'!$C$4:$C$999,$W1244)</f>
        <v>0</v>
      </c>
      <c r="AD1244" s="2">
        <f>SUMIFS('Growth rates'!I$4:I$999,'Growth rates'!$B$4:$B$999,Demands!$A1244,'Growth rates'!$C$4:$C$999,$W1244)</f>
        <v>0</v>
      </c>
      <c r="AE1244" s="2">
        <f>SUMIFS('Growth rates'!J$4:J$999,'Growth rates'!$B$4:$B$999,Demands!$A1244,'Growth rates'!$C$4:$C$999,$W1244)</f>
        <v>0</v>
      </c>
      <c r="AF1244" s="2">
        <f>SUMIFS('Growth rates'!K$4:K$999,'Growth rates'!$B$4:$B$999,Demands!$A1244,'Growth rates'!$C$4:$C$999,$W1244)</f>
        <v>0</v>
      </c>
      <c r="AG1244" s="2">
        <f>SUMIFS('Growth rates'!L$4:L$999,'Growth rates'!$B$4:$B$999,Demands!$A1244,'Growth rates'!$C$4:$C$999,$W1244)</f>
        <v>0</v>
      </c>
      <c r="AH1244" s="2">
        <f>SUMIFS('Growth rates'!M$4:M$999,'Growth rates'!$B$4:$B$999,Demands!$A1244,'Growth rates'!$C$4:$C$999,$W1244)</f>
        <v>0</v>
      </c>
      <c r="AI1244" s="2">
        <f>SUMIFS('Growth rates'!N$4:N$999,'Growth rates'!$B$4:$B$999,Demands!$A1244,'Growth rates'!$C$4:$C$999,$W1244)</f>
        <v>0</v>
      </c>
      <c r="AJ1244" s="2">
        <f>SUMIFS('Growth rates'!O$4:O$999,'Growth rates'!$B$4:$B$999,Demands!$A1244,'Growth rates'!$C$4:$C$999,$W1244)</f>
        <v>0</v>
      </c>
      <c r="AK1244" s="2">
        <f>SUMIFS('Growth rates'!P$4:P$999,'Growth rates'!$B$4:$B$999,Demands!$A1244,'Growth rates'!$C$4:$C$999,$W1244)</f>
        <v>0</v>
      </c>
      <c r="AL1244" s="2">
        <f>SUMIFS('Growth rates'!Q$4:Q$999,'Growth rates'!$B$4:$B$999,Demands!$A1244,'Growth rates'!$C$4:$C$999,$W1244)</f>
        <v>0</v>
      </c>
      <c r="AM1244" s="2">
        <f>SUMIFS('Growth rates'!R$4:R$999,'Growth rates'!$B$4:$B$999,Demands!$A1244,'Growth rates'!$C$4:$C$999,$W1244)</f>
        <v>0</v>
      </c>
      <c r="AN1244" s="2">
        <f>SUMIFS('Growth rates'!S$4:S$999,'Growth rates'!$B$4:$B$999,Demands!$A1244,'Growth rates'!$C$4:$C$999,$W1244)</f>
        <v>0</v>
      </c>
      <c r="AO1244" s="2">
        <f>SUMIFS('Growth rates'!T$4:T$999,'Growth rates'!$B$4:$B$999,Demands!$A1244,'Growth rates'!$C$4:$C$999,$W1244)</f>
        <v>0</v>
      </c>
      <c r="AP1244" s="2">
        <f>SUMIFS('Growth rates'!U$4:U$999,'Growth rates'!$B$4:$B$999,Demands!$A1244,'Growth rates'!$C$4:$C$999,$W1244)</f>
        <v>0</v>
      </c>
      <c r="AR1244" t="e">
        <f>VLOOKUP(C1244&amp;A1244,Driver_elast!$A$2:$E$1161,5,FALSE)</f>
        <v>#N/A</v>
      </c>
      <c r="AS1244" t="e">
        <f t="shared" si="401"/>
        <v>#N/A</v>
      </c>
      <c r="AT1244" t="e">
        <f t="shared" si="402"/>
        <v>#N/A</v>
      </c>
      <c r="AV1244" s="2" t="e" cm="1">
        <f t="array" ref="AV1244">TREND($AR1244:$AS1244,$AR$3:$AS$3,AV$1)</f>
        <v>#VALUE!</v>
      </c>
      <c r="AW1244" s="2" t="e" cm="1">
        <f t="array" ref="AW1244">TREND($AR1244:$AS1244,$AR$3:$AS$3,AW$1)</f>
        <v>#VALUE!</v>
      </c>
      <c r="AX1244" s="2" t="e" cm="1">
        <f t="array" ref="AX1244">TREND($AR1244:$AS1244,$AR$3:$AS$3,AX$1)</f>
        <v>#VALUE!</v>
      </c>
      <c r="AY1244" s="2" t="e" cm="1">
        <f t="array" ref="AY1244">TREND($AR1244:$AS1244,$AR$3:$AS$3,AY$1)</f>
        <v>#VALUE!</v>
      </c>
      <c r="AZ1244" s="2" t="e" cm="1">
        <f t="array" ref="AZ1244">TREND($AR1244:$AS1244,$AR$3:$AS$3,AZ$1)</f>
        <v>#VALUE!</v>
      </c>
      <c r="BA1244" s="2" t="e" cm="1">
        <f t="array" ref="BA1244">TREND($AR1244:$AS1244,$AR$3:$AS$3,BA$1)</f>
        <v>#VALUE!</v>
      </c>
      <c r="BB1244" s="2" t="e" cm="1">
        <f t="array" ref="BB1244">TREND($AR1244:$AS1244,$AR$3:$AS$3,BB$1)</f>
        <v>#VALUE!</v>
      </c>
      <c r="BC1244" s="2" t="e" cm="1">
        <f t="array" ref="BC1244">TREND($AR1244:$AS1244,$AR$3:$AS$3,BC$1)</f>
        <v>#VALUE!</v>
      </c>
      <c r="BD1244" s="2" t="e" cm="1">
        <f t="array" ref="BD1244">TREND($AR1244:$AS1244,$AR$3:$AS$3,BD$1)</f>
        <v>#VALUE!</v>
      </c>
      <c r="BE1244" s="2" t="e" cm="1">
        <f t="array" ref="BE1244">TREND($AR1244:$AS1244,$AR$3:$AS$3,BE$1)</f>
        <v>#VALUE!</v>
      </c>
      <c r="BF1244" s="20" t="e" cm="1">
        <f t="array" ref="BF1244">TREND($AS1244:$AT1244,$AS$3:$AT$3,BF$1)</f>
        <v>#VALUE!</v>
      </c>
      <c r="BG1244" s="20" t="e" cm="1">
        <f t="array" ref="BG1244">TREND($AS1244:$AT1244,$AS$3:$AT$3,BG$1)</f>
        <v>#VALUE!</v>
      </c>
      <c r="BH1244" s="20" t="e" cm="1">
        <f t="array" ref="BH1244">TREND($AS1244:$AT1244,$AS$3:$AT$3,BH$1)</f>
        <v>#VALUE!</v>
      </c>
      <c r="BI1244" s="20" t="e" cm="1">
        <f t="array" ref="BI1244">TREND($AS1244:$AT1244,$AS$3:$AT$3,BI$1)</f>
        <v>#VALUE!</v>
      </c>
      <c r="BJ1244" s="20" t="e" cm="1">
        <f t="array" ref="BJ1244">TREND($AS1244:$AT1244,$AS$3:$AT$3,BJ$1)</f>
        <v>#VALUE!</v>
      </c>
      <c r="BK1244" s="20" t="e" cm="1">
        <f t="array" ref="BK1244">TREND($AS1244:$AT1244,$AS$3:$AT$3,BK$1)</f>
        <v>#VALUE!</v>
      </c>
      <c r="BL1244" s="20" t="e" cm="1">
        <f t="array" ref="BL1244">TREND($AS1244:$AT1244,$AS$3:$AT$3,BL$1)</f>
        <v>#VALUE!</v>
      </c>
      <c r="BM1244" s="20" t="e" cm="1">
        <f t="array" ref="BM1244">TREND($AS1244:$AT1244,$AS$3:$AT$3,BM$1)</f>
        <v>#VALUE!</v>
      </c>
    </row>
    <row r="1245" spans="1:65" x14ac:dyDescent="0.35">
      <c r="A1245" t="str">
        <f>IF(BYDem!B1243="","\I:",BYDem!B1243)</f>
        <v>\I:</v>
      </c>
      <c r="B1245">
        <f>BYDem!E1243</f>
        <v>0</v>
      </c>
      <c r="C1245">
        <f t="shared" si="383"/>
        <v>0</v>
      </c>
      <c r="D1245" s="4">
        <f>SUMIFS(BYDem!$M$2:$M$2000,BYDem!$B$2:$B$2000,Demands!$A1245,BYDem!$E$2:$E$2000,Demands!$B1245)</f>
        <v>0</v>
      </c>
      <c r="E1245" s="4" t="e">
        <f t="shared" si="384"/>
        <v>#DIV/0!</v>
      </c>
      <c r="F1245" s="4" t="e">
        <f t="shared" si="385"/>
        <v>#DIV/0!</v>
      </c>
      <c r="G1245" s="4" t="e">
        <f t="shared" si="386"/>
        <v>#DIV/0!</v>
      </c>
      <c r="H1245" s="4" t="e">
        <f t="shared" si="387"/>
        <v>#DIV/0!</v>
      </c>
      <c r="I1245" s="4" t="e">
        <f t="shared" si="388"/>
        <v>#DIV/0!</v>
      </c>
      <c r="J1245" s="4" t="e">
        <f t="shared" si="389"/>
        <v>#DIV/0!</v>
      </c>
      <c r="K1245" s="4" t="e">
        <f t="shared" si="390"/>
        <v>#DIV/0!</v>
      </c>
      <c r="L1245" s="4" t="e">
        <f t="shared" si="391"/>
        <v>#DIV/0!</v>
      </c>
      <c r="M1245" s="4" t="e">
        <f t="shared" si="392"/>
        <v>#DIV/0!</v>
      </c>
      <c r="N1245" s="4" t="e">
        <f t="shared" si="393"/>
        <v>#DIV/0!</v>
      </c>
      <c r="O1245" s="4" t="e">
        <f t="shared" si="394"/>
        <v>#DIV/0!</v>
      </c>
      <c r="P1245" s="4" t="e">
        <f t="shared" si="395"/>
        <v>#DIV/0!</v>
      </c>
      <c r="Q1245" s="4" t="e">
        <f t="shared" si="396"/>
        <v>#DIV/0!</v>
      </c>
      <c r="R1245" s="4" t="e">
        <f t="shared" si="397"/>
        <v>#DIV/0!</v>
      </c>
      <c r="S1245" s="4" t="e">
        <f t="shared" si="398"/>
        <v>#DIV/0!</v>
      </c>
      <c r="T1245" s="4" t="e">
        <f t="shared" si="399"/>
        <v>#DIV/0!</v>
      </c>
      <c r="U1245" s="4" t="e">
        <f t="shared" si="400"/>
        <v>#DIV/0!</v>
      </c>
      <c r="W1245" s="5" t="e">
        <f>VLOOKUP(C1245&amp;A1245,Driver_elast!$A$2:$D$1161,4,FALSE)</f>
        <v>#N/A</v>
      </c>
      <c r="X1245" s="5">
        <v>1</v>
      </c>
      <c r="Y1245" s="2">
        <f>SUMIFS('Growth rates'!D$4:D$999,'Growth rates'!$B$4:$B$999,Demands!$A1245,'Growth rates'!$C$4:$C$999,$W1245)</f>
        <v>0</v>
      </c>
      <c r="Z1245" s="2">
        <f>SUMIFS('Growth rates'!E$4:E$999,'Growth rates'!$B$4:$B$999,Demands!$A1245,'Growth rates'!$C$4:$C$999,$W1245)</f>
        <v>0</v>
      </c>
      <c r="AA1245" s="2">
        <f>SUMIFS('Growth rates'!F$4:F$999,'Growth rates'!$B$4:$B$999,Demands!$A1245,'Growth rates'!$C$4:$C$999,$W1245)</f>
        <v>0</v>
      </c>
      <c r="AB1245" s="2">
        <f>SUMIFS('Growth rates'!G$4:G$999,'Growth rates'!$B$4:$B$999,Demands!$A1245,'Growth rates'!$C$4:$C$999,$W1245)</f>
        <v>0</v>
      </c>
      <c r="AC1245" s="2">
        <f>SUMIFS('Growth rates'!H$4:H$999,'Growth rates'!$B$4:$B$999,Demands!$A1245,'Growth rates'!$C$4:$C$999,$W1245)</f>
        <v>0</v>
      </c>
      <c r="AD1245" s="2">
        <f>SUMIFS('Growth rates'!I$4:I$999,'Growth rates'!$B$4:$B$999,Demands!$A1245,'Growth rates'!$C$4:$C$999,$W1245)</f>
        <v>0</v>
      </c>
      <c r="AE1245" s="2">
        <f>SUMIFS('Growth rates'!J$4:J$999,'Growth rates'!$B$4:$B$999,Demands!$A1245,'Growth rates'!$C$4:$C$999,$W1245)</f>
        <v>0</v>
      </c>
      <c r="AF1245" s="2">
        <f>SUMIFS('Growth rates'!K$4:K$999,'Growth rates'!$B$4:$B$999,Demands!$A1245,'Growth rates'!$C$4:$C$999,$W1245)</f>
        <v>0</v>
      </c>
      <c r="AG1245" s="2">
        <f>SUMIFS('Growth rates'!L$4:L$999,'Growth rates'!$B$4:$B$999,Demands!$A1245,'Growth rates'!$C$4:$C$999,$W1245)</f>
        <v>0</v>
      </c>
      <c r="AH1245" s="2">
        <f>SUMIFS('Growth rates'!M$4:M$999,'Growth rates'!$B$4:$B$999,Demands!$A1245,'Growth rates'!$C$4:$C$999,$W1245)</f>
        <v>0</v>
      </c>
      <c r="AI1245" s="2">
        <f>SUMIFS('Growth rates'!N$4:N$999,'Growth rates'!$B$4:$B$999,Demands!$A1245,'Growth rates'!$C$4:$C$999,$W1245)</f>
        <v>0</v>
      </c>
      <c r="AJ1245" s="2">
        <f>SUMIFS('Growth rates'!O$4:O$999,'Growth rates'!$B$4:$B$999,Demands!$A1245,'Growth rates'!$C$4:$C$999,$W1245)</f>
        <v>0</v>
      </c>
      <c r="AK1245" s="2">
        <f>SUMIFS('Growth rates'!P$4:P$999,'Growth rates'!$B$4:$B$999,Demands!$A1245,'Growth rates'!$C$4:$C$999,$W1245)</f>
        <v>0</v>
      </c>
      <c r="AL1245" s="2">
        <f>SUMIFS('Growth rates'!Q$4:Q$999,'Growth rates'!$B$4:$B$999,Demands!$A1245,'Growth rates'!$C$4:$C$999,$W1245)</f>
        <v>0</v>
      </c>
      <c r="AM1245" s="2">
        <f>SUMIFS('Growth rates'!R$4:R$999,'Growth rates'!$B$4:$B$999,Demands!$A1245,'Growth rates'!$C$4:$C$999,$W1245)</f>
        <v>0</v>
      </c>
      <c r="AN1245" s="2">
        <f>SUMIFS('Growth rates'!S$4:S$999,'Growth rates'!$B$4:$B$999,Demands!$A1245,'Growth rates'!$C$4:$C$999,$W1245)</f>
        <v>0</v>
      </c>
      <c r="AO1245" s="2">
        <f>SUMIFS('Growth rates'!T$4:T$999,'Growth rates'!$B$4:$B$999,Demands!$A1245,'Growth rates'!$C$4:$C$999,$W1245)</f>
        <v>0</v>
      </c>
      <c r="AP1245" s="2">
        <f>SUMIFS('Growth rates'!U$4:U$999,'Growth rates'!$B$4:$B$999,Demands!$A1245,'Growth rates'!$C$4:$C$999,$W1245)</f>
        <v>0</v>
      </c>
      <c r="AR1245" t="e">
        <f>VLOOKUP(C1245&amp;A1245,Driver_elast!$A$2:$E$1161,5,FALSE)</f>
        <v>#N/A</v>
      </c>
      <c r="AS1245" t="e">
        <f t="shared" si="401"/>
        <v>#N/A</v>
      </c>
      <c r="AT1245" t="e">
        <f t="shared" si="402"/>
        <v>#N/A</v>
      </c>
      <c r="AV1245" s="2" t="e" cm="1">
        <f t="array" ref="AV1245">TREND($AR1245:$AS1245,$AR$3:$AS$3,AV$1)</f>
        <v>#VALUE!</v>
      </c>
      <c r="AW1245" s="2" t="e" cm="1">
        <f t="array" ref="AW1245">TREND($AR1245:$AS1245,$AR$3:$AS$3,AW$1)</f>
        <v>#VALUE!</v>
      </c>
      <c r="AX1245" s="2" t="e" cm="1">
        <f t="array" ref="AX1245">TREND($AR1245:$AS1245,$AR$3:$AS$3,AX$1)</f>
        <v>#VALUE!</v>
      </c>
      <c r="AY1245" s="2" t="e" cm="1">
        <f t="array" ref="AY1245">TREND($AR1245:$AS1245,$AR$3:$AS$3,AY$1)</f>
        <v>#VALUE!</v>
      </c>
      <c r="AZ1245" s="2" t="e" cm="1">
        <f t="array" ref="AZ1245">TREND($AR1245:$AS1245,$AR$3:$AS$3,AZ$1)</f>
        <v>#VALUE!</v>
      </c>
      <c r="BA1245" s="2" t="e" cm="1">
        <f t="array" ref="BA1245">TREND($AR1245:$AS1245,$AR$3:$AS$3,BA$1)</f>
        <v>#VALUE!</v>
      </c>
      <c r="BB1245" s="2" t="e" cm="1">
        <f t="array" ref="BB1245">TREND($AR1245:$AS1245,$AR$3:$AS$3,BB$1)</f>
        <v>#VALUE!</v>
      </c>
      <c r="BC1245" s="2" t="e" cm="1">
        <f t="array" ref="BC1245">TREND($AR1245:$AS1245,$AR$3:$AS$3,BC$1)</f>
        <v>#VALUE!</v>
      </c>
      <c r="BD1245" s="2" t="e" cm="1">
        <f t="array" ref="BD1245">TREND($AR1245:$AS1245,$AR$3:$AS$3,BD$1)</f>
        <v>#VALUE!</v>
      </c>
      <c r="BE1245" s="2" t="e" cm="1">
        <f t="array" ref="BE1245">TREND($AR1245:$AS1245,$AR$3:$AS$3,BE$1)</f>
        <v>#VALUE!</v>
      </c>
      <c r="BF1245" s="20" t="e" cm="1">
        <f t="array" ref="BF1245">TREND($AS1245:$AT1245,$AS$3:$AT$3,BF$1)</f>
        <v>#VALUE!</v>
      </c>
      <c r="BG1245" s="20" t="e" cm="1">
        <f t="array" ref="BG1245">TREND($AS1245:$AT1245,$AS$3:$AT$3,BG$1)</f>
        <v>#VALUE!</v>
      </c>
      <c r="BH1245" s="20" t="e" cm="1">
        <f t="array" ref="BH1245">TREND($AS1245:$AT1245,$AS$3:$AT$3,BH$1)</f>
        <v>#VALUE!</v>
      </c>
      <c r="BI1245" s="20" t="e" cm="1">
        <f t="array" ref="BI1245">TREND($AS1245:$AT1245,$AS$3:$AT$3,BI$1)</f>
        <v>#VALUE!</v>
      </c>
      <c r="BJ1245" s="20" t="e" cm="1">
        <f t="array" ref="BJ1245">TREND($AS1245:$AT1245,$AS$3:$AT$3,BJ$1)</f>
        <v>#VALUE!</v>
      </c>
      <c r="BK1245" s="20" t="e" cm="1">
        <f t="array" ref="BK1245">TREND($AS1245:$AT1245,$AS$3:$AT$3,BK$1)</f>
        <v>#VALUE!</v>
      </c>
      <c r="BL1245" s="20" t="e" cm="1">
        <f t="array" ref="BL1245">TREND($AS1245:$AT1245,$AS$3:$AT$3,BL$1)</f>
        <v>#VALUE!</v>
      </c>
      <c r="BM1245" s="20" t="e" cm="1">
        <f t="array" ref="BM1245">TREND($AS1245:$AT1245,$AS$3:$AT$3,BM$1)</f>
        <v>#VALUE!</v>
      </c>
    </row>
    <row r="1246" spans="1:65" x14ac:dyDescent="0.35">
      <c r="A1246" t="str">
        <f>IF(BYDem!B1244="","\I:",BYDem!B1244)</f>
        <v>\I:</v>
      </c>
      <c r="B1246">
        <f>BYDem!E1244</f>
        <v>0</v>
      </c>
      <c r="C1246">
        <f t="shared" si="383"/>
        <v>0</v>
      </c>
      <c r="D1246" s="4">
        <f>SUMIFS(BYDem!$M$2:$M$2000,BYDem!$B$2:$B$2000,Demands!$A1246,BYDem!$E$2:$E$2000,Demands!$B1246)</f>
        <v>0</v>
      </c>
      <c r="E1246" s="4" t="e">
        <f t="shared" si="384"/>
        <v>#DIV/0!</v>
      </c>
      <c r="F1246" s="4" t="e">
        <f t="shared" si="385"/>
        <v>#DIV/0!</v>
      </c>
      <c r="G1246" s="4" t="e">
        <f t="shared" si="386"/>
        <v>#DIV/0!</v>
      </c>
      <c r="H1246" s="4" t="e">
        <f t="shared" si="387"/>
        <v>#DIV/0!</v>
      </c>
      <c r="I1246" s="4" t="e">
        <f t="shared" si="388"/>
        <v>#DIV/0!</v>
      </c>
      <c r="J1246" s="4" t="e">
        <f t="shared" si="389"/>
        <v>#DIV/0!</v>
      </c>
      <c r="K1246" s="4" t="e">
        <f t="shared" si="390"/>
        <v>#DIV/0!</v>
      </c>
      <c r="L1246" s="4" t="e">
        <f t="shared" si="391"/>
        <v>#DIV/0!</v>
      </c>
      <c r="M1246" s="4" t="e">
        <f t="shared" si="392"/>
        <v>#DIV/0!</v>
      </c>
      <c r="N1246" s="4" t="e">
        <f t="shared" si="393"/>
        <v>#DIV/0!</v>
      </c>
      <c r="O1246" s="4" t="e">
        <f t="shared" si="394"/>
        <v>#DIV/0!</v>
      </c>
      <c r="P1246" s="4" t="e">
        <f t="shared" si="395"/>
        <v>#DIV/0!</v>
      </c>
      <c r="Q1246" s="4" t="e">
        <f t="shared" si="396"/>
        <v>#DIV/0!</v>
      </c>
      <c r="R1246" s="4" t="e">
        <f t="shared" si="397"/>
        <v>#DIV/0!</v>
      </c>
      <c r="S1246" s="4" t="e">
        <f t="shared" si="398"/>
        <v>#DIV/0!</v>
      </c>
      <c r="T1246" s="4" t="e">
        <f t="shared" si="399"/>
        <v>#DIV/0!</v>
      </c>
      <c r="U1246" s="4" t="e">
        <f t="shared" si="400"/>
        <v>#DIV/0!</v>
      </c>
      <c r="W1246" s="5" t="e">
        <f>VLOOKUP(C1246&amp;A1246,Driver_elast!$A$2:$D$1161,4,FALSE)</f>
        <v>#N/A</v>
      </c>
      <c r="X1246" s="5">
        <v>1</v>
      </c>
      <c r="Y1246" s="2">
        <f>SUMIFS('Growth rates'!D$4:D$999,'Growth rates'!$B$4:$B$999,Demands!$A1246,'Growth rates'!$C$4:$C$999,$W1246)</f>
        <v>0</v>
      </c>
      <c r="Z1246" s="2">
        <f>SUMIFS('Growth rates'!E$4:E$999,'Growth rates'!$B$4:$B$999,Demands!$A1246,'Growth rates'!$C$4:$C$999,$W1246)</f>
        <v>0</v>
      </c>
      <c r="AA1246" s="2">
        <f>SUMIFS('Growth rates'!F$4:F$999,'Growth rates'!$B$4:$B$999,Demands!$A1246,'Growth rates'!$C$4:$C$999,$W1246)</f>
        <v>0</v>
      </c>
      <c r="AB1246" s="2">
        <f>SUMIFS('Growth rates'!G$4:G$999,'Growth rates'!$B$4:$B$999,Demands!$A1246,'Growth rates'!$C$4:$C$999,$W1246)</f>
        <v>0</v>
      </c>
      <c r="AC1246" s="2">
        <f>SUMIFS('Growth rates'!H$4:H$999,'Growth rates'!$B$4:$B$999,Demands!$A1246,'Growth rates'!$C$4:$C$999,$W1246)</f>
        <v>0</v>
      </c>
      <c r="AD1246" s="2">
        <f>SUMIFS('Growth rates'!I$4:I$999,'Growth rates'!$B$4:$B$999,Demands!$A1246,'Growth rates'!$C$4:$C$999,$W1246)</f>
        <v>0</v>
      </c>
      <c r="AE1246" s="2">
        <f>SUMIFS('Growth rates'!J$4:J$999,'Growth rates'!$B$4:$B$999,Demands!$A1246,'Growth rates'!$C$4:$C$999,$W1246)</f>
        <v>0</v>
      </c>
      <c r="AF1246" s="2">
        <f>SUMIFS('Growth rates'!K$4:K$999,'Growth rates'!$B$4:$B$999,Demands!$A1246,'Growth rates'!$C$4:$C$999,$W1246)</f>
        <v>0</v>
      </c>
      <c r="AG1246" s="2">
        <f>SUMIFS('Growth rates'!L$4:L$999,'Growth rates'!$B$4:$B$999,Demands!$A1246,'Growth rates'!$C$4:$C$999,$W1246)</f>
        <v>0</v>
      </c>
      <c r="AH1246" s="2">
        <f>SUMIFS('Growth rates'!M$4:M$999,'Growth rates'!$B$4:$B$999,Demands!$A1246,'Growth rates'!$C$4:$C$999,$W1246)</f>
        <v>0</v>
      </c>
      <c r="AI1246" s="2">
        <f>SUMIFS('Growth rates'!N$4:N$999,'Growth rates'!$B$4:$B$999,Demands!$A1246,'Growth rates'!$C$4:$C$999,$W1246)</f>
        <v>0</v>
      </c>
      <c r="AJ1246" s="2">
        <f>SUMIFS('Growth rates'!O$4:O$999,'Growth rates'!$B$4:$B$999,Demands!$A1246,'Growth rates'!$C$4:$C$999,$W1246)</f>
        <v>0</v>
      </c>
      <c r="AK1246" s="2">
        <f>SUMIFS('Growth rates'!P$4:P$999,'Growth rates'!$B$4:$B$999,Demands!$A1246,'Growth rates'!$C$4:$C$999,$W1246)</f>
        <v>0</v>
      </c>
      <c r="AL1246" s="2">
        <f>SUMIFS('Growth rates'!Q$4:Q$999,'Growth rates'!$B$4:$B$999,Demands!$A1246,'Growth rates'!$C$4:$C$999,$W1246)</f>
        <v>0</v>
      </c>
      <c r="AM1246" s="2">
        <f>SUMIFS('Growth rates'!R$4:R$999,'Growth rates'!$B$4:$B$999,Demands!$A1246,'Growth rates'!$C$4:$C$999,$W1246)</f>
        <v>0</v>
      </c>
      <c r="AN1246" s="2">
        <f>SUMIFS('Growth rates'!S$4:S$999,'Growth rates'!$B$4:$B$999,Demands!$A1246,'Growth rates'!$C$4:$C$999,$W1246)</f>
        <v>0</v>
      </c>
      <c r="AO1246" s="2">
        <f>SUMIFS('Growth rates'!T$4:T$999,'Growth rates'!$B$4:$B$999,Demands!$A1246,'Growth rates'!$C$4:$C$999,$W1246)</f>
        <v>0</v>
      </c>
      <c r="AP1246" s="2">
        <f>SUMIFS('Growth rates'!U$4:U$999,'Growth rates'!$B$4:$B$999,Demands!$A1246,'Growth rates'!$C$4:$C$999,$W1246)</f>
        <v>0</v>
      </c>
      <c r="AR1246" t="e">
        <f>VLOOKUP(C1246&amp;A1246,Driver_elast!$A$2:$E$1161,5,FALSE)</f>
        <v>#N/A</v>
      </c>
      <c r="AS1246" t="e">
        <f t="shared" si="401"/>
        <v>#N/A</v>
      </c>
      <c r="AT1246" t="e">
        <f t="shared" si="402"/>
        <v>#N/A</v>
      </c>
      <c r="AV1246" s="2" t="e" cm="1">
        <f t="array" ref="AV1246">TREND($AR1246:$AS1246,$AR$3:$AS$3,AV$1)</f>
        <v>#VALUE!</v>
      </c>
      <c r="AW1246" s="2" t="e" cm="1">
        <f t="array" ref="AW1246">TREND($AR1246:$AS1246,$AR$3:$AS$3,AW$1)</f>
        <v>#VALUE!</v>
      </c>
      <c r="AX1246" s="2" t="e" cm="1">
        <f t="array" ref="AX1246">TREND($AR1246:$AS1246,$AR$3:$AS$3,AX$1)</f>
        <v>#VALUE!</v>
      </c>
      <c r="AY1246" s="2" t="e" cm="1">
        <f t="array" ref="AY1246">TREND($AR1246:$AS1246,$AR$3:$AS$3,AY$1)</f>
        <v>#VALUE!</v>
      </c>
      <c r="AZ1246" s="2" t="e" cm="1">
        <f t="array" ref="AZ1246">TREND($AR1246:$AS1246,$AR$3:$AS$3,AZ$1)</f>
        <v>#VALUE!</v>
      </c>
      <c r="BA1246" s="2" t="e" cm="1">
        <f t="array" ref="BA1246">TREND($AR1246:$AS1246,$AR$3:$AS$3,BA$1)</f>
        <v>#VALUE!</v>
      </c>
      <c r="BB1246" s="2" t="e" cm="1">
        <f t="array" ref="BB1246">TREND($AR1246:$AS1246,$AR$3:$AS$3,BB$1)</f>
        <v>#VALUE!</v>
      </c>
      <c r="BC1246" s="2" t="e" cm="1">
        <f t="array" ref="BC1246">TREND($AR1246:$AS1246,$AR$3:$AS$3,BC$1)</f>
        <v>#VALUE!</v>
      </c>
      <c r="BD1246" s="2" t="e" cm="1">
        <f t="array" ref="BD1246">TREND($AR1246:$AS1246,$AR$3:$AS$3,BD$1)</f>
        <v>#VALUE!</v>
      </c>
      <c r="BE1246" s="2" t="e" cm="1">
        <f t="array" ref="BE1246">TREND($AR1246:$AS1246,$AR$3:$AS$3,BE$1)</f>
        <v>#VALUE!</v>
      </c>
      <c r="BF1246" s="20" t="e" cm="1">
        <f t="array" ref="BF1246">TREND($AS1246:$AT1246,$AS$3:$AT$3,BF$1)</f>
        <v>#VALUE!</v>
      </c>
      <c r="BG1246" s="20" t="e" cm="1">
        <f t="array" ref="BG1246">TREND($AS1246:$AT1246,$AS$3:$AT$3,BG$1)</f>
        <v>#VALUE!</v>
      </c>
      <c r="BH1246" s="20" t="e" cm="1">
        <f t="array" ref="BH1246">TREND($AS1246:$AT1246,$AS$3:$AT$3,BH$1)</f>
        <v>#VALUE!</v>
      </c>
      <c r="BI1246" s="20" t="e" cm="1">
        <f t="array" ref="BI1246">TREND($AS1246:$AT1246,$AS$3:$AT$3,BI$1)</f>
        <v>#VALUE!</v>
      </c>
      <c r="BJ1246" s="20" t="e" cm="1">
        <f t="array" ref="BJ1246">TREND($AS1246:$AT1246,$AS$3:$AT$3,BJ$1)</f>
        <v>#VALUE!</v>
      </c>
      <c r="BK1246" s="20" t="e" cm="1">
        <f t="array" ref="BK1246">TREND($AS1246:$AT1246,$AS$3:$AT$3,BK$1)</f>
        <v>#VALUE!</v>
      </c>
      <c r="BL1246" s="20" t="e" cm="1">
        <f t="array" ref="BL1246">TREND($AS1246:$AT1246,$AS$3:$AT$3,BL$1)</f>
        <v>#VALUE!</v>
      </c>
      <c r="BM1246" s="20" t="e" cm="1">
        <f t="array" ref="BM1246">TREND($AS1246:$AT1246,$AS$3:$AT$3,BM$1)</f>
        <v>#VALUE!</v>
      </c>
    </row>
    <row r="1247" spans="1:65" x14ac:dyDescent="0.35">
      <c r="A1247" t="str">
        <f>IF(BYDem!B1245="","\I:",BYDem!B1245)</f>
        <v>\I:</v>
      </c>
      <c r="B1247">
        <f>BYDem!E1245</f>
        <v>0</v>
      </c>
      <c r="C1247">
        <f t="shared" si="383"/>
        <v>0</v>
      </c>
      <c r="D1247" s="4">
        <f>SUMIFS(BYDem!$M$2:$M$2000,BYDem!$B$2:$B$2000,Demands!$A1247,BYDem!$E$2:$E$2000,Demands!$B1247)</f>
        <v>0</v>
      </c>
      <c r="E1247" s="4" t="e">
        <f t="shared" si="384"/>
        <v>#DIV/0!</v>
      </c>
      <c r="F1247" s="4" t="e">
        <f t="shared" si="385"/>
        <v>#DIV/0!</v>
      </c>
      <c r="G1247" s="4" t="e">
        <f t="shared" si="386"/>
        <v>#DIV/0!</v>
      </c>
      <c r="H1247" s="4" t="e">
        <f t="shared" si="387"/>
        <v>#DIV/0!</v>
      </c>
      <c r="I1247" s="4" t="e">
        <f t="shared" si="388"/>
        <v>#DIV/0!</v>
      </c>
      <c r="J1247" s="4" t="e">
        <f t="shared" si="389"/>
        <v>#DIV/0!</v>
      </c>
      <c r="K1247" s="4" t="e">
        <f t="shared" si="390"/>
        <v>#DIV/0!</v>
      </c>
      <c r="L1247" s="4" t="e">
        <f t="shared" si="391"/>
        <v>#DIV/0!</v>
      </c>
      <c r="M1247" s="4" t="e">
        <f t="shared" si="392"/>
        <v>#DIV/0!</v>
      </c>
      <c r="N1247" s="4" t="e">
        <f t="shared" si="393"/>
        <v>#DIV/0!</v>
      </c>
      <c r="O1247" s="4" t="e">
        <f t="shared" si="394"/>
        <v>#DIV/0!</v>
      </c>
      <c r="P1247" s="4" t="e">
        <f t="shared" si="395"/>
        <v>#DIV/0!</v>
      </c>
      <c r="Q1247" s="4" t="e">
        <f t="shared" si="396"/>
        <v>#DIV/0!</v>
      </c>
      <c r="R1247" s="4" t="e">
        <f t="shared" si="397"/>
        <v>#DIV/0!</v>
      </c>
      <c r="S1247" s="4" t="e">
        <f t="shared" si="398"/>
        <v>#DIV/0!</v>
      </c>
      <c r="T1247" s="4" t="e">
        <f t="shared" si="399"/>
        <v>#DIV/0!</v>
      </c>
      <c r="U1247" s="4" t="e">
        <f t="shared" si="400"/>
        <v>#DIV/0!</v>
      </c>
      <c r="W1247" s="5" t="e">
        <f>VLOOKUP(C1247&amp;A1247,Driver_elast!$A$2:$D$1161,4,FALSE)</f>
        <v>#N/A</v>
      </c>
      <c r="X1247" s="5">
        <v>1</v>
      </c>
      <c r="Y1247" s="2">
        <f>SUMIFS('Growth rates'!D$4:D$999,'Growth rates'!$B$4:$B$999,Demands!$A1247,'Growth rates'!$C$4:$C$999,$W1247)</f>
        <v>0</v>
      </c>
      <c r="Z1247" s="2">
        <f>SUMIFS('Growth rates'!E$4:E$999,'Growth rates'!$B$4:$B$999,Demands!$A1247,'Growth rates'!$C$4:$C$999,$W1247)</f>
        <v>0</v>
      </c>
      <c r="AA1247" s="2">
        <f>SUMIFS('Growth rates'!F$4:F$999,'Growth rates'!$B$4:$B$999,Demands!$A1247,'Growth rates'!$C$4:$C$999,$W1247)</f>
        <v>0</v>
      </c>
      <c r="AB1247" s="2">
        <f>SUMIFS('Growth rates'!G$4:G$999,'Growth rates'!$B$4:$B$999,Demands!$A1247,'Growth rates'!$C$4:$C$999,$W1247)</f>
        <v>0</v>
      </c>
      <c r="AC1247" s="2">
        <f>SUMIFS('Growth rates'!H$4:H$999,'Growth rates'!$B$4:$B$999,Demands!$A1247,'Growth rates'!$C$4:$C$999,$W1247)</f>
        <v>0</v>
      </c>
      <c r="AD1247" s="2">
        <f>SUMIFS('Growth rates'!I$4:I$999,'Growth rates'!$B$4:$B$999,Demands!$A1247,'Growth rates'!$C$4:$C$999,$W1247)</f>
        <v>0</v>
      </c>
      <c r="AE1247" s="2">
        <f>SUMIFS('Growth rates'!J$4:J$999,'Growth rates'!$B$4:$B$999,Demands!$A1247,'Growth rates'!$C$4:$C$999,$W1247)</f>
        <v>0</v>
      </c>
      <c r="AF1247" s="2">
        <f>SUMIFS('Growth rates'!K$4:K$999,'Growth rates'!$B$4:$B$999,Demands!$A1247,'Growth rates'!$C$4:$C$999,$W1247)</f>
        <v>0</v>
      </c>
      <c r="AG1247" s="2">
        <f>SUMIFS('Growth rates'!L$4:L$999,'Growth rates'!$B$4:$B$999,Demands!$A1247,'Growth rates'!$C$4:$C$999,$W1247)</f>
        <v>0</v>
      </c>
      <c r="AH1247" s="2">
        <f>SUMIFS('Growth rates'!M$4:M$999,'Growth rates'!$B$4:$B$999,Demands!$A1247,'Growth rates'!$C$4:$C$999,$W1247)</f>
        <v>0</v>
      </c>
      <c r="AI1247" s="2">
        <f>SUMIFS('Growth rates'!N$4:N$999,'Growth rates'!$B$4:$B$999,Demands!$A1247,'Growth rates'!$C$4:$C$999,$W1247)</f>
        <v>0</v>
      </c>
      <c r="AJ1247" s="2">
        <f>SUMIFS('Growth rates'!O$4:O$999,'Growth rates'!$B$4:$B$999,Demands!$A1247,'Growth rates'!$C$4:$C$999,$W1247)</f>
        <v>0</v>
      </c>
      <c r="AK1247" s="2">
        <f>SUMIFS('Growth rates'!P$4:P$999,'Growth rates'!$B$4:$B$999,Demands!$A1247,'Growth rates'!$C$4:$C$999,$W1247)</f>
        <v>0</v>
      </c>
      <c r="AL1247" s="2">
        <f>SUMIFS('Growth rates'!Q$4:Q$999,'Growth rates'!$B$4:$B$999,Demands!$A1247,'Growth rates'!$C$4:$C$999,$W1247)</f>
        <v>0</v>
      </c>
      <c r="AM1247" s="2">
        <f>SUMIFS('Growth rates'!R$4:R$999,'Growth rates'!$B$4:$B$999,Demands!$A1247,'Growth rates'!$C$4:$C$999,$W1247)</f>
        <v>0</v>
      </c>
      <c r="AN1247" s="2">
        <f>SUMIFS('Growth rates'!S$4:S$999,'Growth rates'!$B$4:$B$999,Demands!$A1247,'Growth rates'!$C$4:$C$999,$W1247)</f>
        <v>0</v>
      </c>
      <c r="AO1247" s="2">
        <f>SUMIFS('Growth rates'!T$4:T$999,'Growth rates'!$B$4:$B$999,Demands!$A1247,'Growth rates'!$C$4:$C$999,$W1247)</f>
        <v>0</v>
      </c>
      <c r="AP1247" s="2">
        <f>SUMIFS('Growth rates'!U$4:U$999,'Growth rates'!$B$4:$B$999,Demands!$A1247,'Growth rates'!$C$4:$C$999,$W1247)</f>
        <v>0</v>
      </c>
      <c r="AR1247" t="e">
        <f>VLOOKUP(C1247&amp;A1247,Driver_elast!$A$2:$E$1161,5,FALSE)</f>
        <v>#N/A</v>
      </c>
      <c r="AS1247" t="e">
        <f t="shared" si="401"/>
        <v>#N/A</v>
      </c>
      <c r="AT1247" t="e">
        <f t="shared" si="402"/>
        <v>#N/A</v>
      </c>
      <c r="AV1247" s="2" t="e" cm="1">
        <f t="array" ref="AV1247">TREND($AR1247:$AS1247,$AR$3:$AS$3,AV$1)</f>
        <v>#VALUE!</v>
      </c>
      <c r="AW1247" s="2" t="e" cm="1">
        <f t="array" ref="AW1247">TREND($AR1247:$AS1247,$AR$3:$AS$3,AW$1)</f>
        <v>#VALUE!</v>
      </c>
      <c r="AX1247" s="2" t="e" cm="1">
        <f t="array" ref="AX1247">TREND($AR1247:$AS1247,$AR$3:$AS$3,AX$1)</f>
        <v>#VALUE!</v>
      </c>
      <c r="AY1247" s="2" t="e" cm="1">
        <f t="array" ref="AY1247">TREND($AR1247:$AS1247,$AR$3:$AS$3,AY$1)</f>
        <v>#VALUE!</v>
      </c>
      <c r="AZ1247" s="2" t="e" cm="1">
        <f t="array" ref="AZ1247">TREND($AR1247:$AS1247,$AR$3:$AS$3,AZ$1)</f>
        <v>#VALUE!</v>
      </c>
      <c r="BA1247" s="2" t="e" cm="1">
        <f t="array" ref="BA1247">TREND($AR1247:$AS1247,$AR$3:$AS$3,BA$1)</f>
        <v>#VALUE!</v>
      </c>
      <c r="BB1247" s="2" t="e" cm="1">
        <f t="array" ref="BB1247">TREND($AR1247:$AS1247,$AR$3:$AS$3,BB$1)</f>
        <v>#VALUE!</v>
      </c>
      <c r="BC1247" s="2" t="e" cm="1">
        <f t="array" ref="BC1247">TREND($AR1247:$AS1247,$AR$3:$AS$3,BC$1)</f>
        <v>#VALUE!</v>
      </c>
      <c r="BD1247" s="2" t="e" cm="1">
        <f t="array" ref="BD1247">TREND($AR1247:$AS1247,$AR$3:$AS$3,BD$1)</f>
        <v>#VALUE!</v>
      </c>
      <c r="BE1247" s="2" t="e" cm="1">
        <f t="array" ref="BE1247">TREND($AR1247:$AS1247,$AR$3:$AS$3,BE$1)</f>
        <v>#VALUE!</v>
      </c>
      <c r="BF1247" s="20" t="e" cm="1">
        <f t="array" ref="BF1247">TREND($AS1247:$AT1247,$AS$3:$AT$3,BF$1)</f>
        <v>#VALUE!</v>
      </c>
      <c r="BG1247" s="20" t="e" cm="1">
        <f t="array" ref="BG1247">TREND($AS1247:$AT1247,$AS$3:$AT$3,BG$1)</f>
        <v>#VALUE!</v>
      </c>
      <c r="BH1247" s="20" t="e" cm="1">
        <f t="array" ref="BH1247">TREND($AS1247:$AT1247,$AS$3:$AT$3,BH$1)</f>
        <v>#VALUE!</v>
      </c>
      <c r="BI1247" s="20" t="e" cm="1">
        <f t="array" ref="BI1247">TREND($AS1247:$AT1247,$AS$3:$AT$3,BI$1)</f>
        <v>#VALUE!</v>
      </c>
      <c r="BJ1247" s="20" t="e" cm="1">
        <f t="array" ref="BJ1247">TREND($AS1247:$AT1247,$AS$3:$AT$3,BJ$1)</f>
        <v>#VALUE!</v>
      </c>
      <c r="BK1247" s="20" t="e" cm="1">
        <f t="array" ref="BK1247">TREND($AS1247:$AT1247,$AS$3:$AT$3,BK$1)</f>
        <v>#VALUE!</v>
      </c>
      <c r="BL1247" s="20" t="e" cm="1">
        <f t="array" ref="BL1247">TREND($AS1247:$AT1247,$AS$3:$AT$3,BL$1)</f>
        <v>#VALUE!</v>
      </c>
      <c r="BM1247" s="20" t="e" cm="1">
        <f t="array" ref="BM1247">TREND($AS1247:$AT1247,$AS$3:$AT$3,BM$1)</f>
        <v>#VALUE!</v>
      </c>
    </row>
    <row r="1248" spans="1:65" x14ac:dyDescent="0.35">
      <c r="A1248" t="str">
        <f>IF(BYDem!B1246="","\I:",BYDem!B1246)</f>
        <v>\I:</v>
      </c>
      <c r="B1248">
        <f>BYDem!E1246</f>
        <v>0</v>
      </c>
      <c r="C1248">
        <f t="shared" si="383"/>
        <v>0</v>
      </c>
      <c r="D1248" s="4">
        <f>SUMIFS(BYDem!$M$2:$M$2000,BYDem!$B$2:$B$2000,Demands!$A1248,BYDem!$E$2:$E$2000,Demands!$B1248)</f>
        <v>0</v>
      </c>
      <c r="E1248" s="4" t="e">
        <f t="shared" si="384"/>
        <v>#DIV/0!</v>
      </c>
      <c r="F1248" s="4" t="e">
        <f t="shared" si="385"/>
        <v>#DIV/0!</v>
      </c>
      <c r="G1248" s="4" t="e">
        <f t="shared" si="386"/>
        <v>#DIV/0!</v>
      </c>
      <c r="H1248" s="4" t="e">
        <f t="shared" si="387"/>
        <v>#DIV/0!</v>
      </c>
      <c r="I1248" s="4" t="e">
        <f t="shared" si="388"/>
        <v>#DIV/0!</v>
      </c>
      <c r="J1248" s="4" t="e">
        <f t="shared" si="389"/>
        <v>#DIV/0!</v>
      </c>
      <c r="K1248" s="4" t="e">
        <f t="shared" si="390"/>
        <v>#DIV/0!</v>
      </c>
      <c r="L1248" s="4" t="e">
        <f t="shared" si="391"/>
        <v>#DIV/0!</v>
      </c>
      <c r="M1248" s="4" t="e">
        <f t="shared" si="392"/>
        <v>#DIV/0!</v>
      </c>
      <c r="N1248" s="4" t="e">
        <f t="shared" si="393"/>
        <v>#DIV/0!</v>
      </c>
      <c r="O1248" s="4" t="e">
        <f t="shared" si="394"/>
        <v>#DIV/0!</v>
      </c>
      <c r="P1248" s="4" t="e">
        <f t="shared" si="395"/>
        <v>#DIV/0!</v>
      </c>
      <c r="Q1248" s="4" t="e">
        <f t="shared" si="396"/>
        <v>#DIV/0!</v>
      </c>
      <c r="R1248" s="4" t="e">
        <f t="shared" si="397"/>
        <v>#DIV/0!</v>
      </c>
      <c r="S1248" s="4" t="e">
        <f t="shared" si="398"/>
        <v>#DIV/0!</v>
      </c>
      <c r="T1248" s="4" t="e">
        <f t="shared" si="399"/>
        <v>#DIV/0!</v>
      </c>
      <c r="U1248" s="4" t="e">
        <f t="shared" si="400"/>
        <v>#DIV/0!</v>
      </c>
      <c r="W1248" s="5" t="e">
        <f>VLOOKUP(C1248&amp;A1248,Driver_elast!$A$2:$D$1161,4,FALSE)</f>
        <v>#N/A</v>
      </c>
      <c r="X1248" s="5">
        <v>1</v>
      </c>
      <c r="Y1248" s="2">
        <f>SUMIFS('Growth rates'!D$4:D$999,'Growth rates'!$B$4:$B$999,Demands!$A1248,'Growth rates'!$C$4:$C$999,$W1248)</f>
        <v>0</v>
      </c>
      <c r="Z1248" s="2">
        <f>SUMIFS('Growth rates'!E$4:E$999,'Growth rates'!$B$4:$B$999,Demands!$A1248,'Growth rates'!$C$4:$C$999,$W1248)</f>
        <v>0</v>
      </c>
      <c r="AA1248" s="2">
        <f>SUMIFS('Growth rates'!F$4:F$999,'Growth rates'!$B$4:$B$999,Demands!$A1248,'Growth rates'!$C$4:$C$999,$W1248)</f>
        <v>0</v>
      </c>
      <c r="AB1248" s="2">
        <f>SUMIFS('Growth rates'!G$4:G$999,'Growth rates'!$B$4:$B$999,Demands!$A1248,'Growth rates'!$C$4:$C$999,$W1248)</f>
        <v>0</v>
      </c>
      <c r="AC1248" s="2">
        <f>SUMIFS('Growth rates'!H$4:H$999,'Growth rates'!$B$4:$B$999,Demands!$A1248,'Growth rates'!$C$4:$C$999,$W1248)</f>
        <v>0</v>
      </c>
      <c r="AD1248" s="2">
        <f>SUMIFS('Growth rates'!I$4:I$999,'Growth rates'!$B$4:$B$999,Demands!$A1248,'Growth rates'!$C$4:$C$999,$W1248)</f>
        <v>0</v>
      </c>
      <c r="AE1248" s="2">
        <f>SUMIFS('Growth rates'!J$4:J$999,'Growth rates'!$B$4:$B$999,Demands!$A1248,'Growth rates'!$C$4:$C$999,$W1248)</f>
        <v>0</v>
      </c>
      <c r="AF1248" s="2">
        <f>SUMIFS('Growth rates'!K$4:K$999,'Growth rates'!$B$4:$B$999,Demands!$A1248,'Growth rates'!$C$4:$C$999,$W1248)</f>
        <v>0</v>
      </c>
      <c r="AG1248" s="2">
        <f>SUMIFS('Growth rates'!L$4:L$999,'Growth rates'!$B$4:$B$999,Demands!$A1248,'Growth rates'!$C$4:$C$999,$W1248)</f>
        <v>0</v>
      </c>
      <c r="AH1248" s="2">
        <f>SUMIFS('Growth rates'!M$4:M$999,'Growth rates'!$B$4:$B$999,Demands!$A1248,'Growth rates'!$C$4:$C$999,$W1248)</f>
        <v>0</v>
      </c>
      <c r="AI1248" s="2">
        <f>SUMIFS('Growth rates'!N$4:N$999,'Growth rates'!$B$4:$B$999,Demands!$A1248,'Growth rates'!$C$4:$C$999,$W1248)</f>
        <v>0</v>
      </c>
      <c r="AJ1248" s="2">
        <f>SUMIFS('Growth rates'!O$4:O$999,'Growth rates'!$B$4:$B$999,Demands!$A1248,'Growth rates'!$C$4:$C$999,$W1248)</f>
        <v>0</v>
      </c>
      <c r="AK1248" s="2">
        <f>SUMIFS('Growth rates'!P$4:P$999,'Growth rates'!$B$4:$B$999,Demands!$A1248,'Growth rates'!$C$4:$C$999,$W1248)</f>
        <v>0</v>
      </c>
      <c r="AL1248" s="2">
        <f>SUMIFS('Growth rates'!Q$4:Q$999,'Growth rates'!$B$4:$B$999,Demands!$A1248,'Growth rates'!$C$4:$C$999,$W1248)</f>
        <v>0</v>
      </c>
      <c r="AM1248" s="2">
        <f>SUMIFS('Growth rates'!R$4:R$999,'Growth rates'!$B$4:$B$999,Demands!$A1248,'Growth rates'!$C$4:$C$999,$W1248)</f>
        <v>0</v>
      </c>
      <c r="AN1248" s="2">
        <f>SUMIFS('Growth rates'!S$4:S$999,'Growth rates'!$B$4:$B$999,Demands!$A1248,'Growth rates'!$C$4:$C$999,$W1248)</f>
        <v>0</v>
      </c>
      <c r="AO1248" s="2">
        <f>SUMIFS('Growth rates'!T$4:T$999,'Growth rates'!$B$4:$B$999,Demands!$A1248,'Growth rates'!$C$4:$C$999,$W1248)</f>
        <v>0</v>
      </c>
      <c r="AP1248" s="2">
        <f>SUMIFS('Growth rates'!U$4:U$999,'Growth rates'!$B$4:$B$999,Demands!$A1248,'Growth rates'!$C$4:$C$999,$W1248)</f>
        <v>0</v>
      </c>
      <c r="AR1248" t="e">
        <f>VLOOKUP(C1248&amp;A1248,Driver_elast!$A$2:$E$1161,5,FALSE)</f>
        <v>#N/A</v>
      </c>
      <c r="AS1248" t="e">
        <f t="shared" si="401"/>
        <v>#N/A</v>
      </c>
      <c r="AT1248" t="e">
        <f t="shared" si="402"/>
        <v>#N/A</v>
      </c>
      <c r="AV1248" s="2" t="e" cm="1">
        <f t="array" ref="AV1248">TREND($AR1248:$AS1248,$AR$3:$AS$3,AV$1)</f>
        <v>#VALUE!</v>
      </c>
      <c r="AW1248" s="2" t="e" cm="1">
        <f t="array" ref="AW1248">TREND($AR1248:$AS1248,$AR$3:$AS$3,AW$1)</f>
        <v>#VALUE!</v>
      </c>
      <c r="AX1248" s="2" t="e" cm="1">
        <f t="array" ref="AX1248">TREND($AR1248:$AS1248,$AR$3:$AS$3,AX$1)</f>
        <v>#VALUE!</v>
      </c>
      <c r="AY1248" s="2" t="e" cm="1">
        <f t="array" ref="AY1248">TREND($AR1248:$AS1248,$AR$3:$AS$3,AY$1)</f>
        <v>#VALUE!</v>
      </c>
      <c r="AZ1248" s="2" t="e" cm="1">
        <f t="array" ref="AZ1248">TREND($AR1248:$AS1248,$AR$3:$AS$3,AZ$1)</f>
        <v>#VALUE!</v>
      </c>
      <c r="BA1248" s="2" t="e" cm="1">
        <f t="array" ref="BA1248">TREND($AR1248:$AS1248,$AR$3:$AS$3,BA$1)</f>
        <v>#VALUE!</v>
      </c>
      <c r="BB1248" s="2" t="e" cm="1">
        <f t="array" ref="BB1248">TREND($AR1248:$AS1248,$AR$3:$AS$3,BB$1)</f>
        <v>#VALUE!</v>
      </c>
      <c r="BC1248" s="2" t="e" cm="1">
        <f t="array" ref="BC1248">TREND($AR1248:$AS1248,$AR$3:$AS$3,BC$1)</f>
        <v>#VALUE!</v>
      </c>
      <c r="BD1248" s="2" t="e" cm="1">
        <f t="array" ref="BD1248">TREND($AR1248:$AS1248,$AR$3:$AS$3,BD$1)</f>
        <v>#VALUE!</v>
      </c>
      <c r="BE1248" s="2" t="e" cm="1">
        <f t="array" ref="BE1248">TREND($AR1248:$AS1248,$AR$3:$AS$3,BE$1)</f>
        <v>#VALUE!</v>
      </c>
      <c r="BF1248" s="20" t="e" cm="1">
        <f t="array" ref="BF1248">TREND($AS1248:$AT1248,$AS$3:$AT$3,BF$1)</f>
        <v>#VALUE!</v>
      </c>
      <c r="BG1248" s="20" t="e" cm="1">
        <f t="array" ref="BG1248">TREND($AS1248:$AT1248,$AS$3:$AT$3,BG$1)</f>
        <v>#VALUE!</v>
      </c>
      <c r="BH1248" s="20" t="e" cm="1">
        <f t="array" ref="BH1248">TREND($AS1248:$AT1248,$AS$3:$AT$3,BH$1)</f>
        <v>#VALUE!</v>
      </c>
      <c r="BI1248" s="20" t="e" cm="1">
        <f t="array" ref="BI1248">TREND($AS1248:$AT1248,$AS$3:$AT$3,BI$1)</f>
        <v>#VALUE!</v>
      </c>
      <c r="BJ1248" s="20" t="e" cm="1">
        <f t="array" ref="BJ1248">TREND($AS1248:$AT1248,$AS$3:$AT$3,BJ$1)</f>
        <v>#VALUE!</v>
      </c>
      <c r="BK1248" s="20" t="e" cm="1">
        <f t="array" ref="BK1248">TREND($AS1248:$AT1248,$AS$3:$AT$3,BK$1)</f>
        <v>#VALUE!</v>
      </c>
      <c r="BL1248" s="20" t="e" cm="1">
        <f t="array" ref="BL1248">TREND($AS1248:$AT1248,$AS$3:$AT$3,BL$1)</f>
        <v>#VALUE!</v>
      </c>
      <c r="BM1248" s="20" t="e" cm="1">
        <f t="array" ref="BM1248">TREND($AS1248:$AT1248,$AS$3:$AT$3,BM$1)</f>
        <v>#VALUE!</v>
      </c>
    </row>
    <row r="1249" spans="1:65" x14ac:dyDescent="0.35">
      <c r="A1249" t="str">
        <f>IF(BYDem!B1247="","\I:",BYDem!B1247)</f>
        <v>\I:</v>
      </c>
      <c r="B1249">
        <f>BYDem!E1247</f>
        <v>0</v>
      </c>
      <c r="C1249">
        <f t="shared" si="383"/>
        <v>0</v>
      </c>
      <c r="D1249" s="4">
        <f>SUMIFS(BYDem!$M$2:$M$2000,BYDem!$B$2:$B$2000,Demands!$A1249,BYDem!$E$2:$E$2000,Demands!$B1249)</f>
        <v>0</v>
      </c>
      <c r="E1249" s="4" t="e">
        <f t="shared" si="384"/>
        <v>#DIV/0!</v>
      </c>
      <c r="F1249" s="4" t="e">
        <f t="shared" si="385"/>
        <v>#DIV/0!</v>
      </c>
      <c r="G1249" s="4" t="e">
        <f t="shared" si="386"/>
        <v>#DIV/0!</v>
      </c>
      <c r="H1249" s="4" t="e">
        <f t="shared" si="387"/>
        <v>#DIV/0!</v>
      </c>
      <c r="I1249" s="4" t="e">
        <f t="shared" si="388"/>
        <v>#DIV/0!</v>
      </c>
      <c r="J1249" s="4" t="e">
        <f t="shared" si="389"/>
        <v>#DIV/0!</v>
      </c>
      <c r="K1249" s="4" t="e">
        <f t="shared" si="390"/>
        <v>#DIV/0!</v>
      </c>
      <c r="L1249" s="4" t="e">
        <f t="shared" si="391"/>
        <v>#DIV/0!</v>
      </c>
      <c r="M1249" s="4" t="e">
        <f t="shared" si="392"/>
        <v>#DIV/0!</v>
      </c>
      <c r="N1249" s="4" t="e">
        <f t="shared" si="393"/>
        <v>#DIV/0!</v>
      </c>
      <c r="O1249" s="4" t="e">
        <f t="shared" si="394"/>
        <v>#DIV/0!</v>
      </c>
      <c r="P1249" s="4" t="e">
        <f t="shared" si="395"/>
        <v>#DIV/0!</v>
      </c>
      <c r="Q1249" s="4" t="e">
        <f t="shared" si="396"/>
        <v>#DIV/0!</v>
      </c>
      <c r="R1249" s="4" t="e">
        <f t="shared" si="397"/>
        <v>#DIV/0!</v>
      </c>
      <c r="S1249" s="4" t="e">
        <f t="shared" si="398"/>
        <v>#DIV/0!</v>
      </c>
      <c r="T1249" s="4" t="e">
        <f t="shared" si="399"/>
        <v>#DIV/0!</v>
      </c>
      <c r="U1249" s="4" t="e">
        <f t="shared" si="400"/>
        <v>#DIV/0!</v>
      </c>
      <c r="W1249" s="5" t="e">
        <f>VLOOKUP(C1249&amp;A1249,Driver_elast!$A$2:$D$1161,4,FALSE)</f>
        <v>#N/A</v>
      </c>
      <c r="X1249" s="5">
        <v>1</v>
      </c>
      <c r="Y1249" s="2">
        <f>SUMIFS('Growth rates'!D$4:D$999,'Growth rates'!$B$4:$B$999,Demands!$A1249,'Growth rates'!$C$4:$C$999,$W1249)</f>
        <v>0</v>
      </c>
      <c r="Z1249" s="2">
        <f>SUMIFS('Growth rates'!E$4:E$999,'Growth rates'!$B$4:$B$999,Demands!$A1249,'Growth rates'!$C$4:$C$999,$W1249)</f>
        <v>0</v>
      </c>
      <c r="AA1249" s="2">
        <f>SUMIFS('Growth rates'!F$4:F$999,'Growth rates'!$B$4:$B$999,Demands!$A1249,'Growth rates'!$C$4:$C$999,$W1249)</f>
        <v>0</v>
      </c>
      <c r="AB1249" s="2">
        <f>SUMIFS('Growth rates'!G$4:G$999,'Growth rates'!$B$4:$B$999,Demands!$A1249,'Growth rates'!$C$4:$C$999,$W1249)</f>
        <v>0</v>
      </c>
      <c r="AC1249" s="2">
        <f>SUMIFS('Growth rates'!H$4:H$999,'Growth rates'!$B$4:$B$999,Demands!$A1249,'Growth rates'!$C$4:$C$999,$W1249)</f>
        <v>0</v>
      </c>
      <c r="AD1249" s="2">
        <f>SUMIFS('Growth rates'!I$4:I$999,'Growth rates'!$B$4:$B$999,Demands!$A1249,'Growth rates'!$C$4:$C$999,$W1249)</f>
        <v>0</v>
      </c>
      <c r="AE1249" s="2">
        <f>SUMIFS('Growth rates'!J$4:J$999,'Growth rates'!$B$4:$B$999,Demands!$A1249,'Growth rates'!$C$4:$C$999,$W1249)</f>
        <v>0</v>
      </c>
      <c r="AF1249" s="2">
        <f>SUMIFS('Growth rates'!K$4:K$999,'Growth rates'!$B$4:$B$999,Demands!$A1249,'Growth rates'!$C$4:$C$999,$W1249)</f>
        <v>0</v>
      </c>
      <c r="AG1249" s="2">
        <f>SUMIFS('Growth rates'!L$4:L$999,'Growth rates'!$B$4:$B$999,Demands!$A1249,'Growth rates'!$C$4:$C$999,$W1249)</f>
        <v>0</v>
      </c>
      <c r="AH1249" s="2">
        <f>SUMIFS('Growth rates'!M$4:M$999,'Growth rates'!$B$4:$B$999,Demands!$A1249,'Growth rates'!$C$4:$C$999,$W1249)</f>
        <v>0</v>
      </c>
      <c r="AI1249" s="2">
        <f>SUMIFS('Growth rates'!N$4:N$999,'Growth rates'!$B$4:$B$999,Demands!$A1249,'Growth rates'!$C$4:$C$999,$W1249)</f>
        <v>0</v>
      </c>
      <c r="AJ1249" s="2">
        <f>SUMIFS('Growth rates'!O$4:O$999,'Growth rates'!$B$4:$B$999,Demands!$A1249,'Growth rates'!$C$4:$C$999,$W1249)</f>
        <v>0</v>
      </c>
      <c r="AK1249" s="2">
        <f>SUMIFS('Growth rates'!P$4:P$999,'Growth rates'!$B$4:$B$999,Demands!$A1249,'Growth rates'!$C$4:$C$999,$W1249)</f>
        <v>0</v>
      </c>
      <c r="AL1249" s="2">
        <f>SUMIFS('Growth rates'!Q$4:Q$999,'Growth rates'!$B$4:$B$999,Demands!$A1249,'Growth rates'!$C$4:$C$999,$W1249)</f>
        <v>0</v>
      </c>
      <c r="AM1249" s="2">
        <f>SUMIFS('Growth rates'!R$4:R$999,'Growth rates'!$B$4:$B$999,Demands!$A1249,'Growth rates'!$C$4:$C$999,$W1249)</f>
        <v>0</v>
      </c>
      <c r="AN1249" s="2">
        <f>SUMIFS('Growth rates'!S$4:S$999,'Growth rates'!$B$4:$B$999,Demands!$A1249,'Growth rates'!$C$4:$C$999,$W1249)</f>
        <v>0</v>
      </c>
      <c r="AO1249" s="2">
        <f>SUMIFS('Growth rates'!T$4:T$999,'Growth rates'!$B$4:$B$999,Demands!$A1249,'Growth rates'!$C$4:$C$999,$W1249)</f>
        <v>0</v>
      </c>
      <c r="AP1249" s="2">
        <f>SUMIFS('Growth rates'!U$4:U$999,'Growth rates'!$B$4:$B$999,Demands!$A1249,'Growth rates'!$C$4:$C$999,$W1249)</f>
        <v>0</v>
      </c>
      <c r="AR1249" t="e">
        <f>VLOOKUP(C1249&amp;A1249,Driver_elast!$A$2:$E$1161,5,FALSE)</f>
        <v>#N/A</v>
      </c>
      <c r="AS1249" t="e">
        <f t="shared" si="401"/>
        <v>#N/A</v>
      </c>
      <c r="AT1249" t="e">
        <f t="shared" si="402"/>
        <v>#N/A</v>
      </c>
      <c r="AV1249" s="2" t="e" cm="1">
        <f t="array" ref="AV1249">TREND($AR1249:$AS1249,$AR$3:$AS$3,AV$1)</f>
        <v>#VALUE!</v>
      </c>
      <c r="AW1249" s="2" t="e" cm="1">
        <f t="array" ref="AW1249">TREND($AR1249:$AS1249,$AR$3:$AS$3,AW$1)</f>
        <v>#VALUE!</v>
      </c>
      <c r="AX1249" s="2" t="e" cm="1">
        <f t="array" ref="AX1249">TREND($AR1249:$AS1249,$AR$3:$AS$3,AX$1)</f>
        <v>#VALUE!</v>
      </c>
      <c r="AY1249" s="2" t="e" cm="1">
        <f t="array" ref="AY1249">TREND($AR1249:$AS1249,$AR$3:$AS$3,AY$1)</f>
        <v>#VALUE!</v>
      </c>
      <c r="AZ1249" s="2" t="e" cm="1">
        <f t="array" ref="AZ1249">TREND($AR1249:$AS1249,$AR$3:$AS$3,AZ$1)</f>
        <v>#VALUE!</v>
      </c>
      <c r="BA1249" s="2" t="e" cm="1">
        <f t="array" ref="BA1249">TREND($AR1249:$AS1249,$AR$3:$AS$3,BA$1)</f>
        <v>#VALUE!</v>
      </c>
      <c r="BB1249" s="2" t="e" cm="1">
        <f t="array" ref="BB1249">TREND($AR1249:$AS1249,$AR$3:$AS$3,BB$1)</f>
        <v>#VALUE!</v>
      </c>
      <c r="BC1249" s="2" t="e" cm="1">
        <f t="array" ref="BC1249">TREND($AR1249:$AS1249,$AR$3:$AS$3,BC$1)</f>
        <v>#VALUE!</v>
      </c>
      <c r="BD1249" s="2" t="e" cm="1">
        <f t="array" ref="BD1249">TREND($AR1249:$AS1249,$AR$3:$AS$3,BD$1)</f>
        <v>#VALUE!</v>
      </c>
      <c r="BE1249" s="2" t="e" cm="1">
        <f t="array" ref="BE1249">TREND($AR1249:$AS1249,$AR$3:$AS$3,BE$1)</f>
        <v>#VALUE!</v>
      </c>
      <c r="BF1249" s="20" t="e" cm="1">
        <f t="array" ref="BF1249">TREND($AS1249:$AT1249,$AS$3:$AT$3,BF$1)</f>
        <v>#VALUE!</v>
      </c>
      <c r="BG1249" s="20" t="e" cm="1">
        <f t="array" ref="BG1249">TREND($AS1249:$AT1249,$AS$3:$AT$3,BG$1)</f>
        <v>#VALUE!</v>
      </c>
      <c r="BH1249" s="20" t="e" cm="1">
        <f t="array" ref="BH1249">TREND($AS1249:$AT1249,$AS$3:$AT$3,BH$1)</f>
        <v>#VALUE!</v>
      </c>
      <c r="BI1249" s="20" t="e" cm="1">
        <f t="array" ref="BI1249">TREND($AS1249:$AT1249,$AS$3:$AT$3,BI$1)</f>
        <v>#VALUE!</v>
      </c>
      <c r="BJ1249" s="20" t="e" cm="1">
        <f t="array" ref="BJ1249">TREND($AS1249:$AT1249,$AS$3:$AT$3,BJ$1)</f>
        <v>#VALUE!</v>
      </c>
      <c r="BK1249" s="20" t="e" cm="1">
        <f t="array" ref="BK1249">TREND($AS1249:$AT1249,$AS$3:$AT$3,BK$1)</f>
        <v>#VALUE!</v>
      </c>
      <c r="BL1249" s="20" t="e" cm="1">
        <f t="array" ref="BL1249">TREND($AS1249:$AT1249,$AS$3:$AT$3,BL$1)</f>
        <v>#VALUE!</v>
      </c>
      <c r="BM1249" s="20" t="e" cm="1">
        <f t="array" ref="BM1249">TREND($AS1249:$AT1249,$AS$3:$AT$3,BM$1)</f>
        <v>#VALUE!</v>
      </c>
    </row>
    <row r="1250" spans="1:65" x14ac:dyDescent="0.35">
      <c r="A1250" t="str">
        <f>IF(BYDem!B1248="","\I:",BYDem!B1248)</f>
        <v>\I:</v>
      </c>
      <c r="B1250">
        <f>BYDem!E1248</f>
        <v>0</v>
      </c>
      <c r="C1250">
        <f t="shared" si="383"/>
        <v>0</v>
      </c>
      <c r="D1250" s="4">
        <f>SUMIFS(BYDem!$M$2:$M$2000,BYDem!$B$2:$B$2000,Demands!$A1250,BYDem!$E$2:$E$2000,Demands!$B1250)</f>
        <v>0</v>
      </c>
      <c r="E1250" s="4" t="e">
        <f t="shared" si="384"/>
        <v>#DIV/0!</v>
      </c>
      <c r="F1250" s="4" t="e">
        <f t="shared" si="385"/>
        <v>#DIV/0!</v>
      </c>
      <c r="G1250" s="4" t="e">
        <f t="shared" si="386"/>
        <v>#DIV/0!</v>
      </c>
      <c r="H1250" s="4" t="e">
        <f t="shared" si="387"/>
        <v>#DIV/0!</v>
      </c>
      <c r="I1250" s="4" t="e">
        <f t="shared" si="388"/>
        <v>#DIV/0!</v>
      </c>
      <c r="J1250" s="4" t="e">
        <f t="shared" si="389"/>
        <v>#DIV/0!</v>
      </c>
      <c r="K1250" s="4" t="e">
        <f t="shared" si="390"/>
        <v>#DIV/0!</v>
      </c>
      <c r="L1250" s="4" t="e">
        <f t="shared" si="391"/>
        <v>#DIV/0!</v>
      </c>
      <c r="M1250" s="4" t="e">
        <f t="shared" si="392"/>
        <v>#DIV/0!</v>
      </c>
      <c r="N1250" s="4" t="e">
        <f t="shared" si="393"/>
        <v>#DIV/0!</v>
      </c>
      <c r="O1250" s="4" t="e">
        <f t="shared" si="394"/>
        <v>#DIV/0!</v>
      </c>
      <c r="P1250" s="4" t="e">
        <f t="shared" si="395"/>
        <v>#DIV/0!</v>
      </c>
      <c r="Q1250" s="4" t="e">
        <f t="shared" si="396"/>
        <v>#DIV/0!</v>
      </c>
      <c r="R1250" s="4" t="e">
        <f t="shared" si="397"/>
        <v>#DIV/0!</v>
      </c>
      <c r="S1250" s="4" t="e">
        <f t="shared" si="398"/>
        <v>#DIV/0!</v>
      </c>
      <c r="T1250" s="4" t="e">
        <f t="shared" si="399"/>
        <v>#DIV/0!</v>
      </c>
      <c r="U1250" s="4" t="e">
        <f t="shared" si="400"/>
        <v>#DIV/0!</v>
      </c>
      <c r="W1250" s="5" t="e">
        <f>VLOOKUP(C1250&amp;A1250,Driver_elast!$A$2:$D$1161,4,FALSE)</f>
        <v>#N/A</v>
      </c>
      <c r="X1250" s="5">
        <v>1</v>
      </c>
      <c r="Y1250" s="2">
        <f>SUMIFS('Growth rates'!D$4:D$999,'Growth rates'!$B$4:$B$999,Demands!$A1250,'Growth rates'!$C$4:$C$999,$W1250)</f>
        <v>0</v>
      </c>
      <c r="Z1250" s="2">
        <f>SUMIFS('Growth rates'!E$4:E$999,'Growth rates'!$B$4:$B$999,Demands!$A1250,'Growth rates'!$C$4:$C$999,$W1250)</f>
        <v>0</v>
      </c>
      <c r="AA1250" s="2">
        <f>SUMIFS('Growth rates'!F$4:F$999,'Growth rates'!$B$4:$B$999,Demands!$A1250,'Growth rates'!$C$4:$C$999,$W1250)</f>
        <v>0</v>
      </c>
      <c r="AB1250" s="2">
        <f>SUMIFS('Growth rates'!G$4:G$999,'Growth rates'!$B$4:$B$999,Demands!$A1250,'Growth rates'!$C$4:$C$999,$W1250)</f>
        <v>0</v>
      </c>
      <c r="AC1250" s="2">
        <f>SUMIFS('Growth rates'!H$4:H$999,'Growth rates'!$B$4:$B$999,Demands!$A1250,'Growth rates'!$C$4:$C$999,$W1250)</f>
        <v>0</v>
      </c>
      <c r="AD1250" s="2">
        <f>SUMIFS('Growth rates'!I$4:I$999,'Growth rates'!$B$4:$B$999,Demands!$A1250,'Growth rates'!$C$4:$C$999,$W1250)</f>
        <v>0</v>
      </c>
      <c r="AE1250" s="2">
        <f>SUMIFS('Growth rates'!J$4:J$999,'Growth rates'!$B$4:$B$999,Demands!$A1250,'Growth rates'!$C$4:$C$999,$W1250)</f>
        <v>0</v>
      </c>
      <c r="AF1250" s="2">
        <f>SUMIFS('Growth rates'!K$4:K$999,'Growth rates'!$B$4:$B$999,Demands!$A1250,'Growth rates'!$C$4:$C$999,$W1250)</f>
        <v>0</v>
      </c>
      <c r="AG1250" s="2">
        <f>SUMIFS('Growth rates'!L$4:L$999,'Growth rates'!$B$4:$B$999,Demands!$A1250,'Growth rates'!$C$4:$C$999,$W1250)</f>
        <v>0</v>
      </c>
      <c r="AH1250" s="2">
        <f>SUMIFS('Growth rates'!M$4:M$999,'Growth rates'!$B$4:$B$999,Demands!$A1250,'Growth rates'!$C$4:$C$999,$W1250)</f>
        <v>0</v>
      </c>
      <c r="AI1250" s="2">
        <f>SUMIFS('Growth rates'!N$4:N$999,'Growth rates'!$B$4:$B$999,Demands!$A1250,'Growth rates'!$C$4:$C$999,$W1250)</f>
        <v>0</v>
      </c>
      <c r="AJ1250" s="2">
        <f>SUMIFS('Growth rates'!O$4:O$999,'Growth rates'!$B$4:$B$999,Demands!$A1250,'Growth rates'!$C$4:$C$999,$W1250)</f>
        <v>0</v>
      </c>
      <c r="AK1250" s="2">
        <f>SUMIFS('Growth rates'!P$4:P$999,'Growth rates'!$B$4:$B$999,Demands!$A1250,'Growth rates'!$C$4:$C$999,$W1250)</f>
        <v>0</v>
      </c>
      <c r="AL1250" s="2">
        <f>SUMIFS('Growth rates'!Q$4:Q$999,'Growth rates'!$B$4:$B$999,Demands!$A1250,'Growth rates'!$C$4:$C$999,$W1250)</f>
        <v>0</v>
      </c>
      <c r="AM1250" s="2">
        <f>SUMIFS('Growth rates'!R$4:R$999,'Growth rates'!$B$4:$B$999,Demands!$A1250,'Growth rates'!$C$4:$C$999,$W1250)</f>
        <v>0</v>
      </c>
      <c r="AN1250" s="2">
        <f>SUMIFS('Growth rates'!S$4:S$999,'Growth rates'!$B$4:$B$999,Demands!$A1250,'Growth rates'!$C$4:$C$999,$W1250)</f>
        <v>0</v>
      </c>
      <c r="AO1250" s="2">
        <f>SUMIFS('Growth rates'!T$4:T$999,'Growth rates'!$B$4:$B$999,Demands!$A1250,'Growth rates'!$C$4:$C$999,$W1250)</f>
        <v>0</v>
      </c>
      <c r="AP1250" s="2">
        <f>SUMIFS('Growth rates'!U$4:U$999,'Growth rates'!$B$4:$B$999,Demands!$A1250,'Growth rates'!$C$4:$C$999,$W1250)</f>
        <v>0</v>
      </c>
      <c r="AR1250" t="e">
        <f>VLOOKUP(C1250&amp;A1250,Driver_elast!$A$2:$E$1161,5,FALSE)</f>
        <v>#N/A</v>
      </c>
      <c r="AS1250" t="e">
        <f t="shared" si="401"/>
        <v>#N/A</v>
      </c>
      <c r="AT1250" t="e">
        <f t="shared" si="402"/>
        <v>#N/A</v>
      </c>
      <c r="AV1250" s="2" t="e" cm="1">
        <f t="array" ref="AV1250">TREND($AR1250:$AS1250,$AR$3:$AS$3,AV$1)</f>
        <v>#VALUE!</v>
      </c>
      <c r="AW1250" s="2" t="e" cm="1">
        <f t="array" ref="AW1250">TREND($AR1250:$AS1250,$AR$3:$AS$3,AW$1)</f>
        <v>#VALUE!</v>
      </c>
      <c r="AX1250" s="2" t="e" cm="1">
        <f t="array" ref="AX1250">TREND($AR1250:$AS1250,$AR$3:$AS$3,AX$1)</f>
        <v>#VALUE!</v>
      </c>
      <c r="AY1250" s="2" t="e" cm="1">
        <f t="array" ref="AY1250">TREND($AR1250:$AS1250,$AR$3:$AS$3,AY$1)</f>
        <v>#VALUE!</v>
      </c>
      <c r="AZ1250" s="2" t="e" cm="1">
        <f t="array" ref="AZ1250">TREND($AR1250:$AS1250,$AR$3:$AS$3,AZ$1)</f>
        <v>#VALUE!</v>
      </c>
      <c r="BA1250" s="2" t="e" cm="1">
        <f t="array" ref="BA1250">TREND($AR1250:$AS1250,$AR$3:$AS$3,BA$1)</f>
        <v>#VALUE!</v>
      </c>
      <c r="BB1250" s="2" t="e" cm="1">
        <f t="array" ref="BB1250">TREND($AR1250:$AS1250,$AR$3:$AS$3,BB$1)</f>
        <v>#VALUE!</v>
      </c>
      <c r="BC1250" s="2" t="e" cm="1">
        <f t="array" ref="BC1250">TREND($AR1250:$AS1250,$AR$3:$AS$3,BC$1)</f>
        <v>#VALUE!</v>
      </c>
      <c r="BD1250" s="2" t="e" cm="1">
        <f t="array" ref="BD1250">TREND($AR1250:$AS1250,$AR$3:$AS$3,BD$1)</f>
        <v>#VALUE!</v>
      </c>
      <c r="BE1250" s="2" t="e" cm="1">
        <f t="array" ref="BE1250">TREND($AR1250:$AS1250,$AR$3:$AS$3,BE$1)</f>
        <v>#VALUE!</v>
      </c>
      <c r="BF1250" s="20" t="e" cm="1">
        <f t="array" ref="BF1250">TREND($AS1250:$AT1250,$AS$3:$AT$3,BF$1)</f>
        <v>#VALUE!</v>
      </c>
      <c r="BG1250" s="20" t="e" cm="1">
        <f t="array" ref="BG1250">TREND($AS1250:$AT1250,$AS$3:$AT$3,BG$1)</f>
        <v>#VALUE!</v>
      </c>
      <c r="BH1250" s="20" t="e" cm="1">
        <f t="array" ref="BH1250">TREND($AS1250:$AT1250,$AS$3:$AT$3,BH$1)</f>
        <v>#VALUE!</v>
      </c>
      <c r="BI1250" s="20" t="e" cm="1">
        <f t="array" ref="BI1250">TREND($AS1250:$AT1250,$AS$3:$AT$3,BI$1)</f>
        <v>#VALUE!</v>
      </c>
      <c r="BJ1250" s="20" t="e" cm="1">
        <f t="array" ref="BJ1250">TREND($AS1250:$AT1250,$AS$3:$AT$3,BJ$1)</f>
        <v>#VALUE!</v>
      </c>
      <c r="BK1250" s="20" t="e" cm="1">
        <f t="array" ref="BK1250">TREND($AS1250:$AT1250,$AS$3:$AT$3,BK$1)</f>
        <v>#VALUE!</v>
      </c>
      <c r="BL1250" s="20" t="e" cm="1">
        <f t="array" ref="BL1250">TREND($AS1250:$AT1250,$AS$3:$AT$3,BL$1)</f>
        <v>#VALUE!</v>
      </c>
      <c r="BM1250" s="20" t="e" cm="1">
        <f t="array" ref="BM1250">TREND($AS1250:$AT1250,$AS$3:$AT$3,BM$1)</f>
        <v>#VALUE!</v>
      </c>
    </row>
    <row r="1251" spans="1:65" x14ac:dyDescent="0.35">
      <c r="A1251" t="str">
        <f>IF(BYDem!B1249="","\I:",BYDem!B1249)</f>
        <v>\I:</v>
      </c>
      <c r="B1251">
        <f>BYDem!E1249</f>
        <v>0</v>
      </c>
      <c r="C1251">
        <f t="shared" si="383"/>
        <v>0</v>
      </c>
      <c r="D1251" s="4">
        <f>SUMIFS(BYDem!$M$2:$M$2000,BYDem!$B$2:$B$2000,Demands!$A1251,BYDem!$E$2:$E$2000,Demands!$B1251)</f>
        <v>0</v>
      </c>
      <c r="E1251" s="4" t="e">
        <f t="shared" si="384"/>
        <v>#DIV/0!</v>
      </c>
      <c r="F1251" s="4" t="e">
        <f t="shared" si="385"/>
        <v>#DIV/0!</v>
      </c>
      <c r="G1251" s="4" t="e">
        <f t="shared" si="386"/>
        <v>#DIV/0!</v>
      </c>
      <c r="H1251" s="4" t="e">
        <f t="shared" si="387"/>
        <v>#DIV/0!</v>
      </c>
      <c r="I1251" s="4" t="e">
        <f t="shared" si="388"/>
        <v>#DIV/0!</v>
      </c>
      <c r="J1251" s="4" t="e">
        <f t="shared" si="389"/>
        <v>#DIV/0!</v>
      </c>
      <c r="K1251" s="4" t="e">
        <f t="shared" si="390"/>
        <v>#DIV/0!</v>
      </c>
      <c r="L1251" s="4" t="e">
        <f t="shared" si="391"/>
        <v>#DIV/0!</v>
      </c>
      <c r="M1251" s="4" t="e">
        <f t="shared" si="392"/>
        <v>#DIV/0!</v>
      </c>
      <c r="N1251" s="4" t="e">
        <f t="shared" si="393"/>
        <v>#DIV/0!</v>
      </c>
      <c r="O1251" s="4" t="e">
        <f t="shared" si="394"/>
        <v>#DIV/0!</v>
      </c>
      <c r="P1251" s="4" t="e">
        <f t="shared" si="395"/>
        <v>#DIV/0!</v>
      </c>
      <c r="Q1251" s="4" t="e">
        <f t="shared" si="396"/>
        <v>#DIV/0!</v>
      </c>
      <c r="R1251" s="4" t="e">
        <f t="shared" si="397"/>
        <v>#DIV/0!</v>
      </c>
      <c r="S1251" s="4" t="e">
        <f t="shared" si="398"/>
        <v>#DIV/0!</v>
      </c>
      <c r="T1251" s="4" t="e">
        <f t="shared" si="399"/>
        <v>#DIV/0!</v>
      </c>
      <c r="U1251" s="4" t="e">
        <f t="shared" si="400"/>
        <v>#DIV/0!</v>
      </c>
      <c r="W1251" s="5" t="e">
        <f>VLOOKUP(C1251&amp;A1251,Driver_elast!$A$2:$D$1161,4,FALSE)</f>
        <v>#N/A</v>
      </c>
      <c r="X1251" s="5">
        <v>1</v>
      </c>
      <c r="Y1251" s="2">
        <f>SUMIFS('Growth rates'!D$4:D$999,'Growth rates'!$B$4:$B$999,Demands!$A1251,'Growth rates'!$C$4:$C$999,$W1251)</f>
        <v>0</v>
      </c>
      <c r="Z1251" s="2">
        <f>SUMIFS('Growth rates'!E$4:E$999,'Growth rates'!$B$4:$B$999,Demands!$A1251,'Growth rates'!$C$4:$C$999,$W1251)</f>
        <v>0</v>
      </c>
      <c r="AA1251" s="2">
        <f>SUMIFS('Growth rates'!F$4:F$999,'Growth rates'!$B$4:$B$999,Demands!$A1251,'Growth rates'!$C$4:$C$999,$W1251)</f>
        <v>0</v>
      </c>
      <c r="AB1251" s="2">
        <f>SUMIFS('Growth rates'!G$4:G$999,'Growth rates'!$B$4:$B$999,Demands!$A1251,'Growth rates'!$C$4:$C$999,$W1251)</f>
        <v>0</v>
      </c>
      <c r="AC1251" s="2">
        <f>SUMIFS('Growth rates'!H$4:H$999,'Growth rates'!$B$4:$B$999,Demands!$A1251,'Growth rates'!$C$4:$C$999,$W1251)</f>
        <v>0</v>
      </c>
      <c r="AD1251" s="2">
        <f>SUMIFS('Growth rates'!I$4:I$999,'Growth rates'!$B$4:$B$999,Demands!$A1251,'Growth rates'!$C$4:$C$999,$W1251)</f>
        <v>0</v>
      </c>
      <c r="AE1251" s="2">
        <f>SUMIFS('Growth rates'!J$4:J$999,'Growth rates'!$B$4:$B$999,Demands!$A1251,'Growth rates'!$C$4:$C$999,$W1251)</f>
        <v>0</v>
      </c>
      <c r="AF1251" s="2">
        <f>SUMIFS('Growth rates'!K$4:K$999,'Growth rates'!$B$4:$B$999,Demands!$A1251,'Growth rates'!$C$4:$C$999,$W1251)</f>
        <v>0</v>
      </c>
      <c r="AG1251" s="2">
        <f>SUMIFS('Growth rates'!L$4:L$999,'Growth rates'!$B$4:$B$999,Demands!$A1251,'Growth rates'!$C$4:$C$999,$W1251)</f>
        <v>0</v>
      </c>
      <c r="AH1251" s="2">
        <f>SUMIFS('Growth rates'!M$4:M$999,'Growth rates'!$B$4:$B$999,Demands!$A1251,'Growth rates'!$C$4:$C$999,$W1251)</f>
        <v>0</v>
      </c>
      <c r="AI1251" s="2">
        <f>SUMIFS('Growth rates'!N$4:N$999,'Growth rates'!$B$4:$B$999,Demands!$A1251,'Growth rates'!$C$4:$C$999,$W1251)</f>
        <v>0</v>
      </c>
      <c r="AJ1251" s="2">
        <f>SUMIFS('Growth rates'!O$4:O$999,'Growth rates'!$B$4:$B$999,Demands!$A1251,'Growth rates'!$C$4:$C$999,$W1251)</f>
        <v>0</v>
      </c>
      <c r="AK1251" s="2">
        <f>SUMIFS('Growth rates'!P$4:P$999,'Growth rates'!$B$4:$B$999,Demands!$A1251,'Growth rates'!$C$4:$C$999,$W1251)</f>
        <v>0</v>
      </c>
      <c r="AL1251" s="2">
        <f>SUMIFS('Growth rates'!Q$4:Q$999,'Growth rates'!$B$4:$B$999,Demands!$A1251,'Growth rates'!$C$4:$C$999,$W1251)</f>
        <v>0</v>
      </c>
      <c r="AM1251" s="2">
        <f>SUMIFS('Growth rates'!R$4:R$999,'Growth rates'!$B$4:$B$999,Demands!$A1251,'Growth rates'!$C$4:$C$999,$W1251)</f>
        <v>0</v>
      </c>
      <c r="AN1251" s="2">
        <f>SUMIFS('Growth rates'!S$4:S$999,'Growth rates'!$B$4:$B$999,Demands!$A1251,'Growth rates'!$C$4:$C$999,$W1251)</f>
        <v>0</v>
      </c>
      <c r="AO1251" s="2">
        <f>SUMIFS('Growth rates'!T$4:T$999,'Growth rates'!$B$4:$B$999,Demands!$A1251,'Growth rates'!$C$4:$C$999,$W1251)</f>
        <v>0</v>
      </c>
      <c r="AP1251" s="2">
        <f>SUMIFS('Growth rates'!U$4:U$999,'Growth rates'!$B$4:$B$999,Demands!$A1251,'Growth rates'!$C$4:$C$999,$W1251)</f>
        <v>0</v>
      </c>
      <c r="AR1251" t="e">
        <f>VLOOKUP(C1251&amp;A1251,Driver_elast!$A$2:$E$1161,5,FALSE)</f>
        <v>#N/A</v>
      </c>
      <c r="AS1251" t="e">
        <f t="shared" si="401"/>
        <v>#N/A</v>
      </c>
      <c r="AT1251" t="e">
        <f t="shared" si="402"/>
        <v>#N/A</v>
      </c>
      <c r="AV1251" s="2" t="e" cm="1">
        <f t="array" ref="AV1251">TREND($AR1251:$AS1251,$AR$3:$AS$3,AV$1)</f>
        <v>#VALUE!</v>
      </c>
      <c r="AW1251" s="2" t="e" cm="1">
        <f t="array" ref="AW1251">TREND($AR1251:$AS1251,$AR$3:$AS$3,AW$1)</f>
        <v>#VALUE!</v>
      </c>
      <c r="AX1251" s="2" t="e" cm="1">
        <f t="array" ref="AX1251">TREND($AR1251:$AS1251,$AR$3:$AS$3,AX$1)</f>
        <v>#VALUE!</v>
      </c>
      <c r="AY1251" s="2" t="e" cm="1">
        <f t="array" ref="AY1251">TREND($AR1251:$AS1251,$AR$3:$AS$3,AY$1)</f>
        <v>#VALUE!</v>
      </c>
      <c r="AZ1251" s="2" t="e" cm="1">
        <f t="array" ref="AZ1251">TREND($AR1251:$AS1251,$AR$3:$AS$3,AZ$1)</f>
        <v>#VALUE!</v>
      </c>
      <c r="BA1251" s="2" t="e" cm="1">
        <f t="array" ref="BA1251">TREND($AR1251:$AS1251,$AR$3:$AS$3,BA$1)</f>
        <v>#VALUE!</v>
      </c>
      <c r="BB1251" s="2" t="e" cm="1">
        <f t="array" ref="BB1251">TREND($AR1251:$AS1251,$AR$3:$AS$3,BB$1)</f>
        <v>#VALUE!</v>
      </c>
      <c r="BC1251" s="2" t="e" cm="1">
        <f t="array" ref="BC1251">TREND($AR1251:$AS1251,$AR$3:$AS$3,BC$1)</f>
        <v>#VALUE!</v>
      </c>
      <c r="BD1251" s="2" t="e" cm="1">
        <f t="array" ref="BD1251">TREND($AR1251:$AS1251,$AR$3:$AS$3,BD$1)</f>
        <v>#VALUE!</v>
      </c>
      <c r="BE1251" s="2" t="e" cm="1">
        <f t="array" ref="BE1251">TREND($AR1251:$AS1251,$AR$3:$AS$3,BE$1)</f>
        <v>#VALUE!</v>
      </c>
      <c r="BF1251" s="20" t="e" cm="1">
        <f t="array" ref="BF1251">TREND($AS1251:$AT1251,$AS$3:$AT$3,BF$1)</f>
        <v>#VALUE!</v>
      </c>
      <c r="BG1251" s="20" t="e" cm="1">
        <f t="array" ref="BG1251">TREND($AS1251:$AT1251,$AS$3:$AT$3,BG$1)</f>
        <v>#VALUE!</v>
      </c>
      <c r="BH1251" s="20" t="e" cm="1">
        <f t="array" ref="BH1251">TREND($AS1251:$AT1251,$AS$3:$AT$3,BH$1)</f>
        <v>#VALUE!</v>
      </c>
      <c r="BI1251" s="20" t="e" cm="1">
        <f t="array" ref="BI1251">TREND($AS1251:$AT1251,$AS$3:$AT$3,BI$1)</f>
        <v>#VALUE!</v>
      </c>
      <c r="BJ1251" s="20" t="e" cm="1">
        <f t="array" ref="BJ1251">TREND($AS1251:$AT1251,$AS$3:$AT$3,BJ$1)</f>
        <v>#VALUE!</v>
      </c>
      <c r="BK1251" s="20" t="e" cm="1">
        <f t="array" ref="BK1251">TREND($AS1251:$AT1251,$AS$3:$AT$3,BK$1)</f>
        <v>#VALUE!</v>
      </c>
      <c r="BL1251" s="20" t="e" cm="1">
        <f t="array" ref="BL1251">TREND($AS1251:$AT1251,$AS$3:$AT$3,BL$1)</f>
        <v>#VALUE!</v>
      </c>
      <c r="BM1251" s="20" t="e" cm="1">
        <f t="array" ref="BM1251">TREND($AS1251:$AT1251,$AS$3:$AT$3,BM$1)</f>
        <v>#VALUE!</v>
      </c>
    </row>
    <row r="1252" spans="1:65" x14ac:dyDescent="0.35">
      <c r="A1252" t="str">
        <f>IF(BYDem!B1250="","\I:",BYDem!B1250)</f>
        <v>\I:</v>
      </c>
      <c r="B1252">
        <f>BYDem!E1250</f>
        <v>0</v>
      </c>
      <c r="C1252">
        <f t="shared" ref="C1252:C1315" si="403">B1252</f>
        <v>0</v>
      </c>
      <c r="D1252" s="4">
        <f>SUMIFS(BYDem!$M$2:$M$2000,BYDem!$B$2:$B$2000,Demands!$A1252,BYDem!$E$2:$E$2000,Demands!$B1252)</f>
        <v>0</v>
      </c>
      <c r="E1252" s="4" t="e">
        <f t="shared" si="384"/>
        <v>#DIV/0!</v>
      </c>
      <c r="F1252" s="4" t="e">
        <f t="shared" si="385"/>
        <v>#DIV/0!</v>
      </c>
      <c r="G1252" s="4" t="e">
        <f t="shared" si="386"/>
        <v>#DIV/0!</v>
      </c>
      <c r="H1252" s="4" t="e">
        <f t="shared" si="387"/>
        <v>#DIV/0!</v>
      </c>
      <c r="I1252" s="4" t="e">
        <f t="shared" si="388"/>
        <v>#DIV/0!</v>
      </c>
      <c r="J1252" s="4" t="e">
        <f t="shared" si="389"/>
        <v>#DIV/0!</v>
      </c>
      <c r="K1252" s="4" t="e">
        <f t="shared" si="390"/>
        <v>#DIV/0!</v>
      </c>
      <c r="L1252" s="4" t="e">
        <f t="shared" si="391"/>
        <v>#DIV/0!</v>
      </c>
      <c r="M1252" s="4" t="e">
        <f t="shared" si="392"/>
        <v>#DIV/0!</v>
      </c>
      <c r="N1252" s="4" t="e">
        <f t="shared" si="393"/>
        <v>#DIV/0!</v>
      </c>
      <c r="O1252" s="4" t="e">
        <f t="shared" si="394"/>
        <v>#DIV/0!</v>
      </c>
      <c r="P1252" s="4" t="e">
        <f t="shared" si="395"/>
        <v>#DIV/0!</v>
      </c>
      <c r="Q1252" s="4" t="e">
        <f t="shared" si="396"/>
        <v>#DIV/0!</v>
      </c>
      <c r="R1252" s="4" t="e">
        <f t="shared" si="397"/>
        <v>#DIV/0!</v>
      </c>
      <c r="S1252" s="4" t="e">
        <f t="shared" si="398"/>
        <v>#DIV/0!</v>
      </c>
      <c r="T1252" s="4" t="e">
        <f t="shared" si="399"/>
        <v>#DIV/0!</v>
      </c>
      <c r="U1252" s="4" t="e">
        <f t="shared" si="400"/>
        <v>#DIV/0!</v>
      </c>
      <c r="W1252" s="5" t="e">
        <f>VLOOKUP(C1252&amp;A1252,Driver_elast!$A$2:$D$1161,4,FALSE)</f>
        <v>#N/A</v>
      </c>
      <c r="X1252" s="5">
        <v>1</v>
      </c>
      <c r="Y1252" s="2">
        <f>SUMIFS('Growth rates'!D$4:D$999,'Growth rates'!$B$4:$B$999,Demands!$A1252,'Growth rates'!$C$4:$C$999,$W1252)</f>
        <v>0</v>
      </c>
      <c r="Z1252" s="2">
        <f>SUMIFS('Growth rates'!E$4:E$999,'Growth rates'!$B$4:$B$999,Demands!$A1252,'Growth rates'!$C$4:$C$999,$W1252)</f>
        <v>0</v>
      </c>
      <c r="AA1252" s="2">
        <f>SUMIFS('Growth rates'!F$4:F$999,'Growth rates'!$B$4:$B$999,Demands!$A1252,'Growth rates'!$C$4:$C$999,$W1252)</f>
        <v>0</v>
      </c>
      <c r="AB1252" s="2">
        <f>SUMIFS('Growth rates'!G$4:G$999,'Growth rates'!$B$4:$B$999,Demands!$A1252,'Growth rates'!$C$4:$C$999,$W1252)</f>
        <v>0</v>
      </c>
      <c r="AC1252" s="2">
        <f>SUMIFS('Growth rates'!H$4:H$999,'Growth rates'!$B$4:$B$999,Demands!$A1252,'Growth rates'!$C$4:$C$999,$W1252)</f>
        <v>0</v>
      </c>
      <c r="AD1252" s="2">
        <f>SUMIFS('Growth rates'!I$4:I$999,'Growth rates'!$B$4:$B$999,Demands!$A1252,'Growth rates'!$C$4:$C$999,$W1252)</f>
        <v>0</v>
      </c>
      <c r="AE1252" s="2">
        <f>SUMIFS('Growth rates'!J$4:J$999,'Growth rates'!$B$4:$B$999,Demands!$A1252,'Growth rates'!$C$4:$C$999,$W1252)</f>
        <v>0</v>
      </c>
      <c r="AF1252" s="2">
        <f>SUMIFS('Growth rates'!K$4:K$999,'Growth rates'!$B$4:$B$999,Demands!$A1252,'Growth rates'!$C$4:$C$999,$W1252)</f>
        <v>0</v>
      </c>
      <c r="AG1252" s="2">
        <f>SUMIFS('Growth rates'!L$4:L$999,'Growth rates'!$B$4:$B$999,Demands!$A1252,'Growth rates'!$C$4:$C$999,$W1252)</f>
        <v>0</v>
      </c>
      <c r="AH1252" s="2">
        <f>SUMIFS('Growth rates'!M$4:M$999,'Growth rates'!$B$4:$B$999,Demands!$A1252,'Growth rates'!$C$4:$C$999,$W1252)</f>
        <v>0</v>
      </c>
      <c r="AI1252" s="2">
        <f>SUMIFS('Growth rates'!N$4:N$999,'Growth rates'!$B$4:$B$999,Demands!$A1252,'Growth rates'!$C$4:$C$999,$W1252)</f>
        <v>0</v>
      </c>
      <c r="AJ1252" s="2">
        <f>SUMIFS('Growth rates'!O$4:O$999,'Growth rates'!$B$4:$B$999,Demands!$A1252,'Growth rates'!$C$4:$C$999,$W1252)</f>
        <v>0</v>
      </c>
      <c r="AK1252" s="2">
        <f>SUMIFS('Growth rates'!P$4:P$999,'Growth rates'!$B$4:$B$999,Demands!$A1252,'Growth rates'!$C$4:$C$999,$W1252)</f>
        <v>0</v>
      </c>
      <c r="AL1252" s="2">
        <f>SUMIFS('Growth rates'!Q$4:Q$999,'Growth rates'!$B$4:$B$999,Demands!$A1252,'Growth rates'!$C$4:$C$999,$W1252)</f>
        <v>0</v>
      </c>
      <c r="AM1252" s="2">
        <f>SUMIFS('Growth rates'!R$4:R$999,'Growth rates'!$B$4:$B$999,Demands!$A1252,'Growth rates'!$C$4:$C$999,$W1252)</f>
        <v>0</v>
      </c>
      <c r="AN1252" s="2">
        <f>SUMIFS('Growth rates'!S$4:S$999,'Growth rates'!$B$4:$B$999,Demands!$A1252,'Growth rates'!$C$4:$C$999,$W1252)</f>
        <v>0</v>
      </c>
      <c r="AO1252" s="2">
        <f>SUMIFS('Growth rates'!T$4:T$999,'Growth rates'!$B$4:$B$999,Demands!$A1252,'Growth rates'!$C$4:$C$999,$W1252)</f>
        <v>0</v>
      </c>
      <c r="AP1252" s="2">
        <f>SUMIFS('Growth rates'!U$4:U$999,'Growth rates'!$B$4:$B$999,Demands!$A1252,'Growth rates'!$C$4:$C$999,$W1252)</f>
        <v>0</v>
      </c>
      <c r="AR1252" t="e">
        <f>VLOOKUP(C1252&amp;A1252,Driver_elast!$A$2:$E$1161,5,FALSE)</f>
        <v>#N/A</v>
      </c>
      <c r="AS1252" t="e">
        <f t="shared" si="401"/>
        <v>#N/A</v>
      </c>
      <c r="AT1252" t="e">
        <f t="shared" si="402"/>
        <v>#N/A</v>
      </c>
      <c r="AV1252" s="2" t="e" cm="1">
        <f t="array" ref="AV1252">TREND($AR1252:$AS1252,$AR$3:$AS$3,AV$1)</f>
        <v>#VALUE!</v>
      </c>
      <c r="AW1252" s="2" t="e" cm="1">
        <f t="array" ref="AW1252">TREND($AR1252:$AS1252,$AR$3:$AS$3,AW$1)</f>
        <v>#VALUE!</v>
      </c>
      <c r="AX1252" s="2" t="e" cm="1">
        <f t="array" ref="AX1252">TREND($AR1252:$AS1252,$AR$3:$AS$3,AX$1)</f>
        <v>#VALUE!</v>
      </c>
      <c r="AY1252" s="2" t="e" cm="1">
        <f t="array" ref="AY1252">TREND($AR1252:$AS1252,$AR$3:$AS$3,AY$1)</f>
        <v>#VALUE!</v>
      </c>
      <c r="AZ1252" s="2" t="e" cm="1">
        <f t="array" ref="AZ1252">TREND($AR1252:$AS1252,$AR$3:$AS$3,AZ$1)</f>
        <v>#VALUE!</v>
      </c>
      <c r="BA1252" s="2" t="e" cm="1">
        <f t="array" ref="BA1252">TREND($AR1252:$AS1252,$AR$3:$AS$3,BA$1)</f>
        <v>#VALUE!</v>
      </c>
      <c r="BB1252" s="2" t="e" cm="1">
        <f t="array" ref="BB1252">TREND($AR1252:$AS1252,$AR$3:$AS$3,BB$1)</f>
        <v>#VALUE!</v>
      </c>
      <c r="BC1252" s="2" t="e" cm="1">
        <f t="array" ref="BC1252">TREND($AR1252:$AS1252,$AR$3:$AS$3,BC$1)</f>
        <v>#VALUE!</v>
      </c>
      <c r="BD1252" s="2" t="e" cm="1">
        <f t="array" ref="BD1252">TREND($AR1252:$AS1252,$AR$3:$AS$3,BD$1)</f>
        <v>#VALUE!</v>
      </c>
      <c r="BE1252" s="2" t="e" cm="1">
        <f t="array" ref="BE1252">TREND($AR1252:$AS1252,$AR$3:$AS$3,BE$1)</f>
        <v>#VALUE!</v>
      </c>
      <c r="BF1252" s="20" t="e" cm="1">
        <f t="array" ref="BF1252">TREND($AS1252:$AT1252,$AS$3:$AT$3,BF$1)</f>
        <v>#VALUE!</v>
      </c>
      <c r="BG1252" s="20" t="e" cm="1">
        <f t="array" ref="BG1252">TREND($AS1252:$AT1252,$AS$3:$AT$3,BG$1)</f>
        <v>#VALUE!</v>
      </c>
      <c r="BH1252" s="20" t="e" cm="1">
        <f t="array" ref="BH1252">TREND($AS1252:$AT1252,$AS$3:$AT$3,BH$1)</f>
        <v>#VALUE!</v>
      </c>
      <c r="BI1252" s="20" t="e" cm="1">
        <f t="array" ref="BI1252">TREND($AS1252:$AT1252,$AS$3:$AT$3,BI$1)</f>
        <v>#VALUE!</v>
      </c>
      <c r="BJ1252" s="20" t="e" cm="1">
        <f t="array" ref="BJ1252">TREND($AS1252:$AT1252,$AS$3:$AT$3,BJ$1)</f>
        <v>#VALUE!</v>
      </c>
      <c r="BK1252" s="20" t="e" cm="1">
        <f t="array" ref="BK1252">TREND($AS1252:$AT1252,$AS$3:$AT$3,BK$1)</f>
        <v>#VALUE!</v>
      </c>
      <c r="BL1252" s="20" t="e" cm="1">
        <f t="array" ref="BL1252">TREND($AS1252:$AT1252,$AS$3:$AT$3,BL$1)</f>
        <v>#VALUE!</v>
      </c>
      <c r="BM1252" s="20" t="e" cm="1">
        <f t="array" ref="BM1252">TREND($AS1252:$AT1252,$AS$3:$AT$3,BM$1)</f>
        <v>#VALUE!</v>
      </c>
    </row>
    <row r="1253" spans="1:65" x14ac:dyDescent="0.35">
      <c r="A1253" t="str">
        <f>IF(BYDem!B1251="","\I:",BYDem!B1251)</f>
        <v>\I:</v>
      </c>
      <c r="B1253">
        <f>BYDem!E1251</f>
        <v>0</v>
      </c>
      <c r="C1253">
        <f t="shared" si="403"/>
        <v>0</v>
      </c>
      <c r="D1253" s="4">
        <f>SUMIFS(BYDem!$M$2:$M$2000,BYDem!$B$2:$B$2000,Demands!$A1253,BYDem!$E$2:$E$2000,Demands!$B1253)</f>
        <v>0</v>
      </c>
      <c r="E1253" s="4" t="e">
        <f t="shared" si="384"/>
        <v>#DIV/0!</v>
      </c>
      <c r="F1253" s="4" t="e">
        <f t="shared" si="385"/>
        <v>#DIV/0!</v>
      </c>
      <c r="G1253" s="4" t="e">
        <f t="shared" si="386"/>
        <v>#DIV/0!</v>
      </c>
      <c r="H1253" s="4" t="e">
        <f t="shared" si="387"/>
        <v>#DIV/0!</v>
      </c>
      <c r="I1253" s="4" t="e">
        <f t="shared" si="388"/>
        <v>#DIV/0!</v>
      </c>
      <c r="J1253" s="4" t="e">
        <f t="shared" si="389"/>
        <v>#DIV/0!</v>
      </c>
      <c r="K1253" s="4" t="e">
        <f t="shared" si="390"/>
        <v>#DIV/0!</v>
      </c>
      <c r="L1253" s="4" t="e">
        <f t="shared" si="391"/>
        <v>#DIV/0!</v>
      </c>
      <c r="M1253" s="4" t="e">
        <f t="shared" si="392"/>
        <v>#DIV/0!</v>
      </c>
      <c r="N1253" s="4" t="e">
        <f t="shared" si="393"/>
        <v>#DIV/0!</v>
      </c>
      <c r="O1253" s="4" t="e">
        <f t="shared" si="394"/>
        <v>#DIV/0!</v>
      </c>
      <c r="P1253" s="4" t="e">
        <f t="shared" si="395"/>
        <v>#DIV/0!</v>
      </c>
      <c r="Q1253" s="4" t="e">
        <f t="shared" si="396"/>
        <v>#DIV/0!</v>
      </c>
      <c r="R1253" s="4" t="e">
        <f t="shared" si="397"/>
        <v>#DIV/0!</v>
      </c>
      <c r="S1253" s="4" t="e">
        <f t="shared" si="398"/>
        <v>#DIV/0!</v>
      </c>
      <c r="T1253" s="4" t="e">
        <f t="shared" si="399"/>
        <v>#DIV/0!</v>
      </c>
      <c r="U1253" s="4" t="e">
        <f t="shared" si="400"/>
        <v>#DIV/0!</v>
      </c>
      <c r="W1253" s="5" t="e">
        <f>VLOOKUP(C1253&amp;A1253,Driver_elast!$A$2:$D$1161,4,FALSE)</f>
        <v>#N/A</v>
      </c>
      <c r="X1253" s="5">
        <v>1</v>
      </c>
      <c r="Y1253" s="2">
        <f>SUMIFS('Growth rates'!D$4:D$999,'Growth rates'!$B$4:$B$999,Demands!$A1253,'Growth rates'!$C$4:$C$999,$W1253)</f>
        <v>0</v>
      </c>
      <c r="Z1253" s="2">
        <f>SUMIFS('Growth rates'!E$4:E$999,'Growth rates'!$B$4:$B$999,Demands!$A1253,'Growth rates'!$C$4:$C$999,$W1253)</f>
        <v>0</v>
      </c>
      <c r="AA1253" s="2">
        <f>SUMIFS('Growth rates'!F$4:F$999,'Growth rates'!$B$4:$B$999,Demands!$A1253,'Growth rates'!$C$4:$C$999,$W1253)</f>
        <v>0</v>
      </c>
      <c r="AB1253" s="2">
        <f>SUMIFS('Growth rates'!G$4:G$999,'Growth rates'!$B$4:$B$999,Demands!$A1253,'Growth rates'!$C$4:$C$999,$W1253)</f>
        <v>0</v>
      </c>
      <c r="AC1253" s="2">
        <f>SUMIFS('Growth rates'!H$4:H$999,'Growth rates'!$B$4:$B$999,Demands!$A1253,'Growth rates'!$C$4:$C$999,$W1253)</f>
        <v>0</v>
      </c>
      <c r="AD1253" s="2">
        <f>SUMIFS('Growth rates'!I$4:I$999,'Growth rates'!$B$4:$B$999,Demands!$A1253,'Growth rates'!$C$4:$C$999,$W1253)</f>
        <v>0</v>
      </c>
      <c r="AE1253" s="2">
        <f>SUMIFS('Growth rates'!J$4:J$999,'Growth rates'!$B$4:$B$999,Demands!$A1253,'Growth rates'!$C$4:$C$999,$W1253)</f>
        <v>0</v>
      </c>
      <c r="AF1253" s="2">
        <f>SUMIFS('Growth rates'!K$4:K$999,'Growth rates'!$B$4:$B$999,Demands!$A1253,'Growth rates'!$C$4:$C$999,$W1253)</f>
        <v>0</v>
      </c>
      <c r="AG1253" s="2">
        <f>SUMIFS('Growth rates'!L$4:L$999,'Growth rates'!$B$4:$B$999,Demands!$A1253,'Growth rates'!$C$4:$C$999,$W1253)</f>
        <v>0</v>
      </c>
      <c r="AH1253" s="2">
        <f>SUMIFS('Growth rates'!M$4:M$999,'Growth rates'!$B$4:$B$999,Demands!$A1253,'Growth rates'!$C$4:$C$999,$W1253)</f>
        <v>0</v>
      </c>
      <c r="AI1253" s="2">
        <f>SUMIFS('Growth rates'!N$4:N$999,'Growth rates'!$B$4:$B$999,Demands!$A1253,'Growth rates'!$C$4:$C$999,$W1253)</f>
        <v>0</v>
      </c>
      <c r="AJ1253" s="2">
        <f>SUMIFS('Growth rates'!O$4:O$999,'Growth rates'!$B$4:$B$999,Demands!$A1253,'Growth rates'!$C$4:$C$999,$W1253)</f>
        <v>0</v>
      </c>
      <c r="AK1253" s="2">
        <f>SUMIFS('Growth rates'!P$4:P$999,'Growth rates'!$B$4:$B$999,Demands!$A1253,'Growth rates'!$C$4:$C$999,$W1253)</f>
        <v>0</v>
      </c>
      <c r="AL1253" s="2">
        <f>SUMIFS('Growth rates'!Q$4:Q$999,'Growth rates'!$B$4:$B$999,Demands!$A1253,'Growth rates'!$C$4:$C$999,$W1253)</f>
        <v>0</v>
      </c>
      <c r="AM1253" s="2">
        <f>SUMIFS('Growth rates'!R$4:R$999,'Growth rates'!$B$4:$B$999,Demands!$A1253,'Growth rates'!$C$4:$C$999,$W1253)</f>
        <v>0</v>
      </c>
      <c r="AN1253" s="2">
        <f>SUMIFS('Growth rates'!S$4:S$999,'Growth rates'!$B$4:$B$999,Demands!$A1253,'Growth rates'!$C$4:$C$999,$W1253)</f>
        <v>0</v>
      </c>
      <c r="AO1253" s="2">
        <f>SUMIFS('Growth rates'!T$4:T$999,'Growth rates'!$B$4:$B$999,Demands!$A1253,'Growth rates'!$C$4:$C$999,$W1253)</f>
        <v>0</v>
      </c>
      <c r="AP1253" s="2">
        <f>SUMIFS('Growth rates'!U$4:U$999,'Growth rates'!$B$4:$B$999,Demands!$A1253,'Growth rates'!$C$4:$C$999,$W1253)</f>
        <v>0</v>
      </c>
      <c r="AR1253" t="e">
        <f>VLOOKUP(C1253&amp;A1253,Driver_elast!$A$2:$E$1161,5,FALSE)</f>
        <v>#N/A</v>
      </c>
      <c r="AS1253" t="e">
        <f t="shared" si="401"/>
        <v>#N/A</v>
      </c>
      <c r="AT1253" t="e">
        <f t="shared" si="402"/>
        <v>#N/A</v>
      </c>
      <c r="AV1253" s="2" t="e" cm="1">
        <f t="array" ref="AV1253">TREND($AR1253:$AS1253,$AR$3:$AS$3,AV$1)</f>
        <v>#VALUE!</v>
      </c>
      <c r="AW1253" s="2" t="e" cm="1">
        <f t="array" ref="AW1253">TREND($AR1253:$AS1253,$AR$3:$AS$3,AW$1)</f>
        <v>#VALUE!</v>
      </c>
      <c r="AX1253" s="2" t="e" cm="1">
        <f t="array" ref="AX1253">TREND($AR1253:$AS1253,$AR$3:$AS$3,AX$1)</f>
        <v>#VALUE!</v>
      </c>
      <c r="AY1253" s="2" t="e" cm="1">
        <f t="array" ref="AY1253">TREND($AR1253:$AS1253,$AR$3:$AS$3,AY$1)</f>
        <v>#VALUE!</v>
      </c>
      <c r="AZ1253" s="2" t="e" cm="1">
        <f t="array" ref="AZ1253">TREND($AR1253:$AS1253,$AR$3:$AS$3,AZ$1)</f>
        <v>#VALUE!</v>
      </c>
      <c r="BA1253" s="2" t="e" cm="1">
        <f t="array" ref="BA1253">TREND($AR1253:$AS1253,$AR$3:$AS$3,BA$1)</f>
        <v>#VALUE!</v>
      </c>
      <c r="BB1253" s="2" t="e" cm="1">
        <f t="array" ref="BB1253">TREND($AR1253:$AS1253,$AR$3:$AS$3,BB$1)</f>
        <v>#VALUE!</v>
      </c>
      <c r="BC1253" s="2" t="e" cm="1">
        <f t="array" ref="BC1253">TREND($AR1253:$AS1253,$AR$3:$AS$3,BC$1)</f>
        <v>#VALUE!</v>
      </c>
      <c r="BD1253" s="2" t="e" cm="1">
        <f t="array" ref="BD1253">TREND($AR1253:$AS1253,$AR$3:$AS$3,BD$1)</f>
        <v>#VALUE!</v>
      </c>
      <c r="BE1253" s="2" t="e" cm="1">
        <f t="array" ref="BE1253">TREND($AR1253:$AS1253,$AR$3:$AS$3,BE$1)</f>
        <v>#VALUE!</v>
      </c>
      <c r="BF1253" s="20" t="e" cm="1">
        <f t="array" ref="BF1253">TREND($AS1253:$AT1253,$AS$3:$AT$3,BF$1)</f>
        <v>#VALUE!</v>
      </c>
      <c r="BG1253" s="20" t="e" cm="1">
        <f t="array" ref="BG1253">TREND($AS1253:$AT1253,$AS$3:$AT$3,BG$1)</f>
        <v>#VALUE!</v>
      </c>
      <c r="BH1253" s="20" t="e" cm="1">
        <f t="array" ref="BH1253">TREND($AS1253:$AT1253,$AS$3:$AT$3,BH$1)</f>
        <v>#VALUE!</v>
      </c>
      <c r="BI1253" s="20" t="e" cm="1">
        <f t="array" ref="BI1253">TREND($AS1253:$AT1253,$AS$3:$AT$3,BI$1)</f>
        <v>#VALUE!</v>
      </c>
      <c r="BJ1253" s="20" t="e" cm="1">
        <f t="array" ref="BJ1253">TREND($AS1253:$AT1253,$AS$3:$AT$3,BJ$1)</f>
        <v>#VALUE!</v>
      </c>
      <c r="BK1253" s="20" t="e" cm="1">
        <f t="array" ref="BK1253">TREND($AS1253:$AT1253,$AS$3:$AT$3,BK$1)</f>
        <v>#VALUE!</v>
      </c>
      <c r="BL1253" s="20" t="e" cm="1">
        <f t="array" ref="BL1253">TREND($AS1253:$AT1253,$AS$3:$AT$3,BL$1)</f>
        <v>#VALUE!</v>
      </c>
      <c r="BM1253" s="20" t="e" cm="1">
        <f t="array" ref="BM1253">TREND($AS1253:$AT1253,$AS$3:$AT$3,BM$1)</f>
        <v>#VALUE!</v>
      </c>
    </row>
    <row r="1254" spans="1:65" x14ac:dyDescent="0.35">
      <c r="A1254" t="str">
        <f>IF(BYDem!B1252="","\I:",BYDem!B1252)</f>
        <v>\I:</v>
      </c>
      <c r="B1254">
        <f>BYDem!E1252</f>
        <v>0</v>
      </c>
      <c r="C1254">
        <f t="shared" si="403"/>
        <v>0</v>
      </c>
      <c r="D1254" s="4">
        <f>SUMIFS(BYDem!$M$2:$M$2000,BYDem!$B$2:$B$2000,Demands!$A1254,BYDem!$E$2:$E$2000,Demands!$B1254)</f>
        <v>0</v>
      </c>
      <c r="E1254" s="4" t="e">
        <f t="shared" si="384"/>
        <v>#DIV/0!</v>
      </c>
      <c r="F1254" s="4" t="e">
        <f t="shared" si="385"/>
        <v>#DIV/0!</v>
      </c>
      <c r="G1254" s="4" t="e">
        <f t="shared" si="386"/>
        <v>#DIV/0!</v>
      </c>
      <c r="H1254" s="4" t="e">
        <f t="shared" si="387"/>
        <v>#DIV/0!</v>
      </c>
      <c r="I1254" s="4" t="e">
        <f t="shared" si="388"/>
        <v>#DIV/0!</v>
      </c>
      <c r="J1254" s="4" t="e">
        <f t="shared" si="389"/>
        <v>#DIV/0!</v>
      </c>
      <c r="K1254" s="4" t="e">
        <f t="shared" si="390"/>
        <v>#DIV/0!</v>
      </c>
      <c r="L1254" s="4" t="e">
        <f t="shared" si="391"/>
        <v>#DIV/0!</v>
      </c>
      <c r="M1254" s="4" t="e">
        <f t="shared" si="392"/>
        <v>#DIV/0!</v>
      </c>
      <c r="N1254" s="4" t="e">
        <f t="shared" si="393"/>
        <v>#DIV/0!</v>
      </c>
      <c r="O1254" s="4" t="e">
        <f t="shared" si="394"/>
        <v>#DIV/0!</v>
      </c>
      <c r="P1254" s="4" t="e">
        <f t="shared" si="395"/>
        <v>#DIV/0!</v>
      </c>
      <c r="Q1254" s="4" t="e">
        <f t="shared" si="396"/>
        <v>#DIV/0!</v>
      </c>
      <c r="R1254" s="4" t="e">
        <f t="shared" si="397"/>
        <v>#DIV/0!</v>
      </c>
      <c r="S1254" s="4" t="e">
        <f t="shared" si="398"/>
        <v>#DIV/0!</v>
      </c>
      <c r="T1254" s="4" t="e">
        <f t="shared" si="399"/>
        <v>#DIV/0!</v>
      </c>
      <c r="U1254" s="4" t="e">
        <f t="shared" si="400"/>
        <v>#DIV/0!</v>
      </c>
      <c r="W1254" s="5" t="e">
        <f>VLOOKUP(C1254&amp;A1254,Driver_elast!$A$2:$D$1161,4,FALSE)</f>
        <v>#N/A</v>
      </c>
      <c r="X1254" s="5">
        <v>1</v>
      </c>
      <c r="Y1254" s="2">
        <f>SUMIFS('Growth rates'!D$4:D$999,'Growth rates'!$B$4:$B$999,Demands!$A1254,'Growth rates'!$C$4:$C$999,$W1254)</f>
        <v>0</v>
      </c>
      <c r="Z1254" s="2">
        <f>SUMIFS('Growth rates'!E$4:E$999,'Growth rates'!$B$4:$B$999,Demands!$A1254,'Growth rates'!$C$4:$C$999,$W1254)</f>
        <v>0</v>
      </c>
      <c r="AA1254" s="2">
        <f>SUMIFS('Growth rates'!F$4:F$999,'Growth rates'!$B$4:$B$999,Demands!$A1254,'Growth rates'!$C$4:$C$999,$W1254)</f>
        <v>0</v>
      </c>
      <c r="AB1254" s="2">
        <f>SUMIFS('Growth rates'!G$4:G$999,'Growth rates'!$B$4:$B$999,Demands!$A1254,'Growth rates'!$C$4:$C$999,$W1254)</f>
        <v>0</v>
      </c>
      <c r="AC1254" s="2">
        <f>SUMIFS('Growth rates'!H$4:H$999,'Growth rates'!$B$4:$B$999,Demands!$A1254,'Growth rates'!$C$4:$C$999,$W1254)</f>
        <v>0</v>
      </c>
      <c r="AD1254" s="2">
        <f>SUMIFS('Growth rates'!I$4:I$999,'Growth rates'!$B$4:$B$999,Demands!$A1254,'Growth rates'!$C$4:$C$999,$W1254)</f>
        <v>0</v>
      </c>
      <c r="AE1254" s="2">
        <f>SUMIFS('Growth rates'!J$4:J$999,'Growth rates'!$B$4:$B$999,Demands!$A1254,'Growth rates'!$C$4:$C$999,$W1254)</f>
        <v>0</v>
      </c>
      <c r="AF1254" s="2">
        <f>SUMIFS('Growth rates'!K$4:K$999,'Growth rates'!$B$4:$B$999,Demands!$A1254,'Growth rates'!$C$4:$C$999,$W1254)</f>
        <v>0</v>
      </c>
      <c r="AG1254" s="2">
        <f>SUMIFS('Growth rates'!L$4:L$999,'Growth rates'!$B$4:$B$999,Demands!$A1254,'Growth rates'!$C$4:$C$999,$W1254)</f>
        <v>0</v>
      </c>
      <c r="AH1254" s="2">
        <f>SUMIFS('Growth rates'!M$4:M$999,'Growth rates'!$B$4:$B$999,Demands!$A1254,'Growth rates'!$C$4:$C$999,$W1254)</f>
        <v>0</v>
      </c>
      <c r="AI1254" s="2">
        <f>SUMIFS('Growth rates'!N$4:N$999,'Growth rates'!$B$4:$B$999,Demands!$A1254,'Growth rates'!$C$4:$C$999,$W1254)</f>
        <v>0</v>
      </c>
      <c r="AJ1254" s="2">
        <f>SUMIFS('Growth rates'!O$4:O$999,'Growth rates'!$B$4:$B$999,Demands!$A1254,'Growth rates'!$C$4:$C$999,$W1254)</f>
        <v>0</v>
      </c>
      <c r="AK1254" s="2">
        <f>SUMIFS('Growth rates'!P$4:P$999,'Growth rates'!$B$4:$B$999,Demands!$A1254,'Growth rates'!$C$4:$C$999,$W1254)</f>
        <v>0</v>
      </c>
      <c r="AL1254" s="2">
        <f>SUMIFS('Growth rates'!Q$4:Q$999,'Growth rates'!$B$4:$B$999,Demands!$A1254,'Growth rates'!$C$4:$C$999,$W1254)</f>
        <v>0</v>
      </c>
      <c r="AM1254" s="2">
        <f>SUMIFS('Growth rates'!R$4:R$999,'Growth rates'!$B$4:$B$999,Demands!$A1254,'Growth rates'!$C$4:$C$999,$W1254)</f>
        <v>0</v>
      </c>
      <c r="AN1254" s="2">
        <f>SUMIFS('Growth rates'!S$4:S$999,'Growth rates'!$B$4:$B$999,Demands!$A1254,'Growth rates'!$C$4:$C$999,$W1254)</f>
        <v>0</v>
      </c>
      <c r="AO1254" s="2">
        <f>SUMIFS('Growth rates'!T$4:T$999,'Growth rates'!$B$4:$B$999,Demands!$A1254,'Growth rates'!$C$4:$C$999,$W1254)</f>
        <v>0</v>
      </c>
      <c r="AP1254" s="2">
        <f>SUMIFS('Growth rates'!U$4:U$999,'Growth rates'!$B$4:$B$999,Demands!$A1254,'Growth rates'!$C$4:$C$999,$W1254)</f>
        <v>0</v>
      </c>
      <c r="AR1254" t="e">
        <f>VLOOKUP(C1254&amp;A1254,Driver_elast!$A$2:$E$1161,5,FALSE)</f>
        <v>#N/A</v>
      </c>
      <c r="AS1254" t="e">
        <f t="shared" si="401"/>
        <v>#N/A</v>
      </c>
      <c r="AT1254" t="e">
        <f t="shared" si="402"/>
        <v>#N/A</v>
      </c>
      <c r="AV1254" s="2" t="e" cm="1">
        <f t="array" ref="AV1254">TREND($AR1254:$AS1254,$AR$3:$AS$3,AV$1)</f>
        <v>#VALUE!</v>
      </c>
      <c r="AW1254" s="2" t="e" cm="1">
        <f t="array" ref="AW1254">TREND($AR1254:$AS1254,$AR$3:$AS$3,AW$1)</f>
        <v>#VALUE!</v>
      </c>
      <c r="AX1254" s="2" t="e" cm="1">
        <f t="array" ref="AX1254">TREND($AR1254:$AS1254,$AR$3:$AS$3,AX$1)</f>
        <v>#VALUE!</v>
      </c>
      <c r="AY1254" s="2" t="e" cm="1">
        <f t="array" ref="AY1254">TREND($AR1254:$AS1254,$AR$3:$AS$3,AY$1)</f>
        <v>#VALUE!</v>
      </c>
      <c r="AZ1254" s="2" t="e" cm="1">
        <f t="array" ref="AZ1254">TREND($AR1254:$AS1254,$AR$3:$AS$3,AZ$1)</f>
        <v>#VALUE!</v>
      </c>
      <c r="BA1254" s="2" t="e" cm="1">
        <f t="array" ref="BA1254">TREND($AR1254:$AS1254,$AR$3:$AS$3,BA$1)</f>
        <v>#VALUE!</v>
      </c>
      <c r="BB1254" s="2" t="e" cm="1">
        <f t="array" ref="BB1254">TREND($AR1254:$AS1254,$AR$3:$AS$3,BB$1)</f>
        <v>#VALUE!</v>
      </c>
      <c r="BC1254" s="2" t="e" cm="1">
        <f t="array" ref="BC1254">TREND($AR1254:$AS1254,$AR$3:$AS$3,BC$1)</f>
        <v>#VALUE!</v>
      </c>
      <c r="BD1254" s="2" t="e" cm="1">
        <f t="array" ref="BD1254">TREND($AR1254:$AS1254,$AR$3:$AS$3,BD$1)</f>
        <v>#VALUE!</v>
      </c>
      <c r="BE1254" s="2" t="e" cm="1">
        <f t="array" ref="BE1254">TREND($AR1254:$AS1254,$AR$3:$AS$3,BE$1)</f>
        <v>#VALUE!</v>
      </c>
      <c r="BF1254" s="20" t="e" cm="1">
        <f t="array" ref="BF1254">TREND($AS1254:$AT1254,$AS$3:$AT$3,BF$1)</f>
        <v>#VALUE!</v>
      </c>
      <c r="BG1254" s="20" t="e" cm="1">
        <f t="array" ref="BG1254">TREND($AS1254:$AT1254,$AS$3:$AT$3,BG$1)</f>
        <v>#VALUE!</v>
      </c>
      <c r="BH1254" s="20" t="e" cm="1">
        <f t="array" ref="BH1254">TREND($AS1254:$AT1254,$AS$3:$AT$3,BH$1)</f>
        <v>#VALUE!</v>
      </c>
      <c r="BI1254" s="20" t="e" cm="1">
        <f t="array" ref="BI1254">TREND($AS1254:$AT1254,$AS$3:$AT$3,BI$1)</f>
        <v>#VALUE!</v>
      </c>
      <c r="BJ1254" s="20" t="e" cm="1">
        <f t="array" ref="BJ1254">TREND($AS1254:$AT1254,$AS$3:$AT$3,BJ$1)</f>
        <v>#VALUE!</v>
      </c>
      <c r="BK1254" s="20" t="e" cm="1">
        <f t="array" ref="BK1254">TREND($AS1254:$AT1254,$AS$3:$AT$3,BK$1)</f>
        <v>#VALUE!</v>
      </c>
      <c r="BL1254" s="20" t="e" cm="1">
        <f t="array" ref="BL1254">TREND($AS1254:$AT1254,$AS$3:$AT$3,BL$1)</f>
        <v>#VALUE!</v>
      </c>
      <c r="BM1254" s="20" t="e" cm="1">
        <f t="array" ref="BM1254">TREND($AS1254:$AT1254,$AS$3:$AT$3,BM$1)</f>
        <v>#VALUE!</v>
      </c>
    </row>
    <row r="1255" spans="1:65" x14ac:dyDescent="0.35">
      <c r="A1255" t="str">
        <f>IF(BYDem!B1253="","\I:",BYDem!B1253)</f>
        <v>\I:</v>
      </c>
      <c r="B1255">
        <f>BYDem!E1253</f>
        <v>0</v>
      </c>
      <c r="C1255">
        <f t="shared" si="403"/>
        <v>0</v>
      </c>
      <c r="D1255" s="4">
        <f>SUMIFS(BYDem!$M$2:$M$2000,BYDem!$B$2:$B$2000,Demands!$A1255,BYDem!$E$2:$E$2000,Demands!$B1255)</f>
        <v>0</v>
      </c>
      <c r="E1255" s="4" t="e">
        <f t="shared" si="384"/>
        <v>#DIV/0!</v>
      </c>
      <c r="F1255" s="4" t="e">
        <f t="shared" si="385"/>
        <v>#DIV/0!</v>
      </c>
      <c r="G1255" s="4" t="e">
        <f t="shared" si="386"/>
        <v>#DIV/0!</v>
      </c>
      <c r="H1255" s="4" t="e">
        <f t="shared" si="387"/>
        <v>#DIV/0!</v>
      </c>
      <c r="I1255" s="4" t="e">
        <f t="shared" si="388"/>
        <v>#DIV/0!</v>
      </c>
      <c r="J1255" s="4" t="e">
        <f t="shared" si="389"/>
        <v>#DIV/0!</v>
      </c>
      <c r="K1255" s="4" t="e">
        <f t="shared" si="390"/>
        <v>#DIV/0!</v>
      </c>
      <c r="L1255" s="4" t="e">
        <f t="shared" si="391"/>
        <v>#DIV/0!</v>
      </c>
      <c r="M1255" s="4" t="e">
        <f t="shared" si="392"/>
        <v>#DIV/0!</v>
      </c>
      <c r="N1255" s="4" t="e">
        <f t="shared" si="393"/>
        <v>#DIV/0!</v>
      </c>
      <c r="O1255" s="4" t="e">
        <f t="shared" si="394"/>
        <v>#DIV/0!</v>
      </c>
      <c r="P1255" s="4" t="e">
        <f t="shared" si="395"/>
        <v>#DIV/0!</v>
      </c>
      <c r="Q1255" s="4" t="e">
        <f t="shared" si="396"/>
        <v>#DIV/0!</v>
      </c>
      <c r="R1255" s="4" t="e">
        <f t="shared" si="397"/>
        <v>#DIV/0!</v>
      </c>
      <c r="S1255" s="4" t="e">
        <f t="shared" si="398"/>
        <v>#DIV/0!</v>
      </c>
      <c r="T1255" s="4" t="e">
        <f t="shared" si="399"/>
        <v>#DIV/0!</v>
      </c>
      <c r="U1255" s="4" t="e">
        <f t="shared" si="400"/>
        <v>#DIV/0!</v>
      </c>
      <c r="W1255" s="5" t="e">
        <f>VLOOKUP(C1255&amp;A1255,Driver_elast!$A$2:$D$1161,4,FALSE)</f>
        <v>#N/A</v>
      </c>
      <c r="X1255" s="5">
        <v>1</v>
      </c>
      <c r="Y1255" s="2">
        <f>SUMIFS('Growth rates'!D$4:D$999,'Growth rates'!$B$4:$B$999,Demands!$A1255,'Growth rates'!$C$4:$C$999,$W1255)</f>
        <v>0</v>
      </c>
      <c r="Z1255" s="2">
        <f>SUMIFS('Growth rates'!E$4:E$999,'Growth rates'!$B$4:$B$999,Demands!$A1255,'Growth rates'!$C$4:$C$999,$W1255)</f>
        <v>0</v>
      </c>
      <c r="AA1255" s="2">
        <f>SUMIFS('Growth rates'!F$4:F$999,'Growth rates'!$B$4:$B$999,Demands!$A1255,'Growth rates'!$C$4:$C$999,$W1255)</f>
        <v>0</v>
      </c>
      <c r="AB1255" s="2">
        <f>SUMIFS('Growth rates'!G$4:G$999,'Growth rates'!$B$4:$B$999,Demands!$A1255,'Growth rates'!$C$4:$C$999,$W1255)</f>
        <v>0</v>
      </c>
      <c r="AC1255" s="2">
        <f>SUMIFS('Growth rates'!H$4:H$999,'Growth rates'!$B$4:$B$999,Demands!$A1255,'Growth rates'!$C$4:$C$999,$W1255)</f>
        <v>0</v>
      </c>
      <c r="AD1255" s="2">
        <f>SUMIFS('Growth rates'!I$4:I$999,'Growth rates'!$B$4:$B$999,Demands!$A1255,'Growth rates'!$C$4:$C$999,$W1255)</f>
        <v>0</v>
      </c>
      <c r="AE1255" s="2">
        <f>SUMIFS('Growth rates'!J$4:J$999,'Growth rates'!$B$4:$B$999,Demands!$A1255,'Growth rates'!$C$4:$C$999,$W1255)</f>
        <v>0</v>
      </c>
      <c r="AF1255" s="2">
        <f>SUMIFS('Growth rates'!K$4:K$999,'Growth rates'!$B$4:$B$999,Demands!$A1255,'Growth rates'!$C$4:$C$999,$W1255)</f>
        <v>0</v>
      </c>
      <c r="AG1255" s="2">
        <f>SUMIFS('Growth rates'!L$4:L$999,'Growth rates'!$B$4:$B$999,Demands!$A1255,'Growth rates'!$C$4:$C$999,$W1255)</f>
        <v>0</v>
      </c>
      <c r="AH1255" s="2">
        <f>SUMIFS('Growth rates'!M$4:M$999,'Growth rates'!$B$4:$B$999,Demands!$A1255,'Growth rates'!$C$4:$C$999,$W1255)</f>
        <v>0</v>
      </c>
      <c r="AI1255" s="2">
        <f>SUMIFS('Growth rates'!N$4:N$999,'Growth rates'!$B$4:$B$999,Demands!$A1255,'Growth rates'!$C$4:$C$999,$W1255)</f>
        <v>0</v>
      </c>
      <c r="AJ1255" s="2">
        <f>SUMIFS('Growth rates'!O$4:O$999,'Growth rates'!$B$4:$B$999,Demands!$A1255,'Growth rates'!$C$4:$C$999,$W1255)</f>
        <v>0</v>
      </c>
      <c r="AK1255" s="2">
        <f>SUMIFS('Growth rates'!P$4:P$999,'Growth rates'!$B$4:$B$999,Demands!$A1255,'Growth rates'!$C$4:$C$999,$W1255)</f>
        <v>0</v>
      </c>
      <c r="AL1255" s="2">
        <f>SUMIFS('Growth rates'!Q$4:Q$999,'Growth rates'!$B$4:$B$999,Demands!$A1255,'Growth rates'!$C$4:$C$999,$W1255)</f>
        <v>0</v>
      </c>
      <c r="AM1255" s="2">
        <f>SUMIFS('Growth rates'!R$4:R$999,'Growth rates'!$B$4:$B$999,Demands!$A1255,'Growth rates'!$C$4:$C$999,$W1255)</f>
        <v>0</v>
      </c>
      <c r="AN1255" s="2">
        <f>SUMIFS('Growth rates'!S$4:S$999,'Growth rates'!$B$4:$B$999,Demands!$A1255,'Growth rates'!$C$4:$C$999,$W1255)</f>
        <v>0</v>
      </c>
      <c r="AO1255" s="2">
        <f>SUMIFS('Growth rates'!T$4:T$999,'Growth rates'!$B$4:$B$999,Demands!$A1255,'Growth rates'!$C$4:$C$999,$W1255)</f>
        <v>0</v>
      </c>
      <c r="AP1255" s="2">
        <f>SUMIFS('Growth rates'!U$4:U$999,'Growth rates'!$B$4:$B$999,Demands!$A1255,'Growth rates'!$C$4:$C$999,$W1255)</f>
        <v>0</v>
      </c>
      <c r="AR1255" t="e">
        <f>VLOOKUP(C1255&amp;A1255,Driver_elast!$A$2:$E$1161,5,FALSE)</f>
        <v>#N/A</v>
      </c>
      <c r="AS1255" t="e">
        <f t="shared" si="401"/>
        <v>#N/A</v>
      </c>
      <c r="AT1255" t="e">
        <f t="shared" si="402"/>
        <v>#N/A</v>
      </c>
      <c r="AV1255" s="2" t="e" cm="1">
        <f t="array" ref="AV1255">TREND($AR1255:$AS1255,$AR$3:$AS$3,AV$1)</f>
        <v>#VALUE!</v>
      </c>
      <c r="AW1255" s="2" t="e" cm="1">
        <f t="array" ref="AW1255">TREND($AR1255:$AS1255,$AR$3:$AS$3,AW$1)</f>
        <v>#VALUE!</v>
      </c>
      <c r="AX1255" s="2" t="e" cm="1">
        <f t="array" ref="AX1255">TREND($AR1255:$AS1255,$AR$3:$AS$3,AX$1)</f>
        <v>#VALUE!</v>
      </c>
      <c r="AY1255" s="2" t="e" cm="1">
        <f t="array" ref="AY1255">TREND($AR1255:$AS1255,$AR$3:$AS$3,AY$1)</f>
        <v>#VALUE!</v>
      </c>
      <c r="AZ1255" s="2" t="e" cm="1">
        <f t="array" ref="AZ1255">TREND($AR1255:$AS1255,$AR$3:$AS$3,AZ$1)</f>
        <v>#VALUE!</v>
      </c>
      <c r="BA1255" s="2" t="e" cm="1">
        <f t="array" ref="BA1255">TREND($AR1255:$AS1255,$AR$3:$AS$3,BA$1)</f>
        <v>#VALUE!</v>
      </c>
      <c r="BB1255" s="2" t="e" cm="1">
        <f t="array" ref="BB1255">TREND($AR1255:$AS1255,$AR$3:$AS$3,BB$1)</f>
        <v>#VALUE!</v>
      </c>
      <c r="BC1255" s="2" t="e" cm="1">
        <f t="array" ref="BC1255">TREND($AR1255:$AS1255,$AR$3:$AS$3,BC$1)</f>
        <v>#VALUE!</v>
      </c>
      <c r="BD1255" s="2" t="e" cm="1">
        <f t="array" ref="BD1255">TREND($AR1255:$AS1255,$AR$3:$AS$3,BD$1)</f>
        <v>#VALUE!</v>
      </c>
      <c r="BE1255" s="2" t="e" cm="1">
        <f t="array" ref="BE1255">TREND($AR1255:$AS1255,$AR$3:$AS$3,BE$1)</f>
        <v>#VALUE!</v>
      </c>
      <c r="BF1255" s="20" t="e" cm="1">
        <f t="array" ref="BF1255">TREND($AS1255:$AT1255,$AS$3:$AT$3,BF$1)</f>
        <v>#VALUE!</v>
      </c>
      <c r="BG1255" s="20" t="e" cm="1">
        <f t="array" ref="BG1255">TREND($AS1255:$AT1255,$AS$3:$AT$3,BG$1)</f>
        <v>#VALUE!</v>
      </c>
      <c r="BH1255" s="20" t="e" cm="1">
        <f t="array" ref="BH1255">TREND($AS1255:$AT1255,$AS$3:$AT$3,BH$1)</f>
        <v>#VALUE!</v>
      </c>
      <c r="BI1255" s="20" t="e" cm="1">
        <f t="array" ref="BI1255">TREND($AS1255:$AT1255,$AS$3:$AT$3,BI$1)</f>
        <v>#VALUE!</v>
      </c>
      <c r="BJ1255" s="20" t="e" cm="1">
        <f t="array" ref="BJ1255">TREND($AS1255:$AT1255,$AS$3:$AT$3,BJ$1)</f>
        <v>#VALUE!</v>
      </c>
      <c r="BK1255" s="20" t="e" cm="1">
        <f t="array" ref="BK1255">TREND($AS1255:$AT1255,$AS$3:$AT$3,BK$1)</f>
        <v>#VALUE!</v>
      </c>
      <c r="BL1255" s="20" t="e" cm="1">
        <f t="array" ref="BL1255">TREND($AS1255:$AT1255,$AS$3:$AT$3,BL$1)</f>
        <v>#VALUE!</v>
      </c>
      <c r="BM1255" s="20" t="e" cm="1">
        <f t="array" ref="BM1255">TREND($AS1255:$AT1255,$AS$3:$AT$3,BM$1)</f>
        <v>#VALUE!</v>
      </c>
    </row>
    <row r="1256" spans="1:65" x14ac:dyDescent="0.35">
      <c r="A1256" t="str">
        <f>IF(BYDem!B1254="","\I:",BYDem!B1254)</f>
        <v>\I:</v>
      </c>
      <c r="B1256">
        <f>BYDem!E1254</f>
        <v>0</v>
      </c>
      <c r="C1256">
        <f t="shared" si="403"/>
        <v>0</v>
      </c>
      <c r="D1256" s="4">
        <f>SUMIFS(BYDem!$M$2:$M$2000,BYDem!$B$2:$B$2000,Demands!$A1256,BYDem!$E$2:$E$2000,Demands!$B1256)</f>
        <v>0</v>
      </c>
      <c r="E1256" s="4" t="e">
        <f t="shared" si="384"/>
        <v>#DIV/0!</v>
      </c>
      <c r="F1256" s="4" t="e">
        <f t="shared" si="385"/>
        <v>#DIV/0!</v>
      </c>
      <c r="G1256" s="4" t="e">
        <f t="shared" si="386"/>
        <v>#DIV/0!</v>
      </c>
      <c r="H1256" s="4" t="e">
        <f t="shared" si="387"/>
        <v>#DIV/0!</v>
      </c>
      <c r="I1256" s="4" t="e">
        <f t="shared" si="388"/>
        <v>#DIV/0!</v>
      </c>
      <c r="J1256" s="4" t="e">
        <f t="shared" si="389"/>
        <v>#DIV/0!</v>
      </c>
      <c r="K1256" s="4" t="e">
        <f t="shared" si="390"/>
        <v>#DIV/0!</v>
      </c>
      <c r="L1256" s="4" t="e">
        <f t="shared" si="391"/>
        <v>#DIV/0!</v>
      </c>
      <c r="M1256" s="4" t="e">
        <f t="shared" si="392"/>
        <v>#DIV/0!</v>
      </c>
      <c r="N1256" s="4" t="e">
        <f t="shared" si="393"/>
        <v>#DIV/0!</v>
      </c>
      <c r="O1256" s="4" t="e">
        <f t="shared" si="394"/>
        <v>#DIV/0!</v>
      </c>
      <c r="P1256" s="4" t="e">
        <f t="shared" si="395"/>
        <v>#DIV/0!</v>
      </c>
      <c r="Q1256" s="4" t="e">
        <f t="shared" si="396"/>
        <v>#DIV/0!</v>
      </c>
      <c r="R1256" s="4" t="e">
        <f t="shared" si="397"/>
        <v>#DIV/0!</v>
      </c>
      <c r="S1256" s="4" t="e">
        <f t="shared" si="398"/>
        <v>#DIV/0!</v>
      </c>
      <c r="T1256" s="4" t="e">
        <f t="shared" si="399"/>
        <v>#DIV/0!</v>
      </c>
      <c r="U1256" s="4" t="e">
        <f t="shared" si="400"/>
        <v>#DIV/0!</v>
      </c>
      <c r="W1256" s="5" t="e">
        <f>VLOOKUP(C1256&amp;A1256,Driver_elast!$A$2:$D$1161,4,FALSE)</f>
        <v>#N/A</v>
      </c>
      <c r="X1256" s="5">
        <v>1</v>
      </c>
      <c r="Y1256" s="2">
        <f>SUMIFS('Growth rates'!D$4:D$999,'Growth rates'!$B$4:$B$999,Demands!$A1256,'Growth rates'!$C$4:$C$999,$W1256)</f>
        <v>0</v>
      </c>
      <c r="Z1256" s="2">
        <f>SUMIFS('Growth rates'!E$4:E$999,'Growth rates'!$B$4:$B$999,Demands!$A1256,'Growth rates'!$C$4:$C$999,$W1256)</f>
        <v>0</v>
      </c>
      <c r="AA1256" s="2">
        <f>SUMIFS('Growth rates'!F$4:F$999,'Growth rates'!$B$4:$B$999,Demands!$A1256,'Growth rates'!$C$4:$C$999,$W1256)</f>
        <v>0</v>
      </c>
      <c r="AB1256" s="2">
        <f>SUMIFS('Growth rates'!G$4:G$999,'Growth rates'!$B$4:$B$999,Demands!$A1256,'Growth rates'!$C$4:$C$999,$W1256)</f>
        <v>0</v>
      </c>
      <c r="AC1256" s="2">
        <f>SUMIFS('Growth rates'!H$4:H$999,'Growth rates'!$B$4:$B$999,Demands!$A1256,'Growth rates'!$C$4:$C$999,$W1256)</f>
        <v>0</v>
      </c>
      <c r="AD1256" s="2">
        <f>SUMIFS('Growth rates'!I$4:I$999,'Growth rates'!$B$4:$B$999,Demands!$A1256,'Growth rates'!$C$4:$C$999,$W1256)</f>
        <v>0</v>
      </c>
      <c r="AE1256" s="2">
        <f>SUMIFS('Growth rates'!J$4:J$999,'Growth rates'!$B$4:$B$999,Demands!$A1256,'Growth rates'!$C$4:$C$999,$W1256)</f>
        <v>0</v>
      </c>
      <c r="AF1256" s="2">
        <f>SUMIFS('Growth rates'!K$4:K$999,'Growth rates'!$B$4:$B$999,Demands!$A1256,'Growth rates'!$C$4:$C$999,$W1256)</f>
        <v>0</v>
      </c>
      <c r="AG1256" s="2">
        <f>SUMIFS('Growth rates'!L$4:L$999,'Growth rates'!$B$4:$B$999,Demands!$A1256,'Growth rates'!$C$4:$C$999,$W1256)</f>
        <v>0</v>
      </c>
      <c r="AH1256" s="2">
        <f>SUMIFS('Growth rates'!M$4:M$999,'Growth rates'!$B$4:$B$999,Demands!$A1256,'Growth rates'!$C$4:$C$999,$W1256)</f>
        <v>0</v>
      </c>
      <c r="AI1256" s="2">
        <f>SUMIFS('Growth rates'!N$4:N$999,'Growth rates'!$B$4:$B$999,Demands!$A1256,'Growth rates'!$C$4:$C$999,$W1256)</f>
        <v>0</v>
      </c>
      <c r="AJ1256" s="2">
        <f>SUMIFS('Growth rates'!O$4:O$999,'Growth rates'!$B$4:$B$999,Demands!$A1256,'Growth rates'!$C$4:$C$999,$W1256)</f>
        <v>0</v>
      </c>
      <c r="AK1256" s="2">
        <f>SUMIFS('Growth rates'!P$4:P$999,'Growth rates'!$B$4:$B$999,Demands!$A1256,'Growth rates'!$C$4:$C$999,$W1256)</f>
        <v>0</v>
      </c>
      <c r="AL1256" s="2">
        <f>SUMIFS('Growth rates'!Q$4:Q$999,'Growth rates'!$B$4:$B$999,Demands!$A1256,'Growth rates'!$C$4:$C$999,$W1256)</f>
        <v>0</v>
      </c>
      <c r="AM1256" s="2">
        <f>SUMIFS('Growth rates'!R$4:R$999,'Growth rates'!$B$4:$B$999,Demands!$A1256,'Growth rates'!$C$4:$C$999,$W1256)</f>
        <v>0</v>
      </c>
      <c r="AN1256" s="2">
        <f>SUMIFS('Growth rates'!S$4:S$999,'Growth rates'!$B$4:$B$999,Demands!$A1256,'Growth rates'!$C$4:$C$999,$W1256)</f>
        <v>0</v>
      </c>
      <c r="AO1256" s="2">
        <f>SUMIFS('Growth rates'!T$4:T$999,'Growth rates'!$B$4:$B$999,Demands!$A1256,'Growth rates'!$C$4:$C$999,$W1256)</f>
        <v>0</v>
      </c>
      <c r="AP1256" s="2">
        <f>SUMIFS('Growth rates'!U$4:U$999,'Growth rates'!$B$4:$B$999,Demands!$A1256,'Growth rates'!$C$4:$C$999,$W1256)</f>
        <v>0</v>
      </c>
      <c r="AR1256" t="e">
        <f>VLOOKUP(C1256&amp;A1256,Driver_elast!$A$2:$E$1161,5,FALSE)</f>
        <v>#N/A</v>
      </c>
      <c r="AS1256" t="e">
        <f t="shared" si="401"/>
        <v>#N/A</v>
      </c>
      <c r="AT1256" t="e">
        <f t="shared" si="402"/>
        <v>#N/A</v>
      </c>
      <c r="AV1256" s="2" t="e" cm="1">
        <f t="array" ref="AV1256">TREND($AR1256:$AS1256,$AR$3:$AS$3,AV$1)</f>
        <v>#VALUE!</v>
      </c>
      <c r="AW1256" s="2" t="e" cm="1">
        <f t="array" ref="AW1256">TREND($AR1256:$AS1256,$AR$3:$AS$3,AW$1)</f>
        <v>#VALUE!</v>
      </c>
      <c r="AX1256" s="2" t="e" cm="1">
        <f t="array" ref="AX1256">TREND($AR1256:$AS1256,$AR$3:$AS$3,AX$1)</f>
        <v>#VALUE!</v>
      </c>
      <c r="AY1256" s="2" t="e" cm="1">
        <f t="array" ref="AY1256">TREND($AR1256:$AS1256,$AR$3:$AS$3,AY$1)</f>
        <v>#VALUE!</v>
      </c>
      <c r="AZ1256" s="2" t="e" cm="1">
        <f t="array" ref="AZ1256">TREND($AR1256:$AS1256,$AR$3:$AS$3,AZ$1)</f>
        <v>#VALUE!</v>
      </c>
      <c r="BA1256" s="2" t="e" cm="1">
        <f t="array" ref="BA1256">TREND($AR1256:$AS1256,$AR$3:$AS$3,BA$1)</f>
        <v>#VALUE!</v>
      </c>
      <c r="BB1256" s="2" t="e" cm="1">
        <f t="array" ref="BB1256">TREND($AR1256:$AS1256,$AR$3:$AS$3,BB$1)</f>
        <v>#VALUE!</v>
      </c>
      <c r="BC1256" s="2" t="e" cm="1">
        <f t="array" ref="BC1256">TREND($AR1256:$AS1256,$AR$3:$AS$3,BC$1)</f>
        <v>#VALUE!</v>
      </c>
      <c r="BD1256" s="2" t="e" cm="1">
        <f t="array" ref="BD1256">TREND($AR1256:$AS1256,$AR$3:$AS$3,BD$1)</f>
        <v>#VALUE!</v>
      </c>
      <c r="BE1256" s="2" t="e" cm="1">
        <f t="array" ref="BE1256">TREND($AR1256:$AS1256,$AR$3:$AS$3,BE$1)</f>
        <v>#VALUE!</v>
      </c>
      <c r="BF1256" s="20" t="e" cm="1">
        <f t="array" ref="BF1256">TREND($AS1256:$AT1256,$AS$3:$AT$3,BF$1)</f>
        <v>#VALUE!</v>
      </c>
      <c r="BG1256" s="20" t="e" cm="1">
        <f t="array" ref="BG1256">TREND($AS1256:$AT1256,$AS$3:$AT$3,BG$1)</f>
        <v>#VALUE!</v>
      </c>
      <c r="BH1256" s="20" t="e" cm="1">
        <f t="array" ref="BH1256">TREND($AS1256:$AT1256,$AS$3:$AT$3,BH$1)</f>
        <v>#VALUE!</v>
      </c>
      <c r="BI1256" s="20" t="e" cm="1">
        <f t="array" ref="BI1256">TREND($AS1256:$AT1256,$AS$3:$AT$3,BI$1)</f>
        <v>#VALUE!</v>
      </c>
      <c r="BJ1256" s="20" t="e" cm="1">
        <f t="array" ref="BJ1256">TREND($AS1256:$AT1256,$AS$3:$AT$3,BJ$1)</f>
        <v>#VALUE!</v>
      </c>
      <c r="BK1256" s="20" t="e" cm="1">
        <f t="array" ref="BK1256">TREND($AS1256:$AT1256,$AS$3:$AT$3,BK$1)</f>
        <v>#VALUE!</v>
      </c>
      <c r="BL1256" s="20" t="e" cm="1">
        <f t="array" ref="BL1256">TREND($AS1256:$AT1256,$AS$3:$AT$3,BL$1)</f>
        <v>#VALUE!</v>
      </c>
      <c r="BM1256" s="20" t="e" cm="1">
        <f t="array" ref="BM1256">TREND($AS1256:$AT1256,$AS$3:$AT$3,BM$1)</f>
        <v>#VALUE!</v>
      </c>
    </row>
    <row r="1257" spans="1:65" x14ac:dyDescent="0.35">
      <c r="A1257" t="str">
        <f>IF(BYDem!B1255="","\I:",BYDem!B1255)</f>
        <v>\I:</v>
      </c>
      <c r="B1257">
        <f>BYDem!E1255</f>
        <v>0</v>
      </c>
      <c r="C1257">
        <f t="shared" si="403"/>
        <v>0</v>
      </c>
      <c r="D1257" s="4">
        <f>SUMIFS(BYDem!$M$2:$M$2000,BYDem!$B$2:$B$2000,Demands!$A1257,BYDem!$E$2:$E$2000,Demands!$B1257)</f>
        <v>0</v>
      </c>
      <c r="E1257" s="4" t="e">
        <f t="shared" si="384"/>
        <v>#DIV/0!</v>
      </c>
      <c r="F1257" s="4" t="e">
        <f t="shared" si="385"/>
        <v>#DIV/0!</v>
      </c>
      <c r="G1257" s="4" t="e">
        <f t="shared" si="386"/>
        <v>#DIV/0!</v>
      </c>
      <c r="H1257" s="4" t="e">
        <f t="shared" si="387"/>
        <v>#DIV/0!</v>
      </c>
      <c r="I1257" s="4" t="e">
        <f t="shared" si="388"/>
        <v>#DIV/0!</v>
      </c>
      <c r="J1257" s="4" t="e">
        <f t="shared" si="389"/>
        <v>#DIV/0!</v>
      </c>
      <c r="K1257" s="4" t="e">
        <f t="shared" si="390"/>
        <v>#DIV/0!</v>
      </c>
      <c r="L1257" s="4" t="e">
        <f t="shared" si="391"/>
        <v>#DIV/0!</v>
      </c>
      <c r="M1257" s="4" t="e">
        <f t="shared" si="392"/>
        <v>#DIV/0!</v>
      </c>
      <c r="N1257" s="4" t="e">
        <f t="shared" si="393"/>
        <v>#DIV/0!</v>
      </c>
      <c r="O1257" s="4" t="e">
        <f t="shared" si="394"/>
        <v>#DIV/0!</v>
      </c>
      <c r="P1257" s="4" t="e">
        <f t="shared" si="395"/>
        <v>#DIV/0!</v>
      </c>
      <c r="Q1257" s="4" t="e">
        <f t="shared" si="396"/>
        <v>#DIV/0!</v>
      </c>
      <c r="R1257" s="4" t="e">
        <f t="shared" si="397"/>
        <v>#DIV/0!</v>
      </c>
      <c r="S1257" s="4" t="e">
        <f t="shared" si="398"/>
        <v>#DIV/0!</v>
      </c>
      <c r="T1257" s="4" t="e">
        <f t="shared" si="399"/>
        <v>#DIV/0!</v>
      </c>
      <c r="U1257" s="4" t="e">
        <f t="shared" si="400"/>
        <v>#DIV/0!</v>
      </c>
      <c r="W1257" s="5" t="e">
        <f>VLOOKUP(C1257&amp;A1257,Driver_elast!$A$2:$D$1161,4,FALSE)</f>
        <v>#N/A</v>
      </c>
      <c r="X1257" s="5">
        <v>1</v>
      </c>
      <c r="Y1257" s="2">
        <f>SUMIFS('Growth rates'!D$4:D$999,'Growth rates'!$B$4:$B$999,Demands!$A1257,'Growth rates'!$C$4:$C$999,$W1257)</f>
        <v>0</v>
      </c>
      <c r="Z1257" s="2">
        <f>SUMIFS('Growth rates'!E$4:E$999,'Growth rates'!$B$4:$B$999,Demands!$A1257,'Growth rates'!$C$4:$C$999,$W1257)</f>
        <v>0</v>
      </c>
      <c r="AA1257" s="2">
        <f>SUMIFS('Growth rates'!F$4:F$999,'Growth rates'!$B$4:$B$999,Demands!$A1257,'Growth rates'!$C$4:$C$999,$W1257)</f>
        <v>0</v>
      </c>
      <c r="AB1257" s="2">
        <f>SUMIFS('Growth rates'!G$4:G$999,'Growth rates'!$B$4:$B$999,Demands!$A1257,'Growth rates'!$C$4:$C$999,$W1257)</f>
        <v>0</v>
      </c>
      <c r="AC1257" s="2">
        <f>SUMIFS('Growth rates'!H$4:H$999,'Growth rates'!$B$4:$B$999,Demands!$A1257,'Growth rates'!$C$4:$C$999,$W1257)</f>
        <v>0</v>
      </c>
      <c r="AD1257" s="2">
        <f>SUMIFS('Growth rates'!I$4:I$999,'Growth rates'!$B$4:$B$999,Demands!$A1257,'Growth rates'!$C$4:$C$999,$W1257)</f>
        <v>0</v>
      </c>
      <c r="AE1257" s="2">
        <f>SUMIFS('Growth rates'!J$4:J$999,'Growth rates'!$B$4:$B$999,Demands!$A1257,'Growth rates'!$C$4:$C$999,$W1257)</f>
        <v>0</v>
      </c>
      <c r="AF1257" s="2">
        <f>SUMIFS('Growth rates'!K$4:K$999,'Growth rates'!$B$4:$B$999,Demands!$A1257,'Growth rates'!$C$4:$C$999,$W1257)</f>
        <v>0</v>
      </c>
      <c r="AG1257" s="2">
        <f>SUMIFS('Growth rates'!L$4:L$999,'Growth rates'!$B$4:$B$999,Demands!$A1257,'Growth rates'!$C$4:$C$999,$W1257)</f>
        <v>0</v>
      </c>
      <c r="AH1257" s="2">
        <f>SUMIFS('Growth rates'!M$4:M$999,'Growth rates'!$B$4:$B$999,Demands!$A1257,'Growth rates'!$C$4:$C$999,$W1257)</f>
        <v>0</v>
      </c>
      <c r="AI1257" s="2">
        <f>SUMIFS('Growth rates'!N$4:N$999,'Growth rates'!$B$4:$B$999,Demands!$A1257,'Growth rates'!$C$4:$C$999,$W1257)</f>
        <v>0</v>
      </c>
      <c r="AJ1257" s="2">
        <f>SUMIFS('Growth rates'!O$4:O$999,'Growth rates'!$B$4:$B$999,Demands!$A1257,'Growth rates'!$C$4:$C$999,$W1257)</f>
        <v>0</v>
      </c>
      <c r="AK1257" s="2">
        <f>SUMIFS('Growth rates'!P$4:P$999,'Growth rates'!$B$4:$B$999,Demands!$A1257,'Growth rates'!$C$4:$C$999,$W1257)</f>
        <v>0</v>
      </c>
      <c r="AL1257" s="2">
        <f>SUMIFS('Growth rates'!Q$4:Q$999,'Growth rates'!$B$4:$B$999,Demands!$A1257,'Growth rates'!$C$4:$C$999,$W1257)</f>
        <v>0</v>
      </c>
      <c r="AM1257" s="2">
        <f>SUMIFS('Growth rates'!R$4:R$999,'Growth rates'!$B$4:$B$999,Demands!$A1257,'Growth rates'!$C$4:$C$999,$W1257)</f>
        <v>0</v>
      </c>
      <c r="AN1257" s="2">
        <f>SUMIFS('Growth rates'!S$4:S$999,'Growth rates'!$B$4:$B$999,Demands!$A1257,'Growth rates'!$C$4:$C$999,$W1257)</f>
        <v>0</v>
      </c>
      <c r="AO1257" s="2">
        <f>SUMIFS('Growth rates'!T$4:T$999,'Growth rates'!$B$4:$B$999,Demands!$A1257,'Growth rates'!$C$4:$C$999,$W1257)</f>
        <v>0</v>
      </c>
      <c r="AP1257" s="2">
        <f>SUMIFS('Growth rates'!U$4:U$999,'Growth rates'!$B$4:$B$999,Demands!$A1257,'Growth rates'!$C$4:$C$999,$W1257)</f>
        <v>0</v>
      </c>
      <c r="AR1257" t="e">
        <f>VLOOKUP(C1257&amp;A1257,Driver_elast!$A$2:$E$1161,5,FALSE)</f>
        <v>#N/A</v>
      </c>
      <c r="AS1257" t="e">
        <f t="shared" si="401"/>
        <v>#N/A</v>
      </c>
      <c r="AT1257" t="e">
        <f t="shared" si="402"/>
        <v>#N/A</v>
      </c>
      <c r="AV1257" s="2" t="e" cm="1">
        <f t="array" ref="AV1257">TREND($AR1257:$AS1257,$AR$3:$AS$3,AV$1)</f>
        <v>#VALUE!</v>
      </c>
      <c r="AW1257" s="2" t="e" cm="1">
        <f t="array" ref="AW1257">TREND($AR1257:$AS1257,$AR$3:$AS$3,AW$1)</f>
        <v>#VALUE!</v>
      </c>
      <c r="AX1257" s="2" t="e" cm="1">
        <f t="array" ref="AX1257">TREND($AR1257:$AS1257,$AR$3:$AS$3,AX$1)</f>
        <v>#VALUE!</v>
      </c>
      <c r="AY1257" s="2" t="e" cm="1">
        <f t="array" ref="AY1257">TREND($AR1257:$AS1257,$AR$3:$AS$3,AY$1)</f>
        <v>#VALUE!</v>
      </c>
      <c r="AZ1257" s="2" t="e" cm="1">
        <f t="array" ref="AZ1257">TREND($AR1257:$AS1257,$AR$3:$AS$3,AZ$1)</f>
        <v>#VALUE!</v>
      </c>
      <c r="BA1257" s="2" t="e" cm="1">
        <f t="array" ref="BA1257">TREND($AR1257:$AS1257,$AR$3:$AS$3,BA$1)</f>
        <v>#VALUE!</v>
      </c>
      <c r="BB1257" s="2" t="e" cm="1">
        <f t="array" ref="BB1257">TREND($AR1257:$AS1257,$AR$3:$AS$3,BB$1)</f>
        <v>#VALUE!</v>
      </c>
      <c r="BC1257" s="2" t="e" cm="1">
        <f t="array" ref="BC1257">TREND($AR1257:$AS1257,$AR$3:$AS$3,BC$1)</f>
        <v>#VALUE!</v>
      </c>
      <c r="BD1257" s="2" t="e" cm="1">
        <f t="array" ref="BD1257">TREND($AR1257:$AS1257,$AR$3:$AS$3,BD$1)</f>
        <v>#VALUE!</v>
      </c>
      <c r="BE1257" s="2" t="e" cm="1">
        <f t="array" ref="BE1257">TREND($AR1257:$AS1257,$AR$3:$AS$3,BE$1)</f>
        <v>#VALUE!</v>
      </c>
      <c r="BF1257" s="20" t="e" cm="1">
        <f t="array" ref="BF1257">TREND($AS1257:$AT1257,$AS$3:$AT$3,BF$1)</f>
        <v>#VALUE!</v>
      </c>
      <c r="BG1257" s="20" t="e" cm="1">
        <f t="array" ref="BG1257">TREND($AS1257:$AT1257,$AS$3:$AT$3,BG$1)</f>
        <v>#VALUE!</v>
      </c>
      <c r="BH1257" s="20" t="e" cm="1">
        <f t="array" ref="BH1257">TREND($AS1257:$AT1257,$AS$3:$AT$3,BH$1)</f>
        <v>#VALUE!</v>
      </c>
      <c r="BI1257" s="20" t="e" cm="1">
        <f t="array" ref="BI1257">TREND($AS1257:$AT1257,$AS$3:$AT$3,BI$1)</f>
        <v>#VALUE!</v>
      </c>
      <c r="BJ1257" s="20" t="e" cm="1">
        <f t="array" ref="BJ1257">TREND($AS1257:$AT1257,$AS$3:$AT$3,BJ$1)</f>
        <v>#VALUE!</v>
      </c>
      <c r="BK1257" s="20" t="e" cm="1">
        <f t="array" ref="BK1257">TREND($AS1257:$AT1257,$AS$3:$AT$3,BK$1)</f>
        <v>#VALUE!</v>
      </c>
      <c r="BL1257" s="20" t="e" cm="1">
        <f t="array" ref="BL1257">TREND($AS1257:$AT1257,$AS$3:$AT$3,BL$1)</f>
        <v>#VALUE!</v>
      </c>
      <c r="BM1257" s="20" t="e" cm="1">
        <f t="array" ref="BM1257">TREND($AS1257:$AT1257,$AS$3:$AT$3,BM$1)</f>
        <v>#VALUE!</v>
      </c>
    </row>
    <row r="1258" spans="1:65" x14ac:dyDescent="0.35">
      <c r="A1258" t="str">
        <f>IF(BYDem!B1256="","\I:",BYDem!B1256)</f>
        <v>\I:</v>
      </c>
      <c r="B1258">
        <f>BYDem!E1256</f>
        <v>0</v>
      </c>
      <c r="C1258">
        <f t="shared" si="403"/>
        <v>0</v>
      </c>
      <c r="D1258" s="4">
        <f>SUMIFS(BYDem!$M$2:$M$2000,BYDem!$B$2:$B$2000,Demands!$A1258,BYDem!$E$2:$E$2000,Demands!$B1258)</f>
        <v>0</v>
      </c>
      <c r="E1258" s="4" t="e">
        <f t="shared" si="384"/>
        <v>#DIV/0!</v>
      </c>
      <c r="F1258" s="4" t="e">
        <f t="shared" si="385"/>
        <v>#DIV/0!</v>
      </c>
      <c r="G1258" s="4" t="e">
        <f t="shared" si="386"/>
        <v>#DIV/0!</v>
      </c>
      <c r="H1258" s="4" t="e">
        <f t="shared" si="387"/>
        <v>#DIV/0!</v>
      </c>
      <c r="I1258" s="4" t="e">
        <f t="shared" si="388"/>
        <v>#DIV/0!</v>
      </c>
      <c r="J1258" s="4" t="e">
        <f t="shared" si="389"/>
        <v>#DIV/0!</v>
      </c>
      <c r="K1258" s="4" t="e">
        <f t="shared" si="390"/>
        <v>#DIV/0!</v>
      </c>
      <c r="L1258" s="4" t="e">
        <f t="shared" si="391"/>
        <v>#DIV/0!</v>
      </c>
      <c r="M1258" s="4" t="e">
        <f t="shared" si="392"/>
        <v>#DIV/0!</v>
      </c>
      <c r="N1258" s="4" t="e">
        <f t="shared" si="393"/>
        <v>#DIV/0!</v>
      </c>
      <c r="O1258" s="4" t="e">
        <f t="shared" si="394"/>
        <v>#DIV/0!</v>
      </c>
      <c r="P1258" s="4" t="e">
        <f t="shared" si="395"/>
        <v>#DIV/0!</v>
      </c>
      <c r="Q1258" s="4" t="e">
        <f t="shared" si="396"/>
        <v>#DIV/0!</v>
      </c>
      <c r="R1258" s="4" t="e">
        <f t="shared" si="397"/>
        <v>#DIV/0!</v>
      </c>
      <c r="S1258" s="4" t="e">
        <f t="shared" si="398"/>
        <v>#DIV/0!</v>
      </c>
      <c r="T1258" s="4" t="e">
        <f t="shared" si="399"/>
        <v>#DIV/0!</v>
      </c>
      <c r="U1258" s="4" t="e">
        <f t="shared" si="400"/>
        <v>#DIV/0!</v>
      </c>
      <c r="W1258" s="5" t="e">
        <f>VLOOKUP(C1258&amp;A1258,Driver_elast!$A$2:$D$1161,4,FALSE)</f>
        <v>#N/A</v>
      </c>
      <c r="X1258" s="5">
        <v>1</v>
      </c>
      <c r="Y1258" s="2">
        <f>SUMIFS('Growth rates'!D$4:D$999,'Growth rates'!$B$4:$B$999,Demands!$A1258,'Growth rates'!$C$4:$C$999,$W1258)</f>
        <v>0</v>
      </c>
      <c r="Z1258" s="2">
        <f>SUMIFS('Growth rates'!E$4:E$999,'Growth rates'!$B$4:$B$999,Demands!$A1258,'Growth rates'!$C$4:$C$999,$W1258)</f>
        <v>0</v>
      </c>
      <c r="AA1258" s="2">
        <f>SUMIFS('Growth rates'!F$4:F$999,'Growth rates'!$B$4:$B$999,Demands!$A1258,'Growth rates'!$C$4:$C$999,$W1258)</f>
        <v>0</v>
      </c>
      <c r="AB1258" s="2">
        <f>SUMIFS('Growth rates'!G$4:G$999,'Growth rates'!$B$4:$B$999,Demands!$A1258,'Growth rates'!$C$4:$C$999,$W1258)</f>
        <v>0</v>
      </c>
      <c r="AC1258" s="2">
        <f>SUMIFS('Growth rates'!H$4:H$999,'Growth rates'!$B$4:$B$999,Demands!$A1258,'Growth rates'!$C$4:$C$999,$W1258)</f>
        <v>0</v>
      </c>
      <c r="AD1258" s="2">
        <f>SUMIFS('Growth rates'!I$4:I$999,'Growth rates'!$B$4:$B$999,Demands!$A1258,'Growth rates'!$C$4:$C$999,$W1258)</f>
        <v>0</v>
      </c>
      <c r="AE1258" s="2">
        <f>SUMIFS('Growth rates'!J$4:J$999,'Growth rates'!$B$4:$B$999,Demands!$A1258,'Growth rates'!$C$4:$C$999,$W1258)</f>
        <v>0</v>
      </c>
      <c r="AF1258" s="2">
        <f>SUMIFS('Growth rates'!K$4:K$999,'Growth rates'!$B$4:$B$999,Demands!$A1258,'Growth rates'!$C$4:$C$999,$W1258)</f>
        <v>0</v>
      </c>
      <c r="AG1258" s="2">
        <f>SUMIFS('Growth rates'!L$4:L$999,'Growth rates'!$B$4:$B$999,Demands!$A1258,'Growth rates'!$C$4:$C$999,$W1258)</f>
        <v>0</v>
      </c>
      <c r="AH1258" s="2">
        <f>SUMIFS('Growth rates'!M$4:M$999,'Growth rates'!$B$4:$B$999,Demands!$A1258,'Growth rates'!$C$4:$C$999,$W1258)</f>
        <v>0</v>
      </c>
      <c r="AI1258" s="2">
        <f>SUMIFS('Growth rates'!N$4:N$999,'Growth rates'!$B$4:$B$999,Demands!$A1258,'Growth rates'!$C$4:$C$999,$W1258)</f>
        <v>0</v>
      </c>
      <c r="AJ1258" s="2">
        <f>SUMIFS('Growth rates'!O$4:O$999,'Growth rates'!$B$4:$B$999,Demands!$A1258,'Growth rates'!$C$4:$C$999,$W1258)</f>
        <v>0</v>
      </c>
      <c r="AK1258" s="2">
        <f>SUMIFS('Growth rates'!P$4:P$999,'Growth rates'!$B$4:$B$999,Demands!$A1258,'Growth rates'!$C$4:$C$999,$W1258)</f>
        <v>0</v>
      </c>
      <c r="AL1258" s="2">
        <f>SUMIFS('Growth rates'!Q$4:Q$999,'Growth rates'!$B$4:$B$999,Demands!$A1258,'Growth rates'!$C$4:$C$999,$W1258)</f>
        <v>0</v>
      </c>
      <c r="AM1258" s="2">
        <f>SUMIFS('Growth rates'!R$4:R$999,'Growth rates'!$B$4:$B$999,Demands!$A1258,'Growth rates'!$C$4:$C$999,$W1258)</f>
        <v>0</v>
      </c>
      <c r="AN1258" s="2">
        <f>SUMIFS('Growth rates'!S$4:S$999,'Growth rates'!$B$4:$B$999,Demands!$A1258,'Growth rates'!$C$4:$C$999,$W1258)</f>
        <v>0</v>
      </c>
      <c r="AO1258" s="2">
        <f>SUMIFS('Growth rates'!T$4:T$999,'Growth rates'!$B$4:$B$999,Demands!$A1258,'Growth rates'!$C$4:$C$999,$W1258)</f>
        <v>0</v>
      </c>
      <c r="AP1258" s="2">
        <f>SUMIFS('Growth rates'!U$4:U$999,'Growth rates'!$B$4:$B$999,Demands!$A1258,'Growth rates'!$C$4:$C$999,$W1258)</f>
        <v>0</v>
      </c>
      <c r="AR1258" t="e">
        <f>VLOOKUP(C1258&amp;A1258,Driver_elast!$A$2:$E$1161,5,FALSE)</f>
        <v>#N/A</v>
      </c>
      <c r="AS1258" t="e">
        <f t="shared" si="401"/>
        <v>#N/A</v>
      </c>
      <c r="AT1258" t="e">
        <f t="shared" si="402"/>
        <v>#N/A</v>
      </c>
      <c r="AV1258" s="2" t="e" cm="1">
        <f t="array" ref="AV1258">TREND($AR1258:$AS1258,$AR$3:$AS$3,AV$1)</f>
        <v>#VALUE!</v>
      </c>
      <c r="AW1258" s="2" t="e" cm="1">
        <f t="array" ref="AW1258">TREND($AR1258:$AS1258,$AR$3:$AS$3,AW$1)</f>
        <v>#VALUE!</v>
      </c>
      <c r="AX1258" s="2" t="e" cm="1">
        <f t="array" ref="AX1258">TREND($AR1258:$AS1258,$AR$3:$AS$3,AX$1)</f>
        <v>#VALUE!</v>
      </c>
      <c r="AY1258" s="2" t="e" cm="1">
        <f t="array" ref="AY1258">TREND($AR1258:$AS1258,$AR$3:$AS$3,AY$1)</f>
        <v>#VALUE!</v>
      </c>
      <c r="AZ1258" s="2" t="e" cm="1">
        <f t="array" ref="AZ1258">TREND($AR1258:$AS1258,$AR$3:$AS$3,AZ$1)</f>
        <v>#VALUE!</v>
      </c>
      <c r="BA1258" s="2" t="e" cm="1">
        <f t="array" ref="BA1258">TREND($AR1258:$AS1258,$AR$3:$AS$3,BA$1)</f>
        <v>#VALUE!</v>
      </c>
      <c r="BB1258" s="2" t="e" cm="1">
        <f t="array" ref="BB1258">TREND($AR1258:$AS1258,$AR$3:$AS$3,BB$1)</f>
        <v>#VALUE!</v>
      </c>
      <c r="BC1258" s="2" t="e" cm="1">
        <f t="array" ref="BC1258">TREND($AR1258:$AS1258,$AR$3:$AS$3,BC$1)</f>
        <v>#VALUE!</v>
      </c>
      <c r="BD1258" s="2" t="e" cm="1">
        <f t="array" ref="BD1258">TREND($AR1258:$AS1258,$AR$3:$AS$3,BD$1)</f>
        <v>#VALUE!</v>
      </c>
      <c r="BE1258" s="2" t="e" cm="1">
        <f t="array" ref="BE1258">TREND($AR1258:$AS1258,$AR$3:$AS$3,BE$1)</f>
        <v>#VALUE!</v>
      </c>
      <c r="BF1258" s="20" t="e" cm="1">
        <f t="array" ref="BF1258">TREND($AS1258:$AT1258,$AS$3:$AT$3,BF$1)</f>
        <v>#VALUE!</v>
      </c>
      <c r="BG1258" s="20" t="e" cm="1">
        <f t="array" ref="BG1258">TREND($AS1258:$AT1258,$AS$3:$AT$3,BG$1)</f>
        <v>#VALUE!</v>
      </c>
      <c r="BH1258" s="20" t="e" cm="1">
        <f t="array" ref="BH1258">TREND($AS1258:$AT1258,$AS$3:$AT$3,BH$1)</f>
        <v>#VALUE!</v>
      </c>
      <c r="BI1258" s="20" t="e" cm="1">
        <f t="array" ref="BI1258">TREND($AS1258:$AT1258,$AS$3:$AT$3,BI$1)</f>
        <v>#VALUE!</v>
      </c>
      <c r="BJ1258" s="20" t="e" cm="1">
        <f t="array" ref="BJ1258">TREND($AS1258:$AT1258,$AS$3:$AT$3,BJ$1)</f>
        <v>#VALUE!</v>
      </c>
      <c r="BK1258" s="20" t="e" cm="1">
        <f t="array" ref="BK1258">TREND($AS1258:$AT1258,$AS$3:$AT$3,BK$1)</f>
        <v>#VALUE!</v>
      </c>
      <c r="BL1258" s="20" t="e" cm="1">
        <f t="array" ref="BL1258">TREND($AS1258:$AT1258,$AS$3:$AT$3,BL$1)</f>
        <v>#VALUE!</v>
      </c>
      <c r="BM1258" s="20" t="e" cm="1">
        <f t="array" ref="BM1258">TREND($AS1258:$AT1258,$AS$3:$AT$3,BM$1)</f>
        <v>#VALUE!</v>
      </c>
    </row>
    <row r="1259" spans="1:65" x14ac:dyDescent="0.35">
      <c r="A1259" t="str">
        <f>IF(BYDem!B1257="","\I:",BYDem!B1257)</f>
        <v>\I:</v>
      </c>
      <c r="B1259">
        <f>BYDem!E1257</f>
        <v>0</v>
      </c>
      <c r="C1259">
        <f t="shared" si="403"/>
        <v>0</v>
      </c>
      <c r="D1259" s="4">
        <f>SUMIFS(BYDem!$M$2:$M$2000,BYDem!$B$2:$B$2000,Demands!$A1259,BYDem!$E$2:$E$2000,Demands!$B1259)</f>
        <v>0</v>
      </c>
      <c r="E1259" s="4" t="e">
        <f t="shared" si="384"/>
        <v>#DIV/0!</v>
      </c>
      <c r="F1259" s="4" t="e">
        <f t="shared" si="385"/>
        <v>#DIV/0!</v>
      </c>
      <c r="G1259" s="4" t="e">
        <f t="shared" si="386"/>
        <v>#DIV/0!</v>
      </c>
      <c r="H1259" s="4" t="e">
        <f t="shared" si="387"/>
        <v>#DIV/0!</v>
      </c>
      <c r="I1259" s="4" t="e">
        <f t="shared" si="388"/>
        <v>#DIV/0!</v>
      </c>
      <c r="J1259" s="4" t="e">
        <f t="shared" si="389"/>
        <v>#DIV/0!</v>
      </c>
      <c r="K1259" s="4" t="e">
        <f t="shared" si="390"/>
        <v>#DIV/0!</v>
      </c>
      <c r="L1259" s="4" t="e">
        <f t="shared" si="391"/>
        <v>#DIV/0!</v>
      </c>
      <c r="M1259" s="4" t="e">
        <f t="shared" si="392"/>
        <v>#DIV/0!</v>
      </c>
      <c r="N1259" s="4" t="e">
        <f t="shared" si="393"/>
        <v>#DIV/0!</v>
      </c>
      <c r="O1259" s="4" t="e">
        <f t="shared" si="394"/>
        <v>#DIV/0!</v>
      </c>
      <c r="P1259" s="4" t="e">
        <f t="shared" si="395"/>
        <v>#DIV/0!</v>
      </c>
      <c r="Q1259" s="4" t="e">
        <f t="shared" si="396"/>
        <v>#DIV/0!</v>
      </c>
      <c r="R1259" s="4" t="e">
        <f t="shared" si="397"/>
        <v>#DIV/0!</v>
      </c>
      <c r="S1259" s="4" t="e">
        <f t="shared" si="398"/>
        <v>#DIV/0!</v>
      </c>
      <c r="T1259" s="4" t="e">
        <f t="shared" si="399"/>
        <v>#DIV/0!</v>
      </c>
      <c r="U1259" s="4" t="e">
        <f t="shared" si="400"/>
        <v>#DIV/0!</v>
      </c>
      <c r="W1259" s="5" t="e">
        <f>VLOOKUP(C1259&amp;A1259,Driver_elast!$A$2:$D$1161,4,FALSE)</f>
        <v>#N/A</v>
      </c>
      <c r="X1259" s="5">
        <v>1</v>
      </c>
      <c r="Y1259" s="2">
        <f>SUMIFS('Growth rates'!D$4:D$999,'Growth rates'!$B$4:$B$999,Demands!$A1259,'Growth rates'!$C$4:$C$999,$W1259)</f>
        <v>0</v>
      </c>
      <c r="Z1259" s="2">
        <f>SUMIFS('Growth rates'!E$4:E$999,'Growth rates'!$B$4:$B$999,Demands!$A1259,'Growth rates'!$C$4:$C$999,$W1259)</f>
        <v>0</v>
      </c>
      <c r="AA1259" s="2">
        <f>SUMIFS('Growth rates'!F$4:F$999,'Growth rates'!$B$4:$B$999,Demands!$A1259,'Growth rates'!$C$4:$C$999,$W1259)</f>
        <v>0</v>
      </c>
      <c r="AB1259" s="2">
        <f>SUMIFS('Growth rates'!G$4:G$999,'Growth rates'!$B$4:$B$999,Demands!$A1259,'Growth rates'!$C$4:$C$999,$W1259)</f>
        <v>0</v>
      </c>
      <c r="AC1259" s="2">
        <f>SUMIFS('Growth rates'!H$4:H$999,'Growth rates'!$B$4:$B$999,Demands!$A1259,'Growth rates'!$C$4:$C$999,$W1259)</f>
        <v>0</v>
      </c>
      <c r="AD1259" s="2">
        <f>SUMIFS('Growth rates'!I$4:I$999,'Growth rates'!$B$4:$B$999,Demands!$A1259,'Growth rates'!$C$4:$C$999,$W1259)</f>
        <v>0</v>
      </c>
      <c r="AE1259" s="2">
        <f>SUMIFS('Growth rates'!J$4:J$999,'Growth rates'!$B$4:$B$999,Demands!$A1259,'Growth rates'!$C$4:$C$999,$W1259)</f>
        <v>0</v>
      </c>
      <c r="AF1259" s="2">
        <f>SUMIFS('Growth rates'!K$4:K$999,'Growth rates'!$B$4:$B$999,Demands!$A1259,'Growth rates'!$C$4:$C$999,$W1259)</f>
        <v>0</v>
      </c>
      <c r="AG1259" s="2">
        <f>SUMIFS('Growth rates'!L$4:L$999,'Growth rates'!$B$4:$B$999,Demands!$A1259,'Growth rates'!$C$4:$C$999,$W1259)</f>
        <v>0</v>
      </c>
      <c r="AH1259" s="2">
        <f>SUMIFS('Growth rates'!M$4:M$999,'Growth rates'!$B$4:$B$999,Demands!$A1259,'Growth rates'!$C$4:$C$999,$W1259)</f>
        <v>0</v>
      </c>
      <c r="AI1259" s="2">
        <f>SUMIFS('Growth rates'!N$4:N$999,'Growth rates'!$B$4:$B$999,Demands!$A1259,'Growth rates'!$C$4:$C$999,$W1259)</f>
        <v>0</v>
      </c>
      <c r="AJ1259" s="2">
        <f>SUMIFS('Growth rates'!O$4:O$999,'Growth rates'!$B$4:$B$999,Demands!$A1259,'Growth rates'!$C$4:$C$999,$W1259)</f>
        <v>0</v>
      </c>
      <c r="AK1259" s="2">
        <f>SUMIFS('Growth rates'!P$4:P$999,'Growth rates'!$B$4:$B$999,Demands!$A1259,'Growth rates'!$C$4:$C$999,$W1259)</f>
        <v>0</v>
      </c>
      <c r="AL1259" s="2">
        <f>SUMIFS('Growth rates'!Q$4:Q$999,'Growth rates'!$B$4:$B$999,Demands!$A1259,'Growth rates'!$C$4:$C$999,$W1259)</f>
        <v>0</v>
      </c>
      <c r="AM1259" s="2">
        <f>SUMIFS('Growth rates'!R$4:R$999,'Growth rates'!$B$4:$B$999,Demands!$A1259,'Growth rates'!$C$4:$C$999,$W1259)</f>
        <v>0</v>
      </c>
      <c r="AN1259" s="2">
        <f>SUMIFS('Growth rates'!S$4:S$999,'Growth rates'!$B$4:$B$999,Demands!$A1259,'Growth rates'!$C$4:$C$999,$W1259)</f>
        <v>0</v>
      </c>
      <c r="AO1259" s="2">
        <f>SUMIFS('Growth rates'!T$4:T$999,'Growth rates'!$B$4:$B$999,Demands!$A1259,'Growth rates'!$C$4:$C$999,$W1259)</f>
        <v>0</v>
      </c>
      <c r="AP1259" s="2">
        <f>SUMIFS('Growth rates'!U$4:U$999,'Growth rates'!$B$4:$B$999,Demands!$A1259,'Growth rates'!$C$4:$C$999,$W1259)</f>
        <v>0</v>
      </c>
      <c r="AR1259" t="e">
        <f>VLOOKUP(C1259&amp;A1259,Driver_elast!$A$2:$E$1161,5,FALSE)</f>
        <v>#N/A</v>
      </c>
      <c r="AS1259" t="e">
        <f t="shared" si="401"/>
        <v>#N/A</v>
      </c>
      <c r="AT1259" t="e">
        <f t="shared" si="402"/>
        <v>#N/A</v>
      </c>
      <c r="AV1259" s="2" t="e" cm="1">
        <f t="array" ref="AV1259">TREND($AR1259:$AS1259,$AR$3:$AS$3,AV$1)</f>
        <v>#VALUE!</v>
      </c>
      <c r="AW1259" s="2" t="e" cm="1">
        <f t="array" ref="AW1259">TREND($AR1259:$AS1259,$AR$3:$AS$3,AW$1)</f>
        <v>#VALUE!</v>
      </c>
      <c r="AX1259" s="2" t="e" cm="1">
        <f t="array" ref="AX1259">TREND($AR1259:$AS1259,$AR$3:$AS$3,AX$1)</f>
        <v>#VALUE!</v>
      </c>
      <c r="AY1259" s="2" t="e" cm="1">
        <f t="array" ref="AY1259">TREND($AR1259:$AS1259,$AR$3:$AS$3,AY$1)</f>
        <v>#VALUE!</v>
      </c>
      <c r="AZ1259" s="2" t="e" cm="1">
        <f t="array" ref="AZ1259">TREND($AR1259:$AS1259,$AR$3:$AS$3,AZ$1)</f>
        <v>#VALUE!</v>
      </c>
      <c r="BA1259" s="2" t="e" cm="1">
        <f t="array" ref="BA1259">TREND($AR1259:$AS1259,$AR$3:$AS$3,BA$1)</f>
        <v>#VALUE!</v>
      </c>
      <c r="BB1259" s="2" t="e" cm="1">
        <f t="array" ref="BB1259">TREND($AR1259:$AS1259,$AR$3:$AS$3,BB$1)</f>
        <v>#VALUE!</v>
      </c>
      <c r="BC1259" s="2" t="e" cm="1">
        <f t="array" ref="BC1259">TREND($AR1259:$AS1259,$AR$3:$AS$3,BC$1)</f>
        <v>#VALUE!</v>
      </c>
      <c r="BD1259" s="2" t="e" cm="1">
        <f t="array" ref="BD1259">TREND($AR1259:$AS1259,$AR$3:$AS$3,BD$1)</f>
        <v>#VALUE!</v>
      </c>
      <c r="BE1259" s="2" t="e" cm="1">
        <f t="array" ref="BE1259">TREND($AR1259:$AS1259,$AR$3:$AS$3,BE$1)</f>
        <v>#VALUE!</v>
      </c>
      <c r="BF1259" s="20" t="e" cm="1">
        <f t="array" ref="BF1259">TREND($AS1259:$AT1259,$AS$3:$AT$3,BF$1)</f>
        <v>#VALUE!</v>
      </c>
      <c r="BG1259" s="20" t="e" cm="1">
        <f t="array" ref="BG1259">TREND($AS1259:$AT1259,$AS$3:$AT$3,BG$1)</f>
        <v>#VALUE!</v>
      </c>
      <c r="BH1259" s="20" t="e" cm="1">
        <f t="array" ref="BH1259">TREND($AS1259:$AT1259,$AS$3:$AT$3,BH$1)</f>
        <v>#VALUE!</v>
      </c>
      <c r="BI1259" s="20" t="e" cm="1">
        <f t="array" ref="BI1259">TREND($AS1259:$AT1259,$AS$3:$AT$3,BI$1)</f>
        <v>#VALUE!</v>
      </c>
      <c r="BJ1259" s="20" t="e" cm="1">
        <f t="array" ref="BJ1259">TREND($AS1259:$AT1259,$AS$3:$AT$3,BJ$1)</f>
        <v>#VALUE!</v>
      </c>
      <c r="BK1259" s="20" t="e" cm="1">
        <f t="array" ref="BK1259">TREND($AS1259:$AT1259,$AS$3:$AT$3,BK$1)</f>
        <v>#VALUE!</v>
      </c>
      <c r="BL1259" s="20" t="e" cm="1">
        <f t="array" ref="BL1259">TREND($AS1259:$AT1259,$AS$3:$AT$3,BL$1)</f>
        <v>#VALUE!</v>
      </c>
      <c r="BM1259" s="20" t="e" cm="1">
        <f t="array" ref="BM1259">TREND($AS1259:$AT1259,$AS$3:$AT$3,BM$1)</f>
        <v>#VALUE!</v>
      </c>
    </row>
    <row r="1260" spans="1:65" x14ac:dyDescent="0.35">
      <c r="A1260" t="str">
        <f>IF(BYDem!B1258="","\I:",BYDem!B1258)</f>
        <v>\I:</v>
      </c>
      <c r="B1260">
        <f>BYDem!E1258</f>
        <v>0</v>
      </c>
      <c r="C1260">
        <f t="shared" si="403"/>
        <v>0</v>
      </c>
      <c r="D1260" s="4">
        <f>SUMIFS(BYDem!$M$2:$M$2000,BYDem!$B$2:$B$2000,Demands!$A1260,BYDem!$E$2:$E$2000,Demands!$B1260)</f>
        <v>0</v>
      </c>
      <c r="E1260" s="4" t="e">
        <f t="shared" si="384"/>
        <v>#DIV/0!</v>
      </c>
      <c r="F1260" s="4" t="e">
        <f t="shared" si="385"/>
        <v>#DIV/0!</v>
      </c>
      <c r="G1260" s="4" t="e">
        <f t="shared" si="386"/>
        <v>#DIV/0!</v>
      </c>
      <c r="H1260" s="4" t="e">
        <f t="shared" si="387"/>
        <v>#DIV/0!</v>
      </c>
      <c r="I1260" s="4" t="e">
        <f t="shared" si="388"/>
        <v>#DIV/0!</v>
      </c>
      <c r="J1260" s="4" t="e">
        <f t="shared" si="389"/>
        <v>#DIV/0!</v>
      </c>
      <c r="K1260" s="4" t="e">
        <f t="shared" si="390"/>
        <v>#DIV/0!</v>
      </c>
      <c r="L1260" s="4" t="e">
        <f t="shared" si="391"/>
        <v>#DIV/0!</v>
      </c>
      <c r="M1260" s="4" t="e">
        <f t="shared" si="392"/>
        <v>#DIV/0!</v>
      </c>
      <c r="N1260" s="4" t="e">
        <f t="shared" si="393"/>
        <v>#DIV/0!</v>
      </c>
      <c r="O1260" s="4" t="e">
        <f t="shared" si="394"/>
        <v>#DIV/0!</v>
      </c>
      <c r="P1260" s="4" t="e">
        <f t="shared" si="395"/>
        <v>#DIV/0!</v>
      </c>
      <c r="Q1260" s="4" t="e">
        <f t="shared" si="396"/>
        <v>#DIV/0!</v>
      </c>
      <c r="R1260" s="4" t="e">
        <f t="shared" si="397"/>
        <v>#DIV/0!</v>
      </c>
      <c r="S1260" s="4" t="e">
        <f t="shared" si="398"/>
        <v>#DIV/0!</v>
      </c>
      <c r="T1260" s="4" t="e">
        <f t="shared" si="399"/>
        <v>#DIV/0!</v>
      </c>
      <c r="U1260" s="4" t="e">
        <f t="shared" si="400"/>
        <v>#DIV/0!</v>
      </c>
      <c r="W1260" s="5" t="e">
        <f>VLOOKUP(C1260&amp;A1260,Driver_elast!$A$2:$D$1161,4,FALSE)</f>
        <v>#N/A</v>
      </c>
      <c r="X1260" s="5">
        <v>1</v>
      </c>
      <c r="Y1260" s="2">
        <f>SUMIFS('Growth rates'!D$4:D$999,'Growth rates'!$B$4:$B$999,Demands!$A1260,'Growth rates'!$C$4:$C$999,$W1260)</f>
        <v>0</v>
      </c>
      <c r="Z1260" s="2">
        <f>SUMIFS('Growth rates'!E$4:E$999,'Growth rates'!$B$4:$B$999,Demands!$A1260,'Growth rates'!$C$4:$C$999,$W1260)</f>
        <v>0</v>
      </c>
      <c r="AA1260" s="2">
        <f>SUMIFS('Growth rates'!F$4:F$999,'Growth rates'!$B$4:$B$999,Demands!$A1260,'Growth rates'!$C$4:$C$999,$W1260)</f>
        <v>0</v>
      </c>
      <c r="AB1260" s="2">
        <f>SUMIFS('Growth rates'!G$4:G$999,'Growth rates'!$B$4:$B$999,Demands!$A1260,'Growth rates'!$C$4:$C$999,$W1260)</f>
        <v>0</v>
      </c>
      <c r="AC1260" s="2">
        <f>SUMIFS('Growth rates'!H$4:H$999,'Growth rates'!$B$4:$B$999,Demands!$A1260,'Growth rates'!$C$4:$C$999,$W1260)</f>
        <v>0</v>
      </c>
      <c r="AD1260" s="2">
        <f>SUMIFS('Growth rates'!I$4:I$999,'Growth rates'!$B$4:$B$999,Demands!$A1260,'Growth rates'!$C$4:$C$999,$W1260)</f>
        <v>0</v>
      </c>
      <c r="AE1260" s="2">
        <f>SUMIFS('Growth rates'!J$4:J$999,'Growth rates'!$B$4:$B$999,Demands!$A1260,'Growth rates'!$C$4:$C$999,$W1260)</f>
        <v>0</v>
      </c>
      <c r="AF1260" s="2">
        <f>SUMIFS('Growth rates'!K$4:K$999,'Growth rates'!$B$4:$B$999,Demands!$A1260,'Growth rates'!$C$4:$C$999,$W1260)</f>
        <v>0</v>
      </c>
      <c r="AG1260" s="2">
        <f>SUMIFS('Growth rates'!L$4:L$999,'Growth rates'!$B$4:$B$999,Demands!$A1260,'Growth rates'!$C$4:$C$999,$W1260)</f>
        <v>0</v>
      </c>
      <c r="AH1260" s="2">
        <f>SUMIFS('Growth rates'!M$4:M$999,'Growth rates'!$B$4:$B$999,Demands!$A1260,'Growth rates'!$C$4:$C$999,$W1260)</f>
        <v>0</v>
      </c>
      <c r="AI1260" s="2">
        <f>SUMIFS('Growth rates'!N$4:N$999,'Growth rates'!$B$4:$B$999,Demands!$A1260,'Growth rates'!$C$4:$C$999,$W1260)</f>
        <v>0</v>
      </c>
      <c r="AJ1260" s="2">
        <f>SUMIFS('Growth rates'!O$4:O$999,'Growth rates'!$B$4:$B$999,Demands!$A1260,'Growth rates'!$C$4:$C$999,$W1260)</f>
        <v>0</v>
      </c>
      <c r="AK1260" s="2">
        <f>SUMIFS('Growth rates'!P$4:P$999,'Growth rates'!$B$4:$B$999,Demands!$A1260,'Growth rates'!$C$4:$C$999,$W1260)</f>
        <v>0</v>
      </c>
      <c r="AL1260" s="2">
        <f>SUMIFS('Growth rates'!Q$4:Q$999,'Growth rates'!$B$4:$B$999,Demands!$A1260,'Growth rates'!$C$4:$C$999,$W1260)</f>
        <v>0</v>
      </c>
      <c r="AM1260" s="2">
        <f>SUMIFS('Growth rates'!R$4:R$999,'Growth rates'!$B$4:$B$999,Demands!$A1260,'Growth rates'!$C$4:$C$999,$W1260)</f>
        <v>0</v>
      </c>
      <c r="AN1260" s="2">
        <f>SUMIFS('Growth rates'!S$4:S$999,'Growth rates'!$B$4:$B$999,Demands!$A1260,'Growth rates'!$C$4:$C$999,$W1260)</f>
        <v>0</v>
      </c>
      <c r="AO1260" s="2">
        <f>SUMIFS('Growth rates'!T$4:T$999,'Growth rates'!$B$4:$B$999,Demands!$A1260,'Growth rates'!$C$4:$C$999,$W1260)</f>
        <v>0</v>
      </c>
      <c r="AP1260" s="2">
        <f>SUMIFS('Growth rates'!U$4:U$999,'Growth rates'!$B$4:$B$999,Demands!$A1260,'Growth rates'!$C$4:$C$999,$W1260)</f>
        <v>0</v>
      </c>
      <c r="AR1260" t="e">
        <f>VLOOKUP(C1260&amp;A1260,Driver_elast!$A$2:$E$1161,5,FALSE)</f>
        <v>#N/A</v>
      </c>
      <c r="AS1260" t="e">
        <f t="shared" si="401"/>
        <v>#N/A</v>
      </c>
      <c r="AT1260" t="e">
        <f t="shared" si="402"/>
        <v>#N/A</v>
      </c>
      <c r="AV1260" s="2" t="e" cm="1">
        <f t="array" ref="AV1260">TREND($AR1260:$AS1260,$AR$3:$AS$3,AV$1)</f>
        <v>#VALUE!</v>
      </c>
      <c r="AW1260" s="2" t="e" cm="1">
        <f t="array" ref="AW1260">TREND($AR1260:$AS1260,$AR$3:$AS$3,AW$1)</f>
        <v>#VALUE!</v>
      </c>
      <c r="AX1260" s="2" t="e" cm="1">
        <f t="array" ref="AX1260">TREND($AR1260:$AS1260,$AR$3:$AS$3,AX$1)</f>
        <v>#VALUE!</v>
      </c>
      <c r="AY1260" s="2" t="e" cm="1">
        <f t="array" ref="AY1260">TREND($AR1260:$AS1260,$AR$3:$AS$3,AY$1)</f>
        <v>#VALUE!</v>
      </c>
      <c r="AZ1260" s="2" t="e" cm="1">
        <f t="array" ref="AZ1260">TREND($AR1260:$AS1260,$AR$3:$AS$3,AZ$1)</f>
        <v>#VALUE!</v>
      </c>
      <c r="BA1260" s="2" t="e" cm="1">
        <f t="array" ref="BA1260">TREND($AR1260:$AS1260,$AR$3:$AS$3,BA$1)</f>
        <v>#VALUE!</v>
      </c>
      <c r="BB1260" s="2" t="e" cm="1">
        <f t="array" ref="BB1260">TREND($AR1260:$AS1260,$AR$3:$AS$3,BB$1)</f>
        <v>#VALUE!</v>
      </c>
      <c r="BC1260" s="2" t="e" cm="1">
        <f t="array" ref="BC1260">TREND($AR1260:$AS1260,$AR$3:$AS$3,BC$1)</f>
        <v>#VALUE!</v>
      </c>
      <c r="BD1260" s="2" t="e" cm="1">
        <f t="array" ref="BD1260">TREND($AR1260:$AS1260,$AR$3:$AS$3,BD$1)</f>
        <v>#VALUE!</v>
      </c>
      <c r="BE1260" s="2" t="e" cm="1">
        <f t="array" ref="BE1260">TREND($AR1260:$AS1260,$AR$3:$AS$3,BE$1)</f>
        <v>#VALUE!</v>
      </c>
      <c r="BF1260" s="20" t="e" cm="1">
        <f t="array" ref="BF1260">TREND($AS1260:$AT1260,$AS$3:$AT$3,BF$1)</f>
        <v>#VALUE!</v>
      </c>
      <c r="BG1260" s="20" t="e" cm="1">
        <f t="array" ref="BG1260">TREND($AS1260:$AT1260,$AS$3:$AT$3,BG$1)</f>
        <v>#VALUE!</v>
      </c>
      <c r="BH1260" s="20" t="e" cm="1">
        <f t="array" ref="BH1260">TREND($AS1260:$AT1260,$AS$3:$AT$3,BH$1)</f>
        <v>#VALUE!</v>
      </c>
      <c r="BI1260" s="20" t="e" cm="1">
        <f t="array" ref="BI1260">TREND($AS1260:$AT1260,$AS$3:$AT$3,BI$1)</f>
        <v>#VALUE!</v>
      </c>
      <c r="BJ1260" s="20" t="e" cm="1">
        <f t="array" ref="BJ1260">TREND($AS1260:$AT1260,$AS$3:$AT$3,BJ$1)</f>
        <v>#VALUE!</v>
      </c>
      <c r="BK1260" s="20" t="e" cm="1">
        <f t="array" ref="BK1260">TREND($AS1260:$AT1260,$AS$3:$AT$3,BK$1)</f>
        <v>#VALUE!</v>
      </c>
      <c r="BL1260" s="20" t="e" cm="1">
        <f t="array" ref="BL1260">TREND($AS1260:$AT1260,$AS$3:$AT$3,BL$1)</f>
        <v>#VALUE!</v>
      </c>
      <c r="BM1260" s="20" t="e" cm="1">
        <f t="array" ref="BM1260">TREND($AS1260:$AT1260,$AS$3:$AT$3,BM$1)</f>
        <v>#VALUE!</v>
      </c>
    </row>
    <row r="1261" spans="1:65" x14ac:dyDescent="0.35">
      <c r="A1261" t="str">
        <f>IF(BYDem!B1259="","\I:",BYDem!B1259)</f>
        <v>\I:</v>
      </c>
      <c r="B1261">
        <f>BYDem!E1259</f>
        <v>0</v>
      </c>
      <c r="C1261">
        <f t="shared" si="403"/>
        <v>0</v>
      </c>
      <c r="D1261" s="4">
        <f>SUMIFS(BYDem!$M$2:$M$2000,BYDem!$B$2:$B$2000,Demands!$A1261,BYDem!$E$2:$E$2000,Demands!$B1261)</f>
        <v>0</v>
      </c>
      <c r="E1261" s="4" t="e">
        <f t="shared" si="384"/>
        <v>#DIV/0!</v>
      </c>
      <c r="F1261" s="4" t="e">
        <f t="shared" si="385"/>
        <v>#DIV/0!</v>
      </c>
      <c r="G1261" s="4" t="e">
        <f t="shared" si="386"/>
        <v>#DIV/0!</v>
      </c>
      <c r="H1261" s="4" t="e">
        <f t="shared" si="387"/>
        <v>#DIV/0!</v>
      </c>
      <c r="I1261" s="4" t="e">
        <f t="shared" si="388"/>
        <v>#DIV/0!</v>
      </c>
      <c r="J1261" s="4" t="e">
        <f t="shared" si="389"/>
        <v>#DIV/0!</v>
      </c>
      <c r="K1261" s="4" t="e">
        <f t="shared" si="390"/>
        <v>#DIV/0!</v>
      </c>
      <c r="L1261" s="4" t="e">
        <f t="shared" si="391"/>
        <v>#DIV/0!</v>
      </c>
      <c r="M1261" s="4" t="e">
        <f t="shared" si="392"/>
        <v>#DIV/0!</v>
      </c>
      <c r="N1261" s="4" t="e">
        <f t="shared" si="393"/>
        <v>#DIV/0!</v>
      </c>
      <c r="O1261" s="4" t="e">
        <f t="shared" si="394"/>
        <v>#DIV/0!</v>
      </c>
      <c r="P1261" s="4" t="e">
        <f t="shared" si="395"/>
        <v>#DIV/0!</v>
      </c>
      <c r="Q1261" s="4" t="e">
        <f t="shared" si="396"/>
        <v>#DIV/0!</v>
      </c>
      <c r="R1261" s="4" t="e">
        <f t="shared" si="397"/>
        <v>#DIV/0!</v>
      </c>
      <c r="S1261" s="4" t="e">
        <f t="shared" si="398"/>
        <v>#DIV/0!</v>
      </c>
      <c r="T1261" s="4" t="e">
        <f t="shared" si="399"/>
        <v>#DIV/0!</v>
      </c>
      <c r="U1261" s="4" t="e">
        <f t="shared" si="400"/>
        <v>#DIV/0!</v>
      </c>
      <c r="W1261" s="5" t="e">
        <f>VLOOKUP(C1261&amp;A1261,Driver_elast!$A$2:$D$1161,4,FALSE)</f>
        <v>#N/A</v>
      </c>
      <c r="X1261" s="5">
        <v>1</v>
      </c>
      <c r="Y1261" s="2">
        <f>SUMIFS('Growth rates'!D$4:D$999,'Growth rates'!$B$4:$B$999,Demands!$A1261,'Growth rates'!$C$4:$C$999,$W1261)</f>
        <v>0</v>
      </c>
      <c r="Z1261" s="2">
        <f>SUMIFS('Growth rates'!E$4:E$999,'Growth rates'!$B$4:$B$999,Demands!$A1261,'Growth rates'!$C$4:$C$999,$W1261)</f>
        <v>0</v>
      </c>
      <c r="AA1261" s="2">
        <f>SUMIFS('Growth rates'!F$4:F$999,'Growth rates'!$B$4:$B$999,Demands!$A1261,'Growth rates'!$C$4:$C$999,$W1261)</f>
        <v>0</v>
      </c>
      <c r="AB1261" s="2">
        <f>SUMIFS('Growth rates'!G$4:G$999,'Growth rates'!$B$4:$B$999,Demands!$A1261,'Growth rates'!$C$4:$C$999,$W1261)</f>
        <v>0</v>
      </c>
      <c r="AC1261" s="2">
        <f>SUMIFS('Growth rates'!H$4:H$999,'Growth rates'!$B$4:$B$999,Demands!$A1261,'Growth rates'!$C$4:$C$999,$W1261)</f>
        <v>0</v>
      </c>
      <c r="AD1261" s="2">
        <f>SUMIFS('Growth rates'!I$4:I$999,'Growth rates'!$B$4:$B$999,Demands!$A1261,'Growth rates'!$C$4:$C$999,$W1261)</f>
        <v>0</v>
      </c>
      <c r="AE1261" s="2">
        <f>SUMIFS('Growth rates'!J$4:J$999,'Growth rates'!$B$4:$B$999,Demands!$A1261,'Growth rates'!$C$4:$C$999,$W1261)</f>
        <v>0</v>
      </c>
      <c r="AF1261" s="2">
        <f>SUMIFS('Growth rates'!K$4:K$999,'Growth rates'!$B$4:$B$999,Demands!$A1261,'Growth rates'!$C$4:$C$999,$W1261)</f>
        <v>0</v>
      </c>
      <c r="AG1261" s="2">
        <f>SUMIFS('Growth rates'!L$4:L$999,'Growth rates'!$B$4:$B$999,Demands!$A1261,'Growth rates'!$C$4:$C$999,$W1261)</f>
        <v>0</v>
      </c>
      <c r="AH1261" s="2">
        <f>SUMIFS('Growth rates'!M$4:M$999,'Growth rates'!$B$4:$B$999,Demands!$A1261,'Growth rates'!$C$4:$C$999,$W1261)</f>
        <v>0</v>
      </c>
      <c r="AI1261" s="2">
        <f>SUMIFS('Growth rates'!N$4:N$999,'Growth rates'!$B$4:$B$999,Demands!$A1261,'Growth rates'!$C$4:$C$999,$W1261)</f>
        <v>0</v>
      </c>
      <c r="AJ1261" s="2">
        <f>SUMIFS('Growth rates'!O$4:O$999,'Growth rates'!$B$4:$B$999,Demands!$A1261,'Growth rates'!$C$4:$C$999,$W1261)</f>
        <v>0</v>
      </c>
      <c r="AK1261" s="2">
        <f>SUMIFS('Growth rates'!P$4:P$999,'Growth rates'!$B$4:$B$999,Demands!$A1261,'Growth rates'!$C$4:$C$999,$W1261)</f>
        <v>0</v>
      </c>
      <c r="AL1261" s="2">
        <f>SUMIFS('Growth rates'!Q$4:Q$999,'Growth rates'!$B$4:$B$999,Demands!$A1261,'Growth rates'!$C$4:$C$999,$W1261)</f>
        <v>0</v>
      </c>
      <c r="AM1261" s="2">
        <f>SUMIFS('Growth rates'!R$4:R$999,'Growth rates'!$B$4:$B$999,Demands!$A1261,'Growth rates'!$C$4:$C$999,$W1261)</f>
        <v>0</v>
      </c>
      <c r="AN1261" s="2">
        <f>SUMIFS('Growth rates'!S$4:S$999,'Growth rates'!$B$4:$B$999,Demands!$A1261,'Growth rates'!$C$4:$C$999,$W1261)</f>
        <v>0</v>
      </c>
      <c r="AO1261" s="2">
        <f>SUMIFS('Growth rates'!T$4:T$999,'Growth rates'!$B$4:$B$999,Demands!$A1261,'Growth rates'!$C$4:$C$999,$W1261)</f>
        <v>0</v>
      </c>
      <c r="AP1261" s="2">
        <f>SUMIFS('Growth rates'!U$4:U$999,'Growth rates'!$B$4:$B$999,Demands!$A1261,'Growth rates'!$C$4:$C$999,$W1261)</f>
        <v>0</v>
      </c>
      <c r="AR1261" t="e">
        <f>VLOOKUP(C1261&amp;A1261,Driver_elast!$A$2:$E$1161,5,FALSE)</f>
        <v>#N/A</v>
      </c>
      <c r="AS1261" t="e">
        <f t="shared" si="401"/>
        <v>#N/A</v>
      </c>
      <c r="AT1261" t="e">
        <f t="shared" si="402"/>
        <v>#N/A</v>
      </c>
      <c r="AV1261" s="2" t="e" cm="1">
        <f t="array" ref="AV1261">TREND($AR1261:$AS1261,$AR$3:$AS$3,AV$1)</f>
        <v>#VALUE!</v>
      </c>
      <c r="AW1261" s="2" t="e" cm="1">
        <f t="array" ref="AW1261">TREND($AR1261:$AS1261,$AR$3:$AS$3,AW$1)</f>
        <v>#VALUE!</v>
      </c>
      <c r="AX1261" s="2" t="e" cm="1">
        <f t="array" ref="AX1261">TREND($AR1261:$AS1261,$AR$3:$AS$3,AX$1)</f>
        <v>#VALUE!</v>
      </c>
      <c r="AY1261" s="2" t="e" cm="1">
        <f t="array" ref="AY1261">TREND($AR1261:$AS1261,$AR$3:$AS$3,AY$1)</f>
        <v>#VALUE!</v>
      </c>
      <c r="AZ1261" s="2" t="e" cm="1">
        <f t="array" ref="AZ1261">TREND($AR1261:$AS1261,$AR$3:$AS$3,AZ$1)</f>
        <v>#VALUE!</v>
      </c>
      <c r="BA1261" s="2" t="e" cm="1">
        <f t="array" ref="BA1261">TREND($AR1261:$AS1261,$AR$3:$AS$3,BA$1)</f>
        <v>#VALUE!</v>
      </c>
      <c r="BB1261" s="2" t="e" cm="1">
        <f t="array" ref="BB1261">TREND($AR1261:$AS1261,$AR$3:$AS$3,BB$1)</f>
        <v>#VALUE!</v>
      </c>
      <c r="BC1261" s="2" t="e" cm="1">
        <f t="array" ref="BC1261">TREND($AR1261:$AS1261,$AR$3:$AS$3,BC$1)</f>
        <v>#VALUE!</v>
      </c>
      <c r="BD1261" s="2" t="e" cm="1">
        <f t="array" ref="BD1261">TREND($AR1261:$AS1261,$AR$3:$AS$3,BD$1)</f>
        <v>#VALUE!</v>
      </c>
      <c r="BE1261" s="2" t="e" cm="1">
        <f t="array" ref="BE1261">TREND($AR1261:$AS1261,$AR$3:$AS$3,BE$1)</f>
        <v>#VALUE!</v>
      </c>
      <c r="BF1261" s="20" t="e" cm="1">
        <f t="array" ref="BF1261">TREND($AS1261:$AT1261,$AS$3:$AT$3,BF$1)</f>
        <v>#VALUE!</v>
      </c>
      <c r="BG1261" s="20" t="e" cm="1">
        <f t="array" ref="BG1261">TREND($AS1261:$AT1261,$AS$3:$AT$3,BG$1)</f>
        <v>#VALUE!</v>
      </c>
      <c r="BH1261" s="20" t="e" cm="1">
        <f t="array" ref="BH1261">TREND($AS1261:$AT1261,$AS$3:$AT$3,BH$1)</f>
        <v>#VALUE!</v>
      </c>
      <c r="BI1261" s="20" t="e" cm="1">
        <f t="array" ref="BI1261">TREND($AS1261:$AT1261,$AS$3:$AT$3,BI$1)</f>
        <v>#VALUE!</v>
      </c>
      <c r="BJ1261" s="20" t="e" cm="1">
        <f t="array" ref="BJ1261">TREND($AS1261:$AT1261,$AS$3:$AT$3,BJ$1)</f>
        <v>#VALUE!</v>
      </c>
      <c r="BK1261" s="20" t="e" cm="1">
        <f t="array" ref="BK1261">TREND($AS1261:$AT1261,$AS$3:$AT$3,BK$1)</f>
        <v>#VALUE!</v>
      </c>
      <c r="BL1261" s="20" t="e" cm="1">
        <f t="array" ref="BL1261">TREND($AS1261:$AT1261,$AS$3:$AT$3,BL$1)</f>
        <v>#VALUE!</v>
      </c>
      <c r="BM1261" s="20" t="e" cm="1">
        <f t="array" ref="BM1261">TREND($AS1261:$AT1261,$AS$3:$AT$3,BM$1)</f>
        <v>#VALUE!</v>
      </c>
    </row>
    <row r="1262" spans="1:65" x14ac:dyDescent="0.35">
      <c r="A1262" t="str">
        <f>IF(BYDem!B1260="","\I:",BYDem!B1260)</f>
        <v>\I:</v>
      </c>
      <c r="B1262">
        <f>BYDem!E1260</f>
        <v>0</v>
      </c>
      <c r="C1262">
        <f t="shared" si="403"/>
        <v>0</v>
      </c>
      <c r="D1262" s="4">
        <f>SUMIFS(BYDem!$M$2:$M$2000,BYDem!$B$2:$B$2000,Demands!$A1262,BYDem!$E$2:$E$2000,Demands!$B1262)</f>
        <v>0</v>
      </c>
      <c r="E1262" s="4" t="e">
        <f t="shared" si="384"/>
        <v>#DIV/0!</v>
      </c>
      <c r="F1262" s="4" t="e">
        <f t="shared" si="385"/>
        <v>#DIV/0!</v>
      </c>
      <c r="G1262" s="4" t="e">
        <f t="shared" si="386"/>
        <v>#DIV/0!</v>
      </c>
      <c r="H1262" s="4" t="e">
        <f t="shared" si="387"/>
        <v>#DIV/0!</v>
      </c>
      <c r="I1262" s="4" t="e">
        <f t="shared" si="388"/>
        <v>#DIV/0!</v>
      </c>
      <c r="J1262" s="4" t="e">
        <f t="shared" si="389"/>
        <v>#DIV/0!</v>
      </c>
      <c r="K1262" s="4" t="e">
        <f t="shared" si="390"/>
        <v>#DIV/0!</v>
      </c>
      <c r="L1262" s="4" t="e">
        <f t="shared" si="391"/>
        <v>#DIV/0!</v>
      </c>
      <c r="M1262" s="4" t="e">
        <f t="shared" si="392"/>
        <v>#DIV/0!</v>
      </c>
      <c r="N1262" s="4" t="e">
        <f t="shared" si="393"/>
        <v>#DIV/0!</v>
      </c>
      <c r="O1262" s="4" t="e">
        <f t="shared" si="394"/>
        <v>#DIV/0!</v>
      </c>
      <c r="P1262" s="4" t="e">
        <f t="shared" si="395"/>
        <v>#DIV/0!</v>
      </c>
      <c r="Q1262" s="4" t="e">
        <f t="shared" si="396"/>
        <v>#DIV/0!</v>
      </c>
      <c r="R1262" s="4" t="e">
        <f t="shared" si="397"/>
        <v>#DIV/0!</v>
      </c>
      <c r="S1262" s="4" t="e">
        <f t="shared" si="398"/>
        <v>#DIV/0!</v>
      </c>
      <c r="T1262" s="4" t="e">
        <f t="shared" si="399"/>
        <v>#DIV/0!</v>
      </c>
      <c r="U1262" s="4" t="e">
        <f t="shared" si="400"/>
        <v>#DIV/0!</v>
      </c>
      <c r="W1262" s="5" t="e">
        <f>VLOOKUP(C1262&amp;A1262,Driver_elast!$A$2:$D$1161,4,FALSE)</f>
        <v>#N/A</v>
      </c>
      <c r="X1262" s="5">
        <v>1</v>
      </c>
      <c r="Y1262" s="2">
        <f>SUMIFS('Growth rates'!D$4:D$999,'Growth rates'!$B$4:$B$999,Demands!$A1262,'Growth rates'!$C$4:$C$999,$W1262)</f>
        <v>0</v>
      </c>
      <c r="Z1262" s="2">
        <f>SUMIFS('Growth rates'!E$4:E$999,'Growth rates'!$B$4:$B$999,Demands!$A1262,'Growth rates'!$C$4:$C$999,$W1262)</f>
        <v>0</v>
      </c>
      <c r="AA1262" s="2">
        <f>SUMIFS('Growth rates'!F$4:F$999,'Growth rates'!$B$4:$B$999,Demands!$A1262,'Growth rates'!$C$4:$C$999,$W1262)</f>
        <v>0</v>
      </c>
      <c r="AB1262" s="2">
        <f>SUMIFS('Growth rates'!G$4:G$999,'Growth rates'!$B$4:$B$999,Demands!$A1262,'Growth rates'!$C$4:$C$999,$W1262)</f>
        <v>0</v>
      </c>
      <c r="AC1262" s="2">
        <f>SUMIFS('Growth rates'!H$4:H$999,'Growth rates'!$B$4:$B$999,Demands!$A1262,'Growth rates'!$C$4:$C$999,$W1262)</f>
        <v>0</v>
      </c>
      <c r="AD1262" s="2">
        <f>SUMIFS('Growth rates'!I$4:I$999,'Growth rates'!$B$4:$B$999,Demands!$A1262,'Growth rates'!$C$4:$C$999,$W1262)</f>
        <v>0</v>
      </c>
      <c r="AE1262" s="2">
        <f>SUMIFS('Growth rates'!J$4:J$999,'Growth rates'!$B$4:$B$999,Demands!$A1262,'Growth rates'!$C$4:$C$999,$W1262)</f>
        <v>0</v>
      </c>
      <c r="AF1262" s="2">
        <f>SUMIFS('Growth rates'!K$4:K$999,'Growth rates'!$B$4:$B$999,Demands!$A1262,'Growth rates'!$C$4:$C$999,$W1262)</f>
        <v>0</v>
      </c>
      <c r="AG1262" s="2">
        <f>SUMIFS('Growth rates'!L$4:L$999,'Growth rates'!$B$4:$B$999,Demands!$A1262,'Growth rates'!$C$4:$C$999,$W1262)</f>
        <v>0</v>
      </c>
      <c r="AH1262" s="2">
        <f>SUMIFS('Growth rates'!M$4:M$999,'Growth rates'!$B$4:$B$999,Demands!$A1262,'Growth rates'!$C$4:$C$999,$W1262)</f>
        <v>0</v>
      </c>
      <c r="AI1262" s="2">
        <f>SUMIFS('Growth rates'!N$4:N$999,'Growth rates'!$B$4:$B$999,Demands!$A1262,'Growth rates'!$C$4:$C$999,$W1262)</f>
        <v>0</v>
      </c>
      <c r="AJ1262" s="2">
        <f>SUMIFS('Growth rates'!O$4:O$999,'Growth rates'!$B$4:$B$999,Demands!$A1262,'Growth rates'!$C$4:$C$999,$W1262)</f>
        <v>0</v>
      </c>
      <c r="AK1262" s="2">
        <f>SUMIFS('Growth rates'!P$4:P$999,'Growth rates'!$B$4:$B$999,Demands!$A1262,'Growth rates'!$C$4:$C$999,$W1262)</f>
        <v>0</v>
      </c>
      <c r="AL1262" s="2">
        <f>SUMIFS('Growth rates'!Q$4:Q$999,'Growth rates'!$B$4:$B$999,Demands!$A1262,'Growth rates'!$C$4:$C$999,$W1262)</f>
        <v>0</v>
      </c>
      <c r="AM1262" s="2">
        <f>SUMIFS('Growth rates'!R$4:R$999,'Growth rates'!$B$4:$B$999,Demands!$A1262,'Growth rates'!$C$4:$C$999,$W1262)</f>
        <v>0</v>
      </c>
      <c r="AN1262" s="2">
        <f>SUMIFS('Growth rates'!S$4:S$999,'Growth rates'!$B$4:$B$999,Demands!$A1262,'Growth rates'!$C$4:$C$999,$W1262)</f>
        <v>0</v>
      </c>
      <c r="AO1262" s="2">
        <f>SUMIFS('Growth rates'!T$4:T$999,'Growth rates'!$B$4:$B$999,Demands!$A1262,'Growth rates'!$C$4:$C$999,$W1262)</f>
        <v>0</v>
      </c>
      <c r="AP1262" s="2">
        <f>SUMIFS('Growth rates'!U$4:U$999,'Growth rates'!$B$4:$B$999,Demands!$A1262,'Growth rates'!$C$4:$C$999,$W1262)</f>
        <v>0</v>
      </c>
      <c r="AR1262" t="e">
        <f>VLOOKUP(C1262&amp;A1262,Driver_elast!$A$2:$E$1161,5,FALSE)</f>
        <v>#N/A</v>
      </c>
      <c r="AS1262" t="e">
        <f t="shared" si="401"/>
        <v>#N/A</v>
      </c>
      <c r="AT1262" t="e">
        <f t="shared" si="402"/>
        <v>#N/A</v>
      </c>
      <c r="AV1262" s="2" t="e" cm="1">
        <f t="array" ref="AV1262">TREND($AR1262:$AS1262,$AR$3:$AS$3,AV$1)</f>
        <v>#VALUE!</v>
      </c>
      <c r="AW1262" s="2" t="e" cm="1">
        <f t="array" ref="AW1262">TREND($AR1262:$AS1262,$AR$3:$AS$3,AW$1)</f>
        <v>#VALUE!</v>
      </c>
      <c r="AX1262" s="2" t="e" cm="1">
        <f t="array" ref="AX1262">TREND($AR1262:$AS1262,$AR$3:$AS$3,AX$1)</f>
        <v>#VALUE!</v>
      </c>
      <c r="AY1262" s="2" t="e" cm="1">
        <f t="array" ref="AY1262">TREND($AR1262:$AS1262,$AR$3:$AS$3,AY$1)</f>
        <v>#VALUE!</v>
      </c>
      <c r="AZ1262" s="2" t="e" cm="1">
        <f t="array" ref="AZ1262">TREND($AR1262:$AS1262,$AR$3:$AS$3,AZ$1)</f>
        <v>#VALUE!</v>
      </c>
      <c r="BA1262" s="2" t="e" cm="1">
        <f t="array" ref="BA1262">TREND($AR1262:$AS1262,$AR$3:$AS$3,BA$1)</f>
        <v>#VALUE!</v>
      </c>
      <c r="BB1262" s="2" t="e" cm="1">
        <f t="array" ref="BB1262">TREND($AR1262:$AS1262,$AR$3:$AS$3,BB$1)</f>
        <v>#VALUE!</v>
      </c>
      <c r="BC1262" s="2" t="e" cm="1">
        <f t="array" ref="BC1262">TREND($AR1262:$AS1262,$AR$3:$AS$3,BC$1)</f>
        <v>#VALUE!</v>
      </c>
      <c r="BD1262" s="2" t="e" cm="1">
        <f t="array" ref="BD1262">TREND($AR1262:$AS1262,$AR$3:$AS$3,BD$1)</f>
        <v>#VALUE!</v>
      </c>
      <c r="BE1262" s="2" t="e" cm="1">
        <f t="array" ref="BE1262">TREND($AR1262:$AS1262,$AR$3:$AS$3,BE$1)</f>
        <v>#VALUE!</v>
      </c>
      <c r="BF1262" s="20" t="e" cm="1">
        <f t="array" ref="BF1262">TREND($AS1262:$AT1262,$AS$3:$AT$3,BF$1)</f>
        <v>#VALUE!</v>
      </c>
      <c r="BG1262" s="20" t="e" cm="1">
        <f t="array" ref="BG1262">TREND($AS1262:$AT1262,$AS$3:$AT$3,BG$1)</f>
        <v>#VALUE!</v>
      </c>
      <c r="BH1262" s="20" t="e" cm="1">
        <f t="array" ref="BH1262">TREND($AS1262:$AT1262,$AS$3:$AT$3,BH$1)</f>
        <v>#VALUE!</v>
      </c>
      <c r="BI1262" s="20" t="e" cm="1">
        <f t="array" ref="BI1262">TREND($AS1262:$AT1262,$AS$3:$AT$3,BI$1)</f>
        <v>#VALUE!</v>
      </c>
      <c r="BJ1262" s="20" t="e" cm="1">
        <f t="array" ref="BJ1262">TREND($AS1262:$AT1262,$AS$3:$AT$3,BJ$1)</f>
        <v>#VALUE!</v>
      </c>
      <c r="BK1262" s="20" t="e" cm="1">
        <f t="array" ref="BK1262">TREND($AS1262:$AT1262,$AS$3:$AT$3,BK$1)</f>
        <v>#VALUE!</v>
      </c>
      <c r="BL1262" s="20" t="e" cm="1">
        <f t="array" ref="BL1262">TREND($AS1262:$AT1262,$AS$3:$AT$3,BL$1)</f>
        <v>#VALUE!</v>
      </c>
      <c r="BM1262" s="20" t="e" cm="1">
        <f t="array" ref="BM1262">TREND($AS1262:$AT1262,$AS$3:$AT$3,BM$1)</f>
        <v>#VALUE!</v>
      </c>
    </row>
    <row r="1263" spans="1:65" x14ac:dyDescent="0.35">
      <c r="A1263" t="str">
        <f>IF(BYDem!B1261="","\I:",BYDem!B1261)</f>
        <v>\I:</v>
      </c>
      <c r="B1263">
        <f>BYDem!E1261</f>
        <v>0</v>
      </c>
      <c r="C1263">
        <f t="shared" si="403"/>
        <v>0</v>
      </c>
      <c r="D1263" s="4">
        <f>SUMIFS(BYDem!$M$2:$M$2000,BYDem!$B$2:$B$2000,Demands!$A1263,BYDem!$E$2:$E$2000,Demands!$B1263)</f>
        <v>0</v>
      </c>
      <c r="E1263" s="4" t="e">
        <f t="shared" si="384"/>
        <v>#DIV/0!</v>
      </c>
      <c r="F1263" s="4" t="e">
        <f t="shared" si="385"/>
        <v>#DIV/0!</v>
      </c>
      <c r="G1263" s="4" t="e">
        <f t="shared" si="386"/>
        <v>#DIV/0!</v>
      </c>
      <c r="H1263" s="4" t="e">
        <f t="shared" si="387"/>
        <v>#DIV/0!</v>
      </c>
      <c r="I1263" s="4" t="e">
        <f t="shared" si="388"/>
        <v>#DIV/0!</v>
      </c>
      <c r="J1263" s="4" t="e">
        <f t="shared" si="389"/>
        <v>#DIV/0!</v>
      </c>
      <c r="K1263" s="4" t="e">
        <f t="shared" si="390"/>
        <v>#DIV/0!</v>
      </c>
      <c r="L1263" s="4" t="e">
        <f t="shared" si="391"/>
        <v>#DIV/0!</v>
      </c>
      <c r="M1263" s="4" t="e">
        <f t="shared" si="392"/>
        <v>#DIV/0!</v>
      </c>
      <c r="N1263" s="4" t="e">
        <f t="shared" si="393"/>
        <v>#DIV/0!</v>
      </c>
      <c r="O1263" s="4" t="e">
        <f t="shared" si="394"/>
        <v>#DIV/0!</v>
      </c>
      <c r="P1263" s="4" t="e">
        <f t="shared" si="395"/>
        <v>#DIV/0!</v>
      </c>
      <c r="Q1263" s="4" t="e">
        <f t="shared" si="396"/>
        <v>#DIV/0!</v>
      </c>
      <c r="R1263" s="4" t="e">
        <f t="shared" si="397"/>
        <v>#DIV/0!</v>
      </c>
      <c r="S1263" s="4" t="e">
        <f t="shared" si="398"/>
        <v>#DIV/0!</v>
      </c>
      <c r="T1263" s="4" t="e">
        <f t="shared" si="399"/>
        <v>#DIV/0!</v>
      </c>
      <c r="U1263" s="4" t="e">
        <f t="shared" si="400"/>
        <v>#DIV/0!</v>
      </c>
      <c r="W1263" s="5" t="e">
        <f>VLOOKUP(C1263&amp;A1263,Driver_elast!$A$2:$D$1161,4,FALSE)</f>
        <v>#N/A</v>
      </c>
      <c r="X1263" s="5">
        <v>1</v>
      </c>
      <c r="Y1263" s="2">
        <f>SUMIFS('Growth rates'!D$4:D$999,'Growth rates'!$B$4:$B$999,Demands!$A1263,'Growth rates'!$C$4:$C$999,$W1263)</f>
        <v>0</v>
      </c>
      <c r="Z1263" s="2">
        <f>SUMIFS('Growth rates'!E$4:E$999,'Growth rates'!$B$4:$B$999,Demands!$A1263,'Growth rates'!$C$4:$C$999,$W1263)</f>
        <v>0</v>
      </c>
      <c r="AA1263" s="2">
        <f>SUMIFS('Growth rates'!F$4:F$999,'Growth rates'!$B$4:$B$999,Demands!$A1263,'Growth rates'!$C$4:$C$999,$W1263)</f>
        <v>0</v>
      </c>
      <c r="AB1263" s="2">
        <f>SUMIFS('Growth rates'!G$4:G$999,'Growth rates'!$B$4:$B$999,Demands!$A1263,'Growth rates'!$C$4:$C$999,$W1263)</f>
        <v>0</v>
      </c>
      <c r="AC1263" s="2">
        <f>SUMIFS('Growth rates'!H$4:H$999,'Growth rates'!$B$4:$B$999,Demands!$A1263,'Growth rates'!$C$4:$C$999,$W1263)</f>
        <v>0</v>
      </c>
      <c r="AD1263" s="2">
        <f>SUMIFS('Growth rates'!I$4:I$999,'Growth rates'!$B$4:$B$999,Demands!$A1263,'Growth rates'!$C$4:$C$999,$W1263)</f>
        <v>0</v>
      </c>
      <c r="AE1263" s="2">
        <f>SUMIFS('Growth rates'!J$4:J$999,'Growth rates'!$B$4:$B$999,Demands!$A1263,'Growth rates'!$C$4:$C$999,$W1263)</f>
        <v>0</v>
      </c>
      <c r="AF1263" s="2">
        <f>SUMIFS('Growth rates'!K$4:K$999,'Growth rates'!$B$4:$B$999,Demands!$A1263,'Growth rates'!$C$4:$C$999,$W1263)</f>
        <v>0</v>
      </c>
      <c r="AG1263" s="2">
        <f>SUMIFS('Growth rates'!L$4:L$999,'Growth rates'!$B$4:$B$999,Demands!$A1263,'Growth rates'!$C$4:$C$999,$W1263)</f>
        <v>0</v>
      </c>
      <c r="AH1263" s="2">
        <f>SUMIFS('Growth rates'!M$4:M$999,'Growth rates'!$B$4:$B$999,Demands!$A1263,'Growth rates'!$C$4:$C$999,$W1263)</f>
        <v>0</v>
      </c>
      <c r="AI1263" s="2">
        <f>SUMIFS('Growth rates'!N$4:N$999,'Growth rates'!$B$4:$B$999,Demands!$A1263,'Growth rates'!$C$4:$C$999,$W1263)</f>
        <v>0</v>
      </c>
      <c r="AJ1263" s="2">
        <f>SUMIFS('Growth rates'!O$4:O$999,'Growth rates'!$B$4:$B$999,Demands!$A1263,'Growth rates'!$C$4:$C$999,$W1263)</f>
        <v>0</v>
      </c>
      <c r="AK1263" s="2">
        <f>SUMIFS('Growth rates'!P$4:P$999,'Growth rates'!$B$4:$B$999,Demands!$A1263,'Growth rates'!$C$4:$C$999,$W1263)</f>
        <v>0</v>
      </c>
      <c r="AL1263" s="2">
        <f>SUMIFS('Growth rates'!Q$4:Q$999,'Growth rates'!$B$4:$B$999,Demands!$A1263,'Growth rates'!$C$4:$C$999,$W1263)</f>
        <v>0</v>
      </c>
      <c r="AM1263" s="2">
        <f>SUMIFS('Growth rates'!R$4:R$999,'Growth rates'!$B$4:$B$999,Demands!$A1263,'Growth rates'!$C$4:$C$999,$W1263)</f>
        <v>0</v>
      </c>
      <c r="AN1263" s="2">
        <f>SUMIFS('Growth rates'!S$4:S$999,'Growth rates'!$B$4:$B$999,Demands!$A1263,'Growth rates'!$C$4:$C$999,$W1263)</f>
        <v>0</v>
      </c>
      <c r="AO1263" s="2">
        <f>SUMIFS('Growth rates'!T$4:T$999,'Growth rates'!$B$4:$B$999,Demands!$A1263,'Growth rates'!$C$4:$C$999,$W1263)</f>
        <v>0</v>
      </c>
      <c r="AP1263" s="2">
        <f>SUMIFS('Growth rates'!U$4:U$999,'Growth rates'!$B$4:$B$999,Demands!$A1263,'Growth rates'!$C$4:$C$999,$W1263)</f>
        <v>0</v>
      </c>
      <c r="AR1263" t="e">
        <f>VLOOKUP(C1263&amp;A1263,Driver_elast!$A$2:$E$1161,5,FALSE)</f>
        <v>#N/A</v>
      </c>
      <c r="AS1263" t="e">
        <f t="shared" si="401"/>
        <v>#N/A</v>
      </c>
      <c r="AT1263" t="e">
        <f t="shared" si="402"/>
        <v>#N/A</v>
      </c>
      <c r="AV1263" s="2" t="e" cm="1">
        <f t="array" ref="AV1263">TREND($AR1263:$AS1263,$AR$3:$AS$3,AV$1)</f>
        <v>#VALUE!</v>
      </c>
      <c r="AW1263" s="2" t="e" cm="1">
        <f t="array" ref="AW1263">TREND($AR1263:$AS1263,$AR$3:$AS$3,AW$1)</f>
        <v>#VALUE!</v>
      </c>
      <c r="AX1263" s="2" t="e" cm="1">
        <f t="array" ref="AX1263">TREND($AR1263:$AS1263,$AR$3:$AS$3,AX$1)</f>
        <v>#VALUE!</v>
      </c>
      <c r="AY1263" s="2" t="e" cm="1">
        <f t="array" ref="AY1263">TREND($AR1263:$AS1263,$AR$3:$AS$3,AY$1)</f>
        <v>#VALUE!</v>
      </c>
      <c r="AZ1263" s="2" t="e" cm="1">
        <f t="array" ref="AZ1263">TREND($AR1263:$AS1263,$AR$3:$AS$3,AZ$1)</f>
        <v>#VALUE!</v>
      </c>
      <c r="BA1263" s="2" t="e" cm="1">
        <f t="array" ref="BA1263">TREND($AR1263:$AS1263,$AR$3:$AS$3,BA$1)</f>
        <v>#VALUE!</v>
      </c>
      <c r="BB1263" s="2" t="e" cm="1">
        <f t="array" ref="BB1263">TREND($AR1263:$AS1263,$AR$3:$AS$3,BB$1)</f>
        <v>#VALUE!</v>
      </c>
      <c r="BC1263" s="2" t="e" cm="1">
        <f t="array" ref="BC1263">TREND($AR1263:$AS1263,$AR$3:$AS$3,BC$1)</f>
        <v>#VALUE!</v>
      </c>
      <c r="BD1263" s="2" t="e" cm="1">
        <f t="array" ref="BD1263">TREND($AR1263:$AS1263,$AR$3:$AS$3,BD$1)</f>
        <v>#VALUE!</v>
      </c>
      <c r="BE1263" s="2" t="e" cm="1">
        <f t="array" ref="BE1263">TREND($AR1263:$AS1263,$AR$3:$AS$3,BE$1)</f>
        <v>#VALUE!</v>
      </c>
      <c r="BF1263" s="20" t="e" cm="1">
        <f t="array" ref="BF1263">TREND($AS1263:$AT1263,$AS$3:$AT$3,BF$1)</f>
        <v>#VALUE!</v>
      </c>
      <c r="BG1263" s="20" t="e" cm="1">
        <f t="array" ref="BG1263">TREND($AS1263:$AT1263,$AS$3:$AT$3,BG$1)</f>
        <v>#VALUE!</v>
      </c>
      <c r="BH1263" s="20" t="e" cm="1">
        <f t="array" ref="BH1263">TREND($AS1263:$AT1263,$AS$3:$AT$3,BH$1)</f>
        <v>#VALUE!</v>
      </c>
      <c r="BI1263" s="20" t="e" cm="1">
        <f t="array" ref="BI1263">TREND($AS1263:$AT1263,$AS$3:$AT$3,BI$1)</f>
        <v>#VALUE!</v>
      </c>
      <c r="BJ1263" s="20" t="e" cm="1">
        <f t="array" ref="BJ1263">TREND($AS1263:$AT1263,$AS$3:$AT$3,BJ$1)</f>
        <v>#VALUE!</v>
      </c>
      <c r="BK1263" s="20" t="e" cm="1">
        <f t="array" ref="BK1263">TREND($AS1263:$AT1263,$AS$3:$AT$3,BK$1)</f>
        <v>#VALUE!</v>
      </c>
      <c r="BL1263" s="20" t="e" cm="1">
        <f t="array" ref="BL1263">TREND($AS1263:$AT1263,$AS$3:$AT$3,BL$1)</f>
        <v>#VALUE!</v>
      </c>
      <c r="BM1263" s="20" t="e" cm="1">
        <f t="array" ref="BM1263">TREND($AS1263:$AT1263,$AS$3:$AT$3,BM$1)</f>
        <v>#VALUE!</v>
      </c>
    </row>
    <row r="1264" spans="1:65" x14ac:dyDescent="0.35">
      <c r="A1264" t="str">
        <f>IF(BYDem!B1262="","\I:",BYDem!B1262)</f>
        <v>\I:</v>
      </c>
      <c r="B1264">
        <f>BYDem!E1262</f>
        <v>0</v>
      </c>
      <c r="C1264">
        <f t="shared" si="403"/>
        <v>0</v>
      </c>
      <c r="D1264" s="4">
        <f>SUMIFS(BYDem!$M$2:$M$2000,BYDem!$B$2:$B$2000,Demands!$A1264,BYDem!$E$2:$E$2000,Demands!$B1264)</f>
        <v>0</v>
      </c>
      <c r="E1264" s="4" t="e">
        <f t="shared" si="384"/>
        <v>#DIV/0!</v>
      </c>
      <c r="F1264" s="4" t="e">
        <f t="shared" si="385"/>
        <v>#DIV/0!</v>
      </c>
      <c r="G1264" s="4" t="e">
        <f t="shared" si="386"/>
        <v>#DIV/0!</v>
      </c>
      <c r="H1264" s="4" t="e">
        <f t="shared" si="387"/>
        <v>#DIV/0!</v>
      </c>
      <c r="I1264" s="4" t="e">
        <f t="shared" si="388"/>
        <v>#DIV/0!</v>
      </c>
      <c r="J1264" s="4" t="e">
        <f t="shared" si="389"/>
        <v>#DIV/0!</v>
      </c>
      <c r="K1264" s="4" t="e">
        <f t="shared" si="390"/>
        <v>#DIV/0!</v>
      </c>
      <c r="L1264" s="4" t="e">
        <f t="shared" si="391"/>
        <v>#DIV/0!</v>
      </c>
      <c r="M1264" s="4" t="e">
        <f t="shared" si="392"/>
        <v>#DIV/0!</v>
      </c>
      <c r="N1264" s="4" t="e">
        <f t="shared" si="393"/>
        <v>#DIV/0!</v>
      </c>
      <c r="O1264" s="4" t="e">
        <f t="shared" si="394"/>
        <v>#DIV/0!</v>
      </c>
      <c r="P1264" s="4" t="e">
        <f t="shared" si="395"/>
        <v>#DIV/0!</v>
      </c>
      <c r="Q1264" s="4" t="e">
        <f t="shared" si="396"/>
        <v>#DIV/0!</v>
      </c>
      <c r="R1264" s="4" t="e">
        <f t="shared" si="397"/>
        <v>#DIV/0!</v>
      </c>
      <c r="S1264" s="4" t="e">
        <f t="shared" si="398"/>
        <v>#DIV/0!</v>
      </c>
      <c r="T1264" s="4" t="e">
        <f t="shared" si="399"/>
        <v>#DIV/0!</v>
      </c>
      <c r="U1264" s="4" t="e">
        <f t="shared" si="400"/>
        <v>#DIV/0!</v>
      </c>
      <c r="W1264" s="5" t="e">
        <f>VLOOKUP(C1264&amp;A1264,Driver_elast!$A$2:$D$1161,4,FALSE)</f>
        <v>#N/A</v>
      </c>
      <c r="X1264" s="5">
        <v>1</v>
      </c>
      <c r="Y1264" s="2">
        <f>SUMIFS('Growth rates'!D$4:D$999,'Growth rates'!$B$4:$B$999,Demands!$A1264,'Growth rates'!$C$4:$C$999,$W1264)</f>
        <v>0</v>
      </c>
      <c r="Z1264" s="2">
        <f>SUMIFS('Growth rates'!E$4:E$999,'Growth rates'!$B$4:$B$999,Demands!$A1264,'Growth rates'!$C$4:$C$999,$W1264)</f>
        <v>0</v>
      </c>
      <c r="AA1264" s="2">
        <f>SUMIFS('Growth rates'!F$4:F$999,'Growth rates'!$B$4:$B$999,Demands!$A1264,'Growth rates'!$C$4:$C$999,$W1264)</f>
        <v>0</v>
      </c>
      <c r="AB1264" s="2">
        <f>SUMIFS('Growth rates'!G$4:G$999,'Growth rates'!$B$4:$B$999,Demands!$A1264,'Growth rates'!$C$4:$C$999,$W1264)</f>
        <v>0</v>
      </c>
      <c r="AC1264" s="2">
        <f>SUMIFS('Growth rates'!H$4:H$999,'Growth rates'!$B$4:$B$999,Demands!$A1264,'Growth rates'!$C$4:$C$999,$W1264)</f>
        <v>0</v>
      </c>
      <c r="AD1264" s="2">
        <f>SUMIFS('Growth rates'!I$4:I$999,'Growth rates'!$B$4:$B$999,Demands!$A1264,'Growth rates'!$C$4:$C$999,$W1264)</f>
        <v>0</v>
      </c>
      <c r="AE1264" s="2">
        <f>SUMIFS('Growth rates'!J$4:J$999,'Growth rates'!$B$4:$B$999,Demands!$A1264,'Growth rates'!$C$4:$C$999,$W1264)</f>
        <v>0</v>
      </c>
      <c r="AF1264" s="2">
        <f>SUMIFS('Growth rates'!K$4:K$999,'Growth rates'!$B$4:$B$999,Demands!$A1264,'Growth rates'!$C$4:$C$999,$W1264)</f>
        <v>0</v>
      </c>
      <c r="AG1264" s="2">
        <f>SUMIFS('Growth rates'!L$4:L$999,'Growth rates'!$B$4:$B$999,Demands!$A1264,'Growth rates'!$C$4:$C$999,$W1264)</f>
        <v>0</v>
      </c>
      <c r="AH1264" s="2">
        <f>SUMIFS('Growth rates'!M$4:M$999,'Growth rates'!$B$4:$B$999,Demands!$A1264,'Growth rates'!$C$4:$C$999,$W1264)</f>
        <v>0</v>
      </c>
      <c r="AI1264" s="2">
        <f>SUMIFS('Growth rates'!N$4:N$999,'Growth rates'!$B$4:$B$999,Demands!$A1264,'Growth rates'!$C$4:$C$999,$W1264)</f>
        <v>0</v>
      </c>
      <c r="AJ1264" s="2">
        <f>SUMIFS('Growth rates'!O$4:O$999,'Growth rates'!$B$4:$B$999,Demands!$A1264,'Growth rates'!$C$4:$C$999,$W1264)</f>
        <v>0</v>
      </c>
      <c r="AK1264" s="2">
        <f>SUMIFS('Growth rates'!P$4:P$999,'Growth rates'!$B$4:$B$999,Demands!$A1264,'Growth rates'!$C$4:$C$999,$W1264)</f>
        <v>0</v>
      </c>
      <c r="AL1264" s="2">
        <f>SUMIFS('Growth rates'!Q$4:Q$999,'Growth rates'!$B$4:$B$999,Demands!$A1264,'Growth rates'!$C$4:$C$999,$W1264)</f>
        <v>0</v>
      </c>
      <c r="AM1264" s="2">
        <f>SUMIFS('Growth rates'!R$4:R$999,'Growth rates'!$B$4:$B$999,Demands!$A1264,'Growth rates'!$C$4:$C$999,$W1264)</f>
        <v>0</v>
      </c>
      <c r="AN1264" s="2">
        <f>SUMIFS('Growth rates'!S$4:S$999,'Growth rates'!$B$4:$B$999,Demands!$A1264,'Growth rates'!$C$4:$C$999,$W1264)</f>
        <v>0</v>
      </c>
      <c r="AO1264" s="2">
        <f>SUMIFS('Growth rates'!T$4:T$999,'Growth rates'!$B$4:$B$999,Demands!$A1264,'Growth rates'!$C$4:$C$999,$W1264)</f>
        <v>0</v>
      </c>
      <c r="AP1264" s="2">
        <f>SUMIFS('Growth rates'!U$4:U$999,'Growth rates'!$B$4:$B$999,Demands!$A1264,'Growth rates'!$C$4:$C$999,$W1264)</f>
        <v>0</v>
      </c>
      <c r="AR1264" t="e">
        <f>VLOOKUP(C1264&amp;A1264,Driver_elast!$A$2:$E$1161,5,FALSE)</f>
        <v>#N/A</v>
      </c>
      <c r="AS1264" t="e">
        <f t="shared" si="401"/>
        <v>#N/A</v>
      </c>
      <c r="AT1264" t="e">
        <f t="shared" si="402"/>
        <v>#N/A</v>
      </c>
      <c r="AV1264" s="2" t="e" cm="1">
        <f t="array" ref="AV1264">TREND($AR1264:$AS1264,$AR$3:$AS$3,AV$1)</f>
        <v>#VALUE!</v>
      </c>
      <c r="AW1264" s="2" t="e" cm="1">
        <f t="array" ref="AW1264">TREND($AR1264:$AS1264,$AR$3:$AS$3,AW$1)</f>
        <v>#VALUE!</v>
      </c>
      <c r="AX1264" s="2" t="e" cm="1">
        <f t="array" ref="AX1264">TREND($AR1264:$AS1264,$AR$3:$AS$3,AX$1)</f>
        <v>#VALUE!</v>
      </c>
      <c r="AY1264" s="2" t="e" cm="1">
        <f t="array" ref="AY1264">TREND($AR1264:$AS1264,$AR$3:$AS$3,AY$1)</f>
        <v>#VALUE!</v>
      </c>
      <c r="AZ1264" s="2" t="e" cm="1">
        <f t="array" ref="AZ1264">TREND($AR1264:$AS1264,$AR$3:$AS$3,AZ$1)</f>
        <v>#VALUE!</v>
      </c>
      <c r="BA1264" s="2" t="e" cm="1">
        <f t="array" ref="BA1264">TREND($AR1264:$AS1264,$AR$3:$AS$3,BA$1)</f>
        <v>#VALUE!</v>
      </c>
      <c r="BB1264" s="2" t="e" cm="1">
        <f t="array" ref="BB1264">TREND($AR1264:$AS1264,$AR$3:$AS$3,BB$1)</f>
        <v>#VALUE!</v>
      </c>
      <c r="BC1264" s="2" t="e" cm="1">
        <f t="array" ref="BC1264">TREND($AR1264:$AS1264,$AR$3:$AS$3,BC$1)</f>
        <v>#VALUE!</v>
      </c>
      <c r="BD1264" s="2" t="e" cm="1">
        <f t="array" ref="BD1264">TREND($AR1264:$AS1264,$AR$3:$AS$3,BD$1)</f>
        <v>#VALUE!</v>
      </c>
      <c r="BE1264" s="2" t="e" cm="1">
        <f t="array" ref="BE1264">TREND($AR1264:$AS1264,$AR$3:$AS$3,BE$1)</f>
        <v>#VALUE!</v>
      </c>
      <c r="BF1264" s="20" t="e" cm="1">
        <f t="array" ref="BF1264">TREND($AS1264:$AT1264,$AS$3:$AT$3,BF$1)</f>
        <v>#VALUE!</v>
      </c>
      <c r="BG1264" s="20" t="e" cm="1">
        <f t="array" ref="BG1264">TREND($AS1264:$AT1264,$AS$3:$AT$3,BG$1)</f>
        <v>#VALUE!</v>
      </c>
      <c r="BH1264" s="20" t="e" cm="1">
        <f t="array" ref="BH1264">TREND($AS1264:$AT1264,$AS$3:$AT$3,BH$1)</f>
        <v>#VALUE!</v>
      </c>
      <c r="BI1264" s="20" t="e" cm="1">
        <f t="array" ref="BI1264">TREND($AS1264:$AT1264,$AS$3:$AT$3,BI$1)</f>
        <v>#VALUE!</v>
      </c>
      <c r="BJ1264" s="20" t="e" cm="1">
        <f t="array" ref="BJ1264">TREND($AS1264:$AT1264,$AS$3:$AT$3,BJ$1)</f>
        <v>#VALUE!</v>
      </c>
      <c r="BK1264" s="20" t="e" cm="1">
        <f t="array" ref="BK1264">TREND($AS1264:$AT1264,$AS$3:$AT$3,BK$1)</f>
        <v>#VALUE!</v>
      </c>
      <c r="BL1264" s="20" t="e" cm="1">
        <f t="array" ref="BL1264">TREND($AS1264:$AT1264,$AS$3:$AT$3,BL$1)</f>
        <v>#VALUE!</v>
      </c>
      <c r="BM1264" s="20" t="e" cm="1">
        <f t="array" ref="BM1264">TREND($AS1264:$AT1264,$AS$3:$AT$3,BM$1)</f>
        <v>#VALUE!</v>
      </c>
    </row>
    <row r="1265" spans="1:65" x14ac:dyDescent="0.35">
      <c r="A1265" t="str">
        <f>IF(BYDem!B1263="","\I:",BYDem!B1263)</f>
        <v>\I:</v>
      </c>
      <c r="B1265">
        <f>BYDem!E1263</f>
        <v>0</v>
      </c>
      <c r="C1265">
        <f t="shared" si="403"/>
        <v>0</v>
      </c>
      <c r="D1265" s="4">
        <f>SUMIFS(BYDem!$M$2:$M$2000,BYDem!$B$2:$B$2000,Demands!$A1265,BYDem!$E$2:$E$2000,Demands!$B1265)</f>
        <v>0</v>
      </c>
      <c r="E1265" s="4" t="e">
        <f t="shared" si="384"/>
        <v>#DIV/0!</v>
      </c>
      <c r="F1265" s="4" t="e">
        <f t="shared" si="385"/>
        <v>#DIV/0!</v>
      </c>
      <c r="G1265" s="4" t="e">
        <f t="shared" si="386"/>
        <v>#DIV/0!</v>
      </c>
      <c r="H1265" s="4" t="e">
        <f t="shared" si="387"/>
        <v>#DIV/0!</v>
      </c>
      <c r="I1265" s="4" t="e">
        <f t="shared" si="388"/>
        <v>#DIV/0!</v>
      </c>
      <c r="J1265" s="4" t="e">
        <f t="shared" si="389"/>
        <v>#DIV/0!</v>
      </c>
      <c r="K1265" s="4" t="e">
        <f t="shared" si="390"/>
        <v>#DIV/0!</v>
      </c>
      <c r="L1265" s="4" t="e">
        <f t="shared" si="391"/>
        <v>#DIV/0!</v>
      </c>
      <c r="M1265" s="4" t="e">
        <f t="shared" si="392"/>
        <v>#DIV/0!</v>
      </c>
      <c r="N1265" s="4" t="e">
        <f t="shared" si="393"/>
        <v>#DIV/0!</v>
      </c>
      <c r="O1265" s="4" t="e">
        <f t="shared" si="394"/>
        <v>#DIV/0!</v>
      </c>
      <c r="P1265" s="4" t="e">
        <f t="shared" si="395"/>
        <v>#DIV/0!</v>
      </c>
      <c r="Q1265" s="4" t="e">
        <f t="shared" si="396"/>
        <v>#DIV/0!</v>
      </c>
      <c r="R1265" s="4" t="e">
        <f t="shared" si="397"/>
        <v>#DIV/0!</v>
      </c>
      <c r="S1265" s="4" t="e">
        <f t="shared" si="398"/>
        <v>#DIV/0!</v>
      </c>
      <c r="T1265" s="4" t="e">
        <f t="shared" si="399"/>
        <v>#DIV/0!</v>
      </c>
      <c r="U1265" s="4" t="e">
        <f t="shared" si="400"/>
        <v>#DIV/0!</v>
      </c>
      <c r="W1265" s="5" t="e">
        <f>VLOOKUP(C1265&amp;A1265,Driver_elast!$A$2:$D$1161,4,FALSE)</f>
        <v>#N/A</v>
      </c>
      <c r="X1265" s="5">
        <v>1</v>
      </c>
      <c r="Y1265" s="2">
        <f>SUMIFS('Growth rates'!D$4:D$999,'Growth rates'!$B$4:$B$999,Demands!$A1265,'Growth rates'!$C$4:$C$999,$W1265)</f>
        <v>0</v>
      </c>
      <c r="Z1265" s="2">
        <f>SUMIFS('Growth rates'!E$4:E$999,'Growth rates'!$B$4:$B$999,Demands!$A1265,'Growth rates'!$C$4:$C$999,$W1265)</f>
        <v>0</v>
      </c>
      <c r="AA1265" s="2">
        <f>SUMIFS('Growth rates'!F$4:F$999,'Growth rates'!$B$4:$B$999,Demands!$A1265,'Growth rates'!$C$4:$C$999,$W1265)</f>
        <v>0</v>
      </c>
      <c r="AB1265" s="2">
        <f>SUMIFS('Growth rates'!G$4:G$999,'Growth rates'!$B$4:$B$999,Demands!$A1265,'Growth rates'!$C$4:$C$999,$W1265)</f>
        <v>0</v>
      </c>
      <c r="AC1265" s="2">
        <f>SUMIFS('Growth rates'!H$4:H$999,'Growth rates'!$B$4:$B$999,Demands!$A1265,'Growth rates'!$C$4:$C$999,$W1265)</f>
        <v>0</v>
      </c>
      <c r="AD1265" s="2">
        <f>SUMIFS('Growth rates'!I$4:I$999,'Growth rates'!$B$4:$B$999,Demands!$A1265,'Growth rates'!$C$4:$C$999,$W1265)</f>
        <v>0</v>
      </c>
      <c r="AE1265" s="2">
        <f>SUMIFS('Growth rates'!J$4:J$999,'Growth rates'!$B$4:$B$999,Demands!$A1265,'Growth rates'!$C$4:$C$999,$W1265)</f>
        <v>0</v>
      </c>
      <c r="AF1265" s="2">
        <f>SUMIFS('Growth rates'!K$4:K$999,'Growth rates'!$B$4:$B$999,Demands!$A1265,'Growth rates'!$C$4:$C$999,$W1265)</f>
        <v>0</v>
      </c>
      <c r="AG1265" s="2">
        <f>SUMIFS('Growth rates'!L$4:L$999,'Growth rates'!$B$4:$B$999,Demands!$A1265,'Growth rates'!$C$4:$C$999,$W1265)</f>
        <v>0</v>
      </c>
      <c r="AH1265" s="2">
        <f>SUMIFS('Growth rates'!M$4:M$999,'Growth rates'!$B$4:$B$999,Demands!$A1265,'Growth rates'!$C$4:$C$999,$W1265)</f>
        <v>0</v>
      </c>
      <c r="AI1265" s="2">
        <f>SUMIFS('Growth rates'!N$4:N$999,'Growth rates'!$B$4:$B$999,Demands!$A1265,'Growth rates'!$C$4:$C$999,$W1265)</f>
        <v>0</v>
      </c>
      <c r="AJ1265" s="2">
        <f>SUMIFS('Growth rates'!O$4:O$999,'Growth rates'!$B$4:$B$999,Demands!$A1265,'Growth rates'!$C$4:$C$999,$W1265)</f>
        <v>0</v>
      </c>
      <c r="AK1265" s="2">
        <f>SUMIFS('Growth rates'!P$4:P$999,'Growth rates'!$B$4:$B$999,Demands!$A1265,'Growth rates'!$C$4:$C$999,$W1265)</f>
        <v>0</v>
      </c>
      <c r="AL1265" s="2">
        <f>SUMIFS('Growth rates'!Q$4:Q$999,'Growth rates'!$B$4:$B$999,Demands!$A1265,'Growth rates'!$C$4:$C$999,$W1265)</f>
        <v>0</v>
      </c>
      <c r="AM1265" s="2">
        <f>SUMIFS('Growth rates'!R$4:R$999,'Growth rates'!$B$4:$B$999,Demands!$A1265,'Growth rates'!$C$4:$C$999,$W1265)</f>
        <v>0</v>
      </c>
      <c r="AN1265" s="2">
        <f>SUMIFS('Growth rates'!S$4:S$999,'Growth rates'!$B$4:$B$999,Demands!$A1265,'Growth rates'!$C$4:$C$999,$W1265)</f>
        <v>0</v>
      </c>
      <c r="AO1265" s="2">
        <f>SUMIFS('Growth rates'!T$4:T$999,'Growth rates'!$B$4:$B$999,Demands!$A1265,'Growth rates'!$C$4:$C$999,$W1265)</f>
        <v>0</v>
      </c>
      <c r="AP1265" s="2">
        <f>SUMIFS('Growth rates'!U$4:U$999,'Growth rates'!$B$4:$B$999,Demands!$A1265,'Growth rates'!$C$4:$C$999,$W1265)</f>
        <v>0</v>
      </c>
      <c r="AR1265" t="e">
        <f>VLOOKUP(C1265&amp;A1265,Driver_elast!$A$2:$E$1161,5,FALSE)</f>
        <v>#N/A</v>
      </c>
      <c r="AS1265" t="e">
        <f t="shared" si="401"/>
        <v>#N/A</v>
      </c>
      <c r="AT1265" t="e">
        <f t="shared" si="402"/>
        <v>#N/A</v>
      </c>
      <c r="AV1265" s="2" t="e" cm="1">
        <f t="array" ref="AV1265">TREND($AR1265:$AS1265,$AR$3:$AS$3,AV$1)</f>
        <v>#VALUE!</v>
      </c>
      <c r="AW1265" s="2" t="e" cm="1">
        <f t="array" ref="AW1265">TREND($AR1265:$AS1265,$AR$3:$AS$3,AW$1)</f>
        <v>#VALUE!</v>
      </c>
      <c r="AX1265" s="2" t="e" cm="1">
        <f t="array" ref="AX1265">TREND($AR1265:$AS1265,$AR$3:$AS$3,AX$1)</f>
        <v>#VALUE!</v>
      </c>
      <c r="AY1265" s="2" t="e" cm="1">
        <f t="array" ref="AY1265">TREND($AR1265:$AS1265,$AR$3:$AS$3,AY$1)</f>
        <v>#VALUE!</v>
      </c>
      <c r="AZ1265" s="2" t="e" cm="1">
        <f t="array" ref="AZ1265">TREND($AR1265:$AS1265,$AR$3:$AS$3,AZ$1)</f>
        <v>#VALUE!</v>
      </c>
      <c r="BA1265" s="2" t="e" cm="1">
        <f t="array" ref="BA1265">TREND($AR1265:$AS1265,$AR$3:$AS$3,BA$1)</f>
        <v>#VALUE!</v>
      </c>
      <c r="BB1265" s="2" t="e" cm="1">
        <f t="array" ref="BB1265">TREND($AR1265:$AS1265,$AR$3:$AS$3,BB$1)</f>
        <v>#VALUE!</v>
      </c>
      <c r="BC1265" s="2" t="e" cm="1">
        <f t="array" ref="BC1265">TREND($AR1265:$AS1265,$AR$3:$AS$3,BC$1)</f>
        <v>#VALUE!</v>
      </c>
      <c r="BD1265" s="2" t="e" cm="1">
        <f t="array" ref="BD1265">TREND($AR1265:$AS1265,$AR$3:$AS$3,BD$1)</f>
        <v>#VALUE!</v>
      </c>
      <c r="BE1265" s="2" t="e" cm="1">
        <f t="array" ref="BE1265">TREND($AR1265:$AS1265,$AR$3:$AS$3,BE$1)</f>
        <v>#VALUE!</v>
      </c>
      <c r="BF1265" s="20" t="e" cm="1">
        <f t="array" ref="BF1265">TREND($AS1265:$AT1265,$AS$3:$AT$3,BF$1)</f>
        <v>#VALUE!</v>
      </c>
      <c r="BG1265" s="20" t="e" cm="1">
        <f t="array" ref="BG1265">TREND($AS1265:$AT1265,$AS$3:$AT$3,BG$1)</f>
        <v>#VALUE!</v>
      </c>
      <c r="BH1265" s="20" t="e" cm="1">
        <f t="array" ref="BH1265">TREND($AS1265:$AT1265,$AS$3:$AT$3,BH$1)</f>
        <v>#VALUE!</v>
      </c>
      <c r="BI1265" s="20" t="e" cm="1">
        <f t="array" ref="BI1265">TREND($AS1265:$AT1265,$AS$3:$AT$3,BI$1)</f>
        <v>#VALUE!</v>
      </c>
      <c r="BJ1265" s="20" t="e" cm="1">
        <f t="array" ref="BJ1265">TREND($AS1265:$AT1265,$AS$3:$AT$3,BJ$1)</f>
        <v>#VALUE!</v>
      </c>
      <c r="BK1265" s="20" t="e" cm="1">
        <f t="array" ref="BK1265">TREND($AS1265:$AT1265,$AS$3:$AT$3,BK$1)</f>
        <v>#VALUE!</v>
      </c>
      <c r="BL1265" s="20" t="e" cm="1">
        <f t="array" ref="BL1265">TREND($AS1265:$AT1265,$AS$3:$AT$3,BL$1)</f>
        <v>#VALUE!</v>
      </c>
      <c r="BM1265" s="20" t="e" cm="1">
        <f t="array" ref="BM1265">TREND($AS1265:$AT1265,$AS$3:$AT$3,BM$1)</f>
        <v>#VALUE!</v>
      </c>
    </row>
    <row r="1266" spans="1:65" x14ac:dyDescent="0.35">
      <c r="A1266" t="str">
        <f>IF(BYDem!B1264="","\I:",BYDem!B1264)</f>
        <v>\I:</v>
      </c>
      <c r="B1266">
        <f>BYDem!E1264</f>
        <v>0</v>
      </c>
      <c r="C1266">
        <f t="shared" si="403"/>
        <v>0</v>
      </c>
      <c r="D1266" s="4">
        <f>SUMIFS(BYDem!$M$2:$M$2000,BYDem!$B$2:$B$2000,Demands!$A1266,BYDem!$E$2:$E$2000,Demands!$B1266)</f>
        <v>0</v>
      </c>
      <c r="E1266" s="4" t="e">
        <f t="shared" si="384"/>
        <v>#DIV/0!</v>
      </c>
      <c r="F1266" s="4" t="e">
        <f t="shared" si="385"/>
        <v>#DIV/0!</v>
      </c>
      <c r="G1266" s="4" t="e">
        <f t="shared" si="386"/>
        <v>#DIV/0!</v>
      </c>
      <c r="H1266" s="4" t="e">
        <f t="shared" si="387"/>
        <v>#DIV/0!</v>
      </c>
      <c r="I1266" s="4" t="e">
        <f t="shared" si="388"/>
        <v>#DIV/0!</v>
      </c>
      <c r="J1266" s="4" t="e">
        <f t="shared" si="389"/>
        <v>#DIV/0!</v>
      </c>
      <c r="K1266" s="4" t="e">
        <f t="shared" si="390"/>
        <v>#DIV/0!</v>
      </c>
      <c r="L1266" s="4" t="e">
        <f t="shared" si="391"/>
        <v>#DIV/0!</v>
      </c>
      <c r="M1266" s="4" t="e">
        <f t="shared" si="392"/>
        <v>#DIV/0!</v>
      </c>
      <c r="N1266" s="4" t="e">
        <f t="shared" si="393"/>
        <v>#DIV/0!</v>
      </c>
      <c r="O1266" s="4" t="e">
        <f t="shared" si="394"/>
        <v>#DIV/0!</v>
      </c>
      <c r="P1266" s="4" t="e">
        <f t="shared" si="395"/>
        <v>#DIV/0!</v>
      </c>
      <c r="Q1266" s="4" t="e">
        <f t="shared" si="396"/>
        <v>#DIV/0!</v>
      </c>
      <c r="R1266" s="4" t="e">
        <f t="shared" si="397"/>
        <v>#DIV/0!</v>
      </c>
      <c r="S1266" s="4" t="e">
        <f t="shared" si="398"/>
        <v>#DIV/0!</v>
      </c>
      <c r="T1266" s="4" t="e">
        <f t="shared" si="399"/>
        <v>#DIV/0!</v>
      </c>
      <c r="U1266" s="4" t="e">
        <f t="shared" si="400"/>
        <v>#DIV/0!</v>
      </c>
      <c r="W1266" s="5" t="e">
        <f>VLOOKUP(C1266&amp;A1266,Driver_elast!$A$2:$D$1161,4,FALSE)</f>
        <v>#N/A</v>
      </c>
      <c r="X1266" s="5">
        <v>1</v>
      </c>
      <c r="Y1266" s="2">
        <f>SUMIFS('Growth rates'!D$4:D$999,'Growth rates'!$B$4:$B$999,Demands!$A1266,'Growth rates'!$C$4:$C$999,$W1266)</f>
        <v>0</v>
      </c>
      <c r="Z1266" s="2">
        <f>SUMIFS('Growth rates'!E$4:E$999,'Growth rates'!$B$4:$B$999,Demands!$A1266,'Growth rates'!$C$4:$C$999,$W1266)</f>
        <v>0</v>
      </c>
      <c r="AA1266" s="2">
        <f>SUMIFS('Growth rates'!F$4:F$999,'Growth rates'!$B$4:$B$999,Demands!$A1266,'Growth rates'!$C$4:$C$999,$W1266)</f>
        <v>0</v>
      </c>
      <c r="AB1266" s="2">
        <f>SUMIFS('Growth rates'!G$4:G$999,'Growth rates'!$B$4:$B$999,Demands!$A1266,'Growth rates'!$C$4:$C$999,$W1266)</f>
        <v>0</v>
      </c>
      <c r="AC1266" s="2">
        <f>SUMIFS('Growth rates'!H$4:H$999,'Growth rates'!$B$4:$B$999,Demands!$A1266,'Growth rates'!$C$4:$C$999,$W1266)</f>
        <v>0</v>
      </c>
      <c r="AD1266" s="2">
        <f>SUMIFS('Growth rates'!I$4:I$999,'Growth rates'!$B$4:$B$999,Demands!$A1266,'Growth rates'!$C$4:$C$999,$W1266)</f>
        <v>0</v>
      </c>
      <c r="AE1266" s="2">
        <f>SUMIFS('Growth rates'!J$4:J$999,'Growth rates'!$B$4:$B$999,Demands!$A1266,'Growth rates'!$C$4:$C$999,$W1266)</f>
        <v>0</v>
      </c>
      <c r="AF1266" s="2">
        <f>SUMIFS('Growth rates'!K$4:K$999,'Growth rates'!$B$4:$B$999,Demands!$A1266,'Growth rates'!$C$4:$C$999,$W1266)</f>
        <v>0</v>
      </c>
      <c r="AG1266" s="2">
        <f>SUMIFS('Growth rates'!L$4:L$999,'Growth rates'!$B$4:$B$999,Demands!$A1266,'Growth rates'!$C$4:$C$999,$W1266)</f>
        <v>0</v>
      </c>
      <c r="AH1266" s="2">
        <f>SUMIFS('Growth rates'!M$4:M$999,'Growth rates'!$B$4:$B$999,Demands!$A1266,'Growth rates'!$C$4:$C$999,$W1266)</f>
        <v>0</v>
      </c>
      <c r="AI1266" s="2">
        <f>SUMIFS('Growth rates'!N$4:N$999,'Growth rates'!$B$4:$B$999,Demands!$A1266,'Growth rates'!$C$4:$C$999,$W1266)</f>
        <v>0</v>
      </c>
      <c r="AJ1266" s="2">
        <f>SUMIFS('Growth rates'!O$4:O$999,'Growth rates'!$B$4:$B$999,Demands!$A1266,'Growth rates'!$C$4:$C$999,$W1266)</f>
        <v>0</v>
      </c>
      <c r="AK1266" s="2">
        <f>SUMIFS('Growth rates'!P$4:P$999,'Growth rates'!$B$4:$B$999,Demands!$A1266,'Growth rates'!$C$4:$C$999,$W1266)</f>
        <v>0</v>
      </c>
      <c r="AL1266" s="2">
        <f>SUMIFS('Growth rates'!Q$4:Q$999,'Growth rates'!$B$4:$B$999,Demands!$A1266,'Growth rates'!$C$4:$C$999,$W1266)</f>
        <v>0</v>
      </c>
      <c r="AM1266" s="2">
        <f>SUMIFS('Growth rates'!R$4:R$999,'Growth rates'!$B$4:$B$999,Demands!$A1266,'Growth rates'!$C$4:$C$999,$W1266)</f>
        <v>0</v>
      </c>
      <c r="AN1266" s="2">
        <f>SUMIFS('Growth rates'!S$4:S$999,'Growth rates'!$B$4:$B$999,Demands!$A1266,'Growth rates'!$C$4:$C$999,$W1266)</f>
        <v>0</v>
      </c>
      <c r="AO1266" s="2">
        <f>SUMIFS('Growth rates'!T$4:T$999,'Growth rates'!$B$4:$B$999,Demands!$A1266,'Growth rates'!$C$4:$C$999,$W1266)</f>
        <v>0</v>
      </c>
      <c r="AP1266" s="2">
        <f>SUMIFS('Growth rates'!U$4:U$999,'Growth rates'!$B$4:$B$999,Demands!$A1266,'Growth rates'!$C$4:$C$999,$W1266)</f>
        <v>0</v>
      </c>
      <c r="AR1266" t="e">
        <f>VLOOKUP(C1266&amp;A1266,Driver_elast!$A$2:$E$1161,5,FALSE)</f>
        <v>#N/A</v>
      </c>
      <c r="AS1266" t="e">
        <f t="shared" si="401"/>
        <v>#N/A</v>
      </c>
      <c r="AT1266" t="e">
        <f t="shared" si="402"/>
        <v>#N/A</v>
      </c>
      <c r="AV1266" s="2" t="e" cm="1">
        <f t="array" ref="AV1266">TREND($AR1266:$AS1266,$AR$3:$AS$3,AV$1)</f>
        <v>#VALUE!</v>
      </c>
      <c r="AW1266" s="2" t="e" cm="1">
        <f t="array" ref="AW1266">TREND($AR1266:$AS1266,$AR$3:$AS$3,AW$1)</f>
        <v>#VALUE!</v>
      </c>
      <c r="AX1266" s="2" t="e" cm="1">
        <f t="array" ref="AX1266">TREND($AR1266:$AS1266,$AR$3:$AS$3,AX$1)</f>
        <v>#VALUE!</v>
      </c>
      <c r="AY1266" s="2" t="e" cm="1">
        <f t="array" ref="AY1266">TREND($AR1266:$AS1266,$AR$3:$AS$3,AY$1)</f>
        <v>#VALUE!</v>
      </c>
      <c r="AZ1266" s="2" t="e" cm="1">
        <f t="array" ref="AZ1266">TREND($AR1266:$AS1266,$AR$3:$AS$3,AZ$1)</f>
        <v>#VALUE!</v>
      </c>
      <c r="BA1266" s="2" t="e" cm="1">
        <f t="array" ref="BA1266">TREND($AR1266:$AS1266,$AR$3:$AS$3,BA$1)</f>
        <v>#VALUE!</v>
      </c>
      <c r="BB1266" s="2" t="e" cm="1">
        <f t="array" ref="BB1266">TREND($AR1266:$AS1266,$AR$3:$AS$3,BB$1)</f>
        <v>#VALUE!</v>
      </c>
      <c r="BC1266" s="2" t="e" cm="1">
        <f t="array" ref="BC1266">TREND($AR1266:$AS1266,$AR$3:$AS$3,BC$1)</f>
        <v>#VALUE!</v>
      </c>
      <c r="BD1266" s="2" t="e" cm="1">
        <f t="array" ref="BD1266">TREND($AR1266:$AS1266,$AR$3:$AS$3,BD$1)</f>
        <v>#VALUE!</v>
      </c>
      <c r="BE1266" s="2" t="e" cm="1">
        <f t="array" ref="BE1266">TREND($AR1266:$AS1266,$AR$3:$AS$3,BE$1)</f>
        <v>#VALUE!</v>
      </c>
      <c r="BF1266" s="20" t="e" cm="1">
        <f t="array" ref="BF1266">TREND($AS1266:$AT1266,$AS$3:$AT$3,BF$1)</f>
        <v>#VALUE!</v>
      </c>
      <c r="BG1266" s="20" t="e" cm="1">
        <f t="array" ref="BG1266">TREND($AS1266:$AT1266,$AS$3:$AT$3,BG$1)</f>
        <v>#VALUE!</v>
      </c>
      <c r="BH1266" s="20" t="e" cm="1">
        <f t="array" ref="BH1266">TREND($AS1266:$AT1266,$AS$3:$AT$3,BH$1)</f>
        <v>#VALUE!</v>
      </c>
      <c r="BI1266" s="20" t="e" cm="1">
        <f t="array" ref="BI1266">TREND($AS1266:$AT1266,$AS$3:$AT$3,BI$1)</f>
        <v>#VALUE!</v>
      </c>
      <c r="BJ1266" s="20" t="e" cm="1">
        <f t="array" ref="BJ1266">TREND($AS1266:$AT1266,$AS$3:$AT$3,BJ$1)</f>
        <v>#VALUE!</v>
      </c>
      <c r="BK1266" s="20" t="e" cm="1">
        <f t="array" ref="BK1266">TREND($AS1266:$AT1266,$AS$3:$AT$3,BK$1)</f>
        <v>#VALUE!</v>
      </c>
      <c r="BL1266" s="20" t="e" cm="1">
        <f t="array" ref="BL1266">TREND($AS1266:$AT1266,$AS$3:$AT$3,BL$1)</f>
        <v>#VALUE!</v>
      </c>
      <c r="BM1266" s="20" t="e" cm="1">
        <f t="array" ref="BM1266">TREND($AS1266:$AT1266,$AS$3:$AT$3,BM$1)</f>
        <v>#VALUE!</v>
      </c>
    </row>
    <row r="1267" spans="1:65" x14ac:dyDescent="0.35">
      <c r="A1267" t="str">
        <f>IF(BYDem!B1265="","\I:",BYDem!B1265)</f>
        <v>\I:</v>
      </c>
      <c r="B1267">
        <f>BYDem!E1265</f>
        <v>0</v>
      </c>
      <c r="C1267">
        <f t="shared" si="403"/>
        <v>0</v>
      </c>
      <c r="D1267" s="4">
        <f>SUMIFS(BYDem!$M$2:$M$2000,BYDem!$B$2:$B$2000,Demands!$A1267,BYDem!$E$2:$E$2000,Demands!$B1267)</f>
        <v>0</v>
      </c>
      <c r="E1267" s="4" t="e">
        <f t="shared" si="384"/>
        <v>#DIV/0!</v>
      </c>
      <c r="F1267" s="4" t="e">
        <f t="shared" si="385"/>
        <v>#DIV/0!</v>
      </c>
      <c r="G1267" s="4" t="e">
        <f t="shared" si="386"/>
        <v>#DIV/0!</v>
      </c>
      <c r="H1267" s="4" t="e">
        <f t="shared" si="387"/>
        <v>#DIV/0!</v>
      </c>
      <c r="I1267" s="4" t="e">
        <f t="shared" si="388"/>
        <v>#DIV/0!</v>
      </c>
      <c r="J1267" s="4" t="e">
        <f t="shared" si="389"/>
        <v>#DIV/0!</v>
      </c>
      <c r="K1267" s="4" t="e">
        <f t="shared" si="390"/>
        <v>#DIV/0!</v>
      </c>
      <c r="L1267" s="4" t="e">
        <f t="shared" si="391"/>
        <v>#DIV/0!</v>
      </c>
      <c r="M1267" s="4" t="e">
        <f t="shared" si="392"/>
        <v>#DIV/0!</v>
      </c>
      <c r="N1267" s="4" t="e">
        <f t="shared" si="393"/>
        <v>#DIV/0!</v>
      </c>
      <c r="O1267" s="4" t="e">
        <f t="shared" si="394"/>
        <v>#DIV/0!</v>
      </c>
      <c r="P1267" s="4" t="e">
        <f t="shared" si="395"/>
        <v>#DIV/0!</v>
      </c>
      <c r="Q1267" s="4" t="e">
        <f t="shared" si="396"/>
        <v>#DIV/0!</v>
      </c>
      <c r="R1267" s="4" t="e">
        <f t="shared" si="397"/>
        <v>#DIV/0!</v>
      </c>
      <c r="S1267" s="4" t="e">
        <f t="shared" si="398"/>
        <v>#DIV/0!</v>
      </c>
      <c r="T1267" s="4" t="e">
        <f t="shared" si="399"/>
        <v>#DIV/0!</v>
      </c>
      <c r="U1267" s="4" t="e">
        <f t="shared" si="400"/>
        <v>#DIV/0!</v>
      </c>
      <c r="W1267" s="5" t="e">
        <f>VLOOKUP(C1267&amp;A1267,Driver_elast!$A$2:$D$1161,4,FALSE)</f>
        <v>#N/A</v>
      </c>
      <c r="X1267" s="5">
        <v>1</v>
      </c>
      <c r="Y1267" s="2">
        <f>SUMIFS('Growth rates'!D$4:D$999,'Growth rates'!$B$4:$B$999,Demands!$A1267,'Growth rates'!$C$4:$C$999,$W1267)</f>
        <v>0</v>
      </c>
      <c r="Z1267" s="2">
        <f>SUMIFS('Growth rates'!E$4:E$999,'Growth rates'!$B$4:$B$999,Demands!$A1267,'Growth rates'!$C$4:$C$999,$W1267)</f>
        <v>0</v>
      </c>
      <c r="AA1267" s="2">
        <f>SUMIFS('Growth rates'!F$4:F$999,'Growth rates'!$B$4:$B$999,Demands!$A1267,'Growth rates'!$C$4:$C$999,$W1267)</f>
        <v>0</v>
      </c>
      <c r="AB1267" s="2">
        <f>SUMIFS('Growth rates'!G$4:G$999,'Growth rates'!$B$4:$B$999,Demands!$A1267,'Growth rates'!$C$4:$C$999,$W1267)</f>
        <v>0</v>
      </c>
      <c r="AC1267" s="2">
        <f>SUMIFS('Growth rates'!H$4:H$999,'Growth rates'!$B$4:$B$999,Demands!$A1267,'Growth rates'!$C$4:$C$999,$W1267)</f>
        <v>0</v>
      </c>
      <c r="AD1267" s="2">
        <f>SUMIFS('Growth rates'!I$4:I$999,'Growth rates'!$B$4:$B$999,Demands!$A1267,'Growth rates'!$C$4:$C$999,$W1267)</f>
        <v>0</v>
      </c>
      <c r="AE1267" s="2">
        <f>SUMIFS('Growth rates'!J$4:J$999,'Growth rates'!$B$4:$B$999,Demands!$A1267,'Growth rates'!$C$4:$C$999,$W1267)</f>
        <v>0</v>
      </c>
      <c r="AF1267" s="2">
        <f>SUMIFS('Growth rates'!K$4:K$999,'Growth rates'!$B$4:$B$999,Demands!$A1267,'Growth rates'!$C$4:$C$999,$W1267)</f>
        <v>0</v>
      </c>
      <c r="AG1267" s="2">
        <f>SUMIFS('Growth rates'!L$4:L$999,'Growth rates'!$B$4:$B$999,Demands!$A1267,'Growth rates'!$C$4:$C$999,$W1267)</f>
        <v>0</v>
      </c>
      <c r="AH1267" s="2">
        <f>SUMIFS('Growth rates'!M$4:M$999,'Growth rates'!$B$4:$B$999,Demands!$A1267,'Growth rates'!$C$4:$C$999,$W1267)</f>
        <v>0</v>
      </c>
      <c r="AI1267" s="2">
        <f>SUMIFS('Growth rates'!N$4:N$999,'Growth rates'!$B$4:$B$999,Demands!$A1267,'Growth rates'!$C$4:$C$999,$W1267)</f>
        <v>0</v>
      </c>
      <c r="AJ1267" s="2">
        <f>SUMIFS('Growth rates'!O$4:O$999,'Growth rates'!$B$4:$B$999,Demands!$A1267,'Growth rates'!$C$4:$C$999,$W1267)</f>
        <v>0</v>
      </c>
      <c r="AK1267" s="2">
        <f>SUMIFS('Growth rates'!P$4:P$999,'Growth rates'!$B$4:$B$999,Demands!$A1267,'Growth rates'!$C$4:$C$999,$W1267)</f>
        <v>0</v>
      </c>
      <c r="AL1267" s="2">
        <f>SUMIFS('Growth rates'!Q$4:Q$999,'Growth rates'!$B$4:$B$999,Demands!$A1267,'Growth rates'!$C$4:$C$999,$W1267)</f>
        <v>0</v>
      </c>
      <c r="AM1267" s="2">
        <f>SUMIFS('Growth rates'!R$4:R$999,'Growth rates'!$B$4:$B$999,Demands!$A1267,'Growth rates'!$C$4:$C$999,$W1267)</f>
        <v>0</v>
      </c>
      <c r="AN1267" s="2">
        <f>SUMIFS('Growth rates'!S$4:S$999,'Growth rates'!$B$4:$B$999,Demands!$A1267,'Growth rates'!$C$4:$C$999,$W1267)</f>
        <v>0</v>
      </c>
      <c r="AO1267" s="2">
        <f>SUMIFS('Growth rates'!T$4:T$999,'Growth rates'!$B$4:$B$999,Demands!$A1267,'Growth rates'!$C$4:$C$999,$W1267)</f>
        <v>0</v>
      </c>
      <c r="AP1267" s="2">
        <f>SUMIFS('Growth rates'!U$4:U$999,'Growth rates'!$B$4:$B$999,Demands!$A1267,'Growth rates'!$C$4:$C$999,$W1267)</f>
        <v>0</v>
      </c>
      <c r="AR1267" t="e">
        <f>VLOOKUP(C1267&amp;A1267,Driver_elast!$A$2:$E$1161,5,FALSE)</f>
        <v>#N/A</v>
      </c>
      <c r="AS1267" t="e">
        <f t="shared" si="401"/>
        <v>#N/A</v>
      </c>
      <c r="AT1267" t="e">
        <f t="shared" si="402"/>
        <v>#N/A</v>
      </c>
      <c r="AV1267" s="2" t="e" cm="1">
        <f t="array" ref="AV1267">TREND($AR1267:$AS1267,$AR$3:$AS$3,AV$1)</f>
        <v>#VALUE!</v>
      </c>
      <c r="AW1267" s="2" t="e" cm="1">
        <f t="array" ref="AW1267">TREND($AR1267:$AS1267,$AR$3:$AS$3,AW$1)</f>
        <v>#VALUE!</v>
      </c>
      <c r="AX1267" s="2" t="e" cm="1">
        <f t="array" ref="AX1267">TREND($AR1267:$AS1267,$AR$3:$AS$3,AX$1)</f>
        <v>#VALUE!</v>
      </c>
      <c r="AY1267" s="2" t="e" cm="1">
        <f t="array" ref="AY1267">TREND($AR1267:$AS1267,$AR$3:$AS$3,AY$1)</f>
        <v>#VALUE!</v>
      </c>
      <c r="AZ1267" s="2" t="e" cm="1">
        <f t="array" ref="AZ1267">TREND($AR1267:$AS1267,$AR$3:$AS$3,AZ$1)</f>
        <v>#VALUE!</v>
      </c>
      <c r="BA1267" s="2" t="e" cm="1">
        <f t="array" ref="BA1267">TREND($AR1267:$AS1267,$AR$3:$AS$3,BA$1)</f>
        <v>#VALUE!</v>
      </c>
      <c r="BB1267" s="2" t="e" cm="1">
        <f t="array" ref="BB1267">TREND($AR1267:$AS1267,$AR$3:$AS$3,BB$1)</f>
        <v>#VALUE!</v>
      </c>
      <c r="BC1267" s="2" t="e" cm="1">
        <f t="array" ref="BC1267">TREND($AR1267:$AS1267,$AR$3:$AS$3,BC$1)</f>
        <v>#VALUE!</v>
      </c>
      <c r="BD1267" s="2" t="e" cm="1">
        <f t="array" ref="BD1267">TREND($AR1267:$AS1267,$AR$3:$AS$3,BD$1)</f>
        <v>#VALUE!</v>
      </c>
      <c r="BE1267" s="2" t="e" cm="1">
        <f t="array" ref="BE1267">TREND($AR1267:$AS1267,$AR$3:$AS$3,BE$1)</f>
        <v>#VALUE!</v>
      </c>
      <c r="BF1267" s="20" t="e" cm="1">
        <f t="array" ref="BF1267">TREND($AS1267:$AT1267,$AS$3:$AT$3,BF$1)</f>
        <v>#VALUE!</v>
      </c>
      <c r="BG1267" s="20" t="e" cm="1">
        <f t="array" ref="BG1267">TREND($AS1267:$AT1267,$AS$3:$AT$3,BG$1)</f>
        <v>#VALUE!</v>
      </c>
      <c r="BH1267" s="20" t="e" cm="1">
        <f t="array" ref="BH1267">TREND($AS1267:$AT1267,$AS$3:$AT$3,BH$1)</f>
        <v>#VALUE!</v>
      </c>
      <c r="BI1267" s="20" t="e" cm="1">
        <f t="array" ref="BI1267">TREND($AS1267:$AT1267,$AS$3:$AT$3,BI$1)</f>
        <v>#VALUE!</v>
      </c>
      <c r="BJ1267" s="20" t="e" cm="1">
        <f t="array" ref="BJ1267">TREND($AS1267:$AT1267,$AS$3:$AT$3,BJ$1)</f>
        <v>#VALUE!</v>
      </c>
      <c r="BK1267" s="20" t="e" cm="1">
        <f t="array" ref="BK1267">TREND($AS1267:$AT1267,$AS$3:$AT$3,BK$1)</f>
        <v>#VALUE!</v>
      </c>
      <c r="BL1267" s="20" t="e" cm="1">
        <f t="array" ref="BL1267">TREND($AS1267:$AT1267,$AS$3:$AT$3,BL$1)</f>
        <v>#VALUE!</v>
      </c>
      <c r="BM1267" s="20" t="e" cm="1">
        <f t="array" ref="BM1267">TREND($AS1267:$AT1267,$AS$3:$AT$3,BM$1)</f>
        <v>#VALUE!</v>
      </c>
    </row>
    <row r="1268" spans="1:65" x14ac:dyDescent="0.35">
      <c r="A1268" t="str">
        <f>IF(BYDem!B1266="","\I:",BYDem!B1266)</f>
        <v>\I:</v>
      </c>
      <c r="B1268">
        <f>BYDem!E1266</f>
        <v>0</v>
      </c>
      <c r="C1268">
        <f t="shared" si="403"/>
        <v>0</v>
      </c>
      <c r="D1268" s="4">
        <f>SUMIFS(BYDem!$M$2:$M$2000,BYDem!$B$2:$B$2000,Demands!$A1268,BYDem!$E$2:$E$2000,Demands!$B1268)</f>
        <v>0</v>
      </c>
      <c r="E1268" s="4" t="e">
        <f t="shared" si="384"/>
        <v>#DIV/0!</v>
      </c>
      <c r="F1268" s="4" t="e">
        <f t="shared" si="385"/>
        <v>#DIV/0!</v>
      </c>
      <c r="G1268" s="4" t="e">
        <f t="shared" si="386"/>
        <v>#DIV/0!</v>
      </c>
      <c r="H1268" s="4" t="e">
        <f t="shared" si="387"/>
        <v>#DIV/0!</v>
      </c>
      <c r="I1268" s="4" t="e">
        <f t="shared" si="388"/>
        <v>#DIV/0!</v>
      </c>
      <c r="J1268" s="4" t="e">
        <f t="shared" si="389"/>
        <v>#DIV/0!</v>
      </c>
      <c r="K1268" s="4" t="e">
        <f t="shared" si="390"/>
        <v>#DIV/0!</v>
      </c>
      <c r="L1268" s="4" t="e">
        <f t="shared" si="391"/>
        <v>#DIV/0!</v>
      </c>
      <c r="M1268" s="4" t="e">
        <f t="shared" si="392"/>
        <v>#DIV/0!</v>
      </c>
      <c r="N1268" s="4" t="e">
        <f t="shared" si="393"/>
        <v>#DIV/0!</v>
      </c>
      <c r="O1268" s="4" t="e">
        <f t="shared" si="394"/>
        <v>#DIV/0!</v>
      </c>
      <c r="P1268" s="4" t="e">
        <f t="shared" si="395"/>
        <v>#DIV/0!</v>
      </c>
      <c r="Q1268" s="4" t="e">
        <f t="shared" si="396"/>
        <v>#DIV/0!</v>
      </c>
      <c r="R1268" s="4" t="e">
        <f t="shared" si="397"/>
        <v>#DIV/0!</v>
      </c>
      <c r="S1268" s="4" t="e">
        <f t="shared" si="398"/>
        <v>#DIV/0!</v>
      </c>
      <c r="T1268" s="4" t="e">
        <f t="shared" si="399"/>
        <v>#DIV/0!</v>
      </c>
      <c r="U1268" s="4" t="e">
        <f t="shared" si="400"/>
        <v>#DIV/0!</v>
      </c>
      <c r="W1268" s="5" t="e">
        <f>VLOOKUP(C1268&amp;A1268,Driver_elast!$A$2:$D$1161,4,FALSE)</f>
        <v>#N/A</v>
      </c>
      <c r="X1268" s="5">
        <v>1</v>
      </c>
      <c r="Y1268" s="2">
        <f>SUMIFS('Growth rates'!D$4:D$999,'Growth rates'!$B$4:$B$999,Demands!$A1268,'Growth rates'!$C$4:$C$999,$W1268)</f>
        <v>0</v>
      </c>
      <c r="Z1268" s="2">
        <f>SUMIFS('Growth rates'!E$4:E$999,'Growth rates'!$B$4:$B$999,Demands!$A1268,'Growth rates'!$C$4:$C$999,$W1268)</f>
        <v>0</v>
      </c>
      <c r="AA1268" s="2">
        <f>SUMIFS('Growth rates'!F$4:F$999,'Growth rates'!$B$4:$B$999,Demands!$A1268,'Growth rates'!$C$4:$C$999,$W1268)</f>
        <v>0</v>
      </c>
      <c r="AB1268" s="2">
        <f>SUMIFS('Growth rates'!G$4:G$999,'Growth rates'!$B$4:$B$999,Demands!$A1268,'Growth rates'!$C$4:$C$999,$W1268)</f>
        <v>0</v>
      </c>
      <c r="AC1268" s="2">
        <f>SUMIFS('Growth rates'!H$4:H$999,'Growth rates'!$B$4:$B$999,Demands!$A1268,'Growth rates'!$C$4:$C$999,$W1268)</f>
        <v>0</v>
      </c>
      <c r="AD1268" s="2">
        <f>SUMIFS('Growth rates'!I$4:I$999,'Growth rates'!$B$4:$B$999,Demands!$A1268,'Growth rates'!$C$4:$C$999,$W1268)</f>
        <v>0</v>
      </c>
      <c r="AE1268" s="2">
        <f>SUMIFS('Growth rates'!J$4:J$999,'Growth rates'!$B$4:$B$999,Demands!$A1268,'Growth rates'!$C$4:$C$999,$W1268)</f>
        <v>0</v>
      </c>
      <c r="AF1268" s="2">
        <f>SUMIFS('Growth rates'!K$4:K$999,'Growth rates'!$B$4:$B$999,Demands!$A1268,'Growth rates'!$C$4:$C$999,$W1268)</f>
        <v>0</v>
      </c>
      <c r="AG1268" s="2">
        <f>SUMIFS('Growth rates'!L$4:L$999,'Growth rates'!$B$4:$B$999,Demands!$A1268,'Growth rates'!$C$4:$C$999,$W1268)</f>
        <v>0</v>
      </c>
      <c r="AH1268" s="2">
        <f>SUMIFS('Growth rates'!M$4:M$999,'Growth rates'!$B$4:$B$999,Demands!$A1268,'Growth rates'!$C$4:$C$999,$W1268)</f>
        <v>0</v>
      </c>
      <c r="AI1268" s="2">
        <f>SUMIFS('Growth rates'!N$4:N$999,'Growth rates'!$B$4:$B$999,Demands!$A1268,'Growth rates'!$C$4:$C$999,$W1268)</f>
        <v>0</v>
      </c>
      <c r="AJ1268" s="2">
        <f>SUMIFS('Growth rates'!O$4:O$999,'Growth rates'!$B$4:$B$999,Demands!$A1268,'Growth rates'!$C$4:$C$999,$W1268)</f>
        <v>0</v>
      </c>
      <c r="AK1268" s="2">
        <f>SUMIFS('Growth rates'!P$4:P$999,'Growth rates'!$B$4:$B$999,Demands!$A1268,'Growth rates'!$C$4:$C$999,$W1268)</f>
        <v>0</v>
      </c>
      <c r="AL1268" s="2">
        <f>SUMIFS('Growth rates'!Q$4:Q$999,'Growth rates'!$B$4:$B$999,Demands!$A1268,'Growth rates'!$C$4:$C$999,$W1268)</f>
        <v>0</v>
      </c>
      <c r="AM1268" s="2">
        <f>SUMIFS('Growth rates'!R$4:R$999,'Growth rates'!$B$4:$B$999,Demands!$A1268,'Growth rates'!$C$4:$C$999,$W1268)</f>
        <v>0</v>
      </c>
      <c r="AN1268" s="2">
        <f>SUMIFS('Growth rates'!S$4:S$999,'Growth rates'!$B$4:$B$999,Demands!$A1268,'Growth rates'!$C$4:$C$999,$W1268)</f>
        <v>0</v>
      </c>
      <c r="AO1268" s="2">
        <f>SUMIFS('Growth rates'!T$4:T$999,'Growth rates'!$B$4:$B$999,Demands!$A1268,'Growth rates'!$C$4:$C$999,$W1268)</f>
        <v>0</v>
      </c>
      <c r="AP1268" s="2">
        <f>SUMIFS('Growth rates'!U$4:U$999,'Growth rates'!$B$4:$B$999,Demands!$A1268,'Growth rates'!$C$4:$C$999,$W1268)</f>
        <v>0</v>
      </c>
      <c r="AR1268" t="e">
        <f>VLOOKUP(C1268&amp;A1268,Driver_elast!$A$2:$E$1161,5,FALSE)</f>
        <v>#N/A</v>
      </c>
      <c r="AS1268" t="e">
        <f t="shared" si="401"/>
        <v>#N/A</v>
      </c>
      <c r="AT1268" t="e">
        <f t="shared" si="402"/>
        <v>#N/A</v>
      </c>
      <c r="AV1268" s="2" t="e" cm="1">
        <f t="array" ref="AV1268">TREND($AR1268:$AS1268,$AR$3:$AS$3,AV$1)</f>
        <v>#VALUE!</v>
      </c>
      <c r="AW1268" s="2" t="e" cm="1">
        <f t="array" ref="AW1268">TREND($AR1268:$AS1268,$AR$3:$AS$3,AW$1)</f>
        <v>#VALUE!</v>
      </c>
      <c r="AX1268" s="2" t="e" cm="1">
        <f t="array" ref="AX1268">TREND($AR1268:$AS1268,$AR$3:$AS$3,AX$1)</f>
        <v>#VALUE!</v>
      </c>
      <c r="AY1268" s="2" t="e" cm="1">
        <f t="array" ref="AY1268">TREND($AR1268:$AS1268,$AR$3:$AS$3,AY$1)</f>
        <v>#VALUE!</v>
      </c>
      <c r="AZ1268" s="2" t="e" cm="1">
        <f t="array" ref="AZ1268">TREND($AR1268:$AS1268,$AR$3:$AS$3,AZ$1)</f>
        <v>#VALUE!</v>
      </c>
      <c r="BA1268" s="2" t="e" cm="1">
        <f t="array" ref="BA1268">TREND($AR1268:$AS1268,$AR$3:$AS$3,BA$1)</f>
        <v>#VALUE!</v>
      </c>
      <c r="BB1268" s="2" t="e" cm="1">
        <f t="array" ref="BB1268">TREND($AR1268:$AS1268,$AR$3:$AS$3,BB$1)</f>
        <v>#VALUE!</v>
      </c>
      <c r="BC1268" s="2" t="e" cm="1">
        <f t="array" ref="BC1268">TREND($AR1268:$AS1268,$AR$3:$AS$3,BC$1)</f>
        <v>#VALUE!</v>
      </c>
      <c r="BD1268" s="2" t="e" cm="1">
        <f t="array" ref="BD1268">TREND($AR1268:$AS1268,$AR$3:$AS$3,BD$1)</f>
        <v>#VALUE!</v>
      </c>
      <c r="BE1268" s="2" t="e" cm="1">
        <f t="array" ref="BE1268">TREND($AR1268:$AS1268,$AR$3:$AS$3,BE$1)</f>
        <v>#VALUE!</v>
      </c>
      <c r="BF1268" s="20" t="e" cm="1">
        <f t="array" ref="BF1268">TREND($AS1268:$AT1268,$AS$3:$AT$3,BF$1)</f>
        <v>#VALUE!</v>
      </c>
      <c r="BG1268" s="20" t="e" cm="1">
        <f t="array" ref="BG1268">TREND($AS1268:$AT1268,$AS$3:$AT$3,BG$1)</f>
        <v>#VALUE!</v>
      </c>
      <c r="BH1268" s="20" t="e" cm="1">
        <f t="array" ref="BH1268">TREND($AS1268:$AT1268,$AS$3:$AT$3,BH$1)</f>
        <v>#VALUE!</v>
      </c>
      <c r="BI1268" s="20" t="e" cm="1">
        <f t="array" ref="BI1268">TREND($AS1268:$AT1268,$AS$3:$AT$3,BI$1)</f>
        <v>#VALUE!</v>
      </c>
      <c r="BJ1268" s="20" t="e" cm="1">
        <f t="array" ref="BJ1268">TREND($AS1268:$AT1268,$AS$3:$AT$3,BJ$1)</f>
        <v>#VALUE!</v>
      </c>
      <c r="BK1268" s="20" t="e" cm="1">
        <f t="array" ref="BK1268">TREND($AS1268:$AT1268,$AS$3:$AT$3,BK$1)</f>
        <v>#VALUE!</v>
      </c>
      <c r="BL1268" s="20" t="e" cm="1">
        <f t="array" ref="BL1268">TREND($AS1268:$AT1268,$AS$3:$AT$3,BL$1)</f>
        <v>#VALUE!</v>
      </c>
      <c r="BM1268" s="20" t="e" cm="1">
        <f t="array" ref="BM1268">TREND($AS1268:$AT1268,$AS$3:$AT$3,BM$1)</f>
        <v>#VALUE!</v>
      </c>
    </row>
    <row r="1269" spans="1:65" x14ac:dyDescent="0.35">
      <c r="A1269" t="str">
        <f>IF(BYDem!B1267="","\I:",BYDem!B1267)</f>
        <v>\I:</v>
      </c>
      <c r="B1269">
        <f>BYDem!E1267</f>
        <v>0</v>
      </c>
      <c r="C1269">
        <f t="shared" si="403"/>
        <v>0</v>
      </c>
      <c r="D1269" s="4">
        <f>SUMIFS(BYDem!$M$2:$M$2000,BYDem!$B$2:$B$2000,Demands!$A1269,BYDem!$E$2:$E$2000,Demands!$B1269)</f>
        <v>0</v>
      </c>
      <c r="E1269" s="4" t="e">
        <f t="shared" si="384"/>
        <v>#DIV/0!</v>
      </c>
      <c r="F1269" s="4" t="e">
        <f t="shared" si="385"/>
        <v>#DIV/0!</v>
      </c>
      <c r="G1269" s="4" t="e">
        <f t="shared" si="386"/>
        <v>#DIV/0!</v>
      </c>
      <c r="H1269" s="4" t="e">
        <f t="shared" si="387"/>
        <v>#DIV/0!</v>
      </c>
      <c r="I1269" s="4" t="e">
        <f t="shared" si="388"/>
        <v>#DIV/0!</v>
      </c>
      <c r="J1269" s="4" t="e">
        <f t="shared" si="389"/>
        <v>#DIV/0!</v>
      </c>
      <c r="K1269" s="4" t="e">
        <f t="shared" si="390"/>
        <v>#DIV/0!</v>
      </c>
      <c r="L1269" s="4" t="e">
        <f t="shared" si="391"/>
        <v>#DIV/0!</v>
      </c>
      <c r="M1269" s="4" t="e">
        <f t="shared" si="392"/>
        <v>#DIV/0!</v>
      </c>
      <c r="N1269" s="4" t="e">
        <f t="shared" si="393"/>
        <v>#DIV/0!</v>
      </c>
      <c r="O1269" s="4" t="e">
        <f t="shared" si="394"/>
        <v>#DIV/0!</v>
      </c>
      <c r="P1269" s="4" t="e">
        <f t="shared" si="395"/>
        <v>#DIV/0!</v>
      </c>
      <c r="Q1269" s="4" t="e">
        <f t="shared" si="396"/>
        <v>#DIV/0!</v>
      </c>
      <c r="R1269" s="4" t="e">
        <f t="shared" si="397"/>
        <v>#DIV/0!</v>
      </c>
      <c r="S1269" s="4" t="e">
        <f t="shared" si="398"/>
        <v>#DIV/0!</v>
      </c>
      <c r="T1269" s="4" t="e">
        <f t="shared" si="399"/>
        <v>#DIV/0!</v>
      </c>
      <c r="U1269" s="4" t="e">
        <f t="shared" si="400"/>
        <v>#DIV/0!</v>
      </c>
      <c r="W1269" s="5" t="e">
        <f>VLOOKUP(C1269&amp;A1269,Driver_elast!$A$2:$D$1161,4,FALSE)</f>
        <v>#N/A</v>
      </c>
      <c r="X1269" s="5">
        <v>1</v>
      </c>
      <c r="Y1269" s="2">
        <f>SUMIFS('Growth rates'!D$4:D$999,'Growth rates'!$B$4:$B$999,Demands!$A1269,'Growth rates'!$C$4:$C$999,$W1269)</f>
        <v>0</v>
      </c>
      <c r="Z1269" s="2">
        <f>SUMIFS('Growth rates'!E$4:E$999,'Growth rates'!$B$4:$B$999,Demands!$A1269,'Growth rates'!$C$4:$C$999,$W1269)</f>
        <v>0</v>
      </c>
      <c r="AA1269" s="2">
        <f>SUMIFS('Growth rates'!F$4:F$999,'Growth rates'!$B$4:$B$999,Demands!$A1269,'Growth rates'!$C$4:$C$999,$W1269)</f>
        <v>0</v>
      </c>
      <c r="AB1269" s="2">
        <f>SUMIFS('Growth rates'!G$4:G$999,'Growth rates'!$B$4:$B$999,Demands!$A1269,'Growth rates'!$C$4:$C$999,$W1269)</f>
        <v>0</v>
      </c>
      <c r="AC1269" s="2">
        <f>SUMIFS('Growth rates'!H$4:H$999,'Growth rates'!$B$4:$B$999,Demands!$A1269,'Growth rates'!$C$4:$C$999,$W1269)</f>
        <v>0</v>
      </c>
      <c r="AD1269" s="2">
        <f>SUMIFS('Growth rates'!I$4:I$999,'Growth rates'!$B$4:$B$999,Demands!$A1269,'Growth rates'!$C$4:$C$999,$W1269)</f>
        <v>0</v>
      </c>
      <c r="AE1269" s="2">
        <f>SUMIFS('Growth rates'!J$4:J$999,'Growth rates'!$B$4:$B$999,Demands!$A1269,'Growth rates'!$C$4:$C$999,$W1269)</f>
        <v>0</v>
      </c>
      <c r="AF1269" s="2">
        <f>SUMIFS('Growth rates'!K$4:K$999,'Growth rates'!$B$4:$B$999,Demands!$A1269,'Growth rates'!$C$4:$C$999,$W1269)</f>
        <v>0</v>
      </c>
      <c r="AG1269" s="2">
        <f>SUMIFS('Growth rates'!L$4:L$999,'Growth rates'!$B$4:$B$999,Demands!$A1269,'Growth rates'!$C$4:$C$999,$W1269)</f>
        <v>0</v>
      </c>
      <c r="AH1269" s="2">
        <f>SUMIFS('Growth rates'!M$4:M$999,'Growth rates'!$B$4:$B$999,Demands!$A1269,'Growth rates'!$C$4:$C$999,$W1269)</f>
        <v>0</v>
      </c>
      <c r="AI1269" s="2">
        <f>SUMIFS('Growth rates'!N$4:N$999,'Growth rates'!$B$4:$B$999,Demands!$A1269,'Growth rates'!$C$4:$C$999,$W1269)</f>
        <v>0</v>
      </c>
      <c r="AJ1269" s="2">
        <f>SUMIFS('Growth rates'!O$4:O$999,'Growth rates'!$B$4:$B$999,Demands!$A1269,'Growth rates'!$C$4:$C$999,$W1269)</f>
        <v>0</v>
      </c>
      <c r="AK1269" s="2">
        <f>SUMIFS('Growth rates'!P$4:P$999,'Growth rates'!$B$4:$B$999,Demands!$A1269,'Growth rates'!$C$4:$C$999,$W1269)</f>
        <v>0</v>
      </c>
      <c r="AL1269" s="2">
        <f>SUMIFS('Growth rates'!Q$4:Q$999,'Growth rates'!$B$4:$B$999,Demands!$A1269,'Growth rates'!$C$4:$C$999,$W1269)</f>
        <v>0</v>
      </c>
      <c r="AM1269" s="2">
        <f>SUMIFS('Growth rates'!R$4:R$999,'Growth rates'!$B$4:$B$999,Demands!$A1269,'Growth rates'!$C$4:$C$999,$W1269)</f>
        <v>0</v>
      </c>
      <c r="AN1269" s="2">
        <f>SUMIFS('Growth rates'!S$4:S$999,'Growth rates'!$B$4:$B$999,Demands!$A1269,'Growth rates'!$C$4:$C$999,$W1269)</f>
        <v>0</v>
      </c>
      <c r="AO1269" s="2">
        <f>SUMIFS('Growth rates'!T$4:T$999,'Growth rates'!$B$4:$B$999,Demands!$A1269,'Growth rates'!$C$4:$C$999,$W1269)</f>
        <v>0</v>
      </c>
      <c r="AP1269" s="2">
        <f>SUMIFS('Growth rates'!U$4:U$999,'Growth rates'!$B$4:$B$999,Demands!$A1269,'Growth rates'!$C$4:$C$999,$W1269)</f>
        <v>0</v>
      </c>
      <c r="AR1269" t="e">
        <f>VLOOKUP(C1269&amp;A1269,Driver_elast!$A$2:$E$1161,5,FALSE)</f>
        <v>#N/A</v>
      </c>
      <c r="AS1269" t="e">
        <f t="shared" si="401"/>
        <v>#N/A</v>
      </c>
      <c r="AT1269" t="e">
        <f t="shared" si="402"/>
        <v>#N/A</v>
      </c>
      <c r="AV1269" s="2" t="e" cm="1">
        <f t="array" ref="AV1269">TREND($AR1269:$AS1269,$AR$3:$AS$3,AV$1)</f>
        <v>#VALUE!</v>
      </c>
      <c r="AW1269" s="2" t="e" cm="1">
        <f t="array" ref="AW1269">TREND($AR1269:$AS1269,$AR$3:$AS$3,AW$1)</f>
        <v>#VALUE!</v>
      </c>
      <c r="AX1269" s="2" t="e" cm="1">
        <f t="array" ref="AX1269">TREND($AR1269:$AS1269,$AR$3:$AS$3,AX$1)</f>
        <v>#VALUE!</v>
      </c>
      <c r="AY1269" s="2" t="e" cm="1">
        <f t="array" ref="AY1269">TREND($AR1269:$AS1269,$AR$3:$AS$3,AY$1)</f>
        <v>#VALUE!</v>
      </c>
      <c r="AZ1269" s="2" t="e" cm="1">
        <f t="array" ref="AZ1269">TREND($AR1269:$AS1269,$AR$3:$AS$3,AZ$1)</f>
        <v>#VALUE!</v>
      </c>
      <c r="BA1269" s="2" t="e" cm="1">
        <f t="array" ref="BA1269">TREND($AR1269:$AS1269,$AR$3:$AS$3,BA$1)</f>
        <v>#VALUE!</v>
      </c>
      <c r="BB1269" s="2" t="e" cm="1">
        <f t="array" ref="BB1269">TREND($AR1269:$AS1269,$AR$3:$AS$3,BB$1)</f>
        <v>#VALUE!</v>
      </c>
      <c r="BC1269" s="2" t="e" cm="1">
        <f t="array" ref="BC1269">TREND($AR1269:$AS1269,$AR$3:$AS$3,BC$1)</f>
        <v>#VALUE!</v>
      </c>
      <c r="BD1269" s="2" t="e" cm="1">
        <f t="array" ref="BD1269">TREND($AR1269:$AS1269,$AR$3:$AS$3,BD$1)</f>
        <v>#VALUE!</v>
      </c>
      <c r="BE1269" s="2" t="e" cm="1">
        <f t="array" ref="BE1269">TREND($AR1269:$AS1269,$AR$3:$AS$3,BE$1)</f>
        <v>#VALUE!</v>
      </c>
      <c r="BF1269" s="20" t="e" cm="1">
        <f t="array" ref="BF1269">TREND($AS1269:$AT1269,$AS$3:$AT$3,BF$1)</f>
        <v>#VALUE!</v>
      </c>
      <c r="BG1269" s="20" t="e" cm="1">
        <f t="array" ref="BG1269">TREND($AS1269:$AT1269,$AS$3:$AT$3,BG$1)</f>
        <v>#VALUE!</v>
      </c>
      <c r="BH1269" s="20" t="e" cm="1">
        <f t="array" ref="BH1269">TREND($AS1269:$AT1269,$AS$3:$AT$3,BH$1)</f>
        <v>#VALUE!</v>
      </c>
      <c r="BI1269" s="20" t="e" cm="1">
        <f t="array" ref="BI1269">TREND($AS1269:$AT1269,$AS$3:$AT$3,BI$1)</f>
        <v>#VALUE!</v>
      </c>
      <c r="BJ1269" s="20" t="e" cm="1">
        <f t="array" ref="BJ1269">TREND($AS1269:$AT1269,$AS$3:$AT$3,BJ$1)</f>
        <v>#VALUE!</v>
      </c>
      <c r="BK1269" s="20" t="e" cm="1">
        <f t="array" ref="BK1269">TREND($AS1269:$AT1269,$AS$3:$AT$3,BK$1)</f>
        <v>#VALUE!</v>
      </c>
      <c r="BL1269" s="20" t="e" cm="1">
        <f t="array" ref="BL1269">TREND($AS1269:$AT1269,$AS$3:$AT$3,BL$1)</f>
        <v>#VALUE!</v>
      </c>
      <c r="BM1269" s="20" t="e" cm="1">
        <f t="array" ref="BM1269">TREND($AS1269:$AT1269,$AS$3:$AT$3,BM$1)</f>
        <v>#VALUE!</v>
      </c>
    </row>
    <row r="1270" spans="1:65" x14ac:dyDescent="0.35">
      <c r="A1270" t="str">
        <f>IF(BYDem!B1268="","\I:",BYDem!B1268)</f>
        <v>\I:</v>
      </c>
      <c r="B1270">
        <f>BYDem!E1268</f>
        <v>0</v>
      </c>
      <c r="C1270">
        <f t="shared" si="403"/>
        <v>0</v>
      </c>
      <c r="D1270" s="4">
        <f>SUMIFS(BYDem!$M$2:$M$2000,BYDem!$B$2:$B$2000,Demands!$A1270,BYDem!$E$2:$E$2000,Demands!$B1270)</f>
        <v>0</v>
      </c>
      <c r="E1270" s="4" t="e">
        <f t="shared" si="384"/>
        <v>#DIV/0!</v>
      </c>
      <c r="F1270" s="4" t="e">
        <f t="shared" si="385"/>
        <v>#DIV/0!</v>
      </c>
      <c r="G1270" s="4" t="e">
        <f t="shared" si="386"/>
        <v>#DIV/0!</v>
      </c>
      <c r="H1270" s="4" t="e">
        <f t="shared" si="387"/>
        <v>#DIV/0!</v>
      </c>
      <c r="I1270" s="4" t="e">
        <f t="shared" si="388"/>
        <v>#DIV/0!</v>
      </c>
      <c r="J1270" s="4" t="e">
        <f t="shared" si="389"/>
        <v>#DIV/0!</v>
      </c>
      <c r="K1270" s="4" t="e">
        <f t="shared" si="390"/>
        <v>#DIV/0!</v>
      </c>
      <c r="L1270" s="4" t="e">
        <f t="shared" si="391"/>
        <v>#DIV/0!</v>
      </c>
      <c r="M1270" s="4" t="e">
        <f t="shared" si="392"/>
        <v>#DIV/0!</v>
      </c>
      <c r="N1270" s="4" t="e">
        <f t="shared" si="393"/>
        <v>#DIV/0!</v>
      </c>
      <c r="O1270" s="4" t="e">
        <f t="shared" si="394"/>
        <v>#DIV/0!</v>
      </c>
      <c r="P1270" s="4" t="e">
        <f t="shared" si="395"/>
        <v>#DIV/0!</v>
      </c>
      <c r="Q1270" s="4" t="e">
        <f t="shared" si="396"/>
        <v>#DIV/0!</v>
      </c>
      <c r="R1270" s="4" t="e">
        <f t="shared" si="397"/>
        <v>#DIV/0!</v>
      </c>
      <c r="S1270" s="4" t="e">
        <f t="shared" si="398"/>
        <v>#DIV/0!</v>
      </c>
      <c r="T1270" s="4" t="e">
        <f t="shared" si="399"/>
        <v>#DIV/0!</v>
      </c>
      <c r="U1270" s="4" t="e">
        <f t="shared" si="400"/>
        <v>#DIV/0!</v>
      </c>
      <c r="W1270" s="5" t="e">
        <f>VLOOKUP(C1270&amp;A1270,Driver_elast!$A$2:$D$1161,4,FALSE)</f>
        <v>#N/A</v>
      </c>
      <c r="X1270" s="5">
        <v>1</v>
      </c>
      <c r="Y1270" s="2">
        <f>SUMIFS('Growth rates'!D$4:D$999,'Growth rates'!$B$4:$B$999,Demands!$A1270,'Growth rates'!$C$4:$C$999,$W1270)</f>
        <v>0</v>
      </c>
      <c r="Z1270" s="2">
        <f>SUMIFS('Growth rates'!E$4:E$999,'Growth rates'!$B$4:$B$999,Demands!$A1270,'Growth rates'!$C$4:$C$999,$W1270)</f>
        <v>0</v>
      </c>
      <c r="AA1270" s="2">
        <f>SUMIFS('Growth rates'!F$4:F$999,'Growth rates'!$B$4:$B$999,Demands!$A1270,'Growth rates'!$C$4:$C$999,$W1270)</f>
        <v>0</v>
      </c>
      <c r="AB1270" s="2">
        <f>SUMIFS('Growth rates'!G$4:G$999,'Growth rates'!$B$4:$B$999,Demands!$A1270,'Growth rates'!$C$4:$C$999,$W1270)</f>
        <v>0</v>
      </c>
      <c r="AC1270" s="2">
        <f>SUMIFS('Growth rates'!H$4:H$999,'Growth rates'!$B$4:$B$999,Demands!$A1270,'Growth rates'!$C$4:$C$999,$W1270)</f>
        <v>0</v>
      </c>
      <c r="AD1270" s="2">
        <f>SUMIFS('Growth rates'!I$4:I$999,'Growth rates'!$B$4:$B$999,Demands!$A1270,'Growth rates'!$C$4:$C$999,$W1270)</f>
        <v>0</v>
      </c>
      <c r="AE1270" s="2">
        <f>SUMIFS('Growth rates'!J$4:J$999,'Growth rates'!$B$4:$B$999,Demands!$A1270,'Growth rates'!$C$4:$C$999,$W1270)</f>
        <v>0</v>
      </c>
      <c r="AF1270" s="2">
        <f>SUMIFS('Growth rates'!K$4:K$999,'Growth rates'!$B$4:$B$999,Demands!$A1270,'Growth rates'!$C$4:$C$999,$W1270)</f>
        <v>0</v>
      </c>
      <c r="AG1270" s="2">
        <f>SUMIFS('Growth rates'!L$4:L$999,'Growth rates'!$B$4:$B$999,Demands!$A1270,'Growth rates'!$C$4:$C$999,$W1270)</f>
        <v>0</v>
      </c>
      <c r="AH1270" s="2">
        <f>SUMIFS('Growth rates'!M$4:M$999,'Growth rates'!$B$4:$B$999,Demands!$A1270,'Growth rates'!$C$4:$C$999,$W1270)</f>
        <v>0</v>
      </c>
      <c r="AI1270" s="2">
        <f>SUMIFS('Growth rates'!N$4:N$999,'Growth rates'!$B$4:$B$999,Demands!$A1270,'Growth rates'!$C$4:$C$999,$W1270)</f>
        <v>0</v>
      </c>
      <c r="AJ1270" s="2">
        <f>SUMIFS('Growth rates'!O$4:O$999,'Growth rates'!$B$4:$B$999,Demands!$A1270,'Growth rates'!$C$4:$C$999,$W1270)</f>
        <v>0</v>
      </c>
      <c r="AK1270" s="2">
        <f>SUMIFS('Growth rates'!P$4:P$999,'Growth rates'!$B$4:$B$999,Demands!$A1270,'Growth rates'!$C$4:$C$999,$W1270)</f>
        <v>0</v>
      </c>
      <c r="AL1270" s="2">
        <f>SUMIFS('Growth rates'!Q$4:Q$999,'Growth rates'!$B$4:$B$999,Demands!$A1270,'Growth rates'!$C$4:$C$999,$W1270)</f>
        <v>0</v>
      </c>
      <c r="AM1270" s="2">
        <f>SUMIFS('Growth rates'!R$4:R$999,'Growth rates'!$B$4:$B$999,Demands!$A1270,'Growth rates'!$C$4:$C$999,$W1270)</f>
        <v>0</v>
      </c>
      <c r="AN1270" s="2">
        <f>SUMIFS('Growth rates'!S$4:S$999,'Growth rates'!$B$4:$B$999,Demands!$A1270,'Growth rates'!$C$4:$C$999,$W1270)</f>
        <v>0</v>
      </c>
      <c r="AO1270" s="2">
        <f>SUMIFS('Growth rates'!T$4:T$999,'Growth rates'!$B$4:$B$999,Demands!$A1270,'Growth rates'!$C$4:$C$999,$W1270)</f>
        <v>0</v>
      </c>
      <c r="AP1270" s="2">
        <f>SUMIFS('Growth rates'!U$4:U$999,'Growth rates'!$B$4:$B$999,Demands!$A1270,'Growth rates'!$C$4:$C$999,$W1270)</f>
        <v>0</v>
      </c>
      <c r="AR1270" t="e">
        <f>VLOOKUP(C1270&amp;A1270,Driver_elast!$A$2:$E$1161,5,FALSE)</f>
        <v>#N/A</v>
      </c>
      <c r="AS1270" t="e">
        <f t="shared" si="401"/>
        <v>#N/A</v>
      </c>
      <c r="AT1270" t="e">
        <f t="shared" si="402"/>
        <v>#N/A</v>
      </c>
      <c r="AV1270" s="2" t="e" cm="1">
        <f t="array" ref="AV1270">TREND($AR1270:$AS1270,$AR$3:$AS$3,AV$1)</f>
        <v>#VALUE!</v>
      </c>
      <c r="AW1270" s="2" t="e" cm="1">
        <f t="array" ref="AW1270">TREND($AR1270:$AS1270,$AR$3:$AS$3,AW$1)</f>
        <v>#VALUE!</v>
      </c>
      <c r="AX1270" s="2" t="e" cm="1">
        <f t="array" ref="AX1270">TREND($AR1270:$AS1270,$AR$3:$AS$3,AX$1)</f>
        <v>#VALUE!</v>
      </c>
      <c r="AY1270" s="2" t="e" cm="1">
        <f t="array" ref="AY1270">TREND($AR1270:$AS1270,$AR$3:$AS$3,AY$1)</f>
        <v>#VALUE!</v>
      </c>
      <c r="AZ1270" s="2" t="e" cm="1">
        <f t="array" ref="AZ1270">TREND($AR1270:$AS1270,$AR$3:$AS$3,AZ$1)</f>
        <v>#VALUE!</v>
      </c>
      <c r="BA1270" s="2" t="e" cm="1">
        <f t="array" ref="BA1270">TREND($AR1270:$AS1270,$AR$3:$AS$3,BA$1)</f>
        <v>#VALUE!</v>
      </c>
      <c r="BB1270" s="2" t="e" cm="1">
        <f t="array" ref="BB1270">TREND($AR1270:$AS1270,$AR$3:$AS$3,BB$1)</f>
        <v>#VALUE!</v>
      </c>
      <c r="BC1270" s="2" t="e" cm="1">
        <f t="array" ref="BC1270">TREND($AR1270:$AS1270,$AR$3:$AS$3,BC$1)</f>
        <v>#VALUE!</v>
      </c>
      <c r="BD1270" s="2" t="e" cm="1">
        <f t="array" ref="BD1270">TREND($AR1270:$AS1270,$AR$3:$AS$3,BD$1)</f>
        <v>#VALUE!</v>
      </c>
      <c r="BE1270" s="2" t="e" cm="1">
        <f t="array" ref="BE1270">TREND($AR1270:$AS1270,$AR$3:$AS$3,BE$1)</f>
        <v>#VALUE!</v>
      </c>
      <c r="BF1270" s="20" t="e" cm="1">
        <f t="array" ref="BF1270">TREND($AS1270:$AT1270,$AS$3:$AT$3,BF$1)</f>
        <v>#VALUE!</v>
      </c>
      <c r="BG1270" s="20" t="e" cm="1">
        <f t="array" ref="BG1270">TREND($AS1270:$AT1270,$AS$3:$AT$3,BG$1)</f>
        <v>#VALUE!</v>
      </c>
      <c r="BH1270" s="20" t="e" cm="1">
        <f t="array" ref="BH1270">TREND($AS1270:$AT1270,$AS$3:$AT$3,BH$1)</f>
        <v>#VALUE!</v>
      </c>
      <c r="BI1270" s="20" t="e" cm="1">
        <f t="array" ref="BI1270">TREND($AS1270:$AT1270,$AS$3:$AT$3,BI$1)</f>
        <v>#VALUE!</v>
      </c>
      <c r="BJ1270" s="20" t="e" cm="1">
        <f t="array" ref="BJ1270">TREND($AS1270:$AT1270,$AS$3:$AT$3,BJ$1)</f>
        <v>#VALUE!</v>
      </c>
      <c r="BK1270" s="20" t="e" cm="1">
        <f t="array" ref="BK1270">TREND($AS1270:$AT1270,$AS$3:$AT$3,BK$1)</f>
        <v>#VALUE!</v>
      </c>
      <c r="BL1270" s="20" t="e" cm="1">
        <f t="array" ref="BL1270">TREND($AS1270:$AT1270,$AS$3:$AT$3,BL$1)</f>
        <v>#VALUE!</v>
      </c>
      <c r="BM1270" s="20" t="e" cm="1">
        <f t="array" ref="BM1270">TREND($AS1270:$AT1270,$AS$3:$AT$3,BM$1)</f>
        <v>#VALUE!</v>
      </c>
    </row>
    <row r="1271" spans="1:65" x14ac:dyDescent="0.35">
      <c r="A1271" t="str">
        <f>IF(BYDem!B1269="","\I:",BYDem!B1269)</f>
        <v>\I:</v>
      </c>
      <c r="B1271">
        <f>BYDem!E1269</f>
        <v>0</v>
      </c>
      <c r="C1271">
        <f t="shared" si="403"/>
        <v>0</v>
      </c>
      <c r="D1271" s="4">
        <f>SUMIFS(BYDem!$M$2:$M$2000,BYDem!$B$2:$B$2000,Demands!$A1271,BYDem!$E$2:$E$2000,Demands!$B1271)</f>
        <v>0</v>
      </c>
      <c r="E1271" s="4" t="e">
        <f t="shared" si="384"/>
        <v>#DIV/0!</v>
      </c>
      <c r="F1271" s="4" t="e">
        <f t="shared" si="385"/>
        <v>#DIV/0!</v>
      </c>
      <c r="G1271" s="4" t="e">
        <f t="shared" si="386"/>
        <v>#DIV/0!</v>
      </c>
      <c r="H1271" s="4" t="e">
        <f t="shared" si="387"/>
        <v>#DIV/0!</v>
      </c>
      <c r="I1271" s="4" t="e">
        <f t="shared" si="388"/>
        <v>#DIV/0!</v>
      </c>
      <c r="J1271" s="4" t="e">
        <f t="shared" si="389"/>
        <v>#DIV/0!</v>
      </c>
      <c r="K1271" s="4" t="e">
        <f t="shared" si="390"/>
        <v>#DIV/0!</v>
      </c>
      <c r="L1271" s="4" t="e">
        <f t="shared" si="391"/>
        <v>#DIV/0!</v>
      </c>
      <c r="M1271" s="4" t="e">
        <f t="shared" si="392"/>
        <v>#DIV/0!</v>
      </c>
      <c r="N1271" s="4" t="e">
        <f t="shared" si="393"/>
        <v>#DIV/0!</v>
      </c>
      <c r="O1271" s="4" t="e">
        <f t="shared" si="394"/>
        <v>#DIV/0!</v>
      </c>
      <c r="P1271" s="4" t="e">
        <f t="shared" si="395"/>
        <v>#DIV/0!</v>
      </c>
      <c r="Q1271" s="4" t="e">
        <f t="shared" si="396"/>
        <v>#DIV/0!</v>
      </c>
      <c r="R1271" s="4" t="e">
        <f t="shared" si="397"/>
        <v>#DIV/0!</v>
      </c>
      <c r="S1271" s="4" t="e">
        <f t="shared" si="398"/>
        <v>#DIV/0!</v>
      </c>
      <c r="T1271" s="4" t="e">
        <f t="shared" si="399"/>
        <v>#DIV/0!</v>
      </c>
      <c r="U1271" s="4" t="e">
        <f t="shared" si="400"/>
        <v>#DIV/0!</v>
      </c>
      <c r="W1271" s="5" t="e">
        <f>VLOOKUP(C1271&amp;A1271,Driver_elast!$A$2:$D$1161,4,FALSE)</f>
        <v>#N/A</v>
      </c>
      <c r="X1271" s="5">
        <v>1</v>
      </c>
      <c r="Y1271" s="2">
        <f>SUMIFS('Growth rates'!D$4:D$999,'Growth rates'!$B$4:$B$999,Demands!$A1271,'Growth rates'!$C$4:$C$999,$W1271)</f>
        <v>0</v>
      </c>
      <c r="Z1271" s="2">
        <f>SUMIFS('Growth rates'!E$4:E$999,'Growth rates'!$B$4:$B$999,Demands!$A1271,'Growth rates'!$C$4:$C$999,$W1271)</f>
        <v>0</v>
      </c>
      <c r="AA1271" s="2">
        <f>SUMIFS('Growth rates'!F$4:F$999,'Growth rates'!$B$4:$B$999,Demands!$A1271,'Growth rates'!$C$4:$C$999,$W1271)</f>
        <v>0</v>
      </c>
      <c r="AB1271" s="2">
        <f>SUMIFS('Growth rates'!G$4:G$999,'Growth rates'!$B$4:$B$999,Demands!$A1271,'Growth rates'!$C$4:$C$999,$W1271)</f>
        <v>0</v>
      </c>
      <c r="AC1271" s="2">
        <f>SUMIFS('Growth rates'!H$4:H$999,'Growth rates'!$B$4:$B$999,Demands!$A1271,'Growth rates'!$C$4:$C$999,$W1271)</f>
        <v>0</v>
      </c>
      <c r="AD1271" s="2">
        <f>SUMIFS('Growth rates'!I$4:I$999,'Growth rates'!$B$4:$B$999,Demands!$A1271,'Growth rates'!$C$4:$C$999,$W1271)</f>
        <v>0</v>
      </c>
      <c r="AE1271" s="2">
        <f>SUMIFS('Growth rates'!J$4:J$999,'Growth rates'!$B$4:$B$999,Demands!$A1271,'Growth rates'!$C$4:$C$999,$W1271)</f>
        <v>0</v>
      </c>
      <c r="AF1271" s="2">
        <f>SUMIFS('Growth rates'!K$4:K$999,'Growth rates'!$B$4:$B$999,Demands!$A1271,'Growth rates'!$C$4:$C$999,$W1271)</f>
        <v>0</v>
      </c>
      <c r="AG1271" s="2">
        <f>SUMIFS('Growth rates'!L$4:L$999,'Growth rates'!$B$4:$B$999,Demands!$A1271,'Growth rates'!$C$4:$C$999,$W1271)</f>
        <v>0</v>
      </c>
      <c r="AH1271" s="2">
        <f>SUMIFS('Growth rates'!M$4:M$999,'Growth rates'!$B$4:$B$999,Demands!$A1271,'Growth rates'!$C$4:$C$999,$W1271)</f>
        <v>0</v>
      </c>
      <c r="AI1271" s="2">
        <f>SUMIFS('Growth rates'!N$4:N$999,'Growth rates'!$B$4:$B$999,Demands!$A1271,'Growth rates'!$C$4:$C$999,$W1271)</f>
        <v>0</v>
      </c>
      <c r="AJ1271" s="2">
        <f>SUMIFS('Growth rates'!O$4:O$999,'Growth rates'!$B$4:$B$999,Demands!$A1271,'Growth rates'!$C$4:$C$999,$W1271)</f>
        <v>0</v>
      </c>
      <c r="AK1271" s="2">
        <f>SUMIFS('Growth rates'!P$4:P$999,'Growth rates'!$B$4:$B$999,Demands!$A1271,'Growth rates'!$C$4:$C$999,$W1271)</f>
        <v>0</v>
      </c>
      <c r="AL1271" s="2">
        <f>SUMIFS('Growth rates'!Q$4:Q$999,'Growth rates'!$B$4:$B$999,Demands!$A1271,'Growth rates'!$C$4:$C$999,$W1271)</f>
        <v>0</v>
      </c>
      <c r="AM1271" s="2">
        <f>SUMIFS('Growth rates'!R$4:R$999,'Growth rates'!$B$4:$B$999,Demands!$A1271,'Growth rates'!$C$4:$C$999,$W1271)</f>
        <v>0</v>
      </c>
      <c r="AN1271" s="2">
        <f>SUMIFS('Growth rates'!S$4:S$999,'Growth rates'!$B$4:$B$999,Demands!$A1271,'Growth rates'!$C$4:$C$999,$W1271)</f>
        <v>0</v>
      </c>
      <c r="AO1271" s="2">
        <f>SUMIFS('Growth rates'!T$4:T$999,'Growth rates'!$B$4:$B$999,Demands!$A1271,'Growth rates'!$C$4:$C$999,$W1271)</f>
        <v>0</v>
      </c>
      <c r="AP1271" s="2">
        <f>SUMIFS('Growth rates'!U$4:U$999,'Growth rates'!$B$4:$B$999,Demands!$A1271,'Growth rates'!$C$4:$C$999,$W1271)</f>
        <v>0</v>
      </c>
      <c r="AR1271" t="e">
        <f>VLOOKUP(C1271&amp;A1271,Driver_elast!$A$2:$E$1161,5,FALSE)</f>
        <v>#N/A</v>
      </c>
      <c r="AS1271" t="e">
        <f t="shared" si="401"/>
        <v>#N/A</v>
      </c>
      <c r="AT1271" t="e">
        <f t="shared" si="402"/>
        <v>#N/A</v>
      </c>
      <c r="AV1271" s="2" t="e" cm="1">
        <f t="array" ref="AV1271">TREND($AR1271:$AS1271,$AR$3:$AS$3,AV$1)</f>
        <v>#VALUE!</v>
      </c>
      <c r="AW1271" s="2" t="e" cm="1">
        <f t="array" ref="AW1271">TREND($AR1271:$AS1271,$AR$3:$AS$3,AW$1)</f>
        <v>#VALUE!</v>
      </c>
      <c r="AX1271" s="2" t="e" cm="1">
        <f t="array" ref="AX1271">TREND($AR1271:$AS1271,$AR$3:$AS$3,AX$1)</f>
        <v>#VALUE!</v>
      </c>
      <c r="AY1271" s="2" t="e" cm="1">
        <f t="array" ref="AY1271">TREND($AR1271:$AS1271,$AR$3:$AS$3,AY$1)</f>
        <v>#VALUE!</v>
      </c>
      <c r="AZ1271" s="2" t="e" cm="1">
        <f t="array" ref="AZ1271">TREND($AR1271:$AS1271,$AR$3:$AS$3,AZ$1)</f>
        <v>#VALUE!</v>
      </c>
      <c r="BA1271" s="2" t="e" cm="1">
        <f t="array" ref="BA1271">TREND($AR1271:$AS1271,$AR$3:$AS$3,BA$1)</f>
        <v>#VALUE!</v>
      </c>
      <c r="BB1271" s="2" t="e" cm="1">
        <f t="array" ref="BB1271">TREND($AR1271:$AS1271,$AR$3:$AS$3,BB$1)</f>
        <v>#VALUE!</v>
      </c>
      <c r="BC1271" s="2" t="e" cm="1">
        <f t="array" ref="BC1271">TREND($AR1271:$AS1271,$AR$3:$AS$3,BC$1)</f>
        <v>#VALUE!</v>
      </c>
      <c r="BD1271" s="2" t="e" cm="1">
        <f t="array" ref="BD1271">TREND($AR1271:$AS1271,$AR$3:$AS$3,BD$1)</f>
        <v>#VALUE!</v>
      </c>
      <c r="BE1271" s="2" t="e" cm="1">
        <f t="array" ref="BE1271">TREND($AR1271:$AS1271,$AR$3:$AS$3,BE$1)</f>
        <v>#VALUE!</v>
      </c>
      <c r="BF1271" s="20" t="e" cm="1">
        <f t="array" ref="BF1271">TREND($AS1271:$AT1271,$AS$3:$AT$3,BF$1)</f>
        <v>#VALUE!</v>
      </c>
      <c r="BG1271" s="20" t="e" cm="1">
        <f t="array" ref="BG1271">TREND($AS1271:$AT1271,$AS$3:$AT$3,BG$1)</f>
        <v>#VALUE!</v>
      </c>
      <c r="BH1271" s="20" t="e" cm="1">
        <f t="array" ref="BH1271">TREND($AS1271:$AT1271,$AS$3:$AT$3,BH$1)</f>
        <v>#VALUE!</v>
      </c>
      <c r="BI1271" s="20" t="e" cm="1">
        <f t="array" ref="BI1271">TREND($AS1271:$AT1271,$AS$3:$AT$3,BI$1)</f>
        <v>#VALUE!</v>
      </c>
      <c r="BJ1271" s="20" t="e" cm="1">
        <f t="array" ref="BJ1271">TREND($AS1271:$AT1271,$AS$3:$AT$3,BJ$1)</f>
        <v>#VALUE!</v>
      </c>
      <c r="BK1271" s="20" t="e" cm="1">
        <f t="array" ref="BK1271">TREND($AS1271:$AT1271,$AS$3:$AT$3,BK$1)</f>
        <v>#VALUE!</v>
      </c>
      <c r="BL1271" s="20" t="e" cm="1">
        <f t="array" ref="BL1271">TREND($AS1271:$AT1271,$AS$3:$AT$3,BL$1)</f>
        <v>#VALUE!</v>
      </c>
      <c r="BM1271" s="20" t="e" cm="1">
        <f t="array" ref="BM1271">TREND($AS1271:$AT1271,$AS$3:$AT$3,BM$1)</f>
        <v>#VALUE!</v>
      </c>
    </row>
    <row r="1272" spans="1:65" x14ac:dyDescent="0.35">
      <c r="A1272" t="str">
        <f>IF(BYDem!B1270="","\I:",BYDem!B1270)</f>
        <v>\I:</v>
      </c>
      <c r="B1272">
        <f>BYDem!E1270</f>
        <v>0</v>
      </c>
      <c r="C1272">
        <f t="shared" si="403"/>
        <v>0</v>
      </c>
      <c r="D1272" s="4">
        <f>SUMIFS(BYDem!$M$2:$M$2000,BYDem!$B$2:$B$2000,Demands!$A1272,BYDem!$E$2:$E$2000,Demands!$B1272)</f>
        <v>0</v>
      </c>
      <c r="E1272" s="4" t="e">
        <f t="shared" si="384"/>
        <v>#DIV/0!</v>
      </c>
      <c r="F1272" s="4" t="e">
        <f t="shared" si="385"/>
        <v>#DIV/0!</v>
      </c>
      <c r="G1272" s="4" t="e">
        <f t="shared" si="386"/>
        <v>#DIV/0!</v>
      </c>
      <c r="H1272" s="4" t="e">
        <f t="shared" si="387"/>
        <v>#DIV/0!</v>
      </c>
      <c r="I1272" s="4" t="e">
        <f t="shared" si="388"/>
        <v>#DIV/0!</v>
      </c>
      <c r="J1272" s="4" t="e">
        <f t="shared" si="389"/>
        <v>#DIV/0!</v>
      </c>
      <c r="K1272" s="4" t="e">
        <f t="shared" si="390"/>
        <v>#DIV/0!</v>
      </c>
      <c r="L1272" s="4" t="e">
        <f t="shared" si="391"/>
        <v>#DIV/0!</v>
      </c>
      <c r="M1272" s="4" t="e">
        <f t="shared" si="392"/>
        <v>#DIV/0!</v>
      </c>
      <c r="N1272" s="4" t="e">
        <f t="shared" si="393"/>
        <v>#DIV/0!</v>
      </c>
      <c r="O1272" s="4" t="e">
        <f t="shared" si="394"/>
        <v>#DIV/0!</v>
      </c>
      <c r="P1272" s="4" t="e">
        <f t="shared" si="395"/>
        <v>#DIV/0!</v>
      </c>
      <c r="Q1272" s="4" t="e">
        <f t="shared" si="396"/>
        <v>#DIV/0!</v>
      </c>
      <c r="R1272" s="4" t="e">
        <f t="shared" si="397"/>
        <v>#DIV/0!</v>
      </c>
      <c r="S1272" s="4" t="e">
        <f t="shared" si="398"/>
        <v>#DIV/0!</v>
      </c>
      <c r="T1272" s="4" t="e">
        <f t="shared" si="399"/>
        <v>#DIV/0!</v>
      </c>
      <c r="U1272" s="4" t="e">
        <f t="shared" si="400"/>
        <v>#DIV/0!</v>
      </c>
      <c r="W1272" s="5" t="e">
        <f>VLOOKUP(C1272&amp;A1272,Driver_elast!$A$2:$D$1161,4,FALSE)</f>
        <v>#N/A</v>
      </c>
      <c r="X1272" s="5">
        <v>1</v>
      </c>
      <c r="Y1272" s="2">
        <f>SUMIFS('Growth rates'!D$4:D$999,'Growth rates'!$B$4:$B$999,Demands!$A1272,'Growth rates'!$C$4:$C$999,$W1272)</f>
        <v>0</v>
      </c>
      <c r="Z1272" s="2">
        <f>SUMIFS('Growth rates'!E$4:E$999,'Growth rates'!$B$4:$B$999,Demands!$A1272,'Growth rates'!$C$4:$C$999,$W1272)</f>
        <v>0</v>
      </c>
      <c r="AA1272" s="2">
        <f>SUMIFS('Growth rates'!F$4:F$999,'Growth rates'!$B$4:$B$999,Demands!$A1272,'Growth rates'!$C$4:$C$999,$W1272)</f>
        <v>0</v>
      </c>
      <c r="AB1272" s="2">
        <f>SUMIFS('Growth rates'!G$4:G$999,'Growth rates'!$B$4:$B$999,Demands!$A1272,'Growth rates'!$C$4:$C$999,$W1272)</f>
        <v>0</v>
      </c>
      <c r="AC1272" s="2">
        <f>SUMIFS('Growth rates'!H$4:H$999,'Growth rates'!$B$4:$B$999,Demands!$A1272,'Growth rates'!$C$4:$C$999,$W1272)</f>
        <v>0</v>
      </c>
      <c r="AD1272" s="2">
        <f>SUMIFS('Growth rates'!I$4:I$999,'Growth rates'!$B$4:$B$999,Demands!$A1272,'Growth rates'!$C$4:$C$999,$W1272)</f>
        <v>0</v>
      </c>
      <c r="AE1272" s="2">
        <f>SUMIFS('Growth rates'!J$4:J$999,'Growth rates'!$B$4:$B$999,Demands!$A1272,'Growth rates'!$C$4:$C$999,$W1272)</f>
        <v>0</v>
      </c>
      <c r="AF1272" s="2">
        <f>SUMIFS('Growth rates'!K$4:K$999,'Growth rates'!$B$4:$B$999,Demands!$A1272,'Growth rates'!$C$4:$C$999,$W1272)</f>
        <v>0</v>
      </c>
      <c r="AG1272" s="2">
        <f>SUMIFS('Growth rates'!L$4:L$999,'Growth rates'!$B$4:$B$999,Demands!$A1272,'Growth rates'!$C$4:$C$999,$W1272)</f>
        <v>0</v>
      </c>
      <c r="AH1272" s="2">
        <f>SUMIFS('Growth rates'!M$4:M$999,'Growth rates'!$B$4:$B$999,Demands!$A1272,'Growth rates'!$C$4:$C$999,$W1272)</f>
        <v>0</v>
      </c>
      <c r="AI1272" s="2">
        <f>SUMIFS('Growth rates'!N$4:N$999,'Growth rates'!$B$4:$B$999,Demands!$A1272,'Growth rates'!$C$4:$C$999,$W1272)</f>
        <v>0</v>
      </c>
      <c r="AJ1272" s="2">
        <f>SUMIFS('Growth rates'!O$4:O$999,'Growth rates'!$B$4:$B$999,Demands!$A1272,'Growth rates'!$C$4:$C$999,$W1272)</f>
        <v>0</v>
      </c>
      <c r="AK1272" s="2">
        <f>SUMIFS('Growth rates'!P$4:P$999,'Growth rates'!$B$4:$B$999,Demands!$A1272,'Growth rates'!$C$4:$C$999,$W1272)</f>
        <v>0</v>
      </c>
      <c r="AL1272" s="2">
        <f>SUMIFS('Growth rates'!Q$4:Q$999,'Growth rates'!$B$4:$B$999,Demands!$A1272,'Growth rates'!$C$4:$C$999,$W1272)</f>
        <v>0</v>
      </c>
      <c r="AM1272" s="2">
        <f>SUMIFS('Growth rates'!R$4:R$999,'Growth rates'!$B$4:$B$999,Demands!$A1272,'Growth rates'!$C$4:$C$999,$W1272)</f>
        <v>0</v>
      </c>
      <c r="AN1272" s="2">
        <f>SUMIFS('Growth rates'!S$4:S$999,'Growth rates'!$B$4:$B$999,Demands!$A1272,'Growth rates'!$C$4:$C$999,$W1272)</f>
        <v>0</v>
      </c>
      <c r="AO1272" s="2">
        <f>SUMIFS('Growth rates'!T$4:T$999,'Growth rates'!$B$4:$B$999,Demands!$A1272,'Growth rates'!$C$4:$C$999,$W1272)</f>
        <v>0</v>
      </c>
      <c r="AP1272" s="2">
        <f>SUMIFS('Growth rates'!U$4:U$999,'Growth rates'!$B$4:$B$999,Demands!$A1272,'Growth rates'!$C$4:$C$999,$W1272)</f>
        <v>0</v>
      </c>
      <c r="AR1272" t="e">
        <f>VLOOKUP(C1272&amp;A1272,Driver_elast!$A$2:$E$1161,5,FALSE)</f>
        <v>#N/A</v>
      </c>
      <c r="AS1272" t="e">
        <f t="shared" si="401"/>
        <v>#N/A</v>
      </c>
      <c r="AT1272" t="e">
        <f t="shared" si="402"/>
        <v>#N/A</v>
      </c>
      <c r="AV1272" s="2" t="e" cm="1">
        <f t="array" ref="AV1272">TREND($AR1272:$AS1272,$AR$3:$AS$3,AV$1)</f>
        <v>#VALUE!</v>
      </c>
      <c r="AW1272" s="2" t="e" cm="1">
        <f t="array" ref="AW1272">TREND($AR1272:$AS1272,$AR$3:$AS$3,AW$1)</f>
        <v>#VALUE!</v>
      </c>
      <c r="AX1272" s="2" t="e" cm="1">
        <f t="array" ref="AX1272">TREND($AR1272:$AS1272,$AR$3:$AS$3,AX$1)</f>
        <v>#VALUE!</v>
      </c>
      <c r="AY1272" s="2" t="e" cm="1">
        <f t="array" ref="AY1272">TREND($AR1272:$AS1272,$AR$3:$AS$3,AY$1)</f>
        <v>#VALUE!</v>
      </c>
      <c r="AZ1272" s="2" t="e" cm="1">
        <f t="array" ref="AZ1272">TREND($AR1272:$AS1272,$AR$3:$AS$3,AZ$1)</f>
        <v>#VALUE!</v>
      </c>
      <c r="BA1272" s="2" t="e" cm="1">
        <f t="array" ref="BA1272">TREND($AR1272:$AS1272,$AR$3:$AS$3,BA$1)</f>
        <v>#VALUE!</v>
      </c>
      <c r="BB1272" s="2" t="e" cm="1">
        <f t="array" ref="BB1272">TREND($AR1272:$AS1272,$AR$3:$AS$3,BB$1)</f>
        <v>#VALUE!</v>
      </c>
      <c r="BC1272" s="2" t="e" cm="1">
        <f t="array" ref="BC1272">TREND($AR1272:$AS1272,$AR$3:$AS$3,BC$1)</f>
        <v>#VALUE!</v>
      </c>
      <c r="BD1272" s="2" t="e" cm="1">
        <f t="array" ref="BD1272">TREND($AR1272:$AS1272,$AR$3:$AS$3,BD$1)</f>
        <v>#VALUE!</v>
      </c>
      <c r="BE1272" s="2" t="e" cm="1">
        <f t="array" ref="BE1272">TREND($AR1272:$AS1272,$AR$3:$AS$3,BE$1)</f>
        <v>#VALUE!</v>
      </c>
      <c r="BF1272" s="20" t="e" cm="1">
        <f t="array" ref="BF1272">TREND($AS1272:$AT1272,$AS$3:$AT$3,BF$1)</f>
        <v>#VALUE!</v>
      </c>
      <c r="BG1272" s="20" t="e" cm="1">
        <f t="array" ref="BG1272">TREND($AS1272:$AT1272,$AS$3:$AT$3,BG$1)</f>
        <v>#VALUE!</v>
      </c>
      <c r="BH1272" s="20" t="e" cm="1">
        <f t="array" ref="BH1272">TREND($AS1272:$AT1272,$AS$3:$AT$3,BH$1)</f>
        <v>#VALUE!</v>
      </c>
      <c r="BI1272" s="20" t="e" cm="1">
        <f t="array" ref="BI1272">TREND($AS1272:$AT1272,$AS$3:$AT$3,BI$1)</f>
        <v>#VALUE!</v>
      </c>
      <c r="BJ1272" s="20" t="e" cm="1">
        <f t="array" ref="BJ1272">TREND($AS1272:$AT1272,$AS$3:$AT$3,BJ$1)</f>
        <v>#VALUE!</v>
      </c>
      <c r="BK1272" s="20" t="e" cm="1">
        <f t="array" ref="BK1272">TREND($AS1272:$AT1272,$AS$3:$AT$3,BK$1)</f>
        <v>#VALUE!</v>
      </c>
      <c r="BL1272" s="20" t="e" cm="1">
        <f t="array" ref="BL1272">TREND($AS1272:$AT1272,$AS$3:$AT$3,BL$1)</f>
        <v>#VALUE!</v>
      </c>
      <c r="BM1272" s="20" t="e" cm="1">
        <f t="array" ref="BM1272">TREND($AS1272:$AT1272,$AS$3:$AT$3,BM$1)</f>
        <v>#VALUE!</v>
      </c>
    </row>
    <row r="1273" spans="1:65" x14ac:dyDescent="0.35">
      <c r="A1273" t="str">
        <f>IF(BYDem!B1271="","\I:",BYDem!B1271)</f>
        <v>\I:</v>
      </c>
      <c r="B1273">
        <f>BYDem!E1271</f>
        <v>0</v>
      </c>
      <c r="C1273">
        <f t="shared" si="403"/>
        <v>0</v>
      </c>
      <c r="D1273" s="4">
        <f>SUMIFS(BYDem!$M$2:$M$2000,BYDem!$B$2:$B$2000,Demands!$A1273,BYDem!$E$2:$E$2000,Demands!$B1273)</f>
        <v>0</v>
      </c>
      <c r="E1273" s="4" t="e">
        <f t="shared" si="384"/>
        <v>#DIV/0!</v>
      </c>
      <c r="F1273" s="4" t="e">
        <f t="shared" si="385"/>
        <v>#DIV/0!</v>
      </c>
      <c r="G1273" s="4" t="e">
        <f t="shared" si="386"/>
        <v>#DIV/0!</v>
      </c>
      <c r="H1273" s="4" t="e">
        <f t="shared" si="387"/>
        <v>#DIV/0!</v>
      </c>
      <c r="I1273" s="4" t="e">
        <f t="shared" si="388"/>
        <v>#DIV/0!</v>
      </c>
      <c r="J1273" s="4" t="e">
        <f t="shared" si="389"/>
        <v>#DIV/0!</v>
      </c>
      <c r="K1273" s="4" t="e">
        <f t="shared" si="390"/>
        <v>#DIV/0!</v>
      </c>
      <c r="L1273" s="4" t="e">
        <f t="shared" si="391"/>
        <v>#DIV/0!</v>
      </c>
      <c r="M1273" s="4" t="e">
        <f t="shared" si="392"/>
        <v>#DIV/0!</v>
      </c>
      <c r="N1273" s="4" t="e">
        <f t="shared" si="393"/>
        <v>#DIV/0!</v>
      </c>
      <c r="O1273" s="4" t="e">
        <f t="shared" si="394"/>
        <v>#DIV/0!</v>
      </c>
      <c r="P1273" s="4" t="e">
        <f t="shared" si="395"/>
        <v>#DIV/0!</v>
      </c>
      <c r="Q1273" s="4" t="e">
        <f t="shared" si="396"/>
        <v>#DIV/0!</v>
      </c>
      <c r="R1273" s="4" t="e">
        <f t="shared" si="397"/>
        <v>#DIV/0!</v>
      </c>
      <c r="S1273" s="4" t="e">
        <f t="shared" si="398"/>
        <v>#DIV/0!</v>
      </c>
      <c r="T1273" s="4" t="e">
        <f t="shared" si="399"/>
        <v>#DIV/0!</v>
      </c>
      <c r="U1273" s="4" t="e">
        <f t="shared" si="400"/>
        <v>#DIV/0!</v>
      </c>
      <c r="W1273" s="5" t="e">
        <f>VLOOKUP(C1273&amp;A1273,Driver_elast!$A$2:$D$1161,4,FALSE)</f>
        <v>#N/A</v>
      </c>
      <c r="X1273" s="5">
        <v>1</v>
      </c>
      <c r="Y1273" s="2">
        <f>SUMIFS('Growth rates'!D$4:D$999,'Growth rates'!$B$4:$B$999,Demands!$A1273,'Growth rates'!$C$4:$C$999,$W1273)</f>
        <v>0</v>
      </c>
      <c r="Z1273" s="2">
        <f>SUMIFS('Growth rates'!E$4:E$999,'Growth rates'!$B$4:$B$999,Demands!$A1273,'Growth rates'!$C$4:$C$999,$W1273)</f>
        <v>0</v>
      </c>
      <c r="AA1273" s="2">
        <f>SUMIFS('Growth rates'!F$4:F$999,'Growth rates'!$B$4:$B$999,Demands!$A1273,'Growth rates'!$C$4:$C$999,$W1273)</f>
        <v>0</v>
      </c>
      <c r="AB1273" s="2">
        <f>SUMIFS('Growth rates'!G$4:G$999,'Growth rates'!$B$4:$B$999,Demands!$A1273,'Growth rates'!$C$4:$C$999,$W1273)</f>
        <v>0</v>
      </c>
      <c r="AC1273" s="2">
        <f>SUMIFS('Growth rates'!H$4:H$999,'Growth rates'!$B$4:$B$999,Demands!$A1273,'Growth rates'!$C$4:$C$999,$W1273)</f>
        <v>0</v>
      </c>
      <c r="AD1273" s="2">
        <f>SUMIFS('Growth rates'!I$4:I$999,'Growth rates'!$B$4:$B$999,Demands!$A1273,'Growth rates'!$C$4:$C$999,$W1273)</f>
        <v>0</v>
      </c>
      <c r="AE1273" s="2">
        <f>SUMIFS('Growth rates'!J$4:J$999,'Growth rates'!$B$4:$B$999,Demands!$A1273,'Growth rates'!$C$4:$C$999,$W1273)</f>
        <v>0</v>
      </c>
      <c r="AF1273" s="2">
        <f>SUMIFS('Growth rates'!K$4:K$999,'Growth rates'!$B$4:$B$999,Demands!$A1273,'Growth rates'!$C$4:$C$999,$W1273)</f>
        <v>0</v>
      </c>
      <c r="AG1273" s="2">
        <f>SUMIFS('Growth rates'!L$4:L$999,'Growth rates'!$B$4:$B$999,Demands!$A1273,'Growth rates'!$C$4:$C$999,$W1273)</f>
        <v>0</v>
      </c>
      <c r="AH1273" s="2">
        <f>SUMIFS('Growth rates'!M$4:M$999,'Growth rates'!$B$4:$B$999,Demands!$A1273,'Growth rates'!$C$4:$C$999,$W1273)</f>
        <v>0</v>
      </c>
      <c r="AI1273" s="2">
        <f>SUMIFS('Growth rates'!N$4:N$999,'Growth rates'!$B$4:$B$999,Demands!$A1273,'Growth rates'!$C$4:$C$999,$W1273)</f>
        <v>0</v>
      </c>
      <c r="AJ1273" s="2">
        <f>SUMIFS('Growth rates'!O$4:O$999,'Growth rates'!$B$4:$B$999,Demands!$A1273,'Growth rates'!$C$4:$C$999,$W1273)</f>
        <v>0</v>
      </c>
      <c r="AK1273" s="2">
        <f>SUMIFS('Growth rates'!P$4:P$999,'Growth rates'!$B$4:$B$999,Demands!$A1273,'Growth rates'!$C$4:$C$999,$W1273)</f>
        <v>0</v>
      </c>
      <c r="AL1273" s="2">
        <f>SUMIFS('Growth rates'!Q$4:Q$999,'Growth rates'!$B$4:$B$999,Demands!$A1273,'Growth rates'!$C$4:$C$999,$W1273)</f>
        <v>0</v>
      </c>
      <c r="AM1273" s="2">
        <f>SUMIFS('Growth rates'!R$4:R$999,'Growth rates'!$B$4:$B$999,Demands!$A1273,'Growth rates'!$C$4:$C$999,$W1273)</f>
        <v>0</v>
      </c>
      <c r="AN1273" s="2">
        <f>SUMIFS('Growth rates'!S$4:S$999,'Growth rates'!$B$4:$B$999,Demands!$A1273,'Growth rates'!$C$4:$C$999,$W1273)</f>
        <v>0</v>
      </c>
      <c r="AO1273" s="2">
        <f>SUMIFS('Growth rates'!T$4:T$999,'Growth rates'!$B$4:$B$999,Demands!$A1273,'Growth rates'!$C$4:$C$999,$W1273)</f>
        <v>0</v>
      </c>
      <c r="AP1273" s="2">
        <f>SUMIFS('Growth rates'!U$4:U$999,'Growth rates'!$B$4:$B$999,Demands!$A1273,'Growth rates'!$C$4:$C$999,$W1273)</f>
        <v>0</v>
      </c>
      <c r="AR1273" t="e">
        <f>VLOOKUP(C1273&amp;A1273,Driver_elast!$A$2:$E$1161,5,FALSE)</f>
        <v>#N/A</v>
      </c>
      <c r="AS1273" t="e">
        <f t="shared" si="401"/>
        <v>#N/A</v>
      </c>
      <c r="AT1273" t="e">
        <f t="shared" si="402"/>
        <v>#N/A</v>
      </c>
      <c r="AV1273" s="2" t="e" cm="1">
        <f t="array" ref="AV1273">TREND($AR1273:$AS1273,$AR$3:$AS$3,AV$1)</f>
        <v>#VALUE!</v>
      </c>
      <c r="AW1273" s="2" t="e" cm="1">
        <f t="array" ref="AW1273">TREND($AR1273:$AS1273,$AR$3:$AS$3,AW$1)</f>
        <v>#VALUE!</v>
      </c>
      <c r="AX1273" s="2" t="e" cm="1">
        <f t="array" ref="AX1273">TREND($AR1273:$AS1273,$AR$3:$AS$3,AX$1)</f>
        <v>#VALUE!</v>
      </c>
      <c r="AY1273" s="2" t="e" cm="1">
        <f t="array" ref="AY1273">TREND($AR1273:$AS1273,$AR$3:$AS$3,AY$1)</f>
        <v>#VALUE!</v>
      </c>
      <c r="AZ1273" s="2" t="e" cm="1">
        <f t="array" ref="AZ1273">TREND($AR1273:$AS1273,$AR$3:$AS$3,AZ$1)</f>
        <v>#VALUE!</v>
      </c>
      <c r="BA1273" s="2" t="e" cm="1">
        <f t="array" ref="BA1273">TREND($AR1273:$AS1273,$AR$3:$AS$3,BA$1)</f>
        <v>#VALUE!</v>
      </c>
      <c r="BB1273" s="2" t="e" cm="1">
        <f t="array" ref="BB1273">TREND($AR1273:$AS1273,$AR$3:$AS$3,BB$1)</f>
        <v>#VALUE!</v>
      </c>
      <c r="BC1273" s="2" t="e" cm="1">
        <f t="array" ref="BC1273">TREND($AR1273:$AS1273,$AR$3:$AS$3,BC$1)</f>
        <v>#VALUE!</v>
      </c>
      <c r="BD1273" s="2" t="e" cm="1">
        <f t="array" ref="BD1273">TREND($AR1273:$AS1273,$AR$3:$AS$3,BD$1)</f>
        <v>#VALUE!</v>
      </c>
      <c r="BE1273" s="2" t="e" cm="1">
        <f t="array" ref="BE1273">TREND($AR1273:$AS1273,$AR$3:$AS$3,BE$1)</f>
        <v>#VALUE!</v>
      </c>
      <c r="BF1273" s="20" t="e" cm="1">
        <f t="array" ref="BF1273">TREND($AS1273:$AT1273,$AS$3:$AT$3,BF$1)</f>
        <v>#VALUE!</v>
      </c>
      <c r="BG1273" s="20" t="e" cm="1">
        <f t="array" ref="BG1273">TREND($AS1273:$AT1273,$AS$3:$AT$3,BG$1)</f>
        <v>#VALUE!</v>
      </c>
      <c r="BH1273" s="20" t="e" cm="1">
        <f t="array" ref="BH1273">TREND($AS1273:$AT1273,$AS$3:$AT$3,BH$1)</f>
        <v>#VALUE!</v>
      </c>
      <c r="BI1273" s="20" t="e" cm="1">
        <f t="array" ref="BI1273">TREND($AS1273:$AT1273,$AS$3:$AT$3,BI$1)</f>
        <v>#VALUE!</v>
      </c>
      <c r="BJ1273" s="20" t="e" cm="1">
        <f t="array" ref="BJ1273">TREND($AS1273:$AT1273,$AS$3:$AT$3,BJ$1)</f>
        <v>#VALUE!</v>
      </c>
      <c r="BK1273" s="20" t="e" cm="1">
        <f t="array" ref="BK1273">TREND($AS1273:$AT1273,$AS$3:$AT$3,BK$1)</f>
        <v>#VALUE!</v>
      </c>
      <c r="BL1273" s="20" t="e" cm="1">
        <f t="array" ref="BL1273">TREND($AS1273:$AT1273,$AS$3:$AT$3,BL$1)</f>
        <v>#VALUE!</v>
      </c>
      <c r="BM1273" s="20" t="e" cm="1">
        <f t="array" ref="BM1273">TREND($AS1273:$AT1273,$AS$3:$AT$3,BM$1)</f>
        <v>#VALUE!</v>
      </c>
    </row>
    <row r="1274" spans="1:65" x14ac:dyDescent="0.35">
      <c r="A1274" t="str">
        <f>IF(BYDem!B1272="","\I:",BYDem!B1272)</f>
        <v>\I:</v>
      </c>
      <c r="B1274">
        <f>BYDem!E1272</f>
        <v>0</v>
      </c>
      <c r="C1274">
        <f t="shared" si="403"/>
        <v>0</v>
      </c>
      <c r="D1274" s="4">
        <f>SUMIFS(BYDem!$M$2:$M$2000,BYDem!$B$2:$B$2000,Demands!$A1274,BYDem!$E$2:$E$2000,Demands!$B1274)</f>
        <v>0</v>
      </c>
      <c r="E1274" s="4" t="e">
        <f t="shared" si="384"/>
        <v>#DIV/0!</v>
      </c>
      <c r="F1274" s="4" t="e">
        <f t="shared" si="385"/>
        <v>#DIV/0!</v>
      </c>
      <c r="G1274" s="4" t="e">
        <f t="shared" si="386"/>
        <v>#DIV/0!</v>
      </c>
      <c r="H1274" s="4" t="e">
        <f t="shared" si="387"/>
        <v>#DIV/0!</v>
      </c>
      <c r="I1274" s="4" t="e">
        <f t="shared" si="388"/>
        <v>#DIV/0!</v>
      </c>
      <c r="J1274" s="4" t="e">
        <f t="shared" si="389"/>
        <v>#DIV/0!</v>
      </c>
      <c r="K1274" s="4" t="e">
        <f t="shared" si="390"/>
        <v>#DIV/0!</v>
      </c>
      <c r="L1274" s="4" t="e">
        <f t="shared" si="391"/>
        <v>#DIV/0!</v>
      </c>
      <c r="M1274" s="4" t="e">
        <f t="shared" si="392"/>
        <v>#DIV/0!</v>
      </c>
      <c r="N1274" s="4" t="e">
        <f t="shared" si="393"/>
        <v>#DIV/0!</v>
      </c>
      <c r="O1274" s="4" t="e">
        <f t="shared" si="394"/>
        <v>#DIV/0!</v>
      </c>
      <c r="P1274" s="4" t="e">
        <f t="shared" si="395"/>
        <v>#DIV/0!</v>
      </c>
      <c r="Q1274" s="4" t="e">
        <f t="shared" si="396"/>
        <v>#DIV/0!</v>
      </c>
      <c r="R1274" s="4" t="e">
        <f t="shared" si="397"/>
        <v>#DIV/0!</v>
      </c>
      <c r="S1274" s="4" t="e">
        <f t="shared" si="398"/>
        <v>#DIV/0!</v>
      </c>
      <c r="T1274" s="4" t="e">
        <f t="shared" si="399"/>
        <v>#DIV/0!</v>
      </c>
      <c r="U1274" s="4" t="e">
        <f t="shared" si="400"/>
        <v>#DIV/0!</v>
      </c>
      <c r="W1274" s="5" t="e">
        <f>VLOOKUP(C1274&amp;A1274,Driver_elast!$A$2:$D$1161,4,FALSE)</f>
        <v>#N/A</v>
      </c>
      <c r="X1274" s="5">
        <v>1</v>
      </c>
      <c r="Y1274" s="2">
        <f>SUMIFS('Growth rates'!D$4:D$999,'Growth rates'!$B$4:$B$999,Demands!$A1274,'Growth rates'!$C$4:$C$999,$W1274)</f>
        <v>0</v>
      </c>
      <c r="Z1274" s="2">
        <f>SUMIFS('Growth rates'!E$4:E$999,'Growth rates'!$B$4:$B$999,Demands!$A1274,'Growth rates'!$C$4:$C$999,$W1274)</f>
        <v>0</v>
      </c>
      <c r="AA1274" s="2">
        <f>SUMIFS('Growth rates'!F$4:F$999,'Growth rates'!$B$4:$B$999,Demands!$A1274,'Growth rates'!$C$4:$C$999,$W1274)</f>
        <v>0</v>
      </c>
      <c r="AB1274" s="2">
        <f>SUMIFS('Growth rates'!G$4:G$999,'Growth rates'!$B$4:$B$999,Demands!$A1274,'Growth rates'!$C$4:$C$999,$W1274)</f>
        <v>0</v>
      </c>
      <c r="AC1274" s="2">
        <f>SUMIFS('Growth rates'!H$4:H$999,'Growth rates'!$B$4:$B$999,Demands!$A1274,'Growth rates'!$C$4:$C$999,$W1274)</f>
        <v>0</v>
      </c>
      <c r="AD1274" s="2">
        <f>SUMIFS('Growth rates'!I$4:I$999,'Growth rates'!$B$4:$B$999,Demands!$A1274,'Growth rates'!$C$4:$C$999,$W1274)</f>
        <v>0</v>
      </c>
      <c r="AE1274" s="2">
        <f>SUMIFS('Growth rates'!J$4:J$999,'Growth rates'!$B$4:$B$999,Demands!$A1274,'Growth rates'!$C$4:$C$999,$W1274)</f>
        <v>0</v>
      </c>
      <c r="AF1274" s="2">
        <f>SUMIFS('Growth rates'!K$4:K$999,'Growth rates'!$B$4:$B$999,Demands!$A1274,'Growth rates'!$C$4:$C$999,$W1274)</f>
        <v>0</v>
      </c>
      <c r="AG1274" s="2">
        <f>SUMIFS('Growth rates'!L$4:L$999,'Growth rates'!$B$4:$B$999,Demands!$A1274,'Growth rates'!$C$4:$C$999,$W1274)</f>
        <v>0</v>
      </c>
      <c r="AH1274" s="2">
        <f>SUMIFS('Growth rates'!M$4:M$999,'Growth rates'!$B$4:$B$999,Demands!$A1274,'Growth rates'!$C$4:$C$999,$W1274)</f>
        <v>0</v>
      </c>
      <c r="AI1274" s="2">
        <f>SUMIFS('Growth rates'!N$4:N$999,'Growth rates'!$B$4:$B$999,Demands!$A1274,'Growth rates'!$C$4:$C$999,$W1274)</f>
        <v>0</v>
      </c>
      <c r="AJ1274" s="2">
        <f>SUMIFS('Growth rates'!O$4:O$999,'Growth rates'!$B$4:$B$999,Demands!$A1274,'Growth rates'!$C$4:$C$999,$W1274)</f>
        <v>0</v>
      </c>
      <c r="AK1274" s="2">
        <f>SUMIFS('Growth rates'!P$4:P$999,'Growth rates'!$B$4:$B$999,Demands!$A1274,'Growth rates'!$C$4:$C$999,$W1274)</f>
        <v>0</v>
      </c>
      <c r="AL1274" s="2">
        <f>SUMIFS('Growth rates'!Q$4:Q$999,'Growth rates'!$B$4:$B$999,Demands!$A1274,'Growth rates'!$C$4:$C$999,$W1274)</f>
        <v>0</v>
      </c>
      <c r="AM1274" s="2">
        <f>SUMIFS('Growth rates'!R$4:R$999,'Growth rates'!$B$4:$B$999,Demands!$A1274,'Growth rates'!$C$4:$C$999,$W1274)</f>
        <v>0</v>
      </c>
      <c r="AN1274" s="2">
        <f>SUMIFS('Growth rates'!S$4:S$999,'Growth rates'!$B$4:$B$999,Demands!$A1274,'Growth rates'!$C$4:$C$999,$W1274)</f>
        <v>0</v>
      </c>
      <c r="AO1274" s="2">
        <f>SUMIFS('Growth rates'!T$4:T$999,'Growth rates'!$B$4:$B$999,Demands!$A1274,'Growth rates'!$C$4:$C$999,$W1274)</f>
        <v>0</v>
      </c>
      <c r="AP1274" s="2">
        <f>SUMIFS('Growth rates'!U$4:U$999,'Growth rates'!$B$4:$B$999,Demands!$A1274,'Growth rates'!$C$4:$C$999,$W1274)</f>
        <v>0</v>
      </c>
      <c r="AR1274" t="e">
        <f>VLOOKUP(C1274&amp;A1274,Driver_elast!$A$2:$E$1161,5,FALSE)</f>
        <v>#N/A</v>
      </c>
      <c r="AS1274" t="e">
        <f t="shared" si="401"/>
        <v>#N/A</v>
      </c>
      <c r="AT1274" t="e">
        <f t="shared" si="402"/>
        <v>#N/A</v>
      </c>
      <c r="AV1274" s="2" t="e" cm="1">
        <f t="array" ref="AV1274">TREND($AR1274:$AS1274,$AR$3:$AS$3,AV$1)</f>
        <v>#VALUE!</v>
      </c>
      <c r="AW1274" s="2" t="e" cm="1">
        <f t="array" ref="AW1274">TREND($AR1274:$AS1274,$AR$3:$AS$3,AW$1)</f>
        <v>#VALUE!</v>
      </c>
      <c r="AX1274" s="2" t="e" cm="1">
        <f t="array" ref="AX1274">TREND($AR1274:$AS1274,$AR$3:$AS$3,AX$1)</f>
        <v>#VALUE!</v>
      </c>
      <c r="AY1274" s="2" t="e" cm="1">
        <f t="array" ref="AY1274">TREND($AR1274:$AS1274,$AR$3:$AS$3,AY$1)</f>
        <v>#VALUE!</v>
      </c>
      <c r="AZ1274" s="2" t="e" cm="1">
        <f t="array" ref="AZ1274">TREND($AR1274:$AS1274,$AR$3:$AS$3,AZ$1)</f>
        <v>#VALUE!</v>
      </c>
      <c r="BA1274" s="2" t="e" cm="1">
        <f t="array" ref="BA1274">TREND($AR1274:$AS1274,$AR$3:$AS$3,BA$1)</f>
        <v>#VALUE!</v>
      </c>
      <c r="BB1274" s="2" t="e" cm="1">
        <f t="array" ref="BB1274">TREND($AR1274:$AS1274,$AR$3:$AS$3,BB$1)</f>
        <v>#VALUE!</v>
      </c>
      <c r="BC1274" s="2" t="e" cm="1">
        <f t="array" ref="BC1274">TREND($AR1274:$AS1274,$AR$3:$AS$3,BC$1)</f>
        <v>#VALUE!</v>
      </c>
      <c r="BD1274" s="2" t="e" cm="1">
        <f t="array" ref="BD1274">TREND($AR1274:$AS1274,$AR$3:$AS$3,BD$1)</f>
        <v>#VALUE!</v>
      </c>
      <c r="BE1274" s="2" t="e" cm="1">
        <f t="array" ref="BE1274">TREND($AR1274:$AS1274,$AR$3:$AS$3,BE$1)</f>
        <v>#VALUE!</v>
      </c>
      <c r="BF1274" s="20" t="e" cm="1">
        <f t="array" ref="BF1274">TREND($AS1274:$AT1274,$AS$3:$AT$3,BF$1)</f>
        <v>#VALUE!</v>
      </c>
      <c r="BG1274" s="20" t="e" cm="1">
        <f t="array" ref="BG1274">TREND($AS1274:$AT1274,$AS$3:$AT$3,BG$1)</f>
        <v>#VALUE!</v>
      </c>
      <c r="BH1274" s="20" t="e" cm="1">
        <f t="array" ref="BH1274">TREND($AS1274:$AT1274,$AS$3:$AT$3,BH$1)</f>
        <v>#VALUE!</v>
      </c>
      <c r="BI1274" s="20" t="e" cm="1">
        <f t="array" ref="BI1274">TREND($AS1274:$AT1274,$AS$3:$AT$3,BI$1)</f>
        <v>#VALUE!</v>
      </c>
      <c r="BJ1274" s="20" t="e" cm="1">
        <f t="array" ref="BJ1274">TREND($AS1274:$AT1274,$AS$3:$AT$3,BJ$1)</f>
        <v>#VALUE!</v>
      </c>
      <c r="BK1274" s="20" t="e" cm="1">
        <f t="array" ref="BK1274">TREND($AS1274:$AT1274,$AS$3:$AT$3,BK$1)</f>
        <v>#VALUE!</v>
      </c>
      <c r="BL1274" s="20" t="e" cm="1">
        <f t="array" ref="BL1274">TREND($AS1274:$AT1274,$AS$3:$AT$3,BL$1)</f>
        <v>#VALUE!</v>
      </c>
      <c r="BM1274" s="20" t="e" cm="1">
        <f t="array" ref="BM1274">TREND($AS1274:$AT1274,$AS$3:$AT$3,BM$1)</f>
        <v>#VALUE!</v>
      </c>
    </row>
    <row r="1275" spans="1:65" x14ac:dyDescent="0.35">
      <c r="A1275" t="str">
        <f>IF(BYDem!B1273="","\I:",BYDem!B1273)</f>
        <v>\I:</v>
      </c>
      <c r="B1275">
        <f>BYDem!E1273</f>
        <v>0</v>
      </c>
      <c r="C1275">
        <f t="shared" si="403"/>
        <v>0</v>
      </c>
      <c r="D1275" s="4">
        <f>SUMIFS(BYDem!$M$2:$M$2000,BYDem!$B$2:$B$2000,Demands!$A1275,BYDem!$E$2:$E$2000,Demands!$B1275)</f>
        <v>0</v>
      </c>
      <c r="E1275" s="4" t="e">
        <f t="shared" si="384"/>
        <v>#DIV/0!</v>
      </c>
      <c r="F1275" s="4" t="e">
        <f t="shared" si="385"/>
        <v>#DIV/0!</v>
      </c>
      <c r="G1275" s="4" t="e">
        <f t="shared" si="386"/>
        <v>#DIV/0!</v>
      </c>
      <c r="H1275" s="4" t="e">
        <f t="shared" si="387"/>
        <v>#DIV/0!</v>
      </c>
      <c r="I1275" s="4" t="e">
        <f t="shared" si="388"/>
        <v>#DIV/0!</v>
      </c>
      <c r="J1275" s="4" t="e">
        <f t="shared" si="389"/>
        <v>#DIV/0!</v>
      </c>
      <c r="K1275" s="4" t="e">
        <f t="shared" si="390"/>
        <v>#DIV/0!</v>
      </c>
      <c r="L1275" s="4" t="e">
        <f t="shared" si="391"/>
        <v>#DIV/0!</v>
      </c>
      <c r="M1275" s="4" t="e">
        <f t="shared" si="392"/>
        <v>#DIV/0!</v>
      </c>
      <c r="N1275" s="4" t="e">
        <f t="shared" si="393"/>
        <v>#DIV/0!</v>
      </c>
      <c r="O1275" s="4" t="e">
        <f t="shared" si="394"/>
        <v>#DIV/0!</v>
      </c>
      <c r="P1275" s="4" t="e">
        <f t="shared" si="395"/>
        <v>#DIV/0!</v>
      </c>
      <c r="Q1275" s="4" t="e">
        <f t="shared" si="396"/>
        <v>#DIV/0!</v>
      </c>
      <c r="R1275" s="4" t="e">
        <f t="shared" si="397"/>
        <v>#DIV/0!</v>
      </c>
      <c r="S1275" s="4" t="e">
        <f t="shared" si="398"/>
        <v>#DIV/0!</v>
      </c>
      <c r="T1275" s="4" t="e">
        <f t="shared" si="399"/>
        <v>#DIV/0!</v>
      </c>
      <c r="U1275" s="4" t="e">
        <f t="shared" si="400"/>
        <v>#DIV/0!</v>
      </c>
      <c r="W1275" s="5" t="e">
        <f>VLOOKUP(C1275&amp;A1275,Driver_elast!$A$2:$D$1161,4,FALSE)</f>
        <v>#N/A</v>
      </c>
      <c r="X1275" s="5">
        <v>1</v>
      </c>
      <c r="Y1275" s="2">
        <f>SUMIFS('Growth rates'!D$4:D$999,'Growth rates'!$B$4:$B$999,Demands!$A1275,'Growth rates'!$C$4:$C$999,$W1275)</f>
        <v>0</v>
      </c>
      <c r="Z1275" s="2">
        <f>SUMIFS('Growth rates'!E$4:E$999,'Growth rates'!$B$4:$B$999,Demands!$A1275,'Growth rates'!$C$4:$C$999,$W1275)</f>
        <v>0</v>
      </c>
      <c r="AA1275" s="2">
        <f>SUMIFS('Growth rates'!F$4:F$999,'Growth rates'!$B$4:$B$999,Demands!$A1275,'Growth rates'!$C$4:$C$999,$W1275)</f>
        <v>0</v>
      </c>
      <c r="AB1275" s="2">
        <f>SUMIFS('Growth rates'!G$4:G$999,'Growth rates'!$B$4:$B$999,Demands!$A1275,'Growth rates'!$C$4:$C$999,$W1275)</f>
        <v>0</v>
      </c>
      <c r="AC1275" s="2">
        <f>SUMIFS('Growth rates'!H$4:H$999,'Growth rates'!$B$4:$B$999,Demands!$A1275,'Growth rates'!$C$4:$C$999,$W1275)</f>
        <v>0</v>
      </c>
      <c r="AD1275" s="2">
        <f>SUMIFS('Growth rates'!I$4:I$999,'Growth rates'!$B$4:$B$999,Demands!$A1275,'Growth rates'!$C$4:$C$999,$W1275)</f>
        <v>0</v>
      </c>
      <c r="AE1275" s="2">
        <f>SUMIFS('Growth rates'!J$4:J$999,'Growth rates'!$B$4:$B$999,Demands!$A1275,'Growth rates'!$C$4:$C$999,$W1275)</f>
        <v>0</v>
      </c>
      <c r="AF1275" s="2">
        <f>SUMIFS('Growth rates'!K$4:K$999,'Growth rates'!$B$4:$B$999,Demands!$A1275,'Growth rates'!$C$4:$C$999,$W1275)</f>
        <v>0</v>
      </c>
      <c r="AG1275" s="2">
        <f>SUMIFS('Growth rates'!L$4:L$999,'Growth rates'!$B$4:$B$999,Demands!$A1275,'Growth rates'!$C$4:$C$999,$W1275)</f>
        <v>0</v>
      </c>
      <c r="AH1275" s="2">
        <f>SUMIFS('Growth rates'!M$4:M$999,'Growth rates'!$B$4:$B$999,Demands!$A1275,'Growth rates'!$C$4:$C$999,$W1275)</f>
        <v>0</v>
      </c>
      <c r="AI1275" s="2">
        <f>SUMIFS('Growth rates'!N$4:N$999,'Growth rates'!$B$4:$B$999,Demands!$A1275,'Growth rates'!$C$4:$C$999,$W1275)</f>
        <v>0</v>
      </c>
      <c r="AJ1275" s="2">
        <f>SUMIFS('Growth rates'!O$4:O$999,'Growth rates'!$B$4:$B$999,Demands!$A1275,'Growth rates'!$C$4:$C$999,$W1275)</f>
        <v>0</v>
      </c>
      <c r="AK1275" s="2">
        <f>SUMIFS('Growth rates'!P$4:P$999,'Growth rates'!$B$4:$B$999,Demands!$A1275,'Growth rates'!$C$4:$C$999,$W1275)</f>
        <v>0</v>
      </c>
      <c r="AL1275" s="2">
        <f>SUMIFS('Growth rates'!Q$4:Q$999,'Growth rates'!$B$4:$B$999,Demands!$A1275,'Growth rates'!$C$4:$C$999,$W1275)</f>
        <v>0</v>
      </c>
      <c r="AM1275" s="2">
        <f>SUMIFS('Growth rates'!R$4:R$999,'Growth rates'!$B$4:$B$999,Demands!$A1275,'Growth rates'!$C$4:$C$999,$W1275)</f>
        <v>0</v>
      </c>
      <c r="AN1275" s="2">
        <f>SUMIFS('Growth rates'!S$4:S$999,'Growth rates'!$B$4:$B$999,Demands!$A1275,'Growth rates'!$C$4:$C$999,$W1275)</f>
        <v>0</v>
      </c>
      <c r="AO1275" s="2">
        <f>SUMIFS('Growth rates'!T$4:T$999,'Growth rates'!$B$4:$B$999,Demands!$A1275,'Growth rates'!$C$4:$C$999,$W1275)</f>
        <v>0</v>
      </c>
      <c r="AP1275" s="2">
        <f>SUMIFS('Growth rates'!U$4:U$999,'Growth rates'!$B$4:$B$999,Demands!$A1275,'Growth rates'!$C$4:$C$999,$W1275)</f>
        <v>0</v>
      </c>
      <c r="AR1275" t="e">
        <f>VLOOKUP(C1275&amp;A1275,Driver_elast!$A$2:$E$1161,5,FALSE)</f>
        <v>#N/A</v>
      </c>
      <c r="AS1275" t="e">
        <f t="shared" si="401"/>
        <v>#N/A</v>
      </c>
      <c r="AT1275" t="e">
        <f t="shared" si="402"/>
        <v>#N/A</v>
      </c>
      <c r="AV1275" s="2" t="e" cm="1">
        <f t="array" ref="AV1275">TREND($AR1275:$AS1275,$AR$3:$AS$3,AV$1)</f>
        <v>#VALUE!</v>
      </c>
      <c r="AW1275" s="2" t="e" cm="1">
        <f t="array" ref="AW1275">TREND($AR1275:$AS1275,$AR$3:$AS$3,AW$1)</f>
        <v>#VALUE!</v>
      </c>
      <c r="AX1275" s="2" t="e" cm="1">
        <f t="array" ref="AX1275">TREND($AR1275:$AS1275,$AR$3:$AS$3,AX$1)</f>
        <v>#VALUE!</v>
      </c>
      <c r="AY1275" s="2" t="e" cm="1">
        <f t="array" ref="AY1275">TREND($AR1275:$AS1275,$AR$3:$AS$3,AY$1)</f>
        <v>#VALUE!</v>
      </c>
      <c r="AZ1275" s="2" t="e" cm="1">
        <f t="array" ref="AZ1275">TREND($AR1275:$AS1275,$AR$3:$AS$3,AZ$1)</f>
        <v>#VALUE!</v>
      </c>
      <c r="BA1275" s="2" t="e" cm="1">
        <f t="array" ref="BA1275">TREND($AR1275:$AS1275,$AR$3:$AS$3,BA$1)</f>
        <v>#VALUE!</v>
      </c>
      <c r="BB1275" s="2" t="e" cm="1">
        <f t="array" ref="BB1275">TREND($AR1275:$AS1275,$AR$3:$AS$3,BB$1)</f>
        <v>#VALUE!</v>
      </c>
      <c r="BC1275" s="2" t="e" cm="1">
        <f t="array" ref="BC1275">TREND($AR1275:$AS1275,$AR$3:$AS$3,BC$1)</f>
        <v>#VALUE!</v>
      </c>
      <c r="BD1275" s="2" t="e" cm="1">
        <f t="array" ref="BD1275">TREND($AR1275:$AS1275,$AR$3:$AS$3,BD$1)</f>
        <v>#VALUE!</v>
      </c>
      <c r="BE1275" s="2" t="e" cm="1">
        <f t="array" ref="BE1275">TREND($AR1275:$AS1275,$AR$3:$AS$3,BE$1)</f>
        <v>#VALUE!</v>
      </c>
      <c r="BF1275" s="20" t="e" cm="1">
        <f t="array" ref="BF1275">TREND($AS1275:$AT1275,$AS$3:$AT$3,BF$1)</f>
        <v>#VALUE!</v>
      </c>
      <c r="BG1275" s="20" t="e" cm="1">
        <f t="array" ref="BG1275">TREND($AS1275:$AT1275,$AS$3:$AT$3,BG$1)</f>
        <v>#VALUE!</v>
      </c>
      <c r="BH1275" s="20" t="e" cm="1">
        <f t="array" ref="BH1275">TREND($AS1275:$AT1275,$AS$3:$AT$3,BH$1)</f>
        <v>#VALUE!</v>
      </c>
      <c r="BI1275" s="20" t="e" cm="1">
        <f t="array" ref="BI1275">TREND($AS1275:$AT1275,$AS$3:$AT$3,BI$1)</f>
        <v>#VALUE!</v>
      </c>
      <c r="BJ1275" s="20" t="e" cm="1">
        <f t="array" ref="BJ1275">TREND($AS1275:$AT1275,$AS$3:$AT$3,BJ$1)</f>
        <v>#VALUE!</v>
      </c>
      <c r="BK1275" s="20" t="e" cm="1">
        <f t="array" ref="BK1275">TREND($AS1275:$AT1275,$AS$3:$AT$3,BK$1)</f>
        <v>#VALUE!</v>
      </c>
      <c r="BL1275" s="20" t="e" cm="1">
        <f t="array" ref="BL1275">TREND($AS1275:$AT1275,$AS$3:$AT$3,BL$1)</f>
        <v>#VALUE!</v>
      </c>
      <c r="BM1275" s="20" t="e" cm="1">
        <f t="array" ref="BM1275">TREND($AS1275:$AT1275,$AS$3:$AT$3,BM$1)</f>
        <v>#VALUE!</v>
      </c>
    </row>
    <row r="1276" spans="1:65" x14ac:dyDescent="0.35">
      <c r="A1276" t="str">
        <f>IF(BYDem!B1274="","\I:",BYDem!B1274)</f>
        <v>\I:</v>
      </c>
      <c r="B1276">
        <f>BYDem!E1274</f>
        <v>0</v>
      </c>
      <c r="C1276">
        <f t="shared" si="403"/>
        <v>0</v>
      </c>
      <c r="D1276" s="4">
        <f>SUMIFS(BYDem!$M$2:$M$2000,BYDem!$B$2:$B$2000,Demands!$A1276,BYDem!$E$2:$E$2000,Demands!$B1276)</f>
        <v>0</v>
      </c>
      <c r="E1276" s="4" t="e">
        <f t="shared" si="384"/>
        <v>#DIV/0!</v>
      </c>
      <c r="F1276" s="4" t="e">
        <f t="shared" si="385"/>
        <v>#DIV/0!</v>
      </c>
      <c r="G1276" s="4" t="e">
        <f t="shared" si="386"/>
        <v>#DIV/0!</v>
      </c>
      <c r="H1276" s="4" t="e">
        <f t="shared" si="387"/>
        <v>#DIV/0!</v>
      </c>
      <c r="I1276" s="4" t="e">
        <f t="shared" si="388"/>
        <v>#DIV/0!</v>
      </c>
      <c r="J1276" s="4" t="e">
        <f t="shared" si="389"/>
        <v>#DIV/0!</v>
      </c>
      <c r="K1276" s="4" t="e">
        <f t="shared" si="390"/>
        <v>#DIV/0!</v>
      </c>
      <c r="L1276" s="4" t="e">
        <f t="shared" si="391"/>
        <v>#DIV/0!</v>
      </c>
      <c r="M1276" s="4" t="e">
        <f t="shared" si="392"/>
        <v>#DIV/0!</v>
      </c>
      <c r="N1276" s="4" t="e">
        <f t="shared" si="393"/>
        <v>#DIV/0!</v>
      </c>
      <c r="O1276" s="4" t="e">
        <f t="shared" si="394"/>
        <v>#DIV/0!</v>
      </c>
      <c r="P1276" s="4" t="e">
        <f t="shared" si="395"/>
        <v>#DIV/0!</v>
      </c>
      <c r="Q1276" s="4" t="e">
        <f t="shared" si="396"/>
        <v>#DIV/0!</v>
      </c>
      <c r="R1276" s="4" t="e">
        <f t="shared" si="397"/>
        <v>#DIV/0!</v>
      </c>
      <c r="S1276" s="4" t="e">
        <f t="shared" si="398"/>
        <v>#DIV/0!</v>
      </c>
      <c r="T1276" s="4" t="e">
        <f t="shared" si="399"/>
        <v>#DIV/0!</v>
      </c>
      <c r="U1276" s="4" t="e">
        <f t="shared" si="400"/>
        <v>#DIV/0!</v>
      </c>
      <c r="W1276" s="5" t="e">
        <f>VLOOKUP(C1276&amp;A1276,Driver_elast!$A$2:$D$1161,4,FALSE)</f>
        <v>#N/A</v>
      </c>
      <c r="X1276" s="5">
        <v>1</v>
      </c>
      <c r="Y1276" s="2">
        <f>SUMIFS('Growth rates'!D$4:D$999,'Growth rates'!$B$4:$B$999,Demands!$A1276,'Growth rates'!$C$4:$C$999,$W1276)</f>
        <v>0</v>
      </c>
      <c r="Z1276" s="2">
        <f>SUMIFS('Growth rates'!E$4:E$999,'Growth rates'!$B$4:$B$999,Demands!$A1276,'Growth rates'!$C$4:$C$999,$W1276)</f>
        <v>0</v>
      </c>
      <c r="AA1276" s="2">
        <f>SUMIFS('Growth rates'!F$4:F$999,'Growth rates'!$B$4:$B$999,Demands!$A1276,'Growth rates'!$C$4:$C$999,$W1276)</f>
        <v>0</v>
      </c>
      <c r="AB1276" s="2">
        <f>SUMIFS('Growth rates'!G$4:G$999,'Growth rates'!$B$4:$B$999,Demands!$A1276,'Growth rates'!$C$4:$C$999,$W1276)</f>
        <v>0</v>
      </c>
      <c r="AC1276" s="2">
        <f>SUMIFS('Growth rates'!H$4:H$999,'Growth rates'!$B$4:$B$999,Demands!$A1276,'Growth rates'!$C$4:$C$999,$W1276)</f>
        <v>0</v>
      </c>
      <c r="AD1276" s="2">
        <f>SUMIFS('Growth rates'!I$4:I$999,'Growth rates'!$B$4:$B$999,Demands!$A1276,'Growth rates'!$C$4:$C$999,$W1276)</f>
        <v>0</v>
      </c>
      <c r="AE1276" s="2">
        <f>SUMIFS('Growth rates'!J$4:J$999,'Growth rates'!$B$4:$B$999,Demands!$A1276,'Growth rates'!$C$4:$C$999,$W1276)</f>
        <v>0</v>
      </c>
      <c r="AF1276" s="2">
        <f>SUMIFS('Growth rates'!K$4:K$999,'Growth rates'!$B$4:$B$999,Demands!$A1276,'Growth rates'!$C$4:$C$999,$W1276)</f>
        <v>0</v>
      </c>
      <c r="AG1276" s="2">
        <f>SUMIFS('Growth rates'!L$4:L$999,'Growth rates'!$B$4:$B$999,Demands!$A1276,'Growth rates'!$C$4:$C$999,$W1276)</f>
        <v>0</v>
      </c>
      <c r="AH1276" s="2">
        <f>SUMIFS('Growth rates'!M$4:M$999,'Growth rates'!$B$4:$B$999,Demands!$A1276,'Growth rates'!$C$4:$C$999,$W1276)</f>
        <v>0</v>
      </c>
      <c r="AI1276" s="2">
        <f>SUMIFS('Growth rates'!N$4:N$999,'Growth rates'!$B$4:$B$999,Demands!$A1276,'Growth rates'!$C$4:$C$999,$W1276)</f>
        <v>0</v>
      </c>
      <c r="AJ1276" s="2">
        <f>SUMIFS('Growth rates'!O$4:O$999,'Growth rates'!$B$4:$B$999,Demands!$A1276,'Growth rates'!$C$4:$C$999,$W1276)</f>
        <v>0</v>
      </c>
      <c r="AK1276" s="2">
        <f>SUMIFS('Growth rates'!P$4:P$999,'Growth rates'!$B$4:$B$999,Demands!$A1276,'Growth rates'!$C$4:$C$999,$W1276)</f>
        <v>0</v>
      </c>
      <c r="AL1276" s="2">
        <f>SUMIFS('Growth rates'!Q$4:Q$999,'Growth rates'!$B$4:$B$999,Demands!$A1276,'Growth rates'!$C$4:$C$999,$W1276)</f>
        <v>0</v>
      </c>
      <c r="AM1276" s="2">
        <f>SUMIFS('Growth rates'!R$4:R$999,'Growth rates'!$B$4:$B$999,Demands!$A1276,'Growth rates'!$C$4:$C$999,$W1276)</f>
        <v>0</v>
      </c>
      <c r="AN1276" s="2">
        <f>SUMIFS('Growth rates'!S$4:S$999,'Growth rates'!$B$4:$B$999,Demands!$A1276,'Growth rates'!$C$4:$C$999,$W1276)</f>
        <v>0</v>
      </c>
      <c r="AO1276" s="2">
        <f>SUMIFS('Growth rates'!T$4:T$999,'Growth rates'!$B$4:$B$999,Demands!$A1276,'Growth rates'!$C$4:$C$999,$W1276)</f>
        <v>0</v>
      </c>
      <c r="AP1276" s="2">
        <f>SUMIFS('Growth rates'!U$4:U$999,'Growth rates'!$B$4:$B$999,Demands!$A1276,'Growth rates'!$C$4:$C$999,$W1276)</f>
        <v>0</v>
      </c>
      <c r="AR1276" t="e">
        <f>VLOOKUP(C1276&amp;A1276,Driver_elast!$A$2:$E$1161,5,FALSE)</f>
        <v>#N/A</v>
      </c>
      <c r="AS1276" t="e">
        <f t="shared" si="401"/>
        <v>#N/A</v>
      </c>
      <c r="AT1276" t="e">
        <f t="shared" si="402"/>
        <v>#N/A</v>
      </c>
      <c r="AV1276" s="2" t="e" cm="1">
        <f t="array" ref="AV1276">TREND($AR1276:$AS1276,$AR$3:$AS$3,AV$1)</f>
        <v>#VALUE!</v>
      </c>
      <c r="AW1276" s="2" t="e" cm="1">
        <f t="array" ref="AW1276">TREND($AR1276:$AS1276,$AR$3:$AS$3,AW$1)</f>
        <v>#VALUE!</v>
      </c>
      <c r="AX1276" s="2" t="e" cm="1">
        <f t="array" ref="AX1276">TREND($AR1276:$AS1276,$AR$3:$AS$3,AX$1)</f>
        <v>#VALUE!</v>
      </c>
      <c r="AY1276" s="2" t="e" cm="1">
        <f t="array" ref="AY1276">TREND($AR1276:$AS1276,$AR$3:$AS$3,AY$1)</f>
        <v>#VALUE!</v>
      </c>
      <c r="AZ1276" s="2" t="e" cm="1">
        <f t="array" ref="AZ1276">TREND($AR1276:$AS1276,$AR$3:$AS$3,AZ$1)</f>
        <v>#VALUE!</v>
      </c>
      <c r="BA1276" s="2" t="e" cm="1">
        <f t="array" ref="BA1276">TREND($AR1276:$AS1276,$AR$3:$AS$3,BA$1)</f>
        <v>#VALUE!</v>
      </c>
      <c r="BB1276" s="2" t="e" cm="1">
        <f t="array" ref="BB1276">TREND($AR1276:$AS1276,$AR$3:$AS$3,BB$1)</f>
        <v>#VALUE!</v>
      </c>
      <c r="BC1276" s="2" t="e" cm="1">
        <f t="array" ref="BC1276">TREND($AR1276:$AS1276,$AR$3:$AS$3,BC$1)</f>
        <v>#VALUE!</v>
      </c>
      <c r="BD1276" s="2" t="e" cm="1">
        <f t="array" ref="BD1276">TREND($AR1276:$AS1276,$AR$3:$AS$3,BD$1)</f>
        <v>#VALUE!</v>
      </c>
      <c r="BE1276" s="2" t="e" cm="1">
        <f t="array" ref="BE1276">TREND($AR1276:$AS1276,$AR$3:$AS$3,BE$1)</f>
        <v>#VALUE!</v>
      </c>
      <c r="BF1276" s="20" t="e" cm="1">
        <f t="array" ref="BF1276">TREND($AS1276:$AT1276,$AS$3:$AT$3,BF$1)</f>
        <v>#VALUE!</v>
      </c>
      <c r="BG1276" s="20" t="e" cm="1">
        <f t="array" ref="BG1276">TREND($AS1276:$AT1276,$AS$3:$AT$3,BG$1)</f>
        <v>#VALUE!</v>
      </c>
      <c r="BH1276" s="20" t="e" cm="1">
        <f t="array" ref="BH1276">TREND($AS1276:$AT1276,$AS$3:$AT$3,BH$1)</f>
        <v>#VALUE!</v>
      </c>
      <c r="BI1276" s="20" t="e" cm="1">
        <f t="array" ref="BI1276">TREND($AS1276:$AT1276,$AS$3:$AT$3,BI$1)</f>
        <v>#VALUE!</v>
      </c>
      <c r="BJ1276" s="20" t="e" cm="1">
        <f t="array" ref="BJ1276">TREND($AS1276:$AT1276,$AS$3:$AT$3,BJ$1)</f>
        <v>#VALUE!</v>
      </c>
      <c r="BK1276" s="20" t="e" cm="1">
        <f t="array" ref="BK1276">TREND($AS1276:$AT1276,$AS$3:$AT$3,BK$1)</f>
        <v>#VALUE!</v>
      </c>
      <c r="BL1276" s="20" t="e" cm="1">
        <f t="array" ref="BL1276">TREND($AS1276:$AT1276,$AS$3:$AT$3,BL$1)</f>
        <v>#VALUE!</v>
      </c>
      <c r="BM1276" s="20" t="e" cm="1">
        <f t="array" ref="BM1276">TREND($AS1276:$AT1276,$AS$3:$AT$3,BM$1)</f>
        <v>#VALUE!</v>
      </c>
    </row>
    <row r="1277" spans="1:65" x14ac:dyDescent="0.35">
      <c r="A1277" t="str">
        <f>IF(BYDem!B1275="","\I:",BYDem!B1275)</f>
        <v>\I:</v>
      </c>
      <c r="B1277">
        <f>BYDem!E1275</f>
        <v>0</v>
      </c>
      <c r="C1277">
        <f t="shared" si="403"/>
        <v>0</v>
      </c>
      <c r="D1277" s="4">
        <f>SUMIFS(BYDem!$M$2:$M$2000,BYDem!$B$2:$B$2000,Demands!$A1277,BYDem!$E$2:$E$2000,Demands!$B1277)</f>
        <v>0</v>
      </c>
      <c r="E1277" s="4" t="e">
        <f t="shared" si="384"/>
        <v>#DIV/0!</v>
      </c>
      <c r="F1277" s="4" t="e">
        <f t="shared" si="385"/>
        <v>#DIV/0!</v>
      </c>
      <c r="G1277" s="4" t="e">
        <f t="shared" si="386"/>
        <v>#DIV/0!</v>
      </c>
      <c r="H1277" s="4" t="e">
        <f t="shared" si="387"/>
        <v>#DIV/0!</v>
      </c>
      <c r="I1277" s="4" t="e">
        <f t="shared" si="388"/>
        <v>#DIV/0!</v>
      </c>
      <c r="J1277" s="4" t="e">
        <f t="shared" si="389"/>
        <v>#DIV/0!</v>
      </c>
      <c r="K1277" s="4" t="e">
        <f t="shared" si="390"/>
        <v>#DIV/0!</v>
      </c>
      <c r="L1277" s="4" t="e">
        <f t="shared" si="391"/>
        <v>#DIV/0!</v>
      </c>
      <c r="M1277" s="4" t="e">
        <f t="shared" si="392"/>
        <v>#DIV/0!</v>
      </c>
      <c r="N1277" s="4" t="e">
        <f t="shared" si="393"/>
        <v>#DIV/0!</v>
      </c>
      <c r="O1277" s="4" t="e">
        <f t="shared" si="394"/>
        <v>#DIV/0!</v>
      </c>
      <c r="P1277" s="4" t="e">
        <f t="shared" si="395"/>
        <v>#DIV/0!</v>
      </c>
      <c r="Q1277" s="4" t="e">
        <f t="shared" si="396"/>
        <v>#DIV/0!</v>
      </c>
      <c r="R1277" s="4" t="e">
        <f t="shared" si="397"/>
        <v>#DIV/0!</v>
      </c>
      <c r="S1277" s="4" t="e">
        <f t="shared" si="398"/>
        <v>#DIV/0!</v>
      </c>
      <c r="T1277" s="4" t="e">
        <f t="shared" si="399"/>
        <v>#DIV/0!</v>
      </c>
      <c r="U1277" s="4" t="e">
        <f t="shared" si="400"/>
        <v>#DIV/0!</v>
      </c>
      <c r="W1277" s="5" t="e">
        <f>VLOOKUP(C1277&amp;A1277,Driver_elast!$A$2:$D$1161,4,FALSE)</f>
        <v>#N/A</v>
      </c>
      <c r="X1277" s="5">
        <v>1</v>
      </c>
      <c r="Y1277" s="2">
        <f>SUMIFS('Growth rates'!D$4:D$999,'Growth rates'!$B$4:$B$999,Demands!$A1277,'Growth rates'!$C$4:$C$999,$W1277)</f>
        <v>0</v>
      </c>
      <c r="Z1277" s="2">
        <f>SUMIFS('Growth rates'!E$4:E$999,'Growth rates'!$B$4:$B$999,Demands!$A1277,'Growth rates'!$C$4:$C$999,$W1277)</f>
        <v>0</v>
      </c>
      <c r="AA1277" s="2">
        <f>SUMIFS('Growth rates'!F$4:F$999,'Growth rates'!$B$4:$B$999,Demands!$A1277,'Growth rates'!$C$4:$C$999,$W1277)</f>
        <v>0</v>
      </c>
      <c r="AB1277" s="2">
        <f>SUMIFS('Growth rates'!G$4:G$999,'Growth rates'!$B$4:$B$999,Demands!$A1277,'Growth rates'!$C$4:$C$999,$W1277)</f>
        <v>0</v>
      </c>
      <c r="AC1277" s="2">
        <f>SUMIFS('Growth rates'!H$4:H$999,'Growth rates'!$B$4:$B$999,Demands!$A1277,'Growth rates'!$C$4:$C$999,$W1277)</f>
        <v>0</v>
      </c>
      <c r="AD1277" s="2">
        <f>SUMIFS('Growth rates'!I$4:I$999,'Growth rates'!$B$4:$B$999,Demands!$A1277,'Growth rates'!$C$4:$C$999,$W1277)</f>
        <v>0</v>
      </c>
      <c r="AE1277" s="2">
        <f>SUMIFS('Growth rates'!J$4:J$999,'Growth rates'!$B$4:$B$999,Demands!$A1277,'Growth rates'!$C$4:$C$999,$W1277)</f>
        <v>0</v>
      </c>
      <c r="AF1277" s="2">
        <f>SUMIFS('Growth rates'!K$4:K$999,'Growth rates'!$B$4:$B$999,Demands!$A1277,'Growth rates'!$C$4:$C$999,$W1277)</f>
        <v>0</v>
      </c>
      <c r="AG1277" s="2">
        <f>SUMIFS('Growth rates'!L$4:L$999,'Growth rates'!$B$4:$B$999,Demands!$A1277,'Growth rates'!$C$4:$C$999,$W1277)</f>
        <v>0</v>
      </c>
      <c r="AH1277" s="2">
        <f>SUMIFS('Growth rates'!M$4:M$999,'Growth rates'!$B$4:$B$999,Demands!$A1277,'Growth rates'!$C$4:$C$999,$W1277)</f>
        <v>0</v>
      </c>
      <c r="AI1277" s="2">
        <f>SUMIFS('Growth rates'!N$4:N$999,'Growth rates'!$B$4:$B$999,Demands!$A1277,'Growth rates'!$C$4:$C$999,$W1277)</f>
        <v>0</v>
      </c>
      <c r="AJ1277" s="2">
        <f>SUMIFS('Growth rates'!O$4:O$999,'Growth rates'!$B$4:$B$999,Demands!$A1277,'Growth rates'!$C$4:$C$999,$W1277)</f>
        <v>0</v>
      </c>
      <c r="AK1277" s="2">
        <f>SUMIFS('Growth rates'!P$4:P$999,'Growth rates'!$B$4:$B$999,Demands!$A1277,'Growth rates'!$C$4:$C$999,$W1277)</f>
        <v>0</v>
      </c>
      <c r="AL1277" s="2">
        <f>SUMIFS('Growth rates'!Q$4:Q$999,'Growth rates'!$B$4:$B$999,Demands!$A1277,'Growth rates'!$C$4:$C$999,$W1277)</f>
        <v>0</v>
      </c>
      <c r="AM1277" s="2">
        <f>SUMIFS('Growth rates'!R$4:R$999,'Growth rates'!$B$4:$B$999,Demands!$A1277,'Growth rates'!$C$4:$C$999,$W1277)</f>
        <v>0</v>
      </c>
      <c r="AN1277" s="2">
        <f>SUMIFS('Growth rates'!S$4:S$999,'Growth rates'!$B$4:$B$999,Demands!$A1277,'Growth rates'!$C$4:$C$999,$W1277)</f>
        <v>0</v>
      </c>
      <c r="AO1277" s="2">
        <f>SUMIFS('Growth rates'!T$4:T$999,'Growth rates'!$B$4:$B$999,Demands!$A1277,'Growth rates'!$C$4:$C$999,$W1277)</f>
        <v>0</v>
      </c>
      <c r="AP1277" s="2">
        <f>SUMIFS('Growth rates'!U$4:U$999,'Growth rates'!$B$4:$B$999,Demands!$A1277,'Growth rates'!$C$4:$C$999,$W1277)</f>
        <v>0</v>
      </c>
      <c r="AR1277" t="e">
        <f>VLOOKUP(C1277&amp;A1277,Driver_elast!$A$2:$E$1161,5,FALSE)</f>
        <v>#N/A</v>
      </c>
      <c r="AS1277" t="e">
        <f t="shared" si="401"/>
        <v>#N/A</v>
      </c>
      <c r="AT1277" t="e">
        <f t="shared" si="402"/>
        <v>#N/A</v>
      </c>
      <c r="AV1277" s="2" t="e" cm="1">
        <f t="array" ref="AV1277">TREND($AR1277:$AS1277,$AR$3:$AS$3,AV$1)</f>
        <v>#VALUE!</v>
      </c>
      <c r="AW1277" s="2" t="e" cm="1">
        <f t="array" ref="AW1277">TREND($AR1277:$AS1277,$AR$3:$AS$3,AW$1)</f>
        <v>#VALUE!</v>
      </c>
      <c r="AX1277" s="2" t="e" cm="1">
        <f t="array" ref="AX1277">TREND($AR1277:$AS1277,$AR$3:$AS$3,AX$1)</f>
        <v>#VALUE!</v>
      </c>
      <c r="AY1277" s="2" t="e" cm="1">
        <f t="array" ref="AY1277">TREND($AR1277:$AS1277,$AR$3:$AS$3,AY$1)</f>
        <v>#VALUE!</v>
      </c>
      <c r="AZ1277" s="2" t="e" cm="1">
        <f t="array" ref="AZ1277">TREND($AR1277:$AS1277,$AR$3:$AS$3,AZ$1)</f>
        <v>#VALUE!</v>
      </c>
      <c r="BA1277" s="2" t="e" cm="1">
        <f t="array" ref="BA1277">TREND($AR1277:$AS1277,$AR$3:$AS$3,BA$1)</f>
        <v>#VALUE!</v>
      </c>
      <c r="BB1277" s="2" t="e" cm="1">
        <f t="array" ref="BB1277">TREND($AR1277:$AS1277,$AR$3:$AS$3,BB$1)</f>
        <v>#VALUE!</v>
      </c>
      <c r="BC1277" s="2" t="e" cm="1">
        <f t="array" ref="BC1277">TREND($AR1277:$AS1277,$AR$3:$AS$3,BC$1)</f>
        <v>#VALUE!</v>
      </c>
      <c r="BD1277" s="2" t="e" cm="1">
        <f t="array" ref="BD1277">TREND($AR1277:$AS1277,$AR$3:$AS$3,BD$1)</f>
        <v>#VALUE!</v>
      </c>
      <c r="BE1277" s="2" t="e" cm="1">
        <f t="array" ref="BE1277">TREND($AR1277:$AS1277,$AR$3:$AS$3,BE$1)</f>
        <v>#VALUE!</v>
      </c>
      <c r="BF1277" s="20" t="e" cm="1">
        <f t="array" ref="BF1277">TREND($AS1277:$AT1277,$AS$3:$AT$3,BF$1)</f>
        <v>#VALUE!</v>
      </c>
      <c r="BG1277" s="20" t="e" cm="1">
        <f t="array" ref="BG1277">TREND($AS1277:$AT1277,$AS$3:$AT$3,BG$1)</f>
        <v>#VALUE!</v>
      </c>
      <c r="BH1277" s="20" t="e" cm="1">
        <f t="array" ref="BH1277">TREND($AS1277:$AT1277,$AS$3:$AT$3,BH$1)</f>
        <v>#VALUE!</v>
      </c>
      <c r="BI1277" s="20" t="e" cm="1">
        <f t="array" ref="BI1277">TREND($AS1277:$AT1277,$AS$3:$AT$3,BI$1)</f>
        <v>#VALUE!</v>
      </c>
      <c r="BJ1277" s="20" t="e" cm="1">
        <f t="array" ref="BJ1277">TREND($AS1277:$AT1277,$AS$3:$AT$3,BJ$1)</f>
        <v>#VALUE!</v>
      </c>
      <c r="BK1277" s="20" t="e" cm="1">
        <f t="array" ref="BK1277">TREND($AS1277:$AT1277,$AS$3:$AT$3,BK$1)</f>
        <v>#VALUE!</v>
      </c>
      <c r="BL1277" s="20" t="e" cm="1">
        <f t="array" ref="BL1277">TREND($AS1277:$AT1277,$AS$3:$AT$3,BL$1)</f>
        <v>#VALUE!</v>
      </c>
      <c r="BM1277" s="20" t="e" cm="1">
        <f t="array" ref="BM1277">TREND($AS1277:$AT1277,$AS$3:$AT$3,BM$1)</f>
        <v>#VALUE!</v>
      </c>
    </row>
    <row r="1278" spans="1:65" x14ac:dyDescent="0.35">
      <c r="A1278" t="str">
        <f>IF(BYDem!B1276="","\I:",BYDem!B1276)</f>
        <v>\I:</v>
      </c>
      <c r="B1278">
        <f>BYDem!E1276</f>
        <v>0</v>
      </c>
      <c r="C1278">
        <f t="shared" si="403"/>
        <v>0</v>
      </c>
      <c r="D1278" s="4">
        <f>SUMIFS(BYDem!$M$2:$M$2000,BYDem!$B$2:$B$2000,Demands!$A1278,BYDem!$E$2:$E$2000,Demands!$B1278)</f>
        <v>0</v>
      </c>
      <c r="E1278" s="4" t="e">
        <f t="shared" si="384"/>
        <v>#DIV/0!</v>
      </c>
      <c r="F1278" s="4" t="e">
        <f t="shared" si="385"/>
        <v>#DIV/0!</v>
      </c>
      <c r="G1278" s="4" t="e">
        <f t="shared" si="386"/>
        <v>#DIV/0!</v>
      </c>
      <c r="H1278" s="4" t="e">
        <f t="shared" si="387"/>
        <v>#DIV/0!</v>
      </c>
      <c r="I1278" s="4" t="e">
        <f t="shared" si="388"/>
        <v>#DIV/0!</v>
      </c>
      <c r="J1278" s="4" t="e">
        <f t="shared" si="389"/>
        <v>#DIV/0!</v>
      </c>
      <c r="K1278" s="4" t="e">
        <f t="shared" si="390"/>
        <v>#DIV/0!</v>
      </c>
      <c r="L1278" s="4" t="e">
        <f t="shared" si="391"/>
        <v>#DIV/0!</v>
      </c>
      <c r="M1278" s="4" t="e">
        <f t="shared" si="392"/>
        <v>#DIV/0!</v>
      </c>
      <c r="N1278" s="4" t="e">
        <f t="shared" si="393"/>
        <v>#DIV/0!</v>
      </c>
      <c r="O1278" s="4" t="e">
        <f t="shared" si="394"/>
        <v>#DIV/0!</v>
      </c>
      <c r="P1278" s="4" t="e">
        <f t="shared" si="395"/>
        <v>#DIV/0!</v>
      </c>
      <c r="Q1278" s="4" t="e">
        <f t="shared" si="396"/>
        <v>#DIV/0!</v>
      </c>
      <c r="R1278" s="4" t="e">
        <f t="shared" si="397"/>
        <v>#DIV/0!</v>
      </c>
      <c r="S1278" s="4" t="e">
        <f t="shared" si="398"/>
        <v>#DIV/0!</v>
      </c>
      <c r="T1278" s="4" t="e">
        <f t="shared" si="399"/>
        <v>#DIV/0!</v>
      </c>
      <c r="U1278" s="4" t="e">
        <f t="shared" si="400"/>
        <v>#DIV/0!</v>
      </c>
      <c r="W1278" s="5" t="e">
        <f>VLOOKUP(C1278&amp;A1278,Driver_elast!$A$2:$D$1161,4,FALSE)</f>
        <v>#N/A</v>
      </c>
      <c r="X1278" s="5">
        <v>1</v>
      </c>
      <c r="Y1278" s="2">
        <f>SUMIFS('Growth rates'!D$4:D$999,'Growth rates'!$B$4:$B$999,Demands!$A1278,'Growth rates'!$C$4:$C$999,$W1278)</f>
        <v>0</v>
      </c>
      <c r="Z1278" s="2">
        <f>SUMIFS('Growth rates'!E$4:E$999,'Growth rates'!$B$4:$B$999,Demands!$A1278,'Growth rates'!$C$4:$C$999,$W1278)</f>
        <v>0</v>
      </c>
      <c r="AA1278" s="2">
        <f>SUMIFS('Growth rates'!F$4:F$999,'Growth rates'!$B$4:$B$999,Demands!$A1278,'Growth rates'!$C$4:$C$999,$W1278)</f>
        <v>0</v>
      </c>
      <c r="AB1278" s="2">
        <f>SUMIFS('Growth rates'!G$4:G$999,'Growth rates'!$B$4:$B$999,Demands!$A1278,'Growth rates'!$C$4:$C$999,$W1278)</f>
        <v>0</v>
      </c>
      <c r="AC1278" s="2">
        <f>SUMIFS('Growth rates'!H$4:H$999,'Growth rates'!$B$4:$B$999,Demands!$A1278,'Growth rates'!$C$4:$C$999,$W1278)</f>
        <v>0</v>
      </c>
      <c r="AD1278" s="2">
        <f>SUMIFS('Growth rates'!I$4:I$999,'Growth rates'!$B$4:$B$999,Demands!$A1278,'Growth rates'!$C$4:$C$999,$W1278)</f>
        <v>0</v>
      </c>
      <c r="AE1278" s="2">
        <f>SUMIFS('Growth rates'!J$4:J$999,'Growth rates'!$B$4:$B$999,Demands!$A1278,'Growth rates'!$C$4:$C$999,$W1278)</f>
        <v>0</v>
      </c>
      <c r="AF1278" s="2">
        <f>SUMIFS('Growth rates'!K$4:K$999,'Growth rates'!$B$4:$B$999,Demands!$A1278,'Growth rates'!$C$4:$C$999,$W1278)</f>
        <v>0</v>
      </c>
      <c r="AG1278" s="2">
        <f>SUMIFS('Growth rates'!L$4:L$999,'Growth rates'!$B$4:$B$999,Demands!$A1278,'Growth rates'!$C$4:$C$999,$W1278)</f>
        <v>0</v>
      </c>
      <c r="AH1278" s="2">
        <f>SUMIFS('Growth rates'!M$4:M$999,'Growth rates'!$B$4:$B$999,Demands!$A1278,'Growth rates'!$C$4:$C$999,$W1278)</f>
        <v>0</v>
      </c>
      <c r="AI1278" s="2">
        <f>SUMIFS('Growth rates'!N$4:N$999,'Growth rates'!$B$4:$B$999,Demands!$A1278,'Growth rates'!$C$4:$C$999,$W1278)</f>
        <v>0</v>
      </c>
      <c r="AJ1278" s="2">
        <f>SUMIFS('Growth rates'!O$4:O$999,'Growth rates'!$B$4:$B$999,Demands!$A1278,'Growth rates'!$C$4:$C$999,$W1278)</f>
        <v>0</v>
      </c>
      <c r="AK1278" s="2">
        <f>SUMIFS('Growth rates'!P$4:P$999,'Growth rates'!$B$4:$B$999,Demands!$A1278,'Growth rates'!$C$4:$C$999,$W1278)</f>
        <v>0</v>
      </c>
      <c r="AL1278" s="2">
        <f>SUMIFS('Growth rates'!Q$4:Q$999,'Growth rates'!$B$4:$B$999,Demands!$A1278,'Growth rates'!$C$4:$C$999,$W1278)</f>
        <v>0</v>
      </c>
      <c r="AM1278" s="2">
        <f>SUMIFS('Growth rates'!R$4:R$999,'Growth rates'!$B$4:$B$999,Demands!$A1278,'Growth rates'!$C$4:$C$999,$W1278)</f>
        <v>0</v>
      </c>
      <c r="AN1278" s="2">
        <f>SUMIFS('Growth rates'!S$4:S$999,'Growth rates'!$B$4:$B$999,Demands!$A1278,'Growth rates'!$C$4:$C$999,$W1278)</f>
        <v>0</v>
      </c>
      <c r="AO1278" s="2">
        <f>SUMIFS('Growth rates'!T$4:T$999,'Growth rates'!$B$4:$B$999,Demands!$A1278,'Growth rates'!$C$4:$C$999,$W1278)</f>
        <v>0</v>
      </c>
      <c r="AP1278" s="2">
        <f>SUMIFS('Growth rates'!U$4:U$999,'Growth rates'!$B$4:$B$999,Demands!$A1278,'Growth rates'!$C$4:$C$999,$W1278)</f>
        <v>0</v>
      </c>
      <c r="AR1278" t="e">
        <f>VLOOKUP(C1278&amp;A1278,Driver_elast!$A$2:$E$1161,5,FALSE)</f>
        <v>#N/A</v>
      </c>
      <c r="AS1278" t="e">
        <f t="shared" si="401"/>
        <v>#N/A</v>
      </c>
      <c r="AT1278" t="e">
        <f t="shared" si="402"/>
        <v>#N/A</v>
      </c>
      <c r="AV1278" s="2" t="e" cm="1">
        <f t="array" ref="AV1278">TREND($AR1278:$AS1278,$AR$3:$AS$3,AV$1)</f>
        <v>#VALUE!</v>
      </c>
      <c r="AW1278" s="2" t="e" cm="1">
        <f t="array" ref="AW1278">TREND($AR1278:$AS1278,$AR$3:$AS$3,AW$1)</f>
        <v>#VALUE!</v>
      </c>
      <c r="AX1278" s="2" t="e" cm="1">
        <f t="array" ref="AX1278">TREND($AR1278:$AS1278,$AR$3:$AS$3,AX$1)</f>
        <v>#VALUE!</v>
      </c>
      <c r="AY1278" s="2" t="e" cm="1">
        <f t="array" ref="AY1278">TREND($AR1278:$AS1278,$AR$3:$AS$3,AY$1)</f>
        <v>#VALUE!</v>
      </c>
      <c r="AZ1278" s="2" t="e" cm="1">
        <f t="array" ref="AZ1278">TREND($AR1278:$AS1278,$AR$3:$AS$3,AZ$1)</f>
        <v>#VALUE!</v>
      </c>
      <c r="BA1278" s="2" t="e" cm="1">
        <f t="array" ref="BA1278">TREND($AR1278:$AS1278,$AR$3:$AS$3,BA$1)</f>
        <v>#VALUE!</v>
      </c>
      <c r="BB1278" s="2" t="e" cm="1">
        <f t="array" ref="BB1278">TREND($AR1278:$AS1278,$AR$3:$AS$3,BB$1)</f>
        <v>#VALUE!</v>
      </c>
      <c r="BC1278" s="2" t="e" cm="1">
        <f t="array" ref="BC1278">TREND($AR1278:$AS1278,$AR$3:$AS$3,BC$1)</f>
        <v>#VALUE!</v>
      </c>
      <c r="BD1278" s="2" t="e" cm="1">
        <f t="array" ref="BD1278">TREND($AR1278:$AS1278,$AR$3:$AS$3,BD$1)</f>
        <v>#VALUE!</v>
      </c>
      <c r="BE1278" s="2" t="e" cm="1">
        <f t="array" ref="BE1278">TREND($AR1278:$AS1278,$AR$3:$AS$3,BE$1)</f>
        <v>#VALUE!</v>
      </c>
      <c r="BF1278" s="20" t="e" cm="1">
        <f t="array" ref="BF1278">TREND($AS1278:$AT1278,$AS$3:$AT$3,BF$1)</f>
        <v>#VALUE!</v>
      </c>
      <c r="BG1278" s="20" t="e" cm="1">
        <f t="array" ref="BG1278">TREND($AS1278:$AT1278,$AS$3:$AT$3,BG$1)</f>
        <v>#VALUE!</v>
      </c>
      <c r="BH1278" s="20" t="e" cm="1">
        <f t="array" ref="BH1278">TREND($AS1278:$AT1278,$AS$3:$AT$3,BH$1)</f>
        <v>#VALUE!</v>
      </c>
      <c r="BI1278" s="20" t="e" cm="1">
        <f t="array" ref="BI1278">TREND($AS1278:$AT1278,$AS$3:$AT$3,BI$1)</f>
        <v>#VALUE!</v>
      </c>
      <c r="BJ1278" s="20" t="e" cm="1">
        <f t="array" ref="BJ1278">TREND($AS1278:$AT1278,$AS$3:$AT$3,BJ$1)</f>
        <v>#VALUE!</v>
      </c>
      <c r="BK1278" s="20" t="e" cm="1">
        <f t="array" ref="BK1278">TREND($AS1278:$AT1278,$AS$3:$AT$3,BK$1)</f>
        <v>#VALUE!</v>
      </c>
      <c r="BL1278" s="20" t="e" cm="1">
        <f t="array" ref="BL1278">TREND($AS1278:$AT1278,$AS$3:$AT$3,BL$1)</f>
        <v>#VALUE!</v>
      </c>
      <c r="BM1278" s="20" t="e" cm="1">
        <f t="array" ref="BM1278">TREND($AS1278:$AT1278,$AS$3:$AT$3,BM$1)</f>
        <v>#VALUE!</v>
      </c>
    </row>
    <row r="1279" spans="1:65" x14ac:dyDescent="0.35">
      <c r="A1279" t="str">
        <f>IF(BYDem!B1277="","\I:",BYDem!B1277)</f>
        <v>\I:</v>
      </c>
      <c r="B1279">
        <f>BYDem!E1277</f>
        <v>0</v>
      </c>
      <c r="C1279">
        <f t="shared" si="403"/>
        <v>0</v>
      </c>
      <c r="D1279" s="4">
        <f>SUMIFS(BYDem!$M$2:$M$2000,BYDem!$B$2:$B$2000,Demands!$A1279,BYDem!$E$2:$E$2000,Demands!$B1279)</f>
        <v>0</v>
      </c>
      <c r="E1279" s="4" t="e">
        <f t="shared" si="384"/>
        <v>#DIV/0!</v>
      </c>
      <c r="F1279" s="4" t="e">
        <f t="shared" si="385"/>
        <v>#DIV/0!</v>
      </c>
      <c r="G1279" s="4" t="e">
        <f t="shared" si="386"/>
        <v>#DIV/0!</v>
      </c>
      <c r="H1279" s="4" t="e">
        <f t="shared" si="387"/>
        <v>#DIV/0!</v>
      </c>
      <c r="I1279" s="4" t="e">
        <f t="shared" si="388"/>
        <v>#DIV/0!</v>
      </c>
      <c r="J1279" s="4" t="e">
        <f t="shared" si="389"/>
        <v>#DIV/0!</v>
      </c>
      <c r="K1279" s="4" t="e">
        <f t="shared" si="390"/>
        <v>#DIV/0!</v>
      </c>
      <c r="L1279" s="4" t="e">
        <f t="shared" si="391"/>
        <v>#DIV/0!</v>
      </c>
      <c r="M1279" s="4" t="e">
        <f t="shared" si="392"/>
        <v>#DIV/0!</v>
      </c>
      <c r="N1279" s="4" t="e">
        <f t="shared" si="393"/>
        <v>#DIV/0!</v>
      </c>
      <c r="O1279" s="4" t="e">
        <f t="shared" si="394"/>
        <v>#DIV/0!</v>
      </c>
      <c r="P1279" s="4" t="e">
        <f t="shared" si="395"/>
        <v>#DIV/0!</v>
      </c>
      <c r="Q1279" s="4" t="e">
        <f t="shared" si="396"/>
        <v>#DIV/0!</v>
      </c>
      <c r="R1279" s="4" t="e">
        <f t="shared" si="397"/>
        <v>#DIV/0!</v>
      </c>
      <c r="S1279" s="4" t="e">
        <f t="shared" si="398"/>
        <v>#DIV/0!</v>
      </c>
      <c r="T1279" s="4" t="e">
        <f t="shared" si="399"/>
        <v>#DIV/0!</v>
      </c>
      <c r="U1279" s="4" t="e">
        <f t="shared" si="400"/>
        <v>#DIV/0!</v>
      </c>
      <c r="W1279" s="5" t="e">
        <f>VLOOKUP(C1279&amp;A1279,Driver_elast!$A$2:$D$1161,4,FALSE)</f>
        <v>#N/A</v>
      </c>
      <c r="X1279" s="5">
        <v>1</v>
      </c>
      <c r="Y1279" s="2">
        <f>SUMIFS('Growth rates'!D$4:D$999,'Growth rates'!$B$4:$B$999,Demands!$A1279,'Growth rates'!$C$4:$C$999,$W1279)</f>
        <v>0</v>
      </c>
      <c r="Z1279" s="2">
        <f>SUMIFS('Growth rates'!E$4:E$999,'Growth rates'!$B$4:$B$999,Demands!$A1279,'Growth rates'!$C$4:$C$999,$W1279)</f>
        <v>0</v>
      </c>
      <c r="AA1279" s="2">
        <f>SUMIFS('Growth rates'!F$4:F$999,'Growth rates'!$B$4:$B$999,Demands!$A1279,'Growth rates'!$C$4:$C$999,$W1279)</f>
        <v>0</v>
      </c>
      <c r="AB1279" s="2">
        <f>SUMIFS('Growth rates'!G$4:G$999,'Growth rates'!$B$4:$B$999,Demands!$A1279,'Growth rates'!$C$4:$C$999,$W1279)</f>
        <v>0</v>
      </c>
      <c r="AC1279" s="2">
        <f>SUMIFS('Growth rates'!H$4:H$999,'Growth rates'!$B$4:$B$999,Demands!$A1279,'Growth rates'!$C$4:$C$999,$W1279)</f>
        <v>0</v>
      </c>
      <c r="AD1279" s="2">
        <f>SUMIFS('Growth rates'!I$4:I$999,'Growth rates'!$B$4:$B$999,Demands!$A1279,'Growth rates'!$C$4:$C$999,$W1279)</f>
        <v>0</v>
      </c>
      <c r="AE1279" s="2">
        <f>SUMIFS('Growth rates'!J$4:J$999,'Growth rates'!$B$4:$B$999,Demands!$A1279,'Growth rates'!$C$4:$C$999,$W1279)</f>
        <v>0</v>
      </c>
      <c r="AF1279" s="2">
        <f>SUMIFS('Growth rates'!K$4:K$999,'Growth rates'!$B$4:$B$999,Demands!$A1279,'Growth rates'!$C$4:$C$999,$W1279)</f>
        <v>0</v>
      </c>
      <c r="AG1279" s="2">
        <f>SUMIFS('Growth rates'!L$4:L$999,'Growth rates'!$B$4:$B$999,Demands!$A1279,'Growth rates'!$C$4:$C$999,$W1279)</f>
        <v>0</v>
      </c>
      <c r="AH1279" s="2">
        <f>SUMIFS('Growth rates'!M$4:M$999,'Growth rates'!$B$4:$B$999,Demands!$A1279,'Growth rates'!$C$4:$C$999,$W1279)</f>
        <v>0</v>
      </c>
      <c r="AI1279" s="2">
        <f>SUMIFS('Growth rates'!N$4:N$999,'Growth rates'!$B$4:$B$999,Demands!$A1279,'Growth rates'!$C$4:$C$999,$W1279)</f>
        <v>0</v>
      </c>
      <c r="AJ1279" s="2">
        <f>SUMIFS('Growth rates'!O$4:O$999,'Growth rates'!$B$4:$B$999,Demands!$A1279,'Growth rates'!$C$4:$C$999,$W1279)</f>
        <v>0</v>
      </c>
      <c r="AK1279" s="2">
        <f>SUMIFS('Growth rates'!P$4:P$999,'Growth rates'!$B$4:$B$999,Demands!$A1279,'Growth rates'!$C$4:$C$999,$W1279)</f>
        <v>0</v>
      </c>
      <c r="AL1279" s="2">
        <f>SUMIFS('Growth rates'!Q$4:Q$999,'Growth rates'!$B$4:$B$999,Demands!$A1279,'Growth rates'!$C$4:$C$999,$W1279)</f>
        <v>0</v>
      </c>
      <c r="AM1279" s="2">
        <f>SUMIFS('Growth rates'!R$4:R$999,'Growth rates'!$B$4:$B$999,Demands!$A1279,'Growth rates'!$C$4:$C$999,$W1279)</f>
        <v>0</v>
      </c>
      <c r="AN1279" s="2">
        <f>SUMIFS('Growth rates'!S$4:S$999,'Growth rates'!$B$4:$B$999,Demands!$A1279,'Growth rates'!$C$4:$C$999,$W1279)</f>
        <v>0</v>
      </c>
      <c r="AO1279" s="2">
        <f>SUMIFS('Growth rates'!T$4:T$999,'Growth rates'!$B$4:$B$999,Demands!$A1279,'Growth rates'!$C$4:$C$999,$W1279)</f>
        <v>0</v>
      </c>
      <c r="AP1279" s="2">
        <f>SUMIFS('Growth rates'!U$4:U$999,'Growth rates'!$B$4:$B$999,Demands!$A1279,'Growth rates'!$C$4:$C$999,$W1279)</f>
        <v>0</v>
      </c>
      <c r="AR1279" t="e">
        <f>VLOOKUP(C1279&amp;A1279,Driver_elast!$A$2:$E$1161,5,FALSE)</f>
        <v>#N/A</v>
      </c>
      <c r="AS1279" t="e">
        <f t="shared" si="401"/>
        <v>#N/A</v>
      </c>
      <c r="AT1279" t="e">
        <f t="shared" si="402"/>
        <v>#N/A</v>
      </c>
      <c r="AV1279" s="2" t="e" cm="1">
        <f t="array" ref="AV1279">TREND($AR1279:$AS1279,$AR$3:$AS$3,AV$1)</f>
        <v>#VALUE!</v>
      </c>
      <c r="AW1279" s="2" t="e" cm="1">
        <f t="array" ref="AW1279">TREND($AR1279:$AS1279,$AR$3:$AS$3,AW$1)</f>
        <v>#VALUE!</v>
      </c>
      <c r="AX1279" s="2" t="e" cm="1">
        <f t="array" ref="AX1279">TREND($AR1279:$AS1279,$AR$3:$AS$3,AX$1)</f>
        <v>#VALUE!</v>
      </c>
      <c r="AY1279" s="2" t="e" cm="1">
        <f t="array" ref="AY1279">TREND($AR1279:$AS1279,$AR$3:$AS$3,AY$1)</f>
        <v>#VALUE!</v>
      </c>
      <c r="AZ1279" s="2" t="e" cm="1">
        <f t="array" ref="AZ1279">TREND($AR1279:$AS1279,$AR$3:$AS$3,AZ$1)</f>
        <v>#VALUE!</v>
      </c>
      <c r="BA1279" s="2" t="e" cm="1">
        <f t="array" ref="BA1279">TREND($AR1279:$AS1279,$AR$3:$AS$3,BA$1)</f>
        <v>#VALUE!</v>
      </c>
      <c r="BB1279" s="2" t="e" cm="1">
        <f t="array" ref="BB1279">TREND($AR1279:$AS1279,$AR$3:$AS$3,BB$1)</f>
        <v>#VALUE!</v>
      </c>
      <c r="BC1279" s="2" t="e" cm="1">
        <f t="array" ref="BC1279">TREND($AR1279:$AS1279,$AR$3:$AS$3,BC$1)</f>
        <v>#VALUE!</v>
      </c>
      <c r="BD1279" s="2" t="e" cm="1">
        <f t="array" ref="BD1279">TREND($AR1279:$AS1279,$AR$3:$AS$3,BD$1)</f>
        <v>#VALUE!</v>
      </c>
      <c r="BE1279" s="2" t="e" cm="1">
        <f t="array" ref="BE1279">TREND($AR1279:$AS1279,$AR$3:$AS$3,BE$1)</f>
        <v>#VALUE!</v>
      </c>
      <c r="BF1279" s="20" t="e" cm="1">
        <f t="array" ref="BF1279">TREND($AS1279:$AT1279,$AS$3:$AT$3,BF$1)</f>
        <v>#VALUE!</v>
      </c>
      <c r="BG1279" s="20" t="e" cm="1">
        <f t="array" ref="BG1279">TREND($AS1279:$AT1279,$AS$3:$AT$3,BG$1)</f>
        <v>#VALUE!</v>
      </c>
      <c r="BH1279" s="20" t="e" cm="1">
        <f t="array" ref="BH1279">TREND($AS1279:$AT1279,$AS$3:$AT$3,BH$1)</f>
        <v>#VALUE!</v>
      </c>
      <c r="BI1279" s="20" t="e" cm="1">
        <f t="array" ref="BI1279">TREND($AS1279:$AT1279,$AS$3:$AT$3,BI$1)</f>
        <v>#VALUE!</v>
      </c>
      <c r="BJ1279" s="20" t="e" cm="1">
        <f t="array" ref="BJ1279">TREND($AS1279:$AT1279,$AS$3:$AT$3,BJ$1)</f>
        <v>#VALUE!</v>
      </c>
      <c r="BK1279" s="20" t="e" cm="1">
        <f t="array" ref="BK1279">TREND($AS1279:$AT1279,$AS$3:$AT$3,BK$1)</f>
        <v>#VALUE!</v>
      </c>
      <c r="BL1279" s="20" t="e" cm="1">
        <f t="array" ref="BL1279">TREND($AS1279:$AT1279,$AS$3:$AT$3,BL$1)</f>
        <v>#VALUE!</v>
      </c>
      <c r="BM1279" s="20" t="e" cm="1">
        <f t="array" ref="BM1279">TREND($AS1279:$AT1279,$AS$3:$AT$3,BM$1)</f>
        <v>#VALUE!</v>
      </c>
    </row>
    <row r="1280" spans="1:65" x14ac:dyDescent="0.35">
      <c r="A1280" t="str">
        <f>IF(BYDem!B1278="","\I:",BYDem!B1278)</f>
        <v>\I:</v>
      </c>
      <c r="B1280">
        <f>BYDem!E1278</f>
        <v>0</v>
      </c>
      <c r="C1280">
        <f t="shared" si="403"/>
        <v>0</v>
      </c>
      <c r="D1280" s="4">
        <f>SUMIFS(BYDem!$M$2:$M$2000,BYDem!$B$2:$B$2000,Demands!$A1280,BYDem!$E$2:$E$2000,Demands!$B1280)</f>
        <v>0</v>
      </c>
      <c r="E1280" s="4" t="e">
        <f t="shared" si="384"/>
        <v>#DIV/0!</v>
      </c>
      <c r="F1280" s="4" t="e">
        <f t="shared" si="385"/>
        <v>#DIV/0!</v>
      </c>
      <c r="G1280" s="4" t="e">
        <f t="shared" si="386"/>
        <v>#DIV/0!</v>
      </c>
      <c r="H1280" s="4" t="e">
        <f t="shared" si="387"/>
        <v>#DIV/0!</v>
      </c>
      <c r="I1280" s="4" t="e">
        <f t="shared" si="388"/>
        <v>#DIV/0!</v>
      </c>
      <c r="J1280" s="4" t="e">
        <f t="shared" si="389"/>
        <v>#DIV/0!</v>
      </c>
      <c r="K1280" s="4" t="e">
        <f t="shared" si="390"/>
        <v>#DIV/0!</v>
      </c>
      <c r="L1280" s="4" t="e">
        <f t="shared" si="391"/>
        <v>#DIV/0!</v>
      </c>
      <c r="M1280" s="4" t="e">
        <f t="shared" si="392"/>
        <v>#DIV/0!</v>
      </c>
      <c r="N1280" s="4" t="e">
        <f t="shared" si="393"/>
        <v>#DIV/0!</v>
      </c>
      <c r="O1280" s="4" t="e">
        <f t="shared" si="394"/>
        <v>#DIV/0!</v>
      </c>
      <c r="P1280" s="4" t="e">
        <f t="shared" si="395"/>
        <v>#DIV/0!</v>
      </c>
      <c r="Q1280" s="4" t="e">
        <f t="shared" si="396"/>
        <v>#DIV/0!</v>
      </c>
      <c r="R1280" s="4" t="e">
        <f t="shared" si="397"/>
        <v>#DIV/0!</v>
      </c>
      <c r="S1280" s="4" t="e">
        <f t="shared" si="398"/>
        <v>#DIV/0!</v>
      </c>
      <c r="T1280" s="4" t="e">
        <f t="shared" si="399"/>
        <v>#DIV/0!</v>
      </c>
      <c r="U1280" s="4" t="e">
        <f t="shared" si="400"/>
        <v>#DIV/0!</v>
      </c>
      <c r="W1280" s="5" t="e">
        <f>VLOOKUP(C1280&amp;A1280,Driver_elast!$A$2:$D$1161,4,FALSE)</f>
        <v>#N/A</v>
      </c>
      <c r="X1280" s="5">
        <v>1</v>
      </c>
      <c r="Y1280" s="2">
        <f>SUMIFS('Growth rates'!D$4:D$999,'Growth rates'!$B$4:$B$999,Demands!$A1280,'Growth rates'!$C$4:$C$999,$W1280)</f>
        <v>0</v>
      </c>
      <c r="Z1280" s="2">
        <f>SUMIFS('Growth rates'!E$4:E$999,'Growth rates'!$B$4:$B$999,Demands!$A1280,'Growth rates'!$C$4:$C$999,$W1280)</f>
        <v>0</v>
      </c>
      <c r="AA1280" s="2">
        <f>SUMIFS('Growth rates'!F$4:F$999,'Growth rates'!$B$4:$B$999,Demands!$A1280,'Growth rates'!$C$4:$C$999,$W1280)</f>
        <v>0</v>
      </c>
      <c r="AB1280" s="2">
        <f>SUMIFS('Growth rates'!G$4:G$999,'Growth rates'!$B$4:$B$999,Demands!$A1280,'Growth rates'!$C$4:$C$999,$W1280)</f>
        <v>0</v>
      </c>
      <c r="AC1280" s="2">
        <f>SUMIFS('Growth rates'!H$4:H$999,'Growth rates'!$B$4:$B$999,Demands!$A1280,'Growth rates'!$C$4:$C$999,$W1280)</f>
        <v>0</v>
      </c>
      <c r="AD1280" s="2">
        <f>SUMIFS('Growth rates'!I$4:I$999,'Growth rates'!$B$4:$B$999,Demands!$A1280,'Growth rates'!$C$4:$C$999,$W1280)</f>
        <v>0</v>
      </c>
      <c r="AE1280" s="2">
        <f>SUMIFS('Growth rates'!J$4:J$999,'Growth rates'!$B$4:$B$999,Demands!$A1280,'Growth rates'!$C$4:$C$999,$W1280)</f>
        <v>0</v>
      </c>
      <c r="AF1280" s="2">
        <f>SUMIFS('Growth rates'!K$4:K$999,'Growth rates'!$B$4:$B$999,Demands!$A1280,'Growth rates'!$C$4:$C$999,$W1280)</f>
        <v>0</v>
      </c>
      <c r="AG1280" s="2">
        <f>SUMIFS('Growth rates'!L$4:L$999,'Growth rates'!$B$4:$B$999,Demands!$A1280,'Growth rates'!$C$4:$C$999,$W1280)</f>
        <v>0</v>
      </c>
      <c r="AH1280" s="2">
        <f>SUMIFS('Growth rates'!M$4:M$999,'Growth rates'!$B$4:$B$999,Demands!$A1280,'Growth rates'!$C$4:$C$999,$W1280)</f>
        <v>0</v>
      </c>
      <c r="AI1280" s="2">
        <f>SUMIFS('Growth rates'!N$4:N$999,'Growth rates'!$B$4:$B$999,Demands!$A1280,'Growth rates'!$C$4:$C$999,$W1280)</f>
        <v>0</v>
      </c>
      <c r="AJ1280" s="2">
        <f>SUMIFS('Growth rates'!O$4:O$999,'Growth rates'!$B$4:$B$999,Demands!$A1280,'Growth rates'!$C$4:$C$999,$W1280)</f>
        <v>0</v>
      </c>
      <c r="AK1280" s="2">
        <f>SUMIFS('Growth rates'!P$4:P$999,'Growth rates'!$B$4:$B$999,Demands!$A1280,'Growth rates'!$C$4:$C$999,$W1280)</f>
        <v>0</v>
      </c>
      <c r="AL1280" s="2">
        <f>SUMIFS('Growth rates'!Q$4:Q$999,'Growth rates'!$B$4:$B$999,Demands!$A1280,'Growth rates'!$C$4:$C$999,$W1280)</f>
        <v>0</v>
      </c>
      <c r="AM1280" s="2">
        <f>SUMIFS('Growth rates'!R$4:R$999,'Growth rates'!$B$4:$B$999,Demands!$A1280,'Growth rates'!$C$4:$C$999,$W1280)</f>
        <v>0</v>
      </c>
      <c r="AN1280" s="2">
        <f>SUMIFS('Growth rates'!S$4:S$999,'Growth rates'!$B$4:$B$999,Demands!$A1280,'Growth rates'!$C$4:$C$999,$W1280)</f>
        <v>0</v>
      </c>
      <c r="AO1280" s="2">
        <f>SUMIFS('Growth rates'!T$4:T$999,'Growth rates'!$B$4:$B$999,Demands!$A1280,'Growth rates'!$C$4:$C$999,$W1280)</f>
        <v>0</v>
      </c>
      <c r="AP1280" s="2">
        <f>SUMIFS('Growth rates'!U$4:U$999,'Growth rates'!$B$4:$B$999,Demands!$A1280,'Growth rates'!$C$4:$C$999,$W1280)</f>
        <v>0</v>
      </c>
      <c r="AR1280" t="e">
        <f>VLOOKUP(C1280&amp;A1280,Driver_elast!$A$2:$E$1161,5,FALSE)</f>
        <v>#N/A</v>
      </c>
      <c r="AS1280" t="e">
        <f t="shared" si="401"/>
        <v>#N/A</v>
      </c>
      <c r="AT1280" t="e">
        <f t="shared" si="402"/>
        <v>#N/A</v>
      </c>
      <c r="AV1280" s="2" t="e" cm="1">
        <f t="array" ref="AV1280">TREND($AR1280:$AS1280,$AR$3:$AS$3,AV$1)</f>
        <v>#VALUE!</v>
      </c>
      <c r="AW1280" s="2" t="e" cm="1">
        <f t="array" ref="AW1280">TREND($AR1280:$AS1280,$AR$3:$AS$3,AW$1)</f>
        <v>#VALUE!</v>
      </c>
      <c r="AX1280" s="2" t="e" cm="1">
        <f t="array" ref="AX1280">TREND($AR1280:$AS1280,$AR$3:$AS$3,AX$1)</f>
        <v>#VALUE!</v>
      </c>
      <c r="AY1280" s="2" t="e" cm="1">
        <f t="array" ref="AY1280">TREND($AR1280:$AS1280,$AR$3:$AS$3,AY$1)</f>
        <v>#VALUE!</v>
      </c>
      <c r="AZ1280" s="2" t="e" cm="1">
        <f t="array" ref="AZ1280">TREND($AR1280:$AS1280,$AR$3:$AS$3,AZ$1)</f>
        <v>#VALUE!</v>
      </c>
      <c r="BA1280" s="2" t="e" cm="1">
        <f t="array" ref="BA1280">TREND($AR1280:$AS1280,$AR$3:$AS$3,BA$1)</f>
        <v>#VALUE!</v>
      </c>
      <c r="BB1280" s="2" t="e" cm="1">
        <f t="array" ref="BB1280">TREND($AR1280:$AS1280,$AR$3:$AS$3,BB$1)</f>
        <v>#VALUE!</v>
      </c>
      <c r="BC1280" s="2" t="e" cm="1">
        <f t="array" ref="BC1280">TREND($AR1280:$AS1280,$AR$3:$AS$3,BC$1)</f>
        <v>#VALUE!</v>
      </c>
      <c r="BD1280" s="2" t="e" cm="1">
        <f t="array" ref="BD1280">TREND($AR1280:$AS1280,$AR$3:$AS$3,BD$1)</f>
        <v>#VALUE!</v>
      </c>
      <c r="BE1280" s="2" t="e" cm="1">
        <f t="array" ref="BE1280">TREND($AR1280:$AS1280,$AR$3:$AS$3,BE$1)</f>
        <v>#VALUE!</v>
      </c>
      <c r="BF1280" s="20" t="e" cm="1">
        <f t="array" ref="BF1280">TREND($AS1280:$AT1280,$AS$3:$AT$3,BF$1)</f>
        <v>#VALUE!</v>
      </c>
      <c r="BG1280" s="20" t="e" cm="1">
        <f t="array" ref="BG1280">TREND($AS1280:$AT1280,$AS$3:$AT$3,BG$1)</f>
        <v>#VALUE!</v>
      </c>
      <c r="BH1280" s="20" t="e" cm="1">
        <f t="array" ref="BH1280">TREND($AS1280:$AT1280,$AS$3:$AT$3,BH$1)</f>
        <v>#VALUE!</v>
      </c>
      <c r="BI1280" s="20" t="e" cm="1">
        <f t="array" ref="BI1280">TREND($AS1280:$AT1280,$AS$3:$AT$3,BI$1)</f>
        <v>#VALUE!</v>
      </c>
      <c r="BJ1280" s="20" t="e" cm="1">
        <f t="array" ref="BJ1280">TREND($AS1280:$AT1280,$AS$3:$AT$3,BJ$1)</f>
        <v>#VALUE!</v>
      </c>
      <c r="BK1280" s="20" t="e" cm="1">
        <f t="array" ref="BK1280">TREND($AS1280:$AT1280,$AS$3:$AT$3,BK$1)</f>
        <v>#VALUE!</v>
      </c>
      <c r="BL1280" s="20" t="e" cm="1">
        <f t="array" ref="BL1280">TREND($AS1280:$AT1280,$AS$3:$AT$3,BL$1)</f>
        <v>#VALUE!</v>
      </c>
      <c r="BM1280" s="20" t="e" cm="1">
        <f t="array" ref="BM1280">TREND($AS1280:$AT1280,$AS$3:$AT$3,BM$1)</f>
        <v>#VALUE!</v>
      </c>
    </row>
    <row r="1281" spans="1:65" x14ac:dyDescent="0.35">
      <c r="A1281" t="str">
        <f>IF(BYDem!B1279="","\I:",BYDem!B1279)</f>
        <v>\I:</v>
      </c>
      <c r="B1281">
        <f>BYDem!E1279</f>
        <v>0</v>
      </c>
      <c r="C1281">
        <f t="shared" si="403"/>
        <v>0</v>
      </c>
      <c r="D1281" s="4">
        <f>SUMIFS(BYDem!$M$2:$M$2000,BYDem!$B$2:$B$2000,Demands!$A1281,BYDem!$E$2:$E$2000,Demands!$B1281)</f>
        <v>0</v>
      </c>
      <c r="E1281" s="4" t="e">
        <f t="shared" si="384"/>
        <v>#DIV/0!</v>
      </c>
      <c r="F1281" s="4" t="e">
        <f t="shared" si="385"/>
        <v>#DIV/0!</v>
      </c>
      <c r="G1281" s="4" t="e">
        <f t="shared" si="386"/>
        <v>#DIV/0!</v>
      </c>
      <c r="H1281" s="4" t="e">
        <f t="shared" si="387"/>
        <v>#DIV/0!</v>
      </c>
      <c r="I1281" s="4" t="e">
        <f t="shared" si="388"/>
        <v>#DIV/0!</v>
      </c>
      <c r="J1281" s="4" t="e">
        <f t="shared" si="389"/>
        <v>#DIV/0!</v>
      </c>
      <c r="K1281" s="4" t="e">
        <f t="shared" si="390"/>
        <v>#DIV/0!</v>
      </c>
      <c r="L1281" s="4" t="e">
        <f t="shared" si="391"/>
        <v>#DIV/0!</v>
      </c>
      <c r="M1281" s="4" t="e">
        <f t="shared" si="392"/>
        <v>#DIV/0!</v>
      </c>
      <c r="N1281" s="4" t="e">
        <f t="shared" si="393"/>
        <v>#DIV/0!</v>
      </c>
      <c r="O1281" s="4" t="e">
        <f t="shared" si="394"/>
        <v>#DIV/0!</v>
      </c>
      <c r="P1281" s="4" t="e">
        <f t="shared" si="395"/>
        <v>#DIV/0!</v>
      </c>
      <c r="Q1281" s="4" t="e">
        <f t="shared" si="396"/>
        <v>#DIV/0!</v>
      </c>
      <c r="R1281" s="4" t="e">
        <f t="shared" si="397"/>
        <v>#DIV/0!</v>
      </c>
      <c r="S1281" s="4" t="e">
        <f t="shared" si="398"/>
        <v>#DIV/0!</v>
      </c>
      <c r="T1281" s="4" t="e">
        <f t="shared" si="399"/>
        <v>#DIV/0!</v>
      </c>
      <c r="U1281" s="4" t="e">
        <f t="shared" si="400"/>
        <v>#DIV/0!</v>
      </c>
      <c r="W1281" s="5" t="e">
        <f>VLOOKUP(C1281&amp;A1281,Driver_elast!$A$2:$D$1161,4,FALSE)</f>
        <v>#N/A</v>
      </c>
      <c r="X1281" s="5">
        <v>1</v>
      </c>
      <c r="Y1281" s="2">
        <f>SUMIFS('Growth rates'!D$4:D$999,'Growth rates'!$B$4:$B$999,Demands!$A1281,'Growth rates'!$C$4:$C$999,$W1281)</f>
        <v>0</v>
      </c>
      <c r="Z1281" s="2">
        <f>SUMIFS('Growth rates'!E$4:E$999,'Growth rates'!$B$4:$B$999,Demands!$A1281,'Growth rates'!$C$4:$C$999,$W1281)</f>
        <v>0</v>
      </c>
      <c r="AA1281" s="2">
        <f>SUMIFS('Growth rates'!F$4:F$999,'Growth rates'!$B$4:$B$999,Demands!$A1281,'Growth rates'!$C$4:$C$999,$W1281)</f>
        <v>0</v>
      </c>
      <c r="AB1281" s="2">
        <f>SUMIFS('Growth rates'!G$4:G$999,'Growth rates'!$B$4:$B$999,Demands!$A1281,'Growth rates'!$C$4:$C$999,$W1281)</f>
        <v>0</v>
      </c>
      <c r="AC1281" s="2">
        <f>SUMIFS('Growth rates'!H$4:H$999,'Growth rates'!$B$4:$B$999,Demands!$A1281,'Growth rates'!$C$4:$C$999,$W1281)</f>
        <v>0</v>
      </c>
      <c r="AD1281" s="2">
        <f>SUMIFS('Growth rates'!I$4:I$999,'Growth rates'!$B$4:$B$999,Demands!$A1281,'Growth rates'!$C$4:$C$999,$W1281)</f>
        <v>0</v>
      </c>
      <c r="AE1281" s="2">
        <f>SUMIFS('Growth rates'!J$4:J$999,'Growth rates'!$B$4:$B$999,Demands!$A1281,'Growth rates'!$C$4:$C$999,$W1281)</f>
        <v>0</v>
      </c>
      <c r="AF1281" s="2">
        <f>SUMIFS('Growth rates'!K$4:K$999,'Growth rates'!$B$4:$B$999,Demands!$A1281,'Growth rates'!$C$4:$C$999,$W1281)</f>
        <v>0</v>
      </c>
      <c r="AG1281" s="2">
        <f>SUMIFS('Growth rates'!L$4:L$999,'Growth rates'!$B$4:$B$999,Demands!$A1281,'Growth rates'!$C$4:$C$999,$W1281)</f>
        <v>0</v>
      </c>
      <c r="AH1281" s="2">
        <f>SUMIFS('Growth rates'!M$4:M$999,'Growth rates'!$B$4:$B$999,Demands!$A1281,'Growth rates'!$C$4:$C$999,$W1281)</f>
        <v>0</v>
      </c>
      <c r="AI1281" s="2">
        <f>SUMIFS('Growth rates'!N$4:N$999,'Growth rates'!$B$4:$B$999,Demands!$A1281,'Growth rates'!$C$4:$C$999,$W1281)</f>
        <v>0</v>
      </c>
      <c r="AJ1281" s="2">
        <f>SUMIFS('Growth rates'!O$4:O$999,'Growth rates'!$B$4:$B$999,Demands!$A1281,'Growth rates'!$C$4:$C$999,$W1281)</f>
        <v>0</v>
      </c>
      <c r="AK1281" s="2">
        <f>SUMIFS('Growth rates'!P$4:P$999,'Growth rates'!$B$4:$B$999,Demands!$A1281,'Growth rates'!$C$4:$C$999,$W1281)</f>
        <v>0</v>
      </c>
      <c r="AL1281" s="2">
        <f>SUMIFS('Growth rates'!Q$4:Q$999,'Growth rates'!$B$4:$B$999,Demands!$A1281,'Growth rates'!$C$4:$C$999,$W1281)</f>
        <v>0</v>
      </c>
      <c r="AM1281" s="2">
        <f>SUMIFS('Growth rates'!R$4:R$999,'Growth rates'!$B$4:$B$999,Demands!$A1281,'Growth rates'!$C$4:$C$999,$W1281)</f>
        <v>0</v>
      </c>
      <c r="AN1281" s="2">
        <f>SUMIFS('Growth rates'!S$4:S$999,'Growth rates'!$B$4:$B$999,Demands!$A1281,'Growth rates'!$C$4:$C$999,$W1281)</f>
        <v>0</v>
      </c>
      <c r="AO1281" s="2">
        <f>SUMIFS('Growth rates'!T$4:T$999,'Growth rates'!$B$4:$B$999,Demands!$A1281,'Growth rates'!$C$4:$C$999,$W1281)</f>
        <v>0</v>
      </c>
      <c r="AP1281" s="2">
        <f>SUMIFS('Growth rates'!U$4:U$999,'Growth rates'!$B$4:$B$999,Demands!$A1281,'Growth rates'!$C$4:$C$999,$W1281)</f>
        <v>0</v>
      </c>
      <c r="AR1281" t="e">
        <f>VLOOKUP(C1281&amp;A1281,Driver_elast!$A$2:$E$1161,5,FALSE)</f>
        <v>#N/A</v>
      </c>
      <c r="AS1281" t="e">
        <f t="shared" si="401"/>
        <v>#N/A</v>
      </c>
      <c r="AT1281" t="e">
        <f t="shared" si="402"/>
        <v>#N/A</v>
      </c>
      <c r="AV1281" s="2" t="e" cm="1">
        <f t="array" ref="AV1281">TREND($AR1281:$AS1281,$AR$3:$AS$3,AV$1)</f>
        <v>#VALUE!</v>
      </c>
      <c r="AW1281" s="2" t="e" cm="1">
        <f t="array" ref="AW1281">TREND($AR1281:$AS1281,$AR$3:$AS$3,AW$1)</f>
        <v>#VALUE!</v>
      </c>
      <c r="AX1281" s="2" t="e" cm="1">
        <f t="array" ref="AX1281">TREND($AR1281:$AS1281,$AR$3:$AS$3,AX$1)</f>
        <v>#VALUE!</v>
      </c>
      <c r="AY1281" s="2" t="e" cm="1">
        <f t="array" ref="AY1281">TREND($AR1281:$AS1281,$AR$3:$AS$3,AY$1)</f>
        <v>#VALUE!</v>
      </c>
      <c r="AZ1281" s="2" t="e" cm="1">
        <f t="array" ref="AZ1281">TREND($AR1281:$AS1281,$AR$3:$AS$3,AZ$1)</f>
        <v>#VALUE!</v>
      </c>
      <c r="BA1281" s="2" t="e" cm="1">
        <f t="array" ref="BA1281">TREND($AR1281:$AS1281,$AR$3:$AS$3,BA$1)</f>
        <v>#VALUE!</v>
      </c>
      <c r="BB1281" s="2" t="e" cm="1">
        <f t="array" ref="BB1281">TREND($AR1281:$AS1281,$AR$3:$AS$3,BB$1)</f>
        <v>#VALUE!</v>
      </c>
      <c r="BC1281" s="2" t="e" cm="1">
        <f t="array" ref="BC1281">TREND($AR1281:$AS1281,$AR$3:$AS$3,BC$1)</f>
        <v>#VALUE!</v>
      </c>
      <c r="BD1281" s="2" t="e" cm="1">
        <f t="array" ref="BD1281">TREND($AR1281:$AS1281,$AR$3:$AS$3,BD$1)</f>
        <v>#VALUE!</v>
      </c>
      <c r="BE1281" s="2" t="e" cm="1">
        <f t="array" ref="BE1281">TREND($AR1281:$AS1281,$AR$3:$AS$3,BE$1)</f>
        <v>#VALUE!</v>
      </c>
      <c r="BF1281" s="20" t="e" cm="1">
        <f t="array" ref="BF1281">TREND($AS1281:$AT1281,$AS$3:$AT$3,BF$1)</f>
        <v>#VALUE!</v>
      </c>
      <c r="BG1281" s="20" t="e" cm="1">
        <f t="array" ref="BG1281">TREND($AS1281:$AT1281,$AS$3:$AT$3,BG$1)</f>
        <v>#VALUE!</v>
      </c>
      <c r="BH1281" s="20" t="e" cm="1">
        <f t="array" ref="BH1281">TREND($AS1281:$AT1281,$AS$3:$AT$3,BH$1)</f>
        <v>#VALUE!</v>
      </c>
      <c r="BI1281" s="20" t="e" cm="1">
        <f t="array" ref="BI1281">TREND($AS1281:$AT1281,$AS$3:$AT$3,BI$1)</f>
        <v>#VALUE!</v>
      </c>
      <c r="BJ1281" s="20" t="e" cm="1">
        <f t="array" ref="BJ1281">TREND($AS1281:$AT1281,$AS$3:$AT$3,BJ$1)</f>
        <v>#VALUE!</v>
      </c>
      <c r="BK1281" s="20" t="e" cm="1">
        <f t="array" ref="BK1281">TREND($AS1281:$AT1281,$AS$3:$AT$3,BK$1)</f>
        <v>#VALUE!</v>
      </c>
      <c r="BL1281" s="20" t="e" cm="1">
        <f t="array" ref="BL1281">TREND($AS1281:$AT1281,$AS$3:$AT$3,BL$1)</f>
        <v>#VALUE!</v>
      </c>
      <c r="BM1281" s="20" t="e" cm="1">
        <f t="array" ref="BM1281">TREND($AS1281:$AT1281,$AS$3:$AT$3,BM$1)</f>
        <v>#VALUE!</v>
      </c>
    </row>
    <row r="1282" spans="1:65" x14ac:dyDescent="0.35">
      <c r="A1282" t="str">
        <f>IF(BYDem!B1280="","\I:",BYDem!B1280)</f>
        <v>\I:</v>
      </c>
      <c r="B1282">
        <f>BYDem!E1280</f>
        <v>0</v>
      </c>
      <c r="C1282">
        <f t="shared" si="403"/>
        <v>0</v>
      </c>
      <c r="D1282" s="4">
        <f>SUMIFS(BYDem!$M$2:$M$2000,BYDem!$B$2:$B$2000,Demands!$A1282,BYDem!$E$2:$E$2000,Demands!$B1282)</f>
        <v>0</v>
      </c>
      <c r="E1282" s="4" t="e">
        <f t="shared" si="384"/>
        <v>#DIV/0!</v>
      </c>
      <c r="F1282" s="4" t="e">
        <f t="shared" si="385"/>
        <v>#DIV/0!</v>
      </c>
      <c r="G1282" s="4" t="e">
        <f t="shared" si="386"/>
        <v>#DIV/0!</v>
      </c>
      <c r="H1282" s="4" t="e">
        <f t="shared" si="387"/>
        <v>#DIV/0!</v>
      </c>
      <c r="I1282" s="4" t="e">
        <f t="shared" si="388"/>
        <v>#DIV/0!</v>
      </c>
      <c r="J1282" s="4" t="e">
        <f t="shared" si="389"/>
        <v>#DIV/0!</v>
      </c>
      <c r="K1282" s="4" t="e">
        <f t="shared" si="390"/>
        <v>#DIV/0!</v>
      </c>
      <c r="L1282" s="4" t="e">
        <f t="shared" si="391"/>
        <v>#DIV/0!</v>
      </c>
      <c r="M1282" s="4" t="e">
        <f t="shared" si="392"/>
        <v>#DIV/0!</v>
      </c>
      <c r="N1282" s="4" t="e">
        <f t="shared" si="393"/>
        <v>#DIV/0!</v>
      </c>
      <c r="O1282" s="4" t="e">
        <f t="shared" si="394"/>
        <v>#DIV/0!</v>
      </c>
      <c r="P1282" s="4" t="e">
        <f t="shared" si="395"/>
        <v>#DIV/0!</v>
      </c>
      <c r="Q1282" s="4" t="e">
        <f t="shared" si="396"/>
        <v>#DIV/0!</v>
      </c>
      <c r="R1282" s="4" t="e">
        <f t="shared" si="397"/>
        <v>#DIV/0!</v>
      </c>
      <c r="S1282" s="4" t="e">
        <f t="shared" si="398"/>
        <v>#DIV/0!</v>
      </c>
      <c r="T1282" s="4" t="e">
        <f t="shared" si="399"/>
        <v>#DIV/0!</v>
      </c>
      <c r="U1282" s="4" t="e">
        <f t="shared" si="400"/>
        <v>#DIV/0!</v>
      </c>
      <c r="W1282" s="5" t="e">
        <f>VLOOKUP(C1282&amp;A1282,Driver_elast!$A$2:$D$1161,4,FALSE)</f>
        <v>#N/A</v>
      </c>
      <c r="X1282" s="5">
        <v>1</v>
      </c>
      <c r="Y1282" s="2">
        <f>SUMIFS('Growth rates'!D$4:D$999,'Growth rates'!$B$4:$B$999,Demands!$A1282,'Growth rates'!$C$4:$C$999,$W1282)</f>
        <v>0</v>
      </c>
      <c r="Z1282" s="2">
        <f>SUMIFS('Growth rates'!E$4:E$999,'Growth rates'!$B$4:$B$999,Demands!$A1282,'Growth rates'!$C$4:$C$999,$W1282)</f>
        <v>0</v>
      </c>
      <c r="AA1282" s="2">
        <f>SUMIFS('Growth rates'!F$4:F$999,'Growth rates'!$B$4:$B$999,Demands!$A1282,'Growth rates'!$C$4:$C$999,$W1282)</f>
        <v>0</v>
      </c>
      <c r="AB1282" s="2">
        <f>SUMIFS('Growth rates'!G$4:G$999,'Growth rates'!$B$4:$B$999,Demands!$A1282,'Growth rates'!$C$4:$C$999,$W1282)</f>
        <v>0</v>
      </c>
      <c r="AC1282" s="2">
        <f>SUMIFS('Growth rates'!H$4:H$999,'Growth rates'!$B$4:$B$999,Demands!$A1282,'Growth rates'!$C$4:$C$999,$W1282)</f>
        <v>0</v>
      </c>
      <c r="AD1282" s="2">
        <f>SUMIFS('Growth rates'!I$4:I$999,'Growth rates'!$B$4:$B$999,Demands!$A1282,'Growth rates'!$C$4:$C$999,$W1282)</f>
        <v>0</v>
      </c>
      <c r="AE1282" s="2">
        <f>SUMIFS('Growth rates'!J$4:J$999,'Growth rates'!$B$4:$B$999,Demands!$A1282,'Growth rates'!$C$4:$C$999,$W1282)</f>
        <v>0</v>
      </c>
      <c r="AF1282" s="2">
        <f>SUMIFS('Growth rates'!K$4:K$999,'Growth rates'!$B$4:$B$999,Demands!$A1282,'Growth rates'!$C$4:$C$999,$W1282)</f>
        <v>0</v>
      </c>
      <c r="AG1282" s="2">
        <f>SUMIFS('Growth rates'!L$4:L$999,'Growth rates'!$B$4:$B$999,Demands!$A1282,'Growth rates'!$C$4:$C$999,$W1282)</f>
        <v>0</v>
      </c>
      <c r="AH1282" s="2">
        <f>SUMIFS('Growth rates'!M$4:M$999,'Growth rates'!$B$4:$B$999,Demands!$A1282,'Growth rates'!$C$4:$C$999,$W1282)</f>
        <v>0</v>
      </c>
      <c r="AI1282" s="2">
        <f>SUMIFS('Growth rates'!N$4:N$999,'Growth rates'!$B$4:$B$999,Demands!$A1282,'Growth rates'!$C$4:$C$999,$W1282)</f>
        <v>0</v>
      </c>
      <c r="AJ1282" s="2">
        <f>SUMIFS('Growth rates'!O$4:O$999,'Growth rates'!$B$4:$B$999,Demands!$A1282,'Growth rates'!$C$4:$C$999,$W1282)</f>
        <v>0</v>
      </c>
      <c r="AK1282" s="2">
        <f>SUMIFS('Growth rates'!P$4:P$999,'Growth rates'!$B$4:$B$999,Demands!$A1282,'Growth rates'!$C$4:$C$999,$W1282)</f>
        <v>0</v>
      </c>
      <c r="AL1282" s="2">
        <f>SUMIFS('Growth rates'!Q$4:Q$999,'Growth rates'!$B$4:$B$999,Demands!$A1282,'Growth rates'!$C$4:$C$999,$W1282)</f>
        <v>0</v>
      </c>
      <c r="AM1282" s="2">
        <f>SUMIFS('Growth rates'!R$4:R$999,'Growth rates'!$B$4:$B$999,Demands!$A1282,'Growth rates'!$C$4:$C$999,$W1282)</f>
        <v>0</v>
      </c>
      <c r="AN1282" s="2">
        <f>SUMIFS('Growth rates'!S$4:S$999,'Growth rates'!$B$4:$B$999,Demands!$A1282,'Growth rates'!$C$4:$C$999,$W1282)</f>
        <v>0</v>
      </c>
      <c r="AO1282" s="2">
        <f>SUMIFS('Growth rates'!T$4:T$999,'Growth rates'!$B$4:$B$999,Demands!$A1282,'Growth rates'!$C$4:$C$999,$W1282)</f>
        <v>0</v>
      </c>
      <c r="AP1282" s="2">
        <f>SUMIFS('Growth rates'!U$4:U$999,'Growth rates'!$B$4:$B$999,Demands!$A1282,'Growth rates'!$C$4:$C$999,$W1282)</f>
        <v>0</v>
      </c>
      <c r="AR1282" t="e">
        <f>VLOOKUP(C1282&amp;A1282,Driver_elast!$A$2:$E$1161,5,FALSE)</f>
        <v>#N/A</v>
      </c>
      <c r="AS1282" t="e">
        <f t="shared" si="401"/>
        <v>#N/A</v>
      </c>
      <c r="AT1282" t="e">
        <f t="shared" si="402"/>
        <v>#N/A</v>
      </c>
      <c r="AV1282" s="2" t="e" cm="1">
        <f t="array" ref="AV1282">TREND($AR1282:$AS1282,$AR$3:$AS$3,AV$1)</f>
        <v>#VALUE!</v>
      </c>
      <c r="AW1282" s="2" t="e" cm="1">
        <f t="array" ref="AW1282">TREND($AR1282:$AS1282,$AR$3:$AS$3,AW$1)</f>
        <v>#VALUE!</v>
      </c>
      <c r="AX1282" s="2" t="e" cm="1">
        <f t="array" ref="AX1282">TREND($AR1282:$AS1282,$AR$3:$AS$3,AX$1)</f>
        <v>#VALUE!</v>
      </c>
      <c r="AY1282" s="2" t="e" cm="1">
        <f t="array" ref="AY1282">TREND($AR1282:$AS1282,$AR$3:$AS$3,AY$1)</f>
        <v>#VALUE!</v>
      </c>
      <c r="AZ1282" s="2" t="e" cm="1">
        <f t="array" ref="AZ1282">TREND($AR1282:$AS1282,$AR$3:$AS$3,AZ$1)</f>
        <v>#VALUE!</v>
      </c>
      <c r="BA1282" s="2" t="e" cm="1">
        <f t="array" ref="BA1282">TREND($AR1282:$AS1282,$AR$3:$AS$3,BA$1)</f>
        <v>#VALUE!</v>
      </c>
      <c r="BB1282" s="2" t="e" cm="1">
        <f t="array" ref="BB1282">TREND($AR1282:$AS1282,$AR$3:$AS$3,BB$1)</f>
        <v>#VALUE!</v>
      </c>
      <c r="BC1282" s="2" t="e" cm="1">
        <f t="array" ref="BC1282">TREND($AR1282:$AS1282,$AR$3:$AS$3,BC$1)</f>
        <v>#VALUE!</v>
      </c>
      <c r="BD1282" s="2" t="e" cm="1">
        <f t="array" ref="BD1282">TREND($AR1282:$AS1282,$AR$3:$AS$3,BD$1)</f>
        <v>#VALUE!</v>
      </c>
      <c r="BE1282" s="2" t="e" cm="1">
        <f t="array" ref="BE1282">TREND($AR1282:$AS1282,$AR$3:$AS$3,BE$1)</f>
        <v>#VALUE!</v>
      </c>
      <c r="BF1282" s="20" t="e" cm="1">
        <f t="array" ref="BF1282">TREND($AS1282:$AT1282,$AS$3:$AT$3,BF$1)</f>
        <v>#VALUE!</v>
      </c>
      <c r="BG1282" s="20" t="e" cm="1">
        <f t="array" ref="BG1282">TREND($AS1282:$AT1282,$AS$3:$AT$3,BG$1)</f>
        <v>#VALUE!</v>
      </c>
      <c r="BH1282" s="20" t="e" cm="1">
        <f t="array" ref="BH1282">TREND($AS1282:$AT1282,$AS$3:$AT$3,BH$1)</f>
        <v>#VALUE!</v>
      </c>
      <c r="BI1282" s="20" t="e" cm="1">
        <f t="array" ref="BI1282">TREND($AS1282:$AT1282,$AS$3:$AT$3,BI$1)</f>
        <v>#VALUE!</v>
      </c>
      <c r="BJ1282" s="20" t="e" cm="1">
        <f t="array" ref="BJ1282">TREND($AS1282:$AT1282,$AS$3:$AT$3,BJ$1)</f>
        <v>#VALUE!</v>
      </c>
      <c r="BK1282" s="20" t="e" cm="1">
        <f t="array" ref="BK1282">TREND($AS1282:$AT1282,$AS$3:$AT$3,BK$1)</f>
        <v>#VALUE!</v>
      </c>
      <c r="BL1282" s="20" t="e" cm="1">
        <f t="array" ref="BL1282">TREND($AS1282:$AT1282,$AS$3:$AT$3,BL$1)</f>
        <v>#VALUE!</v>
      </c>
      <c r="BM1282" s="20" t="e" cm="1">
        <f t="array" ref="BM1282">TREND($AS1282:$AT1282,$AS$3:$AT$3,BM$1)</f>
        <v>#VALUE!</v>
      </c>
    </row>
    <row r="1283" spans="1:65" x14ac:dyDescent="0.35">
      <c r="A1283" t="str">
        <f>IF(BYDem!B1281="","\I:",BYDem!B1281)</f>
        <v>\I:</v>
      </c>
      <c r="B1283">
        <f>BYDem!E1281</f>
        <v>0</v>
      </c>
      <c r="C1283">
        <f t="shared" si="403"/>
        <v>0</v>
      </c>
      <c r="D1283" s="4">
        <f>SUMIFS(BYDem!$M$2:$M$2000,BYDem!$B$2:$B$2000,Demands!$A1283,BYDem!$E$2:$E$2000,Demands!$B1283)</f>
        <v>0</v>
      </c>
      <c r="E1283" s="4" t="e">
        <f t="shared" si="384"/>
        <v>#DIV/0!</v>
      </c>
      <c r="F1283" s="4" t="e">
        <f t="shared" si="385"/>
        <v>#DIV/0!</v>
      </c>
      <c r="G1283" s="4" t="e">
        <f t="shared" si="386"/>
        <v>#DIV/0!</v>
      </c>
      <c r="H1283" s="4" t="e">
        <f t="shared" si="387"/>
        <v>#DIV/0!</v>
      </c>
      <c r="I1283" s="4" t="e">
        <f t="shared" si="388"/>
        <v>#DIV/0!</v>
      </c>
      <c r="J1283" s="4" t="e">
        <f t="shared" si="389"/>
        <v>#DIV/0!</v>
      </c>
      <c r="K1283" s="4" t="e">
        <f t="shared" si="390"/>
        <v>#DIV/0!</v>
      </c>
      <c r="L1283" s="4" t="e">
        <f t="shared" si="391"/>
        <v>#DIV/0!</v>
      </c>
      <c r="M1283" s="4" t="e">
        <f t="shared" si="392"/>
        <v>#DIV/0!</v>
      </c>
      <c r="N1283" s="4" t="e">
        <f t="shared" si="393"/>
        <v>#DIV/0!</v>
      </c>
      <c r="O1283" s="4" t="e">
        <f t="shared" si="394"/>
        <v>#DIV/0!</v>
      </c>
      <c r="P1283" s="4" t="e">
        <f t="shared" si="395"/>
        <v>#DIV/0!</v>
      </c>
      <c r="Q1283" s="4" t="e">
        <f t="shared" si="396"/>
        <v>#DIV/0!</v>
      </c>
      <c r="R1283" s="4" t="e">
        <f t="shared" si="397"/>
        <v>#DIV/0!</v>
      </c>
      <c r="S1283" s="4" t="e">
        <f t="shared" si="398"/>
        <v>#DIV/0!</v>
      </c>
      <c r="T1283" s="4" t="e">
        <f t="shared" si="399"/>
        <v>#DIV/0!</v>
      </c>
      <c r="U1283" s="4" t="e">
        <f t="shared" si="400"/>
        <v>#DIV/0!</v>
      </c>
      <c r="W1283" s="5" t="e">
        <f>VLOOKUP(C1283&amp;A1283,Driver_elast!$A$2:$D$1161,4,FALSE)</f>
        <v>#N/A</v>
      </c>
      <c r="X1283" s="5">
        <v>1</v>
      </c>
      <c r="Y1283" s="2">
        <f>SUMIFS('Growth rates'!D$4:D$999,'Growth rates'!$B$4:$B$999,Demands!$A1283,'Growth rates'!$C$4:$C$999,$W1283)</f>
        <v>0</v>
      </c>
      <c r="Z1283" s="2">
        <f>SUMIFS('Growth rates'!E$4:E$999,'Growth rates'!$B$4:$B$999,Demands!$A1283,'Growth rates'!$C$4:$C$999,$W1283)</f>
        <v>0</v>
      </c>
      <c r="AA1283" s="2">
        <f>SUMIFS('Growth rates'!F$4:F$999,'Growth rates'!$B$4:$B$999,Demands!$A1283,'Growth rates'!$C$4:$C$999,$W1283)</f>
        <v>0</v>
      </c>
      <c r="AB1283" s="2">
        <f>SUMIFS('Growth rates'!G$4:G$999,'Growth rates'!$B$4:$B$999,Demands!$A1283,'Growth rates'!$C$4:$C$999,$W1283)</f>
        <v>0</v>
      </c>
      <c r="AC1283" s="2">
        <f>SUMIFS('Growth rates'!H$4:H$999,'Growth rates'!$B$4:$B$999,Demands!$A1283,'Growth rates'!$C$4:$C$999,$W1283)</f>
        <v>0</v>
      </c>
      <c r="AD1283" s="2">
        <f>SUMIFS('Growth rates'!I$4:I$999,'Growth rates'!$B$4:$B$999,Demands!$A1283,'Growth rates'!$C$4:$C$999,$W1283)</f>
        <v>0</v>
      </c>
      <c r="AE1283" s="2">
        <f>SUMIFS('Growth rates'!J$4:J$999,'Growth rates'!$B$4:$B$999,Demands!$A1283,'Growth rates'!$C$4:$C$999,$W1283)</f>
        <v>0</v>
      </c>
      <c r="AF1283" s="2">
        <f>SUMIFS('Growth rates'!K$4:K$999,'Growth rates'!$B$4:$B$999,Demands!$A1283,'Growth rates'!$C$4:$C$999,$W1283)</f>
        <v>0</v>
      </c>
      <c r="AG1283" s="2">
        <f>SUMIFS('Growth rates'!L$4:L$999,'Growth rates'!$B$4:$B$999,Demands!$A1283,'Growth rates'!$C$4:$C$999,$W1283)</f>
        <v>0</v>
      </c>
      <c r="AH1283" s="2">
        <f>SUMIFS('Growth rates'!M$4:M$999,'Growth rates'!$B$4:$B$999,Demands!$A1283,'Growth rates'!$C$4:$C$999,$W1283)</f>
        <v>0</v>
      </c>
      <c r="AI1283" s="2">
        <f>SUMIFS('Growth rates'!N$4:N$999,'Growth rates'!$B$4:$B$999,Demands!$A1283,'Growth rates'!$C$4:$C$999,$W1283)</f>
        <v>0</v>
      </c>
      <c r="AJ1283" s="2">
        <f>SUMIFS('Growth rates'!O$4:O$999,'Growth rates'!$B$4:$B$999,Demands!$A1283,'Growth rates'!$C$4:$C$999,$W1283)</f>
        <v>0</v>
      </c>
      <c r="AK1283" s="2">
        <f>SUMIFS('Growth rates'!P$4:P$999,'Growth rates'!$B$4:$B$999,Demands!$A1283,'Growth rates'!$C$4:$C$999,$W1283)</f>
        <v>0</v>
      </c>
      <c r="AL1283" s="2">
        <f>SUMIFS('Growth rates'!Q$4:Q$999,'Growth rates'!$B$4:$B$999,Demands!$A1283,'Growth rates'!$C$4:$C$999,$W1283)</f>
        <v>0</v>
      </c>
      <c r="AM1283" s="2">
        <f>SUMIFS('Growth rates'!R$4:R$999,'Growth rates'!$B$4:$B$999,Demands!$A1283,'Growth rates'!$C$4:$C$999,$W1283)</f>
        <v>0</v>
      </c>
      <c r="AN1283" s="2">
        <f>SUMIFS('Growth rates'!S$4:S$999,'Growth rates'!$B$4:$B$999,Demands!$A1283,'Growth rates'!$C$4:$C$999,$W1283)</f>
        <v>0</v>
      </c>
      <c r="AO1283" s="2">
        <f>SUMIFS('Growth rates'!T$4:T$999,'Growth rates'!$B$4:$B$999,Demands!$A1283,'Growth rates'!$C$4:$C$999,$W1283)</f>
        <v>0</v>
      </c>
      <c r="AP1283" s="2">
        <f>SUMIFS('Growth rates'!U$4:U$999,'Growth rates'!$B$4:$B$999,Demands!$A1283,'Growth rates'!$C$4:$C$999,$W1283)</f>
        <v>0</v>
      </c>
      <c r="AR1283" t="e">
        <f>VLOOKUP(C1283&amp;A1283,Driver_elast!$A$2:$E$1161,5,FALSE)</f>
        <v>#N/A</v>
      </c>
      <c r="AS1283" t="e">
        <f t="shared" si="401"/>
        <v>#N/A</v>
      </c>
      <c r="AT1283" t="e">
        <f t="shared" si="402"/>
        <v>#N/A</v>
      </c>
      <c r="AV1283" s="2" t="e" cm="1">
        <f t="array" ref="AV1283">TREND($AR1283:$AS1283,$AR$3:$AS$3,AV$1)</f>
        <v>#VALUE!</v>
      </c>
      <c r="AW1283" s="2" t="e" cm="1">
        <f t="array" ref="AW1283">TREND($AR1283:$AS1283,$AR$3:$AS$3,AW$1)</f>
        <v>#VALUE!</v>
      </c>
      <c r="AX1283" s="2" t="e" cm="1">
        <f t="array" ref="AX1283">TREND($AR1283:$AS1283,$AR$3:$AS$3,AX$1)</f>
        <v>#VALUE!</v>
      </c>
      <c r="AY1283" s="2" t="e" cm="1">
        <f t="array" ref="AY1283">TREND($AR1283:$AS1283,$AR$3:$AS$3,AY$1)</f>
        <v>#VALUE!</v>
      </c>
      <c r="AZ1283" s="2" t="e" cm="1">
        <f t="array" ref="AZ1283">TREND($AR1283:$AS1283,$AR$3:$AS$3,AZ$1)</f>
        <v>#VALUE!</v>
      </c>
      <c r="BA1283" s="2" t="e" cm="1">
        <f t="array" ref="BA1283">TREND($AR1283:$AS1283,$AR$3:$AS$3,BA$1)</f>
        <v>#VALUE!</v>
      </c>
      <c r="BB1283" s="2" t="e" cm="1">
        <f t="array" ref="BB1283">TREND($AR1283:$AS1283,$AR$3:$AS$3,BB$1)</f>
        <v>#VALUE!</v>
      </c>
      <c r="BC1283" s="2" t="e" cm="1">
        <f t="array" ref="BC1283">TREND($AR1283:$AS1283,$AR$3:$AS$3,BC$1)</f>
        <v>#VALUE!</v>
      </c>
      <c r="BD1283" s="2" t="e" cm="1">
        <f t="array" ref="BD1283">TREND($AR1283:$AS1283,$AR$3:$AS$3,BD$1)</f>
        <v>#VALUE!</v>
      </c>
      <c r="BE1283" s="2" t="e" cm="1">
        <f t="array" ref="BE1283">TREND($AR1283:$AS1283,$AR$3:$AS$3,BE$1)</f>
        <v>#VALUE!</v>
      </c>
      <c r="BF1283" s="20" t="e" cm="1">
        <f t="array" ref="BF1283">TREND($AS1283:$AT1283,$AS$3:$AT$3,BF$1)</f>
        <v>#VALUE!</v>
      </c>
      <c r="BG1283" s="20" t="e" cm="1">
        <f t="array" ref="BG1283">TREND($AS1283:$AT1283,$AS$3:$AT$3,BG$1)</f>
        <v>#VALUE!</v>
      </c>
      <c r="BH1283" s="20" t="e" cm="1">
        <f t="array" ref="BH1283">TREND($AS1283:$AT1283,$AS$3:$AT$3,BH$1)</f>
        <v>#VALUE!</v>
      </c>
      <c r="BI1283" s="20" t="e" cm="1">
        <f t="array" ref="BI1283">TREND($AS1283:$AT1283,$AS$3:$AT$3,BI$1)</f>
        <v>#VALUE!</v>
      </c>
      <c r="BJ1283" s="20" t="e" cm="1">
        <f t="array" ref="BJ1283">TREND($AS1283:$AT1283,$AS$3:$AT$3,BJ$1)</f>
        <v>#VALUE!</v>
      </c>
      <c r="BK1283" s="20" t="e" cm="1">
        <f t="array" ref="BK1283">TREND($AS1283:$AT1283,$AS$3:$AT$3,BK$1)</f>
        <v>#VALUE!</v>
      </c>
      <c r="BL1283" s="20" t="e" cm="1">
        <f t="array" ref="BL1283">TREND($AS1283:$AT1283,$AS$3:$AT$3,BL$1)</f>
        <v>#VALUE!</v>
      </c>
      <c r="BM1283" s="20" t="e" cm="1">
        <f t="array" ref="BM1283">TREND($AS1283:$AT1283,$AS$3:$AT$3,BM$1)</f>
        <v>#VALUE!</v>
      </c>
    </row>
    <row r="1284" spans="1:65" x14ac:dyDescent="0.35">
      <c r="A1284" t="str">
        <f>IF(BYDem!B1282="","\I:",BYDem!B1282)</f>
        <v>\I:</v>
      </c>
      <c r="B1284">
        <f>BYDem!E1282</f>
        <v>0</v>
      </c>
      <c r="C1284">
        <f t="shared" si="403"/>
        <v>0</v>
      </c>
      <c r="D1284" s="4">
        <f>SUMIFS(BYDem!$M$2:$M$2000,BYDem!$B$2:$B$2000,Demands!$A1284,BYDem!$E$2:$E$2000,Demands!$B1284)</f>
        <v>0</v>
      </c>
      <c r="E1284" s="4" t="e">
        <f t="shared" ref="E1284:E1328" si="404">(1+(Z1284-Y1284)/Y1284*AW1284)*D1284</f>
        <v>#DIV/0!</v>
      </c>
      <c r="F1284" s="4" t="e">
        <f t="shared" ref="F1284:F1328" si="405">(1+(AA1284-Z1284)/Z1284*AX1284)*E1284</f>
        <v>#DIV/0!</v>
      </c>
      <c r="G1284" s="4" t="e">
        <f t="shared" ref="G1284:G1328" si="406">(1+(AB1284-AA1284)/AA1284*AY1284)*F1284</f>
        <v>#DIV/0!</v>
      </c>
      <c r="H1284" s="4" t="e">
        <f t="shared" ref="H1284:H1328" si="407">(1+(AC1284-AB1284)/AB1284*AZ1284)*G1284</f>
        <v>#DIV/0!</v>
      </c>
      <c r="I1284" s="4" t="e">
        <f t="shared" ref="I1284:I1328" si="408">(1+(AD1284-AC1284)/AC1284*BA1284)*H1284</f>
        <v>#DIV/0!</v>
      </c>
      <c r="J1284" s="4" t="e">
        <f t="shared" ref="J1284:J1328" si="409">(1+(AE1284-AD1284)/AD1284*BB1284)*I1284</f>
        <v>#DIV/0!</v>
      </c>
      <c r="K1284" s="4" t="e">
        <f t="shared" ref="K1284:K1328" si="410">(1+(AF1284-AE1284)/AE1284*BC1284)*J1284</f>
        <v>#DIV/0!</v>
      </c>
      <c r="L1284" s="4" t="e">
        <f t="shared" ref="L1284:L1328" si="411">(1+(AG1284-AF1284)/AF1284*BD1284)*K1284</f>
        <v>#DIV/0!</v>
      </c>
      <c r="M1284" s="4" t="e">
        <f t="shared" ref="M1284:M1328" si="412">(1+(AH1284-AG1284)/AG1284*BE1284)*L1284</f>
        <v>#DIV/0!</v>
      </c>
      <c r="N1284" s="4" t="e">
        <f t="shared" ref="N1284:N1328" si="413">(1+(AI1284-AH1284)/AH1284*BF1284)*M1284</f>
        <v>#DIV/0!</v>
      </c>
      <c r="O1284" s="4" t="e">
        <f t="shared" ref="O1284:O1328" si="414">(1+(AJ1284-AI1284)/AI1284*BG1284)*N1284</f>
        <v>#DIV/0!</v>
      </c>
      <c r="P1284" s="4" t="e">
        <f t="shared" ref="P1284:P1328" si="415">(1+(AK1284-AJ1284)/AJ1284*BH1284)*O1284</f>
        <v>#DIV/0!</v>
      </c>
      <c r="Q1284" s="4" t="e">
        <f t="shared" ref="Q1284:Q1328" si="416">(1+(AL1284-AK1284)/AK1284*BI1284)*P1284</f>
        <v>#DIV/0!</v>
      </c>
      <c r="R1284" s="4" t="e">
        <f t="shared" ref="R1284:R1328" si="417">(1+(AM1284-AL1284)/AL1284*BJ1284)*Q1284</f>
        <v>#DIV/0!</v>
      </c>
      <c r="S1284" s="4" t="e">
        <f t="shared" ref="S1284:S1328" si="418">(1+(AN1284-AM1284)/AM1284*BK1284)*R1284</f>
        <v>#DIV/0!</v>
      </c>
      <c r="T1284" s="4" t="e">
        <f t="shared" ref="T1284:T1328" si="419">(1+(AO1284-AN1284)/AN1284*BL1284)*S1284</f>
        <v>#DIV/0!</v>
      </c>
      <c r="U1284" s="4" t="e">
        <f t="shared" ref="U1284:U1328" si="420">(1+(AP1284-AO1284)/AO1284*BM1284)*T1284</f>
        <v>#DIV/0!</v>
      </c>
      <c r="W1284" s="5" t="e">
        <f>VLOOKUP(C1284&amp;A1284,Driver_elast!$A$2:$D$1161,4,FALSE)</f>
        <v>#N/A</v>
      </c>
      <c r="X1284" s="5">
        <v>1</v>
      </c>
      <c r="Y1284" s="2">
        <f>SUMIFS('Growth rates'!D$4:D$999,'Growth rates'!$B$4:$B$999,Demands!$A1284,'Growth rates'!$C$4:$C$999,$W1284)</f>
        <v>0</v>
      </c>
      <c r="Z1284" s="2">
        <f>SUMIFS('Growth rates'!E$4:E$999,'Growth rates'!$B$4:$B$999,Demands!$A1284,'Growth rates'!$C$4:$C$999,$W1284)</f>
        <v>0</v>
      </c>
      <c r="AA1284" s="2">
        <f>SUMIFS('Growth rates'!F$4:F$999,'Growth rates'!$B$4:$B$999,Demands!$A1284,'Growth rates'!$C$4:$C$999,$W1284)</f>
        <v>0</v>
      </c>
      <c r="AB1284" s="2">
        <f>SUMIFS('Growth rates'!G$4:G$999,'Growth rates'!$B$4:$B$999,Demands!$A1284,'Growth rates'!$C$4:$C$999,$W1284)</f>
        <v>0</v>
      </c>
      <c r="AC1284" s="2">
        <f>SUMIFS('Growth rates'!H$4:H$999,'Growth rates'!$B$4:$B$999,Demands!$A1284,'Growth rates'!$C$4:$C$999,$W1284)</f>
        <v>0</v>
      </c>
      <c r="AD1284" s="2">
        <f>SUMIFS('Growth rates'!I$4:I$999,'Growth rates'!$B$4:$B$999,Demands!$A1284,'Growth rates'!$C$4:$C$999,$W1284)</f>
        <v>0</v>
      </c>
      <c r="AE1284" s="2">
        <f>SUMIFS('Growth rates'!J$4:J$999,'Growth rates'!$B$4:$B$999,Demands!$A1284,'Growth rates'!$C$4:$C$999,$W1284)</f>
        <v>0</v>
      </c>
      <c r="AF1284" s="2">
        <f>SUMIFS('Growth rates'!K$4:K$999,'Growth rates'!$B$4:$B$999,Demands!$A1284,'Growth rates'!$C$4:$C$999,$W1284)</f>
        <v>0</v>
      </c>
      <c r="AG1284" s="2">
        <f>SUMIFS('Growth rates'!L$4:L$999,'Growth rates'!$B$4:$B$999,Demands!$A1284,'Growth rates'!$C$4:$C$999,$W1284)</f>
        <v>0</v>
      </c>
      <c r="AH1284" s="2">
        <f>SUMIFS('Growth rates'!M$4:M$999,'Growth rates'!$B$4:$B$999,Demands!$A1284,'Growth rates'!$C$4:$C$999,$W1284)</f>
        <v>0</v>
      </c>
      <c r="AI1284" s="2">
        <f>SUMIFS('Growth rates'!N$4:N$999,'Growth rates'!$B$4:$B$999,Demands!$A1284,'Growth rates'!$C$4:$C$999,$W1284)</f>
        <v>0</v>
      </c>
      <c r="AJ1284" s="2">
        <f>SUMIFS('Growth rates'!O$4:O$999,'Growth rates'!$B$4:$B$999,Demands!$A1284,'Growth rates'!$C$4:$C$999,$W1284)</f>
        <v>0</v>
      </c>
      <c r="AK1284" s="2">
        <f>SUMIFS('Growth rates'!P$4:P$999,'Growth rates'!$B$4:$B$999,Demands!$A1284,'Growth rates'!$C$4:$C$999,$W1284)</f>
        <v>0</v>
      </c>
      <c r="AL1284" s="2">
        <f>SUMIFS('Growth rates'!Q$4:Q$999,'Growth rates'!$B$4:$B$999,Demands!$A1284,'Growth rates'!$C$4:$C$999,$W1284)</f>
        <v>0</v>
      </c>
      <c r="AM1284" s="2">
        <f>SUMIFS('Growth rates'!R$4:R$999,'Growth rates'!$B$4:$B$999,Demands!$A1284,'Growth rates'!$C$4:$C$999,$W1284)</f>
        <v>0</v>
      </c>
      <c r="AN1284" s="2">
        <f>SUMIFS('Growth rates'!S$4:S$999,'Growth rates'!$B$4:$B$999,Demands!$A1284,'Growth rates'!$C$4:$C$999,$W1284)</f>
        <v>0</v>
      </c>
      <c r="AO1284" s="2">
        <f>SUMIFS('Growth rates'!T$4:T$999,'Growth rates'!$B$4:$B$999,Demands!$A1284,'Growth rates'!$C$4:$C$999,$W1284)</f>
        <v>0</v>
      </c>
      <c r="AP1284" s="2">
        <f>SUMIFS('Growth rates'!U$4:U$999,'Growth rates'!$B$4:$B$999,Demands!$A1284,'Growth rates'!$C$4:$C$999,$W1284)</f>
        <v>0</v>
      </c>
      <c r="AR1284" t="e">
        <f>VLOOKUP(C1284&amp;A1284,Driver_elast!$A$2:$E$1161,5,FALSE)</f>
        <v>#N/A</v>
      </c>
      <c r="AS1284" t="e">
        <f t="shared" si="401"/>
        <v>#N/A</v>
      </c>
      <c r="AT1284" t="e">
        <f t="shared" si="402"/>
        <v>#N/A</v>
      </c>
      <c r="AV1284" s="2" t="e" cm="1">
        <f t="array" ref="AV1284">TREND($AR1284:$AS1284,$AR$3:$AS$3,AV$1)</f>
        <v>#VALUE!</v>
      </c>
      <c r="AW1284" s="2" t="e" cm="1">
        <f t="array" ref="AW1284">TREND($AR1284:$AS1284,$AR$3:$AS$3,AW$1)</f>
        <v>#VALUE!</v>
      </c>
      <c r="AX1284" s="2" t="e" cm="1">
        <f t="array" ref="AX1284">TREND($AR1284:$AS1284,$AR$3:$AS$3,AX$1)</f>
        <v>#VALUE!</v>
      </c>
      <c r="AY1284" s="2" t="e" cm="1">
        <f t="array" ref="AY1284">TREND($AR1284:$AS1284,$AR$3:$AS$3,AY$1)</f>
        <v>#VALUE!</v>
      </c>
      <c r="AZ1284" s="2" t="e" cm="1">
        <f t="array" ref="AZ1284">TREND($AR1284:$AS1284,$AR$3:$AS$3,AZ$1)</f>
        <v>#VALUE!</v>
      </c>
      <c r="BA1284" s="2" t="e" cm="1">
        <f t="array" ref="BA1284">TREND($AR1284:$AS1284,$AR$3:$AS$3,BA$1)</f>
        <v>#VALUE!</v>
      </c>
      <c r="BB1284" s="2" t="e" cm="1">
        <f t="array" ref="BB1284">TREND($AR1284:$AS1284,$AR$3:$AS$3,BB$1)</f>
        <v>#VALUE!</v>
      </c>
      <c r="BC1284" s="2" t="e" cm="1">
        <f t="array" ref="BC1284">TREND($AR1284:$AS1284,$AR$3:$AS$3,BC$1)</f>
        <v>#VALUE!</v>
      </c>
      <c r="BD1284" s="2" t="e" cm="1">
        <f t="array" ref="BD1284">TREND($AR1284:$AS1284,$AR$3:$AS$3,BD$1)</f>
        <v>#VALUE!</v>
      </c>
      <c r="BE1284" s="2" t="e" cm="1">
        <f t="array" ref="BE1284">TREND($AR1284:$AS1284,$AR$3:$AS$3,BE$1)</f>
        <v>#VALUE!</v>
      </c>
      <c r="BF1284" s="20" t="e" cm="1">
        <f t="array" ref="BF1284">TREND($AS1284:$AT1284,$AS$3:$AT$3,BF$1)</f>
        <v>#VALUE!</v>
      </c>
      <c r="BG1284" s="20" t="e" cm="1">
        <f t="array" ref="BG1284">TREND($AS1284:$AT1284,$AS$3:$AT$3,BG$1)</f>
        <v>#VALUE!</v>
      </c>
      <c r="BH1284" s="20" t="e" cm="1">
        <f t="array" ref="BH1284">TREND($AS1284:$AT1284,$AS$3:$AT$3,BH$1)</f>
        <v>#VALUE!</v>
      </c>
      <c r="BI1284" s="20" t="e" cm="1">
        <f t="array" ref="BI1284">TREND($AS1284:$AT1284,$AS$3:$AT$3,BI$1)</f>
        <v>#VALUE!</v>
      </c>
      <c r="BJ1284" s="20" t="e" cm="1">
        <f t="array" ref="BJ1284">TREND($AS1284:$AT1284,$AS$3:$AT$3,BJ$1)</f>
        <v>#VALUE!</v>
      </c>
      <c r="BK1284" s="20" t="e" cm="1">
        <f t="array" ref="BK1284">TREND($AS1284:$AT1284,$AS$3:$AT$3,BK$1)</f>
        <v>#VALUE!</v>
      </c>
      <c r="BL1284" s="20" t="e" cm="1">
        <f t="array" ref="BL1284">TREND($AS1284:$AT1284,$AS$3:$AT$3,BL$1)</f>
        <v>#VALUE!</v>
      </c>
      <c r="BM1284" s="20" t="e" cm="1">
        <f t="array" ref="BM1284">TREND($AS1284:$AT1284,$AS$3:$AT$3,BM$1)</f>
        <v>#VALUE!</v>
      </c>
    </row>
    <row r="1285" spans="1:65" x14ac:dyDescent="0.35">
      <c r="A1285" t="str">
        <f>IF(BYDem!B1283="","\I:",BYDem!B1283)</f>
        <v>\I:</v>
      </c>
      <c r="B1285">
        <f>BYDem!E1283</f>
        <v>0</v>
      </c>
      <c r="C1285">
        <f t="shared" si="403"/>
        <v>0</v>
      </c>
      <c r="D1285" s="4">
        <f>SUMIFS(BYDem!$M$2:$M$2000,BYDem!$B$2:$B$2000,Demands!$A1285,BYDem!$E$2:$E$2000,Demands!$B1285)</f>
        <v>0</v>
      </c>
      <c r="E1285" s="4" t="e">
        <f t="shared" si="404"/>
        <v>#DIV/0!</v>
      </c>
      <c r="F1285" s="4" t="e">
        <f t="shared" si="405"/>
        <v>#DIV/0!</v>
      </c>
      <c r="G1285" s="4" t="e">
        <f t="shared" si="406"/>
        <v>#DIV/0!</v>
      </c>
      <c r="H1285" s="4" t="e">
        <f t="shared" si="407"/>
        <v>#DIV/0!</v>
      </c>
      <c r="I1285" s="4" t="e">
        <f t="shared" si="408"/>
        <v>#DIV/0!</v>
      </c>
      <c r="J1285" s="4" t="e">
        <f t="shared" si="409"/>
        <v>#DIV/0!</v>
      </c>
      <c r="K1285" s="4" t="e">
        <f t="shared" si="410"/>
        <v>#DIV/0!</v>
      </c>
      <c r="L1285" s="4" t="e">
        <f t="shared" si="411"/>
        <v>#DIV/0!</v>
      </c>
      <c r="M1285" s="4" t="e">
        <f t="shared" si="412"/>
        <v>#DIV/0!</v>
      </c>
      <c r="N1285" s="4" t="e">
        <f t="shared" si="413"/>
        <v>#DIV/0!</v>
      </c>
      <c r="O1285" s="4" t="e">
        <f t="shared" si="414"/>
        <v>#DIV/0!</v>
      </c>
      <c r="P1285" s="4" t="e">
        <f t="shared" si="415"/>
        <v>#DIV/0!</v>
      </c>
      <c r="Q1285" s="4" t="e">
        <f t="shared" si="416"/>
        <v>#DIV/0!</v>
      </c>
      <c r="R1285" s="4" t="e">
        <f t="shared" si="417"/>
        <v>#DIV/0!</v>
      </c>
      <c r="S1285" s="4" t="e">
        <f t="shared" si="418"/>
        <v>#DIV/0!</v>
      </c>
      <c r="T1285" s="4" t="e">
        <f t="shared" si="419"/>
        <v>#DIV/0!</v>
      </c>
      <c r="U1285" s="4" t="e">
        <f t="shared" si="420"/>
        <v>#DIV/0!</v>
      </c>
      <c r="W1285" s="5" t="e">
        <f>VLOOKUP(C1285&amp;A1285,Driver_elast!$A$2:$D$1161,4,FALSE)</f>
        <v>#N/A</v>
      </c>
      <c r="X1285" s="5">
        <v>1</v>
      </c>
      <c r="Y1285" s="2">
        <f>SUMIFS('Growth rates'!D$4:D$999,'Growth rates'!$B$4:$B$999,Demands!$A1285,'Growth rates'!$C$4:$C$999,$W1285)</f>
        <v>0</v>
      </c>
      <c r="Z1285" s="2">
        <f>SUMIFS('Growth rates'!E$4:E$999,'Growth rates'!$B$4:$B$999,Demands!$A1285,'Growth rates'!$C$4:$C$999,$W1285)</f>
        <v>0</v>
      </c>
      <c r="AA1285" s="2">
        <f>SUMIFS('Growth rates'!F$4:F$999,'Growth rates'!$B$4:$B$999,Demands!$A1285,'Growth rates'!$C$4:$C$999,$W1285)</f>
        <v>0</v>
      </c>
      <c r="AB1285" s="2">
        <f>SUMIFS('Growth rates'!G$4:G$999,'Growth rates'!$B$4:$B$999,Demands!$A1285,'Growth rates'!$C$4:$C$999,$W1285)</f>
        <v>0</v>
      </c>
      <c r="AC1285" s="2">
        <f>SUMIFS('Growth rates'!H$4:H$999,'Growth rates'!$B$4:$B$999,Demands!$A1285,'Growth rates'!$C$4:$C$999,$W1285)</f>
        <v>0</v>
      </c>
      <c r="AD1285" s="2">
        <f>SUMIFS('Growth rates'!I$4:I$999,'Growth rates'!$B$4:$B$999,Demands!$A1285,'Growth rates'!$C$4:$C$999,$W1285)</f>
        <v>0</v>
      </c>
      <c r="AE1285" s="2">
        <f>SUMIFS('Growth rates'!J$4:J$999,'Growth rates'!$B$4:$B$999,Demands!$A1285,'Growth rates'!$C$4:$C$999,$W1285)</f>
        <v>0</v>
      </c>
      <c r="AF1285" s="2">
        <f>SUMIFS('Growth rates'!K$4:K$999,'Growth rates'!$B$4:$B$999,Demands!$A1285,'Growth rates'!$C$4:$C$999,$W1285)</f>
        <v>0</v>
      </c>
      <c r="AG1285" s="2">
        <f>SUMIFS('Growth rates'!L$4:L$999,'Growth rates'!$B$4:$B$999,Demands!$A1285,'Growth rates'!$C$4:$C$999,$W1285)</f>
        <v>0</v>
      </c>
      <c r="AH1285" s="2">
        <f>SUMIFS('Growth rates'!M$4:M$999,'Growth rates'!$B$4:$B$999,Demands!$A1285,'Growth rates'!$C$4:$C$999,$W1285)</f>
        <v>0</v>
      </c>
      <c r="AI1285" s="2">
        <f>SUMIFS('Growth rates'!N$4:N$999,'Growth rates'!$B$4:$B$999,Demands!$A1285,'Growth rates'!$C$4:$C$999,$W1285)</f>
        <v>0</v>
      </c>
      <c r="AJ1285" s="2">
        <f>SUMIFS('Growth rates'!O$4:O$999,'Growth rates'!$B$4:$B$999,Demands!$A1285,'Growth rates'!$C$4:$C$999,$W1285)</f>
        <v>0</v>
      </c>
      <c r="AK1285" s="2">
        <f>SUMIFS('Growth rates'!P$4:P$999,'Growth rates'!$B$4:$B$999,Demands!$A1285,'Growth rates'!$C$4:$C$999,$W1285)</f>
        <v>0</v>
      </c>
      <c r="AL1285" s="2">
        <f>SUMIFS('Growth rates'!Q$4:Q$999,'Growth rates'!$B$4:$B$999,Demands!$A1285,'Growth rates'!$C$4:$C$999,$W1285)</f>
        <v>0</v>
      </c>
      <c r="AM1285" s="2">
        <f>SUMIFS('Growth rates'!R$4:R$999,'Growth rates'!$B$4:$B$999,Demands!$A1285,'Growth rates'!$C$4:$C$999,$W1285)</f>
        <v>0</v>
      </c>
      <c r="AN1285" s="2">
        <f>SUMIFS('Growth rates'!S$4:S$999,'Growth rates'!$B$4:$B$999,Demands!$A1285,'Growth rates'!$C$4:$C$999,$W1285)</f>
        <v>0</v>
      </c>
      <c r="AO1285" s="2">
        <f>SUMIFS('Growth rates'!T$4:T$999,'Growth rates'!$B$4:$B$999,Demands!$A1285,'Growth rates'!$C$4:$C$999,$W1285)</f>
        <v>0</v>
      </c>
      <c r="AP1285" s="2">
        <f>SUMIFS('Growth rates'!U$4:U$999,'Growth rates'!$B$4:$B$999,Demands!$A1285,'Growth rates'!$C$4:$C$999,$W1285)</f>
        <v>0</v>
      </c>
      <c r="AR1285" t="e">
        <f>VLOOKUP(C1285&amp;A1285,Driver_elast!$A$2:$E$1161,5,FALSE)</f>
        <v>#N/A</v>
      </c>
      <c r="AS1285" t="e">
        <f t="shared" ref="AS1285:AS1338" si="421">IF(AND(LEFT(W1285,3)="GDP",AR1285&gt;1,X1285),1,AR1285)</f>
        <v>#N/A</v>
      </c>
      <c r="AT1285" t="e">
        <f t="shared" ref="AT1285:AT1338" si="422">AS1285/$AT$1</f>
        <v>#N/A</v>
      </c>
      <c r="AV1285" s="2" t="e" cm="1">
        <f t="array" ref="AV1285">TREND($AR1285:$AS1285,$AR$3:$AS$3,AV$1)</f>
        <v>#VALUE!</v>
      </c>
      <c r="AW1285" s="2" t="e" cm="1">
        <f t="array" ref="AW1285">TREND($AR1285:$AS1285,$AR$3:$AS$3,AW$1)</f>
        <v>#VALUE!</v>
      </c>
      <c r="AX1285" s="2" t="e" cm="1">
        <f t="array" ref="AX1285">TREND($AR1285:$AS1285,$AR$3:$AS$3,AX$1)</f>
        <v>#VALUE!</v>
      </c>
      <c r="AY1285" s="2" t="e" cm="1">
        <f t="array" ref="AY1285">TREND($AR1285:$AS1285,$AR$3:$AS$3,AY$1)</f>
        <v>#VALUE!</v>
      </c>
      <c r="AZ1285" s="2" t="e" cm="1">
        <f t="array" ref="AZ1285">TREND($AR1285:$AS1285,$AR$3:$AS$3,AZ$1)</f>
        <v>#VALUE!</v>
      </c>
      <c r="BA1285" s="2" t="e" cm="1">
        <f t="array" ref="BA1285">TREND($AR1285:$AS1285,$AR$3:$AS$3,BA$1)</f>
        <v>#VALUE!</v>
      </c>
      <c r="BB1285" s="2" t="e" cm="1">
        <f t="array" ref="BB1285">TREND($AR1285:$AS1285,$AR$3:$AS$3,BB$1)</f>
        <v>#VALUE!</v>
      </c>
      <c r="BC1285" s="2" t="e" cm="1">
        <f t="array" ref="BC1285">TREND($AR1285:$AS1285,$AR$3:$AS$3,BC$1)</f>
        <v>#VALUE!</v>
      </c>
      <c r="BD1285" s="2" t="e" cm="1">
        <f t="array" ref="BD1285">TREND($AR1285:$AS1285,$AR$3:$AS$3,BD$1)</f>
        <v>#VALUE!</v>
      </c>
      <c r="BE1285" s="2" t="e" cm="1">
        <f t="array" ref="BE1285">TREND($AR1285:$AS1285,$AR$3:$AS$3,BE$1)</f>
        <v>#VALUE!</v>
      </c>
      <c r="BF1285" s="20" t="e" cm="1">
        <f t="array" ref="BF1285">TREND($AS1285:$AT1285,$AS$3:$AT$3,BF$1)</f>
        <v>#VALUE!</v>
      </c>
      <c r="BG1285" s="20" t="e" cm="1">
        <f t="array" ref="BG1285">TREND($AS1285:$AT1285,$AS$3:$AT$3,BG$1)</f>
        <v>#VALUE!</v>
      </c>
      <c r="BH1285" s="20" t="e" cm="1">
        <f t="array" ref="BH1285">TREND($AS1285:$AT1285,$AS$3:$AT$3,BH$1)</f>
        <v>#VALUE!</v>
      </c>
      <c r="BI1285" s="20" t="e" cm="1">
        <f t="array" ref="BI1285">TREND($AS1285:$AT1285,$AS$3:$AT$3,BI$1)</f>
        <v>#VALUE!</v>
      </c>
      <c r="BJ1285" s="20" t="e" cm="1">
        <f t="array" ref="BJ1285">TREND($AS1285:$AT1285,$AS$3:$AT$3,BJ$1)</f>
        <v>#VALUE!</v>
      </c>
      <c r="BK1285" s="20" t="e" cm="1">
        <f t="array" ref="BK1285">TREND($AS1285:$AT1285,$AS$3:$AT$3,BK$1)</f>
        <v>#VALUE!</v>
      </c>
      <c r="BL1285" s="20" t="e" cm="1">
        <f t="array" ref="BL1285">TREND($AS1285:$AT1285,$AS$3:$AT$3,BL$1)</f>
        <v>#VALUE!</v>
      </c>
      <c r="BM1285" s="20" t="e" cm="1">
        <f t="array" ref="BM1285">TREND($AS1285:$AT1285,$AS$3:$AT$3,BM$1)</f>
        <v>#VALUE!</v>
      </c>
    </row>
    <row r="1286" spans="1:65" x14ac:dyDescent="0.35">
      <c r="A1286" t="str">
        <f>IF(BYDem!B1284="","\I:",BYDem!B1284)</f>
        <v>\I:</v>
      </c>
      <c r="B1286">
        <f>BYDem!E1284</f>
        <v>0</v>
      </c>
      <c r="C1286">
        <f t="shared" si="403"/>
        <v>0</v>
      </c>
      <c r="D1286" s="4">
        <f>SUMIFS(BYDem!$M$2:$M$2000,BYDem!$B$2:$B$2000,Demands!$A1286,BYDem!$E$2:$E$2000,Demands!$B1286)</f>
        <v>0</v>
      </c>
      <c r="E1286" s="4" t="e">
        <f t="shared" si="404"/>
        <v>#DIV/0!</v>
      </c>
      <c r="F1286" s="4" t="e">
        <f t="shared" si="405"/>
        <v>#DIV/0!</v>
      </c>
      <c r="G1286" s="4" t="e">
        <f t="shared" si="406"/>
        <v>#DIV/0!</v>
      </c>
      <c r="H1286" s="4" t="e">
        <f t="shared" si="407"/>
        <v>#DIV/0!</v>
      </c>
      <c r="I1286" s="4" t="e">
        <f t="shared" si="408"/>
        <v>#DIV/0!</v>
      </c>
      <c r="J1286" s="4" t="e">
        <f t="shared" si="409"/>
        <v>#DIV/0!</v>
      </c>
      <c r="K1286" s="4" t="e">
        <f t="shared" si="410"/>
        <v>#DIV/0!</v>
      </c>
      <c r="L1286" s="4" t="e">
        <f t="shared" si="411"/>
        <v>#DIV/0!</v>
      </c>
      <c r="M1286" s="4" t="e">
        <f t="shared" si="412"/>
        <v>#DIV/0!</v>
      </c>
      <c r="N1286" s="4" t="e">
        <f t="shared" si="413"/>
        <v>#DIV/0!</v>
      </c>
      <c r="O1286" s="4" t="e">
        <f t="shared" si="414"/>
        <v>#DIV/0!</v>
      </c>
      <c r="P1286" s="4" t="e">
        <f t="shared" si="415"/>
        <v>#DIV/0!</v>
      </c>
      <c r="Q1286" s="4" t="e">
        <f t="shared" si="416"/>
        <v>#DIV/0!</v>
      </c>
      <c r="R1286" s="4" t="e">
        <f t="shared" si="417"/>
        <v>#DIV/0!</v>
      </c>
      <c r="S1286" s="4" t="e">
        <f t="shared" si="418"/>
        <v>#DIV/0!</v>
      </c>
      <c r="T1286" s="4" t="e">
        <f t="shared" si="419"/>
        <v>#DIV/0!</v>
      </c>
      <c r="U1286" s="4" t="e">
        <f t="shared" si="420"/>
        <v>#DIV/0!</v>
      </c>
      <c r="W1286" s="5" t="e">
        <f>VLOOKUP(C1286&amp;A1286,Driver_elast!$A$2:$D$1161,4,FALSE)</f>
        <v>#N/A</v>
      </c>
      <c r="X1286" s="5">
        <v>1</v>
      </c>
      <c r="Y1286" s="2">
        <f>SUMIFS('Growth rates'!D$4:D$999,'Growth rates'!$B$4:$B$999,Demands!$A1286,'Growth rates'!$C$4:$C$999,$W1286)</f>
        <v>0</v>
      </c>
      <c r="Z1286" s="2">
        <f>SUMIFS('Growth rates'!E$4:E$999,'Growth rates'!$B$4:$B$999,Demands!$A1286,'Growth rates'!$C$4:$C$999,$W1286)</f>
        <v>0</v>
      </c>
      <c r="AA1286" s="2">
        <f>SUMIFS('Growth rates'!F$4:F$999,'Growth rates'!$B$4:$B$999,Demands!$A1286,'Growth rates'!$C$4:$C$999,$W1286)</f>
        <v>0</v>
      </c>
      <c r="AB1286" s="2">
        <f>SUMIFS('Growth rates'!G$4:G$999,'Growth rates'!$B$4:$B$999,Demands!$A1286,'Growth rates'!$C$4:$C$999,$W1286)</f>
        <v>0</v>
      </c>
      <c r="AC1286" s="2">
        <f>SUMIFS('Growth rates'!H$4:H$999,'Growth rates'!$B$4:$B$999,Demands!$A1286,'Growth rates'!$C$4:$C$999,$W1286)</f>
        <v>0</v>
      </c>
      <c r="AD1286" s="2">
        <f>SUMIFS('Growth rates'!I$4:I$999,'Growth rates'!$B$4:$B$999,Demands!$A1286,'Growth rates'!$C$4:$C$999,$W1286)</f>
        <v>0</v>
      </c>
      <c r="AE1286" s="2">
        <f>SUMIFS('Growth rates'!J$4:J$999,'Growth rates'!$B$4:$B$999,Demands!$A1286,'Growth rates'!$C$4:$C$999,$W1286)</f>
        <v>0</v>
      </c>
      <c r="AF1286" s="2">
        <f>SUMIFS('Growth rates'!K$4:K$999,'Growth rates'!$B$4:$B$999,Demands!$A1286,'Growth rates'!$C$4:$C$999,$W1286)</f>
        <v>0</v>
      </c>
      <c r="AG1286" s="2">
        <f>SUMIFS('Growth rates'!L$4:L$999,'Growth rates'!$B$4:$B$999,Demands!$A1286,'Growth rates'!$C$4:$C$999,$W1286)</f>
        <v>0</v>
      </c>
      <c r="AH1286" s="2">
        <f>SUMIFS('Growth rates'!M$4:M$999,'Growth rates'!$B$4:$B$999,Demands!$A1286,'Growth rates'!$C$4:$C$999,$W1286)</f>
        <v>0</v>
      </c>
      <c r="AI1286" s="2">
        <f>SUMIFS('Growth rates'!N$4:N$999,'Growth rates'!$B$4:$B$999,Demands!$A1286,'Growth rates'!$C$4:$C$999,$W1286)</f>
        <v>0</v>
      </c>
      <c r="AJ1286" s="2">
        <f>SUMIFS('Growth rates'!O$4:O$999,'Growth rates'!$B$4:$B$999,Demands!$A1286,'Growth rates'!$C$4:$C$999,$W1286)</f>
        <v>0</v>
      </c>
      <c r="AK1286" s="2">
        <f>SUMIFS('Growth rates'!P$4:P$999,'Growth rates'!$B$4:$B$999,Demands!$A1286,'Growth rates'!$C$4:$C$999,$W1286)</f>
        <v>0</v>
      </c>
      <c r="AL1286" s="2">
        <f>SUMIFS('Growth rates'!Q$4:Q$999,'Growth rates'!$B$4:$B$999,Demands!$A1286,'Growth rates'!$C$4:$C$999,$W1286)</f>
        <v>0</v>
      </c>
      <c r="AM1286" s="2">
        <f>SUMIFS('Growth rates'!R$4:R$999,'Growth rates'!$B$4:$B$999,Demands!$A1286,'Growth rates'!$C$4:$C$999,$W1286)</f>
        <v>0</v>
      </c>
      <c r="AN1286" s="2">
        <f>SUMIFS('Growth rates'!S$4:S$999,'Growth rates'!$B$4:$B$999,Demands!$A1286,'Growth rates'!$C$4:$C$999,$W1286)</f>
        <v>0</v>
      </c>
      <c r="AO1286" s="2">
        <f>SUMIFS('Growth rates'!T$4:T$999,'Growth rates'!$B$4:$B$999,Demands!$A1286,'Growth rates'!$C$4:$C$999,$W1286)</f>
        <v>0</v>
      </c>
      <c r="AP1286" s="2">
        <f>SUMIFS('Growth rates'!U$4:U$999,'Growth rates'!$B$4:$B$999,Demands!$A1286,'Growth rates'!$C$4:$C$999,$W1286)</f>
        <v>0</v>
      </c>
      <c r="AR1286" t="e">
        <f>VLOOKUP(C1286&amp;A1286,Driver_elast!$A$2:$E$1161,5,FALSE)</f>
        <v>#N/A</v>
      </c>
      <c r="AS1286" t="e">
        <f t="shared" si="421"/>
        <v>#N/A</v>
      </c>
      <c r="AT1286" t="e">
        <f t="shared" si="422"/>
        <v>#N/A</v>
      </c>
      <c r="AV1286" s="2" t="e" cm="1">
        <f t="array" ref="AV1286">TREND($AR1286:$AS1286,$AR$3:$AS$3,AV$1)</f>
        <v>#VALUE!</v>
      </c>
      <c r="AW1286" s="2" t="e" cm="1">
        <f t="array" ref="AW1286">TREND($AR1286:$AS1286,$AR$3:$AS$3,AW$1)</f>
        <v>#VALUE!</v>
      </c>
      <c r="AX1286" s="2" t="e" cm="1">
        <f t="array" ref="AX1286">TREND($AR1286:$AS1286,$AR$3:$AS$3,AX$1)</f>
        <v>#VALUE!</v>
      </c>
      <c r="AY1286" s="2" t="e" cm="1">
        <f t="array" ref="AY1286">TREND($AR1286:$AS1286,$AR$3:$AS$3,AY$1)</f>
        <v>#VALUE!</v>
      </c>
      <c r="AZ1286" s="2" t="e" cm="1">
        <f t="array" ref="AZ1286">TREND($AR1286:$AS1286,$AR$3:$AS$3,AZ$1)</f>
        <v>#VALUE!</v>
      </c>
      <c r="BA1286" s="2" t="e" cm="1">
        <f t="array" ref="BA1286">TREND($AR1286:$AS1286,$AR$3:$AS$3,BA$1)</f>
        <v>#VALUE!</v>
      </c>
      <c r="BB1286" s="2" t="e" cm="1">
        <f t="array" ref="BB1286">TREND($AR1286:$AS1286,$AR$3:$AS$3,BB$1)</f>
        <v>#VALUE!</v>
      </c>
      <c r="BC1286" s="2" t="e" cm="1">
        <f t="array" ref="BC1286">TREND($AR1286:$AS1286,$AR$3:$AS$3,BC$1)</f>
        <v>#VALUE!</v>
      </c>
      <c r="BD1286" s="2" t="e" cm="1">
        <f t="array" ref="BD1286">TREND($AR1286:$AS1286,$AR$3:$AS$3,BD$1)</f>
        <v>#VALUE!</v>
      </c>
      <c r="BE1286" s="2" t="e" cm="1">
        <f t="array" ref="BE1286">TREND($AR1286:$AS1286,$AR$3:$AS$3,BE$1)</f>
        <v>#VALUE!</v>
      </c>
      <c r="BF1286" s="20" t="e" cm="1">
        <f t="array" ref="BF1286">TREND($AS1286:$AT1286,$AS$3:$AT$3,BF$1)</f>
        <v>#VALUE!</v>
      </c>
      <c r="BG1286" s="20" t="e" cm="1">
        <f t="array" ref="BG1286">TREND($AS1286:$AT1286,$AS$3:$AT$3,BG$1)</f>
        <v>#VALUE!</v>
      </c>
      <c r="BH1286" s="20" t="e" cm="1">
        <f t="array" ref="BH1286">TREND($AS1286:$AT1286,$AS$3:$AT$3,BH$1)</f>
        <v>#VALUE!</v>
      </c>
      <c r="BI1286" s="20" t="e" cm="1">
        <f t="array" ref="BI1286">TREND($AS1286:$AT1286,$AS$3:$AT$3,BI$1)</f>
        <v>#VALUE!</v>
      </c>
      <c r="BJ1286" s="20" t="e" cm="1">
        <f t="array" ref="BJ1286">TREND($AS1286:$AT1286,$AS$3:$AT$3,BJ$1)</f>
        <v>#VALUE!</v>
      </c>
      <c r="BK1286" s="20" t="e" cm="1">
        <f t="array" ref="BK1286">TREND($AS1286:$AT1286,$AS$3:$AT$3,BK$1)</f>
        <v>#VALUE!</v>
      </c>
      <c r="BL1286" s="20" t="e" cm="1">
        <f t="array" ref="BL1286">TREND($AS1286:$AT1286,$AS$3:$AT$3,BL$1)</f>
        <v>#VALUE!</v>
      </c>
      <c r="BM1286" s="20" t="e" cm="1">
        <f t="array" ref="BM1286">TREND($AS1286:$AT1286,$AS$3:$AT$3,BM$1)</f>
        <v>#VALUE!</v>
      </c>
    </row>
    <row r="1287" spans="1:65" x14ac:dyDescent="0.35">
      <c r="A1287" t="str">
        <f>IF(BYDem!B1285="","\I:",BYDem!B1285)</f>
        <v>\I:</v>
      </c>
      <c r="B1287">
        <f>BYDem!E1285</f>
        <v>0</v>
      </c>
      <c r="C1287">
        <f t="shared" si="403"/>
        <v>0</v>
      </c>
      <c r="D1287" s="4">
        <f>SUMIFS(BYDem!$M$2:$M$2000,BYDem!$B$2:$B$2000,Demands!$A1287,BYDem!$E$2:$E$2000,Demands!$B1287)</f>
        <v>0</v>
      </c>
      <c r="E1287" s="4" t="e">
        <f t="shared" si="404"/>
        <v>#DIV/0!</v>
      </c>
      <c r="F1287" s="4" t="e">
        <f t="shared" si="405"/>
        <v>#DIV/0!</v>
      </c>
      <c r="G1287" s="4" t="e">
        <f t="shared" si="406"/>
        <v>#DIV/0!</v>
      </c>
      <c r="H1287" s="4" t="e">
        <f t="shared" si="407"/>
        <v>#DIV/0!</v>
      </c>
      <c r="I1287" s="4" t="e">
        <f t="shared" si="408"/>
        <v>#DIV/0!</v>
      </c>
      <c r="J1287" s="4" t="e">
        <f t="shared" si="409"/>
        <v>#DIV/0!</v>
      </c>
      <c r="K1287" s="4" t="e">
        <f t="shared" si="410"/>
        <v>#DIV/0!</v>
      </c>
      <c r="L1287" s="4" t="e">
        <f t="shared" si="411"/>
        <v>#DIV/0!</v>
      </c>
      <c r="M1287" s="4" t="e">
        <f t="shared" si="412"/>
        <v>#DIV/0!</v>
      </c>
      <c r="N1287" s="4" t="e">
        <f t="shared" si="413"/>
        <v>#DIV/0!</v>
      </c>
      <c r="O1287" s="4" t="e">
        <f t="shared" si="414"/>
        <v>#DIV/0!</v>
      </c>
      <c r="P1287" s="4" t="e">
        <f t="shared" si="415"/>
        <v>#DIV/0!</v>
      </c>
      <c r="Q1287" s="4" t="e">
        <f t="shared" si="416"/>
        <v>#DIV/0!</v>
      </c>
      <c r="R1287" s="4" t="e">
        <f t="shared" si="417"/>
        <v>#DIV/0!</v>
      </c>
      <c r="S1287" s="4" t="e">
        <f t="shared" si="418"/>
        <v>#DIV/0!</v>
      </c>
      <c r="T1287" s="4" t="e">
        <f t="shared" si="419"/>
        <v>#DIV/0!</v>
      </c>
      <c r="U1287" s="4" t="e">
        <f t="shared" si="420"/>
        <v>#DIV/0!</v>
      </c>
      <c r="W1287" s="5" t="e">
        <f>VLOOKUP(C1287&amp;A1287,Driver_elast!$A$2:$D$1161,4,FALSE)</f>
        <v>#N/A</v>
      </c>
      <c r="X1287" s="5">
        <v>1</v>
      </c>
      <c r="Y1287" s="2">
        <f>SUMIFS('Growth rates'!D$4:D$999,'Growth rates'!$B$4:$B$999,Demands!$A1287,'Growth rates'!$C$4:$C$999,$W1287)</f>
        <v>0</v>
      </c>
      <c r="Z1287" s="2">
        <f>SUMIFS('Growth rates'!E$4:E$999,'Growth rates'!$B$4:$B$999,Demands!$A1287,'Growth rates'!$C$4:$C$999,$W1287)</f>
        <v>0</v>
      </c>
      <c r="AA1287" s="2">
        <f>SUMIFS('Growth rates'!F$4:F$999,'Growth rates'!$B$4:$B$999,Demands!$A1287,'Growth rates'!$C$4:$C$999,$W1287)</f>
        <v>0</v>
      </c>
      <c r="AB1287" s="2">
        <f>SUMIFS('Growth rates'!G$4:G$999,'Growth rates'!$B$4:$B$999,Demands!$A1287,'Growth rates'!$C$4:$C$999,$W1287)</f>
        <v>0</v>
      </c>
      <c r="AC1287" s="2">
        <f>SUMIFS('Growth rates'!H$4:H$999,'Growth rates'!$B$4:$B$999,Demands!$A1287,'Growth rates'!$C$4:$C$999,$W1287)</f>
        <v>0</v>
      </c>
      <c r="AD1287" s="2">
        <f>SUMIFS('Growth rates'!I$4:I$999,'Growth rates'!$B$4:$B$999,Demands!$A1287,'Growth rates'!$C$4:$C$999,$W1287)</f>
        <v>0</v>
      </c>
      <c r="AE1287" s="2">
        <f>SUMIFS('Growth rates'!J$4:J$999,'Growth rates'!$B$4:$B$999,Demands!$A1287,'Growth rates'!$C$4:$C$999,$W1287)</f>
        <v>0</v>
      </c>
      <c r="AF1287" s="2">
        <f>SUMIFS('Growth rates'!K$4:K$999,'Growth rates'!$B$4:$B$999,Demands!$A1287,'Growth rates'!$C$4:$C$999,$W1287)</f>
        <v>0</v>
      </c>
      <c r="AG1287" s="2">
        <f>SUMIFS('Growth rates'!L$4:L$999,'Growth rates'!$B$4:$B$999,Demands!$A1287,'Growth rates'!$C$4:$C$999,$W1287)</f>
        <v>0</v>
      </c>
      <c r="AH1287" s="2">
        <f>SUMIFS('Growth rates'!M$4:M$999,'Growth rates'!$B$4:$B$999,Demands!$A1287,'Growth rates'!$C$4:$C$999,$W1287)</f>
        <v>0</v>
      </c>
      <c r="AI1287" s="2">
        <f>SUMIFS('Growth rates'!N$4:N$999,'Growth rates'!$B$4:$B$999,Demands!$A1287,'Growth rates'!$C$4:$C$999,$W1287)</f>
        <v>0</v>
      </c>
      <c r="AJ1287" s="2">
        <f>SUMIFS('Growth rates'!O$4:O$999,'Growth rates'!$B$4:$B$999,Demands!$A1287,'Growth rates'!$C$4:$C$999,$W1287)</f>
        <v>0</v>
      </c>
      <c r="AK1287" s="2">
        <f>SUMIFS('Growth rates'!P$4:P$999,'Growth rates'!$B$4:$B$999,Demands!$A1287,'Growth rates'!$C$4:$C$999,$W1287)</f>
        <v>0</v>
      </c>
      <c r="AL1287" s="2">
        <f>SUMIFS('Growth rates'!Q$4:Q$999,'Growth rates'!$B$4:$B$999,Demands!$A1287,'Growth rates'!$C$4:$C$999,$W1287)</f>
        <v>0</v>
      </c>
      <c r="AM1287" s="2">
        <f>SUMIFS('Growth rates'!R$4:R$999,'Growth rates'!$B$4:$B$999,Demands!$A1287,'Growth rates'!$C$4:$C$999,$W1287)</f>
        <v>0</v>
      </c>
      <c r="AN1287" s="2">
        <f>SUMIFS('Growth rates'!S$4:S$999,'Growth rates'!$B$4:$B$999,Demands!$A1287,'Growth rates'!$C$4:$C$999,$W1287)</f>
        <v>0</v>
      </c>
      <c r="AO1287" s="2">
        <f>SUMIFS('Growth rates'!T$4:T$999,'Growth rates'!$B$4:$B$999,Demands!$A1287,'Growth rates'!$C$4:$C$999,$W1287)</f>
        <v>0</v>
      </c>
      <c r="AP1287" s="2">
        <f>SUMIFS('Growth rates'!U$4:U$999,'Growth rates'!$B$4:$B$999,Demands!$A1287,'Growth rates'!$C$4:$C$999,$W1287)</f>
        <v>0</v>
      </c>
      <c r="AR1287" t="e">
        <f>VLOOKUP(C1287&amp;A1287,Driver_elast!$A$2:$E$1161,5,FALSE)</f>
        <v>#N/A</v>
      </c>
      <c r="AS1287" t="e">
        <f t="shared" si="421"/>
        <v>#N/A</v>
      </c>
      <c r="AT1287" t="e">
        <f t="shared" si="422"/>
        <v>#N/A</v>
      </c>
      <c r="AV1287" s="2" t="e" cm="1">
        <f t="array" ref="AV1287">TREND($AR1287:$AS1287,$AR$3:$AS$3,AV$1)</f>
        <v>#VALUE!</v>
      </c>
      <c r="AW1287" s="2" t="e" cm="1">
        <f t="array" ref="AW1287">TREND($AR1287:$AS1287,$AR$3:$AS$3,AW$1)</f>
        <v>#VALUE!</v>
      </c>
      <c r="AX1287" s="2" t="e" cm="1">
        <f t="array" ref="AX1287">TREND($AR1287:$AS1287,$AR$3:$AS$3,AX$1)</f>
        <v>#VALUE!</v>
      </c>
      <c r="AY1287" s="2" t="e" cm="1">
        <f t="array" ref="AY1287">TREND($AR1287:$AS1287,$AR$3:$AS$3,AY$1)</f>
        <v>#VALUE!</v>
      </c>
      <c r="AZ1287" s="2" t="e" cm="1">
        <f t="array" ref="AZ1287">TREND($AR1287:$AS1287,$AR$3:$AS$3,AZ$1)</f>
        <v>#VALUE!</v>
      </c>
      <c r="BA1287" s="2" t="e" cm="1">
        <f t="array" ref="BA1287">TREND($AR1287:$AS1287,$AR$3:$AS$3,BA$1)</f>
        <v>#VALUE!</v>
      </c>
      <c r="BB1287" s="2" t="e" cm="1">
        <f t="array" ref="BB1287">TREND($AR1287:$AS1287,$AR$3:$AS$3,BB$1)</f>
        <v>#VALUE!</v>
      </c>
      <c r="BC1287" s="2" t="e" cm="1">
        <f t="array" ref="BC1287">TREND($AR1287:$AS1287,$AR$3:$AS$3,BC$1)</f>
        <v>#VALUE!</v>
      </c>
      <c r="BD1287" s="2" t="e" cm="1">
        <f t="array" ref="BD1287">TREND($AR1287:$AS1287,$AR$3:$AS$3,BD$1)</f>
        <v>#VALUE!</v>
      </c>
      <c r="BE1287" s="2" t="e" cm="1">
        <f t="array" ref="BE1287">TREND($AR1287:$AS1287,$AR$3:$AS$3,BE$1)</f>
        <v>#VALUE!</v>
      </c>
      <c r="BF1287" s="20" t="e" cm="1">
        <f t="array" ref="BF1287">TREND($AS1287:$AT1287,$AS$3:$AT$3,BF$1)</f>
        <v>#VALUE!</v>
      </c>
      <c r="BG1287" s="20" t="e" cm="1">
        <f t="array" ref="BG1287">TREND($AS1287:$AT1287,$AS$3:$AT$3,BG$1)</f>
        <v>#VALUE!</v>
      </c>
      <c r="BH1287" s="20" t="e" cm="1">
        <f t="array" ref="BH1287">TREND($AS1287:$AT1287,$AS$3:$AT$3,BH$1)</f>
        <v>#VALUE!</v>
      </c>
      <c r="BI1287" s="20" t="e" cm="1">
        <f t="array" ref="BI1287">TREND($AS1287:$AT1287,$AS$3:$AT$3,BI$1)</f>
        <v>#VALUE!</v>
      </c>
      <c r="BJ1287" s="20" t="e" cm="1">
        <f t="array" ref="BJ1287">TREND($AS1287:$AT1287,$AS$3:$AT$3,BJ$1)</f>
        <v>#VALUE!</v>
      </c>
      <c r="BK1287" s="20" t="e" cm="1">
        <f t="array" ref="BK1287">TREND($AS1287:$AT1287,$AS$3:$AT$3,BK$1)</f>
        <v>#VALUE!</v>
      </c>
      <c r="BL1287" s="20" t="e" cm="1">
        <f t="array" ref="BL1287">TREND($AS1287:$AT1287,$AS$3:$AT$3,BL$1)</f>
        <v>#VALUE!</v>
      </c>
      <c r="BM1287" s="20" t="e" cm="1">
        <f t="array" ref="BM1287">TREND($AS1287:$AT1287,$AS$3:$AT$3,BM$1)</f>
        <v>#VALUE!</v>
      </c>
    </row>
    <row r="1288" spans="1:65" x14ac:dyDescent="0.35">
      <c r="A1288" t="str">
        <f>IF(BYDem!B1286="","\I:",BYDem!B1286)</f>
        <v>\I:</v>
      </c>
      <c r="B1288">
        <f>BYDem!E1286</f>
        <v>0</v>
      </c>
      <c r="C1288">
        <f t="shared" si="403"/>
        <v>0</v>
      </c>
      <c r="D1288" s="4">
        <f>SUMIFS(BYDem!$M$2:$M$2000,BYDem!$B$2:$B$2000,Demands!$A1288,BYDem!$E$2:$E$2000,Demands!$B1288)</f>
        <v>0</v>
      </c>
      <c r="E1288" s="4" t="e">
        <f t="shared" si="404"/>
        <v>#DIV/0!</v>
      </c>
      <c r="F1288" s="4" t="e">
        <f t="shared" si="405"/>
        <v>#DIV/0!</v>
      </c>
      <c r="G1288" s="4" t="e">
        <f t="shared" si="406"/>
        <v>#DIV/0!</v>
      </c>
      <c r="H1288" s="4" t="e">
        <f t="shared" si="407"/>
        <v>#DIV/0!</v>
      </c>
      <c r="I1288" s="4" t="e">
        <f t="shared" si="408"/>
        <v>#DIV/0!</v>
      </c>
      <c r="J1288" s="4" t="e">
        <f t="shared" si="409"/>
        <v>#DIV/0!</v>
      </c>
      <c r="K1288" s="4" t="e">
        <f t="shared" si="410"/>
        <v>#DIV/0!</v>
      </c>
      <c r="L1288" s="4" t="e">
        <f t="shared" si="411"/>
        <v>#DIV/0!</v>
      </c>
      <c r="M1288" s="4" t="e">
        <f t="shared" si="412"/>
        <v>#DIV/0!</v>
      </c>
      <c r="N1288" s="4" t="e">
        <f t="shared" si="413"/>
        <v>#DIV/0!</v>
      </c>
      <c r="O1288" s="4" t="e">
        <f t="shared" si="414"/>
        <v>#DIV/0!</v>
      </c>
      <c r="P1288" s="4" t="e">
        <f t="shared" si="415"/>
        <v>#DIV/0!</v>
      </c>
      <c r="Q1288" s="4" t="e">
        <f t="shared" si="416"/>
        <v>#DIV/0!</v>
      </c>
      <c r="R1288" s="4" t="e">
        <f t="shared" si="417"/>
        <v>#DIV/0!</v>
      </c>
      <c r="S1288" s="4" t="e">
        <f t="shared" si="418"/>
        <v>#DIV/0!</v>
      </c>
      <c r="T1288" s="4" t="e">
        <f t="shared" si="419"/>
        <v>#DIV/0!</v>
      </c>
      <c r="U1288" s="4" t="e">
        <f t="shared" si="420"/>
        <v>#DIV/0!</v>
      </c>
      <c r="W1288" s="5" t="e">
        <f>VLOOKUP(C1288&amp;A1288,Driver_elast!$A$2:$D$1161,4,FALSE)</f>
        <v>#N/A</v>
      </c>
      <c r="X1288" s="5">
        <v>1</v>
      </c>
      <c r="Y1288" s="2">
        <f>SUMIFS('Growth rates'!D$4:D$999,'Growth rates'!$B$4:$B$999,Demands!$A1288,'Growth rates'!$C$4:$C$999,$W1288)</f>
        <v>0</v>
      </c>
      <c r="Z1288" s="2">
        <f>SUMIFS('Growth rates'!E$4:E$999,'Growth rates'!$B$4:$B$999,Demands!$A1288,'Growth rates'!$C$4:$C$999,$W1288)</f>
        <v>0</v>
      </c>
      <c r="AA1288" s="2">
        <f>SUMIFS('Growth rates'!F$4:F$999,'Growth rates'!$B$4:$B$999,Demands!$A1288,'Growth rates'!$C$4:$C$999,$W1288)</f>
        <v>0</v>
      </c>
      <c r="AB1288" s="2">
        <f>SUMIFS('Growth rates'!G$4:G$999,'Growth rates'!$B$4:$B$999,Demands!$A1288,'Growth rates'!$C$4:$C$999,$W1288)</f>
        <v>0</v>
      </c>
      <c r="AC1288" s="2">
        <f>SUMIFS('Growth rates'!H$4:H$999,'Growth rates'!$B$4:$B$999,Demands!$A1288,'Growth rates'!$C$4:$C$999,$W1288)</f>
        <v>0</v>
      </c>
      <c r="AD1288" s="2">
        <f>SUMIFS('Growth rates'!I$4:I$999,'Growth rates'!$B$4:$B$999,Demands!$A1288,'Growth rates'!$C$4:$C$999,$W1288)</f>
        <v>0</v>
      </c>
      <c r="AE1288" s="2">
        <f>SUMIFS('Growth rates'!J$4:J$999,'Growth rates'!$B$4:$B$999,Demands!$A1288,'Growth rates'!$C$4:$C$999,$W1288)</f>
        <v>0</v>
      </c>
      <c r="AF1288" s="2">
        <f>SUMIFS('Growth rates'!K$4:K$999,'Growth rates'!$B$4:$B$999,Demands!$A1288,'Growth rates'!$C$4:$C$999,$W1288)</f>
        <v>0</v>
      </c>
      <c r="AG1288" s="2">
        <f>SUMIFS('Growth rates'!L$4:L$999,'Growth rates'!$B$4:$B$999,Demands!$A1288,'Growth rates'!$C$4:$C$999,$W1288)</f>
        <v>0</v>
      </c>
      <c r="AH1288" s="2">
        <f>SUMIFS('Growth rates'!M$4:M$999,'Growth rates'!$B$4:$B$999,Demands!$A1288,'Growth rates'!$C$4:$C$999,$W1288)</f>
        <v>0</v>
      </c>
      <c r="AI1288" s="2">
        <f>SUMIFS('Growth rates'!N$4:N$999,'Growth rates'!$B$4:$B$999,Demands!$A1288,'Growth rates'!$C$4:$C$999,$W1288)</f>
        <v>0</v>
      </c>
      <c r="AJ1288" s="2">
        <f>SUMIFS('Growth rates'!O$4:O$999,'Growth rates'!$B$4:$B$999,Demands!$A1288,'Growth rates'!$C$4:$C$999,$W1288)</f>
        <v>0</v>
      </c>
      <c r="AK1288" s="2">
        <f>SUMIFS('Growth rates'!P$4:P$999,'Growth rates'!$B$4:$B$999,Demands!$A1288,'Growth rates'!$C$4:$C$999,$W1288)</f>
        <v>0</v>
      </c>
      <c r="AL1288" s="2">
        <f>SUMIFS('Growth rates'!Q$4:Q$999,'Growth rates'!$B$4:$B$999,Demands!$A1288,'Growth rates'!$C$4:$C$999,$W1288)</f>
        <v>0</v>
      </c>
      <c r="AM1288" s="2">
        <f>SUMIFS('Growth rates'!R$4:R$999,'Growth rates'!$B$4:$B$999,Demands!$A1288,'Growth rates'!$C$4:$C$999,$W1288)</f>
        <v>0</v>
      </c>
      <c r="AN1288" s="2">
        <f>SUMIFS('Growth rates'!S$4:S$999,'Growth rates'!$B$4:$B$999,Demands!$A1288,'Growth rates'!$C$4:$C$999,$W1288)</f>
        <v>0</v>
      </c>
      <c r="AO1288" s="2">
        <f>SUMIFS('Growth rates'!T$4:T$999,'Growth rates'!$B$4:$B$999,Demands!$A1288,'Growth rates'!$C$4:$C$999,$W1288)</f>
        <v>0</v>
      </c>
      <c r="AP1288" s="2">
        <f>SUMIFS('Growth rates'!U$4:U$999,'Growth rates'!$B$4:$B$999,Demands!$A1288,'Growth rates'!$C$4:$C$999,$W1288)</f>
        <v>0</v>
      </c>
      <c r="AR1288" t="e">
        <f>VLOOKUP(C1288&amp;A1288,Driver_elast!$A$2:$E$1161,5,FALSE)</f>
        <v>#N/A</v>
      </c>
      <c r="AS1288" t="e">
        <f t="shared" si="421"/>
        <v>#N/A</v>
      </c>
      <c r="AT1288" t="e">
        <f t="shared" si="422"/>
        <v>#N/A</v>
      </c>
      <c r="AV1288" s="2" t="e" cm="1">
        <f t="array" ref="AV1288">TREND($AR1288:$AS1288,$AR$3:$AS$3,AV$1)</f>
        <v>#VALUE!</v>
      </c>
      <c r="AW1288" s="2" t="e" cm="1">
        <f t="array" ref="AW1288">TREND($AR1288:$AS1288,$AR$3:$AS$3,AW$1)</f>
        <v>#VALUE!</v>
      </c>
      <c r="AX1288" s="2" t="e" cm="1">
        <f t="array" ref="AX1288">TREND($AR1288:$AS1288,$AR$3:$AS$3,AX$1)</f>
        <v>#VALUE!</v>
      </c>
      <c r="AY1288" s="2" t="e" cm="1">
        <f t="array" ref="AY1288">TREND($AR1288:$AS1288,$AR$3:$AS$3,AY$1)</f>
        <v>#VALUE!</v>
      </c>
      <c r="AZ1288" s="2" t="e" cm="1">
        <f t="array" ref="AZ1288">TREND($AR1288:$AS1288,$AR$3:$AS$3,AZ$1)</f>
        <v>#VALUE!</v>
      </c>
      <c r="BA1288" s="2" t="e" cm="1">
        <f t="array" ref="BA1288">TREND($AR1288:$AS1288,$AR$3:$AS$3,BA$1)</f>
        <v>#VALUE!</v>
      </c>
      <c r="BB1288" s="2" t="e" cm="1">
        <f t="array" ref="BB1288">TREND($AR1288:$AS1288,$AR$3:$AS$3,BB$1)</f>
        <v>#VALUE!</v>
      </c>
      <c r="BC1288" s="2" t="e" cm="1">
        <f t="array" ref="BC1288">TREND($AR1288:$AS1288,$AR$3:$AS$3,BC$1)</f>
        <v>#VALUE!</v>
      </c>
      <c r="BD1288" s="2" t="e" cm="1">
        <f t="array" ref="BD1288">TREND($AR1288:$AS1288,$AR$3:$AS$3,BD$1)</f>
        <v>#VALUE!</v>
      </c>
      <c r="BE1288" s="2" t="e" cm="1">
        <f t="array" ref="BE1288">TREND($AR1288:$AS1288,$AR$3:$AS$3,BE$1)</f>
        <v>#VALUE!</v>
      </c>
      <c r="BF1288" s="20" t="e" cm="1">
        <f t="array" ref="BF1288">TREND($AS1288:$AT1288,$AS$3:$AT$3,BF$1)</f>
        <v>#VALUE!</v>
      </c>
      <c r="BG1288" s="20" t="e" cm="1">
        <f t="array" ref="BG1288">TREND($AS1288:$AT1288,$AS$3:$AT$3,BG$1)</f>
        <v>#VALUE!</v>
      </c>
      <c r="BH1288" s="20" t="e" cm="1">
        <f t="array" ref="BH1288">TREND($AS1288:$AT1288,$AS$3:$AT$3,BH$1)</f>
        <v>#VALUE!</v>
      </c>
      <c r="BI1288" s="20" t="e" cm="1">
        <f t="array" ref="BI1288">TREND($AS1288:$AT1288,$AS$3:$AT$3,BI$1)</f>
        <v>#VALUE!</v>
      </c>
      <c r="BJ1288" s="20" t="e" cm="1">
        <f t="array" ref="BJ1288">TREND($AS1288:$AT1288,$AS$3:$AT$3,BJ$1)</f>
        <v>#VALUE!</v>
      </c>
      <c r="BK1288" s="20" t="e" cm="1">
        <f t="array" ref="BK1288">TREND($AS1288:$AT1288,$AS$3:$AT$3,BK$1)</f>
        <v>#VALUE!</v>
      </c>
      <c r="BL1288" s="20" t="e" cm="1">
        <f t="array" ref="BL1288">TREND($AS1288:$AT1288,$AS$3:$AT$3,BL$1)</f>
        <v>#VALUE!</v>
      </c>
      <c r="BM1288" s="20" t="e" cm="1">
        <f t="array" ref="BM1288">TREND($AS1288:$AT1288,$AS$3:$AT$3,BM$1)</f>
        <v>#VALUE!</v>
      </c>
    </row>
    <row r="1289" spans="1:65" x14ac:dyDescent="0.35">
      <c r="A1289" t="str">
        <f>IF(BYDem!B1287="","\I:",BYDem!B1287)</f>
        <v>\I:</v>
      </c>
      <c r="B1289">
        <f>BYDem!E1287</f>
        <v>0</v>
      </c>
      <c r="C1289">
        <f t="shared" si="403"/>
        <v>0</v>
      </c>
      <c r="D1289" s="4">
        <f>SUMIFS(BYDem!$M$2:$M$2000,BYDem!$B$2:$B$2000,Demands!$A1289,BYDem!$E$2:$E$2000,Demands!$B1289)</f>
        <v>0</v>
      </c>
      <c r="E1289" s="4" t="e">
        <f t="shared" si="404"/>
        <v>#DIV/0!</v>
      </c>
      <c r="F1289" s="4" t="e">
        <f t="shared" si="405"/>
        <v>#DIV/0!</v>
      </c>
      <c r="G1289" s="4" t="e">
        <f t="shared" si="406"/>
        <v>#DIV/0!</v>
      </c>
      <c r="H1289" s="4" t="e">
        <f t="shared" si="407"/>
        <v>#DIV/0!</v>
      </c>
      <c r="I1289" s="4" t="e">
        <f t="shared" si="408"/>
        <v>#DIV/0!</v>
      </c>
      <c r="J1289" s="4" t="e">
        <f t="shared" si="409"/>
        <v>#DIV/0!</v>
      </c>
      <c r="K1289" s="4" t="e">
        <f t="shared" si="410"/>
        <v>#DIV/0!</v>
      </c>
      <c r="L1289" s="4" t="e">
        <f t="shared" si="411"/>
        <v>#DIV/0!</v>
      </c>
      <c r="M1289" s="4" t="e">
        <f t="shared" si="412"/>
        <v>#DIV/0!</v>
      </c>
      <c r="N1289" s="4" t="e">
        <f t="shared" si="413"/>
        <v>#DIV/0!</v>
      </c>
      <c r="O1289" s="4" t="e">
        <f t="shared" si="414"/>
        <v>#DIV/0!</v>
      </c>
      <c r="P1289" s="4" t="e">
        <f t="shared" si="415"/>
        <v>#DIV/0!</v>
      </c>
      <c r="Q1289" s="4" t="e">
        <f t="shared" si="416"/>
        <v>#DIV/0!</v>
      </c>
      <c r="R1289" s="4" t="e">
        <f t="shared" si="417"/>
        <v>#DIV/0!</v>
      </c>
      <c r="S1289" s="4" t="e">
        <f t="shared" si="418"/>
        <v>#DIV/0!</v>
      </c>
      <c r="T1289" s="4" t="e">
        <f t="shared" si="419"/>
        <v>#DIV/0!</v>
      </c>
      <c r="U1289" s="4" t="e">
        <f t="shared" si="420"/>
        <v>#DIV/0!</v>
      </c>
      <c r="W1289" s="5" t="e">
        <f>VLOOKUP(C1289&amp;A1289,Driver_elast!$A$2:$D$1161,4,FALSE)</f>
        <v>#N/A</v>
      </c>
      <c r="X1289" s="5">
        <v>1</v>
      </c>
      <c r="Y1289" s="2">
        <f>SUMIFS('Growth rates'!D$4:D$999,'Growth rates'!$B$4:$B$999,Demands!$A1289,'Growth rates'!$C$4:$C$999,$W1289)</f>
        <v>0</v>
      </c>
      <c r="Z1289" s="2">
        <f>SUMIFS('Growth rates'!E$4:E$999,'Growth rates'!$B$4:$B$999,Demands!$A1289,'Growth rates'!$C$4:$C$999,$W1289)</f>
        <v>0</v>
      </c>
      <c r="AA1289" s="2">
        <f>SUMIFS('Growth rates'!F$4:F$999,'Growth rates'!$B$4:$B$999,Demands!$A1289,'Growth rates'!$C$4:$C$999,$W1289)</f>
        <v>0</v>
      </c>
      <c r="AB1289" s="2">
        <f>SUMIFS('Growth rates'!G$4:G$999,'Growth rates'!$B$4:$B$999,Demands!$A1289,'Growth rates'!$C$4:$C$999,$W1289)</f>
        <v>0</v>
      </c>
      <c r="AC1289" s="2">
        <f>SUMIFS('Growth rates'!H$4:H$999,'Growth rates'!$B$4:$B$999,Demands!$A1289,'Growth rates'!$C$4:$C$999,$W1289)</f>
        <v>0</v>
      </c>
      <c r="AD1289" s="2">
        <f>SUMIFS('Growth rates'!I$4:I$999,'Growth rates'!$B$4:$B$999,Demands!$A1289,'Growth rates'!$C$4:$C$999,$W1289)</f>
        <v>0</v>
      </c>
      <c r="AE1289" s="2">
        <f>SUMIFS('Growth rates'!J$4:J$999,'Growth rates'!$B$4:$B$999,Demands!$A1289,'Growth rates'!$C$4:$C$999,$W1289)</f>
        <v>0</v>
      </c>
      <c r="AF1289" s="2">
        <f>SUMIFS('Growth rates'!K$4:K$999,'Growth rates'!$B$4:$B$999,Demands!$A1289,'Growth rates'!$C$4:$C$999,$W1289)</f>
        <v>0</v>
      </c>
      <c r="AG1289" s="2">
        <f>SUMIFS('Growth rates'!L$4:L$999,'Growth rates'!$B$4:$B$999,Demands!$A1289,'Growth rates'!$C$4:$C$999,$W1289)</f>
        <v>0</v>
      </c>
      <c r="AH1289" s="2">
        <f>SUMIFS('Growth rates'!M$4:M$999,'Growth rates'!$B$4:$B$999,Demands!$A1289,'Growth rates'!$C$4:$C$999,$W1289)</f>
        <v>0</v>
      </c>
      <c r="AI1289" s="2">
        <f>SUMIFS('Growth rates'!N$4:N$999,'Growth rates'!$B$4:$B$999,Demands!$A1289,'Growth rates'!$C$4:$C$999,$W1289)</f>
        <v>0</v>
      </c>
      <c r="AJ1289" s="2">
        <f>SUMIFS('Growth rates'!O$4:O$999,'Growth rates'!$B$4:$B$999,Demands!$A1289,'Growth rates'!$C$4:$C$999,$W1289)</f>
        <v>0</v>
      </c>
      <c r="AK1289" s="2">
        <f>SUMIFS('Growth rates'!P$4:P$999,'Growth rates'!$B$4:$B$999,Demands!$A1289,'Growth rates'!$C$4:$C$999,$W1289)</f>
        <v>0</v>
      </c>
      <c r="AL1289" s="2">
        <f>SUMIFS('Growth rates'!Q$4:Q$999,'Growth rates'!$B$4:$B$999,Demands!$A1289,'Growth rates'!$C$4:$C$999,$W1289)</f>
        <v>0</v>
      </c>
      <c r="AM1289" s="2">
        <f>SUMIFS('Growth rates'!R$4:R$999,'Growth rates'!$B$4:$B$999,Demands!$A1289,'Growth rates'!$C$4:$C$999,$W1289)</f>
        <v>0</v>
      </c>
      <c r="AN1289" s="2">
        <f>SUMIFS('Growth rates'!S$4:S$999,'Growth rates'!$B$4:$B$999,Demands!$A1289,'Growth rates'!$C$4:$C$999,$W1289)</f>
        <v>0</v>
      </c>
      <c r="AO1289" s="2">
        <f>SUMIFS('Growth rates'!T$4:T$999,'Growth rates'!$B$4:$B$999,Demands!$A1289,'Growth rates'!$C$4:$C$999,$W1289)</f>
        <v>0</v>
      </c>
      <c r="AP1289" s="2">
        <f>SUMIFS('Growth rates'!U$4:U$999,'Growth rates'!$B$4:$B$999,Demands!$A1289,'Growth rates'!$C$4:$C$999,$W1289)</f>
        <v>0</v>
      </c>
      <c r="AR1289" t="e">
        <f>VLOOKUP(C1289&amp;A1289,Driver_elast!$A$2:$E$1161,5,FALSE)</f>
        <v>#N/A</v>
      </c>
      <c r="AS1289" t="e">
        <f t="shared" si="421"/>
        <v>#N/A</v>
      </c>
      <c r="AT1289" t="e">
        <f t="shared" si="422"/>
        <v>#N/A</v>
      </c>
      <c r="AV1289" s="2" t="e" cm="1">
        <f t="array" ref="AV1289">TREND($AR1289:$AS1289,$AR$3:$AS$3,AV$1)</f>
        <v>#VALUE!</v>
      </c>
      <c r="AW1289" s="2" t="e" cm="1">
        <f t="array" ref="AW1289">TREND($AR1289:$AS1289,$AR$3:$AS$3,AW$1)</f>
        <v>#VALUE!</v>
      </c>
      <c r="AX1289" s="2" t="e" cm="1">
        <f t="array" ref="AX1289">TREND($AR1289:$AS1289,$AR$3:$AS$3,AX$1)</f>
        <v>#VALUE!</v>
      </c>
      <c r="AY1289" s="2" t="e" cm="1">
        <f t="array" ref="AY1289">TREND($AR1289:$AS1289,$AR$3:$AS$3,AY$1)</f>
        <v>#VALUE!</v>
      </c>
      <c r="AZ1289" s="2" t="e" cm="1">
        <f t="array" ref="AZ1289">TREND($AR1289:$AS1289,$AR$3:$AS$3,AZ$1)</f>
        <v>#VALUE!</v>
      </c>
      <c r="BA1289" s="2" t="e" cm="1">
        <f t="array" ref="BA1289">TREND($AR1289:$AS1289,$AR$3:$AS$3,BA$1)</f>
        <v>#VALUE!</v>
      </c>
      <c r="BB1289" s="2" t="e" cm="1">
        <f t="array" ref="BB1289">TREND($AR1289:$AS1289,$AR$3:$AS$3,BB$1)</f>
        <v>#VALUE!</v>
      </c>
      <c r="BC1289" s="2" t="e" cm="1">
        <f t="array" ref="BC1289">TREND($AR1289:$AS1289,$AR$3:$AS$3,BC$1)</f>
        <v>#VALUE!</v>
      </c>
      <c r="BD1289" s="2" t="e" cm="1">
        <f t="array" ref="BD1289">TREND($AR1289:$AS1289,$AR$3:$AS$3,BD$1)</f>
        <v>#VALUE!</v>
      </c>
      <c r="BE1289" s="2" t="e" cm="1">
        <f t="array" ref="BE1289">TREND($AR1289:$AS1289,$AR$3:$AS$3,BE$1)</f>
        <v>#VALUE!</v>
      </c>
      <c r="BF1289" s="20" t="e" cm="1">
        <f t="array" ref="BF1289">TREND($AS1289:$AT1289,$AS$3:$AT$3,BF$1)</f>
        <v>#VALUE!</v>
      </c>
      <c r="BG1289" s="20" t="e" cm="1">
        <f t="array" ref="BG1289">TREND($AS1289:$AT1289,$AS$3:$AT$3,BG$1)</f>
        <v>#VALUE!</v>
      </c>
      <c r="BH1289" s="20" t="e" cm="1">
        <f t="array" ref="BH1289">TREND($AS1289:$AT1289,$AS$3:$AT$3,BH$1)</f>
        <v>#VALUE!</v>
      </c>
      <c r="BI1289" s="20" t="e" cm="1">
        <f t="array" ref="BI1289">TREND($AS1289:$AT1289,$AS$3:$AT$3,BI$1)</f>
        <v>#VALUE!</v>
      </c>
      <c r="BJ1289" s="20" t="e" cm="1">
        <f t="array" ref="BJ1289">TREND($AS1289:$AT1289,$AS$3:$AT$3,BJ$1)</f>
        <v>#VALUE!</v>
      </c>
      <c r="BK1289" s="20" t="e" cm="1">
        <f t="array" ref="BK1289">TREND($AS1289:$AT1289,$AS$3:$AT$3,BK$1)</f>
        <v>#VALUE!</v>
      </c>
      <c r="BL1289" s="20" t="e" cm="1">
        <f t="array" ref="BL1289">TREND($AS1289:$AT1289,$AS$3:$AT$3,BL$1)</f>
        <v>#VALUE!</v>
      </c>
      <c r="BM1289" s="20" t="e" cm="1">
        <f t="array" ref="BM1289">TREND($AS1289:$AT1289,$AS$3:$AT$3,BM$1)</f>
        <v>#VALUE!</v>
      </c>
    </row>
    <row r="1290" spans="1:65" x14ac:dyDescent="0.35">
      <c r="A1290" t="str">
        <f>IF(BYDem!B1288="","\I:",BYDem!B1288)</f>
        <v>\I:</v>
      </c>
      <c r="B1290">
        <f>BYDem!E1288</f>
        <v>0</v>
      </c>
      <c r="C1290">
        <f t="shared" si="403"/>
        <v>0</v>
      </c>
      <c r="D1290" s="4">
        <f>SUMIFS(BYDem!$M$2:$M$2000,BYDem!$B$2:$B$2000,Demands!$A1290,BYDem!$E$2:$E$2000,Demands!$B1290)</f>
        <v>0</v>
      </c>
      <c r="E1290" s="4" t="e">
        <f t="shared" si="404"/>
        <v>#DIV/0!</v>
      </c>
      <c r="F1290" s="4" t="e">
        <f t="shared" si="405"/>
        <v>#DIV/0!</v>
      </c>
      <c r="G1290" s="4" t="e">
        <f t="shared" si="406"/>
        <v>#DIV/0!</v>
      </c>
      <c r="H1290" s="4" t="e">
        <f t="shared" si="407"/>
        <v>#DIV/0!</v>
      </c>
      <c r="I1290" s="4" t="e">
        <f t="shared" si="408"/>
        <v>#DIV/0!</v>
      </c>
      <c r="J1290" s="4" t="e">
        <f t="shared" si="409"/>
        <v>#DIV/0!</v>
      </c>
      <c r="K1290" s="4" t="e">
        <f t="shared" si="410"/>
        <v>#DIV/0!</v>
      </c>
      <c r="L1290" s="4" t="e">
        <f t="shared" si="411"/>
        <v>#DIV/0!</v>
      </c>
      <c r="M1290" s="4" t="e">
        <f t="shared" si="412"/>
        <v>#DIV/0!</v>
      </c>
      <c r="N1290" s="4" t="e">
        <f t="shared" si="413"/>
        <v>#DIV/0!</v>
      </c>
      <c r="O1290" s="4" t="e">
        <f t="shared" si="414"/>
        <v>#DIV/0!</v>
      </c>
      <c r="P1290" s="4" t="e">
        <f t="shared" si="415"/>
        <v>#DIV/0!</v>
      </c>
      <c r="Q1290" s="4" t="e">
        <f t="shared" si="416"/>
        <v>#DIV/0!</v>
      </c>
      <c r="R1290" s="4" t="e">
        <f t="shared" si="417"/>
        <v>#DIV/0!</v>
      </c>
      <c r="S1290" s="4" t="e">
        <f t="shared" si="418"/>
        <v>#DIV/0!</v>
      </c>
      <c r="T1290" s="4" t="e">
        <f t="shared" si="419"/>
        <v>#DIV/0!</v>
      </c>
      <c r="U1290" s="4" t="e">
        <f t="shared" si="420"/>
        <v>#DIV/0!</v>
      </c>
      <c r="W1290" s="5" t="e">
        <f>VLOOKUP(C1290&amp;A1290,Driver_elast!$A$2:$D$1161,4,FALSE)</f>
        <v>#N/A</v>
      </c>
      <c r="X1290" s="5">
        <v>1</v>
      </c>
      <c r="Y1290" s="2">
        <f>SUMIFS('Growth rates'!D$4:D$999,'Growth rates'!$B$4:$B$999,Demands!$A1290,'Growth rates'!$C$4:$C$999,$W1290)</f>
        <v>0</v>
      </c>
      <c r="Z1290" s="2">
        <f>SUMIFS('Growth rates'!E$4:E$999,'Growth rates'!$B$4:$B$999,Demands!$A1290,'Growth rates'!$C$4:$C$999,$W1290)</f>
        <v>0</v>
      </c>
      <c r="AA1290" s="2">
        <f>SUMIFS('Growth rates'!F$4:F$999,'Growth rates'!$B$4:$B$999,Demands!$A1290,'Growth rates'!$C$4:$C$999,$W1290)</f>
        <v>0</v>
      </c>
      <c r="AB1290" s="2">
        <f>SUMIFS('Growth rates'!G$4:G$999,'Growth rates'!$B$4:$B$999,Demands!$A1290,'Growth rates'!$C$4:$C$999,$W1290)</f>
        <v>0</v>
      </c>
      <c r="AC1290" s="2">
        <f>SUMIFS('Growth rates'!H$4:H$999,'Growth rates'!$B$4:$B$999,Demands!$A1290,'Growth rates'!$C$4:$C$999,$W1290)</f>
        <v>0</v>
      </c>
      <c r="AD1290" s="2">
        <f>SUMIFS('Growth rates'!I$4:I$999,'Growth rates'!$B$4:$B$999,Demands!$A1290,'Growth rates'!$C$4:$C$999,$W1290)</f>
        <v>0</v>
      </c>
      <c r="AE1290" s="2">
        <f>SUMIFS('Growth rates'!J$4:J$999,'Growth rates'!$B$4:$B$999,Demands!$A1290,'Growth rates'!$C$4:$C$999,$W1290)</f>
        <v>0</v>
      </c>
      <c r="AF1290" s="2">
        <f>SUMIFS('Growth rates'!K$4:K$999,'Growth rates'!$B$4:$B$999,Demands!$A1290,'Growth rates'!$C$4:$C$999,$W1290)</f>
        <v>0</v>
      </c>
      <c r="AG1290" s="2">
        <f>SUMIFS('Growth rates'!L$4:L$999,'Growth rates'!$B$4:$B$999,Demands!$A1290,'Growth rates'!$C$4:$C$999,$W1290)</f>
        <v>0</v>
      </c>
      <c r="AH1290" s="2">
        <f>SUMIFS('Growth rates'!M$4:M$999,'Growth rates'!$B$4:$B$999,Demands!$A1290,'Growth rates'!$C$4:$C$999,$W1290)</f>
        <v>0</v>
      </c>
      <c r="AI1290" s="2">
        <f>SUMIFS('Growth rates'!N$4:N$999,'Growth rates'!$B$4:$B$999,Demands!$A1290,'Growth rates'!$C$4:$C$999,$W1290)</f>
        <v>0</v>
      </c>
      <c r="AJ1290" s="2">
        <f>SUMIFS('Growth rates'!O$4:O$999,'Growth rates'!$B$4:$B$999,Demands!$A1290,'Growth rates'!$C$4:$C$999,$W1290)</f>
        <v>0</v>
      </c>
      <c r="AK1290" s="2">
        <f>SUMIFS('Growth rates'!P$4:P$999,'Growth rates'!$B$4:$B$999,Demands!$A1290,'Growth rates'!$C$4:$C$999,$W1290)</f>
        <v>0</v>
      </c>
      <c r="AL1290" s="2">
        <f>SUMIFS('Growth rates'!Q$4:Q$999,'Growth rates'!$B$4:$B$999,Demands!$A1290,'Growth rates'!$C$4:$C$999,$W1290)</f>
        <v>0</v>
      </c>
      <c r="AM1290" s="2">
        <f>SUMIFS('Growth rates'!R$4:R$999,'Growth rates'!$B$4:$B$999,Demands!$A1290,'Growth rates'!$C$4:$C$999,$W1290)</f>
        <v>0</v>
      </c>
      <c r="AN1290" s="2">
        <f>SUMIFS('Growth rates'!S$4:S$999,'Growth rates'!$B$4:$B$999,Demands!$A1290,'Growth rates'!$C$4:$C$999,$W1290)</f>
        <v>0</v>
      </c>
      <c r="AO1290" s="2">
        <f>SUMIFS('Growth rates'!T$4:T$999,'Growth rates'!$B$4:$B$999,Demands!$A1290,'Growth rates'!$C$4:$C$999,$W1290)</f>
        <v>0</v>
      </c>
      <c r="AP1290" s="2">
        <f>SUMIFS('Growth rates'!U$4:U$999,'Growth rates'!$B$4:$B$999,Demands!$A1290,'Growth rates'!$C$4:$C$999,$W1290)</f>
        <v>0</v>
      </c>
      <c r="AR1290" t="e">
        <f>VLOOKUP(C1290&amp;A1290,Driver_elast!$A$2:$E$1161,5,FALSE)</f>
        <v>#N/A</v>
      </c>
      <c r="AS1290" t="e">
        <f t="shared" si="421"/>
        <v>#N/A</v>
      </c>
      <c r="AT1290" t="e">
        <f t="shared" si="422"/>
        <v>#N/A</v>
      </c>
      <c r="AV1290" s="2" t="e" cm="1">
        <f t="array" ref="AV1290">TREND($AR1290:$AS1290,$AR$3:$AS$3,AV$1)</f>
        <v>#VALUE!</v>
      </c>
      <c r="AW1290" s="2" t="e" cm="1">
        <f t="array" ref="AW1290">TREND($AR1290:$AS1290,$AR$3:$AS$3,AW$1)</f>
        <v>#VALUE!</v>
      </c>
      <c r="AX1290" s="2" t="e" cm="1">
        <f t="array" ref="AX1290">TREND($AR1290:$AS1290,$AR$3:$AS$3,AX$1)</f>
        <v>#VALUE!</v>
      </c>
      <c r="AY1290" s="2" t="e" cm="1">
        <f t="array" ref="AY1290">TREND($AR1290:$AS1290,$AR$3:$AS$3,AY$1)</f>
        <v>#VALUE!</v>
      </c>
      <c r="AZ1290" s="2" t="e" cm="1">
        <f t="array" ref="AZ1290">TREND($AR1290:$AS1290,$AR$3:$AS$3,AZ$1)</f>
        <v>#VALUE!</v>
      </c>
      <c r="BA1290" s="2" t="e" cm="1">
        <f t="array" ref="BA1290">TREND($AR1290:$AS1290,$AR$3:$AS$3,BA$1)</f>
        <v>#VALUE!</v>
      </c>
      <c r="BB1290" s="2" t="e" cm="1">
        <f t="array" ref="BB1290">TREND($AR1290:$AS1290,$AR$3:$AS$3,BB$1)</f>
        <v>#VALUE!</v>
      </c>
      <c r="BC1290" s="2" t="e" cm="1">
        <f t="array" ref="BC1290">TREND($AR1290:$AS1290,$AR$3:$AS$3,BC$1)</f>
        <v>#VALUE!</v>
      </c>
      <c r="BD1290" s="2" t="e" cm="1">
        <f t="array" ref="BD1290">TREND($AR1290:$AS1290,$AR$3:$AS$3,BD$1)</f>
        <v>#VALUE!</v>
      </c>
      <c r="BE1290" s="2" t="e" cm="1">
        <f t="array" ref="BE1290">TREND($AR1290:$AS1290,$AR$3:$AS$3,BE$1)</f>
        <v>#VALUE!</v>
      </c>
      <c r="BF1290" s="20" t="e" cm="1">
        <f t="array" ref="BF1290">TREND($AS1290:$AT1290,$AS$3:$AT$3,BF$1)</f>
        <v>#VALUE!</v>
      </c>
      <c r="BG1290" s="20" t="e" cm="1">
        <f t="array" ref="BG1290">TREND($AS1290:$AT1290,$AS$3:$AT$3,BG$1)</f>
        <v>#VALUE!</v>
      </c>
      <c r="BH1290" s="20" t="e" cm="1">
        <f t="array" ref="BH1290">TREND($AS1290:$AT1290,$AS$3:$AT$3,BH$1)</f>
        <v>#VALUE!</v>
      </c>
      <c r="BI1290" s="20" t="e" cm="1">
        <f t="array" ref="BI1290">TREND($AS1290:$AT1290,$AS$3:$AT$3,BI$1)</f>
        <v>#VALUE!</v>
      </c>
      <c r="BJ1290" s="20" t="e" cm="1">
        <f t="array" ref="BJ1290">TREND($AS1290:$AT1290,$AS$3:$AT$3,BJ$1)</f>
        <v>#VALUE!</v>
      </c>
      <c r="BK1290" s="20" t="e" cm="1">
        <f t="array" ref="BK1290">TREND($AS1290:$AT1290,$AS$3:$AT$3,BK$1)</f>
        <v>#VALUE!</v>
      </c>
      <c r="BL1290" s="20" t="e" cm="1">
        <f t="array" ref="BL1290">TREND($AS1290:$AT1290,$AS$3:$AT$3,BL$1)</f>
        <v>#VALUE!</v>
      </c>
      <c r="BM1290" s="20" t="e" cm="1">
        <f t="array" ref="BM1290">TREND($AS1290:$AT1290,$AS$3:$AT$3,BM$1)</f>
        <v>#VALUE!</v>
      </c>
    </row>
    <row r="1291" spans="1:65" x14ac:dyDescent="0.35">
      <c r="A1291" t="str">
        <f>IF(BYDem!B1289="","\I:",BYDem!B1289)</f>
        <v>\I:</v>
      </c>
      <c r="B1291">
        <f>BYDem!E1289</f>
        <v>0</v>
      </c>
      <c r="C1291">
        <f t="shared" si="403"/>
        <v>0</v>
      </c>
      <c r="D1291" s="4">
        <f>SUMIFS(BYDem!$M$2:$M$2000,BYDem!$B$2:$B$2000,Demands!$A1291,BYDem!$E$2:$E$2000,Demands!$B1291)</f>
        <v>0</v>
      </c>
      <c r="E1291" s="4" t="e">
        <f t="shared" si="404"/>
        <v>#DIV/0!</v>
      </c>
      <c r="F1291" s="4" t="e">
        <f t="shared" si="405"/>
        <v>#DIV/0!</v>
      </c>
      <c r="G1291" s="4" t="e">
        <f t="shared" si="406"/>
        <v>#DIV/0!</v>
      </c>
      <c r="H1291" s="4" t="e">
        <f t="shared" si="407"/>
        <v>#DIV/0!</v>
      </c>
      <c r="I1291" s="4" t="e">
        <f t="shared" si="408"/>
        <v>#DIV/0!</v>
      </c>
      <c r="J1291" s="4" t="e">
        <f t="shared" si="409"/>
        <v>#DIV/0!</v>
      </c>
      <c r="K1291" s="4" t="e">
        <f t="shared" si="410"/>
        <v>#DIV/0!</v>
      </c>
      <c r="L1291" s="4" t="e">
        <f t="shared" si="411"/>
        <v>#DIV/0!</v>
      </c>
      <c r="M1291" s="4" t="e">
        <f t="shared" si="412"/>
        <v>#DIV/0!</v>
      </c>
      <c r="N1291" s="4" t="e">
        <f t="shared" si="413"/>
        <v>#DIV/0!</v>
      </c>
      <c r="O1291" s="4" t="e">
        <f t="shared" si="414"/>
        <v>#DIV/0!</v>
      </c>
      <c r="P1291" s="4" t="e">
        <f t="shared" si="415"/>
        <v>#DIV/0!</v>
      </c>
      <c r="Q1291" s="4" t="e">
        <f t="shared" si="416"/>
        <v>#DIV/0!</v>
      </c>
      <c r="R1291" s="4" t="e">
        <f t="shared" si="417"/>
        <v>#DIV/0!</v>
      </c>
      <c r="S1291" s="4" t="e">
        <f t="shared" si="418"/>
        <v>#DIV/0!</v>
      </c>
      <c r="T1291" s="4" t="e">
        <f t="shared" si="419"/>
        <v>#DIV/0!</v>
      </c>
      <c r="U1291" s="4" t="e">
        <f t="shared" si="420"/>
        <v>#DIV/0!</v>
      </c>
      <c r="W1291" s="5" t="e">
        <f>VLOOKUP(C1291&amp;A1291,Driver_elast!$A$2:$D$1161,4,FALSE)</f>
        <v>#N/A</v>
      </c>
      <c r="X1291" s="5">
        <v>1</v>
      </c>
      <c r="Y1291" s="2">
        <f>SUMIFS('Growth rates'!D$4:D$999,'Growth rates'!$B$4:$B$999,Demands!$A1291,'Growth rates'!$C$4:$C$999,$W1291)</f>
        <v>0</v>
      </c>
      <c r="Z1291" s="2">
        <f>SUMIFS('Growth rates'!E$4:E$999,'Growth rates'!$B$4:$B$999,Demands!$A1291,'Growth rates'!$C$4:$C$999,$W1291)</f>
        <v>0</v>
      </c>
      <c r="AA1291" s="2">
        <f>SUMIFS('Growth rates'!F$4:F$999,'Growth rates'!$B$4:$B$999,Demands!$A1291,'Growth rates'!$C$4:$C$999,$W1291)</f>
        <v>0</v>
      </c>
      <c r="AB1291" s="2">
        <f>SUMIFS('Growth rates'!G$4:G$999,'Growth rates'!$B$4:$B$999,Demands!$A1291,'Growth rates'!$C$4:$C$999,$W1291)</f>
        <v>0</v>
      </c>
      <c r="AC1291" s="2">
        <f>SUMIFS('Growth rates'!H$4:H$999,'Growth rates'!$B$4:$B$999,Demands!$A1291,'Growth rates'!$C$4:$C$999,$W1291)</f>
        <v>0</v>
      </c>
      <c r="AD1291" s="2">
        <f>SUMIFS('Growth rates'!I$4:I$999,'Growth rates'!$B$4:$B$999,Demands!$A1291,'Growth rates'!$C$4:$C$999,$W1291)</f>
        <v>0</v>
      </c>
      <c r="AE1291" s="2">
        <f>SUMIFS('Growth rates'!J$4:J$999,'Growth rates'!$B$4:$B$999,Demands!$A1291,'Growth rates'!$C$4:$C$999,$W1291)</f>
        <v>0</v>
      </c>
      <c r="AF1291" s="2">
        <f>SUMIFS('Growth rates'!K$4:K$999,'Growth rates'!$B$4:$B$999,Demands!$A1291,'Growth rates'!$C$4:$C$999,$W1291)</f>
        <v>0</v>
      </c>
      <c r="AG1291" s="2">
        <f>SUMIFS('Growth rates'!L$4:L$999,'Growth rates'!$B$4:$B$999,Demands!$A1291,'Growth rates'!$C$4:$C$999,$W1291)</f>
        <v>0</v>
      </c>
      <c r="AH1291" s="2">
        <f>SUMIFS('Growth rates'!M$4:M$999,'Growth rates'!$B$4:$B$999,Demands!$A1291,'Growth rates'!$C$4:$C$999,$W1291)</f>
        <v>0</v>
      </c>
      <c r="AI1291" s="2">
        <f>SUMIFS('Growth rates'!N$4:N$999,'Growth rates'!$B$4:$B$999,Demands!$A1291,'Growth rates'!$C$4:$C$999,$W1291)</f>
        <v>0</v>
      </c>
      <c r="AJ1291" s="2">
        <f>SUMIFS('Growth rates'!O$4:O$999,'Growth rates'!$B$4:$B$999,Demands!$A1291,'Growth rates'!$C$4:$C$999,$W1291)</f>
        <v>0</v>
      </c>
      <c r="AK1291" s="2">
        <f>SUMIFS('Growth rates'!P$4:P$999,'Growth rates'!$B$4:$B$999,Demands!$A1291,'Growth rates'!$C$4:$C$999,$W1291)</f>
        <v>0</v>
      </c>
      <c r="AL1291" s="2">
        <f>SUMIFS('Growth rates'!Q$4:Q$999,'Growth rates'!$B$4:$B$999,Demands!$A1291,'Growth rates'!$C$4:$C$999,$W1291)</f>
        <v>0</v>
      </c>
      <c r="AM1291" s="2">
        <f>SUMIFS('Growth rates'!R$4:R$999,'Growth rates'!$B$4:$B$999,Demands!$A1291,'Growth rates'!$C$4:$C$999,$W1291)</f>
        <v>0</v>
      </c>
      <c r="AN1291" s="2">
        <f>SUMIFS('Growth rates'!S$4:S$999,'Growth rates'!$B$4:$B$999,Demands!$A1291,'Growth rates'!$C$4:$C$999,$W1291)</f>
        <v>0</v>
      </c>
      <c r="AO1291" s="2">
        <f>SUMIFS('Growth rates'!T$4:T$999,'Growth rates'!$B$4:$B$999,Demands!$A1291,'Growth rates'!$C$4:$C$999,$W1291)</f>
        <v>0</v>
      </c>
      <c r="AP1291" s="2">
        <f>SUMIFS('Growth rates'!U$4:U$999,'Growth rates'!$B$4:$B$999,Demands!$A1291,'Growth rates'!$C$4:$C$999,$W1291)</f>
        <v>0</v>
      </c>
      <c r="AR1291" t="e">
        <f>VLOOKUP(C1291&amp;A1291,Driver_elast!$A$2:$E$1161,5,FALSE)</f>
        <v>#N/A</v>
      </c>
      <c r="AS1291" t="e">
        <f t="shared" si="421"/>
        <v>#N/A</v>
      </c>
      <c r="AT1291" t="e">
        <f t="shared" si="422"/>
        <v>#N/A</v>
      </c>
      <c r="AV1291" s="2" t="e" cm="1">
        <f t="array" ref="AV1291">TREND($AR1291:$AS1291,$AR$3:$AS$3,AV$1)</f>
        <v>#VALUE!</v>
      </c>
      <c r="AW1291" s="2" t="e" cm="1">
        <f t="array" ref="AW1291">TREND($AR1291:$AS1291,$AR$3:$AS$3,AW$1)</f>
        <v>#VALUE!</v>
      </c>
      <c r="AX1291" s="2" t="e" cm="1">
        <f t="array" ref="AX1291">TREND($AR1291:$AS1291,$AR$3:$AS$3,AX$1)</f>
        <v>#VALUE!</v>
      </c>
      <c r="AY1291" s="2" t="e" cm="1">
        <f t="array" ref="AY1291">TREND($AR1291:$AS1291,$AR$3:$AS$3,AY$1)</f>
        <v>#VALUE!</v>
      </c>
      <c r="AZ1291" s="2" t="e" cm="1">
        <f t="array" ref="AZ1291">TREND($AR1291:$AS1291,$AR$3:$AS$3,AZ$1)</f>
        <v>#VALUE!</v>
      </c>
      <c r="BA1291" s="2" t="e" cm="1">
        <f t="array" ref="BA1291">TREND($AR1291:$AS1291,$AR$3:$AS$3,BA$1)</f>
        <v>#VALUE!</v>
      </c>
      <c r="BB1291" s="2" t="e" cm="1">
        <f t="array" ref="BB1291">TREND($AR1291:$AS1291,$AR$3:$AS$3,BB$1)</f>
        <v>#VALUE!</v>
      </c>
      <c r="BC1291" s="2" t="e" cm="1">
        <f t="array" ref="BC1291">TREND($AR1291:$AS1291,$AR$3:$AS$3,BC$1)</f>
        <v>#VALUE!</v>
      </c>
      <c r="BD1291" s="2" t="e" cm="1">
        <f t="array" ref="BD1291">TREND($AR1291:$AS1291,$AR$3:$AS$3,BD$1)</f>
        <v>#VALUE!</v>
      </c>
      <c r="BE1291" s="2" t="e" cm="1">
        <f t="array" ref="BE1291">TREND($AR1291:$AS1291,$AR$3:$AS$3,BE$1)</f>
        <v>#VALUE!</v>
      </c>
      <c r="BF1291" s="20" t="e" cm="1">
        <f t="array" ref="BF1291">TREND($AS1291:$AT1291,$AS$3:$AT$3,BF$1)</f>
        <v>#VALUE!</v>
      </c>
      <c r="BG1291" s="20" t="e" cm="1">
        <f t="array" ref="BG1291">TREND($AS1291:$AT1291,$AS$3:$AT$3,BG$1)</f>
        <v>#VALUE!</v>
      </c>
      <c r="BH1291" s="20" t="e" cm="1">
        <f t="array" ref="BH1291">TREND($AS1291:$AT1291,$AS$3:$AT$3,BH$1)</f>
        <v>#VALUE!</v>
      </c>
      <c r="BI1291" s="20" t="e" cm="1">
        <f t="array" ref="BI1291">TREND($AS1291:$AT1291,$AS$3:$AT$3,BI$1)</f>
        <v>#VALUE!</v>
      </c>
      <c r="BJ1291" s="20" t="e" cm="1">
        <f t="array" ref="BJ1291">TREND($AS1291:$AT1291,$AS$3:$AT$3,BJ$1)</f>
        <v>#VALUE!</v>
      </c>
      <c r="BK1291" s="20" t="e" cm="1">
        <f t="array" ref="BK1291">TREND($AS1291:$AT1291,$AS$3:$AT$3,BK$1)</f>
        <v>#VALUE!</v>
      </c>
      <c r="BL1291" s="20" t="e" cm="1">
        <f t="array" ref="BL1291">TREND($AS1291:$AT1291,$AS$3:$AT$3,BL$1)</f>
        <v>#VALUE!</v>
      </c>
      <c r="BM1291" s="20" t="e" cm="1">
        <f t="array" ref="BM1291">TREND($AS1291:$AT1291,$AS$3:$AT$3,BM$1)</f>
        <v>#VALUE!</v>
      </c>
    </row>
    <row r="1292" spans="1:65" x14ac:dyDescent="0.35">
      <c r="A1292" t="str">
        <f>IF(BYDem!B1290="","\I:",BYDem!B1290)</f>
        <v>\I:</v>
      </c>
      <c r="B1292">
        <f>BYDem!E1290</f>
        <v>0</v>
      </c>
      <c r="C1292">
        <f t="shared" si="403"/>
        <v>0</v>
      </c>
      <c r="D1292" s="4">
        <f>SUMIFS(BYDem!$M$2:$M$2000,BYDem!$B$2:$B$2000,Demands!$A1292,BYDem!$E$2:$E$2000,Demands!$B1292)</f>
        <v>0</v>
      </c>
      <c r="E1292" s="4" t="e">
        <f t="shared" si="404"/>
        <v>#DIV/0!</v>
      </c>
      <c r="F1292" s="4" t="e">
        <f t="shared" si="405"/>
        <v>#DIV/0!</v>
      </c>
      <c r="G1292" s="4" t="e">
        <f t="shared" si="406"/>
        <v>#DIV/0!</v>
      </c>
      <c r="H1292" s="4" t="e">
        <f t="shared" si="407"/>
        <v>#DIV/0!</v>
      </c>
      <c r="I1292" s="4" t="e">
        <f t="shared" si="408"/>
        <v>#DIV/0!</v>
      </c>
      <c r="J1292" s="4" t="e">
        <f t="shared" si="409"/>
        <v>#DIV/0!</v>
      </c>
      <c r="K1292" s="4" t="e">
        <f t="shared" si="410"/>
        <v>#DIV/0!</v>
      </c>
      <c r="L1292" s="4" t="e">
        <f t="shared" si="411"/>
        <v>#DIV/0!</v>
      </c>
      <c r="M1292" s="4" t="e">
        <f t="shared" si="412"/>
        <v>#DIV/0!</v>
      </c>
      <c r="N1292" s="4" t="e">
        <f t="shared" si="413"/>
        <v>#DIV/0!</v>
      </c>
      <c r="O1292" s="4" t="e">
        <f t="shared" si="414"/>
        <v>#DIV/0!</v>
      </c>
      <c r="P1292" s="4" t="e">
        <f t="shared" si="415"/>
        <v>#DIV/0!</v>
      </c>
      <c r="Q1292" s="4" t="e">
        <f t="shared" si="416"/>
        <v>#DIV/0!</v>
      </c>
      <c r="R1292" s="4" t="e">
        <f t="shared" si="417"/>
        <v>#DIV/0!</v>
      </c>
      <c r="S1292" s="4" t="e">
        <f t="shared" si="418"/>
        <v>#DIV/0!</v>
      </c>
      <c r="T1292" s="4" t="e">
        <f t="shared" si="419"/>
        <v>#DIV/0!</v>
      </c>
      <c r="U1292" s="4" t="e">
        <f t="shared" si="420"/>
        <v>#DIV/0!</v>
      </c>
      <c r="W1292" s="5" t="e">
        <f>VLOOKUP(C1292&amp;A1292,Driver_elast!$A$2:$D$1161,4,FALSE)</f>
        <v>#N/A</v>
      </c>
      <c r="X1292" s="5">
        <v>1</v>
      </c>
      <c r="Y1292" s="2">
        <f>SUMIFS('Growth rates'!D$4:D$999,'Growth rates'!$B$4:$B$999,Demands!$A1292,'Growth rates'!$C$4:$C$999,$W1292)</f>
        <v>0</v>
      </c>
      <c r="Z1292" s="2">
        <f>SUMIFS('Growth rates'!E$4:E$999,'Growth rates'!$B$4:$B$999,Demands!$A1292,'Growth rates'!$C$4:$C$999,$W1292)</f>
        <v>0</v>
      </c>
      <c r="AA1292" s="2">
        <f>SUMIFS('Growth rates'!F$4:F$999,'Growth rates'!$B$4:$B$999,Demands!$A1292,'Growth rates'!$C$4:$C$999,$W1292)</f>
        <v>0</v>
      </c>
      <c r="AB1292" s="2">
        <f>SUMIFS('Growth rates'!G$4:G$999,'Growth rates'!$B$4:$B$999,Demands!$A1292,'Growth rates'!$C$4:$C$999,$W1292)</f>
        <v>0</v>
      </c>
      <c r="AC1292" s="2">
        <f>SUMIFS('Growth rates'!H$4:H$999,'Growth rates'!$B$4:$B$999,Demands!$A1292,'Growth rates'!$C$4:$C$999,$W1292)</f>
        <v>0</v>
      </c>
      <c r="AD1292" s="2">
        <f>SUMIFS('Growth rates'!I$4:I$999,'Growth rates'!$B$4:$B$999,Demands!$A1292,'Growth rates'!$C$4:$C$999,$W1292)</f>
        <v>0</v>
      </c>
      <c r="AE1292" s="2">
        <f>SUMIFS('Growth rates'!J$4:J$999,'Growth rates'!$B$4:$B$999,Demands!$A1292,'Growth rates'!$C$4:$C$999,$W1292)</f>
        <v>0</v>
      </c>
      <c r="AF1292" s="2">
        <f>SUMIFS('Growth rates'!K$4:K$999,'Growth rates'!$B$4:$B$999,Demands!$A1292,'Growth rates'!$C$4:$C$999,$W1292)</f>
        <v>0</v>
      </c>
      <c r="AG1292" s="2">
        <f>SUMIFS('Growth rates'!L$4:L$999,'Growth rates'!$B$4:$B$999,Demands!$A1292,'Growth rates'!$C$4:$C$999,$W1292)</f>
        <v>0</v>
      </c>
      <c r="AH1292" s="2">
        <f>SUMIFS('Growth rates'!M$4:M$999,'Growth rates'!$B$4:$B$999,Demands!$A1292,'Growth rates'!$C$4:$C$999,$W1292)</f>
        <v>0</v>
      </c>
      <c r="AI1292" s="2">
        <f>SUMIFS('Growth rates'!N$4:N$999,'Growth rates'!$B$4:$B$999,Demands!$A1292,'Growth rates'!$C$4:$C$999,$W1292)</f>
        <v>0</v>
      </c>
      <c r="AJ1292" s="2">
        <f>SUMIFS('Growth rates'!O$4:O$999,'Growth rates'!$B$4:$B$999,Demands!$A1292,'Growth rates'!$C$4:$C$999,$W1292)</f>
        <v>0</v>
      </c>
      <c r="AK1292" s="2">
        <f>SUMIFS('Growth rates'!P$4:P$999,'Growth rates'!$B$4:$B$999,Demands!$A1292,'Growth rates'!$C$4:$C$999,$W1292)</f>
        <v>0</v>
      </c>
      <c r="AL1292" s="2">
        <f>SUMIFS('Growth rates'!Q$4:Q$999,'Growth rates'!$B$4:$B$999,Demands!$A1292,'Growth rates'!$C$4:$C$999,$W1292)</f>
        <v>0</v>
      </c>
      <c r="AM1292" s="2">
        <f>SUMIFS('Growth rates'!R$4:R$999,'Growth rates'!$B$4:$B$999,Demands!$A1292,'Growth rates'!$C$4:$C$999,$W1292)</f>
        <v>0</v>
      </c>
      <c r="AN1292" s="2">
        <f>SUMIFS('Growth rates'!S$4:S$999,'Growth rates'!$B$4:$B$999,Demands!$A1292,'Growth rates'!$C$4:$C$999,$W1292)</f>
        <v>0</v>
      </c>
      <c r="AO1292" s="2">
        <f>SUMIFS('Growth rates'!T$4:T$999,'Growth rates'!$B$4:$B$999,Demands!$A1292,'Growth rates'!$C$4:$C$999,$W1292)</f>
        <v>0</v>
      </c>
      <c r="AP1292" s="2">
        <f>SUMIFS('Growth rates'!U$4:U$999,'Growth rates'!$B$4:$B$999,Demands!$A1292,'Growth rates'!$C$4:$C$999,$W1292)</f>
        <v>0</v>
      </c>
      <c r="AR1292" t="e">
        <f>VLOOKUP(C1292&amp;A1292,Driver_elast!$A$2:$E$1161,5,FALSE)</f>
        <v>#N/A</v>
      </c>
      <c r="AS1292" t="e">
        <f t="shared" si="421"/>
        <v>#N/A</v>
      </c>
      <c r="AT1292" t="e">
        <f t="shared" si="422"/>
        <v>#N/A</v>
      </c>
      <c r="AV1292" s="2" t="e" cm="1">
        <f t="array" ref="AV1292">TREND($AR1292:$AS1292,$AR$3:$AS$3,AV$1)</f>
        <v>#VALUE!</v>
      </c>
      <c r="AW1292" s="2" t="e" cm="1">
        <f t="array" ref="AW1292">TREND($AR1292:$AS1292,$AR$3:$AS$3,AW$1)</f>
        <v>#VALUE!</v>
      </c>
      <c r="AX1292" s="2" t="e" cm="1">
        <f t="array" ref="AX1292">TREND($AR1292:$AS1292,$AR$3:$AS$3,AX$1)</f>
        <v>#VALUE!</v>
      </c>
      <c r="AY1292" s="2" t="e" cm="1">
        <f t="array" ref="AY1292">TREND($AR1292:$AS1292,$AR$3:$AS$3,AY$1)</f>
        <v>#VALUE!</v>
      </c>
      <c r="AZ1292" s="2" t="e" cm="1">
        <f t="array" ref="AZ1292">TREND($AR1292:$AS1292,$AR$3:$AS$3,AZ$1)</f>
        <v>#VALUE!</v>
      </c>
      <c r="BA1292" s="2" t="e" cm="1">
        <f t="array" ref="BA1292">TREND($AR1292:$AS1292,$AR$3:$AS$3,BA$1)</f>
        <v>#VALUE!</v>
      </c>
      <c r="BB1292" s="2" t="e" cm="1">
        <f t="array" ref="BB1292">TREND($AR1292:$AS1292,$AR$3:$AS$3,BB$1)</f>
        <v>#VALUE!</v>
      </c>
      <c r="BC1292" s="2" t="e" cm="1">
        <f t="array" ref="BC1292">TREND($AR1292:$AS1292,$AR$3:$AS$3,BC$1)</f>
        <v>#VALUE!</v>
      </c>
      <c r="BD1292" s="2" t="e" cm="1">
        <f t="array" ref="BD1292">TREND($AR1292:$AS1292,$AR$3:$AS$3,BD$1)</f>
        <v>#VALUE!</v>
      </c>
      <c r="BE1292" s="2" t="e" cm="1">
        <f t="array" ref="BE1292">TREND($AR1292:$AS1292,$AR$3:$AS$3,BE$1)</f>
        <v>#VALUE!</v>
      </c>
      <c r="BF1292" s="20" t="e" cm="1">
        <f t="array" ref="BF1292">TREND($AS1292:$AT1292,$AS$3:$AT$3,BF$1)</f>
        <v>#VALUE!</v>
      </c>
      <c r="BG1292" s="20" t="e" cm="1">
        <f t="array" ref="BG1292">TREND($AS1292:$AT1292,$AS$3:$AT$3,BG$1)</f>
        <v>#VALUE!</v>
      </c>
      <c r="BH1292" s="20" t="e" cm="1">
        <f t="array" ref="BH1292">TREND($AS1292:$AT1292,$AS$3:$AT$3,BH$1)</f>
        <v>#VALUE!</v>
      </c>
      <c r="BI1292" s="20" t="e" cm="1">
        <f t="array" ref="BI1292">TREND($AS1292:$AT1292,$AS$3:$AT$3,BI$1)</f>
        <v>#VALUE!</v>
      </c>
      <c r="BJ1292" s="20" t="e" cm="1">
        <f t="array" ref="BJ1292">TREND($AS1292:$AT1292,$AS$3:$AT$3,BJ$1)</f>
        <v>#VALUE!</v>
      </c>
      <c r="BK1292" s="20" t="e" cm="1">
        <f t="array" ref="BK1292">TREND($AS1292:$AT1292,$AS$3:$AT$3,BK$1)</f>
        <v>#VALUE!</v>
      </c>
      <c r="BL1292" s="20" t="e" cm="1">
        <f t="array" ref="BL1292">TREND($AS1292:$AT1292,$AS$3:$AT$3,BL$1)</f>
        <v>#VALUE!</v>
      </c>
      <c r="BM1292" s="20" t="e" cm="1">
        <f t="array" ref="BM1292">TREND($AS1292:$AT1292,$AS$3:$AT$3,BM$1)</f>
        <v>#VALUE!</v>
      </c>
    </row>
    <row r="1293" spans="1:65" x14ac:dyDescent="0.35">
      <c r="A1293" t="str">
        <f>IF(BYDem!B1291="","\I:",BYDem!B1291)</f>
        <v>\I:</v>
      </c>
      <c r="B1293">
        <f>BYDem!E1291</f>
        <v>0</v>
      </c>
      <c r="C1293">
        <f t="shared" si="403"/>
        <v>0</v>
      </c>
      <c r="D1293" s="4">
        <f>SUMIFS(BYDem!$M$2:$M$2000,BYDem!$B$2:$B$2000,Demands!$A1293,BYDem!$E$2:$E$2000,Demands!$B1293)</f>
        <v>0</v>
      </c>
      <c r="E1293" s="4" t="e">
        <f t="shared" si="404"/>
        <v>#DIV/0!</v>
      </c>
      <c r="F1293" s="4" t="e">
        <f t="shared" si="405"/>
        <v>#DIV/0!</v>
      </c>
      <c r="G1293" s="4" t="e">
        <f t="shared" si="406"/>
        <v>#DIV/0!</v>
      </c>
      <c r="H1293" s="4" t="e">
        <f t="shared" si="407"/>
        <v>#DIV/0!</v>
      </c>
      <c r="I1293" s="4" t="e">
        <f t="shared" si="408"/>
        <v>#DIV/0!</v>
      </c>
      <c r="J1293" s="4" t="e">
        <f t="shared" si="409"/>
        <v>#DIV/0!</v>
      </c>
      <c r="K1293" s="4" t="e">
        <f t="shared" si="410"/>
        <v>#DIV/0!</v>
      </c>
      <c r="L1293" s="4" t="e">
        <f t="shared" si="411"/>
        <v>#DIV/0!</v>
      </c>
      <c r="M1293" s="4" t="e">
        <f t="shared" si="412"/>
        <v>#DIV/0!</v>
      </c>
      <c r="N1293" s="4" t="e">
        <f t="shared" si="413"/>
        <v>#DIV/0!</v>
      </c>
      <c r="O1293" s="4" t="e">
        <f t="shared" si="414"/>
        <v>#DIV/0!</v>
      </c>
      <c r="P1293" s="4" t="e">
        <f t="shared" si="415"/>
        <v>#DIV/0!</v>
      </c>
      <c r="Q1293" s="4" t="e">
        <f t="shared" si="416"/>
        <v>#DIV/0!</v>
      </c>
      <c r="R1293" s="4" t="e">
        <f t="shared" si="417"/>
        <v>#DIV/0!</v>
      </c>
      <c r="S1293" s="4" t="e">
        <f t="shared" si="418"/>
        <v>#DIV/0!</v>
      </c>
      <c r="T1293" s="4" t="e">
        <f t="shared" si="419"/>
        <v>#DIV/0!</v>
      </c>
      <c r="U1293" s="4" t="e">
        <f t="shared" si="420"/>
        <v>#DIV/0!</v>
      </c>
      <c r="W1293" s="5" t="e">
        <f>VLOOKUP(C1293&amp;A1293,Driver_elast!$A$2:$D$1161,4,FALSE)</f>
        <v>#N/A</v>
      </c>
      <c r="X1293" s="5">
        <v>1</v>
      </c>
      <c r="Y1293" s="2">
        <f>SUMIFS('Growth rates'!D$4:D$999,'Growth rates'!$B$4:$B$999,Demands!$A1293,'Growth rates'!$C$4:$C$999,$W1293)</f>
        <v>0</v>
      </c>
      <c r="Z1293" s="2">
        <f>SUMIFS('Growth rates'!E$4:E$999,'Growth rates'!$B$4:$B$999,Demands!$A1293,'Growth rates'!$C$4:$C$999,$W1293)</f>
        <v>0</v>
      </c>
      <c r="AA1293" s="2">
        <f>SUMIFS('Growth rates'!F$4:F$999,'Growth rates'!$B$4:$B$999,Demands!$A1293,'Growth rates'!$C$4:$C$999,$W1293)</f>
        <v>0</v>
      </c>
      <c r="AB1293" s="2">
        <f>SUMIFS('Growth rates'!G$4:G$999,'Growth rates'!$B$4:$B$999,Demands!$A1293,'Growth rates'!$C$4:$C$999,$W1293)</f>
        <v>0</v>
      </c>
      <c r="AC1293" s="2">
        <f>SUMIFS('Growth rates'!H$4:H$999,'Growth rates'!$B$4:$B$999,Demands!$A1293,'Growth rates'!$C$4:$C$999,$W1293)</f>
        <v>0</v>
      </c>
      <c r="AD1293" s="2">
        <f>SUMIFS('Growth rates'!I$4:I$999,'Growth rates'!$B$4:$B$999,Demands!$A1293,'Growth rates'!$C$4:$C$999,$W1293)</f>
        <v>0</v>
      </c>
      <c r="AE1293" s="2">
        <f>SUMIFS('Growth rates'!J$4:J$999,'Growth rates'!$B$4:$B$999,Demands!$A1293,'Growth rates'!$C$4:$C$999,$W1293)</f>
        <v>0</v>
      </c>
      <c r="AF1293" s="2">
        <f>SUMIFS('Growth rates'!K$4:K$999,'Growth rates'!$B$4:$B$999,Demands!$A1293,'Growth rates'!$C$4:$C$999,$W1293)</f>
        <v>0</v>
      </c>
      <c r="AG1293" s="2">
        <f>SUMIFS('Growth rates'!L$4:L$999,'Growth rates'!$B$4:$B$999,Demands!$A1293,'Growth rates'!$C$4:$C$999,$W1293)</f>
        <v>0</v>
      </c>
      <c r="AH1293" s="2">
        <f>SUMIFS('Growth rates'!M$4:M$999,'Growth rates'!$B$4:$B$999,Demands!$A1293,'Growth rates'!$C$4:$C$999,$W1293)</f>
        <v>0</v>
      </c>
      <c r="AI1293" s="2">
        <f>SUMIFS('Growth rates'!N$4:N$999,'Growth rates'!$B$4:$B$999,Demands!$A1293,'Growth rates'!$C$4:$C$999,$W1293)</f>
        <v>0</v>
      </c>
      <c r="AJ1293" s="2">
        <f>SUMIFS('Growth rates'!O$4:O$999,'Growth rates'!$B$4:$B$999,Demands!$A1293,'Growth rates'!$C$4:$C$999,$W1293)</f>
        <v>0</v>
      </c>
      <c r="AK1293" s="2">
        <f>SUMIFS('Growth rates'!P$4:P$999,'Growth rates'!$B$4:$B$999,Demands!$A1293,'Growth rates'!$C$4:$C$999,$W1293)</f>
        <v>0</v>
      </c>
      <c r="AL1293" s="2">
        <f>SUMIFS('Growth rates'!Q$4:Q$999,'Growth rates'!$B$4:$B$999,Demands!$A1293,'Growth rates'!$C$4:$C$999,$W1293)</f>
        <v>0</v>
      </c>
      <c r="AM1293" s="2">
        <f>SUMIFS('Growth rates'!R$4:R$999,'Growth rates'!$B$4:$B$999,Demands!$A1293,'Growth rates'!$C$4:$C$999,$W1293)</f>
        <v>0</v>
      </c>
      <c r="AN1293" s="2">
        <f>SUMIFS('Growth rates'!S$4:S$999,'Growth rates'!$B$4:$B$999,Demands!$A1293,'Growth rates'!$C$4:$C$999,$W1293)</f>
        <v>0</v>
      </c>
      <c r="AO1293" s="2">
        <f>SUMIFS('Growth rates'!T$4:T$999,'Growth rates'!$B$4:$B$999,Demands!$A1293,'Growth rates'!$C$4:$C$999,$W1293)</f>
        <v>0</v>
      </c>
      <c r="AP1293" s="2">
        <f>SUMIFS('Growth rates'!U$4:U$999,'Growth rates'!$B$4:$B$999,Demands!$A1293,'Growth rates'!$C$4:$C$999,$W1293)</f>
        <v>0</v>
      </c>
      <c r="AR1293" t="e">
        <f>VLOOKUP(C1293&amp;A1293,Driver_elast!$A$2:$E$1161,5,FALSE)</f>
        <v>#N/A</v>
      </c>
      <c r="AS1293" t="e">
        <f t="shared" si="421"/>
        <v>#N/A</v>
      </c>
      <c r="AT1293" t="e">
        <f t="shared" si="422"/>
        <v>#N/A</v>
      </c>
      <c r="AV1293" s="2" t="e" cm="1">
        <f t="array" ref="AV1293">TREND($AR1293:$AS1293,$AR$3:$AS$3,AV$1)</f>
        <v>#VALUE!</v>
      </c>
      <c r="AW1293" s="2" t="e" cm="1">
        <f t="array" ref="AW1293">TREND($AR1293:$AS1293,$AR$3:$AS$3,AW$1)</f>
        <v>#VALUE!</v>
      </c>
      <c r="AX1293" s="2" t="e" cm="1">
        <f t="array" ref="AX1293">TREND($AR1293:$AS1293,$AR$3:$AS$3,AX$1)</f>
        <v>#VALUE!</v>
      </c>
      <c r="AY1293" s="2" t="e" cm="1">
        <f t="array" ref="AY1293">TREND($AR1293:$AS1293,$AR$3:$AS$3,AY$1)</f>
        <v>#VALUE!</v>
      </c>
      <c r="AZ1293" s="2" t="e" cm="1">
        <f t="array" ref="AZ1293">TREND($AR1293:$AS1293,$AR$3:$AS$3,AZ$1)</f>
        <v>#VALUE!</v>
      </c>
      <c r="BA1293" s="2" t="e" cm="1">
        <f t="array" ref="BA1293">TREND($AR1293:$AS1293,$AR$3:$AS$3,BA$1)</f>
        <v>#VALUE!</v>
      </c>
      <c r="BB1293" s="2" t="e" cm="1">
        <f t="array" ref="BB1293">TREND($AR1293:$AS1293,$AR$3:$AS$3,BB$1)</f>
        <v>#VALUE!</v>
      </c>
      <c r="BC1293" s="2" t="e" cm="1">
        <f t="array" ref="BC1293">TREND($AR1293:$AS1293,$AR$3:$AS$3,BC$1)</f>
        <v>#VALUE!</v>
      </c>
      <c r="BD1293" s="2" t="e" cm="1">
        <f t="array" ref="BD1293">TREND($AR1293:$AS1293,$AR$3:$AS$3,BD$1)</f>
        <v>#VALUE!</v>
      </c>
      <c r="BE1293" s="2" t="e" cm="1">
        <f t="array" ref="BE1293">TREND($AR1293:$AS1293,$AR$3:$AS$3,BE$1)</f>
        <v>#VALUE!</v>
      </c>
      <c r="BF1293" s="20" t="e" cm="1">
        <f t="array" ref="BF1293">TREND($AS1293:$AT1293,$AS$3:$AT$3,BF$1)</f>
        <v>#VALUE!</v>
      </c>
      <c r="BG1293" s="20" t="e" cm="1">
        <f t="array" ref="BG1293">TREND($AS1293:$AT1293,$AS$3:$AT$3,BG$1)</f>
        <v>#VALUE!</v>
      </c>
      <c r="BH1293" s="20" t="e" cm="1">
        <f t="array" ref="BH1293">TREND($AS1293:$AT1293,$AS$3:$AT$3,BH$1)</f>
        <v>#VALUE!</v>
      </c>
      <c r="BI1293" s="20" t="e" cm="1">
        <f t="array" ref="BI1293">TREND($AS1293:$AT1293,$AS$3:$AT$3,BI$1)</f>
        <v>#VALUE!</v>
      </c>
      <c r="BJ1293" s="20" t="e" cm="1">
        <f t="array" ref="BJ1293">TREND($AS1293:$AT1293,$AS$3:$AT$3,BJ$1)</f>
        <v>#VALUE!</v>
      </c>
      <c r="BK1293" s="20" t="e" cm="1">
        <f t="array" ref="BK1293">TREND($AS1293:$AT1293,$AS$3:$AT$3,BK$1)</f>
        <v>#VALUE!</v>
      </c>
      <c r="BL1293" s="20" t="e" cm="1">
        <f t="array" ref="BL1293">TREND($AS1293:$AT1293,$AS$3:$AT$3,BL$1)</f>
        <v>#VALUE!</v>
      </c>
      <c r="BM1293" s="20" t="e" cm="1">
        <f t="array" ref="BM1293">TREND($AS1293:$AT1293,$AS$3:$AT$3,BM$1)</f>
        <v>#VALUE!</v>
      </c>
    </row>
    <row r="1294" spans="1:65" x14ac:dyDescent="0.35">
      <c r="A1294" t="str">
        <f>IF(BYDem!B1292="","\I:",BYDem!B1292)</f>
        <v>\I:</v>
      </c>
      <c r="B1294">
        <f>BYDem!E1292</f>
        <v>0</v>
      </c>
      <c r="C1294">
        <f t="shared" si="403"/>
        <v>0</v>
      </c>
      <c r="D1294" s="4">
        <f>SUMIFS(BYDem!$M$2:$M$2000,BYDem!$B$2:$B$2000,Demands!$A1294,BYDem!$E$2:$E$2000,Demands!$B1294)</f>
        <v>0</v>
      </c>
      <c r="E1294" s="4" t="e">
        <f t="shared" si="404"/>
        <v>#DIV/0!</v>
      </c>
      <c r="F1294" s="4" t="e">
        <f t="shared" si="405"/>
        <v>#DIV/0!</v>
      </c>
      <c r="G1294" s="4" t="e">
        <f t="shared" si="406"/>
        <v>#DIV/0!</v>
      </c>
      <c r="H1294" s="4" t="e">
        <f t="shared" si="407"/>
        <v>#DIV/0!</v>
      </c>
      <c r="I1294" s="4" t="e">
        <f t="shared" si="408"/>
        <v>#DIV/0!</v>
      </c>
      <c r="J1294" s="4" t="e">
        <f t="shared" si="409"/>
        <v>#DIV/0!</v>
      </c>
      <c r="K1294" s="4" t="e">
        <f t="shared" si="410"/>
        <v>#DIV/0!</v>
      </c>
      <c r="L1294" s="4" t="e">
        <f t="shared" si="411"/>
        <v>#DIV/0!</v>
      </c>
      <c r="M1294" s="4" t="e">
        <f t="shared" si="412"/>
        <v>#DIV/0!</v>
      </c>
      <c r="N1294" s="4" t="e">
        <f t="shared" si="413"/>
        <v>#DIV/0!</v>
      </c>
      <c r="O1294" s="4" t="e">
        <f t="shared" si="414"/>
        <v>#DIV/0!</v>
      </c>
      <c r="P1294" s="4" t="e">
        <f t="shared" si="415"/>
        <v>#DIV/0!</v>
      </c>
      <c r="Q1294" s="4" t="e">
        <f t="shared" si="416"/>
        <v>#DIV/0!</v>
      </c>
      <c r="R1294" s="4" t="e">
        <f t="shared" si="417"/>
        <v>#DIV/0!</v>
      </c>
      <c r="S1294" s="4" t="e">
        <f t="shared" si="418"/>
        <v>#DIV/0!</v>
      </c>
      <c r="T1294" s="4" t="e">
        <f t="shared" si="419"/>
        <v>#DIV/0!</v>
      </c>
      <c r="U1294" s="4" t="e">
        <f t="shared" si="420"/>
        <v>#DIV/0!</v>
      </c>
      <c r="W1294" s="5" t="e">
        <f>VLOOKUP(C1294&amp;A1294,Driver_elast!$A$2:$D$1161,4,FALSE)</f>
        <v>#N/A</v>
      </c>
      <c r="X1294" s="5">
        <v>1</v>
      </c>
      <c r="Y1294" s="2">
        <f>SUMIFS('Growth rates'!D$4:D$999,'Growth rates'!$B$4:$B$999,Demands!$A1294,'Growth rates'!$C$4:$C$999,$W1294)</f>
        <v>0</v>
      </c>
      <c r="Z1294" s="2">
        <f>SUMIFS('Growth rates'!E$4:E$999,'Growth rates'!$B$4:$B$999,Demands!$A1294,'Growth rates'!$C$4:$C$999,$W1294)</f>
        <v>0</v>
      </c>
      <c r="AA1294" s="2">
        <f>SUMIFS('Growth rates'!F$4:F$999,'Growth rates'!$B$4:$B$999,Demands!$A1294,'Growth rates'!$C$4:$C$999,$W1294)</f>
        <v>0</v>
      </c>
      <c r="AB1294" s="2">
        <f>SUMIFS('Growth rates'!G$4:G$999,'Growth rates'!$B$4:$B$999,Demands!$A1294,'Growth rates'!$C$4:$C$999,$W1294)</f>
        <v>0</v>
      </c>
      <c r="AC1294" s="2">
        <f>SUMIFS('Growth rates'!H$4:H$999,'Growth rates'!$B$4:$B$999,Demands!$A1294,'Growth rates'!$C$4:$C$999,$W1294)</f>
        <v>0</v>
      </c>
      <c r="AD1294" s="2">
        <f>SUMIFS('Growth rates'!I$4:I$999,'Growth rates'!$B$4:$B$999,Demands!$A1294,'Growth rates'!$C$4:$C$999,$W1294)</f>
        <v>0</v>
      </c>
      <c r="AE1294" s="2">
        <f>SUMIFS('Growth rates'!J$4:J$999,'Growth rates'!$B$4:$B$999,Demands!$A1294,'Growth rates'!$C$4:$C$999,$W1294)</f>
        <v>0</v>
      </c>
      <c r="AF1294" s="2">
        <f>SUMIFS('Growth rates'!K$4:K$999,'Growth rates'!$B$4:$B$999,Demands!$A1294,'Growth rates'!$C$4:$C$999,$W1294)</f>
        <v>0</v>
      </c>
      <c r="AG1294" s="2">
        <f>SUMIFS('Growth rates'!L$4:L$999,'Growth rates'!$B$4:$B$999,Demands!$A1294,'Growth rates'!$C$4:$C$999,$W1294)</f>
        <v>0</v>
      </c>
      <c r="AH1294" s="2">
        <f>SUMIFS('Growth rates'!M$4:M$999,'Growth rates'!$B$4:$B$999,Demands!$A1294,'Growth rates'!$C$4:$C$999,$W1294)</f>
        <v>0</v>
      </c>
      <c r="AI1294" s="2">
        <f>SUMIFS('Growth rates'!N$4:N$999,'Growth rates'!$B$4:$B$999,Demands!$A1294,'Growth rates'!$C$4:$C$999,$W1294)</f>
        <v>0</v>
      </c>
      <c r="AJ1294" s="2">
        <f>SUMIFS('Growth rates'!O$4:O$999,'Growth rates'!$B$4:$B$999,Demands!$A1294,'Growth rates'!$C$4:$C$999,$W1294)</f>
        <v>0</v>
      </c>
      <c r="AK1294" s="2">
        <f>SUMIFS('Growth rates'!P$4:P$999,'Growth rates'!$B$4:$B$999,Demands!$A1294,'Growth rates'!$C$4:$C$999,$W1294)</f>
        <v>0</v>
      </c>
      <c r="AL1294" s="2">
        <f>SUMIFS('Growth rates'!Q$4:Q$999,'Growth rates'!$B$4:$B$999,Demands!$A1294,'Growth rates'!$C$4:$C$999,$W1294)</f>
        <v>0</v>
      </c>
      <c r="AM1294" s="2">
        <f>SUMIFS('Growth rates'!R$4:R$999,'Growth rates'!$B$4:$B$999,Demands!$A1294,'Growth rates'!$C$4:$C$999,$W1294)</f>
        <v>0</v>
      </c>
      <c r="AN1294" s="2">
        <f>SUMIFS('Growth rates'!S$4:S$999,'Growth rates'!$B$4:$B$999,Demands!$A1294,'Growth rates'!$C$4:$C$999,$W1294)</f>
        <v>0</v>
      </c>
      <c r="AO1294" s="2">
        <f>SUMIFS('Growth rates'!T$4:T$999,'Growth rates'!$B$4:$B$999,Demands!$A1294,'Growth rates'!$C$4:$C$999,$W1294)</f>
        <v>0</v>
      </c>
      <c r="AP1294" s="2">
        <f>SUMIFS('Growth rates'!U$4:U$999,'Growth rates'!$B$4:$B$999,Demands!$A1294,'Growth rates'!$C$4:$C$999,$W1294)</f>
        <v>0</v>
      </c>
      <c r="AR1294" t="e">
        <f>VLOOKUP(C1294&amp;A1294,Driver_elast!$A$2:$E$1161,5,FALSE)</f>
        <v>#N/A</v>
      </c>
      <c r="AS1294" t="e">
        <f t="shared" si="421"/>
        <v>#N/A</v>
      </c>
      <c r="AT1294" t="e">
        <f t="shared" si="422"/>
        <v>#N/A</v>
      </c>
      <c r="AV1294" s="2" t="e" cm="1">
        <f t="array" ref="AV1294">TREND($AR1294:$AS1294,$AR$3:$AS$3,AV$1)</f>
        <v>#VALUE!</v>
      </c>
      <c r="AW1294" s="2" t="e" cm="1">
        <f t="array" ref="AW1294">TREND($AR1294:$AS1294,$AR$3:$AS$3,AW$1)</f>
        <v>#VALUE!</v>
      </c>
      <c r="AX1294" s="2" t="e" cm="1">
        <f t="array" ref="AX1294">TREND($AR1294:$AS1294,$AR$3:$AS$3,AX$1)</f>
        <v>#VALUE!</v>
      </c>
      <c r="AY1294" s="2" t="e" cm="1">
        <f t="array" ref="AY1294">TREND($AR1294:$AS1294,$AR$3:$AS$3,AY$1)</f>
        <v>#VALUE!</v>
      </c>
      <c r="AZ1294" s="2" t="e" cm="1">
        <f t="array" ref="AZ1294">TREND($AR1294:$AS1294,$AR$3:$AS$3,AZ$1)</f>
        <v>#VALUE!</v>
      </c>
      <c r="BA1294" s="2" t="e" cm="1">
        <f t="array" ref="BA1294">TREND($AR1294:$AS1294,$AR$3:$AS$3,BA$1)</f>
        <v>#VALUE!</v>
      </c>
      <c r="BB1294" s="2" t="e" cm="1">
        <f t="array" ref="BB1294">TREND($AR1294:$AS1294,$AR$3:$AS$3,BB$1)</f>
        <v>#VALUE!</v>
      </c>
      <c r="BC1294" s="2" t="e" cm="1">
        <f t="array" ref="BC1294">TREND($AR1294:$AS1294,$AR$3:$AS$3,BC$1)</f>
        <v>#VALUE!</v>
      </c>
      <c r="BD1294" s="2" t="e" cm="1">
        <f t="array" ref="BD1294">TREND($AR1294:$AS1294,$AR$3:$AS$3,BD$1)</f>
        <v>#VALUE!</v>
      </c>
      <c r="BE1294" s="2" t="e" cm="1">
        <f t="array" ref="BE1294">TREND($AR1294:$AS1294,$AR$3:$AS$3,BE$1)</f>
        <v>#VALUE!</v>
      </c>
      <c r="BF1294" s="20" t="e" cm="1">
        <f t="array" ref="BF1294">TREND($AS1294:$AT1294,$AS$3:$AT$3,BF$1)</f>
        <v>#VALUE!</v>
      </c>
      <c r="BG1294" s="20" t="e" cm="1">
        <f t="array" ref="BG1294">TREND($AS1294:$AT1294,$AS$3:$AT$3,BG$1)</f>
        <v>#VALUE!</v>
      </c>
      <c r="BH1294" s="20" t="e" cm="1">
        <f t="array" ref="BH1294">TREND($AS1294:$AT1294,$AS$3:$AT$3,BH$1)</f>
        <v>#VALUE!</v>
      </c>
      <c r="BI1294" s="20" t="e" cm="1">
        <f t="array" ref="BI1294">TREND($AS1294:$AT1294,$AS$3:$AT$3,BI$1)</f>
        <v>#VALUE!</v>
      </c>
      <c r="BJ1294" s="20" t="e" cm="1">
        <f t="array" ref="BJ1294">TREND($AS1294:$AT1294,$AS$3:$AT$3,BJ$1)</f>
        <v>#VALUE!</v>
      </c>
      <c r="BK1294" s="20" t="e" cm="1">
        <f t="array" ref="BK1294">TREND($AS1294:$AT1294,$AS$3:$AT$3,BK$1)</f>
        <v>#VALUE!</v>
      </c>
      <c r="BL1294" s="20" t="e" cm="1">
        <f t="array" ref="BL1294">TREND($AS1294:$AT1294,$AS$3:$AT$3,BL$1)</f>
        <v>#VALUE!</v>
      </c>
      <c r="BM1294" s="20" t="e" cm="1">
        <f t="array" ref="BM1294">TREND($AS1294:$AT1294,$AS$3:$AT$3,BM$1)</f>
        <v>#VALUE!</v>
      </c>
    </row>
    <row r="1295" spans="1:65" x14ac:dyDescent="0.35">
      <c r="A1295" t="str">
        <f>IF(BYDem!B1293="","\I:",BYDem!B1293)</f>
        <v>\I:</v>
      </c>
      <c r="B1295">
        <f>BYDem!E1293</f>
        <v>0</v>
      </c>
      <c r="C1295">
        <f t="shared" si="403"/>
        <v>0</v>
      </c>
      <c r="D1295" s="4">
        <f>SUMIFS(BYDem!$M$2:$M$2000,BYDem!$B$2:$B$2000,Demands!$A1295,BYDem!$E$2:$E$2000,Demands!$B1295)</f>
        <v>0</v>
      </c>
      <c r="E1295" s="4" t="e">
        <f t="shared" si="404"/>
        <v>#DIV/0!</v>
      </c>
      <c r="F1295" s="4" t="e">
        <f t="shared" si="405"/>
        <v>#DIV/0!</v>
      </c>
      <c r="G1295" s="4" t="e">
        <f t="shared" si="406"/>
        <v>#DIV/0!</v>
      </c>
      <c r="H1295" s="4" t="e">
        <f t="shared" si="407"/>
        <v>#DIV/0!</v>
      </c>
      <c r="I1295" s="4" t="e">
        <f t="shared" si="408"/>
        <v>#DIV/0!</v>
      </c>
      <c r="J1295" s="4" t="e">
        <f t="shared" si="409"/>
        <v>#DIV/0!</v>
      </c>
      <c r="K1295" s="4" t="e">
        <f t="shared" si="410"/>
        <v>#DIV/0!</v>
      </c>
      <c r="L1295" s="4" t="e">
        <f t="shared" si="411"/>
        <v>#DIV/0!</v>
      </c>
      <c r="M1295" s="4" t="e">
        <f t="shared" si="412"/>
        <v>#DIV/0!</v>
      </c>
      <c r="N1295" s="4" t="e">
        <f t="shared" si="413"/>
        <v>#DIV/0!</v>
      </c>
      <c r="O1295" s="4" t="e">
        <f t="shared" si="414"/>
        <v>#DIV/0!</v>
      </c>
      <c r="P1295" s="4" t="e">
        <f t="shared" si="415"/>
        <v>#DIV/0!</v>
      </c>
      <c r="Q1295" s="4" t="e">
        <f t="shared" si="416"/>
        <v>#DIV/0!</v>
      </c>
      <c r="R1295" s="4" t="e">
        <f t="shared" si="417"/>
        <v>#DIV/0!</v>
      </c>
      <c r="S1295" s="4" t="e">
        <f t="shared" si="418"/>
        <v>#DIV/0!</v>
      </c>
      <c r="T1295" s="4" t="e">
        <f t="shared" si="419"/>
        <v>#DIV/0!</v>
      </c>
      <c r="U1295" s="4" t="e">
        <f t="shared" si="420"/>
        <v>#DIV/0!</v>
      </c>
      <c r="W1295" s="5" t="e">
        <f>VLOOKUP(C1295&amp;A1295,Driver_elast!$A$2:$D$1161,4,FALSE)</f>
        <v>#N/A</v>
      </c>
      <c r="X1295" s="5">
        <v>1</v>
      </c>
      <c r="Y1295" s="2">
        <f>SUMIFS('Growth rates'!D$4:D$999,'Growth rates'!$B$4:$B$999,Demands!$A1295,'Growth rates'!$C$4:$C$999,$W1295)</f>
        <v>0</v>
      </c>
      <c r="Z1295" s="2">
        <f>SUMIFS('Growth rates'!E$4:E$999,'Growth rates'!$B$4:$B$999,Demands!$A1295,'Growth rates'!$C$4:$C$999,$W1295)</f>
        <v>0</v>
      </c>
      <c r="AA1295" s="2">
        <f>SUMIFS('Growth rates'!F$4:F$999,'Growth rates'!$B$4:$B$999,Demands!$A1295,'Growth rates'!$C$4:$C$999,$W1295)</f>
        <v>0</v>
      </c>
      <c r="AB1295" s="2">
        <f>SUMIFS('Growth rates'!G$4:G$999,'Growth rates'!$B$4:$B$999,Demands!$A1295,'Growth rates'!$C$4:$C$999,$W1295)</f>
        <v>0</v>
      </c>
      <c r="AC1295" s="2">
        <f>SUMIFS('Growth rates'!H$4:H$999,'Growth rates'!$B$4:$B$999,Demands!$A1295,'Growth rates'!$C$4:$C$999,$W1295)</f>
        <v>0</v>
      </c>
      <c r="AD1295" s="2">
        <f>SUMIFS('Growth rates'!I$4:I$999,'Growth rates'!$B$4:$B$999,Demands!$A1295,'Growth rates'!$C$4:$C$999,$W1295)</f>
        <v>0</v>
      </c>
      <c r="AE1295" s="2">
        <f>SUMIFS('Growth rates'!J$4:J$999,'Growth rates'!$B$4:$B$999,Demands!$A1295,'Growth rates'!$C$4:$C$999,$W1295)</f>
        <v>0</v>
      </c>
      <c r="AF1295" s="2">
        <f>SUMIFS('Growth rates'!K$4:K$999,'Growth rates'!$B$4:$B$999,Demands!$A1295,'Growth rates'!$C$4:$C$999,$W1295)</f>
        <v>0</v>
      </c>
      <c r="AG1295" s="2">
        <f>SUMIFS('Growth rates'!L$4:L$999,'Growth rates'!$B$4:$B$999,Demands!$A1295,'Growth rates'!$C$4:$C$999,$W1295)</f>
        <v>0</v>
      </c>
      <c r="AH1295" s="2">
        <f>SUMIFS('Growth rates'!M$4:M$999,'Growth rates'!$B$4:$B$999,Demands!$A1295,'Growth rates'!$C$4:$C$999,$W1295)</f>
        <v>0</v>
      </c>
      <c r="AI1295" s="2">
        <f>SUMIFS('Growth rates'!N$4:N$999,'Growth rates'!$B$4:$B$999,Demands!$A1295,'Growth rates'!$C$4:$C$999,$W1295)</f>
        <v>0</v>
      </c>
      <c r="AJ1295" s="2">
        <f>SUMIFS('Growth rates'!O$4:O$999,'Growth rates'!$B$4:$B$999,Demands!$A1295,'Growth rates'!$C$4:$C$999,$W1295)</f>
        <v>0</v>
      </c>
      <c r="AK1295" s="2">
        <f>SUMIFS('Growth rates'!P$4:P$999,'Growth rates'!$B$4:$B$999,Demands!$A1295,'Growth rates'!$C$4:$C$999,$W1295)</f>
        <v>0</v>
      </c>
      <c r="AL1295" s="2">
        <f>SUMIFS('Growth rates'!Q$4:Q$999,'Growth rates'!$B$4:$B$999,Demands!$A1295,'Growth rates'!$C$4:$C$999,$W1295)</f>
        <v>0</v>
      </c>
      <c r="AM1295" s="2">
        <f>SUMIFS('Growth rates'!R$4:R$999,'Growth rates'!$B$4:$B$999,Demands!$A1295,'Growth rates'!$C$4:$C$999,$W1295)</f>
        <v>0</v>
      </c>
      <c r="AN1295" s="2">
        <f>SUMIFS('Growth rates'!S$4:S$999,'Growth rates'!$B$4:$B$999,Demands!$A1295,'Growth rates'!$C$4:$C$999,$W1295)</f>
        <v>0</v>
      </c>
      <c r="AO1295" s="2">
        <f>SUMIFS('Growth rates'!T$4:T$999,'Growth rates'!$B$4:$B$999,Demands!$A1295,'Growth rates'!$C$4:$C$999,$W1295)</f>
        <v>0</v>
      </c>
      <c r="AP1295" s="2">
        <f>SUMIFS('Growth rates'!U$4:U$999,'Growth rates'!$B$4:$B$999,Demands!$A1295,'Growth rates'!$C$4:$C$999,$W1295)</f>
        <v>0</v>
      </c>
      <c r="AR1295" t="e">
        <f>VLOOKUP(C1295&amp;A1295,Driver_elast!$A$2:$E$1161,5,FALSE)</f>
        <v>#N/A</v>
      </c>
      <c r="AS1295" t="e">
        <f t="shared" si="421"/>
        <v>#N/A</v>
      </c>
      <c r="AT1295" t="e">
        <f t="shared" si="422"/>
        <v>#N/A</v>
      </c>
      <c r="AV1295" s="2" t="e" cm="1">
        <f t="array" ref="AV1295">TREND($AR1295:$AS1295,$AR$3:$AS$3,AV$1)</f>
        <v>#VALUE!</v>
      </c>
      <c r="AW1295" s="2" t="e" cm="1">
        <f t="array" ref="AW1295">TREND($AR1295:$AS1295,$AR$3:$AS$3,AW$1)</f>
        <v>#VALUE!</v>
      </c>
      <c r="AX1295" s="2" t="e" cm="1">
        <f t="array" ref="AX1295">TREND($AR1295:$AS1295,$AR$3:$AS$3,AX$1)</f>
        <v>#VALUE!</v>
      </c>
      <c r="AY1295" s="2" t="e" cm="1">
        <f t="array" ref="AY1295">TREND($AR1295:$AS1295,$AR$3:$AS$3,AY$1)</f>
        <v>#VALUE!</v>
      </c>
      <c r="AZ1295" s="2" t="e" cm="1">
        <f t="array" ref="AZ1295">TREND($AR1295:$AS1295,$AR$3:$AS$3,AZ$1)</f>
        <v>#VALUE!</v>
      </c>
      <c r="BA1295" s="2" t="e" cm="1">
        <f t="array" ref="BA1295">TREND($AR1295:$AS1295,$AR$3:$AS$3,BA$1)</f>
        <v>#VALUE!</v>
      </c>
      <c r="BB1295" s="2" t="e" cm="1">
        <f t="array" ref="BB1295">TREND($AR1295:$AS1295,$AR$3:$AS$3,BB$1)</f>
        <v>#VALUE!</v>
      </c>
      <c r="BC1295" s="2" t="e" cm="1">
        <f t="array" ref="BC1295">TREND($AR1295:$AS1295,$AR$3:$AS$3,BC$1)</f>
        <v>#VALUE!</v>
      </c>
      <c r="BD1295" s="2" t="e" cm="1">
        <f t="array" ref="BD1295">TREND($AR1295:$AS1295,$AR$3:$AS$3,BD$1)</f>
        <v>#VALUE!</v>
      </c>
      <c r="BE1295" s="2" t="e" cm="1">
        <f t="array" ref="BE1295">TREND($AR1295:$AS1295,$AR$3:$AS$3,BE$1)</f>
        <v>#VALUE!</v>
      </c>
      <c r="BF1295" s="20" t="e" cm="1">
        <f t="array" ref="BF1295">TREND($AS1295:$AT1295,$AS$3:$AT$3,BF$1)</f>
        <v>#VALUE!</v>
      </c>
      <c r="BG1295" s="20" t="e" cm="1">
        <f t="array" ref="BG1295">TREND($AS1295:$AT1295,$AS$3:$AT$3,BG$1)</f>
        <v>#VALUE!</v>
      </c>
      <c r="BH1295" s="20" t="e" cm="1">
        <f t="array" ref="BH1295">TREND($AS1295:$AT1295,$AS$3:$AT$3,BH$1)</f>
        <v>#VALUE!</v>
      </c>
      <c r="BI1295" s="20" t="e" cm="1">
        <f t="array" ref="BI1295">TREND($AS1295:$AT1295,$AS$3:$AT$3,BI$1)</f>
        <v>#VALUE!</v>
      </c>
      <c r="BJ1295" s="20" t="e" cm="1">
        <f t="array" ref="BJ1295">TREND($AS1295:$AT1295,$AS$3:$AT$3,BJ$1)</f>
        <v>#VALUE!</v>
      </c>
      <c r="BK1295" s="20" t="e" cm="1">
        <f t="array" ref="BK1295">TREND($AS1295:$AT1295,$AS$3:$AT$3,BK$1)</f>
        <v>#VALUE!</v>
      </c>
      <c r="BL1295" s="20" t="e" cm="1">
        <f t="array" ref="BL1295">TREND($AS1295:$AT1295,$AS$3:$AT$3,BL$1)</f>
        <v>#VALUE!</v>
      </c>
      <c r="BM1295" s="20" t="e" cm="1">
        <f t="array" ref="BM1295">TREND($AS1295:$AT1295,$AS$3:$AT$3,BM$1)</f>
        <v>#VALUE!</v>
      </c>
    </row>
    <row r="1296" spans="1:65" x14ac:dyDescent="0.35">
      <c r="A1296" t="str">
        <f>IF(BYDem!B1294="","\I:",BYDem!B1294)</f>
        <v>\I:</v>
      </c>
      <c r="B1296">
        <f>BYDem!E1294</f>
        <v>0</v>
      </c>
      <c r="C1296">
        <f t="shared" si="403"/>
        <v>0</v>
      </c>
      <c r="D1296" s="4">
        <f>SUMIFS(BYDem!$M$2:$M$2000,BYDem!$B$2:$B$2000,Demands!$A1296,BYDem!$E$2:$E$2000,Demands!$B1296)</f>
        <v>0</v>
      </c>
      <c r="E1296" s="4" t="e">
        <f t="shared" si="404"/>
        <v>#DIV/0!</v>
      </c>
      <c r="F1296" s="4" t="e">
        <f t="shared" si="405"/>
        <v>#DIV/0!</v>
      </c>
      <c r="G1296" s="4" t="e">
        <f t="shared" si="406"/>
        <v>#DIV/0!</v>
      </c>
      <c r="H1296" s="4" t="e">
        <f t="shared" si="407"/>
        <v>#DIV/0!</v>
      </c>
      <c r="I1296" s="4" t="e">
        <f t="shared" si="408"/>
        <v>#DIV/0!</v>
      </c>
      <c r="J1296" s="4" t="e">
        <f t="shared" si="409"/>
        <v>#DIV/0!</v>
      </c>
      <c r="K1296" s="4" t="e">
        <f t="shared" si="410"/>
        <v>#DIV/0!</v>
      </c>
      <c r="L1296" s="4" t="e">
        <f t="shared" si="411"/>
        <v>#DIV/0!</v>
      </c>
      <c r="M1296" s="4" t="e">
        <f t="shared" si="412"/>
        <v>#DIV/0!</v>
      </c>
      <c r="N1296" s="4" t="e">
        <f t="shared" si="413"/>
        <v>#DIV/0!</v>
      </c>
      <c r="O1296" s="4" t="e">
        <f t="shared" si="414"/>
        <v>#DIV/0!</v>
      </c>
      <c r="P1296" s="4" t="e">
        <f t="shared" si="415"/>
        <v>#DIV/0!</v>
      </c>
      <c r="Q1296" s="4" t="e">
        <f t="shared" si="416"/>
        <v>#DIV/0!</v>
      </c>
      <c r="R1296" s="4" t="e">
        <f t="shared" si="417"/>
        <v>#DIV/0!</v>
      </c>
      <c r="S1296" s="4" t="e">
        <f t="shared" si="418"/>
        <v>#DIV/0!</v>
      </c>
      <c r="T1296" s="4" t="e">
        <f t="shared" si="419"/>
        <v>#DIV/0!</v>
      </c>
      <c r="U1296" s="4" t="e">
        <f t="shared" si="420"/>
        <v>#DIV/0!</v>
      </c>
      <c r="W1296" s="5" t="e">
        <f>VLOOKUP(C1296&amp;A1296,Driver_elast!$A$2:$D$1161,4,FALSE)</f>
        <v>#N/A</v>
      </c>
      <c r="X1296" s="5">
        <v>1</v>
      </c>
      <c r="Y1296" s="2">
        <f>SUMIFS('Growth rates'!D$4:D$999,'Growth rates'!$B$4:$B$999,Demands!$A1296,'Growth rates'!$C$4:$C$999,$W1296)</f>
        <v>0</v>
      </c>
      <c r="Z1296" s="2">
        <f>SUMIFS('Growth rates'!E$4:E$999,'Growth rates'!$B$4:$B$999,Demands!$A1296,'Growth rates'!$C$4:$C$999,$W1296)</f>
        <v>0</v>
      </c>
      <c r="AA1296" s="2">
        <f>SUMIFS('Growth rates'!F$4:F$999,'Growth rates'!$B$4:$B$999,Demands!$A1296,'Growth rates'!$C$4:$C$999,$W1296)</f>
        <v>0</v>
      </c>
      <c r="AB1296" s="2">
        <f>SUMIFS('Growth rates'!G$4:G$999,'Growth rates'!$B$4:$B$999,Demands!$A1296,'Growth rates'!$C$4:$C$999,$W1296)</f>
        <v>0</v>
      </c>
      <c r="AC1296" s="2">
        <f>SUMIFS('Growth rates'!H$4:H$999,'Growth rates'!$B$4:$B$999,Demands!$A1296,'Growth rates'!$C$4:$C$999,$W1296)</f>
        <v>0</v>
      </c>
      <c r="AD1296" s="2">
        <f>SUMIFS('Growth rates'!I$4:I$999,'Growth rates'!$B$4:$B$999,Demands!$A1296,'Growth rates'!$C$4:$C$999,$W1296)</f>
        <v>0</v>
      </c>
      <c r="AE1296" s="2">
        <f>SUMIFS('Growth rates'!J$4:J$999,'Growth rates'!$B$4:$B$999,Demands!$A1296,'Growth rates'!$C$4:$C$999,$W1296)</f>
        <v>0</v>
      </c>
      <c r="AF1296" s="2">
        <f>SUMIFS('Growth rates'!K$4:K$999,'Growth rates'!$B$4:$B$999,Demands!$A1296,'Growth rates'!$C$4:$C$999,$W1296)</f>
        <v>0</v>
      </c>
      <c r="AG1296" s="2">
        <f>SUMIFS('Growth rates'!L$4:L$999,'Growth rates'!$B$4:$B$999,Demands!$A1296,'Growth rates'!$C$4:$C$999,$W1296)</f>
        <v>0</v>
      </c>
      <c r="AH1296" s="2">
        <f>SUMIFS('Growth rates'!M$4:M$999,'Growth rates'!$B$4:$B$999,Demands!$A1296,'Growth rates'!$C$4:$C$999,$W1296)</f>
        <v>0</v>
      </c>
      <c r="AI1296" s="2">
        <f>SUMIFS('Growth rates'!N$4:N$999,'Growth rates'!$B$4:$B$999,Demands!$A1296,'Growth rates'!$C$4:$C$999,$W1296)</f>
        <v>0</v>
      </c>
      <c r="AJ1296" s="2">
        <f>SUMIFS('Growth rates'!O$4:O$999,'Growth rates'!$B$4:$B$999,Demands!$A1296,'Growth rates'!$C$4:$C$999,$W1296)</f>
        <v>0</v>
      </c>
      <c r="AK1296" s="2">
        <f>SUMIFS('Growth rates'!P$4:P$999,'Growth rates'!$B$4:$B$999,Demands!$A1296,'Growth rates'!$C$4:$C$999,$W1296)</f>
        <v>0</v>
      </c>
      <c r="AL1296" s="2">
        <f>SUMIFS('Growth rates'!Q$4:Q$999,'Growth rates'!$B$4:$B$999,Demands!$A1296,'Growth rates'!$C$4:$C$999,$W1296)</f>
        <v>0</v>
      </c>
      <c r="AM1296" s="2">
        <f>SUMIFS('Growth rates'!R$4:R$999,'Growth rates'!$B$4:$B$999,Demands!$A1296,'Growth rates'!$C$4:$C$999,$W1296)</f>
        <v>0</v>
      </c>
      <c r="AN1296" s="2">
        <f>SUMIFS('Growth rates'!S$4:S$999,'Growth rates'!$B$4:$B$999,Demands!$A1296,'Growth rates'!$C$4:$C$999,$W1296)</f>
        <v>0</v>
      </c>
      <c r="AO1296" s="2">
        <f>SUMIFS('Growth rates'!T$4:T$999,'Growth rates'!$B$4:$B$999,Demands!$A1296,'Growth rates'!$C$4:$C$999,$W1296)</f>
        <v>0</v>
      </c>
      <c r="AP1296" s="2">
        <f>SUMIFS('Growth rates'!U$4:U$999,'Growth rates'!$B$4:$B$999,Demands!$A1296,'Growth rates'!$C$4:$C$999,$W1296)</f>
        <v>0</v>
      </c>
      <c r="AR1296" t="e">
        <f>VLOOKUP(C1296&amp;A1296,Driver_elast!$A$2:$E$1161,5,FALSE)</f>
        <v>#N/A</v>
      </c>
      <c r="AS1296" t="e">
        <f t="shared" si="421"/>
        <v>#N/A</v>
      </c>
      <c r="AT1296" t="e">
        <f t="shared" si="422"/>
        <v>#N/A</v>
      </c>
      <c r="AV1296" s="2" t="e" cm="1">
        <f t="array" ref="AV1296">TREND($AR1296:$AS1296,$AR$3:$AS$3,AV$1)</f>
        <v>#VALUE!</v>
      </c>
      <c r="AW1296" s="2" t="e" cm="1">
        <f t="array" ref="AW1296">TREND($AR1296:$AS1296,$AR$3:$AS$3,AW$1)</f>
        <v>#VALUE!</v>
      </c>
      <c r="AX1296" s="2" t="e" cm="1">
        <f t="array" ref="AX1296">TREND($AR1296:$AS1296,$AR$3:$AS$3,AX$1)</f>
        <v>#VALUE!</v>
      </c>
      <c r="AY1296" s="2" t="e" cm="1">
        <f t="array" ref="AY1296">TREND($AR1296:$AS1296,$AR$3:$AS$3,AY$1)</f>
        <v>#VALUE!</v>
      </c>
      <c r="AZ1296" s="2" t="e" cm="1">
        <f t="array" ref="AZ1296">TREND($AR1296:$AS1296,$AR$3:$AS$3,AZ$1)</f>
        <v>#VALUE!</v>
      </c>
      <c r="BA1296" s="2" t="e" cm="1">
        <f t="array" ref="BA1296">TREND($AR1296:$AS1296,$AR$3:$AS$3,BA$1)</f>
        <v>#VALUE!</v>
      </c>
      <c r="BB1296" s="2" t="e" cm="1">
        <f t="array" ref="BB1296">TREND($AR1296:$AS1296,$AR$3:$AS$3,BB$1)</f>
        <v>#VALUE!</v>
      </c>
      <c r="BC1296" s="2" t="e" cm="1">
        <f t="array" ref="BC1296">TREND($AR1296:$AS1296,$AR$3:$AS$3,BC$1)</f>
        <v>#VALUE!</v>
      </c>
      <c r="BD1296" s="2" t="e" cm="1">
        <f t="array" ref="BD1296">TREND($AR1296:$AS1296,$AR$3:$AS$3,BD$1)</f>
        <v>#VALUE!</v>
      </c>
      <c r="BE1296" s="2" t="e" cm="1">
        <f t="array" ref="BE1296">TREND($AR1296:$AS1296,$AR$3:$AS$3,BE$1)</f>
        <v>#VALUE!</v>
      </c>
      <c r="BF1296" s="20" t="e" cm="1">
        <f t="array" ref="BF1296">TREND($AS1296:$AT1296,$AS$3:$AT$3,BF$1)</f>
        <v>#VALUE!</v>
      </c>
      <c r="BG1296" s="20" t="e" cm="1">
        <f t="array" ref="BG1296">TREND($AS1296:$AT1296,$AS$3:$AT$3,BG$1)</f>
        <v>#VALUE!</v>
      </c>
      <c r="BH1296" s="20" t="e" cm="1">
        <f t="array" ref="BH1296">TREND($AS1296:$AT1296,$AS$3:$AT$3,BH$1)</f>
        <v>#VALUE!</v>
      </c>
      <c r="BI1296" s="20" t="e" cm="1">
        <f t="array" ref="BI1296">TREND($AS1296:$AT1296,$AS$3:$AT$3,BI$1)</f>
        <v>#VALUE!</v>
      </c>
      <c r="BJ1296" s="20" t="e" cm="1">
        <f t="array" ref="BJ1296">TREND($AS1296:$AT1296,$AS$3:$AT$3,BJ$1)</f>
        <v>#VALUE!</v>
      </c>
      <c r="BK1296" s="20" t="e" cm="1">
        <f t="array" ref="BK1296">TREND($AS1296:$AT1296,$AS$3:$AT$3,BK$1)</f>
        <v>#VALUE!</v>
      </c>
      <c r="BL1296" s="20" t="e" cm="1">
        <f t="array" ref="BL1296">TREND($AS1296:$AT1296,$AS$3:$AT$3,BL$1)</f>
        <v>#VALUE!</v>
      </c>
      <c r="BM1296" s="20" t="e" cm="1">
        <f t="array" ref="BM1296">TREND($AS1296:$AT1296,$AS$3:$AT$3,BM$1)</f>
        <v>#VALUE!</v>
      </c>
    </row>
    <row r="1297" spans="1:65" x14ac:dyDescent="0.35">
      <c r="A1297" t="str">
        <f>IF(BYDem!B1295="","\I:",BYDem!B1295)</f>
        <v>\I:</v>
      </c>
      <c r="B1297">
        <f>BYDem!E1295</f>
        <v>0</v>
      </c>
      <c r="C1297">
        <f t="shared" si="403"/>
        <v>0</v>
      </c>
      <c r="D1297" s="4">
        <f>SUMIFS(BYDem!$M$2:$M$2000,BYDem!$B$2:$B$2000,Demands!$A1297,BYDem!$E$2:$E$2000,Demands!$B1297)</f>
        <v>0</v>
      </c>
      <c r="E1297" s="4" t="e">
        <f t="shared" si="404"/>
        <v>#DIV/0!</v>
      </c>
      <c r="F1297" s="4" t="e">
        <f t="shared" si="405"/>
        <v>#DIV/0!</v>
      </c>
      <c r="G1297" s="4" t="e">
        <f t="shared" si="406"/>
        <v>#DIV/0!</v>
      </c>
      <c r="H1297" s="4" t="e">
        <f t="shared" si="407"/>
        <v>#DIV/0!</v>
      </c>
      <c r="I1297" s="4" t="e">
        <f t="shared" si="408"/>
        <v>#DIV/0!</v>
      </c>
      <c r="J1297" s="4" t="e">
        <f t="shared" si="409"/>
        <v>#DIV/0!</v>
      </c>
      <c r="K1297" s="4" t="e">
        <f t="shared" si="410"/>
        <v>#DIV/0!</v>
      </c>
      <c r="L1297" s="4" t="e">
        <f t="shared" si="411"/>
        <v>#DIV/0!</v>
      </c>
      <c r="M1297" s="4" t="e">
        <f t="shared" si="412"/>
        <v>#DIV/0!</v>
      </c>
      <c r="N1297" s="4" t="e">
        <f t="shared" si="413"/>
        <v>#DIV/0!</v>
      </c>
      <c r="O1297" s="4" t="e">
        <f t="shared" si="414"/>
        <v>#DIV/0!</v>
      </c>
      <c r="P1297" s="4" t="e">
        <f t="shared" si="415"/>
        <v>#DIV/0!</v>
      </c>
      <c r="Q1297" s="4" t="e">
        <f t="shared" si="416"/>
        <v>#DIV/0!</v>
      </c>
      <c r="R1297" s="4" t="e">
        <f t="shared" si="417"/>
        <v>#DIV/0!</v>
      </c>
      <c r="S1297" s="4" t="e">
        <f t="shared" si="418"/>
        <v>#DIV/0!</v>
      </c>
      <c r="T1297" s="4" t="e">
        <f t="shared" si="419"/>
        <v>#DIV/0!</v>
      </c>
      <c r="U1297" s="4" t="e">
        <f t="shared" si="420"/>
        <v>#DIV/0!</v>
      </c>
      <c r="W1297" s="5" t="e">
        <f>VLOOKUP(C1297&amp;A1297,Driver_elast!$A$2:$D$1161,4,FALSE)</f>
        <v>#N/A</v>
      </c>
      <c r="X1297" s="5">
        <v>1</v>
      </c>
      <c r="Y1297" s="2">
        <f>SUMIFS('Growth rates'!D$4:D$999,'Growth rates'!$B$4:$B$999,Demands!$A1297,'Growth rates'!$C$4:$C$999,$W1297)</f>
        <v>0</v>
      </c>
      <c r="Z1297" s="2">
        <f>SUMIFS('Growth rates'!E$4:E$999,'Growth rates'!$B$4:$B$999,Demands!$A1297,'Growth rates'!$C$4:$C$999,$W1297)</f>
        <v>0</v>
      </c>
      <c r="AA1297" s="2">
        <f>SUMIFS('Growth rates'!F$4:F$999,'Growth rates'!$B$4:$B$999,Demands!$A1297,'Growth rates'!$C$4:$C$999,$W1297)</f>
        <v>0</v>
      </c>
      <c r="AB1297" s="2">
        <f>SUMIFS('Growth rates'!G$4:G$999,'Growth rates'!$B$4:$B$999,Demands!$A1297,'Growth rates'!$C$4:$C$999,$W1297)</f>
        <v>0</v>
      </c>
      <c r="AC1297" s="2">
        <f>SUMIFS('Growth rates'!H$4:H$999,'Growth rates'!$B$4:$B$999,Demands!$A1297,'Growth rates'!$C$4:$C$999,$W1297)</f>
        <v>0</v>
      </c>
      <c r="AD1297" s="2">
        <f>SUMIFS('Growth rates'!I$4:I$999,'Growth rates'!$B$4:$B$999,Demands!$A1297,'Growth rates'!$C$4:$C$999,$W1297)</f>
        <v>0</v>
      </c>
      <c r="AE1297" s="2">
        <f>SUMIFS('Growth rates'!J$4:J$999,'Growth rates'!$B$4:$B$999,Demands!$A1297,'Growth rates'!$C$4:$C$999,$W1297)</f>
        <v>0</v>
      </c>
      <c r="AF1297" s="2">
        <f>SUMIFS('Growth rates'!K$4:K$999,'Growth rates'!$B$4:$B$999,Demands!$A1297,'Growth rates'!$C$4:$C$999,$W1297)</f>
        <v>0</v>
      </c>
      <c r="AG1297" s="2">
        <f>SUMIFS('Growth rates'!L$4:L$999,'Growth rates'!$B$4:$B$999,Demands!$A1297,'Growth rates'!$C$4:$C$999,$W1297)</f>
        <v>0</v>
      </c>
      <c r="AH1297" s="2">
        <f>SUMIFS('Growth rates'!M$4:M$999,'Growth rates'!$B$4:$B$999,Demands!$A1297,'Growth rates'!$C$4:$C$999,$W1297)</f>
        <v>0</v>
      </c>
      <c r="AI1297" s="2">
        <f>SUMIFS('Growth rates'!N$4:N$999,'Growth rates'!$B$4:$B$999,Demands!$A1297,'Growth rates'!$C$4:$C$999,$W1297)</f>
        <v>0</v>
      </c>
      <c r="AJ1297" s="2">
        <f>SUMIFS('Growth rates'!O$4:O$999,'Growth rates'!$B$4:$B$999,Demands!$A1297,'Growth rates'!$C$4:$C$999,$W1297)</f>
        <v>0</v>
      </c>
      <c r="AK1297" s="2">
        <f>SUMIFS('Growth rates'!P$4:P$999,'Growth rates'!$B$4:$B$999,Demands!$A1297,'Growth rates'!$C$4:$C$999,$W1297)</f>
        <v>0</v>
      </c>
      <c r="AL1297" s="2">
        <f>SUMIFS('Growth rates'!Q$4:Q$999,'Growth rates'!$B$4:$B$999,Demands!$A1297,'Growth rates'!$C$4:$C$999,$W1297)</f>
        <v>0</v>
      </c>
      <c r="AM1297" s="2">
        <f>SUMIFS('Growth rates'!R$4:R$999,'Growth rates'!$B$4:$B$999,Demands!$A1297,'Growth rates'!$C$4:$C$999,$W1297)</f>
        <v>0</v>
      </c>
      <c r="AN1297" s="2">
        <f>SUMIFS('Growth rates'!S$4:S$999,'Growth rates'!$B$4:$B$999,Demands!$A1297,'Growth rates'!$C$4:$C$999,$W1297)</f>
        <v>0</v>
      </c>
      <c r="AO1297" s="2">
        <f>SUMIFS('Growth rates'!T$4:T$999,'Growth rates'!$B$4:$B$999,Demands!$A1297,'Growth rates'!$C$4:$C$999,$W1297)</f>
        <v>0</v>
      </c>
      <c r="AP1297" s="2">
        <f>SUMIFS('Growth rates'!U$4:U$999,'Growth rates'!$B$4:$B$999,Demands!$A1297,'Growth rates'!$C$4:$C$999,$W1297)</f>
        <v>0</v>
      </c>
      <c r="AR1297" t="e">
        <f>VLOOKUP(C1297&amp;A1297,Driver_elast!$A$2:$E$1161,5,FALSE)</f>
        <v>#N/A</v>
      </c>
      <c r="AS1297" t="e">
        <f t="shared" si="421"/>
        <v>#N/A</v>
      </c>
      <c r="AT1297" t="e">
        <f t="shared" si="422"/>
        <v>#N/A</v>
      </c>
      <c r="AV1297" s="2" t="e" cm="1">
        <f t="array" ref="AV1297">TREND($AR1297:$AS1297,$AR$3:$AS$3,AV$1)</f>
        <v>#VALUE!</v>
      </c>
      <c r="AW1297" s="2" t="e" cm="1">
        <f t="array" ref="AW1297">TREND($AR1297:$AS1297,$AR$3:$AS$3,AW$1)</f>
        <v>#VALUE!</v>
      </c>
      <c r="AX1297" s="2" t="e" cm="1">
        <f t="array" ref="AX1297">TREND($AR1297:$AS1297,$AR$3:$AS$3,AX$1)</f>
        <v>#VALUE!</v>
      </c>
      <c r="AY1297" s="2" t="e" cm="1">
        <f t="array" ref="AY1297">TREND($AR1297:$AS1297,$AR$3:$AS$3,AY$1)</f>
        <v>#VALUE!</v>
      </c>
      <c r="AZ1297" s="2" t="e" cm="1">
        <f t="array" ref="AZ1297">TREND($AR1297:$AS1297,$AR$3:$AS$3,AZ$1)</f>
        <v>#VALUE!</v>
      </c>
      <c r="BA1297" s="2" t="e" cm="1">
        <f t="array" ref="BA1297">TREND($AR1297:$AS1297,$AR$3:$AS$3,BA$1)</f>
        <v>#VALUE!</v>
      </c>
      <c r="BB1297" s="2" t="e" cm="1">
        <f t="array" ref="BB1297">TREND($AR1297:$AS1297,$AR$3:$AS$3,BB$1)</f>
        <v>#VALUE!</v>
      </c>
      <c r="BC1297" s="2" t="e" cm="1">
        <f t="array" ref="BC1297">TREND($AR1297:$AS1297,$AR$3:$AS$3,BC$1)</f>
        <v>#VALUE!</v>
      </c>
      <c r="BD1297" s="2" t="e" cm="1">
        <f t="array" ref="BD1297">TREND($AR1297:$AS1297,$AR$3:$AS$3,BD$1)</f>
        <v>#VALUE!</v>
      </c>
      <c r="BE1297" s="2" t="e" cm="1">
        <f t="array" ref="BE1297">TREND($AR1297:$AS1297,$AR$3:$AS$3,BE$1)</f>
        <v>#VALUE!</v>
      </c>
      <c r="BF1297" s="20" t="e" cm="1">
        <f t="array" ref="BF1297">TREND($AS1297:$AT1297,$AS$3:$AT$3,BF$1)</f>
        <v>#VALUE!</v>
      </c>
      <c r="BG1297" s="20" t="e" cm="1">
        <f t="array" ref="BG1297">TREND($AS1297:$AT1297,$AS$3:$AT$3,BG$1)</f>
        <v>#VALUE!</v>
      </c>
      <c r="BH1297" s="20" t="e" cm="1">
        <f t="array" ref="BH1297">TREND($AS1297:$AT1297,$AS$3:$AT$3,BH$1)</f>
        <v>#VALUE!</v>
      </c>
      <c r="BI1297" s="20" t="e" cm="1">
        <f t="array" ref="BI1297">TREND($AS1297:$AT1297,$AS$3:$AT$3,BI$1)</f>
        <v>#VALUE!</v>
      </c>
      <c r="BJ1297" s="20" t="e" cm="1">
        <f t="array" ref="BJ1297">TREND($AS1297:$AT1297,$AS$3:$AT$3,BJ$1)</f>
        <v>#VALUE!</v>
      </c>
      <c r="BK1297" s="20" t="e" cm="1">
        <f t="array" ref="BK1297">TREND($AS1297:$AT1297,$AS$3:$AT$3,BK$1)</f>
        <v>#VALUE!</v>
      </c>
      <c r="BL1297" s="20" t="e" cm="1">
        <f t="array" ref="BL1297">TREND($AS1297:$AT1297,$AS$3:$AT$3,BL$1)</f>
        <v>#VALUE!</v>
      </c>
      <c r="BM1297" s="20" t="e" cm="1">
        <f t="array" ref="BM1297">TREND($AS1297:$AT1297,$AS$3:$AT$3,BM$1)</f>
        <v>#VALUE!</v>
      </c>
    </row>
    <row r="1298" spans="1:65" x14ac:dyDescent="0.35">
      <c r="A1298" t="str">
        <f>IF(BYDem!B1296="","\I:",BYDem!B1296)</f>
        <v>\I:</v>
      </c>
      <c r="B1298">
        <f>BYDem!E1296</f>
        <v>0</v>
      </c>
      <c r="C1298">
        <f t="shared" si="403"/>
        <v>0</v>
      </c>
      <c r="D1298" s="4">
        <f>SUMIFS(BYDem!$M$2:$M$2000,BYDem!$B$2:$B$2000,Demands!$A1298,BYDem!$E$2:$E$2000,Demands!$B1298)</f>
        <v>0</v>
      </c>
      <c r="E1298" s="4" t="e">
        <f t="shared" si="404"/>
        <v>#DIV/0!</v>
      </c>
      <c r="F1298" s="4" t="e">
        <f t="shared" si="405"/>
        <v>#DIV/0!</v>
      </c>
      <c r="G1298" s="4" t="e">
        <f t="shared" si="406"/>
        <v>#DIV/0!</v>
      </c>
      <c r="H1298" s="4" t="e">
        <f t="shared" si="407"/>
        <v>#DIV/0!</v>
      </c>
      <c r="I1298" s="4" t="e">
        <f t="shared" si="408"/>
        <v>#DIV/0!</v>
      </c>
      <c r="J1298" s="4" t="e">
        <f t="shared" si="409"/>
        <v>#DIV/0!</v>
      </c>
      <c r="K1298" s="4" t="e">
        <f t="shared" si="410"/>
        <v>#DIV/0!</v>
      </c>
      <c r="L1298" s="4" t="e">
        <f t="shared" si="411"/>
        <v>#DIV/0!</v>
      </c>
      <c r="M1298" s="4" t="e">
        <f t="shared" si="412"/>
        <v>#DIV/0!</v>
      </c>
      <c r="N1298" s="4" t="e">
        <f t="shared" si="413"/>
        <v>#DIV/0!</v>
      </c>
      <c r="O1298" s="4" t="e">
        <f t="shared" si="414"/>
        <v>#DIV/0!</v>
      </c>
      <c r="P1298" s="4" t="e">
        <f t="shared" si="415"/>
        <v>#DIV/0!</v>
      </c>
      <c r="Q1298" s="4" t="e">
        <f t="shared" si="416"/>
        <v>#DIV/0!</v>
      </c>
      <c r="R1298" s="4" t="e">
        <f t="shared" si="417"/>
        <v>#DIV/0!</v>
      </c>
      <c r="S1298" s="4" t="e">
        <f t="shared" si="418"/>
        <v>#DIV/0!</v>
      </c>
      <c r="T1298" s="4" t="e">
        <f t="shared" si="419"/>
        <v>#DIV/0!</v>
      </c>
      <c r="U1298" s="4" t="e">
        <f t="shared" si="420"/>
        <v>#DIV/0!</v>
      </c>
      <c r="W1298" s="5" t="e">
        <f>VLOOKUP(C1298&amp;A1298,Driver_elast!$A$2:$D$1161,4,FALSE)</f>
        <v>#N/A</v>
      </c>
      <c r="X1298" s="5">
        <v>1</v>
      </c>
      <c r="Y1298" s="2">
        <f>SUMIFS('Growth rates'!D$4:D$999,'Growth rates'!$B$4:$B$999,Demands!$A1298,'Growth rates'!$C$4:$C$999,$W1298)</f>
        <v>0</v>
      </c>
      <c r="Z1298" s="2">
        <f>SUMIFS('Growth rates'!E$4:E$999,'Growth rates'!$B$4:$B$999,Demands!$A1298,'Growth rates'!$C$4:$C$999,$W1298)</f>
        <v>0</v>
      </c>
      <c r="AA1298" s="2">
        <f>SUMIFS('Growth rates'!F$4:F$999,'Growth rates'!$B$4:$B$999,Demands!$A1298,'Growth rates'!$C$4:$C$999,$W1298)</f>
        <v>0</v>
      </c>
      <c r="AB1298" s="2">
        <f>SUMIFS('Growth rates'!G$4:G$999,'Growth rates'!$B$4:$B$999,Demands!$A1298,'Growth rates'!$C$4:$C$999,$W1298)</f>
        <v>0</v>
      </c>
      <c r="AC1298" s="2">
        <f>SUMIFS('Growth rates'!H$4:H$999,'Growth rates'!$B$4:$B$999,Demands!$A1298,'Growth rates'!$C$4:$C$999,$W1298)</f>
        <v>0</v>
      </c>
      <c r="AD1298" s="2">
        <f>SUMIFS('Growth rates'!I$4:I$999,'Growth rates'!$B$4:$B$999,Demands!$A1298,'Growth rates'!$C$4:$C$999,$W1298)</f>
        <v>0</v>
      </c>
      <c r="AE1298" s="2">
        <f>SUMIFS('Growth rates'!J$4:J$999,'Growth rates'!$B$4:$B$999,Demands!$A1298,'Growth rates'!$C$4:$C$999,$W1298)</f>
        <v>0</v>
      </c>
      <c r="AF1298" s="2">
        <f>SUMIFS('Growth rates'!K$4:K$999,'Growth rates'!$B$4:$B$999,Demands!$A1298,'Growth rates'!$C$4:$C$999,$W1298)</f>
        <v>0</v>
      </c>
      <c r="AG1298" s="2">
        <f>SUMIFS('Growth rates'!L$4:L$999,'Growth rates'!$B$4:$B$999,Demands!$A1298,'Growth rates'!$C$4:$C$999,$W1298)</f>
        <v>0</v>
      </c>
      <c r="AH1298" s="2">
        <f>SUMIFS('Growth rates'!M$4:M$999,'Growth rates'!$B$4:$B$999,Demands!$A1298,'Growth rates'!$C$4:$C$999,$W1298)</f>
        <v>0</v>
      </c>
      <c r="AI1298" s="2">
        <f>SUMIFS('Growth rates'!N$4:N$999,'Growth rates'!$B$4:$B$999,Demands!$A1298,'Growth rates'!$C$4:$C$999,$W1298)</f>
        <v>0</v>
      </c>
      <c r="AJ1298" s="2">
        <f>SUMIFS('Growth rates'!O$4:O$999,'Growth rates'!$B$4:$B$999,Demands!$A1298,'Growth rates'!$C$4:$C$999,$W1298)</f>
        <v>0</v>
      </c>
      <c r="AK1298" s="2">
        <f>SUMIFS('Growth rates'!P$4:P$999,'Growth rates'!$B$4:$B$999,Demands!$A1298,'Growth rates'!$C$4:$C$999,$W1298)</f>
        <v>0</v>
      </c>
      <c r="AL1298" s="2">
        <f>SUMIFS('Growth rates'!Q$4:Q$999,'Growth rates'!$B$4:$B$999,Demands!$A1298,'Growth rates'!$C$4:$C$999,$W1298)</f>
        <v>0</v>
      </c>
      <c r="AM1298" s="2">
        <f>SUMIFS('Growth rates'!R$4:R$999,'Growth rates'!$B$4:$B$999,Demands!$A1298,'Growth rates'!$C$4:$C$999,$W1298)</f>
        <v>0</v>
      </c>
      <c r="AN1298" s="2">
        <f>SUMIFS('Growth rates'!S$4:S$999,'Growth rates'!$B$4:$B$999,Demands!$A1298,'Growth rates'!$C$4:$C$999,$W1298)</f>
        <v>0</v>
      </c>
      <c r="AO1298" s="2">
        <f>SUMIFS('Growth rates'!T$4:T$999,'Growth rates'!$B$4:$B$999,Demands!$A1298,'Growth rates'!$C$4:$C$999,$W1298)</f>
        <v>0</v>
      </c>
      <c r="AP1298" s="2">
        <f>SUMIFS('Growth rates'!U$4:U$999,'Growth rates'!$B$4:$B$999,Demands!$A1298,'Growth rates'!$C$4:$C$999,$W1298)</f>
        <v>0</v>
      </c>
      <c r="AR1298" t="e">
        <f>VLOOKUP(C1298&amp;A1298,Driver_elast!$A$2:$E$1161,5,FALSE)</f>
        <v>#N/A</v>
      </c>
      <c r="AS1298" t="e">
        <f t="shared" si="421"/>
        <v>#N/A</v>
      </c>
      <c r="AT1298" t="e">
        <f t="shared" si="422"/>
        <v>#N/A</v>
      </c>
      <c r="AV1298" s="2" t="e" cm="1">
        <f t="array" ref="AV1298">TREND($AR1298:$AS1298,$AR$3:$AS$3,AV$1)</f>
        <v>#VALUE!</v>
      </c>
      <c r="AW1298" s="2" t="e" cm="1">
        <f t="array" ref="AW1298">TREND($AR1298:$AS1298,$AR$3:$AS$3,AW$1)</f>
        <v>#VALUE!</v>
      </c>
      <c r="AX1298" s="2" t="e" cm="1">
        <f t="array" ref="AX1298">TREND($AR1298:$AS1298,$AR$3:$AS$3,AX$1)</f>
        <v>#VALUE!</v>
      </c>
      <c r="AY1298" s="2" t="e" cm="1">
        <f t="array" ref="AY1298">TREND($AR1298:$AS1298,$AR$3:$AS$3,AY$1)</f>
        <v>#VALUE!</v>
      </c>
      <c r="AZ1298" s="2" t="e" cm="1">
        <f t="array" ref="AZ1298">TREND($AR1298:$AS1298,$AR$3:$AS$3,AZ$1)</f>
        <v>#VALUE!</v>
      </c>
      <c r="BA1298" s="2" t="e" cm="1">
        <f t="array" ref="BA1298">TREND($AR1298:$AS1298,$AR$3:$AS$3,BA$1)</f>
        <v>#VALUE!</v>
      </c>
      <c r="BB1298" s="2" t="e" cm="1">
        <f t="array" ref="BB1298">TREND($AR1298:$AS1298,$AR$3:$AS$3,BB$1)</f>
        <v>#VALUE!</v>
      </c>
      <c r="BC1298" s="2" t="e" cm="1">
        <f t="array" ref="BC1298">TREND($AR1298:$AS1298,$AR$3:$AS$3,BC$1)</f>
        <v>#VALUE!</v>
      </c>
      <c r="BD1298" s="2" t="e" cm="1">
        <f t="array" ref="BD1298">TREND($AR1298:$AS1298,$AR$3:$AS$3,BD$1)</f>
        <v>#VALUE!</v>
      </c>
      <c r="BE1298" s="2" t="e" cm="1">
        <f t="array" ref="BE1298">TREND($AR1298:$AS1298,$AR$3:$AS$3,BE$1)</f>
        <v>#VALUE!</v>
      </c>
      <c r="BF1298" s="20" t="e" cm="1">
        <f t="array" ref="BF1298">TREND($AS1298:$AT1298,$AS$3:$AT$3,BF$1)</f>
        <v>#VALUE!</v>
      </c>
      <c r="BG1298" s="20" t="e" cm="1">
        <f t="array" ref="BG1298">TREND($AS1298:$AT1298,$AS$3:$AT$3,BG$1)</f>
        <v>#VALUE!</v>
      </c>
      <c r="BH1298" s="20" t="e" cm="1">
        <f t="array" ref="BH1298">TREND($AS1298:$AT1298,$AS$3:$AT$3,BH$1)</f>
        <v>#VALUE!</v>
      </c>
      <c r="BI1298" s="20" t="e" cm="1">
        <f t="array" ref="BI1298">TREND($AS1298:$AT1298,$AS$3:$AT$3,BI$1)</f>
        <v>#VALUE!</v>
      </c>
      <c r="BJ1298" s="20" t="e" cm="1">
        <f t="array" ref="BJ1298">TREND($AS1298:$AT1298,$AS$3:$AT$3,BJ$1)</f>
        <v>#VALUE!</v>
      </c>
      <c r="BK1298" s="20" t="e" cm="1">
        <f t="array" ref="BK1298">TREND($AS1298:$AT1298,$AS$3:$AT$3,BK$1)</f>
        <v>#VALUE!</v>
      </c>
      <c r="BL1298" s="20" t="e" cm="1">
        <f t="array" ref="BL1298">TREND($AS1298:$AT1298,$AS$3:$AT$3,BL$1)</f>
        <v>#VALUE!</v>
      </c>
      <c r="BM1298" s="20" t="e" cm="1">
        <f t="array" ref="BM1298">TREND($AS1298:$AT1298,$AS$3:$AT$3,BM$1)</f>
        <v>#VALUE!</v>
      </c>
    </row>
    <row r="1299" spans="1:65" x14ac:dyDescent="0.35">
      <c r="A1299" t="str">
        <f>IF(BYDem!B1297="","\I:",BYDem!B1297)</f>
        <v>\I:</v>
      </c>
      <c r="B1299">
        <f>BYDem!E1297</f>
        <v>0</v>
      </c>
      <c r="C1299">
        <f t="shared" si="403"/>
        <v>0</v>
      </c>
      <c r="D1299" s="4">
        <f>SUMIFS(BYDem!$M$2:$M$2000,BYDem!$B$2:$B$2000,Demands!$A1299,BYDem!$E$2:$E$2000,Demands!$B1299)</f>
        <v>0</v>
      </c>
      <c r="E1299" s="4" t="e">
        <f t="shared" si="404"/>
        <v>#DIV/0!</v>
      </c>
      <c r="F1299" s="4" t="e">
        <f t="shared" si="405"/>
        <v>#DIV/0!</v>
      </c>
      <c r="G1299" s="4" t="e">
        <f t="shared" si="406"/>
        <v>#DIV/0!</v>
      </c>
      <c r="H1299" s="4" t="e">
        <f t="shared" si="407"/>
        <v>#DIV/0!</v>
      </c>
      <c r="I1299" s="4" t="e">
        <f t="shared" si="408"/>
        <v>#DIV/0!</v>
      </c>
      <c r="J1299" s="4" t="e">
        <f t="shared" si="409"/>
        <v>#DIV/0!</v>
      </c>
      <c r="K1299" s="4" t="e">
        <f t="shared" si="410"/>
        <v>#DIV/0!</v>
      </c>
      <c r="L1299" s="4" t="e">
        <f t="shared" si="411"/>
        <v>#DIV/0!</v>
      </c>
      <c r="M1299" s="4" t="e">
        <f t="shared" si="412"/>
        <v>#DIV/0!</v>
      </c>
      <c r="N1299" s="4" t="e">
        <f t="shared" si="413"/>
        <v>#DIV/0!</v>
      </c>
      <c r="O1299" s="4" t="e">
        <f t="shared" si="414"/>
        <v>#DIV/0!</v>
      </c>
      <c r="P1299" s="4" t="e">
        <f t="shared" si="415"/>
        <v>#DIV/0!</v>
      </c>
      <c r="Q1299" s="4" t="e">
        <f t="shared" si="416"/>
        <v>#DIV/0!</v>
      </c>
      <c r="R1299" s="4" t="e">
        <f t="shared" si="417"/>
        <v>#DIV/0!</v>
      </c>
      <c r="S1299" s="4" t="e">
        <f t="shared" si="418"/>
        <v>#DIV/0!</v>
      </c>
      <c r="T1299" s="4" t="e">
        <f t="shared" si="419"/>
        <v>#DIV/0!</v>
      </c>
      <c r="U1299" s="4" t="e">
        <f t="shared" si="420"/>
        <v>#DIV/0!</v>
      </c>
      <c r="W1299" s="5" t="e">
        <f>VLOOKUP(C1299&amp;A1299,Driver_elast!$A$2:$D$1161,4,FALSE)</f>
        <v>#N/A</v>
      </c>
      <c r="X1299" s="5">
        <v>1</v>
      </c>
      <c r="Y1299" s="2">
        <f>SUMIFS('Growth rates'!D$4:D$999,'Growth rates'!$B$4:$B$999,Demands!$A1299,'Growth rates'!$C$4:$C$999,$W1299)</f>
        <v>0</v>
      </c>
      <c r="Z1299" s="2">
        <f>SUMIFS('Growth rates'!E$4:E$999,'Growth rates'!$B$4:$B$999,Demands!$A1299,'Growth rates'!$C$4:$C$999,$W1299)</f>
        <v>0</v>
      </c>
      <c r="AA1299" s="2">
        <f>SUMIFS('Growth rates'!F$4:F$999,'Growth rates'!$B$4:$B$999,Demands!$A1299,'Growth rates'!$C$4:$C$999,$W1299)</f>
        <v>0</v>
      </c>
      <c r="AB1299" s="2">
        <f>SUMIFS('Growth rates'!G$4:G$999,'Growth rates'!$B$4:$B$999,Demands!$A1299,'Growth rates'!$C$4:$C$999,$W1299)</f>
        <v>0</v>
      </c>
      <c r="AC1299" s="2">
        <f>SUMIFS('Growth rates'!H$4:H$999,'Growth rates'!$B$4:$B$999,Demands!$A1299,'Growth rates'!$C$4:$C$999,$W1299)</f>
        <v>0</v>
      </c>
      <c r="AD1299" s="2">
        <f>SUMIFS('Growth rates'!I$4:I$999,'Growth rates'!$B$4:$B$999,Demands!$A1299,'Growth rates'!$C$4:$C$999,$W1299)</f>
        <v>0</v>
      </c>
      <c r="AE1299" s="2">
        <f>SUMIFS('Growth rates'!J$4:J$999,'Growth rates'!$B$4:$B$999,Demands!$A1299,'Growth rates'!$C$4:$C$999,$W1299)</f>
        <v>0</v>
      </c>
      <c r="AF1299" s="2">
        <f>SUMIFS('Growth rates'!K$4:K$999,'Growth rates'!$B$4:$B$999,Demands!$A1299,'Growth rates'!$C$4:$C$999,$W1299)</f>
        <v>0</v>
      </c>
      <c r="AG1299" s="2">
        <f>SUMIFS('Growth rates'!L$4:L$999,'Growth rates'!$B$4:$B$999,Demands!$A1299,'Growth rates'!$C$4:$C$999,$W1299)</f>
        <v>0</v>
      </c>
      <c r="AH1299" s="2">
        <f>SUMIFS('Growth rates'!M$4:M$999,'Growth rates'!$B$4:$B$999,Demands!$A1299,'Growth rates'!$C$4:$C$999,$W1299)</f>
        <v>0</v>
      </c>
      <c r="AI1299" s="2">
        <f>SUMIFS('Growth rates'!N$4:N$999,'Growth rates'!$B$4:$B$999,Demands!$A1299,'Growth rates'!$C$4:$C$999,$W1299)</f>
        <v>0</v>
      </c>
      <c r="AJ1299" s="2">
        <f>SUMIFS('Growth rates'!O$4:O$999,'Growth rates'!$B$4:$B$999,Demands!$A1299,'Growth rates'!$C$4:$C$999,$W1299)</f>
        <v>0</v>
      </c>
      <c r="AK1299" s="2">
        <f>SUMIFS('Growth rates'!P$4:P$999,'Growth rates'!$B$4:$B$999,Demands!$A1299,'Growth rates'!$C$4:$C$999,$W1299)</f>
        <v>0</v>
      </c>
      <c r="AL1299" s="2">
        <f>SUMIFS('Growth rates'!Q$4:Q$999,'Growth rates'!$B$4:$B$999,Demands!$A1299,'Growth rates'!$C$4:$C$999,$W1299)</f>
        <v>0</v>
      </c>
      <c r="AM1299" s="2">
        <f>SUMIFS('Growth rates'!R$4:R$999,'Growth rates'!$B$4:$B$999,Demands!$A1299,'Growth rates'!$C$4:$C$999,$W1299)</f>
        <v>0</v>
      </c>
      <c r="AN1299" s="2">
        <f>SUMIFS('Growth rates'!S$4:S$999,'Growth rates'!$B$4:$B$999,Demands!$A1299,'Growth rates'!$C$4:$C$999,$W1299)</f>
        <v>0</v>
      </c>
      <c r="AO1299" s="2">
        <f>SUMIFS('Growth rates'!T$4:T$999,'Growth rates'!$B$4:$B$999,Demands!$A1299,'Growth rates'!$C$4:$C$999,$W1299)</f>
        <v>0</v>
      </c>
      <c r="AP1299" s="2">
        <f>SUMIFS('Growth rates'!U$4:U$999,'Growth rates'!$B$4:$B$999,Demands!$A1299,'Growth rates'!$C$4:$C$999,$W1299)</f>
        <v>0</v>
      </c>
      <c r="AR1299" t="e">
        <f>VLOOKUP(C1299&amp;A1299,Driver_elast!$A$2:$E$1161,5,FALSE)</f>
        <v>#N/A</v>
      </c>
      <c r="AS1299" t="e">
        <f t="shared" si="421"/>
        <v>#N/A</v>
      </c>
      <c r="AT1299" t="e">
        <f t="shared" si="422"/>
        <v>#N/A</v>
      </c>
      <c r="AV1299" s="2" t="e" cm="1">
        <f t="array" ref="AV1299">TREND($AR1299:$AS1299,$AR$3:$AS$3,AV$1)</f>
        <v>#VALUE!</v>
      </c>
      <c r="AW1299" s="2" t="e" cm="1">
        <f t="array" ref="AW1299">TREND($AR1299:$AS1299,$AR$3:$AS$3,AW$1)</f>
        <v>#VALUE!</v>
      </c>
      <c r="AX1299" s="2" t="e" cm="1">
        <f t="array" ref="AX1299">TREND($AR1299:$AS1299,$AR$3:$AS$3,AX$1)</f>
        <v>#VALUE!</v>
      </c>
      <c r="AY1299" s="2" t="e" cm="1">
        <f t="array" ref="AY1299">TREND($AR1299:$AS1299,$AR$3:$AS$3,AY$1)</f>
        <v>#VALUE!</v>
      </c>
      <c r="AZ1299" s="2" t="e" cm="1">
        <f t="array" ref="AZ1299">TREND($AR1299:$AS1299,$AR$3:$AS$3,AZ$1)</f>
        <v>#VALUE!</v>
      </c>
      <c r="BA1299" s="2" t="e" cm="1">
        <f t="array" ref="BA1299">TREND($AR1299:$AS1299,$AR$3:$AS$3,BA$1)</f>
        <v>#VALUE!</v>
      </c>
      <c r="BB1299" s="2" t="e" cm="1">
        <f t="array" ref="BB1299">TREND($AR1299:$AS1299,$AR$3:$AS$3,BB$1)</f>
        <v>#VALUE!</v>
      </c>
      <c r="BC1299" s="2" t="e" cm="1">
        <f t="array" ref="BC1299">TREND($AR1299:$AS1299,$AR$3:$AS$3,BC$1)</f>
        <v>#VALUE!</v>
      </c>
      <c r="BD1299" s="2" t="e" cm="1">
        <f t="array" ref="BD1299">TREND($AR1299:$AS1299,$AR$3:$AS$3,BD$1)</f>
        <v>#VALUE!</v>
      </c>
      <c r="BE1299" s="2" t="e" cm="1">
        <f t="array" ref="BE1299">TREND($AR1299:$AS1299,$AR$3:$AS$3,BE$1)</f>
        <v>#VALUE!</v>
      </c>
      <c r="BF1299" s="20" t="e" cm="1">
        <f t="array" ref="BF1299">TREND($AS1299:$AT1299,$AS$3:$AT$3,BF$1)</f>
        <v>#VALUE!</v>
      </c>
      <c r="BG1299" s="20" t="e" cm="1">
        <f t="array" ref="BG1299">TREND($AS1299:$AT1299,$AS$3:$AT$3,BG$1)</f>
        <v>#VALUE!</v>
      </c>
      <c r="BH1299" s="20" t="e" cm="1">
        <f t="array" ref="BH1299">TREND($AS1299:$AT1299,$AS$3:$AT$3,BH$1)</f>
        <v>#VALUE!</v>
      </c>
      <c r="BI1299" s="20" t="e" cm="1">
        <f t="array" ref="BI1299">TREND($AS1299:$AT1299,$AS$3:$AT$3,BI$1)</f>
        <v>#VALUE!</v>
      </c>
      <c r="BJ1299" s="20" t="e" cm="1">
        <f t="array" ref="BJ1299">TREND($AS1299:$AT1299,$AS$3:$AT$3,BJ$1)</f>
        <v>#VALUE!</v>
      </c>
      <c r="BK1299" s="20" t="e" cm="1">
        <f t="array" ref="BK1299">TREND($AS1299:$AT1299,$AS$3:$AT$3,BK$1)</f>
        <v>#VALUE!</v>
      </c>
      <c r="BL1299" s="20" t="e" cm="1">
        <f t="array" ref="BL1299">TREND($AS1299:$AT1299,$AS$3:$AT$3,BL$1)</f>
        <v>#VALUE!</v>
      </c>
      <c r="BM1299" s="20" t="e" cm="1">
        <f t="array" ref="BM1299">TREND($AS1299:$AT1299,$AS$3:$AT$3,BM$1)</f>
        <v>#VALUE!</v>
      </c>
    </row>
    <row r="1300" spans="1:65" x14ac:dyDescent="0.35">
      <c r="A1300" t="str">
        <f>IF(BYDem!B1298="","\I:",BYDem!B1298)</f>
        <v>\I:</v>
      </c>
      <c r="B1300">
        <f>BYDem!E1298</f>
        <v>0</v>
      </c>
      <c r="C1300">
        <f t="shared" si="403"/>
        <v>0</v>
      </c>
      <c r="D1300" s="4">
        <f>SUMIFS(BYDem!$M$2:$M$2000,BYDem!$B$2:$B$2000,Demands!$A1300,BYDem!$E$2:$E$2000,Demands!$B1300)</f>
        <v>0</v>
      </c>
      <c r="E1300" s="4" t="e">
        <f t="shared" si="404"/>
        <v>#DIV/0!</v>
      </c>
      <c r="F1300" s="4" t="e">
        <f t="shared" si="405"/>
        <v>#DIV/0!</v>
      </c>
      <c r="G1300" s="4" t="e">
        <f t="shared" si="406"/>
        <v>#DIV/0!</v>
      </c>
      <c r="H1300" s="4" t="e">
        <f t="shared" si="407"/>
        <v>#DIV/0!</v>
      </c>
      <c r="I1300" s="4" t="e">
        <f t="shared" si="408"/>
        <v>#DIV/0!</v>
      </c>
      <c r="J1300" s="4" t="e">
        <f t="shared" si="409"/>
        <v>#DIV/0!</v>
      </c>
      <c r="K1300" s="4" t="e">
        <f t="shared" si="410"/>
        <v>#DIV/0!</v>
      </c>
      <c r="L1300" s="4" t="e">
        <f t="shared" si="411"/>
        <v>#DIV/0!</v>
      </c>
      <c r="M1300" s="4" t="e">
        <f t="shared" si="412"/>
        <v>#DIV/0!</v>
      </c>
      <c r="N1300" s="4" t="e">
        <f t="shared" si="413"/>
        <v>#DIV/0!</v>
      </c>
      <c r="O1300" s="4" t="e">
        <f t="shared" si="414"/>
        <v>#DIV/0!</v>
      </c>
      <c r="P1300" s="4" t="e">
        <f t="shared" si="415"/>
        <v>#DIV/0!</v>
      </c>
      <c r="Q1300" s="4" t="e">
        <f t="shared" si="416"/>
        <v>#DIV/0!</v>
      </c>
      <c r="R1300" s="4" t="e">
        <f t="shared" si="417"/>
        <v>#DIV/0!</v>
      </c>
      <c r="S1300" s="4" t="e">
        <f t="shared" si="418"/>
        <v>#DIV/0!</v>
      </c>
      <c r="T1300" s="4" t="e">
        <f t="shared" si="419"/>
        <v>#DIV/0!</v>
      </c>
      <c r="U1300" s="4" t="e">
        <f t="shared" si="420"/>
        <v>#DIV/0!</v>
      </c>
      <c r="W1300" s="5" t="e">
        <f>VLOOKUP(C1300&amp;A1300,Driver_elast!$A$2:$D$1161,4,FALSE)</f>
        <v>#N/A</v>
      </c>
      <c r="X1300" s="5">
        <v>1</v>
      </c>
      <c r="Y1300" s="2">
        <f>SUMIFS('Growth rates'!D$4:D$999,'Growth rates'!$B$4:$B$999,Demands!$A1300,'Growth rates'!$C$4:$C$999,$W1300)</f>
        <v>0</v>
      </c>
      <c r="Z1300" s="2">
        <f>SUMIFS('Growth rates'!E$4:E$999,'Growth rates'!$B$4:$B$999,Demands!$A1300,'Growth rates'!$C$4:$C$999,$W1300)</f>
        <v>0</v>
      </c>
      <c r="AA1300" s="2">
        <f>SUMIFS('Growth rates'!F$4:F$999,'Growth rates'!$B$4:$B$999,Demands!$A1300,'Growth rates'!$C$4:$C$999,$W1300)</f>
        <v>0</v>
      </c>
      <c r="AB1300" s="2">
        <f>SUMIFS('Growth rates'!G$4:G$999,'Growth rates'!$B$4:$B$999,Demands!$A1300,'Growth rates'!$C$4:$C$999,$W1300)</f>
        <v>0</v>
      </c>
      <c r="AC1300" s="2">
        <f>SUMIFS('Growth rates'!H$4:H$999,'Growth rates'!$B$4:$B$999,Demands!$A1300,'Growth rates'!$C$4:$C$999,$W1300)</f>
        <v>0</v>
      </c>
      <c r="AD1300" s="2">
        <f>SUMIFS('Growth rates'!I$4:I$999,'Growth rates'!$B$4:$B$999,Demands!$A1300,'Growth rates'!$C$4:$C$999,$W1300)</f>
        <v>0</v>
      </c>
      <c r="AE1300" s="2">
        <f>SUMIFS('Growth rates'!J$4:J$999,'Growth rates'!$B$4:$B$999,Demands!$A1300,'Growth rates'!$C$4:$C$999,$W1300)</f>
        <v>0</v>
      </c>
      <c r="AF1300" s="2">
        <f>SUMIFS('Growth rates'!K$4:K$999,'Growth rates'!$B$4:$B$999,Demands!$A1300,'Growth rates'!$C$4:$C$999,$W1300)</f>
        <v>0</v>
      </c>
      <c r="AG1300" s="2">
        <f>SUMIFS('Growth rates'!L$4:L$999,'Growth rates'!$B$4:$B$999,Demands!$A1300,'Growth rates'!$C$4:$C$999,$W1300)</f>
        <v>0</v>
      </c>
      <c r="AH1300" s="2">
        <f>SUMIFS('Growth rates'!M$4:M$999,'Growth rates'!$B$4:$B$999,Demands!$A1300,'Growth rates'!$C$4:$C$999,$W1300)</f>
        <v>0</v>
      </c>
      <c r="AI1300" s="2">
        <f>SUMIFS('Growth rates'!N$4:N$999,'Growth rates'!$B$4:$B$999,Demands!$A1300,'Growth rates'!$C$4:$C$999,$W1300)</f>
        <v>0</v>
      </c>
      <c r="AJ1300" s="2">
        <f>SUMIFS('Growth rates'!O$4:O$999,'Growth rates'!$B$4:$B$999,Demands!$A1300,'Growth rates'!$C$4:$C$999,$W1300)</f>
        <v>0</v>
      </c>
      <c r="AK1300" s="2">
        <f>SUMIFS('Growth rates'!P$4:P$999,'Growth rates'!$B$4:$B$999,Demands!$A1300,'Growth rates'!$C$4:$C$999,$W1300)</f>
        <v>0</v>
      </c>
      <c r="AL1300" s="2">
        <f>SUMIFS('Growth rates'!Q$4:Q$999,'Growth rates'!$B$4:$B$999,Demands!$A1300,'Growth rates'!$C$4:$C$999,$W1300)</f>
        <v>0</v>
      </c>
      <c r="AM1300" s="2">
        <f>SUMIFS('Growth rates'!R$4:R$999,'Growth rates'!$B$4:$B$999,Demands!$A1300,'Growth rates'!$C$4:$C$999,$W1300)</f>
        <v>0</v>
      </c>
      <c r="AN1300" s="2">
        <f>SUMIFS('Growth rates'!S$4:S$999,'Growth rates'!$B$4:$B$999,Demands!$A1300,'Growth rates'!$C$4:$C$999,$W1300)</f>
        <v>0</v>
      </c>
      <c r="AO1300" s="2">
        <f>SUMIFS('Growth rates'!T$4:T$999,'Growth rates'!$B$4:$B$999,Demands!$A1300,'Growth rates'!$C$4:$C$999,$W1300)</f>
        <v>0</v>
      </c>
      <c r="AP1300" s="2">
        <f>SUMIFS('Growth rates'!U$4:U$999,'Growth rates'!$B$4:$B$999,Demands!$A1300,'Growth rates'!$C$4:$C$999,$W1300)</f>
        <v>0</v>
      </c>
      <c r="AR1300" t="e">
        <f>VLOOKUP(C1300&amp;A1300,Driver_elast!$A$2:$E$1161,5,FALSE)</f>
        <v>#N/A</v>
      </c>
      <c r="AS1300" t="e">
        <f t="shared" si="421"/>
        <v>#N/A</v>
      </c>
      <c r="AT1300" t="e">
        <f t="shared" si="422"/>
        <v>#N/A</v>
      </c>
      <c r="AV1300" s="2" t="e" cm="1">
        <f t="array" ref="AV1300">TREND($AR1300:$AS1300,$AR$3:$AS$3,AV$1)</f>
        <v>#VALUE!</v>
      </c>
      <c r="AW1300" s="2" t="e" cm="1">
        <f t="array" ref="AW1300">TREND($AR1300:$AS1300,$AR$3:$AS$3,AW$1)</f>
        <v>#VALUE!</v>
      </c>
      <c r="AX1300" s="2" t="e" cm="1">
        <f t="array" ref="AX1300">TREND($AR1300:$AS1300,$AR$3:$AS$3,AX$1)</f>
        <v>#VALUE!</v>
      </c>
      <c r="AY1300" s="2" t="e" cm="1">
        <f t="array" ref="AY1300">TREND($AR1300:$AS1300,$AR$3:$AS$3,AY$1)</f>
        <v>#VALUE!</v>
      </c>
      <c r="AZ1300" s="2" t="e" cm="1">
        <f t="array" ref="AZ1300">TREND($AR1300:$AS1300,$AR$3:$AS$3,AZ$1)</f>
        <v>#VALUE!</v>
      </c>
      <c r="BA1300" s="2" t="e" cm="1">
        <f t="array" ref="BA1300">TREND($AR1300:$AS1300,$AR$3:$AS$3,BA$1)</f>
        <v>#VALUE!</v>
      </c>
      <c r="BB1300" s="2" t="e" cm="1">
        <f t="array" ref="BB1300">TREND($AR1300:$AS1300,$AR$3:$AS$3,BB$1)</f>
        <v>#VALUE!</v>
      </c>
      <c r="BC1300" s="2" t="e" cm="1">
        <f t="array" ref="BC1300">TREND($AR1300:$AS1300,$AR$3:$AS$3,BC$1)</f>
        <v>#VALUE!</v>
      </c>
      <c r="BD1300" s="2" t="e" cm="1">
        <f t="array" ref="BD1300">TREND($AR1300:$AS1300,$AR$3:$AS$3,BD$1)</f>
        <v>#VALUE!</v>
      </c>
      <c r="BE1300" s="2" t="e" cm="1">
        <f t="array" ref="BE1300">TREND($AR1300:$AS1300,$AR$3:$AS$3,BE$1)</f>
        <v>#VALUE!</v>
      </c>
      <c r="BF1300" s="20" t="e" cm="1">
        <f t="array" ref="BF1300">TREND($AS1300:$AT1300,$AS$3:$AT$3,BF$1)</f>
        <v>#VALUE!</v>
      </c>
      <c r="BG1300" s="20" t="e" cm="1">
        <f t="array" ref="BG1300">TREND($AS1300:$AT1300,$AS$3:$AT$3,BG$1)</f>
        <v>#VALUE!</v>
      </c>
      <c r="BH1300" s="20" t="e" cm="1">
        <f t="array" ref="BH1300">TREND($AS1300:$AT1300,$AS$3:$AT$3,BH$1)</f>
        <v>#VALUE!</v>
      </c>
      <c r="BI1300" s="20" t="e" cm="1">
        <f t="array" ref="BI1300">TREND($AS1300:$AT1300,$AS$3:$AT$3,BI$1)</f>
        <v>#VALUE!</v>
      </c>
      <c r="BJ1300" s="20" t="e" cm="1">
        <f t="array" ref="BJ1300">TREND($AS1300:$AT1300,$AS$3:$AT$3,BJ$1)</f>
        <v>#VALUE!</v>
      </c>
      <c r="BK1300" s="20" t="e" cm="1">
        <f t="array" ref="BK1300">TREND($AS1300:$AT1300,$AS$3:$AT$3,BK$1)</f>
        <v>#VALUE!</v>
      </c>
      <c r="BL1300" s="20" t="e" cm="1">
        <f t="array" ref="BL1300">TREND($AS1300:$AT1300,$AS$3:$AT$3,BL$1)</f>
        <v>#VALUE!</v>
      </c>
      <c r="BM1300" s="20" t="e" cm="1">
        <f t="array" ref="BM1300">TREND($AS1300:$AT1300,$AS$3:$AT$3,BM$1)</f>
        <v>#VALUE!</v>
      </c>
    </row>
    <row r="1301" spans="1:65" x14ac:dyDescent="0.35">
      <c r="A1301" t="str">
        <f>IF(BYDem!B1299="","\I:",BYDem!B1299)</f>
        <v>\I:</v>
      </c>
      <c r="B1301">
        <f>BYDem!E1299</f>
        <v>0</v>
      </c>
      <c r="C1301">
        <f t="shared" si="403"/>
        <v>0</v>
      </c>
      <c r="D1301" s="4">
        <f>SUMIFS(BYDem!$M$2:$M$2000,BYDem!$B$2:$B$2000,Demands!$A1301,BYDem!$E$2:$E$2000,Demands!$B1301)</f>
        <v>0</v>
      </c>
      <c r="E1301" s="4" t="e">
        <f t="shared" si="404"/>
        <v>#DIV/0!</v>
      </c>
      <c r="F1301" s="4" t="e">
        <f t="shared" si="405"/>
        <v>#DIV/0!</v>
      </c>
      <c r="G1301" s="4" t="e">
        <f t="shared" si="406"/>
        <v>#DIV/0!</v>
      </c>
      <c r="H1301" s="4" t="e">
        <f t="shared" si="407"/>
        <v>#DIV/0!</v>
      </c>
      <c r="I1301" s="4" t="e">
        <f t="shared" si="408"/>
        <v>#DIV/0!</v>
      </c>
      <c r="J1301" s="4" t="e">
        <f t="shared" si="409"/>
        <v>#DIV/0!</v>
      </c>
      <c r="K1301" s="4" t="e">
        <f t="shared" si="410"/>
        <v>#DIV/0!</v>
      </c>
      <c r="L1301" s="4" t="e">
        <f t="shared" si="411"/>
        <v>#DIV/0!</v>
      </c>
      <c r="M1301" s="4" t="e">
        <f t="shared" si="412"/>
        <v>#DIV/0!</v>
      </c>
      <c r="N1301" s="4" t="e">
        <f t="shared" si="413"/>
        <v>#DIV/0!</v>
      </c>
      <c r="O1301" s="4" t="e">
        <f t="shared" si="414"/>
        <v>#DIV/0!</v>
      </c>
      <c r="P1301" s="4" t="e">
        <f t="shared" si="415"/>
        <v>#DIV/0!</v>
      </c>
      <c r="Q1301" s="4" t="e">
        <f t="shared" si="416"/>
        <v>#DIV/0!</v>
      </c>
      <c r="R1301" s="4" t="e">
        <f t="shared" si="417"/>
        <v>#DIV/0!</v>
      </c>
      <c r="S1301" s="4" t="e">
        <f t="shared" si="418"/>
        <v>#DIV/0!</v>
      </c>
      <c r="T1301" s="4" t="e">
        <f t="shared" si="419"/>
        <v>#DIV/0!</v>
      </c>
      <c r="U1301" s="4" t="e">
        <f t="shared" si="420"/>
        <v>#DIV/0!</v>
      </c>
      <c r="W1301" s="5" t="e">
        <f>VLOOKUP(C1301&amp;A1301,Driver_elast!$A$2:$D$1161,4,FALSE)</f>
        <v>#N/A</v>
      </c>
      <c r="X1301" s="5">
        <v>1</v>
      </c>
      <c r="Y1301" s="2">
        <f>SUMIFS('Growth rates'!D$4:D$999,'Growth rates'!$B$4:$B$999,Demands!$A1301,'Growth rates'!$C$4:$C$999,$W1301)</f>
        <v>0</v>
      </c>
      <c r="Z1301" s="2">
        <f>SUMIFS('Growth rates'!E$4:E$999,'Growth rates'!$B$4:$B$999,Demands!$A1301,'Growth rates'!$C$4:$C$999,$W1301)</f>
        <v>0</v>
      </c>
      <c r="AA1301" s="2">
        <f>SUMIFS('Growth rates'!F$4:F$999,'Growth rates'!$B$4:$B$999,Demands!$A1301,'Growth rates'!$C$4:$C$999,$W1301)</f>
        <v>0</v>
      </c>
      <c r="AB1301" s="2">
        <f>SUMIFS('Growth rates'!G$4:G$999,'Growth rates'!$B$4:$B$999,Demands!$A1301,'Growth rates'!$C$4:$C$999,$W1301)</f>
        <v>0</v>
      </c>
      <c r="AC1301" s="2">
        <f>SUMIFS('Growth rates'!H$4:H$999,'Growth rates'!$B$4:$B$999,Demands!$A1301,'Growth rates'!$C$4:$C$999,$W1301)</f>
        <v>0</v>
      </c>
      <c r="AD1301" s="2">
        <f>SUMIFS('Growth rates'!I$4:I$999,'Growth rates'!$B$4:$B$999,Demands!$A1301,'Growth rates'!$C$4:$C$999,$W1301)</f>
        <v>0</v>
      </c>
      <c r="AE1301" s="2">
        <f>SUMIFS('Growth rates'!J$4:J$999,'Growth rates'!$B$4:$B$999,Demands!$A1301,'Growth rates'!$C$4:$C$999,$W1301)</f>
        <v>0</v>
      </c>
      <c r="AF1301" s="2">
        <f>SUMIFS('Growth rates'!K$4:K$999,'Growth rates'!$B$4:$B$999,Demands!$A1301,'Growth rates'!$C$4:$C$999,$W1301)</f>
        <v>0</v>
      </c>
      <c r="AG1301" s="2">
        <f>SUMIFS('Growth rates'!L$4:L$999,'Growth rates'!$B$4:$B$999,Demands!$A1301,'Growth rates'!$C$4:$C$999,$W1301)</f>
        <v>0</v>
      </c>
      <c r="AH1301" s="2">
        <f>SUMIFS('Growth rates'!M$4:M$999,'Growth rates'!$B$4:$B$999,Demands!$A1301,'Growth rates'!$C$4:$C$999,$W1301)</f>
        <v>0</v>
      </c>
      <c r="AI1301" s="2">
        <f>SUMIFS('Growth rates'!N$4:N$999,'Growth rates'!$B$4:$B$999,Demands!$A1301,'Growth rates'!$C$4:$C$999,$W1301)</f>
        <v>0</v>
      </c>
      <c r="AJ1301" s="2">
        <f>SUMIFS('Growth rates'!O$4:O$999,'Growth rates'!$B$4:$B$999,Demands!$A1301,'Growth rates'!$C$4:$C$999,$W1301)</f>
        <v>0</v>
      </c>
      <c r="AK1301" s="2">
        <f>SUMIFS('Growth rates'!P$4:P$999,'Growth rates'!$B$4:$B$999,Demands!$A1301,'Growth rates'!$C$4:$C$999,$W1301)</f>
        <v>0</v>
      </c>
      <c r="AL1301" s="2">
        <f>SUMIFS('Growth rates'!Q$4:Q$999,'Growth rates'!$B$4:$B$999,Demands!$A1301,'Growth rates'!$C$4:$C$999,$W1301)</f>
        <v>0</v>
      </c>
      <c r="AM1301" s="2">
        <f>SUMIFS('Growth rates'!R$4:R$999,'Growth rates'!$B$4:$B$999,Demands!$A1301,'Growth rates'!$C$4:$C$999,$W1301)</f>
        <v>0</v>
      </c>
      <c r="AN1301" s="2">
        <f>SUMIFS('Growth rates'!S$4:S$999,'Growth rates'!$B$4:$B$999,Demands!$A1301,'Growth rates'!$C$4:$C$999,$W1301)</f>
        <v>0</v>
      </c>
      <c r="AO1301" s="2">
        <f>SUMIFS('Growth rates'!T$4:T$999,'Growth rates'!$B$4:$B$999,Demands!$A1301,'Growth rates'!$C$4:$C$999,$W1301)</f>
        <v>0</v>
      </c>
      <c r="AP1301" s="2">
        <f>SUMIFS('Growth rates'!U$4:U$999,'Growth rates'!$B$4:$B$999,Demands!$A1301,'Growth rates'!$C$4:$C$999,$W1301)</f>
        <v>0</v>
      </c>
      <c r="AR1301" t="e">
        <f>VLOOKUP(C1301&amp;A1301,Driver_elast!$A$2:$E$1161,5,FALSE)</f>
        <v>#N/A</v>
      </c>
      <c r="AS1301" t="e">
        <f t="shared" si="421"/>
        <v>#N/A</v>
      </c>
      <c r="AT1301" t="e">
        <f t="shared" si="422"/>
        <v>#N/A</v>
      </c>
      <c r="AV1301" s="2" t="e" cm="1">
        <f t="array" ref="AV1301">TREND($AR1301:$AS1301,$AR$3:$AS$3,AV$1)</f>
        <v>#VALUE!</v>
      </c>
      <c r="AW1301" s="2" t="e" cm="1">
        <f t="array" ref="AW1301">TREND($AR1301:$AS1301,$AR$3:$AS$3,AW$1)</f>
        <v>#VALUE!</v>
      </c>
      <c r="AX1301" s="2" t="e" cm="1">
        <f t="array" ref="AX1301">TREND($AR1301:$AS1301,$AR$3:$AS$3,AX$1)</f>
        <v>#VALUE!</v>
      </c>
      <c r="AY1301" s="2" t="e" cm="1">
        <f t="array" ref="AY1301">TREND($AR1301:$AS1301,$AR$3:$AS$3,AY$1)</f>
        <v>#VALUE!</v>
      </c>
      <c r="AZ1301" s="2" t="e" cm="1">
        <f t="array" ref="AZ1301">TREND($AR1301:$AS1301,$AR$3:$AS$3,AZ$1)</f>
        <v>#VALUE!</v>
      </c>
      <c r="BA1301" s="2" t="e" cm="1">
        <f t="array" ref="BA1301">TREND($AR1301:$AS1301,$AR$3:$AS$3,BA$1)</f>
        <v>#VALUE!</v>
      </c>
      <c r="BB1301" s="2" t="e" cm="1">
        <f t="array" ref="BB1301">TREND($AR1301:$AS1301,$AR$3:$AS$3,BB$1)</f>
        <v>#VALUE!</v>
      </c>
      <c r="BC1301" s="2" t="e" cm="1">
        <f t="array" ref="BC1301">TREND($AR1301:$AS1301,$AR$3:$AS$3,BC$1)</f>
        <v>#VALUE!</v>
      </c>
      <c r="BD1301" s="2" t="e" cm="1">
        <f t="array" ref="BD1301">TREND($AR1301:$AS1301,$AR$3:$AS$3,BD$1)</f>
        <v>#VALUE!</v>
      </c>
      <c r="BE1301" s="2" t="e" cm="1">
        <f t="array" ref="BE1301">TREND($AR1301:$AS1301,$AR$3:$AS$3,BE$1)</f>
        <v>#VALUE!</v>
      </c>
      <c r="BF1301" s="20" t="e" cm="1">
        <f t="array" ref="BF1301">TREND($AS1301:$AT1301,$AS$3:$AT$3,BF$1)</f>
        <v>#VALUE!</v>
      </c>
      <c r="BG1301" s="20" t="e" cm="1">
        <f t="array" ref="BG1301">TREND($AS1301:$AT1301,$AS$3:$AT$3,BG$1)</f>
        <v>#VALUE!</v>
      </c>
      <c r="BH1301" s="20" t="e" cm="1">
        <f t="array" ref="BH1301">TREND($AS1301:$AT1301,$AS$3:$AT$3,BH$1)</f>
        <v>#VALUE!</v>
      </c>
      <c r="BI1301" s="20" t="e" cm="1">
        <f t="array" ref="BI1301">TREND($AS1301:$AT1301,$AS$3:$AT$3,BI$1)</f>
        <v>#VALUE!</v>
      </c>
      <c r="BJ1301" s="20" t="e" cm="1">
        <f t="array" ref="BJ1301">TREND($AS1301:$AT1301,$AS$3:$AT$3,BJ$1)</f>
        <v>#VALUE!</v>
      </c>
      <c r="BK1301" s="20" t="e" cm="1">
        <f t="array" ref="BK1301">TREND($AS1301:$AT1301,$AS$3:$AT$3,BK$1)</f>
        <v>#VALUE!</v>
      </c>
      <c r="BL1301" s="20" t="e" cm="1">
        <f t="array" ref="BL1301">TREND($AS1301:$AT1301,$AS$3:$AT$3,BL$1)</f>
        <v>#VALUE!</v>
      </c>
      <c r="BM1301" s="20" t="e" cm="1">
        <f t="array" ref="BM1301">TREND($AS1301:$AT1301,$AS$3:$AT$3,BM$1)</f>
        <v>#VALUE!</v>
      </c>
    </row>
    <row r="1302" spans="1:65" x14ac:dyDescent="0.35">
      <c r="A1302" t="str">
        <f>IF(BYDem!B1300="","\I:",BYDem!B1300)</f>
        <v>\I:</v>
      </c>
      <c r="B1302">
        <f>BYDem!E1300</f>
        <v>0</v>
      </c>
      <c r="C1302">
        <f t="shared" si="403"/>
        <v>0</v>
      </c>
      <c r="D1302" s="4">
        <f>SUMIFS(BYDem!$M$2:$M$2000,BYDem!$B$2:$B$2000,Demands!$A1302,BYDem!$E$2:$E$2000,Demands!$B1302)</f>
        <v>0</v>
      </c>
      <c r="E1302" s="4" t="e">
        <f t="shared" si="404"/>
        <v>#DIV/0!</v>
      </c>
      <c r="F1302" s="4" t="e">
        <f t="shared" si="405"/>
        <v>#DIV/0!</v>
      </c>
      <c r="G1302" s="4" t="e">
        <f t="shared" si="406"/>
        <v>#DIV/0!</v>
      </c>
      <c r="H1302" s="4" t="e">
        <f t="shared" si="407"/>
        <v>#DIV/0!</v>
      </c>
      <c r="I1302" s="4" t="e">
        <f t="shared" si="408"/>
        <v>#DIV/0!</v>
      </c>
      <c r="J1302" s="4" t="e">
        <f t="shared" si="409"/>
        <v>#DIV/0!</v>
      </c>
      <c r="K1302" s="4" t="e">
        <f t="shared" si="410"/>
        <v>#DIV/0!</v>
      </c>
      <c r="L1302" s="4" t="e">
        <f t="shared" si="411"/>
        <v>#DIV/0!</v>
      </c>
      <c r="M1302" s="4" t="e">
        <f t="shared" si="412"/>
        <v>#DIV/0!</v>
      </c>
      <c r="N1302" s="4" t="e">
        <f t="shared" si="413"/>
        <v>#DIV/0!</v>
      </c>
      <c r="O1302" s="4" t="e">
        <f t="shared" si="414"/>
        <v>#DIV/0!</v>
      </c>
      <c r="P1302" s="4" t="e">
        <f t="shared" si="415"/>
        <v>#DIV/0!</v>
      </c>
      <c r="Q1302" s="4" t="e">
        <f t="shared" si="416"/>
        <v>#DIV/0!</v>
      </c>
      <c r="R1302" s="4" t="e">
        <f t="shared" si="417"/>
        <v>#DIV/0!</v>
      </c>
      <c r="S1302" s="4" t="e">
        <f t="shared" si="418"/>
        <v>#DIV/0!</v>
      </c>
      <c r="T1302" s="4" t="e">
        <f t="shared" si="419"/>
        <v>#DIV/0!</v>
      </c>
      <c r="U1302" s="4" t="e">
        <f t="shared" si="420"/>
        <v>#DIV/0!</v>
      </c>
      <c r="W1302" s="5" t="e">
        <f>VLOOKUP(C1302&amp;A1302,Driver_elast!$A$2:$D$1161,4,FALSE)</f>
        <v>#N/A</v>
      </c>
      <c r="X1302" s="5">
        <v>1</v>
      </c>
      <c r="Y1302" s="2">
        <f>SUMIFS('Growth rates'!D$4:D$999,'Growth rates'!$B$4:$B$999,Demands!$A1302,'Growth rates'!$C$4:$C$999,$W1302)</f>
        <v>0</v>
      </c>
      <c r="Z1302" s="2">
        <f>SUMIFS('Growth rates'!E$4:E$999,'Growth rates'!$B$4:$B$999,Demands!$A1302,'Growth rates'!$C$4:$C$999,$W1302)</f>
        <v>0</v>
      </c>
      <c r="AA1302" s="2">
        <f>SUMIFS('Growth rates'!F$4:F$999,'Growth rates'!$B$4:$B$999,Demands!$A1302,'Growth rates'!$C$4:$C$999,$W1302)</f>
        <v>0</v>
      </c>
      <c r="AB1302" s="2">
        <f>SUMIFS('Growth rates'!G$4:G$999,'Growth rates'!$B$4:$B$999,Demands!$A1302,'Growth rates'!$C$4:$C$999,$W1302)</f>
        <v>0</v>
      </c>
      <c r="AC1302" s="2">
        <f>SUMIFS('Growth rates'!H$4:H$999,'Growth rates'!$B$4:$B$999,Demands!$A1302,'Growth rates'!$C$4:$C$999,$W1302)</f>
        <v>0</v>
      </c>
      <c r="AD1302" s="2">
        <f>SUMIFS('Growth rates'!I$4:I$999,'Growth rates'!$B$4:$B$999,Demands!$A1302,'Growth rates'!$C$4:$C$999,$W1302)</f>
        <v>0</v>
      </c>
      <c r="AE1302" s="2">
        <f>SUMIFS('Growth rates'!J$4:J$999,'Growth rates'!$B$4:$B$999,Demands!$A1302,'Growth rates'!$C$4:$C$999,$W1302)</f>
        <v>0</v>
      </c>
      <c r="AF1302" s="2">
        <f>SUMIFS('Growth rates'!K$4:K$999,'Growth rates'!$B$4:$B$999,Demands!$A1302,'Growth rates'!$C$4:$C$999,$W1302)</f>
        <v>0</v>
      </c>
      <c r="AG1302" s="2">
        <f>SUMIFS('Growth rates'!L$4:L$999,'Growth rates'!$B$4:$B$999,Demands!$A1302,'Growth rates'!$C$4:$C$999,$W1302)</f>
        <v>0</v>
      </c>
      <c r="AH1302" s="2">
        <f>SUMIFS('Growth rates'!M$4:M$999,'Growth rates'!$B$4:$B$999,Demands!$A1302,'Growth rates'!$C$4:$C$999,$W1302)</f>
        <v>0</v>
      </c>
      <c r="AI1302" s="2">
        <f>SUMIFS('Growth rates'!N$4:N$999,'Growth rates'!$B$4:$B$999,Demands!$A1302,'Growth rates'!$C$4:$C$999,$W1302)</f>
        <v>0</v>
      </c>
      <c r="AJ1302" s="2">
        <f>SUMIFS('Growth rates'!O$4:O$999,'Growth rates'!$B$4:$B$999,Demands!$A1302,'Growth rates'!$C$4:$C$999,$W1302)</f>
        <v>0</v>
      </c>
      <c r="AK1302" s="2">
        <f>SUMIFS('Growth rates'!P$4:P$999,'Growth rates'!$B$4:$B$999,Demands!$A1302,'Growth rates'!$C$4:$C$999,$W1302)</f>
        <v>0</v>
      </c>
      <c r="AL1302" s="2">
        <f>SUMIFS('Growth rates'!Q$4:Q$999,'Growth rates'!$B$4:$B$999,Demands!$A1302,'Growth rates'!$C$4:$C$999,$W1302)</f>
        <v>0</v>
      </c>
      <c r="AM1302" s="2">
        <f>SUMIFS('Growth rates'!R$4:R$999,'Growth rates'!$B$4:$B$999,Demands!$A1302,'Growth rates'!$C$4:$C$999,$W1302)</f>
        <v>0</v>
      </c>
      <c r="AN1302" s="2">
        <f>SUMIFS('Growth rates'!S$4:S$999,'Growth rates'!$B$4:$B$999,Demands!$A1302,'Growth rates'!$C$4:$C$999,$W1302)</f>
        <v>0</v>
      </c>
      <c r="AO1302" s="2">
        <f>SUMIFS('Growth rates'!T$4:T$999,'Growth rates'!$B$4:$B$999,Demands!$A1302,'Growth rates'!$C$4:$C$999,$W1302)</f>
        <v>0</v>
      </c>
      <c r="AP1302" s="2">
        <f>SUMIFS('Growth rates'!U$4:U$999,'Growth rates'!$B$4:$B$999,Demands!$A1302,'Growth rates'!$C$4:$C$999,$W1302)</f>
        <v>0</v>
      </c>
      <c r="AR1302" t="e">
        <f>VLOOKUP(C1302&amp;A1302,Driver_elast!$A$2:$E$1161,5,FALSE)</f>
        <v>#N/A</v>
      </c>
      <c r="AS1302" t="e">
        <f t="shared" si="421"/>
        <v>#N/A</v>
      </c>
      <c r="AT1302" t="e">
        <f t="shared" si="422"/>
        <v>#N/A</v>
      </c>
      <c r="AV1302" s="2" t="e" cm="1">
        <f t="array" ref="AV1302">TREND($AR1302:$AS1302,$AR$3:$AS$3,AV$1)</f>
        <v>#VALUE!</v>
      </c>
      <c r="AW1302" s="2" t="e" cm="1">
        <f t="array" ref="AW1302">TREND($AR1302:$AS1302,$AR$3:$AS$3,AW$1)</f>
        <v>#VALUE!</v>
      </c>
      <c r="AX1302" s="2" t="e" cm="1">
        <f t="array" ref="AX1302">TREND($AR1302:$AS1302,$AR$3:$AS$3,AX$1)</f>
        <v>#VALUE!</v>
      </c>
      <c r="AY1302" s="2" t="e" cm="1">
        <f t="array" ref="AY1302">TREND($AR1302:$AS1302,$AR$3:$AS$3,AY$1)</f>
        <v>#VALUE!</v>
      </c>
      <c r="AZ1302" s="2" t="e" cm="1">
        <f t="array" ref="AZ1302">TREND($AR1302:$AS1302,$AR$3:$AS$3,AZ$1)</f>
        <v>#VALUE!</v>
      </c>
      <c r="BA1302" s="2" t="e" cm="1">
        <f t="array" ref="BA1302">TREND($AR1302:$AS1302,$AR$3:$AS$3,BA$1)</f>
        <v>#VALUE!</v>
      </c>
      <c r="BB1302" s="2" t="e" cm="1">
        <f t="array" ref="BB1302">TREND($AR1302:$AS1302,$AR$3:$AS$3,BB$1)</f>
        <v>#VALUE!</v>
      </c>
      <c r="BC1302" s="2" t="e" cm="1">
        <f t="array" ref="BC1302">TREND($AR1302:$AS1302,$AR$3:$AS$3,BC$1)</f>
        <v>#VALUE!</v>
      </c>
      <c r="BD1302" s="2" t="e" cm="1">
        <f t="array" ref="BD1302">TREND($AR1302:$AS1302,$AR$3:$AS$3,BD$1)</f>
        <v>#VALUE!</v>
      </c>
      <c r="BE1302" s="2" t="e" cm="1">
        <f t="array" ref="BE1302">TREND($AR1302:$AS1302,$AR$3:$AS$3,BE$1)</f>
        <v>#VALUE!</v>
      </c>
      <c r="BF1302" s="20" t="e" cm="1">
        <f t="array" ref="BF1302">TREND($AS1302:$AT1302,$AS$3:$AT$3,BF$1)</f>
        <v>#VALUE!</v>
      </c>
      <c r="BG1302" s="20" t="e" cm="1">
        <f t="array" ref="BG1302">TREND($AS1302:$AT1302,$AS$3:$AT$3,BG$1)</f>
        <v>#VALUE!</v>
      </c>
      <c r="BH1302" s="20" t="e" cm="1">
        <f t="array" ref="BH1302">TREND($AS1302:$AT1302,$AS$3:$AT$3,BH$1)</f>
        <v>#VALUE!</v>
      </c>
      <c r="BI1302" s="20" t="e" cm="1">
        <f t="array" ref="BI1302">TREND($AS1302:$AT1302,$AS$3:$AT$3,BI$1)</f>
        <v>#VALUE!</v>
      </c>
      <c r="BJ1302" s="20" t="e" cm="1">
        <f t="array" ref="BJ1302">TREND($AS1302:$AT1302,$AS$3:$AT$3,BJ$1)</f>
        <v>#VALUE!</v>
      </c>
      <c r="BK1302" s="20" t="e" cm="1">
        <f t="array" ref="BK1302">TREND($AS1302:$AT1302,$AS$3:$AT$3,BK$1)</f>
        <v>#VALUE!</v>
      </c>
      <c r="BL1302" s="20" t="e" cm="1">
        <f t="array" ref="BL1302">TREND($AS1302:$AT1302,$AS$3:$AT$3,BL$1)</f>
        <v>#VALUE!</v>
      </c>
      <c r="BM1302" s="20" t="e" cm="1">
        <f t="array" ref="BM1302">TREND($AS1302:$AT1302,$AS$3:$AT$3,BM$1)</f>
        <v>#VALUE!</v>
      </c>
    </row>
    <row r="1303" spans="1:65" x14ac:dyDescent="0.35">
      <c r="A1303" t="str">
        <f>IF(BYDem!B1301="","\I:",BYDem!B1301)</f>
        <v>\I:</v>
      </c>
      <c r="B1303">
        <f>BYDem!E1301</f>
        <v>0</v>
      </c>
      <c r="C1303">
        <f t="shared" si="403"/>
        <v>0</v>
      </c>
      <c r="D1303" s="4">
        <f>SUMIFS(BYDem!$M$2:$M$2000,BYDem!$B$2:$B$2000,Demands!$A1303,BYDem!$E$2:$E$2000,Demands!$B1303)</f>
        <v>0</v>
      </c>
      <c r="E1303" s="4" t="e">
        <f t="shared" si="404"/>
        <v>#DIV/0!</v>
      </c>
      <c r="F1303" s="4" t="e">
        <f t="shared" si="405"/>
        <v>#DIV/0!</v>
      </c>
      <c r="G1303" s="4" t="e">
        <f t="shared" si="406"/>
        <v>#DIV/0!</v>
      </c>
      <c r="H1303" s="4" t="e">
        <f t="shared" si="407"/>
        <v>#DIV/0!</v>
      </c>
      <c r="I1303" s="4" t="e">
        <f t="shared" si="408"/>
        <v>#DIV/0!</v>
      </c>
      <c r="J1303" s="4" t="e">
        <f t="shared" si="409"/>
        <v>#DIV/0!</v>
      </c>
      <c r="K1303" s="4" t="e">
        <f t="shared" si="410"/>
        <v>#DIV/0!</v>
      </c>
      <c r="L1303" s="4" t="e">
        <f t="shared" si="411"/>
        <v>#DIV/0!</v>
      </c>
      <c r="M1303" s="4" t="e">
        <f t="shared" si="412"/>
        <v>#DIV/0!</v>
      </c>
      <c r="N1303" s="4" t="e">
        <f t="shared" si="413"/>
        <v>#DIV/0!</v>
      </c>
      <c r="O1303" s="4" t="e">
        <f t="shared" si="414"/>
        <v>#DIV/0!</v>
      </c>
      <c r="P1303" s="4" t="e">
        <f t="shared" si="415"/>
        <v>#DIV/0!</v>
      </c>
      <c r="Q1303" s="4" t="e">
        <f t="shared" si="416"/>
        <v>#DIV/0!</v>
      </c>
      <c r="R1303" s="4" t="e">
        <f t="shared" si="417"/>
        <v>#DIV/0!</v>
      </c>
      <c r="S1303" s="4" t="e">
        <f t="shared" si="418"/>
        <v>#DIV/0!</v>
      </c>
      <c r="T1303" s="4" t="e">
        <f t="shared" si="419"/>
        <v>#DIV/0!</v>
      </c>
      <c r="U1303" s="4" t="e">
        <f t="shared" si="420"/>
        <v>#DIV/0!</v>
      </c>
      <c r="W1303" s="5" t="e">
        <f>VLOOKUP(C1303&amp;A1303,Driver_elast!$A$2:$D$1161,4,FALSE)</f>
        <v>#N/A</v>
      </c>
      <c r="X1303" s="5">
        <v>1</v>
      </c>
      <c r="Y1303" s="2">
        <f>SUMIFS('Growth rates'!D$4:D$999,'Growth rates'!$B$4:$B$999,Demands!$A1303,'Growth rates'!$C$4:$C$999,$W1303)</f>
        <v>0</v>
      </c>
      <c r="Z1303" s="2">
        <f>SUMIFS('Growth rates'!E$4:E$999,'Growth rates'!$B$4:$B$999,Demands!$A1303,'Growth rates'!$C$4:$C$999,$W1303)</f>
        <v>0</v>
      </c>
      <c r="AA1303" s="2">
        <f>SUMIFS('Growth rates'!F$4:F$999,'Growth rates'!$B$4:$B$999,Demands!$A1303,'Growth rates'!$C$4:$C$999,$W1303)</f>
        <v>0</v>
      </c>
      <c r="AB1303" s="2">
        <f>SUMIFS('Growth rates'!G$4:G$999,'Growth rates'!$B$4:$B$999,Demands!$A1303,'Growth rates'!$C$4:$C$999,$W1303)</f>
        <v>0</v>
      </c>
      <c r="AC1303" s="2">
        <f>SUMIFS('Growth rates'!H$4:H$999,'Growth rates'!$B$4:$B$999,Demands!$A1303,'Growth rates'!$C$4:$C$999,$W1303)</f>
        <v>0</v>
      </c>
      <c r="AD1303" s="2">
        <f>SUMIFS('Growth rates'!I$4:I$999,'Growth rates'!$B$4:$B$999,Demands!$A1303,'Growth rates'!$C$4:$C$999,$W1303)</f>
        <v>0</v>
      </c>
      <c r="AE1303" s="2">
        <f>SUMIFS('Growth rates'!J$4:J$999,'Growth rates'!$B$4:$B$999,Demands!$A1303,'Growth rates'!$C$4:$C$999,$W1303)</f>
        <v>0</v>
      </c>
      <c r="AF1303" s="2">
        <f>SUMIFS('Growth rates'!K$4:K$999,'Growth rates'!$B$4:$B$999,Demands!$A1303,'Growth rates'!$C$4:$C$999,$W1303)</f>
        <v>0</v>
      </c>
      <c r="AG1303" s="2">
        <f>SUMIFS('Growth rates'!L$4:L$999,'Growth rates'!$B$4:$B$999,Demands!$A1303,'Growth rates'!$C$4:$C$999,$W1303)</f>
        <v>0</v>
      </c>
      <c r="AH1303" s="2">
        <f>SUMIFS('Growth rates'!M$4:M$999,'Growth rates'!$B$4:$B$999,Demands!$A1303,'Growth rates'!$C$4:$C$999,$W1303)</f>
        <v>0</v>
      </c>
      <c r="AI1303" s="2">
        <f>SUMIFS('Growth rates'!N$4:N$999,'Growth rates'!$B$4:$B$999,Demands!$A1303,'Growth rates'!$C$4:$C$999,$W1303)</f>
        <v>0</v>
      </c>
      <c r="AJ1303" s="2">
        <f>SUMIFS('Growth rates'!O$4:O$999,'Growth rates'!$B$4:$B$999,Demands!$A1303,'Growth rates'!$C$4:$C$999,$W1303)</f>
        <v>0</v>
      </c>
      <c r="AK1303" s="2">
        <f>SUMIFS('Growth rates'!P$4:P$999,'Growth rates'!$B$4:$B$999,Demands!$A1303,'Growth rates'!$C$4:$C$999,$W1303)</f>
        <v>0</v>
      </c>
      <c r="AL1303" s="2">
        <f>SUMIFS('Growth rates'!Q$4:Q$999,'Growth rates'!$B$4:$B$999,Demands!$A1303,'Growth rates'!$C$4:$C$999,$W1303)</f>
        <v>0</v>
      </c>
      <c r="AM1303" s="2">
        <f>SUMIFS('Growth rates'!R$4:R$999,'Growth rates'!$B$4:$B$999,Demands!$A1303,'Growth rates'!$C$4:$C$999,$W1303)</f>
        <v>0</v>
      </c>
      <c r="AN1303" s="2">
        <f>SUMIFS('Growth rates'!S$4:S$999,'Growth rates'!$B$4:$B$999,Demands!$A1303,'Growth rates'!$C$4:$C$999,$W1303)</f>
        <v>0</v>
      </c>
      <c r="AO1303" s="2">
        <f>SUMIFS('Growth rates'!T$4:T$999,'Growth rates'!$B$4:$B$999,Demands!$A1303,'Growth rates'!$C$4:$C$999,$W1303)</f>
        <v>0</v>
      </c>
      <c r="AP1303" s="2">
        <f>SUMIFS('Growth rates'!U$4:U$999,'Growth rates'!$B$4:$B$999,Demands!$A1303,'Growth rates'!$C$4:$C$999,$W1303)</f>
        <v>0</v>
      </c>
      <c r="AR1303" t="e">
        <f>VLOOKUP(C1303&amp;A1303,Driver_elast!$A$2:$E$1161,5,FALSE)</f>
        <v>#N/A</v>
      </c>
      <c r="AS1303" t="e">
        <f t="shared" si="421"/>
        <v>#N/A</v>
      </c>
      <c r="AT1303" t="e">
        <f t="shared" si="422"/>
        <v>#N/A</v>
      </c>
      <c r="AV1303" s="2" t="e" cm="1">
        <f t="array" ref="AV1303">TREND($AR1303:$AS1303,$AR$3:$AS$3,AV$1)</f>
        <v>#VALUE!</v>
      </c>
      <c r="AW1303" s="2" t="e" cm="1">
        <f t="array" ref="AW1303">TREND($AR1303:$AS1303,$AR$3:$AS$3,AW$1)</f>
        <v>#VALUE!</v>
      </c>
      <c r="AX1303" s="2" t="e" cm="1">
        <f t="array" ref="AX1303">TREND($AR1303:$AS1303,$AR$3:$AS$3,AX$1)</f>
        <v>#VALUE!</v>
      </c>
      <c r="AY1303" s="2" t="e" cm="1">
        <f t="array" ref="AY1303">TREND($AR1303:$AS1303,$AR$3:$AS$3,AY$1)</f>
        <v>#VALUE!</v>
      </c>
      <c r="AZ1303" s="2" t="e" cm="1">
        <f t="array" ref="AZ1303">TREND($AR1303:$AS1303,$AR$3:$AS$3,AZ$1)</f>
        <v>#VALUE!</v>
      </c>
      <c r="BA1303" s="2" t="e" cm="1">
        <f t="array" ref="BA1303">TREND($AR1303:$AS1303,$AR$3:$AS$3,BA$1)</f>
        <v>#VALUE!</v>
      </c>
      <c r="BB1303" s="2" t="e" cm="1">
        <f t="array" ref="BB1303">TREND($AR1303:$AS1303,$AR$3:$AS$3,BB$1)</f>
        <v>#VALUE!</v>
      </c>
      <c r="BC1303" s="2" t="e" cm="1">
        <f t="array" ref="BC1303">TREND($AR1303:$AS1303,$AR$3:$AS$3,BC$1)</f>
        <v>#VALUE!</v>
      </c>
      <c r="BD1303" s="2" t="e" cm="1">
        <f t="array" ref="BD1303">TREND($AR1303:$AS1303,$AR$3:$AS$3,BD$1)</f>
        <v>#VALUE!</v>
      </c>
      <c r="BE1303" s="2" t="e" cm="1">
        <f t="array" ref="BE1303">TREND($AR1303:$AS1303,$AR$3:$AS$3,BE$1)</f>
        <v>#VALUE!</v>
      </c>
      <c r="BF1303" s="20" t="e" cm="1">
        <f t="array" ref="BF1303">TREND($AS1303:$AT1303,$AS$3:$AT$3,BF$1)</f>
        <v>#VALUE!</v>
      </c>
      <c r="BG1303" s="20" t="e" cm="1">
        <f t="array" ref="BG1303">TREND($AS1303:$AT1303,$AS$3:$AT$3,BG$1)</f>
        <v>#VALUE!</v>
      </c>
      <c r="BH1303" s="20" t="e" cm="1">
        <f t="array" ref="BH1303">TREND($AS1303:$AT1303,$AS$3:$AT$3,BH$1)</f>
        <v>#VALUE!</v>
      </c>
      <c r="BI1303" s="20" t="e" cm="1">
        <f t="array" ref="BI1303">TREND($AS1303:$AT1303,$AS$3:$AT$3,BI$1)</f>
        <v>#VALUE!</v>
      </c>
      <c r="BJ1303" s="20" t="e" cm="1">
        <f t="array" ref="BJ1303">TREND($AS1303:$AT1303,$AS$3:$AT$3,BJ$1)</f>
        <v>#VALUE!</v>
      </c>
      <c r="BK1303" s="20" t="e" cm="1">
        <f t="array" ref="BK1303">TREND($AS1303:$AT1303,$AS$3:$AT$3,BK$1)</f>
        <v>#VALUE!</v>
      </c>
      <c r="BL1303" s="20" t="e" cm="1">
        <f t="array" ref="BL1303">TREND($AS1303:$AT1303,$AS$3:$AT$3,BL$1)</f>
        <v>#VALUE!</v>
      </c>
      <c r="BM1303" s="20" t="e" cm="1">
        <f t="array" ref="BM1303">TREND($AS1303:$AT1303,$AS$3:$AT$3,BM$1)</f>
        <v>#VALUE!</v>
      </c>
    </row>
    <row r="1304" spans="1:65" x14ac:dyDescent="0.35">
      <c r="A1304" t="str">
        <f>IF(BYDem!B1302="","\I:",BYDem!B1302)</f>
        <v>\I:</v>
      </c>
      <c r="B1304">
        <f>BYDem!E1302</f>
        <v>0</v>
      </c>
      <c r="C1304">
        <f t="shared" si="403"/>
        <v>0</v>
      </c>
      <c r="D1304" s="4">
        <f>SUMIFS(BYDem!$M$2:$M$2000,BYDem!$B$2:$B$2000,Demands!$A1304,BYDem!$E$2:$E$2000,Demands!$B1304)</f>
        <v>0</v>
      </c>
      <c r="E1304" s="4" t="e">
        <f t="shared" si="404"/>
        <v>#DIV/0!</v>
      </c>
      <c r="F1304" s="4" t="e">
        <f t="shared" si="405"/>
        <v>#DIV/0!</v>
      </c>
      <c r="G1304" s="4" t="e">
        <f t="shared" si="406"/>
        <v>#DIV/0!</v>
      </c>
      <c r="H1304" s="4" t="e">
        <f t="shared" si="407"/>
        <v>#DIV/0!</v>
      </c>
      <c r="I1304" s="4" t="e">
        <f t="shared" si="408"/>
        <v>#DIV/0!</v>
      </c>
      <c r="J1304" s="4" t="e">
        <f t="shared" si="409"/>
        <v>#DIV/0!</v>
      </c>
      <c r="K1304" s="4" t="e">
        <f t="shared" si="410"/>
        <v>#DIV/0!</v>
      </c>
      <c r="L1304" s="4" t="e">
        <f t="shared" si="411"/>
        <v>#DIV/0!</v>
      </c>
      <c r="M1304" s="4" t="e">
        <f t="shared" si="412"/>
        <v>#DIV/0!</v>
      </c>
      <c r="N1304" s="4" t="e">
        <f t="shared" si="413"/>
        <v>#DIV/0!</v>
      </c>
      <c r="O1304" s="4" t="e">
        <f t="shared" si="414"/>
        <v>#DIV/0!</v>
      </c>
      <c r="P1304" s="4" t="e">
        <f t="shared" si="415"/>
        <v>#DIV/0!</v>
      </c>
      <c r="Q1304" s="4" t="e">
        <f t="shared" si="416"/>
        <v>#DIV/0!</v>
      </c>
      <c r="R1304" s="4" t="e">
        <f t="shared" si="417"/>
        <v>#DIV/0!</v>
      </c>
      <c r="S1304" s="4" t="e">
        <f t="shared" si="418"/>
        <v>#DIV/0!</v>
      </c>
      <c r="T1304" s="4" t="e">
        <f t="shared" si="419"/>
        <v>#DIV/0!</v>
      </c>
      <c r="U1304" s="4" t="e">
        <f t="shared" si="420"/>
        <v>#DIV/0!</v>
      </c>
      <c r="W1304" s="5" t="e">
        <f>VLOOKUP(C1304&amp;A1304,Driver_elast!$A$2:$D$1161,4,FALSE)</f>
        <v>#N/A</v>
      </c>
      <c r="X1304" s="5">
        <v>1</v>
      </c>
      <c r="Y1304" s="2">
        <f>SUMIFS('Growth rates'!D$4:D$999,'Growth rates'!$B$4:$B$999,Demands!$A1304,'Growth rates'!$C$4:$C$999,$W1304)</f>
        <v>0</v>
      </c>
      <c r="Z1304" s="2">
        <f>SUMIFS('Growth rates'!E$4:E$999,'Growth rates'!$B$4:$B$999,Demands!$A1304,'Growth rates'!$C$4:$C$999,$W1304)</f>
        <v>0</v>
      </c>
      <c r="AA1304" s="2">
        <f>SUMIFS('Growth rates'!F$4:F$999,'Growth rates'!$B$4:$B$999,Demands!$A1304,'Growth rates'!$C$4:$C$999,$W1304)</f>
        <v>0</v>
      </c>
      <c r="AB1304" s="2">
        <f>SUMIFS('Growth rates'!G$4:G$999,'Growth rates'!$B$4:$B$999,Demands!$A1304,'Growth rates'!$C$4:$C$999,$W1304)</f>
        <v>0</v>
      </c>
      <c r="AC1304" s="2">
        <f>SUMIFS('Growth rates'!H$4:H$999,'Growth rates'!$B$4:$B$999,Demands!$A1304,'Growth rates'!$C$4:$C$999,$W1304)</f>
        <v>0</v>
      </c>
      <c r="AD1304" s="2">
        <f>SUMIFS('Growth rates'!I$4:I$999,'Growth rates'!$B$4:$B$999,Demands!$A1304,'Growth rates'!$C$4:$C$999,$W1304)</f>
        <v>0</v>
      </c>
      <c r="AE1304" s="2">
        <f>SUMIFS('Growth rates'!J$4:J$999,'Growth rates'!$B$4:$B$999,Demands!$A1304,'Growth rates'!$C$4:$C$999,$W1304)</f>
        <v>0</v>
      </c>
      <c r="AF1304" s="2">
        <f>SUMIFS('Growth rates'!K$4:K$999,'Growth rates'!$B$4:$B$999,Demands!$A1304,'Growth rates'!$C$4:$C$999,$W1304)</f>
        <v>0</v>
      </c>
      <c r="AG1304" s="2">
        <f>SUMIFS('Growth rates'!L$4:L$999,'Growth rates'!$B$4:$B$999,Demands!$A1304,'Growth rates'!$C$4:$C$999,$W1304)</f>
        <v>0</v>
      </c>
      <c r="AH1304" s="2">
        <f>SUMIFS('Growth rates'!M$4:M$999,'Growth rates'!$B$4:$B$999,Demands!$A1304,'Growth rates'!$C$4:$C$999,$W1304)</f>
        <v>0</v>
      </c>
      <c r="AI1304" s="2">
        <f>SUMIFS('Growth rates'!N$4:N$999,'Growth rates'!$B$4:$B$999,Demands!$A1304,'Growth rates'!$C$4:$C$999,$W1304)</f>
        <v>0</v>
      </c>
      <c r="AJ1304" s="2">
        <f>SUMIFS('Growth rates'!O$4:O$999,'Growth rates'!$B$4:$B$999,Demands!$A1304,'Growth rates'!$C$4:$C$999,$W1304)</f>
        <v>0</v>
      </c>
      <c r="AK1304" s="2">
        <f>SUMIFS('Growth rates'!P$4:P$999,'Growth rates'!$B$4:$B$999,Demands!$A1304,'Growth rates'!$C$4:$C$999,$W1304)</f>
        <v>0</v>
      </c>
      <c r="AL1304" s="2">
        <f>SUMIFS('Growth rates'!Q$4:Q$999,'Growth rates'!$B$4:$B$999,Demands!$A1304,'Growth rates'!$C$4:$C$999,$W1304)</f>
        <v>0</v>
      </c>
      <c r="AM1304" s="2">
        <f>SUMIFS('Growth rates'!R$4:R$999,'Growth rates'!$B$4:$B$999,Demands!$A1304,'Growth rates'!$C$4:$C$999,$W1304)</f>
        <v>0</v>
      </c>
      <c r="AN1304" s="2">
        <f>SUMIFS('Growth rates'!S$4:S$999,'Growth rates'!$B$4:$B$999,Demands!$A1304,'Growth rates'!$C$4:$C$999,$W1304)</f>
        <v>0</v>
      </c>
      <c r="AO1304" s="2">
        <f>SUMIFS('Growth rates'!T$4:T$999,'Growth rates'!$B$4:$B$999,Demands!$A1304,'Growth rates'!$C$4:$C$999,$W1304)</f>
        <v>0</v>
      </c>
      <c r="AP1304" s="2">
        <f>SUMIFS('Growth rates'!U$4:U$999,'Growth rates'!$B$4:$B$999,Demands!$A1304,'Growth rates'!$C$4:$C$999,$W1304)</f>
        <v>0</v>
      </c>
      <c r="AR1304" t="e">
        <f>VLOOKUP(C1304&amp;A1304,Driver_elast!$A$2:$E$1161,5,FALSE)</f>
        <v>#N/A</v>
      </c>
      <c r="AS1304" t="e">
        <f t="shared" si="421"/>
        <v>#N/A</v>
      </c>
      <c r="AT1304" t="e">
        <f t="shared" si="422"/>
        <v>#N/A</v>
      </c>
      <c r="AV1304" s="2" t="e" cm="1">
        <f t="array" ref="AV1304">TREND($AR1304:$AS1304,$AR$3:$AS$3,AV$1)</f>
        <v>#VALUE!</v>
      </c>
      <c r="AW1304" s="2" t="e" cm="1">
        <f t="array" ref="AW1304">TREND($AR1304:$AS1304,$AR$3:$AS$3,AW$1)</f>
        <v>#VALUE!</v>
      </c>
      <c r="AX1304" s="2" t="e" cm="1">
        <f t="array" ref="AX1304">TREND($AR1304:$AS1304,$AR$3:$AS$3,AX$1)</f>
        <v>#VALUE!</v>
      </c>
      <c r="AY1304" s="2" t="e" cm="1">
        <f t="array" ref="AY1304">TREND($AR1304:$AS1304,$AR$3:$AS$3,AY$1)</f>
        <v>#VALUE!</v>
      </c>
      <c r="AZ1304" s="2" t="e" cm="1">
        <f t="array" ref="AZ1304">TREND($AR1304:$AS1304,$AR$3:$AS$3,AZ$1)</f>
        <v>#VALUE!</v>
      </c>
      <c r="BA1304" s="2" t="e" cm="1">
        <f t="array" ref="BA1304">TREND($AR1304:$AS1304,$AR$3:$AS$3,BA$1)</f>
        <v>#VALUE!</v>
      </c>
      <c r="BB1304" s="2" t="e" cm="1">
        <f t="array" ref="BB1304">TREND($AR1304:$AS1304,$AR$3:$AS$3,BB$1)</f>
        <v>#VALUE!</v>
      </c>
      <c r="BC1304" s="2" t="e" cm="1">
        <f t="array" ref="BC1304">TREND($AR1304:$AS1304,$AR$3:$AS$3,BC$1)</f>
        <v>#VALUE!</v>
      </c>
      <c r="BD1304" s="2" t="e" cm="1">
        <f t="array" ref="BD1304">TREND($AR1304:$AS1304,$AR$3:$AS$3,BD$1)</f>
        <v>#VALUE!</v>
      </c>
      <c r="BE1304" s="2" t="e" cm="1">
        <f t="array" ref="BE1304">TREND($AR1304:$AS1304,$AR$3:$AS$3,BE$1)</f>
        <v>#VALUE!</v>
      </c>
      <c r="BF1304" s="20" t="e" cm="1">
        <f t="array" ref="BF1304">TREND($AS1304:$AT1304,$AS$3:$AT$3,BF$1)</f>
        <v>#VALUE!</v>
      </c>
      <c r="BG1304" s="20" t="e" cm="1">
        <f t="array" ref="BG1304">TREND($AS1304:$AT1304,$AS$3:$AT$3,BG$1)</f>
        <v>#VALUE!</v>
      </c>
      <c r="BH1304" s="20" t="e" cm="1">
        <f t="array" ref="BH1304">TREND($AS1304:$AT1304,$AS$3:$AT$3,BH$1)</f>
        <v>#VALUE!</v>
      </c>
      <c r="BI1304" s="20" t="e" cm="1">
        <f t="array" ref="BI1304">TREND($AS1304:$AT1304,$AS$3:$AT$3,BI$1)</f>
        <v>#VALUE!</v>
      </c>
      <c r="BJ1304" s="20" t="e" cm="1">
        <f t="array" ref="BJ1304">TREND($AS1304:$AT1304,$AS$3:$AT$3,BJ$1)</f>
        <v>#VALUE!</v>
      </c>
      <c r="BK1304" s="20" t="e" cm="1">
        <f t="array" ref="BK1304">TREND($AS1304:$AT1304,$AS$3:$AT$3,BK$1)</f>
        <v>#VALUE!</v>
      </c>
      <c r="BL1304" s="20" t="e" cm="1">
        <f t="array" ref="BL1304">TREND($AS1304:$AT1304,$AS$3:$AT$3,BL$1)</f>
        <v>#VALUE!</v>
      </c>
      <c r="BM1304" s="20" t="e" cm="1">
        <f t="array" ref="BM1304">TREND($AS1304:$AT1304,$AS$3:$AT$3,BM$1)</f>
        <v>#VALUE!</v>
      </c>
    </row>
    <row r="1305" spans="1:65" x14ac:dyDescent="0.35">
      <c r="A1305" t="str">
        <f>IF(BYDem!B1303="","\I:",BYDem!B1303)</f>
        <v>\I:</v>
      </c>
      <c r="B1305">
        <f>BYDem!E1303</f>
        <v>0</v>
      </c>
      <c r="C1305">
        <f t="shared" si="403"/>
        <v>0</v>
      </c>
      <c r="D1305" s="4">
        <f>SUMIFS(BYDem!$M$2:$M$2000,BYDem!$B$2:$B$2000,Demands!$A1305,BYDem!$E$2:$E$2000,Demands!$B1305)</f>
        <v>0</v>
      </c>
      <c r="E1305" s="4" t="e">
        <f t="shared" si="404"/>
        <v>#DIV/0!</v>
      </c>
      <c r="F1305" s="4" t="e">
        <f t="shared" si="405"/>
        <v>#DIV/0!</v>
      </c>
      <c r="G1305" s="4" t="e">
        <f t="shared" si="406"/>
        <v>#DIV/0!</v>
      </c>
      <c r="H1305" s="4" t="e">
        <f t="shared" si="407"/>
        <v>#DIV/0!</v>
      </c>
      <c r="I1305" s="4" t="e">
        <f t="shared" si="408"/>
        <v>#DIV/0!</v>
      </c>
      <c r="J1305" s="4" t="e">
        <f t="shared" si="409"/>
        <v>#DIV/0!</v>
      </c>
      <c r="K1305" s="4" t="e">
        <f t="shared" si="410"/>
        <v>#DIV/0!</v>
      </c>
      <c r="L1305" s="4" t="e">
        <f t="shared" si="411"/>
        <v>#DIV/0!</v>
      </c>
      <c r="M1305" s="4" t="e">
        <f t="shared" si="412"/>
        <v>#DIV/0!</v>
      </c>
      <c r="N1305" s="4" t="e">
        <f t="shared" si="413"/>
        <v>#DIV/0!</v>
      </c>
      <c r="O1305" s="4" t="e">
        <f t="shared" si="414"/>
        <v>#DIV/0!</v>
      </c>
      <c r="P1305" s="4" t="e">
        <f t="shared" si="415"/>
        <v>#DIV/0!</v>
      </c>
      <c r="Q1305" s="4" t="e">
        <f t="shared" si="416"/>
        <v>#DIV/0!</v>
      </c>
      <c r="R1305" s="4" t="e">
        <f t="shared" si="417"/>
        <v>#DIV/0!</v>
      </c>
      <c r="S1305" s="4" t="e">
        <f t="shared" si="418"/>
        <v>#DIV/0!</v>
      </c>
      <c r="T1305" s="4" t="e">
        <f t="shared" si="419"/>
        <v>#DIV/0!</v>
      </c>
      <c r="U1305" s="4" t="e">
        <f t="shared" si="420"/>
        <v>#DIV/0!</v>
      </c>
      <c r="W1305" s="5" t="e">
        <f>VLOOKUP(C1305&amp;A1305,Driver_elast!$A$2:$D$1161,4,FALSE)</f>
        <v>#N/A</v>
      </c>
      <c r="X1305" s="5">
        <v>1</v>
      </c>
      <c r="Y1305" s="2">
        <f>SUMIFS('Growth rates'!D$4:D$999,'Growth rates'!$B$4:$B$999,Demands!$A1305,'Growth rates'!$C$4:$C$999,$W1305)</f>
        <v>0</v>
      </c>
      <c r="Z1305" s="2">
        <f>SUMIFS('Growth rates'!E$4:E$999,'Growth rates'!$B$4:$B$999,Demands!$A1305,'Growth rates'!$C$4:$C$999,$W1305)</f>
        <v>0</v>
      </c>
      <c r="AA1305" s="2">
        <f>SUMIFS('Growth rates'!F$4:F$999,'Growth rates'!$B$4:$B$999,Demands!$A1305,'Growth rates'!$C$4:$C$999,$W1305)</f>
        <v>0</v>
      </c>
      <c r="AB1305" s="2">
        <f>SUMIFS('Growth rates'!G$4:G$999,'Growth rates'!$B$4:$B$999,Demands!$A1305,'Growth rates'!$C$4:$C$999,$W1305)</f>
        <v>0</v>
      </c>
      <c r="AC1305" s="2">
        <f>SUMIFS('Growth rates'!H$4:H$999,'Growth rates'!$B$4:$B$999,Demands!$A1305,'Growth rates'!$C$4:$C$999,$W1305)</f>
        <v>0</v>
      </c>
      <c r="AD1305" s="2">
        <f>SUMIFS('Growth rates'!I$4:I$999,'Growth rates'!$B$4:$B$999,Demands!$A1305,'Growth rates'!$C$4:$C$999,$W1305)</f>
        <v>0</v>
      </c>
      <c r="AE1305" s="2">
        <f>SUMIFS('Growth rates'!J$4:J$999,'Growth rates'!$B$4:$B$999,Demands!$A1305,'Growth rates'!$C$4:$C$999,$W1305)</f>
        <v>0</v>
      </c>
      <c r="AF1305" s="2">
        <f>SUMIFS('Growth rates'!K$4:K$999,'Growth rates'!$B$4:$B$999,Demands!$A1305,'Growth rates'!$C$4:$C$999,$W1305)</f>
        <v>0</v>
      </c>
      <c r="AG1305" s="2">
        <f>SUMIFS('Growth rates'!L$4:L$999,'Growth rates'!$B$4:$B$999,Demands!$A1305,'Growth rates'!$C$4:$C$999,$W1305)</f>
        <v>0</v>
      </c>
      <c r="AH1305" s="2">
        <f>SUMIFS('Growth rates'!M$4:M$999,'Growth rates'!$B$4:$B$999,Demands!$A1305,'Growth rates'!$C$4:$C$999,$W1305)</f>
        <v>0</v>
      </c>
      <c r="AI1305" s="2">
        <f>SUMIFS('Growth rates'!N$4:N$999,'Growth rates'!$B$4:$B$999,Demands!$A1305,'Growth rates'!$C$4:$C$999,$W1305)</f>
        <v>0</v>
      </c>
      <c r="AJ1305" s="2">
        <f>SUMIFS('Growth rates'!O$4:O$999,'Growth rates'!$B$4:$B$999,Demands!$A1305,'Growth rates'!$C$4:$C$999,$W1305)</f>
        <v>0</v>
      </c>
      <c r="AK1305" s="2">
        <f>SUMIFS('Growth rates'!P$4:P$999,'Growth rates'!$B$4:$B$999,Demands!$A1305,'Growth rates'!$C$4:$C$999,$W1305)</f>
        <v>0</v>
      </c>
      <c r="AL1305" s="2">
        <f>SUMIFS('Growth rates'!Q$4:Q$999,'Growth rates'!$B$4:$B$999,Demands!$A1305,'Growth rates'!$C$4:$C$999,$W1305)</f>
        <v>0</v>
      </c>
      <c r="AM1305" s="2">
        <f>SUMIFS('Growth rates'!R$4:R$999,'Growth rates'!$B$4:$B$999,Demands!$A1305,'Growth rates'!$C$4:$C$999,$W1305)</f>
        <v>0</v>
      </c>
      <c r="AN1305" s="2">
        <f>SUMIFS('Growth rates'!S$4:S$999,'Growth rates'!$B$4:$B$999,Demands!$A1305,'Growth rates'!$C$4:$C$999,$W1305)</f>
        <v>0</v>
      </c>
      <c r="AO1305" s="2">
        <f>SUMIFS('Growth rates'!T$4:T$999,'Growth rates'!$B$4:$B$999,Demands!$A1305,'Growth rates'!$C$4:$C$999,$W1305)</f>
        <v>0</v>
      </c>
      <c r="AP1305" s="2">
        <f>SUMIFS('Growth rates'!U$4:U$999,'Growth rates'!$B$4:$B$999,Demands!$A1305,'Growth rates'!$C$4:$C$999,$W1305)</f>
        <v>0</v>
      </c>
      <c r="AR1305" t="e">
        <f>VLOOKUP(C1305&amp;A1305,Driver_elast!$A$2:$E$1161,5,FALSE)</f>
        <v>#N/A</v>
      </c>
      <c r="AS1305" t="e">
        <f t="shared" si="421"/>
        <v>#N/A</v>
      </c>
      <c r="AT1305" t="e">
        <f t="shared" si="422"/>
        <v>#N/A</v>
      </c>
      <c r="AV1305" s="2" t="e" cm="1">
        <f t="array" ref="AV1305">TREND($AR1305:$AS1305,$AR$3:$AS$3,AV$1)</f>
        <v>#VALUE!</v>
      </c>
      <c r="AW1305" s="2" t="e" cm="1">
        <f t="array" ref="AW1305">TREND($AR1305:$AS1305,$AR$3:$AS$3,AW$1)</f>
        <v>#VALUE!</v>
      </c>
      <c r="AX1305" s="2" t="e" cm="1">
        <f t="array" ref="AX1305">TREND($AR1305:$AS1305,$AR$3:$AS$3,AX$1)</f>
        <v>#VALUE!</v>
      </c>
      <c r="AY1305" s="2" t="e" cm="1">
        <f t="array" ref="AY1305">TREND($AR1305:$AS1305,$AR$3:$AS$3,AY$1)</f>
        <v>#VALUE!</v>
      </c>
      <c r="AZ1305" s="2" t="e" cm="1">
        <f t="array" ref="AZ1305">TREND($AR1305:$AS1305,$AR$3:$AS$3,AZ$1)</f>
        <v>#VALUE!</v>
      </c>
      <c r="BA1305" s="2" t="e" cm="1">
        <f t="array" ref="BA1305">TREND($AR1305:$AS1305,$AR$3:$AS$3,BA$1)</f>
        <v>#VALUE!</v>
      </c>
      <c r="BB1305" s="2" t="e" cm="1">
        <f t="array" ref="BB1305">TREND($AR1305:$AS1305,$AR$3:$AS$3,BB$1)</f>
        <v>#VALUE!</v>
      </c>
      <c r="BC1305" s="2" t="e" cm="1">
        <f t="array" ref="BC1305">TREND($AR1305:$AS1305,$AR$3:$AS$3,BC$1)</f>
        <v>#VALUE!</v>
      </c>
      <c r="BD1305" s="2" t="e" cm="1">
        <f t="array" ref="BD1305">TREND($AR1305:$AS1305,$AR$3:$AS$3,BD$1)</f>
        <v>#VALUE!</v>
      </c>
      <c r="BE1305" s="2" t="e" cm="1">
        <f t="array" ref="BE1305">TREND($AR1305:$AS1305,$AR$3:$AS$3,BE$1)</f>
        <v>#VALUE!</v>
      </c>
      <c r="BF1305" s="20" t="e" cm="1">
        <f t="array" ref="BF1305">TREND($AS1305:$AT1305,$AS$3:$AT$3,BF$1)</f>
        <v>#VALUE!</v>
      </c>
      <c r="BG1305" s="20" t="e" cm="1">
        <f t="array" ref="BG1305">TREND($AS1305:$AT1305,$AS$3:$AT$3,BG$1)</f>
        <v>#VALUE!</v>
      </c>
      <c r="BH1305" s="20" t="e" cm="1">
        <f t="array" ref="BH1305">TREND($AS1305:$AT1305,$AS$3:$AT$3,BH$1)</f>
        <v>#VALUE!</v>
      </c>
      <c r="BI1305" s="20" t="e" cm="1">
        <f t="array" ref="BI1305">TREND($AS1305:$AT1305,$AS$3:$AT$3,BI$1)</f>
        <v>#VALUE!</v>
      </c>
      <c r="BJ1305" s="20" t="e" cm="1">
        <f t="array" ref="BJ1305">TREND($AS1305:$AT1305,$AS$3:$AT$3,BJ$1)</f>
        <v>#VALUE!</v>
      </c>
      <c r="BK1305" s="20" t="e" cm="1">
        <f t="array" ref="BK1305">TREND($AS1305:$AT1305,$AS$3:$AT$3,BK$1)</f>
        <v>#VALUE!</v>
      </c>
      <c r="BL1305" s="20" t="e" cm="1">
        <f t="array" ref="BL1305">TREND($AS1305:$AT1305,$AS$3:$AT$3,BL$1)</f>
        <v>#VALUE!</v>
      </c>
      <c r="BM1305" s="20" t="e" cm="1">
        <f t="array" ref="BM1305">TREND($AS1305:$AT1305,$AS$3:$AT$3,BM$1)</f>
        <v>#VALUE!</v>
      </c>
    </row>
    <row r="1306" spans="1:65" x14ac:dyDescent="0.35">
      <c r="A1306" t="str">
        <f>IF(BYDem!B1304="","\I:",BYDem!B1304)</f>
        <v>\I:</v>
      </c>
      <c r="B1306">
        <f>BYDem!E1304</f>
        <v>0</v>
      </c>
      <c r="C1306">
        <f t="shared" si="403"/>
        <v>0</v>
      </c>
      <c r="D1306" s="4">
        <f>SUMIFS(BYDem!$M$2:$M$2000,BYDem!$B$2:$B$2000,Demands!$A1306,BYDem!$E$2:$E$2000,Demands!$B1306)</f>
        <v>0</v>
      </c>
      <c r="E1306" s="4" t="e">
        <f t="shared" si="404"/>
        <v>#DIV/0!</v>
      </c>
      <c r="F1306" s="4" t="e">
        <f t="shared" si="405"/>
        <v>#DIV/0!</v>
      </c>
      <c r="G1306" s="4" t="e">
        <f t="shared" si="406"/>
        <v>#DIV/0!</v>
      </c>
      <c r="H1306" s="4" t="e">
        <f t="shared" si="407"/>
        <v>#DIV/0!</v>
      </c>
      <c r="I1306" s="4" t="e">
        <f t="shared" si="408"/>
        <v>#DIV/0!</v>
      </c>
      <c r="J1306" s="4" t="e">
        <f t="shared" si="409"/>
        <v>#DIV/0!</v>
      </c>
      <c r="K1306" s="4" t="e">
        <f t="shared" si="410"/>
        <v>#DIV/0!</v>
      </c>
      <c r="L1306" s="4" t="e">
        <f t="shared" si="411"/>
        <v>#DIV/0!</v>
      </c>
      <c r="M1306" s="4" t="e">
        <f t="shared" si="412"/>
        <v>#DIV/0!</v>
      </c>
      <c r="N1306" s="4" t="e">
        <f t="shared" si="413"/>
        <v>#DIV/0!</v>
      </c>
      <c r="O1306" s="4" t="e">
        <f t="shared" si="414"/>
        <v>#DIV/0!</v>
      </c>
      <c r="P1306" s="4" t="e">
        <f t="shared" si="415"/>
        <v>#DIV/0!</v>
      </c>
      <c r="Q1306" s="4" t="e">
        <f t="shared" si="416"/>
        <v>#DIV/0!</v>
      </c>
      <c r="R1306" s="4" t="e">
        <f t="shared" si="417"/>
        <v>#DIV/0!</v>
      </c>
      <c r="S1306" s="4" t="e">
        <f t="shared" si="418"/>
        <v>#DIV/0!</v>
      </c>
      <c r="T1306" s="4" t="e">
        <f t="shared" si="419"/>
        <v>#DIV/0!</v>
      </c>
      <c r="U1306" s="4" t="e">
        <f t="shared" si="420"/>
        <v>#DIV/0!</v>
      </c>
      <c r="W1306" s="5" t="e">
        <f>VLOOKUP(C1306&amp;A1306,Driver_elast!$A$2:$D$1161,4,FALSE)</f>
        <v>#N/A</v>
      </c>
      <c r="X1306" s="5">
        <v>1</v>
      </c>
      <c r="Y1306" s="2">
        <f>SUMIFS('Growth rates'!D$4:D$999,'Growth rates'!$B$4:$B$999,Demands!$A1306,'Growth rates'!$C$4:$C$999,$W1306)</f>
        <v>0</v>
      </c>
      <c r="Z1306" s="2">
        <f>SUMIFS('Growth rates'!E$4:E$999,'Growth rates'!$B$4:$B$999,Demands!$A1306,'Growth rates'!$C$4:$C$999,$W1306)</f>
        <v>0</v>
      </c>
      <c r="AA1306" s="2">
        <f>SUMIFS('Growth rates'!F$4:F$999,'Growth rates'!$B$4:$B$999,Demands!$A1306,'Growth rates'!$C$4:$C$999,$W1306)</f>
        <v>0</v>
      </c>
      <c r="AB1306" s="2">
        <f>SUMIFS('Growth rates'!G$4:G$999,'Growth rates'!$B$4:$B$999,Demands!$A1306,'Growth rates'!$C$4:$C$999,$W1306)</f>
        <v>0</v>
      </c>
      <c r="AC1306" s="2">
        <f>SUMIFS('Growth rates'!H$4:H$999,'Growth rates'!$B$4:$B$999,Demands!$A1306,'Growth rates'!$C$4:$C$999,$W1306)</f>
        <v>0</v>
      </c>
      <c r="AD1306" s="2">
        <f>SUMIFS('Growth rates'!I$4:I$999,'Growth rates'!$B$4:$B$999,Demands!$A1306,'Growth rates'!$C$4:$C$999,$W1306)</f>
        <v>0</v>
      </c>
      <c r="AE1306" s="2">
        <f>SUMIFS('Growth rates'!J$4:J$999,'Growth rates'!$B$4:$B$999,Demands!$A1306,'Growth rates'!$C$4:$C$999,$W1306)</f>
        <v>0</v>
      </c>
      <c r="AF1306" s="2">
        <f>SUMIFS('Growth rates'!K$4:K$999,'Growth rates'!$B$4:$B$999,Demands!$A1306,'Growth rates'!$C$4:$C$999,$W1306)</f>
        <v>0</v>
      </c>
      <c r="AG1306" s="2">
        <f>SUMIFS('Growth rates'!L$4:L$999,'Growth rates'!$B$4:$B$999,Demands!$A1306,'Growth rates'!$C$4:$C$999,$W1306)</f>
        <v>0</v>
      </c>
      <c r="AH1306" s="2">
        <f>SUMIFS('Growth rates'!M$4:M$999,'Growth rates'!$B$4:$B$999,Demands!$A1306,'Growth rates'!$C$4:$C$999,$W1306)</f>
        <v>0</v>
      </c>
      <c r="AI1306" s="2">
        <f>SUMIFS('Growth rates'!N$4:N$999,'Growth rates'!$B$4:$B$999,Demands!$A1306,'Growth rates'!$C$4:$C$999,$W1306)</f>
        <v>0</v>
      </c>
      <c r="AJ1306" s="2">
        <f>SUMIFS('Growth rates'!O$4:O$999,'Growth rates'!$B$4:$B$999,Demands!$A1306,'Growth rates'!$C$4:$C$999,$W1306)</f>
        <v>0</v>
      </c>
      <c r="AK1306" s="2">
        <f>SUMIFS('Growth rates'!P$4:P$999,'Growth rates'!$B$4:$B$999,Demands!$A1306,'Growth rates'!$C$4:$C$999,$W1306)</f>
        <v>0</v>
      </c>
      <c r="AL1306" s="2">
        <f>SUMIFS('Growth rates'!Q$4:Q$999,'Growth rates'!$B$4:$B$999,Demands!$A1306,'Growth rates'!$C$4:$C$999,$W1306)</f>
        <v>0</v>
      </c>
      <c r="AM1306" s="2">
        <f>SUMIFS('Growth rates'!R$4:R$999,'Growth rates'!$B$4:$B$999,Demands!$A1306,'Growth rates'!$C$4:$C$999,$W1306)</f>
        <v>0</v>
      </c>
      <c r="AN1306" s="2">
        <f>SUMIFS('Growth rates'!S$4:S$999,'Growth rates'!$B$4:$B$999,Demands!$A1306,'Growth rates'!$C$4:$C$999,$W1306)</f>
        <v>0</v>
      </c>
      <c r="AO1306" s="2">
        <f>SUMIFS('Growth rates'!T$4:T$999,'Growth rates'!$B$4:$B$999,Demands!$A1306,'Growth rates'!$C$4:$C$999,$W1306)</f>
        <v>0</v>
      </c>
      <c r="AP1306" s="2">
        <f>SUMIFS('Growth rates'!U$4:U$999,'Growth rates'!$B$4:$B$999,Demands!$A1306,'Growth rates'!$C$4:$C$999,$W1306)</f>
        <v>0</v>
      </c>
      <c r="AR1306" t="e">
        <f>VLOOKUP(C1306&amp;A1306,Driver_elast!$A$2:$E$1161,5,FALSE)</f>
        <v>#N/A</v>
      </c>
      <c r="AS1306" t="e">
        <f t="shared" si="421"/>
        <v>#N/A</v>
      </c>
      <c r="AT1306" t="e">
        <f t="shared" si="422"/>
        <v>#N/A</v>
      </c>
      <c r="AV1306" s="2" t="e" cm="1">
        <f t="array" ref="AV1306">TREND($AR1306:$AS1306,$AR$3:$AS$3,AV$1)</f>
        <v>#VALUE!</v>
      </c>
      <c r="AW1306" s="2" t="e" cm="1">
        <f t="array" ref="AW1306">TREND($AR1306:$AS1306,$AR$3:$AS$3,AW$1)</f>
        <v>#VALUE!</v>
      </c>
      <c r="AX1306" s="2" t="e" cm="1">
        <f t="array" ref="AX1306">TREND($AR1306:$AS1306,$AR$3:$AS$3,AX$1)</f>
        <v>#VALUE!</v>
      </c>
      <c r="AY1306" s="2" t="e" cm="1">
        <f t="array" ref="AY1306">TREND($AR1306:$AS1306,$AR$3:$AS$3,AY$1)</f>
        <v>#VALUE!</v>
      </c>
      <c r="AZ1306" s="2" t="e" cm="1">
        <f t="array" ref="AZ1306">TREND($AR1306:$AS1306,$AR$3:$AS$3,AZ$1)</f>
        <v>#VALUE!</v>
      </c>
      <c r="BA1306" s="2" t="e" cm="1">
        <f t="array" ref="BA1306">TREND($AR1306:$AS1306,$AR$3:$AS$3,BA$1)</f>
        <v>#VALUE!</v>
      </c>
      <c r="BB1306" s="2" t="e" cm="1">
        <f t="array" ref="BB1306">TREND($AR1306:$AS1306,$AR$3:$AS$3,BB$1)</f>
        <v>#VALUE!</v>
      </c>
      <c r="BC1306" s="2" t="e" cm="1">
        <f t="array" ref="BC1306">TREND($AR1306:$AS1306,$AR$3:$AS$3,BC$1)</f>
        <v>#VALUE!</v>
      </c>
      <c r="BD1306" s="2" t="e" cm="1">
        <f t="array" ref="BD1306">TREND($AR1306:$AS1306,$AR$3:$AS$3,BD$1)</f>
        <v>#VALUE!</v>
      </c>
      <c r="BE1306" s="2" t="e" cm="1">
        <f t="array" ref="BE1306">TREND($AR1306:$AS1306,$AR$3:$AS$3,BE$1)</f>
        <v>#VALUE!</v>
      </c>
      <c r="BF1306" s="20" t="e" cm="1">
        <f t="array" ref="BF1306">TREND($AS1306:$AT1306,$AS$3:$AT$3,BF$1)</f>
        <v>#VALUE!</v>
      </c>
      <c r="BG1306" s="20" t="e" cm="1">
        <f t="array" ref="BG1306">TREND($AS1306:$AT1306,$AS$3:$AT$3,BG$1)</f>
        <v>#VALUE!</v>
      </c>
      <c r="BH1306" s="20" t="e" cm="1">
        <f t="array" ref="BH1306">TREND($AS1306:$AT1306,$AS$3:$AT$3,BH$1)</f>
        <v>#VALUE!</v>
      </c>
      <c r="BI1306" s="20" t="e" cm="1">
        <f t="array" ref="BI1306">TREND($AS1306:$AT1306,$AS$3:$AT$3,BI$1)</f>
        <v>#VALUE!</v>
      </c>
      <c r="BJ1306" s="20" t="e" cm="1">
        <f t="array" ref="BJ1306">TREND($AS1306:$AT1306,$AS$3:$AT$3,BJ$1)</f>
        <v>#VALUE!</v>
      </c>
      <c r="BK1306" s="20" t="e" cm="1">
        <f t="array" ref="BK1306">TREND($AS1306:$AT1306,$AS$3:$AT$3,BK$1)</f>
        <v>#VALUE!</v>
      </c>
      <c r="BL1306" s="20" t="e" cm="1">
        <f t="array" ref="BL1306">TREND($AS1306:$AT1306,$AS$3:$AT$3,BL$1)</f>
        <v>#VALUE!</v>
      </c>
      <c r="BM1306" s="20" t="e" cm="1">
        <f t="array" ref="BM1306">TREND($AS1306:$AT1306,$AS$3:$AT$3,BM$1)</f>
        <v>#VALUE!</v>
      </c>
    </row>
    <row r="1307" spans="1:65" x14ac:dyDescent="0.35">
      <c r="A1307" t="str">
        <f>IF(BYDem!B1305="","\I:",BYDem!B1305)</f>
        <v>\I:</v>
      </c>
      <c r="B1307">
        <f>BYDem!E1305</f>
        <v>0</v>
      </c>
      <c r="C1307">
        <f t="shared" si="403"/>
        <v>0</v>
      </c>
      <c r="D1307" s="4">
        <f>SUMIFS(BYDem!$M$2:$M$2000,BYDem!$B$2:$B$2000,Demands!$A1307,BYDem!$E$2:$E$2000,Demands!$B1307)</f>
        <v>0</v>
      </c>
      <c r="E1307" s="4" t="e">
        <f t="shared" si="404"/>
        <v>#DIV/0!</v>
      </c>
      <c r="F1307" s="4" t="e">
        <f t="shared" si="405"/>
        <v>#DIV/0!</v>
      </c>
      <c r="G1307" s="4" t="e">
        <f t="shared" si="406"/>
        <v>#DIV/0!</v>
      </c>
      <c r="H1307" s="4" t="e">
        <f t="shared" si="407"/>
        <v>#DIV/0!</v>
      </c>
      <c r="I1307" s="4" t="e">
        <f t="shared" si="408"/>
        <v>#DIV/0!</v>
      </c>
      <c r="J1307" s="4" t="e">
        <f t="shared" si="409"/>
        <v>#DIV/0!</v>
      </c>
      <c r="K1307" s="4" t="e">
        <f t="shared" si="410"/>
        <v>#DIV/0!</v>
      </c>
      <c r="L1307" s="4" t="e">
        <f t="shared" si="411"/>
        <v>#DIV/0!</v>
      </c>
      <c r="M1307" s="4" t="e">
        <f t="shared" si="412"/>
        <v>#DIV/0!</v>
      </c>
      <c r="N1307" s="4" t="e">
        <f t="shared" si="413"/>
        <v>#DIV/0!</v>
      </c>
      <c r="O1307" s="4" t="e">
        <f t="shared" si="414"/>
        <v>#DIV/0!</v>
      </c>
      <c r="P1307" s="4" t="e">
        <f t="shared" si="415"/>
        <v>#DIV/0!</v>
      </c>
      <c r="Q1307" s="4" t="e">
        <f t="shared" si="416"/>
        <v>#DIV/0!</v>
      </c>
      <c r="R1307" s="4" t="e">
        <f t="shared" si="417"/>
        <v>#DIV/0!</v>
      </c>
      <c r="S1307" s="4" t="e">
        <f t="shared" si="418"/>
        <v>#DIV/0!</v>
      </c>
      <c r="T1307" s="4" t="e">
        <f t="shared" si="419"/>
        <v>#DIV/0!</v>
      </c>
      <c r="U1307" s="4" t="e">
        <f t="shared" si="420"/>
        <v>#DIV/0!</v>
      </c>
      <c r="W1307" s="5" t="e">
        <f>VLOOKUP(C1307&amp;A1307,Driver_elast!$A$2:$D$1161,4,FALSE)</f>
        <v>#N/A</v>
      </c>
      <c r="X1307" s="5">
        <v>1</v>
      </c>
      <c r="Y1307" s="2">
        <f>SUMIFS('Growth rates'!D$4:D$999,'Growth rates'!$B$4:$B$999,Demands!$A1307,'Growth rates'!$C$4:$C$999,$W1307)</f>
        <v>0</v>
      </c>
      <c r="Z1307" s="2">
        <f>SUMIFS('Growth rates'!E$4:E$999,'Growth rates'!$B$4:$B$999,Demands!$A1307,'Growth rates'!$C$4:$C$999,$W1307)</f>
        <v>0</v>
      </c>
      <c r="AA1307" s="2">
        <f>SUMIFS('Growth rates'!F$4:F$999,'Growth rates'!$B$4:$B$999,Demands!$A1307,'Growth rates'!$C$4:$C$999,$W1307)</f>
        <v>0</v>
      </c>
      <c r="AB1307" s="2">
        <f>SUMIFS('Growth rates'!G$4:G$999,'Growth rates'!$B$4:$B$999,Demands!$A1307,'Growth rates'!$C$4:$C$999,$W1307)</f>
        <v>0</v>
      </c>
      <c r="AC1307" s="2">
        <f>SUMIFS('Growth rates'!H$4:H$999,'Growth rates'!$B$4:$B$999,Demands!$A1307,'Growth rates'!$C$4:$C$999,$W1307)</f>
        <v>0</v>
      </c>
      <c r="AD1307" s="2">
        <f>SUMIFS('Growth rates'!I$4:I$999,'Growth rates'!$B$4:$B$999,Demands!$A1307,'Growth rates'!$C$4:$C$999,$W1307)</f>
        <v>0</v>
      </c>
      <c r="AE1307" s="2">
        <f>SUMIFS('Growth rates'!J$4:J$999,'Growth rates'!$B$4:$B$999,Demands!$A1307,'Growth rates'!$C$4:$C$999,$W1307)</f>
        <v>0</v>
      </c>
      <c r="AF1307" s="2">
        <f>SUMIFS('Growth rates'!K$4:K$999,'Growth rates'!$B$4:$B$999,Demands!$A1307,'Growth rates'!$C$4:$C$999,$W1307)</f>
        <v>0</v>
      </c>
      <c r="AG1307" s="2">
        <f>SUMIFS('Growth rates'!L$4:L$999,'Growth rates'!$B$4:$B$999,Demands!$A1307,'Growth rates'!$C$4:$C$999,$W1307)</f>
        <v>0</v>
      </c>
      <c r="AH1307" s="2">
        <f>SUMIFS('Growth rates'!M$4:M$999,'Growth rates'!$B$4:$B$999,Demands!$A1307,'Growth rates'!$C$4:$C$999,$W1307)</f>
        <v>0</v>
      </c>
      <c r="AI1307" s="2">
        <f>SUMIFS('Growth rates'!N$4:N$999,'Growth rates'!$B$4:$B$999,Demands!$A1307,'Growth rates'!$C$4:$C$999,$W1307)</f>
        <v>0</v>
      </c>
      <c r="AJ1307" s="2">
        <f>SUMIFS('Growth rates'!O$4:O$999,'Growth rates'!$B$4:$B$999,Demands!$A1307,'Growth rates'!$C$4:$C$999,$W1307)</f>
        <v>0</v>
      </c>
      <c r="AK1307" s="2">
        <f>SUMIFS('Growth rates'!P$4:P$999,'Growth rates'!$B$4:$B$999,Demands!$A1307,'Growth rates'!$C$4:$C$999,$W1307)</f>
        <v>0</v>
      </c>
      <c r="AL1307" s="2">
        <f>SUMIFS('Growth rates'!Q$4:Q$999,'Growth rates'!$B$4:$B$999,Demands!$A1307,'Growth rates'!$C$4:$C$999,$W1307)</f>
        <v>0</v>
      </c>
      <c r="AM1307" s="2">
        <f>SUMIFS('Growth rates'!R$4:R$999,'Growth rates'!$B$4:$B$999,Demands!$A1307,'Growth rates'!$C$4:$C$999,$W1307)</f>
        <v>0</v>
      </c>
      <c r="AN1307" s="2">
        <f>SUMIFS('Growth rates'!S$4:S$999,'Growth rates'!$B$4:$B$999,Demands!$A1307,'Growth rates'!$C$4:$C$999,$W1307)</f>
        <v>0</v>
      </c>
      <c r="AO1307" s="2">
        <f>SUMIFS('Growth rates'!T$4:T$999,'Growth rates'!$B$4:$B$999,Demands!$A1307,'Growth rates'!$C$4:$C$999,$W1307)</f>
        <v>0</v>
      </c>
      <c r="AP1307" s="2">
        <f>SUMIFS('Growth rates'!U$4:U$999,'Growth rates'!$B$4:$B$999,Demands!$A1307,'Growth rates'!$C$4:$C$999,$W1307)</f>
        <v>0</v>
      </c>
      <c r="AR1307" t="e">
        <f>VLOOKUP(C1307&amp;A1307,Driver_elast!$A$2:$E$1161,5,FALSE)</f>
        <v>#N/A</v>
      </c>
      <c r="AS1307" t="e">
        <f t="shared" si="421"/>
        <v>#N/A</v>
      </c>
      <c r="AT1307" t="e">
        <f t="shared" si="422"/>
        <v>#N/A</v>
      </c>
      <c r="AV1307" s="2" t="e" cm="1">
        <f t="array" ref="AV1307">TREND($AR1307:$AS1307,$AR$3:$AS$3,AV$1)</f>
        <v>#VALUE!</v>
      </c>
      <c r="AW1307" s="2" t="e" cm="1">
        <f t="array" ref="AW1307">TREND($AR1307:$AS1307,$AR$3:$AS$3,AW$1)</f>
        <v>#VALUE!</v>
      </c>
      <c r="AX1307" s="2" t="e" cm="1">
        <f t="array" ref="AX1307">TREND($AR1307:$AS1307,$AR$3:$AS$3,AX$1)</f>
        <v>#VALUE!</v>
      </c>
      <c r="AY1307" s="2" t="e" cm="1">
        <f t="array" ref="AY1307">TREND($AR1307:$AS1307,$AR$3:$AS$3,AY$1)</f>
        <v>#VALUE!</v>
      </c>
      <c r="AZ1307" s="2" t="e" cm="1">
        <f t="array" ref="AZ1307">TREND($AR1307:$AS1307,$AR$3:$AS$3,AZ$1)</f>
        <v>#VALUE!</v>
      </c>
      <c r="BA1307" s="2" t="e" cm="1">
        <f t="array" ref="BA1307">TREND($AR1307:$AS1307,$AR$3:$AS$3,BA$1)</f>
        <v>#VALUE!</v>
      </c>
      <c r="BB1307" s="2" t="e" cm="1">
        <f t="array" ref="BB1307">TREND($AR1307:$AS1307,$AR$3:$AS$3,BB$1)</f>
        <v>#VALUE!</v>
      </c>
      <c r="BC1307" s="2" t="e" cm="1">
        <f t="array" ref="BC1307">TREND($AR1307:$AS1307,$AR$3:$AS$3,BC$1)</f>
        <v>#VALUE!</v>
      </c>
      <c r="BD1307" s="2" t="e" cm="1">
        <f t="array" ref="BD1307">TREND($AR1307:$AS1307,$AR$3:$AS$3,BD$1)</f>
        <v>#VALUE!</v>
      </c>
      <c r="BE1307" s="2" t="e" cm="1">
        <f t="array" ref="BE1307">TREND($AR1307:$AS1307,$AR$3:$AS$3,BE$1)</f>
        <v>#VALUE!</v>
      </c>
      <c r="BF1307" s="20" t="e" cm="1">
        <f t="array" ref="BF1307">TREND($AS1307:$AT1307,$AS$3:$AT$3,BF$1)</f>
        <v>#VALUE!</v>
      </c>
      <c r="BG1307" s="20" t="e" cm="1">
        <f t="array" ref="BG1307">TREND($AS1307:$AT1307,$AS$3:$AT$3,BG$1)</f>
        <v>#VALUE!</v>
      </c>
      <c r="BH1307" s="20" t="e" cm="1">
        <f t="array" ref="BH1307">TREND($AS1307:$AT1307,$AS$3:$AT$3,BH$1)</f>
        <v>#VALUE!</v>
      </c>
      <c r="BI1307" s="20" t="e" cm="1">
        <f t="array" ref="BI1307">TREND($AS1307:$AT1307,$AS$3:$AT$3,BI$1)</f>
        <v>#VALUE!</v>
      </c>
      <c r="BJ1307" s="20" t="e" cm="1">
        <f t="array" ref="BJ1307">TREND($AS1307:$AT1307,$AS$3:$AT$3,BJ$1)</f>
        <v>#VALUE!</v>
      </c>
      <c r="BK1307" s="20" t="e" cm="1">
        <f t="array" ref="BK1307">TREND($AS1307:$AT1307,$AS$3:$AT$3,BK$1)</f>
        <v>#VALUE!</v>
      </c>
      <c r="BL1307" s="20" t="e" cm="1">
        <f t="array" ref="BL1307">TREND($AS1307:$AT1307,$AS$3:$AT$3,BL$1)</f>
        <v>#VALUE!</v>
      </c>
      <c r="BM1307" s="20" t="e" cm="1">
        <f t="array" ref="BM1307">TREND($AS1307:$AT1307,$AS$3:$AT$3,BM$1)</f>
        <v>#VALUE!</v>
      </c>
    </row>
    <row r="1308" spans="1:65" x14ac:dyDescent="0.35">
      <c r="A1308" t="str">
        <f>IF(BYDem!B1306="","\I:",BYDem!B1306)</f>
        <v>\I:</v>
      </c>
      <c r="B1308">
        <f>BYDem!E1306</f>
        <v>0</v>
      </c>
      <c r="C1308">
        <f t="shared" si="403"/>
        <v>0</v>
      </c>
      <c r="D1308" s="4">
        <f>SUMIFS(BYDem!$M$2:$M$2000,BYDem!$B$2:$B$2000,Demands!$A1308,BYDem!$E$2:$E$2000,Demands!$B1308)</f>
        <v>0</v>
      </c>
      <c r="E1308" s="4" t="e">
        <f t="shared" si="404"/>
        <v>#DIV/0!</v>
      </c>
      <c r="F1308" s="4" t="e">
        <f t="shared" si="405"/>
        <v>#DIV/0!</v>
      </c>
      <c r="G1308" s="4" t="e">
        <f t="shared" si="406"/>
        <v>#DIV/0!</v>
      </c>
      <c r="H1308" s="4" t="e">
        <f t="shared" si="407"/>
        <v>#DIV/0!</v>
      </c>
      <c r="I1308" s="4" t="e">
        <f t="shared" si="408"/>
        <v>#DIV/0!</v>
      </c>
      <c r="J1308" s="4" t="e">
        <f t="shared" si="409"/>
        <v>#DIV/0!</v>
      </c>
      <c r="K1308" s="4" t="e">
        <f t="shared" si="410"/>
        <v>#DIV/0!</v>
      </c>
      <c r="L1308" s="4" t="e">
        <f t="shared" si="411"/>
        <v>#DIV/0!</v>
      </c>
      <c r="M1308" s="4" t="e">
        <f t="shared" si="412"/>
        <v>#DIV/0!</v>
      </c>
      <c r="N1308" s="4" t="e">
        <f t="shared" si="413"/>
        <v>#DIV/0!</v>
      </c>
      <c r="O1308" s="4" t="e">
        <f t="shared" si="414"/>
        <v>#DIV/0!</v>
      </c>
      <c r="P1308" s="4" t="e">
        <f t="shared" si="415"/>
        <v>#DIV/0!</v>
      </c>
      <c r="Q1308" s="4" t="e">
        <f t="shared" si="416"/>
        <v>#DIV/0!</v>
      </c>
      <c r="R1308" s="4" t="e">
        <f t="shared" si="417"/>
        <v>#DIV/0!</v>
      </c>
      <c r="S1308" s="4" t="e">
        <f t="shared" si="418"/>
        <v>#DIV/0!</v>
      </c>
      <c r="T1308" s="4" t="e">
        <f t="shared" si="419"/>
        <v>#DIV/0!</v>
      </c>
      <c r="U1308" s="4" t="e">
        <f t="shared" si="420"/>
        <v>#DIV/0!</v>
      </c>
      <c r="W1308" s="5" t="e">
        <f>VLOOKUP(C1308&amp;A1308,Driver_elast!$A$2:$D$1161,4,FALSE)</f>
        <v>#N/A</v>
      </c>
      <c r="X1308" s="5">
        <v>1</v>
      </c>
      <c r="Y1308" s="2">
        <f>SUMIFS('Growth rates'!D$4:D$999,'Growth rates'!$B$4:$B$999,Demands!$A1308,'Growth rates'!$C$4:$C$999,$W1308)</f>
        <v>0</v>
      </c>
      <c r="Z1308" s="2">
        <f>SUMIFS('Growth rates'!E$4:E$999,'Growth rates'!$B$4:$B$999,Demands!$A1308,'Growth rates'!$C$4:$C$999,$W1308)</f>
        <v>0</v>
      </c>
      <c r="AA1308" s="2">
        <f>SUMIFS('Growth rates'!F$4:F$999,'Growth rates'!$B$4:$B$999,Demands!$A1308,'Growth rates'!$C$4:$C$999,$W1308)</f>
        <v>0</v>
      </c>
      <c r="AB1308" s="2">
        <f>SUMIFS('Growth rates'!G$4:G$999,'Growth rates'!$B$4:$B$999,Demands!$A1308,'Growth rates'!$C$4:$C$999,$W1308)</f>
        <v>0</v>
      </c>
      <c r="AC1308" s="2">
        <f>SUMIFS('Growth rates'!H$4:H$999,'Growth rates'!$B$4:$B$999,Demands!$A1308,'Growth rates'!$C$4:$C$999,$W1308)</f>
        <v>0</v>
      </c>
      <c r="AD1308" s="2">
        <f>SUMIFS('Growth rates'!I$4:I$999,'Growth rates'!$B$4:$B$999,Demands!$A1308,'Growth rates'!$C$4:$C$999,$W1308)</f>
        <v>0</v>
      </c>
      <c r="AE1308" s="2">
        <f>SUMIFS('Growth rates'!J$4:J$999,'Growth rates'!$B$4:$B$999,Demands!$A1308,'Growth rates'!$C$4:$C$999,$W1308)</f>
        <v>0</v>
      </c>
      <c r="AF1308" s="2">
        <f>SUMIFS('Growth rates'!K$4:K$999,'Growth rates'!$B$4:$B$999,Demands!$A1308,'Growth rates'!$C$4:$C$999,$W1308)</f>
        <v>0</v>
      </c>
      <c r="AG1308" s="2">
        <f>SUMIFS('Growth rates'!L$4:L$999,'Growth rates'!$B$4:$B$999,Demands!$A1308,'Growth rates'!$C$4:$C$999,$W1308)</f>
        <v>0</v>
      </c>
      <c r="AH1308" s="2">
        <f>SUMIFS('Growth rates'!M$4:M$999,'Growth rates'!$B$4:$B$999,Demands!$A1308,'Growth rates'!$C$4:$C$999,$W1308)</f>
        <v>0</v>
      </c>
      <c r="AI1308" s="2">
        <f>SUMIFS('Growth rates'!N$4:N$999,'Growth rates'!$B$4:$B$999,Demands!$A1308,'Growth rates'!$C$4:$C$999,$W1308)</f>
        <v>0</v>
      </c>
      <c r="AJ1308" s="2">
        <f>SUMIFS('Growth rates'!O$4:O$999,'Growth rates'!$B$4:$B$999,Demands!$A1308,'Growth rates'!$C$4:$C$999,$W1308)</f>
        <v>0</v>
      </c>
      <c r="AK1308" s="2">
        <f>SUMIFS('Growth rates'!P$4:P$999,'Growth rates'!$B$4:$B$999,Demands!$A1308,'Growth rates'!$C$4:$C$999,$W1308)</f>
        <v>0</v>
      </c>
      <c r="AL1308" s="2">
        <f>SUMIFS('Growth rates'!Q$4:Q$999,'Growth rates'!$B$4:$B$999,Demands!$A1308,'Growth rates'!$C$4:$C$999,$W1308)</f>
        <v>0</v>
      </c>
      <c r="AM1308" s="2">
        <f>SUMIFS('Growth rates'!R$4:R$999,'Growth rates'!$B$4:$B$999,Demands!$A1308,'Growth rates'!$C$4:$C$999,$W1308)</f>
        <v>0</v>
      </c>
      <c r="AN1308" s="2">
        <f>SUMIFS('Growth rates'!S$4:S$999,'Growth rates'!$B$4:$B$999,Demands!$A1308,'Growth rates'!$C$4:$C$999,$W1308)</f>
        <v>0</v>
      </c>
      <c r="AO1308" s="2">
        <f>SUMIFS('Growth rates'!T$4:T$999,'Growth rates'!$B$4:$B$999,Demands!$A1308,'Growth rates'!$C$4:$C$999,$W1308)</f>
        <v>0</v>
      </c>
      <c r="AP1308" s="2">
        <f>SUMIFS('Growth rates'!U$4:U$999,'Growth rates'!$B$4:$B$999,Demands!$A1308,'Growth rates'!$C$4:$C$999,$W1308)</f>
        <v>0</v>
      </c>
      <c r="AR1308" t="e">
        <f>VLOOKUP(C1308&amp;A1308,Driver_elast!$A$2:$E$1161,5,FALSE)</f>
        <v>#N/A</v>
      </c>
      <c r="AS1308" t="e">
        <f t="shared" si="421"/>
        <v>#N/A</v>
      </c>
      <c r="AT1308" t="e">
        <f t="shared" si="422"/>
        <v>#N/A</v>
      </c>
      <c r="AV1308" s="2" t="e" cm="1">
        <f t="array" ref="AV1308">TREND($AR1308:$AS1308,$AR$3:$AS$3,AV$1)</f>
        <v>#VALUE!</v>
      </c>
      <c r="AW1308" s="2" t="e" cm="1">
        <f t="array" ref="AW1308">TREND($AR1308:$AS1308,$AR$3:$AS$3,AW$1)</f>
        <v>#VALUE!</v>
      </c>
      <c r="AX1308" s="2" t="e" cm="1">
        <f t="array" ref="AX1308">TREND($AR1308:$AS1308,$AR$3:$AS$3,AX$1)</f>
        <v>#VALUE!</v>
      </c>
      <c r="AY1308" s="2" t="e" cm="1">
        <f t="array" ref="AY1308">TREND($AR1308:$AS1308,$AR$3:$AS$3,AY$1)</f>
        <v>#VALUE!</v>
      </c>
      <c r="AZ1308" s="2" t="e" cm="1">
        <f t="array" ref="AZ1308">TREND($AR1308:$AS1308,$AR$3:$AS$3,AZ$1)</f>
        <v>#VALUE!</v>
      </c>
      <c r="BA1308" s="2" t="e" cm="1">
        <f t="array" ref="BA1308">TREND($AR1308:$AS1308,$AR$3:$AS$3,BA$1)</f>
        <v>#VALUE!</v>
      </c>
      <c r="BB1308" s="2" t="e" cm="1">
        <f t="array" ref="BB1308">TREND($AR1308:$AS1308,$AR$3:$AS$3,BB$1)</f>
        <v>#VALUE!</v>
      </c>
      <c r="BC1308" s="2" t="e" cm="1">
        <f t="array" ref="BC1308">TREND($AR1308:$AS1308,$AR$3:$AS$3,BC$1)</f>
        <v>#VALUE!</v>
      </c>
      <c r="BD1308" s="2" t="e" cm="1">
        <f t="array" ref="BD1308">TREND($AR1308:$AS1308,$AR$3:$AS$3,BD$1)</f>
        <v>#VALUE!</v>
      </c>
      <c r="BE1308" s="2" t="e" cm="1">
        <f t="array" ref="BE1308">TREND($AR1308:$AS1308,$AR$3:$AS$3,BE$1)</f>
        <v>#VALUE!</v>
      </c>
      <c r="BF1308" s="20" t="e" cm="1">
        <f t="array" ref="BF1308">TREND($AS1308:$AT1308,$AS$3:$AT$3,BF$1)</f>
        <v>#VALUE!</v>
      </c>
      <c r="BG1308" s="20" t="e" cm="1">
        <f t="array" ref="BG1308">TREND($AS1308:$AT1308,$AS$3:$AT$3,BG$1)</f>
        <v>#VALUE!</v>
      </c>
      <c r="BH1308" s="20" t="e" cm="1">
        <f t="array" ref="BH1308">TREND($AS1308:$AT1308,$AS$3:$AT$3,BH$1)</f>
        <v>#VALUE!</v>
      </c>
      <c r="BI1308" s="20" t="e" cm="1">
        <f t="array" ref="BI1308">TREND($AS1308:$AT1308,$AS$3:$AT$3,BI$1)</f>
        <v>#VALUE!</v>
      </c>
      <c r="BJ1308" s="20" t="e" cm="1">
        <f t="array" ref="BJ1308">TREND($AS1308:$AT1308,$AS$3:$AT$3,BJ$1)</f>
        <v>#VALUE!</v>
      </c>
      <c r="BK1308" s="20" t="e" cm="1">
        <f t="array" ref="BK1308">TREND($AS1308:$AT1308,$AS$3:$AT$3,BK$1)</f>
        <v>#VALUE!</v>
      </c>
      <c r="BL1308" s="20" t="e" cm="1">
        <f t="array" ref="BL1308">TREND($AS1308:$AT1308,$AS$3:$AT$3,BL$1)</f>
        <v>#VALUE!</v>
      </c>
      <c r="BM1308" s="20" t="e" cm="1">
        <f t="array" ref="BM1308">TREND($AS1308:$AT1308,$AS$3:$AT$3,BM$1)</f>
        <v>#VALUE!</v>
      </c>
    </row>
    <row r="1309" spans="1:65" x14ac:dyDescent="0.35">
      <c r="A1309" t="str">
        <f>IF(BYDem!B1307="","\I:",BYDem!B1307)</f>
        <v>\I:</v>
      </c>
      <c r="B1309">
        <f>BYDem!E1307</f>
        <v>0</v>
      </c>
      <c r="C1309">
        <f t="shared" si="403"/>
        <v>0</v>
      </c>
      <c r="D1309" s="4">
        <f>SUMIFS(BYDem!$M$2:$M$2000,BYDem!$B$2:$B$2000,Demands!$A1309,BYDem!$E$2:$E$2000,Demands!$B1309)</f>
        <v>0</v>
      </c>
      <c r="E1309" s="4" t="e">
        <f t="shared" si="404"/>
        <v>#DIV/0!</v>
      </c>
      <c r="F1309" s="4" t="e">
        <f t="shared" si="405"/>
        <v>#DIV/0!</v>
      </c>
      <c r="G1309" s="4" t="e">
        <f t="shared" si="406"/>
        <v>#DIV/0!</v>
      </c>
      <c r="H1309" s="4" t="e">
        <f t="shared" si="407"/>
        <v>#DIV/0!</v>
      </c>
      <c r="I1309" s="4" t="e">
        <f t="shared" si="408"/>
        <v>#DIV/0!</v>
      </c>
      <c r="J1309" s="4" t="e">
        <f t="shared" si="409"/>
        <v>#DIV/0!</v>
      </c>
      <c r="K1309" s="4" t="e">
        <f t="shared" si="410"/>
        <v>#DIV/0!</v>
      </c>
      <c r="L1309" s="4" t="e">
        <f t="shared" si="411"/>
        <v>#DIV/0!</v>
      </c>
      <c r="M1309" s="4" t="e">
        <f t="shared" si="412"/>
        <v>#DIV/0!</v>
      </c>
      <c r="N1309" s="4" t="e">
        <f t="shared" si="413"/>
        <v>#DIV/0!</v>
      </c>
      <c r="O1309" s="4" t="e">
        <f t="shared" si="414"/>
        <v>#DIV/0!</v>
      </c>
      <c r="P1309" s="4" t="e">
        <f t="shared" si="415"/>
        <v>#DIV/0!</v>
      </c>
      <c r="Q1309" s="4" t="e">
        <f t="shared" si="416"/>
        <v>#DIV/0!</v>
      </c>
      <c r="R1309" s="4" t="e">
        <f t="shared" si="417"/>
        <v>#DIV/0!</v>
      </c>
      <c r="S1309" s="4" t="e">
        <f t="shared" si="418"/>
        <v>#DIV/0!</v>
      </c>
      <c r="T1309" s="4" t="e">
        <f t="shared" si="419"/>
        <v>#DIV/0!</v>
      </c>
      <c r="U1309" s="4" t="e">
        <f t="shared" si="420"/>
        <v>#DIV/0!</v>
      </c>
      <c r="W1309" s="5" t="e">
        <f>VLOOKUP(C1309&amp;A1309,Driver_elast!$A$2:$D$1161,4,FALSE)</f>
        <v>#N/A</v>
      </c>
      <c r="X1309" s="5">
        <v>1</v>
      </c>
      <c r="Y1309" s="2">
        <f>SUMIFS('Growth rates'!D$4:D$999,'Growth rates'!$B$4:$B$999,Demands!$A1309,'Growth rates'!$C$4:$C$999,$W1309)</f>
        <v>0</v>
      </c>
      <c r="Z1309" s="2">
        <f>SUMIFS('Growth rates'!E$4:E$999,'Growth rates'!$B$4:$B$999,Demands!$A1309,'Growth rates'!$C$4:$C$999,$W1309)</f>
        <v>0</v>
      </c>
      <c r="AA1309" s="2">
        <f>SUMIFS('Growth rates'!F$4:F$999,'Growth rates'!$B$4:$B$999,Demands!$A1309,'Growth rates'!$C$4:$C$999,$W1309)</f>
        <v>0</v>
      </c>
      <c r="AB1309" s="2">
        <f>SUMIFS('Growth rates'!G$4:G$999,'Growth rates'!$B$4:$B$999,Demands!$A1309,'Growth rates'!$C$4:$C$999,$W1309)</f>
        <v>0</v>
      </c>
      <c r="AC1309" s="2">
        <f>SUMIFS('Growth rates'!H$4:H$999,'Growth rates'!$B$4:$B$999,Demands!$A1309,'Growth rates'!$C$4:$C$999,$W1309)</f>
        <v>0</v>
      </c>
      <c r="AD1309" s="2">
        <f>SUMIFS('Growth rates'!I$4:I$999,'Growth rates'!$B$4:$B$999,Demands!$A1309,'Growth rates'!$C$4:$C$999,$W1309)</f>
        <v>0</v>
      </c>
      <c r="AE1309" s="2">
        <f>SUMIFS('Growth rates'!J$4:J$999,'Growth rates'!$B$4:$B$999,Demands!$A1309,'Growth rates'!$C$4:$C$999,$W1309)</f>
        <v>0</v>
      </c>
      <c r="AF1309" s="2">
        <f>SUMIFS('Growth rates'!K$4:K$999,'Growth rates'!$B$4:$B$999,Demands!$A1309,'Growth rates'!$C$4:$C$999,$W1309)</f>
        <v>0</v>
      </c>
      <c r="AG1309" s="2">
        <f>SUMIFS('Growth rates'!L$4:L$999,'Growth rates'!$B$4:$B$999,Demands!$A1309,'Growth rates'!$C$4:$C$999,$W1309)</f>
        <v>0</v>
      </c>
      <c r="AH1309" s="2">
        <f>SUMIFS('Growth rates'!M$4:M$999,'Growth rates'!$B$4:$B$999,Demands!$A1309,'Growth rates'!$C$4:$C$999,$W1309)</f>
        <v>0</v>
      </c>
      <c r="AI1309" s="2">
        <f>SUMIFS('Growth rates'!N$4:N$999,'Growth rates'!$B$4:$B$999,Demands!$A1309,'Growth rates'!$C$4:$C$999,$W1309)</f>
        <v>0</v>
      </c>
      <c r="AJ1309" s="2">
        <f>SUMIFS('Growth rates'!O$4:O$999,'Growth rates'!$B$4:$B$999,Demands!$A1309,'Growth rates'!$C$4:$C$999,$W1309)</f>
        <v>0</v>
      </c>
      <c r="AK1309" s="2">
        <f>SUMIFS('Growth rates'!P$4:P$999,'Growth rates'!$B$4:$B$999,Demands!$A1309,'Growth rates'!$C$4:$C$999,$W1309)</f>
        <v>0</v>
      </c>
      <c r="AL1309" s="2">
        <f>SUMIFS('Growth rates'!Q$4:Q$999,'Growth rates'!$B$4:$B$999,Demands!$A1309,'Growth rates'!$C$4:$C$999,$W1309)</f>
        <v>0</v>
      </c>
      <c r="AM1309" s="2">
        <f>SUMIFS('Growth rates'!R$4:R$999,'Growth rates'!$B$4:$B$999,Demands!$A1309,'Growth rates'!$C$4:$C$999,$W1309)</f>
        <v>0</v>
      </c>
      <c r="AN1309" s="2">
        <f>SUMIFS('Growth rates'!S$4:S$999,'Growth rates'!$B$4:$B$999,Demands!$A1309,'Growth rates'!$C$4:$C$999,$W1309)</f>
        <v>0</v>
      </c>
      <c r="AO1309" s="2">
        <f>SUMIFS('Growth rates'!T$4:T$999,'Growth rates'!$B$4:$B$999,Demands!$A1309,'Growth rates'!$C$4:$C$999,$W1309)</f>
        <v>0</v>
      </c>
      <c r="AP1309" s="2">
        <f>SUMIFS('Growth rates'!U$4:U$999,'Growth rates'!$B$4:$B$999,Demands!$A1309,'Growth rates'!$C$4:$C$999,$W1309)</f>
        <v>0</v>
      </c>
      <c r="AR1309" t="e">
        <f>VLOOKUP(C1309&amp;A1309,Driver_elast!$A$2:$E$1161,5,FALSE)</f>
        <v>#N/A</v>
      </c>
      <c r="AS1309" t="e">
        <f t="shared" si="421"/>
        <v>#N/A</v>
      </c>
      <c r="AT1309" t="e">
        <f t="shared" si="422"/>
        <v>#N/A</v>
      </c>
      <c r="AV1309" s="2" t="e" cm="1">
        <f t="array" ref="AV1309">TREND($AR1309:$AS1309,$AR$3:$AS$3,AV$1)</f>
        <v>#VALUE!</v>
      </c>
      <c r="AW1309" s="2" t="e" cm="1">
        <f t="array" ref="AW1309">TREND($AR1309:$AS1309,$AR$3:$AS$3,AW$1)</f>
        <v>#VALUE!</v>
      </c>
      <c r="AX1309" s="2" t="e" cm="1">
        <f t="array" ref="AX1309">TREND($AR1309:$AS1309,$AR$3:$AS$3,AX$1)</f>
        <v>#VALUE!</v>
      </c>
      <c r="AY1309" s="2" t="e" cm="1">
        <f t="array" ref="AY1309">TREND($AR1309:$AS1309,$AR$3:$AS$3,AY$1)</f>
        <v>#VALUE!</v>
      </c>
      <c r="AZ1309" s="2" t="e" cm="1">
        <f t="array" ref="AZ1309">TREND($AR1309:$AS1309,$AR$3:$AS$3,AZ$1)</f>
        <v>#VALUE!</v>
      </c>
      <c r="BA1309" s="2" t="e" cm="1">
        <f t="array" ref="BA1309">TREND($AR1309:$AS1309,$AR$3:$AS$3,BA$1)</f>
        <v>#VALUE!</v>
      </c>
      <c r="BB1309" s="2" t="e" cm="1">
        <f t="array" ref="BB1309">TREND($AR1309:$AS1309,$AR$3:$AS$3,BB$1)</f>
        <v>#VALUE!</v>
      </c>
      <c r="BC1309" s="2" t="e" cm="1">
        <f t="array" ref="BC1309">TREND($AR1309:$AS1309,$AR$3:$AS$3,BC$1)</f>
        <v>#VALUE!</v>
      </c>
      <c r="BD1309" s="2" t="e" cm="1">
        <f t="array" ref="BD1309">TREND($AR1309:$AS1309,$AR$3:$AS$3,BD$1)</f>
        <v>#VALUE!</v>
      </c>
      <c r="BE1309" s="2" t="e" cm="1">
        <f t="array" ref="BE1309">TREND($AR1309:$AS1309,$AR$3:$AS$3,BE$1)</f>
        <v>#VALUE!</v>
      </c>
      <c r="BF1309" s="20" t="e" cm="1">
        <f t="array" ref="BF1309">TREND($AS1309:$AT1309,$AS$3:$AT$3,BF$1)</f>
        <v>#VALUE!</v>
      </c>
      <c r="BG1309" s="20" t="e" cm="1">
        <f t="array" ref="BG1309">TREND($AS1309:$AT1309,$AS$3:$AT$3,BG$1)</f>
        <v>#VALUE!</v>
      </c>
      <c r="BH1309" s="20" t="e" cm="1">
        <f t="array" ref="BH1309">TREND($AS1309:$AT1309,$AS$3:$AT$3,BH$1)</f>
        <v>#VALUE!</v>
      </c>
      <c r="BI1309" s="20" t="e" cm="1">
        <f t="array" ref="BI1309">TREND($AS1309:$AT1309,$AS$3:$AT$3,BI$1)</f>
        <v>#VALUE!</v>
      </c>
      <c r="BJ1309" s="20" t="e" cm="1">
        <f t="array" ref="BJ1309">TREND($AS1309:$AT1309,$AS$3:$AT$3,BJ$1)</f>
        <v>#VALUE!</v>
      </c>
      <c r="BK1309" s="20" t="e" cm="1">
        <f t="array" ref="BK1309">TREND($AS1309:$AT1309,$AS$3:$AT$3,BK$1)</f>
        <v>#VALUE!</v>
      </c>
      <c r="BL1309" s="20" t="e" cm="1">
        <f t="array" ref="BL1309">TREND($AS1309:$AT1309,$AS$3:$AT$3,BL$1)</f>
        <v>#VALUE!</v>
      </c>
      <c r="BM1309" s="20" t="e" cm="1">
        <f t="array" ref="BM1309">TREND($AS1309:$AT1309,$AS$3:$AT$3,BM$1)</f>
        <v>#VALUE!</v>
      </c>
    </row>
    <row r="1310" spans="1:65" x14ac:dyDescent="0.35">
      <c r="A1310" t="str">
        <f>IF(BYDem!B1308="","\I:",BYDem!B1308)</f>
        <v>\I:</v>
      </c>
      <c r="B1310">
        <f>BYDem!E1308</f>
        <v>0</v>
      </c>
      <c r="C1310">
        <f t="shared" si="403"/>
        <v>0</v>
      </c>
      <c r="D1310" s="4">
        <f>SUMIFS(BYDem!$M$2:$M$2000,BYDem!$B$2:$B$2000,Demands!$A1310,BYDem!$E$2:$E$2000,Demands!$B1310)</f>
        <v>0</v>
      </c>
      <c r="E1310" s="4" t="e">
        <f t="shared" si="404"/>
        <v>#DIV/0!</v>
      </c>
      <c r="F1310" s="4" t="e">
        <f t="shared" si="405"/>
        <v>#DIV/0!</v>
      </c>
      <c r="G1310" s="4" t="e">
        <f t="shared" si="406"/>
        <v>#DIV/0!</v>
      </c>
      <c r="H1310" s="4" t="e">
        <f t="shared" si="407"/>
        <v>#DIV/0!</v>
      </c>
      <c r="I1310" s="4" t="e">
        <f t="shared" si="408"/>
        <v>#DIV/0!</v>
      </c>
      <c r="J1310" s="4" t="e">
        <f t="shared" si="409"/>
        <v>#DIV/0!</v>
      </c>
      <c r="K1310" s="4" t="e">
        <f t="shared" si="410"/>
        <v>#DIV/0!</v>
      </c>
      <c r="L1310" s="4" t="e">
        <f t="shared" si="411"/>
        <v>#DIV/0!</v>
      </c>
      <c r="M1310" s="4" t="e">
        <f t="shared" si="412"/>
        <v>#DIV/0!</v>
      </c>
      <c r="N1310" s="4" t="e">
        <f t="shared" si="413"/>
        <v>#DIV/0!</v>
      </c>
      <c r="O1310" s="4" t="e">
        <f t="shared" si="414"/>
        <v>#DIV/0!</v>
      </c>
      <c r="P1310" s="4" t="e">
        <f t="shared" si="415"/>
        <v>#DIV/0!</v>
      </c>
      <c r="Q1310" s="4" t="e">
        <f t="shared" si="416"/>
        <v>#DIV/0!</v>
      </c>
      <c r="R1310" s="4" t="e">
        <f t="shared" si="417"/>
        <v>#DIV/0!</v>
      </c>
      <c r="S1310" s="4" t="e">
        <f t="shared" si="418"/>
        <v>#DIV/0!</v>
      </c>
      <c r="T1310" s="4" t="e">
        <f t="shared" si="419"/>
        <v>#DIV/0!</v>
      </c>
      <c r="U1310" s="4" t="e">
        <f t="shared" si="420"/>
        <v>#DIV/0!</v>
      </c>
      <c r="W1310" s="5" t="e">
        <f>VLOOKUP(C1310&amp;A1310,Driver_elast!$A$2:$D$1161,4,FALSE)</f>
        <v>#N/A</v>
      </c>
      <c r="X1310" s="5">
        <v>1</v>
      </c>
      <c r="Y1310" s="2">
        <f>SUMIFS('Growth rates'!D$4:D$999,'Growth rates'!$B$4:$B$999,Demands!$A1310,'Growth rates'!$C$4:$C$999,$W1310)</f>
        <v>0</v>
      </c>
      <c r="Z1310" s="2">
        <f>SUMIFS('Growth rates'!E$4:E$999,'Growth rates'!$B$4:$B$999,Demands!$A1310,'Growth rates'!$C$4:$C$999,$W1310)</f>
        <v>0</v>
      </c>
      <c r="AA1310" s="2">
        <f>SUMIFS('Growth rates'!F$4:F$999,'Growth rates'!$B$4:$B$999,Demands!$A1310,'Growth rates'!$C$4:$C$999,$W1310)</f>
        <v>0</v>
      </c>
      <c r="AB1310" s="2">
        <f>SUMIFS('Growth rates'!G$4:G$999,'Growth rates'!$B$4:$B$999,Demands!$A1310,'Growth rates'!$C$4:$C$999,$W1310)</f>
        <v>0</v>
      </c>
      <c r="AC1310" s="2">
        <f>SUMIFS('Growth rates'!H$4:H$999,'Growth rates'!$B$4:$B$999,Demands!$A1310,'Growth rates'!$C$4:$C$999,$W1310)</f>
        <v>0</v>
      </c>
      <c r="AD1310" s="2">
        <f>SUMIFS('Growth rates'!I$4:I$999,'Growth rates'!$B$4:$B$999,Demands!$A1310,'Growth rates'!$C$4:$C$999,$W1310)</f>
        <v>0</v>
      </c>
      <c r="AE1310" s="2">
        <f>SUMIFS('Growth rates'!J$4:J$999,'Growth rates'!$B$4:$B$999,Demands!$A1310,'Growth rates'!$C$4:$C$999,$W1310)</f>
        <v>0</v>
      </c>
      <c r="AF1310" s="2">
        <f>SUMIFS('Growth rates'!K$4:K$999,'Growth rates'!$B$4:$B$999,Demands!$A1310,'Growth rates'!$C$4:$C$999,$W1310)</f>
        <v>0</v>
      </c>
      <c r="AG1310" s="2">
        <f>SUMIFS('Growth rates'!L$4:L$999,'Growth rates'!$B$4:$B$999,Demands!$A1310,'Growth rates'!$C$4:$C$999,$W1310)</f>
        <v>0</v>
      </c>
      <c r="AH1310" s="2">
        <f>SUMIFS('Growth rates'!M$4:M$999,'Growth rates'!$B$4:$B$999,Demands!$A1310,'Growth rates'!$C$4:$C$999,$W1310)</f>
        <v>0</v>
      </c>
      <c r="AI1310" s="2">
        <f>SUMIFS('Growth rates'!N$4:N$999,'Growth rates'!$B$4:$B$999,Demands!$A1310,'Growth rates'!$C$4:$C$999,$W1310)</f>
        <v>0</v>
      </c>
      <c r="AJ1310" s="2">
        <f>SUMIFS('Growth rates'!O$4:O$999,'Growth rates'!$B$4:$B$999,Demands!$A1310,'Growth rates'!$C$4:$C$999,$W1310)</f>
        <v>0</v>
      </c>
      <c r="AK1310" s="2">
        <f>SUMIFS('Growth rates'!P$4:P$999,'Growth rates'!$B$4:$B$999,Demands!$A1310,'Growth rates'!$C$4:$C$999,$W1310)</f>
        <v>0</v>
      </c>
      <c r="AL1310" s="2">
        <f>SUMIFS('Growth rates'!Q$4:Q$999,'Growth rates'!$B$4:$B$999,Demands!$A1310,'Growth rates'!$C$4:$C$999,$W1310)</f>
        <v>0</v>
      </c>
      <c r="AM1310" s="2">
        <f>SUMIFS('Growth rates'!R$4:R$999,'Growth rates'!$B$4:$B$999,Demands!$A1310,'Growth rates'!$C$4:$C$999,$W1310)</f>
        <v>0</v>
      </c>
      <c r="AN1310" s="2">
        <f>SUMIFS('Growth rates'!S$4:S$999,'Growth rates'!$B$4:$B$999,Demands!$A1310,'Growth rates'!$C$4:$C$999,$W1310)</f>
        <v>0</v>
      </c>
      <c r="AO1310" s="2">
        <f>SUMIFS('Growth rates'!T$4:T$999,'Growth rates'!$B$4:$B$999,Demands!$A1310,'Growth rates'!$C$4:$C$999,$W1310)</f>
        <v>0</v>
      </c>
      <c r="AP1310" s="2">
        <f>SUMIFS('Growth rates'!U$4:U$999,'Growth rates'!$B$4:$B$999,Demands!$A1310,'Growth rates'!$C$4:$C$999,$W1310)</f>
        <v>0</v>
      </c>
      <c r="AR1310" t="e">
        <f>VLOOKUP(C1310&amp;A1310,Driver_elast!$A$2:$E$1161,5,FALSE)</f>
        <v>#N/A</v>
      </c>
      <c r="AS1310" t="e">
        <f t="shared" si="421"/>
        <v>#N/A</v>
      </c>
      <c r="AT1310" t="e">
        <f t="shared" si="422"/>
        <v>#N/A</v>
      </c>
      <c r="AV1310" s="2" t="e" cm="1">
        <f t="array" ref="AV1310">TREND($AR1310:$AS1310,$AR$3:$AS$3,AV$1)</f>
        <v>#VALUE!</v>
      </c>
      <c r="AW1310" s="2" t="e" cm="1">
        <f t="array" ref="AW1310">TREND($AR1310:$AS1310,$AR$3:$AS$3,AW$1)</f>
        <v>#VALUE!</v>
      </c>
      <c r="AX1310" s="2" t="e" cm="1">
        <f t="array" ref="AX1310">TREND($AR1310:$AS1310,$AR$3:$AS$3,AX$1)</f>
        <v>#VALUE!</v>
      </c>
      <c r="AY1310" s="2" t="e" cm="1">
        <f t="array" ref="AY1310">TREND($AR1310:$AS1310,$AR$3:$AS$3,AY$1)</f>
        <v>#VALUE!</v>
      </c>
      <c r="AZ1310" s="2" t="e" cm="1">
        <f t="array" ref="AZ1310">TREND($AR1310:$AS1310,$AR$3:$AS$3,AZ$1)</f>
        <v>#VALUE!</v>
      </c>
      <c r="BA1310" s="2" t="e" cm="1">
        <f t="array" ref="BA1310">TREND($AR1310:$AS1310,$AR$3:$AS$3,BA$1)</f>
        <v>#VALUE!</v>
      </c>
      <c r="BB1310" s="2" t="e" cm="1">
        <f t="array" ref="BB1310">TREND($AR1310:$AS1310,$AR$3:$AS$3,BB$1)</f>
        <v>#VALUE!</v>
      </c>
      <c r="BC1310" s="2" t="e" cm="1">
        <f t="array" ref="BC1310">TREND($AR1310:$AS1310,$AR$3:$AS$3,BC$1)</f>
        <v>#VALUE!</v>
      </c>
      <c r="BD1310" s="2" t="e" cm="1">
        <f t="array" ref="BD1310">TREND($AR1310:$AS1310,$AR$3:$AS$3,BD$1)</f>
        <v>#VALUE!</v>
      </c>
      <c r="BE1310" s="2" t="e" cm="1">
        <f t="array" ref="BE1310">TREND($AR1310:$AS1310,$AR$3:$AS$3,BE$1)</f>
        <v>#VALUE!</v>
      </c>
      <c r="BF1310" s="20" t="e" cm="1">
        <f t="array" ref="BF1310">TREND($AS1310:$AT1310,$AS$3:$AT$3,BF$1)</f>
        <v>#VALUE!</v>
      </c>
      <c r="BG1310" s="20" t="e" cm="1">
        <f t="array" ref="BG1310">TREND($AS1310:$AT1310,$AS$3:$AT$3,BG$1)</f>
        <v>#VALUE!</v>
      </c>
      <c r="BH1310" s="20" t="e" cm="1">
        <f t="array" ref="BH1310">TREND($AS1310:$AT1310,$AS$3:$AT$3,BH$1)</f>
        <v>#VALUE!</v>
      </c>
      <c r="BI1310" s="20" t="e" cm="1">
        <f t="array" ref="BI1310">TREND($AS1310:$AT1310,$AS$3:$AT$3,BI$1)</f>
        <v>#VALUE!</v>
      </c>
      <c r="BJ1310" s="20" t="e" cm="1">
        <f t="array" ref="BJ1310">TREND($AS1310:$AT1310,$AS$3:$AT$3,BJ$1)</f>
        <v>#VALUE!</v>
      </c>
      <c r="BK1310" s="20" t="e" cm="1">
        <f t="array" ref="BK1310">TREND($AS1310:$AT1310,$AS$3:$AT$3,BK$1)</f>
        <v>#VALUE!</v>
      </c>
      <c r="BL1310" s="20" t="e" cm="1">
        <f t="array" ref="BL1310">TREND($AS1310:$AT1310,$AS$3:$AT$3,BL$1)</f>
        <v>#VALUE!</v>
      </c>
      <c r="BM1310" s="20" t="e" cm="1">
        <f t="array" ref="BM1310">TREND($AS1310:$AT1310,$AS$3:$AT$3,BM$1)</f>
        <v>#VALUE!</v>
      </c>
    </row>
    <row r="1311" spans="1:65" x14ac:dyDescent="0.35">
      <c r="A1311" t="str">
        <f>IF(BYDem!B1309="","\I:",BYDem!B1309)</f>
        <v>\I:</v>
      </c>
      <c r="B1311">
        <f>BYDem!E1309</f>
        <v>0</v>
      </c>
      <c r="C1311">
        <f t="shared" si="403"/>
        <v>0</v>
      </c>
      <c r="D1311" s="4">
        <f>SUMIFS(BYDem!$M$2:$M$2000,BYDem!$B$2:$B$2000,Demands!$A1311,BYDem!$E$2:$E$2000,Demands!$B1311)</f>
        <v>0</v>
      </c>
      <c r="E1311" s="4" t="e">
        <f t="shared" si="404"/>
        <v>#DIV/0!</v>
      </c>
      <c r="F1311" s="4" t="e">
        <f t="shared" si="405"/>
        <v>#DIV/0!</v>
      </c>
      <c r="G1311" s="4" t="e">
        <f t="shared" si="406"/>
        <v>#DIV/0!</v>
      </c>
      <c r="H1311" s="4" t="e">
        <f t="shared" si="407"/>
        <v>#DIV/0!</v>
      </c>
      <c r="I1311" s="4" t="e">
        <f t="shared" si="408"/>
        <v>#DIV/0!</v>
      </c>
      <c r="J1311" s="4" t="e">
        <f t="shared" si="409"/>
        <v>#DIV/0!</v>
      </c>
      <c r="K1311" s="4" t="e">
        <f t="shared" si="410"/>
        <v>#DIV/0!</v>
      </c>
      <c r="L1311" s="4" t="e">
        <f t="shared" si="411"/>
        <v>#DIV/0!</v>
      </c>
      <c r="M1311" s="4" t="e">
        <f t="shared" si="412"/>
        <v>#DIV/0!</v>
      </c>
      <c r="N1311" s="4" t="e">
        <f t="shared" si="413"/>
        <v>#DIV/0!</v>
      </c>
      <c r="O1311" s="4" t="e">
        <f t="shared" si="414"/>
        <v>#DIV/0!</v>
      </c>
      <c r="P1311" s="4" t="e">
        <f t="shared" si="415"/>
        <v>#DIV/0!</v>
      </c>
      <c r="Q1311" s="4" t="e">
        <f t="shared" si="416"/>
        <v>#DIV/0!</v>
      </c>
      <c r="R1311" s="4" t="e">
        <f t="shared" si="417"/>
        <v>#DIV/0!</v>
      </c>
      <c r="S1311" s="4" t="e">
        <f t="shared" si="418"/>
        <v>#DIV/0!</v>
      </c>
      <c r="T1311" s="4" t="e">
        <f t="shared" si="419"/>
        <v>#DIV/0!</v>
      </c>
      <c r="U1311" s="4" t="e">
        <f t="shared" si="420"/>
        <v>#DIV/0!</v>
      </c>
      <c r="W1311" s="5" t="e">
        <f>VLOOKUP(C1311&amp;A1311,Driver_elast!$A$2:$D$1161,4,FALSE)</f>
        <v>#N/A</v>
      </c>
      <c r="X1311" s="5">
        <v>1</v>
      </c>
      <c r="Y1311" s="2">
        <f>SUMIFS('Growth rates'!D$4:D$999,'Growth rates'!$B$4:$B$999,Demands!$A1311,'Growth rates'!$C$4:$C$999,$W1311)</f>
        <v>0</v>
      </c>
      <c r="Z1311" s="2">
        <f>SUMIFS('Growth rates'!E$4:E$999,'Growth rates'!$B$4:$B$999,Demands!$A1311,'Growth rates'!$C$4:$C$999,$W1311)</f>
        <v>0</v>
      </c>
      <c r="AA1311" s="2">
        <f>SUMIFS('Growth rates'!F$4:F$999,'Growth rates'!$B$4:$B$999,Demands!$A1311,'Growth rates'!$C$4:$C$999,$W1311)</f>
        <v>0</v>
      </c>
      <c r="AB1311" s="2">
        <f>SUMIFS('Growth rates'!G$4:G$999,'Growth rates'!$B$4:$B$999,Demands!$A1311,'Growth rates'!$C$4:$C$999,$W1311)</f>
        <v>0</v>
      </c>
      <c r="AC1311" s="2">
        <f>SUMIFS('Growth rates'!H$4:H$999,'Growth rates'!$B$4:$B$999,Demands!$A1311,'Growth rates'!$C$4:$C$999,$W1311)</f>
        <v>0</v>
      </c>
      <c r="AD1311" s="2">
        <f>SUMIFS('Growth rates'!I$4:I$999,'Growth rates'!$B$4:$B$999,Demands!$A1311,'Growth rates'!$C$4:$C$999,$W1311)</f>
        <v>0</v>
      </c>
      <c r="AE1311" s="2">
        <f>SUMIFS('Growth rates'!J$4:J$999,'Growth rates'!$B$4:$B$999,Demands!$A1311,'Growth rates'!$C$4:$C$999,$W1311)</f>
        <v>0</v>
      </c>
      <c r="AF1311" s="2">
        <f>SUMIFS('Growth rates'!K$4:K$999,'Growth rates'!$B$4:$B$999,Demands!$A1311,'Growth rates'!$C$4:$C$999,$W1311)</f>
        <v>0</v>
      </c>
      <c r="AG1311" s="2">
        <f>SUMIFS('Growth rates'!L$4:L$999,'Growth rates'!$B$4:$B$999,Demands!$A1311,'Growth rates'!$C$4:$C$999,$W1311)</f>
        <v>0</v>
      </c>
      <c r="AH1311" s="2">
        <f>SUMIFS('Growth rates'!M$4:M$999,'Growth rates'!$B$4:$B$999,Demands!$A1311,'Growth rates'!$C$4:$C$999,$W1311)</f>
        <v>0</v>
      </c>
      <c r="AI1311" s="2">
        <f>SUMIFS('Growth rates'!N$4:N$999,'Growth rates'!$B$4:$B$999,Demands!$A1311,'Growth rates'!$C$4:$C$999,$W1311)</f>
        <v>0</v>
      </c>
      <c r="AJ1311" s="2">
        <f>SUMIFS('Growth rates'!O$4:O$999,'Growth rates'!$B$4:$B$999,Demands!$A1311,'Growth rates'!$C$4:$C$999,$W1311)</f>
        <v>0</v>
      </c>
      <c r="AK1311" s="2">
        <f>SUMIFS('Growth rates'!P$4:P$999,'Growth rates'!$B$4:$B$999,Demands!$A1311,'Growth rates'!$C$4:$C$999,$W1311)</f>
        <v>0</v>
      </c>
      <c r="AL1311" s="2">
        <f>SUMIFS('Growth rates'!Q$4:Q$999,'Growth rates'!$B$4:$B$999,Demands!$A1311,'Growth rates'!$C$4:$C$999,$W1311)</f>
        <v>0</v>
      </c>
      <c r="AM1311" s="2">
        <f>SUMIFS('Growth rates'!R$4:R$999,'Growth rates'!$B$4:$B$999,Demands!$A1311,'Growth rates'!$C$4:$C$999,$W1311)</f>
        <v>0</v>
      </c>
      <c r="AN1311" s="2">
        <f>SUMIFS('Growth rates'!S$4:S$999,'Growth rates'!$B$4:$B$999,Demands!$A1311,'Growth rates'!$C$4:$C$999,$W1311)</f>
        <v>0</v>
      </c>
      <c r="AO1311" s="2">
        <f>SUMIFS('Growth rates'!T$4:T$999,'Growth rates'!$B$4:$B$999,Demands!$A1311,'Growth rates'!$C$4:$C$999,$W1311)</f>
        <v>0</v>
      </c>
      <c r="AP1311" s="2">
        <f>SUMIFS('Growth rates'!U$4:U$999,'Growth rates'!$B$4:$B$999,Demands!$A1311,'Growth rates'!$C$4:$C$999,$W1311)</f>
        <v>0</v>
      </c>
      <c r="AR1311" t="e">
        <f>VLOOKUP(C1311&amp;A1311,Driver_elast!$A$2:$E$1161,5,FALSE)</f>
        <v>#N/A</v>
      </c>
      <c r="AS1311" t="e">
        <f t="shared" si="421"/>
        <v>#N/A</v>
      </c>
      <c r="AT1311" t="e">
        <f t="shared" si="422"/>
        <v>#N/A</v>
      </c>
      <c r="AV1311" s="2" t="e" cm="1">
        <f t="array" ref="AV1311">TREND($AR1311:$AS1311,$AR$3:$AS$3,AV$1)</f>
        <v>#VALUE!</v>
      </c>
      <c r="AW1311" s="2" t="e" cm="1">
        <f t="array" ref="AW1311">TREND($AR1311:$AS1311,$AR$3:$AS$3,AW$1)</f>
        <v>#VALUE!</v>
      </c>
      <c r="AX1311" s="2" t="e" cm="1">
        <f t="array" ref="AX1311">TREND($AR1311:$AS1311,$AR$3:$AS$3,AX$1)</f>
        <v>#VALUE!</v>
      </c>
      <c r="AY1311" s="2" t="e" cm="1">
        <f t="array" ref="AY1311">TREND($AR1311:$AS1311,$AR$3:$AS$3,AY$1)</f>
        <v>#VALUE!</v>
      </c>
      <c r="AZ1311" s="2" t="e" cm="1">
        <f t="array" ref="AZ1311">TREND($AR1311:$AS1311,$AR$3:$AS$3,AZ$1)</f>
        <v>#VALUE!</v>
      </c>
      <c r="BA1311" s="2" t="e" cm="1">
        <f t="array" ref="BA1311">TREND($AR1311:$AS1311,$AR$3:$AS$3,BA$1)</f>
        <v>#VALUE!</v>
      </c>
      <c r="BB1311" s="2" t="e" cm="1">
        <f t="array" ref="BB1311">TREND($AR1311:$AS1311,$AR$3:$AS$3,BB$1)</f>
        <v>#VALUE!</v>
      </c>
      <c r="BC1311" s="2" t="e" cm="1">
        <f t="array" ref="BC1311">TREND($AR1311:$AS1311,$AR$3:$AS$3,BC$1)</f>
        <v>#VALUE!</v>
      </c>
      <c r="BD1311" s="2" t="e" cm="1">
        <f t="array" ref="BD1311">TREND($AR1311:$AS1311,$AR$3:$AS$3,BD$1)</f>
        <v>#VALUE!</v>
      </c>
      <c r="BE1311" s="2" t="e" cm="1">
        <f t="array" ref="BE1311">TREND($AR1311:$AS1311,$AR$3:$AS$3,BE$1)</f>
        <v>#VALUE!</v>
      </c>
      <c r="BF1311" s="20" t="e" cm="1">
        <f t="array" ref="BF1311">TREND($AS1311:$AT1311,$AS$3:$AT$3,BF$1)</f>
        <v>#VALUE!</v>
      </c>
      <c r="BG1311" s="20" t="e" cm="1">
        <f t="array" ref="BG1311">TREND($AS1311:$AT1311,$AS$3:$AT$3,BG$1)</f>
        <v>#VALUE!</v>
      </c>
      <c r="BH1311" s="20" t="e" cm="1">
        <f t="array" ref="BH1311">TREND($AS1311:$AT1311,$AS$3:$AT$3,BH$1)</f>
        <v>#VALUE!</v>
      </c>
      <c r="BI1311" s="20" t="e" cm="1">
        <f t="array" ref="BI1311">TREND($AS1311:$AT1311,$AS$3:$AT$3,BI$1)</f>
        <v>#VALUE!</v>
      </c>
      <c r="BJ1311" s="20" t="e" cm="1">
        <f t="array" ref="BJ1311">TREND($AS1311:$AT1311,$AS$3:$AT$3,BJ$1)</f>
        <v>#VALUE!</v>
      </c>
      <c r="BK1311" s="20" t="e" cm="1">
        <f t="array" ref="BK1311">TREND($AS1311:$AT1311,$AS$3:$AT$3,BK$1)</f>
        <v>#VALUE!</v>
      </c>
      <c r="BL1311" s="20" t="e" cm="1">
        <f t="array" ref="BL1311">TREND($AS1311:$AT1311,$AS$3:$AT$3,BL$1)</f>
        <v>#VALUE!</v>
      </c>
      <c r="BM1311" s="20" t="e" cm="1">
        <f t="array" ref="BM1311">TREND($AS1311:$AT1311,$AS$3:$AT$3,BM$1)</f>
        <v>#VALUE!</v>
      </c>
    </row>
    <row r="1312" spans="1:65" x14ac:dyDescent="0.35">
      <c r="A1312" t="str">
        <f>IF(BYDem!B1310="","\I:",BYDem!B1310)</f>
        <v>\I:</v>
      </c>
      <c r="B1312">
        <f>BYDem!E1310</f>
        <v>0</v>
      </c>
      <c r="C1312">
        <f t="shared" si="403"/>
        <v>0</v>
      </c>
      <c r="D1312" s="4">
        <f>SUMIFS(BYDem!$M$2:$M$2000,BYDem!$B$2:$B$2000,Demands!$A1312,BYDem!$E$2:$E$2000,Demands!$B1312)</f>
        <v>0</v>
      </c>
      <c r="E1312" s="4" t="e">
        <f t="shared" si="404"/>
        <v>#DIV/0!</v>
      </c>
      <c r="F1312" s="4" t="e">
        <f t="shared" si="405"/>
        <v>#DIV/0!</v>
      </c>
      <c r="G1312" s="4" t="e">
        <f t="shared" si="406"/>
        <v>#DIV/0!</v>
      </c>
      <c r="H1312" s="4" t="e">
        <f t="shared" si="407"/>
        <v>#DIV/0!</v>
      </c>
      <c r="I1312" s="4" t="e">
        <f t="shared" si="408"/>
        <v>#DIV/0!</v>
      </c>
      <c r="J1312" s="4" t="e">
        <f t="shared" si="409"/>
        <v>#DIV/0!</v>
      </c>
      <c r="K1312" s="4" t="e">
        <f t="shared" si="410"/>
        <v>#DIV/0!</v>
      </c>
      <c r="L1312" s="4" t="e">
        <f t="shared" si="411"/>
        <v>#DIV/0!</v>
      </c>
      <c r="M1312" s="4" t="e">
        <f t="shared" si="412"/>
        <v>#DIV/0!</v>
      </c>
      <c r="N1312" s="4" t="e">
        <f t="shared" si="413"/>
        <v>#DIV/0!</v>
      </c>
      <c r="O1312" s="4" t="e">
        <f t="shared" si="414"/>
        <v>#DIV/0!</v>
      </c>
      <c r="P1312" s="4" t="e">
        <f t="shared" si="415"/>
        <v>#DIV/0!</v>
      </c>
      <c r="Q1312" s="4" t="e">
        <f t="shared" si="416"/>
        <v>#DIV/0!</v>
      </c>
      <c r="R1312" s="4" t="e">
        <f t="shared" si="417"/>
        <v>#DIV/0!</v>
      </c>
      <c r="S1312" s="4" t="e">
        <f t="shared" si="418"/>
        <v>#DIV/0!</v>
      </c>
      <c r="T1312" s="4" t="e">
        <f t="shared" si="419"/>
        <v>#DIV/0!</v>
      </c>
      <c r="U1312" s="4" t="e">
        <f t="shared" si="420"/>
        <v>#DIV/0!</v>
      </c>
      <c r="W1312" s="5" t="e">
        <f>VLOOKUP(C1312&amp;A1312,Driver_elast!$A$2:$D$1161,4,FALSE)</f>
        <v>#N/A</v>
      </c>
      <c r="X1312" s="5">
        <v>1</v>
      </c>
      <c r="Y1312" s="2">
        <f>SUMIFS('Growth rates'!D$4:D$999,'Growth rates'!$B$4:$B$999,Demands!$A1312,'Growth rates'!$C$4:$C$999,$W1312)</f>
        <v>0</v>
      </c>
      <c r="Z1312" s="2">
        <f>SUMIFS('Growth rates'!E$4:E$999,'Growth rates'!$B$4:$B$999,Demands!$A1312,'Growth rates'!$C$4:$C$999,$W1312)</f>
        <v>0</v>
      </c>
      <c r="AA1312" s="2">
        <f>SUMIFS('Growth rates'!F$4:F$999,'Growth rates'!$B$4:$B$999,Demands!$A1312,'Growth rates'!$C$4:$C$999,$W1312)</f>
        <v>0</v>
      </c>
      <c r="AB1312" s="2">
        <f>SUMIFS('Growth rates'!G$4:G$999,'Growth rates'!$B$4:$B$999,Demands!$A1312,'Growth rates'!$C$4:$C$999,$W1312)</f>
        <v>0</v>
      </c>
      <c r="AC1312" s="2">
        <f>SUMIFS('Growth rates'!H$4:H$999,'Growth rates'!$B$4:$B$999,Demands!$A1312,'Growth rates'!$C$4:$C$999,$W1312)</f>
        <v>0</v>
      </c>
      <c r="AD1312" s="2">
        <f>SUMIFS('Growth rates'!I$4:I$999,'Growth rates'!$B$4:$B$999,Demands!$A1312,'Growth rates'!$C$4:$C$999,$W1312)</f>
        <v>0</v>
      </c>
      <c r="AE1312" s="2">
        <f>SUMIFS('Growth rates'!J$4:J$999,'Growth rates'!$B$4:$B$999,Demands!$A1312,'Growth rates'!$C$4:$C$999,$W1312)</f>
        <v>0</v>
      </c>
      <c r="AF1312" s="2">
        <f>SUMIFS('Growth rates'!K$4:K$999,'Growth rates'!$B$4:$B$999,Demands!$A1312,'Growth rates'!$C$4:$C$999,$W1312)</f>
        <v>0</v>
      </c>
      <c r="AG1312" s="2">
        <f>SUMIFS('Growth rates'!L$4:L$999,'Growth rates'!$B$4:$B$999,Demands!$A1312,'Growth rates'!$C$4:$C$999,$W1312)</f>
        <v>0</v>
      </c>
      <c r="AH1312" s="2">
        <f>SUMIFS('Growth rates'!M$4:M$999,'Growth rates'!$B$4:$B$999,Demands!$A1312,'Growth rates'!$C$4:$C$999,$W1312)</f>
        <v>0</v>
      </c>
      <c r="AI1312" s="2">
        <f>SUMIFS('Growth rates'!N$4:N$999,'Growth rates'!$B$4:$B$999,Demands!$A1312,'Growth rates'!$C$4:$C$999,$W1312)</f>
        <v>0</v>
      </c>
      <c r="AJ1312" s="2">
        <f>SUMIFS('Growth rates'!O$4:O$999,'Growth rates'!$B$4:$B$999,Demands!$A1312,'Growth rates'!$C$4:$C$999,$W1312)</f>
        <v>0</v>
      </c>
      <c r="AK1312" s="2">
        <f>SUMIFS('Growth rates'!P$4:P$999,'Growth rates'!$B$4:$B$999,Demands!$A1312,'Growth rates'!$C$4:$C$999,$W1312)</f>
        <v>0</v>
      </c>
      <c r="AL1312" s="2">
        <f>SUMIFS('Growth rates'!Q$4:Q$999,'Growth rates'!$B$4:$B$999,Demands!$A1312,'Growth rates'!$C$4:$C$999,$W1312)</f>
        <v>0</v>
      </c>
      <c r="AM1312" s="2">
        <f>SUMIFS('Growth rates'!R$4:R$999,'Growth rates'!$B$4:$B$999,Demands!$A1312,'Growth rates'!$C$4:$C$999,$W1312)</f>
        <v>0</v>
      </c>
      <c r="AN1312" s="2">
        <f>SUMIFS('Growth rates'!S$4:S$999,'Growth rates'!$B$4:$B$999,Demands!$A1312,'Growth rates'!$C$4:$C$999,$W1312)</f>
        <v>0</v>
      </c>
      <c r="AO1312" s="2">
        <f>SUMIFS('Growth rates'!T$4:T$999,'Growth rates'!$B$4:$B$999,Demands!$A1312,'Growth rates'!$C$4:$C$999,$W1312)</f>
        <v>0</v>
      </c>
      <c r="AP1312" s="2">
        <f>SUMIFS('Growth rates'!U$4:U$999,'Growth rates'!$B$4:$B$999,Demands!$A1312,'Growth rates'!$C$4:$C$999,$W1312)</f>
        <v>0</v>
      </c>
      <c r="AR1312" t="e">
        <f>VLOOKUP(C1312&amp;A1312,Driver_elast!$A$2:$E$1161,5,FALSE)</f>
        <v>#N/A</v>
      </c>
      <c r="AS1312" t="e">
        <f t="shared" si="421"/>
        <v>#N/A</v>
      </c>
      <c r="AT1312" t="e">
        <f t="shared" si="422"/>
        <v>#N/A</v>
      </c>
      <c r="AV1312" s="2" t="e" cm="1">
        <f t="array" ref="AV1312">TREND($AR1312:$AS1312,$AR$3:$AS$3,AV$1)</f>
        <v>#VALUE!</v>
      </c>
      <c r="AW1312" s="2" t="e" cm="1">
        <f t="array" ref="AW1312">TREND($AR1312:$AS1312,$AR$3:$AS$3,AW$1)</f>
        <v>#VALUE!</v>
      </c>
      <c r="AX1312" s="2" t="e" cm="1">
        <f t="array" ref="AX1312">TREND($AR1312:$AS1312,$AR$3:$AS$3,AX$1)</f>
        <v>#VALUE!</v>
      </c>
      <c r="AY1312" s="2" t="e" cm="1">
        <f t="array" ref="AY1312">TREND($AR1312:$AS1312,$AR$3:$AS$3,AY$1)</f>
        <v>#VALUE!</v>
      </c>
      <c r="AZ1312" s="2" t="e" cm="1">
        <f t="array" ref="AZ1312">TREND($AR1312:$AS1312,$AR$3:$AS$3,AZ$1)</f>
        <v>#VALUE!</v>
      </c>
      <c r="BA1312" s="2" t="e" cm="1">
        <f t="array" ref="BA1312">TREND($AR1312:$AS1312,$AR$3:$AS$3,BA$1)</f>
        <v>#VALUE!</v>
      </c>
      <c r="BB1312" s="2" t="e" cm="1">
        <f t="array" ref="BB1312">TREND($AR1312:$AS1312,$AR$3:$AS$3,BB$1)</f>
        <v>#VALUE!</v>
      </c>
      <c r="BC1312" s="2" t="e" cm="1">
        <f t="array" ref="BC1312">TREND($AR1312:$AS1312,$AR$3:$AS$3,BC$1)</f>
        <v>#VALUE!</v>
      </c>
      <c r="BD1312" s="2" t="e" cm="1">
        <f t="array" ref="BD1312">TREND($AR1312:$AS1312,$AR$3:$AS$3,BD$1)</f>
        <v>#VALUE!</v>
      </c>
      <c r="BE1312" s="2" t="e" cm="1">
        <f t="array" ref="BE1312">TREND($AR1312:$AS1312,$AR$3:$AS$3,BE$1)</f>
        <v>#VALUE!</v>
      </c>
      <c r="BF1312" s="20" t="e" cm="1">
        <f t="array" ref="BF1312">TREND($AS1312:$AT1312,$AS$3:$AT$3,BF$1)</f>
        <v>#VALUE!</v>
      </c>
      <c r="BG1312" s="20" t="e" cm="1">
        <f t="array" ref="BG1312">TREND($AS1312:$AT1312,$AS$3:$AT$3,BG$1)</f>
        <v>#VALUE!</v>
      </c>
      <c r="BH1312" s="20" t="e" cm="1">
        <f t="array" ref="BH1312">TREND($AS1312:$AT1312,$AS$3:$AT$3,BH$1)</f>
        <v>#VALUE!</v>
      </c>
      <c r="BI1312" s="20" t="e" cm="1">
        <f t="array" ref="BI1312">TREND($AS1312:$AT1312,$AS$3:$AT$3,BI$1)</f>
        <v>#VALUE!</v>
      </c>
      <c r="BJ1312" s="20" t="e" cm="1">
        <f t="array" ref="BJ1312">TREND($AS1312:$AT1312,$AS$3:$AT$3,BJ$1)</f>
        <v>#VALUE!</v>
      </c>
      <c r="BK1312" s="20" t="e" cm="1">
        <f t="array" ref="BK1312">TREND($AS1312:$AT1312,$AS$3:$AT$3,BK$1)</f>
        <v>#VALUE!</v>
      </c>
      <c r="BL1312" s="20" t="e" cm="1">
        <f t="array" ref="BL1312">TREND($AS1312:$AT1312,$AS$3:$AT$3,BL$1)</f>
        <v>#VALUE!</v>
      </c>
      <c r="BM1312" s="20" t="e" cm="1">
        <f t="array" ref="BM1312">TREND($AS1312:$AT1312,$AS$3:$AT$3,BM$1)</f>
        <v>#VALUE!</v>
      </c>
    </row>
    <row r="1313" spans="1:65" x14ac:dyDescent="0.35">
      <c r="A1313" t="str">
        <f>IF(BYDem!B1311="","\I:",BYDem!B1311)</f>
        <v>\I:</v>
      </c>
      <c r="B1313">
        <f>BYDem!E1311</f>
        <v>0</v>
      </c>
      <c r="C1313">
        <f t="shared" si="403"/>
        <v>0</v>
      </c>
      <c r="D1313" s="4">
        <f>SUMIFS(BYDem!$M$2:$M$2000,BYDem!$B$2:$B$2000,Demands!$A1313,BYDem!$E$2:$E$2000,Demands!$B1313)</f>
        <v>0</v>
      </c>
      <c r="E1313" s="4" t="e">
        <f t="shared" si="404"/>
        <v>#DIV/0!</v>
      </c>
      <c r="F1313" s="4" t="e">
        <f t="shared" si="405"/>
        <v>#DIV/0!</v>
      </c>
      <c r="G1313" s="4" t="e">
        <f t="shared" si="406"/>
        <v>#DIV/0!</v>
      </c>
      <c r="H1313" s="4" t="e">
        <f t="shared" si="407"/>
        <v>#DIV/0!</v>
      </c>
      <c r="I1313" s="4" t="e">
        <f t="shared" si="408"/>
        <v>#DIV/0!</v>
      </c>
      <c r="J1313" s="4" t="e">
        <f t="shared" si="409"/>
        <v>#DIV/0!</v>
      </c>
      <c r="K1313" s="4" t="e">
        <f t="shared" si="410"/>
        <v>#DIV/0!</v>
      </c>
      <c r="L1313" s="4" t="e">
        <f t="shared" si="411"/>
        <v>#DIV/0!</v>
      </c>
      <c r="M1313" s="4" t="e">
        <f t="shared" si="412"/>
        <v>#DIV/0!</v>
      </c>
      <c r="N1313" s="4" t="e">
        <f t="shared" si="413"/>
        <v>#DIV/0!</v>
      </c>
      <c r="O1313" s="4" t="e">
        <f t="shared" si="414"/>
        <v>#DIV/0!</v>
      </c>
      <c r="P1313" s="4" t="e">
        <f t="shared" si="415"/>
        <v>#DIV/0!</v>
      </c>
      <c r="Q1313" s="4" t="e">
        <f t="shared" si="416"/>
        <v>#DIV/0!</v>
      </c>
      <c r="R1313" s="4" t="e">
        <f t="shared" si="417"/>
        <v>#DIV/0!</v>
      </c>
      <c r="S1313" s="4" t="e">
        <f t="shared" si="418"/>
        <v>#DIV/0!</v>
      </c>
      <c r="T1313" s="4" t="e">
        <f t="shared" si="419"/>
        <v>#DIV/0!</v>
      </c>
      <c r="U1313" s="4" t="e">
        <f t="shared" si="420"/>
        <v>#DIV/0!</v>
      </c>
      <c r="W1313" s="5" t="e">
        <f>VLOOKUP(C1313&amp;A1313,Driver_elast!$A$2:$D$1161,4,FALSE)</f>
        <v>#N/A</v>
      </c>
      <c r="X1313" s="5">
        <v>1</v>
      </c>
      <c r="Y1313" s="2">
        <f>SUMIFS('Growth rates'!D$4:D$999,'Growth rates'!$B$4:$B$999,Demands!$A1313,'Growth rates'!$C$4:$C$999,$W1313)</f>
        <v>0</v>
      </c>
      <c r="Z1313" s="2">
        <f>SUMIFS('Growth rates'!E$4:E$999,'Growth rates'!$B$4:$B$999,Demands!$A1313,'Growth rates'!$C$4:$C$999,$W1313)</f>
        <v>0</v>
      </c>
      <c r="AA1313" s="2">
        <f>SUMIFS('Growth rates'!F$4:F$999,'Growth rates'!$B$4:$B$999,Demands!$A1313,'Growth rates'!$C$4:$C$999,$W1313)</f>
        <v>0</v>
      </c>
      <c r="AB1313" s="2">
        <f>SUMIFS('Growth rates'!G$4:G$999,'Growth rates'!$B$4:$B$999,Demands!$A1313,'Growth rates'!$C$4:$C$999,$W1313)</f>
        <v>0</v>
      </c>
      <c r="AC1313" s="2">
        <f>SUMIFS('Growth rates'!H$4:H$999,'Growth rates'!$B$4:$B$999,Demands!$A1313,'Growth rates'!$C$4:$C$999,$W1313)</f>
        <v>0</v>
      </c>
      <c r="AD1313" s="2">
        <f>SUMIFS('Growth rates'!I$4:I$999,'Growth rates'!$B$4:$B$999,Demands!$A1313,'Growth rates'!$C$4:$C$999,$W1313)</f>
        <v>0</v>
      </c>
      <c r="AE1313" s="2">
        <f>SUMIFS('Growth rates'!J$4:J$999,'Growth rates'!$B$4:$B$999,Demands!$A1313,'Growth rates'!$C$4:$C$999,$W1313)</f>
        <v>0</v>
      </c>
      <c r="AF1313" s="2">
        <f>SUMIFS('Growth rates'!K$4:K$999,'Growth rates'!$B$4:$B$999,Demands!$A1313,'Growth rates'!$C$4:$C$999,$W1313)</f>
        <v>0</v>
      </c>
      <c r="AG1313" s="2">
        <f>SUMIFS('Growth rates'!L$4:L$999,'Growth rates'!$B$4:$B$999,Demands!$A1313,'Growth rates'!$C$4:$C$999,$W1313)</f>
        <v>0</v>
      </c>
      <c r="AH1313" s="2">
        <f>SUMIFS('Growth rates'!M$4:M$999,'Growth rates'!$B$4:$B$999,Demands!$A1313,'Growth rates'!$C$4:$C$999,$W1313)</f>
        <v>0</v>
      </c>
      <c r="AI1313" s="2">
        <f>SUMIFS('Growth rates'!N$4:N$999,'Growth rates'!$B$4:$B$999,Demands!$A1313,'Growth rates'!$C$4:$C$999,$W1313)</f>
        <v>0</v>
      </c>
      <c r="AJ1313" s="2">
        <f>SUMIFS('Growth rates'!O$4:O$999,'Growth rates'!$B$4:$B$999,Demands!$A1313,'Growth rates'!$C$4:$C$999,$W1313)</f>
        <v>0</v>
      </c>
      <c r="AK1313" s="2">
        <f>SUMIFS('Growth rates'!P$4:P$999,'Growth rates'!$B$4:$B$999,Demands!$A1313,'Growth rates'!$C$4:$C$999,$W1313)</f>
        <v>0</v>
      </c>
      <c r="AL1313" s="2">
        <f>SUMIFS('Growth rates'!Q$4:Q$999,'Growth rates'!$B$4:$B$999,Demands!$A1313,'Growth rates'!$C$4:$C$999,$W1313)</f>
        <v>0</v>
      </c>
      <c r="AM1313" s="2">
        <f>SUMIFS('Growth rates'!R$4:R$999,'Growth rates'!$B$4:$B$999,Demands!$A1313,'Growth rates'!$C$4:$C$999,$W1313)</f>
        <v>0</v>
      </c>
      <c r="AN1313" s="2">
        <f>SUMIFS('Growth rates'!S$4:S$999,'Growth rates'!$B$4:$B$999,Demands!$A1313,'Growth rates'!$C$4:$C$999,$W1313)</f>
        <v>0</v>
      </c>
      <c r="AO1313" s="2">
        <f>SUMIFS('Growth rates'!T$4:T$999,'Growth rates'!$B$4:$B$999,Demands!$A1313,'Growth rates'!$C$4:$C$999,$W1313)</f>
        <v>0</v>
      </c>
      <c r="AP1313" s="2">
        <f>SUMIFS('Growth rates'!U$4:U$999,'Growth rates'!$B$4:$B$999,Demands!$A1313,'Growth rates'!$C$4:$C$999,$W1313)</f>
        <v>0</v>
      </c>
      <c r="AR1313" t="e">
        <f>VLOOKUP(C1313&amp;A1313,Driver_elast!$A$2:$E$1161,5,FALSE)</f>
        <v>#N/A</v>
      </c>
      <c r="AS1313" t="e">
        <f t="shared" si="421"/>
        <v>#N/A</v>
      </c>
      <c r="AT1313" t="e">
        <f t="shared" si="422"/>
        <v>#N/A</v>
      </c>
      <c r="AV1313" s="2" t="e" cm="1">
        <f t="array" ref="AV1313">TREND($AR1313:$AS1313,$AR$3:$AS$3,AV$1)</f>
        <v>#VALUE!</v>
      </c>
      <c r="AW1313" s="2" t="e" cm="1">
        <f t="array" ref="AW1313">TREND($AR1313:$AS1313,$AR$3:$AS$3,AW$1)</f>
        <v>#VALUE!</v>
      </c>
      <c r="AX1313" s="2" t="e" cm="1">
        <f t="array" ref="AX1313">TREND($AR1313:$AS1313,$AR$3:$AS$3,AX$1)</f>
        <v>#VALUE!</v>
      </c>
      <c r="AY1313" s="2" t="e" cm="1">
        <f t="array" ref="AY1313">TREND($AR1313:$AS1313,$AR$3:$AS$3,AY$1)</f>
        <v>#VALUE!</v>
      </c>
      <c r="AZ1313" s="2" t="e" cm="1">
        <f t="array" ref="AZ1313">TREND($AR1313:$AS1313,$AR$3:$AS$3,AZ$1)</f>
        <v>#VALUE!</v>
      </c>
      <c r="BA1313" s="2" t="e" cm="1">
        <f t="array" ref="BA1313">TREND($AR1313:$AS1313,$AR$3:$AS$3,BA$1)</f>
        <v>#VALUE!</v>
      </c>
      <c r="BB1313" s="2" t="e" cm="1">
        <f t="array" ref="BB1313">TREND($AR1313:$AS1313,$AR$3:$AS$3,BB$1)</f>
        <v>#VALUE!</v>
      </c>
      <c r="BC1313" s="2" t="e" cm="1">
        <f t="array" ref="BC1313">TREND($AR1313:$AS1313,$AR$3:$AS$3,BC$1)</f>
        <v>#VALUE!</v>
      </c>
      <c r="BD1313" s="2" t="e" cm="1">
        <f t="array" ref="BD1313">TREND($AR1313:$AS1313,$AR$3:$AS$3,BD$1)</f>
        <v>#VALUE!</v>
      </c>
      <c r="BE1313" s="2" t="e" cm="1">
        <f t="array" ref="BE1313">TREND($AR1313:$AS1313,$AR$3:$AS$3,BE$1)</f>
        <v>#VALUE!</v>
      </c>
      <c r="BF1313" s="20" t="e" cm="1">
        <f t="array" ref="BF1313">TREND($AS1313:$AT1313,$AS$3:$AT$3,BF$1)</f>
        <v>#VALUE!</v>
      </c>
      <c r="BG1313" s="20" t="e" cm="1">
        <f t="array" ref="BG1313">TREND($AS1313:$AT1313,$AS$3:$AT$3,BG$1)</f>
        <v>#VALUE!</v>
      </c>
      <c r="BH1313" s="20" t="e" cm="1">
        <f t="array" ref="BH1313">TREND($AS1313:$AT1313,$AS$3:$AT$3,BH$1)</f>
        <v>#VALUE!</v>
      </c>
      <c r="BI1313" s="20" t="e" cm="1">
        <f t="array" ref="BI1313">TREND($AS1313:$AT1313,$AS$3:$AT$3,BI$1)</f>
        <v>#VALUE!</v>
      </c>
      <c r="BJ1313" s="20" t="e" cm="1">
        <f t="array" ref="BJ1313">TREND($AS1313:$AT1313,$AS$3:$AT$3,BJ$1)</f>
        <v>#VALUE!</v>
      </c>
      <c r="BK1313" s="20" t="e" cm="1">
        <f t="array" ref="BK1313">TREND($AS1313:$AT1313,$AS$3:$AT$3,BK$1)</f>
        <v>#VALUE!</v>
      </c>
      <c r="BL1313" s="20" t="e" cm="1">
        <f t="array" ref="BL1313">TREND($AS1313:$AT1313,$AS$3:$AT$3,BL$1)</f>
        <v>#VALUE!</v>
      </c>
      <c r="BM1313" s="20" t="e" cm="1">
        <f t="array" ref="BM1313">TREND($AS1313:$AT1313,$AS$3:$AT$3,BM$1)</f>
        <v>#VALUE!</v>
      </c>
    </row>
    <row r="1314" spans="1:65" x14ac:dyDescent="0.35">
      <c r="A1314" t="str">
        <f>IF(BYDem!B1312="","\I:",BYDem!B1312)</f>
        <v>\I:</v>
      </c>
      <c r="B1314">
        <f>BYDem!E1312</f>
        <v>0</v>
      </c>
      <c r="C1314">
        <f t="shared" si="403"/>
        <v>0</v>
      </c>
      <c r="D1314" s="4">
        <f>SUMIFS(BYDem!$M$2:$M$2000,BYDem!$B$2:$B$2000,Demands!$A1314,BYDem!$E$2:$E$2000,Demands!$B1314)</f>
        <v>0</v>
      </c>
      <c r="E1314" s="4" t="e">
        <f t="shared" si="404"/>
        <v>#DIV/0!</v>
      </c>
      <c r="F1314" s="4" t="e">
        <f t="shared" si="405"/>
        <v>#DIV/0!</v>
      </c>
      <c r="G1314" s="4" t="e">
        <f t="shared" si="406"/>
        <v>#DIV/0!</v>
      </c>
      <c r="H1314" s="4" t="e">
        <f t="shared" si="407"/>
        <v>#DIV/0!</v>
      </c>
      <c r="I1314" s="4" t="e">
        <f t="shared" si="408"/>
        <v>#DIV/0!</v>
      </c>
      <c r="J1314" s="4" t="e">
        <f t="shared" si="409"/>
        <v>#DIV/0!</v>
      </c>
      <c r="K1314" s="4" t="e">
        <f t="shared" si="410"/>
        <v>#DIV/0!</v>
      </c>
      <c r="L1314" s="4" t="e">
        <f t="shared" si="411"/>
        <v>#DIV/0!</v>
      </c>
      <c r="M1314" s="4" t="e">
        <f t="shared" si="412"/>
        <v>#DIV/0!</v>
      </c>
      <c r="N1314" s="4" t="e">
        <f t="shared" si="413"/>
        <v>#DIV/0!</v>
      </c>
      <c r="O1314" s="4" t="e">
        <f t="shared" si="414"/>
        <v>#DIV/0!</v>
      </c>
      <c r="P1314" s="4" t="e">
        <f t="shared" si="415"/>
        <v>#DIV/0!</v>
      </c>
      <c r="Q1314" s="4" t="e">
        <f t="shared" si="416"/>
        <v>#DIV/0!</v>
      </c>
      <c r="R1314" s="4" t="e">
        <f t="shared" si="417"/>
        <v>#DIV/0!</v>
      </c>
      <c r="S1314" s="4" t="e">
        <f t="shared" si="418"/>
        <v>#DIV/0!</v>
      </c>
      <c r="T1314" s="4" t="e">
        <f t="shared" si="419"/>
        <v>#DIV/0!</v>
      </c>
      <c r="U1314" s="4" t="e">
        <f t="shared" si="420"/>
        <v>#DIV/0!</v>
      </c>
      <c r="W1314" s="5" t="e">
        <f>VLOOKUP(C1314&amp;A1314,Driver_elast!$A$2:$D$1161,4,FALSE)</f>
        <v>#N/A</v>
      </c>
      <c r="X1314" s="5">
        <v>1</v>
      </c>
      <c r="Y1314" s="2">
        <f>SUMIFS('Growth rates'!D$4:D$999,'Growth rates'!$B$4:$B$999,Demands!$A1314,'Growth rates'!$C$4:$C$999,$W1314)</f>
        <v>0</v>
      </c>
      <c r="Z1314" s="2">
        <f>SUMIFS('Growth rates'!E$4:E$999,'Growth rates'!$B$4:$B$999,Demands!$A1314,'Growth rates'!$C$4:$C$999,$W1314)</f>
        <v>0</v>
      </c>
      <c r="AA1314" s="2">
        <f>SUMIFS('Growth rates'!F$4:F$999,'Growth rates'!$B$4:$B$999,Demands!$A1314,'Growth rates'!$C$4:$C$999,$W1314)</f>
        <v>0</v>
      </c>
      <c r="AB1314" s="2">
        <f>SUMIFS('Growth rates'!G$4:G$999,'Growth rates'!$B$4:$B$999,Demands!$A1314,'Growth rates'!$C$4:$C$999,$W1314)</f>
        <v>0</v>
      </c>
      <c r="AC1314" s="2">
        <f>SUMIFS('Growth rates'!H$4:H$999,'Growth rates'!$B$4:$B$999,Demands!$A1314,'Growth rates'!$C$4:$C$999,$W1314)</f>
        <v>0</v>
      </c>
      <c r="AD1314" s="2">
        <f>SUMIFS('Growth rates'!I$4:I$999,'Growth rates'!$B$4:$B$999,Demands!$A1314,'Growth rates'!$C$4:$C$999,$W1314)</f>
        <v>0</v>
      </c>
      <c r="AE1314" s="2">
        <f>SUMIFS('Growth rates'!J$4:J$999,'Growth rates'!$B$4:$B$999,Demands!$A1314,'Growth rates'!$C$4:$C$999,$W1314)</f>
        <v>0</v>
      </c>
      <c r="AF1314" s="2">
        <f>SUMIFS('Growth rates'!K$4:K$999,'Growth rates'!$B$4:$B$999,Demands!$A1314,'Growth rates'!$C$4:$C$999,$W1314)</f>
        <v>0</v>
      </c>
      <c r="AG1314" s="2">
        <f>SUMIFS('Growth rates'!L$4:L$999,'Growth rates'!$B$4:$B$999,Demands!$A1314,'Growth rates'!$C$4:$C$999,$W1314)</f>
        <v>0</v>
      </c>
      <c r="AH1314" s="2">
        <f>SUMIFS('Growth rates'!M$4:M$999,'Growth rates'!$B$4:$B$999,Demands!$A1314,'Growth rates'!$C$4:$C$999,$W1314)</f>
        <v>0</v>
      </c>
      <c r="AI1314" s="2">
        <f>SUMIFS('Growth rates'!N$4:N$999,'Growth rates'!$B$4:$B$999,Demands!$A1314,'Growth rates'!$C$4:$C$999,$W1314)</f>
        <v>0</v>
      </c>
      <c r="AJ1314" s="2">
        <f>SUMIFS('Growth rates'!O$4:O$999,'Growth rates'!$B$4:$B$999,Demands!$A1314,'Growth rates'!$C$4:$C$999,$W1314)</f>
        <v>0</v>
      </c>
      <c r="AK1314" s="2">
        <f>SUMIFS('Growth rates'!P$4:P$999,'Growth rates'!$B$4:$B$999,Demands!$A1314,'Growth rates'!$C$4:$C$999,$W1314)</f>
        <v>0</v>
      </c>
      <c r="AL1314" s="2">
        <f>SUMIFS('Growth rates'!Q$4:Q$999,'Growth rates'!$B$4:$B$999,Demands!$A1314,'Growth rates'!$C$4:$C$999,$W1314)</f>
        <v>0</v>
      </c>
      <c r="AM1314" s="2">
        <f>SUMIFS('Growth rates'!R$4:R$999,'Growth rates'!$B$4:$B$999,Demands!$A1314,'Growth rates'!$C$4:$C$999,$W1314)</f>
        <v>0</v>
      </c>
      <c r="AN1314" s="2">
        <f>SUMIFS('Growth rates'!S$4:S$999,'Growth rates'!$B$4:$B$999,Demands!$A1314,'Growth rates'!$C$4:$C$999,$W1314)</f>
        <v>0</v>
      </c>
      <c r="AO1314" s="2">
        <f>SUMIFS('Growth rates'!T$4:T$999,'Growth rates'!$B$4:$B$999,Demands!$A1314,'Growth rates'!$C$4:$C$999,$W1314)</f>
        <v>0</v>
      </c>
      <c r="AP1314" s="2">
        <f>SUMIFS('Growth rates'!U$4:U$999,'Growth rates'!$B$4:$B$999,Demands!$A1314,'Growth rates'!$C$4:$C$999,$W1314)</f>
        <v>0</v>
      </c>
      <c r="AR1314" t="e">
        <f>VLOOKUP(C1314&amp;A1314,Driver_elast!$A$2:$E$1161,5,FALSE)</f>
        <v>#N/A</v>
      </c>
      <c r="AS1314" t="e">
        <f t="shared" si="421"/>
        <v>#N/A</v>
      </c>
      <c r="AT1314" t="e">
        <f t="shared" si="422"/>
        <v>#N/A</v>
      </c>
      <c r="AV1314" s="2" t="e" cm="1">
        <f t="array" ref="AV1314">TREND($AR1314:$AS1314,$AR$3:$AS$3,AV$1)</f>
        <v>#VALUE!</v>
      </c>
      <c r="AW1314" s="2" t="e" cm="1">
        <f t="array" ref="AW1314">TREND($AR1314:$AS1314,$AR$3:$AS$3,AW$1)</f>
        <v>#VALUE!</v>
      </c>
      <c r="AX1314" s="2" t="e" cm="1">
        <f t="array" ref="AX1314">TREND($AR1314:$AS1314,$AR$3:$AS$3,AX$1)</f>
        <v>#VALUE!</v>
      </c>
      <c r="AY1314" s="2" t="e" cm="1">
        <f t="array" ref="AY1314">TREND($AR1314:$AS1314,$AR$3:$AS$3,AY$1)</f>
        <v>#VALUE!</v>
      </c>
      <c r="AZ1314" s="2" t="e" cm="1">
        <f t="array" ref="AZ1314">TREND($AR1314:$AS1314,$AR$3:$AS$3,AZ$1)</f>
        <v>#VALUE!</v>
      </c>
      <c r="BA1314" s="2" t="e" cm="1">
        <f t="array" ref="BA1314">TREND($AR1314:$AS1314,$AR$3:$AS$3,BA$1)</f>
        <v>#VALUE!</v>
      </c>
      <c r="BB1314" s="2" t="e" cm="1">
        <f t="array" ref="BB1314">TREND($AR1314:$AS1314,$AR$3:$AS$3,BB$1)</f>
        <v>#VALUE!</v>
      </c>
      <c r="BC1314" s="2" t="e" cm="1">
        <f t="array" ref="BC1314">TREND($AR1314:$AS1314,$AR$3:$AS$3,BC$1)</f>
        <v>#VALUE!</v>
      </c>
      <c r="BD1314" s="2" t="e" cm="1">
        <f t="array" ref="BD1314">TREND($AR1314:$AS1314,$AR$3:$AS$3,BD$1)</f>
        <v>#VALUE!</v>
      </c>
      <c r="BE1314" s="2" t="e" cm="1">
        <f t="array" ref="BE1314">TREND($AR1314:$AS1314,$AR$3:$AS$3,BE$1)</f>
        <v>#VALUE!</v>
      </c>
      <c r="BF1314" s="20" t="e" cm="1">
        <f t="array" ref="BF1314">TREND($AS1314:$AT1314,$AS$3:$AT$3,BF$1)</f>
        <v>#VALUE!</v>
      </c>
      <c r="BG1314" s="20" t="e" cm="1">
        <f t="array" ref="BG1314">TREND($AS1314:$AT1314,$AS$3:$AT$3,BG$1)</f>
        <v>#VALUE!</v>
      </c>
      <c r="BH1314" s="20" t="e" cm="1">
        <f t="array" ref="BH1314">TREND($AS1314:$AT1314,$AS$3:$AT$3,BH$1)</f>
        <v>#VALUE!</v>
      </c>
      <c r="BI1314" s="20" t="e" cm="1">
        <f t="array" ref="BI1314">TREND($AS1314:$AT1314,$AS$3:$AT$3,BI$1)</f>
        <v>#VALUE!</v>
      </c>
      <c r="BJ1314" s="20" t="e" cm="1">
        <f t="array" ref="BJ1314">TREND($AS1314:$AT1314,$AS$3:$AT$3,BJ$1)</f>
        <v>#VALUE!</v>
      </c>
      <c r="BK1314" s="20" t="e" cm="1">
        <f t="array" ref="BK1314">TREND($AS1314:$AT1314,$AS$3:$AT$3,BK$1)</f>
        <v>#VALUE!</v>
      </c>
      <c r="BL1314" s="20" t="e" cm="1">
        <f t="array" ref="BL1314">TREND($AS1314:$AT1314,$AS$3:$AT$3,BL$1)</f>
        <v>#VALUE!</v>
      </c>
      <c r="BM1314" s="20" t="e" cm="1">
        <f t="array" ref="BM1314">TREND($AS1314:$AT1314,$AS$3:$AT$3,BM$1)</f>
        <v>#VALUE!</v>
      </c>
    </row>
    <row r="1315" spans="1:65" x14ac:dyDescent="0.35">
      <c r="A1315" t="str">
        <f>IF(BYDem!B1313="","\I:",BYDem!B1313)</f>
        <v>\I:</v>
      </c>
      <c r="B1315">
        <f>BYDem!E1313</f>
        <v>0</v>
      </c>
      <c r="C1315">
        <f t="shared" si="403"/>
        <v>0</v>
      </c>
      <c r="D1315" s="4">
        <f>SUMIFS(BYDem!$M$2:$M$2000,BYDem!$B$2:$B$2000,Demands!$A1315,BYDem!$E$2:$E$2000,Demands!$B1315)</f>
        <v>0</v>
      </c>
      <c r="E1315" s="4" t="e">
        <f t="shared" si="404"/>
        <v>#DIV/0!</v>
      </c>
      <c r="F1315" s="4" t="e">
        <f t="shared" si="405"/>
        <v>#DIV/0!</v>
      </c>
      <c r="G1315" s="4" t="e">
        <f t="shared" si="406"/>
        <v>#DIV/0!</v>
      </c>
      <c r="H1315" s="4" t="e">
        <f t="shared" si="407"/>
        <v>#DIV/0!</v>
      </c>
      <c r="I1315" s="4" t="e">
        <f t="shared" si="408"/>
        <v>#DIV/0!</v>
      </c>
      <c r="J1315" s="4" t="e">
        <f t="shared" si="409"/>
        <v>#DIV/0!</v>
      </c>
      <c r="K1315" s="4" t="e">
        <f t="shared" si="410"/>
        <v>#DIV/0!</v>
      </c>
      <c r="L1315" s="4" t="e">
        <f t="shared" si="411"/>
        <v>#DIV/0!</v>
      </c>
      <c r="M1315" s="4" t="e">
        <f t="shared" si="412"/>
        <v>#DIV/0!</v>
      </c>
      <c r="N1315" s="4" t="e">
        <f t="shared" si="413"/>
        <v>#DIV/0!</v>
      </c>
      <c r="O1315" s="4" t="e">
        <f t="shared" si="414"/>
        <v>#DIV/0!</v>
      </c>
      <c r="P1315" s="4" t="e">
        <f t="shared" si="415"/>
        <v>#DIV/0!</v>
      </c>
      <c r="Q1315" s="4" t="e">
        <f t="shared" si="416"/>
        <v>#DIV/0!</v>
      </c>
      <c r="R1315" s="4" t="e">
        <f t="shared" si="417"/>
        <v>#DIV/0!</v>
      </c>
      <c r="S1315" s="4" t="e">
        <f t="shared" si="418"/>
        <v>#DIV/0!</v>
      </c>
      <c r="T1315" s="4" t="e">
        <f t="shared" si="419"/>
        <v>#DIV/0!</v>
      </c>
      <c r="U1315" s="4" t="e">
        <f t="shared" si="420"/>
        <v>#DIV/0!</v>
      </c>
      <c r="W1315" s="5" t="e">
        <f>VLOOKUP(C1315&amp;A1315,Driver_elast!$A$2:$D$1161,4,FALSE)</f>
        <v>#N/A</v>
      </c>
      <c r="X1315" s="5">
        <v>1</v>
      </c>
      <c r="Y1315" s="2">
        <f>SUMIFS('Growth rates'!D$4:D$999,'Growth rates'!$B$4:$B$999,Demands!$A1315,'Growth rates'!$C$4:$C$999,$W1315)</f>
        <v>0</v>
      </c>
      <c r="Z1315" s="2">
        <f>SUMIFS('Growth rates'!E$4:E$999,'Growth rates'!$B$4:$B$999,Demands!$A1315,'Growth rates'!$C$4:$C$999,$W1315)</f>
        <v>0</v>
      </c>
      <c r="AA1315" s="2">
        <f>SUMIFS('Growth rates'!F$4:F$999,'Growth rates'!$B$4:$B$999,Demands!$A1315,'Growth rates'!$C$4:$C$999,$W1315)</f>
        <v>0</v>
      </c>
      <c r="AB1315" s="2">
        <f>SUMIFS('Growth rates'!G$4:G$999,'Growth rates'!$B$4:$B$999,Demands!$A1315,'Growth rates'!$C$4:$C$999,$W1315)</f>
        <v>0</v>
      </c>
      <c r="AC1315" s="2">
        <f>SUMIFS('Growth rates'!H$4:H$999,'Growth rates'!$B$4:$B$999,Demands!$A1315,'Growth rates'!$C$4:$C$999,$W1315)</f>
        <v>0</v>
      </c>
      <c r="AD1315" s="2">
        <f>SUMIFS('Growth rates'!I$4:I$999,'Growth rates'!$B$4:$B$999,Demands!$A1315,'Growth rates'!$C$4:$C$999,$W1315)</f>
        <v>0</v>
      </c>
      <c r="AE1315" s="2">
        <f>SUMIFS('Growth rates'!J$4:J$999,'Growth rates'!$B$4:$B$999,Demands!$A1315,'Growth rates'!$C$4:$C$999,$W1315)</f>
        <v>0</v>
      </c>
      <c r="AF1315" s="2">
        <f>SUMIFS('Growth rates'!K$4:K$999,'Growth rates'!$B$4:$B$999,Demands!$A1315,'Growth rates'!$C$4:$C$999,$W1315)</f>
        <v>0</v>
      </c>
      <c r="AG1315" s="2">
        <f>SUMIFS('Growth rates'!L$4:L$999,'Growth rates'!$B$4:$B$999,Demands!$A1315,'Growth rates'!$C$4:$C$999,$W1315)</f>
        <v>0</v>
      </c>
      <c r="AH1315" s="2">
        <f>SUMIFS('Growth rates'!M$4:M$999,'Growth rates'!$B$4:$B$999,Demands!$A1315,'Growth rates'!$C$4:$C$999,$W1315)</f>
        <v>0</v>
      </c>
      <c r="AI1315" s="2">
        <f>SUMIFS('Growth rates'!N$4:N$999,'Growth rates'!$B$4:$B$999,Demands!$A1315,'Growth rates'!$C$4:$C$999,$W1315)</f>
        <v>0</v>
      </c>
      <c r="AJ1315" s="2">
        <f>SUMIFS('Growth rates'!O$4:O$999,'Growth rates'!$B$4:$B$999,Demands!$A1315,'Growth rates'!$C$4:$C$999,$W1315)</f>
        <v>0</v>
      </c>
      <c r="AK1315" s="2">
        <f>SUMIFS('Growth rates'!P$4:P$999,'Growth rates'!$B$4:$B$999,Demands!$A1315,'Growth rates'!$C$4:$C$999,$W1315)</f>
        <v>0</v>
      </c>
      <c r="AL1315" s="2">
        <f>SUMIFS('Growth rates'!Q$4:Q$999,'Growth rates'!$B$4:$B$999,Demands!$A1315,'Growth rates'!$C$4:$C$999,$W1315)</f>
        <v>0</v>
      </c>
      <c r="AM1315" s="2">
        <f>SUMIFS('Growth rates'!R$4:R$999,'Growth rates'!$B$4:$B$999,Demands!$A1315,'Growth rates'!$C$4:$C$999,$W1315)</f>
        <v>0</v>
      </c>
      <c r="AN1315" s="2">
        <f>SUMIFS('Growth rates'!S$4:S$999,'Growth rates'!$B$4:$B$999,Demands!$A1315,'Growth rates'!$C$4:$C$999,$W1315)</f>
        <v>0</v>
      </c>
      <c r="AO1315" s="2">
        <f>SUMIFS('Growth rates'!T$4:T$999,'Growth rates'!$B$4:$B$999,Demands!$A1315,'Growth rates'!$C$4:$C$999,$W1315)</f>
        <v>0</v>
      </c>
      <c r="AP1315" s="2">
        <f>SUMIFS('Growth rates'!U$4:U$999,'Growth rates'!$B$4:$B$999,Demands!$A1315,'Growth rates'!$C$4:$C$999,$W1315)</f>
        <v>0</v>
      </c>
      <c r="AR1315" t="e">
        <f>VLOOKUP(C1315&amp;A1315,Driver_elast!$A$2:$E$1161,5,FALSE)</f>
        <v>#N/A</v>
      </c>
      <c r="AS1315" t="e">
        <f t="shared" si="421"/>
        <v>#N/A</v>
      </c>
      <c r="AT1315" t="e">
        <f t="shared" si="422"/>
        <v>#N/A</v>
      </c>
      <c r="AV1315" s="2" t="e" cm="1">
        <f t="array" ref="AV1315">TREND($AR1315:$AS1315,$AR$3:$AS$3,AV$1)</f>
        <v>#VALUE!</v>
      </c>
      <c r="AW1315" s="2" t="e" cm="1">
        <f t="array" ref="AW1315">TREND($AR1315:$AS1315,$AR$3:$AS$3,AW$1)</f>
        <v>#VALUE!</v>
      </c>
      <c r="AX1315" s="2" t="e" cm="1">
        <f t="array" ref="AX1315">TREND($AR1315:$AS1315,$AR$3:$AS$3,AX$1)</f>
        <v>#VALUE!</v>
      </c>
      <c r="AY1315" s="2" t="e" cm="1">
        <f t="array" ref="AY1315">TREND($AR1315:$AS1315,$AR$3:$AS$3,AY$1)</f>
        <v>#VALUE!</v>
      </c>
      <c r="AZ1315" s="2" t="e" cm="1">
        <f t="array" ref="AZ1315">TREND($AR1315:$AS1315,$AR$3:$AS$3,AZ$1)</f>
        <v>#VALUE!</v>
      </c>
      <c r="BA1315" s="2" t="e" cm="1">
        <f t="array" ref="BA1315">TREND($AR1315:$AS1315,$AR$3:$AS$3,BA$1)</f>
        <v>#VALUE!</v>
      </c>
      <c r="BB1315" s="2" t="e" cm="1">
        <f t="array" ref="BB1315">TREND($AR1315:$AS1315,$AR$3:$AS$3,BB$1)</f>
        <v>#VALUE!</v>
      </c>
      <c r="BC1315" s="2" t="e" cm="1">
        <f t="array" ref="BC1315">TREND($AR1315:$AS1315,$AR$3:$AS$3,BC$1)</f>
        <v>#VALUE!</v>
      </c>
      <c r="BD1315" s="2" t="e" cm="1">
        <f t="array" ref="BD1315">TREND($AR1315:$AS1315,$AR$3:$AS$3,BD$1)</f>
        <v>#VALUE!</v>
      </c>
      <c r="BE1315" s="2" t="e" cm="1">
        <f t="array" ref="BE1315">TREND($AR1315:$AS1315,$AR$3:$AS$3,BE$1)</f>
        <v>#VALUE!</v>
      </c>
      <c r="BF1315" s="20" t="e" cm="1">
        <f t="array" ref="BF1315">TREND($AS1315:$AT1315,$AS$3:$AT$3,BF$1)</f>
        <v>#VALUE!</v>
      </c>
      <c r="BG1315" s="20" t="e" cm="1">
        <f t="array" ref="BG1315">TREND($AS1315:$AT1315,$AS$3:$AT$3,BG$1)</f>
        <v>#VALUE!</v>
      </c>
      <c r="BH1315" s="20" t="e" cm="1">
        <f t="array" ref="BH1315">TREND($AS1315:$AT1315,$AS$3:$AT$3,BH$1)</f>
        <v>#VALUE!</v>
      </c>
      <c r="BI1315" s="20" t="e" cm="1">
        <f t="array" ref="BI1315">TREND($AS1315:$AT1315,$AS$3:$AT$3,BI$1)</f>
        <v>#VALUE!</v>
      </c>
      <c r="BJ1315" s="20" t="e" cm="1">
        <f t="array" ref="BJ1315">TREND($AS1315:$AT1315,$AS$3:$AT$3,BJ$1)</f>
        <v>#VALUE!</v>
      </c>
      <c r="BK1315" s="20" t="e" cm="1">
        <f t="array" ref="BK1315">TREND($AS1315:$AT1315,$AS$3:$AT$3,BK$1)</f>
        <v>#VALUE!</v>
      </c>
      <c r="BL1315" s="20" t="e" cm="1">
        <f t="array" ref="BL1315">TREND($AS1315:$AT1315,$AS$3:$AT$3,BL$1)</f>
        <v>#VALUE!</v>
      </c>
      <c r="BM1315" s="20" t="e" cm="1">
        <f t="array" ref="BM1315">TREND($AS1315:$AT1315,$AS$3:$AT$3,BM$1)</f>
        <v>#VALUE!</v>
      </c>
    </row>
    <row r="1316" spans="1:65" x14ac:dyDescent="0.35">
      <c r="A1316" t="str">
        <f>IF(BYDem!B1314="","\I:",BYDem!B1314)</f>
        <v>\I:</v>
      </c>
      <c r="B1316">
        <f>BYDem!E1314</f>
        <v>0</v>
      </c>
      <c r="C1316">
        <f t="shared" ref="C1316:C1328" si="423">B1316</f>
        <v>0</v>
      </c>
      <c r="D1316" s="4">
        <f>SUMIFS(BYDem!$M$2:$M$2000,BYDem!$B$2:$B$2000,Demands!$A1316,BYDem!$E$2:$E$2000,Demands!$B1316)</f>
        <v>0</v>
      </c>
      <c r="E1316" s="4" t="e">
        <f t="shared" si="404"/>
        <v>#DIV/0!</v>
      </c>
      <c r="F1316" s="4" t="e">
        <f t="shared" si="405"/>
        <v>#DIV/0!</v>
      </c>
      <c r="G1316" s="4" t="e">
        <f t="shared" si="406"/>
        <v>#DIV/0!</v>
      </c>
      <c r="H1316" s="4" t="e">
        <f t="shared" si="407"/>
        <v>#DIV/0!</v>
      </c>
      <c r="I1316" s="4" t="e">
        <f t="shared" si="408"/>
        <v>#DIV/0!</v>
      </c>
      <c r="J1316" s="4" t="e">
        <f t="shared" si="409"/>
        <v>#DIV/0!</v>
      </c>
      <c r="K1316" s="4" t="e">
        <f t="shared" si="410"/>
        <v>#DIV/0!</v>
      </c>
      <c r="L1316" s="4" t="e">
        <f t="shared" si="411"/>
        <v>#DIV/0!</v>
      </c>
      <c r="M1316" s="4" t="e">
        <f t="shared" si="412"/>
        <v>#DIV/0!</v>
      </c>
      <c r="N1316" s="4" t="e">
        <f t="shared" si="413"/>
        <v>#DIV/0!</v>
      </c>
      <c r="O1316" s="4" t="e">
        <f t="shared" si="414"/>
        <v>#DIV/0!</v>
      </c>
      <c r="P1316" s="4" t="e">
        <f t="shared" si="415"/>
        <v>#DIV/0!</v>
      </c>
      <c r="Q1316" s="4" t="e">
        <f t="shared" si="416"/>
        <v>#DIV/0!</v>
      </c>
      <c r="R1316" s="4" t="e">
        <f t="shared" si="417"/>
        <v>#DIV/0!</v>
      </c>
      <c r="S1316" s="4" t="e">
        <f t="shared" si="418"/>
        <v>#DIV/0!</v>
      </c>
      <c r="T1316" s="4" t="e">
        <f t="shared" si="419"/>
        <v>#DIV/0!</v>
      </c>
      <c r="U1316" s="4" t="e">
        <f t="shared" si="420"/>
        <v>#DIV/0!</v>
      </c>
      <c r="W1316" s="5" t="e">
        <f>VLOOKUP(C1316&amp;A1316,Driver_elast!$A$2:$D$1161,4,FALSE)</f>
        <v>#N/A</v>
      </c>
      <c r="X1316" s="5">
        <v>1</v>
      </c>
      <c r="Y1316" s="2">
        <f>SUMIFS('Growth rates'!D$4:D$999,'Growth rates'!$B$4:$B$999,Demands!$A1316,'Growth rates'!$C$4:$C$999,$W1316)</f>
        <v>0</v>
      </c>
      <c r="Z1316" s="2">
        <f>SUMIFS('Growth rates'!E$4:E$999,'Growth rates'!$B$4:$B$999,Demands!$A1316,'Growth rates'!$C$4:$C$999,$W1316)</f>
        <v>0</v>
      </c>
      <c r="AA1316" s="2">
        <f>SUMIFS('Growth rates'!F$4:F$999,'Growth rates'!$B$4:$B$999,Demands!$A1316,'Growth rates'!$C$4:$C$999,$W1316)</f>
        <v>0</v>
      </c>
      <c r="AB1316" s="2">
        <f>SUMIFS('Growth rates'!G$4:G$999,'Growth rates'!$B$4:$B$999,Demands!$A1316,'Growth rates'!$C$4:$C$999,$W1316)</f>
        <v>0</v>
      </c>
      <c r="AC1316" s="2">
        <f>SUMIFS('Growth rates'!H$4:H$999,'Growth rates'!$B$4:$B$999,Demands!$A1316,'Growth rates'!$C$4:$C$999,$W1316)</f>
        <v>0</v>
      </c>
      <c r="AD1316" s="2">
        <f>SUMIFS('Growth rates'!I$4:I$999,'Growth rates'!$B$4:$B$999,Demands!$A1316,'Growth rates'!$C$4:$C$999,$W1316)</f>
        <v>0</v>
      </c>
      <c r="AE1316" s="2">
        <f>SUMIFS('Growth rates'!J$4:J$999,'Growth rates'!$B$4:$B$999,Demands!$A1316,'Growth rates'!$C$4:$C$999,$W1316)</f>
        <v>0</v>
      </c>
      <c r="AF1316" s="2">
        <f>SUMIFS('Growth rates'!K$4:K$999,'Growth rates'!$B$4:$B$999,Demands!$A1316,'Growth rates'!$C$4:$C$999,$W1316)</f>
        <v>0</v>
      </c>
      <c r="AG1316" s="2">
        <f>SUMIFS('Growth rates'!L$4:L$999,'Growth rates'!$B$4:$B$999,Demands!$A1316,'Growth rates'!$C$4:$C$999,$W1316)</f>
        <v>0</v>
      </c>
      <c r="AH1316" s="2">
        <f>SUMIFS('Growth rates'!M$4:M$999,'Growth rates'!$B$4:$B$999,Demands!$A1316,'Growth rates'!$C$4:$C$999,$W1316)</f>
        <v>0</v>
      </c>
      <c r="AI1316" s="2">
        <f>SUMIFS('Growth rates'!N$4:N$999,'Growth rates'!$B$4:$B$999,Demands!$A1316,'Growth rates'!$C$4:$C$999,$W1316)</f>
        <v>0</v>
      </c>
      <c r="AJ1316" s="2">
        <f>SUMIFS('Growth rates'!O$4:O$999,'Growth rates'!$B$4:$B$999,Demands!$A1316,'Growth rates'!$C$4:$C$999,$W1316)</f>
        <v>0</v>
      </c>
      <c r="AK1316" s="2">
        <f>SUMIFS('Growth rates'!P$4:P$999,'Growth rates'!$B$4:$B$999,Demands!$A1316,'Growth rates'!$C$4:$C$999,$W1316)</f>
        <v>0</v>
      </c>
      <c r="AL1316" s="2">
        <f>SUMIFS('Growth rates'!Q$4:Q$999,'Growth rates'!$B$4:$B$999,Demands!$A1316,'Growth rates'!$C$4:$C$999,$W1316)</f>
        <v>0</v>
      </c>
      <c r="AM1316" s="2">
        <f>SUMIFS('Growth rates'!R$4:R$999,'Growth rates'!$B$4:$B$999,Demands!$A1316,'Growth rates'!$C$4:$C$999,$W1316)</f>
        <v>0</v>
      </c>
      <c r="AN1316" s="2">
        <f>SUMIFS('Growth rates'!S$4:S$999,'Growth rates'!$B$4:$B$999,Demands!$A1316,'Growth rates'!$C$4:$C$999,$W1316)</f>
        <v>0</v>
      </c>
      <c r="AO1316" s="2">
        <f>SUMIFS('Growth rates'!T$4:T$999,'Growth rates'!$B$4:$B$999,Demands!$A1316,'Growth rates'!$C$4:$C$999,$W1316)</f>
        <v>0</v>
      </c>
      <c r="AP1316" s="2">
        <f>SUMIFS('Growth rates'!U$4:U$999,'Growth rates'!$B$4:$B$999,Demands!$A1316,'Growth rates'!$C$4:$C$999,$W1316)</f>
        <v>0</v>
      </c>
      <c r="AR1316" t="e">
        <f>VLOOKUP(C1316&amp;A1316,Driver_elast!$A$2:$E$1161,5,FALSE)</f>
        <v>#N/A</v>
      </c>
      <c r="AS1316" t="e">
        <f t="shared" si="421"/>
        <v>#N/A</v>
      </c>
      <c r="AT1316" t="e">
        <f t="shared" si="422"/>
        <v>#N/A</v>
      </c>
      <c r="AV1316" s="2" t="e" cm="1">
        <f t="array" ref="AV1316">TREND($AR1316:$AS1316,$AR$3:$AS$3,AV$1)</f>
        <v>#VALUE!</v>
      </c>
      <c r="AW1316" s="2" t="e" cm="1">
        <f t="array" ref="AW1316">TREND($AR1316:$AS1316,$AR$3:$AS$3,AW$1)</f>
        <v>#VALUE!</v>
      </c>
      <c r="AX1316" s="2" t="e" cm="1">
        <f t="array" ref="AX1316">TREND($AR1316:$AS1316,$AR$3:$AS$3,AX$1)</f>
        <v>#VALUE!</v>
      </c>
      <c r="AY1316" s="2" t="e" cm="1">
        <f t="array" ref="AY1316">TREND($AR1316:$AS1316,$AR$3:$AS$3,AY$1)</f>
        <v>#VALUE!</v>
      </c>
      <c r="AZ1316" s="2" t="e" cm="1">
        <f t="array" ref="AZ1316">TREND($AR1316:$AS1316,$AR$3:$AS$3,AZ$1)</f>
        <v>#VALUE!</v>
      </c>
      <c r="BA1316" s="2" t="e" cm="1">
        <f t="array" ref="BA1316">TREND($AR1316:$AS1316,$AR$3:$AS$3,BA$1)</f>
        <v>#VALUE!</v>
      </c>
      <c r="BB1316" s="2" t="e" cm="1">
        <f t="array" ref="BB1316">TREND($AR1316:$AS1316,$AR$3:$AS$3,BB$1)</f>
        <v>#VALUE!</v>
      </c>
      <c r="BC1316" s="2" t="e" cm="1">
        <f t="array" ref="BC1316">TREND($AR1316:$AS1316,$AR$3:$AS$3,BC$1)</f>
        <v>#VALUE!</v>
      </c>
      <c r="BD1316" s="2" t="e" cm="1">
        <f t="array" ref="BD1316">TREND($AR1316:$AS1316,$AR$3:$AS$3,BD$1)</f>
        <v>#VALUE!</v>
      </c>
      <c r="BE1316" s="2" t="e" cm="1">
        <f t="array" ref="BE1316">TREND($AR1316:$AS1316,$AR$3:$AS$3,BE$1)</f>
        <v>#VALUE!</v>
      </c>
      <c r="BF1316" s="20" t="e" cm="1">
        <f t="array" ref="BF1316">TREND($AS1316:$AT1316,$AS$3:$AT$3,BF$1)</f>
        <v>#VALUE!</v>
      </c>
      <c r="BG1316" s="20" t="e" cm="1">
        <f t="array" ref="BG1316">TREND($AS1316:$AT1316,$AS$3:$AT$3,BG$1)</f>
        <v>#VALUE!</v>
      </c>
      <c r="BH1316" s="20" t="e" cm="1">
        <f t="array" ref="BH1316">TREND($AS1316:$AT1316,$AS$3:$AT$3,BH$1)</f>
        <v>#VALUE!</v>
      </c>
      <c r="BI1316" s="20" t="e" cm="1">
        <f t="array" ref="BI1316">TREND($AS1316:$AT1316,$AS$3:$AT$3,BI$1)</f>
        <v>#VALUE!</v>
      </c>
      <c r="BJ1316" s="20" t="e" cm="1">
        <f t="array" ref="BJ1316">TREND($AS1316:$AT1316,$AS$3:$AT$3,BJ$1)</f>
        <v>#VALUE!</v>
      </c>
      <c r="BK1316" s="20" t="e" cm="1">
        <f t="array" ref="BK1316">TREND($AS1316:$AT1316,$AS$3:$AT$3,BK$1)</f>
        <v>#VALUE!</v>
      </c>
      <c r="BL1316" s="20" t="e" cm="1">
        <f t="array" ref="BL1316">TREND($AS1316:$AT1316,$AS$3:$AT$3,BL$1)</f>
        <v>#VALUE!</v>
      </c>
      <c r="BM1316" s="20" t="e" cm="1">
        <f t="array" ref="BM1316">TREND($AS1316:$AT1316,$AS$3:$AT$3,BM$1)</f>
        <v>#VALUE!</v>
      </c>
    </row>
    <row r="1317" spans="1:65" x14ac:dyDescent="0.35">
      <c r="A1317" t="str">
        <f>IF(BYDem!B1315="","\I:",BYDem!B1315)</f>
        <v>\I:</v>
      </c>
      <c r="B1317">
        <f>BYDem!E1315</f>
        <v>0</v>
      </c>
      <c r="C1317">
        <f t="shared" si="423"/>
        <v>0</v>
      </c>
      <c r="D1317" s="4">
        <f>SUMIFS(BYDem!$M$2:$M$2000,BYDem!$B$2:$B$2000,Demands!$A1317,BYDem!$E$2:$E$2000,Demands!$B1317)</f>
        <v>0</v>
      </c>
      <c r="E1317" s="4" t="e">
        <f t="shared" si="404"/>
        <v>#DIV/0!</v>
      </c>
      <c r="F1317" s="4" t="e">
        <f t="shared" si="405"/>
        <v>#DIV/0!</v>
      </c>
      <c r="G1317" s="4" t="e">
        <f t="shared" si="406"/>
        <v>#DIV/0!</v>
      </c>
      <c r="H1317" s="4" t="e">
        <f t="shared" si="407"/>
        <v>#DIV/0!</v>
      </c>
      <c r="I1317" s="4" t="e">
        <f t="shared" si="408"/>
        <v>#DIV/0!</v>
      </c>
      <c r="J1317" s="4" t="e">
        <f t="shared" si="409"/>
        <v>#DIV/0!</v>
      </c>
      <c r="K1317" s="4" t="e">
        <f t="shared" si="410"/>
        <v>#DIV/0!</v>
      </c>
      <c r="L1317" s="4" t="e">
        <f t="shared" si="411"/>
        <v>#DIV/0!</v>
      </c>
      <c r="M1317" s="4" t="e">
        <f t="shared" si="412"/>
        <v>#DIV/0!</v>
      </c>
      <c r="N1317" s="4" t="e">
        <f t="shared" si="413"/>
        <v>#DIV/0!</v>
      </c>
      <c r="O1317" s="4" t="e">
        <f t="shared" si="414"/>
        <v>#DIV/0!</v>
      </c>
      <c r="P1317" s="4" t="e">
        <f t="shared" si="415"/>
        <v>#DIV/0!</v>
      </c>
      <c r="Q1317" s="4" t="e">
        <f t="shared" si="416"/>
        <v>#DIV/0!</v>
      </c>
      <c r="R1317" s="4" t="e">
        <f t="shared" si="417"/>
        <v>#DIV/0!</v>
      </c>
      <c r="S1317" s="4" t="e">
        <f t="shared" si="418"/>
        <v>#DIV/0!</v>
      </c>
      <c r="T1317" s="4" t="e">
        <f t="shared" si="419"/>
        <v>#DIV/0!</v>
      </c>
      <c r="U1317" s="4" t="e">
        <f t="shared" si="420"/>
        <v>#DIV/0!</v>
      </c>
      <c r="W1317" s="5" t="e">
        <f>VLOOKUP(C1317&amp;A1317,Driver_elast!$A$2:$D$1161,4,FALSE)</f>
        <v>#N/A</v>
      </c>
      <c r="X1317" s="5">
        <v>1</v>
      </c>
      <c r="Y1317" s="2">
        <f>SUMIFS('Growth rates'!D$4:D$999,'Growth rates'!$B$4:$B$999,Demands!$A1317,'Growth rates'!$C$4:$C$999,$W1317)</f>
        <v>0</v>
      </c>
      <c r="Z1317" s="2">
        <f>SUMIFS('Growth rates'!E$4:E$999,'Growth rates'!$B$4:$B$999,Demands!$A1317,'Growth rates'!$C$4:$C$999,$W1317)</f>
        <v>0</v>
      </c>
      <c r="AA1317" s="2">
        <f>SUMIFS('Growth rates'!F$4:F$999,'Growth rates'!$B$4:$B$999,Demands!$A1317,'Growth rates'!$C$4:$C$999,$W1317)</f>
        <v>0</v>
      </c>
      <c r="AB1317" s="2">
        <f>SUMIFS('Growth rates'!G$4:G$999,'Growth rates'!$B$4:$B$999,Demands!$A1317,'Growth rates'!$C$4:$C$999,$W1317)</f>
        <v>0</v>
      </c>
      <c r="AC1317" s="2">
        <f>SUMIFS('Growth rates'!H$4:H$999,'Growth rates'!$B$4:$B$999,Demands!$A1317,'Growth rates'!$C$4:$C$999,$W1317)</f>
        <v>0</v>
      </c>
      <c r="AD1317" s="2">
        <f>SUMIFS('Growth rates'!I$4:I$999,'Growth rates'!$B$4:$B$999,Demands!$A1317,'Growth rates'!$C$4:$C$999,$W1317)</f>
        <v>0</v>
      </c>
      <c r="AE1317" s="2">
        <f>SUMIFS('Growth rates'!J$4:J$999,'Growth rates'!$B$4:$B$999,Demands!$A1317,'Growth rates'!$C$4:$C$999,$W1317)</f>
        <v>0</v>
      </c>
      <c r="AF1317" s="2">
        <f>SUMIFS('Growth rates'!K$4:K$999,'Growth rates'!$B$4:$B$999,Demands!$A1317,'Growth rates'!$C$4:$C$999,$W1317)</f>
        <v>0</v>
      </c>
      <c r="AG1317" s="2">
        <f>SUMIFS('Growth rates'!L$4:L$999,'Growth rates'!$B$4:$B$999,Demands!$A1317,'Growth rates'!$C$4:$C$999,$W1317)</f>
        <v>0</v>
      </c>
      <c r="AH1317" s="2">
        <f>SUMIFS('Growth rates'!M$4:M$999,'Growth rates'!$B$4:$B$999,Demands!$A1317,'Growth rates'!$C$4:$C$999,$W1317)</f>
        <v>0</v>
      </c>
      <c r="AI1317" s="2">
        <f>SUMIFS('Growth rates'!N$4:N$999,'Growth rates'!$B$4:$B$999,Demands!$A1317,'Growth rates'!$C$4:$C$999,$W1317)</f>
        <v>0</v>
      </c>
      <c r="AJ1317" s="2">
        <f>SUMIFS('Growth rates'!O$4:O$999,'Growth rates'!$B$4:$B$999,Demands!$A1317,'Growth rates'!$C$4:$C$999,$W1317)</f>
        <v>0</v>
      </c>
      <c r="AK1317" s="2">
        <f>SUMIFS('Growth rates'!P$4:P$999,'Growth rates'!$B$4:$B$999,Demands!$A1317,'Growth rates'!$C$4:$C$999,$W1317)</f>
        <v>0</v>
      </c>
      <c r="AL1317" s="2">
        <f>SUMIFS('Growth rates'!Q$4:Q$999,'Growth rates'!$B$4:$B$999,Demands!$A1317,'Growth rates'!$C$4:$C$999,$W1317)</f>
        <v>0</v>
      </c>
      <c r="AM1317" s="2">
        <f>SUMIFS('Growth rates'!R$4:R$999,'Growth rates'!$B$4:$B$999,Demands!$A1317,'Growth rates'!$C$4:$C$999,$W1317)</f>
        <v>0</v>
      </c>
      <c r="AN1317" s="2">
        <f>SUMIFS('Growth rates'!S$4:S$999,'Growth rates'!$B$4:$B$999,Demands!$A1317,'Growth rates'!$C$4:$C$999,$W1317)</f>
        <v>0</v>
      </c>
      <c r="AO1317" s="2">
        <f>SUMIFS('Growth rates'!T$4:T$999,'Growth rates'!$B$4:$B$999,Demands!$A1317,'Growth rates'!$C$4:$C$999,$W1317)</f>
        <v>0</v>
      </c>
      <c r="AP1317" s="2">
        <f>SUMIFS('Growth rates'!U$4:U$999,'Growth rates'!$B$4:$B$999,Demands!$A1317,'Growth rates'!$C$4:$C$999,$W1317)</f>
        <v>0</v>
      </c>
      <c r="AR1317" t="e">
        <f>VLOOKUP(C1317&amp;A1317,Driver_elast!$A$2:$E$1161,5,FALSE)</f>
        <v>#N/A</v>
      </c>
      <c r="AS1317" t="e">
        <f t="shared" si="421"/>
        <v>#N/A</v>
      </c>
      <c r="AT1317" t="e">
        <f t="shared" si="422"/>
        <v>#N/A</v>
      </c>
      <c r="AV1317" s="2" t="e" cm="1">
        <f t="array" ref="AV1317">TREND($AR1317:$AS1317,$AR$3:$AS$3,AV$1)</f>
        <v>#VALUE!</v>
      </c>
      <c r="AW1317" s="2" t="e" cm="1">
        <f t="array" ref="AW1317">TREND($AR1317:$AS1317,$AR$3:$AS$3,AW$1)</f>
        <v>#VALUE!</v>
      </c>
      <c r="AX1317" s="2" t="e" cm="1">
        <f t="array" ref="AX1317">TREND($AR1317:$AS1317,$AR$3:$AS$3,AX$1)</f>
        <v>#VALUE!</v>
      </c>
      <c r="AY1317" s="2" t="e" cm="1">
        <f t="array" ref="AY1317">TREND($AR1317:$AS1317,$AR$3:$AS$3,AY$1)</f>
        <v>#VALUE!</v>
      </c>
      <c r="AZ1317" s="2" t="e" cm="1">
        <f t="array" ref="AZ1317">TREND($AR1317:$AS1317,$AR$3:$AS$3,AZ$1)</f>
        <v>#VALUE!</v>
      </c>
      <c r="BA1317" s="2" t="e" cm="1">
        <f t="array" ref="BA1317">TREND($AR1317:$AS1317,$AR$3:$AS$3,BA$1)</f>
        <v>#VALUE!</v>
      </c>
      <c r="BB1317" s="2" t="e" cm="1">
        <f t="array" ref="BB1317">TREND($AR1317:$AS1317,$AR$3:$AS$3,BB$1)</f>
        <v>#VALUE!</v>
      </c>
      <c r="BC1317" s="2" t="e" cm="1">
        <f t="array" ref="BC1317">TREND($AR1317:$AS1317,$AR$3:$AS$3,BC$1)</f>
        <v>#VALUE!</v>
      </c>
      <c r="BD1317" s="2" t="e" cm="1">
        <f t="array" ref="BD1317">TREND($AR1317:$AS1317,$AR$3:$AS$3,BD$1)</f>
        <v>#VALUE!</v>
      </c>
      <c r="BE1317" s="2" t="e" cm="1">
        <f t="array" ref="BE1317">TREND($AR1317:$AS1317,$AR$3:$AS$3,BE$1)</f>
        <v>#VALUE!</v>
      </c>
      <c r="BF1317" s="20" t="e" cm="1">
        <f t="array" ref="BF1317">TREND($AS1317:$AT1317,$AS$3:$AT$3,BF$1)</f>
        <v>#VALUE!</v>
      </c>
      <c r="BG1317" s="20" t="e" cm="1">
        <f t="array" ref="BG1317">TREND($AS1317:$AT1317,$AS$3:$AT$3,BG$1)</f>
        <v>#VALUE!</v>
      </c>
      <c r="BH1317" s="20" t="e" cm="1">
        <f t="array" ref="BH1317">TREND($AS1317:$AT1317,$AS$3:$AT$3,BH$1)</f>
        <v>#VALUE!</v>
      </c>
      <c r="BI1317" s="20" t="e" cm="1">
        <f t="array" ref="BI1317">TREND($AS1317:$AT1317,$AS$3:$AT$3,BI$1)</f>
        <v>#VALUE!</v>
      </c>
      <c r="BJ1317" s="20" t="e" cm="1">
        <f t="array" ref="BJ1317">TREND($AS1317:$AT1317,$AS$3:$AT$3,BJ$1)</f>
        <v>#VALUE!</v>
      </c>
      <c r="BK1317" s="20" t="e" cm="1">
        <f t="array" ref="BK1317">TREND($AS1317:$AT1317,$AS$3:$AT$3,BK$1)</f>
        <v>#VALUE!</v>
      </c>
      <c r="BL1317" s="20" t="e" cm="1">
        <f t="array" ref="BL1317">TREND($AS1317:$AT1317,$AS$3:$AT$3,BL$1)</f>
        <v>#VALUE!</v>
      </c>
      <c r="BM1317" s="20" t="e" cm="1">
        <f t="array" ref="BM1317">TREND($AS1317:$AT1317,$AS$3:$AT$3,BM$1)</f>
        <v>#VALUE!</v>
      </c>
    </row>
    <row r="1318" spans="1:65" x14ac:dyDescent="0.35">
      <c r="A1318" t="str">
        <f>IF(BYDem!B1316="","\I:",BYDem!B1316)</f>
        <v>\I:</v>
      </c>
      <c r="B1318">
        <f>BYDem!E1316</f>
        <v>0</v>
      </c>
      <c r="C1318">
        <f t="shared" si="423"/>
        <v>0</v>
      </c>
      <c r="D1318" s="4">
        <f>SUMIFS(BYDem!$M$2:$M$2000,BYDem!$B$2:$B$2000,Demands!$A1318,BYDem!$E$2:$E$2000,Demands!$B1318)</f>
        <v>0</v>
      </c>
      <c r="E1318" s="4" t="e">
        <f t="shared" si="404"/>
        <v>#DIV/0!</v>
      </c>
      <c r="F1318" s="4" t="e">
        <f t="shared" si="405"/>
        <v>#DIV/0!</v>
      </c>
      <c r="G1318" s="4" t="e">
        <f t="shared" si="406"/>
        <v>#DIV/0!</v>
      </c>
      <c r="H1318" s="4" t="e">
        <f t="shared" si="407"/>
        <v>#DIV/0!</v>
      </c>
      <c r="I1318" s="4" t="e">
        <f t="shared" si="408"/>
        <v>#DIV/0!</v>
      </c>
      <c r="J1318" s="4" t="e">
        <f t="shared" si="409"/>
        <v>#DIV/0!</v>
      </c>
      <c r="K1318" s="4" t="e">
        <f t="shared" si="410"/>
        <v>#DIV/0!</v>
      </c>
      <c r="L1318" s="4" t="e">
        <f t="shared" si="411"/>
        <v>#DIV/0!</v>
      </c>
      <c r="M1318" s="4" t="e">
        <f t="shared" si="412"/>
        <v>#DIV/0!</v>
      </c>
      <c r="N1318" s="4" t="e">
        <f t="shared" si="413"/>
        <v>#DIV/0!</v>
      </c>
      <c r="O1318" s="4" t="e">
        <f t="shared" si="414"/>
        <v>#DIV/0!</v>
      </c>
      <c r="P1318" s="4" t="e">
        <f t="shared" si="415"/>
        <v>#DIV/0!</v>
      </c>
      <c r="Q1318" s="4" t="e">
        <f t="shared" si="416"/>
        <v>#DIV/0!</v>
      </c>
      <c r="R1318" s="4" t="e">
        <f t="shared" si="417"/>
        <v>#DIV/0!</v>
      </c>
      <c r="S1318" s="4" t="e">
        <f t="shared" si="418"/>
        <v>#DIV/0!</v>
      </c>
      <c r="T1318" s="4" t="e">
        <f t="shared" si="419"/>
        <v>#DIV/0!</v>
      </c>
      <c r="U1318" s="4" t="e">
        <f t="shared" si="420"/>
        <v>#DIV/0!</v>
      </c>
      <c r="W1318" s="5" t="e">
        <f>VLOOKUP(C1318&amp;A1318,Driver_elast!$A$2:$D$1161,4,FALSE)</f>
        <v>#N/A</v>
      </c>
      <c r="X1318" s="5">
        <v>1</v>
      </c>
      <c r="Y1318" s="2">
        <f>SUMIFS('Growth rates'!D$4:D$999,'Growth rates'!$B$4:$B$999,Demands!$A1318,'Growth rates'!$C$4:$C$999,$W1318)</f>
        <v>0</v>
      </c>
      <c r="Z1318" s="2">
        <f>SUMIFS('Growth rates'!E$4:E$999,'Growth rates'!$B$4:$B$999,Demands!$A1318,'Growth rates'!$C$4:$C$999,$W1318)</f>
        <v>0</v>
      </c>
      <c r="AA1318" s="2">
        <f>SUMIFS('Growth rates'!F$4:F$999,'Growth rates'!$B$4:$B$999,Demands!$A1318,'Growth rates'!$C$4:$C$999,$W1318)</f>
        <v>0</v>
      </c>
      <c r="AB1318" s="2">
        <f>SUMIFS('Growth rates'!G$4:G$999,'Growth rates'!$B$4:$B$999,Demands!$A1318,'Growth rates'!$C$4:$C$999,$W1318)</f>
        <v>0</v>
      </c>
      <c r="AC1318" s="2">
        <f>SUMIFS('Growth rates'!H$4:H$999,'Growth rates'!$B$4:$B$999,Demands!$A1318,'Growth rates'!$C$4:$C$999,$W1318)</f>
        <v>0</v>
      </c>
      <c r="AD1318" s="2">
        <f>SUMIFS('Growth rates'!I$4:I$999,'Growth rates'!$B$4:$B$999,Demands!$A1318,'Growth rates'!$C$4:$C$999,$W1318)</f>
        <v>0</v>
      </c>
      <c r="AE1318" s="2">
        <f>SUMIFS('Growth rates'!J$4:J$999,'Growth rates'!$B$4:$B$999,Demands!$A1318,'Growth rates'!$C$4:$C$999,$W1318)</f>
        <v>0</v>
      </c>
      <c r="AF1318" s="2">
        <f>SUMIFS('Growth rates'!K$4:K$999,'Growth rates'!$B$4:$B$999,Demands!$A1318,'Growth rates'!$C$4:$C$999,$W1318)</f>
        <v>0</v>
      </c>
      <c r="AG1318" s="2">
        <f>SUMIFS('Growth rates'!L$4:L$999,'Growth rates'!$B$4:$B$999,Demands!$A1318,'Growth rates'!$C$4:$C$999,$W1318)</f>
        <v>0</v>
      </c>
      <c r="AH1318" s="2">
        <f>SUMIFS('Growth rates'!M$4:M$999,'Growth rates'!$B$4:$B$999,Demands!$A1318,'Growth rates'!$C$4:$C$999,$W1318)</f>
        <v>0</v>
      </c>
      <c r="AI1318" s="2">
        <f>SUMIFS('Growth rates'!N$4:N$999,'Growth rates'!$B$4:$B$999,Demands!$A1318,'Growth rates'!$C$4:$C$999,$W1318)</f>
        <v>0</v>
      </c>
      <c r="AJ1318" s="2">
        <f>SUMIFS('Growth rates'!O$4:O$999,'Growth rates'!$B$4:$B$999,Demands!$A1318,'Growth rates'!$C$4:$C$999,$W1318)</f>
        <v>0</v>
      </c>
      <c r="AK1318" s="2">
        <f>SUMIFS('Growth rates'!P$4:P$999,'Growth rates'!$B$4:$B$999,Demands!$A1318,'Growth rates'!$C$4:$C$999,$W1318)</f>
        <v>0</v>
      </c>
      <c r="AL1318" s="2">
        <f>SUMIFS('Growth rates'!Q$4:Q$999,'Growth rates'!$B$4:$B$999,Demands!$A1318,'Growth rates'!$C$4:$C$999,$W1318)</f>
        <v>0</v>
      </c>
      <c r="AM1318" s="2">
        <f>SUMIFS('Growth rates'!R$4:R$999,'Growth rates'!$B$4:$B$999,Demands!$A1318,'Growth rates'!$C$4:$C$999,$W1318)</f>
        <v>0</v>
      </c>
      <c r="AN1318" s="2">
        <f>SUMIFS('Growth rates'!S$4:S$999,'Growth rates'!$B$4:$B$999,Demands!$A1318,'Growth rates'!$C$4:$C$999,$W1318)</f>
        <v>0</v>
      </c>
      <c r="AO1318" s="2">
        <f>SUMIFS('Growth rates'!T$4:T$999,'Growth rates'!$B$4:$B$999,Demands!$A1318,'Growth rates'!$C$4:$C$999,$W1318)</f>
        <v>0</v>
      </c>
      <c r="AP1318" s="2">
        <f>SUMIFS('Growth rates'!U$4:U$999,'Growth rates'!$B$4:$B$999,Demands!$A1318,'Growth rates'!$C$4:$C$999,$W1318)</f>
        <v>0</v>
      </c>
      <c r="AR1318" t="e">
        <f>VLOOKUP(C1318&amp;A1318,Driver_elast!$A$2:$E$1161,5,FALSE)</f>
        <v>#N/A</v>
      </c>
      <c r="AS1318" t="e">
        <f t="shared" si="421"/>
        <v>#N/A</v>
      </c>
      <c r="AT1318" t="e">
        <f t="shared" si="422"/>
        <v>#N/A</v>
      </c>
      <c r="AV1318" s="2" t="e" cm="1">
        <f t="array" ref="AV1318">TREND($AR1318:$AS1318,$AR$3:$AS$3,AV$1)</f>
        <v>#VALUE!</v>
      </c>
      <c r="AW1318" s="2" t="e" cm="1">
        <f t="array" ref="AW1318">TREND($AR1318:$AS1318,$AR$3:$AS$3,AW$1)</f>
        <v>#VALUE!</v>
      </c>
      <c r="AX1318" s="2" t="e" cm="1">
        <f t="array" ref="AX1318">TREND($AR1318:$AS1318,$AR$3:$AS$3,AX$1)</f>
        <v>#VALUE!</v>
      </c>
      <c r="AY1318" s="2" t="e" cm="1">
        <f t="array" ref="AY1318">TREND($AR1318:$AS1318,$AR$3:$AS$3,AY$1)</f>
        <v>#VALUE!</v>
      </c>
      <c r="AZ1318" s="2" t="e" cm="1">
        <f t="array" ref="AZ1318">TREND($AR1318:$AS1318,$AR$3:$AS$3,AZ$1)</f>
        <v>#VALUE!</v>
      </c>
      <c r="BA1318" s="2" t="e" cm="1">
        <f t="array" ref="BA1318">TREND($AR1318:$AS1318,$AR$3:$AS$3,BA$1)</f>
        <v>#VALUE!</v>
      </c>
      <c r="BB1318" s="2" t="e" cm="1">
        <f t="array" ref="BB1318">TREND($AR1318:$AS1318,$AR$3:$AS$3,BB$1)</f>
        <v>#VALUE!</v>
      </c>
      <c r="BC1318" s="2" t="e" cm="1">
        <f t="array" ref="BC1318">TREND($AR1318:$AS1318,$AR$3:$AS$3,BC$1)</f>
        <v>#VALUE!</v>
      </c>
      <c r="BD1318" s="2" t="e" cm="1">
        <f t="array" ref="BD1318">TREND($AR1318:$AS1318,$AR$3:$AS$3,BD$1)</f>
        <v>#VALUE!</v>
      </c>
      <c r="BE1318" s="2" t="e" cm="1">
        <f t="array" ref="BE1318">TREND($AR1318:$AS1318,$AR$3:$AS$3,BE$1)</f>
        <v>#VALUE!</v>
      </c>
      <c r="BF1318" s="20" t="e" cm="1">
        <f t="array" ref="BF1318">TREND($AS1318:$AT1318,$AS$3:$AT$3,BF$1)</f>
        <v>#VALUE!</v>
      </c>
      <c r="BG1318" s="20" t="e" cm="1">
        <f t="array" ref="BG1318">TREND($AS1318:$AT1318,$AS$3:$AT$3,BG$1)</f>
        <v>#VALUE!</v>
      </c>
      <c r="BH1318" s="20" t="e" cm="1">
        <f t="array" ref="BH1318">TREND($AS1318:$AT1318,$AS$3:$AT$3,BH$1)</f>
        <v>#VALUE!</v>
      </c>
      <c r="BI1318" s="20" t="e" cm="1">
        <f t="array" ref="BI1318">TREND($AS1318:$AT1318,$AS$3:$AT$3,BI$1)</f>
        <v>#VALUE!</v>
      </c>
      <c r="BJ1318" s="20" t="e" cm="1">
        <f t="array" ref="BJ1318">TREND($AS1318:$AT1318,$AS$3:$AT$3,BJ$1)</f>
        <v>#VALUE!</v>
      </c>
      <c r="BK1318" s="20" t="e" cm="1">
        <f t="array" ref="BK1318">TREND($AS1318:$AT1318,$AS$3:$AT$3,BK$1)</f>
        <v>#VALUE!</v>
      </c>
      <c r="BL1318" s="20" t="e" cm="1">
        <f t="array" ref="BL1318">TREND($AS1318:$AT1318,$AS$3:$AT$3,BL$1)</f>
        <v>#VALUE!</v>
      </c>
      <c r="BM1318" s="20" t="e" cm="1">
        <f t="array" ref="BM1318">TREND($AS1318:$AT1318,$AS$3:$AT$3,BM$1)</f>
        <v>#VALUE!</v>
      </c>
    </row>
    <row r="1319" spans="1:65" x14ac:dyDescent="0.35">
      <c r="A1319" t="str">
        <f>IF(BYDem!B1317="","\I:",BYDem!B1317)</f>
        <v>\I:</v>
      </c>
      <c r="B1319">
        <f>BYDem!E1317</f>
        <v>0</v>
      </c>
      <c r="C1319">
        <f t="shared" si="423"/>
        <v>0</v>
      </c>
      <c r="D1319" s="4">
        <f>SUMIFS(BYDem!$M$2:$M$2000,BYDem!$B$2:$B$2000,Demands!$A1319,BYDem!$E$2:$E$2000,Demands!$B1319)</f>
        <v>0</v>
      </c>
      <c r="E1319" s="4" t="e">
        <f t="shared" si="404"/>
        <v>#DIV/0!</v>
      </c>
      <c r="F1319" s="4" t="e">
        <f t="shared" si="405"/>
        <v>#DIV/0!</v>
      </c>
      <c r="G1319" s="4" t="e">
        <f t="shared" si="406"/>
        <v>#DIV/0!</v>
      </c>
      <c r="H1319" s="4" t="e">
        <f t="shared" si="407"/>
        <v>#DIV/0!</v>
      </c>
      <c r="I1319" s="4" t="e">
        <f t="shared" si="408"/>
        <v>#DIV/0!</v>
      </c>
      <c r="J1319" s="4" t="e">
        <f t="shared" si="409"/>
        <v>#DIV/0!</v>
      </c>
      <c r="K1319" s="4" t="e">
        <f t="shared" si="410"/>
        <v>#DIV/0!</v>
      </c>
      <c r="L1319" s="4" t="e">
        <f t="shared" si="411"/>
        <v>#DIV/0!</v>
      </c>
      <c r="M1319" s="4" t="e">
        <f t="shared" si="412"/>
        <v>#DIV/0!</v>
      </c>
      <c r="N1319" s="4" t="e">
        <f t="shared" si="413"/>
        <v>#DIV/0!</v>
      </c>
      <c r="O1319" s="4" t="e">
        <f t="shared" si="414"/>
        <v>#DIV/0!</v>
      </c>
      <c r="P1319" s="4" t="e">
        <f t="shared" si="415"/>
        <v>#DIV/0!</v>
      </c>
      <c r="Q1319" s="4" t="e">
        <f t="shared" si="416"/>
        <v>#DIV/0!</v>
      </c>
      <c r="R1319" s="4" t="e">
        <f t="shared" si="417"/>
        <v>#DIV/0!</v>
      </c>
      <c r="S1319" s="4" t="e">
        <f t="shared" si="418"/>
        <v>#DIV/0!</v>
      </c>
      <c r="T1319" s="4" t="e">
        <f t="shared" si="419"/>
        <v>#DIV/0!</v>
      </c>
      <c r="U1319" s="4" t="e">
        <f t="shared" si="420"/>
        <v>#DIV/0!</v>
      </c>
      <c r="W1319" s="5" t="e">
        <f>VLOOKUP(C1319&amp;A1319,Driver_elast!$A$2:$D$1161,4,FALSE)</f>
        <v>#N/A</v>
      </c>
      <c r="X1319" s="5">
        <v>1</v>
      </c>
      <c r="Y1319" s="2">
        <f>SUMIFS('Growth rates'!D$4:D$999,'Growth rates'!$B$4:$B$999,Demands!$A1319,'Growth rates'!$C$4:$C$999,$W1319)</f>
        <v>0</v>
      </c>
      <c r="Z1319" s="2">
        <f>SUMIFS('Growth rates'!E$4:E$999,'Growth rates'!$B$4:$B$999,Demands!$A1319,'Growth rates'!$C$4:$C$999,$W1319)</f>
        <v>0</v>
      </c>
      <c r="AA1319" s="2">
        <f>SUMIFS('Growth rates'!F$4:F$999,'Growth rates'!$B$4:$B$999,Demands!$A1319,'Growth rates'!$C$4:$C$999,$W1319)</f>
        <v>0</v>
      </c>
      <c r="AB1319" s="2">
        <f>SUMIFS('Growth rates'!G$4:G$999,'Growth rates'!$B$4:$B$999,Demands!$A1319,'Growth rates'!$C$4:$C$999,$W1319)</f>
        <v>0</v>
      </c>
      <c r="AC1319" s="2">
        <f>SUMIFS('Growth rates'!H$4:H$999,'Growth rates'!$B$4:$B$999,Demands!$A1319,'Growth rates'!$C$4:$C$999,$W1319)</f>
        <v>0</v>
      </c>
      <c r="AD1319" s="2">
        <f>SUMIFS('Growth rates'!I$4:I$999,'Growth rates'!$B$4:$B$999,Demands!$A1319,'Growth rates'!$C$4:$C$999,$W1319)</f>
        <v>0</v>
      </c>
      <c r="AE1319" s="2">
        <f>SUMIFS('Growth rates'!J$4:J$999,'Growth rates'!$B$4:$B$999,Demands!$A1319,'Growth rates'!$C$4:$C$999,$W1319)</f>
        <v>0</v>
      </c>
      <c r="AF1319" s="2">
        <f>SUMIFS('Growth rates'!K$4:K$999,'Growth rates'!$B$4:$B$999,Demands!$A1319,'Growth rates'!$C$4:$C$999,$W1319)</f>
        <v>0</v>
      </c>
      <c r="AG1319" s="2">
        <f>SUMIFS('Growth rates'!L$4:L$999,'Growth rates'!$B$4:$B$999,Demands!$A1319,'Growth rates'!$C$4:$C$999,$W1319)</f>
        <v>0</v>
      </c>
      <c r="AH1319" s="2">
        <f>SUMIFS('Growth rates'!M$4:M$999,'Growth rates'!$B$4:$B$999,Demands!$A1319,'Growth rates'!$C$4:$C$999,$W1319)</f>
        <v>0</v>
      </c>
      <c r="AI1319" s="2">
        <f>SUMIFS('Growth rates'!N$4:N$999,'Growth rates'!$B$4:$B$999,Demands!$A1319,'Growth rates'!$C$4:$C$999,$W1319)</f>
        <v>0</v>
      </c>
      <c r="AJ1319" s="2">
        <f>SUMIFS('Growth rates'!O$4:O$999,'Growth rates'!$B$4:$B$999,Demands!$A1319,'Growth rates'!$C$4:$C$999,$W1319)</f>
        <v>0</v>
      </c>
      <c r="AK1319" s="2">
        <f>SUMIFS('Growth rates'!P$4:P$999,'Growth rates'!$B$4:$B$999,Demands!$A1319,'Growth rates'!$C$4:$C$999,$W1319)</f>
        <v>0</v>
      </c>
      <c r="AL1319" s="2">
        <f>SUMIFS('Growth rates'!Q$4:Q$999,'Growth rates'!$B$4:$B$999,Demands!$A1319,'Growth rates'!$C$4:$C$999,$W1319)</f>
        <v>0</v>
      </c>
      <c r="AM1319" s="2">
        <f>SUMIFS('Growth rates'!R$4:R$999,'Growth rates'!$B$4:$B$999,Demands!$A1319,'Growth rates'!$C$4:$C$999,$W1319)</f>
        <v>0</v>
      </c>
      <c r="AN1319" s="2">
        <f>SUMIFS('Growth rates'!S$4:S$999,'Growth rates'!$B$4:$B$999,Demands!$A1319,'Growth rates'!$C$4:$C$999,$W1319)</f>
        <v>0</v>
      </c>
      <c r="AO1319" s="2">
        <f>SUMIFS('Growth rates'!T$4:T$999,'Growth rates'!$B$4:$B$999,Demands!$A1319,'Growth rates'!$C$4:$C$999,$W1319)</f>
        <v>0</v>
      </c>
      <c r="AP1319" s="2">
        <f>SUMIFS('Growth rates'!U$4:U$999,'Growth rates'!$B$4:$B$999,Demands!$A1319,'Growth rates'!$C$4:$C$999,$W1319)</f>
        <v>0</v>
      </c>
      <c r="AR1319" t="e">
        <f>VLOOKUP(C1319&amp;A1319,Driver_elast!$A$2:$E$1161,5,FALSE)</f>
        <v>#N/A</v>
      </c>
      <c r="AS1319" t="e">
        <f t="shared" si="421"/>
        <v>#N/A</v>
      </c>
      <c r="AT1319" t="e">
        <f t="shared" si="422"/>
        <v>#N/A</v>
      </c>
      <c r="AV1319" s="2" t="e" cm="1">
        <f t="array" ref="AV1319">TREND($AR1319:$AS1319,$AR$3:$AS$3,AV$1)</f>
        <v>#VALUE!</v>
      </c>
      <c r="AW1319" s="2" t="e" cm="1">
        <f t="array" ref="AW1319">TREND($AR1319:$AS1319,$AR$3:$AS$3,AW$1)</f>
        <v>#VALUE!</v>
      </c>
      <c r="AX1319" s="2" t="e" cm="1">
        <f t="array" ref="AX1319">TREND($AR1319:$AS1319,$AR$3:$AS$3,AX$1)</f>
        <v>#VALUE!</v>
      </c>
      <c r="AY1319" s="2" t="e" cm="1">
        <f t="array" ref="AY1319">TREND($AR1319:$AS1319,$AR$3:$AS$3,AY$1)</f>
        <v>#VALUE!</v>
      </c>
      <c r="AZ1319" s="2" t="e" cm="1">
        <f t="array" ref="AZ1319">TREND($AR1319:$AS1319,$AR$3:$AS$3,AZ$1)</f>
        <v>#VALUE!</v>
      </c>
      <c r="BA1319" s="2" t="e" cm="1">
        <f t="array" ref="BA1319">TREND($AR1319:$AS1319,$AR$3:$AS$3,BA$1)</f>
        <v>#VALUE!</v>
      </c>
      <c r="BB1319" s="2" t="e" cm="1">
        <f t="array" ref="BB1319">TREND($AR1319:$AS1319,$AR$3:$AS$3,BB$1)</f>
        <v>#VALUE!</v>
      </c>
      <c r="BC1319" s="2" t="e" cm="1">
        <f t="array" ref="BC1319">TREND($AR1319:$AS1319,$AR$3:$AS$3,BC$1)</f>
        <v>#VALUE!</v>
      </c>
      <c r="BD1319" s="2" t="e" cm="1">
        <f t="array" ref="BD1319">TREND($AR1319:$AS1319,$AR$3:$AS$3,BD$1)</f>
        <v>#VALUE!</v>
      </c>
      <c r="BE1319" s="2" t="e" cm="1">
        <f t="array" ref="BE1319">TREND($AR1319:$AS1319,$AR$3:$AS$3,BE$1)</f>
        <v>#VALUE!</v>
      </c>
      <c r="BF1319" s="20" t="e" cm="1">
        <f t="array" ref="BF1319">TREND($AS1319:$AT1319,$AS$3:$AT$3,BF$1)</f>
        <v>#VALUE!</v>
      </c>
      <c r="BG1319" s="20" t="e" cm="1">
        <f t="array" ref="BG1319">TREND($AS1319:$AT1319,$AS$3:$AT$3,BG$1)</f>
        <v>#VALUE!</v>
      </c>
      <c r="BH1319" s="20" t="e" cm="1">
        <f t="array" ref="BH1319">TREND($AS1319:$AT1319,$AS$3:$AT$3,BH$1)</f>
        <v>#VALUE!</v>
      </c>
      <c r="BI1319" s="20" t="e" cm="1">
        <f t="array" ref="BI1319">TREND($AS1319:$AT1319,$AS$3:$AT$3,BI$1)</f>
        <v>#VALUE!</v>
      </c>
      <c r="BJ1319" s="20" t="e" cm="1">
        <f t="array" ref="BJ1319">TREND($AS1319:$AT1319,$AS$3:$AT$3,BJ$1)</f>
        <v>#VALUE!</v>
      </c>
      <c r="BK1319" s="20" t="e" cm="1">
        <f t="array" ref="BK1319">TREND($AS1319:$AT1319,$AS$3:$AT$3,BK$1)</f>
        <v>#VALUE!</v>
      </c>
      <c r="BL1319" s="20" t="e" cm="1">
        <f t="array" ref="BL1319">TREND($AS1319:$AT1319,$AS$3:$AT$3,BL$1)</f>
        <v>#VALUE!</v>
      </c>
      <c r="BM1319" s="20" t="e" cm="1">
        <f t="array" ref="BM1319">TREND($AS1319:$AT1319,$AS$3:$AT$3,BM$1)</f>
        <v>#VALUE!</v>
      </c>
    </row>
    <row r="1320" spans="1:65" x14ac:dyDescent="0.35">
      <c r="A1320" t="str">
        <f>IF(BYDem!B1318="","\I:",BYDem!B1318)</f>
        <v>\I:</v>
      </c>
      <c r="B1320">
        <f>BYDem!E1318</f>
        <v>0</v>
      </c>
      <c r="C1320">
        <f t="shared" si="423"/>
        <v>0</v>
      </c>
      <c r="D1320" s="4">
        <f>SUMIFS(BYDem!$M$2:$M$2000,BYDem!$B$2:$B$2000,Demands!$A1320,BYDem!$E$2:$E$2000,Demands!$B1320)</f>
        <v>0</v>
      </c>
      <c r="E1320" s="4" t="e">
        <f t="shared" si="404"/>
        <v>#DIV/0!</v>
      </c>
      <c r="F1320" s="4" t="e">
        <f t="shared" si="405"/>
        <v>#DIV/0!</v>
      </c>
      <c r="G1320" s="4" t="e">
        <f t="shared" si="406"/>
        <v>#DIV/0!</v>
      </c>
      <c r="H1320" s="4" t="e">
        <f t="shared" si="407"/>
        <v>#DIV/0!</v>
      </c>
      <c r="I1320" s="4" t="e">
        <f t="shared" si="408"/>
        <v>#DIV/0!</v>
      </c>
      <c r="J1320" s="4" t="e">
        <f t="shared" si="409"/>
        <v>#DIV/0!</v>
      </c>
      <c r="K1320" s="4" t="e">
        <f t="shared" si="410"/>
        <v>#DIV/0!</v>
      </c>
      <c r="L1320" s="4" t="e">
        <f t="shared" si="411"/>
        <v>#DIV/0!</v>
      </c>
      <c r="M1320" s="4" t="e">
        <f t="shared" si="412"/>
        <v>#DIV/0!</v>
      </c>
      <c r="N1320" s="4" t="e">
        <f t="shared" si="413"/>
        <v>#DIV/0!</v>
      </c>
      <c r="O1320" s="4" t="e">
        <f t="shared" si="414"/>
        <v>#DIV/0!</v>
      </c>
      <c r="P1320" s="4" t="e">
        <f t="shared" si="415"/>
        <v>#DIV/0!</v>
      </c>
      <c r="Q1320" s="4" t="e">
        <f t="shared" si="416"/>
        <v>#DIV/0!</v>
      </c>
      <c r="R1320" s="4" t="e">
        <f t="shared" si="417"/>
        <v>#DIV/0!</v>
      </c>
      <c r="S1320" s="4" t="e">
        <f t="shared" si="418"/>
        <v>#DIV/0!</v>
      </c>
      <c r="T1320" s="4" t="e">
        <f t="shared" si="419"/>
        <v>#DIV/0!</v>
      </c>
      <c r="U1320" s="4" t="e">
        <f t="shared" si="420"/>
        <v>#DIV/0!</v>
      </c>
      <c r="W1320" s="5" t="e">
        <f>VLOOKUP(C1320&amp;A1320,Driver_elast!$A$2:$D$1161,4,FALSE)</f>
        <v>#N/A</v>
      </c>
      <c r="X1320" s="5">
        <v>1</v>
      </c>
      <c r="Y1320" s="2">
        <f>SUMIFS('Growth rates'!D$4:D$999,'Growth rates'!$B$4:$B$999,Demands!$A1320,'Growth rates'!$C$4:$C$999,$W1320)</f>
        <v>0</v>
      </c>
      <c r="Z1320" s="2">
        <f>SUMIFS('Growth rates'!E$4:E$999,'Growth rates'!$B$4:$B$999,Demands!$A1320,'Growth rates'!$C$4:$C$999,$W1320)</f>
        <v>0</v>
      </c>
      <c r="AA1320" s="2">
        <f>SUMIFS('Growth rates'!F$4:F$999,'Growth rates'!$B$4:$B$999,Demands!$A1320,'Growth rates'!$C$4:$C$999,$W1320)</f>
        <v>0</v>
      </c>
      <c r="AB1320" s="2">
        <f>SUMIFS('Growth rates'!G$4:G$999,'Growth rates'!$B$4:$B$999,Demands!$A1320,'Growth rates'!$C$4:$C$999,$W1320)</f>
        <v>0</v>
      </c>
      <c r="AC1320" s="2">
        <f>SUMIFS('Growth rates'!H$4:H$999,'Growth rates'!$B$4:$B$999,Demands!$A1320,'Growth rates'!$C$4:$C$999,$W1320)</f>
        <v>0</v>
      </c>
      <c r="AD1320" s="2">
        <f>SUMIFS('Growth rates'!I$4:I$999,'Growth rates'!$B$4:$B$999,Demands!$A1320,'Growth rates'!$C$4:$C$999,$W1320)</f>
        <v>0</v>
      </c>
      <c r="AE1320" s="2">
        <f>SUMIFS('Growth rates'!J$4:J$999,'Growth rates'!$B$4:$B$999,Demands!$A1320,'Growth rates'!$C$4:$C$999,$W1320)</f>
        <v>0</v>
      </c>
      <c r="AF1320" s="2">
        <f>SUMIFS('Growth rates'!K$4:K$999,'Growth rates'!$B$4:$B$999,Demands!$A1320,'Growth rates'!$C$4:$C$999,$W1320)</f>
        <v>0</v>
      </c>
      <c r="AG1320" s="2">
        <f>SUMIFS('Growth rates'!L$4:L$999,'Growth rates'!$B$4:$B$999,Demands!$A1320,'Growth rates'!$C$4:$C$999,$W1320)</f>
        <v>0</v>
      </c>
      <c r="AH1320" s="2">
        <f>SUMIFS('Growth rates'!M$4:M$999,'Growth rates'!$B$4:$B$999,Demands!$A1320,'Growth rates'!$C$4:$C$999,$W1320)</f>
        <v>0</v>
      </c>
      <c r="AI1320" s="2">
        <f>SUMIFS('Growth rates'!N$4:N$999,'Growth rates'!$B$4:$B$999,Demands!$A1320,'Growth rates'!$C$4:$C$999,$W1320)</f>
        <v>0</v>
      </c>
      <c r="AJ1320" s="2">
        <f>SUMIFS('Growth rates'!O$4:O$999,'Growth rates'!$B$4:$B$999,Demands!$A1320,'Growth rates'!$C$4:$C$999,$W1320)</f>
        <v>0</v>
      </c>
      <c r="AK1320" s="2">
        <f>SUMIFS('Growth rates'!P$4:P$999,'Growth rates'!$B$4:$B$999,Demands!$A1320,'Growth rates'!$C$4:$C$999,$W1320)</f>
        <v>0</v>
      </c>
      <c r="AL1320" s="2">
        <f>SUMIFS('Growth rates'!Q$4:Q$999,'Growth rates'!$B$4:$B$999,Demands!$A1320,'Growth rates'!$C$4:$C$999,$W1320)</f>
        <v>0</v>
      </c>
      <c r="AM1320" s="2">
        <f>SUMIFS('Growth rates'!R$4:R$999,'Growth rates'!$B$4:$B$999,Demands!$A1320,'Growth rates'!$C$4:$C$999,$W1320)</f>
        <v>0</v>
      </c>
      <c r="AN1320" s="2">
        <f>SUMIFS('Growth rates'!S$4:S$999,'Growth rates'!$B$4:$B$999,Demands!$A1320,'Growth rates'!$C$4:$C$999,$W1320)</f>
        <v>0</v>
      </c>
      <c r="AO1320" s="2">
        <f>SUMIFS('Growth rates'!T$4:T$999,'Growth rates'!$B$4:$B$999,Demands!$A1320,'Growth rates'!$C$4:$C$999,$W1320)</f>
        <v>0</v>
      </c>
      <c r="AP1320" s="2">
        <f>SUMIFS('Growth rates'!U$4:U$999,'Growth rates'!$B$4:$B$999,Demands!$A1320,'Growth rates'!$C$4:$C$999,$W1320)</f>
        <v>0</v>
      </c>
      <c r="AR1320" t="e">
        <f>VLOOKUP(C1320&amp;A1320,Driver_elast!$A$2:$E$1161,5,FALSE)</f>
        <v>#N/A</v>
      </c>
      <c r="AS1320" t="e">
        <f t="shared" si="421"/>
        <v>#N/A</v>
      </c>
      <c r="AT1320" t="e">
        <f t="shared" si="422"/>
        <v>#N/A</v>
      </c>
      <c r="AV1320" s="2" t="e" cm="1">
        <f t="array" ref="AV1320">TREND($AR1320:$AS1320,$AR$3:$AS$3,AV$1)</f>
        <v>#VALUE!</v>
      </c>
      <c r="AW1320" s="2" t="e" cm="1">
        <f t="array" ref="AW1320">TREND($AR1320:$AS1320,$AR$3:$AS$3,AW$1)</f>
        <v>#VALUE!</v>
      </c>
      <c r="AX1320" s="2" t="e" cm="1">
        <f t="array" ref="AX1320">TREND($AR1320:$AS1320,$AR$3:$AS$3,AX$1)</f>
        <v>#VALUE!</v>
      </c>
      <c r="AY1320" s="2" t="e" cm="1">
        <f t="array" ref="AY1320">TREND($AR1320:$AS1320,$AR$3:$AS$3,AY$1)</f>
        <v>#VALUE!</v>
      </c>
      <c r="AZ1320" s="2" t="e" cm="1">
        <f t="array" ref="AZ1320">TREND($AR1320:$AS1320,$AR$3:$AS$3,AZ$1)</f>
        <v>#VALUE!</v>
      </c>
      <c r="BA1320" s="2" t="e" cm="1">
        <f t="array" ref="BA1320">TREND($AR1320:$AS1320,$AR$3:$AS$3,BA$1)</f>
        <v>#VALUE!</v>
      </c>
      <c r="BB1320" s="2" t="e" cm="1">
        <f t="array" ref="BB1320">TREND($AR1320:$AS1320,$AR$3:$AS$3,BB$1)</f>
        <v>#VALUE!</v>
      </c>
      <c r="BC1320" s="2" t="e" cm="1">
        <f t="array" ref="BC1320">TREND($AR1320:$AS1320,$AR$3:$AS$3,BC$1)</f>
        <v>#VALUE!</v>
      </c>
      <c r="BD1320" s="2" t="e" cm="1">
        <f t="array" ref="BD1320">TREND($AR1320:$AS1320,$AR$3:$AS$3,BD$1)</f>
        <v>#VALUE!</v>
      </c>
      <c r="BE1320" s="2" t="e" cm="1">
        <f t="array" ref="BE1320">TREND($AR1320:$AS1320,$AR$3:$AS$3,BE$1)</f>
        <v>#VALUE!</v>
      </c>
      <c r="BF1320" s="20" t="e" cm="1">
        <f t="array" ref="BF1320">TREND($AS1320:$AT1320,$AS$3:$AT$3,BF$1)</f>
        <v>#VALUE!</v>
      </c>
      <c r="BG1320" s="20" t="e" cm="1">
        <f t="array" ref="BG1320">TREND($AS1320:$AT1320,$AS$3:$AT$3,BG$1)</f>
        <v>#VALUE!</v>
      </c>
      <c r="BH1320" s="20" t="e" cm="1">
        <f t="array" ref="BH1320">TREND($AS1320:$AT1320,$AS$3:$AT$3,BH$1)</f>
        <v>#VALUE!</v>
      </c>
      <c r="BI1320" s="20" t="e" cm="1">
        <f t="array" ref="BI1320">TREND($AS1320:$AT1320,$AS$3:$AT$3,BI$1)</f>
        <v>#VALUE!</v>
      </c>
      <c r="BJ1320" s="20" t="e" cm="1">
        <f t="array" ref="BJ1320">TREND($AS1320:$AT1320,$AS$3:$AT$3,BJ$1)</f>
        <v>#VALUE!</v>
      </c>
      <c r="BK1320" s="20" t="e" cm="1">
        <f t="array" ref="BK1320">TREND($AS1320:$AT1320,$AS$3:$AT$3,BK$1)</f>
        <v>#VALUE!</v>
      </c>
      <c r="BL1320" s="20" t="e" cm="1">
        <f t="array" ref="BL1320">TREND($AS1320:$AT1320,$AS$3:$AT$3,BL$1)</f>
        <v>#VALUE!</v>
      </c>
      <c r="BM1320" s="20" t="e" cm="1">
        <f t="array" ref="BM1320">TREND($AS1320:$AT1320,$AS$3:$AT$3,BM$1)</f>
        <v>#VALUE!</v>
      </c>
    </row>
    <row r="1321" spans="1:65" x14ac:dyDescent="0.35">
      <c r="A1321" t="str">
        <f>IF(BYDem!B1319="","\I:",BYDem!B1319)</f>
        <v>\I:</v>
      </c>
      <c r="B1321">
        <f>BYDem!E1319</f>
        <v>0</v>
      </c>
      <c r="C1321">
        <f t="shared" si="423"/>
        <v>0</v>
      </c>
      <c r="D1321" s="4">
        <f>SUMIFS(BYDem!$M$2:$M$2000,BYDem!$B$2:$B$2000,Demands!$A1321,BYDem!$E$2:$E$2000,Demands!$B1321)</f>
        <v>0</v>
      </c>
      <c r="E1321" s="4" t="e">
        <f t="shared" si="404"/>
        <v>#DIV/0!</v>
      </c>
      <c r="F1321" s="4" t="e">
        <f t="shared" si="405"/>
        <v>#DIV/0!</v>
      </c>
      <c r="G1321" s="4" t="e">
        <f t="shared" si="406"/>
        <v>#DIV/0!</v>
      </c>
      <c r="H1321" s="4" t="e">
        <f t="shared" si="407"/>
        <v>#DIV/0!</v>
      </c>
      <c r="I1321" s="4" t="e">
        <f t="shared" si="408"/>
        <v>#DIV/0!</v>
      </c>
      <c r="J1321" s="4" t="e">
        <f t="shared" si="409"/>
        <v>#DIV/0!</v>
      </c>
      <c r="K1321" s="4" t="e">
        <f t="shared" si="410"/>
        <v>#DIV/0!</v>
      </c>
      <c r="L1321" s="4" t="e">
        <f t="shared" si="411"/>
        <v>#DIV/0!</v>
      </c>
      <c r="M1321" s="4" t="e">
        <f t="shared" si="412"/>
        <v>#DIV/0!</v>
      </c>
      <c r="N1321" s="4" t="e">
        <f t="shared" si="413"/>
        <v>#DIV/0!</v>
      </c>
      <c r="O1321" s="4" t="e">
        <f t="shared" si="414"/>
        <v>#DIV/0!</v>
      </c>
      <c r="P1321" s="4" t="e">
        <f t="shared" si="415"/>
        <v>#DIV/0!</v>
      </c>
      <c r="Q1321" s="4" t="e">
        <f t="shared" si="416"/>
        <v>#DIV/0!</v>
      </c>
      <c r="R1321" s="4" t="e">
        <f t="shared" si="417"/>
        <v>#DIV/0!</v>
      </c>
      <c r="S1321" s="4" t="e">
        <f t="shared" si="418"/>
        <v>#DIV/0!</v>
      </c>
      <c r="T1321" s="4" t="e">
        <f t="shared" si="419"/>
        <v>#DIV/0!</v>
      </c>
      <c r="U1321" s="4" t="e">
        <f t="shared" si="420"/>
        <v>#DIV/0!</v>
      </c>
      <c r="W1321" s="5" t="e">
        <f>VLOOKUP(C1321&amp;A1321,Driver_elast!$A$2:$D$1161,4,FALSE)</f>
        <v>#N/A</v>
      </c>
      <c r="X1321" s="5">
        <v>1</v>
      </c>
      <c r="Y1321" s="2">
        <f>SUMIFS('Growth rates'!D$4:D$999,'Growth rates'!$B$4:$B$999,Demands!$A1321,'Growth rates'!$C$4:$C$999,$W1321)</f>
        <v>0</v>
      </c>
      <c r="Z1321" s="2">
        <f>SUMIFS('Growth rates'!E$4:E$999,'Growth rates'!$B$4:$B$999,Demands!$A1321,'Growth rates'!$C$4:$C$999,$W1321)</f>
        <v>0</v>
      </c>
      <c r="AA1321" s="2">
        <f>SUMIFS('Growth rates'!F$4:F$999,'Growth rates'!$B$4:$B$999,Demands!$A1321,'Growth rates'!$C$4:$C$999,$W1321)</f>
        <v>0</v>
      </c>
      <c r="AB1321" s="2">
        <f>SUMIFS('Growth rates'!G$4:G$999,'Growth rates'!$B$4:$B$999,Demands!$A1321,'Growth rates'!$C$4:$C$999,$W1321)</f>
        <v>0</v>
      </c>
      <c r="AC1321" s="2">
        <f>SUMIFS('Growth rates'!H$4:H$999,'Growth rates'!$B$4:$B$999,Demands!$A1321,'Growth rates'!$C$4:$C$999,$W1321)</f>
        <v>0</v>
      </c>
      <c r="AD1321" s="2">
        <f>SUMIFS('Growth rates'!I$4:I$999,'Growth rates'!$B$4:$B$999,Demands!$A1321,'Growth rates'!$C$4:$C$999,$W1321)</f>
        <v>0</v>
      </c>
      <c r="AE1321" s="2">
        <f>SUMIFS('Growth rates'!J$4:J$999,'Growth rates'!$B$4:$B$999,Demands!$A1321,'Growth rates'!$C$4:$C$999,$W1321)</f>
        <v>0</v>
      </c>
      <c r="AF1321" s="2">
        <f>SUMIFS('Growth rates'!K$4:K$999,'Growth rates'!$B$4:$B$999,Demands!$A1321,'Growth rates'!$C$4:$C$999,$W1321)</f>
        <v>0</v>
      </c>
      <c r="AG1321" s="2">
        <f>SUMIFS('Growth rates'!L$4:L$999,'Growth rates'!$B$4:$B$999,Demands!$A1321,'Growth rates'!$C$4:$C$999,$W1321)</f>
        <v>0</v>
      </c>
      <c r="AH1321" s="2">
        <f>SUMIFS('Growth rates'!M$4:M$999,'Growth rates'!$B$4:$B$999,Demands!$A1321,'Growth rates'!$C$4:$C$999,$W1321)</f>
        <v>0</v>
      </c>
      <c r="AI1321" s="2">
        <f>SUMIFS('Growth rates'!N$4:N$999,'Growth rates'!$B$4:$B$999,Demands!$A1321,'Growth rates'!$C$4:$C$999,$W1321)</f>
        <v>0</v>
      </c>
      <c r="AJ1321" s="2">
        <f>SUMIFS('Growth rates'!O$4:O$999,'Growth rates'!$B$4:$B$999,Demands!$A1321,'Growth rates'!$C$4:$C$999,$W1321)</f>
        <v>0</v>
      </c>
      <c r="AK1321" s="2">
        <f>SUMIFS('Growth rates'!P$4:P$999,'Growth rates'!$B$4:$B$999,Demands!$A1321,'Growth rates'!$C$4:$C$999,$W1321)</f>
        <v>0</v>
      </c>
      <c r="AL1321" s="2">
        <f>SUMIFS('Growth rates'!Q$4:Q$999,'Growth rates'!$B$4:$B$999,Demands!$A1321,'Growth rates'!$C$4:$C$999,$W1321)</f>
        <v>0</v>
      </c>
      <c r="AM1321" s="2">
        <f>SUMIFS('Growth rates'!R$4:R$999,'Growth rates'!$B$4:$B$999,Demands!$A1321,'Growth rates'!$C$4:$C$999,$W1321)</f>
        <v>0</v>
      </c>
      <c r="AN1321" s="2">
        <f>SUMIFS('Growth rates'!S$4:S$999,'Growth rates'!$B$4:$B$999,Demands!$A1321,'Growth rates'!$C$4:$C$999,$W1321)</f>
        <v>0</v>
      </c>
      <c r="AO1321" s="2">
        <f>SUMIFS('Growth rates'!T$4:T$999,'Growth rates'!$B$4:$B$999,Demands!$A1321,'Growth rates'!$C$4:$C$999,$W1321)</f>
        <v>0</v>
      </c>
      <c r="AP1321" s="2">
        <f>SUMIFS('Growth rates'!U$4:U$999,'Growth rates'!$B$4:$B$999,Demands!$A1321,'Growth rates'!$C$4:$C$999,$W1321)</f>
        <v>0</v>
      </c>
      <c r="AR1321" t="e">
        <f>VLOOKUP(C1321&amp;A1321,Driver_elast!$A$2:$E$1161,5,FALSE)</f>
        <v>#N/A</v>
      </c>
      <c r="AS1321" t="e">
        <f t="shared" si="421"/>
        <v>#N/A</v>
      </c>
      <c r="AT1321" t="e">
        <f t="shared" si="422"/>
        <v>#N/A</v>
      </c>
      <c r="AV1321" s="2" t="e" cm="1">
        <f t="array" ref="AV1321">TREND($AR1321:$AS1321,$AR$3:$AS$3,AV$1)</f>
        <v>#VALUE!</v>
      </c>
      <c r="AW1321" s="2" t="e" cm="1">
        <f t="array" ref="AW1321">TREND($AR1321:$AS1321,$AR$3:$AS$3,AW$1)</f>
        <v>#VALUE!</v>
      </c>
      <c r="AX1321" s="2" t="e" cm="1">
        <f t="array" ref="AX1321">TREND($AR1321:$AS1321,$AR$3:$AS$3,AX$1)</f>
        <v>#VALUE!</v>
      </c>
      <c r="AY1321" s="2" t="e" cm="1">
        <f t="array" ref="AY1321">TREND($AR1321:$AS1321,$AR$3:$AS$3,AY$1)</f>
        <v>#VALUE!</v>
      </c>
      <c r="AZ1321" s="2" t="e" cm="1">
        <f t="array" ref="AZ1321">TREND($AR1321:$AS1321,$AR$3:$AS$3,AZ$1)</f>
        <v>#VALUE!</v>
      </c>
      <c r="BA1321" s="2" t="e" cm="1">
        <f t="array" ref="BA1321">TREND($AR1321:$AS1321,$AR$3:$AS$3,BA$1)</f>
        <v>#VALUE!</v>
      </c>
      <c r="BB1321" s="2" t="e" cm="1">
        <f t="array" ref="BB1321">TREND($AR1321:$AS1321,$AR$3:$AS$3,BB$1)</f>
        <v>#VALUE!</v>
      </c>
      <c r="BC1321" s="2" t="e" cm="1">
        <f t="array" ref="BC1321">TREND($AR1321:$AS1321,$AR$3:$AS$3,BC$1)</f>
        <v>#VALUE!</v>
      </c>
      <c r="BD1321" s="2" t="e" cm="1">
        <f t="array" ref="BD1321">TREND($AR1321:$AS1321,$AR$3:$AS$3,BD$1)</f>
        <v>#VALUE!</v>
      </c>
      <c r="BE1321" s="2" t="e" cm="1">
        <f t="array" ref="BE1321">TREND($AR1321:$AS1321,$AR$3:$AS$3,BE$1)</f>
        <v>#VALUE!</v>
      </c>
      <c r="BF1321" s="20" t="e" cm="1">
        <f t="array" ref="BF1321">TREND($AS1321:$AT1321,$AS$3:$AT$3,BF$1)</f>
        <v>#VALUE!</v>
      </c>
      <c r="BG1321" s="20" t="e" cm="1">
        <f t="array" ref="BG1321">TREND($AS1321:$AT1321,$AS$3:$AT$3,BG$1)</f>
        <v>#VALUE!</v>
      </c>
      <c r="BH1321" s="20" t="e" cm="1">
        <f t="array" ref="BH1321">TREND($AS1321:$AT1321,$AS$3:$AT$3,BH$1)</f>
        <v>#VALUE!</v>
      </c>
      <c r="BI1321" s="20" t="e" cm="1">
        <f t="array" ref="BI1321">TREND($AS1321:$AT1321,$AS$3:$AT$3,BI$1)</f>
        <v>#VALUE!</v>
      </c>
      <c r="BJ1321" s="20" t="e" cm="1">
        <f t="array" ref="BJ1321">TREND($AS1321:$AT1321,$AS$3:$AT$3,BJ$1)</f>
        <v>#VALUE!</v>
      </c>
      <c r="BK1321" s="20" t="e" cm="1">
        <f t="array" ref="BK1321">TREND($AS1321:$AT1321,$AS$3:$AT$3,BK$1)</f>
        <v>#VALUE!</v>
      </c>
      <c r="BL1321" s="20" t="e" cm="1">
        <f t="array" ref="BL1321">TREND($AS1321:$AT1321,$AS$3:$AT$3,BL$1)</f>
        <v>#VALUE!</v>
      </c>
      <c r="BM1321" s="20" t="e" cm="1">
        <f t="array" ref="BM1321">TREND($AS1321:$AT1321,$AS$3:$AT$3,BM$1)</f>
        <v>#VALUE!</v>
      </c>
    </row>
    <row r="1322" spans="1:65" x14ac:dyDescent="0.35">
      <c r="A1322" t="str">
        <f>IF(BYDem!B1320="","\I:",BYDem!B1320)</f>
        <v>\I:</v>
      </c>
      <c r="B1322">
        <f>BYDem!E1320</f>
        <v>0</v>
      </c>
      <c r="C1322">
        <f t="shared" si="423"/>
        <v>0</v>
      </c>
      <c r="D1322" s="4">
        <f>SUMIFS(BYDem!$M$2:$M$2000,BYDem!$B$2:$B$2000,Demands!$A1322,BYDem!$E$2:$E$2000,Demands!$B1322)</f>
        <v>0</v>
      </c>
      <c r="E1322" s="4" t="e">
        <f t="shared" si="404"/>
        <v>#DIV/0!</v>
      </c>
      <c r="F1322" s="4" t="e">
        <f t="shared" si="405"/>
        <v>#DIV/0!</v>
      </c>
      <c r="G1322" s="4" t="e">
        <f t="shared" si="406"/>
        <v>#DIV/0!</v>
      </c>
      <c r="H1322" s="4" t="e">
        <f t="shared" si="407"/>
        <v>#DIV/0!</v>
      </c>
      <c r="I1322" s="4" t="e">
        <f t="shared" si="408"/>
        <v>#DIV/0!</v>
      </c>
      <c r="J1322" s="4" t="e">
        <f t="shared" si="409"/>
        <v>#DIV/0!</v>
      </c>
      <c r="K1322" s="4" t="e">
        <f t="shared" si="410"/>
        <v>#DIV/0!</v>
      </c>
      <c r="L1322" s="4" t="e">
        <f t="shared" si="411"/>
        <v>#DIV/0!</v>
      </c>
      <c r="M1322" s="4" t="e">
        <f t="shared" si="412"/>
        <v>#DIV/0!</v>
      </c>
      <c r="N1322" s="4" t="e">
        <f t="shared" si="413"/>
        <v>#DIV/0!</v>
      </c>
      <c r="O1322" s="4" t="e">
        <f t="shared" si="414"/>
        <v>#DIV/0!</v>
      </c>
      <c r="P1322" s="4" t="e">
        <f t="shared" si="415"/>
        <v>#DIV/0!</v>
      </c>
      <c r="Q1322" s="4" t="e">
        <f t="shared" si="416"/>
        <v>#DIV/0!</v>
      </c>
      <c r="R1322" s="4" t="e">
        <f t="shared" si="417"/>
        <v>#DIV/0!</v>
      </c>
      <c r="S1322" s="4" t="e">
        <f t="shared" si="418"/>
        <v>#DIV/0!</v>
      </c>
      <c r="T1322" s="4" t="e">
        <f t="shared" si="419"/>
        <v>#DIV/0!</v>
      </c>
      <c r="U1322" s="4" t="e">
        <f t="shared" si="420"/>
        <v>#DIV/0!</v>
      </c>
      <c r="W1322" s="5" t="e">
        <f>VLOOKUP(C1322&amp;A1322,Driver_elast!$A$2:$D$1161,4,FALSE)</f>
        <v>#N/A</v>
      </c>
      <c r="X1322" s="5">
        <v>1</v>
      </c>
      <c r="Y1322" s="2">
        <f>SUMIFS('Growth rates'!D$4:D$999,'Growth rates'!$B$4:$B$999,Demands!$A1322,'Growth rates'!$C$4:$C$999,$W1322)</f>
        <v>0</v>
      </c>
      <c r="Z1322" s="2">
        <f>SUMIFS('Growth rates'!E$4:E$999,'Growth rates'!$B$4:$B$999,Demands!$A1322,'Growth rates'!$C$4:$C$999,$W1322)</f>
        <v>0</v>
      </c>
      <c r="AA1322" s="2">
        <f>SUMIFS('Growth rates'!F$4:F$999,'Growth rates'!$B$4:$B$999,Demands!$A1322,'Growth rates'!$C$4:$C$999,$W1322)</f>
        <v>0</v>
      </c>
      <c r="AB1322" s="2">
        <f>SUMIFS('Growth rates'!G$4:G$999,'Growth rates'!$B$4:$B$999,Demands!$A1322,'Growth rates'!$C$4:$C$999,$W1322)</f>
        <v>0</v>
      </c>
      <c r="AC1322" s="2">
        <f>SUMIFS('Growth rates'!H$4:H$999,'Growth rates'!$B$4:$B$999,Demands!$A1322,'Growth rates'!$C$4:$C$999,$W1322)</f>
        <v>0</v>
      </c>
      <c r="AD1322" s="2">
        <f>SUMIFS('Growth rates'!I$4:I$999,'Growth rates'!$B$4:$B$999,Demands!$A1322,'Growth rates'!$C$4:$C$999,$W1322)</f>
        <v>0</v>
      </c>
      <c r="AE1322" s="2">
        <f>SUMIFS('Growth rates'!J$4:J$999,'Growth rates'!$B$4:$B$999,Demands!$A1322,'Growth rates'!$C$4:$C$999,$W1322)</f>
        <v>0</v>
      </c>
      <c r="AF1322" s="2">
        <f>SUMIFS('Growth rates'!K$4:K$999,'Growth rates'!$B$4:$B$999,Demands!$A1322,'Growth rates'!$C$4:$C$999,$W1322)</f>
        <v>0</v>
      </c>
      <c r="AG1322" s="2">
        <f>SUMIFS('Growth rates'!L$4:L$999,'Growth rates'!$B$4:$B$999,Demands!$A1322,'Growth rates'!$C$4:$C$999,$W1322)</f>
        <v>0</v>
      </c>
      <c r="AH1322" s="2">
        <f>SUMIFS('Growth rates'!M$4:M$999,'Growth rates'!$B$4:$B$999,Demands!$A1322,'Growth rates'!$C$4:$C$999,$W1322)</f>
        <v>0</v>
      </c>
      <c r="AI1322" s="2">
        <f>SUMIFS('Growth rates'!N$4:N$999,'Growth rates'!$B$4:$B$999,Demands!$A1322,'Growth rates'!$C$4:$C$999,$W1322)</f>
        <v>0</v>
      </c>
      <c r="AJ1322" s="2">
        <f>SUMIFS('Growth rates'!O$4:O$999,'Growth rates'!$B$4:$B$999,Demands!$A1322,'Growth rates'!$C$4:$C$999,$W1322)</f>
        <v>0</v>
      </c>
      <c r="AK1322" s="2">
        <f>SUMIFS('Growth rates'!P$4:P$999,'Growth rates'!$B$4:$B$999,Demands!$A1322,'Growth rates'!$C$4:$C$999,$W1322)</f>
        <v>0</v>
      </c>
      <c r="AL1322" s="2">
        <f>SUMIFS('Growth rates'!Q$4:Q$999,'Growth rates'!$B$4:$B$999,Demands!$A1322,'Growth rates'!$C$4:$C$999,$W1322)</f>
        <v>0</v>
      </c>
      <c r="AM1322" s="2">
        <f>SUMIFS('Growth rates'!R$4:R$999,'Growth rates'!$B$4:$B$999,Demands!$A1322,'Growth rates'!$C$4:$C$999,$W1322)</f>
        <v>0</v>
      </c>
      <c r="AN1322" s="2">
        <f>SUMIFS('Growth rates'!S$4:S$999,'Growth rates'!$B$4:$B$999,Demands!$A1322,'Growth rates'!$C$4:$C$999,$W1322)</f>
        <v>0</v>
      </c>
      <c r="AO1322" s="2">
        <f>SUMIFS('Growth rates'!T$4:T$999,'Growth rates'!$B$4:$B$999,Demands!$A1322,'Growth rates'!$C$4:$C$999,$W1322)</f>
        <v>0</v>
      </c>
      <c r="AP1322" s="2">
        <f>SUMIFS('Growth rates'!U$4:U$999,'Growth rates'!$B$4:$B$999,Demands!$A1322,'Growth rates'!$C$4:$C$999,$W1322)</f>
        <v>0</v>
      </c>
      <c r="AR1322" t="e">
        <f>VLOOKUP(C1322&amp;A1322,Driver_elast!$A$2:$E$1161,5,FALSE)</f>
        <v>#N/A</v>
      </c>
      <c r="AS1322" t="e">
        <f t="shared" si="421"/>
        <v>#N/A</v>
      </c>
      <c r="AT1322" t="e">
        <f t="shared" si="422"/>
        <v>#N/A</v>
      </c>
      <c r="AV1322" s="2" t="e" cm="1">
        <f t="array" ref="AV1322">TREND($AR1322:$AS1322,$AR$3:$AS$3,AV$1)</f>
        <v>#VALUE!</v>
      </c>
      <c r="AW1322" s="2" t="e" cm="1">
        <f t="array" ref="AW1322">TREND($AR1322:$AS1322,$AR$3:$AS$3,AW$1)</f>
        <v>#VALUE!</v>
      </c>
      <c r="AX1322" s="2" t="e" cm="1">
        <f t="array" ref="AX1322">TREND($AR1322:$AS1322,$AR$3:$AS$3,AX$1)</f>
        <v>#VALUE!</v>
      </c>
      <c r="AY1322" s="2" t="e" cm="1">
        <f t="array" ref="AY1322">TREND($AR1322:$AS1322,$AR$3:$AS$3,AY$1)</f>
        <v>#VALUE!</v>
      </c>
      <c r="AZ1322" s="2" t="e" cm="1">
        <f t="array" ref="AZ1322">TREND($AR1322:$AS1322,$AR$3:$AS$3,AZ$1)</f>
        <v>#VALUE!</v>
      </c>
      <c r="BA1322" s="2" t="e" cm="1">
        <f t="array" ref="BA1322">TREND($AR1322:$AS1322,$AR$3:$AS$3,BA$1)</f>
        <v>#VALUE!</v>
      </c>
      <c r="BB1322" s="2" t="e" cm="1">
        <f t="array" ref="BB1322">TREND($AR1322:$AS1322,$AR$3:$AS$3,BB$1)</f>
        <v>#VALUE!</v>
      </c>
      <c r="BC1322" s="2" t="e" cm="1">
        <f t="array" ref="BC1322">TREND($AR1322:$AS1322,$AR$3:$AS$3,BC$1)</f>
        <v>#VALUE!</v>
      </c>
      <c r="BD1322" s="2" t="e" cm="1">
        <f t="array" ref="BD1322">TREND($AR1322:$AS1322,$AR$3:$AS$3,BD$1)</f>
        <v>#VALUE!</v>
      </c>
      <c r="BE1322" s="2" t="e" cm="1">
        <f t="array" ref="BE1322">TREND($AR1322:$AS1322,$AR$3:$AS$3,BE$1)</f>
        <v>#VALUE!</v>
      </c>
      <c r="BF1322" s="20" t="e" cm="1">
        <f t="array" ref="BF1322">TREND($AS1322:$AT1322,$AS$3:$AT$3,BF$1)</f>
        <v>#VALUE!</v>
      </c>
      <c r="BG1322" s="20" t="e" cm="1">
        <f t="array" ref="BG1322">TREND($AS1322:$AT1322,$AS$3:$AT$3,BG$1)</f>
        <v>#VALUE!</v>
      </c>
      <c r="BH1322" s="20" t="e" cm="1">
        <f t="array" ref="BH1322">TREND($AS1322:$AT1322,$AS$3:$AT$3,BH$1)</f>
        <v>#VALUE!</v>
      </c>
      <c r="BI1322" s="20" t="e" cm="1">
        <f t="array" ref="BI1322">TREND($AS1322:$AT1322,$AS$3:$AT$3,BI$1)</f>
        <v>#VALUE!</v>
      </c>
      <c r="BJ1322" s="20" t="e" cm="1">
        <f t="array" ref="BJ1322">TREND($AS1322:$AT1322,$AS$3:$AT$3,BJ$1)</f>
        <v>#VALUE!</v>
      </c>
      <c r="BK1322" s="20" t="e" cm="1">
        <f t="array" ref="BK1322">TREND($AS1322:$AT1322,$AS$3:$AT$3,BK$1)</f>
        <v>#VALUE!</v>
      </c>
      <c r="BL1322" s="20" t="e" cm="1">
        <f t="array" ref="BL1322">TREND($AS1322:$AT1322,$AS$3:$AT$3,BL$1)</f>
        <v>#VALUE!</v>
      </c>
      <c r="BM1322" s="20" t="e" cm="1">
        <f t="array" ref="BM1322">TREND($AS1322:$AT1322,$AS$3:$AT$3,BM$1)</f>
        <v>#VALUE!</v>
      </c>
    </row>
    <row r="1323" spans="1:65" x14ac:dyDescent="0.35">
      <c r="A1323" t="str">
        <f>IF(BYDem!B1321="","\I:",BYDem!B1321)</f>
        <v>\I:</v>
      </c>
      <c r="B1323">
        <f>BYDem!E1321</f>
        <v>0</v>
      </c>
      <c r="C1323">
        <f t="shared" si="423"/>
        <v>0</v>
      </c>
      <c r="D1323" s="4">
        <f>SUMIFS(BYDem!$M$2:$M$2000,BYDem!$B$2:$B$2000,Demands!$A1323,BYDem!$E$2:$E$2000,Demands!$B1323)</f>
        <v>0</v>
      </c>
      <c r="E1323" s="4" t="e">
        <f t="shared" si="404"/>
        <v>#DIV/0!</v>
      </c>
      <c r="F1323" s="4" t="e">
        <f t="shared" si="405"/>
        <v>#DIV/0!</v>
      </c>
      <c r="G1323" s="4" t="e">
        <f t="shared" si="406"/>
        <v>#DIV/0!</v>
      </c>
      <c r="H1323" s="4" t="e">
        <f t="shared" si="407"/>
        <v>#DIV/0!</v>
      </c>
      <c r="I1323" s="4" t="e">
        <f t="shared" si="408"/>
        <v>#DIV/0!</v>
      </c>
      <c r="J1323" s="4" t="e">
        <f t="shared" si="409"/>
        <v>#DIV/0!</v>
      </c>
      <c r="K1323" s="4" t="e">
        <f t="shared" si="410"/>
        <v>#DIV/0!</v>
      </c>
      <c r="L1323" s="4" t="e">
        <f t="shared" si="411"/>
        <v>#DIV/0!</v>
      </c>
      <c r="M1323" s="4" t="e">
        <f t="shared" si="412"/>
        <v>#DIV/0!</v>
      </c>
      <c r="N1323" s="4" t="e">
        <f t="shared" si="413"/>
        <v>#DIV/0!</v>
      </c>
      <c r="O1323" s="4" t="e">
        <f t="shared" si="414"/>
        <v>#DIV/0!</v>
      </c>
      <c r="P1323" s="4" t="e">
        <f t="shared" si="415"/>
        <v>#DIV/0!</v>
      </c>
      <c r="Q1323" s="4" t="e">
        <f t="shared" si="416"/>
        <v>#DIV/0!</v>
      </c>
      <c r="R1323" s="4" t="e">
        <f t="shared" si="417"/>
        <v>#DIV/0!</v>
      </c>
      <c r="S1323" s="4" t="e">
        <f t="shared" si="418"/>
        <v>#DIV/0!</v>
      </c>
      <c r="T1323" s="4" t="e">
        <f t="shared" si="419"/>
        <v>#DIV/0!</v>
      </c>
      <c r="U1323" s="4" t="e">
        <f t="shared" si="420"/>
        <v>#DIV/0!</v>
      </c>
      <c r="W1323" s="5" t="e">
        <f>VLOOKUP(C1323&amp;A1323,Driver_elast!$A$2:$D$1161,4,FALSE)</f>
        <v>#N/A</v>
      </c>
      <c r="X1323" s="5">
        <v>1</v>
      </c>
      <c r="Y1323" s="2">
        <f>SUMIFS('Growth rates'!D$4:D$999,'Growth rates'!$B$4:$B$999,Demands!$A1323,'Growth rates'!$C$4:$C$999,$W1323)</f>
        <v>0</v>
      </c>
      <c r="Z1323" s="2">
        <f>SUMIFS('Growth rates'!E$4:E$999,'Growth rates'!$B$4:$B$999,Demands!$A1323,'Growth rates'!$C$4:$C$999,$W1323)</f>
        <v>0</v>
      </c>
      <c r="AA1323" s="2">
        <f>SUMIFS('Growth rates'!F$4:F$999,'Growth rates'!$B$4:$B$999,Demands!$A1323,'Growth rates'!$C$4:$C$999,$W1323)</f>
        <v>0</v>
      </c>
      <c r="AB1323" s="2">
        <f>SUMIFS('Growth rates'!G$4:G$999,'Growth rates'!$B$4:$B$999,Demands!$A1323,'Growth rates'!$C$4:$C$999,$W1323)</f>
        <v>0</v>
      </c>
      <c r="AC1323" s="2">
        <f>SUMIFS('Growth rates'!H$4:H$999,'Growth rates'!$B$4:$B$999,Demands!$A1323,'Growth rates'!$C$4:$C$999,$W1323)</f>
        <v>0</v>
      </c>
      <c r="AD1323" s="2">
        <f>SUMIFS('Growth rates'!I$4:I$999,'Growth rates'!$B$4:$B$999,Demands!$A1323,'Growth rates'!$C$4:$C$999,$W1323)</f>
        <v>0</v>
      </c>
      <c r="AE1323" s="2">
        <f>SUMIFS('Growth rates'!J$4:J$999,'Growth rates'!$B$4:$B$999,Demands!$A1323,'Growth rates'!$C$4:$C$999,$W1323)</f>
        <v>0</v>
      </c>
      <c r="AF1323" s="2">
        <f>SUMIFS('Growth rates'!K$4:K$999,'Growth rates'!$B$4:$B$999,Demands!$A1323,'Growth rates'!$C$4:$C$999,$W1323)</f>
        <v>0</v>
      </c>
      <c r="AG1323" s="2">
        <f>SUMIFS('Growth rates'!L$4:L$999,'Growth rates'!$B$4:$B$999,Demands!$A1323,'Growth rates'!$C$4:$C$999,$W1323)</f>
        <v>0</v>
      </c>
      <c r="AH1323" s="2">
        <f>SUMIFS('Growth rates'!M$4:M$999,'Growth rates'!$B$4:$B$999,Demands!$A1323,'Growth rates'!$C$4:$C$999,$W1323)</f>
        <v>0</v>
      </c>
      <c r="AI1323" s="2">
        <f>SUMIFS('Growth rates'!N$4:N$999,'Growth rates'!$B$4:$B$999,Demands!$A1323,'Growth rates'!$C$4:$C$999,$W1323)</f>
        <v>0</v>
      </c>
      <c r="AJ1323" s="2">
        <f>SUMIFS('Growth rates'!O$4:O$999,'Growth rates'!$B$4:$B$999,Demands!$A1323,'Growth rates'!$C$4:$C$999,$W1323)</f>
        <v>0</v>
      </c>
      <c r="AK1323" s="2">
        <f>SUMIFS('Growth rates'!P$4:P$999,'Growth rates'!$B$4:$B$999,Demands!$A1323,'Growth rates'!$C$4:$C$999,$W1323)</f>
        <v>0</v>
      </c>
      <c r="AL1323" s="2">
        <f>SUMIFS('Growth rates'!Q$4:Q$999,'Growth rates'!$B$4:$B$999,Demands!$A1323,'Growth rates'!$C$4:$C$999,$W1323)</f>
        <v>0</v>
      </c>
      <c r="AM1323" s="2">
        <f>SUMIFS('Growth rates'!R$4:R$999,'Growth rates'!$B$4:$B$999,Demands!$A1323,'Growth rates'!$C$4:$C$999,$W1323)</f>
        <v>0</v>
      </c>
      <c r="AN1323" s="2">
        <f>SUMIFS('Growth rates'!S$4:S$999,'Growth rates'!$B$4:$B$999,Demands!$A1323,'Growth rates'!$C$4:$C$999,$W1323)</f>
        <v>0</v>
      </c>
      <c r="AO1323" s="2">
        <f>SUMIFS('Growth rates'!T$4:T$999,'Growth rates'!$B$4:$B$999,Demands!$A1323,'Growth rates'!$C$4:$C$999,$W1323)</f>
        <v>0</v>
      </c>
      <c r="AP1323" s="2">
        <f>SUMIFS('Growth rates'!U$4:U$999,'Growth rates'!$B$4:$B$999,Demands!$A1323,'Growth rates'!$C$4:$C$999,$W1323)</f>
        <v>0</v>
      </c>
      <c r="AR1323" t="e">
        <f>VLOOKUP(C1323&amp;A1323,Driver_elast!$A$2:$E$1161,5,FALSE)</f>
        <v>#N/A</v>
      </c>
      <c r="AS1323" t="e">
        <f t="shared" si="421"/>
        <v>#N/A</v>
      </c>
      <c r="AT1323" t="e">
        <f t="shared" si="422"/>
        <v>#N/A</v>
      </c>
      <c r="AV1323" s="2" t="e" cm="1">
        <f t="array" ref="AV1323">TREND($AR1323:$AS1323,$AR$3:$AS$3,AV$1)</f>
        <v>#VALUE!</v>
      </c>
      <c r="AW1323" s="2" t="e" cm="1">
        <f t="array" ref="AW1323">TREND($AR1323:$AS1323,$AR$3:$AS$3,AW$1)</f>
        <v>#VALUE!</v>
      </c>
      <c r="AX1323" s="2" t="e" cm="1">
        <f t="array" ref="AX1323">TREND($AR1323:$AS1323,$AR$3:$AS$3,AX$1)</f>
        <v>#VALUE!</v>
      </c>
      <c r="AY1323" s="2" t="e" cm="1">
        <f t="array" ref="AY1323">TREND($AR1323:$AS1323,$AR$3:$AS$3,AY$1)</f>
        <v>#VALUE!</v>
      </c>
      <c r="AZ1323" s="2" t="e" cm="1">
        <f t="array" ref="AZ1323">TREND($AR1323:$AS1323,$AR$3:$AS$3,AZ$1)</f>
        <v>#VALUE!</v>
      </c>
      <c r="BA1323" s="2" t="e" cm="1">
        <f t="array" ref="BA1323">TREND($AR1323:$AS1323,$AR$3:$AS$3,BA$1)</f>
        <v>#VALUE!</v>
      </c>
      <c r="BB1323" s="2" t="e" cm="1">
        <f t="array" ref="BB1323">TREND($AR1323:$AS1323,$AR$3:$AS$3,BB$1)</f>
        <v>#VALUE!</v>
      </c>
      <c r="BC1323" s="2" t="e" cm="1">
        <f t="array" ref="BC1323">TREND($AR1323:$AS1323,$AR$3:$AS$3,BC$1)</f>
        <v>#VALUE!</v>
      </c>
      <c r="BD1323" s="2" t="e" cm="1">
        <f t="array" ref="BD1323">TREND($AR1323:$AS1323,$AR$3:$AS$3,BD$1)</f>
        <v>#VALUE!</v>
      </c>
      <c r="BE1323" s="2" t="e" cm="1">
        <f t="array" ref="BE1323">TREND($AR1323:$AS1323,$AR$3:$AS$3,BE$1)</f>
        <v>#VALUE!</v>
      </c>
      <c r="BF1323" s="20" t="e" cm="1">
        <f t="array" ref="BF1323">TREND($AS1323:$AT1323,$AS$3:$AT$3,BF$1)</f>
        <v>#VALUE!</v>
      </c>
      <c r="BG1323" s="20" t="e" cm="1">
        <f t="array" ref="BG1323">TREND($AS1323:$AT1323,$AS$3:$AT$3,BG$1)</f>
        <v>#VALUE!</v>
      </c>
      <c r="BH1323" s="20" t="e" cm="1">
        <f t="array" ref="BH1323">TREND($AS1323:$AT1323,$AS$3:$AT$3,BH$1)</f>
        <v>#VALUE!</v>
      </c>
      <c r="BI1323" s="20" t="e" cm="1">
        <f t="array" ref="BI1323">TREND($AS1323:$AT1323,$AS$3:$AT$3,BI$1)</f>
        <v>#VALUE!</v>
      </c>
      <c r="BJ1323" s="20" t="e" cm="1">
        <f t="array" ref="BJ1323">TREND($AS1323:$AT1323,$AS$3:$AT$3,BJ$1)</f>
        <v>#VALUE!</v>
      </c>
      <c r="BK1323" s="20" t="e" cm="1">
        <f t="array" ref="BK1323">TREND($AS1323:$AT1323,$AS$3:$AT$3,BK$1)</f>
        <v>#VALUE!</v>
      </c>
      <c r="BL1323" s="20" t="e" cm="1">
        <f t="array" ref="BL1323">TREND($AS1323:$AT1323,$AS$3:$AT$3,BL$1)</f>
        <v>#VALUE!</v>
      </c>
      <c r="BM1323" s="20" t="e" cm="1">
        <f t="array" ref="BM1323">TREND($AS1323:$AT1323,$AS$3:$AT$3,BM$1)</f>
        <v>#VALUE!</v>
      </c>
    </row>
    <row r="1324" spans="1:65" x14ac:dyDescent="0.35">
      <c r="A1324" t="str">
        <f>IF(BYDem!B1322="","\I:",BYDem!B1322)</f>
        <v>\I:</v>
      </c>
      <c r="B1324">
        <f>BYDem!E1322</f>
        <v>0</v>
      </c>
      <c r="C1324">
        <f t="shared" si="423"/>
        <v>0</v>
      </c>
      <c r="D1324" s="4">
        <f>SUMIFS(BYDem!$M$2:$M$2000,BYDem!$B$2:$B$2000,Demands!$A1324,BYDem!$E$2:$E$2000,Demands!$B1324)</f>
        <v>0</v>
      </c>
      <c r="E1324" s="4" t="e">
        <f t="shared" si="404"/>
        <v>#DIV/0!</v>
      </c>
      <c r="F1324" s="4" t="e">
        <f t="shared" si="405"/>
        <v>#DIV/0!</v>
      </c>
      <c r="G1324" s="4" t="e">
        <f t="shared" si="406"/>
        <v>#DIV/0!</v>
      </c>
      <c r="H1324" s="4" t="e">
        <f t="shared" si="407"/>
        <v>#DIV/0!</v>
      </c>
      <c r="I1324" s="4" t="e">
        <f t="shared" si="408"/>
        <v>#DIV/0!</v>
      </c>
      <c r="J1324" s="4" t="e">
        <f t="shared" si="409"/>
        <v>#DIV/0!</v>
      </c>
      <c r="K1324" s="4" t="e">
        <f t="shared" si="410"/>
        <v>#DIV/0!</v>
      </c>
      <c r="L1324" s="4" t="e">
        <f t="shared" si="411"/>
        <v>#DIV/0!</v>
      </c>
      <c r="M1324" s="4" t="e">
        <f t="shared" si="412"/>
        <v>#DIV/0!</v>
      </c>
      <c r="N1324" s="4" t="e">
        <f t="shared" si="413"/>
        <v>#DIV/0!</v>
      </c>
      <c r="O1324" s="4" t="e">
        <f t="shared" si="414"/>
        <v>#DIV/0!</v>
      </c>
      <c r="P1324" s="4" t="e">
        <f t="shared" si="415"/>
        <v>#DIV/0!</v>
      </c>
      <c r="Q1324" s="4" t="e">
        <f t="shared" si="416"/>
        <v>#DIV/0!</v>
      </c>
      <c r="R1324" s="4" t="e">
        <f t="shared" si="417"/>
        <v>#DIV/0!</v>
      </c>
      <c r="S1324" s="4" t="e">
        <f t="shared" si="418"/>
        <v>#DIV/0!</v>
      </c>
      <c r="T1324" s="4" t="e">
        <f t="shared" si="419"/>
        <v>#DIV/0!</v>
      </c>
      <c r="U1324" s="4" t="e">
        <f t="shared" si="420"/>
        <v>#DIV/0!</v>
      </c>
      <c r="W1324" s="5" t="e">
        <f>VLOOKUP(C1324&amp;A1324,Driver_elast!$A$2:$D$1161,4,FALSE)</f>
        <v>#N/A</v>
      </c>
      <c r="X1324" s="5">
        <v>1</v>
      </c>
      <c r="Y1324" s="2">
        <f>SUMIFS('Growth rates'!D$4:D$999,'Growth rates'!$B$4:$B$999,Demands!$A1324,'Growth rates'!$C$4:$C$999,$W1324)</f>
        <v>0</v>
      </c>
      <c r="Z1324" s="2">
        <f>SUMIFS('Growth rates'!E$4:E$999,'Growth rates'!$B$4:$B$999,Demands!$A1324,'Growth rates'!$C$4:$C$999,$W1324)</f>
        <v>0</v>
      </c>
      <c r="AA1324" s="2">
        <f>SUMIFS('Growth rates'!F$4:F$999,'Growth rates'!$B$4:$B$999,Demands!$A1324,'Growth rates'!$C$4:$C$999,$W1324)</f>
        <v>0</v>
      </c>
      <c r="AB1324" s="2">
        <f>SUMIFS('Growth rates'!G$4:G$999,'Growth rates'!$B$4:$B$999,Demands!$A1324,'Growth rates'!$C$4:$C$999,$W1324)</f>
        <v>0</v>
      </c>
      <c r="AC1324" s="2">
        <f>SUMIFS('Growth rates'!H$4:H$999,'Growth rates'!$B$4:$B$999,Demands!$A1324,'Growth rates'!$C$4:$C$999,$W1324)</f>
        <v>0</v>
      </c>
      <c r="AD1324" s="2">
        <f>SUMIFS('Growth rates'!I$4:I$999,'Growth rates'!$B$4:$B$999,Demands!$A1324,'Growth rates'!$C$4:$C$999,$W1324)</f>
        <v>0</v>
      </c>
      <c r="AE1324" s="2">
        <f>SUMIFS('Growth rates'!J$4:J$999,'Growth rates'!$B$4:$B$999,Demands!$A1324,'Growth rates'!$C$4:$C$999,$W1324)</f>
        <v>0</v>
      </c>
      <c r="AF1324" s="2">
        <f>SUMIFS('Growth rates'!K$4:K$999,'Growth rates'!$B$4:$B$999,Demands!$A1324,'Growth rates'!$C$4:$C$999,$W1324)</f>
        <v>0</v>
      </c>
      <c r="AG1324" s="2">
        <f>SUMIFS('Growth rates'!L$4:L$999,'Growth rates'!$B$4:$B$999,Demands!$A1324,'Growth rates'!$C$4:$C$999,$W1324)</f>
        <v>0</v>
      </c>
      <c r="AH1324" s="2">
        <f>SUMIFS('Growth rates'!M$4:M$999,'Growth rates'!$B$4:$B$999,Demands!$A1324,'Growth rates'!$C$4:$C$999,$W1324)</f>
        <v>0</v>
      </c>
      <c r="AI1324" s="2">
        <f>SUMIFS('Growth rates'!N$4:N$999,'Growth rates'!$B$4:$B$999,Demands!$A1324,'Growth rates'!$C$4:$C$999,$W1324)</f>
        <v>0</v>
      </c>
      <c r="AJ1324" s="2">
        <f>SUMIFS('Growth rates'!O$4:O$999,'Growth rates'!$B$4:$B$999,Demands!$A1324,'Growth rates'!$C$4:$C$999,$W1324)</f>
        <v>0</v>
      </c>
      <c r="AK1324" s="2">
        <f>SUMIFS('Growth rates'!P$4:P$999,'Growth rates'!$B$4:$B$999,Demands!$A1324,'Growth rates'!$C$4:$C$999,$W1324)</f>
        <v>0</v>
      </c>
      <c r="AL1324" s="2">
        <f>SUMIFS('Growth rates'!Q$4:Q$999,'Growth rates'!$B$4:$B$999,Demands!$A1324,'Growth rates'!$C$4:$C$999,$W1324)</f>
        <v>0</v>
      </c>
      <c r="AM1324" s="2">
        <f>SUMIFS('Growth rates'!R$4:R$999,'Growth rates'!$B$4:$B$999,Demands!$A1324,'Growth rates'!$C$4:$C$999,$W1324)</f>
        <v>0</v>
      </c>
      <c r="AN1324" s="2">
        <f>SUMIFS('Growth rates'!S$4:S$999,'Growth rates'!$B$4:$B$999,Demands!$A1324,'Growth rates'!$C$4:$C$999,$W1324)</f>
        <v>0</v>
      </c>
      <c r="AO1324" s="2">
        <f>SUMIFS('Growth rates'!T$4:T$999,'Growth rates'!$B$4:$B$999,Demands!$A1324,'Growth rates'!$C$4:$C$999,$W1324)</f>
        <v>0</v>
      </c>
      <c r="AP1324" s="2">
        <f>SUMIFS('Growth rates'!U$4:U$999,'Growth rates'!$B$4:$B$999,Demands!$A1324,'Growth rates'!$C$4:$C$999,$W1324)</f>
        <v>0</v>
      </c>
      <c r="AR1324" t="e">
        <f>VLOOKUP(C1324&amp;A1324,Driver_elast!$A$2:$E$1161,5,FALSE)</f>
        <v>#N/A</v>
      </c>
      <c r="AS1324" t="e">
        <f t="shared" si="421"/>
        <v>#N/A</v>
      </c>
      <c r="AT1324" t="e">
        <f t="shared" si="422"/>
        <v>#N/A</v>
      </c>
      <c r="AV1324" s="2" t="e" cm="1">
        <f t="array" ref="AV1324">TREND($AR1324:$AS1324,$AR$3:$AS$3,AV$1)</f>
        <v>#VALUE!</v>
      </c>
      <c r="AW1324" s="2" t="e" cm="1">
        <f t="array" ref="AW1324">TREND($AR1324:$AS1324,$AR$3:$AS$3,AW$1)</f>
        <v>#VALUE!</v>
      </c>
      <c r="AX1324" s="2" t="e" cm="1">
        <f t="array" ref="AX1324">TREND($AR1324:$AS1324,$AR$3:$AS$3,AX$1)</f>
        <v>#VALUE!</v>
      </c>
      <c r="AY1324" s="2" t="e" cm="1">
        <f t="array" ref="AY1324">TREND($AR1324:$AS1324,$AR$3:$AS$3,AY$1)</f>
        <v>#VALUE!</v>
      </c>
      <c r="AZ1324" s="2" t="e" cm="1">
        <f t="array" ref="AZ1324">TREND($AR1324:$AS1324,$AR$3:$AS$3,AZ$1)</f>
        <v>#VALUE!</v>
      </c>
      <c r="BA1324" s="2" t="e" cm="1">
        <f t="array" ref="BA1324">TREND($AR1324:$AS1324,$AR$3:$AS$3,BA$1)</f>
        <v>#VALUE!</v>
      </c>
      <c r="BB1324" s="2" t="e" cm="1">
        <f t="array" ref="BB1324">TREND($AR1324:$AS1324,$AR$3:$AS$3,BB$1)</f>
        <v>#VALUE!</v>
      </c>
      <c r="BC1324" s="2" t="e" cm="1">
        <f t="array" ref="BC1324">TREND($AR1324:$AS1324,$AR$3:$AS$3,BC$1)</f>
        <v>#VALUE!</v>
      </c>
      <c r="BD1324" s="2" t="e" cm="1">
        <f t="array" ref="BD1324">TREND($AR1324:$AS1324,$AR$3:$AS$3,BD$1)</f>
        <v>#VALUE!</v>
      </c>
      <c r="BE1324" s="2" t="e" cm="1">
        <f t="array" ref="BE1324">TREND($AR1324:$AS1324,$AR$3:$AS$3,BE$1)</f>
        <v>#VALUE!</v>
      </c>
      <c r="BF1324" s="20" t="e" cm="1">
        <f t="array" ref="BF1324">TREND($AS1324:$AT1324,$AS$3:$AT$3,BF$1)</f>
        <v>#VALUE!</v>
      </c>
      <c r="BG1324" s="20" t="e" cm="1">
        <f t="array" ref="BG1324">TREND($AS1324:$AT1324,$AS$3:$AT$3,BG$1)</f>
        <v>#VALUE!</v>
      </c>
      <c r="BH1324" s="20" t="e" cm="1">
        <f t="array" ref="BH1324">TREND($AS1324:$AT1324,$AS$3:$AT$3,BH$1)</f>
        <v>#VALUE!</v>
      </c>
      <c r="BI1324" s="20" t="e" cm="1">
        <f t="array" ref="BI1324">TREND($AS1324:$AT1324,$AS$3:$AT$3,BI$1)</f>
        <v>#VALUE!</v>
      </c>
      <c r="BJ1324" s="20" t="e" cm="1">
        <f t="array" ref="BJ1324">TREND($AS1324:$AT1324,$AS$3:$AT$3,BJ$1)</f>
        <v>#VALUE!</v>
      </c>
      <c r="BK1324" s="20" t="e" cm="1">
        <f t="array" ref="BK1324">TREND($AS1324:$AT1324,$AS$3:$AT$3,BK$1)</f>
        <v>#VALUE!</v>
      </c>
      <c r="BL1324" s="20" t="e" cm="1">
        <f t="array" ref="BL1324">TREND($AS1324:$AT1324,$AS$3:$AT$3,BL$1)</f>
        <v>#VALUE!</v>
      </c>
      <c r="BM1324" s="20" t="e" cm="1">
        <f t="array" ref="BM1324">TREND($AS1324:$AT1324,$AS$3:$AT$3,BM$1)</f>
        <v>#VALUE!</v>
      </c>
    </row>
    <row r="1325" spans="1:65" x14ac:dyDescent="0.35">
      <c r="A1325" t="str">
        <f>IF(BYDem!B1323="","\I:",BYDem!B1323)</f>
        <v>\I:</v>
      </c>
      <c r="B1325">
        <f>BYDem!E1323</f>
        <v>0</v>
      </c>
      <c r="C1325">
        <f t="shared" si="423"/>
        <v>0</v>
      </c>
      <c r="D1325" s="4">
        <f>SUMIFS(BYDem!$M$2:$M$2000,BYDem!$B$2:$B$2000,Demands!$A1325,BYDem!$E$2:$E$2000,Demands!$B1325)</f>
        <v>0</v>
      </c>
      <c r="E1325" s="4" t="e">
        <f t="shared" si="404"/>
        <v>#DIV/0!</v>
      </c>
      <c r="F1325" s="4" t="e">
        <f t="shared" si="405"/>
        <v>#DIV/0!</v>
      </c>
      <c r="G1325" s="4" t="e">
        <f t="shared" si="406"/>
        <v>#DIV/0!</v>
      </c>
      <c r="H1325" s="4" t="e">
        <f t="shared" si="407"/>
        <v>#DIV/0!</v>
      </c>
      <c r="I1325" s="4" t="e">
        <f t="shared" si="408"/>
        <v>#DIV/0!</v>
      </c>
      <c r="J1325" s="4" t="e">
        <f t="shared" si="409"/>
        <v>#DIV/0!</v>
      </c>
      <c r="K1325" s="4" t="e">
        <f t="shared" si="410"/>
        <v>#DIV/0!</v>
      </c>
      <c r="L1325" s="4" t="e">
        <f t="shared" si="411"/>
        <v>#DIV/0!</v>
      </c>
      <c r="M1325" s="4" t="e">
        <f t="shared" si="412"/>
        <v>#DIV/0!</v>
      </c>
      <c r="N1325" s="4" t="e">
        <f t="shared" si="413"/>
        <v>#DIV/0!</v>
      </c>
      <c r="O1325" s="4" t="e">
        <f t="shared" si="414"/>
        <v>#DIV/0!</v>
      </c>
      <c r="P1325" s="4" t="e">
        <f t="shared" si="415"/>
        <v>#DIV/0!</v>
      </c>
      <c r="Q1325" s="4" t="e">
        <f t="shared" si="416"/>
        <v>#DIV/0!</v>
      </c>
      <c r="R1325" s="4" t="e">
        <f t="shared" si="417"/>
        <v>#DIV/0!</v>
      </c>
      <c r="S1325" s="4" t="e">
        <f t="shared" si="418"/>
        <v>#DIV/0!</v>
      </c>
      <c r="T1325" s="4" t="e">
        <f t="shared" si="419"/>
        <v>#DIV/0!</v>
      </c>
      <c r="U1325" s="4" t="e">
        <f t="shared" si="420"/>
        <v>#DIV/0!</v>
      </c>
      <c r="W1325" s="5" t="e">
        <f>VLOOKUP(C1325&amp;A1325,Driver_elast!$A$2:$D$1161,4,FALSE)</f>
        <v>#N/A</v>
      </c>
      <c r="X1325" s="5">
        <v>1</v>
      </c>
      <c r="Y1325" s="2">
        <f>SUMIFS('Growth rates'!D$4:D$999,'Growth rates'!$B$4:$B$999,Demands!$A1325,'Growth rates'!$C$4:$C$999,$W1325)</f>
        <v>0</v>
      </c>
      <c r="Z1325" s="2">
        <f>SUMIFS('Growth rates'!E$4:E$999,'Growth rates'!$B$4:$B$999,Demands!$A1325,'Growth rates'!$C$4:$C$999,$W1325)</f>
        <v>0</v>
      </c>
      <c r="AA1325" s="2">
        <f>SUMIFS('Growth rates'!F$4:F$999,'Growth rates'!$B$4:$B$999,Demands!$A1325,'Growth rates'!$C$4:$C$999,$W1325)</f>
        <v>0</v>
      </c>
      <c r="AB1325" s="2">
        <f>SUMIFS('Growth rates'!G$4:G$999,'Growth rates'!$B$4:$B$999,Demands!$A1325,'Growth rates'!$C$4:$C$999,$W1325)</f>
        <v>0</v>
      </c>
      <c r="AC1325" s="2">
        <f>SUMIFS('Growth rates'!H$4:H$999,'Growth rates'!$B$4:$B$999,Demands!$A1325,'Growth rates'!$C$4:$C$999,$W1325)</f>
        <v>0</v>
      </c>
      <c r="AD1325" s="2">
        <f>SUMIFS('Growth rates'!I$4:I$999,'Growth rates'!$B$4:$B$999,Demands!$A1325,'Growth rates'!$C$4:$C$999,$W1325)</f>
        <v>0</v>
      </c>
      <c r="AE1325" s="2">
        <f>SUMIFS('Growth rates'!J$4:J$999,'Growth rates'!$B$4:$B$999,Demands!$A1325,'Growth rates'!$C$4:$C$999,$W1325)</f>
        <v>0</v>
      </c>
      <c r="AF1325" s="2">
        <f>SUMIFS('Growth rates'!K$4:K$999,'Growth rates'!$B$4:$B$999,Demands!$A1325,'Growth rates'!$C$4:$C$999,$W1325)</f>
        <v>0</v>
      </c>
      <c r="AG1325" s="2">
        <f>SUMIFS('Growth rates'!L$4:L$999,'Growth rates'!$B$4:$B$999,Demands!$A1325,'Growth rates'!$C$4:$C$999,$W1325)</f>
        <v>0</v>
      </c>
      <c r="AH1325" s="2">
        <f>SUMIFS('Growth rates'!M$4:M$999,'Growth rates'!$B$4:$B$999,Demands!$A1325,'Growth rates'!$C$4:$C$999,$W1325)</f>
        <v>0</v>
      </c>
      <c r="AI1325" s="2">
        <f>SUMIFS('Growth rates'!N$4:N$999,'Growth rates'!$B$4:$B$999,Demands!$A1325,'Growth rates'!$C$4:$C$999,$W1325)</f>
        <v>0</v>
      </c>
      <c r="AJ1325" s="2">
        <f>SUMIFS('Growth rates'!O$4:O$999,'Growth rates'!$B$4:$B$999,Demands!$A1325,'Growth rates'!$C$4:$C$999,$W1325)</f>
        <v>0</v>
      </c>
      <c r="AK1325" s="2">
        <f>SUMIFS('Growth rates'!P$4:P$999,'Growth rates'!$B$4:$B$999,Demands!$A1325,'Growth rates'!$C$4:$C$999,$W1325)</f>
        <v>0</v>
      </c>
      <c r="AL1325" s="2">
        <f>SUMIFS('Growth rates'!Q$4:Q$999,'Growth rates'!$B$4:$B$999,Demands!$A1325,'Growth rates'!$C$4:$C$999,$W1325)</f>
        <v>0</v>
      </c>
      <c r="AM1325" s="2">
        <f>SUMIFS('Growth rates'!R$4:R$999,'Growth rates'!$B$4:$B$999,Demands!$A1325,'Growth rates'!$C$4:$C$999,$W1325)</f>
        <v>0</v>
      </c>
      <c r="AN1325" s="2">
        <f>SUMIFS('Growth rates'!S$4:S$999,'Growth rates'!$B$4:$B$999,Demands!$A1325,'Growth rates'!$C$4:$C$999,$W1325)</f>
        <v>0</v>
      </c>
      <c r="AO1325" s="2">
        <f>SUMIFS('Growth rates'!T$4:T$999,'Growth rates'!$B$4:$B$999,Demands!$A1325,'Growth rates'!$C$4:$C$999,$W1325)</f>
        <v>0</v>
      </c>
      <c r="AP1325" s="2">
        <f>SUMIFS('Growth rates'!U$4:U$999,'Growth rates'!$B$4:$B$999,Demands!$A1325,'Growth rates'!$C$4:$C$999,$W1325)</f>
        <v>0</v>
      </c>
      <c r="AR1325" t="e">
        <f>VLOOKUP(C1325&amp;A1325,Driver_elast!$A$2:$E$1161,5,FALSE)</f>
        <v>#N/A</v>
      </c>
      <c r="AS1325" t="e">
        <f t="shared" si="421"/>
        <v>#N/A</v>
      </c>
      <c r="AT1325" t="e">
        <f t="shared" si="422"/>
        <v>#N/A</v>
      </c>
      <c r="AV1325" s="2" t="e" cm="1">
        <f t="array" ref="AV1325">TREND($AR1325:$AS1325,$AR$3:$AS$3,AV$1)</f>
        <v>#VALUE!</v>
      </c>
      <c r="AW1325" s="2" t="e" cm="1">
        <f t="array" ref="AW1325">TREND($AR1325:$AS1325,$AR$3:$AS$3,AW$1)</f>
        <v>#VALUE!</v>
      </c>
      <c r="AX1325" s="2" t="e" cm="1">
        <f t="array" ref="AX1325">TREND($AR1325:$AS1325,$AR$3:$AS$3,AX$1)</f>
        <v>#VALUE!</v>
      </c>
      <c r="AY1325" s="2" t="e" cm="1">
        <f t="array" ref="AY1325">TREND($AR1325:$AS1325,$AR$3:$AS$3,AY$1)</f>
        <v>#VALUE!</v>
      </c>
      <c r="AZ1325" s="2" t="e" cm="1">
        <f t="array" ref="AZ1325">TREND($AR1325:$AS1325,$AR$3:$AS$3,AZ$1)</f>
        <v>#VALUE!</v>
      </c>
      <c r="BA1325" s="2" t="e" cm="1">
        <f t="array" ref="BA1325">TREND($AR1325:$AS1325,$AR$3:$AS$3,BA$1)</f>
        <v>#VALUE!</v>
      </c>
      <c r="BB1325" s="2" t="e" cm="1">
        <f t="array" ref="BB1325">TREND($AR1325:$AS1325,$AR$3:$AS$3,BB$1)</f>
        <v>#VALUE!</v>
      </c>
      <c r="BC1325" s="2" t="e" cm="1">
        <f t="array" ref="BC1325">TREND($AR1325:$AS1325,$AR$3:$AS$3,BC$1)</f>
        <v>#VALUE!</v>
      </c>
      <c r="BD1325" s="2" t="e" cm="1">
        <f t="array" ref="BD1325">TREND($AR1325:$AS1325,$AR$3:$AS$3,BD$1)</f>
        <v>#VALUE!</v>
      </c>
      <c r="BE1325" s="2" t="e" cm="1">
        <f t="array" ref="BE1325">TREND($AR1325:$AS1325,$AR$3:$AS$3,BE$1)</f>
        <v>#VALUE!</v>
      </c>
      <c r="BF1325" s="20" t="e" cm="1">
        <f t="array" ref="BF1325">TREND($AS1325:$AT1325,$AS$3:$AT$3,BF$1)</f>
        <v>#VALUE!</v>
      </c>
      <c r="BG1325" s="20" t="e" cm="1">
        <f t="array" ref="BG1325">TREND($AS1325:$AT1325,$AS$3:$AT$3,BG$1)</f>
        <v>#VALUE!</v>
      </c>
      <c r="BH1325" s="20" t="e" cm="1">
        <f t="array" ref="BH1325">TREND($AS1325:$AT1325,$AS$3:$AT$3,BH$1)</f>
        <v>#VALUE!</v>
      </c>
      <c r="BI1325" s="20" t="e" cm="1">
        <f t="array" ref="BI1325">TREND($AS1325:$AT1325,$AS$3:$AT$3,BI$1)</f>
        <v>#VALUE!</v>
      </c>
      <c r="BJ1325" s="20" t="e" cm="1">
        <f t="array" ref="BJ1325">TREND($AS1325:$AT1325,$AS$3:$AT$3,BJ$1)</f>
        <v>#VALUE!</v>
      </c>
      <c r="BK1325" s="20" t="e" cm="1">
        <f t="array" ref="BK1325">TREND($AS1325:$AT1325,$AS$3:$AT$3,BK$1)</f>
        <v>#VALUE!</v>
      </c>
      <c r="BL1325" s="20" t="e" cm="1">
        <f t="array" ref="BL1325">TREND($AS1325:$AT1325,$AS$3:$AT$3,BL$1)</f>
        <v>#VALUE!</v>
      </c>
      <c r="BM1325" s="20" t="e" cm="1">
        <f t="array" ref="BM1325">TREND($AS1325:$AT1325,$AS$3:$AT$3,BM$1)</f>
        <v>#VALUE!</v>
      </c>
    </row>
    <row r="1326" spans="1:65" x14ac:dyDescent="0.35">
      <c r="A1326" t="str">
        <f>IF(BYDem!B1324="","\I:",BYDem!B1324)</f>
        <v>\I:</v>
      </c>
      <c r="B1326">
        <f>BYDem!E1324</f>
        <v>0</v>
      </c>
      <c r="C1326">
        <f t="shared" si="423"/>
        <v>0</v>
      </c>
      <c r="D1326" s="4">
        <f>SUMIFS(BYDem!$M$2:$M$2000,BYDem!$B$2:$B$2000,Demands!$A1326,BYDem!$E$2:$E$2000,Demands!$B1326)</f>
        <v>0</v>
      </c>
      <c r="E1326" s="4" t="e">
        <f t="shared" si="404"/>
        <v>#DIV/0!</v>
      </c>
      <c r="F1326" s="4" t="e">
        <f t="shared" si="405"/>
        <v>#DIV/0!</v>
      </c>
      <c r="G1326" s="4" t="e">
        <f t="shared" si="406"/>
        <v>#DIV/0!</v>
      </c>
      <c r="H1326" s="4" t="e">
        <f t="shared" si="407"/>
        <v>#DIV/0!</v>
      </c>
      <c r="I1326" s="4" t="e">
        <f t="shared" si="408"/>
        <v>#DIV/0!</v>
      </c>
      <c r="J1326" s="4" t="e">
        <f t="shared" si="409"/>
        <v>#DIV/0!</v>
      </c>
      <c r="K1326" s="4" t="e">
        <f t="shared" si="410"/>
        <v>#DIV/0!</v>
      </c>
      <c r="L1326" s="4" t="e">
        <f t="shared" si="411"/>
        <v>#DIV/0!</v>
      </c>
      <c r="M1326" s="4" t="e">
        <f t="shared" si="412"/>
        <v>#DIV/0!</v>
      </c>
      <c r="N1326" s="4" t="e">
        <f t="shared" si="413"/>
        <v>#DIV/0!</v>
      </c>
      <c r="O1326" s="4" t="e">
        <f t="shared" si="414"/>
        <v>#DIV/0!</v>
      </c>
      <c r="P1326" s="4" t="e">
        <f t="shared" si="415"/>
        <v>#DIV/0!</v>
      </c>
      <c r="Q1326" s="4" t="e">
        <f t="shared" si="416"/>
        <v>#DIV/0!</v>
      </c>
      <c r="R1326" s="4" t="e">
        <f t="shared" si="417"/>
        <v>#DIV/0!</v>
      </c>
      <c r="S1326" s="4" t="e">
        <f t="shared" si="418"/>
        <v>#DIV/0!</v>
      </c>
      <c r="T1326" s="4" t="e">
        <f t="shared" si="419"/>
        <v>#DIV/0!</v>
      </c>
      <c r="U1326" s="4" t="e">
        <f t="shared" si="420"/>
        <v>#DIV/0!</v>
      </c>
      <c r="W1326" s="5" t="e">
        <f>VLOOKUP(C1326&amp;A1326,Driver_elast!$A$2:$D$1161,4,FALSE)</f>
        <v>#N/A</v>
      </c>
      <c r="X1326" s="5">
        <v>1</v>
      </c>
      <c r="Y1326" s="2">
        <f>SUMIFS('Growth rates'!D$4:D$999,'Growth rates'!$B$4:$B$999,Demands!$A1326,'Growth rates'!$C$4:$C$999,$W1326)</f>
        <v>0</v>
      </c>
      <c r="Z1326" s="2">
        <f>SUMIFS('Growth rates'!E$4:E$999,'Growth rates'!$B$4:$B$999,Demands!$A1326,'Growth rates'!$C$4:$C$999,$W1326)</f>
        <v>0</v>
      </c>
      <c r="AA1326" s="2">
        <f>SUMIFS('Growth rates'!F$4:F$999,'Growth rates'!$B$4:$B$999,Demands!$A1326,'Growth rates'!$C$4:$C$999,$W1326)</f>
        <v>0</v>
      </c>
      <c r="AB1326" s="2">
        <f>SUMIFS('Growth rates'!G$4:G$999,'Growth rates'!$B$4:$B$999,Demands!$A1326,'Growth rates'!$C$4:$C$999,$W1326)</f>
        <v>0</v>
      </c>
      <c r="AC1326" s="2">
        <f>SUMIFS('Growth rates'!H$4:H$999,'Growth rates'!$B$4:$B$999,Demands!$A1326,'Growth rates'!$C$4:$C$999,$W1326)</f>
        <v>0</v>
      </c>
      <c r="AD1326" s="2">
        <f>SUMIFS('Growth rates'!I$4:I$999,'Growth rates'!$B$4:$B$999,Demands!$A1326,'Growth rates'!$C$4:$C$999,$W1326)</f>
        <v>0</v>
      </c>
      <c r="AE1326" s="2">
        <f>SUMIFS('Growth rates'!J$4:J$999,'Growth rates'!$B$4:$B$999,Demands!$A1326,'Growth rates'!$C$4:$C$999,$W1326)</f>
        <v>0</v>
      </c>
      <c r="AF1326" s="2">
        <f>SUMIFS('Growth rates'!K$4:K$999,'Growth rates'!$B$4:$B$999,Demands!$A1326,'Growth rates'!$C$4:$C$999,$W1326)</f>
        <v>0</v>
      </c>
      <c r="AG1326" s="2">
        <f>SUMIFS('Growth rates'!L$4:L$999,'Growth rates'!$B$4:$B$999,Demands!$A1326,'Growth rates'!$C$4:$C$999,$W1326)</f>
        <v>0</v>
      </c>
      <c r="AH1326" s="2">
        <f>SUMIFS('Growth rates'!M$4:M$999,'Growth rates'!$B$4:$B$999,Demands!$A1326,'Growth rates'!$C$4:$C$999,$W1326)</f>
        <v>0</v>
      </c>
      <c r="AI1326" s="2">
        <f>SUMIFS('Growth rates'!N$4:N$999,'Growth rates'!$B$4:$B$999,Demands!$A1326,'Growth rates'!$C$4:$C$999,$W1326)</f>
        <v>0</v>
      </c>
      <c r="AJ1326" s="2">
        <f>SUMIFS('Growth rates'!O$4:O$999,'Growth rates'!$B$4:$B$999,Demands!$A1326,'Growth rates'!$C$4:$C$999,$W1326)</f>
        <v>0</v>
      </c>
      <c r="AK1326" s="2">
        <f>SUMIFS('Growth rates'!P$4:P$999,'Growth rates'!$B$4:$B$999,Demands!$A1326,'Growth rates'!$C$4:$C$999,$W1326)</f>
        <v>0</v>
      </c>
      <c r="AL1326" s="2">
        <f>SUMIFS('Growth rates'!Q$4:Q$999,'Growth rates'!$B$4:$B$999,Demands!$A1326,'Growth rates'!$C$4:$C$999,$W1326)</f>
        <v>0</v>
      </c>
      <c r="AM1326" s="2">
        <f>SUMIFS('Growth rates'!R$4:R$999,'Growth rates'!$B$4:$B$999,Demands!$A1326,'Growth rates'!$C$4:$C$999,$W1326)</f>
        <v>0</v>
      </c>
      <c r="AN1326" s="2">
        <f>SUMIFS('Growth rates'!S$4:S$999,'Growth rates'!$B$4:$B$999,Demands!$A1326,'Growth rates'!$C$4:$C$999,$W1326)</f>
        <v>0</v>
      </c>
      <c r="AO1326" s="2">
        <f>SUMIFS('Growth rates'!T$4:T$999,'Growth rates'!$B$4:$B$999,Demands!$A1326,'Growth rates'!$C$4:$C$999,$W1326)</f>
        <v>0</v>
      </c>
      <c r="AP1326" s="2">
        <f>SUMIFS('Growth rates'!U$4:U$999,'Growth rates'!$B$4:$B$999,Demands!$A1326,'Growth rates'!$C$4:$C$999,$W1326)</f>
        <v>0</v>
      </c>
      <c r="AR1326" t="e">
        <f>VLOOKUP(C1326&amp;A1326,Driver_elast!$A$2:$E$1161,5,FALSE)</f>
        <v>#N/A</v>
      </c>
      <c r="AS1326" t="e">
        <f t="shared" si="421"/>
        <v>#N/A</v>
      </c>
      <c r="AT1326" t="e">
        <f t="shared" si="422"/>
        <v>#N/A</v>
      </c>
      <c r="AV1326" s="2" t="e" cm="1">
        <f t="array" ref="AV1326">TREND($AR1326:$AS1326,$AR$3:$AS$3,AV$1)</f>
        <v>#VALUE!</v>
      </c>
      <c r="AW1326" s="2" t="e" cm="1">
        <f t="array" ref="AW1326">TREND($AR1326:$AS1326,$AR$3:$AS$3,AW$1)</f>
        <v>#VALUE!</v>
      </c>
      <c r="AX1326" s="2" t="e" cm="1">
        <f t="array" ref="AX1326">TREND($AR1326:$AS1326,$AR$3:$AS$3,AX$1)</f>
        <v>#VALUE!</v>
      </c>
      <c r="AY1326" s="2" t="e" cm="1">
        <f t="array" ref="AY1326">TREND($AR1326:$AS1326,$AR$3:$AS$3,AY$1)</f>
        <v>#VALUE!</v>
      </c>
      <c r="AZ1326" s="2" t="e" cm="1">
        <f t="array" ref="AZ1326">TREND($AR1326:$AS1326,$AR$3:$AS$3,AZ$1)</f>
        <v>#VALUE!</v>
      </c>
      <c r="BA1326" s="2" t="e" cm="1">
        <f t="array" ref="BA1326">TREND($AR1326:$AS1326,$AR$3:$AS$3,BA$1)</f>
        <v>#VALUE!</v>
      </c>
      <c r="BB1326" s="2" t="e" cm="1">
        <f t="array" ref="BB1326">TREND($AR1326:$AS1326,$AR$3:$AS$3,BB$1)</f>
        <v>#VALUE!</v>
      </c>
      <c r="BC1326" s="2" t="e" cm="1">
        <f t="array" ref="BC1326">TREND($AR1326:$AS1326,$AR$3:$AS$3,BC$1)</f>
        <v>#VALUE!</v>
      </c>
      <c r="BD1326" s="2" t="e" cm="1">
        <f t="array" ref="BD1326">TREND($AR1326:$AS1326,$AR$3:$AS$3,BD$1)</f>
        <v>#VALUE!</v>
      </c>
      <c r="BE1326" s="2" t="e" cm="1">
        <f t="array" ref="BE1326">TREND($AR1326:$AS1326,$AR$3:$AS$3,BE$1)</f>
        <v>#VALUE!</v>
      </c>
      <c r="BF1326" s="20" t="e" cm="1">
        <f t="array" ref="BF1326">TREND($AS1326:$AT1326,$AS$3:$AT$3,BF$1)</f>
        <v>#VALUE!</v>
      </c>
      <c r="BG1326" s="20" t="e" cm="1">
        <f t="array" ref="BG1326">TREND($AS1326:$AT1326,$AS$3:$AT$3,BG$1)</f>
        <v>#VALUE!</v>
      </c>
      <c r="BH1326" s="20" t="e" cm="1">
        <f t="array" ref="BH1326">TREND($AS1326:$AT1326,$AS$3:$AT$3,BH$1)</f>
        <v>#VALUE!</v>
      </c>
      <c r="BI1326" s="20" t="e" cm="1">
        <f t="array" ref="BI1326">TREND($AS1326:$AT1326,$AS$3:$AT$3,BI$1)</f>
        <v>#VALUE!</v>
      </c>
      <c r="BJ1326" s="20" t="e" cm="1">
        <f t="array" ref="BJ1326">TREND($AS1326:$AT1326,$AS$3:$AT$3,BJ$1)</f>
        <v>#VALUE!</v>
      </c>
      <c r="BK1326" s="20" t="e" cm="1">
        <f t="array" ref="BK1326">TREND($AS1326:$AT1326,$AS$3:$AT$3,BK$1)</f>
        <v>#VALUE!</v>
      </c>
      <c r="BL1326" s="20" t="e" cm="1">
        <f t="array" ref="BL1326">TREND($AS1326:$AT1326,$AS$3:$AT$3,BL$1)</f>
        <v>#VALUE!</v>
      </c>
      <c r="BM1326" s="20" t="e" cm="1">
        <f t="array" ref="BM1326">TREND($AS1326:$AT1326,$AS$3:$AT$3,BM$1)</f>
        <v>#VALUE!</v>
      </c>
    </row>
    <row r="1327" spans="1:65" x14ac:dyDescent="0.35">
      <c r="A1327" t="str">
        <f>IF(BYDem!B1325="","\I:",BYDem!B1325)</f>
        <v>\I:</v>
      </c>
      <c r="B1327">
        <f>BYDem!E1325</f>
        <v>0</v>
      </c>
      <c r="C1327">
        <f t="shared" si="423"/>
        <v>0</v>
      </c>
      <c r="D1327" s="4">
        <f>SUMIFS(BYDem!$M$2:$M$2000,BYDem!$B$2:$B$2000,Demands!$A1327,BYDem!$E$2:$E$2000,Demands!$B1327)</f>
        <v>0</v>
      </c>
      <c r="E1327" s="4" t="e">
        <f t="shared" si="404"/>
        <v>#DIV/0!</v>
      </c>
      <c r="F1327" s="4" t="e">
        <f t="shared" si="405"/>
        <v>#DIV/0!</v>
      </c>
      <c r="G1327" s="4" t="e">
        <f t="shared" si="406"/>
        <v>#DIV/0!</v>
      </c>
      <c r="H1327" s="4" t="e">
        <f t="shared" si="407"/>
        <v>#DIV/0!</v>
      </c>
      <c r="I1327" s="4" t="e">
        <f t="shared" si="408"/>
        <v>#DIV/0!</v>
      </c>
      <c r="J1327" s="4" t="e">
        <f t="shared" si="409"/>
        <v>#DIV/0!</v>
      </c>
      <c r="K1327" s="4" t="e">
        <f t="shared" si="410"/>
        <v>#DIV/0!</v>
      </c>
      <c r="L1327" s="4" t="e">
        <f t="shared" si="411"/>
        <v>#DIV/0!</v>
      </c>
      <c r="M1327" s="4" t="e">
        <f t="shared" si="412"/>
        <v>#DIV/0!</v>
      </c>
      <c r="N1327" s="4" t="e">
        <f t="shared" si="413"/>
        <v>#DIV/0!</v>
      </c>
      <c r="O1327" s="4" t="e">
        <f t="shared" si="414"/>
        <v>#DIV/0!</v>
      </c>
      <c r="P1327" s="4" t="e">
        <f t="shared" si="415"/>
        <v>#DIV/0!</v>
      </c>
      <c r="Q1327" s="4" t="e">
        <f t="shared" si="416"/>
        <v>#DIV/0!</v>
      </c>
      <c r="R1327" s="4" t="e">
        <f t="shared" si="417"/>
        <v>#DIV/0!</v>
      </c>
      <c r="S1327" s="4" t="e">
        <f t="shared" si="418"/>
        <v>#DIV/0!</v>
      </c>
      <c r="T1327" s="4" t="e">
        <f t="shared" si="419"/>
        <v>#DIV/0!</v>
      </c>
      <c r="U1327" s="4" t="e">
        <f t="shared" si="420"/>
        <v>#DIV/0!</v>
      </c>
      <c r="W1327" s="5" t="e">
        <f>VLOOKUP(C1327&amp;A1327,Driver_elast!$A$2:$D$1161,4,FALSE)</f>
        <v>#N/A</v>
      </c>
      <c r="X1327" s="5">
        <v>1</v>
      </c>
      <c r="Y1327" s="2">
        <f>SUMIFS('Growth rates'!D$4:D$999,'Growth rates'!$B$4:$B$999,Demands!$A1327,'Growth rates'!$C$4:$C$999,$W1327)</f>
        <v>0</v>
      </c>
      <c r="Z1327" s="2">
        <f>SUMIFS('Growth rates'!E$4:E$999,'Growth rates'!$B$4:$B$999,Demands!$A1327,'Growth rates'!$C$4:$C$999,$W1327)</f>
        <v>0</v>
      </c>
      <c r="AA1327" s="2">
        <f>SUMIFS('Growth rates'!F$4:F$999,'Growth rates'!$B$4:$B$999,Demands!$A1327,'Growth rates'!$C$4:$C$999,$W1327)</f>
        <v>0</v>
      </c>
      <c r="AB1327" s="2">
        <f>SUMIFS('Growth rates'!G$4:G$999,'Growth rates'!$B$4:$B$999,Demands!$A1327,'Growth rates'!$C$4:$C$999,$W1327)</f>
        <v>0</v>
      </c>
      <c r="AC1327" s="2">
        <f>SUMIFS('Growth rates'!H$4:H$999,'Growth rates'!$B$4:$B$999,Demands!$A1327,'Growth rates'!$C$4:$C$999,$W1327)</f>
        <v>0</v>
      </c>
      <c r="AD1327" s="2">
        <f>SUMIFS('Growth rates'!I$4:I$999,'Growth rates'!$B$4:$B$999,Demands!$A1327,'Growth rates'!$C$4:$C$999,$W1327)</f>
        <v>0</v>
      </c>
      <c r="AE1327" s="2">
        <f>SUMIFS('Growth rates'!J$4:J$999,'Growth rates'!$B$4:$B$999,Demands!$A1327,'Growth rates'!$C$4:$C$999,$W1327)</f>
        <v>0</v>
      </c>
      <c r="AF1327" s="2">
        <f>SUMIFS('Growth rates'!K$4:K$999,'Growth rates'!$B$4:$B$999,Demands!$A1327,'Growth rates'!$C$4:$C$999,$W1327)</f>
        <v>0</v>
      </c>
      <c r="AG1327" s="2">
        <f>SUMIFS('Growth rates'!L$4:L$999,'Growth rates'!$B$4:$B$999,Demands!$A1327,'Growth rates'!$C$4:$C$999,$W1327)</f>
        <v>0</v>
      </c>
      <c r="AH1327" s="2">
        <f>SUMIFS('Growth rates'!M$4:M$999,'Growth rates'!$B$4:$B$999,Demands!$A1327,'Growth rates'!$C$4:$C$999,$W1327)</f>
        <v>0</v>
      </c>
      <c r="AI1327" s="2">
        <f>SUMIFS('Growth rates'!N$4:N$999,'Growth rates'!$B$4:$B$999,Demands!$A1327,'Growth rates'!$C$4:$C$999,$W1327)</f>
        <v>0</v>
      </c>
      <c r="AJ1327" s="2">
        <f>SUMIFS('Growth rates'!O$4:O$999,'Growth rates'!$B$4:$B$999,Demands!$A1327,'Growth rates'!$C$4:$C$999,$W1327)</f>
        <v>0</v>
      </c>
      <c r="AK1327" s="2">
        <f>SUMIFS('Growth rates'!P$4:P$999,'Growth rates'!$B$4:$B$999,Demands!$A1327,'Growth rates'!$C$4:$C$999,$W1327)</f>
        <v>0</v>
      </c>
      <c r="AL1327" s="2">
        <f>SUMIFS('Growth rates'!Q$4:Q$999,'Growth rates'!$B$4:$B$999,Demands!$A1327,'Growth rates'!$C$4:$C$999,$W1327)</f>
        <v>0</v>
      </c>
      <c r="AM1327" s="2">
        <f>SUMIFS('Growth rates'!R$4:R$999,'Growth rates'!$B$4:$B$999,Demands!$A1327,'Growth rates'!$C$4:$C$999,$W1327)</f>
        <v>0</v>
      </c>
      <c r="AN1327" s="2">
        <f>SUMIFS('Growth rates'!S$4:S$999,'Growth rates'!$B$4:$B$999,Demands!$A1327,'Growth rates'!$C$4:$C$999,$W1327)</f>
        <v>0</v>
      </c>
      <c r="AO1327" s="2">
        <f>SUMIFS('Growth rates'!T$4:T$999,'Growth rates'!$B$4:$B$999,Demands!$A1327,'Growth rates'!$C$4:$C$999,$W1327)</f>
        <v>0</v>
      </c>
      <c r="AP1327" s="2">
        <f>SUMIFS('Growth rates'!U$4:U$999,'Growth rates'!$B$4:$B$999,Demands!$A1327,'Growth rates'!$C$4:$C$999,$W1327)</f>
        <v>0</v>
      </c>
      <c r="AR1327" t="e">
        <f>VLOOKUP(C1327&amp;A1327,Driver_elast!$A$2:$E$1161,5,FALSE)</f>
        <v>#N/A</v>
      </c>
      <c r="AS1327" t="e">
        <f t="shared" si="421"/>
        <v>#N/A</v>
      </c>
      <c r="AT1327" t="e">
        <f t="shared" si="422"/>
        <v>#N/A</v>
      </c>
      <c r="AV1327" s="2" t="e" cm="1">
        <f t="array" ref="AV1327">TREND($AR1327:$AS1327,$AR$3:$AS$3,AV$1)</f>
        <v>#VALUE!</v>
      </c>
      <c r="AW1327" s="2" t="e" cm="1">
        <f t="array" ref="AW1327">TREND($AR1327:$AS1327,$AR$3:$AS$3,AW$1)</f>
        <v>#VALUE!</v>
      </c>
      <c r="AX1327" s="2" t="e" cm="1">
        <f t="array" ref="AX1327">TREND($AR1327:$AS1327,$AR$3:$AS$3,AX$1)</f>
        <v>#VALUE!</v>
      </c>
      <c r="AY1327" s="2" t="e" cm="1">
        <f t="array" ref="AY1327">TREND($AR1327:$AS1327,$AR$3:$AS$3,AY$1)</f>
        <v>#VALUE!</v>
      </c>
      <c r="AZ1327" s="2" t="e" cm="1">
        <f t="array" ref="AZ1327">TREND($AR1327:$AS1327,$AR$3:$AS$3,AZ$1)</f>
        <v>#VALUE!</v>
      </c>
      <c r="BA1327" s="2" t="e" cm="1">
        <f t="array" ref="BA1327">TREND($AR1327:$AS1327,$AR$3:$AS$3,BA$1)</f>
        <v>#VALUE!</v>
      </c>
      <c r="BB1327" s="2" t="e" cm="1">
        <f t="array" ref="BB1327">TREND($AR1327:$AS1327,$AR$3:$AS$3,BB$1)</f>
        <v>#VALUE!</v>
      </c>
      <c r="BC1327" s="2" t="e" cm="1">
        <f t="array" ref="BC1327">TREND($AR1327:$AS1327,$AR$3:$AS$3,BC$1)</f>
        <v>#VALUE!</v>
      </c>
      <c r="BD1327" s="2" t="e" cm="1">
        <f t="array" ref="BD1327">TREND($AR1327:$AS1327,$AR$3:$AS$3,BD$1)</f>
        <v>#VALUE!</v>
      </c>
      <c r="BE1327" s="2" t="e" cm="1">
        <f t="array" ref="BE1327">TREND($AR1327:$AS1327,$AR$3:$AS$3,BE$1)</f>
        <v>#VALUE!</v>
      </c>
      <c r="BF1327" s="20" t="e" cm="1">
        <f t="array" ref="BF1327">TREND($AS1327:$AT1327,$AS$3:$AT$3,BF$1)</f>
        <v>#VALUE!</v>
      </c>
      <c r="BG1327" s="20" t="e" cm="1">
        <f t="array" ref="BG1327">TREND($AS1327:$AT1327,$AS$3:$AT$3,BG$1)</f>
        <v>#VALUE!</v>
      </c>
      <c r="BH1327" s="20" t="e" cm="1">
        <f t="array" ref="BH1327">TREND($AS1327:$AT1327,$AS$3:$AT$3,BH$1)</f>
        <v>#VALUE!</v>
      </c>
      <c r="BI1327" s="20" t="e" cm="1">
        <f t="array" ref="BI1327">TREND($AS1327:$AT1327,$AS$3:$AT$3,BI$1)</f>
        <v>#VALUE!</v>
      </c>
      <c r="BJ1327" s="20" t="e" cm="1">
        <f t="array" ref="BJ1327">TREND($AS1327:$AT1327,$AS$3:$AT$3,BJ$1)</f>
        <v>#VALUE!</v>
      </c>
      <c r="BK1327" s="20" t="e" cm="1">
        <f t="array" ref="BK1327">TREND($AS1327:$AT1327,$AS$3:$AT$3,BK$1)</f>
        <v>#VALUE!</v>
      </c>
      <c r="BL1327" s="20" t="e" cm="1">
        <f t="array" ref="BL1327">TREND($AS1327:$AT1327,$AS$3:$AT$3,BL$1)</f>
        <v>#VALUE!</v>
      </c>
      <c r="BM1327" s="20" t="e" cm="1">
        <f t="array" ref="BM1327">TREND($AS1327:$AT1327,$AS$3:$AT$3,BM$1)</f>
        <v>#VALUE!</v>
      </c>
    </row>
    <row r="1328" spans="1:65" x14ac:dyDescent="0.35">
      <c r="A1328" t="str">
        <f>IF(BYDem!B1326="","\I:",BYDem!B1326)</f>
        <v>\I:</v>
      </c>
      <c r="B1328">
        <f>BYDem!E1326</f>
        <v>0</v>
      </c>
      <c r="C1328">
        <f t="shared" si="423"/>
        <v>0</v>
      </c>
      <c r="D1328" s="4">
        <f>SUMIFS(BYDem!$M$2:$M$2000,BYDem!$B$2:$B$2000,Demands!$A1328,BYDem!$E$2:$E$2000,Demands!$B1328)</f>
        <v>0</v>
      </c>
      <c r="E1328" s="4" t="e">
        <f t="shared" si="404"/>
        <v>#DIV/0!</v>
      </c>
      <c r="F1328" s="4" t="e">
        <f t="shared" si="405"/>
        <v>#DIV/0!</v>
      </c>
      <c r="G1328" s="4" t="e">
        <f t="shared" si="406"/>
        <v>#DIV/0!</v>
      </c>
      <c r="H1328" s="4" t="e">
        <f t="shared" si="407"/>
        <v>#DIV/0!</v>
      </c>
      <c r="I1328" s="4" t="e">
        <f t="shared" si="408"/>
        <v>#DIV/0!</v>
      </c>
      <c r="J1328" s="4" t="e">
        <f t="shared" si="409"/>
        <v>#DIV/0!</v>
      </c>
      <c r="K1328" s="4" t="e">
        <f t="shared" si="410"/>
        <v>#DIV/0!</v>
      </c>
      <c r="L1328" s="4" t="e">
        <f t="shared" si="411"/>
        <v>#DIV/0!</v>
      </c>
      <c r="M1328" s="4" t="e">
        <f t="shared" si="412"/>
        <v>#DIV/0!</v>
      </c>
      <c r="N1328" s="4" t="e">
        <f t="shared" si="413"/>
        <v>#DIV/0!</v>
      </c>
      <c r="O1328" s="4" t="e">
        <f t="shared" si="414"/>
        <v>#DIV/0!</v>
      </c>
      <c r="P1328" s="4" t="e">
        <f t="shared" si="415"/>
        <v>#DIV/0!</v>
      </c>
      <c r="Q1328" s="4" t="e">
        <f t="shared" si="416"/>
        <v>#DIV/0!</v>
      </c>
      <c r="R1328" s="4" t="e">
        <f t="shared" si="417"/>
        <v>#DIV/0!</v>
      </c>
      <c r="S1328" s="4" t="e">
        <f t="shared" si="418"/>
        <v>#DIV/0!</v>
      </c>
      <c r="T1328" s="4" t="e">
        <f t="shared" si="419"/>
        <v>#DIV/0!</v>
      </c>
      <c r="U1328" s="4" t="e">
        <f t="shared" si="420"/>
        <v>#DIV/0!</v>
      </c>
      <c r="W1328" s="5" t="e">
        <f>VLOOKUP(C1328&amp;A1328,Driver_elast!$A$2:$D$1161,4,FALSE)</f>
        <v>#N/A</v>
      </c>
      <c r="X1328" s="5">
        <v>1</v>
      </c>
      <c r="Y1328" s="2">
        <f>SUMIFS('Growth rates'!D$4:D$999,'Growth rates'!$B$4:$B$999,Demands!$A1328,'Growth rates'!$C$4:$C$999,$W1328)</f>
        <v>0</v>
      </c>
      <c r="Z1328" s="2">
        <f>SUMIFS('Growth rates'!E$4:E$999,'Growth rates'!$B$4:$B$999,Demands!$A1328,'Growth rates'!$C$4:$C$999,$W1328)</f>
        <v>0</v>
      </c>
      <c r="AA1328" s="2">
        <f>SUMIFS('Growth rates'!F$4:F$999,'Growth rates'!$B$4:$B$999,Demands!$A1328,'Growth rates'!$C$4:$C$999,$W1328)</f>
        <v>0</v>
      </c>
      <c r="AB1328" s="2">
        <f>SUMIFS('Growth rates'!G$4:G$999,'Growth rates'!$B$4:$B$999,Demands!$A1328,'Growth rates'!$C$4:$C$999,$W1328)</f>
        <v>0</v>
      </c>
      <c r="AC1328" s="2">
        <f>SUMIFS('Growth rates'!H$4:H$999,'Growth rates'!$B$4:$B$999,Demands!$A1328,'Growth rates'!$C$4:$C$999,$W1328)</f>
        <v>0</v>
      </c>
      <c r="AD1328" s="2">
        <f>SUMIFS('Growth rates'!I$4:I$999,'Growth rates'!$B$4:$B$999,Demands!$A1328,'Growth rates'!$C$4:$C$999,$W1328)</f>
        <v>0</v>
      </c>
      <c r="AE1328" s="2">
        <f>SUMIFS('Growth rates'!J$4:J$999,'Growth rates'!$B$4:$B$999,Demands!$A1328,'Growth rates'!$C$4:$C$999,$W1328)</f>
        <v>0</v>
      </c>
      <c r="AF1328" s="2">
        <f>SUMIFS('Growth rates'!K$4:K$999,'Growth rates'!$B$4:$B$999,Demands!$A1328,'Growth rates'!$C$4:$C$999,$W1328)</f>
        <v>0</v>
      </c>
      <c r="AG1328" s="2">
        <f>SUMIFS('Growth rates'!L$4:L$999,'Growth rates'!$B$4:$B$999,Demands!$A1328,'Growth rates'!$C$4:$C$999,$W1328)</f>
        <v>0</v>
      </c>
      <c r="AH1328" s="2">
        <f>SUMIFS('Growth rates'!M$4:M$999,'Growth rates'!$B$4:$B$999,Demands!$A1328,'Growth rates'!$C$4:$C$999,$W1328)</f>
        <v>0</v>
      </c>
      <c r="AI1328" s="2">
        <f>SUMIFS('Growth rates'!N$4:N$999,'Growth rates'!$B$4:$B$999,Demands!$A1328,'Growth rates'!$C$4:$C$999,$W1328)</f>
        <v>0</v>
      </c>
      <c r="AJ1328" s="2">
        <f>SUMIFS('Growth rates'!O$4:O$999,'Growth rates'!$B$4:$B$999,Demands!$A1328,'Growth rates'!$C$4:$C$999,$W1328)</f>
        <v>0</v>
      </c>
      <c r="AK1328" s="2">
        <f>SUMIFS('Growth rates'!P$4:P$999,'Growth rates'!$B$4:$B$999,Demands!$A1328,'Growth rates'!$C$4:$C$999,$W1328)</f>
        <v>0</v>
      </c>
      <c r="AL1328" s="2">
        <f>SUMIFS('Growth rates'!Q$4:Q$999,'Growth rates'!$B$4:$B$999,Demands!$A1328,'Growth rates'!$C$4:$C$999,$W1328)</f>
        <v>0</v>
      </c>
      <c r="AM1328" s="2">
        <f>SUMIFS('Growth rates'!R$4:R$999,'Growth rates'!$B$4:$B$999,Demands!$A1328,'Growth rates'!$C$4:$C$999,$W1328)</f>
        <v>0</v>
      </c>
      <c r="AN1328" s="2">
        <f>SUMIFS('Growth rates'!S$4:S$999,'Growth rates'!$B$4:$B$999,Demands!$A1328,'Growth rates'!$C$4:$C$999,$W1328)</f>
        <v>0</v>
      </c>
      <c r="AO1328" s="2">
        <f>SUMIFS('Growth rates'!T$4:T$999,'Growth rates'!$B$4:$B$999,Demands!$A1328,'Growth rates'!$C$4:$C$999,$W1328)</f>
        <v>0</v>
      </c>
      <c r="AP1328" s="2">
        <f>SUMIFS('Growth rates'!U$4:U$999,'Growth rates'!$B$4:$B$999,Demands!$A1328,'Growth rates'!$C$4:$C$999,$W1328)</f>
        <v>0</v>
      </c>
      <c r="AR1328" t="e">
        <f>VLOOKUP(C1328&amp;A1328,Driver_elast!$A$2:$E$1161,5,FALSE)</f>
        <v>#N/A</v>
      </c>
      <c r="AS1328" t="e">
        <f t="shared" si="421"/>
        <v>#N/A</v>
      </c>
      <c r="AT1328" t="e">
        <f t="shared" si="422"/>
        <v>#N/A</v>
      </c>
      <c r="AV1328" s="2" t="e" cm="1">
        <f t="array" ref="AV1328">TREND($AR1328:$AS1328,$AR$3:$AS$3,AV$1)</f>
        <v>#VALUE!</v>
      </c>
      <c r="AW1328" s="2" t="e" cm="1">
        <f t="array" ref="AW1328">TREND($AR1328:$AS1328,$AR$3:$AS$3,AW$1)</f>
        <v>#VALUE!</v>
      </c>
      <c r="AX1328" s="2" t="e" cm="1">
        <f t="array" ref="AX1328">TREND($AR1328:$AS1328,$AR$3:$AS$3,AX$1)</f>
        <v>#VALUE!</v>
      </c>
      <c r="AY1328" s="2" t="e" cm="1">
        <f t="array" ref="AY1328">TREND($AR1328:$AS1328,$AR$3:$AS$3,AY$1)</f>
        <v>#VALUE!</v>
      </c>
      <c r="AZ1328" s="2" t="e" cm="1">
        <f t="array" ref="AZ1328">TREND($AR1328:$AS1328,$AR$3:$AS$3,AZ$1)</f>
        <v>#VALUE!</v>
      </c>
      <c r="BA1328" s="2" t="e" cm="1">
        <f t="array" ref="BA1328">TREND($AR1328:$AS1328,$AR$3:$AS$3,BA$1)</f>
        <v>#VALUE!</v>
      </c>
      <c r="BB1328" s="2" t="e" cm="1">
        <f t="array" ref="BB1328">TREND($AR1328:$AS1328,$AR$3:$AS$3,BB$1)</f>
        <v>#VALUE!</v>
      </c>
      <c r="BC1328" s="2" t="e" cm="1">
        <f t="array" ref="BC1328">TREND($AR1328:$AS1328,$AR$3:$AS$3,BC$1)</f>
        <v>#VALUE!</v>
      </c>
      <c r="BD1328" s="2" t="e" cm="1">
        <f t="array" ref="BD1328">TREND($AR1328:$AS1328,$AR$3:$AS$3,BD$1)</f>
        <v>#VALUE!</v>
      </c>
      <c r="BE1328" s="2" t="e" cm="1">
        <f t="array" ref="BE1328">TREND($AR1328:$AS1328,$AR$3:$AS$3,BE$1)</f>
        <v>#VALUE!</v>
      </c>
      <c r="BF1328" s="20" t="e" cm="1">
        <f t="array" ref="BF1328">TREND($AS1328:$AT1328,$AS$3:$AT$3,BF$1)</f>
        <v>#VALUE!</v>
      </c>
      <c r="BG1328" s="20" t="e" cm="1">
        <f t="array" ref="BG1328">TREND($AS1328:$AT1328,$AS$3:$AT$3,BG$1)</f>
        <v>#VALUE!</v>
      </c>
      <c r="BH1328" s="20" t="e" cm="1">
        <f t="array" ref="BH1328">TREND($AS1328:$AT1328,$AS$3:$AT$3,BH$1)</f>
        <v>#VALUE!</v>
      </c>
      <c r="BI1328" s="20" t="e" cm="1">
        <f t="array" ref="BI1328">TREND($AS1328:$AT1328,$AS$3:$AT$3,BI$1)</f>
        <v>#VALUE!</v>
      </c>
      <c r="BJ1328" s="20" t="e" cm="1">
        <f t="array" ref="BJ1328">TREND($AS1328:$AT1328,$AS$3:$AT$3,BJ$1)</f>
        <v>#VALUE!</v>
      </c>
      <c r="BK1328" s="20" t="e" cm="1">
        <f t="array" ref="BK1328">TREND($AS1328:$AT1328,$AS$3:$AT$3,BK$1)</f>
        <v>#VALUE!</v>
      </c>
      <c r="BL1328" s="20" t="e" cm="1">
        <f t="array" ref="BL1328">TREND($AS1328:$AT1328,$AS$3:$AT$3,BL$1)</f>
        <v>#VALUE!</v>
      </c>
      <c r="BM1328" s="20" t="e" cm="1">
        <f t="array" ref="BM1328">TREND($AS1328:$AT1328,$AS$3:$AT$3,BM$1)</f>
        <v>#VALUE!</v>
      </c>
    </row>
    <row r="1329" spans="44:46" x14ac:dyDescent="0.35">
      <c r="AR1329" t="e">
        <f>VLOOKUP(C1329&amp;A1329,Driver_elast!$A$2:$E$1161,5,FALSE)</f>
        <v>#N/A</v>
      </c>
      <c r="AS1329" t="e">
        <f t="shared" si="421"/>
        <v>#N/A</v>
      </c>
      <c r="AT1329" t="e">
        <f t="shared" si="422"/>
        <v>#N/A</v>
      </c>
    </row>
    <row r="1330" spans="44:46" x14ac:dyDescent="0.35">
      <c r="AR1330" t="e">
        <f>VLOOKUP(C1330&amp;A1330,Driver_elast!$A$2:$E$1161,5,FALSE)</f>
        <v>#N/A</v>
      </c>
      <c r="AS1330" t="e">
        <f t="shared" si="421"/>
        <v>#N/A</v>
      </c>
      <c r="AT1330" t="e">
        <f t="shared" si="422"/>
        <v>#N/A</v>
      </c>
    </row>
    <row r="1331" spans="44:46" x14ac:dyDescent="0.35">
      <c r="AR1331" t="e">
        <f>VLOOKUP(C1331&amp;A1331,Driver_elast!$A$2:$E$1161,5,FALSE)</f>
        <v>#N/A</v>
      </c>
      <c r="AS1331" t="e">
        <f t="shared" si="421"/>
        <v>#N/A</v>
      </c>
      <c r="AT1331" t="e">
        <f t="shared" si="422"/>
        <v>#N/A</v>
      </c>
    </row>
    <row r="1332" spans="44:46" x14ac:dyDescent="0.35">
      <c r="AR1332" t="e">
        <f>VLOOKUP(C1332&amp;A1332,Driver_elast!$A$2:$E$1161,5,FALSE)</f>
        <v>#N/A</v>
      </c>
      <c r="AS1332" t="e">
        <f t="shared" si="421"/>
        <v>#N/A</v>
      </c>
      <c r="AT1332" t="e">
        <f t="shared" si="422"/>
        <v>#N/A</v>
      </c>
    </row>
    <row r="1333" spans="44:46" x14ac:dyDescent="0.35">
      <c r="AR1333" t="e">
        <f>VLOOKUP(C1333&amp;A1333,Driver_elast!$A$2:$E$1161,5,FALSE)</f>
        <v>#N/A</v>
      </c>
      <c r="AS1333" t="e">
        <f t="shared" si="421"/>
        <v>#N/A</v>
      </c>
      <c r="AT1333" t="e">
        <f t="shared" si="422"/>
        <v>#N/A</v>
      </c>
    </row>
    <row r="1334" spans="44:46" x14ac:dyDescent="0.35">
      <c r="AR1334" t="e">
        <f>VLOOKUP(C1334&amp;A1334,Driver_elast!$A$2:$E$1161,5,FALSE)</f>
        <v>#N/A</v>
      </c>
      <c r="AS1334" t="e">
        <f t="shared" si="421"/>
        <v>#N/A</v>
      </c>
      <c r="AT1334" t="e">
        <f t="shared" si="422"/>
        <v>#N/A</v>
      </c>
    </row>
    <row r="1335" spans="44:46" x14ac:dyDescent="0.35">
      <c r="AR1335" t="e">
        <f>VLOOKUP(C1335&amp;A1335,Driver_elast!$A$2:$E$1161,5,FALSE)</f>
        <v>#N/A</v>
      </c>
      <c r="AS1335" t="e">
        <f t="shared" si="421"/>
        <v>#N/A</v>
      </c>
      <c r="AT1335" t="e">
        <f t="shared" si="422"/>
        <v>#N/A</v>
      </c>
    </row>
    <row r="1336" spans="44:46" x14ac:dyDescent="0.35">
      <c r="AR1336" t="e">
        <f>VLOOKUP(C1336&amp;A1336,Driver_elast!$A$2:$E$1161,5,FALSE)</f>
        <v>#N/A</v>
      </c>
      <c r="AS1336" t="e">
        <f t="shared" si="421"/>
        <v>#N/A</v>
      </c>
      <c r="AT1336" t="e">
        <f t="shared" si="422"/>
        <v>#N/A</v>
      </c>
    </row>
    <row r="1337" spans="44:46" x14ac:dyDescent="0.35">
      <c r="AR1337" t="e">
        <f>VLOOKUP(C1337&amp;A1337,Driver_elast!$A$2:$E$1161,5,FALSE)</f>
        <v>#N/A</v>
      </c>
      <c r="AS1337" t="e">
        <f t="shared" si="421"/>
        <v>#N/A</v>
      </c>
      <c r="AT1337" t="e">
        <f t="shared" si="422"/>
        <v>#N/A</v>
      </c>
    </row>
    <row r="1338" spans="44:46" x14ac:dyDescent="0.35">
      <c r="AR1338" t="e">
        <f>VLOOKUP(C1338&amp;A1338,Driver_elast!$A$2:$E$1161,5,FALSE)</f>
        <v>#N/A</v>
      </c>
      <c r="AS1338" t="e">
        <f t="shared" si="421"/>
        <v>#N/A</v>
      </c>
      <c r="AT1338" t="e">
        <f t="shared" si="422"/>
        <v>#N/A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reporting</vt:lpstr>
      <vt:lpstr>Classification</vt:lpstr>
      <vt:lpstr>SSP drivers</vt:lpstr>
      <vt:lpstr>Selected scen drivers</vt:lpstr>
      <vt:lpstr>Growth rates</vt:lpstr>
      <vt:lpstr>BYDem</vt:lpstr>
      <vt:lpstr>MIG_demproj</vt:lpstr>
      <vt:lpstr>Driver_elast</vt:lpstr>
      <vt:lpstr>demviz</vt:lpstr>
      <vt:lpstr>Demands</vt:lpstr>
    </vt:vector>
  </TitlesOfParts>
  <Manager/>
  <Company>K.U.Leuven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ndaaa65</dc:creator>
  <cp:keywords/>
  <dc:description/>
  <cp:lastModifiedBy>Amit Kanudia</cp:lastModifiedBy>
  <cp:lastPrinted>2004-06-14T15:31:48Z</cp:lastPrinted>
  <dcterms:created xsi:type="dcterms:W3CDTF">2004-04-02T15:16:25Z</dcterms:created>
  <dcterms:modified xsi:type="dcterms:W3CDTF">2026-07-18T09:10:21Z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568187892436981</vt:r8>
  </property>
  <property fmtid="{D5CDD505-2E9C-101B-9397-08002B2CF9AE}" pid="3" name="{A44787D4-0540-4523-9961-78E4036D8C6D}">
    <vt:lpwstr>{72708F95-0CD6-4258-8B24-6E2AEA8BB177}</vt:lpwstr>
  </property>
</Properties>
</file>